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141.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31.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28.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19.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21.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147.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39.xml"/>
  <Override ContentType="application/vnd.openxmlformats-officedocument.spreadsheetml.worksheet+xml" PartName="/xl/worksheets/sheet72.xml"/>
  <Override ContentType="application/vnd.openxmlformats-officedocument.spreadsheetml.worksheet+xml" PartName="/xl/worksheets/sheet126.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37.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27.xml"/>
  <Override ContentType="application/vnd.openxmlformats-officedocument.spreadsheetml.worksheet+xml" PartName="/xl/worksheets/sheet152.xml"/>
  <Override ContentType="application/vnd.openxmlformats-officedocument.spreadsheetml.worksheet+xml" PartName="/xl/worksheets/sheet135.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18.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33.xml"/>
  <Override ContentType="application/vnd.openxmlformats-officedocument.spreadsheetml.worksheet+xml" PartName="/xl/worksheets/sheet120.xml"/>
  <Override ContentType="application/vnd.openxmlformats-officedocument.spreadsheetml.worksheet+xml" PartName="/xl/worksheets/sheet150.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48.xml"/>
  <Override ContentType="application/vnd.openxmlformats-officedocument.drawing+xml" PartName="/xl/drawings/drawing133.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15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27.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121.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38.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40.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4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32.xml"/>
  <Override ContentType="application/vnd.openxmlformats-officedocument.drawing+xml" PartName="/xl/drawings/drawing12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30.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2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13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8.xml"/>
  <Override ContentType="application/vnd.openxmlformats-officedocument.drawing+xml" PartName="/xl/drawings/drawing118.xml"/>
  <Override ContentType="application/vnd.ms-excel.documenttasks+xml" PartName="/xl/documenttasks/documenttask24.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19.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13.xml"/>
  <Override ContentType="application/vnd.ms-excel.documenttasks+xml" PartName="/xl/documenttasks/documenttask26.xml"/>
  <Override ContentType="application/vnd.ms-excel.documenttasks+xml" PartName="/xl/documenttasks/documenttask27.xml"/>
  <Override ContentType="application/vnd.ms-excel.documenttasks+xml" PartName="/xl/documenttasks/documenttask22.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5.xml"/>
  <Override ContentType="application/vnd.ms-excel.documenttasks+xml" PartName="/xl/documenttasks/documenttask12.xml"/>
  <Override ContentType="application/vnd.ms-excel.documenttasks+xml" PartName="/xl/documenttasks/documenttask2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6.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20.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27.xml"/>
  <Override ContentType="application/vnd.ms-excel.threadedcomments+xml" PartName="/xl/threadedComments/threadedComment19.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9.xml"/>
  <Override ContentType="application/vnd.ms-excel.threadedcomments+xml" PartName="/xl/threadedComments/threadedComment24.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5.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9.xml"/>
  <Override ContentType="application/vnd.openxmlformats-officedocument.spreadsheetml.comments+xml" PartName="/xl/comments43.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44.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45.xml"/>
  <Override ContentType="application/vnd.openxmlformats-officedocument.spreadsheetml.comments+xml" PartName="/xl/comments7.xml"/>
  <Override ContentType="application/vnd.openxmlformats-officedocument.spreadsheetml.comments+xml" PartName="/xl/comments32.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46.xml"/>
  <Override ContentType="application/vnd.openxmlformats-officedocument.spreadsheetml.comments+xml" PartName="/xl/comments33.xml"/>
  <Override ContentType="application/vnd.openxmlformats-officedocument.spreadsheetml.comments+xml" PartName="/xl/comments20.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6.xml"/>
  <Override ContentType="application/vnd.openxmlformats-officedocument.spreadsheetml.comments+xml" PartName="/xl/comments21.xml"/>
  <Override ContentType="application/vnd.openxmlformats-officedocument.spreadsheetml.comments+xml" PartName="/xl/comments39.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7.xml"/>
  <Override ContentType="application/vnd.openxmlformats-officedocument.spreadsheetml.comments+xml" PartName="/xl/comments4.xml"/>
  <Override ContentType="application/vnd.openxmlformats-officedocument.spreadsheetml.comments+xml" PartName="/xl/comments14.xml"/>
  <Override ContentType="application/vnd.openxmlformats-officedocument.spreadsheetml.comments+xml" PartName="/xl/comments49.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31.xml"/>
  <Override ContentType="application/vnd.openxmlformats-officedocument.spreadsheetml.comments+xml" PartName="/xl/comments3.xml"/>
  <Override ContentType="application/vnd.openxmlformats-officedocument.spreadsheetml.comments+xml" PartName="/xl/comments40.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37.xml"/>
  <Override ContentType="application/vnd.openxmlformats-officedocument.spreadsheetml.comments+xml" PartName="/xl/comments24.xml"/>
  <Override ContentType="application/vnd.openxmlformats-officedocument.spreadsheetml.comments+xml" PartName="/xl/comments36.xml"/>
  <Override ContentType="application/vnd.openxmlformats-officedocument.spreadsheetml.comments+xml" PartName="/xl/comments41.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5.xml"/>
  <Override ContentType="application/vnd.openxmlformats-officedocument.spreadsheetml.comments+xml" PartName="/xl/comments38.xml"/>
  <Override ContentType="application/vnd.openxmlformats-officedocument.spreadsheetml.comments+xml" PartName="/xl/comments12.xml"/>
  <Override ContentType="application/vnd.openxmlformats-officedocument.spreadsheetml.comments+xml" PartName="/xl/comments1.xml"/>
  <Override ContentType="application/vnd.openxmlformats-officedocument.spreadsheetml.comments+xml" PartName="/xl/comments4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DEL CENTRO" sheetId="1" r:id="rId5"/>
    <sheet state="visible" name="3A 2025 - 2026 DATOS DEL ESTUDI" sheetId="2" r:id="rId6"/>
    <sheet state="visible" name="3A 2025 - 2026 D. E" sheetId="3" r:id="rId7"/>
    <sheet state="visible" name="3A 2025-2026 P. E" sheetId="4" r:id="rId8"/>
    <sheet state="visible" name="ALE316" sheetId="5" r:id="rId9"/>
    <sheet state="visible" name="ALE317" sheetId="6" r:id="rId10"/>
    <sheet state="visible" name="ALE318" sheetId="7" r:id="rId11"/>
    <sheet state="visible" name="ALE319" sheetId="8" r:id="rId12"/>
    <sheet state="visible" name="ALE320" sheetId="9" r:id="rId13"/>
    <sheet state="visible" name="CEILE362" sheetId="10" r:id="rId14"/>
    <sheet state="visible" name="CEILE363" sheetId="11" r:id="rId15"/>
    <sheet state="visible" name="ECAP1364" sheetId="12" r:id="rId16"/>
    <sheet state="visible" name="ECAP2365" sheetId="13" r:id="rId17"/>
    <sheet state="visible" name="ECAP3366" sheetId="14" r:id="rId18"/>
    <sheet state="visible" name="ECAP4367" sheetId="15" r:id="rId19"/>
    <sheet state="visible" name="LE3130" sheetId="16" r:id="rId20"/>
    <sheet state="visible" name="LE3131" sheetId="17" r:id="rId21"/>
    <sheet state="visible" name="CF-LE3149" sheetId="18" r:id="rId22"/>
    <sheet state="visible" name="ALEI321" sheetId="19" r:id="rId23"/>
    <sheet state="visible" name="ALEI322" sheetId="20" r:id="rId24"/>
    <sheet state="visible" name="ALEI323" sheetId="21" r:id="rId25"/>
    <sheet state="visible" name="ALEI324" sheetId="22" r:id="rId26"/>
    <sheet state="visible" name="ALEI325" sheetId="23" r:id="rId27"/>
    <sheet state="visible" name="CEILEI368" sheetId="24" r:id="rId28"/>
    <sheet state="visible" name="CEILEI369" sheetId="25" r:id="rId29"/>
    <sheet state="visible" name="ECAP1370" sheetId="26" r:id="rId30"/>
    <sheet state="visible" name="ECAP2371" sheetId="27" r:id="rId31"/>
    <sheet state="visible" name="ECAP3372" sheetId="28" r:id="rId32"/>
    <sheet state="visible" name="ECAP4373" sheetId="29" r:id="rId33"/>
    <sheet state="visible" name="CE-I-331" sheetId="30" r:id="rId34"/>
    <sheet state="visible" name="CE-I-3131" sheetId="31" r:id="rId35"/>
    <sheet state="visible" name="CF-LE-I3150" sheetId="32" r:id="rId36"/>
    <sheet state="visible" name="ALEF326" sheetId="33" r:id="rId37"/>
    <sheet state="visible" name="ALEF327" sheetId="34" r:id="rId38"/>
    <sheet state="visible" name="ALEF328" sheetId="35" r:id="rId39"/>
    <sheet state="visible" name="ALEF329" sheetId="36" r:id="rId40"/>
    <sheet state="visible" name="ALEF330" sheetId="37" r:id="rId41"/>
    <sheet state="visible" name="CEILEF374" sheetId="38" r:id="rId42"/>
    <sheet state="visible" name="CEILEF375" sheetId="39" r:id="rId43"/>
    <sheet state="visible" name="ECAP1376" sheetId="40" r:id="rId44"/>
    <sheet state="visible" name="ECAP2377" sheetId="41" r:id="rId45"/>
    <sheet state="visible" name="ECAP3378" sheetId="42" r:id="rId46"/>
    <sheet state="visible" name="ECAP4379" sheetId="43" r:id="rId47"/>
    <sheet state="visible" name="CE-F-334" sheetId="44" r:id="rId48"/>
    <sheet state="visible" name="CE-F-3135" sheetId="45" r:id="rId49"/>
    <sheet state="visible" name="CF-LE-F3151" sheetId="46" r:id="rId50"/>
    <sheet state="visible" name="AMAT331" sheetId="47" r:id="rId51"/>
    <sheet state="visible" name="AMAT332" sheetId="48" r:id="rId52"/>
    <sheet state="visible" name="AMAT333" sheetId="49" r:id="rId53"/>
    <sheet state="visible" name="AMAT334" sheetId="50" r:id="rId54"/>
    <sheet state="visible" name="AMAT335" sheetId="51" r:id="rId55"/>
    <sheet state="visible" name="CEIM380" sheetId="52" r:id="rId56"/>
    <sheet state="visible" name="CEIM281" sheetId="53" r:id="rId57"/>
    <sheet state="visible" name="ECAP1282" sheetId="54" r:id="rId58"/>
    <sheet state="visible" name="ECAP2283" sheetId="55" r:id="rId59"/>
    <sheet state="visible" name="ECAP3284" sheetId="56" r:id="rId60"/>
    <sheet state="visible" name="ECAP4285" sheetId="57" r:id="rId61"/>
    <sheet state="visible" name="CE-MAT-3136" sheetId="58" r:id="rId62"/>
    <sheet state="visible" name="CE-MAT-3137" sheetId="59" r:id="rId63"/>
    <sheet state="visible" name="CF-M-3152" sheetId="60" r:id="rId64"/>
    <sheet state="visible" name="ACS336" sheetId="61" r:id="rId65"/>
    <sheet state="visible" name="ACS337" sheetId="62" r:id="rId66"/>
    <sheet state="visible" name="ACS338" sheetId="63" r:id="rId67"/>
    <sheet state="visible" name="ACS339" sheetId="64" r:id="rId68"/>
    <sheet state="visible" name="ACS340" sheetId="65" r:id="rId69"/>
    <sheet state="visible" name="CEICS386" sheetId="66" r:id="rId70"/>
    <sheet state="visible" name="CEICS387" sheetId="67" r:id="rId71"/>
    <sheet state="visible" name="ECAP1387" sheetId="68" r:id="rId72"/>
    <sheet state="visible" name="ECAP2388" sheetId="69" r:id="rId73"/>
    <sheet state="visible" name="ECAP3389" sheetId="70" r:id="rId74"/>
    <sheet state="visible" name="ECAP4390" sheetId="71" r:id="rId75"/>
    <sheet state="visible" name="CE-SOC-3138" sheetId="72" r:id="rId76"/>
    <sheet state="visible" name="CE-SOC-3139" sheetId="73" r:id="rId77"/>
    <sheet state="visible" name="CF-CS-3153" sheetId="74" r:id="rId78"/>
    <sheet state="visible" name="ACNCCV341" sheetId="75" r:id="rId79"/>
    <sheet state="visible" name="ACNCCV342" sheetId="76" r:id="rId80"/>
    <sheet state="visible" name="ACNCCV343" sheetId="77" r:id="rId81"/>
    <sheet state="visible" name="ACNCCV344" sheetId="78" r:id="rId82"/>
    <sheet state="visible" name="ACNCCV345" sheetId="79" r:id="rId83"/>
    <sheet state="visible" name="CEICN392" sheetId="80" r:id="rId84"/>
    <sheet state="visible" name="CEICN393" sheetId="81" r:id="rId85"/>
    <sheet state="visible" name="ECAP1394" sheetId="82" r:id="rId86"/>
    <sheet state="visible" name="ECAP2395" sheetId="83" r:id="rId87"/>
    <sheet state="visible" name="ECAP3396" sheetId="84" r:id="rId88"/>
    <sheet state="visible" name="ECAP4397" sheetId="85" r:id="rId89"/>
    <sheet state="visible" name="CNCF3140" sheetId="86" r:id="rId90"/>
    <sheet state="visible" name="CE-NAT-3141" sheetId="87" r:id="rId91"/>
    <sheet state="visible" name="CF-CN-3154" sheetId="88" r:id="rId92"/>
    <sheet state="visible" name="AEA346" sheetId="89" r:id="rId93"/>
    <sheet state="visible" name="AEA347" sheetId="90" r:id="rId94"/>
    <sheet state="visible" name="AEA348" sheetId="91" r:id="rId95"/>
    <sheet state="visible" name="CEIEA398" sheetId="92" r:id="rId96"/>
    <sheet state="visible" name="CEIEA399" sheetId="93" r:id="rId97"/>
    <sheet state="visible" name="ECAP13129" sheetId="94" r:id="rId98"/>
    <sheet state="visible" name="ECAP23130" sheetId="95" r:id="rId99"/>
    <sheet state="visible" name="ECAP33131" sheetId="96" r:id="rId100"/>
    <sheet state="visible" name="ECAP43132" sheetId="97" r:id="rId101"/>
    <sheet state="visible" name="CE-EA-3142" sheetId="98" r:id="rId102"/>
    <sheet state="visible" name="CE-EA-3143" sheetId="99" r:id="rId103"/>
    <sheet state="visible" name="CF-EA-3155" sheetId="100" r:id="rId104"/>
    <sheet state="visible" name="AEF349" sheetId="101" r:id="rId105"/>
    <sheet state="visible" name="AEF350" sheetId="102" r:id="rId106"/>
    <sheet state="visible" name="AEA351" sheetId="103" r:id="rId107"/>
    <sheet state="visible" name="CEIEF3104" sheetId="104" r:id="rId108"/>
    <sheet state="visible" name="CEIEF3105" sheetId="105" r:id="rId109"/>
    <sheet state="visible" name="ECAP13106" sheetId="106" r:id="rId110"/>
    <sheet state="visible" name="ECAP23107" sheetId="107" r:id="rId111"/>
    <sheet state="visible" name="ECAP33108" sheetId="108" r:id="rId112"/>
    <sheet state="visible" name="ECAP43109" sheetId="109" r:id="rId113"/>
    <sheet state="visible" name="CE-EF-3144" sheetId="110" r:id="rId114"/>
    <sheet state="visible" name="CE-EF-3145" sheetId="111" r:id="rId115"/>
    <sheet state="visible" name="CF-EF-3156" sheetId="112" r:id="rId116"/>
    <sheet state="visible" name="AFIHR351" sheetId="113" r:id="rId117"/>
    <sheet state="visible" name="AFIHR352" sheetId="114" r:id="rId118"/>
    <sheet state="visible" name="AFIHR353" sheetId="115" r:id="rId119"/>
    <sheet state="visible" name="CEIFIHR3110" sheetId="116" r:id="rId120"/>
    <sheet state="visible" name="CEIFIHR3111" sheetId="117" r:id="rId121"/>
    <sheet state="visible" name="ECAP13112" sheetId="118" r:id="rId122"/>
    <sheet state="visible" name="ECAP23113" sheetId="119" r:id="rId123"/>
    <sheet state="visible" name="ECAP33114" sheetId="120" r:id="rId124"/>
    <sheet state="visible" name="ECAP43115" sheetId="121" r:id="rId125"/>
    <sheet state="visible" name="CE-FIH&amp;R-3146" sheetId="122" r:id="rId126"/>
    <sheet state="visible" name="CE-FIH&amp;R-3147" sheetId="123" r:id="rId127"/>
    <sheet state="visible" name="CF-FIHR-3157" sheetId="124" r:id="rId128"/>
    <sheet state="visible" name="AC355" sheetId="125" r:id="rId129"/>
    <sheet state="visible" name="AC356" sheetId="126" r:id="rId130"/>
    <sheet state="visible" name="AC357" sheetId="127" r:id="rId131"/>
    <sheet state="visible" name="AE358" sheetId="128" r:id="rId132"/>
    <sheet state="visible" name="AE359" sheetId="129" r:id="rId133"/>
    <sheet state="visible" name="AE360" sheetId="130" r:id="rId134"/>
    <sheet state="visible" name="REG-EXP-3160" sheetId="131" r:id="rId135"/>
    <sheet state="visible" name="REG-EXP-3161" sheetId="132" r:id="rId136"/>
    <sheet state="visible" name="REG-EXP-3162" sheetId="133" r:id="rId137"/>
    <sheet state="visible" name="REG-EXP-3163" sheetId="134" r:id="rId138"/>
    <sheet state="visible" name="REG-APP-3164" sheetId="135" r:id="rId139"/>
    <sheet state="visible" name="REG-APP-3166" sheetId="136" r:id="rId140"/>
    <sheet state="visible" name="REG-EFAE3174" sheetId="137" r:id="rId141"/>
    <sheet state="visible" name="3A 2025-2026 REPORTE CALIFICACI" sheetId="138" r:id="rId142"/>
    <sheet state="visible" name="3A P1 2025 2026 " sheetId="139" r:id="rId143"/>
    <sheet state="visible" name="3A P2 2025 2026 " sheetId="140" r:id="rId144"/>
    <sheet state="visible" name="3A P3 2025 2026 " sheetId="141" r:id="rId145"/>
    <sheet state="visible" name="Hoja 30" sheetId="142" r:id="rId146"/>
    <sheet state="visible" name="Hoja 29" sheetId="143" r:id="rId147"/>
    <sheet state="visible" name="3__ P4 202__ 202__ " sheetId="144" r:id="rId148"/>
    <sheet state="visible" name="3__ - Acta de Calificación Fina" sheetId="145" r:id="rId149"/>
    <sheet state="visible" name="MERITORIO" sheetId="146" r:id="rId150"/>
    <sheet state="visible" name="MERITORIO FINAL" sheetId="147" r:id="rId151"/>
    <sheet state="visible" name="3A Promovido Principal" sheetId="148" r:id="rId152"/>
    <sheet state="visible" name="3A Completivo" sheetId="149" r:id="rId153"/>
    <sheet state="visible" name="3A Extraordinario" sheetId="150" r:id="rId154"/>
    <sheet state="visible" name="3A Promovido 2025 2026" sheetId="151" r:id="rId155"/>
    <sheet state="visible" name="DATOS DOCENTES" sheetId="152" r:id="rId156"/>
  </sheets>
  <definedNames>
    <definedName localSheetId="137" name="Español">'3A 2025-2026 REPORTE CALIFICACI'!$C$8:$AL$50</definedName>
    <definedName localSheetId="0" name="distrito">'DATOS DEL CENTRO'!$L$40:$L$59</definedName>
    <definedName localSheetId="0" name="zona">'DATOS DEL CENTRO'!$I$40:$I$46</definedName>
    <definedName localSheetId="137" name="Física">'3A 2025-2026 REPORTE CALIFICACI'!$HA$8:$HR$50</definedName>
    <definedName localSheetId="0" name="familiaprofesional">#REF!</definedName>
    <definedName localSheetId="0" name="regional">'DATOS DEL CENTRO'!$K$40:$K$58</definedName>
    <definedName localSheetId="137" name="Sociales">'3A 2025-2026 REPORTE CALIFICACI'!$EK$8:$FB$50</definedName>
    <definedName localSheetId="137" name="Formacion">'3A 2025-2026 REPORTE CALIFICACI'!$JQ$8:$KH$50</definedName>
    <definedName localSheetId="137" name="Inglés">'3A 2025-2026 REPORTE CALIFICACI'!$AM$8:$BD$50</definedName>
    <definedName localSheetId="0" name="anoescolar">'DATOS DEL CENTRO'!$M$40:$M$60</definedName>
    <definedName localSheetId="1" name="aplazado">'3A 2025 - 2026 DATOS DEL ESTUDI'!$U$4:$U$43</definedName>
    <definedName localSheetId="1" name="Reingreso">'3A 2025 - 2026 DATOS DEL ESTUDI'!$T$4:$T$43</definedName>
    <definedName localSheetId="137" name="Francés">'3A 2025-2026 REPORTE CALIFICACI'!$BU$8:$CL$50</definedName>
    <definedName localSheetId="137" name="Matemática">'3A 2025-2026 REPORTE CALIFICACI'!$DC$8:$DT$50</definedName>
    <definedName localSheetId="137" name="Naturales">'3A 2025-2026 REPORTE CALIFICACI'!$FS$8:$GJ$50</definedName>
    <definedName localSheetId="0" name="sector">'DATOS DEL CENTRO'!$H$40:$H$43</definedName>
    <definedName localSheetId="0" name="jornada">'DATOS DEL CENTRO'!$J$40:$J$42</definedName>
    <definedName localSheetId="0" name="titulo">#REF!</definedName>
    <definedName localSheetId="1" name="Repitente">'3A 2025 - 2026 DATOS DEL ESTUDI'!$S$4:$S$43</definedName>
    <definedName localSheetId="1" name="promovido">'3A 2025 - 2026 DATOS DEL ESTUDI'!$R$4:$R$43</definedName>
    <definedName localSheetId="0" name="SECCION">'DATOS DEL CENTRO'!$G$40:$G$44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8">
      <text>
        <t xml:space="preserve">Escriba en mayúscula el nombre del centro educativo. </t>
      </text>
    </comment>
    <comment authorId="0" ref="B21">
      <text>
        <t xml:space="preserve">Introduzca la dirección del Centro. </t>
      </text>
    </comment>
    <comment authorId="0" ref="B22">
      <text>
        <t xml:space="preserve">Introduzca el correo electrónico del Centro. </t>
      </text>
    </comment>
    <comment authorId="0" ref="B23">
      <text>
        <t xml:space="preserve">Introduzca el número de teléfono del Centro. 
</t>
      </text>
    </comment>
    <comment authorId="0" ref="B24">
      <text>
        <t xml:space="preserve">Introduzca el código de gestión SIGERD. </t>
      </text>
    </comment>
    <comment authorId="0" ref="F24">
      <text>
        <t xml:space="preserve">Introduzca el código de cartografía del Centro. </t>
      </text>
    </comment>
    <comment authorId="0" ref="B27">
      <text>
        <t xml:space="preserve">Ingrese el nombre completo del director del centro. </t>
      </text>
    </comment>
    <comment authorId="0" ref="B28">
      <text>
        <t xml:space="preserve">Ingrese el correo electrónico del Director del centro. 
</t>
      </text>
    </comment>
    <comment authorId="0" ref="E28">
      <text>
        <t xml:space="preserve">Ingrese el número de telefono del Centro.</t>
      </text>
    </comment>
    <comment authorId="0" ref="B31">
      <text>
        <t xml:space="preserve">Ingrese el nombre completo del docente titular del curso. 
</t>
      </text>
    </comment>
    <comment authorId="0" ref="B32">
      <text>
        <t xml:space="preserve">Ingrese el correo electrónico del docente titular. 
</t>
      </text>
    </comment>
    <comment authorId="0" ref="E32">
      <text>
        <t xml:space="preserve">Ingrese el número de teléfono del docente titular.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tc={100b619d-1971-4e2a-8b51-eabc20c11771}</author>
    <author>tc={31c19eec-6e21-495f-8c96-60512621ff77}</author>
    <author>tc={8a97103d-03c7-4d51-8c49-3425b04b8081}</author>
    <author>tc={b8cf4076-64a6-428e-8823-8e08cdab1ddb}</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100b619d-1971-4e2a-8b51-eabc20c11771}" ref="AZ6">
      <text>
        <t xml:space="preserve">[Threaded comment]
 Your version of Excel allows you to read this threaded comment; however, any edits to it will get removed if the file is opened in a newer version of Excel. Learn more: https://go.microsoft.com/fwlink/?linkid=870924
Comment:
	Graduación
</t>
      </text>
    </comment>
    <comment authorId="2" xr:uid="{31c19eec-6e21-495f-8c96-60512621ff77}" ref="AT6">
      <text>
        <t xml:space="preserve">[Threaded comment]
 Your version of Excel allows you to read this threaded comment; however, any edits to it will get removed if the file is opened in a newer version of Excel. Learn more: https://go.microsoft.com/fwlink/?linkid=870924
Comment:
	ADP
</t>
      </text>
    </comment>
    <comment authorId="3" xr:uid="{8a97103d-03c7-4d51-8c49-3425b04b8081}" ref="AX6">
      <text>
        <t xml:space="preserve">[Threaded comment]
 Your version of Excel allows you to read this threaded comment; however, any edits to it will get removed if the file is opened in a newer version of Excel. Learn more: https://go.microsoft.com/fwlink/?linkid=870924
Comment:
	Feriado
</t>
      </text>
    </comment>
    <comment authorId="4" xr:uid="{b8cf4076-64a6-428e-8823-8e08cdab1ddb}" ref="AS6">
      <text>
        <t xml:space="preserve">[Threaded comment]
 Your version of Excel allows you to read this threaded comment; however, any edits to it will get removed if the file is opened in a newer version of Excel. Learn more: https://go.microsoft.com/fwlink/?linkid=870924
Comment:
	Encuentro pedagogico.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tc={ba97a6ea-2717-4c6c-8754-af2bd26defe8}</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ba97a6ea-2717-4c6c-8754-af2bd26defe8}" ref="U6">
      <text>
        <t xml:space="preserve">[Threaded comment]
 Your version of Excel allows you to read this threaded comment; however, any edits to it will get removed if the file is opened in a newer version of Excel. Learn more: https://go.microsoft.com/fwlink/?linkid=870924
Comment:
	Tormenta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tc={1f1e60a6-94a1-4130-9a40-f6b9e78b0e0b}</author>
    <author>tc={73e9e3e1-d044-45b0-8fc2-e57e1e8e9424}</author>
    <author>tc={75b428a9-67e4-41f5-8671-d9d973e7d287}</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1f1e60a6-94a1-4130-9a40-f6b9e78b0e0b}" ref="H6">
      <text>
        <t xml:space="preserve">[Threaded comment]
 Your version of Excel allows you to read this threaded comment; however, any edits to it will get removed if the file is opened in a newer version of Excel. Learn more: https://go.microsoft.com/fwlink/?linkid=870924
Comment:
	ADP
</t>
      </text>
    </comment>
    <comment authorId="2" xr:uid="{73e9e3e1-d044-45b0-8fc2-e57e1e8e9424}" ref="AR6">
      <text>
        <t xml:space="preserve">[Threaded comment]
 Your version of Excel allows you to read this threaded comment; however, any edits to it will get removed if the file is opened in a newer version of Excel. Learn more: https://go.microsoft.com/fwlink/?linkid=870924
Comment:
	Día de la Altagracia
</t>
      </text>
    </comment>
    <comment authorId="3" xr:uid="{75b428a9-67e4-41f5-8671-d9d973e7d287}" ref="D6">
      <text>
        <t xml:space="preserve">[Threaded comment]
 Your version of Excel allows you to read this threaded comment; however, any edits to it will get removed if the file is opened in a newer version of Excel. Learn more: https://go.microsoft.com/fwlink/?linkid=870924
Comment:
	No docencia, día familiar.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tc={9645cdd0-868a-4adf-aef6-e1ca6390b1fb}</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101++++++Ingrese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9645cdd0-868a-4adf-aef6-e1ca6390b1fb}" ref="H6">
      <text>
        <t xml:space="preserve">[Threaded comment]
 Your version of Excel allows you to read this threaded comment; however, any edits to it will get removed if the file is opened in a newer version of Excel. Learn more: https://go.microsoft.com/fwlink/?linkid=870924
Comment:
	ENTREGA DE CALIFICACIONES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el15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tc={3be77122-38b5-4a72-9a82-24a66b1765b1}</author>
    <author>tc={62ecae56-e1de-4443-befd-c2cf6768d0b0}</author>
    <author>tc={a7f50f58-1d66-4c44-9a26-530088f17edc}</author>
    <author>tc={f9417a33-89aa-4551-a005-e17691a9b23e}</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3be77122-38b5-4a72-9a82-24a66b1765b1}" ref="H5">
      <text>
        <t xml:space="preserve">[Threaded comment]
 Your version of Excel allows you to read this threaded comment; however, any edits to it will get removed if the file is opened in a newer version of Excel. Learn more: https://go.microsoft.com/fwlink/?linkid=870924
Comment:
	ASAMBLEA COOPERATIVA
</t>
      </text>
    </comment>
    <comment authorId="2" xr:uid="{62ecae56-e1de-4443-befd-c2cf6768d0b0}" ref="AM5">
      <text>
        <t xml:space="preserve">[Threaded comment]
 Your version of Excel allows you to read this threaded comment; however, any edits to it will get removed if the file is opened in a newer version of Excel. Learn more: https://go.microsoft.com/fwlink/?linkid=870924
Comment:
	FERIADO. DIA DE LAS MERCEDES
</t>
      </text>
    </comment>
    <comment authorId="3" xr:uid="{a7f50f58-1d66-4c44-9a26-530088f17edc}" ref="AN5">
      <text>
        <t xml:space="preserve">[Threaded comment]
 Your version of Excel allows you to read this threaded comment; however, any edits to it will get removed if the file is opened in a newer version of Excel. Learn more: https://go.microsoft.com/fwlink/?linkid=870924
Comment:
	GRADUACIÓN
</t>
      </text>
    </comment>
    <comment authorId="4" xr:uid="{f9417a33-89aa-4551-a005-e17691a9b23e}" ref="AJ5">
      <text>
        <t xml:space="preserve">[Threaded comment]
 Your version of Excel allows you to read this threaded comment; however, any edits to it will get removed if the file is opened in a newer version of Excel. Learn more: https://go.microsoft.com/fwlink/?linkid=870924
Comment:
	ASAMBLEA DE PADRES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tc={98c257a8-a59c-4b18-958a-87896995142b}</author>
    <author>tc={da4ed1a9-51b9-4dca-9a6b-60fa5fbc8fda}</author>
    <author>tc={eecd95dd-13a1-428c-a302-7c57e79e7810}</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98c257a8-a59c-4b18-958a-87896995142b}" ref="AH5">
      <text>
        <t xml:space="preserve">[Threaded comment]
 Your version of Excel allows you to read this threaded comment; however, any edits to it will get removed if the file is opened in a newer version of Excel. Learn more: https://go.microsoft.com/fwlink/?linkid=870924
Comment:
	Excursión Puerto Plata
</t>
      </text>
    </comment>
    <comment authorId="2" xr:uid="{da4ed1a9-51b9-4dca-9a6b-60fa5fbc8fda}" ref="K5">
      <text>
        <t xml:space="preserve">[Threaded comment]
 Your version of Excel allows you to read this threaded comment; however, any edits to it will get removed if the file is opened in a newer version of Excel. Learn more: https://go.microsoft.com/fwlink/?linkid=870924
Comment:
	Huracán Melissa
</t>
      </text>
    </comment>
    <comment authorId="3" xr:uid="{eecd95dd-13a1-428c-a302-7c57e79e7810}" ref="M5">
      <text>
        <t xml:space="preserve">[Threaded comment]
 Your version of Excel allows you to read this threaded comment; however, any edits to it will get removed if the file is opened in a newer version of Excel. Learn more: https://go.microsoft.com/fwlink/?linkid=870924
Comment:
	Calificaciones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tc={90dc2aad-a913-4b57-86c1-7ed84f208306}</author>
    <author>tc={ace34b78-261b-4225-847f-d296eb59553f}</author>
    <author>tc={e893569a-b845-42bf-b49e-123e165b68c1}</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90dc2aad-a913-4b57-86c1-7ed84f208306}" ref="E6">
      <text>
        <t xml:space="preserve">[Threaded comment]
 Your version of Excel allows you to read this threaded comment; however, any edits to it will get removed if the file is opened in a newer version of Excel. Learn more: https://go.microsoft.com/fwlink/?linkid=870924
Comment:
	ASAMBLEA ADP
</t>
      </text>
    </comment>
    <comment authorId="2" xr:uid="{ace34b78-261b-4225-847f-d296eb59553f}" ref="AK6">
      <text>
        <t xml:space="preserve">[Threaded comment]
 Your version of Excel allows you to read this threaded comment; however, any edits to it will get removed if the file is opened in a newer version of Excel. Learn more: https://go.microsoft.com/fwlink/?linkid=870924
Comment:
	Dia de La Altagracia
</t>
      </text>
    </comment>
    <comment authorId="3" xr:uid="{e893569a-b845-42bf-b49e-123e165b68c1}" ref="H6">
      <text>
        <t xml:space="preserve">[Threaded comment]
 Your version of Excel allows you to read this threaded comment; however, any edits to it will get removed if the file is opened in a newer version of Excel. Learn more: https://go.microsoft.com/fwlink/?linkid=870924
Comment:
	Dia del niño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tc={36872799-0a6b-44ca-9063-49f102e46ab3}</author>
    <author>tc={86ccca3a-e47c-4433-91c9-a2e257d61d1a}</author>
    <author>tc={d2763b79-3831-46c9-92ea-15de17e42aeb}</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36872799-0a6b-44ca-9063-49f102e46ab3}" ref="K6">
      <text>
        <t xml:space="preserve">[Threaded comment]
 Your version of Excel allows you to read this threaded comment; however, any edits to it will get removed if the file is opened in a newer version of Excel. Learn more: https://go.microsoft.com/fwlink/?linkid=870924
Comment:
	Independencia Nacional
</t>
      </text>
    </comment>
    <comment authorId="2" xr:uid="{86ccca3a-e47c-4433-91c9-a2e257d61d1a}" ref="AH6">
      <text>
        <t xml:space="preserve">[Threaded comment]
 Your version of Excel allows you to read this threaded comment; however, any edits to it will get removed if the file is opened in a newer version of Excel. Learn more: https://go.microsoft.com/fwlink/?linkid=870924
Comment:
	Encuentro Pedagógico
</t>
      </text>
    </comment>
    <comment authorId="3" xr:uid="{d2763b79-3831-46c9-92ea-15de17e42aeb}" ref="E6">
      <text>
        <t xml:space="preserve">[Threaded comment]
 Your version of Excel allows you to read this threaded comment; however, any edits to it will get removed if the file is opened in a newer version of Excel. Learn more: https://go.microsoft.com/fwlink/?linkid=870924
Comment:
	Calificaciones- Conferencia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tc={472b863f-260f-4a7a-bc90-c5232d795e10}</author>
    <author>tc={b8d97391-9a6b-48a3-9e25-0f462dc082f9}</author>
    <author>tc={cfb07297-7841-4ff2-8170-77973c93ffe6}</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472b863f-260f-4a7a-bc90-c5232d795e10}" ref="AT6">
      <text>
        <t xml:space="preserve">[Threaded comment]
 Your version of Excel allows you to read this threaded comment; however, any edits to it will get removed if the file is opened in a newer version of Excel. Learn more: https://go.microsoft.com/fwlink/?linkid=870924
Comment:
	Asamblea de ADP
</t>
      </text>
    </comment>
    <comment authorId="2" xr:uid="{b8d97391-9a6b-48a3-9e25-0f462dc082f9}" ref="AY6">
      <text>
        <t xml:space="preserve">[Threaded comment]
 Your version of Excel allows you to read this threaded comment; however, any edits to it will get removed if the file is opened in a newer version of Excel. Learn more: https://go.microsoft.com/fwlink/?linkid=870924
Comment:
	Acto de Graduación
</t>
      </text>
    </comment>
    <comment authorId="3" xr:uid="{cfb07297-7841-4ff2-8170-77973c93ffe6}" ref="AP6">
      <text>
        <t xml:space="preserve">[Threaded comment]
 Your version of Excel allows you to read this threaded comment; however, any edits to it will get removed if the file is opened in a newer version of Excel. Learn more: https://go.microsoft.com/fwlink/?linkid=870924
Comment:
	Primera asamblea de padres, madres y amigos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tc={0896d197-033e-4ebf-a973-d4450d0feef2}</author>
    <author>tc={3b1e3fb7-0bfe-4c60-9b45-e18146652a51}</author>
    <author>tc={572571d0-7872-419a-9d7b-35670eafca45}</author>
    <author>tc={ae0d6447-20e0-434c-9990-04aba528bcd3}</author>
    <author>tc={ce0ca1df-cfbd-40e7-8f3e-77586bf6346a}</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896d197-033e-4ebf-a973-d4450d0feef2}" ref="U6">
      <text>
        <t xml:space="preserve">[Threaded comment]
 Your version of Excel allows you to read this threaded comment; however, any edits to it will get removed if the file is opened in a newer version of Excel. Learn more: https://go.microsoft.com/fwlink/?linkid=870924
Comment:
	No docencia: Por motivos de la tormenta tropical Melissa.
</t>
      </text>
    </comment>
    <comment authorId="2" xr:uid="{3b1e3fb7-0bfe-4c60-9b45-e18146652a51}" ref="AQ6">
      <text>
        <t xml:space="preserve">[Threaded comment]
 Your version of Excel allows you to read this threaded comment; however, any edits to it will get removed if the file is opened in a newer version of Excel. Learn more: https://go.microsoft.com/fwlink/?linkid=870924
Comment:
	Celebración de Festival de Inglés.
</t>
      </text>
    </comment>
    <comment authorId="3" xr:uid="{572571d0-7872-419a-9d7b-35670eafca45}" ref="AK6">
      <text>
        <t xml:space="preserve">[Threaded comment]
 Your version of Excel allows you to read this threaded comment; however, any edits to it will get removed if the file is opened in a newer version of Excel. Learn more: https://go.microsoft.com/fwlink/?linkid=870924
Comment:
	Excursión educativa a Puerto Plata.
</t>
      </text>
    </comment>
    <comment authorId="4" xr:uid="{ae0d6447-20e0-434c-9990-04aba528bcd3}" ref="AN6">
      <text>
        <t xml:space="preserve">[Threaded comment]
 Your version of Excel allows you to read this threaded comment; however, any edits to it will get removed if the file is opened in a newer version of Excel. Learn more: https://go.microsoft.com/fwlink/?linkid=870924
Comment:
	Capacitación - taller de la 2da secuencia didáctica.
</t>
      </text>
    </comment>
    <comment authorId="5" xr:uid="{ce0ca1df-cfbd-40e7-8f3e-77586bf6346a}" ref="AO6">
      <text>
        <t xml:space="preserve">[Threaded comment]
 Your version of Excel allows you to read this threaded comment; however, any edits to it will get removed if the file is opened in a newer version of Excel. Learn more: https://go.microsoft.com/fwlink/?linkid=870924
Comment:
	Capacitación - taller de la 2da secuencia didáctica.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tc={061e926b-03b3-441d-a743-8e639de89a3b}</author>
    <author>tc={1b5d24c5-e166-42de-84e8-abaeac457c30}</author>
    <author>tc={2959c2e9-eec4-4035-a509-6d6baac3c69c}</author>
    <author>tc={2d4382e5-f170-4e1a-93a2-13fae70ce9b7}</author>
    <author>tc={306ac8c5-e023-4445-88bb-5832141b18aa}</author>
    <author>tc={49ca653d-49b2-452b-b72e-ea097581bf46}</author>
    <author>tc={69a2adf9-0c98-49b1-bebd-a08d7b930a1a}</author>
    <author>tc={6d0a8247-cf40-45da-815e-b90c09461927}</author>
    <author>tc={930483c5-8c20-4a4b-bb22-5158241f5771}</author>
    <author>tc={9a560cd8-23b3-45f3-8f77-8418c973ba94}</author>
    <author>tc={a3f69804-b865-4349-87ff-998b865ea0b6}</author>
    <author>tc={d0746849-2f4d-419b-a38e-8573afb96288}</author>
    <author>tc={e08e3bb7-f9d4-483d-9470-cce013eff0c8}</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61e926b-03b3-441d-a743-8e639de89a3b}" ref="AT18">
      <text>
        <t xml:space="preserve">[Threaded comment]
 Your version of Excel allows you to read this threaded comment; however, any edits to it will get removed if the file is opened in a newer version of Excel. Learn more: https://go.microsoft.com/fwlink/?linkid=870924
Comment:
	Práctica Marcha.
</t>
      </text>
    </comment>
    <comment authorId="2" xr:uid="{1b5d24c5-e166-42de-84e8-abaeac457c30}" ref="AT8">
      <text>
        <t xml:space="preserve">[Threaded comment]
 Your version of Excel allows you to read this threaded comment; however, any edits to it will get removed if the file is opened in a newer version of Excel. Learn more: https://go.microsoft.com/fwlink/?linkid=870924
Comment:
	Práctica Marcha.
</t>
      </text>
    </comment>
    <comment authorId="3" xr:uid="{2959c2e9-eec4-4035-a509-6d6baac3c69c}" ref="AT46">
      <text>
        <t xml:space="preserve">[Threaded comment]
 Your version of Excel allows you to read this threaded comment; however, any edits to it will get removed if the file is opened in a newer version of Excel. Learn more: https://go.microsoft.com/fwlink/?linkid=870924
Comment:
	Práctica Marcha.
</t>
      </text>
    </comment>
    <comment authorId="4" xr:uid="{2d4382e5-f170-4e1a-93a2-13fae70ce9b7}" ref="G6">
      <text>
        <t xml:space="preserve">[Threaded comment]
 Your version of Excel allows you to read this threaded comment; however, any edits to it will get removed if the file is opened in a newer version of Excel. Learn more: https://go.microsoft.com/fwlink/?linkid=870924
Comment:
	Suspensión de docencia por Asamblea de ADP.
</t>
      </text>
    </comment>
    <comment authorId="5" xr:uid="{306ac8c5-e023-4445-88bb-5832141b18aa}" ref="AH23">
      <text>
        <t xml:space="preserve">[Threaded comment]
 Your version of Excel allows you to read this threaded comment; however, any edits to it will get removed if the file is opened in a newer version of Excel. Learn more: https://go.microsoft.com/fwlink/?linkid=870924
Comment:
	En orientación por las Uñas.
</t>
      </text>
    </comment>
    <comment authorId="6" xr:uid="{49ca653d-49b2-452b-b72e-ea097581bf46}" ref="AH42">
      <text>
        <t xml:space="preserve">[Threaded comment]
 Your version of Excel allows you to read this threaded comment; however, any edits to it will get removed if the file is opened in a newer version of Excel. Learn more: https://go.microsoft.com/fwlink/?linkid=870924
Comment:
	En orientación por las uñas.
</t>
      </text>
    </comment>
    <comment authorId="7" xr:uid="{69a2adf9-0c98-49b1-bebd-a08d7b930a1a}" ref="AT7">
      <text>
        <t xml:space="preserve">[Threaded comment]
 Your version of Excel allows you to read this threaded comment; however, any edits to it will get removed if the file is opened in a newer version of Excel. Learn more: https://go.microsoft.com/fwlink/?linkid=870924
Comment:
	Práctica Marcha.
</t>
      </text>
    </comment>
    <comment authorId="8" xr:uid="{6d0a8247-cf40-45da-815e-b90c09461927}" ref="AT44">
      <text>
        <t xml:space="preserve">[Threaded comment]
 Your version of Excel allows you to read this threaded comment; however, any edits to it will get removed if the file is opened in a newer version of Excel. Learn more: https://go.microsoft.com/fwlink/?linkid=870924
Comment:
	Práctica Marcha.
</t>
      </text>
    </comment>
    <comment authorId="9" xr:uid="{930483c5-8c20-4a4b-bb22-5158241f5771}" ref="AT42">
      <text>
        <t xml:space="preserve">[Threaded comment]
 Your version of Excel allows you to read this threaded comment; however, any edits to it will get removed if the file is opened in a newer version of Excel. Learn more: https://go.microsoft.com/fwlink/?linkid=870924
Comment:
	Práctica Marcha.
</t>
      </text>
    </comment>
    <comment authorId="10" xr:uid="{9a560cd8-23b3-45f3-8f77-8418c973ba94}" ref="AT9">
      <text>
        <t xml:space="preserve">[Threaded comment]
 Your version of Excel allows you to read this threaded comment; however, any edits to it will get removed if the file is opened in a newer version of Excel. Learn more: https://go.microsoft.com/fwlink/?linkid=870924
Comment:
	Práctica Marcha.
</t>
      </text>
    </comment>
    <comment authorId="11" xr:uid="{a3f69804-b865-4349-87ff-998b865ea0b6}" ref="AT43">
      <text>
        <t xml:space="preserve">[Threaded comment]
 Your version of Excel allows you to read this threaded comment; however, any edits to it will get removed if the file is opened in a newer version of Excel. Learn more: https://go.microsoft.com/fwlink/?linkid=870924
Comment:
	Práctica Marcha.
</t>
      </text>
    </comment>
    <comment authorId="12" xr:uid="{d0746849-2f4d-419b-a38e-8573afb96288}" ref="AT41">
      <text>
        <t xml:space="preserve">[Threaded comment]
 Your version of Excel allows you to read this threaded comment; however, any edits to it will get removed if the file is opened in a newer version of Excel. Learn more: https://go.microsoft.com/fwlink/?linkid=870924
Comment:
	Práctica Marcha.
</t>
      </text>
    </comment>
    <comment authorId="13" xr:uid="{e08e3bb7-f9d4-483d-9470-cce013eff0c8}" ref="O6">
      <text>
        <t xml:space="preserve">[Threaded comment]
 Your version of Excel allows you to read this threaded comment; however, any edits to it will get removed if the file is opened in a newer version of Excel. Learn more: https://go.microsoft.com/fwlink/?linkid=870924
Comment:
	Fiesta del niño.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tc={0d3a2f2d-dc3a-479c-a9de-94d722ccf596}</author>
    <author>tc={1ed7ef3d-24e5-4ccf-9fcf-a2a439342a0b}</author>
    <author>tc={21cfb728-b8b3-43d4-9f0a-9f6e2264a1d7}</author>
    <author>tc={2e94c2cd-7f57-4532-b330-22f6c9239cf0}</author>
    <author>tc={4230eaae-45a7-4f9f-ae8c-794e78610a0b}</author>
    <author>tc={5dc85452-1fcb-4bf9-968e-55bcaef98ef1}</author>
    <author>tc={5e2bab3a-07c6-4a42-8456-a78d2fa48f41}</author>
    <author>tc={7e8dc656-97a9-4251-8824-8bc3b7952e1e}</author>
    <author>tc={9569ab1c-1ecf-4302-89a0-c3a475a78b10}</author>
    <author>tc={a0645ca1-5944-473d-bbd0-ae2a03273a8f}</author>
    <author>tc={a30922da-ae1d-425e-a264-2f30ec7a4fa3}</author>
    <author>tc={b9ce2126-e6ec-47f0-8fb1-7881ed2f09f8}</author>
    <author>tc={bc422acf-36f3-4198-82b9-1744af977ce8}</author>
    <author>tc={de9fd65b-54a2-4f8d-9fc9-721fbf562edc}</author>
    <author>tc={e3d98dd9-0c1f-4d5f-b477-13340a351b26}</author>
    <author>tc={f37cd531-0fe4-4e3a-9f9f-d694727bc5bd}</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d3a2f2d-dc3a-479c-a9de-94d722ccf596}" ref="AT18">
      <text>
        <t xml:space="preserve">[Threaded comment]
 Your version of Excel allows you to read this threaded comment; however, any edits to it will get removed if the file is opened in a newer version of Excel. Learn more: https://go.microsoft.com/fwlink/?linkid=870924
Comment:
	Olimpiada de Ciencias Sociales.
</t>
      </text>
    </comment>
    <comment authorId="2" xr:uid="{1ed7ef3d-24e5-4ccf-9fcf-a2a439342a0b}" ref="AT42">
      <text>
        <t xml:space="preserve">[Threaded comment]
 Your version of Excel allows you to read this threaded comment; however, any edits to it will get removed if the file is opened in a newer version of Excel. Learn more: https://go.microsoft.com/fwlink/?linkid=870924
Comment:
	Olimpiada de Ciencias Sociales.
</t>
      </text>
    </comment>
    <comment authorId="3" xr:uid="{21cfb728-b8b3-43d4-9f0a-9f6e2264a1d7}" ref="AT44">
      <text>
        <t xml:space="preserve">[Threaded comment]
 Your version of Excel allows you to read this threaded comment; however, any edits to it will get removed if the file is opened in a newer version of Excel. Learn more: https://go.microsoft.com/fwlink/?linkid=870924
Comment:
	Olimpiada de Ciencias Sociales.
</t>
      </text>
    </comment>
    <comment authorId="4" xr:uid="{2e94c2cd-7f57-4532-b330-22f6c9239cf0}" ref="H6">
      <text>
        <t xml:space="preserve">[Threaded comment]
 Your version of Excel allows you to read this threaded comment; however, any edits to it will get removed if the file is opened in a newer version of Excel. Learn more: https://go.microsoft.com/fwlink/?linkid=870924
Comment:
	Entrega del P2.
</t>
      </text>
    </comment>
    <comment authorId="5" xr:uid="{4230eaae-45a7-4f9f-ae8c-794e78610a0b}" ref="L6">
      <text>
        <t xml:space="preserve">[Threaded comment]
 Your version of Excel allows you to read this threaded comment; however, any edits to it will get removed if the file is opened in a newer version of Excel. Learn more: https://go.microsoft.com/fwlink/?linkid=870924
Comment:
	Suspensión de docencia, Asamblea de ADP.
</t>
      </text>
    </comment>
    <comment authorId="6" xr:uid="{5dc85452-1fcb-4bf9-968e-55bcaef98ef1}" ref="AT38">
      <text>
        <t xml:space="preserve">[Threaded comment]
 Your version of Excel allows you to read this threaded comment; however, any edits to it will get removed if the file is opened in a newer version of Excel. Learn more: https://go.microsoft.com/fwlink/?linkid=870924
Comment:
	Olimpiada de Ciencias Sociales.
</t>
      </text>
    </comment>
    <comment authorId="7" xr:uid="{5e2bab3a-07c6-4a42-8456-a78d2fa48f41}" ref="AO6">
      <text>
        <t xml:space="preserve">[Threaded comment]
 Your version of Excel allows you to read this threaded comment; however, any edits to it will get removed if the file is opened in a newer version of Excel. Learn more: https://go.microsoft.com/fwlink/?linkid=870924
Comment:
	Los estudiantes estuvieron en el centro Bellarmino. (Jolipax).
</t>
      </text>
    </comment>
    <comment authorId="8" xr:uid="{7e8dc656-97a9-4251-8824-8bc3b7952e1e}" ref="AT34">
      <text>
        <t xml:space="preserve">[Threaded comment]
 Your version of Excel allows you to read this threaded comment; however, any edits to it will get removed if the file is opened in a newer version of Excel. Learn more: https://go.microsoft.com/fwlink/?linkid=870924
Comment:
	Olimpiada de Ciencias Sociales.
</t>
      </text>
    </comment>
    <comment authorId="9" xr:uid="{9569ab1c-1ecf-4302-89a0-c3a475a78b10}" ref="M6">
      <text>
        <t xml:space="preserve">[Threaded comment]
 Your version of Excel allows you to read this threaded comment; however, any edits to it will get removed if the file is opened in a newer version of Excel. Learn more: https://go.microsoft.com/fwlink/?linkid=870924
Comment:
	Los estudiantes fueron despachados a 12:30PM.
</t>
      </text>
    </comment>
    <comment authorId="10" xr:uid="{a0645ca1-5944-473d-bbd0-ae2a03273a8f}" ref="AT48">
      <text>
        <t xml:space="preserve">[Threaded comment]
 Your version of Excel allows you to read this threaded comment; however, any edits to it will get removed if the file is opened in a newer version of Excel. Learn more: https://go.microsoft.com/fwlink/?linkid=870924
Comment:
	Visita a Jolipax.
</t>
      </text>
    </comment>
    <comment authorId="11" xr:uid="{a30922da-ae1d-425e-a264-2f30ec7a4fa3}" ref="AT30">
      <text>
        <t xml:space="preserve">[Threaded comment]
 Your version of Excel allows you to read this threaded comment; however, any edits to it will get removed if the file is opened in a newer version of Excel. Learn more: https://go.microsoft.com/fwlink/?linkid=870924
Comment:
	Visita a Jolipax.
</t>
      </text>
    </comment>
    <comment authorId="12" xr:uid="{b9ce2126-e6ec-47f0-8fb1-7881ed2f09f8}" ref="AT28">
      <text>
        <t xml:space="preserve">[Threaded comment]
 Your version of Excel allows you to read this threaded comment; however, any edits to it will get removed if the file is opened in a newer version of Excel. Learn more: https://go.microsoft.com/fwlink/?linkid=870924
Comment:
	Olimpiada de Ciencias Sociales.
</t>
      </text>
    </comment>
    <comment authorId="13" xr:uid="{bc422acf-36f3-4198-82b9-1744af977ce8}" ref="AK6">
      <text>
        <t xml:space="preserve">[Threaded comment]
 Your version of Excel allows you to read this threaded comment; however, any edits to it will get removed if the file is opened in a newer version of Excel. Learn more: https://go.microsoft.com/fwlink/?linkid=870924
Comment:
	No docencia: Encuentro pedagógico.
</t>
      </text>
    </comment>
    <comment authorId="14" xr:uid="{de9fd65b-54a2-4f8d-9fc9-721fbf562edc}" ref="AT16">
      <text>
        <t xml:space="preserve">[Threaded comment]
 Your version of Excel allows you to read this threaded comment; however, any edits to it will get removed if the file is opened in a newer version of Excel. Learn more: https://go.microsoft.com/fwlink/?linkid=870924
Comment:
	Olimpiada de Ciencias Sociales.
</t>
      </text>
    </comment>
    <comment authorId="15" xr:uid="{e3d98dd9-0c1f-4d5f-b477-13340a351b26}" ref="AT49">
      <text>
        <t xml:space="preserve">[Threaded comment]
 Your version of Excel allows you to read this threaded comment; however, any edits to it will get removed if the file is opened in a newer version of Excel. Learn more: https://go.microsoft.com/fwlink/?linkid=870924
Comment:
	Visita Jolipax.
</t>
      </text>
    </comment>
    <comment authorId="16" xr:uid="{f37cd531-0fe4-4e3a-9f9f-d694727bc5bd}" ref="W6">
      <text>
        <t xml:space="preserve">[Threaded comment]
 Your version of Excel allows you to read this threaded comment; however, any edits to it will get removed if the file is opened in a newer version of Excel. Learn more: https://go.microsoft.com/fwlink/?linkid=870924
Comment:
	Día de la independencia Nacional.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tc={ffec37d4-0b43-4ff3-aae2-bafb26715562}</author>
  </authors>
  <commentList>
    <comment authorId="0" xr:uid="{ffec37d4-0b43-4ff3-aae2-bafb26715562}" ref="A3">
      <text>
        <t xml:space="preserve">[Threaded comment]
 Your version of Excel allows you to read this threaded comment; however, any edits to it will get removed if the file is opened in a newer version of Excel. Learn more: https://go.microsoft.com/fwlink/?linkid=870924
Comment:
	@profecarolinvargas@gmail.com Profesora, complete la CE de este espacio, por favor.
Asignada a profecarolinvargas@gmail.com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tc={ac9eb8ee-06f1-4d96-8755-f6504e741b8c}</author>
    <author>tc={ddc529a6-ab33-4c62-a72e-4874a16cc3d7}</author>
    <author>tc={e8cd821e-06c0-4e28-add6-6c213e9d5ada}</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ac9eb8ee-06f1-4d96-8755-f6504e741b8c}" ref="AX6">
      <text>
        <t xml:space="preserve">[Threaded comment]
 Your version of Excel allows you to read this threaded comment; however, any edits to it will get removed if the file is opened in a newer version of Excel. Learn more: https://go.microsoft.com/fwlink/?linkid=870924
Comment:
	ASUETO: DÍA DE NUESTRA SEÑORA DE LAS MERCEDES.
</t>
      </text>
    </comment>
    <comment authorId="2" xr:uid="{ddc529a6-ab33-4c62-a72e-4874a16cc3d7}" ref="AP6">
      <text>
        <t xml:space="preserve">[Threaded comment]
 Your version of Excel allows you to read this threaded comment; however, any edits to it will get removed if the file is opened in a newer version of Excel. Learn more: https://go.microsoft.com/fwlink/?linkid=870924
Comment:
	Primera Asamblea de Padres del Año Escolar 2025-2026.
</t>
      </text>
    </comment>
    <comment authorId="3" xr:uid="{e8cd821e-06c0-4e28-add6-6c213e9d5ada}" ref="AT6">
      <text>
        <t xml:space="preserve">[Threaded comment]
 Your version of Excel allows you to read this threaded comment; however, any edits to it will get removed if the file is opened in a newer version of Excel. Learn more: https://go.microsoft.com/fwlink/?linkid=870924
Comment:
	NO DOCENCIA: ASAMBLEA DE ADP.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tc={4a2ca291-95b4-4a37-a3df-66fb8bb80a29}</author>
    <author>tc={85d528e0-c8f4-422d-8baa-83804861307b}</author>
    <author>tc={a0913d40-10b8-4099-8f4b-1d430e6c987b}</author>
    <author>tc={ab21311a-afb3-4133-acd5-9ea038c4ae17}</author>
    <author>tc={ab3e36d9-b73d-415f-9144-86dcaaa7c3ed}</author>
    <author>tc={cfc182b5-2c79-4401-aeb3-c493b38aa851}</author>
    <author>tc={fd971d69-37e0-4fd3-8b2e-370998f74e53}</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4a2ca291-95b4-4a37-a3df-66fb8bb80a29}" ref="AK6">
      <text>
        <t xml:space="preserve">[Threaded comment]
 Your version of Excel allows you to read this threaded comment; however, any edits to it will get removed if the file is opened in a newer version of Excel. Learn more: https://go.microsoft.com/fwlink/?linkid=870924
Comment:
	Los estudiantes estaban en una excursión en Puerto Plata.
</t>
      </text>
    </comment>
    <comment authorId="2" xr:uid="{85d528e0-c8f4-422d-8baa-83804861307b}" ref="H6">
      <text>
        <t xml:space="preserve">[Threaded comment]
 Your version of Excel allows you to read this threaded comment; however, any edits to it will get removed if the file is opened in a newer version of Excel. Learn more: https://go.microsoft.com/fwlink/?linkid=870924
Comment:
	Los estudiantes estaban en JOLIPAX.
</t>
      </text>
    </comment>
    <comment authorId="3" xr:uid="{a0913d40-10b8-4099-8f4b-1d430e6c987b}" ref="AQ6">
      <text>
        <t xml:space="preserve">[Threaded comment]
 Your version of Excel allows you to read this threaded comment; however, any edits to it will get removed if the file is opened in a newer version of Excel. Learn more: https://go.microsoft.com/fwlink/?linkid=870924
Comment:
	Los estudiantes salieron a las 1:20 p. m.
</t>
      </text>
    </comment>
    <comment authorId="4" xr:uid="{ab21311a-afb3-4133-acd5-9ea038c4ae17}" ref="AR6">
      <text>
        <t xml:space="preserve">[Threaded comment]
 Your version of Excel allows you to read this threaded comment; however, any edits to it will get removed if the file is opened in a newer version of Excel. Learn more: https://go.microsoft.com/fwlink/?linkid=870924
Comment:
	Los estudiantes salieron a las 1:20 p. m.
</t>
      </text>
    </comment>
    <comment authorId="5" xr:uid="{ab3e36d9-b73d-415f-9144-86dcaaa7c3ed}" ref="U6">
      <text>
        <t xml:space="preserve">[Threaded comment]
 Your version of Excel allows you to read this threaded comment; however, any edits to it will get removed if the file is opened in a newer version of Excel. Learn more: https://go.microsoft.com/fwlink/?linkid=870924
Comment:
	No docencia por motivo de Tormenta tropical Melissa.
</t>
      </text>
    </comment>
    <comment authorId="6" xr:uid="{cfc182b5-2c79-4401-aeb3-c493b38aa851}" ref="AT6">
      <text>
        <t xml:space="preserve">[Threaded comment]
 Your version of Excel allows you to read this threaded comment; however, any edits to it will get removed if the file is opened in a newer version of Excel. Learn more: https://go.microsoft.com/fwlink/?linkid=870924
Comment:
	La profesora estaba en una capacitación de la Secuencia II.
</t>
      </text>
    </comment>
    <comment authorId="7" xr:uid="{fd971d69-37e0-4fd3-8b2e-370998f74e53}" ref="AS6">
      <text>
        <t xml:space="preserve">[Threaded comment]
 Your version of Excel allows you to read this threaded comment; however, any edits to it will get removed if the file is opened in a newer version of Excel. Learn more: https://go.microsoft.com/fwlink/?linkid=870924
Comment:
	La profesora estaba en una capacitación de la Secuencia II.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tc={05310a50-1e83-4b27-bf76-b32a306fed36}</author>
    <author>tc={1bbc984c-beac-4091-92be-24133b5f2503}</author>
    <author>tc={1fb728a2-6535-413c-81ec-34298a922dac}</author>
    <author>tc={22619acf-bbcd-4289-b256-5a09590b997b}</author>
    <author>tc={4a45ce34-1126-43c6-aceb-d48e0ecd4e64}</author>
    <author>tc={8ece88c2-5915-41d8-9366-3f4c58a1f16a}</author>
    <author>tc={a3666fea-bec5-4b1f-b914-1dbb52882460}</author>
    <author>tc={b6e6b5ba-3a55-4bcb-863e-2e724cde8a61}</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5310a50-1e83-4b27-bf76-b32a306fed36}" ref="K6">
      <text>
        <t xml:space="preserve">[Threaded comment]
 Your version of Excel allows you to read this threaded comment; however, any edits to it will get removed if the file is opened in a newer version of Excel. Learn more: https://go.microsoft.com/fwlink/?linkid=870924
Comment:
	La docente estaba en una reunión en ISFODOSU de la Regional 08.
</t>
      </text>
    </comment>
    <comment authorId="2" xr:uid="{1bbc984c-beac-4091-92be-24133b5f2503}" ref="P6">
      <text>
        <t xml:space="preserve">[Threaded comment]
 Your version of Excel allows you to read this threaded comment; however, any edits to it will get removed if the file is opened in a newer version of Excel. Learn more: https://go.microsoft.com/fwlink/?linkid=870924
Comment:
	VACACIONES DE NAVIDAD. 
DESDE 18 DE DICIEMBRE HASTA 07 DE ENERO.
</t>
      </text>
    </comment>
    <comment authorId="3" xr:uid="{1fb728a2-6535-413c-81ec-34298a922dac}" ref="AR6">
      <text>
        <t xml:space="preserve">[Threaded comment]
 Your version of Excel allows you to read this threaded comment; however, any edits to it will get removed if the file is opened in a newer version of Excel. Learn more: https://go.microsoft.com/fwlink/?linkid=870924
Comment:
	La profesora estaba en una reunión de presentación de la Secuencia II.
</t>
      </text>
    </comment>
    <comment authorId="4" xr:uid="{22619acf-bbcd-4289-b256-5a09590b997b}" ref="H6">
      <text>
        <t xml:space="preserve">[Threaded comment]
 Your version of Excel allows you to read this threaded comment; however, any edits to it will get removed if the file is opened in a newer version of Excel. Learn more: https://go.microsoft.com/fwlink/?linkid=870924
Comment:
	No docencia: Asamblea de ADP.
</t>
      </text>
    </comment>
    <comment authorId="5" xr:uid="{4a45ce34-1126-43c6-aceb-d48e0ecd4e64}" ref="G6">
      <text>
        <t xml:space="preserve">[Threaded comment]
 Your version of Excel allows you to read this threaded comment; however, any edits to it will get removed if the file is opened in a newer version of Excel. Learn more: https://go.microsoft.com/fwlink/?linkid=870924
Comment:
	La profesora estaba en el Modelo Interno de las Naciones Unidas.
</t>
      </text>
    </comment>
    <comment authorId="6" xr:uid="{8ece88c2-5915-41d8-9366-3f4c58a1f16a}" ref="AQ6">
      <text>
        <t xml:space="preserve">[Threaded comment]
 Your version of Excel allows you to read this threaded comment; however, any edits to it will get removed if the file is opened in a newer version of Excel. Learn more: https://go.microsoft.com/fwlink/?linkid=870924
Comment:
	ASUETO: DÍA DE NUESTRA SEÑORA DE LA ALTAGRACIA.
</t>
      </text>
    </comment>
    <comment authorId="7" xr:uid="{a3666fea-bec5-4b1f-b914-1dbb52882460}" ref="AT6">
      <text>
        <t xml:space="preserve">[Threaded comment]
 Your version of Excel allows you to read this threaded comment; however, any edits to it will get removed if the file is opened in a newer version of Excel. Learn more: https://go.microsoft.com/fwlink/?linkid=870924
Comment:
	ASUETO: DÍA DE JUAN PABLO DUARTE.
</t>
      </text>
    </comment>
    <comment authorId="8" xr:uid="{b6e6b5ba-3a55-4bcb-863e-2e724cde8a61}" ref="D6">
      <text>
        <t xml:space="preserve">[Threaded comment]
 Your version of Excel allows you to read this threaded comment; however, any edits to it will get removed if the file is opened in a newer version of Excel. Learn more: https://go.microsoft.com/fwlink/?linkid=870924
Comment:
	No docencia: Día después de la tarde familiar.
</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tc={39c4b4e0-7eda-45d2-a1b9-15d2a95a2973}</author>
    <author>tc={42b7385d-16a2-4304-928a-6457dabef223}</author>
    <author>tc={4613009a-a0c1-4215-a6c0-e05b5a194200}</author>
    <author>tc={47a4f0c8-3e0c-4879-800c-00a22ba84603}</author>
    <author>tc={81cbb2be-ef39-4b7d-b728-aa9e52316721}</author>
    <author>tc={9fcd5ecf-78d6-43f8-ba2d-13c8006ff7ee}</author>
    <author>tc={a2ef85bf-cfde-415a-a756-f92a681bf9a6}</author>
    <author>tc={df2f8547-2414-4e80-a986-6f6e7d5451a6}</author>
    <author>tc={f09a3af3-3dac-4241-aa94-49614768cfed}</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39c4b4e0-7eda-45d2-a1b9-15d2a95a2973}" ref="AX6">
      <text>
        <t xml:space="preserve">[Threaded comment]
 Your version of Excel allows you to read this threaded comment; however, any edits to it will get removed if the file is opened in a newer version of Excel. Learn more: https://go.microsoft.com/fwlink/?linkid=870924
Comment:
	2DA ASAMBLEA DE PADRES.
</t>
      </text>
    </comment>
    <comment authorId="2" xr:uid="{42b7385d-16a2-4304-928a-6457dabef223}" ref="AO6">
      <text>
        <t xml:space="preserve">[Threaded comment]
 Your version of Excel allows you to read this threaded comment; however, any edits to it will get removed if the file is opened in a newer version of Excel. Learn more: https://go.microsoft.com/fwlink/?linkid=870924
Comment:
	Los estudiantes estaban en JOLIPAX.
</t>
      </text>
    </comment>
    <comment authorId="3" xr:uid="{4613009a-a0c1-4215-a6c0-e05b5a194200}" ref="AT6">
      <text>
        <t xml:space="preserve">[Threaded comment]
 Your version of Excel allows you to read this threaded comment; however, any edits to it will get removed if the file is opened in a newer version of Excel. Learn more: https://go.microsoft.com/fwlink/?linkid=870924
Comment:
	La profesora estaba en las Olimpíadas Interna de Ciencias Sociales.
</t>
      </text>
    </comment>
    <comment authorId="4" xr:uid="{47a4f0c8-3e0c-4879-800c-00a22ba84603}" ref="AP6">
      <text>
        <t xml:space="preserve">[Threaded comment]
 Your version of Excel allows you to read this threaded comment; however, any edits to it will get removed if the file is opened in a newer version of Excel. Learn more: https://go.microsoft.com/fwlink/?linkid=870924
Comment:
	Día del Pi. Los estudiantes estaban en el comedor conmemorando dicha actividad.
</t>
      </text>
    </comment>
    <comment authorId="5" xr:uid="{81cbb2be-ef39-4b7d-b728-aa9e52316721}" ref="H6">
      <text>
        <t xml:space="preserve">[Threaded comment]
 Your version of Excel allows you to read this threaded comment; however, any edits to it will get removed if the file is opened in a newer version of Excel. Learn more: https://go.microsoft.com/fwlink/?linkid=870924
Comment:
	No docencia: Entrega de P2.
</t>
      </text>
    </comment>
    <comment authorId="6" xr:uid="{9fcd5ecf-78d6-43f8-ba2d-13c8006ff7ee}" ref="AK6">
      <text>
        <t xml:space="preserve">[Threaded comment]
 Your version of Excel allows you to read this threaded comment; however, any edits to it will get removed if the file is opened in a newer version of Excel. Learn more: https://go.microsoft.com/fwlink/?linkid=870924
Comment:
	No docencia: Encuentro Pedagógico.
</t>
      </text>
    </comment>
    <comment authorId="7" xr:uid="{a2ef85bf-cfde-415a-a756-f92a681bf9a6}" ref="AZ6">
      <text>
        <t xml:space="preserve">[Threaded comment]
 Your version of Excel allows you to read this threaded comment; however, any edits to it will get removed if the file is opened in a newer version of Excel. Learn more: https://go.microsoft.com/fwlink/?linkid=870924
Comment:
	Retiro espiritual del personal docente.
</t>
      </text>
    </comment>
    <comment authorId="8" xr:uid="{df2f8547-2414-4e80-a986-6f6e7d5451a6}" ref="W6">
      <text>
        <t xml:space="preserve">[Threaded comment]
 Your version of Excel allows you to read this threaded comment; however, any edits to it will get removed if the file is opened in a newer version of Excel. Learn more: https://go.microsoft.com/fwlink/?linkid=870924
Comment:
	ASUETO: Día de la Independencia Dominicana.
</t>
      </text>
    </comment>
    <comment authorId="9" xr:uid="{f09a3af3-3dac-4241-aa94-49614768cfed}" ref="L6">
      <text>
        <t xml:space="preserve">[Threaded comment]
 Your version of Excel allows you to read this threaded comment; however, any edits to it will get removed if the file is opened in a newer version of Excel. Learn more: https://go.microsoft.com/fwlink/?linkid=870924
Comment:
	No docencia: Asamblea de ADP.
</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tc={a76123ae-2cf5-4add-9684-d48fe8d384f9}</author>
    <author>tc={b8af18b5-3898-49fd-bb4f-181d7223c3a2}</author>
    <author>tc={c8bb4138-6434-44c6-83c3-0ed22816329f}</author>
    <author>tc={e1a83375-0103-4118-815a-ac786ba8e7c7}</author>
    <author>tc={f72f556e-169c-495f-af21-6f3263dbd34b}</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a76123ae-2cf5-4add-9684-d48fe8d384f9}" ref="AZ6">
      <text>
        <t xml:space="preserve">[Threaded comment]
 Your version of Excel allows you to read this threaded comment; however, any edits to it will get removed if the file is opened in a newer version of Excel. Learn more: https://go.microsoft.com/fwlink/?linkid=870924
Comment:
	GRADUACION.
</t>
      </text>
    </comment>
    <comment authorId="2" xr:uid="{b8af18b5-3898-49fd-bb4f-181d7223c3a2}" ref="AT6">
      <text>
        <t xml:space="preserve">[Threaded comment]
 Your version of Excel allows you to read this threaded comment; however, any edits to it will get removed if the file is opened in a newer version of Excel. Learn more: https://go.microsoft.com/fwlink/?linkid=870924
Comment:
	REUNION DE ADP.
</t>
      </text>
    </comment>
    <comment authorId="3" xr:uid="{c8bb4138-6434-44c6-83c3-0ed22816329f}" ref="AP6">
      <text>
        <t xml:space="preserve">[Threaded comment]
 Your version of Excel allows you to read this threaded comment; however, any edits to it will get removed if the file is opened in a newer version of Excel. Learn more: https://go.microsoft.com/fwlink/?linkid=870924
Comment:
	1ra Asamblea de Padres.
</t>
      </text>
    </comment>
    <comment authorId="4" xr:uid="{e1a83375-0103-4118-815a-ac786ba8e7c7}" ref="AX6">
      <text>
        <t xml:space="preserve">[Threaded comment]
 Your version of Excel allows you to read this threaded comment; however, any edits to it will get removed if the file is opened in a newer version of Excel. Learn more: https://go.microsoft.com/fwlink/?linkid=870924
Comment:
	DIA FERIADO.
</t>
      </text>
    </comment>
    <comment authorId="5" xr:uid="{f72f556e-169c-495f-af21-6f3263dbd34b}" ref="AS6">
      <text>
        <t xml:space="preserve">[Threaded comment]
 Your version of Excel allows you to read this threaded comment; however, any edits to it will get removed if the file is opened in a newer version of Excel. Learn more: https://go.microsoft.com/fwlink/?linkid=870924
Comment:
	ENCUENTRO PEDAGOGICO.
</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tc={58bce2e3-b468-497c-8e38-4343b4693920}</author>
    <author>tc={9a71b603-3cfa-4f46-9044-6a5a370e48e9}</author>
    <author>tc={9ea42c25-d0ba-4e2c-8d8c-8ce3d84ea02c}</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58bce2e3-b468-497c-8e38-4343b4693920}" ref="AO6">
      <text>
        <t xml:space="preserve">[Threaded comment]
 Your version of Excel allows you to read this threaded comment; however, any edits to it will get removed if the file is opened in a newer version of Excel. Learn more: https://go.microsoft.com/fwlink/?linkid=870924
Comment:
	TALLER SECUENCIA 2.
</t>
      </text>
    </comment>
    <comment authorId="2" xr:uid="{9a71b603-3cfa-4f46-9044-6a5a370e48e9}" ref="AJ6">
      <text>
        <t xml:space="preserve">[Threaded comment]
 Your version of Excel allows you to read this threaded comment; however, any edits to it will get removed if the file is opened in a newer version of Excel. Learn more: https://go.microsoft.com/fwlink/?linkid=870924
Comment:
	Excursion a Puerto Plata.
</t>
      </text>
    </comment>
    <comment authorId="3" xr:uid="{9ea42c25-d0ba-4e2c-8d8c-8ce3d84ea02c}" ref="U6">
      <text>
        <t xml:space="preserve">[Threaded comment]
 Your version of Excel allows you to read this threaded comment; however, any edits to it will get removed if the file is opened in a newer version of Excel. Learn more: https://go.microsoft.com/fwlink/?linkid=870924
Comment:
	NO HUBO DOCENCIA POR LA TORMENTA MELISSA.
</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tc={1952aeaa-df9e-4c5f-bd77-4f4c6e3303c8}</author>
    <author>tc={3ea0faf2-b3a9-46c6-ac1f-11c6619e52b5}</author>
    <author>tc={6b30340f-730d-49ca-b162-21574bd4a5e6}</author>
    <author>tc={86ff64c9-9704-4caf-b57b-f2fef6b644c8}</author>
    <author>tc={a3e85725-fb21-4c71-a9b4-983da2035308}</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1952aeaa-df9e-4c5f-bd77-4f4c6e3303c8}" ref="P6">
      <text>
        <t xml:space="preserve">[Threaded comment]
 Your version of Excel allows you to read this threaded comment; however, any edits to it will get removed if the file is opened in a newer version of Excel. Learn more: https://go.microsoft.com/fwlink/?linkid=870924
Comment:
	Fiesta del Niño.
</t>
      </text>
    </comment>
    <comment authorId="2" xr:uid="{3ea0faf2-b3a9-46c6-ac1f-11c6619e52b5}" ref="Q6">
      <text>
        <t xml:space="preserve">[Threaded comment]
 Your version of Excel allows you to read this threaded comment; however, any edits to it will get removed if the file is opened in a newer version of Excel. Learn more: https://go.microsoft.com/fwlink/?linkid=870924
Comment:
	Vacaciones de Navidad.
</t>
      </text>
    </comment>
    <comment authorId="3" xr:uid="{6b30340f-730d-49ca-b162-21574bd4a5e6}" ref="D6">
      <text>
        <t xml:space="preserve">[Threaded comment]
 Your version of Excel allows you to read this threaded comment; however, any edits to it will get removed if the file is opened in a newer version of Excel. Learn more: https://go.microsoft.com/fwlink/?linkid=870924
Comment:
	No docencia por motivos del dia familiar, celebrada el domingo 30/11/2025.
</t>
      </text>
    </comment>
    <comment authorId="4" xr:uid="{86ff64c9-9704-4caf-b57b-f2fef6b644c8}" ref="AT6">
      <text>
        <t xml:space="preserve">[Threaded comment]
 Your version of Excel allows you to read this threaded comment; however, any edits to it will get removed if the file is opened in a newer version of Excel. Learn more: https://go.microsoft.com/fwlink/?linkid=870924
Comment:
	Encuentro pedagógico Enero. Se despacho a las 12:30 PM
</t>
      </text>
    </comment>
    <comment authorId="5" xr:uid="{a3e85725-fb21-4c71-a9b4-983da2035308}" ref="H6">
      <text>
        <t xml:space="preserve">[Threaded comment]
 Your version of Excel allows you to read this threaded comment; however, any edits to it will get removed if the file is opened in a newer version of Excel. Learn more: https://go.microsoft.com/fwlink/?linkid=870924
Comment:
	ADP
</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tc={06f83f09-cf5f-4f93-b506-a51d2f1698fc}</author>
    <author>tc={257d4713-802d-4381-8cdf-2c9eb4bd274a}</author>
    <author>tc={6579a285-615b-409d-8e48-986f854c572e}</author>
    <author>tc={6c6c122a-ccc9-441b-a37f-88e537b64934}</author>
    <author>tc={8bece33e-c40d-46dd-995b-2460d7c8a141}</author>
    <author>tc={a710821d-caa7-47c7-8162-a9cd29cb7d20}</author>
    <author>tc={af0eff9f-80cf-4f01-b621-8609b8422715}</author>
    <author>tc={f3cddcb9-48ba-4b29-8080-74977d14f9f3}</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6f83f09-cf5f-4f93-b506-a51d2f1698fc}" ref="AO6">
      <text>
        <t xml:space="preserve">[Threaded comment]
 Your version of Excel allows you to read this threaded comment; however, any edits to it will get removed if the file is opened in a newer version of Excel. Learn more: https://go.microsoft.com/fwlink/?linkid=870924
Comment:
	VISITA A JOLIPAX.
</t>
      </text>
    </comment>
    <comment authorId="2" xr:uid="{257d4713-802d-4381-8cdf-2c9eb4bd274a}" ref="N34">
      <text>
        <t xml:space="preserve">[Threaded comment]
 Your version of Excel allows you to read this threaded comment; however, any edits to it will get removed if the file is opened in a newer version of Excel. Learn more: https://go.microsoft.com/fwlink/?linkid=870924
Comment:
	CHARLA SOBRE EL NOVIAZGO.
</t>
      </text>
    </comment>
    <comment authorId="3" xr:uid="{6579a285-615b-409d-8e48-986f854c572e}" ref="AJ16">
      <text>
        <t xml:space="preserve">[Threaded comment]
 Your version of Excel allows you to read this threaded comment; however, any edits to it will get removed if the file is opened in a newer version of Excel. Learn more: https://go.microsoft.com/fwlink/?linkid=870924
Comment:
	OLIMPIADAS DE MATEMATICAS.
</t>
      </text>
    </comment>
    <comment authorId="4" xr:uid="{6c6c122a-ccc9-441b-a37f-88e537b64934}" ref="L6">
      <text>
        <t xml:space="preserve">[Threaded comment]
 Your version of Excel allows you to read this threaded comment; however, any edits to it will get removed if the file is opened in a newer version of Excel. Learn more: https://go.microsoft.com/fwlink/?linkid=870924
Comment:
	Los estudiantes se retiraron a las 12:30pm.
</t>
      </text>
    </comment>
    <comment authorId="5" xr:uid="{8bece33e-c40d-46dd-995b-2460d7c8a141}" ref="AT48">
      <text>
        <t xml:space="preserve">[Threaded comment]
 Your version of Excel allows you to read this threaded comment; however, any edits to it will get removed if the file is opened in a newer version of Excel. Learn more: https://go.microsoft.com/fwlink/?linkid=870924
Comment:
	VISITA A HOLIPAX.
</t>
      </text>
    </comment>
    <comment authorId="6" xr:uid="{a710821d-caa7-47c7-8162-a9cd29cb7d20}" ref="AK6">
      <text>
        <t xml:space="preserve">[Threaded comment]
 Your version of Excel allows you to read this threaded comment; however, any edits to it will get removed if the file is opened in a newer version of Excel. Learn more: https://go.microsoft.com/fwlink/?linkid=870924
Comment:
	Grupo pedagogico de marzo.
</t>
      </text>
    </comment>
    <comment authorId="7" xr:uid="{af0eff9f-80cf-4f01-b621-8609b8422715}" ref="AT30">
      <text>
        <t xml:space="preserve">[Threaded comment]
 Your version of Excel allows you to read this threaded comment; however, any edits to it will get removed if the file is opened in a newer version of Excel. Learn more: https://go.microsoft.com/fwlink/?linkid=870924
Comment:
	VISITA A JOLIPAX.
</t>
      </text>
    </comment>
    <comment authorId="8" xr:uid="{f3cddcb9-48ba-4b29-8080-74977d14f9f3}" ref="K6">
      <text>
        <t xml:space="preserve">[Threaded comment]
 Your version of Excel allows you to read this threaded comment; however, any edits to it will get removed if the file is opened in a newer version of Excel. Learn more: https://go.microsoft.com/fwlink/?linkid=870924
Comment:
	Asamblea ADP.
</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tc={6b2e752f-89c8-4999-b244-0daf14d150be}</author>
    <author>tc={735b3b9d-72f9-48ac-ac74-8f3cf0070a50}</author>
    <author>tc={73a6caff-f970-4760-9805-6c377f7ffe91}</author>
    <author>tc={7511ce29-fda3-40d4-8f88-66cece60c58f}</author>
    <author>tc={b76ab5d4-1993-47d5-85c2-d21f57c61ab9}</author>
    <author>tc={df80257e-539f-417e-927e-752ec94b19cb}</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 authorId="1" xr:uid="{6b2e752f-89c8-4999-b244-0daf14d150be}" ref="AX6">
      <text>
        <t xml:space="preserve">[Threaded comment]
 Your version of Excel allows you to read this threaded comment; however, any edits to it will get removed if the file is opened in a newer version of Excel. Learn more: https://go.microsoft.com/fwlink/?linkid=870924
Comment:
	Entrega de calificaciones.
</t>
      </text>
    </comment>
    <comment authorId="2" xr:uid="{735b3b9d-72f9-48ac-ac74-8f3cf0070a50}" ref="F6">
      <text>
        <t xml:space="preserve">[Threaded comment]
 Your version of Excel allows you to read this threaded comment; however, any edits to it will get removed if the file is opened in a newer version of Excel. Learn more: https://go.microsoft.com/fwlink/?linkid=870924
Comment:
	No docencia
</t>
      </text>
    </comment>
    <comment authorId="3" xr:uid="{73a6caff-f970-4760-9805-6c377f7ffe91}" ref="AC6">
      <text>
        <t xml:space="preserve">[Threaded comment]
 Your version of Excel allows you to read this threaded comment; however, any edits to it will get removed if the file is opened in a newer version of Excel. Learn more: https://go.microsoft.com/fwlink/?linkid=870924
Comment:
	Graduación
</t>
      </text>
    </comment>
    <comment authorId="4" xr:uid="{7511ce29-fda3-40d4-8f88-66cece60c58f}" ref="BI6">
      <text>
        <t xml:space="preserve">[Threaded comment]
 Your version of Excel allows you to read this threaded comment; however, any edits to it will get removed if the file is opened in a newer version of Excel. Learn more: https://go.microsoft.com/fwlink/?linkid=870924
Comment:
	Excursión
</t>
      </text>
    </comment>
    <comment authorId="5" xr:uid="{b76ab5d4-1993-47d5-85c2-d21f57c61ab9}" ref="AU6">
      <text>
        <t xml:space="preserve">[Threaded comment]
 Your version of Excel allows you to read this threaded comment; however, any edits to it will get removed if the file is opened in a newer version of Excel. Learn more: https://go.microsoft.com/fwlink/?linkid=870924
Comment:
	No docencia
</t>
      </text>
    </comment>
    <comment authorId="6" xr:uid="{df80257e-539f-417e-927e-752ec94b19cb}" ref="BL6">
      <text>
        <t xml:space="preserve">[Threaded comment]
 Your version of Excel allows you to read this threaded comment; however, any edits to it will get removed if the file is opened in a newer version of Excel. Learn more: https://go.microsoft.com/fwlink/?linkid=870924
Comment:
	Festival de inglés y salida a las 1:20
</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tc={5f35290c-5577-42cb-8fc3-077bec5b0852}</author>
    <author>tc={66bb681e-7a0f-45da-8649-13a65f5224a4}</author>
    <author>tc={9e862c5b-896a-4acb-95de-1a89442f97d2}</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28impartiendo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 authorId="1" xr:uid="{5f35290c-5577-42cb-8fc3-077bec5b0852}" ref="AQ6">
      <text>
        <t xml:space="preserve">[Threaded comment]
 Your version of Excel allows you to read this threaded comment; however, any edits to it will get removed if the file is opened in a newer version of Excel. Learn more: https://go.microsoft.com/fwlink/?linkid=870924
Comment:
	Entrega del P2
</t>
      </text>
    </comment>
    <comment authorId="2" xr:uid="{66bb681e-7a0f-45da-8649-13a65f5224a4}" ref="BI6">
      <text>
        <t xml:space="preserve">[Threaded comment]
 Your version of Excel allows you to read this threaded comment; however, any edits to it will get removed if the file is opened in a newer version of Excel. Learn more: https://go.microsoft.com/fwlink/?linkid=870924
Comment:
	No docencia.
</t>
      </text>
    </comment>
    <comment authorId="3" xr:uid="{9e862c5b-896a-4acb-95de-1a89442f97d2}" ref="E6">
      <text>
        <t xml:space="preserve">[Threaded comment]
 Your version of Excel allows you to read this threaded comment; however, any edits to it will get removed if the file is opened in a newer version of Excel. Learn more: https://go.microsoft.com/fwlink/?linkid=870924
Comment:
	ADP.
</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tc={f306c07a-8af3-414a-99fa-26d9bb0b1edb}</author>
  </authors>
  <commentList>
    <comment authorId="0" xr:uid="{f306c07a-8af3-414a-99fa-26d9bb0b1edb}" ref="B3">
      <text>
        <t xml:space="preserve">[Threaded comment]
 Your version of Excel allows you to read this threaded comment; however, any edits to it will get removed if the file is opened in a newer version of Excel. Learn more: https://go.microsoft.com/fwlink/?linkid=870924
Comment:
	@guzmanbeatoa@gmail.com Profesora, complete las específicaciones curricular, por favor.
Asignada a guzmanbeatoa@gmail.com
</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tc={5aac9a65-726b-4e1e-a879-b0719bfbdd37}</author>
    <author>tc={830b1876-f23d-449c-9287-819c6dea74b0}</author>
    <author>tc={b199f018-11d3-4b38-b18a-6919e642ccde}</author>
    <author>tc={f9abad6a-4b1c-4241-8319-9536bb66a7b2}</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 authorId="1" xr:uid="{5aac9a65-726b-4e1e-a879-b0719bfbdd37}" ref="W6">
      <text>
        <t xml:space="preserve">[Threaded comment]
 Your version of Excel allows you to read this threaded comment; however, any edits to it will get removed if the file is opened in a newer version of Excel. Learn more: https://go.microsoft.com/fwlink/?linkid=870924
Comment:
	TALLER CENTRO BELLARMINO
</t>
      </text>
    </comment>
    <comment authorId="2" xr:uid="{830b1876-f23d-449c-9287-819c6dea74b0}" ref="AQ6">
      <text>
        <t xml:space="preserve">[Threaded comment]
 Your version of Excel allows you to read this threaded comment; however, any edits to it will get removed if the file is opened in a newer version of Excel. Learn more: https://go.microsoft.com/fwlink/?linkid=870924
Comment:
	DÍA DE FIESTA POR CONSTITUCIÓN
</t>
      </text>
    </comment>
    <comment authorId="3" xr:uid="{b199f018-11d3-4b38-b18a-6919e642ccde}" ref="BH6">
      <text>
        <t xml:space="preserve">[Threaded comment]
 Your version of Excel allows you to read this threaded comment; however, any edits to it will get removed if the file is opened in a newer version of Excel. Learn more: https://go.microsoft.com/fwlink/?linkid=870924
Comment:
	NO DOCENCIA POR TARDE FAMILIAR
</t>
      </text>
    </comment>
    <comment authorId="4" xr:uid="{f9abad6a-4b1c-4241-8319-9536bb66a7b2}" ref="BN6">
      <text>
        <t xml:space="preserve">[Threaded comment]
 Your version of Excel allows you to read this threaded comment; however, any edits to it will get removed if the file is opened in a newer version of Excel. Learn more: https://go.microsoft.com/fwlink/?linkid=870924
Comment:
	VACACIONES DE NAVIDAD
</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tc={a1f182bf-f6e2-437a-b5e3-f4a0989a339c}</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BH6">
      <text>
        <t xml:space="preserve">Ingrese el día en el que está impartiendo la clase. (Solo el número del día.)</t>
      </text>
    </comment>
    <comment authorId="0" ref="BI6">
      <text>
        <t xml:space="preserve">Ingrese el día en el que está impartiendo la clase. (Solo el número del día.)</t>
      </text>
    </comment>
    <comment authorId="0" ref="BJ6">
      <text>
        <t xml:space="preserve">Ingrese el día en el que está impartiendo la clase. (Solo el número del día.)</t>
      </text>
    </comment>
    <comment authorId="0" ref="BK6">
      <text>
        <t xml:space="preserve">Ingrese el día en el que está impartiendo la clase. (Solo el número del día.)</t>
      </text>
    </comment>
    <comment authorId="0" ref="BL6">
      <text>
        <t xml:space="preserve">Ingrese el día en el que está impartiendo la clase. (Solo el número del día.)</t>
      </text>
    </comment>
    <comment authorId="0" ref="BM6">
      <text>
        <t xml:space="preserve">Ingrese el día en el que está impartiendo la clase. (Solo el número del día.)</t>
      </text>
    </comment>
    <comment authorId="0" ref="BN6">
      <text>
        <t xml:space="preserve">Ingrese el día en el que está impartiendo la clase. (Solo el número del día.)</t>
      </text>
    </comment>
    <comment authorId="0" ref="BO6">
      <text>
        <t xml:space="preserve">Ingrese el día en el que está impartiendo la clase. (Solo el número del día.)</t>
      </text>
    </comment>
    <comment authorId="0" ref="BP6">
      <text>
        <t xml:space="preserve">Ingrese el día en el que está impartiendo la clase. (Solo el número del día.)</t>
      </text>
    </comment>
    <comment authorId="0" ref="BQ6">
      <text>
        <t xml:space="preserve">Ingrese el día en el que está impartiendo la clase. (Solo el número del día.)</t>
      </text>
    </comment>
    <comment authorId="1" xr:uid="{a1f182bf-f6e2-437a-b5e3-f4a0989a339c}" ref="I6">
      <text>
        <t xml:space="preserve">[Threaded comment]
 Your version of Excel allows you to read this threaded comment; however, any edits to it will get removed if the file is opened in a newer version of Excel. Learn more: https://go.microsoft.com/fwlink/?linkid=870924
Comment:
	DÍA DE DUARTE
</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tc={6dbb854c-d761-47f5-a907-1cfcbb02a595}</author>
  </authors>
  <commentList>
    <comment authorId="0" xr:uid="{6dbb854c-d761-47f5-a907-1cfcbb02a595}" ref="A3">
      <text>
        <t xml:space="preserve">[Threaded comment]
 Your version of Excel allows you to read this threaded comment; however, any edits to it will get removed if the file is opened in a newer version of Excel. Learn more: https://go.microsoft.com/fwlink/?linkid=870924
Comment:
	@cesarilysc20@gmail.com Profesora, complete las CE de este espacio, por favor.
Asignada a cesarilysc20@gmail.com
</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comments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sharedStrings.xml><?xml version="1.0" encoding="utf-8"?>
<sst xmlns="http://schemas.openxmlformats.org/spreadsheetml/2006/main" count="51502" uniqueCount="1128">
  <si>
    <t>REGISTRO ESCOLAR</t>
  </si>
  <si>
    <t>VERSIÓN DIGITAL PRELIMINAR INTERNA PARA VALIDACIÓN</t>
  </si>
  <si>
    <t xml:space="preserve">TERCERO GRADO </t>
  </si>
  <si>
    <t xml:space="preserve">NIVEL SECUNDARIO </t>
  </si>
  <si>
    <t>MODALIDAD ACADÉMICA</t>
  </si>
  <si>
    <t>DATOS DEL CENTRO</t>
  </si>
  <si>
    <t>CENTRO EDUCATIVO:</t>
  </si>
  <si>
    <t>PROFESOR JOSÉ MERCEDES ALVINO</t>
  </si>
  <si>
    <t>AÑO ESCOLAR:</t>
  </si>
  <si>
    <t>2025-2026</t>
  </si>
  <si>
    <t>GRADO Y SECCIÓN:</t>
  </si>
  <si>
    <t>3A</t>
  </si>
  <si>
    <t>DIRECCIÓN:</t>
  </si>
  <si>
    <t>AVENIDA HISPANOAMERICANA</t>
  </si>
  <si>
    <t>CORREO ELECTRÓNICO:</t>
  </si>
  <si>
    <t>CEJOMAL.2014@GMAIL.COM</t>
  </si>
  <si>
    <t>TELÉFONO:</t>
  </si>
  <si>
    <t>CÓDIGO DE GESTIÓN SIGERD:</t>
  </si>
  <si>
    <t>CÓDIGO DE CARTOGRAFÍA:</t>
  </si>
  <si>
    <t>DATOS DEL DIRECTOR DEL CENTRO</t>
  </si>
  <si>
    <t>DIRECTOR DEL CENTRO:</t>
  </si>
  <si>
    <t>ZOILO MARRERO SIRÍ</t>
  </si>
  <si>
    <t xml:space="preserve">CORREO ELECTRÓNICO </t>
  </si>
  <si>
    <t>809-399-8795</t>
  </si>
  <si>
    <t>DATOS DEL DOCENTE ENCARGADO DEL CURSO</t>
  </si>
  <si>
    <t>DOCENTE ENCARGADO DEL CURSO:</t>
  </si>
  <si>
    <t>MAYELIN GARCIA</t>
  </si>
  <si>
    <t>mayelineducacion@gmail.com</t>
  </si>
  <si>
    <t>829-682-1621</t>
  </si>
  <si>
    <t>SECTOR:</t>
  </si>
  <si>
    <t xml:space="preserve">PÚBLICO </t>
  </si>
  <si>
    <t>ZONA:</t>
  </si>
  <si>
    <t>URBANA</t>
  </si>
  <si>
    <t>JORNADA:</t>
  </si>
  <si>
    <t>JORNADA ESCOLAR EXTENDIDA</t>
  </si>
  <si>
    <t>REGIONAL:</t>
  </si>
  <si>
    <t>DISTRITO:</t>
  </si>
  <si>
    <t>GRADO Y SECCIÓN</t>
  </si>
  <si>
    <t>SECTOR</t>
  </si>
  <si>
    <t>ZONA</t>
  </si>
  <si>
    <t>JORNADA</t>
  </si>
  <si>
    <t>REGIONAL</t>
  </si>
  <si>
    <t xml:space="preserve">DISTRITO </t>
  </si>
  <si>
    <t>AÑO ESCOLAR</t>
  </si>
  <si>
    <t>01</t>
  </si>
  <si>
    <t>2019-2020</t>
  </si>
  <si>
    <t>3B</t>
  </si>
  <si>
    <t>PRIVADO</t>
  </si>
  <si>
    <t>URBANA MARGINAL</t>
  </si>
  <si>
    <t>MATUTINA</t>
  </si>
  <si>
    <t>02</t>
  </si>
  <si>
    <t>2020-2021</t>
  </si>
  <si>
    <t>3C</t>
  </si>
  <si>
    <t>SEMIOFICIAL</t>
  </si>
  <si>
    <t>URBANA TURÍSTICA</t>
  </si>
  <si>
    <t>03</t>
  </si>
  <si>
    <t>2021-2022</t>
  </si>
  <si>
    <t>3D</t>
  </si>
  <si>
    <t xml:space="preserve">RURAL </t>
  </si>
  <si>
    <t>04</t>
  </si>
  <si>
    <t>2022-2023</t>
  </si>
  <si>
    <t>RURAL AISLADA</t>
  </si>
  <si>
    <t>05</t>
  </si>
  <si>
    <t>2023-2024</t>
  </si>
  <si>
    <t>RURAL TURÍSTICA</t>
  </si>
  <si>
    <t>06</t>
  </si>
  <si>
    <t>2024-2025</t>
  </si>
  <si>
    <t>07</t>
  </si>
  <si>
    <t>08</t>
  </si>
  <si>
    <t>2026-2027</t>
  </si>
  <si>
    <t>09</t>
  </si>
  <si>
    <t>2027-2028</t>
  </si>
  <si>
    <t>10</t>
  </si>
  <si>
    <t>2028-2029</t>
  </si>
  <si>
    <t>11</t>
  </si>
  <si>
    <t>2029-2030</t>
  </si>
  <si>
    <t>12</t>
  </si>
  <si>
    <t>2030-2031</t>
  </si>
  <si>
    <t>13</t>
  </si>
  <si>
    <t>2031-2032</t>
  </si>
  <si>
    <t>14</t>
  </si>
  <si>
    <t>2032-2033</t>
  </si>
  <si>
    <t>15</t>
  </si>
  <si>
    <t>2033-2034</t>
  </si>
  <si>
    <t>16</t>
  </si>
  <si>
    <t>2034-2035</t>
  </si>
  <si>
    <t>17</t>
  </si>
  <si>
    <t>2035-2036</t>
  </si>
  <si>
    <t>18</t>
  </si>
  <si>
    <t>2036-2037</t>
  </si>
  <si>
    <t>19</t>
  </si>
  <si>
    <t>2037-2038</t>
  </si>
  <si>
    <t>20</t>
  </si>
  <si>
    <t>2038-2039</t>
  </si>
  <si>
    <t xml:space="preserve">DATOS DEL ESTUDIANTE </t>
  </si>
  <si>
    <t>Datos generales del estudiante</t>
  </si>
  <si>
    <t>TELÉFONO</t>
  </si>
  <si>
    <t>CORREO ELECTRÓNICO</t>
  </si>
  <si>
    <t>Condición inicial del estudiante</t>
  </si>
  <si>
    <t>Evaluaciones de la asignaturas pendientes de !er. grado.</t>
  </si>
  <si>
    <t>Sexo</t>
  </si>
  <si>
    <t>Del acta de nacimiento</t>
  </si>
  <si>
    <t>NO. CÉDULA O PASAPORTE</t>
  </si>
  <si>
    <t>RNE</t>
  </si>
  <si>
    <t xml:space="preserve">ID       </t>
  </si>
  <si>
    <t>Dirección donde reside</t>
  </si>
  <si>
    <t>NOMBRE (S) y APELLIDO (S) en orden alfabético</t>
  </si>
  <si>
    <t>Masculino</t>
  </si>
  <si>
    <t>Femenino</t>
  </si>
  <si>
    <t>Día</t>
  </si>
  <si>
    <t>Mes</t>
  </si>
  <si>
    <t>Año</t>
  </si>
  <si>
    <t>LIBRO</t>
  </si>
  <si>
    <t>FOLIO</t>
  </si>
  <si>
    <t>EDAD</t>
  </si>
  <si>
    <t>Promovido</t>
  </si>
  <si>
    <t>Repitente</t>
  </si>
  <si>
    <t>Reingreso</t>
  </si>
  <si>
    <t>Aplazado</t>
  </si>
  <si>
    <t>Calificaci'on asignatura reprobada</t>
  </si>
  <si>
    <t>Asignatura 1</t>
  </si>
  <si>
    <t>Calificación oportunidad especial</t>
  </si>
  <si>
    <t>Asignatura 2</t>
  </si>
  <si>
    <t>Jadiel De Jesús Acosta Peña</t>
  </si>
  <si>
    <t>X</t>
  </si>
  <si>
    <t>00024</t>
  </si>
  <si>
    <t>0063</t>
  </si>
  <si>
    <t>402-0318111-6</t>
  </si>
  <si>
    <t>Calle Arenoso Puñal</t>
  </si>
  <si>
    <t>829-598-1159</t>
  </si>
  <si>
    <t>Daniel  Elía Almonte Martínez</t>
  </si>
  <si>
    <t>00005</t>
  </si>
  <si>
    <t>0156</t>
  </si>
  <si>
    <t>402-0313940-3</t>
  </si>
  <si>
    <t>Calle # 28 Prados Del Yaque</t>
  </si>
  <si>
    <t>829-689-8546</t>
  </si>
  <si>
    <t>Isaac  Ángeles Liriano</t>
  </si>
  <si>
    <t>00008-h</t>
  </si>
  <si>
    <t>0168</t>
  </si>
  <si>
    <t>402-4749369-1</t>
  </si>
  <si>
    <t>Calle Los Acosta Residencial Samantha</t>
  </si>
  <si>
    <t>849-389-7275</t>
  </si>
  <si>
    <t>Melaniee  Aquino  Estrella</t>
  </si>
  <si>
    <t>00009</t>
  </si>
  <si>
    <t>0138</t>
  </si>
  <si>
    <t>402-0330053-4</t>
  </si>
  <si>
    <t>Calle Los Polfirio Canabacoa</t>
  </si>
  <si>
    <t>849-402-5790</t>
  </si>
  <si>
    <t>Jennifer  Asenjo  De Los Santos TRANSFERIDA 10/12/25</t>
  </si>
  <si>
    <t>00007-A</t>
  </si>
  <si>
    <t>0139</t>
  </si>
  <si>
    <t>402-0480526-7</t>
  </si>
  <si>
    <t>Calle Principal Canabacoa</t>
  </si>
  <si>
    <t>829-790-3720</t>
  </si>
  <si>
    <t>Leshlie Crismayri Bautista Quezada</t>
  </si>
  <si>
    <t>00001</t>
  </si>
  <si>
    <t>0080</t>
  </si>
  <si>
    <t>402-0274093-8</t>
  </si>
  <si>
    <t>Calle # 4 Villa Magisterial</t>
  </si>
  <si>
    <t>829-750-5134</t>
  </si>
  <si>
    <t>Gilber  Bello Silva</t>
  </si>
  <si>
    <t>00010</t>
  </si>
  <si>
    <t>402-0275073-9</t>
  </si>
  <si>
    <t>Calle Villa Rosa Canabacoa</t>
  </si>
  <si>
    <t>829-522-2991</t>
  </si>
  <si>
    <t>Sherlyn Mariel Bernabel Lora</t>
  </si>
  <si>
    <t>00029</t>
  </si>
  <si>
    <t>0155</t>
  </si>
  <si>
    <t>402-0223867-7</t>
  </si>
  <si>
    <t>Calle Los Hiraldo Sabaneta</t>
  </si>
  <si>
    <t>829-962*0422</t>
  </si>
  <si>
    <t>Erleen  Brito Castillo</t>
  </si>
  <si>
    <t>00002</t>
  </si>
  <si>
    <t>0091</t>
  </si>
  <si>
    <t>402-0367930-9</t>
  </si>
  <si>
    <t>809-517-6113</t>
  </si>
  <si>
    <t>Brianny  Caraballo Guzmán</t>
  </si>
  <si>
    <t>00037</t>
  </si>
  <si>
    <t>0183</t>
  </si>
  <si>
    <t>402-0363743-0</t>
  </si>
  <si>
    <t>Calle Principal San Jose Puñal</t>
  </si>
  <si>
    <t>849-650-4522</t>
  </si>
  <si>
    <t>Scarlet  Castillo</t>
  </si>
  <si>
    <t>00004-AD</t>
  </si>
  <si>
    <t>0014</t>
  </si>
  <si>
    <t>402-0346574-1</t>
  </si>
  <si>
    <t>Calle Arenoso Santiago</t>
  </si>
  <si>
    <t>829-972-1642</t>
  </si>
  <si>
    <t>Yarselin  Cruz Peña</t>
  </si>
  <si>
    <t>00012-A</t>
  </si>
  <si>
    <t>0151</t>
  </si>
  <si>
    <t>402-0523505-0</t>
  </si>
  <si>
    <t>Calle #2 Casa 8 Canabacoa</t>
  </si>
  <si>
    <t>809-961-9732</t>
  </si>
  <si>
    <t>Fernando José Díaz Fernández</t>
  </si>
  <si>
    <t>00010-H</t>
  </si>
  <si>
    <t>0107</t>
  </si>
  <si>
    <t>402-5371389-1</t>
  </si>
  <si>
    <t>Dirección Colorado Calle 11 Apartamento 1B</t>
  </si>
  <si>
    <t>829-931-4466</t>
  </si>
  <si>
    <t>Scarlett  Espinal Estéves</t>
  </si>
  <si>
    <t>00005-H</t>
  </si>
  <si>
    <t>0004</t>
  </si>
  <si>
    <t>402-3179174-6</t>
  </si>
  <si>
    <t>Calle Entrada Los Sanchéz Puñal</t>
  </si>
  <si>
    <t>809-786-6381</t>
  </si>
  <si>
    <t>José Manuel Estrella</t>
  </si>
  <si>
    <t>00013-A</t>
  </si>
  <si>
    <t>0123</t>
  </si>
  <si>
    <t>402-0533893-8</t>
  </si>
  <si>
    <t>809-666-8642</t>
  </si>
  <si>
    <t>Misael Starberk Ferreras Pérez</t>
  </si>
  <si>
    <t>00002-UMT</t>
  </si>
  <si>
    <t>402-3432676-3</t>
  </si>
  <si>
    <t>Calle # 3 Arenoso</t>
  </si>
  <si>
    <t>829-361-7881</t>
  </si>
  <si>
    <t>Ruth Esther Fernández Rodríguez</t>
  </si>
  <si>
    <t>0039</t>
  </si>
  <si>
    <t>402-0610467-0</t>
  </si>
  <si>
    <t>Calle Hispanoamericana Canabacoa</t>
  </si>
  <si>
    <t>849-354-9216</t>
  </si>
  <si>
    <t>Discairy  Filpo Estrella</t>
  </si>
  <si>
    <t>0157</t>
  </si>
  <si>
    <t>402-0314077-3</t>
  </si>
  <si>
    <t>Calle Los Filpo</t>
  </si>
  <si>
    <t>809-758-0030</t>
  </si>
  <si>
    <t>Alexis Enmanuel Gil  Sánchez</t>
  </si>
  <si>
    <t>0018</t>
  </si>
  <si>
    <t>402-0365191-0</t>
  </si>
  <si>
    <t>Calle Maximo Gómez, Barrio Obrero</t>
  </si>
  <si>
    <t>829-548-5404</t>
  </si>
  <si>
    <t>Ayendy Jesús Guzmán</t>
  </si>
  <si>
    <t>0000-UMT</t>
  </si>
  <si>
    <t>0084</t>
  </si>
  <si>
    <t>402-1598153-7</t>
  </si>
  <si>
    <t>Calle Reparto # 4 Arenoso</t>
  </si>
  <si>
    <t>809-486-1394</t>
  </si>
  <si>
    <t>Yassir  Hernández Disla</t>
  </si>
  <si>
    <t>00030</t>
  </si>
  <si>
    <t>402-0336591-7</t>
  </si>
  <si>
    <t>Calle Principal Arenoso Los Cabrales</t>
  </si>
  <si>
    <t>829-630-5000</t>
  </si>
  <si>
    <t>Yadiel  Jiménez Betances</t>
  </si>
  <si>
    <t>00004-UMT</t>
  </si>
  <si>
    <t>0083</t>
  </si>
  <si>
    <t>402-3737081-8</t>
  </si>
  <si>
    <t>Calle  Los Castillo .</t>
  </si>
  <si>
    <t>829-620-1823</t>
  </si>
  <si>
    <t>Yamel  Mella Aquino</t>
  </si>
  <si>
    <t>00005-UMT</t>
  </si>
  <si>
    <t>0149</t>
  </si>
  <si>
    <t>402-3859228-7</t>
  </si>
  <si>
    <t>Canabacoa</t>
  </si>
  <si>
    <t>849-376-8904</t>
  </si>
  <si>
    <t>Sariely Del Carmen Mena Chávez</t>
  </si>
  <si>
    <t>0049</t>
  </si>
  <si>
    <t>402-0609607-3</t>
  </si>
  <si>
    <t>Calle Principal De Canabacoa</t>
  </si>
  <si>
    <t>809-996-1179</t>
  </si>
  <si>
    <t>David Carmelo Navas Fernández</t>
  </si>
  <si>
    <t>Calle Enriquillo  # 7 Villa Centro</t>
  </si>
  <si>
    <t>829-425-9171</t>
  </si>
  <si>
    <t>Andriw Jelier Ortiz Rodríguez</t>
  </si>
  <si>
    <t>00007</t>
  </si>
  <si>
    <t>0165</t>
  </si>
  <si>
    <t>402-0298775-2</t>
  </si>
  <si>
    <t>Calle Vivero Villa Centro</t>
  </si>
  <si>
    <t>829-894-0025</t>
  </si>
  <si>
    <t>Dashley Nicole Peña García</t>
  </si>
  <si>
    <t>00018</t>
  </si>
  <si>
    <t>0081</t>
  </si>
  <si>
    <t>402-0298790-1</t>
  </si>
  <si>
    <t>Calle Los Castillo</t>
  </si>
  <si>
    <t>809-492-0579</t>
  </si>
  <si>
    <t>Yesly  Peña Muñoz</t>
  </si>
  <si>
    <t>00004</t>
  </si>
  <si>
    <t>402-0298535-0</t>
  </si>
  <si>
    <t>Calle Libertad # 12 Barrio Lindo</t>
  </si>
  <si>
    <t>809-672-1316</t>
  </si>
  <si>
    <t>Wilbert  Peña Paulino</t>
  </si>
  <si>
    <t>00022</t>
  </si>
  <si>
    <t>0126</t>
  </si>
  <si>
    <t>402-0311880-3</t>
  </si>
  <si>
    <t>Calle Penetracion # 2 Los Castillo</t>
  </si>
  <si>
    <t>849-471-4573</t>
  </si>
  <si>
    <t>Yonayry  Peña Santos</t>
  </si>
  <si>
    <t>0013</t>
  </si>
  <si>
    <t>402-0288777-0</t>
  </si>
  <si>
    <t>Calle Los Porfirio Canabacoa</t>
  </si>
  <si>
    <t>809-452-4811</t>
  </si>
  <si>
    <t>Rossier Analiz Pérez Rodríguez</t>
  </si>
  <si>
    <t>00006</t>
  </si>
  <si>
    <t>0197</t>
  </si>
  <si>
    <t>402-0333034-1</t>
  </si>
  <si>
    <t>Calle Av Hispanoamericana, Canabacoa</t>
  </si>
  <si>
    <t>809-905-5978</t>
  </si>
  <si>
    <t>Joseph Francisco Ramírez Espinosa</t>
  </si>
  <si>
    <t>0055</t>
  </si>
  <si>
    <t>402-3282770-5</t>
  </si>
  <si>
    <t>Dirección, Rafael Vidal Santiago</t>
  </si>
  <si>
    <t>849-382-8985</t>
  </si>
  <si>
    <t>Yariel Alfonso Ramos</t>
  </si>
  <si>
    <t>0141</t>
  </si>
  <si>
    <t>402-0131926-5</t>
  </si>
  <si>
    <t>Calle 10 Canabacoa</t>
  </si>
  <si>
    <t>829-922-1122</t>
  </si>
  <si>
    <t>Carlos David Rodríguez Almánzar</t>
  </si>
  <si>
    <t>00008</t>
  </si>
  <si>
    <t>0101</t>
  </si>
  <si>
    <t>402-0390302-2</t>
  </si>
  <si>
    <t>849-497-8171</t>
  </si>
  <si>
    <t>Darianni  Santos Medina</t>
  </si>
  <si>
    <t>00001-H</t>
  </si>
  <si>
    <t>402-1847857-2</t>
  </si>
  <si>
    <t>Calle Autopista Duarte Canabacoa</t>
  </si>
  <si>
    <t>809-729-3458</t>
  </si>
  <si>
    <t>Rosyeli Carolina Tavarez  Reyes</t>
  </si>
  <si>
    <t>0061</t>
  </si>
  <si>
    <t>402-0277696-5</t>
  </si>
  <si>
    <t>Calle 26 # 18 Pekin</t>
  </si>
  <si>
    <t>829-523-6211</t>
  </si>
  <si>
    <t>Melani  Taveras Bautista</t>
  </si>
  <si>
    <t>0062</t>
  </si>
  <si>
    <t>402-0264895-8</t>
  </si>
  <si>
    <t>Calle 2 Canabacoa</t>
  </si>
  <si>
    <t>829-653-0117</t>
  </si>
  <si>
    <t>Arianny  Tejada Guzmán</t>
  </si>
  <si>
    <t>0046</t>
  </si>
  <si>
    <t>402-0376849-0</t>
  </si>
  <si>
    <t>Calle # 2 Los Castillo</t>
  </si>
  <si>
    <t>849-430-1164</t>
  </si>
  <si>
    <t>Jeilyn Aliah Tejada</t>
  </si>
  <si>
    <t>00006-MN</t>
  </si>
  <si>
    <t>0037</t>
  </si>
  <si>
    <t>402-0168201-6</t>
  </si>
  <si>
    <t>Calle 27 Segunda Pekin</t>
  </si>
  <si>
    <t>829-275-0144</t>
  </si>
  <si>
    <t>Rosenny  Ureña Arias</t>
  </si>
  <si>
    <t>00001-A</t>
  </si>
  <si>
    <t>402-0841280-5</t>
  </si>
  <si>
    <t>Calle Los Castillo Casa # 28 Canabacoa</t>
  </si>
  <si>
    <t>829-479-9838</t>
  </si>
  <si>
    <t>Jonathan  De Jesús Valerio Felipe</t>
  </si>
  <si>
    <t>00004-H</t>
  </si>
  <si>
    <t>402-3495342-6</t>
  </si>
  <si>
    <t>Calle Los Perez Canabacoa</t>
  </si>
  <si>
    <t>809-509-6988</t>
  </si>
  <si>
    <t>Crisleydi  Turbí</t>
  </si>
  <si>
    <t>0161</t>
  </si>
  <si>
    <t>402-3787992-5</t>
  </si>
  <si>
    <t>Calle  Milito Av Hispanoamericana, Canabacoa</t>
  </si>
  <si>
    <t>849-478-3368</t>
  </si>
  <si>
    <t>Jhoangel Rafael Vargas Ulloa</t>
  </si>
  <si>
    <t>00014</t>
  </si>
  <si>
    <t>0029</t>
  </si>
  <si>
    <t>402-0284962-2</t>
  </si>
  <si>
    <t>Calle  Los Flores Los Gómez</t>
  </si>
  <si>
    <t>809-889-0755</t>
  </si>
  <si>
    <t>Leslie  Cruz Espinal</t>
  </si>
  <si>
    <t>00035</t>
  </si>
  <si>
    <t>402-0357003-7</t>
  </si>
  <si>
    <t>849-362-2950</t>
  </si>
  <si>
    <t>Totales</t>
  </si>
  <si>
    <t>DATOS PARA EMERGENCIAS</t>
  </si>
  <si>
    <t>De salud</t>
  </si>
  <si>
    <t>Llamar a:</t>
  </si>
  <si>
    <t>Parentesco persona con la que vive</t>
  </si>
  <si>
    <t>Enfermedades o alérgico</t>
  </si>
  <si>
    <t>Medicamentos que usa</t>
  </si>
  <si>
    <t xml:space="preserve">Nombre y Apellido </t>
  </si>
  <si>
    <t>Teléfono</t>
  </si>
  <si>
    <t>Erica María Peña Estrella</t>
  </si>
  <si>
    <t>Madre</t>
  </si>
  <si>
    <t>Dionicio Almonte</t>
  </si>
  <si>
    <t>Padre</t>
  </si>
  <si>
    <t>Jusmil Liriano Sanchez</t>
  </si>
  <si>
    <t>Problemas Visuales</t>
  </si>
  <si>
    <t>Suhedy Estrella</t>
  </si>
  <si>
    <t>Tia</t>
  </si>
  <si>
    <t>Problemas Auditivos</t>
  </si>
  <si>
    <t>Estefany De Los Santos</t>
  </si>
  <si>
    <t>Luis Ramon Bautista LLuberes</t>
  </si>
  <si>
    <t>Gastritis, Anemia, Alergias</t>
  </si>
  <si>
    <t>Claudia Silva Jimenez</t>
  </si>
  <si>
    <t>Manuel Antonio Bernabel</t>
  </si>
  <si>
    <t>Tio</t>
  </si>
  <si>
    <t>Manuel Ramon Brito Albino</t>
  </si>
  <si>
    <t>Sinusitis, Alergias</t>
  </si>
  <si>
    <t>Milcia Griseline Guzmán Guzmán</t>
  </si>
  <si>
    <t>Gastritis, Alergias</t>
  </si>
  <si>
    <t>Eduanny Castillo Lantigua</t>
  </si>
  <si>
    <t>Fatima Altagracia Nuñez</t>
  </si>
  <si>
    <t>Madre o De Crianza</t>
  </si>
  <si>
    <t>Asma, Sinusitis, Alergias</t>
  </si>
  <si>
    <t>Genesis Fernández Camacho</t>
  </si>
  <si>
    <t>Alergias</t>
  </si>
  <si>
    <t>Kary Altagracia Esteves Franco</t>
  </si>
  <si>
    <t>Benjamin Estrella</t>
  </si>
  <si>
    <t>Abuelo</t>
  </si>
  <si>
    <t>Vetalin Ferreras Jimenez</t>
  </si>
  <si>
    <t>Jose Manuel Fernández Rodríguez</t>
  </si>
  <si>
    <t>Carmen Rosa Estrella Rojas</t>
  </si>
  <si>
    <t>Yanilda Sánchez Santana</t>
  </si>
  <si>
    <t>Hector Gúzman</t>
  </si>
  <si>
    <t>María Mercedes Disla Paulino</t>
  </si>
  <si>
    <t>Yanely Betances</t>
  </si>
  <si>
    <t>Ysrael Mella Feliz</t>
  </si>
  <si>
    <t>María Paula Chavez Santos</t>
  </si>
  <si>
    <t>Angelica María Fernández Madrid</t>
  </si>
  <si>
    <t>Glennys Rodríguez Ovalle</t>
  </si>
  <si>
    <t>Romayrin Annerys Garcia Lantigua</t>
  </si>
  <si>
    <t>Yensi Muñoz Taveras</t>
  </si>
  <si>
    <t>Willian Javier Peña Peña</t>
  </si>
  <si>
    <t>Migraña, Alergias, Problemas Visuales</t>
  </si>
  <si>
    <t>Yomary Altagracia Santos</t>
  </si>
  <si>
    <t>Juana Yomaira Rodríguez Tavarez</t>
  </si>
  <si>
    <t>Iliana Del Carmen Espinosa Garcia</t>
  </si>
  <si>
    <t>Dominga Altagracia</t>
  </si>
  <si>
    <t>Jahaira Alvino Gil</t>
  </si>
  <si>
    <t>Dahyana Santos Medina</t>
  </si>
  <si>
    <t>Hemana</t>
  </si>
  <si>
    <t>Jennipher Carolina Reyes Sánchez</t>
  </si>
  <si>
    <t>Flor D' Aliza Bautista Estevez</t>
  </si>
  <si>
    <t>Alergias, Problemas Visuales</t>
  </si>
  <si>
    <t>Yeidy</t>
  </si>
  <si>
    <t>Belkis Diaz</t>
  </si>
  <si>
    <t>Abuela</t>
  </si>
  <si>
    <t>Yojanny María Arias</t>
  </si>
  <si>
    <t>Jonathan Valerio Sánchez</t>
  </si>
  <si>
    <t>Reyita Turbi</t>
  </si>
  <si>
    <t>madrastra</t>
  </si>
  <si>
    <t>Angelica Mena  Guzmán</t>
  </si>
  <si>
    <t>Sandra Espinal</t>
  </si>
  <si>
    <t>PARENTESCO</t>
  </si>
  <si>
    <t>PADRE</t>
  </si>
  <si>
    <t>MADRE</t>
  </si>
  <si>
    <t>TUTOR</t>
  </si>
  <si>
    <t>Nombre (s) y Apellido (s)</t>
  </si>
  <si>
    <t>Jose Ambiorix Acosta De León</t>
  </si>
  <si>
    <t>Dionicio Antonio Almonte Almonte</t>
  </si>
  <si>
    <t>Ludilce Virginia Martínez Espinal</t>
  </si>
  <si>
    <t>849-283-2417</t>
  </si>
  <si>
    <t>Victoriano Angeles Cruz</t>
  </si>
  <si>
    <t>829-671-8784</t>
  </si>
  <si>
    <t>Carlos Aquino Garcia</t>
  </si>
  <si>
    <t>Dayarlin Estrella Estrella</t>
  </si>
  <si>
    <t>809-609-0846</t>
  </si>
  <si>
    <t>Jefferson Asenjo Polanco</t>
  </si>
  <si>
    <t>Crisbelys Gesabel Quezada</t>
  </si>
  <si>
    <t>809-543-6993</t>
  </si>
  <si>
    <t>Hector Radhames Bello Batista</t>
  </si>
  <si>
    <t>Kelvyn Antonio Bernabel Germoso</t>
  </si>
  <si>
    <t>809-848-3818</t>
  </si>
  <si>
    <t>Mariela Lora Vásquez</t>
  </si>
  <si>
    <t>829-672-7664</t>
  </si>
  <si>
    <t>829-962-0422</t>
  </si>
  <si>
    <t>Ana Evelin Castillo Tavarez</t>
  </si>
  <si>
    <t>849-203-3469</t>
  </si>
  <si>
    <t>Jose Leonardo Caraballo Sánchez</t>
  </si>
  <si>
    <t>829-958-2857</t>
  </si>
  <si>
    <t>Nelson Antonio Cruz Jaquez</t>
  </si>
  <si>
    <t>809-713-6993</t>
  </si>
  <si>
    <t>Yinet Del Carmen Peña Muñoz</t>
  </si>
  <si>
    <t>829-821-7597</t>
  </si>
  <si>
    <t>José Ramon Diaz Dominguez</t>
  </si>
  <si>
    <t>849-623-7105</t>
  </si>
  <si>
    <t>Willy Espinal Santos</t>
  </si>
  <si>
    <t>829-335-7556</t>
  </si>
  <si>
    <t>Yahaira María Estrella</t>
  </si>
  <si>
    <t>809-386-7578</t>
  </si>
  <si>
    <t>Belkis Pérez</t>
  </si>
  <si>
    <t>809-767-8092</t>
  </si>
  <si>
    <t>Hilda Rodríguez</t>
  </si>
  <si>
    <t>Wilson De Jesús Filpo Gutierrez</t>
  </si>
  <si>
    <t>829-353-7052</t>
  </si>
  <si>
    <t>Emmanuel Espugny Alexander Gil Guzmán</t>
  </si>
  <si>
    <t>829-981-3015</t>
  </si>
  <si>
    <t>Yaleiry Guzmán</t>
  </si>
  <si>
    <t>829-540-3003</t>
  </si>
  <si>
    <t>Justo Hernandez Sánchez</t>
  </si>
  <si>
    <t>954-471-0496</t>
  </si>
  <si>
    <t>809-570-7493</t>
  </si>
  <si>
    <t>Juan Gabriel Jimenez Garcia</t>
  </si>
  <si>
    <t>849-656-2662</t>
  </si>
  <si>
    <t>Esthefanie Altagracia Betances Cruz</t>
  </si>
  <si>
    <t>829-210-3799</t>
  </si>
  <si>
    <t>Magaly Altagracia Aquino Galan</t>
  </si>
  <si>
    <t>Santos Rufino Mena Martínez</t>
  </si>
  <si>
    <t>849-847-2028</t>
  </si>
  <si>
    <t>Italo Carmelo Navas Ibarra</t>
  </si>
  <si>
    <t>829-294-1623</t>
  </si>
  <si>
    <t>Pedro Antonio Ortiz</t>
  </si>
  <si>
    <t>849-443-7091</t>
  </si>
  <si>
    <t>829-8940025</t>
  </si>
  <si>
    <t>Jose Luis Peña Baez</t>
  </si>
  <si>
    <t>829-462-2136</t>
  </si>
  <si>
    <t>Robinson Raul Peña</t>
  </si>
  <si>
    <t>829-663-2746</t>
  </si>
  <si>
    <t>849-477-4573</t>
  </si>
  <si>
    <t>Sandra Altagracia Paulino Garcia</t>
  </si>
  <si>
    <t>809-330-2795</t>
  </si>
  <si>
    <t>Gilberto Antonio Peña Santana</t>
  </si>
  <si>
    <t>829-347-7893</t>
  </si>
  <si>
    <t>Juan Carlos Perez Gúzman</t>
  </si>
  <si>
    <t>809-575-3685</t>
  </si>
  <si>
    <t>Jose Luis Ramirez Garcia</t>
  </si>
  <si>
    <t>809-271-8747</t>
  </si>
  <si>
    <t>Saoni Alfonsina Ramos Rodríguez</t>
  </si>
  <si>
    <t>809-612-3130</t>
  </si>
  <si>
    <t>Calos De Jesús Rodríguez Gil</t>
  </si>
  <si>
    <t>809-494-5263</t>
  </si>
  <si>
    <t>Yumeiry Altagracia Almanzar</t>
  </si>
  <si>
    <t>829-919-0088</t>
  </si>
  <si>
    <t>Confesor Santos Amaro</t>
  </si>
  <si>
    <t>809-871-7148</t>
  </si>
  <si>
    <t>Aida Medina Santos</t>
  </si>
  <si>
    <t>829-259-1827</t>
  </si>
  <si>
    <t>Robinson Enmanuel Tavarez Peguero</t>
  </si>
  <si>
    <t>829-694-2841</t>
  </si>
  <si>
    <t>Pablo Taveras Martínez</t>
  </si>
  <si>
    <t>829-366-8399</t>
  </si>
  <si>
    <t>Julio Miguel Tejada Castillo</t>
  </si>
  <si>
    <t>809-270-3072</t>
  </si>
  <si>
    <t>Mayra Guzmán Lora</t>
  </si>
  <si>
    <t>849-450-4893</t>
  </si>
  <si>
    <t>849-330-0298</t>
  </si>
  <si>
    <t>Jessica Katiuka Tejada Diaz</t>
  </si>
  <si>
    <t>829-4945470</t>
  </si>
  <si>
    <t>Jose Rafael Ureña Ferreira</t>
  </si>
  <si>
    <t>829-690-2035</t>
  </si>
  <si>
    <t>Wendy De Los Angeles Felipe</t>
  </si>
  <si>
    <t>809-225-5311</t>
  </si>
  <si>
    <t>829-396-2815</t>
  </si>
  <si>
    <t>María Cristina Turbi Encarnacion</t>
  </si>
  <si>
    <t>849-458-0732</t>
  </si>
  <si>
    <t>Jhonny Rafael Vargas Jorge</t>
  </si>
  <si>
    <t>829-286-8618</t>
  </si>
  <si>
    <t>Johanny Altagracia Ulloa Ramirez</t>
  </si>
  <si>
    <t>809-580-1819</t>
  </si>
  <si>
    <t>Leury Hemenegildo Cruz Franco</t>
  </si>
  <si>
    <t>LENGUA ESPAÑOLA</t>
  </si>
  <si>
    <t>DOCENTE:</t>
  </si>
  <si>
    <t>Mes:</t>
  </si>
  <si>
    <t>AGOSTO</t>
  </si>
  <si>
    <t>SEPTIEMBRE</t>
  </si>
  <si>
    <t>DÍAS TRABAJADOS</t>
  </si>
  <si>
    <t>TP</t>
  </si>
  <si>
    <t>% P</t>
  </si>
  <si>
    <t>TA</t>
  </si>
  <si>
    <t>%A</t>
  </si>
  <si>
    <t>TE</t>
  </si>
  <si>
    <t>%E</t>
  </si>
  <si>
    <t>ID</t>
  </si>
  <si>
    <t>Días</t>
  </si>
  <si>
    <t>NOMBRE (S) Y APELLIDO (S)</t>
  </si>
  <si>
    <t>No.</t>
  </si>
  <si>
    <t>ASIGNATURA</t>
  </si>
  <si>
    <t>MES</t>
  </si>
  <si>
    <t>DÍAS</t>
  </si>
  <si>
    <t>P</t>
  </si>
  <si>
    <t>ENERO</t>
  </si>
  <si>
    <t>LENGUAS EXTRANJERAS:INGLÉS</t>
  </si>
  <si>
    <t>FEBRERO</t>
  </si>
  <si>
    <t>LENGUAS EXTRANJERAS:FRANCÉS</t>
  </si>
  <si>
    <t>MARZO</t>
  </si>
  <si>
    <t>MATEMÁTICA</t>
  </si>
  <si>
    <t>ABRIL</t>
  </si>
  <si>
    <t>CIENCIAS SOCIALES</t>
  </si>
  <si>
    <t>MAYO</t>
  </si>
  <si>
    <t>CIENCIAS DE LA NATURALEZA: CIENCIAS FÍSICAS</t>
  </si>
  <si>
    <t>JUNIO</t>
  </si>
  <si>
    <t>EDUCACIÓN ARTÍSTICA</t>
  </si>
  <si>
    <t>JULIO</t>
  </si>
  <si>
    <t>EDUCACIÓN FÍSICA</t>
  </si>
  <si>
    <t>FORMACIÓN INTEGRAL HUMANA Y RELIGIOSA</t>
  </si>
  <si>
    <t>OCTUBRE</t>
  </si>
  <si>
    <t>NOVIEMBRE</t>
  </si>
  <si>
    <t>DICIEMBRE</t>
  </si>
  <si>
    <t>E</t>
  </si>
  <si>
    <t>A</t>
  </si>
  <si>
    <t>T</t>
  </si>
  <si>
    <t xml:space="preserve"> </t>
  </si>
  <si>
    <t>Competencias e indicadores: LENGUA ESPAÑOLA</t>
  </si>
  <si>
    <t>Área: Lengua Española</t>
  </si>
  <si>
    <t>Nivel: Secundario - Primer Ciclo</t>
  </si>
  <si>
    <t>Grado: 3ero</t>
  </si>
  <si>
    <t>Competencias Fundamentales</t>
  </si>
  <si>
    <t>Competencias Específicas (CE) del Grado</t>
  </si>
  <si>
    <t>Indicadores de Logro (IL)</t>
  </si>
  <si>
    <t>Competencia Comunicativa</t>
  </si>
  <si>
    <t>CE-LE1- Demuestra dominio,
desenvolvimiento y
creatividad al comunicarse
eficazmente de manera
personal y colectiva en su
entorno familiar, escolar y
de la comunidad, utilizando
un género textual (funcional
o literario), a partir de la
comprensión y producción
oral y escrita, la utilización
responsable de las TIC y
demás medios</t>
  </si>
  <si>
    <t>IL-1- Se desenvuelve de forma oral o escrita mediante un género
textual con eficacia y creatividad en diferentes situaciones de
comunicación de la vida social, de manera directa o haciendo uso
de herramientas tecnológicas.
IL-2- Utiliza de manera responsable variadas herramientas
tecnológicas, en sus relaciones con compañeros, familiares y
sociedad en general, para una comunicación oral o escrita efectiva
en los diferentes contextos que participa.
IL-3- Emplea textos sobre situaciones de la realidad local, nacional
y del mundo, comunicando eficazmente sus ideas, pensamientos,
propuestas y acciones de forma crítica y creativa.</t>
  </si>
  <si>
    <t>Competencia Pensamiento Lógico, Crítico y Creativo</t>
  </si>
  <si>
    <t>CE-LE2- Demuestra la
validez de las informaciones
sostenidas en los juicios,
puntos de vista, conclusiones,
acciones y pensamientos
que construye, usando un
género textual que respete la
diversidad de opiniones.</t>
  </si>
  <si>
    <t>IL-4- Reconoce y utiliza de manera lógica las secuencias
argumentativas, en la presentación de discursos sobre temas
sociales del contexto local y nacional.
IL-5- Emplea textos diversos que ponen de relieve situaciones
del entorno escolar, familiar, comunitario, nacional y del mundo,
promoviendo nuevos conocimientos inferenciales derivados de la
comprensión de la realidad.
IL-6- Expone a través de tipos de textos y en actos de
intercomunicación, sus juicios, puntos de vista, conclusiones, bajo
un marco de respeto en las diversas opiniones y con miras a la
acción.</t>
  </si>
  <si>
    <t>Competencia Resolución de Problemas</t>
  </si>
  <si>
    <t>CE-LE3- Presenta resultados
de investigaciones a través
de textos específicos, orales
y escritos, como ensayos o
informes, que evidencian la
solución de problemas en
contextos determinados, con
una postura de criticidad,
valoración y respeto a los
datos citados.</t>
  </si>
  <si>
    <t>IL-7- Investiga sobre problemas o conflictos relacionados con su
vida estudiantil, familiar o social en general, empleando la tipología
textual adecuada, con miras a comprender y buscar posibles
soluciones.
IL-8- Redacta textos con información confiable que apoyan la
solución de problemas o conflictos de su entorno comunitario y
fuera de este.
IL-9- Presenta conclusiones y recomendaciones, producto de
estudios realizados, que orientan la solución de problemas, haciendo
uso de textos como ensayos, informes u otros tipos convenientes.</t>
  </si>
  <si>
    <t>Ética y
Ciudadana</t>
  </si>
  <si>
    <t>CE-LE4- Produce textos en
la elaboración de proyectos
encaminados a la construcción
de una ciudadanía
responsable, abierta e
inclusiva que busca soluciones
colectivas a los problemas
sociales.</t>
  </si>
  <si>
    <t>IL-10- Promueve nuevas relaciones sociales del ámbito nacional
e internacional a través de un género textual conveniente,
reconociendo y valorando lo natural y sociocultural de los contextos.
IL-11- Cuestiona prácticas sociales de ciudadanía en el entorno local,
nacional, en confrontación con los valores universales, mediante
producciones textuales diversas.
IL-12- Utiliza textos convenientes en la elaboración de proyectos
variados sobre ciudadanía, con miras a la solución de problemas
que afectan la sociedad que lo rodea y fuera de ella.</t>
  </si>
  <si>
    <t>Científica y
Tecnológica</t>
  </si>
  <si>
    <t>CE-LE5- Expone
investigaciones científicas
sencillas que realiza,
apoyándose en el uso
de textos de secuencia
expositivo-explicativa en actos
de intercomunicación que
se desarrollan en la escuela
y otros contextos, tomando
en cuenta su conocimiento
en la utilización de variadas
herramientas tecnológicas
con que cuenta.</t>
  </si>
  <si>
    <t>IL-13- Demuestra conocimientos científicos y tecnológicos a través
de la producción textual y el uso de plataformas o herramientas
digitales convenientes, poniendo en práctica saberes de acuerdo
con su nivel.
IL-14- Utiliza textos de secuencia expositivo-explicativa en la
divulgación de hallazgos científicos y sociales de diferentes
contextos, en demostración de dominio de la lengua y conocimiento
sobre investigación.
IL-15- Publica investigaciones científicas sencillas en actividades
escolares, comunitarias, con apoyo de herramientas tecnológicas,
en demostración de dominio de procesos investigativos sencillos y
el uso de textos expositivo-explicativos.</t>
  </si>
  <si>
    <t>Competencia Ambiental y de la Salud</t>
  </si>
  <si>
    <t>CE-LE6- Promueve
comportamientos y valores
sobre la conservación de la
salud, de la naturaleza y sus
ecosistemas, mediante el uso
de textos variados y a través
del desarrollo de actividades
de intercomunicación en
diferentes contextos de la
comunidad.</t>
  </si>
  <si>
    <t>IL-16- Estudia temas o problemas sobre salud, medioambiente,
alimentación, entre otros que afectan la comunidad nacional y
mundial, mediante textos variados y apoyándose en herramientas
tecnológicas y otros medios y recursos.
 IL-17- Elabora textos como el catálogo, recetas, artículos de opinión,
instructivos, entre otros, en la promoción de situaciones sobre salud
y ambiente, flora y fauna dominicanas y en general.
IL-18- Difunde nuevos conocimientos, comportamientos y valores
sobre la conservación de la salud, el cuidado de la naturaleza y sus
ecosistemas, en actividades de intercomunicación y haciendo uso
de textos diversos para su conocimiento y puesta en práctica.</t>
  </si>
  <si>
    <t>Competencia Desarrollo Personal y Espiritual</t>
  </si>
  <si>
    <t>CE-LE7- Valora y promueve el
uso de la lengua oral y escrita
al realizar lecturas y escrituras
reflexivas, canalizando
emociones y sentimientos,
hacia el fortalecimiento de
las relaciones humanas y el
respeto a la dignidad.</t>
  </si>
  <si>
    <t>IL-19- Demuestra su compromiso consigo mismo y con los demás,
en atención a las situaciones que se presentan en contexto social, a
través de tipos de textos convenientes.
 IL-20- Cultiva valores universales y refuerza la dimensión humanista,
mediante la producción oral y escrita de textos funcionales y
literarios, en la promoción del desarrollo espiritual y físico suyo y
de los demás.
IL-21- Promueve emociones, sentimientos, valores espirituales
mediante lecturas y escrituras reflexivas, en defensa del respeto, la
dignidad y las relaciones entre las personas</t>
  </si>
  <si>
    <t>Usar el código para las competencias y el indicador, tomando en cuenta su planificación diseñada y ejecutada. Se debe agregar, solo los aspectos específicos trabajados.</t>
  </si>
  <si>
    <t>Periodo 1</t>
  </si>
  <si>
    <t>ESPECÍFICACIONES CURRICULAR APLICADA POR PERÍODO</t>
  </si>
  <si>
    <t>CE</t>
  </si>
  <si>
    <t>Indicadores de Logro</t>
  </si>
  <si>
    <t>Contenidos Claves</t>
  </si>
  <si>
    <t>CE-LE1   CE-LE2-CE-LE3-CE-LE4-CE-LE5-CE-LE6-CE-LE7</t>
  </si>
  <si>
    <t xml:space="preserve">"IL-1- Se desenvuelve de forma oral o escrita mediante un género
textual con eficacia y creatividad en diferentes situaciones de
comunicación de la vida social, de manera directa o haciendo uso
de herramientas tecnológicas.
IL-2- Utiliza de manera responsable variadas herramientas
tecnológicas, en sus relaciones con compañeros, familiares y
sociedad en general, para una comunicación oral o escrita efectiva
en los diferentes contextos que participa.
IL-3- Emplea textos sobre situaciones de la realidad local, nacional
y del mundo, comunicando eficazmente sus ideas, pensamientos,
propuestas y acciones de forma crítica y creativa."                                                                                                                                    "IL-4- Reconoce y utiliza de manera lógica las secuencias
argumentativas, en la presentación de discursos sobre temas
sociales del contexto local y nacional.
IL-5- Emplea textos diversos que ponen de relieve situaciones
del entorno escolar, familiar, comunitario, nacional y del mundo,
promoviendo nuevos conocimientos inferenciales derivados de la
comprensión de la realidad.
IL-6- Expone a través de tipos de textos y en actos de
intercomunicación, sus juicios, puntos de vista, conclusiones, bajo
un marco de respeto en las diversas opiniones y con miras a la
acción."             "IL-7- Investiga sobre problemas o conflictos relacionados con su
vida estudiantil, familiar o social en general, empleando la tipología
textual adecuada, con miras a comprender y buscar posibles
soluciones.
IL-8- Redacta textos con información confiable que apoyan la
solución de problemas o conflictos de su entorno comunitario y
fuera de este.
IL-9- Presenta conclusiones y recomendaciones, producto de
estudios realizados, que orientan la solución de problemas, haciendo
uso de textos como ensayos, informes u otros tipos convenientes."        "IL-10- Promueve nuevas relaciones sociales del ámbito nacional
e internacional a través de un género textual conveniente,
reconociendo y valorando lo natural y sociocultural de los contextos.
IL-11- Cuestiona prácticas sociales de ciudadanía en el entorno local,
nacional, en confrontación con los valores universales, mediante
producciones textuales diversas.
IL-12- Utiliza textos convenientes en la elaboración de proyectos
variados sobre ciudadanía, con miras a la solución de problemas
que afectan la sociedad que lo rodea y fuera de ella."        </t>
  </si>
  <si>
    <t>EL CUENTO SOCIAL                                                                                                                                                                Función y estructura
• Tipos
• Elementos del cuento
• La forma narrativa
• Tipos de narrador
• Los actantes
• Recursos lingüísticos y
literarios    El diálogo directo e indirecto</t>
  </si>
  <si>
    <t>Periodo 2</t>
  </si>
  <si>
    <t>"""IL-1- Se desenvuelve de forma oral o escrita mediante un género
textual con eficacia y creatividad en diferentes situaciones de
comunicación de la vida social, de manera directa o haciendo uso
de herramientas tecnológicas.
IL-2- Utiliza de manera responsable variadas herramientas
tecnológicas, en sus relaciones con compañeros, familiares y
sociedad en general, para una comunicación oral o escrita efectiva
en los diferentes contextos que participa.
IL-3- Emplea textos sobre situaciones de la realidad local, nacional
y del mundo, comunicando eficazmente sus ideas, pensamientos,
propuestas y acciones de forma crítica y creativa.""                                                                                                                                    ""IL-4- Reconoce y utiliza de manera lógica las secuencias
argumentativas, en la presentación de discursos sobre temas
sociales del contexto local y nacional.
IL-5- Emplea textos diversos que ponen de relieve situaciones
del entorno escolar, familiar, comunitario, nacional y del mundo,
promoviendo nuevos conocimientos inferenciales derivados de la
comprensión de la realidad.
IL-6- Expone a través de tipos de textos y en actos de
intercomunicación, sus juicios, puntos de vista, conclusiones, bajo
un marco de respeto en las diversas opiniones y con miras a la
acción.""             ""IL-7- Investiga sobre problemas o conflictos relacionados con su
vida estudiantil, familiar o social en general, empleando la tipología
textual adecuada, con miras a comprender y buscar posibles
soluciones.
IL-8- Redacta textos con información confiable que apoyan la
solución de problemas o conflictos de su entorno comunitario y
fuera de este.
IL-9- Presenta conclusiones y recomendaciones, producto de
estudios realizados, que orientan la solución de problemas, haciendo
uso de textos como ensayos, informes u otros tipos convenientes.""        ""IL-10- Promueve nuevas relaciones sociales del ámbito nacional
e internacional a través de un género textual conveniente,
reconociendo y valorando lo natural y sociocultural de los contextos.
IL-11- Cuestiona prácticas sociales de ciudadanía en el entorno local,
nacional, en confrontación con los valores universales, mediante
producciones textuales diversas.
IL-12- Utiliza textos convenientes en la elaboración de proyectos
variados sobre ciudadanía, con miras a la solución de problemas
que afectan la sociedad que lo rodea y fuera de ella.""        "</t>
  </si>
  <si>
    <t>CRÓNICA DE UN EVENTO DEPORTIVO                                                                                                                               • Función y estructura
narrativa
• Características de la
crónica
• Conectores de
secuenciación temporal
• Sinónimos y expresiones
sinónimas
• Pronombres personales,
demostrativos</t>
  </si>
  <si>
    <t>Periodo 3</t>
  </si>
  <si>
    <t xml:space="preserve">IL-2- Utiliza de manera responsable variadas herramientas tecnológicas, en sus relaciones con compañeros, familiares y sociedad en general, para una comunicación oral o escrita efectiva en los diferentes contextos que participa.
IL-3- Emplea textos sobre situaciones de la realidad local, nacional y del mundo, comunicando eficazmente sus ideas, pensamientos, propuestas y acciones de forma crítica y creativa.
IL-4- Reconoce y utiliza de manera lógica las secuencias argumentativas, en la presentación de discursos sobre temas sociales del contexto local y nacional. IL-5- Emplea textos diversos que ponen de relieve situaciones del entorno escolar, familiar, comunitario, nacional y del mundo, promoviendo nuevos conocimientos inferenciales derivados de la comprensión de la realidad. IL-6- Expone a través de tipos de textos y en actos de intercomunicación, sus juicios, puntos de vista, conclusiones, bajo un marco de respeto en las diversas opiniones y con miras a la acción.
IL-8- Redacta textos con información confiable que apoyan la solución de problemas o conflictos de su entorno comunitario y fuera de este.
IL-9- Presenta conclusiones y recomendaciones, producto de estudios realizados, que orientan la solución de problemas, haciendo uso de textos como ensayos, informes u otros tipos convenientes.
IL-10- Promueve nuevas relaciones sociales del ámbito nacional e internacional a través de un género textual conveniente, reconociendo y valorando lo natural y sociocultural de los contextos. IL-11- Cuestiona prácticas sociales de ciudadanía en el entorno local, nacional, en confrontación con los valores universales, mediante producciones textuales diversas. IL-12- Utiliza textos convenientes en la elaboración de proyectos variados sobre ciudadanía, con miras a la solución de problemas que afectan la sociedad que lo rodea y fuera de ella.
</t>
  </si>
  <si>
    <t>La entrevista • Función y estructura • Roles de los participantes • Tipos de entrevista: según el objetivo y la modalidad • Oraciones interrogativas • Los pronombres interrogativos • El registro formal e informal • Sustantivos abstractos</t>
  </si>
  <si>
    <t>Periodo 4</t>
  </si>
  <si>
    <t>Grado: 3ro.</t>
  </si>
  <si>
    <t>COMPETENCIA</t>
  </si>
  <si>
    <t>Nombre (s) y Apellido (s) del/la estudiante</t>
  </si>
  <si>
    <t>• CE-LE1- Demuestra dominio, desenvolvimiento y
creatividad al comunicarse eficazmente de manera
personal y colectiva en su entorno familiar, escolar
y de la comunidad, utilizando un género textual
(funcional o literario), a partir de la comprensión y
producción oral y escrita, la utilización responsable de
las TIC y demás medios.</t>
  </si>
  <si>
    <t>• CE-LE2- Demuestra la validez de las informaciones
sostenidas en los juicios, puntos de vista, conclusiones,
acciones y pensamientos que construye, usando un
género textual que respete la diversidad de opiniones.
• CE-LE3- Presenta resultados de investigaciones a
través de textos específicos, orales y escritos, como
ensayos o informes, que evidencian la solución de
problemas en contextos determinados, con una
postura de criticidad, valoración y respeto a los datos
citados.</t>
  </si>
  <si>
    <t>P1</t>
  </si>
  <si>
    <t>RP1</t>
  </si>
  <si>
    <t>P2</t>
  </si>
  <si>
    <t>RP2</t>
  </si>
  <si>
    <t>P3</t>
  </si>
  <si>
    <t>RP3</t>
  </si>
  <si>
    <t>P4</t>
  </si>
  <si>
    <t>RP4</t>
  </si>
  <si>
    <t xml:space="preserve">LENGUA ESPAÑOLA </t>
  </si>
  <si>
    <t>Grado 3ero.</t>
  </si>
  <si>
    <t>• CE-LE4- Produce textos en la elaboración de
proyectos encaminados a la construcción de
una ciudadanía responsable, abierta e inclusiva
que busca soluciones colectivas a los problemas
sociales.
• CE-LE7- Valora y promueve el uso de la
lengua oral y escrita al realizar lecturas y
escrituras reflexivas, canalizando emociones
y sentimientos, hacia el fortalecimiento de las
relaciones humanas y el respeto a la dignidad</t>
  </si>
  <si>
    <t>CE-LE5- Expone investigaciones científicas
sencillas que realiza, apoyándose en el uso de
textos de secuencia expositivo-explicativa en
actos de intercomunicación que se desarrollan en
la escuela y otros contextos, tomando en cuenta
su conocimiento en la utilización de variadas
herramientas tecnológicas con que cuenta.
• CE-LE6- Promueve comportamientos y valores
sobre la conservación de la salud, de la naturaleza
y sus ecosistemas, mediante el uso de textos
variados y a través del desarrollo de actividades
de intercomunicación en diferentes contextos de
la comunidad.</t>
  </si>
  <si>
    <t>Promedio de Competencias Especificas</t>
  </si>
  <si>
    <t>Calificaicóión  final</t>
  </si>
  <si>
    <t>PC1: Competencia 1</t>
  </si>
  <si>
    <t>PC2: Competencia 2</t>
  </si>
  <si>
    <t>PC3: Competencia 3</t>
  </si>
  <si>
    <t>PC4: Competencia 4</t>
  </si>
  <si>
    <t>NOMBRE (S) Y APELLIDO (S) DEL ALUMNO</t>
  </si>
  <si>
    <t>PROMEDIO GRUPO DE COMPETENCIAS</t>
  </si>
  <si>
    <t>C.F.</t>
  </si>
  <si>
    <t>ASISTENCIA</t>
  </si>
  <si>
    <t>CALIFICACIONES COMPLETIVA</t>
  </si>
  <si>
    <t>CALIFICACIONES EXTRAORDINARIA</t>
  </si>
  <si>
    <t>CALIFICACIONES ESPECIALES</t>
  </si>
  <si>
    <t>SITUACIÓN FINAL EN LA ASIGNATURA</t>
  </si>
  <si>
    <t>PGCP1</t>
  </si>
  <si>
    <t>PGCP2</t>
  </si>
  <si>
    <t>PGCP3</t>
  </si>
  <si>
    <t>PGCP4</t>
  </si>
  <si>
    <t>% ANUAL</t>
  </si>
  <si>
    <t>50 % C.F.</t>
  </si>
  <si>
    <t>C.P.C</t>
  </si>
  <si>
    <t>50 % C.P.C</t>
  </si>
  <si>
    <t>C.C.F.</t>
  </si>
  <si>
    <t>30 % C.F.</t>
  </si>
  <si>
    <t>C.P. EX</t>
  </si>
  <si>
    <t>70 % C.P. EX.</t>
  </si>
  <si>
    <t>C.EX.F.</t>
  </si>
  <si>
    <t xml:space="preserve">C.F. </t>
  </si>
  <si>
    <t>C.E</t>
  </si>
  <si>
    <t>R</t>
  </si>
  <si>
    <t>.</t>
  </si>
  <si>
    <t>Competencias e indicadores: LENGUAS EXTRAJERAS: INGLÉS</t>
  </si>
  <si>
    <t>Área: Lenguas Extranjeras: Inglés</t>
  </si>
  <si>
    <t>CE-LEI1- Comprende y
expresa ideas, sentimientos
y valores culturales en
distintas situaciones de
comunicación concretas
sobre temas cotidianos,
utilizando el idioma inglés
para explicar, sugerir, hacer
prohibiciones y advertencias,
dar instrucciones, dar noticias,
secuenciar eventos, inferir,
predecir y comparar</t>
  </si>
  <si>
    <t>IL-1- Responde de forma adecuada a preguntas e indicaciones,
a partir de la escucha y lectura de textos breves y sencillos cuya
finalidad es dar explicaciones, opinar, sugerir, hacer prohibiciones y
advertencias, dar instrucciones, dar noticias, narrar, inferir, predecir
y comparar el pasado con el presente, siempre que se le hable de
forma pausada y clara.
IL-2- Produce una serie de frases y oraciones enlazadas por
conectores sencillos, aunque con pausas y reformulaciones en lo
oral y algunos errores básicos en lo escrito, con la intención de dar
explicaciones, opinar, sugerir, hacer prohibiciones y advertencias,
dar instrucciones, dar noticias, narrar, inferir, predecir y comparar el
pasado con el presente.
IL-3- Interactúa oralmente y por escrito de forma breve y sencilla,
con una creciente cantidad de vocabulario variado contenido en una
serie de frases y oraciones sencillas enlazadas con conectores, en
situaciones de comunicación donde debe dar explicaciones, opinar,
sugerir, hacer prohibiciones y advertencias, dar instrucciones,
dar noticias, narrar, inferir, predecir y comparar el pasado con el
presente</t>
  </si>
  <si>
    <t>CE-LEI2- Se comunica en el
idioma inglés breve y sencillo
en forma oral y escrita,
mediante el razonamiento y
la reflexión lógico-verbal con
el propósito de estructurar
mensajes coherentes que
presenta de una forma
creativa, ejerciendo su
pensamiento analítico.</t>
  </si>
  <si>
    <t>IL-4- Responde de forma adecuada a preguntas, indicaciones y sus
propios análisis, a partir de la escucha o lectura de textos breves y
sencillos referentes a temas que le son familiares.
IL-5- Presenta información, ideas, análisis y puntos de vista sobre
su contexto inmediato y situaciones cotidianas de forma creativa y
crítica, en textos breves y sencillos que produce con la estructura
lógico-verbal adecuada al contenido, el tipo de texto y la situación.
IL-6- Interactúa en forma oral o escrita a través de una serie de
oraciones breves y sencillas secuenciadas de una forma lógica y
presentadas de forma creativa en diferentes tipos de interacciones
donde comparte información y puntos de vista sobre sí mismo y
otros, su entorno cotidiano y temas que le son familiares..</t>
  </si>
  <si>
    <t>CE-LEI3- Interactúa en inglés
con el propósito de expresar
opiniones, explicaciones y
predicciones, así como dar
sugerencias, indicaciones e
instrucciones ante diversas
circunstancias de su entorno
inmediato, empleando
estrategias de desempeño
oral y escrito que permiten
comprenderse con escucha
y lectura atenta de su
interlocutor.</t>
  </si>
  <si>
    <t>IL-7- Responde de forma adecuada a preguntas e indicaciones
sobre situaciones y problemas de su entorno inmediato, a partir de
textos orales y escritos breves donde se comparte información y
puntos de vista detallados sobre los mismos.
IL-8- Se expresa mediante textos orales y escritos para describir
con suficiente nivel de detalle, problemas inmediatos propios, de
otras personas y del entorno cotidiano, así como para presentar
información y puntos de vista pertinentes frente a la situación
planteada.
IL-9- Interactúa de forma oral y escrita para solicitar o proveer
información y puntos de vista con suficiente detalle sobre
situaciones y problemas relativos a actividades cotidianas y de su
entorno inmediato, utilizando frases y oraciones breves.</t>
  </si>
  <si>
    <t>Competencia Ética y Ciudadana</t>
  </si>
  <si>
    <t>CE-LEI4- Se comunica de
forma oral y escrita en el
idioma inglés, participando
con cortesía y respeto en
intercambios sencillos,
valorando las diferencias
individuales y la identidad
social y cultural básicas,
propias de la cultura local y
global.</t>
  </si>
  <si>
    <t>IL-10- Interactúa de forma directa y sencilla en el idioma inglés, con
cortesía y respeto.
IL-11- Compara las diferencias individuales y la identidad social y
cultural propia y de otros países, relativas a señales de advertencia,
cuidado del medioambiente, leyendas y tradiciones.
IL-12- Expresa explicaciones y motivos ante situaciones que no
le permiten participar de su labor, empleando frases y oraciones
sencillas</t>
  </si>
  <si>
    <t>Competencia Científica y Tecnológica</t>
  </si>
  <si>
    <t>CE-LEI5- Interactúa en el
idioma inglés con el propósito
de solicitar y ofrecer
explicaciones, opinar, dar
instrucciones y dar noticias
sobre asuntos científicos,
tecnológicos y de otra índole,
en distintas situaciones de
comunicación</t>
  </si>
  <si>
    <t>IL-13- Localiza y sistematiza información a partir de la lectura
o escucha de información contenida en temas científicos y
tecnológicos relativos a su entorno inmediato, siempre que traten
temas que le son familiares.
IL-14- Expresa ideas e información y puntos de vista sobre temas
científicos, tecnológicos y de otra índole, de forma presencial o
virtual, utilizando vocabulario de uso común y oraciones orales o
escritas.
IL-15- Interactúa en forma oral o escrita con el propósito de compartir
información sobre temas científicos, tecnológicos y de otra índole,
de forma presencial o virtual, utilizando vocabulario de uso común.</t>
  </si>
  <si>
    <t>CE-LEI6- Muestra inclinación
por estilos de vida saludables
y cuidado del medio ambiente
al interactuar en distintas
situaciones de comunicación
en el idioma inglés, donde se
intercambia información sobre
indicaciones, prohibiciones,
advertencias, opiniones y
sugerencias.</t>
  </si>
  <si>
    <t>IL-16- Reconoce las orientaciones relativas a mantener estilos de vida
saludables y cuidado del medioambiente, a partir de la información
contenida en textos orales y escritos compuestos.
IL-17- Ofrece información y puntos de vista sobre estilos de vida
saludables y cuidado del medio ambiente tanto en forma oral como
escrita, utilizando frases y oraciones breves y sencillas.
IL-18- Interactúa en forma oral o escrita en situaciones donde se
brinda información y puntos de vista relativas a estilos de vida
saludables y cuidado del medioambiente, usando el vocabulario
indicado.</t>
  </si>
  <si>
    <t>CE-LEI7- Se comunica en el
idioma inglés, con cortesía,
honestidad, actitud de respeto
y aceptación al compartir
información y expresar
puntos de vista sobre hechos
e informaciones que le son
conocidas y de su interés.</t>
  </si>
  <si>
    <t>IL-19- Se comunica con asertividad, respetando los puntos de vista
que ofrecen las demás personas.
IL- 20- Trabaja en equipo de forma colaborativa, mostrando empatía,
actitud de escucha y colaboración en las tareas que se emprenden.
IL-21- Interactúa con cortesía y respeto ante informaciones y puntos
de vista que expresan los demás.</t>
  </si>
  <si>
    <t>LENGUAS EXTRANJERAS - INGLÉS</t>
  </si>
  <si>
    <t>Grado: 3ero.</t>
  </si>
  <si>
    <t>CE-LEI1- Comprende y expresa ideas, sentimientos
y valores culturales en distintas situaciones de
comunicación concretas sobre temas cotidianos,
utilizando el idioma inglés para explicar, sugerir,
hacer prohibiciones y advertencias, dar instrucciones,
dar noticias, secuenciar eventos, inferir, predecir y
comparar.</t>
  </si>
  <si>
    <t>• CE-LEI2- Se comunica en el idioma inglés breve y sencillo en
forma oral y escrita, mediante el razonamiento y la reflexión
lógico-verbal con el propósito de estructurar mensajes
coherentes que presenta de una forma creativa, ejerciendo su
pensamiento analítico.
• CE-LEI3- Interactúa en inglés con el propósito de expresar
opiniones, explicaciones y predicciones, así como dar
sugerencias, indicaciones e instrucciones ante diversas
circunstancias de su entorno inmediato, empleando
estrategias de desempeño oral y escrito que permiten
comprenderse con escucha y lectura atenta de su
interlocutor.</t>
  </si>
  <si>
    <t xml:space="preserve">CE-LEI4- Se comunica de forma oral y escrita
en el idioma inglés, participando con cortesía
y respeto en intercambios sencillos, valorando
las diferencias individuales y la identidad social
y cultural básicas, propias de la cultura local y
global.
• CE-LEI7- Se comunica en el idioma inglés,
con cortesía, honestidad, actitud de respeto y
aceptación al compartir información y expresar
puntos de vista sobre hechos e informaciones
que le son conocidas y de su interés.
</t>
  </si>
  <si>
    <t>CE-LEI5- Interactúa en el idioma inglés con el
propósito de solicitar y ofrecer explicaciones,
opinar, dar instrucciones y dar noticias sobre
asuntos científicos, tecnológicos y de otra índole,
en distintas situaciones de comunicación.
• CE-LEI6- Muestra inclinación por estilos de
vida saludables y cuidado del medio ambiente
al interactuar en distintas situaciones de
comunicación en el idioma inglés, donde se
intercambia información sobre indicaciones,
prohibiciones, advertencias, opiniones y
sugerencias</t>
  </si>
  <si>
    <t>LENGUAS EXTRANEJERAS: INGLÉS</t>
  </si>
  <si>
    <t>DAP1</t>
  </si>
  <si>
    <t>DAP2</t>
  </si>
  <si>
    <t>DAP3</t>
  </si>
  <si>
    <t>DAP4</t>
  </si>
  <si>
    <t>C.EX.</t>
  </si>
  <si>
    <t>Competencias e indicadores: LENGUAS EXTRAJERAS: FRANCÉS</t>
  </si>
  <si>
    <t>Área: Lenguas Extranjeras: Francés</t>
  </si>
  <si>
    <t xml:space="preserve">CE-LEF1- Se comunica en
francés oral y escrito, utilizando
frases y oraciones básicas,
breves y sencillas, previamente
ensayadas, referentes a temas
cotidianos en situaciones
inmediatas comunicativas,
donde indica la ubicación,
describe las condiciones
atmosféricas, y las actividades
que se llevan cabo en planes
futuros
</t>
  </si>
  <si>
    <t xml:space="preserve">IL-1- Responde de manera adecuada a preguntas e indicaciones a partir
de textos cortos orales o escritos, compuestos por un repertorio creciente
de vocabulario y expresiones practicadas en el idioma francés, relativos
a información personal básica, descripción de actividades que se llevan a
cabo, así como también de planes futuros, volviendo a escuchar y releyendo
cuando sea necesario.
IL-2- Produce textos orales y escritos muy breves y sencillos que requieren
cierto esfuerzo para ser comprendidos, usualmente compuestos por un
repertorio limitado de vocabulario y expresiones básicas sobre informaciones
personales, ubicación de lugares y condición atmosférica, actividades que
se están llevando a cabo y planes futuros, apoyándose en experiencias
previas y estrategias compensatorias.
IL-3- Interactúa de forma oral y escrita, utilizando un repertorio ensayado
de vocabulario y expresiones muy breves y sencillas, donde se comparte
la ubicación de lugares y sus condiciones atmosféricas, actividades que se
están llevando a cabo y planes futuros, necesitando ayuda de su interlocutor
para comprender y hacerse comprender. </t>
  </si>
  <si>
    <t>CE-LEF2- Se comunica en el
idioma francés, utilizando la
lógica verbal para estructurar
un repertorio creciente de
frases y expresiones breves y
sencillas que ensaya y presenta
en distintas situaciones
inmediatas de comunicación
de forma creativa previamente
planificada, necesitando ayuda
al expresarse y esfuerzo para
ser comprendido.</t>
  </si>
  <si>
    <t xml:space="preserve">IL-4- Utiliza el pensamiento lógico-verbal para comprender expresiones
básicas en textos orales y escritos muy breves y sencillos sobre descripción
de la ubicación y las condiciones atmosféricas de su entorno, así como
de actividades que lleva a cabo y planes futuros, releyendo cuando sea
necesario y ayudándose de las ilustraciones y otros elementos textuales y
paratextuales del contexto.
IL-5- Presenta de forma lógica y creativa la estructura y secuencia de ideas,
empleando estrategias de desempeño y pensamiento creativo, tales como
acompañar con dibujos, dramatizar, cantar, entre otros, aunque requiera
esfuerzo poder comprender las frases y oraciones breves y sencillas que
expresan en forma oral o escrita.
IL-6- Interactúa de forma oral y escrita breve y sencilla sobre situaciones
cotidianas, descripción de su entorno, actividades presentes y planes
futuros, utilizando el pensamiento lógico-verbal para estructurar y seguir la
secuencia de expresiones ensayadas y el pensamiento creativo al realizar el
intercambio en la situación planteada. </t>
  </si>
  <si>
    <t>CE-LEF3- Comprende y expresa
informaciones relevantes para
resolver situaciones y problemas
de su entorno cotidiano y
necesidades inmediatas de
comunicación, tales como
la descripción de sí mismo,
personas, lugares, objetos,
condiciones atmosféricas
y planes futuros, utilizando
frases hechas y oraciones
muy breves y sencillas, con la
ayuda de su interlocutor para
poder expresarse y poder ser
comprendido.</t>
  </si>
  <si>
    <t>IL-7- Responde de forma adecuada a preguntas en indicaciones simples de
información específica, tendentes a la resolución de situaciones y problemas
inmediatos, a partir de textos orales y escritos muy breves y sencillos donde
se comparte información personal, y se describe actividades presentes
y planes futuros, tomando en cuenta lugares, ubicación y condiciones
atmosféricas.
IL-8- Presenta información breve y sencilla sobre situaciones y problemas
de su entorno, utilizando frases y oraciones escritas sueltas, y de elementos
orales ensayados en colocación sucesiva, que se comprenden con cierto
esfuerzo al compartir información, actividades presentes, planes futuros,
además de descripción de lugares y condiciones atmosféricas y viviendas.
IL-9- Interactúa de forma muy breve y sencilla para compartir información
básica tendente a resolver situaciones o problemas planteados en su entorno
cotidiano inmediato, tales como la identificación de personas, actividades
variadas, ubicación de lugares y planes futuros, utilizando un repertorio
limitado de vocabulario y expresiones con ayuda de su interlocutor.</t>
  </si>
  <si>
    <t>Competencias e indicadores: LENGUAS EXTRANJERAS: FRANCÉS</t>
  </si>
  <si>
    <t>Área: Lengua Extranjeras: Francés</t>
  </si>
  <si>
    <t>CE-LEF4- Se comunica de
forma oral y escrita, con
cortesía, respeto y asertividad,
en intercambios muy sencillos
en francés, identificando las
diferencias individuales y la
identidad social y cultural propia
y de otros países y detalles de
información personal relativas a
actividades cotidianas, medios
de transporte, lugares, clima y
planes futuros.</t>
  </si>
  <si>
    <t>IL-10- Responde de forma adecuada ante las expresiones de cortesía, respeto
y asertividad, identificándolas y reciprocándolas al compartir información
personal, planes futuros, descripción de lugares de su comunidad, incluyendo
la ubicación y el clima.
IL-11- Se expresa con cortesía, respeto y asertividad, al compartir información
personal básica, describir actividades cotidianas, condiciones atmosféricas
y planes, además de personas, lugares y objetos, en textos orales y escritos
muy breves y sencillos
IL-12- Interactúa de forma oral y escrita con expresiones muy básicas de
cortesía, asertividad y respeto a las diferencias individuales, costumbres y
cultura de las demás personas en su entorno inmediato y próximo.</t>
  </si>
  <si>
    <t>CE-LEF5- Reconoce, organiza
y comparte en formato físico,
digital o en línea, información
relativa a la ciencia y la
tecnología presentes en su
entorno cotidiano, utilizando
un vocabulario ensayado que
requiere de mínimo esfuerzo
para ser comprendido.</t>
  </si>
  <si>
    <t>IL-13- Localiza información básica referente a aspectos de la ciencia y la
tecnología, en la identificación y la descripción de objetos personas, lugares,
actividades, condiciones atmosféricas y planes futuros, a partir de textos
compuesto por frases y oraciones comunes muy breves y sencillas que
pueda releer o escuchar de nuevo cuando sea necesario.
IL-14- Se refiere a aspectos de la ciencia y la tecnología, a partir de un
repertorio limitado de expresiones orales y escritas ensayadas, relativas a
descripción de objetos, personas, actividades, condiciones atmosféricas y
planes futuros, que se pueden comprender, aunque con cierto esfuerzo.
IL-15- Interactúa en forma oral y escrita sobre temas científicos y tecnológicos
en la descripción de objetos, personas, lugares, y condiciones atmosféricas,
además de actividades que se están llevando a cabo y planes futuros,
utilizando un repertorio limitado de expresiones ensayadas y con ayuda de
su interlocutor.</t>
  </si>
  <si>
    <t>CE-LEF6- Interactúa mostrando
preferencia por opciones que
impactan positivamente la
salud y el medio ambiente, en
distintas situaciones inmediatas
de comunicación oral y escrita,
donde identifica y describe
actividades que realiza, sus
planes y las condiciones del
entorno.</t>
  </si>
  <si>
    <t>IL-16- Responde a preguntas e indicaciones sobre las opciones que impactan
positivamente la salud y el medio ambiente, a partir de la escucha o lectura
de textos muy breves y sencillos sobre descripción de objetos, personas,
lugares, condiciones atmosféricas, actividades que se realizan y planes
futuros.
IL-17- Escribe textos orales y escritos muy breves y sencillos, en los que
muestra preferencia por opciones favorables para su salud, la de otras
personas, y el medio ambiente, al describir objetos, personas, lugares,
condiciones atmosféricas, actividades que se realizan y planes futuros.
IL-18- Interactúa con ayuda de su interlocutor para comprender y poder
ser comprendido, mostrando preferencia por opciones beneficiosas para el
medio ambiente y la salud, a partir de expresiones muy sencillas y breves
donde se describen objetos, personas, lugares, condiciones atmosféricas,
actividades que se realizan y planes futuros</t>
  </si>
  <si>
    <t>CE-LEF7- Interactúa con otras
personas en el idioma francés,
con cortesía actitud de respeto,
honestidad y aceptación,
al compartir informaciones,
describir actividades
cotidianas y planes, objetos
de su pertenencia, lugares y
condiciones atmosféricas de su
comunidad.</t>
  </si>
  <si>
    <t>IL-19- Responde de forma adecuada a preguntas e indicaciones, en un plano
de cortesía, honestidad, aceptación, asertividad y respeto, a partir de la
información contenida en textos orales y escritos muy breves y sencillos en
el idioma francés.
IL-20- Se expresa en forma oral y escrita con cortesía, honestidad, aceptación,
asertividad y respeto por la identidad personal y modo de vida de las demás
personas, sus procedencias y planes futuros, utilizando frases muy breves y
sencillas en el idioma francés.
IL-21- Interactúa de forma oral y escrita con cortesía, actitud de respeto,
aceptación y asertividad en intercambios muy sencillos en el idioma francés
donde se comparte información personal sobre actividades y planes futuros.</t>
  </si>
  <si>
    <t>CE-LEF1- CE-LEF2- CE-LEF3- CE-LEF4- CE-LEF5-CE-LEF6- CE-LEF7</t>
  </si>
  <si>
    <t xml:space="preserve">IL-1- Responde de manera adecuada a preguntas e indicaciones a partir
de textos cortos orales o escritos, compuestos por un repertorio creciente
de vocabulario y expresiones practicadas en el idioma francés, relativos
a información personal básica, descripción de actividades que se llevan a
cabo, volviendo a escuchar y releyendo
cuando sea necesario.
IL-5- Presenta de forma lógica y creativa la estructura y secuencia de ideas, empleando estrategias de desempeño y pensamiento creativo, tales como, 
dibujos, entre otros, aunque requiera esfuerzo poder4 comprender las frases y oraciones breves y sencillas que expresan en forma oral o escrita.
IL-7- Responde de forma adecuada a preguntas e indicaciones simples de información específica, tendentes a la resolución de situaciones y problemas inmediatos, a partir de textos orales y escritos muy breves y sencillos, donde se comparte información personal y se describe actividades, tomando en cuenta lugares específicos.
IL-12 Interactúa de forma oral y escrita con expresiones muy básicas de cortesía, asertividad y respeto a las diferencias individuales, costumbres y cultura de las demás personas en su entorno inmediato y próximo.
IL-13 Localiza información básica referentes a aspectos de la ciencia y la tecnología, en la identificación y la descripción de lugares y actividades, a partir de textos compuestos por frases y oraciones comunes muy breves y sencillas que puede releer o escuchar de nuevo cuando sea necesario.
IL-16 Responde a preguntas e indicaciones sobre las opciones que impactan positivamente a la salud y al medio ambiente, a partir de la escucha o lectura de textos muy breves y sencillos, sobre descripción de lugares y actividades que se llevan a cabo.
IL-19 Responde de forma adecuada a preguntas e indicaciones en un plano de cortesía, honestidad y aceptación, asertividad y respeto a partir de la información contenida en textos orales y escritos muy breves y sencillos en el idioma francés.
</t>
  </si>
  <si>
    <t>Les Salutations, les pronoms personnels, la fiche d´identité, le lieux de la ville, activités dans ces lieux, présent verbe Aller.</t>
  </si>
  <si>
    <t>CE-LEF1- CE-LEF2- CE-LEF3- CE-LEF4- CE-LEF5- CE-LEF6- CE-LEF7</t>
  </si>
  <si>
    <t xml:space="preserve">IL-1- Responde de manera adecuada a preguntas e indicaciones a partir
de textos cortos orales o escritos, compuestos por un repertorio creciente
de vocabulario y expresiones practicadas en el idioma francés, relativos
a información personal básica, descripción de actividades que se llevan a
cabo, volviendo a escuchar y releyendo
cuando sea necesario.
IL-5- Presenta de forma lógica y creativa la estructura y secuencia de ideas, empleando estrategias de desempeño y pensamiento creativo, tales como, 
dibujos, entre otros, aunque requiera esfuerzo poder4 comprender las frases y oraciones breves y sencillas que expresan en forma oral o escrita.
IL-7- Responde de forma adecuada a preguntas e indicaciones simples de información específica, tendentes a la resolución de situaciones y problemas inmediatos, a partir de textos orales y escritos muy breves y sencillos, donde se comparte información personal y se describe actividades, tomando en cuenta lugares específicos.
IL-12 Interactúa de forma oral y escrita con expresiones muy básicas de cortesía, asertividad y respeto a las diferencias individuales, costumbres y cultura de las demás personas en su entorno inmediato y próximo.
IL-13 Localiza información básica referentes a aspectos de la ciencia y la tecnología, en la identificación y la descripción de lugares y actividades, a partir de textos compuestos por frases y oraciones comunes muy breves y sencillas que puede releer o escuchar de nuevo cuando sea necesario.
IL-16 Responde a preguntas e indicaciones sobre las opciones que impactan positivamente a la salud y al medio ambiente, a partir de la escucha o lectura de textos muy breves y sencillos, sobre descripción de lugares y actividades que se llevan a cabo.
IL-19 Responde de forma adecuada a preguntas e indicaciones en un plano de cortesía, honestidad y aceptación, asertividad y respeto a partir de la información contenida en textos orales y escritos muy breves y sencillos en el idioma francés.
</t>
  </si>
  <si>
    <t>Ma ville, les moyens de transport.</t>
  </si>
  <si>
    <t>LENGUAS EXTRANJERAS - FRANCÉS</t>
  </si>
  <si>
    <t>CE-LEF1- Se comunica en francés oral y escrito,
utilizando frases y oraciones básicas, breves y
sencillas, previamente ensayadas, referentes a temas
cotidianos en situaciones inmediatas comunicativas,
donde indica la ubicación, describe las condiciones
atmosféricas, y las actividades que se llevan cabo en
planes futuros.</t>
  </si>
  <si>
    <t>• CE-LEF2- Se comunica en el idioma francés, utilizando la lógica
verbal para estructurar un repertorio creciente de frases y
expresiones breves y sencillas que ensaya y presenta en distintas
situaciones inmediatas de comunicación de forma creativa
previamente planificada, necesitando ayuda al expresarse y esfuerzo
para ser comprendido.
• CE-LEF3- Comprende y expresa informaciones relevantes para
resolver situaciones y problemas de su entorno cotidiano y
necesidades inmediatas de comunicación, tales como la descripción
de sí mismo, personas, lugares, objetos, condiciones atmosféricas
y planes futuros, utilizando frases hechas y oraciones muy breves y
sencillas, con la ayuda de su interlocutor para poder expresarse y
poder ser comprendido</t>
  </si>
  <si>
    <t>• CE-LEF4- Se comunica de forma oral y escrita, con
cortesía, respeto y asertividad, en intercambios muy
sencillos en francés, identificando las diferencias
individuales y la identidad social y cultural propia y
de otros países y detalles de información personal
relativas a actividades cotidianas, medios de
transporte, lugares, clima y planes futuros.
• CE-LEF7- Interactúa con otras personas en el idioma
francés, con cortesía actitud de respeto, honestidad
y aceptación, al compartir informaciones, describir
actividades cotidianas y planes, objetos de su
pertenencia, lugares y condiciones atmosféricas de
su comunidad.</t>
  </si>
  <si>
    <t>CE-LEF5- Reconoce, organiza y comparte en formato
físico, digital o en línea, información relativa a la
ciencia y la tecnología presentes en su entorno
cotidiano, utilizando un vocabulario ensayado que
requiere de mínimo esfuerzo para ser comprendido.
• CE-LEF6- Interactúa mostrando preferencia por
opciones que impactan positivamente la salud y el
medio ambiente, en distintas situaciones inmediatas
de comunicación oral y escrita, donde identifica y
describe actividades que realiza, sus planes y las
condiciones del entorno.</t>
  </si>
  <si>
    <t>LENGUAS EXTRANEJERAS: FRANCES</t>
  </si>
  <si>
    <t>C.E.C</t>
  </si>
  <si>
    <t>50 % C.E.C</t>
  </si>
  <si>
    <t>C.E EX</t>
  </si>
  <si>
    <t>Competencias e indicadores: MATEMÁTICA</t>
  </si>
  <si>
    <t>Área: Matemática</t>
  </si>
  <si>
    <t>CE-MAT1- Evalúa ideas
matemáticas utilizando para
su interpretación las destrezas
de leer, escuchar y visualizar.</t>
  </si>
  <si>
    <t>IL-1- Interpreta ideas matemáticas relacionadas con polinomios, su
clasificación y operatoria vinculándola a situaciones de factorización
y sus casos con el fin de tomar decisiones se situaciones de la
comunidad y su contexto.
IL-2- Explica sobre procesos de productos y cocientes notables,
haciendo uso de diagrama de Venn-Euler y conectivos lógicos
vinculándola a las propiedades de raíces y factores de un polinomio
sobre informaciones contenidas en estudios de casos y proyectos
de investigación.
IL-3- Argumenta a partir de ideas matemáticas, haciendo uso del
teorema de los ceros racionales y los aplica en la representación de
situaciones del entorno que implica conoc</t>
  </si>
  <si>
    <t>CE-MAT2- Evalúa conjeturas
y argumentos matemáticos
para dar validez a sus propias
ideas sobre temas del área y
de otras disciplinas</t>
  </si>
  <si>
    <t>IL-4- Presenta diferentes formas de aplicación de ecuaciones e
inecuaciones lineales con coeficientes racionales e irracionales en
situaciones diversas de la vida cotidiana asociado a Sistema de
ecuaciones lineales con dos incógnitas.
IL-5- Interpreta ideas matemáticas relacionadas con los conceptos
de: dominio y rango de funciones: (algebraica, exponencial y
logarítmica) a través de situaciones del contexto en la que se
implique el valor absoluto.
IL-6- Argumenta lógicamente la validez de conjeturas en situaciones
de la comunidad y el entorno relacionada con los polinomios, su
clasificación y operatoria vinculándola a situaciones de factorización
y sus casos a fin de tomar decisiones favorables.</t>
  </si>
  <si>
    <t>CE-MAT3- Genera soluciones
y estrategias en situaciones
de problemas nuevos, de
pasos múltiples y no rutinarias
en las diferentes áreas de la
matemática y fuera de ésta.</t>
  </si>
  <si>
    <t>IL-7- Analiza críticamente situaciones variadas en la que se impliquen
cálculos matemáticos vinculado con los productos y cocientes
notables, empleo de diagramas de Venn-Euler y conectivos
lógicos, relacionándolo a las propiedades de raíces y factores de un
polinomio.
IL-8- Razona lógicamente sobre teorías e ideas matemáticas
implicadas en determinados escenarios de la comunidad y el
entorno utilizando el teorema de los ceros racionales, la regla de los
signos de Descartes y la regla de Ruffini como apoyo para sustentar
las ideas planteadas.
IL-9- Desarrolla procesos sobre los conocimientos de ecuaciones e
inecuaciones lineales con coeficientes racionales e irracionales, para
la toma de decisiones en la resolución de problemas y los vincula
con los sistemas de ecuaciones lineales con dos incógnitas como
una forma de su aplicación en la vida.</t>
  </si>
  <si>
    <t>Competencia Ética y
Ciudadana</t>
  </si>
  <si>
    <t>CE-MAT4- Genera ideas y
opciones creativas en el
trabajo colaborativo para la
búsqueda de soluciones a
situaciones que impliquen
conocimientos matemáticos.</t>
  </si>
  <si>
    <t>IL-10- Razona de manera crítica sobre los conceptos de dominio
y rango de funciones: algebraica, exponencial y logarítmica,
vinculándola al valor absoluto y los aplica a situaciones de la vida
cotidiana, mediante estrategias de integración con otras disciplinas.
IL-11- Presenta posibles soluciones y estrategias en situaciones
problemáticas nuevas, relacionada con los polinomios, su clasificación
y operatoria relacionándola a situaciones de factorización y sus
casos dentro y fuera de la matemática.
IL-12- Resuelve problemas haciendo uso de recursos y destrezas
matemáticas en contextos diversos, vinculado con productos
y cocientes notables y auxiliado con diagramas de Venn-Euler
y conectivos lógicos, así como con las propiedades de raíces y
factores de un polinomio, para la toma de decisiones en temáticas
dentro y fuera de la matemática.</t>
  </si>
  <si>
    <t>Competencia Científica y
Tecnológica</t>
  </si>
  <si>
    <t>CE-MAT5- Analiza
discriminando la pertinencia
de diferentes tipos de
herramientas tecnológicas
para la resolución de
problemas matemáticos en
situaciones del entorno.</t>
  </si>
  <si>
    <t xml:space="preserve">IL-13- Plantea procedimientos y estrategias diversas en la resolución
de problemas, aplicando el teorema de los ceros racionales y en
situaciones del entorno apoyadas en la regla de los signos de
Descartes y la regla de Ruffini, como forma de concretar la solución
de la situación.
IL-14- Expone procedimientos y estrategias diversas en situaciones
problemáticas nuevas, que implique ecuaciones e inecuaciones
lineales con coeficientes racionales e irracionales, integrando los
conocimientos sobre sistemas de ecuaciones lineales con dos
incógnitas desde las diferentes disciplinas de la matemática.
IL-15- Emplea los conceptos de dominio y rango de funciones:
algebraica, exponencial y logarítmica en contextos diversos de la
vida diaria, y los vincula al valor absoluto desde las diferentes áreas
de la matemática y fuera de esta, a fin de explicar regularidades.
</t>
  </si>
  <si>
    <t>CE-MAT6- Analiza problemas
relacionados con la salud y
el medioambiente para la
comprensión de los modelos
matemáticos empleados en su
solución.</t>
  </si>
  <si>
    <t>IL-16- Plantea modelos matemáticos sobre los conocimientos de
polinomios, su clasificación y operatoria relacionándola a situaciones
de factorización y sus casos, tomando en cuenta el trabajo
colaborativo, para la interpretación de los modelos planteados.
IL-17- Investiga en base al trabajo colaborativo, sobre los diferentes
procedimientos matemáticos empleados al aplicar los conocimientos
sobre productos y cocientes notables vinculados a diagramas de
Venn-Euler y conectivos lógicos, así como propiedades de raíces y
factores de un polinomio en situaciones diversas.
IL-18- Resuelve situaciones problemáticas del entorno usando
el teorema de los ceros racionales sobre la base de herramientas
tecnológicas adecuadas, aplicando la regla de los signos de
Descartes y la regla de Ruffini para resolverlo.</t>
  </si>
  <si>
    <t xml:space="preserve"> CE-MAT7- Muestra actitud
crítica en la búsqueda de
soluciones a situaciones
relacionadas con el quehacer
matemático, respetando los
diferentes puntos de vistas de
sus compañeros</t>
  </si>
  <si>
    <t>IL-19- Plantea soluciones correctas frente a situaciones problemáticas
del entorno, movilizando conocimientos sobre ecuaciones e
inecuaciones lineales con coeficientes racionales e irracionales sobre
la base de herramientas tecnológicas adecuadas y los relaciona con
sistema de ecuaciones lineales con dos incógnitas para resolver la
situación.
IL-20- Analiza modelos matemáticos en situaciones diversas
sobre la base de los conceptos de dominio y rango de funciones:
(algebraica, exponencial y logarítmica) y los vincula al valor
absoluto, para interpretar situaciones relacionadas con la salud y el
medioambiente.
IL-21- Actúa con criticidad respetando los puntos de vistas de sus
compañeros frente a soluciones en la que se impliquen polinomios,
su clasificación y operaciones, relacionándola a situaciones de
factorización y sus casos en el campo de las matemáticas.</t>
  </si>
  <si>
    <t xml:space="preserve">CE-MAT1
CE-MAT2
CE-MAT3
CE-MAT4
CE-MAT5
CE-MAT6
CE-MAT7
</t>
  </si>
  <si>
    <t xml:space="preserve">IL-4- Presenta diferentes formas de aplicación de ecuaciones e inecuaciones lineales con coeficientes racionales e irracionales en situaciones diversas de la vida cotidiana asociado a Sistema de ecuaciones lineales con dos incógnitas.
IL-9- Desarrolla procesos sobre los conocimientos de ecuaciones e inecuaciones lineales con coeficientes racionales e irracionales, para la toma de decisiones en la resolución de problemas y los vincula con los sistemas de ecuaciones lineales con dos incógnitas como una forma de su aplicación en la vida.
IL-14- Expone procedimientos y estrategias diversas en situaciones problemáticas nuevas, que implique ecuaciones e inecuaciones lineales con coeficientes racionales e irracionales, integrando los conocimientos sobre sistemas de ecuaciones lineales con dos incógnitas desde las diferentes disciplinas de la matemática.
IL-16- Plantea modelos matemáticos sobre los conocimientos de polinomios, su clasificación y operatoria relacionándola a situaciones de factorización y sus casos, tomando en cuenta el trabajo colaborativo, para la interpretación de los modelos planteados.
</t>
  </si>
  <si>
    <r>
      <rPr>
        <rFont val="Times New Roman"/>
        <b/>
        <color theme="1"/>
        <sz val="12.0"/>
      </rPr>
      <t xml:space="preserve">Ecuaciones de primer grado
</t>
    </r>
    <r>
      <rPr>
        <rFont val="Times New Roman"/>
        <color theme="1"/>
        <sz val="12.0"/>
      </rPr>
      <t xml:space="preserve">-Resolución de ecuaciones de primer grado.
</t>
    </r>
  </si>
  <si>
    <t>CE-MAT1
CE-MAT2
CE-MAT3
CE-MAT4
CE-MAT5
CE-MAT6
CE-MAT7</t>
  </si>
  <si>
    <t xml:space="preserve">- Presenta diferentes formas de aplicación de ecuaciones e inecuaciones lineales con coeficientes racionales e irracionales en situaciones diversas de la vida cotidiana asociado a Sistema de ecuaciones lineales con dos incógnitas. 
- Desarrolla procesos sobre los conocimientos de ecuaciones e inecuaciones lineales con coeficientes racionales e irracionales, para la toma de decisiones en la resolución de problemas y los vincula con los sistemas de ecuaciones lineales con dos incógnitas como una forma de su aplicación en la vida.
- Expone procedimientos y estrategias diversas en situaciones problemáticas nuevas, que implique ecuaciones e inecuaciones lineales con coeficientes racionales e irracionales, integrando los conocimientos sobre sistemas de ecuaciones lineales con dos incógnitas desde las diferentes disciplinas de la matemática.
- Plantea soluciones correctas frente a situaciones problemáticas del entorno, movilizando conocimientos sobre ecuaciones e inecuaciones lineales con coeficientes racionales e irracionales sobre la base de herramientas tecnológicas adecuadas y los relaciona con sistema de ecuaciones lineales con dos incógnitas para resolver la situación. 
- Actúa con criticidad respetando los puntos de vistas de sus compañeros frente a soluciones en el campo de las matemáticas. </t>
  </si>
  <si>
    <r>
      <rPr>
        <rFont val="Times New Roman"/>
        <b/>
        <color theme="1"/>
        <sz val="12.0"/>
      </rPr>
      <t>Sistemas de ecuaciones lineales con dos incógnitas.</t>
    </r>
    <r>
      <rPr>
        <rFont val="Times New Roman"/>
        <color theme="1"/>
        <sz val="12.0"/>
      </rPr>
      <t xml:space="preserve"> 
- Resolución de situaciones que impliquen sistemas de ecuaciones lineales con en dos variables por diversos métodos de resolución.
- Interés en la resolución de ecuaciones e inecuaciones lineales y sistemas de ecuaciones.
</t>
    </r>
  </si>
  <si>
    <t>IL-4- Presenta diferentes formas de aplicación de ecuaciones e inecuaciones lineales con coeficientes racionales e irracionales en situaciones diversas de la vida cotidiana asociado a sistemas de ecuaciones lineales con dos incógnitas.
IL-9- Desarrolla procesos sobre los conocimientos de ecuaciones e inecuaciones lineales con coeficientes racionales e irracionales, para la toma de decisiones en la resolución de problemas y los vincula con los sistemas de ecuaciones lineales con dos incógnitas como una forma de su aplicación en la vida.
IL-14- Expone procedimientos y estrategias diversas en situaciones problemáticas nuevas, que implique ecuaciones e inecuaciones lineales con coeficientes racionales e irracionales, integrando los conocimientos sobre sistemas de ecuaciones lineales con dos incógnitas desde las diferentes disciplinas de la Matemática.
IL-19- Plantea soluciones correctas frente a situaciones problemáticas del entorno, movilizando conocimientos sobre ecuaciones e inecuaciones lineales con coeficientes racionales e irracionales sobre la base de herramientas tecnológicas adecuadas y los relaciona con sistema de ecuaciones lineales con dos incógnitas para resolver la situación.</t>
  </si>
  <si>
    <t>Álgebra:
• Ecuaciones de primer y segundo grado.
• Ecuaciones e inecuaciones lineales con coeficientes racionales e irracionales.
• Traducción de expresiones algebraicas, del lenguaje cotidiano al lenguaje algebraico y viceversa haciendo uso de conectivos lógicos.
• Resolución de ecuaciones de primer y segundo grado.
• Resolución de problemas que impliquen ecuaciones e inecuaciones lineales con coeficientes racionales e irracionales.
• Resolución de situaciones que impliquen sistemas de ecuaciones lineales con en dos variables por diversos métodos de resolución.</t>
  </si>
  <si>
    <t xml:space="preserve">•	Interpreta ideas matemáticas relacionadas con polinomios, su clasificación y operatoria vinculándola a situaciones de factorización y sus casos con el fin de tomar decisiones se situaciones de la comunidad y su contexto. 
•	Explica sobre procesos de productos y cocientes notables, haciendo uso de diagrama de Venn-Euler y conectivos lógicos vinculándola a las propiedades de raíces y factores de un polinomio sobre informaciones contenidas en estudios de casos y proyectos de investigación. 
•	Argumenta a partir de ideas matemáticas, haciendo uso del teorema de los ceros racionales y los aplica en la representación de situaciones del entorno que implica conocimientos de la regla de los signos de Descartes y la regla de Ruffini. 
•	Argumenta lógicamente la validez de conjeturas en situaciones de la comunidad y el entorno relacionada con los polinomios, su clasificación y operatoria vinculándola a situaciones de factorización y sus casos a fin de tomar decisiones favorables.
•	Razona lógicamente sobre teorías e ideas matemáticas implicadas en determinados escenarios de la comunidad y el entorno utilizando el teorema de los ceros racionales, la regla de los signos de Descartes y la regla de Ruffini como apoyo para sustentar las ideas planteadas. 
•	Presenta posibles soluciones y estrategias en situaciones problemáticas nuevas, relacionada con los polinomios, su clasificación y operatoria relacionándola a situaciones de factorización y sus casos dentro y fuera de la matemática. 
•	Resuelve problemas haciendo uso de recursos y destrezas matemáticas en contextos diversos, vinculado con productos y cocientes notables y auxiliado con diagramas de Venn-Euler y conectivos lógicos, así como con las propiedades de raíces y factores de un polinomio, para la toma de decisiones en temáticas dentro y fuera de la Matemática. 
•	Plantea procedimientos y estrategias diversas en la resolución de problemas, aplicando el teorema de los ceros racionales y en situaciones del entorno apoyadas en la regla de los signos de Descartes y la regla de Ruffini, como forma de concretar la solución de la situación. 
•	Plantea modelos matemáticos sobre los conocimientos de polinomios, su clasificación y operatoria relacionándola a situaciones de factorización y sus casos, tomando en cuenta el trabajo colaborativo, para la interpretación de los modelos planteados. 
•	Investiga en base al trabajo colaborativo, sobre los diferentes procedimientos matemáticos empleados al aplicar los conocimientos sobre productos y cocientes notables vinculados a diagramas de Venn-Euler y conectivos lógicos, así como propiedades de raíces y factores de un polinomio en situaciones diversas. 
•	Resuelve situaciones problemáticas del entorno usando el teorema de los ceros racionales sobre la base de herramientas tecnológicas adecuadas, aplicando la regla de los signos de Descartes y la regla de Ruffini para resolverlo. 
•	Actúa con criticidad respetando los puntos de vistas de sus compañeros frente a soluciones en la que se impliquen polinomios, su clasificación y operaciones, relacionándola a situaciones de factorización y sus casos en el campo de las matemáticas. 
</t>
  </si>
  <si>
    <t xml:space="preserve">Álgebra: 
•	Polinomios, clasificación y operatoria 
•	Concepto de factorización y casos. 
•	Productos y cocientes notables. 
•	Propiedades de raíces y factores de un polinomio. 
•	Ecuaciones de primer y segundo grado. 
•	Teorema de los ceros racionales. 
•	Regla de los signos de Descartes. 
•	Regla de Ruffini, ecuaciones e inecuaciones lineales con coeficientes racionales e irracionales. 
</t>
  </si>
  <si>
    <t>CE-MAT1- Evalúa ideas matemáticas utilizando para
su interpretación las destrezas de leer, escuchar y
visualizar.</t>
  </si>
  <si>
    <t>CE-MAT2- Evalúa conjeturas y argumentos
matemáticos para dar validez a sus propias ideas
sobre temas del área y de otras disciplinas.
• CE-MAT3- Genera soluciones y estrategias en
situaciones de problemas nuevos, de pasos múltiples y
no rutinarias en las diferentes áreas de la matemática y
fuera de ésta.</t>
  </si>
  <si>
    <t>CE-MAT4- Genera ideas y opciones
creativas en el trabajo colaborativo para la
búsqueda de soluciones a situaciones que
impliquen conocimientos matemáticos.
• CE-MAT7- Muestra actitud crítica
en la búsqueda de soluciones a
situaciones relacionadas con el quehacer
matemático, respetando los diferentes
puntos de vistas de sus compañeros</t>
  </si>
  <si>
    <t>CE-MAT5- Analiza discriminando la
pertinencia de diferentes tipos de
herramientas tecnológicas para la
resolución de problemas matemáticos en
situaciones del entorno.
• CE-MAT6- Analiza problemas relacionados
con la salud y el medioambiente para la
comprensión de los modelos matemáticos
empleados en su solución.</t>
  </si>
  <si>
    <t xml:space="preserve">     </t>
  </si>
  <si>
    <t>Competencias e indicadores: CIENCIAS SOCIALES</t>
  </si>
  <si>
    <t>Área: Ciencias Sociales</t>
  </si>
  <si>
    <t>CE-CS1- Demuestra en sus
proyectos de investigación
respeto por la autoría
de las fuentes primaria y
secundaria consultadas sobre
procesos sociales, políticos,
económicos, históricos,
geográficos o culturales,
con la finalidad de avalar la
originalidad y credibilidad de
sus informaciones.</t>
  </si>
  <si>
    <t>IL-1- Analiza por medio de un artículo de opinión las teorías que
dieron origen al continente americano.
IL-2- Analiza información en fuentes confiables y mapas sobre las
cuencas hidrográficas, clima y vegetación del continente americano,
así como su expansión demográfica, económica y distintos modelos
de producción.
IL-3- Selecciona páginas confiables en formato impreso y digital
sobre la política de expansión y hegemonía estadounidense conocida
como el Gran Garrote y la Guerra Hispano-Cubana-Americana.</t>
  </si>
  <si>
    <t>CE-CS2- Comprende las
relaciones geopolíticas entre
las diferentes naciones y
regiones a lo largo de la
historia, así como los cambios
ocurridos por los factores
geográficos, con la finalidad
de fomentar el desarrollo
del pensamiento crítico y el
análisis de informaciones en el
tiempo y el espacio.</t>
  </si>
  <si>
    <t>IL -4- Identifica en mapas y otras fuentes de información, las grandes
líneas de relieve, fallas geológicas y fosas tectónicas del continente
americano.
IL-5- Analiza mapas de procesos y hechos históricos relacionados
con las sociedades prehispánicas, coloniales y el expansionismo
estadounidense; así sí como tratados y división de territorios como
consecuencia de las guerras mundiales.
IL-6- Examina de forma crítica los conceptos de expansionismo,
hegemonía y política del Gran Garrote, y su impacto en los países
de América Latina..</t>
  </si>
  <si>
    <t>Competencia
Resolución de
Problemas</t>
  </si>
  <si>
    <t>CE-CS3- Aplica
procedimientos científicos
en el levantamiento de
informaciones para solucionar
un problema, con la finalidad
de comprobar su impacto en
el tiempo y en el espacio.</t>
  </si>
  <si>
    <t>IL-7- Explica la incidencia de las dictaduras ocurridas en Iberoamérica
y el Caribe, así como el impacto significativo de la Revolución
cubana en la historia política, económica y social de la región.
IL-8- Redacta ensayos y resúmenes que expliquen las causas y
consecuencias de la Revolución Mexicana, así como de las guerras
mundiales, la guerra Civil Española, la Guerra Fría y su impacto en
América Latina.
IL-9- Analiza de manera crítica fuentes de información sobre las crisis
económicas de la Gran Depresión de 1929 y su extensión a la década
de 1930, evaluando su impacto a nivel nacional e internacional.</t>
  </si>
  <si>
    <t>CE-CS4- Incorpora en su
proyectos e investigaciones,
estrategias que propicien la
cultura de paz y el respeto
por los valores culturales e
interculturales; con la finalidad
de promover una convivencia
democrática y el respeto a los
derechos humanos.</t>
  </si>
  <si>
    <t>IL-10- Reconoce las similitudes y diferencias entre las dictaduras
ocurridas en Iberoamérica, sus sistemas de gobiernos y vulneraciones
de los derechos humanos.
IL-11- Asume posturas críticas frente al incumplimiento de deberes y
derechos en la sociedad.
IL-12- Analiza artículos de la Constitución de la República Dominicana
que establecen las características de nuestro gobierno.</t>
  </si>
  <si>
    <t>Competencia
Científica y
Tecnológica</t>
  </si>
  <si>
    <t>CE-CS5- Aplica el método
científico al realizar
explicaciones de fenómenos
naturales y sociales en sus
investigaciones y proyectos,
con la finalidad de comprobar
la validez de las teorías que las
sustentan.</t>
  </si>
  <si>
    <t>IL-13- Elabora infografías sobre la geografía física, humana y
económica del continente americano.
IL-14- Utiliza programas de antiplagio en la verificación de la
autenticidad de la información localizada acerca del impacto
económico, político, social y cultural que tuvieron la Segunda
Guerra Mundial, la Guerra Fría y la Caída del Socialismo en los siglos
estudiados.
IL -15- Investiga en fuentes confiables. tanto impresa como digitales
planteamientos históricos de diferentes autores sobre los cambios
que ocurrieron en el mundo después de la Segunda Guerra Mundial,
así como durante la Guerra Fría y la caída del socialismo.</t>
  </si>
  <si>
    <t>CE-CS6- Verifica en
propuestas y proyectos de
investigación el impacto de
la acción humana sobre la
salud y el medioambiente,
con la finalidad de presentar
posibles soluciones a estas
problemáticas.</t>
  </si>
  <si>
    <t>IL-16- Elabora argumentos mediante textos funcionales sobre los
impactos ambientales del avance industrial y la contaminación,
identificando sus consecuencias en la naturaleza y proponiendo
posibles soluciones para mitigarlos.
IL-17- Evalúa detalladamente las consecuencias socioambientales
y económicas de la explotación de los recursos naturales en
República Dominicana y América Latina, identificando similitudes,
diferencias y posibles soluciones para promover un uso sostenible
de los mismos.
IL-18- Compara críticamente las consecuencias del crecimiento
urbano en diferentes regiones, los factores que influyen en la
transformación espacial y las estrategias innovadoras hacia la
gestión sostenible de las ciudades.</t>
  </si>
  <si>
    <t>CE-CS7- Promueve la empatía
y la comprensión a través
de relaciones armoniosas
y equilibradas, con la
finalidad de contribuir en la
formación de una ciudadanía
responsable y el fomento de
prácticas democráticas..</t>
  </si>
  <si>
    <t>IL-19- Elabora proyectos sobre los valores humanos, cultura de paz
y la solución pacífica de los conflictos de manera pacífica.
IL-20- Elabora propuestas que promueven la gobernanza, desarrollo
económico y democracia como el Estado de derecho.
IL-21- Emplea técnicas de análisis crítico durante el diálogo
constructivo y la negociación colaborativa, haciendo uso de
herramientas de comunicación efectiva y técnicas de resolución de
conflictos que permitan alcanzar acuerdos mutuos.</t>
  </si>
  <si>
    <t>CE-CS1
CE-CS2
CE-CS3
CE-CS4
CE-CS5
CE-CS6
CE-CS7</t>
  </si>
  <si>
    <t>-Analiza por medio de un artículo de opinión las teorías que dieron origen al continente americano.
-Analiza información en fuentes confiables y mapas sobre las cuencas hidrográficas, clima y vegetación del continente americano, así como su expansión demográfica, económica y distintos modelos de producción.
-Identifica en mapas y otras fuentes de información, las grandes líneas de relieve, fallas geológicas y fosas tectónicas del continente americano.
-Elaborar infografías sobre la geografía física, humana y económica del continente americano.</t>
  </si>
  <si>
    <r>
      <rPr>
        <rFont val="'Times New Roman',serif"/>
        <b/>
        <i/>
        <color rgb="FF000000"/>
        <sz val="12.0"/>
      </rPr>
      <t xml:space="preserve">Historia de América: 
</t>
    </r>
    <r>
      <rPr>
        <rFont val="'Times New Roman',serif"/>
        <b val="0"/>
        <i val="0"/>
        <color rgb="FF000000"/>
        <sz val="12.0"/>
      </rPr>
      <t>-Sociedad prehispánica de América. 
-Principales unidades de relieve del Continente americano.
-Principales cuencas hidrográficas. Ríos y lagos de América. Clima y vegetación de América.</t>
    </r>
  </si>
  <si>
    <t>-Analiza información en fuentes confiables y mapas sobre las cuencas hidrográficas, clima y vegetación del continente americano, así como su expansión demográfica, económica y distintos modelos de producción. 
-Identifica en mapas y otras fuentes de información, las grandes líneas de relieve, fallas geológicas y fosas tectónicas del continente americano. 
-Elabora infografías sobre la geografía física, humana y económica del continente americano.</t>
  </si>
  <si>
    <r>
      <rPr>
        <rFont val="Times New Roman"/>
        <b/>
        <i/>
        <color theme="1"/>
        <sz val="12.0"/>
      </rPr>
      <t>América y sus regiones 
Geografía Física del continente americana</t>
    </r>
    <r>
      <rPr>
        <rFont val="Times New Roman"/>
        <color theme="1"/>
        <sz val="12.0"/>
      </rPr>
      <t xml:space="preserve">
-Principales unidades de relieve del Continente Americano
-Principales cuencas hidrográficas. Ríos y lagos de América.
-Clima y vegetación de América</t>
    </r>
  </si>
  <si>
    <t xml:space="preserve">CE-CS1
CE-CS2
CE-CS3
CE-CS4
CE-CS5
CE-CS6
CE-CS7
</t>
  </si>
  <si>
    <t xml:space="preserve">• Elabora infografías sobre la Geografía física, humana y económica del continente americano. 
• Analiza información en fuentes confiables y mapas sobre las cuencas hidrográficas, clima y 
vegetación del continente americano, así como su expansión demográfica, económica y distintos 
modelos de producción. 
• Evalúa detalladamente las consecuencias socioambientales y económicas de la explotación de los 
recursos naturales en la República Dominicana y América Latina, identificando similitudes, 
diferencias y posibles soluciones para promover un uso sostenible de los mismos. 
• Elabora argumentos mediante textos funcionales sobre los impactos ambientales del avance 
industrial y la contaminación, identificando sus consecuencias en la naturaleza y proponiendo 
posibles soluciones para mitigarlos. </t>
  </si>
  <si>
    <t xml:space="preserve">• Geografía económica del 
continente americano. 
• Investigación en distintas 
fuentes sobre los modelos 
Actitudes y valores 
• Respeto hacia la importancia de 
hacer un uso adecuado de las 
citas y referencias bibliográficas 
 • Modelos productivos. 
• Principales actividades 
económicas. 
• Avance industrial y 
efecto en la naturaleza. 
• Efectos de la 
contaminación en la 
naturaleza. 
• Efectos de la explotación 
de los recursos naturales 
en la República 
Dominicana. 
• Uso de los recursos 
naturales en América y la 
República Dominicana. </t>
  </si>
  <si>
    <t>-Selecciona páginas confiables en formato impreso y digital sobre la política de expansión y 
hegemonía estadounidense conocida como «el Gran Garrote» y la Guerra Hispano-Cubana
Americana.  
-Examina de forma crítica los conceptos de expansionismo, hegemonía y política del Gran Garrote, 
así como  su impacto en los países de América Latina.   
-Analiza de manera crítica fuentes de información sobre las crisis económicas de la Gran 
Depresión de 1929 y su extensión a la década de 1930, evaluando su impacto a escala nacional e 
internacional.</t>
  </si>
  <si>
    <t xml:space="preserve">• Expansionismo y hegemonía estadounidense 1900 - 1930: 
− El garrote como política en Centroamérica. 
− La Guerra Hispano-Cubana Americana. 
− La Doctrina Monroe y el Destino Manifiesto. 
• La Gran Depresión de 1929 y su extensión a la década de 1930 en Estados Unidos y otros países de América.
− República Dominicana durante el proceso de expansionismo y hegemonía estadounidense (1900-1930) 
−Frontera imperial: Intervenciones de Estados Unidos en el Caribe.
− Resistencias a las intervenciones estadounidenses en América Latina.
</t>
  </si>
  <si>
    <t>• CE-CS1- Demuestra en sus proyectos de investigación
respeto por la autoría de las fuentes primaria y
secundaria consultadas sobre procesos sociales,
políticos, económicos, históricos, geográficos o
culturales, con la finalidad de avalar la originalidad y
credibilidad de sus informaciones.</t>
  </si>
  <si>
    <t>CE-CS2- Comprende las relaciones geopolíticas
entre las diferentes naciones y regiones a lo largo de
la historia, así como los cambios ocurridos por los
factores geográficos, con la finalidad de fomentar
el desarrollo del pensamiento crítico y el análisis de
informaciones en el tiempo y el espacio.
• CE-CS3- Aplica procedimientos científicos en el
levantamiento de informaciones para solucionar un
problema, con la finalidad de comprobar su impacto
en el tiempo y en el espacio..</t>
  </si>
  <si>
    <t>CE-LE4- CE-CS4- Incorpora en su proyectos
e investigaciones, estrategias que propicien
la cultura de paz y el respeto por los valores
culturales e interculturales; con la finalidad de
promover una convivencia democrática y el
respeto a los derechos humanos.
• CE-CS7- Promueve la empatía y la comprensión
a través de relaciones armoniosas y
equilibradas, con la finalidad de contribuir en la
formación de una ciudadanía responsable y el
fomento de prácticas democráticas.</t>
  </si>
  <si>
    <t>CE-CS5- Aplica el método científico al realizar
explicaciones de fenómenos naturales y sociales
en sus investigaciones y proyectos, con la
finalidad de comprobar la validez de las teorías
que las sustentan.
• CE-CS6- Verifica en propuestas y proyectos de
investigación el impacto de la acción humana
sobre la salud y el medioambiente, con la
finalidad de presentar posibles soluciones a
estas problemáticas.</t>
  </si>
  <si>
    <t>CIENCIAS DE LA NATURALEZA: CIENCIAS DE LA VIDA</t>
  </si>
  <si>
    <t>`P</t>
  </si>
  <si>
    <t>p</t>
  </si>
  <si>
    <t xml:space="preserve">E </t>
  </si>
  <si>
    <t>Competencias e indicadores: CIENCIAS DE LA NATURALEZA: CIENCIAS FÍSICAS</t>
  </si>
  <si>
    <t>CIENCIAS DE LA NATURALEZA (CN): Ciencias Físicas</t>
  </si>
  <si>
    <t>CE-CN1- Se comunica
utilizando el lenguaje
científico y tecnológico de
ciencias físicas, al expresar sus
ideas básicas en respuestas
a preguntas y situaciones de
problemas simulados y reales.</t>
  </si>
  <si>
    <t>IL-1- Interpreta efectivamente el lenguaje científico y tecnológico
de las ciencias Físicas considerando las ideas, contenidos y
verificación de hipótesis, sumiendo una posición crítica ante
información o proceso pseudocientífico.
IL-2- Produce apropiadamente texto e información científica en
ciencias Físicas o tecnológicas.
IL-3- Utiliza símbolos, términos, ecuaciones elementales de
ciencias Físicas, modelos, gráficas y convenciones científicas y
tecnológicas adecuadas.</t>
  </si>
  <si>
    <t>CE-CN2- Ofrece explicaciones
científicas y tecnológicas
a problemas y fenómenos
naturales relacionados a
Ciencias Físicas.</t>
  </si>
  <si>
    <t>IL-4- Utiliza procesos básicos, sistemáticos y pertinentes en
ciencias Físicas, en la búsqueda de evidencias, para dar respuesta a
problemas o situaciones.
IL-5- Aplica adecuadamente los conceptos, principios, ideas
básicas y modelos propios de las ciencias Físicas y sus aplicaciones
presentes en problemas y fenómenos.
IL-6- Formula y cuestiona las evidencias que dan respuestas a
problemas y fenómenos naturales, comprendiendo el alcance de los
modelos, principios e ideas centrales de las ciencias Físicas.</t>
  </si>
  <si>
    <t>Competencia
Competencia
Resolución de
Problemas</t>
  </si>
  <si>
    <t>CE-CN3- Aplica
procedimientos científicos
y tecnológicos, básicos y
organizados para solucionar
problemas o dar respuestas
a fenómenos naturales
relacionados con Ciencias
Físicas.</t>
  </si>
  <si>
    <t>IL-7- Utiliza estrategias básicas, procedimientos pertinentes,
técnicas y herramientas adecuadas para solución de problemas o
diseñar y ejecutar experimentos.
IL-8- Ejecuta adecuadamente experimentos, estructuras,
herramientas, sistemas y mecanismo, para dar respuesta a
problemas o fenómenos naturales vinculados a las ciencias Físicas.
IL-9- Construye y aplica apropiadamente objetos, herramientas y
estructuras proponiendo mecanismo y modelos que le permitan
dar respuestas a situaciones y problemas vinculadas a las ciencias
Físicas.</t>
  </si>
  <si>
    <t>CE-CN4- Analiza la naturaleza
de las ciencias naturales
y el alcance del desarrollo
tecnológico en nuestra
sociedad relacionada con
Ciencias Físicas, sus aportes y
reflexiones éticos.</t>
  </si>
  <si>
    <t>IL-10- Expone apropiadamente su producción oral y escrita de
análisis comparativo de época reciente, en el desarrollo histórico y
su contexto social del desarrollo de ciencias Físicas.
IL-11- Plantea argumentos adecuados al asumir postura sobre
conflicto en decisiones ética, en ciencias físicas.
IL-12- Apropiada representación y acciones de actitudes y valores
científicos.</t>
  </si>
  <si>
    <t>Área: CIENCIAS DE LA NATURALEZA: Ciencias Físicas</t>
  </si>
  <si>
    <t>CE-CN5- Se cuestiona
e identifica problemas
y situaciones, y les da
explicación, utilizando
ideas y procesos
fundamentales de las Ciencias
Físicas y las ingenierías, así
como recurso las TIC.</t>
  </si>
  <si>
    <t>IL-13- Realiza proyectos escolares o prácticas experimentales
apropiadamente, observando la sistematización y los informes de
las actividades de investigación.
IL-14- Aplicación en forma apropiada de proyectos de investigación,
observando procesos básicos imprescindibles para su realización.
IL-15- Formula de manera apropiada sus argumentos, basados en
evidencias e información de investigaciones verificables.</t>
  </si>
  <si>
    <t>CE-CN6- Actúa con
responsabilidad crítica y
autónoma, para el cuidado
de su salud y ambiental
relacionada con Ciencias
Físicas.</t>
  </si>
  <si>
    <t>IL-16- Identifica de manera apropiada situaciones o acciones de
riesgo para su salud o el medio ambiente.
IL-17- Aplica acciones apropiadas que promueva el cuidado de su
salud, del medio ambiente y a favor del desarrollo en su comunidad.
IL-18- Identifica y ejecuta acciones proactivas idóneas a estilo de
vida saludable y sostenido con el medioambiente.</t>
  </si>
  <si>
    <t>CE-CN7- Gestiona actitudes
intelectuales, emocionales y
conductuales proactivas al
desarrollo de su proyección
personal desde las Ciencias
Físicas.</t>
  </si>
  <si>
    <t>IL-19- Identifica en forma apropiada su proyecto de desarrollo
personal con planes organizados a corto y largo plazo.
IL-20- Valora de manera positiva profesiones y oficios de las ciencias
físicas e ingenierías.
IL-21- Muestra apropiada manifestación de actitudes y valores que
fortalecen su desarrollo personal.</t>
  </si>
  <si>
    <t xml:space="preserve">CE-CN1
CE-CN2
CE-CN3
CE-CN4
CE-CN5
CE-CN6
CE-CN7
</t>
  </si>
  <si>
    <t xml:space="preserve">IL-1- Interpreta efectivamente el lenguaje científico y tecnológico
de las ciencias Físicas considerando las ideas, contenidos y
verificación de hipótesis, sumiendo una posición crítica ante
información o proceso pseudocientífico.
IL-2- Produce apropiadamente texto e información científica en
ciencias Físicas o tecnológicas.
IL-3- Utiliza símbolos, términos, ecuaciones elementales de
ciencias Físicas, modelos, gráficas y convenciones científicas y
tecnológicas adecuadas.
IL-5- Aplica adecuadamente los conceptos, principios, ideas
básicas y modelos propios de las ciencias Físicas y sus aplicaciones
presentes en problemas y fenómenos.
IL-7- Utiliza estrategias básicas, procedimientos pertinentes,
técnicas y herramientas adecuadas para solución de problemas o
diseñar y ejecutar experimentos.
IL-9- Construye y aplica apropiadamente objetos, herramientas y
estructuras proponiendo mecanismo y modelos que le permitan
dar respuestas a situaciones y problemas vinculadas a las ciencias
Físicas.
IL-12- Apropiada representación y acciones de actitudes y valores
científicos.
</t>
  </si>
  <si>
    <t xml:space="preserve">Naturaleza de la 
ciencia: modelos, 
principios, leyes y 
teorías científicas.  
• Mediciones, 
incertidumbre y 
estimación.  
• Unidades y 
estándares.  
</t>
  </si>
  <si>
    <t xml:space="preserve">CE-CN1
CE-CN2
CE-CN3
CE-CN4
CE-CN5
CE-CN6
CE-CN7
</t>
  </si>
  <si>
    <t xml:space="preserve">IL-1- Interpreta efectivamente el lenguaje científico y tecnológico
de las ciencias Físicas considerando las ideas, contenidos y
verificación de hipótesis, sumiendo una posición crítica ante
información o proceso pseudocientífico.
IL-2- Produce apropiadamente texto e información científica en
ciencias Físicas o tecnológicas.
IL-3- Utiliza símbolos, términos, ecuaciones elementales de
ciencias Físicas, modelos, gráficas y convenciones científicas y
tecnológicas adecuadas.
IL-5- Aplica adecuadamente los conceptos, principios, ideas
básicas y modelos propios de las ciencias Físicas y sus aplicaciones
presentes en problemas y fenómenos.
</t>
  </si>
  <si>
    <t xml:space="preserve">Naturaleza de la ciencia 
• Modelos, principios, leyes 
y teorías científicas. </t>
  </si>
  <si>
    <t>• CE-CN1- Se comunica utilizando el lenguaje científico
y tecnológico de ciencias físicas, al expresar sus ideas
básicas en respuestas a preguntas y situaciones de
problemas simulados y reales.</t>
  </si>
  <si>
    <t>CE-CN2- Ofrece explicaciones científicas y
tecnológicas a problemas y fenómenos naturales
relacionados a Ciencias Físicas.
• CE-CN3- Aplica procedimientos científicos y
tecnológicos, básicos y organizados para solucionar
problemas o dar respuestas a fenómenos naturales
relacionados con Ciencias Físicas.</t>
  </si>
  <si>
    <t>CIENCIAS DE LA NATURALEZA - CIENCIAS FÍSICAS</t>
  </si>
  <si>
    <t>CE-CN4- Analiza la naturaleza de las
ciencias naturales y el alcance del
desarrollo tecnológico en nuestra
sociedad relacionada con Ciencias Físicas,
sus aportes y reflexiones éticos.
• CE-CN7- Gestiona actitudes intelectuales,
emocionales y conductuales proactivas
al desarrollo de su proyección personal
desde las Ciencias Físicas</t>
  </si>
  <si>
    <t>CE-CN5- Se cuestiona e identifica
problemas y situaciones, y les da
explicación, utilizando ideas y procesos
fundamentales de las Ciencias Físicas y las
ingenierías, así como recurso las TIC.
• CE-CN6- Actúa con responsabilidad crítica
y autónoma, para el cuidado de su salud
y ambiental relacionada con Ciencias
Físicas.</t>
  </si>
  <si>
    <t>CIENCIAS NATURALES - CIENCIAS DE LA VIDA</t>
  </si>
  <si>
    <t>agosto</t>
  </si>
  <si>
    <t>septiembre</t>
  </si>
  <si>
    <t>octubre</t>
  </si>
  <si>
    <t>noviembre</t>
  </si>
  <si>
    <t>Enero</t>
  </si>
  <si>
    <t>Febrero</t>
  </si>
  <si>
    <t>marzo</t>
  </si>
  <si>
    <t>abril</t>
  </si>
  <si>
    <t>mayo</t>
  </si>
  <si>
    <t>junio</t>
  </si>
  <si>
    <t>julio</t>
  </si>
  <si>
    <t>diciembre</t>
  </si>
  <si>
    <t>Competencias e indicadores: EDUCACIÓN ARTÍSTICA</t>
  </si>
  <si>
    <t>EDUCACIÓN ARTÍSTICA (EA)</t>
  </si>
  <si>
    <t>CE-EA1- Realiza producciones
artísticas incorporando
aspectos fundamentales de
los lenguajes artísticos y del
contexto planteado por las
ideas y épocas, difundiendo
sus creaciones.</t>
  </si>
  <si>
    <t>IL-1- Realiza foto-reportajes de acontecimientos de su interés.
IL-2- Promueve temas sociales en sus creaciones, mostrando
habilidades técnicas propias de las artes interpretativas y
audiovisuales.
IL-3- Integra diferentes disciplinas artísticas en sus creaciones.</t>
  </si>
  <si>
    <t>CE-EA2- Emprende proyectos
artísticos colectivos, valorando
críticamente las distintas
manifestaciones integradas, al
identificar sus componentes y
reconocer su trascendencia.</t>
  </si>
  <si>
    <t>IL-4- Realiza análisis críticos, valorando aspectos temáticos y
técnicos de las distintas artes.
IL-5- Expone características de manifestaciones artísticas populares.
IL-6- Analiza el contenido e impacto social de distintas expresiones
artísticas.</t>
  </si>
  <si>
    <t>CE-EA3- Realiza producciones
incorporando aspectos
fundamentales de los
lenguajes artísticos y del
contexto planteado por las
ideas y épocas, difundiendo
sus creaciones.</t>
  </si>
  <si>
    <t>IL-7- Integra herramientas y tecnología adecuada en sus creaciones
artísticas individuales y colectivas.
IL-8- Musicaliza imágenes visuales, videos, pequeñas escenas
teatrales y eventos escolares.
IL-9- Realiza ilustraciones, diseños y maquetas, al planificar y
promover sus producciones artísticas.</t>
  </si>
  <si>
    <t>CE-EA4- Emprende proyectos
artísticos colectivos que
tengan un impacto social o
cultural, a partir del análisis
del arte popular como fruto de
la necesidad de comunicación
de los pueblos.</t>
  </si>
  <si>
    <t>IL-10- Reconoce elementos identitarios presentes en sus creaciones
y las de otras personas.
IL-11- Integra contenido social a sus obras, a partir del análisis y
reflexión de necesidades o problemáticas de su entorno.
IL-12- Reconoce el poder y el impacto del arte en la transmisión de
mensajes con ideas de contenido social.</t>
  </si>
  <si>
    <t>Área: EDUCACIÓN ARTÍSTICA (EA)</t>
  </si>
  <si>
    <t>CE-EA5- Analiza los
recursos tecnológicos como
protagonistas y mediadores
de las tramas, los ambientes
y los espacios creados en
producciones artísticas.</t>
  </si>
  <si>
    <t>IL-13- Utiliza adecuadamente distintas plataformas virtuales, para
promover sus creaciones.
IL-14- Argumenta sobre la importancia de la web como espacio de
difusión de las artes de todas partes del mundo.
IL-15- Contribuye a la difusión de eventos artísticos a través de los
medios a su disposición</t>
  </si>
  <si>
    <t>CE-EA6- Promueve el uso
adecuado de recursos al crear
o valorar en el arte técnicas
de reúso, reducción y reciclaje
de materiales de desecho y
cuidado de los ambientes.</t>
  </si>
  <si>
    <t>IL-16- Argumenta acerca de los aportes de las artes, a la salud física
y mental de sus intérpretes y la audiencia.
IL-17- Escoge adecuadamente el contenido y mensaje de las obras
que produce y aprecia.
IL-18- Disfruta la programación artística como oferta para la cultura
del entretenimiento y el ocio productivo.</t>
  </si>
  <si>
    <t>CE-EA7- Incorpora valores
en sus interpretaciones
y creaciones, utilizando
lenguajes artísticos y
considerando aspectos de su
contexto.</t>
  </si>
  <si>
    <t>IL-19- Participa colaborativamente en agrupaciones artísticas
escolares y comunitarias.
IL-20- Disfruta al ponerse en contacto con diversas expresiones
artísticas comprendiendo algunos de los elementos que las
conforman.
IL-21- Aprecia las manifestaciones artísticas de épocas pasadas
valorando sus aportes al enriquecimiento del patrimonio artístico
universal.</t>
  </si>
  <si>
    <t>CE-EA1
CE-EA2
CE-EA3
CE-EA4
CE-EA7
CE-EA5
CE-EA6</t>
  </si>
  <si>
    <t xml:space="preserve">IL-1- Realiza foto-reportajes de acontecimientos de su interés.
IL-2- Promueve temas sociales en sus creaciones, mostrando
habilidades técnicas propias de las artes interpretativas y
audiovisuales.
IL-4- Realiza análisis críticos, valorando aspectos temáticos y
técnicos de las distintas artes.
IL-9- Realiza ilustraciones, diseños y maquetas, al planificar y
promover sus producciones artísticas.
IL-10- Reconoce elementos identitarios presentes en sus creaciones
y las de otras personas.
IL-20- Disfruta al ponerse en contacto con diversas expresiones
artísticas comprendiendo algunos de los elementos que las
conforman. 
IL-14- Argumenta sobre la importancia de la web como espacio de
difusión de las artes de todas partes del mundo.
IL-18- Disfruta la programación artística como oferta para la cultura
del entretenimiento y el ocio productivo.
</t>
  </si>
  <si>
    <t xml:space="preserve">Fotografía artística 
Escala tonal en la fotografía: luz y sombra.
Cine dominicano y caribeño.
</t>
  </si>
  <si>
    <t>• CE-EA1- Realiza producciones artísticas incorporando
aspectos fundamentales de los lenguajes artísticos
y del contexto planteado por las ideas y épocas,
difundiendo sus creaciones</t>
  </si>
  <si>
    <t>• CE-EA2- Emprende proyectos artísticos colectivos,
valorando críticamente las distintas manifestaciones
integradas, al identificar sus componentes y reconocer
su trascendencia.
• CE-EA3- Realiza producciones incorporando
aspectos fundamentales de los lenguajes artísticos
y del contexto planteado por las ideas y épocas,
difundiendo sus creaciones.</t>
  </si>
  <si>
    <t>Educación Artística</t>
  </si>
  <si>
    <t>• CE-EA4- Emprende proyectos artísticos
colectivos que tengan un impacto social
o cultural, a partir del análisis del arte
popular como fruto de la necesidad de
comunicación de los pueblos.
• CE-EA7- Incorpora valores en sus
interpretaciones y creaciones, utilizando
lenguajes artísticos y considerando
aspectos de su contexto.</t>
  </si>
  <si>
    <t>• CE-EA5- Analiza los recursos tecnológicos
como protagonistas y mediadores de
las tramas, los ambientes y los espacios
creados en producciones artísticas.
• CE-EA6- Promueve el uso adecuado
de recursos al crear o valorar en el arte
técnicas de reúso, reducción y reciclaje de
materiales de desecho y cuidado de los
ambientes.</t>
  </si>
  <si>
    <t>Competencias e indicadores: EDUCACIÓN FÍSICA</t>
  </si>
  <si>
    <t>EDUCACIÓN FÍSICA (EF)</t>
  </si>
  <si>
    <t>CE-EF1- Muestra dominio
motriz en la utilización de
su cuerpo para expresar
sentimientos, emociones y
estados de ánimo en relación
armónica con las demás
personas y su entorno social y
cultural.</t>
  </si>
  <si>
    <t>IL-1- Expone los elementos históricos más importantes relacionados
con el fútbol, el voleibol, el ajedrez, los deportes con raqueta
(bádminton, tenis de mesa, tenis) y de la carrera de orientación, a
nivel internacional, nacional y local.
IL-2- Ejecuta correctamente movimientos ofensivos y defensivos de
los deportes con raqueta (bádminton, tenis de mesa, tenis), a partir
de los elementos básicos del reglamento.
IL-3- Selecciona su repertorio de aperturas de acuerdo a sus
fortalezas y debilidades como ajedrecista.</t>
  </si>
  <si>
    <t>Competencia
Pensamiento
Lógico, Creativo
y Crítico</t>
  </si>
  <si>
    <t>CE-EF2- Muestra dominio
eficaz de su acción motriz
individual y grupal, como
resultante de su percepción
y apreciación de patrones,
tamaños, formas, direcciones
y relaciones espaciales y
temporales en diversos
entornos, a partir de la noción
de su esquema corporal.</t>
  </si>
  <si>
    <t>IL-4- Identifica los tipos de aperturas que existen para ataque y
defensa.
IL-5- Adopta correctamente las posiciones fundamentales de estos
deportes antes de ejecutar los movimientos.
IL-6- Crea esquemas de aperturas para ataque y defensa</t>
  </si>
  <si>
    <t>CE-EF3- Muestra dominio del
perímetro de juego y de las
características de sus distintos
implementos, con el fin de
lograr niveles adecuados de
desempeño motriz en juegos
y deportes, a partir de sus
condiciones Físicas naturales
permitiéndole alcanzar
eficacia motora progresiva.</t>
  </si>
  <si>
    <t>IL-7- Domina el pase de antebrazos y toque de manos altas en las
primeras situaciones de juego.
IL-8- Domina la acomodada y ataques en las primeras situaciones
de juego.
IL-9-Domina con jugadas a ambos lados de la cancha las recepciones
y bloqueo.</t>
  </si>
  <si>
    <t>Competencia
Ética y
Ciudadana</t>
  </si>
  <si>
    <t>CE-EF4- Se relaciona con
los demás, con respeto
y responsabilidad, en la
realización de acciones
motrices diversas, a fin de
reconocer sus diferencias y
similitudes y considerarse
parte de un grupo.</t>
  </si>
  <si>
    <t>IL-10- Demuestra a través del juego, su dominio de los fundamentos
básicos en diversas modalidades o adaptaciones de los siguientes
deportes: fútbol (fútbol 11 y 5 en grama, futsal y fútbol con
cascabeles), voleibol (voleibol, voleibol arena y voleibol sentado),
deportes con raqueta, (bádminton, tenis de mesa, tenis) y carrera
de orientación.
IL-11- Participa en juegos de 4 contra 4 y 6 contra 6 en cancha
modificada, utilizando el saque de abajo, recepción del saque,
acomodada y remate.
IL-12- Interpreta correctamente los elementos básicos de las
reglas del fútbol, el voleibol, el ajedrez, los deportes con raqueta
(bádminton, tenis de mesa, tenis) y de la carrera de orientación.</t>
  </si>
  <si>
    <t>Área: EDUCACIÓN FÍSICA (EF)</t>
  </si>
  <si>
    <t>CE-EF4- Descubre mediante
análisis, las características
de implementos deportivos
específicos, con la finalidad
de usarlos en forma efectiva
en situaciones de juegos y
deportes.</t>
  </si>
  <si>
    <t>IL-13- Fildea batazos de rolling y de flay en el infelder y outfielder.
IL-14- Corre las bases atendiendo a la situación del juego (outs,
compañeros en base, marcador, entre otros).
IL-15- Juega partidas con anotación, identificando las estrategias
que intervienen.</t>
  </si>
  <si>
    <t>Competencia
Ambiental y de
la Salud</t>
  </si>
  <si>
    <t>CE-EF6- Identifica los factores
y situaciones de riesgo para
su salud, de los demás y de
su entorno, para contribuir
en el cuidado personal y del
medioambiente durante las
actividades físicas.</t>
  </si>
  <si>
    <t>IL-16- Aplica técnicas de prevención de riesgos y primeros auxilios
ante situaciones de emergencia e imprevistos.
IL-17- Realiza actividades, físicas que conllevan gasto energético
controlando sus niveles de hidratación y pulsaciones.
IL-18- Combina dieta alimenticia y descanso de acuerdo con la
actividad Física realizada.</t>
  </si>
  <si>
    <t>Competencia
Desarrollo
Personal y
Espiritual</t>
  </si>
  <si>
    <t>CE-EF7- Establece relación
entre sus actividades
corporales y el desarrollo de
las habilidades motrices y las
capacidades Físicas, con el fin
de mantener la motivación y
disponibilidad corporal en el
juego.</t>
  </si>
  <si>
    <t>IL-19- Realiza actividades Físicas con eficiencia y eficacia a partir del
mejoramiento de sus capacidades físicas.
IL-20- Realiza técnicas defensivas y ofensivas en situaciones de
riesgo de su integridad física
IL-21- Ejecuta los fundamentos básicos de las artes marciales
(posiciones, desplazamientos, bloqueos, patadas, puño, agarres
y proyecciones, caídas, defensas, combates) y de modalidades
adaptadas de esas disciplinas</t>
  </si>
  <si>
    <t>CE-EF1 - CE-EF2- CE-EF3-  CE-EF4 -  CE-EF5-  CE-EF6 -  CE-EF7</t>
  </si>
  <si>
    <t xml:space="preserve">-Pone de manifiesto sus capacidades físicas: fuerza rápida, velocidad de reacción, traslación y gestual en actividades gimnásticas, recreativas y deportivas.                                                                                   -Muestra mejoría en su condición física durante la realización de actividades motrices.                                                                                                                                                                                              -Realiza actividades físicas con eficiencia y eficacia a partir del mejoramiento de sus capacidades físicas. </t>
  </si>
  <si>
    <r>
      <rPr>
        <rFont val="Times New Roman"/>
        <color theme="1"/>
        <sz val="12.0"/>
      </rPr>
      <t xml:space="preserve">   </t>
    </r>
    <r>
      <rPr>
        <rFont val="Times New Roman"/>
        <b/>
        <color theme="1"/>
        <sz val="12.0"/>
      </rPr>
      <t>Capacidades Fisica:</t>
    </r>
    <r>
      <rPr>
        <rFont val="Times New Roman"/>
        <color theme="1"/>
        <sz val="12.0"/>
      </rPr>
      <t xml:space="preserve"> Realización de ejercicios en circuito con una duración media en cada estación de trabajo (con una pausa menor al tiempo de trabajo realizado en las estaciones y con una pausa mayor entre un circuito y otro) donde se trabaje fuerza rápida, velocidad de reacción, traslación y gestual.                                                                                                                         - Ejecución de ejercicios de flexibilidad de forma activa y pasiva.                                                                                                                        - Realización de ejercicios variados combinando saltos, giros, y desplazamientos, incluyendo variación del centro de gravedad, cambio de velocidad, de dirección y sentido.                                                                                                                                                                           - Realización de ejercicios con disminución de la base de sustentación y variación de la altura, en diferentes planos y niveles, en forma estática y dinámica</t>
    </r>
  </si>
  <si>
    <t>-Expone los elementos históricos relacionados con el voleibol en el ámbito internacional, nacional y local.                                                                                                                                                      -Interpreta correctamente los elementos básicos del reglamento de voleibol.                                                                                                                                                                                                               -Domina el pase de antebrazos y toque de manos altas en las primeras situaciones de juego.                                                                                                                                                                                         -Domina la acomodada y ataques en las primeras situaciones de juego. -Domina con jugadas a ambos lados de la cancha las recepciones y bloqueo.                                                                                                                                        -Participa en juegos de 4 contra 4 y 6 contra 6 en cancha modificada, utilizando el saque de abajo, recepción del saque, acomodada y remate.</t>
  </si>
  <si>
    <r>
      <rPr>
        <rFont val="Times New Roman"/>
        <b/>
        <color theme="1"/>
        <sz val="12.0"/>
      </rPr>
      <t>Voleibol:</t>
    </r>
    <r>
      <rPr>
        <rFont val="Times New Roman"/>
        <color theme="1"/>
        <sz val="12.0"/>
      </rPr>
      <t xml:space="preserve">                                                                                                                                                                                                              -Historia del voleibol (internacional, nacional y local), reglas elementales, posturas fundamentales, desplazamientos, saque, recepción, voleo, ataque, bloqueo y defensa.</t>
    </r>
  </si>
  <si>
    <t xml:space="preserve">-Expone los elementos históricos más importantes relacionados con el fútbol internacional, nacional y local.                                                                                                                                                                                            -Demuestra a través del juego su dominio de los fundamentos básicos del fútbol.                                                                                                                                                                                                                        -Maneja y domina las posiciones de los jugadores en el terreno de juego. -Maneja la conducción del balón en forma lineal con cambio de dirección y esquivando obstáculos.                                                                           -Ejecuta pases a corta, mediana y larga distancia. -Recepciona el balón con diferentes partes del cuerpo y en diferentes situaciones de juego.                                                                                                                                                     Maneja y domina el tiro directo, indirecto, toque de cabeza y toque con diferentes partes del cuerpo. </t>
  </si>
  <si>
    <r>
      <rPr>
        <rFont val="Times New Roman"/>
        <b/>
        <color theme="1"/>
        <sz val="12.0"/>
      </rPr>
      <t>Fútbol:</t>
    </r>
    <r>
      <rPr>
        <rFont val="Times New Roman"/>
        <color theme="1"/>
        <sz val="12.0"/>
      </rPr>
      <t xml:space="preserve">                                                                                                                                                                                                                                               -Historia del fútbol (internacional, nacional, local), reglas elementales, posiciones de los jugadores en el terreno, manejo y conducción del balón, pases y recepción, tiro, tiro de esquina, saque, defensa y ataque, toque de cabeza, penalti.</t>
    </r>
  </si>
  <si>
    <t>• CE-EF1- Muestra dominio motriz en la utilización de
su cuerpo para expresar sentimientos, emociones y
estados de ánimo en relación armónica con las demás
personas y su entorno social y cultural.</t>
  </si>
  <si>
    <t>• CE-EF2- Muestra dominio eficaz de su acción motriz
individual y grupal, como resultante de su percepción y
apreciación de patrones, tamaños, formas, direcciones y
relaciones espaciales y temporales en diversos entornos, a
partir de la noción de su esquema corporal.
• CE-EF3- Muestra dominio del perímetro de juego y de las
características de sus distintos implementos, con el fin de
lograr niveles adecuados de desempeño motriz en juegos
y deportes, a partir de sus condiciones Físicas naturales
permitiéndole alcanzar eficacia motora progresiva.</t>
  </si>
  <si>
    <t>• CE-EF4- Se relaciona con los demás, con
respeto y responsabilidad, en la realización
de acciones motrices diversas, a fin de
reconocer sus diferencias y similitudes y
considerarse parte de un grupo.
• CE-EF7- Utiliza sus habilidades motrices
y capacidades físicas en la realización de
tareas acorde con su desarrollo corporal, a
los fines de alcanzar las metas en el juego a
la vez que disfruta de este.</t>
  </si>
  <si>
    <t>CE-EF5- Aplica distintos niveles de su
capacidad motora con base en sus condiciones
físicas naturales para lograr un desempeño
motriz eficaz en diversas situaciones de juegos,
deportes, trabajo y de la vida cotidiana.
• CE-EF6-Interpreta los cambios físicos que
le permite el dominio corporal y la eficiencia
motora, con el fin de establecer una relación
armónica, saludable y creativa con el espacio
que lo rodea y con las demás personas.</t>
  </si>
  <si>
    <t xml:space="preserve"> P</t>
  </si>
  <si>
    <t>Competencias e indicadores: FORMACIÓN INTEGRAL HUMANA Y RELIGIOSA</t>
  </si>
  <si>
    <t>Formación Integral Humana y Religiosa (FIHR)</t>
  </si>
  <si>
    <t>Competencia
Comunicativa</t>
  </si>
  <si>
    <t>CE-FIHR1- Promueve el
valor de la vida a partir de
los derechos humanos, las
enseñanzas del cristianismo
y de otras concepciones
religiosas en sus relaciones
interpersonales.</t>
  </si>
  <si>
    <t>IL-1- Argumenta sobre el respeto y la valoración de la vida
apoyándose en diferentes textos.
IL-2- Argumenta sobre la necesidad del cumplimiento de los
derechos humanos vinculados a la defensa de la vida como don de
Dios.
IL-3- Muestra aceptación de sus compañeros/as sin importar color
de piel, ritmo de aprendizaje, práctica religiosa, género, entre otras
características.</t>
  </si>
  <si>
    <t xml:space="preserve">Competencia
Pensamiento
Lógico, Creativo
y Crítico </t>
  </si>
  <si>
    <t>CE-FIHR2- Analiza las
habilidades, actitudes,
características, talentos,
intereses y valores vinculados
al mundo laboral, a fin de ir
visualizando su proyecto de
vida en la sociedad.</t>
  </si>
  <si>
    <t>IL-4- Argumenta sobre la importancia de la diversidad vocacional
para el servicio a la sociedad.
IL-5- Explica el proceso para decidir respecto a una profesión u
oficio.
IL-6- Expone sus habilidades, talentos, actitudes, características,
intereses e inclinaciones para el trabajo.</t>
  </si>
  <si>
    <t>Resolución de
Problemas</t>
  </si>
  <si>
    <t>CE-FIHR3- Fomenta la
resolución y prevención de
conflictos interpersonales,
basado en el diálogo y la
escucha, a fin de propiciar
la convivencia armónica en
su familia, la escuela y la
sociedad.</t>
  </si>
  <si>
    <t>IL-7- Argumenta sobre la necesidad o importancia de la existencia
de un clima armónico en las relaciones familiares e interpersonales.
IL-8- Promueve el consenso y la negociación en sus relaciones
interpersonales para la resolución de conflictos en los diferentes
contextos.
IL-9- Identifica problemáticas y conflictos que se experimentan en
las relaciones familiares y sociales y proporciona elementos para un
manejo adecuado..</t>
  </si>
  <si>
    <t>CE-FIHR4- Plantea la forma
en que los valores practicados
por Jesús de Nazaret están
presentes en el contexto
sociocultural dominicano, a fin
de incorporarlos en su relación
con las demás personas.</t>
  </si>
  <si>
    <t xml:space="preserve">IL-10- Muestra en sus relaciones interpersonales valores de Jesús
Nazaret.
IL-11- Argumenta sobre la práctica de valores a partir de las
enseñanzas de Jesús.
IL-12- Presenta la propuesta de los valores de Jesús para la puesta
en práctica en su familia y comunidad.
</t>
  </si>
  <si>
    <t>Área: FORMACIÓN INTEGRAL HUMANA Y RELIGIOSA (FIHR)</t>
  </si>
  <si>
    <t>CE-FIHR5- Analiza a partir de
criterios éticos los avances
científicos y tecnológicos con
la finalidad de proteger la vida
y la sostenibilidad del entorno
natural.</t>
  </si>
  <si>
    <t>IL-13- Argumenta sobre los beneficios y riesgos de los avances
científicos y tecnológicos al desarrollo humano y la sostenibilidad
de entorno natural.
IL-14- Expone las incidencias de los avances científico-tecnológicos
en la persona, la sociedad y el medioambiente.
IL-15- Hace propuesta para el uso adecuado de las tecnologías en
sus actividades cotidianas.</t>
  </si>
  <si>
    <t>Ambiental y de
la Salud</t>
  </si>
  <si>
    <t>CE-FIHR6- Desarrolla acciones
de protección y cuidado al
entorno natural, a partir de los
valores de Jesús de Nazaret
y otros líderes, en su familia,
escuela y comunidad, a fin de
fomentar el cuidado de la casa
común creada por Dios para el
disfrute de todos.</t>
  </si>
  <si>
    <t>IL-16- Presenta los valores que predicó y practicó Jesús sobre el
cuidado de la creación y del entorno natural.
IL-17- Argumenta, a partir de textos diversos, sobre los valores de
Jesús y otros líderes para una ecología integral.
IL-18- Propone soluciones para contrarrestar la contaminación y el
deterioro del planeta, a partir de los valores Jesús.</t>
  </si>
  <si>
    <t>Competencia
Desarrollo
Personal y
Espiritual</t>
  </si>
  <si>
    <t>CE-FIHR7- Responde a las
interrogantes que surgen en
la etapa de la adolescencia
mediante el cultivo de valores
humanos, morales, éticos y
religiosos, con la finalidad de
actuar de forma apropiada
en su familia, la escuela y la
comunidad.</t>
  </si>
  <si>
    <t>IL-19- Expone las principales interrogantes que se plantean los
seres humanos en la búsqueda del sentido de la vida, a través de la
dimensión religiosa.
IL-20- Argumenta las respuestas que dan las grandes religiones a
las interrogantes existenciales del ser humano.
IL-21- Argumenta a partir de diferentes textos las respuestas al
sentido de la vida que dan las religiones.</t>
  </si>
  <si>
    <t xml:space="preserve">CE-FIHR1
CE-FIHR2
CE-FIHR3
CE-FIHR4
CE-FIHR5
CE-FIHR6
CE-FIHR7
</t>
  </si>
  <si>
    <t>• Argumenta sobre el respeto y la valoración de la vida apoyándose en diferentes textos.
 • Argumenta sobre la necesidad del cumplimiento de los derechos humanos vinculados a la defensa de la vida como don 
de Dios. Expone sus habilidades, talentos, actitudes, características, intereses e inclinaciones para el trabajo</t>
  </si>
  <si>
    <t xml:space="preserve">-El valor y respeto a la vida.
-Vida y derechos
humanos.
-El valor de la vida en
el cristianismo y otras
concepciones religiosas.
-Talentos y capacidades
personales.
</t>
  </si>
  <si>
    <t xml:space="preserve">• Argumenta sobre la necesidad o importancia de la existencia de un clima armónico en las relaciones familiares e 
interpersonales. 
• Promueve el consenso y la negociación en sus relaciones interpersonales para la resolución de conflictos en los diferentes contextos.
• Identifica problemáticas y conflictos que se experimentan en las relaciones familiares y sociales y proporciona elementos para un manejo adecuado.
</t>
  </si>
  <si>
    <t xml:space="preserve">• Problemáticas y conflictos personales, familiares y sociales. 
• Relaciones de amistad y sus dificultades. 
• Manejo de conflicto en la escuela, familia y con amistades.
</t>
  </si>
  <si>
    <t xml:space="preserve">• Muestra en sus relaciones interpersonales valores de Jesús Nazaret.
• Argumenta sobre la práctica de valores a partir de las enseñanzas de Jesús. 
• Presenta la propuesta de los valores de Jesús para la puesta en práctica en su familia y comunidad.
</t>
  </si>
  <si>
    <t>• Valores que predicó y vivió Jesús de Nazaret. 
• Valores de Jesús de Nazaret presentes en la cultura dominicana. 
• Diálogo fraterno
- La Cuaresma</t>
  </si>
  <si>
    <t>• CE-FIHR1- Promueve el valor de la vida a partir de los derechos humanos, las enseñanzas del cristianismo y de otras concepciones religiosas en sus relaciones interpersonales.</t>
  </si>
  <si>
    <t>CE-FIHR2- Analiza las habilidades, actitudes,
características, talentos, intereses y valores vinculados
al mundo laboral, a fin de ir visualizando su proyecto
de vida en la sociedad.
• CE-FIHR3- Fomenta la resolución y prevención de
conflictos interpersonales, basado en el diálogo y la
escucha, a fin de propiciar la convivencia armónica en
su familia, la escuela y la sociedad.</t>
  </si>
  <si>
    <t>Grado 3 ero.</t>
  </si>
  <si>
    <t>• CE-FIHR4- Plantea la forma en que los
valores practicados por Jesús de Nazaret
están presentes en el contexto sociocultural
dominicano, a fin de incorporarlos en su
relación con las demás personas.
• CE-FIHR7- Responde a las interrogantes que
surgen en la etapa de la adolescencia mediante
el cultivo de valores humanos, morales, éticos
y religiosos, con la finalidad de actuar de
forma apropiada en su familia, la escuela y la
comunidad..</t>
  </si>
  <si>
    <t>• CE-FIHR5- Analiza a partir de criterios éticos
los avances científicos y tecnológicos con la
finalidad de proteger la vida y la sostenibilidad
del entorno natural.
• CE-FIHR6- Desarrolla acciones de protección
y cuidado al entorno natural, a partir de los
valores de Jesús de Nazaret y otros líderes,
en su familia, escuela y comunidad, a fin de
fomentar el cuidado de la casa común creada
por Dios para el disfrute de todos.</t>
  </si>
  <si>
    <t>FORMACION INTEGRAL HUMANA Y RELIGIOSA</t>
  </si>
  <si>
    <t>ASISTENCIA A EVALUACIONES COMPLETIVAS</t>
  </si>
  <si>
    <t>MES:</t>
  </si>
  <si>
    <t>Docente:</t>
  </si>
  <si>
    <t>LENGUAS EXTRANJERAS: INGLÉS</t>
  </si>
  <si>
    <t>LENGUAS EXTRANJERAS: FRANCÉS</t>
  </si>
  <si>
    <t>CIENCIAS DE LA NATURALEZA:
CIENCIAS FÍSICAS</t>
  </si>
  <si>
    <t>ASISTENCIA A EVALUACIONES EXTRAORDINARIAS</t>
  </si>
  <si>
    <t xml:space="preserve">REGISTRO DE EXPERIENCIAS </t>
  </si>
  <si>
    <t>En este espacio se anotan aquellas vivencias, eventos referidos a: visitas al entorno de carácter pedagógico, actividades de intercambios de experiencias con personas o instituciones de la comunidad.</t>
  </si>
  <si>
    <t>Lugar, Fecha y Hora</t>
  </si>
  <si>
    <t>Actividad Programada</t>
  </si>
  <si>
    <t>Participates</t>
  </si>
  <si>
    <t xml:space="preserve">REGISTRO DE ACOMPAÑANTES A LA PRÁCTICA PEDAGÓGICA </t>
  </si>
  <si>
    <t>FECHA</t>
  </si>
  <si>
    <t>NOMBRES Y APELLIDOS</t>
  </si>
  <si>
    <t>CARGO</t>
  </si>
  <si>
    <t>FIRMA</t>
  </si>
  <si>
    <t>PROPÓSITO</t>
  </si>
  <si>
    <t>ACUERDOS</t>
  </si>
  <si>
    <t>ESTADÍSTICAS DE FIN DE AÑO ESCOLAR</t>
  </si>
  <si>
    <t>CANTIDAD DE ESTUDIANTES POR EDADES</t>
  </si>
  <si>
    <t>CONDICCIÓN DE FIN DE AÑO ESCOLAR</t>
  </si>
  <si>
    <t>SEXO</t>
  </si>
  <si>
    <t>10 AÑOS 2 años de precocidad</t>
  </si>
  <si>
    <t>11 AÑOS 1 año de precocidad</t>
  </si>
  <si>
    <t>12 AÑOS Edad Teórica</t>
  </si>
  <si>
    <t>13 AÑOS 1 años de rezago</t>
  </si>
  <si>
    <t>14 2 años de rezago</t>
  </si>
  <si>
    <t>TOTALES</t>
  </si>
  <si>
    <t>APROBADO</t>
  </si>
  <si>
    <t>FEMENINO</t>
  </si>
  <si>
    <t>MASCULINO</t>
  </si>
  <si>
    <t>TOTAL</t>
  </si>
  <si>
    <t>REPITENTE</t>
  </si>
  <si>
    <t>ABANDONO O RETIRO</t>
  </si>
  <si>
    <t>Grado y Sección:</t>
  </si>
  <si>
    <t>Profesor titular</t>
  </si>
  <si>
    <t>Año Escolar</t>
  </si>
  <si>
    <t>Nombre y Apellido del alumno/a</t>
  </si>
  <si>
    <t>Lengua Española</t>
  </si>
  <si>
    <t>- Comunicativa</t>
  </si>
  <si>
    <t>- Pensamiento Lógico, Creativo y Crítico - Resolución de Problemas</t>
  </si>
  <si>
    <t>- Científica y Tecnológica                                     - Ambiental y de la Salud</t>
  </si>
  <si>
    <t>- Ética y Ciudadana                                   - Desarrollo Personal y Espirtual</t>
  </si>
  <si>
    <t>PROMEDIO GRUPO DE COMPETENCIAS ESPECÍFICAS</t>
  </si>
  <si>
    <t>CALIFICACIÓN FINAL DE ÁREA</t>
  </si>
  <si>
    <t>CALIFICACIÓN COMPLETIVA</t>
  </si>
  <si>
    <t>CALIFICACIÓN EXTRAORDINARIA</t>
  </si>
  <si>
    <t>EVALUACIÓN ESPECIAL</t>
  </si>
  <si>
    <t>ASSITENCIA</t>
  </si>
  <si>
    <t>PC1</t>
  </si>
  <si>
    <t>PC2</t>
  </si>
  <si>
    <t>PC3</t>
  </si>
  <si>
    <t>PC4</t>
  </si>
  <si>
    <t>50% C.F.</t>
  </si>
  <si>
    <t>50% C.E.C</t>
  </si>
  <si>
    <t>30% C.F.</t>
  </si>
  <si>
    <t>C.E.EX.</t>
  </si>
  <si>
    <t>70% C.E.EX.</t>
  </si>
  <si>
    <t>C.F</t>
  </si>
  <si>
    <t>C.E.</t>
  </si>
  <si>
    <t>Total días trabajados:</t>
  </si>
  <si>
    <t>POLITÉCNICO PROFESOR JOSÉ MERCEDES ALVINO</t>
  </si>
  <si>
    <t xml:space="preserve">DEPARTAMENTO DE REGISTRO Y CONTROL ACADÉMICO </t>
  </si>
  <si>
    <t>PRIMER PERÍODO DE EVALUACIÓN</t>
  </si>
  <si>
    <t>CALIFICACIONES DE RENDIMIENTO</t>
  </si>
  <si>
    <t>Nombre (s) y apellido (s)</t>
  </si>
  <si>
    <t>Número:</t>
  </si>
  <si>
    <t>Matrícula / ID:</t>
  </si>
  <si>
    <t>Curso:</t>
  </si>
  <si>
    <t>COMPETENCIAS FUNDAMENTALES</t>
  </si>
  <si>
    <t>- Pensamiento Lógico, Creativo y Crítico                                                          - Resolución de Problemas</t>
  </si>
  <si>
    <t>PERÍODOS</t>
  </si>
  <si>
    <t>ÁREA CURRICULARES</t>
  </si>
  <si>
    <t>Lenguas Extranjeras (inglés)</t>
  </si>
  <si>
    <t>Lenguas Extranjeras (francés)</t>
  </si>
  <si>
    <t>Matemática</t>
  </si>
  <si>
    <t>Ciencias Sociales</t>
  </si>
  <si>
    <t>Ciencias Naturaleza</t>
  </si>
  <si>
    <t xml:space="preserve">Educación Artística </t>
  </si>
  <si>
    <t>Educación Física</t>
  </si>
  <si>
    <t>Formación Integral Humana y Religiosa</t>
  </si>
  <si>
    <t>RESUMEN DE ASISTENCIA DEL/LA ESTUDIANTE</t>
  </si>
  <si>
    <t>LEYENDA:</t>
  </si>
  <si>
    <t>SITUACIÓN DEL/DE LA ESTUDIANTE</t>
  </si>
  <si>
    <t xml:space="preserve">Promovido/a: </t>
  </si>
  <si>
    <t>Repitente:</t>
  </si>
  <si>
    <t>Períodos</t>
  </si>
  <si>
    <t>Asistencia</t>
  </si>
  <si>
    <t>Ausencia</t>
  </si>
  <si>
    <t>% de Anual</t>
  </si>
  <si>
    <t>(P1)</t>
  </si>
  <si>
    <t>Período 1</t>
  </si>
  <si>
    <t>(P2)</t>
  </si>
  <si>
    <t>Período 2</t>
  </si>
  <si>
    <t>CONDICIÓN FINAL DEL/DE LA ESTUDIANTE:</t>
  </si>
  <si>
    <t>(P3)</t>
  </si>
  <si>
    <t>Período 3</t>
  </si>
  <si>
    <t>(P4)</t>
  </si>
  <si>
    <t>Período 4</t>
  </si>
  <si>
    <t>(PC)</t>
  </si>
  <si>
    <t>Promedio Grupo de Competencias Específicas</t>
  </si>
  <si>
    <t>(C.F.)</t>
  </si>
  <si>
    <t>Calificación Final</t>
  </si>
  <si>
    <t>(C.E.C.)</t>
  </si>
  <si>
    <t>Calificación Evaluación Completiva</t>
  </si>
  <si>
    <t>(C.C.F)</t>
  </si>
  <si>
    <t>Calificación Completiva Final</t>
  </si>
  <si>
    <t>C.E.EX.)</t>
  </si>
  <si>
    <t>Calificación Evaluación Extraordinaria</t>
  </si>
  <si>
    <t>(C.EX.F.)</t>
  </si>
  <si>
    <t>Calificación Extraordinaria Final</t>
  </si>
  <si>
    <t>(C.E.)</t>
  </si>
  <si>
    <t xml:space="preserve">Calificación Especial </t>
  </si>
  <si>
    <t>(A)</t>
  </si>
  <si>
    <t>Aprobado</t>
  </si>
  <si>
    <t>(R)</t>
  </si>
  <si>
    <t>Reprobado</t>
  </si>
  <si>
    <t xml:space="preserve">Esta boleta de calificaciones no es defitiva y puede sufrir modificaciones hasta el cuarto período de evaluación, en caso del que el alumno/a vaya a recuperación pedagógica en algún bloque de competencias.   </t>
  </si>
  <si>
    <t>Maestro/a encargado del grado</t>
  </si>
  <si>
    <t>Director (a) del Centro Educativo</t>
  </si>
  <si>
    <t xml:space="preserve">                                                                                                    </t>
  </si>
  <si>
    <t>TERCER PERÍODO DE EVALUACIÓN</t>
  </si>
  <si>
    <t>CUARTO PERÍODO DE EVALUACIÓN</t>
  </si>
  <si>
    <t>Debe presentarse a Pruebas Especiales al principio del año escolar próximo.</t>
  </si>
  <si>
    <t>Centro:</t>
  </si>
  <si>
    <t>Politécnico Profesor José Mercedes Alvino</t>
  </si>
  <si>
    <t>Tanda:</t>
  </si>
  <si>
    <t>Dirección Regional:</t>
  </si>
  <si>
    <t>08 de Santiago</t>
  </si>
  <si>
    <t>Sector:</t>
  </si>
  <si>
    <t>Distrito Educativo:</t>
  </si>
  <si>
    <t>03 de Santiago Sureste</t>
  </si>
  <si>
    <t>Zona:</t>
  </si>
  <si>
    <t>Código:</t>
  </si>
  <si>
    <t>ACTA DE CALIFICACIÓN DE AÑO ESCOLAR:</t>
  </si>
  <si>
    <t xml:space="preserve">No. </t>
  </si>
  <si>
    <t>Nombres y apellidos</t>
  </si>
  <si>
    <t>Condición Final del Estudiante</t>
  </si>
  <si>
    <t>Final Año Escolar</t>
  </si>
  <si>
    <t>Completiva</t>
  </si>
  <si>
    <t>Extraordinario</t>
  </si>
  <si>
    <t>Especial</t>
  </si>
  <si>
    <t>PROMOVIDO</t>
  </si>
  <si>
    <t>REPROBADO</t>
  </si>
  <si>
    <t xml:space="preserve">Director </t>
  </si>
  <si>
    <t>Coordinador de Registro y Control Académico</t>
  </si>
  <si>
    <t>Supervisor</t>
  </si>
  <si>
    <t>Director Distritral</t>
  </si>
  <si>
    <t>Resultados finales 2025 2026</t>
  </si>
  <si>
    <t>Curso 3A</t>
  </si>
  <si>
    <t>Nombre (s) y Apellidos (s) del Alumno</t>
  </si>
  <si>
    <t xml:space="preserve">Español </t>
  </si>
  <si>
    <t xml:space="preserve">Francés </t>
  </si>
  <si>
    <t>Ciencias de la Naturaleza</t>
  </si>
  <si>
    <t xml:space="preserve">Arte </t>
  </si>
  <si>
    <t>Promedio General 2025 - 2026</t>
  </si>
  <si>
    <t>ESTADO FINAL</t>
  </si>
  <si>
    <t>Resultados finales 2024 2025</t>
  </si>
  <si>
    <t>Inglés</t>
  </si>
  <si>
    <t>Promedio General 202__ - 202__</t>
  </si>
  <si>
    <t>Estudiantes con Asignaturas Pendientes a Completivo por Desempeño Académico</t>
  </si>
  <si>
    <t xml:space="preserve">Inglés </t>
  </si>
  <si>
    <t>Francés</t>
  </si>
  <si>
    <t xml:space="preserve">Matemática </t>
  </si>
  <si>
    <t>Ciencias Naturales</t>
  </si>
  <si>
    <t>Estudiantes en promovidos en total</t>
  </si>
  <si>
    <t>Total Promovidos</t>
  </si>
  <si>
    <t>Estudiantes en completivos en total</t>
  </si>
  <si>
    <t>Estudiantes en completivo en total</t>
  </si>
  <si>
    <t>Total</t>
  </si>
  <si>
    <t>Estudiantes con Asignaturas Pendientes a extraordinario por Desempeño Académico</t>
  </si>
  <si>
    <t>Estudiantes en promovido en total</t>
  </si>
  <si>
    <t>Total de estudiantes a completivo por asignatura</t>
  </si>
  <si>
    <t>Asignatura Asignada</t>
  </si>
  <si>
    <t>Nombre (s) y Apellido (s) del Docente</t>
  </si>
  <si>
    <t>Correo del docente</t>
  </si>
  <si>
    <t>Número de contacto</t>
  </si>
  <si>
    <t>MAYELIN GARCÍA</t>
  </si>
  <si>
    <t>Ingles</t>
  </si>
  <si>
    <t>RAQUEL BLANCO</t>
  </si>
  <si>
    <t>CAROLIN VARGAS</t>
  </si>
  <si>
    <t>PERLA PEÑA</t>
  </si>
  <si>
    <t>LEONELY RODRÍGUEZ</t>
  </si>
  <si>
    <t>ÁNGELICA GUZMÁN</t>
  </si>
  <si>
    <t>SANDY RAFAEL TORRES</t>
  </si>
  <si>
    <t>CESARILYS CORONADO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</si>
</sst>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_);(###0)"/>
  </numFmts>
  <fonts count="92">
    <font>
      <sz val="10.0"/>
      <color rgb="FF000000"/>
      <name val="Arial"/>
      <scheme val="minor"/>
    </font>
    <font>
      <b/>
      <sz val="12.0"/>
      <color theme="1"/>
      <name val="Times New Roman"/>
    </font>
    <font>
      <sz val="12.0"/>
      <color theme="1"/>
      <name val="Times New Roman"/>
    </font>
    <font/>
    <font>
      <b/>
      <sz val="12.0"/>
      <color rgb="FF000000"/>
      <name val="Times New Roman"/>
    </font>
    <font>
      <b/>
      <sz val="11.0"/>
      <color theme="1"/>
      <name val="Times New Roman"/>
    </font>
    <font>
      <sz val="12.0"/>
      <color rgb="FF333333"/>
      <name val="Times New Roman"/>
    </font>
    <font>
      <sz val="12.0"/>
      <color rgb="FF000000"/>
      <name val="Times New Roman"/>
    </font>
    <font>
      <sz val="14.0"/>
      <color theme="1"/>
      <name val="Times New Roman"/>
    </font>
    <font>
      <sz val="12.0"/>
      <color theme="1"/>
      <name val="Arial"/>
    </font>
    <font>
      <sz val="11.0"/>
      <color theme="1"/>
      <name val="Times New Roman"/>
    </font>
    <font>
      <b/>
      <sz val="10.0"/>
      <color theme="1"/>
      <name val="Times New Roman"/>
    </font>
    <font>
      <b/>
      <sz val="16.0"/>
      <color rgb="FF000000"/>
      <name val="Times New Roman"/>
    </font>
    <font>
      <b/>
      <sz val="14.0"/>
      <color theme="1"/>
      <name val="Times New Roman"/>
    </font>
    <font>
      <b/>
      <sz val="12.0"/>
      <color theme="0"/>
      <name val="Times New Roman"/>
    </font>
    <font>
      <b/>
      <sz val="16.0"/>
      <color rgb="FFFFFFFF"/>
      <name val="Times New Roman"/>
    </font>
    <font>
      <b/>
      <sz val="11.0"/>
      <color rgb="FF000000"/>
      <name val="Times New Roman"/>
    </font>
    <font>
      <b/>
      <sz val="20.0"/>
      <color theme="1"/>
      <name val="Times New Roman"/>
    </font>
    <font>
      <sz val="20.0"/>
      <color theme="1"/>
      <name val="Arial"/>
      <scheme val="minor"/>
    </font>
    <font>
      <sz val="20.0"/>
      <color theme="1"/>
      <name val="Times New Roman"/>
    </font>
    <font>
      <b/>
      <sz val="16.0"/>
      <color theme="1"/>
      <name val="Times New Roman"/>
    </font>
    <font>
      <sz val="16.0"/>
      <color theme="1"/>
      <name val="Times New Roman"/>
    </font>
    <font>
      <sz val="16.0"/>
      <color theme="1"/>
      <name val="Arial"/>
      <scheme val="minor"/>
    </font>
    <font>
      <sz val="14.0"/>
      <color theme="1"/>
      <name val="Arial"/>
      <scheme val="minor"/>
    </font>
    <font>
      <sz val="12.0"/>
      <color theme="1"/>
      <name val="Arial"/>
      <scheme val="minor"/>
    </font>
    <font>
      <b/>
      <sz val="12.0"/>
      <color theme="1"/>
      <name val="Arial"/>
      <scheme val="minor"/>
    </font>
    <font>
      <color theme="1"/>
      <name val="Arial"/>
      <scheme val="minor"/>
    </font>
    <font>
      <sz val="11.0"/>
      <color theme="1"/>
      <name val="Arial"/>
      <scheme val="minor"/>
    </font>
    <font>
      <b/>
      <sz val="17.0"/>
      <color theme="1"/>
      <name val="Times New Roman"/>
    </font>
    <font>
      <b/>
      <sz val="12.0"/>
      <color rgb="FFFFFFFF"/>
      <name val="Times New Roman"/>
    </font>
    <font>
      <b/>
      <sz val="12.0"/>
      <color theme="1"/>
      <name val="&quot;Times New Roman&quot;"/>
    </font>
    <font>
      <b/>
      <sz val="12.0"/>
      <color rgb="FF000000"/>
      <name val="&quot;Times New Roman&quot;"/>
    </font>
    <font>
      <sz val="12.0"/>
      <color theme="1"/>
      <name val="Calibri"/>
    </font>
    <font>
      <b/>
      <sz val="12.0"/>
      <color theme="1"/>
      <name val="Calibri"/>
    </font>
    <font>
      <sz val="12.0"/>
      <color rgb="FF000000"/>
      <name val="Calibri"/>
    </font>
    <font>
      <sz val="12.0"/>
      <color rgb="FF000000"/>
      <name val="&quot;Times New Roman&quot;"/>
    </font>
    <font>
      <sz val="11.0"/>
      <color rgb="FF000000"/>
      <name val="&quot;Times New Roman&quot;"/>
    </font>
    <font>
      <sz val="12.0"/>
      <color rgb="FF1B1C1D"/>
      <name val="Times New Roman"/>
    </font>
    <font>
      <sz val="11.0"/>
      <color theme="1"/>
      <name val="Calibri"/>
    </font>
    <font>
      <color theme="1"/>
      <name val="Arial"/>
    </font>
    <font>
      <sz val="12.0"/>
      <color theme="1"/>
      <name val="&quot;Times New Roman&quot;"/>
    </font>
    <font>
      <sz val="12.0"/>
      <color rgb="FF000000"/>
      <name val="'Times New Roman'"/>
    </font>
    <font>
      <b/>
      <i/>
      <sz val="12.0"/>
      <color rgb="FF000000"/>
      <name val="'Times New Roman'"/>
    </font>
    <font>
      <sz val="13.0"/>
      <color theme="1"/>
      <name val="Times New Roman"/>
    </font>
    <font>
      <sz val="15.0"/>
      <color rgb="FF000000"/>
      <name val="Times New Roman"/>
    </font>
    <font>
      <sz val="12.0"/>
      <color rgb="FF262626"/>
      <name val="Arial"/>
    </font>
    <font>
      <b/>
      <sz val="12.0"/>
      <color rgb="FF262626"/>
      <name val="Arial"/>
    </font>
    <font>
      <b/>
      <sz val="12.0"/>
      <color rgb="FF262626"/>
      <name val="Times New Roman"/>
    </font>
    <font>
      <sz val="12.0"/>
      <color rgb="FF9C0006"/>
      <name val="&quot;Times New Roman&quot;"/>
    </font>
    <font>
      <sz val="12.0"/>
      <color rgb="FF9C5700"/>
      <name val="&quot;Times New Roman&quot;"/>
    </font>
    <font>
      <sz val="11.0"/>
      <color rgb="FF000000"/>
      <name val="Times New Roman"/>
    </font>
    <font>
      <sz val="13.0"/>
      <color rgb="FF000000"/>
      <name val="&quot;Times New Roman&quot;"/>
    </font>
    <font>
      <sz val="12.0"/>
      <color rgb="FFFF0000"/>
      <name val="Times New Roman"/>
    </font>
    <font>
      <b/>
      <sz val="20.0"/>
      <color theme="1"/>
      <name val="Arial"/>
      <scheme val="minor"/>
    </font>
    <font>
      <sz val="17.0"/>
      <color theme="1"/>
      <name val="Times New Roman"/>
    </font>
    <font>
      <sz val="14.0"/>
      <color rgb="FF000000"/>
      <name val="&quot;Times New Roman&quot;"/>
    </font>
    <font>
      <sz val="12.0"/>
      <color rgb="FF1F1F1F"/>
      <name val="Times New Roman"/>
    </font>
    <font>
      <sz val="11.0"/>
      <color rgb="FF000000"/>
      <name val="Arial"/>
    </font>
    <font>
      <sz val="12.0"/>
      <color rgb="FF262626"/>
      <name val="Times New Roman"/>
    </font>
    <font>
      <sz val="14.0"/>
      <color rgb="FF000000"/>
      <name val="Times New Roman"/>
    </font>
    <font>
      <color theme="1"/>
      <name val="Times New Roman"/>
    </font>
    <font>
      <b/>
      <color theme="1"/>
      <name val="Times New Roman"/>
    </font>
    <font>
      <b/>
      <sz val="18.0"/>
      <color rgb="FF000000"/>
      <name val="Times New Roman"/>
    </font>
    <font>
      <b/>
      <sz val="14.0"/>
      <color rgb="FF000000"/>
      <name val="Times New Roman"/>
    </font>
    <font>
      <b/>
      <sz val="14.0"/>
      <color theme="1"/>
      <name val="Arial"/>
    </font>
    <font>
      <b/>
      <sz val="14.0"/>
      <color rgb="FF000000"/>
      <name val="Arial"/>
    </font>
    <font>
      <b/>
      <color rgb="FF000000"/>
      <name val="Arial"/>
    </font>
    <font>
      <b/>
      <color theme="1"/>
      <name val="Arial"/>
    </font>
    <font>
      <b/>
      <sz val="11.0"/>
      <color theme="1"/>
      <name val="Arial"/>
    </font>
    <font>
      <sz val="30.0"/>
      <color theme="1"/>
      <name val="Arial"/>
      <scheme val="minor"/>
    </font>
    <font>
      <sz val="30.0"/>
      <color theme="1"/>
      <name val="Arial"/>
    </font>
    <font>
      <b/>
      <sz val="30.0"/>
      <color theme="1"/>
      <name val="&quot;Times New Roman&quot;"/>
    </font>
    <font>
      <sz val="30.0"/>
      <color theme="1"/>
      <name val="Times New Roman"/>
    </font>
    <font>
      <b/>
      <sz val="30.0"/>
      <color theme="1"/>
      <name val="Times New Roman"/>
    </font>
    <font>
      <b/>
      <sz val="30.0"/>
      <color rgb="FF000000"/>
      <name val="Times New Roman"/>
    </font>
    <font>
      <i/>
      <sz val="30.0"/>
      <color theme="1"/>
      <name val="Courier New"/>
    </font>
    <font>
      <b/>
      <i/>
      <sz val="30.0"/>
      <color theme="1"/>
      <name val="Times New Roman"/>
    </font>
    <font>
      <b/>
      <sz val="30.0"/>
      <color theme="1"/>
      <name val="Calibri"/>
    </font>
    <font>
      <b/>
      <sz val="30.0"/>
      <color theme="1"/>
      <name val="Arial"/>
      <scheme val="minor"/>
    </font>
    <font>
      <b/>
      <i/>
      <sz val="30.0"/>
      <color theme="1"/>
      <name val="Courier New"/>
    </font>
    <font>
      <b/>
      <sz val="30.0"/>
      <color theme="1"/>
      <name val="Arial"/>
    </font>
    <font>
      <b/>
      <color theme="1"/>
      <name val="Arial"/>
      <scheme val="minor"/>
    </font>
    <font>
      <sz val="10.0"/>
      <color theme="1"/>
      <name val="Times New Roman"/>
    </font>
    <font>
      <sz val="10.0"/>
      <color theme="1"/>
      <name val="Arial"/>
      <scheme val="minor"/>
    </font>
    <font>
      <b/>
      <sz val="10.0"/>
      <color rgb="FF000000"/>
      <name val="Times New Roman"/>
    </font>
    <font>
      <b/>
      <sz val="14.0"/>
      <color theme="1"/>
      <name val="Calibri"/>
    </font>
    <font>
      <sz val="14.0"/>
      <color theme="1"/>
      <name val="Calibri"/>
    </font>
    <font>
      <b/>
      <sz val="20.0"/>
      <color theme="1"/>
      <name val="Calibri"/>
    </font>
    <font>
      <sz val="20.0"/>
      <color theme="1"/>
      <name val="Calibri"/>
    </font>
    <font>
      <b/>
      <sz val="25.0"/>
      <color theme="1"/>
      <name val="Calibri"/>
    </font>
    <font>
      <sz val="25.0"/>
      <color theme="1"/>
      <name val="Calibri"/>
    </font>
    <font>
      <b/>
      <sz val="11.0"/>
      <color theme="1"/>
      <name val="Arial"/>
      <scheme val="minor"/>
    </font>
  </fonts>
  <fills count="30">
    <fill>
      <patternFill patternType="none"/>
    </fill>
    <fill>
      <patternFill patternType="lightGray"/>
    </fill>
    <fill>
      <patternFill patternType="solid">
        <fgColor rgb="FF00FF00"/>
        <bgColor rgb="FF00FF00"/>
      </patternFill>
    </fill>
    <fill>
      <patternFill patternType="solid">
        <fgColor rgb="FFB7E1CD"/>
        <bgColor rgb="FFB7E1CD"/>
      </patternFill>
    </fill>
    <fill>
      <patternFill patternType="solid">
        <fgColor theme="4"/>
        <bgColor theme="4"/>
      </patternFill>
    </fill>
    <fill>
      <patternFill patternType="solid">
        <fgColor rgb="FFBDBDBD"/>
        <bgColor rgb="FFBDBDBD"/>
      </patternFill>
    </fill>
    <fill>
      <patternFill patternType="solid">
        <fgColor rgb="FFFFFFFF"/>
        <bgColor rgb="FFFFFFFF"/>
      </patternFill>
    </fill>
    <fill>
      <patternFill patternType="solid">
        <fgColor rgb="FFB7B7B7"/>
        <bgColor rgb="FFB7B7B7"/>
      </patternFill>
    </fill>
    <fill>
      <patternFill patternType="solid">
        <fgColor rgb="FFBFBFBF"/>
        <bgColor rgb="FFBFBFBF"/>
      </patternFill>
    </fill>
    <fill>
      <patternFill patternType="solid">
        <fgColor theme="1"/>
        <bgColor theme="1"/>
      </patternFill>
    </fill>
    <fill>
      <patternFill patternType="solid">
        <fgColor rgb="FF000000"/>
        <bgColor rgb="FF000000"/>
      </patternFill>
    </fill>
    <fill>
      <patternFill patternType="solid">
        <fgColor rgb="FFCCCCCC"/>
        <bgColor rgb="FFCCCCCC"/>
      </patternFill>
    </fill>
    <fill>
      <patternFill patternType="solid">
        <fgColor rgb="FFEFEFEF"/>
        <bgColor rgb="FFEFEFEF"/>
      </patternFill>
    </fill>
    <fill>
      <patternFill patternType="solid">
        <fgColor rgb="FFF3F3F3"/>
        <bgColor rgb="FFF3F3F3"/>
      </patternFill>
    </fill>
    <fill>
      <patternFill patternType="solid">
        <fgColor rgb="FFFF0000"/>
        <bgColor rgb="FFFF0000"/>
      </patternFill>
    </fill>
    <fill>
      <patternFill patternType="solid">
        <fgColor rgb="FFDDF2F0"/>
        <bgColor rgb="FFDDF2F0"/>
      </patternFill>
    </fill>
    <fill>
      <patternFill patternType="solid">
        <fgColor rgb="FFD9D9D9"/>
        <bgColor rgb="FFD9D9D9"/>
      </patternFill>
    </fill>
    <fill>
      <patternFill patternType="solid">
        <fgColor rgb="FFEAD1DC"/>
        <bgColor rgb="FFEAD1DC"/>
      </patternFill>
    </fill>
    <fill>
      <patternFill patternType="solid">
        <fgColor rgb="FF666666"/>
        <bgColor rgb="FF666666"/>
      </patternFill>
    </fill>
    <fill>
      <patternFill patternType="solid">
        <fgColor rgb="FFFFC7CE"/>
        <bgColor rgb="FFFFC7CE"/>
      </patternFill>
    </fill>
    <fill>
      <patternFill patternType="solid">
        <fgColor rgb="FFFFEB9C"/>
        <bgColor rgb="FFFFEB9C"/>
      </patternFill>
    </fill>
    <fill>
      <patternFill patternType="solid">
        <fgColor rgb="FFFEF8E3"/>
        <bgColor rgb="FFFEF8E3"/>
      </patternFill>
    </fill>
    <fill>
      <patternFill patternType="solid">
        <fgColor rgb="FFFFF2CC"/>
        <bgColor rgb="FFFFF2CC"/>
      </patternFill>
    </fill>
    <fill>
      <patternFill patternType="solid">
        <fgColor rgb="FFEA9999"/>
        <bgColor rgb="FFEA9999"/>
      </patternFill>
    </fill>
    <fill>
      <patternFill patternType="solid">
        <fgColor rgb="FFE06666"/>
        <bgColor rgb="FFE06666"/>
      </patternFill>
    </fill>
    <fill>
      <patternFill patternType="solid">
        <fgColor rgb="FFFFD966"/>
        <bgColor rgb="FFFFD966"/>
      </patternFill>
    </fill>
    <fill>
      <patternFill patternType="solid">
        <fgColor rgb="FFE8F0FE"/>
        <bgColor rgb="FFE8F0FE"/>
      </patternFill>
    </fill>
    <fill>
      <patternFill patternType="solid">
        <fgColor rgb="FFFF00FF"/>
        <bgColor rgb="FFFF00FF"/>
      </patternFill>
    </fill>
    <fill>
      <patternFill patternType="solid">
        <fgColor rgb="FFB6D7A8"/>
        <bgColor rgb="FFB6D7A8"/>
      </patternFill>
    </fill>
    <fill>
      <patternFill patternType="solid">
        <fgColor rgb="FF93C47D"/>
        <bgColor rgb="FF93C47D"/>
      </patternFill>
    </fill>
  </fills>
  <borders count="49">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theme="0"/>
      </left>
      <right/>
      <top/>
    </border>
    <border>
      <left/>
      <right/>
      <top/>
      <bottom/>
    </border>
    <border>
      <left style="thin">
        <color theme="0"/>
      </left>
      <right/>
      <top style="thin">
        <color rgb="FF000000"/>
      </top>
      <bottom style="thin">
        <color rgb="FF000000"/>
      </bottom>
    </border>
    <border>
      <left style="thin">
        <color theme="0"/>
      </left>
      <right style="thin">
        <color theme="0"/>
      </right>
      <top style="thin">
        <color rgb="FF000000"/>
      </top>
      <bottom style="thin">
        <color rgb="FF000000"/>
      </bottom>
    </border>
    <border>
      <left style="thin">
        <color theme="0"/>
      </left>
      <right/>
      <bottom style="thin">
        <color rgb="FF000000"/>
      </bottom>
    </border>
    <border>
      <left style="thin">
        <color rgb="FF000000"/>
      </left>
    </border>
    <border>
      <right style="thin">
        <color rgb="FF000000"/>
      </right>
    </border>
    <border>
      <bottom style="thin">
        <color rgb="FF808080"/>
      </bottom>
    </border>
    <border>
      <left style="thin">
        <color rgb="FF808080"/>
      </left>
      <top style="thin">
        <color rgb="FF808080"/>
      </top>
      <bottom style="thin">
        <color rgb="FF808080"/>
      </bottom>
    </border>
    <border>
      <right/>
      <top style="thin">
        <color rgb="FF808080"/>
      </top>
      <bottom style="thin">
        <color rgb="FF808080"/>
      </bottom>
    </border>
    <border>
      <top style="thin">
        <color rgb="FF808080"/>
      </top>
      <bottom style="thin">
        <color rgb="FF808080"/>
      </bottom>
    </border>
    <border>
      <left style="thin">
        <color rgb="FF808080"/>
      </left>
      <right style="thin">
        <color rgb="FF808080"/>
      </right>
      <bottom style="thin">
        <color rgb="FF808080"/>
      </bottom>
    </border>
    <border>
      <left style="thin">
        <color rgb="FF808080"/>
      </left>
      <bottom style="thin">
        <color rgb="FF808080"/>
      </bottom>
    </border>
    <border>
      <left style="thin">
        <color rgb="FF808080"/>
      </left>
      <right style="thin">
        <color rgb="FF808080"/>
      </right>
      <top style="thin">
        <color rgb="FF808080"/>
      </top>
      <bottom style="thin">
        <color rgb="FF808080"/>
      </bottom>
    </border>
    <border>
      <right style="medium">
        <color rgb="FF000000"/>
      </right>
    </border>
    <border>
      <left style="medium">
        <color rgb="FF000000"/>
      </left>
      <right style="medium">
        <color rgb="FF000000"/>
      </right>
      <top style="medium">
        <color rgb="FF000000"/>
      </top>
      <bottom style="medium">
        <color rgb="FF000000"/>
      </bottom>
    </border>
    <border>
      <left style="dotted">
        <color rgb="FF999999"/>
      </left>
      <bottom style="dotted">
        <color rgb="FF999999"/>
      </bottom>
    </border>
    <border>
      <bottom style="dotted">
        <color rgb="FF999999"/>
      </bottom>
    </border>
    <border>
      <right style="dotted">
        <color rgb="FF999999"/>
      </right>
      <bottom style="dotted">
        <color rgb="FF999999"/>
      </bottom>
    </border>
    <border>
      <left style="dotted">
        <color rgb="FF999999"/>
      </left>
      <right style="dotted">
        <color rgb="FF999999"/>
      </right>
      <bottom style="dotted">
        <color rgb="FF999999"/>
      </bottom>
    </border>
    <border>
      <left style="thick">
        <color rgb="FF00FF00"/>
      </left>
      <top style="thick">
        <color rgb="FF00FF00"/>
      </top>
    </border>
    <border>
      <top style="thick">
        <color rgb="FF00FF00"/>
      </top>
    </border>
    <border>
      <right style="thick">
        <color rgb="FF00FF00"/>
      </right>
      <top style="thick">
        <color rgb="FF00FF00"/>
      </top>
    </border>
    <border>
      <left style="thick">
        <color rgb="FF00FF00"/>
      </left>
    </border>
    <border>
      <right style="thick">
        <color rgb="FF00FF00"/>
      </right>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left style="thick">
        <color rgb="FF00FF00"/>
      </left>
      <bottom style="thick">
        <color rgb="FF00FF00"/>
      </bottom>
    </border>
    <border>
      <bottom style="thick">
        <color rgb="FF00FF00"/>
      </bottom>
    </border>
    <border>
      <top style="thin">
        <color rgb="FF000000"/>
      </top>
      <bottom style="thick">
        <color rgb="FF00FF00"/>
      </bottom>
    </border>
    <border>
      <right style="thick">
        <color rgb="FF00FF00"/>
      </right>
      <bottom style="thick">
        <color rgb="FF00FF00"/>
      </bottom>
    </border>
    <border>
      <left style="thick">
        <color rgb="FF00FF00"/>
      </left>
      <bottom style="thin">
        <color rgb="FF000000"/>
      </bottom>
    </border>
  </borders>
  <cellStyleXfs count="1">
    <xf borderId="0" fillId="0" fontId="0" numFmtId="0" applyAlignment="1" applyFont="1"/>
  </cellStyleXfs>
  <cellXfs count="81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vertical="center"/>
    </xf>
    <xf borderId="0" fillId="0" fontId="2" numFmtId="0" xfId="0" applyAlignment="1" applyFont="1">
      <alignment vertical="center"/>
    </xf>
    <xf borderId="0" fillId="0" fontId="1" numFmtId="0" xfId="0" applyAlignment="1" applyFont="1">
      <alignment horizontal="center"/>
    </xf>
    <xf borderId="0" fillId="0" fontId="2" numFmtId="0" xfId="0" applyAlignment="1" applyFont="1">
      <alignment readingOrder="0" vertical="center"/>
    </xf>
    <xf borderId="1" fillId="2" fontId="1" numFmtId="0" xfId="0" applyAlignment="1" applyBorder="1" applyFill="1" applyFont="1">
      <alignment horizontal="center" readingOrder="0" vertical="center"/>
    </xf>
    <xf borderId="2" fillId="0" fontId="3" numFmtId="0" xfId="0" applyBorder="1" applyFont="1"/>
    <xf borderId="3" fillId="0" fontId="3" numFmtId="0" xfId="0" applyBorder="1" applyFont="1"/>
    <xf borderId="4" fillId="0" fontId="1" numFmtId="0" xfId="0" applyAlignment="1" applyBorder="1" applyFont="1">
      <alignment readingOrder="0" vertical="center"/>
    </xf>
    <xf borderId="5" fillId="0" fontId="2" numFmtId="0" xfId="0" applyAlignment="1" applyBorder="1" applyFont="1">
      <alignment horizontal="center" readingOrder="0" vertical="center"/>
    </xf>
    <xf borderId="6" fillId="0" fontId="3" numFmtId="0" xfId="0" applyBorder="1" applyFont="1"/>
    <xf borderId="7" fillId="0" fontId="3" numFmtId="0" xfId="0" applyBorder="1" applyFont="1"/>
    <xf borderId="8" fillId="0" fontId="1" numFmtId="0" xfId="0" applyAlignment="1" applyBorder="1" applyFont="1">
      <alignment readingOrder="0" vertical="center"/>
    </xf>
    <xf borderId="9" fillId="0" fontId="2" numFmtId="0" xfId="0" applyAlignment="1" applyBorder="1" applyFont="1">
      <alignment horizontal="center" readingOrder="0" vertical="center"/>
    </xf>
    <xf borderId="10" fillId="0" fontId="3" numFmtId="0" xfId="0" applyBorder="1" applyFont="1"/>
    <xf borderId="11" fillId="0" fontId="3" numFmtId="0" xfId="0" applyBorder="1" applyFont="1"/>
    <xf borderId="8" fillId="0" fontId="1" numFmtId="0" xfId="0" applyAlignment="1" applyBorder="1" applyFont="1">
      <alignment readingOrder="0" shrinkToFit="0" vertical="center" wrapText="1"/>
    </xf>
    <xf borderId="9" fillId="3" fontId="2" numFmtId="0" xfId="0" applyAlignment="1" applyBorder="1" applyFill="1" applyFont="1">
      <alignment horizontal="center" shrinkToFit="0" wrapText="1"/>
    </xf>
    <xf borderId="0" fillId="0" fontId="2" numFmtId="0" xfId="0" applyAlignment="1" applyFont="1">
      <alignment shrinkToFit="0" vertical="center" wrapText="1"/>
    </xf>
    <xf borderId="9" fillId="0" fontId="2" numFmtId="0" xfId="0" applyAlignment="1" applyBorder="1" applyFont="1">
      <alignment horizontal="center"/>
    </xf>
    <xf borderId="9" fillId="0" fontId="1" numFmtId="0" xfId="0" applyAlignment="1" applyBorder="1" applyFont="1">
      <alignment readingOrder="0" vertical="center"/>
    </xf>
    <xf borderId="8" fillId="0" fontId="1" numFmtId="0" xfId="0" applyAlignment="1" applyBorder="1" applyFont="1">
      <alignment horizontal="center" readingOrder="0" vertical="center"/>
    </xf>
    <xf borderId="0" fillId="0" fontId="1" numFmtId="0" xfId="0" applyAlignment="1" applyFont="1">
      <alignment readingOrder="0" vertical="center"/>
    </xf>
    <xf borderId="4" fillId="0" fontId="1" numFmtId="0" xfId="0" applyAlignment="1" applyBorder="1" applyFont="1">
      <alignment horizontal="left" readingOrder="0" vertical="center"/>
    </xf>
    <xf borderId="5" fillId="0" fontId="2" numFmtId="0" xfId="0" applyAlignment="1" applyBorder="1" applyFont="1">
      <alignment horizontal="center" readingOrder="0" shrinkToFit="0" vertical="center" wrapText="1"/>
    </xf>
    <xf borderId="9" fillId="0" fontId="2" numFmtId="0" xfId="0" applyAlignment="1" applyBorder="1" applyFont="1">
      <alignment vertical="center"/>
    </xf>
    <xf borderId="9" fillId="0" fontId="2" numFmtId="0" xfId="0" applyAlignment="1" applyBorder="1" applyFont="1">
      <alignment readingOrder="0" vertical="center"/>
    </xf>
    <xf borderId="1" fillId="2" fontId="4" numFmtId="0" xfId="0" applyAlignment="1" applyBorder="1" applyFont="1">
      <alignment horizontal="center" readingOrder="0" vertical="center"/>
    </xf>
    <xf borderId="5" fillId="0" fontId="2" numFmtId="0" xfId="0" applyAlignment="1" applyBorder="1" applyFont="1">
      <alignment horizontal="center" readingOrder="0"/>
    </xf>
    <xf borderId="8" fillId="2" fontId="1" numFmtId="0" xfId="0" applyAlignment="1" applyBorder="1" applyFont="1">
      <alignment horizontal="right" readingOrder="0" vertical="center"/>
    </xf>
    <xf borderId="8" fillId="0" fontId="2" numFmtId="0" xfId="0" applyAlignment="1" applyBorder="1" applyFont="1">
      <alignment readingOrder="0" vertical="center"/>
    </xf>
    <xf borderId="0" fillId="0" fontId="1" numFmtId="0" xfId="0" applyAlignment="1" applyFont="1">
      <alignment horizontal="center" readingOrder="0" shrinkToFit="0" wrapText="1"/>
    </xf>
    <xf borderId="0" fillId="0" fontId="1" numFmtId="49" xfId="0" applyAlignment="1" applyFont="1" applyNumberFormat="1">
      <alignment horizontal="center" readingOrder="0" vertical="center"/>
    </xf>
    <xf borderId="0" fillId="0" fontId="1" numFmtId="0" xfId="0" applyAlignment="1" applyFont="1">
      <alignment readingOrder="0"/>
    </xf>
    <xf borderId="0" fillId="0" fontId="1" numFmtId="0" xfId="0" applyAlignment="1" applyFont="1">
      <alignment horizontal="center" vertical="center"/>
    </xf>
    <xf borderId="0" fillId="0" fontId="2" numFmtId="0" xfId="0" applyFont="1"/>
    <xf borderId="12" fillId="4" fontId="1" numFmtId="0" xfId="0" applyAlignment="1" applyBorder="1" applyFill="1" applyFont="1">
      <alignment horizontal="center" shrinkToFit="0" vertical="center" wrapText="1"/>
    </xf>
    <xf borderId="0" fillId="4" fontId="1" numFmtId="0" xfId="0" applyAlignment="1" applyFont="1">
      <alignment horizontal="center" readingOrder="0" vertical="center"/>
    </xf>
    <xf borderId="12" fillId="4" fontId="1" numFmtId="0" xfId="0" applyAlignment="1" applyBorder="1" applyFont="1">
      <alignment horizontal="center" vertical="center"/>
    </xf>
    <xf borderId="13" fillId="4" fontId="5" numFmtId="0" xfId="0" applyAlignment="1" applyBorder="1" applyFont="1">
      <alignment horizontal="center" readingOrder="0" shrinkToFit="0" vertical="center" wrapText="1"/>
    </xf>
    <xf borderId="14" fillId="0" fontId="3" numFmtId="0" xfId="0" applyBorder="1" applyFont="1"/>
    <xf borderId="15" fillId="0" fontId="3" numFmtId="0" xfId="0" applyBorder="1" applyFont="1"/>
    <xf borderId="4" fillId="0" fontId="3" numFmtId="0" xfId="0" applyBorder="1" applyFont="1"/>
    <xf borderId="9" fillId="4" fontId="1" numFmtId="0" xfId="0" applyAlignment="1" applyBorder="1" applyFont="1">
      <alignment horizontal="center" vertical="center"/>
    </xf>
    <xf borderId="13" fillId="4" fontId="1" numFmtId="0" xfId="0" applyAlignment="1" applyBorder="1" applyFont="1">
      <alignment horizontal="center" shrinkToFit="0" vertical="center" wrapText="1"/>
    </xf>
    <xf borderId="12" fillId="4" fontId="1" numFmtId="0" xfId="0" applyAlignment="1" applyBorder="1" applyFont="1">
      <alignment horizontal="center" readingOrder="0" vertical="center"/>
    </xf>
    <xf borderId="16" fillId="0" fontId="3" numFmtId="0" xfId="0" applyBorder="1" applyFont="1"/>
    <xf borderId="5" fillId="0" fontId="3" numFmtId="0" xfId="0" applyBorder="1" applyFont="1"/>
    <xf borderId="8" fillId="4" fontId="4" numFmtId="0" xfId="0" applyAlignment="1" applyBorder="1" applyFont="1">
      <alignment horizontal="center" readingOrder="0" shrinkToFit="0" vertical="center" wrapText="1"/>
    </xf>
    <xf borderId="8" fillId="4" fontId="1" numFmtId="0" xfId="0" applyAlignment="1" applyBorder="1" applyFont="1">
      <alignment horizontal="center" readingOrder="0" textRotation="90" vertical="center"/>
    </xf>
    <xf borderId="8" fillId="4" fontId="1" numFmtId="0" xfId="0" applyAlignment="1" applyBorder="1" applyFont="1">
      <alignment horizontal="center" textRotation="90" vertical="center"/>
    </xf>
    <xf borderId="8" fillId="4" fontId="1" numFmtId="0" xfId="0" applyAlignment="1" applyBorder="1" applyFont="1">
      <alignment horizontal="center" readingOrder="0" shrinkToFit="0" textRotation="90" vertical="center" wrapText="1"/>
    </xf>
    <xf borderId="8" fillId="4" fontId="1" numFmtId="0" xfId="0" applyAlignment="1" applyBorder="1" applyFont="1">
      <alignment horizontal="center" readingOrder="0" textRotation="0" vertical="center"/>
    </xf>
    <xf borderId="8" fillId="5" fontId="1" numFmtId="0" xfId="0" applyBorder="1" applyFill="1" applyFont="1"/>
    <xf borderId="8" fillId="5" fontId="4" numFmtId="0" xfId="0" applyAlignment="1" applyBorder="1" applyFont="1">
      <alignment readingOrder="0"/>
    </xf>
    <xf borderId="8" fillId="5" fontId="2" numFmtId="0" xfId="0" applyAlignment="1" applyBorder="1" applyFont="1">
      <alignment horizontal="center" readingOrder="0" vertical="center"/>
    </xf>
    <xf borderId="8" fillId="5" fontId="2" numFmtId="1" xfId="0" applyAlignment="1" applyBorder="1" applyFont="1" applyNumberFormat="1">
      <alignment horizontal="center" readingOrder="0" vertical="center"/>
    </xf>
    <xf borderId="8" fillId="5" fontId="2" numFmtId="3" xfId="0" applyAlignment="1" applyBorder="1" applyFont="1" applyNumberFormat="1">
      <alignment horizontal="center" readingOrder="0" vertical="center"/>
    </xf>
    <xf borderId="8" fillId="5" fontId="2" numFmtId="49" xfId="0" applyAlignment="1" applyBorder="1" applyFont="1" applyNumberFormat="1">
      <alignment horizontal="center" readingOrder="0" vertical="center"/>
    </xf>
    <xf borderId="9" fillId="5" fontId="2" numFmtId="0" xfId="0" applyAlignment="1" applyBorder="1" applyFont="1">
      <alignment horizontal="center" readingOrder="0" vertical="center"/>
    </xf>
    <xf borderId="11" fillId="5" fontId="3" numFmtId="0" xfId="0" applyBorder="1" applyFont="1"/>
    <xf borderId="8" fillId="5" fontId="6" numFmtId="0" xfId="0" applyAlignment="1" applyBorder="1" applyFont="1">
      <alignment horizontal="center" readingOrder="0" shrinkToFit="0" vertical="top" wrapText="1"/>
    </xf>
    <xf borderId="8" fillId="5" fontId="2" numFmtId="0" xfId="0" applyAlignment="1" applyBorder="1" applyFont="1">
      <alignment horizontal="center" readingOrder="0"/>
    </xf>
    <xf borderId="8" fillId="5" fontId="2" numFmtId="0" xfId="0" applyAlignment="1" applyBorder="1" applyFont="1">
      <alignment horizontal="center"/>
    </xf>
    <xf borderId="8" fillId="6" fontId="1" numFmtId="0" xfId="0" applyBorder="1" applyFill="1" applyFont="1"/>
    <xf borderId="8" fillId="6" fontId="1" numFmtId="0" xfId="0" applyAlignment="1" applyBorder="1" applyFont="1">
      <alignment readingOrder="0"/>
    </xf>
    <xf borderId="8" fillId="6" fontId="2" numFmtId="0" xfId="0" applyAlignment="1" applyBorder="1" applyFont="1">
      <alignment horizontal="center" readingOrder="0" vertical="center"/>
    </xf>
    <xf borderId="8" fillId="6" fontId="2" numFmtId="3" xfId="0" applyAlignment="1" applyBorder="1" applyFont="1" applyNumberFormat="1">
      <alignment horizontal="center" readingOrder="0" vertical="center"/>
    </xf>
    <xf borderId="8" fillId="6" fontId="2" numFmtId="1" xfId="0" applyAlignment="1" applyBorder="1" applyFont="1" applyNumberFormat="1">
      <alignment horizontal="center" readingOrder="0" vertical="center"/>
    </xf>
    <xf borderId="8" fillId="6" fontId="2" numFmtId="49" xfId="0" applyAlignment="1" applyBorder="1" applyFont="1" applyNumberFormat="1">
      <alignment horizontal="center" readingOrder="0" vertical="center"/>
    </xf>
    <xf borderId="9" fillId="6" fontId="2" numFmtId="0" xfId="0" applyAlignment="1" applyBorder="1" applyFont="1">
      <alignment horizontal="center" readingOrder="0" vertical="center"/>
    </xf>
    <xf borderId="11" fillId="6" fontId="3" numFmtId="0" xfId="0" applyBorder="1" applyFont="1"/>
    <xf borderId="8" fillId="6" fontId="6" numFmtId="0" xfId="0" applyAlignment="1" applyBorder="1" applyFont="1">
      <alignment horizontal="center" readingOrder="0" shrinkToFit="0" vertical="top" wrapText="1"/>
    </xf>
    <xf borderId="8" fillId="6" fontId="2" numFmtId="0" xfId="0" applyAlignment="1" applyBorder="1" applyFont="1">
      <alignment horizontal="center" readingOrder="0"/>
    </xf>
    <xf borderId="8" fillId="6" fontId="2" numFmtId="0" xfId="0" applyAlignment="1" applyBorder="1" applyFont="1">
      <alignment horizontal="center"/>
    </xf>
    <xf borderId="8" fillId="7" fontId="1" numFmtId="0" xfId="0" applyBorder="1" applyFill="1" applyFont="1"/>
    <xf borderId="8" fillId="7" fontId="1" numFmtId="0" xfId="0" applyAlignment="1" applyBorder="1" applyFont="1">
      <alignment readingOrder="0"/>
    </xf>
    <xf borderId="8" fillId="7" fontId="2" numFmtId="0" xfId="0" applyAlignment="1" applyBorder="1" applyFont="1">
      <alignment horizontal="center" readingOrder="0" vertical="center"/>
    </xf>
    <xf borderId="8" fillId="7" fontId="2" numFmtId="3" xfId="0" applyAlignment="1" applyBorder="1" applyFont="1" applyNumberFormat="1">
      <alignment horizontal="center" readingOrder="0" vertical="center"/>
    </xf>
    <xf borderId="8" fillId="7" fontId="2" numFmtId="1" xfId="0" applyAlignment="1" applyBorder="1" applyFont="1" applyNumberFormat="1">
      <alignment horizontal="center" readingOrder="0" vertical="center"/>
    </xf>
    <xf borderId="8" fillId="7" fontId="2" numFmtId="49" xfId="0" applyAlignment="1" applyBorder="1" applyFont="1" applyNumberFormat="1">
      <alignment horizontal="center" readingOrder="0" vertical="center"/>
    </xf>
    <xf borderId="9" fillId="7" fontId="2" numFmtId="0" xfId="0" applyAlignment="1" applyBorder="1" applyFont="1">
      <alignment horizontal="center" readingOrder="0" vertical="center"/>
    </xf>
    <xf borderId="11" fillId="7" fontId="3" numFmtId="0" xfId="0" applyBorder="1" applyFont="1"/>
    <xf borderId="8" fillId="7" fontId="6" numFmtId="0" xfId="0" applyAlignment="1" applyBorder="1" applyFont="1">
      <alignment horizontal="center" readingOrder="0" shrinkToFit="0" vertical="top" wrapText="1"/>
    </xf>
    <xf borderId="8" fillId="7" fontId="2" numFmtId="0" xfId="0" applyAlignment="1" applyBorder="1" applyFont="1">
      <alignment horizontal="center" readingOrder="0"/>
    </xf>
    <xf borderId="8" fillId="7" fontId="2" numFmtId="0" xfId="0" applyAlignment="1" applyBorder="1" applyFont="1">
      <alignment horizontal="center"/>
    </xf>
    <xf borderId="8" fillId="6" fontId="4" numFmtId="0" xfId="0" applyAlignment="1" applyBorder="1" applyFont="1">
      <alignment readingOrder="0"/>
    </xf>
    <xf borderId="8" fillId="6" fontId="2" numFmtId="0" xfId="0" applyAlignment="1" applyBorder="1" applyFont="1">
      <alignment horizontal="center" vertical="center"/>
    </xf>
    <xf borderId="8" fillId="6" fontId="6" numFmtId="0" xfId="0" applyAlignment="1" applyBorder="1" applyFont="1">
      <alignment horizontal="center" shrinkToFit="0" vertical="top" wrapText="1"/>
    </xf>
    <xf borderId="8" fillId="6" fontId="2" numFmtId="0" xfId="0" applyAlignment="1" applyBorder="1" applyFont="1">
      <alignment horizontal="center"/>
    </xf>
    <xf borderId="8" fillId="7" fontId="6" numFmtId="0" xfId="0" applyAlignment="1" applyBorder="1" applyFont="1">
      <alignment horizontal="center" shrinkToFit="0" vertical="top" wrapText="1"/>
    </xf>
    <xf borderId="8" fillId="7" fontId="2" numFmtId="0" xfId="0" applyAlignment="1" applyBorder="1" applyFont="1">
      <alignment horizontal="center"/>
    </xf>
    <xf borderId="8" fillId="6" fontId="7" numFmtId="0" xfId="0" applyAlignment="1" applyBorder="1" applyFont="1">
      <alignment horizontal="center" readingOrder="0"/>
    </xf>
    <xf borderId="8" fillId="7" fontId="7" numFmtId="0" xfId="0" applyAlignment="1" applyBorder="1" applyFont="1">
      <alignment horizontal="center" readingOrder="0"/>
    </xf>
    <xf borderId="8" fillId="6" fontId="8" numFmtId="0" xfId="0" applyAlignment="1" applyBorder="1" applyFont="1">
      <alignment horizontal="center" readingOrder="0"/>
    </xf>
    <xf borderId="8" fillId="7" fontId="8" numFmtId="0" xfId="0" applyAlignment="1" applyBorder="1" applyFont="1">
      <alignment horizontal="center" readingOrder="0"/>
    </xf>
    <xf borderId="8" fillId="0" fontId="2" numFmtId="0" xfId="0" applyBorder="1" applyFont="1"/>
    <xf borderId="8" fillId="0" fontId="1" numFmtId="0" xfId="0" applyAlignment="1" applyBorder="1" applyFont="1">
      <alignment horizontal="center" vertical="center"/>
    </xf>
    <xf borderId="8" fillId="0" fontId="4" numFmtId="0" xfId="0" applyBorder="1" applyFont="1"/>
    <xf borderId="8" fillId="6" fontId="9" numFmtId="0" xfId="0" applyAlignment="1" applyBorder="1" applyFont="1">
      <alignment horizontal="center" vertical="center"/>
    </xf>
    <xf borderId="9" fillId="0" fontId="2" numFmtId="0" xfId="0" applyAlignment="1" applyBorder="1" applyFont="1">
      <alignment horizontal="center" readingOrder="0" vertical="center"/>
    </xf>
    <xf borderId="8" fillId="0" fontId="10" numFmtId="0" xfId="0" applyAlignment="1" applyBorder="1" applyFont="1">
      <alignment horizontal="center"/>
    </xf>
    <xf borderId="8" fillId="0" fontId="10" numFmtId="0" xfId="0" applyAlignment="1" applyBorder="1" applyFont="1">
      <alignment horizontal="left"/>
    </xf>
    <xf borderId="8" fillId="0" fontId="11" numFmtId="0" xfId="0" applyAlignment="1" applyBorder="1" applyFont="1">
      <alignment horizontal="center" vertical="center"/>
    </xf>
    <xf borderId="8" fillId="8" fontId="11" numFmtId="0" xfId="0" applyAlignment="1" applyBorder="1" applyFill="1" applyFont="1">
      <alignment horizontal="left" vertical="center"/>
    </xf>
    <xf borderId="0" fillId="0" fontId="12" numFmtId="0" xfId="0" applyAlignment="1" applyFont="1">
      <alignment horizontal="center" readingOrder="0" shrinkToFit="0" wrapText="1"/>
    </xf>
    <xf borderId="0" fillId="0" fontId="1" numFmtId="0" xfId="0" applyAlignment="1" applyFont="1">
      <alignment horizontal="center" shrinkToFit="0" wrapText="1"/>
    </xf>
    <xf borderId="9" fillId="0" fontId="13" numFmtId="0" xfId="0" applyAlignment="1" applyBorder="1" applyFont="1">
      <alignment horizontal="center" shrinkToFit="0" wrapText="1"/>
    </xf>
    <xf borderId="17" fillId="9" fontId="14" numFmtId="0" xfId="0" applyAlignment="1" applyBorder="1" applyFill="1" applyFont="1">
      <alignment horizontal="center" shrinkToFit="0" vertical="center" wrapText="1"/>
    </xf>
    <xf borderId="0" fillId="0" fontId="1" numFmtId="0" xfId="0" applyFont="1"/>
    <xf borderId="18" fillId="9" fontId="14" numFmtId="0" xfId="0" applyAlignment="1" applyBorder="1" applyFont="1">
      <alignment horizontal="center" shrinkToFit="0" vertical="center" wrapText="1"/>
    </xf>
    <xf borderId="19" fillId="9" fontId="14" numFmtId="0" xfId="0" applyAlignment="1" applyBorder="1" applyFont="1">
      <alignment horizontal="center" shrinkToFit="0" vertical="center" wrapText="1"/>
    </xf>
    <xf borderId="20" fillId="9" fontId="14" numFmtId="0" xfId="0" applyAlignment="1" applyBorder="1" applyFont="1">
      <alignment horizontal="center" shrinkToFit="0" vertical="center" wrapText="1"/>
    </xf>
    <xf borderId="18" fillId="9" fontId="14" numFmtId="0" xfId="0" applyAlignment="1" applyBorder="1" applyFont="1">
      <alignment horizontal="center" vertical="center"/>
    </xf>
    <xf borderId="21" fillId="0" fontId="3" numFmtId="0" xfId="0" applyBorder="1" applyFont="1"/>
    <xf borderId="8" fillId="0" fontId="1" numFmtId="0" xfId="0" applyBorder="1" applyFont="1"/>
    <xf borderId="8" fillId="0" fontId="1" numFmtId="0" xfId="0" applyAlignment="1" applyBorder="1" applyFont="1">
      <alignment readingOrder="0"/>
    </xf>
    <xf borderId="8" fillId="0" fontId="2" numFmtId="4" xfId="0" applyAlignment="1" applyBorder="1" applyFont="1" applyNumberFormat="1">
      <alignment horizontal="center" readingOrder="0"/>
    </xf>
    <xf borderId="8" fillId="0" fontId="2" numFmtId="0" xfId="0" applyAlignment="1" applyBorder="1" applyFont="1">
      <alignment horizontal="center" readingOrder="0"/>
    </xf>
    <xf borderId="8" fillId="0" fontId="2" numFmtId="0" xfId="0" applyAlignment="1" applyBorder="1" applyFont="1">
      <alignment readingOrder="0"/>
    </xf>
    <xf borderId="8" fillId="0" fontId="7" numFmtId="0" xfId="0" applyAlignment="1" applyBorder="1" applyFont="1">
      <alignment horizontal="center" readingOrder="0"/>
    </xf>
    <xf borderId="0" fillId="10" fontId="15" numFmtId="0" xfId="0" applyAlignment="1" applyFill="1" applyFont="1">
      <alignment horizontal="center" readingOrder="0" shrinkToFit="0" vertical="center" wrapText="1"/>
    </xf>
    <xf borderId="0" fillId="11" fontId="5" numFmtId="0" xfId="0" applyAlignment="1" applyFill="1" applyFont="1">
      <alignment vertical="center"/>
    </xf>
    <xf borderId="9" fillId="11" fontId="13" numFmtId="0" xfId="0" applyAlignment="1" applyBorder="1" applyFont="1">
      <alignment horizontal="center" readingOrder="0" vertical="center"/>
    </xf>
    <xf borderId="8" fillId="11" fontId="16" numFmtId="0" xfId="0" applyAlignment="1" applyBorder="1" applyFont="1">
      <alignment horizontal="center" readingOrder="0" shrinkToFit="0" vertical="center" wrapText="1"/>
    </xf>
    <xf borderId="8" fillId="11" fontId="16" numFmtId="0" xfId="0" applyAlignment="1" applyBorder="1" applyFont="1">
      <alignment horizontal="center" vertical="center"/>
    </xf>
    <xf borderId="8" fillId="0" fontId="1" numFmtId="0" xfId="0" applyAlignment="1" applyBorder="1" applyFont="1">
      <alignment vertical="center"/>
    </xf>
    <xf borderId="8" fillId="0" fontId="1" numFmtId="0" xfId="0" applyAlignment="1" applyBorder="1" applyFont="1">
      <alignment horizontal="left" readingOrder="0" vertical="center"/>
    </xf>
    <xf borderId="8" fillId="0" fontId="2" numFmtId="49" xfId="0" applyAlignment="1" applyBorder="1" applyFont="1" applyNumberFormat="1">
      <alignment horizontal="center" readingOrder="0"/>
    </xf>
    <xf borderId="8" fillId="0" fontId="2" numFmtId="4" xfId="0" applyAlignment="1" applyBorder="1" applyFont="1" applyNumberFormat="1">
      <alignment horizontal="center" readingOrder="0" vertical="center"/>
    </xf>
    <xf borderId="0" fillId="0" fontId="17" numFmtId="0" xfId="0" applyAlignment="1" applyFont="1">
      <alignment horizontal="center" vertical="center"/>
    </xf>
    <xf borderId="0" fillId="0" fontId="18" numFmtId="0" xfId="0" applyFont="1"/>
    <xf borderId="9" fillId="0" fontId="19" numFmtId="0" xfId="0" applyAlignment="1" applyBorder="1" applyFont="1">
      <alignment horizontal="center" readingOrder="0" vertical="center"/>
    </xf>
    <xf borderId="0" fillId="0" fontId="19" numFmtId="0" xfId="0" applyAlignment="1" applyFont="1">
      <alignment horizontal="center" readingOrder="0" vertical="center"/>
    </xf>
    <xf borderId="22" fillId="0" fontId="18" numFmtId="0" xfId="0" applyBorder="1" applyFont="1"/>
    <xf borderId="0" fillId="0" fontId="18" numFmtId="0" xfId="0" applyFont="1"/>
    <xf borderId="0" fillId="0" fontId="18" numFmtId="0" xfId="0" applyAlignment="1" applyFont="1">
      <alignment readingOrder="0"/>
    </xf>
    <xf borderId="0" fillId="0" fontId="20" numFmtId="0" xfId="0" applyAlignment="1" applyFont="1">
      <alignment horizontal="center" readingOrder="0" vertical="center"/>
    </xf>
    <xf borderId="9" fillId="12" fontId="20" numFmtId="0" xfId="0" applyAlignment="1" applyBorder="1" applyFill="1" applyFont="1">
      <alignment horizontal="center" readingOrder="0" vertical="center"/>
    </xf>
    <xf borderId="9" fillId="0" fontId="20" numFmtId="0" xfId="0" applyAlignment="1" applyBorder="1" applyFont="1">
      <alignment horizontal="center" readingOrder="0" vertical="center"/>
    </xf>
    <xf borderId="0" fillId="0" fontId="21" numFmtId="0" xfId="0" applyAlignment="1" applyFont="1">
      <alignment horizontal="center" vertical="center"/>
    </xf>
    <xf borderId="22" fillId="0" fontId="22" numFmtId="0" xfId="0" applyBorder="1" applyFont="1"/>
    <xf borderId="0" fillId="0" fontId="22" numFmtId="0" xfId="0" applyFont="1"/>
    <xf borderId="9" fillId="0" fontId="21" numFmtId="0" xfId="0" applyAlignment="1" applyBorder="1" applyFont="1">
      <alignment horizontal="center" readingOrder="0" vertical="center"/>
    </xf>
    <xf borderId="9" fillId="13" fontId="1" numFmtId="0" xfId="0" applyAlignment="1" applyBorder="1" applyFill="1" applyFont="1">
      <alignment horizontal="center" readingOrder="0" vertical="center"/>
    </xf>
    <xf borderId="8" fillId="0" fontId="2" numFmtId="0" xfId="0" applyAlignment="1" applyBorder="1" applyFont="1">
      <alignment horizontal="center" readingOrder="0" vertical="center"/>
    </xf>
    <xf borderId="0" fillId="0" fontId="2" numFmtId="0" xfId="0" applyAlignment="1" applyFont="1">
      <alignment horizontal="center" readingOrder="0" vertical="center"/>
    </xf>
    <xf borderId="22" fillId="0" fontId="23" numFmtId="0" xfId="0" applyBorder="1" applyFont="1"/>
    <xf borderId="0" fillId="0" fontId="23" numFmtId="0" xfId="0" applyFont="1"/>
    <xf borderId="9" fillId="0" fontId="1" numFmtId="0" xfId="0" applyAlignment="1" applyBorder="1" applyFont="1">
      <alignment horizontal="center" readingOrder="0" vertical="center"/>
    </xf>
    <xf borderId="12" fillId="0" fontId="1" numFmtId="0" xfId="0" applyAlignment="1" applyBorder="1" applyFont="1">
      <alignment horizontal="center" readingOrder="0" vertical="center"/>
    </xf>
    <xf borderId="12" fillId="0" fontId="1" numFmtId="0" xfId="0" applyAlignment="1" applyBorder="1" applyFont="1">
      <alignment horizontal="center" readingOrder="0" shrinkToFit="0" vertical="center" wrapText="0"/>
    </xf>
    <xf borderId="13" fillId="0" fontId="1" numFmtId="0" xfId="0" applyAlignment="1" applyBorder="1" applyFont="1">
      <alignment horizontal="center" readingOrder="0" shrinkToFit="0" vertical="center" wrapText="0"/>
    </xf>
    <xf borderId="22" fillId="0" fontId="24" numFmtId="0" xfId="0" applyBorder="1" applyFont="1"/>
    <xf borderId="0" fillId="0" fontId="24" numFmtId="0" xfId="0" applyFont="1"/>
    <xf borderId="0" fillId="0" fontId="25" numFmtId="0" xfId="0" applyAlignment="1" applyFont="1">
      <alignment horizontal="center"/>
    </xf>
    <xf borderId="8" fillId="0" fontId="1" numFmtId="0" xfId="0" applyAlignment="1" applyBorder="1" applyFont="1">
      <alignment horizontal="center" readingOrder="0" shrinkToFit="0" vertical="center" wrapText="1"/>
    </xf>
    <xf borderId="0" fillId="0" fontId="24" numFmtId="0" xfId="0" applyFont="1"/>
    <xf borderId="0" fillId="0" fontId="24" numFmtId="0" xfId="0" applyAlignment="1" applyFont="1">
      <alignment readingOrder="0"/>
    </xf>
    <xf borderId="8" fillId="0" fontId="1" numFmtId="0" xfId="0" applyAlignment="1" applyBorder="1" applyFont="1">
      <alignment horizontal="center" readingOrder="0" vertical="center"/>
    </xf>
    <xf borderId="8" fillId="0" fontId="1" numFmtId="0" xfId="0" applyAlignment="1" applyBorder="1" applyFont="1">
      <alignment horizontal="left" readingOrder="0" vertical="center"/>
    </xf>
    <xf borderId="8" fillId="0" fontId="2" numFmtId="0" xfId="0" applyAlignment="1" applyBorder="1" applyFont="1">
      <alignment horizontal="center" readingOrder="0" vertical="center"/>
    </xf>
    <xf borderId="8" fillId="0" fontId="2" numFmtId="0" xfId="0" applyAlignment="1" applyBorder="1" applyFont="1">
      <alignment horizontal="center" vertical="center"/>
    </xf>
    <xf borderId="8" fillId="0" fontId="2" numFmtId="9" xfId="0" applyAlignment="1" applyBorder="1" applyFont="1" applyNumberFormat="1">
      <alignment horizontal="center" vertical="center"/>
    </xf>
    <xf borderId="8" fillId="0" fontId="7" numFmtId="0" xfId="0" applyAlignment="1" applyBorder="1" applyFont="1">
      <alignment horizontal="center" vertical="center"/>
    </xf>
    <xf borderId="8" fillId="0" fontId="2" numFmtId="0" xfId="0" applyAlignment="1" applyBorder="1" applyFont="1">
      <alignment horizontal="center" vertical="center"/>
    </xf>
    <xf borderId="9" fillId="0" fontId="2" numFmtId="9" xfId="0" applyAlignment="1" applyBorder="1" applyFont="1" applyNumberFormat="1">
      <alignment horizontal="center" vertical="center"/>
    </xf>
    <xf borderId="22" fillId="0" fontId="26" numFmtId="0" xfId="0" applyBorder="1" applyFont="1"/>
    <xf borderId="0" fillId="0" fontId="26" numFmtId="0" xfId="0" applyFont="1"/>
    <xf borderId="0" fillId="0" fontId="26" numFmtId="0" xfId="0" applyFont="1"/>
    <xf borderId="0" fillId="0" fontId="27" numFmtId="0" xfId="0" applyAlignment="1" applyFont="1">
      <alignment readingOrder="0"/>
    </xf>
    <xf borderId="0" fillId="0" fontId="20" numFmtId="0" xfId="0" applyAlignment="1" applyFont="1">
      <alignment horizontal="center" readingOrder="0"/>
    </xf>
    <xf borderId="9" fillId="7" fontId="13" numFmtId="0" xfId="0" applyAlignment="1" applyBorder="1" applyFont="1">
      <alignment horizontal="center" readingOrder="0"/>
    </xf>
    <xf borderId="8" fillId="7" fontId="13" numFmtId="0" xfId="0" applyAlignment="1" applyBorder="1" applyFont="1">
      <alignment horizontal="center" readingOrder="0"/>
    </xf>
    <xf borderId="8" fillId="0" fontId="13" numFmtId="0" xfId="0" applyAlignment="1" applyBorder="1" applyFont="1">
      <alignment horizontal="center" readingOrder="0" shrinkToFit="0" vertical="center" wrapText="1"/>
    </xf>
    <xf borderId="9" fillId="0" fontId="13" numFmtId="0" xfId="0" applyAlignment="1" applyBorder="1" applyFont="1">
      <alignment horizontal="center" readingOrder="0" shrinkToFit="0" vertical="center" wrapText="1"/>
    </xf>
    <xf borderId="8" fillId="0" fontId="2" numFmtId="0" xfId="0" applyAlignment="1" applyBorder="1" applyFont="1">
      <alignment readingOrder="0" shrinkToFit="0" vertical="center" wrapText="1"/>
    </xf>
    <xf borderId="9" fillId="0" fontId="2" numFmtId="0" xfId="0" applyAlignment="1" applyBorder="1" applyFont="1">
      <alignment readingOrder="0" shrinkToFit="0" vertical="top" wrapText="1"/>
    </xf>
    <xf borderId="0" fillId="0" fontId="1" numFmtId="0" xfId="0" applyAlignment="1" applyFont="1">
      <alignment horizontal="center" readingOrder="0" shrinkToFit="0" vertical="center" wrapText="1"/>
    </xf>
    <xf borderId="8" fillId="11" fontId="13" numFmtId="0" xfId="0" applyAlignment="1" applyBorder="1" applyFont="1">
      <alignment horizontal="center" readingOrder="0" shrinkToFit="0" vertical="center" wrapText="1"/>
    </xf>
    <xf borderId="0" fillId="11" fontId="28" numFmtId="0" xfId="0" applyAlignment="1" applyFont="1">
      <alignment horizontal="center" readingOrder="0"/>
    </xf>
    <xf borderId="8" fillId="7" fontId="13" numFmtId="0" xfId="0" applyAlignment="1" applyBorder="1" applyFont="1">
      <alignment horizontal="center" readingOrder="0" shrinkToFit="0" vertical="center" wrapText="1"/>
    </xf>
    <xf borderId="8" fillId="0" fontId="13" numFmtId="0" xfId="0" applyAlignment="1" applyBorder="1" applyFont="1">
      <alignment horizontal="center" readingOrder="0" shrinkToFit="0" vertical="top" wrapText="1"/>
    </xf>
    <xf borderId="8" fillId="0" fontId="2" numFmtId="0" xfId="0" applyAlignment="1" applyBorder="1" applyFont="1">
      <alignment horizontal="left" readingOrder="0" shrinkToFit="0" vertical="top" wrapText="1"/>
    </xf>
    <xf borderId="4" fillId="0" fontId="2" numFmtId="0" xfId="0" applyAlignment="1" applyBorder="1" applyFont="1">
      <alignment horizontal="left" readingOrder="0" shrinkToFit="0" vertical="top" wrapText="1"/>
    </xf>
    <xf borderId="8" fillId="0" fontId="13" numFmtId="0" xfId="0" applyAlignment="1" applyBorder="1" applyFont="1">
      <alignment horizontal="center" shrinkToFit="0" vertical="top" wrapText="1"/>
    </xf>
    <xf borderId="0" fillId="10" fontId="29" numFmtId="0" xfId="0" applyAlignment="1" applyFont="1">
      <alignment horizontal="center" readingOrder="0" vertical="center"/>
    </xf>
    <xf borderId="12" fillId="0" fontId="11" numFmtId="0" xfId="0" applyAlignment="1" applyBorder="1" applyFont="1">
      <alignment readingOrder="0" textRotation="90" vertical="center"/>
    </xf>
    <xf borderId="12" fillId="0" fontId="2" numFmtId="0" xfId="0" applyAlignment="1" applyBorder="1" applyFont="1">
      <alignment readingOrder="0" shrinkToFit="0" vertical="center" wrapText="1"/>
    </xf>
    <xf borderId="9" fillId="0" fontId="2" numFmtId="0" xfId="0" applyAlignment="1" applyBorder="1" applyFont="1">
      <alignment readingOrder="0" shrinkToFit="0" vertical="center" wrapText="1"/>
    </xf>
    <xf borderId="4" fillId="0" fontId="5" numFmtId="0" xfId="0" applyAlignment="1" applyBorder="1" applyFont="1">
      <alignment readingOrder="0" textRotation="90" vertical="center"/>
    </xf>
    <xf borderId="8" fillId="11" fontId="1" numFmtId="0" xfId="0" applyAlignment="1" applyBorder="1" applyFont="1">
      <alignment horizontal="center" readingOrder="0" vertical="center"/>
    </xf>
    <xf borderId="8" fillId="0" fontId="1" numFmtId="3" xfId="0" applyAlignment="1" applyBorder="1" applyFont="1" applyNumberFormat="1">
      <alignment horizontal="center" readingOrder="0" vertical="center"/>
    </xf>
    <xf borderId="8" fillId="11" fontId="2" numFmtId="0" xfId="0" applyAlignment="1" applyBorder="1" applyFont="1">
      <alignment horizontal="center" readingOrder="0" vertical="center"/>
    </xf>
    <xf borderId="8" fillId="0" fontId="2" numFmtId="1" xfId="0" applyAlignment="1" applyBorder="1" applyFont="1" applyNumberFormat="1">
      <alignment horizontal="center" readingOrder="0" vertical="center"/>
    </xf>
    <xf borderId="13" fillId="0" fontId="2" numFmtId="0" xfId="0" applyAlignment="1" applyBorder="1" applyFont="1">
      <alignment readingOrder="0" shrinkToFit="0" vertical="center" wrapText="1"/>
    </xf>
    <xf borderId="9" fillId="0" fontId="1" numFmtId="0" xfId="0" applyAlignment="1" applyBorder="1" applyFont="1">
      <alignment horizontal="center" readingOrder="0" shrinkToFit="0" vertical="center" wrapText="1"/>
    </xf>
    <xf borderId="12" fillId="11" fontId="1" numFmtId="0" xfId="0" applyAlignment="1" applyBorder="1" applyFont="1">
      <alignment horizontal="center" readingOrder="0" shrinkToFit="0" textRotation="90" vertical="center" wrapText="1"/>
    </xf>
    <xf borderId="12" fillId="0" fontId="1" numFmtId="0" xfId="0" applyAlignment="1" applyBorder="1" applyFont="1">
      <alignment horizontal="center" readingOrder="0" shrinkToFit="0" textRotation="90" vertical="center" wrapText="1"/>
    </xf>
    <xf borderId="8" fillId="0" fontId="2" numFmtId="164" xfId="0" applyAlignment="1" applyBorder="1" applyFont="1" applyNumberFormat="1">
      <alignment horizontal="center" readingOrder="0" vertical="center"/>
    </xf>
    <xf borderId="8" fillId="11" fontId="1" numFmtId="1" xfId="0" applyAlignment="1" applyBorder="1" applyFont="1" applyNumberFormat="1">
      <alignment horizontal="center" readingOrder="0" vertical="center"/>
    </xf>
    <xf borderId="0" fillId="6" fontId="4" numFmtId="0" xfId="0" applyAlignment="1" applyFont="1">
      <alignment horizontal="center" readingOrder="0" vertical="center"/>
    </xf>
    <xf borderId="0" fillId="0" fontId="4" numFmtId="0" xfId="0" applyAlignment="1" applyFont="1">
      <alignment horizontal="center" readingOrder="0" vertical="center"/>
    </xf>
    <xf borderId="0" fillId="11" fontId="4" numFmtId="0" xfId="0" applyAlignment="1" applyFont="1">
      <alignment horizontal="center" readingOrder="0" vertical="center"/>
    </xf>
    <xf borderId="6" fillId="0" fontId="4" numFmtId="0" xfId="0" applyAlignment="1" applyBorder="1" applyFont="1">
      <alignment horizontal="center" readingOrder="0" vertical="center"/>
    </xf>
    <xf borderId="0" fillId="0" fontId="1" numFmtId="0" xfId="0" applyAlignment="1" applyFont="1">
      <alignment horizontal="center" readingOrder="0" textRotation="90" vertical="center"/>
    </xf>
    <xf borderId="12" fillId="0" fontId="1" numFmtId="3" xfId="0" applyAlignment="1" applyBorder="1" applyFont="1" applyNumberFormat="1">
      <alignment horizontal="center" readingOrder="0" vertical="center"/>
    </xf>
    <xf borderId="9" fillId="12" fontId="30" numFmtId="0" xfId="0" applyAlignment="1" applyBorder="1" applyFont="1">
      <alignment horizontal="center" vertical="bottom"/>
    </xf>
    <xf borderId="9" fillId="12" fontId="30" numFmtId="0" xfId="0" applyAlignment="1" applyBorder="1" applyFont="1">
      <alignment horizontal="center" shrinkToFit="0" wrapText="1"/>
    </xf>
    <xf borderId="16" fillId="12" fontId="30" numFmtId="0" xfId="0" applyAlignment="1" applyBorder="1" applyFont="1">
      <alignment horizontal="center" vertical="bottom"/>
    </xf>
    <xf borderId="23" fillId="12" fontId="30" numFmtId="0" xfId="0" applyAlignment="1" applyBorder="1" applyFont="1">
      <alignment horizontal="center" vertical="bottom"/>
    </xf>
    <xf borderId="23" fillId="12" fontId="31" numFmtId="0" xfId="0" applyAlignment="1" applyBorder="1" applyFont="1">
      <alignment horizontal="center" vertical="bottom"/>
    </xf>
    <xf borderId="16" fillId="12" fontId="30" numFmtId="0" xfId="0" applyAlignment="1" applyBorder="1" applyFont="1">
      <alignment horizontal="center"/>
    </xf>
    <xf borderId="23" fillId="12" fontId="30" numFmtId="0" xfId="0" applyAlignment="1" applyBorder="1" applyFont="1">
      <alignment horizontal="center"/>
    </xf>
    <xf borderId="23" fillId="0" fontId="30" numFmtId="0" xfId="0" applyAlignment="1" applyBorder="1" applyFont="1">
      <alignment horizontal="center" shrinkToFit="0" wrapText="1"/>
    </xf>
    <xf borderId="12" fillId="0" fontId="1" numFmtId="0" xfId="0" applyAlignment="1" applyBorder="1" applyFont="1">
      <alignment horizontal="center" readingOrder="0" shrinkToFit="0" vertical="center" wrapText="1"/>
    </xf>
    <xf borderId="12" fillId="6" fontId="1" numFmtId="0" xfId="0" applyAlignment="1" applyBorder="1" applyFont="1">
      <alignment horizontal="center" readingOrder="0" vertical="center"/>
    </xf>
    <xf borderId="12" fillId="11" fontId="1" numFmtId="0" xfId="0" applyAlignment="1" applyBorder="1" applyFont="1">
      <alignment horizontal="center" readingOrder="0" vertical="center"/>
    </xf>
    <xf borderId="12" fillId="6" fontId="1" numFmtId="0" xfId="0" applyAlignment="1" applyBorder="1" applyFont="1">
      <alignment horizontal="center" readingOrder="0" shrinkToFit="0" vertical="center" wrapText="1"/>
    </xf>
    <xf borderId="12" fillId="11" fontId="1" numFmtId="0" xfId="0" applyAlignment="1" applyBorder="1" applyFont="1">
      <alignment horizontal="center" readingOrder="0" shrinkToFit="0" vertical="center" wrapText="1"/>
    </xf>
    <xf borderId="0" fillId="0" fontId="1" numFmtId="3" xfId="0" applyAlignment="1" applyFont="1" applyNumberFormat="1">
      <alignment horizontal="center" readingOrder="0" vertical="center"/>
    </xf>
    <xf borderId="8" fillId="0" fontId="32" numFmtId="3" xfId="0" applyBorder="1" applyFont="1" applyNumberFormat="1"/>
    <xf borderId="11" fillId="0" fontId="33" numFmtId="165" xfId="0" applyAlignment="1" applyBorder="1" applyFont="1" applyNumberFormat="1">
      <alignment horizontal="center"/>
    </xf>
    <xf borderId="11" fillId="0" fontId="33" numFmtId="3" xfId="0" applyAlignment="1" applyBorder="1" applyFont="1" applyNumberFormat="1">
      <alignment horizontal="center"/>
    </xf>
    <xf borderId="11" fillId="0" fontId="33" numFmtId="0" xfId="0" applyBorder="1" applyFont="1"/>
    <xf borderId="11" fillId="0" fontId="32" numFmtId="164" xfId="0" applyAlignment="1" applyBorder="1" applyFont="1" applyNumberFormat="1">
      <alignment horizontal="center"/>
    </xf>
    <xf borderId="11" fillId="6" fontId="34" numFmtId="164" xfId="0" applyAlignment="1" applyBorder="1" applyFont="1" applyNumberFormat="1">
      <alignment horizontal="center"/>
    </xf>
    <xf borderId="11" fillId="0" fontId="32" numFmtId="1" xfId="0" applyAlignment="1" applyBorder="1" applyFont="1" applyNumberFormat="1">
      <alignment horizontal="center"/>
    </xf>
    <xf borderId="11" fillId="0" fontId="32" numFmtId="165" xfId="0" applyAlignment="1" applyBorder="1" applyFont="1" applyNumberFormat="1">
      <alignment horizontal="center"/>
    </xf>
    <xf borderId="11" fillId="0" fontId="33" numFmtId="9" xfId="0" applyAlignment="1" applyBorder="1" applyFont="1" applyNumberFormat="1">
      <alignment horizontal="center"/>
    </xf>
    <xf borderId="11" fillId="6" fontId="32" numFmtId="1" xfId="0" applyAlignment="1" applyBorder="1" applyFont="1" applyNumberFormat="1">
      <alignment horizontal="center"/>
    </xf>
    <xf borderId="11" fillId="6" fontId="32" numFmtId="1" xfId="0" applyAlignment="1" applyBorder="1" applyFont="1" applyNumberFormat="1">
      <alignment horizontal="center" readingOrder="0"/>
    </xf>
    <xf borderId="11" fillId="0" fontId="33" numFmtId="1" xfId="0" applyAlignment="1" applyBorder="1" applyFont="1" applyNumberFormat="1">
      <alignment horizontal="center"/>
    </xf>
    <xf borderId="11" fillId="11" fontId="32" numFmtId="0" xfId="0" applyAlignment="1" applyBorder="1" applyFont="1">
      <alignment horizontal="center" readingOrder="0"/>
    </xf>
    <xf borderId="11" fillId="0" fontId="32" numFmtId="0" xfId="0" applyAlignment="1" applyBorder="1" applyFont="1">
      <alignment horizontal="center"/>
    </xf>
    <xf borderId="11" fillId="6" fontId="33" numFmtId="0" xfId="0" applyAlignment="1" applyBorder="1" applyFont="1">
      <alignment horizontal="center"/>
    </xf>
    <xf borderId="4" fillId="0" fontId="32" numFmtId="3" xfId="0" applyBorder="1" applyFont="1" applyNumberFormat="1"/>
    <xf borderId="7" fillId="0" fontId="33" numFmtId="165" xfId="0" applyAlignment="1" applyBorder="1" applyFont="1" applyNumberFormat="1">
      <alignment horizontal="center"/>
    </xf>
    <xf borderId="7" fillId="0" fontId="33" numFmtId="3" xfId="0" applyAlignment="1" applyBorder="1" applyFont="1" applyNumberFormat="1">
      <alignment horizontal="center"/>
    </xf>
    <xf borderId="7" fillId="0" fontId="33" numFmtId="0" xfId="0" applyBorder="1" applyFont="1"/>
    <xf borderId="7" fillId="0" fontId="33" numFmtId="165" xfId="0" applyBorder="1" applyFont="1" applyNumberFormat="1"/>
    <xf borderId="0" fillId="0" fontId="32" numFmtId="3" xfId="0" applyFont="1" applyNumberFormat="1"/>
    <xf borderId="0" fillId="0" fontId="33" numFmtId="165" xfId="0" applyFont="1" applyNumberFormat="1"/>
    <xf borderId="0" fillId="0" fontId="17" numFmtId="0" xfId="0" applyAlignment="1" applyFont="1">
      <alignment horizontal="center" readingOrder="0" vertical="center"/>
    </xf>
    <xf borderId="9" fillId="12" fontId="28" numFmtId="0" xfId="0" applyAlignment="1" applyBorder="1" applyFont="1">
      <alignment horizontal="center" readingOrder="0" vertical="center"/>
    </xf>
    <xf borderId="8" fillId="0" fontId="26" numFmtId="0" xfId="0" applyBorder="1" applyFont="1"/>
    <xf borderId="0" fillId="0" fontId="28" numFmtId="0" xfId="0" applyAlignment="1" applyFont="1">
      <alignment horizontal="center" readingOrder="0"/>
    </xf>
    <xf borderId="16" fillId="0" fontId="2" numFmtId="0" xfId="0" applyAlignment="1" applyBorder="1" applyFont="1">
      <alignment horizontal="left" readingOrder="0" shrinkToFit="0" vertical="top" wrapText="1"/>
    </xf>
    <xf borderId="9" fillId="11" fontId="28" numFmtId="0" xfId="0" applyAlignment="1" applyBorder="1" applyFont="1">
      <alignment horizontal="center" readingOrder="0"/>
    </xf>
    <xf borderId="8" fillId="0" fontId="11" numFmtId="0" xfId="0" applyAlignment="1" applyBorder="1" applyFont="1">
      <alignment readingOrder="0" textRotation="90" vertical="center"/>
    </xf>
    <xf borderId="8" fillId="0" fontId="1" numFmtId="3" xfId="0" applyAlignment="1" applyBorder="1" applyFont="1" applyNumberFormat="1">
      <alignment horizontal="center" readingOrder="0"/>
    </xf>
    <xf borderId="8" fillId="0" fontId="1" numFmtId="3" xfId="0" applyAlignment="1" applyBorder="1" applyFont="1" applyNumberFormat="1">
      <alignment readingOrder="0"/>
    </xf>
    <xf borderId="8" fillId="0" fontId="1" numFmtId="0" xfId="0" applyAlignment="1" applyBorder="1" applyFont="1">
      <alignment horizontal="left" readingOrder="0"/>
    </xf>
    <xf borderId="8" fillId="11" fontId="2" numFmtId="0" xfId="0" applyAlignment="1" applyBorder="1" applyFont="1">
      <alignment horizontal="center" readingOrder="0"/>
    </xf>
    <xf borderId="8" fillId="11" fontId="2" numFmtId="1" xfId="0" applyAlignment="1" applyBorder="1" applyFont="1" applyNumberFormat="1">
      <alignment horizontal="center" readingOrder="0" vertical="center"/>
    </xf>
    <xf borderId="12" fillId="0" fontId="1" numFmtId="0" xfId="0" applyAlignment="1" applyBorder="1" applyFont="1">
      <alignment horizontal="center" readingOrder="0" textRotation="90" vertical="center"/>
    </xf>
    <xf borderId="9" fillId="12" fontId="30" numFmtId="0" xfId="0" applyAlignment="1" applyBorder="1" applyFont="1">
      <alignment horizontal="center"/>
    </xf>
    <xf borderId="11" fillId="0" fontId="33" numFmtId="165" xfId="0" applyAlignment="1" applyBorder="1" applyFont="1" applyNumberFormat="1">
      <alignment horizontal="center"/>
    </xf>
    <xf borderId="11" fillId="0" fontId="32" numFmtId="9" xfId="0" applyAlignment="1" applyBorder="1" applyFont="1" applyNumberFormat="1">
      <alignment horizontal="center"/>
    </xf>
    <xf borderId="11" fillId="11" fontId="32" numFmtId="0" xfId="0" applyAlignment="1" applyBorder="1" applyFont="1">
      <alignment horizontal="center"/>
    </xf>
    <xf borderId="11" fillId="14" fontId="32" numFmtId="0" xfId="0" applyAlignment="1" applyBorder="1" applyFill="1" applyFont="1">
      <alignment horizontal="center"/>
    </xf>
    <xf borderId="7" fillId="0" fontId="33" numFmtId="165" xfId="0" applyAlignment="1" applyBorder="1" applyFont="1" applyNumberFormat="1">
      <alignment horizontal="center"/>
    </xf>
    <xf borderId="7" fillId="0" fontId="32" numFmtId="165" xfId="0" applyBorder="1" applyFont="1" applyNumberFormat="1"/>
    <xf borderId="7" fillId="6" fontId="35" numFmtId="0" xfId="0" applyAlignment="1" applyBorder="1" applyFont="1">
      <alignment horizontal="left" readingOrder="0" shrinkToFit="0" vertical="top" wrapText="1"/>
    </xf>
    <xf borderId="8" fillId="0" fontId="8" numFmtId="0" xfId="0" applyAlignment="1" applyBorder="1" applyFont="1">
      <alignment horizontal="center" readingOrder="0" shrinkToFit="0" vertical="top" wrapText="1"/>
    </xf>
    <xf borderId="9" fillId="0" fontId="2" numFmtId="0" xfId="0" applyAlignment="1" applyBorder="1" applyFont="1">
      <alignment horizontal="center" readingOrder="0" shrinkToFit="0" vertical="center" wrapText="1"/>
    </xf>
    <xf borderId="6" fillId="6" fontId="4" numFmtId="0" xfId="0" applyAlignment="1" applyBorder="1" applyFont="1">
      <alignment horizontal="center" readingOrder="0" vertical="center"/>
    </xf>
    <xf borderId="11" fillId="11" fontId="32" numFmtId="1" xfId="0" applyAlignment="1" applyBorder="1" applyFont="1" applyNumberFormat="1">
      <alignment horizontal="center"/>
    </xf>
    <xf borderId="7" fillId="0" fontId="33" numFmtId="165" xfId="0" applyBorder="1" applyFont="1" applyNumberFormat="1"/>
    <xf borderId="0" fillId="0" fontId="33" numFmtId="165" xfId="0" applyFont="1" applyNumberFormat="1"/>
    <xf borderId="8" fillId="0" fontId="36" numFmtId="0" xfId="0" applyAlignment="1" applyBorder="1" applyFont="1">
      <alignment horizontal="right" readingOrder="0" shrinkToFit="0" vertical="bottom" wrapText="0"/>
    </xf>
    <xf borderId="11" fillId="0" fontId="36" numFmtId="0" xfId="0" applyAlignment="1" applyBorder="1" applyFont="1">
      <alignment horizontal="right" readingOrder="0" shrinkToFit="0" vertical="bottom" wrapText="0"/>
    </xf>
    <xf borderId="8" fillId="0" fontId="2" numFmtId="0" xfId="0" applyAlignment="1" applyBorder="1" applyFont="1">
      <alignment horizontal="center" readingOrder="0" shrinkToFit="0" vertical="bottom" wrapText="1"/>
    </xf>
    <xf borderId="8" fillId="6" fontId="37" numFmtId="0" xfId="0" applyAlignment="1" applyBorder="1" applyFont="1">
      <alignment vertical="bottom"/>
    </xf>
    <xf borderId="8" fillId="0" fontId="2" numFmtId="0" xfId="0" applyAlignment="1" applyBorder="1" applyFont="1">
      <alignment horizontal="center" readingOrder="0" textRotation="0" vertical="center"/>
    </xf>
    <xf borderId="8" fillId="15" fontId="37" numFmtId="0" xfId="0" applyAlignment="1" applyBorder="1" applyFill="1" applyFont="1">
      <alignment vertical="bottom"/>
    </xf>
    <xf borderId="8" fillId="15" fontId="37" numFmtId="0" xfId="0" applyAlignment="1" applyBorder="1" applyFont="1">
      <alignment vertical="bottom"/>
    </xf>
    <xf borderId="8" fillId="6" fontId="37" numFmtId="0" xfId="0" applyAlignment="1" applyBorder="1" applyFont="1">
      <alignment vertical="bottom"/>
    </xf>
    <xf borderId="8" fillId="0" fontId="2" numFmtId="0" xfId="0" applyAlignment="1" applyBorder="1" applyFont="1">
      <alignment readingOrder="0" shrinkToFit="0" vertical="top" wrapText="1"/>
    </xf>
    <xf borderId="11" fillId="0" fontId="2" numFmtId="0" xfId="0" applyAlignment="1" applyBorder="1" applyFont="1">
      <alignment readingOrder="0" shrinkToFit="0" vertical="top" wrapText="1"/>
    </xf>
    <xf borderId="12" fillId="16" fontId="1" numFmtId="0" xfId="0" applyAlignment="1" applyBorder="1" applyFill="1" applyFont="1">
      <alignment horizontal="center" readingOrder="0" vertical="center"/>
    </xf>
    <xf borderId="8" fillId="0" fontId="1" numFmtId="0" xfId="0" applyAlignment="1" applyBorder="1" applyFont="1">
      <alignment horizontal="center" readingOrder="0" shrinkToFit="0" textRotation="0" vertical="center" wrapText="1"/>
    </xf>
    <xf borderId="8" fillId="0" fontId="1" numFmtId="0" xfId="0" applyAlignment="1" applyBorder="1" applyFont="1">
      <alignment horizontal="center" readingOrder="0" shrinkToFit="0" textRotation="0" wrapText="1"/>
    </xf>
    <xf borderId="8" fillId="0" fontId="1" numFmtId="0" xfId="0" applyAlignment="1" applyBorder="1" applyFont="1">
      <alignment horizontal="center" readingOrder="0" shrinkToFit="0" textRotation="0" vertical="bottom" wrapText="1"/>
    </xf>
    <xf borderId="8" fillId="6" fontId="38" numFmtId="0" xfId="0" applyAlignment="1" applyBorder="1" applyFont="1">
      <alignment vertical="bottom"/>
    </xf>
    <xf borderId="8" fillId="13" fontId="37" numFmtId="0" xfId="0" applyAlignment="1" applyBorder="1" applyFont="1">
      <alignment vertical="bottom"/>
    </xf>
    <xf borderId="8" fillId="15" fontId="38" numFmtId="0" xfId="0" applyAlignment="1" applyBorder="1" applyFont="1">
      <alignment vertical="bottom"/>
    </xf>
    <xf borderId="8" fillId="15" fontId="38" numFmtId="0" xfId="0" applyAlignment="1" applyBorder="1" applyFont="1">
      <alignment vertical="bottom"/>
    </xf>
    <xf borderId="8" fillId="6" fontId="38" numFmtId="0" xfId="0" applyAlignment="1" applyBorder="1" applyFont="1">
      <alignment vertical="bottom"/>
    </xf>
    <xf borderId="8" fillId="13" fontId="37" numFmtId="0" xfId="0" applyAlignment="1" applyBorder="1" applyFont="1">
      <alignment vertical="bottom"/>
    </xf>
    <xf borderId="8" fillId="13" fontId="2" numFmtId="0" xfId="0" applyAlignment="1" applyBorder="1" applyFont="1">
      <alignment horizontal="center" readingOrder="0"/>
    </xf>
    <xf borderId="8" fillId="0" fontId="1" numFmtId="0" xfId="0" applyAlignment="1" applyBorder="1" applyFont="1">
      <alignment horizontal="center" shrinkToFit="0" wrapText="1"/>
    </xf>
    <xf borderId="8" fillId="13" fontId="2" numFmtId="0" xfId="0" applyAlignment="1" applyBorder="1" applyFont="1">
      <alignment horizontal="center"/>
    </xf>
    <xf borderId="4" fillId="13" fontId="2" numFmtId="0" xfId="0" applyAlignment="1" applyBorder="1" applyFont="1">
      <alignment horizontal="center"/>
    </xf>
    <xf borderId="8" fillId="13" fontId="2" numFmtId="0" xfId="0" applyAlignment="1" applyBorder="1" applyFont="1">
      <alignment horizontal="center" readingOrder="0" vertical="center"/>
    </xf>
    <xf borderId="8" fillId="6" fontId="2" numFmtId="0" xfId="0" applyAlignment="1" applyBorder="1" applyFont="1">
      <alignment horizontal="center"/>
    </xf>
    <xf borderId="4" fillId="6" fontId="2" numFmtId="0" xfId="0" applyAlignment="1" applyBorder="1" applyFont="1">
      <alignment horizontal="center" vertical="bottom"/>
    </xf>
    <xf borderId="8" fillId="6" fontId="2" numFmtId="0" xfId="0" applyAlignment="1" applyBorder="1" applyFont="1">
      <alignment horizontal="center" readingOrder="0" vertical="center"/>
    </xf>
    <xf borderId="8" fillId="6" fontId="39" numFmtId="0" xfId="0" applyAlignment="1" applyBorder="1" applyFont="1">
      <alignment readingOrder="0" vertical="center"/>
    </xf>
    <xf borderId="4" fillId="13" fontId="2" numFmtId="0" xfId="0" applyAlignment="1" applyBorder="1" applyFont="1">
      <alignment horizontal="center" vertical="bottom"/>
    </xf>
    <xf borderId="4" fillId="6" fontId="39" numFmtId="0" xfId="0" applyAlignment="1" applyBorder="1" applyFont="1">
      <alignment vertical="bottom"/>
    </xf>
    <xf borderId="8" fillId="6" fontId="2" numFmtId="0" xfId="0" applyAlignment="1" applyBorder="1" applyFont="1">
      <alignment horizontal="center" vertical="center"/>
    </xf>
    <xf borderId="8" fillId="13" fontId="39" numFmtId="0" xfId="0" applyBorder="1" applyFont="1"/>
    <xf borderId="8" fillId="0" fontId="1" numFmtId="0" xfId="0" applyAlignment="1" applyBorder="1" applyFont="1">
      <alignment horizontal="center" readingOrder="0" shrinkToFit="0" wrapText="1"/>
    </xf>
    <xf borderId="8" fillId="13" fontId="40" numFmtId="0" xfId="0" applyAlignment="1" applyBorder="1" applyFont="1">
      <alignment horizontal="center" readingOrder="0"/>
    </xf>
    <xf borderId="4" fillId="6" fontId="40" numFmtId="0" xfId="0" applyAlignment="1" applyBorder="1" applyFont="1">
      <alignment horizontal="center" readingOrder="0"/>
    </xf>
    <xf borderId="4" fillId="13" fontId="40" numFmtId="0" xfId="0" applyAlignment="1" applyBorder="1" applyFont="1">
      <alignment horizontal="center" readingOrder="0"/>
    </xf>
    <xf borderId="4" fillId="13" fontId="40" numFmtId="0" xfId="0" applyAlignment="1" applyBorder="1" applyFont="1">
      <alignment horizontal="center"/>
    </xf>
    <xf borderId="4" fillId="6" fontId="39" numFmtId="0" xfId="0" applyAlignment="1" applyBorder="1" applyFont="1">
      <alignment readingOrder="0"/>
    </xf>
    <xf borderId="8" fillId="6" fontId="39" numFmtId="0" xfId="0" applyBorder="1" applyFont="1"/>
    <xf borderId="8" fillId="0" fontId="41" numFmtId="0" xfId="0" applyAlignment="1" applyBorder="1" applyFont="1">
      <alignment horizontal="left" readingOrder="0" shrinkToFit="0" vertical="top" wrapText="1"/>
    </xf>
    <xf borderId="8" fillId="0" fontId="42" numFmtId="0" xfId="0" applyAlignment="1" applyBorder="1" applyFont="1">
      <alignment horizontal="left" readingOrder="0" shrinkToFit="0" vertical="top" wrapText="1"/>
    </xf>
    <xf borderId="8" fillId="0" fontId="43" numFmtId="0" xfId="0" applyAlignment="1" applyBorder="1" applyFont="1">
      <alignment shrinkToFit="0" vertical="top" wrapText="1"/>
    </xf>
    <xf borderId="8" fillId="0" fontId="2" numFmtId="0" xfId="0" applyAlignment="1" applyBorder="1" applyFont="1">
      <alignment shrinkToFit="0" vertical="top" wrapText="1"/>
    </xf>
    <xf borderId="8" fillId="0" fontId="35" numFmtId="0" xfId="0" applyAlignment="1" applyBorder="1" applyFont="1">
      <alignment readingOrder="0" shrinkToFit="0" vertical="top" wrapText="1"/>
    </xf>
    <xf borderId="0" fillId="0" fontId="44" numFmtId="0" xfId="0" applyAlignment="1" applyFont="1">
      <alignment readingOrder="0" shrinkToFit="0" vertical="top" wrapText="0"/>
    </xf>
    <xf borderId="4" fillId="0" fontId="2" numFmtId="0" xfId="0" applyAlignment="1" applyBorder="1" applyFont="1">
      <alignment horizontal="left" readingOrder="0" shrinkToFit="0" vertical="top" wrapText="0"/>
    </xf>
    <xf borderId="0" fillId="0" fontId="8" numFmtId="0" xfId="0" applyAlignment="1" applyFont="1">
      <alignment horizontal="center" readingOrder="0" shrinkToFit="0" vertical="top" wrapText="1"/>
    </xf>
    <xf borderId="0" fillId="0" fontId="2" numFmtId="0" xfId="0" applyAlignment="1" applyFont="1">
      <alignment horizontal="left" readingOrder="0" shrinkToFit="0" vertical="top" wrapText="0"/>
    </xf>
    <xf borderId="0" fillId="0" fontId="2" numFmtId="0" xfId="0" applyAlignment="1" applyFont="1">
      <alignment horizontal="left" shrinkToFit="0" vertical="top" wrapText="0"/>
    </xf>
    <xf borderId="8" fillId="6" fontId="2" numFmtId="0" xfId="0" applyAlignment="1" applyBorder="1" applyFont="1">
      <alignment horizontal="center" readingOrder="0"/>
    </xf>
    <xf borderId="8" fillId="6" fontId="45" numFmtId="0" xfId="0" applyAlignment="1" applyBorder="1" applyFont="1">
      <alignment horizontal="center"/>
    </xf>
    <xf borderId="8" fillId="6" fontId="46" numFmtId="0" xfId="0" applyAlignment="1" applyBorder="1" applyFont="1">
      <alignment horizontal="center" readingOrder="0"/>
    </xf>
    <xf borderId="8" fillId="6" fontId="2" numFmtId="1" xfId="0" applyAlignment="1" applyBorder="1" applyFont="1" applyNumberFormat="1">
      <alignment horizontal="center" readingOrder="0" vertical="bottom"/>
    </xf>
    <xf borderId="8" fillId="6" fontId="2" numFmtId="0" xfId="0" applyAlignment="1" applyBorder="1" applyFont="1">
      <alignment horizontal="center" readingOrder="0" vertical="bottom"/>
    </xf>
    <xf borderId="8" fillId="6" fontId="2" numFmtId="0" xfId="0" applyAlignment="1" applyBorder="1" applyFont="1">
      <alignment horizontal="center" vertical="bottom"/>
    </xf>
    <xf borderId="8" fillId="6" fontId="2" numFmtId="1" xfId="0" applyAlignment="1" applyBorder="1" applyFont="1" applyNumberFormat="1">
      <alignment horizontal="center" vertical="center"/>
    </xf>
    <xf borderId="8" fillId="6" fontId="2" numFmtId="1" xfId="0" applyAlignment="1" applyBorder="1" applyFont="1" applyNumberFormat="1">
      <alignment horizontal="center" vertical="center"/>
    </xf>
    <xf borderId="8" fillId="6" fontId="2" numFmtId="0" xfId="0" applyAlignment="1" applyBorder="1" applyFont="1">
      <alignment horizontal="center" vertical="center"/>
    </xf>
    <xf borderId="24" fillId="6" fontId="47" numFmtId="1" xfId="0" applyAlignment="1" applyBorder="1" applyFont="1" applyNumberFormat="1">
      <alignment horizontal="center" vertical="bottom"/>
    </xf>
    <xf borderId="24" fillId="14" fontId="47" numFmtId="1" xfId="0" applyAlignment="1" applyBorder="1" applyFont="1" applyNumberFormat="1">
      <alignment horizontal="center" readingOrder="0" vertical="bottom"/>
    </xf>
    <xf borderId="25" fillId="14" fontId="47" numFmtId="1" xfId="0" applyAlignment="1" applyBorder="1" applyFont="1" applyNumberFormat="1">
      <alignment horizontal="center" vertical="bottom"/>
    </xf>
    <xf borderId="25" fillId="17" fontId="47" numFmtId="1" xfId="0" applyAlignment="1" applyBorder="1" applyFill="1" applyFont="1" applyNumberFormat="1">
      <alignment horizontal="center" vertical="bottom"/>
    </xf>
    <xf borderId="24" fillId="18" fontId="38" numFmtId="1" xfId="0" applyAlignment="1" applyBorder="1" applyFill="1" applyFont="1" applyNumberFormat="1">
      <alignment vertical="bottom"/>
    </xf>
    <xf borderId="24" fillId="17" fontId="10" numFmtId="1" xfId="0" applyAlignment="1" applyBorder="1" applyFont="1" applyNumberFormat="1">
      <alignment horizontal="center" vertical="bottom"/>
    </xf>
    <xf borderId="24" fillId="14" fontId="10" numFmtId="1" xfId="0" applyAlignment="1" applyBorder="1" applyFont="1" applyNumberFormat="1">
      <alignment horizontal="center" vertical="bottom"/>
    </xf>
    <xf borderId="24" fillId="14" fontId="47" numFmtId="1" xfId="0" applyAlignment="1" applyBorder="1" applyFont="1" applyNumberFormat="1">
      <alignment horizontal="center" vertical="bottom"/>
    </xf>
    <xf borderId="24" fillId="14" fontId="38" numFmtId="1" xfId="0" applyAlignment="1" applyBorder="1" applyFont="1" applyNumberFormat="1">
      <alignment horizontal="center" vertical="bottom"/>
    </xf>
    <xf borderId="24" fillId="17" fontId="47" numFmtId="1" xfId="0" applyAlignment="1" applyBorder="1" applyFont="1" applyNumberFormat="1">
      <alignment horizontal="center" vertical="bottom"/>
    </xf>
    <xf borderId="25" fillId="6" fontId="47" numFmtId="1" xfId="0" applyAlignment="1" applyBorder="1" applyFont="1" applyNumberFormat="1">
      <alignment horizontal="center" vertical="bottom"/>
    </xf>
    <xf borderId="24" fillId="17" fontId="38" numFmtId="1" xfId="0" applyAlignment="1" applyBorder="1" applyFont="1" applyNumberFormat="1">
      <alignment horizontal="center" vertical="bottom"/>
    </xf>
    <xf borderId="24" fillId="6" fontId="10" numFmtId="1" xfId="0" applyAlignment="1" applyBorder="1" applyFont="1" applyNumberFormat="1">
      <alignment horizontal="center" vertical="bottom"/>
    </xf>
    <xf borderId="8" fillId="6" fontId="2" numFmtId="1" xfId="0" applyAlignment="1" applyBorder="1" applyFont="1" applyNumberFormat="1">
      <alignment horizontal="center" readingOrder="0" vertical="center"/>
    </xf>
    <xf borderId="26" fillId="17" fontId="10" numFmtId="1" xfId="0" applyAlignment="1" applyBorder="1" applyFont="1" applyNumberFormat="1">
      <alignment horizontal="center" vertical="bottom"/>
    </xf>
    <xf borderId="27" fillId="6" fontId="10" numFmtId="1" xfId="0" applyAlignment="1" applyBorder="1" applyFont="1" applyNumberFormat="1">
      <alignment horizontal="center" vertical="bottom"/>
    </xf>
    <xf borderId="27" fillId="6" fontId="38" numFmtId="1" xfId="0" applyAlignment="1" applyBorder="1" applyFont="1" applyNumberFormat="1">
      <alignment horizontal="center" vertical="bottom"/>
    </xf>
    <xf borderId="26" fillId="17" fontId="38" numFmtId="1" xfId="0" applyAlignment="1" applyBorder="1" applyFont="1" applyNumberFormat="1">
      <alignment horizontal="center" vertical="bottom"/>
    </xf>
    <xf borderId="27" fillId="6" fontId="47" numFmtId="1" xfId="0" applyAlignment="1" applyBorder="1" applyFont="1" applyNumberFormat="1">
      <alignment horizontal="center" vertical="bottom"/>
    </xf>
    <xf borderId="27" fillId="17" fontId="47" numFmtId="1" xfId="0" applyAlignment="1" applyBorder="1" applyFont="1" applyNumberFormat="1">
      <alignment horizontal="center" vertical="bottom"/>
    </xf>
    <xf borderId="27" fillId="14" fontId="47" numFmtId="1" xfId="0" applyAlignment="1" applyBorder="1" applyFont="1" applyNumberFormat="1">
      <alignment horizontal="center" vertical="bottom"/>
    </xf>
    <xf borderId="25" fillId="14" fontId="38" numFmtId="1" xfId="0" applyAlignment="1" applyBorder="1" applyFont="1" applyNumberFormat="1">
      <alignment horizontal="center" vertical="bottom"/>
    </xf>
    <xf borderId="8" fillId="0" fontId="31" numFmtId="0" xfId="0" applyAlignment="1" applyBorder="1" applyFont="1">
      <alignment horizontal="center" readingOrder="0" shrinkToFit="0" vertical="bottom" wrapText="0"/>
    </xf>
    <xf borderId="8" fillId="0" fontId="31" numFmtId="0" xfId="0" applyAlignment="1" applyBorder="1" applyFont="1">
      <alignment horizontal="center" readingOrder="0" shrinkToFit="0" wrapText="0"/>
    </xf>
    <xf borderId="8" fillId="0" fontId="35" numFmtId="0" xfId="0" applyAlignment="1" applyBorder="1" applyFont="1">
      <alignment horizontal="center" readingOrder="0" shrinkToFit="0" vertical="bottom" wrapText="0"/>
    </xf>
    <xf borderId="8" fillId="0" fontId="35" numFmtId="0" xfId="0" applyAlignment="1" applyBorder="1" applyFont="1">
      <alignment horizontal="center" shrinkToFit="0" vertical="bottom" wrapText="0"/>
    </xf>
    <xf borderId="8" fillId="19" fontId="48" numFmtId="0" xfId="0" applyAlignment="1" applyBorder="1" applyFill="1" applyFont="1">
      <alignment horizontal="center" readingOrder="0" shrinkToFit="0" vertical="bottom" wrapText="0"/>
    </xf>
    <xf borderId="8" fillId="20" fontId="49" numFmtId="0" xfId="0" applyAlignment="1" applyBorder="1" applyFill="1" applyFont="1">
      <alignment horizontal="center" readingOrder="0" shrinkToFit="0" vertical="bottom" wrapText="0"/>
    </xf>
    <xf borderId="8" fillId="0" fontId="35" numFmtId="0" xfId="0" applyAlignment="1" applyBorder="1" applyFont="1">
      <alignment horizontal="center" shrinkToFit="0" vertical="bottom" wrapText="0"/>
    </xf>
    <xf borderId="8" fillId="13" fontId="2" numFmtId="0" xfId="0" applyAlignment="1" applyBorder="1" applyFont="1">
      <alignment horizontal="center"/>
    </xf>
    <xf borderId="8" fillId="13" fontId="39" numFmtId="0" xfId="0" applyBorder="1" applyFont="1"/>
    <xf borderId="8" fillId="6" fontId="2" numFmtId="0" xfId="0" applyAlignment="1" applyBorder="1" applyFont="1">
      <alignment horizontal="center"/>
    </xf>
    <xf borderId="8" fillId="6" fontId="39" numFmtId="0" xfId="0" applyBorder="1" applyFont="1"/>
    <xf borderId="8" fillId="0" fontId="50" numFmtId="0" xfId="0" applyAlignment="1" applyBorder="1" applyFont="1">
      <alignment horizontal="center" readingOrder="0" shrinkToFit="0" vertical="bottom" wrapText="0"/>
    </xf>
    <xf borderId="8" fillId="0" fontId="50" numFmtId="0" xfId="0" applyAlignment="1" applyBorder="1" applyFont="1">
      <alignment horizontal="center" shrinkToFit="0" vertical="bottom" wrapText="0"/>
    </xf>
    <xf borderId="8" fillId="0" fontId="50" numFmtId="0" xfId="0" applyAlignment="1" applyBorder="1" applyFont="1">
      <alignment horizontal="center" shrinkToFit="0" vertical="bottom" wrapText="0"/>
    </xf>
    <xf borderId="8" fillId="0" fontId="7" numFmtId="0" xfId="0" applyAlignment="1" applyBorder="1" applyFont="1">
      <alignment horizontal="center" readingOrder="0" shrinkToFit="0" vertical="bottom" wrapText="0"/>
    </xf>
    <xf borderId="8" fillId="0" fontId="35" numFmtId="0" xfId="0" applyAlignment="1" applyBorder="1" applyFont="1">
      <alignment horizontal="center" readingOrder="0" shrinkToFit="0" wrapText="0"/>
    </xf>
    <xf borderId="23" fillId="0" fontId="35" numFmtId="0" xfId="0" applyAlignment="1" applyBorder="1" applyFont="1">
      <alignment horizontal="center" readingOrder="0" shrinkToFit="0" vertical="bottom" wrapText="0"/>
    </xf>
    <xf borderId="0" fillId="0" fontId="28" numFmtId="0" xfId="0" applyAlignment="1" applyFont="1">
      <alignment horizontal="center" readingOrder="0" shrinkToFit="0" wrapText="1"/>
    </xf>
    <xf borderId="9" fillId="7" fontId="13" numFmtId="0" xfId="0" applyAlignment="1" applyBorder="1" applyFont="1">
      <alignment horizontal="center" readingOrder="0" shrinkToFit="0" vertical="center" wrapText="1"/>
    </xf>
    <xf borderId="8" fillId="7" fontId="13" numFmtId="0" xfId="0" applyAlignment="1" applyBorder="1" applyFont="1">
      <alignment horizontal="center" readingOrder="0" vertical="center"/>
    </xf>
    <xf borderId="8" fillId="11" fontId="13" numFmtId="0" xfId="0" applyAlignment="1" applyBorder="1" applyFont="1">
      <alignment horizontal="center" readingOrder="0" shrinkToFit="0" vertical="top" wrapText="1"/>
    </xf>
    <xf borderId="9" fillId="11" fontId="28" numFmtId="0" xfId="0" applyAlignment="1" applyBorder="1" applyFont="1">
      <alignment horizontal="center" readingOrder="0" vertical="top"/>
    </xf>
    <xf borderId="8" fillId="7" fontId="13" numFmtId="0" xfId="0" applyAlignment="1" applyBorder="1" applyFont="1">
      <alignment horizontal="center" readingOrder="0" shrinkToFit="0" vertical="top" wrapText="1"/>
    </xf>
    <xf borderId="8" fillId="6" fontId="51" numFmtId="0" xfId="0" applyAlignment="1" applyBorder="1" applyFont="1">
      <alignment horizontal="left" readingOrder="0" shrinkToFit="0" vertical="top" wrapText="1"/>
    </xf>
    <xf borderId="8" fillId="0" fontId="43" numFmtId="0" xfId="0" applyAlignment="1" applyBorder="1" applyFont="1">
      <alignment readingOrder="0" vertical="top"/>
    </xf>
    <xf borderId="8" fillId="0" fontId="43" numFmtId="0" xfId="0" applyAlignment="1" applyBorder="1" applyFont="1">
      <alignment horizontal="center" readingOrder="0" shrinkToFit="0" vertical="top" wrapText="1"/>
    </xf>
    <xf borderId="8" fillId="0" fontId="43" numFmtId="0" xfId="0" applyAlignment="1" applyBorder="1" applyFont="1">
      <alignment horizontal="left" readingOrder="0" shrinkToFit="0" vertical="top" wrapText="1"/>
    </xf>
    <xf borderId="0" fillId="6" fontId="31" numFmtId="0" xfId="0" applyAlignment="1" applyFont="1">
      <alignment horizontal="center" readingOrder="0" shrinkToFit="0" vertical="top" wrapText="1"/>
    </xf>
    <xf borderId="8" fillId="0" fontId="1" numFmtId="0" xfId="0" applyAlignment="1" applyBorder="1" applyFont="1">
      <alignment horizontal="center" readingOrder="0" shrinkToFit="0" vertical="top" wrapText="1"/>
    </xf>
    <xf borderId="8" fillId="0" fontId="35" numFmtId="0" xfId="0" applyAlignment="1" applyBorder="1" applyFont="1">
      <alignment horizontal="left" readingOrder="0" vertical="top"/>
    </xf>
    <xf borderId="8" fillId="0" fontId="2" numFmtId="0" xfId="0" applyAlignment="1" applyBorder="1" applyFont="1">
      <alignment horizontal="center" readingOrder="0" shrinkToFit="0" wrapText="0"/>
    </xf>
    <xf borderId="8" fillId="0" fontId="52" numFmtId="0" xfId="0" applyAlignment="1" applyBorder="1" applyFont="1">
      <alignment horizontal="center" readingOrder="0" shrinkToFit="0" wrapText="0"/>
    </xf>
    <xf borderId="8" fillId="6" fontId="2" numFmtId="0" xfId="0" applyAlignment="1" applyBorder="1" applyFont="1">
      <alignment horizontal="center" readingOrder="0" shrinkToFit="0" wrapText="0"/>
    </xf>
    <xf borderId="0" fillId="0" fontId="2" numFmtId="0" xfId="0" applyAlignment="1" applyFont="1">
      <alignment horizontal="center" readingOrder="0"/>
    </xf>
    <xf borderId="13" fillId="0" fontId="2" numFmtId="0" xfId="0" applyAlignment="1" applyBorder="1" applyFont="1">
      <alignment horizontal="center" readingOrder="0" shrinkToFit="0" vertical="center" wrapText="1"/>
    </xf>
    <xf borderId="8" fillId="0" fontId="35" numFmtId="0" xfId="0" applyAlignment="1" applyBorder="1" applyFont="1">
      <alignment horizontal="center" readingOrder="0"/>
    </xf>
    <xf borderId="8" fillId="0" fontId="35" numFmtId="0" xfId="0" applyAlignment="1" applyBorder="1" applyFont="1">
      <alignment horizontal="center" readingOrder="0" vertical="center"/>
    </xf>
    <xf borderId="8" fillId="14" fontId="35" numFmtId="0" xfId="0" applyAlignment="1" applyBorder="1" applyFont="1">
      <alignment horizontal="center" readingOrder="0"/>
    </xf>
    <xf borderId="8" fillId="6" fontId="35" numFmtId="0" xfId="0" applyAlignment="1" applyBorder="1" applyFont="1">
      <alignment horizontal="center" readingOrder="0"/>
    </xf>
    <xf borderId="9" fillId="12" fontId="31" numFmtId="0" xfId="0" applyAlignment="1" applyBorder="1" applyFont="1">
      <alignment horizontal="center" vertical="bottom"/>
    </xf>
    <xf borderId="16" fillId="12" fontId="31" numFmtId="0" xfId="0" applyAlignment="1" applyBorder="1" applyFont="1">
      <alignment horizontal="center" vertical="bottom"/>
    </xf>
    <xf borderId="11" fillId="0" fontId="34" numFmtId="164" xfId="0" applyAlignment="1" applyBorder="1" applyFont="1" applyNumberFormat="1">
      <alignment horizontal="center"/>
    </xf>
    <xf borderId="0" fillId="0" fontId="53" numFmtId="0" xfId="0" applyFont="1"/>
    <xf borderId="9" fillId="0" fontId="17" numFmtId="0" xfId="0" applyAlignment="1" applyBorder="1" applyFont="1">
      <alignment horizontal="center" readingOrder="0" vertical="center"/>
    </xf>
    <xf borderId="0" fillId="0" fontId="26" numFmtId="0" xfId="0" applyFont="1"/>
    <xf borderId="0" fillId="0" fontId="20" numFmtId="0" xfId="0" applyAlignment="1" applyFont="1">
      <alignment horizontal="center" vertical="center"/>
    </xf>
    <xf borderId="9" fillId="0" fontId="28" numFmtId="0" xfId="0" applyAlignment="1" applyBorder="1" applyFont="1">
      <alignment horizontal="center" readingOrder="0" vertical="center"/>
    </xf>
    <xf borderId="9" fillId="0" fontId="54" numFmtId="0" xfId="0" applyAlignment="1" applyBorder="1" applyFont="1">
      <alignment horizontal="center" readingOrder="0" vertical="center"/>
    </xf>
    <xf borderId="0" fillId="0" fontId="1" numFmtId="0" xfId="0" applyAlignment="1" applyFont="1">
      <alignment horizontal="center" shrinkToFit="0" vertical="center" wrapText="0"/>
    </xf>
    <xf borderId="0" fillId="0" fontId="1" numFmtId="0" xfId="0" applyAlignment="1" applyFont="1">
      <alignment horizontal="center" readingOrder="0" shrinkToFit="0" vertical="center" wrapText="0"/>
    </xf>
    <xf borderId="8" fillId="0" fontId="1" numFmtId="0" xfId="0" applyAlignment="1" applyBorder="1" applyFont="1">
      <alignment horizontal="center" readingOrder="0" shrinkToFit="0" vertical="center" wrapText="0"/>
    </xf>
    <xf borderId="0" fillId="0" fontId="27" numFmtId="0" xfId="0" applyAlignment="1" applyFont="1">
      <alignment readingOrder="0"/>
    </xf>
    <xf borderId="8" fillId="0" fontId="1" numFmtId="0" xfId="0" applyAlignment="1" applyBorder="1" applyFont="1">
      <alignment horizontal="center" vertical="center"/>
    </xf>
    <xf borderId="8" fillId="0" fontId="1" numFmtId="9" xfId="0" applyAlignment="1" applyBorder="1" applyFont="1" applyNumberFormat="1">
      <alignment horizontal="left" readingOrder="0" vertical="center"/>
    </xf>
    <xf borderId="8" fillId="0" fontId="2" numFmtId="0" xfId="0" applyAlignment="1" applyBorder="1" applyFont="1">
      <alignment horizontal="center" vertical="center"/>
    </xf>
    <xf borderId="8" fillId="0" fontId="2" numFmtId="9" xfId="0" applyAlignment="1" applyBorder="1" applyFont="1" applyNumberFormat="1">
      <alignment horizontal="center" vertical="center"/>
    </xf>
    <xf borderId="8" fillId="0" fontId="2" numFmtId="0" xfId="0" applyAlignment="1" applyBorder="1" applyFont="1">
      <alignment horizontal="center" readingOrder="0" shrinkToFit="0" vertical="center" wrapText="0"/>
    </xf>
    <xf borderId="8" fillId="0" fontId="2" numFmtId="0" xfId="0" applyAlignment="1" applyBorder="1" applyFont="1">
      <alignment horizontal="center" shrinkToFit="0" vertical="center" wrapText="0"/>
    </xf>
    <xf borderId="0" fillId="0" fontId="26" numFmtId="9" xfId="0" applyFont="1" applyNumberFormat="1"/>
    <xf borderId="8" fillId="0" fontId="1" numFmtId="3" xfId="0" applyAlignment="1" applyBorder="1" applyFont="1" applyNumberFormat="1">
      <alignment horizontal="center" readingOrder="0" vertical="center"/>
    </xf>
    <xf borderId="8" fillId="0" fontId="27" numFmtId="0" xfId="0" applyAlignment="1" applyBorder="1" applyFont="1">
      <alignment readingOrder="0"/>
    </xf>
    <xf borderId="8" fillId="0" fontId="2" numFmtId="0" xfId="0" applyAlignment="1" applyBorder="1" applyFont="1">
      <alignment horizontal="center"/>
    </xf>
    <xf borderId="8" fillId="0" fontId="26" numFmtId="0" xfId="0" applyBorder="1" applyFont="1"/>
    <xf borderId="8" fillId="0" fontId="26" numFmtId="0" xfId="0" applyAlignment="1" applyBorder="1" applyFont="1">
      <alignment readingOrder="0"/>
    </xf>
    <xf borderId="8" fillId="0" fontId="10" numFmtId="0" xfId="0" applyAlignment="1" applyBorder="1" applyFont="1">
      <alignment horizontal="center" readingOrder="0"/>
    </xf>
    <xf borderId="0" fillId="0" fontId="2" numFmtId="0" xfId="0" applyAlignment="1" applyFont="1">
      <alignment horizontal="center" vertical="center"/>
    </xf>
    <xf borderId="0" fillId="0" fontId="2" numFmtId="9" xfId="0" applyAlignment="1" applyFont="1" applyNumberFormat="1">
      <alignment horizontal="center" vertical="center"/>
    </xf>
    <xf borderId="0" fillId="0" fontId="1" numFmtId="9" xfId="0" applyAlignment="1" applyFont="1" applyNumberFormat="1">
      <alignment horizontal="left" readingOrder="0" vertical="center"/>
    </xf>
    <xf borderId="8" fillId="0" fontId="2" numFmtId="0" xfId="0" applyAlignment="1" applyBorder="1" applyFont="1">
      <alignment horizontal="center" readingOrder="0" vertical="bottom"/>
    </xf>
    <xf borderId="8" fillId="0" fontId="2" numFmtId="0" xfId="0" applyAlignment="1" applyBorder="1" applyFont="1">
      <alignment horizontal="center" readingOrder="0" shrinkToFit="0" vertical="bottom" wrapText="0"/>
    </xf>
    <xf borderId="8" fillId="0" fontId="2" numFmtId="0" xfId="0" applyAlignment="1" applyBorder="1" applyFont="1">
      <alignment horizontal="center" readingOrder="0" vertical="bottom"/>
    </xf>
    <xf borderId="8" fillId="13" fontId="2" numFmtId="0" xfId="0" applyAlignment="1" applyBorder="1" applyFont="1">
      <alignment horizontal="center" vertical="center"/>
    </xf>
    <xf borderId="8" fillId="13" fontId="2" numFmtId="9" xfId="0" applyAlignment="1" applyBorder="1" applyFont="1" applyNumberFormat="1">
      <alignment horizontal="center" vertical="center"/>
    </xf>
    <xf borderId="8" fillId="6" fontId="2" numFmtId="9" xfId="0" applyAlignment="1" applyBorder="1" applyFont="1" applyNumberFormat="1">
      <alignment horizontal="center"/>
    </xf>
    <xf borderId="8" fillId="0" fontId="2" numFmtId="9" xfId="0" applyAlignment="1" applyBorder="1" applyFont="1" applyNumberFormat="1">
      <alignment horizontal="center" readingOrder="0" vertical="center"/>
    </xf>
    <xf borderId="8" fillId="0" fontId="1" numFmtId="0" xfId="0" applyAlignment="1" applyBorder="1" applyFont="1">
      <alignment horizontal="center" shrinkToFit="0" vertical="center" wrapText="0"/>
    </xf>
    <xf borderId="8" fillId="6" fontId="55" numFmtId="0" xfId="0" applyAlignment="1" applyBorder="1" applyFont="1">
      <alignment horizontal="left" readingOrder="0" vertical="top"/>
    </xf>
    <xf borderId="8" fillId="0" fontId="8" numFmtId="0" xfId="0" applyAlignment="1" applyBorder="1" applyFont="1">
      <alignment horizontal="left" readingOrder="0" shrinkToFit="0" vertical="top" wrapText="1"/>
    </xf>
    <xf borderId="8" fillId="0" fontId="56" numFmtId="0" xfId="0" applyAlignment="1" applyBorder="1" applyFont="1">
      <alignment readingOrder="0" shrinkToFit="0" vertical="top" wrapText="1"/>
    </xf>
    <xf borderId="8" fillId="6" fontId="35" numFmtId="0" xfId="0" applyAlignment="1" applyBorder="1" applyFont="1">
      <alignment horizontal="left" readingOrder="0" shrinkToFit="0" vertical="top" wrapText="1"/>
    </xf>
    <xf borderId="8" fillId="0" fontId="57" numFmtId="0" xfId="0" applyAlignment="1" applyBorder="1" applyFont="1">
      <alignment readingOrder="0" vertical="top"/>
    </xf>
    <xf borderId="8" fillId="0" fontId="2" numFmtId="0" xfId="0" applyAlignment="1" applyBorder="1" applyFont="1">
      <alignment horizontal="center" vertical="bottom"/>
    </xf>
    <xf borderId="8" fillId="11" fontId="2" numFmtId="0" xfId="0" applyAlignment="1" applyBorder="1" applyFont="1">
      <alignment horizontal="center" readingOrder="0" vertical="bottom"/>
    </xf>
    <xf borderId="28" fillId="6" fontId="58" numFmtId="0" xfId="0" applyAlignment="1" applyBorder="1" applyFont="1">
      <alignment horizontal="center" vertical="bottom"/>
    </xf>
    <xf borderId="8" fillId="6" fontId="58" numFmtId="0" xfId="0" applyAlignment="1" applyBorder="1" applyFont="1">
      <alignment horizontal="center" readingOrder="0" vertical="bottom"/>
    </xf>
    <xf borderId="28" fillId="6" fontId="58" numFmtId="0" xfId="0" applyAlignment="1" applyBorder="1" applyFont="1">
      <alignment horizontal="center" readingOrder="0"/>
    </xf>
    <xf borderId="8" fillId="11" fontId="2" numFmtId="0" xfId="0" applyAlignment="1" applyBorder="1" applyFont="1">
      <alignment horizontal="center" readingOrder="0" vertical="bottom"/>
    </xf>
    <xf borderId="8" fillId="6" fontId="58" numFmtId="0" xfId="0" applyAlignment="1" applyBorder="1" applyFont="1">
      <alignment horizontal="center" vertical="bottom"/>
    </xf>
    <xf borderId="28" fillId="21" fontId="58" numFmtId="0" xfId="0" applyAlignment="1" applyBorder="1" applyFill="1" applyFont="1">
      <alignment horizontal="center" vertical="bottom"/>
    </xf>
    <xf borderId="8" fillId="21" fontId="58" numFmtId="0" xfId="0" applyAlignment="1" applyBorder="1" applyFont="1">
      <alignment horizontal="center" readingOrder="0" vertical="bottom"/>
    </xf>
    <xf borderId="28" fillId="21" fontId="58" numFmtId="0" xfId="0" applyAlignment="1" applyBorder="1" applyFont="1">
      <alignment horizontal="center"/>
    </xf>
    <xf borderId="8" fillId="22" fontId="2" numFmtId="0" xfId="0" applyAlignment="1" applyBorder="1" applyFill="1" applyFont="1">
      <alignment horizontal="center" vertical="bottom"/>
    </xf>
    <xf borderId="8" fillId="22" fontId="2" numFmtId="0" xfId="0" applyAlignment="1" applyBorder="1" applyFont="1">
      <alignment horizontal="center" readingOrder="0" vertical="bottom"/>
    </xf>
    <xf borderId="8" fillId="23" fontId="58" numFmtId="0" xfId="0" applyAlignment="1" applyBorder="1" applyFill="1" applyFont="1">
      <alignment horizontal="center" vertical="bottom"/>
    </xf>
    <xf borderId="8" fillId="23" fontId="58" numFmtId="0" xfId="0" applyAlignment="1" applyBorder="1" applyFont="1">
      <alignment horizontal="center" readingOrder="0" vertical="bottom"/>
    </xf>
    <xf borderId="8" fillId="21" fontId="58" numFmtId="0" xfId="0" applyAlignment="1" applyBorder="1" applyFont="1">
      <alignment horizontal="center" vertical="bottom"/>
    </xf>
    <xf borderId="28" fillId="23" fontId="58" numFmtId="0" xfId="0" applyAlignment="1" applyBorder="1" applyFont="1">
      <alignment horizontal="center" vertical="bottom"/>
    </xf>
    <xf borderId="28" fillId="24" fontId="58" numFmtId="0" xfId="0" applyAlignment="1" applyBorder="1" applyFill="1" applyFont="1">
      <alignment horizontal="center"/>
    </xf>
    <xf borderId="8" fillId="24" fontId="58" numFmtId="0" xfId="0" applyAlignment="1" applyBorder="1" applyFont="1">
      <alignment horizontal="center" vertical="bottom"/>
    </xf>
    <xf borderId="28" fillId="25" fontId="38" numFmtId="0" xfId="0" applyAlignment="1" applyBorder="1" applyFill="1" applyFont="1">
      <alignment vertical="bottom"/>
    </xf>
    <xf borderId="8" fillId="25" fontId="38" numFmtId="0" xfId="0" applyAlignment="1" applyBorder="1" applyFont="1">
      <alignment horizontal="center" readingOrder="0" vertical="bottom"/>
    </xf>
    <xf borderId="28" fillId="25" fontId="38" numFmtId="0" xfId="0" applyBorder="1" applyFont="1"/>
    <xf borderId="8" fillId="25" fontId="38" numFmtId="0" xfId="0" applyAlignment="1" applyBorder="1" applyFont="1">
      <alignment vertical="bottom"/>
    </xf>
    <xf borderId="28" fillId="6" fontId="58" numFmtId="0" xfId="0" applyAlignment="1" applyBorder="1" applyFont="1">
      <alignment horizontal="center"/>
    </xf>
    <xf borderId="28" fillId="24" fontId="58" numFmtId="0" xfId="0" applyAlignment="1" applyBorder="1" applyFont="1">
      <alignment horizontal="center" readingOrder="0"/>
    </xf>
    <xf borderId="29" fillId="6" fontId="58" numFmtId="0" xfId="0" applyAlignment="1" applyBorder="1" applyFont="1">
      <alignment horizontal="center" vertical="bottom"/>
    </xf>
    <xf borderId="29" fillId="21" fontId="58" numFmtId="0" xfId="0" applyAlignment="1" applyBorder="1" applyFont="1">
      <alignment horizontal="center" vertical="bottom"/>
    </xf>
    <xf borderId="29" fillId="26" fontId="58" numFmtId="0" xfId="0" applyAlignment="1" applyBorder="1" applyFill="1" applyFont="1">
      <alignment horizontal="center" vertical="bottom"/>
    </xf>
    <xf borderId="8" fillId="26" fontId="58" numFmtId="0" xfId="0" applyAlignment="1" applyBorder="1" applyFont="1">
      <alignment horizontal="center" readingOrder="0" vertical="bottom"/>
    </xf>
    <xf borderId="8" fillId="17" fontId="58" numFmtId="0" xfId="0" applyAlignment="1" applyBorder="1" applyFont="1">
      <alignment horizontal="center" vertical="bottom"/>
    </xf>
    <xf borderId="8" fillId="17" fontId="58" numFmtId="0" xfId="0" applyAlignment="1" applyBorder="1" applyFont="1">
      <alignment horizontal="center" readingOrder="0" vertical="bottom"/>
    </xf>
    <xf borderId="29" fillId="25" fontId="38" numFmtId="0" xfId="0" applyAlignment="1" applyBorder="1" applyFont="1">
      <alignment vertical="bottom"/>
    </xf>
    <xf borderId="29" fillId="21" fontId="58" numFmtId="0" xfId="0" applyAlignment="1" applyBorder="1" applyFont="1">
      <alignment horizontal="center" readingOrder="0" vertical="bottom"/>
    </xf>
    <xf borderId="29" fillId="23" fontId="58" numFmtId="0" xfId="0" applyAlignment="1" applyBorder="1" applyFont="1">
      <alignment horizontal="center" vertical="bottom"/>
    </xf>
    <xf borderId="29" fillId="24" fontId="58" numFmtId="0" xfId="0" applyAlignment="1" applyBorder="1" applyFont="1">
      <alignment horizontal="center" vertical="bottom"/>
    </xf>
    <xf borderId="8" fillId="22" fontId="2" numFmtId="0" xfId="0" applyAlignment="1" applyBorder="1" applyFont="1">
      <alignment horizontal="center" readingOrder="0" vertical="bottom"/>
    </xf>
    <xf borderId="11" fillId="14" fontId="32" numFmtId="1" xfId="0" applyAlignment="1" applyBorder="1" applyFont="1" applyNumberFormat="1">
      <alignment horizontal="center"/>
    </xf>
    <xf borderId="11" fillId="0" fontId="32" numFmtId="1" xfId="0" applyAlignment="1" applyBorder="1" applyFont="1" applyNumberFormat="1">
      <alignment horizontal="center" readingOrder="0"/>
    </xf>
    <xf borderId="8" fillId="0" fontId="2" numFmtId="0" xfId="0" applyAlignment="1" applyBorder="1" applyFont="1">
      <alignment horizontal="center" shrinkToFit="0" vertical="center" wrapText="0"/>
    </xf>
    <xf borderId="8" fillId="0" fontId="2" numFmtId="0" xfId="0" applyBorder="1" applyFont="1"/>
    <xf borderId="8" fillId="0" fontId="1" numFmtId="0" xfId="0" applyAlignment="1" applyBorder="1" applyFont="1">
      <alignment horizontal="center" shrinkToFit="0" vertical="center" wrapText="0"/>
    </xf>
    <xf borderId="11" fillId="0" fontId="2" numFmtId="164" xfId="0" applyAlignment="1" applyBorder="1" applyFont="1" applyNumberFormat="1">
      <alignment horizontal="center"/>
    </xf>
    <xf borderId="11" fillId="0" fontId="7" numFmtId="164" xfId="0" applyAlignment="1" applyBorder="1" applyFont="1" applyNumberFormat="1">
      <alignment horizontal="center"/>
    </xf>
    <xf borderId="11" fillId="0" fontId="2" numFmtId="1" xfId="0" applyAlignment="1" applyBorder="1" applyFont="1" applyNumberFormat="1">
      <alignment horizontal="center"/>
    </xf>
    <xf borderId="11" fillId="0" fontId="2" numFmtId="165" xfId="0" applyAlignment="1" applyBorder="1" applyFont="1" applyNumberFormat="1">
      <alignment horizontal="center"/>
    </xf>
    <xf borderId="11" fillId="0" fontId="2" numFmtId="9" xfId="0" applyAlignment="1" applyBorder="1" applyFont="1" applyNumberFormat="1">
      <alignment horizontal="center"/>
    </xf>
    <xf borderId="11" fillId="0" fontId="2" numFmtId="0" xfId="0" applyAlignment="1" applyBorder="1" applyFont="1">
      <alignment horizontal="center"/>
    </xf>
    <xf borderId="8" fillId="0" fontId="26" numFmtId="0" xfId="0" applyAlignment="1" applyBorder="1" applyFont="1">
      <alignment horizontal="center" readingOrder="0" vertical="center"/>
    </xf>
    <xf borderId="8" fillId="0" fontId="27" numFmtId="0" xfId="0" applyAlignment="1" applyBorder="1" applyFont="1">
      <alignment horizontal="center" readingOrder="0" vertical="center"/>
    </xf>
    <xf borderId="8" fillId="0" fontId="26" numFmtId="0" xfId="0" applyAlignment="1" applyBorder="1" applyFont="1">
      <alignment horizontal="center" vertical="center"/>
    </xf>
    <xf borderId="8" fillId="0" fontId="26" numFmtId="0" xfId="0" applyAlignment="1" applyBorder="1" applyFont="1">
      <alignment horizontal="center" vertical="center"/>
    </xf>
    <xf borderId="8" fillId="6" fontId="39" numFmtId="0" xfId="0" applyAlignment="1" applyBorder="1" applyFont="1">
      <alignment readingOrder="0"/>
    </xf>
    <xf borderId="8" fillId="6" fontId="2" numFmtId="0" xfId="0" applyAlignment="1" applyBorder="1" applyFont="1">
      <alignment vertical="bottom"/>
    </xf>
    <xf borderId="8" fillId="13" fontId="2" numFmtId="0" xfId="0" applyAlignment="1" applyBorder="1" applyFont="1">
      <alignment vertical="bottom"/>
    </xf>
    <xf borderId="8" fillId="6" fontId="2" numFmtId="9" xfId="0" applyAlignment="1" applyBorder="1" applyFont="1" applyNumberFormat="1">
      <alignment vertical="bottom"/>
    </xf>
    <xf borderId="8" fillId="13" fontId="39" numFmtId="9" xfId="0" applyAlignment="1" applyBorder="1" applyFont="1" applyNumberFormat="1">
      <alignment vertical="bottom"/>
    </xf>
    <xf borderId="0" fillId="0" fontId="26" numFmtId="0" xfId="0" applyAlignment="1" applyFont="1">
      <alignment horizontal="center" vertical="center"/>
    </xf>
    <xf borderId="0" fillId="0" fontId="59" numFmtId="0" xfId="0" applyAlignment="1" applyFont="1">
      <alignment readingOrder="0" vertical="top"/>
    </xf>
    <xf borderId="4" fillId="0" fontId="2" numFmtId="0" xfId="0" applyAlignment="1" applyBorder="1" applyFont="1">
      <alignment shrinkToFit="0" vertical="top" wrapText="1"/>
    </xf>
    <xf borderId="6" fillId="0" fontId="2" numFmtId="0" xfId="0" applyAlignment="1" applyBorder="1" applyFont="1">
      <alignment readingOrder="0" shrinkToFit="0" vertical="center" wrapText="1"/>
    </xf>
    <xf borderId="8" fillId="27" fontId="2" numFmtId="0" xfId="0" applyAlignment="1" applyBorder="1" applyFill="1" applyFont="1">
      <alignment horizontal="center" vertical="bottom"/>
    </xf>
    <xf borderId="8" fillId="27" fontId="2" numFmtId="0" xfId="0" applyAlignment="1" applyBorder="1" applyFont="1">
      <alignment horizontal="center" readingOrder="0" vertical="bottom"/>
    </xf>
    <xf borderId="8" fillId="27" fontId="2" numFmtId="1" xfId="0" applyAlignment="1" applyBorder="1" applyFont="1" applyNumberFormat="1">
      <alignment horizontal="center" vertical="bottom"/>
    </xf>
    <xf borderId="8" fillId="27" fontId="2" numFmtId="1" xfId="0" applyAlignment="1" applyBorder="1" applyFont="1" applyNumberFormat="1">
      <alignment horizontal="center" readingOrder="0" vertical="bottom"/>
    </xf>
    <xf borderId="8" fillId="0" fontId="10" numFmtId="1" xfId="0" applyAlignment="1" applyBorder="1" applyFont="1" applyNumberFormat="1">
      <alignment horizontal="right" readingOrder="0" vertical="bottom"/>
    </xf>
    <xf borderId="29" fillId="27" fontId="58" numFmtId="0" xfId="0" applyAlignment="1" applyBorder="1" applyFont="1">
      <alignment horizontal="center" vertical="bottom"/>
    </xf>
    <xf borderId="29" fillId="27" fontId="2" numFmtId="0" xfId="0" applyAlignment="1" applyBorder="1" applyFont="1">
      <alignment horizontal="center" readingOrder="0" vertical="bottom"/>
    </xf>
    <xf borderId="29" fillId="27" fontId="2" numFmtId="0" xfId="0" applyAlignment="1" applyBorder="1" applyFont="1">
      <alignment horizontal="center" vertical="bottom"/>
    </xf>
    <xf borderId="30" fillId="27" fontId="58" numFmtId="0" xfId="0" applyAlignment="1" applyBorder="1" applyFont="1">
      <alignment horizontal="center"/>
    </xf>
    <xf borderId="30" fillId="27" fontId="2" numFmtId="0" xfId="0" applyAlignment="1" applyBorder="1" applyFont="1">
      <alignment horizontal="center"/>
    </xf>
    <xf borderId="11" fillId="6" fontId="2" numFmtId="164" xfId="0" applyAlignment="1" applyBorder="1" applyFont="1" applyNumberFormat="1">
      <alignment horizontal="center"/>
    </xf>
    <xf borderId="11" fillId="6" fontId="2" numFmtId="1" xfId="0" applyAlignment="1" applyBorder="1" applyFont="1" applyNumberFormat="1">
      <alignment horizontal="center"/>
    </xf>
    <xf borderId="11" fillId="14" fontId="2" numFmtId="1" xfId="0" applyAlignment="1" applyBorder="1" applyFont="1" applyNumberFormat="1">
      <alignment horizontal="center"/>
    </xf>
    <xf borderId="11" fillId="11" fontId="2" numFmtId="1" xfId="0" applyAlignment="1" applyBorder="1" applyFont="1" applyNumberFormat="1">
      <alignment horizontal="center"/>
    </xf>
    <xf borderId="11" fillId="14" fontId="2" numFmtId="0" xfId="0" applyAlignment="1" applyBorder="1" applyFont="1">
      <alignment horizontal="center"/>
    </xf>
    <xf borderId="9" fillId="13" fontId="17" numFmtId="0" xfId="0" applyAlignment="1" applyBorder="1" applyFont="1">
      <alignment horizontal="center" readingOrder="0" vertical="center"/>
    </xf>
    <xf borderId="9" fillId="0" fontId="21" numFmtId="0" xfId="0" applyAlignment="1" applyBorder="1" applyFont="1">
      <alignment horizontal="center" vertical="center"/>
    </xf>
    <xf borderId="0" fillId="0" fontId="60" numFmtId="0" xfId="0" applyFont="1"/>
    <xf borderId="0" fillId="0" fontId="8" numFmtId="0" xfId="0" applyAlignment="1" applyFont="1">
      <alignment horizontal="center" readingOrder="0" shrinkToFit="0" vertical="center" wrapText="1"/>
    </xf>
    <xf borderId="8" fillId="12" fontId="13" numFmtId="0" xfId="0" applyAlignment="1" applyBorder="1" applyFont="1">
      <alignment horizontal="center" readingOrder="0" vertical="center"/>
    </xf>
    <xf borderId="8" fillId="0" fontId="2" numFmtId="3" xfId="0" applyAlignment="1" applyBorder="1" applyFont="1" applyNumberFormat="1">
      <alignment readingOrder="0" shrinkToFit="0" wrapText="1"/>
    </xf>
    <xf borderId="8" fillId="0" fontId="2" numFmtId="0" xfId="0" applyAlignment="1" applyBorder="1" applyFont="1">
      <alignment shrinkToFit="0" wrapText="1"/>
    </xf>
    <xf borderId="8" fillId="0" fontId="2" numFmtId="9" xfId="0" applyAlignment="1" applyBorder="1" applyFont="1" applyNumberFormat="1">
      <alignment shrinkToFit="0" wrapText="1"/>
    </xf>
    <xf borderId="8" fillId="0" fontId="2" numFmtId="3" xfId="0" applyAlignment="1" applyBorder="1" applyFont="1" applyNumberFormat="1">
      <alignment readingOrder="0"/>
    </xf>
    <xf borderId="8" fillId="0" fontId="2" numFmtId="0" xfId="0" applyBorder="1" applyFont="1"/>
    <xf borderId="8" fillId="0" fontId="2" numFmtId="9" xfId="0" applyBorder="1" applyFont="1" applyNumberFormat="1"/>
    <xf borderId="0" fillId="0" fontId="17" numFmtId="0" xfId="0" applyAlignment="1" applyFont="1">
      <alignment horizontal="center" readingOrder="0"/>
    </xf>
    <xf borderId="0" fillId="0" fontId="61" numFmtId="0" xfId="0" applyFont="1"/>
    <xf borderId="8" fillId="0" fontId="20" numFmtId="0" xfId="0" applyAlignment="1" applyBorder="1" applyFont="1">
      <alignment horizontal="center" readingOrder="0" shrinkToFit="0" vertical="center" wrapText="1"/>
    </xf>
    <xf borderId="8" fillId="0" fontId="28" numFmtId="0" xfId="0" applyAlignment="1" applyBorder="1" applyFont="1">
      <alignment horizontal="center" readingOrder="0" shrinkToFit="0" vertical="center" wrapText="1"/>
    </xf>
    <xf borderId="12" fillId="0" fontId="20" numFmtId="3" xfId="0" applyAlignment="1" applyBorder="1" applyFont="1" applyNumberFormat="1">
      <alignment horizontal="center" readingOrder="0" vertical="center"/>
    </xf>
    <xf borderId="8" fillId="0" fontId="20" numFmtId="0" xfId="0" applyAlignment="1" applyBorder="1" applyFont="1">
      <alignment horizontal="center" readingOrder="0" vertical="center"/>
    </xf>
    <xf borderId="8" fillId="0" fontId="2" numFmtId="9" xfId="0" applyAlignment="1" applyBorder="1" applyFont="1" applyNumberFormat="1">
      <alignment vertical="center"/>
    </xf>
    <xf borderId="8" fillId="0" fontId="20" numFmtId="49" xfId="0" applyAlignment="1" applyBorder="1" applyFont="1" applyNumberFormat="1">
      <alignment horizontal="center" vertical="center"/>
    </xf>
    <xf borderId="8" fillId="0" fontId="2" numFmtId="0" xfId="0" applyAlignment="1" applyBorder="1" applyFont="1">
      <alignment vertical="center"/>
    </xf>
    <xf borderId="8" fillId="16" fontId="20" numFmtId="0" xfId="0" applyAlignment="1" applyBorder="1" applyFont="1">
      <alignment horizontal="center" readingOrder="0" vertical="center"/>
    </xf>
    <xf borderId="8" fillId="16" fontId="2" numFmtId="0" xfId="0" applyAlignment="1" applyBorder="1" applyFont="1">
      <alignment vertical="center"/>
    </xf>
    <xf borderId="8" fillId="16" fontId="20" numFmtId="49" xfId="0" applyAlignment="1" applyBorder="1" applyFont="1" applyNumberFormat="1">
      <alignment horizontal="center" vertical="center"/>
    </xf>
    <xf borderId="12" fillId="0" fontId="28" numFmtId="3" xfId="0" applyAlignment="1" applyBorder="1" applyFont="1" applyNumberFormat="1">
      <alignment horizontal="center" readingOrder="0" vertical="center"/>
    </xf>
    <xf borderId="0" fillId="6" fontId="62" numFmtId="0" xfId="0" applyAlignment="1" applyFont="1">
      <alignment horizontal="center" vertical="bottom"/>
    </xf>
    <xf borderId="0" fillId="6" fontId="62" numFmtId="0" xfId="0" applyAlignment="1" applyFont="1">
      <alignment vertical="bottom"/>
    </xf>
    <xf borderId="0" fillId="6" fontId="63" numFmtId="0" xfId="0" applyAlignment="1" applyFont="1">
      <alignment horizontal="center" shrinkToFit="0" vertical="center" wrapText="1"/>
    </xf>
    <xf borderId="0" fillId="6" fontId="63" numFmtId="164" xfId="0" applyAlignment="1" applyFont="1" applyNumberFormat="1">
      <alignment horizontal="center" shrinkToFit="0" vertical="center" wrapText="1"/>
    </xf>
    <xf borderId="0" fillId="6" fontId="63" numFmtId="0" xfId="0" applyAlignment="1" applyFont="1">
      <alignment horizontal="center" shrinkToFit="0" vertical="bottom" wrapText="1"/>
    </xf>
    <xf borderId="0" fillId="6" fontId="13" numFmtId="0" xfId="0" applyAlignment="1" applyFont="1">
      <alignment horizontal="center" vertical="bottom"/>
    </xf>
    <xf borderId="0" fillId="0" fontId="26" numFmtId="0" xfId="0" applyAlignment="1" applyFont="1">
      <alignment horizontal="center"/>
    </xf>
    <xf borderId="0" fillId="0" fontId="26" numFmtId="164" xfId="0" applyAlignment="1" applyFont="1" applyNumberFormat="1">
      <alignment horizontal="center"/>
    </xf>
    <xf borderId="0" fillId="6" fontId="4" numFmtId="0" xfId="0" applyAlignment="1" applyFont="1">
      <alignment horizontal="center" vertical="bottom"/>
    </xf>
    <xf borderId="9" fillId="0" fontId="4" numFmtId="0" xfId="0" applyAlignment="1" applyBorder="1" applyFont="1">
      <alignment readingOrder="0"/>
    </xf>
    <xf borderId="8" fillId="0" fontId="4" numFmtId="0" xfId="0" applyAlignment="1" applyBorder="1" applyFont="1">
      <alignment horizontal="center" readingOrder="0"/>
    </xf>
    <xf borderId="0" fillId="0" fontId="60" numFmtId="0" xfId="0" applyAlignment="1" applyFont="1">
      <alignment horizontal="center" shrinkToFit="0" vertical="center" wrapText="1"/>
    </xf>
    <xf borderId="0" fillId="0" fontId="60" numFmtId="164" xfId="0" applyAlignment="1" applyFont="1" applyNumberFormat="1">
      <alignment horizontal="center" shrinkToFit="0" vertical="center" wrapText="1"/>
    </xf>
    <xf borderId="0" fillId="0" fontId="60" numFmtId="0" xfId="0" applyAlignment="1" applyFont="1">
      <alignment horizontal="center"/>
    </xf>
    <xf borderId="0" fillId="0" fontId="60" numFmtId="164" xfId="0" applyAlignment="1" applyFont="1" applyNumberFormat="1">
      <alignment horizontal="center"/>
    </xf>
    <xf borderId="9" fillId="6" fontId="4" numFmtId="0" xfId="0" applyAlignment="1" applyBorder="1" applyFont="1">
      <alignment horizontal="center" vertical="bottom"/>
    </xf>
    <xf borderId="9" fillId="0" fontId="4"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164" xfId="0" applyAlignment="1" applyFont="1" applyNumberFormat="1">
      <alignment horizontal="center" readingOrder="0" shrinkToFit="0" vertical="center" wrapText="1"/>
    </xf>
    <xf borderId="0" fillId="6" fontId="13" numFmtId="164" xfId="0" applyAlignment="1" applyFont="1" applyNumberFormat="1">
      <alignment horizontal="center" vertical="bottom"/>
    </xf>
    <xf borderId="0" fillId="6" fontId="5" numFmtId="0" xfId="0" applyAlignment="1" applyFont="1">
      <alignment horizontal="center" shrinkToFit="0" vertical="bottom" wrapText="1"/>
    </xf>
    <xf borderId="0" fillId="6" fontId="5" numFmtId="164" xfId="0" applyAlignment="1" applyFont="1" applyNumberFormat="1">
      <alignment horizontal="center" shrinkToFit="0" vertical="bottom" wrapText="1"/>
    </xf>
    <xf borderId="0" fillId="6" fontId="5" numFmtId="0" xfId="0" applyAlignment="1" applyFont="1">
      <alignment horizontal="center" vertical="bottom"/>
    </xf>
    <xf borderId="0" fillId="6" fontId="5" numFmtId="164" xfId="0" applyAlignment="1" applyFont="1" applyNumberFormat="1">
      <alignment horizontal="center" vertical="bottom"/>
    </xf>
    <xf borderId="13" fillId="6" fontId="63" numFmtId="0" xfId="0" applyAlignment="1" applyBorder="1" applyFont="1">
      <alignment horizontal="center" readingOrder="0" shrinkToFit="0" vertical="center" wrapText="1"/>
    </xf>
    <xf borderId="0" fillId="6" fontId="63" numFmtId="0" xfId="0" applyAlignment="1" applyFont="1">
      <alignment horizontal="center" readingOrder="0" shrinkToFit="0" vertical="center" wrapText="1"/>
    </xf>
    <xf borderId="0" fillId="6" fontId="63" numFmtId="164" xfId="0" applyAlignment="1" applyFont="1" applyNumberFormat="1">
      <alignment horizontal="center" readingOrder="0" shrinkToFit="0" vertical="center" wrapText="1"/>
    </xf>
    <xf borderId="12" fillId="28" fontId="64" numFmtId="0" xfId="0" applyAlignment="1" applyBorder="1" applyFill="1" applyFont="1">
      <alignment horizontal="center" vertical="center"/>
    </xf>
    <xf borderId="12" fillId="28" fontId="65" numFmtId="0" xfId="0" applyAlignment="1" applyBorder="1" applyFont="1">
      <alignment horizontal="center" readingOrder="0" vertical="center"/>
    </xf>
    <xf borderId="9" fillId="28" fontId="63" numFmtId="0" xfId="0" applyAlignment="1" applyBorder="1" applyFont="1">
      <alignment horizontal="center" readingOrder="0" shrinkToFit="0" vertical="center" wrapText="1"/>
    </xf>
    <xf borderId="9" fillId="28" fontId="63" numFmtId="0" xfId="0" applyAlignment="1" applyBorder="1" applyFont="1">
      <alignment horizontal="center" shrinkToFit="0" vertical="center" wrapText="1"/>
    </xf>
    <xf borderId="9" fillId="28" fontId="13" numFmtId="0" xfId="0" applyAlignment="1" applyBorder="1" applyFont="1">
      <alignment horizontal="center" vertical="center"/>
    </xf>
    <xf borderId="9" fillId="28" fontId="63" numFmtId="0" xfId="0" applyAlignment="1" applyBorder="1" applyFont="1">
      <alignment horizontal="center" readingOrder="0" vertical="center"/>
    </xf>
    <xf borderId="9" fillId="28" fontId="13" numFmtId="0" xfId="0" applyAlignment="1" applyBorder="1" applyFont="1">
      <alignment horizontal="center" readingOrder="0" shrinkToFit="0" vertical="center" wrapText="1"/>
    </xf>
    <xf borderId="9" fillId="28" fontId="13" numFmtId="0" xfId="0" applyAlignment="1" applyBorder="1" applyFont="1">
      <alignment horizontal="center" readingOrder="0" vertical="center"/>
    </xf>
    <xf borderId="9" fillId="2" fontId="66" numFmtId="0" xfId="0" applyAlignment="1" applyBorder="1" applyFont="1">
      <alignment horizontal="center" readingOrder="0" shrinkToFit="0" vertical="center" wrapText="1"/>
    </xf>
    <xf borderId="9" fillId="2" fontId="66" numFmtId="164" xfId="0" applyAlignment="1" applyBorder="1" applyFont="1" applyNumberFormat="1">
      <alignment horizontal="center" readingOrder="0" shrinkToFit="0" vertical="center" wrapText="1"/>
    </xf>
    <xf borderId="12" fillId="2" fontId="67" numFmtId="0" xfId="0" applyAlignment="1" applyBorder="1" applyFont="1">
      <alignment horizontal="center" readingOrder="0" shrinkToFit="0" textRotation="90" vertical="center" wrapText="1"/>
    </xf>
    <xf borderId="12" fillId="2" fontId="68" numFmtId="0" xfId="0" applyAlignment="1" applyBorder="1" applyFont="1">
      <alignment horizontal="center" readingOrder="0" shrinkToFit="0" textRotation="90" vertical="center" wrapText="1"/>
    </xf>
    <xf borderId="9" fillId="2" fontId="67" numFmtId="0" xfId="0" applyAlignment="1" applyBorder="1" applyFont="1">
      <alignment horizontal="center" shrinkToFit="0" wrapText="1"/>
    </xf>
    <xf borderId="10" fillId="2" fontId="67" numFmtId="0" xfId="0" applyAlignment="1" applyBorder="1" applyFont="1">
      <alignment horizontal="center" shrinkToFit="0" wrapText="1"/>
    </xf>
    <xf borderId="10" fillId="2" fontId="67" numFmtId="164" xfId="0" applyAlignment="1" applyBorder="1" applyFont="1" applyNumberFormat="1">
      <alignment horizontal="center" shrinkToFit="0" wrapText="1"/>
    </xf>
    <xf borderId="15" fillId="2" fontId="67" numFmtId="0" xfId="0" applyAlignment="1" applyBorder="1" applyFont="1">
      <alignment horizontal="center" shrinkToFit="0" textRotation="90" wrapText="1"/>
    </xf>
    <xf borderId="15" fillId="2" fontId="68" numFmtId="0" xfId="0" applyAlignment="1" applyBorder="1" applyFont="1">
      <alignment horizontal="center" readingOrder="0" shrinkToFit="0" textRotation="90" vertical="center" wrapText="1"/>
    </xf>
    <xf borderId="15" fillId="2" fontId="68" numFmtId="0" xfId="0" applyAlignment="1" applyBorder="1" applyFont="1">
      <alignment horizontal="center" readingOrder="0" shrinkToFit="0" textRotation="90" wrapText="1"/>
    </xf>
    <xf borderId="12" fillId="2" fontId="67" numFmtId="0" xfId="0" applyAlignment="1" applyBorder="1" applyFont="1">
      <alignment horizontal="center" readingOrder="0" shrinkToFit="0" vertical="center" wrapText="1"/>
    </xf>
    <xf borderId="12" fillId="2" fontId="67" numFmtId="164" xfId="0" applyAlignment="1" applyBorder="1" applyFont="1" applyNumberFormat="1">
      <alignment horizontal="center" readingOrder="0" shrinkToFit="0" vertical="center" wrapText="1"/>
    </xf>
    <xf borderId="12" fillId="2" fontId="66" numFmtId="0" xfId="0" applyAlignment="1" applyBorder="1" applyFont="1">
      <alignment horizontal="center" readingOrder="0" shrinkToFit="0" vertical="center" wrapText="1"/>
    </xf>
    <xf borderId="13" fillId="2" fontId="66" numFmtId="0" xfId="0" applyAlignment="1" applyBorder="1" applyFont="1">
      <alignment horizontal="center" readingOrder="0" shrinkToFit="0" vertical="center" wrapText="1"/>
    </xf>
    <xf borderId="16" fillId="2" fontId="67" numFmtId="0" xfId="0" applyAlignment="1" applyBorder="1" applyFont="1">
      <alignment horizontal="center" shrinkToFit="0" wrapText="1"/>
    </xf>
    <xf borderId="23" fillId="2" fontId="67" numFmtId="0" xfId="0" applyAlignment="1" applyBorder="1" applyFont="1">
      <alignment horizontal="center" shrinkToFit="0" wrapText="1"/>
    </xf>
    <xf borderId="23" fillId="2" fontId="67" numFmtId="0" xfId="0" applyAlignment="1" applyBorder="1" applyFont="1">
      <alignment horizontal="center" shrinkToFit="0" wrapText="1"/>
    </xf>
    <xf borderId="23" fillId="2" fontId="67" numFmtId="9" xfId="0" applyAlignment="1" applyBorder="1" applyFont="1" applyNumberFormat="1">
      <alignment horizontal="center" shrinkToFit="0" wrapText="1"/>
    </xf>
    <xf borderId="23" fillId="2" fontId="67" numFmtId="164" xfId="0" applyAlignment="1" applyBorder="1" applyFont="1" applyNumberFormat="1">
      <alignment horizontal="center" shrinkToFit="0" wrapText="1"/>
    </xf>
    <xf borderId="31" fillId="2" fontId="67" numFmtId="0" xfId="0" applyAlignment="1" applyBorder="1" applyFont="1">
      <alignment horizontal="center" shrinkToFit="0" wrapText="1"/>
    </xf>
    <xf borderId="16" fillId="2" fontId="67" numFmtId="0" xfId="0" applyAlignment="1" applyBorder="1" applyFont="1">
      <alignment horizontal="center" shrinkToFit="0" wrapText="1"/>
    </xf>
    <xf borderId="32" fillId="0" fontId="1" numFmtId="0" xfId="0" applyAlignment="1" applyBorder="1" applyFont="1">
      <alignment horizontal="center" vertical="bottom"/>
    </xf>
    <xf borderId="32" fillId="6" fontId="4" numFmtId="0" xfId="0" applyAlignment="1" applyBorder="1" applyFont="1">
      <alignment horizontal="center" readingOrder="0" shrinkToFit="0" vertical="bottom" wrapText="1"/>
    </xf>
    <xf borderId="32" fillId="6" fontId="4" numFmtId="0" xfId="0" applyAlignment="1" applyBorder="1" applyFont="1">
      <alignment readingOrder="0" vertical="bottom"/>
    </xf>
    <xf borderId="32" fillId="6" fontId="4" numFmtId="1" xfId="0" applyAlignment="1" applyBorder="1" applyFont="1" applyNumberFormat="1">
      <alignment horizontal="center" readingOrder="0" shrinkToFit="0" vertical="bottom" wrapText="1"/>
    </xf>
    <xf borderId="32" fillId="6" fontId="4" numFmtId="164" xfId="0" applyAlignment="1" applyBorder="1" applyFont="1" applyNumberFormat="1">
      <alignment horizontal="center" readingOrder="0" shrinkToFit="0" vertical="bottom" wrapText="1"/>
    </xf>
    <xf borderId="32" fillId="6" fontId="4" numFmtId="9" xfId="0" applyAlignment="1" applyBorder="1" applyFont="1" applyNumberFormat="1">
      <alignment horizontal="center" readingOrder="0" shrinkToFit="0" vertical="bottom" wrapText="1"/>
    </xf>
    <xf borderId="32" fillId="0" fontId="4" numFmtId="0" xfId="0" applyAlignment="1" applyBorder="1" applyFont="1">
      <alignment horizontal="center" readingOrder="0" shrinkToFit="0" vertical="bottom" wrapText="0"/>
    </xf>
    <xf borderId="32" fillId="0" fontId="1" numFmtId="0" xfId="0" applyAlignment="1" applyBorder="1" applyFont="1">
      <alignment horizontal="center" readingOrder="0" vertical="bottom"/>
    </xf>
    <xf borderId="32" fillId="6" fontId="4" numFmtId="0" xfId="0" applyAlignment="1" applyBorder="1" applyFont="1">
      <alignment horizontal="center" readingOrder="0" vertical="bottom"/>
    </xf>
    <xf borderId="32" fillId="6" fontId="1" numFmtId="0" xfId="0" applyAlignment="1" applyBorder="1" applyFont="1">
      <alignment horizontal="center" readingOrder="0" shrinkToFit="0" vertical="bottom" wrapText="1"/>
    </xf>
    <xf borderId="32" fillId="6" fontId="1" numFmtId="164" xfId="0" applyAlignment="1" applyBorder="1" applyFont="1" applyNumberFormat="1">
      <alignment horizontal="center" readingOrder="0" shrinkToFit="0" vertical="bottom" wrapText="1"/>
    </xf>
    <xf borderId="32" fillId="6" fontId="1" numFmtId="1" xfId="0" applyAlignment="1" applyBorder="1" applyFont="1" applyNumberFormat="1">
      <alignment horizontal="center" readingOrder="0" shrinkToFit="0" vertical="bottom" wrapText="1"/>
    </xf>
    <xf borderId="32" fillId="6" fontId="1" numFmtId="9" xfId="0" applyAlignment="1" applyBorder="1" applyFont="1" applyNumberFormat="1">
      <alignment horizontal="center" readingOrder="0" shrinkToFit="0" vertical="bottom" wrapText="1"/>
    </xf>
    <xf borderId="32" fillId="0" fontId="4" numFmtId="0" xfId="0" applyAlignment="1" applyBorder="1" applyFont="1">
      <alignment horizontal="center" readingOrder="0" vertical="bottom"/>
    </xf>
    <xf borderId="32" fillId="0" fontId="4" numFmtId="1" xfId="0" applyAlignment="1" applyBorder="1" applyFont="1" applyNumberFormat="1">
      <alignment horizontal="center" readingOrder="0" shrinkToFit="0" vertical="bottom" wrapText="0"/>
    </xf>
    <xf borderId="32" fillId="6" fontId="4" numFmtId="0" xfId="0" applyAlignment="1" applyBorder="1" applyFont="1">
      <alignment horizontal="center" readingOrder="0" shrinkToFit="0" vertical="bottom" wrapText="0"/>
    </xf>
    <xf borderId="0" fillId="6" fontId="4" numFmtId="0" xfId="0" applyAlignment="1" applyFont="1">
      <alignment horizontal="center" readingOrder="0" shrinkToFit="0" vertical="bottom" wrapText="1"/>
    </xf>
    <xf borderId="33" fillId="0" fontId="1" numFmtId="0" xfId="0" applyAlignment="1" applyBorder="1" applyFont="1">
      <alignment horizontal="center" readingOrder="0" vertical="bottom"/>
    </xf>
    <xf borderId="34" fillId="0" fontId="1" numFmtId="0" xfId="0" applyAlignment="1" applyBorder="1" applyFont="1">
      <alignment horizontal="center" readingOrder="0" vertical="bottom"/>
    </xf>
    <xf borderId="35" fillId="0" fontId="1" numFmtId="0" xfId="0" applyAlignment="1" applyBorder="1" applyFont="1">
      <alignment horizontal="center" readingOrder="0" vertical="bottom"/>
    </xf>
    <xf borderId="36" fillId="6" fontId="4" numFmtId="0" xfId="0" applyAlignment="1" applyBorder="1" applyFont="1">
      <alignment horizontal="center" readingOrder="0" shrinkToFit="0" vertical="bottom" wrapText="1"/>
    </xf>
    <xf borderId="36" fillId="6" fontId="4" numFmtId="164" xfId="0" applyAlignment="1" applyBorder="1" applyFont="1" applyNumberFormat="1">
      <alignment horizontal="center" readingOrder="0" shrinkToFit="0" vertical="bottom" wrapText="1"/>
    </xf>
    <xf borderId="0" fillId="6" fontId="1" numFmtId="164" xfId="0" applyAlignment="1" applyFont="1" applyNumberFormat="1">
      <alignment horizontal="center" shrinkToFit="0" vertical="bottom" wrapText="1"/>
    </xf>
    <xf borderId="0" fillId="6" fontId="1" numFmtId="0" xfId="0" applyAlignment="1" applyFont="1">
      <alignment horizontal="center" shrinkToFit="0" vertical="bottom" wrapText="1"/>
    </xf>
    <xf borderId="0" fillId="0" fontId="4" numFmtId="0" xfId="0" applyAlignment="1" applyFont="1">
      <alignment horizontal="center" readingOrder="0" shrinkToFit="0" vertical="bottom" wrapText="0"/>
    </xf>
    <xf borderId="0" fillId="0" fontId="4" numFmtId="0" xfId="0" applyAlignment="1" applyFont="1">
      <alignment horizontal="center" readingOrder="0" vertical="bottom"/>
    </xf>
    <xf borderId="0" fillId="0" fontId="1" numFmtId="0" xfId="0" applyAlignment="1" applyFont="1">
      <alignment horizontal="center" vertical="bottom"/>
    </xf>
    <xf borderId="0" fillId="6" fontId="4" numFmtId="9" xfId="0" applyAlignment="1" applyFont="1" applyNumberFormat="1">
      <alignment horizontal="center" readingOrder="0" shrinkToFit="0" vertical="bottom" wrapText="1"/>
    </xf>
    <xf borderId="0" fillId="6" fontId="4" numFmtId="0" xfId="0" applyAlignment="1" applyFont="1">
      <alignment horizontal="center" vertical="bottom"/>
    </xf>
    <xf borderId="0" fillId="6" fontId="4" numFmtId="0" xfId="0" applyAlignment="1" applyFont="1">
      <alignment horizontal="center" readingOrder="0" shrinkToFit="0" vertical="bottom" wrapText="0"/>
    </xf>
    <xf borderId="0" fillId="0" fontId="1" numFmtId="0" xfId="0" applyAlignment="1" applyFont="1">
      <alignment horizontal="center" readingOrder="0" vertical="bottom"/>
    </xf>
    <xf borderId="0" fillId="7" fontId="39" numFmtId="0" xfId="0" applyAlignment="1" applyFont="1">
      <alignment horizontal="center"/>
    </xf>
    <xf borderId="0" fillId="7" fontId="39" numFmtId="164" xfId="0" applyAlignment="1" applyFont="1" applyNumberFormat="1">
      <alignment horizontal="center"/>
    </xf>
    <xf borderId="37" fillId="0" fontId="69" numFmtId="0" xfId="0" applyBorder="1" applyFont="1"/>
    <xf borderId="38" fillId="0" fontId="69" numFmtId="0" xfId="0" applyBorder="1" applyFont="1"/>
    <xf borderId="39" fillId="0" fontId="69" numFmtId="0" xfId="0" applyBorder="1" applyFont="1"/>
    <xf borderId="0" fillId="0" fontId="69" numFmtId="0" xfId="0" applyFont="1"/>
    <xf borderId="40" fillId="6" fontId="70" numFmtId="0" xfId="0" applyAlignment="1" applyBorder="1" applyFont="1">
      <alignment vertical="bottom"/>
    </xf>
    <xf borderId="0" fillId="0" fontId="71" numFmtId="0" xfId="0" applyAlignment="1" applyFont="1">
      <alignment horizontal="center" shrinkToFit="0" vertical="bottom" wrapText="1"/>
    </xf>
    <xf borderId="41" fillId="6" fontId="70" numFmtId="0" xfId="0" applyAlignment="1" applyBorder="1" applyFont="1">
      <alignment vertical="bottom"/>
    </xf>
    <xf borderId="0" fillId="6" fontId="70" numFmtId="0" xfId="0" applyAlignment="1" applyFont="1">
      <alignment vertical="bottom"/>
    </xf>
    <xf borderId="40" fillId="0" fontId="72" numFmtId="0" xfId="0" applyBorder="1" applyFont="1"/>
    <xf borderId="0" fillId="0" fontId="73" numFmtId="0" xfId="0" applyAlignment="1" applyFont="1">
      <alignment horizontal="center" shrinkToFit="0" wrapText="1"/>
    </xf>
    <xf borderId="41" fillId="0" fontId="73" numFmtId="0" xfId="0" applyAlignment="1" applyBorder="1" applyFont="1">
      <alignment horizontal="center" shrinkToFit="0" wrapText="1"/>
    </xf>
    <xf borderId="0" fillId="0" fontId="73" numFmtId="0" xfId="0" applyAlignment="1" applyFont="1">
      <alignment horizontal="center" vertical="bottom"/>
    </xf>
    <xf borderId="41" fillId="0" fontId="73" numFmtId="0" xfId="0" applyAlignment="1" applyBorder="1" applyFont="1">
      <alignment horizontal="center" vertical="bottom"/>
    </xf>
    <xf borderId="6" fillId="0" fontId="73" numFmtId="0" xfId="0" applyAlignment="1" applyBorder="1" applyFont="1">
      <alignment horizontal="center" vertical="bottom"/>
    </xf>
    <xf borderId="5" fillId="2" fontId="74" numFmtId="0" xfId="0" applyAlignment="1" applyBorder="1" applyFont="1">
      <alignment horizontal="center" vertical="bottom"/>
    </xf>
    <xf borderId="41" fillId="0" fontId="74" numFmtId="0" xfId="0" applyAlignment="1" applyBorder="1" applyFont="1">
      <alignment horizontal="center" vertical="bottom"/>
    </xf>
    <xf borderId="0" fillId="0" fontId="74" numFmtId="0" xfId="0" applyAlignment="1" applyFont="1">
      <alignment horizontal="center" vertical="bottom"/>
    </xf>
    <xf borderId="5" fillId="0" fontId="73" numFmtId="0" xfId="0" applyAlignment="1" applyBorder="1" applyFont="1">
      <alignment horizontal="center" shrinkToFit="0" vertical="bottom" wrapText="1"/>
    </xf>
    <xf borderId="9" fillId="0" fontId="73" numFmtId="0" xfId="0" applyAlignment="1" applyBorder="1" applyFont="1">
      <alignment horizontal="center"/>
    </xf>
    <xf borderId="41" fillId="0" fontId="72" numFmtId="0" xfId="0" applyAlignment="1" applyBorder="1" applyFont="1">
      <alignment horizontal="center"/>
    </xf>
    <xf borderId="0" fillId="0" fontId="72" numFmtId="0" xfId="0" applyAlignment="1" applyFont="1">
      <alignment horizontal="center"/>
    </xf>
    <xf borderId="5" fillId="0" fontId="73" numFmtId="0" xfId="0" applyAlignment="1" applyBorder="1" applyFont="1">
      <alignment vertical="bottom"/>
    </xf>
    <xf borderId="5" fillId="6" fontId="73" numFmtId="0" xfId="0" applyAlignment="1" applyBorder="1" applyFont="1">
      <alignment vertical="bottom"/>
    </xf>
    <xf borderId="0" fillId="0" fontId="72" numFmtId="0" xfId="0" applyFont="1"/>
    <xf borderId="41" fillId="0" fontId="72" numFmtId="0" xfId="0" applyBorder="1" applyFont="1"/>
    <xf borderId="40" fillId="0" fontId="73" numFmtId="0" xfId="0" applyAlignment="1" applyBorder="1" applyFont="1">
      <alignment readingOrder="0"/>
    </xf>
    <xf borderId="9" fillId="2" fontId="73" numFmtId="0" xfId="0" applyAlignment="1" applyBorder="1" applyFont="1">
      <alignment horizontal="center" readingOrder="0" shrinkToFit="0" vertical="center" wrapText="1"/>
    </xf>
    <xf borderId="42" fillId="2" fontId="73" numFmtId="0" xfId="0" applyAlignment="1" applyBorder="1" applyFont="1">
      <alignment horizontal="center" readingOrder="0" shrinkToFit="0" vertical="center" wrapText="1"/>
    </xf>
    <xf borderId="12" fillId="29" fontId="73" numFmtId="0" xfId="0" applyAlignment="1" applyBorder="1" applyFill="1" applyFont="1">
      <alignment horizontal="center" readingOrder="0" shrinkToFit="0" textRotation="90" vertical="center" wrapText="1"/>
    </xf>
    <xf borderId="41" fillId="0" fontId="73" numFmtId="0" xfId="0" applyAlignment="1" applyBorder="1" applyFont="1">
      <alignment horizontal="center" readingOrder="0" shrinkToFit="0" vertical="center" wrapText="1"/>
    </xf>
    <xf borderId="0" fillId="0" fontId="73" numFmtId="0" xfId="0" applyAlignment="1" applyFont="1">
      <alignment horizontal="center" readingOrder="0" shrinkToFit="0" vertical="center" wrapText="1"/>
    </xf>
    <xf borderId="40" fillId="0" fontId="73" numFmtId="0" xfId="0" applyAlignment="1" applyBorder="1" applyFont="1">
      <alignment horizontal="center" readingOrder="0" vertical="center"/>
    </xf>
    <xf borderId="9" fillId="29" fontId="73" numFmtId="0" xfId="0" applyAlignment="1" applyBorder="1" applyFont="1">
      <alignment horizontal="center" readingOrder="0" vertical="center"/>
    </xf>
    <xf borderId="8" fillId="29" fontId="73" numFmtId="0" xfId="0" applyAlignment="1" applyBorder="1" applyFont="1">
      <alignment horizontal="center" readingOrder="0" vertical="center"/>
    </xf>
    <xf borderId="8" fillId="29" fontId="73" numFmtId="0" xfId="0" applyAlignment="1" applyBorder="1" applyFont="1">
      <alignment horizontal="center" readingOrder="0" shrinkToFit="0" vertical="center" wrapText="1"/>
    </xf>
    <xf borderId="43" fillId="29" fontId="73" numFmtId="0" xfId="0" applyAlignment="1" applyBorder="1" applyFont="1">
      <alignment horizontal="center" readingOrder="0" vertical="center"/>
    </xf>
    <xf borderId="8" fillId="2" fontId="73" numFmtId="0" xfId="0" applyAlignment="1" applyBorder="1" applyFont="1">
      <alignment horizontal="center" readingOrder="0" shrinkToFit="0" textRotation="90" vertical="center" wrapText="1"/>
    </xf>
    <xf borderId="8" fillId="29" fontId="73" numFmtId="0" xfId="0" applyAlignment="1" applyBorder="1" applyFont="1">
      <alignment horizontal="center" readingOrder="0" shrinkToFit="0" textRotation="90" vertical="center" wrapText="1"/>
    </xf>
    <xf borderId="8" fillId="2" fontId="73" numFmtId="0" xfId="0" applyAlignment="1" applyBorder="1" applyFont="1">
      <alignment horizontal="center" readingOrder="0" vertical="center"/>
    </xf>
    <xf borderId="41" fillId="0" fontId="73" numFmtId="0" xfId="0" applyAlignment="1" applyBorder="1" applyFont="1">
      <alignment horizontal="center" readingOrder="0" vertical="center"/>
    </xf>
    <xf borderId="0" fillId="0" fontId="73" numFmtId="0" xfId="0" applyAlignment="1" applyFont="1">
      <alignment horizontal="center" readingOrder="0" vertical="center"/>
    </xf>
    <xf borderId="40" fillId="0" fontId="72" numFmtId="0" xfId="0" applyAlignment="1" applyBorder="1" applyFont="1">
      <alignment readingOrder="0" textRotation="90" vertical="center"/>
    </xf>
    <xf borderId="12" fillId="2" fontId="73" numFmtId="0" xfId="0" applyAlignment="1" applyBorder="1" applyFont="1">
      <alignment readingOrder="0" shrinkToFit="0" textRotation="90" vertical="center" wrapText="1"/>
    </xf>
    <xf borderId="8" fillId="0" fontId="73" numFmtId="0" xfId="0" applyAlignment="1" applyBorder="1" applyFont="1">
      <alignment readingOrder="0" shrinkToFit="0" vertical="center" wrapText="1"/>
    </xf>
    <xf borderId="8" fillId="0" fontId="72" numFmtId="0" xfId="0" applyAlignment="1" applyBorder="1" applyFont="1">
      <alignment horizontal="center" readingOrder="0" vertical="center"/>
    </xf>
    <xf borderId="8" fillId="0" fontId="72" numFmtId="1" xfId="0" applyAlignment="1" applyBorder="1" applyFont="1" applyNumberFormat="1">
      <alignment horizontal="center" readingOrder="0" vertical="center"/>
    </xf>
    <xf borderId="41" fillId="0" fontId="72" numFmtId="0" xfId="0" applyAlignment="1" applyBorder="1" applyFont="1">
      <alignment horizontal="center" vertical="center"/>
    </xf>
    <xf borderId="0" fillId="0" fontId="72" numFmtId="0" xfId="0" applyAlignment="1" applyFont="1">
      <alignment horizontal="center" vertical="center"/>
    </xf>
    <xf borderId="0" fillId="0" fontId="72" numFmtId="0" xfId="0" applyAlignment="1" applyFont="1">
      <alignment readingOrder="0"/>
    </xf>
    <xf borderId="40" fillId="0" fontId="72" numFmtId="0" xfId="0" applyAlignment="1" applyBorder="1" applyFont="1">
      <alignment shrinkToFit="0" wrapText="1"/>
    </xf>
    <xf borderId="9" fillId="2" fontId="73" numFmtId="0" xfId="0" applyAlignment="1" applyBorder="1" applyFont="1">
      <alignment horizontal="center" readingOrder="0" shrinkToFit="0" wrapText="1"/>
    </xf>
    <xf borderId="0" fillId="0" fontId="72" numFmtId="0" xfId="0" applyAlignment="1" applyFont="1">
      <alignment shrinkToFit="0" wrapText="1"/>
    </xf>
    <xf borderId="14" fillId="0" fontId="73" numFmtId="0" xfId="0" applyAlignment="1" applyBorder="1" applyFont="1">
      <alignment readingOrder="0" shrinkToFit="0" wrapText="1"/>
    </xf>
    <xf borderId="10" fillId="0" fontId="72" numFmtId="0" xfId="0" applyAlignment="1" applyBorder="1" applyFont="1">
      <alignment readingOrder="0" shrinkToFit="0" wrapText="1"/>
    </xf>
    <xf borderId="14" fillId="0" fontId="72" numFmtId="0" xfId="0" applyAlignment="1" applyBorder="1" applyFont="1">
      <alignment readingOrder="0" shrinkToFit="0" wrapText="1"/>
    </xf>
    <xf borderId="10" fillId="0" fontId="72" numFmtId="0" xfId="0" applyAlignment="1" applyBorder="1" applyFont="1">
      <alignment shrinkToFit="0" wrapText="1"/>
    </xf>
    <xf borderId="41" fillId="0" fontId="72" numFmtId="0" xfId="0" applyAlignment="1" applyBorder="1" applyFont="1">
      <alignment shrinkToFit="0" wrapText="1"/>
    </xf>
    <xf borderId="12" fillId="29" fontId="73" numFmtId="0" xfId="0" applyAlignment="1" applyBorder="1" applyFont="1">
      <alignment horizontal="center" readingOrder="0" shrinkToFit="0" vertical="center" wrapText="1"/>
    </xf>
    <xf borderId="12" fillId="0" fontId="73" numFmtId="0" xfId="0" applyAlignment="1" applyBorder="1" applyFont="1">
      <alignment horizontal="center" readingOrder="0" shrinkToFit="0" vertical="center" wrapText="1"/>
    </xf>
    <xf borderId="9" fillId="0" fontId="73" numFmtId="0" xfId="0" applyAlignment="1" applyBorder="1" applyFont="1">
      <alignment horizontal="center" readingOrder="0" shrinkToFit="0" wrapText="1"/>
    </xf>
    <xf borderId="22" fillId="0" fontId="73" numFmtId="0" xfId="0" applyAlignment="1" applyBorder="1" applyFont="1">
      <alignment readingOrder="0" shrinkToFit="0" wrapText="1"/>
    </xf>
    <xf borderId="0" fillId="0" fontId="72" numFmtId="0" xfId="0" applyAlignment="1" applyFont="1">
      <alignment readingOrder="0" shrinkToFit="0" wrapText="1"/>
    </xf>
    <xf borderId="23" fillId="0" fontId="3" numFmtId="0" xfId="0" applyBorder="1" applyFont="1"/>
    <xf borderId="12" fillId="0" fontId="72" numFmtId="0" xfId="0" applyAlignment="1" applyBorder="1" applyFont="1">
      <alignment horizontal="center" shrinkToFit="0" vertical="center" wrapText="1"/>
    </xf>
    <xf borderId="13" fillId="0" fontId="72" numFmtId="0" xfId="0" applyAlignment="1" applyBorder="1" applyFont="1">
      <alignment shrinkToFit="0" wrapText="1"/>
    </xf>
    <xf borderId="13" fillId="0" fontId="75" numFmtId="0" xfId="0" applyAlignment="1" applyBorder="1" applyFont="1">
      <alignment shrinkToFit="0" vertical="top" wrapText="1"/>
    </xf>
    <xf borderId="22" fillId="0" fontId="3" numFmtId="0" xfId="0" applyBorder="1" applyFont="1"/>
    <xf borderId="40" fillId="0" fontId="69" numFmtId="0" xfId="0" applyAlignment="1" applyBorder="1" applyFont="1">
      <alignment shrinkToFit="0" wrapText="1"/>
    </xf>
    <xf borderId="0" fillId="0" fontId="69" numFmtId="0" xfId="0" applyAlignment="1" applyFont="1">
      <alignment shrinkToFit="0" wrapText="1"/>
    </xf>
    <xf borderId="41" fillId="0" fontId="69" numFmtId="0" xfId="0" applyAlignment="1" applyBorder="1" applyFont="1">
      <alignment shrinkToFit="0" wrapText="1"/>
    </xf>
    <xf borderId="5" fillId="0" fontId="73" numFmtId="0" xfId="0" applyAlignment="1" applyBorder="1" applyFont="1">
      <alignment readingOrder="0" shrinkToFit="0" wrapText="1"/>
    </xf>
    <xf borderId="6" fillId="0" fontId="72" numFmtId="0" xfId="0" applyAlignment="1" applyBorder="1" applyFont="1">
      <alignment readingOrder="0" shrinkToFit="0" wrapText="1"/>
    </xf>
    <xf borderId="40" fillId="0" fontId="71" numFmtId="0" xfId="0" applyAlignment="1" applyBorder="1" applyFont="1">
      <alignment horizontal="center" shrinkToFit="0" vertical="bottom" wrapText="1"/>
    </xf>
    <xf borderId="41" fillId="0" fontId="3" numFmtId="0" xfId="0" applyBorder="1" applyFont="1"/>
    <xf borderId="0" fillId="6" fontId="70" numFmtId="0" xfId="0" applyAlignment="1" applyFont="1">
      <alignment shrinkToFit="0" vertical="bottom" wrapText="1"/>
    </xf>
    <xf borderId="41" fillId="6" fontId="70" numFmtId="0" xfId="0" applyAlignment="1" applyBorder="1" applyFont="1">
      <alignment shrinkToFit="0" vertical="bottom" wrapText="1"/>
    </xf>
    <xf borderId="0" fillId="0" fontId="70" numFmtId="0" xfId="0" applyAlignment="1" applyFont="1">
      <alignment shrinkToFit="0" vertical="bottom" wrapText="1"/>
    </xf>
    <xf borderId="40" fillId="0" fontId="69" numFmtId="0" xfId="0" applyBorder="1" applyFont="1"/>
    <xf borderId="41" fillId="0" fontId="69" numFmtId="0" xfId="0" applyBorder="1" applyFont="1"/>
    <xf borderId="44" fillId="0" fontId="69" numFmtId="0" xfId="0" applyBorder="1" applyFont="1"/>
    <xf borderId="45" fillId="0" fontId="69" numFmtId="0" xfId="0" applyBorder="1" applyFont="1"/>
    <xf borderId="46" fillId="0" fontId="76" numFmtId="0" xfId="0" applyAlignment="1" applyBorder="1" applyFont="1">
      <alignment horizontal="center" readingOrder="0"/>
    </xf>
    <xf borderId="46" fillId="0" fontId="3" numFmtId="0" xfId="0" applyBorder="1" applyFont="1"/>
    <xf borderId="47" fillId="0" fontId="69" numFmtId="0" xfId="0" applyBorder="1" applyFont="1"/>
    <xf borderId="0" fillId="0" fontId="76" numFmtId="0" xfId="0" applyAlignment="1" applyFont="1">
      <alignment horizontal="center" readingOrder="0"/>
    </xf>
    <xf borderId="9" fillId="0" fontId="73" numFmtId="0" xfId="0" applyAlignment="1" applyBorder="1" applyFont="1">
      <alignment horizontal="center" readingOrder="0"/>
    </xf>
    <xf borderId="0" fillId="0" fontId="70" numFmtId="0" xfId="0" applyAlignment="1" applyFont="1">
      <alignment vertical="bottom"/>
    </xf>
    <xf borderId="12" fillId="2" fontId="73" numFmtId="0" xfId="0" applyAlignment="1" applyBorder="1" applyFont="1">
      <alignment horizontal="center" readingOrder="0" vertical="center"/>
    </xf>
    <xf borderId="0" fillId="0" fontId="72" numFmtId="0" xfId="0" applyAlignment="1" applyFont="1">
      <alignment horizontal="center" readingOrder="0" vertical="center"/>
    </xf>
    <xf borderId="6" fillId="2" fontId="74" numFmtId="0" xfId="0" applyAlignment="1" applyBorder="1" applyFont="1">
      <alignment horizontal="center" vertical="bottom"/>
    </xf>
    <xf borderId="40" fillId="0" fontId="73" numFmtId="0" xfId="0" applyAlignment="1" applyBorder="1" applyFont="1">
      <alignment horizontal="center" readingOrder="0" shrinkToFit="0" vertical="center" wrapText="1"/>
    </xf>
    <xf borderId="10" fillId="0" fontId="73" numFmtId="0" xfId="0" applyAlignment="1" applyBorder="1" applyFont="1">
      <alignment horizontal="center" readingOrder="0" shrinkToFit="0" wrapText="1"/>
    </xf>
    <xf borderId="14" fillId="0" fontId="73" numFmtId="0" xfId="0" applyAlignment="1" applyBorder="1" applyFont="1">
      <alignment horizontal="center" readingOrder="0" shrinkToFit="0" vertical="center" wrapText="1"/>
    </xf>
    <xf borderId="0" fillId="0" fontId="73" numFmtId="0" xfId="0" applyAlignment="1" applyFont="1">
      <alignment horizontal="center" readingOrder="0" shrinkToFit="0" wrapText="1"/>
    </xf>
    <xf borderId="40" fillId="0" fontId="3" numFmtId="0" xfId="0" applyBorder="1" applyFont="1"/>
    <xf borderId="6" fillId="0" fontId="73" numFmtId="0" xfId="0" applyAlignment="1" applyBorder="1" applyFont="1">
      <alignment horizontal="center" readingOrder="0" shrinkToFit="0" vertical="center" wrapText="1"/>
    </xf>
    <xf borderId="8" fillId="0" fontId="72" numFmtId="164" xfId="0" applyAlignment="1" applyBorder="1" applyFont="1" applyNumberFormat="1">
      <alignment horizontal="center" readingOrder="0" vertical="center"/>
    </xf>
    <xf borderId="8" fillId="0" fontId="72" numFmtId="9" xfId="0" applyAlignment="1" applyBorder="1" applyFont="1" applyNumberFormat="1">
      <alignment horizontal="center" readingOrder="0" vertical="center"/>
    </xf>
    <xf borderId="40" fillId="0" fontId="39" numFmtId="0" xfId="0" applyAlignment="1" applyBorder="1" applyFont="1">
      <alignment vertical="bottom"/>
    </xf>
    <xf borderId="0" fillId="0" fontId="77" numFmtId="0" xfId="0" applyAlignment="1" applyFont="1">
      <alignment horizontal="center" vertical="bottom"/>
    </xf>
    <xf borderId="41" fillId="0" fontId="39" numFmtId="0" xfId="0" applyAlignment="1" applyBorder="1" applyFont="1">
      <alignment vertical="bottom"/>
    </xf>
    <xf borderId="0" fillId="0" fontId="39" numFmtId="0" xfId="0" applyAlignment="1" applyFont="1">
      <alignment vertical="bottom"/>
    </xf>
    <xf borderId="48" fillId="0" fontId="74" numFmtId="0" xfId="0" applyAlignment="1" applyBorder="1" applyFont="1">
      <alignment horizontal="center" vertical="bottom"/>
    </xf>
    <xf borderId="40" fillId="0" fontId="72" numFmtId="0" xfId="0" applyAlignment="1" applyBorder="1" applyFont="1">
      <alignment horizontal="center"/>
    </xf>
    <xf borderId="0" fillId="6" fontId="73" numFmtId="0" xfId="0" applyAlignment="1" applyFont="1">
      <alignment horizontal="center" readingOrder="0" shrinkToFit="0" wrapText="1"/>
    </xf>
    <xf borderId="1" fillId="2" fontId="73" numFmtId="0" xfId="0" applyAlignment="1" applyBorder="1" applyFont="1">
      <alignment horizontal="center" readingOrder="0" shrinkToFit="0" wrapText="1"/>
    </xf>
    <xf borderId="0" fillId="6" fontId="73" numFmtId="0" xfId="0" applyAlignment="1" applyFont="1">
      <alignment horizontal="center" readingOrder="0" shrinkToFit="0" vertical="center" wrapText="1"/>
    </xf>
    <xf borderId="10" fillId="2" fontId="73" numFmtId="0" xfId="0" applyAlignment="1" applyBorder="1" applyFont="1">
      <alignment horizontal="center" readingOrder="0" shrinkToFit="0" vertical="center" wrapText="1"/>
    </xf>
    <xf borderId="16" fillId="29" fontId="73" numFmtId="0" xfId="0" applyAlignment="1" applyBorder="1" applyFont="1">
      <alignment horizontal="center" readingOrder="0" shrinkToFit="0" vertical="center" wrapText="1"/>
    </xf>
    <xf borderId="5" fillId="0" fontId="73" numFmtId="0" xfId="0" applyAlignment="1" applyBorder="1" applyFont="1">
      <alignment horizontal="center" readingOrder="0" shrinkToFit="0" vertical="center" wrapText="1"/>
    </xf>
    <xf borderId="0" fillId="6" fontId="72" numFmtId="0" xfId="0" applyAlignment="1" applyFont="1">
      <alignment shrinkToFit="0" wrapText="1"/>
    </xf>
    <xf borderId="13" fillId="0" fontId="72" numFmtId="0" xfId="0" applyAlignment="1" applyBorder="1" applyFont="1">
      <alignment horizontal="center" shrinkToFit="0" vertical="center" wrapText="1"/>
    </xf>
    <xf borderId="0" fillId="0" fontId="73" numFmtId="0" xfId="0" applyAlignment="1" applyFont="1">
      <alignment readingOrder="0" shrinkToFit="0" wrapText="1"/>
    </xf>
    <xf borderId="41" fillId="6" fontId="70" numFmtId="0" xfId="0" applyAlignment="1" applyBorder="1" applyFont="1">
      <alignment readingOrder="0" vertical="bottom"/>
    </xf>
    <xf borderId="38" fillId="0" fontId="78" numFmtId="0" xfId="0" applyBorder="1" applyFont="1"/>
    <xf borderId="40" fillId="0" fontId="70" numFmtId="0" xfId="0" applyAlignment="1" applyBorder="1" applyFont="1">
      <alignment vertical="bottom"/>
    </xf>
    <xf borderId="41" fillId="0" fontId="70" numFmtId="0" xfId="0" applyAlignment="1" applyBorder="1" applyFont="1">
      <alignment vertical="bottom"/>
    </xf>
    <xf borderId="0" fillId="0" fontId="73" numFmtId="0" xfId="0" applyAlignment="1" applyFont="1">
      <alignment horizontal="center" readingOrder="0" vertical="bottom"/>
    </xf>
    <xf borderId="5" fillId="0" fontId="74" numFmtId="0" xfId="0" applyAlignment="1" applyBorder="1" applyFont="1">
      <alignment horizontal="center" vertical="bottom"/>
    </xf>
    <xf borderId="0" fillId="0" fontId="73" numFmtId="0" xfId="0" applyFont="1"/>
    <xf borderId="9" fillId="0" fontId="73" numFmtId="0" xfId="0" applyAlignment="1" applyBorder="1" applyFont="1">
      <alignment horizontal="center" readingOrder="0" shrinkToFit="0" vertical="center" wrapText="1"/>
    </xf>
    <xf borderId="42" fillId="0" fontId="73" numFmtId="0" xfId="0" applyAlignment="1" applyBorder="1" applyFont="1">
      <alignment horizontal="center" readingOrder="0" shrinkToFit="0" vertical="center" wrapText="1"/>
    </xf>
    <xf borderId="12" fillId="0" fontId="73" numFmtId="0" xfId="0" applyAlignment="1" applyBorder="1" applyFont="1">
      <alignment horizontal="center" readingOrder="0" shrinkToFit="0" textRotation="90" vertical="center" wrapText="1"/>
    </xf>
    <xf borderId="9" fillId="0" fontId="73" numFmtId="0" xfId="0" applyAlignment="1" applyBorder="1" applyFont="1">
      <alignment horizontal="center" readingOrder="0" vertical="center"/>
    </xf>
    <xf borderId="8" fillId="0" fontId="73" numFmtId="0" xfId="0" applyAlignment="1" applyBorder="1" applyFont="1">
      <alignment horizontal="center" readingOrder="0" vertical="center"/>
    </xf>
    <xf borderId="8" fillId="0" fontId="73" numFmtId="0" xfId="0" applyAlignment="1" applyBorder="1" applyFont="1">
      <alignment horizontal="center" readingOrder="0" shrinkToFit="0" vertical="center" wrapText="1"/>
    </xf>
    <xf borderId="43" fillId="0" fontId="73" numFmtId="0" xfId="0" applyAlignment="1" applyBorder="1" applyFont="1">
      <alignment horizontal="center" readingOrder="0" vertical="center"/>
    </xf>
    <xf borderId="8" fillId="0" fontId="73" numFmtId="0" xfId="0" applyAlignment="1" applyBorder="1" applyFont="1">
      <alignment horizontal="center" readingOrder="0" shrinkToFit="0" textRotation="90" vertical="center" wrapText="1"/>
    </xf>
    <xf borderId="12" fillId="0" fontId="73" numFmtId="0" xfId="0" applyAlignment="1" applyBorder="1" applyFont="1">
      <alignment readingOrder="0" shrinkToFit="0" textRotation="90" vertical="center" wrapText="1"/>
    </xf>
    <xf borderId="8" fillId="0" fontId="73" numFmtId="1" xfId="0" applyAlignment="1" applyBorder="1" applyFont="1" applyNumberFormat="1">
      <alignment horizontal="center" readingOrder="0" vertical="center"/>
    </xf>
    <xf borderId="8" fillId="0" fontId="73" numFmtId="9" xfId="0" applyAlignment="1" applyBorder="1" applyFont="1" applyNumberFormat="1">
      <alignment horizontal="center" readingOrder="0" vertical="center"/>
    </xf>
    <xf borderId="0" fillId="0" fontId="73" numFmtId="0" xfId="0" applyAlignment="1" applyFont="1">
      <alignment readingOrder="0"/>
    </xf>
    <xf borderId="10" fillId="0" fontId="72" numFmtId="0" xfId="0" applyAlignment="1" applyBorder="1" applyFont="1">
      <alignment horizontal="center" readingOrder="0" shrinkToFit="0" wrapText="1"/>
    </xf>
    <xf borderId="0" fillId="0" fontId="73" numFmtId="0" xfId="0" applyAlignment="1" applyFont="1">
      <alignment shrinkToFit="0" wrapText="1"/>
    </xf>
    <xf borderId="13" fillId="0" fontId="79" numFmtId="0" xfId="0" applyAlignment="1" applyBorder="1" applyFont="1">
      <alignment horizontal="center" readingOrder="0" shrinkToFit="0" vertical="center" wrapText="1"/>
    </xf>
    <xf borderId="0" fillId="0" fontId="78" numFmtId="0" xfId="0" applyAlignment="1" applyFont="1">
      <alignment shrinkToFit="0" wrapText="1"/>
    </xf>
    <xf borderId="0" fillId="0" fontId="80" numFmtId="0" xfId="0" applyAlignment="1" applyFont="1">
      <alignment shrinkToFit="0" vertical="bottom" wrapText="1"/>
    </xf>
    <xf borderId="41" fillId="0" fontId="70" numFmtId="0" xfId="0" applyAlignment="1" applyBorder="1" applyFont="1">
      <alignment shrinkToFit="0" vertical="bottom" wrapText="1"/>
    </xf>
    <xf borderId="0" fillId="0" fontId="78" numFmtId="0" xfId="0" applyFont="1"/>
    <xf borderId="10" fillId="0" fontId="72" numFmtId="0" xfId="0" applyAlignment="1" applyBorder="1" applyFont="1">
      <alignment horizontal="center" readingOrder="0" shrinkToFit="0" vertical="center" wrapText="1"/>
    </xf>
    <xf borderId="0" fillId="0" fontId="80" numFmtId="0" xfId="0" applyAlignment="1" applyFont="1">
      <alignment vertical="bottom"/>
    </xf>
    <xf borderId="9" fillId="0" fontId="74" numFmtId="0" xfId="0" applyAlignment="1" applyBorder="1" applyFont="1">
      <alignment horizontal="center" vertical="bottom"/>
    </xf>
    <xf borderId="0" fillId="0" fontId="81" numFmtId="0" xfId="0" applyFont="1"/>
    <xf borderId="13" fillId="0" fontId="79" numFmtId="0" xfId="0" applyAlignment="1" applyBorder="1" applyFont="1">
      <alignment horizontal="center" shrinkToFit="0" vertical="center" wrapText="1"/>
    </xf>
    <xf borderId="0" fillId="0" fontId="82" numFmtId="0" xfId="0" applyFont="1"/>
    <xf borderId="0" fillId="0" fontId="83" numFmtId="0" xfId="0" applyFont="1"/>
    <xf borderId="8" fillId="0" fontId="11" numFmtId="0" xfId="0" applyAlignment="1" applyBorder="1" applyFont="1">
      <alignment horizontal="right" readingOrder="0"/>
    </xf>
    <xf borderId="9" fillId="0" fontId="82" numFmtId="0" xfId="0" applyAlignment="1" applyBorder="1" applyFont="1">
      <alignment horizontal="center" readingOrder="0"/>
    </xf>
    <xf borderId="9" fillId="0" fontId="11" numFmtId="0" xfId="0" applyAlignment="1" applyBorder="1" applyFont="1">
      <alignment readingOrder="0"/>
    </xf>
    <xf borderId="8" fillId="0" fontId="11" numFmtId="0" xfId="0" applyAlignment="1" applyBorder="1" applyFont="1">
      <alignment readingOrder="0"/>
    </xf>
    <xf borderId="9" fillId="0" fontId="82" numFmtId="0" xfId="0" applyAlignment="1" applyBorder="1" applyFont="1">
      <alignment readingOrder="0"/>
    </xf>
    <xf borderId="0" fillId="0" fontId="11" numFmtId="0" xfId="0" applyAlignment="1" applyFont="1">
      <alignment horizontal="right" readingOrder="0" shrinkToFit="0" vertical="center" wrapText="1"/>
    </xf>
    <xf borderId="0" fillId="0" fontId="11" numFmtId="0" xfId="0" applyAlignment="1" applyFont="1">
      <alignment horizontal="center" readingOrder="0" shrinkToFit="0" vertical="center" wrapText="1"/>
    </xf>
    <xf borderId="12" fillId="0" fontId="11" numFmtId="0" xfId="0" applyAlignment="1" applyBorder="1" applyFont="1">
      <alignment readingOrder="0" vertical="center"/>
    </xf>
    <xf borderId="12" fillId="0" fontId="11" numFmtId="0" xfId="0" applyAlignment="1" applyBorder="1" applyFont="1">
      <alignment horizontal="center" readingOrder="0" vertical="center"/>
    </xf>
    <xf borderId="9" fillId="0" fontId="11" numFmtId="0" xfId="0" applyAlignment="1" applyBorder="1" applyFont="1">
      <alignment horizontal="center" readingOrder="0" shrinkToFit="0" vertical="center" wrapText="1"/>
    </xf>
    <xf borderId="9" fillId="0" fontId="11" numFmtId="0" xfId="0" applyAlignment="1" applyBorder="1" applyFont="1">
      <alignment horizontal="center" shrinkToFit="0" vertical="center" wrapText="1"/>
    </xf>
    <xf borderId="8" fillId="0" fontId="11" numFmtId="0" xfId="0" applyAlignment="1" applyBorder="1" applyFont="1">
      <alignment horizontal="center" readingOrder="0" shrinkToFit="0" textRotation="90" vertical="center" wrapText="1"/>
    </xf>
    <xf borderId="8" fillId="0" fontId="5" numFmtId="0" xfId="0" applyAlignment="1" applyBorder="1" applyFont="1">
      <alignment horizontal="center" readingOrder="0" shrinkToFit="0" textRotation="90" vertical="center" wrapText="1"/>
    </xf>
    <xf borderId="8" fillId="0" fontId="11" numFmtId="0" xfId="0" applyAlignment="1" applyBorder="1" applyFont="1">
      <alignment readingOrder="0"/>
    </xf>
    <xf borderId="8" fillId="0" fontId="84" numFmtId="0" xfId="0" applyAlignment="1" applyBorder="1" applyFont="1">
      <alignment horizontal="left" readingOrder="0" vertical="top"/>
    </xf>
    <xf borderId="8" fillId="0" fontId="82" numFmtId="1" xfId="0" applyAlignment="1" applyBorder="1" applyFont="1" applyNumberFormat="1">
      <alignment horizontal="center" readingOrder="0"/>
    </xf>
    <xf borderId="8" fillId="0" fontId="82" numFmtId="0" xfId="0" applyAlignment="1" applyBorder="1" applyFont="1">
      <alignment horizontal="center" readingOrder="0"/>
    </xf>
    <xf borderId="8" fillId="0" fontId="11" numFmtId="0" xfId="0" applyAlignment="1" applyBorder="1" applyFont="1">
      <alignment horizontal="center" readingOrder="0"/>
    </xf>
    <xf borderId="8" fillId="0" fontId="11" numFmtId="0" xfId="0" applyAlignment="1" applyBorder="1" applyFont="1">
      <alignment horizontal="center"/>
    </xf>
    <xf borderId="14" fillId="0" fontId="11" numFmtId="0" xfId="0" applyAlignment="1" applyBorder="1" applyFont="1">
      <alignment horizontal="center" readingOrder="0"/>
    </xf>
    <xf borderId="0" fillId="0" fontId="11" numFmtId="0" xfId="0" applyAlignment="1" applyFont="1">
      <alignment horizontal="center" readingOrder="0"/>
    </xf>
    <xf borderId="14" fillId="0" fontId="11" numFmtId="0" xfId="0" applyAlignment="1" applyBorder="1" applyFont="1">
      <alignment readingOrder="0"/>
    </xf>
    <xf borderId="0" fillId="0" fontId="85" numFmtId="0" xfId="0" applyAlignment="1" applyFont="1">
      <alignment vertical="center"/>
    </xf>
    <xf borderId="0" fillId="0" fontId="86" numFmtId="0" xfId="0" applyAlignment="1" applyFont="1">
      <alignment vertical="center"/>
    </xf>
    <xf borderId="0" fillId="0" fontId="85" numFmtId="0" xfId="0" applyAlignment="1" applyFont="1">
      <alignment horizontal="center" readingOrder="0" vertical="center"/>
    </xf>
    <xf borderId="8" fillId="22" fontId="87" numFmtId="0" xfId="0" applyAlignment="1" applyBorder="1" applyFont="1">
      <alignment horizontal="center" readingOrder="0" shrinkToFit="0" textRotation="90" vertical="center" wrapText="1"/>
    </xf>
    <xf borderId="8" fillId="0" fontId="87" numFmtId="0" xfId="0" applyAlignment="1" applyBorder="1" applyFont="1">
      <alignment readingOrder="0" vertical="center"/>
    </xf>
    <xf borderId="8" fillId="0" fontId="87" numFmtId="0" xfId="0" applyAlignment="1" applyBorder="1" applyFont="1">
      <alignment vertical="center"/>
    </xf>
    <xf borderId="8" fillId="0" fontId="88" numFmtId="2" xfId="0" applyAlignment="1" applyBorder="1" applyFont="1" applyNumberFormat="1">
      <alignment horizontal="center" vertical="center"/>
    </xf>
    <xf borderId="8" fillId="0" fontId="88" numFmtId="0" xfId="0" applyAlignment="1" applyBorder="1" applyFont="1">
      <alignment horizontal="center"/>
    </xf>
    <xf borderId="8" fillId="0" fontId="89" numFmtId="0" xfId="0" applyAlignment="1" applyBorder="1" applyFont="1">
      <alignment readingOrder="0" vertical="center"/>
    </xf>
    <xf borderId="8" fillId="0" fontId="89" numFmtId="0" xfId="0" applyAlignment="1" applyBorder="1" applyFont="1">
      <alignment vertical="center"/>
    </xf>
    <xf borderId="8" fillId="0" fontId="90" numFmtId="2" xfId="0" applyAlignment="1" applyBorder="1" applyFont="1" applyNumberFormat="1">
      <alignment horizontal="center" vertical="center"/>
    </xf>
    <xf borderId="8" fillId="0" fontId="90" numFmtId="0" xfId="0" applyAlignment="1" applyBorder="1" applyFont="1">
      <alignment horizontal="center"/>
    </xf>
    <xf borderId="0" fillId="0" fontId="81" numFmtId="0" xfId="0" applyAlignment="1" applyFont="1">
      <alignment horizontal="center" readingOrder="0"/>
    </xf>
    <xf borderId="8" fillId="0" fontId="81" numFmtId="0" xfId="0" applyAlignment="1" applyBorder="1" applyFont="1">
      <alignment readingOrder="0"/>
    </xf>
    <xf borderId="8" fillId="0" fontId="81" numFmtId="0" xfId="0" applyAlignment="1" applyBorder="1" applyFont="1">
      <alignment readingOrder="0" textRotation="90"/>
    </xf>
    <xf borderId="8" fillId="0" fontId="81" numFmtId="0" xfId="0" applyBorder="1" applyFont="1"/>
    <xf borderId="8" fillId="0" fontId="26" numFmtId="0" xfId="0" applyAlignment="1" applyBorder="1" applyFont="1">
      <alignment horizontal="center"/>
    </xf>
    <xf borderId="8" fillId="0" fontId="81" numFmtId="0" xfId="0" applyAlignment="1" applyBorder="1" applyFont="1">
      <alignment horizontal="center"/>
    </xf>
    <xf borderId="12" fillId="0" fontId="1" numFmtId="0" xfId="0" applyAlignment="1" applyBorder="1" applyFont="1">
      <alignment horizontal="center" vertical="center"/>
    </xf>
    <xf borderId="0" fillId="0" fontId="81" numFmtId="0" xfId="0" applyAlignment="1" applyFont="1">
      <alignment readingOrder="0"/>
    </xf>
    <xf borderId="0" fillId="0" fontId="81" numFmtId="0" xfId="0" applyAlignment="1" applyFont="1">
      <alignment horizontal="center"/>
    </xf>
    <xf borderId="8" fillId="0" fontId="1" numFmtId="0" xfId="0" applyAlignment="1" applyBorder="1" applyFont="1">
      <alignment readingOrder="0" textRotation="90"/>
    </xf>
    <xf borderId="8" fillId="0" fontId="1" numFmtId="0" xfId="0" applyAlignment="1" applyBorder="1" applyFont="1">
      <alignment horizontal="center" shrinkToFit="0" textRotation="0" vertical="center" wrapText="1"/>
    </xf>
    <xf borderId="8" fillId="0" fontId="1" numFmtId="0" xfId="0" applyBorder="1" applyFont="1"/>
    <xf borderId="8" fillId="0" fontId="1" numFmtId="0" xfId="0" applyAlignment="1" applyBorder="1" applyFont="1">
      <alignment horizontal="center"/>
    </xf>
    <xf borderId="0" fillId="0" fontId="1" numFmtId="0" xfId="0" applyAlignment="1" applyFont="1">
      <alignment horizontal="center"/>
    </xf>
    <xf borderId="8" fillId="0" fontId="1" numFmtId="0" xfId="0" applyAlignment="1" applyBorder="1" applyFont="1">
      <alignment readingOrder="0" shrinkToFit="0" wrapText="1"/>
    </xf>
    <xf borderId="0" fillId="0" fontId="13" numFmtId="0" xfId="0" applyAlignment="1" applyFont="1">
      <alignment readingOrder="0" shrinkToFit="0" wrapText="1"/>
    </xf>
    <xf borderId="0" fillId="0" fontId="13" numFmtId="0" xfId="0" applyAlignment="1" applyFont="1">
      <alignment readingOrder="0"/>
    </xf>
    <xf borderId="0" fillId="0" fontId="91" numFmtId="0" xfId="0" applyAlignment="1" applyFont="1">
      <alignment readingOrder="0" shrinkToFit="0" wrapText="1"/>
    </xf>
    <xf borderId="0" fillId="0" fontId="26" numFmtId="0" xfId="0" applyAlignment="1" applyFont="1">
      <alignment readingOrder="0"/>
    </xf>
  </cellXfs>
  <cellStyles count="1">
    <cellStyle xfId="0" name="Normal" builtinId="0"/>
  </cellStyles>
  <dxfs count="33">
    <dxf>
      <font/>
      <fill>
        <patternFill patternType="solid">
          <fgColor rgb="FFB7E1CD"/>
          <bgColor rgb="FFB7E1CD"/>
        </patternFill>
      </fill>
      <border/>
    </dxf>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b/>
        <color rgb="FF000000"/>
      </font>
      <fill>
        <patternFill patternType="solid">
          <fgColor rgb="FFFF0000"/>
          <bgColor rgb="FFFF0000"/>
        </patternFill>
      </fill>
      <border/>
    </dxf>
    <dxf>
      <font/>
      <fill>
        <patternFill patternType="solid">
          <fgColor rgb="FFFFF2CC"/>
          <bgColor rgb="FFFFF2CC"/>
        </patternFill>
      </fill>
      <border/>
    </dxf>
    <dxf>
      <font/>
      <fill>
        <patternFill patternType="solid">
          <fgColor rgb="FFCCCCCC"/>
          <bgColor rgb="FFCCCCCC"/>
        </patternFill>
      </fill>
      <border/>
    </dxf>
    <dxf>
      <font>
        <color rgb="FF000000"/>
      </font>
      <fill>
        <patternFill patternType="solid">
          <fgColor rgb="FFFF0000"/>
          <bgColor rgb="FFFF0000"/>
        </patternFill>
      </fill>
      <border/>
    </dxf>
    <dxf>
      <font>
        <b/>
        <color rgb="FFFFFFFF"/>
      </font>
      <fill>
        <patternFill patternType="solid">
          <fgColor rgb="FFFFFFFF"/>
          <bgColor rgb="FFFFFFFF"/>
        </patternFill>
      </fill>
      <border/>
    </dxf>
    <dxf>
      <font>
        <b/>
        <color rgb="FF000000"/>
      </font>
      <fill>
        <patternFill patternType="solid">
          <fgColor rgb="FFCCCCCC"/>
          <bgColor rgb="FFCCCCCC"/>
        </patternFill>
      </fill>
      <border/>
    </dxf>
    <dxf>
      <font>
        <color rgb="FFFF0000"/>
      </font>
      <fill>
        <patternFill patternType="none"/>
      </fill>
      <border/>
    </dxf>
    <dxf>
      <font/>
      <fill>
        <patternFill patternType="solid">
          <fgColor rgb="FFFF0000"/>
          <bgColor rgb="FFFF0000"/>
        </patternFill>
      </fill>
      <border/>
    </dxf>
    <dxf>
      <font>
        <b/>
        <color rgb="FF000000"/>
      </font>
      <fill>
        <patternFill patternType="solid">
          <fgColor rgb="FFEFEFEF"/>
          <bgColor rgb="FFEFEFEF"/>
        </patternFill>
      </fill>
      <border/>
    </dxf>
    <dxf>
      <font>
        <b/>
      </font>
      <fill>
        <patternFill patternType="solid">
          <fgColor rgb="FFFFFFFF"/>
          <bgColor rgb="FFFFFFFF"/>
        </patternFill>
      </fill>
      <border/>
    </dxf>
    <dxf>
      <font>
        <b/>
      </font>
      <fill>
        <patternFill patternType="none"/>
      </fill>
      <border/>
    </dxf>
    <dxf>
      <font>
        <color rgb="FFCCCCCC"/>
      </font>
      <fill>
        <patternFill patternType="solid">
          <fgColor rgb="FFCCCCCC"/>
          <bgColor rgb="FFCCCCCC"/>
        </patternFill>
      </fill>
      <border/>
    </dxf>
    <dxf>
      <font>
        <color rgb="FFFFFFFF"/>
      </font>
      <fill>
        <patternFill patternType="solid">
          <fgColor rgb="FFFFFFFF"/>
          <bgColor rgb="FFFFFFFF"/>
        </patternFill>
      </fill>
      <border/>
    </dxf>
    <dxf>
      <font>
        <b/>
        <color rgb="FF000000"/>
      </font>
      <fill>
        <patternFill patternType="none"/>
      </fill>
      <border/>
    </dxf>
    <dxf>
      <font/>
      <fill>
        <patternFill patternType="solid">
          <fgColor rgb="FFFFE6DD"/>
          <bgColor rgb="FFFFE6DD"/>
        </patternFill>
      </fill>
      <border/>
    </dxf>
    <dxf>
      <font/>
      <fill>
        <patternFill patternType="solid">
          <fgColor rgb="FFFEF8E3"/>
          <bgColor rgb="FFFEF8E3"/>
        </patternFill>
      </fill>
      <border/>
    </dxf>
    <dxf>
      <font/>
      <fill>
        <patternFill patternType="solid">
          <fgColor rgb="FFEAD1DC"/>
          <bgColor rgb="FFEAD1DC"/>
        </patternFill>
      </fill>
      <border/>
    </dxf>
    <dxf>
      <font/>
      <fill>
        <patternFill patternType="solid">
          <fgColor rgb="FFE8F0FE"/>
          <bgColor rgb="FFE8F0FE"/>
        </patternFill>
      </fill>
      <border/>
    </dxf>
    <dxf>
      <font>
        <color rgb="FFFF0000"/>
      </font>
      <fill>
        <patternFill patternType="solid">
          <fgColor rgb="FFFFFFFF"/>
          <bgColor rgb="FFFFFFFF"/>
        </patternFill>
      </fill>
      <border/>
    </dxf>
    <dxf>
      <font/>
      <fill>
        <patternFill patternType="solid">
          <fgColor rgb="FF999999"/>
          <bgColor rgb="FF999999"/>
        </patternFill>
      </fill>
      <border/>
    </dxf>
    <dxf>
      <font>
        <b/>
        <color rgb="FF000000"/>
      </font>
      <fill>
        <patternFill patternType="solid">
          <fgColor rgb="FFFF9900"/>
          <bgColor rgb="FFFF9900"/>
        </patternFill>
      </fill>
      <border/>
    </dxf>
    <dxf>
      <font>
        <b/>
        <color theme="1"/>
      </font>
      <fill>
        <patternFill patternType="none"/>
      </fill>
      <border/>
    </dxf>
    <dxf>
      <font>
        <color rgb="FF000000"/>
      </font>
      <fill>
        <patternFill patternType="solid">
          <fgColor rgb="FFFFE599"/>
          <bgColor rgb="FFFFE599"/>
        </patternFill>
      </fill>
      <border/>
    </dxf>
    <dxf>
      <font>
        <b/>
        <color rgb="FF000000"/>
      </font>
      <fill>
        <patternFill patternType="solid">
          <fgColor rgb="FFFFFFFF"/>
          <bgColor rgb="FFFFFFFF"/>
        </patternFill>
      </fill>
      <border/>
    </dxf>
    <dxf>
      <font/>
      <fill>
        <patternFill patternType="solid">
          <fgColor rgb="FFB7B7B7"/>
          <bgColor rgb="FFB7B7B7"/>
        </patternFill>
      </fill>
      <border/>
    </dxf>
    <dxf>
      <font/>
      <fill>
        <patternFill patternType="solid">
          <fgColor rgb="FF4A86E8"/>
          <bgColor rgb="FF4A86E8"/>
        </patternFill>
      </fill>
      <border/>
    </dxf>
    <dxf>
      <font/>
      <fill>
        <patternFill patternType="solid">
          <fgColor rgb="FFFFFF00"/>
          <bgColor rgb="FFFFFF00"/>
        </patternFill>
      </fill>
      <border/>
    </dxf>
    <dxf>
      <font/>
      <fill>
        <patternFill patternType="solid">
          <fgColor rgb="FFF4CCCC"/>
          <bgColor rgb="FFF4CCCC"/>
        </patternFill>
      </fill>
      <border/>
    </dxf>
    <dxf>
      <font>
        <b/>
      </font>
      <fill>
        <patternFill patternType="solid">
          <fgColor rgb="FFF4CCCC"/>
          <bgColor rgb="FFF4CCCC"/>
        </patternFill>
      </fill>
      <border/>
    </dxf>
  </dxfs>
  <tableStyles count="68">
    <tableStyle count="3" pivot="0" name="ALE316-style">
      <tableStyleElement dxfId="2" type="headerRow"/>
      <tableStyleElement dxfId="3" type="firstRowStripe"/>
      <tableStyleElement dxfId="2" type="secondRowStripe"/>
    </tableStyle>
    <tableStyle count="3" pivot="0" name="ALE317-style">
      <tableStyleElement dxfId="2" type="headerRow"/>
      <tableStyleElement dxfId="3" type="firstRowStripe"/>
      <tableStyleElement dxfId="2" type="secondRowStripe"/>
    </tableStyle>
    <tableStyle count="3" pivot="0" name="ALE318-style">
      <tableStyleElement dxfId="2" type="headerRow"/>
      <tableStyleElement dxfId="3" type="firstRowStripe"/>
      <tableStyleElement dxfId="2" type="secondRowStripe"/>
    </tableStyle>
    <tableStyle count="3" pivot="0" name="ALE319-style">
      <tableStyleElement dxfId="2" type="headerRow"/>
      <tableStyleElement dxfId="3" type="firstRowStripe"/>
      <tableStyleElement dxfId="2" type="secondRowStripe"/>
    </tableStyle>
    <tableStyle count="3" pivot="0" name="ALE320-style">
      <tableStyleElement dxfId="2" type="headerRow"/>
      <tableStyleElement dxfId="3" type="firstRowStripe"/>
      <tableStyleElement dxfId="2" type="secondRowStripe"/>
    </tableStyle>
    <tableStyle count="3" pivot="0" name="ALEI321-style">
      <tableStyleElement dxfId="2" type="headerRow"/>
      <tableStyleElement dxfId="3" type="firstRowStripe"/>
      <tableStyleElement dxfId="2" type="secondRowStripe"/>
    </tableStyle>
    <tableStyle count="3" pivot="0" name="ALEI322-style">
      <tableStyleElement dxfId="2" type="headerRow"/>
      <tableStyleElement dxfId="3" type="firstRowStripe"/>
      <tableStyleElement dxfId="2" type="secondRowStripe"/>
    </tableStyle>
    <tableStyle count="3" pivot="0" name="ALEI323-style">
      <tableStyleElement dxfId="2" type="headerRow"/>
      <tableStyleElement dxfId="3" type="firstRowStripe"/>
      <tableStyleElement dxfId="2" type="secondRowStripe"/>
    </tableStyle>
    <tableStyle count="3" pivot="0" name="ALEI324-style">
      <tableStyleElement dxfId="2" type="headerRow"/>
      <tableStyleElement dxfId="3" type="firstRowStripe"/>
      <tableStyleElement dxfId="2" type="secondRowStripe"/>
    </tableStyle>
    <tableStyle count="3" pivot="0" name="ALEI325-style">
      <tableStyleElement dxfId="2" type="headerRow"/>
      <tableStyleElement dxfId="3" type="firstRowStripe"/>
      <tableStyleElement dxfId="2" type="secondRowStripe"/>
    </tableStyle>
    <tableStyle count="3" pivot="0" name="ALEF326-style">
      <tableStyleElement dxfId="2" type="headerRow"/>
      <tableStyleElement dxfId="3" type="firstRowStripe"/>
      <tableStyleElement dxfId="2" type="secondRowStripe"/>
    </tableStyle>
    <tableStyle count="3" pivot="0" name="ALEF327-style">
      <tableStyleElement dxfId="2" type="headerRow"/>
      <tableStyleElement dxfId="3" type="firstRowStripe"/>
      <tableStyleElement dxfId="2" type="secondRowStripe"/>
    </tableStyle>
    <tableStyle count="3" pivot="0" name="ALEF328-style">
      <tableStyleElement dxfId="2" type="headerRow"/>
      <tableStyleElement dxfId="3" type="firstRowStripe"/>
      <tableStyleElement dxfId="2" type="secondRowStripe"/>
    </tableStyle>
    <tableStyle count="3" pivot="0" name="ALEF329-style">
      <tableStyleElement dxfId="2" type="headerRow"/>
      <tableStyleElement dxfId="3" type="firstRowStripe"/>
      <tableStyleElement dxfId="2" type="secondRowStripe"/>
    </tableStyle>
    <tableStyle count="3" pivot="0" name="ALEF330-style">
      <tableStyleElement dxfId="2" type="headerRow"/>
      <tableStyleElement dxfId="3" type="firstRowStripe"/>
      <tableStyleElement dxfId="2" type="secondRowStripe"/>
    </tableStyle>
    <tableStyle count="3" pivot="0" name="AMAT331-style">
      <tableStyleElement dxfId="2" type="headerRow"/>
      <tableStyleElement dxfId="3" type="firstRowStripe"/>
      <tableStyleElement dxfId="2" type="secondRowStripe"/>
    </tableStyle>
    <tableStyle count="3" pivot="0" name="AMAT332-style">
      <tableStyleElement dxfId="2" type="headerRow"/>
      <tableStyleElement dxfId="3" type="firstRowStripe"/>
      <tableStyleElement dxfId="2" type="secondRowStripe"/>
    </tableStyle>
    <tableStyle count="3" pivot="0" name="AMAT333-style">
      <tableStyleElement dxfId="2" type="headerRow"/>
      <tableStyleElement dxfId="3" type="firstRowStripe"/>
      <tableStyleElement dxfId="2" type="secondRowStripe"/>
    </tableStyle>
    <tableStyle count="3" pivot="0" name="AMAT334-style">
      <tableStyleElement dxfId="2" type="headerRow"/>
      <tableStyleElement dxfId="3" type="firstRowStripe"/>
      <tableStyleElement dxfId="2" type="secondRowStripe"/>
    </tableStyle>
    <tableStyle count="3" pivot="0" name="AMAT335-style">
      <tableStyleElement dxfId="2" type="headerRow"/>
      <tableStyleElement dxfId="3" type="firstRowStripe"/>
      <tableStyleElement dxfId="2" type="secondRowStripe"/>
    </tableStyle>
    <tableStyle count="3" pivot="0" name="ACS336-style">
      <tableStyleElement dxfId="2" type="headerRow"/>
      <tableStyleElement dxfId="3" type="firstRowStripe"/>
      <tableStyleElement dxfId="2" type="secondRowStripe"/>
    </tableStyle>
    <tableStyle count="3" pivot="0" name="ACS337-style">
      <tableStyleElement dxfId="2" type="headerRow"/>
      <tableStyleElement dxfId="3" type="firstRowStripe"/>
      <tableStyleElement dxfId="2" type="secondRowStripe"/>
    </tableStyle>
    <tableStyle count="3" pivot="0" name="ACS338-style">
      <tableStyleElement dxfId="2" type="headerRow"/>
      <tableStyleElement dxfId="3" type="firstRowStripe"/>
      <tableStyleElement dxfId="2" type="secondRowStripe"/>
    </tableStyle>
    <tableStyle count="3" pivot="0" name="ACS339-style">
      <tableStyleElement dxfId="2" type="headerRow"/>
      <tableStyleElement dxfId="3" type="firstRowStripe"/>
      <tableStyleElement dxfId="2" type="secondRowStripe"/>
    </tableStyle>
    <tableStyle count="3" pivot="0" name="ACS340-style">
      <tableStyleElement dxfId="2" type="headerRow"/>
      <tableStyleElement dxfId="3" type="firstRowStripe"/>
      <tableStyleElement dxfId="2" type="secondRowStripe"/>
    </tableStyle>
    <tableStyle count="2" pivot="0" name="CE-SOC-3138-style">
      <tableStyleElement dxfId="3" type="firstRowStripe"/>
      <tableStyleElement dxfId="18" type="secondRowStripe"/>
    </tableStyle>
    <tableStyle count="3" pivot="0" name="CE-SOC-3138-style 2">
      <tableStyleElement dxfId="2" type="headerRow"/>
      <tableStyleElement dxfId="3" type="firstRowStripe"/>
      <tableStyleElement dxfId="2" type="secondRowStripe"/>
    </tableStyle>
    <tableStyle count="3" pivot="0" name="CE-SOC-3138-style 3">
      <tableStyleElement dxfId="2" type="headerRow"/>
      <tableStyleElement dxfId="3" type="firstRowStripe"/>
      <tableStyleElement dxfId="2" type="secondRowStripe"/>
    </tableStyle>
    <tableStyle count="3" pivot="0" name="CE-SOC-3138-style 4">
      <tableStyleElement dxfId="2" type="headerRow"/>
      <tableStyleElement dxfId="3" type="firstRowStripe"/>
      <tableStyleElement dxfId="2" type="secondRowStripe"/>
    </tableStyle>
    <tableStyle count="3" pivot="0" name="CE-SOC-3138-style 5">
      <tableStyleElement dxfId="2" type="headerRow"/>
      <tableStyleElement dxfId="3" type="firstRowStripe"/>
      <tableStyleElement dxfId="2" type="secondRowStripe"/>
    </tableStyle>
    <tableStyle count="3" pivot="0" name="CE-SOC-3139-style">
      <tableStyleElement dxfId="2" type="headerRow"/>
      <tableStyleElement dxfId="3" type="firstRowStripe"/>
      <tableStyleElement dxfId="2" type="secondRowStripe"/>
    </tableStyle>
    <tableStyle count="3" pivot="0" name="CE-SOC-3139-style 2">
      <tableStyleElement dxfId="2" type="headerRow"/>
      <tableStyleElement dxfId="3" type="firstRowStripe"/>
      <tableStyleElement dxfId="2" type="secondRowStripe"/>
    </tableStyle>
    <tableStyle count="3" pivot="0" name="CE-SOC-3139-style 3">
      <tableStyleElement dxfId="2" type="headerRow"/>
      <tableStyleElement dxfId="3" type="firstRowStripe"/>
      <tableStyleElement dxfId="2" type="secondRowStripe"/>
    </tableStyle>
    <tableStyle count="3" pivot="0" name="CE-SOC-3139-style 4">
      <tableStyleElement dxfId="2" type="headerRow"/>
      <tableStyleElement dxfId="3" type="firstRowStripe"/>
      <tableStyleElement dxfId="2" type="secondRowStripe"/>
    </tableStyle>
    <tableStyle count="3" pivot="0" name="CE-SOC-3139-style 5">
      <tableStyleElement dxfId="2" type="headerRow"/>
      <tableStyleElement dxfId="3" type="firstRowStripe"/>
      <tableStyleElement dxfId="2" type="secondRowStripe"/>
    </tableStyle>
    <tableStyle count="3" pivot="0" name="ACNCCV341-style">
      <tableStyleElement dxfId="2" type="headerRow"/>
      <tableStyleElement dxfId="3" type="firstRowStripe"/>
      <tableStyleElement dxfId="2" type="secondRowStripe"/>
    </tableStyle>
    <tableStyle count="3" pivot="0" name="ACNCCV342-style">
      <tableStyleElement dxfId="2" type="headerRow"/>
      <tableStyleElement dxfId="3" type="firstRowStripe"/>
      <tableStyleElement dxfId="2" type="secondRowStripe"/>
    </tableStyle>
    <tableStyle count="3" pivot="0" name="ACNCCV343-style">
      <tableStyleElement dxfId="2" type="headerRow"/>
      <tableStyleElement dxfId="3" type="firstRowStripe"/>
      <tableStyleElement dxfId="2" type="secondRowStripe"/>
    </tableStyle>
    <tableStyle count="3" pivot="0" name="ACNCCV344-style">
      <tableStyleElement dxfId="2" type="headerRow"/>
      <tableStyleElement dxfId="3" type="firstRowStripe"/>
      <tableStyleElement dxfId="2" type="secondRowStripe"/>
    </tableStyle>
    <tableStyle count="3" pivot="0" name="ACNCCV345-style">
      <tableStyleElement dxfId="2" type="headerRow"/>
      <tableStyleElement dxfId="3" type="firstRowStripe"/>
      <tableStyleElement dxfId="2" type="secondRowStripe"/>
    </tableStyle>
    <tableStyle count="3" pivot="0" name="AEA346-style">
      <tableStyleElement dxfId="2" type="headerRow"/>
      <tableStyleElement dxfId="3" type="firstRowStripe"/>
      <tableStyleElement dxfId="2" type="secondRowStripe"/>
    </tableStyle>
    <tableStyle count="3" pivot="0" name="AEA347-style">
      <tableStyleElement dxfId="2" type="headerRow"/>
      <tableStyleElement dxfId="3" type="firstRowStripe"/>
      <tableStyleElement dxfId="2" type="secondRowStripe"/>
    </tableStyle>
    <tableStyle count="3" pivot="0" name="AEA348-style">
      <tableStyleElement dxfId="2" type="headerRow"/>
      <tableStyleElement dxfId="3" type="firstRowStripe"/>
      <tableStyleElement dxfId="2" type="secondRowStripe"/>
    </tableStyle>
    <tableStyle count="2" pivot="0" name="CE-EA-3142-style">
      <tableStyleElement dxfId="3" type="firstRowStripe"/>
      <tableStyleElement dxfId="19" type="secondRowStripe"/>
    </tableStyle>
    <tableStyle count="2" pivot="0" name="CE-EA-3142-style 2">
      <tableStyleElement dxfId="3" type="firstRowStripe"/>
      <tableStyleElement dxfId="18" type="secondRowStripe"/>
    </tableStyle>
    <tableStyle count="2" pivot="0" name="CE-EA-3143-style">
      <tableStyleElement dxfId="3" type="firstRowStripe"/>
      <tableStyleElement dxfId="20" type="secondRowStripe"/>
    </tableStyle>
    <tableStyle count="2" pivot="0" name="CE-EA-3143-style 2">
      <tableStyleElement dxfId="3" type="firstRowStripe"/>
      <tableStyleElement dxfId="20" type="secondRowStripe"/>
    </tableStyle>
    <tableStyle count="2" pivot="0" name="CE-EA-3143-style 3">
      <tableStyleElement dxfId="3" type="firstRowStripe"/>
      <tableStyleElement dxfId="21" type="secondRowStripe"/>
    </tableStyle>
    <tableStyle count="2" pivot="0" name="CE-EA-3143-style 4">
      <tableStyleElement dxfId="3" type="firstRowStripe"/>
      <tableStyleElement dxfId="21" type="secondRowStripe"/>
    </tableStyle>
    <tableStyle count="3" pivot="0" name="AEF349-style">
      <tableStyleElement dxfId="2" type="headerRow"/>
      <tableStyleElement dxfId="3" type="firstRowStripe"/>
      <tableStyleElement dxfId="2" type="secondRowStripe"/>
    </tableStyle>
    <tableStyle count="3" pivot="0" name="AEF350-style">
      <tableStyleElement dxfId="2" type="headerRow"/>
      <tableStyleElement dxfId="3" type="firstRowStripe"/>
      <tableStyleElement dxfId="2" type="secondRowStripe"/>
    </tableStyle>
    <tableStyle count="3" pivot="0" name="AEA351-style">
      <tableStyleElement dxfId="2" type="headerRow"/>
      <tableStyleElement dxfId="3" type="firstRowStripe"/>
      <tableStyleElement dxfId="2" type="secondRowStripe"/>
    </tableStyle>
    <tableStyle count="3" pivot="0" name="AFIHR351-style">
      <tableStyleElement dxfId="2" type="headerRow"/>
      <tableStyleElement dxfId="3" type="firstRowStripe"/>
      <tableStyleElement dxfId="2" type="secondRowStripe"/>
    </tableStyle>
    <tableStyle count="3" pivot="0" name="AFIHR352-style">
      <tableStyleElement dxfId="2" type="headerRow"/>
      <tableStyleElement dxfId="3" type="firstRowStripe"/>
      <tableStyleElement dxfId="2" type="secondRowStripe"/>
    </tableStyle>
    <tableStyle count="3" pivot="0" name="AFIHR353-style">
      <tableStyleElement dxfId="2" type="headerRow"/>
      <tableStyleElement dxfId="3" type="firstRowStripe"/>
      <tableStyleElement dxfId="2" type="secondRowStripe"/>
    </tableStyle>
    <tableStyle count="2" pivot="0" name="CE-FIH&amp;R-3146-style">
      <tableStyleElement dxfId="3" type="firstRowStripe"/>
      <tableStyleElement dxfId="19" type="secondRowStripe"/>
    </tableStyle>
    <tableStyle count="2" pivot="0" name="CE-FIH&amp;R-3146-style 2">
      <tableStyleElement dxfId="3" type="firstRowStripe"/>
      <tableStyleElement dxfId="18" type="secondRowStripe"/>
    </tableStyle>
    <tableStyle count="2" pivot="0" name="CE-FIH&amp;R-3147-style">
      <tableStyleElement dxfId="3" type="firstRowStripe"/>
      <tableStyleElement dxfId="21" type="secondRowStripe"/>
    </tableStyle>
    <tableStyle count="3" pivot="0" name="CE-FIH&amp;R-3147-style 2">
      <tableStyleElement dxfId="2" type="headerRow"/>
      <tableStyleElement dxfId="3" type="firstRowStripe"/>
      <tableStyleElement dxfId="2" type="secondRowStripe"/>
    </tableStyle>
    <tableStyle count="3" pivot="0" name="CE-FIH&amp;R-3147-style 3">
      <tableStyleElement dxfId="2" type="headerRow"/>
      <tableStyleElement dxfId="3" type="firstRowStripe"/>
      <tableStyleElement dxfId="2" type="secondRowStripe"/>
    </tableStyle>
    <tableStyle count="3" pivot="0" name="AC355-style">
      <tableStyleElement dxfId="2" type="headerRow"/>
      <tableStyleElement dxfId="3" type="firstRowStripe"/>
      <tableStyleElement dxfId="2" type="secondRowStripe"/>
    </tableStyle>
    <tableStyle count="3" pivot="0" name="AC356-style">
      <tableStyleElement dxfId="2" type="headerRow"/>
      <tableStyleElement dxfId="3" type="firstRowStripe"/>
      <tableStyleElement dxfId="2" type="secondRowStripe"/>
    </tableStyle>
    <tableStyle count="3" pivot="0" name="AC357-style">
      <tableStyleElement dxfId="2" type="headerRow"/>
      <tableStyleElement dxfId="3" type="firstRowStripe"/>
      <tableStyleElement dxfId="2" type="secondRowStripe"/>
    </tableStyle>
    <tableStyle count="3" pivot="0" name="AE358-style">
      <tableStyleElement dxfId="2" type="headerRow"/>
      <tableStyleElement dxfId="3" type="firstRowStripe"/>
      <tableStyleElement dxfId="2" type="secondRowStripe"/>
    </tableStyle>
    <tableStyle count="3" pivot="0" name="AE359-style">
      <tableStyleElement dxfId="2" type="headerRow"/>
      <tableStyleElement dxfId="3" type="firstRowStripe"/>
      <tableStyleElement dxfId="2" type="secondRowStripe"/>
    </tableStyle>
    <tableStyle count="3" pivot="0" name="AE360-style">
      <tableStyleElement dxfId="2" type="headerRow"/>
      <tableStyleElement dxfId="3" type="firstRowStripe"/>
      <tableStyleElement dxfId="2" type="secondRowStripe"/>
    </tableStyle>
    <tableStyle count="3" pivot="0" name="3A 2025-2026 REPORTE CALIFICACI-style">
      <tableStyleElement dxfId="23" type="headerRow"/>
      <tableStyleElement dxfId="3" type="firstRowStripe"/>
      <tableStyleElement dxfId="23" type="secondRowStripe"/>
    </tableStyle>
    <tableStyle count="3" pivot="0" name="3__ - Acta de Calificación Fina-style">
      <tableStyleElement dxfId="3" type="headerRow"/>
      <tableStyleElement dxfId="28" type="firstRowStripe"/>
      <tableStyleElement dxfId="2"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26" Type="http://schemas.openxmlformats.org/officeDocument/2006/relationships/worksheet" Target="worksheets/sheet22.xml"/><Relationship Id="rId121" Type="http://schemas.openxmlformats.org/officeDocument/2006/relationships/worksheet" Target="worksheets/sheet117.xml"/><Relationship Id="rId25" Type="http://schemas.openxmlformats.org/officeDocument/2006/relationships/worksheet" Target="worksheets/sheet21.xml"/><Relationship Id="rId120" Type="http://schemas.openxmlformats.org/officeDocument/2006/relationships/worksheet" Target="worksheets/sheet116.xml"/><Relationship Id="rId28" Type="http://schemas.openxmlformats.org/officeDocument/2006/relationships/worksheet" Target="worksheets/sheet24.xml"/><Relationship Id="rId27" Type="http://schemas.openxmlformats.org/officeDocument/2006/relationships/worksheet" Target="worksheets/sheet23.xml"/><Relationship Id="rId125" Type="http://schemas.openxmlformats.org/officeDocument/2006/relationships/worksheet" Target="worksheets/sheet121.xml"/><Relationship Id="rId29" Type="http://schemas.openxmlformats.org/officeDocument/2006/relationships/worksheet" Target="worksheets/sheet25.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5" Type="http://schemas.openxmlformats.org/officeDocument/2006/relationships/worksheet" Target="worksheets/sheet11.xml"/><Relationship Id="rId110" Type="http://schemas.openxmlformats.org/officeDocument/2006/relationships/worksheet" Target="worksheets/sheet106.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14" Type="http://schemas.openxmlformats.org/officeDocument/2006/relationships/worksheet" Target="worksheets/sheet110.xml"/><Relationship Id="rId18" Type="http://schemas.openxmlformats.org/officeDocument/2006/relationships/worksheet" Target="worksheets/sheet14.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6" Type="http://schemas.openxmlformats.org/officeDocument/2006/relationships/worksheet" Target="worksheets/sheet152.xml"/><Relationship Id="rId155" Type="http://schemas.openxmlformats.org/officeDocument/2006/relationships/worksheet" Target="worksheets/sheet151.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ocumenttasks/documenttask12.xml><?xml version="1.0" encoding="utf-8"?>
<Tasks xmlns="http://schemas.microsoft.com/office/tasks/2019/documenttasks"/>
</file>

<file path=xl/documenttasks/documenttask13.xml><?xml version="1.0" encoding="utf-8"?>
<Tasks xmlns="http://schemas.microsoft.com/office/tasks/2019/documenttasks">
  <Task id="{792ba456-df9a-457e-a27d-f06a4c24bb9d}">
    <Anchor>
      <Comment id="{ffec37d4-0b43-4ff3-aae2-bafb26715562}"/>
    </Anchor>
    <History>
      <Event time="2025-12-11T14:27:22.00" id="{a648a70e-5a65-4c40-8d3b-028441591cea}">
        <Attribution userId="placeholder@email.com" userName="Politécnico Profesor José Mercedes Alvino" userProvider="google-sheets"/>
        <Anchor>
          <Comment id="{ffec37d4-0b43-4ff3-aae2-bafb26715562}"/>
        </Anchor>
        <Create/>
      </Event>
      <Event time="2025-12-11T14:27:22.00" id="{55745bb5-cb98-4715-a11f-0be8eba00ebf}">
        <Attribution userId="placeholder@email.com" userName="Politécnico Profesor José Mercedes Alvino" userProvider="google-sheets"/>
        <Anchor>
          <Comment id="{ffec37d4-0b43-4ff3-aae2-bafb26715562}"/>
        </Anchor>
        <Assign userId="profecarolinvargas@gmail.com" userName="profecarolinvargas@gmail.com" userProvider="google-sheets"/>
      </Event>
    </History>
  </Task>
</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file>

<file path=xl/documenttasks/documenttask18.xml><?xml version="1.0" encoding="utf-8"?>
<Tasks xmlns="http://schemas.microsoft.com/office/tasks/2019/documenttasks"/>
</file>

<file path=xl/documenttasks/documenttask19.xml><?xml version="1.0" encoding="utf-8"?>
<Tasks xmlns="http://schemas.microsoft.com/office/tasks/2019/documenttasks"/>
</file>

<file path=xl/documenttasks/documenttask20.xml><?xml version="1.0" encoding="utf-8"?>
<Tasks xmlns="http://schemas.microsoft.com/office/tasks/2019/documenttasks"/>
</file>

<file path=xl/documenttasks/documenttask21.xml><?xml version="1.0" encoding="utf-8"?>
<Tasks xmlns="http://schemas.microsoft.com/office/tasks/2019/documenttasks"/>
</file>

<file path=xl/documenttasks/documenttask22.xml><?xml version="1.0" encoding="utf-8"?>
<Tasks xmlns="http://schemas.microsoft.com/office/tasks/2019/documenttasks"/>
</file>

<file path=xl/documenttasks/documenttask23.xml><?xml version="1.0" encoding="utf-8"?>
<Tasks xmlns="http://schemas.microsoft.com/office/tasks/2019/documenttasks"/>
</file>

<file path=xl/documenttasks/documenttask24.xml><?xml version="1.0" encoding="utf-8"?>
<Tasks xmlns="http://schemas.microsoft.com/office/tasks/2019/documenttasks">
  <Task id="{aef51438-f8d9-4101-97fa-a220c25fad41}">
    <Anchor>
      <Comment id="{f306c07a-8af3-414a-99fa-26d9bb0b1edb}"/>
    </Anchor>
    <History>
      <Event time="2025-12-11T14:30:45.00" id="{3c5f0f09-bf97-4882-8f48-ae0bb95b53a5}">
        <Attribution userId="placeholder@email.com" userName="Politécnico Profesor José Mercedes Alvino" userProvider="google-sheets"/>
        <Anchor>
          <Comment id="{f306c07a-8af3-414a-99fa-26d9bb0b1edb}"/>
        </Anchor>
        <Create/>
      </Event>
      <Event time="2025-12-11T14:30:45.00" id="{654ce0dd-1af1-498b-8300-92293fb6ea0e}">
        <Attribution userId="placeholder@email.com" userName="Politécnico Profesor José Mercedes Alvino" userProvider="google-sheets"/>
        <Anchor>
          <Comment id="{f306c07a-8af3-414a-99fa-26d9bb0b1edb}"/>
        </Anchor>
        <Assign userId="guzmanbeatoa@gmail.com" userName="guzmanbeatoa@gmail.com" userProvider="google-sheets"/>
      </Event>
    </History>
  </Task>
</Tasks>
</file>

<file path=xl/documenttasks/documenttask25.xml><?xml version="1.0" encoding="utf-8"?>
<Tasks xmlns="http://schemas.microsoft.com/office/tasks/2019/documenttasks"/>
</file>

<file path=xl/documenttasks/documenttask26.xml><?xml version="1.0" encoding="utf-8"?>
<Tasks xmlns="http://schemas.microsoft.com/office/tasks/2019/documenttasks"/>
</file>

<file path=xl/documenttasks/documenttask27.xml><?xml version="1.0" encoding="utf-8"?>
<Tasks xmlns="http://schemas.microsoft.com/office/tasks/2019/documenttasks">
  <Task id="{c8f2c316-a675-442b-8321-8714a8151428}">
    <Anchor>
      <Comment id="{6dbb854c-d761-47f5-a907-1cfcbb02a595}"/>
    </Anchor>
    <History>
      <Event time="2025-12-11T14:32:11.00" id="{88c788a8-0768-42d7-b7a1-64dcffc55c03}">
        <Attribution userId="placeholder@email.com" userName="Politécnico Profesor José Mercedes Alvino" userProvider="google-sheets"/>
        <Anchor>
          <Comment id="{6dbb854c-d761-47f5-a907-1cfcbb02a595}"/>
        </Anchor>
        <Create/>
      </Event>
      <Event time="2025-12-11T14:32:11.00" id="{63289df0-32e2-4d86-987f-54bb8cb36ed5}">
        <Attribution userId="placeholder@email.com" userName="Politécnico Profesor José Mercedes Alvino" userProvider="google-sheets"/>
        <Anchor>
          <Comment id="{6dbb854c-d761-47f5-a907-1cfcbb02a595}"/>
        </Anchor>
        <Assign userId="cesarilysc20@gmail.com" userName="cesarilysc20@gmail.com"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1.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0</xdr:row>
      <xdr:rowOff>0</xdr:rowOff>
    </xdr:from>
    <xdr:ext cx="8972550" cy="18669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276</xdr:col>
      <xdr:colOff>2914650</xdr:colOff>
      <xdr:row>0</xdr:row>
      <xdr:rowOff>0</xdr:rowOff>
    </xdr:from>
    <xdr:ext cx="2257425" cy="12573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43</xdr:col>
      <xdr:colOff>9525</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72</xdr:col>
      <xdr:colOff>266700</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106</xdr:col>
      <xdr:colOff>114300</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141</xdr:col>
      <xdr:colOff>66675</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174</xdr:col>
      <xdr:colOff>295275</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208</xdr:col>
      <xdr:colOff>266700</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242</xdr:col>
      <xdr:colOff>266700</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19050</xdr:colOff>
      <xdr:row>0</xdr:row>
      <xdr:rowOff>0</xdr:rowOff>
    </xdr:from>
    <xdr:ext cx="6248400" cy="12954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514350</xdr:colOff>
      <xdr:row>3</xdr:row>
      <xdr:rowOff>76200</xdr:rowOff>
    </xdr:from>
    <xdr:ext cx="8029575" cy="165735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514350</xdr:colOff>
      <xdr:row>3</xdr:row>
      <xdr:rowOff>76200</xdr:rowOff>
    </xdr:from>
    <xdr:ext cx="8029575" cy="165735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0</xdr:row>
      <xdr:rowOff>180975</xdr:rowOff>
    </xdr:from>
    <xdr:ext cx="4324350" cy="90487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0</xdr:row>
      <xdr:rowOff>180975</xdr:rowOff>
    </xdr:from>
    <xdr:ext cx="4324350" cy="90487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752475</xdr:colOff>
      <xdr:row>0</xdr:row>
      <xdr:rowOff>171450</xdr:rowOff>
    </xdr:from>
    <xdr:ext cx="4324350" cy="90487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857250</xdr:colOff>
      <xdr:row>0</xdr:row>
      <xdr:rowOff>180975</xdr:rowOff>
    </xdr:from>
    <xdr:ext cx="4324350" cy="9048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rofecarolinvargas@gmail.com" id="{5482e4ac-3fd1-4acd-87ae-f37780379300}" userId="profecarolinvargas@gmail.com" providerId="google-sheets"/>
  <x18tc:person displayName="guzmanbeatoa@gmail.com" id="{7cdc4e9f-67df-429f-934f-9a184e8f76fc}" userId="guzmanbeatoa@gmail.com" providerId="google-sheets"/>
  <x18tc:person displayName="Mayelin Garcia" id="{f546eea1-4f2a-42c4-8d5f-8a408787951c}" providerId="google-sheets"/>
  <x18tc:person displayName="Politécnico Profesor José Mercedes Alvino" id="{88a848ce-f0e6-43e7-b064-368aaf953361}" providerId="google-sheets"/>
  <x18tc:person displayName="Leonely Rodríguez" id="{d5623f20-2be3-43b5-a212-08528d65d212}" providerId="google-sheets"/>
  <x18tc:person displayName="Carolin Isabel Vargas" id="{10789936-f924-446c-95ac-0226d3ebd9b7}" providerId="google-sheets"/>
  <x18tc:person displayName="Angélica María Guzmán" id="{f514427b-1698-4019-9992-24ff3d34b0fb}" providerId="google-sheets"/>
  <x18tc:person displayName="Perla Peña" id="{ab0290f0-717c-44fa-be68-4f600c0338d1}" providerId="google-sheets"/>
  <x18tc:person displayName="cesarilysc20@gmail.com" id="{d04b8f04-d81d-4f2d-a9d7-b35f55a20d01}" userId="cesarilysc20@gmail.com" providerId="google-sheets"/>
  <x18tc:person displayName="Raquel Blanco" id="{c52db95c-ac07-49b3-93b9-34ef9b297fe3}" providerId="google-sheets"/>
  <x18tc:person displayName="Cesarilys Coronado" id="{c5384dfc-9090-4f76-8040-6df1585227c0}" providerId="google-sheets"/>
</x18tc:personList>
</file>

<file path=xl/tables/table1.xml><?xml version="1.0" encoding="utf-8"?>
<table xmlns="http://schemas.openxmlformats.org/spreadsheetml/2006/main" headerRowCount="0" ref="A7:BV51" displayName="Table_1" name="Table_1" id="1">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316-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7:BV51" displayName="Table_2" name="Table_2" id="2">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317-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7:BV51" displayName="Table_3" name="Table_3" id="3">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318-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7:BV51" displayName="Table_4" name="Table_4" id="4">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319-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7:BV51" displayName="Table_5" name="Table_5" id="5">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320-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7:BV51" displayName="Table_6" name="Table_6" id="6">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I321-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7:BV51" displayName="Table_7" name="Table_7" id="7">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I322-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7:BV51" displayName="Table_8" name="Table_8" id="8">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I323-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7:BV51" displayName="Table_9" name="Table_9" id="9">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I324-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7:BV51" displayName="Table_10" name="Table_10" id="10">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I325-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7:BV51" displayName="Table_11" name="Table_11" id="11">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F326-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7:BV51" displayName="Table_12" name="Table_12" id="12">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F327-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A7:BV51" displayName="Table_13" name="Table_13" id="13">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F328-style"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A7:BV51" displayName="Table_14" name="Table_14" id="14">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F329-style"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headerRowCount="0" ref="A7:BV51" displayName="Table_15" name="Table_15" id="15">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F330-style" showColumnStripes="0" showFirstColumn="1" showLastColumn="1" showRowStripes="1"/>
  <extLst>
    <ext uri="GoogleSheetsCustomDataVersion1">
      <go:sheetsCustomData xmlns:go="http://customooxmlschemas.google.com/" headerRowCount="1"/>
    </ext>
  </extLst>
</table>
</file>

<file path=xl/tables/table16.xml><?xml version="1.0" encoding="utf-8"?>
<table xmlns="http://schemas.openxmlformats.org/spreadsheetml/2006/main" headerRowCount="0" ref="A7:BV51" displayName="Table_16" name="Table_16" id="16">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MAT331-style"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headerRowCount="0" ref="A7:BV51" displayName="Table_17" name="Table_17" id="17">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MAT332-style" showColumnStripes="0" showFirstColumn="1" showLastColumn="1" showRowStripes="1"/>
  <extLst>
    <ext uri="GoogleSheetsCustomDataVersion1">
      <go:sheetsCustomData xmlns:go="http://customooxmlschemas.google.com/" headerRowCount="1"/>
    </ext>
  </extLst>
</table>
</file>

<file path=xl/tables/table18.xml><?xml version="1.0" encoding="utf-8"?>
<table xmlns="http://schemas.openxmlformats.org/spreadsheetml/2006/main" headerRowCount="0" ref="A7:BV51" displayName="Table_18" name="Table_18" id="18">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MAT333-style"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A7:BV51" displayName="Table_19" name="Table_19" id="19">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MAT334-style"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headerRowCount="0" ref="A7:BV51" displayName="Table_20" name="Table_20" id="20">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MAT335-style" showColumnStripes="0" showFirstColumn="1" showLastColumn="1" showRowStripes="1"/>
  <extLst>
    <ext uri="GoogleSheetsCustomDataVersion1">
      <go:sheetsCustomData xmlns:go="http://customooxmlschemas.google.com/" headerRowCount="1"/>
    </ext>
  </extLst>
</table>
</file>

<file path=xl/tables/table21.xml><?xml version="1.0" encoding="utf-8"?>
<table xmlns="http://schemas.openxmlformats.org/spreadsheetml/2006/main" headerRowCount="0" ref="A7:BV51" displayName="Table_21" name="Table_21" id="21">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S336-style" showColumnStripes="0" showFirstColumn="1" showLastColumn="1" showRowStripes="1"/>
  <extLst>
    <ext uri="GoogleSheetsCustomDataVersion1">
      <go:sheetsCustomData xmlns:go="http://customooxmlschemas.google.com/" headerRowCount="1"/>
    </ext>
  </extLst>
</table>
</file>

<file path=xl/tables/table22.xml><?xml version="1.0" encoding="utf-8"?>
<table xmlns="http://schemas.openxmlformats.org/spreadsheetml/2006/main" headerRowCount="0" ref="A7:BV51" displayName="Table_22" name="Table_22" id="22">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S337-style" showColumnStripes="0" showFirstColumn="1" showLastColumn="1" showRowStripes="1"/>
  <extLst>
    <ext uri="GoogleSheetsCustomDataVersion1">
      <go:sheetsCustomData xmlns:go="http://customooxmlschemas.google.com/" headerRowCount="1"/>
    </ext>
  </extLst>
</table>
</file>

<file path=xl/tables/table23.xml><?xml version="1.0" encoding="utf-8"?>
<table xmlns="http://schemas.openxmlformats.org/spreadsheetml/2006/main" headerRowCount="0" ref="A7:BV51" displayName="Table_23" name="Table_23" id="23">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S338-style" showColumnStripes="0" showFirstColumn="1" showLastColumn="1" showRowStripes="1"/>
  <extLst>
    <ext uri="GoogleSheetsCustomDataVersion1">
      <go:sheetsCustomData xmlns:go="http://customooxmlschemas.google.com/" headerRowCount="1"/>
    </ext>
  </extLst>
</table>
</file>

<file path=xl/tables/table24.xml><?xml version="1.0" encoding="utf-8"?>
<table xmlns="http://schemas.openxmlformats.org/spreadsheetml/2006/main" headerRowCount="0" ref="A7:BV51" displayName="Table_24" name="Table_24" id="24">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S339-style"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headerRowCount="0" ref="A7:BV51" displayName="Table_25" name="Table_25" id="25">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S340-style" showColumnStripes="0" showFirstColumn="1" showLastColumn="1" showRowStripes="1"/>
  <extLst>
    <ext uri="GoogleSheetsCustomDataVersion1">
      <go:sheetsCustomData xmlns:go="http://customooxmlschemas.google.com/" headerRowCount="1"/>
    </ext>
  </extLst>
</table>
</file>

<file path=xl/tables/table26.xml><?xml version="1.0" encoding="utf-8"?>
<table xmlns="http://schemas.openxmlformats.org/spreadsheetml/2006/main" headerRowCount="0" ref="C4:D47" displayName="Table_26" name="Table_26" id="26">
  <tableColumns count="2">
    <tableColumn name="Column1" id="1"/>
    <tableColumn name="Column2" id="2"/>
  </tableColumns>
  <tableStyleInfo name="CE-SOC-3138-style" showColumnStripes="0" showFirstColumn="1" showLastColumn="1" showRowStripes="1"/>
</table>
</file>

<file path=xl/tables/table27.xml><?xml version="1.0" encoding="utf-8"?>
<table xmlns="http://schemas.openxmlformats.org/spreadsheetml/2006/main" headerRowCount="0" ref="E4:F48" displayName="Table_27" name="Table_27" id="27">
  <tableColumns count="2">
    <tableColumn name="Column1" id="1"/>
    <tableColumn name="Column2" id="2"/>
  </tableColumns>
  <tableStyleInfo name="CE-SOC-3138-style 2" showColumnStripes="0" showFirstColumn="1" showLastColumn="1" showRowStripes="1"/>
  <extLst>
    <ext uri="GoogleSheetsCustomDataVersion1">
      <go:sheetsCustomData xmlns:go="http://customooxmlschemas.google.com/" headerRowCount="1"/>
    </ext>
  </extLst>
</table>
</file>

<file path=xl/tables/table28.xml><?xml version="1.0" encoding="utf-8"?>
<table xmlns="http://schemas.openxmlformats.org/spreadsheetml/2006/main" headerRowCount="0" ref="G4:L48" displayName="Table_28" name="Table_28" id="28">
  <tableColumns count="6">
    <tableColumn name="Column1" id="1"/>
    <tableColumn name="Column2" id="2"/>
    <tableColumn name="Column3" id="3"/>
    <tableColumn name="Column4" id="4"/>
    <tableColumn name="Column5" id="5"/>
    <tableColumn name="Column6" id="6"/>
  </tableColumns>
  <tableStyleInfo name="CE-SOC-3138-style 3" showColumnStripes="0" showFirstColumn="1" showLastColumn="1" showRowStripes="1"/>
  <extLst>
    <ext uri="GoogleSheetsCustomDataVersion1">
      <go:sheetsCustomData xmlns:go="http://customooxmlschemas.google.com/" headerRowCount="1"/>
    </ext>
  </extLst>
</table>
</file>

<file path=xl/tables/table29.xml><?xml version="1.0" encoding="utf-8"?>
<table xmlns="http://schemas.openxmlformats.org/spreadsheetml/2006/main" headerRowCount="0" ref="M4:N48" displayName="Table_29" name="Table_29" id="29">
  <tableColumns count="2">
    <tableColumn name="Column1" id="1"/>
    <tableColumn name="Column2" id="2"/>
  </tableColumns>
  <tableStyleInfo name="CE-SOC-3138-style 4" showColumnStripes="0" showFirstColumn="1" showLastColumn="1" showRowStripes="1"/>
  <extLst>
    <ext uri="GoogleSheetsCustomDataVersion1">
      <go:sheetsCustomData xmlns:go="http://customooxmlschemas.google.com/" headerRowCount="1"/>
    </ext>
  </extLst>
</table>
</file>

<file path=xl/tables/table30.xml><?xml version="1.0" encoding="utf-8"?>
<table xmlns="http://schemas.openxmlformats.org/spreadsheetml/2006/main" headerRowCount="0" ref="O4:R48" displayName="Table_30" name="Table_30" id="30">
  <tableColumns count="4">
    <tableColumn name="Column1" id="1"/>
    <tableColumn name="Column2" id="2"/>
    <tableColumn name="Column3" id="3"/>
    <tableColumn name="Column4" id="4"/>
  </tableColumns>
  <tableStyleInfo name="CE-SOC-3138-style 5" showColumnStripes="0" showFirstColumn="1" showLastColumn="1" showRowStripes="1"/>
  <extLst>
    <ext uri="GoogleSheetsCustomDataVersion1">
      <go:sheetsCustomData xmlns:go="http://customooxmlschemas.google.com/" headerRowCount="1"/>
    </ext>
  </extLst>
</table>
</file>

<file path=xl/tables/table31.xml><?xml version="1.0" encoding="utf-8"?>
<table xmlns="http://schemas.openxmlformats.org/spreadsheetml/2006/main" headerRowCount="0" ref="C5:D49" displayName="Table_31" name="Table_31" id="31">
  <tableColumns count="2">
    <tableColumn name="Column1" id="1"/>
    <tableColumn name="Column2" id="2"/>
  </tableColumns>
  <tableStyleInfo name="CE-SOC-3139-style" showColumnStripes="0" showFirstColumn="1" showLastColumn="1" showRowStripes="1"/>
  <extLst>
    <ext uri="GoogleSheetsCustomDataVersion1">
      <go:sheetsCustomData xmlns:go="http://customooxmlschemas.google.com/" headerRowCount="1"/>
    </ext>
  </extLst>
</table>
</file>

<file path=xl/tables/table32.xml><?xml version="1.0" encoding="utf-8"?>
<table xmlns="http://schemas.openxmlformats.org/spreadsheetml/2006/main" headerRowCount="0" ref="E5:F49" displayName="Table_32" name="Table_32" id="32">
  <tableColumns count="2">
    <tableColumn name="Column1" id="1"/>
    <tableColumn name="Column2" id="2"/>
  </tableColumns>
  <tableStyleInfo name="CE-SOC-3139-style 2" showColumnStripes="0" showFirstColumn="1" showLastColumn="1" showRowStripes="1"/>
  <extLst>
    <ext uri="GoogleSheetsCustomDataVersion1">
      <go:sheetsCustomData xmlns:go="http://customooxmlschemas.google.com/" headerRowCount="1"/>
    </ext>
  </extLst>
</table>
</file>

<file path=xl/tables/table33.xml><?xml version="1.0" encoding="utf-8"?>
<table xmlns="http://schemas.openxmlformats.org/spreadsheetml/2006/main" headerRowCount="0" ref="G5:J49" displayName="Table_33" name="Table_33" id="33">
  <tableColumns count="4">
    <tableColumn name="Column1" id="1"/>
    <tableColumn name="Column2" id="2"/>
    <tableColumn name="Column3" id="3"/>
    <tableColumn name="Column4" id="4"/>
  </tableColumns>
  <tableStyleInfo name="CE-SOC-3139-style 3" showColumnStripes="0" showFirstColumn="1" showLastColumn="1" showRowStripes="1"/>
  <extLst>
    <ext uri="GoogleSheetsCustomDataVersion1">
      <go:sheetsCustomData xmlns:go="http://customooxmlschemas.google.com/" headerRowCount="1"/>
    </ext>
  </extLst>
</table>
</file>

<file path=xl/tables/table34.xml><?xml version="1.0" encoding="utf-8"?>
<table xmlns="http://schemas.openxmlformats.org/spreadsheetml/2006/main" headerRowCount="0" ref="K5:N49" displayName="Table_34" name="Table_34" id="34">
  <tableColumns count="4">
    <tableColumn name="Column1" id="1"/>
    <tableColumn name="Column2" id="2"/>
    <tableColumn name="Column3" id="3"/>
    <tableColumn name="Column4" id="4"/>
  </tableColumns>
  <tableStyleInfo name="CE-SOC-3139-style 4" showColumnStripes="0" showFirstColumn="1" showLastColumn="1" showRowStripes="1"/>
  <extLst>
    <ext uri="GoogleSheetsCustomDataVersion1">
      <go:sheetsCustomData xmlns:go="http://customooxmlschemas.google.com/" headerRowCount="1"/>
    </ext>
  </extLst>
</table>
</file>

<file path=xl/tables/table35.xml><?xml version="1.0" encoding="utf-8"?>
<table xmlns="http://schemas.openxmlformats.org/spreadsheetml/2006/main" headerRowCount="0" ref="O5:R49" displayName="Table_35" name="Table_35" id="35">
  <tableColumns count="4">
    <tableColumn name="Column1" id="1"/>
    <tableColumn name="Column2" id="2"/>
    <tableColumn name="Column3" id="3"/>
    <tableColumn name="Column4" id="4"/>
  </tableColumns>
  <tableStyleInfo name="CE-SOC-3139-style 5" showColumnStripes="0" showFirstColumn="1" showLastColumn="1" showRowStripes="1"/>
  <extLst>
    <ext uri="GoogleSheetsCustomDataVersion1">
      <go:sheetsCustomData xmlns:go="http://customooxmlschemas.google.com/" headerRowCount="1"/>
    </ext>
  </extLst>
</table>
</file>

<file path=xl/tables/table36.xml><?xml version="1.0" encoding="utf-8"?>
<table xmlns="http://schemas.openxmlformats.org/spreadsheetml/2006/main" headerRowCount="0" ref="A7:BV51" displayName="Table_36" name="Table_36" id="36">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NCCV341-style" showColumnStripes="0" showFirstColumn="1" showLastColumn="1" showRowStripes="1"/>
  <extLst>
    <ext uri="GoogleSheetsCustomDataVersion1">
      <go:sheetsCustomData xmlns:go="http://customooxmlschemas.google.com/" headerRowCount="1"/>
    </ext>
  </extLst>
</table>
</file>

<file path=xl/tables/table37.xml><?xml version="1.0" encoding="utf-8"?>
<table xmlns="http://schemas.openxmlformats.org/spreadsheetml/2006/main" headerRowCount="0" ref="A7:BV51" displayName="Table_37" name="Table_37" id="37">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NCCV342-style" showColumnStripes="0" showFirstColumn="1" showLastColumn="1" showRowStripes="1"/>
  <extLst>
    <ext uri="GoogleSheetsCustomDataVersion1">
      <go:sheetsCustomData xmlns:go="http://customooxmlschemas.google.com/" headerRowCount="1"/>
    </ext>
  </extLst>
</table>
</file>

<file path=xl/tables/table38.xml><?xml version="1.0" encoding="utf-8"?>
<table xmlns="http://schemas.openxmlformats.org/spreadsheetml/2006/main" headerRowCount="0" ref="A7:BV51" displayName="Table_38" name="Table_38" id="38">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NCCV343-style" showColumnStripes="0" showFirstColumn="1" showLastColumn="1" showRowStripes="1"/>
  <extLst>
    <ext uri="GoogleSheetsCustomDataVersion1">
      <go:sheetsCustomData xmlns:go="http://customooxmlschemas.google.com/" headerRowCount="1"/>
    </ext>
  </extLst>
</table>
</file>

<file path=xl/tables/table39.xml><?xml version="1.0" encoding="utf-8"?>
<table xmlns="http://schemas.openxmlformats.org/spreadsheetml/2006/main" headerRowCount="0" ref="A7:BV51" displayName="Table_39" name="Table_39" id="39">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NCCV344-style" showColumnStripes="0" showFirstColumn="1" showLastColumn="1" showRowStripes="1"/>
  <extLst>
    <ext uri="GoogleSheetsCustomDataVersion1">
      <go:sheetsCustomData xmlns:go="http://customooxmlschemas.google.com/" headerRowCount="1"/>
    </ext>
  </extLst>
</table>
</file>

<file path=xl/tables/table40.xml><?xml version="1.0" encoding="utf-8"?>
<table xmlns="http://schemas.openxmlformats.org/spreadsheetml/2006/main" headerRowCount="0" ref="A7:BV51" displayName="Table_40" name="Table_40" id="40">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NCCV345-style" showColumnStripes="0" showFirstColumn="1" showLastColumn="1" showRowStripes="1"/>
  <extLst>
    <ext uri="GoogleSheetsCustomDataVersion1">
      <go:sheetsCustomData xmlns:go="http://customooxmlschemas.google.com/" headerRowCount="1"/>
    </ext>
  </extLst>
</table>
</file>

<file path=xl/tables/table41.xml><?xml version="1.0" encoding="utf-8"?>
<table xmlns="http://schemas.openxmlformats.org/spreadsheetml/2006/main" headerRowCount="0" ref="A7:CM51" displayName="Table_41" name="Table_41" id="41">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A346-style" showColumnStripes="0" showFirstColumn="1" showLastColumn="1" showRowStripes="1"/>
  <extLst>
    <ext uri="GoogleSheetsCustomDataVersion1">
      <go:sheetsCustomData xmlns:go="http://customooxmlschemas.google.com/" headerRowCount="1"/>
    </ext>
  </extLst>
</table>
</file>

<file path=xl/tables/table42.xml><?xml version="1.0" encoding="utf-8"?>
<table xmlns="http://schemas.openxmlformats.org/spreadsheetml/2006/main" headerRowCount="0" ref="A7:CM51" displayName="Table_42" name="Table_42" id="42">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A347-style" showColumnStripes="0" showFirstColumn="1" showLastColumn="1" showRowStripes="1"/>
  <extLst>
    <ext uri="GoogleSheetsCustomDataVersion1">
      <go:sheetsCustomData xmlns:go="http://customooxmlschemas.google.com/" headerRowCount="1"/>
    </ext>
  </extLst>
</table>
</file>

<file path=xl/tables/table43.xml><?xml version="1.0" encoding="utf-8"?>
<table xmlns="http://schemas.openxmlformats.org/spreadsheetml/2006/main" headerRowCount="0" ref="A7:CM51" displayName="Table_43" name="Table_43" id="43">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A348-style" showColumnStripes="0" showFirstColumn="1" showLastColumn="1" showRowStripes="1"/>
  <extLst>
    <ext uri="GoogleSheetsCustomDataVersion1">
      <go:sheetsCustomData xmlns:go="http://customooxmlschemas.google.com/" headerRowCount="1"/>
    </ext>
  </extLst>
</table>
</file>

<file path=xl/tables/table44.xml><?xml version="1.0" encoding="utf-8"?>
<table xmlns="http://schemas.openxmlformats.org/spreadsheetml/2006/main" headerRowCount="0" ref="C4:G47" displayName="Table_44" name="Table_44" id="44">
  <tableColumns count="5">
    <tableColumn name="Column1" id="1"/>
    <tableColumn name="Column2" id="2"/>
    <tableColumn name="Column3" id="3"/>
    <tableColumn name="Column4" id="4"/>
    <tableColumn name="Column5" id="5"/>
  </tableColumns>
  <tableStyleInfo name="CE-EA-3142-style" showColumnStripes="0" showFirstColumn="1" showLastColumn="1" showRowStripes="1"/>
</table>
</file>

<file path=xl/tables/table45.xml><?xml version="1.0" encoding="utf-8"?>
<table xmlns="http://schemas.openxmlformats.org/spreadsheetml/2006/main" headerRowCount="0" ref="K4:O47" displayName="Table_45" name="Table_45" id="45">
  <tableColumns count="5">
    <tableColumn name="Column1" id="1"/>
    <tableColumn name="Column2" id="2"/>
    <tableColumn name="Column3" id="3"/>
    <tableColumn name="Column4" id="4"/>
    <tableColumn name="Column5" id="5"/>
  </tableColumns>
  <tableStyleInfo name="CE-EA-3142-style 2" showColumnStripes="0" showFirstColumn="1" showLastColumn="1" showRowStripes="1"/>
</table>
</file>

<file path=xl/tables/table46.xml><?xml version="1.0" encoding="utf-8"?>
<table xmlns="http://schemas.openxmlformats.org/spreadsheetml/2006/main" headerRowCount="0" ref="C5:C48" displayName="Table_46" name="Table_46" id="46">
  <tableColumns count="1">
    <tableColumn name="Column1" id="1"/>
  </tableColumns>
  <tableStyleInfo name="CE-EA-3143-style" showColumnStripes="0" showFirstColumn="1" showLastColumn="1" showRowStripes="1"/>
</table>
</file>

<file path=xl/tables/table47.xml><?xml version="1.0" encoding="utf-8"?>
<table xmlns="http://schemas.openxmlformats.org/spreadsheetml/2006/main" headerRowCount="0" ref="E5:G48" displayName="Table_47" name="Table_47" id="47">
  <tableColumns count="3">
    <tableColumn name="Column1" id="1"/>
    <tableColumn name="Column2" id="2"/>
    <tableColumn name="Column3" id="3"/>
  </tableColumns>
  <tableStyleInfo name="CE-EA-3143-style 2" showColumnStripes="0" showFirstColumn="1" showLastColumn="1" showRowStripes="1"/>
</table>
</file>

<file path=xl/tables/table48.xml><?xml version="1.0" encoding="utf-8"?>
<table xmlns="http://schemas.openxmlformats.org/spreadsheetml/2006/main" headerRowCount="0" ref="K5:L48" displayName="Table_48" name="Table_48" id="48">
  <tableColumns count="2">
    <tableColumn name="Column1" id="1"/>
    <tableColumn name="Column2" id="2"/>
  </tableColumns>
  <tableStyleInfo name="CE-EA-3143-style 3" showColumnStripes="0" showFirstColumn="1" showLastColumn="1" showRowStripes="1"/>
</table>
</file>

<file path=xl/tables/table49.xml><?xml version="1.0" encoding="utf-8"?>
<table xmlns="http://schemas.openxmlformats.org/spreadsheetml/2006/main" headerRowCount="0" ref="M5:O48" displayName="Table_49" name="Table_49" id="49">
  <tableColumns count="3">
    <tableColumn name="Column1" id="1"/>
    <tableColumn name="Column2" id="2"/>
    <tableColumn name="Column3" id="3"/>
  </tableColumns>
  <tableStyleInfo name="CE-EA-3143-style 4" showColumnStripes="0" showFirstColumn="1" showLastColumn="1" showRowStripes="1"/>
</table>
</file>

<file path=xl/tables/table50.xml><?xml version="1.0" encoding="utf-8"?>
<table xmlns="http://schemas.openxmlformats.org/spreadsheetml/2006/main" headerRowCount="0" ref="A7:CM51" displayName="Table_50" name="Table_50" id="50">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F349-style" showColumnStripes="0" showFirstColumn="1" showLastColumn="1" showRowStripes="1"/>
  <extLst>
    <ext uri="GoogleSheetsCustomDataVersion1">
      <go:sheetsCustomData xmlns:go="http://customooxmlschemas.google.com/" headerRowCount="1"/>
    </ext>
  </extLst>
</table>
</file>

<file path=xl/tables/table51.xml><?xml version="1.0" encoding="utf-8"?>
<table xmlns="http://schemas.openxmlformats.org/spreadsheetml/2006/main" headerRowCount="0" ref="A7:CM51" displayName="Table_51" name="Table_51" id="51">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F350-style" showColumnStripes="0" showFirstColumn="1" showLastColumn="1" showRowStripes="1"/>
  <extLst>
    <ext uri="GoogleSheetsCustomDataVersion1">
      <go:sheetsCustomData xmlns:go="http://customooxmlschemas.google.com/" headerRowCount="1"/>
    </ext>
  </extLst>
</table>
</file>

<file path=xl/tables/table52.xml><?xml version="1.0" encoding="utf-8"?>
<table xmlns="http://schemas.openxmlformats.org/spreadsheetml/2006/main" headerRowCount="0" ref="A7:CM51" displayName="Table_52" name="Table_52" id="52">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A351-style" showColumnStripes="0" showFirstColumn="1" showLastColumn="1" showRowStripes="1"/>
  <extLst>
    <ext uri="GoogleSheetsCustomDataVersion1">
      <go:sheetsCustomData xmlns:go="http://customooxmlschemas.google.com/" headerRowCount="1"/>
    </ext>
  </extLst>
</table>
</file>

<file path=xl/tables/table53.xml><?xml version="1.0" encoding="utf-8"?>
<table xmlns="http://schemas.openxmlformats.org/spreadsheetml/2006/main" headerRowCount="0" ref="A7:CM51" displayName="Table_53" name="Table_53" id="53">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FIHR351-style" showColumnStripes="0" showFirstColumn="1" showLastColumn="1" showRowStripes="1"/>
  <extLst>
    <ext uri="GoogleSheetsCustomDataVersion1">
      <go:sheetsCustomData xmlns:go="http://customooxmlschemas.google.com/" headerRowCount="1"/>
    </ext>
  </extLst>
</table>
</file>

<file path=xl/tables/table54.xml><?xml version="1.0" encoding="utf-8"?>
<table xmlns="http://schemas.openxmlformats.org/spreadsheetml/2006/main" headerRowCount="0" ref="A7:CM51" displayName="Table_54" name="Table_54" id="54">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FIHR352-style" showColumnStripes="0" showFirstColumn="1" showLastColumn="1" showRowStripes="1"/>
  <extLst>
    <ext uri="GoogleSheetsCustomDataVersion1">
      <go:sheetsCustomData xmlns:go="http://customooxmlschemas.google.com/" headerRowCount="1"/>
    </ext>
  </extLst>
</table>
</file>

<file path=xl/tables/table55.xml><?xml version="1.0" encoding="utf-8"?>
<table xmlns="http://schemas.openxmlformats.org/spreadsheetml/2006/main" headerRowCount="0" ref="A7:CM51" displayName="Table_55" name="Table_55" id="55">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FIHR353-style" showColumnStripes="0" showFirstColumn="1" showLastColumn="1" showRowStripes="1"/>
  <extLst>
    <ext uri="GoogleSheetsCustomDataVersion1">
      <go:sheetsCustomData xmlns:go="http://customooxmlschemas.google.com/" headerRowCount="1"/>
    </ext>
  </extLst>
</table>
</file>

<file path=xl/tables/table56.xml><?xml version="1.0" encoding="utf-8"?>
<table xmlns="http://schemas.openxmlformats.org/spreadsheetml/2006/main" headerRowCount="0" ref="C4:G47" displayName="Table_56" name="Table_56" id="56">
  <tableColumns count="5">
    <tableColumn name="Column1" id="1"/>
    <tableColumn name="Column2" id="2"/>
    <tableColumn name="Column3" id="3"/>
    <tableColumn name="Column4" id="4"/>
    <tableColumn name="Column5" id="5"/>
  </tableColumns>
  <tableStyleInfo name="CE-FIH&amp;R-3146-style" showColumnStripes="0" showFirstColumn="1" showLastColumn="1" showRowStripes="1"/>
</table>
</file>

<file path=xl/tables/table57.xml><?xml version="1.0" encoding="utf-8"?>
<table xmlns="http://schemas.openxmlformats.org/spreadsheetml/2006/main" headerRowCount="0" ref="K4:O47" displayName="Table_57" name="Table_57" id="57">
  <tableColumns count="5">
    <tableColumn name="Column1" id="1"/>
    <tableColumn name="Column2" id="2"/>
    <tableColumn name="Column3" id="3"/>
    <tableColumn name="Column4" id="4"/>
    <tableColumn name="Column5" id="5"/>
  </tableColumns>
  <tableStyleInfo name="CE-FIH&amp;R-3146-style 2" showColumnStripes="0" showFirstColumn="1" showLastColumn="1" showRowStripes="1"/>
</table>
</file>

<file path=xl/tables/table58.xml><?xml version="1.0" encoding="utf-8"?>
<table xmlns="http://schemas.openxmlformats.org/spreadsheetml/2006/main" headerRowCount="0" ref="C5:D48" displayName="Table_58" name="Table_58" id="58">
  <tableColumns count="2">
    <tableColumn name="Column1" id="1"/>
    <tableColumn name="Column2" id="2"/>
  </tableColumns>
  <tableStyleInfo name="CE-FIH&amp;R-3147-style" showColumnStripes="0" showFirstColumn="1" showLastColumn="1" showRowStripes="1"/>
</table>
</file>

<file path=xl/tables/table59.xml><?xml version="1.0" encoding="utf-8"?>
<table xmlns="http://schemas.openxmlformats.org/spreadsheetml/2006/main" headerRowCount="0" ref="E5:L49" displayName="Table_59" name="Table_59" id="59">
  <tableColumns count="8">
    <tableColumn name="Column1" id="1"/>
    <tableColumn name="Column2" id="2"/>
    <tableColumn name="Column3" id="3"/>
    <tableColumn name="Column4" id="4"/>
    <tableColumn name="Column5" id="5"/>
    <tableColumn name="Column6" id="6"/>
    <tableColumn name="Column7" id="7"/>
    <tableColumn name="Column8" id="8"/>
  </tableColumns>
  <tableStyleInfo name="CE-FIH&amp;R-3147-style 2" showColumnStripes="0" showFirstColumn="1" showLastColumn="1" showRowStripes="1"/>
  <extLst>
    <ext uri="GoogleSheetsCustomDataVersion1">
      <go:sheetsCustomData xmlns:go="http://customooxmlschemas.google.com/" headerRowCount="1"/>
    </ext>
  </extLst>
</table>
</file>

<file path=xl/tables/table60.xml><?xml version="1.0" encoding="utf-8"?>
<table xmlns="http://schemas.openxmlformats.org/spreadsheetml/2006/main" headerRowCount="0" ref="M5:R49" displayName="Table_60" name="Table_60" id="60">
  <tableColumns count="6">
    <tableColumn name="Column1" id="1"/>
    <tableColumn name="Column2" id="2"/>
    <tableColumn name="Column3" id="3"/>
    <tableColumn name="Column4" id="4"/>
    <tableColumn name="Column5" id="5"/>
    <tableColumn name="Column6" id="6"/>
  </tableColumns>
  <tableStyleInfo name="CE-FIH&amp;R-3147-style 3" showColumnStripes="0" showFirstColumn="1" showLastColumn="1" showRowStripes="1"/>
  <extLst>
    <ext uri="GoogleSheetsCustomDataVersion1">
      <go:sheetsCustomData xmlns:go="http://customooxmlschemas.google.com/" headerRowCount="1"/>
    </ext>
  </extLst>
</table>
</file>

<file path=xl/tables/table61.xml><?xml version="1.0" encoding="utf-8"?>
<table xmlns="http://schemas.openxmlformats.org/spreadsheetml/2006/main" headerRowCount="0" ref="A7:AL51" displayName="Table_61" name="Table_61" id="61">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C355-style" showColumnStripes="0" showFirstColumn="1" showLastColumn="1" showRowStripes="1"/>
  <extLst>
    <ext uri="GoogleSheetsCustomDataVersion1">
      <go:sheetsCustomData xmlns:go="http://customooxmlschemas.google.com/" headerRowCount="1"/>
    </ext>
  </extLst>
</table>
</file>

<file path=xl/tables/table62.xml><?xml version="1.0" encoding="utf-8"?>
<table xmlns="http://schemas.openxmlformats.org/spreadsheetml/2006/main" headerRowCount="0" ref="A7:AL51" displayName="Table_62" name="Table_62" id="62">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C356-style" showColumnStripes="0" showFirstColumn="1" showLastColumn="1" showRowStripes="1"/>
  <extLst>
    <ext uri="GoogleSheetsCustomDataVersion1">
      <go:sheetsCustomData xmlns:go="http://customooxmlschemas.google.com/" headerRowCount="1"/>
    </ext>
  </extLst>
</table>
</file>

<file path=xl/tables/table63.xml><?xml version="1.0" encoding="utf-8"?>
<table xmlns="http://schemas.openxmlformats.org/spreadsheetml/2006/main" headerRowCount="0" ref="A7:AL51" displayName="Table_63" name="Table_63" id="63">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C357-style" showColumnStripes="0" showFirstColumn="1" showLastColumn="1" showRowStripes="1"/>
  <extLst>
    <ext uri="GoogleSheetsCustomDataVersion1">
      <go:sheetsCustomData xmlns:go="http://customooxmlschemas.google.com/" headerRowCount="1"/>
    </ext>
  </extLst>
</table>
</file>

<file path=xl/tables/table64.xml><?xml version="1.0" encoding="utf-8"?>
<table xmlns="http://schemas.openxmlformats.org/spreadsheetml/2006/main" headerRowCount="0" ref="A7:AL51" displayName="Table_64" name="Table_64" id="64">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E358-style" showColumnStripes="0" showFirstColumn="1" showLastColumn="1" showRowStripes="1"/>
  <extLst>
    <ext uri="GoogleSheetsCustomDataVersion1">
      <go:sheetsCustomData xmlns:go="http://customooxmlschemas.google.com/" headerRowCount="1"/>
    </ext>
  </extLst>
</table>
</file>

<file path=xl/tables/table65.xml><?xml version="1.0" encoding="utf-8"?>
<table xmlns="http://schemas.openxmlformats.org/spreadsheetml/2006/main" headerRowCount="0" ref="A7:AL51" displayName="Table_65" name="Table_65" id="65">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E359-style" showColumnStripes="0" showFirstColumn="1" showLastColumn="1" showRowStripes="1"/>
  <extLst>
    <ext uri="GoogleSheetsCustomDataVersion1">
      <go:sheetsCustomData xmlns:go="http://customooxmlschemas.google.com/" headerRowCount="1"/>
    </ext>
  </extLst>
</table>
</file>

<file path=xl/tables/table66.xml><?xml version="1.0" encoding="utf-8"?>
<table xmlns="http://schemas.openxmlformats.org/spreadsheetml/2006/main" headerRowCount="0" ref="A7:AL51" displayName="Table_66" name="Table_66" id="66">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E360-style" showColumnStripes="0" showFirstColumn="1" showLastColumn="1" showRowStripes="1"/>
  <extLst>
    <ext uri="GoogleSheetsCustomDataVersion1">
      <go:sheetsCustomData xmlns:go="http://customooxmlschemas.google.com/" headerRowCount="1"/>
    </ext>
  </extLst>
</table>
</file>

<file path=xl/tables/table67.xml><?xml version="1.0" encoding="utf-8"?>
<table xmlns="http://schemas.openxmlformats.org/spreadsheetml/2006/main" headerRowCount="0" ref="FS11:FV44" displayName="Table_67" name="Table_67" id="67">
  <tableColumns count="4">
    <tableColumn name="Column1" id="1"/>
    <tableColumn name="Column2" id="2"/>
    <tableColumn name="Column3" id="3"/>
    <tableColumn name="Column4" id="4"/>
  </tableColumns>
  <tableStyleInfo name="3A 2025-2026 REPORTE CALIFICACI-style" showColumnStripes="0" showFirstColumn="1" showLastColumn="1" showRowStripes="1"/>
  <extLst>
    <ext uri="GoogleSheetsCustomDataVersion1">
      <go:sheetsCustomData xmlns:go="http://customooxmlschemas.google.com/" headerRowCount="1"/>
    </ext>
  </extLst>
</table>
</file>

<file path=xl/tables/table68.xml><?xml version="1.0" encoding="utf-8"?>
<table xmlns="http://schemas.openxmlformats.org/spreadsheetml/2006/main" headerRowCount="0" ref="A12:AN56" displayName="Table_68" name="Table_68" id="68">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3__ - Acta de Calificación Fina-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X6" dT="2025-10-22T15:20:09.00" personId="{f546eea1-4f2a-42c4-8d5f-8a408787951c}" id="{8a97103d-03c7-4d51-8c49-3425b04b8081}" done="0">
    <x18tc:text xml:space="preserve">Feriado</x18tc:text>
  </x18tc:threadedComment>
  <x18tc:threadedComment ref="AS6" dT="2025-10-22T15:19:44.00" personId="{f546eea1-4f2a-42c4-8d5f-8a408787951c}" id="{b8cf4076-64a6-428e-8823-8e08cdab1ddb}" done="0">
    <x18tc:text xml:space="preserve">Encuentro pedagogico.</x18tc:text>
  </x18tc:threadedComment>
  <x18tc:threadedComment ref="AT6" dT="2025-10-22T15:22:35.00" personId="{f546eea1-4f2a-42c4-8d5f-8a408787951c}" id="{31c19eec-6e21-495f-8c96-60512621ff77}" done="0">
    <x18tc:text xml:space="preserve">ADP</x18tc:text>
  </x18tc:threadedComment>
  <x18tc:threadedComment ref="AZ6" dT="2025-10-22T15:20:39.00" personId="{f546eea1-4f2a-42c4-8d5f-8a408787951c}" id="{100b619d-1971-4e2a-8b51-eabc20c11771}" done="0">
    <x18tc:text xml:space="preserve">Graduación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6" dT="2025-10-27T12:40:03.00" personId="{f546eea1-4f2a-42c4-8d5f-8a408787951c}" id="{ba97a6ea-2717-4c6c-8754-af2bd26defe8}" done="0">
    <x18tc:text xml:space="preserve">Tormenta</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R6" dT="2026-01-20T16:45:43.00" personId="{f546eea1-4f2a-42c4-8d5f-8a408787951c}" id="{73e9e3e1-d044-45b0-8fc2-e57e1e8e9424}" done="0">
    <x18tc:text xml:space="preserve">Día de la Altagracia</x18tc:text>
  </x18tc:threadedComment>
  <x18tc:threadedComment ref="H6" dT="2025-12-08T12:14:49.00" personId="{f546eea1-4f2a-42c4-8d5f-8a408787951c}" id="{1f1e60a6-94a1-4130-9a40-f6b9e78b0e0b}" done="0">
    <x18tc:text xml:space="preserve">ADP</x18tc:text>
  </x18tc:threadedComment>
  <x18tc:threadedComment ref="D6" dT="2025-12-02T16:36:40.00" personId="{f546eea1-4f2a-42c4-8d5f-8a408787951c}" id="{75b428a9-67e4-41f5-8671-d9d973e7d287}" done="0">
    <x18tc:text xml:space="preserve">No docencia, día familiar.</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6" dT="2026-02-09T12:12:05.00" personId="{f546eea1-4f2a-42c4-8d5f-8a408787951c}" id="{9645cdd0-868a-4adf-aef6-e1ca6390b1fb}" done="0">
    <x18tc:text xml:space="preserve">ENTREGA DE CALIFICACIONES</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N5" dT="2025-10-11T21:48:11.00" personId="{c52db95c-ac07-49b3-93b9-34ef9b297fe3}" id="{a7f50f58-1d66-4c44-9a26-530088f17edc}" done="0">
    <x18tc:text xml:space="preserve">GRADUACIÓN</x18tc:text>
  </x18tc:threadedComment>
  <x18tc:threadedComment ref="AJ5" dT="2025-10-11T21:47:22.00" personId="{c52db95c-ac07-49b3-93b9-34ef9b297fe3}" id="{f9417a33-89aa-4551-a005-e17691a9b23e}" done="0">
    <x18tc:text xml:space="preserve">ASAMBLEA DE PADRES</x18tc:text>
  </x18tc:threadedComment>
  <x18tc:threadedComment ref="AM5" dT="2025-10-11T21:47:57.00" personId="{c52db95c-ac07-49b3-93b9-34ef9b297fe3}" id="{62ecae56-e1de-4443-befd-c2cf6768d0b0}" done="0">
    <x18tc:text xml:space="preserve">FERIADO. DIA DE LAS MERCEDES</x18tc:text>
  </x18tc:threadedComment>
  <x18tc:threadedComment ref="H5" dT="2025-10-11T21:44:03.00" personId="{c52db95c-ac07-49b3-93b9-34ef9b297fe3}" id="{3be77122-38b5-4a72-9a82-24a66b1765b1}" done="0">
    <x18tc:text xml:space="preserve">ASAMBLEA COOPERATIVA</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5" dT="2025-11-05T15:30:56.00" personId="{c52db95c-ac07-49b3-93b9-34ef9b297fe3}" id="{da4ed1a9-51b9-4dca-9a6b-60fa5fbc8fda}" done="0">
    <x18tc:text xml:space="preserve">Huracán Melissa</x18tc:text>
  </x18tc:threadedComment>
  <x18tc:threadedComment ref="M5" dT="2025-11-05T15:31:20.00" personId="{c52db95c-ac07-49b3-93b9-34ef9b297fe3}" id="{eecd95dd-13a1-428c-a302-7c57e79e7810}" done="0">
    <x18tc:text xml:space="preserve">Calificaciones</x18tc:text>
  </x18tc:threadedComment>
  <x18tc:threadedComment ref="AH5" dT="2025-11-05T15:40:21.00" personId="{c52db95c-ac07-49b3-93b9-34ef9b297fe3}" id="{98c257a8-a59c-4b18-958a-87896995142b}" done="0">
    <x18tc:text xml:space="preserve">Excursión Puerto Plata</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6" dT="2025-12-12T14:24:46.00" personId="{c52db95c-ac07-49b3-93b9-34ef9b297fe3}" id="{e893569a-b845-42bf-b49e-123e165b68c1}" done="0">
    <x18tc:text xml:space="preserve">Dia del niño</x18tc:text>
  </x18tc:threadedComment>
  <x18tc:threadedComment ref="E6" dT="2025-12-08T18:18:08.00" personId="{c52db95c-ac07-49b3-93b9-34ef9b297fe3}" id="{90dc2aad-a913-4b57-86c1-7ed84f208306}" done="0">
    <x18tc:text xml:space="preserve">ASAMBLEA ADP</x18tc:text>
  </x18tc:threadedComment>
  <x18tc:threadedComment ref="AK6" dT="2026-01-16T15:11:56.00" personId="{c52db95c-ac07-49b3-93b9-34ef9b297fe3}" id="{ace34b78-261b-4225-847f-d296eb59553f}" done="0">
    <x18tc:text xml:space="preserve">Dia de La Altagracia</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H6" dT="2026-03-13T18:17:38.00" personId="{c52db95c-ac07-49b3-93b9-34ef9b297fe3}" id="{86ccca3a-e47c-4433-91c9-a2e257d61d1a}" done="0">
    <x18tc:text xml:space="preserve">Encuentro Pedagógico</x18tc:text>
  </x18tc:threadedComment>
  <x18tc:threadedComment ref="E6" dT="2026-02-11T12:53:17.00" personId="{c52db95c-ac07-49b3-93b9-34ef9b297fe3}" id="{d2763b79-3831-46c9-92ea-15de17e42aeb}" done="0">
    <x18tc:text xml:space="preserve">Calificaciones- Conferencia</x18tc:text>
  </x18tc:threadedComment>
  <x18tc:threadedComment ref="K6" dT="2026-02-11T13:28:18.00" personId="{c52db95c-ac07-49b3-93b9-34ef9b297fe3}" id="{36872799-0a6b-44ca-9063-49f102e46ab3}" done="0">
    <x18tc:text xml:space="preserve">Independencia Nacional</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T6" dT="2025-10-26T11:44:51.00" personId="{10789936-f924-446c-95ac-0226d3ebd9b7}" id="{472b863f-260f-4a7a-bc90-c5232d795e10}" done="0">
    <x18tc:text xml:space="preserve">Asamblea de ADP</x18tc:text>
  </x18tc:threadedComment>
  <x18tc:threadedComment ref="AY6" dT="2025-10-26T11:45:13.00" personId="{10789936-f924-446c-95ac-0226d3ebd9b7}" id="{b8d97391-9a6b-48a3-9e25-0f462dc082f9}" done="0">
    <x18tc:text xml:space="preserve">Acto de Graduación</x18tc:text>
  </x18tc:threadedComment>
  <x18tc:threadedComment ref="AP6" dT="2025-10-26T11:45:54.00" personId="{10789936-f924-446c-95ac-0226d3ebd9b7}" id="{cfb07297-7841-4ff2-8170-77973c93ffe6}" done="0">
    <x18tc:text xml:space="preserve">Primera asamblea de padres, madres y amigos</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N6" dT="2025-11-19T18:59:26.00" personId="{10789936-f924-446c-95ac-0226d3ebd9b7}" id="{ae0d6447-20e0-434c-9990-04aba528bcd3}" done="0">
    <x18tc:text xml:space="preserve">Capacitación - taller de la 2da secuencia didáctica.</x18tc:text>
  </x18tc:threadedComment>
  <x18tc:threadedComment ref="AO6" dT="2025-11-19T18:59:37.00" personId="{10789936-f924-446c-95ac-0226d3ebd9b7}" id="{ce0ca1df-cfbd-40e7-8f3e-77586bf6346a}" done="0">
    <x18tc:text xml:space="preserve">Capacitación - taller de la 2da secuencia didáctica.</x18tc:text>
  </x18tc:threadedComment>
  <x18tc:threadedComment ref="AQ6" dT="2025-11-20T17:57:19.00" personId="{10789936-f924-446c-95ac-0226d3ebd9b7}" id="{3b1e3fb7-0bfe-4c60-9b45-e18146652a51}" done="0">
    <x18tc:text xml:space="preserve">Celebración de Festival de Inglés.</x18tc:text>
  </x18tc:threadedComment>
  <x18tc:threadedComment ref="AK6" dT="2025-11-20T18:13:50.00" personId="{10789936-f924-446c-95ac-0226d3ebd9b7}" id="{572571d0-7872-419a-9d7b-35670eafca45}" done="0">
    <x18tc:text xml:space="preserve">Excursión educativa a Puerto Plata.</x18tc:text>
  </x18tc:threadedComment>
  <x18tc:threadedComment ref="U6" dT="2025-10-26T11:51:17.00" personId="{10789936-f924-446c-95ac-0226d3ebd9b7}" id="{0896d197-033e-4ebf-a973-d4450d0feef2}" done="0">
    <x18tc:text xml:space="preserve">No docencia: Por motivos de la tormenta tropical Melissa.</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T43" dT="2026-02-03T21:26:44.00" personId="{10789936-f924-446c-95ac-0226d3ebd9b7}" id="{a3f69804-b865-4349-87ff-998b865ea0b6}" done="0">
    <x18tc:text xml:space="preserve">Práctica Marcha.</x18tc:text>
  </x18tc:threadedComment>
  <x18tc:threadedComment ref="AT42" dT="2026-02-03T21:26:34.00" personId="{10789936-f924-446c-95ac-0226d3ebd9b7}" id="{930483c5-8c20-4a4b-bb22-5158241f5771}" done="0">
    <x18tc:text xml:space="preserve">Práctica Marcha.</x18tc:text>
  </x18tc:threadedComment>
  <x18tc:threadedComment ref="AT41" dT="2026-02-03T21:26:27.00" personId="{10789936-f924-446c-95ac-0226d3ebd9b7}" id="{d0746849-2f4d-419b-a38e-8573afb96288}" done="0">
    <x18tc:text xml:space="preserve">Práctica Marcha.</x18tc:text>
  </x18tc:threadedComment>
  <x18tc:threadedComment ref="AT18" dT="2026-02-03T21:26:13.00" personId="{10789936-f924-446c-95ac-0226d3ebd9b7}" id="{061e926b-03b3-441d-a743-8e639de89a3b}" done="0">
    <x18tc:text xml:space="preserve">Práctica Marcha.</x18tc:text>
  </x18tc:threadedComment>
  <x18tc:threadedComment ref="AT9" dT="2026-02-03T21:26:04.00" personId="{10789936-f924-446c-95ac-0226d3ebd9b7}" id="{9a560cd8-23b3-45f3-8f77-8418c973ba94}" done="0">
    <x18tc:text xml:space="preserve">Práctica Marcha.</x18tc:text>
  </x18tc:threadedComment>
  <x18tc:threadedComment ref="AT8" dT="2026-02-03T21:25:57.00" personId="{10789936-f924-446c-95ac-0226d3ebd9b7}" id="{1b5d24c5-e166-42de-84e8-abaeac457c30}" done="0">
    <x18tc:text xml:space="preserve">Práctica Marcha.</x18tc:text>
  </x18tc:threadedComment>
  <x18tc:threadedComment ref="AT46" dT="2026-02-03T21:26:57.00" personId="{10789936-f924-446c-95ac-0226d3ebd9b7}" id="{2959c2e9-eec4-4035-a509-6d6baac3c69c}" done="0">
    <x18tc:text xml:space="preserve">Práctica Marcha.</x18tc:text>
  </x18tc:threadedComment>
  <x18tc:threadedComment ref="AT44" dT="2026-02-03T21:26:51.00" personId="{10789936-f924-446c-95ac-0226d3ebd9b7}" id="{6d0a8247-cf40-45da-815e-b90c09461927}" done="0">
    <x18tc:text xml:space="preserve">Práctica Marcha.</x18tc:text>
  </x18tc:threadedComment>
  <x18tc:threadedComment ref="AH23" dT="2026-01-08T14:23:26.00" personId="{10789936-f924-446c-95ac-0226d3ebd9b7}" id="{306ac8c5-e023-4445-88bb-5832141b18aa}" done="0">
    <x18tc:text xml:space="preserve">En orientación por las Uñas.</x18tc:text>
  </x18tc:threadedComment>
  <x18tc:threadedComment ref="AH42" dT="2026-01-08T14:22:56.00" personId="{10789936-f924-446c-95ac-0226d3ebd9b7}" id="{49ca653d-49b2-452b-b72e-ea097581bf46}" done="0">
    <x18tc:text xml:space="preserve">En orientación por las uñas.</x18tc:text>
  </x18tc:threadedComment>
  <x18tc:threadedComment ref="O6" dT="2026-01-06T12:21:29.00" personId="{10789936-f924-446c-95ac-0226d3ebd9b7}" id="{e08e3bb7-f9d4-483d-9470-cce013eff0c8}" done="0">
    <x18tc:text xml:space="preserve">Fiesta del niño.</x18tc:text>
  </x18tc:threadedComment>
  <x18tc:threadedComment ref="G6" dT="2026-01-03T22:43:17.00" personId="{10789936-f924-446c-95ac-0226d3ebd9b7}" id="{2d4382e5-f170-4e1a-93a2-13fae70ce9b7}" done="0">
    <x18tc:text xml:space="preserve">Suspensión de docencia por Asamblea de ADP.</x18tc:text>
  </x18tc:threadedComment>
  <x18tc:threadedComment ref="AT7" dT="2026-02-03T21:25:08.00" personId="{10789936-f924-446c-95ac-0226d3ebd9b7}" id="{69a2adf9-0c98-49b1-bebd-a08d7b930a1a}" done="0">
    <x18tc:text xml:space="preserve">Práctica Marcha.</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T38" dT="2026-03-19T14:13:37.00" personId="{10789936-f924-446c-95ac-0226d3ebd9b7}" id="{5dc85452-1fcb-4bf9-968e-55bcaef98ef1}" done="0">
    <x18tc:text xml:space="preserve">Olimpiada de Ciencias Sociales.</x18tc:text>
  </x18tc:threadedComment>
  <x18tc:threadedComment ref="AT42" dT="2026-03-19T14:13:28.00" personId="{10789936-f924-446c-95ac-0226d3ebd9b7}" id="{1ed7ef3d-24e5-4ccf-9fcf-a2a439342a0b}" done="0">
    <x18tc:text xml:space="preserve">Olimpiada de Ciencias Sociales.</x18tc:text>
  </x18tc:threadedComment>
  <x18tc:threadedComment ref="AT34" dT="2026-03-19T14:13:22.00" personId="{10789936-f924-446c-95ac-0226d3ebd9b7}" id="{7e8dc656-97a9-4251-8824-8bc3b7952e1e}" done="0">
    <x18tc:text xml:space="preserve">Olimpiada de Ciencias Sociales.</x18tc:text>
  </x18tc:threadedComment>
  <x18tc:threadedComment ref="AT48" dT="2026-03-19T14:14:40.00" personId="{10789936-f924-446c-95ac-0226d3ebd9b7}" id="{a0645ca1-5944-473d-bbd0-ae2a03273a8f}" done="0">
    <x18tc:text xml:space="preserve">Visita a Jolipax.</x18tc:text>
  </x18tc:threadedComment>
  <x18tc:threadedComment ref="AT49" dT="2026-03-19T14:14:27.00" personId="{10789936-f924-446c-95ac-0226d3ebd9b7}" id="{e3d98dd9-0c1f-4d5f-b477-13340a351b26}" done="0">
    <x18tc:text xml:space="preserve">Visita Jolipax.</x18tc:text>
  </x18tc:threadedComment>
  <x18tc:threadedComment ref="AT44" dT="2026-03-19T14:13:46.00" personId="{10789936-f924-446c-95ac-0226d3ebd9b7}" id="{21cfb728-b8b3-43d4-9f0a-9f6e2264a1d7}" done="0">
    <x18tc:text xml:space="preserve">Olimpiada de Ciencias Sociales.</x18tc:text>
  </x18tc:threadedComment>
  <x18tc:threadedComment ref="AT30" dT="2026-03-19T14:15:01.00" personId="{10789936-f924-446c-95ac-0226d3ebd9b7}" id="{a30922da-ae1d-425e-a264-2f30ec7a4fa3}" done="0">
    <x18tc:text xml:space="preserve">Visita a Jolipax.</x18tc:text>
  </x18tc:threadedComment>
  <x18tc:threadedComment ref="L6" dT="2026-02-13T17:22:20.00" personId="{10789936-f924-446c-95ac-0226d3ebd9b7}" id="{4230eaae-45a7-4f9f-ae8c-794e78610a0b}" done="0">
    <x18tc:text xml:space="preserve">Suspensión de docencia, Asamblea de ADP.</x18tc:text>
  </x18tc:threadedComment>
  <x18tc:threadedComment ref="AK6" dT="2026-03-11T12:57:38.00" personId="{10789936-f924-446c-95ac-0226d3ebd9b7}" id="{bc422acf-36f3-4198-82b9-1744af977ce8}" done="0">
    <x18tc:text xml:space="preserve">No docencia: Encuentro pedagógico.</x18tc:text>
  </x18tc:threadedComment>
  <x18tc:threadedComment ref="M6" dT="2026-02-13T17:26:51.00" personId="{10789936-f924-446c-95ac-0226d3ebd9b7}" id="{9569ab1c-1ecf-4302-89a0-c3a475a78b10}" done="0">
    <x18tc:text xml:space="preserve">Los estudiantes fueron despachados a 12:30PM.</x18tc:text>
  </x18tc:threadedComment>
  <x18tc:threadedComment ref="H6" dT="2026-02-13T17:28:27.00" personId="{10789936-f924-446c-95ac-0226d3ebd9b7}" id="{2e94c2cd-7f57-4532-b330-22f6c9239cf0}" done="0">
    <x18tc:text xml:space="preserve">Entrega del P2.</x18tc:text>
  </x18tc:threadedComment>
  <x18tc:threadedComment ref="W6" dT="2026-03-04T16:53:11.00" personId="{10789936-f924-446c-95ac-0226d3ebd9b7}" id="{f37cd531-0fe4-4e3a-9f9f-d694727bc5bd}" done="0">
    <x18tc:text xml:space="preserve">Día de la independencia Nacional.</x18tc:text>
  </x18tc:threadedComment>
  <x18tc:threadedComment ref="AO6" dT="2026-03-13T21:21:07.00" personId="{10789936-f924-446c-95ac-0226d3ebd9b7}" id="{5e2bab3a-07c6-4a42-8456-a78d2fa48f41}" done="0">
    <x18tc:text xml:space="preserve">Los estudiantes estuvieron en el centro Bellarmino. (Jolipax).</x18tc:text>
  </x18tc:threadedComment>
  <x18tc:threadedComment ref="AT28" dT="2026-03-19T14:13:14.00" personId="{10789936-f924-446c-95ac-0226d3ebd9b7}" id="{b9ce2126-e6ec-47f0-8fb1-7881ed2f09f8}" done="0">
    <x18tc:text xml:space="preserve">Olimpiada de Ciencias Sociales.</x18tc:text>
  </x18tc:threadedComment>
  <x18tc:threadedComment ref="AT18" dT="2026-03-19T14:13:07.00" personId="{10789936-f924-446c-95ac-0226d3ebd9b7}" id="{0d3a2f2d-dc3a-479c-a9de-94d722ccf596}" done="0">
    <x18tc:text xml:space="preserve">Olimpiada de Ciencias Sociales.</x18tc:text>
  </x18tc:threadedComment>
  <x18tc:threadedComment ref="AT16" dT="2026-03-19T14:13:02.00" personId="{10789936-f924-446c-95ac-0226d3ebd9b7}" id="{de9fd65b-54a2-4f8d-9fc9-721fbf562edc}" done="0">
    <x18tc:text xml:space="preserve">Olimpiada de Ciencias Sociales.</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5-12-11T14:27:22.00" personId="{88a848ce-f0e6-43e7-b064-368aaf953361}" id="{ffec37d4-0b43-4ff3-aae2-bafb26715562}" done="1">
    <x18tc:text xml:space="preserve">@profecarolinvargas@gmail.com Profesora, complete la CE de este espacio, por favor.
Asignada a profecarolinvargas@gmail.com</x18tc:text>
    <x18tc:mentions>
      <x18tc:mention mentionpersonId="{5482e4ac-3fd1-4acd-87ae-f37780379300}" mentionId="{d54763c7-f12a-4d51-9a6f-16e74779165a}" startIndex="0" length="29"/>
    </x18tc:mentions>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P6" dT="2025-09-30T18:26:36.00" personId="{ab0290f0-717c-44fa-be68-4f600c0338d1}" id="{ddc529a6-ab33-4c62-a72e-4874a16cc3d7}" done="0">
    <x18tc:text xml:space="preserve">Primera Asamblea de Padres del Año Escolar 2025-2026.</x18tc:text>
  </x18tc:threadedComment>
  <x18tc:threadedComment ref="AT6" dT="2025-09-30T18:27:09.00" personId="{ab0290f0-717c-44fa-be68-4f600c0338d1}" id="{e8cd821e-06c0-4e28-add6-6c213e9d5ada}" done="0">
    <x18tc:text xml:space="preserve">NO DOCENCIA: ASAMBLEA DE ADP.</x18tc:text>
  </x18tc:threadedComment>
  <x18tc:threadedComment ref="AX6" dT="2025-09-30T18:30:11.00" personId="{ab0290f0-717c-44fa-be68-4f600c0338d1}" id="{ac9eb8ee-06f1-4d96-8755-f6504e741b8c}" done="0">
    <x18tc:text xml:space="preserve">ASUETO: DÍA DE NUESTRA SEÑORA DE LAS MERCEDES.</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6" dT="2025-10-27T18:22:12.00" personId="{ab0290f0-717c-44fa-be68-4f600c0338d1}" id="{ab3e36d9-b73d-415f-9144-86dcaaa7c3ed}" done="1">
    <x18tc:text xml:space="preserve">No docencia por motivo de Tormenta tropical Melissa.</x18tc:text>
  </x18tc:threadedComment>
  <x18tc:threadedComment ref="H6" dT="2025-10-08T12:00:40.00" personId="{ab0290f0-717c-44fa-be68-4f600c0338d1}" id="{85d528e0-c8f4-422d-8baa-83804861307b}" done="0">
    <x18tc:text xml:space="preserve">Los estudiantes estaban en JOLIPAX.</x18tc:text>
  </x18tc:threadedComment>
  <x18tc:threadedComment ref="AK6" dT="2025-11-12T12:01:12.00" personId="{ab0290f0-717c-44fa-be68-4f600c0338d1}" id="{4a2ca291-95b4-4a37-a3df-66fb8bb80a29}" done="0">
    <x18tc:text xml:space="preserve">Los estudiantes estaban en una excursión en Puerto Plata.</x18tc:text>
  </x18tc:threadedComment>
  <x18tc:threadedComment ref="AT6" dT="2025-11-25T16:14:28.00" personId="{ab0290f0-717c-44fa-be68-4f600c0338d1}" id="{cfc182b5-2c79-4401-aeb3-c493b38aa851}" done="0">
    <x18tc:text xml:space="preserve">La profesora estaba en una capacitación de la Secuencia II.</x18tc:text>
  </x18tc:threadedComment>
  <x18tc:threadedComment ref="AS6" dT="2025-11-25T16:14:01.00" personId="{ab0290f0-717c-44fa-be68-4f600c0338d1}" id="{fd971d69-37e0-4fd3-8b2e-370998f74e53}" done="0">
    <x18tc:text xml:space="preserve">La profesora estaba en una capacitación de la Secuencia II.</x18tc:text>
  </x18tc:threadedComment>
  <x18tc:threadedComment ref="AQ6" dT="2025-11-25T16:13:30.00" personId="{ab0290f0-717c-44fa-be68-4f600c0338d1}" id="{a0913d40-10b8-4099-8f4b-1d430e6c987b}" done="0">
    <x18tc:text xml:space="preserve">Los estudiantes salieron a las 1:20 p. m.</x18tc:text>
  </x18tc:threadedComment>
  <x18tc:threadedComment ref="AR6" dT="2025-11-25T16:13:38.00" personId="{ab0290f0-717c-44fa-be68-4f600c0338d1}" id="{ab21311a-afb3-4133-acd5-9ea038c4ae17}" done="0">
    <x18tc:text xml:space="preserve">Los estudiantes salieron a las 1:20 p. m.</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T6" dT="2026-01-20T18:39:37.00" personId="{ab0290f0-717c-44fa-be68-4f600c0338d1}" id="{a3666fea-bec5-4b1f-b914-1dbb52882460}" done="0">
    <x18tc:text xml:space="preserve">ASUETO: DÍA DE JUAN PABLO DUARTE.</x18tc:text>
  </x18tc:threadedComment>
  <x18tc:threadedComment ref="G6" dT="2025-12-08T18:25:35.00" personId="{ab0290f0-717c-44fa-be68-4f600c0338d1}" id="{4a45ce34-1126-43c6-aceb-d48e0ecd4e64}" done="0">
    <x18tc:text xml:space="preserve">La profesora estaba en el Modelo Interno de las Naciones Unidas.</x18tc:text>
  </x18tc:threadedComment>
  <x18tc:threadedComment ref="H6" dT="2025-12-08T18:25:11.00" personId="{ab0290f0-717c-44fa-be68-4f600c0338d1}" id="{22619acf-bbcd-4289-b256-5a09590b997b}" done="0">
    <x18tc:text xml:space="preserve">No docencia: Asamblea de ADP.</x18tc:text>
  </x18tc:threadedComment>
  <x18tc:threadedComment ref="D6" dT="2025-12-02T17:54:26.00" personId="{ab0290f0-717c-44fa-be68-4f600c0338d1}" id="{b6e6b5ba-3a55-4bcb-863e-2e724cde8a61}" done="0">
    <x18tc:text xml:space="preserve">No docencia: Día después de la tarde familiar.</x18tc:text>
  </x18tc:threadedComment>
  <x18tc:threadedComment ref="AR6" dT="2026-01-23T12:45:00.00" personId="{ab0290f0-717c-44fa-be68-4f600c0338d1}" id="{1fb728a2-6535-413c-81ec-34298a922dac}" done="0">
    <x18tc:text xml:space="preserve">La profesora estaba en una reunión de presentación de la Secuencia II.</x18tc:text>
  </x18tc:threadedComment>
  <x18tc:threadedComment ref="P6" dT="2025-12-16T16:11:52.00" personId="{ab0290f0-717c-44fa-be68-4f600c0338d1}" id="{1bbc984c-beac-4091-92be-24133b5f2503}" done="0">
    <x18tc:text xml:space="preserve">VACACIONES DE NAVIDAD. 
DESDE 18 DE DICIEMBRE HASTA 07 DE ENERO.</x18tc:text>
  </x18tc:threadedComment>
  <x18tc:threadedComment ref="K6" dT="2025-12-11T14:38:37.00" personId="{ab0290f0-717c-44fa-be68-4f600c0338d1}" id="{05310a50-1e83-4b27-bf76-b32a306fed36}" done="0">
    <x18tc:text xml:space="preserve">La docente estaba en una reunión en ISFODOSU de la Regional 08.</x18tc:text>
  </x18tc:threadedComment>
  <x18tc:threadedComment ref="AQ6" dT="2026-01-20T18:39:22.00" personId="{ab0290f0-717c-44fa-be68-4f600c0338d1}" id="{8ece88c2-5915-41d8-9366-3f4c58a1f16a}" done="0">
    <x18tc:text xml:space="preserve">ASUETO: DÍA DE NUESTRA SEÑORA DE LA ALTAGRACIA.</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K6" dT="2026-03-05T18:16:31.00" personId="{ab0290f0-717c-44fa-be68-4f600c0338d1}" id="{9fcd5ecf-78d6-43f8-ba2d-13c8006ff7ee}" done="0">
    <x18tc:text xml:space="preserve">No docencia: Encuentro Pedagógico.</x18tc:text>
  </x18tc:threadedComment>
  <x18tc:threadedComment ref="H6" dT="2026-02-09T18:25:14.00" personId="{ab0290f0-717c-44fa-be68-4f600c0338d1}" id="{81cbb2be-ef39-4b7d-b728-aa9e52316721}" done="0">
    <x18tc:text xml:space="preserve">No docencia: Entrega de P2.</x18tc:text>
  </x18tc:threadedComment>
  <x18tc:threadedComment ref="AO6" dT="2026-03-12T17:54:29.00" personId="{ab0290f0-717c-44fa-be68-4f600c0338d1}" id="{42b7385d-16a2-4304-928a-6457dabef223}" done="0">
    <x18tc:text xml:space="preserve">Los estudiantes estaban en JOLIPAX.</x18tc:text>
  </x18tc:threadedComment>
  <x18tc:threadedComment ref="AX6" dT="2026-03-24T17:30:36.00" personId="{ab0290f0-717c-44fa-be68-4f600c0338d1}" id="{39c4b4e0-7eda-45d2-a1b9-15d2a95a2973}" done="0">
    <x18tc:text xml:space="preserve">2DA ASAMBLEA DE PADRES.</x18tc:text>
  </x18tc:threadedComment>
  <x18tc:threadedComment ref="AZ6" dT="2026-03-24T17:30:53.00" personId="{ab0290f0-717c-44fa-be68-4f600c0338d1}" id="{a2ef85bf-cfde-415a-a756-f92a681bf9a6}" done="0">
    <x18tc:text xml:space="preserve">Retiro espiritual del personal docente.</x18tc:text>
  </x18tc:threadedComment>
  <x18tc:threadedComment ref="W6" dT="2026-02-26T15:05:18.00" personId="{ab0290f0-717c-44fa-be68-4f600c0338d1}" id="{df2f8547-2414-4e80-a986-6f6e7d5451a6}" done="0">
    <x18tc:text xml:space="preserve">ASUETO: Día de la Independencia Dominicana.</x18tc:text>
  </x18tc:threadedComment>
  <x18tc:threadedComment ref="AP6" dT="2026-03-16T18:20:47.00" personId="{ab0290f0-717c-44fa-be68-4f600c0338d1}" id="{47a4f0c8-3e0c-4879-800c-00a22ba84603}" done="0">
    <x18tc:text xml:space="preserve">Día del Pi. Los estudiantes estaban en el comedor conmemorando dicha actividad.</x18tc:text>
  </x18tc:threadedComment>
  <x18tc:threadedComment ref="AT6" dT="2026-03-20T12:49:27.00" personId="{ab0290f0-717c-44fa-be68-4f600c0338d1}" id="{4613009a-a0c1-4215-a6c0-e05b5a194200}" done="0">
    <x18tc:text xml:space="preserve">La profesora estaba en las Olimpíadas Interna de Ciencias Sociales.</x18tc:text>
  </x18tc:threadedComment>
  <x18tc:threadedComment ref="L6" dT="2026-02-11T12:07:07.00" personId="{ab0290f0-717c-44fa-be68-4f600c0338d1}" id="{f09a3af3-3dac-4241-aa94-49614768cfed}" done="0">
    <x18tc:text xml:space="preserve">No docencia: Asamblea de ADP.</x18tc:tex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T6" dT="2025-11-20T13:44:57.00" personId="{d5623f20-2be3-43b5-a212-08528d65d212}" id="{b8af18b5-3898-49fd-bb4f-181d7223c3a2}" done="0">
    <x18tc:text xml:space="preserve">REUNION DE ADP.</x18tc:text>
  </x18tc:threadedComment>
  <x18tc:threadedComment ref="AX6" dT="2025-11-20T13:53:53.00" personId="{d5623f20-2be3-43b5-a212-08528d65d212}" id="{e1a83375-0103-4118-815a-ac786ba8e7c7}" done="0">
    <x18tc:text xml:space="preserve">DIA FERIADO.</x18tc:text>
  </x18tc:threadedComment>
  <x18tc:threadedComment ref="AS6" dT="2025-11-20T13:44:41.00" personId="{d5623f20-2be3-43b5-a212-08528d65d212}" id="{f72f556e-169c-495f-af21-6f3263dbd34b}" done="0">
    <x18tc:text xml:space="preserve">ENCUENTRO PEDAGOGICO.</x18tc:text>
  </x18tc:threadedComment>
  <x18tc:threadedComment ref="AP6" dT="2025-11-19T17:50:11.00" personId="{d5623f20-2be3-43b5-a212-08528d65d212}" id="{c8bb4138-6434-44c6-83c3-0ed22816329f}" done="0">
    <x18tc:text xml:space="preserve">1ra Asamblea de Padres.</x18tc:text>
  </x18tc:threadedComment>
  <x18tc:threadedComment ref="AZ6" dT="2025-11-20T13:54:32.00" personId="{d5623f20-2be3-43b5-a212-08528d65d212}" id="{a76123ae-2cf5-4add-9684-d48fe8d384f9}" done="0">
    <x18tc:text xml:space="preserve">GRADUACION.</x18tc:text>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O6" dT="2025-11-20T13:58:03.00" personId="{d5623f20-2be3-43b5-a212-08528d65d212}" id="{58bce2e3-b468-497c-8e38-4343b4693920}" done="0">
    <x18tc:text xml:space="preserve">TALLER SECUENCIA 2.</x18tc:text>
  </x18tc:threadedComment>
  <x18tc:threadedComment ref="AJ6" dT="2025-11-11T12:12:18.00" personId="{d5623f20-2be3-43b5-a212-08528d65d212}" id="{9a71b603-3cfa-4f46-9044-6a5a370e48e9}" done="0">
    <x18tc:text xml:space="preserve">Excursion a Puerto Plata.</x18tc:text>
  </x18tc:threadedComment>
  <x18tc:threadedComment ref="U6" dT="2025-11-20T13:56:53.00" personId="{d5623f20-2be3-43b5-a212-08528d65d212}" id="{9ea42c25-d0ba-4e2c-8d8c-8ce3d84ea02c}" done="0">
    <x18tc:text xml:space="preserve">NO HUBO DOCENCIA POR LA TORMENTA MELISSA.</x18tc:text>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T6" dT="2026-01-29T12:08:16.00" personId="{d5623f20-2be3-43b5-a212-08528d65d212}" id="{86ff64c9-9704-4caf-b57b-f2fef6b644c8}" done="0">
    <x18tc:text xml:space="preserve">Encuentro pedagógico Enero. Se despacho a las 12:30 PM</x18tc:text>
  </x18tc:threadedComment>
  <x18tc:threadedComment ref="Q6" dT="2026-01-06T13:15:54.00" personId="{d5623f20-2be3-43b5-a212-08528d65d212}" id="{3ea0faf2-b3a9-46c6-ac1f-11c6619e52b5}" done="0">
    <x18tc:text xml:space="preserve">Vacaciones de Navidad.</x18tc:text>
  </x18tc:threadedComment>
  <x18tc:threadedComment ref="D6" dT="2026-01-06T13:11:28.00" personId="{d5623f20-2be3-43b5-a212-08528d65d212}" id="{6b30340f-730d-49ca-b162-21574bd4a5e6}" done="0">
    <x18tc:text xml:space="preserve">No docencia por motivos del dia familiar, celebrada el domingo 30/11/2025.</x18tc:text>
  </x18tc:threadedComment>
  <x18tc:threadedComment ref="H6" dT="2026-01-06T13:12:13.00" personId="{d5623f20-2be3-43b5-a212-08528d65d212}" id="{a3e85725-fb21-4c71-a9b4-983da2035308}" done="0">
    <x18tc:text xml:space="preserve">ADP</x18tc:text>
  </x18tc:threadedComment>
  <x18tc:threadedComment ref="P6" dT="2026-01-06T13:15:34.00" personId="{d5623f20-2be3-43b5-a212-08528d65d212}" id="{1952aeaa-df9e-4c5f-bd77-4f4c6e3303c8}" done="0">
    <x18tc:text xml:space="preserve">Fiesta del Niño.</x18tc:text>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34" dT="2026-02-17T12:04:03.00" personId="{d5623f20-2be3-43b5-a212-08528d65d212}" id="{257d4713-802d-4381-8cdf-2c9eb4bd274a}" done="0">
    <x18tc:text xml:space="preserve">CHARLA SOBRE EL NOVIAZGO.</x18tc:text>
  </x18tc:threadedComment>
  <x18tc:threadedComment ref="AT48" dT="2026-03-19T11:59:46.00" personId="{d5623f20-2be3-43b5-a212-08528d65d212}" id="{8bece33e-c40d-46dd-995b-2460d7c8a141}" done="0">
    <x18tc:text xml:space="preserve">VISITA A HOLIPAX.</x18tc:text>
  </x18tc:threadedComment>
  <x18tc:threadedComment ref="AT30" dT="2026-03-19T11:57:29.00" personId="{d5623f20-2be3-43b5-a212-08528d65d212}" id="{af0eff9f-80cf-4f01-b621-8609b8422715}" done="0">
    <x18tc:text xml:space="preserve">VISITA A JOLIPAX.</x18tc:text>
  </x18tc:threadedComment>
  <x18tc:threadedComment ref="L6" dT="2026-02-13T17:22:41.00" personId="{d5623f20-2be3-43b5-a212-08528d65d212}" id="{6c6c122a-ccc9-441b-a37f-88e537b64934}" done="0">
    <x18tc:text xml:space="preserve">Los estudiantes se retiraron a las 12:30pm.</x18tc:text>
  </x18tc:threadedComment>
  <x18tc:threadedComment ref="K6" dT="2026-02-13T17:22:08.00" personId="{d5623f20-2be3-43b5-a212-08528d65d212}" id="{f3cddcb9-48ba-4b29-8080-74977d14f9f3}" done="0">
    <x18tc:text xml:space="preserve">Asamblea ADP.</x18tc:text>
  </x18tc:threadedComment>
  <x18tc:threadedComment ref="AO6" dT="2026-03-13T17:28:42.00" personId="{d5623f20-2be3-43b5-a212-08528d65d212}" id="{06f83f09-cf5f-4f93-b506-a51d2f1698fc}" done="0">
    <x18tc:text xml:space="preserve">VISITA A JOLIPAX.</x18tc:text>
  </x18tc:threadedComment>
  <x18tc:threadedComment ref="AK6" dT="2026-03-09T15:04:37.00" personId="{d5623f20-2be3-43b5-a212-08528d65d212}" id="{a710821d-caa7-47c7-8162-a9cd29cb7d20}" done="0">
    <x18tc:text xml:space="preserve">Grupo pedagogico de marzo.</x18tc:text>
  </x18tc:threadedComment>
  <x18tc:threadedComment ref="AJ16" dT="2026-03-05T12:06:59.00" personId="{d5623f20-2be3-43b5-a212-08528d65d212}" id="{6579a285-615b-409d-8e48-986f854c572e}" done="0">
    <x18tc:text xml:space="preserve">OLIMPIADAS DE MATEMATICAS.</x18tc:text>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6" dT="2026-01-07T12:33:46.00" personId="{f514427b-1698-4019-9992-24ff3d34b0fb}" id="{73a6caff-f970-4760-9805-6c377f7ffe91}" done="0">
    <x18tc:text xml:space="preserve">Graduación</x18tc:text>
  </x18tc:threadedComment>
  <x18tc:threadedComment ref="AU6" dT="2025-10-31T13:19:15.00" personId="{f514427b-1698-4019-9992-24ff3d34b0fb}" id="{b76ab5d4-1993-47d5-85c2-d21f57c61ab9}" done="0">
    <x18tc:text xml:space="preserve">No docencia</x18tc:text>
  </x18tc:threadedComment>
  <x18tc:threadedComment ref="AX6" dT="2025-10-31T13:19:44.00" personId="{f514427b-1698-4019-9992-24ff3d34b0fb}" id="{6b2e752f-89c8-4999-b244-0daf14d150be}" done="0">
    <x18tc:text xml:space="preserve">Entrega de calificaciones.</x18tc:text>
  </x18tc:threadedComment>
  <x18tc:threadedComment ref="BL6" dT="2025-12-02T15:40:42.00" personId="{f514427b-1698-4019-9992-24ff3d34b0fb}" id="{df80257e-539f-417e-927e-752ec94b19cb}" done="0">
    <x18tc:text xml:space="preserve">Festival de inglés y salida a las 1:20</x18tc:text>
  </x18tc:threadedComment>
  <x18tc:threadedComment ref="BI6" dT="2025-11-14T11:54:33.00" personId="{f514427b-1698-4019-9992-24ff3d34b0fb}" id="{7511ce29-fda3-40d4-8f88-66cece60c58f}" done="0">
    <x18tc:text xml:space="preserve">Excursión</x18tc:text>
  </x18tc:threadedComment>
  <x18tc:threadedComment ref="F6" dT="2025-10-31T12:22:42.00" personId="{f514427b-1698-4019-9992-24ff3d34b0fb}" id="{735b3b9d-72f9-48ac-ac74-8f3cf0070a50}" done="0">
    <x18tc:text xml:space="preserve">No docencia</x18tc:text>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6" dT="2025-12-09T19:03:53.00" personId="{f514427b-1698-4019-9992-24ff3d34b0fb}" id="{9e862c5b-896a-4acb-95de-1a89442f97d2}" done="0">
    <x18tc:text xml:space="preserve">ADP.</x18tc:text>
  </x18tc:threadedComment>
  <x18tc:threadedComment ref="AQ6" dT="2026-02-06T11:42:09.00" personId="{f514427b-1698-4019-9992-24ff3d34b0fb}" id="{5f35290c-5577-42cb-8fc3-077bec5b0852}" done="0">
    <x18tc:text xml:space="preserve">Entrega del P2</x18tc:text>
  </x18tc:threadedComment>
  <x18tc:threadedComment ref="BI6" dT="2026-03-10T19:03:04.00" personId="{f514427b-1698-4019-9992-24ff3d34b0fb}" id="{66bb681e-7a0f-45da-8649-13a65f5224a4}" done="0">
    <x18tc:text xml:space="preserve">No docencia.</x18tc:text>
  </x18tc:threadedComment>
</x18tc:ThreadedComments>
</file>

<file path=xl/threadedComments/threadedComment2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5-12-11T14:30:45.00" personId="{88a848ce-f0e6-43e7-b064-368aaf953361}" id="{f306c07a-8af3-414a-99fa-26d9bb0b1edb}" done="1">
    <x18tc:text xml:space="preserve">@guzmanbeatoa@gmail.com Profesora, complete las específicaciones curricular, por favor.
Asignada a guzmanbeatoa@gmail.com</x18tc:text>
    <x18tc:mentions>
      <x18tc:mention mentionpersonId="{7cdc4e9f-67df-429f-934f-9a184e8f76fc}" mentionId="{71a465d4-7e8c-4c44-9f57-78e8ff8a87e2}" startIndex="0" length="23"/>
    </x18tc:mentions>
  </x18tc:threadedComment>
</x18tc:ThreadedComments>
</file>

<file path=xl/threadedComments/threadedComment2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H6" dT="2025-12-08T17:29:34.00" personId="{c5384dfc-9090-4f76-8040-6df1585227c0}" id="{b199f018-11d3-4b38-b18a-6919e642ccde}" done="0">
    <x18tc:text xml:space="preserve">NO DOCENCIA POR TARDE FAMILIAR</x18tc:text>
  </x18tc:threadedComment>
  <x18tc:threadedComment ref="AQ6" dT="2025-11-11T16:50:34.00" personId="{c5384dfc-9090-4f76-8040-6df1585227c0}" id="{830b1876-f23d-449c-9287-819c6dea74b0}" done="0">
    <x18tc:text xml:space="preserve">DÍA DE FIESTA POR CONSTITUCIÓN</x18tc:text>
  </x18tc:threadedComment>
  <x18tc:threadedComment ref="BN6" dT="2025-12-16T16:42:32.00" personId="{c5384dfc-9090-4f76-8040-6df1585227c0}" id="{f9abad6a-4b1c-4241-8319-9536bb66a7b2}" done="0">
    <x18tc:text xml:space="preserve">VACACIONES DE NAVIDAD</x18tc:text>
  </x18tc:threadedComment>
  <x18tc:threadedComment ref="W6" dT="2025-10-08T18:32:36.00" personId="{c5384dfc-9090-4f76-8040-6df1585227c0}" id="{5aac9a65-726b-4e1e-a879-b0719bfbdd37}" done="0">
    <x18tc:text xml:space="preserve">TALLER CENTRO BELLARMINO</x18tc:text>
  </x18tc:threadedComment>
</x18tc:ThreadedComments>
</file>

<file path=xl/threadedComments/threadedComment2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6" dT="2026-01-27T18:27:29.00" personId="{c5384dfc-9090-4f76-8040-6df1585227c0}" id="{a1f182bf-f6e2-437a-b5e3-f4a0989a339c}" done="0">
    <x18tc:text xml:space="preserve">DÍA DE DUARTE</x18tc:text>
  </x18tc:threadedComment>
</x18tc:ThreadedComments>
</file>

<file path=xl/threadedComments/threadedComment2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5-12-11T14:32:11.00" personId="{88a848ce-f0e6-43e7-b064-368aaf953361}" id="{6dbb854c-d761-47f5-a907-1cfcbb02a595}" done="0">
    <x18tc:text xml:space="preserve">@cesarilysc20@gmail.com Profesora, complete las CE de este espacio, por favor.
Asignada a cesarilysc20@gmail.com</x18tc:text>
    <x18tc:mentions>
      <x18tc:mention mentionpersonId="{d04b8f04-d81d-4f2d-a9d7-b35f55a20d01}" mentionId="{949c197e-b97d-4482-9582-b525ba7e6aeb}" startIndex="0"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2.vml"/><Relationship Id="rId7"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3.vml"/><Relationship Id="rId7"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7.xml"/><Relationship Id="rId5" Type="http://schemas.openxmlformats.org/officeDocument/2006/relationships/vmlDrawing" Target="../drawings/vmlDrawing4.vml"/><Relationship Id="rId7"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8.xml"/><Relationship Id="rId5" Type="http://schemas.openxmlformats.org/officeDocument/2006/relationships/vmlDrawing" Target="../drawings/vmlDrawing5.vml"/><Relationship Id="rId7"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 Id="rId5"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9.xml"/><Relationship Id="rId3" Type="http://schemas.openxmlformats.org/officeDocument/2006/relationships/vmlDrawing" Target="../drawings/vmlDrawing7.vml"/><Relationship Id="rId5" Type="http://schemas.openxmlformats.org/officeDocument/2006/relationships/table" Target="../tables/table6.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0.xml"/><Relationship Id="rId3" Type="http://schemas.openxmlformats.org/officeDocument/2006/relationships/vmlDrawing" Target="../drawings/vmlDrawing8.vml"/><Relationship Id="rId5" Type="http://schemas.openxmlformats.org/officeDocument/2006/relationships/table" Target="../tables/table7.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1.xml"/><Relationship Id="rId3" Type="http://schemas.openxmlformats.org/officeDocument/2006/relationships/vmlDrawing" Target="../drawings/vmlDrawing9.vml"/><Relationship Id="rId5" Type="http://schemas.openxmlformats.org/officeDocument/2006/relationships/table" Target="../tables/table8.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2.xml"/><Relationship Id="rId3" Type="http://schemas.openxmlformats.org/officeDocument/2006/relationships/vmlDrawing" Target="../drawings/vmlDrawing10.vml"/><Relationship Id="rId5" Type="http://schemas.openxmlformats.org/officeDocument/2006/relationships/table" Target="../tables/table9.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23.xml"/><Relationship Id="rId3" Type="http://schemas.openxmlformats.org/officeDocument/2006/relationships/vmlDrawing" Target="../drawings/vmlDrawing11.vml"/><Relationship Id="rId5" Type="http://schemas.openxmlformats.org/officeDocument/2006/relationships/table" Target="../tables/table1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33.xml"/><Relationship Id="rId5" Type="http://schemas.openxmlformats.org/officeDocument/2006/relationships/vmlDrawing" Target="../drawings/vmlDrawing12.vml"/><Relationship Id="rId7" Type="http://schemas.openxmlformats.org/officeDocument/2006/relationships/table" Target="../tables/table11.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34.xml"/><Relationship Id="rId5" Type="http://schemas.openxmlformats.org/officeDocument/2006/relationships/vmlDrawing" Target="../drawings/vmlDrawing13.vml"/><Relationship Id="rId7" Type="http://schemas.openxmlformats.org/officeDocument/2006/relationships/table" Target="../tables/table12.xml"/></Relationships>
</file>

<file path=xl/worksheets/_rels/sheet35.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35.xml"/><Relationship Id="rId5" Type="http://schemas.openxmlformats.org/officeDocument/2006/relationships/vmlDrawing" Target="../drawings/vmlDrawing14.vml"/><Relationship Id="rId7" Type="http://schemas.openxmlformats.org/officeDocument/2006/relationships/table" Target="../tables/table13.xml"/></Relationships>
</file>

<file path=xl/worksheets/_rels/sheet36.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36.xml"/><Relationship Id="rId5" Type="http://schemas.openxmlformats.org/officeDocument/2006/relationships/vmlDrawing" Target="../drawings/vmlDrawing15.vml"/><Relationship Id="rId7" Type="http://schemas.openxmlformats.org/officeDocument/2006/relationships/table" Target="../tables/table14.xml"/></Relationships>
</file>

<file path=xl/worksheets/_rels/sheet37.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37.xml"/><Relationship Id="rId3" Type="http://schemas.openxmlformats.org/officeDocument/2006/relationships/vmlDrawing" Target="../drawings/vmlDrawing16.vml"/><Relationship Id="rId5" Type="http://schemas.openxmlformats.org/officeDocument/2006/relationships/table" Target="../tables/table15.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47.xml"/><Relationship Id="rId5" Type="http://schemas.openxmlformats.org/officeDocument/2006/relationships/vmlDrawing" Target="../drawings/vmlDrawing17.vml"/><Relationship Id="rId7" Type="http://schemas.openxmlformats.org/officeDocument/2006/relationships/table" Target="../tables/table16.xml"/></Relationships>
</file>

<file path=xl/worksheets/_rels/sheet48.xml.rels><?xml version="1.0" encoding="UTF-8" standalone="yes"?><Relationships xmlns="http://schemas.openxmlformats.org/package/2006/relationships"><Relationship Id="rId1" Type="http://schemas.openxmlformats.org/officeDocument/2006/relationships/comments" Target="../comments18.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48.xml"/><Relationship Id="rId5" Type="http://schemas.openxmlformats.org/officeDocument/2006/relationships/vmlDrawing" Target="../drawings/vmlDrawing18.vml"/><Relationship Id="rId7" Type="http://schemas.openxmlformats.org/officeDocument/2006/relationships/table" Target="../tables/table17.xml"/></Relationships>
</file>

<file path=xl/worksheets/_rels/sheet49.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49.xml"/><Relationship Id="rId5" Type="http://schemas.openxmlformats.org/officeDocument/2006/relationships/vmlDrawing" Target="../drawings/vmlDrawing19.vml"/><Relationship Id="rId7" Type="http://schemas.openxmlformats.org/officeDocument/2006/relationships/table" Target="../tables/table18.xml"/></Relationships>
</file>

<file path=xl/worksheets/_rels/sheet50.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50.xml"/><Relationship Id="rId5" Type="http://schemas.openxmlformats.org/officeDocument/2006/relationships/vmlDrawing" Target="../drawings/vmlDrawing20.vml"/><Relationship Id="rId7" Type="http://schemas.openxmlformats.org/officeDocument/2006/relationships/table" Target="../tables/table19.xml"/></Relationships>
</file>

<file path=xl/worksheets/_rels/sheet51.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51.xml"/><Relationship Id="rId3" Type="http://schemas.openxmlformats.org/officeDocument/2006/relationships/vmlDrawing" Target="../drawings/vmlDrawing21.vml"/><Relationship Id="rId5" Type="http://schemas.openxmlformats.org/officeDocument/2006/relationships/table" Target="../tables/table2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55.xml"/><Relationship Id="rId5" Type="http://schemas.openxmlformats.org/officeDocument/2006/relationships/vmlDrawing" Target="../drawings/vmlDrawing22.v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comments" Target="../comments23.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61.xml"/><Relationship Id="rId5" Type="http://schemas.openxmlformats.org/officeDocument/2006/relationships/vmlDrawing" Target="../drawings/vmlDrawing23.vml"/><Relationship Id="rId7" Type="http://schemas.openxmlformats.org/officeDocument/2006/relationships/table" Target="../tables/table21.xml"/></Relationships>
</file>

<file path=xl/worksheets/_rels/sheet62.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62.xml"/><Relationship Id="rId5" Type="http://schemas.openxmlformats.org/officeDocument/2006/relationships/vmlDrawing" Target="../drawings/vmlDrawing24.vml"/><Relationship Id="rId7" Type="http://schemas.openxmlformats.org/officeDocument/2006/relationships/table" Target="../tables/table22.xml"/></Relationships>
</file>

<file path=xl/worksheets/_rels/sheet63.xml.rels><?xml version="1.0" encoding="UTF-8" standalone="yes"?><Relationships xmlns="http://schemas.openxmlformats.org/package/2006/relationships"><Relationship Id="rId1" Type="http://schemas.openxmlformats.org/officeDocument/2006/relationships/comments" Target="../comments25.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63.xml"/><Relationship Id="rId5" Type="http://schemas.openxmlformats.org/officeDocument/2006/relationships/vmlDrawing" Target="../drawings/vmlDrawing25.vml"/><Relationship Id="rId7" Type="http://schemas.openxmlformats.org/officeDocument/2006/relationships/table" Target="../tables/table23.xml"/></Relationships>
</file>

<file path=xl/worksheets/_rels/sheet64.xml.rels><?xml version="1.0" encoding="UTF-8" standalone="yes"?><Relationships xmlns="http://schemas.openxmlformats.org/package/2006/relationships"><Relationship Id="rId1" Type="http://schemas.openxmlformats.org/officeDocument/2006/relationships/comments" Target="../comments26.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64.xml"/><Relationship Id="rId5" Type="http://schemas.openxmlformats.org/officeDocument/2006/relationships/vmlDrawing" Target="../drawings/vmlDrawing26.vml"/><Relationship Id="rId7" Type="http://schemas.openxmlformats.org/officeDocument/2006/relationships/table" Target="../tables/table24.xml"/></Relationships>
</file>

<file path=xl/worksheets/_rels/sheet65.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65.xml"/><Relationship Id="rId3" Type="http://schemas.openxmlformats.org/officeDocument/2006/relationships/vmlDrawing" Target="../drawings/vmlDrawing27.vml"/><Relationship Id="rId5" Type="http://schemas.openxmlformats.org/officeDocument/2006/relationships/table" Target="../tables/table2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 Id="rId11" Type="http://schemas.openxmlformats.org/officeDocument/2006/relationships/table" Target="../tables/table30.xml"/><Relationship Id="rId10" Type="http://schemas.openxmlformats.org/officeDocument/2006/relationships/table" Target="../tables/table29.xml"/><Relationship Id="rId9" Type="http://schemas.openxmlformats.org/officeDocument/2006/relationships/table" Target="../tables/table28.xml"/><Relationship Id="rId7" Type="http://schemas.openxmlformats.org/officeDocument/2006/relationships/table" Target="../tables/table26.xml"/><Relationship Id="rId8" Type="http://schemas.openxmlformats.org/officeDocument/2006/relationships/table" Target="../tables/table27.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 Id="rId11" Type="http://schemas.openxmlformats.org/officeDocument/2006/relationships/table" Target="../tables/table35.xml"/><Relationship Id="rId10" Type="http://schemas.openxmlformats.org/officeDocument/2006/relationships/table" Target="../tables/table34.xml"/><Relationship Id="rId9" Type="http://schemas.openxmlformats.org/officeDocument/2006/relationships/table" Target="../tables/table33.xml"/><Relationship Id="rId7" Type="http://schemas.openxmlformats.org/officeDocument/2006/relationships/table" Target="../tables/table31.xml"/><Relationship Id="rId8" Type="http://schemas.openxmlformats.org/officeDocument/2006/relationships/table" Target="../tables/table32.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comments" Target="../comments28.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drawing" Target="../drawings/drawing75.xml"/><Relationship Id="rId5" Type="http://schemas.openxmlformats.org/officeDocument/2006/relationships/vmlDrawing" Target="../drawings/vmlDrawing28.vml"/><Relationship Id="rId7" Type="http://schemas.openxmlformats.org/officeDocument/2006/relationships/table" Target="../tables/table36.xml"/></Relationships>
</file>

<file path=xl/worksheets/_rels/sheet76.xml.rels><?xml version="1.0" encoding="UTF-8" standalone="yes"?><Relationships xmlns="http://schemas.openxmlformats.org/package/2006/relationships"><Relationship Id="rId1" Type="http://schemas.openxmlformats.org/officeDocument/2006/relationships/comments" Target="../comments29.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drawing" Target="../drawings/drawing76.xml"/><Relationship Id="rId5" Type="http://schemas.openxmlformats.org/officeDocument/2006/relationships/vmlDrawing" Target="../drawings/vmlDrawing29.vml"/><Relationship Id="rId7" Type="http://schemas.openxmlformats.org/officeDocument/2006/relationships/table" Target="../tables/table37.xml"/></Relationships>
</file>

<file path=xl/worksheets/_rels/sheet77.xml.rels><?xml version="1.0" encoding="UTF-8" standalone="yes"?><Relationships xmlns="http://schemas.openxmlformats.org/package/2006/relationships"><Relationship Id="rId1" Type="http://schemas.openxmlformats.org/officeDocument/2006/relationships/comments" Target="../comments30.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77.xml"/><Relationship Id="rId5" Type="http://schemas.openxmlformats.org/officeDocument/2006/relationships/vmlDrawing" Target="../drawings/vmlDrawing30.vml"/><Relationship Id="rId7" Type="http://schemas.openxmlformats.org/officeDocument/2006/relationships/table" Target="../tables/table38.xml"/></Relationships>
</file>

<file path=xl/worksheets/_rels/sheet78.xml.rels><?xml version="1.0" encoding="UTF-8" standalone="yes"?><Relationships xmlns="http://schemas.openxmlformats.org/package/2006/relationships"><Relationship Id="rId1" Type="http://schemas.openxmlformats.org/officeDocument/2006/relationships/comments" Target="../comments31.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drawing" Target="../drawings/drawing78.xml"/><Relationship Id="rId5" Type="http://schemas.openxmlformats.org/officeDocument/2006/relationships/vmlDrawing" Target="../drawings/vmlDrawing31.vml"/><Relationship Id="rId7" Type="http://schemas.openxmlformats.org/officeDocument/2006/relationships/table" Target="../tables/table39.xml"/></Relationships>
</file>

<file path=xl/worksheets/_rels/sheet79.xml.rels><?xml version="1.0" encoding="UTF-8" standalone="yes"?><Relationships xmlns="http://schemas.openxmlformats.org/package/2006/relationships"><Relationship Id="rId1" Type="http://schemas.openxmlformats.org/officeDocument/2006/relationships/comments" Target="../comments32.xml"/><Relationship Id="rId2" Type="http://schemas.openxmlformats.org/officeDocument/2006/relationships/drawing" Target="../drawings/drawing79.xml"/><Relationship Id="rId3" Type="http://schemas.openxmlformats.org/officeDocument/2006/relationships/vmlDrawing" Target="../drawings/vmlDrawing32.vml"/><Relationship Id="rId5" Type="http://schemas.openxmlformats.org/officeDocument/2006/relationships/table" Target="../tables/table40.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comments" Target="../comments33.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drawing" Target="../drawings/drawing89.xml"/><Relationship Id="rId5" Type="http://schemas.openxmlformats.org/officeDocument/2006/relationships/vmlDrawing" Target="../drawings/vmlDrawing33.vml"/><Relationship Id="rId7" Type="http://schemas.openxmlformats.org/officeDocument/2006/relationships/table" Target="../tables/table41.xml"/></Relationships>
</file>

<file path=xl/worksheets/_rels/sheet90.xml.rels><?xml version="1.0" encoding="UTF-8" standalone="yes"?><Relationships xmlns="http://schemas.openxmlformats.org/package/2006/relationships"><Relationship Id="rId1" Type="http://schemas.openxmlformats.org/officeDocument/2006/relationships/comments" Target="../comments34.xml"/><Relationship Id="rId2" Type="http://schemas.microsoft.com/office/2017/10/relationships/threadedComment" Target="../threadedComments/threadedComment23.xml"/><Relationship Id="rId3" Type="http://schemas.microsoft.com/office/2019/04/relationships/documenttask" Target="../documenttasks/documenttask23.xml"/><Relationship Id="rId4" Type="http://schemas.openxmlformats.org/officeDocument/2006/relationships/drawing" Target="../drawings/drawing90.xml"/><Relationship Id="rId5" Type="http://schemas.openxmlformats.org/officeDocument/2006/relationships/vmlDrawing" Target="../drawings/vmlDrawing34.vml"/><Relationship Id="rId7" Type="http://schemas.openxmlformats.org/officeDocument/2006/relationships/table" Target="../tables/table42.xml"/></Relationships>
</file>

<file path=xl/worksheets/_rels/sheet91.xml.rels><?xml version="1.0" encoding="UTF-8" standalone="yes"?><Relationships xmlns="http://schemas.openxmlformats.org/package/2006/relationships"><Relationship Id="rId1" Type="http://schemas.openxmlformats.org/officeDocument/2006/relationships/comments" Target="../comments35.xml"/><Relationship Id="rId2" Type="http://schemas.openxmlformats.org/officeDocument/2006/relationships/drawing" Target="../drawings/drawing91.xml"/><Relationship Id="rId3" Type="http://schemas.openxmlformats.org/officeDocument/2006/relationships/vmlDrawing" Target="../drawings/vmlDrawing35.vml"/><Relationship Id="rId5" Type="http://schemas.openxmlformats.org/officeDocument/2006/relationships/table" Target="../tables/table43.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comments" Target="../comments36.xml"/><Relationship Id="rId2" Type="http://schemas.microsoft.com/office/2017/10/relationships/threadedComment" Target="../threadedComments/threadedComment24.xml"/><Relationship Id="rId3" Type="http://schemas.microsoft.com/office/2019/04/relationships/documenttask" Target="../documenttasks/documenttask24.xml"/><Relationship Id="rId4" Type="http://schemas.openxmlformats.org/officeDocument/2006/relationships/drawing" Target="../drawings/drawing94.xml"/><Relationship Id="rId5" Type="http://schemas.openxmlformats.org/officeDocument/2006/relationships/vmlDrawing" Target="../drawings/vmlDrawing36.v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 Id="rId4" Type="http://schemas.openxmlformats.org/officeDocument/2006/relationships/table" Target="../tables/table44.xml"/><Relationship Id="rId5" Type="http://schemas.openxmlformats.org/officeDocument/2006/relationships/table" Target="../tables/table45.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 Id="rId9" Type="http://schemas.openxmlformats.org/officeDocument/2006/relationships/table" Target="../tables/table49.xml"/><Relationship Id="rId6" Type="http://schemas.openxmlformats.org/officeDocument/2006/relationships/table" Target="../tables/table46.xml"/><Relationship Id="rId7" Type="http://schemas.openxmlformats.org/officeDocument/2006/relationships/table" Target="../tables/table47.xml"/><Relationship Id="rId8" Type="http://schemas.openxmlformats.org/officeDocument/2006/relationships/table" Target="../tables/table48.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comments" Target="../comments37.xml"/><Relationship Id="rId2" Type="http://schemas.openxmlformats.org/officeDocument/2006/relationships/drawing" Target="../drawings/drawing101.xml"/><Relationship Id="rId3" Type="http://schemas.openxmlformats.org/officeDocument/2006/relationships/vmlDrawing" Target="../drawings/vmlDrawing37.vml"/><Relationship Id="rId5" Type="http://schemas.openxmlformats.org/officeDocument/2006/relationships/table" Target="../tables/table50.xml"/></Relationships>
</file>

<file path=xl/worksheets/_rels/sheet102.xml.rels><?xml version="1.0" encoding="UTF-8" standalone="yes"?><Relationships xmlns="http://schemas.openxmlformats.org/package/2006/relationships"><Relationship Id="rId1" Type="http://schemas.openxmlformats.org/officeDocument/2006/relationships/comments" Target="../comments38.xml"/><Relationship Id="rId2" Type="http://schemas.openxmlformats.org/officeDocument/2006/relationships/drawing" Target="../drawings/drawing102.xml"/><Relationship Id="rId3" Type="http://schemas.openxmlformats.org/officeDocument/2006/relationships/vmlDrawing" Target="../drawings/vmlDrawing38.vml"/><Relationship Id="rId5" Type="http://schemas.openxmlformats.org/officeDocument/2006/relationships/table" Target="../tables/table51.xml"/></Relationships>
</file>

<file path=xl/worksheets/_rels/sheet103.xml.rels><?xml version="1.0" encoding="UTF-8" standalone="yes"?><Relationships xmlns="http://schemas.openxmlformats.org/package/2006/relationships"><Relationship Id="rId1" Type="http://schemas.openxmlformats.org/officeDocument/2006/relationships/comments" Target="../comments39.xml"/><Relationship Id="rId2" Type="http://schemas.openxmlformats.org/officeDocument/2006/relationships/drawing" Target="../drawings/drawing103.xml"/><Relationship Id="rId3" Type="http://schemas.openxmlformats.org/officeDocument/2006/relationships/vmlDrawing" Target="../drawings/vmlDrawing39.vml"/><Relationship Id="rId5" Type="http://schemas.openxmlformats.org/officeDocument/2006/relationships/table" Target="../tables/table52.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comments" Target="../comments40.xml"/><Relationship Id="rId2" Type="http://schemas.microsoft.com/office/2017/10/relationships/threadedComment" Target="../threadedComments/threadedComment25.xml"/><Relationship Id="rId3" Type="http://schemas.microsoft.com/office/2019/04/relationships/documenttask" Target="../documenttasks/documenttask25.xml"/><Relationship Id="rId4" Type="http://schemas.openxmlformats.org/officeDocument/2006/relationships/drawing" Target="../drawings/drawing113.xml"/><Relationship Id="rId5" Type="http://schemas.openxmlformats.org/officeDocument/2006/relationships/vmlDrawing" Target="../drawings/vmlDrawing40.vml"/><Relationship Id="rId7" Type="http://schemas.openxmlformats.org/officeDocument/2006/relationships/table" Target="../tables/table53.xml"/></Relationships>
</file>

<file path=xl/worksheets/_rels/sheet114.xml.rels><?xml version="1.0" encoding="UTF-8" standalone="yes"?><Relationships xmlns="http://schemas.openxmlformats.org/package/2006/relationships"><Relationship Id="rId1" Type="http://schemas.openxmlformats.org/officeDocument/2006/relationships/comments" Target="../comments41.xml"/><Relationship Id="rId2" Type="http://schemas.microsoft.com/office/2017/10/relationships/threadedComment" Target="../threadedComments/threadedComment26.xml"/><Relationship Id="rId3" Type="http://schemas.microsoft.com/office/2019/04/relationships/documenttask" Target="../documenttasks/documenttask26.xml"/><Relationship Id="rId4" Type="http://schemas.openxmlformats.org/officeDocument/2006/relationships/drawing" Target="../drawings/drawing114.xml"/><Relationship Id="rId5" Type="http://schemas.openxmlformats.org/officeDocument/2006/relationships/vmlDrawing" Target="../drawings/vmlDrawing41.vml"/><Relationship Id="rId7" Type="http://schemas.openxmlformats.org/officeDocument/2006/relationships/table" Target="../tables/table54.xml"/></Relationships>
</file>

<file path=xl/worksheets/_rels/sheet115.xml.rels><?xml version="1.0" encoding="UTF-8" standalone="yes"?><Relationships xmlns="http://schemas.openxmlformats.org/package/2006/relationships"><Relationship Id="rId1" Type="http://schemas.openxmlformats.org/officeDocument/2006/relationships/comments" Target="../comments42.xml"/><Relationship Id="rId2" Type="http://schemas.openxmlformats.org/officeDocument/2006/relationships/drawing" Target="../drawings/drawing115.xml"/><Relationship Id="rId3" Type="http://schemas.openxmlformats.org/officeDocument/2006/relationships/vmlDrawing" Target="../drawings/vmlDrawing42.vml"/><Relationship Id="rId5" Type="http://schemas.openxmlformats.org/officeDocument/2006/relationships/table" Target="../tables/table55.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comments" Target="../comments43.xml"/><Relationship Id="rId2" Type="http://schemas.microsoft.com/office/2017/10/relationships/threadedComment" Target="../threadedComments/threadedComment27.xml"/><Relationship Id="rId3" Type="http://schemas.microsoft.com/office/2019/04/relationships/documenttask" Target="../documenttasks/documenttask27.xml"/><Relationship Id="rId4" Type="http://schemas.openxmlformats.org/officeDocument/2006/relationships/drawing" Target="../drawings/drawing118.xml"/><Relationship Id="rId5" Type="http://schemas.openxmlformats.org/officeDocument/2006/relationships/vmlDrawing" Target="../drawings/vmlDrawing43.v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2.xml"/><Relationship Id="rId4" Type="http://schemas.openxmlformats.org/officeDocument/2006/relationships/table" Target="../tables/table56.xml"/><Relationship Id="rId5" Type="http://schemas.openxmlformats.org/officeDocument/2006/relationships/table" Target="../tables/table57.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 Id="rId5" Type="http://schemas.openxmlformats.org/officeDocument/2006/relationships/table" Target="../tables/table58.xml"/><Relationship Id="rId6" Type="http://schemas.openxmlformats.org/officeDocument/2006/relationships/table" Target="../tables/table59.xml"/><Relationship Id="rId7" Type="http://schemas.openxmlformats.org/officeDocument/2006/relationships/table" Target="../tables/table60.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1" Type="http://schemas.openxmlformats.org/officeDocument/2006/relationships/comments" Target="../comments44.xml"/><Relationship Id="rId2" Type="http://schemas.openxmlformats.org/officeDocument/2006/relationships/drawing" Target="../drawings/drawing125.xml"/><Relationship Id="rId3" Type="http://schemas.openxmlformats.org/officeDocument/2006/relationships/vmlDrawing" Target="../drawings/vmlDrawing44.vml"/><Relationship Id="rId5" Type="http://schemas.openxmlformats.org/officeDocument/2006/relationships/table" Target="../tables/table61.xml"/></Relationships>
</file>

<file path=xl/worksheets/_rels/sheet126.xml.rels><?xml version="1.0" encoding="UTF-8" standalone="yes"?><Relationships xmlns="http://schemas.openxmlformats.org/package/2006/relationships"><Relationship Id="rId1" Type="http://schemas.openxmlformats.org/officeDocument/2006/relationships/comments" Target="../comments45.xml"/><Relationship Id="rId2" Type="http://schemas.openxmlformats.org/officeDocument/2006/relationships/drawing" Target="../drawings/drawing126.xml"/><Relationship Id="rId3" Type="http://schemas.openxmlformats.org/officeDocument/2006/relationships/vmlDrawing" Target="../drawings/vmlDrawing45.vml"/><Relationship Id="rId5" Type="http://schemas.openxmlformats.org/officeDocument/2006/relationships/table" Target="../tables/table62.xml"/></Relationships>
</file>

<file path=xl/worksheets/_rels/sheet127.xml.rels><?xml version="1.0" encoding="UTF-8" standalone="yes"?><Relationships xmlns="http://schemas.openxmlformats.org/package/2006/relationships"><Relationship Id="rId1" Type="http://schemas.openxmlformats.org/officeDocument/2006/relationships/comments" Target="../comments46.xml"/><Relationship Id="rId2" Type="http://schemas.openxmlformats.org/officeDocument/2006/relationships/drawing" Target="../drawings/drawing127.xml"/><Relationship Id="rId3" Type="http://schemas.openxmlformats.org/officeDocument/2006/relationships/vmlDrawing" Target="../drawings/vmlDrawing46.vml"/><Relationship Id="rId5" Type="http://schemas.openxmlformats.org/officeDocument/2006/relationships/table" Target="../tables/table63.xml"/></Relationships>
</file>

<file path=xl/worksheets/_rels/sheet128.xml.rels><?xml version="1.0" encoding="UTF-8" standalone="yes"?><Relationships xmlns="http://schemas.openxmlformats.org/package/2006/relationships"><Relationship Id="rId1" Type="http://schemas.openxmlformats.org/officeDocument/2006/relationships/comments" Target="../comments47.xml"/><Relationship Id="rId2" Type="http://schemas.openxmlformats.org/officeDocument/2006/relationships/drawing" Target="../drawings/drawing128.xml"/><Relationship Id="rId3" Type="http://schemas.openxmlformats.org/officeDocument/2006/relationships/vmlDrawing" Target="../drawings/vmlDrawing47.vml"/><Relationship Id="rId5" Type="http://schemas.openxmlformats.org/officeDocument/2006/relationships/table" Target="../tables/table64.xml"/></Relationships>
</file>

<file path=xl/worksheets/_rels/sheet129.xml.rels><?xml version="1.0" encoding="UTF-8" standalone="yes"?><Relationships xmlns="http://schemas.openxmlformats.org/package/2006/relationships"><Relationship Id="rId1" Type="http://schemas.openxmlformats.org/officeDocument/2006/relationships/comments" Target="../comments48.xml"/><Relationship Id="rId2" Type="http://schemas.openxmlformats.org/officeDocument/2006/relationships/drawing" Target="../drawings/drawing129.xml"/><Relationship Id="rId3" Type="http://schemas.openxmlformats.org/officeDocument/2006/relationships/vmlDrawing" Target="../drawings/vmlDrawing48.vml"/><Relationship Id="rId5" Type="http://schemas.openxmlformats.org/officeDocument/2006/relationships/table" Target="../tables/table65.xml"/></Relationships>
</file>

<file path=xl/worksheets/_rels/sheet130.xml.rels><?xml version="1.0" encoding="UTF-8" standalone="yes"?><Relationships xmlns="http://schemas.openxmlformats.org/package/2006/relationships"><Relationship Id="rId1" Type="http://schemas.openxmlformats.org/officeDocument/2006/relationships/comments" Target="../comments49.xml"/><Relationship Id="rId2" Type="http://schemas.openxmlformats.org/officeDocument/2006/relationships/drawing" Target="../drawings/drawing130.xml"/><Relationship Id="rId3" Type="http://schemas.openxmlformats.org/officeDocument/2006/relationships/vmlDrawing" Target="../drawings/vmlDrawing49.vml"/><Relationship Id="rId5" Type="http://schemas.openxmlformats.org/officeDocument/2006/relationships/table" Target="../tables/table66.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 Id="rId3" Type="http://schemas.openxmlformats.org/officeDocument/2006/relationships/table" Target="../tables/table67.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5.xml"/><Relationship Id="rId3" Type="http://schemas.openxmlformats.org/officeDocument/2006/relationships/table" Target="../tables/table68.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49.xml.rels><?xml version="1.0" encoding="UTF-8" standalone="yes"?><Relationships xmlns="http://schemas.openxmlformats.org/package/2006/relationships"><Relationship Id="rId1" Type="http://schemas.openxmlformats.org/officeDocument/2006/relationships/drawing" Target="../drawings/drawing149.xml"/></Relationships>
</file>

<file path=xl/worksheets/_rels/sheet150.xml.rels><?xml version="1.0" encoding="UTF-8" standalone="yes"?><Relationships xmlns="http://schemas.openxmlformats.org/package/2006/relationships"><Relationship Id="rId1" Type="http://schemas.openxmlformats.org/officeDocument/2006/relationships/drawing" Target="../drawings/drawing150.xml"/></Relationships>
</file>

<file path=xl/worksheets/_rels/sheet151.xml.rels><?xml version="1.0" encoding="UTF-8" standalone="yes"?><Relationships xmlns="http://schemas.openxmlformats.org/package/2006/relationships"><Relationship Id="rId1" Type="http://schemas.openxmlformats.org/officeDocument/2006/relationships/drawing" Target="../drawings/drawing151.xml"/></Relationships>
</file>

<file path=xl/worksheets/_rels/sheet152.xml.rels><?xml version="1.0" encoding="UTF-8" standalone="yes"?><Relationships xmlns="http://schemas.openxmlformats.org/package/2006/relationships"><Relationship Id="rId1" Type="http://schemas.openxmlformats.org/officeDocument/2006/relationships/drawing" Target="../drawings/drawing15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showGridLines="0" workbookViewId="0"/>
  </sheetViews>
  <sheetFormatPr customHeight="1" defaultColWidth="12.63" defaultRowHeight="15.75"/>
  <cols>
    <col customWidth="1" min="1" max="1" width="36.88"/>
    <col customWidth="1" min="3" max="3" width="19.5"/>
    <col customWidth="1" min="5" max="6" width="16.13"/>
    <col customWidth="1" hidden="1" min="7" max="8" width="16.13"/>
    <col hidden="1" min="9" max="13" width="12.63"/>
  </cols>
  <sheetData>
    <row r="1">
      <c r="A1" s="1"/>
      <c r="B1" s="2"/>
      <c r="C1" s="2"/>
      <c r="D1" s="2"/>
      <c r="E1" s="2"/>
      <c r="F1" s="2"/>
      <c r="G1" s="2"/>
      <c r="H1" s="2"/>
      <c r="I1" s="3"/>
      <c r="J1" s="3"/>
      <c r="K1" s="3"/>
      <c r="L1" s="3"/>
      <c r="M1" s="3"/>
    </row>
    <row r="2">
      <c r="A2" s="4"/>
      <c r="B2" s="2"/>
      <c r="C2" s="2"/>
      <c r="D2" s="2"/>
      <c r="E2" s="2"/>
      <c r="F2" s="2"/>
      <c r="G2" s="2"/>
      <c r="H2" s="2"/>
      <c r="I2" s="3"/>
      <c r="J2" s="3"/>
      <c r="K2" s="3"/>
      <c r="L2" s="3"/>
      <c r="M2" s="3"/>
    </row>
    <row r="3">
      <c r="A3" s="4"/>
      <c r="B3" s="2"/>
      <c r="C3" s="2"/>
      <c r="D3" s="2"/>
      <c r="E3" s="2"/>
      <c r="F3" s="2"/>
      <c r="G3" s="2"/>
      <c r="H3" s="2"/>
      <c r="I3" s="3"/>
      <c r="J3" s="3"/>
      <c r="K3" s="3"/>
      <c r="L3" s="3"/>
      <c r="M3" s="3"/>
    </row>
    <row r="4">
      <c r="A4" s="4"/>
      <c r="B4" s="2"/>
      <c r="C4" s="2"/>
      <c r="D4" s="2"/>
      <c r="E4" s="2"/>
      <c r="F4" s="2"/>
      <c r="G4" s="2"/>
      <c r="H4" s="2"/>
      <c r="I4" s="3"/>
      <c r="J4" s="3"/>
      <c r="K4" s="3"/>
      <c r="L4" s="3"/>
      <c r="M4" s="3"/>
    </row>
    <row r="5">
      <c r="A5" s="4"/>
      <c r="B5" s="2"/>
      <c r="C5" s="2"/>
      <c r="D5" s="2"/>
      <c r="E5" s="2"/>
      <c r="F5" s="2"/>
      <c r="G5" s="2"/>
      <c r="H5" s="2"/>
      <c r="I5" s="3"/>
      <c r="J5" s="3"/>
      <c r="K5" s="3"/>
      <c r="L5" s="3"/>
      <c r="M5" s="3"/>
    </row>
    <row r="6">
      <c r="A6" s="4"/>
      <c r="B6" s="2"/>
      <c r="C6" s="2"/>
      <c r="D6" s="2"/>
      <c r="E6" s="2"/>
      <c r="F6" s="2"/>
      <c r="G6" s="2"/>
      <c r="H6" s="2"/>
      <c r="I6" s="3"/>
      <c r="J6" s="3"/>
      <c r="K6" s="3"/>
      <c r="L6" s="3"/>
      <c r="M6" s="3"/>
    </row>
    <row r="7">
      <c r="A7" s="4"/>
      <c r="B7" s="2"/>
      <c r="C7" s="2"/>
      <c r="D7" s="2"/>
      <c r="E7" s="2"/>
      <c r="F7" s="2"/>
      <c r="G7" s="2"/>
      <c r="H7" s="2"/>
      <c r="I7" s="3"/>
      <c r="J7" s="3"/>
      <c r="K7" s="3"/>
      <c r="L7" s="3"/>
      <c r="M7" s="3"/>
    </row>
    <row r="8">
      <c r="A8" s="4"/>
      <c r="B8" s="2"/>
      <c r="C8" s="2"/>
      <c r="D8" s="2"/>
      <c r="E8" s="2"/>
      <c r="F8" s="2"/>
      <c r="G8" s="2"/>
      <c r="H8" s="2"/>
      <c r="I8" s="3"/>
      <c r="J8" s="3"/>
      <c r="K8" s="3"/>
      <c r="L8" s="3"/>
      <c r="M8" s="3"/>
    </row>
    <row r="9">
      <c r="A9" s="2"/>
      <c r="B9" s="2"/>
      <c r="C9" s="2"/>
      <c r="D9" s="2"/>
      <c r="E9" s="2"/>
      <c r="F9" s="2"/>
      <c r="G9" s="2"/>
      <c r="H9" s="2"/>
      <c r="I9" s="3"/>
      <c r="J9" s="3"/>
      <c r="K9" s="3"/>
      <c r="L9" s="3"/>
      <c r="M9" s="3"/>
    </row>
    <row r="10">
      <c r="A10" s="2"/>
      <c r="B10" s="2"/>
      <c r="C10" s="2"/>
      <c r="D10" s="2"/>
      <c r="E10" s="2"/>
      <c r="F10" s="2"/>
      <c r="G10" s="2"/>
      <c r="H10" s="2"/>
      <c r="I10" s="3"/>
      <c r="J10" s="3"/>
      <c r="K10" s="3"/>
      <c r="L10" s="3"/>
      <c r="M10" s="3"/>
    </row>
    <row r="11">
      <c r="A11" s="2" t="s">
        <v>0</v>
      </c>
      <c r="G11" s="2"/>
      <c r="H11" s="2"/>
      <c r="I11" s="3"/>
      <c r="J11" s="3"/>
      <c r="K11" s="3"/>
      <c r="L11" s="3"/>
      <c r="M11" s="3"/>
    </row>
    <row r="12">
      <c r="A12" s="2" t="s">
        <v>1</v>
      </c>
      <c r="G12" s="2"/>
      <c r="H12" s="2"/>
      <c r="I12" s="3"/>
      <c r="J12" s="3"/>
      <c r="K12" s="3"/>
      <c r="L12" s="3"/>
      <c r="M12" s="3"/>
    </row>
    <row r="13">
      <c r="A13" s="2" t="s">
        <v>2</v>
      </c>
      <c r="G13" s="2"/>
      <c r="H13" s="2"/>
      <c r="I13" s="3"/>
      <c r="J13" s="3"/>
      <c r="K13" s="3"/>
      <c r="L13" s="3"/>
      <c r="M13" s="3"/>
    </row>
    <row r="14">
      <c r="A14" s="2" t="s">
        <v>3</v>
      </c>
      <c r="G14" s="2"/>
      <c r="H14" s="2"/>
      <c r="I14" s="3"/>
      <c r="J14" s="3"/>
      <c r="K14" s="3"/>
      <c r="L14" s="3"/>
      <c r="M14" s="3"/>
    </row>
    <row r="15">
      <c r="A15" s="2" t="s">
        <v>4</v>
      </c>
      <c r="G15" s="2"/>
      <c r="H15" s="2"/>
      <c r="I15" s="3"/>
      <c r="J15" s="3"/>
      <c r="K15" s="3"/>
      <c r="L15" s="3"/>
      <c r="M15" s="3"/>
    </row>
    <row r="16">
      <c r="A16" s="5"/>
      <c r="B16" s="3"/>
      <c r="C16" s="3"/>
      <c r="D16" s="3"/>
      <c r="E16" s="3"/>
      <c r="F16" s="3"/>
      <c r="G16" s="3"/>
      <c r="H16" s="3"/>
      <c r="I16" s="3"/>
      <c r="J16" s="3"/>
      <c r="K16" s="3"/>
      <c r="L16" s="3"/>
      <c r="M16" s="3"/>
    </row>
    <row r="17">
      <c r="A17" s="6" t="s">
        <v>5</v>
      </c>
      <c r="B17" s="7"/>
      <c r="C17" s="7"/>
      <c r="D17" s="7"/>
      <c r="E17" s="7"/>
      <c r="F17" s="8"/>
      <c r="G17" s="3"/>
      <c r="H17" s="3"/>
      <c r="I17" s="3"/>
      <c r="J17" s="3"/>
      <c r="K17" s="3"/>
      <c r="L17" s="3"/>
      <c r="M17" s="3"/>
    </row>
    <row r="18">
      <c r="A18" s="9" t="s">
        <v>6</v>
      </c>
      <c r="B18" s="10" t="s">
        <v>7</v>
      </c>
      <c r="C18" s="11"/>
      <c r="D18" s="11"/>
      <c r="E18" s="11"/>
      <c r="F18" s="12"/>
      <c r="G18" s="3"/>
      <c r="H18" s="3"/>
      <c r="I18" s="3"/>
      <c r="J18" s="3"/>
      <c r="K18" s="3"/>
      <c r="L18" s="3"/>
      <c r="M18" s="3"/>
    </row>
    <row r="19">
      <c r="A19" s="13" t="s">
        <v>8</v>
      </c>
      <c r="B19" s="14" t="s">
        <v>9</v>
      </c>
      <c r="C19" s="15"/>
      <c r="D19" s="15"/>
      <c r="E19" s="15"/>
      <c r="F19" s="16"/>
      <c r="G19" s="3"/>
      <c r="H19" s="3"/>
      <c r="I19" s="3"/>
      <c r="J19" s="3"/>
      <c r="K19" s="3"/>
      <c r="L19" s="3"/>
      <c r="M19" s="3"/>
    </row>
    <row r="20">
      <c r="A20" s="13" t="s">
        <v>10</v>
      </c>
      <c r="B20" s="14" t="s">
        <v>11</v>
      </c>
      <c r="C20" s="15"/>
      <c r="D20" s="15"/>
      <c r="E20" s="15"/>
      <c r="F20" s="16"/>
      <c r="G20" s="3"/>
      <c r="H20" s="3"/>
      <c r="I20" s="3"/>
      <c r="J20" s="3"/>
      <c r="K20" s="3"/>
      <c r="L20" s="3"/>
      <c r="M20" s="3"/>
    </row>
    <row r="21">
      <c r="A21" s="17" t="s">
        <v>12</v>
      </c>
      <c r="B21" s="18" t="s">
        <v>13</v>
      </c>
      <c r="C21" s="15"/>
      <c r="D21" s="15"/>
      <c r="E21" s="15"/>
      <c r="F21" s="16"/>
      <c r="G21" s="19"/>
      <c r="H21" s="19"/>
      <c r="I21" s="3"/>
      <c r="J21" s="3"/>
      <c r="K21" s="3"/>
      <c r="L21" s="3"/>
      <c r="M21" s="3"/>
    </row>
    <row r="22">
      <c r="A22" s="17" t="s">
        <v>14</v>
      </c>
      <c r="B22" s="20" t="s">
        <v>15</v>
      </c>
      <c r="C22" s="15"/>
      <c r="D22" s="15"/>
      <c r="E22" s="15"/>
      <c r="F22" s="16"/>
      <c r="G22" s="3"/>
      <c r="H22" s="3"/>
      <c r="I22" s="3"/>
      <c r="J22" s="3"/>
      <c r="K22" s="3"/>
      <c r="L22" s="3"/>
      <c r="M22" s="3"/>
    </row>
    <row r="23">
      <c r="A23" s="17" t="s">
        <v>16</v>
      </c>
      <c r="B23" s="20">
        <v>8.095706598E9</v>
      </c>
      <c r="C23" s="15"/>
      <c r="D23" s="15"/>
      <c r="E23" s="15"/>
      <c r="F23" s="16"/>
      <c r="G23" s="3"/>
      <c r="H23" s="3"/>
      <c r="I23" s="3"/>
      <c r="J23" s="3"/>
      <c r="K23" s="3"/>
      <c r="L23" s="3"/>
      <c r="M23" s="3"/>
    </row>
    <row r="24">
      <c r="A24" s="17" t="s">
        <v>17</v>
      </c>
      <c r="B24" s="14">
        <v>14601.0</v>
      </c>
      <c r="C24" s="16"/>
      <c r="D24" s="21" t="s">
        <v>18</v>
      </c>
      <c r="E24" s="16"/>
      <c r="F24" s="22"/>
      <c r="G24" s="23"/>
      <c r="H24" s="23"/>
      <c r="I24" s="3"/>
      <c r="J24" s="3"/>
      <c r="K24" s="3"/>
      <c r="L24" s="3"/>
      <c r="M24" s="3"/>
    </row>
    <row r="25">
      <c r="A25" s="3"/>
      <c r="B25" s="3"/>
      <c r="C25" s="3"/>
      <c r="D25" s="3"/>
      <c r="E25" s="3"/>
      <c r="F25" s="3"/>
      <c r="G25" s="3"/>
      <c r="H25" s="3"/>
      <c r="I25" s="3"/>
      <c r="J25" s="3"/>
      <c r="K25" s="3"/>
      <c r="L25" s="3"/>
      <c r="M25" s="3"/>
    </row>
    <row r="26">
      <c r="A26" s="6" t="s">
        <v>19</v>
      </c>
      <c r="B26" s="7"/>
      <c r="C26" s="7"/>
      <c r="D26" s="7"/>
      <c r="E26" s="7"/>
      <c r="F26" s="8"/>
      <c r="G26" s="3"/>
      <c r="H26" s="3"/>
      <c r="I26" s="3"/>
      <c r="J26" s="3"/>
      <c r="K26" s="3"/>
      <c r="L26" s="3"/>
      <c r="M26" s="3"/>
    </row>
    <row r="27">
      <c r="A27" s="24" t="s">
        <v>20</v>
      </c>
      <c r="B27" s="25" t="s">
        <v>21</v>
      </c>
      <c r="C27" s="11"/>
      <c r="D27" s="11"/>
      <c r="E27" s="11"/>
      <c r="F27" s="12"/>
      <c r="G27" s="3"/>
      <c r="H27" s="3"/>
      <c r="I27" s="3"/>
      <c r="J27" s="3"/>
      <c r="K27" s="3"/>
      <c r="L27" s="3"/>
      <c r="M27" s="3"/>
    </row>
    <row r="28">
      <c r="A28" s="13" t="s">
        <v>22</v>
      </c>
      <c r="B28" s="26"/>
      <c r="C28" s="16"/>
      <c r="D28" s="13" t="s">
        <v>16</v>
      </c>
      <c r="E28" s="27" t="s">
        <v>23</v>
      </c>
      <c r="F28" s="16"/>
      <c r="G28" s="3"/>
      <c r="H28" s="3"/>
      <c r="I28" s="3"/>
      <c r="J28" s="3"/>
      <c r="K28" s="3"/>
      <c r="L28" s="3"/>
      <c r="M28" s="3"/>
    </row>
    <row r="29">
      <c r="A29" s="3"/>
      <c r="B29" s="3"/>
      <c r="C29" s="3"/>
      <c r="D29" s="3"/>
      <c r="E29" s="3"/>
      <c r="F29" s="3"/>
      <c r="G29" s="3"/>
      <c r="H29" s="3"/>
      <c r="I29" s="3"/>
      <c r="J29" s="3"/>
      <c r="K29" s="3"/>
      <c r="L29" s="3"/>
      <c r="M29" s="3"/>
    </row>
    <row r="30">
      <c r="A30" s="28" t="s">
        <v>24</v>
      </c>
      <c r="B30" s="7"/>
      <c r="C30" s="7"/>
      <c r="D30" s="7"/>
      <c r="E30" s="7"/>
      <c r="F30" s="8"/>
      <c r="G30" s="3"/>
      <c r="H30" s="3"/>
      <c r="I30" s="3"/>
      <c r="J30" s="3"/>
      <c r="K30" s="3"/>
      <c r="L30" s="3"/>
      <c r="M30" s="3"/>
    </row>
    <row r="31">
      <c r="A31" s="9" t="s">
        <v>25</v>
      </c>
      <c r="B31" s="29" t="s">
        <v>26</v>
      </c>
      <c r="C31" s="11"/>
      <c r="D31" s="11"/>
      <c r="E31" s="11"/>
      <c r="F31" s="12"/>
      <c r="G31" s="3"/>
      <c r="H31" s="3"/>
      <c r="I31" s="3"/>
      <c r="J31" s="3"/>
      <c r="K31" s="3"/>
      <c r="L31" s="3"/>
      <c r="M31" s="3"/>
    </row>
    <row r="32">
      <c r="A32" s="13" t="s">
        <v>14</v>
      </c>
      <c r="B32" s="27" t="s">
        <v>27</v>
      </c>
      <c r="C32" s="16"/>
      <c r="D32" s="13" t="s">
        <v>16</v>
      </c>
      <c r="E32" s="14" t="s">
        <v>28</v>
      </c>
      <c r="F32" s="16"/>
      <c r="G32" s="3"/>
      <c r="H32" s="3"/>
      <c r="I32" s="3"/>
      <c r="J32" s="3"/>
      <c r="K32" s="3"/>
      <c r="L32" s="3"/>
      <c r="M32" s="3"/>
    </row>
    <row r="33">
      <c r="A33" s="3"/>
      <c r="B33" s="3"/>
      <c r="C33" s="3"/>
      <c r="D33" s="3"/>
      <c r="E33" s="3"/>
      <c r="F33" s="3"/>
      <c r="G33" s="3"/>
    </row>
    <row r="34">
      <c r="A34" s="30" t="s">
        <v>29</v>
      </c>
      <c r="B34" s="31" t="s">
        <v>30</v>
      </c>
      <c r="C34" s="3"/>
      <c r="D34" s="3"/>
      <c r="E34" s="3"/>
      <c r="F34" s="3"/>
      <c r="G34" s="3"/>
    </row>
    <row r="35">
      <c r="A35" s="30" t="s">
        <v>31</v>
      </c>
      <c r="B35" s="31" t="s">
        <v>32</v>
      </c>
      <c r="C35" s="3"/>
      <c r="D35" s="3"/>
      <c r="E35" s="3"/>
      <c r="F35" s="3"/>
      <c r="G35" s="3"/>
    </row>
    <row r="36">
      <c r="A36" s="30" t="s">
        <v>33</v>
      </c>
      <c r="B36" s="31" t="s">
        <v>34</v>
      </c>
      <c r="C36" s="3"/>
      <c r="D36" s="3"/>
      <c r="E36" s="3"/>
      <c r="F36" s="3"/>
      <c r="G36" s="3"/>
    </row>
    <row r="37">
      <c r="A37" s="30" t="s">
        <v>35</v>
      </c>
      <c r="B37" s="31">
        <v>8.0</v>
      </c>
      <c r="C37" s="3"/>
      <c r="D37" s="3"/>
      <c r="E37" s="3"/>
      <c r="F37" s="3"/>
      <c r="G37" s="3"/>
    </row>
    <row r="38">
      <c r="A38" s="30" t="s">
        <v>36</v>
      </c>
      <c r="B38" s="31">
        <v>3.0</v>
      </c>
      <c r="C38" s="3"/>
      <c r="D38" s="3"/>
      <c r="E38" s="3"/>
      <c r="F38" s="3"/>
      <c r="G38" s="3"/>
    </row>
    <row r="39">
      <c r="A39" s="3"/>
      <c r="B39" s="3"/>
      <c r="C39" s="3"/>
      <c r="D39" s="3"/>
      <c r="E39" s="3"/>
      <c r="F39" s="3"/>
      <c r="G39" s="2" t="s">
        <v>37</v>
      </c>
      <c r="H39" s="2" t="s">
        <v>38</v>
      </c>
      <c r="I39" s="2" t="s">
        <v>39</v>
      </c>
      <c r="J39" s="2" t="s">
        <v>40</v>
      </c>
      <c r="K39" s="2" t="s">
        <v>41</v>
      </c>
      <c r="L39" s="2" t="s">
        <v>42</v>
      </c>
      <c r="M39" s="32" t="s">
        <v>43</v>
      </c>
    </row>
    <row r="40">
      <c r="A40" s="3"/>
      <c r="B40" s="3"/>
      <c r="C40" s="3"/>
      <c r="D40" s="3"/>
      <c r="E40" s="3"/>
      <c r="F40" s="3"/>
      <c r="G40" s="2" t="s">
        <v>11</v>
      </c>
      <c r="H40" s="2" t="s">
        <v>30</v>
      </c>
      <c r="I40" s="2" t="s">
        <v>32</v>
      </c>
      <c r="J40" s="2" t="s">
        <v>34</v>
      </c>
      <c r="K40" s="33" t="s">
        <v>44</v>
      </c>
      <c r="L40" s="33" t="s">
        <v>44</v>
      </c>
      <c r="M40" s="34" t="s">
        <v>45</v>
      </c>
    </row>
    <row r="41">
      <c r="A41" s="3"/>
      <c r="B41" s="3"/>
      <c r="C41" s="3"/>
      <c r="D41" s="3"/>
      <c r="E41" s="3"/>
      <c r="F41" s="3"/>
      <c r="G41" s="2" t="s">
        <v>46</v>
      </c>
      <c r="H41" s="2" t="s">
        <v>47</v>
      </c>
      <c r="I41" s="2" t="s">
        <v>48</v>
      </c>
      <c r="J41" s="2" t="s">
        <v>49</v>
      </c>
      <c r="K41" s="33" t="s">
        <v>50</v>
      </c>
      <c r="L41" s="33" t="s">
        <v>50</v>
      </c>
      <c r="M41" s="34" t="s">
        <v>51</v>
      </c>
    </row>
    <row r="42">
      <c r="A42" s="3"/>
      <c r="B42" s="3"/>
      <c r="C42" s="3"/>
      <c r="D42" s="3"/>
      <c r="E42" s="3"/>
      <c r="F42" s="3"/>
      <c r="G42" s="2" t="s">
        <v>52</v>
      </c>
      <c r="H42" s="2" t="s">
        <v>53</v>
      </c>
      <c r="I42" s="2" t="s">
        <v>54</v>
      </c>
      <c r="J42" s="35"/>
      <c r="K42" s="33" t="s">
        <v>55</v>
      </c>
      <c r="L42" s="33" t="s">
        <v>55</v>
      </c>
      <c r="M42" s="34" t="s">
        <v>56</v>
      </c>
    </row>
    <row r="43">
      <c r="A43" s="3"/>
      <c r="B43" s="3"/>
      <c r="C43" s="3"/>
      <c r="D43" s="3"/>
      <c r="E43" s="3"/>
      <c r="F43" s="3"/>
      <c r="G43" s="2" t="s">
        <v>57</v>
      </c>
      <c r="H43" s="35"/>
      <c r="I43" s="2" t="s">
        <v>58</v>
      </c>
      <c r="J43" s="35"/>
      <c r="K43" s="33" t="s">
        <v>59</v>
      </c>
      <c r="L43" s="33" t="s">
        <v>59</v>
      </c>
      <c r="M43" s="34" t="s">
        <v>60</v>
      </c>
    </row>
    <row r="44">
      <c r="A44" s="3"/>
      <c r="B44" s="3"/>
      <c r="C44" s="3"/>
      <c r="D44" s="3"/>
      <c r="E44" s="3"/>
      <c r="F44" s="3"/>
      <c r="G44" s="2"/>
      <c r="H44" s="35"/>
      <c r="I44" s="2" t="s">
        <v>61</v>
      </c>
      <c r="J44" s="35"/>
      <c r="K44" s="33" t="s">
        <v>62</v>
      </c>
      <c r="L44" s="33" t="s">
        <v>62</v>
      </c>
      <c r="M44" s="34" t="s">
        <v>63</v>
      </c>
    </row>
    <row r="45">
      <c r="A45" s="3"/>
      <c r="B45" s="3"/>
      <c r="C45" s="3"/>
      <c r="D45" s="3"/>
      <c r="E45" s="3"/>
      <c r="F45" s="3"/>
      <c r="G45" s="2"/>
      <c r="H45" s="35"/>
      <c r="I45" s="2" t="s">
        <v>64</v>
      </c>
      <c r="J45" s="35"/>
      <c r="K45" s="33" t="s">
        <v>65</v>
      </c>
      <c r="L45" s="33" t="s">
        <v>65</v>
      </c>
      <c r="M45" s="34" t="s">
        <v>66</v>
      </c>
    </row>
    <row r="46">
      <c r="A46" s="3"/>
      <c r="B46" s="3"/>
      <c r="C46" s="3"/>
      <c r="D46" s="3"/>
      <c r="E46" s="3"/>
      <c r="F46" s="3"/>
      <c r="G46" s="2"/>
      <c r="H46" s="35"/>
      <c r="I46" s="35"/>
      <c r="J46" s="35"/>
      <c r="K46" s="33" t="s">
        <v>67</v>
      </c>
      <c r="L46" s="33" t="s">
        <v>67</v>
      </c>
      <c r="M46" s="34" t="s">
        <v>9</v>
      </c>
    </row>
    <row r="47">
      <c r="A47" s="3"/>
      <c r="B47" s="3"/>
      <c r="C47" s="3"/>
      <c r="D47" s="3"/>
      <c r="E47" s="3"/>
      <c r="F47" s="3"/>
      <c r="G47" s="2"/>
      <c r="H47" s="35"/>
      <c r="I47" s="35"/>
      <c r="J47" s="35"/>
      <c r="K47" s="33" t="s">
        <v>68</v>
      </c>
      <c r="L47" s="33" t="s">
        <v>68</v>
      </c>
      <c r="M47" s="34" t="s">
        <v>69</v>
      </c>
    </row>
    <row r="48">
      <c r="A48" s="3"/>
      <c r="B48" s="3"/>
      <c r="C48" s="3"/>
      <c r="D48" s="3"/>
      <c r="E48" s="3"/>
      <c r="F48" s="3"/>
      <c r="G48" s="35"/>
      <c r="H48" s="35"/>
      <c r="I48" s="35"/>
      <c r="J48" s="35"/>
      <c r="K48" s="33" t="s">
        <v>70</v>
      </c>
      <c r="L48" s="33" t="s">
        <v>70</v>
      </c>
      <c r="M48" s="34" t="s">
        <v>71</v>
      </c>
    </row>
    <row r="49">
      <c r="A49" s="3"/>
      <c r="B49" s="3"/>
      <c r="C49" s="3"/>
      <c r="D49" s="3"/>
      <c r="E49" s="3"/>
      <c r="F49" s="3"/>
      <c r="G49" s="35"/>
      <c r="H49" s="35"/>
      <c r="I49" s="35"/>
      <c r="J49" s="35"/>
      <c r="K49" s="33" t="s">
        <v>72</v>
      </c>
      <c r="L49" s="33" t="s">
        <v>72</v>
      </c>
      <c r="M49" s="34" t="s">
        <v>73</v>
      </c>
    </row>
    <row r="50">
      <c r="A50" s="3"/>
      <c r="B50" s="3"/>
      <c r="C50" s="3"/>
      <c r="D50" s="3"/>
      <c r="E50" s="3"/>
      <c r="F50" s="3"/>
      <c r="G50" s="35"/>
      <c r="H50" s="35"/>
      <c r="I50" s="35"/>
      <c r="J50" s="35"/>
      <c r="K50" s="33" t="s">
        <v>74</v>
      </c>
      <c r="L50" s="33" t="s">
        <v>74</v>
      </c>
      <c r="M50" s="34" t="s">
        <v>75</v>
      </c>
    </row>
    <row r="51">
      <c r="A51" s="3"/>
      <c r="B51" s="3"/>
      <c r="C51" s="3"/>
      <c r="D51" s="3"/>
      <c r="E51" s="3"/>
      <c r="F51" s="3"/>
      <c r="G51" s="35"/>
      <c r="H51" s="35"/>
      <c r="I51" s="35"/>
      <c r="J51" s="35"/>
      <c r="K51" s="33" t="s">
        <v>76</v>
      </c>
      <c r="L51" s="33" t="s">
        <v>76</v>
      </c>
      <c r="M51" s="34" t="s">
        <v>77</v>
      </c>
    </row>
    <row r="52">
      <c r="A52" s="3"/>
      <c r="B52" s="3"/>
      <c r="C52" s="3"/>
      <c r="D52" s="3"/>
      <c r="E52" s="3"/>
      <c r="F52" s="3"/>
      <c r="G52" s="35"/>
      <c r="H52" s="35"/>
      <c r="I52" s="35"/>
      <c r="J52" s="35"/>
      <c r="K52" s="33" t="s">
        <v>78</v>
      </c>
      <c r="L52" s="33" t="s">
        <v>78</v>
      </c>
      <c r="M52" s="34" t="s">
        <v>79</v>
      </c>
    </row>
    <row r="53">
      <c r="A53" s="3"/>
      <c r="B53" s="3"/>
      <c r="C53" s="3"/>
      <c r="D53" s="3"/>
      <c r="E53" s="3"/>
      <c r="F53" s="3"/>
      <c r="G53" s="35"/>
      <c r="H53" s="35"/>
      <c r="I53" s="35"/>
      <c r="J53" s="35"/>
      <c r="K53" s="33" t="s">
        <v>80</v>
      </c>
      <c r="L53" s="33" t="s">
        <v>80</v>
      </c>
      <c r="M53" s="34" t="s">
        <v>81</v>
      </c>
    </row>
    <row r="54">
      <c r="A54" s="3"/>
      <c r="B54" s="3"/>
      <c r="C54" s="3"/>
      <c r="D54" s="3"/>
      <c r="E54" s="3"/>
      <c r="F54" s="3"/>
      <c r="G54" s="35"/>
      <c r="H54" s="35"/>
      <c r="I54" s="35"/>
      <c r="J54" s="35"/>
      <c r="K54" s="33" t="s">
        <v>82</v>
      </c>
      <c r="L54" s="33" t="s">
        <v>82</v>
      </c>
      <c r="M54" s="23" t="s">
        <v>83</v>
      </c>
    </row>
    <row r="55">
      <c r="A55" s="3"/>
      <c r="B55" s="3"/>
      <c r="C55" s="3"/>
      <c r="D55" s="3"/>
      <c r="E55" s="3"/>
      <c r="F55" s="3"/>
      <c r="G55" s="35"/>
      <c r="H55" s="35"/>
      <c r="I55" s="35"/>
      <c r="J55" s="35"/>
      <c r="K55" s="33" t="s">
        <v>84</v>
      </c>
      <c r="L55" s="33" t="s">
        <v>84</v>
      </c>
      <c r="M55" s="23" t="s">
        <v>85</v>
      </c>
    </row>
    <row r="56">
      <c r="A56" s="3"/>
      <c r="B56" s="3"/>
      <c r="C56" s="3"/>
      <c r="D56" s="3"/>
      <c r="E56" s="3"/>
      <c r="F56" s="3"/>
      <c r="G56" s="35"/>
      <c r="H56" s="35"/>
      <c r="I56" s="35"/>
      <c r="J56" s="35"/>
      <c r="K56" s="33" t="s">
        <v>86</v>
      </c>
      <c r="L56" s="33" t="s">
        <v>86</v>
      </c>
      <c r="M56" s="23" t="s">
        <v>87</v>
      </c>
    </row>
    <row r="57">
      <c r="A57" s="3"/>
      <c r="B57" s="3"/>
      <c r="C57" s="3"/>
      <c r="D57" s="3"/>
      <c r="E57" s="3"/>
      <c r="F57" s="3"/>
      <c r="G57" s="35"/>
      <c r="H57" s="35"/>
      <c r="I57" s="35"/>
      <c r="J57" s="35"/>
      <c r="K57" s="33" t="s">
        <v>88</v>
      </c>
      <c r="L57" s="33" t="s">
        <v>88</v>
      </c>
      <c r="M57" s="23" t="s">
        <v>89</v>
      </c>
    </row>
    <row r="58">
      <c r="A58" s="3"/>
      <c r="B58" s="3"/>
      <c r="C58" s="3"/>
      <c r="D58" s="3"/>
      <c r="E58" s="3"/>
      <c r="F58" s="3"/>
      <c r="G58" s="35"/>
      <c r="H58" s="35"/>
      <c r="I58" s="35"/>
      <c r="J58" s="35"/>
      <c r="K58" s="35"/>
      <c r="L58" s="33" t="s">
        <v>90</v>
      </c>
      <c r="M58" s="23" t="s">
        <v>91</v>
      </c>
    </row>
    <row r="59">
      <c r="A59" s="3"/>
      <c r="B59" s="3"/>
      <c r="C59" s="3"/>
      <c r="D59" s="3"/>
      <c r="E59" s="3"/>
      <c r="F59" s="3"/>
      <c r="G59" s="35"/>
      <c r="H59" s="35"/>
      <c r="I59" s="35"/>
      <c r="J59" s="35"/>
      <c r="K59" s="35"/>
      <c r="L59" s="33" t="s">
        <v>92</v>
      </c>
      <c r="M59" s="23" t="s">
        <v>93</v>
      </c>
    </row>
    <row r="60">
      <c r="A60" s="3"/>
      <c r="B60" s="3"/>
      <c r="C60" s="3"/>
      <c r="D60" s="3"/>
      <c r="E60" s="3"/>
      <c r="F60" s="3"/>
      <c r="G60" s="35"/>
      <c r="H60" s="35"/>
      <c r="I60" s="35"/>
      <c r="J60" s="35"/>
      <c r="K60" s="35"/>
      <c r="L60" s="33"/>
      <c r="M60" s="23"/>
    </row>
  </sheetData>
  <mergeCells count="22">
    <mergeCell ref="A11:F11"/>
    <mergeCell ref="A12:F12"/>
    <mergeCell ref="A13:F13"/>
    <mergeCell ref="A14:F14"/>
    <mergeCell ref="A15:F15"/>
    <mergeCell ref="A17:F17"/>
    <mergeCell ref="B18:F18"/>
    <mergeCell ref="A26:F26"/>
    <mergeCell ref="B27:F27"/>
    <mergeCell ref="B28:C28"/>
    <mergeCell ref="E28:F28"/>
    <mergeCell ref="A30:F30"/>
    <mergeCell ref="B31:F31"/>
    <mergeCell ref="B32:C32"/>
    <mergeCell ref="E32:F32"/>
    <mergeCell ref="B19:F19"/>
    <mergeCell ref="B20:F20"/>
    <mergeCell ref="B21:F21"/>
    <mergeCell ref="B22:F22"/>
    <mergeCell ref="B23:F23"/>
    <mergeCell ref="B24:C24"/>
    <mergeCell ref="D24:E24"/>
  </mergeCells>
  <conditionalFormatting sqref="B21:H21">
    <cfRule type="notContainsBlanks" dxfId="0" priority="1">
      <formula>LEN(TRIM(B21))&gt;0</formula>
    </cfRule>
  </conditionalFormatting>
  <conditionalFormatting sqref="F24">
    <cfRule type="notContainsBlanks" dxfId="0" priority="2">
      <formula>LEN(TRIM(F24))&gt;0</formula>
    </cfRule>
  </conditionalFormatting>
  <dataValidations>
    <dataValidation type="list" allowBlank="1" showInputMessage="1" prompt="Seleccione una de las secciones. " sqref="B20">
      <formula1>'DATOS DEL CENTRO'!$G$40:$G$44</formula1>
    </dataValidation>
    <dataValidation type="list" allowBlank="1" showInputMessage="1" prompt="Seleccione el año escolar que corresponde. " sqref="B19">
      <formula1>'DATOS DEL CENTRO'!$M$40:$M$60</formula1>
    </dataValidation>
    <dataValidation type="list" allowBlank="1" showInputMessage="1" prompt="Introduzca uno de los distritos propuestos. " sqref="B38">
      <formula1>'DATOS DEL CENTRO'!$L$40:$L$60</formula1>
    </dataValidation>
    <dataValidation type="list" allowBlank="1" showInputMessage="1" prompt="Debe seleccionar una de las jornadas propuestas." sqref="B36">
      <formula1>'DATOS DEL CENTRO'!$J$40:$J$42</formula1>
    </dataValidation>
    <dataValidation type="list" allowBlank="1" showInputMessage="1" prompt="Debe seleccionar uno de los sectores propuestos. " sqref="B34">
      <formula1>'DATOS DEL CENTRO'!$H$40:$H$43</formula1>
    </dataValidation>
    <dataValidation type="list" allowBlank="1" showInputMessage="1" prompt="Debe seleccionar una de las zonas propuestas. " sqref="B35">
      <formula1>'DATOS DEL CENTRO'!$I$40:$I$46</formula1>
    </dataValidation>
    <dataValidation type="list" allowBlank="1" showInputMessage="1" prompt="Seleccione una de las regionales propuestas. " sqref="B37">
      <formula1>'DATOS DEL CENTRO'!$K$40:$K$58</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fitToPage="1"/>
  </sheetPr>
  <sheetViews>
    <sheetView workbookViewId="0"/>
  </sheetViews>
  <sheetFormatPr customHeight="1" defaultColWidth="12.63" defaultRowHeight="15.75"/>
  <cols>
    <col customWidth="1" min="1" max="1" width="3.13"/>
    <col customWidth="1" min="2" max="2" width="56.38"/>
    <col customWidth="1" min="3" max="3" width="3.0"/>
    <col customWidth="1" min="4" max="4" width="3.38"/>
    <col customWidth="1" min="5" max="5" width="4.88"/>
    <col customWidth="1" min="6" max="6" width="3.88"/>
    <col customWidth="1" min="7" max="7" width="5.88"/>
    <col customWidth="1" min="8" max="8" width="11.13"/>
    <col customWidth="1" min="9" max="9" width="4.88"/>
    <col customWidth="1" min="10" max="10" width="4.13"/>
    <col customWidth="1" min="11" max="11" width="9.63"/>
    <col customWidth="1" min="12" max="12" width="6.75"/>
    <col customWidth="1" min="13" max="13" width="13.13"/>
    <col customWidth="1" min="14" max="14" width="9.88"/>
    <col customWidth="1" min="15" max="15" width="52.75"/>
    <col customWidth="1" min="16" max="16" width="14.0"/>
    <col customWidth="1" min="17" max="17" width="30.88"/>
    <col customWidth="1" min="18" max="22" width="11.38"/>
    <col customWidth="1" min="23" max="23" width="14.38"/>
    <col customWidth="1" min="24" max="24" width="11.38"/>
    <col customWidth="1" min="25" max="25" width="24.0"/>
    <col customWidth="1" min="26" max="26" width="12.0"/>
    <col customWidth="1" min="27" max="27" width="28.88"/>
  </cols>
  <sheetData>
    <row r="1" ht="41.25" customHeight="1">
      <c r="A1" s="36"/>
      <c r="B1" s="37" t="s">
        <v>94</v>
      </c>
      <c r="C1" s="38" t="s">
        <v>95</v>
      </c>
      <c r="P1" s="39" t="s">
        <v>96</v>
      </c>
      <c r="Q1" s="39" t="s">
        <v>97</v>
      </c>
      <c r="R1" s="40" t="s">
        <v>98</v>
      </c>
      <c r="S1" s="41"/>
      <c r="T1" s="41"/>
      <c r="U1" s="42"/>
      <c r="V1" s="40" t="s">
        <v>99</v>
      </c>
      <c r="W1" s="41"/>
      <c r="X1" s="41"/>
      <c r="Y1" s="41"/>
      <c r="Z1" s="41"/>
      <c r="AA1" s="42"/>
    </row>
    <row r="2" ht="41.25" customHeight="1">
      <c r="A2" s="36"/>
      <c r="B2" s="43"/>
      <c r="C2" s="44" t="s">
        <v>100</v>
      </c>
      <c r="D2" s="16"/>
      <c r="E2" s="44" t="s">
        <v>101</v>
      </c>
      <c r="F2" s="15"/>
      <c r="G2" s="15"/>
      <c r="H2" s="15"/>
      <c r="I2" s="15"/>
      <c r="J2" s="16"/>
      <c r="K2" s="45" t="s">
        <v>102</v>
      </c>
      <c r="L2" s="42"/>
      <c r="M2" s="46" t="s">
        <v>103</v>
      </c>
      <c r="N2" s="39" t="s">
        <v>104</v>
      </c>
      <c r="O2" s="46" t="s">
        <v>105</v>
      </c>
      <c r="P2" s="47"/>
      <c r="Q2" s="47"/>
      <c r="R2" s="48"/>
      <c r="S2" s="11"/>
      <c r="T2" s="11"/>
      <c r="U2" s="12"/>
      <c r="V2" s="48"/>
      <c r="W2" s="11"/>
      <c r="X2" s="11"/>
      <c r="Y2" s="11"/>
      <c r="Z2" s="11"/>
      <c r="AA2" s="12"/>
    </row>
    <row r="3">
      <c r="A3" s="36"/>
      <c r="B3" s="49" t="s">
        <v>106</v>
      </c>
      <c r="C3" s="50" t="s">
        <v>107</v>
      </c>
      <c r="D3" s="50" t="s">
        <v>108</v>
      </c>
      <c r="E3" s="51" t="s">
        <v>109</v>
      </c>
      <c r="F3" s="51" t="s">
        <v>110</v>
      </c>
      <c r="G3" s="51" t="s">
        <v>111</v>
      </c>
      <c r="H3" s="51" t="s">
        <v>112</v>
      </c>
      <c r="I3" s="51" t="s">
        <v>113</v>
      </c>
      <c r="J3" s="51" t="s">
        <v>114</v>
      </c>
      <c r="K3" s="48"/>
      <c r="L3" s="12"/>
      <c r="M3" s="43"/>
      <c r="N3" s="43"/>
      <c r="O3" s="43"/>
      <c r="P3" s="43"/>
      <c r="Q3" s="43"/>
      <c r="R3" s="52" t="s">
        <v>115</v>
      </c>
      <c r="S3" s="50" t="s">
        <v>116</v>
      </c>
      <c r="T3" s="50" t="s">
        <v>117</v>
      </c>
      <c r="U3" s="50" t="s">
        <v>118</v>
      </c>
      <c r="V3" s="50" t="s">
        <v>119</v>
      </c>
      <c r="W3" s="53" t="s">
        <v>120</v>
      </c>
      <c r="X3" s="50" t="s">
        <v>121</v>
      </c>
      <c r="Y3" s="50" t="s">
        <v>119</v>
      </c>
      <c r="Z3" s="53" t="s">
        <v>122</v>
      </c>
      <c r="AA3" s="50" t="s">
        <v>121</v>
      </c>
    </row>
    <row r="4">
      <c r="A4" s="54">
        <v>1.0</v>
      </c>
      <c r="B4" s="55" t="s">
        <v>123</v>
      </c>
      <c r="C4" s="56" t="s">
        <v>124</v>
      </c>
      <c r="D4" s="56"/>
      <c r="E4" s="57">
        <v>5.0</v>
      </c>
      <c r="F4" s="58">
        <v>8.0</v>
      </c>
      <c r="G4" s="57">
        <v>2011.0</v>
      </c>
      <c r="H4" s="59" t="s">
        <v>125</v>
      </c>
      <c r="I4" s="59" t="s">
        <v>126</v>
      </c>
      <c r="J4" s="56">
        <v>14.0</v>
      </c>
      <c r="K4" s="60" t="s">
        <v>127</v>
      </c>
      <c r="L4" s="61"/>
      <c r="M4" s="62"/>
      <c r="N4" s="62">
        <v>3.2586041E7</v>
      </c>
      <c r="O4" s="63" t="s">
        <v>128</v>
      </c>
      <c r="P4" s="63" t="s">
        <v>129</v>
      </c>
      <c r="Q4" s="63"/>
      <c r="R4" s="63"/>
      <c r="S4" s="64"/>
      <c r="T4" s="64"/>
      <c r="U4" s="64"/>
      <c r="V4" s="64"/>
      <c r="W4" s="64"/>
      <c r="X4" s="64"/>
      <c r="Y4" s="64"/>
      <c r="Z4" s="64"/>
      <c r="AA4" s="64"/>
    </row>
    <row r="5">
      <c r="A5" s="65">
        <v>2.0</v>
      </c>
      <c r="B5" s="66" t="s">
        <v>130</v>
      </c>
      <c r="C5" s="67" t="s">
        <v>124</v>
      </c>
      <c r="D5" s="67"/>
      <c r="E5" s="68">
        <v>27.0</v>
      </c>
      <c r="F5" s="68">
        <v>7.0</v>
      </c>
      <c r="G5" s="69">
        <v>2011.0</v>
      </c>
      <c r="H5" s="70" t="s">
        <v>131</v>
      </c>
      <c r="I5" s="70" t="s">
        <v>132</v>
      </c>
      <c r="J5" s="67">
        <v>14.0</v>
      </c>
      <c r="K5" s="71" t="s">
        <v>133</v>
      </c>
      <c r="L5" s="72"/>
      <c r="M5" s="73"/>
      <c r="N5" s="73">
        <v>6954636.0</v>
      </c>
      <c r="O5" s="74" t="s">
        <v>134</v>
      </c>
      <c r="P5" s="74" t="s">
        <v>135</v>
      </c>
      <c r="Q5" s="74"/>
      <c r="R5" s="74"/>
      <c r="S5" s="75"/>
      <c r="T5" s="75"/>
      <c r="U5" s="75"/>
      <c r="V5" s="75"/>
      <c r="W5" s="75"/>
      <c r="X5" s="75"/>
      <c r="Y5" s="75"/>
      <c r="Z5" s="75"/>
      <c r="AA5" s="75"/>
    </row>
    <row r="6">
      <c r="A6" s="76">
        <v>3.0</v>
      </c>
      <c r="B6" s="77" t="s">
        <v>136</v>
      </c>
      <c r="C6" s="78" t="s">
        <v>124</v>
      </c>
      <c r="D6" s="78"/>
      <c r="E6" s="79">
        <v>2.0</v>
      </c>
      <c r="F6" s="79">
        <v>10.0</v>
      </c>
      <c r="G6" s="80">
        <v>2011.0</v>
      </c>
      <c r="H6" s="81" t="s">
        <v>137</v>
      </c>
      <c r="I6" s="81" t="s">
        <v>138</v>
      </c>
      <c r="J6" s="78">
        <v>14.0</v>
      </c>
      <c r="K6" s="82" t="s">
        <v>139</v>
      </c>
      <c r="L6" s="83"/>
      <c r="M6" s="84"/>
      <c r="N6" s="84">
        <v>3.2743589E7</v>
      </c>
      <c r="O6" s="85" t="s">
        <v>140</v>
      </c>
      <c r="P6" s="85" t="s">
        <v>141</v>
      </c>
      <c r="Q6" s="85"/>
      <c r="R6" s="85"/>
      <c r="S6" s="86"/>
      <c r="T6" s="86"/>
      <c r="U6" s="86"/>
      <c r="V6" s="86"/>
      <c r="W6" s="86"/>
      <c r="X6" s="86"/>
      <c r="Y6" s="86"/>
      <c r="Z6" s="86"/>
      <c r="AA6" s="86"/>
    </row>
    <row r="7">
      <c r="A7" s="65">
        <v>4.0</v>
      </c>
      <c r="B7" s="66" t="s">
        <v>142</v>
      </c>
      <c r="C7" s="67"/>
      <c r="D7" s="67" t="s">
        <v>124</v>
      </c>
      <c r="E7" s="68">
        <v>14.0</v>
      </c>
      <c r="F7" s="68">
        <v>9.0</v>
      </c>
      <c r="G7" s="69">
        <v>2011.0</v>
      </c>
      <c r="H7" s="70" t="s">
        <v>143</v>
      </c>
      <c r="I7" s="70" t="s">
        <v>144</v>
      </c>
      <c r="J7" s="67">
        <v>14.0</v>
      </c>
      <c r="K7" s="71" t="s">
        <v>145</v>
      </c>
      <c r="L7" s="72"/>
      <c r="M7" s="73"/>
      <c r="N7" s="73">
        <v>3.2899338E7</v>
      </c>
      <c r="O7" s="74" t="s">
        <v>146</v>
      </c>
      <c r="P7" s="74" t="s">
        <v>147</v>
      </c>
      <c r="Q7" s="74"/>
      <c r="R7" s="74"/>
      <c r="S7" s="74"/>
      <c r="T7" s="75"/>
      <c r="U7" s="75"/>
      <c r="V7" s="75"/>
      <c r="W7" s="75"/>
      <c r="X7" s="75"/>
      <c r="Y7" s="75"/>
      <c r="Z7" s="75"/>
      <c r="AA7" s="75"/>
    </row>
    <row r="8">
      <c r="A8" s="76">
        <v>5.0</v>
      </c>
      <c r="B8" s="77" t="s">
        <v>148</v>
      </c>
      <c r="C8" s="78"/>
      <c r="D8" s="78" t="s">
        <v>124</v>
      </c>
      <c r="E8" s="79">
        <v>30.0</v>
      </c>
      <c r="F8" s="79">
        <v>9.0</v>
      </c>
      <c r="G8" s="80">
        <v>2011.0</v>
      </c>
      <c r="H8" s="81" t="s">
        <v>149</v>
      </c>
      <c r="I8" s="81" t="s">
        <v>150</v>
      </c>
      <c r="J8" s="78">
        <v>14.0</v>
      </c>
      <c r="K8" s="82" t="s">
        <v>151</v>
      </c>
      <c r="L8" s="83"/>
      <c r="M8" s="84"/>
      <c r="N8" s="84">
        <v>3.3109621E7</v>
      </c>
      <c r="O8" s="85" t="s">
        <v>152</v>
      </c>
      <c r="P8" s="85" t="s">
        <v>153</v>
      </c>
      <c r="Q8" s="85"/>
      <c r="R8" s="85"/>
      <c r="S8" s="86"/>
      <c r="T8" s="86"/>
      <c r="U8" s="86"/>
      <c r="V8" s="86"/>
      <c r="W8" s="86"/>
      <c r="X8" s="86"/>
      <c r="Y8" s="86"/>
      <c r="Z8" s="86"/>
      <c r="AA8" s="86"/>
    </row>
    <row r="9">
      <c r="A9" s="65">
        <v>6.0</v>
      </c>
      <c r="B9" s="66" t="s">
        <v>154</v>
      </c>
      <c r="C9" s="67"/>
      <c r="D9" s="67" t="s">
        <v>124</v>
      </c>
      <c r="E9" s="68">
        <v>5.0</v>
      </c>
      <c r="F9" s="68">
        <v>4.0</v>
      </c>
      <c r="G9" s="69">
        <v>2011.0</v>
      </c>
      <c r="H9" s="70" t="s">
        <v>155</v>
      </c>
      <c r="I9" s="70" t="s">
        <v>156</v>
      </c>
      <c r="J9" s="67">
        <v>14.0</v>
      </c>
      <c r="K9" s="71" t="s">
        <v>157</v>
      </c>
      <c r="L9" s="72"/>
      <c r="M9" s="73"/>
      <c r="N9" s="73">
        <v>3.2678295E7</v>
      </c>
      <c r="O9" s="74" t="s">
        <v>158</v>
      </c>
      <c r="P9" s="74" t="s">
        <v>159</v>
      </c>
      <c r="Q9" s="74"/>
      <c r="R9" s="74"/>
      <c r="S9" s="75"/>
      <c r="T9" s="75"/>
      <c r="U9" s="75"/>
      <c r="V9" s="75"/>
      <c r="W9" s="75"/>
      <c r="X9" s="75"/>
      <c r="Y9" s="75"/>
      <c r="Z9" s="75"/>
      <c r="AA9" s="75"/>
    </row>
    <row r="10">
      <c r="A10" s="76">
        <v>7.0</v>
      </c>
      <c r="B10" s="77" t="s">
        <v>160</v>
      </c>
      <c r="C10" s="78" t="s">
        <v>124</v>
      </c>
      <c r="D10" s="78"/>
      <c r="E10" s="79">
        <v>4.0</v>
      </c>
      <c r="F10" s="79">
        <v>4.0</v>
      </c>
      <c r="G10" s="80">
        <v>2011.0</v>
      </c>
      <c r="H10" s="81" t="s">
        <v>161</v>
      </c>
      <c r="I10" s="81" t="s">
        <v>150</v>
      </c>
      <c r="J10" s="78">
        <v>14.0</v>
      </c>
      <c r="K10" s="82" t="s">
        <v>162</v>
      </c>
      <c r="L10" s="83"/>
      <c r="M10" s="84"/>
      <c r="N10" s="84">
        <v>3.3224927E7</v>
      </c>
      <c r="O10" s="85" t="s">
        <v>163</v>
      </c>
      <c r="P10" s="85" t="s">
        <v>164</v>
      </c>
      <c r="Q10" s="85"/>
      <c r="R10" s="85"/>
      <c r="S10" s="86"/>
      <c r="T10" s="86"/>
      <c r="U10" s="86"/>
      <c r="V10" s="86"/>
      <c r="W10" s="86"/>
      <c r="X10" s="86"/>
      <c r="Y10" s="86"/>
      <c r="Z10" s="86"/>
      <c r="AA10" s="86"/>
    </row>
    <row r="11">
      <c r="A11" s="65">
        <v>8.0</v>
      </c>
      <c r="B11" s="66" t="s">
        <v>165</v>
      </c>
      <c r="C11" s="67"/>
      <c r="D11" s="67" t="s">
        <v>124</v>
      </c>
      <c r="E11" s="68">
        <v>25.0</v>
      </c>
      <c r="F11" s="68">
        <v>10.0</v>
      </c>
      <c r="G11" s="69">
        <v>2010.0</v>
      </c>
      <c r="H11" s="70" t="s">
        <v>166</v>
      </c>
      <c r="I11" s="70" t="s">
        <v>167</v>
      </c>
      <c r="J11" s="67">
        <v>14.0</v>
      </c>
      <c r="K11" s="71" t="s">
        <v>168</v>
      </c>
      <c r="L11" s="72"/>
      <c r="M11" s="73"/>
      <c r="N11" s="73">
        <v>6783589.0</v>
      </c>
      <c r="O11" s="74" t="s">
        <v>169</v>
      </c>
      <c r="P11" s="74" t="s">
        <v>170</v>
      </c>
      <c r="Q11" s="74"/>
      <c r="R11" s="74"/>
      <c r="S11" s="75"/>
      <c r="T11" s="75"/>
      <c r="U11" s="75"/>
      <c r="V11" s="75"/>
      <c r="W11" s="75"/>
      <c r="X11" s="75"/>
      <c r="Y11" s="75"/>
      <c r="Z11" s="75"/>
      <c r="AA11" s="75"/>
    </row>
    <row r="12">
      <c r="A12" s="76">
        <v>9.0</v>
      </c>
      <c r="B12" s="77" t="s">
        <v>171</v>
      </c>
      <c r="C12" s="78" t="s">
        <v>124</v>
      </c>
      <c r="D12" s="78"/>
      <c r="E12" s="79">
        <v>21.0</v>
      </c>
      <c r="F12" s="79">
        <v>12.0</v>
      </c>
      <c r="G12" s="80">
        <v>2011.0</v>
      </c>
      <c r="H12" s="81" t="s">
        <v>172</v>
      </c>
      <c r="I12" s="81" t="s">
        <v>173</v>
      </c>
      <c r="J12" s="78">
        <v>14.0</v>
      </c>
      <c r="K12" s="82" t="s">
        <v>174</v>
      </c>
      <c r="L12" s="83"/>
      <c r="M12" s="84"/>
      <c r="N12" s="84">
        <v>7117826.0</v>
      </c>
      <c r="O12" s="85" t="s">
        <v>152</v>
      </c>
      <c r="P12" s="85" t="s">
        <v>175</v>
      </c>
      <c r="Q12" s="85"/>
      <c r="R12" s="85"/>
      <c r="S12" s="86"/>
      <c r="T12" s="86"/>
      <c r="U12" s="85"/>
      <c r="V12" s="85"/>
      <c r="W12" s="85"/>
      <c r="X12" s="86"/>
      <c r="Y12" s="85"/>
      <c r="Z12" s="85"/>
      <c r="AA12" s="85"/>
    </row>
    <row r="13">
      <c r="A13" s="65">
        <v>10.0</v>
      </c>
      <c r="B13" s="66" t="s">
        <v>176</v>
      </c>
      <c r="C13" s="67"/>
      <c r="D13" s="67" t="s">
        <v>124</v>
      </c>
      <c r="E13" s="68">
        <v>26.0</v>
      </c>
      <c r="F13" s="68">
        <v>12.0</v>
      </c>
      <c r="G13" s="69">
        <v>2011.0</v>
      </c>
      <c r="H13" s="70" t="s">
        <v>177</v>
      </c>
      <c r="I13" s="70" t="s">
        <v>178</v>
      </c>
      <c r="J13" s="67">
        <v>13.0</v>
      </c>
      <c r="K13" s="71" t="s">
        <v>179</v>
      </c>
      <c r="L13" s="72"/>
      <c r="M13" s="73"/>
      <c r="N13" s="73">
        <v>7042227.0</v>
      </c>
      <c r="O13" s="74" t="s">
        <v>180</v>
      </c>
      <c r="P13" s="74" t="s">
        <v>181</v>
      </c>
      <c r="Q13" s="74"/>
      <c r="R13" s="74"/>
      <c r="S13" s="75"/>
      <c r="T13" s="75"/>
      <c r="U13" s="75"/>
      <c r="V13" s="75"/>
      <c r="W13" s="75"/>
      <c r="X13" s="75"/>
      <c r="Y13" s="75"/>
      <c r="Z13" s="75"/>
      <c r="AA13" s="75"/>
    </row>
    <row r="14">
      <c r="A14" s="76">
        <v>11.0</v>
      </c>
      <c r="B14" s="77" t="s">
        <v>182</v>
      </c>
      <c r="C14" s="78"/>
      <c r="D14" s="78" t="s">
        <v>124</v>
      </c>
      <c r="E14" s="79">
        <v>5.0</v>
      </c>
      <c r="F14" s="79">
        <v>8.0</v>
      </c>
      <c r="G14" s="80">
        <v>2011.0</v>
      </c>
      <c r="H14" s="81" t="s">
        <v>183</v>
      </c>
      <c r="I14" s="81" t="s">
        <v>184</v>
      </c>
      <c r="J14" s="78">
        <v>14.0</v>
      </c>
      <c r="K14" s="82" t="s">
        <v>185</v>
      </c>
      <c r="L14" s="83"/>
      <c r="M14" s="84"/>
      <c r="N14" s="84">
        <v>3.2626669E7</v>
      </c>
      <c r="O14" s="85" t="s">
        <v>186</v>
      </c>
      <c r="P14" s="85" t="s">
        <v>187</v>
      </c>
      <c r="Q14" s="85"/>
      <c r="R14" s="85"/>
      <c r="S14" s="86"/>
      <c r="T14" s="86"/>
      <c r="U14" s="86"/>
      <c r="V14" s="86"/>
      <c r="W14" s="86"/>
      <c r="X14" s="86"/>
      <c r="Y14" s="86"/>
      <c r="Z14" s="86"/>
      <c r="AA14" s="86"/>
    </row>
    <row r="15">
      <c r="A15" s="65">
        <v>12.0</v>
      </c>
      <c r="B15" s="66" t="s">
        <v>188</v>
      </c>
      <c r="C15" s="67"/>
      <c r="D15" s="67" t="s">
        <v>124</v>
      </c>
      <c r="E15" s="68">
        <v>6.0</v>
      </c>
      <c r="F15" s="68">
        <v>1.0</v>
      </c>
      <c r="G15" s="69">
        <v>2011.0</v>
      </c>
      <c r="H15" s="70" t="s">
        <v>189</v>
      </c>
      <c r="I15" s="70" t="s">
        <v>190</v>
      </c>
      <c r="J15" s="67">
        <v>14.0</v>
      </c>
      <c r="K15" s="71" t="s">
        <v>191</v>
      </c>
      <c r="L15" s="72"/>
      <c r="M15" s="73"/>
      <c r="N15" s="73">
        <v>3.3016326E7</v>
      </c>
      <c r="O15" s="74" t="s">
        <v>192</v>
      </c>
      <c r="P15" s="74" t="s">
        <v>193</v>
      </c>
      <c r="Q15" s="74"/>
      <c r="R15" s="74"/>
      <c r="S15" s="75"/>
      <c r="T15" s="75"/>
      <c r="U15" s="75"/>
      <c r="V15" s="75"/>
      <c r="W15" s="75"/>
      <c r="X15" s="75"/>
      <c r="Y15" s="75"/>
      <c r="Z15" s="75"/>
      <c r="AA15" s="75"/>
    </row>
    <row r="16">
      <c r="A16" s="76">
        <v>13.0</v>
      </c>
      <c r="B16" s="77" t="s">
        <v>194</v>
      </c>
      <c r="C16" s="78" t="s">
        <v>124</v>
      </c>
      <c r="D16" s="78"/>
      <c r="E16" s="79">
        <v>21.0</v>
      </c>
      <c r="F16" s="79">
        <v>12.0</v>
      </c>
      <c r="G16" s="80">
        <v>2011.0</v>
      </c>
      <c r="H16" s="81" t="s">
        <v>195</v>
      </c>
      <c r="I16" s="81" t="s">
        <v>196</v>
      </c>
      <c r="J16" s="78">
        <v>13.0</v>
      </c>
      <c r="K16" s="82" t="s">
        <v>197</v>
      </c>
      <c r="L16" s="83"/>
      <c r="M16" s="84"/>
      <c r="N16" s="84">
        <v>3.238739E7</v>
      </c>
      <c r="O16" s="85" t="s">
        <v>198</v>
      </c>
      <c r="P16" s="85" t="s">
        <v>199</v>
      </c>
      <c r="Q16" s="85"/>
      <c r="R16" s="85"/>
      <c r="S16" s="86"/>
      <c r="T16" s="86"/>
      <c r="U16" s="86"/>
      <c r="V16" s="86"/>
      <c r="W16" s="86"/>
      <c r="X16" s="86"/>
      <c r="Y16" s="86"/>
      <c r="Z16" s="86"/>
      <c r="AA16" s="86"/>
    </row>
    <row r="17">
      <c r="A17" s="65">
        <v>14.0</v>
      </c>
      <c r="B17" s="87" t="s">
        <v>200</v>
      </c>
      <c r="C17" s="67"/>
      <c r="D17" s="67" t="s">
        <v>124</v>
      </c>
      <c r="E17" s="68">
        <v>18.0</v>
      </c>
      <c r="F17" s="68">
        <v>6.0</v>
      </c>
      <c r="G17" s="69">
        <v>2011.0</v>
      </c>
      <c r="H17" s="70" t="s">
        <v>201</v>
      </c>
      <c r="I17" s="70" t="s">
        <v>202</v>
      </c>
      <c r="J17" s="67">
        <v>14.0</v>
      </c>
      <c r="K17" s="71" t="s">
        <v>203</v>
      </c>
      <c r="L17" s="72"/>
      <c r="M17" s="73"/>
      <c r="N17" s="73">
        <v>2.7198412E7</v>
      </c>
      <c r="O17" s="74" t="s">
        <v>204</v>
      </c>
      <c r="P17" s="74" t="s">
        <v>205</v>
      </c>
      <c r="Q17" s="74"/>
      <c r="R17" s="74"/>
      <c r="S17" s="75"/>
      <c r="T17" s="75"/>
      <c r="U17" s="75"/>
      <c r="V17" s="75"/>
      <c r="W17" s="75"/>
      <c r="X17" s="75"/>
      <c r="Y17" s="75"/>
      <c r="Z17" s="75"/>
      <c r="AA17" s="75"/>
    </row>
    <row r="18">
      <c r="A18" s="76">
        <v>15.0</v>
      </c>
      <c r="B18" s="77" t="s">
        <v>206</v>
      </c>
      <c r="C18" s="78" t="s">
        <v>124</v>
      </c>
      <c r="D18" s="78"/>
      <c r="E18" s="79">
        <v>18.0</v>
      </c>
      <c r="F18" s="79">
        <v>3.0</v>
      </c>
      <c r="G18" s="80">
        <v>2011.0</v>
      </c>
      <c r="H18" s="81" t="s">
        <v>207</v>
      </c>
      <c r="I18" s="81" t="s">
        <v>208</v>
      </c>
      <c r="J18" s="78">
        <v>14.0</v>
      </c>
      <c r="K18" s="82" t="s">
        <v>209</v>
      </c>
      <c r="L18" s="83"/>
      <c r="M18" s="84"/>
      <c r="N18" s="84">
        <v>3.3382609E7</v>
      </c>
      <c r="O18" s="85" t="s">
        <v>146</v>
      </c>
      <c r="P18" s="85" t="s">
        <v>210</v>
      </c>
      <c r="Q18" s="85"/>
      <c r="R18" s="85"/>
      <c r="S18" s="86"/>
      <c r="T18" s="86"/>
      <c r="U18" s="86"/>
      <c r="V18" s="86"/>
      <c r="W18" s="86"/>
      <c r="X18" s="86"/>
      <c r="Y18" s="86"/>
      <c r="Z18" s="86"/>
      <c r="AA18" s="86"/>
    </row>
    <row r="19">
      <c r="A19" s="65">
        <v>16.0</v>
      </c>
      <c r="B19" s="66" t="s">
        <v>211</v>
      </c>
      <c r="C19" s="67" t="s">
        <v>124</v>
      </c>
      <c r="D19" s="67"/>
      <c r="E19" s="68">
        <v>31.0</v>
      </c>
      <c r="F19" s="68">
        <v>1.0</v>
      </c>
      <c r="G19" s="69">
        <v>2012.0</v>
      </c>
      <c r="H19" s="70" t="s">
        <v>212</v>
      </c>
      <c r="I19" s="70" t="s">
        <v>173</v>
      </c>
      <c r="J19" s="67">
        <v>13.0</v>
      </c>
      <c r="K19" s="71" t="s">
        <v>213</v>
      </c>
      <c r="L19" s="72"/>
      <c r="M19" s="73"/>
      <c r="N19" s="73">
        <v>3.2745811E7</v>
      </c>
      <c r="O19" s="74" t="s">
        <v>214</v>
      </c>
      <c r="P19" s="74" t="s">
        <v>215</v>
      </c>
      <c r="Q19" s="74"/>
      <c r="R19" s="74"/>
      <c r="S19" s="75"/>
      <c r="T19" s="75"/>
      <c r="U19" s="75"/>
      <c r="V19" s="75"/>
      <c r="W19" s="75"/>
      <c r="X19" s="75"/>
      <c r="Y19" s="75"/>
      <c r="Z19" s="75"/>
      <c r="AA19" s="75"/>
    </row>
    <row r="20">
      <c r="A20" s="76">
        <v>17.0</v>
      </c>
      <c r="B20" s="77" t="s">
        <v>216</v>
      </c>
      <c r="C20" s="78"/>
      <c r="D20" s="78" t="s">
        <v>124</v>
      </c>
      <c r="E20" s="79">
        <v>8.0</v>
      </c>
      <c r="F20" s="79">
        <v>1.0</v>
      </c>
      <c r="G20" s="80">
        <v>2009.0</v>
      </c>
      <c r="H20" s="81" t="s">
        <v>172</v>
      </c>
      <c r="I20" s="81" t="s">
        <v>217</v>
      </c>
      <c r="J20" s="78">
        <v>16.0</v>
      </c>
      <c r="K20" s="82" t="s">
        <v>218</v>
      </c>
      <c r="L20" s="83"/>
      <c r="M20" s="84"/>
      <c r="N20" s="84">
        <v>6739413.0</v>
      </c>
      <c r="O20" s="85" t="s">
        <v>219</v>
      </c>
      <c r="P20" s="85" t="s">
        <v>220</v>
      </c>
      <c r="Q20" s="85"/>
      <c r="R20" s="85"/>
      <c r="S20" s="86"/>
      <c r="T20" s="86"/>
      <c r="U20" s="86"/>
      <c r="V20" s="86"/>
      <c r="W20" s="86"/>
      <c r="X20" s="86"/>
      <c r="Y20" s="86"/>
      <c r="Z20" s="86"/>
      <c r="AA20" s="86"/>
    </row>
    <row r="21">
      <c r="A21" s="65">
        <v>18.0</v>
      </c>
      <c r="B21" s="66" t="s">
        <v>221</v>
      </c>
      <c r="C21" s="88"/>
      <c r="D21" s="67" t="s">
        <v>124</v>
      </c>
      <c r="E21" s="68">
        <v>22.0</v>
      </c>
      <c r="F21" s="68">
        <v>8.0</v>
      </c>
      <c r="G21" s="69">
        <v>2011.0</v>
      </c>
      <c r="H21" s="70" t="s">
        <v>131</v>
      </c>
      <c r="I21" s="70" t="s">
        <v>222</v>
      </c>
      <c r="J21" s="67">
        <v>14.0</v>
      </c>
      <c r="K21" s="71" t="s">
        <v>223</v>
      </c>
      <c r="L21" s="72"/>
      <c r="M21" s="73"/>
      <c r="N21" s="73">
        <v>3.2812732E7</v>
      </c>
      <c r="O21" s="74" t="s">
        <v>224</v>
      </c>
      <c r="P21" s="74" t="s">
        <v>225</v>
      </c>
      <c r="Q21" s="74"/>
      <c r="R21" s="74"/>
      <c r="S21" s="75"/>
      <c r="T21" s="75"/>
      <c r="U21" s="75"/>
      <c r="V21" s="75"/>
      <c r="W21" s="75"/>
      <c r="X21" s="75"/>
      <c r="Y21" s="75"/>
      <c r="Z21" s="75"/>
      <c r="AA21" s="75"/>
    </row>
    <row r="22">
      <c r="A22" s="76">
        <v>19.0</v>
      </c>
      <c r="B22" s="77" t="s">
        <v>226</v>
      </c>
      <c r="C22" s="78" t="s">
        <v>124</v>
      </c>
      <c r="D22" s="78"/>
      <c r="E22" s="79">
        <v>31.0</v>
      </c>
      <c r="F22" s="79">
        <v>12.0</v>
      </c>
      <c r="G22" s="80">
        <v>2011.0</v>
      </c>
      <c r="H22" s="81" t="s">
        <v>155</v>
      </c>
      <c r="I22" s="81" t="s">
        <v>227</v>
      </c>
      <c r="J22" s="78">
        <v>13.0</v>
      </c>
      <c r="K22" s="82" t="s">
        <v>228</v>
      </c>
      <c r="L22" s="83"/>
      <c r="M22" s="84"/>
      <c r="N22" s="84">
        <v>3.2529336E7</v>
      </c>
      <c r="O22" s="85" t="s">
        <v>229</v>
      </c>
      <c r="P22" s="85" t="s">
        <v>230</v>
      </c>
      <c r="Q22" s="85"/>
      <c r="R22" s="85"/>
      <c r="S22" s="86"/>
      <c r="T22" s="86"/>
      <c r="U22" s="86"/>
      <c r="V22" s="86"/>
      <c r="W22" s="86"/>
      <c r="X22" s="86"/>
      <c r="Y22" s="86"/>
      <c r="Z22" s="86"/>
      <c r="AA22" s="86"/>
    </row>
    <row r="23">
      <c r="A23" s="65">
        <v>20.0</v>
      </c>
      <c r="B23" s="66" t="s">
        <v>231</v>
      </c>
      <c r="C23" s="67" t="s">
        <v>124</v>
      </c>
      <c r="D23" s="67"/>
      <c r="E23" s="68">
        <v>19.0</v>
      </c>
      <c r="F23" s="68">
        <v>6.0</v>
      </c>
      <c r="G23" s="69">
        <v>2010.0</v>
      </c>
      <c r="H23" s="70" t="s">
        <v>232</v>
      </c>
      <c r="I23" s="70" t="s">
        <v>233</v>
      </c>
      <c r="J23" s="67">
        <v>15.0</v>
      </c>
      <c r="K23" s="71" t="s">
        <v>234</v>
      </c>
      <c r="L23" s="72"/>
      <c r="M23" s="73"/>
      <c r="N23" s="73">
        <v>2.2047916E7</v>
      </c>
      <c r="O23" s="74" t="s">
        <v>235</v>
      </c>
      <c r="P23" s="74" t="s">
        <v>236</v>
      </c>
      <c r="Q23" s="74"/>
      <c r="R23" s="74"/>
      <c r="S23" s="75"/>
      <c r="T23" s="75"/>
      <c r="U23" s="74"/>
      <c r="V23" s="75"/>
      <c r="W23" s="74"/>
      <c r="X23" s="75"/>
      <c r="Y23" s="75"/>
      <c r="Z23" s="75"/>
      <c r="AA23" s="75"/>
    </row>
    <row r="24">
      <c r="A24" s="76">
        <v>21.0</v>
      </c>
      <c r="B24" s="77" t="s">
        <v>237</v>
      </c>
      <c r="C24" s="78" t="s">
        <v>124</v>
      </c>
      <c r="D24" s="78"/>
      <c r="E24" s="79">
        <v>13.0</v>
      </c>
      <c r="F24" s="79">
        <v>9.0</v>
      </c>
      <c r="G24" s="80">
        <v>2011.0</v>
      </c>
      <c r="H24" s="81" t="s">
        <v>238</v>
      </c>
      <c r="I24" s="81" t="s">
        <v>217</v>
      </c>
      <c r="J24" s="78">
        <v>14.0</v>
      </c>
      <c r="K24" s="82" t="s">
        <v>239</v>
      </c>
      <c r="L24" s="83"/>
      <c r="M24" s="84"/>
      <c r="N24" s="84">
        <v>3.2387479E7</v>
      </c>
      <c r="O24" s="85" t="s">
        <v>240</v>
      </c>
      <c r="P24" s="85" t="s">
        <v>241</v>
      </c>
      <c r="Q24" s="85"/>
      <c r="R24" s="85"/>
      <c r="S24" s="86"/>
      <c r="T24" s="86"/>
      <c r="U24" s="86"/>
      <c r="V24" s="86"/>
      <c r="W24" s="86"/>
      <c r="X24" s="86"/>
      <c r="Y24" s="86"/>
      <c r="Z24" s="86"/>
      <c r="AA24" s="86"/>
    </row>
    <row r="25">
      <c r="A25" s="65">
        <v>22.0</v>
      </c>
      <c r="B25" s="66" t="s">
        <v>242</v>
      </c>
      <c r="C25" s="67" t="s">
        <v>124</v>
      </c>
      <c r="D25" s="67"/>
      <c r="E25" s="68">
        <v>14.0</v>
      </c>
      <c r="F25" s="68">
        <v>11.0</v>
      </c>
      <c r="G25" s="69">
        <v>2009.0</v>
      </c>
      <c r="H25" s="70" t="s">
        <v>243</v>
      </c>
      <c r="I25" s="70" t="s">
        <v>244</v>
      </c>
      <c r="J25" s="67">
        <v>15.0</v>
      </c>
      <c r="K25" s="71" t="s">
        <v>245</v>
      </c>
      <c r="L25" s="72"/>
      <c r="M25" s="73"/>
      <c r="N25" s="73">
        <v>6635033.0</v>
      </c>
      <c r="O25" s="74" t="s">
        <v>246</v>
      </c>
      <c r="P25" s="74" t="s">
        <v>247</v>
      </c>
      <c r="Q25" s="74"/>
      <c r="R25" s="74"/>
      <c r="S25" s="75"/>
      <c r="T25" s="75"/>
      <c r="U25" s="75"/>
      <c r="V25" s="75"/>
      <c r="W25" s="75"/>
      <c r="X25" s="75"/>
      <c r="Y25" s="75"/>
      <c r="Z25" s="75"/>
      <c r="AA25" s="75"/>
    </row>
    <row r="26">
      <c r="A26" s="76">
        <v>23.0</v>
      </c>
      <c r="B26" s="77" t="s">
        <v>248</v>
      </c>
      <c r="C26" s="78"/>
      <c r="D26" s="78" t="s">
        <v>124</v>
      </c>
      <c r="E26" s="79">
        <v>18.0</v>
      </c>
      <c r="F26" s="79">
        <v>8.0</v>
      </c>
      <c r="G26" s="80">
        <v>2011.0</v>
      </c>
      <c r="H26" s="81" t="s">
        <v>249</v>
      </c>
      <c r="I26" s="81" t="s">
        <v>250</v>
      </c>
      <c r="J26" s="78">
        <v>14.0</v>
      </c>
      <c r="K26" s="82" t="s">
        <v>251</v>
      </c>
      <c r="L26" s="83"/>
      <c r="M26" s="84"/>
      <c r="N26" s="84">
        <v>3.2857385E7</v>
      </c>
      <c r="O26" s="85" t="s">
        <v>252</v>
      </c>
      <c r="P26" s="85" t="s">
        <v>253</v>
      </c>
      <c r="Q26" s="85"/>
      <c r="R26" s="85"/>
      <c r="S26" s="86"/>
      <c r="T26" s="86"/>
      <c r="U26" s="86"/>
      <c r="V26" s="86"/>
      <c r="W26" s="86"/>
      <c r="X26" s="86"/>
      <c r="Y26" s="86"/>
      <c r="Z26" s="86"/>
      <c r="AA26" s="86"/>
    </row>
    <row r="27">
      <c r="A27" s="65">
        <v>24.0</v>
      </c>
      <c r="B27" s="66" t="s">
        <v>254</v>
      </c>
      <c r="C27" s="67"/>
      <c r="D27" s="67" t="s">
        <v>124</v>
      </c>
      <c r="E27" s="68">
        <v>25.0</v>
      </c>
      <c r="F27" s="68">
        <v>11.0</v>
      </c>
      <c r="G27" s="69">
        <v>2008.0</v>
      </c>
      <c r="H27" s="70" t="s">
        <v>166</v>
      </c>
      <c r="I27" s="70" t="s">
        <v>255</v>
      </c>
      <c r="J27" s="67">
        <v>16.0</v>
      </c>
      <c r="K27" s="71" t="s">
        <v>256</v>
      </c>
      <c r="L27" s="72"/>
      <c r="M27" s="73"/>
      <c r="N27" s="73">
        <v>6396255.0</v>
      </c>
      <c r="O27" s="74" t="s">
        <v>257</v>
      </c>
      <c r="P27" s="74" t="s">
        <v>258</v>
      </c>
      <c r="Q27" s="74"/>
      <c r="R27" s="74"/>
      <c r="S27" s="75"/>
      <c r="T27" s="75"/>
      <c r="U27" s="75"/>
      <c r="V27" s="75"/>
      <c r="W27" s="75"/>
      <c r="X27" s="75"/>
      <c r="Y27" s="75"/>
      <c r="Z27" s="75"/>
      <c r="AA27" s="75"/>
    </row>
    <row r="28">
      <c r="A28" s="76">
        <v>25.0</v>
      </c>
      <c r="B28" s="77" t="s">
        <v>259</v>
      </c>
      <c r="C28" s="78" t="s">
        <v>124</v>
      </c>
      <c r="D28" s="78"/>
      <c r="E28" s="79">
        <v>1.0</v>
      </c>
      <c r="F28" s="79">
        <v>5.0</v>
      </c>
      <c r="G28" s="80">
        <v>2011.0</v>
      </c>
      <c r="H28" s="81"/>
      <c r="I28" s="81"/>
      <c r="J28" s="78"/>
      <c r="K28" s="82"/>
      <c r="L28" s="83"/>
      <c r="M28" s="84"/>
      <c r="N28" s="84">
        <v>3.3560794E7</v>
      </c>
      <c r="O28" s="85" t="s">
        <v>260</v>
      </c>
      <c r="P28" s="85" t="s">
        <v>261</v>
      </c>
      <c r="Q28" s="85"/>
      <c r="R28" s="85"/>
      <c r="S28" s="86"/>
      <c r="T28" s="86"/>
      <c r="U28" s="86"/>
      <c r="V28" s="86"/>
      <c r="W28" s="86"/>
      <c r="X28" s="86"/>
      <c r="Y28" s="86"/>
      <c r="Z28" s="86"/>
      <c r="AA28" s="86"/>
    </row>
    <row r="29">
      <c r="A29" s="65">
        <v>26.0</v>
      </c>
      <c r="B29" s="87" t="s">
        <v>262</v>
      </c>
      <c r="C29" s="67" t="s">
        <v>124</v>
      </c>
      <c r="D29" s="67"/>
      <c r="E29" s="68">
        <v>7.0</v>
      </c>
      <c r="F29" s="68">
        <v>6.0</v>
      </c>
      <c r="G29" s="69">
        <v>2011.0</v>
      </c>
      <c r="H29" s="70" t="s">
        <v>263</v>
      </c>
      <c r="I29" s="70" t="s">
        <v>264</v>
      </c>
      <c r="J29" s="67">
        <v>14.0</v>
      </c>
      <c r="K29" s="71" t="s">
        <v>265</v>
      </c>
      <c r="L29" s="72"/>
      <c r="M29" s="73"/>
      <c r="N29" s="73">
        <v>3.2720987E7</v>
      </c>
      <c r="O29" s="74" t="s">
        <v>266</v>
      </c>
      <c r="P29" s="74" t="s">
        <v>267</v>
      </c>
      <c r="Q29" s="74"/>
      <c r="R29" s="74"/>
      <c r="S29" s="75"/>
      <c r="T29" s="75"/>
      <c r="U29" s="75"/>
      <c r="V29" s="75"/>
      <c r="W29" s="75"/>
      <c r="X29" s="75"/>
      <c r="Y29" s="75"/>
      <c r="Z29" s="75"/>
      <c r="AA29" s="75"/>
    </row>
    <row r="30">
      <c r="A30" s="76">
        <v>27.0</v>
      </c>
      <c r="B30" s="77" t="s">
        <v>268</v>
      </c>
      <c r="C30" s="78"/>
      <c r="D30" s="78" t="s">
        <v>124</v>
      </c>
      <c r="E30" s="79">
        <v>29.0</v>
      </c>
      <c r="F30" s="79">
        <v>6.0</v>
      </c>
      <c r="G30" s="80">
        <v>2011.0</v>
      </c>
      <c r="H30" s="81" t="s">
        <v>269</v>
      </c>
      <c r="I30" s="81" t="s">
        <v>270</v>
      </c>
      <c r="J30" s="78">
        <v>14.0</v>
      </c>
      <c r="K30" s="82" t="s">
        <v>271</v>
      </c>
      <c r="L30" s="83"/>
      <c r="M30" s="84"/>
      <c r="N30" s="84">
        <v>3.289929E7</v>
      </c>
      <c r="O30" s="85" t="s">
        <v>272</v>
      </c>
      <c r="P30" s="85" t="s">
        <v>273</v>
      </c>
      <c r="Q30" s="85"/>
      <c r="R30" s="85"/>
      <c r="S30" s="86"/>
      <c r="T30" s="86"/>
      <c r="U30" s="86"/>
      <c r="V30" s="86"/>
      <c r="W30" s="86"/>
      <c r="X30" s="86"/>
      <c r="Y30" s="86"/>
      <c r="Z30" s="86"/>
      <c r="AA30" s="86"/>
    </row>
    <row r="31">
      <c r="A31" s="65">
        <v>28.0</v>
      </c>
      <c r="B31" s="66" t="s">
        <v>274</v>
      </c>
      <c r="C31" s="67"/>
      <c r="D31" s="67" t="s">
        <v>124</v>
      </c>
      <c r="E31" s="68">
        <v>26.0</v>
      </c>
      <c r="F31" s="68">
        <v>6.0</v>
      </c>
      <c r="G31" s="69">
        <v>2011.0</v>
      </c>
      <c r="H31" s="70" t="s">
        <v>275</v>
      </c>
      <c r="I31" s="70" t="s">
        <v>208</v>
      </c>
      <c r="J31" s="67">
        <v>14.0</v>
      </c>
      <c r="K31" s="71" t="s">
        <v>276</v>
      </c>
      <c r="L31" s="72"/>
      <c r="M31" s="73"/>
      <c r="N31" s="73">
        <v>3.2607334E7</v>
      </c>
      <c r="O31" s="74" t="s">
        <v>277</v>
      </c>
      <c r="P31" s="74" t="s">
        <v>278</v>
      </c>
      <c r="Q31" s="74"/>
      <c r="R31" s="74"/>
      <c r="S31" s="75"/>
      <c r="T31" s="75"/>
      <c r="U31" s="75"/>
      <c r="V31" s="75"/>
      <c r="W31" s="75"/>
      <c r="X31" s="75"/>
      <c r="Y31" s="75"/>
      <c r="Z31" s="75"/>
      <c r="AA31" s="75"/>
    </row>
    <row r="32">
      <c r="A32" s="76">
        <v>29.0</v>
      </c>
      <c r="B32" s="77" t="s">
        <v>279</v>
      </c>
      <c r="C32" s="78" t="s">
        <v>124</v>
      </c>
      <c r="D32" s="78"/>
      <c r="E32" s="79">
        <v>1.0</v>
      </c>
      <c r="F32" s="79">
        <v>8.0</v>
      </c>
      <c r="G32" s="80">
        <v>2011.0</v>
      </c>
      <c r="H32" s="81" t="s">
        <v>280</v>
      </c>
      <c r="I32" s="81" t="s">
        <v>281</v>
      </c>
      <c r="J32" s="78">
        <v>14.0</v>
      </c>
      <c r="K32" s="82" t="s">
        <v>282</v>
      </c>
      <c r="L32" s="83"/>
      <c r="M32" s="84"/>
      <c r="N32" s="84">
        <v>3.2687351E7</v>
      </c>
      <c r="O32" s="85" t="s">
        <v>283</v>
      </c>
      <c r="P32" s="85" t="s">
        <v>284</v>
      </c>
      <c r="Q32" s="85"/>
      <c r="R32" s="85"/>
      <c r="S32" s="86"/>
      <c r="T32" s="86"/>
      <c r="U32" s="86"/>
      <c r="V32" s="86"/>
      <c r="W32" s="86"/>
      <c r="X32" s="86"/>
      <c r="Y32" s="86"/>
      <c r="Z32" s="86"/>
      <c r="AA32" s="86"/>
    </row>
    <row r="33">
      <c r="A33" s="65">
        <v>30.0</v>
      </c>
      <c r="B33" s="87" t="s">
        <v>285</v>
      </c>
      <c r="C33" s="67"/>
      <c r="D33" s="67" t="s">
        <v>124</v>
      </c>
      <c r="E33" s="68">
        <v>25.0</v>
      </c>
      <c r="F33" s="68">
        <v>5.0</v>
      </c>
      <c r="G33" s="69">
        <v>2011.0</v>
      </c>
      <c r="H33" s="70" t="s">
        <v>155</v>
      </c>
      <c r="I33" s="70" t="s">
        <v>286</v>
      </c>
      <c r="J33" s="67">
        <v>14.0</v>
      </c>
      <c r="K33" s="71" t="s">
        <v>287</v>
      </c>
      <c r="L33" s="72"/>
      <c r="M33" s="73"/>
      <c r="N33" s="73">
        <v>6445759.0</v>
      </c>
      <c r="O33" s="74" t="s">
        <v>288</v>
      </c>
      <c r="P33" s="74" t="s">
        <v>289</v>
      </c>
      <c r="Q33" s="74"/>
      <c r="R33" s="74"/>
      <c r="S33" s="75"/>
      <c r="T33" s="75"/>
      <c r="U33" s="75"/>
      <c r="V33" s="75"/>
      <c r="W33" s="75"/>
      <c r="X33" s="75"/>
      <c r="Y33" s="75"/>
      <c r="Z33" s="75"/>
      <c r="AA33" s="75"/>
    </row>
    <row r="34">
      <c r="A34" s="76">
        <v>31.0</v>
      </c>
      <c r="B34" s="77" t="s">
        <v>290</v>
      </c>
      <c r="C34" s="78"/>
      <c r="D34" s="78" t="s">
        <v>124</v>
      </c>
      <c r="E34" s="79">
        <v>10.0</v>
      </c>
      <c r="F34" s="79">
        <v>10.0</v>
      </c>
      <c r="G34" s="80">
        <v>2011.0</v>
      </c>
      <c r="H34" s="81" t="s">
        <v>291</v>
      </c>
      <c r="I34" s="81" t="s">
        <v>292</v>
      </c>
      <c r="J34" s="78">
        <v>14.0</v>
      </c>
      <c r="K34" s="82" t="s">
        <v>293</v>
      </c>
      <c r="L34" s="83"/>
      <c r="M34" s="84"/>
      <c r="N34" s="84">
        <v>2.2023376E7</v>
      </c>
      <c r="O34" s="85" t="s">
        <v>294</v>
      </c>
      <c r="P34" s="85" t="s">
        <v>295</v>
      </c>
      <c r="Q34" s="85"/>
      <c r="R34" s="85"/>
      <c r="S34" s="86"/>
      <c r="T34" s="86"/>
      <c r="U34" s="86"/>
      <c r="V34" s="86"/>
      <c r="W34" s="86"/>
      <c r="X34" s="86"/>
      <c r="Y34" s="86"/>
      <c r="Z34" s="86"/>
      <c r="AA34" s="86"/>
    </row>
    <row r="35">
      <c r="A35" s="65">
        <v>32.0</v>
      </c>
      <c r="B35" s="66" t="s">
        <v>296</v>
      </c>
      <c r="C35" s="67" t="s">
        <v>124</v>
      </c>
      <c r="D35" s="67"/>
      <c r="E35" s="68">
        <v>4.0</v>
      </c>
      <c r="F35" s="68">
        <v>10.0</v>
      </c>
      <c r="G35" s="69">
        <v>2011.0</v>
      </c>
      <c r="H35" s="70" t="s">
        <v>291</v>
      </c>
      <c r="I35" s="70" t="s">
        <v>297</v>
      </c>
      <c r="J35" s="67">
        <v>14.0</v>
      </c>
      <c r="K35" s="71" t="s">
        <v>298</v>
      </c>
      <c r="L35" s="72"/>
      <c r="M35" s="89"/>
      <c r="N35" s="73">
        <v>6925657.0</v>
      </c>
      <c r="O35" s="74" t="s">
        <v>299</v>
      </c>
      <c r="P35" s="74" t="s">
        <v>300</v>
      </c>
      <c r="Q35" s="90"/>
      <c r="R35" s="74"/>
      <c r="S35" s="75"/>
      <c r="T35" s="75"/>
      <c r="U35" s="75"/>
      <c r="V35" s="75"/>
      <c r="W35" s="75"/>
      <c r="X35" s="75"/>
      <c r="Y35" s="75"/>
      <c r="Z35" s="75"/>
      <c r="AA35" s="75"/>
    </row>
    <row r="36">
      <c r="A36" s="76">
        <v>33.0</v>
      </c>
      <c r="B36" s="77" t="s">
        <v>301</v>
      </c>
      <c r="C36" s="78" t="s">
        <v>124</v>
      </c>
      <c r="D36" s="78"/>
      <c r="E36" s="79">
        <v>26.0</v>
      </c>
      <c r="F36" s="79">
        <v>11.0</v>
      </c>
      <c r="G36" s="80">
        <v>2009.0</v>
      </c>
      <c r="H36" s="81" t="s">
        <v>155</v>
      </c>
      <c r="I36" s="81" t="s">
        <v>302</v>
      </c>
      <c r="J36" s="78">
        <v>15.0</v>
      </c>
      <c r="K36" s="82" t="s">
        <v>303</v>
      </c>
      <c r="L36" s="83"/>
      <c r="M36" s="91"/>
      <c r="N36" s="84">
        <v>1.2009792E7</v>
      </c>
      <c r="O36" s="85" t="s">
        <v>304</v>
      </c>
      <c r="P36" s="85" t="s">
        <v>305</v>
      </c>
      <c r="Q36" s="92"/>
      <c r="R36" s="85"/>
      <c r="S36" s="86"/>
      <c r="T36" s="86"/>
      <c r="U36" s="86"/>
      <c r="V36" s="86"/>
      <c r="W36" s="86"/>
      <c r="X36" s="86"/>
      <c r="Y36" s="86"/>
      <c r="Z36" s="86"/>
      <c r="AA36" s="86"/>
    </row>
    <row r="37">
      <c r="A37" s="65">
        <v>34.0</v>
      </c>
      <c r="B37" s="66" t="s">
        <v>306</v>
      </c>
      <c r="C37" s="67" t="s">
        <v>124</v>
      </c>
      <c r="D37" s="67"/>
      <c r="E37" s="68">
        <v>29.0</v>
      </c>
      <c r="F37" s="68">
        <v>1.0</v>
      </c>
      <c r="G37" s="69">
        <v>2012.0</v>
      </c>
      <c r="H37" s="70" t="s">
        <v>307</v>
      </c>
      <c r="I37" s="70" t="s">
        <v>308</v>
      </c>
      <c r="J37" s="67">
        <v>13.0</v>
      </c>
      <c r="K37" s="71" t="s">
        <v>309</v>
      </c>
      <c r="L37" s="72"/>
      <c r="M37" s="73"/>
      <c r="N37" s="73">
        <v>3.2790184E7</v>
      </c>
      <c r="O37" s="74" t="s">
        <v>163</v>
      </c>
      <c r="P37" s="74" t="s">
        <v>310</v>
      </c>
      <c r="Q37" s="74"/>
      <c r="R37" s="74"/>
      <c r="S37" s="74"/>
      <c r="T37" s="75"/>
      <c r="U37" s="75"/>
      <c r="V37" s="75"/>
      <c r="W37" s="75"/>
      <c r="X37" s="75"/>
      <c r="Y37" s="75"/>
      <c r="Z37" s="75"/>
      <c r="AA37" s="75"/>
    </row>
    <row r="38">
      <c r="A38" s="76">
        <v>35.0</v>
      </c>
      <c r="B38" s="77" t="s">
        <v>311</v>
      </c>
      <c r="C38" s="78"/>
      <c r="D38" s="78" t="s">
        <v>124</v>
      </c>
      <c r="E38" s="79">
        <v>26.0</v>
      </c>
      <c r="F38" s="79">
        <v>1.0</v>
      </c>
      <c r="G38" s="80">
        <v>2012.0</v>
      </c>
      <c r="H38" s="81" t="s">
        <v>312</v>
      </c>
      <c r="I38" s="81" t="s">
        <v>150</v>
      </c>
      <c r="J38" s="78">
        <v>13.0</v>
      </c>
      <c r="K38" s="82" t="s">
        <v>313</v>
      </c>
      <c r="L38" s="83"/>
      <c r="M38" s="84"/>
      <c r="N38" s="84">
        <v>3.2790393E7</v>
      </c>
      <c r="O38" s="85" t="s">
        <v>314</v>
      </c>
      <c r="P38" s="85" t="s">
        <v>315</v>
      </c>
      <c r="Q38" s="85"/>
      <c r="R38" s="85"/>
      <c r="S38" s="85"/>
      <c r="T38" s="86"/>
      <c r="U38" s="86"/>
      <c r="V38" s="86"/>
      <c r="W38" s="86"/>
      <c r="X38" s="86"/>
      <c r="Y38" s="86"/>
      <c r="Z38" s="86"/>
      <c r="AA38" s="86"/>
    </row>
    <row r="39">
      <c r="A39" s="65">
        <v>36.0</v>
      </c>
      <c r="B39" s="66" t="s">
        <v>316</v>
      </c>
      <c r="C39" s="67"/>
      <c r="D39" s="67" t="s">
        <v>124</v>
      </c>
      <c r="E39" s="68">
        <v>19.0</v>
      </c>
      <c r="F39" s="68">
        <v>3.0</v>
      </c>
      <c r="G39" s="69">
        <v>2011.0</v>
      </c>
      <c r="H39" s="70" t="s">
        <v>275</v>
      </c>
      <c r="I39" s="70" t="s">
        <v>317</v>
      </c>
      <c r="J39" s="67">
        <v>14.0</v>
      </c>
      <c r="K39" s="71" t="s">
        <v>318</v>
      </c>
      <c r="L39" s="72"/>
      <c r="M39" s="73"/>
      <c r="N39" s="73">
        <v>6947490.0</v>
      </c>
      <c r="O39" s="74" t="s">
        <v>319</v>
      </c>
      <c r="P39" s="74" t="s">
        <v>320</v>
      </c>
      <c r="Q39" s="74"/>
      <c r="R39" s="74"/>
      <c r="S39" s="93"/>
      <c r="T39" s="75"/>
      <c r="U39" s="75"/>
      <c r="V39" s="75"/>
      <c r="W39" s="75"/>
      <c r="X39" s="75"/>
      <c r="Y39" s="75"/>
      <c r="Z39" s="75"/>
      <c r="AA39" s="75"/>
    </row>
    <row r="40">
      <c r="A40" s="76">
        <v>37.0</v>
      </c>
      <c r="B40" s="77" t="s">
        <v>321</v>
      </c>
      <c r="C40" s="78"/>
      <c r="D40" s="78" t="s">
        <v>124</v>
      </c>
      <c r="E40" s="79">
        <v>15.0</v>
      </c>
      <c r="F40" s="79">
        <v>2.0</v>
      </c>
      <c r="G40" s="80">
        <v>2011.0</v>
      </c>
      <c r="H40" s="81" t="s">
        <v>263</v>
      </c>
      <c r="I40" s="81" t="s">
        <v>322</v>
      </c>
      <c r="J40" s="78">
        <v>14.0</v>
      </c>
      <c r="K40" s="82" t="s">
        <v>323</v>
      </c>
      <c r="L40" s="83"/>
      <c r="M40" s="84"/>
      <c r="N40" s="84">
        <v>3.2590071E7</v>
      </c>
      <c r="O40" s="85" t="s">
        <v>324</v>
      </c>
      <c r="P40" s="85" t="s">
        <v>325</v>
      </c>
      <c r="Q40" s="85"/>
      <c r="R40" s="85"/>
      <c r="S40" s="94"/>
      <c r="T40" s="86"/>
      <c r="U40" s="86"/>
      <c r="V40" s="85"/>
      <c r="W40" s="85"/>
      <c r="X40" s="85"/>
      <c r="Y40" s="85"/>
      <c r="Z40" s="85"/>
      <c r="AA40" s="85"/>
    </row>
    <row r="41">
      <c r="A41" s="65">
        <v>38.0</v>
      </c>
      <c r="B41" s="66" t="s">
        <v>326</v>
      </c>
      <c r="C41" s="88"/>
      <c r="D41" s="67" t="s">
        <v>124</v>
      </c>
      <c r="E41" s="68">
        <v>2.0</v>
      </c>
      <c r="F41" s="68">
        <v>1.0</v>
      </c>
      <c r="G41" s="69">
        <v>2012.0</v>
      </c>
      <c r="H41" s="70" t="s">
        <v>131</v>
      </c>
      <c r="I41" s="70" t="s">
        <v>327</v>
      </c>
      <c r="J41" s="67">
        <v>13.0</v>
      </c>
      <c r="K41" s="71" t="s">
        <v>328</v>
      </c>
      <c r="L41" s="72"/>
      <c r="M41" s="73"/>
      <c r="N41" s="73">
        <v>3.2790609E7</v>
      </c>
      <c r="O41" s="74" t="s">
        <v>329</v>
      </c>
      <c r="P41" s="74" t="s">
        <v>330</v>
      </c>
      <c r="Q41" s="74"/>
      <c r="R41" s="74"/>
      <c r="S41" s="93"/>
      <c r="T41" s="74"/>
      <c r="U41" s="74"/>
      <c r="V41" s="74"/>
      <c r="W41" s="74"/>
      <c r="X41" s="74"/>
      <c r="Y41" s="74"/>
      <c r="Z41" s="74"/>
      <c r="AA41" s="74"/>
    </row>
    <row r="42">
      <c r="A42" s="76">
        <v>39.0</v>
      </c>
      <c r="B42" s="77" t="s">
        <v>331</v>
      </c>
      <c r="C42" s="78"/>
      <c r="D42" s="78" t="s">
        <v>124</v>
      </c>
      <c r="E42" s="79">
        <v>19.0</v>
      </c>
      <c r="F42" s="79">
        <v>10.0</v>
      </c>
      <c r="G42" s="80">
        <v>2009.0</v>
      </c>
      <c r="H42" s="81" t="s">
        <v>332</v>
      </c>
      <c r="I42" s="81" t="s">
        <v>333</v>
      </c>
      <c r="J42" s="78">
        <v>15.0</v>
      </c>
      <c r="K42" s="82" t="s">
        <v>334</v>
      </c>
      <c r="L42" s="83"/>
      <c r="M42" s="84"/>
      <c r="N42" s="84">
        <v>6758894.0</v>
      </c>
      <c r="O42" s="85" t="s">
        <v>335</v>
      </c>
      <c r="P42" s="85" t="s">
        <v>336</v>
      </c>
      <c r="Q42" s="85"/>
      <c r="R42" s="85"/>
      <c r="S42" s="94"/>
      <c r="T42" s="86"/>
      <c r="U42" s="86"/>
      <c r="V42" s="86"/>
      <c r="W42" s="86"/>
      <c r="X42" s="86"/>
      <c r="Y42" s="86"/>
      <c r="Z42" s="86"/>
      <c r="AA42" s="86"/>
    </row>
    <row r="43">
      <c r="A43" s="65">
        <v>40.0</v>
      </c>
      <c r="B43" s="66" t="s">
        <v>337</v>
      </c>
      <c r="C43" s="67"/>
      <c r="D43" s="67" t="s">
        <v>124</v>
      </c>
      <c r="E43" s="68">
        <v>2.0</v>
      </c>
      <c r="F43" s="68">
        <v>11.0</v>
      </c>
      <c r="G43" s="69">
        <v>2011.0</v>
      </c>
      <c r="H43" s="70" t="s">
        <v>338</v>
      </c>
      <c r="I43" s="70" t="s">
        <v>196</v>
      </c>
      <c r="J43" s="67">
        <v>13.0</v>
      </c>
      <c r="K43" s="71" t="s">
        <v>339</v>
      </c>
      <c r="L43" s="72"/>
      <c r="M43" s="73"/>
      <c r="N43" s="73">
        <v>3.2718082E7</v>
      </c>
      <c r="O43" s="74" t="s">
        <v>340</v>
      </c>
      <c r="P43" s="74" t="s">
        <v>341</v>
      </c>
      <c r="Q43" s="74"/>
      <c r="R43" s="95"/>
      <c r="S43" s="93"/>
      <c r="T43" s="75"/>
      <c r="U43" s="75"/>
      <c r="V43" s="75"/>
      <c r="W43" s="75"/>
      <c r="X43" s="75"/>
      <c r="Y43" s="75"/>
      <c r="Z43" s="75"/>
      <c r="AA43" s="75"/>
    </row>
    <row r="44">
      <c r="A44" s="76">
        <v>41.0</v>
      </c>
      <c r="B44" s="77" t="s">
        <v>342</v>
      </c>
      <c r="C44" s="78" t="s">
        <v>124</v>
      </c>
      <c r="D44" s="78"/>
      <c r="E44" s="79">
        <v>9.0</v>
      </c>
      <c r="F44" s="79">
        <v>6.0</v>
      </c>
      <c r="G44" s="80">
        <v>2011.0</v>
      </c>
      <c r="H44" s="81" t="s">
        <v>343</v>
      </c>
      <c r="I44" s="81" t="s">
        <v>132</v>
      </c>
      <c r="J44" s="78">
        <v>14.0</v>
      </c>
      <c r="K44" s="82" t="s">
        <v>344</v>
      </c>
      <c r="L44" s="83"/>
      <c r="M44" s="84"/>
      <c r="N44" s="84">
        <v>6963146.0</v>
      </c>
      <c r="O44" s="85" t="s">
        <v>345</v>
      </c>
      <c r="P44" s="85" t="s">
        <v>346</v>
      </c>
      <c r="Q44" s="85"/>
      <c r="R44" s="96"/>
      <c r="S44" s="94"/>
      <c r="T44" s="86"/>
      <c r="U44" s="86"/>
      <c r="V44" s="86"/>
      <c r="W44" s="86"/>
      <c r="X44" s="86"/>
      <c r="Y44" s="86"/>
      <c r="Z44" s="86"/>
      <c r="AA44" s="86"/>
    </row>
    <row r="45">
      <c r="A45" s="65">
        <v>42.0</v>
      </c>
      <c r="B45" s="66" t="s">
        <v>347</v>
      </c>
      <c r="C45" s="67"/>
      <c r="D45" s="67" t="s">
        <v>124</v>
      </c>
      <c r="E45" s="68">
        <v>27.0</v>
      </c>
      <c r="F45" s="68">
        <v>9.0</v>
      </c>
      <c r="G45" s="69">
        <v>2011.0</v>
      </c>
      <c r="H45" s="70" t="s">
        <v>131</v>
      </c>
      <c r="I45" s="70" t="s">
        <v>348</v>
      </c>
      <c r="J45" s="67">
        <v>14.0</v>
      </c>
      <c r="K45" s="71" t="s">
        <v>349</v>
      </c>
      <c r="L45" s="72"/>
      <c r="M45" s="73"/>
      <c r="N45" s="73">
        <v>3.3608163E7</v>
      </c>
      <c r="O45" s="74" t="s">
        <v>350</v>
      </c>
      <c r="P45" s="74" t="s">
        <v>351</v>
      </c>
      <c r="Q45" s="74"/>
      <c r="R45" s="95"/>
      <c r="S45" s="93"/>
      <c r="T45" s="75"/>
      <c r="U45" s="75"/>
      <c r="V45" s="75"/>
      <c r="W45" s="75"/>
      <c r="X45" s="75"/>
      <c r="Y45" s="75"/>
      <c r="Z45" s="75"/>
      <c r="AA45" s="75"/>
    </row>
    <row r="46">
      <c r="A46" s="76">
        <v>43.0</v>
      </c>
      <c r="B46" s="77" t="s">
        <v>352</v>
      </c>
      <c r="C46" s="78" t="s">
        <v>124</v>
      </c>
      <c r="D46" s="78"/>
      <c r="E46" s="79">
        <v>14.0</v>
      </c>
      <c r="F46" s="79">
        <v>5.0</v>
      </c>
      <c r="G46" s="80">
        <v>2011.0</v>
      </c>
      <c r="H46" s="81" t="s">
        <v>353</v>
      </c>
      <c r="I46" s="81" t="s">
        <v>354</v>
      </c>
      <c r="J46" s="78">
        <v>14.0</v>
      </c>
      <c r="K46" s="82" t="s">
        <v>355</v>
      </c>
      <c r="L46" s="83"/>
      <c r="M46" s="84"/>
      <c r="N46" s="84">
        <v>3.2642782E7</v>
      </c>
      <c r="O46" s="85" t="s">
        <v>356</v>
      </c>
      <c r="P46" s="85" t="s">
        <v>357</v>
      </c>
      <c r="Q46" s="85"/>
      <c r="R46" s="96"/>
      <c r="S46" s="94"/>
      <c r="T46" s="86"/>
      <c r="U46" s="86"/>
      <c r="V46" s="86"/>
      <c r="W46" s="86"/>
      <c r="X46" s="86"/>
      <c r="Y46" s="86"/>
      <c r="Z46" s="86"/>
      <c r="AA46" s="86"/>
    </row>
    <row r="47">
      <c r="A47" s="65">
        <v>44.0</v>
      </c>
      <c r="B47" s="66" t="s">
        <v>358</v>
      </c>
      <c r="C47" s="67"/>
      <c r="D47" s="67" t="s">
        <v>124</v>
      </c>
      <c r="E47" s="68">
        <v>10.0</v>
      </c>
      <c r="F47" s="68">
        <v>12.0</v>
      </c>
      <c r="G47" s="69">
        <v>2011.0</v>
      </c>
      <c r="H47" s="70" t="s">
        <v>359</v>
      </c>
      <c r="I47" s="70" t="s">
        <v>144</v>
      </c>
      <c r="J47" s="67">
        <v>13.0</v>
      </c>
      <c r="K47" s="71" t="s">
        <v>360</v>
      </c>
      <c r="L47" s="72"/>
      <c r="M47" s="73"/>
      <c r="N47" s="73">
        <v>3.2542484E7</v>
      </c>
      <c r="O47" s="74"/>
      <c r="P47" s="74" t="s">
        <v>361</v>
      </c>
      <c r="Q47" s="74"/>
      <c r="R47" s="95"/>
      <c r="S47" s="93"/>
      <c r="T47" s="75"/>
      <c r="U47" s="75"/>
      <c r="V47" s="75"/>
      <c r="W47" s="75"/>
      <c r="X47" s="75"/>
      <c r="Y47" s="75"/>
      <c r="Z47" s="75"/>
      <c r="AA47" s="75"/>
    </row>
    <row r="48">
      <c r="A48" s="76">
        <v>45.0</v>
      </c>
      <c r="B48" s="77"/>
      <c r="C48" s="78"/>
      <c r="D48" s="78"/>
      <c r="E48" s="79"/>
      <c r="F48" s="79"/>
      <c r="G48" s="80"/>
      <c r="H48" s="81"/>
      <c r="I48" s="81"/>
      <c r="J48" s="78"/>
      <c r="K48" s="82"/>
      <c r="L48" s="83"/>
      <c r="M48" s="84"/>
      <c r="N48" s="84"/>
      <c r="O48" s="85"/>
      <c r="P48" s="85"/>
      <c r="Q48" s="85"/>
      <c r="R48" s="96"/>
      <c r="S48" s="94"/>
      <c r="T48" s="86"/>
      <c r="U48" s="86"/>
      <c r="V48" s="86"/>
      <c r="W48" s="86"/>
      <c r="X48" s="86"/>
      <c r="Y48" s="86"/>
      <c r="Z48" s="86"/>
      <c r="AA48" s="86"/>
    </row>
    <row r="49">
      <c r="A49" s="97"/>
      <c r="B49" s="98"/>
      <c r="C49" s="99">
        <f t="shared" ref="C49:D49" si="1">COUNTIF(C4:C48,"X")</f>
        <v>20</v>
      </c>
      <c r="D49" s="99">
        <f t="shared" si="1"/>
        <v>24</v>
      </c>
      <c r="E49" s="97"/>
      <c r="F49" s="97"/>
      <c r="G49" s="97"/>
      <c r="H49" s="97"/>
      <c r="I49" s="97"/>
      <c r="J49" s="100"/>
      <c r="K49" s="101"/>
      <c r="L49" s="16"/>
      <c r="M49" s="102"/>
      <c r="N49" s="102"/>
      <c r="O49" s="103"/>
      <c r="P49" s="104"/>
      <c r="Q49" s="105" t="s">
        <v>362</v>
      </c>
      <c r="R49" s="104">
        <f>COUNTIF('3A 2025 - 2026 DATOS DEL ESTUDI'!promovido,"x")</f>
        <v>0</v>
      </c>
      <c r="S49" s="104">
        <f>COUNTIF('3A 2025 - 2026 DATOS DEL ESTUDI'!Repitente,"x")</f>
        <v>0</v>
      </c>
      <c r="T49" s="104">
        <f>COUNTIF('3A 2025 - 2026 DATOS DEL ESTUDI'!Repitente,"x")</f>
        <v>0</v>
      </c>
      <c r="U49" s="104">
        <f>COUNTIF('3A 2025 - 2026 DATOS DEL ESTUDI'!aplazado,"x")</f>
        <v>0</v>
      </c>
      <c r="V49" s="104"/>
      <c r="W49" s="104"/>
      <c r="X49" s="104"/>
      <c r="Y49" s="104"/>
      <c r="Z49" s="104"/>
      <c r="AA49" s="104"/>
    </row>
  </sheetData>
  <mergeCells count="58">
    <mergeCell ref="K44:L44"/>
    <mergeCell ref="K45:L45"/>
    <mergeCell ref="K46:L46"/>
    <mergeCell ref="K47:L47"/>
    <mergeCell ref="K48:L48"/>
    <mergeCell ref="K49:L49"/>
    <mergeCell ref="K37:L37"/>
    <mergeCell ref="K38:L38"/>
    <mergeCell ref="K39:L39"/>
    <mergeCell ref="K40:L40"/>
    <mergeCell ref="K41:L41"/>
    <mergeCell ref="K42:L42"/>
    <mergeCell ref="K43:L43"/>
    <mergeCell ref="E2:J2"/>
    <mergeCell ref="K2:L3"/>
    <mergeCell ref="B1:B2"/>
    <mergeCell ref="C1:O1"/>
    <mergeCell ref="P1:P3"/>
    <mergeCell ref="Q1:Q3"/>
    <mergeCell ref="R1:U2"/>
    <mergeCell ref="V1:AA2"/>
    <mergeCell ref="C2:D2"/>
    <mergeCell ref="O2:O3"/>
    <mergeCell ref="M2:M3"/>
    <mergeCell ref="N2:N3"/>
    <mergeCell ref="K4:L4"/>
    <mergeCell ref="K5:L5"/>
    <mergeCell ref="K6:L6"/>
    <mergeCell ref="K7:L7"/>
    <mergeCell ref="K8:L8"/>
    <mergeCell ref="K9:L9"/>
    <mergeCell ref="K10:L10"/>
    <mergeCell ref="K11:L11"/>
    <mergeCell ref="K12:L12"/>
    <mergeCell ref="K13:L13"/>
    <mergeCell ref="K14:L14"/>
    <mergeCell ref="K15:L15"/>
    <mergeCell ref="K16:L16"/>
    <mergeCell ref="K17:L17"/>
    <mergeCell ref="K18:L18"/>
    <mergeCell ref="K19:L19"/>
    <mergeCell ref="K20:L20"/>
    <mergeCell ref="K21:L21"/>
    <mergeCell ref="K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s>
  <printOptions horizontalCentered="1" verticalCentered="1"/>
  <pageMargins bottom="0.25" footer="0.0" header="0.0" left="0.22185970636215335" right="0.1941272430668842" top="0.2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2.63" defaultRowHeight="15.75"/>
  <cols>
    <col customWidth="1" min="1" max="1" width="2.88"/>
    <col customWidth="1" min="2" max="2" width="33.63"/>
    <col customWidth="1" min="3" max="3" width="18.75"/>
    <col customWidth="1" min="4" max="4" width="32.0"/>
    <col customWidth="1" min="5" max="5" width="14.0"/>
    <col customWidth="1" min="6" max="6" width="20.38"/>
  </cols>
  <sheetData>
    <row r="1">
      <c r="A1" s="106" t="s">
        <v>363</v>
      </c>
    </row>
    <row r="2">
      <c r="A2" s="107"/>
      <c r="B2" s="108" t="s">
        <v>364</v>
      </c>
      <c r="C2" s="16"/>
      <c r="D2" s="108" t="s">
        <v>365</v>
      </c>
      <c r="E2" s="15"/>
      <c r="F2" s="109" t="s">
        <v>366</v>
      </c>
    </row>
    <row r="3">
      <c r="A3" s="110"/>
      <c r="B3" s="111" t="s">
        <v>367</v>
      </c>
      <c r="C3" s="112" t="s">
        <v>368</v>
      </c>
      <c r="D3" s="113" t="s">
        <v>369</v>
      </c>
      <c r="E3" s="114" t="s">
        <v>370</v>
      </c>
      <c r="F3" s="115"/>
    </row>
    <row r="4">
      <c r="A4" s="116">
        <v>1.0</v>
      </c>
      <c r="B4" s="97"/>
      <c r="C4" s="97"/>
      <c r="D4" s="117" t="s">
        <v>371</v>
      </c>
      <c r="E4" s="118" t="s">
        <v>129</v>
      </c>
      <c r="F4" s="119" t="s">
        <v>372</v>
      </c>
    </row>
    <row r="5">
      <c r="A5" s="116">
        <v>2.0</v>
      </c>
      <c r="B5" s="120"/>
      <c r="C5" s="97"/>
      <c r="D5" s="117" t="s">
        <v>373</v>
      </c>
      <c r="E5" s="118" t="s">
        <v>135</v>
      </c>
      <c r="F5" s="119" t="s">
        <v>374</v>
      </c>
    </row>
    <row r="6">
      <c r="A6" s="116">
        <v>3.0</v>
      </c>
      <c r="B6" s="120"/>
      <c r="C6" s="97"/>
      <c r="D6" s="117" t="s">
        <v>375</v>
      </c>
      <c r="E6" s="118" t="s">
        <v>141</v>
      </c>
      <c r="F6" s="119" t="s">
        <v>372</v>
      </c>
    </row>
    <row r="7">
      <c r="A7" s="116">
        <v>4.0</v>
      </c>
      <c r="B7" s="120" t="s">
        <v>376</v>
      </c>
      <c r="C7" s="97"/>
      <c r="D7" s="117" t="s">
        <v>377</v>
      </c>
      <c r="E7" s="118" t="s">
        <v>147</v>
      </c>
      <c r="F7" s="121" t="s">
        <v>378</v>
      </c>
    </row>
    <row r="8">
      <c r="A8" s="116">
        <v>5.0</v>
      </c>
      <c r="B8" s="120" t="s">
        <v>379</v>
      </c>
      <c r="C8" s="97"/>
      <c r="D8" s="117" t="s">
        <v>380</v>
      </c>
      <c r="E8" s="118" t="s">
        <v>153</v>
      </c>
      <c r="F8" s="119"/>
    </row>
    <row r="9">
      <c r="A9" s="116">
        <v>6.0</v>
      </c>
      <c r="B9" s="120"/>
      <c r="C9" s="97"/>
      <c r="D9" s="117" t="s">
        <v>381</v>
      </c>
      <c r="E9" s="118" t="s">
        <v>159</v>
      </c>
      <c r="F9" s="119" t="s">
        <v>374</v>
      </c>
    </row>
    <row r="10">
      <c r="A10" s="116">
        <v>7.0</v>
      </c>
      <c r="B10" s="120" t="s">
        <v>382</v>
      </c>
      <c r="C10" s="97"/>
      <c r="D10" s="117" t="s">
        <v>383</v>
      </c>
      <c r="E10" s="118" t="s">
        <v>164</v>
      </c>
      <c r="F10" s="119" t="s">
        <v>372</v>
      </c>
    </row>
    <row r="11">
      <c r="A11" s="116">
        <v>8.0</v>
      </c>
      <c r="B11" s="97"/>
      <c r="C11" s="97"/>
      <c r="D11" s="117" t="s">
        <v>384</v>
      </c>
      <c r="E11" s="118" t="s">
        <v>170</v>
      </c>
      <c r="F11" s="119" t="s">
        <v>385</v>
      </c>
    </row>
    <row r="12">
      <c r="A12" s="116">
        <v>9.0</v>
      </c>
      <c r="B12" s="97"/>
      <c r="C12" s="97"/>
      <c r="D12" s="117" t="s">
        <v>386</v>
      </c>
      <c r="E12" s="118" t="s">
        <v>175</v>
      </c>
      <c r="F12" s="119" t="s">
        <v>374</v>
      </c>
    </row>
    <row r="13">
      <c r="A13" s="116">
        <v>10.0</v>
      </c>
      <c r="B13" s="120" t="s">
        <v>387</v>
      </c>
      <c r="C13" s="97"/>
      <c r="D13" s="117" t="s">
        <v>388</v>
      </c>
      <c r="E13" s="118" t="s">
        <v>181</v>
      </c>
      <c r="F13" s="119" t="s">
        <v>372</v>
      </c>
    </row>
    <row r="14">
      <c r="A14" s="116">
        <v>11.0</v>
      </c>
      <c r="B14" s="120" t="s">
        <v>389</v>
      </c>
      <c r="C14" s="97"/>
      <c r="D14" s="117" t="s">
        <v>390</v>
      </c>
      <c r="E14" s="118" t="s">
        <v>187</v>
      </c>
      <c r="F14" s="119" t="s">
        <v>372</v>
      </c>
    </row>
    <row r="15">
      <c r="A15" s="116">
        <v>12.0</v>
      </c>
      <c r="B15" s="97"/>
      <c r="C15" s="97"/>
      <c r="D15" s="117" t="s">
        <v>391</v>
      </c>
      <c r="E15" s="118" t="s">
        <v>193</v>
      </c>
      <c r="F15" s="119" t="s">
        <v>392</v>
      </c>
    </row>
    <row r="16">
      <c r="A16" s="116">
        <v>13.0</v>
      </c>
      <c r="B16" s="120" t="s">
        <v>393</v>
      </c>
      <c r="C16" s="97"/>
      <c r="D16" s="117" t="s">
        <v>394</v>
      </c>
      <c r="E16" s="118" t="s">
        <v>199</v>
      </c>
      <c r="F16" s="119" t="s">
        <v>372</v>
      </c>
    </row>
    <row r="17">
      <c r="A17" s="116">
        <v>14.0</v>
      </c>
      <c r="B17" s="120" t="s">
        <v>395</v>
      </c>
      <c r="C17" s="97"/>
      <c r="D17" s="117" t="s">
        <v>396</v>
      </c>
      <c r="E17" s="118" t="s">
        <v>205</v>
      </c>
      <c r="F17" s="119" t="s">
        <v>372</v>
      </c>
    </row>
    <row r="18">
      <c r="A18" s="116">
        <v>15.0</v>
      </c>
      <c r="B18" s="120"/>
      <c r="C18" s="97"/>
      <c r="D18" s="117" t="s">
        <v>397</v>
      </c>
      <c r="E18" s="118" t="s">
        <v>210</v>
      </c>
      <c r="F18" s="119" t="s">
        <v>398</v>
      </c>
    </row>
    <row r="19">
      <c r="A19" s="116">
        <v>16.0</v>
      </c>
      <c r="B19" s="120"/>
      <c r="C19" s="97"/>
      <c r="D19" s="117" t="s">
        <v>399</v>
      </c>
      <c r="E19" s="118" t="s">
        <v>215</v>
      </c>
      <c r="F19" s="119"/>
    </row>
    <row r="20">
      <c r="A20" s="116">
        <v>17.0</v>
      </c>
      <c r="B20" s="120"/>
      <c r="C20" s="97"/>
      <c r="D20" s="117" t="s">
        <v>400</v>
      </c>
      <c r="E20" s="118" t="s">
        <v>220</v>
      </c>
      <c r="F20" s="119" t="s">
        <v>374</v>
      </c>
    </row>
    <row r="21">
      <c r="A21" s="116">
        <v>18.0</v>
      </c>
      <c r="B21" s="97"/>
      <c r="C21" s="97"/>
      <c r="D21" s="117" t="s">
        <v>401</v>
      </c>
      <c r="E21" s="118" t="s">
        <v>225</v>
      </c>
      <c r="F21" s="119" t="s">
        <v>372</v>
      </c>
    </row>
    <row r="22">
      <c r="A22" s="116">
        <v>19.0</v>
      </c>
      <c r="B22" s="120" t="s">
        <v>376</v>
      </c>
      <c r="C22" s="97"/>
      <c r="D22" s="117" t="s">
        <v>402</v>
      </c>
      <c r="E22" s="118" t="s">
        <v>230</v>
      </c>
      <c r="F22" s="119" t="s">
        <v>372</v>
      </c>
    </row>
    <row r="23">
      <c r="A23" s="116">
        <v>20.0</v>
      </c>
      <c r="B23" s="120"/>
      <c r="C23" s="97"/>
      <c r="D23" s="117" t="s">
        <v>403</v>
      </c>
      <c r="E23" s="118" t="s">
        <v>236</v>
      </c>
      <c r="F23" s="119" t="s">
        <v>398</v>
      </c>
    </row>
    <row r="24">
      <c r="A24" s="116">
        <v>21.0</v>
      </c>
      <c r="B24" s="120" t="s">
        <v>376</v>
      </c>
      <c r="C24" s="97"/>
      <c r="D24" s="117" t="s">
        <v>404</v>
      </c>
      <c r="E24" s="118" t="s">
        <v>241</v>
      </c>
      <c r="F24" s="119" t="s">
        <v>372</v>
      </c>
    </row>
    <row r="25">
      <c r="A25" s="116">
        <v>22.0</v>
      </c>
      <c r="B25" s="120"/>
      <c r="C25" s="97"/>
      <c r="D25" s="117" t="s">
        <v>405</v>
      </c>
      <c r="E25" s="118" t="s">
        <v>247</v>
      </c>
      <c r="F25" s="119" t="s">
        <v>378</v>
      </c>
    </row>
    <row r="26">
      <c r="A26" s="116">
        <v>23.0</v>
      </c>
      <c r="B26" s="97"/>
      <c r="C26" s="97"/>
      <c r="D26" s="117" t="s">
        <v>406</v>
      </c>
      <c r="E26" s="118" t="s">
        <v>253</v>
      </c>
      <c r="F26" s="119" t="s">
        <v>374</v>
      </c>
    </row>
    <row r="27">
      <c r="A27" s="116">
        <v>24.0</v>
      </c>
      <c r="B27" s="97"/>
      <c r="C27" s="97"/>
      <c r="D27" s="117" t="s">
        <v>407</v>
      </c>
      <c r="E27" s="118" t="s">
        <v>258</v>
      </c>
      <c r="F27" s="119" t="s">
        <v>372</v>
      </c>
    </row>
    <row r="28">
      <c r="A28" s="116">
        <v>25.0</v>
      </c>
      <c r="B28" s="120" t="s">
        <v>376</v>
      </c>
      <c r="C28" s="97"/>
      <c r="D28" s="117" t="s">
        <v>408</v>
      </c>
      <c r="E28" s="118" t="s">
        <v>261</v>
      </c>
      <c r="F28" s="119" t="s">
        <v>372</v>
      </c>
    </row>
    <row r="29">
      <c r="A29" s="116">
        <v>26.0</v>
      </c>
      <c r="B29" s="120" t="s">
        <v>395</v>
      </c>
      <c r="C29" s="97"/>
      <c r="D29" s="117" t="s">
        <v>409</v>
      </c>
      <c r="E29" s="118" t="s">
        <v>267</v>
      </c>
      <c r="F29" s="119" t="s">
        <v>372</v>
      </c>
    </row>
    <row r="30">
      <c r="A30" s="116">
        <v>27.0</v>
      </c>
      <c r="B30" s="120" t="s">
        <v>395</v>
      </c>
      <c r="C30" s="97"/>
      <c r="D30" s="117" t="s">
        <v>410</v>
      </c>
      <c r="E30" s="118" t="s">
        <v>273</v>
      </c>
      <c r="F30" s="119" t="s">
        <v>372</v>
      </c>
    </row>
    <row r="31">
      <c r="A31" s="116">
        <v>28.0</v>
      </c>
      <c r="B31" s="120"/>
      <c r="C31" s="97"/>
      <c r="D31" s="117" t="s">
        <v>411</v>
      </c>
      <c r="E31" s="118" t="s">
        <v>278</v>
      </c>
      <c r="F31" s="119" t="s">
        <v>372</v>
      </c>
    </row>
    <row r="32">
      <c r="A32" s="116">
        <v>29.0</v>
      </c>
      <c r="B32" s="120"/>
      <c r="C32" s="97"/>
      <c r="D32" s="117" t="s">
        <v>412</v>
      </c>
      <c r="E32" s="118" t="s">
        <v>284</v>
      </c>
      <c r="F32" s="119" t="s">
        <v>374</v>
      </c>
    </row>
    <row r="33">
      <c r="A33" s="116">
        <v>30.0</v>
      </c>
      <c r="B33" s="120" t="s">
        <v>413</v>
      </c>
      <c r="C33" s="97"/>
      <c r="D33" s="117" t="s">
        <v>414</v>
      </c>
      <c r="E33" s="118" t="s">
        <v>289</v>
      </c>
      <c r="F33" s="119" t="s">
        <v>372</v>
      </c>
    </row>
    <row r="34">
      <c r="A34" s="116">
        <v>31.0</v>
      </c>
      <c r="B34" s="120"/>
      <c r="C34" s="97"/>
      <c r="D34" s="117" t="s">
        <v>415</v>
      </c>
      <c r="E34" s="118" t="s">
        <v>295</v>
      </c>
      <c r="F34" s="119" t="s">
        <v>372</v>
      </c>
    </row>
    <row r="35">
      <c r="A35" s="116">
        <v>32.0</v>
      </c>
      <c r="B35" s="120"/>
      <c r="C35" s="97"/>
      <c r="D35" s="117" t="s">
        <v>416</v>
      </c>
      <c r="E35" s="118" t="s">
        <v>300</v>
      </c>
      <c r="F35" s="119" t="s">
        <v>372</v>
      </c>
    </row>
    <row r="36">
      <c r="A36" s="116">
        <v>33.0</v>
      </c>
      <c r="B36" s="120" t="s">
        <v>395</v>
      </c>
      <c r="C36" s="97"/>
      <c r="D36" s="117" t="s">
        <v>417</v>
      </c>
      <c r="E36" s="118" t="s">
        <v>305</v>
      </c>
      <c r="F36" s="119"/>
    </row>
    <row r="37">
      <c r="A37" s="116">
        <v>34.0</v>
      </c>
      <c r="B37" s="120" t="s">
        <v>376</v>
      </c>
      <c r="C37" s="97"/>
      <c r="D37" s="117" t="s">
        <v>418</v>
      </c>
      <c r="E37" s="118" t="s">
        <v>310</v>
      </c>
      <c r="F37" s="119" t="s">
        <v>378</v>
      </c>
    </row>
    <row r="38">
      <c r="A38" s="116">
        <v>35.0</v>
      </c>
      <c r="B38" s="120"/>
      <c r="C38" s="97"/>
      <c r="D38" s="117" t="s">
        <v>419</v>
      </c>
      <c r="E38" s="118" t="s">
        <v>315</v>
      </c>
      <c r="F38" s="119" t="s">
        <v>420</v>
      </c>
    </row>
    <row r="39">
      <c r="A39" s="116">
        <v>36.0</v>
      </c>
      <c r="B39" s="120" t="s">
        <v>395</v>
      </c>
      <c r="C39" s="97"/>
      <c r="D39" s="117" t="s">
        <v>421</v>
      </c>
      <c r="E39" s="118" t="s">
        <v>320</v>
      </c>
      <c r="F39" s="119" t="s">
        <v>372</v>
      </c>
    </row>
    <row r="40">
      <c r="A40" s="116">
        <v>37.0</v>
      </c>
      <c r="B40" s="120"/>
      <c r="C40" s="97"/>
      <c r="D40" s="117" t="s">
        <v>422</v>
      </c>
      <c r="E40" s="118" t="s">
        <v>325</v>
      </c>
      <c r="F40" s="119" t="s">
        <v>372</v>
      </c>
    </row>
    <row r="41">
      <c r="A41" s="116">
        <v>38.0</v>
      </c>
      <c r="B41" s="120" t="s">
        <v>423</v>
      </c>
      <c r="C41" s="97"/>
      <c r="D41" s="117" t="s">
        <v>424</v>
      </c>
      <c r="E41" s="118" t="s">
        <v>330</v>
      </c>
      <c r="F41" s="119" t="s">
        <v>420</v>
      </c>
    </row>
    <row r="42">
      <c r="A42" s="116">
        <v>39.0</v>
      </c>
      <c r="B42" s="120" t="s">
        <v>376</v>
      </c>
      <c r="C42" s="97"/>
      <c r="D42" s="117" t="s">
        <v>425</v>
      </c>
      <c r="E42" s="118" t="s">
        <v>336</v>
      </c>
      <c r="F42" s="119" t="s">
        <v>426</v>
      </c>
    </row>
    <row r="43">
      <c r="A43" s="116">
        <v>40.0</v>
      </c>
      <c r="B43" s="120"/>
      <c r="C43" s="97"/>
      <c r="D43" s="117" t="s">
        <v>427</v>
      </c>
      <c r="E43" s="118" t="s">
        <v>341</v>
      </c>
      <c r="F43" s="119" t="s">
        <v>372</v>
      </c>
    </row>
    <row r="44">
      <c r="A44" s="116">
        <v>41.0</v>
      </c>
      <c r="B44" s="120"/>
      <c r="C44" s="97"/>
      <c r="D44" s="117" t="s">
        <v>428</v>
      </c>
      <c r="E44" s="118" t="s">
        <v>346</v>
      </c>
      <c r="F44" s="119" t="s">
        <v>374</v>
      </c>
    </row>
    <row r="45">
      <c r="A45" s="116">
        <v>42.0</v>
      </c>
      <c r="B45" s="120"/>
      <c r="C45" s="97"/>
      <c r="D45" s="117" t="s">
        <v>429</v>
      </c>
      <c r="E45" s="118" t="s">
        <v>351</v>
      </c>
      <c r="F45" s="119" t="s">
        <v>430</v>
      </c>
    </row>
    <row r="46">
      <c r="A46" s="116">
        <v>43.0</v>
      </c>
      <c r="B46" s="120"/>
      <c r="C46" s="97"/>
      <c r="D46" s="117" t="s">
        <v>431</v>
      </c>
      <c r="E46" s="118" t="s">
        <v>357</v>
      </c>
      <c r="F46" s="119" t="s">
        <v>378</v>
      </c>
    </row>
    <row r="47">
      <c r="A47" s="116">
        <v>44.0</v>
      </c>
      <c r="B47" s="120" t="s">
        <v>376</v>
      </c>
      <c r="C47" s="97"/>
      <c r="D47" s="117" t="s">
        <v>432</v>
      </c>
      <c r="E47" s="118" t="s">
        <v>361</v>
      </c>
      <c r="F47" s="119" t="s">
        <v>372</v>
      </c>
    </row>
    <row r="48">
      <c r="A48" s="116">
        <v>45.0</v>
      </c>
      <c r="B48" s="120"/>
      <c r="C48" s="97"/>
      <c r="D48" s="117"/>
      <c r="E48" s="118"/>
      <c r="F48" s="119"/>
    </row>
  </sheetData>
  <mergeCells count="4">
    <mergeCell ref="A1:F1"/>
    <mergeCell ref="B2:C2"/>
    <mergeCell ref="D2:E2"/>
    <mergeCell ref="F2:F3"/>
  </mergeCells>
  <printOptions horizontalCentered="1" verticalCentered="1"/>
  <pageMargins bottom="0.75" footer="0.0" header="0.0" left="0.25" right="0.25"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showGridLines="0" workbookViewId="0"/>
  </sheetViews>
  <sheetFormatPr customHeight="1" defaultColWidth="12.63" defaultRowHeight="15.75"/>
  <cols>
    <col customWidth="1" min="1" max="1" width="3.0"/>
    <col customWidth="1" min="2" max="2" width="38.63"/>
    <col customWidth="1" min="3" max="3" width="14.5"/>
    <col customWidth="1" min="4" max="4" width="32.38"/>
    <col customWidth="1" min="5" max="5" width="14.5"/>
    <col customWidth="1" min="6" max="6" width="32.0"/>
    <col customWidth="1" min="7" max="7" width="14.5"/>
  </cols>
  <sheetData>
    <row r="1">
      <c r="A1" s="122" t="s">
        <v>433</v>
      </c>
    </row>
    <row r="2" ht="37.5" customHeight="1">
      <c r="A2" s="123"/>
      <c r="B2" s="124" t="s">
        <v>434</v>
      </c>
      <c r="C2" s="16"/>
      <c r="D2" s="124" t="s">
        <v>435</v>
      </c>
      <c r="E2" s="16"/>
      <c r="F2" s="124" t="s">
        <v>436</v>
      </c>
      <c r="G2" s="16"/>
    </row>
    <row r="3">
      <c r="A3" s="123"/>
      <c r="B3" s="125" t="s">
        <v>437</v>
      </c>
      <c r="C3" s="126" t="s">
        <v>370</v>
      </c>
      <c r="D3" s="125" t="s">
        <v>437</v>
      </c>
      <c r="E3" s="126" t="s">
        <v>370</v>
      </c>
      <c r="F3" s="125" t="s">
        <v>437</v>
      </c>
      <c r="G3" s="126" t="s">
        <v>370</v>
      </c>
    </row>
    <row r="4">
      <c r="A4" s="127">
        <v>1.0</v>
      </c>
      <c r="B4" s="128" t="s">
        <v>438</v>
      </c>
      <c r="C4" s="129"/>
      <c r="D4" s="128" t="s">
        <v>371</v>
      </c>
      <c r="E4" s="130" t="s">
        <v>129</v>
      </c>
      <c r="F4" s="128" t="s">
        <v>371</v>
      </c>
      <c r="G4" s="130" t="s">
        <v>129</v>
      </c>
    </row>
    <row r="5">
      <c r="A5" s="127">
        <v>2.0</v>
      </c>
      <c r="B5" s="128" t="s">
        <v>439</v>
      </c>
      <c r="C5" s="129" t="s">
        <v>135</v>
      </c>
      <c r="D5" s="128" t="s">
        <v>440</v>
      </c>
      <c r="E5" s="130" t="s">
        <v>441</v>
      </c>
      <c r="F5" s="128" t="s">
        <v>373</v>
      </c>
      <c r="G5" s="130" t="s">
        <v>135</v>
      </c>
    </row>
    <row r="6">
      <c r="A6" s="127">
        <v>3.0</v>
      </c>
      <c r="B6" s="128" t="s">
        <v>442</v>
      </c>
      <c r="C6" s="129" t="s">
        <v>443</v>
      </c>
      <c r="D6" s="128" t="s">
        <v>375</v>
      </c>
      <c r="E6" s="130" t="s">
        <v>141</v>
      </c>
      <c r="F6" s="128" t="s">
        <v>375</v>
      </c>
      <c r="G6" s="130" t="s">
        <v>141</v>
      </c>
    </row>
    <row r="7">
      <c r="A7" s="127">
        <v>4.0</v>
      </c>
      <c r="B7" s="128" t="s">
        <v>444</v>
      </c>
      <c r="C7" s="129"/>
      <c r="D7" s="128" t="s">
        <v>445</v>
      </c>
      <c r="E7" s="130" t="s">
        <v>147</v>
      </c>
      <c r="F7" s="128" t="s">
        <v>377</v>
      </c>
      <c r="G7" s="130" t="s">
        <v>446</v>
      </c>
    </row>
    <row r="8">
      <c r="A8" s="127">
        <v>5.0</v>
      </c>
      <c r="B8" s="128" t="s">
        <v>447</v>
      </c>
      <c r="C8" s="129"/>
      <c r="D8" s="128" t="s">
        <v>380</v>
      </c>
      <c r="E8" s="130" t="s">
        <v>153</v>
      </c>
      <c r="F8" s="128" t="s">
        <v>380</v>
      </c>
      <c r="G8" s="130" t="s">
        <v>153</v>
      </c>
    </row>
    <row r="9">
      <c r="A9" s="127">
        <v>6.0</v>
      </c>
      <c r="B9" s="128" t="s">
        <v>381</v>
      </c>
      <c r="C9" s="129" t="s">
        <v>159</v>
      </c>
      <c r="D9" s="128" t="s">
        <v>448</v>
      </c>
      <c r="E9" s="130" t="s">
        <v>449</v>
      </c>
      <c r="F9" s="128" t="s">
        <v>381</v>
      </c>
      <c r="G9" s="130" t="s">
        <v>159</v>
      </c>
    </row>
    <row r="10">
      <c r="A10" s="127">
        <v>7.0</v>
      </c>
      <c r="B10" s="128" t="s">
        <v>450</v>
      </c>
      <c r="C10" s="129"/>
      <c r="D10" s="128" t="s">
        <v>383</v>
      </c>
      <c r="E10" s="130" t="s">
        <v>164</v>
      </c>
      <c r="F10" s="128" t="s">
        <v>383</v>
      </c>
      <c r="G10" s="130" t="s">
        <v>164</v>
      </c>
    </row>
    <row r="11">
      <c r="A11" s="127">
        <v>8.0</v>
      </c>
      <c r="B11" s="128" t="s">
        <v>451</v>
      </c>
      <c r="C11" s="129" t="s">
        <v>452</v>
      </c>
      <c r="D11" s="128" t="s">
        <v>453</v>
      </c>
      <c r="E11" s="130" t="s">
        <v>454</v>
      </c>
      <c r="F11" s="128" t="s">
        <v>384</v>
      </c>
      <c r="G11" s="130" t="s">
        <v>455</v>
      </c>
    </row>
    <row r="12">
      <c r="A12" s="127">
        <v>9.0</v>
      </c>
      <c r="B12" s="128" t="s">
        <v>386</v>
      </c>
      <c r="C12" s="129" t="s">
        <v>175</v>
      </c>
      <c r="D12" s="128" t="s">
        <v>456</v>
      </c>
      <c r="E12" s="130" t="s">
        <v>457</v>
      </c>
      <c r="F12" s="128" t="s">
        <v>386</v>
      </c>
      <c r="G12" s="130" t="s">
        <v>175</v>
      </c>
    </row>
    <row r="13">
      <c r="A13" s="127">
        <v>10.0</v>
      </c>
      <c r="B13" s="128" t="s">
        <v>458</v>
      </c>
      <c r="C13" s="129" t="s">
        <v>459</v>
      </c>
      <c r="D13" s="128" t="s">
        <v>388</v>
      </c>
      <c r="E13" s="130" t="s">
        <v>181</v>
      </c>
      <c r="F13" s="128" t="s">
        <v>388</v>
      </c>
      <c r="G13" s="130" t="s">
        <v>181</v>
      </c>
    </row>
    <row r="14">
      <c r="A14" s="127">
        <v>11.0</v>
      </c>
      <c r="B14" s="128"/>
      <c r="C14" s="129"/>
      <c r="D14" s="128" t="s">
        <v>390</v>
      </c>
      <c r="E14" s="130" t="s">
        <v>187</v>
      </c>
      <c r="F14" s="128" t="s">
        <v>390</v>
      </c>
      <c r="G14" s="130" t="s">
        <v>187</v>
      </c>
    </row>
    <row r="15">
      <c r="A15" s="127">
        <v>12.0</v>
      </c>
      <c r="B15" s="128" t="s">
        <v>460</v>
      </c>
      <c r="C15" s="129" t="s">
        <v>461</v>
      </c>
      <c r="D15" s="128" t="s">
        <v>462</v>
      </c>
      <c r="E15" s="130" t="s">
        <v>463</v>
      </c>
      <c r="F15" s="128" t="s">
        <v>391</v>
      </c>
      <c r="G15" s="130" t="s">
        <v>193</v>
      </c>
    </row>
    <row r="16">
      <c r="A16" s="127">
        <v>13.0</v>
      </c>
      <c r="B16" s="128" t="s">
        <v>464</v>
      </c>
      <c r="C16" s="129" t="s">
        <v>465</v>
      </c>
      <c r="D16" s="128" t="s">
        <v>394</v>
      </c>
      <c r="E16" s="130" t="s">
        <v>199</v>
      </c>
      <c r="F16" s="128" t="s">
        <v>394</v>
      </c>
      <c r="G16" s="130" t="s">
        <v>199</v>
      </c>
    </row>
    <row r="17">
      <c r="A17" s="127">
        <v>14.0</v>
      </c>
      <c r="B17" s="128" t="s">
        <v>466</v>
      </c>
      <c r="C17" s="129" t="s">
        <v>467</v>
      </c>
      <c r="D17" s="128" t="s">
        <v>396</v>
      </c>
      <c r="E17" s="130" t="s">
        <v>205</v>
      </c>
      <c r="F17" s="128" t="s">
        <v>396</v>
      </c>
      <c r="G17" s="130" t="s">
        <v>205</v>
      </c>
    </row>
    <row r="18">
      <c r="A18" s="127">
        <v>15.0</v>
      </c>
      <c r="B18" s="128"/>
      <c r="C18" s="129"/>
      <c r="D18" s="128" t="s">
        <v>468</v>
      </c>
      <c r="E18" s="130" t="s">
        <v>469</v>
      </c>
      <c r="F18" s="128" t="s">
        <v>468</v>
      </c>
      <c r="G18" s="130" t="s">
        <v>210</v>
      </c>
    </row>
    <row r="19">
      <c r="A19" s="127">
        <v>16.0</v>
      </c>
      <c r="B19" s="128" t="s">
        <v>399</v>
      </c>
      <c r="C19" s="129" t="s">
        <v>215</v>
      </c>
      <c r="D19" s="128" t="s">
        <v>470</v>
      </c>
      <c r="E19" s="130" t="s">
        <v>471</v>
      </c>
      <c r="F19" s="128" t="s">
        <v>470</v>
      </c>
      <c r="G19" s="130" t="s">
        <v>215</v>
      </c>
    </row>
    <row r="20">
      <c r="A20" s="127">
        <v>17.0</v>
      </c>
      <c r="B20" s="128" t="s">
        <v>400</v>
      </c>
      <c r="C20" s="129" t="s">
        <v>220</v>
      </c>
      <c r="D20" s="128" t="s">
        <v>472</v>
      </c>
      <c r="E20" s="130"/>
      <c r="F20" s="128" t="s">
        <v>400</v>
      </c>
      <c r="G20" s="130" t="s">
        <v>220</v>
      </c>
    </row>
    <row r="21">
      <c r="A21" s="127">
        <v>18.0</v>
      </c>
      <c r="B21" s="128" t="s">
        <v>473</v>
      </c>
      <c r="C21" s="129" t="s">
        <v>474</v>
      </c>
      <c r="D21" s="128" t="s">
        <v>401</v>
      </c>
      <c r="E21" s="130" t="s">
        <v>225</v>
      </c>
      <c r="F21" s="128" t="s">
        <v>401</v>
      </c>
      <c r="G21" s="130" t="s">
        <v>225</v>
      </c>
    </row>
    <row r="22">
      <c r="A22" s="127">
        <v>19.0</v>
      </c>
      <c r="B22" s="128" t="s">
        <v>475</v>
      </c>
      <c r="C22" s="129" t="s">
        <v>476</v>
      </c>
      <c r="D22" s="128" t="s">
        <v>402</v>
      </c>
      <c r="E22" s="130" t="s">
        <v>230</v>
      </c>
      <c r="F22" s="128" t="s">
        <v>402</v>
      </c>
      <c r="G22" s="130" t="s">
        <v>230</v>
      </c>
    </row>
    <row r="23">
      <c r="A23" s="127">
        <v>20.0</v>
      </c>
      <c r="B23" s="128"/>
      <c r="C23" s="129"/>
      <c r="D23" s="128" t="s">
        <v>477</v>
      </c>
      <c r="E23" s="130" t="s">
        <v>478</v>
      </c>
      <c r="F23" s="128" t="s">
        <v>477</v>
      </c>
      <c r="G23" s="130" t="s">
        <v>236</v>
      </c>
    </row>
    <row r="24">
      <c r="A24" s="127">
        <v>21.0</v>
      </c>
      <c r="B24" s="128" t="s">
        <v>479</v>
      </c>
      <c r="C24" s="129" t="s">
        <v>480</v>
      </c>
      <c r="D24" s="128" t="s">
        <v>404</v>
      </c>
      <c r="E24" s="130" t="s">
        <v>241</v>
      </c>
      <c r="F24" s="128" t="s">
        <v>404</v>
      </c>
      <c r="G24" s="130" t="s">
        <v>481</v>
      </c>
    </row>
    <row r="25">
      <c r="A25" s="127">
        <v>22.0</v>
      </c>
      <c r="B25" s="128" t="s">
        <v>482</v>
      </c>
      <c r="C25" s="129" t="s">
        <v>483</v>
      </c>
      <c r="D25" s="128" t="s">
        <v>484</v>
      </c>
      <c r="E25" s="130" t="s">
        <v>485</v>
      </c>
      <c r="F25" s="128" t="s">
        <v>405</v>
      </c>
      <c r="G25" s="130" t="s">
        <v>247</v>
      </c>
    </row>
    <row r="26">
      <c r="A26" s="127">
        <v>23.0</v>
      </c>
      <c r="B26" s="128" t="s">
        <v>406</v>
      </c>
      <c r="C26" s="129" t="s">
        <v>253</v>
      </c>
      <c r="D26" s="128" t="s">
        <v>486</v>
      </c>
      <c r="E26" s="130" t="s">
        <v>253</v>
      </c>
      <c r="F26" s="128" t="s">
        <v>406</v>
      </c>
      <c r="G26" s="130" t="s">
        <v>253</v>
      </c>
    </row>
    <row r="27">
      <c r="A27" s="127">
        <v>24.0</v>
      </c>
      <c r="B27" s="128" t="s">
        <v>487</v>
      </c>
      <c r="C27" s="129" t="s">
        <v>488</v>
      </c>
      <c r="D27" s="128" t="s">
        <v>407</v>
      </c>
      <c r="E27" s="130" t="s">
        <v>258</v>
      </c>
      <c r="F27" s="128" t="s">
        <v>407</v>
      </c>
      <c r="G27" s="130" t="s">
        <v>258</v>
      </c>
    </row>
    <row r="28">
      <c r="A28" s="127">
        <v>25.0</v>
      </c>
      <c r="B28" s="128" t="s">
        <v>489</v>
      </c>
      <c r="C28" s="129" t="s">
        <v>490</v>
      </c>
      <c r="D28" s="128" t="s">
        <v>408</v>
      </c>
      <c r="E28" s="130" t="s">
        <v>261</v>
      </c>
      <c r="F28" s="128" t="s">
        <v>408</v>
      </c>
      <c r="G28" s="130" t="s">
        <v>261</v>
      </c>
    </row>
    <row r="29">
      <c r="A29" s="127">
        <v>26.0</v>
      </c>
      <c r="B29" s="128" t="s">
        <v>491</v>
      </c>
      <c r="C29" s="129" t="s">
        <v>492</v>
      </c>
      <c r="D29" s="128" t="s">
        <v>409</v>
      </c>
      <c r="E29" s="130" t="s">
        <v>267</v>
      </c>
      <c r="F29" s="128" t="s">
        <v>409</v>
      </c>
      <c r="G29" s="130" t="s">
        <v>493</v>
      </c>
    </row>
    <row r="30">
      <c r="A30" s="127">
        <v>27.0</v>
      </c>
      <c r="B30" s="128" t="s">
        <v>494</v>
      </c>
      <c r="C30" s="129" t="s">
        <v>495</v>
      </c>
      <c r="D30" s="128" t="s">
        <v>410</v>
      </c>
      <c r="E30" s="130" t="s">
        <v>273</v>
      </c>
      <c r="F30" s="128" t="s">
        <v>410</v>
      </c>
      <c r="G30" s="130" t="s">
        <v>273</v>
      </c>
    </row>
    <row r="31">
      <c r="A31" s="127">
        <v>28.0</v>
      </c>
      <c r="B31" s="128" t="s">
        <v>496</v>
      </c>
      <c r="C31" s="129" t="s">
        <v>497</v>
      </c>
      <c r="D31" s="128" t="s">
        <v>411</v>
      </c>
      <c r="E31" s="130" t="s">
        <v>278</v>
      </c>
      <c r="F31" s="128" t="s">
        <v>411</v>
      </c>
      <c r="G31" s="130" t="s">
        <v>278</v>
      </c>
    </row>
    <row r="32">
      <c r="A32" s="127">
        <v>29.0</v>
      </c>
      <c r="B32" s="128" t="s">
        <v>412</v>
      </c>
      <c r="C32" s="129" t="s">
        <v>498</v>
      </c>
      <c r="D32" s="128" t="s">
        <v>499</v>
      </c>
      <c r="E32" s="130" t="s">
        <v>500</v>
      </c>
      <c r="F32" s="128" t="s">
        <v>412</v>
      </c>
      <c r="G32" s="130" t="s">
        <v>500</v>
      </c>
    </row>
    <row r="33">
      <c r="A33" s="127">
        <v>30.0</v>
      </c>
      <c r="B33" s="128" t="s">
        <v>501</v>
      </c>
      <c r="C33" s="129" t="s">
        <v>502</v>
      </c>
      <c r="D33" s="128" t="s">
        <v>414</v>
      </c>
      <c r="E33" s="130" t="s">
        <v>289</v>
      </c>
      <c r="F33" s="128" t="s">
        <v>414</v>
      </c>
      <c r="G33" s="130" t="s">
        <v>289</v>
      </c>
    </row>
    <row r="34">
      <c r="A34" s="127">
        <v>31.0</v>
      </c>
      <c r="B34" s="128" t="s">
        <v>503</v>
      </c>
      <c r="C34" s="129" t="s">
        <v>504</v>
      </c>
      <c r="D34" s="128" t="s">
        <v>415</v>
      </c>
      <c r="E34" s="130" t="s">
        <v>295</v>
      </c>
      <c r="F34" s="128" t="s">
        <v>415</v>
      </c>
      <c r="G34" s="130" t="s">
        <v>295</v>
      </c>
    </row>
    <row r="35">
      <c r="A35" s="127">
        <v>32.0</v>
      </c>
      <c r="B35" s="128" t="s">
        <v>505</v>
      </c>
      <c r="C35" s="129" t="s">
        <v>506</v>
      </c>
      <c r="D35" s="128" t="s">
        <v>416</v>
      </c>
      <c r="E35" s="130" t="s">
        <v>300</v>
      </c>
      <c r="F35" s="128" t="s">
        <v>416</v>
      </c>
      <c r="G35" s="130" t="s">
        <v>300</v>
      </c>
    </row>
    <row r="36">
      <c r="A36" s="127">
        <v>33.0</v>
      </c>
      <c r="B36" s="128"/>
      <c r="C36" s="129"/>
      <c r="D36" s="128" t="s">
        <v>507</v>
      </c>
      <c r="E36" s="130" t="s">
        <v>508</v>
      </c>
      <c r="F36" s="128" t="s">
        <v>417</v>
      </c>
      <c r="G36" s="130" t="s">
        <v>305</v>
      </c>
    </row>
    <row r="37">
      <c r="A37" s="127">
        <v>34.0</v>
      </c>
      <c r="B37" s="128" t="s">
        <v>509</v>
      </c>
      <c r="C37" s="129" t="s">
        <v>510</v>
      </c>
      <c r="D37" s="128" t="s">
        <v>511</v>
      </c>
      <c r="E37" s="130" t="s">
        <v>512</v>
      </c>
      <c r="F37" s="128" t="s">
        <v>418</v>
      </c>
      <c r="G37" s="130" t="s">
        <v>310</v>
      </c>
    </row>
    <row r="38">
      <c r="A38" s="127">
        <v>35.0</v>
      </c>
      <c r="B38" s="128" t="s">
        <v>513</v>
      </c>
      <c r="C38" s="129" t="s">
        <v>514</v>
      </c>
      <c r="D38" s="128" t="s">
        <v>515</v>
      </c>
      <c r="E38" s="130" t="s">
        <v>516</v>
      </c>
      <c r="F38" s="128" t="s">
        <v>515</v>
      </c>
      <c r="G38" s="130" t="s">
        <v>315</v>
      </c>
    </row>
    <row r="39">
      <c r="A39" s="127">
        <v>36.0</v>
      </c>
      <c r="B39" s="128" t="s">
        <v>517</v>
      </c>
      <c r="C39" s="129" t="s">
        <v>518</v>
      </c>
      <c r="D39" s="128" t="s">
        <v>421</v>
      </c>
      <c r="E39" s="130" t="s">
        <v>320</v>
      </c>
      <c r="F39" s="128" t="s">
        <v>421</v>
      </c>
      <c r="G39" s="130" t="s">
        <v>320</v>
      </c>
    </row>
    <row r="40">
      <c r="A40" s="127">
        <v>37.0</v>
      </c>
      <c r="B40" s="128" t="s">
        <v>519</v>
      </c>
      <c r="C40" s="129" t="s">
        <v>520</v>
      </c>
      <c r="D40" s="128" t="s">
        <v>422</v>
      </c>
      <c r="E40" s="130" t="s">
        <v>325</v>
      </c>
      <c r="F40" s="128" t="s">
        <v>422</v>
      </c>
      <c r="G40" s="130" t="s">
        <v>325</v>
      </c>
    </row>
    <row r="41">
      <c r="A41" s="127">
        <v>38.0</v>
      </c>
      <c r="B41" s="128" t="s">
        <v>521</v>
      </c>
      <c r="C41" s="129" t="s">
        <v>522</v>
      </c>
      <c r="D41" s="128" t="s">
        <v>523</v>
      </c>
      <c r="E41" s="130" t="s">
        <v>524</v>
      </c>
      <c r="F41" s="128" t="s">
        <v>424</v>
      </c>
      <c r="G41" s="130" t="s">
        <v>524</v>
      </c>
    </row>
    <row r="42">
      <c r="A42" s="127">
        <v>39.0</v>
      </c>
      <c r="B42" s="128"/>
      <c r="C42" s="129" t="s">
        <v>525</v>
      </c>
      <c r="D42" s="128" t="s">
        <v>526</v>
      </c>
      <c r="E42" s="130" t="s">
        <v>527</v>
      </c>
      <c r="F42" s="128" t="s">
        <v>425</v>
      </c>
      <c r="G42" s="130" t="s">
        <v>336</v>
      </c>
    </row>
    <row r="43">
      <c r="A43" s="127">
        <v>40.0</v>
      </c>
      <c r="B43" s="128" t="s">
        <v>528</v>
      </c>
      <c r="C43" s="129" t="s">
        <v>529</v>
      </c>
      <c r="D43" s="128" t="s">
        <v>427</v>
      </c>
      <c r="E43" s="130" t="s">
        <v>341</v>
      </c>
      <c r="F43" s="128" t="s">
        <v>427</v>
      </c>
      <c r="G43" s="130" t="s">
        <v>341</v>
      </c>
    </row>
    <row r="44">
      <c r="A44" s="127">
        <v>41.0</v>
      </c>
      <c r="B44" s="128" t="s">
        <v>428</v>
      </c>
      <c r="C44" s="129" t="s">
        <v>346</v>
      </c>
      <c r="D44" s="128" t="s">
        <v>530</v>
      </c>
      <c r="E44" s="130" t="s">
        <v>531</v>
      </c>
      <c r="F44" s="128" t="s">
        <v>428</v>
      </c>
      <c r="G44" s="130" t="s">
        <v>346</v>
      </c>
    </row>
    <row r="45">
      <c r="A45" s="127">
        <v>42.0</v>
      </c>
      <c r="B45" s="128"/>
      <c r="C45" s="129" t="s">
        <v>532</v>
      </c>
      <c r="D45" s="128" t="s">
        <v>533</v>
      </c>
      <c r="E45" s="130" t="s">
        <v>534</v>
      </c>
      <c r="F45" s="128" t="s">
        <v>429</v>
      </c>
      <c r="G45" s="130" t="s">
        <v>534</v>
      </c>
    </row>
    <row r="46">
      <c r="A46" s="127">
        <v>43.0</v>
      </c>
      <c r="B46" s="128" t="s">
        <v>535</v>
      </c>
      <c r="C46" s="129" t="s">
        <v>536</v>
      </c>
      <c r="D46" s="128" t="s">
        <v>537</v>
      </c>
      <c r="E46" s="130"/>
      <c r="F46" s="128" t="s">
        <v>431</v>
      </c>
      <c r="G46" s="130" t="s">
        <v>538</v>
      </c>
    </row>
    <row r="47">
      <c r="A47" s="127">
        <v>44.0</v>
      </c>
      <c r="B47" s="128" t="s">
        <v>539</v>
      </c>
      <c r="C47" s="129"/>
      <c r="D47" s="128" t="s">
        <v>432</v>
      </c>
      <c r="E47" s="130" t="s">
        <v>361</v>
      </c>
      <c r="F47" s="128" t="s">
        <v>432</v>
      </c>
      <c r="G47" s="130" t="s">
        <v>361</v>
      </c>
    </row>
    <row r="48">
      <c r="A48" s="127">
        <v>45.0</v>
      </c>
      <c r="B48" s="128"/>
      <c r="C48" s="129"/>
      <c r="D48" s="128"/>
      <c r="E48" s="130"/>
      <c r="F48" s="128"/>
      <c r="G48" s="130"/>
    </row>
  </sheetData>
  <mergeCells count="4">
    <mergeCell ref="A1:G1"/>
    <mergeCell ref="B2:C2"/>
    <mergeCell ref="D2:E2"/>
    <mergeCell ref="F2:G2"/>
  </mergeCells>
  <printOptions horizontalCentered="1" verticalCentered="1"/>
  <pageMargins bottom="0.75" footer="0.0" header="0.0" left="0.25" right="0.25"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540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'DATOS DOCENTES'!B2</f>
        <v>MAYELIN GARCÍA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543</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544</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v>5.0</v>
      </c>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v>17.0</v>
      </c>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v>25.0</v>
      </c>
      <c r="E6" s="157">
        <v>26.0</v>
      </c>
      <c r="F6" s="157">
        <v>27.0</v>
      </c>
      <c r="G6" s="157">
        <v>28.0</v>
      </c>
      <c r="H6" s="157">
        <v>29.0</v>
      </c>
      <c r="I6" s="157"/>
      <c r="J6" s="157"/>
      <c r="K6" s="157"/>
      <c r="L6" s="157"/>
      <c r="M6" s="157"/>
      <c r="N6" s="157"/>
      <c r="O6" s="157"/>
      <c r="P6" s="157"/>
      <c r="Q6" s="157"/>
      <c r="R6" s="157"/>
      <c r="S6" s="157"/>
      <c r="T6" s="157"/>
      <c r="U6" s="157"/>
      <c r="V6" s="157"/>
      <c r="W6" s="157"/>
      <c r="X6" s="157"/>
      <c r="Y6" s="43"/>
      <c r="Z6" s="43"/>
      <c r="AA6" s="43"/>
      <c r="AB6" s="43"/>
      <c r="AC6" s="43"/>
      <c r="AD6" s="43"/>
      <c r="AE6" s="22" t="s">
        <v>555</v>
      </c>
      <c r="AF6" s="157" t="s">
        <v>554</v>
      </c>
      <c r="AG6" s="157">
        <v>1.0</v>
      </c>
      <c r="AH6" s="157">
        <v>2.0</v>
      </c>
      <c r="AI6" s="157">
        <v>3.0</v>
      </c>
      <c r="AJ6" s="157">
        <v>4.0</v>
      </c>
      <c r="AK6" s="157">
        <v>5.0</v>
      </c>
      <c r="AL6" s="157">
        <v>8.0</v>
      </c>
      <c r="AM6" s="157">
        <v>9.0</v>
      </c>
      <c r="AN6" s="157">
        <v>10.0</v>
      </c>
      <c r="AO6" s="157">
        <v>11.0</v>
      </c>
      <c r="AP6" s="157">
        <v>12.0</v>
      </c>
      <c r="AQ6" s="157">
        <v>15.0</v>
      </c>
      <c r="AR6" s="157">
        <v>16.0</v>
      </c>
      <c r="AS6" s="157">
        <v>17.0</v>
      </c>
      <c r="AT6" s="157">
        <v>18.0</v>
      </c>
      <c r="AU6" s="157">
        <v>19.0</v>
      </c>
      <c r="AV6" s="157">
        <v>22.0</v>
      </c>
      <c r="AW6" s="157">
        <v>23.0</v>
      </c>
      <c r="AX6" s="157">
        <v>24.0</v>
      </c>
      <c r="AY6" s="157">
        <v>25.0</v>
      </c>
      <c r="AZ6" s="157">
        <v>26.0</v>
      </c>
      <c r="BA6" s="157">
        <v>29.0</v>
      </c>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t="s">
        <v>559</v>
      </c>
      <c r="E7" s="162" t="s">
        <v>559</v>
      </c>
      <c r="F7" s="162" t="s">
        <v>559</v>
      </c>
      <c r="G7" s="162" t="s">
        <v>559</v>
      </c>
      <c r="H7" s="162" t="s">
        <v>559</v>
      </c>
      <c r="I7" s="163"/>
      <c r="J7" s="163"/>
      <c r="K7" s="163"/>
      <c r="L7" s="163"/>
      <c r="M7" s="163"/>
      <c r="N7" s="163"/>
      <c r="O7" s="163"/>
      <c r="P7" s="163"/>
      <c r="Q7" s="163"/>
      <c r="R7" s="163"/>
      <c r="S7" s="163"/>
      <c r="T7" s="163"/>
      <c r="U7" s="163"/>
      <c r="V7" s="163"/>
      <c r="W7" s="163"/>
      <c r="X7" s="163"/>
      <c r="Y7" s="162">
        <f t="shared" ref="Y7:Y51" si="1">IFERROR(COUNTIF(D7:X7,"P")+COUNTIF(D7:X7,"e")+COUNTIF(D7:X7,"t")-INT(COUNTIF(D7:X7,"e")/3)-INT(COUNTIF(D7:X7,"t")/3),"")</f>
        <v>5</v>
      </c>
      <c r="Z7" s="164">
        <f t="shared" ref="Z7:Z51" si="2">IFERROR((Y7/$Z$4),"")</f>
        <v>1</v>
      </c>
      <c r="AA7" s="165">
        <f t="shared" ref="AA7:AA51" si="3">IFERROR(COUNTIF(D7:X7,"A"),"")</f>
        <v>0</v>
      </c>
      <c r="AB7" s="164">
        <f t="shared" ref="AB7:AB51" si="4">IFERROR((AA7/$Z$4),"")</f>
        <v>0</v>
      </c>
      <c r="AC7" s="166">
        <f t="shared" ref="AC7:AC51" si="5">IFERROR(COUNTIF(D7:X7,"E"),"")</f>
        <v>0</v>
      </c>
      <c r="AD7" s="164">
        <f t="shared" ref="AD7:AD51" si="6">IFERROR((AC7/$Z$4),"")</f>
        <v>0</v>
      </c>
      <c r="AE7" s="160">
        <v>1.0</v>
      </c>
      <c r="AF7" s="161" t="str">
        <f t="shared" ref="AF7:AF51" si="7">C7</f>
        <v>Jadiel De Jesús Acosta Peña</v>
      </c>
      <c r="AG7" s="162" t="s">
        <v>559</v>
      </c>
      <c r="AH7" s="162" t="s">
        <v>559</v>
      </c>
      <c r="AI7" s="162" t="s">
        <v>559</v>
      </c>
      <c r="AJ7" s="162" t="s">
        <v>559</v>
      </c>
      <c r="AK7" s="162" t="s">
        <v>559</v>
      </c>
      <c r="AL7" s="162" t="s">
        <v>559</v>
      </c>
      <c r="AM7" s="162" t="s">
        <v>559</v>
      </c>
      <c r="AN7" s="162" t="s">
        <v>559</v>
      </c>
      <c r="AO7" s="162" t="s">
        <v>559</v>
      </c>
      <c r="AP7" s="162" t="s">
        <v>559</v>
      </c>
      <c r="AQ7" s="162" t="s">
        <v>559</v>
      </c>
      <c r="AR7" s="162" t="s">
        <v>559</v>
      </c>
      <c r="AS7" s="162"/>
      <c r="AT7" s="162"/>
      <c r="AU7" s="162" t="s">
        <v>559</v>
      </c>
      <c r="AV7" s="162" t="s">
        <v>559</v>
      </c>
      <c r="AW7" s="162" t="s">
        <v>559</v>
      </c>
      <c r="AX7" s="162"/>
      <c r="AY7" s="162" t="s">
        <v>559</v>
      </c>
      <c r="AZ7" s="162"/>
      <c r="BA7" s="162" t="s">
        <v>559</v>
      </c>
      <c r="BB7" s="163">
        <f t="shared" ref="BB7:BB51" si="8">IFERROR(COUNTIF(AG7:BA7,"P")+COUNTIF(AG7:BA7,"e")+COUNTIF(AG7:BA7,"t")-INT(COUNTIF(AG7:BA7,"e")/3)-INT(COUNTIF(AG7:BA7,"t")/3),"")</f>
        <v>17</v>
      </c>
      <c r="BC7" s="164">
        <f t="shared" ref="BC7:BC51" si="9">IFERROR(BB7/$BC$4,"")</f>
        <v>1</v>
      </c>
      <c r="BD7" s="166">
        <f t="shared" ref="BD7:BD51" si="10">IFERROR(COUNTIF(AG7:BA7,"A"),"")</f>
        <v>0</v>
      </c>
      <c r="BE7" s="164">
        <f t="shared" ref="BE7:BE51" si="11">IFERROR((BD7/$BC$4),"")</f>
        <v>0</v>
      </c>
      <c r="BF7" s="166">
        <f t="shared" ref="BF7:BF51" si="12">IFERROR(COUNTIF(AG7:BA7,"E"),"")</f>
        <v>0</v>
      </c>
      <c r="BG7" s="167">
        <f t="shared" ref="BG7:BG51" si="13">IFERROR((BF7/$BC$4),"")</f>
        <v>0</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t="s">
        <v>559</v>
      </c>
      <c r="E8" s="162" t="s">
        <v>559</v>
      </c>
      <c r="F8" s="162" t="s">
        <v>559</v>
      </c>
      <c r="G8" s="162" t="s">
        <v>559</v>
      </c>
      <c r="H8" s="162" t="s">
        <v>559</v>
      </c>
      <c r="I8" s="163"/>
      <c r="J8" s="163"/>
      <c r="K8" s="163"/>
      <c r="L8" s="163"/>
      <c r="M8" s="163"/>
      <c r="N8" s="163"/>
      <c r="O8" s="163"/>
      <c r="P8" s="163"/>
      <c r="Q8" s="163"/>
      <c r="R8" s="163"/>
      <c r="S8" s="163"/>
      <c r="T8" s="163"/>
      <c r="U8" s="163"/>
      <c r="V8" s="163"/>
      <c r="W8" s="163"/>
      <c r="X8" s="163"/>
      <c r="Y8" s="162">
        <f t="shared" si="1"/>
        <v>5</v>
      </c>
      <c r="Z8" s="164">
        <f t="shared" si="2"/>
        <v>1</v>
      </c>
      <c r="AA8" s="165">
        <f t="shared" si="3"/>
        <v>0</v>
      </c>
      <c r="AB8" s="164">
        <f t="shared" si="4"/>
        <v>0</v>
      </c>
      <c r="AC8" s="166">
        <f t="shared" si="5"/>
        <v>0</v>
      </c>
      <c r="AD8" s="164">
        <f t="shared" si="6"/>
        <v>0</v>
      </c>
      <c r="AE8" s="160">
        <v>2.0</v>
      </c>
      <c r="AF8" s="161" t="str">
        <f t="shared" si="7"/>
        <v>Daniel  Elía Almonte Martínez</v>
      </c>
      <c r="AG8" s="162" t="s">
        <v>559</v>
      </c>
      <c r="AH8" s="162" t="s">
        <v>559</v>
      </c>
      <c r="AI8" s="162" t="s">
        <v>559</v>
      </c>
      <c r="AJ8" s="162" t="s">
        <v>559</v>
      </c>
      <c r="AK8" s="162" t="s">
        <v>559</v>
      </c>
      <c r="AL8" s="162" t="s">
        <v>559</v>
      </c>
      <c r="AM8" s="162" t="s">
        <v>559</v>
      </c>
      <c r="AN8" s="162" t="s">
        <v>559</v>
      </c>
      <c r="AO8" s="162" t="s">
        <v>559</v>
      </c>
      <c r="AP8" s="162" t="s">
        <v>559</v>
      </c>
      <c r="AQ8" s="162" t="s">
        <v>559</v>
      </c>
      <c r="AR8" s="162" t="s">
        <v>559</v>
      </c>
      <c r="AS8" s="162"/>
      <c r="AT8" s="162"/>
      <c r="AU8" s="162" t="s">
        <v>559</v>
      </c>
      <c r="AV8" s="162" t="s">
        <v>559</v>
      </c>
      <c r="AW8" s="162" t="s">
        <v>559</v>
      </c>
      <c r="AX8" s="162"/>
      <c r="AY8" s="162" t="s">
        <v>559</v>
      </c>
      <c r="AZ8" s="162"/>
      <c r="BA8" s="162" t="s">
        <v>559</v>
      </c>
      <c r="BB8" s="163">
        <f t="shared" si="8"/>
        <v>17</v>
      </c>
      <c r="BC8" s="164">
        <f t="shared" si="9"/>
        <v>1</v>
      </c>
      <c r="BD8" s="166">
        <f t="shared" si="10"/>
        <v>0</v>
      </c>
      <c r="BE8" s="164">
        <f t="shared" si="11"/>
        <v>0</v>
      </c>
      <c r="BF8" s="166">
        <f t="shared" si="12"/>
        <v>0</v>
      </c>
      <c r="BG8" s="167">
        <f t="shared" si="13"/>
        <v>0</v>
      </c>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t="s">
        <v>559</v>
      </c>
      <c r="E9" s="162" t="s">
        <v>559</v>
      </c>
      <c r="F9" s="162" t="s">
        <v>559</v>
      </c>
      <c r="G9" s="162" t="s">
        <v>559</v>
      </c>
      <c r="H9" s="162" t="s">
        <v>559</v>
      </c>
      <c r="I9" s="163"/>
      <c r="J9" s="163"/>
      <c r="K9" s="163"/>
      <c r="L9" s="163"/>
      <c r="M9" s="163"/>
      <c r="N9" s="163"/>
      <c r="O9" s="163"/>
      <c r="P9" s="163"/>
      <c r="Q9" s="163"/>
      <c r="R9" s="163"/>
      <c r="S9" s="163"/>
      <c r="T9" s="163"/>
      <c r="U9" s="163"/>
      <c r="V9" s="163"/>
      <c r="W9" s="163"/>
      <c r="X9" s="163"/>
      <c r="Y9" s="162">
        <f t="shared" si="1"/>
        <v>5</v>
      </c>
      <c r="Z9" s="164">
        <f t="shared" si="2"/>
        <v>1</v>
      </c>
      <c r="AA9" s="165">
        <f t="shared" si="3"/>
        <v>0</v>
      </c>
      <c r="AB9" s="164">
        <f t="shared" si="4"/>
        <v>0</v>
      </c>
      <c r="AC9" s="166">
        <f t="shared" si="5"/>
        <v>0</v>
      </c>
      <c r="AD9" s="164">
        <f t="shared" si="6"/>
        <v>0</v>
      </c>
      <c r="AE9" s="160">
        <v>3.0</v>
      </c>
      <c r="AF9" s="161" t="str">
        <f t="shared" si="7"/>
        <v>Isaac  Ángeles Liriano</v>
      </c>
      <c r="AG9" s="162" t="s">
        <v>559</v>
      </c>
      <c r="AH9" s="162" t="s">
        <v>559</v>
      </c>
      <c r="AI9" s="162" t="s">
        <v>559</v>
      </c>
      <c r="AJ9" s="162" t="s">
        <v>559</v>
      </c>
      <c r="AK9" s="162" t="s">
        <v>559</v>
      </c>
      <c r="AL9" s="162" t="s">
        <v>559</v>
      </c>
      <c r="AM9" s="162" t="s">
        <v>559</v>
      </c>
      <c r="AN9" s="162" t="s">
        <v>559</v>
      </c>
      <c r="AO9" s="162" t="s">
        <v>559</v>
      </c>
      <c r="AP9" s="162" t="s">
        <v>559</v>
      </c>
      <c r="AQ9" s="162" t="s">
        <v>559</v>
      </c>
      <c r="AR9" s="162" t="s">
        <v>559</v>
      </c>
      <c r="AS9" s="162"/>
      <c r="AT9" s="162"/>
      <c r="AU9" s="162" t="s">
        <v>559</v>
      </c>
      <c r="AV9" s="162" t="s">
        <v>559</v>
      </c>
      <c r="AW9" s="162" t="s">
        <v>559</v>
      </c>
      <c r="AX9" s="162"/>
      <c r="AY9" s="162" t="s">
        <v>559</v>
      </c>
      <c r="AZ9" s="162"/>
      <c r="BA9" s="162" t="s">
        <v>559</v>
      </c>
      <c r="BB9" s="163">
        <f t="shared" si="8"/>
        <v>17</v>
      </c>
      <c r="BC9" s="164">
        <f t="shared" si="9"/>
        <v>1</v>
      </c>
      <c r="BD9" s="166">
        <f t="shared" si="10"/>
        <v>0</v>
      </c>
      <c r="BE9" s="164">
        <f t="shared" si="11"/>
        <v>0</v>
      </c>
      <c r="BF9" s="166">
        <f t="shared" si="12"/>
        <v>0</v>
      </c>
      <c r="BG9" s="167">
        <f t="shared" si="13"/>
        <v>0</v>
      </c>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t="s">
        <v>559</v>
      </c>
      <c r="E10" s="162" t="s">
        <v>559</v>
      </c>
      <c r="F10" s="162" t="s">
        <v>559</v>
      </c>
      <c r="G10" s="162" t="s">
        <v>559</v>
      </c>
      <c r="H10" s="162" t="s">
        <v>559</v>
      </c>
      <c r="I10" s="163"/>
      <c r="J10" s="163"/>
      <c r="K10" s="163"/>
      <c r="L10" s="163"/>
      <c r="M10" s="163"/>
      <c r="N10" s="163"/>
      <c r="O10" s="163"/>
      <c r="P10" s="163"/>
      <c r="Q10" s="163"/>
      <c r="R10" s="163"/>
      <c r="S10" s="163"/>
      <c r="T10" s="163"/>
      <c r="U10" s="163"/>
      <c r="V10" s="163"/>
      <c r="W10" s="163"/>
      <c r="X10" s="163"/>
      <c r="Y10" s="162">
        <f t="shared" si="1"/>
        <v>5</v>
      </c>
      <c r="Z10" s="164">
        <f t="shared" si="2"/>
        <v>1</v>
      </c>
      <c r="AA10" s="165">
        <f t="shared" si="3"/>
        <v>0</v>
      </c>
      <c r="AB10" s="164">
        <f t="shared" si="4"/>
        <v>0</v>
      </c>
      <c r="AC10" s="166">
        <f t="shared" si="5"/>
        <v>0</v>
      </c>
      <c r="AD10" s="164">
        <f t="shared" si="6"/>
        <v>0</v>
      </c>
      <c r="AE10" s="160">
        <v>4.0</v>
      </c>
      <c r="AF10" s="161" t="str">
        <f t="shared" si="7"/>
        <v>Melaniee  Aquino  Estrella</v>
      </c>
      <c r="AG10" s="162" t="s">
        <v>559</v>
      </c>
      <c r="AH10" s="162" t="s">
        <v>559</v>
      </c>
      <c r="AI10" s="162" t="s">
        <v>559</v>
      </c>
      <c r="AJ10" s="162" t="s">
        <v>559</v>
      </c>
      <c r="AK10" s="162" t="s">
        <v>559</v>
      </c>
      <c r="AL10" s="162" t="s">
        <v>559</v>
      </c>
      <c r="AM10" s="162" t="s">
        <v>559</v>
      </c>
      <c r="AN10" s="162" t="s">
        <v>559</v>
      </c>
      <c r="AO10" s="162" t="s">
        <v>559</v>
      </c>
      <c r="AP10" s="162" t="s">
        <v>559</v>
      </c>
      <c r="AQ10" s="162" t="s">
        <v>559</v>
      </c>
      <c r="AR10" s="162" t="s">
        <v>559</v>
      </c>
      <c r="AS10" s="162"/>
      <c r="AT10" s="162"/>
      <c r="AU10" s="162" t="s">
        <v>559</v>
      </c>
      <c r="AV10" s="162" t="s">
        <v>559</v>
      </c>
      <c r="AW10" s="162" t="s">
        <v>559</v>
      </c>
      <c r="AX10" s="162"/>
      <c r="AY10" s="162" t="s">
        <v>559</v>
      </c>
      <c r="AZ10" s="162"/>
      <c r="BA10" s="162" t="s">
        <v>559</v>
      </c>
      <c r="BB10" s="163">
        <f t="shared" si="8"/>
        <v>17</v>
      </c>
      <c r="BC10" s="164">
        <f t="shared" si="9"/>
        <v>1</v>
      </c>
      <c r="BD10" s="166">
        <f t="shared" si="10"/>
        <v>0</v>
      </c>
      <c r="BE10" s="164">
        <f t="shared" si="11"/>
        <v>0</v>
      </c>
      <c r="BF10" s="166">
        <f t="shared" si="12"/>
        <v>0</v>
      </c>
      <c r="BG10" s="167">
        <f t="shared" si="13"/>
        <v>0</v>
      </c>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t="s">
        <v>559</v>
      </c>
      <c r="E11" s="162" t="s">
        <v>559</v>
      </c>
      <c r="F11" s="162" t="s">
        <v>559</v>
      </c>
      <c r="G11" s="162" t="s">
        <v>559</v>
      </c>
      <c r="H11" s="162" t="s">
        <v>559</v>
      </c>
      <c r="I11" s="163"/>
      <c r="J11" s="163"/>
      <c r="K11" s="163"/>
      <c r="L11" s="163"/>
      <c r="M11" s="163"/>
      <c r="N11" s="163"/>
      <c r="O11" s="163"/>
      <c r="P11" s="163"/>
      <c r="Q11" s="163"/>
      <c r="R11" s="163"/>
      <c r="S11" s="163"/>
      <c r="T11" s="163"/>
      <c r="U11" s="163"/>
      <c r="V11" s="163"/>
      <c r="W11" s="163"/>
      <c r="X11" s="163"/>
      <c r="Y11" s="162">
        <f t="shared" si="1"/>
        <v>5</v>
      </c>
      <c r="Z11" s="164">
        <f t="shared" si="2"/>
        <v>1</v>
      </c>
      <c r="AA11" s="165">
        <f t="shared" si="3"/>
        <v>0</v>
      </c>
      <c r="AB11" s="164">
        <f t="shared" si="4"/>
        <v>0</v>
      </c>
      <c r="AC11" s="166">
        <f t="shared" si="5"/>
        <v>0</v>
      </c>
      <c r="AD11" s="164">
        <f t="shared" si="6"/>
        <v>0</v>
      </c>
      <c r="AE11" s="160">
        <v>5.0</v>
      </c>
      <c r="AF11" s="161" t="str">
        <f t="shared" si="7"/>
        <v>Jennifer  Asenjo  De Los Santos TRANSFERIDA 10/12/25</v>
      </c>
      <c r="AG11" s="162" t="s">
        <v>559</v>
      </c>
      <c r="AH11" s="162" t="s">
        <v>559</v>
      </c>
      <c r="AI11" s="162" t="s">
        <v>559</v>
      </c>
      <c r="AJ11" s="162" t="s">
        <v>559</v>
      </c>
      <c r="AK11" s="162" t="s">
        <v>559</v>
      </c>
      <c r="AL11" s="162" t="s">
        <v>559</v>
      </c>
      <c r="AM11" s="162" t="s">
        <v>559</v>
      </c>
      <c r="AN11" s="162" t="s">
        <v>559</v>
      </c>
      <c r="AO11" s="162" t="s">
        <v>559</v>
      </c>
      <c r="AP11" s="162" t="s">
        <v>559</v>
      </c>
      <c r="AQ11" s="162" t="s">
        <v>559</v>
      </c>
      <c r="AR11" s="162" t="s">
        <v>559</v>
      </c>
      <c r="AS11" s="162"/>
      <c r="AT11" s="162"/>
      <c r="AU11" s="162" t="s">
        <v>559</v>
      </c>
      <c r="AV11" s="162" t="s">
        <v>559</v>
      </c>
      <c r="AW11" s="162" t="s">
        <v>559</v>
      </c>
      <c r="AX11" s="162"/>
      <c r="AY11" s="162" t="s">
        <v>559</v>
      </c>
      <c r="AZ11" s="162"/>
      <c r="BA11" s="162" t="s">
        <v>559</v>
      </c>
      <c r="BB11" s="163">
        <f t="shared" si="8"/>
        <v>17</v>
      </c>
      <c r="BC11" s="164">
        <f t="shared" si="9"/>
        <v>1</v>
      </c>
      <c r="BD11" s="166">
        <f t="shared" si="10"/>
        <v>0</v>
      </c>
      <c r="BE11" s="164">
        <f t="shared" si="11"/>
        <v>0</v>
      </c>
      <c r="BF11" s="166">
        <f t="shared" si="12"/>
        <v>0</v>
      </c>
      <c r="BG11" s="167">
        <f t="shared" si="13"/>
        <v>0</v>
      </c>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t="s">
        <v>559</v>
      </c>
      <c r="E12" s="162" t="s">
        <v>559</v>
      </c>
      <c r="F12" s="162" t="s">
        <v>559</v>
      </c>
      <c r="G12" s="162" t="s">
        <v>559</v>
      </c>
      <c r="H12" s="162" t="s">
        <v>559</v>
      </c>
      <c r="I12" s="163"/>
      <c r="J12" s="163"/>
      <c r="K12" s="163"/>
      <c r="L12" s="163"/>
      <c r="M12" s="163"/>
      <c r="N12" s="163"/>
      <c r="O12" s="163"/>
      <c r="P12" s="163"/>
      <c r="Q12" s="163"/>
      <c r="R12" s="163"/>
      <c r="S12" s="163"/>
      <c r="T12" s="163"/>
      <c r="U12" s="163"/>
      <c r="V12" s="163"/>
      <c r="W12" s="163"/>
      <c r="X12" s="163"/>
      <c r="Y12" s="162">
        <f t="shared" si="1"/>
        <v>5</v>
      </c>
      <c r="Z12" s="164">
        <f t="shared" si="2"/>
        <v>1</v>
      </c>
      <c r="AA12" s="165">
        <f t="shared" si="3"/>
        <v>0</v>
      </c>
      <c r="AB12" s="164">
        <f t="shared" si="4"/>
        <v>0</v>
      </c>
      <c r="AC12" s="166">
        <f t="shared" si="5"/>
        <v>0</v>
      </c>
      <c r="AD12" s="164">
        <f t="shared" si="6"/>
        <v>0</v>
      </c>
      <c r="AE12" s="160">
        <v>6.0</v>
      </c>
      <c r="AF12" s="161" t="str">
        <f t="shared" si="7"/>
        <v>Leshlie Crismayri Bautista Quezada</v>
      </c>
      <c r="AG12" s="162" t="s">
        <v>559</v>
      </c>
      <c r="AH12" s="162" t="s">
        <v>559</v>
      </c>
      <c r="AI12" s="162" t="s">
        <v>559</v>
      </c>
      <c r="AJ12" s="162" t="s">
        <v>559</v>
      </c>
      <c r="AK12" s="162" t="s">
        <v>559</v>
      </c>
      <c r="AL12" s="162" t="s">
        <v>559</v>
      </c>
      <c r="AM12" s="162" t="s">
        <v>559</v>
      </c>
      <c r="AN12" s="162" t="s">
        <v>559</v>
      </c>
      <c r="AO12" s="162" t="s">
        <v>559</v>
      </c>
      <c r="AP12" s="162" t="s">
        <v>559</v>
      </c>
      <c r="AQ12" s="162" t="s">
        <v>559</v>
      </c>
      <c r="AR12" s="162" t="s">
        <v>559</v>
      </c>
      <c r="AS12" s="162"/>
      <c r="AT12" s="162"/>
      <c r="AU12" s="162" t="s">
        <v>559</v>
      </c>
      <c r="AV12" s="162" t="s">
        <v>559</v>
      </c>
      <c r="AW12" s="162" t="s">
        <v>559</v>
      </c>
      <c r="AX12" s="162"/>
      <c r="AY12" s="162" t="s">
        <v>559</v>
      </c>
      <c r="AZ12" s="162"/>
      <c r="BA12" s="162" t="s">
        <v>559</v>
      </c>
      <c r="BB12" s="163">
        <f t="shared" si="8"/>
        <v>17</v>
      </c>
      <c r="BC12" s="164">
        <f t="shared" si="9"/>
        <v>1</v>
      </c>
      <c r="BD12" s="166">
        <f t="shared" si="10"/>
        <v>0</v>
      </c>
      <c r="BE12" s="164">
        <f t="shared" si="11"/>
        <v>0</v>
      </c>
      <c r="BF12" s="166">
        <f t="shared" si="12"/>
        <v>0</v>
      </c>
      <c r="BG12" s="167">
        <f t="shared" si="13"/>
        <v>0</v>
      </c>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t="s">
        <v>559</v>
      </c>
      <c r="E13" s="162" t="s">
        <v>559</v>
      </c>
      <c r="F13" s="162" t="s">
        <v>559</v>
      </c>
      <c r="G13" s="162" t="s">
        <v>559</v>
      </c>
      <c r="H13" s="162" t="s">
        <v>559</v>
      </c>
      <c r="I13" s="163"/>
      <c r="J13" s="163"/>
      <c r="K13" s="163"/>
      <c r="L13" s="163"/>
      <c r="M13" s="163"/>
      <c r="N13" s="163"/>
      <c r="O13" s="163"/>
      <c r="P13" s="163"/>
      <c r="Q13" s="163"/>
      <c r="R13" s="163"/>
      <c r="S13" s="163"/>
      <c r="T13" s="163"/>
      <c r="U13" s="163"/>
      <c r="V13" s="163"/>
      <c r="W13" s="163"/>
      <c r="X13" s="163"/>
      <c r="Y13" s="162">
        <f t="shared" si="1"/>
        <v>5</v>
      </c>
      <c r="Z13" s="164">
        <f t="shared" si="2"/>
        <v>1</v>
      </c>
      <c r="AA13" s="165">
        <f t="shared" si="3"/>
        <v>0</v>
      </c>
      <c r="AB13" s="164">
        <f t="shared" si="4"/>
        <v>0</v>
      </c>
      <c r="AC13" s="166">
        <f t="shared" si="5"/>
        <v>0</v>
      </c>
      <c r="AD13" s="164">
        <f t="shared" si="6"/>
        <v>0</v>
      </c>
      <c r="AE13" s="160">
        <v>7.0</v>
      </c>
      <c r="AF13" s="161" t="str">
        <f t="shared" si="7"/>
        <v>Gilber  Bello Silva</v>
      </c>
      <c r="AG13" s="162" t="s">
        <v>559</v>
      </c>
      <c r="AH13" s="162" t="s">
        <v>559</v>
      </c>
      <c r="AI13" s="162" t="s">
        <v>559</v>
      </c>
      <c r="AJ13" s="162" t="s">
        <v>559</v>
      </c>
      <c r="AK13" s="162" t="s">
        <v>559</v>
      </c>
      <c r="AL13" s="162" t="s">
        <v>559</v>
      </c>
      <c r="AM13" s="162" t="s">
        <v>559</v>
      </c>
      <c r="AN13" s="162" t="s">
        <v>559</v>
      </c>
      <c r="AO13" s="162" t="s">
        <v>559</v>
      </c>
      <c r="AP13" s="162" t="s">
        <v>559</v>
      </c>
      <c r="AQ13" s="162" t="s">
        <v>559</v>
      </c>
      <c r="AR13" s="162" t="s">
        <v>559</v>
      </c>
      <c r="AS13" s="162"/>
      <c r="AT13" s="162"/>
      <c r="AU13" s="162" t="s">
        <v>559</v>
      </c>
      <c r="AV13" s="162" t="s">
        <v>559</v>
      </c>
      <c r="AW13" s="162" t="s">
        <v>559</v>
      </c>
      <c r="AX13" s="162"/>
      <c r="AY13" s="162" t="s">
        <v>559</v>
      </c>
      <c r="AZ13" s="162"/>
      <c r="BA13" s="162" t="s">
        <v>559</v>
      </c>
      <c r="BB13" s="163">
        <f t="shared" si="8"/>
        <v>17</v>
      </c>
      <c r="BC13" s="164">
        <f t="shared" si="9"/>
        <v>1</v>
      </c>
      <c r="BD13" s="166">
        <f t="shared" si="10"/>
        <v>0</v>
      </c>
      <c r="BE13" s="164">
        <f t="shared" si="11"/>
        <v>0</v>
      </c>
      <c r="BF13" s="166">
        <f t="shared" si="12"/>
        <v>0</v>
      </c>
      <c r="BG13" s="167">
        <f t="shared" si="13"/>
        <v>0</v>
      </c>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t="s">
        <v>559</v>
      </c>
      <c r="E14" s="162" t="s">
        <v>559</v>
      </c>
      <c r="F14" s="162" t="s">
        <v>559</v>
      </c>
      <c r="G14" s="162" t="s">
        <v>559</v>
      </c>
      <c r="H14" s="162" t="s">
        <v>559</v>
      </c>
      <c r="I14" s="163"/>
      <c r="J14" s="163"/>
      <c r="K14" s="163"/>
      <c r="L14" s="163"/>
      <c r="M14" s="163"/>
      <c r="N14" s="163"/>
      <c r="O14" s="163"/>
      <c r="P14" s="163"/>
      <c r="Q14" s="163"/>
      <c r="R14" s="163"/>
      <c r="S14" s="163"/>
      <c r="T14" s="163"/>
      <c r="U14" s="163"/>
      <c r="V14" s="163"/>
      <c r="W14" s="163"/>
      <c r="X14" s="163"/>
      <c r="Y14" s="162">
        <f t="shared" si="1"/>
        <v>5</v>
      </c>
      <c r="Z14" s="164">
        <f t="shared" si="2"/>
        <v>1</v>
      </c>
      <c r="AA14" s="165">
        <f t="shared" si="3"/>
        <v>0</v>
      </c>
      <c r="AB14" s="164">
        <f t="shared" si="4"/>
        <v>0</v>
      </c>
      <c r="AC14" s="166">
        <f t="shared" si="5"/>
        <v>0</v>
      </c>
      <c r="AD14" s="164">
        <f t="shared" si="6"/>
        <v>0</v>
      </c>
      <c r="AE14" s="160">
        <v>8.0</v>
      </c>
      <c r="AF14" s="161" t="str">
        <f t="shared" si="7"/>
        <v>Sherlyn Mariel Bernabel Lora</v>
      </c>
      <c r="AG14" s="162" t="s">
        <v>559</v>
      </c>
      <c r="AH14" s="162" t="s">
        <v>559</v>
      </c>
      <c r="AI14" s="162" t="s">
        <v>559</v>
      </c>
      <c r="AJ14" s="162" t="s">
        <v>559</v>
      </c>
      <c r="AK14" s="162" t="s">
        <v>559</v>
      </c>
      <c r="AL14" s="162" t="s">
        <v>559</v>
      </c>
      <c r="AM14" s="162" t="s">
        <v>559</v>
      </c>
      <c r="AN14" s="162" t="s">
        <v>559</v>
      </c>
      <c r="AO14" s="162" t="s">
        <v>559</v>
      </c>
      <c r="AP14" s="162" t="s">
        <v>559</v>
      </c>
      <c r="AQ14" s="162" t="s">
        <v>559</v>
      </c>
      <c r="AR14" s="162" t="s">
        <v>559</v>
      </c>
      <c r="AS14" s="162"/>
      <c r="AT14" s="162"/>
      <c r="AU14" s="162" t="s">
        <v>559</v>
      </c>
      <c r="AV14" s="162" t="s">
        <v>559</v>
      </c>
      <c r="AW14" s="162" t="s">
        <v>559</v>
      </c>
      <c r="AX14" s="162"/>
      <c r="AY14" s="162" t="s">
        <v>559</v>
      </c>
      <c r="AZ14" s="162"/>
      <c r="BA14" s="162" t="s">
        <v>559</v>
      </c>
      <c r="BB14" s="163">
        <f t="shared" si="8"/>
        <v>17</v>
      </c>
      <c r="BC14" s="164">
        <f t="shared" si="9"/>
        <v>1</v>
      </c>
      <c r="BD14" s="166">
        <f t="shared" si="10"/>
        <v>0</v>
      </c>
      <c r="BE14" s="164">
        <f t="shared" si="11"/>
        <v>0</v>
      </c>
      <c r="BF14" s="166">
        <f t="shared" si="12"/>
        <v>0</v>
      </c>
      <c r="BG14" s="167">
        <f t="shared" si="13"/>
        <v>0</v>
      </c>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t="s">
        <v>559</v>
      </c>
      <c r="E15" s="162" t="s">
        <v>559</v>
      </c>
      <c r="F15" s="162" t="s">
        <v>559</v>
      </c>
      <c r="G15" s="162" t="s">
        <v>559</v>
      </c>
      <c r="H15" s="162" t="s">
        <v>559</v>
      </c>
      <c r="I15" s="163"/>
      <c r="J15" s="163"/>
      <c r="K15" s="163"/>
      <c r="L15" s="163"/>
      <c r="M15" s="163"/>
      <c r="N15" s="163"/>
      <c r="O15" s="163"/>
      <c r="P15" s="163"/>
      <c r="Q15" s="163"/>
      <c r="R15" s="163"/>
      <c r="S15" s="163"/>
      <c r="T15" s="163"/>
      <c r="U15" s="163"/>
      <c r="V15" s="163"/>
      <c r="W15" s="163"/>
      <c r="X15" s="163"/>
      <c r="Y15" s="162">
        <f t="shared" si="1"/>
        <v>5</v>
      </c>
      <c r="Z15" s="164">
        <f t="shared" si="2"/>
        <v>1</v>
      </c>
      <c r="AA15" s="165">
        <f t="shared" si="3"/>
        <v>0</v>
      </c>
      <c r="AB15" s="164">
        <f t="shared" si="4"/>
        <v>0</v>
      </c>
      <c r="AC15" s="166">
        <f t="shared" si="5"/>
        <v>0</v>
      </c>
      <c r="AD15" s="164">
        <f t="shared" si="6"/>
        <v>0</v>
      </c>
      <c r="AE15" s="160">
        <v>9.0</v>
      </c>
      <c r="AF15" s="161" t="str">
        <f t="shared" si="7"/>
        <v>Erleen  Brito Castillo</v>
      </c>
      <c r="AG15" s="162" t="s">
        <v>559</v>
      </c>
      <c r="AH15" s="162" t="s">
        <v>559</v>
      </c>
      <c r="AI15" s="162" t="s">
        <v>559</v>
      </c>
      <c r="AJ15" s="162" t="s">
        <v>559</v>
      </c>
      <c r="AK15" s="162" t="s">
        <v>559</v>
      </c>
      <c r="AL15" s="162" t="s">
        <v>559</v>
      </c>
      <c r="AM15" s="162" t="s">
        <v>559</v>
      </c>
      <c r="AN15" s="162" t="s">
        <v>559</v>
      </c>
      <c r="AO15" s="162" t="s">
        <v>559</v>
      </c>
      <c r="AP15" s="162" t="s">
        <v>559</v>
      </c>
      <c r="AQ15" s="162" t="s">
        <v>559</v>
      </c>
      <c r="AR15" s="162" t="s">
        <v>559</v>
      </c>
      <c r="AS15" s="162"/>
      <c r="AT15" s="162"/>
      <c r="AU15" s="162" t="s">
        <v>559</v>
      </c>
      <c r="AV15" s="162" t="s">
        <v>559</v>
      </c>
      <c r="AW15" s="162" t="s">
        <v>559</v>
      </c>
      <c r="AX15" s="162"/>
      <c r="AY15" s="162" t="s">
        <v>559</v>
      </c>
      <c r="AZ15" s="162"/>
      <c r="BA15" s="162" t="s">
        <v>559</v>
      </c>
      <c r="BB15" s="163">
        <f t="shared" si="8"/>
        <v>17</v>
      </c>
      <c r="BC15" s="164">
        <f t="shared" si="9"/>
        <v>1</v>
      </c>
      <c r="BD15" s="166">
        <f t="shared" si="10"/>
        <v>0</v>
      </c>
      <c r="BE15" s="164">
        <f t="shared" si="11"/>
        <v>0</v>
      </c>
      <c r="BF15" s="166">
        <f t="shared" si="12"/>
        <v>0</v>
      </c>
      <c r="BG15" s="167">
        <f t="shared" si="13"/>
        <v>0</v>
      </c>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t="s">
        <v>559</v>
      </c>
      <c r="E16" s="162" t="s">
        <v>559</v>
      </c>
      <c r="F16" s="162" t="s">
        <v>559</v>
      </c>
      <c r="G16" s="162" t="s">
        <v>559</v>
      </c>
      <c r="H16" s="162" t="s">
        <v>559</v>
      </c>
      <c r="I16" s="163"/>
      <c r="J16" s="163"/>
      <c r="K16" s="163"/>
      <c r="L16" s="163"/>
      <c r="M16" s="163"/>
      <c r="N16" s="163"/>
      <c r="O16" s="163"/>
      <c r="P16" s="163"/>
      <c r="Q16" s="163"/>
      <c r="R16" s="163"/>
      <c r="S16" s="163"/>
      <c r="T16" s="163"/>
      <c r="U16" s="163"/>
      <c r="V16" s="163"/>
      <c r="W16" s="163"/>
      <c r="X16" s="163"/>
      <c r="Y16" s="162">
        <f t="shared" si="1"/>
        <v>5</v>
      </c>
      <c r="Z16" s="164">
        <f t="shared" si="2"/>
        <v>1</v>
      </c>
      <c r="AA16" s="165">
        <f t="shared" si="3"/>
        <v>0</v>
      </c>
      <c r="AB16" s="164">
        <f t="shared" si="4"/>
        <v>0</v>
      </c>
      <c r="AC16" s="166">
        <f t="shared" si="5"/>
        <v>0</v>
      </c>
      <c r="AD16" s="164">
        <f t="shared" si="6"/>
        <v>0</v>
      </c>
      <c r="AE16" s="160">
        <v>10.0</v>
      </c>
      <c r="AF16" s="161" t="str">
        <f t="shared" si="7"/>
        <v>Brianny  Caraballo Guzmán</v>
      </c>
      <c r="AG16" s="162" t="s">
        <v>559</v>
      </c>
      <c r="AH16" s="162" t="s">
        <v>559</v>
      </c>
      <c r="AI16" s="162" t="s">
        <v>559</v>
      </c>
      <c r="AJ16" s="162" t="s">
        <v>559</v>
      </c>
      <c r="AK16" s="162" t="s">
        <v>559</v>
      </c>
      <c r="AL16" s="162" t="s">
        <v>559</v>
      </c>
      <c r="AM16" s="162" t="s">
        <v>559</v>
      </c>
      <c r="AN16" s="162" t="s">
        <v>559</v>
      </c>
      <c r="AO16" s="162" t="s">
        <v>559</v>
      </c>
      <c r="AP16" s="162" t="s">
        <v>559</v>
      </c>
      <c r="AQ16" s="162" t="s">
        <v>559</v>
      </c>
      <c r="AR16" s="162" t="s">
        <v>559</v>
      </c>
      <c r="AS16" s="162"/>
      <c r="AT16" s="162"/>
      <c r="AU16" s="162" t="s">
        <v>559</v>
      </c>
      <c r="AV16" s="162" t="s">
        <v>559</v>
      </c>
      <c r="AW16" s="162" t="s">
        <v>559</v>
      </c>
      <c r="AX16" s="162"/>
      <c r="AY16" s="162" t="s">
        <v>559</v>
      </c>
      <c r="AZ16" s="162"/>
      <c r="BA16" s="162" t="s">
        <v>559</v>
      </c>
      <c r="BB16" s="163">
        <f t="shared" si="8"/>
        <v>17</v>
      </c>
      <c r="BC16" s="164">
        <f t="shared" si="9"/>
        <v>1</v>
      </c>
      <c r="BD16" s="166">
        <f t="shared" si="10"/>
        <v>0</v>
      </c>
      <c r="BE16" s="164">
        <f t="shared" si="11"/>
        <v>0</v>
      </c>
      <c r="BF16" s="166">
        <f t="shared" si="12"/>
        <v>0</v>
      </c>
      <c r="BG16" s="167">
        <f t="shared" si="13"/>
        <v>0</v>
      </c>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t="s">
        <v>559</v>
      </c>
      <c r="E17" s="162" t="s">
        <v>559</v>
      </c>
      <c r="F17" s="162" t="s">
        <v>559</v>
      </c>
      <c r="G17" s="162" t="s">
        <v>559</v>
      </c>
      <c r="H17" s="162" t="s">
        <v>559</v>
      </c>
      <c r="I17" s="163"/>
      <c r="J17" s="163"/>
      <c r="K17" s="163"/>
      <c r="L17" s="163"/>
      <c r="M17" s="163"/>
      <c r="N17" s="163"/>
      <c r="O17" s="163"/>
      <c r="P17" s="163"/>
      <c r="Q17" s="163"/>
      <c r="R17" s="163"/>
      <c r="S17" s="163"/>
      <c r="T17" s="163"/>
      <c r="U17" s="163"/>
      <c r="V17" s="163"/>
      <c r="W17" s="163"/>
      <c r="X17" s="163"/>
      <c r="Y17" s="162">
        <f t="shared" si="1"/>
        <v>5</v>
      </c>
      <c r="Z17" s="164">
        <f t="shared" si="2"/>
        <v>1</v>
      </c>
      <c r="AA17" s="165">
        <f t="shared" si="3"/>
        <v>0</v>
      </c>
      <c r="AB17" s="164">
        <f t="shared" si="4"/>
        <v>0</v>
      </c>
      <c r="AC17" s="166">
        <f t="shared" si="5"/>
        <v>0</v>
      </c>
      <c r="AD17" s="164">
        <f t="shared" si="6"/>
        <v>0</v>
      </c>
      <c r="AE17" s="160">
        <v>11.0</v>
      </c>
      <c r="AF17" s="161" t="str">
        <f t="shared" si="7"/>
        <v>Scarlet  Castillo</v>
      </c>
      <c r="AG17" s="162" t="s">
        <v>559</v>
      </c>
      <c r="AH17" s="162" t="s">
        <v>559</v>
      </c>
      <c r="AI17" s="162" t="s">
        <v>559</v>
      </c>
      <c r="AJ17" s="162" t="s">
        <v>559</v>
      </c>
      <c r="AK17" s="162" t="s">
        <v>559</v>
      </c>
      <c r="AL17" s="162" t="s">
        <v>559</v>
      </c>
      <c r="AM17" s="162" t="s">
        <v>559</v>
      </c>
      <c r="AN17" s="162" t="s">
        <v>559</v>
      </c>
      <c r="AO17" s="162" t="s">
        <v>559</v>
      </c>
      <c r="AP17" s="162" t="s">
        <v>559</v>
      </c>
      <c r="AQ17" s="162" t="s">
        <v>559</v>
      </c>
      <c r="AR17" s="162" t="s">
        <v>559</v>
      </c>
      <c r="AS17" s="162"/>
      <c r="AT17" s="162"/>
      <c r="AU17" s="162" t="s">
        <v>559</v>
      </c>
      <c r="AV17" s="162" t="s">
        <v>559</v>
      </c>
      <c r="AW17" s="162" t="s">
        <v>559</v>
      </c>
      <c r="AX17" s="162"/>
      <c r="AY17" s="162" t="s">
        <v>559</v>
      </c>
      <c r="AZ17" s="162"/>
      <c r="BA17" s="162" t="s">
        <v>559</v>
      </c>
      <c r="BB17" s="163">
        <f t="shared" si="8"/>
        <v>17</v>
      </c>
      <c r="BC17" s="164">
        <f t="shared" si="9"/>
        <v>1</v>
      </c>
      <c r="BD17" s="166">
        <f t="shared" si="10"/>
        <v>0</v>
      </c>
      <c r="BE17" s="164">
        <f t="shared" si="11"/>
        <v>0</v>
      </c>
      <c r="BF17" s="166">
        <f t="shared" si="12"/>
        <v>0</v>
      </c>
      <c r="BG17" s="167">
        <f t="shared" si="13"/>
        <v>0</v>
      </c>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t="s">
        <v>559</v>
      </c>
      <c r="E18" s="162" t="s">
        <v>559</v>
      </c>
      <c r="F18" s="162" t="s">
        <v>559</v>
      </c>
      <c r="G18" s="162" t="s">
        <v>559</v>
      </c>
      <c r="H18" s="162" t="s">
        <v>559</v>
      </c>
      <c r="I18" s="163"/>
      <c r="J18" s="163"/>
      <c r="K18" s="163"/>
      <c r="L18" s="163"/>
      <c r="M18" s="163"/>
      <c r="N18" s="163"/>
      <c r="O18" s="163"/>
      <c r="P18" s="163"/>
      <c r="Q18" s="163"/>
      <c r="R18" s="163"/>
      <c r="S18" s="163"/>
      <c r="T18" s="163"/>
      <c r="U18" s="163"/>
      <c r="V18" s="163"/>
      <c r="W18" s="163"/>
      <c r="X18" s="163"/>
      <c r="Y18" s="162">
        <f t="shared" si="1"/>
        <v>5</v>
      </c>
      <c r="Z18" s="164">
        <f t="shared" si="2"/>
        <v>1</v>
      </c>
      <c r="AA18" s="165">
        <f t="shared" si="3"/>
        <v>0</v>
      </c>
      <c r="AB18" s="164">
        <f t="shared" si="4"/>
        <v>0</v>
      </c>
      <c r="AC18" s="166">
        <f t="shared" si="5"/>
        <v>0</v>
      </c>
      <c r="AD18" s="164">
        <f t="shared" si="6"/>
        <v>0</v>
      </c>
      <c r="AE18" s="160">
        <v>12.0</v>
      </c>
      <c r="AF18" s="161" t="str">
        <f t="shared" si="7"/>
        <v>Yarselin  Cruz Peña</v>
      </c>
      <c r="AG18" s="162" t="s">
        <v>559</v>
      </c>
      <c r="AH18" s="162" t="s">
        <v>559</v>
      </c>
      <c r="AI18" s="162" t="s">
        <v>559</v>
      </c>
      <c r="AJ18" s="162" t="s">
        <v>559</v>
      </c>
      <c r="AK18" s="162" t="s">
        <v>559</v>
      </c>
      <c r="AL18" s="162" t="s">
        <v>559</v>
      </c>
      <c r="AM18" s="162" t="s">
        <v>559</v>
      </c>
      <c r="AN18" s="162" t="s">
        <v>559</v>
      </c>
      <c r="AO18" s="162" t="s">
        <v>559</v>
      </c>
      <c r="AP18" s="162" t="s">
        <v>559</v>
      </c>
      <c r="AQ18" s="162" t="s">
        <v>559</v>
      </c>
      <c r="AR18" s="162" t="s">
        <v>559</v>
      </c>
      <c r="AS18" s="162"/>
      <c r="AT18" s="162"/>
      <c r="AU18" s="162" t="s">
        <v>559</v>
      </c>
      <c r="AV18" s="162" t="s">
        <v>559</v>
      </c>
      <c r="AW18" s="162" t="s">
        <v>559</v>
      </c>
      <c r="AX18" s="162"/>
      <c r="AY18" s="162" t="s">
        <v>559</v>
      </c>
      <c r="AZ18" s="162"/>
      <c r="BA18" s="162" t="s">
        <v>559</v>
      </c>
      <c r="BB18" s="163">
        <f t="shared" si="8"/>
        <v>17</v>
      </c>
      <c r="BC18" s="164">
        <f t="shared" si="9"/>
        <v>1</v>
      </c>
      <c r="BD18" s="166">
        <f t="shared" si="10"/>
        <v>0</v>
      </c>
      <c r="BE18" s="164">
        <f t="shared" si="11"/>
        <v>0</v>
      </c>
      <c r="BF18" s="166">
        <f t="shared" si="12"/>
        <v>0</v>
      </c>
      <c r="BG18" s="167">
        <f t="shared" si="13"/>
        <v>0</v>
      </c>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t="s">
        <v>559</v>
      </c>
      <c r="E19" s="162" t="s">
        <v>559</v>
      </c>
      <c r="F19" s="162" t="s">
        <v>559</v>
      </c>
      <c r="G19" s="162" t="s">
        <v>559</v>
      </c>
      <c r="H19" s="162" t="s">
        <v>559</v>
      </c>
      <c r="I19" s="163"/>
      <c r="J19" s="163"/>
      <c r="K19" s="163"/>
      <c r="L19" s="163"/>
      <c r="M19" s="163"/>
      <c r="N19" s="163"/>
      <c r="O19" s="163"/>
      <c r="P19" s="163"/>
      <c r="Q19" s="163"/>
      <c r="R19" s="163"/>
      <c r="S19" s="163"/>
      <c r="T19" s="163"/>
      <c r="U19" s="163"/>
      <c r="V19" s="163"/>
      <c r="W19" s="163"/>
      <c r="X19" s="163"/>
      <c r="Y19" s="162">
        <f t="shared" si="1"/>
        <v>5</v>
      </c>
      <c r="Z19" s="164">
        <f t="shared" si="2"/>
        <v>1</v>
      </c>
      <c r="AA19" s="165">
        <f t="shared" si="3"/>
        <v>0</v>
      </c>
      <c r="AB19" s="164">
        <f t="shared" si="4"/>
        <v>0</v>
      </c>
      <c r="AC19" s="166">
        <f t="shared" si="5"/>
        <v>0</v>
      </c>
      <c r="AD19" s="164">
        <f t="shared" si="6"/>
        <v>0</v>
      </c>
      <c r="AE19" s="160">
        <v>13.0</v>
      </c>
      <c r="AF19" s="161" t="str">
        <f t="shared" si="7"/>
        <v>Fernando José Díaz Fernández</v>
      </c>
      <c r="AG19" s="162" t="s">
        <v>559</v>
      </c>
      <c r="AH19" s="162" t="s">
        <v>559</v>
      </c>
      <c r="AI19" s="162" t="s">
        <v>559</v>
      </c>
      <c r="AJ19" s="162" t="s">
        <v>559</v>
      </c>
      <c r="AK19" s="162" t="s">
        <v>559</v>
      </c>
      <c r="AL19" s="162" t="s">
        <v>559</v>
      </c>
      <c r="AM19" s="162" t="s">
        <v>559</v>
      </c>
      <c r="AN19" s="162" t="s">
        <v>559</v>
      </c>
      <c r="AO19" s="162" t="s">
        <v>559</v>
      </c>
      <c r="AP19" s="162" t="s">
        <v>559</v>
      </c>
      <c r="AQ19" s="162" t="s">
        <v>559</v>
      </c>
      <c r="AR19" s="162" t="s">
        <v>559</v>
      </c>
      <c r="AS19" s="162"/>
      <c r="AT19" s="162"/>
      <c r="AU19" s="162" t="s">
        <v>559</v>
      </c>
      <c r="AV19" s="162" t="s">
        <v>559</v>
      </c>
      <c r="AW19" s="162" t="s">
        <v>559</v>
      </c>
      <c r="AX19" s="162"/>
      <c r="AY19" s="162" t="s">
        <v>559</v>
      </c>
      <c r="AZ19" s="162"/>
      <c r="BA19" s="162" t="s">
        <v>559</v>
      </c>
      <c r="BB19" s="163">
        <f t="shared" si="8"/>
        <v>17</v>
      </c>
      <c r="BC19" s="164">
        <f t="shared" si="9"/>
        <v>1</v>
      </c>
      <c r="BD19" s="166">
        <f t="shared" si="10"/>
        <v>0</v>
      </c>
      <c r="BE19" s="164">
        <f t="shared" si="11"/>
        <v>0</v>
      </c>
      <c r="BF19" s="166">
        <f t="shared" si="12"/>
        <v>0</v>
      </c>
      <c r="BG19" s="167">
        <f t="shared" si="13"/>
        <v>0</v>
      </c>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t="s">
        <v>559</v>
      </c>
      <c r="E20" s="162" t="s">
        <v>559</v>
      </c>
      <c r="F20" s="162" t="s">
        <v>559</v>
      </c>
      <c r="G20" s="162" t="s">
        <v>559</v>
      </c>
      <c r="H20" s="162" t="s">
        <v>559</v>
      </c>
      <c r="I20" s="163"/>
      <c r="J20" s="163"/>
      <c r="K20" s="163"/>
      <c r="L20" s="163"/>
      <c r="M20" s="163"/>
      <c r="N20" s="163"/>
      <c r="O20" s="163"/>
      <c r="P20" s="163"/>
      <c r="Q20" s="163"/>
      <c r="R20" s="163"/>
      <c r="S20" s="163"/>
      <c r="T20" s="163"/>
      <c r="U20" s="163"/>
      <c r="V20" s="163"/>
      <c r="W20" s="163"/>
      <c r="X20" s="163"/>
      <c r="Y20" s="162">
        <f t="shared" si="1"/>
        <v>5</v>
      </c>
      <c r="Z20" s="164">
        <f t="shared" si="2"/>
        <v>1</v>
      </c>
      <c r="AA20" s="165">
        <f t="shared" si="3"/>
        <v>0</v>
      </c>
      <c r="AB20" s="164">
        <f t="shared" si="4"/>
        <v>0</v>
      </c>
      <c r="AC20" s="166">
        <f t="shared" si="5"/>
        <v>0</v>
      </c>
      <c r="AD20" s="164">
        <f t="shared" si="6"/>
        <v>0</v>
      </c>
      <c r="AE20" s="160">
        <v>14.0</v>
      </c>
      <c r="AF20" s="161" t="str">
        <f t="shared" si="7"/>
        <v>Scarlett  Espinal Estéves</v>
      </c>
      <c r="AG20" s="162" t="s">
        <v>559</v>
      </c>
      <c r="AH20" s="162" t="s">
        <v>559</v>
      </c>
      <c r="AI20" s="162" t="s">
        <v>559</v>
      </c>
      <c r="AJ20" s="162" t="s">
        <v>559</v>
      </c>
      <c r="AK20" s="162" t="s">
        <v>559</v>
      </c>
      <c r="AL20" s="162" t="s">
        <v>559</v>
      </c>
      <c r="AM20" s="162" t="s">
        <v>559</v>
      </c>
      <c r="AN20" s="162" t="s">
        <v>559</v>
      </c>
      <c r="AO20" s="162" t="s">
        <v>559</v>
      </c>
      <c r="AP20" s="162" t="s">
        <v>559</v>
      </c>
      <c r="AQ20" s="162" t="s">
        <v>559</v>
      </c>
      <c r="AR20" s="162" t="s">
        <v>559</v>
      </c>
      <c r="AS20" s="162"/>
      <c r="AT20" s="162"/>
      <c r="AU20" s="162" t="s">
        <v>559</v>
      </c>
      <c r="AV20" s="162" t="s">
        <v>559</v>
      </c>
      <c r="AW20" s="162" t="s">
        <v>559</v>
      </c>
      <c r="AX20" s="162"/>
      <c r="AY20" s="162" t="s">
        <v>559</v>
      </c>
      <c r="AZ20" s="162"/>
      <c r="BA20" s="162" t="s">
        <v>559</v>
      </c>
      <c r="BB20" s="163">
        <f t="shared" si="8"/>
        <v>17</v>
      </c>
      <c r="BC20" s="164">
        <f t="shared" si="9"/>
        <v>1</v>
      </c>
      <c r="BD20" s="166">
        <f t="shared" si="10"/>
        <v>0</v>
      </c>
      <c r="BE20" s="164">
        <f t="shared" si="11"/>
        <v>0</v>
      </c>
      <c r="BF20" s="166">
        <f t="shared" si="12"/>
        <v>0</v>
      </c>
      <c r="BG20" s="167">
        <f t="shared" si="13"/>
        <v>0</v>
      </c>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t="s">
        <v>559</v>
      </c>
      <c r="E21" s="162" t="s">
        <v>559</v>
      </c>
      <c r="F21" s="162" t="s">
        <v>559</v>
      </c>
      <c r="G21" s="162" t="s">
        <v>559</v>
      </c>
      <c r="H21" s="162" t="s">
        <v>559</v>
      </c>
      <c r="I21" s="163"/>
      <c r="J21" s="163"/>
      <c r="K21" s="163"/>
      <c r="L21" s="163"/>
      <c r="M21" s="163"/>
      <c r="N21" s="163"/>
      <c r="O21" s="163"/>
      <c r="P21" s="163"/>
      <c r="Q21" s="163"/>
      <c r="R21" s="163"/>
      <c r="S21" s="163"/>
      <c r="T21" s="163"/>
      <c r="U21" s="163"/>
      <c r="V21" s="163"/>
      <c r="W21" s="163"/>
      <c r="X21" s="163"/>
      <c r="Y21" s="162">
        <f t="shared" si="1"/>
        <v>5</v>
      </c>
      <c r="Z21" s="164">
        <f t="shared" si="2"/>
        <v>1</v>
      </c>
      <c r="AA21" s="165">
        <f t="shared" si="3"/>
        <v>0</v>
      </c>
      <c r="AB21" s="164">
        <f t="shared" si="4"/>
        <v>0</v>
      </c>
      <c r="AC21" s="166">
        <f t="shared" si="5"/>
        <v>0</v>
      </c>
      <c r="AD21" s="164">
        <f t="shared" si="6"/>
        <v>0</v>
      </c>
      <c r="AE21" s="160">
        <v>15.0</v>
      </c>
      <c r="AF21" s="161" t="str">
        <f t="shared" si="7"/>
        <v>José Manuel Estrella</v>
      </c>
      <c r="AG21" s="162" t="s">
        <v>559</v>
      </c>
      <c r="AH21" s="162" t="s">
        <v>559</v>
      </c>
      <c r="AI21" s="162" t="s">
        <v>559</v>
      </c>
      <c r="AJ21" s="162" t="s">
        <v>559</v>
      </c>
      <c r="AK21" s="162" t="s">
        <v>559</v>
      </c>
      <c r="AL21" s="162" t="s">
        <v>559</v>
      </c>
      <c r="AM21" s="162" t="s">
        <v>559</v>
      </c>
      <c r="AN21" s="162" t="s">
        <v>559</v>
      </c>
      <c r="AO21" s="162" t="s">
        <v>559</v>
      </c>
      <c r="AP21" s="162" t="s">
        <v>559</v>
      </c>
      <c r="AQ21" s="162" t="s">
        <v>559</v>
      </c>
      <c r="AR21" s="162" t="s">
        <v>559</v>
      </c>
      <c r="AS21" s="162"/>
      <c r="AT21" s="162"/>
      <c r="AU21" s="162" t="s">
        <v>559</v>
      </c>
      <c r="AV21" s="162" t="s">
        <v>559</v>
      </c>
      <c r="AW21" s="162" t="s">
        <v>559</v>
      </c>
      <c r="AX21" s="162"/>
      <c r="AY21" s="162" t="s">
        <v>559</v>
      </c>
      <c r="AZ21" s="162"/>
      <c r="BA21" s="162" t="s">
        <v>559</v>
      </c>
      <c r="BB21" s="163">
        <f t="shared" si="8"/>
        <v>17</v>
      </c>
      <c r="BC21" s="164">
        <f t="shared" si="9"/>
        <v>1</v>
      </c>
      <c r="BD21" s="166">
        <f t="shared" si="10"/>
        <v>0</v>
      </c>
      <c r="BE21" s="164">
        <f t="shared" si="11"/>
        <v>0</v>
      </c>
      <c r="BF21" s="166">
        <f t="shared" si="12"/>
        <v>0</v>
      </c>
      <c r="BG21" s="167">
        <f t="shared" si="13"/>
        <v>0</v>
      </c>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t="s">
        <v>559</v>
      </c>
      <c r="E22" s="162" t="s">
        <v>559</v>
      </c>
      <c r="F22" s="162" t="s">
        <v>559</v>
      </c>
      <c r="G22" s="162" t="s">
        <v>559</v>
      </c>
      <c r="H22" s="162" t="s">
        <v>559</v>
      </c>
      <c r="I22" s="163"/>
      <c r="J22" s="163"/>
      <c r="K22" s="163"/>
      <c r="L22" s="163"/>
      <c r="M22" s="163"/>
      <c r="N22" s="163"/>
      <c r="O22" s="163"/>
      <c r="P22" s="163"/>
      <c r="Q22" s="163"/>
      <c r="R22" s="163"/>
      <c r="S22" s="163"/>
      <c r="T22" s="163"/>
      <c r="U22" s="163"/>
      <c r="V22" s="163"/>
      <c r="W22" s="163"/>
      <c r="X22" s="163"/>
      <c r="Y22" s="162">
        <f t="shared" si="1"/>
        <v>5</v>
      </c>
      <c r="Z22" s="164">
        <f t="shared" si="2"/>
        <v>1</v>
      </c>
      <c r="AA22" s="165">
        <f t="shared" si="3"/>
        <v>0</v>
      </c>
      <c r="AB22" s="164">
        <f t="shared" si="4"/>
        <v>0</v>
      </c>
      <c r="AC22" s="166">
        <f t="shared" si="5"/>
        <v>0</v>
      </c>
      <c r="AD22" s="164">
        <f t="shared" si="6"/>
        <v>0</v>
      </c>
      <c r="AE22" s="160">
        <v>16.0</v>
      </c>
      <c r="AF22" s="161" t="str">
        <f t="shared" si="7"/>
        <v>Misael Starberk Ferreras Pérez</v>
      </c>
      <c r="AG22" s="162" t="s">
        <v>559</v>
      </c>
      <c r="AH22" s="162" t="s">
        <v>559</v>
      </c>
      <c r="AI22" s="162" t="s">
        <v>559</v>
      </c>
      <c r="AJ22" s="162" t="s">
        <v>559</v>
      </c>
      <c r="AK22" s="162" t="s">
        <v>559</v>
      </c>
      <c r="AL22" s="162" t="s">
        <v>559</v>
      </c>
      <c r="AM22" s="162" t="s">
        <v>559</v>
      </c>
      <c r="AN22" s="162" t="s">
        <v>559</v>
      </c>
      <c r="AO22" s="162" t="s">
        <v>559</v>
      </c>
      <c r="AP22" s="162" t="s">
        <v>559</v>
      </c>
      <c r="AQ22" s="162" t="s">
        <v>559</v>
      </c>
      <c r="AR22" s="162" t="s">
        <v>559</v>
      </c>
      <c r="AS22" s="162"/>
      <c r="AT22" s="162"/>
      <c r="AU22" s="162" t="s">
        <v>559</v>
      </c>
      <c r="AV22" s="162" t="s">
        <v>559</v>
      </c>
      <c r="AW22" s="162" t="s">
        <v>559</v>
      </c>
      <c r="AX22" s="162"/>
      <c r="AY22" s="162" t="s">
        <v>559</v>
      </c>
      <c r="AZ22" s="162"/>
      <c r="BA22" s="162" t="s">
        <v>559</v>
      </c>
      <c r="BB22" s="163">
        <f t="shared" si="8"/>
        <v>17</v>
      </c>
      <c r="BC22" s="164">
        <f t="shared" si="9"/>
        <v>1</v>
      </c>
      <c r="BD22" s="166">
        <f t="shared" si="10"/>
        <v>0</v>
      </c>
      <c r="BE22" s="164">
        <f t="shared" si="11"/>
        <v>0</v>
      </c>
      <c r="BF22" s="166">
        <f t="shared" si="12"/>
        <v>0</v>
      </c>
      <c r="BG22" s="167">
        <f t="shared" si="13"/>
        <v>0</v>
      </c>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t="s">
        <v>559</v>
      </c>
      <c r="E23" s="162" t="s">
        <v>559</v>
      </c>
      <c r="F23" s="162" t="s">
        <v>559</v>
      </c>
      <c r="G23" s="162" t="s">
        <v>559</v>
      </c>
      <c r="H23" s="162" t="s">
        <v>559</v>
      </c>
      <c r="I23" s="163"/>
      <c r="J23" s="163"/>
      <c r="K23" s="163"/>
      <c r="L23" s="163"/>
      <c r="M23" s="163"/>
      <c r="N23" s="163"/>
      <c r="O23" s="163"/>
      <c r="P23" s="163"/>
      <c r="Q23" s="163"/>
      <c r="R23" s="163"/>
      <c r="S23" s="163"/>
      <c r="T23" s="163"/>
      <c r="U23" s="163"/>
      <c r="V23" s="163"/>
      <c r="W23" s="163"/>
      <c r="X23" s="163"/>
      <c r="Y23" s="162">
        <f t="shared" si="1"/>
        <v>5</v>
      </c>
      <c r="Z23" s="164">
        <f t="shared" si="2"/>
        <v>1</v>
      </c>
      <c r="AA23" s="165">
        <f t="shared" si="3"/>
        <v>0</v>
      </c>
      <c r="AB23" s="164">
        <f t="shared" si="4"/>
        <v>0</v>
      </c>
      <c r="AC23" s="166">
        <f t="shared" si="5"/>
        <v>0</v>
      </c>
      <c r="AD23" s="164">
        <f t="shared" si="6"/>
        <v>0</v>
      </c>
      <c r="AE23" s="160">
        <v>17.0</v>
      </c>
      <c r="AF23" s="161" t="str">
        <f t="shared" si="7"/>
        <v>Ruth Esther Fernández Rodríguez</v>
      </c>
      <c r="AG23" s="162" t="s">
        <v>559</v>
      </c>
      <c r="AH23" s="162" t="s">
        <v>559</v>
      </c>
      <c r="AI23" s="162" t="s">
        <v>559</v>
      </c>
      <c r="AJ23" s="162" t="s">
        <v>559</v>
      </c>
      <c r="AK23" s="162" t="s">
        <v>559</v>
      </c>
      <c r="AL23" s="162" t="s">
        <v>559</v>
      </c>
      <c r="AM23" s="162" t="s">
        <v>559</v>
      </c>
      <c r="AN23" s="162" t="s">
        <v>559</v>
      </c>
      <c r="AO23" s="162" t="s">
        <v>559</v>
      </c>
      <c r="AP23" s="162" t="s">
        <v>559</v>
      </c>
      <c r="AQ23" s="162" t="s">
        <v>559</v>
      </c>
      <c r="AR23" s="162" t="s">
        <v>559</v>
      </c>
      <c r="AS23" s="162"/>
      <c r="AT23" s="162"/>
      <c r="AU23" s="162" t="s">
        <v>559</v>
      </c>
      <c r="AV23" s="162" t="s">
        <v>559</v>
      </c>
      <c r="AW23" s="162" t="s">
        <v>559</v>
      </c>
      <c r="AX23" s="162"/>
      <c r="AY23" s="162" t="s">
        <v>559</v>
      </c>
      <c r="AZ23" s="162"/>
      <c r="BA23" s="162" t="s">
        <v>559</v>
      </c>
      <c r="BB23" s="163">
        <f t="shared" si="8"/>
        <v>17</v>
      </c>
      <c r="BC23" s="164">
        <f t="shared" si="9"/>
        <v>1</v>
      </c>
      <c r="BD23" s="166">
        <f t="shared" si="10"/>
        <v>0</v>
      </c>
      <c r="BE23" s="164">
        <f t="shared" si="11"/>
        <v>0</v>
      </c>
      <c r="BF23" s="166">
        <f t="shared" si="12"/>
        <v>0</v>
      </c>
      <c r="BG23" s="167">
        <f t="shared" si="13"/>
        <v>0</v>
      </c>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t="s">
        <v>559</v>
      </c>
      <c r="E24" s="162" t="s">
        <v>559</v>
      </c>
      <c r="F24" s="162" t="s">
        <v>559</v>
      </c>
      <c r="G24" s="162" t="s">
        <v>559</v>
      </c>
      <c r="H24" s="162" t="s">
        <v>559</v>
      </c>
      <c r="I24" s="163"/>
      <c r="J24" s="163"/>
      <c r="K24" s="163"/>
      <c r="L24" s="163"/>
      <c r="M24" s="163"/>
      <c r="N24" s="163"/>
      <c r="O24" s="163"/>
      <c r="P24" s="163"/>
      <c r="Q24" s="163"/>
      <c r="R24" s="163"/>
      <c r="S24" s="163"/>
      <c r="T24" s="163"/>
      <c r="U24" s="163"/>
      <c r="V24" s="163"/>
      <c r="W24" s="163"/>
      <c r="X24" s="163"/>
      <c r="Y24" s="162">
        <f t="shared" si="1"/>
        <v>5</v>
      </c>
      <c r="Z24" s="164">
        <f t="shared" si="2"/>
        <v>1</v>
      </c>
      <c r="AA24" s="165">
        <f t="shared" si="3"/>
        <v>0</v>
      </c>
      <c r="AB24" s="164">
        <f t="shared" si="4"/>
        <v>0</v>
      </c>
      <c r="AC24" s="166">
        <f t="shared" si="5"/>
        <v>0</v>
      </c>
      <c r="AD24" s="164">
        <f t="shared" si="6"/>
        <v>0</v>
      </c>
      <c r="AE24" s="160">
        <v>18.0</v>
      </c>
      <c r="AF24" s="161" t="str">
        <f t="shared" si="7"/>
        <v>Discairy  Filpo Estrella</v>
      </c>
      <c r="AG24" s="162" t="s">
        <v>559</v>
      </c>
      <c r="AH24" s="162" t="s">
        <v>559</v>
      </c>
      <c r="AI24" s="162" t="s">
        <v>559</v>
      </c>
      <c r="AJ24" s="162" t="s">
        <v>559</v>
      </c>
      <c r="AK24" s="162" t="s">
        <v>559</v>
      </c>
      <c r="AL24" s="162" t="s">
        <v>559</v>
      </c>
      <c r="AM24" s="162" t="s">
        <v>559</v>
      </c>
      <c r="AN24" s="162" t="s">
        <v>559</v>
      </c>
      <c r="AO24" s="162" t="s">
        <v>559</v>
      </c>
      <c r="AP24" s="162" t="s">
        <v>559</v>
      </c>
      <c r="AQ24" s="162" t="s">
        <v>559</v>
      </c>
      <c r="AR24" s="162" t="s">
        <v>559</v>
      </c>
      <c r="AS24" s="162"/>
      <c r="AT24" s="162"/>
      <c r="AU24" s="162" t="s">
        <v>559</v>
      </c>
      <c r="AV24" s="162" t="s">
        <v>559</v>
      </c>
      <c r="AW24" s="162" t="s">
        <v>559</v>
      </c>
      <c r="AX24" s="162"/>
      <c r="AY24" s="162" t="s">
        <v>559</v>
      </c>
      <c r="AZ24" s="162"/>
      <c r="BA24" s="162" t="s">
        <v>559</v>
      </c>
      <c r="BB24" s="163">
        <f t="shared" si="8"/>
        <v>17</v>
      </c>
      <c r="BC24" s="164">
        <f t="shared" si="9"/>
        <v>1</v>
      </c>
      <c r="BD24" s="166">
        <f t="shared" si="10"/>
        <v>0</v>
      </c>
      <c r="BE24" s="164">
        <f t="shared" si="11"/>
        <v>0</v>
      </c>
      <c r="BF24" s="166">
        <f t="shared" si="12"/>
        <v>0</v>
      </c>
      <c r="BG24" s="167">
        <f t="shared" si="13"/>
        <v>0</v>
      </c>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t="s">
        <v>559</v>
      </c>
      <c r="E25" s="162" t="s">
        <v>559</v>
      </c>
      <c r="F25" s="162" t="s">
        <v>559</v>
      </c>
      <c r="G25" s="162" t="s">
        <v>559</v>
      </c>
      <c r="H25" s="162" t="s">
        <v>559</v>
      </c>
      <c r="I25" s="163"/>
      <c r="J25" s="163"/>
      <c r="K25" s="163"/>
      <c r="L25" s="163"/>
      <c r="M25" s="163"/>
      <c r="N25" s="163"/>
      <c r="O25" s="163"/>
      <c r="P25" s="163"/>
      <c r="Q25" s="163"/>
      <c r="R25" s="163"/>
      <c r="S25" s="163"/>
      <c r="T25" s="163"/>
      <c r="U25" s="163"/>
      <c r="V25" s="163"/>
      <c r="W25" s="163"/>
      <c r="X25" s="163"/>
      <c r="Y25" s="162">
        <f t="shared" si="1"/>
        <v>5</v>
      </c>
      <c r="Z25" s="164">
        <f t="shared" si="2"/>
        <v>1</v>
      </c>
      <c r="AA25" s="165">
        <f t="shared" si="3"/>
        <v>0</v>
      </c>
      <c r="AB25" s="164">
        <f t="shared" si="4"/>
        <v>0</v>
      </c>
      <c r="AC25" s="166">
        <f t="shared" si="5"/>
        <v>0</v>
      </c>
      <c r="AD25" s="164">
        <f t="shared" si="6"/>
        <v>0</v>
      </c>
      <c r="AE25" s="160">
        <v>19.0</v>
      </c>
      <c r="AF25" s="161" t="str">
        <f t="shared" si="7"/>
        <v>Alexis Enmanuel Gil  Sánchez</v>
      </c>
      <c r="AG25" s="162" t="s">
        <v>559</v>
      </c>
      <c r="AH25" s="162" t="s">
        <v>559</v>
      </c>
      <c r="AI25" s="162" t="s">
        <v>559</v>
      </c>
      <c r="AJ25" s="162" t="s">
        <v>559</v>
      </c>
      <c r="AK25" s="162" t="s">
        <v>559</v>
      </c>
      <c r="AL25" s="162" t="s">
        <v>559</v>
      </c>
      <c r="AM25" s="162" t="s">
        <v>559</v>
      </c>
      <c r="AN25" s="162" t="s">
        <v>559</v>
      </c>
      <c r="AO25" s="162" t="s">
        <v>559</v>
      </c>
      <c r="AP25" s="162" t="s">
        <v>559</v>
      </c>
      <c r="AQ25" s="162" t="s">
        <v>559</v>
      </c>
      <c r="AR25" s="162" t="s">
        <v>559</v>
      </c>
      <c r="AS25" s="162"/>
      <c r="AT25" s="162"/>
      <c r="AU25" s="162" t="s">
        <v>559</v>
      </c>
      <c r="AV25" s="162" t="s">
        <v>559</v>
      </c>
      <c r="AW25" s="162" t="s">
        <v>559</v>
      </c>
      <c r="AX25" s="162"/>
      <c r="AY25" s="162" t="s">
        <v>559</v>
      </c>
      <c r="AZ25" s="162"/>
      <c r="BA25" s="162" t="s">
        <v>559</v>
      </c>
      <c r="BB25" s="163">
        <f t="shared" si="8"/>
        <v>17</v>
      </c>
      <c r="BC25" s="164">
        <f t="shared" si="9"/>
        <v>1</v>
      </c>
      <c r="BD25" s="166">
        <f t="shared" si="10"/>
        <v>0</v>
      </c>
      <c r="BE25" s="164">
        <f t="shared" si="11"/>
        <v>0</v>
      </c>
      <c r="BF25" s="166">
        <f t="shared" si="12"/>
        <v>0</v>
      </c>
      <c r="BG25" s="167">
        <f t="shared" si="13"/>
        <v>0</v>
      </c>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t="s">
        <v>559</v>
      </c>
      <c r="E26" s="162" t="s">
        <v>559</v>
      </c>
      <c r="F26" s="162" t="s">
        <v>559</v>
      </c>
      <c r="G26" s="162" t="s">
        <v>559</v>
      </c>
      <c r="H26" s="162" t="s">
        <v>559</v>
      </c>
      <c r="I26" s="163"/>
      <c r="J26" s="163"/>
      <c r="K26" s="163"/>
      <c r="L26" s="163"/>
      <c r="M26" s="163"/>
      <c r="N26" s="163"/>
      <c r="O26" s="163"/>
      <c r="P26" s="163"/>
      <c r="Q26" s="163"/>
      <c r="R26" s="163"/>
      <c r="S26" s="163"/>
      <c r="T26" s="163"/>
      <c r="U26" s="163"/>
      <c r="V26" s="163"/>
      <c r="W26" s="163"/>
      <c r="X26" s="163"/>
      <c r="Y26" s="162">
        <f t="shared" si="1"/>
        <v>5</v>
      </c>
      <c r="Z26" s="164">
        <f t="shared" si="2"/>
        <v>1</v>
      </c>
      <c r="AA26" s="165">
        <f t="shared" si="3"/>
        <v>0</v>
      </c>
      <c r="AB26" s="164">
        <f t="shared" si="4"/>
        <v>0</v>
      </c>
      <c r="AC26" s="166">
        <f t="shared" si="5"/>
        <v>0</v>
      </c>
      <c r="AD26" s="164">
        <f t="shared" si="6"/>
        <v>0</v>
      </c>
      <c r="AE26" s="160">
        <v>20.0</v>
      </c>
      <c r="AF26" s="161" t="str">
        <f t="shared" si="7"/>
        <v>Ayendy Jesús Guzmán</v>
      </c>
      <c r="AG26" s="162" t="s">
        <v>559</v>
      </c>
      <c r="AH26" s="162" t="s">
        <v>559</v>
      </c>
      <c r="AI26" s="162" t="s">
        <v>559</v>
      </c>
      <c r="AJ26" s="162" t="s">
        <v>559</v>
      </c>
      <c r="AK26" s="162" t="s">
        <v>559</v>
      </c>
      <c r="AL26" s="162" t="s">
        <v>559</v>
      </c>
      <c r="AM26" s="162" t="s">
        <v>559</v>
      </c>
      <c r="AN26" s="162" t="s">
        <v>559</v>
      </c>
      <c r="AO26" s="162" t="s">
        <v>559</v>
      </c>
      <c r="AP26" s="162" t="s">
        <v>559</v>
      </c>
      <c r="AQ26" s="162" t="s">
        <v>559</v>
      </c>
      <c r="AR26" s="162" t="s">
        <v>559</v>
      </c>
      <c r="AS26" s="162"/>
      <c r="AT26" s="162"/>
      <c r="AU26" s="162" t="s">
        <v>559</v>
      </c>
      <c r="AV26" s="162" t="s">
        <v>559</v>
      </c>
      <c r="AW26" s="162" t="s">
        <v>559</v>
      </c>
      <c r="AX26" s="162"/>
      <c r="AY26" s="162" t="s">
        <v>559</v>
      </c>
      <c r="AZ26" s="162"/>
      <c r="BA26" s="162" t="s">
        <v>559</v>
      </c>
      <c r="BB26" s="163">
        <f t="shared" si="8"/>
        <v>17</v>
      </c>
      <c r="BC26" s="164">
        <f t="shared" si="9"/>
        <v>1</v>
      </c>
      <c r="BD26" s="166">
        <f t="shared" si="10"/>
        <v>0</v>
      </c>
      <c r="BE26" s="164">
        <f t="shared" si="11"/>
        <v>0</v>
      </c>
      <c r="BF26" s="166">
        <f t="shared" si="12"/>
        <v>0</v>
      </c>
      <c r="BG26" s="167">
        <f t="shared" si="13"/>
        <v>0</v>
      </c>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t="s">
        <v>559</v>
      </c>
      <c r="E27" s="162" t="s">
        <v>559</v>
      </c>
      <c r="F27" s="162" t="s">
        <v>559</v>
      </c>
      <c r="G27" s="162" t="s">
        <v>559</v>
      </c>
      <c r="H27" s="162" t="s">
        <v>559</v>
      </c>
      <c r="I27" s="163"/>
      <c r="J27" s="163"/>
      <c r="K27" s="163"/>
      <c r="L27" s="163"/>
      <c r="M27" s="163"/>
      <c r="N27" s="163"/>
      <c r="O27" s="163"/>
      <c r="P27" s="163"/>
      <c r="Q27" s="163"/>
      <c r="R27" s="163"/>
      <c r="S27" s="163"/>
      <c r="T27" s="163"/>
      <c r="U27" s="163"/>
      <c r="V27" s="163"/>
      <c r="W27" s="163"/>
      <c r="X27" s="163"/>
      <c r="Y27" s="162">
        <f t="shared" si="1"/>
        <v>5</v>
      </c>
      <c r="Z27" s="164">
        <f t="shared" si="2"/>
        <v>1</v>
      </c>
      <c r="AA27" s="165">
        <f t="shared" si="3"/>
        <v>0</v>
      </c>
      <c r="AB27" s="164">
        <f t="shared" si="4"/>
        <v>0</v>
      </c>
      <c r="AC27" s="166">
        <f t="shared" si="5"/>
        <v>0</v>
      </c>
      <c r="AD27" s="164">
        <f t="shared" si="6"/>
        <v>0</v>
      </c>
      <c r="AE27" s="160">
        <v>21.0</v>
      </c>
      <c r="AF27" s="161" t="str">
        <f t="shared" si="7"/>
        <v>Yassir  Hernández Disla</v>
      </c>
      <c r="AG27" s="162" t="s">
        <v>559</v>
      </c>
      <c r="AH27" s="162" t="s">
        <v>559</v>
      </c>
      <c r="AI27" s="162" t="s">
        <v>559</v>
      </c>
      <c r="AJ27" s="162" t="s">
        <v>559</v>
      </c>
      <c r="AK27" s="162" t="s">
        <v>559</v>
      </c>
      <c r="AL27" s="162" t="s">
        <v>559</v>
      </c>
      <c r="AM27" s="162" t="s">
        <v>559</v>
      </c>
      <c r="AN27" s="162" t="s">
        <v>559</v>
      </c>
      <c r="AO27" s="162" t="s">
        <v>559</v>
      </c>
      <c r="AP27" s="162" t="s">
        <v>559</v>
      </c>
      <c r="AQ27" s="162" t="s">
        <v>559</v>
      </c>
      <c r="AR27" s="162" t="s">
        <v>559</v>
      </c>
      <c r="AS27" s="162"/>
      <c r="AT27" s="162"/>
      <c r="AU27" s="162" t="s">
        <v>559</v>
      </c>
      <c r="AV27" s="162" t="s">
        <v>559</v>
      </c>
      <c r="AW27" s="162" t="s">
        <v>559</v>
      </c>
      <c r="AX27" s="162"/>
      <c r="AY27" s="162" t="s">
        <v>559</v>
      </c>
      <c r="AZ27" s="162"/>
      <c r="BA27" s="162" t="s">
        <v>559</v>
      </c>
      <c r="BB27" s="163">
        <f t="shared" si="8"/>
        <v>17</v>
      </c>
      <c r="BC27" s="164">
        <f t="shared" si="9"/>
        <v>1</v>
      </c>
      <c r="BD27" s="166">
        <f t="shared" si="10"/>
        <v>0</v>
      </c>
      <c r="BE27" s="164">
        <f t="shared" si="11"/>
        <v>0</v>
      </c>
      <c r="BF27" s="166">
        <f t="shared" si="12"/>
        <v>0</v>
      </c>
      <c r="BG27" s="167">
        <f t="shared" si="13"/>
        <v>0</v>
      </c>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t="s">
        <v>559</v>
      </c>
      <c r="E28" s="162" t="s">
        <v>559</v>
      </c>
      <c r="F28" s="162" t="s">
        <v>559</v>
      </c>
      <c r="G28" s="162" t="s">
        <v>559</v>
      </c>
      <c r="H28" s="162" t="s">
        <v>559</v>
      </c>
      <c r="I28" s="163"/>
      <c r="J28" s="163"/>
      <c r="K28" s="163"/>
      <c r="L28" s="163"/>
      <c r="M28" s="163"/>
      <c r="N28" s="163"/>
      <c r="O28" s="163"/>
      <c r="P28" s="163"/>
      <c r="Q28" s="163"/>
      <c r="R28" s="163"/>
      <c r="S28" s="163"/>
      <c r="T28" s="163"/>
      <c r="U28" s="163"/>
      <c r="V28" s="163"/>
      <c r="W28" s="163"/>
      <c r="X28" s="163"/>
      <c r="Y28" s="162">
        <f t="shared" si="1"/>
        <v>5</v>
      </c>
      <c r="Z28" s="164">
        <f t="shared" si="2"/>
        <v>1</v>
      </c>
      <c r="AA28" s="165">
        <f t="shared" si="3"/>
        <v>0</v>
      </c>
      <c r="AB28" s="164">
        <f t="shared" si="4"/>
        <v>0</v>
      </c>
      <c r="AC28" s="166">
        <f t="shared" si="5"/>
        <v>0</v>
      </c>
      <c r="AD28" s="164">
        <f t="shared" si="6"/>
        <v>0</v>
      </c>
      <c r="AE28" s="160">
        <v>22.0</v>
      </c>
      <c r="AF28" s="161" t="str">
        <f t="shared" si="7"/>
        <v>Yadiel  Jiménez Betances</v>
      </c>
      <c r="AG28" s="162" t="s">
        <v>559</v>
      </c>
      <c r="AH28" s="162" t="s">
        <v>559</v>
      </c>
      <c r="AI28" s="162" t="s">
        <v>559</v>
      </c>
      <c r="AJ28" s="162" t="s">
        <v>559</v>
      </c>
      <c r="AK28" s="162" t="s">
        <v>559</v>
      </c>
      <c r="AL28" s="162" t="s">
        <v>559</v>
      </c>
      <c r="AM28" s="162" t="s">
        <v>559</v>
      </c>
      <c r="AN28" s="162" t="s">
        <v>559</v>
      </c>
      <c r="AO28" s="162" t="s">
        <v>559</v>
      </c>
      <c r="AP28" s="162" t="s">
        <v>559</v>
      </c>
      <c r="AQ28" s="162" t="s">
        <v>559</v>
      </c>
      <c r="AR28" s="162" t="s">
        <v>559</v>
      </c>
      <c r="AS28" s="162"/>
      <c r="AT28" s="162"/>
      <c r="AU28" s="162" t="s">
        <v>559</v>
      </c>
      <c r="AV28" s="162" t="s">
        <v>559</v>
      </c>
      <c r="AW28" s="162" t="s">
        <v>559</v>
      </c>
      <c r="AX28" s="162"/>
      <c r="AY28" s="162" t="s">
        <v>559</v>
      </c>
      <c r="AZ28" s="162"/>
      <c r="BA28" s="162" t="s">
        <v>559</v>
      </c>
      <c r="BB28" s="163">
        <f t="shared" si="8"/>
        <v>17</v>
      </c>
      <c r="BC28" s="164">
        <f t="shared" si="9"/>
        <v>1</v>
      </c>
      <c r="BD28" s="166">
        <f t="shared" si="10"/>
        <v>0</v>
      </c>
      <c r="BE28" s="164">
        <f t="shared" si="11"/>
        <v>0</v>
      </c>
      <c r="BF28" s="166">
        <f t="shared" si="12"/>
        <v>0</v>
      </c>
      <c r="BG28" s="167">
        <f t="shared" si="13"/>
        <v>0</v>
      </c>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t="s">
        <v>559</v>
      </c>
      <c r="E29" s="162" t="s">
        <v>559</v>
      </c>
      <c r="F29" s="162" t="s">
        <v>559</v>
      </c>
      <c r="G29" s="162" t="s">
        <v>559</v>
      </c>
      <c r="H29" s="162" t="s">
        <v>559</v>
      </c>
      <c r="I29" s="163"/>
      <c r="J29" s="163"/>
      <c r="K29" s="163"/>
      <c r="L29" s="163"/>
      <c r="M29" s="163"/>
      <c r="N29" s="163"/>
      <c r="O29" s="163"/>
      <c r="P29" s="163"/>
      <c r="Q29" s="163"/>
      <c r="R29" s="163"/>
      <c r="S29" s="163"/>
      <c r="T29" s="163"/>
      <c r="U29" s="163"/>
      <c r="V29" s="163"/>
      <c r="W29" s="163"/>
      <c r="X29" s="163"/>
      <c r="Y29" s="162">
        <f t="shared" si="1"/>
        <v>5</v>
      </c>
      <c r="Z29" s="164">
        <f t="shared" si="2"/>
        <v>1</v>
      </c>
      <c r="AA29" s="165">
        <f t="shared" si="3"/>
        <v>0</v>
      </c>
      <c r="AB29" s="164">
        <f t="shared" si="4"/>
        <v>0</v>
      </c>
      <c r="AC29" s="166">
        <f t="shared" si="5"/>
        <v>0</v>
      </c>
      <c r="AD29" s="164">
        <f t="shared" si="6"/>
        <v>0</v>
      </c>
      <c r="AE29" s="160">
        <v>23.0</v>
      </c>
      <c r="AF29" s="161" t="str">
        <f t="shared" si="7"/>
        <v>Yamel  Mella Aquino</v>
      </c>
      <c r="AG29" s="162" t="s">
        <v>559</v>
      </c>
      <c r="AH29" s="162" t="s">
        <v>559</v>
      </c>
      <c r="AI29" s="162" t="s">
        <v>559</v>
      </c>
      <c r="AJ29" s="162" t="s">
        <v>559</v>
      </c>
      <c r="AK29" s="162" t="s">
        <v>559</v>
      </c>
      <c r="AL29" s="162" t="s">
        <v>559</v>
      </c>
      <c r="AM29" s="162" t="s">
        <v>559</v>
      </c>
      <c r="AN29" s="162" t="s">
        <v>559</v>
      </c>
      <c r="AO29" s="162" t="s">
        <v>559</v>
      </c>
      <c r="AP29" s="162" t="s">
        <v>559</v>
      </c>
      <c r="AQ29" s="162" t="s">
        <v>559</v>
      </c>
      <c r="AR29" s="162" t="s">
        <v>559</v>
      </c>
      <c r="AS29" s="162"/>
      <c r="AT29" s="162"/>
      <c r="AU29" s="162" t="s">
        <v>559</v>
      </c>
      <c r="AV29" s="162" t="s">
        <v>559</v>
      </c>
      <c r="AW29" s="162" t="s">
        <v>559</v>
      </c>
      <c r="AX29" s="162"/>
      <c r="AY29" s="162" t="s">
        <v>559</v>
      </c>
      <c r="AZ29" s="162"/>
      <c r="BA29" s="162" t="s">
        <v>559</v>
      </c>
      <c r="BB29" s="163">
        <f t="shared" si="8"/>
        <v>17</v>
      </c>
      <c r="BC29" s="164">
        <f t="shared" si="9"/>
        <v>1</v>
      </c>
      <c r="BD29" s="166">
        <f t="shared" si="10"/>
        <v>0</v>
      </c>
      <c r="BE29" s="164">
        <f t="shared" si="11"/>
        <v>0</v>
      </c>
      <c r="BF29" s="166">
        <f t="shared" si="12"/>
        <v>0</v>
      </c>
      <c r="BG29" s="167">
        <f t="shared" si="13"/>
        <v>0</v>
      </c>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t="s">
        <v>559</v>
      </c>
      <c r="E30" s="162" t="s">
        <v>559</v>
      </c>
      <c r="F30" s="162" t="s">
        <v>559</v>
      </c>
      <c r="G30" s="162" t="s">
        <v>559</v>
      </c>
      <c r="H30" s="162" t="s">
        <v>559</v>
      </c>
      <c r="I30" s="163"/>
      <c r="J30" s="163"/>
      <c r="K30" s="163"/>
      <c r="L30" s="163"/>
      <c r="M30" s="163"/>
      <c r="N30" s="163"/>
      <c r="O30" s="163"/>
      <c r="P30" s="163"/>
      <c r="Q30" s="163"/>
      <c r="R30" s="163"/>
      <c r="S30" s="163"/>
      <c r="T30" s="163"/>
      <c r="U30" s="163"/>
      <c r="V30" s="163"/>
      <c r="W30" s="163"/>
      <c r="X30" s="163"/>
      <c r="Y30" s="162">
        <f t="shared" si="1"/>
        <v>5</v>
      </c>
      <c r="Z30" s="164">
        <f t="shared" si="2"/>
        <v>1</v>
      </c>
      <c r="AA30" s="165">
        <f t="shared" si="3"/>
        <v>0</v>
      </c>
      <c r="AB30" s="164">
        <f t="shared" si="4"/>
        <v>0</v>
      </c>
      <c r="AC30" s="166">
        <f t="shared" si="5"/>
        <v>0</v>
      </c>
      <c r="AD30" s="164">
        <f t="shared" si="6"/>
        <v>0</v>
      </c>
      <c r="AE30" s="160">
        <v>24.0</v>
      </c>
      <c r="AF30" s="161" t="str">
        <f t="shared" si="7"/>
        <v>Sariely Del Carmen Mena Chávez</v>
      </c>
      <c r="AG30" s="162" t="s">
        <v>559</v>
      </c>
      <c r="AH30" s="162" t="s">
        <v>559</v>
      </c>
      <c r="AI30" s="162" t="s">
        <v>559</v>
      </c>
      <c r="AJ30" s="162" t="s">
        <v>559</v>
      </c>
      <c r="AK30" s="162" t="s">
        <v>559</v>
      </c>
      <c r="AL30" s="162" t="s">
        <v>559</v>
      </c>
      <c r="AM30" s="162" t="s">
        <v>559</v>
      </c>
      <c r="AN30" s="162" t="s">
        <v>559</v>
      </c>
      <c r="AO30" s="162" t="s">
        <v>559</v>
      </c>
      <c r="AP30" s="162" t="s">
        <v>559</v>
      </c>
      <c r="AQ30" s="162" t="s">
        <v>559</v>
      </c>
      <c r="AR30" s="162" t="s">
        <v>559</v>
      </c>
      <c r="AS30" s="162"/>
      <c r="AT30" s="162"/>
      <c r="AU30" s="162" t="s">
        <v>559</v>
      </c>
      <c r="AV30" s="162" t="s">
        <v>559</v>
      </c>
      <c r="AW30" s="162" t="s">
        <v>559</v>
      </c>
      <c r="AX30" s="162"/>
      <c r="AY30" s="162" t="s">
        <v>559</v>
      </c>
      <c r="AZ30" s="162"/>
      <c r="BA30" s="162" t="s">
        <v>559</v>
      </c>
      <c r="BB30" s="163">
        <f t="shared" si="8"/>
        <v>17</v>
      </c>
      <c r="BC30" s="164">
        <f t="shared" si="9"/>
        <v>1</v>
      </c>
      <c r="BD30" s="166">
        <f t="shared" si="10"/>
        <v>0</v>
      </c>
      <c r="BE30" s="164">
        <f t="shared" si="11"/>
        <v>0</v>
      </c>
      <c r="BF30" s="166">
        <f t="shared" si="12"/>
        <v>0</v>
      </c>
      <c r="BG30" s="167">
        <f t="shared" si="13"/>
        <v>0</v>
      </c>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t="s">
        <v>559</v>
      </c>
      <c r="E31" s="162" t="s">
        <v>559</v>
      </c>
      <c r="F31" s="162" t="s">
        <v>559</v>
      </c>
      <c r="G31" s="162" t="s">
        <v>559</v>
      </c>
      <c r="H31" s="162" t="s">
        <v>559</v>
      </c>
      <c r="I31" s="163"/>
      <c r="J31" s="163"/>
      <c r="K31" s="163"/>
      <c r="L31" s="163"/>
      <c r="M31" s="163"/>
      <c r="N31" s="163"/>
      <c r="O31" s="163"/>
      <c r="P31" s="163"/>
      <c r="Q31" s="163"/>
      <c r="R31" s="163"/>
      <c r="S31" s="163"/>
      <c r="T31" s="163"/>
      <c r="U31" s="163"/>
      <c r="V31" s="163"/>
      <c r="W31" s="163"/>
      <c r="X31" s="163"/>
      <c r="Y31" s="162">
        <f t="shared" si="1"/>
        <v>5</v>
      </c>
      <c r="Z31" s="164">
        <f t="shared" si="2"/>
        <v>1</v>
      </c>
      <c r="AA31" s="165">
        <f t="shared" si="3"/>
        <v>0</v>
      </c>
      <c r="AB31" s="164">
        <f t="shared" si="4"/>
        <v>0</v>
      </c>
      <c r="AC31" s="166">
        <f t="shared" si="5"/>
        <v>0</v>
      </c>
      <c r="AD31" s="164">
        <f t="shared" si="6"/>
        <v>0</v>
      </c>
      <c r="AE31" s="160">
        <v>25.0</v>
      </c>
      <c r="AF31" s="161" t="str">
        <f t="shared" si="7"/>
        <v>David Carmelo Navas Fernández</v>
      </c>
      <c r="AG31" s="162" t="s">
        <v>559</v>
      </c>
      <c r="AH31" s="162" t="s">
        <v>559</v>
      </c>
      <c r="AI31" s="162" t="s">
        <v>559</v>
      </c>
      <c r="AJ31" s="162" t="s">
        <v>559</v>
      </c>
      <c r="AK31" s="162" t="s">
        <v>559</v>
      </c>
      <c r="AL31" s="162" t="s">
        <v>559</v>
      </c>
      <c r="AM31" s="162" t="s">
        <v>559</v>
      </c>
      <c r="AN31" s="162" t="s">
        <v>559</v>
      </c>
      <c r="AO31" s="162" t="s">
        <v>559</v>
      </c>
      <c r="AP31" s="162" t="s">
        <v>559</v>
      </c>
      <c r="AQ31" s="162" t="s">
        <v>559</v>
      </c>
      <c r="AR31" s="162" t="s">
        <v>559</v>
      </c>
      <c r="AS31" s="162"/>
      <c r="AT31" s="162"/>
      <c r="AU31" s="162" t="s">
        <v>559</v>
      </c>
      <c r="AV31" s="162" t="s">
        <v>559</v>
      </c>
      <c r="AW31" s="162" t="s">
        <v>559</v>
      </c>
      <c r="AX31" s="162"/>
      <c r="AY31" s="162" t="s">
        <v>559</v>
      </c>
      <c r="AZ31" s="162"/>
      <c r="BA31" s="162" t="s">
        <v>559</v>
      </c>
      <c r="BB31" s="163">
        <f t="shared" si="8"/>
        <v>17</v>
      </c>
      <c r="BC31" s="164">
        <f t="shared" si="9"/>
        <v>1</v>
      </c>
      <c r="BD31" s="166">
        <f t="shared" si="10"/>
        <v>0</v>
      </c>
      <c r="BE31" s="164">
        <f t="shared" si="11"/>
        <v>0</v>
      </c>
      <c r="BF31" s="166">
        <f t="shared" si="12"/>
        <v>0</v>
      </c>
      <c r="BG31" s="167">
        <f t="shared" si="13"/>
        <v>0</v>
      </c>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t="s">
        <v>559</v>
      </c>
      <c r="E32" s="162" t="s">
        <v>559</v>
      </c>
      <c r="F32" s="162" t="s">
        <v>559</v>
      </c>
      <c r="G32" s="162" t="s">
        <v>559</v>
      </c>
      <c r="H32" s="162" t="s">
        <v>559</v>
      </c>
      <c r="I32" s="163"/>
      <c r="J32" s="163"/>
      <c r="K32" s="163"/>
      <c r="L32" s="163"/>
      <c r="M32" s="163"/>
      <c r="N32" s="163"/>
      <c r="O32" s="163"/>
      <c r="P32" s="163"/>
      <c r="Q32" s="163"/>
      <c r="R32" s="163"/>
      <c r="S32" s="163"/>
      <c r="T32" s="163"/>
      <c r="U32" s="163"/>
      <c r="V32" s="163"/>
      <c r="W32" s="163"/>
      <c r="X32" s="163"/>
      <c r="Y32" s="162">
        <f t="shared" si="1"/>
        <v>5</v>
      </c>
      <c r="Z32" s="164">
        <f t="shared" si="2"/>
        <v>1</v>
      </c>
      <c r="AA32" s="165">
        <f t="shared" si="3"/>
        <v>0</v>
      </c>
      <c r="AB32" s="164">
        <f t="shared" si="4"/>
        <v>0</v>
      </c>
      <c r="AC32" s="166">
        <f t="shared" si="5"/>
        <v>0</v>
      </c>
      <c r="AD32" s="164">
        <f t="shared" si="6"/>
        <v>0</v>
      </c>
      <c r="AE32" s="160">
        <v>26.0</v>
      </c>
      <c r="AF32" s="161" t="str">
        <f t="shared" si="7"/>
        <v>Andriw Jelier Ortiz Rodríguez</v>
      </c>
      <c r="AG32" s="162" t="s">
        <v>559</v>
      </c>
      <c r="AH32" s="162" t="s">
        <v>559</v>
      </c>
      <c r="AI32" s="162" t="s">
        <v>559</v>
      </c>
      <c r="AJ32" s="162" t="s">
        <v>559</v>
      </c>
      <c r="AK32" s="162" t="s">
        <v>559</v>
      </c>
      <c r="AL32" s="162" t="s">
        <v>559</v>
      </c>
      <c r="AM32" s="162" t="s">
        <v>559</v>
      </c>
      <c r="AN32" s="162" t="s">
        <v>559</v>
      </c>
      <c r="AO32" s="162" t="s">
        <v>559</v>
      </c>
      <c r="AP32" s="162" t="s">
        <v>559</v>
      </c>
      <c r="AQ32" s="162" t="s">
        <v>559</v>
      </c>
      <c r="AR32" s="162" t="s">
        <v>559</v>
      </c>
      <c r="AS32" s="162"/>
      <c r="AT32" s="162"/>
      <c r="AU32" s="162" t="s">
        <v>559</v>
      </c>
      <c r="AV32" s="162" t="s">
        <v>559</v>
      </c>
      <c r="AW32" s="162" t="s">
        <v>559</v>
      </c>
      <c r="AX32" s="162"/>
      <c r="AY32" s="162" t="s">
        <v>559</v>
      </c>
      <c r="AZ32" s="162"/>
      <c r="BA32" s="162" t="s">
        <v>559</v>
      </c>
      <c r="BB32" s="163">
        <f t="shared" si="8"/>
        <v>17</v>
      </c>
      <c r="BC32" s="164">
        <f t="shared" si="9"/>
        <v>1</v>
      </c>
      <c r="BD32" s="166">
        <f t="shared" si="10"/>
        <v>0</v>
      </c>
      <c r="BE32" s="164">
        <f t="shared" si="11"/>
        <v>0</v>
      </c>
      <c r="BF32" s="166">
        <f t="shared" si="12"/>
        <v>0</v>
      </c>
      <c r="BG32" s="167">
        <f t="shared" si="13"/>
        <v>0</v>
      </c>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t="s">
        <v>559</v>
      </c>
      <c r="E33" s="162" t="s">
        <v>559</v>
      </c>
      <c r="F33" s="162" t="s">
        <v>559</v>
      </c>
      <c r="G33" s="162" t="s">
        <v>559</v>
      </c>
      <c r="H33" s="162" t="s">
        <v>559</v>
      </c>
      <c r="I33" s="163"/>
      <c r="J33" s="163"/>
      <c r="K33" s="163"/>
      <c r="L33" s="163"/>
      <c r="M33" s="163"/>
      <c r="N33" s="163"/>
      <c r="O33" s="163"/>
      <c r="P33" s="163"/>
      <c r="Q33" s="163"/>
      <c r="R33" s="163"/>
      <c r="S33" s="163"/>
      <c r="T33" s="163"/>
      <c r="U33" s="163"/>
      <c r="V33" s="163"/>
      <c r="W33" s="163"/>
      <c r="X33" s="163"/>
      <c r="Y33" s="162">
        <f t="shared" si="1"/>
        <v>5</v>
      </c>
      <c r="Z33" s="164">
        <f t="shared" si="2"/>
        <v>1</v>
      </c>
      <c r="AA33" s="165">
        <f t="shared" si="3"/>
        <v>0</v>
      </c>
      <c r="AB33" s="164">
        <f t="shared" si="4"/>
        <v>0</v>
      </c>
      <c r="AC33" s="166">
        <f t="shared" si="5"/>
        <v>0</v>
      </c>
      <c r="AD33" s="164">
        <f t="shared" si="6"/>
        <v>0</v>
      </c>
      <c r="AE33" s="160">
        <v>27.0</v>
      </c>
      <c r="AF33" s="161" t="str">
        <f t="shared" si="7"/>
        <v>Dashley Nicole Peña García</v>
      </c>
      <c r="AG33" s="162" t="s">
        <v>559</v>
      </c>
      <c r="AH33" s="162" t="s">
        <v>559</v>
      </c>
      <c r="AI33" s="162" t="s">
        <v>559</v>
      </c>
      <c r="AJ33" s="162" t="s">
        <v>559</v>
      </c>
      <c r="AK33" s="162" t="s">
        <v>559</v>
      </c>
      <c r="AL33" s="162" t="s">
        <v>559</v>
      </c>
      <c r="AM33" s="162" t="s">
        <v>559</v>
      </c>
      <c r="AN33" s="162" t="s">
        <v>559</v>
      </c>
      <c r="AO33" s="162" t="s">
        <v>559</v>
      </c>
      <c r="AP33" s="162" t="s">
        <v>559</v>
      </c>
      <c r="AQ33" s="162" t="s">
        <v>559</v>
      </c>
      <c r="AR33" s="162" t="s">
        <v>559</v>
      </c>
      <c r="AS33" s="162"/>
      <c r="AT33" s="162"/>
      <c r="AU33" s="162" t="s">
        <v>559</v>
      </c>
      <c r="AV33" s="162" t="s">
        <v>559</v>
      </c>
      <c r="AW33" s="162" t="s">
        <v>559</v>
      </c>
      <c r="AX33" s="162"/>
      <c r="AY33" s="162" t="s">
        <v>559</v>
      </c>
      <c r="AZ33" s="162"/>
      <c r="BA33" s="162" t="s">
        <v>559</v>
      </c>
      <c r="BB33" s="163">
        <f t="shared" si="8"/>
        <v>17</v>
      </c>
      <c r="BC33" s="164">
        <f t="shared" si="9"/>
        <v>1</v>
      </c>
      <c r="BD33" s="166">
        <f t="shared" si="10"/>
        <v>0</v>
      </c>
      <c r="BE33" s="164">
        <f t="shared" si="11"/>
        <v>0</v>
      </c>
      <c r="BF33" s="166">
        <f t="shared" si="12"/>
        <v>0</v>
      </c>
      <c r="BG33" s="167">
        <f t="shared" si="13"/>
        <v>0</v>
      </c>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t="s">
        <v>559</v>
      </c>
      <c r="E34" s="162" t="s">
        <v>559</v>
      </c>
      <c r="F34" s="162" t="s">
        <v>559</v>
      </c>
      <c r="G34" s="162" t="s">
        <v>559</v>
      </c>
      <c r="H34" s="162" t="s">
        <v>559</v>
      </c>
      <c r="I34" s="163"/>
      <c r="J34" s="163"/>
      <c r="K34" s="163"/>
      <c r="L34" s="163"/>
      <c r="M34" s="163"/>
      <c r="N34" s="163"/>
      <c r="O34" s="163"/>
      <c r="P34" s="163"/>
      <c r="Q34" s="163"/>
      <c r="R34" s="163"/>
      <c r="S34" s="163"/>
      <c r="T34" s="163"/>
      <c r="U34" s="163"/>
      <c r="V34" s="163"/>
      <c r="W34" s="163"/>
      <c r="X34" s="163"/>
      <c r="Y34" s="162">
        <f t="shared" si="1"/>
        <v>5</v>
      </c>
      <c r="Z34" s="164">
        <f t="shared" si="2"/>
        <v>1</v>
      </c>
      <c r="AA34" s="165">
        <f t="shared" si="3"/>
        <v>0</v>
      </c>
      <c r="AB34" s="164">
        <f t="shared" si="4"/>
        <v>0</v>
      </c>
      <c r="AC34" s="166">
        <f t="shared" si="5"/>
        <v>0</v>
      </c>
      <c r="AD34" s="164">
        <f t="shared" si="6"/>
        <v>0</v>
      </c>
      <c r="AE34" s="160">
        <v>28.0</v>
      </c>
      <c r="AF34" s="161" t="str">
        <f t="shared" si="7"/>
        <v>Yesly  Peña Muñoz</v>
      </c>
      <c r="AG34" s="162" t="s">
        <v>559</v>
      </c>
      <c r="AH34" s="162" t="s">
        <v>559</v>
      </c>
      <c r="AI34" s="162" t="s">
        <v>559</v>
      </c>
      <c r="AJ34" s="162" t="s">
        <v>559</v>
      </c>
      <c r="AK34" s="162" t="s">
        <v>559</v>
      </c>
      <c r="AL34" s="162" t="s">
        <v>559</v>
      </c>
      <c r="AM34" s="162" t="s">
        <v>559</v>
      </c>
      <c r="AN34" s="162" t="s">
        <v>559</v>
      </c>
      <c r="AO34" s="162" t="s">
        <v>559</v>
      </c>
      <c r="AP34" s="162" t="s">
        <v>559</v>
      </c>
      <c r="AQ34" s="162" t="s">
        <v>559</v>
      </c>
      <c r="AR34" s="162" t="s">
        <v>559</v>
      </c>
      <c r="AS34" s="162"/>
      <c r="AT34" s="162"/>
      <c r="AU34" s="162" t="s">
        <v>559</v>
      </c>
      <c r="AV34" s="162" t="s">
        <v>559</v>
      </c>
      <c r="AW34" s="162" t="s">
        <v>559</v>
      </c>
      <c r="AX34" s="162"/>
      <c r="AY34" s="162" t="s">
        <v>559</v>
      </c>
      <c r="AZ34" s="162"/>
      <c r="BA34" s="162" t="s">
        <v>559</v>
      </c>
      <c r="BB34" s="163">
        <f t="shared" si="8"/>
        <v>17</v>
      </c>
      <c r="BC34" s="164">
        <f t="shared" si="9"/>
        <v>1</v>
      </c>
      <c r="BD34" s="166">
        <f t="shared" si="10"/>
        <v>0</v>
      </c>
      <c r="BE34" s="164">
        <f t="shared" si="11"/>
        <v>0</v>
      </c>
      <c r="BF34" s="166">
        <f t="shared" si="12"/>
        <v>0</v>
      </c>
      <c r="BG34" s="167">
        <f t="shared" si="13"/>
        <v>0</v>
      </c>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t="s">
        <v>559</v>
      </c>
      <c r="E35" s="162" t="s">
        <v>559</v>
      </c>
      <c r="F35" s="162" t="s">
        <v>559</v>
      </c>
      <c r="G35" s="162" t="s">
        <v>559</v>
      </c>
      <c r="H35" s="162" t="s">
        <v>559</v>
      </c>
      <c r="I35" s="163"/>
      <c r="J35" s="163"/>
      <c r="K35" s="163"/>
      <c r="L35" s="163"/>
      <c r="M35" s="163"/>
      <c r="N35" s="163"/>
      <c r="O35" s="163"/>
      <c r="P35" s="163"/>
      <c r="Q35" s="163"/>
      <c r="R35" s="163"/>
      <c r="S35" s="163"/>
      <c r="T35" s="163"/>
      <c r="U35" s="163"/>
      <c r="V35" s="163"/>
      <c r="W35" s="163"/>
      <c r="X35" s="163"/>
      <c r="Y35" s="162">
        <f t="shared" si="1"/>
        <v>5</v>
      </c>
      <c r="Z35" s="164">
        <f t="shared" si="2"/>
        <v>1</v>
      </c>
      <c r="AA35" s="165">
        <f t="shared" si="3"/>
        <v>0</v>
      </c>
      <c r="AB35" s="164">
        <f t="shared" si="4"/>
        <v>0</v>
      </c>
      <c r="AC35" s="166">
        <f t="shared" si="5"/>
        <v>0</v>
      </c>
      <c r="AD35" s="164">
        <f t="shared" si="6"/>
        <v>0</v>
      </c>
      <c r="AE35" s="160">
        <v>29.0</v>
      </c>
      <c r="AF35" s="161" t="str">
        <f t="shared" si="7"/>
        <v>Wilbert  Peña Paulino</v>
      </c>
      <c r="AG35" s="162" t="s">
        <v>559</v>
      </c>
      <c r="AH35" s="162" t="s">
        <v>559</v>
      </c>
      <c r="AI35" s="162" t="s">
        <v>559</v>
      </c>
      <c r="AJ35" s="162" t="s">
        <v>559</v>
      </c>
      <c r="AK35" s="162" t="s">
        <v>559</v>
      </c>
      <c r="AL35" s="162" t="s">
        <v>559</v>
      </c>
      <c r="AM35" s="162" t="s">
        <v>559</v>
      </c>
      <c r="AN35" s="162" t="s">
        <v>559</v>
      </c>
      <c r="AO35" s="162" t="s">
        <v>559</v>
      </c>
      <c r="AP35" s="162" t="s">
        <v>559</v>
      </c>
      <c r="AQ35" s="162" t="s">
        <v>559</v>
      </c>
      <c r="AR35" s="162" t="s">
        <v>559</v>
      </c>
      <c r="AS35" s="162"/>
      <c r="AT35" s="162"/>
      <c r="AU35" s="162" t="s">
        <v>559</v>
      </c>
      <c r="AV35" s="162" t="s">
        <v>559</v>
      </c>
      <c r="AW35" s="162" t="s">
        <v>559</v>
      </c>
      <c r="AX35" s="162"/>
      <c r="AY35" s="162" t="s">
        <v>559</v>
      </c>
      <c r="AZ35" s="162"/>
      <c r="BA35" s="162" t="s">
        <v>559</v>
      </c>
      <c r="BB35" s="163">
        <f t="shared" si="8"/>
        <v>17</v>
      </c>
      <c r="BC35" s="164">
        <f t="shared" si="9"/>
        <v>1</v>
      </c>
      <c r="BD35" s="166">
        <f t="shared" si="10"/>
        <v>0</v>
      </c>
      <c r="BE35" s="164">
        <f t="shared" si="11"/>
        <v>0</v>
      </c>
      <c r="BF35" s="166">
        <f t="shared" si="12"/>
        <v>0</v>
      </c>
      <c r="BG35" s="167">
        <f t="shared" si="13"/>
        <v>0</v>
      </c>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t="s">
        <v>559</v>
      </c>
      <c r="E36" s="162" t="s">
        <v>559</v>
      </c>
      <c r="F36" s="162" t="s">
        <v>559</v>
      </c>
      <c r="G36" s="162" t="s">
        <v>559</v>
      </c>
      <c r="H36" s="162" t="s">
        <v>559</v>
      </c>
      <c r="I36" s="163"/>
      <c r="J36" s="163"/>
      <c r="K36" s="163"/>
      <c r="L36" s="163"/>
      <c r="M36" s="163"/>
      <c r="N36" s="163"/>
      <c r="O36" s="163"/>
      <c r="P36" s="163"/>
      <c r="Q36" s="163"/>
      <c r="R36" s="163"/>
      <c r="S36" s="163"/>
      <c r="T36" s="163"/>
      <c r="U36" s="163"/>
      <c r="V36" s="163"/>
      <c r="W36" s="163"/>
      <c r="X36" s="163"/>
      <c r="Y36" s="162">
        <f t="shared" si="1"/>
        <v>5</v>
      </c>
      <c r="Z36" s="164">
        <f t="shared" si="2"/>
        <v>1</v>
      </c>
      <c r="AA36" s="165">
        <f t="shared" si="3"/>
        <v>0</v>
      </c>
      <c r="AB36" s="164">
        <f t="shared" si="4"/>
        <v>0</v>
      </c>
      <c r="AC36" s="166">
        <f t="shared" si="5"/>
        <v>0</v>
      </c>
      <c r="AD36" s="164">
        <f t="shared" si="6"/>
        <v>0</v>
      </c>
      <c r="AE36" s="160">
        <v>30.0</v>
      </c>
      <c r="AF36" s="161" t="str">
        <f t="shared" si="7"/>
        <v>Yonayry  Peña Santos</v>
      </c>
      <c r="AG36" s="162" t="s">
        <v>559</v>
      </c>
      <c r="AH36" s="162" t="s">
        <v>559</v>
      </c>
      <c r="AI36" s="162" t="s">
        <v>559</v>
      </c>
      <c r="AJ36" s="162" t="s">
        <v>559</v>
      </c>
      <c r="AK36" s="162" t="s">
        <v>559</v>
      </c>
      <c r="AL36" s="162" t="s">
        <v>559</v>
      </c>
      <c r="AM36" s="162" t="s">
        <v>559</v>
      </c>
      <c r="AN36" s="162" t="s">
        <v>559</v>
      </c>
      <c r="AO36" s="162" t="s">
        <v>559</v>
      </c>
      <c r="AP36" s="162" t="s">
        <v>559</v>
      </c>
      <c r="AQ36" s="162" t="s">
        <v>559</v>
      </c>
      <c r="AR36" s="162" t="s">
        <v>559</v>
      </c>
      <c r="AS36" s="162"/>
      <c r="AT36" s="162"/>
      <c r="AU36" s="162" t="s">
        <v>559</v>
      </c>
      <c r="AV36" s="162" t="s">
        <v>559</v>
      </c>
      <c r="AW36" s="162" t="s">
        <v>559</v>
      </c>
      <c r="AX36" s="162"/>
      <c r="AY36" s="162" t="s">
        <v>559</v>
      </c>
      <c r="AZ36" s="162"/>
      <c r="BA36" s="162" t="s">
        <v>559</v>
      </c>
      <c r="BB36" s="163">
        <f t="shared" si="8"/>
        <v>17</v>
      </c>
      <c r="BC36" s="164">
        <f t="shared" si="9"/>
        <v>1</v>
      </c>
      <c r="BD36" s="166">
        <f t="shared" si="10"/>
        <v>0</v>
      </c>
      <c r="BE36" s="164">
        <f t="shared" si="11"/>
        <v>0</v>
      </c>
      <c r="BF36" s="166">
        <f t="shared" si="12"/>
        <v>0</v>
      </c>
      <c r="BG36" s="167">
        <f t="shared" si="13"/>
        <v>0</v>
      </c>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t="s">
        <v>559</v>
      </c>
      <c r="E37" s="162" t="s">
        <v>559</v>
      </c>
      <c r="F37" s="162" t="s">
        <v>559</v>
      </c>
      <c r="G37" s="162" t="s">
        <v>559</v>
      </c>
      <c r="H37" s="162" t="s">
        <v>559</v>
      </c>
      <c r="I37" s="163"/>
      <c r="J37" s="163"/>
      <c r="K37" s="163"/>
      <c r="L37" s="163"/>
      <c r="M37" s="163"/>
      <c r="N37" s="163"/>
      <c r="O37" s="163"/>
      <c r="P37" s="163"/>
      <c r="Q37" s="163"/>
      <c r="R37" s="163"/>
      <c r="S37" s="163"/>
      <c r="T37" s="163"/>
      <c r="U37" s="163"/>
      <c r="V37" s="163"/>
      <c r="W37" s="163"/>
      <c r="X37" s="163"/>
      <c r="Y37" s="162">
        <f t="shared" si="1"/>
        <v>5</v>
      </c>
      <c r="Z37" s="164">
        <f t="shared" si="2"/>
        <v>1</v>
      </c>
      <c r="AA37" s="165">
        <f t="shared" si="3"/>
        <v>0</v>
      </c>
      <c r="AB37" s="164">
        <f t="shared" si="4"/>
        <v>0</v>
      </c>
      <c r="AC37" s="166">
        <f t="shared" si="5"/>
        <v>0</v>
      </c>
      <c r="AD37" s="164">
        <f t="shared" si="6"/>
        <v>0</v>
      </c>
      <c r="AE37" s="160">
        <v>31.0</v>
      </c>
      <c r="AF37" s="161" t="str">
        <f t="shared" si="7"/>
        <v>Rossier Analiz Pérez Rodríguez</v>
      </c>
      <c r="AG37" s="162" t="s">
        <v>559</v>
      </c>
      <c r="AH37" s="162" t="s">
        <v>559</v>
      </c>
      <c r="AI37" s="162" t="s">
        <v>559</v>
      </c>
      <c r="AJ37" s="162" t="s">
        <v>559</v>
      </c>
      <c r="AK37" s="162" t="s">
        <v>559</v>
      </c>
      <c r="AL37" s="162" t="s">
        <v>559</v>
      </c>
      <c r="AM37" s="162" t="s">
        <v>559</v>
      </c>
      <c r="AN37" s="162" t="s">
        <v>559</v>
      </c>
      <c r="AO37" s="162" t="s">
        <v>559</v>
      </c>
      <c r="AP37" s="162" t="s">
        <v>559</v>
      </c>
      <c r="AQ37" s="162" t="s">
        <v>559</v>
      </c>
      <c r="AR37" s="162" t="s">
        <v>559</v>
      </c>
      <c r="AS37" s="162"/>
      <c r="AT37" s="162"/>
      <c r="AU37" s="162" t="s">
        <v>559</v>
      </c>
      <c r="AV37" s="162" t="s">
        <v>559</v>
      </c>
      <c r="AW37" s="162" t="s">
        <v>559</v>
      </c>
      <c r="AX37" s="162"/>
      <c r="AY37" s="162" t="s">
        <v>559</v>
      </c>
      <c r="AZ37" s="162"/>
      <c r="BA37" s="162" t="s">
        <v>559</v>
      </c>
      <c r="BB37" s="163">
        <f t="shared" si="8"/>
        <v>17</v>
      </c>
      <c r="BC37" s="164">
        <f t="shared" si="9"/>
        <v>1</v>
      </c>
      <c r="BD37" s="166">
        <f t="shared" si="10"/>
        <v>0</v>
      </c>
      <c r="BE37" s="164">
        <f t="shared" si="11"/>
        <v>0</v>
      </c>
      <c r="BF37" s="166">
        <f t="shared" si="12"/>
        <v>0</v>
      </c>
      <c r="BG37" s="167">
        <f t="shared" si="13"/>
        <v>0</v>
      </c>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t="s">
        <v>559</v>
      </c>
      <c r="E38" s="162" t="s">
        <v>559</v>
      </c>
      <c r="F38" s="162" t="s">
        <v>559</v>
      </c>
      <c r="G38" s="162" t="s">
        <v>559</v>
      </c>
      <c r="H38" s="162" t="s">
        <v>559</v>
      </c>
      <c r="I38" s="163"/>
      <c r="J38" s="163"/>
      <c r="K38" s="163"/>
      <c r="L38" s="163"/>
      <c r="M38" s="163"/>
      <c r="N38" s="163"/>
      <c r="O38" s="163"/>
      <c r="P38" s="163"/>
      <c r="Q38" s="163"/>
      <c r="R38" s="163"/>
      <c r="S38" s="163"/>
      <c r="T38" s="163"/>
      <c r="U38" s="163"/>
      <c r="V38" s="163"/>
      <c r="W38" s="163"/>
      <c r="X38" s="163"/>
      <c r="Y38" s="162">
        <f t="shared" si="1"/>
        <v>5</v>
      </c>
      <c r="Z38" s="164">
        <f t="shared" si="2"/>
        <v>1</v>
      </c>
      <c r="AA38" s="165">
        <f t="shared" si="3"/>
        <v>0</v>
      </c>
      <c r="AB38" s="164">
        <f t="shared" si="4"/>
        <v>0</v>
      </c>
      <c r="AC38" s="166">
        <f t="shared" si="5"/>
        <v>0</v>
      </c>
      <c r="AD38" s="164">
        <f t="shared" si="6"/>
        <v>0</v>
      </c>
      <c r="AE38" s="160">
        <v>32.0</v>
      </c>
      <c r="AF38" s="161" t="str">
        <f t="shared" si="7"/>
        <v>Joseph Francisco Ramírez Espinosa</v>
      </c>
      <c r="AG38" s="162" t="s">
        <v>559</v>
      </c>
      <c r="AH38" s="162" t="s">
        <v>559</v>
      </c>
      <c r="AI38" s="162" t="s">
        <v>559</v>
      </c>
      <c r="AJ38" s="162" t="s">
        <v>559</v>
      </c>
      <c r="AK38" s="162" t="s">
        <v>559</v>
      </c>
      <c r="AL38" s="162" t="s">
        <v>559</v>
      </c>
      <c r="AM38" s="162" t="s">
        <v>559</v>
      </c>
      <c r="AN38" s="162" t="s">
        <v>559</v>
      </c>
      <c r="AO38" s="162" t="s">
        <v>559</v>
      </c>
      <c r="AP38" s="162" t="s">
        <v>559</v>
      </c>
      <c r="AQ38" s="162" t="s">
        <v>559</v>
      </c>
      <c r="AR38" s="162" t="s">
        <v>559</v>
      </c>
      <c r="AS38" s="162"/>
      <c r="AT38" s="162"/>
      <c r="AU38" s="162" t="s">
        <v>559</v>
      </c>
      <c r="AV38" s="162" t="s">
        <v>559</v>
      </c>
      <c r="AW38" s="162" t="s">
        <v>559</v>
      </c>
      <c r="AX38" s="162"/>
      <c r="AY38" s="162" t="s">
        <v>559</v>
      </c>
      <c r="AZ38" s="162"/>
      <c r="BA38" s="162" t="s">
        <v>559</v>
      </c>
      <c r="BB38" s="163">
        <f t="shared" si="8"/>
        <v>17</v>
      </c>
      <c r="BC38" s="164">
        <f t="shared" si="9"/>
        <v>1</v>
      </c>
      <c r="BD38" s="166">
        <f t="shared" si="10"/>
        <v>0</v>
      </c>
      <c r="BE38" s="164">
        <f t="shared" si="11"/>
        <v>0</v>
      </c>
      <c r="BF38" s="166">
        <f t="shared" si="12"/>
        <v>0</v>
      </c>
      <c r="BG38" s="167">
        <f t="shared" si="13"/>
        <v>0</v>
      </c>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t="s">
        <v>559</v>
      </c>
      <c r="E39" s="162" t="s">
        <v>559</v>
      </c>
      <c r="F39" s="162" t="s">
        <v>559</v>
      </c>
      <c r="G39" s="162" t="s">
        <v>559</v>
      </c>
      <c r="H39" s="162" t="s">
        <v>559</v>
      </c>
      <c r="I39" s="163"/>
      <c r="J39" s="163"/>
      <c r="K39" s="163"/>
      <c r="L39" s="163"/>
      <c r="M39" s="163"/>
      <c r="N39" s="163"/>
      <c r="O39" s="163"/>
      <c r="P39" s="163"/>
      <c r="Q39" s="163"/>
      <c r="R39" s="163"/>
      <c r="S39" s="163"/>
      <c r="T39" s="163"/>
      <c r="U39" s="163"/>
      <c r="V39" s="163"/>
      <c r="W39" s="163"/>
      <c r="X39" s="163"/>
      <c r="Y39" s="162">
        <f t="shared" si="1"/>
        <v>5</v>
      </c>
      <c r="Z39" s="164">
        <f t="shared" si="2"/>
        <v>1</v>
      </c>
      <c r="AA39" s="165">
        <f t="shared" si="3"/>
        <v>0</v>
      </c>
      <c r="AB39" s="164">
        <f t="shared" si="4"/>
        <v>0</v>
      </c>
      <c r="AC39" s="166">
        <f t="shared" si="5"/>
        <v>0</v>
      </c>
      <c r="AD39" s="164">
        <f t="shared" si="6"/>
        <v>0</v>
      </c>
      <c r="AE39" s="160">
        <v>33.0</v>
      </c>
      <c r="AF39" s="161" t="str">
        <f t="shared" si="7"/>
        <v>Yariel Alfonso Ramos</v>
      </c>
      <c r="AG39" s="162" t="s">
        <v>559</v>
      </c>
      <c r="AH39" s="162" t="s">
        <v>559</v>
      </c>
      <c r="AI39" s="162" t="s">
        <v>559</v>
      </c>
      <c r="AJ39" s="162" t="s">
        <v>559</v>
      </c>
      <c r="AK39" s="162" t="s">
        <v>559</v>
      </c>
      <c r="AL39" s="162" t="s">
        <v>559</v>
      </c>
      <c r="AM39" s="162" t="s">
        <v>559</v>
      </c>
      <c r="AN39" s="162" t="s">
        <v>559</v>
      </c>
      <c r="AO39" s="162" t="s">
        <v>559</v>
      </c>
      <c r="AP39" s="162" t="s">
        <v>559</v>
      </c>
      <c r="AQ39" s="162" t="s">
        <v>559</v>
      </c>
      <c r="AR39" s="162" t="s">
        <v>559</v>
      </c>
      <c r="AS39" s="162"/>
      <c r="AT39" s="162"/>
      <c r="AU39" s="162" t="s">
        <v>559</v>
      </c>
      <c r="AV39" s="162" t="s">
        <v>559</v>
      </c>
      <c r="AW39" s="162" t="s">
        <v>559</v>
      </c>
      <c r="AX39" s="162"/>
      <c r="AY39" s="162" t="s">
        <v>559</v>
      </c>
      <c r="AZ39" s="162"/>
      <c r="BA39" s="162" t="s">
        <v>559</v>
      </c>
      <c r="BB39" s="163">
        <f t="shared" si="8"/>
        <v>17</v>
      </c>
      <c r="BC39" s="164">
        <f t="shared" si="9"/>
        <v>1</v>
      </c>
      <c r="BD39" s="166">
        <f t="shared" si="10"/>
        <v>0</v>
      </c>
      <c r="BE39" s="164">
        <f t="shared" si="11"/>
        <v>0</v>
      </c>
      <c r="BF39" s="166">
        <f t="shared" si="12"/>
        <v>0</v>
      </c>
      <c r="BG39" s="167">
        <f t="shared" si="13"/>
        <v>0</v>
      </c>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t="s">
        <v>559</v>
      </c>
      <c r="E40" s="162" t="s">
        <v>559</v>
      </c>
      <c r="F40" s="162" t="s">
        <v>559</v>
      </c>
      <c r="G40" s="162" t="s">
        <v>559</v>
      </c>
      <c r="H40" s="162" t="s">
        <v>559</v>
      </c>
      <c r="I40" s="163"/>
      <c r="J40" s="163"/>
      <c r="K40" s="163"/>
      <c r="L40" s="163"/>
      <c r="M40" s="163"/>
      <c r="N40" s="163"/>
      <c r="O40" s="163"/>
      <c r="P40" s="163"/>
      <c r="Q40" s="163"/>
      <c r="R40" s="163"/>
      <c r="S40" s="163"/>
      <c r="T40" s="163"/>
      <c r="U40" s="163"/>
      <c r="V40" s="163"/>
      <c r="W40" s="163"/>
      <c r="X40" s="163"/>
      <c r="Y40" s="162">
        <f t="shared" si="1"/>
        <v>5</v>
      </c>
      <c r="Z40" s="164">
        <f t="shared" si="2"/>
        <v>1</v>
      </c>
      <c r="AA40" s="165">
        <f t="shared" si="3"/>
        <v>0</v>
      </c>
      <c r="AB40" s="164">
        <f t="shared" si="4"/>
        <v>0</v>
      </c>
      <c r="AC40" s="166">
        <f t="shared" si="5"/>
        <v>0</v>
      </c>
      <c r="AD40" s="164">
        <f t="shared" si="6"/>
        <v>0</v>
      </c>
      <c r="AE40" s="160">
        <v>34.0</v>
      </c>
      <c r="AF40" s="161" t="str">
        <f t="shared" si="7"/>
        <v>Carlos David Rodríguez Almánzar</v>
      </c>
      <c r="AG40" s="162" t="s">
        <v>559</v>
      </c>
      <c r="AH40" s="162" t="s">
        <v>559</v>
      </c>
      <c r="AI40" s="162" t="s">
        <v>559</v>
      </c>
      <c r="AJ40" s="162" t="s">
        <v>559</v>
      </c>
      <c r="AK40" s="162" t="s">
        <v>559</v>
      </c>
      <c r="AL40" s="162" t="s">
        <v>559</v>
      </c>
      <c r="AM40" s="162" t="s">
        <v>559</v>
      </c>
      <c r="AN40" s="162" t="s">
        <v>559</v>
      </c>
      <c r="AO40" s="162" t="s">
        <v>559</v>
      </c>
      <c r="AP40" s="162" t="s">
        <v>559</v>
      </c>
      <c r="AQ40" s="162" t="s">
        <v>559</v>
      </c>
      <c r="AR40" s="162" t="s">
        <v>559</v>
      </c>
      <c r="AS40" s="162"/>
      <c r="AT40" s="162"/>
      <c r="AU40" s="162" t="s">
        <v>559</v>
      </c>
      <c r="AV40" s="162" t="s">
        <v>559</v>
      </c>
      <c r="AW40" s="162" t="s">
        <v>559</v>
      </c>
      <c r="AX40" s="162"/>
      <c r="AY40" s="162" t="s">
        <v>559</v>
      </c>
      <c r="AZ40" s="162"/>
      <c r="BA40" s="162" t="s">
        <v>559</v>
      </c>
      <c r="BB40" s="163">
        <f t="shared" si="8"/>
        <v>17</v>
      </c>
      <c r="BC40" s="164">
        <f t="shared" si="9"/>
        <v>1</v>
      </c>
      <c r="BD40" s="166">
        <f t="shared" si="10"/>
        <v>0</v>
      </c>
      <c r="BE40" s="164">
        <f t="shared" si="11"/>
        <v>0</v>
      </c>
      <c r="BF40" s="166">
        <f t="shared" si="12"/>
        <v>0</v>
      </c>
      <c r="BG40" s="167">
        <f t="shared" si="13"/>
        <v>0</v>
      </c>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t="s">
        <v>559</v>
      </c>
      <c r="E41" s="162" t="s">
        <v>559</v>
      </c>
      <c r="F41" s="162" t="s">
        <v>559</v>
      </c>
      <c r="G41" s="162" t="s">
        <v>559</v>
      </c>
      <c r="H41" s="162" t="s">
        <v>559</v>
      </c>
      <c r="I41" s="163"/>
      <c r="J41" s="163"/>
      <c r="K41" s="163"/>
      <c r="L41" s="163"/>
      <c r="M41" s="163"/>
      <c r="N41" s="163"/>
      <c r="O41" s="163"/>
      <c r="P41" s="163"/>
      <c r="Q41" s="163"/>
      <c r="R41" s="163"/>
      <c r="S41" s="163"/>
      <c r="T41" s="163"/>
      <c r="U41" s="163"/>
      <c r="V41" s="163"/>
      <c r="W41" s="163"/>
      <c r="X41" s="163"/>
      <c r="Y41" s="162">
        <f t="shared" si="1"/>
        <v>5</v>
      </c>
      <c r="Z41" s="164">
        <f t="shared" si="2"/>
        <v>1</v>
      </c>
      <c r="AA41" s="165">
        <f t="shared" si="3"/>
        <v>0</v>
      </c>
      <c r="AB41" s="164">
        <f t="shared" si="4"/>
        <v>0</v>
      </c>
      <c r="AC41" s="166">
        <f t="shared" si="5"/>
        <v>0</v>
      </c>
      <c r="AD41" s="164">
        <f t="shared" si="6"/>
        <v>0</v>
      </c>
      <c r="AE41" s="160">
        <v>35.0</v>
      </c>
      <c r="AF41" s="161" t="str">
        <f t="shared" si="7"/>
        <v>Darianni  Santos Medina</v>
      </c>
      <c r="AG41" s="162" t="s">
        <v>559</v>
      </c>
      <c r="AH41" s="162" t="s">
        <v>559</v>
      </c>
      <c r="AI41" s="162" t="s">
        <v>559</v>
      </c>
      <c r="AJ41" s="162" t="s">
        <v>559</v>
      </c>
      <c r="AK41" s="162" t="s">
        <v>559</v>
      </c>
      <c r="AL41" s="162" t="s">
        <v>559</v>
      </c>
      <c r="AM41" s="162" t="s">
        <v>559</v>
      </c>
      <c r="AN41" s="162" t="s">
        <v>559</v>
      </c>
      <c r="AO41" s="162" t="s">
        <v>559</v>
      </c>
      <c r="AP41" s="162" t="s">
        <v>559</v>
      </c>
      <c r="AQ41" s="162" t="s">
        <v>559</v>
      </c>
      <c r="AR41" s="162" t="s">
        <v>559</v>
      </c>
      <c r="AS41" s="162"/>
      <c r="AT41" s="162"/>
      <c r="AU41" s="162" t="s">
        <v>559</v>
      </c>
      <c r="AV41" s="162" t="s">
        <v>559</v>
      </c>
      <c r="AW41" s="162" t="s">
        <v>559</v>
      </c>
      <c r="AX41" s="162"/>
      <c r="AY41" s="162" t="s">
        <v>559</v>
      </c>
      <c r="AZ41" s="162"/>
      <c r="BA41" s="162" t="s">
        <v>559</v>
      </c>
      <c r="BB41" s="163">
        <f t="shared" si="8"/>
        <v>17</v>
      </c>
      <c r="BC41" s="164">
        <f t="shared" si="9"/>
        <v>1</v>
      </c>
      <c r="BD41" s="166">
        <f t="shared" si="10"/>
        <v>0</v>
      </c>
      <c r="BE41" s="164">
        <f t="shared" si="11"/>
        <v>0</v>
      </c>
      <c r="BF41" s="166">
        <f t="shared" si="12"/>
        <v>0</v>
      </c>
      <c r="BG41" s="167">
        <f t="shared" si="13"/>
        <v>0</v>
      </c>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t="s">
        <v>559</v>
      </c>
      <c r="E42" s="162" t="s">
        <v>559</v>
      </c>
      <c r="F42" s="162" t="s">
        <v>559</v>
      </c>
      <c r="G42" s="162" t="s">
        <v>559</v>
      </c>
      <c r="H42" s="162" t="s">
        <v>559</v>
      </c>
      <c r="I42" s="163"/>
      <c r="J42" s="163"/>
      <c r="K42" s="163"/>
      <c r="L42" s="163"/>
      <c r="M42" s="163"/>
      <c r="N42" s="163"/>
      <c r="O42" s="163"/>
      <c r="P42" s="163"/>
      <c r="Q42" s="163"/>
      <c r="R42" s="163"/>
      <c r="S42" s="163"/>
      <c r="T42" s="163"/>
      <c r="U42" s="163"/>
      <c r="V42" s="163"/>
      <c r="W42" s="163"/>
      <c r="X42" s="163"/>
      <c r="Y42" s="162">
        <f t="shared" si="1"/>
        <v>5</v>
      </c>
      <c r="Z42" s="164">
        <f t="shared" si="2"/>
        <v>1</v>
      </c>
      <c r="AA42" s="165">
        <f t="shared" si="3"/>
        <v>0</v>
      </c>
      <c r="AB42" s="164">
        <f t="shared" si="4"/>
        <v>0</v>
      </c>
      <c r="AC42" s="166">
        <f t="shared" si="5"/>
        <v>0</v>
      </c>
      <c r="AD42" s="164">
        <f t="shared" si="6"/>
        <v>0</v>
      </c>
      <c r="AE42" s="160">
        <v>36.0</v>
      </c>
      <c r="AF42" s="161" t="str">
        <f t="shared" si="7"/>
        <v>Rosyeli Carolina Tavarez  Reyes</v>
      </c>
      <c r="AG42" s="162" t="s">
        <v>559</v>
      </c>
      <c r="AH42" s="162" t="s">
        <v>559</v>
      </c>
      <c r="AI42" s="162" t="s">
        <v>559</v>
      </c>
      <c r="AJ42" s="162" t="s">
        <v>559</v>
      </c>
      <c r="AK42" s="162" t="s">
        <v>559</v>
      </c>
      <c r="AL42" s="162" t="s">
        <v>559</v>
      </c>
      <c r="AM42" s="162" t="s">
        <v>559</v>
      </c>
      <c r="AN42" s="162" t="s">
        <v>559</v>
      </c>
      <c r="AO42" s="162" t="s">
        <v>559</v>
      </c>
      <c r="AP42" s="162" t="s">
        <v>559</v>
      </c>
      <c r="AQ42" s="162" t="s">
        <v>559</v>
      </c>
      <c r="AR42" s="162" t="s">
        <v>559</v>
      </c>
      <c r="AS42" s="162"/>
      <c r="AT42" s="162"/>
      <c r="AU42" s="162" t="s">
        <v>559</v>
      </c>
      <c r="AV42" s="162" t="s">
        <v>559</v>
      </c>
      <c r="AW42" s="162" t="s">
        <v>559</v>
      </c>
      <c r="AX42" s="162"/>
      <c r="AY42" s="162" t="s">
        <v>559</v>
      </c>
      <c r="AZ42" s="162"/>
      <c r="BA42" s="162" t="s">
        <v>559</v>
      </c>
      <c r="BB42" s="163">
        <f t="shared" si="8"/>
        <v>17</v>
      </c>
      <c r="BC42" s="164">
        <f t="shared" si="9"/>
        <v>1</v>
      </c>
      <c r="BD42" s="166">
        <f t="shared" si="10"/>
        <v>0</v>
      </c>
      <c r="BE42" s="164">
        <f t="shared" si="11"/>
        <v>0</v>
      </c>
      <c r="BF42" s="166">
        <f t="shared" si="12"/>
        <v>0</v>
      </c>
      <c r="BG42" s="167">
        <f t="shared" si="13"/>
        <v>0</v>
      </c>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t="s">
        <v>559</v>
      </c>
      <c r="E43" s="162" t="s">
        <v>559</v>
      </c>
      <c r="F43" s="162" t="s">
        <v>559</v>
      </c>
      <c r="G43" s="162" t="s">
        <v>559</v>
      </c>
      <c r="H43" s="162" t="s">
        <v>559</v>
      </c>
      <c r="I43" s="163"/>
      <c r="J43" s="163"/>
      <c r="K43" s="163"/>
      <c r="L43" s="163"/>
      <c r="M43" s="163"/>
      <c r="N43" s="163"/>
      <c r="O43" s="163"/>
      <c r="P43" s="163"/>
      <c r="Q43" s="163"/>
      <c r="R43" s="163"/>
      <c r="S43" s="163"/>
      <c r="T43" s="163"/>
      <c r="U43" s="163"/>
      <c r="V43" s="163"/>
      <c r="W43" s="163"/>
      <c r="X43" s="163"/>
      <c r="Y43" s="162">
        <f t="shared" si="1"/>
        <v>5</v>
      </c>
      <c r="Z43" s="164">
        <f t="shared" si="2"/>
        <v>1</v>
      </c>
      <c r="AA43" s="165">
        <f t="shared" si="3"/>
        <v>0</v>
      </c>
      <c r="AB43" s="164">
        <f t="shared" si="4"/>
        <v>0</v>
      </c>
      <c r="AC43" s="166">
        <f t="shared" si="5"/>
        <v>0</v>
      </c>
      <c r="AD43" s="164">
        <f t="shared" si="6"/>
        <v>0</v>
      </c>
      <c r="AE43" s="160">
        <v>37.0</v>
      </c>
      <c r="AF43" s="161" t="str">
        <f t="shared" si="7"/>
        <v>Melani  Taveras Bautista</v>
      </c>
      <c r="AG43" s="162" t="s">
        <v>559</v>
      </c>
      <c r="AH43" s="162" t="s">
        <v>559</v>
      </c>
      <c r="AI43" s="162" t="s">
        <v>559</v>
      </c>
      <c r="AJ43" s="162" t="s">
        <v>559</v>
      </c>
      <c r="AK43" s="162" t="s">
        <v>559</v>
      </c>
      <c r="AL43" s="162" t="s">
        <v>559</v>
      </c>
      <c r="AM43" s="162" t="s">
        <v>559</v>
      </c>
      <c r="AN43" s="162" t="s">
        <v>559</v>
      </c>
      <c r="AO43" s="162" t="s">
        <v>559</v>
      </c>
      <c r="AP43" s="162" t="s">
        <v>559</v>
      </c>
      <c r="AQ43" s="162" t="s">
        <v>559</v>
      </c>
      <c r="AR43" s="162" t="s">
        <v>559</v>
      </c>
      <c r="AS43" s="162"/>
      <c r="AT43" s="162"/>
      <c r="AU43" s="162" t="s">
        <v>559</v>
      </c>
      <c r="AV43" s="162" t="s">
        <v>559</v>
      </c>
      <c r="AW43" s="162" t="s">
        <v>559</v>
      </c>
      <c r="AX43" s="162"/>
      <c r="AY43" s="162" t="s">
        <v>559</v>
      </c>
      <c r="AZ43" s="162"/>
      <c r="BA43" s="162" t="s">
        <v>559</v>
      </c>
      <c r="BB43" s="163">
        <f t="shared" si="8"/>
        <v>17</v>
      </c>
      <c r="BC43" s="164">
        <f t="shared" si="9"/>
        <v>1</v>
      </c>
      <c r="BD43" s="166">
        <f t="shared" si="10"/>
        <v>0</v>
      </c>
      <c r="BE43" s="164">
        <f t="shared" si="11"/>
        <v>0</v>
      </c>
      <c r="BF43" s="166">
        <f t="shared" si="12"/>
        <v>0</v>
      </c>
      <c r="BG43" s="167">
        <f t="shared" si="13"/>
        <v>0</v>
      </c>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t="s">
        <v>559</v>
      </c>
      <c r="E44" s="162" t="s">
        <v>559</v>
      </c>
      <c r="F44" s="162" t="s">
        <v>559</v>
      </c>
      <c r="G44" s="162" t="s">
        <v>559</v>
      </c>
      <c r="H44" s="162" t="s">
        <v>559</v>
      </c>
      <c r="I44" s="163"/>
      <c r="J44" s="163"/>
      <c r="K44" s="163"/>
      <c r="L44" s="163"/>
      <c r="M44" s="163"/>
      <c r="N44" s="163"/>
      <c r="O44" s="163"/>
      <c r="P44" s="163"/>
      <c r="Q44" s="163"/>
      <c r="R44" s="163"/>
      <c r="S44" s="163"/>
      <c r="T44" s="163"/>
      <c r="U44" s="163"/>
      <c r="V44" s="163"/>
      <c r="W44" s="163"/>
      <c r="X44" s="163"/>
      <c r="Y44" s="162">
        <f t="shared" si="1"/>
        <v>5</v>
      </c>
      <c r="Z44" s="164">
        <f t="shared" si="2"/>
        <v>1</v>
      </c>
      <c r="AA44" s="165">
        <f t="shared" si="3"/>
        <v>0</v>
      </c>
      <c r="AB44" s="164">
        <f t="shared" si="4"/>
        <v>0</v>
      </c>
      <c r="AC44" s="166">
        <f t="shared" si="5"/>
        <v>0</v>
      </c>
      <c r="AD44" s="164">
        <f t="shared" si="6"/>
        <v>0</v>
      </c>
      <c r="AE44" s="160">
        <v>38.0</v>
      </c>
      <c r="AF44" s="161" t="str">
        <f t="shared" si="7"/>
        <v>Arianny  Tejada Guzmán</v>
      </c>
      <c r="AG44" s="162" t="s">
        <v>559</v>
      </c>
      <c r="AH44" s="162" t="s">
        <v>559</v>
      </c>
      <c r="AI44" s="162" t="s">
        <v>559</v>
      </c>
      <c r="AJ44" s="162" t="s">
        <v>559</v>
      </c>
      <c r="AK44" s="162" t="s">
        <v>559</v>
      </c>
      <c r="AL44" s="162" t="s">
        <v>559</v>
      </c>
      <c r="AM44" s="162" t="s">
        <v>559</v>
      </c>
      <c r="AN44" s="162" t="s">
        <v>559</v>
      </c>
      <c r="AO44" s="162" t="s">
        <v>559</v>
      </c>
      <c r="AP44" s="162" t="s">
        <v>559</v>
      </c>
      <c r="AQ44" s="162" t="s">
        <v>559</v>
      </c>
      <c r="AR44" s="162" t="s">
        <v>559</v>
      </c>
      <c r="AS44" s="162"/>
      <c r="AT44" s="162"/>
      <c r="AU44" s="162" t="s">
        <v>559</v>
      </c>
      <c r="AV44" s="162" t="s">
        <v>559</v>
      </c>
      <c r="AW44" s="162" t="s">
        <v>559</v>
      </c>
      <c r="AX44" s="162"/>
      <c r="AY44" s="162" t="s">
        <v>559</v>
      </c>
      <c r="AZ44" s="162"/>
      <c r="BA44" s="162" t="s">
        <v>559</v>
      </c>
      <c r="BB44" s="163">
        <f t="shared" si="8"/>
        <v>17</v>
      </c>
      <c r="BC44" s="164">
        <f t="shared" si="9"/>
        <v>1</v>
      </c>
      <c r="BD44" s="166">
        <f t="shared" si="10"/>
        <v>0</v>
      </c>
      <c r="BE44" s="164">
        <f t="shared" si="11"/>
        <v>0</v>
      </c>
      <c r="BF44" s="166">
        <f t="shared" si="12"/>
        <v>0</v>
      </c>
      <c r="BG44" s="167">
        <f t="shared" si="13"/>
        <v>0</v>
      </c>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t="s">
        <v>559</v>
      </c>
      <c r="E45" s="162" t="s">
        <v>559</v>
      </c>
      <c r="F45" s="162" t="s">
        <v>559</v>
      </c>
      <c r="G45" s="162" t="s">
        <v>559</v>
      </c>
      <c r="H45" s="162" t="s">
        <v>559</v>
      </c>
      <c r="I45" s="163"/>
      <c r="J45" s="163"/>
      <c r="K45" s="163"/>
      <c r="L45" s="163"/>
      <c r="M45" s="163"/>
      <c r="N45" s="163"/>
      <c r="O45" s="163"/>
      <c r="P45" s="163"/>
      <c r="Q45" s="163"/>
      <c r="R45" s="163"/>
      <c r="S45" s="163"/>
      <c r="T45" s="163"/>
      <c r="U45" s="163"/>
      <c r="V45" s="163"/>
      <c r="W45" s="163"/>
      <c r="X45" s="163"/>
      <c r="Y45" s="162">
        <f t="shared" si="1"/>
        <v>5</v>
      </c>
      <c r="Z45" s="164">
        <f t="shared" si="2"/>
        <v>1</v>
      </c>
      <c r="AA45" s="165">
        <f t="shared" si="3"/>
        <v>0</v>
      </c>
      <c r="AB45" s="164">
        <f t="shared" si="4"/>
        <v>0</v>
      </c>
      <c r="AC45" s="166">
        <f t="shared" si="5"/>
        <v>0</v>
      </c>
      <c r="AD45" s="164">
        <f t="shared" si="6"/>
        <v>0</v>
      </c>
      <c r="AE45" s="160">
        <v>39.0</v>
      </c>
      <c r="AF45" s="161" t="str">
        <f t="shared" si="7"/>
        <v>Jeilyn Aliah Tejada</v>
      </c>
      <c r="AG45" s="162" t="s">
        <v>559</v>
      </c>
      <c r="AH45" s="162" t="s">
        <v>559</v>
      </c>
      <c r="AI45" s="162" t="s">
        <v>559</v>
      </c>
      <c r="AJ45" s="162" t="s">
        <v>559</v>
      </c>
      <c r="AK45" s="162" t="s">
        <v>559</v>
      </c>
      <c r="AL45" s="162" t="s">
        <v>559</v>
      </c>
      <c r="AM45" s="162" t="s">
        <v>559</v>
      </c>
      <c r="AN45" s="162" t="s">
        <v>559</v>
      </c>
      <c r="AO45" s="162" t="s">
        <v>559</v>
      </c>
      <c r="AP45" s="162" t="s">
        <v>559</v>
      </c>
      <c r="AQ45" s="162" t="s">
        <v>559</v>
      </c>
      <c r="AR45" s="162" t="s">
        <v>559</v>
      </c>
      <c r="AS45" s="162"/>
      <c r="AT45" s="162"/>
      <c r="AU45" s="162" t="s">
        <v>559</v>
      </c>
      <c r="AV45" s="162" t="s">
        <v>559</v>
      </c>
      <c r="AW45" s="162" t="s">
        <v>559</v>
      </c>
      <c r="AX45" s="162"/>
      <c r="AY45" s="162" t="s">
        <v>559</v>
      </c>
      <c r="AZ45" s="162"/>
      <c r="BA45" s="162" t="s">
        <v>559</v>
      </c>
      <c r="BB45" s="163">
        <f t="shared" si="8"/>
        <v>17</v>
      </c>
      <c r="BC45" s="164">
        <f t="shared" si="9"/>
        <v>1</v>
      </c>
      <c r="BD45" s="166">
        <f t="shared" si="10"/>
        <v>0</v>
      </c>
      <c r="BE45" s="164">
        <f t="shared" si="11"/>
        <v>0</v>
      </c>
      <c r="BF45" s="166">
        <f t="shared" si="12"/>
        <v>0</v>
      </c>
      <c r="BG45" s="167">
        <f t="shared" si="13"/>
        <v>0</v>
      </c>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t="s">
        <v>559</v>
      </c>
      <c r="E46" s="162" t="s">
        <v>559</v>
      </c>
      <c r="F46" s="162" t="s">
        <v>559</v>
      </c>
      <c r="G46" s="162" t="s">
        <v>559</v>
      </c>
      <c r="H46" s="162" t="s">
        <v>559</v>
      </c>
      <c r="I46" s="163"/>
      <c r="J46" s="163"/>
      <c r="K46" s="163"/>
      <c r="L46" s="163"/>
      <c r="M46" s="163"/>
      <c r="N46" s="163"/>
      <c r="O46" s="163"/>
      <c r="P46" s="163"/>
      <c r="Q46" s="163"/>
      <c r="R46" s="163"/>
      <c r="S46" s="163"/>
      <c r="T46" s="163"/>
      <c r="U46" s="163"/>
      <c r="V46" s="163"/>
      <c r="W46" s="163"/>
      <c r="X46" s="163"/>
      <c r="Y46" s="162">
        <f t="shared" si="1"/>
        <v>5</v>
      </c>
      <c r="Z46" s="164">
        <f t="shared" si="2"/>
        <v>1</v>
      </c>
      <c r="AA46" s="165">
        <f t="shared" si="3"/>
        <v>0</v>
      </c>
      <c r="AB46" s="164">
        <f t="shared" si="4"/>
        <v>0</v>
      </c>
      <c r="AC46" s="166">
        <f t="shared" si="5"/>
        <v>0</v>
      </c>
      <c r="AD46" s="164">
        <f t="shared" si="6"/>
        <v>0</v>
      </c>
      <c r="AE46" s="160">
        <v>40.0</v>
      </c>
      <c r="AF46" s="161" t="str">
        <f t="shared" si="7"/>
        <v>Rosenny  Ureña Arias</v>
      </c>
      <c r="AG46" s="162" t="s">
        <v>559</v>
      </c>
      <c r="AH46" s="162" t="s">
        <v>559</v>
      </c>
      <c r="AI46" s="162" t="s">
        <v>559</v>
      </c>
      <c r="AJ46" s="162" t="s">
        <v>559</v>
      </c>
      <c r="AK46" s="162" t="s">
        <v>559</v>
      </c>
      <c r="AL46" s="162" t="s">
        <v>559</v>
      </c>
      <c r="AM46" s="162" t="s">
        <v>559</v>
      </c>
      <c r="AN46" s="162" t="s">
        <v>559</v>
      </c>
      <c r="AO46" s="162" t="s">
        <v>559</v>
      </c>
      <c r="AP46" s="162" t="s">
        <v>559</v>
      </c>
      <c r="AQ46" s="162" t="s">
        <v>559</v>
      </c>
      <c r="AR46" s="162" t="s">
        <v>559</v>
      </c>
      <c r="AS46" s="162"/>
      <c r="AT46" s="162"/>
      <c r="AU46" s="162" t="s">
        <v>559</v>
      </c>
      <c r="AV46" s="162" t="s">
        <v>559</v>
      </c>
      <c r="AW46" s="162" t="s">
        <v>559</v>
      </c>
      <c r="AX46" s="162"/>
      <c r="AY46" s="162" t="s">
        <v>559</v>
      </c>
      <c r="AZ46" s="162"/>
      <c r="BA46" s="162" t="s">
        <v>559</v>
      </c>
      <c r="BB46" s="163">
        <f t="shared" si="8"/>
        <v>17</v>
      </c>
      <c r="BC46" s="164">
        <f t="shared" si="9"/>
        <v>1</v>
      </c>
      <c r="BD46" s="166">
        <f t="shared" si="10"/>
        <v>0</v>
      </c>
      <c r="BE46" s="164">
        <f t="shared" si="11"/>
        <v>0</v>
      </c>
      <c r="BF46" s="166">
        <f t="shared" si="12"/>
        <v>0</v>
      </c>
      <c r="BG46" s="167">
        <f t="shared" si="13"/>
        <v>0</v>
      </c>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t="s">
        <v>559</v>
      </c>
      <c r="E47" s="162" t="s">
        <v>559</v>
      </c>
      <c r="F47" s="162" t="s">
        <v>559</v>
      </c>
      <c r="G47" s="162" t="s">
        <v>559</v>
      </c>
      <c r="H47" s="162" t="s">
        <v>559</v>
      </c>
      <c r="I47" s="163"/>
      <c r="J47" s="163"/>
      <c r="K47" s="163"/>
      <c r="L47" s="163"/>
      <c r="M47" s="163"/>
      <c r="N47" s="163"/>
      <c r="O47" s="163"/>
      <c r="P47" s="163"/>
      <c r="Q47" s="163"/>
      <c r="R47" s="163"/>
      <c r="S47" s="163"/>
      <c r="T47" s="163"/>
      <c r="U47" s="163"/>
      <c r="V47" s="163"/>
      <c r="W47" s="163"/>
      <c r="X47" s="163"/>
      <c r="Y47" s="162">
        <f t="shared" si="1"/>
        <v>5</v>
      </c>
      <c r="Z47" s="164">
        <f t="shared" si="2"/>
        <v>1</v>
      </c>
      <c r="AA47" s="165">
        <f t="shared" si="3"/>
        <v>0</v>
      </c>
      <c r="AB47" s="164">
        <f t="shared" si="4"/>
        <v>0</v>
      </c>
      <c r="AC47" s="166">
        <f t="shared" si="5"/>
        <v>0</v>
      </c>
      <c r="AD47" s="164">
        <f t="shared" si="6"/>
        <v>0</v>
      </c>
      <c r="AE47" s="160">
        <v>41.0</v>
      </c>
      <c r="AF47" s="161" t="str">
        <f t="shared" si="7"/>
        <v>Jonathan  De Jesús Valerio Felipe</v>
      </c>
      <c r="AG47" s="162" t="s">
        <v>559</v>
      </c>
      <c r="AH47" s="162" t="s">
        <v>559</v>
      </c>
      <c r="AI47" s="162" t="s">
        <v>559</v>
      </c>
      <c r="AJ47" s="162" t="s">
        <v>559</v>
      </c>
      <c r="AK47" s="162" t="s">
        <v>559</v>
      </c>
      <c r="AL47" s="162" t="s">
        <v>559</v>
      </c>
      <c r="AM47" s="162" t="s">
        <v>559</v>
      </c>
      <c r="AN47" s="162" t="s">
        <v>559</v>
      </c>
      <c r="AO47" s="162" t="s">
        <v>559</v>
      </c>
      <c r="AP47" s="162" t="s">
        <v>559</v>
      </c>
      <c r="AQ47" s="162" t="s">
        <v>559</v>
      </c>
      <c r="AR47" s="162" t="s">
        <v>559</v>
      </c>
      <c r="AS47" s="162"/>
      <c r="AT47" s="162"/>
      <c r="AU47" s="162" t="s">
        <v>559</v>
      </c>
      <c r="AV47" s="162" t="s">
        <v>559</v>
      </c>
      <c r="AW47" s="162" t="s">
        <v>559</v>
      </c>
      <c r="AX47" s="162"/>
      <c r="AY47" s="162" t="s">
        <v>559</v>
      </c>
      <c r="AZ47" s="162"/>
      <c r="BA47" s="162" t="s">
        <v>559</v>
      </c>
      <c r="BB47" s="163">
        <f t="shared" si="8"/>
        <v>17</v>
      </c>
      <c r="BC47" s="164">
        <f t="shared" si="9"/>
        <v>1</v>
      </c>
      <c r="BD47" s="166">
        <f t="shared" si="10"/>
        <v>0</v>
      </c>
      <c r="BE47" s="164">
        <f t="shared" si="11"/>
        <v>0</v>
      </c>
      <c r="BF47" s="166">
        <f t="shared" si="12"/>
        <v>0</v>
      </c>
      <c r="BG47" s="167">
        <f t="shared" si="13"/>
        <v>0</v>
      </c>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t="s">
        <v>559</v>
      </c>
      <c r="E48" s="162" t="s">
        <v>559</v>
      </c>
      <c r="F48" s="162" t="s">
        <v>559</v>
      </c>
      <c r="G48" s="162" t="s">
        <v>559</v>
      </c>
      <c r="H48" s="162" t="s">
        <v>559</v>
      </c>
      <c r="I48" s="163"/>
      <c r="J48" s="163"/>
      <c r="K48" s="163"/>
      <c r="L48" s="163"/>
      <c r="M48" s="163"/>
      <c r="N48" s="163"/>
      <c r="O48" s="163"/>
      <c r="P48" s="163"/>
      <c r="Q48" s="163"/>
      <c r="R48" s="163"/>
      <c r="S48" s="163"/>
      <c r="T48" s="163"/>
      <c r="U48" s="163"/>
      <c r="V48" s="163"/>
      <c r="W48" s="163"/>
      <c r="X48" s="163"/>
      <c r="Y48" s="162">
        <f t="shared" si="1"/>
        <v>5</v>
      </c>
      <c r="Z48" s="164">
        <f t="shared" si="2"/>
        <v>1</v>
      </c>
      <c r="AA48" s="165">
        <f t="shared" si="3"/>
        <v>0</v>
      </c>
      <c r="AB48" s="164">
        <f t="shared" si="4"/>
        <v>0</v>
      </c>
      <c r="AC48" s="166">
        <f t="shared" si="5"/>
        <v>0</v>
      </c>
      <c r="AD48" s="164">
        <f t="shared" si="6"/>
        <v>0</v>
      </c>
      <c r="AE48" s="160">
        <v>42.0</v>
      </c>
      <c r="AF48" s="161" t="str">
        <f t="shared" si="7"/>
        <v>Crisleydi  Turbí</v>
      </c>
      <c r="AG48" s="162" t="s">
        <v>559</v>
      </c>
      <c r="AH48" s="162" t="s">
        <v>559</v>
      </c>
      <c r="AI48" s="162" t="s">
        <v>559</v>
      </c>
      <c r="AJ48" s="162" t="s">
        <v>559</v>
      </c>
      <c r="AK48" s="162" t="s">
        <v>559</v>
      </c>
      <c r="AL48" s="162" t="s">
        <v>559</v>
      </c>
      <c r="AM48" s="162" t="s">
        <v>559</v>
      </c>
      <c r="AN48" s="162" t="s">
        <v>559</v>
      </c>
      <c r="AO48" s="162" t="s">
        <v>559</v>
      </c>
      <c r="AP48" s="162" t="s">
        <v>559</v>
      </c>
      <c r="AQ48" s="162" t="s">
        <v>559</v>
      </c>
      <c r="AR48" s="162" t="s">
        <v>559</v>
      </c>
      <c r="AS48" s="162"/>
      <c r="AT48" s="162"/>
      <c r="AU48" s="162" t="s">
        <v>559</v>
      </c>
      <c r="AV48" s="162" t="s">
        <v>559</v>
      </c>
      <c r="AW48" s="162" t="s">
        <v>559</v>
      </c>
      <c r="AX48" s="162"/>
      <c r="AY48" s="162" t="s">
        <v>559</v>
      </c>
      <c r="AZ48" s="162"/>
      <c r="BA48" s="162" t="s">
        <v>559</v>
      </c>
      <c r="BB48" s="163">
        <f t="shared" si="8"/>
        <v>17</v>
      </c>
      <c r="BC48" s="164">
        <f t="shared" si="9"/>
        <v>1</v>
      </c>
      <c r="BD48" s="166">
        <f t="shared" si="10"/>
        <v>0</v>
      </c>
      <c r="BE48" s="164">
        <f t="shared" si="11"/>
        <v>0</v>
      </c>
      <c r="BF48" s="166">
        <f t="shared" si="12"/>
        <v>0</v>
      </c>
      <c r="BG48" s="167">
        <f t="shared" si="13"/>
        <v>0</v>
      </c>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t="s">
        <v>559</v>
      </c>
      <c r="E49" s="162" t="s">
        <v>559</v>
      </c>
      <c r="F49" s="162" t="s">
        <v>559</v>
      </c>
      <c r="G49" s="162" t="s">
        <v>559</v>
      </c>
      <c r="H49" s="162" t="s">
        <v>559</v>
      </c>
      <c r="I49" s="163"/>
      <c r="J49" s="163"/>
      <c r="K49" s="163"/>
      <c r="L49" s="163"/>
      <c r="M49" s="163"/>
      <c r="N49" s="163"/>
      <c r="O49" s="163"/>
      <c r="P49" s="163"/>
      <c r="Q49" s="163"/>
      <c r="R49" s="163"/>
      <c r="S49" s="163"/>
      <c r="T49" s="163"/>
      <c r="U49" s="163"/>
      <c r="V49" s="163"/>
      <c r="W49" s="163"/>
      <c r="X49" s="163"/>
      <c r="Y49" s="162">
        <f t="shared" si="1"/>
        <v>5</v>
      </c>
      <c r="Z49" s="164">
        <f t="shared" si="2"/>
        <v>1</v>
      </c>
      <c r="AA49" s="165">
        <f t="shared" si="3"/>
        <v>0</v>
      </c>
      <c r="AB49" s="164">
        <f t="shared" si="4"/>
        <v>0</v>
      </c>
      <c r="AC49" s="166">
        <f t="shared" si="5"/>
        <v>0</v>
      </c>
      <c r="AD49" s="164">
        <f t="shared" si="6"/>
        <v>0</v>
      </c>
      <c r="AE49" s="160">
        <v>43.0</v>
      </c>
      <c r="AF49" s="161" t="str">
        <f t="shared" si="7"/>
        <v>Jhoangel Rafael Vargas Ulloa</v>
      </c>
      <c r="AG49" s="162" t="s">
        <v>559</v>
      </c>
      <c r="AH49" s="162" t="s">
        <v>559</v>
      </c>
      <c r="AI49" s="162" t="s">
        <v>559</v>
      </c>
      <c r="AJ49" s="162" t="s">
        <v>559</v>
      </c>
      <c r="AK49" s="162" t="s">
        <v>559</v>
      </c>
      <c r="AL49" s="162" t="s">
        <v>559</v>
      </c>
      <c r="AM49" s="162" t="s">
        <v>559</v>
      </c>
      <c r="AN49" s="162" t="s">
        <v>559</v>
      </c>
      <c r="AO49" s="162" t="s">
        <v>559</v>
      </c>
      <c r="AP49" s="162" t="s">
        <v>559</v>
      </c>
      <c r="AQ49" s="162" t="s">
        <v>559</v>
      </c>
      <c r="AR49" s="162" t="s">
        <v>559</v>
      </c>
      <c r="AS49" s="162"/>
      <c r="AT49" s="162"/>
      <c r="AU49" s="162" t="s">
        <v>559</v>
      </c>
      <c r="AV49" s="162" t="s">
        <v>559</v>
      </c>
      <c r="AW49" s="162" t="s">
        <v>559</v>
      </c>
      <c r="AX49" s="162"/>
      <c r="AY49" s="162" t="s">
        <v>559</v>
      </c>
      <c r="AZ49" s="162"/>
      <c r="BA49" s="162" t="s">
        <v>559</v>
      </c>
      <c r="BB49" s="163">
        <f t="shared" si="8"/>
        <v>17</v>
      </c>
      <c r="BC49" s="164">
        <f t="shared" si="9"/>
        <v>1</v>
      </c>
      <c r="BD49" s="166">
        <f t="shared" si="10"/>
        <v>0</v>
      </c>
      <c r="BE49" s="164">
        <f t="shared" si="11"/>
        <v>0</v>
      </c>
      <c r="BF49" s="166">
        <f t="shared" si="12"/>
        <v>0</v>
      </c>
      <c r="BG49" s="167">
        <f t="shared" si="13"/>
        <v>0</v>
      </c>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t="s">
        <v>559</v>
      </c>
      <c r="E50" s="162" t="s">
        <v>559</v>
      </c>
      <c r="F50" s="162" t="s">
        <v>559</v>
      </c>
      <c r="G50" s="162" t="s">
        <v>559</v>
      </c>
      <c r="H50" s="162" t="s">
        <v>559</v>
      </c>
      <c r="I50" s="163"/>
      <c r="J50" s="163"/>
      <c r="K50" s="163"/>
      <c r="L50" s="163"/>
      <c r="M50" s="163"/>
      <c r="N50" s="163"/>
      <c r="O50" s="163"/>
      <c r="P50" s="163"/>
      <c r="Q50" s="163"/>
      <c r="R50" s="163"/>
      <c r="S50" s="163"/>
      <c r="T50" s="163"/>
      <c r="U50" s="163"/>
      <c r="V50" s="163"/>
      <c r="W50" s="163"/>
      <c r="X50" s="163"/>
      <c r="Y50" s="162">
        <f t="shared" si="1"/>
        <v>5</v>
      </c>
      <c r="Z50" s="164">
        <f t="shared" si="2"/>
        <v>1</v>
      </c>
      <c r="AA50" s="165">
        <f t="shared" si="3"/>
        <v>0</v>
      </c>
      <c r="AB50" s="164">
        <f t="shared" si="4"/>
        <v>0</v>
      </c>
      <c r="AC50" s="166">
        <f t="shared" si="5"/>
        <v>0</v>
      </c>
      <c r="AD50" s="164">
        <f t="shared" si="6"/>
        <v>0</v>
      </c>
      <c r="AE50" s="160">
        <v>44.0</v>
      </c>
      <c r="AF50" s="161" t="str">
        <f t="shared" si="7"/>
        <v>Leslie  Cruz Espinal</v>
      </c>
      <c r="AG50" s="162" t="s">
        <v>559</v>
      </c>
      <c r="AH50" s="162" t="s">
        <v>559</v>
      </c>
      <c r="AI50" s="162" t="s">
        <v>559</v>
      </c>
      <c r="AJ50" s="162" t="s">
        <v>559</v>
      </c>
      <c r="AK50" s="162" t="s">
        <v>559</v>
      </c>
      <c r="AL50" s="162" t="s">
        <v>559</v>
      </c>
      <c r="AM50" s="162" t="s">
        <v>559</v>
      </c>
      <c r="AN50" s="162" t="s">
        <v>559</v>
      </c>
      <c r="AO50" s="162" t="s">
        <v>559</v>
      </c>
      <c r="AP50" s="162" t="s">
        <v>559</v>
      </c>
      <c r="AQ50" s="162" t="s">
        <v>559</v>
      </c>
      <c r="AR50" s="162" t="s">
        <v>559</v>
      </c>
      <c r="AS50" s="162"/>
      <c r="AT50" s="162"/>
      <c r="AU50" s="162" t="s">
        <v>559</v>
      </c>
      <c r="AV50" s="162" t="s">
        <v>559</v>
      </c>
      <c r="AW50" s="162" t="s">
        <v>559</v>
      </c>
      <c r="AX50" s="162"/>
      <c r="AY50" s="162" t="s">
        <v>559</v>
      </c>
      <c r="AZ50" s="162"/>
      <c r="BA50" s="162" t="s">
        <v>559</v>
      </c>
      <c r="BB50" s="163">
        <f t="shared" si="8"/>
        <v>17</v>
      </c>
      <c r="BC50" s="164">
        <f t="shared" si="9"/>
        <v>1</v>
      </c>
      <c r="BD50" s="166">
        <f t="shared" si="10"/>
        <v>0</v>
      </c>
      <c r="BE50" s="164">
        <f t="shared" si="11"/>
        <v>0</v>
      </c>
      <c r="BF50" s="166">
        <f t="shared" si="12"/>
        <v>0</v>
      </c>
      <c r="BG50" s="167">
        <f t="shared" si="13"/>
        <v>0</v>
      </c>
      <c r="BH50" s="169"/>
      <c r="BI50" s="169"/>
      <c r="BJ50" s="169"/>
      <c r="BK50" s="169"/>
      <c r="BL50" s="169"/>
      <c r="BM50" s="169"/>
      <c r="BN50" s="169"/>
      <c r="BO50" s="169"/>
      <c r="BP50" s="169"/>
      <c r="BQ50" s="169"/>
      <c r="BR50" s="169"/>
      <c r="BS50" s="169"/>
      <c r="BT50" s="169"/>
      <c r="BU50" s="169"/>
      <c r="BV50" s="169"/>
    </row>
    <row r="51" ht="30.0" customHeight="1">
      <c r="A51" s="160" t="str">
        <f>'3A 2025 - 2026 DATOS DEL ESTUDI'!N48</f>
        <v/>
      </c>
      <c r="B51" s="160">
        <v>45.0</v>
      </c>
      <c r="C51" s="161" t="str">
        <f>'3A 2025 - 2026 DATOS DEL ESTUDI'!B48</f>
        <v/>
      </c>
      <c r="D51" s="162"/>
      <c r="E51" s="162"/>
      <c r="F51" s="162"/>
      <c r="G51" s="162"/>
      <c r="H51" s="162"/>
      <c r="I51" s="163"/>
      <c r="J51" s="163"/>
      <c r="K51" s="163"/>
      <c r="L51" s="163"/>
      <c r="M51" s="163"/>
      <c r="N51" s="163"/>
      <c r="O51" s="163"/>
      <c r="P51" s="163"/>
      <c r="Q51" s="163"/>
      <c r="R51" s="163"/>
      <c r="S51" s="163"/>
      <c r="T51" s="163"/>
      <c r="U51" s="163"/>
      <c r="V51" s="163"/>
      <c r="W51" s="163"/>
      <c r="X51" s="163"/>
      <c r="Y51" s="162">
        <f t="shared" si="1"/>
        <v>0</v>
      </c>
      <c r="Z51" s="164">
        <f t="shared" si="2"/>
        <v>0</v>
      </c>
      <c r="AA51" s="165">
        <f t="shared" si="3"/>
        <v>0</v>
      </c>
      <c r="AB51" s="164">
        <f t="shared" si="4"/>
        <v>0</v>
      </c>
      <c r="AC51" s="166">
        <f t="shared" si="5"/>
        <v>0</v>
      </c>
      <c r="AD51" s="164">
        <f t="shared" si="6"/>
        <v>0</v>
      </c>
      <c r="AE51" s="160">
        <v>45.0</v>
      </c>
      <c r="AF51" s="161" t="str">
        <f t="shared" si="7"/>
        <v/>
      </c>
      <c r="AG51" s="162"/>
      <c r="AH51" s="162"/>
      <c r="AI51" s="162"/>
      <c r="AJ51" s="162"/>
      <c r="AK51" s="162"/>
      <c r="AL51" s="162"/>
      <c r="AM51" s="162"/>
      <c r="AN51" s="162"/>
      <c r="AO51" s="162"/>
      <c r="AP51" s="162"/>
      <c r="AQ51" s="162"/>
      <c r="AR51" s="162"/>
      <c r="AS51" s="162"/>
      <c r="AT51" s="162"/>
      <c r="AU51" s="162"/>
      <c r="AV51" s="162"/>
      <c r="AW51" s="162"/>
      <c r="AX51" s="162"/>
      <c r="AY51" s="162"/>
      <c r="AZ51" s="162"/>
      <c r="BA51" s="162"/>
      <c r="BB51" s="163">
        <f t="shared" si="8"/>
        <v>0</v>
      </c>
      <c r="BC51" s="164">
        <f t="shared" si="9"/>
        <v>0</v>
      </c>
      <c r="BD51" s="166">
        <f t="shared" si="10"/>
        <v>0</v>
      </c>
      <c r="BE51" s="164">
        <f t="shared" si="11"/>
        <v>0</v>
      </c>
      <c r="BF51" s="166">
        <f t="shared" si="12"/>
        <v>0</v>
      </c>
      <c r="BG51" s="167">
        <f t="shared" si="13"/>
        <v>0</v>
      </c>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'ALE316'!$BN$7:$BN$16</formula1>
    </dataValidation>
    <dataValidation type="list" allowBlank="1" showErrorMessage="1" sqref="F3 AI3">
      <formula1>'ALE316'!$BO$7:$BO$18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540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'ALE316'!H2</f>
        <v>MAYELIN GARCÍA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575</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576</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v>20.0</v>
      </c>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v>20.0</v>
      </c>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v>1.0</v>
      </c>
      <c r="E6" s="157">
        <v>2.0</v>
      </c>
      <c r="F6" s="157">
        <v>3.0</v>
      </c>
      <c r="G6" s="157">
        <v>6.0</v>
      </c>
      <c r="H6" s="157">
        <v>7.0</v>
      </c>
      <c r="I6" s="157">
        <v>8.0</v>
      </c>
      <c r="J6" s="157">
        <v>9.0</v>
      </c>
      <c r="K6" s="157">
        <v>10.0</v>
      </c>
      <c r="L6" s="157">
        <v>13.0</v>
      </c>
      <c r="M6" s="157">
        <v>14.0</v>
      </c>
      <c r="N6" s="157">
        <v>15.0</v>
      </c>
      <c r="O6" s="157">
        <v>16.0</v>
      </c>
      <c r="P6" s="157">
        <v>17.0</v>
      </c>
      <c r="Q6" s="157">
        <v>20.0</v>
      </c>
      <c r="R6" s="157">
        <v>21.0</v>
      </c>
      <c r="S6" s="157">
        <v>22.0</v>
      </c>
      <c r="T6" s="157">
        <v>23.0</v>
      </c>
      <c r="U6" s="157">
        <v>24.0</v>
      </c>
      <c r="V6" s="157">
        <v>27.0</v>
      </c>
      <c r="W6" s="157">
        <v>28.0</v>
      </c>
      <c r="X6" s="157">
        <v>29.0</v>
      </c>
      <c r="Y6" s="43"/>
      <c r="Z6" s="43"/>
      <c r="AA6" s="43"/>
      <c r="AB6" s="43"/>
      <c r="AC6" s="43"/>
      <c r="AD6" s="43"/>
      <c r="AE6" s="22" t="s">
        <v>555</v>
      </c>
      <c r="AF6" s="157" t="s">
        <v>554</v>
      </c>
      <c r="AG6" s="157">
        <v>3.0</v>
      </c>
      <c r="AH6" s="157">
        <v>4.0</v>
      </c>
      <c r="AI6" s="157">
        <v>5.0</v>
      </c>
      <c r="AJ6" s="157">
        <v>6.0</v>
      </c>
      <c r="AK6" s="157">
        <v>7.0</v>
      </c>
      <c r="AL6" s="157">
        <v>10.0</v>
      </c>
      <c r="AM6" s="157">
        <v>11.0</v>
      </c>
      <c r="AN6" s="157">
        <v>12.0</v>
      </c>
      <c r="AO6" s="157">
        <v>13.0</v>
      </c>
      <c r="AP6" s="157">
        <v>14.0</v>
      </c>
      <c r="AQ6" s="157">
        <v>17.0</v>
      </c>
      <c r="AR6" s="157">
        <v>18.0</v>
      </c>
      <c r="AS6" s="157">
        <v>19.0</v>
      </c>
      <c r="AT6" s="157">
        <v>20.0</v>
      </c>
      <c r="AU6" s="157">
        <v>21.0</v>
      </c>
      <c r="AV6" s="157">
        <v>24.0</v>
      </c>
      <c r="AW6" s="157">
        <v>25.0</v>
      </c>
      <c r="AX6" s="157">
        <v>26.0</v>
      </c>
      <c r="AY6" s="157">
        <v>27.0</v>
      </c>
      <c r="AZ6" s="157">
        <v>28.0</v>
      </c>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t="s">
        <v>559</v>
      </c>
      <c r="E7" s="162" t="s">
        <v>559</v>
      </c>
      <c r="F7" s="162" t="s">
        <v>559</v>
      </c>
      <c r="G7" s="162" t="s">
        <v>559</v>
      </c>
      <c r="H7" s="162" t="s">
        <v>559</v>
      </c>
      <c r="I7" s="162" t="s">
        <v>559</v>
      </c>
      <c r="J7" s="162" t="s">
        <v>559</v>
      </c>
      <c r="K7" s="162" t="s">
        <v>559</v>
      </c>
      <c r="L7" s="162" t="s">
        <v>559</v>
      </c>
      <c r="M7" s="162" t="s">
        <v>559</v>
      </c>
      <c r="N7" s="162" t="s">
        <v>559</v>
      </c>
      <c r="O7" s="162" t="s">
        <v>559</v>
      </c>
      <c r="P7" s="162" t="s">
        <v>559</v>
      </c>
      <c r="Q7" s="162" t="s">
        <v>559</v>
      </c>
      <c r="R7" s="162" t="s">
        <v>559</v>
      </c>
      <c r="S7" s="162" t="s">
        <v>559</v>
      </c>
      <c r="T7" s="162" t="s">
        <v>559</v>
      </c>
      <c r="U7" s="162"/>
      <c r="V7" s="162" t="s">
        <v>559</v>
      </c>
      <c r="W7" s="162" t="s">
        <v>559</v>
      </c>
      <c r="X7" s="162" t="s">
        <v>559</v>
      </c>
      <c r="Y7" s="162">
        <f t="shared" ref="Y7:Y51" si="1">IFERROR(COUNTIF(D7:X7,"P")+COUNTIF(D7:X7,"e")+COUNTIF(D7:X7,"t")-INT(COUNTIF(D7:X7,"e")/3)-INT(COUNTIF(D7:X7,"t")/3),"")</f>
        <v>20</v>
      </c>
      <c r="Z7" s="164">
        <f t="shared" ref="Z7:Z51" si="2">IFERROR((Y7/$Z$4),"")</f>
        <v>1</v>
      </c>
      <c r="AA7" s="165">
        <f t="shared" ref="AA7:AA51" si="3">IFERROR(COUNTIF(D7:X7,"A"),"")</f>
        <v>0</v>
      </c>
      <c r="AB7" s="164">
        <f t="shared" ref="AB7:AB51" si="4">IFERROR((AA7/$Z$4),"")</f>
        <v>0</v>
      </c>
      <c r="AC7" s="166">
        <f t="shared" ref="AC7:AC51" si="5">IFERROR(COUNTIF(D7:X7,"E"),"")</f>
        <v>0</v>
      </c>
      <c r="AD7" s="164">
        <f t="shared" ref="AD7:AD51" si="6">IFERROR((AC7/$Z$4),"")</f>
        <v>0</v>
      </c>
      <c r="AE7" s="160">
        <v>1.0</v>
      </c>
      <c r="AF7" s="161" t="str">
        <f t="shared" ref="AF7:AF51" si="7">C7</f>
        <v>Jadiel De Jesús Acosta Peña</v>
      </c>
      <c r="AG7" s="162" t="s">
        <v>559</v>
      </c>
      <c r="AH7" s="162" t="s">
        <v>559</v>
      </c>
      <c r="AI7" s="162" t="s">
        <v>559</v>
      </c>
      <c r="AJ7" s="162" t="s">
        <v>559</v>
      </c>
      <c r="AK7" s="162" t="s">
        <v>559</v>
      </c>
      <c r="AL7" s="162" t="s">
        <v>559</v>
      </c>
      <c r="AM7" s="162" t="s">
        <v>559</v>
      </c>
      <c r="AN7" s="162" t="s">
        <v>559</v>
      </c>
      <c r="AO7" s="162" t="s">
        <v>559</v>
      </c>
      <c r="AP7" s="162" t="s">
        <v>559</v>
      </c>
      <c r="AQ7" s="162" t="s">
        <v>559</v>
      </c>
      <c r="AR7" s="162" t="s">
        <v>559</v>
      </c>
      <c r="AS7" s="162" t="s">
        <v>559</v>
      </c>
      <c r="AT7" s="162" t="s">
        <v>559</v>
      </c>
      <c r="AU7" s="162" t="s">
        <v>559</v>
      </c>
      <c r="AV7" s="162" t="s">
        <v>559</v>
      </c>
      <c r="AW7" s="162" t="s">
        <v>559</v>
      </c>
      <c r="AX7" s="162" t="s">
        <v>559</v>
      </c>
      <c r="AY7" s="162" t="s">
        <v>559</v>
      </c>
      <c r="AZ7" s="162" t="s">
        <v>559</v>
      </c>
      <c r="BA7" s="162"/>
      <c r="BB7" s="163">
        <f t="shared" ref="BB7:BB51" si="8">IFERROR(COUNTIF(AG7:BA7,"P")+COUNTIF(AG7:BA7,"e")+COUNTIF(AG7:BA7,"t")-INT(COUNTIF(AG7:BA7,"e")/3)-INT(COUNTIF(AG7:BA7,"t")/3),"")</f>
        <v>20</v>
      </c>
      <c r="BC7" s="164">
        <f t="shared" ref="BC7:BC51" si="9">IFERROR(BB7/$BC$4,"")</f>
        <v>1</v>
      </c>
      <c r="BD7" s="166">
        <f t="shared" ref="BD7:BD51" si="10">IFERROR(COUNTIF(AG7:BA7,"A"),"")</f>
        <v>0</v>
      </c>
      <c r="BE7" s="164">
        <f t="shared" ref="BE7:BE51" si="11">IFERROR((BD7/$BC$4),"")</f>
        <v>0</v>
      </c>
      <c r="BF7" s="166">
        <f t="shared" ref="BF7:BF51" si="12">IFERROR(COUNTIF(AG7:BA7,"E"),"")</f>
        <v>0</v>
      </c>
      <c r="BG7" s="167">
        <f t="shared" ref="BG7:BG51" si="13">IFERROR((BF7/$BC$4),"")</f>
        <v>0</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t="s">
        <v>559</v>
      </c>
      <c r="E8" s="162" t="s">
        <v>559</v>
      </c>
      <c r="F8" s="162" t="s">
        <v>559</v>
      </c>
      <c r="G8" s="162" t="s">
        <v>559</v>
      </c>
      <c r="H8" s="162" t="s">
        <v>559</v>
      </c>
      <c r="I8" s="162" t="s">
        <v>559</v>
      </c>
      <c r="J8" s="162" t="s">
        <v>559</v>
      </c>
      <c r="K8" s="162" t="s">
        <v>559</v>
      </c>
      <c r="L8" s="162" t="s">
        <v>559</v>
      </c>
      <c r="M8" s="162" t="s">
        <v>559</v>
      </c>
      <c r="N8" s="162" t="s">
        <v>559</v>
      </c>
      <c r="O8" s="162" t="s">
        <v>559</v>
      </c>
      <c r="P8" s="162" t="s">
        <v>559</v>
      </c>
      <c r="Q8" s="162" t="s">
        <v>559</v>
      </c>
      <c r="R8" s="162" t="s">
        <v>559</v>
      </c>
      <c r="S8" s="162" t="s">
        <v>559</v>
      </c>
      <c r="T8" s="162" t="s">
        <v>559</v>
      </c>
      <c r="U8" s="162"/>
      <c r="V8" s="162" t="s">
        <v>559</v>
      </c>
      <c r="W8" s="162" t="s">
        <v>559</v>
      </c>
      <c r="X8" s="162" t="s">
        <v>559</v>
      </c>
      <c r="Y8" s="162">
        <f t="shared" si="1"/>
        <v>20</v>
      </c>
      <c r="Z8" s="164">
        <f t="shared" si="2"/>
        <v>1</v>
      </c>
      <c r="AA8" s="165">
        <f t="shared" si="3"/>
        <v>0</v>
      </c>
      <c r="AB8" s="164">
        <f t="shared" si="4"/>
        <v>0</v>
      </c>
      <c r="AC8" s="166">
        <f t="shared" si="5"/>
        <v>0</v>
      </c>
      <c r="AD8" s="164">
        <f t="shared" si="6"/>
        <v>0</v>
      </c>
      <c r="AE8" s="160">
        <v>2.0</v>
      </c>
      <c r="AF8" s="161" t="str">
        <f t="shared" si="7"/>
        <v>Daniel  Elía Almonte Martínez</v>
      </c>
      <c r="AG8" s="162" t="s">
        <v>559</v>
      </c>
      <c r="AH8" s="162" t="s">
        <v>559</v>
      </c>
      <c r="AI8" s="162" t="s">
        <v>559</v>
      </c>
      <c r="AJ8" s="162" t="s">
        <v>559</v>
      </c>
      <c r="AK8" s="162" t="s">
        <v>559</v>
      </c>
      <c r="AL8" s="162" t="s">
        <v>578</v>
      </c>
      <c r="AM8" s="162" t="s">
        <v>578</v>
      </c>
      <c r="AN8" s="162" t="s">
        <v>578</v>
      </c>
      <c r="AO8" s="162" t="s">
        <v>578</v>
      </c>
      <c r="AP8" s="162" t="s">
        <v>578</v>
      </c>
      <c r="AQ8" s="162" t="s">
        <v>578</v>
      </c>
      <c r="AR8" s="162" t="s">
        <v>578</v>
      </c>
      <c r="AS8" s="162" t="s">
        <v>578</v>
      </c>
      <c r="AT8" s="162" t="s">
        <v>578</v>
      </c>
      <c r="AU8" s="162" t="s">
        <v>578</v>
      </c>
      <c r="AV8" s="162" t="s">
        <v>559</v>
      </c>
      <c r="AW8" s="162" t="s">
        <v>559</v>
      </c>
      <c r="AX8" s="162" t="s">
        <v>559</v>
      </c>
      <c r="AY8" s="162" t="s">
        <v>559</v>
      </c>
      <c r="AZ8" s="162" t="s">
        <v>559</v>
      </c>
      <c r="BA8" s="162"/>
      <c r="BB8" s="163">
        <f t="shared" si="8"/>
        <v>17</v>
      </c>
      <c r="BC8" s="164">
        <f t="shared" si="9"/>
        <v>0.85</v>
      </c>
      <c r="BD8" s="166">
        <f t="shared" si="10"/>
        <v>0</v>
      </c>
      <c r="BE8" s="164">
        <f t="shared" si="11"/>
        <v>0</v>
      </c>
      <c r="BF8" s="166">
        <f t="shared" si="12"/>
        <v>10</v>
      </c>
      <c r="BG8" s="167">
        <f t="shared" si="13"/>
        <v>0.5</v>
      </c>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t="s">
        <v>559</v>
      </c>
      <c r="E9" s="162" t="s">
        <v>559</v>
      </c>
      <c r="F9" s="162" t="s">
        <v>559</v>
      </c>
      <c r="G9" s="162" t="s">
        <v>559</v>
      </c>
      <c r="H9" s="162" t="s">
        <v>559</v>
      </c>
      <c r="I9" s="162" t="s">
        <v>559</v>
      </c>
      <c r="J9" s="162" t="s">
        <v>559</v>
      </c>
      <c r="K9" s="162" t="s">
        <v>559</v>
      </c>
      <c r="L9" s="162" t="s">
        <v>559</v>
      </c>
      <c r="M9" s="162" t="s">
        <v>559</v>
      </c>
      <c r="N9" s="162" t="s">
        <v>559</v>
      </c>
      <c r="O9" s="162" t="s">
        <v>559</v>
      </c>
      <c r="P9" s="162" t="s">
        <v>559</v>
      </c>
      <c r="Q9" s="162" t="s">
        <v>559</v>
      </c>
      <c r="R9" s="162" t="s">
        <v>559</v>
      </c>
      <c r="S9" s="162" t="s">
        <v>559</v>
      </c>
      <c r="T9" s="162" t="s">
        <v>559</v>
      </c>
      <c r="U9" s="162"/>
      <c r="V9" s="162" t="s">
        <v>559</v>
      </c>
      <c r="W9" s="162" t="s">
        <v>559</v>
      </c>
      <c r="X9" s="162" t="s">
        <v>559</v>
      </c>
      <c r="Y9" s="162">
        <f t="shared" si="1"/>
        <v>20</v>
      </c>
      <c r="Z9" s="164">
        <f t="shared" si="2"/>
        <v>1</v>
      </c>
      <c r="AA9" s="165">
        <f t="shared" si="3"/>
        <v>0</v>
      </c>
      <c r="AB9" s="164">
        <f t="shared" si="4"/>
        <v>0</v>
      </c>
      <c r="AC9" s="166">
        <f t="shared" si="5"/>
        <v>0</v>
      </c>
      <c r="AD9" s="164">
        <f t="shared" si="6"/>
        <v>0</v>
      </c>
      <c r="AE9" s="160">
        <v>3.0</v>
      </c>
      <c r="AF9" s="161" t="str">
        <f t="shared" si="7"/>
        <v>Isaac  Ángeles Liriano</v>
      </c>
      <c r="AG9" s="162" t="s">
        <v>559</v>
      </c>
      <c r="AH9" s="162" t="s">
        <v>559</v>
      </c>
      <c r="AI9" s="162" t="s">
        <v>559</v>
      </c>
      <c r="AJ9" s="162" t="s">
        <v>559</v>
      </c>
      <c r="AK9" s="162" t="s">
        <v>559</v>
      </c>
      <c r="AL9" s="162" t="s">
        <v>559</v>
      </c>
      <c r="AM9" s="162" t="s">
        <v>559</v>
      </c>
      <c r="AN9" s="162" t="s">
        <v>559</v>
      </c>
      <c r="AO9" s="162" t="s">
        <v>559</v>
      </c>
      <c r="AP9" s="162" t="s">
        <v>559</v>
      </c>
      <c r="AQ9" s="162" t="s">
        <v>559</v>
      </c>
      <c r="AR9" s="162" t="s">
        <v>559</v>
      </c>
      <c r="AS9" s="162" t="s">
        <v>559</v>
      </c>
      <c r="AT9" s="162" t="s">
        <v>559</v>
      </c>
      <c r="AU9" s="162" t="s">
        <v>559</v>
      </c>
      <c r="AV9" s="162" t="s">
        <v>559</v>
      </c>
      <c r="AW9" s="162" t="s">
        <v>559</v>
      </c>
      <c r="AX9" s="162" t="s">
        <v>559</v>
      </c>
      <c r="AY9" s="162" t="s">
        <v>559</v>
      </c>
      <c r="AZ9" s="162" t="s">
        <v>559</v>
      </c>
      <c r="BA9" s="162"/>
      <c r="BB9" s="163">
        <f t="shared" si="8"/>
        <v>20</v>
      </c>
      <c r="BC9" s="164">
        <f t="shared" si="9"/>
        <v>1</v>
      </c>
      <c r="BD9" s="166">
        <f t="shared" si="10"/>
        <v>0</v>
      </c>
      <c r="BE9" s="164">
        <f t="shared" si="11"/>
        <v>0</v>
      </c>
      <c r="BF9" s="166">
        <f t="shared" si="12"/>
        <v>0</v>
      </c>
      <c r="BG9" s="167">
        <f t="shared" si="13"/>
        <v>0</v>
      </c>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t="s">
        <v>559</v>
      </c>
      <c r="E10" s="162" t="s">
        <v>559</v>
      </c>
      <c r="F10" s="162" t="s">
        <v>559</v>
      </c>
      <c r="G10" s="162" t="s">
        <v>559</v>
      </c>
      <c r="H10" s="162" t="s">
        <v>559</v>
      </c>
      <c r="I10" s="162" t="s">
        <v>559</v>
      </c>
      <c r="J10" s="162" t="s">
        <v>559</v>
      </c>
      <c r="K10" s="162" t="s">
        <v>559</v>
      </c>
      <c r="L10" s="162" t="s">
        <v>559</v>
      </c>
      <c r="M10" s="162" t="s">
        <v>559</v>
      </c>
      <c r="N10" s="162" t="s">
        <v>559</v>
      </c>
      <c r="O10" s="162" t="s">
        <v>579</v>
      </c>
      <c r="P10" s="162" t="s">
        <v>559</v>
      </c>
      <c r="Q10" s="162" t="s">
        <v>559</v>
      </c>
      <c r="R10" s="162" t="s">
        <v>559</v>
      </c>
      <c r="S10" s="162" t="s">
        <v>559</v>
      </c>
      <c r="T10" s="162" t="s">
        <v>559</v>
      </c>
      <c r="U10" s="162"/>
      <c r="V10" s="162" t="s">
        <v>579</v>
      </c>
      <c r="W10" s="162" t="s">
        <v>559</v>
      </c>
      <c r="X10" s="162" t="s">
        <v>559</v>
      </c>
      <c r="Y10" s="162">
        <f t="shared" si="1"/>
        <v>18</v>
      </c>
      <c r="Z10" s="164">
        <f t="shared" si="2"/>
        <v>0.9</v>
      </c>
      <c r="AA10" s="165">
        <f t="shared" si="3"/>
        <v>2</v>
      </c>
      <c r="AB10" s="164">
        <f t="shared" si="4"/>
        <v>0.1</v>
      </c>
      <c r="AC10" s="166">
        <f t="shared" si="5"/>
        <v>0</v>
      </c>
      <c r="AD10" s="164">
        <f t="shared" si="6"/>
        <v>0</v>
      </c>
      <c r="AE10" s="160">
        <v>4.0</v>
      </c>
      <c r="AF10" s="161" t="str">
        <f t="shared" si="7"/>
        <v>Melaniee  Aquino  Estrella</v>
      </c>
      <c r="AG10" s="162" t="s">
        <v>559</v>
      </c>
      <c r="AH10" s="162" t="s">
        <v>559</v>
      </c>
      <c r="AI10" s="162" t="s">
        <v>559</v>
      </c>
      <c r="AJ10" s="162" t="s">
        <v>559</v>
      </c>
      <c r="AK10" s="162" t="s">
        <v>559</v>
      </c>
      <c r="AL10" s="162" t="s">
        <v>559</v>
      </c>
      <c r="AM10" s="162" t="s">
        <v>559</v>
      </c>
      <c r="AN10" s="162" t="s">
        <v>559</v>
      </c>
      <c r="AO10" s="162" t="s">
        <v>559</v>
      </c>
      <c r="AP10" s="162" t="s">
        <v>559</v>
      </c>
      <c r="AQ10" s="162" t="s">
        <v>559</v>
      </c>
      <c r="AR10" s="162" t="s">
        <v>559</v>
      </c>
      <c r="AS10" s="162" t="s">
        <v>559</v>
      </c>
      <c r="AT10" s="162" t="s">
        <v>559</v>
      </c>
      <c r="AU10" s="162" t="s">
        <v>559</v>
      </c>
      <c r="AV10" s="162" t="s">
        <v>579</v>
      </c>
      <c r="AW10" s="162" t="s">
        <v>559</v>
      </c>
      <c r="AX10" s="162" t="s">
        <v>559</v>
      </c>
      <c r="AY10" s="162" t="s">
        <v>559</v>
      </c>
      <c r="AZ10" s="162" t="s">
        <v>559</v>
      </c>
      <c r="BA10" s="162"/>
      <c r="BB10" s="163">
        <f t="shared" si="8"/>
        <v>19</v>
      </c>
      <c r="BC10" s="164">
        <f t="shared" si="9"/>
        <v>0.95</v>
      </c>
      <c r="BD10" s="166">
        <f t="shared" si="10"/>
        <v>1</v>
      </c>
      <c r="BE10" s="164">
        <f t="shared" si="11"/>
        <v>0.05</v>
      </c>
      <c r="BF10" s="166">
        <f t="shared" si="12"/>
        <v>0</v>
      </c>
      <c r="BG10" s="167">
        <f t="shared" si="13"/>
        <v>0</v>
      </c>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t="s">
        <v>559</v>
      </c>
      <c r="E11" s="162" t="s">
        <v>559</v>
      </c>
      <c r="F11" s="162" t="s">
        <v>559</v>
      </c>
      <c r="G11" s="162" t="s">
        <v>559</v>
      </c>
      <c r="H11" s="162" t="s">
        <v>559</v>
      </c>
      <c r="I11" s="162" t="s">
        <v>559</v>
      </c>
      <c r="J11" s="162" t="s">
        <v>559</v>
      </c>
      <c r="K11" s="162" t="s">
        <v>559</v>
      </c>
      <c r="L11" s="162" t="s">
        <v>559</v>
      </c>
      <c r="M11" s="162" t="s">
        <v>559</v>
      </c>
      <c r="N11" s="162" t="s">
        <v>559</v>
      </c>
      <c r="O11" s="162" t="s">
        <v>559</v>
      </c>
      <c r="P11" s="162" t="s">
        <v>559</v>
      </c>
      <c r="Q11" s="162" t="s">
        <v>559</v>
      </c>
      <c r="R11" s="162" t="s">
        <v>559</v>
      </c>
      <c r="S11" s="162" t="s">
        <v>559</v>
      </c>
      <c r="T11" s="162" t="s">
        <v>559</v>
      </c>
      <c r="U11" s="162"/>
      <c r="V11" s="162" t="s">
        <v>559</v>
      </c>
      <c r="W11" s="162" t="s">
        <v>559</v>
      </c>
      <c r="X11" s="162" t="s">
        <v>559</v>
      </c>
      <c r="Y11" s="162">
        <f t="shared" si="1"/>
        <v>20</v>
      </c>
      <c r="Z11" s="164">
        <f t="shared" si="2"/>
        <v>1</v>
      </c>
      <c r="AA11" s="165">
        <f t="shared" si="3"/>
        <v>0</v>
      </c>
      <c r="AB11" s="164">
        <f t="shared" si="4"/>
        <v>0</v>
      </c>
      <c r="AC11" s="166">
        <f t="shared" si="5"/>
        <v>0</v>
      </c>
      <c r="AD11" s="164">
        <f t="shared" si="6"/>
        <v>0</v>
      </c>
      <c r="AE11" s="160">
        <v>5.0</v>
      </c>
      <c r="AF11" s="161" t="str">
        <f t="shared" si="7"/>
        <v>Jennifer  Asenjo  De Los Santos TRANSFERIDA 10/12/25</v>
      </c>
      <c r="AG11" s="162" t="s">
        <v>559</v>
      </c>
      <c r="AH11" s="162" t="s">
        <v>559</v>
      </c>
      <c r="AI11" s="162" t="s">
        <v>559</v>
      </c>
      <c r="AJ11" s="162" t="s">
        <v>559</v>
      </c>
      <c r="AK11" s="162" t="s">
        <v>559</v>
      </c>
      <c r="AL11" s="162" t="s">
        <v>559</v>
      </c>
      <c r="AM11" s="162" t="s">
        <v>559</v>
      </c>
      <c r="AN11" s="162" t="s">
        <v>559</v>
      </c>
      <c r="AO11" s="162" t="s">
        <v>559</v>
      </c>
      <c r="AP11" s="162" t="s">
        <v>559</v>
      </c>
      <c r="AQ11" s="162" t="s">
        <v>559</v>
      </c>
      <c r="AR11" s="162" t="s">
        <v>559</v>
      </c>
      <c r="AS11" s="162" t="s">
        <v>559</v>
      </c>
      <c r="AT11" s="162" t="s">
        <v>559</v>
      </c>
      <c r="AU11" s="162" t="s">
        <v>559</v>
      </c>
      <c r="AV11" s="162" t="s">
        <v>559</v>
      </c>
      <c r="AW11" s="162" t="s">
        <v>559</v>
      </c>
      <c r="AX11" s="162" t="s">
        <v>559</v>
      </c>
      <c r="AY11" s="162" t="s">
        <v>559</v>
      </c>
      <c r="AZ11" s="162" t="s">
        <v>559</v>
      </c>
      <c r="BA11" s="162"/>
      <c r="BB11" s="163">
        <f t="shared" si="8"/>
        <v>20</v>
      </c>
      <c r="BC11" s="164">
        <f t="shared" si="9"/>
        <v>1</v>
      </c>
      <c r="BD11" s="166">
        <f t="shared" si="10"/>
        <v>0</v>
      </c>
      <c r="BE11" s="164">
        <f t="shared" si="11"/>
        <v>0</v>
      </c>
      <c r="BF11" s="166">
        <f t="shared" si="12"/>
        <v>0</v>
      </c>
      <c r="BG11" s="167">
        <f t="shared" si="13"/>
        <v>0</v>
      </c>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t="s">
        <v>559</v>
      </c>
      <c r="E12" s="162" t="s">
        <v>559</v>
      </c>
      <c r="F12" s="162" t="s">
        <v>559</v>
      </c>
      <c r="G12" s="162" t="s">
        <v>559</v>
      </c>
      <c r="H12" s="162" t="s">
        <v>559</v>
      </c>
      <c r="I12" s="162" t="s">
        <v>559</v>
      </c>
      <c r="J12" s="162" t="s">
        <v>559</v>
      </c>
      <c r="K12" s="162" t="s">
        <v>559</v>
      </c>
      <c r="L12" s="162" t="s">
        <v>559</v>
      </c>
      <c r="M12" s="162" t="s">
        <v>559</v>
      </c>
      <c r="N12" s="162" t="s">
        <v>559</v>
      </c>
      <c r="O12" s="162" t="s">
        <v>579</v>
      </c>
      <c r="P12" s="162" t="s">
        <v>559</v>
      </c>
      <c r="Q12" s="162" t="s">
        <v>559</v>
      </c>
      <c r="R12" s="162" t="s">
        <v>559</v>
      </c>
      <c r="S12" s="162" t="s">
        <v>559</v>
      </c>
      <c r="T12" s="162" t="s">
        <v>559</v>
      </c>
      <c r="U12" s="162"/>
      <c r="V12" s="162" t="s">
        <v>559</v>
      </c>
      <c r="W12" s="162" t="s">
        <v>559</v>
      </c>
      <c r="X12" s="162" t="s">
        <v>559</v>
      </c>
      <c r="Y12" s="162">
        <f t="shared" si="1"/>
        <v>19</v>
      </c>
      <c r="Z12" s="164">
        <f t="shared" si="2"/>
        <v>0.95</v>
      </c>
      <c r="AA12" s="165">
        <f t="shared" si="3"/>
        <v>1</v>
      </c>
      <c r="AB12" s="164">
        <f t="shared" si="4"/>
        <v>0.05</v>
      </c>
      <c r="AC12" s="166">
        <f t="shared" si="5"/>
        <v>0</v>
      </c>
      <c r="AD12" s="164">
        <f t="shared" si="6"/>
        <v>0</v>
      </c>
      <c r="AE12" s="160">
        <v>6.0</v>
      </c>
      <c r="AF12" s="161" t="str">
        <f t="shared" si="7"/>
        <v>Leshlie Crismayri Bautista Quezada</v>
      </c>
      <c r="AG12" s="162" t="s">
        <v>559</v>
      </c>
      <c r="AH12" s="162" t="s">
        <v>559</v>
      </c>
      <c r="AI12" s="162" t="s">
        <v>559</v>
      </c>
      <c r="AJ12" s="162" t="s">
        <v>559</v>
      </c>
      <c r="AK12" s="162" t="s">
        <v>559</v>
      </c>
      <c r="AL12" s="162" t="s">
        <v>559</v>
      </c>
      <c r="AM12" s="162" t="s">
        <v>559</v>
      </c>
      <c r="AN12" s="162" t="s">
        <v>559</v>
      </c>
      <c r="AO12" s="162" t="s">
        <v>559</v>
      </c>
      <c r="AP12" s="162" t="s">
        <v>559</v>
      </c>
      <c r="AQ12" s="162" t="s">
        <v>559</v>
      </c>
      <c r="AR12" s="162" t="s">
        <v>559</v>
      </c>
      <c r="AS12" s="162" t="s">
        <v>559</v>
      </c>
      <c r="AT12" s="162" t="s">
        <v>559</v>
      </c>
      <c r="AU12" s="162" t="s">
        <v>559</v>
      </c>
      <c r="AV12" s="162" t="s">
        <v>559</v>
      </c>
      <c r="AW12" s="162" t="s">
        <v>559</v>
      </c>
      <c r="AX12" s="162" t="s">
        <v>559</v>
      </c>
      <c r="AY12" s="162" t="s">
        <v>559</v>
      </c>
      <c r="AZ12" s="162" t="s">
        <v>559</v>
      </c>
      <c r="BA12" s="162"/>
      <c r="BB12" s="163">
        <f t="shared" si="8"/>
        <v>20</v>
      </c>
      <c r="BC12" s="164">
        <f t="shared" si="9"/>
        <v>1</v>
      </c>
      <c r="BD12" s="166">
        <f t="shared" si="10"/>
        <v>0</v>
      </c>
      <c r="BE12" s="164">
        <f t="shared" si="11"/>
        <v>0</v>
      </c>
      <c r="BF12" s="166">
        <f t="shared" si="12"/>
        <v>0</v>
      </c>
      <c r="BG12" s="167">
        <f t="shared" si="13"/>
        <v>0</v>
      </c>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t="s">
        <v>559</v>
      </c>
      <c r="E13" s="162" t="s">
        <v>559</v>
      </c>
      <c r="F13" s="162" t="s">
        <v>559</v>
      </c>
      <c r="G13" s="162" t="s">
        <v>559</v>
      </c>
      <c r="H13" s="162" t="s">
        <v>559</v>
      </c>
      <c r="I13" s="162" t="s">
        <v>559</v>
      </c>
      <c r="J13" s="162" t="s">
        <v>559</v>
      </c>
      <c r="K13" s="162" t="s">
        <v>559</v>
      </c>
      <c r="L13" s="162" t="s">
        <v>559</v>
      </c>
      <c r="M13" s="162" t="s">
        <v>559</v>
      </c>
      <c r="N13" s="162" t="s">
        <v>559</v>
      </c>
      <c r="O13" s="162" t="s">
        <v>559</v>
      </c>
      <c r="P13" s="162" t="s">
        <v>559</v>
      </c>
      <c r="Q13" s="162" t="s">
        <v>559</v>
      </c>
      <c r="R13" s="162" t="s">
        <v>559</v>
      </c>
      <c r="S13" s="162" t="s">
        <v>559</v>
      </c>
      <c r="T13" s="162" t="s">
        <v>559</v>
      </c>
      <c r="U13" s="162"/>
      <c r="V13" s="162" t="s">
        <v>559</v>
      </c>
      <c r="W13" s="162" t="s">
        <v>559</v>
      </c>
      <c r="X13" s="162" t="s">
        <v>559</v>
      </c>
      <c r="Y13" s="162">
        <f t="shared" si="1"/>
        <v>20</v>
      </c>
      <c r="Z13" s="164">
        <f t="shared" si="2"/>
        <v>1</v>
      </c>
      <c r="AA13" s="165">
        <f t="shared" si="3"/>
        <v>0</v>
      </c>
      <c r="AB13" s="164">
        <f t="shared" si="4"/>
        <v>0</v>
      </c>
      <c r="AC13" s="166">
        <f t="shared" si="5"/>
        <v>0</v>
      </c>
      <c r="AD13" s="164">
        <f t="shared" si="6"/>
        <v>0</v>
      </c>
      <c r="AE13" s="160">
        <v>7.0</v>
      </c>
      <c r="AF13" s="161" t="str">
        <f t="shared" si="7"/>
        <v>Gilber  Bello Silva</v>
      </c>
      <c r="AG13" s="162" t="s">
        <v>559</v>
      </c>
      <c r="AH13" s="162" t="s">
        <v>559</v>
      </c>
      <c r="AI13" s="162" t="s">
        <v>559</v>
      </c>
      <c r="AJ13" s="162" t="s">
        <v>559</v>
      </c>
      <c r="AK13" s="162" t="s">
        <v>559</v>
      </c>
      <c r="AL13" s="162" t="s">
        <v>559</v>
      </c>
      <c r="AM13" s="162" t="s">
        <v>559</v>
      </c>
      <c r="AN13" s="162" t="s">
        <v>559</v>
      </c>
      <c r="AO13" s="162" t="s">
        <v>559</v>
      </c>
      <c r="AP13" s="162" t="s">
        <v>559</v>
      </c>
      <c r="AQ13" s="162" t="s">
        <v>559</v>
      </c>
      <c r="AR13" s="162" t="s">
        <v>559</v>
      </c>
      <c r="AS13" s="162" t="s">
        <v>559</v>
      </c>
      <c r="AT13" s="162" t="s">
        <v>559</v>
      </c>
      <c r="AU13" s="162" t="s">
        <v>559</v>
      </c>
      <c r="AV13" s="162" t="s">
        <v>559</v>
      </c>
      <c r="AW13" s="162" t="s">
        <v>559</v>
      </c>
      <c r="AX13" s="162" t="s">
        <v>559</v>
      </c>
      <c r="AY13" s="162" t="s">
        <v>559</v>
      </c>
      <c r="AZ13" s="162" t="s">
        <v>559</v>
      </c>
      <c r="BA13" s="162"/>
      <c r="BB13" s="163">
        <f t="shared" si="8"/>
        <v>20</v>
      </c>
      <c r="BC13" s="164">
        <f t="shared" si="9"/>
        <v>1</v>
      </c>
      <c r="BD13" s="166">
        <f t="shared" si="10"/>
        <v>0</v>
      </c>
      <c r="BE13" s="164">
        <f t="shared" si="11"/>
        <v>0</v>
      </c>
      <c r="BF13" s="166">
        <f t="shared" si="12"/>
        <v>0</v>
      </c>
      <c r="BG13" s="167">
        <f t="shared" si="13"/>
        <v>0</v>
      </c>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t="s">
        <v>559</v>
      </c>
      <c r="E14" s="162" t="s">
        <v>559</v>
      </c>
      <c r="F14" s="162" t="s">
        <v>559</v>
      </c>
      <c r="G14" s="162" t="s">
        <v>559</v>
      </c>
      <c r="H14" s="162" t="s">
        <v>559</v>
      </c>
      <c r="I14" s="162" t="s">
        <v>559</v>
      </c>
      <c r="J14" s="162" t="s">
        <v>559</v>
      </c>
      <c r="K14" s="162" t="s">
        <v>559</v>
      </c>
      <c r="L14" s="162" t="s">
        <v>579</v>
      </c>
      <c r="M14" s="162" t="s">
        <v>579</v>
      </c>
      <c r="N14" s="162" t="s">
        <v>559</v>
      </c>
      <c r="O14" s="162" t="s">
        <v>559</v>
      </c>
      <c r="P14" s="162" t="s">
        <v>559</v>
      </c>
      <c r="Q14" s="162" t="s">
        <v>559</v>
      </c>
      <c r="R14" s="162" t="s">
        <v>559</v>
      </c>
      <c r="S14" s="162" t="s">
        <v>559</v>
      </c>
      <c r="T14" s="162" t="s">
        <v>559</v>
      </c>
      <c r="U14" s="162"/>
      <c r="V14" s="162" t="s">
        <v>559</v>
      </c>
      <c r="W14" s="162" t="s">
        <v>559</v>
      </c>
      <c r="X14" s="162" t="s">
        <v>559</v>
      </c>
      <c r="Y14" s="162">
        <f t="shared" si="1"/>
        <v>18</v>
      </c>
      <c r="Z14" s="164">
        <f t="shared" si="2"/>
        <v>0.9</v>
      </c>
      <c r="AA14" s="165">
        <f t="shared" si="3"/>
        <v>2</v>
      </c>
      <c r="AB14" s="164">
        <f t="shared" si="4"/>
        <v>0.1</v>
      </c>
      <c r="AC14" s="166">
        <f t="shared" si="5"/>
        <v>0</v>
      </c>
      <c r="AD14" s="164">
        <f t="shared" si="6"/>
        <v>0</v>
      </c>
      <c r="AE14" s="160">
        <v>8.0</v>
      </c>
      <c r="AF14" s="161" t="str">
        <f t="shared" si="7"/>
        <v>Sherlyn Mariel Bernabel Lora</v>
      </c>
      <c r="AG14" s="162" t="s">
        <v>579</v>
      </c>
      <c r="AH14" s="162" t="s">
        <v>559</v>
      </c>
      <c r="AI14" s="162" t="s">
        <v>559</v>
      </c>
      <c r="AJ14" s="162" t="s">
        <v>559</v>
      </c>
      <c r="AK14" s="162" t="s">
        <v>559</v>
      </c>
      <c r="AL14" s="162" t="s">
        <v>559</v>
      </c>
      <c r="AM14" s="162" t="s">
        <v>559</v>
      </c>
      <c r="AN14" s="162" t="s">
        <v>559</v>
      </c>
      <c r="AO14" s="162" t="s">
        <v>559</v>
      </c>
      <c r="AP14" s="162" t="s">
        <v>559</v>
      </c>
      <c r="AQ14" s="162" t="s">
        <v>559</v>
      </c>
      <c r="AR14" s="162" t="s">
        <v>579</v>
      </c>
      <c r="AS14" s="162" t="s">
        <v>559</v>
      </c>
      <c r="AT14" s="162" t="s">
        <v>559</v>
      </c>
      <c r="AU14" s="162" t="s">
        <v>559</v>
      </c>
      <c r="AV14" s="162" t="s">
        <v>559</v>
      </c>
      <c r="AW14" s="162" t="s">
        <v>559</v>
      </c>
      <c r="AX14" s="162" t="s">
        <v>559</v>
      </c>
      <c r="AY14" s="162" t="s">
        <v>559</v>
      </c>
      <c r="AZ14" s="162" t="s">
        <v>559</v>
      </c>
      <c r="BA14" s="162"/>
      <c r="BB14" s="163">
        <f t="shared" si="8"/>
        <v>18</v>
      </c>
      <c r="BC14" s="164">
        <f t="shared" si="9"/>
        <v>0.9</v>
      </c>
      <c r="BD14" s="166">
        <f t="shared" si="10"/>
        <v>2</v>
      </c>
      <c r="BE14" s="164">
        <f t="shared" si="11"/>
        <v>0.1</v>
      </c>
      <c r="BF14" s="166">
        <f t="shared" si="12"/>
        <v>0</v>
      </c>
      <c r="BG14" s="167">
        <f t="shared" si="13"/>
        <v>0</v>
      </c>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t="s">
        <v>559</v>
      </c>
      <c r="E15" s="162" t="s">
        <v>559</v>
      </c>
      <c r="F15" s="162" t="s">
        <v>559</v>
      </c>
      <c r="G15" s="162" t="s">
        <v>559</v>
      </c>
      <c r="H15" s="162" t="s">
        <v>559</v>
      </c>
      <c r="I15" s="162" t="s">
        <v>559</v>
      </c>
      <c r="J15" s="162" t="s">
        <v>559</v>
      </c>
      <c r="K15" s="162" t="s">
        <v>559</v>
      </c>
      <c r="L15" s="162" t="s">
        <v>559</v>
      </c>
      <c r="M15" s="162" t="s">
        <v>559</v>
      </c>
      <c r="N15" s="162" t="s">
        <v>559</v>
      </c>
      <c r="O15" s="162" t="s">
        <v>559</v>
      </c>
      <c r="P15" s="162" t="s">
        <v>559</v>
      </c>
      <c r="Q15" s="162" t="s">
        <v>559</v>
      </c>
      <c r="R15" s="162" t="s">
        <v>559</v>
      </c>
      <c r="S15" s="162" t="s">
        <v>559</v>
      </c>
      <c r="T15" s="162" t="s">
        <v>559</v>
      </c>
      <c r="U15" s="162"/>
      <c r="V15" s="162" t="s">
        <v>559</v>
      </c>
      <c r="W15" s="162" t="s">
        <v>559</v>
      </c>
      <c r="X15" s="162" t="s">
        <v>559</v>
      </c>
      <c r="Y15" s="162">
        <f t="shared" si="1"/>
        <v>20</v>
      </c>
      <c r="Z15" s="164">
        <f t="shared" si="2"/>
        <v>1</v>
      </c>
      <c r="AA15" s="165">
        <f t="shared" si="3"/>
        <v>0</v>
      </c>
      <c r="AB15" s="164">
        <f t="shared" si="4"/>
        <v>0</v>
      </c>
      <c r="AC15" s="166">
        <f t="shared" si="5"/>
        <v>0</v>
      </c>
      <c r="AD15" s="164">
        <f t="shared" si="6"/>
        <v>0</v>
      </c>
      <c r="AE15" s="160">
        <v>9.0</v>
      </c>
      <c r="AF15" s="161" t="str">
        <f t="shared" si="7"/>
        <v>Erleen  Brito Castillo</v>
      </c>
      <c r="AG15" s="162" t="s">
        <v>559</v>
      </c>
      <c r="AH15" s="162" t="s">
        <v>559</v>
      </c>
      <c r="AI15" s="162" t="s">
        <v>559</v>
      </c>
      <c r="AJ15" s="162" t="s">
        <v>559</v>
      </c>
      <c r="AK15" s="162" t="s">
        <v>559</v>
      </c>
      <c r="AL15" s="162" t="s">
        <v>559</v>
      </c>
      <c r="AM15" s="162" t="s">
        <v>559</v>
      </c>
      <c r="AN15" s="162" t="s">
        <v>559</v>
      </c>
      <c r="AO15" s="162" t="s">
        <v>559</v>
      </c>
      <c r="AP15" s="162" t="s">
        <v>559</v>
      </c>
      <c r="AQ15" s="162" t="s">
        <v>559</v>
      </c>
      <c r="AR15" s="162" t="s">
        <v>580</v>
      </c>
      <c r="AS15" s="162" t="s">
        <v>579</v>
      </c>
      <c r="AT15" s="162" t="s">
        <v>559</v>
      </c>
      <c r="AU15" s="162" t="s">
        <v>559</v>
      </c>
      <c r="AV15" s="162" t="s">
        <v>559</v>
      </c>
      <c r="AW15" s="162" t="s">
        <v>559</v>
      </c>
      <c r="AX15" s="162" t="s">
        <v>559</v>
      </c>
      <c r="AY15" s="162" t="s">
        <v>559</v>
      </c>
      <c r="AZ15" s="162" t="s">
        <v>559</v>
      </c>
      <c r="BA15" s="162"/>
      <c r="BB15" s="163">
        <f t="shared" si="8"/>
        <v>19</v>
      </c>
      <c r="BC15" s="164">
        <f t="shared" si="9"/>
        <v>0.95</v>
      </c>
      <c r="BD15" s="166">
        <f t="shared" si="10"/>
        <v>1</v>
      </c>
      <c r="BE15" s="164">
        <f t="shared" si="11"/>
        <v>0.05</v>
      </c>
      <c r="BF15" s="166">
        <f t="shared" si="12"/>
        <v>0</v>
      </c>
      <c r="BG15" s="167">
        <f t="shared" si="13"/>
        <v>0</v>
      </c>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t="s">
        <v>559</v>
      </c>
      <c r="E16" s="162" t="s">
        <v>559</v>
      </c>
      <c r="F16" s="162" t="s">
        <v>559</v>
      </c>
      <c r="G16" s="162" t="s">
        <v>559</v>
      </c>
      <c r="H16" s="162" t="s">
        <v>559</v>
      </c>
      <c r="I16" s="162" t="s">
        <v>559</v>
      </c>
      <c r="J16" s="162" t="s">
        <v>559</v>
      </c>
      <c r="K16" s="162" t="s">
        <v>559</v>
      </c>
      <c r="L16" s="162" t="s">
        <v>559</v>
      </c>
      <c r="M16" s="162" t="s">
        <v>559</v>
      </c>
      <c r="N16" s="162" t="s">
        <v>559</v>
      </c>
      <c r="O16" s="162" t="s">
        <v>559</v>
      </c>
      <c r="P16" s="162" t="s">
        <v>559</v>
      </c>
      <c r="Q16" s="162" t="s">
        <v>559</v>
      </c>
      <c r="R16" s="162" t="s">
        <v>559</v>
      </c>
      <c r="S16" s="162" t="s">
        <v>559</v>
      </c>
      <c r="T16" s="162" t="s">
        <v>559</v>
      </c>
      <c r="U16" s="162"/>
      <c r="V16" s="162" t="s">
        <v>559</v>
      </c>
      <c r="W16" s="162" t="s">
        <v>559</v>
      </c>
      <c r="X16" s="162" t="s">
        <v>559</v>
      </c>
      <c r="Y16" s="162">
        <f t="shared" si="1"/>
        <v>20</v>
      </c>
      <c r="Z16" s="164">
        <f t="shared" si="2"/>
        <v>1</v>
      </c>
      <c r="AA16" s="165">
        <f t="shared" si="3"/>
        <v>0</v>
      </c>
      <c r="AB16" s="164">
        <f t="shared" si="4"/>
        <v>0</v>
      </c>
      <c r="AC16" s="166">
        <f t="shared" si="5"/>
        <v>0</v>
      </c>
      <c r="AD16" s="164">
        <f t="shared" si="6"/>
        <v>0</v>
      </c>
      <c r="AE16" s="160">
        <v>10.0</v>
      </c>
      <c r="AF16" s="161" t="str">
        <f t="shared" si="7"/>
        <v>Brianny  Caraballo Guzmán</v>
      </c>
      <c r="AG16" s="162" t="s">
        <v>559</v>
      </c>
      <c r="AH16" s="162" t="s">
        <v>559</v>
      </c>
      <c r="AI16" s="162" t="s">
        <v>559</v>
      </c>
      <c r="AJ16" s="162" t="s">
        <v>559</v>
      </c>
      <c r="AK16" s="162" t="s">
        <v>559</v>
      </c>
      <c r="AL16" s="162" t="s">
        <v>559</v>
      </c>
      <c r="AM16" s="162" t="s">
        <v>559</v>
      </c>
      <c r="AN16" s="162" t="s">
        <v>559</v>
      </c>
      <c r="AO16" s="162" t="s">
        <v>559</v>
      </c>
      <c r="AP16" s="162" t="s">
        <v>559</v>
      </c>
      <c r="AQ16" s="162" t="s">
        <v>559</v>
      </c>
      <c r="AR16" s="162" t="s">
        <v>559</v>
      </c>
      <c r="AS16" s="162" t="s">
        <v>559</v>
      </c>
      <c r="AT16" s="162" t="s">
        <v>559</v>
      </c>
      <c r="AU16" s="162" t="s">
        <v>559</v>
      </c>
      <c r="AV16" s="162" t="s">
        <v>559</v>
      </c>
      <c r="AW16" s="162" t="s">
        <v>559</v>
      </c>
      <c r="AX16" s="162" t="s">
        <v>559</v>
      </c>
      <c r="AY16" s="162" t="s">
        <v>559</v>
      </c>
      <c r="AZ16" s="162" t="s">
        <v>559</v>
      </c>
      <c r="BA16" s="162"/>
      <c r="BB16" s="163">
        <f t="shared" si="8"/>
        <v>20</v>
      </c>
      <c r="BC16" s="164">
        <f t="shared" si="9"/>
        <v>1</v>
      </c>
      <c r="BD16" s="166">
        <f t="shared" si="10"/>
        <v>0</v>
      </c>
      <c r="BE16" s="164">
        <f t="shared" si="11"/>
        <v>0</v>
      </c>
      <c r="BF16" s="166">
        <f t="shared" si="12"/>
        <v>0</v>
      </c>
      <c r="BG16" s="167">
        <f t="shared" si="13"/>
        <v>0</v>
      </c>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t="s">
        <v>559</v>
      </c>
      <c r="E17" s="162" t="s">
        <v>559</v>
      </c>
      <c r="F17" s="162" t="s">
        <v>559</v>
      </c>
      <c r="G17" s="162" t="s">
        <v>559</v>
      </c>
      <c r="H17" s="162" t="s">
        <v>559</v>
      </c>
      <c r="I17" s="162" t="s">
        <v>559</v>
      </c>
      <c r="J17" s="162" t="s">
        <v>559</v>
      </c>
      <c r="K17" s="162" t="s">
        <v>559</v>
      </c>
      <c r="L17" s="162" t="s">
        <v>559</v>
      </c>
      <c r="M17" s="162" t="s">
        <v>559</v>
      </c>
      <c r="N17" s="162" t="s">
        <v>559</v>
      </c>
      <c r="O17" s="162" t="s">
        <v>579</v>
      </c>
      <c r="P17" s="162" t="s">
        <v>559</v>
      </c>
      <c r="Q17" s="162" t="s">
        <v>559</v>
      </c>
      <c r="R17" s="162" t="s">
        <v>559</v>
      </c>
      <c r="S17" s="162" t="s">
        <v>559</v>
      </c>
      <c r="T17" s="162" t="s">
        <v>559</v>
      </c>
      <c r="U17" s="162"/>
      <c r="V17" s="162" t="s">
        <v>579</v>
      </c>
      <c r="W17" s="162" t="s">
        <v>559</v>
      </c>
      <c r="X17" s="162" t="s">
        <v>559</v>
      </c>
      <c r="Y17" s="162">
        <f t="shared" si="1"/>
        <v>18</v>
      </c>
      <c r="Z17" s="164">
        <f t="shared" si="2"/>
        <v>0.9</v>
      </c>
      <c r="AA17" s="165">
        <f t="shared" si="3"/>
        <v>2</v>
      </c>
      <c r="AB17" s="164">
        <f t="shared" si="4"/>
        <v>0.1</v>
      </c>
      <c r="AC17" s="166">
        <f t="shared" si="5"/>
        <v>0</v>
      </c>
      <c r="AD17" s="164">
        <f t="shared" si="6"/>
        <v>0</v>
      </c>
      <c r="AE17" s="160">
        <v>11.0</v>
      </c>
      <c r="AF17" s="161" t="str">
        <f t="shared" si="7"/>
        <v>Scarlet  Castillo</v>
      </c>
      <c r="AG17" s="162" t="s">
        <v>559</v>
      </c>
      <c r="AH17" s="162" t="s">
        <v>559</v>
      </c>
      <c r="AI17" s="162" t="s">
        <v>559</v>
      </c>
      <c r="AJ17" s="162" t="s">
        <v>559</v>
      </c>
      <c r="AK17" s="162" t="s">
        <v>559</v>
      </c>
      <c r="AL17" s="162" t="s">
        <v>559</v>
      </c>
      <c r="AM17" s="162" t="s">
        <v>559</v>
      </c>
      <c r="AN17" s="162" t="s">
        <v>559</v>
      </c>
      <c r="AO17" s="162" t="s">
        <v>559</v>
      </c>
      <c r="AP17" s="162" t="s">
        <v>559</v>
      </c>
      <c r="AQ17" s="162" t="s">
        <v>559</v>
      </c>
      <c r="AR17" s="162" t="s">
        <v>559</v>
      </c>
      <c r="AS17" s="162" t="s">
        <v>559</v>
      </c>
      <c r="AT17" s="162" t="s">
        <v>559</v>
      </c>
      <c r="AU17" s="162" t="s">
        <v>559</v>
      </c>
      <c r="AV17" s="162" t="s">
        <v>559</v>
      </c>
      <c r="AW17" s="162" t="s">
        <v>559</v>
      </c>
      <c r="AX17" s="162" t="s">
        <v>559</v>
      </c>
      <c r="AY17" s="162" t="s">
        <v>559</v>
      </c>
      <c r="AZ17" s="162" t="s">
        <v>559</v>
      </c>
      <c r="BA17" s="162"/>
      <c r="BB17" s="163">
        <f t="shared" si="8"/>
        <v>20</v>
      </c>
      <c r="BC17" s="164">
        <f t="shared" si="9"/>
        <v>1</v>
      </c>
      <c r="BD17" s="166">
        <f t="shared" si="10"/>
        <v>0</v>
      </c>
      <c r="BE17" s="164">
        <f t="shared" si="11"/>
        <v>0</v>
      </c>
      <c r="BF17" s="166">
        <f t="shared" si="12"/>
        <v>0</v>
      </c>
      <c r="BG17" s="167">
        <f t="shared" si="13"/>
        <v>0</v>
      </c>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t="s">
        <v>559</v>
      </c>
      <c r="E18" s="162" t="s">
        <v>559</v>
      </c>
      <c r="F18" s="162" t="s">
        <v>559</v>
      </c>
      <c r="G18" s="162" t="s">
        <v>559</v>
      </c>
      <c r="H18" s="162" t="s">
        <v>559</v>
      </c>
      <c r="I18" s="162" t="s">
        <v>559</v>
      </c>
      <c r="J18" s="162" t="s">
        <v>559</v>
      </c>
      <c r="K18" s="162" t="s">
        <v>559</v>
      </c>
      <c r="L18" s="162" t="s">
        <v>559</v>
      </c>
      <c r="M18" s="162" t="s">
        <v>559</v>
      </c>
      <c r="N18" s="162" t="s">
        <v>559</v>
      </c>
      <c r="O18" s="162" t="s">
        <v>559</v>
      </c>
      <c r="P18" s="162" t="s">
        <v>559</v>
      </c>
      <c r="Q18" s="162" t="s">
        <v>559</v>
      </c>
      <c r="R18" s="162" t="s">
        <v>559</v>
      </c>
      <c r="S18" s="162" t="s">
        <v>559</v>
      </c>
      <c r="T18" s="162" t="s">
        <v>559</v>
      </c>
      <c r="U18" s="162"/>
      <c r="V18" s="162" t="s">
        <v>559</v>
      </c>
      <c r="W18" s="162" t="s">
        <v>559</v>
      </c>
      <c r="X18" s="162" t="s">
        <v>559</v>
      </c>
      <c r="Y18" s="162">
        <f t="shared" si="1"/>
        <v>20</v>
      </c>
      <c r="Z18" s="164">
        <f t="shared" si="2"/>
        <v>1</v>
      </c>
      <c r="AA18" s="165">
        <f t="shared" si="3"/>
        <v>0</v>
      </c>
      <c r="AB18" s="164">
        <f t="shared" si="4"/>
        <v>0</v>
      </c>
      <c r="AC18" s="166">
        <f t="shared" si="5"/>
        <v>0</v>
      </c>
      <c r="AD18" s="164">
        <f t="shared" si="6"/>
        <v>0</v>
      </c>
      <c r="AE18" s="160">
        <v>12.0</v>
      </c>
      <c r="AF18" s="161" t="str">
        <f t="shared" si="7"/>
        <v>Yarselin  Cruz Peña</v>
      </c>
      <c r="AG18" s="162" t="s">
        <v>559</v>
      </c>
      <c r="AH18" s="162" t="s">
        <v>559</v>
      </c>
      <c r="AI18" s="162" t="s">
        <v>559</v>
      </c>
      <c r="AJ18" s="162" t="s">
        <v>559</v>
      </c>
      <c r="AK18" s="162" t="s">
        <v>559</v>
      </c>
      <c r="AL18" s="162" t="s">
        <v>559</v>
      </c>
      <c r="AM18" s="162" t="s">
        <v>559</v>
      </c>
      <c r="AN18" s="162" t="s">
        <v>559</v>
      </c>
      <c r="AO18" s="162" t="s">
        <v>559</v>
      </c>
      <c r="AP18" s="162" t="s">
        <v>559</v>
      </c>
      <c r="AQ18" s="162" t="s">
        <v>559</v>
      </c>
      <c r="AR18" s="162" t="s">
        <v>559</v>
      </c>
      <c r="AS18" s="162" t="s">
        <v>559</v>
      </c>
      <c r="AT18" s="162" t="s">
        <v>559</v>
      </c>
      <c r="AU18" s="162" t="s">
        <v>559</v>
      </c>
      <c r="AV18" s="162" t="s">
        <v>559</v>
      </c>
      <c r="AW18" s="162" t="s">
        <v>559</v>
      </c>
      <c r="AX18" s="162" t="s">
        <v>559</v>
      </c>
      <c r="AY18" s="162" t="s">
        <v>559</v>
      </c>
      <c r="AZ18" s="162" t="s">
        <v>559</v>
      </c>
      <c r="BA18" s="162"/>
      <c r="BB18" s="163">
        <f t="shared" si="8"/>
        <v>20</v>
      </c>
      <c r="BC18" s="164">
        <f t="shared" si="9"/>
        <v>1</v>
      </c>
      <c r="BD18" s="166">
        <f t="shared" si="10"/>
        <v>0</v>
      </c>
      <c r="BE18" s="164">
        <f t="shared" si="11"/>
        <v>0</v>
      </c>
      <c r="BF18" s="166">
        <f t="shared" si="12"/>
        <v>0</v>
      </c>
      <c r="BG18" s="167">
        <f t="shared" si="13"/>
        <v>0</v>
      </c>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t="s">
        <v>559</v>
      </c>
      <c r="E19" s="162" t="s">
        <v>559</v>
      </c>
      <c r="F19" s="162" t="s">
        <v>559</v>
      </c>
      <c r="G19" s="162" t="s">
        <v>559</v>
      </c>
      <c r="H19" s="162" t="s">
        <v>559</v>
      </c>
      <c r="I19" s="162" t="s">
        <v>559</v>
      </c>
      <c r="J19" s="162" t="s">
        <v>559</v>
      </c>
      <c r="K19" s="162" t="s">
        <v>559</v>
      </c>
      <c r="L19" s="162" t="s">
        <v>559</v>
      </c>
      <c r="M19" s="162" t="s">
        <v>559</v>
      </c>
      <c r="N19" s="162" t="s">
        <v>559</v>
      </c>
      <c r="O19" s="162" t="s">
        <v>559</v>
      </c>
      <c r="P19" s="162" t="s">
        <v>559</v>
      </c>
      <c r="Q19" s="162" t="s">
        <v>559</v>
      </c>
      <c r="R19" s="162" t="s">
        <v>559</v>
      </c>
      <c r="S19" s="162" t="s">
        <v>559</v>
      </c>
      <c r="T19" s="162" t="s">
        <v>559</v>
      </c>
      <c r="U19" s="162"/>
      <c r="V19" s="162" t="s">
        <v>559</v>
      </c>
      <c r="W19" s="162" t="s">
        <v>559</v>
      </c>
      <c r="X19" s="162" t="s">
        <v>559</v>
      </c>
      <c r="Y19" s="162">
        <f t="shared" si="1"/>
        <v>20</v>
      </c>
      <c r="Z19" s="164">
        <f t="shared" si="2"/>
        <v>1</v>
      </c>
      <c r="AA19" s="165">
        <f t="shared" si="3"/>
        <v>0</v>
      </c>
      <c r="AB19" s="164">
        <f t="shared" si="4"/>
        <v>0</v>
      </c>
      <c r="AC19" s="166">
        <f t="shared" si="5"/>
        <v>0</v>
      </c>
      <c r="AD19" s="164">
        <f t="shared" si="6"/>
        <v>0</v>
      </c>
      <c r="AE19" s="160">
        <v>13.0</v>
      </c>
      <c r="AF19" s="161" t="str">
        <f t="shared" si="7"/>
        <v>Fernando José Díaz Fernández</v>
      </c>
      <c r="AG19" s="162" t="s">
        <v>559</v>
      </c>
      <c r="AH19" s="162" t="s">
        <v>559</v>
      </c>
      <c r="AI19" s="162" t="s">
        <v>559</v>
      </c>
      <c r="AJ19" s="162" t="s">
        <v>559</v>
      </c>
      <c r="AK19" s="162" t="s">
        <v>559</v>
      </c>
      <c r="AL19" s="162" t="s">
        <v>559</v>
      </c>
      <c r="AM19" s="162" t="s">
        <v>559</v>
      </c>
      <c r="AN19" s="162" t="s">
        <v>559</v>
      </c>
      <c r="AO19" s="162" t="s">
        <v>559</v>
      </c>
      <c r="AP19" s="162" t="s">
        <v>559</v>
      </c>
      <c r="AQ19" s="162" t="s">
        <v>559</v>
      </c>
      <c r="AR19" s="162" t="s">
        <v>559</v>
      </c>
      <c r="AS19" s="162" t="s">
        <v>559</v>
      </c>
      <c r="AT19" s="162" t="s">
        <v>559</v>
      </c>
      <c r="AU19" s="162" t="s">
        <v>559</v>
      </c>
      <c r="AV19" s="162" t="s">
        <v>559</v>
      </c>
      <c r="AW19" s="162" t="s">
        <v>559</v>
      </c>
      <c r="AX19" s="162" t="s">
        <v>559</v>
      </c>
      <c r="AY19" s="162" t="s">
        <v>559</v>
      </c>
      <c r="AZ19" s="162" t="s">
        <v>559</v>
      </c>
      <c r="BA19" s="162"/>
      <c r="BB19" s="163">
        <f t="shared" si="8"/>
        <v>20</v>
      </c>
      <c r="BC19" s="164">
        <f t="shared" si="9"/>
        <v>1</v>
      </c>
      <c r="BD19" s="166">
        <f t="shared" si="10"/>
        <v>0</v>
      </c>
      <c r="BE19" s="164">
        <f t="shared" si="11"/>
        <v>0</v>
      </c>
      <c r="BF19" s="166">
        <f t="shared" si="12"/>
        <v>0</v>
      </c>
      <c r="BG19" s="167">
        <f t="shared" si="13"/>
        <v>0</v>
      </c>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t="s">
        <v>559</v>
      </c>
      <c r="E20" s="162" t="s">
        <v>559</v>
      </c>
      <c r="F20" s="162" t="s">
        <v>559</v>
      </c>
      <c r="G20" s="162" t="s">
        <v>559</v>
      </c>
      <c r="H20" s="162" t="s">
        <v>559</v>
      </c>
      <c r="I20" s="162" t="s">
        <v>559</v>
      </c>
      <c r="J20" s="162" t="s">
        <v>559</v>
      </c>
      <c r="K20" s="162" t="s">
        <v>559</v>
      </c>
      <c r="L20" s="162" t="s">
        <v>559</v>
      </c>
      <c r="M20" s="162" t="s">
        <v>559</v>
      </c>
      <c r="N20" s="162" t="s">
        <v>559</v>
      </c>
      <c r="O20" s="162" t="s">
        <v>559</v>
      </c>
      <c r="P20" s="162" t="s">
        <v>559</v>
      </c>
      <c r="Q20" s="162" t="s">
        <v>559</v>
      </c>
      <c r="R20" s="162" t="s">
        <v>579</v>
      </c>
      <c r="S20" s="162" t="s">
        <v>559</v>
      </c>
      <c r="T20" s="162" t="s">
        <v>559</v>
      </c>
      <c r="U20" s="162"/>
      <c r="V20" s="162" t="s">
        <v>559</v>
      </c>
      <c r="W20" s="162" t="s">
        <v>559</v>
      </c>
      <c r="X20" s="162" t="s">
        <v>559</v>
      </c>
      <c r="Y20" s="162">
        <f t="shared" si="1"/>
        <v>19</v>
      </c>
      <c r="Z20" s="164">
        <f t="shared" si="2"/>
        <v>0.95</v>
      </c>
      <c r="AA20" s="165">
        <f t="shared" si="3"/>
        <v>1</v>
      </c>
      <c r="AB20" s="164">
        <f t="shared" si="4"/>
        <v>0.05</v>
      </c>
      <c r="AC20" s="166">
        <f t="shared" si="5"/>
        <v>0</v>
      </c>
      <c r="AD20" s="164">
        <f t="shared" si="6"/>
        <v>0</v>
      </c>
      <c r="AE20" s="160">
        <v>14.0</v>
      </c>
      <c r="AF20" s="161" t="str">
        <f t="shared" si="7"/>
        <v>Scarlett  Espinal Estéves</v>
      </c>
      <c r="AG20" s="162" t="s">
        <v>559</v>
      </c>
      <c r="AH20" s="162" t="s">
        <v>559</v>
      </c>
      <c r="AI20" s="162" t="s">
        <v>559</v>
      </c>
      <c r="AJ20" s="162" t="s">
        <v>559</v>
      </c>
      <c r="AK20" s="162" t="s">
        <v>559</v>
      </c>
      <c r="AL20" s="162" t="s">
        <v>559</v>
      </c>
      <c r="AM20" s="162" t="s">
        <v>559</v>
      </c>
      <c r="AN20" s="162" t="s">
        <v>559</v>
      </c>
      <c r="AO20" s="162" t="s">
        <v>559</v>
      </c>
      <c r="AP20" s="162" t="s">
        <v>559</v>
      </c>
      <c r="AQ20" s="162" t="s">
        <v>559</v>
      </c>
      <c r="AR20" s="162" t="s">
        <v>559</v>
      </c>
      <c r="AS20" s="162" t="s">
        <v>559</v>
      </c>
      <c r="AT20" s="162" t="s">
        <v>559</v>
      </c>
      <c r="AU20" s="162" t="s">
        <v>559</v>
      </c>
      <c r="AV20" s="162" t="s">
        <v>559</v>
      </c>
      <c r="AW20" s="162" t="s">
        <v>559</v>
      </c>
      <c r="AX20" s="162" t="s">
        <v>559</v>
      </c>
      <c r="AY20" s="162" t="s">
        <v>559</v>
      </c>
      <c r="AZ20" s="162" t="s">
        <v>559</v>
      </c>
      <c r="BA20" s="162"/>
      <c r="BB20" s="163">
        <f t="shared" si="8"/>
        <v>20</v>
      </c>
      <c r="BC20" s="164">
        <f t="shared" si="9"/>
        <v>1</v>
      </c>
      <c r="BD20" s="166">
        <f t="shared" si="10"/>
        <v>0</v>
      </c>
      <c r="BE20" s="164">
        <f t="shared" si="11"/>
        <v>0</v>
      </c>
      <c r="BF20" s="166">
        <f t="shared" si="12"/>
        <v>0</v>
      </c>
      <c r="BG20" s="167">
        <f t="shared" si="13"/>
        <v>0</v>
      </c>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t="s">
        <v>559</v>
      </c>
      <c r="E21" s="162" t="s">
        <v>559</v>
      </c>
      <c r="F21" s="162" t="s">
        <v>559</v>
      </c>
      <c r="G21" s="162" t="s">
        <v>559</v>
      </c>
      <c r="H21" s="162" t="s">
        <v>559</v>
      </c>
      <c r="I21" s="162" t="s">
        <v>559</v>
      </c>
      <c r="J21" s="162" t="s">
        <v>559</v>
      </c>
      <c r="K21" s="162" t="s">
        <v>559</v>
      </c>
      <c r="L21" s="162" t="s">
        <v>559</v>
      </c>
      <c r="M21" s="162" t="s">
        <v>559</v>
      </c>
      <c r="N21" s="162" t="s">
        <v>559</v>
      </c>
      <c r="O21" s="162" t="s">
        <v>559</v>
      </c>
      <c r="P21" s="162" t="s">
        <v>559</v>
      </c>
      <c r="Q21" s="162" t="s">
        <v>559</v>
      </c>
      <c r="R21" s="162" t="s">
        <v>559</v>
      </c>
      <c r="S21" s="162" t="s">
        <v>559</v>
      </c>
      <c r="T21" s="162" t="s">
        <v>559</v>
      </c>
      <c r="U21" s="162"/>
      <c r="V21" s="162" t="s">
        <v>559</v>
      </c>
      <c r="W21" s="162" t="s">
        <v>559</v>
      </c>
      <c r="X21" s="162" t="s">
        <v>559</v>
      </c>
      <c r="Y21" s="162">
        <f t="shared" si="1"/>
        <v>20</v>
      </c>
      <c r="Z21" s="164">
        <f t="shared" si="2"/>
        <v>1</v>
      </c>
      <c r="AA21" s="165">
        <f t="shared" si="3"/>
        <v>0</v>
      </c>
      <c r="AB21" s="164">
        <f t="shared" si="4"/>
        <v>0</v>
      </c>
      <c r="AC21" s="166">
        <f t="shared" si="5"/>
        <v>0</v>
      </c>
      <c r="AD21" s="164">
        <f t="shared" si="6"/>
        <v>0</v>
      </c>
      <c r="AE21" s="160">
        <v>15.0</v>
      </c>
      <c r="AF21" s="161" t="str">
        <f t="shared" si="7"/>
        <v>José Manuel Estrella</v>
      </c>
      <c r="AG21" s="162" t="s">
        <v>559</v>
      </c>
      <c r="AH21" s="162" t="s">
        <v>559</v>
      </c>
      <c r="AI21" s="162" t="s">
        <v>559</v>
      </c>
      <c r="AJ21" s="162" t="s">
        <v>559</v>
      </c>
      <c r="AK21" s="162" t="s">
        <v>559</v>
      </c>
      <c r="AL21" s="162" t="s">
        <v>559</v>
      </c>
      <c r="AM21" s="162" t="s">
        <v>559</v>
      </c>
      <c r="AN21" s="162" t="s">
        <v>559</v>
      </c>
      <c r="AO21" s="162" t="s">
        <v>559</v>
      </c>
      <c r="AP21" s="162" t="s">
        <v>559</v>
      </c>
      <c r="AQ21" s="162" t="s">
        <v>559</v>
      </c>
      <c r="AR21" s="162" t="s">
        <v>559</v>
      </c>
      <c r="AS21" s="162" t="s">
        <v>579</v>
      </c>
      <c r="AT21" s="162" t="s">
        <v>559</v>
      </c>
      <c r="AU21" s="162" t="s">
        <v>559</v>
      </c>
      <c r="AV21" s="162" t="s">
        <v>559</v>
      </c>
      <c r="AW21" s="162" t="s">
        <v>559</v>
      </c>
      <c r="AX21" s="162" t="s">
        <v>559</v>
      </c>
      <c r="AY21" s="162" t="s">
        <v>559</v>
      </c>
      <c r="AZ21" s="162" t="s">
        <v>559</v>
      </c>
      <c r="BA21" s="162"/>
      <c r="BB21" s="163">
        <f t="shared" si="8"/>
        <v>19</v>
      </c>
      <c r="BC21" s="164">
        <f t="shared" si="9"/>
        <v>0.95</v>
      </c>
      <c r="BD21" s="166">
        <f t="shared" si="10"/>
        <v>1</v>
      </c>
      <c r="BE21" s="164">
        <f t="shared" si="11"/>
        <v>0.05</v>
      </c>
      <c r="BF21" s="166">
        <f t="shared" si="12"/>
        <v>0</v>
      </c>
      <c r="BG21" s="167">
        <f t="shared" si="13"/>
        <v>0</v>
      </c>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t="s">
        <v>559</v>
      </c>
      <c r="E22" s="162" t="s">
        <v>559</v>
      </c>
      <c r="F22" s="162" t="s">
        <v>559</v>
      </c>
      <c r="G22" s="162" t="s">
        <v>559</v>
      </c>
      <c r="H22" s="162" t="s">
        <v>559</v>
      </c>
      <c r="I22" s="162" t="s">
        <v>559</v>
      </c>
      <c r="J22" s="162" t="s">
        <v>559</v>
      </c>
      <c r="K22" s="162" t="s">
        <v>559</v>
      </c>
      <c r="L22" s="162" t="s">
        <v>559</v>
      </c>
      <c r="M22" s="162" t="s">
        <v>559</v>
      </c>
      <c r="N22" s="162" t="s">
        <v>559</v>
      </c>
      <c r="O22" s="162" t="s">
        <v>559</v>
      </c>
      <c r="P22" s="162" t="s">
        <v>559</v>
      </c>
      <c r="Q22" s="162" t="s">
        <v>559</v>
      </c>
      <c r="R22" s="162" t="s">
        <v>559</v>
      </c>
      <c r="S22" s="162" t="s">
        <v>559</v>
      </c>
      <c r="T22" s="162" t="s">
        <v>559</v>
      </c>
      <c r="U22" s="162"/>
      <c r="V22" s="162" t="s">
        <v>559</v>
      </c>
      <c r="W22" s="162" t="s">
        <v>559</v>
      </c>
      <c r="X22" s="162" t="s">
        <v>559</v>
      </c>
      <c r="Y22" s="162">
        <f t="shared" si="1"/>
        <v>20</v>
      </c>
      <c r="Z22" s="164">
        <f t="shared" si="2"/>
        <v>1</v>
      </c>
      <c r="AA22" s="165">
        <f t="shared" si="3"/>
        <v>0</v>
      </c>
      <c r="AB22" s="164">
        <f t="shared" si="4"/>
        <v>0</v>
      </c>
      <c r="AC22" s="166">
        <f t="shared" si="5"/>
        <v>0</v>
      </c>
      <c r="AD22" s="164">
        <f t="shared" si="6"/>
        <v>0</v>
      </c>
      <c r="AE22" s="160">
        <v>16.0</v>
      </c>
      <c r="AF22" s="161" t="str">
        <f t="shared" si="7"/>
        <v>Misael Starberk Ferreras Pérez</v>
      </c>
      <c r="AG22" s="162" t="s">
        <v>559</v>
      </c>
      <c r="AH22" s="162" t="s">
        <v>559</v>
      </c>
      <c r="AI22" s="162" t="s">
        <v>559</v>
      </c>
      <c r="AJ22" s="162" t="s">
        <v>559</v>
      </c>
      <c r="AK22" s="162" t="s">
        <v>559</v>
      </c>
      <c r="AL22" s="162" t="s">
        <v>559</v>
      </c>
      <c r="AM22" s="162" t="s">
        <v>559</v>
      </c>
      <c r="AN22" s="162" t="s">
        <v>559</v>
      </c>
      <c r="AO22" s="162" t="s">
        <v>559</v>
      </c>
      <c r="AP22" s="162" t="s">
        <v>559</v>
      </c>
      <c r="AQ22" s="162" t="s">
        <v>559</v>
      </c>
      <c r="AR22" s="162" t="s">
        <v>559</v>
      </c>
      <c r="AS22" s="162" t="s">
        <v>559</v>
      </c>
      <c r="AT22" s="162" t="s">
        <v>559</v>
      </c>
      <c r="AU22" s="162" t="s">
        <v>559</v>
      </c>
      <c r="AV22" s="162" t="s">
        <v>559</v>
      </c>
      <c r="AW22" s="162" t="s">
        <v>559</v>
      </c>
      <c r="AX22" s="162" t="s">
        <v>559</v>
      </c>
      <c r="AY22" s="162" t="s">
        <v>559</v>
      </c>
      <c r="AZ22" s="162" t="s">
        <v>559</v>
      </c>
      <c r="BA22" s="162"/>
      <c r="BB22" s="163">
        <f t="shared" si="8"/>
        <v>20</v>
      </c>
      <c r="BC22" s="164">
        <f t="shared" si="9"/>
        <v>1</v>
      </c>
      <c r="BD22" s="166">
        <f t="shared" si="10"/>
        <v>0</v>
      </c>
      <c r="BE22" s="164">
        <f t="shared" si="11"/>
        <v>0</v>
      </c>
      <c r="BF22" s="166">
        <f t="shared" si="12"/>
        <v>0</v>
      </c>
      <c r="BG22" s="167">
        <f t="shared" si="13"/>
        <v>0</v>
      </c>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t="s">
        <v>559</v>
      </c>
      <c r="E23" s="162" t="s">
        <v>559</v>
      </c>
      <c r="F23" s="162" t="s">
        <v>559</v>
      </c>
      <c r="G23" s="162" t="s">
        <v>559</v>
      </c>
      <c r="H23" s="162" t="s">
        <v>559</v>
      </c>
      <c r="I23" s="162" t="s">
        <v>559</v>
      </c>
      <c r="J23" s="162" t="s">
        <v>559</v>
      </c>
      <c r="K23" s="162" t="s">
        <v>559</v>
      </c>
      <c r="L23" s="162" t="s">
        <v>559</v>
      </c>
      <c r="M23" s="162" t="s">
        <v>578</v>
      </c>
      <c r="N23" s="162" t="s">
        <v>559</v>
      </c>
      <c r="O23" s="162" t="s">
        <v>559</v>
      </c>
      <c r="P23" s="162" t="s">
        <v>559</v>
      </c>
      <c r="Q23" s="162" t="s">
        <v>559</v>
      </c>
      <c r="R23" s="162" t="s">
        <v>559</v>
      </c>
      <c r="S23" s="162" t="s">
        <v>559</v>
      </c>
      <c r="T23" s="162" t="s">
        <v>559</v>
      </c>
      <c r="U23" s="162"/>
      <c r="V23" s="162" t="s">
        <v>559</v>
      </c>
      <c r="W23" s="162" t="s">
        <v>559</v>
      </c>
      <c r="X23" s="162" t="s">
        <v>559</v>
      </c>
      <c r="Y23" s="162">
        <f t="shared" si="1"/>
        <v>20</v>
      </c>
      <c r="Z23" s="164">
        <f t="shared" si="2"/>
        <v>1</v>
      </c>
      <c r="AA23" s="165">
        <f t="shared" si="3"/>
        <v>0</v>
      </c>
      <c r="AB23" s="164">
        <f t="shared" si="4"/>
        <v>0</v>
      </c>
      <c r="AC23" s="166">
        <f t="shared" si="5"/>
        <v>1</v>
      </c>
      <c r="AD23" s="164">
        <f t="shared" si="6"/>
        <v>0.05</v>
      </c>
      <c r="AE23" s="160">
        <v>17.0</v>
      </c>
      <c r="AF23" s="161" t="str">
        <f t="shared" si="7"/>
        <v>Ruth Esther Fernández Rodríguez</v>
      </c>
      <c r="AG23" s="162" t="s">
        <v>559</v>
      </c>
      <c r="AH23" s="162" t="s">
        <v>559</v>
      </c>
      <c r="AI23" s="162" t="s">
        <v>559</v>
      </c>
      <c r="AJ23" s="162" t="s">
        <v>559</v>
      </c>
      <c r="AK23" s="162" t="s">
        <v>559</v>
      </c>
      <c r="AL23" s="162" t="s">
        <v>559</v>
      </c>
      <c r="AM23" s="162" t="s">
        <v>559</v>
      </c>
      <c r="AN23" s="162" t="s">
        <v>559</v>
      </c>
      <c r="AO23" s="162" t="s">
        <v>559</v>
      </c>
      <c r="AP23" s="162" t="s">
        <v>559</v>
      </c>
      <c r="AQ23" s="162" t="s">
        <v>578</v>
      </c>
      <c r="AR23" s="162" t="s">
        <v>559</v>
      </c>
      <c r="AS23" s="162" t="s">
        <v>559</v>
      </c>
      <c r="AT23" s="162" t="s">
        <v>559</v>
      </c>
      <c r="AU23" s="162" t="s">
        <v>559</v>
      </c>
      <c r="AV23" s="162" t="s">
        <v>559</v>
      </c>
      <c r="AW23" s="162" t="s">
        <v>559</v>
      </c>
      <c r="AX23" s="162" t="s">
        <v>559</v>
      </c>
      <c r="AY23" s="162" t="s">
        <v>559</v>
      </c>
      <c r="AZ23" s="162" t="s">
        <v>559</v>
      </c>
      <c r="BA23" s="162"/>
      <c r="BB23" s="163">
        <f t="shared" si="8"/>
        <v>20</v>
      </c>
      <c r="BC23" s="164">
        <f t="shared" si="9"/>
        <v>1</v>
      </c>
      <c r="BD23" s="166">
        <f t="shared" si="10"/>
        <v>0</v>
      </c>
      <c r="BE23" s="164">
        <f t="shared" si="11"/>
        <v>0</v>
      </c>
      <c r="BF23" s="166">
        <f t="shared" si="12"/>
        <v>1</v>
      </c>
      <c r="BG23" s="167">
        <f t="shared" si="13"/>
        <v>0.05</v>
      </c>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t="s">
        <v>559</v>
      </c>
      <c r="E24" s="162" t="s">
        <v>559</v>
      </c>
      <c r="F24" s="162" t="s">
        <v>559</v>
      </c>
      <c r="G24" s="162" t="s">
        <v>559</v>
      </c>
      <c r="H24" s="162" t="s">
        <v>559</v>
      </c>
      <c r="I24" s="162" t="s">
        <v>559</v>
      </c>
      <c r="J24" s="162" t="s">
        <v>559</v>
      </c>
      <c r="K24" s="162" t="s">
        <v>559</v>
      </c>
      <c r="L24" s="162" t="s">
        <v>559</v>
      </c>
      <c r="M24" s="162" t="s">
        <v>559</v>
      </c>
      <c r="N24" s="162" t="s">
        <v>559</v>
      </c>
      <c r="O24" s="162" t="s">
        <v>559</v>
      </c>
      <c r="P24" s="162" t="s">
        <v>559</v>
      </c>
      <c r="Q24" s="162" t="s">
        <v>559</v>
      </c>
      <c r="R24" s="162" t="s">
        <v>559</v>
      </c>
      <c r="S24" s="162" t="s">
        <v>559</v>
      </c>
      <c r="T24" s="162" t="s">
        <v>559</v>
      </c>
      <c r="U24" s="162"/>
      <c r="V24" s="162" t="s">
        <v>559</v>
      </c>
      <c r="W24" s="162" t="s">
        <v>559</v>
      </c>
      <c r="X24" s="162" t="s">
        <v>559</v>
      </c>
      <c r="Y24" s="162">
        <f t="shared" si="1"/>
        <v>20</v>
      </c>
      <c r="Z24" s="164">
        <f t="shared" si="2"/>
        <v>1</v>
      </c>
      <c r="AA24" s="165">
        <f t="shared" si="3"/>
        <v>0</v>
      </c>
      <c r="AB24" s="164">
        <f t="shared" si="4"/>
        <v>0</v>
      </c>
      <c r="AC24" s="166">
        <f t="shared" si="5"/>
        <v>0</v>
      </c>
      <c r="AD24" s="164">
        <f t="shared" si="6"/>
        <v>0</v>
      </c>
      <c r="AE24" s="160">
        <v>18.0</v>
      </c>
      <c r="AF24" s="161" t="str">
        <f t="shared" si="7"/>
        <v>Discairy  Filpo Estrella</v>
      </c>
      <c r="AG24" s="162" t="s">
        <v>559</v>
      </c>
      <c r="AH24" s="162" t="s">
        <v>559</v>
      </c>
      <c r="AI24" s="162" t="s">
        <v>559</v>
      </c>
      <c r="AJ24" s="162" t="s">
        <v>559</v>
      </c>
      <c r="AK24" s="162" t="s">
        <v>559</v>
      </c>
      <c r="AL24" s="162" t="s">
        <v>559</v>
      </c>
      <c r="AM24" s="162" t="s">
        <v>559</v>
      </c>
      <c r="AN24" s="162" t="s">
        <v>559</v>
      </c>
      <c r="AO24" s="162" t="s">
        <v>559</v>
      </c>
      <c r="AP24" s="162" t="s">
        <v>559</v>
      </c>
      <c r="AQ24" s="162" t="s">
        <v>559</v>
      </c>
      <c r="AR24" s="162" t="s">
        <v>559</v>
      </c>
      <c r="AS24" s="162" t="s">
        <v>559</v>
      </c>
      <c r="AT24" s="162" t="s">
        <v>559</v>
      </c>
      <c r="AU24" s="162" t="s">
        <v>559</v>
      </c>
      <c r="AV24" s="162" t="s">
        <v>559</v>
      </c>
      <c r="AW24" s="162" t="s">
        <v>559</v>
      </c>
      <c r="AX24" s="162" t="s">
        <v>559</v>
      </c>
      <c r="AY24" s="162" t="s">
        <v>559</v>
      </c>
      <c r="AZ24" s="162" t="s">
        <v>559</v>
      </c>
      <c r="BA24" s="162"/>
      <c r="BB24" s="163">
        <f t="shared" si="8"/>
        <v>20</v>
      </c>
      <c r="BC24" s="164">
        <f t="shared" si="9"/>
        <v>1</v>
      </c>
      <c r="BD24" s="166">
        <f t="shared" si="10"/>
        <v>0</v>
      </c>
      <c r="BE24" s="164">
        <f t="shared" si="11"/>
        <v>0</v>
      </c>
      <c r="BF24" s="166">
        <f t="shared" si="12"/>
        <v>0</v>
      </c>
      <c r="BG24" s="167">
        <f t="shared" si="13"/>
        <v>0</v>
      </c>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t="s">
        <v>559</v>
      </c>
      <c r="E25" s="162" t="s">
        <v>559</v>
      </c>
      <c r="F25" s="162" t="s">
        <v>559</v>
      </c>
      <c r="G25" s="162" t="s">
        <v>559</v>
      </c>
      <c r="H25" s="162" t="s">
        <v>559</v>
      </c>
      <c r="I25" s="162" t="s">
        <v>559</v>
      </c>
      <c r="J25" s="162" t="s">
        <v>559</v>
      </c>
      <c r="K25" s="162" t="s">
        <v>559</v>
      </c>
      <c r="L25" s="162" t="s">
        <v>559</v>
      </c>
      <c r="M25" s="162" t="s">
        <v>559</v>
      </c>
      <c r="N25" s="162" t="s">
        <v>580</v>
      </c>
      <c r="O25" s="162" t="s">
        <v>559</v>
      </c>
      <c r="P25" s="162" t="s">
        <v>559</v>
      </c>
      <c r="Q25" s="162" t="s">
        <v>559</v>
      </c>
      <c r="R25" s="162" t="s">
        <v>559</v>
      </c>
      <c r="S25" s="162" t="s">
        <v>559</v>
      </c>
      <c r="T25" s="162" t="s">
        <v>559</v>
      </c>
      <c r="U25" s="162"/>
      <c r="V25" s="162" t="s">
        <v>559</v>
      </c>
      <c r="W25" s="162" t="s">
        <v>559</v>
      </c>
      <c r="X25" s="162" t="s">
        <v>559</v>
      </c>
      <c r="Y25" s="162">
        <f t="shared" si="1"/>
        <v>20</v>
      </c>
      <c r="Z25" s="164">
        <f t="shared" si="2"/>
        <v>1</v>
      </c>
      <c r="AA25" s="165">
        <f t="shared" si="3"/>
        <v>0</v>
      </c>
      <c r="AB25" s="164">
        <f t="shared" si="4"/>
        <v>0</v>
      </c>
      <c r="AC25" s="166">
        <f t="shared" si="5"/>
        <v>0</v>
      </c>
      <c r="AD25" s="164">
        <f t="shared" si="6"/>
        <v>0</v>
      </c>
      <c r="AE25" s="160">
        <v>19.0</v>
      </c>
      <c r="AF25" s="161" t="str">
        <f t="shared" si="7"/>
        <v>Alexis Enmanuel Gil  Sánchez</v>
      </c>
      <c r="AG25" s="162" t="s">
        <v>559</v>
      </c>
      <c r="AH25" s="162" t="s">
        <v>559</v>
      </c>
      <c r="AI25" s="162" t="s">
        <v>559</v>
      </c>
      <c r="AJ25" s="162" t="s">
        <v>559</v>
      </c>
      <c r="AK25" s="162" t="s">
        <v>559</v>
      </c>
      <c r="AL25" s="162" t="s">
        <v>559</v>
      </c>
      <c r="AM25" s="162" t="s">
        <v>559</v>
      </c>
      <c r="AN25" s="162" t="s">
        <v>559</v>
      </c>
      <c r="AO25" s="162" t="s">
        <v>559</v>
      </c>
      <c r="AP25" s="162" t="s">
        <v>559</v>
      </c>
      <c r="AQ25" s="162" t="s">
        <v>559</v>
      </c>
      <c r="AR25" s="162" t="s">
        <v>559</v>
      </c>
      <c r="AS25" s="162" t="s">
        <v>559</v>
      </c>
      <c r="AT25" s="162" t="s">
        <v>559</v>
      </c>
      <c r="AU25" s="162" t="s">
        <v>559</v>
      </c>
      <c r="AV25" s="162" t="s">
        <v>559</v>
      </c>
      <c r="AW25" s="162" t="s">
        <v>559</v>
      </c>
      <c r="AX25" s="162" t="s">
        <v>559</v>
      </c>
      <c r="AY25" s="162" t="s">
        <v>559</v>
      </c>
      <c r="AZ25" s="162" t="s">
        <v>559</v>
      </c>
      <c r="BA25" s="162"/>
      <c r="BB25" s="163">
        <f t="shared" si="8"/>
        <v>20</v>
      </c>
      <c r="BC25" s="164">
        <f t="shared" si="9"/>
        <v>1</v>
      </c>
      <c r="BD25" s="166">
        <f t="shared" si="10"/>
        <v>0</v>
      </c>
      <c r="BE25" s="164">
        <f t="shared" si="11"/>
        <v>0</v>
      </c>
      <c r="BF25" s="166">
        <f t="shared" si="12"/>
        <v>0</v>
      </c>
      <c r="BG25" s="167">
        <f t="shared" si="13"/>
        <v>0</v>
      </c>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t="s">
        <v>559</v>
      </c>
      <c r="E26" s="162" t="s">
        <v>559</v>
      </c>
      <c r="F26" s="162" t="s">
        <v>559</v>
      </c>
      <c r="G26" s="162" t="s">
        <v>559</v>
      </c>
      <c r="H26" s="162" t="s">
        <v>559</v>
      </c>
      <c r="I26" s="162" t="s">
        <v>559</v>
      </c>
      <c r="J26" s="162" t="s">
        <v>559</v>
      </c>
      <c r="K26" s="162" t="s">
        <v>559</v>
      </c>
      <c r="L26" s="162" t="s">
        <v>559</v>
      </c>
      <c r="M26" s="162" t="s">
        <v>559</v>
      </c>
      <c r="N26" s="162" t="s">
        <v>579</v>
      </c>
      <c r="O26" s="162" t="s">
        <v>559</v>
      </c>
      <c r="P26" s="162" t="s">
        <v>559</v>
      </c>
      <c r="Q26" s="162" t="s">
        <v>559</v>
      </c>
      <c r="R26" s="162" t="s">
        <v>559</v>
      </c>
      <c r="S26" s="162" t="s">
        <v>559</v>
      </c>
      <c r="T26" s="162" t="s">
        <v>559</v>
      </c>
      <c r="U26" s="162"/>
      <c r="V26" s="162" t="s">
        <v>559</v>
      </c>
      <c r="W26" s="162" t="s">
        <v>559</v>
      </c>
      <c r="X26" s="162" t="s">
        <v>559</v>
      </c>
      <c r="Y26" s="162">
        <f t="shared" si="1"/>
        <v>19</v>
      </c>
      <c r="Z26" s="164">
        <f t="shared" si="2"/>
        <v>0.95</v>
      </c>
      <c r="AA26" s="165">
        <f t="shared" si="3"/>
        <v>1</v>
      </c>
      <c r="AB26" s="164">
        <f t="shared" si="4"/>
        <v>0.05</v>
      </c>
      <c r="AC26" s="166">
        <f t="shared" si="5"/>
        <v>0</v>
      </c>
      <c r="AD26" s="164">
        <f t="shared" si="6"/>
        <v>0</v>
      </c>
      <c r="AE26" s="160">
        <v>20.0</v>
      </c>
      <c r="AF26" s="161" t="str">
        <f t="shared" si="7"/>
        <v>Ayendy Jesús Guzmán</v>
      </c>
      <c r="AG26" s="162" t="s">
        <v>559</v>
      </c>
      <c r="AH26" s="162" t="s">
        <v>559</v>
      </c>
      <c r="AI26" s="162" t="s">
        <v>559</v>
      </c>
      <c r="AJ26" s="162" t="s">
        <v>559</v>
      </c>
      <c r="AK26" s="162" t="s">
        <v>559</v>
      </c>
      <c r="AL26" s="162" t="s">
        <v>559</v>
      </c>
      <c r="AM26" s="162" t="s">
        <v>559</v>
      </c>
      <c r="AN26" s="162" t="s">
        <v>559</v>
      </c>
      <c r="AO26" s="162" t="s">
        <v>559</v>
      </c>
      <c r="AP26" s="162" t="s">
        <v>559</v>
      </c>
      <c r="AQ26" s="162" t="s">
        <v>559</v>
      </c>
      <c r="AR26" s="162" t="s">
        <v>559</v>
      </c>
      <c r="AS26" s="162" t="s">
        <v>559</v>
      </c>
      <c r="AT26" s="162" t="s">
        <v>559</v>
      </c>
      <c r="AU26" s="162" t="s">
        <v>559</v>
      </c>
      <c r="AV26" s="162" t="s">
        <v>559</v>
      </c>
      <c r="AW26" s="162" t="s">
        <v>559</v>
      </c>
      <c r="AX26" s="162" t="s">
        <v>559</v>
      </c>
      <c r="AY26" s="162" t="s">
        <v>559</v>
      </c>
      <c r="AZ26" s="162" t="s">
        <v>559</v>
      </c>
      <c r="BA26" s="162"/>
      <c r="BB26" s="163">
        <f t="shared" si="8"/>
        <v>20</v>
      </c>
      <c r="BC26" s="164">
        <f t="shared" si="9"/>
        <v>1</v>
      </c>
      <c r="BD26" s="166">
        <f t="shared" si="10"/>
        <v>0</v>
      </c>
      <c r="BE26" s="164">
        <f t="shared" si="11"/>
        <v>0</v>
      </c>
      <c r="BF26" s="166">
        <f t="shared" si="12"/>
        <v>0</v>
      </c>
      <c r="BG26" s="167">
        <f t="shared" si="13"/>
        <v>0</v>
      </c>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t="s">
        <v>559</v>
      </c>
      <c r="E27" s="162" t="s">
        <v>559</v>
      </c>
      <c r="F27" s="162" t="s">
        <v>559</v>
      </c>
      <c r="G27" s="162" t="s">
        <v>559</v>
      </c>
      <c r="H27" s="162" t="s">
        <v>559</v>
      </c>
      <c r="I27" s="162" t="s">
        <v>559</v>
      </c>
      <c r="J27" s="162" t="s">
        <v>559</v>
      </c>
      <c r="K27" s="162" t="s">
        <v>559</v>
      </c>
      <c r="L27" s="162" t="s">
        <v>559</v>
      </c>
      <c r="M27" s="162" t="s">
        <v>559</v>
      </c>
      <c r="N27" s="162" t="s">
        <v>559</v>
      </c>
      <c r="O27" s="162" t="s">
        <v>559</v>
      </c>
      <c r="P27" s="162" t="s">
        <v>559</v>
      </c>
      <c r="Q27" s="162" t="s">
        <v>559</v>
      </c>
      <c r="R27" s="162" t="s">
        <v>559</v>
      </c>
      <c r="S27" s="162" t="s">
        <v>559</v>
      </c>
      <c r="T27" s="162" t="s">
        <v>559</v>
      </c>
      <c r="U27" s="162"/>
      <c r="V27" s="162" t="s">
        <v>559</v>
      </c>
      <c r="W27" s="162" t="s">
        <v>559</v>
      </c>
      <c r="X27" s="162" t="s">
        <v>559</v>
      </c>
      <c r="Y27" s="162">
        <f t="shared" si="1"/>
        <v>20</v>
      </c>
      <c r="Z27" s="164">
        <f t="shared" si="2"/>
        <v>1</v>
      </c>
      <c r="AA27" s="165">
        <f t="shared" si="3"/>
        <v>0</v>
      </c>
      <c r="AB27" s="164">
        <f t="shared" si="4"/>
        <v>0</v>
      </c>
      <c r="AC27" s="166">
        <f t="shared" si="5"/>
        <v>0</v>
      </c>
      <c r="AD27" s="164">
        <f t="shared" si="6"/>
        <v>0</v>
      </c>
      <c r="AE27" s="160">
        <v>21.0</v>
      </c>
      <c r="AF27" s="161" t="str">
        <f t="shared" si="7"/>
        <v>Yassir  Hernández Disla</v>
      </c>
      <c r="AG27" s="162" t="s">
        <v>559</v>
      </c>
      <c r="AH27" s="162" t="s">
        <v>559</v>
      </c>
      <c r="AI27" s="162" t="s">
        <v>559</v>
      </c>
      <c r="AJ27" s="162" t="s">
        <v>559</v>
      </c>
      <c r="AK27" s="162" t="s">
        <v>559</v>
      </c>
      <c r="AL27" s="162" t="s">
        <v>559</v>
      </c>
      <c r="AM27" s="162" t="s">
        <v>559</v>
      </c>
      <c r="AN27" s="162" t="s">
        <v>559</v>
      </c>
      <c r="AO27" s="162" t="s">
        <v>559</v>
      </c>
      <c r="AP27" s="162" t="s">
        <v>559</v>
      </c>
      <c r="AQ27" s="162" t="s">
        <v>559</v>
      </c>
      <c r="AR27" s="162" t="s">
        <v>559</v>
      </c>
      <c r="AS27" s="162" t="s">
        <v>559</v>
      </c>
      <c r="AT27" s="162" t="s">
        <v>559</v>
      </c>
      <c r="AU27" s="162" t="s">
        <v>559</v>
      </c>
      <c r="AV27" s="162" t="s">
        <v>559</v>
      </c>
      <c r="AW27" s="162" t="s">
        <v>559</v>
      </c>
      <c r="AX27" s="162" t="s">
        <v>559</v>
      </c>
      <c r="AY27" s="162" t="s">
        <v>559</v>
      </c>
      <c r="AZ27" s="162" t="s">
        <v>559</v>
      </c>
      <c r="BA27" s="162"/>
      <c r="BB27" s="163">
        <f t="shared" si="8"/>
        <v>20</v>
      </c>
      <c r="BC27" s="164">
        <f t="shared" si="9"/>
        <v>1</v>
      </c>
      <c r="BD27" s="166">
        <f t="shared" si="10"/>
        <v>0</v>
      </c>
      <c r="BE27" s="164">
        <f t="shared" si="11"/>
        <v>0</v>
      </c>
      <c r="BF27" s="166">
        <f t="shared" si="12"/>
        <v>0</v>
      </c>
      <c r="BG27" s="167">
        <f t="shared" si="13"/>
        <v>0</v>
      </c>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t="s">
        <v>559</v>
      </c>
      <c r="E28" s="162" t="s">
        <v>559</v>
      </c>
      <c r="F28" s="162" t="s">
        <v>559</v>
      </c>
      <c r="G28" s="162" t="s">
        <v>559</v>
      </c>
      <c r="H28" s="162" t="s">
        <v>559</v>
      </c>
      <c r="I28" s="162" t="s">
        <v>559</v>
      </c>
      <c r="J28" s="162" t="s">
        <v>559</v>
      </c>
      <c r="K28" s="162" t="s">
        <v>559</v>
      </c>
      <c r="L28" s="162" t="s">
        <v>559</v>
      </c>
      <c r="M28" s="162" t="s">
        <v>559</v>
      </c>
      <c r="N28" s="162" t="s">
        <v>559</v>
      </c>
      <c r="O28" s="162" t="s">
        <v>559</v>
      </c>
      <c r="P28" s="162" t="s">
        <v>559</v>
      </c>
      <c r="Q28" s="162" t="s">
        <v>559</v>
      </c>
      <c r="R28" s="162" t="s">
        <v>559</v>
      </c>
      <c r="S28" s="162" t="s">
        <v>559</v>
      </c>
      <c r="T28" s="162" t="s">
        <v>559</v>
      </c>
      <c r="U28" s="162"/>
      <c r="V28" s="162" t="s">
        <v>559</v>
      </c>
      <c r="W28" s="162" t="s">
        <v>559</v>
      </c>
      <c r="X28" s="162" t="s">
        <v>559</v>
      </c>
      <c r="Y28" s="162">
        <f t="shared" si="1"/>
        <v>20</v>
      </c>
      <c r="Z28" s="164">
        <f t="shared" si="2"/>
        <v>1</v>
      </c>
      <c r="AA28" s="165">
        <f t="shared" si="3"/>
        <v>0</v>
      </c>
      <c r="AB28" s="164">
        <f t="shared" si="4"/>
        <v>0</v>
      </c>
      <c r="AC28" s="166">
        <f t="shared" si="5"/>
        <v>0</v>
      </c>
      <c r="AD28" s="164">
        <f t="shared" si="6"/>
        <v>0</v>
      </c>
      <c r="AE28" s="160">
        <v>22.0</v>
      </c>
      <c r="AF28" s="161" t="str">
        <f t="shared" si="7"/>
        <v>Yadiel  Jiménez Betances</v>
      </c>
      <c r="AG28" s="162" t="s">
        <v>559</v>
      </c>
      <c r="AH28" s="162" t="s">
        <v>559</v>
      </c>
      <c r="AI28" s="162" t="s">
        <v>559</v>
      </c>
      <c r="AJ28" s="162" t="s">
        <v>559</v>
      </c>
      <c r="AK28" s="162" t="s">
        <v>559</v>
      </c>
      <c r="AL28" s="162" t="s">
        <v>559</v>
      </c>
      <c r="AM28" s="162" t="s">
        <v>559</v>
      </c>
      <c r="AN28" s="162" t="s">
        <v>559</v>
      </c>
      <c r="AO28" s="162" t="s">
        <v>559</v>
      </c>
      <c r="AP28" s="162" t="s">
        <v>559</v>
      </c>
      <c r="AQ28" s="162" t="s">
        <v>559</v>
      </c>
      <c r="AR28" s="162" t="s">
        <v>559</v>
      </c>
      <c r="AS28" s="162" t="s">
        <v>559</v>
      </c>
      <c r="AT28" s="162" t="s">
        <v>559</v>
      </c>
      <c r="AU28" s="162" t="s">
        <v>559</v>
      </c>
      <c r="AV28" s="162" t="s">
        <v>559</v>
      </c>
      <c r="AW28" s="162" t="s">
        <v>559</v>
      </c>
      <c r="AX28" s="162" t="s">
        <v>559</v>
      </c>
      <c r="AY28" s="162" t="s">
        <v>559</v>
      </c>
      <c r="AZ28" s="162" t="s">
        <v>559</v>
      </c>
      <c r="BA28" s="162"/>
      <c r="BB28" s="163">
        <f t="shared" si="8"/>
        <v>20</v>
      </c>
      <c r="BC28" s="164">
        <f t="shared" si="9"/>
        <v>1</v>
      </c>
      <c r="BD28" s="166">
        <f t="shared" si="10"/>
        <v>0</v>
      </c>
      <c r="BE28" s="164">
        <f t="shared" si="11"/>
        <v>0</v>
      </c>
      <c r="BF28" s="166">
        <f t="shared" si="12"/>
        <v>0</v>
      </c>
      <c r="BG28" s="167">
        <f t="shared" si="13"/>
        <v>0</v>
      </c>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t="s">
        <v>559</v>
      </c>
      <c r="E29" s="162" t="s">
        <v>559</v>
      </c>
      <c r="F29" s="162" t="s">
        <v>559</v>
      </c>
      <c r="G29" s="162" t="s">
        <v>559</v>
      </c>
      <c r="H29" s="162" t="s">
        <v>559</v>
      </c>
      <c r="I29" s="162" t="s">
        <v>559</v>
      </c>
      <c r="J29" s="162" t="s">
        <v>559</v>
      </c>
      <c r="K29" s="162" t="s">
        <v>559</v>
      </c>
      <c r="L29" s="162" t="s">
        <v>559</v>
      </c>
      <c r="M29" s="162" t="s">
        <v>559</v>
      </c>
      <c r="N29" s="162" t="s">
        <v>559</v>
      </c>
      <c r="O29" s="162" t="s">
        <v>559</v>
      </c>
      <c r="P29" s="162" t="s">
        <v>559</v>
      </c>
      <c r="Q29" s="162" t="s">
        <v>559</v>
      </c>
      <c r="R29" s="162" t="s">
        <v>559</v>
      </c>
      <c r="S29" s="162" t="s">
        <v>559</v>
      </c>
      <c r="T29" s="162" t="s">
        <v>559</v>
      </c>
      <c r="U29" s="162"/>
      <c r="V29" s="162" t="s">
        <v>579</v>
      </c>
      <c r="W29" s="162" t="s">
        <v>559</v>
      </c>
      <c r="X29" s="162" t="s">
        <v>559</v>
      </c>
      <c r="Y29" s="162">
        <f t="shared" si="1"/>
        <v>19</v>
      </c>
      <c r="Z29" s="164">
        <f t="shared" si="2"/>
        <v>0.95</v>
      </c>
      <c r="AA29" s="165">
        <f t="shared" si="3"/>
        <v>1</v>
      </c>
      <c r="AB29" s="164">
        <f t="shared" si="4"/>
        <v>0.05</v>
      </c>
      <c r="AC29" s="166">
        <f t="shared" si="5"/>
        <v>0</v>
      </c>
      <c r="AD29" s="164">
        <f t="shared" si="6"/>
        <v>0</v>
      </c>
      <c r="AE29" s="160">
        <v>23.0</v>
      </c>
      <c r="AF29" s="161" t="str">
        <f t="shared" si="7"/>
        <v>Yamel  Mella Aquino</v>
      </c>
      <c r="AG29" s="162" t="s">
        <v>559</v>
      </c>
      <c r="AH29" s="162" t="s">
        <v>559</v>
      </c>
      <c r="AI29" s="162" t="s">
        <v>559</v>
      </c>
      <c r="AJ29" s="162" t="s">
        <v>559</v>
      </c>
      <c r="AK29" s="162" t="s">
        <v>559</v>
      </c>
      <c r="AL29" s="162" t="s">
        <v>559</v>
      </c>
      <c r="AM29" s="162" t="s">
        <v>559</v>
      </c>
      <c r="AN29" s="162" t="s">
        <v>559</v>
      </c>
      <c r="AO29" s="162" t="s">
        <v>559</v>
      </c>
      <c r="AP29" s="162" t="s">
        <v>559</v>
      </c>
      <c r="AQ29" s="162" t="s">
        <v>559</v>
      </c>
      <c r="AR29" s="162" t="s">
        <v>559</v>
      </c>
      <c r="AS29" s="162" t="s">
        <v>559</v>
      </c>
      <c r="AT29" s="162" t="s">
        <v>559</v>
      </c>
      <c r="AU29" s="162" t="s">
        <v>559</v>
      </c>
      <c r="AV29" s="162" t="s">
        <v>559</v>
      </c>
      <c r="AW29" s="162" t="s">
        <v>559</v>
      </c>
      <c r="AX29" s="162" t="s">
        <v>559</v>
      </c>
      <c r="AY29" s="162" t="s">
        <v>559</v>
      </c>
      <c r="AZ29" s="162" t="s">
        <v>559</v>
      </c>
      <c r="BA29" s="162"/>
      <c r="BB29" s="163">
        <f t="shared" si="8"/>
        <v>20</v>
      </c>
      <c r="BC29" s="164">
        <f t="shared" si="9"/>
        <v>1</v>
      </c>
      <c r="BD29" s="166">
        <f t="shared" si="10"/>
        <v>0</v>
      </c>
      <c r="BE29" s="164">
        <f t="shared" si="11"/>
        <v>0</v>
      </c>
      <c r="BF29" s="166">
        <f t="shared" si="12"/>
        <v>0</v>
      </c>
      <c r="BG29" s="167">
        <f t="shared" si="13"/>
        <v>0</v>
      </c>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t="s">
        <v>559</v>
      </c>
      <c r="E30" s="162" t="s">
        <v>559</v>
      </c>
      <c r="F30" s="162" t="s">
        <v>559</v>
      </c>
      <c r="G30" s="162" t="s">
        <v>559</v>
      </c>
      <c r="H30" s="162" t="s">
        <v>559</v>
      </c>
      <c r="I30" s="162" t="s">
        <v>559</v>
      </c>
      <c r="J30" s="162" t="s">
        <v>559</v>
      </c>
      <c r="K30" s="162" t="s">
        <v>559</v>
      </c>
      <c r="L30" s="162" t="s">
        <v>579</v>
      </c>
      <c r="M30" s="162" t="s">
        <v>559</v>
      </c>
      <c r="N30" s="162" t="s">
        <v>559</v>
      </c>
      <c r="O30" s="162" t="s">
        <v>559</v>
      </c>
      <c r="P30" s="162" t="s">
        <v>559</v>
      </c>
      <c r="Q30" s="162" t="s">
        <v>579</v>
      </c>
      <c r="R30" s="162" t="s">
        <v>559</v>
      </c>
      <c r="S30" s="162" t="s">
        <v>559</v>
      </c>
      <c r="T30" s="162" t="s">
        <v>559</v>
      </c>
      <c r="U30" s="162"/>
      <c r="V30" s="162" t="s">
        <v>579</v>
      </c>
      <c r="W30" s="162" t="s">
        <v>559</v>
      </c>
      <c r="X30" s="162" t="s">
        <v>559</v>
      </c>
      <c r="Y30" s="162">
        <f t="shared" si="1"/>
        <v>17</v>
      </c>
      <c r="Z30" s="164">
        <f t="shared" si="2"/>
        <v>0.85</v>
      </c>
      <c r="AA30" s="165">
        <f t="shared" si="3"/>
        <v>3</v>
      </c>
      <c r="AB30" s="164">
        <f t="shared" si="4"/>
        <v>0.15</v>
      </c>
      <c r="AC30" s="166">
        <f t="shared" si="5"/>
        <v>0</v>
      </c>
      <c r="AD30" s="164">
        <f t="shared" si="6"/>
        <v>0</v>
      </c>
      <c r="AE30" s="160">
        <v>24.0</v>
      </c>
      <c r="AF30" s="161" t="str">
        <f t="shared" si="7"/>
        <v>Sariely Del Carmen Mena Chávez</v>
      </c>
      <c r="AG30" s="162" t="s">
        <v>559</v>
      </c>
      <c r="AH30" s="162" t="s">
        <v>559</v>
      </c>
      <c r="AI30" s="162" t="s">
        <v>559</v>
      </c>
      <c r="AJ30" s="162" t="s">
        <v>559</v>
      </c>
      <c r="AK30" s="162" t="s">
        <v>559</v>
      </c>
      <c r="AL30" s="162" t="s">
        <v>559</v>
      </c>
      <c r="AM30" s="162" t="s">
        <v>559</v>
      </c>
      <c r="AN30" s="162" t="s">
        <v>559</v>
      </c>
      <c r="AO30" s="162" t="s">
        <v>559</v>
      </c>
      <c r="AP30" s="162" t="s">
        <v>559</v>
      </c>
      <c r="AQ30" s="162" t="s">
        <v>578</v>
      </c>
      <c r="AR30" s="162" t="s">
        <v>559</v>
      </c>
      <c r="AS30" s="162" t="s">
        <v>559</v>
      </c>
      <c r="AT30" s="162" t="s">
        <v>559</v>
      </c>
      <c r="AU30" s="162" t="s">
        <v>559</v>
      </c>
      <c r="AV30" s="162" t="s">
        <v>579</v>
      </c>
      <c r="AW30" s="162" t="s">
        <v>559</v>
      </c>
      <c r="AX30" s="162" t="s">
        <v>559</v>
      </c>
      <c r="AY30" s="162" t="s">
        <v>559</v>
      </c>
      <c r="AZ30" s="162" t="s">
        <v>559</v>
      </c>
      <c r="BA30" s="162"/>
      <c r="BB30" s="163">
        <f t="shared" si="8"/>
        <v>19</v>
      </c>
      <c r="BC30" s="164">
        <f t="shared" si="9"/>
        <v>0.95</v>
      </c>
      <c r="BD30" s="166">
        <f t="shared" si="10"/>
        <v>1</v>
      </c>
      <c r="BE30" s="164">
        <f t="shared" si="11"/>
        <v>0.05</v>
      </c>
      <c r="BF30" s="166">
        <f t="shared" si="12"/>
        <v>1</v>
      </c>
      <c r="BG30" s="167">
        <f t="shared" si="13"/>
        <v>0.05</v>
      </c>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t="s">
        <v>559</v>
      </c>
      <c r="E31" s="162" t="s">
        <v>559</v>
      </c>
      <c r="F31" s="162" t="s">
        <v>559</v>
      </c>
      <c r="G31" s="162" t="s">
        <v>559</v>
      </c>
      <c r="H31" s="162" t="s">
        <v>559</v>
      </c>
      <c r="I31" s="162" t="s">
        <v>559</v>
      </c>
      <c r="J31" s="162" t="s">
        <v>559</v>
      </c>
      <c r="K31" s="162" t="s">
        <v>559</v>
      </c>
      <c r="L31" s="162" t="s">
        <v>559</v>
      </c>
      <c r="M31" s="162" t="s">
        <v>559</v>
      </c>
      <c r="N31" s="162" t="s">
        <v>559</v>
      </c>
      <c r="O31" s="162" t="s">
        <v>559</v>
      </c>
      <c r="P31" s="162" t="s">
        <v>559</v>
      </c>
      <c r="Q31" s="162" t="s">
        <v>579</v>
      </c>
      <c r="R31" s="162" t="s">
        <v>559</v>
      </c>
      <c r="S31" s="162" t="s">
        <v>559</v>
      </c>
      <c r="T31" s="162" t="s">
        <v>559</v>
      </c>
      <c r="U31" s="162"/>
      <c r="V31" s="162" t="s">
        <v>559</v>
      </c>
      <c r="W31" s="162" t="s">
        <v>559</v>
      </c>
      <c r="X31" s="162" t="s">
        <v>559</v>
      </c>
      <c r="Y31" s="162">
        <f t="shared" si="1"/>
        <v>19</v>
      </c>
      <c r="Z31" s="164">
        <f t="shared" si="2"/>
        <v>0.95</v>
      </c>
      <c r="AA31" s="165">
        <f t="shared" si="3"/>
        <v>1</v>
      </c>
      <c r="AB31" s="164">
        <f t="shared" si="4"/>
        <v>0.05</v>
      </c>
      <c r="AC31" s="166">
        <f t="shared" si="5"/>
        <v>0</v>
      </c>
      <c r="AD31" s="164">
        <f t="shared" si="6"/>
        <v>0</v>
      </c>
      <c r="AE31" s="160">
        <v>25.0</v>
      </c>
      <c r="AF31" s="161" t="str">
        <f t="shared" si="7"/>
        <v>David Carmelo Navas Fernández</v>
      </c>
      <c r="AG31" s="162" t="s">
        <v>559</v>
      </c>
      <c r="AH31" s="162" t="s">
        <v>559</v>
      </c>
      <c r="AI31" s="162" t="s">
        <v>559</v>
      </c>
      <c r="AJ31" s="162" t="s">
        <v>559</v>
      </c>
      <c r="AK31" s="162" t="s">
        <v>559</v>
      </c>
      <c r="AL31" s="162" t="s">
        <v>559</v>
      </c>
      <c r="AM31" s="162" t="s">
        <v>559</v>
      </c>
      <c r="AN31" s="162" t="s">
        <v>559</v>
      </c>
      <c r="AO31" s="162" t="s">
        <v>559</v>
      </c>
      <c r="AP31" s="162" t="s">
        <v>559</v>
      </c>
      <c r="AQ31" s="162" t="s">
        <v>559</v>
      </c>
      <c r="AR31" s="162" t="s">
        <v>559</v>
      </c>
      <c r="AS31" s="162" t="s">
        <v>559</v>
      </c>
      <c r="AT31" s="162" t="s">
        <v>559</v>
      </c>
      <c r="AU31" s="162" t="s">
        <v>559</v>
      </c>
      <c r="AV31" s="162" t="s">
        <v>559</v>
      </c>
      <c r="AW31" s="162" t="s">
        <v>559</v>
      </c>
      <c r="AX31" s="162" t="s">
        <v>559</v>
      </c>
      <c r="AY31" s="162" t="s">
        <v>559</v>
      </c>
      <c r="AZ31" s="162" t="s">
        <v>559</v>
      </c>
      <c r="BA31" s="162"/>
      <c r="BB31" s="163">
        <f t="shared" si="8"/>
        <v>20</v>
      </c>
      <c r="BC31" s="164">
        <f t="shared" si="9"/>
        <v>1</v>
      </c>
      <c r="BD31" s="166">
        <f t="shared" si="10"/>
        <v>0</v>
      </c>
      <c r="BE31" s="164">
        <f t="shared" si="11"/>
        <v>0</v>
      </c>
      <c r="BF31" s="166">
        <f t="shared" si="12"/>
        <v>0</v>
      </c>
      <c r="BG31" s="167">
        <f t="shared" si="13"/>
        <v>0</v>
      </c>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t="s">
        <v>559</v>
      </c>
      <c r="E32" s="162" t="s">
        <v>559</v>
      </c>
      <c r="F32" s="162" t="s">
        <v>559</v>
      </c>
      <c r="G32" s="162" t="s">
        <v>559</v>
      </c>
      <c r="H32" s="162" t="s">
        <v>559</v>
      </c>
      <c r="I32" s="162" t="s">
        <v>559</v>
      </c>
      <c r="J32" s="162" t="s">
        <v>559</v>
      </c>
      <c r="K32" s="162" t="s">
        <v>559</v>
      </c>
      <c r="L32" s="162" t="s">
        <v>559</v>
      </c>
      <c r="M32" s="162" t="s">
        <v>559</v>
      </c>
      <c r="N32" s="162" t="s">
        <v>559</v>
      </c>
      <c r="O32" s="162" t="s">
        <v>559</v>
      </c>
      <c r="P32" s="162" t="s">
        <v>559</v>
      </c>
      <c r="Q32" s="162" t="s">
        <v>559</v>
      </c>
      <c r="R32" s="162" t="s">
        <v>559</v>
      </c>
      <c r="S32" s="162" t="s">
        <v>559</v>
      </c>
      <c r="T32" s="162" t="s">
        <v>559</v>
      </c>
      <c r="U32" s="162"/>
      <c r="V32" s="162" t="s">
        <v>559</v>
      </c>
      <c r="W32" s="162" t="s">
        <v>559</v>
      </c>
      <c r="X32" s="162" t="s">
        <v>559</v>
      </c>
      <c r="Y32" s="162">
        <f t="shared" si="1"/>
        <v>20</v>
      </c>
      <c r="Z32" s="164">
        <f t="shared" si="2"/>
        <v>1</v>
      </c>
      <c r="AA32" s="165">
        <f t="shared" si="3"/>
        <v>0</v>
      </c>
      <c r="AB32" s="164">
        <f t="shared" si="4"/>
        <v>0</v>
      </c>
      <c r="AC32" s="166">
        <f t="shared" si="5"/>
        <v>0</v>
      </c>
      <c r="AD32" s="164">
        <f t="shared" si="6"/>
        <v>0</v>
      </c>
      <c r="AE32" s="160">
        <v>26.0</v>
      </c>
      <c r="AF32" s="161" t="str">
        <f t="shared" si="7"/>
        <v>Andriw Jelier Ortiz Rodríguez</v>
      </c>
      <c r="AG32" s="162" t="s">
        <v>559</v>
      </c>
      <c r="AH32" s="162" t="s">
        <v>559</v>
      </c>
      <c r="AI32" s="162" t="s">
        <v>559</v>
      </c>
      <c r="AJ32" s="162" t="s">
        <v>559</v>
      </c>
      <c r="AK32" s="162" t="s">
        <v>559</v>
      </c>
      <c r="AL32" s="162" t="s">
        <v>559</v>
      </c>
      <c r="AM32" s="162" t="s">
        <v>559</v>
      </c>
      <c r="AN32" s="162" t="s">
        <v>559</v>
      </c>
      <c r="AO32" s="162" t="s">
        <v>559</v>
      </c>
      <c r="AP32" s="162" t="s">
        <v>559</v>
      </c>
      <c r="AQ32" s="162" t="s">
        <v>559</v>
      </c>
      <c r="AR32" s="162" t="s">
        <v>559</v>
      </c>
      <c r="AS32" s="162" t="s">
        <v>559</v>
      </c>
      <c r="AT32" s="162" t="s">
        <v>559</v>
      </c>
      <c r="AU32" s="162" t="s">
        <v>559</v>
      </c>
      <c r="AV32" s="162" t="s">
        <v>559</v>
      </c>
      <c r="AW32" s="162" t="s">
        <v>559</v>
      </c>
      <c r="AX32" s="162" t="s">
        <v>559</v>
      </c>
      <c r="AY32" s="162" t="s">
        <v>559</v>
      </c>
      <c r="AZ32" s="162" t="s">
        <v>559</v>
      </c>
      <c r="BA32" s="162"/>
      <c r="BB32" s="163">
        <f t="shared" si="8"/>
        <v>20</v>
      </c>
      <c r="BC32" s="164">
        <f t="shared" si="9"/>
        <v>1</v>
      </c>
      <c r="BD32" s="166">
        <f t="shared" si="10"/>
        <v>0</v>
      </c>
      <c r="BE32" s="164">
        <f t="shared" si="11"/>
        <v>0</v>
      </c>
      <c r="BF32" s="166">
        <f t="shared" si="12"/>
        <v>0</v>
      </c>
      <c r="BG32" s="167">
        <f t="shared" si="13"/>
        <v>0</v>
      </c>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t="s">
        <v>559</v>
      </c>
      <c r="E33" s="162" t="s">
        <v>559</v>
      </c>
      <c r="F33" s="162" t="s">
        <v>559</v>
      </c>
      <c r="G33" s="162" t="s">
        <v>559</v>
      </c>
      <c r="H33" s="162" t="s">
        <v>559</v>
      </c>
      <c r="I33" s="162" t="s">
        <v>559</v>
      </c>
      <c r="J33" s="162" t="s">
        <v>559</v>
      </c>
      <c r="K33" s="162" t="s">
        <v>559</v>
      </c>
      <c r="L33" s="162" t="s">
        <v>559</v>
      </c>
      <c r="M33" s="162" t="s">
        <v>559</v>
      </c>
      <c r="N33" s="162" t="s">
        <v>579</v>
      </c>
      <c r="O33" s="162" t="s">
        <v>559</v>
      </c>
      <c r="P33" s="162" t="s">
        <v>559</v>
      </c>
      <c r="Q33" s="162" t="s">
        <v>559</v>
      </c>
      <c r="R33" s="162" t="s">
        <v>559</v>
      </c>
      <c r="S33" s="162" t="s">
        <v>559</v>
      </c>
      <c r="T33" s="162" t="s">
        <v>559</v>
      </c>
      <c r="U33" s="162"/>
      <c r="V33" s="162" t="s">
        <v>579</v>
      </c>
      <c r="W33" s="162" t="s">
        <v>559</v>
      </c>
      <c r="X33" s="162" t="s">
        <v>559</v>
      </c>
      <c r="Y33" s="162">
        <f t="shared" si="1"/>
        <v>18</v>
      </c>
      <c r="Z33" s="164">
        <f t="shared" si="2"/>
        <v>0.9</v>
      </c>
      <c r="AA33" s="165">
        <f t="shared" si="3"/>
        <v>2</v>
      </c>
      <c r="AB33" s="164">
        <f t="shared" si="4"/>
        <v>0.1</v>
      </c>
      <c r="AC33" s="166">
        <f t="shared" si="5"/>
        <v>0</v>
      </c>
      <c r="AD33" s="164">
        <f t="shared" si="6"/>
        <v>0</v>
      </c>
      <c r="AE33" s="160">
        <v>27.0</v>
      </c>
      <c r="AF33" s="161" t="str">
        <f t="shared" si="7"/>
        <v>Dashley Nicole Peña García</v>
      </c>
      <c r="AG33" s="162" t="s">
        <v>559</v>
      </c>
      <c r="AH33" s="162" t="s">
        <v>559</v>
      </c>
      <c r="AI33" s="162" t="s">
        <v>559</v>
      </c>
      <c r="AJ33" s="162" t="s">
        <v>559</v>
      </c>
      <c r="AK33" s="162" t="s">
        <v>559</v>
      </c>
      <c r="AL33" s="162" t="s">
        <v>559</v>
      </c>
      <c r="AM33" s="162" t="s">
        <v>559</v>
      </c>
      <c r="AN33" s="162" t="s">
        <v>559</v>
      </c>
      <c r="AO33" s="162" t="s">
        <v>559</v>
      </c>
      <c r="AP33" s="162" t="s">
        <v>559</v>
      </c>
      <c r="AQ33" s="162" t="s">
        <v>559</v>
      </c>
      <c r="AR33" s="162" t="s">
        <v>559</v>
      </c>
      <c r="AS33" s="162" t="s">
        <v>579</v>
      </c>
      <c r="AT33" s="162" t="s">
        <v>559</v>
      </c>
      <c r="AU33" s="162" t="s">
        <v>559</v>
      </c>
      <c r="AV33" s="162" t="s">
        <v>559</v>
      </c>
      <c r="AW33" s="162" t="s">
        <v>559</v>
      </c>
      <c r="AX33" s="162" t="s">
        <v>559</v>
      </c>
      <c r="AY33" s="162" t="s">
        <v>559</v>
      </c>
      <c r="AZ33" s="162" t="s">
        <v>559</v>
      </c>
      <c r="BA33" s="162"/>
      <c r="BB33" s="163">
        <f t="shared" si="8"/>
        <v>19</v>
      </c>
      <c r="BC33" s="164">
        <f t="shared" si="9"/>
        <v>0.95</v>
      </c>
      <c r="BD33" s="166">
        <f t="shared" si="10"/>
        <v>1</v>
      </c>
      <c r="BE33" s="164">
        <f t="shared" si="11"/>
        <v>0.05</v>
      </c>
      <c r="BF33" s="166">
        <f t="shared" si="12"/>
        <v>0</v>
      </c>
      <c r="BG33" s="167">
        <f t="shared" si="13"/>
        <v>0</v>
      </c>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t="s">
        <v>559</v>
      </c>
      <c r="E34" s="162" t="s">
        <v>559</v>
      </c>
      <c r="F34" s="162" t="s">
        <v>559</v>
      </c>
      <c r="G34" s="162" t="s">
        <v>559</v>
      </c>
      <c r="H34" s="162" t="s">
        <v>559</v>
      </c>
      <c r="I34" s="162" t="s">
        <v>559</v>
      </c>
      <c r="J34" s="162" t="s">
        <v>559</v>
      </c>
      <c r="K34" s="162" t="s">
        <v>559</v>
      </c>
      <c r="L34" s="162" t="s">
        <v>559</v>
      </c>
      <c r="M34" s="162" t="s">
        <v>559</v>
      </c>
      <c r="N34" s="162" t="s">
        <v>559</v>
      </c>
      <c r="O34" s="162" t="s">
        <v>559</v>
      </c>
      <c r="P34" s="162" t="s">
        <v>559</v>
      </c>
      <c r="Q34" s="162" t="s">
        <v>559</v>
      </c>
      <c r="R34" s="162" t="s">
        <v>559</v>
      </c>
      <c r="S34" s="162" t="s">
        <v>559</v>
      </c>
      <c r="T34" s="162" t="s">
        <v>559</v>
      </c>
      <c r="U34" s="162"/>
      <c r="V34" s="162" t="s">
        <v>559</v>
      </c>
      <c r="W34" s="162" t="s">
        <v>559</v>
      </c>
      <c r="X34" s="162" t="s">
        <v>559</v>
      </c>
      <c r="Y34" s="162">
        <f t="shared" si="1"/>
        <v>20</v>
      </c>
      <c r="Z34" s="164">
        <f t="shared" si="2"/>
        <v>1</v>
      </c>
      <c r="AA34" s="165">
        <f t="shared" si="3"/>
        <v>0</v>
      </c>
      <c r="AB34" s="164">
        <f t="shared" si="4"/>
        <v>0</v>
      </c>
      <c r="AC34" s="166">
        <f t="shared" si="5"/>
        <v>0</v>
      </c>
      <c r="AD34" s="164">
        <f t="shared" si="6"/>
        <v>0</v>
      </c>
      <c r="AE34" s="160">
        <v>28.0</v>
      </c>
      <c r="AF34" s="161" t="str">
        <f t="shared" si="7"/>
        <v>Yesly  Peña Muñoz</v>
      </c>
      <c r="AG34" s="162" t="s">
        <v>559</v>
      </c>
      <c r="AH34" s="162" t="s">
        <v>559</v>
      </c>
      <c r="AI34" s="162" t="s">
        <v>559</v>
      </c>
      <c r="AJ34" s="162" t="s">
        <v>559</v>
      </c>
      <c r="AK34" s="162" t="s">
        <v>559</v>
      </c>
      <c r="AL34" s="162" t="s">
        <v>559</v>
      </c>
      <c r="AM34" s="162" t="s">
        <v>559</v>
      </c>
      <c r="AN34" s="162" t="s">
        <v>559</v>
      </c>
      <c r="AO34" s="162" t="s">
        <v>559</v>
      </c>
      <c r="AP34" s="162" t="s">
        <v>559</v>
      </c>
      <c r="AQ34" s="162" t="s">
        <v>559</v>
      </c>
      <c r="AR34" s="162" t="s">
        <v>559</v>
      </c>
      <c r="AS34" s="162" t="s">
        <v>559</v>
      </c>
      <c r="AT34" s="162" t="s">
        <v>559</v>
      </c>
      <c r="AU34" s="162" t="s">
        <v>559</v>
      </c>
      <c r="AV34" s="162" t="s">
        <v>559</v>
      </c>
      <c r="AW34" s="162" t="s">
        <v>559</v>
      </c>
      <c r="AX34" s="162" t="s">
        <v>559</v>
      </c>
      <c r="AY34" s="162" t="s">
        <v>559</v>
      </c>
      <c r="AZ34" s="162" t="s">
        <v>559</v>
      </c>
      <c r="BA34" s="162"/>
      <c r="BB34" s="163">
        <f t="shared" si="8"/>
        <v>20</v>
      </c>
      <c r="BC34" s="164">
        <f t="shared" si="9"/>
        <v>1</v>
      </c>
      <c r="BD34" s="166">
        <f t="shared" si="10"/>
        <v>0</v>
      </c>
      <c r="BE34" s="164">
        <f t="shared" si="11"/>
        <v>0</v>
      </c>
      <c r="BF34" s="166">
        <f t="shared" si="12"/>
        <v>0</v>
      </c>
      <c r="BG34" s="167">
        <f t="shared" si="13"/>
        <v>0</v>
      </c>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t="s">
        <v>559</v>
      </c>
      <c r="E35" s="162" t="s">
        <v>559</v>
      </c>
      <c r="F35" s="162" t="s">
        <v>559</v>
      </c>
      <c r="G35" s="162" t="s">
        <v>559</v>
      </c>
      <c r="H35" s="162" t="s">
        <v>559</v>
      </c>
      <c r="I35" s="162" t="s">
        <v>559</v>
      </c>
      <c r="J35" s="162" t="s">
        <v>559</v>
      </c>
      <c r="K35" s="162" t="s">
        <v>559</v>
      </c>
      <c r="L35" s="162" t="s">
        <v>559</v>
      </c>
      <c r="M35" s="162" t="s">
        <v>559</v>
      </c>
      <c r="N35" s="162" t="s">
        <v>559</v>
      </c>
      <c r="O35" s="162" t="s">
        <v>559</v>
      </c>
      <c r="P35" s="162" t="s">
        <v>559</v>
      </c>
      <c r="Q35" s="162" t="s">
        <v>559</v>
      </c>
      <c r="R35" s="162" t="s">
        <v>559</v>
      </c>
      <c r="S35" s="162" t="s">
        <v>559</v>
      </c>
      <c r="T35" s="162" t="s">
        <v>559</v>
      </c>
      <c r="U35" s="162"/>
      <c r="V35" s="162" t="s">
        <v>559</v>
      </c>
      <c r="W35" s="162" t="s">
        <v>559</v>
      </c>
      <c r="X35" s="162" t="s">
        <v>559</v>
      </c>
      <c r="Y35" s="162">
        <f t="shared" si="1"/>
        <v>20</v>
      </c>
      <c r="Z35" s="164">
        <f t="shared" si="2"/>
        <v>1</v>
      </c>
      <c r="AA35" s="165">
        <f t="shared" si="3"/>
        <v>0</v>
      </c>
      <c r="AB35" s="164">
        <f t="shared" si="4"/>
        <v>0</v>
      </c>
      <c r="AC35" s="166">
        <f t="shared" si="5"/>
        <v>0</v>
      </c>
      <c r="AD35" s="164">
        <f t="shared" si="6"/>
        <v>0</v>
      </c>
      <c r="AE35" s="160">
        <v>29.0</v>
      </c>
      <c r="AF35" s="161" t="str">
        <f t="shared" si="7"/>
        <v>Wilbert  Peña Paulino</v>
      </c>
      <c r="AG35" s="162" t="s">
        <v>559</v>
      </c>
      <c r="AH35" s="162" t="s">
        <v>559</v>
      </c>
      <c r="AI35" s="162" t="s">
        <v>559</v>
      </c>
      <c r="AJ35" s="162" t="s">
        <v>559</v>
      </c>
      <c r="AK35" s="162" t="s">
        <v>559</v>
      </c>
      <c r="AL35" s="162" t="s">
        <v>559</v>
      </c>
      <c r="AM35" s="162" t="s">
        <v>559</v>
      </c>
      <c r="AN35" s="162" t="s">
        <v>559</v>
      </c>
      <c r="AO35" s="162" t="s">
        <v>559</v>
      </c>
      <c r="AP35" s="162" t="s">
        <v>559</v>
      </c>
      <c r="AQ35" s="162" t="s">
        <v>559</v>
      </c>
      <c r="AR35" s="162" t="s">
        <v>559</v>
      </c>
      <c r="AS35" s="162" t="s">
        <v>559</v>
      </c>
      <c r="AT35" s="162" t="s">
        <v>559</v>
      </c>
      <c r="AU35" s="162" t="s">
        <v>559</v>
      </c>
      <c r="AV35" s="162" t="s">
        <v>559</v>
      </c>
      <c r="AW35" s="162" t="s">
        <v>559</v>
      </c>
      <c r="AX35" s="162" t="s">
        <v>559</v>
      </c>
      <c r="AY35" s="162" t="s">
        <v>559</v>
      </c>
      <c r="AZ35" s="162" t="s">
        <v>559</v>
      </c>
      <c r="BA35" s="162"/>
      <c r="BB35" s="163">
        <f t="shared" si="8"/>
        <v>20</v>
      </c>
      <c r="BC35" s="164">
        <f t="shared" si="9"/>
        <v>1</v>
      </c>
      <c r="BD35" s="166">
        <f t="shared" si="10"/>
        <v>0</v>
      </c>
      <c r="BE35" s="164">
        <f t="shared" si="11"/>
        <v>0</v>
      </c>
      <c r="BF35" s="166">
        <f t="shared" si="12"/>
        <v>0</v>
      </c>
      <c r="BG35" s="167">
        <f t="shared" si="13"/>
        <v>0</v>
      </c>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t="s">
        <v>559</v>
      </c>
      <c r="E36" s="162" t="s">
        <v>559</v>
      </c>
      <c r="F36" s="162" t="s">
        <v>559</v>
      </c>
      <c r="G36" s="162" t="s">
        <v>559</v>
      </c>
      <c r="H36" s="162" t="s">
        <v>559</v>
      </c>
      <c r="I36" s="162" t="s">
        <v>559</v>
      </c>
      <c r="J36" s="162" t="s">
        <v>559</v>
      </c>
      <c r="K36" s="162" t="s">
        <v>559</v>
      </c>
      <c r="L36" s="162" t="s">
        <v>559</v>
      </c>
      <c r="M36" s="162" t="s">
        <v>559</v>
      </c>
      <c r="N36" s="162" t="s">
        <v>559</v>
      </c>
      <c r="O36" s="162" t="s">
        <v>579</v>
      </c>
      <c r="P36" s="162" t="s">
        <v>559</v>
      </c>
      <c r="Q36" s="162" t="s">
        <v>559</v>
      </c>
      <c r="R36" s="162" t="s">
        <v>579</v>
      </c>
      <c r="S36" s="162" t="s">
        <v>559</v>
      </c>
      <c r="T36" s="162" t="s">
        <v>559</v>
      </c>
      <c r="U36" s="162"/>
      <c r="V36" s="162" t="s">
        <v>579</v>
      </c>
      <c r="W36" s="162" t="s">
        <v>559</v>
      </c>
      <c r="X36" s="162" t="s">
        <v>559</v>
      </c>
      <c r="Y36" s="162">
        <f t="shared" si="1"/>
        <v>17</v>
      </c>
      <c r="Z36" s="164">
        <f t="shared" si="2"/>
        <v>0.85</v>
      </c>
      <c r="AA36" s="165">
        <f t="shared" si="3"/>
        <v>3</v>
      </c>
      <c r="AB36" s="164">
        <f t="shared" si="4"/>
        <v>0.15</v>
      </c>
      <c r="AC36" s="166">
        <f t="shared" si="5"/>
        <v>0</v>
      </c>
      <c r="AD36" s="164">
        <f t="shared" si="6"/>
        <v>0</v>
      </c>
      <c r="AE36" s="160">
        <v>30.0</v>
      </c>
      <c r="AF36" s="161" t="str">
        <f t="shared" si="7"/>
        <v>Yonayry  Peña Santos</v>
      </c>
      <c r="AG36" s="162" t="s">
        <v>559</v>
      </c>
      <c r="AH36" s="162" t="s">
        <v>559</v>
      </c>
      <c r="AI36" s="162" t="s">
        <v>559</v>
      </c>
      <c r="AJ36" s="162" t="s">
        <v>559</v>
      </c>
      <c r="AK36" s="162" t="s">
        <v>559</v>
      </c>
      <c r="AL36" s="162" t="s">
        <v>559</v>
      </c>
      <c r="AM36" s="162" t="s">
        <v>559</v>
      </c>
      <c r="AN36" s="162" t="s">
        <v>559</v>
      </c>
      <c r="AO36" s="162" t="s">
        <v>559</v>
      </c>
      <c r="AP36" s="162" t="s">
        <v>559</v>
      </c>
      <c r="AQ36" s="162" t="s">
        <v>579</v>
      </c>
      <c r="AR36" s="162" t="s">
        <v>559</v>
      </c>
      <c r="AS36" s="162" t="s">
        <v>559</v>
      </c>
      <c r="AT36" s="162" t="s">
        <v>559</v>
      </c>
      <c r="AU36" s="162" t="s">
        <v>559</v>
      </c>
      <c r="AV36" s="162" t="s">
        <v>559</v>
      </c>
      <c r="AW36" s="162" t="s">
        <v>559</v>
      </c>
      <c r="AX36" s="162" t="s">
        <v>559</v>
      </c>
      <c r="AY36" s="162" t="s">
        <v>559</v>
      </c>
      <c r="AZ36" s="162" t="s">
        <v>559</v>
      </c>
      <c r="BA36" s="162"/>
      <c r="BB36" s="163">
        <f t="shared" si="8"/>
        <v>19</v>
      </c>
      <c r="BC36" s="164">
        <f t="shared" si="9"/>
        <v>0.95</v>
      </c>
      <c r="BD36" s="166">
        <f t="shared" si="10"/>
        <v>1</v>
      </c>
      <c r="BE36" s="164">
        <f t="shared" si="11"/>
        <v>0.05</v>
      </c>
      <c r="BF36" s="166">
        <f t="shared" si="12"/>
        <v>0</v>
      </c>
      <c r="BG36" s="167">
        <f t="shared" si="13"/>
        <v>0</v>
      </c>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t="s">
        <v>559</v>
      </c>
      <c r="E37" s="162" t="s">
        <v>559</v>
      </c>
      <c r="F37" s="162" t="s">
        <v>559</v>
      </c>
      <c r="G37" s="162" t="s">
        <v>559</v>
      </c>
      <c r="H37" s="162" t="s">
        <v>559</v>
      </c>
      <c r="I37" s="162" t="s">
        <v>559</v>
      </c>
      <c r="J37" s="162" t="s">
        <v>559</v>
      </c>
      <c r="K37" s="162" t="s">
        <v>559</v>
      </c>
      <c r="L37" s="162" t="s">
        <v>559</v>
      </c>
      <c r="M37" s="162" t="s">
        <v>559</v>
      </c>
      <c r="N37" s="162" t="s">
        <v>559</v>
      </c>
      <c r="O37" s="162" t="s">
        <v>559</v>
      </c>
      <c r="P37" s="162" t="s">
        <v>559</v>
      </c>
      <c r="Q37" s="162" t="s">
        <v>559</v>
      </c>
      <c r="R37" s="162" t="s">
        <v>559</v>
      </c>
      <c r="S37" s="162" t="s">
        <v>559</v>
      </c>
      <c r="T37" s="162" t="s">
        <v>559</v>
      </c>
      <c r="U37" s="162"/>
      <c r="V37" s="162" t="s">
        <v>559</v>
      </c>
      <c r="W37" s="162" t="s">
        <v>559</v>
      </c>
      <c r="X37" s="162" t="s">
        <v>559</v>
      </c>
      <c r="Y37" s="162">
        <f t="shared" si="1"/>
        <v>20</v>
      </c>
      <c r="Z37" s="164">
        <f t="shared" si="2"/>
        <v>1</v>
      </c>
      <c r="AA37" s="165">
        <f t="shared" si="3"/>
        <v>0</v>
      </c>
      <c r="AB37" s="164">
        <f t="shared" si="4"/>
        <v>0</v>
      </c>
      <c r="AC37" s="166">
        <f t="shared" si="5"/>
        <v>0</v>
      </c>
      <c r="AD37" s="164">
        <f t="shared" si="6"/>
        <v>0</v>
      </c>
      <c r="AE37" s="160">
        <v>31.0</v>
      </c>
      <c r="AF37" s="161" t="str">
        <f t="shared" si="7"/>
        <v>Rossier Analiz Pérez Rodríguez</v>
      </c>
      <c r="AG37" s="162" t="s">
        <v>559</v>
      </c>
      <c r="AH37" s="162" t="s">
        <v>559</v>
      </c>
      <c r="AI37" s="162" t="s">
        <v>559</v>
      </c>
      <c r="AJ37" s="162" t="s">
        <v>559</v>
      </c>
      <c r="AK37" s="162" t="s">
        <v>559</v>
      </c>
      <c r="AL37" s="162" t="s">
        <v>559</v>
      </c>
      <c r="AM37" s="162" t="s">
        <v>559</v>
      </c>
      <c r="AN37" s="162" t="s">
        <v>559</v>
      </c>
      <c r="AO37" s="162" t="s">
        <v>559</v>
      </c>
      <c r="AP37" s="162" t="s">
        <v>559</v>
      </c>
      <c r="AQ37" s="162" t="s">
        <v>559</v>
      </c>
      <c r="AR37" s="162" t="s">
        <v>559</v>
      </c>
      <c r="AS37" s="162" t="s">
        <v>559</v>
      </c>
      <c r="AT37" s="162" t="s">
        <v>559</v>
      </c>
      <c r="AU37" s="162" t="s">
        <v>559</v>
      </c>
      <c r="AV37" s="162" t="s">
        <v>559</v>
      </c>
      <c r="AW37" s="162" t="s">
        <v>559</v>
      </c>
      <c r="AX37" s="162" t="s">
        <v>559</v>
      </c>
      <c r="AY37" s="162" t="s">
        <v>559</v>
      </c>
      <c r="AZ37" s="162" t="s">
        <v>559</v>
      </c>
      <c r="BA37" s="162"/>
      <c r="BB37" s="163">
        <f t="shared" si="8"/>
        <v>20</v>
      </c>
      <c r="BC37" s="164">
        <f t="shared" si="9"/>
        <v>1</v>
      </c>
      <c r="BD37" s="166">
        <f t="shared" si="10"/>
        <v>0</v>
      </c>
      <c r="BE37" s="164">
        <f t="shared" si="11"/>
        <v>0</v>
      </c>
      <c r="BF37" s="166">
        <f t="shared" si="12"/>
        <v>0</v>
      </c>
      <c r="BG37" s="167">
        <f t="shared" si="13"/>
        <v>0</v>
      </c>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t="s">
        <v>559</v>
      </c>
      <c r="E38" s="162" t="s">
        <v>559</v>
      </c>
      <c r="F38" s="162" t="s">
        <v>559</v>
      </c>
      <c r="G38" s="162" t="s">
        <v>559</v>
      </c>
      <c r="H38" s="162" t="s">
        <v>559</v>
      </c>
      <c r="I38" s="162" t="s">
        <v>559</v>
      </c>
      <c r="J38" s="162" t="s">
        <v>559</v>
      </c>
      <c r="K38" s="162" t="s">
        <v>559</v>
      </c>
      <c r="L38" s="162" t="s">
        <v>559</v>
      </c>
      <c r="M38" s="162" t="s">
        <v>559</v>
      </c>
      <c r="N38" s="162" t="s">
        <v>559</v>
      </c>
      <c r="O38" s="162" t="s">
        <v>559</v>
      </c>
      <c r="P38" s="162" t="s">
        <v>559</v>
      </c>
      <c r="Q38" s="162" t="s">
        <v>559</v>
      </c>
      <c r="R38" s="162" t="s">
        <v>559</v>
      </c>
      <c r="S38" s="162" t="s">
        <v>559</v>
      </c>
      <c r="T38" s="162" t="s">
        <v>559</v>
      </c>
      <c r="U38" s="162"/>
      <c r="V38" s="162" t="s">
        <v>559</v>
      </c>
      <c r="W38" s="162" t="s">
        <v>559</v>
      </c>
      <c r="X38" s="162" t="s">
        <v>559</v>
      </c>
      <c r="Y38" s="162">
        <f t="shared" si="1"/>
        <v>20</v>
      </c>
      <c r="Z38" s="164">
        <f t="shared" si="2"/>
        <v>1</v>
      </c>
      <c r="AA38" s="165">
        <f t="shared" si="3"/>
        <v>0</v>
      </c>
      <c r="AB38" s="164">
        <f t="shared" si="4"/>
        <v>0</v>
      </c>
      <c r="AC38" s="166">
        <f t="shared" si="5"/>
        <v>0</v>
      </c>
      <c r="AD38" s="164">
        <f t="shared" si="6"/>
        <v>0</v>
      </c>
      <c r="AE38" s="160">
        <v>32.0</v>
      </c>
      <c r="AF38" s="161" t="str">
        <f t="shared" si="7"/>
        <v>Joseph Francisco Ramírez Espinosa</v>
      </c>
      <c r="AG38" s="162" t="s">
        <v>559</v>
      </c>
      <c r="AH38" s="162" t="s">
        <v>559</v>
      </c>
      <c r="AI38" s="162" t="s">
        <v>559</v>
      </c>
      <c r="AJ38" s="162" t="s">
        <v>559</v>
      </c>
      <c r="AK38" s="162" t="s">
        <v>559</v>
      </c>
      <c r="AL38" s="162" t="s">
        <v>559</v>
      </c>
      <c r="AM38" s="162" t="s">
        <v>559</v>
      </c>
      <c r="AN38" s="162" t="s">
        <v>559</v>
      </c>
      <c r="AO38" s="162" t="s">
        <v>559</v>
      </c>
      <c r="AP38" s="162" t="s">
        <v>559</v>
      </c>
      <c r="AQ38" s="162" t="s">
        <v>559</v>
      </c>
      <c r="AR38" s="162" t="s">
        <v>559</v>
      </c>
      <c r="AS38" s="162" t="s">
        <v>559</v>
      </c>
      <c r="AT38" s="162" t="s">
        <v>559</v>
      </c>
      <c r="AU38" s="162" t="s">
        <v>559</v>
      </c>
      <c r="AV38" s="162" t="s">
        <v>559</v>
      </c>
      <c r="AW38" s="162" t="s">
        <v>559</v>
      </c>
      <c r="AX38" s="162" t="s">
        <v>559</v>
      </c>
      <c r="AY38" s="162" t="s">
        <v>559</v>
      </c>
      <c r="AZ38" s="162" t="s">
        <v>559</v>
      </c>
      <c r="BA38" s="162"/>
      <c r="BB38" s="163">
        <f t="shared" si="8"/>
        <v>20</v>
      </c>
      <c r="BC38" s="164">
        <f t="shared" si="9"/>
        <v>1</v>
      </c>
      <c r="BD38" s="166">
        <f t="shared" si="10"/>
        <v>0</v>
      </c>
      <c r="BE38" s="164">
        <f t="shared" si="11"/>
        <v>0</v>
      </c>
      <c r="BF38" s="166">
        <f t="shared" si="12"/>
        <v>0</v>
      </c>
      <c r="BG38" s="167">
        <f t="shared" si="13"/>
        <v>0</v>
      </c>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t="s">
        <v>559</v>
      </c>
      <c r="E39" s="162" t="s">
        <v>559</v>
      </c>
      <c r="F39" s="162" t="s">
        <v>559</v>
      </c>
      <c r="G39" s="162" t="s">
        <v>559</v>
      </c>
      <c r="H39" s="162" t="s">
        <v>559</v>
      </c>
      <c r="I39" s="162" t="s">
        <v>559</v>
      </c>
      <c r="J39" s="162" t="s">
        <v>559</v>
      </c>
      <c r="K39" s="162" t="s">
        <v>559</v>
      </c>
      <c r="L39" s="162" t="s">
        <v>579</v>
      </c>
      <c r="M39" s="162" t="s">
        <v>559</v>
      </c>
      <c r="N39" s="162" t="s">
        <v>559</v>
      </c>
      <c r="O39" s="162" t="s">
        <v>559</v>
      </c>
      <c r="P39" s="162" t="s">
        <v>559</v>
      </c>
      <c r="Q39" s="162" t="s">
        <v>559</v>
      </c>
      <c r="R39" s="162" t="s">
        <v>559</v>
      </c>
      <c r="S39" s="162" t="s">
        <v>559</v>
      </c>
      <c r="T39" s="162" t="s">
        <v>559</v>
      </c>
      <c r="U39" s="162"/>
      <c r="V39" s="162" t="s">
        <v>559</v>
      </c>
      <c r="W39" s="162" t="s">
        <v>559</v>
      </c>
      <c r="X39" s="162" t="s">
        <v>559</v>
      </c>
      <c r="Y39" s="162">
        <f t="shared" si="1"/>
        <v>19</v>
      </c>
      <c r="Z39" s="164">
        <f t="shared" si="2"/>
        <v>0.95</v>
      </c>
      <c r="AA39" s="165">
        <f t="shared" si="3"/>
        <v>1</v>
      </c>
      <c r="AB39" s="164">
        <f t="shared" si="4"/>
        <v>0.05</v>
      </c>
      <c r="AC39" s="166">
        <f t="shared" si="5"/>
        <v>0</v>
      </c>
      <c r="AD39" s="164">
        <f t="shared" si="6"/>
        <v>0</v>
      </c>
      <c r="AE39" s="160">
        <v>33.0</v>
      </c>
      <c r="AF39" s="161" t="str">
        <f t="shared" si="7"/>
        <v>Yariel Alfonso Ramos</v>
      </c>
      <c r="AG39" s="162" t="s">
        <v>579</v>
      </c>
      <c r="AH39" s="162" t="s">
        <v>559</v>
      </c>
      <c r="AI39" s="162" t="s">
        <v>559</v>
      </c>
      <c r="AJ39" s="162" t="s">
        <v>559</v>
      </c>
      <c r="AK39" s="162" t="s">
        <v>559</v>
      </c>
      <c r="AL39" s="162" t="s">
        <v>559</v>
      </c>
      <c r="AM39" s="162" t="s">
        <v>559</v>
      </c>
      <c r="AN39" s="162" t="s">
        <v>559</v>
      </c>
      <c r="AO39" s="162" t="s">
        <v>559</v>
      </c>
      <c r="AP39" s="162" t="s">
        <v>559</v>
      </c>
      <c r="AQ39" s="162" t="s">
        <v>559</v>
      </c>
      <c r="AR39" s="162" t="s">
        <v>559</v>
      </c>
      <c r="AS39" s="162" t="s">
        <v>559</v>
      </c>
      <c r="AT39" s="162" t="s">
        <v>559</v>
      </c>
      <c r="AU39" s="162" t="s">
        <v>559</v>
      </c>
      <c r="AV39" s="162" t="s">
        <v>559</v>
      </c>
      <c r="AW39" s="162" t="s">
        <v>559</v>
      </c>
      <c r="AX39" s="162" t="s">
        <v>559</v>
      </c>
      <c r="AY39" s="162" t="s">
        <v>559</v>
      </c>
      <c r="AZ39" s="162" t="s">
        <v>559</v>
      </c>
      <c r="BA39" s="162"/>
      <c r="BB39" s="163">
        <f t="shared" si="8"/>
        <v>19</v>
      </c>
      <c r="BC39" s="164">
        <f t="shared" si="9"/>
        <v>0.95</v>
      </c>
      <c r="BD39" s="166">
        <f t="shared" si="10"/>
        <v>1</v>
      </c>
      <c r="BE39" s="164">
        <f t="shared" si="11"/>
        <v>0.05</v>
      </c>
      <c r="BF39" s="166">
        <f t="shared" si="12"/>
        <v>0</v>
      </c>
      <c r="BG39" s="167">
        <f t="shared" si="13"/>
        <v>0</v>
      </c>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t="s">
        <v>559</v>
      </c>
      <c r="E40" s="162" t="s">
        <v>559</v>
      </c>
      <c r="F40" s="162" t="s">
        <v>559</v>
      </c>
      <c r="G40" s="162" t="s">
        <v>559</v>
      </c>
      <c r="H40" s="162" t="s">
        <v>559</v>
      </c>
      <c r="I40" s="162" t="s">
        <v>559</v>
      </c>
      <c r="J40" s="162" t="s">
        <v>559</v>
      </c>
      <c r="K40" s="162" t="s">
        <v>559</v>
      </c>
      <c r="L40" s="162" t="s">
        <v>559</v>
      </c>
      <c r="M40" s="162" t="s">
        <v>559</v>
      </c>
      <c r="N40" s="162" t="s">
        <v>559</v>
      </c>
      <c r="O40" s="162" t="s">
        <v>559</v>
      </c>
      <c r="P40" s="162" t="s">
        <v>559</v>
      </c>
      <c r="Q40" s="162" t="s">
        <v>559</v>
      </c>
      <c r="R40" s="162" t="s">
        <v>559</v>
      </c>
      <c r="S40" s="162" t="s">
        <v>559</v>
      </c>
      <c r="T40" s="162" t="s">
        <v>559</v>
      </c>
      <c r="U40" s="162"/>
      <c r="V40" s="162" t="s">
        <v>559</v>
      </c>
      <c r="W40" s="162" t="s">
        <v>559</v>
      </c>
      <c r="X40" s="162" t="s">
        <v>559</v>
      </c>
      <c r="Y40" s="162">
        <f t="shared" si="1"/>
        <v>20</v>
      </c>
      <c r="Z40" s="164">
        <f t="shared" si="2"/>
        <v>1</v>
      </c>
      <c r="AA40" s="165">
        <f t="shared" si="3"/>
        <v>0</v>
      </c>
      <c r="AB40" s="164">
        <f t="shared" si="4"/>
        <v>0</v>
      </c>
      <c r="AC40" s="166">
        <f t="shared" si="5"/>
        <v>0</v>
      </c>
      <c r="AD40" s="164">
        <f t="shared" si="6"/>
        <v>0</v>
      </c>
      <c r="AE40" s="160">
        <v>34.0</v>
      </c>
      <c r="AF40" s="161" t="str">
        <f t="shared" si="7"/>
        <v>Carlos David Rodríguez Almánzar</v>
      </c>
      <c r="AG40" s="162" t="s">
        <v>559</v>
      </c>
      <c r="AH40" s="162" t="s">
        <v>559</v>
      </c>
      <c r="AI40" s="162" t="s">
        <v>559</v>
      </c>
      <c r="AJ40" s="162" t="s">
        <v>559</v>
      </c>
      <c r="AK40" s="162" t="s">
        <v>559</v>
      </c>
      <c r="AL40" s="162" t="s">
        <v>559</v>
      </c>
      <c r="AM40" s="162" t="s">
        <v>559</v>
      </c>
      <c r="AN40" s="162" t="s">
        <v>559</v>
      </c>
      <c r="AO40" s="162" t="s">
        <v>559</v>
      </c>
      <c r="AP40" s="162" t="s">
        <v>559</v>
      </c>
      <c r="AQ40" s="162" t="s">
        <v>559</v>
      </c>
      <c r="AR40" s="162" t="s">
        <v>559</v>
      </c>
      <c r="AS40" s="162" t="s">
        <v>559</v>
      </c>
      <c r="AT40" s="162" t="s">
        <v>559</v>
      </c>
      <c r="AU40" s="162" t="s">
        <v>559</v>
      </c>
      <c r="AV40" s="162" t="s">
        <v>559</v>
      </c>
      <c r="AW40" s="162" t="s">
        <v>559</v>
      </c>
      <c r="AX40" s="162" t="s">
        <v>559</v>
      </c>
      <c r="AY40" s="162" t="s">
        <v>559</v>
      </c>
      <c r="AZ40" s="162" t="s">
        <v>559</v>
      </c>
      <c r="BA40" s="162"/>
      <c r="BB40" s="163">
        <f t="shared" si="8"/>
        <v>20</v>
      </c>
      <c r="BC40" s="164">
        <f t="shared" si="9"/>
        <v>1</v>
      </c>
      <c r="BD40" s="166">
        <f t="shared" si="10"/>
        <v>0</v>
      </c>
      <c r="BE40" s="164">
        <f t="shared" si="11"/>
        <v>0</v>
      </c>
      <c r="BF40" s="166">
        <f t="shared" si="12"/>
        <v>0</v>
      </c>
      <c r="BG40" s="167">
        <f t="shared" si="13"/>
        <v>0</v>
      </c>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t="s">
        <v>559</v>
      </c>
      <c r="E41" s="162" t="s">
        <v>559</v>
      </c>
      <c r="F41" s="162" t="s">
        <v>559</v>
      </c>
      <c r="G41" s="162" t="s">
        <v>559</v>
      </c>
      <c r="H41" s="162" t="s">
        <v>559</v>
      </c>
      <c r="I41" s="162" t="s">
        <v>559</v>
      </c>
      <c r="J41" s="162" t="s">
        <v>559</v>
      </c>
      <c r="K41" s="162" t="s">
        <v>559</v>
      </c>
      <c r="L41" s="162" t="s">
        <v>559</v>
      </c>
      <c r="M41" s="162" t="s">
        <v>559</v>
      </c>
      <c r="N41" s="162" t="s">
        <v>559</v>
      </c>
      <c r="O41" s="162" t="s">
        <v>559</v>
      </c>
      <c r="P41" s="162" t="s">
        <v>559</v>
      </c>
      <c r="Q41" s="162" t="s">
        <v>559</v>
      </c>
      <c r="R41" s="162" t="s">
        <v>559</v>
      </c>
      <c r="S41" s="162" t="s">
        <v>559</v>
      </c>
      <c r="T41" s="162" t="s">
        <v>559</v>
      </c>
      <c r="U41" s="162"/>
      <c r="V41" s="162" t="s">
        <v>559</v>
      </c>
      <c r="W41" s="162" t="s">
        <v>559</v>
      </c>
      <c r="X41" s="162" t="s">
        <v>559</v>
      </c>
      <c r="Y41" s="162">
        <f t="shared" si="1"/>
        <v>20</v>
      </c>
      <c r="Z41" s="164">
        <f t="shared" si="2"/>
        <v>1</v>
      </c>
      <c r="AA41" s="165">
        <f t="shared" si="3"/>
        <v>0</v>
      </c>
      <c r="AB41" s="164">
        <f t="shared" si="4"/>
        <v>0</v>
      </c>
      <c r="AC41" s="166">
        <f t="shared" si="5"/>
        <v>0</v>
      </c>
      <c r="AD41" s="164">
        <f t="shared" si="6"/>
        <v>0</v>
      </c>
      <c r="AE41" s="160">
        <v>35.0</v>
      </c>
      <c r="AF41" s="161" t="str">
        <f t="shared" si="7"/>
        <v>Darianni  Santos Medina</v>
      </c>
      <c r="AG41" s="162" t="s">
        <v>559</v>
      </c>
      <c r="AH41" s="162" t="s">
        <v>559</v>
      </c>
      <c r="AI41" s="162" t="s">
        <v>559</v>
      </c>
      <c r="AJ41" s="162" t="s">
        <v>559</v>
      </c>
      <c r="AK41" s="162" t="s">
        <v>559</v>
      </c>
      <c r="AL41" s="162" t="s">
        <v>559</v>
      </c>
      <c r="AM41" s="162" t="s">
        <v>559</v>
      </c>
      <c r="AN41" s="162" t="s">
        <v>559</v>
      </c>
      <c r="AO41" s="162" t="s">
        <v>559</v>
      </c>
      <c r="AP41" s="162" t="s">
        <v>559</v>
      </c>
      <c r="AQ41" s="162" t="s">
        <v>559</v>
      </c>
      <c r="AR41" s="162" t="s">
        <v>559</v>
      </c>
      <c r="AS41" s="162" t="s">
        <v>559</v>
      </c>
      <c r="AT41" s="162" t="s">
        <v>559</v>
      </c>
      <c r="AU41" s="162" t="s">
        <v>559</v>
      </c>
      <c r="AV41" s="162" t="s">
        <v>559</v>
      </c>
      <c r="AW41" s="162" t="s">
        <v>559</v>
      </c>
      <c r="AX41" s="162" t="s">
        <v>559</v>
      </c>
      <c r="AY41" s="162" t="s">
        <v>559</v>
      </c>
      <c r="AZ41" s="162" t="s">
        <v>559</v>
      </c>
      <c r="BA41" s="162"/>
      <c r="BB41" s="163">
        <f t="shared" si="8"/>
        <v>20</v>
      </c>
      <c r="BC41" s="164">
        <f t="shared" si="9"/>
        <v>1</v>
      </c>
      <c r="BD41" s="166">
        <f t="shared" si="10"/>
        <v>0</v>
      </c>
      <c r="BE41" s="164">
        <f t="shared" si="11"/>
        <v>0</v>
      </c>
      <c r="BF41" s="166">
        <f t="shared" si="12"/>
        <v>0</v>
      </c>
      <c r="BG41" s="167">
        <f t="shared" si="13"/>
        <v>0</v>
      </c>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t="s">
        <v>559</v>
      </c>
      <c r="E42" s="162" t="s">
        <v>559</v>
      </c>
      <c r="F42" s="162" t="s">
        <v>559</v>
      </c>
      <c r="G42" s="162" t="s">
        <v>559</v>
      </c>
      <c r="H42" s="162" t="s">
        <v>559</v>
      </c>
      <c r="I42" s="162" t="s">
        <v>559</v>
      </c>
      <c r="J42" s="162" t="s">
        <v>559</v>
      </c>
      <c r="K42" s="162" t="s">
        <v>559</v>
      </c>
      <c r="L42" s="162" t="s">
        <v>559</v>
      </c>
      <c r="M42" s="162" t="s">
        <v>559</v>
      </c>
      <c r="N42" s="162" t="s">
        <v>559</v>
      </c>
      <c r="O42" s="162" t="s">
        <v>559</v>
      </c>
      <c r="P42" s="162" t="s">
        <v>559</v>
      </c>
      <c r="Q42" s="162" t="s">
        <v>559</v>
      </c>
      <c r="R42" s="162" t="s">
        <v>579</v>
      </c>
      <c r="S42" s="162" t="s">
        <v>559</v>
      </c>
      <c r="T42" s="162" t="s">
        <v>559</v>
      </c>
      <c r="U42" s="162"/>
      <c r="V42" s="162" t="s">
        <v>559</v>
      </c>
      <c r="W42" s="162" t="s">
        <v>559</v>
      </c>
      <c r="X42" s="162" t="s">
        <v>559</v>
      </c>
      <c r="Y42" s="162">
        <f t="shared" si="1"/>
        <v>19</v>
      </c>
      <c r="Z42" s="164">
        <f t="shared" si="2"/>
        <v>0.95</v>
      </c>
      <c r="AA42" s="165">
        <f t="shared" si="3"/>
        <v>1</v>
      </c>
      <c r="AB42" s="164">
        <f t="shared" si="4"/>
        <v>0.05</v>
      </c>
      <c r="AC42" s="166">
        <f t="shared" si="5"/>
        <v>0</v>
      </c>
      <c r="AD42" s="164">
        <f t="shared" si="6"/>
        <v>0</v>
      </c>
      <c r="AE42" s="160">
        <v>36.0</v>
      </c>
      <c r="AF42" s="161" t="str">
        <f t="shared" si="7"/>
        <v>Rosyeli Carolina Tavarez  Reyes</v>
      </c>
      <c r="AG42" s="162" t="s">
        <v>579</v>
      </c>
      <c r="AH42" s="162" t="s">
        <v>559</v>
      </c>
      <c r="AI42" s="162" t="s">
        <v>559</v>
      </c>
      <c r="AJ42" s="162" t="s">
        <v>559</v>
      </c>
      <c r="AK42" s="162" t="s">
        <v>559</v>
      </c>
      <c r="AL42" s="162" t="s">
        <v>559</v>
      </c>
      <c r="AM42" s="162" t="s">
        <v>559</v>
      </c>
      <c r="AN42" s="162" t="s">
        <v>559</v>
      </c>
      <c r="AO42" s="162" t="s">
        <v>559</v>
      </c>
      <c r="AP42" s="162" t="s">
        <v>559</v>
      </c>
      <c r="AQ42" s="162" t="s">
        <v>579</v>
      </c>
      <c r="AR42" s="162" t="s">
        <v>559</v>
      </c>
      <c r="AS42" s="162" t="s">
        <v>578</v>
      </c>
      <c r="AT42" s="162" t="s">
        <v>559</v>
      </c>
      <c r="AU42" s="162" t="s">
        <v>559</v>
      </c>
      <c r="AV42" s="162" t="s">
        <v>579</v>
      </c>
      <c r="AW42" s="162" t="s">
        <v>559</v>
      </c>
      <c r="AX42" s="162" t="s">
        <v>559</v>
      </c>
      <c r="AY42" s="162" t="s">
        <v>559</v>
      </c>
      <c r="AZ42" s="162" t="s">
        <v>559</v>
      </c>
      <c r="BA42" s="162"/>
      <c r="BB42" s="163">
        <f t="shared" si="8"/>
        <v>17</v>
      </c>
      <c r="BC42" s="164">
        <f t="shared" si="9"/>
        <v>0.85</v>
      </c>
      <c r="BD42" s="166">
        <f t="shared" si="10"/>
        <v>3</v>
      </c>
      <c r="BE42" s="164">
        <f t="shared" si="11"/>
        <v>0.15</v>
      </c>
      <c r="BF42" s="166">
        <f t="shared" si="12"/>
        <v>1</v>
      </c>
      <c r="BG42" s="167">
        <f t="shared" si="13"/>
        <v>0.05</v>
      </c>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t="s">
        <v>559</v>
      </c>
      <c r="E43" s="162" t="s">
        <v>559</v>
      </c>
      <c r="F43" s="162" t="s">
        <v>559</v>
      </c>
      <c r="G43" s="162" t="s">
        <v>559</v>
      </c>
      <c r="H43" s="162" t="s">
        <v>559</v>
      </c>
      <c r="I43" s="162" t="s">
        <v>559</v>
      </c>
      <c r="J43" s="162" t="s">
        <v>559</v>
      </c>
      <c r="K43" s="162" t="s">
        <v>559</v>
      </c>
      <c r="L43" s="162" t="s">
        <v>559</v>
      </c>
      <c r="M43" s="162" t="s">
        <v>559</v>
      </c>
      <c r="N43" s="162" t="s">
        <v>559</v>
      </c>
      <c r="O43" s="162" t="s">
        <v>559</v>
      </c>
      <c r="P43" s="162" t="s">
        <v>559</v>
      </c>
      <c r="Q43" s="162" t="s">
        <v>559</v>
      </c>
      <c r="R43" s="162" t="s">
        <v>559</v>
      </c>
      <c r="S43" s="162" t="s">
        <v>559</v>
      </c>
      <c r="T43" s="162" t="s">
        <v>559</v>
      </c>
      <c r="U43" s="162"/>
      <c r="V43" s="162" t="s">
        <v>559</v>
      </c>
      <c r="W43" s="162" t="s">
        <v>559</v>
      </c>
      <c r="X43" s="162" t="s">
        <v>559</v>
      </c>
      <c r="Y43" s="162">
        <f t="shared" si="1"/>
        <v>20</v>
      </c>
      <c r="Z43" s="164">
        <f t="shared" si="2"/>
        <v>1</v>
      </c>
      <c r="AA43" s="165">
        <f t="shared" si="3"/>
        <v>0</v>
      </c>
      <c r="AB43" s="164">
        <f t="shared" si="4"/>
        <v>0</v>
      </c>
      <c r="AC43" s="166">
        <f t="shared" si="5"/>
        <v>0</v>
      </c>
      <c r="AD43" s="164">
        <f t="shared" si="6"/>
        <v>0</v>
      </c>
      <c r="AE43" s="160">
        <v>37.0</v>
      </c>
      <c r="AF43" s="161" t="str">
        <f t="shared" si="7"/>
        <v>Melani  Taveras Bautista</v>
      </c>
      <c r="AG43" s="162" t="s">
        <v>559</v>
      </c>
      <c r="AH43" s="162" t="s">
        <v>559</v>
      </c>
      <c r="AI43" s="162" t="s">
        <v>559</v>
      </c>
      <c r="AJ43" s="162" t="s">
        <v>559</v>
      </c>
      <c r="AK43" s="162" t="s">
        <v>559</v>
      </c>
      <c r="AL43" s="162" t="s">
        <v>559</v>
      </c>
      <c r="AM43" s="162" t="s">
        <v>559</v>
      </c>
      <c r="AN43" s="162" t="s">
        <v>559</v>
      </c>
      <c r="AO43" s="162" t="s">
        <v>559</v>
      </c>
      <c r="AP43" s="162" t="s">
        <v>559</v>
      </c>
      <c r="AQ43" s="162" t="s">
        <v>559</v>
      </c>
      <c r="AR43" s="162" t="s">
        <v>559</v>
      </c>
      <c r="AS43" s="162" t="s">
        <v>559</v>
      </c>
      <c r="AT43" s="162" t="s">
        <v>559</v>
      </c>
      <c r="AU43" s="162" t="s">
        <v>559</v>
      </c>
      <c r="AV43" s="162" t="s">
        <v>559</v>
      </c>
      <c r="AW43" s="162" t="s">
        <v>559</v>
      </c>
      <c r="AX43" s="162" t="s">
        <v>559</v>
      </c>
      <c r="AY43" s="162" t="s">
        <v>559</v>
      </c>
      <c r="AZ43" s="162" t="s">
        <v>559</v>
      </c>
      <c r="BA43" s="162"/>
      <c r="BB43" s="163">
        <f t="shared" si="8"/>
        <v>20</v>
      </c>
      <c r="BC43" s="164">
        <f t="shared" si="9"/>
        <v>1</v>
      </c>
      <c r="BD43" s="166">
        <f t="shared" si="10"/>
        <v>0</v>
      </c>
      <c r="BE43" s="164">
        <f t="shared" si="11"/>
        <v>0</v>
      </c>
      <c r="BF43" s="166">
        <f t="shared" si="12"/>
        <v>0</v>
      </c>
      <c r="BG43" s="167">
        <f t="shared" si="13"/>
        <v>0</v>
      </c>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t="s">
        <v>559</v>
      </c>
      <c r="E44" s="162" t="s">
        <v>559</v>
      </c>
      <c r="F44" s="162" t="s">
        <v>559</v>
      </c>
      <c r="G44" s="162" t="s">
        <v>559</v>
      </c>
      <c r="H44" s="162" t="s">
        <v>559</v>
      </c>
      <c r="I44" s="162" t="s">
        <v>559</v>
      </c>
      <c r="J44" s="162" t="s">
        <v>559</v>
      </c>
      <c r="K44" s="162" t="s">
        <v>559</v>
      </c>
      <c r="L44" s="162" t="s">
        <v>579</v>
      </c>
      <c r="M44" s="162" t="s">
        <v>559</v>
      </c>
      <c r="N44" s="162" t="s">
        <v>559</v>
      </c>
      <c r="O44" s="162" t="s">
        <v>559</v>
      </c>
      <c r="P44" s="162" t="s">
        <v>559</v>
      </c>
      <c r="Q44" s="162" t="s">
        <v>559</v>
      </c>
      <c r="R44" s="162" t="s">
        <v>559</v>
      </c>
      <c r="S44" s="162" t="s">
        <v>559</v>
      </c>
      <c r="T44" s="162" t="s">
        <v>559</v>
      </c>
      <c r="U44" s="162"/>
      <c r="V44" s="162" t="s">
        <v>559</v>
      </c>
      <c r="W44" s="162" t="s">
        <v>559</v>
      </c>
      <c r="X44" s="162" t="s">
        <v>559</v>
      </c>
      <c r="Y44" s="162">
        <f t="shared" si="1"/>
        <v>19</v>
      </c>
      <c r="Z44" s="164">
        <f t="shared" si="2"/>
        <v>0.95</v>
      </c>
      <c r="AA44" s="165">
        <f t="shared" si="3"/>
        <v>1</v>
      </c>
      <c r="AB44" s="164">
        <f t="shared" si="4"/>
        <v>0.05</v>
      </c>
      <c r="AC44" s="166">
        <f t="shared" si="5"/>
        <v>0</v>
      </c>
      <c r="AD44" s="164">
        <f t="shared" si="6"/>
        <v>0</v>
      </c>
      <c r="AE44" s="160">
        <v>38.0</v>
      </c>
      <c r="AF44" s="161" t="str">
        <f t="shared" si="7"/>
        <v>Arianny  Tejada Guzmán</v>
      </c>
      <c r="AG44" s="162" t="s">
        <v>578</v>
      </c>
      <c r="AH44" s="162" t="s">
        <v>559</v>
      </c>
      <c r="AI44" s="162" t="s">
        <v>559</v>
      </c>
      <c r="AJ44" s="162" t="s">
        <v>559</v>
      </c>
      <c r="AK44" s="162" t="s">
        <v>559</v>
      </c>
      <c r="AL44" s="162" t="s">
        <v>559</v>
      </c>
      <c r="AM44" s="162" t="s">
        <v>559</v>
      </c>
      <c r="AN44" s="162" t="s">
        <v>559</v>
      </c>
      <c r="AO44" s="162" t="s">
        <v>559</v>
      </c>
      <c r="AP44" s="162" t="s">
        <v>559</v>
      </c>
      <c r="AQ44" s="162" t="s">
        <v>579</v>
      </c>
      <c r="AR44" s="162" t="s">
        <v>559</v>
      </c>
      <c r="AS44" s="162" t="s">
        <v>559</v>
      </c>
      <c r="AT44" s="162" t="s">
        <v>559</v>
      </c>
      <c r="AU44" s="162" t="s">
        <v>559</v>
      </c>
      <c r="AV44" s="162" t="s">
        <v>559</v>
      </c>
      <c r="AW44" s="162" t="s">
        <v>559</v>
      </c>
      <c r="AX44" s="162" t="s">
        <v>559</v>
      </c>
      <c r="AY44" s="162" t="s">
        <v>559</v>
      </c>
      <c r="AZ44" s="162" t="s">
        <v>559</v>
      </c>
      <c r="BA44" s="162"/>
      <c r="BB44" s="163">
        <f t="shared" si="8"/>
        <v>19</v>
      </c>
      <c r="BC44" s="164">
        <f t="shared" si="9"/>
        <v>0.95</v>
      </c>
      <c r="BD44" s="166">
        <f t="shared" si="10"/>
        <v>1</v>
      </c>
      <c r="BE44" s="164">
        <f t="shared" si="11"/>
        <v>0.05</v>
      </c>
      <c r="BF44" s="166">
        <f t="shared" si="12"/>
        <v>1</v>
      </c>
      <c r="BG44" s="167">
        <f t="shared" si="13"/>
        <v>0.05</v>
      </c>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t="s">
        <v>559</v>
      </c>
      <c r="E45" s="162" t="s">
        <v>559</v>
      </c>
      <c r="F45" s="162" t="s">
        <v>559</v>
      </c>
      <c r="G45" s="162" t="s">
        <v>559</v>
      </c>
      <c r="H45" s="162" t="s">
        <v>559</v>
      </c>
      <c r="I45" s="162" t="s">
        <v>559</v>
      </c>
      <c r="J45" s="162" t="s">
        <v>559</v>
      </c>
      <c r="K45" s="162" t="s">
        <v>559</v>
      </c>
      <c r="L45" s="162" t="s">
        <v>579</v>
      </c>
      <c r="M45" s="162" t="s">
        <v>559</v>
      </c>
      <c r="N45" s="162" t="s">
        <v>559</v>
      </c>
      <c r="O45" s="162" t="s">
        <v>559</v>
      </c>
      <c r="P45" s="162" t="s">
        <v>559</v>
      </c>
      <c r="Q45" s="162" t="s">
        <v>559</v>
      </c>
      <c r="R45" s="162" t="s">
        <v>559</v>
      </c>
      <c r="S45" s="162" t="s">
        <v>559</v>
      </c>
      <c r="T45" s="162" t="s">
        <v>559</v>
      </c>
      <c r="U45" s="162"/>
      <c r="V45" s="162" t="s">
        <v>559</v>
      </c>
      <c r="W45" s="162" t="s">
        <v>559</v>
      </c>
      <c r="X45" s="162" t="s">
        <v>559</v>
      </c>
      <c r="Y45" s="162">
        <f t="shared" si="1"/>
        <v>19</v>
      </c>
      <c r="Z45" s="164">
        <f t="shared" si="2"/>
        <v>0.95</v>
      </c>
      <c r="AA45" s="165">
        <f t="shared" si="3"/>
        <v>1</v>
      </c>
      <c r="AB45" s="164">
        <f t="shared" si="4"/>
        <v>0.05</v>
      </c>
      <c r="AC45" s="166">
        <f t="shared" si="5"/>
        <v>0</v>
      </c>
      <c r="AD45" s="164">
        <f t="shared" si="6"/>
        <v>0</v>
      </c>
      <c r="AE45" s="160">
        <v>39.0</v>
      </c>
      <c r="AF45" s="161" t="str">
        <f t="shared" si="7"/>
        <v>Jeilyn Aliah Tejada</v>
      </c>
      <c r="AG45" s="162" t="s">
        <v>559</v>
      </c>
      <c r="AH45" s="162" t="s">
        <v>559</v>
      </c>
      <c r="AI45" s="162" t="s">
        <v>559</v>
      </c>
      <c r="AJ45" s="162" t="s">
        <v>559</v>
      </c>
      <c r="AK45" s="162" t="s">
        <v>559</v>
      </c>
      <c r="AL45" s="162" t="s">
        <v>559</v>
      </c>
      <c r="AM45" s="162" t="s">
        <v>559</v>
      </c>
      <c r="AN45" s="162" t="s">
        <v>559</v>
      </c>
      <c r="AO45" s="162" t="s">
        <v>559</v>
      </c>
      <c r="AP45" s="162" t="s">
        <v>559</v>
      </c>
      <c r="AQ45" s="162" t="s">
        <v>559</v>
      </c>
      <c r="AR45" s="162" t="s">
        <v>559</v>
      </c>
      <c r="AS45" s="162" t="s">
        <v>559</v>
      </c>
      <c r="AT45" s="162" t="s">
        <v>559</v>
      </c>
      <c r="AU45" s="162" t="s">
        <v>559</v>
      </c>
      <c r="AV45" s="162" t="s">
        <v>579</v>
      </c>
      <c r="AW45" s="162" t="s">
        <v>559</v>
      </c>
      <c r="AX45" s="162" t="s">
        <v>559</v>
      </c>
      <c r="AY45" s="162" t="s">
        <v>559</v>
      </c>
      <c r="AZ45" s="162" t="s">
        <v>559</v>
      </c>
      <c r="BA45" s="162"/>
      <c r="BB45" s="163">
        <f t="shared" si="8"/>
        <v>19</v>
      </c>
      <c r="BC45" s="164">
        <f t="shared" si="9"/>
        <v>0.95</v>
      </c>
      <c r="BD45" s="166">
        <f t="shared" si="10"/>
        <v>1</v>
      </c>
      <c r="BE45" s="164">
        <f t="shared" si="11"/>
        <v>0.05</v>
      </c>
      <c r="BF45" s="166">
        <f t="shared" si="12"/>
        <v>0</v>
      </c>
      <c r="BG45" s="167">
        <f t="shared" si="13"/>
        <v>0</v>
      </c>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t="s">
        <v>559</v>
      </c>
      <c r="E46" s="162" t="s">
        <v>559</v>
      </c>
      <c r="F46" s="162" t="s">
        <v>559</v>
      </c>
      <c r="G46" s="162" t="s">
        <v>559</v>
      </c>
      <c r="H46" s="162" t="s">
        <v>559</v>
      </c>
      <c r="I46" s="162" t="s">
        <v>559</v>
      </c>
      <c r="J46" s="162" t="s">
        <v>559</v>
      </c>
      <c r="K46" s="162" t="s">
        <v>559</v>
      </c>
      <c r="L46" s="162" t="s">
        <v>559</v>
      </c>
      <c r="M46" s="162" t="s">
        <v>559</v>
      </c>
      <c r="N46" s="162" t="s">
        <v>559</v>
      </c>
      <c r="O46" s="162" t="s">
        <v>559</v>
      </c>
      <c r="P46" s="162" t="s">
        <v>559</v>
      </c>
      <c r="Q46" s="162" t="s">
        <v>559</v>
      </c>
      <c r="R46" s="162" t="s">
        <v>559</v>
      </c>
      <c r="S46" s="162" t="s">
        <v>559</v>
      </c>
      <c r="T46" s="162" t="s">
        <v>559</v>
      </c>
      <c r="U46" s="162"/>
      <c r="V46" s="162" t="s">
        <v>559</v>
      </c>
      <c r="W46" s="162" t="s">
        <v>559</v>
      </c>
      <c r="X46" s="162" t="s">
        <v>559</v>
      </c>
      <c r="Y46" s="162">
        <f t="shared" si="1"/>
        <v>20</v>
      </c>
      <c r="Z46" s="164">
        <f t="shared" si="2"/>
        <v>1</v>
      </c>
      <c r="AA46" s="165">
        <f t="shared" si="3"/>
        <v>0</v>
      </c>
      <c r="AB46" s="164">
        <f t="shared" si="4"/>
        <v>0</v>
      </c>
      <c r="AC46" s="166">
        <f t="shared" si="5"/>
        <v>0</v>
      </c>
      <c r="AD46" s="164">
        <f t="shared" si="6"/>
        <v>0</v>
      </c>
      <c r="AE46" s="160">
        <v>40.0</v>
      </c>
      <c r="AF46" s="161" t="str">
        <f t="shared" si="7"/>
        <v>Rosenny  Ureña Arias</v>
      </c>
      <c r="AG46" s="162" t="s">
        <v>559</v>
      </c>
      <c r="AH46" s="162" t="s">
        <v>559</v>
      </c>
      <c r="AI46" s="162" t="s">
        <v>559</v>
      </c>
      <c r="AJ46" s="162" t="s">
        <v>559</v>
      </c>
      <c r="AK46" s="162" t="s">
        <v>559</v>
      </c>
      <c r="AL46" s="162" t="s">
        <v>559</v>
      </c>
      <c r="AM46" s="162" t="s">
        <v>559</v>
      </c>
      <c r="AN46" s="162" t="s">
        <v>559</v>
      </c>
      <c r="AO46" s="162" t="s">
        <v>559</v>
      </c>
      <c r="AP46" s="162" t="s">
        <v>559</v>
      </c>
      <c r="AQ46" s="162" t="s">
        <v>559</v>
      </c>
      <c r="AR46" s="162" t="s">
        <v>559</v>
      </c>
      <c r="AS46" s="162" t="s">
        <v>559</v>
      </c>
      <c r="AT46" s="162" t="s">
        <v>559</v>
      </c>
      <c r="AU46" s="162" t="s">
        <v>559</v>
      </c>
      <c r="AV46" s="162" t="s">
        <v>559</v>
      </c>
      <c r="AW46" s="162" t="s">
        <v>559</v>
      </c>
      <c r="AX46" s="162" t="s">
        <v>559</v>
      </c>
      <c r="AY46" s="162" t="s">
        <v>559</v>
      </c>
      <c r="AZ46" s="162" t="s">
        <v>559</v>
      </c>
      <c r="BA46" s="162"/>
      <c r="BB46" s="163">
        <f t="shared" si="8"/>
        <v>20</v>
      </c>
      <c r="BC46" s="164">
        <f t="shared" si="9"/>
        <v>1</v>
      </c>
      <c r="BD46" s="166">
        <f t="shared" si="10"/>
        <v>0</v>
      </c>
      <c r="BE46" s="164">
        <f t="shared" si="11"/>
        <v>0</v>
      </c>
      <c r="BF46" s="166">
        <f t="shared" si="12"/>
        <v>0</v>
      </c>
      <c r="BG46" s="167">
        <f t="shared" si="13"/>
        <v>0</v>
      </c>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t="s">
        <v>559</v>
      </c>
      <c r="E47" s="162" t="s">
        <v>559</v>
      </c>
      <c r="F47" s="162" t="s">
        <v>559</v>
      </c>
      <c r="G47" s="162" t="s">
        <v>559</v>
      </c>
      <c r="H47" s="162" t="s">
        <v>559</v>
      </c>
      <c r="I47" s="162" t="s">
        <v>559</v>
      </c>
      <c r="J47" s="162" t="s">
        <v>559</v>
      </c>
      <c r="K47" s="162" t="s">
        <v>559</v>
      </c>
      <c r="L47" s="162" t="s">
        <v>559</v>
      </c>
      <c r="M47" s="162" t="s">
        <v>559</v>
      </c>
      <c r="N47" s="162" t="s">
        <v>559</v>
      </c>
      <c r="O47" s="162" t="s">
        <v>559</v>
      </c>
      <c r="P47" s="162" t="s">
        <v>559</v>
      </c>
      <c r="Q47" s="162" t="s">
        <v>559</v>
      </c>
      <c r="R47" s="162" t="s">
        <v>559</v>
      </c>
      <c r="S47" s="162" t="s">
        <v>559</v>
      </c>
      <c r="T47" s="162" t="s">
        <v>559</v>
      </c>
      <c r="U47" s="162"/>
      <c r="V47" s="162" t="s">
        <v>559</v>
      </c>
      <c r="W47" s="162" t="s">
        <v>559</v>
      </c>
      <c r="X47" s="162" t="s">
        <v>559</v>
      </c>
      <c r="Y47" s="162">
        <f t="shared" si="1"/>
        <v>20</v>
      </c>
      <c r="Z47" s="164">
        <f t="shared" si="2"/>
        <v>1</v>
      </c>
      <c r="AA47" s="165">
        <f t="shared" si="3"/>
        <v>0</v>
      </c>
      <c r="AB47" s="164">
        <f t="shared" si="4"/>
        <v>0</v>
      </c>
      <c r="AC47" s="166">
        <f t="shared" si="5"/>
        <v>0</v>
      </c>
      <c r="AD47" s="164">
        <f t="shared" si="6"/>
        <v>0</v>
      </c>
      <c r="AE47" s="160">
        <v>41.0</v>
      </c>
      <c r="AF47" s="161" t="str">
        <f t="shared" si="7"/>
        <v>Jonathan  De Jesús Valerio Felipe</v>
      </c>
      <c r="AG47" s="162" t="s">
        <v>559</v>
      </c>
      <c r="AH47" s="162" t="s">
        <v>559</v>
      </c>
      <c r="AI47" s="162" t="s">
        <v>559</v>
      </c>
      <c r="AJ47" s="162" t="s">
        <v>559</v>
      </c>
      <c r="AK47" s="162" t="s">
        <v>559</v>
      </c>
      <c r="AL47" s="162" t="s">
        <v>559</v>
      </c>
      <c r="AM47" s="162" t="s">
        <v>559</v>
      </c>
      <c r="AN47" s="162" t="s">
        <v>559</v>
      </c>
      <c r="AO47" s="162" t="s">
        <v>559</v>
      </c>
      <c r="AP47" s="162" t="s">
        <v>559</v>
      </c>
      <c r="AQ47" s="162" t="s">
        <v>559</v>
      </c>
      <c r="AR47" s="162" t="s">
        <v>559</v>
      </c>
      <c r="AS47" s="162" t="s">
        <v>559</v>
      </c>
      <c r="AT47" s="162" t="s">
        <v>559</v>
      </c>
      <c r="AU47" s="162" t="s">
        <v>559</v>
      </c>
      <c r="AV47" s="162" t="s">
        <v>559</v>
      </c>
      <c r="AW47" s="162" t="s">
        <v>559</v>
      </c>
      <c r="AX47" s="162" t="s">
        <v>559</v>
      </c>
      <c r="AY47" s="162" t="s">
        <v>559</v>
      </c>
      <c r="AZ47" s="162" t="s">
        <v>559</v>
      </c>
      <c r="BA47" s="162"/>
      <c r="BB47" s="163">
        <f t="shared" si="8"/>
        <v>20</v>
      </c>
      <c r="BC47" s="164">
        <f t="shared" si="9"/>
        <v>1</v>
      </c>
      <c r="BD47" s="166">
        <f t="shared" si="10"/>
        <v>0</v>
      </c>
      <c r="BE47" s="164">
        <f t="shared" si="11"/>
        <v>0</v>
      </c>
      <c r="BF47" s="166">
        <f t="shared" si="12"/>
        <v>0</v>
      </c>
      <c r="BG47" s="167">
        <f t="shared" si="13"/>
        <v>0</v>
      </c>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t="s">
        <v>559</v>
      </c>
      <c r="E48" s="162" t="s">
        <v>559</v>
      </c>
      <c r="F48" s="162" t="s">
        <v>559</v>
      </c>
      <c r="G48" s="162" t="s">
        <v>559</v>
      </c>
      <c r="H48" s="162" t="s">
        <v>559</v>
      </c>
      <c r="I48" s="162" t="s">
        <v>559</v>
      </c>
      <c r="J48" s="162" t="s">
        <v>559</v>
      </c>
      <c r="K48" s="162" t="s">
        <v>559</v>
      </c>
      <c r="L48" s="162" t="s">
        <v>559</v>
      </c>
      <c r="M48" s="162" t="s">
        <v>559</v>
      </c>
      <c r="N48" s="162" t="s">
        <v>559</v>
      </c>
      <c r="O48" s="162" t="s">
        <v>559</v>
      </c>
      <c r="P48" s="162" t="s">
        <v>559</v>
      </c>
      <c r="Q48" s="162" t="s">
        <v>559</v>
      </c>
      <c r="R48" s="162" t="s">
        <v>559</v>
      </c>
      <c r="S48" s="162" t="s">
        <v>559</v>
      </c>
      <c r="T48" s="162" t="s">
        <v>559</v>
      </c>
      <c r="U48" s="162"/>
      <c r="V48" s="162" t="s">
        <v>579</v>
      </c>
      <c r="W48" s="162" t="s">
        <v>559</v>
      </c>
      <c r="X48" s="162" t="s">
        <v>559</v>
      </c>
      <c r="Y48" s="162">
        <f t="shared" si="1"/>
        <v>19</v>
      </c>
      <c r="Z48" s="164">
        <f t="shared" si="2"/>
        <v>0.95</v>
      </c>
      <c r="AA48" s="165">
        <f t="shared" si="3"/>
        <v>1</v>
      </c>
      <c r="AB48" s="164">
        <f t="shared" si="4"/>
        <v>0.05</v>
      </c>
      <c r="AC48" s="166">
        <f t="shared" si="5"/>
        <v>0</v>
      </c>
      <c r="AD48" s="164">
        <f t="shared" si="6"/>
        <v>0</v>
      </c>
      <c r="AE48" s="160">
        <v>42.0</v>
      </c>
      <c r="AF48" s="161" t="str">
        <f t="shared" si="7"/>
        <v>Crisleydi  Turbí</v>
      </c>
      <c r="AG48" s="162" t="s">
        <v>559</v>
      </c>
      <c r="AH48" s="162" t="s">
        <v>559</v>
      </c>
      <c r="AI48" s="162" t="s">
        <v>559</v>
      </c>
      <c r="AJ48" s="162" t="s">
        <v>559</v>
      </c>
      <c r="AK48" s="162" t="s">
        <v>559</v>
      </c>
      <c r="AL48" s="162" t="s">
        <v>559</v>
      </c>
      <c r="AM48" s="162" t="s">
        <v>559</v>
      </c>
      <c r="AN48" s="162" t="s">
        <v>559</v>
      </c>
      <c r="AO48" s="162" t="s">
        <v>559</v>
      </c>
      <c r="AP48" s="162" t="s">
        <v>559</v>
      </c>
      <c r="AQ48" s="162" t="s">
        <v>559</v>
      </c>
      <c r="AR48" s="162" t="s">
        <v>579</v>
      </c>
      <c r="AS48" s="162" t="s">
        <v>559</v>
      </c>
      <c r="AT48" s="162" t="s">
        <v>559</v>
      </c>
      <c r="AU48" s="162" t="s">
        <v>559</v>
      </c>
      <c r="AV48" s="162" t="s">
        <v>579</v>
      </c>
      <c r="AW48" s="162" t="s">
        <v>559</v>
      </c>
      <c r="AX48" s="162" t="s">
        <v>559</v>
      </c>
      <c r="AY48" s="162" t="s">
        <v>559</v>
      </c>
      <c r="AZ48" s="162" t="s">
        <v>559</v>
      </c>
      <c r="BA48" s="162"/>
      <c r="BB48" s="163">
        <f t="shared" si="8"/>
        <v>18</v>
      </c>
      <c r="BC48" s="164">
        <f t="shared" si="9"/>
        <v>0.9</v>
      </c>
      <c r="BD48" s="166">
        <f t="shared" si="10"/>
        <v>2</v>
      </c>
      <c r="BE48" s="164">
        <f t="shared" si="11"/>
        <v>0.1</v>
      </c>
      <c r="BF48" s="166">
        <f t="shared" si="12"/>
        <v>0</v>
      </c>
      <c r="BG48" s="167">
        <f t="shared" si="13"/>
        <v>0</v>
      </c>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t="s">
        <v>559</v>
      </c>
      <c r="E49" s="162" t="s">
        <v>559</v>
      </c>
      <c r="F49" s="162" t="s">
        <v>559</v>
      </c>
      <c r="G49" s="162" t="s">
        <v>559</v>
      </c>
      <c r="H49" s="162" t="s">
        <v>559</v>
      </c>
      <c r="I49" s="162" t="s">
        <v>559</v>
      </c>
      <c r="J49" s="162" t="s">
        <v>559</v>
      </c>
      <c r="K49" s="162" t="s">
        <v>559</v>
      </c>
      <c r="L49" s="162" t="s">
        <v>559</v>
      </c>
      <c r="M49" s="162" t="s">
        <v>559</v>
      </c>
      <c r="N49" s="162" t="s">
        <v>580</v>
      </c>
      <c r="O49" s="162" t="s">
        <v>559</v>
      </c>
      <c r="P49" s="162" t="s">
        <v>559</v>
      </c>
      <c r="Q49" s="162" t="s">
        <v>559</v>
      </c>
      <c r="R49" s="162" t="s">
        <v>559</v>
      </c>
      <c r="S49" s="162" t="s">
        <v>559</v>
      </c>
      <c r="T49" s="162" t="s">
        <v>559</v>
      </c>
      <c r="U49" s="162"/>
      <c r="V49" s="162" t="s">
        <v>559</v>
      </c>
      <c r="W49" s="162" t="s">
        <v>559</v>
      </c>
      <c r="X49" s="162" t="s">
        <v>559</v>
      </c>
      <c r="Y49" s="162">
        <f t="shared" si="1"/>
        <v>20</v>
      </c>
      <c r="Z49" s="164">
        <f t="shared" si="2"/>
        <v>1</v>
      </c>
      <c r="AA49" s="165">
        <f t="shared" si="3"/>
        <v>0</v>
      </c>
      <c r="AB49" s="164">
        <f t="shared" si="4"/>
        <v>0</v>
      </c>
      <c r="AC49" s="166">
        <f t="shared" si="5"/>
        <v>0</v>
      </c>
      <c r="AD49" s="164">
        <f t="shared" si="6"/>
        <v>0</v>
      </c>
      <c r="AE49" s="160">
        <v>43.0</v>
      </c>
      <c r="AF49" s="161" t="str">
        <f t="shared" si="7"/>
        <v>Jhoangel Rafael Vargas Ulloa</v>
      </c>
      <c r="AG49" s="162" t="s">
        <v>559</v>
      </c>
      <c r="AH49" s="162" t="s">
        <v>559</v>
      </c>
      <c r="AI49" s="162" t="s">
        <v>559</v>
      </c>
      <c r="AJ49" s="162" t="s">
        <v>559</v>
      </c>
      <c r="AK49" s="162" t="s">
        <v>559</v>
      </c>
      <c r="AL49" s="162" t="s">
        <v>559</v>
      </c>
      <c r="AM49" s="162" t="s">
        <v>559</v>
      </c>
      <c r="AN49" s="162" t="s">
        <v>559</v>
      </c>
      <c r="AO49" s="162" t="s">
        <v>559</v>
      </c>
      <c r="AP49" s="162" t="s">
        <v>559</v>
      </c>
      <c r="AQ49" s="162" t="s">
        <v>559</v>
      </c>
      <c r="AR49" s="162" t="s">
        <v>580</v>
      </c>
      <c r="AS49" s="162" t="s">
        <v>559</v>
      </c>
      <c r="AT49" s="162" t="s">
        <v>559</v>
      </c>
      <c r="AU49" s="162" t="s">
        <v>559</v>
      </c>
      <c r="AV49" s="162" t="s">
        <v>559</v>
      </c>
      <c r="AW49" s="162" t="s">
        <v>559</v>
      </c>
      <c r="AX49" s="162" t="s">
        <v>559</v>
      </c>
      <c r="AY49" s="162" t="s">
        <v>559</v>
      </c>
      <c r="AZ49" s="162" t="s">
        <v>559</v>
      </c>
      <c r="BA49" s="162"/>
      <c r="BB49" s="163">
        <f t="shared" si="8"/>
        <v>20</v>
      </c>
      <c r="BC49" s="164">
        <f t="shared" si="9"/>
        <v>1</v>
      </c>
      <c r="BD49" s="166">
        <f t="shared" si="10"/>
        <v>0</v>
      </c>
      <c r="BE49" s="164">
        <f t="shared" si="11"/>
        <v>0</v>
      </c>
      <c r="BF49" s="166">
        <f t="shared" si="12"/>
        <v>0</v>
      </c>
      <c r="BG49" s="167">
        <f t="shared" si="13"/>
        <v>0</v>
      </c>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t="s">
        <v>559</v>
      </c>
      <c r="E50" s="162" t="s">
        <v>559</v>
      </c>
      <c r="F50" s="162" t="s">
        <v>559</v>
      </c>
      <c r="G50" s="162" t="s">
        <v>559</v>
      </c>
      <c r="H50" s="162" t="s">
        <v>559</v>
      </c>
      <c r="I50" s="162" t="s">
        <v>559</v>
      </c>
      <c r="J50" s="162" t="s">
        <v>559</v>
      </c>
      <c r="K50" s="162" t="s">
        <v>559</v>
      </c>
      <c r="L50" s="162" t="s">
        <v>578</v>
      </c>
      <c r="M50" s="162" t="s">
        <v>559</v>
      </c>
      <c r="N50" s="162" t="s">
        <v>559</v>
      </c>
      <c r="O50" s="162" t="s">
        <v>559</v>
      </c>
      <c r="P50" s="162" t="s">
        <v>559</v>
      </c>
      <c r="Q50" s="162" t="s">
        <v>559</v>
      </c>
      <c r="R50" s="162" t="s">
        <v>559</v>
      </c>
      <c r="S50" s="162" t="s">
        <v>559</v>
      </c>
      <c r="T50" s="162" t="s">
        <v>559</v>
      </c>
      <c r="U50" s="162"/>
      <c r="V50" s="162" t="s">
        <v>559</v>
      </c>
      <c r="W50" s="162" t="s">
        <v>559</v>
      </c>
      <c r="X50" s="162" t="s">
        <v>559</v>
      </c>
      <c r="Y50" s="162">
        <f t="shared" si="1"/>
        <v>20</v>
      </c>
      <c r="Z50" s="164">
        <f t="shared" si="2"/>
        <v>1</v>
      </c>
      <c r="AA50" s="165">
        <f t="shared" si="3"/>
        <v>0</v>
      </c>
      <c r="AB50" s="164">
        <f t="shared" si="4"/>
        <v>0</v>
      </c>
      <c r="AC50" s="166">
        <f t="shared" si="5"/>
        <v>1</v>
      </c>
      <c r="AD50" s="164">
        <f t="shared" si="6"/>
        <v>0.05</v>
      </c>
      <c r="AE50" s="160">
        <v>44.0</v>
      </c>
      <c r="AF50" s="161" t="str">
        <f t="shared" si="7"/>
        <v>Leslie  Cruz Espinal</v>
      </c>
      <c r="AG50" s="162" t="s">
        <v>559</v>
      </c>
      <c r="AH50" s="162" t="s">
        <v>559</v>
      </c>
      <c r="AI50" s="162" t="s">
        <v>559</v>
      </c>
      <c r="AJ50" s="162" t="s">
        <v>559</v>
      </c>
      <c r="AK50" s="162" t="s">
        <v>559</v>
      </c>
      <c r="AL50" s="162" t="s">
        <v>559</v>
      </c>
      <c r="AM50" s="162" t="s">
        <v>559</v>
      </c>
      <c r="AN50" s="162" t="s">
        <v>559</v>
      </c>
      <c r="AO50" s="162" t="s">
        <v>559</v>
      </c>
      <c r="AP50" s="162" t="s">
        <v>559</v>
      </c>
      <c r="AQ50" s="162" t="s">
        <v>559</v>
      </c>
      <c r="AR50" s="162" t="s">
        <v>559</v>
      </c>
      <c r="AS50" s="162" t="s">
        <v>559</v>
      </c>
      <c r="AT50" s="162" t="s">
        <v>559</v>
      </c>
      <c r="AU50" s="162" t="s">
        <v>559</v>
      </c>
      <c r="AV50" s="162" t="s">
        <v>559</v>
      </c>
      <c r="AW50" s="162" t="s">
        <v>559</v>
      </c>
      <c r="AX50" s="162" t="s">
        <v>559</v>
      </c>
      <c r="AY50" s="162" t="s">
        <v>559</v>
      </c>
      <c r="AZ50" s="162" t="s">
        <v>559</v>
      </c>
      <c r="BA50" s="162"/>
      <c r="BB50" s="163">
        <f t="shared" si="8"/>
        <v>20</v>
      </c>
      <c r="BC50" s="164">
        <f t="shared" si="9"/>
        <v>1</v>
      </c>
      <c r="BD50" s="166">
        <f t="shared" si="10"/>
        <v>0</v>
      </c>
      <c r="BE50" s="164">
        <f t="shared" si="11"/>
        <v>0</v>
      </c>
      <c r="BF50" s="166">
        <f t="shared" si="12"/>
        <v>0</v>
      </c>
      <c r="BG50" s="167">
        <f t="shared" si="13"/>
        <v>0</v>
      </c>
      <c r="BH50" s="169"/>
      <c r="BI50" s="169"/>
      <c r="BJ50" s="169"/>
      <c r="BK50" s="169"/>
      <c r="BL50" s="169"/>
      <c r="BM50" s="169"/>
      <c r="BN50" s="169"/>
      <c r="BO50" s="169"/>
      <c r="BP50" s="169"/>
      <c r="BQ50" s="169"/>
      <c r="BR50" s="169"/>
      <c r="BS50" s="169"/>
      <c r="BT50" s="169"/>
      <c r="BU50" s="169"/>
      <c r="BV50" s="169"/>
    </row>
    <row r="51" ht="30.0" customHeight="1">
      <c r="A51" s="160" t="str">
        <f>'3A 2025 - 2026 DATOS DEL ESTUDI'!N48</f>
        <v/>
      </c>
      <c r="B51" s="160">
        <v>45.0</v>
      </c>
      <c r="C51" s="161" t="str">
        <f>'3A 2025 - 2026 DATOS DEL ESTUDI'!B48</f>
        <v/>
      </c>
      <c r="D51" s="162"/>
      <c r="E51" s="162"/>
      <c r="F51" s="162"/>
      <c r="G51" s="162"/>
      <c r="H51" s="162"/>
      <c r="I51" s="162"/>
      <c r="J51" s="162"/>
      <c r="K51" s="162"/>
      <c r="L51" s="162"/>
      <c r="M51" s="162"/>
      <c r="N51" s="162"/>
      <c r="O51" s="162"/>
      <c r="P51" s="162"/>
      <c r="Q51" s="162"/>
      <c r="R51" s="162"/>
      <c r="S51" s="162"/>
      <c r="T51" s="162"/>
      <c r="U51" s="162"/>
      <c r="V51" s="162"/>
      <c r="W51" s="162"/>
      <c r="X51" s="162"/>
      <c r="Y51" s="162">
        <f t="shared" si="1"/>
        <v>0</v>
      </c>
      <c r="Z51" s="164">
        <f t="shared" si="2"/>
        <v>0</v>
      </c>
      <c r="AA51" s="165">
        <f t="shared" si="3"/>
        <v>0</v>
      </c>
      <c r="AB51" s="164">
        <f t="shared" si="4"/>
        <v>0</v>
      </c>
      <c r="AC51" s="166">
        <f t="shared" si="5"/>
        <v>0</v>
      </c>
      <c r="AD51" s="164">
        <f t="shared" si="6"/>
        <v>0</v>
      </c>
      <c r="AE51" s="160">
        <v>45.0</v>
      </c>
      <c r="AF51" s="161" t="str">
        <f t="shared" si="7"/>
        <v/>
      </c>
      <c r="AG51" s="162"/>
      <c r="AH51" s="162"/>
      <c r="AI51" s="162"/>
      <c r="AJ51" s="162"/>
      <c r="AK51" s="162"/>
      <c r="AL51" s="162"/>
      <c r="AM51" s="162"/>
      <c r="AN51" s="162"/>
      <c r="AO51" s="162"/>
      <c r="AP51" s="162"/>
      <c r="AQ51" s="162"/>
      <c r="AR51" s="162"/>
      <c r="AS51" s="162"/>
      <c r="AT51" s="162"/>
      <c r="AU51" s="162"/>
      <c r="AV51" s="162"/>
      <c r="AW51" s="162"/>
      <c r="AX51" s="162"/>
      <c r="AY51" s="162"/>
      <c r="AZ51" s="162"/>
      <c r="BA51" s="162"/>
      <c r="BB51" s="163">
        <f t="shared" si="8"/>
        <v>0</v>
      </c>
      <c r="BC51" s="164">
        <f t="shared" si="9"/>
        <v>0</v>
      </c>
      <c r="BD51" s="166">
        <f t="shared" si="10"/>
        <v>0</v>
      </c>
      <c r="BE51" s="164">
        <f t="shared" si="11"/>
        <v>0</v>
      </c>
      <c r="BF51" s="166">
        <f t="shared" si="12"/>
        <v>0</v>
      </c>
      <c r="BG51" s="167">
        <f t="shared" si="13"/>
        <v>0</v>
      </c>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D1">
      <formula1>'ALE317'!$BN$7:$BN$16</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'ALE317'!$BO$7:$BO$18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540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'ALE317'!H2</f>
        <v>MAYELIN GARCÍA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577</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560</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v>17.0</v>
      </c>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v>1.0</v>
      </c>
      <c r="E6" s="157">
        <v>2.0</v>
      </c>
      <c r="F6" s="157">
        <v>3.0</v>
      </c>
      <c r="G6" s="157">
        <v>4.0</v>
      </c>
      <c r="H6" s="157">
        <v>5.0</v>
      </c>
      <c r="I6" s="157">
        <v>8.0</v>
      </c>
      <c r="J6" s="157">
        <v>9.0</v>
      </c>
      <c r="K6" s="157">
        <v>10.0</v>
      </c>
      <c r="L6" s="157">
        <v>11.0</v>
      </c>
      <c r="M6" s="157">
        <v>12.0</v>
      </c>
      <c r="N6" s="157">
        <v>15.0</v>
      </c>
      <c r="O6" s="157">
        <v>16.0</v>
      </c>
      <c r="P6" s="157">
        <v>17.0</v>
      </c>
      <c r="Q6" s="157"/>
      <c r="R6" s="157"/>
      <c r="S6" s="157"/>
      <c r="T6" s="157"/>
      <c r="U6" s="157"/>
      <c r="V6" s="157"/>
      <c r="W6" s="157"/>
      <c r="X6" s="157"/>
      <c r="Y6" s="43"/>
      <c r="Z6" s="43"/>
      <c r="AA6" s="43"/>
      <c r="AB6" s="43"/>
      <c r="AC6" s="43"/>
      <c r="AD6" s="43"/>
      <c r="AE6" s="22" t="s">
        <v>555</v>
      </c>
      <c r="AF6" s="157" t="s">
        <v>554</v>
      </c>
      <c r="AG6" s="157">
        <v>6.0</v>
      </c>
      <c r="AH6" s="157">
        <v>7.0</v>
      </c>
      <c r="AI6" s="157">
        <v>8.0</v>
      </c>
      <c r="AJ6" s="157">
        <v>9.0</v>
      </c>
      <c r="AK6" s="157">
        <v>12.0</v>
      </c>
      <c r="AL6" s="157">
        <v>13.0</v>
      </c>
      <c r="AM6" s="157">
        <v>14.0</v>
      </c>
      <c r="AN6" s="157">
        <v>15.0</v>
      </c>
      <c r="AO6" s="157">
        <v>16.0</v>
      </c>
      <c r="AP6" s="157">
        <v>19.0</v>
      </c>
      <c r="AQ6" s="157">
        <v>20.0</v>
      </c>
      <c r="AR6" s="157">
        <v>21.0</v>
      </c>
      <c r="AS6" s="157">
        <v>22.0</v>
      </c>
      <c r="AT6" s="157">
        <v>23.0</v>
      </c>
      <c r="AU6" s="157">
        <v>26.0</v>
      </c>
      <c r="AV6" s="157">
        <v>27.0</v>
      </c>
      <c r="AW6" s="157"/>
      <c r="AX6" s="157"/>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c r="E7" s="162" t="s">
        <v>559</v>
      </c>
      <c r="F7" s="162" t="s">
        <v>559</v>
      </c>
      <c r="G7" s="162" t="s">
        <v>559</v>
      </c>
      <c r="H7" s="162"/>
      <c r="I7" s="162" t="s">
        <v>559</v>
      </c>
      <c r="J7" s="162" t="s">
        <v>559</v>
      </c>
      <c r="K7" s="162" t="s">
        <v>559</v>
      </c>
      <c r="L7" s="162" t="s">
        <v>559</v>
      </c>
      <c r="M7" s="162" t="s">
        <v>559</v>
      </c>
      <c r="N7" s="162" t="s">
        <v>559</v>
      </c>
      <c r="O7" s="162" t="s">
        <v>559</v>
      </c>
      <c r="P7" s="162" t="s">
        <v>559</v>
      </c>
      <c r="Q7" s="163"/>
      <c r="R7" s="163"/>
      <c r="S7" s="163"/>
      <c r="T7" s="163"/>
      <c r="U7" s="163"/>
      <c r="V7" s="163"/>
      <c r="W7" s="163"/>
      <c r="X7" s="163"/>
      <c r="Y7" s="162">
        <f t="shared" ref="Y7:Y51" si="1">IFERROR(COUNTIF(D7:X7,"P")+COUNTIF(D7:X7,"e")+COUNTIF(D7:X7,"t")-INT(COUNTIF(D7:X7,"e")/3)-INT(COUNTIF(D7:X7,"t")/3),"")</f>
        <v>11</v>
      </c>
      <c r="Z7" s="164">
        <f t="shared" ref="Z7:Z51" si="2">IFERROR((Y7/$Z$4),"")</f>
        <v>0.6470588235</v>
      </c>
      <c r="AA7" s="165">
        <f t="shared" ref="AA7:AA51" si="3">IFERROR(COUNTIF(D7:X7,"A"),"")</f>
        <v>0</v>
      </c>
      <c r="AB7" s="164">
        <f t="shared" ref="AB7:AB51" si="4">IFERROR((AA7/$Z$4),"")</f>
        <v>0</v>
      </c>
      <c r="AC7" s="166">
        <f t="shared" ref="AC7:AC51" si="5">IFERROR(COUNTIF(D7:X7,"E"),"")</f>
        <v>0</v>
      </c>
      <c r="AD7" s="164">
        <f t="shared" ref="AD7:AD51" si="6">IFERROR((AC7/$Z$4),"")</f>
        <v>0</v>
      </c>
      <c r="AE7" s="160">
        <v>1.0</v>
      </c>
      <c r="AF7" s="161" t="str">
        <f t="shared" ref="AF7:AF51" si="7">C7</f>
        <v>Jadiel De Jesús Acosta Peña</v>
      </c>
      <c r="AG7" s="162"/>
      <c r="AH7" s="162" t="s">
        <v>559</v>
      </c>
      <c r="AI7" s="162" t="s">
        <v>559</v>
      </c>
      <c r="AJ7" s="162" t="s">
        <v>559</v>
      </c>
      <c r="AK7" s="162" t="s">
        <v>559</v>
      </c>
      <c r="AL7" s="162" t="s">
        <v>559</v>
      </c>
      <c r="AM7" s="162" t="s">
        <v>559</v>
      </c>
      <c r="AN7" s="162" t="s">
        <v>559</v>
      </c>
      <c r="AO7" s="162" t="s">
        <v>559</v>
      </c>
      <c r="AP7" s="162" t="s">
        <v>559</v>
      </c>
      <c r="AQ7" s="162" t="s">
        <v>559</v>
      </c>
      <c r="AR7" s="162"/>
      <c r="AS7" s="162"/>
      <c r="AT7" s="162" t="s">
        <v>559</v>
      </c>
      <c r="AU7" s="162"/>
      <c r="AV7" s="162" t="s">
        <v>559</v>
      </c>
      <c r="AW7" s="162"/>
      <c r="AX7" s="163"/>
      <c r="AY7" s="163"/>
      <c r="AZ7" s="163"/>
      <c r="BA7" s="163"/>
      <c r="BB7" s="163">
        <f t="shared" ref="BB7:BB51" si="8">IFERROR(COUNTIF(AG7:BA7,"P")+COUNTIF(AG7:BA7,"e")+COUNTIF(AG7:BA7,"t")-INT(COUNTIF(AG7:BA7,"e")/3)-INT(COUNTIF(AG7:BA7,"t")/3),"")</f>
        <v>12</v>
      </c>
      <c r="BC7" s="164" t="str">
        <f t="shared" ref="BC7:BC51" si="9">IFERROR(BB7/$BC$4,"")</f>
        <v/>
      </c>
      <c r="BD7" s="166">
        <f t="shared" ref="BD7:BD51" si="10">IFERROR(COUNTIF(AG7:BA7,"A"),"")</f>
        <v>0</v>
      </c>
      <c r="BE7" s="164" t="str">
        <f t="shared" ref="BE7:BE51" si="11">IFERROR((BD7/$BC$4),"")</f>
        <v/>
      </c>
      <c r="BF7" s="166">
        <f t="shared" ref="BF7:BF51" si="12">IFERROR(COUNTIF(AG7:BA7,"E"),"")</f>
        <v>0</v>
      </c>
      <c r="BG7" s="167" t="str">
        <f>IFERROR((BF7/$BC$4),"")</f>
        <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c r="E8" s="162" t="s">
        <v>559</v>
      </c>
      <c r="F8" s="162" t="s">
        <v>559</v>
      </c>
      <c r="G8" s="162" t="s">
        <v>559</v>
      </c>
      <c r="H8" s="162"/>
      <c r="I8" s="162" t="s">
        <v>559</v>
      </c>
      <c r="J8" s="162" t="s">
        <v>559</v>
      </c>
      <c r="K8" s="162" t="s">
        <v>559</v>
      </c>
      <c r="L8" s="162" t="s">
        <v>559</v>
      </c>
      <c r="M8" s="162" t="s">
        <v>559</v>
      </c>
      <c r="N8" s="162" t="s">
        <v>559</v>
      </c>
      <c r="O8" s="162" t="s">
        <v>559</v>
      </c>
      <c r="P8" s="162" t="s">
        <v>559</v>
      </c>
      <c r="Q8" s="163"/>
      <c r="R8" s="163"/>
      <c r="S8" s="163"/>
      <c r="T8" s="163"/>
      <c r="U8" s="163"/>
      <c r="V8" s="163"/>
      <c r="W8" s="163"/>
      <c r="X8" s="163"/>
      <c r="Y8" s="162">
        <f t="shared" si="1"/>
        <v>11</v>
      </c>
      <c r="Z8" s="164">
        <f t="shared" si="2"/>
        <v>0.6470588235</v>
      </c>
      <c r="AA8" s="165">
        <f t="shared" si="3"/>
        <v>0</v>
      </c>
      <c r="AB8" s="164">
        <f t="shared" si="4"/>
        <v>0</v>
      </c>
      <c r="AC8" s="166">
        <f t="shared" si="5"/>
        <v>0</v>
      </c>
      <c r="AD8" s="164">
        <f t="shared" si="6"/>
        <v>0</v>
      </c>
      <c r="AE8" s="160">
        <v>2.0</v>
      </c>
      <c r="AF8" s="161" t="str">
        <f t="shared" si="7"/>
        <v>Daniel  Elía Almonte Martínez</v>
      </c>
      <c r="AG8" s="162"/>
      <c r="AH8" s="162" t="s">
        <v>559</v>
      </c>
      <c r="AI8" s="162" t="s">
        <v>559</v>
      </c>
      <c r="AJ8" s="162" t="s">
        <v>559</v>
      </c>
      <c r="AK8" s="162" t="s">
        <v>559</v>
      </c>
      <c r="AL8" s="162" t="s">
        <v>559</v>
      </c>
      <c r="AM8" s="162" t="s">
        <v>559</v>
      </c>
      <c r="AN8" s="162" t="s">
        <v>559</v>
      </c>
      <c r="AO8" s="162" t="s">
        <v>559</v>
      </c>
      <c r="AP8" s="162" t="s">
        <v>559</v>
      </c>
      <c r="AQ8" s="162" t="s">
        <v>559</v>
      </c>
      <c r="AR8" s="162"/>
      <c r="AS8" s="162"/>
      <c r="AT8" s="162" t="s">
        <v>559</v>
      </c>
      <c r="AU8" s="162"/>
      <c r="AV8" s="162" t="s">
        <v>559</v>
      </c>
      <c r="AW8" s="162"/>
      <c r="AX8" s="163"/>
      <c r="AY8" s="163"/>
      <c r="AZ8" s="163"/>
      <c r="BA8" s="163"/>
      <c r="BB8" s="163">
        <f t="shared" si="8"/>
        <v>12</v>
      </c>
      <c r="BC8" s="164" t="str">
        <f t="shared" si="9"/>
        <v/>
      </c>
      <c r="BD8" s="166">
        <f t="shared" si="10"/>
        <v>0</v>
      </c>
      <c r="BE8" s="164" t="str">
        <f t="shared" si="11"/>
        <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c r="E9" s="162" t="s">
        <v>559</v>
      </c>
      <c r="F9" s="162" t="s">
        <v>559</v>
      </c>
      <c r="G9" s="162" t="s">
        <v>559</v>
      </c>
      <c r="H9" s="162"/>
      <c r="I9" s="162" t="s">
        <v>559</v>
      </c>
      <c r="J9" s="162" t="s">
        <v>559</v>
      </c>
      <c r="K9" s="162" t="s">
        <v>559</v>
      </c>
      <c r="L9" s="162" t="s">
        <v>559</v>
      </c>
      <c r="M9" s="162" t="s">
        <v>559</v>
      </c>
      <c r="N9" s="162" t="s">
        <v>559</v>
      </c>
      <c r="O9" s="162" t="s">
        <v>559</v>
      </c>
      <c r="P9" s="162" t="s">
        <v>559</v>
      </c>
      <c r="Q9" s="163"/>
      <c r="R9" s="163"/>
      <c r="S9" s="163"/>
      <c r="T9" s="163"/>
      <c r="U9" s="163"/>
      <c r="V9" s="163"/>
      <c r="W9" s="163"/>
      <c r="X9" s="163"/>
      <c r="Y9" s="162">
        <f t="shared" si="1"/>
        <v>11</v>
      </c>
      <c r="Z9" s="164">
        <f t="shared" si="2"/>
        <v>0.6470588235</v>
      </c>
      <c r="AA9" s="165">
        <f t="shared" si="3"/>
        <v>0</v>
      </c>
      <c r="AB9" s="164">
        <f t="shared" si="4"/>
        <v>0</v>
      </c>
      <c r="AC9" s="166">
        <f t="shared" si="5"/>
        <v>0</v>
      </c>
      <c r="AD9" s="164">
        <f t="shared" si="6"/>
        <v>0</v>
      </c>
      <c r="AE9" s="160">
        <v>3.0</v>
      </c>
      <c r="AF9" s="161" t="str">
        <f t="shared" si="7"/>
        <v>Isaac  Ángeles Liriano</v>
      </c>
      <c r="AG9" s="162"/>
      <c r="AH9" s="162" t="s">
        <v>559</v>
      </c>
      <c r="AI9" s="162" t="s">
        <v>559</v>
      </c>
      <c r="AJ9" s="162" t="s">
        <v>559</v>
      </c>
      <c r="AK9" s="162" t="s">
        <v>559</v>
      </c>
      <c r="AL9" s="162" t="s">
        <v>559</v>
      </c>
      <c r="AM9" s="162" t="s">
        <v>559</v>
      </c>
      <c r="AN9" s="162" t="s">
        <v>559</v>
      </c>
      <c r="AO9" s="162" t="s">
        <v>559</v>
      </c>
      <c r="AP9" s="162" t="s">
        <v>559</v>
      </c>
      <c r="AQ9" s="162" t="s">
        <v>580</v>
      </c>
      <c r="AR9" s="162"/>
      <c r="AS9" s="162"/>
      <c r="AT9" s="162" t="s">
        <v>559</v>
      </c>
      <c r="AU9" s="162"/>
      <c r="AV9" s="162" t="s">
        <v>559</v>
      </c>
      <c r="AW9" s="162"/>
      <c r="AX9" s="163"/>
      <c r="AY9" s="163"/>
      <c r="AZ9" s="163"/>
      <c r="BA9" s="163"/>
      <c r="BB9" s="163">
        <f t="shared" si="8"/>
        <v>12</v>
      </c>
      <c r="BC9" s="164" t="str">
        <f t="shared" si="9"/>
        <v/>
      </c>
      <c r="BD9" s="166">
        <f t="shared" si="10"/>
        <v>0</v>
      </c>
      <c r="BE9" s="164" t="str">
        <f t="shared" si="11"/>
        <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c r="E10" s="162" t="s">
        <v>559</v>
      </c>
      <c r="F10" s="162" t="s">
        <v>559</v>
      </c>
      <c r="G10" s="162" t="s">
        <v>559</v>
      </c>
      <c r="H10" s="162"/>
      <c r="I10" s="162" t="s">
        <v>559</v>
      </c>
      <c r="J10" s="162" t="s">
        <v>559</v>
      </c>
      <c r="K10" s="162" t="s">
        <v>559</v>
      </c>
      <c r="L10" s="162" t="s">
        <v>559</v>
      </c>
      <c r="M10" s="162" t="s">
        <v>559</v>
      </c>
      <c r="N10" s="162" t="s">
        <v>559</v>
      </c>
      <c r="O10" s="162" t="s">
        <v>579</v>
      </c>
      <c r="P10" s="162" t="s">
        <v>559</v>
      </c>
      <c r="Q10" s="163"/>
      <c r="R10" s="163"/>
      <c r="S10" s="163"/>
      <c r="T10" s="163"/>
      <c r="U10" s="163"/>
      <c r="V10" s="163"/>
      <c r="W10" s="163"/>
      <c r="X10" s="163"/>
      <c r="Y10" s="162">
        <f t="shared" si="1"/>
        <v>10</v>
      </c>
      <c r="Z10" s="164">
        <f t="shared" si="2"/>
        <v>0.5882352941</v>
      </c>
      <c r="AA10" s="165">
        <f t="shared" si="3"/>
        <v>1</v>
      </c>
      <c r="AB10" s="164">
        <f t="shared" si="4"/>
        <v>0.05882352941</v>
      </c>
      <c r="AC10" s="166">
        <f t="shared" si="5"/>
        <v>0</v>
      </c>
      <c r="AD10" s="164">
        <f t="shared" si="6"/>
        <v>0</v>
      </c>
      <c r="AE10" s="160">
        <v>4.0</v>
      </c>
      <c r="AF10" s="161" t="str">
        <f t="shared" si="7"/>
        <v>Melaniee  Aquino  Estrella</v>
      </c>
      <c r="AG10" s="162"/>
      <c r="AH10" s="162" t="s">
        <v>559</v>
      </c>
      <c r="AI10" s="162" t="s">
        <v>579</v>
      </c>
      <c r="AJ10" s="162" t="s">
        <v>559</v>
      </c>
      <c r="AK10" s="162" t="s">
        <v>559</v>
      </c>
      <c r="AL10" s="162" t="s">
        <v>559</v>
      </c>
      <c r="AM10" s="162" t="s">
        <v>559</v>
      </c>
      <c r="AN10" s="162" t="s">
        <v>559</v>
      </c>
      <c r="AO10" s="162" t="s">
        <v>559</v>
      </c>
      <c r="AP10" s="162" t="s">
        <v>559</v>
      </c>
      <c r="AQ10" s="162" t="s">
        <v>578</v>
      </c>
      <c r="AR10" s="162"/>
      <c r="AS10" s="162" t="s">
        <v>579</v>
      </c>
      <c r="AT10" s="162" t="s">
        <v>559</v>
      </c>
      <c r="AU10" s="163"/>
      <c r="AV10" s="162" t="s">
        <v>559</v>
      </c>
      <c r="AW10" s="162"/>
      <c r="AX10" s="163"/>
      <c r="AY10" s="163"/>
      <c r="AZ10" s="163"/>
      <c r="BA10" s="163"/>
      <c r="BB10" s="163">
        <f t="shared" si="8"/>
        <v>11</v>
      </c>
      <c r="BC10" s="164" t="str">
        <f t="shared" si="9"/>
        <v/>
      </c>
      <c r="BD10" s="166">
        <f t="shared" si="10"/>
        <v>2</v>
      </c>
      <c r="BE10" s="164" t="str">
        <f t="shared" si="11"/>
        <v/>
      </c>
      <c r="BF10" s="166">
        <f t="shared" si="12"/>
        <v>1</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c r="E11" s="162" t="s">
        <v>559</v>
      </c>
      <c r="F11" s="162" t="s">
        <v>559</v>
      </c>
      <c r="G11" s="162" t="s">
        <v>559</v>
      </c>
      <c r="H11" s="162"/>
      <c r="I11" s="162" t="s">
        <v>579</v>
      </c>
      <c r="J11" s="162" t="s">
        <v>559</v>
      </c>
      <c r="K11" s="162" t="s">
        <v>559</v>
      </c>
      <c r="L11" s="162"/>
      <c r="M11" s="162"/>
      <c r="N11" s="162"/>
      <c r="O11" s="162"/>
      <c r="P11" s="163"/>
      <c r="Q11" s="163"/>
      <c r="R11" s="163"/>
      <c r="S11" s="163"/>
      <c r="T11" s="163"/>
      <c r="U11" s="163"/>
      <c r="V11" s="163"/>
      <c r="W11" s="163"/>
      <c r="X11" s="163"/>
      <c r="Y11" s="162">
        <f t="shared" si="1"/>
        <v>5</v>
      </c>
      <c r="Z11" s="164">
        <f t="shared" si="2"/>
        <v>0.2941176471</v>
      </c>
      <c r="AA11" s="165">
        <f t="shared" si="3"/>
        <v>1</v>
      </c>
      <c r="AB11" s="164">
        <f t="shared" si="4"/>
        <v>0.05882352941</v>
      </c>
      <c r="AC11" s="166">
        <f t="shared" si="5"/>
        <v>0</v>
      </c>
      <c r="AD11" s="164">
        <f t="shared" si="6"/>
        <v>0</v>
      </c>
      <c r="AE11" s="160">
        <v>5.0</v>
      </c>
      <c r="AF11" s="161" t="str">
        <f t="shared" si="7"/>
        <v>Jennifer  Asenjo  De Los Santos TRANSFERIDA 10/12/25</v>
      </c>
      <c r="AG11" s="162"/>
      <c r="AH11" s="162"/>
      <c r="AI11" s="162"/>
      <c r="AJ11" s="162"/>
      <c r="AK11" s="162"/>
      <c r="AL11" s="162"/>
      <c r="AM11" s="162"/>
      <c r="AN11" s="162"/>
      <c r="AO11" s="162"/>
      <c r="AP11" s="162"/>
      <c r="AQ11" s="162"/>
      <c r="AR11" s="162"/>
      <c r="AS11" s="162"/>
      <c r="AT11" s="162"/>
      <c r="AU11" s="162"/>
      <c r="AV11" s="162"/>
      <c r="AW11" s="162"/>
      <c r="AX11" s="163"/>
      <c r="AY11" s="163"/>
      <c r="AZ11" s="163"/>
      <c r="BA11" s="163"/>
      <c r="BB11" s="163">
        <f t="shared" si="8"/>
        <v>0</v>
      </c>
      <c r="BC11" s="164" t="str">
        <f t="shared" si="9"/>
        <v/>
      </c>
      <c r="BD11" s="166">
        <f t="shared" si="10"/>
        <v>0</v>
      </c>
      <c r="BE11" s="164" t="str">
        <f t="shared" si="11"/>
        <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c r="E12" s="162" t="s">
        <v>559</v>
      </c>
      <c r="F12" s="162" t="s">
        <v>559</v>
      </c>
      <c r="G12" s="162" t="s">
        <v>559</v>
      </c>
      <c r="H12" s="162"/>
      <c r="I12" s="162" t="s">
        <v>579</v>
      </c>
      <c r="J12" s="162" t="s">
        <v>578</v>
      </c>
      <c r="K12" s="162" t="s">
        <v>578</v>
      </c>
      <c r="L12" s="162" t="s">
        <v>578</v>
      </c>
      <c r="M12" s="162" t="s">
        <v>578</v>
      </c>
      <c r="N12" s="162" t="s">
        <v>559</v>
      </c>
      <c r="O12" s="162" t="s">
        <v>559</v>
      </c>
      <c r="P12" s="162" t="s">
        <v>559</v>
      </c>
      <c r="Q12" s="163"/>
      <c r="R12" s="163"/>
      <c r="S12" s="163"/>
      <c r="T12" s="163"/>
      <c r="U12" s="163"/>
      <c r="V12" s="163"/>
      <c r="W12" s="163"/>
      <c r="X12" s="163"/>
      <c r="Y12" s="162">
        <f t="shared" si="1"/>
        <v>9</v>
      </c>
      <c r="Z12" s="164">
        <f t="shared" si="2"/>
        <v>0.5294117647</v>
      </c>
      <c r="AA12" s="165">
        <f t="shared" si="3"/>
        <v>1</v>
      </c>
      <c r="AB12" s="164">
        <f t="shared" si="4"/>
        <v>0.05882352941</v>
      </c>
      <c r="AC12" s="166">
        <f t="shared" si="5"/>
        <v>4</v>
      </c>
      <c r="AD12" s="164">
        <f t="shared" si="6"/>
        <v>0.2352941176</v>
      </c>
      <c r="AE12" s="160">
        <v>6.0</v>
      </c>
      <c r="AF12" s="161" t="str">
        <f t="shared" si="7"/>
        <v>Leshlie Crismayri Bautista Quezada</v>
      </c>
      <c r="AG12" s="162"/>
      <c r="AH12" s="162" t="s">
        <v>579</v>
      </c>
      <c r="AI12" s="162" t="s">
        <v>559</v>
      </c>
      <c r="AJ12" s="162" t="s">
        <v>559</v>
      </c>
      <c r="AK12" s="162" t="s">
        <v>559</v>
      </c>
      <c r="AL12" s="162" t="s">
        <v>559</v>
      </c>
      <c r="AM12" s="162" t="s">
        <v>559</v>
      </c>
      <c r="AN12" s="162" t="s">
        <v>559</v>
      </c>
      <c r="AO12" s="162" t="s">
        <v>559</v>
      </c>
      <c r="AP12" s="162" t="s">
        <v>559</v>
      </c>
      <c r="AQ12" s="162" t="s">
        <v>559</v>
      </c>
      <c r="AR12" s="162"/>
      <c r="AS12" s="162"/>
      <c r="AT12" s="162" t="s">
        <v>559</v>
      </c>
      <c r="AU12" s="162"/>
      <c r="AV12" s="162" t="s">
        <v>559</v>
      </c>
      <c r="AW12" s="162"/>
      <c r="AX12" s="163"/>
      <c r="AY12" s="163"/>
      <c r="AZ12" s="163"/>
      <c r="BA12" s="163"/>
      <c r="BB12" s="163">
        <f t="shared" si="8"/>
        <v>11</v>
      </c>
      <c r="BC12" s="164" t="str">
        <f t="shared" si="9"/>
        <v/>
      </c>
      <c r="BD12" s="166">
        <f t="shared" si="10"/>
        <v>1</v>
      </c>
      <c r="BE12" s="164" t="str">
        <f t="shared" si="11"/>
        <v/>
      </c>
      <c r="BF12" s="166">
        <f t="shared" si="12"/>
        <v>0</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c r="E13" s="162" t="s">
        <v>559</v>
      </c>
      <c r="F13" s="162" t="s">
        <v>578</v>
      </c>
      <c r="G13" s="162" t="s">
        <v>559</v>
      </c>
      <c r="H13" s="162"/>
      <c r="I13" s="162" t="s">
        <v>559</v>
      </c>
      <c r="J13" s="162" t="s">
        <v>559</v>
      </c>
      <c r="K13" s="162" t="s">
        <v>559</v>
      </c>
      <c r="L13" s="162" t="s">
        <v>559</v>
      </c>
      <c r="M13" s="162" t="s">
        <v>559</v>
      </c>
      <c r="N13" s="162" t="s">
        <v>559</v>
      </c>
      <c r="O13" s="162" t="s">
        <v>559</v>
      </c>
      <c r="P13" s="162" t="s">
        <v>559</v>
      </c>
      <c r="Q13" s="163"/>
      <c r="R13" s="163"/>
      <c r="S13" s="163"/>
      <c r="T13" s="163"/>
      <c r="U13" s="163"/>
      <c r="V13" s="163"/>
      <c r="W13" s="163"/>
      <c r="X13" s="163"/>
      <c r="Y13" s="162">
        <f t="shared" si="1"/>
        <v>11</v>
      </c>
      <c r="Z13" s="164">
        <f t="shared" si="2"/>
        <v>0.6470588235</v>
      </c>
      <c r="AA13" s="165">
        <f t="shared" si="3"/>
        <v>0</v>
      </c>
      <c r="AB13" s="164">
        <f t="shared" si="4"/>
        <v>0</v>
      </c>
      <c r="AC13" s="166">
        <f t="shared" si="5"/>
        <v>1</v>
      </c>
      <c r="AD13" s="164">
        <f t="shared" si="6"/>
        <v>0.05882352941</v>
      </c>
      <c r="AE13" s="160">
        <v>7.0</v>
      </c>
      <c r="AF13" s="161" t="str">
        <f t="shared" si="7"/>
        <v>Gilber  Bello Silva</v>
      </c>
      <c r="AG13" s="162"/>
      <c r="AH13" s="162" t="s">
        <v>559</v>
      </c>
      <c r="AI13" s="162" t="s">
        <v>559</v>
      </c>
      <c r="AJ13" s="162" t="s">
        <v>559</v>
      </c>
      <c r="AK13" s="162" t="s">
        <v>559</v>
      </c>
      <c r="AL13" s="162" t="s">
        <v>559</v>
      </c>
      <c r="AM13" s="162" t="s">
        <v>559</v>
      </c>
      <c r="AN13" s="162" t="s">
        <v>559</v>
      </c>
      <c r="AO13" s="162" t="s">
        <v>559</v>
      </c>
      <c r="AP13" s="162" t="s">
        <v>559</v>
      </c>
      <c r="AQ13" s="162" t="s">
        <v>579</v>
      </c>
      <c r="AR13" s="162"/>
      <c r="AS13" s="162"/>
      <c r="AT13" s="162" t="s">
        <v>559</v>
      </c>
      <c r="AU13" s="162"/>
      <c r="AV13" s="162" t="s">
        <v>559</v>
      </c>
      <c r="AW13" s="162"/>
      <c r="AX13" s="163"/>
      <c r="AY13" s="163"/>
      <c r="AZ13" s="163"/>
      <c r="BA13" s="163"/>
      <c r="BB13" s="163">
        <f t="shared" si="8"/>
        <v>11</v>
      </c>
      <c r="BC13" s="164" t="str">
        <f t="shared" si="9"/>
        <v/>
      </c>
      <c r="BD13" s="166">
        <f t="shared" si="10"/>
        <v>1</v>
      </c>
      <c r="BE13" s="164" t="str">
        <f t="shared" si="11"/>
        <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c r="E14" s="162" t="s">
        <v>579</v>
      </c>
      <c r="F14" s="162" t="s">
        <v>579</v>
      </c>
      <c r="G14" s="162" t="s">
        <v>579</v>
      </c>
      <c r="H14" s="162"/>
      <c r="I14" s="162" t="s">
        <v>579</v>
      </c>
      <c r="J14" s="162" t="s">
        <v>559</v>
      </c>
      <c r="K14" s="162" t="s">
        <v>559</v>
      </c>
      <c r="L14" s="162" t="s">
        <v>559</v>
      </c>
      <c r="M14" s="162" t="s">
        <v>559</v>
      </c>
      <c r="N14" s="162" t="s">
        <v>559</v>
      </c>
      <c r="O14" s="162" t="s">
        <v>559</v>
      </c>
      <c r="P14" s="162" t="s">
        <v>559</v>
      </c>
      <c r="Q14" s="163"/>
      <c r="R14" s="163"/>
      <c r="S14" s="163"/>
      <c r="T14" s="163"/>
      <c r="U14" s="163"/>
      <c r="V14" s="163"/>
      <c r="W14" s="163"/>
      <c r="X14" s="163"/>
      <c r="Y14" s="162">
        <f t="shared" si="1"/>
        <v>7</v>
      </c>
      <c r="Z14" s="164">
        <f t="shared" si="2"/>
        <v>0.4117647059</v>
      </c>
      <c r="AA14" s="165">
        <f t="shared" si="3"/>
        <v>4</v>
      </c>
      <c r="AB14" s="164">
        <f t="shared" si="4"/>
        <v>0.2352941176</v>
      </c>
      <c r="AC14" s="166">
        <f t="shared" si="5"/>
        <v>0</v>
      </c>
      <c r="AD14" s="164">
        <f t="shared" si="6"/>
        <v>0</v>
      </c>
      <c r="AE14" s="160">
        <v>8.0</v>
      </c>
      <c r="AF14" s="161" t="str">
        <f t="shared" si="7"/>
        <v>Sherlyn Mariel Bernabel Lora</v>
      </c>
      <c r="AG14" s="162"/>
      <c r="AH14" s="162" t="s">
        <v>559</v>
      </c>
      <c r="AI14" s="162" t="s">
        <v>559</v>
      </c>
      <c r="AJ14" s="162" t="s">
        <v>559</v>
      </c>
      <c r="AK14" s="162" t="s">
        <v>559</v>
      </c>
      <c r="AL14" s="162" t="s">
        <v>578</v>
      </c>
      <c r="AM14" s="162" t="s">
        <v>559</v>
      </c>
      <c r="AN14" s="162" t="s">
        <v>559</v>
      </c>
      <c r="AO14" s="162" t="s">
        <v>559</v>
      </c>
      <c r="AP14" s="162" t="s">
        <v>559</v>
      </c>
      <c r="AQ14" s="162" t="s">
        <v>559</v>
      </c>
      <c r="AR14" s="162"/>
      <c r="AS14" s="162"/>
      <c r="AT14" s="162" t="s">
        <v>579</v>
      </c>
      <c r="AU14" s="162"/>
      <c r="AV14" s="162" t="s">
        <v>559</v>
      </c>
      <c r="AW14" s="162"/>
      <c r="AX14" s="163"/>
      <c r="AY14" s="163"/>
      <c r="AZ14" s="163"/>
      <c r="BA14" s="163"/>
      <c r="BB14" s="163">
        <f t="shared" si="8"/>
        <v>11</v>
      </c>
      <c r="BC14" s="164" t="str">
        <f t="shared" si="9"/>
        <v/>
      </c>
      <c r="BD14" s="166">
        <f t="shared" si="10"/>
        <v>1</v>
      </c>
      <c r="BE14" s="164" t="str">
        <f t="shared" si="11"/>
        <v/>
      </c>
      <c r="BF14" s="166">
        <f t="shared" si="12"/>
        <v>1</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c r="E15" s="162" t="s">
        <v>559</v>
      </c>
      <c r="F15" s="162" t="s">
        <v>559</v>
      </c>
      <c r="G15" s="162" t="s">
        <v>559</v>
      </c>
      <c r="H15" s="162"/>
      <c r="I15" s="162" t="s">
        <v>559</v>
      </c>
      <c r="J15" s="162" t="s">
        <v>559</v>
      </c>
      <c r="K15" s="162" t="s">
        <v>559</v>
      </c>
      <c r="L15" s="162" t="s">
        <v>559</v>
      </c>
      <c r="M15" s="162" t="s">
        <v>559</v>
      </c>
      <c r="N15" s="162" t="s">
        <v>579</v>
      </c>
      <c r="O15" s="162" t="s">
        <v>559</v>
      </c>
      <c r="P15" s="162" t="s">
        <v>559</v>
      </c>
      <c r="Q15" s="163"/>
      <c r="R15" s="163"/>
      <c r="S15" s="163"/>
      <c r="T15" s="163"/>
      <c r="U15" s="163"/>
      <c r="V15" s="163"/>
      <c r="W15" s="163"/>
      <c r="X15" s="163"/>
      <c r="Y15" s="162">
        <f t="shared" si="1"/>
        <v>10</v>
      </c>
      <c r="Z15" s="164">
        <f t="shared" si="2"/>
        <v>0.5882352941</v>
      </c>
      <c r="AA15" s="165">
        <f t="shared" si="3"/>
        <v>1</v>
      </c>
      <c r="AB15" s="164">
        <f t="shared" si="4"/>
        <v>0.05882352941</v>
      </c>
      <c r="AC15" s="166">
        <f t="shared" si="5"/>
        <v>0</v>
      </c>
      <c r="AD15" s="164">
        <f t="shared" si="6"/>
        <v>0</v>
      </c>
      <c r="AE15" s="160">
        <v>9.0</v>
      </c>
      <c r="AF15" s="161" t="str">
        <f t="shared" si="7"/>
        <v>Erleen  Brito Castillo</v>
      </c>
      <c r="AG15" s="162"/>
      <c r="AH15" s="162" t="s">
        <v>559</v>
      </c>
      <c r="AI15" s="162" t="s">
        <v>559</v>
      </c>
      <c r="AJ15" s="162" t="s">
        <v>559</v>
      </c>
      <c r="AK15" s="162" t="s">
        <v>559</v>
      </c>
      <c r="AL15" s="162" t="s">
        <v>559</v>
      </c>
      <c r="AM15" s="162" t="s">
        <v>559</v>
      </c>
      <c r="AN15" s="162" t="s">
        <v>559</v>
      </c>
      <c r="AO15" s="162" t="s">
        <v>559</v>
      </c>
      <c r="AP15" s="162" t="s">
        <v>559</v>
      </c>
      <c r="AQ15" s="162" t="s">
        <v>559</v>
      </c>
      <c r="AR15" s="162"/>
      <c r="AS15" s="162"/>
      <c r="AT15" s="162" t="s">
        <v>559</v>
      </c>
      <c r="AU15" s="162"/>
      <c r="AV15" s="162" t="s">
        <v>559</v>
      </c>
      <c r="AW15" s="162"/>
      <c r="AX15" s="163"/>
      <c r="AY15" s="163"/>
      <c r="AZ15" s="163"/>
      <c r="BA15" s="163"/>
      <c r="BB15" s="163">
        <f t="shared" si="8"/>
        <v>12</v>
      </c>
      <c r="BC15" s="164" t="str">
        <f t="shared" si="9"/>
        <v/>
      </c>
      <c r="BD15" s="166">
        <f t="shared" si="10"/>
        <v>0</v>
      </c>
      <c r="BE15" s="164" t="str">
        <f t="shared" si="11"/>
        <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c r="E16" s="162" t="s">
        <v>559</v>
      </c>
      <c r="F16" s="162" t="s">
        <v>559</v>
      </c>
      <c r="G16" s="162" t="s">
        <v>559</v>
      </c>
      <c r="H16" s="162"/>
      <c r="I16" s="162" t="s">
        <v>559</v>
      </c>
      <c r="J16" s="162" t="s">
        <v>559</v>
      </c>
      <c r="K16" s="162" t="s">
        <v>578</v>
      </c>
      <c r="L16" s="162" t="s">
        <v>559</v>
      </c>
      <c r="M16" s="162" t="s">
        <v>559</v>
      </c>
      <c r="N16" s="162" t="s">
        <v>559</v>
      </c>
      <c r="O16" s="162" t="s">
        <v>559</v>
      </c>
      <c r="P16" s="162" t="s">
        <v>559</v>
      </c>
      <c r="Q16" s="163"/>
      <c r="R16" s="163"/>
      <c r="S16" s="163"/>
      <c r="T16" s="163"/>
      <c r="U16" s="163"/>
      <c r="V16" s="163"/>
      <c r="W16" s="163"/>
      <c r="X16" s="163"/>
      <c r="Y16" s="162">
        <f t="shared" si="1"/>
        <v>11</v>
      </c>
      <c r="Z16" s="164">
        <f t="shared" si="2"/>
        <v>0.6470588235</v>
      </c>
      <c r="AA16" s="165">
        <f t="shared" si="3"/>
        <v>0</v>
      </c>
      <c r="AB16" s="164">
        <f t="shared" si="4"/>
        <v>0</v>
      </c>
      <c r="AC16" s="166">
        <f t="shared" si="5"/>
        <v>1</v>
      </c>
      <c r="AD16" s="164">
        <f t="shared" si="6"/>
        <v>0.05882352941</v>
      </c>
      <c r="AE16" s="160">
        <v>10.0</v>
      </c>
      <c r="AF16" s="161" t="str">
        <f t="shared" si="7"/>
        <v>Brianny  Caraballo Guzmán</v>
      </c>
      <c r="AG16" s="162"/>
      <c r="AH16" s="162" t="s">
        <v>559</v>
      </c>
      <c r="AI16" s="162" t="s">
        <v>559</v>
      </c>
      <c r="AJ16" s="162" t="s">
        <v>559</v>
      </c>
      <c r="AK16" s="162" t="s">
        <v>559</v>
      </c>
      <c r="AL16" s="162" t="s">
        <v>559</v>
      </c>
      <c r="AM16" s="162" t="s">
        <v>559</v>
      </c>
      <c r="AN16" s="162" t="s">
        <v>559</v>
      </c>
      <c r="AO16" s="162" t="s">
        <v>559</v>
      </c>
      <c r="AP16" s="162" t="s">
        <v>559</v>
      </c>
      <c r="AQ16" s="162"/>
      <c r="AR16" s="162"/>
      <c r="AS16" s="162"/>
      <c r="AT16" s="162" t="s">
        <v>559</v>
      </c>
      <c r="AU16" s="162"/>
      <c r="AV16" s="162" t="s">
        <v>559</v>
      </c>
      <c r="AW16" s="162"/>
      <c r="AX16" s="163"/>
      <c r="AY16" s="163"/>
      <c r="AZ16" s="163"/>
      <c r="BA16" s="163"/>
      <c r="BB16" s="163">
        <f t="shared" si="8"/>
        <v>11</v>
      </c>
      <c r="BC16" s="164" t="str">
        <f t="shared" si="9"/>
        <v/>
      </c>
      <c r="BD16" s="166">
        <f t="shared" si="10"/>
        <v>0</v>
      </c>
      <c r="BE16" s="164" t="str">
        <f t="shared" si="11"/>
        <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c r="E17" s="162" t="s">
        <v>559</v>
      </c>
      <c r="F17" s="162" t="s">
        <v>559</v>
      </c>
      <c r="G17" s="162" t="s">
        <v>559</v>
      </c>
      <c r="H17" s="162"/>
      <c r="I17" s="162" t="s">
        <v>559</v>
      </c>
      <c r="J17" s="162" t="s">
        <v>559</v>
      </c>
      <c r="K17" s="162" t="s">
        <v>559</v>
      </c>
      <c r="L17" s="162" t="s">
        <v>559</v>
      </c>
      <c r="M17" s="162" t="s">
        <v>559</v>
      </c>
      <c r="N17" s="162" t="s">
        <v>559</v>
      </c>
      <c r="O17" s="162" t="s">
        <v>559</v>
      </c>
      <c r="P17" s="162" t="s">
        <v>559</v>
      </c>
      <c r="Q17" s="163"/>
      <c r="R17" s="163"/>
      <c r="S17" s="163"/>
      <c r="T17" s="163"/>
      <c r="U17" s="163"/>
      <c r="V17" s="163"/>
      <c r="W17" s="163"/>
      <c r="X17" s="163"/>
      <c r="Y17" s="162">
        <f t="shared" si="1"/>
        <v>11</v>
      </c>
      <c r="Z17" s="164">
        <f t="shared" si="2"/>
        <v>0.6470588235</v>
      </c>
      <c r="AA17" s="165">
        <f t="shared" si="3"/>
        <v>0</v>
      </c>
      <c r="AB17" s="164">
        <f t="shared" si="4"/>
        <v>0</v>
      </c>
      <c r="AC17" s="166">
        <f t="shared" si="5"/>
        <v>0</v>
      </c>
      <c r="AD17" s="164">
        <f t="shared" si="6"/>
        <v>0</v>
      </c>
      <c r="AE17" s="160">
        <v>11.0</v>
      </c>
      <c r="AF17" s="161" t="str">
        <f t="shared" si="7"/>
        <v>Scarlet  Castillo</v>
      </c>
      <c r="AG17" s="162"/>
      <c r="AH17" s="162" t="s">
        <v>559</v>
      </c>
      <c r="AI17" s="162" t="s">
        <v>559</v>
      </c>
      <c r="AJ17" s="162" t="s">
        <v>559</v>
      </c>
      <c r="AK17" s="162" t="s">
        <v>559</v>
      </c>
      <c r="AL17" s="162" t="s">
        <v>559</v>
      </c>
      <c r="AM17" s="162" t="s">
        <v>559</v>
      </c>
      <c r="AN17" s="162" t="s">
        <v>559</v>
      </c>
      <c r="AO17" s="162" t="s">
        <v>559</v>
      </c>
      <c r="AP17" s="162" t="s">
        <v>579</v>
      </c>
      <c r="AQ17" s="162" t="s">
        <v>579</v>
      </c>
      <c r="AR17" s="162"/>
      <c r="AS17" s="162"/>
      <c r="AT17" s="162" t="s">
        <v>559</v>
      </c>
      <c r="AU17" s="162"/>
      <c r="AV17" s="162" t="s">
        <v>559</v>
      </c>
      <c r="AW17" s="162"/>
      <c r="AX17" s="163"/>
      <c r="AY17" s="163"/>
      <c r="AZ17" s="163"/>
      <c r="BA17" s="163"/>
      <c r="BB17" s="163">
        <f t="shared" si="8"/>
        <v>10</v>
      </c>
      <c r="BC17" s="164" t="str">
        <f t="shared" si="9"/>
        <v/>
      </c>
      <c r="BD17" s="166">
        <f t="shared" si="10"/>
        <v>2</v>
      </c>
      <c r="BE17" s="164" t="str">
        <f t="shared" si="11"/>
        <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c r="E18" s="162" t="s">
        <v>559</v>
      </c>
      <c r="F18" s="162" t="s">
        <v>559</v>
      </c>
      <c r="G18" s="162" t="s">
        <v>559</v>
      </c>
      <c r="H18" s="162"/>
      <c r="I18" s="162" t="s">
        <v>559</v>
      </c>
      <c r="J18" s="162" t="s">
        <v>559</v>
      </c>
      <c r="K18" s="162" t="s">
        <v>578</v>
      </c>
      <c r="L18" s="162" t="s">
        <v>579</v>
      </c>
      <c r="M18" s="162" t="s">
        <v>559</v>
      </c>
      <c r="N18" s="162" t="s">
        <v>559</v>
      </c>
      <c r="O18" s="162" t="s">
        <v>559</v>
      </c>
      <c r="P18" s="162" t="s">
        <v>559</v>
      </c>
      <c r="Q18" s="163"/>
      <c r="R18" s="163"/>
      <c r="S18" s="163"/>
      <c r="T18" s="163"/>
      <c r="U18" s="163"/>
      <c r="V18" s="163"/>
      <c r="W18" s="163"/>
      <c r="X18" s="163"/>
      <c r="Y18" s="162">
        <f t="shared" si="1"/>
        <v>10</v>
      </c>
      <c r="Z18" s="164">
        <f t="shared" si="2"/>
        <v>0.5882352941</v>
      </c>
      <c r="AA18" s="165">
        <f t="shared" si="3"/>
        <v>1</v>
      </c>
      <c r="AB18" s="164">
        <f t="shared" si="4"/>
        <v>0.05882352941</v>
      </c>
      <c r="AC18" s="166">
        <f t="shared" si="5"/>
        <v>1</v>
      </c>
      <c r="AD18" s="164">
        <f t="shared" si="6"/>
        <v>0.05882352941</v>
      </c>
      <c r="AE18" s="160">
        <v>12.0</v>
      </c>
      <c r="AF18" s="161" t="str">
        <f t="shared" si="7"/>
        <v>Yarselin  Cruz Peña</v>
      </c>
      <c r="AG18" s="162"/>
      <c r="AH18" s="162" t="s">
        <v>559</v>
      </c>
      <c r="AI18" s="162" t="s">
        <v>559</v>
      </c>
      <c r="AJ18" s="162" t="s">
        <v>559</v>
      </c>
      <c r="AK18" s="162" t="s">
        <v>578</v>
      </c>
      <c r="AL18" s="162" t="s">
        <v>559</v>
      </c>
      <c r="AM18" s="162" t="s">
        <v>559</v>
      </c>
      <c r="AN18" s="162" t="s">
        <v>559</v>
      </c>
      <c r="AO18" s="162" t="s">
        <v>559</v>
      </c>
      <c r="AP18" s="162" t="s">
        <v>559</v>
      </c>
      <c r="AQ18" s="162" t="s">
        <v>559</v>
      </c>
      <c r="AR18" s="162"/>
      <c r="AS18" s="162"/>
      <c r="AT18" s="162" t="s">
        <v>559</v>
      </c>
      <c r="AU18" s="162"/>
      <c r="AV18" s="162" t="s">
        <v>559</v>
      </c>
      <c r="AW18" s="162"/>
      <c r="AX18" s="163"/>
      <c r="AY18" s="163"/>
      <c r="AZ18" s="163"/>
      <c r="BA18" s="163"/>
      <c r="BB18" s="163">
        <f t="shared" si="8"/>
        <v>12</v>
      </c>
      <c r="BC18" s="164" t="str">
        <f t="shared" si="9"/>
        <v/>
      </c>
      <c r="BD18" s="166">
        <f t="shared" si="10"/>
        <v>0</v>
      </c>
      <c r="BE18" s="164" t="str">
        <f t="shared" si="11"/>
        <v/>
      </c>
      <c r="BF18" s="166">
        <f t="shared" si="12"/>
        <v>1</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c r="E19" s="162" t="s">
        <v>559</v>
      </c>
      <c r="F19" s="162" t="s">
        <v>559</v>
      </c>
      <c r="G19" s="162" t="s">
        <v>559</v>
      </c>
      <c r="H19" s="162"/>
      <c r="I19" s="162" t="s">
        <v>559</v>
      </c>
      <c r="J19" s="162" t="s">
        <v>559</v>
      </c>
      <c r="K19" s="162" t="s">
        <v>559</v>
      </c>
      <c r="L19" s="162" t="s">
        <v>559</v>
      </c>
      <c r="M19" s="162" t="s">
        <v>559</v>
      </c>
      <c r="N19" s="162" t="s">
        <v>578</v>
      </c>
      <c r="O19" s="162" t="s">
        <v>559</v>
      </c>
      <c r="P19" s="162" t="s">
        <v>559</v>
      </c>
      <c r="Q19" s="163"/>
      <c r="R19" s="163"/>
      <c r="S19" s="163"/>
      <c r="T19" s="163"/>
      <c r="U19" s="163"/>
      <c r="V19" s="163"/>
      <c r="W19" s="163"/>
      <c r="X19" s="163"/>
      <c r="Y19" s="162">
        <f t="shared" si="1"/>
        <v>11</v>
      </c>
      <c r="Z19" s="164">
        <f t="shared" si="2"/>
        <v>0.6470588235</v>
      </c>
      <c r="AA19" s="165">
        <f t="shared" si="3"/>
        <v>0</v>
      </c>
      <c r="AB19" s="164">
        <f t="shared" si="4"/>
        <v>0</v>
      </c>
      <c r="AC19" s="166">
        <f t="shared" si="5"/>
        <v>1</v>
      </c>
      <c r="AD19" s="164">
        <f t="shared" si="6"/>
        <v>0.05882352941</v>
      </c>
      <c r="AE19" s="160">
        <v>13.0</v>
      </c>
      <c r="AF19" s="161" t="str">
        <f t="shared" si="7"/>
        <v>Fernando José Díaz Fernández</v>
      </c>
      <c r="AG19" s="162"/>
      <c r="AH19" s="162" t="s">
        <v>559</v>
      </c>
      <c r="AI19" s="162" t="s">
        <v>559</v>
      </c>
      <c r="AJ19" s="162" t="s">
        <v>559</v>
      </c>
      <c r="AK19" s="162" t="s">
        <v>559</v>
      </c>
      <c r="AL19" s="162" t="s">
        <v>559</v>
      </c>
      <c r="AM19" s="162" t="s">
        <v>559</v>
      </c>
      <c r="AN19" s="162" t="s">
        <v>559</v>
      </c>
      <c r="AO19" s="162" t="s">
        <v>559</v>
      </c>
      <c r="AP19" s="162" t="s">
        <v>559</v>
      </c>
      <c r="AQ19" s="162" t="s">
        <v>559</v>
      </c>
      <c r="AR19" s="162"/>
      <c r="AS19" s="162"/>
      <c r="AT19" s="162" t="s">
        <v>559</v>
      </c>
      <c r="AU19" s="162"/>
      <c r="AV19" s="162" t="s">
        <v>559</v>
      </c>
      <c r="AW19" s="162"/>
      <c r="AX19" s="163"/>
      <c r="AY19" s="163"/>
      <c r="AZ19" s="163"/>
      <c r="BA19" s="163"/>
      <c r="BB19" s="163">
        <f t="shared" si="8"/>
        <v>12</v>
      </c>
      <c r="BC19" s="164" t="str">
        <f t="shared" si="9"/>
        <v/>
      </c>
      <c r="BD19" s="166">
        <f t="shared" si="10"/>
        <v>0</v>
      </c>
      <c r="BE19" s="164" t="str">
        <f t="shared" si="11"/>
        <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c r="E20" s="162" t="s">
        <v>559</v>
      </c>
      <c r="F20" s="162" t="s">
        <v>559</v>
      </c>
      <c r="G20" s="162" t="s">
        <v>579</v>
      </c>
      <c r="H20" s="162"/>
      <c r="I20" s="162" t="s">
        <v>559</v>
      </c>
      <c r="J20" s="162" t="s">
        <v>559</v>
      </c>
      <c r="K20" s="162" t="s">
        <v>559</v>
      </c>
      <c r="L20" s="162" t="s">
        <v>559</v>
      </c>
      <c r="M20" s="162" t="s">
        <v>559</v>
      </c>
      <c r="N20" s="162" t="s">
        <v>559</v>
      </c>
      <c r="O20" s="162" t="s">
        <v>559</v>
      </c>
      <c r="P20" s="162" t="s">
        <v>559</v>
      </c>
      <c r="Q20" s="163"/>
      <c r="R20" s="163"/>
      <c r="S20" s="163"/>
      <c r="T20" s="163"/>
      <c r="U20" s="163"/>
      <c r="V20" s="163"/>
      <c r="W20" s="163"/>
      <c r="X20" s="163"/>
      <c r="Y20" s="162">
        <f t="shared" si="1"/>
        <v>10</v>
      </c>
      <c r="Z20" s="164">
        <f t="shared" si="2"/>
        <v>0.5882352941</v>
      </c>
      <c r="AA20" s="165">
        <f t="shared" si="3"/>
        <v>1</v>
      </c>
      <c r="AB20" s="164">
        <f t="shared" si="4"/>
        <v>0.05882352941</v>
      </c>
      <c r="AC20" s="166">
        <f t="shared" si="5"/>
        <v>0</v>
      </c>
      <c r="AD20" s="164">
        <f t="shared" si="6"/>
        <v>0</v>
      </c>
      <c r="AE20" s="160">
        <v>14.0</v>
      </c>
      <c r="AF20" s="161" t="str">
        <f t="shared" si="7"/>
        <v>Scarlett  Espinal Estéves</v>
      </c>
      <c r="AG20" s="162"/>
      <c r="AH20" s="162" t="s">
        <v>579</v>
      </c>
      <c r="AI20" s="162" t="s">
        <v>559</v>
      </c>
      <c r="AJ20" s="162" t="s">
        <v>559</v>
      </c>
      <c r="AK20" s="162" t="s">
        <v>559</v>
      </c>
      <c r="AL20" s="162" t="s">
        <v>559</v>
      </c>
      <c r="AM20" s="162" t="s">
        <v>559</v>
      </c>
      <c r="AN20" s="162" t="s">
        <v>578</v>
      </c>
      <c r="AO20" s="162" t="s">
        <v>579</v>
      </c>
      <c r="AP20" s="162" t="s">
        <v>559</v>
      </c>
      <c r="AQ20" s="162" t="s">
        <v>559</v>
      </c>
      <c r="AR20" s="162"/>
      <c r="AS20" s="162" t="s">
        <v>579</v>
      </c>
      <c r="AT20" s="162" t="s">
        <v>559</v>
      </c>
      <c r="AU20" s="162"/>
      <c r="AV20" s="162" t="s">
        <v>559</v>
      </c>
      <c r="AW20" s="162"/>
      <c r="AX20" s="163"/>
      <c r="AY20" s="163"/>
      <c r="AZ20" s="163"/>
      <c r="BA20" s="163"/>
      <c r="BB20" s="163">
        <f t="shared" si="8"/>
        <v>10</v>
      </c>
      <c r="BC20" s="164" t="str">
        <f t="shared" si="9"/>
        <v/>
      </c>
      <c r="BD20" s="166">
        <f t="shared" si="10"/>
        <v>3</v>
      </c>
      <c r="BE20" s="164" t="str">
        <f t="shared" si="11"/>
        <v/>
      </c>
      <c r="BF20" s="166">
        <f t="shared" si="12"/>
        <v>1</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c r="E21" s="162" t="s">
        <v>559</v>
      </c>
      <c r="F21" s="162" t="s">
        <v>559</v>
      </c>
      <c r="G21" s="162" t="s">
        <v>559</v>
      </c>
      <c r="H21" s="162"/>
      <c r="I21" s="162" t="s">
        <v>559</v>
      </c>
      <c r="J21" s="162" t="s">
        <v>559</v>
      </c>
      <c r="K21" s="162" t="s">
        <v>579</v>
      </c>
      <c r="L21" s="162" t="s">
        <v>559</v>
      </c>
      <c r="M21" s="162" t="s">
        <v>559</v>
      </c>
      <c r="N21" s="162" t="s">
        <v>559</v>
      </c>
      <c r="O21" s="162" t="s">
        <v>559</v>
      </c>
      <c r="P21" s="162" t="s">
        <v>559</v>
      </c>
      <c r="Q21" s="163"/>
      <c r="R21" s="163"/>
      <c r="S21" s="163"/>
      <c r="T21" s="163"/>
      <c r="U21" s="163"/>
      <c r="V21" s="163"/>
      <c r="W21" s="163"/>
      <c r="X21" s="163"/>
      <c r="Y21" s="162">
        <f t="shared" si="1"/>
        <v>10</v>
      </c>
      <c r="Z21" s="164">
        <f t="shared" si="2"/>
        <v>0.5882352941</v>
      </c>
      <c r="AA21" s="165">
        <f t="shared" si="3"/>
        <v>1</v>
      </c>
      <c r="AB21" s="164">
        <f t="shared" si="4"/>
        <v>0.05882352941</v>
      </c>
      <c r="AC21" s="166">
        <f t="shared" si="5"/>
        <v>0</v>
      </c>
      <c r="AD21" s="164">
        <f t="shared" si="6"/>
        <v>0</v>
      </c>
      <c r="AE21" s="160">
        <v>15.0</v>
      </c>
      <c r="AF21" s="161" t="str">
        <f t="shared" si="7"/>
        <v>José Manuel Estrella</v>
      </c>
      <c r="AG21" s="162"/>
      <c r="AH21" s="162" t="s">
        <v>579</v>
      </c>
      <c r="AI21" s="162" t="s">
        <v>559</v>
      </c>
      <c r="AJ21" s="162" t="s">
        <v>559</v>
      </c>
      <c r="AK21" s="162" t="s">
        <v>559</v>
      </c>
      <c r="AL21" s="162" t="s">
        <v>559</v>
      </c>
      <c r="AM21" s="162" t="s">
        <v>559</v>
      </c>
      <c r="AN21" s="162" t="s">
        <v>559</v>
      </c>
      <c r="AO21" s="162" t="s">
        <v>559</v>
      </c>
      <c r="AP21" s="162" t="s">
        <v>579</v>
      </c>
      <c r="AQ21" s="162" t="s">
        <v>559</v>
      </c>
      <c r="AR21" s="162"/>
      <c r="AS21" s="162"/>
      <c r="AT21" s="162" t="s">
        <v>559</v>
      </c>
      <c r="AU21" s="162"/>
      <c r="AV21" s="162" t="s">
        <v>559</v>
      </c>
      <c r="AW21" s="162"/>
      <c r="AX21" s="163"/>
      <c r="AY21" s="163"/>
      <c r="AZ21" s="163"/>
      <c r="BA21" s="163"/>
      <c r="BB21" s="163">
        <f t="shared" si="8"/>
        <v>10</v>
      </c>
      <c r="BC21" s="164" t="str">
        <f t="shared" si="9"/>
        <v/>
      </c>
      <c r="BD21" s="166">
        <f t="shared" si="10"/>
        <v>2</v>
      </c>
      <c r="BE21" s="164" t="str">
        <f t="shared" si="11"/>
        <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c r="E22" s="162" t="s">
        <v>559</v>
      </c>
      <c r="F22" s="162" t="s">
        <v>559</v>
      </c>
      <c r="G22" s="162" t="s">
        <v>559</v>
      </c>
      <c r="H22" s="162"/>
      <c r="I22" s="162" t="s">
        <v>559</v>
      </c>
      <c r="J22" s="162" t="s">
        <v>559</v>
      </c>
      <c r="K22" s="162" t="s">
        <v>559</v>
      </c>
      <c r="L22" s="162" t="s">
        <v>579</v>
      </c>
      <c r="M22" s="162" t="s">
        <v>559</v>
      </c>
      <c r="N22" s="162" t="s">
        <v>559</v>
      </c>
      <c r="O22" s="162" t="s">
        <v>559</v>
      </c>
      <c r="P22" s="162" t="s">
        <v>559</v>
      </c>
      <c r="Q22" s="163"/>
      <c r="R22" s="163"/>
      <c r="S22" s="163"/>
      <c r="T22" s="163"/>
      <c r="U22" s="163"/>
      <c r="V22" s="163"/>
      <c r="W22" s="163"/>
      <c r="X22" s="163"/>
      <c r="Y22" s="162">
        <f t="shared" si="1"/>
        <v>10</v>
      </c>
      <c r="Z22" s="164">
        <f t="shared" si="2"/>
        <v>0.5882352941</v>
      </c>
      <c r="AA22" s="165">
        <f t="shared" si="3"/>
        <v>1</v>
      </c>
      <c r="AB22" s="164">
        <f t="shared" si="4"/>
        <v>0.05882352941</v>
      </c>
      <c r="AC22" s="166">
        <f t="shared" si="5"/>
        <v>0</v>
      </c>
      <c r="AD22" s="164">
        <f t="shared" si="6"/>
        <v>0</v>
      </c>
      <c r="AE22" s="160">
        <v>16.0</v>
      </c>
      <c r="AF22" s="161" t="str">
        <f t="shared" si="7"/>
        <v>Misael Starberk Ferreras Pérez</v>
      </c>
      <c r="AG22" s="162"/>
      <c r="AH22" s="162" t="s">
        <v>579</v>
      </c>
      <c r="AI22" s="162" t="s">
        <v>559</v>
      </c>
      <c r="AJ22" s="162" t="s">
        <v>559</v>
      </c>
      <c r="AK22" s="162" t="s">
        <v>559</v>
      </c>
      <c r="AL22" s="162" t="s">
        <v>559</v>
      </c>
      <c r="AM22" s="162" t="s">
        <v>559</v>
      </c>
      <c r="AN22" s="162" t="s">
        <v>559</v>
      </c>
      <c r="AO22" s="162" t="s">
        <v>559</v>
      </c>
      <c r="AP22" s="162" t="s">
        <v>559</v>
      </c>
      <c r="AQ22" s="162" t="s">
        <v>559</v>
      </c>
      <c r="AR22" s="162"/>
      <c r="AS22" s="162"/>
      <c r="AT22" s="162" t="s">
        <v>559</v>
      </c>
      <c r="AU22" s="162"/>
      <c r="AV22" s="162" t="s">
        <v>559</v>
      </c>
      <c r="AW22" s="162"/>
      <c r="AX22" s="163"/>
      <c r="AY22" s="163"/>
      <c r="AZ22" s="163"/>
      <c r="BA22" s="163"/>
      <c r="BB22" s="163">
        <f t="shared" si="8"/>
        <v>11</v>
      </c>
      <c r="BC22" s="164" t="str">
        <f t="shared" si="9"/>
        <v/>
      </c>
      <c r="BD22" s="166">
        <f t="shared" si="10"/>
        <v>1</v>
      </c>
      <c r="BE22" s="164" t="str">
        <f t="shared" si="11"/>
        <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c r="E23" s="162" t="s">
        <v>559</v>
      </c>
      <c r="F23" s="162" t="s">
        <v>559</v>
      </c>
      <c r="G23" s="162" t="s">
        <v>559</v>
      </c>
      <c r="H23" s="162"/>
      <c r="I23" s="162" t="s">
        <v>559</v>
      </c>
      <c r="J23" s="162" t="s">
        <v>578</v>
      </c>
      <c r="K23" s="162" t="s">
        <v>559</v>
      </c>
      <c r="L23" s="162" t="s">
        <v>559</v>
      </c>
      <c r="M23" s="162" t="s">
        <v>559</v>
      </c>
      <c r="N23" s="162" t="s">
        <v>559</v>
      </c>
      <c r="O23" s="162" t="s">
        <v>578</v>
      </c>
      <c r="P23" s="162" t="s">
        <v>559</v>
      </c>
      <c r="Q23" s="163"/>
      <c r="R23" s="163"/>
      <c r="S23" s="163"/>
      <c r="T23" s="163"/>
      <c r="U23" s="163"/>
      <c r="V23" s="163"/>
      <c r="W23" s="163"/>
      <c r="X23" s="163"/>
      <c r="Y23" s="162">
        <f t="shared" si="1"/>
        <v>11</v>
      </c>
      <c r="Z23" s="164">
        <f t="shared" si="2"/>
        <v>0.6470588235</v>
      </c>
      <c r="AA23" s="165">
        <f t="shared" si="3"/>
        <v>0</v>
      </c>
      <c r="AB23" s="164">
        <f t="shared" si="4"/>
        <v>0</v>
      </c>
      <c r="AC23" s="166">
        <f t="shared" si="5"/>
        <v>2</v>
      </c>
      <c r="AD23" s="164">
        <f t="shared" si="6"/>
        <v>0.1176470588</v>
      </c>
      <c r="AE23" s="160">
        <v>17.0</v>
      </c>
      <c r="AF23" s="161" t="str">
        <f t="shared" si="7"/>
        <v>Ruth Esther Fernández Rodríguez</v>
      </c>
      <c r="AG23" s="162"/>
      <c r="AH23" s="162" t="s">
        <v>559</v>
      </c>
      <c r="AI23" s="162" t="s">
        <v>559</v>
      </c>
      <c r="AJ23" s="162" t="s">
        <v>559</v>
      </c>
      <c r="AK23" s="162" t="s">
        <v>559</v>
      </c>
      <c r="AL23" s="162" t="s">
        <v>559</v>
      </c>
      <c r="AM23" s="162" t="s">
        <v>559</v>
      </c>
      <c r="AN23" s="162" t="s">
        <v>559</v>
      </c>
      <c r="AO23" s="162" t="s">
        <v>559</v>
      </c>
      <c r="AP23" s="162" t="s">
        <v>578</v>
      </c>
      <c r="AQ23" s="162" t="s">
        <v>559</v>
      </c>
      <c r="AR23" s="162"/>
      <c r="AS23" s="162"/>
      <c r="AT23" s="162" t="s">
        <v>559</v>
      </c>
      <c r="AU23" s="162"/>
      <c r="AV23" s="162" t="s">
        <v>579</v>
      </c>
      <c r="AW23" s="162"/>
      <c r="AX23" s="163"/>
      <c r="AY23" s="163"/>
      <c r="AZ23" s="163"/>
      <c r="BA23" s="163"/>
      <c r="BB23" s="163">
        <f t="shared" si="8"/>
        <v>11</v>
      </c>
      <c r="BC23" s="164" t="str">
        <f t="shared" si="9"/>
        <v/>
      </c>
      <c r="BD23" s="166">
        <f t="shared" si="10"/>
        <v>1</v>
      </c>
      <c r="BE23" s="164" t="str">
        <f t="shared" si="11"/>
        <v/>
      </c>
      <c r="BF23" s="166">
        <f t="shared" si="12"/>
        <v>1</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c r="E24" s="162" t="s">
        <v>559</v>
      </c>
      <c r="F24" s="162" t="s">
        <v>559</v>
      </c>
      <c r="G24" s="162" t="s">
        <v>559</v>
      </c>
      <c r="H24" s="162"/>
      <c r="I24" s="162" t="s">
        <v>559</v>
      </c>
      <c r="J24" s="162" t="s">
        <v>559</v>
      </c>
      <c r="K24" s="162" t="s">
        <v>559</v>
      </c>
      <c r="L24" s="162" t="s">
        <v>559</v>
      </c>
      <c r="M24" s="162" t="s">
        <v>559</v>
      </c>
      <c r="N24" s="162" t="s">
        <v>559</v>
      </c>
      <c r="O24" s="162" t="s">
        <v>559</v>
      </c>
      <c r="P24" s="162" t="s">
        <v>559</v>
      </c>
      <c r="Q24" s="163"/>
      <c r="R24" s="163"/>
      <c r="S24" s="163"/>
      <c r="T24" s="163"/>
      <c r="U24" s="163"/>
      <c r="V24" s="163"/>
      <c r="W24" s="163"/>
      <c r="X24" s="163"/>
      <c r="Y24" s="162">
        <f t="shared" si="1"/>
        <v>11</v>
      </c>
      <c r="Z24" s="164">
        <f t="shared" si="2"/>
        <v>0.6470588235</v>
      </c>
      <c r="AA24" s="165">
        <f t="shared" si="3"/>
        <v>0</v>
      </c>
      <c r="AB24" s="164">
        <f t="shared" si="4"/>
        <v>0</v>
      </c>
      <c r="AC24" s="166">
        <f t="shared" si="5"/>
        <v>0</v>
      </c>
      <c r="AD24" s="164">
        <f t="shared" si="6"/>
        <v>0</v>
      </c>
      <c r="AE24" s="160">
        <v>18.0</v>
      </c>
      <c r="AF24" s="161" t="str">
        <f t="shared" si="7"/>
        <v>Discairy  Filpo Estrella</v>
      </c>
      <c r="AG24" s="162"/>
      <c r="AH24" s="162" t="s">
        <v>559</v>
      </c>
      <c r="AI24" s="162" t="s">
        <v>559</v>
      </c>
      <c r="AJ24" s="162" t="s">
        <v>559</v>
      </c>
      <c r="AK24" s="162" t="s">
        <v>559</v>
      </c>
      <c r="AL24" s="162" t="s">
        <v>559</v>
      </c>
      <c r="AM24" s="162" t="s">
        <v>559</v>
      </c>
      <c r="AN24" s="162" t="s">
        <v>559</v>
      </c>
      <c r="AO24" s="162" t="s">
        <v>559</v>
      </c>
      <c r="AP24" s="162" t="s">
        <v>559</v>
      </c>
      <c r="AQ24" s="162" t="s">
        <v>559</v>
      </c>
      <c r="AR24" s="162"/>
      <c r="AS24" s="162"/>
      <c r="AT24" s="162" t="s">
        <v>559</v>
      </c>
      <c r="AU24" s="162"/>
      <c r="AV24" s="162" t="s">
        <v>559</v>
      </c>
      <c r="AW24" s="162"/>
      <c r="AX24" s="163"/>
      <c r="AY24" s="163"/>
      <c r="AZ24" s="163"/>
      <c r="BA24" s="163"/>
      <c r="BB24" s="163">
        <f t="shared" si="8"/>
        <v>12</v>
      </c>
      <c r="BC24" s="164" t="str">
        <f t="shared" si="9"/>
        <v/>
      </c>
      <c r="BD24" s="166">
        <f t="shared" si="10"/>
        <v>0</v>
      </c>
      <c r="BE24" s="164" t="str">
        <f t="shared" si="11"/>
        <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c r="E25" s="162" t="s">
        <v>559</v>
      </c>
      <c r="F25" s="162" t="s">
        <v>559</v>
      </c>
      <c r="G25" s="162" t="s">
        <v>559</v>
      </c>
      <c r="H25" s="162"/>
      <c r="I25" s="162" t="s">
        <v>559</v>
      </c>
      <c r="J25" s="162" t="s">
        <v>559</v>
      </c>
      <c r="K25" s="162" t="s">
        <v>559</v>
      </c>
      <c r="L25" s="162" t="s">
        <v>559</v>
      </c>
      <c r="M25" s="162" t="s">
        <v>559</v>
      </c>
      <c r="N25" s="162" t="s">
        <v>559</v>
      </c>
      <c r="O25" s="162" t="s">
        <v>559</v>
      </c>
      <c r="P25" s="162" t="s">
        <v>559</v>
      </c>
      <c r="Q25" s="163"/>
      <c r="R25" s="163"/>
      <c r="S25" s="163"/>
      <c r="T25" s="163"/>
      <c r="U25" s="163"/>
      <c r="V25" s="163"/>
      <c r="W25" s="163"/>
      <c r="X25" s="163"/>
      <c r="Y25" s="162">
        <f t="shared" si="1"/>
        <v>11</v>
      </c>
      <c r="Z25" s="164">
        <f t="shared" si="2"/>
        <v>0.6470588235</v>
      </c>
      <c r="AA25" s="165">
        <f t="shared" si="3"/>
        <v>0</v>
      </c>
      <c r="AB25" s="164">
        <f t="shared" si="4"/>
        <v>0</v>
      </c>
      <c r="AC25" s="166">
        <f t="shared" si="5"/>
        <v>0</v>
      </c>
      <c r="AD25" s="164">
        <f t="shared" si="6"/>
        <v>0</v>
      </c>
      <c r="AE25" s="160">
        <v>19.0</v>
      </c>
      <c r="AF25" s="161" t="str">
        <f t="shared" si="7"/>
        <v>Alexis Enmanuel Gil  Sánchez</v>
      </c>
      <c r="AG25" s="162"/>
      <c r="AH25" s="162" t="s">
        <v>559</v>
      </c>
      <c r="AI25" s="162" t="s">
        <v>579</v>
      </c>
      <c r="AJ25" s="162" t="s">
        <v>559</v>
      </c>
      <c r="AK25" s="162" t="s">
        <v>559</v>
      </c>
      <c r="AL25" s="162" t="s">
        <v>559</v>
      </c>
      <c r="AM25" s="162" t="s">
        <v>559</v>
      </c>
      <c r="AN25" s="162" t="s">
        <v>559</v>
      </c>
      <c r="AO25" s="162" t="s">
        <v>559</v>
      </c>
      <c r="AP25" s="162" t="s">
        <v>559</v>
      </c>
      <c r="AQ25" s="162" t="s">
        <v>559</v>
      </c>
      <c r="AR25" s="162"/>
      <c r="AS25" s="162"/>
      <c r="AT25" s="162" t="s">
        <v>559</v>
      </c>
      <c r="AU25" s="162"/>
      <c r="AV25" s="162" t="s">
        <v>559</v>
      </c>
      <c r="AW25" s="162"/>
      <c r="AX25" s="163"/>
      <c r="AY25" s="163"/>
      <c r="AZ25" s="163"/>
      <c r="BA25" s="163"/>
      <c r="BB25" s="163">
        <f t="shared" si="8"/>
        <v>11</v>
      </c>
      <c r="BC25" s="164" t="str">
        <f t="shared" si="9"/>
        <v/>
      </c>
      <c r="BD25" s="166">
        <f t="shared" si="10"/>
        <v>1</v>
      </c>
      <c r="BE25" s="164" t="str">
        <f t="shared" si="11"/>
        <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c r="E26" s="162" t="s">
        <v>559</v>
      </c>
      <c r="F26" s="162" t="s">
        <v>559</v>
      </c>
      <c r="G26" s="162" t="s">
        <v>578</v>
      </c>
      <c r="H26" s="162"/>
      <c r="I26" s="162" t="s">
        <v>559</v>
      </c>
      <c r="J26" s="162" t="s">
        <v>559</v>
      </c>
      <c r="K26" s="162" t="s">
        <v>559</v>
      </c>
      <c r="L26" s="162" t="s">
        <v>579</v>
      </c>
      <c r="M26" s="162" t="s">
        <v>559</v>
      </c>
      <c r="N26" s="162" t="s">
        <v>579</v>
      </c>
      <c r="O26" s="162" t="s">
        <v>559</v>
      </c>
      <c r="P26" s="162" t="s">
        <v>559</v>
      </c>
      <c r="Q26" s="163"/>
      <c r="R26" s="163"/>
      <c r="S26" s="163"/>
      <c r="T26" s="163"/>
      <c r="U26" s="163"/>
      <c r="V26" s="163"/>
      <c r="W26" s="163"/>
      <c r="X26" s="163"/>
      <c r="Y26" s="162">
        <f t="shared" si="1"/>
        <v>9</v>
      </c>
      <c r="Z26" s="164">
        <f t="shared" si="2"/>
        <v>0.5294117647</v>
      </c>
      <c r="AA26" s="165">
        <f t="shared" si="3"/>
        <v>2</v>
      </c>
      <c r="AB26" s="164">
        <f t="shared" si="4"/>
        <v>0.1176470588</v>
      </c>
      <c r="AC26" s="166">
        <f t="shared" si="5"/>
        <v>1</v>
      </c>
      <c r="AD26" s="164">
        <f t="shared" si="6"/>
        <v>0.05882352941</v>
      </c>
      <c r="AE26" s="160">
        <v>20.0</v>
      </c>
      <c r="AF26" s="161" t="str">
        <f t="shared" si="7"/>
        <v>Ayendy Jesús Guzmán</v>
      </c>
      <c r="AG26" s="162"/>
      <c r="AH26" s="162" t="s">
        <v>559</v>
      </c>
      <c r="AI26" s="162" t="s">
        <v>579</v>
      </c>
      <c r="AJ26" s="162" t="s">
        <v>559</v>
      </c>
      <c r="AK26" s="162" t="s">
        <v>559</v>
      </c>
      <c r="AL26" s="162" t="s">
        <v>579</v>
      </c>
      <c r="AM26" s="162" t="s">
        <v>559</v>
      </c>
      <c r="AN26" s="162" t="s">
        <v>559</v>
      </c>
      <c r="AO26" s="162" t="s">
        <v>559</v>
      </c>
      <c r="AP26" s="162" t="s">
        <v>559</v>
      </c>
      <c r="AQ26" s="162" t="s">
        <v>559</v>
      </c>
      <c r="AR26" s="162"/>
      <c r="AS26" s="162"/>
      <c r="AT26" s="162" t="s">
        <v>559</v>
      </c>
      <c r="AU26" s="162"/>
      <c r="AV26" s="162" t="s">
        <v>559</v>
      </c>
      <c r="AW26" s="162"/>
      <c r="AX26" s="163"/>
      <c r="AY26" s="163"/>
      <c r="AZ26" s="163"/>
      <c r="BA26" s="163"/>
      <c r="BB26" s="163">
        <f t="shared" si="8"/>
        <v>10</v>
      </c>
      <c r="BC26" s="164" t="str">
        <f t="shared" si="9"/>
        <v/>
      </c>
      <c r="BD26" s="166">
        <f t="shared" si="10"/>
        <v>2</v>
      </c>
      <c r="BE26" s="164" t="str">
        <f t="shared" si="11"/>
        <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c r="E27" s="162" t="s">
        <v>559</v>
      </c>
      <c r="F27" s="162" t="s">
        <v>559</v>
      </c>
      <c r="G27" s="162" t="s">
        <v>559</v>
      </c>
      <c r="H27" s="162"/>
      <c r="I27" s="162" t="s">
        <v>559</v>
      </c>
      <c r="J27" s="162" t="s">
        <v>559</v>
      </c>
      <c r="K27" s="162" t="s">
        <v>559</v>
      </c>
      <c r="L27" s="162" t="s">
        <v>559</v>
      </c>
      <c r="M27" s="162" t="s">
        <v>559</v>
      </c>
      <c r="N27" s="162" t="s">
        <v>578</v>
      </c>
      <c r="O27" s="162" t="s">
        <v>578</v>
      </c>
      <c r="P27" s="162" t="s">
        <v>559</v>
      </c>
      <c r="Q27" s="163"/>
      <c r="R27" s="163"/>
      <c r="S27" s="163"/>
      <c r="T27" s="163"/>
      <c r="U27" s="163"/>
      <c r="V27" s="163"/>
      <c r="W27" s="163"/>
      <c r="X27" s="163"/>
      <c r="Y27" s="162">
        <f t="shared" si="1"/>
        <v>11</v>
      </c>
      <c r="Z27" s="164">
        <f t="shared" si="2"/>
        <v>0.6470588235</v>
      </c>
      <c r="AA27" s="165">
        <f t="shared" si="3"/>
        <v>0</v>
      </c>
      <c r="AB27" s="164">
        <f t="shared" si="4"/>
        <v>0</v>
      </c>
      <c r="AC27" s="166">
        <f t="shared" si="5"/>
        <v>2</v>
      </c>
      <c r="AD27" s="164">
        <f t="shared" si="6"/>
        <v>0.1176470588</v>
      </c>
      <c r="AE27" s="160">
        <v>21.0</v>
      </c>
      <c r="AF27" s="161" t="str">
        <f t="shared" si="7"/>
        <v>Yassir  Hernández Disla</v>
      </c>
      <c r="AG27" s="162"/>
      <c r="AH27" s="162" t="s">
        <v>559</v>
      </c>
      <c r="AI27" s="162" t="s">
        <v>559</v>
      </c>
      <c r="AJ27" s="162" t="s">
        <v>559</v>
      </c>
      <c r="AK27" s="162" t="s">
        <v>559</v>
      </c>
      <c r="AL27" s="162" t="s">
        <v>559</v>
      </c>
      <c r="AM27" s="162" t="s">
        <v>559</v>
      </c>
      <c r="AN27" s="162" t="s">
        <v>559</v>
      </c>
      <c r="AO27" s="162" t="s">
        <v>559</v>
      </c>
      <c r="AP27" s="162" t="s">
        <v>559</v>
      </c>
      <c r="AQ27" s="162" t="s">
        <v>559</v>
      </c>
      <c r="AR27" s="162"/>
      <c r="AS27" s="162"/>
      <c r="AT27" s="162" t="s">
        <v>559</v>
      </c>
      <c r="AU27" s="162"/>
      <c r="AV27" s="162" t="s">
        <v>559</v>
      </c>
      <c r="AW27" s="162"/>
      <c r="AX27" s="163"/>
      <c r="AY27" s="163"/>
      <c r="AZ27" s="163"/>
      <c r="BA27" s="163"/>
      <c r="BB27" s="163">
        <f t="shared" si="8"/>
        <v>12</v>
      </c>
      <c r="BC27" s="164" t="str">
        <f t="shared" si="9"/>
        <v/>
      </c>
      <c r="BD27" s="166">
        <f t="shared" si="10"/>
        <v>0</v>
      </c>
      <c r="BE27" s="164" t="str">
        <f t="shared" si="11"/>
        <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c r="E28" s="162" t="s">
        <v>559</v>
      </c>
      <c r="F28" s="162" t="s">
        <v>559</v>
      </c>
      <c r="G28" s="162" t="s">
        <v>559</v>
      </c>
      <c r="H28" s="162"/>
      <c r="I28" s="162" t="s">
        <v>559</v>
      </c>
      <c r="J28" s="162" t="s">
        <v>559</v>
      </c>
      <c r="K28" s="162" t="s">
        <v>559</v>
      </c>
      <c r="L28" s="162" t="s">
        <v>559</v>
      </c>
      <c r="M28" s="162" t="s">
        <v>559</v>
      </c>
      <c r="N28" s="162" t="s">
        <v>559</v>
      </c>
      <c r="O28" s="162" t="s">
        <v>559</v>
      </c>
      <c r="P28" s="162" t="s">
        <v>559</v>
      </c>
      <c r="Q28" s="163"/>
      <c r="R28" s="163"/>
      <c r="S28" s="163"/>
      <c r="T28" s="163"/>
      <c r="U28" s="163"/>
      <c r="V28" s="163"/>
      <c r="W28" s="163"/>
      <c r="X28" s="163"/>
      <c r="Y28" s="162">
        <f t="shared" si="1"/>
        <v>11</v>
      </c>
      <c r="Z28" s="164">
        <f t="shared" si="2"/>
        <v>0.6470588235</v>
      </c>
      <c r="AA28" s="165">
        <f t="shared" si="3"/>
        <v>0</v>
      </c>
      <c r="AB28" s="164">
        <f t="shared" si="4"/>
        <v>0</v>
      </c>
      <c r="AC28" s="166">
        <f t="shared" si="5"/>
        <v>0</v>
      </c>
      <c r="AD28" s="164">
        <f t="shared" si="6"/>
        <v>0</v>
      </c>
      <c r="AE28" s="160">
        <v>22.0</v>
      </c>
      <c r="AF28" s="161" t="str">
        <f t="shared" si="7"/>
        <v>Yadiel  Jiménez Betances</v>
      </c>
      <c r="AG28" s="162"/>
      <c r="AH28" s="162" t="s">
        <v>559</v>
      </c>
      <c r="AI28" s="162" t="s">
        <v>559</v>
      </c>
      <c r="AJ28" s="162" t="s">
        <v>559</v>
      </c>
      <c r="AK28" s="162" t="s">
        <v>559</v>
      </c>
      <c r="AL28" s="162" t="s">
        <v>559</v>
      </c>
      <c r="AM28" s="162" t="s">
        <v>559</v>
      </c>
      <c r="AN28" s="162" t="s">
        <v>559</v>
      </c>
      <c r="AO28" s="162" t="s">
        <v>559</v>
      </c>
      <c r="AP28" s="162" t="s">
        <v>559</v>
      </c>
      <c r="AQ28" s="162" t="s">
        <v>559</v>
      </c>
      <c r="AR28" s="162"/>
      <c r="AS28" s="162" t="s">
        <v>578</v>
      </c>
      <c r="AT28" s="162" t="s">
        <v>578</v>
      </c>
      <c r="AU28" s="162"/>
      <c r="AV28" s="162" t="s">
        <v>559</v>
      </c>
      <c r="AW28" s="162"/>
      <c r="AX28" s="163"/>
      <c r="AY28" s="163"/>
      <c r="AZ28" s="163"/>
      <c r="BA28" s="163"/>
      <c r="BB28" s="163">
        <f t="shared" si="8"/>
        <v>13</v>
      </c>
      <c r="BC28" s="164" t="str">
        <f t="shared" si="9"/>
        <v/>
      </c>
      <c r="BD28" s="166">
        <f t="shared" si="10"/>
        <v>0</v>
      </c>
      <c r="BE28" s="164" t="str">
        <f t="shared" si="11"/>
        <v/>
      </c>
      <c r="BF28" s="166">
        <f t="shared" si="12"/>
        <v>2</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c r="E29" s="162" t="s">
        <v>559</v>
      </c>
      <c r="F29" s="162" t="s">
        <v>579</v>
      </c>
      <c r="G29" s="162" t="s">
        <v>559</v>
      </c>
      <c r="H29" s="162"/>
      <c r="I29" s="162" t="s">
        <v>559</v>
      </c>
      <c r="J29" s="162" t="s">
        <v>559</v>
      </c>
      <c r="K29" s="162" t="s">
        <v>559</v>
      </c>
      <c r="L29" s="162" t="s">
        <v>559</v>
      </c>
      <c r="M29" s="162" t="s">
        <v>559</v>
      </c>
      <c r="N29" s="162" t="s">
        <v>559</v>
      </c>
      <c r="O29" s="162" t="s">
        <v>559</v>
      </c>
      <c r="P29" s="162" t="s">
        <v>559</v>
      </c>
      <c r="Q29" s="163"/>
      <c r="R29" s="163"/>
      <c r="S29" s="163"/>
      <c r="T29" s="163"/>
      <c r="U29" s="163"/>
      <c r="V29" s="163"/>
      <c r="W29" s="163"/>
      <c r="X29" s="163"/>
      <c r="Y29" s="162">
        <f t="shared" si="1"/>
        <v>10</v>
      </c>
      <c r="Z29" s="164">
        <f t="shared" si="2"/>
        <v>0.5882352941</v>
      </c>
      <c r="AA29" s="165">
        <f t="shared" si="3"/>
        <v>1</v>
      </c>
      <c r="AB29" s="164">
        <f t="shared" si="4"/>
        <v>0.05882352941</v>
      </c>
      <c r="AC29" s="166">
        <f t="shared" si="5"/>
        <v>0</v>
      </c>
      <c r="AD29" s="164">
        <f t="shared" si="6"/>
        <v>0</v>
      </c>
      <c r="AE29" s="160">
        <v>23.0</v>
      </c>
      <c r="AF29" s="161" t="str">
        <f t="shared" si="7"/>
        <v>Yamel  Mella Aquino</v>
      </c>
      <c r="AG29" s="162"/>
      <c r="AH29" s="162" t="s">
        <v>559</v>
      </c>
      <c r="AI29" s="162" t="s">
        <v>559</v>
      </c>
      <c r="AJ29" s="162" t="s">
        <v>559</v>
      </c>
      <c r="AK29" s="162" t="s">
        <v>559</v>
      </c>
      <c r="AL29" s="162" t="s">
        <v>559</v>
      </c>
      <c r="AM29" s="162" t="s">
        <v>559</v>
      </c>
      <c r="AN29" s="162" t="s">
        <v>578</v>
      </c>
      <c r="AO29" s="162" t="s">
        <v>559</v>
      </c>
      <c r="AP29" s="162" t="s">
        <v>559</v>
      </c>
      <c r="AQ29" s="162" t="s">
        <v>559</v>
      </c>
      <c r="AR29" s="162"/>
      <c r="AS29" s="162"/>
      <c r="AT29" s="162" t="s">
        <v>559</v>
      </c>
      <c r="AU29" s="162"/>
      <c r="AV29" s="162" t="s">
        <v>559</v>
      </c>
      <c r="AW29" s="162"/>
      <c r="AX29" s="163"/>
      <c r="AY29" s="163"/>
      <c r="AZ29" s="163"/>
      <c r="BA29" s="163"/>
      <c r="BB29" s="163">
        <f t="shared" si="8"/>
        <v>12</v>
      </c>
      <c r="BC29" s="164" t="str">
        <f t="shared" si="9"/>
        <v/>
      </c>
      <c r="BD29" s="166">
        <f t="shared" si="10"/>
        <v>0</v>
      </c>
      <c r="BE29" s="164" t="str">
        <f t="shared" si="11"/>
        <v/>
      </c>
      <c r="BF29" s="166">
        <f t="shared" si="12"/>
        <v>1</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c r="E30" s="162" t="s">
        <v>559</v>
      </c>
      <c r="F30" s="162" t="s">
        <v>559</v>
      </c>
      <c r="G30" s="162" t="s">
        <v>579</v>
      </c>
      <c r="H30" s="162"/>
      <c r="I30" s="162" t="s">
        <v>579</v>
      </c>
      <c r="J30" s="162" t="s">
        <v>559</v>
      </c>
      <c r="K30" s="162" t="s">
        <v>559</v>
      </c>
      <c r="L30" s="162" t="s">
        <v>559</v>
      </c>
      <c r="M30" s="162" t="s">
        <v>559</v>
      </c>
      <c r="N30" s="162" t="s">
        <v>579</v>
      </c>
      <c r="O30" s="162" t="s">
        <v>559</v>
      </c>
      <c r="P30" s="162" t="s">
        <v>559</v>
      </c>
      <c r="Q30" s="163"/>
      <c r="R30" s="163"/>
      <c r="S30" s="163"/>
      <c r="T30" s="163"/>
      <c r="U30" s="163"/>
      <c r="V30" s="163"/>
      <c r="W30" s="163"/>
      <c r="X30" s="163"/>
      <c r="Y30" s="162">
        <f t="shared" si="1"/>
        <v>8</v>
      </c>
      <c r="Z30" s="164">
        <f t="shared" si="2"/>
        <v>0.4705882353</v>
      </c>
      <c r="AA30" s="165">
        <f t="shared" si="3"/>
        <v>3</v>
      </c>
      <c r="AB30" s="164">
        <f t="shared" si="4"/>
        <v>0.1764705882</v>
      </c>
      <c r="AC30" s="166">
        <f t="shared" si="5"/>
        <v>0</v>
      </c>
      <c r="AD30" s="164">
        <f t="shared" si="6"/>
        <v>0</v>
      </c>
      <c r="AE30" s="160">
        <v>24.0</v>
      </c>
      <c r="AF30" s="161" t="str">
        <f t="shared" si="7"/>
        <v>Sariely Del Carmen Mena Chávez</v>
      </c>
      <c r="AG30" s="162"/>
      <c r="AH30" s="162" t="s">
        <v>579</v>
      </c>
      <c r="AI30" s="162" t="s">
        <v>579</v>
      </c>
      <c r="AJ30" s="162" t="s">
        <v>559</v>
      </c>
      <c r="AK30" s="162" t="s">
        <v>559</v>
      </c>
      <c r="AL30" s="162" t="s">
        <v>578</v>
      </c>
      <c r="AM30" s="162" t="s">
        <v>559</v>
      </c>
      <c r="AN30" s="162" t="s">
        <v>559</v>
      </c>
      <c r="AO30" s="162" t="s">
        <v>559</v>
      </c>
      <c r="AP30" s="162" t="s">
        <v>559</v>
      </c>
      <c r="AQ30" s="162" t="s">
        <v>559</v>
      </c>
      <c r="AR30" s="162"/>
      <c r="AS30" s="162"/>
      <c r="AT30" s="162" t="s">
        <v>578</v>
      </c>
      <c r="AU30" s="163"/>
      <c r="AV30" s="162" t="s">
        <v>559</v>
      </c>
      <c r="AW30" s="162"/>
      <c r="AX30" s="163"/>
      <c r="AY30" s="163"/>
      <c r="AZ30" s="163"/>
      <c r="BA30" s="163"/>
      <c r="BB30" s="163">
        <f t="shared" si="8"/>
        <v>10</v>
      </c>
      <c r="BC30" s="164" t="str">
        <f t="shared" si="9"/>
        <v/>
      </c>
      <c r="BD30" s="166">
        <f t="shared" si="10"/>
        <v>2</v>
      </c>
      <c r="BE30" s="164" t="str">
        <f t="shared" si="11"/>
        <v/>
      </c>
      <c r="BF30" s="166">
        <f t="shared" si="12"/>
        <v>2</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c r="E31" s="162" t="s">
        <v>559</v>
      </c>
      <c r="F31" s="162" t="s">
        <v>579</v>
      </c>
      <c r="G31" s="162" t="s">
        <v>559</v>
      </c>
      <c r="H31" s="162"/>
      <c r="I31" s="162" t="s">
        <v>559</v>
      </c>
      <c r="J31" s="162" t="s">
        <v>559</v>
      </c>
      <c r="K31" s="162" t="s">
        <v>559</v>
      </c>
      <c r="L31" s="162" t="s">
        <v>559</v>
      </c>
      <c r="M31" s="162" t="s">
        <v>559</v>
      </c>
      <c r="N31" s="162" t="s">
        <v>559</v>
      </c>
      <c r="O31" s="162" t="s">
        <v>559</v>
      </c>
      <c r="P31" s="162" t="s">
        <v>559</v>
      </c>
      <c r="Q31" s="163"/>
      <c r="R31" s="163"/>
      <c r="S31" s="163"/>
      <c r="T31" s="163"/>
      <c r="U31" s="163"/>
      <c r="V31" s="163"/>
      <c r="W31" s="163"/>
      <c r="X31" s="163"/>
      <c r="Y31" s="162">
        <f t="shared" si="1"/>
        <v>10</v>
      </c>
      <c r="Z31" s="164">
        <f t="shared" si="2"/>
        <v>0.5882352941</v>
      </c>
      <c r="AA31" s="165">
        <f t="shared" si="3"/>
        <v>1</v>
      </c>
      <c r="AB31" s="164">
        <f t="shared" si="4"/>
        <v>0.05882352941</v>
      </c>
      <c r="AC31" s="166">
        <f t="shared" si="5"/>
        <v>0</v>
      </c>
      <c r="AD31" s="164">
        <f t="shared" si="6"/>
        <v>0</v>
      </c>
      <c r="AE31" s="160">
        <v>25.0</v>
      </c>
      <c r="AF31" s="161" t="str">
        <f t="shared" si="7"/>
        <v>David Carmelo Navas Fernández</v>
      </c>
      <c r="AG31" s="162"/>
      <c r="AH31" s="162" t="s">
        <v>579</v>
      </c>
      <c r="AI31" s="162" t="s">
        <v>559</v>
      </c>
      <c r="AJ31" s="162" t="s">
        <v>559</v>
      </c>
      <c r="AK31" s="162" t="s">
        <v>559</v>
      </c>
      <c r="AL31" s="162" t="s">
        <v>559</v>
      </c>
      <c r="AM31" s="162" t="s">
        <v>559</v>
      </c>
      <c r="AN31" s="162" t="s">
        <v>559</v>
      </c>
      <c r="AO31" s="162" t="s">
        <v>579</v>
      </c>
      <c r="AP31" s="162" t="s">
        <v>559</v>
      </c>
      <c r="AQ31" s="162" t="s">
        <v>559</v>
      </c>
      <c r="AR31" s="162"/>
      <c r="AS31" s="162"/>
      <c r="AT31" s="162" t="s">
        <v>559</v>
      </c>
      <c r="AU31" s="162"/>
      <c r="AV31" s="162" t="s">
        <v>559</v>
      </c>
      <c r="AW31" s="162"/>
      <c r="AX31" s="163"/>
      <c r="AY31" s="163"/>
      <c r="AZ31" s="163"/>
      <c r="BA31" s="163"/>
      <c r="BB31" s="163">
        <f t="shared" si="8"/>
        <v>10</v>
      </c>
      <c r="BC31" s="164" t="str">
        <f t="shared" si="9"/>
        <v/>
      </c>
      <c r="BD31" s="166">
        <f t="shared" si="10"/>
        <v>2</v>
      </c>
      <c r="BE31" s="164" t="str">
        <f t="shared" si="11"/>
        <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c r="E32" s="162" t="s">
        <v>559</v>
      </c>
      <c r="F32" s="162" t="s">
        <v>559</v>
      </c>
      <c r="G32" s="162" t="s">
        <v>559</v>
      </c>
      <c r="H32" s="162"/>
      <c r="I32" s="162" t="s">
        <v>559</v>
      </c>
      <c r="J32" s="162" t="s">
        <v>559</v>
      </c>
      <c r="K32" s="162" t="s">
        <v>559</v>
      </c>
      <c r="L32" s="162" t="s">
        <v>559</v>
      </c>
      <c r="M32" s="162" t="s">
        <v>559</v>
      </c>
      <c r="N32" s="162" t="s">
        <v>559</v>
      </c>
      <c r="O32" s="162" t="s">
        <v>559</v>
      </c>
      <c r="P32" s="162" t="s">
        <v>559</v>
      </c>
      <c r="Q32" s="163"/>
      <c r="R32" s="163"/>
      <c r="S32" s="163"/>
      <c r="T32" s="163"/>
      <c r="U32" s="163"/>
      <c r="V32" s="163"/>
      <c r="W32" s="163"/>
      <c r="X32" s="163"/>
      <c r="Y32" s="162">
        <f t="shared" si="1"/>
        <v>11</v>
      </c>
      <c r="Z32" s="164">
        <f t="shared" si="2"/>
        <v>0.6470588235</v>
      </c>
      <c r="AA32" s="165">
        <f t="shared" si="3"/>
        <v>0</v>
      </c>
      <c r="AB32" s="164">
        <f t="shared" si="4"/>
        <v>0</v>
      </c>
      <c r="AC32" s="166">
        <f t="shared" si="5"/>
        <v>0</v>
      </c>
      <c r="AD32" s="164">
        <f t="shared" si="6"/>
        <v>0</v>
      </c>
      <c r="AE32" s="160">
        <v>26.0</v>
      </c>
      <c r="AF32" s="161" t="str">
        <f t="shared" si="7"/>
        <v>Andriw Jelier Ortiz Rodríguez</v>
      </c>
      <c r="AG32" s="162"/>
      <c r="AH32" s="162" t="s">
        <v>559</v>
      </c>
      <c r="AI32" s="162" t="s">
        <v>559</v>
      </c>
      <c r="AJ32" s="162" t="s">
        <v>559</v>
      </c>
      <c r="AK32" s="162" t="s">
        <v>559</v>
      </c>
      <c r="AL32" s="162" t="s">
        <v>559</v>
      </c>
      <c r="AM32" s="162" t="s">
        <v>559</v>
      </c>
      <c r="AN32" s="162" t="s">
        <v>559</v>
      </c>
      <c r="AO32" s="162" t="s">
        <v>559</v>
      </c>
      <c r="AP32" s="162" t="s">
        <v>559</v>
      </c>
      <c r="AQ32" s="162" t="s">
        <v>559</v>
      </c>
      <c r="AR32" s="162"/>
      <c r="AS32" s="162"/>
      <c r="AT32" s="162" t="s">
        <v>559</v>
      </c>
      <c r="AU32" s="162"/>
      <c r="AV32" s="162" t="s">
        <v>559</v>
      </c>
      <c r="AW32" s="162"/>
      <c r="AX32" s="163"/>
      <c r="AY32" s="163"/>
      <c r="AZ32" s="163"/>
      <c r="BA32" s="163"/>
      <c r="BB32" s="163">
        <f t="shared" si="8"/>
        <v>12</v>
      </c>
      <c r="BC32" s="164" t="str">
        <f t="shared" si="9"/>
        <v/>
      </c>
      <c r="BD32" s="166">
        <f t="shared" si="10"/>
        <v>0</v>
      </c>
      <c r="BE32" s="164" t="str">
        <f t="shared" si="11"/>
        <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c r="E33" s="162" t="s">
        <v>578</v>
      </c>
      <c r="F33" s="162" t="s">
        <v>578</v>
      </c>
      <c r="G33" s="162" t="s">
        <v>578</v>
      </c>
      <c r="H33" s="162"/>
      <c r="I33" s="162" t="s">
        <v>559</v>
      </c>
      <c r="J33" s="162" t="s">
        <v>559</v>
      </c>
      <c r="K33" s="162" t="s">
        <v>559</v>
      </c>
      <c r="L33" s="162" t="s">
        <v>559</v>
      </c>
      <c r="M33" s="162" t="s">
        <v>559</v>
      </c>
      <c r="N33" s="162" t="s">
        <v>559</v>
      </c>
      <c r="O33" s="162" t="s">
        <v>559</v>
      </c>
      <c r="P33" s="162" t="s">
        <v>559</v>
      </c>
      <c r="Q33" s="163"/>
      <c r="R33" s="163"/>
      <c r="S33" s="163"/>
      <c r="T33" s="163"/>
      <c r="U33" s="163"/>
      <c r="V33" s="163"/>
      <c r="W33" s="163"/>
      <c r="X33" s="163"/>
      <c r="Y33" s="162">
        <f t="shared" si="1"/>
        <v>10</v>
      </c>
      <c r="Z33" s="164">
        <f t="shared" si="2"/>
        <v>0.5882352941</v>
      </c>
      <c r="AA33" s="165">
        <f t="shared" si="3"/>
        <v>0</v>
      </c>
      <c r="AB33" s="164">
        <f t="shared" si="4"/>
        <v>0</v>
      </c>
      <c r="AC33" s="166">
        <f t="shared" si="5"/>
        <v>3</v>
      </c>
      <c r="AD33" s="164">
        <f t="shared" si="6"/>
        <v>0.1764705882</v>
      </c>
      <c r="AE33" s="160">
        <v>27.0</v>
      </c>
      <c r="AF33" s="161" t="str">
        <f t="shared" si="7"/>
        <v>Dashley Nicole Peña García</v>
      </c>
      <c r="AG33" s="162"/>
      <c r="AH33" s="162" t="s">
        <v>559</v>
      </c>
      <c r="AI33" s="162" t="s">
        <v>559</v>
      </c>
      <c r="AJ33" s="162" t="s">
        <v>559</v>
      </c>
      <c r="AK33" s="162" t="s">
        <v>559</v>
      </c>
      <c r="AL33" s="162" t="s">
        <v>559</v>
      </c>
      <c r="AM33" s="162" t="s">
        <v>559</v>
      </c>
      <c r="AN33" s="162" t="s">
        <v>559</v>
      </c>
      <c r="AO33" s="162" t="s">
        <v>578</v>
      </c>
      <c r="AP33" s="162" t="s">
        <v>559</v>
      </c>
      <c r="AQ33" s="162" t="s">
        <v>559</v>
      </c>
      <c r="AR33" s="162"/>
      <c r="AS33" s="162"/>
      <c r="AT33" s="162" t="s">
        <v>559</v>
      </c>
      <c r="AU33" s="162"/>
      <c r="AV33" s="162" t="s">
        <v>559</v>
      </c>
      <c r="AW33" s="162"/>
      <c r="AX33" s="163"/>
      <c r="AY33" s="163"/>
      <c r="AZ33" s="163"/>
      <c r="BA33" s="163"/>
      <c r="BB33" s="163">
        <f t="shared" si="8"/>
        <v>12</v>
      </c>
      <c r="BC33" s="164" t="str">
        <f t="shared" si="9"/>
        <v/>
      </c>
      <c r="BD33" s="166">
        <f t="shared" si="10"/>
        <v>0</v>
      </c>
      <c r="BE33" s="164" t="str">
        <f t="shared" si="11"/>
        <v/>
      </c>
      <c r="BF33" s="166">
        <f t="shared" si="12"/>
        <v>1</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c r="E34" s="162" t="s">
        <v>559</v>
      </c>
      <c r="F34" s="162" t="s">
        <v>559</v>
      </c>
      <c r="G34" s="162" t="s">
        <v>559</v>
      </c>
      <c r="H34" s="162"/>
      <c r="I34" s="162" t="s">
        <v>559</v>
      </c>
      <c r="J34" s="162" t="s">
        <v>559</v>
      </c>
      <c r="K34" s="162" t="s">
        <v>559</v>
      </c>
      <c r="L34" s="162" t="s">
        <v>559</v>
      </c>
      <c r="M34" s="162" t="s">
        <v>559</v>
      </c>
      <c r="N34" s="162" t="s">
        <v>559</v>
      </c>
      <c r="O34" s="162" t="s">
        <v>559</v>
      </c>
      <c r="P34" s="162" t="s">
        <v>559</v>
      </c>
      <c r="Q34" s="163"/>
      <c r="R34" s="163"/>
      <c r="S34" s="163"/>
      <c r="T34" s="163"/>
      <c r="U34" s="163"/>
      <c r="V34" s="163"/>
      <c r="W34" s="163"/>
      <c r="X34" s="163"/>
      <c r="Y34" s="162">
        <f t="shared" si="1"/>
        <v>11</v>
      </c>
      <c r="Z34" s="164">
        <f t="shared" si="2"/>
        <v>0.6470588235</v>
      </c>
      <c r="AA34" s="165">
        <f t="shared" si="3"/>
        <v>0</v>
      </c>
      <c r="AB34" s="164">
        <f t="shared" si="4"/>
        <v>0</v>
      </c>
      <c r="AC34" s="166">
        <f t="shared" si="5"/>
        <v>0</v>
      </c>
      <c r="AD34" s="164">
        <f t="shared" si="6"/>
        <v>0</v>
      </c>
      <c r="AE34" s="160">
        <v>28.0</v>
      </c>
      <c r="AF34" s="161" t="str">
        <f t="shared" si="7"/>
        <v>Yesly  Peña Muñoz</v>
      </c>
      <c r="AG34" s="162"/>
      <c r="AH34" s="162" t="s">
        <v>559</v>
      </c>
      <c r="AI34" s="162" t="s">
        <v>559</v>
      </c>
      <c r="AJ34" s="162" t="s">
        <v>559</v>
      </c>
      <c r="AK34" s="162" t="s">
        <v>559</v>
      </c>
      <c r="AL34" s="162" t="s">
        <v>559</v>
      </c>
      <c r="AM34" s="162" t="s">
        <v>559</v>
      </c>
      <c r="AN34" s="162" t="s">
        <v>559</v>
      </c>
      <c r="AO34" s="162" t="s">
        <v>559</v>
      </c>
      <c r="AP34" s="162" t="s">
        <v>559</v>
      </c>
      <c r="AQ34" s="162" t="s">
        <v>559</v>
      </c>
      <c r="AR34" s="162"/>
      <c r="AS34" s="162"/>
      <c r="AT34" s="162" t="s">
        <v>559</v>
      </c>
      <c r="AU34" s="162"/>
      <c r="AV34" s="162" t="s">
        <v>559</v>
      </c>
      <c r="AW34" s="162"/>
      <c r="AX34" s="163"/>
      <c r="AY34" s="163"/>
      <c r="AZ34" s="163"/>
      <c r="BA34" s="163"/>
      <c r="BB34" s="163">
        <f t="shared" si="8"/>
        <v>12</v>
      </c>
      <c r="BC34" s="164" t="str">
        <f t="shared" si="9"/>
        <v/>
      </c>
      <c r="BD34" s="166">
        <f t="shared" si="10"/>
        <v>0</v>
      </c>
      <c r="BE34" s="164" t="str">
        <f t="shared" si="11"/>
        <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c r="E35" s="162" t="s">
        <v>559</v>
      </c>
      <c r="F35" s="162" t="s">
        <v>559</v>
      </c>
      <c r="G35" s="162" t="s">
        <v>559</v>
      </c>
      <c r="H35" s="162"/>
      <c r="I35" s="162" t="s">
        <v>559</v>
      </c>
      <c r="J35" s="162" t="s">
        <v>559</v>
      </c>
      <c r="K35" s="162" t="s">
        <v>559</v>
      </c>
      <c r="L35" s="162" t="s">
        <v>559</v>
      </c>
      <c r="M35" s="162" t="s">
        <v>559</v>
      </c>
      <c r="N35" s="162" t="s">
        <v>559</v>
      </c>
      <c r="O35" s="162" t="s">
        <v>559</v>
      </c>
      <c r="P35" s="162" t="s">
        <v>559</v>
      </c>
      <c r="Q35" s="163"/>
      <c r="R35" s="163"/>
      <c r="S35" s="163"/>
      <c r="T35" s="163"/>
      <c r="U35" s="163"/>
      <c r="V35" s="163"/>
      <c r="W35" s="163"/>
      <c r="X35" s="163"/>
      <c r="Y35" s="162">
        <f t="shared" si="1"/>
        <v>11</v>
      </c>
      <c r="Z35" s="164">
        <f t="shared" si="2"/>
        <v>0.6470588235</v>
      </c>
      <c r="AA35" s="165">
        <f t="shared" si="3"/>
        <v>0</v>
      </c>
      <c r="AB35" s="164">
        <f t="shared" si="4"/>
        <v>0</v>
      </c>
      <c r="AC35" s="166">
        <f t="shared" si="5"/>
        <v>0</v>
      </c>
      <c r="AD35" s="164">
        <f t="shared" si="6"/>
        <v>0</v>
      </c>
      <c r="AE35" s="160">
        <v>29.0</v>
      </c>
      <c r="AF35" s="161" t="str">
        <f t="shared" si="7"/>
        <v>Wilbert  Peña Paulino</v>
      </c>
      <c r="AG35" s="162"/>
      <c r="AH35" s="162" t="s">
        <v>559</v>
      </c>
      <c r="AI35" s="162" t="s">
        <v>559</v>
      </c>
      <c r="AJ35" s="162" t="s">
        <v>559</v>
      </c>
      <c r="AK35" s="162" t="s">
        <v>559</v>
      </c>
      <c r="AL35" s="162" t="s">
        <v>559</v>
      </c>
      <c r="AM35" s="162" t="s">
        <v>559</v>
      </c>
      <c r="AN35" s="162" t="s">
        <v>559</v>
      </c>
      <c r="AO35" s="162" t="s">
        <v>559</v>
      </c>
      <c r="AP35" s="162" t="s">
        <v>559</v>
      </c>
      <c r="AQ35" s="162" t="s">
        <v>559</v>
      </c>
      <c r="AR35" s="162"/>
      <c r="AS35" s="162"/>
      <c r="AT35" s="162" t="s">
        <v>559</v>
      </c>
      <c r="AU35" s="162"/>
      <c r="AV35" s="162" t="s">
        <v>559</v>
      </c>
      <c r="AW35" s="162"/>
      <c r="AX35" s="163"/>
      <c r="AY35" s="163"/>
      <c r="AZ35" s="163"/>
      <c r="BA35" s="163"/>
      <c r="BB35" s="163">
        <f t="shared" si="8"/>
        <v>12</v>
      </c>
      <c r="BC35" s="164" t="str">
        <f t="shared" si="9"/>
        <v/>
      </c>
      <c r="BD35" s="166">
        <f t="shared" si="10"/>
        <v>0</v>
      </c>
      <c r="BE35" s="164" t="str">
        <f t="shared" si="11"/>
        <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c r="E36" s="162" t="s">
        <v>559</v>
      </c>
      <c r="F36" s="162" t="s">
        <v>559</v>
      </c>
      <c r="G36" s="162" t="s">
        <v>559</v>
      </c>
      <c r="H36" s="162"/>
      <c r="I36" s="162" t="s">
        <v>579</v>
      </c>
      <c r="J36" s="162" t="s">
        <v>559</v>
      </c>
      <c r="K36" s="162" t="s">
        <v>559</v>
      </c>
      <c r="L36" s="162" t="s">
        <v>559</v>
      </c>
      <c r="M36" s="162" t="s">
        <v>559</v>
      </c>
      <c r="N36" s="162" t="s">
        <v>579</v>
      </c>
      <c r="O36" s="162" t="s">
        <v>559</v>
      </c>
      <c r="P36" s="162" t="s">
        <v>559</v>
      </c>
      <c r="Q36" s="163"/>
      <c r="R36" s="163"/>
      <c r="S36" s="163"/>
      <c r="T36" s="163"/>
      <c r="U36" s="163"/>
      <c r="V36" s="163"/>
      <c r="W36" s="163"/>
      <c r="X36" s="163"/>
      <c r="Y36" s="162">
        <f t="shared" si="1"/>
        <v>9</v>
      </c>
      <c r="Z36" s="164">
        <f t="shared" si="2"/>
        <v>0.5294117647</v>
      </c>
      <c r="AA36" s="165">
        <f t="shared" si="3"/>
        <v>2</v>
      </c>
      <c r="AB36" s="164">
        <f t="shared" si="4"/>
        <v>0.1176470588</v>
      </c>
      <c r="AC36" s="166">
        <f t="shared" si="5"/>
        <v>0</v>
      </c>
      <c r="AD36" s="164">
        <f t="shared" si="6"/>
        <v>0</v>
      </c>
      <c r="AE36" s="160">
        <v>30.0</v>
      </c>
      <c r="AF36" s="161" t="str">
        <f t="shared" si="7"/>
        <v>Yonayry  Peña Santos</v>
      </c>
      <c r="AG36" s="162"/>
      <c r="AH36" s="162" t="s">
        <v>579</v>
      </c>
      <c r="AI36" s="162" t="s">
        <v>559</v>
      </c>
      <c r="AJ36" s="162" t="s">
        <v>559</v>
      </c>
      <c r="AK36" s="162" t="s">
        <v>559</v>
      </c>
      <c r="AL36" s="162" t="s">
        <v>578</v>
      </c>
      <c r="AM36" s="162" t="s">
        <v>559</v>
      </c>
      <c r="AN36" s="162" t="s">
        <v>559</v>
      </c>
      <c r="AO36" s="162" t="s">
        <v>559</v>
      </c>
      <c r="AP36" s="162" t="s">
        <v>559</v>
      </c>
      <c r="AQ36" s="162" t="s">
        <v>559</v>
      </c>
      <c r="AR36" s="162"/>
      <c r="AS36" s="162"/>
      <c r="AT36" s="162" t="s">
        <v>559</v>
      </c>
      <c r="AU36" s="162"/>
      <c r="AV36" s="162" t="s">
        <v>559</v>
      </c>
      <c r="AW36" s="162"/>
      <c r="AX36" s="163"/>
      <c r="AY36" s="163"/>
      <c r="AZ36" s="163"/>
      <c r="BA36" s="163"/>
      <c r="BB36" s="163">
        <f t="shared" si="8"/>
        <v>11</v>
      </c>
      <c r="BC36" s="164" t="str">
        <f t="shared" si="9"/>
        <v/>
      </c>
      <c r="BD36" s="166">
        <f t="shared" si="10"/>
        <v>1</v>
      </c>
      <c r="BE36" s="164" t="str">
        <f t="shared" si="11"/>
        <v/>
      </c>
      <c r="BF36" s="166">
        <f t="shared" si="12"/>
        <v>1</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c r="E37" s="162" t="s">
        <v>559</v>
      </c>
      <c r="F37" s="162" t="s">
        <v>559</v>
      </c>
      <c r="G37" s="162" t="s">
        <v>578</v>
      </c>
      <c r="H37" s="162"/>
      <c r="I37" s="162" t="s">
        <v>559</v>
      </c>
      <c r="J37" s="162" t="s">
        <v>559</v>
      </c>
      <c r="K37" s="162" t="s">
        <v>559</v>
      </c>
      <c r="L37" s="162" t="s">
        <v>578</v>
      </c>
      <c r="M37" s="162" t="s">
        <v>559</v>
      </c>
      <c r="N37" s="162" t="s">
        <v>559</v>
      </c>
      <c r="O37" s="162" t="s">
        <v>559</v>
      </c>
      <c r="P37" s="162" t="s">
        <v>559</v>
      </c>
      <c r="Q37" s="163"/>
      <c r="R37" s="163"/>
      <c r="S37" s="163"/>
      <c r="T37" s="163"/>
      <c r="U37" s="163"/>
      <c r="V37" s="163"/>
      <c r="W37" s="163"/>
      <c r="X37" s="163"/>
      <c r="Y37" s="162">
        <f t="shared" si="1"/>
        <v>11</v>
      </c>
      <c r="Z37" s="164">
        <f t="shared" si="2"/>
        <v>0.6470588235</v>
      </c>
      <c r="AA37" s="165">
        <f t="shared" si="3"/>
        <v>0</v>
      </c>
      <c r="AB37" s="164">
        <f t="shared" si="4"/>
        <v>0</v>
      </c>
      <c r="AC37" s="166">
        <f t="shared" si="5"/>
        <v>2</v>
      </c>
      <c r="AD37" s="164">
        <f t="shared" si="6"/>
        <v>0.1176470588</v>
      </c>
      <c r="AE37" s="160">
        <v>31.0</v>
      </c>
      <c r="AF37" s="161" t="str">
        <f t="shared" si="7"/>
        <v>Rossier Analiz Pérez Rodríguez</v>
      </c>
      <c r="AG37" s="162"/>
      <c r="AH37" s="162" t="s">
        <v>579</v>
      </c>
      <c r="AI37" s="162" t="s">
        <v>559</v>
      </c>
      <c r="AJ37" s="162" t="s">
        <v>559</v>
      </c>
      <c r="AK37" s="162" t="s">
        <v>559</v>
      </c>
      <c r="AL37" s="162" t="s">
        <v>579</v>
      </c>
      <c r="AM37" s="162" t="s">
        <v>559</v>
      </c>
      <c r="AN37" s="162" t="s">
        <v>559</v>
      </c>
      <c r="AO37" s="162" t="s">
        <v>559</v>
      </c>
      <c r="AP37" s="162" t="s">
        <v>559</v>
      </c>
      <c r="AQ37" s="162" t="s">
        <v>559</v>
      </c>
      <c r="AR37" s="162"/>
      <c r="AS37" s="162"/>
      <c r="AT37" s="162" t="s">
        <v>559</v>
      </c>
      <c r="AU37" s="162"/>
      <c r="AV37" s="162" t="s">
        <v>559</v>
      </c>
      <c r="AW37" s="162"/>
      <c r="AX37" s="163"/>
      <c r="AY37" s="163"/>
      <c r="AZ37" s="163"/>
      <c r="BA37" s="163"/>
      <c r="BB37" s="163">
        <f t="shared" si="8"/>
        <v>10</v>
      </c>
      <c r="BC37" s="164" t="str">
        <f t="shared" si="9"/>
        <v/>
      </c>
      <c r="BD37" s="166">
        <f t="shared" si="10"/>
        <v>2</v>
      </c>
      <c r="BE37" s="164" t="str">
        <f t="shared" si="11"/>
        <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c r="E38" s="162" t="s">
        <v>559</v>
      </c>
      <c r="F38" s="162" t="s">
        <v>559</v>
      </c>
      <c r="G38" s="162" t="s">
        <v>559</v>
      </c>
      <c r="H38" s="162"/>
      <c r="I38" s="162" t="s">
        <v>559</v>
      </c>
      <c r="J38" s="162" t="s">
        <v>559</v>
      </c>
      <c r="K38" s="162" t="s">
        <v>559</v>
      </c>
      <c r="L38" s="162" t="s">
        <v>559</v>
      </c>
      <c r="M38" s="162" t="s">
        <v>559</v>
      </c>
      <c r="N38" s="162" t="s">
        <v>559</v>
      </c>
      <c r="O38" s="162" t="s">
        <v>559</v>
      </c>
      <c r="P38" s="162" t="s">
        <v>559</v>
      </c>
      <c r="Q38" s="163"/>
      <c r="R38" s="163"/>
      <c r="S38" s="163"/>
      <c r="T38" s="163"/>
      <c r="U38" s="163"/>
      <c r="V38" s="163"/>
      <c r="W38" s="163"/>
      <c r="X38" s="163"/>
      <c r="Y38" s="162">
        <f t="shared" si="1"/>
        <v>11</v>
      </c>
      <c r="Z38" s="164">
        <f t="shared" si="2"/>
        <v>0.6470588235</v>
      </c>
      <c r="AA38" s="165">
        <f t="shared" si="3"/>
        <v>0</v>
      </c>
      <c r="AB38" s="164">
        <f t="shared" si="4"/>
        <v>0</v>
      </c>
      <c r="AC38" s="166">
        <f t="shared" si="5"/>
        <v>0</v>
      </c>
      <c r="AD38" s="164">
        <f t="shared" si="6"/>
        <v>0</v>
      </c>
      <c r="AE38" s="160">
        <v>32.0</v>
      </c>
      <c r="AF38" s="161" t="str">
        <f t="shared" si="7"/>
        <v>Joseph Francisco Ramírez Espinosa</v>
      </c>
      <c r="AG38" s="162"/>
      <c r="AH38" s="162" t="s">
        <v>559</v>
      </c>
      <c r="AI38" s="162" t="s">
        <v>559</v>
      </c>
      <c r="AJ38" s="162" t="s">
        <v>559</v>
      </c>
      <c r="AK38" s="162" t="s">
        <v>559</v>
      </c>
      <c r="AL38" s="162" t="s">
        <v>559</v>
      </c>
      <c r="AM38" s="162" t="s">
        <v>559</v>
      </c>
      <c r="AN38" s="162" t="s">
        <v>559</v>
      </c>
      <c r="AO38" s="162" t="s">
        <v>559</v>
      </c>
      <c r="AP38" s="162" t="s">
        <v>559</v>
      </c>
      <c r="AQ38" s="162" t="s">
        <v>559</v>
      </c>
      <c r="AR38" s="162"/>
      <c r="AS38" s="162"/>
      <c r="AT38" s="162" t="s">
        <v>559</v>
      </c>
      <c r="AU38" s="162"/>
      <c r="AV38" s="162" t="s">
        <v>559</v>
      </c>
      <c r="AW38" s="162"/>
      <c r="AX38" s="163"/>
      <c r="AY38" s="163"/>
      <c r="AZ38" s="163"/>
      <c r="BA38" s="163"/>
      <c r="BB38" s="163">
        <f t="shared" si="8"/>
        <v>12</v>
      </c>
      <c r="BC38" s="164" t="str">
        <f t="shared" si="9"/>
        <v/>
      </c>
      <c r="BD38" s="166">
        <f t="shared" si="10"/>
        <v>0</v>
      </c>
      <c r="BE38" s="164" t="str">
        <f t="shared" si="11"/>
        <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c r="E39" s="162" t="s">
        <v>559</v>
      </c>
      <c r="F39" s="162" t="s">
        <v>559</v>
      </c>
      <c r="G39" s="162" t="s">
        <v>559</v>
      </c>
      <c r="H39" s="162"/>
      <c r="I39" s="162" t="s">
        <v>559</v>
      </c>
      <c r="J39" s="162" t="s">
        <v>559</v>
      </c>
      <c r="K39" s="162" t="s">
        <v>559</v>
      </c>
      <c r="L39" s="162" t="s">
        <v>559</v>
      </c>
      <c r="M39" s="162" t="s">
        <v>559</v>
      </c>
      <c r="N39" s="162" t="s">
        <v>559</v>
      </c>
      <c r="O39" s="162" t="s">
        <v>559</v>
      </c>
      <c r="P39" s="162" t="s">
        <v>559</v>
      </c>
      <c r="Q39" s="163"/>
      <c r="R39" s="163"/>
      <c r="S39" s="163"/>
      <c r="T39" s="163"/>
      <c r="U39" s="163"/>
      <c r="V39" s="163"/>
      <c r="W39" s="163"/>
      <c r="X39" s="163"/>
      <c r="Y39" s="162">
        <f t="shared" si="1"/>
        <v>11</v>
      </c>
      <c r="Z39" s="164">
        <f t="shared" si="2"/>
        <v>0.6470588235</v>
      </c>
      <c r="AA39" s="165">
        <f t="shared" si="3"/>
        <v>0</v>
      </c>
      <c r="AB39" s="164">
        <f t="shared" si="4"/>
        <v>0</v>
      </c>
      <c r="AC39" s="166">
        <f t="shared" si="5"/>
        <v>0</v>
      </c>
      <c r="AD39" s="164">
        <f t="shared" si="6"/>
        <v>0</v>
      </c>
      <c r="AE39" s="160">
        <v>33.0</v>
      </c>
      <c r="AF39" s="161" t="str">
        <f t="shared" si="7"/>
        <v>Yariel Alfonso Ramos</v>
      </c>
      <c r="AG39" s="162"/>
      <c r="AH39" s="162" t="s">
        <v>559</v>
      </c>
      <c r="AI39" s="162" t="s">
        <v>559</v>
      </c>
      <c r="AJ39" s="162" t="s">
        <v>559</v>
      </c>
      <c r="AK39" s="162" t="s">
        <v>559</v>
      </c>
      <c r="AL39" s="162" t="s">
        <v>559</v>
      </c>
      <c r="AM39" s="162" t="s">
        <v>559</v>
      </c>
      <c r="AN39" s="162" t="s">
        <v>559</v>
      </c>
      <c r="AO39" s="162" t="s">
        <v>559</v>
      </c>
      <c r="AP39" s="162" t="s">
        <v>559</v>
      </c>
      <c r="AQ39" s="162" t="s">
        <v>559</v>
      </c>
      <c r="AR39" s="162"/>
      <c r="AS39" s="162"/>
      <c r="AT39" s="162" t="s">
        <v>559</v>
      </c>
      <c r="AU39" s="162"/>
      <c r="AV39" s="162" t="s">
        <v>559</v>
      </c>
      <c r="AW39" s="162"/>
      <c r="AX39" s="163"/>
      <c r="AY39" s="163"/>
      <c r="AZ39" s="163"/>
      <c r="BA39" s="163"/>
      <c r="BB39" s="163">
        <f t="shared" si="8"/>
        <v>12</v>
      </c>
      <c r="BC39" s="164" t="str">
        <f t="shared" si="9"/>
        <v/>
      </c>
      <c r="BD39" s="166">
        <f t="shared" si="10"/>
        <v>0</v>
      </c>
      <c r="BE39" s="164" t="str">
        <f t="shared" si="11"/>
        <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c r="E40" s="162" t="s">
        <v>559</v>
      </c>
      <c r="F40" s="162" t="s">
        <v>559</v>
      </c>
      <c r="G40" s="162" t="s">
        <v>559</v>
      </c>
      <c r="H40" s="162"/>
      <c r="I40" s="162" t="s">
        <v>559</v>
      </c>
      <c r="J40" s="162" t="s">
        <v>559</v>
      </c>
      <c r="K40" s="162" t="s">
        <v>559</v>
      </c>
      <c r="L40" s="162" t="s">
        <v>559</v>
      </c>
      <c r="M40" s="162" t="s">
        <v>559</v>
      </c>
      <c r="N40" s="162" t="s">
        <v>559</v>
      </c>
      <c r="O40" s="162" t="s">
        <v>559</v>
      </c>
      <c r="P40" s="162" t="s">
        <v>559</v>
      </c>
      <c r="Q40" s="163"/>
      <c r="R40" s="163"/>
      <c r="S40" s="163"/>
      <c r="T40" s="163"/>
      <c r="U40" s="163"/>
      <c r="V40" s="163"/>
      <c r="W40" s="163"/>
      <c r="X40" s="163"/>
      <c r="Y40" s="162">
        <f t="shared" si="1"/>
        <v>11</v>
      </c>
      <c r="Z40" s="164">
        <f t="shared" si="2"/>
        <v>0.6470588235</v>
      </c>
      <c r="AA40" s="165">
        <f t="shared" si="3"/>
        <v>0</v>
      </c>
      <c r="AB40" s="164">
        <f t="shared" si="4"/>
        <v>0</v>
      </c>
      <c r="AC40" s="166">
        <f t="shared" si="5"/>
        <v>0</v>
      </c>
      <c r="AD40" s="164">
        <f t="shared" si="6"/>
        <v>0</v>
      </c>
      <c r="AE40" s="160">
        <v>34.0</v>
      </c>
      <c r="AF40" s="161" t="str">
        <f t="shared" si="7"/>
        <v>Carlos David Rodríguez Almánzar</v>
      </c>
      <c r="AG40" s="162"/>
      <c r="AH40" s="162" t="s">
        <v>559</v>
      </c>
      <c r="AI40" s="162" t="s">
        <v>559</v>
      </c>
      <c r="AJ40" s="162" t="s">
        <v>559</v>
      </c>
      <c r="AK40" s="162" t="s">
        <v>559</v>
      </c>
      <c r="AL40" s="162" t="s">
        <v>578</v>
      </c>
      <c r="AM40" s="162" t="s">
        <v>559</v>
      </c>
      <c r="AN40" s="162" t="s">
        <v>559</v>
      </c>
      <c r="AO40" s="162" t="s">
        <v>559</v>
      </c>
      <c r="AP40" s="162" t="s">
        <v>559</v>
      </c>
      <c r="AQ40" s="162" t="s">
        <v>559</v>
      </c>
      <c r="AR40" s="162"/>
      <c r="AS40" s="162"/>
      <c r="AT40" s="162" t="s">
        <v>559</v>
      </c>
      <c r="AU40" s="162"/>
      <c r="AV40" s="162" t="s">
        <v>559</v>
      </c>
      <c r="AW40" s="162"/>
      <c r="AX40" s="163"/>
      <c r="AY40" s="163"/>
      <c r="AZ40" s="163"/>
      <c r="BA40" s="163"/>
      <c r="BB40" s="163">
        <f t="shared" si="8"/>
        <v>12</v>
      </c>
      <c r="BC40" s="164" t="str">
        <f t="shared" si="9"/>
        <v/>
      </c>
      <c r="BD40" s="166">
        <f t="shared" si="10"/>
        <v>0</v>
      </c>
      <c r="BE40" s="164" t="str">
        <f t="shared" si="11"/>
        <v/>
      </c>
      <c r="BF40" s="166">
        <f t="shared" si="12"/>
        <v>1</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c r="E41" s="162" t="s">
        <v>578</v>
      </c>
      <c r="F41" s="162" t="s">
        <v>559</v>
      </c>
      <c r="G41" s="162" t="s">
        <v>559</v>
      </c>
      <c r="H41" s="162"/>
      <c r="I41" s="162" t="s">
        <v>559</v>
      </c>
      <c r="J41" s="162" t="s">
        <v>559</v>
      </c>
      <c r="K41" s="162" t="s">
        <v>559</v>
      </c>
      <c r="L41" s="162" t="s">
        <v>559</v>
      </c>
      <c r="M41" s="162" t="s">
        <v>559</v>
      </c>
      <c r="N41" s="162" t="s">
        <v>559</v>
      </c>
      <c r="O41" s="162" t="s">
        <v>559</v>
      </c>
      <c r="P41" s="162" t="s">
        <v>559</v>
      </c>
      <c r="Q41" s="163"/>
      <c r="R41" s="163"/>
      <c r="S41" s="163"/>
      <c r="T41" s="163"/>
      <c r="U41" s="163"/>
      <c r="V41" s="163"/>
      <c r="W41" s="163"/>
      <c r="X41" s="163"/>
      <c r="Y41" s="162">
        <f t="shared" si="1"/>
        <v>11</v>
      </c>
      <c r="Z41" s="164">
        <f t="shared" si="2"/>
        <v>0.6470588235</v>
      </c>
      <c r="AA41" s="165">
        <f t="shared" si="3"/>
        <v>0</v>
      </c>
      <c r="AB41" s="164">
        <f t="shared" si="4"/>
        <v>0</v>
      </c>
      <c r="AC41" s="166">
        <f t="shared" si="5"/>
        <v>1</v>
      </c>
      <c r="AD41" s="164">
        <f t="shared" si="6"/>
        <v>0.05882352941</v>
      </c>
      <c r="AE41" s="160">
        <v>35.0</v>
      </c>
      <c r="AF41" s="161" t="str">
        <f t="shared" si="7"/>
        <v>Darianni  Santos Medina</v>
      </c>
      <c r="AG41" s="162"/>
      <c r="AH41" s="162" t="s">
        <v>559</v>
      </c>
      <c r="AI41" s="162" t="s">
        <v>559</v>
      </c>
      <c r="AJ41" s="162" t="s">
        <v>559</v>
      </c>
      <c r="AK41" s="162" t="s">
        <v>559</v>
      </c>
      <c r="AL41" s="162" t="s">
        <v>559</v>
      </c>
      <c r="AM41" s="162" t="s">
        <v>559</v>
      </c>
      <c r="AN41" s="162" t="s">
        <v>559</v>
      </c>
      <c r="AO41" s="162" t="s">
        <v>559</v>
      </c>
      <c r="AP41" s="162" t="s">
        <v>559</v>
      </c>
      <c r="AQ41" s="162" t="s">
        <v>559</v>
      </c>
      <c r="AR41" s="162"/>
      <c r="AS41" s="162"/>
      <c r="AT41" s="162" t="s">
        <v>559</v>
      </c>
      <c r="AU41" s="162"/>
      <c r="AV41" s="162" t="s">
        <v>559</v>
      </c>
      <c r="AW41" s="162"/>
      <c r="AX41" s="163"/>
      <c r="AY41" s="163"/>
      <c r="AZ41" s="163"/>
      <c r="BA41" s="163"/>
      <c r="BB41" s="163">
        <f t="shared" si="8"/>
        <v>12</v>
      </c>
      <c r="BC41" s="164" t="str">
        <f t="shared" si="9"/>
        <v/>
      </c>
      <c r="BD41" s="166">
        <f t="shared" si="10"/>
        <v>0</v>
      </c>
      <c r="BE41" s="164" t="str">
        <f t="shared" si="11"/>
        <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c r="E42" s="162" t="s">
        <v>559</v>
      </c>
      <c r="F42" s="162" t="s">
        <v>559</v>
      </c>
      <c r="G42" s="162" t="s">
        <v>559</v>
      </c>
      <c r="H42" s="162"/>
      <c r="I42" s="162" t="s">
        <v>579</v>
      </c>
      <c r="J42" s="162" t="s">
        <v>559</v>
      </c>
      <c r="K42" s="162" t="s">
        <v>559</v>
      </c>
      <c r="L42" s="162" t="s">
        <v>559</v>
      </c>
      <c r="M42" s="162" t="s">
        <v>559</v>
      </c>
      <c r="N42" s="162" t="s">
        <v>559</v>
      </c>
      <c r="O42" s="162" t="s">
        <v>578</v>
      </c>
      <c r="P42" s="162" t="s">
        <v>559</v>
      </c>
      <c r="Q42" s="163"/>
      <c r="R42" s="163"/>
      <c r="S42" s="163"/>
      <c r="T42" s="163"/>
      <c r="U42" s="163"/>
      <c r="V42" s="163"/>
      <c r="W42" s="163"/>
      <c r="X42" s="163"/>
      <c r="Y42" s="162">
        <f t="shared" si="1"/>
        <v>10</v>
      </c>
      <c r="Z42" s="164">
        <f t="shared" si="2"/>
        <v>0.5882352941</v>
      </c>
      <c r="AA42" s="165">
        <f t="shared" si="3"/>
        <v>1</v>
      </c>
      <c r="AB42" s="164">
        <f t="shared" si="4"/>
        <v>0.05882352941</v>
      </c>
      <c r="AC42" s="166">
        <f t="shared" si="5"/>
        <v>1</v>
      </c>
      <c r="AD42" s="164">
        <f t="shared" si="6"/>
        <v>0.05882352941</v>
      </c>
      <c r="AE42" s="160">
        <v>36.0</v>
      </c>
      <c r="AF42" s="161" t="str">
        <f t="shared" si="7"/>
        <v>Rosyeli Carolina Tavarez  Reyes</v>
      </c>
      <c r="AG42" s="162"/>
      <c r="AH42" s="162" t="s">
        <v>579</v>
      </c>
      <c r="AI42" s="162" t="s">
        <v>559</v>
      </c>
      <c r="AJ42" s="162" t="s">
        <v>559</v>
      </c>
      <c r="AK42" s="162" t="s">
        <v>559</v>
      </c>
      <c r="AL42" s="162" t="s">
        <v>578</v>
      </c>
      <c r="AM42" s="162" t="s">
        <v>559</v>
      </c>
      <c r="AN42" s="162" t="s">
        <v>559</v>
      </c>
      <c r="AO42" s="162" t="s">
        <v>579</v>
      </c>
      <c r="AP42" s="162" t="s">
        <v>559</v>
      </c>
      <c r="AQ42" s="162" t="s">
        <v>559</v>
      </c>
      <c r="AR42" s="162"/>
      <c r="AS42" s="162"/>
      <c r="AT42" s="162" t="s">
        <v>559</v>
      </c>
      <c r="AU42" s="162"/>
      <c r="AV42" s="162" t="s">
        <v>559</v>
      </c>
      <c r="AW42" s="162"/>
      <c r="AX42" s="163"/>
      <c r="AY42" s="163"/>
      <c r="AZ42" s="163"/>
      <c r="BA42" s="163"/>
      <c r="BB42" s="163">
        <f t="shared" si="8"/>
        <v>10</v>
      </c>
      <c r="BC42" s="164" t="str">
        <f t="shared" si="9"/>
        <v/>
      </c>
      <c r="BD42" s="166">
        <f t="shared" si="10"/>
        <v>2</v>
      </c>
      <c r="BE42" s="164" t="str">
        <f t="shared" si="11"/>
        <v/>
      </c>
      <c r="BF42" s="166">
        <f t="shared" si="12"/>
        <v>1</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c r="E43" s="162" t="s">
        <v>559</v>
      </c>
      <c r="F43" s="162" t="s">
        <v>559</v>
      </c>
      <c r="G43" s="162" t="s">
        <v>559</v>
      </c>
      <c r="H43" s="162"/>
      <c r="I43" s="162" t="s">
        <v>579</v>
      </c>
      <c r="J43" s="162" t="s">
        <v>559</v>
      </c>
      <c r="K43" s="162" t="s">
        <v>559</v>
      </c>
      <c r="L43" s="162" t="s">
        <v>559</v>
      </c>
      <c r="M43" s="162" t="s">
        <v>559</v>
      </c>
      <c r="N43" s="162" t="s">
        <v>559</v>
      </c>
      <c r="O43" s="162" t="s">
        <v>559</v>
      </c>
      <c r="P43" s="162" t="s">
        <v>559</v>
      </c>
      <c r="Q43" s="163"/>
      <c r="R43" s="163"/>
      <c r="S43" s="163"/>
      <c r="T43" s="163"/>
      <c r="U43" s="163"/>
      <c r="V43" s="163"/>
      <c r="W43" s="163"/>
      <c r="X43" s="163"/>
      <c r="Y43" s="162">
        <f t="shared" si="1"/>
        <v>10</v>
      </c>
      <c r="Z43" s="164">
        <f t="shared" si="2"/>
        <v>0.5882352941</v>
      </c>
      <c r="AA43" s="165">
        <f t="shared" si="3"/>
        <v>1</v>
      </c>
      <c r="AB43" s="164">
        <f t="shared" si="4"/>
        <v>0.05882352941</v>
      </c>
      <c r="AC43" s="166">
        <f t="shared" si="5"/>
        <v>0</v>
      </c>
      <c r="AD43" s="164">
        <f t="shared" si="6"/>
        <v>0</v>
      </c>
      <c r="AE43" s="160">
        <v>37.0</v>
      </c>
      <c r="AF43" s="161" t="str">
        <f t="shared" si="7"/>
        <v>Melani  Taveras Bautista</v>
      </c>
      <c r="AG43" s="162"/>
      <c r="AH43" s="162" t="s">
        <v>579</v>
      </c>
      <c r="AI43" s="162" t="s">
        <v>559</v>
      </c>
      <c r="AJ43" s="162" t="s">
        <v>559</v>
      </c>
      <c r="AK43" s="162" t="s">
        <v>559</v>
      </c>
      <c r="AL43" s="162" t="s">
        <v>559</v>
      </c>
      <c r="AM43" s="162" t="s">
        <v>559</v>
      </c>
      <c r="AN43" s="162" t="s">
        <v>559</v>
      </c>
      <c r="AO43" s="162" t="s">
        <v>559</v>
      </c>
      <c r="AP43" s="162" t="s">
        <v>559</v>
      </c>
      <c r="AQ43" s="162" t="s">
        <v>559</v>
      </c>
      <c r="AR43" s="162"/>
      <c r="AS43" s="162"/>
      <c r="AT43" s="162" t="s">
        <v>559</v>
      </c>
      <c r="AU43" s="162"/>
      <c r="AV43" s="162" t="s">
        <v>559</v>
      </c>
      <c r="AW43" s="162"/>
      <c r="AX43" s="163"/>
      <c r="AY43" s="163"/>
      <c r="AZ43" s="163"/>
      <c r="BA43" s="163"/>
      <c r="BB43" s="163">
        <f t="shared" si="8"/>
        <v>11</v>
      </c>
      <c r="BC43" s="164" t="str">
        <f t="shared" si="9"/>
        <v/>
      </c>
      <c r="BD43" s="166">
        <f t="shared" si="10"/>
        <v>1</v>
      </c>
      <c r="BE43" s="164" t="str">
        <f t="shared" si="11"/>
        <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c r="E44" s="162" t="s">
        <v>559</v>
      </c>
      <c r="F44" s="162" t="s">
        <v>559</v>
      </c>
      <c r="G44" s="162" t="s">
        <v>559</v>
      </c>
      <c r="H44" s="162"/>
      <c r="I44" s="162" t="s">
        <v>559</v>
      </c>
      <c r="J44" s="162" t="s">
        <v>559</v>
      </c>
      <c r="K44" s="162" t="s">
        <v>559</v>
      </c>
      <c r="L44" s="162" t="s">
        <v>559</v>
      </c>
      <c r="M44" s="162" t="s">
        <v>559</v>
      </c>
      <c r="N44" s="162" t="s">
        <v>559</v>
      </c>
      <c r="O44" s="162" t="s">
        <v>559</v>
      </c>
      <c r="P44" s="162" t="s">
        <v>559</v>
      </c>
      <c r="Q44" s="163"/>
      <c r="R44" s="163"/>
      <c r="S44" s="163"/>
      <c r="T44" s="163"/>
      <c r="U44" s="163"/>
      <c r="V44" s="163"/>
      <c r="W44" s="163"/>
      <c r="X44" s="163"/>
      <c r="Y44" s="162">
        <f t="shared" si="1"/>
        <v>11</v>
      </c>
      <c r="Z44" s="164">
        <f t="shared" si="2"/>
        <v>0.6470588235</v>
      </c>
      <c r="AA44" s="165">
        <f t="shared" si="3"/>
        <v>0</v>
      </c>
      <c r="AB44" s="164">
        <f t="shared" si="4"/>
        <v>0</v>
      </c>
      <c r="AC44" s="166">
        <f t="shared" si="5"/>
        <v>0</v>
      </c>
      <c r="AD44" s="164">
        <f t="shared" si="6"/>
        <v>0</v>
      </c>
      <c r="AE44" s="160">
        <v>38.0</v>
      </c>
      <c r="AF44" s="161" t="str">
        <f t="shared" si="7"/>
        <v>Arianny  Tejada Guzmán</v>
      </c>
      <c r="AG44" s="162"/>
      <c r="AH44" s="162" t="s">
        <v>559</v>
      </c>
      <c r="AI44" s="162" t="s">
        <v>559</v>
      </c>
      <c r="AJ44" s="162" t="s">
        <v>559</v>
      </c>
      <c r="AK44" s="162" t="s">
        <v>559</v>
      </c>
      <c r="AL44" s="162" t="s">
        <v>559</v>
      </c>
      <c r="AM44" s="162" t="s">
        <v>559</v>
      </c>
      <c r="AN44" s="162" t="s">
        <v>559</v>
      </c>
      <c r="AO44" s="162" t="s">
        <v>559</v>
      </c>
      <c r="AP44" s="162" t="s">
        <v>559</v>
      </c>
      <c r="AQ44" s="162" t="s">
        <v>559</v>
      </c>
      <c r="AR44" s="162"/>
      <c r="AS44" s="162"/>
      <c r="AT44" s="162" t="s">
        <v>559</v>
      </c>
      <c r="AU44" s="162"/>
      <c r="AV44" s="162" t="s">
        <v>559</v>
      </c>
      <c r="AW44" s="162"/>
      <c r="AX44" s="163"/>
      <c r="AY44" s="163"/>
      <c r="AZ44" s="163"/>
      <c r="BA44" s="163"/>
      <c r="BB44" s="163">
        <f t="shared" si="8"/>
        <v>12</v>
      </c>
      <c r="BC44" s="164" t="str">
        <f t="shared" si="9"/>
        <v/>
      </c>
      <c r="BD44" s="166">
        <f t="shared" si="10"/>
        <v>0</v>
      </c>
      <c r="BE44" s="164" t="str">
        <f t="shared" si="11"/>
        <v/>
      </c>
      <c r="BF44" s="166">
        <f t="shared" si="12"/>
        <v>0</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c r="E45" s="162" t="s">
        <v>559</v>
      </c>
      <c r="F45" s="162" t="s">
        <v>559</v>
      </c>
      <c r="G45" s="162" t="s">
        <v>559</v>
      </c>
      <c r="H45" s="162"/>
      <c r="I45" s="162" t="s">
        <v>559</v>
      </c>
      <c r="J45" s="162" t="s">
        <v>559</v>
      </c>
      <c r="K45" s="162" t="s">
        <v>559</v>
      </c>
      <c r="L45" s="162" t="s">
        <v>559</v>
      </c>
      <c r="M45" s="162" t="s">
        <v>559</v>
      </c>
      <c r="N45" s="162" t="s">
        <v>579</v>
      </c>
      <c r="O45" s="162" t="s">
        <v>559</v>
      </c>
      <c r="P45" s="162" t="s">
        <v>559</v>
      </c>
      <c r="Q45" s="163"/>
      <c r="R45" s="163"/>
      <c r="S45" s="163"/>
      <c r="T45" s="163"/>
      <c r="U45" s="163"/>
      <c r="V45" s="163"/>
      <c r="W45" s="163"/>
      <c r="X45" s="163"/>
      <c r="Y45" s="162">
        <f t="shared" si="1"/>
        <v>10</v>
      </c>
      <c r="Z45" s="164">
        <f t="shared" si="2"/>
        <v>0.5882352941</v>
      </c>
      <c r="AA45" s="165">
        <f t="shared" si="3"/>
        <v>1</v>
      </c>
      <c r="AB45" s="164">
        <f t="shared" si="4"/>
        <v>0.05882352941</v>
      </c>
      <c r="AC45" s="166">
        <f t="shared" si="5"/>
        <v>0</v>
      </c>
      <c r="AD45" s="164">
        <f t="shared" si="6"/>
        <v>0</v>
      </c>
      <c r="AE45" s="160">
        <v>39.0</v>
      </c>
      <c r="AF45" s="161" t="str">
        <f t="shared" si="7"/>
        <v>Jeilyn Aliah Tejada</v>
      </c>
      <c r="AG45" s="162"/>
      <c r="AH45" s="162" t="s">
        <v>559</v>
      </c>
      <c r="AI45" s="162" t="s">
        <v>559</v>
      </c>
      <c r="AJ45" s="162" t="s">
        <v>559</v>
      </c>
      <c r="AK45" s="162" t="s">
        <v>559</v>
      </c>
      <c r="AL45" s="162" t="s">
        <v>559</v>
      </c>
      <c r="AM45" s="162" t="s">
        <v>559</v>
      </c>
      <c r="AN45" s="162" t="s">
        <v>559</v>
      </c>
      <c r="AO45" s="162" t="s">
        <v>559</v>
      </c>
      <c r="AP45" s="162" t="s">
        <v>559</v>
      </c>
      <c r="AQ45" s="162" t="s">
        <v>559</v>
      </c>
      <c r="AR45" s="162"/>
      <c r="AS45" s="162"/>
      <c r="AT45" s="162" t="s">
        <v>559</v>
      </c>
      <c r="AU45" s="162"/>
      <c r="AV45" s="162" t="s">
        <v>559</v>
      </c>
      <c r="AW45" s="162"/>
      <c r="AX45" s="163"/>
      <c r="AY45" s="163"/>
      <c r="AZ45" s="163"/>
      <c r="BA45" s="163"/>
      <c r="BB45" s="163">
        <f t="shared" si="8"/>
        <v>12</v>
      </c>
      <c r="BC45" s="164" t="str">
        <f t="shared" si="9"/>
        <v/>
      </c>
      <c r="BD45" s="166">
        <f t="shared" si="10"/>
        <v>0</v>
      </c>
      <c r="BE45" s="164" t="str">
        <f t="shared" si="11"/>
        <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c r="E46" s="162" t="s">
        <v>559</v>
      </c>
      <c r="F46" s="162" t="s">
        <v>559</v>
      </c>
      <c r="G46" s="162" t="s">
        <v>559</v>
      </c>
      <c r="H46" s="162"/>
      <c r="I46" s="162" t="s">
        <v>559</v>
      </c>
      <c r="J46" s="162" t="s">
        <v>559</v>
      </c>
      <c r="K46" s="162" t="s">
        <v>559</v>
      </c>
      <c r="L46" s="162" t="s">
        <v>559</v>
      </c>
      <c r="M46" s="162" t="s">
        <v>559</v>
      </c>
      <c r="N46" s="162" t="s">
        <v>559</v>
      </c>
      <c r="O46" s="162" t="s">
        <v>559</v>
      </c>
      <c r="P46" s="162" t="s">
        <v>559</v>
      </c>
      <c r="Q46" s="163"/>
      <c r="R46" s="163"/>
      <c r="S46" s="163"/>
      <c r="T46" s="163"/>
      <c r="U46" s="163"/>
      <c r="V46" s="163"/>
      <c r="W46" s="163"/>
      <c r="X46" s="163"/>
      <c r="Y46" s="162">
        <f t="shared" si="1"/>
        <v>11</v>
      </c>
      <c r="Z46" s="164">
        <f t="shared" si="2"/>
        <v>0.6470588235</v>
      </c>
      <c r="AA46" s="165">
        <f t="shared" si="3"/>
        <v>0</v>
      </c>
      <c r="AB46" s="164">
        <f t="shared" si="4"/>
        <v>0</v>
      </c>
      <c r="AC46" s="166">
        <f t="shared" si="5"/>
        <v>0</v>
      </c>
      <c r="AD46" s="164">
        <f t="shared" si="6"/>
        <v>0</v>
      </c>
      <c r="AE46" s="160">
        <v>40.0</v>
      </c>
      <c r="AF46" s="161" t="str">
        <f t="shared" si="7"/>
        <v>Rosenny  Ureña Arias</v>
      </c>
      <c r="AG46" s="162"/>
      <c r="AH46" s="162" t="s">
        <v>559</v>
      </c>
      <c r="AI46" s="162" t="s">
        <v>559</v>
      </c>
      <c r="AJ46" s="162" t="s">
        <v>559</v>
      </c>
      <c r="AK46" s="162" t="s">
        <v>559</v>
      </c>
      <c r="AL46" s="162" t="s">
        <v>559</v>
      </c>
      <c r="AM46" s="162" t="s">
        <v>559</v>
      </c>
      <c r="AN46" s="162" t="s">
        <v>559</v>
      </c>
      <c r="AO46" s="162" t="s">
        <v>559</v>
      </c>
      <c r="AP46" s="162" t="s">
        <v>559</v>
      </c>
      <c r="AQ46" s="162" t="s">
        <v>559</v>
      </c>
      <c r="AR46" s="162"/>
      <c r="AS46" s="162"/>
      <c r="AT46" s="162" t="s">
        <v>559</v>
      </c>
      <c r="AU46" s="162"/>
      <c r="AV46" s="162" t="s">
        <v>559</v>
      </c>
      <c r="AW46" s="162"/>
      <c r="AX46" s="163"/>
      <c r="AY46" s="163"/>
      <c r="AZ46" s="163"/>
      <c r="BA46" s="163"/>
      <c r="BB46" s="163">
        <f t="shared" si="8"/>
        <v>12</v>
      </c>
      <c r="BC46" s="164" t="str">
        <f t="shared" si="9"/>
        <v/>
      </c>
      <c r="BD46" s="166">
        <f t="shared" si="10"/>
        <v>0</v>
      </c>
      <c r="BE46" s="164" t="str">
        <f t="shared" si="11"/>
        <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c r="E47" s="162" t="s">
        <v>559</v>
      </c>
      <c r="F47" s="162" t="s">
        <v>559</v>
      </c>
      <c r="G47" s="162" t="s">
        <v>559</v>
      </c>
      <c r="H47" s="162"/>
      <c r="I47" s="162" t="s">
        <v>559</v>
      </c>
      <c r="J47" s="162" t="s">
        <v>559</v>
      </c>
      <c r="K47" s="162" t="s">
        <v>559</v>
      </c>
      <c r="L47" s="162" t="s">
        <v>559</v>
      </c>
      <c r="M47" s="162" t="s">
        <v>559</v>
      </c>
      <c r="N47" s="162" t="s">
        <v>559</v>
      </c>
      <c r="O47" s="162" t="s">
        <v>559</v>
      </c>
      <c r="P47" s="162" t="s">
        <v>559</v>
      </c>
      <c r="Q47" s="163"/>
      <c r="R47" s="163"/>
      <c r="S47" s="163"/>
      <c r="T47" s="163"/>
      <c r="U47" s="163"/>
      <c r="V47" s="163"/>
      <c r="W47" s="163"/>
      <c r="X47" s="163"/>
      <c r="Y47" s="162">
        <f t="shared" si="1"/>
        <v>11</v>
      </c>
      <c r="Z47" s="164">
        <f t="shared" si="2"/>
        <v>0.6470588235</v>
      </c>
      <c r="AA47" s="165">
        <f t="shared" si="3"/>
        <v>0</v>
      </c>
      <c r="AB47" s="164">
        <f t="shared" si="4"/>
        <v>0</v>
      </c>
      <c r="AC47" s="166">
        <f t="shared" si="5"/>
        <v>0</v>
      </c>
      <c r="AD47" s="164">
        <f t="shared" si="6"/>
        <v>0</v>
      </c>
      <c r="AE47" s="160">
        <v>41.0</v>
      </c>
      <c r="AF47" s="161" t="str">
        <f t="shared" si="7"/>
        <v>Jonathan  De Jesús Valerio Felipe</v>
      </c>
      <c r="AG47" s="162"/>
      <c r="AH47" s="162" t="s">
        <v>559</v>
      </c>
      <c r="AI47" s="162" t="s">
        <v>559</v>
      </c>
      <c r="AJ47" s="162" t="s">
        <v>559</v>
      </c>
      <c r="AK47" s="162" t="s">
        <v>559</v>
      </c>
      <c r="AL47" s="162" t="s">
        <v>559</v>
      </c>
      <c r="AM47" s="162" t="s">
        <v>559</v>
      </c>
      <c r="AN47" s="162" t="s">
        <v>559</v>
      </c>
      <c r="AO47" s="162" t="s">
        <v>559</v>
      </c>
      <c r="AP47" s="162" t="s">
        <v>559</v>
      </c>
      <c r="AQ47" s="162" t="s">
        <v>559</v>
      </c>
      <c r="AR47" s="162"/>
      <c r="AS47" s="162"/>
      <c r="AT47" s="162" t="s">
        <v>559</v>
      </c>
      <c r="AU47" s="162"/>
      <c r="AV47" s="162" t="s">
        <v>559</v>
      </c>
      <c r="AW47" s="162"/>
      <c r="AX47" s="163"/>
      <c r="AY47" s="163"/>
      <c r="AZ47" s="163"/>
      <c r="BA47" s="163"/>
      <c r="BB47" s="163">
        <f t="shared" si="8"/>
        <v>12</v>
      </c>
      <c r="BC47" s="164" t="str">
        <f t="shared" si="9"/>
        <v/>
      </c>
      <c r="BD47" s="166">
        <f t="shared" si="10"/>
        <v>0</v>
      </c>
      <c r="BE47" s="164" t="str">
        <f t="shared" si="11"/>
        <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c r="E48" s="162" t="s">
        <v>559</v>
      </c>
      <c r="F48" s="162" t="s">
        <v>559</v>
      </c>
      <c r="G48" s="162" t="s">
        <v>559</v>
      </c>
      <c r="H48" s="162"/>
      <c r="I48" s="162" t="s">
        <v>559</v>
      </c>
      <c r="J48" s="162" t="s">
        <v>559</v>
      </c>
      <c r="K48" s="162" t="s">
        <v>559</v>
      </c>
      <c r="L48" s="162" t="s">
        <v>559</v>
      </c>
      <c r="M48" s="162" t="s">
        <v>559</v>
      </c>
      <c r="N48" s="162" t="s">
        <v>559</v>
      </c>
      <c r="O48" s="162" t="s">
        <v>579</v>
      </c>
      <c r="P48" s="162" t="s">
        <v>559</v>
      </c>
      <c r="Q48" s="163"/>
      <c r="R48" s="163"/>
      <c r="S48" s="163"/>
      <c r="T48" s="163"/>
      <c r="U48" s="163"/>
      <c r="V48" s="163"/>
      <c r="W48" s="163"/>
      <c r="X48" s="163"/>
      <c r="Y48" s="162">
        <f t="shared" si="1"/>
        <v>10</v>
      </c>
      <c r="Z48" s="164">
        <f t="shared" si="2"/>
        <v>0.5882352941</v>
      </c>
      <c r="AA48" s="165">
        <f t="shared" si="3"/>
        <v>1</v>
      </c>
      <c r="AB48" s="164">
        <f t="shared" si="4"/>
        <v>0.05882352941</v>
      </c>
      <c r="AC48" s="166">
        <f t="shared" si="5"/>
        <v>0</v>
      </c>
      <c r="AD48" s="164">
        <f t="shared" si="6"/>
        <v>0</v>
      </c>
      <c r="AE48" s="160">
        <v>42.0</v>
      </c>
      <c r="AF48" s="161" t="str">
        <f t="shared" si="7"/>
        <v>Crisleydi  Turbí</v>
      </c>
      <c r="AG48" s="162"/>
      <c r="AH48" s="162" t="s">
        <v>579</v>
      </c>
      <c r="AI48" s="162" t="s">
        <v>559</v>
      </c>
      <c r="AJ48" s="162" t="s">
        <v>559</v>
      </c>
      <c r="AK48" s="162" t="s">
        <v>559</v>
      </c>
      <c r="AL48" s="162" t="s">
        <v>579</v>
      </c>
      <c r="AM48" s="162" t="s">
        <v>559</v>
      </c>
      <c r="AN48" s="162" t="s">
        <v>559</v>
      </c>
      <c r="AO48" s="162" t="s">
        <v>559</v>
      </c>
      <c r="AP48" s="162" t="s">
        <v>559</v>
      </c>
      <c r="AQ48" s="162" t="s">
        <v>559</v>
      </c>
      <c r="AR48" s="162"/>
      <c r="AS48" s="162"/>
      <c r="AT48" s="162" t="s">
        <v>559</v>
      </c>
      <c r="AU48" s="162"/>
      <c r="AV48" s="162" t="s">
        <v>559</v>
      </c>
      <c r="AW48" s="162"/>
      <c r="AX48" s="163"/>
      <c r="AY48" s="163"/>
      <c r="AZ48" s="163"/>
      <c r="BA48" s="163"/>
      <c r="BB48" s="163">
        <f t="shared" si="8"/>
        <v>10</v>
      </c>
      <c r="BC48" s="164" t="str">
        <f t="shared" si="9"/>
        <v/>
      </c>
      <c r="BD48" s="166">
        <f t="shared" si="10"/>
        <v>2</v>
      </c>
      <c r="BE48" s="164" t="str">
        <f t="shared" si="11"/>
        <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c r="E49" s="162" t="s">
        <v>578</v>
      </c>
      <c r="F49" s="162" t="s">
        <v>578</v>
      </c>
      <c r="G49" s="162" t="s">
        <v>578</v>
      </c>
      <c r="H49" s="162"/>
      <c r="I49" s="162" t="s">
        <v>559</v>
      </c>
      <c r="J49" s="162" t="s">
        <v>559</v>
      </c>
      <c r="K49" s="162" t="s">
        <v>559</v>
      </c>
      <c r="L49" s="162" t="s">
        <v>559</v>
      </c>
      <c r="M49" s="162" t="s">
        <v>559</v>
      </c>
      <c r="N49" s="162" t="s">
        <v>579</v>
      </c>
      <c r="O49" s="162" t="s">
        <v>559</v>
      </c>
      <c r="P49" s="162" t="s">
        <v>559</v>
      </c>
      <c r="Q49" s="163"/>
      <c r="R49" s="163"/>
      <c r="S49" s="163"/>
      <c r="T49" s="163"/>
      <c r="U49" s="163"/>
      <c r="V49" s="163"/>
      <c r="W49" s="163"/>
      <c r="X49" s="163"/>
      <c r="Y49" s="162">
        <f t="shared" si="1"/>
        <v>9</v>
      </c>
      <c r="Z49" s="164">
        <f t="shared" si="2"/>
        <v>0.5294117647</v>
      </c>
      <c r="AA49" s="165">
        <f t="shared" si="3"/>
        <v>1</v>
      </c>
      <c r="AB49" s="164">
        <f t="shared" si="4"/>
        <v>0.05882352941</v>
      </c>
      <c r="AC49" s="166">
        <f t="shared" si="5"/>
        <v>3</v>
      </c>
      <c r="AD49" s="164">
        <f t="shared" si="6"/>
        <v>0.1764705882</v>
      </c>
      <c r="AE49" s="160">
        <v>43.0</v>
      </c>
      <c r="AF49" s="161" t="str">
        <f t="shared" si="7"/>
        <v>Jhoangel Rafael Vargas Ulloa</v>
      </c>
      <c r="AG49" s="162"/>
      <c r="AH49" s="162" t="s">
        <v>559</v>
      </c>
      <c r="AI49" s="162" t="s">
        <v>579</v>
      </c>
      <c r="AJ49" s="162" t="s">
        <v>559</v>
      </c>
      <c r="AK49" s="162" t="s">
        <v>579</v>
      </c>
      <c r="AL49" s="162" t="s">
        <v>579</v>
      </c>
      <c r="AM49" s="162" t="s">
        <v>579</v>
      </c>
      <c r="AN49" s="162" t="s">
        <v>579</v>
      </c>
      <c r="AO49" s="162" t="s">
        <v>559</v>
      </c>
      <c r="AP49" s="162" t="s">
        <v>559</v>
      </c>
      <c r="AQ49" s="162" t="s">
        <v>559</v>
      </c>
      <c r="AR49" s="162"/>
      <c r="AS49" s="162"/>
      <c r="AT49" s="162" t="s">
        <v>559</v>
      </c>
      <c r="AU49" s="162"/>
      <c r="AV49" s="162" t="s">
        <v>579</v>
      </c>
      <c r="AW49" s="162"/>
      <c r="AX49" s="163"/>
      <c r="AY49" s="163"/>
      <c r="AZ49" s="163"/>
      <c r="BA49" s="163"/>
      <c r="BB49" s="163">
        <f t="shared" si="8"/>
        <v>6</v>
      </c>
      <c r="BC49" s="164" t="str">
        <f t="shared" si="9"/>
        <v/>
      </c>
      <c r="BD49" s="166">
        <f t="shared" si="10"/>
        <v>6</v>
      </c>
      <c r="BE49" s="164" t="str">
        <f t="shared" si="11"/>
        <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c r="E50" s="162" t="s">
        <v>559</v>
      </c>
      <c r="F50" s="162" t="s">
        <v>559</v>
      </c>
      <c r="G50" s="162" t="s">
        <v>559</v>
      </c>
      <c r="H50" s="162"/>
      <c r="I50" s="162" t="s">
        <v>559</v>
      </c>
      <c r="J50" s="162" t="s">
        <v>559</v>
      </c>
      <c r="K50" s="162" t="s">
        <v>559</v>
      </c>
      <c r="L50" s="162" t="s">
        <v>559</v>
      </c>
      <c r="M50" s="162" t="s">
        <v>559</v>
      </c>
      <c r="N50" s="162" t="s">
        <v>559</v>
      </c>
      <c r="O50" s="162" t="s">
        <v>559</v>
      </c>
      <c r="P50" s="162" t="s">
        <v>559</v>
      </c>
      <c r="Q50" s="163"/>
      <c r="R50" s="163"/>
      <c r="S50" s="163"/>
      <c r="T50" s="163"/>
      <c r="U50" s="163"/>
      <c r="V50" s="163"/>
      <c r="W50" s="163"/>
      <c r="X50" s="163"/>
      <c r="Y50" s="162">
        <f t="shared" si="1"/>
        <v>11</v>
      </c>
      <c r="Z50" s="164">
        <f t="shared" si="2"/>
        <v>0.6470588235</v>
      </c>
      <c r="AA50" s="165">
        <f t="shared" si="3"/>
        <v>0</v>
      </c>
      <c r="AB50" s="164">
        <f t="shared" si="4"/>
        <v>0</v>
      </c>
      <c r="AC50" s="166">
        <f t="shared" si="5"/>
        <v>0</v>
      </c>
      <c r="AD50" s="164">
        <f t="shared" si="6"/>
        <v>0</v>
      </c>
      <c r="AE50" s="160">
        <v>44.0</v>
      </c>
      <c r="AF50" s="161" t="str">
        <f t="shared" si="7"/>
        <v>Leslie  Cruz Espinal</v>
      </c>
      <c r="AG50" s="162"/>
      <c r="AH50" s="162" t="s">
        <v>559</v>
      </c>
      <c r="AI50" s="162" t="s">
        <v>559</v>
      </c>
      <c r="AJ50" s="162" t="s">
        <v>559</v>
      </c>
      <c r="AK50" s="162" t="s">
        <v>559</v>
      </c>
      <c r="AL50" s="162" t="s">
        <v>559</v>
      </c>
      <c r="AM50" s="162" t="s">
        <v>559</v>
      </c>
      <c r="AN50" s="162" t="s">
        <v>559</v>
      </c>
      <c r="AO50" s="162" t="s">
        <v>559</v>
      </c>
      <c r="AP50" s="162" t="s">
        <v>559</v>
      </c>
      <c r="AQ50" s="162" t="s">
        <v>559</v>
      </c>
      <c r="AR50" s="162"/>
      <c r="AS50" s="162"/>
      <c r="AT50" s="162" t="s">
        <v>559</v>
      </c>
      <c r="AU50" s="162"/>
      <c r="AV50" s="162" t="s">
        <v>559</v>
      </c>
      <c r="AW50" s="162"/>
      <c r="AX50" s="163"/>
      <c r="AY50" s="163"/>
      <c r="AZ50" s="163"/>
      <c r="BA50" s="163"/>
      <c r="BB50" s="163">
        <f t="shared" si="8"/>
        <v>12</v>
      </c>
      <c r="BC50" s="164" t="str">
        <f t="shared" si="9"/>
        <v/>
      </c>
      <c r="BD50" s="166">
        <f t="shared" si="10"/>
        <v>0</v>
      </c>
      <c r="BE50" s="164" t="str">
        <f t="shared" si="11"/>
        <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ESTUDI'!N48</f>
        <v/>
      </c>
      <c r="B51" s="160">
        <v>45.0</v>
      </c>
      <c r="C51" s="161" t="str">
        <f>'3A 2025 - 2026 DATOS DEL ESTUDI'!B48</f>
        <v/>
      </c>
      <c r="D51" s="162"/>
      <c r="E51" s="162"/>
      <c r="F51" s="162" t="s">
        <v>581</v>
      </c>
      <c r="G51" s="162"/>
      <c r="H51" s="162"/>
      <c r="I51" s="162"/>
      <c r="J51" s="162"/>
      <c r="K51" s="162"/>
      <c r="L51" s="162"/>
      <c r="M51" s="162"/>
      <c r="N51" s="162"/>
      <c r="O51" s="162"/>
      <c r="P51" s="163"/>
      <c r="Q51" s="163"/>
      <c r="R51" s="163"/>
      <c r="S51" s="163"/>
      <c r="T51" s="163"/>
      <c r="U51" s="163"/>
      <c r="V51" s="163"/>
      <c r="W51" s="163"/>
      <c r="X51" s="163"/>
      <c r="Y51" s="162">
        <f t="shared" si="1"/>
        <v>0</v>
      </c>
      <c r="Z51" s="164">
        <f t="shared" si="2"/>
        <v>0</v>
      </c>
      <c r="AA51" s="165">
        <f t="shared" si="3"/>
        <v>0</v>
      </c>
      <c r="AB51" s="164">
        <f t="shared" si="4"/>
        <v>0</v>
      </c>
      <c r="AC51" s="166">
        <f t="shared" si="5"/>
        <v>0</v>
      </c>
      <c r="AD51" s="164">
        <f t="shared" si="6"/>
        <v>0</v>
      </c>
      <c r="AE51" s="160">
        <v>45.0</v>
      </c>
      <c r="AF51" s="161" t="str">
        <f t="shared" si="7"/>
        <v/>
      </c>
      <c r="AG51" s="162"/>
      <c r="AH51" s="162"/>
      <c r="AI51" s="162"/>
      <c r="AJ51" s="162"/>
      <c r="AK51" s="162"/>
      <c r="AL51" s="162"/>
      <c r="AM51" s="162"/>
      <c r="AN51" s="162"/>
      <c r="AO51" s="162"/>
      <c r="AP51" s="162"/>
      <c r="AQ51" s="162"/>
      <c r="AR51" s="162"/>
      <c r="AS51" s="162"/>
      <c r="AT51" s="162"/>
      <c r="AU51" s="162"/>
      <c r="AV51" s="162"/>
      <c r="AW51" s="162"/>
      <c r="AX51" s="163"/>
      <c r="AY51" s="163"/>
      <c r="AZ51" s="163"/>
      <c r="BA51" s="163"/>
      <c r="BB51" s="163">
        <f t="shared" si="8"/>
        <v>0</v>
      </c>
      <c r="BC51" s="164" t="str">
        <f t="shared" si="9"/>
        <v/>
      </c>
      <c r="BD51" s="166">
        <f t="shared" si="10"/>
        <v>0</v>
      </c>
      <c r="BE51" s="164" t="str">
        <f t="shared" si="11"/>
        <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'ALE318'!$BO$7:$BO$18</formula1>
    </dataValidation>
    <dataValidation type="list" allowBlank="1" showErrorMessage="1" sqref="D1">
      <formula1>'ALE318'!$BN$7:$BN$16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540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'ALE318'!H2</f>
        <v>MAYELIN GARCÍA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562</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564</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v>18.0</v>
      </c>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v>2.0</v>
      </c>
      <c r="E6" s="157">
        <v>3.0</v>
      </c>
      <c r="F6" s="157">
        <v>4.0</v>
      </c>
      <c r="G6" s="157">
        <v>5.0</v>
      </c>
      <c r="H6" s="157">
        <v>6.0</v>
      </c>
      <c r="I6" s="157">
        <v>9.0</v>
      </c>
      <c r="J6" s="157">
        <v>10.0</v>
      </c>
      <c r="K6" s="157">
        <v>11.0</v>
      </c>
      <c r="L6" s="157">
        <v>12.0</v>
      </c>
      <c r="M6" s="157">
        <v>13.0</v>
      </c>
      <c r="N6" s="157">
        <v>16.0</v>
      </c>
      <c r="O6" s="157">
        <v>17.0</v>
      </c>
      <c r="P6" s="157">
        <v>18.0</v>
      </c>
      <c r="Q6" s="157">
        <v>19.0</v>
      </c>
      <c r="R6" s="157">
        <v>20.0</v>
      </c>
      <c r="S6" s="157">
        <v>23.0</v>
      </c>
      <c r="T6" s="157">
        <v>24.0</v>
      </c>
      <c r="U6" s="157">
        <v>25.0</v>
      </c>
      <c r="V6" s="157">
        <v>26.0</v>
      </c>
      <c r="W6" s="157"/>
      <c r="X6" s="157"/>
      <c r="Y6" s="43"/>
      <c r="Z6" s="43"/>
      <c r="AA6" s="43"/>
      <c r="AB6" s="43"/>
      <c r="AC6" s="43"/>
      <c r="AD6" s="43"/>
      <c r="AE6" s="22" t="s">
        <v>555</v>
      </c>
      <c r="AF6" s="157" t="s">
        <v>554</v>
      </c>
      <c r="AG6" s="157">
        <v>2.0</v>
      </c>
      <c r="AH6" s="157">
        <v>3.0</v>
      </c>
      <c r="AI6" s="157">
        <v>4.0</v>
      </c>
      <c r="AJ6" s="157">
        <v>5.0</v>
      </c>
      <c r="AK6" s="157">
        <v>6.0</v>
      </c>
      <c r="AL6" s="157">
        <v>9.0</v>
      </c>
      <c r="AM6" s="157">
        <v>10.0</v>
      </c>
      <c r="AN6" s="157">
        <v>11.0</v>
      </c>
      <c r="AO6" s="157">
        <v>12.0</v>
      </c>
      <c r="AP6" s="157">
        <v>13.0</v>
      </c>
      <c r="AQ6" s="157">
        <v>16.0</v>
      </c>
      <c r="AR6" s="157">
        <v>17.0</v>
      </c>
      <c r="AS6" s="157">
        <v>18.0</v>
      </c>
      <c r="AT6" s="157">
        <v>19.0</v>
      </c>
      <c r="AU6" s="157">
        <v>20.0</v>
      </c>
      <c r="AV6" s="157">
        <v>23.0</v>
      </c>
      <c r="AW6" s="157"/>
      <c r="AX6" s="157"/>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t="s">
        <v>559</v>
      </c>
      <c r="E7" s="162" t="s">
        <v>559</v>
      </c>
      <c r="F7" s="162" t="s">
        <v>559</v>
      </c>
      <c r="G7" s="162" t="s">
        <v>559</v>
      </c>
      <c r="H7" s="162"/>
      <c r="I7" s="162" t="s">
        <v>559</v>
      </c>
      <c r="J7" s="162" t="s">
        <v>559</v>
      </c>
      <c r="K7" s="162" t="s">
        <v>559</v>
      </c>
      <c r="L7" s="162" t="s">
        <v>559</v>
      </c>
      <c r="M7" s="162" t="s">
        <v>559</v>
      </c>
      <c r="N7" s="162" t="s">
        <v>559</v>
      </c>
      <c r="O7" s="162" t="s">
        <v>559</v>
      </c>
      <c r="P7" s="162" t="s">
        <v>559</v>
      </c>
      <c r="Q7" s="162" t="s">
        <v>559</v>
      </c>
      <c r="R7" s="162" t="s">
        <v>559</v>
      </c>
      <c r="S7" s="162" t="s">
        <v>559</v>
      </c>
      <c r="T7" s="162" t="s">
        <v>559</v>
      </c>
      <c r="U7" s="162" t="s">
        <v>559</v>
      </c>
      <c r="V7" s="162" t="s">
        <v>559</v>
      </c>
      <c r="W7" s="162"/>
      <c r="X7" s="163"/>
      <c r="Y7" s="162">
        <f t="shared" ref="Y7:Y51" si="1">IFERROR(COUNTIF(D7:X7,"P")+COUNTIF(D7:X7,"e")+COUNTIF(D7:X7,"t")-INT(COUNTIF(D7:X7,"e")/3)-INT(COUNTIF(D7:X7,"t")/3),"")</f>
        <v>18</v>
      </c>
      <c r="Z7" s="164">
        <f t="shared" ref="Z7:Z51" si="2">IFERROR((Y7/$Z$4),"")</f>
        <v>1</v>
      </c>
      <c r="AA7" s="165">
        <f t="shared" ref="AA7:AA51" si="3">IFERROR(COUNTIF(D7:X7,"A"),"")</f>
        <v>0</v>
      </c>
      <c r="AB7" s="164">
        <f t="shared" ref="AB7:AB51" si="4">IFERROR((AA7/$Z$4),"")</f>
        <v>0</v>
      </c>
      <c r="AC7" s="166">
        <f t="shared" ref="AC7:AC51" si="5">IFERROR(COUNTIF(D7:X7,"E"),"")</f>
        <v>0</v>
      </c>
      <c r="AD7" s="164">
        <f t="shared" ref="AD7:AD51" si="6">IFERROR((AC7/$Z$4),"")</f>
        <v>0</v>
      </c>
      <c r="AE7" s="160">
        <v>1.0</v>
      </c>
      <c r="AF7" s="161" t="str">
        <f t="shared" ref="AF7:AF51" si="7">C7</f>
        <v>Jadiel De Jesús Acosta Peña</v>
      </c>
      <c r="AG7" s="162" t="s">
        <v>559</v>
      </c>
      <c r="AH7" s="162" t="s">
        <v>559</v>
      </c>
      <c r="AI7" s="162" t="s">
        <v>559</v>
      </c>
      <c r="AJ7" s="162" t="s">
        <v>559</v>
      </c>
      <c r="AK7" s="162" t="s">
        <v>559</v>
      </c>
      <c r="AL7" s="162" t="s">
        <v>559</v>
      </c>
      <c r="AM7" s="162" t="s">
        <v>559</v>
      </c>
      <c r="AN7" s="162" t="s">
        <v>559</v>
      </c>
      <c r="AO7" s="162" t="s">
        <v>559</v>
      </c>
      <c r="AP7" s="162" t="s">
        <v>559</v>
      </c>
      <c r="AQ7" s="162" t="s">
        <v>559</v>
      </c>
      <c r="AR7" s="162" t="s">
        <v>559</v>
      </c>
      <c r="AS7" s="162" t="s">
        <v>559</v>
      </c>
      <c r="AT7" s="162" t="s">
        <v>559</v>
      </c>
      <c r="AU7" s="162" t="s">
        <v>559</v>
      </c>
      <c r="AV7" s="162" t="s">
        <v>559</v>
      </c>
      <c r="AW7" s="163"/>
      <c r="AX7" s="162"/>
      <c r="AY7" s="163"/>
      <c r="AZ7" s="163"/>
      <c r="BA7" s="162"/>
      <c r="BB7" s="163">
        <f t="shared" ref="BB7:BB51" si="8">IFERROR(COUNTIF(AG7:BA7,"P")+COUNTIF(AG7:BA7,"e")+COUNTIF(AG7:BA7,"t")-INT(COUNTIF(AG7:BA7,"e")/3)-INT(COUNTIF(AG7:BA7,"t")/3),"")</f>
        <v>16</v>
      </c>
      <c r="BC7" s="164" t="str">
        <f t="shared" ref="BC7:BC51" si="9">IFERROR(BB7/$BC$4,"")</f>
        <v/>
      </c>
      <c r="BD7" s="166">
        <f t="shared" ref="BD7:BD51" si="10">IFERROR(COUNTIF(AG7:BA7,"A"),"")</f>
        <v>0</v>
      </c>
      <c r="BE7" s="164" t="str">
        <f t="shared" ref="BE7:BE51" si="11">IFERROR((BD7/$BC$4),"")</f>
        <v/>
      </c>
      <c r="BF7" s="166">
        <f t="shared" ref="BF7:BF51" si="12">IFERROR(COUNTIF(AG7:BA7,"E"),"")</f>
        <v>0</v>
      </c>
      <c r="BG7" s="167" t="str">
        <f>IFERROR((BF7/$BC$4),"")</f>
        <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t="s">
        <v>559</v>
      </c>
      <c r="E8" s="162" t="s">
        <v>559</v>
      </c>
      <c r="F8" s="162" t="s">
        <v>559</v>
      </c>
      <c r="G8" s="162" t="s">
        <v>559</v>
      </c>
      <c r="H8" s="162"/>
      <c r="I8" s="162" t="s">
        <v>559</v>
      </c>
      <c r="J8" s="162" t="s">
        <v>559</v>
      </c>
      <c r="K8" s="162" t="s">
        <v>559</v>
      </c>
      <c r="L8" s="162" t="s">
        <v>559</v>
      </c>
      <c r="M8" s="162" t="s">
        <v>559</v>
      </c>
      <c r="N8" s="162" t="s">
        <v>559</v>
      </c>
      <c r="O8" s="162" t="s">
        <v>559</v>
      </c>
      <c r="P8" s="162" t="s">
        <v>559</v>
      </c>
      <c r="Q8" s="162" t="s">
        <v>559</v>
      </c>
      <c r="R8" s="162" t="s">
        <v>559</v>
      </c>
      <c r="S8" s="162" t="s">
        <v>559</v>
      </c>
      <c r="T8" s="162" t="s">
        <v>559</v>
      </c>
      <c r="U8" s="162" t="s">
        <v>559</v>
      </c>
      <c r="V8" s="162" t="s">
        <v>559</v>
      </c>
      <c r="W8" s="162"/>
      <c r="X8" s="163"/>
      <c r="Y8" s="162">
        <f t="shared" si="1"/>
        <v>18</v>
      </c>
      <c r="Z8" s="164">
        <f t="shared" si="2"/>
        <v>1</v>
      </c>
      <c r="AA8" s="165">
        <f t="shared" si="3"/>
        <v>0</v>
      </c>
      <c r="AB8" s="164">
        <f t="shared" si="4"/>
        <v>0</v>
      </c>
      <c r="AC8" s="166">
        <f t="shared" si="5"/>
        <v>0</v>
      </c>
      <c r="AD8" s="164">
        <f t="shared" si="6"/>
        <v>0</v>
      </c>
      <c r="AE8" s="160">
        <v>2.0</v>
      </c>
      <c r="AF8" s="161" t="str">
        <f t="shared" si="7"/>
        <v>Daniel  Elía Almonte Martínez</v>
      </c>
      <c r="AG8" s="162" t="s">
        <v>559</v>
      </c>
      <c r="AH8" s="162" t="s">
        <v>559</v>
      </c>
      <c r="AI8" s="162" t="s">
        <v>559</v>
      </c>
      <c r="AJ8" s="162" t="s">
        <v>559</v>
      </c>
      <c r="AK8" s="162" t="s">
        <v>559</v>
      </c>
      <c r="AL8" s="162" t="s">
        <v>559</v>
      </c>
      <c r="AM8" s="162" t="s">
        <v>559</v>
      </c>
      <c r="AN8" s="162" t="s">
        <v>559</v>
      </c>
      <c r="AO8" s="162" t="s">
        <v>559</v>
      </c>
      <c r="AP8" s="162" t="s">
        <v>559</v>
      </c>
      <c r="AQ8" s="162" t="s">
        <v>559</v>
      </c>
      <c r="AR8" s="162" t="s">
        <v>559</v>
      </c>
      <c r="AS8" s="162" t="s">
        <v>559</v>
      </c>
      <c r="AT8" s="162" t="s">
        <v>559</v>
      </c>
      <c r="AU8" s="162" t="s">
        <v>559</v>
      </c>
      <c r="AV8" s="162" t="s">
        <v>559</v>
      </c>
      <c r="AW8" s="163"/>
      <c r="AX8" s="162"/>
      <c r="AY8" s="163"/>
      <c r="AZ8" s="163"/>
      <c r="BA8" s="162"/>
      <c r="BB8" s="163">
        <f t="shared" si="8"/>
        <v>16</v>
      </c>
      <c r="BC8" s="164" t="str">
        <f t="shared" si="9"/>
        <v/>
      </c>
      <c r="BD8" s="166">
        <f t="shared" si="10"/>
        <v>0</v>
      </c>
      <c r="BE8" s="164" t="str">
        <f t="shared" si="11"/>
        <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t="s">
        <v>559</v>
      </c>
      <c r="E9" s="162" t="s">
        <v>559</v>
      </c>
      <c r="F9" s="162" t="s">
        <v>559</v>
      </c>
      <c r="G9" s="162" t="s">
        <v>559</v>
      </c>
      <c r="H9" s="162"/>
      <c r="I9" s="162" t="s">
        <v>559</v>
      </c>
      <c r="J9" s="162" t="s">
        <v>579</v>
      </c>
      <c r="K9" s="162" t="s">
        <v>559</v>
      </c>
      <c r="L9" s="162" t="s">
        <v>559</v>
      </c>
      <c r="M9" s="162" t="s">
        <v>559</v>
      </c>
      <c r="N9" s="162" t="s">
        <v>559</v>
      </c>
      <c r="O9" s="162" t="s">
        <v>559</v>
      </c>
      <c r="P9" s="162" t="s">
        <v>559</v>
      </c>
      <c r="Q9" s="162" t="s">
        <v>559</v>
      </c>
      <c r="R9" s="162" t="s">
        <v>559</v>
      </c>
      <c r="S9" s="162" t="s">
        <v>559</v>
      </c>
      <c r="T9" s="162" t="s">
        <v>559</v>
      </c>
      <c r="U9" s="162" t="s">
        <v>559</v>
      </c>
      <c r="V9" s="162" t="s">
        <v>559</v>
      </c>
      <c r="W9" s="162"/>
      <c r="X9" s="163"/>
      <c r="Y9" s="162">
        <f t="shared" si="1"/>
        <v>17</v>
      </c>
      <c r="Z9" s="164">
        <f t="shared" si="2"/>
        <v>0.9444444444</v>
      </c>
      <c r="AA9" s="165">
        <f t="shared" si="3"/>
        <v>1</v>
      </c>
      <c r="AB9" s="164">
        <f t="shared" si="4"/>
        <v>0.05555555556</v>
      </c>
      <c r="AC9" s="166">
        <f t="shared" si="5"/>
        <v>0</v>
      </c>
      <c r="AD9" s="164">
        <f t="shared" si="6"/>
        <v>0</v>
      </c>
      <c r="AE9" s="160">
        <v>3.0</v>
      </c>
      <c r="AF9" s="161" t="str">
        <f t="shared" si="7"/>
        <v>Isaac  Ángeles Liriano</v>
      </c>
      <c r="AG9" s="162" t="s">
        <v>559</v>
      </c>
      <c r="AH9" s="162" t="s">
        <v>559</v>
      </c>
      <c r="AI9" s="162" t="s">
        <v>559</v>
      </c>
      <c r="AJ9" s="162" t="s">
        <v>559</v>
      </c>
      <c r="AK9" s="162" t="s">
        <v>559</v>
      </c>
      <c r="AL9" s="162" t="s">
        <v>559</v>
      </c>
      <c r="AM9" s="162" t="s">
        <v>559</v>
      </c>
      <c r="AN9" s="162" t="s">
        <v>559</v>
      </c>
      <c r="AO9" s="162" t="s">
        <v>559</v>
      </c>
      <c r="AP9" s="162" t="s">
        <v>559</v>
      </c>
      <c r="AQ9" s="162" t="s">
        <v>559</v>
      </c>
      <c r="AR9" s="162" t="s">
        <v>559</v>
      </c>
      <c r="AS9" s="162" t="s">
        <v>559</v>
      </c>
      <c r="AT9" s="162" t="s">
        <v>559</v>
      </c>
      <c r="AU9" s="162" t="s">
        <v>559</v>
      </c>
      <c r="AV9" s="162" t="s">
        <v>559</v>
      </c>
      <c r="AW9" s="163"/>
      <c r="AX9" s="162"/>
      <c r="AY9" s="163"/>
      <c r="AZ9" s="163"/>
      <c r="BA9" s="162"/>
      <c r="BB9" s="163">
        <f t="shared" si="8"/>
        <v>16</v>
      </c>
      <c r="BC9" s="164" t="str">
        <f t="shared" si="9"/>
        <v/>
      </c>
      <c r="BD9" s="166">
        <f t="shared" si="10"/>
        <v>0</v>
      </c>
      <c r="BE9" s="164" t="str">
        <f t="shared" si="11"/>
        <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t="s">
        <v>559</v>
      </c>
      <c r="E10" s="162" t="s">
        <v>559</v>
      </c>
      <c r="F10" s="162" t="s">
        <v>559</v>
      </c>
      <c r="G10" s="162" t="s">
        <v>559</v>
      </c>
      <c r="H10" s="162"/>
      <c r="I10" s="162" t="s">
        <v>559</v>
      </c>
      <c r="J10" s="162" t="s">
        <v>559</v>
      </c>
      <c r="K10" s="162" t="s">
        <v>559</v>
      </c>
      <c r="L10" s="162" t="s">
        <v>559</v>
      </c>
      <c r="M10" s="162" t="s">
        <v>559</v>
      </c>
      <c r="N10" s="162" t="s">
        <v>559</v>
      </c>
      <c r="O10" s="162" t="s">
        <v>559</v>
      </c>
      <c r="P10" s="162" t="s">
        <v>559</v>
      </c>
      <c r="Q10" s="162" t="s">
        <v>559</v>
      </c>
      <c r="R10" s="162" t="s">
        <v>579</v>
      </c>
      <c r="S10" s="162" t="s">
        <v>559</v>
      </c>
      <c r="T10" s="162" t="s">
        <v>559</v>
      </c>
      <c r="U10" s="162" t="s">
        <v>559</v>
      </c>
      <c r="V10" s="162" t="s">
        <v>559</v>
      </c>
      <c r="W10" s="162"/>
      <c r="X10" s="163"/>
      <c r="Y10" s="162">
        <f t="shared" si="1"/>
        <v>17</v>
      </c>
      <c r="Z10" s="164">
        <f t="shared" si="2"/>
        <v>0.9444444444</v>
      </c>
      <c r="AA10" s="165">
        <f t="shared" si="3"/>
        <v>1</v>
      </c>
      <c r="AB10" s="164">
        <f t="shared" si="4"/>
        <v>0.05555555556</v>
      </c>
      <c r="AC10" s="166">
        <f t="shared" si="5"/>
        <v>0</v>
      </c>
      <c r="AD10" s="164">
        <f t="shared" si="6"/>
        <v>0</v>
      </c>
      <c r="AE10" s="160">
        <v>4.0</v>
      </c>
      <c r="AF10" s="161" t="str">
        <f t="shared" si="7"/>
        <v>Melaniee  Aquino  Estrella</v>
      </c>
      <c r="AG10" s="162" t="s">
        <v>559</v>
      </c>
      <c r="AH10" s="162" t="s">
        <v>559</v>
      </c>
      <c r="AI10" s="162" t="s">
        <v>559</v>
      </c>
      <c r="AJ10" s="162" t="s">
        <v>559</v>
      </c>
      <c r="AK10" s="162" t="s">
        <v>559</v>
      </c>
      <c r="AL10" s="162" t="s">
        <v>559</v>
      </c>
      <c r="AM10" s="162" t="s">
        <v>559</v>
      </c>
      <c r="AN10" s="162" t="s">
        <v>559</v>
      </c>
      <c r="AO10" s="162" t="s">
        <v>559</v>
      </c>
      <c r="AP10" s="162" t="s">
        <v>559</v>
      </c>
      <c r="AQ10" s="162" t="s">
        <v>559</v>
      </c>
      <c r="AR10" s="162" t="s">
        <v>559</v>
      </c>
      <c r="AS10" s="162" t="s">
        <v>559</v>
      </c>
      <c r="AT10" s="162" t="s">
        <v>559</v>
      </c>
      <c r="AU10" s="162" t="s">
        <v>559</v>
      </c>
      <c r="AV10" s="162" t="s">
        <v>559</v>
      </c>
      <c r="AW10" s="163"/>
      <c r="AX10" s="163"/>
      <c r="AY10" s="163"/>
      <c r="AZ10" s="163"/>
      <c r="BA10" s="163"/>
      <c r="BB10" s="163">
        <f t="shared" si="8"/>
        <v>16</v>
      </c>
      <c r="BC10" s="164" t="str">
        <f t="shared" si="9"/>
        <v/>
      </c>
      <c r="BD10" s="166">
        <f t="shared" si="10"/>
        <v>0</v>
      </c>
      <c r="BE10" s="164" t="str">
        <f t="shared" si="11"/>
        <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c r="E11" s="163"/>
      <c r="F11" s="162"/>
      <c r="G11" s="162"/>
      <c r="H11" s="162"/>
      <c r="I11" s="162"/>
      <c r="J11" s="162"/>
      <c r="K11" s="162"/>
      <c r="L11" s="162"/>
      <c r="M11" s="162"/>
      <c r="N11" s="162"/>
      <c r="O11" s="163"/>
      <c r="P11" s="162"/>
      <c r="Q11" s="162"/>
      <c r="R11" s="162"/>
      <c r="S11" s="163"/>
      <c r="T11" s="162"/>
      <c r="U11" s="163"/>
      <c r="V11" s="162"/>
      <c r="W11" s="162"/>
      <c r="X11" s="163"/>
      <c r="Y11" s="162">
        <f t="shared" si="1"/>
        <v>0</v>
      </c>
      <c r="Z11" s="164">
        <f t="shared" si="2"/>
        <v>0</v>
      </c>
      <c r="AA11" s="165">
        <f t="shared" si="3"/>
        <v>0</v>
      </c>
      <c r="AB11" s="164">
        <f t="shared" si="4"/>
        <v>0</v>
      </c>
      <c r="AC11" s="166">
        <f t="shared" si="5"/>
        <v>0</v>
      </c>
      <c r="AD11" s="164">
        <f t="shared" si="6"/>
        <v>0</v>
      </c>
      <c r="AE11" s="160">
        <v>5.0</v>
      </c>
      <c r="AF11" s="161" t="str">
        <f t="shared" si="7"/>
        <v>Jennifer  Asenjo  De Los Santos TRANSFERIDA 10/12/25</v>
      </c>
      <c r="AG11" s="162"/>
      <c r="AH11" s="162"/>
      <c r="AI11" s="162"/>
      <c r="AJ11" s="162"/>
      <c r="AK11" s="163"/>
      <c r="AL11" s="162"/>
      <c r="AM11" s="162"/>
      <c r="AN11" s="162"/>
      <c r="AO11" s="162"/>
      <c r="AP11" s="162"/>
      <c r="AQ11" s="162"/>
      <c r="AR11" s="162"/>
      <c r="AS11" s="163"/>
      <c r="AT11" s="162"/>
      <c r="AU11" s="162"/>
      <c r="AV11" s="162"/>
      <c r="AW11" s="163"/>
      <c r="AX11" s="163"/>
      <c r="AY11" s="163"/>
      <c r="AZ11" s="163"/>
      <c r="BA11" s="163"/>
      <c r="BB11" s="163">
        <f t="shared" si="8"/>
        <v>0</v>
      </c>
      <c r="BC11" s="164" t="str">
        <f t="shared" si="9"/>
        <v/>
      </c>
      <c r="BD11" s="166">
        <f t="shared" si="10"/>
        <v>0</v>
      </c>
      <c r="BE11" s="164" t="str">
        <f t="shared" si="11"/>
        <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t="s">
        <v>559</v>
      </c>
      <c r="E12" s="162" t="s">
        <v>559</v>
      </c>
      <c r="F12" s="162" t="s">
        <v>559</v>
      </c>
      <c r="G12" s="162" t="s">
        <v>559</v>
      </c>
      <c r="H12" s="162"/>
      <c r="I12" s="162" t="s">
        <v>578</v>
      </c>
      <c r="J12" s="162" t="s">
        <v>559</v>
      </c>
      <c r="K12" s="162" t="s">
        <v>559</v>
      </c>
      <c r="L12" s="162" t="s">
        <v>559</v>
      </c>
      <c r="M12" s="162" t="s">
        <v>559</v>
      </c>
      <c r="N12" s="162" t="s">
        <v>559</v>
      </c>
      <c r="O12" s="162" t="s">
        <v>578</v>
      </c>
      <c r="P12" s="162" t="s">
        <v>559</v>
      </c>
      <c r="Q12" s="162" t="s">
        <v>559</v>
      </c>
      <c r="R12" s="162" t="s">
        <v>559</v>
      </c>
      <c r="S12" s="162" t="s">
        <v>559</v>
      </c>
      <c r="T12" s="162" t="s">
        <v>559</v>
      </c>
      <c r="U12" s="162" t="s">
        <v>559</v>
      </c>
      <c r="V12" s="162" t="s">
        <v>559</v>
      </c>
      <c r="W12" s="162"/>
      <c r="X12" s="163"/>
      <c r="Y12" s="162">
        <f t="shared" si="1"/>
        <v>18</v>
      </c>
      <c r="Z12" s="164">
        <f t="shared" si="2"/>
        <v>1</v>
      </c>
      <c r="AA12" s="165">
        <f t="shared" si="3"/>
        <v>0</v>
      </c>
      <c r="AB12" s="164">
        <f t="shared" si="4"/>
        <v>0</v>
      </c>
      <c r="AC12" s="166">
        <f t="shared" si="5"/>
        <v>2</v>
      </c>
      <c r="AD12" s="164">
        <f t="shared" si="6"/>
        <v>0.1111111111</v>
      </c>
      <c r="AE12" s="160">
        <v>6.0</v>
      </c>
      <c r="AF12" s="161" t="str">
        <f t="shared" si="7"/>
        <v>Leshlie Crismayri Bautista Quezada</v>
      </c>
      <c r="AG12" s="162" t="s">
        <v>559</v>
      </c>
      <c r="AH12" s="162" t="s">
        <v>559</v>
      </c>
      <c r="AI12" s="162" t="s">
        <v>559</v>
      </c>
      <c r="AJ12" s="162" t="s">
        <v>559</v>
      </c>
      <c r="AK12" s="162" t="s">
        <v>559</v>
      </c>
      <c r="AL12" s="162" t="s">
        <v>559</v>
      </c>
      <c r="AM12" s="162" t="s">
        <v>559</v>
      </c>
      <c r="AN12" s="162" t="s">
        <v>559</v>
      </c>
      <c r="AO12" s="162" t="s">
        <v>559</v>
      </c>
      <c r="AP12" s="162" t="s">
        <v>559</v>
      </c>
      <c r="AQ12" s="162" t="s">
        <v>559</v>
      </c>
      <c r="AR12" s="162" t="s">
        <v>559</v>
      </c>
      <c r="AS12" s="162" t="s">
        <v>559</v>
      </c>
      <c r="AT12" s="162" t="s">
        <v>559</v>
      </c>
      <c r="AU12" s="162" t="s">
        <v>578</v>
      </c>
      <c r="AV12" s="162" t="s">
        <v>559</v>
      </c>
      <c r="AW12" s="163"/>
      <c r="AX12" s="162"/>
      <c r="AY12" s="163"/>
      <c r="AZ12" s="163"/>
      <c r="BA12" s="162"/>
      <c r="BB12" s="163">
        <f t="shared" si="8"/>
        <v>16</v>
      </c>
      <c r="BC12" s="164" t="str">
        <f t="shared" si="9"/>
        <v/>
      </c>
      <c r="BD12" s="166">
        <f t="shared" si="10"/>
        <v>0</v>
      </c>
      <c r="BE12" s="164" t="str">
        <f t="shared" si="11"/>
        <v/>
      </c>
      <c r="BF12" s="166">
        <f t="shared" si="12"/>
        <v>1</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t="s">
        <v>559</v>
      </c>
      <c r="E13" s="162" t="s">
        <v>559</v>
      </c>
      <c r="F13" s="162" t="s">
        <v>559</v>
      </c>
      <c r="G13" s="162" t="s">
        <v>559</v>
      </c>
      <c r="H13" s="162"/>
      <c r="I13" s="162" t="s">
        <v>559</v>
      </c>
      <c r="J13" s="162" t="s">
        <v>559</v>
      </c>
      <c r="K13" s="162" t="s">
        <v>559</v>
      </c>
      <c r="L13" s="162" t="s">
        <v>559</v>
      </c>
      <c r="M13" s="162" t="s">
        <v>559</v>
      </c>
      <c r="N13" s="162" t="s">
        <v>559</v>
      </c>
      <c r="O13" s="162" t="s">
        <v>559</v>
      </c>
      <c r="P13" s="162" t="s">
        <v>559</v>
      </c>
      <c r="Q13" s="162" t="s">
        <v>579</v>
      </c>
      <c r="R13" s="162" t="s">
        <v>559</v>
      </c>
      <c r="S13" s="162" t="s">
        <v>559</v>
      </c>
      <c r="T13" s="162" t="s">
        <v>559</v>
      </c>
      <c r="U13" s="162" t="s">
        <v>559</v>
      </c>
      <c r="V13" s="162" t="s">
        <v>559</v>
      </c>
      <c r="W13" s="162"/>
      <c r="X13" s="163"/>
      <c r="Y13" s="162">
        <f t="shared" si="1"/>
        <v>17</v>
      </c>
      <c r="Z13" s="164">
        <f t="shared" si="2"/>
        <v>0.9444444444</v>
      </c>
      <c r="AA13" s="165">
        <f t="shared" si="3"/>
        <v>1</v>
      </c>
      <c r="AB13" s="164">
        <f t="shared" si="4"/>
        <v>0.05555555556</v>
      </c>
      <c r="AC13" s="166">
        <f t="shared" si="5"/>
        <v>0</v>
      </c>
      <c r="AD13" s="164">
        <f t="shared" si="6"/>
        <v>0</v>
      </c>
      <c r="AE13" s="160">
        <v>7.0</v>
      </c>
      <c r="AF13" s="161" t="str">
        <f t="shared" si="7"/>
        <v>Gilber  Bello Silva</v>
      </c>
      <c r="AG13" s="162" t="s">
        <v>559</v>
      </c>
      <c r="AH13" s="162" t="s">
        <v>559</v>
      </c>
      <c r="AI13" s="162" t="s">
        <v>559</v>
      </c>
      <c r="AJ13" s="162" t="s">
        <v>559</v>
      </c>
      <c r="AK13" s="162" t="s">
        <v>559</v>
      </c>
      <c r="AL13" s="162" t="s">
        <v>559</v>
      </c>
      <c r="AM13" s="162" t="s">
        <v>559</v>
      </c>
      <c r="AN13" s="162" t="s">
        <v>559</v>
      </c>
      <c r="AO13" s="162" t="s">
        <v>559</v>
      </c>
      <c r="AP13" s="162" t="s">
        <v>559</v>
      </c>
      <c r="AQ13" s="162" t="s">
        <v>559</v>
      </c>
      <c r="AR13" s="162" t="s">
        <v>559</v>
      </c>
      <c r="AS13" s="162" t="s">
        <v>559</v>
      </c>
      <c r="AT13" s="162" t="s">
        <v>559</v>
      </c>
      <c r="AU13" s="162" t="s">
        <v>578</v>
      </c>
      <c r="AV13" s="162" t="s">
        <v>559</v>
      </c>
      <c r="AW13" s="163"/>
      <c r="AX13" s="162"/>
      <c r="AY13" s="163"/>
      <c r="AZ13" s="163"/>
      <c r="BA13" s="162"/>
      <c r="BB13" s="163">
        <f t="shared" si="8"/>
        <v>16</v>
      </c>
      <c r="BC13" s="164" t="str">
        <f t="shared" si="9"/>
        <v/>
      </c>
      <c r="BD13" s="166">
        <f t="shared" si="10"/>
        <v>0</v>
      </c>
      <c r="BE13" s="164" t="str">
        <f t="shared" si="11"/>
        <v/>
      </c>
      <c r="BF13" s="166">
        <f t="shared" si="12"/>
        <v>1</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t="s">
        <v>578</v>
      </c>
      <c r="E14" s="162" t="s">
        <v>559</v>
      </c>
      <c r="F14" s="162" t="s">
        <v>559</v>
      </c>
      <c r="G14" s="162" t="s">
        <v>559</v>
      </c>
      <c r="H14" s="162"/>
      <c r="I14" s="162" t="s">
        <v>559</v>
      </c>
      <c r="J14" s="162" t="s">
        <v>559</v>
      </c>
      <c r="K14" s="162" t="s">
        <v>559</v>
      </c>
      <c r="L14" s="162" t="s">
        <v>559</v>
      </c>
      <c r="M14" s="162" t="s">
        <v>559</v>
      </c>
      <c r="N14" s="162" t="s">
        <v>559</v>
      </c>
      <c r="O14" s="162" t="s">
        <v>559</v>
      </c>
      <c r="P14" s="162" t="s">
        <v>559</v>
      </c>
      <c r="Q14" s="162" t="s">
        <v>559</v>
      </c>
      <c r="R14" s="162" t="s">
        <v>559</v>
      </c>
      <c r="S14" s="162" t="s">
        <v>559</v>
      </c>
      <c r="T14" s="162" t="s">
        <v>559</v>
      </c>
      <c r="U14" s="162" t="s">
        <v>559</v>
      </c>
      <c r="V14" s="162" t="s">
        <v>559</v>
      </c>
      <c r="W14" s="162"/>
      <c r="X14" s="163"/>
      <c r="Y14" s="162">
        <f t="shared" si="1"/>
        <v>18</v>
      </c>
      <c r="Z14" s="164">
        <f t="shared" si="2"/>
        <v>1</v>
      </c>
      <c r="AA14" s="165">
        <f t="shared" si="3"/>
        <v>0</v>
      </c>
      <c r="AB14" s="164">
        <f t="shared" si="4"/>
        <v>0</v>
      </c>
      <c r="AC14" s="166">
        <f t="shared" si="5"/>
        <v>1</v>
      </c>
      <c r="AD14" s="164">
        <f t="shared" si="6"/>
        <v>0.05555555556</v>
      </c>
      <c r="AE14" s="160">
        <v>8.0</v>
      </c>
      <c r="AF14" s="161" t="str">
        <f t="shared" si="7"/>
        <v>Sherlyn Mariel Bernabel Lora</v>
      </c>
      <c r="AG14" s="162" t="s">
        <v>559</v>
      </c>
      <c r="AH14" s="162" t="s">
        <v>559</v>
      </c>
      <c r="AI14" s="162" t="s">
        <v>559</v>
      </c>
      <c r="AJ14" s="162" t="s">
        <v>559</v>
      </c>
      <c r="AK14" s="162" t="s">
        <v>559</v>
      </c>
      <c r="AL14" s="162" t="s">
        <v>559</v>
      </c>
      <c r="AM14" s="162" t="s">
        <v>559</v>
      </c>
      <c r="AN14" s="162" t="s">
        <v>559</v>
      </c>
      <c r="AO14" s="162" t="s">
        <v>559</v>
      </c>
      <c r="AP14" s="162" t="s">
        <v>559</v>
      </c>
      <c r="AQ14" s="162" t="s">
        <v>559</v>
      </c>
      <c r="AR14" s="162" t="s">
        <v>559</v>
      </c>
      <c r="AS14" s="162" t="s">
        <v>559</v>
      </c>
      <c r="AT14" s="162" t="s">
        <v>559</v>
      </c>
      <c r="AU14" s="162" t="s">
        <v>559</v>
      </c>
      <c r="AV14" s="162" t="s">
        <v>559</v>
      </c>
      <c r="AW14" s="163"/>
      <c r="AX14" s="162"/>
      <c r="AY14" s="163"/>
      <c r="AZ14" s="163"/>
      <c r="BA14" s="162"/>
      <c r="BB14" s="163">
        <f t="shared" si="8"/>
        <v>16</v>
      </c>
      <c r="BC14" s="164" t="str">
        <f t="shared" si="9"/>
        <v/>
      </c>
      <c r="BD14" s="166">
        <f t="shared" si="10"/>
        <v>0</v>
      </c>
      <c r="BE14" s="164" t="str">
        <f t="shared" si="11"/>
        <v/>
      </c>
      <c r="BF14" s="166">
        <f t="shared" si="12"/>
        <v>0</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t="s">
        <v>559</v>
      </c>
      <c r="E15" s="162" t="s">
        <v>559</v>
      </c>
      <c r="F15" s="162" t="s">
        <v>559</v>
      </c>
      <c r="G15" s="162" t="s">
        <v>559</v>
      </c>
      <c r="H15" s="162"/>
      <c r="I15" s="162" t="s">
        <v>559</v>
      </c>
      <c r="J15" s="162" t="s">
        <v>559</v>
      </c>
      <c r="K15" s="162" t="s">
        <v>559</v>
      </c>
      <c r="L15" s="162" t="s">
        <v>559</v>
      </c>
      <c r="M15" s="162" t="s">
        <v>559</v>
      </c>
      <c r="N15" s="162" t="s">
        <v>559</v>
      </c>
      <c r="O15" s="162" t="s">
        <v>559</v>
      </c>
      <c r="P15" s="162" t="s">
        <v>559</v>
      </c>
      <c r="Q15" s="162" t="s">
        <v>559</v>
      </c>
      <c r="R15" s="162" t="s">
        <v>578</v>
      </c>
      <c r="S15" s="162" t="s">
        <v>559</v>
      </c>
      <c r="T15" s="162" t="s">
        <v>559</v>
      </c>
      <c r="U15" s="162" t="s">
        <v>559</v>
      </c>
      <c r="V15" s="162" t="s">
        <v>559</v>
      </c>
      <c r="W15" s="162"/>
      <c r="X15" s="163"/>
      <c r="Y15" s="162">
        <f t="shared" si="1"/>
        <v>18</v>
      </c>
      <c r="Z15" s="164">
        <f t="shared" si="2"/>
        <v>1</v>
      </c>
      <c r="AA15" s="165">
        <f t="shared" si="3"/>
        <v>0</v>
      </c>
      <c r="AB15" s="164">
        <f t="shared" si="4"/>
        <v>0</v>
      </c>
      <c r="AC15" s="166">
        <f t="shared" si="5"/>
        <v>1</v>
      </c>
      <c r="AD15" s="164">
        <f t="shared" si="6"/>
        <v>0.05555555556</v>
      </c>
      <c r="AE15" s="160">
        <v>9.0</v>
      </c>
      <c r="AF15" s="161" t="str">
        <f t="shared" si="7"/>
        <v>Erleen  Brito Castillo</v>
      </c>
      <c r="AG15" s="162" t="s">
        <v>559</v>
      </c>
      <c r="AH15" s="162" t="s">
        <v>559</v>
      </c>
      <c r="AI15" s="162" t="s">
        <v>559</v>
      </c>
      <c r="AJ15" s="162" t="s">
        <v>559</v>
      </c>
      <c r="AK15" s="162" t="s">
        <v>559</v>
      </c>
      <c r="AL15" s="162" t="s">
        <v>559</v>
      </c>
      <c r="AM15" s="162" t="s">
        <v>559</v>
      </c>
      <c r="AN15" s="162" t="s">
        <v>559</v>
      </c>
      <c r="AO15" s="162" t="s">
        <v>559</v>
      </c>
      <c r="AP15" s="162" t="s">
        <v>559</v>
      </c>
      <c r="AQ15" s="162" t="s">
        <v>559</v>
      </c>
      <c r="AR15" s="162" t="s">
        <v>559</v>
      </c>
      <c r="AS15" s="162" t="s">
        <v>559</v>
      </c>
      <c r="AT15" s="162" t="s">
        <v>559</v>
      </c>
      <c r="AU15" s="162" t="s">
        <v>559</v>
      </c>
      <c r="AV15" s="162" t="s">
        <v>559</v>
      </c>
      <c r="AW15" s="163"/>
      <c r="AX15" s="162"/>
      <c r="AY15" s="163"/>
      <c r="AZ15" s="163"/>
      <c r="BA15" s="162"/>
      <c r="BB15" s="163">
        <f t="shared" si="8"/>
        <v>16</v>
      </c>
      <c r="BC15" s="164" t="str">
        <f t="shared" si="9"/>
        <v/>
      </c>
      <c r="BD15" s="166">
        <f t="shared" si="10"/>
        <v>0</v>
      </c>
      <c r="BE15" s="164" t="str">
        <f t="shared" si="11"/>
        <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t="s">
        <v>559</v>
      </c>
      <c r="E16" s="162" t="s">
        <v>559</v>
      </c>
      <c r="F16" s="162" t="s">
        <v>559</v>
      </c>
      <c r="G16" s="162" t="s">
        <v>559</v>
      </c>
      <c r="H16" s="162"/>
      <c r="I16" s="162" t="s">
        <v>559</v>
      </c>
      <c r="J16" s="162" t="s">
        <v>559</v>
      </c>
      <c r="K16" s="162" t="s">
        <v>559</v>
      </c>
      <c r="L16" s="162" t="s">
        <v>559</v>
      </c>
      <c r="M16" s="162" t="s">
        <v>559</v>
      </c>
      <c r="N16" s="162" t="s">
        <v>559</v>
      </c>
      <c r="O16" s="162" t="s">
        <v>559</v>
      </c>
      <c r="P16" s="162" t="s">
        <v>559</v>
      </c>
      <c r="Q16" s="162" t="s">
        <v>578</v>
      </c>
      <c r="R16" s="162" t="s">
        <v>559</v>
      </c>
      <c r="S16" s="162" t="s">
        <v>559</v>
      </c>
      <c r="T16" s="162" t="s">
        <v>559</v>
      </c>
      <c r="U16" s="162" t="s">
        <v>559</v>
      </c>
      <c r="V16" s="162" t="s">
        <v>559</v>
      </c>
      <c r="W16" s="162"/>
      <c r="X16" s="163"/>
      <c r="Y16" s="162">
        <f t="shared" si="1"/>
        <v>18</v>
      </c>
      <c r="Z16" s="164">
        <f t="shared" si="2"/>
        <v>1</v>
      </c>
      <c r="AA16" s="165">
        <f t="shared" si="3"/>
        <v>0</v>
      </c>
      <c r="AB16" s="164">
        <f t="shared" si="4"/>
        <v>0</v>
      </c>
      <c r="AC16" s="166">
        <f t="shared" si="5"/>
        <v>1</v>
      </c>
      <c r="AD16" s="164">
        <f t="shared" si="6"/>
        <v>0.05555555556</v>
      </c>
      <c r="AE16" s="160">
        <v>10.0</v>
      </c>
      <c r="AF16" s="161" t="str">
        <f t="shared" si="7"/>
        <v>Brianny  Caraballo Guzmán</v>
      </c>
      <c r="AG16" s="162" t="s">
        <v>559</v>
      </c>
      <c r="AH16" s="162" t="s">
        <v>559</v>
      </c>
      <c r="AI16" s="162" t="s">
        <v>559</v>
      </c>
      <c r="AJ16" s="162" t="s">
        <v>559</v>
      </c>
      <c r="AK16" s="162" t="s">
        <v>559</v>
      </c>
      <c r="AL16" s="162" t="s">
        <v>559</v>
      </c>
      <c r="AM16" s="162" t="s">
        <v>559</v>
      </c>
      <c r="AN16" s="162" t="s">
        <v>559</v>
      </c>
      <c r="AO16" s="162" t="s">
        <v>559</v>
      </c>
      <c r="AP16" s="162" t="s">
        <v>559</v>
      </c>
      <c r="AQ16" s="162" t="s">
        <v>559</v>
      </c>
      <c r="AR16" s="162" t="s">
        <v>559</v>
      </c>
      <c r="AS16" s="162" t="s">
        <v>559</v>
      </c>
      <c r="AT16" s="162" t="s">
        <v>559</v>
      </c>
      <c r="AU16" s="162" t="s">
        <v>559</v>
      </c>
      <c r="AV16" s="162" t="s">
        <v>559</v>
      </c>
      <c r="AW16" s="163"/>
      <c r="AX16" s="162"/>
      <c r="AY16" s="163"/>
      <c r="AZ16" s="163"/>
      <c r="BA16" s="162"/>
      <c r="BB16" s="163">
        <f t="shared" si="8"/>
        <v>16</v>
      </c>
      <c r="BC16" s="164" t="str">
        <f t="shared" si="9"/>
        <v/>
      </c>
      <c r="BD16" s="166">
        <f t="shared" si="10"/>
        <v>0</v>
      </c>
      <c r="BE16" s="164" t="str">
        <f t="shared" si="11"/>
        <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t="s">
        <v>559</v>
      </c>
      <c r="E17" s="162" t="s">
        <v>559</v>
      </c>
      <c r="F17" s="162" t="s">
        <v>559</v>
      </c>
      <c r="G17" s="162" t="s">
        <v>559</v>
      </c>
      <c r="H17" s="162"/>
      <c r="I17" s="162" t="s">
        <v>580</v>
      </c>
      <c r="J17" s="162" t="s">
        <v>559</v>
      </c>
      <c r="K17" s="162" t="s">
        <v>559</v>
      </c>
      <c r="L17" s="162" t="s">
        <v>559</v>
      </c>
      <c r="M17" s="162" t="s">
        <v>559</v>
      </c>
      <c r="N17" s="162" t="s">
        <v>559</v>
      </c>
      <c r="O17" s="162" t="s">
        <v>579</v>
      </c>
      <c r="P17" s="162" t="s">
        <v>559</v>
      </c>
      <c r="Q17" s="162" t="s">
        <v>559</v>
      </c>
      <c r="R17" s="162" t="s">
        <v>559</v>
      </c>
      <c r="S17" s="162" t="s">
        <v>559</v>
      </c>
      <c r="T17" s="162" t="s">
        <v>559</v>
      </c>
      <c r="U17" s="162" t="s">
        <v>559</v>
      </c>
      <c r="V17" s="162" t="s">
        <v>559</v>
      </c>
      <c r="W17" s="162"/>
      <c r="X17" s="163"/>
      <c r="Y17" s="162">
        <f t="shared" si="1"/>
        <v>17</v>
      </c>
      <c r="Z17" s="164">
        <f t="shared" si="2"/>
        <v>0.9444444444</v>
      </c>
      <c r="AA17" s="165">
        <f t="shared" si="3"/>
        <v>1</v>
      </c>
      <c r="AB17" s="164">
        <f t="shared" si="4"/>
        <v>0.05555555556</v>
      </c>
      <c r="AC17" s="166">
        <f t="shared" si="5"/>
        <v>0</v>
      </c>
      <c r="AD17" s="164">
        <f t="shared" si="6"/>
        <v>0</v>
      </c>
      <c r="AE17" s="160">
        <v>11.0</v>
      </c>
      <c r="AF17" s="161" t="str">
        <f t="shared" si="7"/>
        <v>Scarlet  Castillo</v>
      </c>
      <c r="AG17" s="162" t="s">
        <v>579</v>
      </c>
      <c r="AH17" s="162" t="s">
        <v>559</v>
      </c>
      <c r="AI17" s="162" t="s">
        <v>559</v>
      </c>
      <c r="AJ17" s="162" t="s">
        <v>559</v>
      </c>
      <c r="AK17" s="162" t="s">
        <v>559</v>
      </c>
      <c r="AL17" s="162" t="s">
        <v>579</v>
      </c>
      <c r="AM17" s="162" t="s">
        <v>559</v>
      </c>
      <c r="AN17" s="162" t="s">
        <v>559</v>
      </c>
      <c r="AO17" s="162" t="s">
        <v>559</v>
      </c>
      <c r="AP17" s="162" t="s">
        <v>559</v>
      </c>
      <c r="AQ17" s="162" t="s">
        <v>559</v>
      </c>
      <c r="AR17" s="162" t="s">
        <v>559</v>
      </c>
      <c r="AS17" s="162" t="s">
        <v>559</v>
      </c>
      <c r="AT17" s="162" t="s">
        <v>559</v>
      </c>
      <c r="AU17" s="162" t="s">
        <v>559</v>
      </c>
      <c r="AV17" s="162" t="s">
        <v>579</v>
      </c>
      <c r="AW17" s="163"/>
      <c r="AX17" s="162"/>
      <c r="AY17" s="163"/>
      <c r="AZ17" s="163"/>
      <c r="BA17" s="162"/>
      <c r="BB17" s="163">
        <f t="shared" si="8"/>
        <v>13</v>
      </c>
      <c r="BC17" s="164" t="str">
        <f t="shared" si="9"/>
        <v/>
      </c>
      <c r="BD17" s="166">
        <f t="shared" si="10"/>
        <v>3</v>
      </c>
      <c r="BE17" s="164" t="str">
        <f t="shared" si="11"/>
        <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t="s">
        <v>559</v>
      </c>
      <c r="E18" s="162" t="s">
        <v>559</v>
      </c>
      <c r="F18" s="162" t="s">
        <v>559</v>
      </c>
      <c r="G18" s="162" t="s">
        <v>559</v>
      </c>
      <c r="H18" s="162"/>
      <c r="I18" s="162" t="s">
        <v>559</v>
      </c>
      <c r="J18" s="162" t="s">
        <v>559</v>
      </c>
      <c r="K18" s="162" t="s">
        <v>559</v>
      </c>
      <c r="L18" s="162" t="s">
        <v>559</v>
      </c>
      <c r="M18" s="162" t="s">
        <v>559</v>
      </c>
      <c r="N18" s="162" t="s">
        <v>559</v>
      </c>
      <c r="O18" s="162" t="s">
        <v>559</v>
      </c>
      <c r="P18" s="162" t="s">
        <v>559</v>
      </c>
      <c r="Q18" s="162" t="s">
        <v>578</v>
      </c>
      <c r="R18" s="162" t="s">
        <v>559</v>
      </c>
      <c r="S18" s="162" t="s">
        <v>559</v>
      </c>
      <c r="T18" s="162" t="s">
        <v>559</v>
      </c>
      <c r="U18" s="162" t="s">
        <v>559</v>
      </c>
      <c r="V18" s="162" t="s">
        <v>559</v>
      </c>
      <c r="W18" s="163"/>
      <c r="X18" s="163"/>
      <c r="Y18" s="162">
        <f t="shared" si="1"/>
        <v>18</v>
      </c>
      <c r="Z18" s="164">
        <f t="shared" si="2"/>
        <v>1</v>
      </c>
      <c r="AA18" s="165">
        <f t="shared" si="3"/>
        <v>0</v>
      </c>
      <c r="AB18" s="164">
        <f t="shared" si="4"/>
        <v>0</v>
      </c>
      <c r="AC18" s="166">
        <f t="shared" si="5"/>
        <v>1</v>
      </c>
      <c r="AD18" s="164">
        <f t="shared" si="6"/>
        <v>0.05555555556</v>
      </c>
      <c r="AE18" s="160">
        <v>12.0</v>
      </c>
      <c r="AF18" s="161" t="str">
        <f t="shared" si="7"/>
        <v>Yarselin  Cruz Peña</v>
      </c>
      <c r="AG18" s="162" t="s">
        <v>559</v>
      </c>
      <c r="AH18" s="162" t="s">
        <v>559</v>
      </c>
      <c r="AI18" s="162" t="s">
        <v>559</v>
      </c>
      <c r="AJ18" s="162" t="s">
        <v>559</v>
      </c>
      <c r="AK18" s="162" t="s">
        <v>559</v>
      </c>
      <c r="AL18" s="162" t="s">
        <v>559</v>
      </c>
      <c r="AM18" s="162" t="s">
        <v>559</v>
      </c>
      <c r="AN18" s="162" t="s">
        <v>559</v>
      </c>
      <c r="AO18" s="162" t="s">
        <v>559</v>
      </c>
      <c r="AP18" s="162" t="s">
        <v>559</v>
      </c>
      <c r="AQ18" s="162" t="s">
        <v>559</v>
      </c>
      <c r="AR18" s="162" t="s">
        <v>559</v>
      </c>
      <c r="AS18" s="162" t="s">
        <v>559</v>
      </c>
      <c r="AT18" s="162" t="s">
        <v>559</v>
      </c>
      <c r="AU18" s="162" t="s">
        <v>559</v>
      </c>
      <c r="AV18" s="162" t="s">
        <v>559</v>
      </c>
      <c r="AW18" s="163"/>
      <c r="AX18" s="162"/>
      <c r="AY18" s="163"/>
      <c r="AZ18" s="163"/>
      <c r="BA18" s="162"/>
      <c r="BB18" s="163">
        <f t="shared" si="8"/>
        <v>16</v>
      </c>
      <c r="BC18" s="164" t="str">
        <f t="shared" si="9"/>
        <v/>
      </c>
      <c r="BD18" s="166">
        <f t="shared" si="10"/>
        <v>0</v>
      </c>
      <c r="BE18" s="164" t="str">
        <f t="shared" si="11"/>
        <v/>
      </c>
      <c r="BF18" s="166">
        <f t="shared" si="12"/>
        <v>0</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t="s">
        <v>559</v>
      </c>
      <c r="E19" s="162" t="s">
        <v>559</v>
      </c>
      <c r="F19" s="162" t="s">
        <v>559</v>
      </c>
      <c r="G19" s="162" t="s">
        <v>559</v>
      </c>
      <c r="H19" s="162"/>
      <c r="I19" s="162" t="s">
        <v>578</v>
      </c>
      <c r="J19" s="162" t="s">
        <v>559</v>
      </c>
      <c r="K19" s="162" t="s">
        <v>559</v>
      </c>
      <c r="L19" s="162" t="s">
        <v>559</v>
      </c>
      <c r="M19" s="162" t="s">
        <v>559</v>
      </c>
      <c r="N19" s="162" t="s">
        <v>559</v>
      </c>
      <c r="O19" s="162" t="s">
        <v>559</v>
      </c>
      <c r="P19" s="162" t="s">
        <v>559</v>
      </c>
      <c r="Q19" s="162" t="s">
        <v>559</v>
      </c>
      <c r="R19" s="162" t="s">
        <v>559</v>
      </c>
      <c r="S19" s="162" t="s">
        <v>559</v>
      </c>
      <c r="T19" s="162" t="s">
        <v>559</v>
      </c>
      <c r="U19" s="162" t="s">
        <v>559</v>
      </c>
      <c r="V19" s="162" t="s">
        <v>559</v>
      </c>
      <c r="W19" s="162"/>
      <c r="X19" s="163"/>
      <c r="Y19" s="162">
        <f t="shared" si="1"/>
        <v>18</v>
      </c>
      <c r="Z19" s="164">
        <f t="shared" si="2"/>
        <v>1</v>
      </c>
      <c r="AA19" s="165">
        <f t="shared" si="3"/>
        <v>0</v>
      </c>
      <c r="AB19" s="164">
        <f t="shared" si="4"/>
        <v>0</v>
      </c>
      <c r="AC19" s="166">
        <f t="shared" si="5"/>
        <v>1</v>
      </c>
      <c r="AD19" s="164">
        <f t="shared" si="6"/>
        <v>0.05555555556</v>
      </c>
      <c r="AE19" s="160">
        <v>13.0</v>
      </c>
      <c r="AF19" s="161" t="str">
        <f t="shared" si="7"/>
        <v>Fernando José Díaz Fernández</v>
      </c>
      <c r="AG19" s="162" t="s">
        <v>559</v>
      </c>
      <c r="AH19" s="162" t="s">
        <v>559</v>
      </c>
      <c r="AI19" s="162" t="s">
        <v>559</v>
      </c>
      <c r="AJ19" s="162" t="s">
        <v>559</v>
      </c>
      <c r="AK19" s="162" t="s">
        <v>559</v>
      </c>
      <c r="AL19" s="162" t="s">
        <v>559</v>
      </c>
      <c r="AM19" s="162" t="s">
        <v>559</v>
      </c>
      <c r="AN19" s="162" t="s">
        <v>559</v>
      </c>
      <c r="AO19" s="162" t="s">
        <v>559</v>
      </c>
      <c r="AP19" s="162" t="s">
        <v>559</v>
      </c>
      <c r="AQ19" s="162" t="s">
        <v>559</v>
      </c>
      <c r="AR19" s="162" t="s">
        <v>559</v>
      </c>
      <c r="AS19" s="162" t="s">
        <v>559</v>
      </c>
      <c r="AT19" s="162" t="s">
        <v>559</v>
      </c>
      <c r="AU19" s="162" t="s">
        <v>559</v>
      </c>
      <c r="AV19" s="162" t="s">
        <v>559</v>
      </c>
      <c r="AW19" s="163"/>
      <c r="AX19" s="162"/>
      <c r="AY19" s="163"/>
      <c r="AZ19" s="163"/>
      <c r="BA19" s="162"/>
      <c r="BB19" s="163">
        <f t="shared" si="8"/>
        <v>16</v>
      </c>
      <c r="BC19" s="164" t="str">
        <f t="shared" si="9"/>
        <v/>
      </c>
      <c r="BD19" s="166">
        <f t="shared" si="10"/>
        <v>0</v>
      </c>
      <c r="BE19" s="164" t="str">
        <f t="shared" si="11"/>
        <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t="s">
        <v>559</v>
      </c>
      <c r="E20" s="162" t="s">
        <v>559</v>
      </c>
      <c r="F20" s="162" t="s">
        <v>559</v>
      </c>
      <c r="G20" s="162" t="s">
        <v>559</v>
      </c>
      <c r="H20" s="162"/>
      <c r="I20" s="162" t="s">
        <v>559</v>
      </c>
      <c r="J20" s="162" t="s">
        <v>559</v>
      </c>
      <c r="K20" s="162" t="s">
        <v>559</v>
      </c>
      <c r="L20" s="162" t="s">
        <v>559</v>
      </c>
      <c r="M20" s="162" t="s">
        <v>559</v>
      </c>
      <c r="N20" s="162" t="s">
        <v>559</v>
      </c>
      <c r="O20" s="162" t="s">
        <v>559</v>
      </c>
      <c r="P20" s="162" t="s">
        <v>559</v>
      </c>
      <c r="Q20" s="162" t="s">
        <v>559</v>
      </c>
      <c r="R20" s="162" t="s">
        <v>559</v>
      </c>
      <c r="S20" s="162" t="s">
        <v>579</v>
      </c>
      <c r="T20" s="162" t="s">
        <v>559</v>
      </c>
      <c r="U20" s="162" t="s">
        <v>559</v>
      </c>
      <c r="V20" s="162" t="s">
        <v>559</v>
      </c>
      <c r="W20" s="162"/>
      <c r="X20" s="163"/>
      <c r="Y20" s="162">
        <f t="shared" si="1"/>
        <v>17</v>
      </c>
      <c r="Z20" s="164">
        <f t="shared" si="2"/>
        <v>0.9444444444</v>
      </c>
      <c r="AA20" s="165">
        <f t="shared" si="3"/>
        <v>1</v>
      </c>
      <c r="AB20" s="164">
        <f t="shared" si="4"/>
        <v>0.05555555556</v>
      </c>
      <c r="AC20" s="166">
        <f t="shared" si="5"/>
        <v>0</v>
      </c>
      <c r="AD20" s="164">
        <f t="shared" si="6"/>
        <v>0</v>
      </c>
      <c r="AE20" s="160">
        <v>14.0</v>
      </c>
      <c r="AF20" s="161" t="str">
        <f t="shared" si="7"/>
        <v>Scarlett  Espinal Estéves</v>
      </c>
      <c r="AG20" s="162" t="s">
        <v>559</v>
      </c>
      <c r="AH20" s="162" t="s">
        <v>559</v>
      </c>
      <c r="AI20" s="162" t="s">
        <v>559</v>
      </c>
      <c r="AJ20" s="162" t="s">
        <v>559</v>
      </c>
      <c r="AK20" s="162" t="s">
        <v>559</v>
      </c>
      <c r="AL20" s="162" t="s">
        <v>579</v>
      </c>
      <c r="AM20" s="162" t="s">
        <v>559</v>
      </c>
      <c r="AN20" s="162" t="s">
        <v>559</v>
      </c>
      <c r="AO20" s="162" t="s">
        <v>559</v>
      </c>
      <c r="AP20" s="162" t="s">
        <v>559</v>
      </c>
      <c r="AQ20" s="162" t="s">
        <v>559</v>
      </c>
      <c r="AR20" s="162" t="s">
        <v>559</v>
      </c>
      <c r="AS20" s="162" t="s">
        <v>559</v>
      </c>
      <c r="AT20" s="162" t="s">
        <v>559</v>
      </c>
      <c r="AU20" s="162" t="s">
        <v>579</v>
      </c>
      <c r="AV20" s="162" t="s">
        <v>559</v>
      </c>
      <c r="AW20" s="163"/>
      <c r="AX20" s="162"/>
      <c r="AY20" s="163"/>
      <c r="AZ20" s="163"/>
      <c r="BA20" s="162"/>
      <c r="BB20" s="163">
        <f t="shared" si="8"/>
        <v>14</v>
      </c>
      <c r="BC20" s="164" t="str">
        <f t="shared" si="9"/>
        <v/>
      </c>
      <c r="BD20" s="166">
        <f t="shared" si="10"/>
        <v>2</v>
      </c>
      <c r="BE20" s="164" t="str">
        <f t="shared" si="11"/>
        <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t="s">
        <v>559</v>
      </c>
      <c r="E21" s="162" t="s">
        <v>559</v>
      </c>
      <c r="F21" s="162" t="s">
        <v>559</v>
      </c>
      <c r="G21" s="162" t="s">
        <v>559</v>
      </c>
      <c r="H21" s="162"/>
      <c r="I21" s="162" t="s">
        <v>579</v>
      </c>
      <c r="J21" s="162" t="s">
        <v>559</v>
      </c>
      <c r="K21" s="162" t="s">
        <v>559</v>
      </c>
      <c r="L21" s="162" t="s">
        <v>559</v>
      </c>
      <c r="M21" s="162" t="s">
        <v>559</v>
      </c>
      <c r="N21" s="162" t="s">
        <v>559</v>
      </c>
      <c r="O21" s="162" t="s">
        <v>559</v>
      </c>
      <c r="P21" s="162" t="s">
        <v>559</v>
      </c>
      <c r="Q21" s="162" t="s">
        <v>579</v>
      </c>
      <c r="R21" s="162" t="s">
        <v>559</v>
      </c>
      <c r="S21" s="162" t="s">
        <v>559</v>
      </c>
      <c r="T21" s="162" t="s">
        <v>559</v>
      </c>
      <c r="U21" s="162" t="s">
        <v>559</v>
      </c>
      <c r="V21" s="162" t="s">
        <v>559</v>
      </c>
      <c r="W21" s="162"/>
      <c r="X21" s="163"/>
      <c r="Y21" s="162">
        <f t="shared" si="1"/>
        <v>16</v>
      </c>
      <c r="Z21" s="164">
        <f t="shared" si="2"/>
        <v>0.8888888889</v>
      </c>
      <c r="AA21" s="165">
        <f t="shared" si="3"/>
        <v>2</v>
      </c>
      <c r="AB21" s="164">
        <f t="shared" si="4"/>
        <v>0.1111111111</v>
      </c>
      <c r="AC21" s="166">
        <f t="shared" si="5"/>
        <v>0</v>
      </c>
      <c r="AD21" s="164">
        <f t="shared" si="6"/>
        <v>0</v>
      </c>
      <c r="AE21" s="160">
        <v>15.0</v>
      </c>
      <c r="AF21" s="161" t="str">
        <f t="shared" si="7"/>
        <v>José Manuel Estrella</v>
      </c>
      <c r="AG21" s="162" t="s">
        <v>559</v>
      </c>
      <c r="AH21" s="162" t="s">
        <v>559</v>
      </c>
      <c r="AI21" s="162" t="s">
        <v>559</v>
      </c>
      <c r="AJ21" s="162" t="s">
        <v>559</v>
      </c>
      <c r="AK21" s="162" t="s">
        <v>559</v>
      </c>
      <c r="AL21" s="162" t="s">
        <v>559</v>
      </c>
      <c r="AM21" s="162" t="s">
        <v>559</v>
      </c>
      <c r="AN21" s="162" t="s">
        <v>559</v>
      </c>
      <c r="AO21" s="162" t="s">
        <v>559</v>
      </c>
      <c r="AP21" s="162" t="s">
        <v>559</v>
      </c>
      <c r="AQ21" s="162" t="s">
        <v>559</v>
      </c>
      <c r="AR21" s="162" t="s">
        <v>559</v>
      </c>
      <c r="AS21" s="162" t="s">
        <v>559</v>
      </c>
      <c r="AT21" s="162" t="s">
        <v>559</v>
      </c>
      <c r="AU21" s="162" t="s">
        <v>579</v>
      </c>
      <c r="AV21" s="162" t="s">
        <v>559</v>
      </c>
      <c r="AW21" s="163"/>
      <c r="AX21" s="162"/>
      <c r="AY21" s="163"/>
      <c r="AZ21" s="163"/>
      <c r="BA21" s="162"/>
      <c r="BB21" s="163">
        <f t="shared" si="8"/>
        <v>15</v>
      </c>
      <c r="BC21" s="164" t="str">
        <f t="shared" si="9"/>
        <v/>
      </c>
      <c r="BD21" s="166">
        <f t="shared" si="10"/>
        <v>1</v>
      </c>
      <c r="BE21" s="164" t="str">
        <f t="shared" si="11"/>
        <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t="s">
        <v>559</v>
      </c>
      <c r="E22" s="162" t="s">
        <v>559</v>
      </c>
      <c r="F22" s="162" t="s">
        <v>559</v>
      </c>
      <c r="G22" s="162" t="s">
        <v>559</v>
      </c>
      <c r="H22" s="162"/>
      <c r="I22" s="162" t="s">
        <v>559</v>
      </c>
      <c r="J22" s="162" t="s">
        <v>559</v>
      </c>
      <c r="K22" s="162" t="s">
        <v>559</v>
      </c>
      <c r="L22" s="162" t="s">
        <v>559</v>
      </c>
      <c r="M22" s="162" t="s">
        <v>559</v>
      </c>
      <c r="N22" s="162" t="s">
        <v>559</v>
      </c>
      <c r="O22" s="162" t="s">
        <v>559</v>
      </c>
      <c r="P22" s="162" t="s">
        <v>559</v>
      </c>
      <c r="Q22" s="162" t="s">
        <v>559</v>
      </c>
      <c r="R22" s="162" t="s">
        <v>559</v>
      </c>
      <c r="S22" s="162" t="s">
        <v>559</v>
      </c>
      <c r="T22" s="162" t="s">
        <v>559</v>
      </c>
      <c r="U22" s="162" t="s">
        <v>559</v>
      </c>
      <c r="V22" s="162" t="s">
        <v>559</v>
      </c>
      <c r="W22" s="162"/>
      <c r="X22" s="163"/>
      <c r="Y22" s="162">
        <f t="shared" si="1"/>
        <v>18</v>
      </c>
      <c r="Z22" s="164">
        <f t="shared" si="2"/>
        <v>1</v>
      </c>
      <c r="AA22" s="165">
        <f t="shared" si="3"/>
        <v>0</v>
      </c>
      <c r="AB22" s="164">
        <f t="shared" si="4"/>
        <v>0</v>
      </c>
      <c r="AC22" s="166">
        <f t="shared" si="5"/>
        <v>0</v>
      </c>
      <c r="AD22" s="164">
        <f t="shared" si="6"/>
        <v>0</v>
      </c>
      <c r="AE22" s="160">
        <v>16.0</v>
      </c>
      <c r="AF22" s="161" t="str">
        <f t="shared" si="7"/>
        <v>Misael Starberk Ferreras Pérez</v>
      </c>
      <c r="AG22" s="162" t="s">
        <v>559</v>
      </c>
      <c r="AH22" s="162" t="s">
        <v>559</v>
      </c>
      <c r="AI22" s="162" t="s">
        <v>559</v>
      </c>
      <c r="AJ22" s="162" t="s">
        <v>559</v>
      </c>
      <c r="AK22" s="162" t="s">
        <v>559</v>
      </c>
      <c r="AL22" s="162" t="s">
        <v>578</v>
      </c>
      <c r="AM22" s="162" t="s">
        <v>559</v>
      </c>
      <c r="AN22" s="162" t="s">
        <v>559</v>
      </c>
      <c r="AO22" s="162" t="s">
        <v>559</v>
      </c>
      <c r="AP22" s="162" t="s">
        <v>559</v>
      </c>
      <c r="AQ22" s="162" t="s">
        <v>559</v>
      </c>
      <c r="AR22" s="162" t="s">
        <v>559</v>
      </c>
      <c r="AS22" s="162" t="s">
        <v>559</v>
      </c>
      <c r="AT22" s="162" t="s">
        <v>559</v>
      </c>
      <c r="AU22" s="162" t="s">
        <v>559</v>
      </c>
      <c r="AV22" s="162" t="s">
        <v>559</v>
      </c>
      <c r="AW22" s="163"/>
      <c r="AX22" s="162"/>
      <c r="AY22" s="163"/>
      <c r="AZ22" s="163"/>
      <c r="BA22" s="162"/>
      <c r="BB22" s="163">
        <f t="shared" si="8"/>
        <v>16</v>
      </c>
      <c r="BC22" s="164" t="str">
        <f t="shared" si="9"/>
        <v/>
      </c>
      <c r="BD22" s="166">
        <f t="shared" si="10"/>
        <v>0</v>
      </c>
      <c r="BE22" s="164" t="str">
        <f t="shared" si="11"/>
        <v/>
      </c>
      <c r="BF22" s="166">
        <f t="shared" si="12"/>
        <v>1</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t="s">
        <v>559</v>
      </c>
      <c r="E23" s="162" t="s">
        <v>559</v>
      </c>
      <c r="F23" s="162" t="s">
        <v>559</v>
      </c>
      <c r="G23" s="162" t="s">
        <v>559</v>
      </c>
      <c r="H23" s="162"/>
      <c r="I23" s="162" t="s">
        <v>578</v>
      </c>
      <c r="J23" s="162" t="s">
        <v>559</v>
      </c>
      <c r="K23" s="162" t="s">
        <v>559</v>
      </c>
      <c r="L23" s="162" t="s">
        <v>559</v>
      </c>
      <c r="M23" s="162" t="s">
        <v>559</v>
      </c>
      <c r="N23" s="162" t="s">
        <v>559</v>
      </c>
      <c r="O23" s="162" t="s">
        <v>559</v>
      </c>
      <c r="P23" s="162" t="s">
        <v>559</v>
      </c>
      <c r="Q23" s="162" t="s">
        <v>559</v>
      </c>
      <c r="R23" s="162" t="s">
        <v>559</v>
      </c>
      <c r="S23" s="162" t="s">
        <v>559</v>
      </c>
      <c r="T23" s="162" t="s">
        <v>559</v>
      </c>
      <c r="U23" s="162" t="s">
        <v>559</v>
      </c>
      <c r="V23" s="162" t="s">
        <v>559</v>
      </c>
      <c r="W23" s="162"/>
      <c r="X23" s="163"/>
      <c r="Y23" s="162">
        <f t="shared" si="1"/>
        <v>18</v>
      </c>
      <c r="Z23" s="164">
        <f t="shared" si="2"/>
        <v>1</v>
      </c>
      <c r="AA23" s="165">
        <f t="shared" si="3"/>
        <v>0</v>
      </c>
      <c r="AB23" s="164">
        <f t="shared" si="4"/>
        <v>0</v>
      </c>
      <c r="AC23" s="166">
        <f t="shared" si="5"/>
        <v>1</v>
      </c>
      <c r="AD23" s="164">
        <f t="shared" si="6"/>
        <v>0.05555555556</v>
      </c>
      <c r="AE23" s="160">
        <v>17.0</v>
      </c>
      <c r="AF23" s="161" t="str">
        <f t="shared" si="7"/>
        <v>Ruth Esther Fernández Rodríguez</v>
      </c>
      <c r="AG23" s="162" t="s">
        <v>578</v>
      </c>
      <c r="AH23" s="162" t="s">
        <v>559</v>
      </c>
      <c r="AI23" s="162" t="s">
        <v>559</v>
      </c>
      <c r="AJ23" s="162" t="s">
        <v>559</v>
      </c>
      <c r="AK23" s="162" t="s">
        <v>559</v>
      </c>
      <c r="AL23" s="162" t="s">
        <v>559</v>
      </c>
      <c r="AM23" s="162" t="s">
        <v>579</v>
      </c>
      <c r="AN23" s="162" t="s">
        <v>559</v>
      </c>
      <c r="AO23" s="162"/>
      <c r="AP23" s="162"/>
      <c r="AQ23" s="162"/>
      <c r="AR23" s="162"/>
      <c r="AS23" s="162"/>
      <c r="AT23" s="162"/>
      <c r="AU23" s="162" t="s">
        <v>559</v>
      </c>
      <c r="AV23" s="162" t="s">
        <v>579</v>
      </c>
      <c r="AW23" s="163"/>
      <c r="AX23" s="162"/>
      <c r="AY23" s="163"/>
      <c r="AZ23" s="163"/>
      <c r="BA23" s="162"/>
      <c r="BB23" s="163">
        <f t="shared" si="8"/>
        <v>8</v>
      </c>
      <c r="BC23" s="164" t="str">
        <f t="shared" si="9"/>
        <v/>
      </c>
      <c r="BD23" s="166">
        <f t="shared" si="10"/>
        <v>2</v>
      </c>
      <c r="BE23" s="164" t="str">
        <f t="shared" si="11"/>
        <v/>
      </c>
      <c r="BF23" s="166">
        <f t="shared" si="12"/>
        <v>1</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t="s">
        <v>559</v>
      </c>
      <c r="E24" s="162" t="s">
        <v>559</v>
      </c>
      <c r="F24" s="162" t="s">
        <v>559</v>
      </c>
      <c r="G24" s="162" t="s">
        <v>559</v>
      </c>
      <c r="H24" s="162"/>
      <c r="I24" s="162" t="s">
        <v>559</v>
      </c>
      <c r="J24" s="162" t="s">
        <v>559</v>
      </c>
      <c r="K24" s="162" t="s">
        <v>559</v>
      </c>
      <c r="L24" s="162" t="s">
        <v>559</v>
      </c>
      <c r="M24" s="162" t="s">
        <v>559</v>
      </c>
      <c r="N24" s="162" t="s">
        <v>559</v>
      </c>
      <c r="O24" s="162" t="s">
        <v>559</v>
      </c>
      <c r="P24" s="162" t="s">
        <v>559</v>
      </c>
      <c r="Q24" s="162" t="s">
        <v>559</v>
      </c>
      <c r="R24" s="162" t="s">
        <v>559</v>
      </c>
      <c r="S24" s="162" t="s">
        <v>559</v>
      </c>
      <c r="T24" s="162" t="s">
        <v>559</v>
      </c>
      <c r="U24" s="162" t="s">
        <v>559</v>
      </c>
      <c r="V24" s="162" t="s">
        <v>559</v>
      </c>
      <c r="W24" s="162"/>
      <c r="X24" s="163"/>
      <c r="Y24" s="162">
        <f t="shared" si="1"/>
        <v>18</v>
      </c>
      <c r="Z24" s="164">
        <f t="shared" si="2"/>
        <v>1</v>
      </c>
      <c r="AA24" s="165">
        <f t="shared" si="3"/>
        <v>0</v>
      </c>
      <c r="AB24" s="164">
        <f t="shared" si="4"/>
        <v>0</v>
      </c>
      <c r="AC24" s="166">
        <f t="shared" si="5"/>
        <v>0</v>
      </c>
      <c r="AD24" s="164">
        <f t="shared" si="6"/>
        <v>0</v>
      </c>
      <c r="AE24" s="160">
        <v>18.0</v>
      </c>
      <c r="AF24" s="161" t="str">
        <f t="shared" si="7"/>
        <v>Discairy  Filpo Estrella</v>
      </c>
      <c r="AG24" s="162" t="s">
        <v>559</v>
      </c>
      <c r="AH24" s="162" t="s">
        <v>559</v>
      </c>
      <c r="AI24" s="162" t="s">
        <v>559</v>
      </c>
      <c r="AJ24" s="162" t="s">
        <v>559</v>
      </c>
      <c r="AK24" s="162" t="s">
        <v>559</v>
      </c>
      <c r="AL24" s="162" t="s">
        <v>559</v>
      </c>
      <c r="AM24" s="162" t="s">
        <v>559</v>
      </c>
      <c r="AN24" s="162" t="s">
        <v>559</v>
      </c>
      <c r="AO24" s="162" t="s">
        <v>559</v>
      </c>
      <c r="AP24" s="162" t="s">
        <v>559</v>
      </c>
      <c r="AQ24" s="162" t="s">
        <v>559</v>
      </c>
      <c r="AR24" s="162" t="s">
        <v>559</v>
      </c>
      <c r="AS24" s="162" t="s">
        <v>559</v>
      </c>
      <c r="AT24" s="162" t="s">
        <v>559</v>
      </c>
      <c r="AU24" s="162" t="s">
        <v>559</v>
      </c>
      <c r="AV24" s="162" t="s">
        <v>559</v>
      </c>
      <c r="AW24" s="163"/>
      <c r="AX24" s="162"/>
      <c r="AY24" s="163"/>
      <c r="AZ24" s="163"/>
      <c r="BA24" s="162"/>
      <c r="BB24" s="163">
        <f t="shared" si="8"/>
        <v>16</v>
      </c>
      <c r="BC24" s="164" t="str">
        <f t="shared" si="9"/>
        <v/>
      </c>
      <c r="BD24" s="166">
        <f t="shared" si="10"/>
        <v>0</v>
      </c>
      <c r="BE24" s="164" t="str">
        <f t="shared" si="11"/>
        <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t="s">
        <v>559</v>
      </c>
      <c r="E25" s="162" t="s">
        <v>559</v>
      </c>
      <c r="F25" s="162" t="s">
        <v>559</v>
      </c>
      <c r="G25" s="162" t="s">
        <v>559</v>
      </c>
      <c r="H25" s="162"/>
      <c r="I25" s="162" t="s">
        <v>559</v>
      </c>
      <c r="J25" s="162" t="s">
        <v>559</v>
      </c>
      <c r="K25" s="162" t="s">
        <v>559</v>
      </c>
      <c r="L25" s="162" t="s">
        <v>559</v>
      </c>
      <c r="M25" s="162" t="s">
        <v>559</v>
      </c>
      <c r="N25" s="162" t="s">
        <v>559</v>
      </c>
      <c r="O25" s="162" t="s">
        <v>559</v>
      </c>
      <c r="P25" s="162" t="s">
        <v>559</v>
      </c>
      <c r="Q25" s="162" t="s">
        <v>559</v>
      </c>
      <c r="R25" s="162" t="s">
        <v>559</v>
      </c>
      <c r="S25" s="162" t="s">
        <v>559</v>
      </c>
      <c r="T25" s="162" t="s">
        <v>559</v>
      </c>
      <c r="U25" s="162" t="s">
        <v>559</v>
      </c>
      <c r="V25" s="162" t="s">
        <v>559</v>
      </c>
      <c r="W25" s="162"/>
      <c r="X25" s="163"/>
      <c r="Y25" s="162">
        <f t="shared" si="1"/>
        <v>18</v>
      </c>
      <c r="Z25" s="164">
        <f t="shared" si="2"/>
        <v>1</v>
      </c>
      <c r="AA25" s="165">
        <f t="shared" si="3"/>
        <v>0</v>
      </c>
      <c r="AB25" s="164">
        <f t="shared" si="4"/>
        <v>0</v>
      </c>
      <c r="AC25" s="166">
        <f t="shared" si="5"/>
        <v>0</v>
      </c>
      <c r="AD25" s="164">
        <f t="shared" si="6"/>
        <v>0</v>
      </c>
      <c r="AE25" s="160">
        <v>19.0</v>
      </c>
      <c r="AF25" s="161" t="str">
        <f t="shared" si="7"/>
        <v>Alexis Enmanuel Gil  Sánchez</v>
      </c>
      <c r="AG25" s="162" t="s">
        <v>559</v>
      </c>
      <c r="AH25" s="162" t="s">
        <v>559</v>
      </c>
      <c r="AI25" s="162" t="s">
        <v>559</v>
      </c>
      <c r="AJ25" s="162" t="s">
        <v>559</v>
      </c>
      <c r="AK25" s="162" t="s">
        <v>559</v>
      </c>
      <c r="AL25" s="162" t="s">
        <v>559</v>
      </c>
      <c r="AM25" s="162" t="s">
        <v>559</v>
      </c>
      <c r="AN25" s="162" t="s">
        <v>559</v>
      </c>
      <c r="AO25" s="162" t="s">
        <v>559</v>
      </c>
      <c r="AP25" s="162" t="s">
        <v>559</v>
      </c>
      <c r="AQ25" s="162" t="s">
        <v>559</v>
      </c>
      <c r="AR25" s="162" t="s">
        <v>559</v>
      </c>
      <c r="AS25" s="162" t="s">
        <v>559</v>
      </c>
      <c r="AT25" s="162" t="s">
        <v>559</v>
      </c>
      <c r="AU25" s="162" t="s">
        <v>559</v>
      </c>
      <c r="AV25" s="162" t="s">
        <v>559</v>
      </c>
      <c r="AW25" s="163"/>
      <c r="AX25" s="162"/>
      <c r="AY25" s="163"/>
      <c r="AZ25" s="163"/>
      <c r="BA25" s="162"/>
      <c r="BB25" s="163">
        <f t="shared" si="8"/>
        <v>16</v>
      </c>
      <c r="BC25" s="164" t="str">
        <f t="shared" si="9"/>
        <v/>
      </c>
      <c r="BD25" s="166">
        <f t="shared" si="10"/>
        <v>0</v>
      </c>
      <c r="BE25" s="164" t="str">
        <f t="shared" si="11"/>
        <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t="s">
        <v>559</v>
      </c>
      <c r="E26" s="162" t="s">
        <v>559</v>
      </c>
      <c r="F26" s="162" t="s">
        <v>559</v>
      </c>
      <c r="G26" s="162" t="s">
        <v>559</v>
      </c>
      <c r="H26" s="162"/>
      <c r="I26" s="162" t="s">
        <v>559</v>
      </c>
      <c r="J26" s="162" t="s">
        <v>578</v>
      </c>
      <c r="K26" s="162" t="s">
        <v>559</v>
      </c>
      <c r="L26" s="162" t="s">
        <v>559</v>
      </c>
      <c r="M26" s="162" t="s">
        <v>559</v>
      </c>
      <c r="N26" s="162" t="s">
        <v>559</v>
      </c>
      <c r="O26" s="162" t="s">
        <v>559</v>
      </c>
      <c r="P26" s="162" t="s">
        <v>559</v>
      </c>
      <c r="Q26" s="162" t="s">
        <v>559</v>
      </c>
      <c r="R26" s="162" t="s">
        <v>559</v>
      </c>
      <c r="S26" s="162" t="s">
        <v>559</v>
      </c>
      <c r="T26" s="162" t="s">
        <v>559</v>
      </c>
      <c r="U26" s="162" t="s">
        <v>579</v>
      </c>
      <c r="V26" s="162" t="s">
        <v>579</v>
      </c>
      <c r="W26" s="162"/>
      <c r="X26" s="163"/>
      <c r="Y26" s="162">
        <f t="shared" si="1"/>
        <v>16</v>
      </c>
      <c r="Z26" s="164">
        <f t="shared" si="2"/>
        <v>0.8888888889</v>
      </c>
      <c r="AA26" s="165">
        <f t="shared" si="3"/>
        <v>2</v>
      </c>
      <c r="AB26" s="164">
        <f t="shared" si="4"/>
        <v>0.1111111111</v>
      </c>
      <c r="AC26" s="166">
        <f t="shared" si="5"/>
        <v>1</v>
      </c>
      <c r="AD26" s="164">
        <f t="shared" si="6"/>
        <v>0.05555555556</v>
      </c>
      <c r="AE26" s="160">
        <v>20.0</v>
      </c>
      <c r="AF26" s="161" t="str">
        <f t="shared" si="7"/>
        <v>Ayendy Jesús Guzmán</v>
      </c>
      <c r="AG26" s="162" t="s">
        <v>579</v>
      </c>
      <c r="AH26" s="162" t="s">
        <v>579</v>
      </c>
      <c r="AI26" s="162" t="s">
        <v>579</v>
      </c>
      <c r="AJ26" s="162" t="s">
        <v>579</v>
      </c>
      <c r="AK26" s="162" t="s">
        <v>579</v>
      </c>
      <c r="AL26" s="162" t="s">
        <v>559</v>
      </c>
      <c r="AM26" s="162" t="s">
        <v>559</v>
      </c>
      <c r="AN26" s="162" t="s">
        <v>559</v>
      </c>
      <c r="AO26" s="162" t="s">
        <v>559</v>
      </c>
      <c r="AP26" s="162" t="s">
        <v>559</v>
      </c>
      <c r="AQ26" s="162" t="s">
        <v>559</v>
      </c>
      <c r="AR26" s="162" t="s">
        <v>559</v>
      </c>
      <c r="AS26" s="162" t="s">
        <v>559</v>
      </c>
      <c r="AT26" s="162" t="s">
        <v>559</v>
      </c>
      <c r="AU26" s="162" t="s">
        <v>559</v>
      </c>
      <c r="AV26" s="162" t="s">
        <v>559</v>
      </c>
      <c r="AW26" s="163"/>
      <c r="AX26" s="162"/>
      <c r="AY26" s="163"/>
      <c r="AZ26" s="163"/>
      <c r="BA26" s="162"/>
      <c r="BB26" s="163">
        <f t="shared" si="8"/>
        <v>11</v>
      </c>
      <c r="BC26" s="164" t="str">
        <f t="shared" si="9"/>
        <v/>
      </c>
      <c r="BD26" s="166">
        <f t="shared" si="10"/>
        <v>5</v>
      </c>
      <c r="BE26" s="164" t="str">
        <f t="shared" si="11"/>
        <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t="s">
        <v>559</v>
      </c>
      <c r="E27" s="162" t="s">
        <v>559</v>
      </c>
      <c r="F27" s="162" t="s">
        <v>559</v>
      </c>
      <c r="G27" s="162" t="s">
        <v>559</v>
      </c>
      <c r="H27" s="162"/>
      <c r="I27" s="162" t="s">
        <v>559</v>
      </c>
      <c r="J27" s="162" t="s">
        <v>559</v>
      </c>
      <c r="K27" s="162" t="s">
        <v>559</v>
      </c>
      <c r="L27" s="162" t="s">
        <v>559</v>
      </c>
      <c r="M27" s="162" t="s">
        <v>559</v>
      </c>
      <c r="N27" s="162" t="s">
        <v>559</v>
      </c>
      <c r="O27" s="162" t="s">
        <v>559</v>
      </c>
      <c r="P27" s="162" t="s">
        <v>559</v>
      </c>
      <c r="Q27" s="162" t="s">
        <v>559</v>
      </c>
      <c r="R27" s="162" t="s">
        <v>559</v>
      </c>
      <c r="S27" s="162" t="s">
        <v>559</v>
      </c>
      <c r="T27" s="162" t="s">
        <v>559</v>
      </c>
      <c r="U27" s="162" t="s">
        <v>559</v>
      </c>
      <c r="V27" s="162" t="s">
        <v>559</v>
      </c>
      <c r="W27" s="162"/>
      <c r="X27" s="163"/>
      <c r="Y27" s="162">
        <f t="shared" si="1"/>
        <v>18</v>
      </c>
      <c r="Z27" s="164">
        <f t="shared" si="2"/>
        <v>1</v>
      </c>
      <c r="AA27" s="165">
        <f t="shared" si="3"/>
        <v>0</v>
      </c>
      <c r="AB27" s="164">
        <f t="shared" si="4"/>
        <v>0</v>
      </c>
      <c r="AC27" s="166">
        <f t="shared" si="5"/>
        <v>0</v>
      </c>
      <c r="AD27" s="164">
        <f t="shared" si="6"/>
        <v>0</v>
      </c>
      <c r="AE27" s="160">
        <v>21.0</v>
      </c>
      <c r="AF27" s="161" t="str">
        <f t="shared" si="7"/>
        <v>Yassir  Hernández Disla</v>
      </c>
      <c r="AG27" s="162" t="s">
        <v>559</v>
      </c>
      <c r="AH27" s="162" t="s">
        <v>559</v>
      </c>
      <c r="AI27" s="162" t="s">
        <v>559</v>
      </c>
      <c r="AJ27" s="162" t="s">
        <v>559</v>
      </c>
      <c r="AK27" s="162" t="s">
        <v>559</v>
      </c>
      <c r="AL27" s="162" t="s">
        <v>559</v>
      </c>
      <c r="AM27" s="162" t="s">
        <v>559</v>
      </c>
      <c r="AN27" s="162" t="s">
        <v>559</v>
      </c>
      <c r="AO27" s="162" t="s">
        <v>559</v>
      </c>
      <c r="AP27" s="162" t="s">
        <v>559</v>
      </c>
      <c r="AQ27" s="162" t="s">
        <v>559</v>
      </c>
      <c r="AR27" s="162" t="s">
        <v>559</v>
      </c>
      <c r="AS27" s="162" t="s">
        <v>559</v>
      </c>
      <c r="AT27" s="162" t="s">
        <v>559</v>
      </c>
      <c r="AU27" s="162" t="s">
        <v>559</v>
      </c>
      <c r="AV27" s="162" t="s">
        <v>559</v>
      </c>
      <c r="AW27" s="163"/>
      <c r="AX27" s="162"/>
      <c r="AY27" s="163"/>
      <c r="AZ27" s="163"/>
      <c r="BA27" s="162"/>
      <c r="BB27" s="163">
        <f t="shared" si="8"/>
        <v>16</v>
      </c>
      <c r="BC27" s="164" t="str">
        <f t="shared" si="9"/>
        <v/>
      </c>
      <c r="BD27" s="166">
        <f t="shared" si="10"/>
        <v>0</v>
      </c>
      <c r="BE27" s="164" t="str">
        <f t="shared" si="11"/>
        <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t="s">
        <v>559</v>
      </c>
      <c r="E28" s="162" t="s">
        <v>559</v>
      </c>
      <c r="F28" s="162" t="s">
        <v>559</v>
      </c>
      <c r="G28" s="162" t="s">
        <v>559</v>
      </c>
      <c r="H28" s="162"/>
      <c r="I28" s="162" t="s">
        <v>559</v>
      </c>
      <c r="J28" s="162" t="s">
        <v>559</v>
      </c>
      <c r="K28" s="162" t="s">
        <v>559</v>
      </c>
      <c r="L28" s="162" t="s">
        <v>559</v>
      </c>
      <c r="M28" s="162" t="s">
        <v>559</v>
      </c>
      <c r="N28" s="162" t="s">
        <v>559</v>
      </c>
      <c r="O28" s="162" t="s">
        <v>559</v>
      </c>
      <c r="P28" s="162" t="s">
        <v>559</v>
      </c>
      <c r="Q28" s="162" t="s">
        <v>559</v>
      </c>
      <c r="R28" s="162" t="s">
        <v>559</v>
      </c>
      <c r="S28" s="162" t="s">
        <v>559</v>
      </c>
      <c r="T28" s="162" t="s">
        <v>559</v>
      </c>
      <c r="U28" s="162" t="s">
        <v>559</v>
      </c>
      <c r="V28" s="162" t="s">
        <v>559</v>
      </c>
      <c r="W28" s="162"/>
      <c r="X28" s="163"/>
      <c r="Y28" s="162">
        <f t="shared" si="1"/>
        <v>18</v>
      </c>
      <c r="Z28" s="164">
        <f t="shared" si="2"/>
        <v>1</v>
      </c>
      <c r="AA28" s="165">
        <f t="shared" si="3"/>
        <v>0</v>
      </c>
      <c r="AB28" s="164">
        <f t="shared" si="4"/>
        <v>0</v>
      </c>
      <c r="AC28" s="166">
        <f t="shared" si="5"/>
        <v>0</v>
      </c>
      <c r="AD28" s="164">
        <f t="shared" si="6"/>
        <v>0</v>
      </c>
      <c r="AE28" s="160">
        <v>22.0</v>
      </c>
      <c r="AF28" s="161" t="str">
        <f t="shared" si="7"/>
        <v>Yadiel  Jiménez Betances</v>
      </c>
      <c r="AG28" s="162" t="s">
        <v>559</v>
      </c>
      <c r="AH28" s="162" t="s">
        <v>559</v>
      </c>
      <c r="AI28" s="162" t="s">
        <v>559</v>
      </c>
      <c r="AJ28" s="162" t="s">
        <v>559</v>
      </c>
      <c r="AK28" s="162" t="s">
        <v>559</v>
      </c>
      <c r="AL28" s="162" t="s">
        <v>559</v>
      </c>
      <c r="AM28" s="162" t="s">
        <v>559</v>
      </c>
      <c r="AN28" s="162" t="s">
        <v>559</v>
      </c>
      <c r="AO28" s="162" t="s">
        <v>559</v>
      </c>
      <c r="AP28" s="162" t="s">
        <v>559</v>
      </c>
      <c r="AQ28" s="162" t="s">
        <v>559</v>
      </c>
      <c r="AR28" s="162" t="s">
        <v>559</v>
      </c>
      <c r="AS28" s="162" t="s">
        <v>559</v>
      </c>
      <c r="AT28" s="162" t="s">
        <v>559</v>
      </c>
      <c r="AU28" s="162" t="s">
        <v>559</v>
      </c>
      <c r="AV28" s="162" t="s">
        <v>559</v>
      </c>
      <c r="AW28" s="163"/>
      <c r="AX28" s="162"/>
      <c r="AY28" s="163"/>
      <c r="AZ28" s="163"/>
      <c r="BA28" s="162"/>
      <c r="BB28" s="163">
        <f t="shared" si="8"/>
        <v>16</v>
      </c>
      <c r="BC28" s="164" t="str">
        <f t="shared" si="9"/>
        <v/>
      </c>
      <c r="BD28" s="166">
        <f t="shared" si="10"/>
        <v>0</v>
      </c>
      <c r="BE28" s="164" t="str">
        <f t="shared" si="11"/>
        <v/>
      </c>
      <c r="BF28" s="166">
        <f t="shared" si="12"/>
        <v>0</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t="s">
        <v>559</v>
      </c>
      <c r="E29" s="162" t="s">
        <v>559</v>
      </c>
      <c r="F29" s="162" t="s">
        <v>559</v>
      </c>
      <c r="G29" s="162" t="s">
        <v>559</v>
      </c>
      <c r="H29" s="162"/>
      <c r="I29" s="162" t="s">
        <v>559</v>
      </c>
      <c r="J29" s="162" t="s">
        <v>559</v>
      </c>
      <c r="K29" s="162" t="s">
        <v>559</v>
      </c>
      <c r="L29" s="162" t="s">
        <v>559</v>
      </c>
      <c r="M29" s="162" t="s">
        <v>559</v>
      </c>
      <c r="N29" s="162" t="s">
        <v>559</v>
      </c>
      <c r="O29" s="162" t="s">
        <v>559</v>
      </c>
      <c r="P29" s="162" t="s">
        <v>559</v>
      </c>
      <c r="Q29" s="162" t="s">
        <v>559</v>
      </c>
      <c r="R29" s="162" t="s">
        <v>559</v>
      </c>
      <c r="S29" s="162" t="s">
        <v>559</v>
      </c>
      <c r="T29" s="162" t="s">
        <v>559</v>
      </c>
      <c r="U29" s="162" t="s">
        <v>559</v>
      </c>
      <c r="V29" s="162" t="s">
        <v>559</v>
      </c>
      <c r="W29" s="162"/>
      <c r="X29" s="163"/>
      <c r="Y29" s="162">
        <f t="shared" si="1"/>
        <v>18</v>
      </c>
      <c r="Z29" s="164">
        <f t="shared" si="2"/>
        <v>1</v>
      </c>
      <c r="AA29" s="165">
        <f t="shared" si="3"/>
        <v>0</v>
      </c>
      <c r="AB29" s="164">
        <f t="shared" si="4"/>
        <v>0</v>
      </c>
      <c r="AC29" s="166">
        <f t="shared" si="5"/>
        <v>0</v>
      </c>
      <c r="AD29" s="164">
        <f t="shared" si="6"/>
        <v>0</v>
      </c>
      <c r="AE29" s="160">
        <v>23.0</v>
      </c>
      <c r="AF29" s="161" t="str">
        <f t="shared" si="7"/>
        <v>Yamel  Mella Aquino</v>
      </c>
      <c r="AG29" s="162" t="s">
        <v>559</v>
      </c>
      <c r="AH29" s="162" t="s">
        <v>559</v>
      </c>
      <c r="AI29" s="162" t="s">
        <v>559</v>
      </c>
      <c r="AJ29" s="162" t="s">
        <v>559</v>
      </c>
      <c r="AK29" s="162" t="s">
        <v>559</v>
      </c>
      <c r="AL29" s="162" t="s">
        <v>559</v>
      </c>
      <c r="AM29" s="162" t="s">
        <v>559</v>
      </c>
      <c r="AN29" s="162" t="s">
        <v>559</v>
      </c>
      <c r="AO29" s="162" t="s">
        <v>559</v>
      </c>
      <c r="AP29" s="162" t="s">
        <v>559</v>
      </c>
      <c r="AQ29" s="162" t="s">
        <v>559</v>
      </c>
      <c r="AR29" s="162" t="s">
        <v>559</v>
      </c>
      <c r="AS29" s="162" t="s">
        <v>559</v>
      </c>
      <c r="AT29" s="162" t="s">
        <v>559</v>
      </c>
      <c r="AU29" s="162" t="s">
        <v>559</v>
      </c>
      <c r="AV29" s="162" t="s">
        <v>559</v>
      </c>
      <c r="AW29" s="162"/>
      <c r="AX29" s="162"/>
      <c r="AY29" s="163"/>
      <c r="AZ29" s="163"/>
      <c r="BA29" s="162"/>
      <c r="BB29" s="163">
        <f t="shared" si="8"/>
        <v>16</v>
      </c>
      <c r="BC29" s="164" t="str">
        <f t="shared" si="9"/>
        <v/>
      </c>
      <c r="BD29" s="166">
        <f t="shared" si="10"/>
        <v>0</v>
      </c>
      <c r="BE29" s="164" t="str">
        <f t="shared" si="11"/>
        <v/>
      </c>
      <c r="BF29" s="166">
        <f t="shared" si="12"/>
        <v>0</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t="s">
        <v>578</v>
      </c>
      <c r="E30" s="162" t="s">
        <v>559</v>
      </c>
      <c r="F30" s="162" t="s">
        <v>559</v>
      </c>
      <c r="G30" s="162" t="s">
        <v>559</v>
      </c>
      <c r="H30" s="162"/>
      <c r="I30" s="162" t="s">
        <v>579</v>
      </c>
      <c r="J30" s="162" t="s">
        <v>559</v>
      </c>
      <c r="K30" s="162" t="s">
        <v>579</v>
      </c>
      <c r="L30" s="162" t="s">
        <v>559</v>
      </c>
      <c r="M30" s="162" t="s">
        <v>559</v>
      </c>
      <c r="N30" s="162" t="s">
        <v>559</v>
      </c>
      <c r="O30" s="162" t="s">
        <v>579</v>
      </c>
      <c r="P30" s="162" t="s">
        <v>559</v>
      </c>
      <c r="Q30" s="162" t="s">
        <v>559</v>
      </c>
      <c r="R30" s="162" t="s">
        <v>578</v>
      </c>
      <c r="S30" s="162" t="s">
        <v>559</v>
      </c>
      <c r="T30" s="162" t="s">
        <v>559</v>
      </c>
      <c r="U30" s="162" t="s">
        <v>559</v>
      </c>
      <c r="V30" s="162" t="s">
        <v>559</v>
      </c>
      <c r="W30" s="162"/>
      <c r="X30" s="163"/>
      <c r="Y30" s="162">
        <f t="shared" si="1"/>
        <v>15</v>
      </c>
      <c r="Z30" s="164">
        <f t="shared" si="2"/>
        <v>0.8333333333</v>
      </c>
      <c r="AA30" s="165">
        <f t="shared" si="3"/>
        <v>3</v>
      </c>
      <c r="AB30" s="164">
        <f t="shared" si="4"/>
        <v>0.1666666667</v>
      </c>
      <c r="AC30" s="166">
        <f t="shared" si="5"/>
        <v>2</v>
      </c>
      <c r="AD30" s="164">
        <f t="shared" si="6"/>
        <v>0.1111111111</v>
      </c>
      <c r="AE30" s="160">
        <v>24.0</v>
      </c>
      <c r="AF30" s="161" t="str">
        <f t="shared" si="7"/>
        <v>Sariely Del Carmen Mena Chávez</v>
      </c>
      <c r="AG30" s="162" t="s">
        <v>559</v>
      </c>
      <c r="AH30" s="162" t="s">
        <v>559</v>
      </c>
      <c r="AI30" s="162" t="s">
        <v>559</v>
      </c>
      <c r="AJ30" s="162" t="s">
        <v>559</v>
      </c>
      <c r="AK30" s="162" t="s">
        <v>559</v>
      </c>
      <c r="AL30" s="162" t="s">
        <v>579</v>
      </c>
      <c r="AM30" s="162" t="s">
        <v>559</v>
      </c>
      <c r="AN30" s="162" t="s">
        <v>559</v>
      </c>
      <c r="AO30" s="162" t="s">
        <v>559</v>
      </c>
      <c r="AP30" s="162" t="s">
        <v>559</v>
      </c>
      <c r="AQ30" s="162" t="s">
        <v>559</v>
      </c>
      <c r="AR30" s="162" t="s">
        <v>559</v>
      </c>
      <c r="AS30" s="162" t="s">
        <v>559</v>
      </c>
      <c r="AT30" s="162" t="s">
        <v>559</v>
      </c>
      <c r="AU30" s="162" t="s">
        <v>579</v>
      </c>
      <c r="AV30" s="162" t="s">
        <v>559</v>
      </c>
      <c r="AW30" s="163"/>
      <c r="AX30" s="163"/>
      <c r="AY30" s="163"/>
      <c r="AZ30" s="163"/>
      <c r="BA30" s="163"/>
      <c r="BB30" s="163">
        <f t="shared" si="8"/>
        <v>14</v>
      </c>
      <c r="BC30" s="164" t="str">
        <f t="shared" si="9"/>
        <v/>
      </c>
      <c r="BD30" s="166">
        <f t="shared" si="10"/>
        <v>2</v>
      </c>
      <c r="BE30" s="164" t="str">
        <f t="shared" si="11"/>
        <v/>
      </c>
      <c r="BF30" s="166">
        <f t="shared" si="12"/>
        <v>0</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t="s">
        <v>559</v>
      </c>
      <c r="E31" s="162" t="s">
        <v>559</v>
      </c>
      <c r="F31" s="162" t="s">
        <v>559</v>
      </c>
      <c r="G31" s="162" t="s">
        <v>559</v>
      </c>
      <c r="H31" s="162"/>
      <c r="I31" s="162" t="s">
        <v>559</v>
      </c>
      <c r="J31" s="162" t="s">
        <v>579</v>
      </c>
      <c r="K31" s="162" t="s">
        <v>559</v>
      </c>
      <c r="L31" s="162" t="s">
        <v>559</v>
      </c>
      <c r="M31" s="162" t="s">
        <v>559</v>
      </c>
      <c r="N31" s="162" t="s">
        <v>559</v>
      </c>
      <c r="O31" s="162" t="s">
        <v>559</v>
      </c>
      <c r="P31" s="162" t="s">
        <v>559</v>
      </c>
      <c r="Q31" s="162" t="s">
        <v>559</v>
      </c>
      <c r="R31" s="162" t="s">
        <v>559</v>
      </c>
      <c r="S31" s="162" t="s">
        <v>559</v>
      </c>
      <c r="T31" s="162" t="s">
        <v>559</v>
      </c>
      <c r="U31" s="162" t="s">
        <v>559</v>
      </c>
      <c r="V31" s="162" t="s">
        <v>559</v>
      </c>
      <c r="W31" s="162"/>
      <c r="X31" s="163"/>
      <c r="Y31" s="162">
        <f t="shared" si="1"/>
        <v>17</v>
      </c>
      <c r="Z31" s="164">
        <f t="shared" si="2"/>
        <v>0.9444444444</v>
      </c>
      <c r="AA31" s="165">
        <f t="shared" si="3"/>
        <v>1</v>
      </c>
      <c r="AB31" s="164">
        <f t="shared" si="4"/>
        <v>0.05555555556</v>
      </c>
      <c r="AC31" s="166">
        <f t="shared" si="5"/>
        <v>0</v>
      </c>
      <c r="AD31" s="164">
        <f t="shared" si="6"/>
        <v>0</v>
      </c>
      <c r="AE31" s="160">
        <v>25.0</v>
      </c>
      <c r="AF31" s="161" t="str">
        <f t="shared" si="7"/>
        <v>David Carmelo Navas Fernández</v>
      </c>
      <c r="AG31" s="162" t="s">
        <v>559</v>
      </c>
      <c r="AH31" s="162" t="s">
        <v>559</v>
      </c>
      <c r="AI31" s="162" t="s">
        <v>559</v>
      </c>
      <c r="AJ31" s="162" t="s">
        <v>559</v>
      </c>
      <c r="AK31" s="162" t="s">
        <v>559</v>
      </c>
      <c r="AL31" s="162" t="s">
        <v>559</v>
      </c>
      <c r="AM31" s="162" t="s">
        <v>559</v>
      </c>
      <c r="AN31" s="162" t="s">
        <v>559</v>
      </c>
      <c r="AO31" s="162" t="s">
        <v>559</v>
      </c>
      <c r="AP31" s="162" t="s">
        <v>559</v>
      </c>
      <c r="AQ31" s="162" t="s">
        <v>559</v>
      </c>
      <c r="AR31" s="162" t="s">
        <v>559</v>
      </c>
      <c r="AS31" s="162" t="s">
        <v>559</v>
      </c>
      <c r="AT31" s="162" t="s">
        <v>559</v>
      </c>
      <c r="AU31" s="162" t="s">
        <v>559</v>
      </c>
      <c r="AV31" s="162" t="s">
        <v>559</v>
      </c>
      <c r="AW31" s="163"/>
      <c r="AX31" s="162"/>
      <c r="AY31" s="163"/>
      <c r="AZ31" s="163"/>
      <c r="BA31" s="162"/>
      <c r="BB31" s="163">
        <f t="shared" si="8"/>
        <v>16</v>
      </c>
      <c r="BC31" s="164" t="str">
        <f t="shared" si="9"/>
        <v/>
      </c>
      <c r="BD31" s="166">
        <f t="shared" si="10"/>
        <v>0</v>
      </c>
      <c r="BE31" s="164" t="str">
        <f t="shared" si="11"/>
        <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t="s">
        <v>559</v>
      </c>
      <c r="E32" s="162" t="s">
        <v>559</v>
      </c>
      <c r="F32" s="162" t="s">
        <v>559</v>
      </c>
      <c r="G32" s="162" t="s">
        <v>559</v>
      </c>
      <c r="H32" s="162"/>
      <c r="I32" s="162" t="s">
        <v>559</v>
      </c>
      <c r="J32" s="162" t="s">
        <v>559</v>
      </c>
      <c r="K32" s="162" t="s">
        <v>559</v>
      </c>
      <c r="L32" s="162" t="s">
        <v>559</v>
      </c>
      <c r="M32" s="162" t="s">
        <v>559</v>
      </c>
      <c r="N32" s="162" t="s">
        <v>559</v>
      </c>
      <c r="O32" s="162" t="s">
        <v>559</v>
      </c>
      <c r="P32" s="162" t="s">
        <v>559</v>
      </c>
      <c r="Q32" s="162" t="s">
        <v>559</v>
      </c>
      <c r="R32" s="162" t="s">
        <v>559</v>
      </c>
      <c r="S32" s="162" t="s">
        <v>559</v>
      </c>
      <c r="T32" s="162" t="s">
        <v>559</v>
      </c>
      <c r="U32" s="162" t="s">
        <v>559</v>
      </c>
      <c r="V32" s="162" t="s">
        <v>559</v>
      </c>
      <c r="W32" s="163"/>
      <c r="X32" s="163"/>
      <c r="Y32" s="162">
        <f t="shared" si="1"/>
        <v>18</v>
      </c>
      <c r="Z32" s="164">
        <f t="shared" si="2"/>
        <v>1</v>
      </c>
      <c r="AA32" s="165">
        <f t="shared" si="3"/>
        <v>0</v>
      </c>
      <c r="AB32" s="164">
        <f t="shared" si="4"/>
        <v>0</v>
      </c>
      <c r="AC32" s="166">
        <f t="shared" si="5"/>
        <v>0</v>
      </c>
      <c r="AD32" s="164">
        <f t="shared" si="6"/>
        <v>0</v>
      </c>
      <c r="AE32" s="160">
        <v>26.0</v>
      </c>
      <c r="AF32" s="161" t="str">
        <f t="shared" si="7"/>
        <v>Andriw Jelier Ortiz Rodríguez</v>
      </c>
      <c r="AG32" s="162" t="s">
        <v>559</v>
      </c>
      <c r="AH32" s="162" t="s">
        <v>559</v>
      </c>
      <c r="AI32" s="162" t="s">
        <v>559</v>
      </c>
      <c r="AJ32" s="162" t="s">
        <v>559</v>
      </c>
      <c r="AK32" s="162" t="s">
        <v>559</v>
      </c>
      <c r="AL32" s="162" t="s">
        <v>559</v>
      </c>
      <c r="AM32" s="162" t="s">
        <v>559</v>
      </c>
      <c r="AN32" s="162" t="s">
        <v>559</v>
      </c>
      <c r="AO32" s="162" t="s">
        <v>559</v>
      </c>
      <c r="AP32" s="162" t="s">
        <v>559</v>
      </c>
      <c r="AQ32" s="162" t="s">
        <v>559</v>
      </c>
      <c r="AR32" s="162" t="s">
        <v>559</v>
      </c>
      <c r="AS32" s="162" t="s">
        <v>559</v>
      </c>
      <c r="AT32" s="162" t="s">
        <v>559</v>
      </c>
      <c r="AU32" s="162" t="s">
        <v>559</v>
      </c>
      <c r="AV32" s="162" t="s">
        <v>578</v>
      </c>
      <c r="AW32" s="163"/>
      <c r="AX32" s="162"/>
      <c r="AY32" s="163"/>
      <c r="AZ32" s="163"/>
      <c r="BA32" s="162"/>
      <c r="BB32" s="163">
        <f t="shared" si="8"/>
        <v>16</v>
      </c>
      <c r="BC32" s="164" t="str">
        <f t="shared" si="9"/>
        <v/>
      </c>
      <c r="BD32" s="166">
        <f t="shared" si="10"/>
        <v>0</v>
      </c>
      <c r="BE32" s="164" t="str">
        <f t="shared" si="11"/>
        <v/>
      </c>
      <c r="BF32" s="166">
        <f t="shared" si="12"/>
        <v>1</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t="s">
        <v>559</v>
      </c>
      <c r="E33" s="162" t="s">
        <v>559</v>
      </c>
      <c r="F33" s="162" t="s">
        <v>559</v>
      </c>
      <c r="G33" s="162" t="s">
        <v>559</v>
      </c>
      <c r="H33" s="162"/>
      <c r="I33" s="162" t="s">
        <v>559</v>
      </c>
      <c r="J33" s="162" t="s">
        <v>559</v>
      </c>
      <c r="K33" s="162" t="s">
        <v>559</v>
      </c>
      <c r="L33" s="162" t="s">
        <v>559</v>
      </c>
      <c r="M33" s="162" t="s">
        <v>559</v>
      </c>
      <c r="N33" s="162" t="s">
        <v>559</v>
      </c>
      <c r="O33" s="162" t="s">
        <v>559</v>
      </c>
      <c r="P33" s="162" t="s">
        <v>559</v>
      </c>
      <c r="Q33" s="162" t="s">
        <v>559</v>
      </c>
      <c r="R33" s="162" t="s">
        <v>559</v>
      </c>
      <c r="S33" s="162" t="s">
        <v>559</v>
      </c>
      <c r="T33" s="162" t="s">
        <v>559</v>
      </c>
      <c r="U33" s="162" t="s">
        <v>559</v>
      </c>
      <c r="V33" s="162" t="s">
        <v>559</v>
      </c>
      <c r="W33" s="163"/>
      <c r="X33" s="163"/>
      <c r="Y33" s="162">
        <f t="shared" si="1"/>
        <v>18</v>
      </c>
      <c r="Z33" s="164">
        <f t="shared" si="2"/>
        <v>1</v>
      </c>
      <c r="AA33" s="165">
        <f t="shared" si="3"/>
        <v>0</v>
      </c>
      <c r="AB33" s="164">
        <f t="shared" si="4"/>
        <v>0</v>
      </c>
      <c r="AC33" s="166">
        <f t="shared" si="5"/>
        <v>0</v>
      </c>
      <c r="AD33" s="164">
        <f t="shared" si="6"/>
        <v>0</v>
      </c>
      <c r="AE33" s="160">
        <v>27.0</v>
      </c>
      <c r="AF33" s="161" t="str">
        <f t="shared" si="7"/>
        <v>Dashley Nicole Peña García</v>
      </c>
      <c r="AG33" s="162" t="s">
        <v>559</v>
      </c>
      <c r="AH33" s="162" t="s">
        <v>559</v>
      </c>
      <c r="AI33" s="162" t="s">
        <v>559</v>
      </c>
      <c r="AJ33" s="162" t="s">
        <v>559</v>
      </c>
      <c r="AK33" s="162" t="s">
        <v>559</v>
      </c>
      <c r="AL33" s="162" t="s">
        <v>559</v>
      </c>
      <c r="AM33" s="162" t="s">
        <v>559</v>
      </c>
      <c r="AN33" s="162" t="s">
        <v>559</v>
      </c>
      <c r="AO33" s="162" t="s">
        <v>559</v>
      </c>
      <c r="AP33" s="162" t="s">
        <v>559</v>
      </c>
      <c r="AQ33" s="162" t="s">
        <v>559</v>
      </c>
      <c r="AR33" s="162" t="s">
        <v>559</v>
      </c>
      <c r="AS33" s="162" t="s">
        <v>559</v>
      </c>
      <c r="AT33" s="162" t="s">
        <v>559</v>
      </c>
      <c r="AU33" s="162" t="s">
        <v>559</v>
      </c>
      <c r="AV33" s="162" t="s">
        <v>559</v>
      </c>
      <c r="AW33" s="163"/>
      <c r="AX33" s="162"/>
      <c r="AY33" s="163"/>
      <c r="AZ33" s="163"/>
      <c r="BA33" s="162"/>
      <c r="BB33" s="163">
        <f t="shared" si="8"/>
        <v>16</v>
      </c>
      <c r="BC33" s="164" t="str">
        <f t="shared" si="9"/>
        <v/>
      </c>
      <c r="BD33" s="166">
        <f t="shared" si="10"/>
        <v>0</v>
      </c>
      <c r="BE33" s="164" t="str">
        <f t="shared" si="11"/>
        <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t="s">
        <v>559</v>
      </c>
      <c r="E34" s="162" t="s">
        <v>559</v>
      </c>
      <c r="F34" s="162" t="s">
        <v>559</v>
      </c>
      <c r="G34" s="162" t="s">
        <v>559</v>
      </c>
      <c r="H34" s="162"/>
      <c r="I34" s="162" t="s">
        <v>559</v>
      </c>
      <c r="J34" s="162" t="s">
        <v>559</v>
      </c>
      <c r="K34" s="162" t="s">
        <v>559</v>
      </c>
      <c r="L34" s="162" t="s">
        <v>559</v>
      </c>
      <c r="M34" s="162" t="s">
        <v>559</v>
      </c>
      <c r="N34" s="162" t="s">
        <v>559</v>
      </c>
      <c r="O34" s="162" t="s">
        <v>559</v>
      </c>
      <c r="P34" s="162" t="s">
        <v>559</v>
      </c>
      <c r="Q34" s="162" t="s">
        <v>559</v>
      </c>
      <c r="R34" s="162" t="s">
        <v>559</v>
      </c>
      <c r="S34" s="162" t="s">
        <v>559</v>
      </c>
      <c r="T34" s="162" t="s">
        <v>559</v>
      </c>
      <c r="U34" s="162" t="s">
        <v>559</v>
      </c>
      <c r="V34" s="162" t="s">
        <v>559</v>
      </c>
      <c r="W34" s="163"/>
      <c r="X34" s="163"/>
      <c r="Y34" s="162">
        <f t="shared" si="1"/>
        <v>18</v>
      </c>
      <c r="Z34" s="164">
        <f t="shared" si="2"/>
        <v>1</v>
      </c>
      <c r="AA34" s="165">
        <f t="shared" si="3"/>
        <v>0</v>
      </c>
      <c r="AB34" s="164">
        <f t="shared" si="4"/>
        <v>0</v>
      </c>
      <c r="AC34" s="166">
        <f t="shared" si="5"/>
        <v>0</v>
      </c>
      <c r="AD34" s="164">
        <f t="shared" si="6"/>
        <v>0</v>
      </c>
      <c r="AE34" s="160">
        <v>28.0</v>
      </c>
      <c r="AF34" s="161" t="str">
        <f t="shared" si="7"/>
        <v>Yesly  Peña Muñoz</v>
      </c>
      <c r="AG34" s="162" t="s">
        <v>559</v>
      </c>
      <c r="AH34" s="162" t="s">
        <v>559</v>
      </c>
      <c r="AI34" s="162" t="s">
        <v>559</v>
      </c>
      <c r="AJ34" s="162" t="s">
        <v>559</v>
      </c>
      <c r="AK34" s="162" t="s">
        <v>559</v>
      </c>
      <c r="AL34" s="162" t="s">
        <v>559</v>
      </c>
      <c r="AM34" s="162" t="s">
        <v>559</v>
      </c>
      <c r="AN34" s="162" t="s">
        <v>559</v>
      </c>
      <c r="AO34" s="162" t="s">
        <v>559</v>
      </c>
      <c r="AP34" s="162" t="s">
        <v>559</v>
      </c>
      <c r="AQ34" s="162" t="s">
        <v>559</v>
      </c>
      <c r="AR34" s="162" t="s">
        <v>559</v>
      </c>
      <c r="AS34" s="162" t="s">
        <v>559</v>
      </c>
      <c r="AT34" s="162" t="s">
        <v>559</v>
      </c>
      <c r="AU34" s="162" t="s">
        <v>559</v>
      </c>
      <c r="AV34" s="162" t="s">
        <v>559</v>
      </c>
      <c r="AW34" s="163"/>
      <c r="AX34" s="162"/>
      <c r="AY34" s="163"/>
      <c r="AZ34" s="163"/>
      <c r="BA34" s="162"/>
      <c r="BB34" s="163">
        <f t="shared" si="8"/>
        <v>16</v>
      </c>
      <c r="BC34" s="164" t="str">
        <f t="shared" si="9"/>
        <v/>
      </c>
      <c r="BD34" s="166">
        <f t="shared" si="10"/>
        <v>0</v>
      </c>
      <c r="BE34" s="164" t="str">
        <f t="shared" si="11"/>
        <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t="s">
        <v>559</v>
      </c>
      <c r="E35" s="162" t="s">
        <v>559</v>
      </c>
      <c r="F35" s="162" t="s">
        <v>559</v>
      </c>
      <c r="G35" s="162" t="s">
        <v>559</v>
      </c>
      <c r="H35" s="162"/>
      <c r="I35" s="162" t="s">
        <v>559</v>
      </c>
      <c r="J35" s="162" t="s">
        <v>559</v>
      </c>
      <c r="K35" s="162" t="s">
        <v>559</v>
      </c>
      <c r="L35" s="162" t="s">
        <v>559</v>
      </c>
      <c r="M35" s="162" t="s">
        <v>559</v>
      </c>
      <c r="N35" s="162" t="s">
        <v>559</v>
      </c>
      <c r="O35" s="162" t="s">
        <v>559</v>
      </c>
      <c r="P35" s="162" t="s">
        <v>559</v>
      </c>
      <c r="Q35" s="162" t="s">
        <v>559</v>
      </c>
      <c r="R35" s="162" t="s">
        <v>559</v>
      </c>
      <c r="S35" s="162" t="s">
        <v>559</v>
      </c>
      <c r="T35" s="162" t="s">
        <v>559</v>
      </c>
      <c r="U35" s="162" t="s">
        <v>559</v>
      </c>
      <c r="V35" s="162" t="s">
        <v>559</v>
      </c>
      <c r="W35" s="163"/>
      <c r="X35" s="163"/>
      <c r="Y35" s="162">
        <f t="shared" si="1"/>
        <v>18</v>
      </c>
      <c r="Z35" s="164">
        <f t="shared" si="2"/>
        <v>1</v>
      </c>
      <c r="AA35" s="165">
        <f t="shared" si="3"/>
        <v>0</v>
      </c>
      <c r="AB35" s="164">
        <f t="shared" si="4"/>
        <v>0</v>
      </c>
      <c r="AC35" s="166">
        <f t="shared" si="5"/>
        <v>0</v>
      </c>
      <c r="AD35" s="164">
        <f t="shared" si="6"/>
        <v>0</v>
      </c>
      <c r="AE35" s="160">
        <v>29.0</v>
      </c>
      <c r="AF35" s="161" t="str">
        <f t="shared" si="7"/>
        <v>Wilbert  Peña Paulino</v>
      </c>
      <c r="AG35" s="162" t="s">
        <v>559</v>
      </c>
      <c r="AH35" s="162" t="s">
        <v>559</v>
      </c>
      <c r="AI35" s="162" t="s">
        <v>559</v>
      </c>
      <c r="AJ35" s="162" t="s">
        <v>559</v>
      </c>
      <c r="AK35" s="162" t="s">
        <v>559</v>
      </c>
      <c r="AL35" s="162" t="s">
        <v>559</v>
      </c>
      <c r="AM35" s="162" t="s">
        <v>559</v>
      </c>
      <c r="AN35" s="162" t="s">
        <v>559</v>
      </c>
      <c r="AO35" s="162" t="s">
        <v>559</v>
      </c>
      <c r="AP35" s="162" t="s">
        <v>559</v>
      </c>
      <c r="AQ35" s="162" t="s">
        <v>559</v>
      </c>
      <c r="AR35" s="162" t="s">
        <v>559</v>
      </c>
      <c r="AS35" s="162" t="s">
        <v>559</v>
      </c>
      <c r="AT35" s="162" t="s">
        <v>559</v>
      </c>
      <c r="AU35" s="162" t="s">
        <v>559</v>
      </c>
      <c r="AV35" s="162" t="s">
        <v>559</v>
      </c>
      <c r="AW35" s="163"/>
      <c r="AX35" s="162"/>
      <c r="AY35" s="163"/>
      <c r="AZ35" s="163"/>
      <c r="BA35" s="162"/>
      <c r="BB35" s="163">
        <f t="shared" si="8"/>
        <v>16</v>
      </c>
      <c r="BC35" s="164" t="str">
        <f t="shared" si="9"/>
        <v/>
      </c>
      <c r="BD35" s="166">
        <f t="shared" si="10"/>
        <v>0</v>
      </c>
      <c r="BE35" s="164" t="str">
        <f t="shared" si="11"/>
        <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t="s">
        <v>579</v>
      </c>
      <c r="E36" s="162" t="s">
        <v>559</v>
      </c>
      <c r="F36" s="162" t="s">
        <v>559</v>
      </c>
      <c r="G36" s="162" t="s">
        <v>559</v>
      </c>
      <c r="H36" s="162"/>
      <c r="I36" s="162" t="s">
        <v>559</v>
      </c>
      <c r="J36" s="162" t="s">
        <v>559</v>
      </c>
      <c r="K36" s="162" t="s">
        <v>559</v>
      </c>
      <c r="L36" s="162" t="s">
        <v>559</v>
      </c>
      <c r="M36" s="162" t="s">
        <v>559</v>
      </c>
      <c r="N36" s="162" t="s">
        <v>559</v>
      </c>
      <c r="O36" s="162" t="s">
        <v>559</v>
      </c>
      <c r="P36" s="162" t="s">
        <v>559</v>
      </c>
      <c r="Q36" s="162" t="s">
        <v>578</v>
      </c>
      <c r="R36" s="162" t="s">
        <v>578</v>
      </c>
      <c r="S36" s="162" t="s">
        <v>559</v>
      </c>
      <c r="T36" s="162" t="s">
        <v>559</v>
      </c>
      <c r="U36" s="162" t="s">
        <v>559</v>
      </c>
      <c r="V36" s="162" t="s">
        <v>559</v>
      </c>
      <c r="W36" s="163"/>
      <c r="X36" s="163"/>
      <c r="Y36" s="162">
        <f t="shared" si="1"/>
        <v>17</v>
      </c>
      <c r="Z36" s="164">
        <f t="shared" si="2"/>
        <v>0.9444444444</v>
      </c>
      <c r="AA36" s="165">
        <f t="shared" si="3"/>
        <v>1</v>
      </c>
      <c r="AB36" s="164">
        <f t="shared" si="4"/>
        <v>0.05555555556</v>
      </c>
      <c r="AC36" s="166">
        <f t="shared" si="5"/>
        <v>2</v>
      </c>
      <c r="AD36" s="164">
        <f t="shared" si="6"/>
        <v>0.1111111111</v>
      </c>
      <c r="AE36" s="160">
        <v>30.0</v>
      </c>
      <c r="AF36" s="161" t="str">
        <f t="shared" si="7"/>
        <v>Yonayry  Peña Santos</v>
      </c>
      <c r="AG36" s="162" t="s">
        <v>559</v>
      </c>
      <c r="AH36" s="162" t="s">
        <v>559</v>
      </c>
      <c r="AI36" s="162" t="s">
        <v>559</v>
      </c>
      <c r="AJ36" s="162" t="s">
        <v>559</v>
      </c>
      <c r="AK36" s="162" t="s">
        <v>559</v>
      </c>
      <c r="AL36" s="162" t="s">
        <v>559</v>
      </c>
      <c r="AM36" s="162" t="s">
        <v>578</v>
      </c>
      <c r="AN36" s="162" t="s">
        <v>559</v>
      </c>
      <c r="AO36" s="162" t="s">
        <v>559</v>
      </c>
      <c r="AP36" s="162" t="s">
        <v>559</v>
      </c>
      <c r="AQ36" s="162" t="s">
        <v>559</v>
      </c>
      <c r="AR36" s="162" t="s">
        <v>559</v>
      </c>
      <c r="AS36" s="162" t="s">
        <v>559</v>
      </c>
      <c r="AT36" s="162" t="s">
        <v>559</v>
      </c>
      <c r="AU36" s="162" t="s">
        <v>559</v>
      </c>
      <c r="AV36" s="162" t="s">
        <v>559</v>
      </c>
      <c r="AW36" s="163"/>
      <c r="AX36" s="162"/>
      <c r="AY36" s="163"/>
      <c r="AZ36" s="163"/>
      <c r="BA36" s="162"/>
      <c r="BB36" s="163">
        <f t="shared" si="8"/>
        <v>16</v>
      </c>
      <c r="BC36" s="164" t="str">
        <f t="shared" si="9"/>
        <v/>
      </c>
      <c r="BD36" s="166">
        <f t="shared" si="10"/>
        <v>0</v>
      </c>
      <c r="BE36" s="164" t="str">
        <f t="shared" si="11"/>
        <v/>
      </c>
      <c r="BF36" s="166">
        <f t="shared" si="12"/>
        <v>1</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t="s">
        <v>559</v>
      </c>
      <c r="E37" s="162" t="s">
        <v>559</v>
      </c>
      <c r="F37" s="162" t="s">
        <v>559</v>
      </c>
      <c r="G37" s="162" t="s">
        <v>559</v>
      </c>
      <c r="H37" s="162"/>
      <c r="I37" s="162" t="s">
        <v>559</v>
      </c>
      <c r="J37" s="162" t="s">
        <v>559</v>
      </c>
      <c r="K37" s="162" t="s">
        <v>559</v>
      </c>
      <c r="L37" s="162" t="s">
        <v>559</v>
      </c>
      <c r="M37" s="162" t="s">
        <v>559</v>
      </c>
      <c r="N37" s="162" t="s">
        <v>559</v>
      </c>
      <c r="O37" s="162" t="s">
        <v>559</v>
      </c>
      <c r="P37" s="162" t="s">
        <v>559</v>
      </c>
      <c r="Q37" s="162" t="s">
        <v>559</v>
      </c>
      <c r="R37" s="162" t="s">
        <v>559</v>
      </c>
      <c r="S37" s="162" t="s">
        <v>559</v>
      </c>
      <c r="T37" s="162" t="s">
        <v>559</v>
      </c>
      <c r="U37" s="162" t="s">
        <v>559</v>
      </c>
      <c r="V37" s="162" t="s">
        <v>559</v>
      </c>
      <c r="W37" s="163"/>
      <c r="X37" s="163"/>
      <c r="Y37" s="162">
        <f t="shared" si="1"/>
        <v>18</v>
      </c>
      <c r="Z37" s="164">
        <f t="shared" si="2"/>
        <v>1</v>
      </c>
      <c r="AA37" s="165">
        <f t="shared" si="3"/>
        <v>0</v>
      </c>
      <c r="AB37" s="164">
        <f t="shared" si="4"/>
        <v>0</v>
      </c>
      <c r="AC37" s="166">
        <f t="shared" si="5"/>
        <v>0</v>
      </c>
      <c r="AD37" s="164">
        <f t="shared" si="6"/>
        <v>0</v>
      </c>
      <c r="AE37" s="160">
        <v>31.0</v>
      </c>
      <c r="AF37" s="161" t="str">
        <f t="shared" si="7"/>
        <v>Rossier Analiz Pérez Rodríguez</v>
      </c>
      <c r="AG37" s="162" t="s">
        <v>559</v>
      </c>
      <c r="AH37" s="162" t="s">
        <v>559</v>
      </c>
      <c r="AI37" s="162" t="s">
        <v>559</v>
      </c>
      <c r="AJ37" s="162" t="s">
        <v>559</v>
      </c>
      <c r="AK37" s="162" t="s">
        <v>559</v>
      </c>
      <c r="AL37" s="162" t="s">
        <v>559</v>
      </c>
      <c r="AM37" s="162" t="s">
        <v>559</v>
      </c>
      <c r="AN37" s="162" t="s">
        <v>559</v>
      </c>
      <c r="AO37" s="162" t="s">
        <v>559</v>
      </c>
      <c r="AP37" s="162" t="s">
        <v>559</v>
      </c>
      <c r="AQ37" s="162" t="s">
        <v>559</v>
      </c>
      <c r="AR37" s="162" t="s">
        <v>559</v>
      </c>
      <c r="AS37" s="162" t="s">
        <v>559</v>
      </c>
      <c r="AT37" s="162" t="s">
        <v>559</v>
      </c>
      <c r="AU37" s="162" t="s">
        <v>559</v>
      </c>
      <c r="AV37" s="162" t="s">
        <v>559</v>
      </c>
      <c r="AW37" s="163"/>
      <c r="AX37" s="162"/>
      <c r="AY37" s="163"/>
      <c r="AZ37" s="163"/>
      <c r="BA37" s="162"/>
      <c r="BB37" s="163">
        <f t="shared" si="8"/>
        <v>16</v>
      </c>
      <c r="BC37" s="164" t="str">
        <f t="shared" si="9"/>
        <v/>
      </c>
      <c r="BD37" s="166">
        <f t="shared" si="10"/>
        <v>0</v>
      </c>
      <c r="BE37" s="164" t="str">
        <f t="shared" si="11"/>
        <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t="s">
        <v>559</v>
      </c>
      <c r="E38" s="162" t="s">
        <v>559</v>
      </c>
      <c r="F38" s="162" t="s">
        <v>559</v>
      </c>
      <c r="G38" s="162" t="s">
        <v>559</v>
      </c>
      <c r="H38" s="162"/>
      <c r="I38" s="162" t="s">
        <v>559</v>
      </c>
      <c r="J38" s="162" t="s">
        <v>578</v>
      </c>
      <c r="K38" s="162" t="s">
        <v>559</v>
      </c>
      <c r="L38" s="162" t="s">
        <v>559</v>
      </c>
      <c r="M38" s="162" t="s">
        <v>559</v>
      </c>
      <c r="N38" s="162" t="s">
        <v>559</v>
      </c>
      <c r="O38" s="162" t="s">
        <v>559</v>
      </c>
      <c r="P38" s="162" t="s">
        <v>559</v>
      </c>
      <c r="Q38" s="162" t="s">
        <v>559</v>
      </c>
      <c r="R38" s="162" t="s">
        <v>559</v>
      </c>
      <c r="S38" s="162" t="s">
        <v>559</v>
      </c>
      <c r="T38" s="162" t="s">
        <v>559</v>
      </c>
      <c r="U38" s="162" t="s">
        <v>559</v>
      </c>
      <c r="V38" s="162" t="s">
        <v>559</v>
      </c>
      <c r="W38" s="163"/>
      <c r="X38" s="163"/>
      <c r="Y38" s="162">
        <f t="shared" si="1"/>
        <v>18</v>
      </c>
      <c r="Z38" s="164">
        <f t="shared" si="2"/>
        <v>1</v>
      </c>
      <c r="AA38" s="165">
        <f t="shared" si="3"/>
        <v>0</v>
      </c>
      <c r="AB38" s="164">
        <f t="shared" si="4"/>
        <v>0</v>
      </c>
      <c r="AC38" s="166">
        <f t="shared" si="5"/>
        <v>1</v>
      </c>
      <c r="AD38" s="164">
        <f t="shared" si="6"/>
        <v>0.05555555556</v>
      </c>
      <c r="AE38" s="160">
        <v>32.0</v>
      </c>
      <c r="AF38" s="161" t="str">
        <f t="shared" si="7"/>
        <v>Joseph Francisco Ramírez Espinosa</v>
      </c>
      <c r="AG38" s="162" t="s">
        <v>559</v>
      </c>
      <c r="AH38" s="162" t="s">
        <v>559</v>
      </c>
      <c r="AI38" s="162" t="s">
        <v>559</v>
      </c>
      <c r="AJ38" s="162" t="s">
        <v>559</v>
      </c>
      <c r="AK38" s="162" t="s">
        <v>559</v>
      </c>
      <c r="AL38" s="162" t="s">
        <v>559</v>
      </c>
      <c r="AM38" s="162" t="s">
        <v>559</v>
      </c>
      <c r="AN38" s="162" t="s">
        <v>559</v>
      </c>
      <c r="AO38" s="162" t="s">
        <v>559</v>
      </c>
      <c r="AP38" s="162" t="s">
        <v>559</v>
      </c>
      <c r="AQ38" s="162" t="s">
        <v>559</v>
      </c>
      <c r="AR38" s="162" t="s">
        <v>559</v>
      </c>
      <c r="AS38" s="162" t="s">
        <v>559</v>
      </c>
      <c r="AT38" s="162" t="s">
        <v>559</v>
      </c>
      <c r="AU38" s="162" t="s">
        <v>559</v>
      </c>
      <c r="AV38" s="162" t="s">
        <v>559</v>
      </c>
      <c r="AW38" s="163"/>
      <c r="AX38" s="162"/>
      <c r="AY38" s="163"/>
      <c r="AZ38" s="163"/>
      <c r="BA38" s="162"/>
      <c r="BB38" s="163">
        <f t="shared" si="8"/>
        <v>16</v>
      </c>
      <c r="BC38" s="164" t="str">
        <f t="shared" si="9"/>
        <v/>
      </c>
      <c r="BD38" s="166">
        <f t="shared" si="10"/>
        <v>0</v>
      </c>
      <c r="BE38" s="164" t="str">
        <f t="shared" si="11"/>
        <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t="s">
        <v>559</v>
      </c>
      <c r="E39" s="162" t="s">
        <v>559</v>
      </c>
      <c r="F39" s="162" t="s">
        <v>559</v>
      </c>
      <c r="G39" s="162" t="s">
        <v>559</v>
      </c>
      <c r="H39" s="162"/>
      <c r="I39" s="162" t="s">
        <v>578</v>
      </c>
      <c r="J39" s="162" t="s">
        <v>559</v>
      </c>
      <c r="K39" s="162" t="s">
        <v>559</v>
      </c>
      <c r="L39" s="162" t="s">
        <v>559</v>
      </c>
      <c r="M39" s="162" t="s">
        <v>559</v>
      </c>
      <c r="N39" s="162" t="s">
        <v>559</v>
      </c>
      <c r="O39" s="162" t="s">
        <v>559</v>
      </c>
      <c r="P39" s="162" t="s">
        <v>559</v>
      </c>
      <c r="Q39" s="162" t="s">
        <v>559</v>
      </c>
      <c r="R39" s="162" t="s">
        <v>559</v>
      </c>
      <c r="S39" s="162" t="s">
        <v>559</v>
      </c>
      <c r="T39" s="162" t="s">
        <v>559</v>
      </c>
      <c r="U39" s="162" t="s">
        <v>559</v>
      </c>
      <c r="V39" s="162" t="s">
        <v>559</v>
      </c>
      <c r="W39" s="163"/>
      <c r="X39" s="163"/>
      <c r="Y39" s="162">
        <f t="shared" si="1"/>
        <v>18</v>
      </c>
      <c r="Z39" s="164">
        <f t="shared" si="2"/>
        <v>1</v>
      </c>
      <c r="AA39" s="165">
        <f t="shared" si="3"/>
        <v>0</v>
      </c>
      <c r="AB39" s="164">
        <f t="shared" si="4"/>
        <v>0</v>
      </c>
      <c r="AC39" s="166">
        <f t="shared" si="5"/>
        <v>1</v>
      </c>
      <c r="AD39" s="164">
        <f t="shared" si="6"/>
        <v>0.05555555556</v>
      </c>
      <c r="AE39" s="160">
        <v>33.0</v>
      </c>
      <c r="AF39" s="161" t="str">
        <f t="shared" si="7"/>
        <v>Yariel Alfonso Ramos</v>
      </c>
      <c r="AG39" s="162" t="s">
        <v>559</v>
      </c>
      <c r="AH39" s="162" t="s">
        <v>559</v>
      </c>
      <c r="AI39" s="162" t="s">
        <v>559</v>
      </c>
      <c r="AJ39" s="162" t="s">
        <v>559</v>
      </c>
      <c r="AK39" s="162" t="s">
        <v>559</v>
      </c>
      <c r="AL39" s="162" t="s">
        <v>559</v>
      </c>
      <c r="AM39" s="162" t="s">
        <v>559</v>
      </c>
      <c r="AN39" s="162" t="s">
        <v>559</v>
      </c>
      <c r="AO39" s="162" t="s">
        <v>559</v>
      </c>
      <c r="AP39" s="162" t="s">
        <v>559</v>
      </c>
      <c r="AQ39" s="162" t="s">
        <v>559</v>
      </c>
      <c r="AR39" s="162" t="s">
        <v>559</v>
      </c>
      <c r="AS39" s="162" t="s">
        <v>559</v>
      </c>
      <c r="AT39" s="162" t="s">
        <v>559</v>
      </c>
      <c r="AU39" s="162" t="s">
        <v>559</v>
      </c>
      <c r="AV39" s="162" t="s">
        <v>578</v>
      </c>
      <c r="AW39" s="162"/>
      <c r="AX39" s="162"/>
      <c r="AY39" s="163"/>
      <c r="AZ39" s="163"/>
      <c r="BA39" s="162"/>
      <c r="BB39" s="163">
        <f t="shared" si="8"/>
        <v>16</v>
      </c>
      <c r="BC39" s="164" t="str">
        <f t="shared" si="9"/>
        <v/>
      </c>
      <c r="BD39" s="166">
        <f t="shared" si="10"/>
        <v>0</v>
      </c>
      <c r="BE39" s="164" t="str">
        <f t="shared" si="11"/>
        <v/>
      </c>
      <c r="BF39" s="166">
        <f t="shared" si="12"/>
        <v>1</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t="s">
        <v>559</v>
      </c>
      <c r="E40" s="162" t="s">
        <v>559</v>
      </c>
      <c r="F40" s="162" t="s">
        <v>559</v>
      </c>
      <c r="G40" s="162" t="s">
        <v>559</v>
      </c>
      <c r="H40" s="162"/>
      <c r="I40" s="162" t="s">
        <v>559</v>
      </c>
      <c r="J40" s="162" t="s">
        <v>559</v>
      </c>
      <c r="K40" s="162" t="s">
        <v>559</v>
      </c>
      <c r="L40" s="162" t="s">
        <v>559</v>
      </c>
      <c r="M40" s="162" t="s">
        <v>559</v>
      </c>
      <c r="N40" s="162" t="s">
        <v>559</v>
      </c>
      <c r="O40" s="162" t="s">
        <v>559</v>
      </c>
      <c r="P40" s="162" t="s">
        <v>559</v>
      </c>
      <c r="Q40" s="162" t="s">
        <v>559</v>
      </c>
      <c r="R40" s="162" t="s">
        <v>559</v>
      </c>
      <c r="S40" s="162" t="s">
        <v>559</v>
      </c>
      <c r="T40" s="162" t="s">
        <v>559</v>
      </c>
      <c r="U40" s="162" t="s">
        <v>559</v>
      </c>
      <c r="V40" s="162" t="s">
        <v>559</v>
      </c>
      <c r="W40" s="163"/>
      <c r="X40" s="163"/>
      <c r="Y40" s="162">
        <f t="shared" si="1"/>
        <v>18</v>
      </c>
      <c r="Z40" s="164">
        <f t="shared" si="2"/>
        <v>1</v>
      </c>
      <c r="AA40" s="165">
        <f t="shared" si="3"/>
        <v>0</v>
      </c>
      <c r="AB40" s="164">
        <f t="shared" si="4"/>
        <v>0</v>
      </c>
      <c r="AC40" s="166">
        <f t="shared" si="5"/>
        <v>0</v>
      </c>
      <c r="AD40" s="164">
        <f t="shared" si="6"/>
        <v>0</v>
      </c>
      <c r="AE40" s="160">
        <v>34.0</v>
      </c>
      <c r="AF40" s="161" t="str">
        <f t="shared" si="7"/>
        <v>Carlos David Rodríguez Almánzar</v>
      </c>
      <c r="AG40" s="162" t="s">
        <v>559</v>
      </c>
      <c r="AH40" s="162" t="s">
        <v>559</v>
      </c>
      <c r="AI40" s="162" t="s">
        <v>559</v>
      </c>
      <c r="AJ40" s="162" t="s">
        <v>559</v>
      </c>
      <c r="AK40" s="162" t="s">
        <v>559</v>
      </c>
      <c r="AL40" s="162" t="s">
        <v>559</v>
      </c>
      <c r="AM40" s="162" t="s">
        <v>559</v>
      </c>
      <c r="AN40" s="162" t="s">
        <v>559</v>
      </c>
      <c r="AO40" s="162" t="s">
        <v>559</v>
      </c>
      <c r="AP40" s="162" t="s">
        <v>559</v>
      </c>
      <c r="AQ40" s="162" t="s">
        <v>559</v>
      </c>
      <c r="AR40" s="162" t="s">
        <v>559</v>
      </c>
      <c r="AS40" s="162" t="s">
        <v>559</v>
      </c>
      <c r="AT40" s="162" t="s">
        <v>559</v>
      </c>
      <c r="AU40" s="162" t="s">
        <v>559</v>
      </c>
      <c r="AV40" s="162" t="s">
        <v>559</v>
      </c>
      <c r="AW40" s="163"/>
      <c r="AX40" s="162"/>
      <c r="AY40" s="163"/>
      <c r="AZ40" s="163"/>
      <c r="BA40" s="162"/>
      <c r="BB40" s="163">
        <f t="shared" si="8"/>
        <v>16</v>
      </c>
      <c r="BC40" s="164" t="str">
        <f t="shared" si="9"/>
        <v/>
      </c>
      <c r="BD40" s="166">
        <f t="shared" si="10"/>
        <v>0</v>
      </c>
      <c r="BE40" s="164" t="str">
        <f t="shared" si="11"/>
        <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t="s">
        <v>559</v>
      </c>
      <c r="E41" s="162" t="s">
        <v>559</v>
      </c>
      <c r="F41" s="162" t="s">
        <v>559</v>
      </c>
      <c r="G41" s="162" t="s">
        <v>559</v>
      </c>
      <c r="H41" s="162"/>
      <c r="I41" s="162" t="s">
        <v>559</v>
      </c>
      <c r="J41" s="162" t="s">
        <v>559</v>
      </c>
      <c r="K41" s="162" t="s">
        <v>559</v>
      </c>
      <c r="L41" s="162" t="s">
        <v>559</v>
      </c>
      <c r="M41" s="162" t="s">
        <v>559</v>
      </c>
      <c r="N41" s="162" t="s">
        <v>559</v>
      </c>
      <c r="O41" s="162" t="s">
        <v>578</v>
      </c>
      <c r="P41" s="162" t="s">
        <v>559</v>
      </c>
      <c r="Q41" s="162" t="s">
        <v>559</v>
      </c>
      <c r="R41" s="162" t="s">
        <v>559</v>
      </c>
      <c r="S41" s="162" t="s">
        <v>559</v>
      </c>
      <c r="T41" s="162" t="s">
        <v>559</v>
      </c>
      <c r="U41" s="162" t="s">
        <v>559</v>
      </c>
      <c r="V41" s="162" t="s">
        <v>559</v>
      </c>
      <c r="W41" s="163"/>
      <c r="X41" s="163"/>
      <c r="Y41" s="162">
        <f t="shared" si="1"/>
        <v>18</v>
      </c>
      <c r="Z41" s="164">
        <f t="shared" si="2"/>
        <v>1</v>
      </c>
      <c r="AA41" s="165">
        <f t="shared" si="3"/>
        <v>0</v>
      </c>
      <c r="AB41" s="164">
        <f t="shared" si="4"/>
        <v>0</v>
      </c>
      <c r="AC41" s="166">
        <f t="shared" si="5"/>
        <v>1</v>
      </c>
      <c r="AD41" s="164">
        <f t="shared" si="6"/>
        <v>0.05555555556</v>
      </c>
      <c r="AE41" s="160">
        <v>35.0</v>
      </c>
      <c r="AF41" s="161" t="str">
        <f t="shared" si="7"/>
        <v>Darianni  Santos Medina</v>
      </c>
      <c r="AG41" s="162" t="s">
        <v>559</v>
      </c>
      <c r="AH41" s="162" t="s">
        <v>559</v>
      </c>
      <c r="AI41" s="162" t="s">
        <v>559</v>
      </c>
      <c r="AJ41" s="162" t="s">
        <v>559</v>
      </c>
      <c r="AK41" s="162" t="s">
        <v>559</v>
      </c>
      <c r="AL41" s="162" t="s">
        <v>559</v>
      </c>
      <c r="AM41" s="162" t="s">
        <v>559</v>
      </c>
      <c r="AN41" s="162" t="s">
        <v>559</v>
      </c>
      <c r="AO41" s="162" t="s">
        <v>559</v>
      </c>
      <c r="AP41" s="162" t="s">
        <v>559</v>
      </c>
      <c r="AQ41" s="162" t="s">
        <v>559</v>
      </c>
      <c r="AR41" s="162" t="s">
        <v>559</v>
      </c>
      <c r="AS41" s="162" t="s">
        <v>559</v>
      </c>
      <c r="AT41" s="162" t="s">
        <v>559</v>
      </c>
      <c r="AU41" s="162" t="s">
        <v>559</v>
      </c>
      <c r="AV41" s="162" t="s">
        <v>559</v>
      </c>
      <c r="AW41" s="163"/>
      <c r="AX41" s="162"/>
      <c r="AY41" s="163"/>
      <c r="AZ41" s="163"/>
      <c r="BA41" s="162"/>
      <c r="BB41" s="163">
        <f t="shared" si="8"/>
        <v>16</v>
      </c>
      <c r="BC41" s="164" t="str">
        <f t="shared" si="9"/>
        <v/>
      </c>
      <c r="BD41" s="166">
        <f t="shared" si="10"/>
        <v>0</v>
      </c>
      <c r="BE41" s="164" t="str">
        <f t="shared" si="11"/>
        <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t="s">
        <v>559</v>
      </c>
      <c r="E42" s="162" t="s">
        <v>559</v>
      </c>
      <c r="F42" s="162" t="s">
        <v>559</v>
      </c>
      <c r="G42" s="162" t="s">
        <v>559</v>
      </c>
      <c r="H42" s="162"/>
      <c r="I42" s="162" t="s">
        <v>559</v>
      </c>
      <c r="J42" s="162" t="s">
        <v>559</v>
      </c>
      <c r="K42" s="162" t="s">
        <v>579</v>
      </c>
      <c r="L42" s="162" t="s">
        <v>559</v>
      </c>
      <c r="M42" s="162" t="s">
        <v>559</v>
      </c>
      <c r="N42" s="162" t="s">
        <v>559</v>
      </c>
      <c r="O42" s="162" t="s">
        <v>559</v>
      </c>
      <c r="P42" s="162" t="s">
        <v>559</v>
      </c>
      <c r="Q42" s="162" t="s">
        <v>579</v>
      </c>
      <c r="R42" s="162" t="s">
        <v>559</v>
      </c>
      <c r="S42" s="162" t="s">
        <v>559</v>
      </c>
      <c r="T42" s="162" t="s">
        <v>559</v>
      </c>
      <c r="U42" s="162" t="s">
        <v>559</v>
      </c>
      <c r="V42" s="162" t="s">
        <v>559</v>
      </c>
      <c r="W42" s="163"/>
      <c r="X42" s="163"/>
      <c r="Y42" s="162">
        <f t="shared" si="1"/>
        <v>16</v>
      </c>
      <c r="Z42" s="164">
        <f t="shared" si="2"/>
        <v>0.8888888889</v>
      </c>
      <c r="AA42" s="165">
        <f t="shared" si="3"/>
        <v>2</v>
      </c>
      <c r="AB42" s="164">
        <f t="shared" si="4"/>
        <v>0.1111111111</v>
      </c>
      <c r="AC42" s="166">
        <f t="shared" si="5"/>
        <v>0</v>
      </c>
      <c r="AD42" s="164">
        <f t="shared" si="6"/>
        <v>0</v>
      </c>
      <c r="AE42" s="160">
        <v>36.0</v>
      </c>
      <c r="AF42" s="161" t="str">
        <f t="shared" si="7"/>
        <v>Rosyeli Carolina Tavarez  Reyes</v>
      </c>
      <c r="AG42" s="162" t="s">
        <v>559</v>
      </c>
      <c r="AH42" s="162" t="s">
        <v>559</v>
      </c>
      <c r="AI42" s="162" t="s">
        <v>559</v>
      </c>
      <c r="AJ42" s="162" t="s">
        <v>559</v>
      </c>
      <c r="AK42" s="162" t="s">
        <v>559</v>
      </c>
      <c r="AL42" s="162" t="s">
        <v>559</v>
      </c>
      <c r="AM42" s="162" t="s">
        <v>559</v>
      </c>
      <c r="AN42" s="162" t="s">
        <v>559</v>
      </c>
      <c r="AO42" s="162" t="s">
        <v>559</v>
      </c>
      <c r="AP42" s="162" t="s">
        <v>559</v>
      </c>
      <c r="AQ42" s="162" t="s">
        <v>559</v>
      </c>
      <c r="AR42" s="162" t="s">
        <v>559</v>
      </c>
      <c r="AS42" s="162" t="s">
        <v>559</v>
      </c>
      <c r="AT42" s="162" t="s">
        <v>559</v>
      </c>
      <c r="AU42" s="162" t="s">
        <v>579</v>
      </c>
      <c r="AV42" s="162" t="s">
        <v>559</v>
      </c>
      <c r="AW42" s="163"/>
      <c r="AX42" s="162"/>
      <c r="AY42" s="163"/>
      <c r="AZ42" s="163"/>
      <c r="BA42" s="162"/>
      <c r="BB42" s="163">
        <f t="shared" si="8"/>
        <v>15</v>
      </c>
      <c r="BC42" s="164" t="str">
        <f t="shared" si="9"/>
        <v/>
      </c>
      <c r="BD42" s="166">
        <f t="shared" si="10"/>
        <v>1</v>
      </c>
      <c r="BE42" s="164" t="str">
        <f t="shared" si="11"/>
        <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t="s">
        <v>559</v>
      </c>
      <c r="E43" s="162" t="s">
        <v>559</v>
      </c>
      <c r="F43" s="162" t="s">
        <v>559</v>
      </c>
      <c r="G43" s="162" t="s">
        <v>559</v>
      </c>
      <c r="H43" s="162"/>
      <c r="I43" s="162" t="s">
        <v>559</v>
      </c>
      <c r="J43" s="162" t="s">
        <v>559</v>
      </c>
      <c r="K43" s="162" t="s">
        <v>559</v>
      </c>
      <c r="L43" s="162" t="s">
        <v>559</v>
      </c>
      <c r="M43" s="162" t="s">
        <v>559</v>
      </c>
      <c r="N43" s="162" t="s">
        <v>559</v>
      </c>
      <c r="O43" s="162" t="s">
        <v>559</v>
      </c>
      <c r="P43" s="162" t="s">
        <v>559</v>
      </c>
      <c r="Q43" s="162" t="s">
        <v>559</v>
      </c>
      <c r="R43" s="162" t="s">
        <v>559</v>
      </c>
      <c r="S43" s="162" t="s">
        <v>559</v>
      </c>
      <c r="T43" s="162" t="s">
        <v>559</v>
      </c>
      <c r="U43" s="162" t="s">
        <v>559</v>
      </c>
      <c r="V43" s="162" t="s">
        <v>559</v>
      </c>
      <c r="W43" s="163"/>
      <c r="X43" s="163"/>
      <c r="Y43" s="162">
        <f t="shared" si="1"/>
        <v>18</v>
      </c>
      <c r="Z43" s="164">
        <f t="shared" si="2"/>
        <v>1</v>
      </c>
      <c r="AA43" s="165">
        <f t="shared" si="3"/>
        <v>0</v>
      </c>
      <c r="AB43" s="164">
        <f t="shared" si="4"/>
        <v>0</v>
      </c>
      <c r="AC43" s="166">
        <f t="shared" si="5"/>
        <v>0</v>
      </c>
      <c r="AD43" s="164">
        <f t="shared" si="6"/>
        <v>0</v>
      </c>
      <c r="AE43" s="160">
        <v>37.0</v>
      </c>
      <c r="AF43" s="161" t="str">
        <f t="shared" si="7"/>
        <v>Melani  Taveras Bautista</v>
      </c>
      <c r="AG43" s="162" t="s">
        <v>559</v>
      </c>
      <c r="AH43" s="162" t="s">
        <v>559</v>
      </c>
      <c r="AI43" s="162" t="s">
        <v>559</v>
      </c>
      <c r="AJ43" s="162" t="s">
        <v>559</v>
      </c>
      <c r="AK43" s="162" t="s">
        <v>559</v>
      </c>
      <c r="AL43" s="162" t="s">
        <v>559</v>
      </c>
      <c r="AM43" s="162" t="s">
        <v>559</v>
      </c>
      <c r="AN43" s="162" t="s">
        <v>559</v>
      </c>
      <c r="AO43" s="162" t="s">
        <v>559</v>
      </c>
      <c r="AP43" s="162" t="s">
        <v>559</v>
      </c>
      <c r="AQ43" s="162" t="s">
        <v>559</v>
      </c>
      <c r="AR43" s="162" t="s">
        <v>559</v>
      </c>
      <c r="AS43" s="162" t="s">
        <v>559</v>
      </c>
      <c r="AT43" s="162" t="s">
        <v>559</v>
      </c>
      <c r="AU43" s="162" t="s">
        <v>559</v>
      </c>
      <c r="AV43" s="162" t="s">
        <v>559</v>
      </c>
      <c r="AW43" s="163"/>
      <c r="AX43" s="162"/>
      <c r="AY43" s="163"/>
      <c r="AZ43" s="163"/>
      <c r="BA43" s="162"/>
      <c r="BB43" s="163">
        <f t="shared" si="8"/>
        <v>16</v>
      </c>
      <c r="BC43" s="164" t="str">
        <f t="shared" si="9"/>
        <v/>
      </c>
      <c r="BD43" s="166">
        <f t="shared" si="10"/>
        <v>0</v>
      </c>
      <c r="BE43" s="164" t="str">
        <f t="shared" si="11"/>
        <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t="s">
        <v>559</v>
      </c>
      <c r="E44" s="162" t="s">
        <v>559</v>
      </c>
      <c r="F44" s="162" t="s">
        <v>559</v>
      </c>
      <c r="G44" s="162" t="s">
        <v>559</v>
      </c>
      <c r="H44" s="162"/>
      <c r="I44" s="162" t="s">
        <v>559</v>
      </c>
      <c r="J44" s="162" t="s">
        <v>559</v>
      </c>
      <c r="K44" s="162" t="s">
        <v>559</v>
      </c>
      <c r="L44" s="162" t="s">
        <v>559</v>
      </c>
      <c r="M44" s="162" t="s">
        <v>559</v>
      </c>
      <c r="N44" s="162" t="s">
        <v>559</v>
      </c>
      <c r="O44" s="162" t="s">
        <v>559</v>
      </c>
      <c r="P44" s="162" t="s">
        <v>559</v>
      </c>
      <c r="Q44" s="162" t="s">
        <v>559</v>
      </c>
      <c r="R44" s="162" t="s">
        <v>559</v>
      </c>
      <c r="S44" s="162" t="s">
        <v>559</v>
      </c>
      <c r="T44" s="162" t="s">
        <v>559</v>
      </c>
      <c r="U44" s="162" t="s">
        <v>559</v>
      </c>
      <c r="V44" s="162" t="s">
        <v>559</v>
      </c>
      <c r="W44" s="163"/>
      <c r="X44" s="163"/>
      <c r="Y44" s="162">
        <f t="shared" si="1"/>
        <v>18</v>
      </c>
      <c r="Z44" s="164">
        <f t="shared" si="2"/>
        <v>1</v>
      </c>
      <c r="AA44" s="165">
        <f t="shared" si="3"/>
        <v>0</v>
      </c>
      <c r="AB44" s="164">
        <f t="shared" si="4"/>
        <v>0</v>
      </c>
      <c r="AC44" s="166">
        <f t="shared" si="5"/>
        <v>0</v>
      </c>
      <c r="AD44" s="164">
        <f t="shared" si="6"/>
        <v>0</v>
      </c>
      <c r="AE44" s="160">
        <v>38.0</v>
      </c>
      <c r="AF44" s="161" t="str">
        <f t="shared" si="7"/>
        <v>Arianny  Tejada Guzmán</v>
      </c>
      <c r="AG44" s="162" t="s">
        <v>559</v>
      </c>
      <c r="AH44" s="162" t="s">
        <v>559</v>
      </c>
      <c r="AI44" s="162" t="s">
        <v>559</v>
      </c>
      <c r="AJ44" s="162" t="s">
        <v>559</v>
      </c>
      <c r="AK44" s="162" t="s">
        <v>559</v>
      </c>
      <c r="AL44" s="162" t="s">
        <v>559</v>
      </c>
      <c r="AM44" s="162" t="s">
        <v>559</v>
      </c>
      <c r="AN44" s="162" t="s">
        <v>559</v>
      </c>
      <c r="AO44" s="162" t="s">
        <v>559</v>
      </c>
      <c r="AP44" s="162" t="s">
        <v>559</v>
      </c>
      <c r="AQ44" s="162" t="s">
        <v>559</v>
      </c>
      <c r="AR44" s="162" t="s">
        <v>559</v>
      </c>
      <c r="AS44" s="162" t="s">
        <v>559</v>
      </c>
      <c r="AT44" s="162" t="s">
        <v>578</v>
      </c>
      <c r="AU44" s="162" t="s">
        <v>559</v>
      </c>
      <c r="AV44" s="162" t="s">
        <v>559</v>
      </c>
      <c r="AW44" s="163"/>
      <c r="AX44" s="162"/>
      <c r="AY44" s="163"/>
      <c r="AZ44" s="163"/>
      <c r="BA44" s="162"/>
      <c r="BB44" s="163">
        <f t="shared" si="8"/>
        <v>16</v>
      </c>
      <c r="BC44" s="164" t="str">
        <f t="shared" si="9"/>
        <v/>
      </c>
      <c r="BD44" s="166">
        <f t="shared" si="10"/>
        <v>0</v>
      </c>
      <c r="BE44" s="164" t="str">
        <f t="shared" si="11"/>
        <v/>
      </c>
      <c r="BF44" s="166">
        <f t="shared" si="12"/>
        <v>1</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t="s">
        <v>578</v>
      </c>
      <c r="E45" s="162" t="s">
        <v>559</v>
      </c>
      <c r="F45" s="162" t="s">
        <v>559</v>
      </c>
      <c r="G45" s="162" t="s">
        <v>559</v>
      </c>
      <c r="H45" s="162"/>
      <c r="I45" s="162" t="s">
        <v>559</v>
      </c>
      <c r="J45" s="162" t="s">
        <v>559</v>
      </c>
      <c r="K45" s="162" t="s">
        <v>559</v>
      </c>
      <c r="L45" s="162" t="s">
        <v>559</v>
      </c>
      <c r="M45" s="162" t="s">
        <v>559</v>
      </c>
      <c r="N45" s="162" t="s">
        <v>559</v>
      </c>
      <c r="O45" s="162" t="s">
        <v>559</v>
      </c>
      <c r="P45" s="162" t="s">
        <v>559</v>
      </c>
      <c r="Q45" s="162" t="s">
        <v>559</v>
      </c>
      <c r="R45" s="162" t="s">
        <v>559</v>
      </c>
      <c r="S45" s="162" t="s">
        <v>579</v>
      </c>
      <c r="T45" s="162" t="s">
        <v>559</v>
      </c>
      <c r="U45" s="162" t="s">
        <v>559</v>
      </c>
      <c r="V45" s="162" t="s">
        <v>559</v>
      </c>
      <c r="W45" s="163"/>
      <c r="X45" s="163"/>
      <c r="Y45" s="162">
        <f t="shared" si="1"/>
        <v>17</v>
      </c>
      <c r="Z45" s="164">
        <f t="shared" si="2"/>
        <v>0.9444444444</v>
      </c>
      <c r="AA45" s="165">
        <f t="shared" si="3"/>
        <v>1</v>
      </c>
      <c r="AB45" s="164">
        <f t="shared" si="4"/>
        <v>0.05555555556</v>
      </c>
      <c r="AC45" s="166">
        <f t="shared" si="5"/>
        <v>1</v>
      </c>
      <c r="AD45" s="164">
        <f t="shared" si="6"/>
        <v>0.05555555556</v>
      </c>
      <c r="AE45" s="160">
        <v>39.0</v>
      </c>
      <c r="AF45" s="161" t="str">
        <f t="shared" si="7"/>
        <v>Jeilyn Aliah Tejada</v>
      </c>
      <c r="AG45" s="162" t="s">
        <v>559</v>
      </c>
      <c r="AH45" s="162" t="s">
        <v>559</v>
      </c>
      <c r="AI45" s="162" t="s">
        <v>559</v>
      </c>
      <c r="AJ45" s="162" t="s">
        <v>559</v>
      </c>
      <c r="AK45" s="162" t="s">
        <v>559</v>
      </c>
      <c r="AL45" s="162" t="s">
        <v>559</v>
      </c>
      <c r="AM45" s="162" t="s">
        <v>559</v>
      </c>
      <c r="AN45" s="162" t="s">
        <v>559</v>
      </c>
      <c r="AO45" s="162" t="s">
        <v>559</v>
      </c>
      <c r="AP45" s="162" t="s">
        <v>559</v>
      </c>
      <c r="AQ45" s="162" t="s">
        <v>559</v>
      </c>
      <c r="AR45" s="162" t="s">
        <v>559</v>
      </c>
      <c r="AS45" s="162" t="s">
        <v>559</v>
      </c>
      <c r="AT45" s="162" t="s">
        <v>559</v>
      </c>
      <c r="AU45" s="162" t="s">
        <v>559</v>
      </c>
      <c r="AV45" s="162" t="s">
        <v>579</v>
      </c>
      <c r="AW45" s="163"/>
      <c r="AX45" s="162"/>
      <c r="AY45" s="163"/>
      <c r="AZ45" s="163"/>
      <c r="BA45" s="162"/>
      <c r="BB45" s="163">
        <f t="shared" si="8"/>
        <v>15</v>
      </c>
      <c r="BC45" s="164" t="str">
        <f t="shared" si="9"/>
        <v/>
      </c>
      <c r="BD45" s="166">
        <f t="shared" si="10"/>
        <v>1</v>
      </c>
      <c r="BE45" s="164" t="str">
        <f t="shared" si="11"/>
        <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t="s">
        <v>559</v>
      </c>
      <c r="E46" s="162" t="s">
        <v>559</v>
      </c>
      <c r="F46" s="162" t="s">
        <v>559</v>
      </c>
      <c r="G46" s="162" t="s">
        <v>559</v>
      </c>
      <c r="H46" s="162"/>
      <c r="I46" s="162" t="s">
        <v>579</v>
      </c>
      <c r="J46" s="162" t="s">
        <v>559</v>
      </c>
      <c r="K46" s="162" t="s">
        <v>559</v>
      </c>
      <c r="L46" s="162" t="s">
        <v>559</v>
      </c>
      <c r="M46" s="162" t="s">
        <v>559</v>
      </c>
      <c r="N46" s="162" t="s">
        <v>559</v>
      </c>
      <c r="O46" s="162" t="s">
        <v>559</v>
      </c>
      <c r="P46" s="162" t="s">
        <v>559</v>
      </c>
      <c r="Q46" s="162" t="s">
        <v>559</v>
      </c>
      <c r="R46" s="162" t="s">
        <v>559</v>
      </c>
      <c r="S46" s="162" t="s">
        <v>579</v>
      </c>
      <c r="T46" s="162" t="s">
        <v>559</v>
      </c>
      <c r="U46" s="162" t="s">
        <v>559</v>
      </c>
      <c r="V46" s="162" t="s">
        <v>559</v>
      </c>
      <c r="W46" s="163"/>
      <c r="X46" s="163"/>
      <c r="Y46" s="162">
        <f t="shared" si="1"/>
        <v>16</v>
      </c>
      <c r="Z46" s="164">
        <f t="shared" si="2"/>
        <v>0.8888888889</v>
      </c>
      <c r="AA46" s="165">
        <f t="shared" si="3"/>
        <v>2</v>
      </c>
      <c r="AB46" s="164">
        <f t="shared" si="4"/>
        <v>0.1111111111</v>
      </c>
      <c r="AC46" s="166">
        <f t="shared" si="5"/>
        <v>0</v>
      </c>
      <c r="AD46" s="164">
        <f t="shared" si="6"/>
        <v>0</v>
      </c>
      <c r="AE46" s="160">
        <v>40.0</v>
      </c>
      <c r="AF46" s="161" t="str">
        <f t="shared" si="7"/>
        <v>Rosenny  Ureña Arias</v>
      </c>
      <c r="AG46" s="162" t="s">
        <v>559</v>
      </c>
      <c r="AH46" s="162" t="s">
        <v>559</v>
      </c>
      <c r="AI46" s="162" t="s">
        <v>559</v>
      </c>
      <c r="AJ46" s="162" t="s">
        <v>559</v>
      </c>
      <c r="AK46" s="162" t="s">
        <v>559</v>
      </c>
      <c r="AL46" s="162" t="s">
        <v>559</v>
      </c>
      <c r="AM46" s="162" t="s">
        <v>559</v>
      </c>
      <c r="AN46" s="162" t="s">
        <v>559</v>
      </c>
      <c r="AO46" s="162" t="s">
        <v>559</v>
      </c>
      <c r="AP46" s="162" t="s">
        <v>559</v>
      </c>
      <c r="AQ46" s="162" t="s">
        <v>559</v>
      </c>
      <c r="AR46" s="162" t="s">
        <v>559</v>
      </c>
      <c r="AS46" s="162" t="s">
        <v>559</v>
      </c>
      <c r="AT46" s="162" t="s">
        <v>559</v>
      </c>
      <c r="AU46" s="162" t="s">
        <v>559</v>
      </c>
      <c r="AV46" s="162" t="s">
        <v>559</v>
      </c>
      <c r="AW46" s="163"/>
      <c r="AX46" s="162"/>
      <c r="AY46" s="163"/>
      <c r="AZ46" s="163"/>
      <c r="BA46" s="162"/>
      <c r="BB46" s="163">
        <f t="shared" si="8"/>
        <v>16</v>
      </c>
      <c r="BC46" s="164" t="str">
        <f t="shared" si="9"/>
        <v/>
      </c>
      <c r="BD46" s="166">
        <f t="shared" si="10"/>
        <v>0</v>
      </c>
      <c r="BE46" s="164" t="str">
        <f t="shared" si="11"/>
        <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t="s">
        <v>559</v>
      </c>
      <c r="E47" s="162" t="s">
        <v>559</v>
      </c>
      <c r="F47" s="162" t="s">
        <v>559</v>
      </c>
      <c r="G47" s="162" t="s">
        <v>559</v>
      </c>
      <c r="H47" s="162"/>
      <c r="I47" s="162" t="s">
        <v>578</v>
      </c>
      <c r="J47" s="162" t="s">
        <v>559</v>
      </c>
      <c r="K47" s="162" t="s">
        <v>559</v>
      </c>
      <c r="L47" s="162" t="s">
        <v>559</v>
      </c>
      <c r="M47" s="162" t="s">
        <v>559</v>
      </c>
      <c r="N47" s="162" t="s">
        <v>559</v>
      </c>
      <c r="O47" s="162" t="s">
        <v>559</v>
      </c>
      <c r="P47" s="162" t="s">
        <v>559</v>
      </c>
      <c r="Q47" s="162" t="s">
        <v>559</v>
      </c>
      <c r="R47" s="162" t="s">
        <v>559</v>
      </c>
      <c r="S47" s="162" t="s">
        <v>559</v>
      </c>
      <c r="T47" s="162" t="s">
        <v>559</v>
      </c>
      <c r="U47" s="162" t="s">
        <v>559</v>
      </c>
      <c r="V47" s="162" t="s">
        <v>559</v>
      </c>
      <c r="W47" s="163"/>
      <c r="X47" s="163"/>
      <c r="Y47" s="162">
        <f t="shared" si="1"/>
        <v>18</v>
      </c>
      <c r="Z47" s="164">
        <f t="shared" si="2"/>
        <v>1</v>
      </c>
      <c r="AA47" s="165">
        <f t="shared" si="3"/>
        <v>0</v>
      </c>
      <c r="AB47" s="164">
        <f t="shared" si="4"/>
        <v>0</v>
      </c>
      <c r="AC47" s="166">
        <f t="shared" si="5"/>
        <v>1</v>
      </c>
      <c r="AD47" s="164">
        <f t="shared" si="6"/>
        <v>0.05555555556</v>
      </c>
      <c r="AE47" s="160">
        <v>41.0</v>
      </c>
      <c r="AF47" s="161" t="str">
        <f t="shared" si="7"/>
        <v>Jonathan  De Jesús Valerio Felipe</v>
      </c>
      <c r="AG47" s="162" t="s">
        <v>559</v>
      </c>
      <c r="AH47" s="162" t="s">
        <v>559</v>
      </c>
      <c r="AI47" s="162" t="s">
        <v>559</v>
      </c>
      <c r="AJ47" s="162" t="s">
        <v>559</v>
      </c>
      <c r="AK47" s="162" t="s">
        <v>559</v>
      </c>
      <c r="AL47" s="162" t="s">
        <v>559</v>
      </c>
      <c r="AM47" s="162" t="s">
        <v>559</v>
      </c>
      <c r="AN47" s="162" t="s">
        <v>559</v>
      </c>
      <c r="AO47" s="162" t="s">
        <v>559</v>
      </c>
      <c r="AP47" s="162" t="s">
        <v>559</v>
      </c>
      <c r="AQ47" s="162" t="s">
        <v>559</v>
      </c>
      <c r="AR47" s="162" t="s">
        <v>559</v>
      </c>
      <c r="AS47" s="162" t="s">
        <v>559</v>
      </c>
      <c r="AT47" s="162" t="s">
        <v>559</v>
      </c>
      <c r="AU47" s="162" t="s">
        <v>559</v>
      </c>
      <c r="AV47" s="162" t="s">
        <v>559</v>
      </c>
      <c r="AW47" s="163"/>
      <c r="AX47" s="162"/>
      <c r="AY47" s="163"/>
      <c r="AZ47" s="163"/>
      <c r="BA47" s="162"/>
      <c r="BB47" s="163">
        <f t="shared" si="8"/>
        <v>16</v>
      </c>
      <c r="BC47" s="164" t="str">
        <f t="shared" si="9"/>
        <v/>
      </c>
      <c r="BD47" s="166">
        <f t="shared" si="10"/>
        <v>0</v>
      </c>
      <c r="BE47" s="164" t="str">
        <f t="shared" si="11"/>
        <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t="s">
        <v>559</v>
      </c>
      <c r="E48" s="162" t="s">
        <v>559</v>
      </c>
      <c r="F48" s="162" t="s">
        <v>559</v>
      </c>
      <c r="G48" s="162" t="s">
        <v>559</v>
      </c>
      <c r="H48" s="162"/>
      <c r="I48" s="162" t="s">
        <v>559</v>
      </c>
      <c r="J48" s="162" t="s">
        <v>559</v>
      </c>
      <c r="K48" s="162" t="s">
        <v>559</v>
      </c>
      <c r="L48" s="162" t="s">
        <v>559</v>
      </c>
      <c r="M48" s="162" t="s">
        <v>559</v>
      </c>
      <c r="N48" s="162" t="s">
        <v>559</v>
      </c>
      <c r="O48" s="162" t="s">
        <v>559</v>
      </c>
      <c r="P48" s="162" t="s">
        <v>559</v>
      </c>
      <c r="Q48" s="162" t="s">
        <v>559</v>
      </c>
      <c r="R48" s="162" t="s">
        <v>559</v>
      </c>
      <c r="S48" s="162" t="s">
        <v>559</v>
      </c>
      <c r="T48" s="162" t="s">
        <v>559</v>
      </c>
      <c r="U48" s="162" t="s">
        <v>559</v>
      </c>
      <c r="V48" s="162" t="s">
        <v>559</v>
      </c>
      <c r="W48" s="163"/>
      <c r="X48" s="163"/>
      <c r="Y48" s="162">
        <f t="shared" si="1"/>
        <v>18</v>
      </c>
      <c r="Z48" s="164">
        <f t="shared" si="2"/>
        <v>1</v>
      </c>
      <c r="AA48" s="165">
        <f t="shared" si="3"/>
        <v>0</v>
      </c>
      <c r="AB48" s="164">
        <f t="shared" si="4"/>
        <v>0</v>
      </c>
      <c r="AC48" s="166">
        <f t="shared" si="5"/>
        <v>0</v>
      </c>
      <c r="AD48" s="164">
        <f t="shared" si="6"/>
        <v>0</v>
      </c>
      <c r="AE48" s="160">
        <v>42.0</v>
      </c>
      <c r="AF48" s="161" t="str">
        <f t="shared" si="7"/>
        <v>Crisleydi  Turbí</v>
      </c>
      <c r="AG48" s="162" t="s">
        <v>559</v>
      </c>
      <c r="AH48" s="162" t="s">
        <v>559</v>
      </c>
      <c r="AI48" s="162" t="s">
        <v>559</v>
      </c>
      <c r="AJ48" s="162" t="s">
        <v>559</v>
      </c>
      <c r="AK48" s="162" t="s">
        <v>559</v>
      </c>
      <c r="AL48" s="162" t="s">
        <v>559</v>
      </c>
      <c r="AM48" s="162" t="s">
        <v>559</v>
      </c>
      <c r="AN48" s="162" t="s">
        <v>559</v>
      </c>
      <c r="AO48" s="162" t="s">
        <v>559</v>
      </c>
      <c r="AP48" s="162" t="s">
        <v>559</v>
      </c>
      <c r="AQ48" s="162" t="s">
        <v>559</v>
      </c>
      <c r="AR48" s="162" t="s">
        <v>559</v>
      </c>
      <c r="AS48" s="162" t="s">
        <v>559</v>
      </c>
      <c r="AT48" s="162" t="s">
        <v>559</v>
      </c>
      <c r="AU48" s="162" t="s">
        <v>559</v>
      </c>
      <c r="AV48" s="162" t="s">
        <v>559</v>
      </c>
      <c r="AW48" s="163"/>
      <c r="AX48" s="162"/>
      <c r="AY48" s="163"/>
      <c r="AZ48" s="163"/>
      <c r="BA48" s="162"/>
      <c r="BB48" s="163">
        <f t="shared" si="8"/>
        <v>16</v>
      </c>
      <c r="BC48" s="164" t="str">
        <f t="shared" si="9"/>
        <v/>
      </c>
      <c r="BD48" s="166">
        <f t="shared" si="10"/>
        <v>0</v>
      </c>
      <c r="BE48" s="164" t="str">
        <f t="shared" si="11"/>
        <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t="s">
        <v>559</v>
      </c>
      <c r="E49" s="162" t="s">
        <v>559</v>
      </c>
      <c r="F49" s="162" t="s">
        <v>559</v>
      </c>
      <c r="G49" s="162" t="s">
        <v>559</v>
      </c>
      <c r="H49" s="162"/>
      <c r="I49" s="162" t="s">
        <v>559</v>
      </c>
      <c r="J49" s="162" t="s">
        <v>559</v>
      </c>
      <c r="K49" s="162" t="s">
        <v>559</v>
      </c>
      <c r="L49" s="162" t="s">
        <v>559</v>
      </c>
      <c r="M49" s="162" t="s">
        <v>559</v>
      </c>
      <c r="N49" s="162" t="s">
        <v>559</v>
      </c>
      <c r="O49" s="162" t="s">
        <v>559</v>
      </c>
      <c r="P49" s="162" t="s">
        <v>559</v>
      </c>
      <c r="Q49" s="162" t="s">
        <v>559</v>
      </c>
      <c r="R49" s="162" t="s">
        <v>578</v>
      </c>
      <c r="S49" s="162" t="s">
        <v>559</v>
      </c>
      <c r="T49" s="162" t="s">
        <v>559</v>
      </c>
      <c r="U49" s="162" t="s">
        <v>559</v>
      </c>
      <c r="V49" s="162" t="s">
        <v>559</v>
      </c>
      <c r="W49" s="163"/>
      <c r="X49" s="163"/>
      <c r="Y49" s="162">
        <f t="shared" si="1"/>
        <v>18</v>
      </c>
      <c r="Z49" s="164">
        <f t="shared" si="2"/>
        <v>1</v>
      </c>
      <c r="AA49" s="165">
        <f t="shared" si="3"/>
        <v>0</v>
      </c>
      <c r="AB49" s="164">
        <f t="shared" si="4"/>
        <v>0</v>
      </c>
      <c r="AC49" s="166">
        <f t="shared" si="5"/>
        <v>1</v>
      </c>
      <c r="AD49" s="164">
        <f t="shared" si="6"/>
        <v>0.05555555556</v>
      </c>
      <c r="AE49" s="160">
        <v>43.0</v>
      </c>
      <c r="AF49" s="161" t="str">
        <f t="shared" si="7"/>
        <v>Jhoangel Rafael Vargas Ulloa</v>
      </c>
      <c r="AG49" s="162" t="s">
        <v>559</v>
      </c>
      <c r="AH49" s="162" t="s">
        <v>559</v>
      </c>
      <c r="AI49" s="162" t="s">
        <v>559</v>
      </c>
      <c r="AJ49" s="162" t="s">
        <v>559</v>
      </c>
      <c r="AK49" s="162" t="s">
        <v>559</v>
      </c>
      <c r="AL49" s="162" t="s">
        <v>559</v>
      </c>
      <c r="AM49" s="162" t="s">
        <v>559</v>
      </c>
      <c r="AN49" s="162" t="s">
        <v>559</v>
      </c>
      <c r="AO49" s="162" t="s">
        <v>559</v>
      </c>
      <c r="AP49" s="162" t="s">
        <v>559</v>
      </c>
      <c r="AQ49" s="162" t="s">
        <v>559</v>
      </c>
      <c r="AR49" s="162" t="s">
        <v>559</v>
      </c>
      <c r="AS49" s="162" t="s">
        <v>559</v>
      </c>
      <c r="AT49" s="162" t="s">
        <v>559</v>
      </c>
      <c r="AU49" s="162" t="s">
        <v>579</v>
      </c>
      <c r="AV49" s="162" t="s">
        <v>559</v>
      </c>
      <c r="AW49" s="163"/>
      <c r="AX49" s="162"/>
      <c r="AY49" s="163"/>
      <c r="AZ49" s="163"/>
      <c r="BA49" s="162"/>
      <c r="BB49" s="163">
        <f t="shared" si="8"/>
        <v>15</v>
      </c>
      <c r="BC49" s="164" t="str">
        <f t="shared" si="9"/>
        <v/>
      </c>
      <c r="BD49" s="166">
        <f t="shared" si="10"/>
        <v>1</v>
      </c>
      <c r="BE49" s="164" t="str">
        <f t="shared" si="11"/>
        <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t="s">
        <v>559</v>
      </c>
      <c r="E50" s="162" t="s">
        <v>559</v>
      </c>
      <c r="F50" s="162" t="s">
        <v>559</v>
      </c>
      <c r="G50" s="162" t="s">
        <v>559</v>
      </c>
      <c r="H50" s="162"/>
      <c r="I50" s="162" t="s">
        <v>559</v>
      </c>
      <c r="J50" s="162" t="s">
        <v>559</v>
      </c>
      <c r="K50" s="162" t="s">
        <v>559</v>
      </c>
      <c r="L50" s="162" t="s">
        <v>559</v>
      </c>
      <c r="M50" s="162" t="s">
        <v>559</v>
      </c>
      <c r="N50" s="162" t="s">
        <v>559</v>
      </c>
      <c r="O50" s="162" t="s">
        <v>559</v>
      </c>
      <c r="P50" s="162" t="s">
        <v>559</v>
      </c>
      <c r="Q50" s="162" t="s">
        <v>559</v>
      </c>
      <c r="R50" s="162" t="s">
        <v>559</v>
      </c>
      <c r="S50" s="162" t="s">
        <v>559</v>
      </c>
      <c r="T50" s="162" t="s">
        <v>559</v>
      </c>
      <c r="U50" s="162" t="s">
        <v>559</v>
      </c>
      <c r="V50" s="162" t="s">
        <v>559</v>
      </c>
      <c r="W50" s="163"/>
      <c r="X50" s="163"/>
      <c r="Y50" s="162">
        <f t="shared" si="1"/>
        <v>18</v>
      </c>
      <c r="Z50" s="164">
        <f t="shared" si="2"/>
        <v>1</v>
      </c>
      <c r="AA50" s="165">
        <f t="shared" si="3"/>
        <v>0</v>
      </c>
      <c r="AB50" s="164">
        <f t="shared" si="4"/>
        <v>0</v>
      </c>
      <c r="AC50" s="166">
        <f t="shared" si="5"/>
        <v>0</v>
      </c>
      <c r="AD50" s="164">
        <f t="shared" si="6"/>
        <v>0</v>
      </c>
      <c r="AE50" s="160">
        <v>44.0</v>
      </c>
      <c r="AF50" s="161" t="str">
        <f t="shared" si="7"/>
        <v>Leslie  Cruz Espinal</v>
      </c>
      <c r="AG50" s="162" t="s">
        <v>578</v>
      </c>
      <c r="AH50" s="162" t="s">
        <v>559</v>
      </c>
      <c r="AI50" s="162" t="s">
        <v>559</v>
      </c>
      <c r="AJ50" s="162" t="s">
        <v>559</v>
      </c>
      <c r="AK50" s="162" t="s">
        <v>559</v>
      </c>
      <c r="AL50" s="162" t="s">
        <v>559</v>
      </c>
      <c r="AM50" s="162" t="s">
        <v>559</v>
      </c>
      <c r="AN50" s="162" t="s">
        <v>559</v>
      </c>
      <c r="AO50" s="162" t="s">
        <v>559</v>
      </c>
      <c r="AP50" s="162" t="s">
        <v>559</v>
      </c>
      <c r="AQ50" s="162" t="s">
        <v>559</v>
      </c>
      <c r="AR50" s="162" t="s">
        <v>559</v>
      </c>
      <c r="AS50" s="162" t="s">
        <v>559</v>
      </c>
      <c r="AT50" s="162" t="s">
        <v>559</v>
      </c>
      <c r="AU50" s="162" t="s">
        <v>559</v>
      </c>
      <c r="AV50" s="162" t="s">
        <v>559</v>
      </c>
      <c r="AW50" s="163"/>
      <c r="AX50" s="162"/>
      <c r="AY50" s="163"/>
      <c r="AZ50" s="163"/>
      <c r="BA50" s="162"/>
      <c r="BB50" s="163">
        <f t="shared" si="8"/>
        <v>16</v>
      </c>
      <c r="BC50" s="164" t="str">
        <f t="shared" si="9"/>
        <v/>
      </c>
      <c r="BD50" s="166">
        <f t="shared" si="10"/>
        <v>0</v>
      </c>
      <c r="BE50" s="164" t="str">
        <f t="shared" si="11"/>
        <v/>
      </c>
      <c r="BF50" s="166">
        <f t="shared" si="12"/>
        <v>1</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ESTUDI'!N48</f>
        <v/>
      </c>
      <c r="B51" s="160">
        <v>45.0</v>
      </c>
      <c r="C51" s="161" t="str">
        <f>'3A 2025 - 2026 DATOS DEL ESTUDI'!B48</f>
        <v/>
      </c>
      <c r="D51" s="162"/>
      <c r="E51" s="162"/>
      <c r="F51" s="162"/>
      <c r="G51" s="162"/>
      <c r="H51" s="162"/>
      <c r="I51" s="162"/>
      <c r="J51" s="162"/>
      <c r="K51" s="162"/>
      <c r="L51" s="162"/>
      <c r="M51" s="162"/>
      <c r="N51" s="162"/>
      <c r="O51" s="163"/>
      <c r="P51" s="162"/>
      <c r="Q51" s="163"/>
      <c r="R51" s="162"/>
      <c r="S51" s="162"/>
      <c r="T51" s="162"/>
      <c r="U51" s="162"/>
      <c r="V51" s="162"/>
      <c r="W51" s="163"/>
      <c r="X51" s="163"/>
      <c r="Y51" s="162">
        <f t="shared" si="1"/>
        <v>0</v>
      </c>
      <c r="Z51" s="164">
        <f t="shared" si="2"/>
        <v>0</v>
      </c>
      <c r="AA51" s="165">
        <f t="shared" si="3"/>
        <v>0</v>
      </c>
      <c r="AB51" s="164">
        <f t="shared" si="4"/>
        <v>0</v>
      </c>
      <c r="AC51" s="166">
        <f t="shared" si="5"/>
        <v>0</v>
      </c>
      <c r="AD51" s="164">
        <f t="shared" si="6"/>
        <v>0</v>
      </c>
      <c r="AE51" s="160">
        <v>45.0</v>
      </c>
      <c r="AF51" s="161" t="str">
        <f t="shared" si="7"/>
        <v/>
      </c>
      <c r="AG51" s="162"/>
      <c r="AH51" s="162"/>
      <c r="AI51" s="162"/>
      <c r="AJ51" s="162"/>
      <c r="AK51" s="163"/>
      <c r="AL51" s="162"/>
      <c r="AM51" s="162"/>
      <c r="AN51" s="162"/>
      <c r="AO51" s="162"/>
      <c r="AP51" s="162"/>
      <c r="AQ51" s="162"/>
      <c r="AR51" s="162"/>
      <c r="AS51" s="162"/>
      <c r="AT51" s="162"/>
      <c r="AU51" s="162"/>
      <c r="AV51" s="162"/>
      <c r="AW51" s="163"/>
      <c r="AX51" s="162"/>
      <c r="AY51" s="163"/>
      <c r="AZ51" s="163"/>
      <c r="BA51" s="162"/>
      <c r="BB51" s="163">
        <f t="shared" si="8"/>
        <v>0</v>
      </c>
      <c r="BC51" s="164" t="str">
        <f t="shared" si="9"/>
        <v/>
      </c>
      <c r="BD51" s="166">
        <f t="shared" si="10"/>
        <v>0</v>
      </c>
      <c r="BE51" s="164" t="str">
        <f t="shared" si="11"/>
        <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'ALE319'!$BO$7:$BO$18</formula1>
    </dataValidation>
    <dataValidation type="list" allowBlank="1" showErrorMessage="1" sqref="D1">
      <formula1>'ALE319'!$BN$7:$BN$16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540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'ALE319'!H2</f>
        <v>MAYELIN GARCÍA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566</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568</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c r="E6" s="157"/>
      <c r="F6" s="157"/>
      <c r="G6" s="157"/>
      <c r="H6" s="157"/>
      <c r="I6" s="157"/>
      <c r="J6" s="157"/>
      <c r="K6" s="157"/>
      <c r="L6" s="157"/>
      <c r="M6" s="157"/>
      <c r="N6" s="157"/>
      <c r="O6" s="157"/>
      <c r="P6" s="157"/>
      <c r="Q6" s="157"/>
      <c r="R6" s="157"/>
      <c r="S6" s="157"/>
      <c r="T6" s="157"/>
      <c r="U6" s="157"/>
      <c r="V6" s="157"/>
      <c r="W6" s="157"/>
      <c r="X6" s="157"/>
      <c r="Y6" s="43"/>
      <c r="Z6" s="43"/>
      <c r="AA6" s="43"/>
      <c r="AB6" s="43"/>
      <c r="AC6" s="43"/>
      <c r="AD6" s="43"/>
      <c r="AE6" s="22" t="s">
        <v>555</v>
      </c>
      <c r="AF6" s="157" t="s">
        <v>554</v>
      </c>
      <c r="AG6" s="157"/>
      <c r="AH6" s="157"/>
      <c r="AI6" s="157"/>
      <c r="AJ6" s="157"/>
      <c r="AK6" s="157"/>
      <c r="AL6" s="157"/>
      <c r="AM6" s="157"/>
      <c r="AN6" s="157"/>
      <c r="AO6" s="157"/>
      <c r="AP6" s="157"/>
      <c r="AQ6" s="157"/>
      <c r="AR6" s="157"/>
      <c r="AS6" s="157"/>
      <c r="AT6" s="157"/>
      <c r="AU6" s="157"/>
      <c r="AV6" s="157"/>
      <c r="AW6" s="157"/>
      <c r="AX6" s="157"/>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c r="E7" s="162"/>
      <c r="F7" s="162"/>
      <c r="G7" s="162"/>
      <c r="H7" s="162"/>
      <c r="I7" s="162"/>
      <c r="J7" s="162"/>
      <c r="K7" s="162"/>
      <c r="L7" s="162"/>
      <c r="M7" s="162"/>
      <c r="N7" s="162"/>
      <c r="O7" s="162"/>
      <c r="P7" s="162"/>
      <c r="Q7" s="162"/>
      <c r="R7" s="162"/>
      <c r="S7" s="162"/>
      <c r="T7" s="162"/>
      <c r="U7" s="163"/>
      <c r="V7" s="162"/>
      <c r="W7" s="162"/>
      <c r="X7" s="163"/>
      <c r="Y7" s="162">
        <f t="shared" ref="Y7:Y51" si="1">IFERROR(COUNTIF(D7:X7,"P")+COUNTIF(D7:X7,"e")+COUNTIF(D7:X7,"t")-INT(COUNTIF(D7:X7,"e")/3)-INT(COUNTIF(D7:X7,"t")/3),"")</f>
        <v>0</v>
      </c>
      <c r="Z7" s="164" t="str">
        <f t="shared" ref="Z7:Z51" si="2">IFERROR((Y7/$Z$4),"")</f>
        <v/>
      </c>
      <c r="AA7" s="165">
        <f t="shared" ref="AA7:AA51" si="3">IFERROR(COUNTIF(D7:X7,"A"),"")</f>
        <v>0</v>
      </c>
      <c r="AB7" s="164" t="str">
        <f t="shared" ref="AB7:AB51" si="4">IFERROR((AA7/$Z$4),"")</f>
        <v/>
      </c>
      <c r="AC7" s="166">
        <f t="shared" ref="AC7:AC51" si="5">IFERROR(COUNTIF(D7:X7,"E"),"")</f>
        <v>0</v>
      </c>
      <c r="AD7" s="164" t="str">
        <f t="shared" ref="AD7:AD51" si="6">IFERROR((AC7/$Z$4),"")</f>
        <v/>
      </c>
      <c r="AE7" s="160">
        <v>1.0</v>
      </c>
      <c r="AF7" s="161" t="str">
        <f t="shared" ref="AF7:AF51" si="7">C7</f>
        <v>Jadiel De Jesús Acosta Peña</v>
      </c>
      <c r="AG7" s="162"/>
      <c r="AH7" s="162"/>
      <c r="AI7" s="162"/>
      <c r="AJ7" s="162"/>
      <c r="AK7" s="162"/>
      <c r="AL7" s="162"/>
      <c r="AM7" s="162"/>
      <c r="AN7" s="162"/>
      <c r="AO7" s="162"/>
      <c r="AP7" s="162"/>
      <c r="AQ7" s="162"/>
      <c r="AR7" s="162"/>
      <c r="AS7" s="162"/>
      <c r="AT7" s="162"/>
      <c r="AU7" s="162"/>
      <c r="AV7" s="162"/>
      <c r="AW7" s="162"/>
      <c r="AX7" s="162"/>
      <c r="AY7" s="163"/>
      <c r="AZ7" s="163"/>
      <c r="BA7" s="163"/>
      <c r="BB7" s="163">
        <f t="shared" ref="BB7:BB51" si="8">IFERROR(COUNTIF(AG7:BA7,"P")+COUNTIF(AG7:BA7,"e")+COUNTIF(AG7:BA7,"t")-INT(COUNTIF(AG7:BA7,"e")/3)-INT(COUNTIF(AG7:BA7,"t")/3),"")</f>
        <v>0</v>
      </c>
      <c r="BC7" s="164" t="str">
        <f t="shared" ref="BC7:BC51" si="9">IFERROR(BB7/$BC$4,"")</f>
        <v/>
      </c>
      <c r="BD7" s="166">
        <f t="shared" ref="BD7:BD51" si="10">IFERROR(COUNTIF(AG7:BA7,"A"),"")</f>
        <v>0</v>
      </c>
      <c r="BE7" s="164" t="str">
        <f t="shared" ref="BE7:BE51" si="11">IFERROR((BD7/$BC$4),"")</f>
        <v/>
      </c>
      <c r="BF7" s="166">
        <f t="shared" ref="BF7:BF51" si="12">IFERROR(COUNTIF(AG7:BA7,"E"),"")</f>
        <v>0</v>
      </c>
      <c r="BG7" s="167" t="str">
        <f>IFERROR((BF7/$BC$4),"")</f>
        <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c r="E8" s="162"/>
      <c r="F8" s="162"/>
      <c r="G8" s="162"/>
      <c r="H8" s="162"/>
      <c r="I8" s="162"/>
      <c r="J8" s="162"/>
      <c r="K8" s="162"/>
      <c r="L8" s="162"/>
      <c r="M8" s="162"/>
      <c r="N8" s="162"/>
      <c r="O8" s="162"/>
      <c r="P8" s="162"/>
      <c r="Q8" s="162"/>
      <c r="R8" s="162"/>
      <c r="S8" s="162"/>
      <c r="T8" s="162"/>
      <c r="U8" s="163"/>
      <c r="V8" s="162"/>
      <c r="W8" s="162"/>
      <c r="X8" s="163"/>
      <c r="Y8" s="162">
        <f t="shared" si="1"/>
        <v>0</v>
      </c>
      <c r="Z8" s="164" t="str">
        <f t="shared" si="2"/>
        <v/>
      </c>
      <c r="AA8" s="165">
        <f t="shared" si="3"/>
        <v>0</v>
      </c>
      <c r="AB8" s="164" t="str">
        <f t="shared" si="4"/>
        <v/>
      </c>
      <c r="AC8" s="166">
        <f t="shared" si="5"/>
        <v>0</v>
      </c>
      <c r="AD8" s="164" t="str">
        <f t="shared" si="6"/>
        <v/>
      </c>
      <c r="AE8" s="160">
        <v>2.0</v>
      </c>
      <c r="AF8" s="161" t="str">
        <f t="shared" si="7"/>
        <v>Daniel  Elía Almonte Martínez</v>
      </c>
      <c r="AG8" s="162"/>
      <c r="AH8" s="162"/>
      <c r="AI8" s="162"/>
      <c r="AJ8" s="162"/>
      <c r="AK8" s="162"/>
      <c r="AL8" s="162"/>
      <c r="AM8" s="162"/>
      <c r="AN8" s="162"/>
      <c r="AO8" s="162"/>
      <c r="AP8" s="162"/>
      <c r="AQ8" s="162"/>
      <c r="AR8" s="162"/>
      <c r="AS8" s="162"/>
      <c r="AT8" s="162"/>
      <c r="AU8" s="162"/>
      <c r="AV8" s="162"/>
      <c r="AW8" s="162"/>
      <c r="AX8" s="162"/>
      <c r="AY8" s="163"/>
      <c r="AZ8" s="163"/>
      <c r="BA8" s="163"/>
      <c r="BB8" s="163">
        <f t="shared" si="8"/>
        <v>0</v>
      </c>
      <c r="BC8" s="164" t="str">
        <f t="shared" si="9"/>
        <v/>
      </c>
      <c r="BD8" s="166">
        <f t="shared" si="10"/>
        <v>0</v>
      </c>
      <c r="BE8" s="164" t="str">
        <f t="shared" si="11"/>
        <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c r="E9" s="162"/>
      <c r="F9" s="162"/>
      <c r="G9" s="162"/>
      <c r="H9" s="162"/>
      <c r="I9" s="162"/>
      <c r="J9" s="162"/>
      <c r="K9" s="162"/>
      <c r="L9" s="162"/>
      <c r="M9" s="162"/>
      <c r="N9" s="162"/>
      <c r="O9" s="162"/>
      <c r="P9" s="162"/>
      <c r="Q9" s="162"/>
      <c r="R9" s="162"/>
      <c r="S9" s="162"/>
      <c r="T9" s="162"/>
      <c r="U9" s="163"/>
      <c r="V9" s="162"/>
      <c r="W9" s="162"/>
      <c r="X9" s="163"/>
      <c r="Y9" s="162">
        <f t="shared" si="1"/>
        <v>0</v>
      </c>
      <c r="Z9" s="164" t="str">
        <f t="shared" si="2"/>
        <v/>
      </c>
      <c r="AA9" s="165">
        <f t="shared" si="3"/>
        <v>0</v>
      </c>
      <c r="AB9" s="164" t="str">
        <f t="shared" si="4"/>
        <v/>
      </c>
      <c r="AC9" s="166">
        <f t="shared" si="5"/>
        <v>0</v>
      </c>
      <c r="AD9" s="164" t="str">
        <f t="shared" si="6"/>
        <v/>
      </c>
      <c r="AE9" s="160">
        <v>3.0</v>
      </c>
      <c r="AF9" s="161" t="str">
        <f t="shared" si="7"/>
        <v>Isaac  Ángeles Liriano</v>
      </c>
      <c r="AG9" s="162"/>
      <c r="AH9" s="162"/>
      <c r="AI9" s="162"/>
      <c r="AJ9" s="162"/>
      <c r="AK9" s="162"/>
      <c r="AL9" s="162"/>
      <c r="AM9" s="162"/>
      <c r="AN9" s="162"/>
      <c r="AO9" s="162"/>
      <c r="AP9" s="162"/>
      <c r="AQ9" s="162"/>
      <c r="AR9" s="162"/>
      <c r="AS9" s="162"/>
      <c r="AT9" s="162"/>
      <c r="AU9" s="162"/>
      <c r="AV9" s="162"/>
      <c r="AW9" s="162"/>
      <c r="AX9" s="162"/>
      <c r="AY9" s="163"/>
      <c r="AZ9" s="163"/>
      <c r="BA9" s="163"/>
      <c r="BB9" s="163">
        <f t="shared" si="8"/>
        <v>0</v>
      </c>
      <c r="BC9" s="164" t="str">
        <f t="shared" si="9"/>
        <v/>
      </c>
      <c r="BD9" s="166">
        <f t="shared" si="10"/>
        <v>0</v>
      </c>
      <c r="BE9" s="164" t="str">
        <f t="shared" si="11"/>
        <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c r="E10" s="162"/>
      <c r="F10" s="162"/>
      <c r="G10" s="162"/>
      <c r="H10" s="162"/>
      <c r="I10" s="162"/>
      <c r="J10" s="162"/>
      <c r="K10" s="162"/>
      <c r="L10" s="162"/>
      <c r="M10" s="162"/>
      <c r="N10" s="162"/>
      <c r="O10" s="162"/>
      <c r="P10" s="162"/>
      <c r="Q10" s="162"/>
      <c r="R10" s="162"/>
      <c r="S10" s="162"/>
      <c r="T10" s="162"/>
      <c r="U10" s="163"/>
      <c r="V10" s="162"/>
      <c r="W10" s="162"/>
      <c r="X10" s="163"/>
      <c r="Y10" s="162">
        <f t="shared" si="1"/>
        <v>0</v>
      </c>
      <c r="Z10" s="164" t="str">
        <f t="shared" si="2"/>
        <v/>
      </c>
      <c r="AA10" s="165">
        <f t="shared" si="3"/>
        <v>0</v>
      </c>
      <c r="AB10" s="164" t="str">
        <f t="shared" si="4"/>
        <v/>
      </c>
      <c r="AC10" s="166">
        <f t="shared" si="5"/>
        <v>0</v>
      </c>
      <c r="AD10" s="164" t="str">
        <f t="shared" si="6"/>
        <v/>
      </c>
      <c r="AE10" s="160">
        <v>4.0</v>
      </c>
      <c r="AF10" s="161" t="str">
        <f t="shared" si="7"/>
        <v>Melaniee  Aquino  Estrella</v>
      </c>
      <c r="AG10" s="163"/>
      <c r="AH10" s="162"/>
      <c r="AI10" s="162"/>
      <c r="AJ10" s="162"/>
      <c r="AK10" s="162"/>
      <c r="AL10" s="162"/>
      <c r="AM10" s="162"/>
      <c r="AN10" s="162"/>
      <c r="AO10" s="162"/>
      <c r="AP10" s="162"/>
      <c r="AQ10" s="162"/>
      <c r="AR10" s="162"/>
      <c r="AS10" s="162"/>
      <c r="AT10" s="162"/>
      <c r="AU10" s="162"/>
      <c r="AV10" s="162"/>
      <c r="AW10" s="162"/>
      <c r="AX10" s="162"/>
      <c r="AY10" s="163"/>
      <c r="AZ10" s="163"/>
      <c r="BA10" s="163"/>
      <c r="BB10" s="163">
        <f t="shared" si="8"/>
        <v>0</v>
      </c>
      <c r="BC10" s="164" t="str">
        <f t="shared" si="9"/>
        <v/>
      </c>
      <c r="BD10" s="166">
        <f t="shared" si="10"/>
        <v>0</v>
      </c>
      <c r="BE10" s="164" t="str">
        <f t="shared" si="11"/>
        <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c r="E11" s="162"/>
      <c r="F11" s="162"/>
      <c r="G11" s="162"/>
      <c r="H11" s="162"/>
      <c r="I11" s="162"/>
      <c r="J11" s="162"/>
      <c r="K11" s="162"/>
      <c r="L11" s="162"/>
      <c r="M11" s="162"/>
      <c r="N11" s="162"/>
      <c r="O11" s="162"/>
      <c r="P11" s="162"/>
      <c r="Q11" s="162"/>
      <c r="R11" s="162"/>
      <c r="S11" s="162"/>
      <c r="T11" s="162"/>
      <c r="U11" s="163"/>
      <c r="V11" s="162"/>
      <c r="W11" s="162"/>
      <c r="X11" s="163"/>
      <c r="Y11" s="162">
        <f t="shared" si="1"/>
        <v>0</v>
      </c>
      <c r="Z11" s="164" t="str">
        <f t="shared" si="2"/>
        <v/>
      </c>
      <c r="AA11" s="165">
        <f t="shared" si="3"/>
        <v>0</v>
      </c>
      <c r="AB11" s="164" t="str">
        <f t="shared" si="4"/>
        <v/>
      </c>
      <c r="AC11" s="166">
        <f t="shared" si="5"/>
        <v>0</v>
      </c>
      <c r="AD11" s="164" t="str">
        <f t="shared" si="6"/>
        <v/>
      </c>
      <c r="AE11" s="160">
        <v>5.0</v>
      </c>
      <c r="AF11" s="161" t="str">
        <f t="shared" si="7"/>
        <v>Jennifer  Asenjo  De Los Santos TRANSFERIDA 10/12/25</v>
      </c>
      <c r="AG11" s="163"/>
      <c r="AH11" s="162"/>
      <c r="AI11" s="162"/>
      <c r="AJ11" s="162"/>
      <c r="AK11" s="162"/>
      <c r="AL11" s="162"/>
      <c r="AM11" s="162"/>
      <c r="AN11" s="162"/>
      <c r="AO11" s="162"/>
      <c r="AP11" s="162"/>
      <c r="AQ11" s="162"/>
      <c r="AR11" s="162"/>
      <c r="AS11" s="162"/>
      <c r="AT11" s="162"/>
      <c r="AU11" s="162"/>
      <c r="AV11" s="162"/>
      <c r="AW11" s="162"/>
      <c r="AX11" s="162"/>
      <c r="AY11" s="163"/>
      <c r="AZ11" s="163"/>
      <c r="BA11" s="163"/>
      <c r="BB11" s="163">
        <f t="shared" si="8"/>
        <v>0</v>
      </c>
      <c r="BC11" s="164" t="str">
        <f t="shared" si="9"/>
        <v/>
      </c>
      <c r="BD11" s="166">
        <f t="shared" si="10"/>
        <v>0</v>
      </c>
      <c r="BE11" s="164" t="str">
        <f t="shared" si="11"/>
        <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c r="E12" s="162"/>
      <c r="F12" s="162"/>
      <c r="G12" s="162"/>
      <c r="H12" s="162"/>
      <c r="I12" s="162"/>
      <c r="J12" s="162"/>
      <c r="K12" s="162"/>
      <c r="L12" s="162"/>
      <c r="M12" s="162"/>
      <c r="N12" s="162"/>
      <c r="O12" s="162"/>
      <c r="P12" s="162"/>
      <c r="Q12" s="162"/>
      <c r="R12" s="162"/>
      <c r="S12" s="162"/>
      <c r="T12" s="162"/>
      <c r="U12" s="163"/>
      <c r="V12" s="162"/>
      <c r="W12" s="162"/>
      <c r="X12" s="163"/>
      <c r="Y12" s="162">
        <f t="shared" si="1"/>
        <v>0</v>
      </c>
      <c r="Z12" s="164" t="str">
        <f t="shared" si="2"/>
        <v/>
      </c>
      <c r="AA12" s="165">
        <f t="shared" si="3"/>
        <v>0</v>
      </c>
      <c r="AB12" s="164" t="str">
        <f t="shared" si="4"/>
        <v/>
      </c>
      <c r="AC12" s="166">
        <f t="shared" si="5"/>
        <v>0</v>
      </c>
      <c r="AD12" s="164" t="str">
        <f t="shared" si="6"/>
        <v/>
      </c>
      <c r="AE12" s="160">
        <v>6.0</v>
      </c>
      <c r="AF12" s="161" t="str">
        <f t="shared" si="7"/>
        <v>Leshlie Crismayri Bautista Quezada</v>
      </c>
      <c r="AG12" s="162"/>
      <c r="AH12" s="162"/>
      <c r="AI12" s="162"/>
      <c r="AJ12" s="162"/>
      <c r="AK12" s="162"/>
      <c r="AL12" s="162"/>
      <c r="AM12" s="162"/>
      <c r="AN12" s="162"/>
      <c r="AO12" s="162"/>
      <c r="AP12" s="162"/>
      <c r="AQ12" s="162"/>
      <c r="AR12" s="162"/>
      <c r="AS12" s="162"/>
      <c r="AT12" s="162"/>
      <c r="AU12" s="162"/>
      <c r="AV12" s="162"/>
      <c r="AW12" s="162"/>
      <c r="AX12" s="162"/>
      <c r="AY12" s="163"/>
      <c r="AZ12" s="163"/>
      <c r="BA12" s="163"/>
      <c r="BB12" s="163">
        <f t="shared" si="8"/>
        <v>0</v>
      </c>
      <c r="BC12" s="164" t="str">
        <f t="shared" si="9"/>
        <v/>
      </c>
      <c r="BD12" s="166">
        <f t="shared" si="10"/>
        <v>0</v>
      </c>
      <c r="BE12" s="164" t="str">
        <f t="shared" si="11"/>
        <v/>
      </c>
      <c r="BF12" s="166">
        <f t="shared" si="12"/>
        <v>0</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c r="E13" s="162"/>
      <c r="F13" s="162"/>
      <c r="G13" s="162"/>
      <c r="H13" s="162"/>
      <c r="I13" s="162"/>
      <c r="J13" s="162"/>
      <c r="K13" s="162"/>
      <c r="L13" s="162"/>
      <c r="M13" s="162"/>
      <c r="N13" s="162"/>
      <c r="O13" s="162"/>
      <c r="P13" s="162"/>
      <c r="Q13" s="162"/>
      <c r="R13" s="162"/>
      <c r="S13" s="162"/>
      <c r="T13" s="162"/>
      <c r="U13" s="163"/>
      <c r="V13" s="162"/>
      <c r="W13" s="162"/>
      <c r="X13" s="163"/>
      <c r="Y13" s="162">
        <f t="shared" si="1"/>
        <v>0</v>
      </c>
      <c r="Z13" s="164" t="str">
        <f t="shared" si="2"/>
        <v/>
      </c>
      <c r="AA13" s="165">
        <f t="shared" si="3"/>
        <v>0</v>
      </c>
      <c r="AB13" s="164" t="str">
        <f t="shared" si="4"/>
        <v/>
      </c>
      <c r="AC13" s="166">
        <f t="shared" si="5"/>
        <v>0</v>
      </c>
      <c r="AD13" s="164" t="str">
        <f t="shared" si="6"/>
        <v/>
      </c>
      <c r="AE13" s="160">
        <v>7.0</v>
      </c>
      <c r="AF13" s="161" t="str">
        <f t="shared" si="7"/>
        <v>Gilber  Bello Silva</v>
      </c>
      <c r="AG13" s="162"/>
      <c r="AH13" s="162"/>
      <c r="AI13" s="162"/>
      <c r="AJ13" s="162"/>
      <c r="AK13" s="162"/>
      <c r="AL13" s="162"/>
      <c r="AM13" s="162"/>
      <c r="AN13" s="162"/>
      <c r="AO13" s="162"/>
      <c r="AP13" s="162"/>
      <c r="AQ13" s="162"/>
      <c r="AR13" s="162"/>
      <c r="AS13" s="162"/>
      <c r="AT13" s="162"/>
      <c r="AU13" s="162"/>
      <c r="AV13" s="162"/>
      <c r="AW13" s="162"/>
      <c r="AX13" s="162"/>
      <c r="AY13" s="163"/>
      <c r="AZ13" s="163"/>
      <c r="BA13" s="163"/>
      <c r="BB13" s="163">
        <f t="shared" si="8"/>
        <v>0</v>
      </c>
      <c r="BC13" s="164" t="str">
        <f t="shared" si="9"/>
        <v/>
      </c>
      <c r="BD13" s="166">
        <f t="shared" si="10"/>
        <v>0</v>
      </c>
      <c r="BE13" s="164" t="str">
        <f t="shared" si="11"/>
        <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c r="E14" s="162"/>
      <c r="F14" s="162"/>
      <c r="G14" s="162"/>
      <c r="H14" s="162"/>
      <c r="I14" s="162"/>
      <c r="J14" s="162"/>
      <c r="K14" s="162"/>
      <c r="L14" s="162"/>
      <c r="M14" s="162"/>
      <c r="N14" s="162"/>
      <c r="O14" s="162"/>
      <c r="P14" s="162"/>
      <c r="Q14" s="162"/>
      <c r="R14" s="162"/>
      <c r="S14" s="162"/>
      <c r="T14" s="162"/>
      <c r="U14" s="163"/>
      <c r="V14" s="162"/>
      <c r="W14" s="162"/>
      <c r="X14" s="163"/>
      <c r="Y14" s="162">
        <f t="shared" si="1"/>
        <v>0</v>
      </c>
      <c r="Z14" s="164" t="str">
        <f t="shared" si="2"/>
        <v/>
      </c>
      <c r="AA14" s="165">
        <f t="shared" si="3"/>
        <v>0</v>
      </c>
      <c r="AB14" s="164" t="str">
        <f t="shared" si="4"/>
        <v/>
      </c>
      <c r="AC14" s="166">
        <f t="shared" si="5"/>
        <v>0</v>
      </c>
      <c r="AD14" s="164" t="str">
        <f t="shared" si="6"/>
        <v/>
      </c>
      <c r="AE14" s="160">
        <v>8.0</v>
      </c>
      <c r="AF14" s="161" t="str">
        <f t="shared" si="7"/>
        <v>Sherlyn Mariel Bernabel Lora</v>
      </c>
      <c r="AG14" s="162"/>
      <c r="AH14" s="162"/>
      <c r="AI14" s="162"/>
      <c r="AJ14" s="162"/>
      <c r="AK14" s="162"/>
      <c r="AL14" s="162"/>
      <c r="AM14" s="162"/>
      <c r="AN14" s="162"/>
      <c r="AO14" s="162"/>
      <c r="AP14" s="162"/>
      <c r="AQ14" s="162"/>
      <c r="AR14" s="162"/>
      <c r="AS14" s="162"/>
      <c r="AT14" s="162"/>
      <c r="AU14" s="162"/>
      <c r="AV14" s="162"/>
      <c r="AW14" s="162"/>
      <c r="AX14" s="162"/>
      <c r="AY14" s="163"/>
      <c r="AZ14" s="163"/>
      <c r="BA14" s="163"/>
      <c r="BB14" s="163">
        <f t="shared" si="8"/>
        <v>0</v>
      </c>
      <c r="BC14" s="164" t="str">
        <f t="shared" si="9"/>
        <v/>
      </c>
      <c r="BD14" s="166">
        <f t="shared" si="10"/>
        <v>0</v>
      </c>
      <c r="BE14" s="164" t="str">
        <f t="shared" si="11"/>
        <v/>
      </c>
      <c r="BF14" s="166">
        <f t="shared" si="12"/>
        <v>0</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c r="E15" s="162"/>
      <c r="F15" s="162"/>
      <c r="G15" s="162"/>
      <c r="H15" s="162"/>
      <c r="I15" s="162"/>
      <c r="J15" s="162"/>
      <c r="K15" s="162"/>
      <c r="L15" s="162"/>
      <c r="M15" s="162"/>
      <c r="N15" s="162"/>
      <c r="O15" s="162"/>
      <c r="P15" s="162"/>
      <c r="Q15" s="162"/>
      <c r="R15" s="162"/>
      <c r="S15" s="162"/>
      <c r="T15" s="162"/>
      <c r="U15" s="163"/>
      <c r="V15" s="162"/>
      <c r="W15" s="162"/>
      <c r="X15" s="163"/>
      <c r="Y15" s="162">
        <f t="shared" si="1"/>
        <v>0</v>
      </c>
      <c r="Z15" s="164" t="str">
        <f t="shared" si="2"/>
        <v/>
      </c>
      <c r="AA15" s="165">
        <f t="shared" si="3"/>
        <v>0</v>
      </c>
      <c r="AB15" s="164" t="str">
        <f t="shared" si="4"/>
        <v/>
      </c>
      <c r="AC15" s="166">
        <f t="shared" si="5"/>
        <v>0</v>
      </c>
      <c r="AD15" s="164" t="str">
        <f t="shared" si="6"/>
        <v/>
      </c>
      <c r="AE15" s="160">
        <v>9.0</v>
      </c>
      <c r="AF15" s="161" t="str">
        <f t="shared" si="7"/>
        <v>Erleen  Brito Castillo</v>
      </c>
      <c r="AG15" s="162"/>
      <c r="AH15" s="162"/>
      <c r="AI15" s="162"/>
      <c r="AJ15" s="162"/>
      <c r="AK15" s="162"/>
      <c r="AL15" s="162"/>
      <c r="AM15" s="162"/>
      <c r="AN15" s="162"/>
      <c r="AO15" s="162"/>
      <c r="AP15" s="162"/>
      <c r="AQ15" s="162"/>
      <c r="AR15" s="162"/>
      <c r="AS15" s="162"/>
      <c r="AT15" s="162"/>
      <c r="AU15" s="162"/>
      <c r="AV15" s="162"/>
      <c r="AW15" s="162"/>
      <c r="AX15" s="162"/>
      <c r="AY15" s="163"/>
      <c r="AZ15" s="163"/>
      <c r="BA15" s="163"/>
      <c r="BB15" s="163">
        <f t="shared" si="8"/>
        <v>0</v>
      </c>
      <c r="BC15" s="164" t="str">
        <f t="shared" si="9"/>
        <v/>
      </c>
      <c r="BD15" s="166">
        <f t="shared" si="10"/>
        <v>0</v>
      </c>
      <c r="BE15" s="164" t="str">
        <f t="shared" si="11"/>
        <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c r="E16" s="162"/>
      <c r="F16" s="162"/>
      <c r="G16" s="162"/>
      <c r="H16" s="162"/>
      <c r="I16" s="162"/>
      <c r="J16" s="162"/>
      <c r="K16" s="162"/>
      <c r="L16" s="162"/>
      <c r="M16" s="162"/>
      <c r="N16" s="162"/>
      <c r="O16" s="162"/>
      <c r="P16" s="162"/>
      <c r="Q16" s="162"/>
      <c r="R16" s="162"/>
      <c r="S16" s="162"/>
      <c r="T16" s="162"/>
      <c r="U16" s="163"/>
      <c r="V16" s="162"/>
      <c r="W16" s="162"/>
      <c r="X16" s="163"/>
      <c r="Y16" s="162">
        <f t="shared" si="1"/>
        <v>0</v>
      </c>
      <c r="Z16" s="164" t="str">
        <f t="shared" si="2"/>
        <v/>
      </c>
      <c r="AA16" s="165">
        <f t="shared" si="3"/>
        <v>0</v>
      </c>
      <c r="AB16" s="164" t="str">
        <f t="shared" si="4"/>
        <v/>
      </c>
      <c r="AC16" s="166">
        <f t="shared" si="5"/>
        <v>0</v>
      </c>
      <c r="AD16" s="164" t="str">
        <f t="shared" si="6"/>
        <v/>
      </c>
      <c r="AE16" s="160">
        <v>10.0</v>
      </c>
      <c r="AF16" s="161" t="str">
        <f t="shared" si="7"/>
        <v>Brianny  Caraballo Guzmán</v>
      </c>
      <c r="AG16" s="162"/>
      <c r="AH16" s="162"/>
      <c r="AI16" s="162"/>
      <c r="AJ16" s="162"/>
      <c r="AK16" s="162"/>
      <c r="AL16" s="162"/>
      <c r="AM16" s="162"/>
      <c r="AN16" s="162"/>
      <c r="AO16" s="162"/>
      <c r="AP16" s="162"/>
      <c r="AQ16" s="162"/>
      <c r="AR16" s="162"/>
      <c r="AS16" s="162"/>
      <c r="AT16" s="162"/>
      <c r="AU16" s="162"/>
      <c r="AV16" s="162"/>
      <c r="AW16" s="162"/>
      <c r="AX16" s="162"/>
      <c r="AY16" s="163"/>
      <c r="AZ16" s="163"/>
      <c r="BA16" s="163"/>
      <c r="BB16" s="163">
        <f t="shared" si="8"/>
        <v>0</v>
      </c>
      <c r="BC16" s="164" t="str">
        <f t="shared" si="9"/>
        <v/>
      </c>
      <c r="BD16" s="166">
        <f t="shared" si="10"/>
        <v>0</v>
      </c>
      <c r="BE16" s="164" t="str">
        <f t="shared" si="11"/>
        <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c r="E17" s="162"/>
      <c r="F17" s="162"/>
      <c r="G17" s="162"/>
      <c r="H17" s="162"/>
      <c r="I17" s="162"/>
      <c r="J17" s="162"/>
      <c r="K17" s="162"/>
      <c r="L17" s="162"/>
      <c r="M17" s="162"/>
      <c r="N17" s="162"/>
      <c r="O17" s="162"/>
      <c r="P17" s="162"/>
      <c r="Q17" s="162"/>
      <c r="R17" s="162"/>
      <c r="S17" s="162"/>
      <c r="T17" s="162"/>
      <c r="U17" s="163"/>
      <c r="V17" s="162"/>
      <c r="W17" s="162"/>
      <c r="X17" s="163"/>
      <c r="Y17" s="162">
        <f t="shared" si="1"/>
        <v>0</v>
      </c>
      <c r="Z17" s="164" t="str">
        <f t="shared" si="2"/>
        <v/>
      </c>
      <c r="AA17" s="165">
        <f t="shared" si="3"/>
        <v>0</v>
      </c>
      <c r="AB17" s="164" t="str">
        <f t="shared" si="4"/>
        <v/>
      </c>
      <c r="AC17" s="166">
        <f t="shared" si="5"/>
        <v>0</v>
      </c>
      <c r="AD17" s="164" t="str">
        <f t="shared" si="6"/>
        <v/>
      </c>
      <c r="AE17" s="160">
        <v>11.0</v>
      </c>
      <c r="AF17" s="161" t="str">
        <f t="shared" si="7"/>
        <v>Scarlet  Castillo</v>
      </c>
      <c r="AG17" s="162"/>
      <c r="AH17" s="162"/>
      <c r="AI17" s="162"/>
      <c r="AJ17" s="162"/>
      <c r="AK17" s="162"/>
      <c r="AL17" s="162"/>
      <c r="AM17" s="162"/>
      <c r="AN17" s="162"/>
      <c r="AO17" s="162"/>
      <c r="AP17" s="162"/>
      <c r="AQ17" s="162"/>
      <c r="AR17" s="162"/>
      <c r="AS17" s="162"/>
      <c r="AT17" s="162"/>
      <c r="AU17" s="162"/>
      <c r="AV17" s="162"/>
      <c r="AW17" s="162"/>
      <c r="AX17" s="162"/>
      <c r="AY17" s="163"/>
      <c r="AZ17" s="163"/>
      <c r="BA17" s="163"/>
      <c r="BB17" s="163">
        <f t="shared" si="8"/>
        <v>0</v>
      </c>
      <c r="BC17" s="164" t="str">
        <f t="shared" si="9"/>
        <v/>
      </c>
      <c r="BD17" s="166">
        <f t="shared" si="10"/>
        <v>0</v>
      </c>
      <c r="BE17" s="164" t="str">
        <f t="shared" si="11"/>
        <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c r="E18" s="162"/>
      <c r="F18" s="162"/>
      <c r="G18" s="162"/>
      <c r="H18" s="162"/>
      <c r="I18" s="162"/>
      <c r="J18" s="162"/>
      <c r="K18" s="162"/>
      <c r="L18" s="162"/>
      <c r="M18" s="162"/>
      <c r="N18" s="162"/>
      <c r="O18" s="162"/>
      <c r="P18" s="162"/>
      <c r="Q18" s="162"/>
      <c r="R18" s="162"/>
      <c r="S18" s="163"/>
      <c r="T18" s="163"/>
      <c r="U18" s="163"/>
      <c r="V18" s="163"/>
      <c r="W18" s="162"/>
      <c r="X18" s="163"/>
      <c r="Y18" s="162">
        <f t="shared" si="1"/>
        <v>0</v>
      </c>
      <c r="Z18" s="164" t="str">
        <f t="shared" si="2"/>
        <v/>
      </c>
      <c r="AA18" s="165">
        <f t="shared" si="3"/>
        <v>0</v>
      </c>
      <c r="AB18" s="164" t="str">
        <f t="shared" si="4"/>
        <v/>
      </c>
      <c r="AC18" s="166">
        <f t="shared" si="5"/>
        <v>0</v>
      </c>
      <c r="AD18" s="164" t="str">
        <f t="shared" si="6"/>
        <v/>
      </c>
      <c r="AE18" s="160">
        <v>12.0</v>
      </c>
      <c r="AF18" s="161" t="str">
        <f t="shared" si="7"/>
        <v>Yarselin  Cruz Peña</v>
      </c>
      <c r="AG18" s="162"/>
      <c r="AH18" s="162"/>
      <c r="AI18" s="162"/>
      <c r="AJ18" s="162"/>
      <c r="AK18" s="162"/>
      <c r="AL18" s="162"/>
      <c r="AM18" s="162"/>
      <c r="AN18" s="162"/>
      <c r="AO18" s="162"/>
      <c r="AP18" s="162"/>
      <c r="AQ18" s="162"/>
      <c r="AR18" s="162"/>
      <c r="AS18" s="162"/>
      <c r="AT18" s="162"/>
      <c r="AU18" s="162"/>
      <c r="AV18" s="162"/>
      <c r="AW18" s="162"/>
      <c r="AX18" s="162"/>
      <c r="AY18" s="163"/>
      <c r="AZ18" s="163"/>
      <c r="BA18" s="163"/>
      <c r="BB18" s="163">
        <f t="shared" si="8"/>
        <v>0</v>
      </c>
      <c r="BC18" s="164" t="str">
        <f t="shared" si="9"/>
        <v/>
      </c>
      <c r="BD18" s="166">
        <f t="shared" si="10"/>
        <v>0</v>
      </c>
      <c r="BE18" s="164" t="str">
        <f t="shared" si="11"/>
        <v/>
      </c>
      <c r="BF18" s="166">
        <f t="shared" si="12"/>
        <v>0</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c r="E19" s="162"/>
      <c r="F19" s="162"/>
      <c r="G19" s="162"/>
      <c r="H19" s="162"/>
      <c r="I19" s="162"/>
      <c r="J19" s="162"/>
      <c r="K19" s="162"/>
      <c r="L19" s="162"/>
      <c r="M19" s="162"/>
      <c r="N19" s="162"/>
      <c r="O19" s="162"/>
      <c r="P19" s="162"/>
      <c r="Q19" s="162"/>
      <c r="R19" s="162"/>
      <c r="S19" s="162"/>
      <c r="T19" s="162"/>
      <c r="U19" s="163"/>
      <c r="V19" s="162"/>
      <c r="W19" s="162"/>
      <c r="X19" s="163"/>
      <c r="Y19" s="162">
        <f t="shared" si="1"/>
        <v>0</v>
      </c>
      <c r="Z19" s="164" t="str">
        <f t="shared" si="2"/>
        <v/>
      </c>
      <c r="AA19" s="165">
        <f t="shared" si="3"/>
        <v>0</v>
      </c>
      <c r="AB19" s="164" t="str">
        <f t="shared" si="4"/>
        <v/>
      </c>
      <c r="AC19" s="166">
        <f t="shared" si="5"/>
        <v>0</v>
      </c>
      <c r="AD19" s="164" t="str">
        <f t="shared" si="6"/>
        <v/>
      </c>
      <c r="AE19" s="160">
        <v>13.0</v>
      </c>
      <c r="AF19" s="161" t="str">
        <f t="shared" si="7"/>
        <v>Fernando José Díaz Fernández</v>
      </c>
      <c r="AG19" s="162"/>
      <c r="AH19" s="162"/>
      <c r="AI19" s="162"/>
      <c r="AJ19" s="162"/>
      <c r="AK19" s="162"/>
      <c r="AL19" s="162"/>
      <c r="AM19" s="162"/>
      <c r="AN19" s="162"/>
      <c r="AO19" s="162"/>
      <c r="AP19" s="162"/>
      <c r="AQ19" s="162"/>
      <c r="AR19" s="162"/>
      <c r="AS19" s="162"/>
      <c r="AT19" s="162"/>
      <c r="AU19" s="162"/>
      <c r="AV19" s="162"/>
      <c r="AW19" s="162"/>
      <c r="AX19" s="162"/>
      <c r="AY19" s="163"/>
      <c r="AZ19" s="163"/>
      <c r="BA19" s="163"/>
      <c r="BB19" s="163">
        <f t="shared" si="8"/>
        <v>0</v>
      </c>
      <c r="BC19" s="164" t="str">
        <f t="shared" si="9"/>
        <v/>
      </c>
      <c r="BD19" s="166">
        <f t="shared" si="10"/>
        <v>0</v>
      </c>
      <c r="BE19" s="164" t="str">
        <f t="shared" si="11"/>
        <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c r="E20" s="162"/>
      <c r="F20" s="162"/>
      <c r="G20" s="162"/>
      <c r="H20" s="162"/>
      <c r="I20" s="162"/>
      <c r="J20" s="162"/>
      <c r="K20" s="162"/>
      <c r="L20" s="162"/>
      <c r="M20" s="162"/>
      <c r="N20" s="162"/>
      <c r="O20" s="162"/>
      <c r="P20" s="162"/>
      <c r="Q20" s="162"/>
      <c r="R20" s="162"/>
      <c r="S20" s="162"/>
      <c r="T20" s="162"/>
      <c r="U20" s="163"/>
      <c r="V20" s="162"/>
      <c r="W20" s="162"/>
      <c r="X20" s="163"/>
      <c r="Y20" s="162">
        <f t="shared" si="1"/>
        <v>0</v>
      </c>
      <c r="Z20" s="164" t="str">
        <f t="shared" si="2"/>
        <v/>
      </c>
      <c r="AA20" s="165">
        <f t="shared" si="3"/>
        <v>0</v>
      </c>
      <c r="AB20" s="164" t="str">
        <f t="shared" si="4"/>
        <v/>
      </c>
      <c r="AC20" s="166">
        <f t="shared" si="5"/>
        <v>0</v>
      </c>
      <c r="AD20" s="164" t="str">
        <f t="shared" si="6"/>
        <v/>
      </c>
      <c r="AE20" s="160">
        <v>14.0</v>
      </c>
      <c r="AF20" s="161" t="str">
        <f t="shared" si="7"/>
        <v>Scarlett  Espinal Estéves</v>
      </c>
      <c r="AG20" s="162"/>
      <c r="AH20" s="162"/>
      <c r="AI20" s="162"/>
      <c r="AJ20" s="162"/>
      <c r="AK20" s="162"/>
      <c r="AL20" s="162"/>
      <c r="AM20" s="162"/>
      <c r="AN20" s="162"/>
      <c r="AO20" s="162"/>
      <c r="AP20" s="162"/>
      <c r="AQ20" s="162"/>
      <c r="AR20" s="162"/>
      <c r="AS20" s="162"/>
      <c r="AT20" s="162"/>
      <c r="AU20" s="162"/>
      <c r="AV20" s="162"/>
      <c r="AW20" s="162"/>
      <c r="AX20" s="162"/>
      <c r="AY20" s="163"/>
      <c r="AZ20" s="163"/>
      <c r="BA20" s="163"/>
      <c r="BB20" s="163">
        <f t="shared" si="8"/>
        <v>0</v>
      </c>
      <c r="BC20" s="164" t="str">
        <f t="shared" si="9"/>
        <v/>
      </c>
      <c r="BD20" s="166">
        <f t="shared" si="10"/>
        <v>0</v>
      </c>
      <c r="BE20" s="164" t="str">
        <f t="shared" si="11"/>
        <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c r="E21" s="162"/>
      <c r="F21" s="162"/>
      <c r="G21" s="162"/>
      <c r="H21" s="162"/>
      <c r="I21" s="162"/>
      <c r="J21" s="162"/>
      <c r="K21" s="162"/>
      <c r="L21" s="162"/>
      <c r="M21" s="162"/>
      <c r="N21" s="162"/>
      <c r="O21" s="162"/>
      <c r="P21" s="162"/>
      <c r="Q21" s="162"/>
      <c r="R21" s="162"/>
      <c r="S21" s="162"/>
      <c r="T21" s="162"/>
      <c r="U21" s="163"/>
      <c r="V21" s="162"/>
      <c r="W21" s="162"/>
      <c r="X21" s="163"/>
      <c r="Y21" s="162">
        <f t="shared" si="1"/>
        <v>0</v>
      </c>
      <c r="Z21" s="164" t="str">
        <f t="shared" si="2"/>
        <v/>
      </c>
      <c r="AA21" s="165">
        <f t="shared" si="3"/>
        <v>0</v>
      </c>
      <c r="AB21" s="164" t="str">
        <f t="shared" si="4"/>
        <v/>
      </c>
      <c r="AC21" s="166">
        <f t="shared" si="5"/>
        <v>0</v>
      </c>
      <c r="AD21" s="164" t="str">
        <f t="shared" si="6"/>
        <v/>
      </c>
      <c r="AE21" s="160">
        <v>15.0</v>
      </c>
      <c r="AF21" s="161" t="str">
        <f t="shared" si="7"/>
        <v>José Manuel Estrella</v>
      </c>
      <c r="AG21" s="162"/>
      <c r="AH21" s="162"/>
      <c r="AI21" s="162"/>
      <c r="AJ21" s="162"/>
      <c r="AK21" s="162"/>
      <c r="AL21" s="162"/>
      <c r="AM21" s="162"/>
      <c r="AN21" s="162"/>
      <c r="AO21" s="162"/>
      <c r="AP21" s="162"/>
      <c r="AQ21" s="162"/>
      <c r="AR21" s="162"/>
      <c r="AS21" s="162"/>
      <c r="AT21" s="162"/>
      <c r="AU21" s="162"/>
      <c r="AV21" s="162"/>
      <c r="AW21" s="162"/>
      <c r="AX21" s="162"/>
      <c r="AY21" s="163"/>
      <c r="AZ21" s="163"/>
      <c r="BA21" s="163"/>
      <c r="BB21" s="163">
        <f t="shared" si="8"/>
        <v>0</v>
      </c>
      <c r="BC21" s="164" t="str">
        <f t="shared" si="9"/>
        <v/>
      </c>
      <c r="BD21" s="166">
        <f t="shared" si="10"/>
        <v>0</v>
      </c>
      <c r="BE21" s="164" t="str">
        <f t="shared" si="11"/>
        <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c r="E22" s="162"/>
      <c r="F22" s="162"/>
      <c r="G22" s="162"/>
      <c r="H22" s="162"/>
      <c r="I22" s="162"/>
      <c r="J22" s="162"/>
      <c r="K22" s="162"/>
      <c r="L22" s="162"/>
      <c r="M22" s="162"/>
      <c r="N22" s="162"/>
      <c r="O22" s="162"/>
      <c r="P22" s="162"/>
      <c r="Q22" s="162"/>
      <c r="R22" s="162"/>
      <c r="S22" s="162"/>
      <c r="T22" s="162"/>
      <c r="U22" s="163"/>
      <c r="V22" s="162"/>
      <c r="W22" s="162"/>
      <c r="X22" s="163"/>
      <c r="Y22" s="162">
        <f t="shared" si="1"/>
        <v>0</v>
      </c>
      <c r="Z22" s="164" t="str">
        <f t="shared" si="2"/>
        <v/>
      </c>
      <c r="AA22" s="165">
        <f t="shared" si="3"/>
        <v>0</v>
      </c>
      <c r="AB22" s="164" t="str">
        <f t="shared" si="4"/>
        <v/>
      </c>
      <c r="AC22" s="166">
        <f t="shared" si="5"/>
        <v>0</v>
      </c>
      <c r="AD22" s="164" t="str">
        <f t="shared" si="6"/>
        <v/>
      </c>
      <c r="AE22" s="160">
        <v>16.0</v>
      </c>
      <c r="AF22" s="161" t="str">
        <f t="shared" si="7"/>
        <v>Misael Starberk Ferreras Pérez</v>
      </c>
      <c r="AG22" s="162"/>
      <c r="AH22" s="162"/>
      <c r="AI22" s="162"/>
      <c r="AJ22" s="162"/>
      <c r="AK22" s="162"/>
      <c r="AL22" s="162"/>
      <c r="AM22" s="162"/>
      <c r="AN22" s="162"/>
      <c r="AO22" s="162"/>
      <c r="AP22" s="162"/>
      <c r="AQ22" s="162"/>
      <c r="AR22" s="162"/>
      <c r="AS22" s="162"/>
      <c r="AT22" s="162"/>
      <c r="AU22" s="162"/>
      <c r="AV22" s="162"/>
      <c r="AW22" s="162"/>
      <c r="AX22" s="162"/>
      <c r="AY22" s="163"/>
      <c r="AZ22" s="163"/>
      <c r="BA22" s="163"/>
      <c r="BB22" s="163">
        <f t="shared" si="8"/>
        <v>0</v>
      </c>
      <c r="BC22" s="164" t="str">
        <f t="shared" si="9"/>
        <v/>
      </c>
      <c r="BD22" s="166">
        <f t="shared" si="10"/>
        <v>0</v>
      </c>
      <c r="BE22" s="164" t="str">
        <f t="shared" si="11"/>
        <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c r="E23" s="162"/>
      <c r="F23" s="162"/>
      <c r="G23" s="162"/>
      <c r="H23" s="162"/>
      <c r="I23" s="162"/>
      <c r="J23" s="162"/>
      <c r="K23" s="162"/>
      <c r="L23" s="162"/>
      <c r="M23" s="162"/>
      <c r="N23" s="162"/>
      <c r="O23" s="162"/>
      <c r="P23" s="162"/>
      <c r="Q23" s="162"/>
      <c r="R23" s="162"/>
      <c r="S23" s="162"/>
      <c r="T23" s="162"/>
      <c r="U23" s="163"/>
      <c r="V23" s="162"/>
      <c r="W23" s="162"/>
      <c r="X23" s="163"/>
      <c r="Y23" s="162">
        <f t="shared" si="1"/>
        <v>0</v>
      </c>
      <c r="Z23" s="164" t="str">
        <f t="shared" si="2"/>
        <v/>
      </c>
      <c r="AA23" s="165">
        <f t="shared" si="3"/>
        <v>0</v>
      </c>
      <c r="AB23" s="164" t="str">
        <f t="shared" si="4"/>
        <v/>
      </c>
      <c r="AC23" s="166">
        <f t="shared" si="5"/>
        <v>0</v>
      </c>
      <c r="AD23" s="164" t="str">
        <f t="shared" si="6"/>
        <v/>
      </c>
      <c r="AE23" s="160">
        <v>17.0</v>
      </c>
      <c r="AF23" s="161" t="str">
        <f t="shared" si="7"/>
        <v>Ruth Esther Fernández Rodríguez</v>
      </c>
      <c r="AG23" s="162"/>
      <c r="AH23" s="162"/>
      <c r="AI23" s="162"/>
      <c r="AJ23" s="162"/>
      <c r="AK23" s="162"/>
      <c r="AL23" s="162"/>
      <c r="AM23" s="162"/>
      <c r="AN23" s="162"/>
      <c r="AO23" s="162"/>
      <c r="AP23" s="162"/>
      <c r="AQ23" s="162"/>
      <c r="AR23" s="162"/>
      <c r="AS23" s="162"/>
      <c r="AT23" s="162"/>
      <c r="AU23" s="162"/>
      <c r="AV23" s="162"/>
      <c r="AW23" s="162"/>
      <c r="AX23" s="162"/>
      <c r="AY23" s="163"/>
      <c r="AZ23" s="163"/>
      <c r="BA23" s="163"/>
      <c r="BB23" s="163">
        <f t="shared" si="8"/>
        <v>0</v>
      </c>
      <c r="BC23" s="164" t="str">
        <f t="shared" si="9"/>
        <v/>
      </c>
      <c r="BD23" s="166">
        <f t="shared" si="10"/>
        <v>0</v>
      </c>
      <c r="BE23" s="164" t="str">
        <f t="shared" si="11"/>
        <v/>
      </c>
      <c r="BF23" s="166">
        <f t="shared" si="12"/>
        <v>0</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c r="E24" s="162"/>
      <c r="F24" s="162"/>
      <c r="G24" s="162"/>
      <c r="H24" s="162"/>
      <c r="I24" s="162"/>
      <c r="J24" s="162"/>
      <c r="K24" s="162"/>
      <c r="L24" s="162"/>
      <c r="M24" s="162"/>
      <c r="N24" s="162"/>
      <c r="O24" s="162"/>
      <c r="P24" s="162"/>
      <c r="Q24" s="162"/>
      <c r="R24" s="162"/>
      <c r="S24" s="162"/>
      <c r="T24" s="162"/>
      <c r="U24" s="163"/>
      <c r="V24" s="162"/>
      <c r="W24" s="162"/>
      <c r="X24" s="163"/>
      <c r="Y24" s="162">
        <f t="shared" si="1"/>
        <v>0</v>
      </c>
      <c r="Z24" s="164" t="str">
        <f t="shared" si="2"/>
        <v/>
      </c>
      <c r="AA24" s="165">
        <f t="shared" si="3"/>
        <v>0</v>
      </c>
      <c r="AB24" s="164" t="str">
        <f t="shared" si="4"/>
        <v/>
      </c>
      <c r="AC24" s="166">
        <f t="shared" si="5"/>
        <v>0</v>
      </c>
      <c r="AD24" s="164" t="str">
        <f t="shared" si="6"/>
        <v/>
      </c>
      <c r="AE24" s="160">
        <v>18.0</v>
      </c>
      <c r="AF24" s="161" t="str">
        <f t="shared" si="7"/>
        <v>Discairy  Filpo Estrella</v>
      </c>
      <c r="AG24" s="162"/>
      <c r="AH24" s="162"/>
      <c r="AI24" s="162"/>
      <c r="AJ24" s="162"/>
      <c r="AK24" s="162"/>
      <c r="AL24" s="162"/>
      <c r="AM24" s="162"/>
      <c r="AN24" s="162"/>
      <c r="AO24" s="162"/>
      <c r="AP24" s="162"/>
      <c r="AQ24" s="162"/>
      <c r="AR24" s="162"/>
      <c r="AS24" s="162"/>
      <c r="AT24" s="162"/>
      <c r="AU24" s="162"/>
      <c r="AV24" s="162"/>
      <c r="AW24" s="162"/>
      <c r="AX24" s="162"/>
      <c r="AY24" s="163"/>
      <c r="AZ24" s="163"/>
      <c r="BA24" s="163"/>
      <c r="BB24" s="163">
        <f t="shared" si="8"/>
        <v>0</v>
      </c>
      <c r="BC24" s="164" t="str">
        <f t="shared" si="9"/>
        <v/>
      </c>
      <c r="BD24" s="166">
        <f t="shared" si="10"/>
        <v>0</v>
      </c>
      <c r="BE24" s="164" t="str">
        <f t="shared" si="11"/>
        <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c r="E25" s="162"/>
      <c r="F25" s="162"/>
      <c r="G25" s="162"/>
      <c r="H25" s="162"/>
      <c r="I25" s="162"/>
      <c r="J25" s="162"/>
      <c r="K25" s="162"/>
      <c r="L25" s="162"/>
      <c r="M25" s="162"/>
      <c r="N25" s="162"/>
      <c r="O25" s="162"/>
      <c r="P25" s="162"/>
      <c r="Q25" s="162"/>
      <c r="R25" s="162"/>
      <c r="S25" s="162"/>
      <c r="T25" s="162"/>
      <c r="U25" s="163"/>
      <c r="V25" s="162"/>
      <c r="W25" s="162"/>
      <c r="X25" s="163"/>
      <c r="Y25" s="162">
        <f t="shared" si="1"/>
        <v>0</v>
      </c>
      <c r="Z25" s="164" t="str">
        <f t="shared" si="2"/>
        <v/>
      </c>
      <c r="AA25" s="165">
        <f t="shared" si="3"/>
        <v>0</v>
      </c>
      <c r="AB25" s="164" t="str">
        <f t="shared" si="4"/>
        <v/>
      </c>
      <c r="AC25" s="166">
        <f t="shared" si="5"/>
        <v>0</v>
      </c>
      <c r="AD25" s="164" t="str">
        <f t="shared" si="6"/>
        <v/>
      </c>
      <c r="AE25" s="160">
        <v>19.0</v>
      </c>
      <c r="AF25" s="161" t="str">
        <f t="shared" si="7"/>
        <v>Alexis Enmanuel Gil  Sánchez</v>
      </c>
      <c r="AG25" s="162"/>
      <c r="AH25" s="162"/>
      <c r="AI25" s="162"/>
      <c r="AJ25" s="162"/>
      <c r="AK25" s="162"/>
      <c r="AL25" s="162"/>
      <c r="AM25" s="162"/>
      <c r="AN25" s="162"/>
      <c r="AO25" s="162"/>
      <c r="AP25" s="162"/>
      <c r="AQ25" s="162"/>
      <c r="AR25" s="162"/>
      <c r="AS25" s="162"/>
      <c r="AT25" s="162"/>
      <c r="AU25" s="162"/>
      <c r="AV25" s="162"/>
      <c r="AW25" s="162"/>
      <c r="AX25" s="162"/>
      <c r="AY25" s="163"/>
      <c r="AZ25" s="163"/>
      <c r="BA25" s="163"/>
      <c r="BB25" s="163">
        <f t="shared" si="8"/>
        <v>0</v>
      </c>
      <c r="BC25" s="164" t="str">
        <f t="shared" si="9"/>
        <v/>
      </c>
      <c r="BD25" s="166">
        <f t="shared" si="10"/>
        <v>0</v>
      </c>
      <c r="BE25" s="164" t="str">
        <f t="shared" si="11"/>
        <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c r="E26" s="162"/>
      <c r="F26" s="162"/>
      <c r="G26" s="162"/>
      <c r="H26" s="162"/>
      <c r="I26" s="162"/>
      <c r="J26" s="162"/>
      <c r="K26" s="162"/>
      <c r="L26" s="162"/>
      <c r="M26" s="162"/>
      <c r="N26" s="162"/>
      <c r="O26" s="162"/>
      <c r="P26" s="162"/>
      <c r="Q26" s="162"/>
      <c r="R26" s="162"/>
      <c r="S26" s="162"/>
      <c r="T26" s="162"/>
      <c r="U26" s="163"/>
      <c r="V26" s="162"/>
      <c r="W26" s="162"/>
      <c r="X26" s="163"/>
      <c r="Y26" s="162">
        <f t="shared" si="1"/>
        <v>0</v>
      </c>
      <c r="Z26" s="164" t="str">
        <f t="shared" si="2"/>
        <v/>
      </c>
      <c r="AA26" s="165">
        <f t="shared" si="3"/>
        <v>0</v>
      </c>
      <c r="AB26" s="164" t="str">
        <f t="shared" si="4"/>
        <v/>
      </c>
      <c r="AC26" s="166">
        <f t="shared" si="5"/>
        <v>0</v>
      </c>
      <c r="AD26" s="164" t="str">
        <f t="shared" si="6"/>
        <v/>
      </c>
      <c r="AE26" s="160">
        <v>20.0</v>
      </c>
      <c r="AF26" s="161" t="str">
        <f t="shared" si="7"/>
        <v>Ayendy Jesús Guzmán</v>
      </c>
      <c r="AG26" s="162"/>
      <c r="AH26" s="162"/>
      <c r="AI26" s="162"/>
      <c r="AJ26" s="162"/>
      <c r="AK26" s="162"/>
      <c r="AL26" s="162"/>
      <c r="AM26" s="162"/>
      <c r="AN26" s="162"/>
      <c r="AO26" s="162"/>
      <c r="AP26" s="162"/>
      <c r="AQ26" s="162"/>
      <c r="AR26" s="162"/>
      <c r="AS26" s="162"/>
      <c r="AT26" s="162"/>
      <c r="AU26" s="162"/>
      <c r="AV26" s="162"/>
      <c r="AW26" s="162"/>
      <c r="AX26" s="162"/>
      <c r="AY26" s="163"/>
      <c r="AZ26" s="163"/>
      <c r="BA26" s="163"/>
      <c r="BB26" s="163">
        <f t="shared" si="8"/>
        <v>0</v>
      </c>
      <c r="BC26" s="164" t="str">
        <f t="shared" si="9"/>
        <v/>
      </c>
      <c r="BD26" s="166">
        <f t="shared" si="10"/>
        <v>0</v>
      </c>
      <c r="BE26" s="164" t="str">
        <f t="shared" si="11"/>
        <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c r="E27" s="162"/>
      <c r="F27" s="162"/>
      <c r="G27" s="162"/>
      <c r="H27" s="162"/>
      <c r="I27" s="162"/>
      <c r="J27" s="162"/>
      <c r="K27" s="162"/>
      <c r="L27" s="162"/>
      <c r="M27" s="162"/>
      <c r="N27" s="162"/>
      <c r="O27" s="162"/>
      <c r="P27" s="162"/>
      <c r="Q27" s="162"/>
      <c r="R27" s="162"/>
      <c r="S27" s="162"/>
      <c r="T27" s="162"/>
      <c r="U27" s="163"/>
      <c r="V27" s="162"/>
      <c r="W27" s="162"/>
      <c r="X27" s="163"/>
      <c r="Y27" s="162">
        <f t="shared" si="1"/>
        <v>0</v>
      </c>
      <c r="Z27" s="164" t="str">
        <f t="shared" si="2"/>
        <v/>
      </c>
      <c r="AA27" s="165">
        <f t="shared" si="3"/>
        <v>0</v>
      </c>
      <c r="AB27" s="164" t="str">
        <f t="shared" si="4"/>
        <v/>
      </c>
      <c r="AC27" s="166">
        <f t="shared" si="5"/>
        <v>0</v>
      </c>
      <c r="AD27" s="164" t="str">
        <f t="shared" si="6"/>
        <v/>
      </c>
      <c r="AE27" s="160">
        <v>21.0</v>
      </c>
      <c r="AF27" s="161" t="str">
        <f t="shared" si="7"/>
        <v>Yassir  Hernández Disla</v>
      </c>
      <c r="AG27" s="162"/>
      <c r="AH27" s="162"/>
      <c r="AI27" s="162"/>
      <c r="AJ27" s="162"/>
      <c r="AK27" s="162"/>
      <c r="AL27" s="162"/>
      <c r="AM27" s="162"/>
      <c r="AN27" s="162"/>
      <c r="AO27" s="162"/>
      <c r="AP27" s="162"/>
      <c r="AQ27" s="162"/>
      <c r="AR27" s="162"/>
      <c r="AS27" s="162"/>
      <c r="AT27" s="162"/>
      <c r="AU27" s="162"/>
      <c r="AV27" s="162"/>
      <c r="AW27" s="162"/>
      <c r="AX27" s="162"/>
      <c r="AY27" s="163"/>
      <c r="AZ27" s="163"/>
      <c r="BA27" s="163"/>
      <c r="BB27" s="163">
        <f t="shared" si="8"/>
        <v>0</v>
      </c>
      <c r="BC27" s="164" t="str">
        <f t="shared" si="9"/>
        <v/>
      </c>
      <c r="BD27" s="166">
        <f t="shared" si="10"/>
        <v>0</v>
      </c>
      <c r="BE27" s="164" t="str">
        <f t="shared" si="11"/>
        <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c r="E28" s="162"/>
      <c r="F28" s="162"/>
      <c r="G28" s="162"/>
      <c r="H28" s="162"/>
      <c r="I28" s="162"/>
      <c r="J28" s="162"/>
      <c r="K28" s="162"/>
      <c r="L28" s="162"/>
      <c r="M28" s="162"/>
      <c r="N28" s="162"/>
      <c r="O28" s="162"/>
      <c r="P28" s="162"/>
      <c r="Q28" s="162"/>
      <c r="R28" s="162"/>
      <c r="S28" s="162"/>
      <c r="T28" s="162"/>
      <c r="U28" s="163"/>
      <c r="V28" s="162"/>
      <c r="W28" s="162"/>
      <c r="X28" s="163"/>
      <c r="Y28" s="162">
        <f t="shared" si="1"/>
        <v>0</v>
      </c>
      <c r="Z28" s="164" t="str">
        <f t="shared" si="2"/>
        <v/>
      </c>
      <c r="AA28" s="165">
        <f t="shared" si="3"/>
        <v>0</v>
      </c>
      <c r="AB28" s="164" t="str">
        <f t="shared" si="4"/>
        <v/>
      </c>
      <c r="AC28" s="166">
        <f t="shared" si="5"/>
        <v>0</v>
      </c>
      <c r="AD28" s="164" t="str">
        <f t="shared" si="6"/>
        <v/>
      </c>
      <c r="AE28" s="160">
        <v>22.0</v>
      </c>
      <c r="AF28" s="161" t="str">
        <f t="shared" si="7"/>
        <v>Yadiel  Jiménez Betances</v>
      </c>
      <c r="AG28" s="162"/>
      <c r="AH28" s="162"/>
      <c r="AI28" s="162"/>
      <c r="AJ28" s="162"/>
      <c r="AK28" s="162"/>
      <c r="AL28" s="162"/>
      <c r="AM28" s="162"/>
      <c r="AN28" s="162"/>
      <c r="AO28" s="162"/>
      <c r="AP28" s="162"/>
      <c r="AQ28" s="162"/>
      <c r="AR28" s="162"/>
      <c r="AS28" s="162"/>
      <c r="AT28" s="162"/>
      <c r="AU28" s="162"/>
      <c r="AV28" s="162"/>
      <c r="AW28" s="162"/>
      <c r="AX28" s="162"/>
      <c r="AY28" s="163"/>
      <c r="AZ28" s="163"/>
      <c r="BA28" s="163"/>
      <c r="BB28" s="163">
        <f t="shared" si="8"/>
        <v>0</v>
      </c>
      <c r="BC28" s="164" t="str">
        <f t="shared" si="9"/>
        <v/>
      </c>
      <c r="BD28" s="166">
        <f t="shared" si="10"/>
        <v>0</v>
      </c>
      <c r="BE28" s="164" t="str">
        <f t="shared" si="11"/>
        <v/>
      </c>
      <c r="BF28" s="166">
        <f t="shared" si="12"/>
        <v>0</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c r="E29" s="162"/>
      <c r="F29" s="162"/>
      <c r="G29" s="162"/>
      <c r="H29" s="162"/>
      <c r="I29" s="162"/>
      <c r="J29" s="162"/>
      <c r="K29" s="162"/>
      <c r="L29" s="162"/>
      <c r="M29" s="162"/>
      <c r="N29" s="162"/>
      <c r="O29" s="162"/>
      <c r="P29" s="162"/>
      <c r="Q29" s="162"/>
      <c r="R29" s="162"/>
      <c r="S29" s="162"/>
      <c r="T29" s="162"/>
      <c r="U29" s="163"/>
      <c r="V29" s="162"/>
      <c r="W29" s="162"/>
      <c r="X29" s="163"/>
      <c r="Y29" s="162">
        <f t="shared" si="1"/>
        <v>0</v>
      </c>
      <c r="Z29" s="164" t="str">
        <f t="shared" si="2"/>
        <v/>
      </c>
      <c r="AA29" s="165">
        <f t="shared" si="3"/>
        <v>0</v>
      </c>
      <c r="AB29" s="164" t="str">
        <f t="shared" si="4"/>
        <v/>
      </c>
      <c r="AC29" s="166">
        <f t="shared" si="5"/>
        <v>0</v>
      </c>
      <c r="AD29" s="164" t="str">
        <f t="shared" si="6"/>
        <v/>
      </c>
      <c r="AE29" s="160">
        <v>23.0</v>
      </c>
      <c r="AF29" s="161" t="str">
        <f t="shared" si="7"/>
        <v>Yamel  Mella Aquino</v>
      </c>
      <c r="AG29" s="162"/>
      <c r="AH29" s="162"/>
      <c r="AI29" s="162"/>
      <c r="AJ29" s="162"/>
      <c r="AK29" s="162"/>
      <c r="AL29" s="162"/>
      <c r="AM29" s="162"/>
      <c r="AN29" s="162"/>
      <c r="AO29" s="162"/>
      <c r="AP29" s="162"/>
      <c r="AQ29" s="162"/>
      <c r="AR29" s="162"/>
      <c r="AS29" s="162"/>
      <c r="AT29" s="162"/>
      <c r="AU29" s="162"/>
      <c r="AV29" s="162"/>
      <c r="AW29" s="162"/>
      <c r="AX29" s="162"/>
      <c r="AY29" s="163"/>
      <c r="AZ29" s="163"/>
      <c r="BA29" s="163"/>
      <c r="BB29" s="163">
        <f t="shared" si="8"/>
        <v>0</v>
      </c>
      <c r="BC29" s="164" t="str">
        <f t="shared" si="9"/>
        <v/>
      </c>
      <c r="BD29" s="166">
        <f t="shared" si="10"/>
        <v>0</v>
      </c>
      <c r="BE29" s="164" t="str">
        <f t="shared" si="11"/>
        <v/>
      </c>
      <c r="BF29" s="166">
        <f t="shared" si="12"/>
        <v>0</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c r="E30" s="162"/>
      <c r="F30" s="162"/>
      <c r="G30" s="162"/>
      <c r="H30" s="162"/>
      <c r="I30" s="162"/>
      <c r="J30" s="162"/>
      <c r="K30" s="162"/>
      <c r="L30" s="162"/>
      <c r="M30" s="162"/>
      <c r="N30" s="162"/>
      <c r="O30" s="162"/>
      <c r="P30" s="162"/>
      <c r="Q30" s="162"/>
      <c r="R30" s="162"/>
      <c r="S30" s="162"/>
      <c r="T30" s="162"/>
      <c r="U30" s="163"/>
      <c r="V30" s="162"/>
      <c r="W30" s="162"/>
      <c r="X30" s="163"/>
      <c r="Y30" s="162">
        <f t="shared" si="1"/>
        <v>0</v>
      </c>
      <c r="Z30" s="164" t="str">
        <f t="shared" si="2"/>
        <v/>
      </c>
      <c r="AA30" s="165">
        <f t="shared" si="3"/>
        <v>0</v>
      </c>
      <c r="AB30" s="164" t="str">
        <f t="shared" si="4"/>
        <v/>
      </c>
      <c r="AC30" s="166">
        <f t="shared" si="5"/>
        <v>0</v>
      </c>
      <c r="AD30" s="164" t="str">
        <f t="shared" si="6"/>
        <v/>
      </c>
      <c r="AE30" s="160">
        <v>24.0</v>
      </c>
      <c r="AF30" s="161" t="str">
        <f t="shared" si="7"/>
        <v>Sariely Del Carmen Mena Chávez</v>
      </c>
      <c r="AG30" s="162"/>
      <c r="AH30" s="162"/>
      <c r="AI30" s="162"/>
      <c r="AJ30" s="162"/>
      <c r="AK30" s="162"/>
      <c r="AL30" s="162"/>
      <c r="AM30" s="162"/>
      <c r="AN30" s="162"/>
      <c r="AO30" s="162"/>
      <c r="AP30" s="162"/>
      <c r="AQ30" s="162"/>
      <c r="AR30" s="162"/>
      <c r="AS30" s="162"/>
      <c r="AT30" s="162"/>
      <c r="AU30" s="162"/>
      <c r="AV30" s="162"/>
      <c r="AW30" s="162"/>
      <c r="AX30" s="162"/>
      <c r="AY30" s="163"/>
      <c r="AZ30" s="163"/>
      <c r="BA30" s="163"/>
      <c r="BB30" s="163">
        <f t="shared" si="8"/>
        <v>0</v>
      </c>
      <c r="BC30" s="164" t="str">
        <f t="shared" si="9"/>
        <v/>
      </c>
      <c r="BD30" s="166">
        <f t="shared" si="10"/>
        <v>0</v>
      </c>
      <c r="BE30" s="164" t="str">
        <f t="shared" si="11"/>
        <v/>
      </c>
      <c r="BF30" s="166">
        <f t="shared" si="12"/>
        <v>0</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c r="E31" s="162"/>
      <c r="F31" s="162"/>
      <c r="G31" s="162"/>
      <c r="H31" s="162"/>
      <c r="I31" s="162"/>
      <c r="J31" s="162"/>
      <c r="K31" s="162"/>
      <c r="L31" s="162"/>
      <c r="M31" s="162"/>
      <c r="N31" s="162"/>
      <c r="O31" s="162"/>
      <c r="P31" s="162"/>
      <c r="Q31" s="162"/>
      <c r="R31" s="162"/>
      <c r="S31" s="162"/>
      <c r="T31" s="162"/>
      <c r="U31" s="163"/>
      <c r="V31" s="162"/>
      <c r="W31" s="162"/>
      <c r="X31" s="163"/>
      <c r="Y31" s="162">
        <f t="shared" si="1"/>
        <v>0</v>
      </c>
      <c r="Z31" s="164" t="str">
        <f t="shared" si="2"/>
        <v/>
      </c>
      <c r="AA31" s="165">
        <f t="shared" si="3"/>
        <v>0</v>
      </c>
      <c r="AB31" s="164" t="str">
        <f t="shared" si="4"/>
        <v/>
      </c>
      <c r="AC31" s="166">
        <f t="shared" si="5"/>
        <v>0</v>
      </c>
      <c r="AD31" s="164" t="str">
        <f t="shared" si="6"/>
        <v/>
      </c>
      <c r="AE31" s="160">
        <v>25.0</v>
      </c>
      <c r="AF31" s="161" t="str">
        <f t="shared" si="7"/>
        <v>David Carmelo Navas Fernández</v>
      </c>
      <c r="AG31" s="162"/>
      <c r="AH31" s="162"/>
      <c r="AI31" s="162"/>
      <c r="AJ31" s="162"/>
      <c r="AK31" s="162"/>
      <c r="AL31" s="162"/>
      <c r="AM31" s="162"/>
      <c r="AN31" s="162"/>
      <c r="AO31" s="162"/>
      <c r="AP31" s="162"/>
      <c r="AQ31" s="162"/>
      <c r="AR31" s="162"/>
      <c r="AS31" s="162"/>
      <c r="AT31" s="162"/>
      <c r="AU31" s="162"/>
      <c r="AV31" s="162"/>
      <c r="AW31" s="162"/>
      <c r="AX31" s="162"/>
      <c r="AY31" s="163"/>
      <c r="AZ31" s="163"/>
      <c r="BA31" s="163"/>
      <c r="BB31" s="163">
        <f t="shared" si="8"/>
        <v>0</v>
      </c>
      <c r="BC31" s="164" t="str">
        <f t="shared" si="9"/>
        <v/>
      </c>
      <c r="BD31" s="166">
        <f t="shared" si="10"/>
        <v>0</v>
      </c>
      <c r="BE31" s="164" t="str">
        <f t="shared" si="11"/>
        <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c r="E32" s="162"/>
      <c r="F32" s="162"/>
      <c r="G32" s="162"/>
      <c r="H32" s="162"/>
      <c r="I32" s="162"/>
      <c r="J32" s="162"/>
      <c r="K32" s="162"/>
      <c r="L32" s="162"/>
      <c r="M32" s="162"/>
      <c r="N32" s="162"/>
      <c r="O32" s="162"/>
      <c r="P32" s="162"/>
      <c r="Q32" s="162"/>
      <c r="R32" s="162"/>
      <c r="S32" s="162"/>
      <c r="T32" s="162"/>
      <c r="U32" s="163"/>
      <c r="V32" s="162"/>
      <c r="W32" s="162"/>
      <c r="X32" s="163"/>
      <c r="Y32" s="162">
        <f t="shared" si="1"/>
        <v>0</v>
      </c>
      <c r="Z32" s="164" t="str">
        <f t="shared" si="2"/>
        <v/>
      </c>
      <c r="AA32" s="165">
        <f t="shared" si="3"/>
        <v>0</v>
      </c>
      <c r="AB32" s="164" t="str">
        <f t="shared" si="4"/>
        <v/>
      </c>
      <c r="AC32" s="166">
        <f t="shared" si="5"/>
        <v>0</v>
      </c>
      <c r="AD32" s="164" t="str">
        <f t="shared" si="6"/>
        <v/>
      </c>
      <c r="AE32" s="160">
        <v>26.0</v>
      </c>
      <c r="AF32" s="161" t="str">
        <f t="shared" si="7"/>
        <v>Andriw Jelier Ortiz Rodríguez</v>
      </c>
      <c r="AG32" s="162"/>
      <c r="AH32" s="162"/>
      <c r="AI32" s="162"/>
      <c r="AJ32" s="162"/>
      <c r="AK32" s="162"/>
      <c r="AL32" s="162"/>
      <c r="AM32" s="162"/>
      <c r="AN32" s="162"/>
      <c r="AO32" s="162"/>
      <c r="AP32" s="162"/>
      <c r="AQ32" s="162"/>
      <c r="AR32" s="162"/>
      <c r="AS32" s="162"/>
      <c r="AT32" s="162"/>
      <c r="AU32" s="162"/>
      <c r="AV32" s="162"/>
      <c r="AW32" s="162"/>
      <c r="AX32" s="162"/>
      <c r="AY32" s="163"/>
      <c r="AZ32" s="163"/>
      <c r="BA32" s="163"/>
      <c r="BB32" s="163">
        <f t="shared" si="8"/>
        <v>0</v>
      </c>
      <c r="BC32" s="164" t="str">
        <f t="shared" si="9"/>
        <v/>
      </c>
      <c r="BD32" s="166">
        <f t="shared" si="10"/>
        <v>0</v>
      </c>
      <c r="BE32" s="164" t="str">
        <f t="shared" si="11"/>
        <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c r="E33" s="162"/>
      <c r="F33" s="162"/>
      <c r="G33" s="162"/>
      <c r="H33" s="162"/>
      <c r="I33" s="162"/>
      <c r="J33" s="162"/>
      <c r="K33" s="162"/>
      <c r="L33" s="162"/>
      <c r="M33" s="162"/>
      <c r="N33" s="162"/>
      <c r="O33" s="162"/>
      <c r="P33" s="162"/>
      <c r="Q33" s="162"/>
      <c r="R33" s="162"/>
      <c r="S33" s="162"/>
      <c r="T33" s="162"/>
      <c r="U33" s="163"/>
      <c r="V33" s="162"/>
      <c r="W33" s="162"/>
      <c r="X33" s="163"/>
      <c r="Y33" s="162">
        <f t="shared" si="1"/>
        <v>0</v>
      </c>
      <c r="Z33" s="164" t="str">
        <f t="shared" si="2"/>
        <v/>
      </c>
      <c r="AA33" s="165">
        <f t="shared" si="3"/>
        <v>0</v>
      </c>
      <c r="AB33" s="164" t="str">
        <f t="shared" si="4"/>
        <v/>
      </c>
      <c r="AC33" s="166">
        <f t="shared" si="5"/>
        <v>0</v>
      </c>
      <c r="AD33" s="164" t="str">
        <f t="shared" si="6"/>
        <v/>
      </c>
      <c r="AE33" s="160">
        <v>27.0</v>
      </c>
      <c r="AF33" s="161" t="str">
        <f t="shared" si="7"/>
        <v>Dashley Nicole Peña García</v>
      </c>
      <c r="AG33" s="162"/>
      <c r="AH33" s="162"/>
      <c r="AI33" s="162"/>
      <c r="AJ33" s="162"/>
      <c r="AK33" s="162"/>
      <c r="AL33" s="162"/>
      <c r="AM33" s="162"/>
      <c r="AN33" s="162"/>
      <c r="AO33" s="162"/>
      <c r="AP33" s="162"/>
      <c r="AQ33" s="162"/>
      <c r="AR33" s="162"/>
      <c r="AS33" s="162"/>
      <c r="AT33" s="162"/>
      <c r="AU33" s="162"/>
      <c r="AV33" s="162"/>
      <c r="AW33" s="162"/>
      <c r="AX33" s="162"/>
      <c r="AY33" s="163"/>
      <c r="AZ33" s="163"/>
      <c r="BA33" s="163"/>
      <c r="BB33" s="163">
        <f t="shared" si="8"/>
        <v>0</v>
      </c>
      <c r="BC33" s="164" t="str">
        <f t="shared" si="9"/>
        <v/>
      </c>
      <c r="BD33" s="166">
        <f t="shared" si="10"/>
        <v>0</v>
      </c>
      <c r="BE33" s="164" t="str">
        <f t="shared" si="11"/>
        <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c r="E34" s="162"/>
      <c r="F34" s="162"/>
      <c r="G34" s="162"/>
      <c r="H34" s="162"/>
      <c r="I34" s="162"/>
      <c r="J34" s="162"/>
      <c r="K34" s="162"/>
      <c r="L34" s="162"/>
      <c r="M34" s="162"/>
      <c r="N34" s="162"/>
      <c r="O34" s="162"/>
      <c r="P34" s="162"/>
      <c r="Q34" s="162"/>
      <c r="R34" s="162"/>
      <c r="S34" s="162"/>
      <c r="T34" s="162"/>
      <c r="U34" s="163"/>
      <c r="V34" s="162"/>
      <c r="W34" s="162"/>
      <c r="X34" s="163"/>
      <c r="Y34" s="162">
        <f t="shared" si="1"/>
        <v>0</v>
      </c>
      <c r="Z34" s="164" t="str">
        <f t="shared" si="2"/>
        <v/>
      </c>
      <c r="AA34" s="165">
        <f t="shared" si="3"/>
        <v>0</v>
      </c>
      <c r="AB34" s="164" t="str">
        <f t="shared" si="4"/>
        <v/>
      </c>
      <c r="AC34" s="166">
        <f t="shared" si="5"/>
        <v>0</v>
      </c>
      <c r="AD34" s="164" t="str">
        <f t="shared" si="6"/>
        <v/>
      </c>
      <c r="AE34" s="160">
        <v>28.0</v>
      </c>
      <c r="AF34" s="161" t="str">
        <f t="shared" si="7"/>
        <v>Yesly  Peña Muñoz</v>
      </c>
      <c r="AG34" s="162"/>
      <c r="AH34" s="162"/>
      <c r="AI34" s="162"/>
      <c r="AJ34" s="162"/>
      <c r="AK34" s="162"/>
      <c r="AL34" s="162"/>
      <c r="AM34" s="162"/>
      <c r="AN34" s="162"/>
      <c r="AO34" s="162"/>
      <c r="AP34" s="162"/>
      <c r="AQ34" s="162"/>
      <c r="AR34" s="162"/>
      <c r="AS34" s="162"/>
      <c r="AT34" s="162"/>
      <c r="AU34" s="162"/>
      <c r="AV34" s="162"/>
      <c r="AW34" s="162"/>
      <c r="AX34" s="162"/>
      <c r="AY34" s="163"/>
      <c r="AZ34" s="163"/>
      <c r="BA34" s="163"/>
      <c r="BB34" s="163">
        <f t="shared" si="8"/>
        <v>0</v>
      </c>
      <c r="BC34" s="164" t="str">
        <f t="shared" si="9"/>
        <v/>
      </c>
      <c r="BD34" s="166">
        <f t="shared" si="10"/>
        <v>0</v>
      </c>
      <c r="BE34" s="164" t="str">
        <f t="shared" si="11"/>
        <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c r="E35" s="162"/>
      <c r="F35" s="162"/>
      <c r="G35" s="162"/>
      <c r="H35" s="162"/>
      <c r="I35" s="162"/>
      <c r="J35" s="162"/>
      <c r="K35" s="162"/>
      <c r="L35" s="162"/>
      <c r="M35" s="162"/>
      <c r="N35" s="162"/>
      <c r="O35" s="162"/>
      <c r="P35" s="162"/>
      <c r="Q35" s="162"/>
      <c r="R35" s="162"/>
      <c r="S35" s="162"/>
      <c r="T35" s="162"/>
      <c r="U35" s="163"/>
      <c r="V35" s="162"/>
      <c r="W35" s="162"/>
      <c r="X35" s="163"/>
      <c r="Y35" s="162">
        <f t="shared" si="1"/>
        <v>0</v>
      </c>
      <c r="Z35" s="164" t="str">
        <f t="shared" si="2"/>
        <v/>
      </c>
      <c r="AA35" s="165">
        <f t="shared" si="3"/>
        <v>0</v>
      </c>
      <c r="AB35" s="164" t="str">
        <f t="shared" si="4"/>
        <v/>
      </c>
      <c r="AC35" s="166">
        <f t="shared" si="5"/>
        <v>0</v>
      </c>
      <c r="AD35" s="164" t="str">
        <f t="shared" si="6"/>
        <v/>
      </c>
      <c r="AE35" s="160">
        <v>29.0</v>
      </c>
      <c r="AF35" s="161" t="str">
        <f t="shared" si="7"/>
        <v>Wilbert  Peña Paulino</v>
      </c>
      <c r="AG35" s="162"/>
      <c r="AH35" s="162"/>
      <c r="AI35" s="162"/>
      <c r="AJ35" s="162"/>
      <c r="AK35" s="162"/>
      <c r="AL35" s="162"/>
      <c r="AM35" s="162"/>
      <c r="AN35" s="162"/>
      <c r="AO35" s="162"/>
      <c r="AP35" s="162"/>
      <c r="AQ35" s="162"/>
      <c r="AR35" s="162"/>
      <c r="AS35" s="162"/>
      <c r="AT35" s="162"/>
      <c r="AU35" s="162"/>
      <c r="AV35" s="162"/>
      <c r="AW35" s="162"/>
      <c r="AX35" s="162"/>
      <c r="AY35" s="163"/>
      <c r="AZ35" s="163"/>
      <c r="BA35" s="163"/>
      <c r="BB35" s="163">
        <f t="shared" si="8"/>
        <v>0</v>
      </c>
      <c r="BC35" s="164" t="str">
        <f t="shared" si="9"/>
        <v/>
      </c>
      <c r="BD35" s="166">
        <f t="shared" si="10"/>
        <v>0</v>
      </c>
      <c r="BE35" s="164" t="str">
        <f t="shared" si="11"/>
        <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c r="E36" s="162"/>
      <c r="F36" s="162"/>
      <c r="G36" s="162"/>
      <c r="H36" s="162"/>
      <c r="I36" s="162"/>
      <c r="J36" s="162"/>
      <c r="K36" s="162"/>
      <c r="L36" s="162"/>
      <c r="M36" s="162"/>
      <c r="N36" s="162"/>
      <c r="O36" s="162"/>
      <c r="P36" s="162"/>
      <c r="Q36" s="162"/>
      <c r="R36" s="162"/>
      <c r="S36" s="162"/>
      <c r="T36" s="162"/>
      <c r="U36" s="163"/>
      <c r="V36" s="162"/>
      <c r="W36" s="162"/>
      <c r="X36" s="163"/>
      <c r="Y36" s="162">
        <f t="shared" si="1"/>
        <v>0</v>
      </c>
      <c r="Z36" s="164" t="str">
        <f t="shared" si="2"/>
        <v/>
      </c>
      <c r="AA36" s="165">
        <f t="shared" si="3"/>
        <v>0</v>
      </c>
      <c r="AB36" s="164" t="str">
        <f t="shared" si="4"/>
        <v/>
      </c>
      <c r="AC36" s="166">
        <f t="shared" si="5"/>
        <v>0</v>
      </c>
      <c r="AD36" s="164" t="str">
        <f t="shared" si="6"/>
        <v/>
      </c>
      <c r="AE36" s="160">
        <v>30.0</v>
      </c>
      <c r="AF36" s="161" t="str">
        <f t="shared" si="7"/>
        <v>Yonayry  Peña Santos</v>
      </c>
      <c r="AG36" s="162"/>
      <c r="AH36" s="162"/>
      <c r="AI36" s="162"/>
      <c r="AJ36" s="162"/>
      <c r="AK36" s="162"/>
      <c r="AL36" s="162"/>
      <c r="AM36" s="162"/>
      <c r="AN36" s="162"/>
      <c r="AO36" s="162"/>
      <c r="AP36" s="162"/>
      <c r="AQ36" s="162"/>
      <c r="AR36" s="162"/>
      <c r="AS36" s="162"/>
      <c r="AT36" s="162"/>
      <c r="AU36" s="162"/>
      <c r="AV36" s="162"/>
      <c r="AW36" s="162"/>
      <c r="AX36" s="162"/>
      <c r="AY36" s="163"/>
      <c r="AZ36" s="163"/>
      <c r="BA36" s="163"/>
      <c r="BB36" s="163">
        <f t="shared" si="8"/>
        <v>0</v>
      </c>
      <c r="BC36" s="164" t="str">
        <f t="shared" si="9"/>
        <v/>
      </c>
      <c r="BD36" s="166">
        <f t="shared" si="10"/>
        <v>0</v>
      </c>
      <c r="BE36" s="164" t="str">
        <f t="shared" si="11"/>
        <v/>
      </c>
      <c r="BF36" s="166">
        <f t="shared" si="12"/>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c r="E37" s="162"/>
      <c r="F37" s="162"/>
      <c r="G37" s="162"/>
      <c r="H37" s="162"/>
      <c r="I37" s="162"/>
      <c r="J37" s="162"/>
      <c r="K37" s="162"/>
      <c r="L37" s="162"/>
      <c r="M37" s="162"/>
      <c r="N37" s="162"/>
      <c r="O37" s="162"/>
      <c r="P37" s="162"/>
      <c r="Q37" s="162"/>
      <c r="R37" s="162"/>
      <c r="S37" s="162"/>
      <c r="T37" s="162"/>
      <c r="U37" s="163"/>
      <c r="V37" s="162"/>
      <c r="W37" s="162"/>
      <c r="X37" s="163"/>
      <c r="Y37" s="162">
        <f t="shared" si="1"/>
        <v>0</v>
      </c>
      <c r="Z37" s="164" t="str">
        <f t="shared" si="2"/>
        <v/>
      </c>
      <c r="AA37" s="165">
        <f t="shared" si="3"/>
        <v>0</v>
      </c>
      <c r="AB37" s="164" t="str">
        <f t="shared" si="4"/>
        <v/>
      </c>
      <c r="AC37" s="166">
        <f t="shared" si="5"/>
        <v>0</v>
      </c>
      <c r="AD37" s="164" t="str">
        <f t="shared" si="6"/>
        <v/>
      </c>
      <c r="AE37" s="160">
        <v>31.0</v>
      </c>
      <c r="AF37" s="161" t="str">
        <f t="shared" si="7"/>
        <v>Rossier Analiz Pérez Rodríguez</v>
      </c>
      <c r="AG37" s="162"/>
      <c r="AH37" s="162"/>
      <c r="AI37" s="162"/>
      <c r="AJ37" s="162"/>
      <c r="AK37" s="162"/>
      <c r="AL37" s="162"/>
      <c r="AM37" s="162"/>
      <c r="AN37" s="162"/>
      <c r="AO37" s="162"/>
      <c r="AP37" s="162"/>
      <c r="AQ37" s="162"/>
      <c r="AR37" s="162"/>
      <c r="AS37" s="162"/>
      <c r="AT37" s="162"/>
      <c r="AU37" s="162"/>
      <c r="AV37" s="162"/>
      <c r="AW37" s="162"/>
      <c r="AX37" s="162"/>
      <c r="AY37" s="163"/>
      <c r="AZ37" s="163"/>
      <c r="BA37" s="163"/>
      <c r="BB37" s="163">
        <f t="shared" si="8"/>
        <v>0</v>
      </c>
      <c r="BC37" s="164" t="str">
        <f t="shared" si="9"/>
        <v/>
      </c>
      <c r="BD37" s="166">
        <f t="shared" si="10"/>
        <v>0</v>
      </c>
      <c r="BE37" s="164" t="str">
        <f t="shared" si="11"/>
        <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c r="E38" s="162"/>
      <c r="F38" s="162"/>
      <c r="G38" s="162"/>
      <c r="H38" s="162"/>
      <c r="I38" s="162"/>
      <c r="J38" s="162"/>
      <c r="K38" s="162"/>
      <c r="L38" s="162"/>
      <c r="M38" s="162"/>
      <c r="N38" s="162"/>
      <c r="O38" s="162"/>
      <c r="P38" s="162"/>
      <c r="Q38" s="162"/>
      <c r="R38" s="162"/>
      <c r="S38" s="162"/>
      <c r="T38" s="162"/>
      <c r="U38" s="163"/>
      <c r="V38" s="162"/>
      <c r="W38" s="162"/>
      <c r="X38" s="163"/>
      <c r="Y38" s="162">
        <f t="shared" si="1"/>
        <v>0</v>
      </c>
      <c r="Z38" s="164" t="str">
        <f t="shared" si="2"/>
        <v/>
      </c>
      <c r="AA38" s="165">
        <f t="shared" si="3"/>
        <v>0</v>
      </c>
      <c r="AB38" s="164" t="str">
        <f t="shared" si="4"/>
        <v/>
      </c>
      <c r="AC38" s="166">
        <f t="shared" si="5"/>
        <v>0</v>
      </c>
      <c r="AD38" s="164" t="str">
        <f t="shared" si="6"/>
        <v/>
      </c>
      <c r="AE38" s="160">
        <v>32.0</v>
      </c>
      <c r="AF38" s="161" t="str">
        <f t="shared" si="7"/>
        <v>Joseph Francisco Ramírez Espinosa</v>
      </c>
      <c r="AG38" s="162"/>
      <c r="AH38" s="162"/>
      <c r="AI38" s="162"/>
      <c r="AJ38" s="162"/>
      <c r="AK38" s="162"/>
      <c r="AL38" s="162"/>
      <c r="AM38" s="162"/>
      <c r="AN38" s="162"/>
      <c r="AO38" s="162"/>
      <c r="AP38" s="162"/>
      <c r="AQ38" s="162"/>
      <c r="AR38" s="162"/>
      <c r="AS38" s="162"/>
      <c r="AT38" s="162"/>
      <c r="AU38" s="162"/>
      <c r="AV38" s="162"/>
      <c r="AW38" s="162"/>
      <c r="AX38" s="162"/>
      <c r="AY38" s="163"/>
      <c r="AZ38" s="163"/>
      <c r="BA38" s="163"/>
      <c r="BB38" s="163">
        <f t="shared" si="8"/>
        <v>0</v>
      </c>
      <c r="BC38" s="164" t="str">
        <f t="shared" si="9"/>
        <v/>
      </c>
      <c r="BD38" s="166">
        <f t="shared" si="10"/>
        <v>0</v>
      </c>
      <c r="BE38" s="164" t="str">
        <f t="shared" si="11"/>
        <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c r="E39" s="162"/>
      <c r="F39" s="162"/>
      <c r="G39" s="162"/>
      <c r="H39" s="162"/>
      <c r="I39" s="162"/>
      <c r="J39" s="162"/>
      <c r="K39" s="162"/>
      <c r="L39" s="162"/>
      <c r="M39" s="162"/>
      <c r="N39" s="162"/>
      <c r="O39" s="162"/>
      <c r="P39" s="162"/>
      <c r="Q39" s="162"/>
      <c r="R39" s="162"/>
      <c r="S39" s="162"/>
      <c r="T39" s="162"/>
      <c r="U39" s="163"/>
      <c r="V39" s="162"/>
      <c r="W39" s="162"/>
      <c r="X39" s="163"/>
      <c r="Y39" s="162">
        <f t="shared" si="1"/>
        <v>0</v>
      </c>
      <c r="Z39" s="164" t="str">
        <f t="shared" si="2"/>
        <v/>
      </c>
      <c r="AA39" s="165">
        <f t="shared" si="3"/>
        <v>0</v>
      </c>
      <c r="AB39" s="164" t="str">
        <f t="shared" si="4"/>
        <v/>
      </c>
      <c r="AC39" s="166">
        <f t="shared" si="5"/>
        <v>0</v>
      </c>
      <c r="AD39" s="164" t="str">
        <f t="shared" si="6"/>
        <v/>
      </c>
      <c r="AE39" s="160">
        <v>33.0</v>
      </c>
      <c r="AF39" s="161" t="str">
        <f t="shared" si="7"/>
        <v>Yariel Alfonso Ramos</v>
      </c>
      <c r="AG39" s="162"/>
      <c r="AH39" s="162"/>
      <c r="AI39" s="162"/>
      <c r="AJ39" s="162"/>
      <c r="AK39" s="162"/>
      <c r="AL39" s="162"/>
      <c r="AM39" s="162"/>
      <c r="AN39" s="162"/>
      <c r="AO39" s="162"/>
      <c r="AP39" s="162"/>
      <c r="AQ39" s="162"/>
      <c r="AR39" s="162"/>
      <c r="AS39" s="162"/>
      <c r="AT39" s="162"/>
      <c r="AU39" s="162"/>
      <c r="AV39" s="162"/>
      <c r="AW39" s="162"/>
      <c r="AX39" s="162"/>
      <c r="AY39" s="163"/>
      <c r="AZ39" s="163"/>
      <c r="BA39" s="163"/>
      <c r="BB39" s="163">
        <f t="shared" si="8"/>
        <v>0</v>
      </c>
      <c r="BC39" s="164" t="str">
        <f t="shared" si="9"/>
        <v/>
      </c>
      <c r="BD39" s="166">
        <f t="shared" si="10"/>
        <v>0</v>
      </c>
      <c r="BE39" s="164" t="str">
        <f t="shared" si="11"/>
        <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c r="E40" s="162"/>
      <c r="F40" s="162"/>
      <c r="G40" s="162"/>
      <c r="H40" s="162"/>
      <c r="I40" s="162"/>
      <c r="J40" s="162"/>
      <c r="K40" s="162"/>
      <c r="L40" s="162"/>
      <c r="M40" s="162"/>
      <c r="N40" s="162"/>
      <c r="O40" s="162"/>
      <c r="P40" s="162"/>
      <c r="Q40" s="162"/>
      <c r="R40" s="162"/>
      <c r="S40" s="162"/>
      <c r="T40" s="162"/>
      <c r="U40" s="163"/>
      <c r="V40" s="162"/>
      <c r="W40" s="162"/>
      <c r="X40" s="163"/>
      <c r="Y40" s="162">
        <f t="shared" si="1"/>
        <v>0</v>
      </c>
      <c r="Z40" s="164" t="str">
        <f t="shared" si="2"/>
        <v/>
      </c>
      <c r="AA40" s="165">
        <f t="shared" si="3"/>
        <v>0</v>
      </c>
      <c r="AB40" s="164" t="str">
        <f t="shared" si="4"/>
        <v/>
      </c>
      <c r="AC40" s="166">
        <f t="shared" si="5"/>
        <v>0</v>
      </c>
      <c r="AD40" s="164" t="str">
        <f t="shared" si="6"/>
        <v/>
      </c>
      <c r="AE40" s="160">
        <v>34.0</v>
      </c>
      <c r="AF40" s="161" t="str">
        <f t="shared" si="7"/>
        <v>Carlos David Rodríguez Almánzar</v>
      </c>
      <c r="AG40" s="162"/>
      <c r="AH40" s="162"/>
      <c r="AI40" s="162"/>
      <c r="AJ40" s="162"/>
      <c r="AK40" s="162"/>
      <c r="AL40" s="162"/>
      <c r="AM40" s="162"/>
      <c r="AN40" s="162"/>
      <c r="AO40" s="162"/>
      <c r="AP40" s="162"/>
      <c r="AQ40" s="162"/>
      <c r="AR40" s="162"/>
      <c r="AS40" s="162"/>
      <c r="AT40" s="162"/>
      <c r="AU40" s="162"/>
      <c r="AV40" s="162"/>
      <c r="AW40" s="162"/>
      <c r="AX40" s="162"/>
      <c r="AY40" s="163"/>
      <c r="AZ40" s="163"/>
      <c r="BA40" s="163"/>
      <c r="BB40" s="163">
        <f t="shared" si="8"/>
        <v>0</v>
      </c>
      <c r="BC40" s="164" t="str">
        <f t="shared" si="9"/>
        <v/>
      </c>
      <c r="BD40" s="166">
        <f t="shared" si="10"/>
        <v>0</v>
      </c>
      <c r="BE40" s="164" t="str">
        <f t="shared" si="11"/>
        <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c r="E41" s="162"/>
      <c r="F41" s="162"/>
      <c r="G41" s="162"/>
      <c r="H41" s="162"/>
      <c r="I41" s="162"/>
      <c r="J41" s="162"/>
      <c r="K41" s="162"/>
      <c r="L41" s="162"/>
      <c r="M41" s="162"/>
      <c r="N41" s="162"/>
      <c r="O41" s="162"/>
      <c r="P41" s="162"/>
      <c r="Q41" s="162"/>
      <c r="R41" s="162"/>
      <c r="S41" s="162"/>
      <c r="T41" s="162"/>
      <c r="U41" s="163"/>
      <c r="V41" s="163"/>
      <c r="W41" s="162"/>
      <c r="X41" s="163"/>
      <c r="Y41" s="162">
        <f t="shared" si="1"/>
        <v>0</v>
      </c>
      <c r="Z41" s="164" t="str">
        <f t="shared" si="2"/>
        <v/>
      </c>
      <c r="AA41" s="165">
        <f t="shared" si="3"/>
        <v>0</v>
      </c>
      <c r="AB41" s="164" t="str">
        <f t="shared" si="4"/>
        <v/>
      </c>
      <c r="AC41" s="166">
        <f t="shared" si="5"/>
        <v>0</v>
      </c>
      <c r="AD41" s="164" t="str">
        <f t="shared" si="6"/>
        <v/>
      </c>
      <c r="AE41" s="160">
        <v>35.0</v>
      </c>
      <c r="AF41" s="161" t="str">
        <f t="shared" si="7"/>
        <v>Darianni  Santos Medina</v>
      </c>
      <c r="AG41" s="162"/>
      <c r="AH41" s="162"/>
      <c r="AI41" s="162"/>
      <c r="AJ41" s="162"/>
      <c r="AK41" s="162"/>
      <c r="AL41" s="162"/>
      <c r="AM41" s="162"/>
      <c r="AN41" s="162"/>
      <c r="AO41" s="162"/>
      <c r="AP41" s="162"/>
      <c r="AQ41" s="162"/>
      <c r="AR41" s="162"/>
      <c r="AS41" s="162"/>
      <c r="AT41" s="162"/>
      <c r="AU41" s="162"/>
      <c r="AV41" s="162"/>
      <c r="AW41" s="162"/>
      <c r="AX41" s="163"/>
      <c r="AY41" s="163"/>
      <c r="AZ41" s="163"/>
      <c r="BA41" s="163"/>
      <c r="BB41" s="163">
        <f t="shared" si="8"/>
        <v>0</v>
      </c>
      <c r="BC41" s="164" t="str">
        <f t="shared" si="9"/>
        <v/>
      </c>
      <c r="BD41" s="166">
        <f t="shared" si="10"/>
        <v>0</v>
      </c>
      <c r="BE41" s="164" t="str">
        <f t="shared" si="11"/>
        <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c r="E42" s="162"/>
      <c r="F42" s="162"/>
      <c r="G42" s="162"/>
      <c r="H42" s="162"/>
      <c r="I42" s="162"/>
      <c r="J42" s="162"/>
      <c r="K42" s="162"/>
      <c r="L42" s="162"/>
      <c r="M42" s="162"/>
      <c r="N42" s="162"/>
      <c r="O42" s="162"/>
      <c r="P42" s="162"/>
      <c r="Q42" s="162"/>
      <c r="R42" s="162"/>
      <c r="S42" s="162"/>
      <c r="T42" s="162"/>
      <c r="U42" s="163"/>
      <c r="V42" s="162"/>
      <c r="W42" s="162"/>
      <c r="X42" s="163"/>
      <c r="Y42" s="162">
        <f t="shared" si="1"/>
        <v>0</v>
      </c>
      <c r="Z42" s="164" t="str">
        <f t="shared" si="2"/>
        <v/>
      </c>
      <c r="AA42" s="165">
        <f t="shared" si="3"/>
        <v>0</v>
      </c>
      <c r="AB42" s="164" t="str">
        <f t="shared" si="4"/>
        <v/>
      </c>
      <c r="AC42" s="166">
        <f t="shared" si="5"/>
        <v>0</v>
      </c>
      <c r="AD42" s="164" t="str">
        <f t="shared" si="6"/>
        <v/>
      </c>
      <c r="AE42" s="160">
        <v>36.0</v>
      </c>
      <c r="AF42" s="161" t="str">
        <f t="shared" si="7"/>
        <v>Rosyeli Carolina Tavarez  Reyes</v>
      </c>
      <c r="AG42" s="162"/>
      <c r="AH42" s="162"/>
      <c r="AI42" s="162"/>
      <c r="AJ42" s="162"/>
      <c r="AK42" s="162"/>
      <c r="AL42" s="162"/>
      <c r="AM42" s="162"/>
      <c r="AN42" s="162"/>
      <c r="AO42" s="162"/>
      <c r="AP42" s="162"/>
      <c r="AQ42" s="162"/>
      <c r="AR42" s="162"/>
      <c r="AS42" s="162"/>
      <c r="AT42" s="162"/>
      <c r="AU42" s="162"/>
      <c r="AV42" s="162"/>
      <c r="AW42" s="162"/>
      <c r="AX42" s="162"/>
      <c r="AY42" s="163"/>
      <c r="AZ42" s="163"/>
      <c r="BA42" s="163"/>
      <c r="BB42" s="163">
        <f t="shared" si="8"/>
        <v>0</v>
      </c>
      <c r="BC42" s="164" t="str">
        <f t="shared" si="9"/>
        <v/>
      </c>
      <c r="BD42" s="166">
        <f t="shared" si="10"/>
        <v>0</v>
      </c>
      <c r="BE42" s="164" t="str">
        <f t="shared" si="11"/>
        <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c r="E43" s="162"/>
      <c r="F43" s="162"/>
      <c r="G43" s="162"/>
      <c r="H43" s="162"/>
      <c r="I43" s="162"/>
      <c r="J43" s="162"/>
      <c r="K43" s="162"/>
      <c r="L43" s="162"/>
      <c r="M43" s="162"/>
      <c r="N43" s="162"/>
      <c r="O43" s="162"/>
      <c r="P43" s="162"/>
      <c r="Q43" s="162"/>
      <c r="R43" s="162"/>
      <c r="S43" s="162"/>
      <c r="T43" s="162"/>
      <c r="U43" s="163"/>
      <c r="V43" s="162"/>
      <c r="W43" s="162"/>
      <c r="X43" s="163"/>
      <c r="Y43" s="162">
        <f t="shared" si="1"/>
        <v>0</v>
      </c>
      <c r="Z43" s="164" t="str">
        <f t="shared" si="2"/>
        <v/>
      </c>
      <c r="AA43" s="165">
        <f t="shared" si="3"/>
        <v>0</v>
      </c>
      <c r="AB43" s="164" t="str">
        <f t="shared" si="4"/>
        <v/>
      </c>
      <c r="AC43" s="166">
        <f t="shared" si="5"/>
        <v>0</v>
      </c>
      <c r="AD43" s="164" t="str">
        <f t="shared" si="6"/>
        <v/>
      </c>
      <c r="AE43" s="160">
        <v>37.0</v>
      </c>
      <c r="AF43" s="161" t="str">
        <f t="shared" si="7"/>
        <v>Melani  Taveras Bautista</v>
      </c>
      <c r="AG43" s="162"/>
      <c r="AH43" s="162"/>
      <c r="AI43" s="162"/>
      <c r="AJ43" s="162"/>
      <c r="AK43" s="162"/>
      <c r="AL43" s="162"/>
      <c r="AM43" s="162"/>
      <c r="AN43" s="162"/>
      <c r="AO43" s="162"/>
      <c r="AP43" s="162"/>
      <c r="AQ43" s="162"/>
      <c r="AR43" s="162"/>
      <c r="AS43" s="162"/>
      <c r="AT43" s="162"/>
      <c r="AU43" s="162"/>
      <c r="AV43" s="162"/>
      <c r="AW43" s="162"/>
      <c r="AX43" s="162"/>
      <c r="AY43" s="163"/>
      <c r="AZ43" s="163"/>
      <c r="BA43" s="163"/>
      <c r="BB43" s="163">
        <f t="shared" si="8"/>
        <v>0</v>
      </c>
      <c r="BC43" s="164" t="str">
        <f t="shared" si="9"/>
        <v/>
      </c>
      <c r="BD43" s="166">
        <f t="shared" si="10"/>
        <v>0</v>
      </c>
      <c r="BE43" s="164" t="str">
        <f t="shared" si="11"/>
        <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c r="E44" s="162"/>
      <c r="F44" s="162"/>
      <c r="G44" s="162"/>
      <c r="H44" s="162"/>
      <c r="I44" s="162"/>
      <c r="J44" s="162"/>
      <c r="K44" s="162"/>
      <c r="L44" s="162"/>
      <c r="M44" s="162"/>
      <c r="N44" s="162"/>
      <c r="O44" s="162"/>
      <c r="P44" s="162"/>
      <c r="Q44" s="162"/>
      <c r="R44" s="162"/>
      <c r="S44" s="162"/>
      <c r="T44" s="162"/>
      <c r="U44" s="163"/>
      <c r="V44" s="162"/>
      <c r="W44" s="162"/>
      <c r="X44" s="163"/>
      <c r="Y44" s="162">
        <f t="shared" si="1"/>
        <v>0</v>
      </c>
      <c r="Z44" s="164" t="str">
        <f t="shared" si="2"/>
        <v/>
      </c>
      <c r="AA44" s="165">
        <f t="shared" si="3"/>
        <v>0</v>
      </c>
      <c r="AB44" s="164" t="str">
        <f t="shared" si="4"/>
        <v/>
      </c>
      <c r="AC44" s="166">
        <f t="shared" si="5"/>
        <v>0</v>
      </c>
      <c r="AD44" s="164" t="str">
        <f t="shared" si="6"/>
        <v/>
      </c>
      <c r="AE44" s="160">
        <v>38.0</v>
      </c>
      <c r="AF44" s="161" t="str">
        <f t="shared" si="7"/>
        <v>Arianny  Tejada Guzmán</v>
      </c>
      <c r="AG44" s="162"/>
      <c r="AH44" s="162"/>
      <c r="AI44" s="162"/>
      <c r="AJ44" s="162"/>
      <c r="AK44" s="162"/>
      <c r="AL44" s="162"/>
      <c r="AM44" s="162"/>
      <c r="AN44" s="162"/>
      <c r="AO44" s="162"/>
      <c r="AP44" s="162"/>
      <c r="AQ44" s="162"/>
      <c r="AR44" s="162"/>
      <c r="AS44" s="162"/>
      <c r="AT44" s="162"/>
      <c r="AU44" s="162"/>
      <c r="AV44" s="162"/>
      <c r="AW44" s="162"/>
      <c r="AX44" s="162"/>
      <c r="AY44" s="163"/>
      <c r="AZ44" s="163"/>
      <c r="BA44" s="163"/>
      <c r="BB44" s="163">
        <f t="shared" si="8"/>
        <v>0</v>
      </c>
      <c r="BC44" s="164" t="str">
        <f t="shared" si="9"/>
        <v/>
      </c>
      <c r="BD44" s="166">
        <f t="shared" si="10"/>
        <v>0</v>
      </c>
      <c r="BE44" s="164" t="str">
        <f t="shared" si="11"/>
        <v/>
      </c>
      <c r="BF44" s="166">
        <f t="shared" si="12"/>
        <v>0</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c r="E45" s="162"/>
      <c r="F45" s="162"/>
      <c r="G45" s="162"/>
      <c r="H45" s="162"/>
      <c r="I45" s="162"/>
      <c r="J45" s="162"/>
      <c r="K45" s="162"/>
      <c r="L45" s="162"/>
      <c r="M45" s="162"/>
      <c r="N45" s="162"/>
      <c r="O45" s="162"/>
      <c r="P45" s="162"/>
      <c r="Q45" s="162"/>
      <c r="R45" s="162"/>
      <c r="S45" s="162"/>
      <c r="T45" s="162"/>
      <c r="U45" s="163"/>
      <c r="V45" s="162"/>
      <c r="W45" s="162"/>
      <c r="X45" s="163"/>
      <c r="Y45" s="162">
        <f t="shared" si="1"/>
        <v>0</v>
      </c>
      <c r="Z45" s="164" t="str">
        <f t="shared" si="2"/>
        <v/>
      </c>
      <c r="AA45" s="165">
        <f t="shared" si="3"/>
        <v>0</v>
      </c>
      <c r="AB45" s="164" t="str">
        <f t="shared" si="4"/>
        <v/>
      </c>
      <c r="AC45" s="166">
        <f t="shared" si="5"/>
        <v>0</v>
      </c>
      <c r="AD45" s="164" t="str">
        <f t="shared" si="6"/>
        <v/>
      </c>
      <c r="AE45" s="160">
        <v>39.0</v>
      </c>
      <c r="AF45" s="161" t="str">
        <f t="shared" si="7"/>
        <v>Jeilyn Aliah Tejada</v>
      </c>
      <c r="AG45" s="162"/>
      <c r="AH45" s="162"/>
      <c r="AI45" s="162"/>
      <c r="AJ45" s="162"/>
      <c r="AK45" s="162"/>
      <c r="AL45" s="162"/>
      <c r="AM45" s="162"/>
      <c r="AN45" s="162"/>
      <c r="AO45" s="162"/>
      <c r="AP45" s="162"/>
      <c r="AQ45" s="162"/>
      <c r="AR45" s="162"/>
      <c r="AS45" s="162"/>
      <c r="AT45" s="162"/>
      <c r="AU45" s="162"/>
      <c r="AV45" s="162"/>
      <c r="AW45" s="162"/>
      <c r="AX45" s="162"/>
      <c r="AY45" s="163"/>
      <c r="AZ45" s="163"/>
      <c r="BA45" s="163"/>
      <c r="BB45" s="163">
        <f t="shared" si="8"/>
        <v>0</v>
      </c>
      <c r="BC45" s="164" t="str">
        <f t="shared" si="9"/>
        <v/>
      </c>
      <c r="BD45" s="166">
        <f t="shared" si="10"/>
        <v>0</v>
      </c>
      <c r="BE45" s="164" t="str">
        <f t="shared" si="11"/>
        <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c r="E46" s="162"/>
      <c r="F46" s="162"/>
      <c r="G46" s="162"/>
      <c r="H46" s="162"/>
      <c r="I46" s="162"/>
      <c r="J46" s="162"/>
      <c r="K46" s="162"/>
      <c r="L46" s="162"/>
      <c r="M46" s="162"/>
      <c r="N46" s="162"/>
      <c r="O46" s="162"/>
      <c r="P46" s="162"/>
      <c r="Q46" s="162"/>
      <c r="R46" s="162"/>
      <c r="S46" s="162"/>
      <c r="T46" s="162"/>
      <c r="U46" s="163"/>
      <c r="V46" s="162"/>
      <c r="W46" s="162"/>
      <c r="X46" s="163"/>
      <c r="Y46" s="162">
        <f t="shared" si="1"/>
        <v>0</v>
      </c>
      <c r="Z46" s="164" t="str">
        <f t="shared" si="2"/>
        <v/>
      </c>
      <c r="AA46" s="165">
        <f t="shared" si="3"/>
        <v>0</v>
      </c>
      <c r="AB46" s="164" t="str">
        <f t="shared" si="4"/>
        <v/>
      </c>
      <c r="AC46" s="166">
        <f t="shared" si="5"/>
        <v>0</v>
      </c>
      <c r="AD46" s="164" t="str">
        <f t="shared" si="6"/>
        <v/>
      </c>
      <c r="AE46" s="160">
        <v>40.0</v>
      </c>
      <c r="AF46" s="161" t="str">
        <f t="shared" si="7"/>
        <v>Rosenny  Ureña Arias</v>
      </c>
      <c r="AG46" s="162"/>
      <c r="AH46" s="162"/>
      <c r="AI46" s="162"/>
      <c r="AJ46" s="162"/>
      <c r="AK46" s="162"/>
      <c r="AL46" s="162"/>
      <c r="AM46" s="162"/>
      <c r="AN46" s="162"/>
      <c r="AO46" s="162"/>
      <c r="AP46" s="162"/>
      <c r="AQ46" s="162"/>
      <c r="AR46" s="162"/>
      <c r="AS46" s="162"/>
      <c r="AT46" s="162"/>
      <c r="AU46" s="162"/>
      <c r="AV46" s="162"/>
      <c r="AW46" s="162"/>
      <c r="AX46" s="162"/>
      <c r="AY46" s="163"/>
      <c r="AZ46" s="163"/>
      <c r="BA46" s="163"/>
      <c r="BB46" s="163">
        <f t="shared" si="8"/>
        <v>0</v>
      </c>
      <c r="BC46" s="164" t="str">
        <f t="shared" si="9"/>
        <v/>
      </c>
      <c r="BD46" s="166">
        <f t="shared" si="10"/>
        <v>0</v>
      </c>
      <c r="BE46" s="164" t="str">
        <f t="shared" si="11"/>
        <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c r="E47" s="162"/>
      <c r="F47" s="162"/>
      <c r="G47" s="162"/>
      <c r="H47" s="162"/>
      <c r="I47" s="162"/>
      <c r="J47" s="162"/>
      <c r="K47" s="162"/>
      <c r="L47" s="162"/>
      <c r="M47" s="162"/>
      <c r="N47" s="162"/>
      <c r="O47" s="162"/>
      <c r="P47" s="162"/>
      <c r="Q47" s="162"/>
      <c r="R47" s="162"/>
      <c r="S47" s="162"/>
      <c r="T47" s="162"/>
      <c r="U47" s="163"/>
      <c r="V47" s="162"/>
      <c r="W47" s="162"/>
      <c r="X47" s="163"/>
      <c r="Y47" s="162">
        <f t="shared" si="1"/>
        <v>0</v>
      </c>
      <c r="Z47" s="164" t="str">
        <f t="shared" si="2"/>
        <v/>
      </c>
      <c r="AA47" s="165">
        <f t="shared" si="3"/>
        <v>0</v>
      </c>
      <c r="AB47" s="164" t="str">
        <f t="shared" si="4"/>
        <v/>
      </c>
      <c r="AC47" s="166">
        <f t="shared" si="5"/>
        <v>0</v>
      </c>
      <c r="AD47" s="164" t="str">
        <f t="shared" si="6"/>
        <v/>
      </c>
      <c r="AE47" s="160">
        <v>41.0</v>
      </c>
      <c r="AF47" s="161" t="str">
        <f t="shared" si="7"/>
        <v>Jonathan  De Jesús Valerio Felipe</v>
      </c>
      <c r="AG47" s="162"/>
      <c r="AH47" s="162"/>
      <c r="AI47" s="162"/>
      <c r="AJ47" s="162"/>
      <c r="AK47" s="162"/>
      <c r="AL47" s="162"/>
      <c r="AM47" s="162"/>
      <c r="AN47" s="162"/>
      <c r="AO47" s="162"/>
      <c r="AP47" s="162"/>
      <c r="AQ47" s="162"/>
      <c r="AR47" s="162"/>
      <c r="AS47" s="162"/>
      <c r="AT47" s="162"/>
      <c r="AU47" s="162"/>
      <c r="AV47" s="162"/>
      <c r="AW47" s="162"/>
      <c r="AX47" s="162"/>
      <c r="AY47" s="163"/>
      <c r="AZ47" s="163"/>
      <c r="BA47" s="163"/>
      <c r="BB47" s="163">
        <f t="shared" si="8"/>
        <v>0</v>
      </c>
      <c r="BC47" s="164" t="str">
        <f t="shared" si="9"/>
        <v/>
      </c>
      <c r="BD47" s="166">
        <f t="shared" si="10"/>
        <v>0</v>
      </c>
      <c r="BE47" s="164" t="str">
        <f t="shared" si="11"/>
        <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c r="E48" s="162"/>
      <c r="F48" s="162"/>
      <c r="G48" s="162"/>
      <c r="H48" s="162"/>
      <c r="I48" s="162"/>
      <c r="J48" s="162"/>
      <c r="K48" s="162"/>
      <c r="L48" s="162"/>
      <c r="M48" s="162"/>
      <c r="N48" s="162"/>
      <c r="O48" s="162"/>
      <c r="P48" s="162"/>
      <c r="Q48" s="162"/>
      <c r="R48" s="162"/>
      <c r="S48" s="162"/>
      <c r="T48" s="162"/>
      <c r="U48" s="163"/>
      <c r="V48" s="162"/>
      <c r="W48" s="162"/>
      <c r="X48" s="163"/>
      <c r="Y48" s="162">
        <f t="shared" si="1"/>
        <v>0</v>
      </c>
      <c r="Z48" s="164" t="str">
        <f t="shared" si="2"/>
        <v/>
      </c>
      <c r="AA48" s="165">
        <f t="shared" si="3"/>
        <v>0</v>
      </c>
      <c r="AB48" s="164" t="str">
        <f t="shared" si="4"/>
        <v/>
      </c>
      <c r="AC48" s="166">
        <f t="shared" si="5"/>
        <v>0</v>
      </c>
      <c r="AD48" s="164" t="str">
        <f t="shared" si="6"/>
        <v/>
      </c>
      <c r="AE48" s="160">
        <v>42.0</v>
      </c>
      <c r="AF48" s="161" t="str">
        <f t="shared" si="7"/>
        <v>Crisleydi  Turbí</v>
      </c>
      <c r="AG48" s="162"/>
      <c r="AH48" s="162"/>
      <c r="AI48" s="162"/>
      <c r="AJ48" s="162"/>
      <c r="AK48" s="162"/>
      <c r="AL48" s="162"/>
      <c r="AM48" s="162"/>
      <c r="AN48" s="162"/>
      <c r="AO48" s="162"/>
      <c r="AP48" s="162"/>
      <c r="AQ48" s="162"/>
      <c r="AR48" s="162"/>
      <c r="AS48" s="162"/>
      <c r="AT48" s="162"/>
      <c r="AU48" s="162"/>
      <c r="AV48" s="162"/>
      <c r="AW48" s="162"/>
      <c r="AX48" s="162"/>
      <c r="AY48" s="163"/>
      <c r="AZ48" s="163"/>
      <c r="BA48" s="163"/>
      <c r="BB48" s="163">
        <f t="shared" si="8"/>
        <v>0</v>
      </c>
      <c r="BC48" s="164" t="str">
        <f t="shared" si="9"/>
        <v/>
      </c>
      <c r="BD48" s="166">
        <f t="shared" si="10"/>
        <v>0</v>
      </c>
      <c r="BE48" s="164" t="str">
        <f t="shared" si="11"/>
        <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c r="E49" s="162"/>
      <c r="F49" s="162"/>
      <c r="G49" s="162"/>
      <c r="H49" s="162"/>
      <c r="I49" s="162"/>
      <c r="J49" s="162"/>
      <c r="K49" s="162"/>
      <c r="L49" s="162"/>
      <c r="M49" s="162"/>
      <c r="N49" s="162"/>
      <c r="O49" s="162"/>
      <c r="P49" s="162"/>
      <c r="Q49" s="162"/>
      <c r="R49" s="162"/>
      <c r="S49" s="162"/>
      <c r="T49" s="162"/>
      <c r="U49" s="163"/>
      <c r="V49" s="162"/>
      <c r="W49" s="162"/>
      <c r="X49" s="163"/>
      <c r="Y49" s="162">
        <f t="shared" si="1"/>
        <v>0</v>
      </c>
      <c r="Z49" s="164" t="str">
        <f t="shared" si="2"/>
        <v/>
      </c>
      <c r="AA49" s="165">
        <f t="shared" si="3"/>
        <v>0</v>
      </c>
      <c r="AB49" s="164" t="str">
        <f t="shared" si="4"/>
        <v/>
      </c>
      <c r="AC49" s="166">
        <f t="shared" si="5"/>
        <v>0</v>
      </c>
      <c r="AD49" s="164" t="str">
        <f t="shared" si="6"/>
        <v/>
      </c>
      <c r="AE49" s="160">
        <v>43.0</v>
      </c>
      <c r="AF49" s="161" t="str">
        <f t="shared" si="7"/>
        <v>Jhoangel Rafael Vargas Ulloa</v>
      </c>
      <c r="AG49" s="162"/>
      <c r="AH49" s="162"/>
      <c r="AI49" s="162"/>
      <c r="AJ49" s="162"/>
      <c r="AK49" s="162"/>
      <c r="AL49" s="162"/>
      <c r="AM49" s="162"/>
      <c r="AN49" s="162"/>
      <c r="AO49" s="162"/>
      <c r="AP49" s="162"/>
      <c r="AQ49" s="162"/>
      <c r="AR49" s="162"/>
      <c r="AS49" s="162"/>
      <c r="AT49" s="162"/>
      <c r="AU49" s="162"/>
      <c r="AV49" s="162"/>
      <c r="AW49" s="162"/>
      <c r="AX49" s="162"/>
      <c r="AY49" s="163"/>
      <c r="AZ49" s="163"/>
      <c r="BA49" s="163"/>
      <c r="BB49" s="163">
        <f t="shared" si="8"/>
        <v>0</v>
      </c>
      <c r="BC49" s="164" t="str">
        <f t="shared" si="9"/>
        <v/>
      </c>
      <c r="BD49" s="166">
        <f t="shared" si="10"/>
        <v>0</v>
      </c>
      <c r="BE49" s="164" t="str">
        <f t="shared" si="11"/>
        <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c r="E50" s="162"/>
      <c r="F50" s="162"/>
      <c r="G50" s="162"/>
      <c r="H50" s="162"/>
      <c r="I50" s="162"/>
      <c r="J50" s="162"/>
      <c r="K50" s="162"/>
      <c r="L50" s="162"/>
      <c r="M50" s="162"/>
      <c r="N50" s="162"/>
      <c r="O50" s="162"/>
      <c r="P50" s="162"/>
      <c r="Q50" s="162"/>
      <c r="R50" s="162"/>
      <c r="S50" s="162"/>
      <c r="T50" s="162"/>
      <c r="U50" s="163"/>
      <c r="V50" s="162"/>
      <c r="W50" s="162"/>
      <c r="X50" s="163"/>
      <c r="Y50" s="162">
        <f t="shared" si="1"/>
        <v>0</v>
      </c>
      <c r="Z50" s="164" t="str">
        <f t="shared" si="2"/>
        <v/>
      </c>
      <c r="AA50" s="165">
        <f t="shared" si="3"/>
        <v>0</v>
      </c>
      <c r="AB50" s="164" t="str">
        <f t="shared" si="4"/>
        <v/>
      </c>
      <c r="AC50" s="166">
        <f t="shared" si="5"/>
        <v>0</v>
      </c>
      <c r="AD50" s="164" t="str">
        <f t="shared" si="6"/>
        <v/>
      </c>
      <c r="AE50" s="160">
        <v>44.0</v>
      </c>
      <c r="AF50" s="161" t="str">
        <f t="shared" si="7"/>
        <v>Leslie  Cruz Espinal</v>
      </c>
      <c r="AG50" s="162"/>
      <c r="AH50" s="162"/>
      <c r="AI50" s="162"/>
      <c r="AJ50" s="162"/>
      <c r="AK50" s="162"/>
      <c r="AL50" s="162"/>
      <c r="AM50" s="162"/>
      <c r="AN50" s="162"/>
      <c r="AO50" s="162"/>
      <c r="AP50" s="162"/>
      <c r="AQ50" s="162"/>
      <c r="AR50" s="162"/>
      <c r="AS50" s="162"/>
      <c r="AT50" s="162"/>
      <c r="AU50" s="162"/>
      <c r="AV50" s="162"/>
      <c r="AW50" s="162"/>
      <c r="AX50" s="162"/>
      <c r="AY50" s="163"/>
      <c r="AZ50" s="163"/>
      <c r="BA50" s="163"/>
      <c r="BB50" s="163">
        <f t="shared" si="8"/>
        <v>0</v>
      </c>
      <c r="BC50" s="164" t="str">
        <f t="shared" si="9"/>
        <v/>
      </c>
      <c r="BD50" s="166">
        <f t="shared" si="10"/>
        <v>0</v>
      </c>
      <c r="BE50" s="164" t="str">
        <f t="shared" si="11"/>
        <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ESTUDI'!N53</f>
        <v/>
      </c>
      <c r="B51" s="160">
        <v>45.0</v>
      </c>
      <c r="C51" s="161" t="str">
        <f>'3A 2025 - 2026 DATOS DEL ESTUDI'!B48</f>
        <v/>
      </c>
      <c r="D51" s="162"/>
      <c r="E51" s="162"/>
      <c r="F51" s="162"/>
      <c r="G51" s="162"/>
      <c r="H51" s="162"/>
      <c r="I51" s="162"/>
      <c r="J51" s="162"/>
      <c r="K51" s="162"/>
      <c r="L51" s="162"/>
      <c r="M51" s="162"/>
      <c r="N51" s="162"/>
      <c r="O51" s="162"/>
      <c r="P51" s="162"/>
      <c r="Q51" s="162"/>
      <c r="R51" s="162"/>
      <c r="S51" s="162"/>
      <c r="T51" s="162"/>
      <c r="U51" s="163"/>
      <c r="V51" s="162"/>
      <c r="W51" s="162"/>
      <c r="X51" s="163"/>
      <c r="Y51" s="162">
        <f t="shared" si="1"/>
        <v>0</v>
      </c>
      <c r="Z51" s="164" t="str">
        <f t="shared" si="2"/>
        <v/>
      </c>
      <c r="AA51" s="165">
        <f t="shared" si="3"/>
        <v>0</v>
      </c>
      <c r="AB51" s="164" t="str">
        <f t="shared" si="4"/>
        <v/>
      </c>
      <c r="AC51" s="166">
        <f t="shared" si="5"/>
        <v>0</v>
      </c>
      <c r="AD51" s="164" t="str">
        <f t="shared" si="6"/>
        <v/>
      </c>
      <c r="AE51" s="160">
        <v>45.0</v>
      </c>
      <c r="AF51" s="161" t="str">
        <f t="shared" si="7"/>
        <v/>
      </c>
      <c r="AG51" s="162"/>
      <c r="AH51" s="162"/>
      <c r="AI51" s="162"/>
      <c r="AJ51" s="162"/>
      <c r="AK51" s="162"/>
      <c r="AL51" s="162"/>
      <c r="AM51" s="162"/>
      <c r="AN51" s="162"/>
      <c r="AO51" s="162"/>
      <c r="AP51" s="162"/>
      <c r="AQ51" s="162"/>
      <c r="AR51" s="162"/>
      <c r="AS51" s="162"/>
      <c r="AT51" s="162"/>
      <c r="AU51" s="162"/>
      <c r="AV51" s="162"/>
      <c r="AW51" s="162"/>
      <c r="AX51" s="162"/>
      <c r="AY51" s="163"/>
      <c r="AZ51" s="163"/>
      <c r="BA51" s="163"/>
      <c r="BB51" s="163">
        <f t="shared" si="8"/>
        <v>0</v>
      </c>
      <c r="BC51" s="164" t="str">
        <f t="shared" si="9"/>
        <v/>
      </c>
      <c r="BD51" s="166">
        <f t="shared" si="10"/>
        <v>0</v>
      </c>
      <c r="BE51" s="164" t="str">
        <f t="shared" si="11"/>
        <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'ALE320'!$BO$7:$BO$18</formula1>
    </dataValidation>
    <dataValidation type="list" allowBlank="1" showErrorMessage="1" sqref="D1">
      <formula1>'ALE320'!$BN$7:$BN$16</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172" t="s">
        <v>582</v>
      </c>
    </row>
    <row r="2">
      <c r="A2" s="173" t="s">
        <v>583</v>
      </c>
      <c r="B2" s="16"/>
      <c r="C2" s="174" t="s">
        <v>584</v>
      </c>
      <c r="D2" s="174" t="s">
        <v>585</v>
      </c>
    </row>
    <row r="3">
      <c r="A3" s="175" t="s">
        <v>586</v>
      </c>
      <c r="B3" s="175" t="s">
        <v>587</v>
      </c>
      <c r="C3" s="176" t="s">
        <v>588</v>
      </c>
      <c r="D3" s="16"/>
    </row>
    <row r="4">
      <c r="A4" s="157" t="s">
        <v>589</v>
      </c>
      <c r="B4" s="177" t="s">
        <v>590</v>
      </c>
      <c r="C4" s="178" t="s">
        <v>591</v>
      </c>
      <c r="D4" s="16"/>
    </row>
    <row r="5">
      <c r="A5" s="157" t="s">
        <v>592</v>
      </c>
      <c r="B5" s="177" t="s">
        <v>593</v>
      </c>
      <c r="C5" s="178" t="s">
        <v>594</v>
      </c>
      <c r="D5" s="16"/>
    </row>
    <row r="6">
      <c r="A6" s="157" t="s">
        <v>595</v>
      </c>
      <c r="B6" s="177" t="s">
        <v>596</v>
      </c>
      <c r="C6" s="178" t="s">
        <v>597</v>
      </c>
      <c r="D6" s="16"/>
    </row>
    <row r="7">
      <c r="A7" s="157" t="s">
        <v>598</v>
      </c>
      <c r="B7" s="177" t="s">
        <v>599</v>
      </c>
      <c r="C7" s="178" t="s">
        <v>600</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172" t="s">
        <v>582</v>
      </c>
    </row>
    <row r="2">
      <c r="A2" s="173" t="s">
        <v>583</v>
      </c>
      <c r="B2" s="16"/>
      <c r="C2" s="174" t="s">
        <v>584</v>
      </c>
      <c r="D2" s="174" t="s">
        <v>585</v>
      </c>
    </row>
    <row r="3">
      <c r="A3" s="175" t="s">
        <v>586</v>
      </c>
      <c r="B3" s="175" t="s">
        <v>587</v>
      </c>
      <c r="C3" s="176" t="s">
        <v>588</v>
      </c>
      <c r="D3" s="16"/>
    </row>
    <row r="4">
      <c r="A4" s="157" t="s">
        <v>601</v>
      </c>
      <c r="B4" s="177" t="s">
        <v>602</v>
      </c>
      <c r="C4" s="178" t="s">
        <v>603</v>
      </c>
      <c r="D4" s="16"/>
    </row>
    <row r="5">
      <c r="A5" s="157" t="s">
        <v>604</v>
      </c>
      <c r="B5" s="177" t="s">
        <v>605</v>
      </c>
      <c r="C5" s="178" t="s">
        <v>606</v>
      </c>
      <c r="D5" s="16"/>
    </row>
    <row r="6">
      <c r="A6" s="157" t="s">
        <v>607</v>
      </c>
      <c r="B6" s="177" t="s">
        <v>608</v>
      </c>
      <c r="C6" s="178" t="s">
        <v>609</v>
      </c>
      <c r="D6" s="16"/>
    </row>
    <row r="7">
      <c r="A7" s="179" t="s">
        <v>610</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611</v>
      </c>
      <c r="B1" s="181" t="s">
        <v>612</v>
      </c>
    </row>
    <row r="2">
      <c r="A2" s="182" t="s">
        <v>613</v>
      </c>
      <c r="B2" s="182" t="s">
        <v>614</v>
      </c>
      <c r="C2" s="182" t="s">
        <v>615</v>
      </c>
    </row>
    <row r="3" ht="783.0" customHeight="1">
      <c r="A3" s="183" t="s">
        <v>616</v>
      </c>
      <c r="B3" s="184" t="s">
        <v>617</v>
      </c>
      <c r="C3" s="185" t="s">
        <v>618</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619</v>
      </c>
      <c r="B1" s="181" t="s">
        <v>612</v>
      </c>
    </row>
    <row r="2">
      <c r="A2" s="182" t="s">
        <v>613</v>
      </c>
      <c r="B2" s="182" t="s">
        <v>614</v>
      </c>
      <c r="C2" s="182" t="s">
        <v>615</v>
      </c>
    </row>
    <row r="3" ht="783.0" customHeight="1">
      <c r="A3" s="183" t="s">
        <v>616</v>
      </c>
      <c r="B3" s="184" t="s">
        <v>620</v>
      </c>
      <c r="C3" s="185" t="s">
        <v>621</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622</v>
      </c>
      <c r="B1" s="181" t="s">
        <v>612</v>
      </c>
    </row>
    <row r="2">
      <c r="A2" s="182" t="s">
        <v>613</v>
      </c>
      <c r="B2" s="182" t="s">
        <v>614</v>
      </c>
      <c r="C2" s="182" t="s">
        <v>615</v>
      </c>
    </row>
    <row r="3" ht="783.0" customHeight="1">
      <c r="A3" s="183" t="s">
        <v>616</v>
      </c>
      <c r="B3" s="184" t="s">
        <v>623</v>
      </c>
      <c r="C3" s="185" t="s">
        <v>624</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625</v>
      </c>
      <c r="B1" s="181" t="s">
        <v>612</v>
      </c>
    </row>
    <row r="2">
      <c r="A2" s="182" t="s">
        <v>613</v>
      </c>
      <c r="B2" s="182" t="s">
        <v>614</v>
      </c>
      <c r="C2" s="182" t="s">
        <v>615</v>
      </c>
    </row>
    <row r="3" ht="783.0" customHeight="1">
      <c r="A3" s="186"/>
      <c r="B3" s="184"/>
      <c r="C3" s="185"/>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18" width="6.38"/>
  </cols>
  <sheetData>
    <row r="1">
      <c r="A1" s="187" t="s">
        <v>540</v>
      </c>
      <c r="Q1" s="187" t="s">
        <v>626</v>
      </c>
    </row>
    <row r="2">
      <c r="A2" s="188" t="s">
        <v>627</v>
      </c>
      <c r="B2" s="189" t="s">
        <v>628</v>
      </c>
      <c r="C2" s="190" t="s">
        <v>629</v>
      </c>
      <c r="D2" s="15"/>
      <c r="E2" s="15"/>
      <c r="F2" s="15"/>
      <c r="G2" s="15"/>
      <c r="H2" s="15"/>
      <c r="I2" s="15"/>
      <c r="J2" s="16"/>
      <c r="K2" s="190" t="s">
        <v>630</v>
      </c>
      <c r="L2" s="15"/>
      <c r="M2" s="15"/>
      <c r="N2" s="15"/>
      <c r="O2" s="15"/>
      <c r="P2" s="15"/>
      <c r="Q2" s="15"/>
      <c r="R2" s="16"/>
    </row>
    <row r="3" ht="30.0" customHeight="1">
      <c r="A3" s="191" t="s">
        <v>555</v>
      </c>
      <c r="B3" s="43"/>
      <c r="C3" s="22" t="s">
        <v>631</v>
      </c>
      <c r="D3" s="192" t="s">
        <v>632</v>
      </c>
      <c r="E3" s="22" t="s">
        <v>633</v>
      </c>
      <c r="F3" s="192" t="s">
        <v>634</v>
      </c>
      <c r="G3" s="22" t="s">
        <v>635</v>
      </c>
      <c r="H3" s="192" t="s">
        <v>636</v>
      </c>
      <c r="I3" s="22" t="s">
        <v>637</v>
      </c>
      <c r="J3" s="192" t="s">
        <v>638</v>
      </c>
      <c r="K3" s="22" t="s">
        <v>631</v>
      </c>
      <c r="L3" s="192" t="s">
        <v>632</v>
      </c>
      <c r="M3" s="22" t="s">
        <v>633</v>
      </c>
      <c r="N3" s="192" t="s">
        <v>634</v>
      </c>
      <c r="O3" s="22" t="s">
        <v>635</v>
      </c>
      <c r="P3" s="192" t="s">
        <v>636</v>
      </c>
      <c r="Q3" s="22" t="s">
        <v>637</v>
      </c>
      <c r="R3" s="192" t="s">
        <v>638</v>
      </c>
    </row>
    <row r="4" ht="30.0" customHeight="1">
      <c r="A4" s="193">
        <v>1.0</v>
      </c>
      <c r="B4" s="128" t="str">
        <f>'3A 2025 - 2026 DATOS DEL ESTUDI'!B4</f>
        <v>Jadiel De Jesús Acosta Peña</v>
      </c>
      <c r="C4" s="146">
        <v>83.0</v>
      </c>
      <c r="D4" s="194"/>
      <c r="E4" s="146">
        <v>89.0</v>
      </c>
      <c r="F4" s="194"/>
      <c r="G4" s="195">
        <v>90.0</v>
      </c>
      <c r="H4" s="194"/>
      <c r="I4" s="146"/>
      <c r="J4" s="194"/>
      <c r="K4" s="146">
        <v>80.0</v>
      </c>
      <c r="L4" s="194"/>
      <c r="M4" s="146">
        <v>82.0</v>
      </c>
      <c r="N4" s="194"/>
      <c r="O4" s="146">
        <v>87.0</v>
      </c>
      <c r="P4" s="194"/>
      <c r="Q4" s="146"/>
      <c r="R4" s="194"/>
    </row>
    <row r="5" ht="30.0" customHeight="1">
      <c r="A5" s="193">
        <v>2.0</v>
      </c>
      <c r="B5" s="128" t="str">
        <f>'3A 2025 - 2026 DATOS DEL ESTUDI'!B5</f>
        <v>Daniel  Elía Almonte Martínez</v>
      </c>
      <c r="C5" s="146">
        <v>42.0</v>
      </c>
      <c r="D5" s="194">
        <v>75.0</v>
      </c>
      <c r="E5" s="146">
        <v>80.0</v>
      </c>
      <c r="F5" s="194"/>
      <c r="G5" s="195">
        <v>84.0</v>
      </c>
      <c r="H5" s="194"/>
      <c r="I5" s="146"/>
      <c r="J5" s="194"/>
      <c r="K5" s="146">
        <v>57.0</v>
      </c>
      <c r="L5" s="194">
        <v>72.0</v>
      </c>
      <c r="M5" s="146">
        <v>74.0</v>
      </c>
      <c r="N5" s="194"/>
      <c r="O5" s="146">
        <v>81.0</v>
      </c>
      <c r="P5" s="194"/>
      <c r="Q5" s="146"/>
      <c r="R5" s="194"/>
    </row>
    <row r="6" ht="30.0" customHeight="1">
      <c r="A6" s="193">
        <v>3.0</v>
      </c>
      <c r="B6" s="128" t="str">
        <f>'3A 2025 - 2026 DATOS DEL ESTUDI'!B6</f>
        <v>Isaac  Ángeles Liriano</v>
      </c>
      <c r="C6" s="146">
        <v>40.0</v>
      </c>
      <c r="D6" s="194">
        <v>52.0</v>
      </c>
      <c r="E6" s="146">
        <v>58.0</v>
      </c>
      <c r="F6" s="194">
        <v>71.0</v>
      </c>
      <c r="G6" s="195">
        <v>77.0</v>
      </c>
      <c r="H6" s="194"/>
      <c r="I6" s="146"/>
      <c r="J6" s="194"/>
      <c r="K6" s="146">
        <v>38.0</v>
      </c>
      <c r="L6" s="194">
        <v>51.0</v>
      </c>
      <c r="M6" s="146">
        <v>42.0</v>
      </c>
      <c r="N6" s="194">
        <v>60.0</v>
      </c>
      <c r="O6" s="146">
        <v>60.0</v>
      </c>
      <c r="P6" s="194"/>
      <c r="Q6" s="146"/>
      <c r="R6" s="194"/>
    </row>
    <row r="7" ht="30.0" customHeight="1">
      <c r="A7" s="193">
        <v>4.0</v>
      </c>
      <c r="B7" s="128" t="str">
        <f>'3A 2025 - 2026 DATOS DEL ESTUDI'!B7</f>
        <v>Melaniee  Aquino  Estrella</v>
      </c>
      <c r="C7" s="146">
        <v>58.0</v>
      </c>
      <c r="D7" s="194">
        <v>62.0</v>
      </c>
      <c r="E7" s="146">
        <v>71.0</v>
      </c>
      <c r="F7" s="194"/>
      <c r="G7" s="195">
        <v>58.0</v>
      </c>
      <c r="H7" s="194"/>
      <c r="I7" s="146"/>
      <c r="J7" s="194"/>
      <c r="K7" s="146">
        <v>58.0</v>
      </c>
      <c r="L7" s="194">
        <v>71.0</v>
      </c>
      <c r="M7" s="146">
        <v>75.0</v>
      </c>
      <c r="N7" s="194"/>
      <c r="O7" s="146">
        <v>78.0</v>
      </c>
      <c r="P7" s="194"/>
      <c r="Q7" s="146"/>
      <c r="R7" s="194"/>
    </row>
    <row r="8" ht="30.0" customHeight="1">
      <c r="A8" s="193">
        <v>5.0</v>
      </c>
      <c r="B8" s="128" t="str">
        <f>'3A 2025 - 2026 DATOS DEL ESTUDI'!B8</f>
        <v>Jennifer  Asenjo  De Los Santos TRANSFERIDA 10/12/25</v>
      </c>
      <c r="C8" s="146">
        <v>92.0</v>
      </c>
      <c r="D8" s="194"/>
      <c r="E8" s="146"/>
      <c r="F8" s="194"/>
      <c r="G8" s="195"/>
      <c r="H8" s="194"/>
      <c r="I8" s="146"/>
      <c r="J8" s="194"/>
      <c r="K8" s="146">
        <v>87.0</v>
      </c>
      <c r="L8" s="194"/>
      <c r="M8" s="146"/>
      <c r="N8" s="194"/>
      <c r="O8" s="146"/>
      <c r="P8" s="194"/>
      <c r="Q8" s="146"/>
      <c r="R8" s="194"/>
    </row>
    <row r="9" ht="30.0" customHeight="1">
      <c r="A9" s="193">
        <v>6.0</v>
      </c>
      <c r="B9" s="128" t="str">
        <f>'3A 2025 - 2026 DATOS DEL ESTUDI'!B9</f>
        <v>Leshlie Crismayri Bautista Quezada</v>
      </c>
      <c r="C9" s="146">
        <v>93.0</v>
      </c>
      <c r="D9" s="194"/>
      <c r="E9" s="146">
        <v>86.0</v>
      </c>
      <c r="F9" s="194"/>
      <c r="G9" s="195">
        <v>90.0</v>
      </c>
      <c r="H9" s="194"/>
      <c r="I9" s="146"/>
      <c r="J9" s="194"/>
      <c r="K9" s="146">
        <v>90.0</v>
      </c>
      <c r="L9" s="194"/>
      <c r="M9" s="146">
        <v>87.0</v>
      </c>
      <c r="N9" s="194"/>
      <c r="O9" s="146">
        <v>84.0</v>
      </c>
      <c r="P9" s="194"/>
      <c r="Q9" s="146"/>
      <c r="R9" s="194"/>
    </row>
    <row r="10" ht="30.0" customHeight="1">
      <c r="A10" s="193">
        <v>7.0</v>
      </c>
      <c r="B10" s="128" t="str">
        <f>'3A 2025 - 2026 DATOS DEL ESTUDI'!B10</f>
        <v>Gilber  Bello Silva</v>
      </c>
      <c r="C10" s="146">
        <v>78.0</v>
      </c>
      <c r="D10" s="194"/>
      <c r="E10" s="146">
        <v>72.0</v>
      </c>
      <c r="F10" s="194"/>
      <c r="G10" s="195">
        <v>72.0</v>
      </c>
      <c r="H10" s="194"/>
      <c r="I10" s="146"/>
      <c r="J10" s="194"/>
      <c r="K10" s="146">
        <v>77.0</v>
      </c>
      <c r="L10" s="194"/>
      <c r="M10" s="146">
        <v>72.0</v>
      </c>
      <c r="N10" s="194"/>
      <c r="O10" s="146">
        <v>70.0</v>
      </c>
      <c r="P10" s="194"/>
      <c r="Q10" s="146"/>
      <c r="R10" s="194"/>
    </row>
    <row r="11" ht="30.0" customHeight="1">
      <c r="A11" s="193">
        <v>8.0</v>
      </c>
      <c r="B11" s="128" t="str">
        <f>'3A 2025 - 2026 DATOS DEL ESTUDI'!B11</f>
        <v>Sherlyn Mariel Bernabel Lora</v>
      </c>
      <c r="C11" s="146">
        <v>52.0</v>
      </c>
      <c r="D11" s="194">
        <v>61.0</v>
      </c>
      <c r="E11" s="146">
        <v>50.0</v>
      </c>
      <c r="F11" s="194">
        <v>71.0</v>
      </c>
      <c r="G11" s="195">
        <v>74.0</v>
      </c>
      <c r="H11" s="194"/>
      <c r="I11" s="146"/>
      <c r="J11" s="194"/>
      <c r="K11" s="146">
        <v>57.0</v>
      </c>
      <c r="L11" s="194">
        <v>60.0</v>
      </c>
      <c r="M11" s="146">
        <v>55.0</v>
      </c>
      <c r="N11" s="194">
        <v>72.0</v>
      </c>
      <c r="O11" s="146">
        <v>72.0</v>
      </c>
      <c r="P11" s="194"/>
      <c r="Q11" s="146"/>
      <c r="R11" s="194"/>
    </row>
    <row r="12" ht="30.0" customHeight="1">
      <c r="A12" s="193">
        <v>9.0</v>
      </c>
      <c r="B12" s="128" t="str">
        <f>'3A 2025 - 2026 DATOS DEL ESTUDI'!B12</f>
        <v>Erleen  Brito Castillo</v>
      </c>
      <c r="C12" s="146">
        <v>58.0</v>
      </c>
      <c r="D12" s="194">
        <v>64.0</v>
      </c>
      <c r="E12" s="146">
        <v>51.0</v>
      </c>
      <c r="F12" s="194">
        <v>71.0</v>
      </c>
      <c r="G12" s="195">
        <v>57.0</v>
      </c>
      <c r="H12" s="194"/>
      <c r="I12" s="146"/>
      <c r="J12" s="194"/>
      <c r="K12" s="146">
        <v>58.0</v>
      </c>
      <c r="L12" s="194">
        <v>61.0</v>
      </c>
      <c r="M12" s="146">
        <v>62.0</v>
      </c>
      <c r="N12" s="194">
        <v>74.0</v>
      </c>
      <c r="O12" s="146">
        <v>74.0</v>
      </c>
      <c r="P12" s="194"/>
      <c r="Q12" s="146"/>
      <c r="R12" s="194"/>
    </row>
    <row r="13" ht="30.0" customHeight="1">
      <c r="A13" s="193">
        <v>10.0</v>
      </c>
      <c r="B13" s="128" t="str">
        <f>'3A 2025 - 2026 DATOS DEL ESTUDI'!B13</f>
        <v>Brianny  Caraballo Guzmán</v>
      </c>
      <c r="C13" s="146">
        <v>98.0</v>
      </c>
      <c r="D13" s="194"/>
      <c r="E13" s="146">
        <v>95.0</v>
      </c>
      <c r="F13" s="194"/>
      <c r="G13" s="195">
        <v>100.0</v>
      </c>
      <c r="H13" s="194"/>
      <c r="I13" s="146"/>
      <c r="J13" s="194"/>
      <c r="K13" s="146">
        <v>97.0</v>
      </c>
      <c r="L13" s="194"/>
      <c r="M13" s="146">
        <v>100.0</v>
      </c>
      <c r="N13" s="194"/>
      <c r="O13" s="146">
        <v>96.0</v>
      </c>
      <c r="P13" s="194"/>
      <c r="Q13" s="146"/>
      <c r="R13" s="194"/>
    </row>
    <row r="14" ht="30.0" customHeight="1">
      <c r="A14" s="193">
        <v>11.0</v>
      </c>
      <c r="B14" s="128" t="str">
        <f>'3A 2025 - 2026 DATOS DEL ESTUDI'!B14</f>
        <v>Scarlet  Castillo</v>
      </c>
      <c r="C14" s="146">
        <v>44.0</v>
      </c>
      <c r="D14" s="194">
        <v>53.0</v>
      </c>
      <c r="E14" s="146">
        <v>44.0</v>
      </c>
      <c r="F14" s="194">
        <v>71.0</v>
      </c>
      <c r="G14" s="195">
        <v>78.0</v>
      </c>
      <c r="H14" s="194"/>
      <c r="I14" s="146"/>
      <c r="J14" s="194"/>
      <c r="K14" s="146">
        <v>56.0</v>
      </c>
      <c r="L14" s="194">
        <v>61.0</v>
      </c>
      <c r="M14" s="146">
        <v>52.0</v>
      </c>
      <c r="N14" s="194">
        <v>71.0</v>
      </c>
      <c r="O14" s="146">
        <v>60.0</v>
      </c>
      <c r="P14" s="194"/>
      <c r="Q14" s="146"/>
      <c r="R14" s="194"/>
    </row>
    <row r="15" ht="30.0" customHeight="1">
      <c r="A15" s="193">
        <v>12.0</v>
      </c>
      <c r="B15" s="128" t="str">
        <f>'3A 2025 - 2026 DATOS DEL ESTUDI'!B15</f>
        <v>Yarselin  Cruz Peña</v>
      </c>
      <c r="C15" s="146">
        <v>85.0</v>
      </c>
      <c r="D15" s="194"/>
      <c r="E15" s="146">
        <v>85.0</v>
      </c>
      <c r="F15" s="194"/>
      <c r="G15" s="195">
        <v>84.0</v>
      </c>
      <c r="H15" s="194"/>
      <c r="I15" s="146"/>
      <c r="J15" s="194"/>
      <c r="K15" s="146">
        <v>75.0</v>
      </c>
      <c r="L15" s="194"/>
      <c r="M15" s="146">
        <v>86.0</v>
      </c>
      <c r="N15" s="194"/>
      <c r="O15" s="146">
        <v>83.0</v>
      </c>
      <c r="P15" s="194"/>
      <c r="Q15" s="146"/>
      <c r="R15" s="194"/>
    </row>
    <row r="16" ht="30.0" customHeight="1">
      <c r="A16" s="193">
        <v>13.0</v>
      </c>
      <c r="B16" s="128" t="str">
        <f>'3A 2025 - 2026 DATOS DEL ESTUDI'!B16</f>
        <v>Fernando José Díaz Fernández</v>
      </c>
      <c r="C16" s="146">
        <v>78.0</v>
      </c>
      <c r="D16" s="194"/>
      <c r="E16" s="146">
        <v>82.0</v>
      </c>
      <c r="F16" s="194"/>
      <c r="G16" s="195">
        <v>78.0</v>
      </c>
      <c r="H16" s="194"/>
      <c r="I16" s="146"/>
      <c r="J16" s="194"/>
      <c r="K16" s="146">
        <v>80.0</v>
      </c>
      <c r="L16" s="194"/>
      <c r="M16" s="146">
        <v>85.0</v>
      </c>
      <c r="N16" s="194"/>
      <c r="O16" s="146">
        <v>80.0</v>
      </c>
      <c r="P16" s="194"/>
      <c r="Q16" s="146"/>
      <c r="R16" s="194"/>
    </row>
    <row r="17" ht="30.0" customHeight="1">
      <c r="A17" s="193">
        <v>14.0</v>
      </c>
      <c r="B17" s="128" t="str">
        <f>'3A 2025 - 2026 DATOS DEL ESTUDI'!B17</f>
        <v>Scarlett  Espinal Estéves</v>
      </c>
      <c r="C17" s="146">
        <v>55.0</v>
      </c>
      <c r="D17" s="194">
        <v>72.0</v>
      </c>
      <c r="E17" s="146">
        <v>78.0</v>
      </c>
      <c r="F17" s="194"/>
      <c r="G17" s="195">
        <v>77.0</v>
      </c>
      <c r="H17" s="194"/>
      <c r="I17" s="146"/>
      <c r="J17" s="194"/>
      <c r="K17" s="146">
        <v>72.0</v>
      </c>
      <c r="L17" s="194"/>
      <c r="M17" s="146">
        <v>77.0</v>
      </c>
      <c r="N17" s="194"/>
      <c r="O17" s="146">
        <v>76.0</v>
      </c>
      <c r="P17" s="194"/>
      <c r="Q17" s="146"/>
      <c r="R17" s="194"/>
    </row>
    <row r="18" ht="30.0" customHeight="1">
      <c r="A18" s="193">
        <v>15.0</v>
      </c>
      <c r="B18" s="128" t="str">
        <f>'3A 2025 - 2026 DATOS DEL ESTUDI'!B18</f>
        <v>José Manuel Estrella</v>
      </c>
      <c r="C18" s="146">
        <v>50.0</v>
      </c>
      <c r="D18" s="194">
        <v>71.0</v>
      </c>
      <c r="E18" s="146">
        <v>71.0</v>
      </c>
      <c r="F18" s="194"/>
      <c r="G18" s="195">
        <v>78.0</v>
      </c>
      <c r="H18" s="194"/>
      <c r="I18" s="146"/>
      <c r="J18" s="194"/>
      <c r="K18" s="146">
        <v>47.0</v>
      </c>
      <c r="L18" s="194">
        <v>58.0</v>
      </c>
      <c r="M18" s="146">
        <v>63.0</v>
      </c>
      <c r="N18" s="194">
        <v>75.0</v>
      </c>
      <c r="O18" s="146">
        <v>75.0</v>
      </c>
      <c r="P18" s="194"/>
      <c r="Q18" s="146"/>
      <c r="R18" s="194"/>
    </row>
    <row r="19" ht="30.0" customHeight="1">
      <c r="A19" s="193">
        <v>16.0</v>
      </c>
      <c r="B19" s="128" t="str">
        <f>'3A 2025 - 2026 DATOS DEL ESTUDI'!B19</f>
        <v>Misael Starberk Ferreras Pérez</v>
      </c>
      <c r="C19" s="146">
        <v>80.0</v>
      </c>
      <c r="D19" s="194"/>
      <c r="E19" s="146">
        <v>85.0</v>
      </c>
      <c r="F19" s="194"/>
      <c r="G19" s="195">
        <v>88.0</v>
      </c>
      <c r="H19" s="194"/>
      <c r="I19" s="146"/>
      <c r="J19" s="194"/>
      <c r="K19" s="146">
        <v>80.0</v>
      </c>
      <c r="L19" s="194"/>
      <c r="M19" s="146">
        <v>88.0</v>
      </c>
      <c r="N19" s="194"/>
      <c r="O19" s="146">
        <v>86.0</v>
      </c>
      <c r="P19" s="194"/>
      <c r="Q19" s="146"/>
      <c r="R19" s="194"/>
    </row>
    <row r="20" ht="30.0" customHeight="1">
      <c r="A20" s="193">
        <v>17.0</v>
      </c>
      <c r="B20" s="128" t="str">
        <f>'3A 2025 - 2026 DATOS DEL ESTUDI'!B20</f>
        <v>Ruth Esther Fernández Rodríguez</v>
      </c>
      <c r="C20" s="146">
        <v>91.0</v>
      </c>
      <c r="D20" s="194"/>
      <c r="E20" s="146">
        <v>80.0</v>
      </c>
      <c r="F20" s="194"/>
      <c r="G20" s="195">
        <v>87.0</v>
      </c>
      <c r="H20" s="194"/>
      <c r="I20" s="146"/>
      <c r="J20" s="194"/>
      <c r="K20" s="146">
        <v>83.0</v>
      </c>
      <c r="L20" s="194"/>
      <c r="M20" s="146">
        <v>84.0</v>
      </c>
      <c r="N20" s="194"/>
      <c r="O20" s="146">
        <v>82.0</v>
      </c>
      <c r="P20" s="194"/>
      <c r="Q20" s="146"/>
      <c r="R20" s="194"/>
    </row>
    <row r="21" ht="30.0" customHeight="1">
      <c r="A21" s="193">
        <v>18.0</v>
      </c>
      <c r="B21" s="128" t="str">
        <f>'3A 2025 - 2026 DATOS DEL ESTUDI'!B21</f>
        <v>Discairy  Filpo Estrella</v>
      </c>
      <c r="C21" s="146">
        <v>89.0</v>
      </c>
      <c r="D21" s="194"/>
      <c r="E21" s="146">
        <v>85.0</v>
      </c>
      <c r="F21" s="194"/>
      <c r="G21" s="195">
        <v>81.0</v>
      </c>
      <c r="H21" s="194"/>
      <c r="I21" s="146"/>
      <c r="J21" s="194"/>
      <c r="K21" s="146">
        <v>81.0</v>
      </c>
      <c r="L21" s="194"/>
      <c r="M21" s="146">
        <v>84.0</v>
      </c>
      <c r="N21" s="194"/>
      <c r="O21" s="146">
        <v>83.0</v>
      </c>
      <c r="P21" s="194"/>
      <c r="Q21" s="146"/>
      <c r="R21" s="194"/>
    </row>
    <row r="22" ht="30.0" customHeight="1">
      <c r="A22" s="193">
        <v>19.0</v>
      </c>
      <c r="B22" s="128" t="str">
        <f>'3A 2025 - 2026 DATOS DEL ESTUDI'!B22</f>
        <v>Alexis Enmanuel Gil  Sánchez</v>
      </c>
      <c r="C22" s="146">
        <v>42.0</v>
      </c>
      <c r="D22" s="194">
        <v>54.0</v>
      </c>
      <c r="E22" s="146">
        <v>45.0</v>
      </c>
      <c r="F22" s="194">
        <v>62.0</v>
      </c>
      <c r="G22" s="195">
        <v>71.0</v>
      </c>
      <c r="H22" s="194"/>
      <c r="I22" s="146"/>
      <c r="J22" s="194"/>
      <c r="K22" s="146">
        <v>40.0</v>
      </c>
      <c r="L22" s="194">
        <v>51.0</v>
      </c>
      <c r="M22" s="146">
        <v>42.0</v>
      </c>
      <c r="N22" s="194">
        <v>64.0</v>
      </c>
      <c r="O22" s="146">
        <v>61.0</v>
      </c>
      <c r="P22" s="194"/>
      <c r="Q22" s="146"/>
      <c r="R22" s="194"/>
    </row>
    <row r="23" ht="30.0" customHeight="1">
      <c r="A23" s="193">
        <v>20.0</v>
      </c>
      <c r="B23" s="128" t="str">
        <f>'3A 2025 - 2026 DATOS DEL ESTUDI'!B23</f>
        <v>Ayendy Jesús Guzmán</v>
      </c>
      <c r="C23" s="146">
        <v>75.0</v>
      </c>
      <c r="D23" s="194"/>
      <c r="E23" s="146">
        <v>35.0</v>
      </c>
      <c r="F23" s="194">
        <v>72.0</v>
      </c>
      <c r="G23" s="195">
        <v>72.0</v>
      </c>
      <c r="H23" s="194"/>
      <c r="I23" s="146"/>
      <c r="J23" s="194"/>
      <c r="K23" s="146">
        <v>72.0</v>
      </c>
      <c r="L23" s="194"/>
      <c r="M23" s="146">
        <v>42.0</v>
      </c>
      <c r="N23" s="194">
        <v>65.0</v>
      </c>
      <c r="O23" s="146">
        <v>62.0</v>
      </c>
      <c r="P23" s="194"/>
      <c r="Q23" s="146"/>
      <c r="R23" s="194"/>
    </row>
    <row r="24" ht="30.0" customHeight="1">
      <c r="A24" s="193">
        <v>21.0</v>
      </c>
      <c r="B24" s="128" t="str">
        <f>'3A 2025 - 2026 DATOS DEL ESTUDI'!B24</f>
        <v>Yassir  Hernández Disla</v>
      </c>
      <c r="C24" s="146">
        <v>75.0</v>
      </c>
      <c r="D24" s="194"/>
      <c r="E24" s="146">
        <v>80.0</v>
      </c>
      <c r="F24" s="194"/>
      <c r="G24" s="195">
        <v>78.0</v>
      </c>
      <c r="H24" s="194"/>
      <c r="I24" s="146"/>
      <c r="J24" s="194"/>
      <c r="K24" s="146">
        <v>78.0</v>
      </c>
      <c r="L24" s="194"/>
      <c r="M24" s="146">
        <v>84.0</v>
      </c>
      <c r="N24" s="194"/>
      <c r="O24" s="146">
        <v>80.0</v>
      </c>
      <c r="P24" s="194"/>
      <c r="Q24" s="146"/>
      <c r="R24" s="194"/>
    </row>
    <row r="25" ht="30.0" customHeight="1">
      <c r="A25" s="193">
        <v>22.0</v>
      </c>
      <c r="B25" s="128" t="str">
        <f>'3A 2025 - 2026 DATOS DEL ESTUDI'!B25</f>
        <v>Yadiel  Jiménez Betances</v>
      </c>
      <c r="C25" s="146">
        <v>84.0</v>
      </c>
      <c r="D25" s="194"/>
      <c r="E25" s="146">
        <v>86.0</v>
      </c>
      <c r="F25" s="194"/>
      <c r="G25" s="195">
        <v>80.0</v>
      </c>
      <c r="H25" s="194"/>
      <c r="I25" s="146"/>
      <c r="J25" s="194"/>
      <c r="K25" s="146">
        <v>83.0</v>
      </c>
      <c r="L25" s="194"/>
      <c r="M25" s="146">
        <v>84.0</v>
      </c>
      <c r="N25" s="194"/>
      <c r="O25" s="146">
        <v>84.0</v>
      </c>
      <c r="P25" s="194"/>
      <c r="Q25" s="146"/>
      <c r="R25" s="194"/>
    </row>
    <row r="26" ht="30.0" customHeight="1">
      <c r="A26" s="193">
        <v>23.0</v>
      </c>
      <c r="B26" s="128" t="str">
        <f>'3A 2025 - 2026 DATOS DEL ESTUDI'!B26</f>
        <v>Yamel  Mella Aquino</v>
      </c>
      <c r="C26" s="146">
        <v>78.0</v>
      </c>
      <c r="D26" s="194"/>
      <c r="E26" s="146">
        <v>87.0</v>
      </c>
      <c r="F26" s="194"/>
      <c r="G26" s="195">
        <v>88.0</v>
      </c>
      <c r="H26" s="194"/>
      <c r="I26" s="146"/>
      <c r="J26" s="194"/>
      <c r="K26" s="146">
        <v>83.0</v>
      </c>
      <c r="L26" s="194"/>
      <c r="M26" s="146">
        <v>86.0</v>
      </c>
      <c r="N26" s="194"/>
      <c r="O26" s="146">
        <v>85.0</v>
      </c>
      <c r="P26" s="194"/>
      <c r="Q26" s="146"/>
      <c r="R26" s="194"/>
    </row>
    <row r="27" ht="30.0" customHeight="1">
      <c r="A27" s="193">
        <v>24.0</v>
      </c>
      <c r="B27" s="128" t="str">
        <f>'3A 2025 - 2026 DATOS DEL ESTUDI'!B27</f>
        <v>Sariely Del Carmen Mena Chávez</v>
      </c>
      <c r="C27" s="146">
        <v>83.0</v>
      </c>
      <c r="D27" s="194"/>
      <c r="E27" s="146">
        <v>82.0</v>
      </c>
      <c r="F27" s="194"/>
      <c r="G27" s="195">
        <v>78.0</v>
      </c>
      <c r="H27" s="194"/>
      <c r="I27" s="146"/>
      <c r="J27" s="194"/>
      <c r="K27" s="146">
        <v>71.0</v>
      </c>
      <c r="L27" s="194"/>
      <c r="M27" s="146">
        <v>77.0</v>
      </c>
      <c r="N27" s="194"/>
      <c r="O27" s="146">
        <v>80.0</v>
      </c>
      <c r="P27" s="194"/>
      <c r="Q27" s="146"/>
      <c r="R27" s="194"/>
    </row>
    <row r="28" ht="30.0" customHeight="1">
      <c r="A28" s="193">
        <v>25.0</v>
      </c>
      <c r="B28" s="128" t="str">
        <f>'3A 2025 - 2026 DATOS DEL ESTUDI'!B28</f>
        <v>David Carmelo Navas Fernández</v>
      </c>
      <c r="C28" s="146">
        <v>77.0</v>
      </c>
      <c r="D28" s="194"/>
      <c r="E28" s="146">
        <v>80.0</v>
      </c>
      <c r="F28" s="194"/>
      <c r="G28" s="195">
        <v>88.0</v>
      </c>
      <c r="H28" s="194"/>
      <c r="I28" s="146"/>
      <c r="J28" s="194"/>
      <c r="K28" s="146">
        <v>76.0</v>
      </c>
      <c r="L28" s="194"/>
      <c r="M28" s="146">
        <v>84.0</v>
      </c>
      <c r="N28" s="194"/>
      <c r="O28" s="146">
        <v>87.0</v>
      </c>
      <c r="P28" s="194"/>
      <c r="Q28" s="146"/>
      <c r="R28" s="194"/>
    </row>
    <row r="29" ht="30.0" customHeight="1">
      <c r="A29" s="193">
        <v>26.0</v>
      </c>
      <c r="B29" s="128" t="str">
        <f>'3A 2025 - 2026 DATOS DEL ESTUDI'!B29</f>
        <v>Andriw Jelier Ortiz Rodríguez</v>
      </c>
      <c r="C29" s="146">
        <v>85.0</v>
      </c>
      <c r="D29" s="194"/>
      <c r="E29" s="146">
        <v>85.0</v>
      </c>
      <c r="F29" s="194"/>
      <c r="G29" s="195">
        <v>86.0</v>
      </c>
      <c r="H29" s="194"/>
      <c r="I29" s="146"/>
      <c r="J29" s="194"/>
      <c r="K29" s="146">
        <v>90.0</v>
      </c>
      <c r="L29" s="194"/>
      <c r="M29" s="146">
        <v>94.0</v>
      </c>
      <c r="N29" s="194"/>
      <c r="O29" s="146">
        <v>85.0</v>
      </c>
      <c r="P29" s="194"/>
      <c r="Q29" s="146"/>
      <c r="R29" s="194"/>
    </row>
    <row r="30" ht="30.0" customHeight="1">
      <c r="A30" s="193">
        <v>27.0</v>
      </c>
      <c r="B30" s="128" t="str">
        <f>'3A 2025 - 2026 DATOS DEL ESTUDI'!B30</f>
        <v>Dashley Nicole Peña García</v>
      </c>
      <c r="C30" s="146">
        <v>79.0</v>
      </c>
      <c r="D30" s="194"/>
      <c r="E30" s="146">
        <v>80.0</v>
      </c>
      <c r="F30" s="194"/>
      <c r="G30" s="195">
        <v>78.0</v>
      </c>
      <c r="H30" s="194"/>
      <c r="I30" s="146"/>
      <c r="J30" s="194"/>
      <c r="K30" s="146">
        <v>76.0</v>
      </c>
      <c r="L30" s="194"/>
      <c r="M30" s="146">
        <v>76.0</v>
      </c>
      <c r="N30" s="194"/>
      <c r="O30" s="146">
        <v>78.0</v>
      </c>
      <c r="P30" s="194"/>
      <c r="Q30" s="146"/>
      <c r="R30" s="194"/>
    </row>
    <row r="31" ht="30.0" customHeight="1">
      <c r="A31" s="193">
        <v>28.0</v>
      </c>
      <c r="B31" s="128" t="str">
        <f>'3A 2025 - 2026 DATOS DEL ESTUDI'!B31</f>
        <v>Yesly  Peña Muñoz</v>
      </c>
      <c r="C31" s="146">
        <v>92.0</v>
      </c>
      <c r="D31" s="194"/>
      <c r="E31" s="146">
        <v>90.0</v>
      </c>
      <c r="F31" s="194"/>
      <c r="G31" s="195">
        <v>93.0</v>
      </c>
      <c r="H31" s="194"/>
      <c r="I31" s="146"/>
      <c r="J31" s="194"/>
      <c r="K31" s="146">
        <v>86.0</v>
      </c>
      <c r="L31" s="194"/>
      <c r="M31" s="146">
        <v>87.0</v>
      </c>
      <c r="N31" s="194"/>
      <c r="O31" s="146">
        <v>88.0</v>
      </c>
      <c r="P31" s="194"/>
      <c r="Q31" s="146"/>
      <c r="R31" s="194"/>
    </row>
    <row r="32" ht="30.0" customHeight="1">
      <c r="A32" s="193">
        <v>29.0</v>
      </c>
      <c r="B32" s="128" t="str">
        <f>'3A 2025 - 2026 DATOS DEL ESTUDI'!B32</f>
        <v>Wilbert  Peña Paulino</v>
      </c>
      <c r="C32" s="146">
        <v>78.0</v>
      </c>
      <c r="D32" s="194"/>
      <c r="E32" s="146">
        <v>77.0</v>
      </c>
      <c r="F32" s="194"/>
      <c r="G32" s="195">
        <v>85.0</v>
      </c>
      <c r="H32" s="194"/>
      <c r="I32" s="146"/>
      <c r="J32" s="194"/>
      <c r="K32" s="146">
        <v>75.0</v>
      </c>
      <c r="L32" s="194"/>
      <c r="M32" s="146">
        <v>78.0</v>
      </c>
      <c r="N32" s="194"/>
      <c r="O32" s="146">
        <v>78.0</v>
      </c>
      <c r="P32" s="194"/>
      <c r="Q32" s="146"/>
      <c r="R32" s="194"/>
    </row>
    <row r="33" ht="30.0" customHeight="1">
      <c r="A33" s="193">
        <v>30.0</v>
      </c>
      <c r="B33" s="128" t="str">
        <f>'3A 2025 - 2026 DATOS DEL ESTUDI'!B33</f>
        <v>Yonayry  Peña Santos</v>
      </c>
      <c r="C33" s="146">
        <v>78.0</v>
      </c>
      <c r="D33" s="194"/>
      <c r="E33" s="146">
        <v>75.0</v>
      </c>
      <c r="F33" s="194"/>
      <c r="G33" s="195">
        <v>74.0</v>
      </c>
      <c r="H33" s="194"/>
      <c r="I33" s="146"/>
      <c r="J33" s="194"/>
      <c r="K33" s="146">
        <v>71.0</v>
      </c>
      <c r="L33" s="194"/>
      <c r="M33" s="146">
        <v>74.0</v>
      </c>
      <c r="N33" s="194"/>
      <c r="O33" s="146">
        <v>75.0</v>
      </c>
      <c r="P33" s="194"/>
      <c r="Q33" s="146"/>
      <c r="R33" s="194"/>
    </row>
    <row r="34" ht="30.0" customHeight="1">
      <c r="A34" s="193">
        <v>31.0</v>
      </c>
      <c r="B34" s="128" t="str">
        <f>'3A 2025 - 2026 DATOS DEL ESTUDI'!B34</f>
        <v>Rossier Analiz Pérez Rodríguez</v>
      </c>
      <c r="C34" s="146">
        <v>80.0</v>
      </c>
      <c r="D34" s="194"/>
      <c r="E34" s="146">
        <v>85.0</v>
      </c>
      <c r="F34" s="194"/>
      <c r="G34" s="195">
        <v>89.0</v>
      </c>
      <c r="H34" s="194"/>
      <c r="I34" s="146"/>
      <c r="J34" s="194"/>
      <c r="K34" s="146">
        <v>81.0</v>
      </c>
      <c r="L34" s="194"/>
      <c r="M34" s="146">
        <v>86.0</v>
      </c>
      <c r="N34" s="194"/>
      <c r="O34" s="146">
        <v>88.0</v>
      </c>
      <c r="P34" s="194"/>
      <c r="Q34" s="146"/>
      <c r="R34" s="194"/>
    </row>
    <row r="35" ht="30.0" customHeight="1">
      <c r="A35" s="193">
        <v>32.0</v>
      </c>
      <c r="B35" s="128" t="str">
        <f>'3A 2025 - 2026 DATOS DEL ESTUDI'!B35</f>
        <v>Joseph Francisco Ramírez Espinosa</v>
      </c>
      <c r="C35" s="146">
        <v>74.0</v>
      </c>
      <c r="D35" s="194"/>
      <c r="E35" s="146">
        <v>78.0</v>
      </c>
      <c r="F35" s="194"/>
      <c r="G35" s="195">
        <v>81.0</v>
      </c>
      <c r="H35" s="194"/>
      <c r="I35" s="146"/>
      <c r="J35" s="194"/>
      <c r="K35" s="146">
        <v>75.0</v>
      </c>
      <c r="L35" s="194"/>
      <c r="M35" s="146">
        <v>80.0</v>
      </c>
      <c r="N35" s="194"/>
      <c r="O35" s="146">
        <v>76.0</v>
      </c>
      <c r="P35" s="194"/>
      <c r="Q35" s="146"/>
      <c r="R35" s="194"/>
    </row>
    <row r="36" ht="30.0" customHeight="1">
      <c r="A36" s="193">
        <v>33.0</v>
      </c>
      <c r="B36" s="128" t="str">
        <f>'3A 2025 - 2026 DATOS DEL ESTUDI'!B36</f>
        <v>Yariel Alfonso Ramos</v>
      </c>
      <c r="C36" s="146">
        <v>35.0</v>
      </c>
      <c r="D36" s="194">
        <v>51.0</v>
      </c>
      <c r="E36" s="146">
        <v>48.0</v>
      </c>
      <c r="F36" s="194">
        <v>72.0</v>
      </c>
      <c r="G36" s="195">
        <v>72.0</v>
      </c>
      <c r="H36" s="194"/>
      <c r="I36" s="146"/>
      <c r="J36" s="194"/>
      <c r="K36" s="146">
        <v>42.0</v>
      </c>
      <c r="L36" s="194">
        <v>57.0</v>
      </c>
      <c r="M36" s="146">
        <v>52.0</v>
      </c>
      <c r="N36" s="194">
        <v>71.0</v>
      </c>
      <c r="O36" s="146">
        <v>60.0</v>
      </c>
      <c r="P36" s="194"/>
      <c r="Q36" s="146"/>
      <c r="R36" s="194"/>
    </row>
    <row r="37" ht="30.0" customHeight="1">
      <c r="A37" s="193">
        <v>34.0</v>
      </c>
      <c r="B37" s="128" t="str">
        <f>'3A 2025 - 2026 DATOS DEL ESTUDI'!B37</f>
        <v>Carlos David Rodríguez Almánzar</v>
      </c>
      <c r="C37" s="146">
        <v>37.0</v>
      </c>
      <c r="D37" s="194">
        <v>78.0</v>
      </c>
      <c r="E37" s="146">
        <v>75.0</v>
      </c>
      <c r="F37" s="194"/>
      <c r="G37" s="195">
        <v>71.0</v>
      </c>
      <c r="H37" s="194"/>
      <c r="I37" s="146"/>
      <c r="J37" s="194"/>
      <c r="K37" s="146">
        <v>44.0</v>
      </c>
      <c r="L37" s="194">
        <v>79.0</v>
      </c>
      <c r="M37" s="146">
        <v>72.0</v>
      </c>
      <c r="N37" s="194"/>
      <c r="O37" s="146">
        <v>73.0</v>
      </c>
      <c r="P37" s="194"/>
      <c r="Q37" s="146"/>
      <c r="R37" s="194"/>
    </row>
    <row r="38" ht="30.0" customHeight="1">
      <c r="A38" s="193">
        <v>35.0</v>
      </c>
      <c r="B38" s="128" t="str">
        <f>'3A 2025 - 2026 DATOS DEL ESTUDI'!B38</f>
        <v>Darianni  Santos Medina</v>
      </c>
      <c r="C38" s="146">
        <v>86.0</v>
      </c>
      <c r="D38" s="194"/>
      <c r="E38" s="146">
        <v>89.0</v>
      </c>
      <c r="F38" s="194"/>
      <c r="G38" s="195">
        <v>88.0</v>
      </c>
      <c r="H38" s="194"/>
      <c r="I38" s="146"/>
      <c r="J38" s="194"/>
      <c r="K38" s="146">
        <v>82.0</v>
      </c>
      <c r="L38" s="194"/>
      <c r="M38" s="146">
        <v>84.0</v>
      </c>
      <c r="N38" s="194"/>
      <c r="O38" s="146">
        <v>87.0</v>
      </c>
      <c r="P38" s="194"/>
      <c r="Q38" s="146"/>
      <c r="R38" s="194"/>
    </row>
    <row r="39" ht="30.0" customHeight="1">
      <c r="A39" s="193">
        <v>36.0</v>
      </c>
      <c r="B39" s="128" t="str">
        <f>'3A 2025 - 2026 DATOS DEL ESTUDI'!B39</f>
        <v>Rosyeli Carolina Tavarez  Reyes</v>
      </c>
      <c r="C39" s="146">
        <v>80.0</v>
      </c>
      <c r="D39" s="194"/>
      <c r="E39" s="146">
        <v>77.0</v>
      </c>
      <c r="F39" s="194"/>
      <c r="G39" s="195">
        <v>87.0</v>
      </c>
      <c r="H39" s="194"/>
      <c r="I39" s="146"/>
      <c r="J39" s="194"/>
      <c r="K39" s="146">
        <v>84.0</v>
      </c>
      <c r="L39" s="194"/>
      <c r="M39" s="146">
        <v>78.0</v>
      </c>
      <c r="N39" s="194"/>
      <c r="O39" s="146">
        <v>78.0</v>
      </c>
      <c r="P39" s="194"/>
      <c r="Q39" s="146"/>
      <c r="R39" s="194"/>
    </row>
    <row r="40" ht="30.0" customHeight="1">
      <c r="A40" s="193">
        <v>37.0</v>
      </c>
      <c r="B40" s="128" t="str">
        <f>'3A 2025 - 2026 DATOS DEL ESTUDI'!B40</f>
        <v>Melani  Taveras Bautista</v>
      </c>
      <c r="C40" s="146">
        <v>86.0</v>
      </c>
      <c r="D40" s="194"/>
      <c r="E40" s="146">
        <v>87.0</v>
      </c>
      <c r="F40" s="194"/>
      <c r="G40" s="195">
        <v>81.0</v>
      </c>
      <c r="H40" s="194"/>
      <c r="I40" s="146"/>
      <c r="J40" s="194"/>
      <c r="K40" s="146">
        <v>82.0</v>
      </c>
      <c r="L40" s="194"/>
      <c r="M40" s="146">
        <v>85.0</v>
      </c>
      <c r="N40" s="194"/>
      <c r="O40" s="146">
        <v>85.0</v>
      </c>
      <c r="P40" s="194"/>
      <c r="Q40" s="146"/>
      <c r="R40" s="194"/>
    </row>
    <row r="41" ht="30.0" customHeight="1">
      <c r="A41" s="193">
        <v>38.0</v>
      </c>
      <c r="B41" s="128" t="str">
        <f>'3A 2025 - 2026 DATOS DEL ESTUDI'!B41</f>
        <v>Arianny  Tejada Guzmán</v>
      </c>
      <c r="C41" s="146">
        <v>85.0</v>
      </c>
      <c r="D41" s="194"/>
      <c r="E41" s="146">
        <v>89.0</v>
      </c>
      <c r="F41" s="194"/>
      <c r="G41" s="195">
        <v>88.0</v>
      </c>
      <c r="H41" s="194"/>
      <c r="I41" s="146"/>
      <c r="J41" s="194"/>
      <c r="K41" s="146">
        <v>87.0</v>
      </c>
      <c r="L41" s="194"/>
      <c r="M41" s="146">
        <v>87.0</v>
      </c>
      <c r="N41" s="194"/>
      <c r="O41" s="146">
        <v>87.0</v>
      </c>
      <c r="P41" s="194"/>
      <c r="Q41" s="146"/>
      <c r="R41" s="194"/>
    </row>
    <row r="42" ht="30.0" customHeight="1">
      <c r="A42" s="193">
        <v>39.0</v>
      </c>
      <c r="B42" s="128" t="str">
        <f>'3A 2025 - 2026 DATOS DEL ESTUDI'!B42</f>
        <v>Jeilyn Aliah Tejada</v>
      </c>
      <c r="C42" s="146">
        <v>71.0</v>
      </c>
      <c r="D42" s="194"/>
      <c r="E42" s="146">
        <v>81.0</v>
      </c>
      <c r="F42" s="194"/>
      <c r="G42" s="195">
        <v>78.0</v>
      </c>
      <c r="H42" s="194"/>
      <c r="I42" s="146"/>
      <c r="J42" s="194"/>
      <c r="K42" s="146">
        <v>72.0</v>
      </c>
      <c r="L42" s="194"/>
      <c r="M42" s="146">
        <v>76.0</v>
      </c>
      <c r="N42" s="194"/>
      <c r="O42" s="146">
        <v>79.0</v>
      </c>
      <c r="P42" s="194"/>
      <c r="Q42" s="146"/>
      <c r="R42" s="194"/>
    </row>
    <row r="43" ht="30.0" customHeight="1">
      <c r="A43" s="193">
        <v>40.0</v>
      </c>
      <c r="B43" s="128" t="str">
        <f>'3A 2025 - 2026 DATOS DEL ESTUDI'!B43</f>
        <v>Rosenny  Ureña Arias</v>
      </c>
      <c r="C43" s="146">
        <v>78.0</v>
      </c>
      <c r="D43" s="194"/>
      <c r="E43" s="146">
        <v>80.0</v>
      </c>
      <c r="F43" s="194"/>
      <c r="G43" s="195">
        <v>81.0</v>
      </c>
      <c r="H43" s="194"/>
      <c r="I43" s="146"/>
      <c r="J43" s="194"/>
      <c r="K43" s="146">
        <v>80.0</v>
      </c>
      <c r="L43" s="194"/>
      <c r="M43" s="146">
        <v>77.0</v>
      </c>
      <c r="N43" s="194"/>
      <c r="O43" s="146">
        <v>78.0</v>
      </c>
      <c r="P43" s="194"/>
      <c r="Q43" s="146"/>
      <c r="R43" s="194"/>
    </row>
    <row r="44" ht="30.0" customHeight="1">
      <c r="A44" s="193">
        <v>41.0</v>
      </c>
      <c r="B44" s="128" t="str">
        <f>'3A 2025 - 2026 DATOS DEL ESTUDI'!B44</f>
        <v>Jonathan  De Jesús Valerio Felipe</v>
      </c>
      <c r="C44" s="146">
        <v>60.0</v>
      </c>
      <c r="D44" s="194">
        <v>76.0</v>
      </c>
      <c r="E44" s="146">
        <v>78.0</v>
      </c>
      <c r="F44" s="194"/>
      <c r="G44" s="195">
        <v>78.0</v>
      </c>
      <c r="H44" s="194"/>
      <c r="I44" s="146"/>
      <c r="J44" s="194"/>
      <c r="K44" s="146">
        <v>63.0</v>
      </c>
      <c r="L44" s="194">
        <v>80.0</v>
      </c>
      <c r="M44" s="146">
        <v>85.0</v>
      </c>
      <c r="N44" s="194"/>
      <c r="O44" s="146">
        <v>78.0</v>
      </c>
      <c r="P44" s="194"/>
      <c r="Q44" s="146"/>
      <c r="R44" s="194"/>
    </row>
    <row r="45" ht="30.0" customHeight="1">
      <c r="A45" s="193">
        <v>42.0</v>
      </c>
      <c r="B45" s="128" t="str">
        <f>'3A 2025 - 2026 DATOS DEL ESTUDI'!B45</f>
        <v>Crisleydi  Turbí</v>
      </c>
      <c r="C45" s="146">
        <v>77.0</v>
      </c>
      <c r="D45" s="194"/>
      <c r="E45" s="146">
        <v>40.0</v>
      </c>
      <c r="F45" s="194">
        <v>74.0</v>
      </c>
      <c r="G45" s="195">
        <v>71.0</v>
      </c>
      <c r="H45" s="194"/>
      <c r="I45" s="146"/>
      <c r="J45" s="194"/>
      <c r="K45" s="146">
        <v>78.0</v>
      </c>
      <c r="L45" s="194"/>
      <c r="M45" s="146">
        <v>42.0</v>
      </c>
      <c r="N45" s="194">
        <v>75.0</v>
      </c>
      <c r="O45" s="146">
        <v>60.0</v>
      </c>
      <c r="P45" s="194"/>
      <c r="Q45" s="146"/>
      <c r="R45" s="194"/>
    </row>
    <row r="46" ht="30.0" customHeight="1">
      <c r="A46" s="193">
        <v>43.0</v>
      </c>
      <c r="B46" s="128" t="str">
        <f>'3A 2025 - 2026 DATOS DEL ESTUDI'!B46</f>
        <v>Jhoangel Rafael Vargas Ulloa</v>
      </c>
      <c r="C46" s="146">
        <v>62.0</v>
      </c>
      <c r="D46" s="194">
        <v>71.0</v>
      </c>
      <c r="E46" s="146">
        <v>40.0</v>
      </c>
      <c r="F46" s="194">
        <v>40.0</v>
      </c>
      <c r="G46" s="195">
        <v>60.0</v>
      </c>
      <c r="H46" s="194"/>
      <c r="I46" s="146"/>
      <c r="J46" s="194"/>
      <c r="K46" s="146">
        <v>47.0</v>
      </c>
      <c r="L46" s="194">
        <v>56.0</v>
      </c>
      <c r="M46" s="146">
        <v>44.0</v>
      </c>
      <c r="N46" s="194">
        <v>62.0</v>
      </c>
      <c r="O46" s="146">
        <v>60.0</v>
      </c>
      <c r="P46" s="194"/>
      <c r="Q46" s="146"/>
      <c r="R46" s="194"/>
    </row>
    <row r="47" ht="30.0" customHeight="1">
      <c r="A47" s="193">
        <v>44.0</v>
      </c>
      <c r="B47" s="128" t="str">
        <f>'3A 2025 - 2026 DATOS DEL ESTUDI'!B47</f>
        <v>Leslie  Cruz Espinal</v>
      </c>
      <c r="C47" s="146">
        <v>82.0</v>
      </c>
      <c r="D47" s="194"/>
      <c r="E47" s="146">
        <v>85.0</v>
      </c>
      <c r="F47" s="194"/>
      <c r="G47" s="195">
        <v>81.0</v>
      </c>
      <c r="H47" s="194"/>
      <c r="I47" s="146"/>
      <c r="J47" s="194"/>
      <c r="K47" s="146">
        <v>80.0</v>
      </c>
      <c r="L47" s="194"/>
      <c r="M47" s="146">
        <v>90.0</v>
      </c>
      <c r="N47" s="194"/>
      <c r="O47" s="146">
        <v>88.0</v>
      </c>
      <c r="P47" s="194"/>
      <c r="Q47" s="146"/>
      <c r="R47" s="194"/>
    </row>
    <row r="48" ht="30.0" customHeight="1">
      <c r="A48" s="193">
        <v>45.0</v>
      </c>
      <c r="B48" s="128" t="str">
        <f>'3A 2025 - 2026 DATOS DEL ESTUDI'!B48</f>
        <v/>
      </c>
      <c r="C48" s="146"/>
      <c r="D48" s="194"/>
      <c r="E48" s="146"/>
      <c r="F48" s="194"/>
      <c r="G48" s="195"/>
      <c r="H48" s="194"/>
      <c r="I48" s="146"/>
      <c r="J48" s="194"/>
      <c r="K48" s="146"/>
      <c r="L48" s="194"/>
      <c r="M48" s="146"/>
      <c r="N48" s="194"/>
      <c r="O48" s="146"/>
      <c r="P48" s="194"/>
      <c r="Q48" s="146"/>
      <c r="R48" s="194"/>
    </row>
  </sheetData>
  <mergeCells count="5">
    <mergeCell ref="A1:P1"/>
    <mergeCell ref="Q1:R1"/>
    <mergeCell ref="B2:B3"/>
    <mergeCell ref="C2:J2"/>
    <mergeCell ref="K2:R2"/>
  </mergeCells>
  <conditionalFormatting sqref="D4:D48">
    <cfRule type="expression" dxfId="5" priority="1">
      <formula>C4&lt;=69</formula>
    </cfRule>
  </conditionalFormatting>
  <conditionalFormatting sqref="D4:D48">
    <cfRule type="expression" dxfId="6" priority="2">
      <formula>C4&gt;=70</formula>
    </cfRule>
  </conditionalFormatting>
  <conditionalFormatting sqref="F4:F48">
    <cfRule type="expression" dxfId="5" priority="3">
      <formula>E4&lt;=69</formula>
    </cfRule>
  </conditionalFormatting>
  <conditionalFormatting sqref="F4:F48">
    <cfRule type="expression" dxfId="6" priority="4">
      <formula>E4&gt;=70</formula>
    </cfRule>
  </conditionalFormatting>
  <conditionalFormatting sqref="H4:H48">
    <cfRule type="expression" dxfId="5" priority="5">
      <formula>G4&lt;=69</formula>
    </cfRule>
  </conditionalFormatting>
  <conditionalFormatting sqref="H4:H48">
    <cfRule type="expression" dxfId="6" priority="6">
      <formula>G4&gt;=70</formula>
    </cfRule>
  </conditionalFormatting>
  <conditionalFormatting sqref="J4:J48">
    <cfRule type="expression" dxfId="5" priority="7">
      <formula>I4&lt;=69</formula>
    </cfRule>
  </conditionalFormatting>
  <conditionalFormatting sqref="J4:J48">
    <cfRule type="expression" dxfId="6" priority="8">
      <formula>"&gt;=70"</formula>
    </cfRule>
  </conditionalFormatting>
  <conditionalFormatting sqref="L4:L48">
    <cfRule type="expression" dxfId="5" priority="9">
      <formula>K4&lt;=69</formula>
    </cfRule>
  </conditionalFormatting>
  <conditionalFormatting sqref="L4:L48">
    <cfRule type="expression" dxfId="6" priority="10">
      <formula>K4&gt;=70</formula>
    </cfRule>
  </conditionalFormatting>
  <conditionalFormatting sqref="N4:N48">
    <cfRule type="expression" dxfId="5" priority="11">
      <formula>M4&lt;=69</formula>
    </cfRule>
  </conditionalFormatting>
  <conditionalFormatting sqref="N4:N48">
    <cfRule type="expression" dxfId="6" priority="12">
      <formula>M4&gt;=70</formula>
    </cfRule>
  </conditionalFormatting>
  <conditionalFormatting sqref="P4:P48">
    <cfRule type="expression" dxfId="5" priority="13">
      <formula>O4&lt;=69</formula>
    </cfRule>
  </conditionalFormatting>
  <conditionalFormatting sqref="P4:P48">
    <cfRule type="expression" dxfId="6" priority="14">
      <formula>O4&gt;=70</formula>
    </cfRule>
  </conditionalFormatting>
  <conditionalFormatting sqref="R4:R48">
    <cfRule type="expression" dxfId="5" priority="15">
      <formula>Q4&lt;=69</formula>
    </cfRule>
  </conditionalFormatting>
  <conditionalFormatting sqref="R4:R48">
    <cfRule type="expression" dxfId="6" priority="16">
      <formula>Q4&gt;=70</formula>
    </cfRule>
  </conditionalFormatting>
  <conditionalFormatting sqref="C4:R48">
    <cfRule type="cellIs" dxfId="7" priority="17" operator="lessThanOrEqual">
      <formula>69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87" t="s">
        <v>639</v>
      </c>
      <c r="S1" s="187"/>
      <c r="T1" s="187"/>
      <c r="U1" s="187" t="s">
        <v>640</v>
      </c>
    </row>
    <row r="2">
      <c r="A2" s="188" t="s">
        <v>627</v>
      </c>
      <c r="B2" s="189" t="s">
        <v>628</v>
      </c>
      <c r="C2" s="196" t="s">
        <v>641</v>
      </c>
      <c r="D2" s="41"/>
      <c r="E2" s="41"/>
      <c r="F2" s="41"/>
      <c r="G2" s="41"/>
      <c r="H2" s="41"/>
      <c r="I2" s="41"/>
      <c r="J2" s="42"/>
      <c r="K2" s="196" t="s">
        <v>642</v>
      </c>
      <c r="L2" s="41"/>
      <c r="M2" s="41"/>
      <c r="N2" s="41"/>
      <c r="O2" s="41"/>
      <c r="P2" s="41"/>
      <c r="Q2" s="41"/>
      <c r="R2" s="42"/>
      <c r="S2" s="197" t="s">
        <v>643</v>
      </c>
      <c r="T2" s="15"/>
      <c r="U2" s="15"/>
      <c r="V2" s="16"/>
      <c r="W2" s="198" t="s">
        <v>644</v>
      </c>
    </row>
    <row r="3" ht="163.5" customHeight="1">
      <c r="A3" s="47"/>
      <c r="B3" s="47"/>
      <c r="C3" s="48"/>
      <c r="D3" s="11"/>
      <c r="E3" s="11"/>
      <c r="F3" s="11"/>
      <c r="G3" s="11"/>
      <c r="H3" s="11"/>
      <c r="I3" s="11"/>
      <c r="J3" s="12"/>
      <c r="K3" s="48"/>
      <c r="L3" s="11"/>
      <c r="M3" s="11"/>
      <c r="N3" s="11"/>
      <c r="O3" s="11"/>
      <c r="P3" s="11"/>
      <c r="Q3" s="11"/>
      <c r="R3" s="12"/>
      <c r="S3" s="199" t="s">
        <v>645</v>
      </c>
      <c r="T3" s="199" t="s">
        <v>646</v>
      </c>
      <c r="U3" s="199" t="s">
        <v>647</v>
      </c>
      <c r="V3" s="199" t="s">
        <v>648</v>
      </c>
      <c r="W3" s="47"/>
    </row>
    <row r="4" ht="30.0" customHeight="1">
      <c r="A4" s="191" t="s">
        <v>555</v>
      </c>
      <c r="B4" s="43"/>
      <c r="C4" s="22" t="s">
        <v>631</v>
      </c>
      <c r="D4" s="192" t="s">
        <v>632</v>
      </c>
      <c r="E4" s="22" t="s">
        <v>633</v>
      </c>
      <c r="F4" s="192" t="s">
        <v>634</v>
      </c>
      <c r="G4" s="22" t="s">
        <v>635</v>
      </c>
      <c r="H4" s="192" t="s">
        <v>636</v>
      </c>
      <c r="I4" s="22" t="s">
        <v>637</v>
      </c>
      <c r="J4" s="192" t="s">
        <v>638</v>
      </c>
      <c r="K4" s="22" t="s">
        <v>631</v>
      </c>
      <c r="L4" s="192" t="s">
        <v>632</v>
      </c>
      <c r="M4" s="22" t="s">
        <v>633</v>
      </c>
      <c r="N4" s="192" t="s">
        <v>634</v>
      </c>
      <c r="O4" s="22" t="s">
        <v>635</v>
      </c>
      <c r="P4" s="192" t="s">
        <v>636</v>
      </c>
      <c r="Q4" s="22" t="s">
        <v>637</v>
      </c>
      <c r="R4" s="192" t="s">
        <v>638</v>
      </c>
      <c r="S4" s="43"/>
      <c r="T4" s="43"/>
      <c r="U4" s="43"/>
      <c r="V4" s="43"/>
      <c r="W4" s="43"/>
    </row>
    <row r="5" ht="30.0" customHeight="1">
      <c r="A5" s="193">
        <v>1.0</v>
      </c>
      <c r="B5" s="128" t="str">
        <f>'3A 2025 - 2026 DATOS DEL ESTUDI'!B4</f>
        <v>Jadiel De Jesús Acosta Peña</v>
      </c>
      <c r="C5" s="146">
        <v>94.0</v>
      </c>
      <c r="D5" s="194"/>
      <c r="E5" s="146">
        <v>96.0</v>
      </c>
      <c r="F5" s="194"/>
      <c r="G5" s="146">
        <v>93.0</v>
      </c>
      <c r="H5" s="194"/>
      <c r="I5" s="146"/>
      <c r="J5" s="194"/>
      <c r="K5" s="146">
        <v>89.0</v>
      </c>
      <c r="L5" s="194"/>
      <c r="M5" s="146">
        <v>90.0</v>
      </c>
      <c r="N5" s="194"/>
      <c r="O5" s="146">
        <v>90.0</v>
      </c>
      <c r="P5" s="194"/>
      <c r="Q5" s="146"/>
      <c r="R5" s="194"/>
      <c r="S5" s="200">
        <f>IFERROR((SUM(max('LE3130'!C4,'LE3130'!D4),max('LE3130'!E4,'LE3130'!F4),max('LE3130'!G4,'LE3130'!H4),max('LE3130'!I4,'LE3130'!J4))/4),"")</f>
        <v>65.5</v>
      </c>
      <c r="T5" s="200">
        <f>IFERROR((SUM(max('LE3130'!K4,'LE3130'!L4),max('LE3130'!M4,'LE3130'!N4),max('LE3130'!O4,'LE3130'!P4),max('LE3130'!Q4,'LE3130'!R4))/4),"")</f>
        <v>62.25</v>
      </c>
      <c r="U5" s="200">
        <f t="shared" ref="U5:U49" si="1">IFERROR(SUM(max(K5,L5),max(M5,N5),max(O5,P5),max(Q5,R5))/4,"")</f>
        <v>67.25</v>
      </c>
      <c r="V5" s="200">
        <f t="shared" ref="V5:V49" si="2">IFERROR(SUM(max(C5,D5),max(E5,F5),max(G5,H5),max(I5,J5))/4,"")</f>
        <v>70.75</v>
      </c>
      <c r="W5" s="201">
        <f t="shared" ref="W5:W49" si="3">IFERROR(((SUM(S5:V5))/4),"")</f>
        <v>66.4375</v>
      </c>
    </row>
    <row r="6" ht="30.0" customHeight="1">
      <c r="A6" s="193">
        <v>2.0</v>
      </c>
      <c r="B6" s="128" t="str">
        <f>'3A 2025 - 2026 DATOS DEL ESTUDI'!B5</f>
        <v>Daniel  Elía Almonte Martínez</v>
      </c>
      <c r="C6" s="146">
        <v>70.0</v>
      </c>
      <c r="D6" s="194"/>
      <c r="E6" s="146">
        <v>93.0</v>
      </c>
      <c r="F6" s="194"/>
      <c r="G6" s="146">
        <v>84.0</v>
      </c>
      <c r="H6" s="194"/>
      <c r="I6" s="146"/>
      <c r="J6" s="194"/>
      <c r="K6" s="146">
        <v>70.0</v>
      </c>
      <c r="L6" s="194"/>
      <c r="M6" s="146">
        <v>87.0</v>
      </c>
      <c r="N6" s="194"/>
      <c r="O6" s="146">
        <v>86.0</v>
      </c>
      <c r="P6" s="194"/>
      <c r="Q6" s="146"/>
      <c r="R6" s="194"/>
      <c r="S6" s="200">
        <f>IFERROR((SUM(max('LE3130'!C5,'LE3130'!D5),max('LE3130'!E5,'LE3130'!F5),max('LE3130'!G5,'LE3130'!H5),max('LE3130'!I5,'LE3130'!J5))/4),"")</f>
        <v>59.75</v>
      </c>
      <c r="T6" s="200">
        <f>IFERROR((SUM(max('LE3130'!K5,'LE3130'!L5),max('LE3130'!M5,'LE3130'!N5),max('LE3130'!O5,'LE3130'!P5),max('LE3130'!Q5,'LE3130'!R5))/4),"")</f>
        <v>56.75</v>
      </c>
      <c r="U6" s="200">
        <f t="shared" si="1"/>
        <v>60.75</v>
      </c>
      <c r="V6" s="200">
        <f t="shared" si="2"/>
        <v>61.75</v>
      </c>
      <c r="W6" s="201">
        <f t="shared" si="3"/>
        <v>59.75</v>
      </c>
    </row>
    <row r="7" ht="30.0" customHeight="1">
      <c r="A7" s="193">
        <v>3.0</v>
      </c>
      <c r="B7" s="128" t="str">
        <f>'3A 2025 - 2026 DATOS DEL ESTUDI'!B6</f>
        <v>Isaac  Ángeles Liriano</v>
      </c>
      <c r="C7" s="146">
        <v>40.0</v>
      </c>
      <c r="D7" s="194">
        <v>52.0</v>
      </c>
      <c r="E7" s="146">
        <v>47.0</v>
      </c>
      <c r="F7" s="194">
        <v>61.0</v>
      </c>
      <c r="G7" s="146">
        <v>60.0</v>
      </c>
      <c r="H7" s="194"/>
      <c r="I7" s="146"/>
      <c r="J7" s="194"/>
      <c r="K7" s="146">
        <v>75.0</v>
      </c>
      <c r="L7" s="194"/>
      <c r="M7" s="146">
        <v>56.0</v>
      </c>
      <c r="N7" s="194">
        <v>62.0</v>
      </c>
      <c r="O7" s="146">
        <v>55.0</v>
      </c>
      <c r="P7" s="194"/>
      <c r="Q7" s="146"/>
      <c r="R7" s="194"/>
      <c r="S7" s="200">
        <f>IFERROR((SUM(max('LE3130'!C6,'LE3130'!D6),max('LE3130'!E6,'LE3130'!F6),max('LE3130'!G6,'LE3130'!H6),max('LE3130'!I6,'LE3130'!J6))/4),"")</f>
        <v>50</v>
      </c>
      <c r="T7" s="200">
        <f>IFERROR((SUM(max('LE3130'!K6,'LE3130'!L6),max('LE3130'!M6,'LE3130'!N6),max('LE3130'!O6,'LE3130'!P6),max('LE3130'!Q6,'LE3130'!R6))/4),"")</f>
        <v>42.75</v>
      </c>
      <c r="U7" s="200">
        <f t="shared" si="1"/>
        <v>48</v>
      </c>
      <c r="V7" s="200">
        <f t="shared" si="2"/>
        <v>43.25</v>
      </c>
      <c r="W7" s="201">
        <f t="shared" si="3"/>
        <v>46</v>
      </c>
    </row>
    <row r="8" ht="30.0" customHeight="1">
      <c r="A8" s="193">
        <v>4.0</v>
      </c>
      <c r="B8" s="128" t="str">
        <f>'3A 2025 - 2026 DATOS DEL ESTUDI'!B7</f>
        <v>Melaniee  Aquino  Estrella</v>
      </c>
      <c r="C8" s="146">
        <v>89.0</v>
      </c>
      <c r="D8" s="194"/>
      <c r="E8" s="146">
        <v>83.0</v>
      </c>
      <c r="F8" s="194"/>
      <c r="G8" s="146">
        <v>75.0</v>
      </c>
      <c r="H8" s="194"/>
      <c r="I8" s="146"/>
      <c r="J8" s="194"/>
      <c r="K8" s="146">
        <v>87.0</v>
      </c>
      <c r="L8" s="194"/>
      <c r="M8" s="146">
        <v>80.0</v>
      </c>
      <c r="N8" s="194"/>
      <c r="O8" s="146">
        <v>80.0</v>
      </c>
      <c r="P8" s="194"/>
      <c r="Q8" s="146"/>
      <c r="R8" s="194"/>
      <c r="S8" s="200">
        <f>IFERROR((SUM(max('LE3130'!C7,'LE3130'!D7),max('LE3130'!E7,'LE3130'!F7),max('LE3130'!G7,'LE3130'!H7),max('LE3130'!I7,'LE3130'!J7))/4),"")</f>
        <v>47.75</v>
      </c>
      <c r="T8" s="200">
        <f>IFERROR((SUM(max('LE3130'!K7,'LE3130'!L7),max('LE3130'!M7,'LE3130'!N7),max('LE3130'!O7,'LE3130'!P7),max('LE3130'!Q7,'LE3130'!R7))/4),"")</f>
        <v>56</v>
      </c>
      <c r="U8" s="200">
        <f t="shared" si="1"/>
        <v>61.75</v>
      </c>
      <c r="V8" s="200">
        <f t="shared" si="2"/>
        <v>61.75</v>
      </c>
      <c r="W8" s="201">
        <f t="shared" si="3"/>
        <v>56.8125</v>
      </c>
    </row>
    <row r="9" ht="30.0" customHeight="1">
      <c r="A9" s="193">
        <v>5.0</v>
      </c>
      <c r="B9" s="128" t="str">
        <f>'3A 2025 - 2026 DATOS DEL ESTUDI'!B8</f>
        <v>Jennifer  Asenjo  De Los Santos TRANSFERIDA 10/12/25</v>
      </c>
      <c r="C9" s="146">
        <v>97.0</v>
      </c>
      <c r="D9" s="194"/>
      <c r="E9" s="146"/>
      <c r="F9" s="194"/>
      <c r="G9" s="146"/>
      <c r="H9" s="194"/>
      <c r="I9" s="146"/>
      <c r="J9" s="194"/>
      <c r="K9" s="146">
        <v>93.0</v>
      </c>
      <c r="L9" s="194"/>
      <c r="M9" s="146"/>
      <c r="N9" s="194"/>
      <c r="O9" s="146"/>
      <c r="P9" s="194"/>
      <c r="Q9" s="146"/>
      <c r="R9" s="194"/>
      <c r="S9" s="200">
        <f>IFERROR((SUM(max('LE3130'!C8,'LE3130'!D8),max('LE3130'!E8,'LE3130'!F8),max('LE3130'!G8,'LE3130'!H8),max('LE3130'!I8,'LE3130'!J8))/4),"")</f>
        <v>23</v>
      </c>
      <c r="T9" s="200">
        <f>IFERROR((SUM(max('LE3130'!K8,'LE3130'!L8),max('LE3130'!M8,'LE3130'!N8),max('LE3130'!O8,'LE3130'!P8),max('LE3130'!Q8,'LE3130'!R8))/4),"")</f>
        <v>21.75</v>
      </c>
      <c r="U9" s="200">
        <f t="shared" si="1"/>
        <v>23.25</v>
      </c>
      <c r="V9" s="200">
        <f t="shared" si="2"/>
        <v>24.25</v>
      </c>
      <c r="W9" s="201">
        <f t="shared" si="3"/>
        <v>23.0625</v>
      </c>
    </row>
    <row r="10" ht="30.0" customHeight="1">
      <c r="A10" s="193">
        <v>6.0</v>
      </c>
      <c r="B10" s="128" t="str">
        <f>'3A 2025 - 2026 DATOS DEL ESTUDI'!B9</f>
        <v>Leshlie Crismayri Bautista Quezada</v>
      </c>
      <c r="C10" s="146">
        <v>93.0</v>
      </c>
      <c r="D10" s="194"/>
      <c r="E10" s="146">
        <v>87.0</v>
      </c>
      <c r="F10" s="194"/>
      <c r="G10" s="146">
        <v>90.0</v>
      </c>
      <c r="H10" s="194"/>
      <c r="I10" s="146"/>
      <c r="J10" s="194"/>
      <c r="K10" s="146">
        <v>92.0</v>
      </c>
      <c r="L10" s="194"/>
      <c r="M10" s="146">
        <v>87.0</v>
      </c>
      <c r="N10" s="194"/>
      <c r="O10" s="146">
        <v>88.0</v>
      </c>
      <c r="P10" s="194"/>
      <c r="Q10" s="146"/>
      <c r="R10" s="194"/>
      <c r="S10" s="200">
        <f>IFERROR((SUM(max('LE3130'!C9,'LE3130'!D9),max('LE3130'!E9,'LE3130'!F9),max('LE3130'!G9,'LE3130'!H9),max('LE3130'!I9,'LE3130'!J9))/4),"")</f>
        <v>67.25</v>
      </c>
      <c r="T10" s="200">
        <f>IFERROR((SUM(max('LE3130'!K9,'LE3130'!L9),max('LE3130'!M9,'LE3130'!N9),max('LE3130'!O9,'LE3130'!P9),max('LE3130'!Q9,'LE3130'!R9))/4),"")</f>
        <v>65.25</v>
      </c>
      <c r="U10" s="200">
        <f t="shared" si="1"/>
        <v>66.75</v>
      </c>
      <c r="V10" s="200">
        <f t="shared" si="2"/>
        <v>67.5</v>
      </c>
      <c r="W10" s="201">
        <f t="shared" si="3"/>
        <v>66.6875</v>
      </c>
    </row>
    <row r="11" ht="30.0" customHeight="1">
      <c r="A11" s="193">
        <v>7.0</v>
      </c>
      <c r="B11" s="128" t="str">
        <f>'3A 2025 - 2026 DATOS DEL ESTUDI'!B10</f>
        <v>Gilber  Bello Silva</v>
      </c>
      <c r="C11" s="146">
        <v>89.0</v>
      </c>
      <c r="D11" s="194"/>
      <c r="E11" s="146">
        <v>81.0</v>
      </c>
      <c r="F11" s="194"/>
      <c r="G11" s="146">
        <v>76.0</v>
      </c>
      <c r="H11" s="194"/>
      <c r="I11" s="146"/>
      <c r="J11" s="194"/>
      <c r="K11" s="146">
        <v>87.0</v>
      </c>
      <c r="L11" s="194"/>
      <c r="M11" s="146">
        <v>78.0</v>
      </c>
      <c r="N11" s="194"/>
      <c r="O11" s="146">
        <v>76.0</v>
      </c>
      <c r="P11" s="194"/>
      <c r="Q11" s="146"/>
      <c r="R11" s="194"/>
      <c r="S11" s="200">
        <f>IFERROR((SUM(max('LE3130'!C10,'LE3130'!D10),max('LE3130'!E10,'LE3130'!F10),max('LE3130'!G10,'LE3130'!H10),max('LE3130'!I10,'LE3130'!J10))/4),"")</f>
        <v>55.5</v>
      </c>
      <c r="T11" s="200">
        <f>IFERROR((SUM(max('LE3130'!K10,'LE3130'!L10),max('LE3130'!M10,'LE3130'!N10),max('LE3130'!O10,'LE3130'!P10),max('LE3130'!Q10,'LE3130'!R10))/4),"")</f>
        <v>54.75</v>
      </c>
      <c r="U11" s="200">
        <f t="shared" si="1"/>
        <v>60.25</v>
      </c>
      <c r="V11" s="200">
        <f t="shared" si="2"/>
        <v>61.5</v>
      </c>
      <c r="W11" s="201">
        <f t="shared" si="3"/>
        <v>58</v>
      </c>
    </row>
    <row r="12" ht="30.0" customHeight="1">
      <c r="A12" s="193">
        <v>8.0</v>
      </c>
      <c r="B12" s="128" t="str">
        <f>'3A 2025 - 2026 DATOS DEL ESTUDI'!B11</f>
        <v>Sherlyn Mariel Bernabel Lora</v>
      </c>
      <c r="C12" s="146">
        <v>72.0</v>
      </c>
      <c r="D12" s="194"/>
      <c r="E12" s="146">
        <v>42.0</v>
      </c>
      <c r="F12" s="194">
        <v>72.0</v>
      </c>
      <c r="G12" s="146">
        <v>75.0</v>
      </c>
      <c r="H12" s="194"/>
      <c r="I12" s="146"/>
      <c r="J12" s="194"/>
      <c r="K12" s="146">
        <v>72.0</v>
      </c>
      <c r="L12" s="194"/>
      <c r="M12" s="146">
        <v>70.0</v>
      </c>
      <c r="N12" s="194"/>
      <c r="O12" s="146">
        <v>78.0</v>
      </c>
      <c r="P12" s="194"/>
      <c r="Q12" s="146"/>
      <c r="R12" s="194"/>
      <c r="S12" s="200">
        <f>IFERROR((SUM(max('LE3130'!C11,'LE3130'!D11),max('LE3130'!E11,'LE3130'!F11),max('LE3130'!G11,'LE3130'!H11),max('LE3130'!I11,'LE3130'!J11))/4),"")</f>
        <v>51.5</v>
      </c>
      <c r="T12" s="200">
        <f>IFERROR((SUM(max('LE3130'!K11,'LE3130'!L11),max('LE3130'!M11,'LE3130'!N11),max('LE3130'!O11,'LE3130'!P11),max('LE3130'!Q11,'LE3130'!R11))/4),"")</f>
        <v>51</v>
      </c>
      <c r="U12" s="200">
        <f t="shared" si="1"/>
        <v>55</v>
      </c>
      <c r="V12" s="200">
        <f t="shared" si="2"/>
        <v>54.75</v>
      </c>
      <c r="W12" s="201">
        <f t="shared" si="3"/>
        <v>53.0625</v>
      </c>
    </row>
    <row r="13" ht="30.0" customHeight="1">
      <c r="A13" s="193">
        <v>9.0</v>
      </c>
      <c r="B13" s="128" t="str">
        <f>'3A 2025 - 2026 DATOS DEL ESTUDI'!B12</f>
        <v>Erleen  Brito Castillo</v>
      </c>
      <c r="C13" s="146">
        <v>83.0</v>
      </c>
      <c r="D13" s="194"/>
      <c r="E13" s="146">
        <v>74.0</v>
      </c>
      <c r="F13" s="194"/>
      <c r="G13" s="146">
        <v>60.0</v>
      </c>
      <c r="H13" s="194"/>
      <c r="I13" s="146"/>
      <c r="J13" s="194"/>
      <c r="K13" s="146">
        <v>78.0</v>
      </c>
      <c r="L13" s="194"/>
      <c r="M13" s="146">
        <v>64.0</v>
      </c>
      <c r="N13" s="194">
        <v>72.0</v>
      </c>
      <c r="O13" s="146">
        <v>75.0</v>
      </c>
      <c r="P13" s="194"/>
      <c r="Q13" s="146"/>
      <c r="R13" s="194"/>
      <c r="S13" s="200">
        <f>IFERROR((SUM(max('LE3130'!C12,'LE3130'!D12),max('LE3130'!E12,'LE3130'!F12),max('LE3130'!G12,'LE3130'!H12),max('LE3130'!I12,'LE3130'!J12))/4),"")</f>
        <v>48</v>
      </c>
      <c r="T13" s="200">
        <f>IFERROR((SUM(max('LE3130'!K12,'LE3130'!L12),max('LE3130'!M12,'LE3130'!N12),max('LE3130'!O12,'LE3130'!P12),max('LE3130'!Q12,'LE3130'!R12))/4),"")</f>
        <v>52.25</v>
      </c>
      <c r="U13" s="200">
        <f t="shared" si="1"/>
        <v>56.25</v>
      </c>
      <c r="V13" s="200">
        <f t="shared" si="2"/>
        <v>54.25</v>
      </c>
      <c r="W13" s="201">
        <f t="shared" si="3"/>
        <v>52.6875</v>
      </c>
    </row>
    <row r="14" ht="30.0" customHeight="1">
      <c r="A14" s="193">
        <v>10.0</v>
      </c>
      <c r="B14" s="128" t="str">
        <f>'3A 2025 - 2026 DATOS DEL ESTUDI'!B13</f>
        <v>Brianny  Caraballo Guzmán</v>
      </c>
      <c r="C14" s="146">
        <v>96.0</v>
      </c>
      <c r="D14" s="194"/>
      <c r="E14" s="146">
        <v>100.0</v>
      </c>
      <c r="F14" s="194"/>
      <c r="G14" s="146">
        <v>99.0</v>
      </c>
      <c r="H14" s="194"/>
      <c r="I14" s="146"/>
      <c r="J14" s="194"/>
      <c r="K14" s="146">
        <v>100.0</v>
      </c>
      <c r="L14" s="194"/>
      <c r="M14" s="146">
        <v>97.0</v>
      </c>
      <c r="N14" s="194"/>
      <c r="O14" s="146">
        <v>100.0</v>
      </c>
      <c r="P14" s="194"/>
      <c r="Q14" s="146"/>
      <c r="R14" s="194"/>
      <c r="S14" s="200">
        <f>IFERROR((SUM(max('LE3130'!C13,'LE3130'!D13),max('LE3130'!E13,'LE3130'!F13),max('LE3130'!G13,'LE3130'!H13),max('LE3130'!I13,'LE3130'!J13))/4),"")</f>
        <v>73.25</v>
      </c>
      <c r="T14" s="200">
        <f>IFERROR((SUM(max('LE3130'!K13,'LE3130'!L13),max('LE3130'!M13,'LE3130'!N13),max('LE3130'!O13,'LE3130'!P13),max('LE3130'!Q13,'LE3130'!R13))/4),"")</f>
        <v>73.25</v>
      </c>
      <c r="U14" s="200">
        <f t="shared" si="1"/>
        <v>74.25</v>
      </c>
      <c r="V14" s="200">
        <f t="shared" si="2"/>
        <v>73.75</v>
      </c>
      <c r="W14" s="201">
        <f t="shared" si="3"/>
        <v>73.625</v>
      </c>
    </row>
    <row r="15" ht="30.0" customHeight="1">
      <c r="A15" s="193">
        <v>11.0</v>
      </c>
      <c r="B15" s="128" t="str">
        <f>'3A 2025 - 2026 DATOS DEL ESTUDI'!B14</f>
        <v>Scarlet  Castillo</v>
      </c>
      <c r="C15" s="146">
        <v>71.0</v>
      </c>
      <c r="D15" s="194"/>
      <c r="E15" s="146">
        <v>40.0</v>
      </c>
      <c r="F15" s="194">
        <v>71.0</v>
      </c>
      <c r="G15" s="146">
        <v>60.0</v>
      </c>
      <c r="H15" s="194"/>
      <c r="I15" s="146"/>
      <c r="J15" s="194"/>
      <c r="K15" s="146">
        <v>75.0</v>
      </c>
      <c r="L15" s="194"/>
      <c r="M15" s="146">
        <v>60.0</v>
      </c>
      <c r="N15" s="194">
        <v>78.0</v>
      </c>
      <c r="O15" s="146">
        <v>60.0</v>
      </c>
      <c r="P15" s="194"/>
      <c r="Q15" s="146"/>
      <c r="R15" s="194"/>
      <c r="S15" s="200">
        <f>IFERROR((SUM(max('LE3130'!C14,'LE3130'!D14),max('LE3130'!E14,'LE3130'!F14),max('LE3130'!G14,'LE3130'!H14),max('LE3130'!I14,'LE3130'!J14))/4),"")</f>
        <v>50.5</v>
      </c>
      <c r="T15" s="200">
        <f>IFERROR((SUM(max('LE3130'!K14,'LE3130'!L14),max('LE3130'!M14,'LE3130'!N14),max('LE3130'!O14,'LE3130'!P14),max('LE3130'!Q14,'LE3130'!R14))/4),"")</f>
        <v>48</v>
      </c>
      <c r="U15" s="200">
        <f t="shared" si="1"/>
        <v>53.25</v>
      </c>
      <c r="V15" s="200">
        <f t="shared" si="2"/>
        <v>50.5</v>
      </c>
      <c r="W15" s="201">
        <f t="shared" si="3"/>
        <v>50.5625</v>
      </c>
    </row>
    <row r="16" ht="30.0" customHeight="1">
      <c r="A16" s="193">
        <v>12.0</v>
      </c>
      <c r="B16" s="128" t="str">
        <f>'3A 2025 - 2026 DATOS DEL ESTUDI'!B15</f>
        <v>Yarselin  Cruz Peña</v>
      </c>
      <c r="C16" s="146">
        <v>93.0</v>
      </c>
      <c r="D16" s="194"/>
      <c r="E16" s="146">
        <v>90.0</v>
      </c>
      <c r="F16" s="194"/>
      <c r="G16" s="146">
        <v>89.0</v>
      </c>
      <c r="H16" s="194"/>
      <c r="I16" s="146"/>
      <c r="J16" s="194"/>
      <c r="K16" s="146">
        <v>94.0</v>
      </c>
      <c r="L16" s="194"/>
      <c r="M16" s="146">
        <v>90.0</v>
      </c>
      <c r="N16" s="194"/>
      <c r="O16" s="146">
        <v>89.0</v>
      </c>
      <c r="P16" s="194"/>
      <c r="Q16" s="146"/>
      <c r="R16" s="194"/>
      <c r="S16" s="200">
        <f>IFERROR((SUM(max('LE3130'!C15,'LE3130'!D15),max('LE3130'!E15,'LE3130'!F15),max('LE3130'!G15,'LE3130'!H15),max('LE3130'!I15,'LE3130'!J15))/4),"")</f>
        <v>63.5</v>
      </c>
      <c r="T16" s="200">
        <f>IFERROR((SUM(max('LE3130'!K15,'LE3130'!L15),max('LE3130'!M15,'LE3130'!N15),max('LE3130'!O15,'LE3130'!P15),max('LE3130'!Q15,'LE3130'!R15))/4),"")</f>
        <v>61</v>
      </c>
      <c r="U16" s="200">
        <f t="shared" si="1"/>
        <v>68.25</v>
      </c>
      <c r="V16" s="200">
        <f t="shared" si="2"/>
        <v>68</v>
      </c>
      <c r="W16" s="201">
        <f t="shared" si="3"/>
        <v>65.1875</v>
      </c>
    </row>
    <row r="17" ht="30.0" customHeight="1">
      <c r="A17" s="193">
        <v>13.0</v>
      </c>
      <c r="B17" s="128" t="str">
        <f>'3A 2025 - 2026 DATOS DEL ESTUDI'!B16</f>
        <v>Fernando José Díaz Fernández</v>
      </c>
      <c r="C17" s="146">
        <v>90.0</v>
      </c>
      <c r="D17" s="194"/>
      <c r="E17" s="146">
        <v>93.0</v>
      </c>
      <c r="F17" s="194"/>
      <c r="G17" s="146">
        <v>86.0</v>
      </c>
      <c r="H17" s="194"/>
      <c r="I17" s="146"/>
      <c r="J17" s="194"/>
      <c r="K17" s="146">
        <v>92.0</v>
      </c>
      <c r="L17" s="194"/>
      <c r="M17" s="146">
        <v>90.0</v>
      </c>
      <c r="N17" s="194"/>
      <c r="O17" s="146">
        <v>86.0</v>
      </c>
      <c r="P17" s="194"/>
      <c r="Q17" s="146"/>
      <c r="R17" s="194"/>
      <c r="S17" s="200">
        <f>IFERROR((SUM(max('LE3130'!C16,'LE3130'!D16),max('LE3130'!E16,'LE3130'!F16),max('LE3130'!G16,'LE3130'!H16),max('LE3130'!I16,'LE3130'!J16))/4),"")</f>
        <v>59.5</v>
      </c>
      <c r="T17" s="200">
        <f>IFERROR((SUM(max('LE3130'!K16,'LE3130'!L16),max('LE3130'!M16,'LE3130'!N16),max('LE3130'!O16,'LE3130'!P16),max('LE3130'!Q16,'LE3130'!R16))/4),"")</f>
        <v>61.25</v>
      </c>
      <c r="U17" s="200">
        <f t="shared" si="1"/>
        <v>67</v>
      </c>
      <c r="V17" s="200">
        <f t="shared" si="2"/>
        <v>67.25</v>
      </c>
      <c r="W17" s="201">
        <f t="shared" si="3"/>
        <v>63.75</v>
      </c>
    </row>
    <row r="18" ht="30.0" customHeight="1">
      <c r="A18" s="193">
        <v>14.0</v>
      </c>
      <c r="B18" s="128" t="str">
        <f>'3A 2025 - 2026 DATOS DEL ESTUDI'!B17</f>
        <v>Scarlett  Espinal Estéves</v>
      </c>
      <c r="C18" s="146">
        <v>91.0</v>
      </c>
      <c r="D18" s="194"/>
      <c r="E18" s="146">
        <v>88.0</v>
      </c>
      <c r="F18" s="194"/>
      <c r="G18" s="146">
        <v>82.0</v>
      </c>
      <c r="H18" s="194"/>
      <c r="I18" s="146"/>
      <c r="J18" s="194"/>
      <c r="K18" s="146">
        <v>93.0</v>
      </c>
      <c r="L18" s="194"/>
      <c r="M18" s="146">
        <v>88.0</v>
      </c>
      <c r="N18" s="194"/>
      <c r="O18" s="146">
        <v>82.0</v>
      </c>
      <c r="P18" s="194"/>
      <c r="Q18" s="146"/>
      <c r="R18" s="194"/>
      <c r="S18" s="200">
        <f>IFERROR((SUM(max('LE3130'!C17,'LE3130'!D17),max('LE3130'!E17,'LE3130'!F17),max('LE3130'!G17,'LE3130'!H17),max('LE3130'!I17,'LE3130'!J17))/4),"")</f>
        <v>56.75</v>
      </c>
      <c r="T18" s="200">
        <f>IFERROR((SUM(max('LE3130'!K17,'LE3130'!L17),max('LE3130'!M17,'LE3130'!N17),max('LE3130'!O17,'LE3130'!P17),max('LE3130'!Q17,'LE3130'!R17))/4),"")</f>
        <v>56.25</v>
      </c>
      <c r="U18" s="200">
        <f t="shared" si="1"/>
        <v>65.75</v>
      </c>
      <c r="V18" s="200">
        <f t="shared" si="2"/>
        <v>65.25</v>
      </c>
      <c r="W18" s="201">
        <f t="shared" si="3"/>
        <v>61</v>
      </c>
    </row>
    <row r="19" ht="30.0" customHeight="1">
      <c r="A19" s="193">
        <v>15.0</v>
      </c>
      <c r="B19" s="128" t="str">
        <f>'3A 2025 - 2026 DATOS DEL ESTUDI'!B18</f>
        <v>José Manuel Estrella</v>
      </c>
      <c r="C19" s="146">
        <v>76.0</v>
      </c>
      <c r="D19" s="194"/>
      <c r="E19" s="146">
        <v>85.0</v>
      </c>
      <c r="F19" s="194"/>
      <c r="G19" s="146">
        <v>75.0</v>
      </c>
      <c r="H19" s="194"/>
      <c r="I19" s="146"/>
      <c r="J19" s="194"/>
      <c r="K19" s="146">
        <v>76.0</v>
      </c>
      <c r="L19" s="194"/>
      <c r="M19" s="146">
        <v>79.0</v>
      </c>
      <c r="N19" s="194"/>
      <c r="O19" s="146">
        <v>75.0</v>
      </c>
      <c r="P19" s="194"/>
      <c r="Q19" s="146"/>
      <c r="R19" s="194"/>
      <c r="S19" s="200">
        <f>IFERROR((SUM(max('LE3130'!C18,'LE3130'!D18),max('LE3130'!E18,'LE3130'!F18),max('LE3130'!G18,'LE3130'!H18),max('LE3130'!I18,'LE3130'!J18))/4),"")</f>
        <v>55</v>
      </c>
      <c r="T19" s="200">
        <f>IFERROR((SUM(max('LE3130'!K18,'LE3130'!L18),max('LE3130'!M18,'LE3130'!N18),max('LE3130'!O18,'LE3130'!P18),max('LE3130'!Q18,'LE3130'!R18))/4),"")</f>
        <v>52</v>
      </c>
      <c r="U19" s="200">
        <f t="shared" si="1"/>
        <v>57.5</v>
      </c>
      <c r="V19" s="200">
        <f t="shared" si="2"/>
        <v>59</v>
      </c>
      <c r="W19" s="201">
        <f t="shared" si="3"/>
        <v>55.875</v>
      </c>
    </row>
    <row r="20" ht="30.0" customHeight="1">
      <c r="A20" s="193">
        <v>16.0</v>
      </c>
      <c r="B20" s="128" t="str">
        <f>'3A 2025 - 2026 DATOS DEL ESTUDI'!B19</f>
        <v>Misael Starberk Ferreras Pérez</v>
      </c>
      <c r="C20" s="146">
        <v>85.0</v>
      </c>
      <c r="D20" s="194"/>
      <c r="E20" s="146">
        <v>87.0</v>
      </c>
      <c r="F20" s="194"/>
      <c r="G20" s="146">
        <v>89.0</v>
      </c>
      <c r="H20" s="194"/>
      <c r="I20" s="146"/>
      <c r="J20" s="194"/>
      <c r="K20" s="146">
        <v>87.0</v>
      </c>
      <c r="L20" s="194"/>
      <c r="M20" s="146">
        <v>85.0</v>
      </c>
      <c r="N20" s="194"/>
      <c r="O20" s="146">
        <v>89.0</v>
      </c>
      <c r="P20" s="194"/>
      <c r="Q20" s="146"/>
      <c r="R20" s="194"/>
      <c r="S20" s="200">
        <f>IFERROR((SUM(max('LE3130'!C19,'LE3130'!D19),max('LE3130'!E19,'LE3130'!F19),max('LE3130'!G19,'LE3130'!H19),max('LE3130'!I19,'LE3130'!J19))/4),"")</f>
        <v>63.25</v>
      </c>
      <c r="T20" s="200">
        <f>IFERROR((SUM(max('LE3130'!K19,'LE3130'!L19),max('LE3130'!M19,'LE3130'!N19),max('LE3130'!O19,'LE3130'!P19),max('LE3130'!Q19,'LE3130'!R19))/4),"")</f>
        <v>63.5</v>
      </c>
      <c r="U20" s="200">
        <f t="shared" si="1"/>
        <v>65.25</v>
      </c>
      <c r="V20" s="200">
        <f t="shared" si="2"/>
        <v>65.25</v>
      </c>
      <c r="W20" s="201">
        <f t="shared" si="3"/>
        <v>64.3125</v>
      </c>
    </row>
    <row r="21" ht="30.0" customHeight="1">
      <c r="A21" s="193">
        <v>17.0</v>
      </c>
      <c r="B21" s="128" t="str">
        <f>'3A 2025 - 2026 DATOS DEL ESTUDI'!B20</f>
        <v>Ruth Esther Fernández Rodríguez</v>
      </c>
      <c r="C21" s="146">
        <v>90.0</v>
      </c>
      <c r="D21" s="194"/>
      <c r="E21" s="146">
        <v>87.0</v>
      </c>
      <c r="F21" s="194"/>
      <c r="G21" s="146">
        <v>84.0</v>
      </c>
      <c r="H21" s="194"/>
      <c r="I21" s="146"/>
      <c r="J21" s="194"/>
      <c r="K21" s="146">
        <v>92.0</v>
      </c>
      <c r="L21" s="194"/>
      <c r="M21" s="146">
        <v>85.0</v>
      </c>
      <c r="N21" s="194"/>
      <c r="O21" s="146">
        <v>84.0</v>
      </c>
      <c r="P21" s="194"/>
      <c r="Q21" s="146"/>
      <c r="R21" s="194"/>
      <c r="S21" s="200">
        <f>IFERROR((SUM(max('LE3130'!C20,'LE3130'!D20),max('LE3130'!E20,'LE3130'!F20),max('LE3130'!G20,'LE3130'!H20),max('LE3130'!I20,'LE3130'!J20))/4),"")</f>
        <v>64.5</v>
      </c>
      <c r="T21" s="200">
        <f>IFERROR((SUM(max('LE3130'!K20,'LE3130'!L20),max('LE3130'!M20,'LE3130'!N20),max('LE3130'!O20,'LE3130'!P20),max('LE3130'!Q20,'LE3130'!R20))/4),"")</f>
        <v>62.25</v>
      </c>
      <c r="U21" s="200">
        <f t="shared" si="1"/>
        <v>65.25</v>
      </c>
      <c r="V21" s="200">
        <f t="shared" si="2"/>
        <v>65.25</v>
      </c>
      <c r="W21" s="201">
        <f t="shared" si="3"/>
        <v>64.3125</v>
      </c>
    </row>
    <row r="22" ht="30.0" customHeight="1">
      <c r="A22" s="193">
        <v>18.0</v>
      </c>
      <c r="B22" s="128" t="str">
        <f>'3A 2025 - 2026 DATOS DEL ESTUDI'!B21</f>
        <v>Discairy  Filpo Estrella</v>
      </c>
      <c r="C22" s="146">
        <v>89.0</v>
      </c>
      <c r="D22" s="194"/>
      <c r="E22" s="146">
        <v>91.0</v>
      </c>
      <c r="F22" s="194"/>
      <c r="G22" s="146">
        <v>89.0</v>
      </c>
      <c r="H22" s="194"/>
      <c r="I22" s="146"/>
      <c r="J22" s="194"/>
      <c r="K22" s="146">
        <v>92.0</v>
      </c>
      <c r="L22" s="194"/>
      <c r="M22" s="146">
        <v>88.0</v>
      </c>
      <c r="N22" s="194"/>
      <c r="O22" s="146">
        <v>89.0</v>
      </c>
      <c r="P22" s="194"/>
      <c r="Q22" s="146"/>
      <c r="R22" s="194"/>
      <c r="S22" s="200">
        <f>IFERROR((SUM(max('LE3130'!C21,'LE3130'!D21),max('LE3130'!E21,'LE3130'!F21),max('LE3130'!G21,'LE3130'!H21),max('LE3130'!I21,'LE3130'!J21))/4),"")</f>
        <v>63.75</v>
      </c>
      <c r="T22" s="200">
        <f>IFERROR((SUM(max('LE3130'!K21,'LE3130'!L21),max('LE3130'!M21,'LE3130'!N21),max('LE3130'!O21,'LE3130'!P21),max('LE3130'!Q21,'LE3130'!R21))/4),"")</f>
        <v>62</v>
      </c>
      <c r="U22" s="200">
        <f t="shared" si="1"/>
        <v>67.25</v>
      </c>
      <c r="V22" s="200">
        <f t="shared" si="2"/>
        <v>67.25</v>
      </c>
      <c r="W22" s="201">
        <f t="shared" si="3"/>
        <v>65.0625</v>
      </c>
    </row>
    <row r="23" ht="30.0" customHeight="1">
      <c r="A23" s="193">
        <v>19.0</v>
      </c>
      <c r="B23" s="128" t="str">
        <f>'3A 2025 - 2026 DATOS DEL ESTUDI'!B22</f>
        <v>Alexis Enmanuel Gil  Sánchez</v>
      </c>
      <c r="C23" s="146">
        <v>75.0</v>
      </c>
      <c r="D23" s="194"/>
      <c r="E23" s="146">
        <v>43.0</v>
      </c>
      <c r="F23" s="194">
        <v>55.0</v>
      </c>
      <c r="G23" s="146">
        <v>60.0</v>
      </c>
      <c r="H23" s="194"/>
      <c r="I23" s="146"/>
      <c r="J23" s="194"/>
      <c r="K23" s="146">
        <v>72.0</v>
      </c>
      <c r="L23" s="194"/>
      <c r="M23" s="146">
        <v>57.0</v>
      </c>
      <c r="N23" s="194">
        <v>72.0</v>
      </c>
      <c r="O23" s="146">
        <v>60.0</v>
      </c>
      <c r="P23" s="194"/>
      <c r="Q23" s="146"/>
      <c r="R23" s="194"/>
      <c r="S23" s="200">
        <f>IFERROR((SUM(max('LE3130'!C22,'LE3130'!D22),max('LE3130'!E22,'LE3130'!F22),max('LE3130'!G22,'LE3130'!H22),max('LE3130'!I22,'LE3130'!J22))/4),"")</f>
        <v>46.75</v>
      </c>
      <c r="T23" s="200">
        <f>IFERROR((SUM(max('LE3130'!K22,'LE3130'!L22),max('LE3130'!M22,'LE3130'!N22),max('LE3130'!O22,'LE3130'!P22),max('LE3130'!Q22,'LE3130'!R22))/4),"")</f>
        <v>44</v>
      </c>
      <c r="U23" s="200">
        <f t="shared" si="1"/>
        <v>51</v>
      </c>
      <c r="V23" s="200">
        <f t="shared" si="2"/>
        <v>47.5</v>
      </c>
      <c r="W23" s="201">
        <f t="shared" si="3"/>
        <v>47.3125</v>
      </c>
    </row>
    <row r="24" ht="30.0" customHeight="1">
      <c r="A24" s="193">
        <v>20.0</v>
      </c>
      <c r="B24" s="128" t="str">
        <f>'3A 2025 - 2026 DATOS DEL ESTUDI'!B23</f>
        <v>Ayendy Jesús Guzmán</v>
      </c>
      <c r="C24" s="146">
        <v>83.0</v>
      </c>
      <c r="D24" s="194"/>
      <c r="E24" s="146">
        <v>42.0</v>
      </c>
      <c r="F24" s="194">
        <v>58.0</v>
      </c>
      <c r="G24" s="146">
        <v>60.0</v>
      </c>
      <c r="H24" s="194"/>
      <c r="I24" s="146"/>
      <c r="J24" s="194"/>
      <c r="K24" s="146">
        <v>71.0</v>
      </c>
      <c r="L24" s="194"/>
      <c r="M24" s="146">
        <v>52.0</v>
      </c>
      <c r="N24" s="194">
        <v>62.0</v>
      </c>
      <c r="O24" s="146">
        <v>60.0</v>
      </c>
      <c r="P24" s="194"/>
      <c r="Q24" s="146"/>
      <c r="R24" s="194"/>
      <c r="S24" s="200">
        <f>IFERROR((SUM(max('LE3130'!C23,'LE3130'!D23),max('LE3130'!E23,'LE3130'!F23),max('LE3130'!G23,'LE3130'!H23),max('LE3130'!I23,'LE3130'!J23))/4),"")</f>
        <v>54.75</v>
      </c>
      <c r="T24" s="200">
        <f>IFERROR((SUM(max('LE3130'!K23,'LE3130'!L23),max('LE3130'!M23,'LE3130'!N23),max('LE3130'!O23,'LE3130'!P23),max('LE3130'!Q23,'LE3130'!R23))/4),"")</f>
        <v>49.75</v>
      </c>
      <c r="U24" s="200">
        <f t="shared" si="1"/>
        <v>48.25</v>
      </c>
      <c r="V24" s="200">
        <f t="shared" si="2"/>
        <v>50.25</v>
      </c>
      <c r="W24" s="201">
        <f t="shared" si="3"/>
        <v>50.75</v>
      </c>
    </row>
    <row r="25" ht="30.0" customHeight="1">
      <c r="A25" s="193">
        <v>21.0</v>
      </c>
      <c r="B25" s="128" t="str">
        <f>'3A 2025 - 2026 DATOS DEL ESTUDI'!B24</f>
        <v>Yassir  Hernández Disla</v>
      </c>
      <c r="C25" s="146">
        <v>90.0</v>
      </c>
      <c r="D25" s="194"/>
      <c r="E25" s="146">
        <v>94.0</v>
      </c>
      <c r="F25" s="194"/>
      <c r="G25" s="146">
        <v>84.0</v>
      </c>
      <c r="H25" s="194"/>
      <c r="I25" s="146"/>
      <c r="J25" s="194"/>
      <c r="K25" s="146">
        <v>90.0</v>
      </c>
      <c r="L25" s="194"/>
      <c r="M25" s="146">
        <v>90.0</v>
      </c>
      <c r="N25" s="194"/>
      <c r="O25" s="146">
        <v>84.0</v>
      </c>
      <c r="P25" s="194"/>
      <c r="Q25" s="146"/>
      <c r="R25" s="194"/>
      <c r="S25" s="200">
        <f>IFERROR((SUM(max('LE3130'!C24,'LE3130'!D24),max('LE3130'!E24,'LE3130'!F24),max('LE3130'!G24,'LE3130'!H24),max('LE3130'!I24,'LE3130'!J24))/4),"")</f>
        <v>58.25</v>
      </c>
      <c r="T25" s="200">
        <f>IFERROR((SUM(max('LE3130'!K24,'LE3130'!L24),max('LE3130'!M24,'LE3130'!N24),max('LE3130'!O24,'LE3130'!P24),max('LE3130'!Q24,'LE3130'!R24))/4),"")</f>
        <v>60.5</v>
      </c>
      <c r="U25" s="200">
        <f t="shared" si="1"/>
        <v>66</v>
      </c>
      <c r="V25" s="200">
        <f t="shared" si="2"/>
        <v>67</v>
      </c>
      <c r="W25" s="201">
        <f t="shared" si="3"/>
        <v>62.9375</v>
      </c>
    </row>
    <row r="26" ht="30.0" customHeight="1">
      <c r="A26" s="193">
        <v>22.0</v>
      </c>
      <c r="B26" s="128" t="str">
        <f>'3A 2025 - 2026 DATOS DEL ESTUDI'!B25</f>
        <v>Yadiel  Jiménez Betances</v>
      </c>
      <c r="C26" s="146">
        <v>95.0</v>
      </c>
      <c r="D26" s="194"/>
      <c r="E26" s="146">
        <v>95.0</v>
      </c>
      <c r="F26" s="194"/>
      <c r="G26" s="146">
        <v>90.0</v>
      </c>
      <c r="H26" s="194"/>
      <c r="I26" s="146"/>
      <c r="J26" s="194"/>
      <c r="K26" s="146">
        <v>94.0</v>
      </c>
      <c r="L26" s="194"/>
      <c r="M26" s="146">
        <v>90.0</v>
      </c>
      <c r="N26" s="194"/>
      <c r="O26" s="146">
        <v>90.0</v>
      </c>
      <c r="P26" s="194"/>
      <c r="Q26" s="146"/>
      <c r="R26" s="194"/>
      <c r="S26" s="200">
        <f>IFERROR((SUM(max('LE3130'!C25,'LE3130'!D25),max('LE3130'!E25,'LE3130'!F25),max('LE3130'!G25,'LE3130'!H25),max('LE3130'!I25,'LE3130'!J25))/4),"")</f>
        <v>62.5</v>
      </c>
      <c r="T26" s="200">
        <f>IFERROR((SUM(max('LE3130'!K25,'LE3130'!L25),max('LE3130'!M25,'LE3130'!N25),max('LE3130'!O25,'LE3130'!P25),max('LE3130'!Q25,'LE3130'!R25))/4),"")</f>
        <v>62.75</v>
      </c>
      <c r="U26" s="200">
        <f t="shared" si="1"/>
        <v>68.5</v>
      </c>
      <c r="V26" s="200">
        <f t="shared" si="2"/>
        <v>70</v>
      </c>
      <c r="W26" s="201">
        <f t="shared" si="3"/>
        <v>65.9375</v>
      </c>
    </row>
    <row r="27" ht="30.0" customHeight="1">
      <c r="A27" s="193">
        <v>23.0</v>
      </c>
      <c r="B27" s="128" t="str">
        <f>'3A 2025 - 2026 DATOS DEL ESTUDI'!B26</f>
        <v>Yamel  Mella Aquino</v>
      </c>
      <c r="C27" s="146">
        <v>75.0</v>
      </c>
      <c r="D27" s="194"/>
      <c r="E27" s="146">
        <v>91.0</v>
      </c>
      <c r="F27" s="194"/>
      <c r="G27" s="146">
        <v>91.0</v>
      </c>
      <c r="H27" s="194"/>
      <c r="I27" s="146"/>
      <c r="J27" s="194"/>
      <c r="K27" s="146">
        <v>84.0</v>
      </c>
      <c r="L27" s="194"/>
      <c r="M27" s="146">
        <v>85.0</v>
      </c>
      <c r="N27" s="194"/>
      <c r="O27" s="146">
        <v>91.0</v>
      </c>
      <c r="P27" s="194"/>
      <c r="Q27" s="146"/>
      <c r="R27" s="194"/>
      <c r="S27" s="200">
        <f>IFERROR((SUM(max('LE3130'!C26,'LE3130'!D26),max('LE3130'!E26,'LE3130'!F26),max('LE3130'!G26,'LE3130'!H26),max('LE3130'!I26,'LE3130'!J26))/4),"")</f>
        <v>63.25</v>
      </c>
      <c r="T27" s="200">
        <f>IFERROR((SUM(max('LE3130'!K26,'LE3130'!L26),max('LE3130'!M26,'LE3130'!N26),max('LE3130'!O26,'LE3130'!P26),max('LE3130'!Q26,'LE3130'!R26))/4),"")</f>
        <v>63.5</v>
      </c>
      <c r="U27" s="200">
        <f t="shared" si="1"/>
        <v>65</v>
      </c>
      <c r="V27" s="200">
        <f t="shared" si="2"/>
        <v>64.25</v>
      </c>
      <c r="W27" s="201">
        <f t="shared" si="3"/>
        <v>64</v>
      </c>
    </row>
    <row r="28" ht="30.0" customHeight="1">
      <c r="A28" s="193">
        <v>24.0</v>
      </c>
      <c r="B28" s="128" t="str">
        <f>'3A 2025 - 2026 DATOS DEL ESTUDI'!B27</f>
        <v>Sariely Del Carmen Mena Chávez</v>
      </c>
      <c r="C28" s="146">
        <v>87.0</v>
      </c>
      <c r="D28" s="194"/>
      <c r="E28" s="146">
        <v>88.0</v>
      </c>
      <c r="F28" s="194"/>
      <c r="G28" s="146">
        <v>86.0</v>
      </c>
      <c r="H28" s="194"/>
      <c r="I28" s="146"/>
      <c r="J28" s="194"/>
      <c r="K28" s="146">
        <v>84.0</v>
      </c>
      <c r="L28" s="194"/>
      <c r="M28" s="146">
        <v>89.0</v>
      </c>
      <c r="N28" s="194"/>
      <c r="O28" s="146">
        <v>86.0</v>
      </c>
      <c r="P28" s="194"/>
      <c r="Q28" s="146"/>
      <c r="R28" s="194"/>
      <c r="S28" s="200">
        <f>IFERROR((SUM(max('LE3130'!C27,'LE3130'!D27),max('LE3130'!E27,'LE3130'!F27),max('LE3130'!G27,'LE3130'!H27),max('LE3130'!I27,'LE3130'!J27))/4),"")</f>
        <v>60.75</v>
      </c>
      <c r="T28" s="200">
        <f>IFERROR((SUM(max('LE3130'!K27,'LE3130'!L27),max('LE3130'!M27,'LE3130'!N27),max('LE3130'!O27,'LE3130'!P27),max('LE3130'!Q27,'LE3130'!R27))/4),"")</f>
        <v>57</v>
      </c>
      <c r="U28" s="200">
        <f t="shared" si="1"/>
        <v>64.75</v>
      </c>
      <c r="V28" s="200">
        <f t="shared" si="2"/>
        <v>65.25</v>
      </c>
      <c r="W28" s="201">
        <f t="shared" si="3"/>
        <v>61.9375</v>
      </c>
    </row>
    <row r="29" ht="30.0" customHeight="1">
      <c r="A29" s="193">
        <v>25.0</v>
      </c>
      <c r="B29" s="128" t="str">
        <f>'3A 2025 - 2026 DATOS DEL ESTUDI'!B28</f>
        <v>David Carmelo Navas Fernández</v>
      </c>
      <c r="C29" s="146">
        <v>89.0</v>
      </c>
      <c r="D29" s="194"/>
      <c r="E29" s="146">
        <v>86.0</v>
      </c>
      <c r="F29" s="194"/>
      <c r="G29" s="146">
        <v>84.0</v>
      </c>
      <c r="H29" s="194"/>
      <c r="I29" s="146"/>
      <c r="J29" s="194"/>
      <c r="K29" s="146">
        <v>91.0</v>
      </c>
      <c r="L29" s="194"/>
      <c r="M29" s="146">
        <v>90.0</v>
      </c>
      <c r="N29" s="194"/>
      <c r="O29" s="146">
        <v>84.0</v>
      </c>
      <c r="P29" s="194"/>
      <c r="Q29" s="146"/>
      <c r="R29" s="194"/>
      <c r="S29" s="200">
        <f>IFERROR((SUM(max('LE3130'!C28,'LE3130'!D28),max('LE3130'!E28,'LE3130'!F28),max('LE3130'!G28,'LE3130'!H28),max('LE3130'!I28,'LE3130'!J28))/4),"")</f>
        <v>61.25</v>
      </c>
      <c r="T29" s="200">
        <f>IFERROR((SUM(max('LE3130'!K28,'LE3130'!L28),max('LE3130'!M28,'LE3130'!N28),max('LE3130'!O28,'LE3130'!P28),max('LE3130'!Q28,'LE3130'!R28))/4),"")</f>
        <v>61.75</v>
      </c>
      <c r="U29" s="200">
        <f t="shared" si="1"/>
        <v>66.25</v>
      </c>
      <c r="V29" s="200">
        <f t="shared" si="2"/>
        <v>64.75</v>
      </c>
      <c r="W29" s="201">
        <f t="shared" si="3"/>
        <v>63.5</v>
      </c>
    </row>
    <row r="30" ht="30.0" customHeight="1">
      <c r="A30" s="193">
        <v>26.0</v>
      </c>
      <c r="B30" s="128" t="str">
        <f>'3A 2025 - 2026 DATOS DEL ESTUDI'!B29</f>
        <v>Andriw Jelier Ortiz Rodríguez</v>
      </c>
      <c r="C30" s="146">
        <v>80.0</v>
      </c>
      <c r="D30" s="194"/>
      <c r="E30" s="146">
        <v>86.0</v>
      </c>
      <c r="F30" s="194"/>
      <c r="G30" s="146">
        <v>89.0</v>
      </c>
      <c r="H30" s="194"/>
      <c r="I30" s="146"/>
      <c r="J30" s="194"/>
      <c r="K30" s="146">
        <v>81.0</v>
      </c>
      <c r="L30" s="194"/>
      <c r="M30" s="146">
        <v>87.0</v>
      </c>
      <c r="N30" s="194"/>
      <c r="O30" s="146">
        <v>89.0</v>
      </c>
      <c r="P30" s="194"/>
      <c r="Q30" s="146"/>
      <c r="R30" s="194"/>
      <c r="S30" s="200">
        <f>IFERROR((SUM(max('LE3130'!C29,'LE3130'!D29),max('LE3130'!E29,'LE3130'!F29),max('LE3130'!G29,'LE3130'!H29),max('LE3130'!I29,'LE3130'!J29))/4),"")</f>
        <v>64</v>
      </c>
      <c r="T30" s="200">
        <f>IFERROR((SUM(max('LE3130'!K29,'LE3130'!L29),max('LE3130'!M29,'LE3130'!N29),max('LE3130'!O29,'LE3130'!P29),max('LE3130'!Q29,'LE3130'!R29))/4),"")</f>
        <v>67.25</v>
      </c>
      <c r="U30" s="200">
        <f t="shared" si="1"/>
        <v>64.25</v>
      </c>
      <c r="V30" s="200">
        <f t="shared" si="2"/>
        <v>63.75</v>
      </c>
      <c r="W30" s="201">
        <f t="shared" si="3"/>
        <v>64.8125</v>
      </c>
    </row>
    <row r="31" ht="30.0" customHeight="1">
      <c r="A31" s="193">
        <v>27.0</v>
      </c>
      <c r="B31" s="128" t="str">
        <f>'3A 2025 - 2026 DATOS DEL ESTUDI'!B30</f>
        <v>Dashley Nicole Peña García</v>
      </c>
      <c r="C31" s="146">
        <v>88.0</v>
      </c>
      <c r="D31" s="194"/>
      <c r="E31" s="146">
        <v>89.0</v>
      </c>
      <c r="F31" s="194"/>
      <c r="G31" s="146">
        <v>84.0</v>
      </c>
      <c r="H31" s="194"/>
      <c r="I31" s="146"/>
      <c r="J31" s="194"/>
      <c r="K31" s="146">
        <v>89.0</v>
      </c>
      <c r="L31" s="194"/>
      <c r="M31" s="146">
        <v>87.0</v>
      </c>
      <c r="N31" s="194"/>
      <c r="O31" s="146">
        <v>84.0</v>
      </c>
      <c r="P31" s="194"/>
      <c r="Q31" s="146"/>
      <c r="R31" s="194"/>
      <c r="S31" s="200">
        <f>IFERROR((SUM(max('LE3130'!C30,'LE3130'!D30),max('LE3130'!E30,'LE3130'!F30),max('LE3130'!G30,'LE3130'!H30),max('LE3130'!I30,'LE3130'!J30))/4),"")</f>
        <v>59.25</v>
      </c>
      <c r="T31" s="200">
        <f>IFERROR((SUM(max('LE3130'!K30,'LE3130'!L30),max('LE3130'!M30,'LE3130'!N30),max('LE3130'!O30,'LE3130'!P30),max('LE3130'!Q30,'LE3130'!R30))/4),"")</f>
        <v>57.5</v>
      </c>
      <c r="U31" s="200">
        <f t="shared" si="1"/>
        <v>65</v>
      </c>
      <c r="V31" s="200">
        <f t="shared" si="2"/>
        <v>65.25</v>
      </c>
      <c r="W31" s="201">
        <f t="shared" si="3"/>
        <v>61.75</v>
      </c>
    </row>
    <row r="32" ht="30.0" customHeight="1">
      <c r="A32" s="193">
        <v>28.0</v>
      </c>
      <c r="B32" s="128" t="str">
        <f>'3A 2025 - 2026 DATOS DEL ESTUDI'!B31</f>
        <v>Yesly  Peña Muñoz</v>
      </c>
      <c r="C32" s="146">
        <v>93.0</v>
      </c>
      <c r="D32" s="194"/>
      <c r="E32" s="146">
        <v>95.0</v>
      </c>
      <c r="F32" s="194"/>
      <c r="G32" s="146">
        <v>94.0</v>
      </c>
      <c r="H32" s="194"/>
      <c r="I32" s="146"/>
      <c r="J32" s="194"/>
      <c r="K32" s="146">
        <v>96.0</v>
      </c>
      <c r="L32" s="194"/>
      <c r="M32" s="146">
        <v>94.0</v>
      </c>
      <c r="N32" s="194"/>
      <c r="O32" s="146">
        <v>94.0</v>
      </c>
      <c r="P32" s="194"/>
      <c r="Q32" s="146"/>
      <c r="R32" s="194"/>
      <c r="S32" s="200">
        <f>IFERROR((SUM(max('LE3130'!C31,'LE3130'!D31),max('LE3130'!E31,'LE3130'!F31),max('LE3130'!G31,'LE3130'!H31),max('LE3130'!I31,'LE3130'!J31))/4),"")</f>
        <v>68.75</v>
      </c>
      <c r="T32" s="200">
        <f>IFERROR((SUM(max('LE3130'!K31,'LE3130'!L31),max('LE3130'!M31,'LE3130'!N31),max('LE3130'!O31,'LE3130'!P31),max('LE3130'!Q31,'LE3130'!R31))/4),"")</f>
        <v>65.25</v>
      </c>
      <c r="U32" s="200">
        <f t="shared" si="1"/>
        <v>71</v>
      </c>
      <c r="V32" s="200">
        <f t="shared" si="2"/>
        <v>70.5</v>
      </c>
      <c r="W32" s="201">
        <f t="shared" si="3"/>
        <v>68.875</v>
      </c>
    </row>
    <row r="33" ht="30.0" customHeight="1">
      <c r="A33" s="193">
        <v>29.0</v>
      </c>
      <c r="B33" s="128" t="str">
        <f>'3A 2025 - 2026 DATOS DEL ESTUDI'!B32</f>
        <v>Wilbert  Peña Paulino</v>
      </c>
      <c r="C33" s="146">
        <v>77.0</v>
      </c>
      <c r="D33" s="194"/>
      <c r="E33" s="146">
        <v>91.0</v>
      </c>
      <c r="F33" s="194"/>
      <c r="G33" s="146">
        <v>81.0</v>
      </c>
      <c r="H33" s="194"/>
      <c r="I33" s="146"/>
      <c r="J33" s="194"/>
      <c r="K33" s="146">
        <v>83.0</v>
      </c>
      <c r="L33" s="194"/>
      <c r="M33" s="146">
        <v>85.0</v>
      </c>
      <c r="N33" s="194"/>
      <c r="O33" s="146">
        <v>81.0</v>
      </c>
      <c r="P33" s="194"/>
      <c r="Q33" s="146"/>
      <c r="R33" s="194"/>
      <c r="S33" s="200">
        <f>IFERROR((SUM(max('LE3130'!C32,'LE3130'!D32),max('LE3130'!E32,'LE3130'!F32),max('LE3130'!G32,'LE3130'!H32),max('LE3130'!I32,'LE3130'!J32))/4),"")</f>
        <v>60</v>
      </c>
      <c r="T33" s="200">
        <f>IFERROR((SUM(max('LE3130'!K32,'LE3130'!L32),max('LE3130'!M32,'LE3130'!N32),max('LE3130'!O32,'LE3130'!P32),max('LE3130'!Q32,'LE3130'!R32))/4),"")</f>
        <v>57.75</v>
      </c>
      <c r="U33" s="200">
        <f t="shared" si="1"/>
        <v>62.25</v>
      </c>
      <c r="V33" s="200">
        <f t="shared" si="2"/>
        <v>62.25</v>
      </c>
      <c r="W33" s="201">
        <f t="shared" si="3"/>
        <v>60.5625</v>
      </c>
    </row>
    <row r="34" ht="30.0" customHeight="1">
      <c r="A34" s="193">
        <v>30.0</v>
      </c>
      <c r="B34" s="128" t="str">
        <f>'3A 2025 - 2026 DATOS DEL ESTUDI'!B33</f>
        <v>Yonayry  Peña Santos</v>
      </c>
      <c r="C34" s="146">
        <v>87.0</v>
      </c>
      <c r="D34" s="194"/>
      <c r="E34" s="146">
        <v>89.0</v>
      </c>
      <c r="F34" s="194"/>
      <c r="G34" s="146">
        <v>79.0</v>
      </c>
      <c r="H34" s="194"/>
      <c r="I34" s="146"/>
      <c r="J34" s="194"/>
      <c r="K34" s="146">
        <v>89.0</v>
      </c>
      <c r="L34" s="194"/>
      <c r="M34" s="146">
        <v>83.0</v>
      </c>
      <c r="N34" s="194"/>
      <c r="O34" s="146">
        <v>79.0</v>
      </c>
      <c r="P34" s="194"/>
      <c r="Q34" s="146"/>
      <c r="R34" s="194"/>
      <c r="S34" s="200">
        <f>IFERROR((SUM(max('LE3130'!C33,'LE3130'!D33),max('LE3130'!E33,'LE3130'!F33),max('LE3130'!G33,'LE3130'!H33),max('LE3130'!I33,'LE3130'!J33))/4),"")</f>
        <v>56.75</v>
      </c>
      <c r="T34" s="200">
        <f>IFERROR((SUM(max('LE3130'!K33,'LE3130'!L33),max('LE3130'!M33,'LE3130'!N33),max('LE3130'!O33,'LE3130'!P33),max('LE3130'!Q33,'LE3130'!R33))/4),"")</f>
        <v>55</v>
      </c>
      <c r="U34" s="200">
        <f t="shared" si="1"/>
        <v>62.75</v>
      </c>
      <c r="V34" s="200">
        <f t="shared" si="2"/>
        <v>63.75</v>
      </c>
      <c r="W34" s="201">
        <f t="shared" si="3"/>
        <v>59.5625</v>
      </c>
    </row>
    <row r="35" ht="30.0" customHeight="1">
      <c r="A35" s="193">
        <v>31.0</v>
      </c>
      <c r="B35" s="128" t="str">
        <f>'3A 2025 - 2026 DATOS DEL ESTUDI'!B34</f>
        <v>Rossier Analiz Pérez Rodríguez</v>
      </c>
      <c r="C35" s="146">
        <v>95.0</v>
      </c>
      <c r="D35" s="194"/>
      <c r="E35" s="146">
        <v>97.0</v>
      </c>
      <c r="F35" s="194"/>
      <c r="G35" s="146">
        <v>89.0</v>
      </c>
      <c r="H35" s="194"/>
      <c r="I35" s="146"/>
      <c r="J35" s="194"/>
      <c r="K35" s="146">
        <v>97.0</v>
      </c>
      <c r="L35" s="194"/>
      <c r="M35" s="146">
        <v>89.0</v>
      </c>
      <c r="N35" s="194"/>
      <c r="O35" s="146">
        <v>89.0</v>
      </c>
      <c r="P35" s="194"/>
      <c r="Q35" s="146"/>
      <c r="R35" s="194"/>
      <c r="S35" s="200">
        <f>IFERROR((SUM(max('LE3130'!C34,'LE3130'!D34),max('LE3130'!E34,'LE3130'!F34),max('LE3130'!G34,'LE3130'!H34),max('LE3130'!I34,'LE3130'!J34))/4),"")</f>
        <v>63.5</v>
      </c>
      <c r="T35" s="200">
        <f>IFERROR((SUM(max('LE3130'!K34,'LE3130'!L34),max('LE3130'!M34,'LE3130'!N34),max('LE3130'!O34,'LE3130'!P34),max('LE3130'!Q34,'LE3130'!R34))/4),"")</f>
        <v>63.75</v>
      </c>
      <c r="U35" s="200">
        <f t="shared" si="1"/>
        <v>68.75</v>
      </c>
      <c r="V35" s="200">
        <f t="shared" si="2"/>
        <v>70.25</v>
      </c>
      <c r="W35" s="201">
        <f t="shared" si="3"/>
        <v>66.5625</v>
      </c>
    </row>
    <row r="36" ht="30.0" customHeight="1">
      <c r="A36" s="193">
        <v>32.0</v>
      </c>
      <c r="B36" s="128" t="str">
        <f>'3A 2025 - 2026 DATOS DEL ESTUDI'!B35</f>
        <v>Joseph Francisco Ramírez Espinosa</v>
      </c>
      <c r="C36" s="146">
        <v>79.0</v>
      </c>
      <c r="D36" s="194"/>
      <c r="E36" s="146">
        <v>87.0</v>
      </c>
      <c r="F36" s="194"/>
      <c r="G36" s="146">
        <v>82.0</v>
      </c>
      <c r="H36" s="194"/>
      <c r="I36" s="146"/>
      <c r="J36" s="194"/>
      <c r="K36" s="146">
        <v>78.0</v>
      </c>
      <c r="L36" s="194"/>
      <c r="M36" s="146">
        <v>86.0</v>
      </c>
      <c r="N36" s="194"/>
      <c r="O36" s="146">
        <v>82.0</v>
      </c>
      <c r="P36" s="194"/>
      <c r="Q36" s="146"/>
      <c r="R36" s="194"/>
      <c r="S36" s="200">
        <f>IFERROR((SUM(max('LE3130'!C35,'LE3130'!D35),max('LE3130'!E35,'LE3130'!F35),max('LE3130'!G35,'LE3130'!H35),max('LE3130'!I35,'LE3130'!J35))/4),"")</f>
        <v>58.25</v>
      </c>
      <c r="T36" s="200">
        <f>IFERROR((SUM(max('LE3130'!K35,'LE3130'!L35),max('LE3130'!M35,'LE3130'!N35),max('LE3130'!O35,'LE3130'!P35),max('LE3130'!Q35,'LE3130'!R35))/4),"")</f>
        <v>57.75</v>
      </c>
      <c r="U36" s="200">
        <f t="shared" si="1"/>
        <v>61.5</v>
      </c>
      <c r="V36" s="200">
        <f t="shared" si="2"/>
        <v>62</v>
      </c>
      <c r="W36" s="201">
        <f t="shared" si="3"/>
        <v>59.875</v>
      </c>
    </row>
    <row r="37" ht="30.0" customHeight="1">
      <c r="A37" s="193">
        <v>33.0</v>
      </c>
      <c r="B37" s="128" t="str">
        <f>'3A 2025 - 2026 DATOS DEL ESTUDI'!B36</f>
        <v>Yariel Alfonso Ramos</v>
      </c>
      <c r="C37" s="146">
        <v>59.0</v>
      </c>
      <c r="D37" s="194">
        <v>62.0</v>
      </c>
      <c r="E37" s="146">
        <v>64.0</v>
      </c>
      <c r="F37" s="194">
        <v>77.0</v>
      </c>
      <c r="G37" s="146">
        <v>84.0</v>
      </c>
      <c r="H37" s="194"/>
      <c r="I37" s="146"/>
      <c r="J37" s="194"/>
      <c r="K37" s="146">
        <v>72.0</v>
      </c>
      <c r="L37" s="194"/>
      <c r="M37" s="146">
        <v>51.0</v>
      </c>
      <c r="N37" s="194">
        <v>78.0</v>
      </c>
      <c r="O37" s="146">
        <v>88.0</v>
      </c>
      <c r="P37" s="194"/>
      <c r="Q37" s="146"/>
      <c r="R37" s="194"/>
      <c r="S37" s="200">
        <f>IFERROR((SUM(max('LE3130'!C36,'LE3130'!D36),max('LE3130'!E36,'LE3130'!F36),max('LE3130'!G36,'LE3130'!H36),max('LE3130'!I36,'LE3130'!J36))/4),"")</f>
        <v>48.75</v>
      </c>
      <c r="T37" s="200">
        <f>IFERROR((SUM(max('LE3130'!K36,'LE3130'!L36),max('LE3130'!M36,'LE3130'!N36),max('LE3130'!O36,'LE3130'!P36),max('LE3130'!Q36,'LE3130'!R36))/4),"")</f>
        <v>47</v>
      </c>
      <c r="U37" s="200">
        <f t="shared" si="1"/>
        <v>59.5</v>
      </c>
      <c r="V37" s="200">
        <f t="shared" si="2"/>
        <v>55.75</v>
      </c>
      <c r="W37" s="201">
        <f t="shared" si="3"/>
        <v>52.75</v>
      </c>
    </row>
    <row r="38" ht="30.0" customHeight="1">
      <c r="A38" s="193">
        <v>34.0</v>
      </c>
      <c r="B38" s="128" t="str">
        <f>'3A 2025 - 2026 DATOS DEL ESTUDI'!B37</f>
        <v>Carlos David Rodríguez Almánzar</v>
      </c>
      <c r="C38" s="146">
        <v>70.0</v>
      </c>
      <c r="D38" s="194"/>
      <c r="E38" s="146">
        <v>85.0</v>
      </c>
      <c r="F38" s="194"/>
      <c r="G38" s="146">
        <v>79.0</v>
      </c>
      <c r="H38" s="194"/>
      <c r="I38" s="146"/>
      <c r="J38" s="194"/>
      <c r="K38" s="146">
        <v>70.0</v>
      </c>
      <c r="L38" s="194"/>
      <c r="M38" s="146">
        <v>80.0</v>
      </c>
      <c r="N38" s="194"/>
      <c r="O38" s="146">
        <v>79.0</v>
      </c>
      <c r="P38" s="194"/>
      <c r="Q38" s="146"/>
      <c r="R38" s="194"/>
      <c r="S38" s="200">
        <f>IFERROR((SUM(max('LE3130'!C37,'LE3130'!D37),max('LE3130'!E37,'LE3130'!F37),max('LE3130'!G37,'LE3130'!H37),max('LE3130'!I37,'LE3130'!J37))/4),"")</f>
        <v>56</v>
      </c>
      <c r="T38" s="200">
        <f>IFERROR((SUM(max('LE3130'!K37,'LE3130'!L37),max('LE3130'!M37,'LE3130'!N37),max('LE3130'!O37,'LE3130'!P37),max('LE3130'!Q37,'LE3130'!R37))/4),"")</f>
        <v>56</v>
      </c>
      <c r="U38" s="200">
        <f t="shared" si="1"/>
        <v>57.25</v>
      </c>
      <c r="V38" s="200">
        <f t="shared" si="2"/>
        <v>58.5</v>
      </c>
      <c r="W38" s="201">
        <f t="shared" si="3"/>
        <v>56.9375</v>
      </c>
    </row>
    <row r="39" ht="30.0" customHeight="1">
      <c r="A39" s="193">
        <v>35.0</v>
      </c>
      <c r="B39" s="128" t="str">
        <f>'3A 2025 - 2026 DATOS DEL ESTUDI'!B38</f>
        <v>Darianni  Santos Medina</v>
      </c>
      <c r="C39" s="146">
        <v>95.0</v>
      </c>
      <c r="D39" s="194"/>
      <c r="E39" s="146">
        <v>96.0</v>
      </c>
      <c r="F39" s="194"/>
      <c r="G39" s="146">
        <v>93.0</v>
      </c>
      <c r="H39" s="194"/>
      <c r="I39" s="146"/>
      <c r="J39" s="194"/>
      <c r="K39" s="146">
        <v>95.0</v>
      </c>
      <c r="L39" s="194"/>
      <c r="M39" s="146">
        <v>89.0</v>
      </c>
      <c r="N39" s="194"/>
      <c r="O39" s="146">
        <v>93.0</v>
      </c>
      <c r="P39" s="194"/>
      <c r="Q39" s="146"/>
      <c r="R39" s="194"/>
      <c r="S39" s="200">
        <f>IFERROR((SUM(max('LE3130'!C38,'LE3130'!D38),max('LE3130'!E38,'LE3130'!F38),max('LE3130'!G38,'LE3130'!H38),max('LE3130'!I38,'LE3130'!J38))/4),"")</f>
        <v>65.75</v>
      </c>
      <c r="T39" s="200">
        <f>IFERROR((SUM(max('LE3130'!K38,'LE3130'!L38),max('LE3130'!M38,'LE3130'!N38),max('LE3130'!O38,'LE3130'!P38),max('LE3130'!Q38,'LE3130'!R38))/4),"")</f>
        <v>63.25</v>
      </c>
      <c r="U39" s="200">
        <f t="shared" si="1"/>
        <v>69.25</v>
      </c>
      <c r="V39" s="200">
        <f t="shared" si="2"/>
        <v>71</v>
      </c>
      <c r="W39" s="201">
        <f t="shared" si="3"/>
        <v>67.3125</v>
      </c>
    </row>
    <row r="40" ht="30.0" customHeight="1">
      <c r="A40" s="193">
        <v>36.0</v>
      </c>
      <c r="B40" s="128" t="str">
        <f>'3A 2025 - 2026 DATOS DEL ESTUDI'!B39</f>
        <v>Rosyeli Carolina Tavarez  Reyes</v>
      </c>
      <c r="C40" s="146">
        <v>82.0</v>
      </c>
      <c r="D40" s="194"/>
      <c r="E40" s="146">
        <v>87.0</v>
      </c>
      <c r="F40" s="194"/>
      <c r="G40" s="146">
        <v>81.0</v>
      </c>
      <c r="H40" s="194"/>
      <c r="I40" s="146"/>
      <c r="J40" s="194"/>
      <c r="K40" s="146">
        <v>85.0</v>
      </c>
      <c r="L40" s="194"/>
      <c r="M40" s="146">
        <v>83.0</v>
      </c>
      <c r="N40" s="194"/>
      <c r="O40" s="146">
        <v>81.0</v>
      </c>
      <c r="P40" s="194"/>
      <c r="Q40" s="146"/>
      <c r="R40" s="194"/>
      <c r="S40" s="200">
        <f>IFERROR((SUM(max('LE3130'!C39,'LE3130'!D39),max('LE3130'!E39,'LE3130'!F39),max('LE3130'!G39,'LE3130'!H39),max('LE3130'!I39,'LE3130'!J39))/4),"")</f>
        <v>61</v>
      </c>
      <c r="T40" s="200">
        <f>IFERROR((SUM(max('LE3130'!K39,'LE3130'!L39),max('LE3130'!M39,'LE3130'!N39),max('LE3130'!O39,'LE3130'!P39),max('LE3130'!Q39,'LE3130'!R39))/4),"")</f>
        <v>60</v>
      </c>
      <c r="U40" s="200">
        <f t="shared" si="1"/>
        <v>62.25</v>
      </c>
      <c r="V40" s="200">
        <f t="shared" si="2"/>
        <v>62.5</v>
      </c>
      <c r="W40" s="201">
        <f t="shared" si="3"/>
        <v>61.4375</v>
      </c>
    </row>
    <row r="41" ht="30.0" customHeight="1">
      <c r="A41" s="193">
        <v>37.0</v>
      </c>
      <c r="B41" s="128" t="str">
        <f>'3A 2025 - 2026 DATOS DEL ESTUDI'!B40</f>
        <v>Melani  Taveras Bautista</v>
      </c>
      <c r="C41" s="146">
        <v>83.0</v>
      </c>
      <c r="D41" s="194"/>
      <c r="E41" s="146">
        <v>96.0</v>
      </c>
      <c r="F41" s="194"/>
      <c r="G41" s="146">
        <v>91.0</v>
      </c>
      <c r="H41" s="194"/>
      <c r="I41" s="146"/>
      <c r="J41" s="194"/>
      <c r="K41" s="146">
        <v>88.0</v>
      </c>
      <c r="L41" s="194"/>
      <c r="M41" s="146">
        <v>89.0</v>
      </c>
      <c r="N41" s="194"/>
      <c r="O41" s="146">
        <v>91.0</v>
      </c>
      <c r="P41" s="194"/>
      <c r="Q41" s="146"/>
      <c r="R41" s="194"/>
      <c r="S41" s="200">
        <f>IFERROR((SUM(max('LE3130'!C40,'LE3130'!D40),max('LE3130'!E40,'LE3130'!F40),max('LE3130'!G40,'LE3130'!H40),max('LE3130'!I40,'LE3130'!J40))/4),"")</f>
        <v>63.5</v>
      </c>
      <c r="T41" s="200">
        <f>IFERROR((SUM(max('LE3130'!K40,'LE3130'!L40),max('LE3130'!M40,'LE3130'!N40),max('LE3130'!O40,'LE3130'!P40),max('LE3130'!Q40,'LE3130'!R40))/4),"")</f>
        <v>63</v>
      </c>
      <c r="U41" s="200">
        <f t="shared" si="1"/>
        <v>67</v>
      </c>
      <c r="V41" s="200">
        <f t="shared" si="2"/>
        <v>67.5</v>
      </c>
      <c r="W41" s="201">
        <f t="shared" si="3"/>
        <v>65.25</v>
      </c>
    </row>
    <row r="42" ht="30.0" customHeight="1">
      <c r="A42" s="193">
        <v>38.0</v>
      </c>
      <c r="B42" s="128" t="str">
        <f>'3A 2025 - 2026 DATOS DEL ESTUDI'!B41</f>
        <v>Arianny  Tejada Guzmán</v>
      </c>
      <c r="C42" s="146">
        <v>93.0</v>
      </c>
      <c r="D42" s="194"/>
      <c r="E42" s="146">
        <v>97.0</v>
      </c>
      <c r="F42" s="194"/>
      <c r="G42" s="146">
        <v>93.0</v>
      </c>
      <c r="H42" s="194"/>
      <c r="I42" s="146"/>
      <c r="J42" s="194"/>
      <c r="K42" s="146">
        <v>94.0</v>
      </c>
      <c r="L42" s="194"/>
      <c r="M42" s="146">
        <v>90.0</v>
      </c>
      <c r="N42" s="194"/>
      <c r="O42" s="146">
        <v>93.0</v>
      </c>
      <c r="P42" s="194"/>
      <c r="Q42" s="146"/>
      <c r="R42" s="194"/>
      <c r="S42" s="200">
        <f>IFERROR((SUM(max('LE3130'!C41,'LE3130'!D41),max('LE3130'!E41,'LE3130'!F41),max('LE3130'!G41,'LE3130'!H41),max('LE3130'!I41,'LE3130'!J41))/4),"")</f>
        <v>65.5</v>
      </c>
      <c r="T42" s="200">
        <f>IFERROR((SUM(max('LE3130'!K41,'LE3130'!L41),max('LE3130'!M41,'LE3130'!N41),max('LE3130'!O41,'LE3130'!P41),max('LE3130'!Q41,'LE3130'!R41))/4),"")</f>
        <v>65.25</v>
      </c>
      <c r="U42" s="200">
        <f t="shared" si="1"/>
        <v>69.25</v>
      </c>
      <c r="V42" s="200">
        <f t="shared" si="2"/>
        <v>70.75</v>
      </c>
      <c r="W42" s="201">
        <f t="shared" si="3"/>
        <v>67.6875</v>
      </c>
    </row>
    <row r="43" ht="30.0" customHeight="1">
      <c r="A43" s="193">
        <v>39.0</v>
      </c>
      <c r="B43" s="128" t="str">
        <f>'3A 2025 - 2026 DATOS DEL ESTUDI'!B42</f>
        <v>Jeilyn Aliah Tejada</v>
      </c>
      <c r="C43" s="146">
        <v>80.0</v>
      </c>
      <c r="D43" s="194"/>
      <c r="E43" s="146">
        <v>98.0</v>
      </c>
      <c r="F43" s="194"/>
      <c r="G43" s="146">
        <v>85.0</v>
      </c>
      <c r="H43" s="194"/>
      <c r="I43" s="146"/>
      <c r="J43" s="194"/>
      <c r="K43" s="146">
        <v>76.0</v>
      </c>
      <c r="L43" s="194"/>
      <c r="M43" s="146">
        <v>86.0</v>
      </c>
      <c r="N43" s="194"/>
      <c r="O43" s="146">
        <v>85.0</v>
      </c>
      <c r="P43" s="194"/>
      <c r="Q43" s="146"/>
      <c r="R43" s="194"/>
      <c r="S43" s="200">
        <f>IFERROR((SUM(max('LE3130'!C42,'LE3130'!D42),max('LE3130'!E42,'LE3130'!F42),max('LE3130'!G42,'LE3130'!H42),max('LE3130'!I42,'LE3130'!J42))/4),"")</f>
        <v>57.5</v>
      </c>
      <c r="T43" s="200">
        <f>IFERROR((SUM(max('LE3130'!K42,'LE3130'!L42),max('LE3130'!M42,'LE3130'!N42),max('LE3130'!O42,'LE3130'!P42),max('LE3130'!Q42,'LE3130'!R42))/4),"")</f>
        <v>56.75</v>
      </c>
      <c r="U43" s="200">
        <f t="shared" si="1"/>
        <v>61.75</v>
      </c>
      <c r="V43" s="200">
        <f t="shared" si="2"/>
        <v>65.75</v>
      </c>
      <c r="W43" s="201">
        <f t="shared" si="3"/>
        <v>60.4375</v>
      </c>
    </row>
    <row r="44" ht="30.0" customHeight="1">
      <c r="A44" s="193">
        <v>40.0</v>
      </c>
      <c r="B44" s="128" t="str">
        <f>'3A 2025 - 2026 DATOS DEL ESTUDI'!B43</f>
        <v>Rosenny  Ureña Arias</v>
      </c>
      <c r="C44" s="146">
        <v>88.0</v>
      </c>
      <c r="D44" s="194"/>
      <c r="E44" s="146">
        <v>97.0</v>
      </c>
      <c r="F44" s="194"/>
      <c r="G44" s="146">
        <v>84.0</v>
      </c>
      <c r="H44" s="194"/>
      <c r="I44" s="146"/>
      <c r="J44" s="194"/>
      <c r="K44" s="146">
        <v>85.0</v>
      </c>
      <c r="L44" s="194"/>
      <c r="M44" s="146">
        <v>84.0</v>
      </c>
      <c r="N44" s="194"/>
      <c r="O44" s="146">
        <v>84.0</v>
      </c>
      <c r="P44" s="194"/>
      <c r="Q44" s="146"/>
      <c r="R44" s="194"/>
      <c r="S44" s="200">
        <f>IFERROR((SUM(max('LE3130'!C43,'LE3130'!D43),max('LE3130'!E43,'LE3130'!F43),max('LE3130'!G43,'LE3130'!H43),max('LE3130'!I43,'LE3130'!J43))/4),"")</f>
        <v>59.75</v>
      </c>
      <c r="T44" s="200">
        <f>IFERROR((SUM(max('LE3130'!K43,'LE3130'!L43),max('LE3130'!M43,'LE3130'!N43),max('LE3130'!O43,'LE3130'!P43),max('LE3130'!Q43,'LE3130'!R43))/4),"")</f>
        <v>58.75</v>
      </c>
      <c r="U44" s="200">
        <f t="shared" si="1"/>
        <v>63.25</v>
      </c>
      <c r="V44" s="200">
        <f t="shared" si="2"/>
        <v>67.25</v>
      </c>
      <c r="W44" s="201">
        <f t="shared" si="3"/>
        <v>62.25</v>
      </c>
    </row>
    <row r="45" ht="30.0" customHeight="1">
      <c r="A45" s="193">
        <v>41.0</v>
      </c>
      <c r="B45" s="128" t="str">
        <f>'3A 2025 - 2026 DATOS DEL ESTUDI'!B44</f>
        <v>Jonathan  De Jesús Valerio Felipe</v>
      </c>
      <c r="C45" s="146">
        <v>78.0</v>
      </c>
      <c r="D45" s="194"/>
      <c r="E45" s="146">
        <v>91.0</v>
      </c>
      <c r="F45" s="194"/>
      <c r="G45" s="146">
        <v>82.0</v>
      </c>
      <c r="H45" s="194"/>
      <c r="I45" s="146"/>
      <c r="J45" s="194"/>
      <c r="K45" s="146">
        <v>80.0</v>
      </c>
      <c r="L45" s="194"/>
      <c r="M45" s="146">
        <v>85.0</v>
      </c>
      <c r="N45" s="194"/>
      <c r="O45" s="146">
        <v>82.0</v>
      </c>
      <c r="P45" s="194"/>
      <c r="Q45" s="146"/>
      <c r="R45" s="194"/>
      <c r="S45" s="200">
        <f>IFERROR((SUM(max('LE3130'!C44,'LE3130'!D44),max('LE3130'!E44,'LE3130'!F44),max('LE3130'!G44,'LE3130'!H44),max('LE3130'!I44,'LE3130'!J44))/4),"")</f>
        <v>58</v>
      </c>
      <c r="T45" s="200">
        <f>IFERROR((SUM(max('LE3130'!K44,'LE3130'!L44),max('LE3130'!M44,'LE3130'!N44),max('LE3130'!O44,'LE3130'!P44),max('LE3130'!Q44,'LE3130'!R44))/4),"")</f>
        <v>60.75</v>
      </c>
      <c r="U45" s="200">
        <f t="shared" si="1"/>
        <v>61.75</v>
      </c>
      <c r="V45" s="200">
        <f t="shared" si="2"/>
        <v>62.75</v>
      </c>
      <c r="W45" s="201">
        <f t="shared" si="3"/>
        <v>60.8125</v>
      </c>
    </row>
    <row r="46" ht="30.0" customHeight="1">
      <c r="A46" s="193">
        <v>42.0</v>
      </c>
      <c r="B46" s="128" t="str">
        <f>'3A 2025 - 2026 DATOS DEL ESTUDI'!B45</f>
        <v>Crisleydi  Turbí</v>
      </c>
      <c r="C46" s="146">
        <v>82.0</v>
      </c>
      <c r="D46" s="194"/>
      <c r="E46" s="146">
        <v>73.0</v>
      </c>
      <c r="F46" s="194"/>
      <c r="G46" s="146">
        <v>80.0</v>
      </c>
      <c r="H46" s="194"/>
      <c r="I46" s="146"/>
      <c r="J46" s="194"/>
      <c r="K46" s="146">
        <v>86.0</v>
      </c>
      <c r="L46" s="194"/>
      <c r="M46" s="146">
        <v>56.0</v>
      </c>
      <c r="N46" s="194">
        <v>74.0</v>
      </c>
      <c r="O46" s="146">
        <v>88.0</v>
      </c>
      <c r="P46" s="194"/>
      <c r="Q46" s="146"/>
      <c r="R46" s="194"/>
      <c r="S46" s="200">
        <f>IFERROR((SUM(max('LE3130'!C45,'LE3130'!D45),max('LE3130'!E45,'LE3130'!F45),max('LE3130'!G45,'LE3130'!H45),max('LE3130'!I45,'LE3130'!J45))/4),"")</f>
        <v>55.5</v>
      </c>
      <c r="T46" s="200">
        <f>IFERROR((SUM(max('LE3130'!K45,'LE3130'!L45),max('LE3130'!M45,'LE3130'!N45),max('LE3130'!O45,'LE3130'!P45),max('LE3130'!Q45,'LE3130'!R45))/4),"")</f>
        <v>53.25</v>
      </c>
      <c r="U46" s="200">
        <f t="shared" si="1"/>
        <v>62</v>
      </c>
      <c r="V46" s="200">
        <f t="shared" si="2"/>
        <v>58.75</v>
      </c>
      <c r="W46" s="201">
        <f t="shared" si="3"/>
        <v>57.375</v>
      </c>
    </row>
    <row r="47" ht="30.0" customHeight="1">
      <c r="A47" s="193">
        <v>43.0</v>
      </c>
      <c r="B47" s="128" t="str">
        <f>'3A 2025 - 2026 DATOS DEL ESTUDI'!B46</f>
        <v>Jhoangel Rafael Vargas Ulloa</v>
      </c>
      <c r="C47" s="146">
        <v>70.0</v>
      </c>
      <c r="D47" s="194"/>
      <c r="E47" s="146">
        <v>47.0</v>
      </c>
      <c r="F47" s="194">
        <v>61.0</v>
      </c>
      <c r="G47" s="146">
        <v>77.0</v>
      </c>
      <c r="H47" s="194"/>
      <c r="I47" s="146"/>
      <c r="J47" s="194"/>
      <c r="K47" s="146">
        <v>76.0</v>
      </c>
      <c r="L47" s="194"/>
      <c r="M47" s="146">
        <v>56.0</v>
      </c>
      <c r="N47" s="194">
        <v>64.0</v>
      </c>
      <c r="O47" s="146">
        <v>78.0</v>
      </c>
      <c r="P47" s="194"/>
      <c r="Q47" s="146"/>
      <c r="R47" s="194"/>
      <c r="S47" s="200">
        <f>IFERROR((SUM(max('LE3130'!C46,'LE3130'!D46),max('LE3130'!E46,'LE3130'!F46),max('LE3130'!G46,'LE3130'!H46),max('LE3130'!I46,'LE3130'!J46))/4),"")</f>
        <v>42.75</v>
      </c>
      <c r="T47" s="200">
        <f>IFERROR((SUM(max('LE3130'!K46,'LE3130'!L46),max('LE3130'!M46,'LE3130'!N46),max('LE3130'!O46,'LE3130'!P46),max('LE3130'!Q46,'LE3130'!R46))/4),"")</f>
        <v>44.5</v>
      </c>
      <c r="U47" s="200">
        <f t="shared" si="1"/>
        <v>54.5</v>
      </c>
      <c r="V47" s="200">
        <f t="shared" si="2"/>
        <v>52</v>
      </c>
      <c r="W47" s="201">
        <f t="shared" si="3"/>
        <v>48.4375</v>
      </c>
    </row>
    <row r="48" ht="30.0" customHeight="1">
      <c r="A48" s="193">
        <v>44.0</v>
      </c>
      <c r="B48" s="128" t="str">
        <f>'3A 2025 - 2026 DATOS DEL ESTUDI'!B47</f>
        <v>Leslie  Cruz Espinal</v>
      </c>
      <c r="C48" s="146">
        <v>93.0</v>
      </c>
      <c r="D48" s="194"/>
      <c r="E48" s="146">
        <v>97.0</v>
      </c>
      <c r="F48" s="194"/>
      <c r="G48" s="146">
        <v>95.0</v>
      </c>
      <c r="H48" s="194"/>
      <c r="I48" s="146"/>
      <c r="J48" s="194"/>
      <c r="K48" s="146">
        <v>91.0</v>
      </c>
      <c r="L48" s="194"/>
      <c r="M48" s="146">
        <v>90.0</v>
      </c>
      <c r="N48" s="194"/>
      <c r="O48" s="146">
        <v>92.0</v>
      </c>
      <c r="P48" s="194"/>
      <c r="Q48" s="146"/>
      <c r="R48" s="194"/>
      <c r="S48" s="200">
        <f>IFERROR((SUM(max('LE3130'!C47,'LE3130'!D47),max('LE3130'!E47,'LE3130'!F47),max('LE3130'!G47,'LE3130'!H47),max('LE3130'!I47,'LE3130'!J47))/4),"")</f>
        <v>62</v>
      </c>
      <c r="T48" s="200">
        <f>IFERROR((SUM(max('LE3130'!K47,'LE3130'!L47),max('LE3130'!M47,'LE3130'!N47),max('LE3130'!O47,'LE3130'!P47),max('LE3130'!Q47,'LE3130'!R47))/4),"")</f>
        <v>64.5</v>
      </c>
      <c r="U48" s="200">
        <f t="shared" si="1"/>
        <v>68.25</v>
      </c>
      <c r="V48" s="200">
        <f t="shared" si="2"/>
        <v>71.25</v>
      </c>
      <c r="W48" s="201">
        <f t="shared" si="3"/>
        <v>66.5</v>
      </c>
    </row>
    <row r="49" ht="30.0" customHeight="1">
      <c r="A49" s="193">
        <v>45.0</v>
      </c>
      <c r="B49" s="128" t="str">
        <f>'3A 2025 - 2026 DATOS DEL ESTUDI'!B48</f>
        <v/>
      </c>
      <c r="C49" s="146"/>
      <c r="D49" s="194"/>
      <c r="E49" s="146"/>
      <c r="F49" s="194"/>
      <c r="G49" s="146"/>
      <c r="H49" s="194"/>
      <c r="I49" s="146"/>
      <c r="J49" s="194"/>
      <c r="K49" s="146"/>
      <c r="L49" s="194"/>
      <c r="M49" s="146"/>
      <c r="N49" s="194"/>
      <c r="O49" s="146"/>
      <c r="P49" s="194"/>
      <c r="Q49" s="146"/>
      <c r="R49" s="194"/>
      <c r="S49" s="200">
        <f>IFERROR((SUM(max('LE3130'!C48,'LE3130'!D48),max('LE3130'!E48,'LE3130'!F48),max('LE3130'!G48,'LE3130'!H48),max('LE3130'!I48,'LE3130'!J48))/4),"")</f>
        <v>0</v>
      </c>
      <c r="T49" s="200">
        <f>IFERROR((SUM(max('LE3130'!K48,'LE3130'!L48),max('LE3130'!M48,'LE3130'!N48),max('LE3130'!O48,'LE3130'!P48),max('LE3130'!Q48,'LE3130'!R48))/4),"")</f>
        <v>0</v>
      </c>
      <c r="U49" s="200">
        <f t="shared" si="1"/>
        <v>0</v>
      </c>
      <c r="V49" s="200">
        <f t="shared" si="2"/>
        <v>0</v>
      </c>
      <c r="W49" s="201">
        <f t="shared" si="3"/>
        <v>0</v>
      </c>
    </row>
  </sheetData>
  <mergeCells count="12">
    <mergeCell ref="S2:V2"/>
    <mergeCell ref="S3:S4"/>
    <mergeCell ref="T3:T4"/>
    <mergeCell ref="U3:U4"/>
    <mergeCell ref="V3:V4"/>
    <mergeCell ref="A1:R1"/>
    <mergeCell ref="U1:W1"/>
    <mergeCell ref="A2:A3"/>
    <mergeCell ref="B2:B4"/>
    <mergeCell ref="C2:J3"/>
    <mergeCell ref="K2:R3"/>
    <mergeCell ref="W2:W4"/>
  </mergeCells>
  <conditionalFormatting sqref="S5:W49">
    <cfRule type="cellIs" dxfId="8" priority="1" operator="equal">
      <formula>0</formula>
    </cfRule>
  </conditionalFormatting>
  <conditionalFormatting sqref="W5:W49">
    <cfRule type="cellIs" dxfId="9" priority="2" operator="greaterThanOrEqual">
      <formula>70</formula>
    </cfRule>
  </conditionalFormatting>
  <conditionalFormatting sqref="D5:D49">
    <cfRule type="expression" dxfId="5" priority="3">
      <formula>C5&lt;=69</formula>
    </cfRule>
  </conditionalFormatting>
  <conditionalFormatting sqref="D5:D49">
    <cfRule type="expression" dxfId="6" priority="4">
      <formula>C5&gt;=70</formula>
    </cfRule>
  </conditionalFormatting>
  <conditionalFormatting sqref="F5:F49">
    <cfRule type="expression" dxfId="5" priority="5">
      <formula>E5&lt;=69</formula>
    </cfRule>
  </conditionalFormatting>
  <conditionalFormatting sqref="F5:F49">
    <cfRule type="expression" dxfId="6" priority="6">
      <formula>E5&gt;=70</formula>
    </cfRule>
  </conditionalFormatting>
  <conditionalFormatting sqref="H5:H49">
    <cfRule type="expression" dxfId="5" priority="7">
      <formula>G5&lt;=69</formula>
    </cfRule>
  </conditionalFormatting>
  <conditionalFormatting sqref="H5:H49">
    <cfRule type="expression" dxfId="6" priority="8">
      <formula>G5&gt;=70</formula>
    </cfRule>
  </conditionalFormatting>
  <conditionalFormatting sqref="J5:J49">
    <cfRule type="expression" dxfId="5" priority="9">
      <formula>I5&lt;=69</formula>
    </cfRule>
  </conditionalFormatting>
  <conditionalFormatting sqref="J5:J49">
    <cfRule type="expression" dxfId="6" priority="10">
      <formula>"&gt;=70"</formula>
    </cfRule>
  </conditionalFormatting>
  <conditionalFormatting sqref="L5:L49">
    <cfRule type="expression" dxfId="5" priority="11">
      <formula>K5&lt;=69</formula>
    </cfRule>
  </conditionalFormatting>
  <conditionalFormatting sqref="L5:L49">
    <cfRule type="expression" dxfId="6" priority="12">
      <formula>K5&gt;=70</formula>
    </cfRule>
  </conditionalFormatting>
  <conditionalFormatting sqref="N5:N49">
    <cfRule type="expression" dxfId="5" priority="13">
      <formula>M5&lt;=69</formula>
    </cfRule>
  </conditionalFormatting>
  <conditionalFormatting sqref="N5:N49">
    <cfRule type="expression" dxfId="6" priority="14">
      <formula>M5&gt;=70</formula>
    </cfRule>
  </conditionalFormatting>
  <conditionalFormatting sqref="P5:P49">
    <cfRule type="expression" dxfId="5" priority="15">
      <formula>O5&lt;=69</formula>
    </cfRule>
  </conditionalFormatting>
  <conditionalFormatting sqref="P5:P49">
    <cfRule type="expression" dxfId="6" priority="16">
      <formula>O5&gt;=70</formula>
    </cfRule>
  </conditionalFormatting>
  <conditionalFormatting sqref="R5:R49">
    <cfRule type="expression" dxfId="5" priority="17">
      <formula>Q5&lt;=69</formula>
    </cfRule>
  </conditionalFormatting>
  <conditionalFormatting sqref="R5:R49">
    <cfRule type="expression" dxfId="6" priority="18">
      <formula>Q5&gt;=70</formula>
    </cfRule>
  </conditionalFormatting>
  <conditionalFormatting sqref="F5:F49">
    <cfRule type="expression" dxfId="5" priority="19">
      <formula>E4&lt;=69</formula>
    </cfRule>
  </conditionalFormatting>
  <conditionalFormatting sqref="C5:R49">
    <cfRule type="cellIs" dxfId="7" priority="20" operator="lessThanOrEqual">
      <formula>69</formula>
    </cfRule>
  </conditionalFormatting>
  <conditionalFormatting sqref="W1:W49">
    <cfRule type="cellIs" dxfId="10" priority="21" operator="lessThanOrEqual">
      <formula>69.9</formula>
    </cfRule>
  </conditionalFormatting>
  <printOptions gridLines="1" horizontalCentered="1"/>
  <pageMargins bottom="0.75" footer="0.0" header="0.0" left="0.7" right="0.7" top="0.75"/>
  <pageSetup fitToHeight="0" cellComments="atEnd"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hidden="1" min="1" max="1" width="43.38"/>
    <col customWidth="1" hidden="1" min="2" max="2" width="9.63"/>
    <col customWidth="1" min="3" max="3" width="3.25"/>
    <col customWidth="1" min="4" max="4" width="44.63"/>
    <col customWidth="1" min="5" max="9" width="10.38"/>
    <col customWidth="1" hidden="1" min="10" max="13" width="8.0"/>
    <col customWidth="1" min="14" max="18" width="8.0"/>
    <col customWidth="1" min="19" max="24" width="9.63"/>
    <col customWidth="1" min="25" max="26" width="8.88"/>
  </cols>
  <sheetData>
    <row r="1">
      <c r="A1" s="202"/>
      <c r="B1" s="202"/>
      <c r="C1" s="202" t="s">
        <v>540</v>
      </c>
    </row>
    <row r="2">
      <c r="A2" s="203"/>
      <c r="B2" s="203"/>
      <c r="C2" s="204" t="s">
        <v>541</v>
      </c>
      <c r="E2" s="205" t="str">
        <f>'ALE320'!H2</f>
        <v>MAYELIN GARCÍA</v>
      </c>
      <c r="F2" s="11"/>
      <c r="G2" s="11"/>
      <c r="H2" s="11"/>
      <c r="I2" s="11"/>
      <c r="J2" s="11"/>
      <c r="K2" s="11"/>
      <c r="L2" s="11"/>
      <c r="M2" s="11"/>
      <c r="N2" s="11"/>
      <c r="O2" s="11"/>
      <c r="P2" s="11"/>
      <c r="Q2" s="11"/>
      <c r="R2" s="11"/>
      <c r="S2" s="11"/>
      <c r="T2" s="11"/>
      <c r="U2" s="11"/>
      <c r="V2" s="11"/>
      <c r="W2" s="11"/>
      <c r="X2" s="11"/>
      <c r="Y2" s="11"/>
      <c r="Z2" s="11"/>
    </row>
    <row r="3" ht="15.0" customHeight="1">
      <c r="A3" s="206"/>
      <c r="B3" s="206"/>
      <c r="C3" s="206"/>
    </row>
    <row r="4">
      <c r="A4" s="207" t="s">
        <v>103</v>
      </c>
      <c r="B4" s="207" t="s">
        <v>552</v>
      </c>
      <c r="C4" s="206"/>
      <c r="D4" s="2" t="s">
        <v>649</v>
      </c>
      <c r="E4" s="208" t="s">
        <v>650</v>
      </c>
      <c r="F4" s="15"/>
      <c r="G4" s="15"/>
      <c r="H4" s="16"/>
      <c r="I4" s="151" t="s">
        <v>651</v>
      </c>
      <c r="J4" s="209" t="s">
        <v>652</v>
      </c>
      <c r="K4" s="15"/>
      <c r="L4" s="15"/>
      <c r="M4" s="15"/>
      <c r="N4" s="16"/>
      <c r="O4" s="197" t="s">
        <v>653</v>
      </c>
      <c r="P4" s="15"/>
      <c r="Q4" s="15"/>
      <c r="R4" s="16"/>
      <c r="S4" s="197" t="s">
        <v>654</v>
      </c>
      <c r="T4" s="15"/>
      <c r="U4" s="15"/>
      <c r="V4" s="16"/>
      <c r="W4" s="197" t="s">
        <v>655</v>
      </c>
      <c r="X4" s="16"/>
      <c r="Y4" s="197" t="s">
        <v>656</v>
      </c>
      <c r="Z4" s="16"/>
    </row>
    <row r="5" ht="30.0" customHeight="1">
      <c r="A5" s="47"/>
      <c r="B5" s="47"/>
      <c r="E5" s="210" t="s">
        <v>657</v>
      </c>
      <c r="F5" s="211" t="s">
        <v>658</v>
      </c>
      <c r="G5" s="211" t="s">
        <v>659</v>
      </c>
      <c r="H5" s="212" t="s">
        <v>660</v>
      </c>
      <c r="I5" s="47"/>
      <c r="J5" s="213" t="s">
        <v>631</v>
      </c>
      <c r="K5" s="214" t="s">
        <v>633</v>
      </c>
      <c r="L5" s="214" t="s">
        <v>635</v>
      </c>
      <c r="M5" s="214" t="s">
        <v>637</v>
      </c>
      <c r="N5" s="215" t="s">
        <v>661</v>
      </c>
      <c r="O5" s="216" t="s">
        <v>662</v>
      </c>
      <c r="P5" s="217" t="s">
        <v>663</v>
      </c>
      <c r="Q5" s="216" t="s">
        <v>664</v>
      </c>
      <c r="R5" s="218" t="s">
        <v>665</v>
      </c>
      <c r="S5" s="219" t="s">
        <v>666</v>
      </c>
      <c r="T5" s="216" t="s">
        <v>667</v>
      </c>
      <c r="U5" s="216" t="s">
        <v>668</v>
      </c>
      <c r="V5" s="220" t="s">
        <v>669</v>
      </c>
      <c r="W5" s="216" t="s">
        <v>670</v>
      </c>
      <c r="X5" s="220" t="s">
        <v>671</v>
      </c>
      <c r="Y5" s="151" t="s">
        <v>579</v>
      </c>
      <c r="Z5" s="151" t="s">
        <v>672</v>
      </c>
    </row>
    <row r="6" ht="30.0" customHeight="1">
      <c r="A6" s="43"/>
      <c r="B6" s="43"/>
      <c r="C6" s="221" t="s">
        <v>555</v>
      </c>
      <c r="E6" s="43"/>
      <c r="F6" s="12"/>
      <c r="G6" s="12"/>
      <c r="H6" s="12"/>
      <c r="I6" s="43"/>
      <c r="J6" s="43"/>
      <c r="K6" s="12"/>
      <c r="L6" s="12"/>
      <c r="M6" s="12"/>
      <c r="N6" s="12"/>
      <c r="O6" s="43"/>
      <c r="P6" s="43"/>
      <c r="Q6" s="43"/>
      <c r="R6" s="43"/>
      <c r="S6" s="43"/>
      <c r="T6" s="43"/>
      <c r="U6" s="43"/>
      <c r="V6" s="43"/>
      <c r="W6" s="43"/>
      <c r="X6" s="43"/>
      <c r="Y6" s="43"/>
      <c r="Z6" s="43"/>
    </row>
    <row r="7" ht="30.0" customHeight="1">
      <c r="A7" s="222" t="str">
        <f>'3A 2025 - 2026 DATOS DEL ESTUDI'!M4</f>
        <v/>
      </c>
      <c r="B7" s="223">
        <f>'3A 2025 - 2026 DATOS DEL ESTUDI'!N4</f>
        <v>32586041</v>
      </c>
      <c r="C7" s="224">
        <v>1.0</v>
      </c>
      <c r="D7" s="225" t="str">
        <f>'3A 2025 - 2026 DATOS DEL ESTUDI'!B4</f>
        <v>Jadiel De Jesús Acosta Peña</v>
      </c>
      <c r="E7" s="226">
        <f>'LE3131'!S5</f>
        <v>65.5</v>
      </c>
      <c r="F7" s="226">
        <f>'LE3131'!T5</f>
        <v>62.25</v>
      </c>
      <c r="G7" s="226">
        <f>'LE3131'!U5</f>
        <v>67.25</v>
      </c>
      <c r="H7" s="227">
        <f>'LE3131'!V5</f>
        <v>70.75</v>
      </c>
      <c r="I7" s="228">
        <f t="shared" ref="I7:I51" si="1">SUM(E7:H7)/4</f>
        <v>66.4375</v>
      </c>
      <c r="J7" s="229" t="str">
        <f>IFERROR(CONCATENATE(SUM('ALE316'!Y7,'ALE316'!BB7,'ALE317'!Y7),"/",(SUM('ALE316'!$Z$4,'ALE316'!$BC$4,'ALE317'!$Z$4))),"")</f>
        <v>42/42</v>
      </c>
      <c r="K7" s="228"/>
      <c r="L7" s="228"/>
      <c r="M7" s="228"/>
      <c r="N7" s="230">
        <f>IFERROR((SUM('ALE316'!Z7,'ALE316'!BC7,'ALE317'!Z7,'ALE317'!BC7,'ALE318'!Z7,'ALE318'!BC7,'ALE319'!Z7,'ALE319'!BC7,'ALE320'!Z7,'ALE320'!BC7)/10),"")</f>
        <v>0.5647058824</v>
      </c>
      <c r="O7" s="231">
        <f t="shared" ref="O7:O51" si="2">IF(I7&lt;=69,I7*0.5,"")</f>
        <v>33.21875</v>
      </c>
      <c r="P7" s="232"/>
      <c r="Q7" s="231" t="str">
        <f t="shared" ref="Q7:Q51" si="3">IF(P7="","", IFERROR((P7*0.5),""))</f>
        <v/>
      </c>
      <c r="R7" s="228">
        <f t="shared" ref="R7:R51" si="4">IF(O7="","",IFERROR((ROUND(O7+Q7,0)),0))</f>
        <v>33</v>
      </c>
      <c r="S7" s="231">
        <f t="shared" ref="S7:S51" si="5">IF(I7="","",IF(R7&lt;=69, IFERROR((I7*0.3),0),""))</f>
        <v>19.93125</v>
      </c>
      <c r="T7" s="232"/>
      <c r="U7" s="231" t="str">
        <f t="shared" ref="U7:U51" si="6">IF(T7="","", IFERROR((T7*0.7),0))</f>
        <v/>
      </c>
      <c r="V7" s="233">
        <f t="shared" ref="V7:V51" si="7">IF(S7="","",IFERROR((ROUND(S7+U7,0)),""))</f>
        <v>20</v>
      </c>
      <c r="W7" s="228">
        <f t="shared" ref="W7:W51" si="8">I7</f>
        <v>66.4375</v>
      </c>
      <c r="X7" s="234"/>
      <c r="Y7" s="235" t="str">
        <f t="shared" ref="Y7:Y51" si="9">IF(COUNT(E7:H7)=4, IF(OR(I7&gt;=70,R7&gt;=70,V7&gt;=70),"A",""),"")</f>
        <v/>
      </c>
      <c r="Z7" s="236" t="str">
        <f t="shared" ref="Z7:Z51" si="10">IF(COUNT(E7:H7)=4, IF(Y7="A","","R"),"")</f>
        <v>R</v>
      </c>
    </row>
    <row r="8" ht="30.0" customHeight="1">
      <c r="A8" s="237" t="str">
        <f>'3A 2025 - 2026 DATOS DEL ESTUDI'!M5</f>
        <v/>
      </c>
      <c r="B8" s="238">
        <f>'3A 2025 - 2026 DATOS DEL ESTUDI'!N5</f>
        <v>6954636</v>
      </c>
      <c r="C8" s="239">
        <v>2.0</v>
      </c>
      <c r="D8" s="240" t="str">
        <f>'3A 2025 - 2026 DATOS DEL ESTUDI'!B5</f>
        <v>Daniel  Elía Almonte Martínez</v>
      </c>
      <c r="E8" s="226">
        <f>'LE3131'!S6</f>
        <v>59.75</v>
      </c>
      <c r="F8" s="226">
        <f>'LE3131'!T6</f>
        <v>56.75</v>
      </c>
      <c r="G8" s="226">
        <f>'LE3131'!U6</f>
        <v>60.75</v>
      </c>
      <c r="H8" s="227">
        <f>'LE3131'!V6</f>
        <v>61.75</v>
      </c>
      <c r="I8" s="228">
        <f t="shared" si="1"/>
        <v>59.75</v>
      </c>
      <c r="J8" s="229" t="str">
        <f>IFERROR(CONCATENATE(SUM('ALE316'!Y8,'ALE316'!BB8,'ALE317'!Y8),"/",(SUM('ALE316'!$Z$4,'ALE316'!$BC$4,'ALE317'!$Z$4))),"")</f>
        <v>42/42</v>
      </c>
      <c r="K8" s="228"/>
      <c r="L8" s="228"/>
      <c r="M8" s="228"/>
      <c r="N8" s="230">
        <f>IFERROR((SUM('ALE316'!Z8,'ALE316'!BC8,'ALE317'!Z8,'ALE317'!BC8,'ALE318'!Z8,'ALE318'!BC8,'ALE319'!Z8,'ALE319'!BC8,'ALE320'!Z8,'ALE320'!BC8)/10),"")</f>
        <v>0.5497058824</v>
      </c>
      <c r="O8" s="231">
        <f t="shared" si="2"/>
        <v>29.875</v>
      </c>
      <c r="P8" s="232"/>
      <c r="Q8" s="231" t="str">
        <f t="shared" si="3"/>
        <v/>
      </c>
      <c r="R8" s="228">
        <f t="shared" si="4"/>
        <v>30</v>
      </c>
      <c r="S8" s="231">
        <f t="shared" si="5"/>
        <v>17.925</v>
      </c>
      <c r="T8" s="232"/>
      <c r="U8" s="231" t="str">
        <f t="shared" si="6"/>
        <v/>
      </c>
      <c r="V8" s="233">
        <f t="shared" si="7"/>
        <v>18</v>
      </c>
      <c r="W8" s="228">
        <f t="shared" si="8"/>
        <v>59.75</v>
      </c>
      <c r="X8" s="234"/>
      <c r="Y8" s="235" t="str">
        <f t="shared" si="9"/>
        <v/>
      </c>
      <c r="Z8" s="236" t="str">
        <f t="shared" si="10"/>
        <v>R</v>
      </c>
    </row>
    <row r="9" ht="30.0" customHeight="1">
      <c r="A9" s="237" t="str">
        <f>'3A 2025 - 2026 DATOS DEL ESTUDI'!M6</f>
        <v/>
      </c>
      <c r="B9" s="238">
        <f>'3A 2025 - 2026 DATOS DEL ESTUDI'!N6</f>
        <v>32743589</v>
      </c>
      <c r="C9" s="239">
        <v>3.0</v>
      </c>
      <c r="D9" s="240" t="str">
        <f>'3A 2025 - 2026 DATOS DEL ESTUDI'!B6</f>
        <v>Isaac  Ángeles Liriano</v>
      </c>
      <c r="E9" s="226">
        <f>'LE3131'!S7</f>
        <v>50</v>
      </c>
      <c r="F9" s="226">
        <f>'LE3131'!T7</f>
        <v>42.75</v>
      </c>
      <c r="G9" s="226">
        <f>'LE3131'!U7</f>
        <v>48</v>
      </c>
      <c r="H9" s="227">
        <f>'LE3131'!V7</f>
        <v>43.25</v>
      </c>
      <c r="I9" s="228">
        <f t="shared" si="1"/>
        <v>46</v>
      </c>
      <c r="J9" s="229" t="str">
        <f>IFERROR(CONCATENATE(SUM('ALE316'!Y9,'ALE316'!BB9,'ALE317'!Y9),"/",(SUM('ALE316'!$Z$4,'ALE316'!$BC$4,'ALE317'!$Z$4))),"")</f>
        <v>42/42</v>
      </c>
      <c r="K9" s="228"/>
      <c r="L9" s="228"/>
      <c r="M9" s="228"/>
      <c r="N9" s="230">
        <f>IFERROR((SUM('ALE316'!Z9,'ALE316'!BC9,'ALE317'!Z9,'ALE317'!BC9,'ALE318'!Z9,'ALE318'!BC9,'ALE319'!Z9,'ALE319'!BC9,'ALE320'!Z9,'ALE320'!BC9)/10),"")</f>
        <v>0.5591503268</v>
      </c>
      <c r="O9" s="231">
        <f t="shared" si="2"/>
        <v>23</v>
      </c>
      <c r="P9" s="232"/>
      <c r="Q9" s="231" t="str">
        <f t="shared" si="3"/>
        <v/>
      </c>
      <c r="R9" s="228">
        <f t="shared" si="4"/>
        <v>23</v>
      </c>
      <c r="S9" s="231">
        <f t="shared" si="5"/>
        <v>13.8</v>
      </c>
      <c r="T9" s="232"/>
      <c r="U9" s="231" t="str">
        <f t="shared" si="6"/>
        <v/>
      </c>
      <c r="V9" s="233">
        <f t="shared" si="7"/>
        <v>14</v>
      </c>
      <c r="W9" s="228">
        <f t="shared" si="8"/>
        <v>46</v>
      </c>
      <c r="X9" s="234"/>
      <c r="Y9" s="235" t="str">
        <f t="shared" si="9"/>
        <v/>
      </c>
      <c r="Z9" s="236" t="str">
        <f t="shared" si="10"/>
        <v>R</v>
      </c>
    </row>
    <row r="10" ht="30.0" customHeight="1">
      <c r="A10" s="237" t="str">
        <f>'3A 2025 - 2026 DATOS DEL ESTUDI'!M7</f>
        <v/>
      </c>
      <c r="B10" s="238">
        <f>'3A 2025 - 2026 DATOS DEL ESTUDI'!N7</f>
        <v>32899338</v>
      </c>
      <c r="C10" s="239">
        <v>4.0</v>
      </c>
      <c r="D10" s="240" t="str">
        <f>'3A 2025 - 2026 DATOS DEL ESTUDI'!B7</f>
        <v>Melaniee  Aquino  Estrella</v>
      </c>
      <c r="E10" s="226">
        <f>'LE3131'!S8</f>
        <v>47.75</v>
      </c>
      <c r="F10" s="226">
        <f>'LE3131'!T8</f>
        <v>56</v>
      </c>
      <c r="G10" s="226">
        <f>'LE3131'!U8</f>
        <v>61.75</v>
      </c>
      <c r="H10" s="227">
        <f>'LE3131'!V8</f>
        <v>61.75</v>
      </c>
      <c r="I10" s="228">
        <f t="shared" si="1"/>
        <v>56.8125</v>
      </c>
      <c r="J10" s="229" t="str">
        <f>IFERROR(CONCATENATE(SUM('ALE316'!Y10,'ALE316'!BB10,'ALE317'!Y10),"/",(SUM('ALE316'!$Z$4,'ALE316'!$BC$4,'ALE317'!$Z$4))),"")</f>
        <v>40/42</v>
      </c>
      <c r="K10" s="228"/>
      <c r="L10" s="228"/>
      <c r="M10" s="228"/>
      <c r="N10" s="230">
        <f>IFERROR((SUM('ALE316'!Z10,'ALE316'!BC10,'ALE317'!Z10,'ALE317'!BC10,'ALE318'!Z10,'ALE318'!BC10,'ALE319'!Z10,'ALE319'!BC10,'ALE320'!Z10,'ALE320'!BC10)/10),"")</f>
        <v>0.5382679739</v>
      </c>
      <c r="O10" s="231">
        <f t="shared" si="2"/>
        <v>28.40625</v>
      </c>
      <c r="P10" s="232"/>
      <c r="Q10" s="231" t="str">
        <f t="shared" si="3"/>
        <v/>
      </c>
      <c r="R10" s="228">
        <f t="shared" si="4"/>
        <v>28</v>
      </c>
      <c r="S10" s="231">
        <f t="shared" si="5"/>
        <v>17.04375</v>
      </c>
      <c r="T10" s="232"/>
      <c r="U10" s="231" t="str">
        <f t="shared" si="6"/>
        <v/>
      </c>
      <c r="V10" s="233">
        <f t="shared" si="7"/>
        <v>17</v>
      </c>
      <c r="W10" s="228">
        <f t="shared" si="8"/>
        <v>56.8125</v>
      </c>
      <c r="X10" s="234"/>
      <c r="Y10" s="235" t="str">
        <f t="shared" si="9"/>
        <v/>
      </c>
      <c r="Z10" s="236" t="str">
        <f t="shared" si="10"/>
        <v>R</v>
      </c>
    </row>
    <row r="11" ht="30.0" customHeight="1">
      <c r="A11" s="237" t="str">
        <f>'3A 2025 - 2026 DATOS DEL ESTUDI'!M8</f>
        <v/>
      </c>
      <c r="B11" s="238">
        <f>'3A 2025 - 2026 DATOS DEL ESTUDI'!N8</f>
        <v>33109621</v>
      </c>
      <c r="C11" s="239">
        <v>5.0</v>
      </c>
      <c r="D11" s="240" t="str">
        <f>'3A 2025 - 2026 DATOS DEL ESTUDI'!B8</f>
        <v>Jennifer  Asenjo  De Los Santos TRANSFERIDA 10/12/25</v>
      </c>
      <c r="E11" s="226">
        <f>'LE3131'!S9</f>
        <v>23</v>
      </c>
      <c r="F11" s="226">
        <f>'LE3131'!T9</f>
        <v>21.75</v>
      </c>
      <c r="G11" s="226">
        <f>'LE3131'!U9</f>
        <v>23.25</v>
      </c>
      <c r="H11" s="227">
        <f>'LE3131'!V9</f>
        <v>24.25</v>
      </c>
      <c r="I11" s="228">
        <f t="shared" si="1"/>
        <v>23.0625</v>
      </c>
      <c r="J11" s="229" t="str">
        <f>IFERROR(CONCATENATE(SUM('ALE316'!Y11,'ALE316'!BB11,'ALE317'!Y11),"/",(SUM('ALE316'!$Z$4,'ALE316'!$BC$4,'ALE317'!$Z$4))),"")</f>
        <v>42/42</v>
      </c>
      <c r="K11" s="228"/>
      <c r="L11" s="228"/>
      <c r="M11" s="228"/>
      <c r="N11" s="230">
        <f>IFERROR((SUM('ALE316'!Z11,'ALE316'!BC11,'ALE317'!Z11,'ALE317'!BC11,'ALE318'!Z11,'ALE318'!BC11,'ALE319'!Z11,'ALE319'!BC11,'ALE320'!Z11,'ALE320'!BC11)/10),"")</f>
        <v>0.4294117647</v>
      </c>
      <c r="O11" s="231">
        <f t="shared" si="2"/>
        <v>11.53125</v>
      </c>
      <c r="P11" s="232"/>
      <c r="Q11" s="231" t="str">
        <f t="shared" si="3"/>
        <v/>
      </c>
      <c r="R11" s="228">
        <f t="shared" si="4"/>
        <v>12</v>
      </c>
      <c r="S11" s="231">
        <f t="shared" si="5"/>
        <v>6.91875</v>
      </c>
      <c r="T11" s="232"/>
      <c r="U11" s="231" t="str">
        <f t="shared" si="6"/>
        <v/>
      </c>
      <c r="V11" s="233">
        <f t="shared" si="7"/>
        <v>7</v>
      </c>
      <c r="W11" s="228">
        <f t="shared" si="8"/>
        <v>23.0625</v>
      </c>
      <c r="X11" s="234"/>
      <c r="Y11" s="235" t="str">
        <f t="shared" si="9"/>
        <v/>
      </c>
      <c r="Z11" s="236" t="str">
        <f t="shared" si="10"/>
        <v>R</v>
      </c>
    </row>
    <row r="12" ht="30.0" customHeight="1">
      <c r="A12" s="237" t="str">
        <f>'3A 2025 - 2026 DATOS DEL ESTUDI'!M9</f>
        <v/>
      </c>
      <c r="B12" s="238">
        <f>'3A 2025 - 2026 DATOS DEL ESTUDI'!N9</f>
        <v>32678295</v>
      </c>
      <c r="C12" s="239">
        <v>6.0</v>
      </c>
      <c r="D12" s="240" t="str">
        <f>'3A 2025 - 2026 DATOS DEL ESTUDI'!B9</f>
        <v>Leshlie Crismayri Bautista Quezada</v>
      </c>
      <c r="E12" s="226">
        <f>'LE3131'!S10</f>
        <v>67.25</v>
      </c>
      <c r="F12" s="226">
        <f>'LE3131'!T10</f>
        <v>65.25</v>
      </c>
      <c r="G12" s="226">
        <f>'LE3131'!U10</f>
        <v>66.75</v>
      </c>
      <c r="H12" s="227">
        <f>'LE3131'!V10</f>
        <v>67.5</v>
      </c>
      <c r="I12" s="228">
        <f t="shared" si="1"/>
        <v>66.6875</v>
      </c>
      <c r="J12" s="229" t="str">
        <f>IFERROR(CONCATENATE(SUM('ALE316'!Y12,'ALE316'!BB12,'ALE317'!Y12),"/",(SUM('ALE316'!$Z$4,'ALE316'!$BC$4,'ALE317'!$Z$4))),"")</f>
        <v>41/42</v>
      </c>
      <c r="K12" s="228"/>
      <c r="L12" s="228"/>
      <c r="M12" s="228"/>
      <c r="N12" s="230">
        <f>IFERROR((SUM('ALE316'!Z12,'ALE316'!BC12,'ALE317'!Z12,'ALE317'!BC12,'ALE318'!Z12,'ALE318'!BC12,'ALE319'!Z12,'ALE319'!BC12,'ALE320'!Z12,'ALE320'!BC12)/10),"")</f>
        <v>0.5479411765</v>
      </c>
      <c r="O12" s="231">
        <f t="shared" si="2"/>
        <v>33.34375</v>
      </c>
      <c r="P12" s="232"/>
      <c r="Q12" s="231" t="str">
        <f t="shared" si="3"/>
        <v/>
      </c>
      <c r="R12" s="228">
        <f t="shared" si="4"/>
        <v>33</v>
      </c>
      <c r="S12" s="231">
        <f t="shared" si="5"/>
        <v>20.00625</v>
      </c>
      <c r="T12" s="232"/>
      <c r="U12" s="231" t="str">
        <f t="shared" si="6"/>
        <v/>
      </c>
      <c r="V12" s="233">
        <f t="shared" si="7"/>
        <v>20</v>
      </c>
      <c r="W12" s="228">
        <f t="shared" si="8"/>
        <v>66.6875</v>
      </c>
      <c r="X12" s="234"/>
      <c r="Y12" s="235" t="str">
        <f t="shared" si="9"/>
        <v/>
      </c>
      <c r="Z12" s="236" t="str">
        <f t="shared" si="10"/>
        <v>R</v>
      </c>
    </row>
    <row r="13" ht="30.0" customHeight="1">
      <c r="A13" s="237" t="str">
        <f>'3A 2025 - 2026 DATOS DEL ESTUDI'!M10</f>
        <v/>
      </c>
      <c r="B13" s="238">
        <f>'3A 2025 - 2026 DATOS DEL ESTUDI'!N10</f>
        <v>33224927</v>
      </c>
      <c r="C13" s="239">
        <v>7.0</v>
      </c>
      <c r="D13" s="240" t="str">
        <f>'3A 2025 - 2026 DATOS DEL ESTUDI'!B10</f>
        <v>Gilber  Bello Silva</v>
      </c>
      <c r="E13" s="226">
        <f>'LE3131'!S11</f>
        <v>55.5</v>
      </c>
      <c r="F13" s="226">
        <f>'LE3131'!T11</f>
        <v>54.75</v>
      </c>
      <c r="G13" s="226">
        <f>'LE3131'!U11</f>
        <v>60.25</v>
      </c>
      <c r="H13" s="227">
        <f>'LE3131'!V11</f>
        <v>61.5</v>
      </c>
      <c r="I13" s="228">
        <f t="shared" si="1"/>
        <v>58</v>
      </c>
      <c r="J13" s="229" t="str">
        <f>IFERROR(CONCATENATE(SUM('ALE316'!Y13,'ALE316'!BB13,'ALE317'!Y13),"/",(SUM('ALE316'!$Z$4,'ALE316'!$BC$4,'ALE317'!$Z$4))),"")</f>
        <v>42/42</v>
      </c>
      <c r="K13" s="228"/>
      <c r="L13" s="228"/>
      <c r="M13" s="228"/>
      <c r="N13" s="230">
        <f>IFERROR((SUM('ALE316'!Z13,'ALE316'!BC13,'ALE317'!Z13,'ALE317'!BC13,'ALE318'!Z13,'ALE318'!BC13,'ALE319'!Z13,'ALE319'!BC13,'ALE320'!Z13,'ALE320'!BC13)/10),"")</f>
        <v>0.5591503268</v>
      </c>
      <c r="O13" s="231">
        <f t="shared" si="2"/>
        <v>29</v>
      </c>
      <c r="P13" s="232"/>
      <c r="Q13" s="231" t="str">
        <f t="shared" si="3"/>
        <v/>
      </c>
      <c r="R13" s="228">
        <f t="shared" si="4"/>
        <v>29</v>
      </c>
      <c r="S13" s="231">
        <f t="shared" si="5"/>
        <v>17.4</v>
      </c>
      <c r="T13" s="232"/>
      <c r="U13" s="231" t="str">
        <f t="shared" si="6"/>
        <v/>
      </c>
      <c r="V13" s="233">
        <f t="shared" si="7"/>
        <v>17</v>
      </c>
      <c r="W13" s="228">
        <f t="shared" si="8"/>
        <v>58</v>
      </c>
      <c r="X13" s="234"/>
      <c r="Y13" s="235" t="str">
        <f t="shared" si="9"/>
        <v/>
      </c>
      <c r="Z13" s="236" t="str">
        <f t="shared" si="10"/>
        <v>R</v>
      </c>
    </row>
    <row r="14" ht="30.0" customHeight="1">
      <c r="A14" s="237" t="str">
        <f>'3A 2025 - 2026 DATOS DEL ESTUDI'!M11</f>
        <v/>
      </c>
      <c r="B14" s="238">
        <f>'3A 2025 - 2026 DATOS DEL ESTUDI'!N11</f>
        <v>6783589</v>
      </c>
      <c r="C14" s="239">
        <v>8.0</v>
      </c>
      <c r="D14" s="240" t="str">
        <f>'3A 2025 - 2026 DATOS DEL ESTUDI'!B11</f>
        <v>Sherlyn Mariel Bernabel Lora</v>
      </c>
      <c r="E14" s="226">
        <f>'LE3131'!S12</f>
        <v>51.5</v>
      </c>
      <c r="F14" s="226">
        <f>'LE3131'!T12</f>
        <v>51</v>
      </c>
      <c r="G14" s="226">
        <f>'LE3131'!U12</f>
        <v>55</v>
      </c>
      <c r="H14" s="227">
        <f>'LE3131'!V12</f>
        <v>54.75</v>
      </c>
      <c r="I14" s="228">
        <f t="shared" si="1"/>
        <v>53.0625</v>
      </c>
      <c r="J14" s="229" t="str">
        <f>IFERROR(CONCATENATE(SUM('ALE316'!Y14,'ALE316'!BB14,'ALE317'!Y14),"/",(SUM('ALE316'!$Z$4,'ALE316'!$BC$4,'ALE317'!$Z$4))),"")</f>
        <v>40/42</v>
      </c>
      <c r="K14" s="228"/>
      <c r="L14" s="228"/>
      <c r="M14" s="228"/>
      <c r="N14" s="230">
        <f>IFERROR((SUM('ALE316'!Z14,'ALE316'!BC14,'ALE317'!Z14,'ALE317'!BC14,'ALE318'!Z14,'ALE318'!BC14,'ALE319'!Z14,'ALE319'!BC14,'ALE320'!Z14,'ALE320'!BC14)/10),"")</f>
        <v>0.5211764706</v>
      </c>
      <c r="O14" s="231">
        <f t="shared" si="2"/>
        <v>26.53125</v>
      </c>
      <c r="P14" s="232"/>
      <c r="Q14" s="231" t="str">
        <f t="shared" si="3"/>
        <v/>
      </c>
      <c r="R14" s="228">
        <f t="shared" si="4"/>
        <v>27</v>
      </c>
      <c r="S14" s="231">
        <f t="shared" si="5"/>
        <v>15.91875</v>
      </c>
      <c r="T14" s="232"/>
      <c r="U14" s="231" t="str">
        <f t="shared" si="6"/>
        <v/>
      </c>
      <c r="V14" s="233">
        <f t="shared" si="7"/>
        <v>16</v>
      </c>
      <c r="W14" s="228">
        <f t="shared" si="8"/>
        <v>53.0625</v>
      </c>
      <c r="X14" s="234"/>
      <c r="Y14" s="235" t="str">
        <f t="shared" si="9"/>
        <v/>
      </c>
      <c r="Z14" s="236" t="str">
        <f t="shared" si="10"/>
        <v>R</v>
      </c>
    </row>
    <row r="15" ht="30.0" customHeight="1">
      <c r="A15" s="237" t="str">
        <f>'3A 2025 - 2026 DATOS DEL ESTUDI'!M12</f>
        <v/>
      </c>
      <c r="B15" s="238">
        <f>'3A 2025 - 2026 DATOS DEL ESTUDI'!N12</f>
        <v>7117826</v>
      </c>
      <c r="C15" s="239">
        <v>9.0</v>
      </c>
      <c r="D15" s="240" t="str">
        <f>'3A 2025 - 2026 DATOS DEL ESTUDI'!B12</f>
        <v>Erleen  Brito Castillo</v>
      </c>
      <c r="E15" s="226">
        <f>'LE3131'!S13</f>
        <v>48</v>
      </c>
      <c r="F15" s="226">
        <f>'LE3131'!T13</f>
        <v>52.25</v>
      </c>
      <c r="G15" s="226">
        <f>'LE3131'!U13</f>
        <v>56.25</v>
      </c>
      <c r="H15" s="227">
        <f>'LE3131'!V13</f>
        <v>54.25</v>
      </c>
      <c r="I15" s="228">
        <f t="shared" si="1"/>
        <v>52.6875</v>
      </c>
      <c r="J15" s="229" t="str">
        <f>IFERROR(CONCATENATE(SUM('ALE316'!Y15,'ALE316'!BB15,'ALE317'!Y15),"/",(SUM('ALE316'!$Z$4,'ALE316'!$BC$4,'ALE317'!$Z$4))),"")</f>
        <v>42/42</v>
      </c>
      <c r="K15" s="228"/>
      <c r="L15" s="228"/>
      <c r="M15" s="228"/>
      <c r="N15" s="230">
        <f>IFERROR((SUM('ALE316'!Z15,'ALE316'!BC15,'ALE317'!Z15,'ALE317'!BC15,'ALE318'!Z15,'ALE318'!BC15,'ALE319'!Z15,'ALE319'!BC15,'ALE320'!Z15,'ALE320'!BC15)/10),"")</f>
        <v>0.5538235294</v>
      </c>
      <c r="O15" s="231">
        <f t="shared" si="2"/>
        <v>26.34375</v>
      </c>
      <c r="P15" s="232"/>
      <c r="Q15" s="231" t="str">
        <f t="shared" si="3"/>
        <v/>
      </c>
      <c r="R15" s="228">
        <f t="shared" si="4"/>
        <v>26</v>
      </c>
      <c r="S15" s="231">
        <f t="shared" si="5"/>
        <v>15.80625</v>
      </c>
      <c r="T15" s="232"/>
      <c r="U15" s="231" t="str">
        <f t="shared" si="6"/>
        <v/>
      </c>
      <c r="V15" s="233">
        <f t="shared" si="7"/>
        <v>16</v>
      </c>
      <c r="W15" s="228">
        <f t="shared" si="8"/>
        <v>52.6875</v>
      </c>
      <c r="X15" s="234"/>
      <c r="Y15" s="235" t="str">
        <f t="shared" si="9"/>
        <v/>
      </c>
      <c r="Z15" s="236" t="str">
        <f t="shared" si="10"/>
        <v>R</v>
      </c>
    </row>
    <row r="16" ht="30.0" customHeight="1">
      <c r="A16" s="237" t="str">
        <f>'3A 2025 - 2026 DATOS DEL ESTUDI'!M13</f>
        <v/>
      </c>
      <c r="B16" s="238">
        <f>'3A 2025 - 2026 DATOS DEL ESTUDI'!N13</f>
        <v>7042227</v>
      </c>
      <c r="C16" s="239">
        <v>10.0</v>
      </c>
      <c r="D16" s="240" t="str">
        <f>'3A 2025 - 2026 DATOS DEL ESTUDI'!B13</f>
        <v>Brianny  Caraballo Guzmán</v>
      </c>
      <c r="E16" s="226">
        <f>'LE3131'!S14</f>
        <v>73.25</v>
      </c>
      <c r="F16" s="226">
        <f>'LE3131'!T14</f>
        <v>73.25</v>
      </c>
      <c r="G16" s="226">
        <f>'LE3131'!U14</f>
        <v>74.25</v>
      </c>
      <c r="H16" s="227">
        <f>'LE3131'!V14</f>
        <v>73.75</v>
      </c>
      <c r="I16" s="228">
        <f t="shared" si="1"/>
        <v>73.625</v>
      </c>
      <c r="J16" s="229" t="str">
        <f>IFERROR(CONCATENATE(SUM('ALE316'!Y16,'ALE316'!BB16,'ALE317'!Y16),"/",(SUM('ALE316'!$Z$4,'ALE316'!$BC$4,'ALE317'!$Z$4))),"")</f>
        <v>42/42</v>
      </c>
      <c r="K16" s="228"/>
      <c r="L16" s="228"/>
      <c r="M16" s="228"/>
      <c r="N16" s="230">
        <f>IFERROR((SUM('ALE316'!Z16,'ALE316'!BC16,'ALE317'!Z16,'ALE317'!BC16,'ALE318'!Z16,'ALE318'!BC16,'ALE319'!Z16,'ALE319'!BC16,'ALE320'!Z16,'ALE320'!BC16)/10),"")</f>
        <v>0.5647058824</v>
      </c>
      <c r="O16" s="231" t="str">
        <f t="shared" si="2"/>
        <v/>
      </c>
      <c r="P16" s="232"/>
      <c r="Q16" s="231" t="str">
        <f t="shared" si="3"/>
        <v/>
      </c>
      <c r="R16" s="228" t="str">
        <f t="shared" si="4"/>
        <v/>
      </c>
      <c r="S16" s="231" t="str">
        <f t="shared" si="5"/>
        <v/>
      </c>
      <c r="T16" s="232"/>
      <c r="U16" s="231" t="str">
        <f t="shared" si="6"/>
        <v/>
      </c>
      <c r="V16" s="233" t="str">
        <f t="shared" si="7"/>
        <v/>
      </c>
      <c r="W16" s="228">
        <f t="shared" si="8"/>
        <v>73.625</v>
      </c>
      <c r="X16" s="234"/>
      <c r="Y16" s="235" t="str">
        <f t="shared" si="9"/>
        <v>A</v>
      </c>
      <c r="Z16" s="236" t="str">
        <f t="shared" si="10"/>
        <v/>
      </c>
    </row>
    <row r="17" ht="30.0" customHeight="1">
      <c r="A17" s="237" t="str">
        <f>'3A 2025 - 2026 DATOS DEL ESTUDI'!M14</f>
        <v/>
      </c>
      <c r="B17" s="238">
        <f>'3A 2025 - 2026 DATOS DEL ESTUDI'!N14</f>
        <v>32626669</v>
      </c>
      <c r="C17" s="239">
        <v>11.0</v>
      </c>
      <c r="D17" s="240" t="str">
        <f>'3A 2025 - 2026 DATOS DEL ESTUDI'!B14</f>
        <v>Scarlet  Castillo</v>
      </c>
      <c r="E17" s="226">
        <f>'LE3131'!S15</f>
        <v>50.5</v>
      </c>
      <c r="F17" s="226">
        <f>'LE3131'!T15</f>
        <v>48</v>
      </c>
      <c r="G17" s="226">
        <f>'LE3131'!U15</f>
        <v>53.25</v>
      </c>
      <c r="H17" s="227">
        <f>'LE3131'!V15</f>
        <v>50.5</v>
      </c>
      <c r="I17" s="228">
        <f t="shared" si="1"/>
        <v>50.5625</v>
      </c>
      <c r="J17" s="229" t="str">
        <f>IFERROR(CONCATENATE(SUM('ALE316'!Y17,'ALE316'!BB17,'ALE317'!Y17),"/",(SUM('ALE316'!$Z$4,'ALE316'!$BC$4,'ALE317'!$Z$4))),"")</f>
        <v>40/42</v>
      </c>
      <c r="K17" s="228"/>
      <c r="L17" s="228"/>
      <c r="M17" s="228"/>
      <c r="N17" s="230">
        <f>IFERROR((SUM('ALE316'!Z17,'ALE316'!BC17,'ALE317'!Z17,'ALE317'!BC17,'ALE318'!Z17,'ALE318'!BC17,'ALE319'!Z17,'ALE319'!BC17,'ALE320'!Z17,'ALE320'!BC17)/10),"")</f>
        <v>0.5491503268</v>
      </c>
      <c r="O17" s="231">
        <f t="shared" si="2"/>
        <v>25.28125</v>
      </c>
      <c r="P17" s="232"/>
      <c r="Q17" s="231" t="str">
        <f t="shared" si="3"/>
        <v/>
      </c>
      <c r="R17" s="228">
        <f t="shared" si="4"/>
        <v>25</v>
      </c>
      <c r="S17" s="231">
        <f t="shared" si="5"/>
        <v>15.16875</v>
      </c>
      <c r="T17" s="232"/>
      <c r="U17" s="231" t="str">
        <f t="shared" si="6"/>
        <v/>
      </c>
      <c r="V17" s="233">
        <f t="shared" si="7"/>
        <v>15</v>
      </c>
      <c r="W17" s="228">
        <f t="shared" si="8"/>
        <v>50.5625</v>
      </c>
      <c r="X17" s="234"/>
      <c r="Y17" s="235" t="str">
        <f t="shared" si="9"/>
        <v/>
      </c>
      <c r="Z17" s="236" t="str">
        <f t="shared" si="10"/>
        <v>R</v>
      </c>
    </row>
    <row r="18" ht="30.0" customHeight="1">
      <c r="A18" s="237" t="str">
        <f>'3A 2025 - 2026 DATOS DEL ESTUDI'!M15</f>
        <v/>
      </c>
      <c r="B18" s="238">
        <f>'3A 2025 - 2026 DATOS DEL ESTUDI'!N15</f>
        <v>33016326</v>
      </c>
      <c r="C18" s="239">
        <v>12.0</v>
      </c>
      <c r="D18" s="240" t="str">
        <f>'3A 2025 - 2026 DATOS DEL ESTUDI'!B15</f>
        <v>Yarselin  Cruz Peña</v>
      </c>
      <c r="E18" s="226">
        <f>'LE3131'!S16</f>
        <v>63.5</v>
      </c>
      <c r="F18" s="226">
        <f>'LE3131'!T16</f>
        <v>61</v>
      </c>
      <c r="G18" s="226">
        <f>'LE3131'!U16</f>
        <v>68.25</v>
      </c>
      <c r="H18" s="227">
        <f>'LE3131'!V16</f>
        <v>68</v>
      </c>
      <c r="I18" s="228">
        <f t="shared" si="1"/>
        <v>65.1875</v>
      </c>
      <c r="J18" s="229" t="str">
        <f>IFERROR(CONCATENATE(SUM('ALE316'!Y18,'ALE316'!BB18,'ALE317'!Y18),"/",(SUM('ALE316'!$Z$4,'ALE316'!$BC$4,'ALE317'!$Z$4))),"")</f>
        <v>42/42</v>
      </c>
      <c r="K18" s="228"/>
      <c r="L18" s="228"/>
      <c r="M18" s="228"/>
      <c r="N18" s="230">
        <f>IFERROR((SUM('ALE316'!Z18,'ALE316'!BC18,'ALE317'!Z18,'ALE317'!BC18,'ALE318'!Z18,'ALE318'!BC18,'ALE319'!Z18,'ALE319'!BC18,'ALE320'!Z18,'ALE320'!BC18)/10),"")</f>
        <v>0.5588235294</v>
      </c>
      <c r="O18" s="231">
        <f t="shared" si="2"/>
        <v>32.59375</v>
      </c>
      <c r="P18" s="232"/>
      <c r="Q18" s="231" t="str">
        <f t="shared" si="3"/>
        <v/>
      </c>
      <c r="R18" s="228">
        <f t="shared" si="4"/>
        <v>33</v>
      </c>
      <c r="S18" s="231">
        <f t="shared" si="5"/>
        <v>19.55625</v>
      </c>
      <c r="T18" s="232"/>
      <c r="U18" s="231" t="str">
        <f t="shared" si="6"/>
        <v/>
      </c>
      <c r="V18" s="233">
        <f t="shared" si="7"/>
        <v>20</v>
      </c>
      <c r="W18" s="228">
        <f t="shared" si="8"/>
        <v>65.1875</v>
      </c>
      <c r="X18" s="234"/>
      <c r="Y18" s="235" t="str">
        <f t="shared" si="9"/>
        <v/>
      </c>
      <c r="Z18" s="236" t="str">
        <f t="shared" si="10"/>
        <v>R</v>
      </c>
    </row>
    <row r="19" ht="30.0" customHeight="1">
      <c r="A19" s="237" t="str">
        <f>'3A 2025 - 2026 DATOS DEL ESTUDI'!M16</f>
        <v/>
      </c>
      <c r="B19" s="238">
        <f>'3A 2025 - 2026 DATOS DEL ESTUDI'!N16</f>
        <v>32387390</v>
      </c>
      <c r="C19" s="239">
        <v>13.0</v>
      </c>
      <c r="D19" s="240" t="str">
        <f>'3A 2025 - 2026 DATOS DEL ESTUDI'!B16</f>
        <v>Fernando José Díaz Fernández</v>
      </c>
      <c r="E19" s="226">
        <f>'LE3131'!S17</f>
        <v>59.5</v>
      </c>
      <c r="F19" s="226">
        <f>'LE3131'!T17</f>
        <v>61.25</v>
      </c>
      <c r="G19" s="226">
        <f>'LE3131'!U17</f>
        <v>67</v>
      </c>
      <c r="H19" s="227">
        <f>'LE3131'!V17</f>
        <v>67.25</v>
      </c>
      <c r="I19" s="228">
        <f t="shared" si="1"/>
        <v>63.75</v>
      </c>
      <c r="J19" s="229" t="str">
        <f>IFERROR(CONCATENATE(SUM('ALE316'!Y19,'ALE316'!BB19,'ALE317'!Y19),"/",(SUM('ALE316'!$Z$4,'ALE316'!$BC$4,'ALE317'!$Z$4))),"")</f>
        <v>42/42</v>
      </c>
      <c r="K19" s="228"/>
      <c r="L19" s="228"/>
      <c r="M19" s="228"/>
      <c r="N19" s="230">
        <f>IFERROR((SUM('ALE316'!Z19,'ALE316'!BC19,'ALE317'!Z19,'ALE317'!BC19,'ALE318'!Z19,'ALE318'!BC19,'ALE319'!Z19,'ALE319'!BC19,'ALE320'!Z19,'ALE320'!BC19)/10),"")</f>
        <v>0.5647058824</v>
      </c>
      <c r="O19" s="231">
        <f t="shared" si="2"/>
        <v>31.875</v>
      </c>
      <c r="P19" s="232"/>
      <c r="Q19" s="231" t="str">
        <f t="shared" si="3"/>
        <v/>
      </c>
      <c r="R19" s="228">
        <f t="shared" si="4"/>
        <v>32</v>
      </c>
      <c r="S19" s="231">
        <f t="shared" si="5"/>
        <v>19.125</v>
      </c>
      <c r="T19" s="232"/>
      <c r="U19" s="231" t="str">
        <f t="shared" si="6"/>
        <v/>
      </c>
      <c r="V19" s="233">
        <f t="shared" si="7"/>
        <v>19</v>
      </c>
      <c r="W19" s="228">
        <f t="shared" si="8"/>
        <v>63.75</v>
      </c>
      <c r="X19" s="234"/>
      <c r="Y19" s="235" t="str">
        <f t="shared" si="9"/>
        <v/>
      </c>
      <c r="Z19" s="236" t="str">
        <f t="shared" si="10"/>
        <v>R</v>
      </c>
    </row>
    <row r="20" ht="30.0" customHeight="1">
      <c r="A20" s="237" t="str">
        <f>'3A 2025 - 2026 DATOS DEL ESTUDI'!M17</f>
        <v/>
      </c>
      <c r="B20" s="238">
        <f>'3A 2025 - 2026 DATOS DEL ESTUDI'!N17</f>
        <v>27198412</v>
      </c>
      <c r="C20" s="239">
        <v>14.0</v>
      </c>
      <c r="D20" s="240" t="str">
        <f>'3A 2025 - 2026 DATOS DEL ESTUDI'!B17</f>
        <v>Scarlett  Espinal Estéves</v>
      </c>
      <c r="E20" s="226">
        <f>'LE3131'!S18</f>
        <v>56.75</v>
      </c>
      <c r="F20" s="226">
        <f>'LE3131'!T18</f>
        <v>56.25</v>
      </c>
      <c r="G20" s="226">
        <f>'LE3131'!U18</f>
        <v>65.75</v>
      </c>
      <c r="H20" s="227">
        <f>'LE3131'!V18</f>
        <v>65.25</v>
      </c>
      <c r="I20" s="228">
        <f t="shared" si="1"/>
        <v>61</v>
      </c>
      <c r="J20" s="229" t="str">
        <f>IFERROR(CONCATENATE(SUM('ALE316'!Y20,'ALE316'!BB20,'ALE317'!Y20),"/",(SUM('ALE316'!$Z$4,'ALE316'!$BC$4,'ALE317'!$Z$4))),"")</f>
        <v>41/42</v>
      </c>
      <c r="K20" s="228"/>
      <c r="L20" s="228"/>
      <c r="M20" s="228"/>
      <c r="N20" s="230">
        <f>IFERROR((SUM('ALE316'!Z20,'ALE316'!BC20,'ALE317'!Z20,'ALE317'!BC20,'ALE318'!Z20,'ALE318'!BC20,'ALE319'!Z20,'ALE319'!BC20,'ALE320'!Z20,'ALE320'!BC20)/10),"")</f>
        <v>0.5482679739</v>
      </c>
      <c r="O20" s="231">
        <f t="shared" si="2"/>
        <v>30.5</v>
      </c>
      <c r="P20" s="232"/>
      <c r="Q20" s="231" t="str">
        <f t="shared" si="3"/>
        <v/>
      </c>
      <c r="R20" s="228">
        <f t="shared" si="4"/>
        <v>31</v>
      </c>
      <c r="S20" s="231">
        <f t="shared" si="5"/>
        <v>18.3</v>
      </c>
      <c r="T20" s="232"/>
      <c r="U20" s="231" t="str">
        <f t="shared" si="6"/>
        <v/>
      </c>
      <c r="V20" s="233">
        <f t="shared" si="7"/>
        <v>18</v>
      </c>
      <c r="W20" s="228">
        <f t="shared" si="8"/>
        <v>61</v>
      </c>
      <c r="X20" s="234"/>
      <c r="Y20" s="235" t="str">
        <f t="shared" si="9"/>
        <v/>
      </c>
      <c r="Z20" s="236" t="str">
        <f t="shared" si="10"/>
        <v>R</v>
      </c>
    </row>
    <row r="21" ht="30.0" customHeight="1">
      <c r="A21" s="237" t="str">
        <f>'3A 2025 - 2026 DATOS DEL ESTUDI'!M18</f>
        <v/>
      </c>
      <c r="B21" s="238">
        <f>'3A 2025 - 2026 DATOS DEL ESTUDI'!N18</f>
        <v>33382609</v>
      </c>
      <c r="C21" s="239">
        <v>15.0</v>
      </c>
      <c r="D21" s="240" t="str">
        <f>'3A 2025 - 2026 DATOS DEL ESTUDI'!B18</f>
        <v>José Manuel Estrella</v>
      </c>
      <c r="E21" s="226">
        <f>'LE3131'!S19</f>
        <v>55</v>
      </c>
      <c r="F21" s="226">
        <f>'LE3131'!T19</f>
        <v>52</v>
      </c>
      <c r="G21" s="226">
        <f>'LE3131'!U19</f>
        <v>57.5</v>
      </c>
      <c r="H21" s="227">
        <f>'LE3131'!V19</f>
        <v>59</v>
      </c>
      <c r="I21" s="228">
        <f t="shared" si="1"/>
        <v>55.875</v>
      </c>
      <c r="J21" s="229" t="str">
        <f>IFERROR(CONCATENATE(SUM('ALE316'!Y21,'ALE316'!BB21,'ALE317'!Y21),"/",(SUM('ALE316'!$Z$4,'ALE316'!$BC$4,'ALE317'!$Z$4))),"")</f>
        <v>42/42</v>
      </c>
      <c r="K21" s="228"/>
      <c r="L21" s="228"/>
      <c r="M21" s="228"/>
      <c r="N21" s="230">
        <f>IFERROR((SUM('ALE316'!Z21,'ALE316'!BC21,'ALE317'!Z21,'ALE317'!BC21,'ALE318'!Z21,'ALE318'!BC21,'ALE319'!Z21,'ALE319'!BC21,'ALE320'!Z21,'ALE320'!BC21)/10),"")</f>
        <v>0.5427124183</v>
      </c>
      <c r="O21" s="231">
        <f t="shared" si="2"/>
        <v>27.9375</v>
      </c>
      <c r="P21" s="232"/>
      <c r="Q21" s="231" t="str">
        <f t="shared" si="3"/>
        <v/>
      </c>
      <c r="R21" s="228">
        <f t="shared" si="4"/>
        <v>28</v>
      </c>
      <c r="S21" s="231">
        <f t="shared" si="5"/>
        <v>16.7625</v>
      </c>
      <c r="T21" s="232"/>
      <c r="U21" s="231" t="str">
        <f t="shared" si="6"/>
        <v/>
      </c>
      <c r="V21" s="233">
        <f t="shared" si="7"/>
        <v>17</v>
      </c>
      <c r="W21" s="228">
        <f t="shared" si="8"/>
        <v>55.875</v>
      </c>
      <c r="X21" s="234"/>
      <c r="Y21" s="235" t="str">
        <f t="shared" si="9"/>
        <v/>
      </c>
      <c r="Z21" s="236" t="str">
        <f t="shared" si="10"/>
        <v>R</v>
      </c>
    </row>
    <row r="22" ht="30.0" customHeight="1">
      <c r="A22" s="237" t="str">
        <f>'3A 2025 - 2026 DATOS DEL ESTUDI'!M19</f>
        <v/>
      </c>
      <c r="B22" s="238">
        <f>'3A 2025 - 2026 DATOS DEL ESTUDI'!N19</f>
        <v>32745811</v>
      </c>
      <c r="C22" s="239">
        <v>16.0</v>
      </c>
      <c r="D22" s="240" t="str">
        <f>'3A 2025 - 2026 DATOS DEL ESTUDI'!B19</f>
        <v>Misael Starberk Ferreras Pérez</v>
      </c>
      <c r="E22" s="226">
        <f>'LE3131'!S20</f>
        <v>63.25</v>
      </c>
      <c r="F22" s="226">
        <f>'LE3131'!T20</f>
        <v>63.5</v>
      </c>
      <c r="G22" s="226">
        <f>'LE3131'!U20</f>
        <v>65.25</v>
      </c>
      <c r="H22" s="227">
        <f>'LE3131'!V20</f>
        <v>65.25</v>
      </c>
      <c r="I22" s="228">
        <f t="shared" si="1"/>
        <v>64.3125</v>
      </c>
      <c r="J22" s="229" t="str">
        <f>IFERROR(CONCATENATE(SUM('ALE316'!Y22,'ALE316'!BB22,'ALE317'!Y22),"/",(SUM('ALE316'!$Z$4,'ALE316'!$BC$4,'ALE317'!$Z$4))),"")</f>
        <v>42/42</v>
      </c>
      <c r="K22" s="228"/>
      <c r="L22" s="228"/>
      <c r="M22" s="228"/>
      <c r="N22" s="230">
        <f>IFERROR((SUM('ALE316'!Z22,'ALE316'!BC22,'ALE317'!Z22,'ALE317'!BC22,'ALE318'!Z22,'ALE318'!BC22,'ALE319'!Z22,'ALE319'!BC22,'ALE320'!Z22,'ALE320'!BC22)/10),"")</f>
        <v>0.5588235294</v>
      </c>
      <c r="O22" s="231">
        <f t="shared" si="2"/>
        <v>32.15625</v>
      </c>
      <c r="P22" s="232"/>
      <c r="Q22" s="231" t="str">
        <f t="shared" si="3"/>
        <v/>
      </c>
      <c r="R22" s="228">
        <f t="shared" si="4"/>
        <v>32</v>
      </c>
      <c r="S22" s="231">
        <f t="shared" si="5"/>
        <v>19.29375</v>
      </c>
      <c r="T22" s="232"/>
      <c r="U22" s="231" t="str">
        <f t="shared" si="6"/>
        <v/>
      </c>
      <c r="V22" s="233">
        <f t="shared" si="7"/>
        <v>19</v>
      </c>
      <c r="W22" s="228">
        <f t="shared" si="8"/>
        <v>64.3125</v>
      </c>
      <c r="X22" s="234"/>
      <c r="Y22" s="235" t="str">
        <f t="shared" si="9"/>
        <v/>
      </c>
      <c r="Z22" s="236" t="str">
        <f t="shared" si="10"/>
        <v>R</v>
      </c>
    </row>
    <row r="23" ht="30.0" customHeight="1">
      <c r="A23" s="237" t="str">
        <f>'3A 2025 - 2026 DATOS DEL ESTUDI'!M20</f>
        <v/>
      </c>
      <c r="B23" s="238">
        <f>'3A 2025 - 2026 DATOS DEL ESTUDI'!N20</f>
        <v>6739413</v>
      </c>
      <c r="C23" s="239">
        <v>17.0</v>
      </c>
      <c r="D23" s="240" t="str">
        <f>'3A 2025 - 2026 DATOS DEL ESTUDI'!B20</f>
        <v>Ruth Esther Fernández Rodríguez</v>
      </c>
      <c r="E23" s="226">
        <f>'LE3131'!S21</f>
        <v>64.5</v>
      </c>
      <c r="F23" s="226">
        <f>'LE3131'!T21</f>
        <v>62.25</v>
      </c>
      <c r="G23" s="226">
        <f>'LE3131'!U21</f>
        <v>65.25</v>
      </c>
      <c r="H23" s="227">
        <f>'LE3131'!V21</f>
        <v>65.25</v>
      </c>
      <c r="I23" s="228">
        <f t="shared" si="1"/>
        <v>64.3125</v>
      </c>
      <c r="J23" s="229" t="str">
        <f>IFERROR(CONCATENATE(SUM('ALE316'!Y23,'ALE316'!BB23,'ALE317'!Y23),"/",(SUM('ALE316'!$Z$4,'ALE316'!$BC$4,'ALE317'!$Z$4))),"")</f>
        <v>42/42</v>
      </c>
      <c r="K23" s="228"/>
      <c r="L23" s="228"/>
      <c r="M23" s="228"/>
      <c r="N23" s="230">
        <f>IFERROR((SUM('ALE316'!Z23,'ALE316'!BC23,'ALE317'!Z23,'ALE317'!BC23,'ALE318'!Z23,'ALE318'!BC23,'ALE319'!Z23,'ALE319'!BC23,'ALE320'!Z23,'ALE320'!BC23)/10),"")</f>
        <v>0.5647058824</v>
      </c>
      <c r="O23" s="231">
        <f t="shared" si="2"/>
        <v>32.15625</v>
      </c>
      <c r="P23" s="232"/>
      <c r="Q23" s="231" t="str">
        <f t="shared" si="3"/>
        <v/>
      </c>
      <c r="R23" s="228">
        <f t="shared" si="4"/>
        <v>32</v>
      </c>
      <c r="S23" s="231">
        <f t="shared" si="5"/>
        <v>19.29375</v>
      </c>
      <c r="T23" s="232"/>
      <c r="U23" s="231" t="str">
        <f t="shared" si="6"/>
        <v/>
      </c>
      <c r="V23" s="233">
        <f t="shared" si="7"/>
        <v>19</v>
      </c>
      <c r="W23" s="228">
        <f t="shared" si="8"/>
        <v>64.3125</v>
      </c>
      <c r="X23" s="234"/>
      <c r="Y23" s="235" t="str">
        <f t="shared" si="9"/>
        <v/>
      </c>
      <c r="Z23" s="236" t="str">
        <f t="shared" si="10"/>
        <v>R</v>
      </c>
    </row>
    <row r="24" ht="30.0" customHeight="1">
      <c r="A24" s="237" t="str">
        <f>'3A 2025 - 2026 DATOS DEL ESTUDI'!M21</f>
        <v/>
      </c>
      <c r="B24" s="238">
        <f>'3A 2025 - 2026 DATOS DEL ESTUDI'!N21</f>
        <v>32812732</v>
      </c>
      <c r="C24" s="239">
        <v>18.0</v>
      </c>
      <c r="D24" s="240" t="str">
        <f>'3A 2025 - 2026 DATOS DEL ESTUDI'!B21</f>
        <v>Discairy  Filpo Estrella</v>
      </c>
      <c r="E24" s="226">
        <f>'LE3131'!S22</f>
        <v>63.75</v>
      </c>
      <c r="F24" s="226">
        <f>'LE3131'!T22</f>
        <v>62</v>
      </c>
      <c r="G24" s="226">
        <f>'LE3131'!U22</f>
        <v>67.25</v>
      </c>
      <c r="H24" s="227">
        <f>'LE3131'!V22</f>
        <v>67.25</v>
      </c>
      <c r="I24" s="228">
        <f t="shared" si="1"/>
        <v>65.0625</v>
      </c>
      <c r="J24" s="229" t="str">
        <f>IFERROR(CONCATENATE(SUM('ALE316'!Y24,'ALE316'!BB24,'ALE317'!Y24),"/",(SUM('ALE316'!$Z$4,'ALE316'!$BC$4,'ALE317'!$Z$4))),"")</f>
        <v>42/42</v>
      </c>
      <c r="K24" s="228"/>
      <c r="L24" s="228"/>
      <c r="M24" s="228"/>
      <c r="N24" s="230">
        <f>IFERROR((SUM('ALE316'!Z24,'ALE316'!BC24,'ALE317'!Z24,'ALE317'!BC24,'ALE318'!Z24,'ALE318'!BC24,'ALE319'!Z24,'ALE319'!BC24,'ALE320'!Z24,'ALE320'!BC24)/10),"")</f>
        <v>0.5647058824</v>
      </c>
      <c r="O24" s="231">
        <f t="shared" si="2"/>
        <v>32.53125</v>
      </c>
      <c r="P24" s="232"/>
      <c r="Q24" s="231" t="str">
        <f t="shared" si="3"/>
        <v/>
      </c>
      <c r="R24" s="228">
        <f t="shared" si="4"/>
        <v>33</v>
      </c>
      <c r="S24" s="231">
        <f t="shared" si="5"/>
        <v>19.51875</v>
      </c>
      <c r="T24" s="232"/>
      <c r="U24" s="231" t="str">
        <f t="shared" si="6"/>
        <v/>
      </c>
      <c r="V24" s="233">
        <f t="shared" si="7"/>
        <v>20</v>
      </c>
      <c r="W24" s="228">
        <f t="shared" si="8"/>
        <v>65.0625</v>
      </c>
      <c r="X24" s="234"/>
      <c r="Y24" s="235" t="str">
        <f t="shared" si="9"/>
        <v/>
      </c>
      <c r="Z24" s="236" t="str">
        <f t="shared" si="10"/>
        <v>R</v>
      </c>
    </row>
    <row r="25" ht="30.0" customHeight="1">
      <c r="A25" s="237" t="str">
        <f>'3A 2025 - 2026 DATOS DEL ESTUDI'!M22</f>
        <v/>
      </c>
      <c r="B25" s="238">
        <f>'3A 2025 - 2026 DATOS DEL ESTUDI'!N22</f>
        <v>32529336</v>
      </c>
      <c r="C25" s="239">
        <v>19.0</v>
      </c>
      <c r="D25" s="240" t="str">
        <f>'3A 2025 - 2026 DATOS DEL ESTUDI'!B22</f>
        <v>Alexis Enmanuel Gil  Sánchez</v>
      </c>
      <c r="E25" s="226">
        <f>'LE3131'!S23</f>
        <v>46.75</v>
      </c>
      <c r="F25" s="226">
        <f>'LE3131'!T23</f>
        <v>44</v>
      </c>
      <c r="G25" s="226">
        <f>'LE3131'!U23</f>
        <v>51</v>
      </c>
      <c r="H25" s="227">
        <f>'LE3131'!V23</f>
        <v>47.5</v>
      </c>
      <c r="I25" s="228">
        <f t="shared" si="1"/>
        <v>47.3125</v>
      </c>
      <c r="J25" s="229" t="str">
        <f>IFERROR(CONCATENATE(SUM('ALE316'!Y25,'ALE316'!BB25,'ALE317'!Y25),"/",(SUM('ALE316'!$Z$4,'ALE316'!$BC$4,'ALE317'!$Z$4))),"")</f>
        <v>42/42</v>
      </c>
      <c r="K25" s="228"/>
      <c r="L25" s="228"/>
      <c r="M25" s="228"/>
      <c r="N25" s="230">
        <f>IFERROR((SUM('ALE316'!Z25,'ALE316'!BC25,'ALE317'!Z25,'ALE317'!BC25,'ALE318'!Z25,'ALE318'!BC25,'ALE319'!Z25,'ALE319'!BC25,'ALE320'!Z25,'ALE320'!BC25)/10),"")</f>
        <v>0.5647058824</v>
      </c>
      <c r="O25" s="231">
        <f t="shared" si="2"/>
        <v>23.65625</v>
      </c>
      <c r="P25" s="232"/>
      <c r="Q25" s="231" t="str">
        <f t="shared" si="3"/>
        <v/>
      </c>
      <c r="R25" s="228">
        <f t="shared" si="4"/>
        <v>24</v>
      </c>
      <c r="S25" s="231">
        <f t="shared" si="5"/>
        <v>14.19375</v>
      </c>
      <c r="T25" s="232"/>
      <c r="U25" s="231" t="str">
        <f t="shared" si="6"/>
        <v/>
      </c>
      <c r="V25" s="233">
        <f t="shared" si="7"/>
        <v>14</v>
      </c>
      <c r="W25" s="228">
        <f t="shared" si="8"/>
        <v>47.3125</v>
      </c>
      <c r="X25" s="234"/>
      <c r="Y25" s="235" t="str">
        <f t="shared" si="9"/>
        <v/>
      </c>
      <c r="Z25" s="236" t="str">
        <f t="shared" si="10"/>
        <v>R</v>
      </c>
    </row>
    <row r="26" ht="30.0" customHeight="1">
      <c r="A26" s="237" t="str">
        <f>'3A 2025 - 2026 DATOS DEL ESTUDI'!M23</f>
        <v/>
      </c>
      <c r="B26" s="238">
        <f>'3A 2025 - 2026 DATOS DEL ESTUDI'!N23</f>
        <v>22047916</v>
      </c>
      <c r="C26" s="239">
        <v>20.0</v>
      </c>
      <c r="D26" s="240" t="str">
        <f>'3A 2025 - 2026 DATOS DEL ESTUDI'!B23</f>
        <v>Ayendy Jesús Guzmán</v>
      </c>
      <c r="E26" s="226">
        <f>'LE3131'!S24</f>
        <v>54.75</v>
      </c>
      <c r="F26" s="226">
        <f>'LE3131'!T24</f>
        <v>49.75</v>
      </c>
      <c r="G26" s="226">
        <f>'LE3131'!U24</f>
        <v>48.25</v>
      </c>
      <c r="H26" s="227">
        <f>'LE3131'!V24</f>
        <v>50.25</v>
      </c>
      <c r="I26" s="228">
        <f t="shared" si="1"/>
        <v>50.75</v>
      </c>
      <c r="J26" s="229" t="str">
        <f>IFERROR(CONCATENATE(SUM('ALE316'!Y26,'ALE316'!BB26,'ALE317'!Y26),"/",(SUM('ALE316'!$Z$4,'ALE316'!$BC$4,'ALE317'!$Z$4))),"")</f>
        <v>41/42</v>
      </c>
      <c r="K26" s="228"/>
      <c r="L26" s="228"/>
      <c r="M26" s="228"/>
      <c r="N26" s="230">
        <f>IFERROR((SUM('ALE316'!Z26,'ALE316'!BC26,'ALE317'!Z26,'ALE317'!BC26,'ALE318'!Z26,'ALE318'!BC26,'ALE319'!Z26,'ALE319'!BC26,'ALE320'!Z26,'ALE320'!BC26)/10),"")</f>
        <v>0.5368300654</v>
      </c>
      <c r="O26" s="231">
        <f t="shared" si="2"/>
        <v>25.375</v>
      </c>
      <c r="P26" s="232"/>
      <c r="Q26" s="231" t="str">
        <f t="shared" si="3"/>
        <v/>
      </c>
      <c r="R26" s="228">
        <f t="shared" si="4"/>
        <v>25</v>
      </c>
      <c r="S26" s="231">
        <f t="shared" si="5"/>
        <v>15.225</v>
      </c>
      <c r="T26" s="232"/>
      <c r="U26" s="231" t="str">
        <f t="shared" si="6"/>
        <v/>
      </c>
      <c r="V26" s="233">
        <f t="shared" si="7"/>
        <v>15</v>
      </c>
      <c r="W26" s="228">
        <f t="shared" si="8"/>
        <v>50.75</v>
      </c>
      <c r="X26" s="234"/>
      <c r="Y26" s="235" t="str">
        <f t="shared" si="9"/>
        <v/>
      </c>
      <c r="Z26" s="236" t="str">
        <f t="shared" si="10"/>
        <v>R</v>
      </c>
    </row>
    <row r="27" ht="30.0" customHeight="1">
      <c r="A27" s="237" t="str">
        <f>'3A 2025 - 2026 DATOS DEL ESTUDI'!M24</f>
        <v/>
      </c>
      <c r="B27" s="238">
        <f>'3A 2025 - 2026 DATOS DEL ESTUDI'!N24</f>
        <v>32387479</v>
      </c>
      <c r="C27" s="239">
        <v>21.0</v>
      </c>
      <c r="D27" s="240" t="str">
        <f>'3A 2025 - 2026 DATOS DEL ESTUDI'!B24</f>
        <v>Yassir  Hernández Disla</v>
      </c>
      <c r="E27" s="226">
        <f>'LE3131'!S25</f>
        <v>58.25</v>
      </c>
      <c r="F27" s="226">
        <f>'LE3131'!T25</f>
        <v>60.5</v>
      </c>
      <c r="G27" s="226">
        <f>'LE3131'!U25</f>
        <v>66</v>
      </c>
      <c r="H27" s="227">
        <f>'LE3131'!V25</f>
        <v>67</v>
      </c>
      <c r="I27" s="228">
        <f t="shared" si="1"/>
        <v>62.9375</v>
      </c>
      <c r="J27" s="229" t="str">
        <f>IFERROR(CONCATENATE(SUM('ALE316'!Y27,'ALE316'!BB27,'ALE317'!Y27),"/",(SUM('ALE316'!$Z$4,'ALE316'!$BC$4,'ALE317'!$Z$4))),"")</f>
        <v>42/42</v>
      </c>
      <c r="K27" s="228"/>
      <c r="L27" s="228"/>
      <c r="M27" s="228"/>
      <c r="N27" s="230">
        <f>IFERROR((SUM('ALE316'!Z27,'ALE316'!BC27,'ALE317'!Z27,'ALE317'!BC27,'ALE318'!Z27,'ALE318'!BC27,'ALE319'!Z27,'ALE319'!BC27,'ALE320'!Z27,'ALE320'!BC27)/10),"")</f>
        <v>0.5647058824</v>
      </c>
      <c r="O27" s="231">
        <f t="shared" si="2"/>
        <v>31.46875</v>
      </c>
      <c r="P27" s="232"/>
      <c r="Q27" s="231" t="str">
        <f t="shared" si="3"/>
        <v/>
      </c>
      <c r="R27" s="228">
        <f t="shared" si="4"/>
        <v>31</v>
      </c>
      <c r="S27" s="231">
        <f t="shared" si="5"/>
        <v>18.88125</v>
      </c>
      <c r="T27" s="232"/>
      <c r="U27" s="231" t="str">
        <f t="shared" si="6"/>
        <v/>
      </c>
      <c r="V27" s="233">
        <f t="shared" si="7"/>
        <v>19</v>
      </c>
      <c r="W27" s="228">
        <f t="shared" si="8"/>
        <v>62.9375</v>
      </c>
      <c r="X27" s="234"/>
      <c r="Y27" s="235" t="str">
        <f t="shared" si="9"/>
        <v/>
      </c>
      <c r="Z27" s="236" t="str">
        <f t="shared" si="10"/>
        <v>R</v>
      </c>
    </row>
    <row r="28" ht="30.0" customHeight="1">
      <c r="A28" s="237" t="str">
        <f>'3A 2025 - 2026 DATOS DEL ESTUDI'!M25</f>
        <v/>
      </c>
      <c r="B28" s="238">
        <f>'3A 2025 - 2026 DATOS DEL ESTUDI'!N25</f>
        <v>6635033</v>
      </c>
      <c r="C28" s="239">
        <v>22.0</v>
      </c>
      <c r="D28" s="240" t="str">
        <f>'3A 2025 - 2026 DATOS DEL ESTUDI'!B25</f>
        <v>Yadiel  Jiménez Betances</v>
      </c>
      <c r="E28" s="226">
        <f>'LE3131'!S26</f>
        <v>62.5</v>
      </c>
      <c r="F28" s="226">
        <f>'LE3131'!T26</f>
        <v>62.75</v>
      </c>
      <c r="G28" s="226">
        <f>'LE3131'!U26</f>
        <v>68.5</v>
      </c>
      <c r="H28" s="227">
        <f>'LE3131'!V26</f>
        <v>70</v>
      </c>
      <c r="I28" s="228">
        <f t="shared" si="1"/>
        <v>65.9375</v>
      </c>
      <c r="J28" s="229" t="str">
        <f>IFERROR(CONCATENATE(SUM('ALE316'!Y28,'ALE316'!BB28,'ALE317'!Y28),"/",(SUM('ALE316'!$Z$4,'ALE316'!$BC$4,'ALE317'!$Z$4))),"")</f>
        <v>42/42</v>
      </c>
      <c r="K28" s="228"/>
      <c r="L28" s="228"/>
      <c r="M28" s="228"/>
      <c r="N28" s="230">
        <f>IFERROR((SUM('ALE316'!Z28,'ALE316'!BC28,'ALE317'!Z28,'ALE317'!BC28,'ALE318'!Z28,'ALE318'!BC28,'ALE319'!Z28,'ALE319'!BC28,'ALE320'!Z28,'ALE320'!BC28)/10),"")</f>
        <v>0.5647058824</v>
      </c>
      <c r="O28" s="231">
        <f t="shared" si="2"/>
        <v>32.96875</v>
      </c>
      <c r="P28" s="232"/>
      <c r="Q28" s="231" t="str">
        <f t="shared" si="3"/>
        <v/>
      </c>
      <c r="R28" s="228">
        <f t="shared" si="4"/>
        <v>33</v>
      </c>
      <c r="S28" s="231">
        <f t="shared" si="5"/>
        <v>19.78125</v>
      </c>
      <c r="T28" s="232"/>
      <c r="U28" s="231" t="str">
        <f t="shared" si="6"/>
        <v/>
      </c>
      <c r="V28" s="233">
        <f t="shared" si="7"/>
        <v>20</v>
      </c>
      <c r="W28" s="228">
        <f t="shared" si="8"/>
        <v>65.9375</v>
      </c>
      <c r="X28" s="234"/>
      <c r="Y28" s="235" t="str">
        <f t="shared" si="9"/>
        <v/>
      </c>
      <c r="Z28" s="236" t="str">
        <f t="shared" si="10"/>
        <v>R</v>
      </c>
    </row>
    <row r="29" ht="30.0" customHeight="1">
      <c r="A29" s="237" t="str">
        <f>'3A 2025 - 2026 DATOS DEL ESTUDI'!M26</f>
        <v/>
      </c>
      <c r="B29" s="238">
        <f>'3A 2025 - 2026 DATOS DEL ESTUDI'!N26</f>
        <v>32857385</v>
      </c>
      <c r="C29" s="239">
        <v>23.0</v>
      </c>
      <c r="D29" s="240" t="str">
        <f>'3A 2025 - 2026 DATOS DEL ESTUDI'!B26</f>
        <v>Yamel  Mella Aquino</v>
      </c>
      <c r="E29" s="226">
        <f>'LE3131'!S27</f>
        <v>63.25</v>
      </c>
      <c r="F29" s="226">
        <f>'LE3131'!T27</f>
        <v>63.5</v>
      </c>
      <c r="G29" s="226">
        <f>'LE3131'!U27</f>
        <v>65</v>
      </c>
      <c r="H29" s="227">
        <f>'LE3131'!V27</f>
        <v>64.25</v>
      </c>
      <c r="I29" s="228">
        <f t="shared" si="1"/>
        <v>64</v>
      </c>
      <c r="J29" s="229" t="str">
        <f>IFERROR(CONCATENATE(SUM('ALE316'!Y29,'ALE316'!BB29,'ALE317'!Y29),"/",(SUM('ALE316'!$Z$4,'ALE316'!$BC$4,'ALE317'!$Z$4))),"")</f>
        <v>41/42</v>
      </c>
      <c r="K29" s="228"/>
      <c r="L29" s="228"/>
      <c r="M29" s="228"/>
      <c r="N29" s="230">
        <f>IFERROR((SUM('ALE316'!Z29,'ALE316'!BC29,'ALE317'!Z29,'ALE317'!BC29,'ALE318'!Z29,'ALE318'!BC29,'ALE319'!Z29,'ALE319'!BC29,'ALE320'!Z29,'ALE320'!BC29)/10),"")</f>
        <v>0.5538235294</v>
      </c>
      <c r="O29" s="231">
        <f t="shared" si="2"/>
        <v>32</v>
      </c>
      <c r="P29" s="232"/>
      <c r="Q29" s="231" t="str">
        <f t="shared" si="3"/>
        <v/>
      </c>
      <c r="R29" s="228">
        <f t="shared" si="4"/>
        <v>32</v>
      </c>
      <c r="S29" s="231">
        <f t="shared" si="5"/>
        <v>19.2</v>
      </c>
      <c r="T29" s="232"/>
      <c r="U29" s="231" t="str">
        <f t="shared" si="6"/>
        <v/>
      </c>
      <c r="V29" s="233">
        <f t="shared" si="7"/>
        <v>19</v>
      </c>
      <c r="W29" s="228">
        <f t="shared" si="8"/>
        <v>64</v>
      </c>
      <c r="X29" s="234"/>
      <c r="Y29" s="235" t="str">
        <f t="shared" si="9"/>
        <v/>
      </c>
      <c r="Z29" s="236" t="str">
        <f t="shared" si="10"/>
        <v>R</v>
      </c>
    </row>
    <row r="30" ht="30.0" customHeight="1">
      <c r="A30" s="237" t="str">
        <f>'3A 2025 - 2026 DATOS DEL ESTUDI'!M27</f>
        <v/>
      </c>
      <c r="B30" s="238">
        <f>'3A 2025 - 2026 DATOS DEL ESTUDI'!N27</f>
        <v>6396255</v>
      </c>
      <c r="C30" s="239">
        <v>24.0</v>
      </c>
      <c r="D30" s="240" t="str">
        <f>'3A 2025 - 2026 DATOS DEL ESTUDI'!B27</f>
        <v>Sariely Del Carmen Mena Chávez</v>
      </c>
      <c r="E30" s="226">
        <f>'LE3131'!S28</f>
        <v>60.75</v>
      </c>
      <c r="F30" s="226">
        <f>'LE3131'!T28</f>
        <v>57</v>
      </c>
      <c r="G30" s="226">
        <f>'LE3131'!U28</f>
        <v>64.75</v>
      </c>
      <c r="H30" s="227">
        <f>'LE3131'!V28</f>
        <v>65.25</v>
      </c>
      <c r="I30" s="228">
        <f t="shared" si="1"/>
        <v>61.9375</v>
      </c>
      <c r="J30" s="229" t="str">
        <f>IFERROR(CONCATENATE(SUM('ALE316'!Y30,'ALE316'!BB30,'ALE317'!Y30),"/",(SUM('ALE316'!$Z$4,'ALE316'!$BC$4,'ALE317'!$Z$4))),"")</f>
        <v>39/42</v>
      </c>
      <c r="K30" s="228"/>
      <c r="L30" s="228"/>
      <c r="M30" s="228"/>
      <c r="N30" s="230">
        <f>IFERROR((SUM('ALE316'!Z30,'ALE316'!BC30,'ALE317'!Z30,'ALE317'!BC30,'ALE318'!Z30,'ALE318'!BC30,'ALE319'!Z30,'ALE319'!BC30,'ALE320'!Z30,'ALE320'!BC30)/10),"")</f>
        <v>0.5103921569</v>
      </c>
      <c r="O30" s="231">
        <f t="shared" si="2"/>
        <v>30.96875</v>
      </c>
      <c r="P30" s="232"/>
      <c r="Q30" s="231" t="str">
        <f t="shared" si="3"/>
        <v/>
      </c>
      <c r="R30" s="228">
        <f t="shared" si="4"/>
        <v>31</v>
      </c>
      <c r="S30" s="231">
        <f t="shared" si="5"/>
        <v>18.58125</v>
      </c>
      <c r="T30" s="232"/>
      <c r="U30" s="231" t="str">
        <f t="shared" si="6"/>
        <v/>
      </c>
      <c r="V30" s="233">
        <f t="shared" si="7"/>
        <v>19</v>
      </c>
      <c r="W30" s="228">
        <f t="shared" si="8"/>
        <v>61.9375</v>
      </c>
      <c r="X30" s="234"/>
      <c r="Y30" s="235" t="str">
        <f t="shared" si="9"/>
        <v/>
      </c>
      <c r="Z30" s="236" t="str">
        <f t="shared" si="10"/>
        <v>R</v>
      </c>
    </row>
    <row r="31" ht="30.0" customHeight="1">
      <c r="A31" s="237" t="str">
        <f>'3A 2025 - 2026 DATOS DEL ESTUDI'!M28</f>
        <v/>
      </c>
      <c r="B31" s="238">
        <f>'3A 2025 - 2026 DATOS DEL ESTUDI'!N28</f>
        <v>33560794</v>
      </c>
      <c r="C31" s="239">
        <v>25.0</v>
      </c>
      <c r="D31" s="240" t="str">
        <f>'3A 2025 - 2026 DATOS DEL ESTUDI'!B28</f>
        <v>David Carmelo Navas Fernández</v>
      </c>
      <c r="E31" s="226">
        <f>'LE3131'!S29</f>
        <v>61.25</v>
      </c>
      <c r="F31" s="226">
        <f>'LE3131'!T29</f>
        <v>61.75</v>
      </c>
      <c r="G31" s="226">
        <f>'LE3131'!U29</f>
        <v>66.25</v>
      </c>
      <c r="H31" s="227">
        <f>'LE3131'!V29</f>
        <v>64.75</v>
      </c>
      <c r="I31" s="228">
        <f t="shared" si="1"/>
        <v>63.5</v>
      </c>
      <c r="J31" s="229" t="str">
        <f>IFERROR(CONCATENATE(SUM('ALE316'!Y31,'ALE316'!BB31,'ALE317'!Y31),"/",(SUM('ALE316'!$Z$4,'ALE316'!$BC$4,'ALE317'!$Z$4))),"")</f>
        <v>41/42</v>
      </c>
      <c r="K31" s="228"/>
      <c r="L31" s="228"/>
      <c r="M31" s="228"/>
      <c r="N31" s="230">
        <f>IFERROR((SUM('ALE316'!Z31,'ALE316'!BC31,'ALE317'!Z31,'ALE317'!BC31,'ALE318'!Z31,'ALE318'!BC31,'ALE319'!Z31,'ALE319'!BC31,'ALE320'!Z31,'ALE320'!BC31)/10),"")</f>
        <v>0.5482679739</v>
      </c>
      <c r="O31" s="231">
        <f t="shared" si="2"/>
        <v>31.75</v>
      </c>
      <c r="P31" s="232"/>
      <c r="Q31" s="231" t="str">
        <f t="shared" si="3"/>
        <v/>
      </c>
      <c r="R31" s="228">
        <f t="shared" si="4"/>
        <v>32</v>
      </c>
      <c r="S31" s="231">
        <f t="shared" si="5"/>
        <v>19.05</v>
      </c>
      <c r="T31" s="232"/>
      <c r="U31" s="231" t="str">
        <f t="shared" si="6"/>
        <v/>
      </c>
      <c r="V31" s="233">
        <f t="shared" si="7"/>
        <v>19</v>
      </c>
      <c r="W31" s="228">
        <f t="shared" si="8"/>
        <v>63.5</v>
      </c>
      <c r="X31" s="234"/>
      <c r="Y31" s="235" t="str">
        <f t="shared" si="9"/>
        <v/>
      </c>
      <c r="Z31" s="236" t="str">
        <f t="shared" si="10"/>
        <v>R</v>
      </c>
    </row>
    <row r="32" ht="30.0" customHeight="1">
      <c r="A32" s="237" t="str">
        <f>'3A 2025 - 2026 DATOS DEL ESTUDI'!M29</f>
        <v/>
      </c>
      <c r="B32" s="238">
        <f>'3A 2025 - 2026 DATOS DEL ESTUDI'!N29</f>
        <v>32720987</v>
      </c>
      <c r="C32" s="239">
        <v>26.0</v>
      </c>
      <c r="D32" s="240" t="str">
        <f>'3A 2025 - 2026 DATOS DEL ESTUDI'!B29</f>
        <v>Andriw Jelier Ortiz Rodríguez</v>
      </c>
      <c r="E32" s="226">
        <f>'LE3131'!S30</f>
        <v>64</v>
      </c>
      <c r="F32" s="226">
        <f>'LE3131'!T30</f>
        <v>67.25</v>
      </c>
      <c r="G32" s="226">
        <f>'LE3131'!U30</f>
        <v>64.25</v>
      </c>
      <c r="H32" s="227">
        <f>'LE3131'!V30</f>
        <v>63.75</v>
      </c>
      <c r="I32" s="228">
        <f t="shared" si="1"/>
        <v>64.8125</v>
      </c>
      <c r="J32" s="229" t="str">
        <f>IFERROR(CONCATENATE(SUM('ALE316'!Y32,'ALE316'!BB32,'ALE317'!Y32),"/",(SUM('ALE316'!$Z$4,'ALE316'!$BC$4,'ALE317'!$Z$4))),"")</f>
        <v>42/42</v>
      </c>
      <c r="K32" s="228"/>
      <c r="L32" s="228"/>
      <c r="M32" s="228"/>
      <c r="N32" s="230">
        <f>IFERROR((SUM('ALE316'!Z32,'ALE316'!BC32,'ALE317'!Z32,'ALE317'!BC32,'ALE318'!Z32,'ALE318'!BC32,'ALE319'!Z32,'ALE319'!BC32,'ALE320'!Z32,'ALE320'!BC32)/10),"")</f>
        <v>0.5647058824</v>
      </c>
      <c r="O32" s="231">
        <f t="shared" si="2"/>
        <v>32.40625</v>
      </c>
      <c r="P32" s="232"/>
      <c r="Q32" s="231" t="str">
        <f t="shared" si="3"/>
        <v/>
      </c>
      <c r="R32" s="228">
        <f t="shared" si="4"/>
        <v>32</v>
      </c>
      <c r="S32" s="231">
        <f t="shared" si="5"/>
        <v>19.44375</v>
      </c>
      <c r="T32" s="232"/>
      <c r="U32" s="231" t="str">
        <f t="shared" si="6"/>
        <v/>
      </c>
      <c r="V32" s="233">
        <f t="shared" si="7"/>
        <v>19</v>
      </c>
      <c r="W32" s="228">
        <f t="shared" si="8"/>
        <v>64.8125</v>
      </c>
      <c r="X32" s="234"/>
      <c r="Y32" s="235" t="str">
        <f t="shared" si="9"/>
        <v/>
      </c>
      <c r="Z32" s="236" t="str">
        <f t="shared" si="10"/>
        <v>R</v>
      </c>
    </row>
    <row r="33" ht="30.0" customHeight="1">
      <c r="A33" s="237" t="str">
        <f>'3A 2025 - 2026 DATOS DEL ESTUDI'!M30</f>
        <v/>
      </c>
      <c r="B33" s="238">
        <f>'3A 2025 - 2026 DATOS DEL ESTUDI'!N30</f>
        <v>32899290</v>
      </c>
      <c r="C33" s="239">
        <v>27.0</v>
      </c>
      <c r="D33" s="240" t="str">
        <f>'3A 2025 - 2026 DATOS DEL ESTUDI'!B30</f>
        <v>Dashley Nicole Peña García</v>
      </c>
      <c r="E33" s="226">
        <f>'LE3131'!S31</f>
        <v>59.25</v>
      </c>
      <c r="F33" s="226">
        <f>'LE3131'!T31</f>
        <v>57.5</v>
      </c>
      <c r="G33" s="226">
        <f>'LE3131'!U31</f>
        <v>65</v>
      </c>
      <c r="H33" s="227">
        <f>'LE3131'!V31</f>
        <v>65.25</v>
      </c>
      <c r="I33" s="228">
        <f t="shared" si="1"/>
        <v>61.75</v>
      </c>
      <c r="J33" s="229" t="str">
        <f>IFERROR(CONCATENATE(SUM('ALE316'!Y33,'ALE316'!BB33,'ALE317'!Y33),"/",(SUM('ALE316'!$Z$4,'ALE316'!$BC$4,'ALE317'!$Z$4))),"")</f>
        <v>40/42</v>
      </c>
      <c r="K33" s="228"/>
      <c r="L33" s="228"/>
      <c r="M33" s="228"/>
      <c r="N33" s="230">
        <f>IFERROR((SUM('ALE316'!Z33,'ALE316'!BC33,'ALE317'!Z33,'ALE317'!BC33,'ALE318'!Z33,'ALE318'!BC33,'ALE319'!Z33,'ALE319'!BC33,'ALE320'!Z33,'ALE320'!BC33)/10),"")</f>
        <v>0.5438235294</v>
      </c>
      <c r="O33" s="231">
        <f t="shared" si="2"/>
        <v>30.875</v>
      </c>
      <c r="P33" s="232"/>
      <c r="Q33" s="231" t="str">
        <f t="shared" si="3"/>
        <v/>
      </c>
      <c r="R33" s="228">
        <f t="shared" si="4"/>
        <v>31</v>
      </c>
      <c r="S33" s="231">
        <f t="shared" si="5"/>
        <v>18.525</v>
      </c>
      <c r="T33" s="232"/>
      <c r="U33" s="231" t="str">
        <f t="shared" si="6"/>
        <v/>
      </c>
      <c r="V33" s="233">
        <f t="shared" si="7"/>
        <v>19</v>
      </c>
      <c r="W33" s="228">
        <f t="shared" si="8"/>
        <v>61.75</v>
      </c>
      <c r="X33" s="234"/>
      <c r="Y33" s="235" t="str">
        <f t="shared" si="9"/>
        <v/>
      </c>
      <c r="Z33" s="236" t="str">
        <f t="shared" si="10"/>
        <v>R</v>
      </c>
    </row>
    <row r="34" ht="30.0" customHeight="1">
      <c r="A34" s="237" t="str">
        <f>'3A 2025 - 2026 DATOS DEL ESTUDI'!M31</f>
        <v/>
      </c>
      <c r="B34" s="238">
        <f>'3A 2025 - 2026 DATOS DEL ESTUDI'!N31</f>
        <v>32607334</v>
      </c>
      <c r="C34" s="239">
        <v>28.0</v>
      </c>
      <c r="D34" s="240" t="str">
        <f>'3A 2025 - 2026 DATOS DEL ESTUDI'!B31</f>
        <v>Yesly  Peña Muñoz</v>
      </c>
      <c r="E34" s="226">
        <f>'LE3131'!S32</f>
        <v>68.75</v>
      </c>
      <c r="F34" s="226">
        <f>'LE3131'!T32</f>
        <v>65.25</v>
      </c>
      <c r="G34" s="226">
        <f>'LE3131'!U32</f>
        <v>71</v>
      </c>
      <c r="H34" s="227">
        <f>'LE3131'!V32</f>
        <v>70.5</v>
      </c>
      <c r="I34" s="228">
        <f t="shared" si="1"/>
        <v>68.875</v>
      </c>
      <c r="J34" s="229" t="str">
        <f>IFERROR(CONCATENATE(SUM('ALE316'!Y34,'ALE316'!BB34,'ALE317'!Y34),"/",(SUM('ALE316'!$Z$4,'ALE316'!$BC$4,'ALE317'!$Z$4))),"")</f>
        <v>42/42</v>
      </c>
      <c r="K34" s="228"/>
      <c r="L34" s="228"/>
      <c r="M34" s="228"/>
      <c r="N34" s="230">
        <f>IFERROR((SUM('ALE316'!Z34,'ALE316'!BC34,'ALE317'!Z34,'ALE317'!BC34,'ALE318'!Z34,'ALE318'!BC34,'ALE319'!Z34,'ALE319'!BC34,'ALE320'!Z34,'ALE320'!BC34)/10),"")</f>
        <v>0.5647058824</v>
      </c>
      <c r="O34" s="231">
        <f t="shared" si="2"/>
        <v>34.4375</v>
      </c>
      <c r="P34" s="232"/>
      <c r="Q34" s="231" t="str">
        <f t="shared" si="3"/>
        <v/>
      </c>
      <c r="R34" s="228">
        <f t="shared" si="4"/>
        <v>34</v>
      </c>
      <c r="S34" s="231">
        <f t="shared" si="5"/>
        <v>20.6625</v>
      </c>
      <c r="T34" s="232"/>
      <c r="U34" s="231" t="str">
        <f t="shared" si="6"/>
        <v/>
      </c>
      <c r="V34" s="233">
        <f t="shared" si="7"/>
        <v>21</v>
      </c>
      <c r="W34" s="228">
        <f t="shared" si="8"/>
        <v>68.875</v>
      </c>
      <c r="X34" s="234"/>
      <c r="Y34" s="235" t="str">
        <f t="shared" si="9"/>
        <v/>
      </c>
      <c r="Z34" s="236" t="str">
        <f t="shared" si="10"/>
        <v>R</v>
      </c>
    </row>
    <row r="35" ht="30.0" customHeight="1">
      <c r="A35" s="237" t="str">
        <f>'3A 2025 - 2026 DATOS DEL ESTUDI'!M32</f>
        <v/>
      </c>
      <c r="B35" s="238">
        <f>'3A 2025 - 2026 DATOS DEL ESTUDI'!N32</f>
        <v>32687351</v>
      </c>
      <c r="C35" s="239">
        <v>29.0</v>
      </c>
      <c r="D35" s="240" t="str">
        <f>'3A 2025 - 2026 DATOS DEL ESTUDI'!B32</f>
        <v>Wilbert  Peña Paulino</v>
      </c>
      <c r="E35" s="226">
        <f>'LE3131'!S33</f>
        <v>60</v>
      </c>
      <c r="F35" s="226">
        <f>'LE3131'!T33</f>
        <v>57.75</v>
      </c>
      <c r="G35" s="226">
        <f>'LE3131'!U33</f>
        <v>62.25</v>
      </c>
      <c r="H35" s="227">
        <f>'LE3131'!V33</f>
        <v>62.25</v>
      </c>
      <c r="I35" s="228">
        <f t="shared" si="1"/>
        <v>60.5625</v>
      </c>
      <c r="J35" s="229" t="str">
        <f>IFERROR(CONCATENATE(SUM('ALE316'!Y35,'ALE316'!BB35,'ALE317'!Y35),"/",(SUM('ALE316'!$Z$4,'ALE316'!$BC$4,'ALE317'!$Z$4))),"")</f>
        <v>42/42</v>
      </c>
      <c r="K35" s="228"/>
      <c r="L35" s="228"/>
      <c r="M35" s="228"/>
      <c r="N35" s="230">
        <f>IFERROR((SUM('ALE316'!Z35,'ALE316'!BC35,'ALE317'!Z35,'ALE317'!BC35,'ALE318'!Z35,'ALE318'!BC35,'ALE319'!Z35,'ALE319'!BC35,'ALE320'!Z35,'ALE320'!BC35)/10),"")</f>
        <v>0.5647058824</v>
      </c>
      <c r="O35" s="231">
        <f t="shared" si="2"/>
        <v>30.28125</v>
      </c>
      <c r="P35" s="232"/>
      <c r="Q35" s="231" t="str">
        <f t="shared" si="3"/>
        <v/>
      </c>
      <c r="R35" s="228">
        <f t="shared" si="4"/>
        <v>30</v>
      </c>
      <c r="S35" s="231">
        <f t="shared" si="5"/>
        <v>18.16875</v>
      </c>
      <c r="T35" s="232"/>
      <c r="U35" s="231" t="str">
        <f t="shared" si="6"/>
        <v/>
      </c>
      <c r="V35" s="233">
        <f t="shared" si="7"/>
        <v>18</v>
      </c>
      <c r="W35" s="228">
        <f t="shared" si="8"/>
        <v>60.5625</v>
      </c>
      <c r="X35" s="234"/>
      <c r="Y35" s="235" t="str">
        <f t="shared" si="9"/>
        <v/>
      </c>
      <c r="Z35" s="236" t="str">
        <f t="shared" si="10"/>
        <v>R</v>
      </c>
    </row>
    <row r="36" ht="30.0" customHeight="1">
      <c r="A36" s="237" t="str">
        <f>'3A 2025 - 2026 DATOS DEL ESTUDI'!M33</f>
        <v/>
      </c>
      <c r="B36" s="238">
        <f>'3A 2025 - 2026 DATOS DEL ESTUDI'!N33</f>
        <v>6445759</v>
      </c>
      <c r="C36" s="239">
        <v>30.0</v>
      </c>
      <c r="D36" s="240" t="str">
        <f>'3A 2025 - 2026 DATOS DEL ESTUDI'!B33</f>
        <v>Yonayry  Peña Santos</v>
      </c>
      <c r="E36" s="226">
        <f>'LE3131'!S34</f>
        <v>56.75</v>
      </c>
      <c r="F36" s="226">
        <f>'LE3131'!T34</f>
        <v>55</v>
      </c>
      <c r="G36" s="226">
        <f>'LE3131'!U34</f>
        <v>62.75</v>
      </c>
      <c r="H36" s="227">
        <f>'LE3131'!V34</f>
        <v>63.75</v>
      </c>
      <c r="I36" s="228">
        <f t="shared" si="1"/>
        <v>59.5625</v>
      </c>
      <c r="J36" s="229" t="str">
        <f>IFERROR(CONCATENATE(SUM('ALE316'!Y36,'ALE316'!BB36,'ALE317'!Y36),"/",(SUM('ALE316'!$Z$4,'ALE316'!$BC$4,'ALE317'!$Z$4))),"")</f>
        <v>39/42</v>
      </c>
      <c r="K36" s="228"/>
      <c r="L36" s="228"/>
      <c r="M36" s="228"/>
      <c r="N36" s="230">
        <f>IFERROR((SUM('ALE316'!Z36,'ALE316'!BC36,'ALE317'!Z36,'ALE317'!BC36,'ALE318'!Z36,'ALE318'!BC36,'ALE319'!Z36,'ALE319'!BC36,'ALE320'!Z36,'ALE320'!BC36)/10),"")</f>
        <v>0.5273856209</v>
      </c>
      <c r="O36" s="231">
        <f t="shared" si="2"/>
        <v>29.78125</v>
      </c>
      <c r="P36" s="232"/>
      <c r="Q36" s="231" t="str">
        <f t="shared" si="3"/>
        <v/>
      </c>
      <c r="R36" s="228">
        <f t="shared" si="4"/>
        <v>30</v>
      </c>
      <c r="S36" s="231">
        <f t="shared" si="5"/>
        <v>17.86875</v>
      </c>
      <c r="T36" s="232"/>
      <c r="U36" s="231" t="str">
        <f t="shared" si="6"/>
        <v/>
      </c>
      <c r="V36" s="233">
        <f t="shared" si="7"/>
        <v>18</v>
      </c>
      <c r="W36" s="228">
        <f t="shared" si="8"/>
        <v>59.5625</v>
      </c>
      <c r="X36" s="234"/>
      <c r="Y36" s="235" t="str">
        <f t="shared" si="9"/>
        <v/>
      </c>
      <c r="Z36" s="236" t="str">
        <f t="shared" si="10"/>
        <v>R</v>
      </c>
    </row>
    <row r="37" ht="30.0" customHeight="1">
      <c r="A37" s="237" t="str">
        <f>'3A 2025 - 2026 DATOS DEL ESTUDI'!M34</f>
        <v/>
      </c>
      <c r="B37" s="238">
        <f>'3A 2025 - 2026 DATOS DEL ESTUDI'!N34</f>
        <v>22023376</v>
      </c>
      <c r="C37" s="239">
        <v>31.0</v>
      </c>
      <c r="D37" s="240" t="str">
        <f>'3A 2025 - 2026 DATOS DEL ESTUDI'!B34</f>
        <v>Rossier Analiz Pérez Rodríguez</v>
      </c>
      <c r="E37" s="226">
        <f>'LE3131'!S35</f>
        <v>63.5</v>
      </c>
      <c r="F37" s="226">
        <f>'LE3131'!T35</f>
        <v>63.75</v>
      </c>
      <c r="G37" s="226">
        <f>'LE3131'!U35</f>
        <v>68.75</v>
      </c>
      <c r="H37" s="227">
        <f>'LE3131'!V35</f>
        <v>70.25</v>
      </c>
      <c r="I37" s="228">
        <f t="shared" si="1"/>
        <v>66.5625</v>
      </c>
      <c r="J37" s="229" t="str">
        <f>IFERROR(CONCATENATE(SUM('ALE316'!Y37,'ALE316'!BB37,'ALE317'!Y37),"/",(SUM('ALE316'!$Z$4,'ALE316'!$BC$4,'ALE317'!$Z$4))),"")</f>
        <v>42/42</v>
      </c>
      <c r="K37" s="228"/>
      <c r="L37" s="228"/>
      <c r="M37" s="228"/>
      <c r="N37" s="230">
        <f>IFERROR((SUM('ALE316'!Z37,'ALE316'!BC37,'ALE317'!Z37,'ALE317'!BC37,'ALE318'!Z37,'ALE318'!BC37,'ALE319'!Z37,'ALE319'!BC37,'ALE320'!Z37,'ALE320'!BC37)/10),"")</f>
        <v>0.5647058824</v>
      </c>
      <c r="O37" s="231">
        <f t="shared" si="2"/>
        <v>33.28125</v>
      </c>
      <c r="P37" s="232"/>
      <c r="Q37" s="231" t="str">
        <f t="shared" si="3"/>
        <v/>
      </c>
      <c r="R37" s="228">
        <f t="shared" si="4"/>
        <v>33</v>
      </c>
      <c r="S37" s="231">
        <f t="shared" si="5"/>
        <v>19.96875</v>
      </c>
      <c r="T37" s="232"/>
      <c r="U37" s="231" t="str">
        <f t="shared" si="6"/>
        <v/>
      </c>
      <c r="V37" s="233">
        <f t="shared" si="7"/>
        <v>20</v>
      </c>
      <c r="W37" s="228">
        <f t="shared" si="8"/>
        <v>66.5625</v>
      </c>
      <c r="X37" s="234"/>
      <c r="Y37" s="235" t="str">
        <f t="shared" si="9"/>
        <v/>
      </c>
      <c r="Z37" s="236" t="str">
        <f t="shared" si="10"/>
        <v>R</v>
      </c>
    </row>
    <row r="38" ht="30.0" customHeight="1">
      <c r="A38" s="237" t="str">
        <f>'3A 2025 - 2026 DATOS DEL ESTUDI'!M35</f>
        <v/>
      </c>
      <c r="B38" s="241">
        <f>'3A 2025 - 2026 DATOS DEL ESTUDI'!N35</f>
        <v>6925657</v>
      </c>
      <c r="C38" s="239">
        <v>32.0</v>
      </c>
      <c r="D38" s="240" t="str">
        <f>'3A 2025 - 2026 DATOS DEL ESTUDI'!B35</f>
        <v>Joseph Francisco Ramírez Espinosa</v>
      </c>
      <c r="E38" s="226">
        <f>'LE3131'!S36</f>
        <v>58.25</v>
      </c>
      <c r="F38" s="226">
        <f>'LE3131'!T36</f>
        <v>57.75</v>
      </c>
      <c r="G38" s="226">
        <f>'LE3131'!U36</f>
        <v>61.5</v>
      </c>
      <c r="H38" s="227">
        <f>'LE3131'!V36</f>
        <v>62</v>
      </c>
      <c r="I38" s="228">
        <f t="shared" si="1"/>
        <v>59.875</v>
      </c>
      <c r="J38" s="229" t="str">
        <f>IFERROR(CONCATENATE(SUM('ALE316'!Y38,'ALE316'!BB38,'ALE317'!Y38),"/",(SUM('ALE316'!$Z$4,'ALE316'!$BC$4,'ALE317'!$Z$4))),"")</f>
        <v>42/42</v>
      </c>
      <c r="K38" s="228"/>
      <c r="L38" s="228"/>
      <c r="M38" s="228"/>
      <c r="N38" s="230">
        <f>IFERROR((SUM('ALE316'!Z38,'ALE316'!BC38,'ALE317'!Z38,'ALE317'!BC38,'ALE318'!Z38,'ALE318'!BC38,'ALE319'!Z38,'ALE319'!BC38,'ALE320'!Z38,'ALE320'!BC38)/10),"")</f>
        <v>0.5647058824</v>
      </c>
      <c r="O38" s="231">
        <f t="shared" si="2"/>
        <v>29.9375</v>
      </c>
      <c r="P38" s="232"/>
      <c r="Q38" s="231" t="str">
        <f t="shared" si="3"/>
        <v/>
      </c>
      <c r="R38" s="228">
        <f t="shared" si="4"/>
        <v>30</v>
      </c>
      <c r="S38" s="231">
        <f t="shared" si="5"/>
        <v>17.9625</v>
      </c>
      <c r="T38" s="232"/>
      <c r="U38" s="231" t="str">
        <f t="shared" si="6"/>
        <v/>
      </c>
      <c r="V38" s="233">
        <f t="shared" si="7"/>
        <v>18</v>
      </c>
      <c r="W38" s="228">
        <f t="shared" si="8"/>
        <v>59.875</v>
      </c>
      <c r="X38" s="234"/>
      <c r="Y38" s="235" t="str">
        <f t="shared" si="9"/>
        <v/>
      </c>
      <c r="Z38" s="236" t="str">
        <f t="shared" si="10"/>
        <v>R</v>
      </c>
    </row>
    <row r="39" ht="30.0" customHeight="1">
      <c r="A39" s="237" t="str">
        <f>'3A 2025 - 2026 DATOS DEL ESTUDI'!M36</f>
        <v/>
      </c>
      <c r="B39" s="241">
        <f>'3A 2025 - 2026 DATOS DEL ESTUDI'!N36</f>
        <v>12009792</v>
      </c>
      <c r="C39" s="239">
        <v>33.0</v>
      </c>
      <c r="D39" s="240" t="str">
        <f>'3A 2025 - 2026 DATOS DEL ESTUDI'!B36</f>
        <v>Yariel Alfonso Ramos</v>
      </c>
      <c r="E39" s="226">
        <f>'LE3131'!S37</f>
        <v>48.75</v>
      </c>
      <c r="F39" s="226">
        <f>'LE3131'!T37</f>
        <v>47</v>
      </c>
      <c r="G39" s="226">
        <f>'LE3131'!U37</f>
        <v>59.5</v>
      </c>
      <c r="H39" s="227">
        <f>'LE3131'!V37</f>
        <v>55.75</v>
      </c>
      <c r="I39" s="228">
        <f t="shared" si="1"/>
        <v>52.75</v>
      </c>
      <c r="J39" s="229" t="str">
        <f>IFERROR(CONCATENATE(SUM('ALE316'!Y39,'ALE316'!BB39,'ALE317'!Y39),"/",(SUM('ALE316'!$Z$4,'ALE316'!$BC$4,'ALE317'!$Z$4))),"")</f>
        <v>41/42</v>
      </c>
      <c r="K39" s="228"/>
      <c r="L39" s="228"/>
      <c r="M39" s="228"/>
      <c r="N39" s="230">
        <f>IFERROR((SUM('ALE316'!Z39,'ALE316'!BC39,'ALE317'!Z39,'ALE317'!BC39,'ALE318'!Z39,'ALE318'!BC39,'ALE319'!Z39,'ALE319'!BC39,'ALE320'!Z39,'ALE320'!BC39)/10),"")</f>
        <v>0.5547058824</v>
      </c>
      <c r="O39" s="231">
        <f t="shared" si="2"/>
        <v>26.375</v>
      </c>
      <c r="P39" s="232"/>
      <c r="Q39" s="231" t="str">
        <f t="shared" si="3"/>
        <v/>
      </c>
      <c r="R39" s="228">
        <f t="shared" si="4"/>
        <v>26</v>
      </c>
      <c r="S39" s="231">
        <f t="shared" si="5"/>
        <v>15.825</v>
      </c>
      <c r="T39" s="232"/>
      <c r="U39" s="231" t="str">
        <f t="shared" si="6"/>
        <v/>
      </c>
      <c r="V39" s="233">
        <f t="shared" si="7"/>
        <v>16</v>
      </c>
      <c r="W39" s="228">
        <f t="shared" si="8"/>
        <v>52.75</v>
      </c>
      <c r="X39" s="234"/>
      <c r="Y39" s="235" t="str">
        <f t="shared" si="9"/>
        <v/>
      </c>
      <c r="Z39" s="236" t="str">
        <f t="shared" si="10"/>
        <v>R</v>
      </c>
    </row>
    <row r="40" ht="30.0" customHeight="1">
      <c r="A40" s="237" t="str">
        <f>'3A 2025 - 2026 DATOS DEL ESTUDI'!M37</f>
        <v/>
      </c>
      <c r="B40" s="241">
        <f>'3A 2025 - 2026 DATOS DEL ESTUDI'!N37</f>
        <v>32790184</v>
      </c>
      <c r="C40" s="239">
        <v>34.0</v>
      </c>
      <c r="D40" s="240" t="str">
        <f>'3A 2025 - 2026 DATOS DEL ESTUDI'!B37</f>
        <v>Carlos David Rodríguez Almánzar</v>
      </c>
      <c r="E40" s="226">
        <f>'LE3131'!S38</f>
        <v>56</v>
      </c>
      <c r="F40" s="226">
        <f>'LE3131'!T38</f>
        <v>56</v>
      </c>
      <c r="G40" s="226">
        <f>'LE3131'!U38</f>
        <v>57.25</v>
      </c>
      <c r="H40" s="227">
        <f>'LE3131'!V38</f>
        <v>58.5</v>
      </c>
      <c r="I40" s="228">
        <f t="shared" si="1"/>
        <v>56.9375</v>
      </c>
      <c r="J40" s="229" t="str">
        <f>IFERROR(CONCATENATE(SUM('ALE316'!Y40,'ALE316'!BB40,'ALE317'!Y40),"/",(SUM('ALE316'!$Z$4,'ALE316'!$BC$4,'ALE317'!$Z$4))),"")</f>
        <v>42/42</v>
      </c>
      <c r="K40" s="228"/>
      <c r="L40" s="228"/>
      <c r="M40" s="228"/>
      <c r="N40" s="230">
        <f>IFERROR((SUM('ALE316'!Z40,'ALE316'!BC40,'ALE317'!Z40,'ALE317'!BC40,'ALE318'!Z40,'ALE318'!BC40,'ALE319'!Z40,'ALE319'!BC40,'ALE320'!Z40,'ALE320'!BC40)/10),"")</f>
        <v>0.5647058824</v>
      </c>
      <c r="O40" s="231">
        <f t="shared" si="2"/>
        <v>28.46875</v>
      </c>
      <c r="P40" s="232"/>
      <c r="Q40" s="231" t="str">
        <f t="shared" si="3"/>
        <v/>
      </c>
      <c r="R40" s="228">
        <f t="shared" si="4"/>
        <v>28</v>
      </c>
      <c r="S40" s="231">
        <f t="shared" si="5"/>
        <v>17.08125</v>
      </c>
      <c r="T40" s="232"/>
      <c r="U40" s="231" t="str">
        <f t="shared" si="6"/>
        <v/>
      </c>
      <c r="V40" s="233">
        <f t="shared" si="7"/>
        <v>17</v>
      </c>
      <c r="W40" s="228">
        <f t="shared" si="8"/>
        <v>56.9375</v>
      </c>
      <c r="X40" s="234"/>
      <c r="Y40" s="235" t="str">
        <f t="shared" si="9"/>
        <v/>
      </c>
      <c r="Z40" s="236" t="str">
        <f t="shared" si="10"/>
        <v>R</v>
      </c>
    </row>
    <row r="41" ht="30.0" customHeight="1">
      <c r="A41" s="237" t="str">
        <f>'3A 2025 - 2026 DATOS DEL ESTUDI'!M38</f>
        <v/>
      </c>
      <c r="B41" s="241">
        <f>'3A 2025 - 2026 DATOS DEL ESTUDI'!N38</f>
        <v>32790393</v>
      </c>
      <c r="C41" s="239">
        <v>35.0</v>
      </c>
      <c r="D41" s="240" t="str">
        <f>'3A 2025 - 2026 DATOS DEL ESTUDI'!B38</f>
        <v>Darianni  Santos Medina</v>
      </c>
      <c r="E41" s="226">
        <f>'LE3131'!S39</f>
        <v>65.75</v>
      </c>
      <c r="F41" s="226">
        <f>'LE3131'!T39</f>
        <v>63.25</v>
      </c>
      <c r="G41" s="226">
        <f>'LE3131'!U39</f>
        <v>69.25</v>
      </c>
      <c r="H41" s="227">
        <f>'LE3131'!V39</f>
        <v>71</v>
      </c>
      <c r="I41" s="228">
        <f t="shared" si="1"/>
        <v>67.3125</v>
      </c>
      <c r="J41" s="229" t="str">
        <f>IFERROR(CONCATENATE(SUM('ALE316'!Y41,'ALE316'!BB41,'ALE317'!Y41),"/",(SUM('ALE316'!$Z$4,'ALE316'!$BC$4,'ALE317'!$Z$4))),"")</f>
        <v>42/42</v>
      </c>
      <c r="K41" s="228"/>
      <c r="L41" s="228"/>
      <c r="M41" s="228"/>
      <c r="N41" s="230">
        <f>IFERROR((SUM('ALE316'!Z41,'ALE316'!BC41,'ALE317'!Z41,'ALE317'!BC41,'ALE318'!Z41,'ALE318'!BC41,'ALE319'!Z41,'ALE319'!BC41,'ALE320'!Z41,'ALE320'!BC41)/10),"")</f>
        <v>0.5647058824</v>
      </c>
      <c r="O41" s="231">
        <f t="shared" si="2"/>
        <v>33.65625</v>
      </c>
      <c r="P41" s="232"/>
      <c r="Q41" s="231" t="str">
        <f t="shared" si="3"/>
        <v/>
      </c>
      <c r="R41" s="228">
        <f t="shared" si="4"/>
        <v>34</v>
      </c>
      <c r="S41" s="231">
        <f t="shared" si="5"/>
        <v>20.19375</v>
      </c>
      <c r="T41" s="232"/>
      <c r="U41" s="231" t="str">
        <f t="shared" si="6"/>
        <v/>
      </c>
      <c r="V41" s="233">
        <f t="shared" si="7"/>
        <v>20</v>
      </c>
      <c r="W41" s="228">
        <f t="shared" si="8"/>
        <v>67.3125</v>
      </c>
      <c r="X41" s="234"/>
      <c r="Y41" s="235" t="str">
        <f t="shared" si="9"/>
        <v/>
      </c>
      <c r="Z41" s="236" t="str">
        <f t="shared" si="10"/>
        <v>R</v>
      </c>
    </row>
    <row r="42" ht="30.0" customHeight="1">
      <c r="A42" s="237" t="str">
        <f>'3A 2025 - 2026 DATOS DEL ESTUDI'!M39</f>
        <v/>
      </c>
      <c r="B42" s="241">
        <f>'3A 2025 - 2026 DATOS DEL ESTUDI'!N39</f>
        <v>6947490</v>
      </c>
      <c r="C42" s="239">
        <v>36.0</v>
      </c>
      <c r="D42" s="240" t="str">
        <f>'3A 2025 - 2026 DATOS DEL ESTUDI'!B39</f>
        <v>Rosyeli Carolina Tavarez  Reyes</v>
      </c>
      <c r="E42" s="226">
        <f>'LE3131'!S40</f>
        <v>61</v>
      </c>
      <c r="F42" s="226">
        <f>'LE3131'!T40</f>
        <v>60</v>
      </c>
      <c r="G42" s="226">
        <f>'LE3131'!U40</f>
        <v>62.25</v>
      </c>
      <c r="H42" s="227">
        <f>'LE3131'!V40</f>
        <v>62.5</v>
      </c>
      <c r="I42" s="228">
        <f t="shared" si="1"/>
        <v>61.4375</v>
      </c>
      <c r="J42" s="229" t="str">
        <f>IFERROR(CONCATENATE(SUM('ALE316'!Y42,'ALE316'!BB42,'ALE317'!Y42),"/",(SUM('ALE316'!$Z$4,'ALE316'!$BC$4,'ALE317'!$Z$4))),"")</f>
        <v>41/42</v>
      </c>
      <c r="K42" s="228"/>
      <c r="L42" s="228"/>
      <c r="M42" s="228"/>
      <c r="N42" s="230">
        <f>IFERROR((SUM('ALE316'!Z42,'ALE316'!BC42,'ALE317'!Z42,'ALE317'!BC42,'ALE318'!Z42,'ALE318'!BC42,'ALE319'!Z42,'ALE319'!BC42,'ALE320'!Z42,'ALE320'!BC42)/10),"")</f>
        <v>0.5277124183</v>
      </c>
      <c r="O42" s="231">
        <f t="shared" si="2"/>
        <v>30.71875</v>
      </c>
      <c r="P42" s="232"/>
      <c r="Q42" s="231" t="str">
        <f t="shared" si="3"/>
        <v/>
      </c>
      <c r="R42" s="228">
        <f t="shared" si="4"/>
        <v>31</v>
      </c>
      <c r="S42" s="231">
        <f t="shared" si="5"/>
        <v>18.43125</v>
      </c>
      <c r="T42" s="232"/>
      <c r="U42" s="231" t="str">
        <f t="shared" si="6"/>
        <v/>
      </c>
      <c r="V42" s="233">
        <f t="shared" si="7"/>
        <v>18</v>
      </c>
      <c r="W42" s="228">
        <f t="shared" si="8"/>
        <v>61.4375</v>
      </c>
      <c r="X42" s="234"/>
      <c r="Y42" s="235" t="str">
        <f t="shared" si="9"/>
        <v/>
      </c>
      <c r="Z42" s="236" t="str">
        <f t="shared" si="10"/>
        <v>R</v>
      </c>
    </row>
    <row r="43" ht="30.0" customHeight="1">
      <c r="A43" s="237" t="str">
        <f>'3A 2025 - 2026 DATOS DEL ESTUDI'!M40</f>
        <v/>
      </c>
      <c r="B43" s="241">
        <f>'3A 2025 - 2026 DATOS DEL ESTUDI'!N40</f>
        <v>32590071</v>
      </c>
      <c r="C43" s="239">
        <v>37.0</v>
      </c>
      <c r="D43" s="240" t="str">
        <f>'3A 2025 - 2026 DATOS DEL ESTUDI'!B40</f>
        <v>Melani  Taveras Bautista</v>
      </c>
      <c r="E43" s="226">
        <f>'LE3131'!S41</f>
        <v>63.5</v>
      </c>
      <c r="F43" s="226">
        <f>'LE3131'!T41</f>
        <v>63</v>
      </c>
      <c r="G43" s="226">
        <f>'LE3131'!U41</f>
        <v>67</v>
      </c>
      <c r="H43" s="227">
        <f>'LE3131'!V41</f>
        <v>67.5</v>
      </c>
      <c r="I43" s="228">
        <f t="shared" si="1"/>
        <v>65.25</v>
      </c>
      <c r="J43" s="229" t="str">
        <f>IFERROR(CONCATENATE(SUM('ALE316'!Y43,'ALE316'!BB43,'ALE317'!Y43),"/",(SUM('ALE316'!$Z$4,'ALE316'!$BC$4,'ALE317'!$Z$4))),"")</f>
        <v>42/42</v>
      </c>
      <c r="K43" s="228"/>
      <c r="L43" s="228"/>
      <c r="M43" s="228"/>
      <c r="N43" s="230">
        <f>IFERROR((SUM('ALE316'!Z43,'ALE316'!BC43,'ALE317'!Z43,'ALE317'!BC43,'ALE318'!Z43,'ALE318'!BC43,'ALE319'!Z43,'ALE319'!BC43,'ALE320'!Z43,'ALE320'!BC43)/10),"")</f>
        <v>0.5588235294</v>
      </c>
      <c r="O43" s="231">
        <f t="shared" si="2"/>
        <v>32.625</v>
      </c>
      <c r="P43" s="232"/>
      <c r="Q43" s="231" t="str">
        <f t="shared" si="3"/>
        <v/>
      </c>
      <c r="R43" s="228">
        <f t="shared" si="4"/>
        <v>33</v>
      </c>
      <c r="S43" s="231">
        <f t="shared" si="5"/>
        <v>19.575</v>
      </c>
      <c r="T43" s="232"/>
      <c r="U43" s="231" t="str">
        <f t="shared" si="6"/>
        <v/>
      </c>
      <c r="V43" s="233">
        <f t="shared" si="7"/>
        <v>20</v>
      </c>
      <c r="W43" s="228">
        <f t="shared" si="8"/>
        <v>65.25</v>
      </c>
      <c r="X43" s="234"/>
      <c r="Y43" s="235" t="str">
        <f t="shared" si="9"/>
        <v/>
      </c>
      <c r="Z43" s="236" t="str">
        <f t="shared" si="10"/>
        <v>R</v>
      </c>
    </row>
    <row r="44" ht="30.0" customHeight="1">
      <c r="A44" s="237" t="str">
        <f>'3A 2025 - 2026 DATOS DEL ESTUDI'!M41</f>
        <v/>
      </c>
      <c r="B44" s="241">
        <f>'3A 2025 - 2026 DATOS DEL ESTUDI'!N41</f>
        <v>32790609</v>
      </c>
      <c r="C44" s="239">
        <v>38.0</v>
      </c>
      <c r="D44" s="240" t="str">
        <f>'3A 2025 - 2026 DATOS DEL ESTUDI'!B41</f>
        <v>Arianny  Tejada Guzmán</v>
      </c>
      <c r="E44" s="226">
        <f>'LE3131'!S42</f>
        <v>65.5</v>
      </c>
      <c r="F44" s="226">
        <f>'LE3131'!T42</f>
        <v>65.25</v>
      </c>
      <c r="G44" s="226">
        <f>'LE3131'!U42</f>
        <v>69.25</v>
      </c>
      <c r="H44" s="227">
        <f>'LE3131'!V42</f>
        <v>70.75</v>
      </c>
      <c r="I44" s="228">
        <f t="shared" si="1"/>
        <v>67.6875</v>
      </c>
      <c r="J44" s="229" t="str">
        <f>IFERROR(CONCATENATE(SUM('ALE316'!Y44,'ALE316'!BB44,'ALE317'!Y44),"/",(SUM('ALE316'!$Z$4,'ALE316'!$BC$4,'ALE317'!$Z$4))),"")</f>
        <v>41/42</v>
      </c>
      <c r="K44" s="228"/>
      <c r="L44" s="228"/>
      <c r="M44" s="228"/>
      <c r="N44" s="230">
        <f>IFERROR((SUM('ALE316'!Z44,'ALE316'!BC44,'ALE317'!Z44,'ALE317'!BC44,'ALE318'!Z44,'ALE318'!BC44,'ALE319'!Z44,'ALE319'!BC44,'ALE320'!Z44,'ALE320'!BC44)/10),"")</f>
        <v>0.5547058824</v>
      </c>
      <c r="O44" s="231">
        <f t="shared" si="2"/>
        <v>33.84375</v>
      </c>
      <c r="P44" s="232"/>
      <c r="Q44" s="231" t="str">
        <f t="shared" si="3"/>
        <v/>
      </c>
      <c r="R44" s="228">
        <f t="shared" si="4"/>
        <v>34</v>
      </c>
      <c r="S44" s="231">
        <f t="shared" si="5"/>
        <v>20.30625</v>
      </c>
      <c r="T44" s="232"/>
      <c r="U44" s="231" t="str">
        <f t="shared" si="6"/>
        <v/>
      </c>
      <c r="V44" s="233">
        <f t="shared" si="7"/>
        <v>20</v>
      </c>
      <c r="W44" s="228">
        <f t="shared" si="8"/>
        <v>67.6875</v>
      </c>
      <c r="X44" s="234"/>
      <c r="Y44" s="235" t="str">
        <f t="shared" si="9"/>
        <v/>
      </c>
      <c r="Z44" s="236" t="str">
        <f t="shared" si="10"/>
        <v>R</v>
      </c>
    </row>
    <row r="45" ht="30.0" customHeight="1">
      <c r="A45" s="237" t="str">
        <f>'3A 2025 - 2026 DATOS DEL ESTUDI'!M42</f>
        <v/>
      </c>
      <c r="B45" s="241">
        <f>'3A 2025 - 2026 DATOS DEL ESTUDI'!N42</f>
        <v>6758894</v>
      </c>
      <c r="C45" s="239">
        <v>39.0</v>
      </c>
      <c r="D45" s="240" t="str">
        <f>'3A 2025 - 2026 DATOS DEL ESTUDI'!B42</f>
        <v>Jeilyn Aliah Tejada</v>
      </c>
      <c r="E45" s="226">
        <f>'LE3131'!S43</f>
        <v>57.5</v>
      </c>
      <c r="F45" s="226">
        <f>'LE3131'!T43</f>
        <v>56.75</v>
      </c>
      <c r="G45" s="226">
        <f>'LE3131'!U43</f>
        <v>61.75</v>
      </c>
      <c r="H45" s="227">
        <f>'LE3131'!V43</f>
        <v>65.75</v>
      </c>
      <c r="I45" s="228">
        <f t="shared" si="1"/>
        <v>60.4375</v>
      </c>
      <c r="J45" s="229" t="str">
        <f>IFERROR(CONCATENATE(SUM('ALE316'!Y45,'ALE316'!BB45,'ALE317'!Y45),"/",(SUM('ALE316'!$Z$4,'ALE316'!$BC$4,'ALE317'!$Z$4))),"")</f>
        <v>41/42</v>
      </c>
      <c r="K45" s="228"/>
      <c r="L45" s="228"/>
      <c r="M45" s="228"/>
      <c r="N45" s="230">
        <f>IFERROR((SUM('ALE316'!Z45,'ALE316'!BC45,'ALE317'!Z45,'ALE317'!BC45,'ALE318'!Z45,'ALE318'!BC45,'ALE319'!Z45,'ALE319'!BC45,'ALE320'!Z45,'ALE320'!BC45)/10),"")</f>
        <v>0.5432679739</v>
      </c>
      <c r="O45" s="231">
        <f t="shared" si="2"/>
        <v>30.21875</v>
      </c>
      <c r="P45" s="232"/>
      <c r="Q45" s="231" t="str">
        <f t="shared" si="3"/>
        <v/>
      </c>
      <c r="R45" s="228">
        <f t="shared" si="4"/>
        <v>30</v>
      </c>
      <c r="S45" s="231">
        <f t="shared" si="5"/>
        <v>18.13125</v>
      </c>
      <c r="T45" s="232"/>
      <c r="U45" s="231" t="str">
        <f t="shared" si="6"/>
        <v/>
      </c>
      <c r="V45" s="233">
        <f t="shared" si="7"/>
        <v>18</v>
      </c>
      <c r="W45" s="228">
        <f t="shared" si="8"/>
        <v>60.4375</v>
      </c>
      <c r="X45" s="234"/>
      <c r="Y45" s="235" t="str">
        <f t="shared" si="9"/>
        <v/>
      </c>
      <c r="Z45" s="236" t="str">
        <f t="shared" si="10"/>
        <v>R</v>
      </c>
    </row>
    <row r="46" ht="30.0" customHeight="1">
      <c r="A46" s="237" t="str">
        <f>'3A 2025 - 2026 DATOS DEL ESTUDI'!M43</f>
        <v/>
      </c>
      <c r="B46" s="241">
        <f>'3A 2025 - 2026 DATOS DEL ESTUDI'!N43</f>
        <v>32718082</v>
      </c>
      <c r="C46" s="239">
        <v>40.0</v>
      </c>
      <c r="D46" s="240" t="str">
        <f>'3A 2025 - 2026 DATOS DEL ESTUDI'!B43</f>
        <v>Rosenny  Ureña Arias</v>
      </c>
      <c r="E46" s="226">
        <f>'LE3131'!S44</f>
        <v>59.75</v>
      </c>
      <c r="F46" s="226">
        <f>'LE3131'!T44</f>
        <v>58.75</v>
      </c>
      <c r="G46" s="226">
        <f>'LE3131'!U44</f>
        <v>63.25</v>
      </c>
      <c r="H46" s="227">
        <f>'LE3131'!V44</f>
        <v>67.25</v>
      </c>
      <c r="I46" s="228">
        <f t="shared" si="1"/>
        <v>62.25</v>
      </c>
      <c r="J46" s="229" t="str">
        <f>IFERROR(CONCATENATE(SUM('ALE316'!Y46,'ALE316'!BB46,'ALE317'!Y46),"/",(SUM('ALE316'!$Z$4,'ALE316'!$BC$4,'ALE317'!$Z$4))),"")</f>
        <v>42/42</v>
      </c>
      <c r="K46" s="228"/>
      <c r="L46" s="228"/>
      <c r="M46" s="228"/>
      <c r="N46" s="230">
        <f>IFERROR((SUM('ALE316'!Z46,'ALE316'!BC46,'ALE317'!Z46,'ALE317'!BC46,'ALE318'!Z46,'ALE318'!BC46,'ALE319'!Z46,'ALE319'!BC46,'ALE320'!Z46,'ALE320'!BC46)/10),"")</f>
        <v>0.5535947712</v>
      </c>
      <c r="O46" s="231">
        <f t="shared" si="2"/>
        <v>31.125</v>
      </c>
      <c r="P46" s="232"/>
      <c r="Q46" s="231" t="str">
        <f t="shared" si="3"/>
        <v/>
      </c>
      <c r="R46" s="228">
        <f t="shared" si="4"/>
        <v>31</v>
      </c>
      <c r="S46" s="231">
        <f t="shared" si="5"/>
        <v>18.675</v>
      </c>
      <c r="T46" s="232"/>
      <c r="U46" s="231" t="str">
        <f t="shared" si="6"/>
        <v/>
      </c>
      <c r="V46" s="233">
        <f t="shared" si="7"/>
        <v>19</v>
      </c>
      <c r="W46" s="228">
        <f t="shared" si="8"/>
        <v>62.25</v>
      </c>
      <c r="X46" s="234"/>
      <c r="Y46" s="235" t="str">
        <f t="shared" si="9"/>
        <v/>
      </c>
      <c r="Z46" s="236" t="str">
        <f t="shared" si="10"/>
        <v>R</v>
      </c>
    </row>
    <row r="47" ht="30.0" customHeight="1">
      <c r="A47" s="242"/>
      <c r="B47" s="243"/>
      <c r="C47" s="239">
        <v>41.0</v>
      </c>
      <c r="D47" s="240" t="str">
        <f>'3A 2025 - 2026 DATOS DEL ESTUDI'!B44</f>
        <v>Jonathan  De Jesús Valerio Felipe</v>
      </c>
      <c r="E47" s="226">
        <f>'LE3131'!S45</f>
        <v>58</v>
      </c>
      <c r="F47" s="226">
        <f>'LE3131'!T45</f>
        <v>60.75</v>
      </c>
      <c r="G47" s="226">
        <f>'LE3131'!U45</f>
        <v>61.75</v>
      </c>
      <c r="H47" s="227">
        <f>'LE3131'!V45</f>
        <v>62.75</v>
      </c>
      <c r="I47" s="228">
        <f t="shared" si="1"/>
        <v>60.8125</v>
      </c>
      <c r="J47" s="229" t="str">
        <f>IFERROR(CONCATENATE(SUM('ALE316'!Y47,'ALE316'!BB47,'ALE317'!Y47),"/",(SUM('ALE316'!$Z$4,'ALE316'!$BC$4,'ALE317'!$Z$4))),"")</f>
        <v>42/42</v>
      </c>
      <c r="K47" s="228"/>
      <c r="L47" s="228"/>
      <c r="M47" s="228"/>
      <c r="N47" s="230">
        <f>IFERROR((SUM('ALE316'!Z47,'ALE316'!BC47,'ALE317'!Z47,'ALE317'!BC47,'ALE318'!Z47,'ALE318'!BC47,'ALE319'!Z47,'ALE319'!BC47,'ALE320'!Z47,'ALE320'!BC47)/10),"")</f>
        <v>0.5647058824</v>
      </c>
      <c r="O47" s="231">
        <f t="shared" si="2"/>
        <v>30.40625</v>
      </c>
      <c r="P47" s="232"/>
      <c r="Q47" s="231" t="str">
        <f t="shared" si="3"/>
        <v/>
      </c>
      <c r="R47" s="228">
        <f t="shared" si="4"/>
        <v>30</v>
      </c>
      <c r="S47" s="231">
        <f t="shared" si="5"/>
        <v>18.24375</v>
      </c>
      <c r="T47" s="232"/>
      <c r="U47" s="231" t="str">
        <f t="shared" si="6"/>
        <v/>
      </c>
      <c r="V47" s="233">
        <f t="shared" si="7"/>
        <v>18</v>
      </c>
      <c r="W47" s="228">
        <f t="shared" si="8"/>
        <v>60.8125</v>
      </c>
      <c r="X47" s="234"/>
      <c r="Y47" s="235" t="str">
        <f t="shared" si="9"/>
        <v/>
      </c>
      <c r="Z47" s="236" t="str">
        <f t="shared" si="10"/>
        <v>R</v>
      </c>
    </row>
    <row r="48" ht="30.0" customHeight="1">
      <c r="A48" s="242"/>
      <c r="B48" s="243"/>
      <c r="C48" s="239">
        <v>42.0</v>
      </c>
      <c r="D48" s="240" t="str">
        <f>'3A 2025 - 2026 DATOS DEL ESTUDI'!B45</f>
        <v>Crisleydi  Turbí</v>
      </c>
      <c r="E48" s="226">
        <f>'LE3131'!S46</f>
        <v>55.5</v>
      </c>
      <c r="F48" s="226">
        <f>'LE3131'!T46</f>
        <v>53.25</v>
      </c>
      <c r="G48" s="226">
        <f>'LE3131'!U46</f>
        <v>62</v>
      </c>
      <c r="H48" s="227">
        <f>'LE3131'!V46</f>
        <v>58.75</v>
      </c>
      <c r="I48" s="228">
        <f t="shared" si="1"/>
        <v>57.375</v>
      </c>
      <c r="J48" s="229" t="str">
        <f>IFERROR(CONCATENATE(SUM('ALE316'!Y48,'ALE316'!BB48,'ALE317'!Y48),"/",(SUM('ALE316'!$Z$4,'ALE316'!$BC$4,'ALE317'!$Z$4))),"")</f>
        <v>41/42</v>
      </c>
      <c r="K48" s="228"/>
      <c r="L48" s="228"/>
      <c r="M48" s="228"/>
      <c r="N48" s="230">
        <f>IFERROR((SUM('ALE316'!Z48,'ALE316'!BC48,'ALE317'!Z48,'ALE317'!BC48,'ALE318'!Z48,'ALE318'!BC48,'ALE319'!Z48,'ALE319'!BC48,'ALE320'!Z48,'ALE320'!BC48)/10),"")</f>
        <v>0.5438235294</v>
      </c>
      <c r="O48" s="231">
        <f t="shared" si="2"/>
        <v>28.6875</v>
      </c>
      <c r="P48" s="232"/>
      <c r="Q48" s="231" t="str">
        <f t="shared" si="3"/>
        <v/>
      </c>
      <c r="R48" s="228">
        <f t="shared" si="4"/>
        <v>29</v>
      </c>
      <c r="S48" s="231">
        <f t="shared" si="5"/>
        <v>17.2125</v>
      </c>
      <c r="T48" s="232"/>
      <c r="U48" s="231" t="str">
        <f t="shared" si="6"/>
        <v/>
      </c>
      <c r="V48" s="233">
        <f t="shared" si="7"/>
        <v>17</v>
      </c>
      <c r="W48" s="228">
        <f t="shared" si="8"/>
        <v>57.375</v>
      </c>
      <c r="X48" s="234"/>
      <c r="Y48" s="235" t="str">
        <f t="shared" si="9"/>
        <v/>
      </c>
      <c r="Z48" s="236" t="str">
        <f t="shared" si="10"/>
        <v>R</v>
      </c>
    </row>
    <row r="49" ht="30.0" customHeight="1">
      <c r="A49" s="242"/>
      <c r="B49" s="243"/>
      <c r="C49" s="239">
        <v>43.0</v>
      </c>
      <c r="D49" s="240" t="str">
        <f>'3A 2025 - 2026 DATOS DEL ESTUDI'!B46</f>
        <v>Jhoangel Rafael Vargas Ulloa</v>
      </c>
      <c r="E49" s="226">
        <f>'LE3131'!S47</f>
        <v>42.75</v>
      </c>
      <c r="F49" s="226">
        <f>'LE3131'!T47</f>
        <v>44.5</v>
      </c>
      <c r="G49" s="226">
        <f>'LE3131'!U47</f>
        <v>54.5</v>
      </c>
      <c r="H49" s="227">
        <f>'LE3131'!V47</f>
        <v>52</v>
      </c>
      <c r="I49" s="228">
        <f t="shared" si="1"/>
        <v>48.4375</v>
      </c>
      <c r="J49" s="229" t="str">
        <f>IFERROR(CONCATENATE(SUM('ALE316'!Y49,'ALE316'!BB49,'ALE317'!Y49),"/",(SUM('ALE316'!$Z$4,'ALE316'!$BC$4,'ALE317'!$Z$4))),"")</f>
        <v>42/42</v>
      </c>
      <c r="K49" s="228"/>
      <c r="L49" s="228"/>
      <c r="M49" s="228"/>
      <c r="N49" s="230">
        <f>IFERROR((SUM('ALE316'!Z49,'ALE316'!BC49,'ALE317'!Z49,'ALE317'!BC49,'ALE318'!Z49,'ALE318'!BC49,'ALE319'!Z49,'ALE319'!BC49,'ALE320'!Z49,'ALE320'!BC49)/10),"")</f>
        <v>0.5529411765</v>
      </c>
      <c r="O49" s="231">
        <f t="shared" si="2"/>
        <v>24.21875</v>
      </c>
      <c r="P49" s="232"/>
      <c r="Q49" s="231" t="str">
        <f t="shared" si="3"/>
        <v/>
      </c>
      <c r="R49" s="228">
        <f t="shared" si="4"/>
        <v>24</v>
      </c>
      <c r="S49" s="231">
        <f t="shared" si="5"/>
        <v>14.53125</v>
      </c>
      <c r="T49" s="232"/>
      <c r="U49" s="231" t="str">
        <f t="shared" si="6"/>
        <v/>
      </c>
      <c r="V49" s="233">
        <f t="shared" si="7"/>
        <v>15</v>
      </c>
      <c r="W49" s="228">
        <f t="shared" si="8"/>
        <v>48.4375</v>
      </c>
      <c r="X49" s="234"/>
      <c r="Y49" s="235" t="str">
        <f t="shared" si="9"/>
        <v/>
      </c>
      <c r="Z49" s="236" t="str">
        <f t="shared" si="10"/>
        <v>R</v>
      </c>
    </row>
    <row r="50" ht="30.0" customHeight="1">
      <c r="A50" s="242"/>
      <c r="B50" s="243"/>
      <c r="C50" s="239">
        <v>44.0</v>
      </c>
      <c r="D50" s="240" t="str">
        <f>'3A 2025 - 2026 DATOS DEL ESTUDI'!B47</f>
        <v>Leslie  Cruz Espinal</v>
      </c>
      <c r="E50" s="226">
        <f>'LE3131'!S48</f>
        <v>62</v>
      </c>
      <c r="F50" s="226">
        <f>'LE3131'!T48</f>
        <v>64.5</v>
      </c>
      <c r="G50" s="226">
        <f>'LE3131'!U48</f>
        <v>68.25</v>
      </c>
      <c r="H50" s="227">
        <f>'LE3131'!V48</f>
        <v>71.25</v>
      </c>
      <c r="I50" s="228">
        <f t="shared" si="1"/>
        <v>66.5</v>
      </c>
      <c r="J50" s="229" t="str">
        <f>IFERROR(CONCATENATE(SUM('ALE316'!Y50,'ALE316'!BB50,'ALE317'!Y50),"/",(SUM('ALE316'!$Z$4,'ALE316'!$BC$4,'ALE317'!$Z$4))),"")</f>
        <v>42/42</v>
      </c>
      <c r="K50" s="228"/>
      <c r="L50" s="228"/>
      <c r="M50" s="228"/>
      <c r="N50" s="230">
        <f>IFERROR((SUM('ALE316'!Z50,'ALE316'!BC50,'ALE317'!Z50,'ALE317'!BC50,'ALE318'!Z50,'ALE318'!BC50,'ALE319'!Z50,'ALE319'!BC50,'ALE320'!Z50,'ALE320'!BC50)/10),"")</f>
        <v>0.5647058824</v>
      </c>
      <c r="O50" s="231">
        <f t="shared" si="2"/>
        <v>33.25</v>
      </c>
      <c r="P50" s="232"/>
      <c r="Q50" s="231" t="str">
        <f t="shared" si="3"/>
        <v/>
      </c>
      <c r="R50" s="228">
        <f t="shared" si="4"/>
        <v>33</v>
      </c>
      <c r="S50" s="231">
        <f t="shared" si="5"/>
        <v>19.95</v>
      </c>
      <c r="T50" s="232"/>
      <c r="U50" s="231" t="str">
        <f t="shared" si="6"/>
        <v/>
      </c>
      <c r="V50" s="233">
        <f t="shared" si="7"/>
        <v>20</v>
      </c>
      <c r="W50" s="228">
        <f t="shared" si="8"/>
        <v>66.5</v>
      </c>
      <c r="X50" s="234"/>
      <c r="Y50" s="235" t="str">
        <f t="shared" si="9"/>
        <v/>
      </c>
      <c r="Z50" s="236" t="str">
        <f t="shared" si="10"/>
        <v>R</v>
      </c>
    </row>
    <row r="51" ht="30.0" customHeight="1">
      <c r="A51" s="242"/>
      <c r="B51" s="243"/>
      <c r="C51" s="239">
        <v>45.0</v>
      </c>
      <c r="D51" s="240" t="str">
        <f>'3A 2025 - 2026 DATOS DEL ESTUDI'!B48</f>
        <v/>
      </c>
      <c r="E51" s="226">
        <f>'LE3131'!S49</f>
        <v>0</v>
      </c>
      <c r="F51" s="226">
        <f>'LE3131'!T49</f>
        <v>0</v>
      </c>
      <c r="G51" s="226">
        <f>'LE3131'!U49</f>
        <v>0</v>
      </c>
      <c r="H51" s="227">
        <f>'LE3131'!V49</f>
        <v>0</v>
      </c>
      <c r="I51" s="228">
        <f t="shared" si="1"/>
        <v>0</v>
      </c>
      <c r="J51" s="229" t="str">
        <f>IFERROR(CONCATENATE(SUM('ALE316'!Y51,'ALE316'!BB51,'ALE317'!Y51),"/",(SUM('ALE316'!$Z$4,'ALE316'!$BC$4,'ALE317'!$Z$4))),"")</f>
        <v>0/42</v>
      </c>
      <c r="K51" s="228"/>
      <c r="L51" s="228"/>
      <c r="M51" s="228"/>
      <c r="N51" s="230">
        <f>IFERROR((SUM('ALE316'!Z51,'ALE316'!BC51,'ALE317'!Z51,'ALE317'!BC51,'ALE318'!Z51,'ALE318'!BC51,'ALE319'!Z51,'ALE319'!BC51,'ALE320'!Z51,'ALE320'!BC51)/10),"")</f>
        <v>0</v>
      </c>
      <c r="O51" s="231">
        <f t="shared" si="2"/>
        <v>0</v>
      </c>
      <c r="P51" s="232"/>
      <c r="Q51" s="231" t="str">
        <f t="shared" si="3"/>
        <v/>
      </c>
      <c r="R51" s="228">
        <f t="shared" si="4"/>
        <v>0</v>
      </c>
      <c r="S51" s="231">
        <f t="shared" si="5"/>
        <v>0</v>
      </c>
      <c r="T51" s="232"/>
      <c r="U51" s="231" t="str">
        <f t="shared" si="6"/>
        <v/>
      </c>
      <c r="V51" s="233">
        <f t="shared" si="7"/>
        <v>0</v>
      </c>
      <c r="W51" s="228">
        <f t="shared" si="8"/>
        <v>0</v>
      </c>
      <c r="X51" s="234"/>
      <c r="Y51" s="235" t="str">
        <f t="shared" si="9"/>
        <v/>
      </c>
      <c r="Z51" s="236" t="str">
        <f t="shared" si="10"/>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D2"/>
    <mergeCell ref="E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I1 I3:I51">
    <cfRule type="cellIs" dxfId="11" priority="1" operator="lessThanOrEqual">
      <formula>69.9</formula>
    </cfRule>
  </conditionalFormatting>
  <conditionalFormatting sqref="N1 N3:N51">
    <cfRule type="cellIs" dxfId="11" priority="2" operator="lessThanOrEqual">
      <formula>"79.90%"</formula>
    </cfRule>
  </conditionalFormatting>
  <conditionalFormatting sqref="R7:R51">
    <cfRule type="cellIs" dxfId="11" priority="3" operator="lessThanOrEqual">
      <formula>69.9</formula>
    </cfRule>
  </conditionalFormatting>
  <conditionalFormatting sqref="V7:V51">
    <cfRule type="cellIs" dxfId="11" priority="4"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561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'DATOS DOCENTES'!B3</f>
        <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543</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544</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c r="E6" s="157"/>
      <c r="F6" s="157"/>
      <c r="G6" s="157"/>
      <c r="H6" s="157"/>
      <c r="I6" s="157"/>
      <c r="J6" s="157"/>
      <c r="K6" s="157"/>
      <c r="L6" s="157"/>
      <c r="M6" s="157"/>
      <c r="N6" s="157"/>
      <c r="O6" s="157"/>
      <c r="P6" s="157"/>
      <c r="Q6" s="157"/>
      <c r="R6" s="157"/>
      <c r="S6" s="157"/>
      <c r="T6" s="157"/>
      <c r="U6" s="157"/>
      <c r="V6" s="157"/>
      <c r="W6" s="157"/>
      <c r="X6" s="157"/>
      <c r="Y6" s="43"/>
      <c r="Z6" s="43"/>
      <c r="AA6" s="43"/>
      <c r="AB6" s="43"/>
      <c r="AC6" s="43"/>
      <c r="AD6" s="43"/>
      <c r="AE6" s="22" t="s">
        <v>555</v>
      </c>
      <c r="AF6" s="157" t="s">
        <v>554</v>
      </c>
      <c r="AG6" s="157"/>
      <c r="AH6" s="157"/>
      <c r="AI6" s="157"/>
      <c r="AJ6" s="157"/>
      <c r="AK6" s="157"/>
      <c r="AL6" s="157"/>
      <c r="AM6" s="157"/>
      <c r="AN6" s="157"/>
      <c r="AO6" s="157"/>
      <c r="AP6" s="157"/>
      <c r="AQ6" s="157"/>
      <c r="AR6" s="157"/>
      <c r="AS6" s="157"/>
      <c r="AT6" s="157"/>
      <c r="AU6" s="157"/>
      <c r="AV6" s="157"/>
      <c r="AW6" s="157"/>
      <c r="AX6" s="157"/>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c r="E7" s="162"/>
      <c r="F7" s="162"/>
      <c r="G7" s="162"/>
      <c r="H7" s="163"/>
      <c r="I7" s="163"/>
      <c r="J7" s="163"/>
      <c r="K7" s="163"/>
      <c r="L7" s="163"/>
      <c r="M7" s="163"/>
      <c r="N7" s="163"/>
      <c r="O7" s="163"/>
      <c r="P7" s="163"/>
      <c r="Q7" s="163"/>
      <c r="R7" s="163"/>
      <c r="S7" s="163"/>
      <c r="T7" s="163"/>
      <c r="U7" s="163"/>
      <c r="V7" s="163"/>
      <c r="W7" s="163"/>
      <c r="X7" s="163"/>
      <c r="Y7" s="162">
        <f t="shared" ref="Y7:Y51" si="1">IFERROR(COUNTIF(D7:X7,"P")+COUNTIF(D7:X7,"e")+COUNTIF(D7:X7,"t")-INT(COUNTIF(D7:X7,"e")/3)-INT(COUNTIF(D7:X7,"t")/3),"")</f>
        <v>0</v>
      </c>
      <c r="Z7" s="164" t="str">
        <f t="shared" ref="Z7:Z51" si="2">IFERROR((Y7/$Z$4),"")</f>
        <v/>
      </c>
      <c r="AA7" s="165">
        <f t="shared" ref="AA7:AA51" si="3">IFERROR(COUNTIF(D7:X7,"A"),"")</f>
        <v>0</v>
      </c>
      <c r="AB7" s="164" t="str">
        <f t="shared" ref="AB7:AB51" si="4">IFERROR((AA7/$Z$4),"")</f>
        <v/>
      </c>
      <c r="AC7" s="166">
        <f t="shared" ref="AC7:AC51" si="5">IFERROR(COUNTIF(D7:X7,"E"),"")</f>
        <v>0</v>
      </c>
      <c r="AD7" s="164" t="str">
        <f t="shared" ref="AD7:AD51" si="6">IFERROR((AC7/$Z$4),"")</f>
        <v/>
      </c>
      <c r="AE7" s="160">
        <v>1.0</v>
      </c>
      <c r="AF7" s="161" t="str">
        <f t="shared" ref="AF7:AF51" si="7">C7</f>
        <v>Jadiel De Jesús Acosta Peña</v>
      </c>
      <c r="AG7" s="162"/>
      <c r="AH7" s="162"/>
      <c r="AI7" s="162"/>
      <c r="AJ7" s="162"/>
      <c r="AK7" s="162"/>
      <c r="AL7" s="162"/>
      <c r="AM7" s="162"/>
      <c r="AN7" s="162"/>
      <c r="AO7" s="162"/>
      <c r="AP7" s="162"/>
      <c r="AQ7" s="162"/>
      <c r="AR7" s="162"/>
      <c r="AS7" s="162"/>
      <c r="AT7" s="162"/>
      <c r="AU7" s="162"/>
      <c r="AV7" s="162"/>
      <c r="AW7" s="162"/>
      <c r="AX7" s="163"/>
      <c r="AY7" s="163"/>
      <c r="AZ7" s="163"/>
      <c r="BA7" s="163"/>
      <c r="BB7" s="163">
        <f t="shared" ref="BB7:BB51" si="8">IFERROR(COUNTIF(AG7:BA7,"P")+COUNTIF(AG7:BA7,"e")+COUNTIF(AG7:BA7,"t")-INT(COUNTIF(AG7:BA7,"e")/3)-INT(COUNTIF(AG7:BA7,"t")/3),"")</f>
        <v>0</v>
      </c>
      <c r="BC7" s="164" t="str">
        <f t="shared" ref="BC7:BC51" si="9">IFERROR(BB7/$BC$4,"")</f>
        <v/>
      </c>
      <c r="BD7" s="166">
        <f t="shared" ref="BD7:BD51" si="10">IFERROR(COUNTIF(AG7:BA7,"A"),"")</f>
        <v>0</v>
      </c>
      <c r="BE7" s="164" t="str">
        <f t="shared" ref="BE7:BE51" si="11">IFERROR((BD7/$BC$4),"")</f>
        <v/>
      </c>
      <c r="BF7" s="166">
        <f t="shared" ref="BF7:BF51" si="12">IFERROR(COUNTIF(AG7:BA7,"E"),"")</f>
        <v>0</v>
      </c>
      <c r="BG7" s="167" t="str">
        <f>IFERROR((BF7/$BC$4),"")</f>
        <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c r="E8" s="163"/>
      <c r="F8" s="163"/>
      <c r="G8" s="163"/>
      <c r="H8" s="163"/>
      <c r="I8" s="163"/>
      <c r="J8" s="163"/>
      <c r="K8" s="163"/>
      <c r="L8" s="163"/>
      <c r="M8" s="163"/>
      <c r="N8" s="163"/>
      <c r="O8" s="163"/>
      <c r="P8" s="163"/>
      <c r="Q8" s="163"/>
      <c r="R8" s="163"/>
      <c r="S8" s="163"/>
      <c r="T8" s="163"/>
      <c r="U8" s="163"/>
      <c r="V8" s="163"/>
      <c r="W8" s="163"/>
      <c r="X8" s="163"/>
      <c r="Y8" s="162">
        <f t="shared" si="1"/>
        <v>0</v>
      </c>
      <c r="Z8" s="164" t="str">
        <f t="shared" si="2"/>
        <v/>
      </c>
      <c r="AA8" s="165">
        <f t="shared" si="3"/>
        <v>0</v>
      </c>
      <c r="AB8" s="164" t="str">
        <f t="shared" si="4"/>
        <v/>
      </c>
      <c r="AC8" s="166">
        <f t="shared" si="5"/>
        <v>0</v>
      </c>
      <c r="AD8" s="164" t="str">
        <f t="shared" si="6"/>
        <v/>
      </c>
      <c r="AE8" s="160">
        <v>2.0</v>
      </c>
      <c r="AF8" s="161" t="str">
        <f t="shared" si="7"/>
        <v>Daniel  Elía Almonte Martínez</v>
      </c>
      <c r="AG8" s="162"/>
      <c r="AH8" s="162"/>
      <c r="AI8" s="162"/>
      <c r="AJ8" s="162"/>
      <c r="AK8" s="162"/>
      <c r="AL8" s="162"/>
      <c r="AM8" s="162"/>
      <c r="AN8" s="162"/>
      <c r="AO8" s="162"/>
      <c r="AP8" s="162"/>
      <c r="AQ8" s="162"/>
      <c r="AR8" s="162"/>
      <c r="AS8" s="162"/>
      <c r="AT8" s="162"/>
      <c r="AU8" s="162"/>
      <c r="AV8" s="162"/>
      <c r="AW8" s="162"/>
      <c r="AX8" s="163"/>
      <c r="AY8" s="163"/>
      <c r="AZ8" s="163"/>
      <c r="BA8" s="163"/>
      <c r="BB8" s="163">
        <f t="shared" si="8"/>
        <v>0</v>
      </c>
      <c r="BC8" s="164" t="str">
        <f t="shared" si="9"/>
        <v/>
      </c>
      <c r="BD8" s="166">
        <f t="shared" si="10"/>
        <v>0</v>
      </c>
      <c r="BE8" s="164" t="str">
        <f t="shared" si="11"/>
        <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c r="E9" s="163"/>
      <c r="F9" s="163"/>
      <c r="G9" s="163"/>
      <c r="H9" s="163"/>
      <c r="I9" s="163"/>
      <c r="J9" s="163"/>
      <c r="K9" s="163"/>
      <c r="L9" s="163"/>
      <c r="M9" s="163"/>
      <c r="N9" s="163"/>
      <c r="O9" s="163"/>
      <c r="P9" s="163"/>
      <c r="Q9" s="163"/>
      <c r="R9" s="163"/>
      <c r="S9" s="163"/>
      <c r="T9" s="163"/>
      <c r="U9" s="163"/>
      <c r="V9" s="163"/>
      <c r="W9" s="163"/>
      <c r="X9" s="163"/>
      <c r="Y9" s="162">
        <f t="shared" si="1"/>
        <v>0</v>
      </c>
      <c r="Z9" s="164" t="str">
        <f t="shared" si="2"/>
        <v/>
      </c>
      <c r="AA9" s="165">
        <f t="shared" si="3"/>
        <v>0</v>
      </c>
      <c r="AB9" s="164" t="str">
        <f t="shared" si="4"/>
        <v/>
      </c>
      <c r="AC9" s="166">
        <f t="shared" si="5"/>
        <v>0</v>
      </c>
      <c r="AD9" s="164" t="str">
        <f t="shared" si="6"/>
        <v/>
      </c>
      <c r="AE9" s="160">
        <v>3.0</v>
      </c>
      <c r="AF9" s="161" t="str">
        <f t="shared" si="7"/>
        <v>Isaac  Ángeles Liriano</v>
      </c>
      <c r="AG9" s="162"/>
      <c r="AH9" s="162"/>
      <c r="AI9" s="162"/>
      <c r="AJ9" s="162"/>
      <c r="AK9" s="162"/>
      <c r="AL9" s="162"/>
      <c r="AM9" s="162"/>
      <c r="AN9" s="162"/>
      <c r="AO9" s="162"/>
      <c r="AP9" s="162"/>
      <c r="AQ9" s="162"/>
      <c r="AR9" s="162"/>
      <c r="AS9" s="162"/>
      <c r="AT9" s="162"/>
      <c r="AU9" s="162"/>
      <c r="AV9" s="162"/>
      <c r="AW9" s="162"/>
      <c r="AX9" s="163"/>
      <c r="AY9" s="163"/>
      <c r="AZ9" s="163"/>
      <c r="BA9" s="163"/>
      <c r="BB9" s="163">
        <f t="shared" si="8"/>
        <v>0</v>
      </c>
      <c r="BC9" s="164" t="str">
        <f t="shared" si="9"/>
        <v/>
      </c>
      <c r="BD9" s="166">
        <f t="shared" si="10"/>
        <v>0</v>
      </c>
      <c r="BE9" s="164" t="str">
        <f t="shared" si="11"/>
        <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c r="E10" s="163"/>
      <c r="F10" s="163"/>
      <c r="G10" s="163"/>
      <c r="H10" s="163"/>
      <c r="I10" s="163"/>
      <c r="J10" s="163"/>
      <c r="K10" s="163"/>
      <c r="L10" s="163"/>
      <c r="M10" s="163"/>
      <c r="N10" s="163"/>
      <c r="O10" s="163"/>
      <c r="P10" s="163"/>
      <c r="Q10" s="163"/>
      <c r="R10" s="163"/>
      <c r="S10" s="163"/>
      <c r="T10" s="163"/>
      <c r="U10" s="163"/>
      <c r="V10" s="163"/>
      <c r="W10" s="163"/>
      <c r="X10" s="163"/>
      <c r="Y10" s="162">
        <f t="shared" si="1"/>
        <v>0</v>
      </c>
      <c r="Z10" s="164" t="str">
        <f t="shared" si="2"/>
        <v/>
      </c>
      <c r="AA10" s="165">
        <f t="shared" si="3"/>
        <v>0</v>
      </c>
      <c r="AB10" s="164" t="str">
        <f t="shared" si="4"/>
        <v/>
      </c>
      <c r="AC10" s="166">
        <f t="shared" si="5"/>
        <v>0</v>
      </c>
      <c r="AD10" s="164" t="str">
        <f t="shared" si="6"/>
        <v/>
      </c>
      <c r="AE10" s="160">
        <v>4.0</v>
      </c>
      <c r="AF10" s="161" t="str">
        <f t="shared" si="7"/>
        <v>Melaniee  Aquino  Estrella</v>
      </c>
      <c r="AG10" s="162"/>
      <c r="AH10" s="162"/>
      <c r="AI10" s="162"/>
      <c r="AJ10" s="162"/>
      <c r="AK10" s="162"/>
      <c r="AL10" s="162"/>
      <c r="AM10" s="162"/>
      <c r="AN10" s="162"/>
      <c r="AO10" s="162"/>
      <c r="AP10" s="162"/>
      <c r="AQ10" s="162"/>
      <c r="AR10" s="162"/>
      <c r="AS10" s="162"/>
      <c r="AT10" s="162"/>
      <c r="AU10" s="162"/>
      <c r="AV10" s="162"/>
      <c r="AW10" s="162"/>
      <c r="AX10" s="163"/>
      <c r="AY10" s="163"/>
      <c r="AZ10" s="163"/>
      <c r="BA10" s="163"/>
      <c r="BB10" s="163">
        <f t="shared" si="8"/>
        <v>0</v>
      </c>
      <c r="BC10" s="164" t="str">
        <f t="shared" si="9"/>
        <v/>
      </c>
      <c r="BD10" s="166">
        <f t="shared" si="10"/>
        <v>0</v>
      </c>
      <c r="BE10" s="164" t="str">
        <f t="shared" si="11"/>
        <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c r="E11" s="163"/>
      <c r="F11" s="163"/>
      <c r="G11" s="163"/>
      <c r="H11" s="163"/>
      <c r="I11" s="163"/>
      <c r="J11" s="163"/>
      <c r="K11" s="163"/>
      <c r="L11" s="163"/>
      <c r="M11" s="163"/>
      <c r="N11" s="163"/>
      <c r="O11" s="163"/>
      <c r="P11" s="163"/>
      <c r="Q11" s="163"/>
      <c r="R11" s="163"/>
      <c r="S11" s="163"/>
      <c r="T11" s="163"/>
      <c r="U11" s="163"/>
      <c r="V11" s="163"/>
      <c r="W11" s="163"/>
      <c r="X11" s="163"/>
      <c r="Y11" s="162">
        <f t="shared" si="1"/>
        <v>0</v>
      </c>
      <c r="Z11" s="164" t="str">
        <f t="shared" si="2"/>
        <v/>
      </c>
      <c r="AA11" s="165">
        <f t="shared" si="3"/>
        <v>0</v>
      </c>
      <c r="AB11" s="164" t="str">
        <f t="shared" si="4"/>
        <v/>
      </c>
      <c r="AC11" s="166">
        <f t="shared" si="5"/>
        <v>0</v>
      </c>
      <c r="AD11" s="164" t="str">
        <f t="shared" si="6"/>
        <v/>
      </c>
      <c r="AE11" s="160">
        <v>5.0</v>
      </c>
      <c r="AF11" s="161" t="str">
        <f t="shared" si="7"/>
        <v>Jennifer  Asenjo  De Los Santos TRANSFERIDA 10/12/25</v>
      </c>
      <c r="AG11" s="162"/>
      <c r="AH11" s="162"/>
      <c r="AI11" s="162"/>
      <c r="AJ11" s="162"/>
      <c r="AK11" s="162"/>
      <c r="AL11" s="162"/>
      <c r="AM11" s="162"/>
      <c r="AN11" s="162"/>
      <c r="AO11" s="162"/>
      <c r="AP11" s="162"/>
      <c r="AQ11" s="162"/>
      <c r="AR11" s="162"/>
      <c r="AS11" s="162"/>
      <c r="AT11" s="162"/>
      <c r="AU11" s="162"/>
      <c r="AV11" s="162"/>
      <c r="AW11" s="162"/>
      <c r="AX11" s="163"/>
      <c r="AY11" s="163"/>
      <c r="AZ11" s="163"/>
      <c r="BA11" s="163"/>
      <c r="BB11" s="163">
        <f t="shared" si="8"/>
        <v>0</v>
      </c>
      <c r="BC11" s="164" t="str">
        <f t="shared" si="9"/>
        <v/>
      </c>
      <c r="BD11" s="166">
        <f t="shared" si="10"/>
        <v>0</v>
      </c>
      <c r="BE11" s="164" t="str">
        <f t="shared" si="11"/>
        <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c r="E12" s="163"/>
      <c r="F12" s="163"/>
      <c r="G12" s="163"/>
      <c r="H12" s="163"/>
      <c r="I12" s="163"/>
      <c r="J12" s="163"/>
      <c r="K12" s="163"/>
      <c r="L12" s="163"/>
      <c r="M12" s="163"/>
      <c r="N12" s="163"/>
      <c r="O12" s="163"/>
      <c r="P12" s="163"/>
      <c r="Q12" s="163"/>
      <c r="R12" s="163"/>
      <c r="S12" s="163"/>
      <c r="T12" s="163"/>
      <c r="U12" s="163"/>
      <c r="V12" s="163"/>
      <c r="W12" s="163"/>
      <c r="X12" s="163"/>
      <c r="Y12" s="162">
        <f t="shared" si="1"/>
        <v>0</v>
      </c>
      <c r="Z12" s="164" t="str">
        <f t="shared" si="2"/>
        <v/>
      </c>
      <c r="AA12" s="165">
        <f t="shared" si="3"/>
        <v>0</v>
      </c>
      <c r="AB12" s="164" t="str">
        <f t="shared" si="4"/>
        <v/>
      </c>
      <c r="AC12" s="166">
        <f t="shared" si="5"/>
        <v>0</v>
      </c>
      <c r="AD12" s="164" t="str">
        <f t="shared" si="6"/>
        <v/>
      </c>
      <c r="AE12" s="160">
        <v>6.0</v>
      </c>
      <c r="AF12" s="161" t="str">
        <f t="shared" si="7"/>
        <v>Leshlie Crismayri Bautista Quezada</v>
      </c>
      <c r="AG12" s="162"/>
      <c r="AH12" s="162"/>
      <c r="AI12" s="162"/>
      <c r="AJ12" s="162"/>
      <c r="AK12" s="162"/>
      <c r="AL12" s="162"/>
      <c r="AM12" s="162"/>
      <c r="AN12" s="162"/>
      <c r="AO12" s="162"/>
      <c r="AP12" s="162"/>
      <c r="AQ12" s="162"/>
      <c r="AR12" s="162"/>
      <c r="AS12" s="162"/>
      <c r="AT12" s="162"/>
      <c r="AU12" s="162"/>
      <c r="AV12" s="162"/>
      <c r="AW12" s="162"/>
      <c r="AX12" s="163"/>
      <c r="AY12" s="163"/>
      <c r="AZ12" s="163"/>
      <c r="BA12" s="163"/>
      <c r="BB12" s="163">
        <f t="shared" si="8"/>
        <v>0</v>
      </c>
      <c r="BC12" s="164" t="str">
        <f t="shared" si="9"/>
        <v/>
      </c>
      <c r="BD12" s="166">
        <f t="shared" si="10"/>
        <v>0</v>
      </c>
      <c r="BE12" s="164" t="str">
        <f t="shared" si="11"/>
        <v/>
      </c>
      <c r="BF12" s="166">
        <f t="shared" si="12"/>
        <v>0</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c r="E13" s="163"/>
      <c r="F13" s="163"/>
      <c r="G13" s="163"/>
      <c r="H13" s="163"/>
      <c r="I13" s="163"/>
      <c r="J13" s="163"/>
      <c r="K13" s="163"/>
      <c r="L13" s="163"/>
      <c r="M13" s="163"/>
      <c r="N13" s="163"/>
      <c r="O13" s="163"/>
      <c r="P13" s="163"/>
      <c r="Q13" s="163"/>
      <c r="R13" s="163"/>
      <c r="S13" s="163"/>
      <c r="T13" s="163"/>
      <c r="U13" s="163"/>
      <c r="V13" s="163"/>
      <c r="W13" s="163"/>
      <c r="X13" s="163"/>
      <c r="Y13" s="162">
        <f t="shared" si="1"/>
        <v>0</v>
      </c>
      <c r="Z13" s="164" t="str">
        <f t="shared" si="2"/>
        <v/>
      </c>
      <c r="AA13" s="165">
        <f t="shared" si="3"/>
        <v>0</v>
      </c>
      <c r="AB13" s="164" t="str">
        <f t="shared" si="4"/>
        <v/>
      </c>
      <c r="AC13" s="166">
        <f t="shared" si="5"/>
        <v>0</v>
      </c>
      <c r="AD13" s="164" t="str">
        <f t="shared" si="6"/>
        <v/>
      </c>
      <c r="AE13" s="160">
        <v>7.0</v>
      </c>
      <c r="AF13" s="161" t="str">
        <f t="shared" si="7"/>
        <v>Gilber  Bello Silva</v>
      </c>
      <c r="AG13" s="162"/>
      <c r="AH13" s="162"/>
      <c r="AI13" s="162"/>
      <c r="AJ13" s="162"/>
      <c r="AK13" s="162"/>
      <c r="AL13" s="162"/>
      <c r="AM13" s="162"/>
      <c r="AN13" s="162"/>
      <c r="AO13" s="162"/>
      <c r="AP13" s="162"/>
      <c r="AQ13" s="162"/>
      <c r="AR13" s="162"/>
      <c r="AS13" s="162"/>
      <c r="AT13" s="162"/>
      <c r="AU13" s="162"/>
      <c r="AV13" s="162"/>
      <c r="AW13" s="162"/>
      <c r="AX13" s="163"/>
      <c r="AY13" s="163"/>
      <c r="AZ13" s="163"/>
      <c r="BA13" s="163"/>
      <c r="BB13" s="163">
        <f t="shared" si="8"/>
        <v>0</v>
      </c>
      <c r="BC13" s="164" t="str">
        <f t="shared" si="9"/>
        <v/>
      </c>
      <c r="BD13" s="166">
        <f t="shared" si="10"/>
        <v>0</v>
      </c>
      <c r="BE13" s="164" t="str">
        <f t="shared" si="11"/>
        <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c r="E14" s="163"/>
      <c r="F14" s="163"/>
      <c r="G14" s="163"/>
      <c r="H14" s="163"/>
      <c r="I14" s="163"/>
      <c r="J14" s="163"/>
      <c r="K14" s="163"/>
      <c r="L14" s="163"/>
      <c r="M14" s="163"/>
      <c r="N14" s="163"/>
      <c r="O14" s="163"/>
      <c r="P14" s="163"/>
      <c r="Q14" s="163"/>
      <c r="R14" s="163"/>
      <c r="S14" s="163"/>
      <c r="T14" s="163"/>
      <c r="U14" s="163"/>
      <c r="V14" s="163"/>
      <c r="W14" s="163"/>
      <c r="X14" s="163"/>
      <c r="Y14" s="162">
        <f t="shared" si="1"/>
        <v>0</v>
      </c>
      <c r="Z14" s="164" t="str">
        <f t="shared" si="2"/>
        <v/>
      </c>
      <c r="AA14" s="165">
        <f t="shared" si="3"/>
        <v>0</v>
      </c>
      <c r="AB14" s="164" t="str">
        <f t="shared" si="4"/>
        <v/>
      </c>
      <c r="AC14" s="166">
        <f t="shared" si="5"/>
        <v>0</v>
      </c>
      <c r="AD14" s="164" t="str">
        <f t="shared" si="6"/>
        <v/>
      </c>
      <c r="AE14" s="160">
        <v>8.0</v>
      </c>
      <c r="AF14" s="161" t="str">
        <f t="shared" si="7"/>
        <v>Sherlyn Mariel Bernabel Lora</v>
      </c>
      <c r="AG14" s="162"/>
      <c r="AH14" s="162"/>
      <c r="AI14" s="162"/>
      <c r="AJ14" s="162"/>
      <c r="AK14" s="162"/>
      <c r="AL14" s="162"/>
      <c r="AM14" s="162"/>
      <c r="AN14" s="162"/>
      <c r="AO14" s="162"/>
      <c r="AP14" s="162"/>
      <c r="AQ14" s="162"/>
      <c r="AR14" s="162"/>
      <c r="AS14" s="162"/>
      <c r="AT14" s="162"/>
      <c r="AU14" s="162"/>
      <c r="AV14" s="162"/>
      <c r="AW14" s="162"/>
      <c r="AX14" s="163"/>
      <c r="AY14" s="163"/>
      <c r="AZ14" s="163"/>
      <c r="BA14" s="163"/>
      <c r="BB14" s="163">
        <f t="shared" si="8"/>
        <v>0</v>
      </c>
      <c r="BC14" s="164" t="str">
        <f t="shared" si="9"/>
        <v/>
      </c>
      <c r="BD14" s="166">
        <f t="shared" si="10"/>
        <v>0</v>
      </c>
      <c r="BE14" s="164" t="str">
        <f t="shared" si="11"/>
        <v/>
      </c>
      <c r="BF14" s="166">
        <f t="shared" si="12"/>
        <v>0</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c r="E15" s="163"/>
      <c r="F15" s="163"/>
      <c r="G15" s="163"/>
      <c r="H15" s="163"/>
      <c r="I15" s="163"/>
      <c r="J15" s="163"/>
      <c r="K15" s="163"/>
      <c r="L15" s="163"/>
      <c r="M15" s="163"/>
      <c r="N15" s="163"/>
      <c r="O15" s="163"/>
      <c r="P15" s="163"/>
      <c r="Q15" s="163"/>
      <c r="R15" s="163"/>
      <c r="S15" s="163"/>
      <c r="T15" s="163"/>
      <c r="U15" s="163"/>
      <c r="V15" s="163"/>
      <c r="W15" s="163"/>
      <c r="X15" s="163"/>
      <c r="Y15" s="162">
        <f t="shared" si="1"/>
        <v>0</v>
      </c>
      <c r="Z15" s="164" t="str">
        <f t="shared" si="2"/>
        <v/>
      </c>
      <c r="AA15" s="165">
        <f t="shared" si="3"/>
        <v>0</v>
      </c>
      <c r="AB15" s="164" t="str">
        <f t="shared" si="4"/>
        <v/>
      </c>
      <c r="AC15" s="166">
        <f t="shared" si="5"/>
        <v>0</v>
      </c>
      <c r="AD15" s="164" t="str">
        <f t="shared" si="6"/>
        <v/>
      </c>
      <c r="AE15" s="160">
        <v>9.0</v>
      </c>
      <c r="AF15" s="161" t="str">
        <f t="shared" si="7"/>
        <v>Erleen  Brito Castillo</v>
      </c>
      <c r="AG15" s="162"/>
      <c r="AH15" s="162"/>
      <c r="AI15" s="162"/>
      <c r="AJ15" s="162"/>
      <c r="AK15" s="162"/>
      <c r="AL15" s="162"/>
      <c r="AM15" s="162"/>
      <c r="AN15" s="162"/>
      <c r="AO15" s="162"/>
      <c r="AP15" s="162"/>
      <c r="AQ15" s="162"/>
      <c r="AR15" s="162"/>
      <c r="AS15" s="162"/>
      <c r="AT15" s="162"/>
      <c r="AU15" s="162"/>
      <c r="AV15" s="162"/>
      <c r="AW15" s="162"/>
      <c r="AX15" s="163"/>
      <c r="AY15" s="163"/>
      <c r="AZ15" s="163"/>
      <c r="BA15" s="163"/>
      <c r="BB15" s="163">
        <f t="shared" si="8"/>
        <v>0</v>
      </c>
      <c r="BC15" s="164" t="str">
        <f t="shared" si="9"/>
        <v/>
      </c>
      <c r="BD15" s="166">
        <f t="shared" si="10"/>
        <v>0</v>
      </c>
      <c r="BE15" s="164" t="str">
        <f t="shared" si="11"/>
        <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c r="E16" s="163"/>
      <c r="F16" s="163"/>
      <c r="G16" s="163"/>
      <c r="H16" s="163"/>
      <c r="I16" s="163"/>
      <c r="J16" s="163"/>
      <c r="K16" s="163"/>
      <c r="L16" s="163"/>
      <c r="M16" s="163"/>
      <c r="N16" s="163"/>
      <c r="O16" s="163"/>
      <c r="P16" s="163"/>
      <c r="Q16" s="163"/>
      <c r="R16" s="163"/>
      <c r="S16" s="163"/>
      <c r="T16" s="163"/>
      <c r="U16" s="163"/>
      <c r="V16" s="163"/>
      <c r="W16" s="163"/>
      <c r="X16" s="163"/>
      <c r="Y16" s="162">
        <f t="shared" si="1"/>
        <v>0</v>
      </c>
      <c r="Z16" s="164" t="str">
        <f t="shared" si="2"/>
        <v/>
      </c>
      <c r="AA16" s="165">
        <f t="shared" si="3"/>
        <v>0</v>
      </c>
      <c r="AB16" s="164" t="str">
        <f t="shared" si="4"/>
        <v/>
      </c>
      <c r="AC16" s="166">
        <f t="shared" si="5"/>
        <v>0</v>
      </c>
      <c r="AD16" s="164" t="str">
        <f t="shared" si="6"/>
        <v/>
      </c>
      <c r="AE16" s="160">
        <v>10.0</v>
      </c>
      <c r="AF16" s="161" t="str">
        <f t="shared" si="7"/>
        <v>Brianny  Caraballo Guzmán</v>
      </c>
      <c r="AG16" s="162"/>
      <c r="AH16" s="162"/>
      <c r="AI16" s="162"/>
      <c r="AJ16" s="162"/>
      <c r="AK16" s="162"/>
      <c r="AL16" s="162"/>
      <c r="AM16" s="162"/>
      <c r="AN16" s="162"/>
      <c r="AO16" s="162"/>
      <c r="AP16" s="162"/>
      <c r="AQ16" s="162"/>
      <c r="AR16" s="162"/>
      <c r="AS16" s="162"/>
      <c r="AT16" s="162"/>
      <c r="AU16" s="162"/>
      <c r="AV16" s="162"/>
      <c r="AW16" s="162"/>
      <c r="AX16" s="163"/>
      <c r="AY16" s="163"/>
      <c r="AZ16" s="163"/>
      <c r="BA16" s="163"/>
      <c r="BB16" s="163">
        <f t="shared" si="8"/>
        <v>0</v>
      </c>
      <c r="BC16" s="164" t="str">
        <f t="shared" si="9"/>
        <v/>
      </c>
      <c r="BD16" s="166">
        <f t="shared" si="10"/>
        <v>0</v>
      </c>
      <c r="BE16" s="164" t="str">
        <f t="shared" si="11"/>
        <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c r="E17" s="163"/>
      <c r="F17" s="163"/>
      <c r="G17" s="163"/>
      <c r="H17" s="163"/>
      <c r="I17" s="163"/>
      <c r="J17" s="163"/>
      <c r="K17" s="163"/>
      <c r="L17" s="163"/>
      <c r="M17" s="163"/>
      <c r="N17" s="163"/>
      <c r="O17" s="163"/>
      <c r="P17" s="163"/>
      <c r="Q17" s="163"/>
      <c r="R17" s="163"/>
      <c r="S17" s="163"/>
      <c r="T17" s="163"/>
      <c r="U17" s="163"/>
      <c r="V17" s="163"/>
      <c r="W17" s="163"/>
      <c r="X17" s="163"/>
      <c r="Y17" s="162">
        <f t="shared" si="1"/>
        <v>0</v>
      </c>
      <c r="Z17" s="164" t="str">
        <f t="shared" si="2"/>
        <v/>
      </c>
      <c r="AA17" s="165">
        <f t="shared" si="3"/>
        <v>0</v>
      </c>
      <c r="AB17" s="164" t="str">
        <f t="shared" si="4"/>
        <v/>
      </c>
      <c r="AC17" s="166">
        <f t="shared" si="5"/>
        <v>0</v>
      </c>
      <c r="AD17" s="164" t="str">
        <f t="shared" si="6"/>
        <v/>
      </c>
      <c r="AE17" s="160">
        <v>11.0</v>
      </c>
      <c r="AF17" s="161" t="str">
        <f t="shared" si="7"/>
        <v>Scarlet  Castillo</v>
      </c>
      <c r="AG17" s="162"/>
      <c r="AH17" s="162"/>
      <c r="AI17" s="162"/>
      <c r="AJ17" s="162"/>
      <c r="AK17" s="162"/>
      <c r="AL17" s="162"/>
      <c r="AM17" s="162"/>
      <c r="AN17" s="162"/>
      <c r="AO17" s="162"/>
      <c r="AP17" s="162"/>
      <c r="AQ17" s="162"/>
      <c r="AR17" s="162"/>
      <c r="AS17" s="162"/>
      <c r="AT17" s="162"/>
      <c r="AU17" s="162"/>
      <c r="AV17" s="162"/>
      <c r="AW17" s="162"/>
      <c r="AX17" s="163"/>
      <c r="AY17" s="163"/>
      <c r="AZ17" s="163"/>
      <c r="BA17" s="163"/>
      <c r="BB17" s="163">
        <f t="shared" si="8"/>
        <v>0</v>
      </c>
      <c r="BC17" s="164" t="str">
        <f t="shared" si="9"/>
        <v/>
      </c>
      <c r="BD17" s="166">
        <f t="shared" si="10"/>
        <v>0</v>
      </c>
      <c r="BE17" s="164" t="str">
        <f t="shared" si="11"/>
        <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c r="E18" s="163"/>
      <c r="F18" s="163"/>
      <c r="G18" s="163"/>
      <c r="H18" s="163"/>
      <c r="I18" s="163"/>
      <c r="J18" s="163"/>
      <c r="K18" s="163"/>
      <c r="L18" s="163"/>
      <c r="M18" s="163"/>
      <c r="N18" s="163"/>
      <c r="O18" s="163"/>
      <c r="P18" s="163"/>
      <c r="Q18" s="163"/>
      <c r="R18" s="163"/>
      <c r="S18" s="163"/>
      <c r="T18" s="163"/>
      <c r="U18" s="163"/>
      <c r="V18" s="163"/>
      <c r="W18" s="163"/>
      <c r="X18" s="163"/>
      <c r="Y18" s="162">
        <f t="shared" si="1"/>
        <v>0</v>
      </c>
      <c r="Z18" s="164" t="str">
        <f t="shared" si="2"/>
        <v/>
      </c>
      <c r="AA18" s="165">
        <f t="shared" si="3"/>
        <v>0</v>
      </c>
      <c r="AB18" s="164" t="str">
        <f t="shared" si="4"/>
        <v/>
      </c>
      <c r="AC18" s="166">
        <f t="shared" si="5"/>
        <v>0</v>
      </c>
      <c r="AD18" s="164" t="str">
        <f t="shared" si="6"/>
        <v/>
      </c>
      <c r="AE18" s="160">
        <v>12.0</v>
      </c>
      <c r="AF18" s="161" t="str">
        <f t="shared" si="7"/>
        <v>Yarselin  Cruz Peña</v>
      </c>
      <c r="AG18" s="162"/>
      <c r="AH18" s="162"/>
      <c r="AI18" s="162"/>
      <c r="AJ18" s="162"/>
      <c r="AK18" s="162"/>
      <c r="AL18" s="162"/>
      <c r="AM18" s="162"/>
      <c r="AN18" s="162"/>
      <c r="AO18" s="162"/>
      <c r="AP18" s="162"/>
      <c r="AQ18" s="162"/>
      <c r="AR18" s="162"/>
      <c r="AS18" s="162"/>
      <c r="AT18" s="162"/>
      <c r="AU18" s="162"/>
      <c r="AV18" s="162"/>
      <c r="AW18" s="162"/>
      <c r="AX18" s="163"/>
      <c r="AY18" s="163"/>
      <c r="AZ18" s="163"/>
      <c r="BA18" s="163"/>
      <c r="BB18" s="163">
        <f t="shared" si="8"/>
        <v>0</v>
      </c>
      <c r="BC18" s="164" t="str">
        <f t="shared" si="9"/>
        <v/>
      </c>
      <c r="BD18" s="166">
        <f t="shared" si="10"/>
        <v>0</v>
      </c>
      <c r="BE18" s="164" t="str">
        <f t="shared" si="11"/>
        <v/>
      </c>
      <c r="BF18" s="166">
        <f t="shared" si="12"/>
        <v>0</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c r="E19" s="163"/>
      <c r="F19" s="163"/>
      <c r="G19" s="163"/>
      <c r="H19" s="163"/>
      <c r="I19" s="163"/>
      <c r="J19" s="163"/>
      <c r="K19" s="163"/>
      <c r="L19" s="163"/>
      <c r="M19" s="163"/>
      <c r="N19" s="163"/>
      <c r="O19" s="163"/>
      <c r="P19" s="163"/>
      <c r="Q19" s="163"/>
      <c r="R19" s="163"/>
      <c r="S19" s="163"/>
      <c r="T19" s="163"/>
      <c r="U19" s="163"/>
      <c r="V19" s="163"/>
      <c r="W19" s="163"/>
      <c r="X19" s="163"/>
      <c r="Y19" s="162">
        <f t="shared" si="1"/>
        <v>0</v>
      </c>
      <c r="Z19" s="164" t="str">
        <f t="shared" si="2"/>
        <v/>
      </c>
      <c r="AA19" s="165">
        <f t="shared" si="3"/>
        <v>0</v>
      </c>
      <c r="AB19" s="164" t="str">
        <f t="shared" si="4"/>
        <v/>
      </c>
      <c r="AC19" s="166">
        <f t="shared" si="5"/>
        <v>0</v>
      </c>
      <c r="AD19" s="164" t="str">
        <f t="shared" si="6"/>
        <v/>
      </c>
      <c r="AE19" s="160">
        <v>13.0</v>
      </c>
      <c r="AF19" s="161" t="str">
        <f t="shared" si="7"/>
        <v>Fernando José Díaz Fernández</v>
      </c>
      <c r="AG19" s="162"/>
      <c r="AH19" s="162"/>
      <c r="AI19" s="162"/>
      <c r="AJ19" s="162"/>
      <c r="AK19" s="162"/>
      <c r="AL19" s="162"/>
      <c r="AM19" s="162"/>
      <c r="AN19" s="162"/>
      <c r="AO19" s="162"/>
      <c r="AP19" s="162"/>
      <c r="AQ19" s="162"/>
      <c r="AR19" s="162"/>
      <c r="AS19" s="162"/>
      <c r="AT19" s="162"/>
      <c r="AU19" s="162"/>
      <c r="AV19" s="162"/>
      <c r="AW19" s="162"/>
      <c r="AX19" s="163"/>
      <c r="AY19" s="163"/>
      <c r="AZ19" s="163"/>
      <c r="BA19" s="163"/>
      <c r="BB19" s="163">
        <f t="shared" si="8"/>
        <v>0</v>
      </c>
      <c r="BC19" s="164" t="str">
        <f t="shared" si="9"/>
        <v/>
      </c>
      <c r="BD19" s="166">
        <f t="shared" si="10"/>
        <v>0</v>
      </c>
      <c r="BE19" s="164" t="str">
        <f t="shared" si="11"/>
        <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c r="E20" s="163"/>
      <c r="F20" s="163"/>
      <c r="G20" s="163"/>
      <c r="H20" s="163"/>
      <c r="I20" s="163"/>
      <c r="J20" s="163"/>
      <c r="K20" s="163"/>
      <c r="L20" s="163"/>
      <c r="M20" s="163"/>
      <c r="N20" s="163"/>
      <c r="O20" s="163"/>
      <c r="P20" s="163"/>
      <c r="Q20" s="163"/>
      <c r="R20" s="163"/>
      <c r="S20" s="163"/>
      <c r="T20" s="163"/>
      <c r="U20" s="163"/>
      <c r="V20" s="163"/>
      <c r="W20" s="163"/>
      <c r="X20" s="163"/>
      <c r="Y20" s="162">
        <f t="shared" si="1"/>
        <v>0</v>
      </c>
      <c r="Z20" s="164" t="str">
        <f t="shared" si="2"/>
        <v/>
      </c>
      <c r="AA20" s="165">
        <f t="shared" si="3"/>
        <v>0</v>
      </c>
      <c r="AB20" s="164" t="str">
        <f t="shared" si="4"/>
        <v/>
      </c>
      <c r="AC20" s="166">
        <f t="shared" si="5"/>
        <v>0</v>
      </c>
      <c r="AD20" s="164" t="str">
        <f t="shared" si="6"/>
        <v/>
      </c>
      <c r="AE20" s="160">
        <v>14.0</v>
      </c>
      <c r="AF20" s="161" t="str">
        <f t="shared" si="7"/>
        <v>Scarlett  Espinal Estéves</v>
      </c>
      <c r="AG20" s="162"/>
      <c r="AH20" s="162"/>
      <c r="AI20" s="162"/>
      <c r="AJ20" s="162"/>
      <c r="AK20" s="162"/>
      <c r="AL20" s="162"/>
      <c r="AM20" s="162"/>
      <c r="AN20" s="162"/>
      <c r="AO20" s="162"/>
      <c r="AP20" s="162"/>
      <c r="AQ20" s="162"/>
      <c r="AR20" s="162"/>
      <c r="AS20" s="162"/>
      <c r="AT20" s="162"/>
      <c r="AU20" s="162"/>
      <c r="AV20" s="162"/>
      <c r="AW20" s="162"/>
      <c r="AX20" s="163"/>
      <c r="AY20" s="163"/>
      <c r="AZ20" s="163"/>
      <c r="BA20" s="163"/>
      <c r="BB20" s="163">
        <f t="shared" si="8"/>
        <v>0</v>
      </c>
      <c r="BC20" s="164" t="str">
        <f t="shared" si="9"/>
        <v/>
      </c>
      <c r="BD20" s="166">
        <f t="shared" si="10"/>
        <v>0</v>
      </c>
      <c r="BE20" s="164" t="str">
        <f t="shared" si="11"/>
        <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c r="E21" s="163"/>
      <c r="F21" s="163"/>
      <c r="G21" s="163"/>
      <c r="H21" s="163"/>
      <c r="I21" s="163"/>
      <c r="J21" s="163"/>
      <c r="K21" s="163"/>
      <c r="L21" s="163"/>
      <c r="M21" s="163"/>
      <c r="N21" s="163"/>
      <c r="O21" s="163"/>
      <c r="P21" s="163"/>
      <c r="Q21" s="163"/>
      <c r="R21" s="163"/>
      <c r="S21" s="163"/>
      <c r="T21" s="163"/>
      <c r="U21" s="163"/>
      <c r="V21" s="163"/>
      <c r="W21" s="163"/>
      <c r="X21" s="163"/>
      <c r="Y21" s="162">
        <f t="shared" si="1"/>
        <v>0</v>
      </c>
      <c r="Z21" s="164" t="str">
        <f t="shared" si="2"/>
        <v/>
      </c>
      <c r="AA21" s="165">
        <f t="shared" si="3"/>
        <v>0</v>
      </c>
      <c r="AB21" s="164" t="str">
        <f t="shared" si="4"/>
        <v/>
      </c>
      <c r="AC21" s="166">
        <f t="shared" si="5"/>
        <v>0</v>
      </c>
      <c r="AD21" s="164" t="str">
        <f t="shared" si="6"/>
        <v/>
      </c>
      <c r="AE21" s="160">
        <v>15.0</v>
      </c>
      <c r="AF21" s="161" t="str">
        <f t="shared" si="7"/>
        <v>José Manuel Estrella</v>
      </c>
      <c r="AG21" s="162"/>
      <c r="AH21" s="162"/>
      <c r="AI21" s="162"/>
      <c r="AJ21" s="162"/>
      <c r="AK21" s="162"/>
      <c r="AL21" s="162"/>
      <c r="AM21" s="162"/>
      <c r="AN21" s="162"/>
      <c r="AO21" s="162"/>
      <c r="AP21" s="162"/>
      <c r="AQ21" s="162"/>
      <c r="AR21" s="162"/>
      <c r="AS21" s="162"/>
      <c r="AT21" s="162"/>
      <c r="AU21" s="162"/>
      <c r="AV21" s="162"/>
      <c r="AW21" s="162"/>
      <c r="AX21" s="163"/>
      <c r="AY21" s="163"/>
      <c r="AZ21" s="163"/>
      <c r="BA21" s="163"/>
      <c r="BB21" s="163">
        <f t="shared" si="8"/>
        <v>0</v>
      </c>
      <c r="BC21" s="164" t="str">
        <f t="shared" si="9"/>
        <v/>
      </c>
      <c r="BD21" s="166">
        <f t="shared" si="10"/>
        <v>0</v>
      </c>
      <c r="BE21" s="164" t="str">
        <f t="shared" si="11"/>
        <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c r="E22" s="163"/>
      <c r="F22" s="163"/>
      <c r="G22" s="163"/>
      <c r="H22" s="163"/>
      <c r="I22" s="163"/>
      <c r="J22" s="163"/>
      <c r="K22" s="163"/>
      <c r="L22" s="163"/>
      <c r="M22" s="163"/>
      <c r="N22" s="163"/>
      <c r="O22" s="163"/>
      <c r="P22" s="163"/>
      <c r="Q22" s="163"/>
      <c r="R22" s="163"/>
      <c r="S22" s="163"/>
      <c r="T22" s="163"/>
      <c r="U22" s="163"/>
      <c r="V22" s="163"/>
      <c r="W22" s="163"/>
      <c r="X22" s="163"/>
      <c r="Y22" s="162">
        <f t="shared" si="1"/>
        <v>0</v>
      </c>
      <c r="Z22" s="164" t="str">
        <f t="shared" si="2"/>
        <v/>
      </c>
      <c r="AA22" s="165">
        <f t="shared" si="3"/>
        <v>0</v>
      </c>
      <c r="AB22" s="164" t="str">
        <f t="shared" si="4"/>
        <v/>
      </c>
      <c r="AC22" s="166">
        <f t="shared" si="5"/>
        <v>0</v>
      </c>
      <c r="AD22" s="164" t="str">
        <f t="shared" si="6"/>
        <v/>
      </c>
      <c r="AE22" s="160">
        <v>16.0</v>
      </c>
      <c r="AF22" s="161" t="str">
        <f t="shared" si="7"/>
        <v>Misael Starberk Ferreras Pérez</v>
      </c>
      <c r="AG22" s="162"/>
      <c r="AH22" s="162"/>
      <c r="AI22" s="162"/>
      <c r="AJ22" s="162"/>
      <c r="AK22" s="162"/>
      <c r="AL22" s="162"/>
      <c r="AM22" s="162"/>
      <c r="AN22" s="162"/>
      <c r="AO22" s="162"/>
      <c r="AP22" s="162"/>
      <c r="AQ22" s="162"/>
      <c r="AR22" s="162"/>
      <c r="AS22" s="162"/>
      <c r="AT22" s="162"/>
      <c r="AU22" s="162"/>
      <c r="AV22" s="162"/>
      <c r="AW22" s="162"/>
      <c r="AX22" s="163"/>
      <c r="AY22" s="163"/>
      <c r="AZ22" s="163"/>
      <c r="BA22" s="163"/>
      <c r="BB22" s="163">
        <f t="shared" si="8"/>
        <v>0</v>
      </c>
      <c r="BC22" s="164" t="str">
        <f t="shared" si="9"/>
        <v/>
      </c>
      <c r="BD22" s="166">
        <f t="shared" si="10"/>
        <v>0</v>
      </c>
      <c r="BE22" s="164" t="str">
        <f t="shared" si="11"/>
        <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c r="E23" s="163"/>
      <c r="F23" s="163"/>
      <c r="G23" s="163"/>
      <c r="H23" s="163"/>
      <c r="I23" s="163"/>
      <c r="J23" s="163"/>
      <c r="K23" s="163"/>
      <c r="L23" s="163"/>
      <c r="M23" s="163"/>
      <c r="N23" s="163"/>
      <c r="O23" s="163"/>
      <c r="P23" s="163"/>
      <c r="Q23" s="163"/>
      <c r="R23" s="163"/>
      <c r="S23" s="163"/>
      <c r="T23" s="163"/>
      <c r="U23" s="163"/>
      <c r="V23" s="163"/>
      <c r="W23" s="163"/>
      <c r="X23" s="163"/>
      <c r="Y23" s="162">
        <f t="shared" si="1"/>
        <v>0</v>
      </c>
      <c r="Z23" s="164" t="str">
        <f t="shared" si="2"/>
        <v/>
      </c>
      <c r="AA23" s="165">
        <f t="shared" si="3"/>
        <v>0</v>
      </c>
      <c r="AB23" s="164" t="str">
        <f t="shared" si="4"/>
        <v/>
      </c>
      <c r="AC23" s="166">
        <f t="shared" si="5"/>
        <v>0</v>
      </c>
      <c r="AD23" s="164" t="str">
        <f t="shared" si="6"/>
        <v/>
      </c>
      <c r="AE23" s="160">
        <v>17.0</v>
      </c>
      <c r="AF23" s="161" t="str">
        <f t="shared" si="7"/>
        <v>Ruth Esther Fernández Rodríguez</v>
      </c>
      <c r="AG23" s="162"/>
      <c r="AH23" s="162"/>
      <c r="AI23" s="162"/>
      <c r="AJ23" s="162"/>
      <c r="AK23" s="162"/>
      <c r="AL23" s="162"/>
      <c r="AM23" s="162"/>
      <c r="AN23" s="162"/>
      <c r="AO23" s="162"/>
      <c r="AP23" s="162"/>
      <c r="AQ23" s="162"/>
      <c r="AR23" s="162"/>
      <c r="AS23" s="162"/>
      <c r="AT23" s="162"/>
      <c r="AU23" s="162"/>
      <c r="AV23" s="162"/>
      <c r="AW23" s="162"/>
      <c r="AX23" s="163"/>
      <c r="AY23" s="163"/>
      <c r="AZ23" s="163"/>
      <c r="BA23" s="163"/>
      <c r="BB23" s="163">
        <f t="shared" si="8"/>
        <v>0</v>
      </c>
      <c r="BC23" s="164" t="str">
        <f t="shared" si="9"/>
        <v/>
      </c>
      <c r="BD23" s="166">
        <f t="shared" si="10"/>
        <v>0</v>
      </c>
      <c r="BE23" s="164" t="str">
        <f t="shared" si="11"/>
        <v/>
      </c>
      <c r="BF23" s="166">
        <f t="shared" si="12"/>
        <v>0</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c r="E24" s="163"/>
      <c r="F24" s="163"/>
      <c r="G24" s="163"/>
      <c r="H24" s="163"/>
      <c r="I24" s="163"/>
      <c r="J24" s="163"/>
      <c r="K24" s="163"/>
      <c r="L24" s="163"/>
      <c r="M24" s="163"/>
      <c r="N24" s="163"/>
      <c r="O24" s="163"/>
      <c r="P24" s="163"/>
      <c r="Q24" s="163"/>
      <c r="R24" s="163"/>
      <c r="S24" s="163"/>
      <c r="T24" s="163"/>
      <c r="U24" s="163"/>
      <c r="V24" s="163"/>
      <c r="W24" s="163"/>
      <c r="X24" s="163"/>
      <c r="Y24" s="162">
        <f t="shared" si="1"/>
        <v>0</v>
      </c>
      <c r="Z24" s="164" t="str">
        <f t="shared" si="2"/>
        <v/>
      </c>
      <c r="AA24" s="165">
        <f t="shared" si="3"/>
        <v>0</v>
      </c>
      <c r="AB24" s="164" t="str">
        <f t="shared" si="4"/>
        <v/>
      </c>
      <c r="AC24" s="166">
        <f t="shared" si="5"/>
        <v>0</v>
      </c>
      <c r="AD24" s="164" t="str">
        <f t="shared" si="6"/>
        <v/>
      </c>
      <c r="AE24" s="160">
        <v>18.0</v>
      </c>
      <c r="AF24" s="161" t="str">
        <f t="shared" si="7"/>
        <v>Discairy  Filpo Estrella</v>
      </c>
      <c r="AG24" s="162"/>
      <c r="AH24" s="162"/>
      <c r="AI24" s="162"/>
      <c r="AJ24" s="162"/>
      <c r="AK24" s="162"/>
      <c r="AL24" s="162"/>
      <c r="AM24" s="162"/>
      <c r="AN24" s="162"/>
      <c r="AO24" s="162"/>
      <c r="AP24" s="162"/>
      <c r="AQ24" s="162"/>
      <c r="AR24" s="162"/>
      <c r="AS24" s="162"/>
      <c r="AT24" s="162"/>
      <c r="AU24" s="162"/>
      <c r="AV24" s="162"/>
      <c r="AW24" s="162"/>
      <c r="AX24" s="163"/>
      <c r="AY24" s="163"/>
      <c r="AZ24" s="163"/>
      <c r="BA24" s="163"/>
      <c r="BB24" s="163">
        <f t="shared" si="8"/>
        <v>0</v>
      </c>
      <c r="BC24" s="164" t="str">
        <f t="shared" si="9"/>
        <v/>
      </c>
      <c r="BD24" s="166">
        <f t="shared" si="10"/>
        <v>0</v>
      </c>
      <c r="BE24" s="164" t="str">
        <f t="shared" si="11"/>
        <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c r="E25" s="163"/>
      <c r="F25" s="163"/>
      <c r="G25" s="163"/>
      <c r="H25" s="163"/>
      <c r="I25" s="163"/>
      <c r="J25" s="163"/>
      <c r="K25" s="163"/>
      <c r="L25" s="163"/>
      <c r="M25" s="163"/>
      <c r="N25" s="163"/>
      <c r="O25" s="163"/>
      <c r="P25" s="163"/>
      <c r="Q25" s="163"/>
      <c r="R25" s="163"/>
      <c r="S25" s="163"/>
      <c r="T25" s="163"/>
      <c r="U25" s="163"/>
      <c r="V25" s="163"/>
      <c r="W25" s="163"/>
      <c r="X25" s="163"/>
      <c r="Y25" s="162">
        <f t="shared" si="1"/>
        <v>0</v>
      </c>
      <c r="Z25" s="164" t="str">
        <f t="shared" si="2"/>
        <v/>
      </c>
      <c r="AA25" s="165">
        <f t="shared" si="3"/>
        <v>0</v>
      </c>
      <c r="AB25" s="164" t="str">
        <f t="shared" si="4"/>
        <v/>
      </c>
      <c r="AC25" s="166">
        <f t="shared" si="5"/>
        <v>0</v>
      </c>
      <c r="AD25" s="164" t="str">
        <f t="shared" si="6"/>
        <v/>
      </c>
      <c r="AE25" s="160">
        <v>19.0</v>
      </c>
      <c r="AF25" s="161" t="str">
        <f t="shared" si="7"/>
        <v>Alexis Enmanuel Gil  Sánchez</v>
      </c>
      <c r="AG25" s="162"/>
      <c r="AH25" s="162"/>
      <c r="AI25" s="162"/>
      <c r="AJ25" s="162"/>
      <c r="AK25" s="162"/>
      <c r="AL25" s="162"/>
      <c r="AM25" s="162"/>
      <c r="AN25" s="162"/>
      <c r="AO25" s="162"/>
      <c r="AP25" s="162"/>
      <c r="AQ25" s="162"/>
      <c r="AR25" s="162"/>
      <c r="AS25" s="162"/>
      <c r="AT25" s="162"/>
      <c r="AU25" s="162"/>
      <c r="AV25" s="162"/>
      <c r="AW25" s="162"/>
      <c r="AX25" s="163"/>
      <c r="AY25" s="163"/>
      <c r="AZ25" s="163"/>
      <c r="BA25" s="163"/>
      <c r="BB25" s="163">
        <f t="shared" si="8"/>
        <v>0</v>
      </c>
      <c r="BC25" s="164" t="str">
        <f t="shared" si="9"/>
        <v/>
      </c>
      <c r="BD25" s="166">
        <f t="shared" si="10"/>
        <v>0</v>
      </c>
      <c r="BE25" s="164" t="str">
        <f t="shared" si="11"/>
        <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c r="E26" s="163"/>
      <c r="F26" s="163"/>
      <c r="G26" s="163"/>
      <c r="H26" s="163"/>
      <c r="I26" s="163"/>
      <c r="J26" s="163"/>
      <c r="K26" s="163"/>
      <c r="L26" s="163"/>
      <c r="M26" s="163"/>
      <c r="N26" s="163"/>
      <c r="O26" s="163"/>
      <c r="P26" s="163"/>
      <c r="Q26" s="163"/>
      <c r="R26" s="163"/>
      <c r="S26" s="163"/>
      <c r="T26" s="163"/>
      <c r="U26" s="163"/>
      <c r="V26" s="163"/>
      <c r="W26" s="163"/>
      <c r="X26" s="163"/>
      <c r="Y26" s="162">
        <f t="shared" si="1"/>
        <v>0</v>
      </c>
      <c r="Z26" s="164" t="str">
        <f t="shared" si="2"/>
        <v/>
      </c>
      <c r="AA26" s="165">
        <f t="shared" si="3"/>
        <v>0</v>
      </c>
      <c r="AB26" s="164" t="str">
        <f t="shared" si="4"/>
        <v/>
      </c>
      <c r="AC26" s="166">
        <f t="shared" si="5"/>
        <v>0</v>
      </c>
      <c r="AD26" s="164" t="str">
        <f t="shared" si="6"/>
        <v/>
      </c>
      <c r="AE26" s="160">
        <v>20.0</v>
      </c>
      <c r="AF26" s="161" t="str">
        <f t="shared" si="7"/>
        <v>Ayendy Jesús Guzmán</v>
      </c>
      <c r="AG26" s="162"/>
      <c r="AH26" s="162"/>
      <c r="AI26" s="162"/>
      <c r="AJ26" s="162"/>
      <c r="AK26" s="162"/>
      <c r="AL26" s="162"/>
      <c r="AM26" s="162"/>
      <c r="AN26" s="162"/>
      <c r="AO26" s="162"/>
      <c r="AP26" s="162"/>
      <c r="AQ26" s="162"/>
      <c r="AR26" s="162"/>
      <c r="AS26" s="162"/>
      <c r="AT26" s="162"/>
      <c r="AU26" s="162"/>
      <c r="AV26" s="162"/>
      <c r="AW26" s="162"/>
      <c r="AX26" s="163"/>
      <c r="AY26" s="163"/>
      <c r="AZ26" s="163"/>
      <c r="BA26" s="163"/>
      <c r="BB26" s="163">
        <f t="shared" si="8"/>
        <v>0</v>
      </c>
      <c r="BC26" s="164" t="str">
        <f t="shared" si="9"/>
        <v/>
      </c>
      <c r="BD26" s="166">
        <f t="shared" si="10"/>
        <v>0</v>
      </c>
      <c r="BE26" s="164" t="str">
        <f t="shared" si="11"/>
        <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c r="E27" s="163"/>
      <c r="F27" s="163"/>
      <c r="G27" s="163"/>
      <c r="H27" s="163"/>
      <c r="I27" s="163"/>
      <c r="J27" s="163"/>
      <c r="K27" s="163"/>
      <c r="L27" s="163"/>
      <c r="M27" s="163"/>
      <c r="N27" s="163"/>
      <c r="O27" s="163"/>
      <c r="P27" s="163"/>
      <c r="Q27" s="163"/>
      <c r="R27" s="163"/>
      <c r="S27" s="163"/>
      <c r="T27" s="163"/>
      <c r="U27" s="163"/>
      <c r="V27" s="163"/>
      <c r="W27" s="163"/>
      <c r="X27" s="163"/>
      <c r="Y27" s="162">
        <f t="shared" si="1"/>
        <v>0</v>
      </c>
      <c r="Z27" s="164" t="str">
        <f t="shared" si="2"/>
        <v/>
      </c>
      <c r="AA27" s="165">
        <f t="shared" si="3"/>
        <v>0</v>
      </c>
      <c r="AB27" s="164" t="str">
        <f t="shared" si="4"/>
        <v/>
      </c>
      <c r="AC27" s="166">
        <f t="shared" si="5"/>
        <v>0</v>
      </c>
      <c r="AD27" s="164" t="str">
        <f t="shared" si="6"/>
        <v/>
      </c>
      <c r="AE27" s="160">
        <v>21.0</v>
      </c>
      <c r="AF27" s="161" t="str">
        <f t="shared" si="7"/>
        <v>Yassir  Hernández Disla</v>
      </c>
      <c r="AG27" s="162"/>
      <c r="AH27" s="162"/>
      <c r="AI27" s="162"/>
      <c r="AJ27" s="162"/>
      <c r="AK27" s="162"/>
      <c r="AL27" s="162"/>
      <c r="AM27" s="162"/>
      <c r="AN27" s="162"/>
      <c r="AO27" s="162"/>
      <c r="AP27" s="162"/>
      <c r="AQ27" s="162"/>
      <c r="AR27" s="162"/>
      <c r="AS27" s="162"/>
      <c r="AT27" s="162"/>
      <c r="AU27" s="162"/>
      <c r="AV27" s="162"/>
      <c r="AW27" s="162"/>
      <c r="AX27" s="163"/>
      <c r="AY27" s="163"/>
      <c r="AZ27" s="163"/>
      <c r="BA27" s="163"/>
      <c r="BB27" s="163">
        <f t="shared" si="8"/>
        <v>0</v>
      </c>
      <c r="BC27" s="164" t="str">
        <f t="shared" si="9"/>
        <v/>
      </c>
      <c r="BD27" s="166">
        <f t="shared" si="10"/>
        <v>0</v>
      </c>
      <c r="BE27" s="164" t="str">
        <f t="shared" si="11"/>
        <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c r="E28" s="163"/>
      <c r="F28" s="163"/>
      <c r="G28" s="163"/>
      <c r="H28" s="163"/>
      <c r="I28" s="163"/>
      <c r="J28" s="163"/>
      <c r="K28" s="163"/>
      <c r="L28" s="163"/>
      <c r="M28" s="163"/>
      <c r="N28" s="163"/>
      <c r="O28" s="163"/>
      <c r="P28" s="163"/>
      <c r="Q28" s="163"/>
      <c r="R28" s="163"/>
      <c r="S28" s="163"/>
      <c r="T28" s="163"/>
      <c r="U28" s="163"/>
      <c r="V28" s="163"/>
      <c r="W28" s="163"/>
      <c r="X28" s="163"/>
      <c r="Y28" s="162">
        <f t="shared" si="1"/>
        <v>0</v>
      </c>
      <c r="Z28" s="164" t="str">
        <f t="shared" si="2"/>
        <v/>
      </c>
      <c r="AA28" s="165">
        <f t="shared" si="3"/>
        <v>0</v>
      </c>
      <c r="AB28" s="164" t="str">
        <f t="shared" si="4"/>
        <v/>
      </c>
      <c r="AC28" s="166">
        <f t="shared" si="5"/>
        <v>0</v>
      </c>
      <c r="AD28" s="164" t="str">
        <f t="shared" si="6"/>
        <v/>
      </c>
      <c r="AE28" s="160">
        <v>22.0</v>
      </c>
      <c r="AF28" s="161" t="str">
        <f t="shared" si="7"/>
        <v>Yadiel  Jiménez Betances</v>
      </c>
      <c r="AG28" s="162"/>
      <c r="AH28" s="162"/>
      <c r="AI28" s="162"/>
      <c r="AJ28" s="162"/>
      <c r="AK28" s="162"/>
      <c r="AL28" s="162"/>
      <c r="AM28" s="162"/>
      <c r="AN28" s="162"/>
      <c r="AO28" s="162"/>
      <c r="AP28" s="162"/>
      <c r="AQ28" s="162"/>
      <c r="AR28" s="162"/>
      <c r="AS28" s="162"/>
      <c r="AT28" s="162"/>
      <c r="AU28" s="162"/>
      <c r="AV28" s="162"/>
      <c r="AW28" s="162"/>
      <c r="AX28" s="163"/>
      <c r="AY28" s="163"/>
      <c r="AZ28" s="163"/>
      <c r="BA28" s="163"/>
      <c r="BB28" s="163">
        <f t="shared" si="8"/>
        <v>0</v>
      </c>
      <c r="BC28" s="164" t="str">
        <f t="shared" si="9"/>
        <v/>
      </c>
      <c r="BD28" s="166">
        <f t="shared" si="10"/>
        <v>0</v>
      </c>
      <c r="BE28" s="164" t="str">
        <f t="shared" si="11"/>
        <v/>
      </c>
      <c r="BF28" s="166">
        <f t="shared" si="12"/>
        <v>0</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c r="E29" s="163"/>
      <c r="F29" s="163"/>
      <c r="G29" s="163"/>
      <c r="H29" s="163"/>
      <c r="I29" s="163"/>
      <c r="J29" s="163"/>
      <c r="K29" s="163"/>
      <c r="L29" s="163"/>
      <c r="M29" s="163"/>
      <c r="N29" s="163"/>
      <c r="O29" s="163"/>
      <c r="P29" s="163"/>
      <c r="Q29" s="163"/>
      <c r="R29" s="163"/>
      <c r="S29" s="163"/>
      <c r="T29" s="163"/>
      <c r="U29" s="163"/>
      <c r="V29" s="163"/>
      <c r="W29" s="163"/>
      <c r="X29" s="163"/>
      <c r="Y29" s="162">
        <f t="shared" si="1"/>
        <v>0</v>
      </c>
      <c r="Z29" s="164" t="str">
        <f t="shared" si="2"/>
        <v/>
      </c>
      <c r="AA29" s="165">
        <f t="shared" si="3"/>
        <v>0</v>
      </c>
      <c r="AB29" s="164" t="str">
        <f t="shared" si="4"/>
        <v/>
      </c>
      <c r="AC29" s="166">
        <f t="shared" si="5"/>
        <v>0</v>
      </c>
      <c r="AD29" s="164" t="str">
        <f t="shared" si="6"/>
        <v/>
      </c>
      <c r="AE29" s="160">
        <v>23.0</v>
      </c>
      <c r="AF29" s="161" t="str">
        <f t="shared" si="7"/>
        <v>Yamel  Mella Aquino</v>
      </c>
      <c r="AG29" s="162"/>
      <c r="AH29" s="162"/>
      <c r="AI29" s="162"/>
      <c r="AJ29" s="162"/>
      <c r="AK29" s="162"/>
      <c r="AL29" s="162"/>
      <c r="AM29" s="162"/>
      <c r="AN29" s="162"/>
      <c r="AO29" s="162"/>
      <c r="AP29" s="162"/>
      <c r="AQ29" s="162"/>
      <c r="AR29" s="162"/>
      <c r="AS29" s="162"/>
      <c r="AT29" s="162"/>
      <c r="AU29" s="162"/>
      <c r="AV29" s="162"/>
      <c r="AW29" s="162"/>
      <c r="AX29" s="163"/>
      <c r="AY29" s="163"/>
      <c r="AZ29" s="163"/>
      <c r="BA29" s="163"/>
      <c r="BB29" s="163">
        <f t="shared" si="8"/>
        <v>0</v>
      </c>
      <c r="BC29" s="164" t="str">
        <f t="shared" si="9"/>
        <v/>
      </c>
      <c r="BD29" s="166">
        <f t="shared" si="10"/>
        <v>0</v>
      </c>
      <c r="BE29" s="164" t="str">
        <f t="shared" si="11"/>
        <v/>
      </c>
      <c r="BF29" s="166">
        <f t="shared" si="12"/>
        <v>0</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c r="E30" s="163"/>
      <c r="F30" s="163"/>
      <c r="G30" s="163"/>
      <c r="H30" s="163"/>
      <c r="I30" s="163"/>
      <c r="J30" s="163"/>
      <c r="K30" s="163"/>
      <c r="L30" s="163"/>
      <c r="M30" s="163"/>
      <c r="N30" s="163"/>
      <c r="O30" s="163"/>
      <c r="P30" s="163"/>
      <c r="Q30" s="163"/>
      <c r="R30" s="163"/>
      <c r="S30" s="163"/>
      <c r="T30" s="163"/>
      <c r="U30" s="163"/>
      <c r="V30" s="163"/>
      <c r="W30" s="163"/>
      <c r="X30" s="163"/>
      <c r="Y30" s="162">
        <f t="shared" si="1"/>
        <v>0</v>
      </c>
      <c r="Z30" s="164" t="str">
        <f t="shared" si="2"/>
        <v/>
      </c>
      <c r="AA30" s="165">
        <f t="shared" si="3"/>
        <v>0</v>
      </c>
      <c r="AB30" s="164" t="str">
        <f t="shared" si="4"/>
        <v/>
      </c>
      <c r="AC30" s="166">
        <f t="shared" si="5"/>
        <v>0</v>
      </c>
      <c r="AD30" s="164" t="str">
        <f t="shared" si="6"/>
        <v/>
      </c>
      <c r="AE30" s="160">
        <v>24.0</v>
      </c>
      <c r="AF30" s="161" t="str">
        <f t="shared" si="7"/>
        <v>Sariely Del Carmen Mena Chávez</v>
      </c>
      <c r="AG30" s="162"/>
      <c r="AH30" s="162"/>
      <c r="AI30" s="162"/>
      <c r="AJ30" s="162"/>
      <c r="AK30" s="162"/>
      <c r="AL30" s="162"/>
      <c r="AM30" s="162"/>
      <c r="AN30" s="162"/>
      <c r="AO30" s="162"/>
      <c r="AP30" s="162"/>
      <c r="AQ30" s="162"/>
      <c r="AR30" s="162"/>
      <c r="AS30" s="162"/>
      <c r="AT30" s="162"/>
      <c r="AU30" s="162"/>
      <c r="AV30" s="162"/>
      <c r="AW30" s="162"/>
      <c r="AX30" s="163"/>
      <c r="AY30" s="163"/>
      <c r="AZ30" s="163"/>
      <c r="BA30" s="163"/>
      <c r="BB30" s="163">
        <f t="shared" si="8"/>
        <v>0</v>
      </c>
      <c r="BC30" s="164" t="str">
        <f t="shared" si="9"/>
        <v/>
      </c>
      <c r="BD30" s="166">
        <f t="shared" si="10"/>
        <v>0</v>
      </c>
      <c r="BE30" s="164" t="str">
        <f t="shared" si="11"/>
        <v/>
      </c>
      <c r="BF30" s="166">
        <f t="shared" si="12"/>
        <v>0</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c r="E31" s="163"/>
      <c r="F31" s="163"/>
      <c r="G31" s="163"/>
      <c r="H31" s="163"/>
      <c r="I31" s="163"/>
      <c r="J31" s="163"/>
      <c r="K31" s="163"/>
      <c r="L31" s="163"/>
      <c r="M31" s="163"/>
      <c r="N31" s="163"/>
      <c r="O31" s="163"/>
      <c r="P31" s="163"/>
      <c r="Q31" s="163"/>
      <c r="R31" s="163"/>
      <c r="S31" s="163"/>
      <c r="T31" s="163"/>
      <c r="U31" s="163"/>
      <c r="V31" s="163"/>
      <c r="W31" s="163"/>
      <c r="X31" s="163"/>
      <c r="Y31" s="162">
        <f t="shared" si="1"/>
        <v>0</v>
      </c>
      <c r="Z31" s="164" t="str">
        <f t="shared" si="2"/>
        <v/>
      </c>
      <c r="AA31" s="165">
        <f t="shared" si="3"/>
        <v>0</v>
      </c>
      <c r="AB31" s="164" t="str">
        <f t="shared" si="4"/>
        <v/>
      </c>
      <c r="AC31" s="166">
        <f t="shared" si="5"/>
        <v>0</v>
      </c>
      <c r="AD31" s="164" t="str">
        <f t="shared" si="6"/>
        <v/>
      </c>
      <c r="AE31" s="160">
        <v>25.0</v>
      </c>
      <c r="AF31" s="161" t="str">
        <f t="shared" si="7"/>
        <v>David Carmelo Navas Fernández</v>
      </c>
      <c r="AG31" s="162"/>
      <c r="AH31" s="162"/>
      <c r="AI31" s="162"/>
      <c r="AJ31" s="162"/>
      <c r="AK31" s="162"/>
      <c r="AL31" s="162"/>
      <c r="AM31" s="162"/>
      <c r="AN31" s="162"/>
      <c r="AO31" s="162"/>
      <c r="AP31" s="162"/>
      <c r="AQ31" s="162"/>
      <c r="AR31" s="162"/>
      <c r="AS31" s="162"/>
      <c r="AT31" s="162"/>
      <c r="AU31" s="162"/>
      <c r="AV31" s="162"/>
      <c r="AW31" s="162"/>
      <c r="AX31" s="163"/>
      <c r="AY31" s="163"/>
      <c r="AZ31" s="163"/>
      <c r="BA31" s="163"/>
      <c r="BB31" s="163">
        <f t="shared" si="8"/>
        <v>0</v>
      </c>
      <c r="BC31" s="164" t="str">
        <f t="shared" si="9"/>
        <v/>
      </c>
      <c r="BD31" s="166">
        <f t="shared" si="10"/>
        <v>0</v>
      </c>
      <c r="BE31" s="164" t="str">
        <f t="shared" si="11"/>
        <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c r="E32" s="163"/>
      <c r="F32" s="163"/>
      <c r="G32" s="163"/>
      <c r="H32" s="163"/>
      <c r="I32" s="163"/>
      <c r="J32" s="163"/>
      <c r="K32" s="163"/>
      <c r="L32" s="163"/>
      <c r="M32" s="163"/>
      <c r="N32" s="163"/>
      <c r="O32" s="163"/>
      <c r="P32" s="163"/>
      <c r="Q32" s="163"/>
      <c r="R32" s="163"/>
      <c r="S32" s="163"/>
      <c r="T32" s="163"/>
      <c r="U32" s="163"/>
      <c r="V32" s="163"/>
      <c r="W32" s="163"/>
      <c r="X32" s="163"/>
      <c r="Y32" s="162">
        <f t="shared" si="1"/>
        <v>0</v>
      </c>
      <c r="Z32" s="164" t="str">
        <f t="shared" si="2"/>
        <v/>
      </c>
      <c r="AA32" s="165">
        <f t="shared" si="3"/>
        <v>0</v>
      </c>
      <c r="AB32" s="164" t="str">
        <f t="shared" si="4"/>
        <v/>
      </c>
      <c r="AC32" s="166">
        <f t="shared" si="5"/>
        <v>0</v>
      </c>
      <c r="AD32" s="164" t="str">
        <f t="shared" si="6"/>
        <v/>
      </c>
      <c r="AE32" s="160">
        <v>26.0</v>
      </c>
      <c r="AF32" s="161" t="str">
        <f t="shared" si="7"/>
        <v>Andriw Jelier Ortiz Rodríguez</v>
      </c>
      <c r="AG32" s="162"/>
      <c r="AH32" s="162"/>
      <c r="AI32" s="162"/>
      <c r="AJ32" s="162"/>
      <c r="AK32" s="162"/>
      <c r="AL32" s="162"/>
      <c r="AM32" s="162"/>
      <c r="AN32" s="162"/>
      <c r="AO32" s="162"/>
      <c r="AP32" s="162"/>
      <c r="AQ32" s="162"/>
      <c r="AR32" s="162"/>
      <c r="AS32" s="162"/>
      <c r="AT32" s="162"/>
      <c r="AU32" s="162"/>
      <c r="AV32" s="162"/>
      <c r="AW32" s="162"/>
      <c r="AX32" s="163"/>
      <c r="AY32" s="163"/>
      <c r="AZ32" s="163"/>
      <c r="BA32" s="163"/>
      <c r="BB32" s="163">
        <f t="shared" si="8"/>
        <v>0</v>
      </c>
      <c r="BC32" s="164" t="str">
        <f t="shared" si="9"/>
        <v/>
      </c>
      <c r="BD32" s="166">
        <f t="shared" si="10"/>
        <v>0</v>
      </c>
      <c r="BE32" s="164" t="str">
        <f t="shared" si="11"/>
        <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c r="E33" s="163"/>
      <c r="F33" s="163"/>
      <c r="G33" s="163"/>
      <c r="H33" s="163"/>
      <c r="I33" s="163"/>
      <c r="J33" s="163"/>
      <c r="K33" s="163"/>
      <c r="L33" s="163"/>
      <c r="M33" s="163"/>
      <c r="N33" s="163"/>
      <c r="O33" s="163"/>
      <c r="P33" s="163"/>
      <c r="Q33" s="163"/>
      <c r="R33" s="163"/>
      <c r="S33" s="163"/>
      <c r="T33" s="163"/>
      <c r="U33" s="163"/>
      <c r="V33" s="163"/>
      <c r="W33" s="163"/>
      <c r="X33" s="163"/>
      <c r="Y33" s="162">
        <f t="shared" si="1"/>
        <v>0</v>
      </c>
      <c r="Z33" s="164" t="str">
        <f t="shared" si="2"/>
        <v/>
      </c>
      <c r="AA33" s="165">
        <f t="shared" si="3"/>
        <v>0</v>
      </c>
      <c r="AB33" s="164" t="str">
        <f t="shared" si="4"/>
        <v/>
      </c>
      <c r="AC33" s="166">
        <f t="shared" si="5"/>
        <v>0</v>
      </c>
      <c r="AD33" s="164" t="str">
        <f t="shared" si="6"/>
        <v/>
      </c>
      <c r="AE33" s="160">
        <v>27.0</v>
      </c>
      <c r="AF33" s="161" t="str">
        <f t="shared" si="7"/>
        <v>Dashley Nicole Peña García</v>
      </c>
      <c r="AG33" s="162"/>
      <c r="AH33" s="162"/>
      <c r="AI33" s="162"/>
      <c r="AJ33" s="162"/>
      <c r="AK33" s="162"/>
      <c r="AL33" s="162"/>
      <c r="AM33" s="162"/>
      <c r="AN33" s="162"/>
      <c r="AO33" s="162"/>
      <c r="AP33" s="162"/>
      <c r="AQ33" s="162"/>
      <c r="AR33" s="162"/>
      <c r="AS33" s="162"/>
      <c r="AT33" s="162"/>
      <c r="AU33" s="162"/>
      <c r="AV33" s="162"/>
      <c r="AW33" s="162"/>
      <c r="AX33" s="163"/>
      <c r="AY33" s="163"/>
      <c r="AZ33" s="163"/>
      <c r="BA33" s="163"/>
      <c r="BB33" s="163">
        <f t="shared" si="8"/>
        <v>0</v>
      </c>
      <c r="BC33" s="164" t="str">
        <f t="shared" si="9"/>
        <v/>
      </c>
      <c r="BD33" s="166">
        <f t="shared" si="10"/>
        <v>0</v>
      </c>
      <c r="BE33" s="164" t="str">
        <f t="shared" si="11"/>
        <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c r="E34" s="163"/>
      <c r="F34" s="163"/>
      <c r="G34" s="163"/>
      <c r="H34" s="163"/>
      <c r="I34" s="163"/>
      <c r="J34" s="163"/>
      <c r="K34" s="163"/>
      <c r="L34" s="163"/>
      <c r="M34" s="163"/>
      <c r="N34" s="163"/>
      <c r="O34" s="163"/>
      <c r="P34" s="163"/>
      <c r="Q34" s="163"/>
      <c r="R34" s="163"/>
      <c r="S34" s="163"/>
      <c r="T34" s="163"/>
      <c r="U34" s="163"/>
      <c r="V34" s="163"/>
      <c r="W34" s="163"/>
      <c r="X34" s="163"/>
      <c r="Y34" s="162">
        <f t="shared" si="1"/>
        <v>0</v>
      </c>
      <c r="Z34" s="164" t="str">
        <f t="shared" si="2"/>
        <v/>
      </c>
      <c r="AA34" s="165">
        <f t="shared" si="3"/>
        <v>0</v>
      </c>
      <c r="AB34" s="164" t="str">
        <f t="shared" si="4"/>
        <v/>
      </c>
      <c r="AC34" s="166">
        <f t="shared" si="5"/>
        <v>0</v>
      </c>
      <c r="AD34" s="164" t="str">
        <f t="shared" si="6"/>
        <v/>
      </c>
      <c r="AE34" s="160">
        <v>28.0</v>
      </c>
      <c r="AF34" s="161" t="str">
        <f t="shared" si="7"/>
        <v>Yesly  Peña Muñoz</v>
      </c>
      <c r="AG34" s="162"/>
      <c r="AH34" s="162"/>
      <c r="AI34" s="162"/>
      <c r="AJ34" s="162"/>
      <c r="AK34" s="162"/>
      <c r="AL34" s="162"/>
      <c r="AM34" s="162"/>
      <c r="AN34" s="162"/>
      <c r="AO34" s="162"/>
      <c r="AP34" s="162"/>
      <c r="AQ34" s="162"/>
      <c r="AR34" s="162"/>
      <c r="AS34" s="162"/>
      <c r="AT34" s="162"/>
      <c r="AU34" s="162"/>
      <c r="AV34" s="162"/>
      <c r="AW34" s="162"/>
      <c r="AX34" s="163"/>
      <c r="AY34" s="163"/>
      <c r="AZ34" s="163"/>
      <c r="BA34" s="163"/>
      <c r="BB34" s="163">
        <f t="shared" si="8"/>
        <v>0</v>
      </c>
      <c r="BC34" s="164" t="str">
        <f t="shared" si="9"/>
        <v/>
      </c>
      <c r="BD34" s="166">
        <f t="shared" si="10"/>
        <v>0</v>
      </c>
      <c r="BE34" s="164" t="str">
        <f t="shared" si="11"/>
        <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c r="E35" s="163"/>
      <c r="F35" s="163"/>
      <c r="G35" s="163"/>
      <c r="H35" s="163"/>
      <c r="I35" s="163"/>
      <c r="J35" s="163"/>
      <c r="K35" s="163"/>
      <c r="L35" s="163"/>
      <c r="M35" s="163"/>
      <c r="N35" s="163"/>
      <c r="O35" s="163"/>
      <c r="P35" s="163"/>
      <c r="Q35" s="163"/>
      <c r="R35" s="163"/>
      <c r="S35" s="163"/>
      <c r="T35" s="163"/>
      <c r="U35" s="163"/>
      <c r="V35" s="163"/>
      <c r="W35" s="163"/>
      <c r="X35" s="163"/>
      <c r="Y35" s="162">
        <f t="shared" si="1"/>
        <v>0</v>
      </c>
      <c r="Z35" s="164" t="str">
        <f t="shared" si="2"/>
        <v/>
      </c>
      <c r="AA35" s="165">
        <f t="shared" si="3"/>
        <v>0</v>
      </c>
      <c r="AB35" s="164" t="str">
        <f t="shared" si="4"/>
        <v/>
      </c>
      <c r="AC35" s="166">
        <f t="shared" si="5"/>
        <v>0</v>
      </c>
      <c r="AD35" s="164" t="str">
        <f t="shared" si="6"/>
        <v/>
      </c>
      <c r="AE35" s="160">
        <v>29.0</v>
      </c>
      <c r="AF35" s="161" t="str">
        <f t="shared" si="7"/>
        <v>Wilbert  Peña Paulino</v>
      </c>
      <c r="AG35" s="162"/>
      <c r="AH35" s="162"/>
      <c r="AI35" s="162"/>
      <c r="AJ35" s="162"/>
      <c r="AK35" s="162"/>
      <c r="AL35" s="162"/>
      <c r="AM35" s="162"/>
      <c r="AN35" s="162"/>
      <c r="AO35" s="162"/>
      <c r="AP35" s="162"/>
      <c r="AQ35" s="162"/>
      <c r="AR35" s="162"/>
      <c r="AS35" s="162"/>
      <c r="AT35" s="162"/>
      <c r="AU35" s="162"/>
      <c r="AV35" s="162"/>
      <c r="AW35" s="162"/>
      <c r="AX35" s="163"/>
      <c r="AY35" s="163"/>
      <c r="AZ35" s="163"/>
      <c r="BA35" s="163"/>
      <c r="BB35" s="163">
        <f t="shared" si="8"/>
        <v>0</v>
      </c>
      <c r="BC35" s="164" t="str">
        <f t="shared" si="9"/>
        <v/>
      </c>
      <c r="BD35" s="166">
        <f t="shared" si="10"/>
        <v>0</v>
      </c>
      <c r="BE35" s="164" t="str">
        <f t="shared" si="11"/>
        <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c r="E36" s="163"/>
      <c r="F36" s="163"/>
      <c r="G36" s="163"/>
      <c r="H36" s="163"/>
      <c r="I36" s="163"/>
      <c r="J36" s="163"/>
      <c r="K36" s="163"/>
      <c r="L36" s="163"/>
      <c r="M36" s="163"/>
      <c r="N36" s="163"/>
      <c r="O36" s="163"/>
      <c r="P36" s="163"/>
      <c r="Q36" s="163"/>
      <c r="R36" s="163"/>
      <c r="S36" s="163"/>
      <c r="T36" s="163"/>
      <c r="U36" s="163"/>
      <c r="V36" s="163"/>
      <c r="W36" s="163"/>
      <c r="X36" s="163"/>
      <c r="Y36" s="162">
        <f t="shared" si="1"/>
        <v>0</v>
      </c>
      <c r="Z36" s="164" t="str">
        <f t="shared" si="2"/>
        <v/>
      </c>
      <c r="AA36" s="165">
        <f t="shared" si="3"/>
        <v>0</v>
      </c>
      <c r="AB36" s="164" t="str">
        <f t="shared" si="4"/>
        <v/>
      </c>
      <c r="AC36" s="166">
        <f t="shared" si="5"/>
        <v>0</v>
      </c>
      <c r="AD36" s="164" t="str">
        <f t="shared" si="6"/>
        <v/>
      </c>
      <c r="AE36" s="160">
        <v>30.0</v>
      </c>
      <c r="AF36" s="161" t="str">
        <f t="shared" si="7"/>
        <v>Yonayry  Peña Santos</v>
      </c>
      <c r="AG36" s="162"/>
      <c r="AH36" s="162"/>
      <c r="AI36" s="162"/>
      <c r="AJ36" s="162"/>
      <c r="AK36" s="162"/>
      <c r="AL36" s="162"/>
      <c r="AM36" s="162"/>
      <c r="AN36" s="162"/>
      <c r="AO36" s="162"/>
      <c r="AP36" s="162"/>
      <c r="AQ36" s="162"/>
      <c r="AR36" s="162"/>
      <c r="AS36" s="162"/>
      <c r="AT36" s="162"/>
      <c r="AU36" s="162"/>
      <c r="AV36" s="162"/>
      <c r="AW36" s="162"/>
      <c r="AX36" s="163"/>
      <c r="AY36" s="163"/>
      <c r="AZ36" s="163"/>
      <c r="BA36" s="163"/>
      <c r="BB36" s="163">
        <f t="shared" si="8"/>
        <v>0</v>
      </c>
      <c r="BC36" s="164" t="str">
        <f t="shared" si="9"/>
        <v/>
      </c>
      <c r="BD36" s="166">
        <f t="shared" si="10"/>
        <v>0</v>
      </c>
      <c r="BE36" s="164" t="str">
        <f t="shared" si="11"/>
        <v/>
      </c>
      <c r="BF36" s="166">
        <f t="shared" si="12"/>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c r="E37" s="163"/>
      <c r="F37" s="163"/>
      <c r="G37" s="163"/>
      <c r="H37" s="163"/>
      <c r="I37" s="163"/>
      <c r="J37" s="163"/>
      <c r="K37" s="163"/>
      <c r="L37" s="163"/>
      <c r="M37" s="163"/>
      <c r="N37" s="163"/>
      <c r="O37" s="163"/>
      <c r="P37" s="163"/>
      <c r="Q37" s="163"/>
      <c r="R37" s="163"/>
      <c r="S37" s="163"/>
      <c r="T37" s="163"/>
      <c r="U37" s="163"/>
      <c r="V37" s="163"/>
      <c r="W37" s="163"/>
      <c r="X37" s="163"/>
      <c r="Y37" s="162">
        <f t="shared" si="1"/>
        <v>0</v>
      </c>
      <c r="Z37" s="164" t="str">
        <f t="shared" si="2"/>
        <v/>
      </c>
      <c r="AA37" s="165">
        <f t="shared" si="3"/>
        <v>0</v>
      </c>
      <c r="AB37" s="164" t="str">
        <f t="shared" si="4"/>
        <v/>
      </c>
      <c r="AC37" s="166">
        <f t="shared" si="5"/>
        <v>0</v>
      </c>
      <c r="AD37" s="164" t="str">
        <f t="shared" si="6"/>
        <v/>
      </c>
      <c r="AE37" s="160">
        <v>31.0</v>
      </c>
      <c r="AF37" s="161" t="str">
        <f t="shared" si="7"/>
        <v>Rossier Analiz Pérez Rodríguez</v>
      </c>
      <c r="AG37" s="162"/>
      <c r="AH37" s="162"/>
      <c r="AI37" s="162"/>
      <c r="AJ37" s="162"/>
      <c r="AK37" s="162"/>
      <c r="AL37" s="162"/>
      <c r="AM37" s="162"/>
      <c r="AN37" s="162"/>
      <c r="AO37" s="162"/>
      <c r="AP37" s="162"/>
      <c r="AQ37" s="162"/>
      <c r="AR37" s="162"/>
      <c r="AS37" s="162"/>
      <c r="AT37" s="162"/>
      <c r="AU37" s="162"/>
      <c r="AV37" s="162"/>
      <c r="AW37" s="162"/>
      <c r="AX37" s="163"/>
      <c r="AY37" s="163"/>
      <c r="AZ37" s="163"/>
      <c r="BA37" s="163"/>
      <c r="BB37" s="163">
        <f t="shared" si="8"/>
        <v>0</v>
      </c>
      <c r="BC37" s="164" t="str">
        <f t="shared" si="9"/>
        <v/>
      </c>
      <c r="BD37" s="166">
        <f t="shared" si="10"/>
        <v>0</v>
      </c>
      <c r="BE37" s="164" t="str">
        <f t="shared" si="11"/>
        <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c r="E38" s="163"/>
      <c r="F38" s="163"/>
      <c r="G38" s="163"/>
      <c r="H38" s="163"/>
      <c r="I38" s="163"/>
      <c r="J38" s="163"/>
      <c r="K38" s="163"/>
      <c r="L38" s="163"/>
      <c r="M38" s="163"/>
      <c r="N38" s="163"/>
      <c r="O38" s="163"/>
      <c r="P38" s="163"/>
      <c r="Q38" s="163"/>
      <c r="R38" s="163"/>
      <c r="S38" s="163"/>
      <c r="T38" s="163"/>
      <c r="U38" s="163"/>
      <c r="V38" s="163"/>
      <c r="W38" s="163"/>
      <c r="X38" s="163"/>
      <c r="Y38" s="162">
        <f t="shared" si="1"/>
        <v>0</v>
      </c>
      <c r="Z38" s="164" t="str">
        <f t="shared" si="2"/>
        <v/>
      </c>
      <c r="AA38" s="165">
        <f t="shared" si="3"/>
        <v>0</v>
      </c>
      <c r="AB38" s="164" t="str">
        <f t="shared" si="4"/>
        <v/>
      </c>
      <c r="AC38" s="166">
        <f t="shared" si="5"/>
        <v>0</v>
      </c>
      <c r="AD38" s="164" t="str">
        <f t="shared" si="6"/>
        <v/>
      </c>
      <c r="AE38" s="160">
        <v>32.0</v>
      </c>
      <c r="AF38" s="161" t="str">
        <f t="shared" si="7"/>
        <v>Joseph Francisco Ramírez Espinosa</v>
      </c>
      <c r="AG38" s="162"/>
      <c r="AH38" s="162"/>
      <c r="AI38" s="162"/>
      <c r="AJ38" s="162"/>
      <c r="AK38" s="162"/>
      <c r="AL38" s="162"/>
      <c r="AM38" s="162"/>
      <c r="AN38" s="162"/>
      <c r="AO38" s="162"/>
      <c r="AP38" s="162"/>
      <c r="AQ38" s="162"/>
      <c r="AR38" s="162"/>
      <c r="AS38" s="162"/>
      <c r="AT38" s="162"/>
      <c r="AU38" s="162"/>
      <c r="AV38" s="162"/>
      <c r="AW38" s="162"/>
      <c r="AX38" s="163"/>
      <c r="AY38" s="163"/>
      <c r="AZ38" s="163"/>
      <c r="BA38" s="163"/>
      <c r="BB38" s="163">
        <f t="shared" si="8"/>
        <v>0</v>
      </c>
      <c r="BC38" s="164" t="str">
        <f t="shared" si="9"/>
        <v/>
      </c>
      <c r="BD38" s="166">
        <f t="shared" si="10"/>
        <v>0</v>
      </c>
      <c r="BE38" s="164" t="str">
        <f t="shared" si="11"/>
        <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c r="E39" s="163"/>
      <c r="F39" s="163"/>
      <c r="G39" s="163"/>
      <c r="H39" s="163"/>
      <c r="I39" s="163"/>
      <c r="J39" s="163"/>
      <c r="K39" s="163"/>
      <c r="L39" s="163"/>
      <c r="M39" s="163"/>
      <c r="N39" s="163"/>
      <c r="O39" s="163"/>
      <c r="P39" s="163"/>
      <c r="Q39" s="163"/>
      <c r="R39" s="163"/>
      <c r="S39" s="163"/>
      <c r="T39" s="163"/>
      <c r="U39" s="163"/>
      <c r="V39" s="163"/>
      <c r="W39" s="163"/>
      <c r="X39" s="163"/>
      <c r="Y39" s="162">
        <f t="shared" si="1"/>
        <v>0</v>
      </c>
      <c r="Z39" s="164" t="str">
        <f t="shared" si="2"/>
        <v/>
      </c>
      <c r="AA39" s="165">
        <f t="shared" si="3"/>
        <v>0</v>
      </c>
      <c r="AB39" s="164" t="str">
        <f t="shared" si="4"/>
        <v/>
      </c>
      <c r="AC39" s="166">
        <f t="shared" si="5"/>
        <v>0</v>
      </c>
      <c r="AD39" s="164" t="str">
        <f t="shared" si="6"/>
        <v/>
      </c>
      <c r="AE39" s="160">
        <v>33.0</v>
      </c>
      <c r="AF39" s="161" t="str">
        <f t="shared" si="7"/>
        <v>Yariel Alfonso Ramos</v>
      </c>
      <c r="AG39" s="162"/>
      <c r="AH39" s="162"/>
      <c r="AI39" s="162"/>
      <c r="AJ39" s="162"/>
      <c r="AK39" s="162"/>
      <c r="AL39" s="162"/>
      <c r="AM39" s="162"/>
      <c r="AN39" s="162"/>
      <c r="AO39" s="162"/>
      <c r="AP39" s="162"/>
      <c r="AQ39" s="162"/>
      <c r="AR39" s="162"/>
      <c r="AS39" s="162"/>
      <c r="AT39" s="162"/>
      <c r="AU39" s="162"/>
      <c r="AV39" s="162"/>
      <c r="AW39" s="162"/>
      <c r="AX39" s="163"/>
      <c r="AY39" s="163"/>
      <c r="AZ39" s="163"/>
      <c r="BA39" s="163"/>
      <c r="BB39" s="163">
        <f t="shared" si="8"/>
        <v>0</v>
      </c>
      <c r="BC39" s="164" t="str">
        <f t="shared" si="9"/>
        <v/>
      </c>
      <c r="BD39" s="166">
        <f t="shared" si="10"/>
        <v>0</v>
      </c>
      <c r="BE39" s="164" t="str">
        <f t="shared" si="11"/>
        <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c r="E40" s="163"/>
      <c r="F40" s="163"/>
      <c r="G40" s="163"/>
      <c r="H40" s="163"/>
      <c r="I40" s="163"/>
      <c r="J40" s="163"/>
      <c r="K40" s="163"/>
      <c r="L40" s="163"/>
      <c r="M40" s="163"/>
      <c r="N40" s="163"/>
      <c r="O40" s="163"/>
      <c r="P40" s="163"/>
      <c r="Q40" s="163"/>
      <c r="R40" s="163"/>
      <c r="S40" s="163"/>
      <c r="T40" s="163"/>
      <c r="U40" s="163"/>
      <c r="V40" s="163"/>
      <c r="W40" s="163"/>
      <c r="X40" s="163"/>
      <c r="Y40" s="162">
        <f t="shared" si="1"/>
        <v>0</v>
      </c>
      <c r="Z40" s="164" t="str">
        <f t="shared" si="2"/>
        <v/>
      </c>
      <c r="AA40" s="165">
        <f t="shared" si="3"/>
        <v>0</v>
      </c>
      <c r="AB40" s="164" t="str">
        <f t="shared" si="4"/>
        <v/>
      </c>
      <c r="AC40" s="166">
        <f t="shared" si="5"/>
        <v>0</v>
      </c>
      <c r="AD40" s="164" t="str">
        <f t="shared" si="6"/>
        <v/>
      </c>
      <c r="AE40" s="160">
        <v>34.0</v>
      </c>
      <c r="AF40" s="161" t="str">
        <f t="shared" si="7"/>
        <v>Carlos David Rodríguez Almánzar</v>
      </c>
      <c r="AG40" s="162"/>
      <c r="AH40" s="162"/>
      <c r="AI40" s="162"/>
      <c r="AJ40" s="162"/>
      <c r="AK40" s="162"/>
      <c r="AL40" s="162"/>
      <c r="AM40" s="162"/>
      <c r="AN40" s="162"/>
      <c r="AO40" s="162"/>
      <c r="AP40" s="162"/>
      <c r="AQ40" s="162"/>
      <c r="AR40" s="162"/>
      <c r="AS40" s="162"/>
      <c r="AT40" s="162"/>
      <c r="AU40" s="162"/>
      <c r="AV40" s="162"/>
      <c r="AW40" s="162"/>
      <c r="AX40" s="163"/>
      <c r="AY40" s="163"/>
      <c r="AZ40" s="163"/>
      <c r="BA40" s="163"/>
      <c r="BB40" s="163">
        <f t="shared" si="8"/>
        <v>0</v>
      </c>
      <c r="BC40" s="164" t="str">
        <f t="shared" si="9"/>
        <v/>
      </c>
      <c r="BD40" s="166">
        <f t="shared" si="10"/>
        <v>0</v>
      </c>
      <c r="BE40" s="164" t="str">
        <f t="shared" si="11"/>
        <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c r="E41" s="163"/>
      <c r="F41" s="163"/>
      <c r="G41" s="163"/>
      <c r="H41" s="163"/>
      <c r="I41" s="163"/>
      <c r="J41" s="163"/>
      <c r="K41" s="163"/>
      <c r="L41" s="163"/>
      <c r="M41" s="163"/>
      <c r="N41" s="163"/>
      <c r="O41" s="163"/>
      <c r="P41" s="163"/>
      <c r="Q41" s="163"/>
      <c r="R41" s="163"/>
      <c r="S41" s="163"/>
      <c r="T41" s="163"/>
      <c r="U41" s="163"/>
      <c r="V41" s="163"/>
      <c r="W41" s="163"/>
      <c r="X41" s="163"/>
      <c r="Y41" s="162">
        <f t="shared" si="1"/>
        <v>0</v>
      </c>
      <c r="Z41" s="164" t="str">
        <f t="shared" si="2"/>
        <v/>
      </c>
      <c r="AA41" s="165">
        <f t="shared" si="3"/>
        <v>0</v>
      </c>
      <c r="AB41" s="164" t="str">
        <f t="shared" si="4"/>
        <v/>
      </c>
      <c r="AC41" s="166">
        <f t="shared" si="5"/>
        <v>0</v>
      </c>
      <c r="AD41" s="164" t="str">
        <f t="shared" si="6"/>
        <v/>
      </c>
      <c r="AE41" s="160">
        <v>35.0</v>
      </c>
      <c r="AF41" s="161" t="str">
        <f t="shared" si="7"/>
        <v>Darianni  Santos Medina</v>
      </c>
      <c r="AG41" s="162"/>
      <c r="AH41" s="162"/>
      <c r="AI41" s="162"/>
      <c r="AJ41" s="162"/>
      <c r="AK41" s="162"/>
      <c r="AL41" s="162"/>
      <c r="AM41" s="162"/>
      <c r="AN41" s="162"/>
      <c r="AO41" s="162"/>
      <c r="AP41" s="162"/>
      <c r="AQ41" s="162"/>
      <c r="AR41" s="162"/>
      <c r="AS41" s="162"/>
      <c r="AT41" s="162"/>
      <c r="AU41" s="162"/>
      <c r="AV41" s="162"/>
      <c r="AW41" s="162"/>
      <c r="AX41" s="163"/>
      <c r="AY41" s="163"/>
      <c r="AZ41" s="163"/>
      <c r="BA41" s="163"/>
      <c r="BB41" s="163">
        <f t="shared" si="8"/>
        <v>0</v>
      </c>
      <c r="BC41" s="164" t="str">
        <f t="shared" si="9"/>
        <v/>
      </c>
      <c r="BD41" s="166">
        <f t="shared" si="10"/>
        <v>0</v>
      </c>
      <c r="BE41" s="164" t="str">
        <f t="shared" si="11"/>
        <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c r="E42" s="163"/>
      <c r="F42" s="163"/>
      <c r="G42" s="163"/>
      <c r="H42" s="163"/>
      <c r="I42" s="163"/>
      <c r="J42" s="163"/>
      <c r="K42" s="163"/>
      <c r="L42" s="163"/>
      <c r="M42" s="163"/>
      <c r="N42" s="163"/>
      <c r="O42" s="163"/>
      <c r="P42" s="163"/>
      <c r="Q42" s="163"/>
      <c r="R42" s="163"/>
      <c r="S42" s="163"/>
      <c r="T42" s="163"/>
      <c r="U42" s="163"/>
      <c r="V42" s="163"/>
      <c r="W42" s="163"/>
      <c r="X42" s="163"/>
      <c r="Y42" s="162">
        <f t="shared" si="1"/>
        <v>0</v>
      </c>
      <c r="Z42" s="164" t="str">
        <f t="shared" si="2"/>
        <v/>
      </c>
      <c r="AA42" s="165">
        <f t="shared" si="3"/>
        <v>0</v>
      </c>
      <c r="AB42" s="164" t="str">
        <f t="shared" si="4"/>
        <v/>
      </c>
      <c r="AC42" s="166">
        <f t="shared" si="5"/>
        <v>0</v>
      </c>
      <c r="AD42" s="164" t="str">
        <f t="shared" si="6"/>
        <v/>
      </c>
      <c r="AE42" s="160">
        <v>36.0</v>
      </c>
      <c r="AF42" s="161" t="str">
        <f t="shared" si="7"/>
        <v>Rosyeli Carolina Tavarez  Reyes</v>
      </c>
      <c r="AG42" s="162"/>
      <c r="AH42" s="162"/>
      <c r="AI42" s="162"/>
      <c r="AJ42" s="162"/>
      <c r="AK42" s="162"/>
      <c r="AL42" s="162"/>
      <c r="AM42" s="162"/>
      <c r="AN42" s="162"/>
      <c r="AO42" s="162"/>
      <c r="AP42" s="162"/>
      <c r="AQ42" s="162"/>
      <c r="AR42" s="162"/>
      <c r="AS42" s="162"/>
      <c r="AT42" s="162"/>
      <c r="AU42" s="162"/>
      <c r="AV42" s="162"/>
      <c r="AW42" s="162"/>
      <c r="AX42" s="163"/>
      <c r="AY42" s="163"/>
      <c r="AZ42" s="163"/>
      <c r="BA42" s="163"/>
      <c r="BB42" s="163">
        <f t="shared" si="8"/>
        <v>0</v>
      </c>
      <c r="BC42" s="164" t="str">
        <f t="shared" si="9"/>
        <v/>
      </c>
      <c r="BD42" s="166">
        <f t="shared" si="10"/>
        <v>0</v>
      </c>
      <c r="BE42" s="164" t="str">
        <f t="shared" si="11"/>
        <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c r="E43" s="163"/>
      <c r="F43" s="163"/>
      <c r="G43" s="163"/>
      <c r="H43" s="163"/>
      <c r="I43" s="163"/>
      <c r="J43" s="163"/>
      <c r="K43" s="163"/>
      <c r="L43" s="163"/>
      <c r="M43" s="163"/>
      <c r="N43" s="163"/>
      <c r="O43" s="163"/>
      <c r="P43" s="163"/>
      <c r="Q43" s="163"/>
      <c r="R43" s="163"/>
      <c r="S43" s="163"/>
      <c r="T43" s="163"/>
      <c r="U43" s="163"/>
      <c r="V43" s="163"/>
      <c r="W43" s="163"/>
      <c r="X43" s="163"/>
      <c r="Y43" s="162">
        <f t="shared" si="1"/>
        <v>0</v>
      </c>
      <c r="Z43" s="164" t="str">
        <f t="shared" si="2"/>
        <v/>
      </c>
      <c r="AA43" s="165">
        <f t="shared" si="3"/>
        <v>0</v>
      </c>
      <c r="AB43" s="164" t="str">
        <f t="shared" si="4"/>
        <v/>
      </c>
      <c r="AC43" s="166">
        <f t="shared" si="5"/>
        <v>0</v>
      </c>
      <c r="AD43" s="164" t="str">
        <f t="shared" si="6"/>
        <v/>
      </c>
      <c r="AE43" s="160">
        <v>37.0</v>
      </c>
      <c r="AF43" s="161" t="str">
        <f t="shared" si="7"/>
        <v>Melani  Taveras Bautista</v>
      </c>
      <c r="AG43" s="162"/>
      <c r="AH43" s="162"/>
      <c r="AI43" s="162"/>
      <c r="AJ43" s="162"/>
      <c r="AK43" s="162"/>
      <c r="AL43" s="162"/>
      <c r="AM43" s="162"/>
      <c r="AN43" s="162"/>
      <c r="AO43" s="162"/>
      <c r="AP43" s="162"/>
      <c r="AQ43" s="162"/>
      <c r="AR43" s="162"/>
      <c r="AS43" s="162"/>
      <c r="AT43" s="162"/>
      <c r="AU43" s="162"/>
      <c r="AV43" s="162"/>
      <c r="AW43" s="162"/>
      <c r="AX43" s="163"/>
      <c r="AY43" s="163"/>
      <c r="AZ43" s="163"/>
      <c r="BA43" s="163"/>
      <c r="BB43" s="163">
        <f t="shared" si="8"/>
        <v>0</v>
      </c>
      <c r="BC43" s="164" t="str">
        <f t="shared" si="9"/>
        <v/>
      </c>
      <c r="BD43" s="166">
        <f t="shared" si="10"/>
        <v>0</v>
      </c>
      <c r="BE43" s="164" t="str">
        <f t="shared" si="11"/>
        <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c r="E44" s="163"/>
      <c r="F44" s="163"/>
      <c r="G44" s="163"/>
      <c r="H44" s="163"/>
      <c r="I44" s="163"/>
      <c r="J44" s="163"/>
      <c r="K44" s="163"/>
      <c r="L44" s="163"/>
      <c r="M44" s="163"/>
      <c r="N44" s="163"/>
      <c r="O44" s="163"/>
      <c r="P44" s="163"/>
      <c r="Q44" s="163"/>
      <c r="R44" s="163"/>
      <c r="S44" s="163"/>
      <c r="T44" s="163"/>
      <c r="U44" s="163"/>
      <c r="V44" s="163"/>
      <c r="W44" s="163"/>
      <c r="X44" s="163"/>
      <c r="Y44" s="162">
        <f t="shared" si="1"/>
        <v>0</v>
      </c>
      <c r="Z44" s="164" t="str">
        <f t="shared" si="2"/>
        <v/>
      </c>
      <c r="AA44" s="165">
        <f t="shared" si="3"/>
        <v>0</v>
      </c>
      <c r="AB44" s="164" t="str">
        <f t="shared" si="4"/>
        <v/>
      </c>
      <c r="AC44" s="166">
        <f t="shared" si="5"/>
        <v>0</v>
      </c>
      <c r="AD44" s="164" t="str">
        <f t="shared" si="6"/>
        <v/>
      </c>
      <c r="AE44" s="160">
        <v>38.0</v>
      </c>
      <c r="AF44" s="161" t="str">
        <f t="shared" si="7"/>
        <v>Arianny  Tejada Guzmán</v>
      </c>
      <c r="AG44" s="162"/>
      <c r="AH44" s="162"/>
      <c r="AI44" s="162"/>
      <c r="AJ44" s="162"/>
      <c r="AK44" s="162"/>
      <c r="AL44" s="162"/>
      <c r="AM44" s="162"/>
      <c r="AN44" s="162"/>
      <c r="AO44" s="162"/>
      <c r="AP44" s="162"/>
      <c r="AQ44" s="162"/>
      <c r="AR44" s="162"/>
      <c r="AS44" s="162"/>
      <c r="AT44" s="162"/>
      <c r="AU44" s="162"/>
      <c r="AV44" s="162"/>
      <c r="AW44" s="162"/>
      <c r="AX44" s="163"/>
      <c r="AY44" s="163"/>
      <c r="AZ44" s="163"/>
      <c r="BA44" s="163"/>
      <c r="BB44" s="163">
        <f t="shared" si="8"/>
        <v>0</v>
      </c>
      <c r="BC44" s="164" t="str">
        <f t="shared" si="9"/>
        <v/>
      </c>
      <c r="BD44" s="166">
        <f t="shared" si="10"/>
        <v>0</v>
      </c>
      <c r="BE44" s="164" t="str">
        <f t="shared" si="11"/>
        <v/>
      </c>
      <c r="BF44" s="166">
        <f t="shared" si="12"/>
        <v>0</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c r="E45" s="163"/>
      <c r="F45" s="163"/>
      <c r="G45" s="163"/>
      <c r="H45" s="163"/>
      <c r="I45" s="163"/>
      <c r="J45" s="163"/>
      <c r="K45" s="163"/>
      <c r="L45" s="163"/>
      <c r="M45" s="163"/>
      <c r="N45" s="163"/>
      <c r="O45" s="163"/>
      <c r="P45" s="163"/>
      <c r="Q45" s="163"/>
      <c r="R45" s="163"/>
      <c r="S45" s="163"/>
      <c r="T45" s="163"/>
      <c r="U45" s="163"/>
      <c r="V45" s="163"/>
      <c r="W45" s="163"/>
      <c r="X45" s="163"/>
      <c r="Y45" s="162">
        <f t="shared" si="1"/>
        <v>0</v>
      </c>
      <c r="Z45" s="164" t="str">
        <f t="shared" si="2"/>
        <v/>
      </c>
      <c r="AA45" s="165">
        <f t="shared" si="3"/>
        <v>0</v>
      </c>
      <c r="AB45" s="164" t="str">
        <f t="shared" si="4"/>
        <v/>
      </c>
      <c r="AC45" s="166">
        <f t="shared" si="5"/>
        <v>0</v>
      </c>
      <c r="AD45" s="164" t="str">
        <f t="shared" si="6"/>
        <v/>
      </c>
      <c r="AE45" s="160">
        <v>39.0</v>
      </c>
      <c r="AF45" s="161" t="str">
        <f t="shared" si="7"/>
        <v>Jeilyn Aliah Tejada</v>
      </c>
      <c r="AG45" s="162"/>
      <c r="AH45" s="162"/>
      <c r="AI45" s="162"/>
      <c r="AJ45" s="162"/>
      <c r="AK45" s="162"/>
      <c r="AL45" s="162"/>
      <c r="AM45" s="162"/>
      <c r="AN45" s="163"/>
      <c r="AO45" s="162"/>
      <c r="AP45" s="162"/>
      <c r="AQ45" s="162"/>
      <c r="AR45" s="162"/>
      <c r="AS45" s="163"/>
      <c r="AT45" s="162"/>
      <c r="AU45" s="162"/>
      <c r="AV45" s="162"/>
      <c r="AW45" s="162"/>
      <c r="AX45" s="163"/>
      <c r="AY45" s="163"/>
      <c r="AZ45" s="163"/>
      <c r="BA45" s="163"/>
      <c r="BB45" s="163">
        <f t="shared" si="8"/>
        <v>0</v>
      </c>
      <c r="BC45" s="164" t="str">
        <f t="shared" si="9"/>
        <v/>
      </c>
      <c r="BD45" s="166">
        <f t="shared" si="10"/>
        <v>0</v>
      </c>
      <c r="BE45" s="164" t="str">
        <f t="shared" si="11"/>
        <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c r="E46" s="163"/>
      <c r="F46" s="163"/>
      <c r="G46" s="163"/>
      <c r="H46" s="163"/>
      <c r="I46" s="163"/>
      <c r="J46" s="163"/>
      <c r="K46" s="163"/>
      <c r="L46" s="163"/>
      <c r="M46" s="163"/>
      <c r="N46" s="163"/>
      <c r="O46" s="163"/>
      <c r="P46" s="163"/>
      <c r="Q46" s="163"/>
      <c r="R46" s="163"/>
      <c r="S46" s="163"/>
      <c r="T46" s="163"/>
      <c r="U46" s="163"/>
      <c r="V46" s="163"/>
      <c r="W46" s="163"/>
      <c r="X46" s="163"/>
      <c r="Y46" s="162">
        <f t="shared" si="1"/>
        <v>0</v>
      </c>
      <c r="Z46" s="164" t="str">
        <f t="shared" si="2"/>
        <v/>
      </c>
      <c r="AA46" s="165">
        <f t="shared" si="3"/>
        <v>0</v>
      </c>
      <c r="AB46" s="164" t="str">
        <f t="shared" si="4"/>
        <v/>
      </c>
      <c r="AC46" s="166">
        <f t="shared" si="5"/>
        <v>0</v>
      </c>
      <c r="AD46" s="164" t="str">
        <f t="shared" si="6"/>
        <v/>
      </c>
      <c r="AE46" s="160">
        <v>40.0</v>
      </c>
      <c r="AF46" s="161" t="str">
        <f t="shared" si="7"/>
        <v>Rosenny  Ureña Arias</v>
      </c>
      <c r="AG46" s="162"/>
      <c r="AH46" s="162"/>
      <c r="AI46" s="162"/>
      <c r="AJ46" s="162"/>
      <c r="AK46" s="162"/>
      <c r="AL46" s="162"/>
      <c r="AM46" s="162"/>
      <c r="AN46" s="163"/>
      <c r="AO46" s="162"/>
      <c r="AP46" s="162"/>
      <c r="AQ46" s="162"/>
      <c r="AR46" s="162"/>
      <c r="AS46" s="163"/>
      <c r="AT46" s="162"/>
      <c r="AU46" s="162"/>
      <c r="AV46" s="162"/>
      <c r="AW46" s="162"/>
      <c r="AX46" s="163"/>
      <c r="AY46" s="163"/>
      <c r="AZ46" s="163"/>
      <c r="BA46" s="163"/>
      <c r="BB46" s="163">
        <f t="shared" si="8"/>
        <v>0</v>
      </c>
      <c r="BC46" s="164" t="str">
        <f t="shared" si="9"/>
        <v/>
      </c>
      <c r="BD46" s="166">
        <f t="shared" si="10"/>
        <v>0</v>
      </c>
      <c r="BE46" s="164" t="str">
        <f t="shared" si="11"/>
        <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c r="E47" s="163"/>
      <c r="F47" s="163"/>
      <c r="G47" s="163"/>
      <c r="H47" s="163"/>
      <c r="I47" s="163"/>
      <c r="J47" s="163"/>
      <c r="K47" s="163"/>
      <c r="L47" s="163"/>
      <c r="M47" s="163"/>
      <c r="N47" s="163"/>
      <c r="O47" s="163"/>
      <c r="P47" s="163"/>
      <c r="Q47" s="163"/>
      <c r="R47" s="163"/>
      <c r="S47" s="163"/>
      <c r="T47" s="163"/>
      <c r="U47" s="163"/>
      <c r="V47" s="163"/>
      <c r="W47" s="163"/>
      <c r="X47" s="163"/>
      <c r="Y47" s="162">
        <f t="shared" si="1"/>
        <v>0</v>
      </c>
      <c r="Z47" s="164" t="str">
        <f t="shared" si="2"/>
        <v/>
      </c>
      <c r="AA47" s="165">
        <f t="shared" si="3"/>
        <v>0</v>
      </c>
      <c r="AB47" s="164" t="str">
        <f t="shared" si="4"/>
        <v/>
      </c>
      <c r="AC47" s="166">
        <f t="shared" si="5"/>
        <v>0</v>
      </c>
      <c r="AD47" s="164" t="str">
        <f t="shared" si="6"/>
        <v/>
      </c>
      <c r="AE47" s="160">
        <v>41.0</v>
      </c>
      <c r="AF47" s="161" t="str">
        <f t="shared" si="7"/>
        <v>Jonathan  De Jesús Valerio Felipe</v>
      </c>
      <c r="AG47" s="162"/>
      <c r="AH47" s="162"/>
      <c r="AI47" s="162"/>
      <c r="AJ47" s="162"/>
      <c r="AK47" s="162"/>
      <c r="AL47" s="162"/>
      <c r="AM47" s="162"/>
      <c r="AN47" s="163"/>
      <c r="AO47" s="162"/>
      <c r="AP47" s="162"/>
      <c r="AQ47" s="162"/>
      <c r="AR47" s="162"/>
      <c r="AS47" s="163"/>
      <c r="AT47" s="162"/>
      <c r="AU47" s="162"/>
      <c r="AV47" s="162"/>
      <c r="AW47" s="162"/>
      <c r="AX47" s="163"/>
      <c r="AY47" s="163"/>
      <c r="AZ47" s="163"/>
      <c r="BA47" s="163"/>
      <c r="BB47" s="163">
        <f t="shared" si="8"/>
        <v>0</v>
      </c>
      <c r="BC47" s="164" t="str">
        <f t="shared" si="9"/>
        <v/>
      </c>
      <c r="BD47" s="166">
        <f t="shared" si="10"/>
        <v>0</v>
      </c>
      <c r="BE47" s="164" t="str">
        <f t="shared" si="11"/>
        <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c r="E48" s="163"/>
      <c r="F48" s="163"/>
      <c r="G48" s="163"/>
      <c r="H48" s="163"/>
      <c r="I48" s="163"/>
      <c r="J48" s="163"/>
      <c r="K48" s="163"/>
      <c r="L48" s="163"/>
      <c r="M48" s="163"/>
      <c r="N48" s="163"/>
      <c r="O48" s="163"/>
      <c r="P48" s="163"/>
      <c r="Q48" s="163"/>
      <c r="R48" s="163"/>
      <c r="S48" s="163"/>
      <c r="T48" s="163"/>
      <c r="U48" s="163"/>
      <c r="V48" s="163"/>
      <c r="W48" s="163"/>
      <c r="X48" s="163"/>
      <c r="Y48" s="162">
        <f t="shared" si="1"/>
        <v>0</v>
      </c>
      <c r="Z48" s="164" t="str">
        <f t="shared" si="2"/>
        <v/>
      </c>
      <c r="AA48" s="165">
        <f t="shared" si="3"/>
        <v>0</v>
      </c>
      <c r="AB48" s="164" t="str">
        <f t="shared" si="4"/>
        <v/>
      </c>
      <c r="AC48" s="166">
        <f t="shared" si="5"/>
        <v>0</v>
      </c>
      <c r="AD48" s="164" t="str">
        <f t="shared" si="6"/>
        <v/>
      </c>
      <c r="AE48" s="160">
        <v>42.0</v>
      </c>
      <c r="AF48" s="161" t="str">
        <f t="shared" si="7"/>
        <v>Crisleydi  Turbí</v>
      </c>
      <c r="AG48" s="162"/>
      <c r="AH48" s="162"/>
      <c r="AI48" s="162"/>
      <c r="AJ48" s="162"/>
      <c r="AK48" s="162"/>
      <c r="AL48" s="162"/>
      <c r="AM48" s="162"/>
      <c r="AN48" s="163"/>
      <c r="AO48" s="162"/>
      <c r="AP48" s="162"/>
      <c r="AQ48" s="162"/>
      <c r="AR48" s="162"/>
      <c r="AS48" s="163"/>
      <c r="AT48" s="162"/>
      <c r="AU48" s="162"/>
      <c r="AV48" s="162"/>
      <c r="AW48" s="162"/>
      <c r="AX48" s="163"/>
      <c r="AY48" s="163"/>
      <c r="AZ48" s="163"/>
      <c r="BA48" s="163"/>
      <c r="BB48" s="163">
        <f t="shared" si="8"/>
        <v>0</v>
      </c>
      <c r="BC48" s="164" t="str">
        <f t="shared" si="9"/>
        <v/>
      </c>
      <c r="BD48" s="166">
        <f t="shared" si="10"/>
        <v>0</v>
      </c>
      <c r="BE48" s="164" t="str">
        <f t="shared" si="11"/>
        <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c r="E49" s="163"/>
      <c r="F49" s="163"/>
      <c r="G49" s="163"/>
      <c r="H49" s="163"/>
      <c r="I49" s="163"/>
      <c r="J49" s="163"/>
      <c r="K49" s="163"/>
      <c r="L49" s="163"/>
      <c r="M49" s="163"/>
      <c r="N49" s="163"/>
      <c r="O49" s="163"/>
      <c r="P49" s="163"/>
      <c r="Q49" s="163"/>
      <c r="R49" s="163"/>
      <c r="S49" s="163"/>
      <c r="T49" s="163"/>
      <c r="U49" s="163"/>
      <c r="V49" s="163"/>
      <c r="W49" s="163"/>
      <c r="X49" s="163"/>
      <c r="Y49" s="162">
        <f t="shared" si="1"/>
        <v>0</v>
      </c>
      <c r="Z49" s="164" t="str">
        <f t="shared" si="2"/>
        <v/>
      </c>
      <c r="AA49" s="165">
        <f t="shared" si="3"/>
        <v>0</v>
      </c>
      <c r="AB49" s="164" t="str">
        <f t="shared" si="4"/>
        <v/>
      </c>
      <c r="AC49" s="166">
        <f t="shared" si="5"/>
        <v>0</v>
      </c>
      <c r="AD49" s="164" t="str">
        <f t="shared" si="6"/>
        <v/>
      </c>
      <c r="AE49" s="160">
        <v>43.0</v>
      </c>
      <c r="AF49" s="161" t="str">
        <f t="shared" si="7"/>
        <v>Jhoangel Rafael Vargas Ulloa</v>
      </c>
      <c r="AG49" s="162"/>
      <c r="AH49" s="162"/>
      <c r="AI49" s="162"/>
      <c r="AJ49" s="162"/>
      <c r="AK49" s="162"/>
      <c r="AL49" s="162"/>
      <c r="AM49" s="162"/>
      <c r="AN49" s="163"/>
      <c r="AO49" s="162"/>
      <c r="AP49" s="162"/>
      <c r="AQ49" s="162"/>
      <c r="AR49" s="162"/>
      <c r="AS49" s="163"/>
      <c r="AT49" s="162"/>
      <c r="AU49" s="162"/>
      <c r="AV49" s="162"/>
      <c r="AW49" s="162"/>
      <c r="AX49" s="163"/>
      <c r="AY49" s="163"/>
      <c r="AZ49" s="163"/>
      <c r="BA49" s="163"/>
      <c r="BB49" s="163">
        <f t="shared" si="8"/>
        <v>0</v>
      </c>
      <c r="BC49" s="164" t="str">
        <f t="shared" si="9"/>
        <v/>
      </c>
      <c r="BD49" s="166">
        <f t="shared" si="10"/>
        <v>0</v>
      </c>
      <c r="BE49" s="164" t="str">
        <f t="shared" si="11"/>
        <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c r="E50" s="163"/>
      <c r="F50" s="163"/>
      <c r="G50" s="163"/>
      <c r="H50" s="163"/>
      <c r="I50" s="163"/>
      <c r="J50" s="163"/>
      <c r="K50" s="163"/>
      <c r="L50" s="163"/>
      <c r="M50" s="163"/>
      <c r="N50" s="163"/>
      <c r="O50" s="163"/>
      <c r="P50" s="163"/>
      <c r="Q50" s="163"/>
      <c r="R50" s="163"/>
      <c r="S50" s="163"/>
      <c r="T50" s="163"/>
      <c r="U50" s="163"/>
      <c r="V50" s="163"/>
      <c r="W50" s="163"/>
      <c r="X50" s="163"/>
      <c r="Y50" s="162">
        <f t="shared" si="1"/>
        <v>0</v>
      </c>
      <c r="Z50" s="164" t="str">
        <f t="shared" si="2"/>
        <v/>
      </c>
      <c r="AA50" s="165">
        <f t="shared" si="3"/>
        <v>0</v>
      </c>
      <c r="AB50" s="164" t="str">
        <f t="shared" si="4"/>
        <v/>
      </c>
      <c r="AC50" s="166">
        <f t="shared" si="5"/>
        <v>0</v>
      </c>
      <c r="AD50" s="164" t="str">
        <f t="shared" si="6"/>
        <v/>
      </c>
      <c r="AE50" s="160">
        <v>44.0</v>
      </c>
      <c r="AF50" s="161" t="str">
        <f t="shared" si="7"/>
        <v>Leslie  Cruz Espinal</v>
      </c>
      <c r="AG50" s="162"/>
      <c r="AH50" s="162"/>
      <c r="AI50" s="162"/>
      <c r="AJ50" s="162"/>
      <c r="AK50" s="162"/>
      <c r="AL50" s="162"/>
      <c r="AM50" s="162"/>
      <c r="AN50" s="163"/>
      <c r="AO50" s="162"/>
      <c r="AP50" s="162"/>
      <c r="AQ50" s="162"/>
      <c r="AR50" s="162"/>
      <c r="AS50" s="163"/>
      <c r="AT50" s="162"/>
      <c r="AU50" s="162"/>
      <c r="AV50" s="162"/>
      <c r="AW50" s="162"/>
      <c r="AX50" s="163"/>
      <c r="AY50" s="163"/>
      <c r="AZ50" s="163"/>
      <c r="BA50" s="163"/>
      <c r="BB50" s="163">
        <f t="shared" si="8"/>
        <v>0</v>
      </c>
      <c r="BC50" s="164" t="str">
        <f t="shared" si="9"/>
        <v/>
      </c>
      <c r="BD50" s="166">
        <f t="shared" si="10"/>
        <v>0</v>
      </c>
      <c r="BE50" s="164" t="str">
        <f t="shared" si="11"/>
        <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ESTUDI'!N53</f>
        <v/>
      </c>
      <c r="B51" s="160">
        <v>45.0</v>
      </c>
      <c r="C51" s="161" t="str">
        <f>'3A 2025 - 2026 DATOS DEL ESTUDI'!B48</f>
        <v/>
      </c>
      <c r="D51" s="162"/>
      <c r="E51" s="163"/>
      <c r="F51" s="163"/>
      <c r="G51" s="163"/>
      <c r="H51" s="163"/>
      <c r="I51" s="163"/>
      <c r="J51" s="163"/>
      <c r="K51" s="163"/>
      <c r="L51" s="163"/>
      <c r="M51" s="163"/>
      <c r="N51" s="163"/>
      <c r="O51" s="163"/>
      <c r="P51" s="163"/>
      <c r="Q51" s="163"/>
      <c r="R51" s="163"/>
      <c r="S51" s="163"/>
      <c r="T51" s="163"/>
      <c r="U51" s="163"/>
      <c r="V51" s="163"/>
      <c r="W51" s="163"/>
      <c r="X51" s="163"/>
      <c r="Y51" s="162">
        <f t="shared" si="1"/>
        <v>0</v>
      </c>
      <c r="Z51" s="164" t="str">
        <f t="shared" si="2"/>
        <v/>
      </c>
      <c r="AA51" s="165">
        <f t="shared" si="3"/>
        <v>0</v>
      </c>
      <c r="AB51" s="164" t="str">
        <f t="shared" si="4"/>
        <v/>
      </c>
      <c r="AC51" s="166">
        <f t="shared" si="5"/>
        <v>0</v>
      </c>
      <c r="AD51" s="164" t="str">
        <f t="shared" si="6"/>
        <v/>
      </c>
      <c r="AE51" s="160">
        <v>45.0</v>
      </c>
      <c r="AF51" s="161" t="str">
        <f t="shared" si="7"/>
        <v/>
      </c>
      <c r="AG51" s="162"/>
      <c r="AH51" s="162"/>
      <c r="AI51" s="162"/>
      <c r="AJ51" s="162"/>
      <c r="AK51" s="162"/>
      <c r="AL51" s="162"/>
      <c r="AM51" s="162"/>
      <c r="AN51" s="163"/>
      <c r="AO51" s="162"/>
      <c r="AP51" s="162"/>
      <c r="AQ51" s="162"/>
      <c r="AR51" s="162"/>
      <c r="AS51" s="163"/>
      <c r="AT51" s="162"/>
      <c r="AU51" s="162"/>
      <c r="AV51" s="162"/>
      <c r="AW51" s="162"/>
      <c r="AX51" s="163"/>
      <c r="AY51" s="163"/>
      <c r="AZ51" s="163"/>
      <c r="BA51" s="163"/>
      <c r="BB51" s="163">
        <f t="shared" si="8"/>
        <v>0</v>
      </c>
      <c r="BC51" s="164" t="str">
        <f t="shared" si="9"/>
        <v/>
      </c>
      <c r="BD51" s="166">
        <f t="shared" si="10"/>
        <v>0</v>
      </c>
      <c r="BE51" s="164" t="str">
        <f t="shared" si="11"/>
        <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ALEI321!$BN$7:$BN$16</formula1>
    </dataValidation>
    <dataValidation type="list" allowBlank="1" showErrorMessage="1" sqref="F3 AI3">
      <formula1>ALEI321!$BO$7:$BO$18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244" t="s">
        <v>673</v>
      </c>
      <c r="B1" s="131"/>
      <c r="C1" s="132"/>
      <c r="D1" s="133" t="s">
        <v>561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ALEI321!H2</f>
        <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245" t="s">
        <v>581</v>
      </c>
      <c r="E3" s="16"/>
      <c r="F3" s="144" t="s">
        <v>575</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576</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c r="E6" s="157"/>
      <c r="F6" s="157"/>
      <c r="G6" s="157"/>
      <c r="H6" s="157"/>
      <c r="I6" s="157"/>
      <c r="J6" s="157"/>
      <c r="K6" s="157"/>
      <c r="L6" s="157"/>
      <c r="M6" s="157"/>
      <c r="N6" s="157"/>
      <c r="O6" s="157"/>
      <c r="P6" s="157"/>
      <c r="Q6" s="157"/>
      <c r="R6" s="157"/>
      <c r="S6" s="157"/>
      <c r="T6" s="157"/>
      <c r="U6" s="157"/>
      <c r="V6" s="157"/>
      <c r="W6" s="157"/>
      <c r="X6" s="157"/>
      <c r="Y6" s="43"/>
      <c r="Z6" s="43"/>
      <c r="AA6" s="43"/>
      <c r="AB6" s="43"/>
      <c r="AC6" s="43"/>
      <c r="AD6" s="43"/>
      <c r="AE6" s="22" t="s">
        <v>555</v>
      </c>
      <c r="AF6" s="157" t="s">
        <v>554</v>
      </c>
      <c r="AG6" s="157"/>
      <c r="AH6" s="157"/>
      <c r="AI6" s="157"/>
      <c r="AJ6" s="157"/>
      <c r="AK6" s="157"/>
      <c r="AL6" s="157"/>
      <c r="AM6" s="157"/>
      <c r="AN6" s="157"/>
      <c r="AO6" s="157"/>
      <c r="AP6" s="157"/>
      <c r="AQ6" s="157"/>
      <c r="AR6" s="157"/>
      <c r="AS6" s="157"/>
      <c r="AT6" s="157"/>
      <c r="AU6" s="157"/>
      <c r="AV6" s="157"/>
      <c r="AW6" s="157"/>
      <c r="AX6" s="157"/>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c r="E7" s="162"/>
      <c r="F7" s="162"/>
      <c r="G7" s="162"/>
      <c r="H7" s="162"/>
      <c r="I7" s="162"/>
      <c r="J7" s="162"/>
      <c r="K7" s="162"/>
      <c r="L7" s="162"/>
      <c r="M7" s="162"/>
      <c r="N7" s="162"/>
      <c r="O7" s="162"/>
      <c r="P7" s="162"/>
      <c r="Q7" s="162"/>
      <c r="R7" s="162"/>
      <c r="S7" s="162"/>
      <c r="T7" s="162"/>
      <c r="U7" s="162"/>
      <c r="V7" s="163"/>
      <c r="W7" s="163"/>
      <c r="X7" s="163"/>
      <c r="Y7" s="162">
        <f t="shared" ref="Y7:Y51" si="1">IFERROR(COUNTIF(D7:X7,"P")+COUNTIF(D7:X7,"e")+COUNTIF(D7:X7,"t")-INT(COUNTIF(D7:X7,"e")/3)-INT(COUNTIF(D7:X7,"t")/3),"")</f>
        <v>0</v>
      </c>
      <c r="Z7" s="164" t="str">
        <f t="shared" ref="Z7:Z51" si="2">IFERROR((Y7/$Z$4),"")</f>
        <v/>
      </c>
      <c r="AA7" s="165">
        <f t="shared" ref="AA7:AA51" si="3">IFERROR(COUNTIF(D7:X7,"A"),"")</f>
        <v>0</v>
      </c>
      <c r="AB7" s="164" t="str">
        <f t="shared" ref="AB7:AB51" si="4">IFERROR((AA7/$Z$4),"")</f>
        <v/>
      </c>
      <c r="AC7" s="166">
        <f t="shared" ref="AC7:AC51" si="5">IFERROR(COUNTIF(D7:X7,"E"),"")</f>
        <v>0</v>
      </c>
      <c r="AD7" s="164" t="str">
        <f t="shared" ref="AD7:AD51" si="6">IFERROR((AC7/$Z$4),"")</f>
        <v/>
      </c>
      <c r="AE7" s="160">
        <v>1.0</v>
      </c>
      <c r="AF7" s="161" t="str">
        <f t="shared" ref="AF7:AF51" si="7">C7</f>
        <v>Jadiel De Jesús Acosta Peña</v>
      </c>
      <c r="AG7" s="162"/>
      <c r="AH7" s="162"/>
      <c r="AI7" s="162"/>
      <c r="AJ7" s="162"/>
      <c r="AK7" s="162"/>
      <c r="AL7" s="162"/>
      <c r="AM7" s="162"/>
      <c r="AN7" s="162"/>
      <c r="AO7" s="162"/>
      <c r="AP7" s="162"/>
      <c r="AQ7" s="162"/>
      <c r="AR7" s="163"/>
      <c r="AS7" s="162"/>
      <c r="AT7" s="162"/>
      <c r="AU7" s="162"/>
      <c r="AV7" s="162"/>
      <c r="AW7" s="162"/>
      <c r="AX7" s="162"/>
      <c r="AY7" s="163"/>
      <c r="AZ7" s="163"/>
      <c r="BA7" s="163"/>
      <c r="BB7" s="163">
        <f t="shared" ref="BB7:BB51" si="8">IFERROR(COUNTIF(AG7:BA7,"P")+COUNTIF(AG7:BA7,"e")+COUNTIF(AG7:BA7,"t")-INT(COUNTIF(AG7:BA7,"e")/3)-INT(COUNTIF(AG7:BA7,"t")/3),"")</f>
        <v>0</v>
      </c>
      <c r="BC7" s="164" t="str">
        <f t="shared" ref="BC7:BC51" si="9">IFERROR(BB7/$BC$4,"")</f>
        <v/>
      </c>
      <c r="BD7" s="166">
        <f t="shared" ref="BD7:BD51" si="10">IFERROR(COUNTIF(AG7:BA7,"A"),"")</f>
        <v>0</v>
      </c>
      <c r="BE7" s="164" t="str">
        <f t="shared" ref="BE7:BE51" si="11">IFERROR((BD7/$BC$4),"")</f>
        <v/>
      </c>
      <c r="BF7" s="166">
        <f t="shared" ref="BF7:BF51" si="12">IFERROR(COUNTIF(AG7:BA7,"E"),"")</f>
        <v>0</v>
      </c>
      <c r="BG7" s="167" t="str">
        <f>IFERROR((BF7/$BC$4),"")</f>
        <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c r="E8" s="162"/>
      <c r="F8" s="162"/>
      <c r="G8" s="162"/>
      <c r="H8" s="162"/>
      <c r="I8" s="162"/>
      <c r="J8" s="162"/>
      <c r="K8" s="162"/>
      <c r="L8" s="162"/>
      <c r="M8" s="162"/>
      <c r="N8" s="162"/>
      <c r="O8" s="162"/>
      <c r="P8" s="162"/>
      <c r="Q8" s="162"/>
      <c r="R8" s="162"/>
      <c r="S8" s="162"/>
      <c r="T8" s="162"/>
      <c r="U8" s="162"/>
      <c r="V8" s="163"/>
      <c r="W8" s="163"/>
      <c r="X8" s="163"/>
      <c r="Y8" s="162">
        <f t="shared" si="1"/>
        <v>0</v>
      </c>
      <c r="Z8" s="164" t="str">
        <f t="shared" si="2"/>
        <v/>
      </c>
      <c r="AA8" s="165">
        <f t="shared" si="3"/>
        <v>0</v>
      </c>
      <c r="AB8" s="164" t="str">
        <f t="shared" si="4"/>
        <v/>
      </c>
      <c r="AC8" s="166">
        <f t="shared" si="5"/>
        <v>0</v>
      </c>
      <c r="AD8" s="164" t="str">
        <f t="shared" si="6"/>
        <v/>
      </c>
      <c r="AE8" s="160">
        <v>2.0</v>
      </c>
      <c r="AF8" s="161" t="str">
        <f t="shared" si="7"/>
        <v>Daniel  Elía Almonte Martínez</v>
      </c>
      <c r="AG8" s="162"/>
      <c r="AH8" s="162"/>
      <c r="AI8" s="162"/>
      <c r="AJ8" s="162"/>
      <c r="AK8" s="162"/>
      <c r="AL8" s="162"/>
      <c r="AM8" s="162"/>
      <c r="AN8" s="162"/>
      <c r="AO8" s="162"/>
      <c r="AP8" s="162"/>
      <c r="AQ8" s="162"/>
      <c r="AR8" s="163"/>
      <c r="AS8" s="162"/>
      <c r="AT8" s="162"/>
      <c r="AU8" s="162"/>
      <c r="AV8" s="162"/>
      <c r="AW8" s="162"/>
      <c r="AX8" s="162"/>
      <c r="AY8" s="163"/>
      <c r="AZ8" s="163"/>
      <c r="BA8" s="163"/>
      <c r="BB8" s="163">
        <f t="shared" si="8"/>
        <v>0</v>
      </c>
      <c r="BC8" s="164" t="str">
        <f t="shared" si="9"/>
        <v/>
      </c>
      <c r="BD8" s="166">
        <f t="shared" si="10"/>
        <v>0</v>
      </c>
      <c r="BE8" s="164" t="str">
        <f t="shared" si="11"/>
        <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c r="E9" s="162"/>
      <c r="F9" s="162"/>
      <c r="G9" s="162"/>
      <c r="H9" s="162"/>
      <c r="I9" s="162"/>
      <c r="J9" s="162"/>
      <c r="K9" s="162"/>
      <c r="L9" s="162"/>
      <c r="M9" s="162"/>
      <c r="N9" s="162"/>
      <c r="O9" s="162"/>
      <c r="P9" s="162"/>
      <c r="Q9" s="162"/>
      <c r="R9" s="162"/>
      <c r="S9" s="162"/>
      <c r="T9" s="162"/>
      <c r="U9" s="162"/>
      <c r="V9" s="163"/>
      <c r="W9" s="163"/>
      <c r="X9" s="163"/>
      <c r="Y9" s="162">
        <f t="shared" si="1"/>
        <v>0</v>
      </c>
      <c r="Z9" s="164" t="str">
        <f t="shared" si="2"/>
        <v/>
      </c>
      <c r="AA9" s="165">
        <f t="shared" si="3"/>
        <v>0</v>
      </c>
      <c r="AB9" s="164" t="str">
        <f t="shared" si="4"/>
        <v/>
      </c>
      <c r="AC9" s="166">
        <f t="shared" si="5"/>
        <v>0</v>
      </c>
      <c r="AD9" s="164" t="str">
        <f t="shared" si="6"/>
        <v/>
      </c>
      <c r="AE9" s="160">
        <v>3.0</v>
      </c>
      <c r="AF9" s="161" t="str">
        <f t="shared" si="7"/>
        <v>Isaac  Ángeles Liriano</v>
      </c>
      <c r="AG9" s="162"/>
      <c r="AH9" s="162"/>
      <c r="AI9" s="162"/>
      <c r="AJ9" s="162"/>
      <c r="AK9" s="162"/>
      <c r="AL9" s="162"/>
      <c r="AM9" s="162"/>
      <c r="AN9" s="162"/>
      <c r="AO9" s="162"/>
      <c r="AP9" s="162"/>
      <c r="AQ9" s="162"/>
      <c r="AR9" s="163"/>
      <c r="AS9" s="162"/>
      <c r="AT9" s="162"/>
      <c r="AU9" s="162"/>
      <c r="AV9" s="162"/>
      <c r="AW9" s="162"/>
      <c r="AX9" s="162"/>
      <c r="AY9" s="163"/>
      <c r="AZ9" s="163"/>
      <c r="BA9" s="163"/>
      <c r="BB9" s="163">
        <f t="shared" si="8"/>
        <v>0</v>
      </c>
      <c r="BC9" s="164" t="str">
        <f t="shared" si="9"/>
        <v/>
      </c>
      <c r="BD9" s="166">
        <f t="shared" si="10"/>
        <v>0</v>
      </c>
      <c r="BE9" s="164" t="str">
        <f t="shared" si="11"/>
        <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c r="E10" s="162"/>
      <c r="F10" s="162"/>
      <c r="G10" s="162"/>
      <c r="H10" s="162"/>
      <c r="I10" s="162"/>
      <c r="J10" s="162"/>
      <c r="K10" s="162"/>
      <c r="L10" s="162"/>
      <c r="M10" s="162"/>
      <c r="N10" s="162"/>
      <c r="O10" s="162"/>
      <c r="P10" s="162"/>
      <c r="Q10" s="162"/>
      <c r="R10" s="162"/>
      <c r="S10" s="162"/>
      <c r="T10" s="162"/>
      <c r="U10" s="162"/>
      <c r="V10" s="163"/>
      <c r="W10" s="163"/>
      <c r="X10" s="163"/>
      <c r="Y10" s="162">
        <f t="shared" si="1"/>
        <v>0</v>
      </c>
      <c r="Z10" s="164" t="str">
        <f t="shared" si="2"/>
        <v/>
      </c>
      <c r="AA10" s="165">
        <f t="shared" si="3"/>
        <v>0</v>
      </c>
      <c r="AB10" s="164" t="str">
        <f t="shared" si="4"/>
        <v/>
      </c>
      <c r="AC10" s="166">
        <f t="shared" si="5"/>
        <v>0</v>
      </c>
      <c r="AD10" s="164" t="str">
        <f t="shared" si="6"/>
        <v/>
      </c>
      <c r="AE10" s="160">
        <v>4.0</v>
      </c>
      <c r="AF10" s="161" t="str">
        <f t="shared" si="7"/>
        <v>Melaniee  Aquino  Estrella</v>
      </c>
      <c r="AG10" s="162"/>
      <c r="AH10" s="162"/>
      <c r="AI10" s="162"/>
      <c r="AJ10" s="162"/>
      <c r="AK10" s="162"/>
      <c r="AL10" s="162"/>
      <c r="AM10" s="162"/>
      <c r="AN10" s="162"/>
      <c r="AO10" s="162"/>
      <c r="AP10" s="162"/>
      <c r="AQ10" s="162"/>
      <c r="AR10" s="163"/>
      <c r="AS10" s="162"/>
      <c r="AT10" s="162"/>
      <c r="AU10" s="162"/>
      <c r="AV10" s="162"/>
      <c r="AW10" s="162"/>
      <c r="AX10" s="162"/>
      <c r="AY10" s="163"/>
      <c r="AZ10" s="163"/>
      <c r="BA10" s="163"/>
      <c r="BB10" s="163">
        <f t="shared" si="8"/>
        <v>0</v>
      </c>
      <c r="BC10" s="164" t="str">
        <f t="shared" si="9"/>
        <v/>
      </c>
      <c r="BD10" s="166">
        <f t="shared" si="10"/>
        <v>0</v>
      </c>
      <c r="BE10" s="164" t="str">
        <f t="shared" si="11"/>
        <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c r="E11" s="162"/>
      <c r="F11" s="162"/>
      <c r="G11" s="162"/>
      <c r="H11" s="162"/>
      <c r="I11" s="162"/>
      <c r="J11" s="162"/>
      <c r="K11" s="162"/>
      <c r="L11" s="162"/>
      <c r="M11" s="162"/>
      <c r="N11" s="162"/>
      <c r="O11" s="162"/>
      <c r="P11" s="162"/>
      <c r="Q11" s="162"/>
      <c r="R11" s="162"/>
      <c r="S11" s="162"/>
      <c r="T11" s="162"/>
      <c r="U11" s="162"/>
      <c r="V11" s="163"/>
      <c r="W11" s="163"/>
      <c r="X11" s="163"/>
      <c r="Y11" s="162">
        <f t="shared" si="1"/>
        <v>0</v>
      </c>
      <c r="Z11" s="164" t="str">
        <f t="shared" si="2"/>
        <v/>
      </c>
      <c r="AA11" s="165">
        <f t="shared" si="3"/>
        <v>0</v>
      </c>
      <c r="AB11" s="164" t="str">
        <f t="shared" si="4"/>
        <v/>
      </c>
      <c r="AC11" s="166">
        <f t="shared" si="5"/>
        <v>0</v>
      </c>
      <c r="AD11" s="164" t="str">
        <f t="shared" si="6"/>
        <v/>
      </c>
      <c r="AE11" s="160">
        <v>5.0</v>
      </c>
      <c r="AF11" s="161" t="str">
        <f t="shared" si="7"/>
        <v>Jennifer  Asenjo  De Los Santos TRANSFERIDA 10/12/25</v>
      </c>
      <c r="AG11" s="162"/>
      <c r="AH11" s="162"/>
      <c r="AI11" s="162"/>
      <c r="AJ11" s="162"/>
      <c r="AK11" s="162"/>
      <c r="AL11" s="162"/>
      <c r="AM11" s="162"/>
      <c r="AN11" s="162"/>
      <c r="AO11" s="162"/>
      <c r="AP11" s="162"/>
      <c r="AQ11" s="162"/>
      <c r="AR11" s="163"/>
      <c r="AS11" s="162"/>
      <c r="AT11" s="162"/>
      <c r="AU11" s="162"/>
      <c r="AV11" s="162"/>
      <c r="AW11" s="162"/>
      <c r="AX11" s="162"/>
      <c r="AY11" s="163"/>
      <c r="AZ11" s="163"/>
      <c r="BA11" s="163"/>
      <c r="BB11" s="163">
        <f t="shared" si="8"/>
        <v>0</v>
      </c>
      <c r="BC11" s="164" t="str">
        <f t="shared" si="9"/>
        <v/>
      </c>
      <c r="BD11" s="166">
        <f t="shared" si="10"/>
        <v>0</v>
      </c>
      <c r="BE11" s="164" t="str">
        <f t="shared" si="11"/>
        <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c r="E12" s="162"/>
      <c r="F12" s="162"/>
      <c r="G12" s="162"/>
      <c r="H12" s="162"/>
      <c r="I12" s="162"/>
      <c r="J12" s="162"/>
      <c r="K12" s="162"/>
      <c r="L12" s="162"/>
      <c r="M12" s="162"/>
      <c r="N12" s="162"/>
      <c r="O12" s="162"/>
      <c r="P12" s="162"/>
      <c r="Q12" s="162"/>
      <c r="R12" s="162"/>
      <c r="S12" s="162"/>
      <c r="T12" s="162"/>
      <c r="U12" s="162"/>
      <c r="V12" s="163"/>
      <c r="W12" s="163"/>
      <c r="X12" s="163"/>
      <c r="Y12" s="162">
        <f t="shared" si="1"/>
        <v>0</v>
      </c>
      <c r="Z12" s="164" t="str">
        <f t="shared" si="2"/>
        <v/>
      </c>
      <c r="AA12" s="165">
        <f t="shared" si="3"/>
        <v>0</v>
      </c>
      <c r="AB12" s="164" t="str">
        <f t="shared" si="4"/>
        <v/>
      </c>
      <c r="AC12" s="166">
        <f t="shared" si="5"/>
        <v>0</v>
      </c>
      <c r="AD12" s="164" t="str">
        <f t="shared" si="6"/>
        <v/>
      </c>
      <c r="AE12" s="160">
        <v>6.0</v>
      </c>
      <c r="AF12" s="161" t="str">
        <f t="shared" si="7"/>
        <v>Leshlie Crismayri Bautista Quezada</v>
      </c>
      <c r="AG12" s="162"/>
      <c r="AH12" s="162"/>
      <c r="AI12" s="162"/>
      <c r="AJ12" s="162"/>
      <c r="AK12" s="162"/>
      <c r="AL12" s="162"/>
      <c r="AM12" s="162"/>
      <c r="AN12" s="162"/>
      <c r="AO12" s="162"/>
      <c r="AP12" s="162"/>
      <c r="AQ12" s="162"/>
      <c r="AR12" s="163"/>
      <c r="AS12" s="162"/>
      <c r="AT12" s="162"/>
      <c r="AU12" s="162"/>
      <c r="AV12" s="162"/>
      <c r="AW12" s="162"/>
      <c r="AX12" s="162"/>
      <c r="AY12" s="163"/>
      <c r="AZ12" s="163"/>
      <c r="BA12" s="163"/>
      <c r="BB12" s="163">
        <f t="shared" si="8"/>
        <v>0</v>
      </c>
      <c r="BC12" s="164" t="str">
        <f t="shared" si="9"/>
        <v/>
      </c>
      <c r="BD12" s="166">
        <f t="shared" si="10"/>
        <v>0</v>
      </c>
      <c r="BE12" s="164" t="str">
        <f t="shared" si="11"/>
        <v/>
      </c>
      <c r="BF12" s="166">
        <f t="shared" si="12"/>
        <v>0</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c r="E13" s="162"/>
      <c r="F13" s="162"/>
      <c r="G13" s="162"/>
      <c r="H13" s="162"/>
      <c r="I13" s="162"/>
      <c r="J13" s="162"/>
      <c r="K13" s="162"/>
      <c r="L13" s="162"/>
      <c r="M13" s="162"/>
      <c r="N13" s="162"/>
      <c r="O13" s="162"/>
      <c r="P13" s="162"/>
      <c r="Q13" s="162"/>
      <c r="R13" s="162"/>
      <c r="S13" s="162"/>
      <c r="T13" s="162"/>
      <c r="U13" s="162"/>
      <c r="V13" s="163"/>
      <c r="W13" s="163"/>
      <c r="X13" s="163"/>
      <c r="Y13" s="162">
        <f t="shared" si="1"/>
        <v>0</v>
      </c>
      <c r="Z13" s="164" t="str">
        <f t="shared" si="2"/>
        <v/>
      </c>
      <c r="AA13" s="165">
        <f t="shared" si="3"/>
        <v>0</v>
      </c>
      <c r="AB13" s="164" t="str">
        <f t="shared" si="4"/>
        <v/>
      </c>
      <c r="AC13" s="166">
        <f t="shared" si="5"/>
        <v>0</v>
      </c>
      <c r="AD13" s="164" t="str">
        <f t="shared" si="6"/>
        <v/>
      </c>
      <c r="AE13" s="160">
        <v>7.0</v>
      </c>
      <c r="AF13" s="161" t="str">
        <f t="shared" si="7"/>
        <v>Gilber  Bello Silva</v>
      </c>
      <c r="AG13" s="162"/>
      <c r="AH13" s="162"/>
      <c r="AI13" s="162"/>
      <c r="AJ13" s="162"/>
      <c r="AK13" s="162"/>
      <c r="AL13" s="162"/>
      <c r="AM13" s="162"/>
      <c r="AN13" s="162"/>
      <c r="AO13" s="162"/>
      <c r="AP13" s="162"/>
      <c r="AQ13" s="162"/>
      <c r="AR13" s="163"/>
      <c r="AS13" s="162"/>
      <c r="AT13" s="162"/>
      <c r="AU13" s="162"/>
      <c r="AV13" s="162"/>
      <c r="AW13" s="162"/>
      <c r="AX13" s="162"/>
      <c r="AY13" s="163"/>
      <c r="AZ13" s="163"/>
      <c r="BA13" s="163"/>
      <c r="BB13" s="163">
        <f t="shared" si="8"/>
        <v>0</v>
      </c>
      <c r="BC13" s="164" t="str">
        <f t="shared" si="9"/>
        <v/>
      </c>
      <c r="BD13" s="166">
        <f t="shared" si="10"/>
        <v>0</v>
      </c>
      <c r="BE13" s="164" t="str">
        <f t="shared" si="11"/>
        <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c r="E14" s="162"/>
      <c r="F14" s="162"/>
      <c r="G14" s="162"/>
      <c r="H14" s="162"/>
      <c r="I14" s="162"/>
      <c r="J14" s="162"/>
      <c r="K14" s="162"/>
      <c r="L14" s="162"/>
      <c r="M14" s="162"/>
      <c r="N14" s="162"/>
      <c r="O14" s="162"/>
      <c r="P14" s="162"/>
      <c r="Q14" s="162"/>
      <c r="R14" s="162"/>
      <c r="S14" s="162"/>
      <c r="T14" s="162"/>
      <c r="U14" s="162"/>
      <c r="V14" s="163"/>
      <c r="W14" s="163"/>
      <c r="X14" s="163"/>
      <c r="Y14" s="162">
        <f t="shared" si="1"/>
        <v>0</v>
      </c>
      <c r="Z14" s="164" t="str">
        <f t="shared" si="2"/>
        <v/>
      </c>
      <c r="AA14" s="165">
        <f t="shared" si="3"/>
        <v>0</v>
      </c>
      <c r="AB14" s="164" t="str">
        <f t="shared" si="4"/>
        <v/>
      </c>
      <c r="AC14" s="166">
        <f t="shared" si="5"/>
        <v>0</v>
      </c>
      <c r="AD14" s="164" t="str">
        <f t="shared" si="6"/>
        <v/>
      </c>
      <c r="AE14" s="160">
        <v>8.0</v>
      </c>
      <c r="AF14" s="161" t="str">
        <f t="shared" si="7"/>
        <v>Sherlyn Mariel Bernabel Lora</v>
      </c>
      <c r="AG14" s="162"/>
      <c r="AH14" s="162"/>
      <c r="AI14" s="162"/>
      <c r="AJ14" s="162"/>
      <c r="AK14" s="162"/>
      <c r="AL14" s="162"/>
      <c r="AM14" s="162"/>
      <c r="AN14" s="162"/>
      <c r="AO14" s="162"/>
      <c r="AP14" s="162"/>
      <c r="AQ14" s="162"/>
      <c r="AR14" s="163"/>
      <c r="AS14" s="162"/>
      <c r="AT14" s="162"/>
      <c r="AU14" s="162"/>
      <c r="AV14" s="162"/>
      <c r="AW14" s="162"/>
      <c r="AX14" s="162"/>
      <c r="AY14" s="163"/>
      <c r="AZ14" s="163"/>
      <c r="BA14" s="163"/>
      <c r="BB14" s="163">
        <f t="shared" si="8"/>
        <v>0</v>
      </c>
      <c r="BC14" s="164" t="str">
        <f t="shared" si="9"/>
        <v/>
      </c>
      <c r="BD14" s="166">
        <f t="shared" si="10"/>
        <v>0</v>
      </c>
      <c r="BE14" s="164" t="str">
        <f t="shared" si="11"/>
        <v/>
      </c>
      <c r="BF14" s="166">
        <f t="shared" si="12"/>
        <v>0</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c r="E15" s="162"/>
      <c r="F15" s="162"/>
      <c r="G15" s="162"/>
      <c r="H15" s="162"/>
      <c r="I15" s="162"/>
      <c r="J15" s="162"/>
      <c r="K15" s="162"/>
      <c r="L15" s="162"/>
      <c r="M15" s="162"/>
      <c r="N15" s="162"/>
      <c r="O15" s="162"/>
      <c r="P15" s="162"/>
      <c r="Q15" s="162"/>
      <c r="R15" s="162"/>
      <c r="S15" s="162"/>
      <c r="T15" s="162"/>
      <c r="U15" s="162"/>
      <c r="V15" s="163"/>
      <c r="W15" s="163"/>
      <c r="X15" s="163"/>
      <c r="Y15" s="162">
        <f t="shared" si="1"/>
        <v>0</v>
      </c>
      <c r="Z15" s="164" t="str">
        <f t="shared" si="2"/>
        <v/>
      </c>
      <c r="AA15" s="165">
        <f t="shared" si="3"/>
        <v>0</v>
      </c>
      <c r="AB15" s="164" t="str">
        <f t="shared" si="4"/>
        <v/>
      </c>
      <c r="AC15" s="166">
        <f t="shared" si="5"/>
        <v>0</v>
      </c>
      <c r="AD15" s="164" t="str">
        <f t="shared" si="6"/>
        <v/>
      </c>
      <c r="AE15" s="160">
        <v>9.0</v>
      </c>
      <c r="AF15" s="161" t="str">
        <f t="shared" si="7"/>
        <v>Erleen  Brito Castillo</v>
      </c>
      <c r="AG15" s="162"/>
      <c r="AH15" s="162"/>
      <c r="AI15" s="162"/>
      <c r="AJ15" s="162"/>
      <c r="AK15" s="162"/>
      <c r="AL15" s="162"/>
      <c r="AM15" s="162"/>
      <c r="AN15" s="162"/>
      <c r="AO15" s="162"/>
      <c r="AP15" s="162"/>
      <c r="AQ15" s="162"/>
      <c r="AR15" s="163"/>
      <c r="AS15" s="162"/>
      <c r="AT15" s="162"/>
      <c r="AU15" s="162"/>
      <c r="AV15" s="162"/>
      <c r="AW15" s="162"/>
      <c r="AX15" s="162"/>
      <c r="AY15" s="163"/>
      <c r="AZ15" s="163"/>
      <c r="BA15" s="163"/>
      <c r="BB15" s="163">
        <f t="shared" si="8"/>
        <v>0</v>
      </c>
      <c r="BC15" s="164" t="str">
        <f t="shared" si="9"/>
        <v/>
      </c>
      <c r="BD15" s="166">
        <f t="shared" si="10"/>
        <v>0</v>
      </c>
      <c r="BE15" s="164" t="str">
        <f t="shared" si="11"/>
        <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c r="E16" s="162"/>
      <c r="F16" s="162"/>
      <c r="G16" s="162"/>
      <c r="H16" s="162"/>
      <c r="I16" s="162"/>
      <c r="J16" s="162"/>
      <c r="K16" s="162"/>
      <c r="L16" s="162"/>
      <c r="M16" s="162"/>
      <c r="N16" s="162"/>
      <c r="O16" s="162"/>
      <c r="P16" s="162"/>
      <c r="Q16" s="162"/>
      <c r="R16" s="162"/>
      <c r="S16" s="162"/>
      <c r="T16" s="162"/>
      <c r="U16" s="162"/>
      <c r="V16" s="163"/>
      <c r="W16" s="163"/>
      <c r="X16" s="163"/>
      <c r="Y16" s="162">
        <f t="shared" si="1"/>
        <v>0</v>
      </c>
      <c r="Z16" s="164" t="str">
        <f t="shared" si="2"/>
        <v/>
      </c>
      <c r="AA16" s="165">
        <f t="shared" si="3"/>
        <v>0</v>
      </c>
      <c r="AB16" s="164" t="str">
        <f t="shared" si="4"/>
        <v/>
      </c>
      <c r="AC16" s="166">
        <f t="shared" si="5"/>
        <v>0</v>
      </c>
      <c r="AD16" s="164" t="str">
        <f t="shared" si="6"/>
        <v/>
      </c>
      <c r="AE16" s="160">
        <v>10.0</v>
      </c>
      <c r="AF16" s="161" t="str">
        <f t="shared" si="7"/>
        <v>Brianny  Caraballo Guzmán</v>
      </c>
      <c r="AG16" s="162"/>
      <c r="AH16" s="162"/>
      <c r="AI16" s="162"/>
      <c r="AJ16" s="162"/>
      <c r="AK16" s="162"/>
      <c r="AL16" s="162"/>
      <c r="AM16" s="162"/>
      <c r="AN16" s="162"/>
      <c r="AO16" s="162"/>
      <c r="AP16" s="162"/>
      <c r="AQ16" s="162"/>
      <c r="AR16" s="163"/>
      <c r="AS16" s="162"/>
      <c r="AT16" s="162"/>
      <c r="AU16" s="162"/>
      <c r="AV16" s="162"/>
      <c r="AW16" s="162"/>
      <c r="AX16" s="162"/>
      <c r="AY16" s="163"/>
      <c r="AZ16" s="163"/>
      <c r="BA16" s="163"/>
      <c r="BB16" s="163">
        <f t="shared" si="8"/>
        <v>0</v>
      </c>
      <c r="BC16" s="164" t="str">
        <f t="shared" si="9"/>
        <v/>
      </c>
      <c r="BD16" s="166">
        <f t="shared" si="10"/>
        <v>0</v>
      </c>
      <c r="BE16" s="164" t="str">
        <f t="shared" si="11"/>
        <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c r="E17" s="162"/>
      <c r="F17" s="162"/>
      <c r="G17" s="162"/>
      <c r="H17" s="162"/>
      <c r="I17" s="162"/>
      <c r="J17" s="162"/>
      <c r="K17" s="162"/>
      <c r="L17" s="162"/>
      <c r="M17" s="162"/>
      <c r="N17" s="162"/>
      <c r="O17" s="162"/>
      <c r="P17" s="162"/>
      <c r="Q17" s="162"/>
      <c r="R17" s="162"/>
      <c r="S17" s="162"/>
      <c r="T17" s="162"/>
      <c r="U17" s="162"/>
      <c r="V17" s="163"/>
      <c r="W17" s="163"/>
      <c r="X17" s="163"/>
      <c r="Y17" s="162">
        <f t="shared" si="1"/>
        <v>0</v>
      </c>
      <c r="Z17" s="164" t="str">
        <f t="shared" si="2"/>
        <v/>
      </c>
      <c r="AA17" s="165">
        <f t="shared" si="3"/>
        <v>0</v>
      </c>
      <c r="AB17" s="164" t="str">
        <f t="shared" si="4"/>
        <v/>
      </c>
      <c r="AC17" s="166">
        <f t="shared" si="5"/>
        <v>0</v>
      </c>
      <c r="AD17" s="164" t="str">
        <f t="shared" si="6"/>
        <v/>
      </c>
      <c r="AE17" s="160">
        <v>11.0</v>
      </c>
      <c r="AF17" s="161" t="str">
        <f t="shared" si="7"/>
        <v>Scarlet  Castillo</v>
      </c>
      <c r="AG17" s="162"/>
      <c r="AH17" s="162"/>
      <c r="AI17" s="162"/>
      <c r="AJ17" s="162"/>
      <c r="AK17" s="162"/>
      <c r="AL17" s="162"/>
      <c r="AM17" s="162"/>
      <c r="AN17" s="162"/>
      <c r="AO17" s="162"/>
      <c r="AP17" s="162"/>
      <c r="AQ17" s="162"/>
      <c r="AR17" s="163"/>
      <c r="AS17" s="162"/>
      <c r="AT17" s="162"/>
      <c r="AU17" s="162"/>
      <c r="AV17" s="162"/>
      <c r="AW17" s="162"/>
      <c r="AX17" s="162"/>
      <c r="AY17" s="163"/>
      <c r="AZ17" s="163"/>
      <c r="BA17" s="163"/>
      <c r="BB17" s="163">
        <f t="shared" si="8"/>
        <v>0</v>
      </c>
      <c r="BC17" s="164" t="str">
        <f t="shared" si="9"/>
        <v/>
      </c>
      <c r="BD17" s="166">
        <f t="shared" si="10"/>
        <v>0</v>
      </c>
      <c r="BE17" s="164" t="str">
        <f t="shared" si="11"/>
        <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c r="E18" s="162"/>
      <c r="F18" s="162"/>
      <c r="G18" s="162"/>
      <c r="H18" s="162"/>
      <c r="I18" s="162"/>
      <c r="J18" s="162"/>
      <c r="K18" s="162"/>
      <c r="L18" s="162"/>
      <c r="M18" s="162"/>
      <c r="N18" s="162"/>
      <c r="O18" s="162"/>
      <c r="P18" s="162"/>
      <c r="Q18" s="162"/>
      <c r="R18" s="162"/>
      <c r="S18" s="162"/>
      <c r="T18" s="162"/>
      <c r="U18" s="162"/>
      <c r="V18" s="163"/>
      <c r="W18" s="163"/>
      <c r="X18" s="163"/>
      <c r="Y18" s="162">
        <f t="shared" si="1"/>
        <v>0</v>
      </c>
      <c r="Z18" s="164" t="str">
        <f t="shared" si="2"/>
        <v/>
      </c>
      <c r="AA18" s="165">
        <f t="shared" si="3"/>
        <v>0</v>
      </c>
      <c r="AB18" s="164" t="str">
        <f t="shared" si="4"/>
        <v/>
      </c>
      <c r="AC18" s="166">
        <f t="shared" si="5"/>
        <v>0</v>
      </c>
      <c r="AD18" s="164" t="str">
        <f t="shared" si="6"/>
        <v/>
      </c>
      <c r="AE18" s="160">
        <v>12.0</v>
      </c>
      <c r="AF18" s="161" t="str">
        <f t="shared" si="7"/>
        <v>Yarselin  Cruz Peña</v>
      </c>
      <c r="AG18" s="162"/>
      <c r="AH18" s="162"/>
      <c r="AI18" s="162"/>
      <c r="AJ18" s="162"/>
      <c r="AK18" s="162"/>
      <c r="AL18" s="162"/>
      <c r="AM18" s="162"/>
      <c r="AN18" s="162"/>
      <c r="AO18" s="163"/>
      <c r="AP18" s="162"/>
      <c r="AQ18" s="162"/>
      <c r="AR18" s="163"/>
      <c r="AS18" s="162"/>
      <c r="AT18" s="162"/>
      <c r="AU18" s="162"/>
      <c r="AV18" s="162"/>
      <c r="AW18" s="162"/>
      <c r="AX18" s="163"/>
      <c r="AY18" s="163"/>
      <c r="AZ18" s="163"/>
      <c r="BA18" s="163"/>
      <c r="BB18" s="163">
        <f t="shared" si="8"/>
        <v>0</v>
      </c>
      <c r="BC18" s="164" t="str">
        <f t="shared" si="9"/>
        <v/>
      </c>
      <c r="BD18" s="166">
        <f t="shared" si="10"/>
        <v>0</v>
      </c>
      <c r="BE18" s="164" t="str">
        <f t="shared" si="11"/>
        <v/>
      </c>
      <c r="BF18" s="166">
        <f t="shared" si="12"/>
        <v>0</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c r="E19" s="162"/>
      <c r="F19" s="162"/>
      <c r="G19" s="162"/>
      <c r="H19" s="162"/>
      <c r="I19" s="162"/>
      <c r="J19" s="162"/>
      <c r="K19" s="162"/>
      <c r="L19" s="162"/>
      <c r="M19" s="162"/>
      <c r="N19" s="162"/>
      <c r="O19" s="162"/>
      <c r="P19" s="162"/>
      <c r="Q19" s="162"/>
      <c r="R19" s="162"/>
      <c r="S19" s="162"/>
      <c r="T19" s="162"/>
      <c r="U19" s="162"/>
      <c r="V19" s="163"/>
      <c r="W19" s="163"/>
      <c r="X19" s="163"/>
      <c r="Y19" s="162">
        <f t="shared" si="1"/>
        <v>0</v>
      </c>
      <c r="Z19" s="164" t="str">
        <f t="shared" si="2"/>
        <v/>
      </c>
      <c r="AA19" s="165">
        <f t="shared" si="3"/>
        <v>0</v>
      </c>
      <c r="AB19" s="164" t="str">
        <f t="shared" si="4"/>
        <v/>
      </c>
      <c r="AC19" s="166">
        <f t="shared" si="5"/>
        <v>0</v>
      </c>
      <c r="AD19" s="164" t="str">
        <f t="shared" si="6"/>
        <v/>
      </c>
      <c r="AE19" s="160">
        <v>13.0</v>
      </c>
      <c r="AF19" s="161" t="str">
        <f t="shared" si="7"/>
        <v>Fernando José Díaz Fernández</v>
      </c>
      <c r="AG19" s="162"/>
      <c r="AH19" s="162"/>
      <c r="AI19" s="162"/>
      <c r="AJ19" s="162"/>
      <c r="AK19" s="162"/>
      <c r="AL19" s="162"/>
      <c r="AM19" s="162"/>
      <c r="AN19" s="162"/>
      <c r="AO19" s="162"/>
      <c r="AP19" s="162"/>
      <c r="AQ19" s="162"/>
      <c r="AR19" s="163"/>
      <c r="AS19" s="162"/>
      <c r="AT19" s="162"/>
      <c r="AU19" s="162"/>
      <c r="AV19" s="162"/>
      <c r="AW19" s="162"/>
      <c r="AX19" s="162"/>
      <c r="AY19" s="163"/>
      <c r="AZ19" s="163"/>
      <c r="BA19" s="163"/>
      <c r="BB19" s="163">
        <f t="shared" si="8"/>
        <v>0</v>
      </c>
      <c r="BC19" s="164" t="str">
        <f t="shared" si="9"/>
        <v/>
      </c>
      <c r="BD19" s="166">
        <f t="shared" si="10"/>
        <v>0</v>
      </c>
      <c r="BE19" s="164" t="str">
        <f t="shared" si="11"/>
        <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c r="E20" s="162"/>
      <c r="F20" s="162"/>
      <c r="G20" s="162"/>
      <c r="H20" s="162"/>
      <c r="I20" s="162"/>
      <c r="J20" s="162"/>
      <c r="K20" s="162"/>
      <c r="L20" s="162"/>
      <c r="M20" s="162"/>
      <c r="N20" s="162"/>
      <c r="O20" s="162"/>
      <c r="P20" s="162"/>
      <c r="Q20" s="162"/>
      <c r="R20" s="162"/>
      <c r="S20" s="162"/>
      <c r="T20" s="162"/>
      <c r="U20" s="162"/>
      <c r="V20" s="163"/>
      <c r="W20" s="163"/>
      <c r="X20" s="163"/>
      <c r="Y20" s="162">
        <f t="shared" si="1"/>
        <v>0</v>
      </c>
      <c r="Z20" s="164" t="str">
        <f t="shared" si="2"/>
        <v/>
      </c>
      <c r="AA20" s="165">
        <f t="shared" si="3"/>
        <v>0</v>
      </c>
      <c r="AB20" s="164" t="str">
        <f t="shared" si="4"/>
        <v/>
      </c>
      <c r="AC20" s="166">
        <f t="shared" si="5"/>
        <v>0</v>
      </c>
      <c r="AD20" s="164" t="str">
        <f t="shared" si="6"/>
        <v/>
      </c>
      <c r="AE20" s="160">
        <v>14.0</v>
      </c>
      <c r="AF20" s="161" t="str">
        <f t="shared" si="7"/>
        <v>Scarlett  Espinal Estéves</v>
      </c>
      <c r="AG20" s="162"/>
      <c r="AH20" s="162"/>
      <c r="AI20" s="162"/>
      <c r="AJ20" s="162"/>
      <c r="AK20" s="162"/>
      <c r="AL20" s="162"/>
      <c r="AM20" s="162"/>
      <c r="AN20" s="162"/>
      <c r="AO20" s="162"/>
      <c r="AP20" s="162"/>
      <c r="AQ20" s="162"/>
      <c r="AR20" s="163"/>
      <c r="AS20" s="162"/>
      <c r="AT20" s="162"/>
      <c r="AU20" s="162"/>
      <c r="AV20" s="162"/>
      <c r="AW20" s="162"/>
      <c r="AX20" s="162"/>
      <c r="AY20" s="163"/>
      <c r="AZ20" s="163"/>
      <c r="BA20" s="163"/>
      <c r="BB20" s="163">
        <f t="shared" si="8"/>
        <v>0</v>
      </c>
      <c r="BC20" s="164" t="str">
        <f t="shared" si="9"/>
        <v/>
      </c>
      <c r="BD20" s="166">
        <f t="shared" si="10"/>
        <v>0</v>
      </c>
      <c r="BE20" s="164" t="str">
        <f t="shared" si="11"/>
        <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c r="E21" s="162"/>
      <c r="F21" s="162"/>
      <c r="G21" s="162"/>
      <c r="H21" s="162"/>
      <c r="I21" s="162"/>
      <c r="J21" s="162"/>
      <c r="K21" s="162"/>
      <c r="L21" s="162"/>
      <c r="M21" s="162"/>
      <c r="N21" s="162"/>
      <c r="O21" s="162"/>
      <c r="P21" s="162"/>
      <c r="Q21" s="162"/>
      <c r="R21" s="162"/>
      <c r="S21" s="162"/>
      <c r="T21" s="162"/>
      <c r="U21" s="162"/>
      <c r="W21" s="163"/>
      <c r="X21" s="163"/>
      <c r="Y21" s="162">
        <f t="shared" si="1"/>
        <v>0</v>
      </c>
      <c r="Z21" s="164" t="str">
        <f t="shared" si="2"/>
        <v/>
      </c>
      <c r="AA21" s="165">
        <f t="shared" si="3"/>
        <v>0</v>
      </c>
      <c r="AB21" s="164" t="str">
        <f t="shared" si="4"/>
        <v/>
      </c>
      <c r="AC21" s="166">
        <f t="shared" si="5"/>
        <v>0</v>
      </c>
      <c r="AD21" s="164" t="str">
        <f t="shared" si="6"/>
        <v/>
      </c>
      <c r="AE21" s="160">
        <v>15.0</v>
      </c>
      <c r="AF21" s="161" t="str">
        <f t="shared" si="7"/>
        <v>José Manuel Estrella</v>
      </c>
      <c r="AG21" s="162"/>
      <c r="AH21" s="162"/>
      <c r="AI21" s="162"/>
      <c r="AJ21" s="162"/>
      <c r="AK21" s="162"/>
      <c r="AL21" s="162"/>
      <c r="AM21" s="162"/>
      <c r="AN21" s="162"/>
      <c r="AO21" s="162"/>
      <c r="AP21" s="162"/>
      <c r="AQ21" s="162"/>
      <c r="AR21" s="163"/>
      <c r="AS21" s="162"/>
      <c r="AT21" s="162"/>
      <c r="AU21" s="162"/>
      <c r="AV21" s="162"/>
      <c r="AW21" s="162"/>
      <c r="AX21" s="162"/>
      <c r="AY21" s="163"/>
      <c r="AZ21" s="163"/>
      <c r="BA21" s="163"/>
      <c r="BB21" s="163">
        <f t="shared" si="8"/>
        <v>0</v>
      </c>
      <c r="BC21" s="164" t="str">
        <f t="shared" si="9"/>
        <v/>
      </c>
      <c r="BD21" s="166">
        <f t="shared" si="10"/>
        <v>0</v>
      </c>
      <c r="BE21" s="164" t="str">
        <f t="shared" si="11"/>
        <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c r="E22" s="162"/>
      <c r="F22" s="162"/>
      <c r="G22" s="162"/>
      <c r="H22" s="162"/>
      <c r="I22" s="162"/>
      <c r="J22" s="162"/>
      <c r="K22" s="162"/>
      <c r="L22" s="162"/>
      <c r="M22" s="162"/>
      <c r="N22" s="162"/>
      <c r="O22" s="162"/>
      <c r="P22" s="162"/>
      <c r="Q22" s="162"/>
      <c r="R22" s="162"/>
      <c r="S22" s="162"/>
      <c r="T22" s="162"/>
      <c r="U22" s="162"/>
      <c r="V22" s="163"/>
      <c r="W22" s="163"/>
      <c r="X22" s="163"/>
      <c r="Y22" s="162">
        <f t="shared" si="1"/>
        <v>0</v>
      </c>
      <c r="Z22" s="164" t="str">
        <f t="shared" si="2"/>
        <v/>
      </c>
      <c r="AA22" s="165">
        <f t="shared" si="3"/>
        <v>0</v>
      </c>
      <c r="AB22" s="164" t="str">
        <f t="shared" si="4"/>
        <v/>
      </c>
      <c r="AC22" s="166">
        <f t="shared" si="5"/>
        <v>0</v>
      </c>
      <c r="AD22" s="164" t="str">
        <f t="shared" si="6"/>
        <v/>
      </c>
      <c r="AE22" s="160">
        <v>16.0</v>
      </c>
      <c r="AF22" s="161" t="str">
        <f t="shared" si="7"/>
        <v>Misael Starberk Ferreras Pérez</v>
      </c>
      <c r="AG22" s="162"/>
      <c r="AH22" s="162"/>
      <c r="AI22" s="162"/>
      <c r="AJ22" s="162"/>
      <c r="AK22" s="162"/>
      <c r="AL22" s="162"/>
      <c r="AM22" s="162"/>
      <c r="AN22" s="162"/>
      <c r="AO22" s="162"/>
      <c r="AP22" s="162"/>
      <c r="AQ22" s="162"/>
      <c r="AR22" s="163"/>
      <c r="AS22" s="162"/>
      <c r="AT22" s="162"/>
      <c r="AU22" s="162"/>
      <c r="AV22" s="162"/>
      <c r="AW22" s="162"/>
      <c r="AX22" s="162"/>
      <c r="AY22" s="163"/>
      <c r="AZ22" s="163"/>
      <c r="BA22" s="163"/>
      <c r="BB22" s="163">
        <f t="shared" si="8"/>
        <v>0</v>
      </c>
      <c r="BC22" s="164" t="str">
        <f t="shared" si="9"/>
        <v/>
      </c>
      <c r="BD22" s="166">
        <f t="shared" si="10"/>
        <v>0</v>
      </c>
      <c r="BE22" s="164" t="str">
        <f t="shared" si="11"/>
        <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c r="E23" s="162"/>
      <c r="F23" s="162"/>
      <c r="G23" s="162"/>
      <c r="H23" s="162"/>
      <c r="I23" s="162"/>
      <c r="J23" s="162"/>
      <c r="K23" s="162"/>
      <c r="L23" s="162"/>
      <c r="M23" s="162"/>
      <c r="N23" s="162"/>
      <c r="O23" s="162"/>
      <c r="P23" s="162"/>
      <c r="Q23" s="162"/>
      <c r="R23" s="162"/>
      <c r="S23" s="162"/>
      <c r="T23" s="162"/>
      <c r="U23" s="162"/>
      <c r="V23" s="163"/>
      <c r="W23" s="163"/>
      <c r="X23" s="163"/>
      <c r="Y23" s="162">
        <f t="shared" si="1"/>
        <v>0</v>
      </c>
      <c r="Z23" s="164" t="str">
        <f t="shared" si="2"/>
        <v/>
      </c>
      <c r="AA23" s="165">
        <f t="shared" si="3"/>
        <v>0</v>
      </c>
      <c r="AB23" s="164" t="str">
        <f t="shared" si="4"/>
        <v/>
      </c>
      <c r="AC23" s="166">
        <f t="shared" si="5"/>
        <v>0</v>
      </c>
      <c r="AD23" s="164" t="str">
        <f t="shared" si="6"/>
        <v/>
      </c>
      <c r="AE23" s="160">
        <v>17.0</v>
      </c>
      <c r="AF23" s="161" t="str">
        <f t="shared" si="7"/>
        <v>Ruth Esther Fernández Rodríguez</v>
      </c>
      <c r="AG23" s="162"/>
      <c r="AH23" s="162"/>
      <c r="AI23" s="162"/>
      <c r="AJ23" s="162"/>
      <c r="AK23" s="162"/>
      <c r="AL23" s="162"/>
      <c r="AM23" s="162"/>
      <c r="AN23" s="162"/>
      <c r="AO23" s="162"/>
      <c r="AP23" s="162"/>
      <c r="AQ23" s="162"/>
      <c r="AR23" s="163"/>
      <c r="AS23" s="162"/>
      <c r="AT23" s="162"/>
      <c r="AU23" s="162"/>
      <c r="AV23" s="162"/>
      <c r="AW23" s="162"/>
      <c r="AX23" s="162"/>
      <c r="AY23" s="163"/>
      <c r="AZ23" s="163"/>
      <c r="BA23" s="163"/>
      <c r="BB23" s="163">
        <f t="shared" si="8"/>
        <v>0</v>
      </c>
      <c r="BC23" s="164" t="str">
        <f t="shared" si="9"/>
        <v/>
      </c>
      <c r="BD23" s="166">
        <f t="shared" si="10"/>
        <v>0</v>
      </c>
      <c r="BE23" s="164" t="str">
        <f t="shared" si="11"/>
        <v/>
      </c>
      <c r="BF23" s="166">
        <f t="shared" si="12"/>
        <v>0</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c r="E24" s="162"/>
      <c r="F24" s="162"/>
      <c r="G24" s="162"/>
      <c r="H24" s="162"/>
      <c r="I24" s="162"/>
      <c r="J24" s="162"/>
      <c r="K24" s="162"/>
      <c r="L24" s="162"/>
      <c r="M24" s="162"/>
      <c r="N24" s="162"/>
      <c r="O24" s="162"/>
      <c r="P24" s="162"/>
      <c r="Q24" s="162"/>
      <c r="R24" s="162"/>
      <c r="S24" s="162"/>
      <c r="T24" s="162"/>
      <c r="U24" s="162"/>
      <c r="V24" s="163"/>
      <c r="W24" s="163"/>
      <c r="X24" s="163"/>
      <c r="Y24" s="162">
        <f t="shared" si="1"/>
        <v>0</v>
      </c>
      <c r="Z24" s="164" t="str">
        <f t="shared" si="2"/>
        <v/>
      </c>
      <c r="AA24" s="165">
        <f t="shared" si="3"/>
        <v>0</v>
      </c>
      <c r="AB24" s="164" t="str">
        <f t="shared" si="4"/>
        <v/>
      </c>
      <c r="AC24" s="166">
        <f t="shared" si="5"/>
        <v>0</v>
      </c>
      <c r="AD24" s="164" t="str">
        <f t="shared" si="6"/>
        <v/>
      </c>
      <c r="AE24" s="160">
        <v>18.0</v>
      </c>
      <c r="AF24" s="161" t="str">
        <f t="shared" si="7"/>
        <v>Discairy  Filpo Estrella</v>
      </c>
      <c r="AG24" s="162"/>
      <c r="AH24" s="162"/>
      <c r="AI24" s="162"/>
      <c r="AJ24" s="162"/>
      <c r="AK24" s="162"/>
      <c r="AL24" s="162"/>
      <c r="AM24" s="162"/>
      <c r="AN24" s="162"/>
      <c r="AO24" s="162"/>
      <c r="AP24" s="162"/>
      <c r="AQ24" s="162"/>
      <c r="AR24" s="163"/>
      <c r="AS24" s="162"/>
      <c r="AT24" s="162"/>
      <c r="AU24" s="162"/>
      <c r="AV24" s="162"/>
      <c r="AW24" s="162"/>
      <c r="AX24" s="162"/>
      <c r="AY24" s="163"/>
      <c r="AZ24" s="163"/>
      <c r="BA24" s="163"/>
      <c r="BB24" s="163">
        <f t="shared" si="8"/>
        <v>0</v>
      </c>
      <c r="BC24" s="164" t="str">
        <f t="shared" si="9"/>
        <v/>
      </c>
      <c r="BD24" s="166">
        <f t="shared" si="10"/>
        <v>0</v>
      </c>
      <c r="BE24" s="164" t="str">
        <f t="shared" si="11"/>
        <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c r="E25" s="162"/>
      <c r="F25" s="162"/>
      <c r="G25" s="162"/>
      <c r="H25" s="162"/>
      <c r="I25" s="162"/>
      <c r="J25" s="162"/>
      <c r="K25" s="162"/>
      <c r="L25" s="162"/>
      <c r="M25" s="162"/>
      <c r="N25" s="162"/>
      <c r="O25" s="162"/>
      <c r="P25" s="162"/>
      <c r="Q25" s="162"/>
      <c r="R25" s="162"/>
      <c r="S25" s="162"/>
      <c r="T25" s="162"/>
      <c r="U25" s="162"/>
      <c r="V25" s="163"/>
      <c r="W25" s="163"/>
      <c r="X25" s="163"/>
      <c r="Y25" s="162">
        <f t="shared" si="1"/>
        <v>0</v>
      </c>
      <c r="Z25" s="164" t="str">
        <f t="shared" si="2"/>
        <v/>
      </c>
      <c r="AA25" s="165">
        <f t="shared" si="3"/>
        <v>0</v>
      </c>
      <c r="AB25" s="164" t="str">
        <f t="shared" si="4"/>
        <v/>
      </c>
      <c r="AC25" s="166">
        <f t="shared" si="5"/>
        <v>0</v>
      </c>
      <c r="AD25" s="164" t="str">
        <f t="shared" si="6"/>
        <v/>
      </c>
      <c r="AE25" s="160">
        <v>19.0</v>
      </c>
      <c r="AF25" s="161" t="str">
        <f t="shared" si="7"/>
        <v>Alexis Enmanuel Gil  Sánchez</v>
      </c>
      <c r="AG25" s="162"/>
      <c r="AH25" s="162"/>
      <c r="AI25" s="162"/>
      <c r="AJ25" s="162"/>
      <c r="AK25" s="162"/>
      <c r="AL25" s="162"/>
      <c r="AM25" s="162"/>
      <c r="AN25" s="162"/>
      <c r="AO25" s="162"/>
      <c r="AP25" s="162"/>
      <c r="AQ25" s="162"/>
      <c r="AR25" s="163"/>
      <c r="AS25" s="162"/>
      <c r="AT25" s="162"/>
      <c r="AU25" s="162"/>
      <c r="AV25" s="162"/>
      <c r="AW25" s="162"/>
      <c r="AX25" s="162"/>
      <c r="AY25" s="163"/>
      <c r="AZ25" s="163"/>
      <c r="BA25" s="163"/>
      <c r="BB25" s="163">
        <f t="shared" si="8"/>
        <v>0</v>
      </c>
      <c r="BC25" s="164" t="str">
        <f t="shared" si="9"/>
        <v/>
      </c>
      <c r="BD25" s="166">
        <f t="shared" si="10"/>
        <v>0</v>
      </c>
      <c r="BE25" s="164" t="str">
        <f t="shared" si="11"/>
        <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c r="E26" s="162"/>
      <c r="F26" s="162"/>
      <c r="G26" s="162"/>
      <c r="H26" s="162"/>
      <c r="I26" s="162"/>
      <c r="J26" s="162"/>
      <c r="K26" s="162"/>
      <c r="L26" s="162"/>
      <c r="M26" s="162"/>
      <c r="N26" s="162"/>
      <c r="O26" s="162"/>
      <c r="P26" s="162"/>
      <c r="Q26" s="162"/>
      <c r="R26" s="162"/>
      <c r="S26" s="162"/>
      <c r="T26" s="162"/>
      <c r="U26" s="162"/>
      <c r="V26" s="163"/>
      <c r="W26" s="163"/>
      <c r="X26" s="163"/>
      <c r="Y26" s="162">
        <f t="shared" si="1"/>
        <v>0</v>
      </c>
      <c r="Z26" s="164" t="str">
        <f t="shared" si="2"/>
        <v/>
      </c>
      <c r="AA26" s="165">
        <f t="shared" si="3"/>
        <v>0</v>
      </c>
      <c r="AB26" s="164" t="str">
        <f t="shared" si="4"/>
        <v/>
      </c>
      <c r="AC26" s="166">
        <f t="shared" si="5"/>
        <v>0</v>
      </c>
      <c r="AD26" s="164" t="str">
        <f t="shared" si="6"/>
        <v/>
      </c>
      <c r="AE26" s="160">
        <v>20.0</v>
      </c>
      <c r="AF26" s="161" t="str">
        <f t="shared" si="7"/>
        <v>Ayendy Jesús Guzmán</v>
      </c>
      <c r="AG26" s="162"/>
      <c r="AH26" s="162"/>
      <c r="AI26" s="162"/>
      <c r="AJ26" s="162"/>
      <c r="AK26" s="162"/>
      <c r="AL26" s="162"/>
      <c r="AM26" s="162"/>
      <c r="AN26" s="162"/>
      <c r="AO26" s="162"/>
      <c r="AP26" s="162"/>
      <c r="AQ26" s="162"/>
      <c r="AR26" s="163"/>
      <c r="AS26" s="162"/>
      <c r="AT26" s="162"/>
      <c r="AU26" s="162"/>
      <c r="AV26" s="162"/>
      <c r="AW26" s="162"/>
      <c r="AX26" s="162"/>
      <c r="AY26" s="163"/>
      <c r="AZ26" s="163"/>
      <c r="BA26" s="163"/>
      <c r="BB26" s="163">
        <f t="shared" si="8"/>
        <v>0</v>
      </c>
      <c r="BC26" s="164" t="str">
        <f t="shared" si="9"/>
        <v/>
      </c>
      <c r="BD26" s="166">
        <f t="shared" si="10"/>
        <v>0</v>
      </c>
      <c r="BE26" s="164" t="str">
        <f t="shared" si="11"/>
        <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c r="E27" s="162"/>
      <c r="F27" s="162"/>
      <c r="G27" s="162"/>
      <c r="H27" s="162"/>
      <c r="I27" s="162"/>
      <c r="J27" s="162"/>
      <c r="K27" s="162"/>
      <c r="L27" s="162"/>
      <c r="M27" s="162"/>
      <c r="N27" s="162"/>
      <c r="O27" s="162"/>
      <c r="P27" s="162"/>
      <c r="Q27" s="162"/>
      <c r="R27" s="162"/>
      <c r="S27" s="162"/>
      <c r="T27" s="162"/>
      <c r="U27" s="162"/>
      <c r="V27" s="163"/>
      <c r="W27" s="163"/>
      <c r="X27" s="163"/>
      <c r="Y27" s="162">
        <f t="shared" si="1"/>
        <v>0</v>
      </c>
      <c r="Z27" s="164" t="str">
        <f t="shared" si="2"/>
        <v/>
      </c>
      <c r="AA27" s="165">
        <f t="shared" si="3"/>
        <v>0</v>
      </c>
      <c r="AB27" s="164" t="str">
        <f t="shared" si="4"/>
        <v/>
      </c>
      <c r="AC27" s="166">
        <f t="shared" si="5"/>
        <v>0</v>
      </c>
      <c r="AD27" s="164" t="str">
        <f t="shared" si="6"/>
        <v/>
      </c>
      <c r="AE27" s="160">
        <v>21.0</v>
      </c>
      <c r="AF27" s="161" t="str">
        <f t="shared" si="7"/>
        <v>Yassir  Hernández Disla</v>
      </c>
      <c r="AG27" s="162"/>
      <c r="AH27" s="162"/>
      <c r="AI27" s="162"/>
      <c r="AJ27" s="162"/>
      <c r="AK27" s="162"/>
      <c r="AL27" s="162"/>
      <c r="AM27" s="162"/>
      <c r="AN27" s="162"/>
      <c r="AO27" s="162"/>
      <c r="AP27" s="162"/>
      <c r="AQ27" s="162"/>
      <c r="AR27" s="163"/>
      <c r="AS27" s="162"/>
      <c r="AT27" s="162"/>
      <c r="AU27" s="162"/>
      <c r="AV27" s="162"/>
      <c r="AW27" s="162"/>
      <c r="AX27" s="162"/>
      <c r="AY27" s="163"/>
      <c r="AZ27" s="163"/>
      <c r="BA27" s="163"/>
      <c r="BB27" s="163">
        <f t="shared" si="8"/>
        <v>0</v>
      </c>
      <c r="BC27" s="164" t="str">
        <f t="shared" si="9"/>
        <v/>
      </c>
      <c r="BD27" s="166">
        <f t="shared" si="10"/>
        <v>0</v>
      </c>
      <c r="BE27" s="164" t="str">
        <f t="shared" si="11"/>
        <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c r="E28" s="162"/>
      <c r="F28" s="162"/>
      <c r="G28" s="162"/>
      <c r="H28" s="162"/>
      <c r="I28" s="162"/>
      <c r="J28" s="162"/>
      <c r="K28" s="162"/>
      <c r="L28" s="162"/>
      <c r="M28" s="162"/>
      <c r="N28" s="162"/>
      <c r="O28" s="162"/>
      <c r="P28" s="162"/>
      <c r="Q28" s="162"/>
      <c r="R28" s="162"/>
      <c r="S28" s="162"/>
      <c r="T28" s="162"/>
      <c r="U28" s="162"/>
      <c r="V28" s="163"/>
      <c r="W28" s="163"/>
      <c r="X28" s="163"/>
      <c r="Y28" s="162">
        <f t="shared" si="1"/>
        <v>0</v>
      </c>
      <c r="Z28" s="164" t="str">
        <f t="shared" si="2"/>
        <v/>
      </c>
      <c r="AA28" s="165">
        <f t="shared" si="3"/>
        <v>0</v>
      </c>
      <c r="AB28" s="164" t="str">
        <f t="shared" si="4"/>
        <v/>
      </c>
      <c r="AC28" s="166">
        <f t="shared" si="5"/>
        <v>0</v>
      </c>
      <c r="AD28" s="164" t="str">
        <f t="shared" si="6"/>
        <v/>
      </c>
      <c r="AE28" s="160">
        <v>22.0</v>
      </c>
      <c r="AF28" s="161" t="str">
        <f t="shared" si="7"/>
        <v>Yadiel  Jiménez Betances</v>
      </c>
      <c r="AG28" s="162"/>
      <c r="AH28" s="162"/>
      <c r="AI28" s="162"/>
      <c r="AJ28" s="162"/>
      <c r="AK28" s="162"/>
      <c r="AL28" s="162"/>
      <c r="AM28" s="162"/>
      <c r="AN28" s="162"/>
      <c r="AO28" s="162"/>
      <c r="AP28" s="162"/>
      <c r="AQ28" s="162"/>
      <c r="AR28" s="163"/>
      <c r="AS28" s="162"/>
      <c r="AT28" s="162"/>
      <c r="AU28" s="162"/>
      <c r="AV28" s="162"/>
      <c r="AW28" s="162"/>
      <c r="AX28" s="162"/>
      <c r="AY28" s="163"/>
      <c r="AZ28" s="163"/>
      <c r="BA28" s="163"/>
      <c r="BB28" s="163">
        <f t="shared" si="8"/>
        <v>0</v>
      </c>
      <c r="BC28" s="164" t="str">
        <f t="shared" si="9"/>
        <v/>
      </c>
      <c r="BD28" s="166">
        <f t="shared" si="10"/>
        <v>0</v>
      </c>
      <c r="BE28" s="164" t="str">
        <f t="shared" si="11"/>
        <v/>
      </c>
      <c r="BF28" s="166">
        <f t="shared" si="12"/>
        <v>0</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c r="E29" s="162"/>
      <c r="F29" s="162"/>
      <c r="G29" s="162"/>
      <c r="H29" s="162"/>
      <c r="I29" s="162"/>
      <c r="J29" s="162"/>
      <c r="K29" s="162"/>
      <c r="L29" s="162"/>
      <c r="M29" s="162"/>
      <c r="N29" s="162"/>
      <c r="O29" s="162"/>
      <c r="P29" s="162"/>
      <c r="Q29" s="162"/>
      <c r="R29" s="162"/>
      <c r="S29" s="162"/>
      <c r="T29" s="162"/>
      <c r="U29" s="162"/>
      <c r="V29" s="163"/>
      <c r="W29" s="163"/>
      <c r="X29" s="163"/>
      <c r="Y29" s="162">
        <f t="shared" si="1"/>
        <v>0</v>
      </c>
      <c r="Z29" s="164" t="str">
        <f t="shared" si="2"/>
        <v/>
      </c>
      <c r="AA29" s="165">
        <f t="shared" si="3"/>
        <v>0</v>
      </c>
      <c r="AB29" s="164" t="str">
        <f t="shared" si="4"/>
        <v/>
      </c>
      <c r="AC29" s="166">
        <f t="shared" si="5"/>
        <v>0</v>
      </c>
      <c r="AD29" s="164" t="str">
        <f t="shared" si="6"/>
        <v/>
      </c>
      <c r="AE29" s="160">
        <v>23.0</v>
      </c>
      <c r="AF29" s="161" t="str">
        <f t="shared" si="7"/>
        <v>Yamel  Mella Aquino</v>
      </c>
      <c r="AG29" s="162"/>
      <c r="AH29" s="162"/>
      <c r="AI29" s="162"/>
      <c r="AJ29" s="162"/>
      <c r="AK29" s="162"/>
      <c r="AL29" s="162"/>
      <c r="AM29" s="162"/>
      <c r="AN29" s="162"/>
      <c r="AO29" s="162"/>
      <c r="AP29" s="162"/>
      <c r="AQ29" s="162"/>
      <c r="AR29" s="163"/>
      <c r="AS29" s="162"/>
      <c r="AT29" s="162"/>
      <c r="AU29" s="162"/>
      <c r="AV29" s="162"/>
      <c r="AW29" s="162"/>
      <c r="AX29" s="162"/>
      <c r="AY29" s="163"/>
      <c r="AZ29" s="163"/>
      <c r="BA29" s="163"/>
      <c r="BB29" s="163">
        <f t="shared" si="8"/>
        <v>0</v>
      </c>
      <c r="BC29" s="164" t="str">
        <f t="shared" si="9"/>
        <v/>
      </c>
      <c r="BD29" s="166">
        <f t="shared" si="10"/>
        <v>0</v>
      </c>
      <c r="BE29" s="164" t="str">
        <f t="shared" si="11"/>
        <v/>
      </c>
      <c r="BF29" s="166">
        <f t="shared" si="12"/>
        <v>0</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c r="E30" s="162"/>
      <c r="F30" s="162"/>
      <c r="G30" s="162"/>
      <c r="H30" s="162"/>
      <c r="I30" s="162"/>
      <c r="J30" s="162"/>
      <c r="K30" s="162"/>
      <c r="L30" s="162"/>
      <c r="M30" s="162"/>
      <c r="N30" s="162"/>
      <c r="O30" s="162"/>
      <c r="P30" s="162"/>
      <c r="Q30" s="162"/>
      <c r="R30" s="162"/>
      <c r="S30" s="162"/>
      <c r="T30" s="162"/>
      <c r="U30" s="162"/>
      <c r="V30" s="163"/>
      <c r="W30" s="163"/>
      <c r="X30" s="163"/>
      <c r="Y30" s="162">
        <f t="shared" si="1"/>
        <v>0</v>
      </c>
      <c r="Z30" s="164" t="str">
        <f t="shared" si="2"/>
        <v/>
      </c>
      <c r="AA30" s="165">
        <f t="shared" si="3"/>
        <v>0</v>
      </c>
      <c r="AB30" s="164" t="str">
        <f t="shared" si="4"/>
        <v/>
      </c>
      <c r="AC30" s="166">
        <f t="shared" si="5"/>
        <v>0</v>
      </c>
      <c r="AD30" s="164" t="str">
        <f t="shared" si="6"/>
        <v/>
      </c>
      <c r="AE30" s="160">
        <v>24.0</v>
      </c>
      <c r="AF30" s="161" t="str">
        <f t="shared" si="7"/>
        <v>Sariely Del Carmen Mena Chávez</v>
      </c>
      <c r="AG30" s="162"/>
      <c r="AH30" s="162"/>
      <c r="AI30" s="162"/>
      <c r="AJ30" s="162"/>
      <c r="AK30" s="162"/>
      <c r="AL30" s="162"/>
      <c r="AM30" s="162"/>
      <c r="AN30" s="162"/>
      <c r="AO30" s="162"/>
      <c r="AP30" s="162"/>
      <c r="AQ30" s="162"/>
      <c r="AR30" s="163"/>
      <c r="AS30" s="162"/>
      <c r="AT30" s="162"/>
      <c r="AU30" s="162"/>
      <c r="AV30" s="162"/>
      <c r="AW30" s="162"/>
      <c r="AX30" s="162"/>
      <c r="AY30" s="163"/>
      <c r="AZ30" s="163"/>
      <c r="BA30" s="163"/>
      <c r="BB30" s="163">
        <f t="shared" si="8"/>
        <v>0</v>
      </c>
      <c r="BC30" s="164" t="str">
        <f t="shared" si="9"/>
        <v/>
      </c>
      <c r="BD30" s="166">
        <f t="shared" si="10"/>
        <v>0</v>
      </c>
      <c r="BE30" s="164" t="str">
        <f t="shared" si="11"/>
        <v/>
      </c>
      <c r="BF30" s="166">
        <f t="shared" si="12"/>
        <v>0</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c r="E31" s="162"/>
      <c r="F31" s="162"/>
      <c r="G31" s="162"/>
      <c r="H31" s="162"/>
      <c r="I31" s="162"/>
      <c r="J31" s="162"/>
      <c r="K31" s="162"/>
      <c r="L31" s="162"/>
      <c r="M31" s="162"/>
      <c r="N31" s="162"/>
      <c r="O31" s="162"/>
      <c r="P31" s="162"/>
      <c r="Q31" s="162"/>
      <c r="R31" s="162"/>
      <c r="S31" s="162"/>
      <c r="T31" s="162"/>
      <c r="U31" s="162"/>
      <c r="V31" s="163"/>
      <c r="W31" s="163"/>
      <c r="X31" s="163"/>
      <c r="Y31" s="162">
        <f t="shared" si="1"/>
        <v>0</v>
      </c>
      <c r="Z31" s="164" t="str">
        <f t="shared" si="2"/>
        <v/>
      </c>
      <c r="AA31" s="165">
        <f t="shared" si="3"/>
        <v>0</v>
      </c>
      <c r="AB31" s="164" t="str">
        <f t="shared" si="4"/>
        <v/>
      </c>
      <c r="AC31" s="166">
        <f t="shared" si="5"/>
        <v>0</v>
      </c>
      <c r="AD31" s="164" t="str">
        <f t="shared" si="6"/>
        <v/>
      </c>
      <c r="AE31" s="160">
        <v>25.0</v>
      </c>
      <c r="AF31" s="161" t="str">
        <f t="shared" si="7"/>
        <v>David Carmelo Navas Fernández</v>
      </c>
      <c r="AG31" s="162"/>
      <c r="AH31" s="162"/>
      <c r="AI31" s="162"/>
      <c r="AJ31" s="162"/>
      <c r="AK31" s="162"/>
      <c r="AL31" s="162"/>
      <c r="AM31" s="162"/>
      <c r="AN31" s="162"/>
      <c r="AO31" s="162"/>
      <c r="AP31" s="162"/>
      <c r="AQ31" s="162"/>
      <c r="AR31" s="163"/>
      <c r="AS31" s="162"/>
      <c r="AT31" s="162"/>
      <c r="AU31" s="162"/>
      <c r="AV31" s="162"/>
      <c r="AW31" s="162"/>
      <c r="AX31" s="162"/>
      <c r="AY31" s="163"/>
      <c r="AZ31" s="163"/>
      <c r="BA31" s="163"/>
      <c r="BB31" s="163">
        <f t="shared" si="8"/>
        <v>0</v>
      </c>
      <c r="BC31" s="164" t="str">
        <f t="shared" si="9"/>
        <v/>
      </c>
      <c r="BD31" s="166">
        <f t="shared" si="10"/>
        <v>0</v>
      </c>
      <c r="BE31" s="164" t="str">
        <f t="shared" si="11"/>
        <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c r="E32" s="162"/>
      <c r="F32" s="162"/>
      <c r="G32" s="162"/>
      <c r="H32" s="162"/>
      <c r="I32" s="162"/>
      <c r="J32" s="162"/>
      <c r="K32" s="162"/>
      <c r="L32" s="162"/>
      <c r="M32" s="162"/>
      <c r="N32" s="162"/>
      <c r="O32" s="162"/>
      <c r="P32" s="162"/>
      <c r="Q32" s="162"/>
      <c r="R32" s="162"/>
      <c r="S32" s="162"/>
      <c r="T32" s="162"/>
      <c r="U32" s="162"/>
      <c r="V32" s="163"/>
      <c r="W32" s="163"/>
      <c r="X32" s="163"/>
      <c r="Y32" s="162">
        <f t="shared" si="1"/>
        <v>0</v>
      </c>
      <c r="Z32" s="164" t="str">
        <f t="shared" si="2"/>
        <v/>
      </c>
      <c r="AA32" s="165">
        <f t="shared" si="3"/>
        <v>0</v>
      </c>
      <c r="AB32" s="164" t="str">
        <f t="shared" si="4"/>
        <v/>
      </c>
      <c r="AC32" s="166">
        <f t="shared" si="5"/>
        <v>0</v>
      </c>
      <c r="AD32" s="164" t="str">
        <f t="shared" si="6"/>
        <v/>
      </c>
      <c r="AE32" s="160">
        <v>26.0</v>
      </c>
      <c r="AF32" s="161" t="str">
        <f t="shared" si="7"/>
        <v>Andriw Jelier Ortiz Rodríguez</v>
      </c>
      <c r="AG32" s="162"/>
      <c r="AH32" s="162"/>
      <c r="AI32" s="162"/>
      <c r="AJ32" s="162"/>
      <c r="AK32" s="162"/>
      <c r="AL32" s="162"/>
      <c r="AM32" s="162"/>
      <c r="AN32" s="162"/>
      <c r="AO32" s="162"/>
      <c r="AP32" s="162"/>
      <c r="AQ32" s="162"/>
      <c r="AR32" s="163"/>
      <c r="AS32" s="162"/>
      <c r="AT32" s="162"/>
      <c r="AU32" s="162"/>
      <c r="AV32" s="162"/>
      <c r="AW32" s="162"/>
      <c r="AX32" s="162"/>
      <c r="AY32" s="163"/>
      <c r="AZ32" s="163"/>
      <c r="BA32" s="163"/>
      <c r="BB32" s="163">
        <f t="shared" si="8"/>
        <v>0</v>
      </c>
      <c r="BC32" s="164" t="str">
        <f t="shared" si="9"/>
        <v/>
      </c>
      <c r="BD32" s="166">
        <f t="shared" si="10"/>
        <v>0</v>
      </c>
      <c r="BE32" s="164" t="str">
        <f t="shared" si="11"/>
        <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c r="E33" s="162"/>
      <c r="F33" s="162"/>
      <c r="G33" s="162"/>
      <c r="H33" s="162"/>
      <c r="I33" s="162"/>
      <c r="J33" s="162"/>
      <c r="K33" s="162"/>
      <c r="L33" s="162"/>
      <c r="M33" s="162"/>
      <c r="N33" s="162"/>
      <c r="O33" s="162"/>
      <c r="P33" s="162"/>
      <c r="Q33" s="162"/>
      <c r="R33" s="162"/>
      <c r="S33" s="162"/>
      <c r="T33" s="162"/>
      <c r="U33" s="162"/>
      <c r="V33" s="163"/>
      <c r="W33" s="163"/>
      <c r="X33" s="163"/>
      <c r="Y33" s="162">
        <f t="shared" si="1"/>
        <v>0</v>
      </c>
      <c r="Z33" s="164" t="str">
        <f t="shared" si="2"/>
        <v/>
      </c>
      <c r="AA33" s="165">
        <f t="shared" si="3"/>
        <v>0</v>
      </c>
      <c r="AB33" s="164" t="str">
        <f t="shared" si="4"/>
        <v/>
      </c>
      <c r="AC33" s="166">
        <f t="shared" si="5"/>
        <v>0</v>
      </c>
      <c r="AD33" s="164" t="str">
        <f t="shared" si="6"/>
        <v/>
      </c>
      <c r="AE33" s="160">
        <v>27.0</v>
      </c>
      <c r="AF33" s="161" t="str">
        <f t="shared" si="7"/>
        <v>Dashley Nicole Peña García</v>
      </c>
      <c r="AG33" s="162"/>
      <c r="AH33" s="162"/>
      <c r="AI33" s="162"/>
      <c r="AJ33" s="162"/>
      <c r="AK33" s="162"/>
      <c r="AL33" s="162"/>
      <c r="AM33" s="162"/>
      <c r="AN33" s="162"/>
      <c r="AO33" s="162"/>
      <c r="AP33" s="162"/>
      <c r="AQ33" s="162"/>
      <c r="AR33" s="163"/>
      <c r="AS33" s="162"/>
      <c r="AT33" s="162"/>
      <c r="AU33" s="162"/>
      <c r="AV33" s="162"/>
      <c r="AW33" s="162"/>
      <c r="AX33" s="162"/>
      <c r="AY33" s="163"/>
      <c r="AZ33" s="163"/>
      <c r="BA33" s="163"/>
      <c r="BB33" s="163">
        <f t="shared" si="8"/>
        <v>0</v>
      </c>
      <c r="BC33" s="164" t="str">
        <f t="shared" si="9"/>
        <v/>
      </c>
      <c r="BD33" s="166">
        <f t="shared" si="10"/>
        <v>0</v>
      </c>
      <c r="BE33" s="164" t="str">
        <f t="shared" si="11"/>
        <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c r="E34" s="162"/>
      <c r="F34" s="162"/>
      <c r="G34" s="162"/>
      <c r="H34" s="162"/>
      <c r="I34" s="162"/>
      <c r="J34" s="162"/>
      <c r="K34" s="162"/>
      <c r="L34" s="162"/>
      <c r="M34" s="162"/>
      <c r="N34" s="162"/>
      <c r="O34" s="162"/>
      <c r="P34" s="162"/>
      <c r="Q34" s="162"/>
      <c r="R34" s="162"/>
      <c r="S34" s="162"/>
      <c r="T34" s="162"/>
      <c r="U34" s="162"/>
      <c r="V34" s="163"/>
      <c r="W34" s="163"/>
      <c r="X34" s="163"/>
      <c r="Y34" s="162">
        <f t="shared" si="1"/>
        <v>0</v>
      </c>
      <c r="Z34" s="164" t="str">
        <f t="shared" si="2"/>
        <v/>
      </c>
      <c r="AA34" s="165">
        <f t="shared" si="3"/>
        <v>0</v>
      </c>
      <c r="AB34" s="164" t="str">
        <f t="shared" si="4"/>
        <v/>
      </c>
      <c r="AC34" s="166">
        <f t="shared" si="5"/>
        <v>0</v>
      </c>
      <c r="AD34" s="164" t="str">
        <f t="shared" si="6"/>
        <v/>
      </c>
      <c r="AE34" s="160">
        <v>28.0</v>
      </c>
      <c r="AF34" s="161" t="str">
        <f t="shared" si="7"/>
        <v>Yesly  Peña Muñoz</v>
      </c>
      <c r="AG34" s="162"/>
      <c r="AH34" s="162"/>
      <c r="AI34" s="162"/>
      <c r="AJ34" s="162"/>
      <c r="AK34" s="162"/>
      <c r="AL34" s="162"/>
      <c r="AM34" s="162"/>
      <c r="AN34" s="162"/>
      <c r="AO34" s="162"/>
      <c r="AP34" s="162"/>
      <c r="AQ34" s="162"/>
      <c r="AR34" s="163"/>
      <c r="AS34" s="162"/>
      <c r="AT34" s="162"/>
      <c r="AU34" s="162"/>
      <c r="AV34" s="162"/>
      <c r="AW34" s="162"/>
      <c r="AX34" s="162"/>
      <c r="AY34" s="163"/>
      <c r="AZ34" s="163"/>
      <c r="BA34" s="163"/>
      <c r="BB34" s="163">
        <f t="shared" si="8"/>
        <v>0</v>
      </c>
      <c r="BC34" s="164" t="str">
        <f t="shared" si="9"/>
        <v/>
      </c>
      <c r="BD34" s="166">
        <f t="shared" si="10"/>
        <v>0</v>
      </c>
      <c r="BE34" s="164" t="str">
        <f t="shared" si="11"/>
        <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c r="E35" s="162"/>
      <c r="F35" s="162"/>
      <c r="G35" s="162"/>
      <c r="H35" s="162"/>
      <c r="I35" s="162"/>
      <c r="J35" s="162"/>
      <c r="K35" s="162"/>
      <c r="L35" s="162"/>
      <c r="M35" s="162"/>
      <c r="N35" s="162"/>
      <c r="O35" s="162"/>
      <c r="P35" s="162"/>
      <c r="Q35" s="162"/>
      <c r="R35" s="162"/>
      <c r="S35" s="162"/>
      <c r="T35" s="162"/>
      <c r="U35" s="162"/>
      <c r="V35" s="163"/>
      <c r="W35" s="163"/>
      <c r="X35" s="163"/>
      <c r="Y35" s="162">
        <f t="shared" si="1"/>
        <v>0</v>
      </c>
      <c r="Z35" s="164" t="str">
        <f t="shared" si="2"/>
        <v/>
      </c>
      <c r="AA35" s="165">
        <f t="shared" si="3"/>
        <v>0</v>
      </c>
      <c r="AB35" s="164" t="str">
        <f t="shared" si="4"/>
        <v/>
      </c>
      <c r="AC35" s="166">
        <f t="shared" si="5"/>
        <v>0</v>
      </c>
      <c r="AD35" s="164" t="str">
        <f t="shared" si="6"/>
        <v/>
      </c>
      <c r="AE35" s="160">
        <v>29.0</v>
      </c>
      <c r="AF35" s="161" t="str">
        <f t="shared" si="7"/>
        <v>Wilbert  Peña Paulino</v>
      </c>
      <c r="AG35" s="162"/>
      <c r="AH35" s="162"/>
      <c r="AI35" s="162"/>
      <c r="AJ35" s="162"/>
      <c r="AK35" s="162"/>
      <c r="AL35" s="162"/>
      <c r="AM35" s="162"/>
      <c r="AN35" s="162"/>
      <c r="AO35" s="162"/>
      <c r="AP35" s="162"/>
      <c r="AQ35" s="162"/>
      <c r="AR35" s="163"/>
      <c r="AS35" s="162"/>
      <c r="AT35" s="162"/>
      <c r="AU35" s="162"/>
      <c r="AV35" s="162"/>
      <c r="AW35" s="162"/>
      <c r="AX35" s="162"/>
      <c r="AY35" s="163"/>
      <c r="AZ35" s="163"/>
      <c r="BA35" s="163"/>
      <c r="BB35" s="163">
        <f t="shared" si="8"/>
        <v>0</v>
      </c>
      <c r="BC35" s="164" t="str">
        <f t="shared" si="9"/>
        <v/>
      </c>
      <c r="BD35" s="166">
        <f t="shared" si="10"/>
        <v>0</v>
      </c>
      <c r="BE35" s="164" t="str">
        <f t="shared" si="11"/>
        <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c r="E36" s="162"/>
      <c r="F36" s="162"/>
      <c r="G36" s="162"/>
      <c r="H36" s="162"/>
      <c r="I36" s="162"/>
      <c r="J36" s="162"/>
      <c r="K36" s="162"/>
      <c r="L36" s="162"/>
      <c r="M36" s="162"/>
      <c r="N36" s="162"/>
      <c r="O36" s="162"/>
      <c r="P36" s="162"/>
      <c r="Q36" s="162"/>
      <c r="R36" s="162"/>
      <c r="S36" s="162"/>
      <c r="T36" s="162"/>
      <c r="U36" s="162"/>
      <c r="V36" s="163"/>
      <c r="W36" s="163"/>
      <c r="X36" s="163"/>
      <c r="Y36" s="162">
        <f t="shared" si="1"/>
        <v>0</v>
      </c>
      <c r="Z36" s="164" t="str">
        <f t="shared" si="2"/>
        <v/>
      </c>
      <c r="AA36" s="165">
        <f t="shared" si="3"/>
        <v>0</v>
      </c>
      <c r="AB36" s="164" t="str">
        <f t="shared" si="4"/>
        <v/>
      </c>
      <c r="AC36" s="166">
        <f t="shared" si="5"/>
        <v>0</v>
      </c>
      <c r="AD36" s="164" t="str">
        <f t="shared" si="6"/>
        <v/>
      </c>
      <c r="AE36" s="160">
        <v>30.0</v>
      </c>
      <c r="AF36" s="161" t="str">
        <f t="shared" si="7"/>
        <v>Yonayry  Peña Santos</v>
      </c>
      <c r="AG36" s="162"/>
      <c r="AH36" s="162"/>
      <c r="AI36" s="162"/>
      <c r="AJ36" s="162"/>
      <c r="AK36" s="162"/>
      <c r="AL36" s="162"/>
      <c r="AM36" s="162"/>
      <c r="AN36" s="162"/>
      <c r="AO36" s="162"/>
      <c r="AP36" s="162"/>
      <c r="AQ36" s="162"/>
      <c r="AR36" s="163"/>
      <c r="AS36" s="162"/>
      <c r="AT36" s="162"/>
      <c r="AU36" s="162"/>
      <c r="AV36" s="162"/>
      <c r="AW36" s="162"/>
      <c r="AX36" s="162"/>
      <c r="AY36" s="163"/>
      <c r="AZ36" s="163"/>
      <c r="BA36" s="163"/>
      <c r="BB36" s="163">
        <f t="shared" si="8"/>
        <v>0</v>
      </c>
      <c r="BC36" s="164" t="str">
        <f t="shared" si="9"/>
        <v/>
      </c>
      <c r="BD36" s="166">
        <f t="shared" si="10"/>
        <v>0</v>
      </c>
      <c r="BE36" s="164" t="str">
        <f t="shared" si="11"/>
        <v/>
      </c>
      <c r="BF36" s="166">
        <f t="shared" si="12"/>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c r="E37" s="162"/>
      <c r="F37" s="162"/>
      <c r="G37" s="162"/>
      <c r="H37" s="162"/>
      <c r="I37" s="162"/>
      <c r="J37" s="162"/>
      <c r="K37" s="162"/>
      <c r="L37" s="162"/>
      <c r="M37" s="162"/>
      <c r="N37" s="162"/>
      <c r="O37" s="162"/>
      <c r="P37" s="162"/>
      <c r="Q37" s="162"/>
      <c r="R37" s="162"/>
      <c r="S37" s="162"/>
      <c r="T37" s="162"/>
      <c r="U37" s="162"/>
      <c r="V37" s="163"/>
      <c r="W37" s="163"/>
      <c r="X37" s="163"/>
      <c r="Y37" s="162">
        <f t="shared" si="1"/>
        <v>0</v>
      </c>
      <c r="Z37" s="164" t="str">
        <f t="shared" si="2"/>
        <v/>
      </c>
      <c r="AA37" s="165">
        <f t="shared" si="3"/>
        <v>0</v>
      </c>
      <c r="AB37" s="164" t="str">
        <f t="shared" si="4"/>
        <v/>
      </c>
      <c r="AC37" s="166">
        <f t="shared" si="5"/>
        <v>0</v>
      </c>
      <c r="AD37" s="164" t="str">
        <f t="shared" si="6"/>
        <v/>
      </c>
      <c r="AE37" s="160">
        <v>31.0</v>
      </c>
      <c r="AF37" s="161" t="str">
        <f t="shared" si="7"/>
        <v>Rossier Analiz Pérez Rodríguez</v>
      </c>
      <c r="AG37" s="162"/>
      <c r="AH37" s="162"/>
      <c r="AI37" s="162"/>
      <c r="AJ37" s="162"/>
      <c r="AK37" s="162"/>
      <c r="AL37" s="162"/>
      <c r="AM37" s="162"/>
      <c r="AN37" s="162"/>
      <c r="AO37" s="162"/>
      <c r="AP37" s="162"/>
      <c r="AQ37" s="162"/>
      <c r="AR37" s="163"/>
      <c r="AS37" s="162"/>
      <c r="AT37" s="162"/>
      <c r="AU37" s="162"/>
      <c r="AV37" s="162"/>
      <c r="AW37" s="162"/>
      <c r="AX37" s="162"/>
      <c r="AY37" s="163"/>
      <c r="AZ37" s="163"/>
      <c r="BA37" s="163"/>
      <c r="BB37" s="163">
        <f t="shared" si="8"/>
        <v>0</v>
      </c>
      <c r="BC37" s="164" t="str">
        <f t="shared" si="9"/>
        <v/>
      </c>
      <c r="BD37" s="166">
        <f t="shared" si="10"/>
        <v>0</v>
      </c>
      <c r="BE37" s="164" t="str">
        <f t="shared" si="11"/>
        <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c r="E38" s="162"/>
      <c r="F38" s="162"/>
      <c r="G38" s="162"/>
      <c r="H38" s="162"/>
      <c r="I38" s="162"/>
      <c r="J38" s="162"/>
      <c r="K38" s="162"/>
      <c r="L38" s="162"/>
      <c r="M38" s="162"/>
      <c r="N38" s="162"/>
      <c r="O38" s="162"/>
      <c r="P38" s="162"/>
      <c r="Q38" s="162"/>
      <c r="R38" s="162"/>
      <c r="S38" s="162"/>
      <c r="T38" s="162"/>
      <c r="U38" s="162"/>
      <c r="V38" s="163"/>
      <c r="W38" s="163"/>
      <c r="X38" s="163"/>
      <c r="Y38" s="162">
        <f t="shared" si="1"/>
        <v>0</v>
      </c>
      <c r="Z38" s="164" t="str">
        <f t="shared" si="2"/>
        <v/>
      </c>
      <c r="AA38" s="165">
        <f t="shared" si="3"/>
        <v>0</v>
      </c>
      <c r="AB38" s="164" t="str">
        <f t="shared" si="4"/>
        <v/>
      </c>
      <c r="AC38" s="166">
        <f t="shared" si="5"/>
        <v>0</v>
      </c>
      <c r="AD38" s="164" t="str">
        <f t="shared" si="6"/>
        <v/>
      </c>
      <c r="AE38" s="160">
        <v>32.0</v>
      </c>
      <c r="AF38" s="161" t="str">
        <f t="shared" si="7"/>
        <v>Joseph Francisco Ramírez Espinosa</v>
      </c>
      <c r="AG38" s="162"/>
      <c r="AH38" s="162"/>
      <c r="AI38" s="162"/>
      <c r="AJ38" s="162"/>
      <c r="AK38" s="162"/>
      <c r="AL38" s="162"/>
      <c r="AM38" s="162"/>
      <c r="AN38" s="162"/>
      <c r="AO38" s="162"/>
      <c r="AP38" s="162"/>
      <c r="AQ38" s="162"/>
      <c r="AR38" s="163"/>
      <c r="AS38" s="162"/>
      <c r="AT38" s="162"/>
      <c r="AU38" s="162"/>
      <c r="AV38" s="162"/>
      <c r="AW38" s="162"/>
      <c r="AX38" s="162"/>
      <c r="AY38" s="163"/>
      <c r="AZ38" s="163"/>
      <c r="BA38" s="163"/>
      <c r="BB38" s="163">
        <f t="shared" si="8"/>
        <v>0</v>
      </c>
      <c r="BC38" s="164" t="str">
        <f t="shared" si="9"/>
        <v/>
      </c>
      <c r="BD38" s="166">
        <f t="shared" si="10"/>
        <v>0</v>
      </c>
      <c r="BE38" s="164" t="str">
        <f t="shared" si="11"/>
        <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c r="E39" s="162"/>
      <c r="F39" s="162"/>
      <c r="G39" s="162"/>
      <c r="H39" s="162"/>
      <c r="I39" s="162"/>
      <c r="J39" s="162"/>
      <c r="K39" s="162"/>
      <c r="L39" s="162"/>
      <c r="M39" s="162"/>
      <c r="N39" s="162"/>
      <c r="O39" s="162"/>
      <c r="P39" s="162"/>
      <c r="Q39" s="162"/>
      <c r="R39" s="162"/>
      <c r="S39" s="162"/>
      <c r="T39" s="162"/>
      <c r="U39" s="162"/>
      <c r="V39" s="163"/>
      <c r="W39" s="163"/>
      <c r="X39" s="163"/>
      <c r="Y39" s="162">
        <f t="shared" si="1"/>
        <v>0</v>
      </c>
      <c r="Z39" s="164" t="str">
        <f t="shared" si="2"/>
        <v/>
      </c>
      <c r="AA39" s="165">
        <f t="shared" si="3"/>
        <v>0</v>
      </c>
      <c r="AB39" s="164" t="str">
        <f t="shared" si="4"/>
        <v/>
      </c>
      <c r="AC39" s="166">
        <f t="shared" si="5"/>
        <v>0</v>
      </c>
      <c r="AD39" s="164" t="str">
        <f t="shared" si="6"/>
        <v/>
      </c>
      <c r="AE39" s="160">
        <v>33.0</v>
      </c>
      <c r="AF39" s="161" t="str">
        <f t="shared" si="7"/>
        <v>Yariel Alfonso Ramos</v>
      </c>
      <c r="AG39" s="162"/>
      <c r="AH39" s="162"/>
      <c r="AI39" s="162"/>
      <c r="AJ39" s="162"/>
      <c r="AK39" s="162"/>
      <c r="AL39" s="162"/>
      <c r="AM39" s="162"/>
      <c r="AN39" s="162"/>
      <c r="AO39" s="162"/>
      <c r="AP39" s="162"/>
      <c r="AQ39" s="162"/>
      <c r="AR39" s="163"/>
      <c r="AS39" s="162"/>
      <c r="AT39" s="162"/>
      <c r="AU39" s="162"/>
      <c r="AV39" s="162"/>
      <c r="AW39" s="162"/>
      <c r="AX39" s="162"/>
      <c r="AY39" s="163"/>
      <c r="AZ39" s="163"/>
      <c r="BA39" s="163"/>
      <c r="BB39" s="163">
        <f t="shared" si="8"/>
        <v>0</v>
      </c>
      <c r="BC39" s="164" t="str">
        <f t="shared" si="9"/>
        <v/>
      </c>
      <c r="BD39" s="166">
        <f t="shared" si="10"/>
        <v>0</v>
      </c>
      <c r="BE39" s="164" t="str">
        <f t="shared" si="11"/>
        <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c r="E40" s="162"/>
      <c r="F40" s="162"/>
      <c r="G40" s="162"/>
      <c r="H40" s="162"/>
      <c r="I40" s="162"/>
      <c r="J40" s="162"/>
      <c r="K40" s="162"/>
      <c r="L40" s="162"/>
      <c r="M40" s="162"/>
      <c r="N40" s="162"/>
      <c r="O40" s="162"/>
      <c r="P40" s="162"/>
      <c r="Q40" s="162"/>
      <c r="R40" s="162"/>
      <c r="S40" s="162"/>
      <c r="T40" s="162"/>
      <c r="U40" s="162"/>
      <c r="V40" s="163"/>
      <c r="W40" s="163"/>
      <c r="X40" s="163"/>
      <c r="Y40" s="162">
        <f t="shared" si="1"/>
        <v>0</v>
      </c>
      <c r="Z40" s="164" t="str">
        <f t="shared" si="2"/>
        <v/>
      </c>
      <c r="AA40" s="165">
        <f t="shared" si="3"/>
        <v>0</v>
      </c>
      <c r="AB40" s="164" t="str">
        <f t="shared" si="4"/>
        <v/>
      </c>
      <c r="AC40" s="166">
        <f t="shared" si="5"/>
        <v>0</v>
      </c>
      <c r="AD40" s="164" t="str">
        <f t="shared" si="6"/>
        <v/>
      </c>
      <c r="AE40" s="160">
        <v>34.0</v>
      </c>
      <c r="AF40" s="161" t="str">
        <f t="shared" si="7"/>
        <v>Carlos David Rodríguez Almánzar</v>
      </c>
      <c r="AG40" s="162"/>
      <c r="AH40" s="162"/>
      <c r="AI40" s="162"/>
      <c r="AJ40" s="162"/>
      <c r="AK40" s="162"/>
      <c r="AL40" s="162"/>
      <c r="AM40" s="162"/>
      <c r="AN40" s="162"/>
      <c r="AO40" s="162"/>
      <c r="AP40" s="162"/>
      <c r="AQ40" s="162"/>
      <c r="AR40" s="163"/>
      <c r="AS40" s="162"/>
      <c r="AT40" s="162"/>
      <c r="AU40" s="162"/>
      <c r="AV40" s="162"/>
      <c r="AW40" s="162"/>
      <c r="AX40" s="162"/>
      <c r="AY40" s="163"/>
      <c r="AZ40" s="163"/>
      <c r="BA40" s="163"/>
      <c r="BB40" s="163">
        <f t="shared" si="8"/>
        <v>0</v>
      </c>
      <c r="BC40" s="164" t="str">
        <f t="shared" si="9"/>
        <v/>
      </c>
      <c r="BD40" s="166">
        <f t="shared" si="10"/>
        <v>0</v>
      </c>
      <c r="BE40" s="164" t="str">
        <f t="shared" si="11"/>
        <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c r="E41" s="162"/>
      <c r="F41" s="162"/>
      <c r="G41" s="162"/>
      <c r="H41" s="162"/>
      <c r="I41" s="162"/>
      <c r="J41" s="162"/>
      <c r="K41" s="162"/>
      <c r="L41" s="162"/>
      <c r="M41" s="162"/>
      <c r="N41" s="162"/>
      <c r="O41" s="162"/>
      <c r="P41" s="162"/>
      <c r="Q41" s="162"/>
      <c r="R41" s="162"/>
      <c r="S41" s="162"/>
      <c r="T41" s="162"/>
      <c r="U41" s="162"/>
      <c r="V41" s="163"/>
      <c r="W41" s="163"/>
      <c r="X41" s="163"/>
      <c r="Y41" s="162">
        <f t="shared" si="1"/>
        <v>0</v>
      </c>
      <c r="Z41" s="164" t="str">
        <f t="shared" si="2"/>
        <v/>
      </c>
      <c r="AA41" s="165">
        <f t="shared" si="3"/>
        <v>0</v>
      </c>
      <c r="AB41" s="164" t="str">
        <f t="shared" si="4"/>
        <v/>
      </c>
      <c r="AC41" s="166">
        <f t="shared" si="5"/>
        <v>0</v>
      </c>
      <c r="AD41" s="164" t="str">
        <f t="shared" si="6"/>
        <v/>
      </c>
      <c r="AE41" s="160">
        <v>35.0</v>
      </c>
      <c r="AF41" s="161" t="str">
        <f t="shared" si="7"/>
        <v>Darianni  Santos Medina</v>
      </c>
      <c r="AG41" s="162"/>
      <c r="AH41" s="162"/>
      <c r="AI41" s="162"/>
      <c r="AJ41" s="162"/>
      <c r="AK41" s="162"/>
      <c r="AL41" s="162"/>
      <c r="AM41" s="162"/>
      <c r="AN41" s="162"/>
      <c r="AO41" s="162"/>
      <c r="AP41" s="162"/>
      <c r="AQ41" s="162"/>
      <c r="AR41" s="163"/>
      <c r="AS41" s="162"/>
      <c r="AT41" s="162"/>
      <c r="AU41" s="162"/>
      <c r="AV41" s="162"/>
      <c r="AW41" s="162"/>
      <c r="AX41" s="162"/>
      <c r="AY41" s="163"/>
      <c r="AZ41" s="163"/>
      <c r="BA41" s="163"/>
      <c r="BB41" s="163">
        <f t="shared" si="8"/>
        <v>0</v>
      </c>
      <c r="BC41" s="164" t="str">
        <f t="shared" si="9"/>
        <v/>
      </c>
      <c r="BD41" s="166">
        <f t="shared" si="10"/>
        <v>0</v>
      </c>
      <c r="BE41" s="164" t="str">
        <f t="shared" si="11"/>
        <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c r="E42" s="162"/>
      <c r="F42" s="162"/>
      <c r="G42" s="162"/>
      <c r="H42" s="162"/>
      <c r="I42" s="162"/>
      <c r="J42" s="162"/>
      <c r="K42" s="162"/>
      <c r="L42" s="162"/>
      <c r="M42" s="162"/>
      <c r="N42" s="162"/>
      <c r="O42" s="162"/>
      <c r="P42" s="162"/>
      <c r="Q42" s="162"/>
      <c r="R42" s="162"/>
      <c r="S42" s="162"/>
      <c r="T42" s="162"/>
      <c r="U42" s="162"/>
      <c r="V42" s="163"/>
      <c r="W42" s="163"/>
      <c r="X42" s="163"/>
      <c r="Y42" s="162">
        <f t="shared" si="1"/>
        <v>0</v>
      </c>
      <c r="Z42" s="164" t="str">
        <f t="shared" si="2"/>
        <v/>
      </c>
      <c r="AA42" s="165">
        <f t="shared" si="3"/>
        <v>0</v>
      </c>
      <c r="AB42" s="164" t="str">
        <f t="shared" si="4"/>
        <v/>
      </c>
      <c r="AC42" s="166">
        <f t="shared" si="5"/>
        <v>0</v>
      </c>
      <c r="AD42" s="164" t="str">
        <f t="shared" si="6"/>
        <v/>
      </c>
      <c r="AE42" s="160">
        <v>36.0</v>
      </c>
      <c r="AF42" s="161" t="str">
        <f t="shared" si="7"/>
        <v>Rosyeli Carolina Tavarez  Reyes</v>
      </c>
      <c r="AG42" s="162"/>
      <c r="AH42" s="162"/>
      <c r="AI42" s="162"/>
      <c r="AJ42" s="162"/>
      <c r="AK42" s="162"/>
      <c r="AL42" s="162"/>
      <c r="AM42" s="162"/>
      <c r="AN42" s="162"/>
      <c r="AO42" s="162"/>
      <c r="AP42" s="162"/>
      <c r="AQ42" s="162"/>
      <c r="AR42" s="163"/>
      <c r="AS42" s="162"/>
      <c r="AT42" s="162"/>
      <c r="AU42" s="162"/>
      <c r="AV42" s="162"/>
      <c r="AW42" s="162"/>
      <c r="AX42" s="162"/>
      <c r="AY42" s="163"/>
      <c r="AZ42" s="163"/>
      <c r="BA42" s="163"/>
      <c r="BB42" s="163">
        <f t="shared" si="8"/>
        <v>0</v>
      </c>
      <c r="BC42" s="164" t="str">
        <f t="shared" si="9"/>
        <v/>
      </c>
      <c r="BD42" s="166">
        <f t="shared" si="10"/>
        <v>0</v>
      </c>
      <c r="BE42" s="164" t="str">
        <f t="shared" si="11"/>
        <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c r="E43" s="162"/>
      <c r="F43" s="162"/>
      <c r="G43" s="162"/>
      <c r="H43" s="162"/>
      <c r="I43" s="162"/>
      <c r="J43" s="162"/>
      <c r="K43" s="162"/>
      <c r="L43" s="162"/>
      <c r="M43" s="162"/>
      <c r="N43" s="162"/>
      <c r="O43" s="162"/>
      <c r="P43" s="162"/>
      <c r="Q43" s="162"/>
      <c r="R43" s="162"/>
      <c r="S43" s="162"/>
      <c r="T43" s="162"/>
      <c r="U43" s="162"/>
      <c r="V43" s="163"/>
      <c r="W43" s="163"/>
      <c r="X43" s="163"/>
      <c r="Y43" s="162">
        <f t="shared" si="1"/>
        <v>0</v>
      </c>
      <c r="Z43" s="164" t="str">
        <f t="shared" si="2"/>
        <v/>
      </c>
      <c r="AA43" s="165">
        <f t="shared" si="3"/>
        <v>0</v>
      </c>
      <c r="AB43" s="164" t="str">
        <f t="shared" si="4"/>
        <v/>
      </c>
      <c r="AC43" s="166">
        <f t="shared" si="5"/>
        <v>0</v>
      </c>
      <c r="AD43" s="164" t="str">
        <f t="shared" si="6"/>
        <v/>
      </c>
      <c r="AE43" s="160">
        <v>37.0</v>
      </c>
      <c r="AF43" s="161" t="str">
        <f t="shared" si="7"/>
        <v>Melani  Taveras Bautista</v>
      </c>
      <c r="AG43" s="162"/>
      <c r="AH43" s="162"/>
      <c r="AI43" s="162"/>
      <c r="AJ43" s="162"/>
      <c r="AK43" s="162"/>
      <c r="AL43" s="162"/>
      <c r="AM43" s="162"/>
      <c r="AN43" s="162"/>
      <c r="AO43" s="162"/>
      <c r="AP43" s="162"/>
      <c r="AQ43" s="162"/>
      <c r="AR43" s="163"/>
      <c r="AS43" s="162"/>
      <c r="AT43" s="162"/>
      <c r="AU43" s="162"/>
      <c r="AV43" s="162"/>
      <c r="AW43" s="162"/>
      <c r="AX43" s="162"/>
      <c r="AY43" s="163"/>
      <c r="AZ43" s="163"/>
      <c r="BA43" s="163"/>
      <c r="BB43" s="163">
        <f t="shared" si="8"/>
        <v>0</v>
      </c>
      <c r="BC43" s="164" t="str">
        <f t="shared" si="9"/>
        <v/>
      </c>
      <c r="BD43" s="166">
        <f t="shared" si="10"/>
        <v>0</v>
      </c>
      <c r="BE43" s="164" t="str">
        <f t="shared" si="11"/>
        <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c r="E44" s="162"/>
      <c r="F44" s="162"/>
      <c r="G44" s="162"/>
      <c r="H44" s="162"/>
      <c r="I44" s="162"/>
      <c r="J44" s="162"/>
      <c r="K44" s="162"/>
      <c r="L44" s="162"/>
      <c r="M44" s="162"/>
      <c r="N44" s="162"/>
      <c r="O44" s="162"/>
      <c r="P44" s="162"/>
      <c r="Q44" s="162"/>
      <c r="R44" s="162"/>
      <c r="S44" s="162"/>
      <c r="T44" s="162"/>
      <c r="U44" s="162"/>
      <c r="V44" s="163"/>
      <c r="W44" s="163"/>
      <c r="X44" s="163"/>
      <c r="Y44" s="162">
        <f t="shared" si="1"/>
        <v>0</v>
      </c>
      <c r="Z44" s="164" t="str">
        <f t="shared" si="2"/>
        <v/>
      </c>
      <c r="AA44" s="165">
        <f t="shared" si="3"/>
        <v>0</v>
      </c>
      <c r="AB44" s="164" t="str">
        <f t="shared" si="4"/>
        <v/>
      </c>
      <c r="AC44" s="166">
        <f t="shared" si="5"/>
        <v>0</v>
      </c>
      <c r="AD44" s="164" t="str">
        <f t="shared" si="6"/>
        <v/>
      </c>
      <c r="AE44" s="160">
        <v>38.0</v>
      </c>
      <c r="AF44" s="161" t="str">
        <f t="shared" si="7"/>
        <v>Arianny  Tejada Guzmán</v>
      </c>
      <c r="AG44" s="162"/>
      <c r="AH44" s="162"/>
      <c r="AI44" s="162"/>
      <c r="AJ44" s="162"/>
      <c r="AK44" s="162"/>
      <c r="AL44" s="162"/>
      <c r="AM44" s="162"/>
      <c r="AN44" s="162"/>
      <c r="AO44" s="162"/>
      <c r="AP44" s="162"/>
      <c r="AQ44" s="162"/>
      <c r="AR44" s="163"/>
      <c r="AS44" s="162"/>
      <c r="AT44" s="162"/>
      <c r="AU44" s="162"/>
      <c r="AV44" s="162"/>
      <c r="AW44" s="162"/>
      <c r="AX44" s="162"/>
      <c r="AY44" s="163"/>
      <c r="AZ44" s="163"/>
      <c r="BA44" s="163"/>
      <c r="BB44" s="163">
        <f t="shared" si="8"/>
        <v>0</v>
      </c>
      <c r="BC44" s="164" t="str">
        <f t="shared" si="9"/>
        <v/>
      </c>
      <c r="BD44" s="166">
        <f t="shared" si="10"/>
        <v>0</v>
      </c>
      <c r="BE44" s="164" t="str">
        <f t="shared" si="11"/>
        <v/>
      </c>
      <c r="BF44" s="166">
        <f t="shared" si="12"/>
        <v>0</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c r="E45" s="162"/>
      <c r="F45" s="162"/>
      <c r="G45" s="162"/>
      <c r="H45" s="162"/>
      <c r="I45" s="162"/>
      <c r="J45" s="162"/>
      <c r="K45" s="162"/>
      <c r="L45" s="162"/>
      <c r="M45" s="162"/>
      <c r="N45" s="162"/>
      <c r="O45" s="162"/>
      <c r="P45" s="162"/>
      <c r="Q45" s="162"/>
      <c r="R45" s="162"/>
      <c r="S45" s="162"/>
      <c r="T45" s="162"/>
      <c r="U45" s="162"/>
      <c r="V45" s="163"/>
      <c r="W45" s="163"/>
      <c r="X45" s="163"/>
      <c r="Y45" s="162">
        <f t="shared" si="1"/>
        <v>0</v>
      </c>
      <c r="Z45" s="164" t="str">
        <f t="shared" si="2"/>
        <v/>
      </c>
      <c r="AA45" s="165">
        <f t="shared" si="3"/>
        <v>0</v>
      </c>
      <c r="AB45" s="164" t="str">
        <f t="shared" si="4"/>
        <v/>
      </c>
      <c r="AC45" s="166">
        <f t="shared" si="5"/>
        <v>0</v>
      </c>
      <c r="AD45" s="164" t="str">
        <f t="shared" si="6"/>
        <v/>
      </c>
      <c r="AE45" s="160">
        <v>39.0</v>
      </c>
      <c r="AF45" s="161" t="str">
        <f t="shared" si="7"/>
        <v>Jeilyn Aliah Tejada</v>
      </c>
      <c r="AG45" s="162"/>
      <c r="AH45" s="163"/>
      <c r="AI45" s="162"/>
      <c r="AJ45" s="162"/>
      <c r="AK45" s="162"/>
      <c r="AL45" s="162"/>
      <c r="AM45" s="162"/>
      <c r="AN45" s="162"/>
      <c r="AO45" s="163"/>
      <c r="AP45" s="162"/>
      <c r="AQ45" s="162"/>
      <c r="AR45" s="163"/>
      <c r="AS45" s="162"/>
      <c r="AT45" s="162"/>
      <c r="AU45" s="162"/>
      <c r="AV45" s="162"/>
      <c r="AW45" s="162"/>
      <c r="AX45" s="162"/>
      <c r="AY45" s="163"/>
      <c r="AZ45" s="163"/>
      <c r="BA45" s="163"/>
      <c r="BB45" s="163">
        <f t="shared" si="8"/>
        <v>0</v>
      </c>
      <c r="BC45" s="164" t="str">
        <f t="shared" si="9"/>
        <v/>
      </c>
      <c r="BD45" s="166">
        <f t="shared" si="10"/>
        <v>0</v>
      </c>
      <c r="BE45" s="164" t="str">
        <f t="shared" si="11"/>
        <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c r="E46" s="162"/>
      <c r="F46" s="162"/>
      <c r="G46" s="162"/>
      <c r="H46" s="162"/>
      <c r="I46" s="162"/>
      <c r="J46" s="162"/>
      <c r="K46" s="162"/>
      <c r="L46" s="162"/>
      <c r="M46" s="162"/>
      <c r="N46" s="162"/>
      <c r="O46" s="162"/>
      <c r="P46" s="162"/>
      <c r="Q46" s="162"/>
      <c r="R46" s="162"/>
      <c r="S46" s="162"/>
      <c r="T46" s="162"/>
      <c r="U46" s="162"/>
      <c r="V46" s="163"/>
      <c r="W46" s="163"/>
      <c r="X46" s="163"/>
      <c r="Y46" s="162">
        <f t="shared" si="1"/>
        <v>0</v>
      </c>
      <c r="Z46" s="164" t="str">
        <f t="shared" si="2"/>
        <v/>
      </c>
      <c r="AA46" s="165">
        <f t="shared" si="3"/>
        <v>0</v>
      </c>
      <c r="AB46" s="164" t="str">
        <f t="shared" si="4"/>
        <v/>
      </c>
      <c r="AC46" s="166">
        <f t="shared" si="5"/>
        <v>0</v>
      </c>
      <c r="AD46" s="164" t="str">
        <f t="shared" si="6"/>
        <v/>
      </c>
      <c r="AE46" s="160">
        <v>40.0</v>
      </c>
      <c r="AF46" s="161" t="str">
        <f t="shared" si="7"/>
        <v>Rosenny  Ureña Arias</v>
      </c>
      <c r="AG46" s="162"/>
      <c r="AH46" s="163"/>
      <c r="AI46" s="162"/>
      <c r="AJ46" s="162"/>
      <c r="AK46" s="162"/>
      <c r="AL46" s="162"/>
      <c r="AM46" s="162"/>
      <c r="AN46" s="162"/>
      <c r="AO46" s="163"/>
      <c r="AP46" s="162"/>
      <c r="AQ46" s="162"/>
      <c r="AR46" s="163"/>
      <c r="AS46" s="162"/>
      <c r="AT46" s="162"/>
      <c r="AU46" s="162"/>
      <c r="AV46" s="162"/>
      <c r="AW46" s="162"/>
      <c r="AX46" s="163"/>
      <c r="AY46" s="163"/>
      <c r="AZ46" s="163"/>
      <c r="BA46" s="163"/>
      <c r="BB46" s="163">
        <f t="shared" si="8"/>
        <v>0</v>
      </c>
      <c r="BC46" s="164" t="str">
        <f t="shared" si="9"/>
        <v/>
      </c>
      <c r="BD46" s="166">
        <f t="shared" si="10"/>
        <v>0</v>
      </c>
      <c r="BE46" s="164" t="str">
        <f t="shared" si="11"/>
        <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c r="E47" s="162"/>
      <c r="F47" s="162"/>
      <c r="G47" s="162"/>
      <c r="H47" s="162"/>
      <c r="I47" s="162"/>
      <c r="J47" s="162"/>
      <c r="K47" s="162"/>
      <c r="L47" s="162"/>
      <c r="M47" s="162"/>
      <c r="N47" s="162"/>
      <c r="O47" s="162"/>
      <c r="P47" s="162"/>
      <c r="Q47" s="162"/>
      <c r="R47" s="162"/>
      <c r="S47" s="162"/>
      <c r="T47" s="162"/>
      <c r="U47" s="162"/>
      <c r="V47" s="163"/>
      <c r="W47" s="163"/>
      <c r="X47" s="163"/>
      <c r="Y47" s="162">
        <f t="shared" si="1"/>
        <v>0</v>
      </c>
      <c r="Z47" s="164" t="str">
        <f t="shared" si="2"/>
        <v/>
      </c>
      <c r="AA47" s="165">
        <f t="shared" si="3"/>
        <v>0</v>
      </c>
      <c r="AB47" s="164" t="str">
        <f t="shared" si="4"/>
        <v/>
      </c>
      <c r="AC47" s="166">
        <f t="shared" si="5"/>
        <v>0</v>
      </c>
      <c r="AD47" s="164" t="str">
        <f t="shared" si="6"/>
        <v/>
      </c>
      <c r="AE47" s="160">
        <v>41.0</v>
      </c>
      <c r="AF47" s="161" t="str">
        <f t="shared" si="7"/>
        <v>Jonathan  De Jesús Valerio Felipe</v>
      </c>
      <c r="AG47" s="162"/>
      <c r="AH47" s="163"/>
      <c r="AI47" s="162"/>
      <c r="AJ47" s="162"/>
      <c r="AK47" s="162"/>
      <c r="AL47" s="162"/>
      <c r="AM47" s="162"/>
      <c r="AN47" s="162"/>
      <c r="AO47" s="163"/>
      <c r="AP47" s="162"/>
      <c r="AQ47" s="162"/>
      <c r="AR47" s="163"/>
      <c r="AS47" s="162"/>
      <c r="AT47" s="162"/>
      <c r="AU47" s="162"/>
      <c r="AV47" s="162"/>
      <c r="AW47" s="162"/>
      <c r="AX47" s="163"/>
      <c r="AY47" s="163"/>
      <c r="AZ47" s="163"/>
      <c r="BA47" s="163"/>
      <c r="BB47" s="163">
        <f t="shared" si="8"/>
        <v>0</v>
      </c>
      <c r="BC47" s="164" t="str">
        <f t="shared" si="9"/>
        <v/>
      </c>
      <c r="BD47" s="166">
        <f t="shared" si="10"/>
        <v>0</v>
      </c>
      <c r="BE47" s="164" t="str">
        <f t="shared" si="11"/>
        <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c r="E48" s="162"/>
      <c r="F48" s="162"/>
      <c r="G48" s="162"/>
      <c r="H48" s="162"/>
      <c r="I48" s="162"/>
      <c r="J48" s="162"/>
      <c r="K48" s="162"/>
      <c r="L48" s="162"/>
      <c r="M48" s="162"/>
      <c r="N48" s="162"/>
      <c r="O48" s="162"/>
      <c r="P48" s="162"/>
      <c r="Q48" s="162"/>
      <c r="R48" s="162"/>
      <c r="S48" s="162"/>
      <c r="T48" s="162"/>
      <c r="U48" s="162"/>
      <c r="V48" s="163"/>
      <c r="W48" s="163"/>
      <c r="X48" s="163"/>
      <c r="Y48" s="162">
        <f t="shared" si="1"/>
        <v>0</v>
      </c>
      <c r="Z48" s="164" t="str">
        <f t="shared" si="2"/>
        <v/>
      </c>
      <c r="AA48" s="165">
        <f t="shared" si="3"/>
        <v>0</v>
      </c>
      <c r="AB48" s="164" t="str">
        <f t="shared" si="4"/>
        <v/>
      </c>
      <c r="AC48" s="166">
        <f t="shared" si="5"/>
        <v>0</v>
      </c>
      <c r="AD48" s="164" t="str">
        <f t="shared" si="6"/>
        <v/>
      </c>
      <c r="AE48" s="160">
        <v>42.0</v>
      </c>
      <c r="AF48" s="161" t="str">
        <f t="shared" si="7"/>
        <v>Crisleydi  Turbí</v>
      </c>
      <c r="AG48" s="162"/>
      <c r="AH48" s="163"/>
      <c r="AI48" s="162"/>
      <c r="AJ48" s="162"/>
      <c r="AK48" s="162"/>
      <c r="AL48" s="162"/>
      <c r="AM48" s="162"/>
      <c r="AN48" s="162"/>
      <c r="AO48" s="163"/>
      <c r="AP48" s="162"/>
      <c r="AQ48" s="162"/>
      <c r="AR48" s="163"/>
      <c r="AS48" s="162"/>
      <c r="AT48" s="162"/>
      <c r="AU48" s="162"/>
      <c r="AV48" s="162"/>
      <c r="AW48" s="162"/>
      <c r="AX48" s="163"/>
      <c r="AY48" s="163"/>
      <c r="AZ48" s="163"/>
      <c r="BA48" s="163"/>
      <c r="BB48" s="163">
        <f t="shared" si="8"/>
        <v>0</v>
      </c>
      <c r="BC48" s="164" t="str">
        <f t="shared" si="9"/>
        <v/>
      </c>
      <c r="BD48" s="166">
        <f t="shared" si="10"/>
        <v>0</v>
      </c>
      <c r="BE48" s="164" t="str">
        <f t="shared" si="11"/>
        <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c r="E49" s="162"/>
      <c r="F49" s="162"/>
      <c r="G49" s="162"/>
      <c r="H49" s="162"/>
      <c r="I49" s="162"/>
      <c r="J49" s="162"/>
      <c r="K49" s="162"/>
      <c r="L49" s="162"/>
      <c r="M49" s="162"/>
      <c r="N49" s="162"/>
      <c r="O49" s="162"/>
      <c r="P49" s="162"/>
      <c r="Q49" s="162"/>
      <c r="R49" s="162"/>
      <c r="S49" s="162"/>
      <c r="T49" s="162"/>
      <c r="U49" s="162"/>
      <c r="V49" s="163"/>
      <c r="W49" s="163"/>
      <c r="X49" s="163"/>
      <c r="Y49" s="162">
        <f t="shared" si="1"/>
        <v>0</v>
      </c>
      <c r="Z49" s="164" t="str">
        <f t="shared" si="2"/>
        <v/>
      </c>
      <c r="AA49" s="165">
        <f t="shared" si="3"/>
        <v>0</v>
      </c>
      <c r="AB49" s="164" t="str">
        <f t="shared" si="4"/>
        <v/>
      </c>
      <c r="AC49" s="166">
        <f t="shared" si="5"/>
        <v>0</v>
      </c>
      <c r="AD49" s="164" t="str">
        <f t="shared" si="6"/>
        <v/>
      </c>
      <c r="AE49" s="160">
        <v>43.0</v>
      </c>
      <c r="AF49" s="161" t="str">
        <f t="shared" si="7"/>
        <v>Jhoangel Rafael Vargas Ulloa</v>
      </c>
      <c r="AG49" s="162"/>
      <c r="AH49" s="163"/>
      <c r="AI49" s="162"/>
      <c r="AJ49" s="162"/>
      <c r="AK49" s="162"/>
      <c r="AL49" s="162"/>
      <c r="AM49" s="162"/>
      <c r="AN49" s="162"/>
      <c r="AO49" s="163"/>
      <c r="AP49" s="162"/>
      <c r="AQ49" s="162"/>
      <c r="AR49" s="163"/>
      <c r="AS49" s="162"/>
      <c r="AT49" s="162"/>
      <c r="AU49" s="162"/>
      <c r="AV49" s="162"/>
      <c r="AW49" s="162"/>
      <c r="AX49" s="163"/>
      <c r="AY49" s="163"/>
      <c r="AZ49" s="163"/>
      <c r="BA49" s="163"/>
      <c r="BB49" s="163">
        <f t="shared" si="8"/>
        <v>0</v>
      </c>
      <c r="BC49" s="164" t="str">
        <f t="shared" si="9"/>
        <v/>
      </c>
      <c r="BD49" s="166">
        <f t="shared" si="10"/>
        <v>0</v>
      </c>
      <c r="BE49" s="164" t="str">
        <f t="shared" si="11"/>
        <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c r="E50" s="162"/>
      <c r="F50" s="162"/>
      <c r="G50" s="162"/>
      <c r="H50" s="162"/>
      <c r="I50" s="162"/>
      <c r="J50" s="162"/>
      <c r="K50" s="162"/>
      <c r="L50" s="162"/>
      <c r="M50" s="162"/>
      <c r="N50" s="162"/>
      <c r="O50" s="162"/>
      <c r="P50" s="162"/>
      <c r="Q50" s="162"/>
      <c r="R50" s="162"/>
      <c r="S50" s="162"/>
      <c r="T50" s="162"/>
      <c r="U50" s="162"/>
      <c r="V50" s="163"/>
      <c r="W50" s="163"/>
      <c r="X50" s="163"/>
      <c r="Y50" s="162">
        <f t="shared" si="1"/>
        <v>0</v>
      </c>
      <c r="Z50" s="164" t="str">
        <f t="shared" si="2"/>
        <v/>
      </c>
      <c r="AA50" s="165">
        <f t="shared" si="3"/>
        <v>0</v>
      </c>
      <c r="AB50" s="164" t="str">
        <f t="shared" si="4"/>
        <v/>
      </c>
      <c r="AC50" s="166">
        <f t="shared" si="5"/>
        <v>0</v>
      </c>
      <c r="AD50" s="164" t="str">
        <f t="shared" si="6"/>
        <v/>
      </c>
      <c r="AE50" s="160">
        <v>44.0</v>
      </c>
      <c r="AF50" s="161" t="str">
        <f t="shared" si="7"/>
        <v>Leslie  Cruz Espinal</v>
      </c>
      <c r="AG50" s="162"/>
      <c r="AH50" s="163"/>
      <c r="AI50" s="162"/>
      <c r="AJ50" s="162"/>
      <c r="AK50" s="162"/>
      <c r="AL50" s="162"/>
      <c r="AM50" s="162"/>
      <c r="AN50" s="162"/>
      <c r="AO50" s="163"/>
      <c r="AP50" s="162"/>
      <c r="AQ50" s="162"/>
      <c r="AR50" s="163"/>
      <c r="AS50" s="162"/>
      <c r="AT50" s="162"/>
      <c r="AU50" s="162"/>
      <c r="AV50" s="162"/>
      <c r="AW50" s="162"/>
      <c r="AX50" s="163"/>
      <c r="AY50" s="163"/>
      <c r="AZ50" s="163"/>
      <c r="BA50" s="163"/>
      <c r="BB50" s="163">
        <f t="shared" si="8"/>
        <v>0</v>
      </c>
      <c r="BC50" s="164" t="str">
        <f t="shared" si="9"/>
        <v/>
      </c>
      <c r="BD50" s="166">
        <f t="shared" si="10"/>
        <v>0</v>
      </c>
      <c r="BE50" s="164" t="str">
        <f t="shared" si="11"/>
        <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ESTUDI'!N48</f>
        <v/>
      </c>
      <c r="B51" s="160">
        <v>45.0</v>
      </c>
      <c r="C51" s="161" t="str">
        <f>'3A 2025 - 2026 DATOS DEL ESTUDI'!B48</f>
        <v/>
      </c>
      <c r="D51" s="162"/>
      <c r="E51" s="162"/>
      <c r="F51" s="162"/>
      <c r="G51" s="162"/>
      <c r="H51" s="162"/>
      <c r="I51" s="162"/>
      <c r="J51" s="162"/>
      <c r="K51" s="162"/>
      <c r="L51" s="162"/>
      <c r="M51" s="162"/>
      <c r="N51" s="162"/>
      <c r="O51" s="162"/>
      <c r="P51" s="162"/>
      <c r="Q51" s="162"/>
      <c r="R51" s="162"/>
      <c r="S51" s="162"/>
      <c r="T51" s="162"/>
      <c r="U51" s="162"/>
      <c r="V51" s="163"/>
      <c r="W51" s="163"/>
      <c r="X51" s="163"/>
      <c r="Y51" s="162">
        <f t="shared" si="1"/>
        <v>0</v>
      </c>
      <c r="Z51" s="164" t="str">
        <f t="shared" si="2"/>
        <v/>
      </c>
      <c r="AA51" s="165">
        <f t="shared" si="3"/>
        <v>0</v>
      </c>
      <c r="AB51" s="164" t="str">
        <f t="shared" si="4"/>
        <v/>
      </c>
      <c r="AC51" s="166">
        <f t="shared" si="5"/>
        <v>0</v>
      </c>
      <c r="AD51" s="164" t="str">
        <f t="shared" si="6"/>
        <v/>
      </c>
      <c r="AE51" s="160">
        <v>45.0</v>
      </c>
      <c r="AF51" s="161" t="str">
        <f t="shared" si="7"/>
        <v/>
      </c>
      <c r="AG51" s="162"/>
      <c r="AH51" s="163"/>
      <c r="AI51" s="162"/>
      <c r="AJ51" s="162"/>
      <c r="AK51" s="162"/>
      <c r="AL51" s="162"/>
      <c r="AM51" s="162"/>
      <c r="AN51" s="162"/>
      <c r="AO51" s="163"/>
      <c r="AP51" s="162"/>
      <c r="AQ51" s="162"/>
      <c r="AR51" s="163"/>
      <c r="AS51" s="162"/>
      <c r="AT51" s="162"/>
      <c r="AU51" s="162"/>
      <c r="AV51" s="162"/>
      <c r="AW51" s="162"/>
      <c r="AX51" s="163"/>
      <c r="AY51" s="163"/>
      <c r="AZ51" s="163"/>
      <c r="BA51" s="163"/>
      <c r="BB51" s="163">
        <f t="shared" si="8"/>
        <v>0</v>
      </c>
      <c r="BC51" s="164" t="str">
        <f t="shared" si="9"/>
        <v/>
      </c>
      <c r="BD51" s="166">
        <f t="shared" si="10"/>
        <v>0</v>
      </c>
      <c r="BE51" s="164" t="str">
        <f t="shared" si="11"/>
        <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ALEI322!$BN$7:$BN$16</formula1>
    </dataValidation>
    <dataValidation type="list" allowBlank="1" showErrorMessage="1" sqref="F3 AI3">
      <formula1>ALEI322!$BO$7:$BO$18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561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ALEI322!H2</f>
        <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577</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560</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c r="E6" s="157"/>
      <c r="F6" s="157"/>
      <c r="G6" s="157"/>
      <c r="H6" s="157"/>
      <c r="I6" s="157"/>
      <c r="J6" s="157"/>
      <c r="K6" s="157"/>
      <c r="L6" s="157"/>
      <c r="M6" s="157"/>
      <c r="N6" s="157"/>
      <c r="O6" s="157"/>
      <c r="P6" s="157"/>
      <c r="Q6" s="157"/>
      <c r="R6" s="157"/>
      <c r="S6" s="157"/>
      <c r="T6" s="157"/>
      <c r="U6" s="157"/>
      <c r="V6" s="157"/>
      <c r="W6" s="157"/>
      <c r="X6" s="157"/>
      <c r="Y6" s="43"/>
      <c r="Z6" s="43"/>
      <c r="AA6" s="43"/>
      <c r="AB6" s="43"/>
      <c r="AC6" s="43"/>
      <c r="AD6" s="43"/>
      <c r="AE6" s="22" t="s">
        <v>555</v>
      </c>
      <c r="AF6" s="157" t="s">
        <v>554</v>
      </c>
      <c r="AG6" s="157"/>
      <c r="AH6" s="157"/>
      <c r="AI6" s="157"/>
      <c r="AJ6" s="157"/>
      <c r="AK6" s="157"/>
      <c r="AL6" s="157"/>
      <c r="AM6" s="157"/>
      <c r="AN6" s="157"/>
      <c r="AO6" s="157"/>
      <c r="AP6" s="157"/>
      <c r="AQ6" s="157"/>
      <c r="AR6" s="157"/>
      <c r="AS6" s="157"/>
      <c r="AT6" s="157"/>
      <c r="AU6" s="157"/>
      <c r="AV6" s="157"/>
      <c r="AW6" s="157"/>
      <c r="AX6" s="157"/>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c r="E7" s="162"/>
      <c r="F7" s="162"/>
      <c r="G7" s="162"/>
      <c r="H7" s="162"/>
      <c r="I7" s="162"/>
      <c r="J7" s="162"/>
      <c r="K7" s="162"/>
      <c r="L7" s="162"/>
      <c r="M7" s="163"/>
      <c r="N7" s="162"/>
      <c r="O7" s="162"/>
      <c r="P7" s="163"/>
      <c r="Q7" s="163"/>
      <c r="R7" s="163"/>
      <c r="S7" s="163"/>
      <c r="T7" s="163"/>
      <c r="U7" s="163"/>
      <c r="V7" s="163"/>
      <c r="W7" s="163"/>
      <c r="X7" s="163"/>
      <c r="Y7" s="162">
        <f t="shared" ref="Y7:Y51" si="1">IFERROR(COUNTIF(D7:X7,"P")+COUNTIF(D7:X7,"e")+COUNTIF(D7:X7,"t")-INT(COUNTIF(D7:X7,"e")/3)-INT(COUNTIF(D7:X7,"t")/3),"")</f>
        <v>0</v>
      </c>
      <c r="Z7" s="164" t="str">
        <f t="shared" ref="Z7:Z51" si="2">IFERROR((Y7/$Z$4),"")</f>
        <v/>
      </c>
      <c r="AA7" s="165">
        <f t="shared" ref="AA7:AA51" si="3">IFERROR(COUNTIF(D7:X7,"A"),"")</f>
        <v>0</v>
      </c>
      <c r="AB7" s="164" t="str">
        <f t="shared" ref="AB7:AB51" si="4">IFERROR((AA7/$Z$4),"")</f>
        <v/>
      </c>
      <c r="AC7" s="166">
        <f t="shared" ref="AC7:AC51" si="5">IFERROR(COUNTIF(D7:X7,"E"),"")</f>
        <v>0</v>
      </c>
      <c r="AD7" s="164" t="str">
        <f t="shared" ref="AD7:AD51" si="6">IFERROR((AC7/$Z$4),"")</f>
        <v/>
      </c>
      <c r="AE7" s="160">
        <v>1.0</v>
      </c>
      <c r="AF7" s="161" t="str">
        <f t="shared" ref="AF7:AF51" si="7">C7</f>
        <v>Jadiel De Jesús Acosta Peña</v>
      </c>
      <c r="AG7" s="162"/>
      <c r="AH7" s="162"/>
      <c r="AI7" s="162"/>
      <c r="AJ7" s="162"/>
      <c r="AK7" s="162"/>
      <c r="AL7" s="162"/>
      <c r="AM7" s="162"/>
      <c r="AN7" s="162"/>
      <c r="AO7" s="162"/>
      <c r="AP7" s="162"/>
      <c r="AQ7" s="162"/>
      <c r="AR7" s="162"/>
      <c r="AS7" s="162"/>
      <c r="AT7" s="162"/>
      <c r="AU7" s="162"/>
      <c r="AV7" s="163"/>
      <c r="AW7" s="163"/>
      <c r="AX7" s="163"/>
      <c r="AY7" s="162" t="s">
        <v>581</v>
      </c>
      <c r="AZ7" s="163"/>
      <c r="BA7" s="163"/>
      <c r="BB7" s="163">
        <f t="shared" ref="BB7:BB51" si="8">IFERROR(COUNTIF(AG7:BA7,"P")+COUNTIF(AG7:BA7,"e")+COUNTIF(AG7:BA7,"t")-INT(COUNTIF(AG7:BA7,"e")/3)-INT(COUNTIF(AG7:BA7,"t")/3),"")</f>
        <v>0</v>
      </c>
      <c r="BC7" s="164" t="str">
        <f t="shared" ref="BC7:BC51" si="9">IFERROR(BB7/$BC$4,"")</f>
        <v/>
      </c>
      <c r="BD7" s="166">
        <f t="shared" ref="BD7:BD51" si="10">IFERROR(COUNTIF(AG7:BA7,"A"),"")</f>
        <v>0</v>
      </c>
      <c r="BE7" s="164" t="str">
        <f t="shared" ref="BE7:BE51" si="11">IFERROR((BD7/$BC$4),"")</f>
        <v/>
      </c>
      <c r="BF7" s="166">
        <f t="shared" ref="BF7:BF51" si="12">IFERROR(COUNTIF(AG7:BA7,"E"),"")</f>
        <v>0</v>
      </c>
      <c r="BG7" s="167" t="str">
        <f>IFERROR((BF7/$BC$4),"")</f>
        <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c r="E8" s="162"/>
      <c r="F8" s="162"/>
      <c r="G8" s="162"/>
      <c r="H8" s="162"/>
      <c r="I8" s="162"/>
      <c r="J8" s="162"/>
      <c r="K8" s="162"/>
      <c r="L8" s="162"/>
      <c r="M8" s="163"/>
      <c r="N8" s="162"/>
      <c r="O8" s="162"/>
      <c r="P8" s="163"/>
      <c r="Q8" s="163"/>
      <c r="R8" s="163"/>
      <c r="S8" s="163"/>
      <c r="T8" s="163"/>
      <c r="U8" s="163"/>
      <c r="V8" s="163"/>
      <c r="W8" s="163"/>
      <c r="X8" s="163"/>
      <c r="Y8" s="162">
        <f t="shared" si="1"/>
        <v>0</v>
      </c>
      <c r="Z8" s="164" t="str">
        <f t="shared" si="2"/>
        <v/>
      </c>
      <c r="AA8" s="165">
        <f t="shared" si="3"/>
        <v>0</v>
      </c>
      <c r="AB8" s="164" t="str">
        <f t="shared" si="4"/>
        <v/>
      </c>
      <c r="AC8" s="166">
        <f t="shared" si="5"/>
        <v>0</v>
      </c>
      <c r="AD8" s="164" t="str">
        <f t="shared" si="6"/>
        <v/>
      </c>
      <c r="AE8" s="160">
        <v>2.0</v>
      </c>
      <c r="AF8" s="161" t="str">
        <f t="shared" si="7"/>
        <v>Daniel  Elía Almonte Martínez</v>
      </c>
      <c r="AG8" s="162"/>
      <c r="AH8" s="162"/>
      <c r="AI8" s="162"/>
      <c r="AJ8" s="162"/>
      <c r="AK8" s="162"/>
      <c r="AL8" s="162"/>
      <c r="AM8" s="162"/>
      <c r="AN8" s="162"/>
      <c r="AO8" s="162"/>
      <c r="AP8" s="162"/>
      <c r="AQ8" s="162"/>
      <c r="AR8" s="162"/>
      <c r="AS8" s="162"/>
      <c r="AT8" s="162"/>
      <c r="AU8" s="162"/>
      <c r="AV8" s="163"/>
      <c r="AW8" s="163"/>
      <c r="AX8" s="163"/>
      <c r="AY8" s="163"/>
      <c r="AZ8" s="163"/>
      <c r="BA8" s="163"/>
      <c r="BB8" s="163">
        <f t="shared" si="8"/>
        <v>0</v>
      </c>
      <c r="BC8" s="164" t="str">
        <f t="shared" si="9"/>
        <v/>
      </c>
      <c r="BD8" s="166">
        <f t="shared" si="10"/>
        <v>0</v>
      </c>
      <c r="BE8" s="164" t="str">
        <f t="shared" si="11"/>
        <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c r="E9" s="162"/>
      <c r="F9" s="162"/>
      <c r="G9" s="162"/>
      <c r="H9" s="162"/>
      <c r="I9" s="162"/>
      <c r="J9" s="162"/>
      <c r="K9" s="162"/>
      <c r="L9" s="162"/>
      <c r="M9" s="163"/>
      <c r="N9" s="162"/>
      <c r="O9" s="162"/>
      <c r="P9" s="163"/>
      <c r="Q9" s="163"/>
      <c r="R9" s="163"/>
      <c r="S9" s="163"/>
      <c r="T9" s="163"/>
      <c r="U9" s="163"/>
      <c r="V9" s="163"/>
      <c r="W9" s="163"/>
      <c r="X9" s="163"/>
      <c r="Y9" s="162">
        <f t="shared" si="1"/>
        <v>0</v>
      </c>
      <c r="Z9" s="164" t="str">
        <f t="shared" si="2"/>
        <v/>
      </c>
      <c r="AA9" s="165">
        <f t="shared" si="3"/>
        <v>0</v>
      </c>
      <c r="AB9" s="164" t="str">
        <f t="shared" si="4"/>
        <v/>
      </c>
      <c r="AC9" s="166">
        <f t="shared" si="5"/>
        <v>0</v>
      </c>
      <c r="AD9" s="164" t="str">
        <f t="shared" si="6"/>
        <v/>
      </c>
      <c r="AE9" s="160">
        <v>3.0</v>
      </c>
      <c r="AF9" s="161" t="str">
        <f t="shared" si="7"/>
        <v>Isaac  Ángeles Liriano</v>
      </c>
      <c r="AG9" s="162"/>
      <c r="AH9" s="162"/>
      <c r="AI9" s="162"/>
      <c r="AJ9" s="162"/>
      <c r="AK9" s="162"/>
      <c r="AL9" s="162"/>
      <c r="AM9" s="162"/>
      <c r="AN9" s="162"/>
      <c r="AO9" s="162"/>
      <c r="AP9" s="162"/>
      <c r="AQ9" s="162"/>
      <c r="AR9" s="162"/>
      <c r="AS9" s="162"/>
      <c r="AT9" s="162"/>
      <c r="AU9" s="162"/>
      <c r="AV9" s="163"/>
      <c r="AW9" s="163"/>
      <c r="AX9" s="163"/>
      <c r="AY9" s="163"/>
      <c r="AZ9" s="163"/>
      <c r="BA9" s="163"/>
      <c r="BB9" s="163">
        <f t="shared" si="8"/>
        <v>0</v>
      </c>
      <c r="BC9" s="164" t="str">
        <f t="shared" si="9"/>
        <v/>
      </c>
      <c r="BD9" s="166">
        <f t="shared" si="10"/>
        <v>0</v>
      </c>
      <c r="BE9" s="164" t="str">
        <f t="shared" si="11"/>
        <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c r="E10" s="162"/>
      <c r="F10" s="162"/>
      <c r="G10" s="162"/>
      <c r="H10" s="162"/>
      <c r="I10" s="162"/>
      <c r="J10" s="162"/>
      <c r="K10" s="162"/>
      <c r="L10" s="162"/>
      <c r="M10" s="163"/>
      <c r="N10" s="162"/>
      <c r="O10" s="162"/>
      <c r="P10" s="163"/>
      <c r="Q10" s="163"/>
      <c r="R10" s="163"/>
      <c r="S10" s="163"/>
      <c r="T10" s="163"/>
      <c r="U10" s="163"/>
      <c r="V10" s="163"/>
      <c r="W10" s="163"/>
      <c r="X10" s="163"/>
      <c r="Y10" s="162">
        <f t="shared" si="1"/>
        <v>0</v>
      </c>
      <c r="Z10" s="164" t="str">
        <f t="shared" si="2"/>
        <v/>
      </c>
      <c r="AA10" s="165">
        <f t="shared" si="3"/>
        <v>0</v>
      </c>
      <c r="AB10" s="164" t="str">
        <f t="shared" si="4"/>
        <v/>
      </c>
      <c r="AC10" s="166">
        <f t="shared" si="5"/>
        <v>0</v>
      </c>
      <c r="AD10" s="164" t="str">
        <f t="shared" si="6"/>
        <v/>
      </c>
      <c r="AE10" s="160">
        <v>4.0</v>
      </c>
      <c r="AF10" s="161" t="str">
        <f t="shared" si="7"/>
        <v>Melaniee  Aquino  Estrella</v>
      </c>
      <c r="AG10" s="162"/>
      <c r="AH10" s="162"/>
      <c r="AI10" s="162"/>
      <c r="AJ10" s="162"/>
      <c r="AK10" s="162"/>
      <c r="AL10" s="162"/>
      <c r="AM10" s="162"/>
      <c r="AN10" s="162"/>
      <c r="AO10" s="162"/>
      <c r="AP10" s="162"/>
      <c r="AQ10" s="162"/>
      <c r="AR10" s="162"/>
      <c r="AS10" s="162"/>
      <c r="AT10" s="162"/>
      <c r="AU10" s="162"/>
      <c r="AV10" s="163"/>
      <c r="AW10" s="163"/>
      <c r="AX10" s="163"/>
      <c r="AY10" s="163"/>
      <c r="AZ10" s="163"/>
      <c r="BA10" s="163"/>
      <c r="BB10" s="163">
        <f t="shared" si="8"/>
        <v>0</v>
      </c>
      <c r="BC10" s="164" t="str">
        <f t="shared" si="9"/>
        <v/>
      </c>
      <c r="BD10" s="166">
        <f t="shared" si="10"/>
        <v>0</v>
      </c>
      <c r="BE10" s="164" t="str">
        <f t="shared" si="11"/>
        <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c r="E11" s="162"/>
      <c r="F11" s="162"/>
      <c r="G11" s="162"/>
      <c r="H11" s="162"/>
      <c r="I11" s="162"/>
      <c r="J11" s="162"/>
      <c r="K11" s="162"/>
      <c r="L11" s="162"/>
      <c r="M11" s="163"/>
      <c r="N11" s="162"/>
      <c r="O11" s="162"/>
      <c r="P11" s="163"/>
      <c r="Q11" s="163"/>
      <c r="R11" s="163"/>
      <c r="S11" s="163"/>
      <c r="T11" s="163"/>
      <c r="U11" s="163"/>
      <c r="V11" s="163"/>
      <c r="W11" s="163"/>
      <c r="X11" s="163"/>
      <c r="Y11" s="162">
        <f t="shared" si="1"/>
        <v>0</v>
      </c>
      <c r="Z11" s="164" t="str">
        <f t="shared" si="2"/>
        <v/>
      </c>
      <c r="AA11" s="165">
        <f t="shared" si="3"/>
        <v>0</v>
      </c>
      <c r="AB11" s="164" t="str">
        <f t="shared" si="4"/>
        <v/>
      </c>
      <c r="AC11" s="166">
        <f t="shared" si="5"/>
        <v>0</v>
      </c>
      <c r="AD11" s="164" t="str">
        <f t="shared" si="6"/>
        <v/>
      </c>
      <c r="AE11" s="160">
        <v>5.0</v>
      </c>
      <c r="AF11" s="161" t="str">
        <f t="shared" si="7"/>
        <v>Jennifer  Asenjo  De Los Santos TRANSFERIDA 10/12/25</v>
      </c>
      <c r="AG11" s="162"/>
      <c r="AH11" s="162"/>
      <c r="AI11" s="162"/>
      <c r="AJ11" s="162"/>
      <c r="AK11" s="162"/>
      <c r="AL11" s="162"/>
      <c r="AM11" s="162"/>
      <c r="AN11" s="162"/>
      <c r="AO11" s="162"/>
      <c r="AP11" s="162"/>
      <c r="AQ11" s="162"/>
      <c r="AR11" s="162"/>
      <c r="AS11" s="162"/>
      <c r="AT11" s="162"/>
      <c r="AU11" s="162"/>
      <c r="AV11" s="163"/>
      <c r="AW11" s="163"/>
      <c r="AX11" s="163"/>
      <c r="AY11" s="163"/>
      <c r="AZ11" s="163"/>
      <c r="BA11" s="163"/>
      <c r="BB11" s="163">
        <f t="shared" si="8"/>
        <v>0</v>
      </c>
      <c r="BC11" s="164" t="str">
        <f t="shared" si="9"/>
        <v/>
      </c>
      <c r="BD11" s="166">
        <f t="shared" si="10"/>
        <v>0</v>
      </c>
      <c r="BE11" s="164" t="str">
        <f t="shared" si="11"/>
        <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c r="E12" s="162"/>
      <c r="F12" s="162"/>
      <c r="G12" s="162"/>
      <c r="H12" s="162"/>
      <c r="I12" s="162"/>
      <c r="J12" s="162"/>
      <c r="K12" s="162"/>
      <c r="L12" s="162"/>
      <c r="M12" s="163"/>
      <c r="N12" s="162"/>
      <c r="O12" s="162"/>
      <c r="P12" s="163"/>
      <c r="Q12" s="163"/>
      <c r="R12" s="163"/>
      <c r="S12" s="163"/>
      <c r="T12" s="163"/>
      <c r="U12" s="163"/>
      <c r="V12" s="163"/>
      <c r="W12" s="163"/>
      <c r="X12" s="163"/>
      <c r="Y12" s="162">
        <f t="shared" si="1"/>
        <v>0</v>
      </c>
      <c r="Z12" s="164" t="str">
        <f t="shared" si="2"/>
        <v/>
      </c>
      <c r="AA12" s="165">
        <f t="shared" si="3"/>
        <v>0</v>
      </c>
      <c r="AB12" s="164" t="str">
        <f t="shared" si="4"/>
        <v/>
      </c>
      <c r="AC12" s="166">
        <f t="shared" si="5"/>
        <v>0</v>
      </c>
      <c r="AD12" s="164" t="str">
        <f t="shared" si="6"/>
        <v/>
      </c>
      <c r="AE12" s="160">
        <v>6.0</v>
      </c>
      <c r="AF12" s="161" t="str">
        <f t="shared" si="7"/>
        <v>Leshlie Crismayri Bautista Quezada</v>
      </c>
      <c r="AG12" s="162"/>
      <c r="AH12" s="162"/>
      <c r="AI12" s="162"/>
      <c r="AJ12" s="162"/>
      <c r="AK12" s="162"/>
      <c r="AL12" s="162"/>
      <c r="AM12" s="162"/>
      <c r="AN12" s="162"/>
      <c r="AO12" s="162"/>
      <c r="AP12" s="162"/>
      <c r="AQ12" s="162"/>
      <c r="AR12" s="162"/>
      <c r="AS12" s="162"/>
      <c r="AT12" s="162"/>
      <c r="AU12" s="162"/>
      <c r="AV12" s="163"/>
      <c r="AW12" s="163"/>
      <c r="AX12" s="163"/>
      <c r="AY12" s="163"/>
      <c r="AZ12" s="163"/>
      <c r="BA12" s="163"/>
      <c r="BB12" s="163">
        <f t="shared" si="8"/>
        <v>0</v>
      </c>
      <c r="BC12" s="164" t="str">
        <f t="shared" si="9"/>
        <v/>
      </c>
      <c r="BD12" s="166">
        <f t="shared" si="10"/>
        <v>0</v>
      </c>
      <c r="BE12" s="164" t="str">
        <f t="shared" si="11"/>
        <v/>
      </c>
      <c r="BF12" s="166">
        <f t="shared" si="12"/>
        <v>0</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c r="E13" s="162"/>
      <c r="F13" s="162"/>
      <c r="G13" s="162"/>
      <c r="H13" s="162"/>
      <c r="I13" s="162"/>
      <c r="J13" s="162"/>
      <c r="K13" s="162"/>
      <c r="L13" s="162"/>
      <c r="M13" s="163"/>
      <c r="N13" s="162"/>
      <c r="O13" s="162"/>
      <c r="P13" s="163"/>
      <c r="Q13" s="163"/>
      <c r="R13" s="163"/>
      <c r="S13" s="163"/>
      <c r="T13" s="163"/>
      <c r="U13" s="163"/>
      <c r="V13" s="163"/>
      <c r="W13" s="163"/>
      <c r="X13" s="163"/>
      <c r="Y13" s="162">
        <f t="shared" si="1"/>
        <v>0</v>
      </c>
      <c r="Z13" s="164" t="str">
        <f t="shared" si="2"/>
        <v/>
      </c>
      <c r="AA13" s="165">
        <f t="shared" si="3"/>
        <v>0</v>
      </c>
      <c r="AB13" s="164" t="str">
        <f t="shared" si="4"/>
        <v/>
      </c>
      <c r="AC13" s="166">
        <f t="shared" si="5"/>
        <v>0</v>
      </c>
      <c r="AD13" s="164" t="str">
        <f t="shared" si="6"/>
        <v/>
      </c>
      <c r="AE13" s="160">
        <v>7.0</v>
      </c>
      <c r="AF13" s="161" t="str">
        <f t="shared" si="7"/>
        <v>Gilber  Bello Silva</v>
      </c>
      <c r="AG13" s="162"/>
      <c r="AH13" s="162"/>
      <c r="AI13" s="162"/>
      <c r="AJ13" s="162"/>
      <c r="AK13" s="162"/>
      <c r="AL13" s="162"/>
      <c r="AM13" s="162"/>
      <c r="AN13" s="162"/>
      <c r="AO13" s="162"/>
      <c r="AP13" s="162"/>
      <c r="AQ13" s="162"/>
      <c r="AR13" s="162"/>
      <c r="AS13" s="162"/>
      <c r="AT13" s="162"/>
      <c r="AU13" s="162"/>
      <c r="AV13" s="163"/>
      <c r="AW13" s="163"/>
      <c r="AX13" s="163"/>
      <c r="AY13" s="163"/>
      <c r="AZ13" s="163"/>
      <c r="BA13" s="163"/>
      <c r="BB13" s="163">
        <f t="shared" si="8"/>
        <v>0</v>
      </c>
      <c r="BC13" s="164" t="str">
        <f t="shared" si="9"/>
        <v/>
      </c>
      <c r="BD13" s="166">
        <f t="shared" si="10"/>
        <v>0</v>
      </c>
      <c r="BE13" s="164" t="str">
        <f t="shared" si="11"/>
        <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c r="E14" s="162"/>
      <c r="F14" s="162"/>
      <c r="G14" s="162"/>
      <c r="H14" s="162"/>
      <c r="I14" s="162"/>
      <c r="J14" s="162"/>
      <c r="K14" s="162"/>
      <c r="L14" s="162"/>
      <c r="M14" s="163"/>
      <c r="N14" s="162"/>
      <c r="O14" s="162"/>
      <c r="P14" s="163"/>
      <c r="Q14" s="163"/>
      <c r="R14" s="163"/>
      <c r="S14" s="163"/>
      <c r="T14" s="163"/>
      <c r="U14" s="163"/>
      <c r="V14" s="163"/>
      <c r="W14" s="163"/>
      <c r="X14" s="163"/>
      <c r="Y14" s="162">
        <f t="shared" si="1"/>
        <v>0</v>
      </c>
      <c r="Z14" s="164" t="str">
        <f t="shared" si="2"/>
        <v/>
      </c>
      <c r="AA14" s="165">
        <f t="shared" si="3"/>
        <v>0</v>
      </c>
      <c r="AB14" s="164" t="str">
        <f t="shared" si="4"/>
        <v/>
      </c>
      <c r="AC14" s="166">
        <f t="shared" si="5"/>
        <v>0</v>
      </c>
      <c r="AD14" s="164" t="str">
        <f t="shared" si="6"/>
        <v/>
      </c>
      <c r="AE14" s="160">
        <v>8.0</v>
      </c>
      <c r="AF14" s="161" t="str">
        <f t="shared" si="7"/>
        <v>Sherlyn Mariel Bernabel Lora</v>
      </c>
      <c r="AG14" s="162"/>
      <c r="AH14" s="162"/>
      <c r="AI14" s="162"/>
      <c r="AJ14" s="162"/>
      <c r="AK14" s="162"/>
      <c r="AL14" s="162"/>
      <c r="AM14" s="162"/>
      <c r="AN14" s="162"/>
      <c r="AO14" s="162"/>
      <c r="AP14" s="162"/>
      <c r="AQ14" s="162"/>
      <c r="AR14" s="162"/>
      <c r="AS14" s="162"/>
      <c r="AT14" s="162"/>
      <c r="AU14" s="162"/>
      <c r="AV14" s="163"/>
      <c r="AW14" s="163"/>
      <c r="AX14" s="163"/>
      <c r="AY14" s="163"/>
      <c r="AZ14" s="163"/>
      <c r="BA14" s="163"/>
      <c r="BB14" s="163">
        <f t="shared" si="8"/>
        <v>0</v>
      </c>
      <c r="BC14" s="164" t="str">
        <f t="shared" si="9"/>
        <v/>
      </c>
      <c r="BD14" s="166">
        <f t="shared" si="10"/>
        <v>0</v>
      </c>
      <c r="BE14" s="164" t="str">
        <f t="shared" si="11"/>
        <v/>
      </c>
      <c r="BF14" s="166">
        <f t="shared" si="12"/>
        <v>0</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c r="E15" s="162"/>
      <c r="F15" s="162"/>
      <c r="G15" s="162"/>
      <c r="H15" s="162"/>
      <c r="I15" s="162"/>
      <c r="J15" s="162"/>
      <c r="K15" s="162"/>
      <c r="L15" s="162"/>
      <c r="M15" s="163"/>
      <c r="N15" s="162"/>
      <c r="O15" s="162"/>
      <c r="P15" s="163"/>
      <c r="Q15" s="163"/>
      <c r="R15" s="163"/>
      <c r="S15" s="163"/>
      <c r="T15" s="163"/>
      <c r="U15" s="163"/>
      <c r="V15" s="163"/>
      <c r="W15" s="163"/>
      <c r="X15" s="163"/>
      <c r="Y15" s="162">
        <f t="shared" si="1"/>
        <v>0</v>
      </c>
      <c r="Z15" s="164" t="str">
        <f t="shared" si="2"/>
        <v/>
      </c>
      <c r="AA15" s="165">
        <f t="shared" si="3"/>
        <v>0</v>
      </c>
      <c r="AB15" s="164" t="str">
        <f t="shared" si="4"/>
        <v/>
      </c>
      <c r="AC15" s="166">
        <f t="shared" si="5"/>
        <v>0</v>
      </c>
      <c r="AD15" s="164" t="str">
        <f t="shared" si="6"/>
        <v/>
      </c>
      <c r="AE15" s="160">
        <v>9.0</v>
      </c>
      <c r="AF15" s="161" t="str">
        <f t="shared" si="7"/>
        <v>Erleen  Brito Castillo</v>
      </c>
      <c r="AG15" s="162"/>
      <c r="AH15" s="162"/>
      <c r="AI15" s="162"/>
      <c r="AJ15" s="162"/>
      <c r="AK15" s="162"/>
      <c r="AL15" s="162"/>
      <c r="AM15" s="162"/>
      <c r="AN15" s="162"/>
      <c r="AO15" s="162"/>
      <c r="AP15" s="162"/>
      <c r="AQ15" s="162"/>
      <c r="AR15" s="162"/>
      <c r="AS15" s="162"/>
      <c r="AT15" s="162"/>
      <c r="AU15" s="162"/>
      <c r="AV15" s="163"/>
      <c r="AW15" s="163"/>
      <c r="AX15" s="163"/>
      <c r="AY15" s="163"/>
      <c r="AZ15" s="163"/>
      <c r="BA15" s="163"/>
      <c r="BB15" s="163">
        <f t="shared" si="8"/>
        <v>0</v>
      </c>
      <c r="BC15" s="164" t="str">
        <f t="shared" si="9"/>
        <v/>
      </c>
      <c r="BD15" s="166">
        <f t="shared" si="10"/>
        <v>0</v>
      </c>
      <c r="BE15" s="164" t="str">
        <f t="shared" si="11"/>
        <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c r="E16" s="162"/>
      <c r="F16" s="162"/>
      <c r="G16" s="162"/>
      <c r="H16" s="162"/>
      <c r="I16" s="162"/>
      <c r="J16" s="162"/>
      <c r="K16" s="162"/>
      <c r="L16" s="162"/>
      <c r="M16" s="163"/>
      <c r="N16" s="162"/>
      <c r="O16" s="162"/>
      <c r="P16" s="163"/>
      <c r="Q16" s="163"/>
      <c r="R16" s="163"/>
      <c r="S16" s="163"/>
      <c r="T16" s="163"/>
      <c r="U16" s="163"/>
      <c r="V16" s="163"/>
      <c r="W16" s="163"/>
      <c r="X16" s="163"/>
      <c r="Y16" s="162">
        <f t="shared" si="1"/>
        <v>0</v>
      </c>
      <c r="Z16" s="164" t="str">
        <f t="shared" si="2"/>
        <v/>
      </c>
      <c r="AA16" s="165">
        <f t="shared" si="3"/>
        <v>0</v>
      </c>
      <c r="AB16" s="164" t="str">
        <f t="shared" si="4"/>
        <v/>
      </c>
      <c r="AC16" s="166">
        <f t="shared" si="5"/>
        <v>0</v>
      </c>
      <c r="AD16" s="164" t="str">
        <f t="shared" si="6"/>
        <v/>
      </c>
      <c r="AE16" s="160">
        <v>10.0</v>
      </c>
      <c r="AF16" s="161" t="str">
        <f t="shared" si="7"/>
        <v>Brianny  Caraballo Guzmán</v>
      </c>
      <c r="AG16" s="162"/>
      <c r="AH16" s="162"/>
      <c r="AI16" s="162"/>
      <c r="AJ16" s="162"/>
      <c r="AK16" s="162"/>
      <c r="AL16" s="162"/>
      <c r="AM16" s="162"/>
      <c r="AN16" s="162"/>
      <c r="AO16" s="162"/>
      <c r="AP16" s="162"/>
      <c r="AQ16" s="162"/>
      <c r="AR16" s="162"/>
      <c r="AS16" s="162"/>
      <c r="AT16" s="162"/>
      <c r="AU16" s="162"/>
      <c r="AV16" s="163"/>
      <c r="AW16" s="163"/>
      <c r="AX16" s="163"/>
      <c r="AY16" s="163"/>
      <c r="AZ16" s="163"/>
      <c r="BA16" s="163"/>
      <c r="BB16" s="163">
        <f t="shared" si="8"/>
        <v>0</v>
      </c>
      <c r="BC16" s="164" t="str">
        <f t="shared" si="9"/>
        <v/>
      </c>
      <c r="BD16" s="166">
        <f t="shared" si="10"/>
        <v>0</v>
      </c>
      <c r="BE16" s="164" t="str">
        <f t="shared" si="11"/>
        <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c r="E17" s="162"/>
      <c r="F17" s="162"/>
      <c r="G17" s="162"/>
      <c r="H17" s="162"/>
      <c r="I17" s="162"/>
      <c r="J17" s="162"/>
      <c r="K17" s="162"/>
      <c r="L17" s="162"/>
      <c r="M17" s="163"/>
      <c r="N17" s="162"/>
      <c r="O17" s="162"/>
      <c r="P17" s="163"/>
      <c r="Q17" s="163"/>
      <c r="R17" s="163"/>
      <c r="S17" s="163"/>
      <c r="T17" s="163"/>
      <c r="U17" s="163"/>
      <c r="V17" s="163"/>
      <c r="W17" s="163"/>
      <c r="X17" s="163"/>
      <c r="Y17" s="162">
        <f t="shared" si="1"/>
        <v>0</v>
      </c>
      <c r="Z17" s="164" t="str">
        <f t="shared" si="2"/>
        <v/>
      </c>
      <c r="AA17" s="165">
        <f t="shared" si="3"/>
        <v>0</v>
      </c>
      <c r="AB17" s="164" t="str">
        <f t="shared" si="4"/>
        <v/>
      </c>
      <c r="AC17" s="166">
        <f t="shared" si="5"/>
        <v>0</v>
      </c>
      <c r="AD17" s="164" t="str">
        <f t="shared" si="6"/>
        <v/>
      </c>
      <c r="AE17" s="160">
        <v>11.0</v>
      </c>
      <c r="AF17" s="161" t="str">
        <f t="shared" si="7"/>
        <v>Scarlet  Castillo</v>
      </c>
      <c r="AG17" s="162"/>
      <c r="AH17" s="162"/>
      <c r="AI17" s="162"/>
      <c r="AJ17" s="162"/>
      <c r="AK17" s="162"/>
      <c r="AL17" s="162"/>
      <c r="AM17" s="162"/>
      <c r="AN17" s="162"/>
      <c r="AO17" s="162"/>
      <c r="AP17" s="162"/>
      <c r="AQ17" s="162"/>
      <c r="AR17" s="162"/>
      <c r="AS17" s="162"/>
      <c r="AT17" s="162"/>
      <c r="AU17" s="162"/>
      <c r="AV17" s="163"/>
      <c r="AW17" s="163"/>
      <c r="AX17" s="163"/>
      <c r="AY17" s="163"/>
      <c r="AZ17" s="163"/>
      <c r="BA17" s="163"/>
      <c r="BB17" s="163">
        <f t="shared" si="8"/>
        <v>0</v>
      </c>
      <c r="BC17" s="164" t="str">
        <f t="shared" si="9"/>
        <v/>
      </c>
      <c r="BD17" s="166">
        <f t="shared" si="10"/>
        <v>0</v>
      </c>
      <c r="BE17" s="164" t="str">
        <f t="shared" si="11"/>
        <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c r="E18" s="162"/>
      <c r="F18" s="162"/>
      <c r="G18" s="162"/>
      <c r="H18" s="162"/>
      <c r="I18" s="162"/>
      <c r="J18" s="162"/>
      <c r="K18" s="162"/>
      <c r="L18" s="163"/>
      <c r="M18" s="163"/>
      <c r="N18" s="162"/>
      <c r="O18" s="162"/>
      <c r="P18" s="163"/>
      <c r="Q18" s="163"/>
      <c r="R18" s="163"/>
      <c r="S18" s="163"/>
      <c r="T18" s="163"/>
      <c r="U18" s="163"/>
      <c r="V18" s="163"/>
      <c r="W18" s="163"/>
      <c r="X18" s="163"/>
      <c r="Y18" s="162">
        <f t="shared" si="1"/>
        <v>0</v>
      </c>
      <c r="Z18" s="164" t="str">
        <f t="shared" si="2"/>
        <v/>
      </c>
      <c r="AA18" s="165">
        <f t="shared" si="3"/>
        <v>0</v>
      </c>
      <c r="AB18" s="164" t="str">
        <f t="shared" si="4"/>
        <v/>
      </c>
      <c r="AC18" s="166">
        <f t="shared" si="5"/>
        <v>0</v>
      </c>
      <c r="AD18" s="164" t="str">
        <f t="shared" si="6"/>
        <v/>
      </c>
      <c r="AE18" s="160">
        <v>12.0</v>
      </c>
      <c r="AF18" s="161" t="str">
        <f t="shared" si="7"/>
        <v>Yarselin  Cruz Peña</v>
      </c>
      <c r="AG18" s="162"/>
      <c r="AH18" s="162"/>
      <c r="AI18" s="162"/>
      <c r="AJ18" s="162"/>
      <c r="AK18" s="162"/>
      <c r="AL18" s="162"/>
      <c r="AM18" s="162"/>
      <c r="AN18" s="162"/>
      <c r="AO18" s="163"/>
      <c r="AP18" s="162"/>
      <c r="AQ18" s="162"/>
      <c r="AR18" s="162"/>
      <c r="AS18" s="162"/>
      <c r="AT18" s="162"/>
      <c r="AU18" s="162"/>
      <c r="AV18" s="163"/>
      <c r="AW18" s="163"/>
      <c r="AX18" s="163"/>
      <c r="AY18" s="163"/>
      <c r="AZ18" s="163"/>
      <c r="BA18" s="163"/>
      <c r="BB18" s="163">
        <f t="shared" si="8"/>
        <v>0</v>
      </c>
      <c r="BC18" s="164" t="str">
        <f t="shared" si="9"/>
        <v/>
      </c>
      <c r="BD18" s="166">
        <f t="shared" si="10"/>
        <v>0</v>
      </c>
      <c r="BE18" s="164" t="str">
        <f t="shared" si="11"/>
        <v/>
      </c>
      <c r="BF18" s="166">
        <f t="shared" si="12"/>
        <v>0</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c r="E19" s="162"/>
      <c r="F19" s="162"/>
      <c r="G19" s="162"/>
      <c r="H19" s="162"/>
      <c r="I19" s="162"/>
      <c r="J19" s="162"/>
      <c r="K19" s="162"/>
      <c r="L19" s="162"/>
      <c r="M19" s="163"/>
      <c r="N19" s="162"/>
      <c r="O19" s="162"/>
      <c r="P19" s="163"/>
      <c r="Q19" s="163"/>
      <c r="R19" s="163"/>
      <c r="S19" s="163"/>
      <c r="T19" s="163"/>
      <c r="U19" s="163"/>
      <c r="V19" s="163"/>
      <c r="W19" s="163"/>
      <c r="X19" s="163"/>
      <c r="Y19" s="162">
        <f t="shared" si="1"/>
        <v>0</v>
      </c>
      <c r="Z19" s="164" t="str">
        <f t="shared" si="2"/>
        <v/>
      </c>
      <c r="AA19" s="165">
        <f t="shared" si="3"/>
        <v>0</v>
      </c>
      <c r="AB19" s="164" t="str">
        <f t="shared" si="4"/>
        <v/>
      </c>
      <c r="AC19" s="166">
        <f t="shared" si="5"/>
        <v>0</v>
      </c>
      <c r="AD19" s="164" t="str">
        <f t="shared" si="6"/>
        <v/>
      </c>
      <c r="AE19" s="160">
        <v>13.0</v>
      </c>
      <c r="AF19" s="161" t="str">
        <f t="shared" si="7"/>
        <v>Fernando José Díaz Fernández</v>
      </c>
      <c r="AG19" s="162"/>
      <c r="AH19" s="162"/>
      <c r="AI19" s="162"/>
      <c r="AJ19" s="162"/>
      <c r="AK19" s="162"/>
      <c r="AL19" s="162"/>
      <c r="AM19" s="162"/>
      <c r="AN19" s="162"/>
      <c r="AO19" s="162"/>
      <c r="AP19" s="162"/>
      <c r="AQ19" s="162"/>
      <c r="AR19" s="162"/>
      <c r="AS19" s="162"/>
      <c r="AT19" s="162"/>
      <c r="AU19" s="162"/>
      <c r="AV19" s="163"/>
      <c r="AW19" s="163"/>
      <c r="AX19" s="163"/>
      <c r="AY19" s="163"/>
      <c r="AZ19" s="163"/>
      <c r="BA19" s="163"/>
      <c r="BB19" s="163">
        <f t="shared" si="8"/>
        <v>0</v>
      </c>
      <c r="BC19" s="164" t="str">
        <f t="shared" si="9"/>
        <v/>
      </c>
      <c r="BD19" s="166">
        <f t="shared" si="10"/>
        <v>0</v>
      </c>
      <c r="BE19" s="164" t="str">
        <f t="shared" si="11"/>
        <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c r="E20" s="162"/>
      <c r="F20" s="162"/>
      <c r="G20" s="162"/>
      <c r="H20" s="162"/>
      <c r="I20" s="162"/>
      <c r="J20" s="162"/>
      <c r="K20" s="162"/>
      <c r="L20" s="162"/>
      <c r="M20" s="163"/>
      <c r="N20" s="162"/>
      <c r="O20" s="162"/>
      <c r="P20" s="163"/>
      <c r="Q20" s="163"/>
      <c r="R20" s="163"/>
      <c r="S20" s="163"/>
      <c r="T20" s="163"/>
      <c r="U20" s="163"/>
      <c r="V20" s="163"/>
      <c r="W20" s="163"/>
      <c r="X20" s="163"/>
      <c r="Y20" s="162">
        <f t="shared" si="1"/>
        <v>0</v>
      </c>
      <c r="Z20" s="164" t="str">
        <f t="shared" si="2"/>
        <v/>
      </c>
      <c r="AA20" s="165">
        <f t="shared" si="3"/>
        <v>0</v>
      </c>
      <c r="AB20" s="164" t="str">
        <f t="shared" si="4"/>
        <v/>
      </c>
      <c r="AC20" s="166">
        <f t="shared" si="5"/>
        <v>0</v>
      </c>
      <c r="AD20" s="164" t="str">
        <f t="shared" si="6"/>
        <v/>
      </c>
      <c r="AE20" s="160">
        <v>14.0</v>
      </c>
      <c r="AF20" s="161" t="str">
        <f t="shared" si="7"/>
        <v>Scarlett  Espinal Estéves</v>
      </c>
      <c r="AG20" s="162"/>
      <c r="AH20" s="162"/>
      <c r="AI20" s="162"/>
      <c r="AJ20" s="162"/>
      <c r="AK20" s="162"/>
      <c r="AL20" s="162"/>
      <c r="AM20" s="162"/>
      <c r="AN20" s="162"/>
      <c r="AO20" s="162"/>
      <c r="AP20" s="162"/>
      <c r="AQ20" s="162"/>
      <c r="AR20" s="162"/>
      <c r="AS20" s="162"/>
      <c r="AT20" s="162"/>
      <c r="AU20" s="162"/>
      <c r="AV20" s="163"/>
      <c r="AW20" s="163"/>
      <c r="AX20" s="163"/>
      <c r="AY20" s="163"/>
      <c r="AZ20" s="163"/>
      <c r="BA20" s="163"/>
      <c r="BB20" s="163">
        <f t="shared" si="8"/>
        <v>0</v>
      </c>
      <c r="BC20" s="164" t="str">
        <f t="shared" si="9"/>
        <v/>
      </c>
      <c r="BD20" s="166">
        <f t="shared" si="10"/>
        <v>0</v>
      </c>
      <c r="BE20" s="164" t="str">
        <f t="shared" si="11"/>
        <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c r="E21" s="162"/>
      <c r="F21" s="162"/>
      <c r="G21" s="162"/>
      <c r="H21" s="162"/>
      <c r="I21" s="162"/>
      <c r="J21" s="162"/>
      <c r="K21" s="162"/>
      <c r="L21" s="162"/>
      <c r="M21" s="163"/>
      <c r="N21" s="162"/>
      <c r="O21" s="162"/>
      <c r="P21" s="163"/>
      <c r="Q21" s="163"/>
      <c r="R21" s="163"/>
      <c r="S21" s="163"/>
      <c r="T21" s="163"/>
      <c r="U21" s="163"/>
      <c r="V21" s="163"/>
      <c r="W21" s="163"/>
      <c r="X21" s="163"/>
      <c r="Y21" s="162">
        <f t="shared" si="1"/>
        <v>0</v>
      </c>
      <c r="Z21" s="164" t="str">
        <f t="shared" si="2"/>
        <v/>
      </c>
      <c r="AA21" s="165">
        <f t="shared" si="3"/>
        <v>0</v>
      </c>
      <c r="AB21" s="164" t="str">
        <f t="shared" si="4"/>
        <v/>
      </c>
      <c r="AC21" s="166">
        <f t="shared" si="5"/>
        <v>0</v>
      </c>
      <c r="AD21" s="164" t="str">
        <f t="shared" si="6"/>
        <v/>
      </c>
      <c r="AE21" s="160">
        <v>15.0</v>
      </c>
      <c r="AF21" s="161" t="str">
        <f t="shared" si="7"/>
        <v>José Manuel Estrella</v>
      </c>
      <c r="AG21" s="162"/>
      <c r="AH21" s="162"/>
      <c r="AI21" s="162"/>
      <c r="AJ21" s="162"/>
      <c r="AK21" s="162"/>
      <c r="AL21" s="162"/>
      <c r="AM21" s="162"/>
      <c r="AN21" s="162"/>
      <c r="AO21" s="162"/>
      <c r="AP21" s="162"/>
      <c r="AQ21" s="162"/>
      <c r="AR21" s="162"/>
      <c r="AS21" s="162"/>
      <c r="AT21" s="162"/>
      <c r="AU21" s="162"/>
      <c r="AV21" s="163"/>
      <c r="AW21" s="163"/>
      <c r="AX21" s="163"/>
      <c r="AY21" s="163"/>
      <c r="AZ21" s="163"/>
      <c r="BA21" s="163"/>
      <c r="BB21" s="163">
        <f t="shared" si="8"/>
        <v>0</v>
      </c>
      <c r="BC21" s="164" t="str">
        <f t="shared" si="9"/>
        <v/>
      </c>
      <c r="BD21" s="166">
        <f t="shared" si="10"/>
        <v>0</v>
      </c>
      <c r="BE21" s="164" t="str">
        <f t="shared" si="11"/>
        <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c r="E22" s="162"/>
      <c r="F22" s="162"/>
      <c r="G22" s="162"/>
      <c r="H22" s="162"/>
      <c r="I22" s="162"/>
      <c r="J22" s="162"/>
      <c r="K22" s="162"/>
      <c r="L22" s="162"/>
      <c r="M22" s="163"/>
      <c r="N22" s="162"/>
      <c r="O22" s="162"/>
      <c r="P22" s="163"/>
      <c r="Q22" s="163"/>
      <c r="R22" s="163"/>
      <c r="S22" s="163"/>
      <c r="T22" s="163"/>
      <c r="U22" s="163"/>
      <c r="V22" s="163"/>
      <c r="W22" s="163"/>
      <c r="X22" s="163"/>
      <c r="Y22" s="162">
        <f t="shared" si="1"/>
        <v>0</v>
      </c>
      <c r="Z22" s="164" t="str">
        <f t="shared" si="2"/>
        <v/>
      </c>
      <c r="AA22" s="165">
        <f t="shared" si="3"/>
        <v>0</v>
      </c>
      <c r="AB22" s="164" t="str">
        <f t="shared" si="4"/>
        <v/>
      </c>
      <c r="AC22" s="166">
        <f t="shared" si="5"/>
        <v>0</v>
      </c>
      <c r="AD22" s="164" t="str">
        <f t="shared" si="6"/>
        <v/>
      </c>
      <c r="AE22" s="160">
        <v>16.0</v>
      </c>
      <c r="AF22" s="161" t="str">
        <f t="shared" si="7"/>
        <v>Misael Starberk Ferreras Pérez</v>
      </c>
      <c r="AG22" s="162"/>
      <c r="AH22" s="162"/>
      <c r="AI22" s="162"/>
      <c r="AJ22" s="162"/>
      <c r="AK22" s="162"/>
      <c r="AL22" s="162"/>
      <c r="AM22" s="162"/>
      <c r="AN22" s="162"/>
      <c r="AO22" s="162"/>
      <c r="AP22" s="162"/>
      <c r="AQ22" s="162"/>
      <c r="AR22" s="162"/>
      <c r="AS22" s="162"/>
      <c r="AT22" s="162"/>
      <c r="AU22" s="162"/>
      <c r="AV22" s="163"/>
      <c r="AW22" s="163"/>
      <c r="AX22" s="163"/>
      <c r="AY22" s="163"/>
      <c r="AZ22" s="163"/>
      <c r="BA22" s="163"/>
      <c r="BB22" s="163">
        <f t="shared" si="8"/>
        <v>0</v>
      </c>
      <c r="BC22" s="164" t="str">
        <f t="shared" si="9"/>
        <v/>
      </c>
      <c r="BD22" s="166">
        <f t="shared" si="10"/>
        <v>0</v>
      </c>
      <c r="BE22" s="164" t="str">
        <f t="shared" si="11"/>
        <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c r="E23" s="162"/>
      <c r="F23" s="162"/>
      <c r="G23" s="162"/>
      <c r="H23" s="162"/>
      <c r="I23" s="162"/>
      <c r="J23" s="162"/>
      <c r="K23" s="162"/>
      <c r="L23" s="162"/>
      <c r="M23" s="163"/>
      <c r="N23" s="162"/>
      <c r="O23" s="162"/>
      <c r="P23" s="163"/>
      <c r="Q23" s="163"/>
      <c r="R23" s="163"/>
      <c r="S23" s="163"/>
      <c r="T23" s="163"/>
      <c r="U23" s="163"/>
      <c r="V23" s="163"/>
      <c r="W23" s="163"/>
      <c r="X23" s="163"/>
      <c r="Y23" s="162">
        <f t="shared" si="1"/>
        <v>0</v>
      </c>
      <c r="Z23" s="164" t="str">
        <f t="shared" si="2"/>
        <v/>
      </c>
      <c r="AA23" s="165">
        <f t="shared" si="3"/>
        <v>0</v>
      </c>
      <c r="AB23" s="164" t="str">
        <f t="shared" si="4"/>
        <v/>
      </c>
      <c r="AC23" s="166">
        <f t="shared" si="5"/>
        <v>0</v>
      </c>
      <c r="AD23" s="164" t="str">
        <f t="shared" si="6"/>
        <v/>
      </c>
      <c r="AE23" s="160">
        <v>17.0</v>
      </c>
      <c r="AF23" s="161" t="str">
        <f t="shared" si="7"/>
        <v>Ruth Esther Fernández Rodríguez</v>
      </c>
      <c r="AG23" s="162"/>
      <c r="AH23" s="162"/>
      <c r="AI23" s="162"/>
      <c r="AJ23" s="162"/>
      <c r="AK23" s="162"/>
      <c r="AL23" s="162"/>
      <c r="AM23" s="162"/>
      <c r="AN23" s="162"/>
      <c r="AO23" s="162"/>
      <c r="AP23" s="162"/>
      <c r="AQ23" s="162"/>
      <c r="AR23" s="162"/>
      <c r="AS23" s="162"/>
      <c r="AT23" s="162"/>
      <c r="AU23" s="162"/>
      <c r="AV23" s="163"/>
      <c r="AW23" s="163"/>
      <c r="AX23" s="163"/>
      <c r="AY23" s="163"/>
      <c r="AZ23" s="163"/>
      <c r="BA23" s="163"/>
      <c r="BB23" s="163">
        <f t="shared" si="8"/>
        <v>0</v>
      </c>
      <c r="BC23" s="164" t="str">
        <f t="shared" si="9"/>
        <v/>
      </c>
      <c r="BD23" s="166">
        <f t="shared" si="10"/>
        <v>0</v>
      </c>
      <c r="BE23" s="164" t="str">
        <f t="shared" si="11"/>
        <v/>
      </c>
      <c r="BF23" s="166">
        <f t="shared" si="12"/>
        <v>0</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c r="E24" s="162"/>
      <c r="F24" s="162"/>
      <c r="G24" s="162"/>
      <c r="H24" s="162"/>
      <c r="I24" s="162"/>
      <c r="J24" s="162"/>
      <c r="K24" s="162"/>
      <c r="L24" s="162"/>
      <c r="M24" s="163"/>
      <c r="N24" s="162"/>
      <c r="O24" s="162"/>
      <c r="P24" s="163"/>
      <c r="Q24" s="163"/>
      <c r="R24" s="163"/>
      <c r="S24" s="163"/>
      <c r="T24" s="163"/>
      <c r="U24" s="163"/>
      <c r="V24" s="163"/>
      <c r="W24" s="163"/>
      <c r="X24" s="163"/>
      <c r="Y24" s="162">
        <f t="shared" si="1"/>
        <v>0</v>
      </c>
      <c r="Z24" s="164" t="str">
        <f t="shared" si="2"/>
        <v/>
      </c>
      <c r="AA24" s="165">
        <f t="shared" si="3"/>
        <v>0</v>
      </c>
      <c r="AB24" s="164" t="str">
        <f t="shared" si="4"/>
        <v/>
      </c>
      <c r="AC24" s="166">
        <f t="shared" si="5"/>
        <v>0</v>
      </c>
      <c r="AD24" s="164" t="str">
        <f t="shared" si="6"/>
        <v/>
      </c>
      <c r="AE24" s="160">
        <v>18.0</v>
      </c>
      <c r="AF24" s="161" t="str">
        <f t="shared" si="7"/>
        <v>Discairy  Filpo Estrella</v>
      </c>
      <c r="AG24" s="162"/>
      <c r="AH24" s="162"/>
      <c r="AI24" s="162"/>
      <c r="AJ24" s="162"/>
      <c r="AK24" s="162"/>
      <c r="AL24" s="162"/>
      <c r="AM24" s="162"/>
      <c r="AN24" s="162"/>
      <c r="AO24" s="162"/>
      <c r="AP24" s="162"/>
      <c r="AQ24" s="162"/>
      <c r="AR24" s="162"/>
      <c r="AS24" s="162"/>
      <c r="AT24" s="162"/>
      <c r="AU24" s="162"/>
      <c r="AV24" s="163"/>
      <c r="AW24" s="163"/>
      <c r="AX24" s="163"/>
      <c r="AY24" s="163"/>
      <c r="AZ24" s="163"/>
      <c r="BA24" s="163"/>
      <c r="BB24" s="163">
        <f t="shared" si="8"/>
        <v>0</v>
      </c>
      <c r="BC24" s="164" t="str">
        <f t="shared" si="9"/>
        <v/>
      </c>
      <c r="BD24" s="166">
        <f t="shared" si="10"/>
        <v>0</v>
      </c>
      <c r="BE24" s="164" t="str">
        <f t="shared" si="11"/>
        <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c r="E25" s="162"/>
      <c r="F25" s="162"/>
      <c r="G25" s="162"/>
      <c r="H25" s="162"/>
      <c r="I25" s="162"/>
      <c r="J25" s="162"/>
      <c r="K25" s="162"/>
      <c r="L25" s="162"/>
      <c r="M25" s="163"/>
      <c r="N25" s="162"/>
      <c r="O25" s="162"/>
      <c r="P25" s="163"/>
      <c r="Q25" s="163"/>
      <c r="R25" s="163"/>
      <c r="S25" s="163"/>
      <c r="T25" s="163"/>
      <c r="U25" s="163"/>
      <c r="V25" s="163"/>
      <c r="W25" s="163"/>
      <c r="X25" s="163"/>
      <c r="Y25" s="162">
        <f t="shared" si="1"/>
        <v>0</v>
      </c>
      <c r="Z25" s="164" t="str">
        <f t="shared" si="2"/>
        <v/>
      </c>
      <c r="AA25" s="165">
        <f t="shared" si="3"/>
        <v>0</v>
      </c>
      <c r="AB25" s="164" t="str">
        <f t="shared" si="4"/>
        <v/>
      </c>
      <c r="AC25" s="166">
        <f t="shared" si="5"/>
        <v>0</v>
      </c>
      <c r="AD25" s="164" t="str">
        <f t="shared" si="6"/>
        <v/>
      </c>
      <c r="AE25" s="160">
        <v>19.0</v>
      </c>
      <c r="AF25" s="161" t="str">
        <f t="shared" si="7"/>
        <v>Alexis Enmanuel Gil  Sánchez</v>
      </c>
      <c r="AG25" s="162"/>
      <c r="AH25" s="162"/>
      <c r="AI25" s="162"/>
      <c r="AJ25" s="162"/>
      <c r="AK25" s="162"/>
      <c r="AL25" s="162"/>
      <c r="AM25" s="162"/>
      <c r="AN25" s="162"/>
      <c r="AO25" s="162"/>
      <c r="AP25" s="162"/>
      <c r="AQ25" s="162"/>
      <c r="AR25" s="162"/>
      <c r="AS25" s="162"/>
      <c r="AT25" s="162"/>
      <c r="AU25" s="162"/>
      <c r="AV25" s="163"/>
      <c r="AW25" s="163"/>
      <c r="AX25" s="163"/>
      <c r="AY25" s="163"/>
      <c r="AZ25" s="163"/>
      <c r="BA25" s="163"/>
      <c r="BB25" s="163">
        <f t="shared" si="8"/>
        <v>0</v>
      </c>
      <c r="BC25" s="164" t="str">
        <f t="shared" si="9"/>
        <v/>
      </c>
      <c r="BD25" s="166">
        <f t="shared" si="10"/>
        <v>0</v>
      </c>
      <c r="BE25" s="164" t="str">
        <f t="shared" si="11"/>
        <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c r="E26" s="162"/>
      <c r="F26" s="162"/>
      <c r="G26" s="162"/>
      <c r="H26" s="162"/>
      <c r="I26" s="162"/>
      <c r="J26" s="162"/>
      <c r="K26" s="162"/>
      <c r="L26" s="162"/>
      <c r="M26" s="163"/>
      <c r="N26" s="162"/>
      <c r="O26" s="162"/>
      <c r="P26" s="163"/>
      <c r="Q26" s="163"/>
      <c r="R26" s="163"/>
      <c r="S26" s="163"/>
      <c r="T26" s="163"/>
      <c r="U26" s="163"/>
      <c r="V26" s="163"/>
      <c r="W26" s="163"/>
      <c r="X26" s="163"/>
      <c r="Y26" s="162">
        <f t="shared" si="1"/>
        <v>0</v>
      </c>
      <c r="Z26" s="164" t="str">
        <f t="shared" si="2"/>
        <v/>
      </c>
      <c r="AA26" s="165">
        <f t="shared" si="3"/>
        <v>0</v>
      </c>
      <c r="AB26" s="164" t="str">
        <f t="shared" si="4"/>
        <v/>
      </c>
      <c r="AC26" s="166">
        <f t="shared" si="5"/>
        <v>0</v>
      </c>
      <c r="AD26" s="164" t="str">
        <f t="shared" si="6"/>
        <v/>
      </c>
      <c r="AE26" s="160">
        <v>20.0</v>
      </c>
      <c r="AF26" s="161" t="str">
        <f t="shared" si="7"/>
        <v>Ayendy Jesús Guzmán</v>
      </c>
      <c r="AG26" s="162"/>
      <c r="AH26" s="162"/>
      <c r="AI26" s="162"/>
      <c r="AJ26" s="162"/>
      <c r="AK26" s="162"/>
      <c r="AL26" s="162"/>
      <c r="AM26" s="162"/>
      <c r="AN26" s="162"/>
      <c r="AO26" s="162"/>
      <c r="AP26" s="162"/>
      <c r="AQ26" s="162"/>
      <c r="AR26" s="162"/>
      <c r="AS26" s="162"/>
      <c r="AT26" s="162"/>
      <c r="AU26" s="162"/>
      <c r="AV26" s="163"/>
      <c r="AW26" s="163"/>
      <c r="AX26" s="163"/>
      <c r="AY26" s="163"/>
      <c r="AZ26" s="163"/>
      <c r="BA26" s="163"/>
      <c r="BB26" s="163">
        <f t="shared" si="8"/>
        <v>0</v>
      </c>
      <c r="BC26" s="164" t="str">
        <f t="shared" si="9"/>
        <v/>
      </c>
      <c r="BD26" s="166">
        <f t="shared" si="10"/>
        <v>0</v>
      </c>
      <c r="BE26" s="164" t="str">
        <f t="shared" si="11"/>
        <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c r="E27" s="162"/>
      <c r="F27" s="162"/>
      <c r="G27" s="162"/>
      <c r="H27" s="162"/>
      <c r="I27" s="162"/>
      <c r="J27" s="162"/>
      <c r="K27" s="162"/>
      <c r="L27" s="162"/>
      <c r="M27" s="163"/>
      <c r="N27" s="162"/>
      <c r="O27" s="162"/>
      <c r="P27" s="163"/>
      <c r="Q27" s="163"/>
      <c r="R27" s="163"/>
      <c r="S27" s="163"/>
      <c r="T27" s="163"/>
      <c r="U27" s="163"/>
      <c r="V27" s="163"/>
      <c r="W27" s="163"/>
      <c r="X27" s="163"/>
      <c r="Y27" s="162">
        <f t="shared" si="1"/>
        <v>0</v>
      </c>
      <c r="Z27" s="164" t="str">
        <f t="shared" si="2"/>
        <v/>
      </c>
      <c r="AA27" s="165">
        <f t="shared" si="3"/>
        <v>0</v>
      </c>
      <c r="AB27" s="164" t="str">
        <f t="shared" si="4"/>
        <v/>
      </c>
      <c r="AC27" s="166">
        <f t="shared" si="5"/>
        <v>0</v>
      </c>
      <c r="AD27" s="164" t="str">
        <f t="shared" si="6"/>
        <v/>
      </c>
      <c r="AE27" s="160">
        <v>21.0</v>
      </c>
      <c r="AF27" s="161" t="str">
        <f t="shared" si="7"/>
        <v>Yassir  Hernández Disla</v>
      </c>
      <c r="AG27" s="162"/>
      <c r="AH27" s="162"/>
      <c r="AI27" s="162"/>
      <c r="AJ27" s="162"/>
      <c r="AK27" s="162"/>
      <c r="AL27" s="162"/>
      <c r="AM27" s="162"/>
      <c r="AN27" s="162"/>
      <c r="AO27" s="162"/>
      <c r="AP27" s="162"/>
      <c r="AQ27" s="162"/>
      <c r="AR27" s="162"/>
      <c r="AS27" s="162"/>
      <c r="AT27" s="162"/>
      <c r="AU27" s="162"/>
      <c r="AV27" s="163"/>
      <c r="AW27" s="163"/>
      <c r="AX27" s="163"/>
      <c r="AY27" s="163"/>
      <c r="AZ27" s="163"/>
      <c r="BA27" s="163"/>
      <c r="BB27" s="163">
        <f t="shared" si="8"/>
        <v>0</v>
      </c>
      <c r="BC27" s="164" t="str">
        <f t="shared" si="9"/>
        <v/>
      </c>
      <c r="BD27" s="166">
        <f t="shared" si="10"/>
        <v>0</v>
      </c>
      <c r="BE27" s="164" t="str">
        <f t="shared" si="11"/>
        <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c r="E28" s="162"/>
      <c r="F28" s="162"/>
      <c r="G28" s="162"/>
      <c r="H28" s="162"/>
      <c r="I28" s="162"/>
      <c r="J28" s="162"/>
      <c r="K28" s="162"/>
      <c r="L28" s="162"/>
      <c r="M28" s="163"/>
      <c r="N28" s="162"/>
      <c r="O28" s="162"/>
      <c r="P28" s="163"/>
      <c r="Q28" s="163"/>
      <c r="R28" s="163"/>
      <c r="S28" s="163"/>
      <c r="T28" s="163"/>
      <c r="U28" s="163"/>
      <c r="V28" s="163"/>
      <c r="W28" s="163"/>
      <c r="X28" s="163"/>
      <c r="Y28" s="162">
        <f t="shared" si="1"/>
        <v>0</v>
      </c>
      <c r="Z28" s="164" t="str">
        <f t="shared" si="2"/>
        <v/>
      </c>
      <c r="AA28" s="165">
        <f t="shared" si="3"/>
        <v>0</v>
      </c>
      <c r="AB28" s="164" t="str">
        <f t="shared" si="4"/>
        <v/>
      </c>
      <c r="AC28" s="166">
        <f t="shared" si="5"/>
        <v>0</v>
      </c>
      <c r="AD28" s="164" t="str">
        <f t="shared" si="6"/>
        <v/>
      </c>
      <c r="AE28" s="160">
        <v>22.0</v>
      </c>
      <c r="AF28" s="161" t="str">
        <f t="shared" si="7"/>
        <v>Yadiel  Jiménez Betances</v>
      </c>
      <c r="AG28" s="162"/>
      <c r="AH28" s="162"/>
      <c r="AI28" s="162"/>
      <c r="AJ28" s="162"/>
      <c r="AK28" s="162"/>
      <c r="AL28" s="162"/>
      <c r="AM28" s="162"/>
      <c r="AN28" s="162"/>
      <c r="AO28" s="162"/>
      <c r="AP28" s="162"/>
      <c r="AQ28" s="162"/>
      <c r="AR28" s="162"/>
      <c r="AS28" s="162"/>
      <c r="AT28" s="162"/>
      <c r="AU28" s="162"/>
      <c r="AV28" s="163"/>
      <c r="AW28" s="163"/>
      <c r="AX28" s="163"/>
      <c r="AY28" s="163"/>
      <c r="AZ28" s="163"/>
      <c r="BA28" s="163"/>
      <c r="BB28" s="163">
        <f t="shared" si="8"/>
        <v>0</v>
      </c>
      <c r="BC28" s="164" t="str">
        <f t="shared" si="9"/>
        <v/>
      </c>
      <c r="BD28" s="166">
        <f t="shared" si="10"/>
        <v>0</v>
      </c>
      <c r="BE28" s="164" t="str">
        <f t="shared" si="11"/>
        <v/>
      </c>
      <c r="BF28" s="166">
        <f t="shared" si="12"/>
        <v>0</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c r="E29" s="162"/>
      <c r="F29" s="162"/>
      <c r="G29" s="162"/>
      <c r="H29" s="162"/>
      <c r="I29" s="162"/>
      <c r="J29" s="162"/>
      <c r="K29" s="162"/>
      <c r="L29" s="162"/>
      <c r="M29" s="163"/>
      <c r="N29" s="162"/>
      <c r="O29" s="162"/>
      <c r="P29" s="163"/>
      <c r="Q29" s="163"/>
      <c r="R29" s="163"/>
      <c r="S29" s="163"/>
      <c r="T29" s="163"/>
      <c r="U29" s="163"/>
      <c r="V29" s="163"/>
      <c r="W29" s="163"/>
      <c r="X29" s="163"/>
      <c r="Y29" s="162">
        <f t="shared" si="1"/>
        <v>0</v>
      </c>
      <c r="Z29" s="164" t="str">
        <f t="shared" si="2"/>
        <v/>
      </c>
      <c r="AA29" s="165">
        <f t="shared" si="3"/>
        <v>0</v>
      </c>
      <c r="AB29" s="164" t="str">
        <f t="shared" si="4"/>
        <v/>
      </c>
      <c r="AC29" s="166">
        <f t="shared" si="5"/>
        <v>0</v>
      </c>
      <c r="AD29" s="164" t="str">
        <f t="shared" si="6"/>
        <v/>
      </c>
      <c r="AE29" s="160">
        <v>23.0</v>
      </c>
      <c r="AF29" s="161" t="str">
        <f t="shared" si="7"/>
        <v>Yamel  Mella Aquino</v>
      </c>
      <c r="AG29" s="162"/>
      <c r="AH29" s="162"/>
      <c r="AI29" s="162"/>
      <c r="AJ29" s="162"/>
      <c r="AK29" s="162"/>
      <c r="AL29" s="162"/>
      <c r="AM29" s="162"/>
      <c r="AN29" s="162"/>
      <c r="AO29" s="162"/>
      <c r="AP29" s="162"/>
      <c r="AQ29" s="162"/>
      <c r="AR29" s="162"/>
      <c r="AS29" s="162"/>
      <c r="AT29" s="162"/>
      <c r="AU29" s="162"/>
      <c r="AV29" s="163"/>
      <c r="AW29" s="163"/>
      <c r="AX29" s="163"/>
      <c r="AY29" s="163"/>
      <c r="AZ29" s="163"/>
      <c r="BA29" s="163"/>
      <c r="BB29" s="163">
        <f t="shared" si="8"/>
        <v>0</v>
      </c>
      <c r="BC29" s="164" t="str">
        <f t="shared" si="9"/>
        <v/>
      </c>
      <c r="BD29" s="166">
        <f t="shared" si="10"/>
        <v>0</v>
      </c>
      <c r="BE29" s="164" t="str">
        <f t="shared" si="11"/>
        <v/>
      </c>
      <c r="BF29" s="166">
        <f t="shared" si="12"/>
        <v>0</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c r="E30" s="162"/>
      <c r="F30" s="162"/>
      <c r="G30" s="162"/>
      <c r="H30" s="162"/>
      <c r="I30" s="162"/>
      <c r="J30" s="162"/>
      <c r="K30" s="162"/>
      <c r="L30" s="162"/>
      <c r="M30" s="163"/>
      <c r="N30" s="162"/>
      <c r="O30" s="162"/>
      <c r="P30" s="163"/>
      <c r="Q30" s="163"/>
      <c r="R30" s="163"/>
      <c r="S30" s="163"/>
      <c r="T30" s="163"/>
      <c r="U30" s="163"/>
      <c r="V30" s="163"/>
      <c r="W30" s="163"/>
      <c r="X30" s="163"/>
      <c r="Y30" s="162">
        <f t="shared" si="1"/>
        <v>0</v>
      </c>
      <c r="Z30" s="164" t="str">
        <f t="shared" si="2"/>
        <v/>
      </c>
      <c r="AA30" s="165">
        <f t="shared" si="3"/>
        <v>0</v>
      </c>
      <c r="AB30" s="164" t="str">
        <f t="shared" si="4"/>
        <v/>
      </c>
      <c r="AC30" s="166">
        <f t="shared" si="5"/>
        <v>0</v>
      </c>
      <c r="AD30" s="164" t="str">
        <f t="shared" si="6"/>
        <v/>
      </c>
      <c r="AE30" s="160">
        <v>24.0</v>
      </c>
      <c r="AF30" s="161" t="str">
        <f t="shared" si="7"/>
        <v>Sariely Del Carmen Mena Chávez</v>
      </c>
      <c r="AG30" s="162"/>
      <c r="AH30" s="162"/>
      <c r="AI30" s="162"/>
      <c r="AJ30" s="162"/>
      <c r="AK30" s="162"/>
      <c r="AL30" s="162"/>
      <c r="AM30" s="162"/>
      <c r="AN30" s="162"/>
      <c r="AO30" s="162"/>
      <c r="AP30" s="162"/>
      <c r="AQ30" s="162"/>
      <c r="AR30" s="162"/>
      <c r="AS30" s="162"/>
      <c r="AT30" s="162"/>
      <c r="AU30" s="162"/>
      <c r="AV30" s="163"/>
      <c r="AW30" s="163"/>
      <c r="AX30" s="163"/>
      <c r="AY30" s="163"/>
      <c r="AZ30" s="163"/>
      <c r="BA30" s="163"/>
      <c r="BB30" s="163">
        <f t="shared" si="8"/>
        <v>0</v>
      </c>
      <c r="BC30" s="164" t="str">
        <f t="shared" si="9"/>
        <v/>
      </c>
      <c r="BD30" s="166">
        <f t="shared" si="10"/>
        <v>0</v>
      </c>
      <c r="BE30" s="164" t="str">
        <f t="shared" si="11"/>
        <v/>
      </c>
      <c r="BF30" s="166">
        <f t="shared" si="12"/>
        <v>0</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c r="E31" s="162"/>
      <c r="F31" s="162"/>
      <c r="G31" s="162"/>
      <c r="H31" s="162"/>
      <c r="I31" s="162"/>
      <c r="J31" s="162"/>
      <c r="K31" s="162"/>
      <c r="L31" s="162"/>
      <c r="M31" s="163"/>
      <c r="N31" s="162"/>
      <c r="O31" s="162"/>
      <c r="P31" s="163"/>
      <c r="Q31" s="163"/>
      <c r="R31" s="163"/>
      <c r="S31" s="163"/>
      <c r="T31" s="163"/>
      <c r="U31" s="163"/>
      <c r="V31" s="163"/>
      <c r="W31" s="163"/>
      <c r="X31" s="163"/>
      <c r="Y31" s="162">
        <f t="shared" si="1"/>
        <v>0</v>
      </c>
      <c r="Z31" s="164" t="str">
        <f t="shared" si="2"/>
        <v/>
      </c>
      <c r="AA31" s="165">
        <f t="shared" si="3"/>
        <v>0</v>
      </c>
      <c r="AB31" s="164" t="str">
        <f t="shared" si="4"/>
        <v/>
      </c>
      <c r="AC31" s="166">
        <f t="shared" si="5"/>
        <v>0</v>
      </c>
      <c r="AD31" s="164" t="str">
        <f t="shared" si="6"/>
        <v/>
      </c>
      <c r="AE31" s="160">
        <v>25.0</v>
      </c>
      <c r="AF31" s="161" t="str">
        <f t="shared" si="7"/>
        <v>David Carmelo Navas Fernández</v>
      </c>
      <c r="AG31" s="162"/>
      <c r="AH31" s="162"/>
      <c r="AI31" s="162"/>
      <c r="AJ31" s="162"/>
      <c r="AK31" s="162"/>
      <c r="AL31" s="162"/>
      <c r="AM31" s="162"/>
      <c r="AN31" s="162"/>
      <c r="AO31" s="162"/>
      <c r="AP31" s="162"/>
      <c r="AQ31" s="162"/>
      <c r="AR31" s="162"/>
      <c r="AS31" s="162"/>
      <c r="AT31" s="162"/>
      <c r="AU31" s="162"/>
      <c r="AV31" s="163"/>
      <c r="AW31" s="163"/>
      <c r="AX31" s="163"/>
      <c r="AY31" s="163"/>
      <c r="AZ31" s="163"/>
      <c r="BA31" s="163"/>
      <c r="BB31" s="163">
        <f t="shared" si="8"/>
        <v>0</v>
      </c>
      <c r="BC31" s="164" t="str">
        <f t="shared" si="9"/>
        <v/>
      </c>
      <c r="BD31" s="166">
        <f t="shared" si="10"/>
        <v>0</v>
      </c>
      <c r="BE31" s="164" t="str">
        <f t="shared" si="11"/>
        <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c r="E32" s="162"/>
      <c r="F32" s="162"/>
      <c r="G32" s="162"/>
      <c r="H32" s="162"/>
      <c r="I32" s="162"/>
      <c r="J32" s="162"/>
      <c r="K32" s="162"/>
      <c r="L32" s="162"/>
      <c r="M32" s="163"/>
      <c r="N32" s="162"/>
      <c r="O32" s="162"/>
      <c r="P32" s="163"/>
      <c r="Q32" s="163"/>
      <c r="R32" s="163"/>
      <c r="S32" s="163"/>
      <c r="T32" s="163"/>
      <c r="U32" s="163"/>
      <c r="V32" s="163"/>
      <c r="W32" s="163"/>
      <c r="X32" s="163"/>
      <c r="Y32" s="162">
        <f t="shared" si="1"/>
        <v>0</v>
      </c>
      <c r="Z32" s="164" t="str">
        <f t="shared" si="2"/>
        <v/>
      </c>
      <c r="AA32" s="165">
        <f t="shared" si="3"/>
        <v>0</v>
      </c>
      <c r="AB32" s="164" t="str">
        <f t="shared" si="4"/>
        <v/>
      </c>
      <c r="AC32" s="166">
        <f t="shared" si="5"/>
        <v>0</v>
      </c>
      <c r="AD32" s="164" t="str">
        <f t="shared" si="6"/>
        <v/>
      </c>
      <c r="AE32" s="160">
        <v>26.0</v>
      </c>
      <c r="AF32" s="161" t="str">
        <f t="shared" si="7"/>
        <v>Andriw Jelier Ortiz Rodríguez</v>
      </c>
      <c r="AG32" s="162"/>
      <c r="AH32" s="162"/>
      <c r="AI32" s="162"/>
      <c r="AJ32" s="162"/>
      <c r="AK32" s="162"/>
      <c r="AL32" s="162"/>
      <c r="AM32" s="162"/>
      <c r="AN32" s="162"/>
      <c r="AO32" s="162"/>
      <c r="AP32" s="162"/>
      <c r="AQ32" s="162"/>
      <c r="AR32" s="162"/>
      <c r="AS32" s="162"/>
      <c r="AT32" s="162"/>
      <c r="AU32" s="162"/>
      <c r="AV32" s="163"/>
      <c r="AW32" s="163"/>
      <c r="AX32" s="163"/>
      <c r="AY32" s="163"/>
      <c r="AZ32" s="163"/>
      <c r="BA32" s="163"/>
      <c r="BB32" s="163">
        <f t="shared" si="8"/>
        <v>0</v>
      </c>
      <c r="BC32" s="164" t="str">
        <f t="shared" si="9"/>
        <v/>
      </c>
      <c r="BD32" s="166">
        <f t="shared" si="10"/>
        <v>0</v>
      </c>
      <c r="BE32" s="164" t="str">
        <f t="shared" si="11"/>
        <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c r="E33" s="162"/>
      <c r="F33" s="162"/>
      <c r="G33" s="162"/>
      <c r="H33" s="162"/>
      <c r="I33" s="162"/>
      <c r="J33" s="162"/>
      <c r="K33" s="162"/>
      <c r="L33" s="162"/>
      <c r="M33" s="163"/>
      <c r="N33" s="162"/>
      <c r="O33" s="162"/>
      <c r="P33" s="163"/>
      <c r="Q33" s="163"/>
      <c r="R33" s="163"/>
      <c r="S33" s="163"/>
      <c r="T33" s="163"/>
      <c r="U33" s="163"/>
      <c r="V33" s="163"/>
      <c r="W33" s="163"/>
      <c r="X33" s="163"/>
      <c r="Y33" s="162">
        <f t="shared" si="1"/>
        <v>0</v>
      </c>
      <c r="Z33" s="164" t="str">
        <f t="shared" si="2"/>
        <v/>
      </c>
      <c r="AA33" s="165">
        <f t="shared" si="3"/>
        <v>0</v>
      </c>
      <c r="AB33" s="164" t="str">
        <f t="shared" si="4"/>
        <v/>
      </c>
      <c r="AC33" s="166">
        <f t="shared" si="5"/>
        <v>0</v>
      </c>
      <c r="AD33" s="164" t="str">
        <f t="shared" si="6"/>
        <v/>
      </c>
      <c r="AE33" s="160">
        <v>27.0</v>
      </c>
      <c r="AF33" s="161" t="str">
        <f t="shared" si="7"/>
        <v>Dashley Nicole Peña García</v>
      </c>
      <c r="AG33" s="162"/>
      <c r="AH33" s="162"/>
      <c r="AI33" s="162"/>
      <c r="AJ33" s="162"/>
      <c r="AK33" s="162"/>
      <c r="AL33" s="162"/>
      <c r="AM33" s="162"/>
      <c r="AN33" s="162"/>
      <c r="AO33" s="162"/>
      <c r="AP33" s="162"/>
      <c r="AQ33" s="162"/>
      <c r="AR33" s="162"/>
      <c r="AS33" s="162"/>
      <c r="AT33" s="162"/>
      <c r="AU33" s="162"/>
      <c r="AV33" s="163"/>
      <c r="AW33" s="163"/>
      <c r="AX33" s="163"/>
      <c r="AY33" s="163"/>
      <c r="AZ33" s="163"/>
      <c r="BA33" s="163"/>
      <c r="BB33" s="163">
        <f t="shared" si="8"/>
        <v>0</v>
      </c>
      <c r="BC33" s="164" t="str">
        <f t="shared" si="9"/>
        <v/>
      </c>
      <c r="BD33" s="166">
        <f t="shared" si="10"/>
        <v>0</v>
      </c>
      <c r="BE33" s="164" t="str">
        <f t="shared" si="11"/>
        <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c r="E34" s="162"/>
      <c r="F34" s="162"/>
      <c r="G34" s="162"/>
      <c r="H34" s="162"/>
      <c r="I34" s="162"/>
      <c r="J34" s="162"/>
      <c r="K34" s="162"/>
      <c r="L34" s="162"/>
      <c r="M34" s="163"/>
      <c r="N34" s="162"/>
      <c r="O34" s="162"/>
      <c r="P34" s="163"/>
      <c r="Q34" s="163"/>
      <c r="R34" s="163"/>
      <c r="S34" s="163"/>
      <c r="T34" s="163"/>
      <c r="U34" s="163"/>
      <c r="V34" s="163"/>
      <c r="W34" s="163"/>
      <c r="X34" s="163"/>
      <c r="Y34" s="162">
        <f t="shared" si="1"/>
        <v>0</v>
      </c>
      <c r="Z34" s="164" t="str">
        <f t="shared" si="2"/>
        <v/>
      </c>
      <c r="AA34" s="165">
        <f t="shared" si="3"/>
        <v>0</v>
      </c>
      <c r="AB34" s="164" t="str">
        <f t="shared" si="4"/>
        <v/>
      </c>
      <c r="AC34" s="166">
        <f t="shared" si="5"/>
        <v>0</v>
      </c>
      <c r="AD34" s="164" t="str">
        <f t="shared" si="6"/>
        <v/>
      </c>
      <c r="AE34" s="160">
        <v>28.0</v>
      </c>
      <c r="AF34" s="161" t="str">
        <f t="shared" si="7"/>
        <v>Yesly  Peña Muñoz</v>
      </c>
      <c r="AG34" s="162"/>
      <c r="AH34" s="162"/>
      <c r="AI34" s="162"/>
      <c r="AJ34" s="162"/>
      <c r="AK34" s="162"/>
      <c r="AL34" s="162"/>
      <c r="AM34" s="162"/>
      <c r="AN34" s="162"/>
      <c r="AO34" s="162"/>
      <c r="AP34" s="162"/>
      <c r="AQ34" s="162"/>
      <c r="AR34" s="162"/>
      <c r="AS34" s="162"/>
      <c r="AT34" s="162"/>
      <c r="AU34" s="162"/>
      <c r="AV34" s="163"/>
      <c r="AW34" s="163"/>
      <c r="AX34" s="163"/>
      <c r="AY34" s="163"/>
      <c r="AZ34" s="163"/>
      <c r="BA34" s="163"/>
      <c r="BB34" s="163">
        <f t="shared" si="8"/>
        <v>0</v>
      </c>
      <c r="BC34" s="164" t="str">
        <f t="shared" si="9"/>
        <v/>
      </c>
      <c r="BD34" s="166">
        <f t="shared" si="10"/>
        <v>0</v>
      </c>
      <c r="BE34" s="164" t="str">
        <f t="shared" si="11"/>
        <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c r="E35" s="162"/>
      <c r="F35" s="162"/>
      <c r="G35" s="162"/>
      <c r="H35" s="162"/>
      <c r="I35" s="162"/>
      <c r="J35" s="162"/>
      <c r="K35" s="162"/>
      <c r="L35" s="162"/>
      <c r="M35" s="163"/>
      <c r="N35" s="162"/>
      <c r="O35" s="162"/>
      <c r="P35" s="163"/>
      <c r="Q35" s="163"/>
      <c r="R35" s="163"/>
      <c r="S35" s="163"/>
      <c r="T35" s="163"/>
      <c r="U35" s="163"/>
      <c r="V35" s="163"/>
      <c r="W35" s="163"/>
      <c r="X35" s="163"/>
      <c r="Y35" s="162">
        <f t="shared" si="1"/>
        <v>0</v>
      </c>
      <c r="Z35" s="164" t="str">
        <f t="shared" si="2"/>
        <v/>
      </c>
      <c r="AA35" s="165">
        <f t="shared" si="3"/>
        <v>0</v>
      </c>
      <c r="AB35" s="164" t="str">
        <f t="shared" si="4"/>
        <v/>
      </c>
      <c r="AC35" s="166">
        <f t="shared" si="5"/>
        <v>0</v>
      </c>
      <c r="AD35" s="164" t="str">
        <f t="shared" si="6"/>
        <v/>
      </c>
      <c r="AE35" s="160">
        <v>29.0</v>
      </c>
      <c r="AF35" s="161" t="str">
        <f t="shared" si="7"/>
        <v>Wilbert  Peña Paulino</v>
      </c>
      <c r="AG35" s="162"/>
      <c r="AH35" s="162"/>
      <c r="AI35" s="162"/>
      <c r="AJ35" s="162"/>
      <c r="AK35" s="162"/>
      <c r="AL35" s="162"/>
      <c r="AM35" s="162"/>
      <c r="AN35" s="162"/>
      <c r="AO35" s="162"/>
      <c r="AP35" s="162"/>
      <c r="AQ35" s="162"/>
      <c r="AR35" s="162"/>
      <c r="AS35" s="162"/>
      <c r="AT35" s="162"/>
      <c r="AU35" s="162"/>
      <c r="AV35" s="163"/>
      <c r="AW35" s="163"/>
      <c r="AX35" s="163"/>
      <c r="AY35" s="163"/>
      <c r="AZ35" s="163"/>
      <c r="BA35" s="163"/>
      <c r="BB35" s="163">
        <f t="shared" si="8"/>
        <v>0</v>
      </c>
      <c r="BC35" s="164" t="str">
        <f t="shared" si="9"/>
        <v/>
      </c>
      <c r="BD35" s="166">
        <f t="shared" si="10"/>
        <v>0</v>
      </c>
      <c r="BE35" s="164" t="str">
        <f t="shared" si="11"/>
        <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c r="E36" s="162"/>
      <c r="F36" s="162"/>
      <c r="G36" s="162"/>
      <c r="H36" s="162"/>
      <c r="I36" s="162"/>
      <c r="J36" s="162"/>
      <c r="K36" s="162"/>
      <c r="L36" s="162"/>
      <c r="M36" s="163"/>
      <c r="N36" s="162"/>
      <c r="O36" s="162"/>
      <c r="P36" s="163"/>
      <c r="Q36" s="163"/>
      <c r="R36" s="163"/>
      <c r="S36" s="163"/>
      <c r="T36" s="163"/>
      <c r="U36" s="163"/>
      <c r="V36" s="163"/>
      <c r="W36" s="163"/>
      <c r="X36" s="163"/>
      <c r="Y36" s="162">
        <f t="shared" si="1"/>
        <v>0</v>
      </c>
      <c r="Z36" s="164" t="str">
        <f t="shared" si="2"/>
        <v/>
      </c>
      <c r="AA36" s="165">
        <f t="shared" si="3"/>
        <v>0</v>
      </c>
      <c r="AB36" s="164" t="str">
        <f t="shared" si="4"/>
        <v/>
      </c>
      <c r="AC36" s="166">
        <f t="shared" si="5"/>
        <v>0</v>
      </c>
      <c r="AD36" s="164" t="str">
        <f t="shared" si="6"/>
        <v/>
      </c>
      <c r="AE36" s="160">
        <v>30.0</v>
      </c>
      <c r="AF36" s="161" t="str">
        <f t="shared" si="7"/>
        <v>Yonayry  Peña Santos</v>
      </c>
      <c r="AG36" s="162"/>
      <c r="AH36" s="162"/>
      <c r="AI36" s="162"/>
      <c r="AJ36" s="162"/>
      <c r="AK36" s="162"/>
      <c r="AL36" s="162"/>
      <c r="AM36" s="162"/>
      <c r="AN36" s="162"/>
      <c r="AO36" s="162"/>
      <c r="AP36" s="162"/>
      <c r="AQ36" s="162"/>
      <c r="AR36" s="162"/>
      <c r="AS36" s="162"/>
      <c r="AT36" s="162"/>
      <c r="AU36" s="162"/>
      <c r="AV36" s="163"/>
      <c r="AW36" s="163"/>
      <c r="AX36" s="163"/>
      <c r="AY36" s="163"/>
      <c r="AZ36" s="163"/>
      <c r="BA36" s="163"/>
      <c r="BB36" s="163">
        <f t="shared" si="8"/>
        <v>0</v>
      </c>
      <c r="BC36" s="164" t="str">
        <f t="shared" si="9"/>
        <v/>
      </c>
      <c r="BD36" s="166">
        <f t="shared" si="10"/>
        <v>0</v>
      </c>
      <c r="BE36" s="164" t="str">
        <f t="shared" si="11"/>
        <v/>
      </c>
      <c r="BF36" s="166">
        <f t="shared" si="12"/>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c r="E37" s="162"/>
      <c r="F37" s="162"/>
      <c r="G37" s="162"/>
      <c r="H37" s="162"/>
      <c r="I37" s="162"/>
      <c r="J37" s="162"/>
      <c r="K37" s="162"/>
      <c r="L37" s="162"/>
      <c r="M37" s="163"/>
      <c r="N37" s="162"/>
      <c r="O37" s="162"/>
      <c r="P37" s="163"/>
      <c r="Q37" s="163"/>
      <c r="R37" s="163"/>
      <c r="S37" s="163"/>
      <c r="T37" s="163"/>
      <c r="U37" s="163"/>
      <c r="V37" s="163"/>
      <c r="W37" s="163"/>
      <c r="X37" s="163"/>
      <c r="Y37" s="162">
        <f t="shared" si="1"/>
        <v>0</v>
      </c>
      <c r="Z37" s="164" t="str">
        <f t="shared" si="2"/>
        <v/>
      </c>
      <c r="AA37" s="165">
        <f t="shared" si="3"/>
        <v>0</v>
      </c>
      <c r="AB37" s="164" t="str">
        <f t="shared" si="4"/>
        <v/>
      </c>
      <c r="AC37" s="166">
        <f t="shared" si="5"/>
        <v>0</v>
      </c>
      <c r="AD37" s="164" t="str">
        <f t="shared" si="6"/>
        <v/>
      </c>
      <c r="AE37" s="160">
        <v>31.0</v>
      </c>
      <c r="AF37" s="161" t="str">
        <f t="shared" si="7"/>
        <v>Rossier Analiz Pérez Rodríguez</v>
      </c>
      <c r="AG37" s="162"/>
      <c r="AH37" s="162"/>
      <c r="AI37" s="162"/>
      <c r="AJ37" s="162"/>
      <c r="AK37" s="162"/>
      <c r="AL37" s="162"/>
      <c r="AM37" s="162"/>
      <c r="AN37" s="162"/>
      <c r="AO37" s="162"/>
      <c r="AP37" s="162"/>
      <c r="AQ37" s="162"/>
      <c r="AR37" s="162"/>
      <c r="AS37" s="162"/>
      <c r="AT37" s="162"/>
      <c r="AU37" s="162"/>
      <c r="AV37" s="163"/>
      <c r="AW37" s="163"/>
      <c r="AX37" s="163"/>
      <c r="AY37" s="163"/>
      <c r="AZ37" s="163"/>
      <c r="BA37" s="163"/>
      <c r="BB37" s="163">
        <f t="shared" si="8"/>
        <v>0</v>
      </c>
      <c r="BC37" s="164" t="str">
        <f t="shared" si="9"/>
        <v/>
      </c>
      <c r="BD37" s="166">
        <f t="shared" si="10"/>
        <v>0</v>
      </c>
      <c r="BE37" s="164" t="str">
        <f t="shared" si="11"/>
        <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c r="E38" s="162"/>
      <c r="F38" s="162"/>
      <c r="G38" s="162"/>
      <c r="H38" s="162"/>
      <c r="I38" s="162"/>
      <c r="J38" s="162"/>
      <c r="K38" s="162"/>
      <c r="L38" s="162"/>
      <c r="M38" s="163"/>
      <c r="N38" s="162"/>
      <c r="O38" s="162"/>
      <c r="P38" s="163"/>
      <c r="Q38" s="163"/>
      <c r="R38" s="163"/>
      <c r="S38" s="163"/>
      <c r="T38" s="163"/>
      <c r="U38" s="163"/>
      <c r="V38" s="163"/>
      <c r="W38" s="163"/>
      <c r="X38" s="163"/>
      <c r="Y38" s="162">
        <f t="shared" si="1"/>
        <v>0</v>
      </c>
      <c r="Z38" s="164" t="str">
        <f t="shared" si="2"/>
        <v/>
      </c>
      <c r="AA38" s="165">
        <f t="shared" si="3"/>
        <v>0</v>
      </c>
      <c r="AB38" s="164" t="str">
        <f t="shared" si="4"/>
        <v/>
      </c>
      <c r="AC38" s="166">
        <f t="shared" si="5"/>
        <v>0</v>
      </c>
      <c r="AD38" s="164" t="str">
        <f t="shared" si="6"/>
        <v/>
      </c>
      <c r="AE38" s="160">
        <v>32.0</v>
      </c>
      <c r="AF38" s="161" t="str">
        <f t="shared" si="7"/>
        <v>Joseph Francisco Ramírez Espinosa</v>
      </c>
      <c r="AG38" s="162"/>
      <c r="AH38" s="162"/>
      <c r="AI38" s="162"/>
      <c r="AJ38" s="162"/>
      <c r="AK38" s="162"/>
      <c r="AL38" s="162"/>
      <c r="AM38" s="162"/>
      <c r="AN38" s="162"/>
      <c r="AO38" s="162"/>
      <c r="AP38" s="162"/>
      <c r="AQ38" s="162"/>
      <c r="AR38" s="162"/>
      <c r="AS38" s="162"/>
      <c r="AT38" s="162"/>
      <c r="AU38" s="162"/>
      <c r="AV38" s="163"/>
      <c r="AW38" s="163"/>
      <c r="AX38" s="163"/>
      <c r="AY38" s="163"/>
      <c r="AZ38" s="163"/>
      <c r="BA38" s="163"/>
      <c r="BB38" s="163">
        <f t="shared" si="8"/>
        <v>0</v>
      </c>
      <c r="BC38" s="164" t="str">
        <f t="shared" si="9"/>
        <v/>
      </c>
      <c r="BD38" s="166">
        <f t="shared" si="10"/>
        <v>0</v>
      </c>
      <c r="BE38" s="164" t="str">
        <f t="shared" si="11"/>
        <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c r="E39" s="162"/>
      <c r="F39" s="162"/>
      <c r="G39" s="162"/>
      <c r="H39" s="162"/>
      <c r="I39" s="162"/>
      <c r="J39" s="162"/>
      <c r="K39" s="162"/>
      <c r="L39" s="162"/>
      <c r="M39" s="163"/>
      <c r="N39" s="162"/>
      <c r="O39" s="162"/>
      <c r="P39" s="163"/>
      <c r="Q39" s="163"/>
      <c r="R39" s="163"/>
      <c r="S39" s="163"/>
      <c r="T39" s="163"/>
      <c r="U39" s="163"/>
      <c r="V39" s="163"/>
      <c r="W39" s="163"/>
      <c r="X39" s="163"/>
      <c r="Y39" s="162">
        <f t="shared" si="1"/>
        <v>0</v>
      </c>
      <c r="Z39" s="164" t="str">
        <f t="shared" si="2"/>
        <v/>
      </c>
      <c r="AA39" s="165">
        <f t="shared" si="3"/>
        <v>0</v>
      </c>
      <c r="AB39" s="164" t="str">
        <f t="shared" si="4"/>
        <v/>
      </c>
      <c r="AC39" s="166">
        <f t="shared" si="5"/>
        <v>0</v>
      </c>
      <c r="AD39" s="164" t="str">
        <f t="shared" si="6"/>
        <v/>
      </c>
      <c r="AE39" s="160">
        <v>33.0</v>
      </c>
      <c r="AF39" s="161" t="str">
        <f t="shared" si="7"/>
        <v>Yariel Alfonso Ramos</v>
      </c>
      <c r="AG39" s="162"/>
      <c r="AH39" s="162"/>
      <c r="AI39" s="162"/>
      <c r="AJ39" s="162"/>
      <c r="AK39" s="162"/>
      <c r="AL39" s="162"/>
      <c r="AM39" s="162"/>
      <c r="AN39" s="162"/>
      <c r="AO39" s="162"/>
      <c r="AP39" s="162"/>
      <c r="AQ39" s="162"/>
      <c r="AR39" s="162"/>
      <c r="AS39" s="162"/>
      <c r="AT39" s="162"/>
      <c r="AU39" s="162"/>
      <c r="AV39" s="163"/>
      <c r="AW39" s="163"/>
      <c r="AX39" s="163"/>
      <c r="AY39" s="163"/>
      <c r="AZ39" s="163"/>
      <c r="BA39" s="163"/>
      <c r="BB39" s="163">
        <f t="shared" si="8"/>
        <v>0</v>
      </c>
      <c r="BC39" s="164" t="str">
        <f t="shared" si="9"/>
        <v/>
      </c>
      <c r="BD39" s="166">
        <f t="shared" si="10"/>
        <v>0</v>
      </c>
      <c r="BE39" s="164" t="str">
        <f t="shared" si="11"/>
        <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c r="E40" s="162"/>
      <c r="F40" s="162"/>
      <c r="G40" s="162"/>
      <c r="H40" s="162"/>
      <c r="I40" s="162"/>
      <c r="J40" s="162"/>
      <c r="K40" s="162"/>
      <c r="L40" s="162"/>
      <c r="M40" s="163"/>
      <c r="N40" s="162"/>
      <c r="O40" s="162"/>
      <c r="P40" s="163"/>
      <c r="Q40" s="163"/>
      <c r="R40" s="163"/>
      <c r="S40" s="163"/>
      <c r="T40" s="163"/>
      <c r="U40" s="163"/>
      <c r="V40" s="163"/>
      <c r="W40" s="163"/>
      <c r="X40" s="163"/>
      <c r="Y40" s="162">
        <f t="shared" si="1"/>
        <v>0</v>
      </c>
      <c r="Z40" s="164" t="str">
        <f t="shared" si="2"/>
        <v/>
      </c>
      <c r="AA40" s="165">
        <f t="shared" si="3"/>
        <v>0</v>
      </c>
      <c r="AB40" s="164" t="str">
        <f t="shared" si="4"/>
        <v/>
      </c>
      <c r="AC40" s="166">
        <f t="shared" si="5"/>
        <v>0</v>
      </c>
      <c r="AD40" s="164" t="str">
        <f t="shared" si="6"/>
        <v/>
      </c>
      <c r="AE40" s="160">
        <v>34.0</v>
      </c>
      <c r="AF40" s="161" t="str">
        <f t="shared" si="7"/>
        <v>Carlos David Rodríguez Almánzar</v>
      </c>
      <c r="AG40" s="162"/>
      <c r="AH40" s="162"/>
      <c r="AI40" s="162"/>
      <c r="AJ40" s="162"/>
      <c r="AK40" s="162"/>
      <c r="AL40" s="162"/>
      <c r="AM40" s="162"/>
      <c r="AN40" s="162"/>
      <c r="AO40" s="162"/>
      <c r="AP40" s="162"/>
      <c r="AQ40" s="162"/>
      <c r="AR40" s="162"/>
      <c r="AS40" s="162"/>
      <c r="AT40" s="162"/>
      <c r="AU40" s="162"/>
      <c r="AV40" s="163"/>
      <c r="AW40" s="163"/>
      <c r="AX40" s="163"/>
      <c r="AY40" s="163"/>
      <c r="AZ40" s="163"/>
      <c r="BA40" s="163"/>
      <c r="BB40" s="163">
        <f t="shared" si="8"/>
        <v>0</v>
      </c>
      <c r="BC40" s="164" t="str">
        <f t="shared" si="9"/>
        <v/>
      </c>
      <c r="BD40" s="166">
        <f t="shared" si="10"/>
        <v>0</v>
      </c>
      <c r="BE40" s="164" t="str">
        <f t="shared" si="11"/>
        <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c r="E41" s="162"/>
      <c r="F41" s="162"/>
      <c r="G41" s="162"/>
      <c r="H41" s="162"/>
      <c r="I41" s="162"/>
      <c r="J41" s="162"/>
      <c r="K41" s="162"/>
      <c r="L41" s="162"/>
      <c r="M41" s="163"/>
      <c r="N41" s="162"/>
      <c r="O41" s="162"/>
      <c r="P41" s="163"/>
      <c r="Q41" s="163"/>
      <c r="R41" s="163"/>
      <c r="S41" s="163"/>
      <c r="T41" s="163"/>
      <c r="U41" s="163"/>
      <c r="V41" s="163"/>
      <c r="W41" s="163"/>
      <c r="X41" s="163"/>
      <c r="Y41" s="162">
        <f t="shared" si="1"/>
        <v>0</v>
      </c>
      <c r="Z41" s="164" t="str">
        <f t="shared" si="2"/>
        <v/>
      </c>
      <c r="AA41" s="165">
        <f t="shared" si="3"/>
        <v>0</v>
      </c>
      <c r="AB41" s="164" t="str">
        <f t="shared" si="4"/>
        <v/>
      </c>
      <c r="AC41" s="166">
        <f t="shared" si="5"/>
        <v>0</v>
      </c>
      <c r="AD41" s="164" t="str">
        <f t="shared" si="6"/>
        <v/>
      </c>
      <c r="AE41" s="160">
        <v>35.0</v>
      </c>
      <c r="AF41" s="161" t="str">
        <f t="shared" si="7"/>
        <v>Darianni  Santos Medina</v>
      </c>
      <c r="AG41" s="162"/>
      <c r="AH41" s="162"/>
      <c r="AI41" s="162"/>
      <c r="AJ41" s="162"/>
      <c r="AK41" s="162"/>
      <c r="AL41" s="162"/>
      <c r="AM41" s="162"/>
      <c r="AN41" s="162"/>
      <c r="AO41" s="162"/>
      <c r="AP41" s="162"/>
      <c r="AQ41" s="162"/>
      <c r="AR41" s="162"/>
      <c r="AS41" s="162"/>
      <c r="AT41" s="162"/>
      <c r="AU41" s="162"/>
      <c r="AV41" s="163"/>
      <c r="AW41" s="163"/>
      <c r="AX41" s="163"/>
      <c r="AY41" s="163"/>
      <c r="AZ41" s="163"/>
      <c r="BA41" s="163"/>
      <c r="BB41" s="163">
        <f t="shared" si="8"/>
        <v>0</v>
      </c>
      <c r="BC41" s="164" t="str">
        <f t="shared" si="9"/>
        <v/>
      </c>
      <c r="BD41" s="166">
        <f t="shared" si="10"/>
        <v>0</v>
      </c>
      <c r="BE41" s="164" t="str">
        <f t="shared" si="11"/>
        <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c r="E42" s="162"/>
      <c r="F42" s="162"/>
      <c r="G42" s="162"/>
      <c r="H42" s="162"/>
      <c r="I42" s="162"/>
      <c r="J42" s="162"/>
      <c r="K42" s="162"/>
      <c r="L42" s="162"/>
      <c r="M42" s="163"/>
      <c r="N42" s="162"/>
      <c r="O42" s="162"/>
      <c r="P42" s="163"/>
      <c r="Q42" s="163"/>
      <c r="R42" s="163"/>
      <c r="S42" s="163"/>
      <c r="T42" s="163"/>
      <c r="U42" s="163"/>
      <c r="V42" s="163"/>
      <c r="W42" s="163"/>
      <c r="X42" s="163"/>
      <c r="Y42" s="162">
        <f t="shared" si="1"/>
        <v>0</v>
      </c>
      <c r="Z42" s="164" t="str">
        <f t="shared" si="2"/>
        <v/>
      </c>
      <c r="AA42" s="165">
        <f t="shared" si="3"/>
        <v>0</v>
      </c>
      <c r="AB42" s="164" t="str">
        <f t="shared" si="4"/>
        <v/>
      </c>
      <c r="AC42" s="166">
        <f t="shared" si="5"/>
        <v>0</v>
      </c>
      <c r="AD42" s="164" t="str">
        <f t="shared" si="6"/>
        <v/>
      </c>
      <c r="AE42" s="160">
        <v>36.0</v>
      </c>
      <c r="AF42" s="161" t="str">
        <f t="shared" si="7"/>
        <v>Rosyeli Carolina Tavarez  Reyes</v>
      </c>
      <c r="AG42" s="162"/>
      <c r="AH42" s="162"/>
      <c r="AI42" s="162"/>
      <c r="AJ42" s="162"/>
      <c r="AK42" s="162"/>
      <c r="AL42" s="162"/>
      <c r="AM42" s="162"/>
      <c r="AN42" s="162"/>
      <c r="AO42" s="162"/>
      <c r="AP42" s="162"/>
      <c r="AQ42" s="162"/>
      <c r="AR42" s="162"/>
      <c r="AS42" s="162"/>
      <c r="AT42" s="162"/>
      <c r="AU42" s="162"/>
      <c r="AV42" s="163"/>
      <c r="AW42" s="163"/>
      <c r="AX42" s="163"/>
      <c r="AY42" s="163"/>
      <c r="AZ42" s="163"/>
      <c r="BA42" s="163"/>
      <c r="BB42" s="163">
        <f t="shared" si="8"/>
        <v>0</v>
      </c>
      <c r="BC42" s="164" t="str">
        <f t="shared" si="9"/>
        <v/>
      </c>
      <c r="BD42" s="166">
        <f t="shared" si="10"/>
        <v>0</v>
      </c>
      <c r="BE42" s="164" t="str">
        <f t="shared" si="11"/>
        <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c r="E43" s="162"/>
      <c r="F43" s="162"/>
      <c r="G43" s="162"/>
      <c r="H43" s="162"/>
      <c r="I43" s="162"/>
      <c r="J43" s="162"/>
      <c r="K43" s="162"/>
      <c r="L43" s="162"/>
      <c r="M43" s="163"/>
      <c r="N43" s="162"/>
      <c r="O43" s="162"/>
      <c r="P43" s="163"/>
      <c r="Q43" s="163"/>
      <c r="R43" s="163"/>
      <c r="S43" s="163"/>
      <c r="T43" s="163"/>
      <c r="U43" s="163"/>
      <c r="V43" s="163"/>
      <c r="W43" s="163"/>
      <c r="X43" s="163"/>
      <c r="Y43" s="162">
        <f t="shared" si="1"/>
        <v>0</v>
      </c>
      <c r="Z43" s="164" t="str">
        <f t="shared" si="2"/>
        <v/>
      </c>
      <c r="AA43" s="165">
        <f t="shared" si="3"/>
        <v>0</v>
      </c>
      <c r="AB43" s="164" t="str">
        <f t="shared" si="4"/>
        <v/>
      </c>
      <c r="AC43" s="166">
        <f t="shared" si="5"/>
        <v>0</v>
      </c>
      <c r="AD43" s="164" t="str">
        <f t="shared" si="6"/>
        <v/>
      </c>
      <c r="AE43" s="160">
        <v>37.0</v>
      </c>
      <c r="AF43" s="161" t="str">
        <f t="shared" si="7"/>
        <v>Melani  Taveras Bautista</v>
      </c>
      <c r="AG43" s="162"/>
      <c r="AH43" s="162"/>
      <c r="AI43" s="162"/>
      <c r="AJ43" s="162"/>
      <c r="AK43" s="162"/>
      <c r="AL43" s="162"/>
      <c r="AM43" s="162"/>
      <c r="AN43" s="162"/>
      <c r="AO43" s="162"/>
      <c r="AP43" s="162"/>
      <c r="AQ43" s="162"/>
      <c r="AR43" s="162"/>
      <c r="AS43" s="162"/>
      <c r="AT43" s="162"/>
      <c r="AU43" s="162"/>
      <c r="AV43" s="163"/>
      <c r="AW43" s="163"/>
      <c r="AX43" s="163"/>
      <c r="AY43" s="163"/>
      <c r="AZ43" s="163"/>
      <c r="BA43" s="163"/>
      <c r="BB43" s="163">
        <f t="shared" si="8"/>
        <v>0</v>
      </c>
      <c r="BC43" s="164" t="str">
        <f t="shared" si="9"/>
        <v/>
      </c>
      <c r="BD43" s="166">
        <f t="shared" si="10"/>
        <v>0</v>
      </c>
      <c r="BE43" s="164" t="str">
        <f t="shared" si="11"/>
        <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c r="E44" s="162"/>
      <c r="F44" s="162"/>
      <c r="G44" s="162"/>
      <c r="H44" s="162"/>
      <c r="I44" s="162"/>
      <c r="J44" s="162"/>
      <c r="K44" s="162"/>
      <c r="L44" s="162"/>
      <c r="M44" s="163"/>
      <c r="N44" s="162"/>
      <c r="O44" s="162"/>
      <c r="P44" s="163"/>
      <c r="Q44" s="163"/>
      <c r="R44" s="163"/>
      <c r="S44" s="163"/>
      <c r="T44" s="163"/>
      <c r="U44" s="163"/>
      <c r="V44" s="163"/>
      <c r="W44" s="163"/>
      <c r="X44" s="163"/>
      <c r="Y44" s="162">
        <f t="shared" si="1"/>
        <v>0</v>
      </c>
      <c r="Z44" s="164" t="str">
        <f t="shared" si="2"/>
        <v/>
      </c>
      <c r="AA44" s="165">
        <f t="shared" si="3"/>
        <v>0</v>
      </c>
      <c r="AB44" s="164" t="str">
        <f t="shared" si="4"/>
        <v/>
      </c>
      <c r="AC44" s="166">
        <f t="shared" si="5"/>
        <v>0</v>
      </c>
      <c r="AD44" s="164" t="str">
        <f t="shared" si="6"/>
        <v/>
      </c>
      <c r="AE44" s="160">
        <v>38.0</v>
      </c>
      <c r="AF44" s="161" t="str">
        <f t="shared" si="7"/>
        <v>Arianny  Tejada Guzmán</v>
      </c>
      <c r="AG44" s="162"/>
      <c r="AH44" s="162"/>
      <c r="AI44" s="162"/>
      <c r="AJ44" s="162"/>
      <c r="AK44" s="162"/>
      <c r="AL44" s="162"/>
      <c r="AM44" s="162"/>
      <c r="AN44" s="162"/>
      <c r="AO44" s="162"/>
      <c r="AP44" s="162"/>
      <c r="AQ44" s="162"/>
      <c r="AR44" s="162"/>
      <c r="AS44" s="162"/>
      <c r="AT44" s="162"/>
      <c r="AU44" s="162"/>
      <c r="AV44" s="163"/>
      <c r="AW44" s="163"/>
      <c r="AX44" s="163"/>
      <c r="AY44" s="163"/>
      <c r="AZ44" s="163"/>
      <c r="BA44" s="163"/>
      <c r="BB44" s="163">
        <f t="shared" si="8"/>
        <v>0</v>
      </c>
      <c r="BC44" s="164" t="str">
        <f t="shared" si="9"/>
        <v/>
      </c>
      <c r="BD44" s="166">
        <f t="shared" si="10"/>
        <v>0</v>
      </c>
      <c r="BE44" s="164" t="str">
        <f t="shared" si="11"/>
        <v/>
      </c>
      <c r="BF44" s="166">
        <f t="shared" si="12"/>
        <v>0</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c r="E45" s="162"/>
      <c r="F45" s="162"/>
      <c r="G45" s="162"/>
      <c r="H45" s="162"/>
      <c r="I45" s="162"/>
      <c r="J45" s="162"/>
      <c r="K45" s="162"/>
      <c r="L45" s="162"/>
      <c r="M45" s="163"/>
      <c r="N45" s="162"/>
      <c r="O45" s="162"/>
      <c r="P45" s="163"/>
      <c r="Q45" s="163"/>
      <c r="R45" s="163"/>
      <c r="S45" s="163"/>
      <c r="T45" s="163"/>
      <c r="U45" s="163"/>
      <c r="V45" s="163"/>
      <c r="W45" s="163"/>
      <c r="X45" s="163"/>
      <c r="Y45" s="162">
        <f t="shared" si="1"/>
        <v>0</v>
      </c>
      <c r="Z45" s="164" t="str">
        <f t="shared" si="2"/>
        <v/>
      </c>
      <c r="AA45" s="165">
        <f t="shared" si="3"/>
        <v>0</v>
      </c>
      <c r="AB45" s="164" t="str">
        <f t="shared" si="4"/>
        <v/>
      </c>
      <c r="AC45" s="166">
        <f t="shared" si="5"/>
        <v>0</v>
      </c>
      <c r="AD45" s="164" t="str">
        <f t="shared" si="6"/>
        <v/>
      </c>
      <c r="AE45" s="160">
        <v>39.0</v>
      </c>
      <c r="AF45" s="161" t="str">
        <f t="shared" si="7"/>
        <v>Jeilyn Aliah Tejada</v>
      </c>
      <c r="AG45" s="162"/>
      <c r="AH45" s="162"/>
      <c r="AI45" s="162"/>
      <c r="AJ45" s="162"/>
      <c r="AK45" s="162"/>
      <c r="AL45" s="162"/>
      <c r="AM45" s="162"/>
      <c r="AN45" s="162"/>
      <c r="AO45" s="162"/>
      <c r="AP45" s="162"/>
      <c r="AQ45" s="162"/>
      <c r="AR45" s="162"/>
      <c r="AS45" s="162"/>
      <c r="AT45" s="162"/>
      <c r="AU45" s="162"/>
      <c r="AV45" s="163"/>
      <c r="AW45" s="163"/>
      <c r="AX45" s="163"/>
      <c r="AY45" s="163"/>
      <c r="AZ45" s="163"/>
      <c r="BA45" s="163"/>
      <c r="BB45" s="163">
        <f t="shared" si="8"/>
        <v>0</v>
      </c>
      <c r="BC45" s="164" t="str">
        <f t="shared" si="9"/>
        <v/>
      </c>
      <c r="BD45" s="166">
        <f t="shared" si="10"/>
        <v>0</v>
      </c>
      <c r="BE45" s="164" t="str">
        <f t="shared" si="11"/>
        <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c r="E46" s="162"/>
      <c r="F46" s="162"/>
      <c r="G46" s="162"/>
      <c r="H46" s="162"/>
      <c r="I46" s="162"/>
      <c r="J46" s="162"/>
      <c r="K46" s="162"/>
      <c r="L46" s="162"/>
      <c r="M46" s="163"/>
      <c r="N46" s="162"/>
      <c r="O46" s="162"/>
      <c r="P46" s="163"/>
      <c r="Q46" s="163"/>
      <c r="R46" s="163"/>
      <c r="S46" s="163"/>
      <c r="T46" s="163"/>
      <c r="U46" s="163"/>
      <c r="V46" s="163"/>
      <c r="W46" s="163"/>
      <c r="X46" s="163"/>
      <c r="Y46" s="162">
        <f t="shared" si="1"/>
        <v>0</v>
      </c>
      <c r="Z46" s="164" t="str">
        <f t="shared" si="2"/>
        <v/>
      </c>
      <c r="AA46" s="165">
        <f t="shared" si="3"/>
        <v>0</v>
      </c>
      <c r="AB46" s="164" t="str">
        <f t="shared" si="4"/>
        <v/>
      </c>
      <c r="AC46" s="166">
        <f t="shared" si="5"/>
        <v>0</v>
      </c>
      <c r="AD46" s="164" t="str">
        <f t="shared" si="6"/>
        <v/>
      </c>
      <c r="AE46" s="160">
        <v>40.0</v>
      </c>
      <c r="AF46" s="161" t="str">
        <f t="shared" si="7"/>
        <v>Rosenny  Ureña Arias</v>
      </c>
      <c r="AG46" s="162"/>
      <c r="AH46" s="162"/>
      <c r="AI46" s="162"/>
      <c r="AJ46" s="162"/>
      <c r="AK46" s="162"/>
      <c r="AL46" s="162"/>
      <c r="AM46" s="162"/>
      <c r="AN46" s="162"/>
      <c r="AO46" s="162"/>
      <c r="AP46" s="162"/>
      <c r="AQ46" s="162"/>
      <c r="AR46" s="162"/>
      <c r="AS46" s="162"/>
      <c r="AT46" s="162"/>
      <c r="AU46" s="162"/>
      <c r="AV46" s="163"/>
      <c r="AW46" s="163"/>
      <c r="AX46" s="163"/>
      <c r="AY46" s="163"/>
      <c r="AZ46" s="163"/>
      <c r="BA46" s="163"/>
      <c r="BB46" s="163">
        <f t="shared" si="8"/>
        <v>0</v>
      </c>
      <c r="BC46" s="164" t="str">
        <f t="shared" si="9"/>
        <v/>
      </c>
      <c r="BD46" s="166">
        <f t="shared" si="10"/>
        <v>0</v>
      </c>
      <c r="BE46" s="164" t="str">
        <f t="shared" si="11"/>
        <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c r="E47" s="162"/>
      <c r="F47" s="162"/>
      <c r="G47" s="162"/>
      <c r="H47" s="162"/>
      <c r="I47" s="162"/>
      <c r="J47" s="162"/>
      <c r="K47" s="162"/>
      <c r="L47" s="162"/>
      <c r="M47" s="163"/>
      <c r="N47" s="162"/>
      <c r="O47" s="162"/>
      <c r="P47" s="163"/>
      <c r="Q47" s="163"/>
      <c r="R47" s="163"/>
      <c r="S47" s="163"/>
      <c r="T47" s="163"/>
      <c r="U47" s="163"/>
      <c r="V47" s="163"/>
      <c r="W47" s="163"/>
      <c r="X47" s="163"/>
      <c r="Y47" s="162">
        <f t="shared" si="1"/>
        <v>0</v>
      </c>
      <c r="Z47" s="164" t="str">
        <f t="shared" si="2"/>
        <v/>
      </c>
      <c r="AA47" s="165">
        <f t="shared" si="3"/>
        <v>0</v>
      </c>
      <c r="AB47" s="164" t="str">
        <f t="shared" si="4"/>
        <v/>
      </c>
      <c r="AC47" s="166">
        <f t="shared" si="5"/>
        <v>0</v>
      </c>
      <c r="AD47" s="164" t="str">
        <f t="shared" si="6"/>
        <v/>
      </c>
      <c r="AE47" s="160">
        <v>41.0</v>
      </c>
      <c r="AF47" s="161" t="str">
        <f t="shared" si="7"/>
        <v>Jonathan  De Jesús Valerio Felipe</v>
      </c>
      <c r="AG47" s="162"/>
      <c r="AH47" s="162"/>
      <c r="AI47" s="162"/>
      <c r="AJ47" s="162"/>
      <c r="AK47" s="162"/>
      <c r="AL47" s="162"/>
      <c r="AM47" s="162"/>
      <c r="AN47" s="162"/>
      <c r="AO47" s="162"/>
      <c r="AP47" s="162"/>
      <c r="AQ47" s="162"/>
      <c r="AR47" s="162"/>
      <c r="AS47" s="162"/>
      <c r="AT47" s="162"/>
      <c r="AU47" s="162"/>
      <c r="AV47" s="163"/>
      <c r="AW47" s="163"/>
      <c r="AX47" s="163"/>
      <c r="AY47" s="163"/>
      <c r="AZ47" s="163"/>
      <c r="BA47" s="163"/>
      <c r="BB47" s="163">
        <f t="shared" si="8"/>
        <v>0</v>
      </c>
      <c r="BC47" s="164" t="str">
        <f t="shared" si="9"/>
        <v/>
      </c>
      <c r="BD47" s="166">
        <f t="shared" si="10"/>
        <v>0</v>
      </c>
      <c r="BE47" s="164" t="str">
        <f t="shared" si="11"/>
        <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c r="E48" s="162"/>
      <c r="F48" s="162"/>
      <c r="G48" s="162"/>
      <c r="H48" s="162"/>
      <c r="I48" s="162"/>
      <c r="J48" s="162"/>
      <c r="K48" s="162"/>
      <c r="L48" s="162"/>
      <c r="M48" s="163"/>
      <c r="N48" s="162"/>
      <c r="O48" s="162"/>
      <c r="P48" s="163"/>
      <c r="Q48" s="163"/>
      <c r="R48" s="163"/>
      <c r="S48" s="163"/>
      <c r="T48" s="163"/>
      <c r="U48" s="163"/>
      <c r="V48" s="163"/>
      <c r="W48" s="163"/>
      <c r="X48" s="163"/>
      <c r="Y48" s="162">
        <f t="shared" si="1"/>
        <v>0</v>
      </c>
      <c r="Z48" s="164" t="str">
        <f t="shared" si="2"/>
        <v/>
      </c>
      <c r="AA48" s="165">
        <f t="shared" si="3"/>
        <v>0</v>
      </c>
      <c r="AB48" s="164" t="str">
        <f t="shared" si="4"/>
        <v/>
      </c>
      <c r="AC48" s="166">
        <f t="shared" si="5"/>
        <v>0</v>
      </c>
      <c r="AD48" s="164" t="str">
        <f t="shared" si="6"/>
        <v/>
      </c>
      <c r="AE48" s="160">
        <v>42.0</v>
      </c>
      <c r="AF48" s="161" t="str">
        <f t="shared" si="7"/>
        <v>Crisleydi  Turbí</v>
      </c>
      <c r="AG48" s="162"/>
      <c r="AH48" s="162"/>
      <c r="AI48" s="162"/>
      <c r="AJ48" s="162"/>
      <c r="AK48" s="162"/>
      <c r="AL48" s="162"/>
      <c r="AM48" s="162"/>
      <c r="AN48" s="162"/>
      <c r="AO48" s="162"/>
      <c r="AP48" s="162"/>
      <c r="AQ48" s="162"/>
      <c r="AR48" s="162"/>
      <c r="AS48" s="162"/>
      <c r="AT48" s="162"/>
      <c r="AU48" s="162"/>
      <c r="AV48" s="163"/>
      <c r="AW48" s="163"/>
      <c r="AX48" s="163"/>
      <c r="AY48" s="163"/>
      <c r="AZ48" s="163"/>
      <c r="BA48" s="163"/>
      <c r="BB48" s="163">
        <f t="shared" si="8"/>
        <v>0</v>
      </c>
      <c r="BC48" s="164" t="str">
        <f t="shared" si="9"/>
        <v/>
      </c>
      <c r="BD48" s="166">
        <f t="shared" si="10"/>
        <v>0</v>
      </c>
      <c r="BE48" s="164" t="str">
        <f t="shared" si="11"/>
        <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c r="E49" s="162"/>
      <c r="F49" s="162"/>
      <c r="G49" s="162"/>
      <c r="H49" s="162"/>
      <c r="I49" s="162"/>
      <c r="J49" s="162"/>
      <c r="K49" s="162"/>
      <c r="L49" s="162"/>
      <c r="M49" s="163"/>
      <c r="N49" s="162"/>
      <c r="O49" s="162"/>
      <c r="P49" s="163"/>
      <c r="Q49" s="163"/>
      <c r="R49" s="163"/>
      <c r="S49" s="163"/>
      <c r="T49" s="163"/>
      <c r="U49" s="163"/>
      <c r="V49" s="163"/>
      <c r="W49" s="163"/>
      <c r="X49" s="163"/>
      <c r="Y49" s="162">
        <f t="shared" si="1"/>
        <v>0</v>
      </c>
      <c r="Z49" s="164" t="str">
        <f t="shared" si="2"/>
        <v/>
      </c>
      <c r="AA49" s="165">
        <f t="shared" si="3"/>
        <v>0</v>
      </c>
      <c r="AB49" s="164" t="str">
        <f t="shared" si="4"/>
        <v/>
      </c>
      <c r="AC49" s="166">
        <f t="shared" si="5"/>
        <v>0</v>
      </c>
      <c r="AD49" s="164" t="str">
        <f t="shared" si="6"/>
        <v/>
      </c>
      <c r="AE49" s="160">
        <v>43.0</v>
      </c>
      <c r="AF49" s="161" t="str">
        <f t="shared" si="7"/>
        <v>Jhoangel Rafael Vargas Ulloa</v>
      </c>
      <c r="AG49" s="162"/>
      <c r="AH49" s="162"/>
      <c r="AI49" s="162"/>
      <c r="AJ49" s="162"/>
      <c r="AK49" s="162"/>
      <c r="AL49" s="162"/>
      <c r="AM49" s="162"/>
      <c r="AN49" s="162"/>
      <c r="AO49" s="162"/>
      <c r="AP49" s="162"/>
      <c r="AQ49" s="162"/>
      <c r="AR49" s="162"/>
      <c r="AS49" s="162"/>
      <c r="AT49" s="162"/>
      <c r="AU49" s="162"/>
      <c r="AV49" s="163"/>
      <c r="AW49" s="163"/>
      <c r="AX49" s="163"/>
      <c r="AY49" s="163"/>
      <c r="AZ49" s="163"/>
      <c r="BA49" s="163"/>
      <c r="BB49" s="163">
        <f t="shared" si="8"/>
        <v>0</v>
      </c>
      <c r="BC49" s="164" t="str">
        <f t="shared" si="9"/>
        <v/>
      </c>
      <c r="BD49" s="166">
        <f t="shared" si="10"/>
        <v>0</v>
      </c>
      <c r="BE49" s="164" t="str">
        <f t="shared" si="11"/>
        <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c r="E50" s="162"/>
      <c r="F50" s="162"/>
      <c r="G50" s="162"/>
      <c r="H50" s="162"/>
      <c r="I50" s="162"/>
      <c r="J50" s="162"/>
      <c r="K50" s="162"/>
      <c r="L50" s="162"/>
      <c r="M50" s="163"/>
      <c r="N50" s="162"/>
      <c r="O50" s="162"/>
      <c r="P50" s="163"/>
      <c r="Q50" s="163"/>
      <c r="R50" s="163"/>
      <c r="S50" s="163"/>
      <c r="T50" s="163"/>
      <c r="U50" s="163"/>
      <c r="V50" s="163"/>
      <c r="W50" s="163"/>
      <c r="X50" s="163"/>
      <c r="Y50" s="162">
        <f t="shared" si="1"/>
        <v>0</v>
      </c>
      <c r="Z50" s="164" t="str">
        <f t="shared" si="2"/>
        <v/>
      </c>
      <c r="AA50" s="165">
        <f t="shared" si="3"/>
        <v>0</v>
      </c>
      <c r="AB50" s="164" t="str">
        <f t="shared" si="4"/>
        <v/>
      </c>
      <c r="AC50" s="166">
        <f t="shared" si="5"/>
        <v>0</v>
      </c>
      <c r="AD50" s="164" t="str">
        <f t="shared" si="6"/>
        <v/>
      </c>
      <c r="AE50" s="160">
        <v>44.0</v>
      </c>
      <c r="AF50" s="161" t="str">
        <f t="shared" si="7"/>
        <v>Leslie  Cruz Espinal</v>
      </c>
      <c r="AG50" s="162"/>
      <c r="AH50" s="162"/>
      <c r="AI50" s="162"/>
      <c r="AJ50" s="162"/>
      <c r="AK50" s="162"/>
      <c r="AL50" s="162"/>
      <c r="AM50" s="162"/>
      <c r="AN50" s="162"/>
      <c r="AO50" s="162"/>
      <c r="AP50" s="162"/>
      <c r="AQ50" s="162"/>
      <c r="AR50" s="162"/>
      <c r="AS50" s="162"/>
      <c r="AT50" s="162"/>
      <c r="AU50" s="162"/>
      <c r="AV50" s="163"/>
      <c r="AW50" s="163"/>
      <c r="AX50" s="163"/>
      <c r="AY50" s="163"/>
      <c r="AZ50" s="163"/>
      <c r="BA50" s="163"/>
      <c r="BB50" s="163">
        <f t="shared" si="8"/>
        <v>0</v>
      </c>
      <c r="BC50" s="164" t="str">
        <f t="shared" si="9"/>
        <v/>
      </c>
      <c r="BD50" s="166">
        <f t="shared" si="10"/>
        <v>0</v>
      </c>
      <c r="BE50" s="164" t="str">
        <f t="shared" si="11"/>
        <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ESTUDI'!N48</f>
        <v/>
      </c>
      <c r="B51" s="160">
        <v>45.0</v>
      </c>
      <c r="C51" s="161" t="str">
        <f>'3A 2025 - 2026 DATOS DEL ESTUDI'!B48</f>
        <v/>
      </c>
      <c r="D51" s="162"/>
      <c r="E51" s="162"/>
      <c r="F51" s="162"/>
      <c r="G51" s="162"/>
      <c r="H51" s="162"/>
      <c r="I51" s="162"/>
      <c r="J51" s="162"/>
      <c r="K51" s="162"/>
      <c r="L51" s="162"/>
      <c r="M51" s="163"/>
      <c r="N51" s="162"/>
      <c r="O51" s="162"/>
      <c r="P51" s="163"/>
      <c r="Q51" s="163"/>
      <c r="R51" s="163"/>
      <c r="S51" s="163"/>
      <c r="T51" s="163"/>
      <c r="U51" s="163"/>
      <c r="V51" s="163"/>
      <c r="W51" s="163"/>
      <c r="X51" s="163"/>
      <c r="Y51" s="162">
        <f t="shared" si="1"/>
        <v>0</v>
      </c>
      <c r="Z51" s="164" t="str">
        <f t="shared" si="2"/>
        <v/>
      </c>
      <c r="AA51" s="165">
        <f t="shared" si="3"/>
        <v>0</v>
      </c>
      <c r="AB51" s="164" t="str">
        <f t="shared" si="4"/>
        <v/>
      </c>
      <c r="AC51" s="166">
        <f t="shared" si="5"/>
        <v>0</v>
      </c>
      <c r="AD51" s="164" t="str">
        <f t="shared" si="6"/>
        <v/>
      </c>
      <c r="AE51" s="160">
        <v>45.0</v>
      </c>
      <c r="AF51" s="161" t="str">
        <f t="shared" si="7"/>
        <v/>
      </c>
      <c r="AG51" s="162"/>
      <c r="AH51" s="162"/>
      <c r="AI51" s="162"/>
      <c r="AJ51" s="162"/>
      <c r="AK51" s="162"/>
      <c r="AL51" s="162"/>
      <c r="AM51" s="162"/>
      <c r="AN51" s="162"/>
      <c r="AO51" s="162"/>
      <c r="AP51" s="162"/>
      <c r="AQ51" s="162"/>
      <c r="AR51" s="162"/>
      <c r="AS51" s="162"/>
      <c r="AT51" s="162"/>
      <c r="AU51" s="162"/>
      <c r="AV51" s="163"/>
      <c r="AW51" s="163"/>
      <c r="AX51" s="163"/>
      <c r="AY51" s="163"/>
      <c r="AZ51" s="163"/>
      <c r="BA51" s="163"/>
      <c r="BB51" s="163">
        <f t="shared" si="8"/>
        <v>0</v>
      </c>
      <c r="BC51" s="164" t="str">
        <f t="shared" si="9"/>
        <v/>
      </c>
      <c r="BD51" s="166">
        <f t="shared" si="10"/>
        <v>0</v>
      </c>
      <c r="BE51" s="164" t="str">
        <f t="shared" si="11"/>
        <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ALEI323!$BN$7:$BN$16</formula1>
    </dataValidation>
    <dataValidation type="list" allowBlank="1" showErrorMessage="1" sqref="F3 AI3">
      <formula1>ALEI323!$BO$7:$BO$18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561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ALEI323!H2</f>
        <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562</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564</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c r="E6" s="157"/>
      <c r="F6" s="157"/>
      <c r="G6" s="157"/>
      <c r="H6" s="157"/>
      <c r="I6" s="157"/>
      <c r="J6" s="157"/>
      <c r="K6" s="157"/>
      <c r="L6" s="157"/>
      <c r="M6" s="157"/>
      <c r="N6" s="157"/>
      <c r="O6" s="157"/>
      <c r="P6" s="157"/>
      <c r="Q6" s="157"/>
      <c r="R6" s="157"/>
      <c r="S6" s="157"/>
      <c r="T6" s="157"/>
      <c r="U6" s="157"/>
      <c r="V6" s="157"/>
      <c r="W6" s="157"/>
      <c r="X6" s="157"/>
      <c r="Y6" s="43"/>
      <c r="Z6" s="43"/>
      <c r="AA6" s="43"/>
      <c r="AB6" s="43"/>
      <c r="AC6" s="43"/>
      <c r="AD6" s="43"/>
      <c r="AE6" s="22" t="s">
        <v>555</v>
      </c>
      <c r="AF6" s="157" t="s">
        <v>554</v>
      </c>
      <c r="AG6" s="157"/>
      <c r="AH6" s="157"/>
      <c r="AI6" s="157"/>
      <c r="AJ6" s="157"/>
      <c r="AK6" s="157"/>
      <c r="AL6" s="157"/>
      <c r="AM6" s="157"/>
      <c r="AN6" s="157"/>
      <c r="AO6" s="157"/>
      <c r="AP6" s="157"/>
      <c r="AQ6" s="157"/>
      <c r="AR6" s="157"/>
      <c r="AS6" s="157"/>
      <c r="AT6" s="157"/>
      <c r="AU6" s="157"/>
      <c r="AV6" s="157"/>
      <c r="AW6" s="157"/>
      <c r="AX6" s="157"/>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c r="E7" s="162"/>
      <c r="F7" s="162"/>
      <c r="G7" s="162"/>
      <c r="H7" s="162"/>
      <c r="I7" s="162"/>
      <c r="J7" s="162"/>
      <c r="K7" s="162"/>
      <c r="L7" s="162"/>
      <c r="M7" s="162"/>
      <c r="N7" s="162"/>
      <c r="O7" s="162"/>
      <c r="P7" s="162"/>
      <c r="Q7" s="162"/>
      <c r="R7" s="162"/>
      <c r="S7" s="162"/>
      <c r="T7" s="163"/>
      <c r="U7" s="163"/>
      <c r="V7" s="163"/>
      <c r="W7" s="163"/>
      <c r="X7" s="163"/>
      <c r="Y7" s="162">
        <f t="shared" ref="Y7:Y51" si="1">IFERROR(COUNTIF(D7:X7,"P")+COUNTIF(D7:X7,"e")+COUNTIF(D7:X7,"t")-INT(COUNTIF(D7:X7,"e")/3)-INT(COUNTIF(D7:X7,"t")/3),"")</f>
        <v>0</v>
      </c>
      <c r="Z7" s="164" t="str">
        <f t="shared" ref="Z7:Z51" si="2">IFERROR((Y7/$Z$4),"")</f>
        <v/>
      </c>
      <c r="AA7" s="165">
        <f t="shared" ref="AA7:AA51" si="3">IFERROR(COUNTIF(D7:X7,"A"),"")</f>
        <v>0</v>
      </c>
      <c r="AB7" s="164" t="str">
        <f t="shared" ref="AB7:AB51" si="4">IFERROR((AA7/$Z$4),"")</f>
        <v/>
      </c>
      <c r="AC7" s="166">
        <f t="shared" ref="AC7:AC51" si="5">IFERROR(COUNTIF(D7:X7,"E"),"")</f>
        <v>0</v>
      </c>
      <c r="AD7" s="164" t="str">
        <f t="shared" ref="AD7:AD51" si="6">IFERROR((AC7/$Z$4),"")</f>
        <v/>
      </c>
      <c r="AE7" s="160">
        <v>1.0</v>
      </c>
      <c r="AF7" s="161" t="str">
        <f t="shared" ref="AF7:AF51" si="7">C7</f>
        <v>Jadiel De Jesús Acosta Peña</v>
      </c>
      <c r="AG7" s="162"/>
      <c r="AH7" s="162"/>
      <c r="AI7" s="162"/>
      <c r="AJ7" s="162"/>
      <c r="AK7" s="162"/>
      <c r="AL7" s="162"/>
      <c r="AM7" s="162"/>
      <c r="AN7" s="162"/>
      <c r="AO7" s="162"/>
      <c r="AP7" s="162"/>
      <c r="AQ7" s="162"/>
      <c r="AR7" s="162"/>
      <c r="AS7" s="162"/>
      <c r="AT7" s="162"/>
      <c r="AU7" s="162"/>
      <c r="AV7" s="162"/>
      <c r="AW7" s="162"/>
      <c r="AX7" s="163"/>
      <c r="AY7" s="163"/>
      <c r="AZ7" s="163"/>
      <c r="BA7" s="163"/>
      <c r="BB7" s="163">
        <f t="shared" ref="BB7:BB51" si="8">IFERROR(COUNTIF(AG7:BA7,"P")+COUNTIF(AG7:BA7,"e")+COUNTIF(AG7:BA7,"t")-INT(COUNTIF(AG7:BA7,"e")/3)-INT(COUNTIF(AG7:BA7,"t")/3),"")</f>
        <v>0</v>
      </c>
      <c r="BC7" s="164" t="str">
        <f t="shared" ref="BC7:BC51" si="9">IFERROR(BB7/$BC$4,"")</f>
        <v/>
      </c>
      <c r="BD7" s="166">
        <f t="shared" ref="BD7:BD51" si="10">IFERROR(COUNTIF(AG7:BA7,"A"),"")</f>
        <v>0</v>
      </c>
      <c r="BE7" s="164" t="str">
        <f t="shared" ref="BE7:BE51" si="11">IFERROR((BD7/$BC$4),"")</f>
        <v/>
      </c>
      <c r="BF7" s="166">
        <f t="shared" ref="BF7:BF51" si="12">IFERROR(COUNTIF(AG7:BA7,"E"),"")</f>
        <v>0</v>
      </c>
      <c r="BG7" s="167" t="str">
        <f>IFERROR((BF7/$BC$4),"")</f>
        <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c r="E8" s="162"/>
      <c r="F8" s="162"/>
      <c r="G8" s="162"/>
      <c r="H8" s="162"/>
      <c r="I8" s="162"/>
      <c r="J8" s="162"/>
      <c r="K8" s="162"/>
      <c r="L8" s="162"/>
      <c r="M8" s="162"/>
      <c r="N8" s="162"/>
      <c r="O8" s="162"/>
      <c r="P8" s="162"/>
      <c r="Q8" s="162"/>
      <c r="R8" s="162"/>
      <c r="S8" s="162"/>
      <c r="T8" s="163"/>
      <c r="U8" s="163"/>
      <c r="V8" s="163"/>
      <c r="W8" s="163"/>
      <c r="X8" s="163"/>
      <c r="Y8" s="162">
        <f t="shared" si="1"/>
        <v>0</v>
      </c>
      <c r="Z8" s="164" t="str">
        <f t="shared" si="2"/>
        <v/>
      </c>
      <c r="AA8" s="165">
        <f t="shared" si="3"/>
        <v>0</v>
      </c>
      <c r="AB8" s="164" t="str">
        <f t="shared" si="4"/>
        <v/>
      </c>
      <c r="AC8" s="166">
        <f t="shared" si="5"/>
        <v>0</v>
      </c>
      <c r="AD8" s="164" t="str">
        <f t="shared" si="6"/>
        <v/>
      </c>
      <c r="AE8" s="160">
        <v>2.0</v>
      </c>
      <c r="AF8" s="161" t="str">
        <f t="shared" si="7"/>
        <v>Daniel  Elía Almonte Martínez</v>
      </c>
      <c r="AG8" s="162"/>
      <c r="AH8" s="162"/>
      <c r="AI8" s="162"/>
      <c r="AJ8" s="162"/>
      <c r="AK8" s="162"/>
      <c r="AL8" s="162"/>
      <c r="AM8" s="162"/>
      <c r="AN8" s="162"/>
      <c r="AO8" s="162"/>
      <c r="AP8" s="162"/>
      <c r="AQ8" s="162"/>
      <c r="AR8" s="162"/>
      <c r="AS8" s="162"/>
      <c r="AT8" s="162"/>
      <c r="AU8" s="162"/>
      <c r="AV8" s="162"/>
      <c r="AW8" s="162"/>
      <c r="AX8" s="163"/>
      <c r="AY8" s="163"/>
      <c r="AZ8" s="163"/>
      <c r="BA8" s="163"/>
      <c r="BB8" s="163">
        <f t="shared" si="8"/>
        <v>0</v>
      </c>
      <c r="BC8" s="164" t="str">
        <f t="shared" si="9"/>
        <v/>
      </c>
      <c r="BD8" s="166">
        <f t="shared" si="10"/>
        <v>0</v>
      </c>
      <c r="BE8" s="164" t="str">
        <f t="shared" si="11"/>
        <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c r="E9" s="162"/>
      <c r="F9" s="162"/>
      <c r="G9" s="162"/>
      <c r="H9" s="162"/>
      <c r="I9" s="162"/>
      <c r="J9" s="162"/>
      <c r="K9" s="162"/>
      <c r="L9" s="162"/>
      <c r="M9" s="162"/>
      <c r="N9" s="162"/>
      <c r="O9" s="162"/>
      <c r="P9" s="162"/>
      <c r="Q9" s="162"/>
      <c r="R9" s="162"/>
      <c r="S9" s="162"/>
      <c r="T9" s="163"/>
      <c r="U9" s="163"/>
      <c r="V9" s="163"/>
      <c r="W9" s="163"/>
      <c r="X9" s="163"/>
      <c r="Y9" s="162">
        <f t="shared" si="1"/>
        <v>0</v>
      </c>
      <c r="Z9" s="164" t="str">
        <f t="shared" si="2"/>
        <v/>
      </c>
      <c r="AA9" s="165">
        <f t="shared" si="3"/>
        <v>0</v>
      </c>
      <c r="AB9" s="164" t="str">
        <f t="shared" si="4"/>
        <v/>
      </c>
      <c r="AC9" s="166">
        <f t="shared" si="5"/>
        <v>0</v>
      </c>
      <c r="AD9" s="164" t="str">
        <f t="shared" si="6"/>
        <v/>
      </c>
      <c r="AE9" s="160">
        <v>3.0</v>
      </c>
      <c r="AF9" s="161" t="str">
        <f t="shared" si="7"/>
        <v>Isaac  Ángeles Liriano</v>
      </c>
      <c r="AG9" s="162"/>
      <c r="AH9" s="162"/>
      <c r="AI9" s="162"/>
      <c r="AJ9" s="162"/>
      <c r="AK9" s="162"/>
      <c r="AL9" s="162"/>
      <c r="AM9" s="162"/>
      <c r="AN9" s="162"/>
      <c r="AO9" s="162"/>
      <c r="AP9" s="162"/>
      <c r="AQ9" s="162"/>
      <c r="AR9" s="162"/>
      <c r="AS9" s="162"/>
      <c r="AT9" s="162"/>
      <c r="AU9" s="162"/>
      <c r="AV9" s="162"/>
      <c r="AW9" s="162"/>
      <c r="AX9" s="163"/>
      <c r="AY9" s="163"/>
      <c r="AZ9" s="163"/>
      <c r="BA9" s="163"/>
      <c r="BB9" s="163">
        <f t="shared" si="8"/>
        <v>0</v>
      </c>
      <c r="BC9" s="164" t="str">
        <f t="shared" si="9"/>
        <v/>
      </c>
      <c r="BD9" s="166">
        <f t="shared" si="10"/>
        <v>0</v>
      </c>
      <c r="BE9" s="164" t="str">
        <f t="shared" si="11"/>
        <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c r="E10" s="162"/>
      <c r="F10" s="162"/>
      <c r="G10" s="162"/>
      <c r="H10" s="162"/>
      <c r="I10" s="162"/>
      <c r="J10" s="162"/>
      <c r="K10" s="162"/>
      <c r="L10" s="162"/>
      <c r="M10" s="162"/>
      <c r="N10" s="162"/>
      <c r="O10" s="162"/>
      <c r="P10" s="162"/>
      <c r="Q10" s="162"/>
      <c r="R10" s="162"/>
      <c r="S10" s="162"/>
      <c r="T10" s="163"/>
      <c r="U10" s="163"/>
      <c r="V10" s="163"/>
      <c r="W10" s="163"/>
      <c r="X10" s="163"/>
      <c r="Y10" s="162">
        <f t="shared" si="1"/>
        <v>0</v>
      </c>
      <c r="Z10" s="164" t="str">
        <f t="shared" si="2"/>
        <v/>
      </c>
      <c r="AA10" s="165">
        <f t="shared" si="3"/>
        <v>0</v>
      </c>
      <c r="AB10" s="164" t="str">
        <f t="shared" si="4"/>
        <v/>
      </c>
      <c r="AC10" s="166">
        <f t="shared" si="5"/>
        <v>0</v>
      </c>
      <c r="AD10" s="164" t="str">
        <f t="shared" si="6"/>
        <v/>
      </c>
      <c r="AE10" s="160">
        <v>4.0</v>
      </c>
      <c r="AF10" s="161" t="str">
        <f t="shared" si="7"/>
        <v>Melaniee  Aquino  Estrella</v>
      </c>
      <c r="AG10" s="162"/>
      <c r="AH10" s="162"/>
      <c r="AI10" s="162"/>
      <c r="AJ10" s="162"/>
      <c r="AK10" s="162"/>
      <c r="AL10" s="162"/>
      <c r="AM10" s="162"/>
      <c r="AN10" s="162"/>
      <c r="AO10" s="162"/>
      <c r="AP10" s="162"/>
      <c r="AQ10" s="162"/>
      <c r="AR10" s="162"/>
      <c r="AS10" s="162"/>
      <c r="AT10" s="162"/>
      <c r="AU10" s="162"/>
      <c r="AV10" s="162"/>
      <c r="AW10" s="162"/>
      <c r="AX10" s="163"/>
      <c r="AY10" s="163"/>
      <c r="AZ10" s="163"/>
      <c r="BA10" s="163"/>
      <c r="BB10" s="163">
        <f t="shared" si="8"/>
        <v>0</v>
      </c>
      <c r="BC10" s="164" t="str">
        <f t="shared" si="9"/>
        <v/>
      </c>
      <c r="BD10" s="166">
        <f t="shared" si="10"/>
        <v>0</v>
      </c>
      <c r="BE10" s="164" t="str">
        <f t="shared" si="11"/>
        <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c r="E11" s="162"/>
      <c r="F11" s="162"/>
      <c r="G11" s="162"/>
      <c r="H11" s="162"/>
      <c r="I11" s="162"/>
      <c r="J11" s="162"/>
      <c r="K11" s="162"/>
      <c r="L11" s="162"/>
      <c r="M11" s="162"/>
      <c r="N11" s="162"/>
      <c r="O11" s="162"/>
      <c r="P11" s="162"/>
      <c r="Q11" s="162"/>
      <c r="R11" s="162"/>
      <c r="S11" s="162"/>
      <c r="T11" s="162"/>
      <c r="U11" s="162"/>
      <c r="V11" s="163"/>
      <c r="W11" s="163"/>
      <c r="X11" s="163"/>
      <c r="Y11" s="162">
        <f t="shared" si="1"/>
        <v>0</v>
      </c>
      <c r="Z11" s="164" t="str">
        <f t="shared" si="2"/>
        <v/>
      </c>
      <c r="AA11" s="165">
        <f t="shared" si="3"/>
        <v>0</v>
      </c>
      <c r="AB11" s="164" t="str">
        <f t="shared" si="4"/>
        <v/>
      </c>
      <c r="AC11" s="166">
        <f t="shared" si="5"/>
        <v>0</v>
      </c>
      <c r="AD11" s="164" t="str">
        <f t="shared" si="6"/>
        <v/>
      </c>
      <c r="AE11" s="160">
        <v>5.0</v>
      </c>
      <c r="AF11" s="161" t="str">
        <f t="shared" si="7"/>
        <v>Jennifer  Asenjo  De Los Santos TRANSFERIDA 10/12/25</v>
      </c>
      <c r="AG11" s="162"/>
      <c r="AH11" s="162"/>
      <c r="AI11" s="162"/>
      <c r="AJ11" s="162"/>
      <c r="AK11" s="162"/>
      <c r="AL11" s="162"/>
      <c r="AM11" s="162"/>
      <c r="AN11" s="162"/>
      <c r="AO11" s="162"/>
      <c r="AP11" s="162"/>
      <c r="AQ11" s="162"/>
      <c r="AR11" s="162"/>
      <c r="AS11" s="162"/>
      <c r="AT11" s="162"/>
      <c r="AU11" s="162"/>
      <c r="AV11" s="162"/>
      <c r="AW11" s="162"/>
      <c r="AX11" s="163"/>
      <c r="AY11" s="163"/>
      <c r="AZ11" s="163"/>
      <c r="BA11" s="163"/>
      <c r="BB11" s="163">
        <f t="shared" si="8"/>
        <v>0</v>
      </c>
      <c r="BC11" s="164" t="str">
        <f t="shared" si="9"/>
        <v/>
      </c>
      <c r="BD11" s="166">
        <f t="shared" si="10"/>
        <v>0</v>
      </c>
      <c r="BE11" s="164" t="str">
        <f t="shared" si="11"/>
        <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c r="E12" s="162"/>
      <c r="F12" s="162"/>
      <c r="G12" s="162"/>
      <c r="H12" s="162"/>
      <c r="I12" s="162"/>
      <c r="J12" s="162"/>
      <c r="K12" s="162"/>
      <c r="L12" s="162"/>
      <c r="M12" s="162"/>
      <c r="N12" s="162"/>
      <c r="O12" s="162"/>
      <c r="P12" s="162"/>
      <c r="Q12" s="162"/>
      <c r="R12" s="162"/>
      <c r="S12" s="162"/>
      <c r="T12" s="163"/>
      <c r="U12" s="163"/>
      <c r="V12" s="163"/>
      <c r="W12" s="163"/>
      <c r="X12" s="163"/>
      <c r="Y12" s="162">
        <f t="shared" si="1"/>
        <v>0</v>
      </c>
      <c r="Z12" s="164" t="str">
        <f t="shared" si="2"/>
        <v/>
      </c>
      <c r="AA12" s="165">
        <f t="shared" si="3"/>
        <v>0</v>
      </c>
      <c r="AB12" s="164" t="str">
        <f t="shared" si="4"/>
        <v/>
      </c>
      <c r="AC12" s="166">
        <f t="shared" si="5"/>
        <v>0</v>
      </c>
      <c r="AD12" s="164" t="str">
        <f t="shared" si="6"/>
        <v/>
      </c>
      <c r="AE12" s="160">
        <v>6.0</v>
      </c>
      <c r="AF12" s="161" t="str">
        <f t="shared" si="7"/>
        <v>Leshlie Crismayri Bautista Quezada</v>
      </c>
      <c r="AG12" s="162"/>
      <c r="AH12" s="162"/>
      <c r="AI12" s="162"/>
      <c r="AJ12" s="162"/>
      <c r="AK12" s="162"/>
      <c r="AL12" s="162"/>
      <c r="AM12" s="162"/>
      <c r="AN12" s="162"/>
      <c r="AO12" s="162"/>
      <c r="AP12" s="162"/>
      <c r="AQ12" s="162"/>
      <c r="AR12" s="162"/>
      <c r="AS12" s="162"/>
      <c r="AT12" s="162"/>
      <c r="AU12" s="162"/>
      <c r="AV12" s="162"/>
      <c r="AW12" s="162"/>
      <c r="AX12" s="163"/>
      <c r="AY12" s="163"/>
      <c r="AZ12" s="163"/>
      <c r="BA12" s="163"/>
      <c r="BB12" s="163">
        <f t="shared" si="8"/>
        <v>0</v>
      </c>
      <c r="BC12" s="164" t="str">
        <f t="shared" si="9"/>
        <v/>
      </c>
      <c r="BD12" s="166">
        <f t="shared" si="10"/>
        <v>0</v>
      </c>
      <c r="BE12" s="164" t="str">
        <f t="shared" si="11"/>
        <v/>
      </c>
      <c r="BF12" s="166">
        <f t="shared" si="12"/>
        <v>0</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c r="E13" s="162"/>
      <c r="F13" s="162"/>
      <c r="G13" s="162"/>
      <c r="H13" s="162"/>
      <c r="I13" s="162"/>
      <c r="J13" s="162"/>
      <c r="K13" s="162"/>
      <c r="L13" s="162"/>
      <c r="M13" s="162"/>
      <c r="N13" s="162"/>
      <c r="O13" s="162"/>
      <c r="P13" s="162"/>
      <c r="Q13" s="162"/>
      <c r="R13" s="162"/>
      <c r="S13" s="162"/>
      <c r="T13" s="163"/>
      <c r="U13" s="163"/>
      <c r="V13" s="163"/>
      <c r="W13" s="163"/>
      <c r="X13" s="163"/>
      <c r="Y13" s="162">
        <f t="shared" si="1"/>
        <v>0</v>
      </c>
      <c r="Z13" s="164" t="str">
        <f t="shared" si="2"/>
        <v/>
      </c>
      <c r="AA13" s="165">
        <f t="shared" si="3"/>
        <v>0</v>
      </c>
      <c r="AB13" s="164" t="str">
        <f t="shared" si="4"/>
        <v/>
      </c>
      <c r="AC13" s="166">
        <f t="shared" si="5"/>
        <v>0</v>
      </c>
      <c r="AD13" s="164" t="str">
        <f t="shared" si="6"/>
        <v/>
      </c>
      <c r="AE13" s="160">
        <v>7.0</v>
      </c>
      <c r="AF13" s="161" t="str">
        <f t="shared" si="7"/>
        <v>Gilber  Bello Silva</v>
      </c>
      <c r="AG13" s="162"/>
      <c r="AH13" s="162"/>
      <c r="AI13" s="162"/>
      <c r="AJ13" s="162"/>
      <c r="AK13" s="162"/>
      <c r="AL13" s="162"/>
      <c r="AM13" s="162"/>
      <c r="AN13" s="162"/>
      <c r="AO13" s="162"/>
      <c r="AP13" s="162"/>
      <c r="AQ13" s="162"/>
      <c r="AR13" s="162"/>
      <c r="AS13" s="162"/>
      <c r="AT13" s="162"/>
      <c r="AU13" s="162"/>
      <c r="AV13" s="162"/>
      <c r="AW13" s="162"/>
      <c r="AX13" s="163"/>
      <c r="AY13" s="163"/>
      <c r="AZ13" s="163"/>
      <c r="BA13" s="163"/>
      <c r="BB13" s="163">
        <f t="shared" si="8"/>
        <v>0</v>
      </c>
      <c r="BC13" s="164" t="str">
        <f t="shared" si="9"/>
        <v/>
      </c>
      <c r="BD13" s="166">
        <f t="shared" si="10"/>
        <v>0</v>
      </c>
      <c r="BE13" s="164" t="str">
        <f t="shared" si="11"/>
        <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c r="E14" s="162"/>
      <c r="F14" s="162"/>
      <c r="G14" s="162"/>
      <c r="H14" s="162"/>
      <c r="I14" s="162"/>
      <c r="J14" s="162"/>
      <c r="K14" s="162"/>
      <c r="L14" s="162"/>
      <c r="M14" s="162"/>
      <c r="N14" s="162"/>
      <c r="O14" s="162"/>
      <c r="P14" s="162"/>
      <c r="Q14" s="162"/>
      <c r="R14" s="162"/>
      <c r="S14" s="162"/>
      <c r="T14" s="163"/>
      <c r="U14" s="163"/>
      <c r="V14" s="163"/>
      <c r="W14" s="163"/>
      <c r="X14" s="163"/>
      <c r="Y14" s="162">
        <f t="shared" si="1"/>
        <v>0</v>
      </c>
      <c r="Z14" s="164" t="str">
        <f t="shared" si="2"/>
        <v/>
      </c>
      <c r="AA14" s="165">
        <f t="shared" si="3"/>
        <v>0</v>
      </c>
      <c r="AB14" s="164" t="str">
        <f t="shared" si="4"/>
        <v/>
      </c>
      <c r="AC14" s="166">
        <f t="shared" si="5"/>
        <v>0</v>
      </c>
      <c r="AD14" s="164" t="str">
        <f t="shared" si="6"/>
        <v/>
      </c>
      <c r="AE14" s="160">
        <v>8.0</v>
      </c>
      <c r="AF14" s="161" t="str">
        <f t="shared" si="7"/>
        <v>Sherlyn Mariel Bernabel Lora</v>
      </c>
      <c r="AG14" s="162"/>
      <c r="AH14" s="162"/>
      <c r="AI14" s="162"/>
      <c r="AJ14" s="162"/>
      <c r="AK14" s="162"/>
      <c r="AL14" s="162"/>
      <c r="AM14" s="162"/>
      <c r="AN14" s="162"/>
      <c r="AO14" s="162"/>
      <c r="AP14" s="162"/>
      <c r="AQ14" s="162"/>
      <c r="AR14" s="162"/>
      <c r="AS14" s="162"/>
      <c r="AT14" s="162"/>
      <c r="AU14" s="162"/>
      <c r="AV14" s="162"/>
      <c r="AW14" s="162"/>
      <c r="AX14" s="163"/>
      <c r="AY14" s="163"/>
      <c r="AZ14" s="163"/>
      <c r="BA14" s="163"/>
      <c r="BB14" s="163">
        <f t="shared" si="8"/>
        <v>0</v>
      </c>
      <c r="BC14" s="164" t="str">
        <f t="shared" si="9"/>
        <v/>
      </c>
      <c r="BD14" s="166">
        <f t="shared" si="10"/>
        <v>0</v>
      </c>
      <c r="BE14" s="164" t="str">
        <f t="shared" si="11"/>
        <v/>
      </c>
      <c r="BF14" s="166">
        <f t="shared" si="12"/>
        <v>0</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c r="E15" s="162"/>
      <c r="F15" s="162"/>
      <c r="G15" s="162"/>
      <c r="H15" s="162"/>
      <c r="I15" s="162"/>
      <c r="J15" s="162"/>
      <c r="K15" s="162"/>
      <c r="L15" s="162"/>
      <c r="M15" s="162"/>
      <c r="N15" s="162"/>
      <c r="O15" s="162"/>
      <c r="P15" s="162"/>
      <c r="Q15" s="162"/>
      <c r="R15" s="162"/>
      <c r="S15" s="162"/>
      <c r="T15" s="163"/>
      <c r="U15" s="163"/>
      <c r="V15" s="163"/>
      <c r="W15" s="163"/>
      <c r="X15" s="163"/>
      <c r="Y15" s="162">
        <f t="shared" si="1"/>
        <v>0</v>
      </c>
      <c r="Z15" s="164" t="str">
        <f t="shared" si="2"/>
        <v/>
      </c>
      <c r="AA15" s="165">
        <f t="shared" si="3"/>
        <v>0</v>
      </c>
      <c r="AB15" s="164" t="str">
        <f t="shared" si="4"/>
        <v/>
      </c>
      <c r="AC15" s="166">
        <f t="shared" si="5"/>
        <v>0</v>
      </c>
      <c r="AD15" s="164" t="str">
        <f t="shared" si="6"/>
        <v/>
      </c>
      <c r="AE15" s="160">
        <v>9.0</v>
      </c>
      <c r="AF15" s="161" t="str">
        <f t="shared" si="7"/>
        <v>Erleen  Brito Castillo</v>
      </c>
      <c r="AG15" s="162"/>
      <c r="AH15" s="162"/>
      <c r="AI15" s="162"/>
      <c r="AJ15" s="162"/>
      <c r="AK15" s="162"/>
      <c r="AL15" s="162"/>
      <c r="AM15" s="162"/>
      <c r="AN15" s="162"/>
      <c r="AO15" s="162"/>
      <c r="AP15" s="162"/>
      <c r="AQ15" s="162"/>
      <c r="AR15" s="162"/>
      <c r="AS15" s="162"/>
      <c r="AT15" s="162"/>
      <c r="AU15" s="162"/>
      <c r="AV15" s="162"/>
      <c r="AW15" s="162"/>
      <c r="AX15" s="163"/>
      <c r="AY15" s="163"/>
      <c r="AZ15" s="163"/>
      <c r="BA15" s="163"/>
      <c r="BB15" s="163">
        <f t="shared" si="8"/>
        <v>0</v>
      </c>
      <c r="BC15" s="164" t="str">
        <f t="shared" si="9"/>
        <v/>
      </c>
      <c r="BD15" s="166">
        <f t="shared" si="10"/>
        <v>0</v>
      </c>
      <c r="BE15" s="164" t="str">
        <f t="shared" si="11"/>
        <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c r="E16" s="162"/>
      <c r="F16" s="162"/>
      <c r="G16" s="162"/>
      <c r="H16" s="162"/>
      <c r="I16" s="162"/>
      <c r="J16" s="162"/>
      <c r="K16" s="162"/>
      <c r="L16" s="162"/>
      <c r="M16" s="162"/>
      <c r="N16" s="162"/>
      <c r="O16" s="162"/>
      <c r="P16" s="162"/>
      <c r="Q16" s="162"/>
      <c r="R16" s="162"/>
      <c r="S16" s="162"/>
      <c r="T16" s="163"/>
      <c r="U16" s="163"/>
      <c r="V16" s="163"/>
      <c r="W16" s="163"/>
      <c r="X16" s="163"/>
      <c r="Y16" s="162">
        <f t="shared" si="1"/>
        <v>0</v>
      </c>
      <c r="Z16" s="164" t="str">
        <f t="shared" si="2"/>
        <v/>
      </c>
      <c r="AA16" s="165">
        <f t="shared" si="3"/>
        <v>0</v>
      </c>
      <c r="AB16" s="164" t="str">
        <f t="shared" si="4"/>
        <v/>
      </c>
      <c r="AC16" s="166">
        <f t="shared" si="5"/>
        <v>0</v>
      </c>
      <c r="AD16" s="164" t="str">
        <f t="shared" si="6"/>
        <v/>
      </c>
      <c r="AE16" s="160">
        <v>10.0</v>
      </c>
      <c r="AF16" s="161" t="str">
        <f t="shared" si="7"/>
        <v>Brianny  Caraballo Guzmán</v>
      </c>
      <c r="AG16" s="162"/>
      <c r="AH16" s="162"/>
      <c r="AI16" s="162"/>
      <c r="AJ16" s="162"/>
      <c r="AK16" s="162"/>
      <c r="AL16" s="162"/>
      <c r="AM16" s="162"/>
      <c r="AN16" s="162"/>
      <c r="AO16" s="162"/>
      <c r="AP16" s="162"/>
      <c r="AQ16" s="162"/>
      <c r="AR16" s="162"/>
      <c r="AS16" s="162"/>
      <c r="AT16" s="162"/>
      <c r="AU16" s="162"/>
      <c r="AV16" s="162"/>
      <c r="AW16" s="162"/>
      <c r="AX16" s="163"/>
      <c r="AY16" s="163"/>
      <c r="AZ16" s="163"/>
      <c r="BA16" s="163"/>
      <c r="BB16" s="163">
        <f t="shared" si="8"/>
        <v>0</v>
      </c>
      <c r="BC16" s="164" t="str">
        <f t="shared" si="9"/>
        <v/>
      </c>
      <c r="BD16" s="166">
        <f t="shared" si="10"/>
        <v>0</v>
      </c>
      <c r="BE16" s="164" t="str">
        <f t="shared" si="11"/>
        <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c r="E17" s="162"/>
      <c r="F17" s="162"/>
      <c r="G17" s="162"/>
      <c r="H17" s="162"/>
      <c r="I17" s="162"/>
      <c r="J17" s="162"/>
      <c r="K17" s="162"/>
      <c r="L17" s="162"/>
      <c r="M17" s="162"/>
      <c r="N17" s="162"/>
      <c r="O17" s="162"/>
      <c r="P17" s="162"/>
      <c r="Q17" s="162"/>
      <c r="R17" s="162"/>
      <c r="S17" s="162"/>
      <c r="T17" s="163"/>
      <c r="U17" s="163"/>
      <c r="V17" s="163"/>
      <c r="W17" s="163"/>
      <c r="X17" s="163"/>
      <c r="Y17" s="162">
        <f t="shared" si="1"/>
        <v>0</v>
      </c>
      <c r="Z17" s="164" t="str">
        <f t="shared" si="2"/>
        <v/>
      </c>
      <c r="AA17" s="165">
        <f t="shared" si="3"/>
        <v>0</v>
      </c>
      <c r="AB17" s="164" t="str">
        <f t="shared" si="4"/>
        <v/>
      </c>
      <c r="AC17" s="166">
        <f t="shared" si="5"/>
        <v>0</v>
      </c>
      <c r="AD17" s="164" t="str">
        <f t="shared" si="6"/>
        <v/>
      </c>
      <c r="AE17" s="160">
        <v>11.0</v>
      </c>
      <c r="AF17" s="161" t="str">
        <f t="shared" si="7"/>
        <v>Scarlet  Castillo</v>
      </c>
      <c r="AG17" s="162"/>
      <c r="AH17" s="162"/>
      <c r="AI17" s="162"/>
      <c r="AJ17" s="162"/>
      <c r="AK17" s="162"/>
      <c r="AL17" s="162"/>
      <c r="AM17" s="162"/>
      <c r="AN17" s="162"/>
      <c r="AO17" s="162"/>
      <c r="AP17" s="162"/>
      <c r="AQ17" s="162"/>
      <c r="AR17" s="162"/>
      <c r="AS17" s="162"/>
      <c r="AT17" s="162"/>
      <c r="AU17" s="162"/>
      <c r="AV17" s="162"/>
      <c r="AW17" s="162"/>
      <c r="AX17" s="163"/>
      <c r="AY17" s="163"/>
      <c r="AZ17" s="163"/>
      <c r="BA17" s="163"/>
      <c r="BB17" s="163">
        <f t="shared" si="8"/>
        <v>0</v>
      </c>
      <c r="BC17" s="164" t="str">
        <f t="shared" si="9"/>
        <v/>
      </c>
      <c r="BD17" s="166">
        <f t="shared" si="10"/>
        <v>0</v>
      </c>
      <c r="BE17" s="164" t="str">
        <f t="shared" si="11"/>
        <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c r="E18" s="162"/>
      <c r="F18" s="162"/>
      <c r="G18" s="162"/>
      <c r="H18" s="162"/>
      <c r="I18" s="162"/>
      <c r="J18" s="162"/>
      <c r="K18" s="162"/>
      <c r="L18" s="162"/>
      <c r="M18" s="162"/>
      <c r="N18" s="163"/>
      <c r="O18" s="162"/>
      <c r="P18" s="162"/>
      <c r="Q18" s="162"/>
      <c r="R18" s="162"/>
      <c r="S18" s="162"/>
      <c r="T18" s="163"/>
      <c r="U18" s="163"/>
      <c r="V18" s="163"/>
      <c r="W18" s="163"/>
      <c r="X18" s="163"/>
      <c r="Y18" s="162">
        <f t="shared" si="1"/>
        <v>0</v>
      </c>
      <c r="Z18" s="164" t="str">
        <f t="shared" si="2"/>
        <v/>
      </c>
      <c r="AA18" s="165">
        <f t="shared" si="3"/>
        <v>0</v>
      </c>
      <c r="AB18" s="164" t="str">
        <f t="shared" si="4"/>
        <v/>
      </c>
      <c r="AC18" s="166">
        <f t="shared" si="5"/>
        <v>0</v>
      </c>
      <c r="AD18" s="164" t="str">
        <f t="shared" si="6"/>
        <v/>
      </c>
      <c r="AE18" s="160">
        <v>12.0</v>
      </c>
      <c r="AF18" s="161" t="str">
        <f t="shared" si="7"/>
        <v>Yarselin  Cruz Peña</v>
      </c>
      <c r="AG18" s="162"/>
      <c r="AH18" s="162"/>
      <c r="AI18" s="162"/>
      <c r="AJ18" s="162"/>
      <c r="AK18" s="162"/>
      <c r="AL18" s="162"/>
      <c r="AM18" s="162"/>
      <c r="AN18" s="162"/>
      <c r="AO18" s="162"/>
      <c r="AP18" s="162"/>
      <c r="AQ18" s="162"/>
      <c r="AR18" s="162"/>
      <c r="AS18" s="162"/>
      <c r="AT18" s="162"/>
      <c r="AU18" s="162"/>
      <c r="AV18" s="162"/>
      <c r="AW18" s="162"/>
      <c r="AX18" s="163"/>
      <c r="AY18" s="163"/>
      <c r="AZ18" s="163"/>
      <c r="BA18" s="163"/>
      <c r="BB18" s="163">
        <f t="shared" si="8"/>
        <v>0</v>
      </c>
      <c r="BC18" s="164" t="str">
        <f t="shared" si="9"/>
        <v/>
      </c>
      <c r="BD18" s="166">
        <f t="shared" si="10"/>
        <v>0</v>
      </c>
      <c r="BE18" s="164" t="str">
        <f t="shared" si="11"/>
        <v/>
      </c>
      <c r="BF18" s="166">
        <f t="shared" si="12"/>
        <v>0</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c r="E19" s="162"/>
      <c r="F19" s="162"/>
      <c r="G19" s="162"/>
      <c r="H19" s="162"/>
      <c r="I19" s="162"/>
      <c r="J19" s="162"/>
      <c r="K19" s="162"/>
      <c r="L19" s="162"/>
      <c r="M19" s="162"/>
      <c r="N19" s="162"/>
      <c r="O19" s="162"/>
      <c r="P19" s="162"/>
      <c r="Q19" s="162"/>
      <c r="R19" s="162"/>
      <c r="S19" s="162"/>
      <c r="T19" s="163"/>
      <c r="U19" s="163"/>
      <c r="V19" s="163"/>
      <c r="W19" s="163"/>
      <c r="X19" s="163"/>
      <c r="Y19" s="162">
        <f t="shared" si="1"/>
        <v>0</v>
      </c>
      <c r="Z19" s="164" t="str">
        <f t="shared" si="2"/>
        <v/>
      </c>
      <c r="AA19" s="165">
        <f t="shared" si="3"/>
        <v>0</v>
      </c>
      <c r="AB19" s="164" t="str">
        <f t="shared" si="4"/>
        <v/>
      </c>
      <c r="AC19" s="166">
        <f t="shared" si="5"/>
        <v>0</v>
      </c>
      <c r="AD19" s="164" t="str">
        <f t="shared" si="6"/>
        <v/>
      </c>
      <c r="AE19" s="160">
        <v>13.0</v>
      </c>
      <c r="AF19" s="161" t="str">
        <f t="shared" si="7"/>
        <v>Fernando José Díaz Fernández</v>
      </c>
      <c r="AG19" s="162"/>
      <c r="AH19" s="162"/>
      <c r="AI19" s="162"/>
      <c r="AJ19" s="162"/>
      <c r="AK19" s="162"/>
      <c r="AL19" s="162"/>
      <c r="AM19" s="162"/>
      <c r="AN19" s="162"/>
      <c r="AO19" s="162"/>
      <c r="AP19" s="162"/>
      <c r="AQ19" s="162"/>
      <c r="AR19" s="162"/>
      <c r="AS19" s="162"/>
      <c r="AT19" s="162"/>
      <c r="AU19" s="162"/>
      <c r="AV19" s="162"/>
      <c r="AW19" s="162"/>
      <c r="AX19" s="163"/>
      <c r="AY19" s="163"/>
      <c r="AZ19" s="163"/>
      <c r="BA19" s="163"/>
      <c r="BB19" s="163">
        <f t="shared" si="8"/>
        <v>0</v>
      </c>
      <c r="BC19" s="164" t="str">
        <f t="shared" si="9"/>
        <v/>
      </c>
      <c r="BD19" s="166">
        <f t="shared" si="10"/>
        <v>0</v>
      </c>
      <c r="BE19" s="164" t="str">
        <f t="shared" si="11"/>
        <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c r="E20" s="162"/>
      <c r="F20" s="162"/>
      <c r="G20" s="162"/>
      <c r="H20" s="162"/>
      <c r="I20" s="162"/>
      <c r="J20" s="162"/>
      <c r="K20" s="162"/>
      <c r="L20" s="162"/>
      <c r="M20" s="162"/>
      <c r="N20" s="162"/>
      <c r="O20" s="162"/>
      <c r="P20" s="162"/>
      <c r="Q20" s="162"/>
      <c r="R20" s="162"/>
      <c r="S20" s="162"/>
      <c r="T20" s="163"/>
      <c r="U20" s="163"/>
      <c r="V20" s="163"/>
      <c r="W20" s="163"/>
      <c r="X20" s="163"/>
      <c r="Y20" s="162">
        <f t="shared" si="1"/>
        <v>0</v>
      </c>
      <c r="Z20" s="164" t="str">
        <f t="shared" si="2"/>
        <v/>
      </c>
      <c r="AA20" s="165">
        <f t="shared" si="3"/>
        <v>0</v>
      </c>
      <c r="AB20" s="164" t="str">
        <f t="shared" si="4"/>
        <v/>
      </c>
      <c r="AC20" s="166">
        <f t="shared" si="5"/>
        <v>0</v>
      </c>
      <c r="AD20" s="164" t="str">
        <f t="shared" si="6"/>
        <v/>
      </c>
      <c r="AE20" s="160">
        <v>14.0</v>
      </c>
      <c r="AF20" s="161" t="str">
        <f t="shared" si="7"/>
        <v>Scarlett  Espinal Estéves</v>
      </c>
      <c r="AG20" s="162"/>
      <c r="AH20" s="162"/>
      <c r="AI20" s="162"/>
      <c r="AJ20" s="162"/>
      <c r="AK20" s="162"/>
      <c r="AL20" s="162"/>
      <c r="AM20" s="162"/>
      <c r="AN20" s="162"/>
      <c r="AO20" s="162"/>
      <c r="AP20" s="162"/>
      <c r="AQ20" s="162"/>
      <c r="AR20" s="162"/>
      <c r="AS20" s="162"/>
      <c r="AT20" s="162"/>
      <c r="AU20" s="162"/>
      <c r="AV20" s="162"/>
      <c r="AW20" s="162"/>
      <c r="AX20" s="163"/>
      <c r="AY20" s="163"/>
      <c r="AZ20" s="163"/>
      <c r="BA20" s="163"/>
      <c r="BB20" s="163">
        <f t="shared" si="8"/>
        <v>0</v>
      </c>
      <c r="BC20" s="164" t="str">
        <f t="shared" si="9"/>
        <v/>
      </c>
      <c r="BD20" s="166">
        <f t="shared" si="10"/>
        <v>0</v>
      </c>
      <c r="BE20" s="164" t="str">
        <f t="shared" si="11"/>
        <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c r="E21" s="162"/>
      <c r="F21" s="162"/>
      <c r="G21" s="162"/>
      <c r="H21" s="162"/>
      <c r="I21" s="162"/>
      <c r="J21" s="162"/>
      <c r="K21" s="162"/>
      <c r="L21" s="162"/>
      <c r="M21" s="162"/>
      <c r="N21" s="162"/>
      <c r="O21" s="162"/>
      <c r="P21" s="162"/>
      <c r="Q21" s="162"/>
      <c r="R21" s="162"/>
      <c r="S21" s="162"/>
      <c r="T21" s="163"/>
      <c r="U21" s="163"/>
      <c r="V21" s="163"/>
      <c r="W21" s="163"/>
      <c r="X21" s="163"/>
      <c r="Y21" s="162">
        <f t="shared" si="1"/>
        <v>0</v>
      </c>
      <c r="Z21" s="164" t="str">
        <f t="shared" si="2"/>
        <v/>
      </c>
      <c r="AA21" s="165">
        <f t="shared" si="3"/>
        <v>0</v>
      </c>
      <c r="AB21" s="164" t="str">
        <f t="shared" si="4"/>
        <v/>
      </c>
      <c r="AC21" s="166">
        <f t="shared" si="5"/>
        <v>0</v>
      </c>
      <c r="AD21" s="164" t="str">
        <f t="shared" si="6"/>
        <v/>
      </c>
      <c r="AE21" s="160">
        <v>15.0</v>
      </c>
      <c r="AF21" s="161" t="str">
        <f t="shared" si="7"/>
        <v>José Manuel Estrella</v>
      </c>
      <c r="AG21" s="162"/>
      <c r="AH21" s="162"/>
      <c r="AI21" s="162"/>
      <c r="AJ21" s="162"/>
      <c r="AK21" s="162"/>
      <c r="AL21" s="162"/>
      <c r="AM21" s="162"/>
      <c r="AN21" s="162"/>
      <c r="AO21" s="162"/>
      <c r="AP21" s="162"/>
      <c r="AQ21" s="162"/>
      <c r="AR21" s="162"/>
      <c r="AS21" s="162"/>
      <c r="AT21" s="162"/>
      <c r="AU21" s="162"/>
      <c r="AV21" s="162"/>
      <c r="AW21" s="162"/>
      <c r="AX21" s="163"/>
      <c r="AY21" s="163"/>
      <c r="AZ21" s="163"/>
      <c r="BA21" s="163"/>
      <c r="BB21" s="163">
        <f t="shared" si="8"/>
        <v>0</v>
      </c>
      <c r="BC21" s="164" t="str">
        <f t="shared" si="9"/>
        <v/>
      </c>
      <c r="BD21" s="166">
        <f t="shared" si="10"/>
        <v>0</v>
      </c>
      <c r="BE21" s="164" t="str">
        <f t="shared" si="11"/>
        <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c r="E22" s="162"/>
      <c r="F22" s="162"/>
      <c r="G22" s="162"/>
      <c r="H22" s="162"/>
      <c r="I22" s="162"/>
      <c r="J22" s="162"/>
      <c r="K22" s="162"/>
      <c r="L22" s="162"/>
      <c r="M22" s="162"/>
      <c r="N22" s="162"/>
      <c r="O22" s="162"/>
      <c r="P22" s="162"/>
      <c r="Q22" s="162"/>
      <c r="R22" s="162"/>
      <c r="S22" s="162"/>
      <c r="T22" s="163"/>
      <c r="U22" s="163"/>
      <c r="V22" s="163"/>
      <c r="W22" s="163"/>
      <c r="X22" s="163"/>
      <c r="Y22" s="162">
        <f t="shared" si="1"/>
        <v>0</v>
      </c>
      <c r="Z22" s="164" t="str">
        <f t="shared" si="2"/>
        <v/>
      </c>
      <c r="AA22" s="165">
        <f t="shared" si="3"/>
        <v>0</v>
      </c>
      <c r="AB22" s="164" t="str">
        <f t="shared" si="4"/>
        <v/>
      </c>
      <c r="AC22" s="166">
        <f t="shared" si="5"/>
        <v>0</v>
      </c>
      <c r="AD22" s="164" t="str">
        <f t="shared" si="6"/>
        <v/>
      </c>
      <c r="AE22" s="160">
        <v>16.0</v>
      </c>
      <c r="AF22" s="161" t="str">
        <f t="shared" si="7"/>
        <v>Misael Starberk Ferreras Pérez</v>
      </c>
      <c r="AG22" s="162"/>
      <c r="AH22" s="162"/>
      <c r="AI22" s="162"/>
      <c r="AJ22" s="162"/>
      <c r="AK22" s="162"/>
      <c r="AL22" s="162"/>
      <c r="AM22" s="162"/>
      <c r="AN22" s="162"/>
      <c r="AO22" s="162"/>
      <c r="AP22" s="162"/>
      <c r="AQ22" s="162"/>
      <c r="AR22" s="162"/>
      <c r="AS22" s="162"/>
      <c r="AT22" s="162"/>
      <c r="AU22" s="162"/>
      <c r="AV22" s="162"/>
      <c r="AW22" s="162"/>
      <c r="AX22" s="163"/>
      <c r="AY22" s="163"/>
      <c r="AZ22" s="163"/>
      <c r="BA22" s="163"/>
      <c r="BB22" s="163">
        <f t="shared" si="8"/>
        <v>0</v>
      </c>
      <c r="BC22" s="164" t="str">
        <f t="shared" si="9"/>
        <v/>
      </c>
      <c r="BD22" s="166">
        <f t="shared" si="10"/>
        <v>0</v>
      </c>
      <c r="BE22" s="164" t="str">
        <f t="shared" si="11"/>
        <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c r="E23" s="162"/>
      <c r="F23" s="162"/>
      <c r="G23" s="162"/>
      <c r="H23" s="162"/>
      <c r="I23" s="162"/>
      <c r="J23" s="162"/>
      <c r="K23" s="162"/>
      <c r="L23" s="162"/>
      <c r="M23" s="162"/>
      <c r="N23" s="162"/>
      <c r="O23" s="162"/>
      <c r="P23" s="162"/>
      <c r="Q23" s="162"/>
      <c r="R23" s="162"/>
      <c r="S23" s="162"/>
      <c r="T23" s="163"/>
      <c r="U23" s="163"/>
      <c r="V23" s="163"/>
      <c r="W23" s="163"/>
      <c r="X23" s="163"/>
      <c r="Y23" s="162">
        <f t="shared" si="1"/>
        <v>0</v>
      </c>
      <c r="Z23" s="164" t="str">
        <f t="shared" si="2"/>
        <v/>
      </c>
      <c r="AA23" s="165">
        <f t="shared" si="3"/>
        <v>0</v>
      </c>
      <c r="AB23" s="164" t="str">
        <f t="shared" si="4"/>
        <v/>
      </c>
      <c r="AC23" s="166">
        <f t="shared" si="5"/>
        <v>0</v>
      </c>
      <c r="AD23" s="164" t="str">
        <f t="shared" si="6"/>
        <v/>
      </c>
      <c r="AE23" s="160">
        <v>17.0</v>
      </c>
      <c r="AF23" s="161" t="str">
        <f t="shared" si="7"/>
        <v>Ruth Esther Fernández Rodríguez</v>
      </c>
      <c r="AG23" s="162"/>
      <c r="AH23" s="162"/>
      <c r="AI23" s="162"/>
      <c r="AJ23" s="162"/>
      <c r="AK23" s="162"/>
      <c r="AL23" s="162"/>
      <c r="AM23" s="162"/>
      <c r="AN23" s="162"/>
      <c r="AO23" s="162"/>
      <c r="AP23" s="162"/>
      <c r="AQ23" s="162"/>
      <c r="AR23" s="162"/>
      <c r="AS23" s="162"/>
      <c r="AT23" s="162"/>
      <c r="AU23" s="162"/>
      <c r="AV23" s="162"/>
      <c r="AW23" s="162"/>
      <c r="AX23" s="163"/>
      <c r="AY23" s="163"/>
      <c r="AZ23" s="163"/>
      <c r="BA23" s="163"/>
      <c r="BB23" s="163">
        <f t="shared" si="8"/>
        <v>0</v>
      </c>
      <c r="BC23" s="164" t="str">
        <f t="shared" si="9"/>
        <v/>
      </c>
      <c r="BD23" s="166">
        <f t="shared" si="10"/>
        <v>0</v>
      </c>
      <c r="BE23" s="164" t="str">
        <f t="shared" si="11"/>
        <v/>
      </c>
      <c r="BF23" s="166">
        <f t="shared" si="12"/>
        <v>0</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c r="E24" s="162"/>
      <c r="F24" s="162"/>
      <c r="G24" s="162"/>
      <c r="H24" s="162"/>
      <c r="I24" s="162"/>
      <c r="J24" s="162"/>
      <c r="K24" s="162"/>
      <c r="L24" s="162"/>
      <c r="M24" s="162"/>
      <c r="N24" s="162"/>
      <c r="O24" s="162"/>
      <c r="P24" s="162"/>
      <c r="Q24" s="162"/>
      <c r="R24" s="162"/>
      <c r="S24" s="162"/>
      <c r="T24" s="163"/>
      <c r="U24" s="163"/>
      <c r="V24" s="163"/>
      <c r="W24" s="163"/>
      <c r="X24" s="163"/>
      <c r="Y24" s="162">
        <f t="shared" si="1"/>
        <v>0</v>
      </c>
      <c r="Z24" s="164" t="str">
        <f t="shared" si="2"/>
        <v/>
      </c>
      <c r="AA24" s="165">
        <f t="shared" si="3"/>
        <v>0</v>
      </c>
      <c r="AB24" s="164" t="str">
        <f t="shared" si="4"/>
        <v/>
      </c>
      <c r="AC24" s="166">
        <f t="shared" si="5"/>
        <v>0</v>
      </c>
      <c r="AD24" s="164" t="str">
        <f t="shared" si="6"/>
        <v/>
      </c>
      <c r="AE24" s="160">
        <v>18.0</v>
      </c>
      <c r="AF24" s="161" t="str">
        <f t="shared" si="7"/>
        <v>Discairy  Filpo Estrella</v>
      </c>
      <c r="AG24" s="162"/>
      <c r="AH24" s="162"/>
      <c r="AI24" s="162"/>
      <c r="AJ24" s="162"/>
      <c r="AK24" s="162"/>
      <c r="AL24" s="162"/>
      <c r="AM24" s="162"/>
      <c r="AN24" s="162"/>
      <c r="AO24" s="162"/>
      <c r="AP24" s="162"/>
      <c r="AQ24" s="162"/>
      <c r="AR24" s="162"/>
      <c r="AS24" s="162"/>
      <c r="AT24" s="162"/>
      <c r="AU24" s="162"/>
      <c r="AV24" s="162"/>
      <c r="AW24" s="162"/>
      <c r="AX24" s="163"/>
      <c r="AY24" s="163"/>
      <c r="AZ24" s="163"/>
      <c r="BA24" s="163"/>
      <c r="BB24" s="163">
        <f t="shared" si="8"/>
        <v>0</v>
      </c>
      <c r="BC24" s="164" t="str">
        <f t="shared" si="9"/>
        <v/>
      </c>
      <c r="BD24" s="166">
        <f t="shared" si="10"/>
        <v>0</v>
      </c>
      <c r="BE24" s="164" t="str">
        <f t="shared" si="11"/>
        <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c r="E25" s="162"/>
      <c r="F25" s="162"/>
      <c r="G25" s="162"/>
      <c r="H25" s="162"/>
      <c r="I25" s="162"/>
      <c r="J25" s="162"/>
      <c r="K25" s="162"/>
      <c r="L25" s="162"/>
      <c r="M25" s="162"/>
      <c r="N25" s="162"/>
      <c r="O25" s="162"/>
      <c r="P25" s="162"/>
      <c r="Q25" s="162"/>
      <c r="R25" s="162"/>
      <c r="S25" s="162"/>
      <c r="T25" s="163"/>
      <c r="U25" s="163"/>
      <c r="V25" s="163"/>
      <c r="W25" s="163"/>
      <c r="X25" s="163"/>
      <c r="Y25" s="162">
        <f t="shared" si="1"/>
        <v>0</v>
      </c>
      <c r="Z25" s="164" t="str">
        <f t="shared" si="2"/>
        <v/>
      </c>
      <c r="AA25" s="165">
        <f t="shared" si="3"/>
        <v>0</v>
      </c>
      <c r="AB25" s="164" t="str">
        <f t="shared" si="4"/>
        <v/>
      </c>
      <c r="AC25" s="166">
        <f t="shared" si="5"/>
        <v>0</v>
      </c>
      <c r="AD25" s="164" t="str">
        <f t="shared" si="6"/>
        <v/>
      </c>
      <c r="AE25" s="160">
        <v>19.0</v>
      </c>
      <c r="AF25" s="161" t="str">
        <f t="shared" si="7"/>
        <v>Alexis Enmanuel Gil  Sánchez</v>
      </c>
      <c r="AG25" s="162"/>
      <c r="AH25" s="162"/>
      <c r="AI25" s="162"/>
      <c r="AJ25" s="162"/>
      <c r="AK25" s="162"/>
      <c r="AL25" s="162"/>
      <c r="AM25" s="162"/>
      <c r="AN25" s="162"/>
      <c r="AO25" s="162"/>
      <c r="AP25" s="162"/>
      <c r="AQ25" s="162"/>
      <c r="AR25" s="162"/>
      <c r="AS25" s="162"/>
      <c r="AT25" s="162"/>
      <c r="AU25" s="162"/>
      <c r="AV25" s="162"/>
      <c r="AW25" s="162"/>
      <c r="AX25" s="163"/>
      <c r="AY25" s="163"/>
      <c r="AZ25" s="163"/>
      <c r="BA25" s="163"/>
      <c r="BB25" s="163">
        <f t="shared" si="8"/>
        <v>0</v>
      </c>
      <c r="BC25" s="164" t="str">
        <f t="shared" si="9"/>
        <v/>
      </c>
      <c r="BD25" s="166">
        <f t="shared" si="10"/>
        <v>0</v>
      </c>
      <c r="BE25" s="164" t="str">
        <f t="shared" si="11"/>
        <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c r="E26" s="162"/>
      <c r="F26" s="162"/>
      <c r="G26" s="162"/>
      <c r="H26" s="162"/>
      <c r="I26" s="162"/>
      <c r="J26" s="162"/>
      <c r="K26" s="162"/>
      <c r="L26" s="162"/>
      <c r="M26" s="162"/>
      <c r="N26" s="162"/>
      <c r="O26" s="162"/>
      <c r="P26" s="162"/>
      <c r="Q26" s="162"/>
      <c r="R26" s="162"/>
      <c r="S26" s="162"/>
      <c r="T26" s="163"/>
      <c r="U26" s="163"/>
      <c r="V26" s="163"/>
      <c r="W26" s="163"/>
      <c r="X26" s="163"/>
      <c r="Y26" s="162">
        <f t="shared" si="1"/>
        <v>0</v>
      </c>
      <c r="Z26" s="164" t="str">
        <f t="shared" si="2"/>
        <v/>
      </c>
      <c r="AA26" s="165">
        <f t="shared" si="3"/>
        <v>0</v>
      </c>
      <c r="AB26" s="164" t="str">
        <f t="shared" si="4"/>
        <v/>
      </c>
      <c r="AC26" s="166">
        <f t="shared" si="5"/>
        <v>0</v>
      </c>
      <c r="AD26" s="164" t="str">
        <f t="shared" si="6"/>
        <v/>
      </c>
      <c r="AE26" s="160">
        <v>20.0</v>
      </c>
      <c r="AF26" s="161" t="str">
        <f t="shared" si="7"/>
        <v>Ayendy Jesús Guzmán</v>
      </c>
      <c r="AG26" s="162"/>
      <c r="AH26" s="162"/>
      <c r="AI26" s="162"/>
      <c r="AJ26" s="162"/>
      <c r="AK26" s="162"/>
      <c r="AL26" s="162"/>
      <c r="AM26" s="162"/>
      <c r="AN26" s="162"/>
      <c r="AO26" s="162"/>
      <c r="AP26" s="162"/>
      <c r="AQ26" s="162"/>
      <c r="AR26" s="162"/>
      <c r="AS26" s="162"/>
      <c r="AT26" s="162"/>
      <c r="AU26" s="162"/>
      <c r="AV26" s="162"/>
      <c r="AW26" s="162"/>
      <c r="AX26" s="163"/>
      <c r="AY26" s="163"/>
      <c r="AZ26" s="163"/>
      <c r="BA26" s="163"/>
      <c r="BB26" s="163">
        <f t="shared" si="8"/>
        <v>0</v>
      </c>
      <c r="BC26" s="164" t="str">
        <f t="shared" si="9"/>
        <v/>
      </c>
      <c r="BD26" s="166">
        <f t="shared" si="10"/>
        <v>0</v>
      </c>
      <c r="BE26" s="164" t="str">
        <f t="shared" si="11"/>
        <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c r="E27" s="162"/>
      <c r="F27" s="162"/>
      <c r="G27" s="162"/>
      <c r="H27" s="162"/>
      <c r="I27" s="162"/>
      <c r="J27" s="162"/>
      <c r="K27" s="162"/>
      <c r="L27" s="162"/>
      <c r="M27" s="162"/>
      <c r="N27" s="162"/>
      <c r="O27" s="162"/>
      <c r="P27" s="162"/>
      <c r="Q27" s="162"/>
      <c r="R27" s="162"/>
      <c r="S27" s="162"/>
      <c r="T27" s="163"/>
      <c r="U27" s="163"/>
      <c r="V27" s="163"/>
      <c r="W27" s="163"/>
      <c r="X27" s="163"/>
      <c r="Y27" s="162">
        <f t="shared" si="1"/>
        <v>0</v>
      </c>
      <c r="Z27" s="164" t="str">
        <f t="shared" si="2"/>
        <v/>
      </c>
      <c r="AA27" s="165">
        <f t="shared" si="3"/>
        <v>0</v>
      </c>
      <c r="AB27" s="164" t="str">
        <f t="shared" si="4"/>
        <v/>
      </c>
      <c r="AC27" s="166">
        <f t="shared" si="5"/>
        <v>0</v>
      </c>
      <c r="AD27" s="164" t="str">
        <f t="shared" si="6"/>
        <v/>
      </c>
      <c r="AE27" s="160">
        <v>21.0</v>
      </c>
      <c r="AF27" s="161" t="str">
        <f t="shared" si="7"/>
        <v>Yassir  Hernández Disla</v>
      </c>
      <c r="AG27" s="162"/>
      <c r="AH27" s="162"/>
      <c r="AI27" s="162"/>
      <c r="AJ27" s="162"/>
      <c r="AK27" s="162"/>
      <c r="AL27" s="162"/>
      <c r="AM27" s="162"/>
      <c r="AN27" s="162"/>
      <c r="AO27" s="162"/>
      <c r="AP27" s="162"/>
      <c r="AQ27" s="162"/>
      <c r="AR27" s="162"/>
      <c r="AS27" s="162"/>
      <c r="AT27" s="162"/>
      <c r="AU27" s="162"/>
      <c r="AV27" s="162"/>
      <c r="AW27" s="162"/>
      <c r="AX27" s="163"/>
      <c r="AY27" s="163"/>
      <c r="AZ27" s="163"/>
      <c r="BA27" s="163"/>
      <c r="BB27" s="163">
        <f t="shared" si="8"/>
        <v>0</v>
      </c>
      <c r="BC27" s="164" t="str">
        <f t="shared" si="9"/>
        <v/>
      </c>
      <c r="BD27" s="166">
        <f t="shared" si="10"/>
        <v>0</v>
      </c>
      <c r="BE27" s="164" t="str">
        <f t="shared" si="11"/>
        <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c r="E28" s="162"/>
      <c r="F28" s="162"/>
      <c r="G28" s="162"/>
      <c r="H28" s="162"/>
      <c r="I28" s="162"/>
      <c r="J28" s="162"/>
      <c r="K28" s="162"/>
      <c r="L28" s="162"/>
      <c r="M28" s="162"/>
      <c r="N28" s="162"/>
      <c r="O28" s="162"/>
      <c r="P28" s="162"/>
      <c r="Q28" s="162"/>
      <c r="R28" s="162"/>
      <c r="S28" s="162"/>
      <c r="T28" s="163"/>
      <c r="U28" s="163"/>
      <c r="V28" s="163"/>
      <c r="W28" s="163"/>
      <c r="X28" s="163"/>
      <c r="Y28" s="162">
        <f t="shared" si="1"/>
        <v>0</v>
      </c>
      <c r="Z28" s="164" t="str">
        <f t="shared" si="2"/>
        <v/>
      </c>
      <c r="AA28" s="165">
        <f t="shared" si="3"/>
        <v>0</v>
      </c>
      <c r="AB28" s="164" t="str">
        <f t="shared" si="4"/>
        <v/>
      </c>
      <c r="AC28" s="166">
        <f t="shared" si="5"/>
        <v>0</v>
      </c>
      <c r="AD28" s="164" t="str">
        <f t="shared" si="6"/>
        <v/>
      </c>
      <c r="AE28" s="160">
        <v>22.0</v>
      </c>
      <c r="AF28" s="161" t="str">
        <f t="shared" si="7"/>
        <v>Yadiel  Jiménez Betances</v>
      </c>
      <c r="AG28" s="162"/>
      <c r="AH28" s="162"/>
      <c r="AI28" s="162"/>
      <c r="AJ28" s="162"/>
      <c r="AK28" s="162"/>
      <c r="AL28" s="162"/>
      <c r="AM28" s="162"/>
      <c r="AN28" s="162"/>
      <c r="AO28" s="162"/>
      <c r="AP28" s="162"/>
      <c r="AQ28" s="162"/>
      <c r="AR28" s="162"/>
      <c r="AS28" s="162"/>
      <c r="AT28" s="162"/>
      <c r="AU28" s="162"/>
      <c r="AV28" s="162"/>
      <c r="AW28" s="162"/>
      <c r="AX28" s="163"/>
      <c r="AY28" s="163"/>
      <c r="AZ28" s="163"/>
      <c r="BA28" s="163"/>
      <c r="BB28" s="163">
        <f t="shared" si="8"/>
        <v>0</v>
      </c>
      <c r="BC28" s="164" t="str">
        <f t="shared" si="9"/>
        <v/>
      </c>
      <c r="BD28" s="166">
        <f t="shared" si="10"/>
        <v>0</v>
      </c>
      <c r="BE28" s="164" t="str">
        <f t="shared" si="11"/>
        <v/>
      </c>
      <c r="BF28" s="166">
        <f t="shared" si="12"/>
        <v>0</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c r="E29" s="162"/>
      <c r="F29" s="162"/>
      <c r="G29" s="162"/>
      <c r="H29" s="162"/>
      <c r="I29" s="162"/>
      <c r="J29" s="162"/>
      <c r="K29" s="162"/>
      <c r="L29" s="162"/>
      <c r="M29" s="162"/>
      <c r="N29" s="162"/>
      <c r="O29" s="162"/>
      <c r="P29" s="162"/>
      <c r="Q29" s="162"/>
      <c r="R29" s="162"/>
      <c r="S29" s="162"/>
      <c r="T29" s="163"/>
      <c r="U29" s="163"/>
      <c r="V29" s="163"/>
      <c r="W29" s="163"/>
      <c r="X29" s="163"/>
      <c r="Y29" s="162">
        <f t="shared" si="1"/>
        <v>0</v>
      </c>
      <c r="Z29" s="164" t="str">
        <f t="shared" si="2"/>
        <v/>
      </c>
      <c r="AA29" s="165">
        <f t="shared" si="3"/>
        <v>0</v>
      </c>
      <c r="AB29" s="164" t="str">
        <f t="shared" si="4"/>
        <v/>
      </c>
      <c r="AC29" s="166">
        <f t="shared" si="5"/>
        <v>0</v>
      </c>
      <c r="AD29" s="164" t="str">
        <f t="shared" si="6"/>
        <v/>
      </c>
      <c r="AE29" s="160">
        <v>23.0</v>
      </c>
      <c r="AF29" s="161" t="str">
        <f t="shared" si="7"/>
        <v>Yamel  Mella Aquino</v>
      </c>
      <c r="AG29" s="162"/>
      <c r="AH29" s="162"/>
      <c r="AI29" s="162"/>
      <c r="AJ29" s="162"/>
      <c r="AK29" s="162"/>
      <c r="AL29" s="162"/>
      <c r="AM29" s="162"/>
      <c r="AN29" s="162"/>
      <c r="AO29" s="162"/>
      <c r="AP29" s="162"/>
      <c r="AQ29" s="162"/>
      <c r="AR29" s="162"/>
      <c r="AS29" s="162"/>
      <c r="AT29" s="162"/>
      <c r="AU29" s="162"/>
      <c r="AV29" s="162"/>
      <c r="AW29" s="162"/>
      <c r="AX29" s="163"/>
      <c r="AY29" s="163"/>
      <c r="AZ29" s="163"/>
      <c r="BA29" s="163"/>
      <c r="BB29" s="163">
        <f t="shared" si="8"/>
        <v>0</v>
      </c>
      <c r="BC29" s="164" t="str">
        <f t="shared" si="9"/>
        <v/>
      </c>
      <c r="BD29" s="166">
        <f t="shared" si="10"/>
        <v>0</v>
      </c>
      <c r="BE29" s="164" t="str">
        <f t="shared" si="11"/>
        <v/>
      </c>
      <c r="BF29" s="166">
        <f t="shared" si="12"/>
        <v>0</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c r="E30" s="162"/>
      <c r="F30" s="162"/>
      <c r="G30" s="162"/>
      <c r="H30" s="162"/>
      <c r="I30" s="162"/>
      <c r="J30" s="162"/>
      <c r="K30" s="162"/>
      <c r="L30" s="162"/>
      <c r="M30" s="162"/>
      <c r="N30" s="162"/>
      <c r="O30" s="162"/>
      <c r="P30" s="162"/>
      <c r="Q30" s="162"/>
      <c r="R30" s="162"/>
      <c r="S30" s="162"/>
      <c r="T30" s="163"/>
      <c r="U30" s="163"/>
      <c r="V30" s="163"/>
      <c r="W30" s="163"/>
      <c r="X30" s="163"/>
      <c r="Y30" s="162">
        <f t="shared" si="1"/>
        <v>0</v>
      </c>
      <c r="Z30" s="164" t="str">
        <f t="shared" si="2"/>
        <v/>
      </c>
      <c r="AA30" s="165">
        <f t="shared" si="3"/>
        <v>0</v>
      </c>
      <c r="AB30" s="164" t="str">
        <f t="shared" si="4"/>
        <v/>
      </c>
      <c r="AC30" s="166">
        <f t="shared" si="5"/>
        <v>0</v>
      </c>
      <c r="AD30" s="164" t="str">
        <f t="shared" si="6"/>
        <v/>
      </c>
      <c r="AE30" s="160">
        <v>24.0</v>
      </c>
      <c r="AF30" s="161" t="str">
        <f t="shared" si="7"/>
        <v>Sariely Del Carmen Mena Chávez</v>
      </c>
      <c r="AG30" s="162"/>
      <c r="AH30" s="162"/>
      <c r="AI30" s="162"/>
      <c r="AJ30" s="162"/>
      <c r="AK30" s="162"/>
      <c r="AL30" s="162"/>
      <c r="AM30" s="162"/>
      <c r="AN30" s="162"/>
      <c r="AO30" s="162"/>
      <c r="AP30" s="162"/>
      <c r="AQ30" s="162"/>
      <c r="AR30" s="162"/>
      <c r="AS30" s="162"/>
      <c r="AT30" s="162"/>
      <c r="AU30" s="162"/>
      <c r="AV30" s="162"/>
      <c r="AW30" s="162"/>
      <c r="AX30" s="163"/>
      <c r="AY30" s="163"/>
      <c r="AZ30" s="163"/>
      <c r="BA30" s="163"/>
      <c r="BB30" s="163">
        <f t="shared" si="8"/>
        <v>0</v>
      </c>
      <c r="BC30" s="164" t="str">
        <f t="shared" si="9"/>
        <v/>
      </c>
      <c r="BD30" s="166">
        <f t="shared" si="10"/>
        <v>0</v>
      </c>
      <c r="BE30" s="164" t="str">
        <f t="shared" si="11"/>
        <v/>
      </c>
      <c r="BF30" s="166">
        <f t="shared" si="12"/>
        <v>0</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c r="E31" s="162"/>
      <c r="F31" s="162"/>
      <c r="G31" s="162"/>
      <c r="H31" s="162"/>
      <c r="I31" s="162"/>
      <c r="J31" s="162"/>
      <c r="K31" s="162"/>
      <c r="L31" s="162"/>
      <c r="M31" s="162"/>
      <c r="N31" s="162"/>
      <c r="O31" s="162"/>
      <c r="P31" s="162"/>
      <c r="Q31" s="162"/>
      <c r="R31" s="162"/>
      <c r="S31" s="162"/>
      <c r="T31" s="163"/>
      <c r="U31" s="163"/>
      <c r="V31" s="163"/>
      <c r="W31" s="163"/>
      <c r="X31" s="163"/>
      <c r="Y31" s="162">
        <f t="shared" si="1"/>
        <v>0</v>
      </c>
      <c r="Z31" s="164" t="str">
        <f t="shared" si="2"/>
        <v/>
      </c>
      <c r="AA31" s="165">
        <f t="shared" si="3"/>
        <v>0</v>
      </c>
      <c r="AB31" s="164" t="str">
        <f t="shared" si="4"/>
        <v/>
      </c>
      <c r="AC31" s="166">
        <f t="shared" si="5"/>
        <v>0</v>
      </c>
      <c r="AD31" s="164" t="str">
        <f t="shared" si="6"/>
        <v/>
      </c>
      <c r="AE31" s="160">
        <v>25.0</v>
      </c>
      <c r="AF31" s="161" t="str">
        <f t="shared" si="7"/>
        <v>David Carmelo Navas Fernández</v>
      </c>
      <c r="AG31" s="162"/>
      <c r="AH31" s="162"/>
      <c r="AI31" s="162"/>
      <c r="AJ31" s="162"/>
      <c r="AK31" s="162"/>
      <c r="AL31" s="162"/>
      <c r="AM31" s="162"/>
      <c r="AN31" s="162"/>
      <c r="AO31" s="162"/>
      <c r="AP31" s="162"/>
      <c r="AQ31" s="162"/>
      <c r="AR31" s="162"/>
      <c r="AS31" s="162"/>
      <c r="AT31" s="162"/>
      <c r="AU31" s="162"/>
      <c r="AV31" s="162"/>
      <c r="AW31" s="162"/>
      <c r="AX31" s="163"/>
      <c r="AY31" s="163"/>
      <c r="AZ31" s="163"/>
      <c r="BA31" s="163"/>
      <c r="BB31" s="163">
        <f t="shared" si="8"/>
        <v>0</v>
      </c>
      <c r="BC31" s="164" t="str">
        <f t="shared" si="9"/>
        <v/>
      </c>
      <c r="BD31" s="166">
        <f t="shared" si="10"/>
        <v>0</v>
      </c>
      <c r="BE31" s="164" t="str">
        <f t="shared" si="11"/>
        <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c r="E32" s="162"/>
      <c r="F32" s="162"/>
      <c r="G32" s="162"/>
      <c r="H32" s="162"/>
      <c r="I32" s="162"/>
      <c r="J32" s="162"/>
      <c r="K32" s="162"/>
      <c r="L32" s="162"/>
      <c r="M32" s="162"/>
      <c r="N32" s="162"/>
      <c r="O32" s="162"/>
      <c r="P32" s="162"/>
      <c r="Q32" s="162"/>
      <c r="R32" s="162"/>
      <c r="S32" s="162"/>
      <c r="T32" s="163"/>
      <c r="U32" s="163"/>
      <c r="V32" s="163"/>
      <c r="W32" s="163"/>
      <c r="X32" s="163"/>
      <c r="Y32" s="162">
        <f t="shared" si="1"/>
        <v>0</v>
      </c>
      <c r="Z32" s="164" t="str">
        <f t="shared" si="2"/>
        <v/>
      </c>
      <c r="AA32" s="165">
        <f t="shared" si="3"/>
        <v>0</v>
      </c>
      <c r="AB32" s="164" t="str">
        <f t="shared" si="4"/>
        <v/>
      </c>
      <c r="AC32" s="166">
        <f t="shared" si="5"/>
        <v>0</v>
      </c>
      <c r="AD32" s="164" t="str">
        <f t="shared" si="6"/>
        <v/>
      </c>
      <c r="AE32" s="160">
        <v>26.0</v>
      </c>
      <c r="AF32" s="161" t="str">
        <f t="shared" si="7"/>
        <v>Andriw Jelier Ortiz Rodríguez</v>
      </c>
      <c r="AG32" s="162"/>
      <c r="AH32" s="162"/>
      <c r="AI32" s="162"/>
      <c r="AJ32" s="162"/>
      <c r="AK32" s="162"/>
      <c r="AL32" s="162"/>
      <c r="AM32" s="162"/>
      <c r="AN32" s="162"/>
      <c r="AO32" s="162"/>
      <c r="AP32" s="162"/>
      <c r="AQ32" s="162"/>
      <c r="AR32" s="162"/>
      <c r="AS32" s="162"/>
      <c r="AT32" s="162"/>
      <c r="AU32" s="162"/>
      <c r="AV32" s="162"/>
      <c r="AW32" s="162"/>
      <c r="AX32" s="163"/>
      <c r="AY32" s="163"/>
      <c r="AZ32" s="163"/>
      <c r="BA32" s="163"/>
      <c r="BB32" s="163">
        <f t="shared" si="8"/>
        <v>0</v>
      </c>
      <c r="BC32" s="164" t="str">
        <f t="shared" si="9"/>
        <v/>
      </c>
      <c r="BD32" s="166">
        <f t="shared" si="10"/>
        <v>0</v>
      </c>
      <c r="BE32" s="164" t="str">
        <f t="shared" si="11"/>
        <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c r="E33" s="162"/>
      <c r="F33" s="162"/>
      <c r="G33" s="162"/>
      <c r="H33" s="162"/>
      <c r="I33" s="162"/>
      <c r="J33" s="162"/>
      <c r="K33" s="162"/>
      <c r="L33" s="162"/>
      <c r="M33" s="162"/>
      <c r="N33" s="162"/>
      <c r="O33" s="162"/>
      <c r="P33" s="162"/>
      <c r="Q33" s="162"/>
      <c r="R33" s="162"/>
      <c r="S33" s="162"/>
      <c r="T33" s="163"/>
      <c r="U33" s="163"/>
      <c r="V33" s="163"/>
      <c r="W33" s="163"/>
      <c r="X33" s="163"/>
      <c r="Y33" s="162">
        <f t="shared" si="1"/>
        <v>0</v>
      </c>
      <c r="Z33" s="164" t="str">
        <f t="shared" si="2"/>
        <v/>
      </c>
      <c r="AA33" s="165">
        <f t="shared" si="3"/>
        <v>0</v>
      </c>
      <c r="AB33" s="164" t="str">
        <f t="shared" si="4"/>
        <v/>
      </c>
      <c r="AC33" s="166">
        <f t="shared" si="5"/>
        <v>0</v>
      </c>
      <c r="AD33" s="164" t="str">
        <f t="shared" si="6"/>
        <v/>
      </c>
      <c r="AE33" s="160">
        <v>27.0</v>
      </c>
      <c r="AF33" s="161" t="str">
        <f t="shared" si="7"/>
        <v>Dashley Nicole Peña García</v>
      </c>
      <c r="AG33" s="162"/>
      <c r="AH33" s="162"/>
      <c r="AI33" s="162"/>
      <c r="AJ33" s="162"/>
      <c r="AK33" s="162"/>
      <c r="AL33" s="162"/>
      <c r="AM33" s="162"/>
      <c r="AN33" s="162"/>
      <c r="AO33" s="162"/>
      <c r="AP33" s="162"/>
      <c r="AQ33" s="162"/>
      <c r="AR33" s="162"/>
      <c r="AS33" s="162"/>
      <c r="AT33" s="162"/>
      <c r="AU33" s="162"/>
      <c r="AV33" s="162"/>
      <c r="AW33" s="162"/>
      <c r="AX33" s="163"/>
      <c r="AY33" s="163"/>
      <c r="AZ33" s="163"/>
      <c r="BA33" s="163"/>
      <c r="BB33" s="163">
        <f t="shared" si="8"/>
        <v>0</v>
      </c>
      <c r="BC33" s="164" t="str">
        <f t="shared" si="9"/>
        <v/>
      </c>
      <c r="BD33" s="166">
        <f t="shared" si="10"/>
        <v>0</v>
      </c>
      <c r="BE33" s="164" t="str">
        <f t="shared" si="11"/>
        <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c r="E34" s="162"/>
      <c r="F34" s="162"/>
      <c r="G34" s="162"/>
      <c r="H34" s="162"/>
      <c r="I34" s="162"/>
      <c r="J34" s="162"/>
      <c r="K34" s="162"/>
      <c r="L34" s="162"/>
      <c r="M34" s="162"/>
      <c r="N34" s="162"/>
      <c r="O34" s="162"/>
      <c r="P34" s="162"/>
      <c r="Q34" s="162"/>
      <c r="R34" s="162"/>
      <c r="S34" s="162"/>
      <c r="T34" s="163"/>
      <c r="U34" s="163"/>
      <c r="V34" s="163"/>
      <c r="W34" s="163"/>
      <c r="X34" s="163"/>
      <c r="Y34" s="162">
        <f t="shared" si="1"/>
        <v>0</v>
      </c>
      <c r="Z34" s="164" t="str">
        <f t="shared" si="2"/>
        <v/>
      </c>
      <c r="AA34" s="165">
        <f t="shared" si="3"/>
        <v>0</v>
      </c>
      <c r="AB34" s="164" t="str">
        <f t="shared" si="4"/>
        <v/>
      </c>
      <c r="AC34" s="166">
        <f t="shared" si="5"/>
        <v>0</v>
      </c>
      <c r="AD34" s="164" t="str">
        <f t="shared" si="6"/>
        <v/>
      </c>
      <c r="AE34" s="160">
        <v>28.0</v>
      </c>
      <c r="AF34" s="161" t="str">
        <f t="shared" si="7"/>
        <v>Yesly  Peña Muñoz</v>
      </c>
      <c r="AG34" s="162"/>
      <c r="AH34" s="162"/>
      <c r="AI34" s="162"/>
      <c r="AJ34" s="162"/>
      <c r="AK34" s="162"/>
      <c r="AL34" s="162"/>
      <c r="AM34" s="162"/>
      <c r="AN34" s="162"/>
      <c r="AO34" s="162"/>
      <c r="AP34" s="162"/>
      <c r="AQ34" s="162"/>
      <c r="AR34" s="162"/>
      <c r="AS34" s="162"/>
      <c r="AT34" s="162"/>
      <c r="AU34" s="162"/>
      <c r="AV34" s="162"/>
      <c r="AW34" s="162"/>
      <c r="AX34" s="163"/>
      <c r="AY34" s="163"/>
      <c r="AZ34" s="163"/>
      <c r="BA34" s="163"/>
      <c r="BB34" s="163">
        <f t="shared" si="8"/>
        <v>0</v>
      </c>
      <c r="BC34" s="164" t="str">
        <f t="shared" si="9"/>
        <v/>
      </c>
      <c r="BD34" s="166">
        <f t="shared" si="10"/>
        <v>0</v>
      </c>
      <c r="BE34" s="164" t="str">
        <f t="shared" si="11"/>
        <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c r="E35" s="162"/>
      <c r="F35" s="162"/>
      <c r="G35" s="162"/>
      <c r="H35" s="162"/>
      <c r="I35" s="162"/>
      <c r="J35" s="162"/>
      <c r="K35" s="162"/>
      <c r="L35" s="162"/>
      <c r="M35" s="162"/>
      <c r="N35" s="162"/>
      <c r="O35" s="162"/>
      <c r="P35" s="162"/>
      <c r="Q35" s="162"/>
      <c r="R35" s="162"/>
      <c r="S35" s="162"/>
      <c r="T35" s="163"/>
      <c r="U35" s="163"/>
      <c r="V35" s="163"/>
      <c r="W35" s="163"/>
      <c r="X35" s="163"/>
      <c r="Y35" s="162">
        <f t="shared" si="1"/>
        <v>0</v>
      </c>
      <c r="Z35" s="164" t="str">
        <f t="shared" si="2"/>
        <v/>
      </c>
      <c r="AA35" s="165">
        <f t="shared" si="3"/>
        <v>0</v>
      </c>
      <c r="AB35" s="164" t="str">
        <f t="shared" si="4"/>
        <v/>
      </c>
      <c r="AC35" s="166">
        <f t="shared" si="5"/>
        <v>0</v>
      </c>
      <c r="AD35" s="164" t="str">
        <f t="shared" si="6"/>
        <v/>
      </c>
      <c r="AE35" s="160">
        <v>29.0</v>
      </c>
      <c r="AF35" s="161" t="str">
        <f t="shared" si="7"/>
        <v>Wilbert  Peña Paulino</v>
      </c>
      <c r="AG35" s="162"/>
      <c r="AH35" s="162"/>
      <c r="AI35" s="162"/>
      <c r="AJ35" s="162"/>
      <c r="AK35" s="162"/>
      <c r="AL35" s="162"/>
      <c r="AM35" s="162"/>
      <c r="AN35" s="162"/>
      <c r="AO35" s="162"/>
      <c r="AP35" s="162"/>
      <c r="AQ35" s="162"/>
      <c r="AR35" s="162"/>
      <c r="AS35" s="162"/>
      <c r="AT35" s="162"/>
      <c r="AU35" s="162"/>
      <c r="AV35" s="162"/>
      <c r="AW35" s="162"/>
      <c r="AX35" s="163"/>
      <c r="AY35" s="163"/>
      <c r="AZ35" s="163"/>
      <c r="BA35" s="163"/>
      <c r="BB35" s="163">
        <f t="shared" si="8"/>
        <v>0</v>
      </c>
      <c r="BC35" s="164" t="str">
        <f t="shared" si="9"/>
        <v/>
      </c>
      <c r="BD35" s="166">
        <f t="shared" si="10"/>
        <v>0</v>
      </c>
      <c r="BE35" s="164" t="str">
        <f t="shared" si="11"/>
        <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c r="E36" s="162"/>
      <c r="F36" s="162"/>
      <c r="G36" s="162"/>
      <c r="H36" s="162"/>
      <c r="I36" s="162"/>
      <c r="J36" s="162"/>
      <c r="K36" s="162"/>
      <c r="L36" s="162"/>
      <c r="M36" s="162"/>
      <c r="N36" s="162"/>
      <c r="O36" s="162"/>
      <c r="P36" s="162"/>
      <c r="Q36" s="162"/>
      <c r="R36" s="162"/>
      <c r="S36" s="162"/>
      <c r="T36" s="163"/>
      <c r="U36" s="163"/>
      <c r="V36" s="163"/>
      <c r="W36" s="163"/>
      <c r="X36" s="163"/>
      <c r="Y36" s="162">
        <f t="shared" si="1"/>
        <v>0</v>
      </c>
      <c r="Z36" s="164" t="str">
        <f t="shared" si="2"/>
        <v/>
      </c>
      <c r="AA36" s="165">
        <f t="shared" si="3"/>
        <v>0</v>
      </c>
      <c r="AB36" s="164" t="str">
        <f t="shared" si="4"/>
        <v/>
      </c>
      <c r="AC36" s="166">
        <f t="shared" si="5"/>
        <v>0</v>
      </c>
      <c r="AD36" s="164" t="str">
        <f t="shared" si="6"/>
        <v/>
      </c>
      <c r="AE36" s="160">
        <v>30.0</v>
      </c>
      <c r="AF36" s="161" t="str">
        <f t="shared" si="7"/>
        <v>Yonayry  Peña Santos</v>
      </c>
      <c r="AG36" s="162"/>
      <c r="AH36" s="162"/>
      <c r="AI36" s="162"/>
      <c r="AJ36" s="162"/>
      <c r="AK36" s="162"/>
      <c r="AL36" s="162"/>
      <c r="AM36" s="162"/>
      <c r="AN36" s="162"/>
      <c r="AO36" s="162"/>
      <c r="AP36" s="162"/>
      <c r="AQ36" s="162"/>
      <c r="AR36" s="162"/>
      <c r="AS36" s="162"/>
      <c r="AT36" s="162"/>
      <c r="AU36" s="162"/>
      <c r="AV36" s="162"/>
      <c r="AW36" s="162"/>
      <c r="AX36" s="163"/>
      <c r="AY36" s="163"/>
      <c r="AZ36" s="163"/>
      <c r="BA36" s="163"/>
      <c r="BB36" s="163">
        <f t="shared" si="8"/>
        <v>0</v>
      </c>
      <c r="BC36" s="164" t="str">
        <f t="shared" si="9"/>
        <v/>
      </c>
      <c r="BD36" s="166">
        <f t="shared" si="10"/>
        <v>0</v>
      </c>
      <c r="BE36" s="164" t="str">
        <f t="shared" si="11"/>
        <v/>
      </c>
      <c r="BF36" s="166">
        <f t="shared" si="12"/>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c r="E37" s="162"/>
      <c r="F37" s="162"/>
      <c r="G37" s="162"/>
      <c r="H37" s="162"/>
      <c r="I37" s="162"/>
      <c r="J37" s="162"/>
      <c r="K37" s="162"/>
      <c r="L37" s="162"/>
      <c r="M37" s="162"/>
      <c r="N37" s="162"/>
      <c r="O37" s="162"/>
      <c r="P37" s="162"/>
      <c r="Q37" s="162"/>
      <c r="R37" s="162"/>
      <c r="S37" s="162"/>
      <c r="T37" s="163"/>
      <c r="U37" s="163"/>
      <c r="V37" s="163"/>
      <c r="W37" s="163"/>
      <c r="X37" s="163"/>
      <c r="Y37" s="162">
        <f t="shared" si="1"/>
        <v>0</v>
      </c>
      <c r="Z37" s="164" t="str">
        <f t="shared" si="2"/>
        <v/>
      </c>
      <c r="AA37" s="165">
        <f t="shared" si="3"/>
        <v>0</v>
      </c>
      <c r="AB37" s="164" t="str">
        <f t="shared" si="4"/>
        <v/>
      </c>
      <c r="AC37" s="166">
        <f t="shared" si="5"/>
        <v>0</v>
      </c>
      <c r="AD37" s="164" t="str">
        <f t="shared" si="6"/>
        <v/>
      </c>
      <c r="AE37" s="160">
        <v>31.0</v>
      </c>
      <c r="AF37" s="161" t="str">
        <f t="shared" si="7"/>
        <v>Rossier Analiz Pérez Rodríguez</v>
      </c>
      <c r="AG37" s="162"/>
      <c r="AH37" s="162"/>
      <c r="AI37" s="162"/>
      <c r="AJ37" s="162"/>
      <c r="AK37" s="162"/>
      <c r="AL37" s="162"/>
      <c r="AM37" s="162"/>
      <c r="AN37" s="162"/>
      <c r="AO37" s="162"/>
      <c r="AP37" s="162"/>
      <c r="AQ37" s="162"/>
      <c r="AR37" s="162"/>
      <c r="AS37" s="162"/>
      <c r="AT37" s="162"/>
      <c r="AU37" s="162"/>
      <c r="AV37" s="162"/>
      <c r="AW37" s="162"/>
      <c r="AX37" s="163"/>
      <c r="AY37" s="163"/>
      <c r="AZ37" s="163"/>
      <c r="BA37" s="163"/>
      <c r="BB37" s="163">
        <f t="shared" si="8"/>
        <v>0</v>
      </c>
      <c r="BC37" s="164" t="str">
        <f t="shared" si="9"/>
        <v/>
      </c>
      <c r="BD37" s="166">
        <f t="shared" si="10"/>
        <v>0</v>
      </c>
      <c r="BE37" s="164" t="str">
        <f t="shared" si="11"/>
        <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c r="E38" s="162"/>
      <c r="F38" s="162"/>
      <c r="G38" s="162"/>
      <c r="H38" s="162"/>
      <c r="I38" s="162"/>
      <c r="J38" s="162"/>
      <c r="K38" s="162"/>
      <c r="L38" s="162"/>
      <c r="M38" s="162"/>
      <c r="N38" s="162"/>
      <c r="O38" s="162"/>
      <c r="P38" s="162"/>
      <c r="Q38" s="162"/>
      <c r="R38" s="162"/>
      <c r="S38" s="162"/>
      <c r="T38" s="163"/>
      <c r="U38" s="163"/>
      <c r="V38" s="163"/>
      <c r="W38" s="163"/>
      <c r="X38" s="163"/>
      <c r="Y38" s="162">
        <f t="shared" si="1"/>
        <v>0</v>
      </c>
      <c r="Z38" s="164" t="str">
        <f t="shared" si="2"/>
        <v/>
      </c>
      <c r="AA38" s="165">
        <f t="shared" si="3"/>
        <v>0</v>
      </c>
      <c r="AB38" s="164" t="str">
        <f t="shared" si="4"/>
        <v/>
      </c>
      <c r="AC38" s="166">
        <f t="shared" si="5"/>
        <v>0</v>
      </c>
      <c r="AD38" s="164" t="str">
        <f t="shared" si="6"/>
        <v/>
      </c>
      <c r="AE38" s="160">
        <v>32.0</v>
      </c>
      <c r="AF38" s="161" t="str">
        <f t="shared" si="7"/>
        <v>Joseph Francisco Ramírez Espinosa</v>
      </c>
      <c r="AG38" s="162"/>
      <c r="AH38" s="162"/>
      <c r="AI38" s="162"/>
      <c r="AJ38" s="162"/>
      <c r="AK38" s="162"/>
      <c r="AL38" s="162"/>
      <c r="AM38" s="162"/>
      <c r="AN38" s="162"/>
      <c r="AO38" s="162"/>
      <c r="AP38" s="162"/>
      <c r="AQ38" s="162"/>
      <c r="AR38" s="162"/>
      <c r="AS38" s="162"/>
      <c r="AT38" s="162"/>
      <c r="AU38" s="162"/>
      <c r="AV38" s="162"/>
      <c r="AW38" s="162"/>
      <c r="AX38" s="163"/>
      <c r="AY38" s="163"/>
      <c r="AZ38" s="163"/>
      <c r="BA38" s="163"/>
      <c r="BB38" s="163">
        <f t="shared" si="8"/>
        <v>0</v>
      </c>
      <c r="BC38" s="164" t="str">
        <f t="shared" si="9"/>
        <v/>
      </c>
      <c r="BD38" s="166">
        <f t="shared" si="10"/>
        <v>0</v>
      </c>
      <c r="BE38" s="164" t="str">
        <f t="shared" si="11"/>
        <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c r="E39" s="162"/>
      <c r="F39" s="162"/>
      <c r="G39" s="162"/>
      <c r="H39" s="162"/>
      <c r="I39" s="162"/>
      <c r="J39" s="162"/>
      <c r="K39" s="162"/>
      <c r="L39" s="162"/>
      <c r="M39" s="162"/>
      <c r="N39" s="162"/>
      <c r="O39" s="162"/>
      <c r="P39" s="162"/>
      <c r="Q39" s="162"/>
      <c r="R39" s="162"/>
      <c r="S39" s="162"/>
      <c r="T39" s="163"/>
      <c r="U39" s="163"/>
      <c r="V39" s="163"/>
      <c r="W39" s="163"/>
      <c r="X39" s="163"/>
      <c r="Y39" s="162">
        <f t="shared" si="1"/>
        <v>0</v>
      </c>
      <c r="Z39" s="164" t="str">
        <f t="shared" si="2"/>
        <v/>
      </c>
      <c r="AA39" s="165">
        <f t="shared" si="3"/>
        <v>0</v>
      </c>
      <c r="AB39" s="164" t="str">
        <f t="shared" si="4"/>
        <v/>
      </c>
      <c r="AC39" s="166">
        <f t="shared" si="5"/>
        <v>0</v>
      </c>
      <c r="AD39" s="164" t="str">
        <f t="shared" si="6"/>
        <v/>
      </c>
      <c r="AE39" s="160">
        <v>33.0</v>
      </c>
      <c r="AF39" s="161" t="str">
        <f t="shared" si="7"/>
        <v>Yariel Alfonso Ramos</v>
      </c>
      <c r="AG39" s="162"/>
      <c r="AH39" s="162"/>
      <c r="AI39" s="162"/>
      <c r="AJ39" s="162"/>
      <c r="AK39" s="162"/>
      <c r="AL39" s="162"/>
      <c r="AM39" s="162"/>
      <c r="AN39" s="162"/>
      <c r="AO39" s="162"/>
      <c r="AP39" s="162"/>
      <c r="AQ39" s="162"/>
      <c r="AR39" s="162"/>
      <c r="AS39" s="162"/>
      <c r="AT39" s="162"/>
      <c r="AU39" s="162"/>
      <c r="AV39" s="162"/>
      <c r="AW39" s="162"/>
      <c r="AX39" s="163"/>
      <c r="AY39" s="163"/>
      <c r="AZ39" s="163"/>
      <c r="BA39" s="163"/>
      <c r="BB39" s="163">
        <f t="shared" si="8"/>
        <v>0</v>
      </c>
      <c r="BC39" s="164" t="str">
        <f t="shared" si="9"/>
        <v/>
      </c>
      <c r="BD39" s="166">
        <f t="shared" si="10"/>
        <v>0</v>
      </c>
      <c r="BE39" s="164" t="str">
        <f t="shared" si="11"/>
        <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c r="E40" s="162"/>
      <c r="F40" s="162"/>
      <c r="G40" s="162"/>
      <c r="H40" s="162"/>
      <c r="I40" s="162"/>
      <c r="J40" s="162"/>
      <c r="K40" s="162"/>
      <c r="L40" s="162"/>
      <c r="M40" s="162"/>
      <c r="N40" s="162"/>
      <c r="O40" s="162"/>
      <c r="P40" s="162"/>
      <c r="Q40" s="162"/>
      <c r="R40" s="162"/>
      <c r="S40" s="162"/>
      <c r="T40" s="163"/>
      <c r="U40" s="163"/>
      <c r="V40" s="163"/>
      <c r="W40" s="163"/>
      <c r="X40" s="163"/>
      <c r="Y40" s="162">
        <f t="shared" si="1"/>
        <v>0</v>
      </c>
      <c r="Z40" s="164" t="str">
        <f t="shared" si="2"/>
        <v/>
      </c>
      <c r="AA40" s="165">
        <f t="shared" si="3"/>
        <v>0</v>
      </c>
      <c r="AB40" s="164" t="str">
        <f t="shared" si="4"/>
        <v/>
      </c>
      <c r="AC40" s="166">
        <f t="shared" si="5"/>
        <v>0</v>
      </c>
      <c r="AD40" s="164" t="str">
        <f t="shared" si="6"/>
        <v/>
      </c>
      <c r="AE40" s="160">
        <v>34.0</v>
      </c>
      <c r="AF40" s="161" t="str">
        <f t="shared" si="7"/>
        <v>Carlos David Rodríguez Almánzar</v>
      </c>
      <c r="AG40" s="162"/>
      <c r="AH40" s="162"/>
      <c r="AI40" s="162"/>
      <c r="AJ40" s="162"/>
      <c r="AK40" s="162"/>
      <c r="AL40" s="162"/>
      <c r="AM40" s="162"/>
      <c r="AN40" s="162"/>
      <c r="AO40" s="162"/>
      <c r="AP40" s="162"/>
      <c r="AQ40" s="162"/>
      <c r="AR40" s="162"/>
      <c r="AS40" s="162"/>
      <c r="AT40" s="162"/>
      <c r="AU40" s="162"/>
      <c r="AV40" s="162"/>
      <c r="AW40" s="162"/>
      <c r="AX40" s="163"/>
      <c r="AY40" s="163"/>
      <c r="AZ40" s="163"/>
      <c r="BA40" s="163"/>
      <c r="BB40" s="163">
        <f t="shared" si="8"/>
        <v>0</v>
      </c>
      <c r="BC40" s="164" t="str">
        <f t="shared" si="9"/>
        <v/>
      </c>
      <c r="BD40" s="166">
        <f t="shared" si="10"/>
        <v>0</v>
      </c>
      <c r="BE40" s="164" t="str">
        <f t="shared" si="11"/>
        <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c r="E41" s="162"/>
      <c r="F41" s="162"/>
      <c r="G41" s="162"/>
      <c r="H41" s="162"/>
      <c r="I41" s="162"/>
      <c r="J41" s="162"/>
      <c r="K41" s="162"/>
      <c r="L41" s="162"/>
      <c r="M41" s="162"/>
      <c r="N41" s="162"/>
      <c r="O41" s="162"/>
      <c r="P41" s="162"/>
      <c r="Q41" s="162"/>
      <c r="R41" s="162"/>
      <c r="S41" s="162"/>
      <c r="T41" s="163"/>
      <c r="U41" s="163"/>
      <c r="V41" s="163"/>
      <c r="W41" s="163"/>
      <c r="X41" s="163"/>
      <c r="Y41" s="162">
        <f t="shared" si="1"/>
        <v>0</v>
      </c>
      <c r="Z41" s="164" t="str">
        <f t="shared" si="2"/>
        <v/>
      </c>
      <c r="AA41" s="165">
        <f t="shared" si="3"/>
        <v>0</v>
      </c>
      <c r="AB41" s="164" t="str">
        <f t="shared" si="4"/>
        <v/>
      </c>
      <c r="AC41" s="166">
        <f t="shared" si="5"/>
        <v>0</v>
      </c>
      <c r="AD41" s="164" t="str">
        <f t="shared" si="6"/>
        <v/>
      </c>
      <c r="AE41" s="160">
        <v>35.0</v>
      </c>
      <c r="AF41" s="161" t="str">
        <f t="shared" si="7"/>
        <v>Darianni  Santos Medina</v>
      </c>
      <c r="AG41" s="162"/>
      <c r="AH41" s="162"/>
      <c r="AI41" s="162"/>
      <c r="AJ41" s="162"/>
      <c r="AK41" s="162"/>
      <c r="AL41" s="162"/>
      <c r="AM41" s="162"/>
      <c r="AN41" s="162"/>
      <c r="AO41" s="162"/>
      <c r="AP41" s="162"/>
      <c r="AQ41" s="162"/>
      <c r="AR41" s="162"/>
      <c r="AS41" s="162"/>
      <c r="AT41" s="162"/>
      <c r="AU41" s="162"/>
      <c r="AV41" s="162"/>
      <c r="AW41" s="162"/>
      <c r="AX41" s="163"/>
      <c r="AY41" s="163"/>
      <c r="AZ41" s="163"/>
      <c r="BA41" s="163"/>
      <c r="BB41" s="163">
        <f t="shared" si="8"/>
        <v>0</v>
      </c>
      <c r="BC41" s="164" t="str">
        <f t="shared" si="9"/>
        <v/>
      </c>
      <c r="BD41" s="166">
        <f t="shared" si="10"/>
        <v>0</v>
      </c>
      <c r="BE41" s="164" t="str">
        <f t="shared" si="11"/>
        <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c r="E42" s="162"/>
      <c r="F42" s="162"/>
      <c r="G42" s="162"/>
      <c r="H42" s="162"/>
      <c r="I42" s="162"/>
      <c r="J42" s="162"/>
      <c r="K42" s="162"/>
      <c r="L42" s="162"/>
      <c r="M42" s="162"/>
      <c r="N42" s="162"/>
      <c r="O42" s="162"/>
      <c r="P42" s="162"/>
      <c r="Q42" s="162"/>
      <c r="R42" s="162"/>
      <c r="S42" s="162"/>
      <c r="T42" s="163"/>
      <c r="U42" s="163"/>
      <c r="V42" s="163"/>
      <c r="W42" s="163"/>
      <c r="X42" s="163"/>
      <c r="Y42" s="162">
        <f t="shared" si="1"/>
        <v>0</v>
      </c>
      <c r="Z42" s="164" t="str">
        <f t="shared" si="2"/>
        <v/>
      </c>
      <c r="AA42" s="165">
        <f t="shared" si="3"/>
        <v>0</v>
      </c>
      <c r="AB42" s="164" t="str">
        <f t="shared" si="4"/>
        <v/>
      </c>
      <c r="AC42" s="166">
        <f t="shared" si="5"/>
        <v>0</v>
      </c>
      <c r="AD42" s="164" t="str">
        <f t="shared" si="6"/>
        <v/>
      </c>
      <c r="AE42" s="160">
        <v>36.0</v>
      </c>
      <c r="AF42" s="161" t="str">
        <f t="shared" si="7"/>
        <v>Rosyeli Carolina Tavarez  Reyes</v>
      </c>
      <c r="AG42" s="162"/>
      <c r="AH42" s="162"/>
      <c r="AI42" s="162"/>
      <c r="AJ42" s="162"/>
      <c r="AK42" s="162"/>
      <c r="AL42" s="162"/>
      <c r="AM42" s="162"/>
      <c r="AN42" s="162"/>
      <c r="AO42" s="162"/>
      <c r="AP42" s="162"/>
      <c r="AQ42" s="162"/>
      <c r="AR42" s="162"/>
      <c r="AS42" s="162"/>
      <c r="AT42" s="162"/>
      <c r="AU42" s="162"/>
      <c r="AV42" s="162"/>
      <c r="AW42" s="162"/>
      <c r="AX42" s="163"/>
      <c r="AY42" s="163"/>
      <c r="AZ42" s="163"/>
      <c r="BA42" s="163"/>
      <c r="BB42" s="163">
        <f t="shared" si="8"/>
        <v>0</v>
      </c>
      <c r="BC42" s="164" t="str">
        <f t="shared" si="9"/>
        <v/>
      </c>
      <c r="BD42" s="166">
        <f t="shared" si="10"/>
        <v>0</v>
      </c>
      <c r="BE42" s="164" t="str">
        <f t="shared" si="11"/>
        <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c r="E43" s="162"/>
      <c r="F43" s="162"/>
      <c r="G43" s="162"/>
      <c r="H43" s="162"/>
      <c r="I43" s="162"/>
      <c r="J43" s="162"/>
      <c r="K43" s="162"/>
      <c r="L43" s="162"/>
      <c r="M43" s="162"/>
      <c r="N43" s="162"/>
      <c r="O43" s="162"/>
      <c r="P43" s="162"/>
      <c r="Q43" s="162"/>
      <c r="R43" s="162"/>
      <c r="S43" s="162"/>
      <c r="T43" s="163"/>
      <c r="U43" s="163"/>
      <c r="V43" s="163"/>
      <c r="W43" s="163"/>
      <c r="X43" s="163"/>
      <c r="Y43" s="162">
        <f t="shared" si="1"/>
        <v>0</v>
      </c>
      <c r="Z43" s="164" t="str">
        <f t="shared" si="2"/>
        <v/>
      </c>
      <c r="AA43" s="165">
        <f t="shared" si="3"/>
        <v>0</v>
      </c>
      <c r="AB43" s="164" t="str">
        <f t="shared" si="4"/>
        <v/>
      </c>
      <c r="AC43" s="166">
        <f t="shared" si="5"/>
        <v>0</v>
      </c>
      <c r="AD43" s="164" t="str">
        <f t="shared" si="6"/>
        <v/>
      </c>
      <c r="AE43" s="160">
        <v>37.0</v>
      </c>
      <c r="AF43" s="161" t="str">
        <f t="shared" si="7"/>
        <v>Melani  Taveras Bautista</v>
      </c>
      <c r="AG43" s="162"/>
      <c r="AH43" s="162"/>
      <c r="AI43" s="162"/>
      <c r="AJ43" s="162"/>
      <c r="AK43" s="162"/>
      <c r="AL43" s="162"/>
      <c r="AM43" s="162"/>
      <c r="AN43" s="162"/>
      <c r="AO43" s="162"/>
      <c r="AP43" s="162"/>
      <c r="AQ43" s="162"/>
      <c r="AR43" s="162"/>
      <c r="AS43" s="162"/>
      <c r="AT43" s="162"/>
      <c r="AU43" s="162"/>
      <c r="AV43" s="162"/>
      <c r="AW43" s="162"/>
      <c r="AX43" s="163"/>
      <c r="AY43" s="163"/>
      <c r="AZ43" s="163"/>
      <c r="BA43" s="163"/>
      <c r="BB43" s="163">
        <f t="shared" si="8"/>
        <v>0</v>
      </c>
      <c r="BC43" s="164" t="str">
        <f t="shared" si="9"/>
        <v/>
      </c>
      <c r="BD43" s="166">
        <f t="shared" si="10"/>
        <v>0</v>
      </c>
      <c r="BE43" s="164" t="str">
        <f t="shared" si="11"/>
        <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c r="E44" s="162"/>
      <c r="F44" s="162"/>
      <c r="G44" s="162"/>
      <c r="H44" s="162"/>
      <c r="I44" s="162"/>
      <c r="J44" s="162"/>
      <c r="K44" s="162"/>
      <c r="L44" s="162"/>
      <c r="M44" s="162"/>
      <c r="N44" s="162"/>
      <c r="O44" s="162"/>
      <c r="P44" s="162"/>
      <c r="Q44" s="162"/>
      <c r="R44" s="162"/>
      <c r="S44" s="162"/>
      <c r="T44" s="163"/>
      <c r="U44" s="163"/>
      <c r="V44" s="163"/>
      <c r="W44" s="163"/>
      <c r="X44" s="163"/>
      <c r="Y44" s="162">
        <f t="shared" si="1"/>
        <v>0</v>
      </c>
      <c r="Z44" s="164" t="str">
        <f t="shared" si="2"/>
        <v/>
      </c>
      <c r="AA44" s="165">
        <f t="shared" si="3"/>
        <v>0</v>
      </c>
      <c r="AB44" s="164" t="str">
        <f t="shared" si="4"/>
        <v/>
      </c>
      <c r="AC44" s="166">
        <f t="shared" si="5"/>
        <v>0</v>
      </c>
      <c r="AD44" s="164" t="str">
        <f t="shared" si="6"/>
        <v/>
      </c>
      <c r="AE44" s="160">
        <v>38.0</v>
      </c>
      <c r="AF44" s="161" t="str">
        <f t="shared" si="7"/>
        <v>Arianny  Tejada Guzmán</v>
      </c>
      <c r="AG44" s="162"/>
      <c r="AH44" s="162"/>
      <c r="AI44" s="162"/>
      <c r="AJ44" s="162"/>
      <c r="AK44" s="162"/>
      <c r="AL44" s="162"/>
      <c r="AM44" s="162"/>
      <c r="AN44" s="162"/>
      <c r="AO44" s="162"/>
      <c r="AP44" s="162"/>
      <c r="AQ44" s="162"/>
      <c r="AR44" s="162"/>
      <c r="AS44" s="162"/>
      <c r="AT44" s="162"/>
      <c r="AU44" s="162"/>
      <c r="AV44" s="162"/>
      <c r="AW44" s="162"/>
      <c r="AX44" s="163"/>
      <c r="AY44" s="163"/>
      <c r="AZ44" s="163"/>
      <c r="BA44" s="163"/>
      <c r="BB44" s="163">
        <f t="shared" si="8"/>
        <v>0</v>
      </c>
      <c r="BC44" s="164" t="str">
        <f t="shared" si="9"/>
        <v/>
      </c>
      <c r="BD44" s="166">
        <f t="shared" si="10"/>
        <v>0</v>
      </c>
      <c r="BE44" s="164" t="str">
        <f t="shared" si="11"/>
        <v/>
      </c>
      <c r="BF44" s="166">
        <f t="shared" si="12"/>
        <v>0</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c r="E45" s="162"/>
      <c r="F45" s="162"/>
      <c r="G45" s="162"/>
      <c r="H45" s="162"/>
      <c r="I45" s="162"/>
      <c r="J45" s="162"/>
      <c r="K45" s="162"/>
      <c r="L45" s="162"/>
      <c r="M45" s="162"/>
      <c r="N45" s="162"/>
      <c r="O45" s="162"/>
      <c r="P45" s="162"/>
      <c r="Q45" s="162"/>
      <c r="R45" s="162"/>
      <c r="S45" s="162"/>
      <c r="T45" s="163"/>
      <c r="U45" s="163"/>
      <c r="V45" s="163"/>
      <c r="W45" s="163"/>
      <c r="X45" s="163"/>
      <c r="Y45" s="162">
        <f t="shared" si="1"/>
        <v>0</v>
      </c>
      <c r="Z45" s="164" t="str">
        <f t="shared" si="2"/>
        <v/>
      </c>
      <c r="AA45" s="165">
        <f t="shared" si="3"/>
        <v>0</v>
      </c>
      <c r="AB45" s="164" t="str">
        <f t="shared" si="4"/>
        <v/>
      </c>
      <c r="AC45" s="166">
        <f t="shared" si="5"/>
        <v>0</v>
      </c>
      <c r="AD45" s="164" t="str">
        <f t="shared" si="6"/>
        <v/>
      </c>
      <c r="AE45" s="160">
        <v>39.0</v>
      </c>
      <c r="AF45" s="161" t="str">
        <f t="shared" si="7"/>
        <v>Jeilyn Aliah Tejada</v>
      </c>
      <c r="AG45" s="162"/>
      <c r="AH45" s="162"/>
      <c r="AI45" s="162"/>
      <c r="AJ45" s="162"/>
      <c r="AK45" s="162"/>
      <c r="AL45" s="162"/>
      <c r="AM45" s="162"/>
      <c r="AN45" s="162"/>
      <c r="AO45" s="162"/>
      <c r="AP45" s="162"/>
      <c r="AQ45" s="162"/>
      <c r="AR45" s="162"/>
      <c r="AS45" s="162"/>
      <c r="AT45" s="162"/>
      <c r="AU45" s="162"/>
      <c r="AV45" s="162"/>
      <c r="AW45" s="162"/>
      <c r="AX45" s="163"/>
      <c r="AY45" s="163"/>
      <c r="AZ45" s="163"/>
      <c r="BA45" s="163"/>
      <c r="BB45" s="163">
        <f t="shared" si="8"/>
        <v>0</v>
      </c>
      <c r="BC45" s="164" t="str">
        <f t="shared" si="9"/>
        <v/>
      </c>
      <c r="BD45" s="166">
        <f t="shared" si="10"/>
        <v>0</v>
      </c>
      <c r="BE45" s="164" t="str">
        <f t="shared" si="11"/>
        <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c r="E46" s="162"/>
      <c r="F46" s="162"/>
      <c r="G46" s="162"/>
      <c r="H46" s="162"/>
      <c r="I46" s="162"/>
      <c r="J46" s="162"/>
      <c r="K46" s="162"/>
      <c r="L46" s="162"/>
      <c r="M46" s="162"/>
      <c r="N46" s="162"/>
      <c r="O46" s="162"/>
      <c r="P46" s="162"/>
      <c r="Q46" s="162"/>
      <c r="R46" s="162"/>
      <c r="S46" s="162"/>
      <c r="T46" s="163"/>
      <c r="U46" s="163"/>
      <c r="V46" s="163"/>
      <c r="W46" s="163"/>
      <c r="X46" s="163"/>
      <c r="Y46" s="162">
        <f t="shared" si="1"/>
        <v>0</v>
      </c>
      <c r="Z46" s="164" t="str">
        <f t="shared" si="2"/>
        <v/>
      </c>
      <c r="AA46" s="165">
        <f t="shared" si="3"/>
        <v>0</v>
      </c>
      <c r="AB46" s="164" t="str">
        <f t="shared" si="4"/>
        <v/>
      </c>
      <c r="AC46" s="166">
        <f t="shared" si="5"/>
        <v>0</v>
      </c>
      <c r="AD46" s="164" t="str">
        <f t="shared" si="6"/>
        <v/>
      </c>
      <c r="AE46" s="160">
        <v>40.0</v>
      </c>
      <c r="AF46" s="161" t="str">
        <f t="shared" si="7"/>
        <v>Rosenny  Ureña Arias</v>
      </c>
      <c r="AG46" s="162"/>
      <c r="AH46" s="162"/>
      <c r="AI46" s="162"/>
      <c r="AJ46" s="162"/>
      <c r="AK46" s="162"/>
      <c r="AL46" s="162"/>
      <c r="AM46" s="162"/>
      <c r="AN46" s="162"/>
      <c r="AO46" s="162"/>
      <c r="AP46" s="162"/>
      <c r="AQ46" s="162"/>
      <c r="AR46" s="162"/>
      <c r="AS46" s="162"/>
      <c r="AT46" s="162"/>
      <c r="AU46" s="162"/>
      <c r="AV46" s="162"/>
      <c r="AW46" s="162"/>
      <c r="AX46" s="163"/>
      <c r="AY46" s="163"/>
      <c r="AZ46" s="163"/>
      <c r="BA46" s="163"/>
      <c r="BB46" s="163">
        <f t="shared" si="8"/>
        <v>0</v>
      </c>
      <c r="BC46" s="164" t="str">
        <f t="shared" si="9"/>
        <v/>
      </c>
      <c r="BD46" s="166">
        <f t="shared" si="10"/>
        <v>0</v>
      </c>
      <c r="BE46" s="164" t="str">
        <f t="shared" si="11"/>
        <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c r="E47" s="162"/>
      <c r="F47" s="162"/>
      <c r="G47" s="162"/>
      <c r="H47" s="162"/>
      <c r="I47" s="162"/>
      <c r="J47" s="162"/>
      <c r="K47" s="162"/>
      <c r="L47" s="162"/>
      <c r="M47" s="162"/>
      <c r="N47" s="162"/>
      <c r="O47" s="162"/>
      <c r="P47" s="162"/>
      <c r="Q47" s="162"/>
      <c r="R47" s="162"/>
      <c r="S47" s="162"/>
      <c r="T47" s="163"/>
      <c r="U47" s="163"/>
      <c r="V47" s="163"/>
      <c r="W47" s="163"/>
      <c r="X47" s="163"/>
      <c r="Y47" s="162">
        <f t="shared" si="1"/>
        <v>0</v>
      </c>
      <c r="Z47" s="164" t="str">
        <f t="shared" si="2"/>
        <v/>
      </c>
      <c r="AA47" s="165">
        <f t="shared" si="3"/>
        <v>0</v>
      </c>
      <c r="AB47" s="164" t="str">
        <f t="shared" si="4"/>
        <v/>
      </c>
      <c r="AC47" s="166">
        <f t="shared" si="5"/>
        <v>0</v>
      </c>
      <c r="AD47" s="164" t="str">
        <f t="shared" si="6"/>
        <v/>
      </c>
      <c r="AE47" s="160">
        <v>41.0</v>
      </c>
      <c r="AF47" s="161" t="str">
        <f t="shared" si="7"/>
        <v>Jonathan  De Jesús Valerio Felipe</v>
      </c>
      <c r="AG47" s="162"/>
      <c r="AH47" s="162"/>
      <c r="AI47" s="162"/>
      <c r="AJ47" s="162"/>
      <c r="AK47" s="162"/>
      <c r="AL47" s="162"/>
      <c r="AM47" s="162"/>
      <c r="AN47" s="162"/>
      <c r="AO47" s="162"/>
      <c r="AP47" s="162"/>
      <c r="AQ47" s="162"/>
      <c r="AR47" s="162"/>
      <c r="AS47" s="162"/>
      <c r="AT47" s="162"/>
      <c r="AU47" s="162"/>
      <c r="AV47" s="162"/>
      <c r="AW47" s="162"/>
      <c r="AX47" s="163"/>
      <c r="AY47" s="163"/>
      <c r="AZ47" s="163"/>
      <c r="BA47" s="163"/>
      <c r="BB47" s="163">
        <f t="shared" si="8"/>
        <v>0</v>
      </c>
      <c r="BC47" s="164" t="str">
        <f t="shared" si="9"/>
        <v/>
      </c>
      <c r="BD47" s="166">
        <f t="shared" si="10"/>
        <v>0</v>
      </c>
      <c r="BE47" s="164" t="str">
        <f t="shared" si="11"/>
        <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c r="E48" s="162"/>
      <c r="F48" s="162"/>
      <c r="G48" s="162"/>
      <c r="H48" s="162"/>
      <c r="I48" s="162"/>
      <c r="J48" s="162"/>
      <c r="K48" s="162"/>
      <c r="L48" s="162"/>
      <c r="M48" s="162"/>
      <c r="N48" s="162"/>
      <c r="O48" s="162"/>
      <c r="P48" s="162"/>
      <c r="Q48" s="162"/>
      <c r="R48" s="162"/>
      <c r="S48" s="162"/>
      <c r="T48" s="163"/>
      <c r="U48" s="163"/>
      <c r="V48" s="163"/>
      <c r="W48" s="163"/>
      <c r="X48" s="163"/>
      <c r="Y48" s="162">
        <f t="shared" si="1"/>
        <v>0</v>
      </c>
      <c r="Z48" s="164" t="str">
        <f t="shared" si="2"/>
        <v/>
      </c>
      <c r="AA48" s="165">
        <f t="shared" si="3"/>
        <v>0</v>
      </c>
      <c r="AB48" s="164" t="str">
        <f t="shared" si="4"/>
        <v/>
      </c>
      <c r="AC48" s="166">
        <f t="shared" si="5"/>
        <v>0</v>
      </c>
      <c r="AD48" s="164" t="str">
        <f t="shared" si="6"/>
        <v/>
      </c>
      <c r="AE48" s="160">
        <v>42.0</v>
      </c>
      <c r="AF48" s="161" t="str">
        <f t="shared" si="7"/>
        <v>Crisleydi  Turbí</v>
      </c>
      <c r="AG48" s="162"/>
      <c r="AH48" s="162"/>
      <c r="AI48" s="162"/>
      <c r="AJ48" s="162"/>
      <c r="AK48" s="162"/>
      <c r="AL48" s="162"/>
      <c r="AM48" s="162"/>
      <c r="AN48" s="162"/>
      <c r="AO48" s="162"/>
      <c r="AP48" s="162"/>
      <c r="AQ48" s="162"/>
      <c r="AR48" s="162"/>
      <c r="AS48" s="162"/>
      <c r="AT48" s="162"/>
      <c r="AU48" s="162"/>
      <c r="AV48" s="162"/>
      <c r="AW48" s="162"/>
      <c r="AX48" s="163"/>
      <c r="AY48" s="163"/>
      <c r="AZ48" s="163"/>
      <c r="BA48" s="163"/>
      <c r="BB48" s="163">
        <f t="shared" si="8"/>
        <v>0</v>
      </c>
      <c r="BC48" s="164" t="str">
        <f t="shared" si="9"/>
        <v/>
      </c>
      <c r="BD48" s="166">
        <f t="shared" si="10"/>
        <v>0</v>
      </c>
      <c r="BE48" s="164" t="str">
        <f t="shared" si="11"/>
        <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c r="E49" s="162"/>
      <c r="F49" s="162"/>
      <c r="G49" s="162"/>
      <c r="H49" s="162"/>
      <c r="I49" s="162"/>
      <c r="J49" s="162"/>
      <c r="K49" s="162"/>
      <c r="L49" s="162"/>
      <c r="M49" s="162"/>
      <c r="N49" s="162"/>
      <c r="O49" s="162"/>
      <c r="P49" s="162"/>
      <c r="Q49" s="162"/>
      <c r="R49" s="162"/>
      <c r="S49" s="162"/>
      <c r="T49" s="163"/>
      <c r="U49" s="163"/>
      <c r="V49" s="163"/>
      <c r="W49" s="163"/>
      <c r="X49" s="163"/>
      <c r="Y49" s="162">
        <f t="shared" si="1"/>
        <v>0</v>
      </c>
      <c r="Z49" s="164" t="str">
        <f t="shared" si="2"/>
        <v/>
      </c>
      <c r="AA49" s="165">
        <f t="shared" si="3"/>
        <v>0</v>
      </c>
      <c r="AB49" s="164" t="str">
        <f t="shared" si="4"/>
        <v/>
      </c>
      <c r="AC49" s="166">
        <f t="shared" si="5"/>
        <v>0</v>
      </c>
      <c r="AD49" s="164" t="str">
        <f t="shared" si="6"/>
        <v/>
      </c>
      <c r="AE49" s="160">
        <v>43.0</v>
      </c>
      <c r="AF49" s="161" t="str">
        <f t="shared" si="7"/>
        <v>Jhoangel Rafael Vargas Ulloa</v>
      </c>
      <c r="AG49" s="162"/>
      <c r="AH49" s="162"/>
      <c r="AI49" s="162"/>
      <c r="AJ49" s="162"/>
      <c r="AK49" s="162"/>
      <c r="AL49" s="162"/>
      <c r="AM49" s="162"/>
      <c r="AN49" s="162"/>
      <c r="AO49" s="162"/>
      <c r="AP49" s="162"/>
      <c r="AQ49" s="162"/>
      <c r="AR49" s="162"/>
      <c r="AS49" s="162"/>
      <c r="AT49" s="162"/>
      <c r="AU49" s="162"/>
      <c r="AV49" s="162"/>
      <c r="AW49" s="162"/>
      <c r="AX49" s="163"/>
      <c r="AY49" s="163"/>
      <c r="AZ49" s="163"/>
      <c r="BA49" s="163"/>
      <c r="BB49" s="163">
        <f t="shared" si="8"/>
        <v>0</v>
      </c>
      <c r="BC49" s="164" t="str">
        <f t="shared" si="9"/>
        <v/>
      </c>
      <c r="BD49" s="166">
        <f t="shared" si="10"/>
        <v>0</v>
      </c>
      <c r="BE49" s="164" t="str">
        <f t="shared" si="11"/>
        <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c r="E50" s="162"/>
      <c r="F50" s="162"/>
      <c r="G50" s="162"/>
      <c r="H50" s="162"/>
      <c r="I50" s="162"/>
      <c r="J50" s="162"/>
      <c r="K50" s="162"/>
      <c r="L50" s="162"/>
      <c r="M50" s="162"/>
      <c r="N50" s="162"/>
      <c r="O50" s="162"/>
      <c r="P50" s="162"/>
      <c r="Q50" s="162"/>
      <c r="R50" s="162"/>
      <c r="S50" s="162"/>
      <c r="T50" s="163"/>
      <c r="U50" s="163"/>
      <c r="V50" s="163"/>
      <c r="W50" s="163"/>
      <c r="X50" s="163"/>
      <c r="Y50" s="162">
        <f t="shared" si="1"/>
        <v>0</v>
      </c>
      <c r="Z50" s="164" t="str">
        <f t="shared" si="2"/>
        <v/>
      </c>
      <c r="AA50" s="165">
        <f t="shared" si="3"/>
        <v>0</v>
      </c>
      <c r="AB50" s="164" t="str">
        <f t="shared" si="4"/>
        <v/>
      </c>
      <c r="AC50" s="166">
        <f t="shared" si="5"/>
        <v>0</v>
      </c>
      <c r="AD50" s="164" t="str">
        <f t="shared" si="6"/>
        <v/>
      </c>
      <c r="AE50" s="160">
        <v>44.0</v>
      </c>
      <c r="AF50" s="161" t="str">
        <f t="shared" si="7"/>
        <v>Leslie  Cruz Espinal</v>
      </c>
      <c r="AG50" s="162"/>
      <c r="AH50" s="162"/>
      <c r="AI50" s="162"/>
      <c r="AJ50" s="162"/>
      <c r="AK50" s="162"/>
      <c r="AL50" s="162"/>
      <c r="AM50" s="162"/>
      <c r="AN50" s="162"/>
      <c r="AO50" s="162"/>
      <c r="AP50" s="162"/>
      <c r="AQ50" s="162"/>
      <c r="AR50" s="162"/>
      <c r="AS50" s="162"/>
      <c r="AT50" s="162"/>
      <c r="AU50" s="162"/>
      <c r="AV50" s="162"/>
      <c r="AW50" s="162"/>
      <c r="AX50" s="163"/>
      <c r="AY50" s="163"/>
      <c r="AZ50" s="163"/>
      <c r="BA50" s="163"/>
      <c r="BB50" s="163">
        <f t="shared" si="8"/>
        <v>0</v>
      </c>
      <c r="BC50" s="164" t="str">
        <f t="shared" si="9"/>
        <v/>
      </c>
      <c r="BD50" s="166">
        <f t="shared" si="10"/>
        <v>0</v>
      </c>
      <c r="BE50" s="164" t="str">
        <f t="shared" si="11"/>
        <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ESTUDI'!N48</f>
        <v/>
      </c>
      <c r="B51" s="160">
        <v>45.0</v>
      </c>
      <c r="C51" s="161" t="str">
        <f>'3A 2025 - 2026 DATOS DEL ESTUDI'!B48</f>
        <v/>
      </c>
      <c r="D51" s="162"/>
      <c r="E51" s="162"/>
      <c r="F51" s="162"/>
      <c r="G51" s="162"/>
      <c r="H51" s="162"/>
      <c r="I51" s="162"/>
      <c r="J51" s="162"/>
      <c r="K51" s="162"/>
      <c r="L51" s="162"/>
      <c r="M51" s="162"/>
      <c r="N51" s="162"/>
      <c r="O51" s="162"/>
      <c r="P51" s="162"/>
      <c r="Q51" s="162"/>
      <c r="R51" s="162"/>
      <c r="S51" s="162"/>
      <c r="T51" s="163"/>
      <c r="U51" s="163"/>
      <c r="V51" s="163"/>
      <c r="W51" s="163"/>
      <c r="X51" s="163"/>
      <c r="Y51" s="162">
        <f t="shared" si="1"/>
        <v>0</v>
      </c>
      <c r="Z51" s="164" t="str">
        <f t="shared" si="2"/>
        <v/>
      </c>
      <c r="AA51" s="165">
        <f t="shared" si="3"/>
        <v>0</v>
      </c>
      <c r="AB51" s="164" t="str">
        <f t="shared" si="4"/>
        <v/>
      </c>
      <c r="AC51" s="166">
        <f t="shared" si="5"/>
        <v>0</v>
      </c>
      <c r="AD51" s="164" t="str">
        <f t="shared" si="6"/>
        <v/>
      </c>
      <c r="AE51" s="160">
        <v>45.0</v>
      </c>
      <c r="AF51" s="161" t="str">
        <f t="shared" si="7"/>
        <v/>
      </c>
      <c r="AG51" s="162"/>
      <c r="AH51" s="162"/>
      <c r="AI51" s="162"/>
      <c r="AJ51" s="162"/>
      <c r="AK51" s="162"/>
      <c r="AL51" s="162"/>
      <c r="AM51" s="162"/>
      <c r="AN51" s="162"/>
      <c r="AO51" s="162"/>
      <c r="AP51" s="162"/>
      <c r="AQ51" s="162"/>
      <c r="AR51" s="162"/>
      <c r="AS51" s="162"/>
      <c r="AT51" s="162"/>
      <c r="AU51" s="162"/>
      <c r="AV51" s="162"/>
      <c r="AW51" s="162"/>
      <c r="AX51" s="163"/>
      <c r="AY51" s="163"/>
      <c r="AZ51" s="163"/>
      <c r="BA51" s="163"/>
      <c r="BB51" s="163">
        <f t="shared" si="8"/>
        <v>0</v>
      </c>
      <c r="BC51" s="164" t="str">
        <f t="shared" si="9"/>
        <v/>
      </c>
      <c r="BD51" s="166">
        <f t="shared" si="10"/>
        <v>0</v>
      </c>
      <c r="BE51" s="164" t="str">
        <f t="shared" si="11"/>
        <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ALEI324!$BN$7:$BN$16</formula1>
    </dataValidation>
    <dataValidation type="list" allowBlank="1" showErrorMessage="1" sqref="F3 AI3">
      <formula1>ALEI324!$BO$7:$BO$18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561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ALEI323!H2</f>
        <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566</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568</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c r="E6" s="157"/>
      <c r="F6" s="157"/>
      <c r="G6" s="157"/>
      <c r="H6" s="157"/>
      <c r="I6" s="157"/>
      <c r="J6" s="157"/>
      <c r="K6" s="157"/>
      <c r="L6" s="157"/>
      <c r="M6" s="157"/>
      <c r="N6" s="157"/>
      <c r="O6" s="157"/>
      <c r="P6" s="157"/>
      <c r="Q6" s="157"/>
      <c r="R6" s="157"/>
      <c r="S6" s="157"/>
      <c r="T6" s="157"/>
      <c r="U6" s="157"/>
      <c r="V6" s="157"/>
      <c r="W6" s="157"/>
      <c r="X6" s="157"/>
      <c r="Y6" s="43"/>
      <c r="Z6" s="43"/>
      <c r="AA6" s="43"/>
      <c r="AB6" s="43"/>
      <c r="AC6" s="43"/>
      <c r="AD6" s="43"/>
      <c r="AE6" s="22" t="s">
        <v>555</v>
      </c>
      <c r="AF6" s="157" t="s">
        <v>554</v>
      </c>
      <c r="AG6" s="157"/>
      <c r="AH6" s="157"/>
      <c r="AI6" s="157"/>
      <c r="AJ6" s="157"/>
      <c r="AK6" s="157"/>
      <c r="AL6" s="157"/>
      <c r="AM6" s="157"/>
      <c r="AN6" s="157"/>
      <c r="AO6" s="157"/>
      <c r="AP6" s="157"/>
      <c r="AQ6" s="157"/>
      <c r="AR6" s="157"/>
      <c r="AS6" s="157"/>
      <c r="AT6" s="157"/>
      <c r="AU6" s="157"/>
      <c r="AV6" s="157"/>
      <c r="AW6" s="157"/>
      <c r="AX6" s="157"/>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c r="E7" s="162"/>
      <c r="F7" s="162"/>
      <c r="G7" s="162"/>
      <c r="H7" s="162"/>
      <c r="I7" s="162"/>
      <c r="J7" s="162"/>
      <c r="K7" s="162"/>
      <c r="L7" s="162"/>
      <c r="M7" s="162"/>
      <c r="N7" s="162"/>
      <c r="O7" s="162"/>
      <c r="P7" s="162"/>
      <c r="Q7" s="162"/>
      <c r="R7" s="162"/>
      <c r="S7" s="162"/>
      <c r="T7" s="162"/>
      <c r="U7" s="162"/>
      <c r="V7" s="163"/>
      <c r="W7" s="163"/>
      <c r="X7" s="163"/>
      <c r="Y7" s="162">
        <f t="shared" ref="Y7:Y51" si="1">IFERROR(COUNTIF(D7:X7,"P")+COUNTIF(D7:X7,"e")+COUNTIF(D7:X7,"t")-INT(COUNTIF(D7:X7,"e")/3)-INT(COUNTIF(D7:X7,"t")/3),"")</f>
        <v>0</v>
      </c>
      <c r="Z7" s="164" t="str">
        <f t="shared" ref="Z7:Z51" si="2">IFERROR((Y7/$Z$4),"")</f>
        <v/>
      </c>
      <c r="AA7" s="165">
        <f t="shared" ref="AA7:AA51" si="3">IFERROR(COUNTIF(D7:X7,"A"),"")</f>
        <v>0</v>
      </c>
      <c r="AB7" s="164" t="str">
        <f t="shared" ref="AB7:AB51" si="4">IFERROR((AA7/$Z$4),"")</f>
        <v/>
      </c>
      <c r="AC7" s="166">
        <f t="shared" ref="AC7:AC51" si="5">IFERROR(COUNTIF(D7:X7,"E"),"")</f>
        <v>0</v>
      </c>
      <c r="AD7" s="164" t="str">
        <f t="shared" ref="AD7:AD51" si="6">IFERROR((AC7/$Z$4),"")</f>
        <v/>
      </c>
      <c r="AE7" s="160">
        <v>1.0</v>
      </c>
      <c r="AF7" s="161" t="str">
        <f t="shared" ref="AF7:AF51" si="7">C7</f>
        <v>Jadiel De Jesús Acosta Peña</v>
      </c>
      <c r="AG7" s="162"/>
      <c r="AH7" s="162"/>
      <c r="AI7" s="162"/>
      <c r="AJ7" s="162"/>
      <c r="AK7" s="162"/>
      <c r="AL7" s="162"/>
      <c r="AM7" s="162"/>
      <c r="AN7" s="162"/>
      <c r="AO7" s="162"/>
      <c r="AP7" s="162"/>
      <c r="AQ7" s="162"/>
      <c r="AR7" s="162"/>
      <c r="AS7" s="162"/>
      <c r="AT7" s="162"/>
      <c r="AU7" s="162"/>
      <c r="AV7" s="162"/>
      <c r="AW7" s="163"/>
      <c r="AX7" s="163"/>
      <c r="AY7" s="163"/>
      <c r="AZ7" s="163"/>
      <c r="BA7" s="163"/>
      <c r="BB7" s="163">
        <f t="shared" ref="BB7:BB51" si="8">IFERROR(COUNTIF(AG7:BA7,"P")+COUNTIF(AG7:BA7,"e")+COUNTIF(AG7:BA7,"t")-INT(COUNTIF(AG7:BA7,"e")/3)-INT(COUNTIF(AG7:BA7,"t")/3),"")</f>
        <v>0</v>
      </c>
      <c r="BC7" s="164" t="str">
        <f t="shared" ref="BC7:BC51" si="9">IFERROR(BB7/$BC$4,"")</f>
        <v/>
      </c>
      <c r="BD7" s="166">
        <f t="shared" ref="BD7:BD51" si="10">IFERROR(COUNTIF(AG7:BA7,"A"),"")</f>
        <v>0</v>
      </c>
      <c r="BE7" s="164" t="str">
        <f t="shared" ref="BE7:BE51" si="11">IFERROR((BD7/$BC$4),"")</f>
        <v/>
      </c>
      <c r="BF7" s="166">
        <f t="shared" ref="BF7:BF51" si="12">IFERROR(COUNTIF(AG7:BA7,"E"),"")</f>
        <v>0</v>
      </c>
      <c r="BG7" s="167" t="str">
        <f>IFERROR((BF7/$BC$4),"")</f>
        <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c r="E8" s="162"/>
      <c r="F8" s="162"/>
      <c r="G8" s="162"/>
      <c r="H8" s="162"/>
      <c r="I8" s="162"/>
      <c r="J8" s="162"/>
      <c r="K8" s="162"/>
      <c r="L8" s="162"/>
      <c r="M8" s="162"/>
      <c r="N8" s="162"/>
      <c r="O8" s="162"/>
      <c r="P8" s="162"/>
      <c r="Q8" s="162"/>
      <c r="R8" s="162"/>
      <c r="S8" s="162"/>
      <c r="T8" s="162"/>
      <c r="U8" s="162"/>
      <c r="V8" s="163"/>
      <c r="W8" s="163"/>
      <c r="X8" s="163"/>
      <c r="Y8" s="162">
        <f t="shared" si="1"/>
        <v>0</v>
      </c>
      <c r="Z8" s="164" t="str">
        <f t="shared" si="2"/>
        <v/>
      </c>
      <c r="AA8" s="165">
        <f t="shared" si="3"/>
        <v>0</v>
      </c>
      <c r="AB8" s="164" t="str">
        <f t="shared" si="4"/>
        <v/>
      </c>
      <c r="AC8" s="166">
        <f t="shared" si="5"/>
        <v>0</v>
      </c>
      <c r="AD8" s="164" t="str">
        <f t="shared" si="6"/>
        <v/>
      </c>
      <c r="AE8" s="160">
        <v>2.0</v>
      </c>
      <c r="AF8" s="161" t="str">
        <f t="shared" si="7"/>
        <v>Daniel  Elía Almonte Martínez</v>
      </c>
      <c r="AG8" s="162"/>
      <c r="AH8" s="162"/>
      <c r="AI8" s="162"/>
      <c r="AJ8" s="162"/>
      <c r="AK8" s="162"/>
      <c r="AL8" s="162"/>
      <c r="AM8" s="162"/>
      <c r="AN8" s="162"/>
      <c r="AO8" s="162"/>
      <c r="AP8" s="162"/>
      <c r="AQ8" s="162"/>
      <c r="AR8" s="162"/>
      <c r="AS8" s="162"/>
      <c r="AT8" s="162"/>
      <c r="AU8" s="162"/>
      <c r="AV8" s="162"/>
      <c r="AW8" s="163"/>
      <c r="AX8" s="163"/>
      <c r="AY8" s="163"/>
      <c r="AZ8" s="163"/>
      <c r="BA8" s="163"/>
      <c r="BB8" s="163">
        <f t="shared" si="8"/>
        <v>0</v>
      </c>
      <c r="BC8" s="164" t="str">
        <f t="shared" si="9"/>
        <v/>
      </c>
      <c r="BD8" s="166">
        <f t="shared" si="10"/>
        <v>0</v>
      </c>
      <c r="BE8" s="164" t="str">
        <f t="shared" si="11"/>
        <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c r="E9" s="162"/>
      <c r="F9" s="162"/>
      <c r="G9" s="162"/>
      <c r="H9" s="162"/>
      <c r="I9" s="162"/>
      <c r="J9" s="162"/>
      <c r="K9" s="162"/>
      <c r="L9" s="162"/>
      <c r="M9" s="162"/>
      <c r="N9" s="162"/>
      <c r="O9" s="162"/>
      <c r="P9" s="162"/>
      <c r="Q9" s="162"/>
      <c r="R9" s="162"/>
      <c r="S9" s="162"/>
      <c r="T9" s="162"/>
      <c r="U9" s="162"/>
      <c r="V9" s="163"/>
      <c r="W9" s="163"/>
      <c r="X9" s="163"/>
      <c r="Y9" s="162">
        <f t="shared" si="1"/>
        <v>0</v>
      </c>
      <c r="Z9" s="164" t="str">
        <f t="shared" si="2"/>
        <v/>
      </c>
      <c r="AA9" s="165">
        <f t="shared" si="3"/>
        <v>0</v>
      </c>
      <c r="AB9" s="164" t="str">
        <f t="shared" si="4"/>
        <v/>
      </c>
      <c r="AC9" s="166">
        <f t="shared" si="5"/>
        <v>0</v>
      </c>
      <c r="AD9" s="164" t="str">
        <f t="shared" si="6"/>
        <v/>
      </c>
      <c r="AE9" s="160">
        <v>3.0</v>
      </c>
      <c r="AF9" s="161" t="str">
        <f t="shared" si="7"/>
        <v>Isaac  Ángeles Liriano</v>
      </c>
      <c r="AG9" s="162"/>
      <c r="AH9" s="162"/>
      <c r="AI9" s="162"/>
      <c r="AJ9" s="162"/>
      <c r="AK9" s="162"/>
      <c r="AL9" s="162"/>
      <c r="AM9" s="162"/>
      <c r="AN9" s="162"/>
      <c r="AO9" s="162"/>
      <c r="AP9" s="162"/>
      <c r="AQ9" s="162"/>
      <c r="AR9" s="162"/>
      <c r="AS9" s="162"/>
      <c r="AT9" s="162"/>
      <c r="AU9" s="162"/>
      <c r="AV9" s="162"/>
      <c r="AW9" s="163"/>
      <c r="AX9" s="163"/>
      <c r="AY9" s="163"/>
      <c r="AZ9" s="163"/>
      <c r="BA9" s="163"/>
      <c r="BB9" s="163">
        <f t="shared" si="8"/>
        <v>0</v>
      </c>
      <c r="BC9" s="164" t="str">
        <f t="shared" si="9"/>
        <v/>
      </c>
      <c r="BD9" s="166">
        <f t="shared" si="10"/>
        <v>0</v>
      </c>
      <c r="BE9" s="164" t="str">
        <f t="shared" si="11"/>
        <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c r="E10" s="162"/>
      <c r="F10" s="162"/>
      <c r="G10" s="162"/>
      <c r="H10" s="162"/>
      <c r="I10" s="162"/>
      <c r="J10" s="162"/>
      <c r="K10" s="162"/>
      <c r="L10" s="162"/>
      <c r="M10" s="162"/>
      <c r="N10" s="162"/>
      <c r="O10" s="162"/>
      <c r="P10" s="162"/>
      <c r="Q10" s="162"/>
      <c r="R10" s="162"/>
      <c r="S10" s="162"/>
      <c r="T10" s="162"/>
      <c r="U10" s="162"/>
      <c r="V10" s="163"/>
      <c r="W10" s="163"/>
      <c r="X10" s="163"/>
      <c r="Y10" s="162">
        <f t="shared" si="1"/>
        <v>0</v>
      </c>
      <c r="Z10" s="164" t="str">
        <f t="shared" si="2"/>
        <v/>
      </c>
      <c r="AA10" s="165">
        <f t="shared" si="3"/>
        <v>0</v>
      </c>
      <c r="AB10" s="164" t="str">
        <f t="shared" si="4"/>
        <v/>
      </c>
      <c r="AC10" s="166">
        <f t="shared" si="5"/>
        <v>0</v>
      </c>
      <c r="AD10" s="164" t="str">
        <f t="shared" si="6"/>
        <v/>
      </c>
      <c r="AE10" s="160">
        <v>4.0</v>
      </c>
      <c r="AF10" s="161" t="str">
        <f t="shared" si="7"/>
        <v>Melaniee  Aquino  Estrella</v>
      </c>
      <c r="AG10" s="162"/>
      <c r="AH10" s="162"/>
      <c r="AI10" s="162"/>
      <c r="AJ10" s="162"/>
      <c r="AK10" s="162"/>
      <c r="AL10" s="162"/>
      <c r="AM10" s="162"/>
      <c r="AN10" s="162"/>
      <c r="AO10" s="162"/>
      <c r="AP10" s="162"/>
      <c r="AQ10" s="162"/>
      <c r="AR10" s="162"/>
      <c r="AS10" s="162"/>
      <c r="AT10" s="162"/>
      <c r="AU10" s="162"/>
      <c r="AV10" s="162"/>
      <c r="AW10" s="162"/>
      <c r="AX10" s="163"/>
      <c r="AY10" s="163"/>
      <c r="AZ10" s="163"/>
      <c r="BA10" s="163"/>
      <c r="BB10" s="163">
        <f t="shared" si="8"/>
        <v>0</v>
      </c>
      <c r="BC10" s="164" t="str">
        <f t="shared" si="9"/>
        <v/>
      </c>
      <c r="BD10" s="166">
        <f t="shared" si="10"/>
        <v>0</v>
      </c>
      <c r="BE10" s="164" t="str">
        <f t="shared" si="11"/>
        <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c r="E11" s="162"/>
      <c r="F11" s="162"/>
      <c r="G11" s="162"/>
      <c r="H11" s="162"/>
      <c r="I11" s="162"/>
      <c r="J11" s="162"/>
      <c r="K11" s="162"/>
      <c r="L11" s="162"/>
      <c r="M11" s="162"/>
      <c r="N11" s="162"/>
      <c r="O11" s="162"/>
      <c r="P11" s="162"/>
      <c r="Q11" s="162"/>
      <c r="R11" s="162"/>
      <c r="S11" s="162"/>
      <c r="T11" s="162"/>
      <c r="U11" s="162"/>
      <c r="V11" s="163"/>
      <c r="W11" s="163"/>
      <c r="X11" s="163"/>
      <c r="Y11" s="162">
        <f t="shared" si="1"/>
        <v>0</v>
      </c>
      <c r="Z11" s="164" t="str">
        <f t="shared" si="2"/>
        <v/>
      </c>
      <c r="AA11" s="165">
        <f t="shared" si="3"/>
        <v>0</v>
      </c>
      <c r="AB11" s="164" t="str">
        <f t="shared" si="4"/>
        <v/>
      </c>
      <c r="AC11" s="166">
        <f t="shared" si="5"/>
        <v>0</v>
      </c>
      <c r="AD11" s="164" t="str">
        <f t="shared" si="6"/>
        <v/>
      </c>
      <c r="AE11" s="160">
        <v>5.0</v>
      </c>
      <c r="AF11" s="161" t="str">
        <f t="shared" si="7"/>
        <v>Jennifer  Asenjo  De Los Santos TRANSFERIDA 10/12/25</v>
      </c>
      <c r="AG11" s="162"/>
      <c r="AH11" s="162"/>
      <c r="AI11" s="162"/>
      <c r="AJ11" s="162"/>
      <c r="AK11" s="162"/>
      <c r="AL11" s="162"/>
      <c r="AM11" s="162"/>
      <c r="AN11" s="162"/>
      <c r="AO11" s="162"/>
      <c r="AP11" s="162"/>
      <c r="AQ11" s="162"/>
      <c r="AR11" s="162"/>
      <c r="AS11" s="162"/>
      <c r="AT11" s="162"/>
      <c r="AU11" s="162"/>
      <c r="AV11" s="162"/>
      <c r="AW11" s="162"/>
      <c r="AX11" s="163"/>
      <c r="AY11" s="163"/>
      <c r="AZ11" s="163"/>
      <c r="BA11" s="163"/>
      <c r="BB11" s="163">
        <f t="shared" si="8"/>
        <v>0</v>
      </c>
      <c r="BC11" s="164" t="str">
        <f t="shared" si="9"/>
        <v/>
      </c>
      <c r="BD11" s="166">
        <f t="shared" si="10"/>
        <v>0</v>
      </c>
      <c r="BE11" s="164" t="str">
        <f t="shared" si="11"/>
        <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c r="E12" s="162"/>
      <c r="F12" s="162"/>
      <c r="G12" s="162"/>
      <c r="H12" s="162"/>
      <c r="I12" s="162"/>
      <c r="J12" s="162"/>
      <c r="K12" s="162"/>
      <c r="L12" s="162"/>
      <c r="M12" s="162"/>
      <c r="N12" s="162"/>
      <c r="O12" s="162"/>
      <c r="P12" s="162"/>
      <c r="Q12" s="162"/>
      <c r="R12" s="162"/>
      <c r="S12" s="162"/>
      <c r="T12" s="162"/>
      <c r="U12" s="162"/>
      <c r="V12" s="163"/>
      <c r="W12" s="163"/>
      <c r="X12" s="163"/>
      <c r="Y12" s="162">
        <f t="shared" si="1"/>
        <v>0</v>
      </c>
      <c r="Z12" s="164" t="str">
        <f t="shared" si="2"/>
        <v/>
      </c>
      <c r="AA12" s="165">
        <f t="shared" si="3"/>
        <v>0</v>
      </c>
      <c r="AB12" s="164" t="str">
        <f t="shared" si="4"/>
        <v/>
      </c>
      <c r="AC12" s="166">
        <f t="shared" si="5"/>
        <v>0</v>
      </c>
      <c r="AD12" s="164" t="str">
        <f t="shared" si="6"/>
        <v/>
      </c>
      <c r="AE12" s="160">
        <v>6.0</v>
      </c>
      <c r="AF12" s="161" t="str">
        <f t="shared" si="7"/>
        <v>Leshlie Crismayri Bautista Quezada</v>
      </c>
      <c r="AG12" s="162"/>
      <c r="AH12" s="162"/>
      <c r="AI12" s="162"/>
      <c r="AJ12" s="162"/>
      <c r="AK12" s="162"/>
      <c r="AL12" s="162"/>
      <c r="AM12" s="162"/>
      <c r="AN12" s="162"/>
      <c r="AO12" s="162"/>
      <c r="AP12" s="162"/>
      <c r="AQ12" s="162"/>
      <c r="AR12" s="162"/>
      <c r="AS12" s="162"/>
      <c r="AT12" s="162"/>
      <c r="AU12" s="162"/>
      <c r="AV12" s="162"/>
      <c r="AW12" s="163"/>
      <c r="AX12" s="163"/>
      <c r="AY12" s="163"/>
      <c r="AZ12" s="163"/>
      <c r="BA12" s="163"/>
      <c r="BB12" s="163">
        <f t="shared" si="8"/>
        <v>0</v>
      </c>
      <c r="BC12" s="164" t="str">
        <f t="shared" si="9"/>
        <v/>
      </c>
      <c r="BD12" s="166">
        <f t="shared" si="10"/>
        <v>0</v>
      </c>
      <c r="BE12" s="164" t="str">
        <f t="shared" si="11"/>
        <v/>
      </c>
      <c r="BF12" s="166">
        <f t="shared" si="12"/>
        <v>0</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c r="E13" s="162"/>
      <c r="F13" s="162"/>
      <c r="G13" s="162"/>
      <c r="H13" s="162"/>
      <c r="I13" s="162"/>
      <c r="J13" s="162"/>
      <c r="K13" s="162"/>
      <c r="L13" s="162"/>
      <c r="M13" s="162"/>
      <c r="N13" s="162"/>
      <c r="O13" s="162"/>
      <c r="P13" s="162"/>
      <c r="Q13" s="162"/>
      <c r="R13" s="162"/>
      <c r="S13" s="162"/>
      <c r="T13" s="162"/>
      <c r="U13" s="162"/>
      <c r="V13" s="163"/>
      <c r="W13" s="163"/>
      <c r="X13" s="163"/>
      <c r="Y13" s="162">
        <f t="shared" si="1"/>
        <v>0</v>
      </c>
      <c r="Z13" s="164" t="str">
        <f t="shared" si="2"/>
        <v/>
      </c>
      <c r="AA13" s="165">
        <f t="shared" si="3"/>
        <v>0</v>
      </c>
      <c r="AB13" s="164" t="str">
        <f t="shared" si="4"/>
        <v/>
      </c>
      <c r="AC13" s="166">
        <f t="shared" si="5"/>
        <v>0</v>
      </c>
      <c r="AD13" s="164" t="str">
        <f t="shared" si="6"/>
        <v/>
      </c>
      <c r="AE13" s="160">
        <v>7.0</v>
      </c>
      <c r="AF13" s="161" t="str">
        <f t="shared" si="7"/>
        <v>Gilber  Bello Silva</v>
      </c>
      <c r="AG13" s="162"/>
      <c r="AH13" s="162"/>
      <c r="AI13" s="162"/>
      <c r="AJ13" s="162"/>
      <c r="AK13" s="162"/>
      <c r="AL13" s="162"/>
      <c r="AM13" s="162"/>
      <c r="AN13" s="162"/>
      <c r="AO13" s="162"/>
      <c r="AP13" s="162"/>
      <c r="AQ13" s="162"/>
      <c r="AR13" s="162"/>
      <c r="AS13" s="162"/>
      <c r="AT13" s="162"/>
      <c r="AU13" s="162"/>
      <c r="AV13" s="162"/>
      <c r="AW13" s="163"/>
      <c r="AX13" s="163"/>
      <c r="AY13" s="163"/>
      <c r="AZ13" s="163"/>
      <c r="BA13" s="163"/>
      <c r="BB13" s="163">
        <f t="shared" si="8"/>
        <v>0</v>
      </c>
      <c r="BC13" s="164" t="str">
        <f t="shared" si="9"/>
        <v/>
      </c>
      <c r="BD13" s="166">
        <f t="shared" si="10"/>
        <v>0</v>
      </c>
      <c r="BE13" s="164" t="str">
        <f t="shared" si="11"/>
        <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c r="E14" s="162"/>
      <c r="F14" s="162"/>
      <c r="G14" s="162"/>
      <c r="H14" s="162"/>
      <c r="I14" s="162"/>
      <c r="J14" s="162"/>
      <c r="K14" s="162"/>
      <c r="L14" s="162"/>
      <c r="M14" s="162"/>
      <c r="N14" s="162"/>
      <c r="O14" s="162"/>
      <c r="P14" s="162"/>
      <c r="Q14" s="162"/>
      <c r="R14" s="162"/>
      <c r="S14" s="162"/>
      <c r="T14" s="162"/>
      <c r="U14" s="162"/>
      <c r="V14" s="163"/>
      <c r="W14" s="163"/>
      <c r="X14" s="163"/>
      <c r="Y14" s="162">
        <f t="shared" si="1"/>
        <v>0</v>
      </c>
      <c r="Z14" s="164" t="str">
        <f t="shared" si="2"/>
        <v/>
      </c>
      <c r="AA14" s="165">
        <f t="shared" si="3"/>
        <v>0</v>
      </c>
      <c r="AB14" s="164" t="str">
        <f t="shared" si="4"/>
        <v/>
      </c>
      <c r="AC14" s="166">
        <f t="shared" si="5"/>
        <v>0</v>
      </c>
      <c r="AD14" s="164" t="str">
        <f t="shared" si="6"/>
        <v/>
      </c>
      <c r="AE14" s="160">
        <v>8.0</v>
      </c>
      <c r="AF14" s="161" t="str">
        <f t="shared" si="7"/>
        <v>Sherlyn Mariel Bernabel Lora</v>
      </c>
      <c r="AG14" s="162"/>
      <c r="AH14" s="162"/>
      <c r="AI14" s="162"/>
      <c r="AJ14" s="162"/>
      <c r="AK14" s="162"/>
      <c r="AL14" s="162"/>
      <c r="AM14" s="162"/>
      <c r="AN14" s="162"/>
      <c r="AO14" s="162"/>
      <c r="AP14" s="162"/>
      <c r="AQ14" s="162"/>
      <c r="AR14" s="162"/>
      <c r="AS14" s="162"/>
      <c r="AT14" s="162"/>
      <c r="AU14" s="162"/>
      <c r="AV14" s="162"/>
      <c r="AW14" s="163"/>
      <c r="AX14" s="163"/>
      <c r="AY14" s="163"/>
      <c r="AZ14" s="163"/>
      <c r="BA14" s="163"/>
      <c r="BB14" s="163">
        <f t="shared" si="8"/>
        <v>0</v>
      </c>
      <c r="BC14" s="164" t="str">
        <f t="shared" si="9"/>
        <v/>
      </c>
      <c r="BD14" s="166">
        <f t="shared" si="10"/>
        <v>0</v>
      </c>
      <c r="BE14" s="164" t="str">
        <f t="shared" si="11"/>
        <v/>
      </c>
      <c r="BF14" s="166">
        <f t="shared" si="12"/>
        <v>0</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c r="E15" s="162"/>
      <c r="F15" s="162"/>
      <c r="G15" s="162"/>
      <c r="H15" s="162"/>
      <c r="I15" s="162"/>
      <c r="J15" s="162"/>
      <c r="K15" s="162"/>
      <c r="L15" s="162"/>
      <c r="M15" s="162"/>
      <c r="N15" s="162"/>
      <c r="O15" s="162"/>
      <c r="P15" s="162"/>
      <c r="Q15" s="162"/>
      <c r="R15" s="162"/>
      <c r="S15" s="162"/>
      <c r="T15" s="162"/>
      <c r="U15" s="162"/>
      <c r="V15" s="163"/>
      <c r="W15" s="163"/>
      <c r="X15" s="163"/>
      <c r="Y15" s="162">
        <f t="shared" si="1"/>
        <v>0</v>
      </c>
      <c r="Z15" s="164" t="str">
        <f t="shared" si="2"/>
        <v/>
      </c>
      <c r="AA15" s="165">
        <f t="shared" si="3"/>
        <v>0</v>
      </c>
      <c r="AB15" s="164" t="str">
        <f t="shared" si="4"/>
        <v/>
      </c>
      <c r="AC15" s="166">
        <f t="shared" si="5"/>
        <v>0</v>
      </c>
      <c r="AD15" s="164" t="str">
        <f t="shared" si="6"/>
        <v/>
      </c>
      <c r="AE15" s="160">
        <v>9.0</v>
      </c>
      <c r="AF15" s="161" t="str">
        <f t="shared" si="7"/>
        <v>Erleen  Brito Castillo</v>
      </c>
      <c r="AG15" s="162"/>
      <c r="AH15" s="162"/>
      <c r="AI15" s="162"/>
      <c r="AJ15" s="162"/>
      <c r="AK15" s="162"/>
      <c r="AL15" s="162"/>
      <c r="AM15" s="162"/>
      <c r="AN15" s="162"/>
      <c r="AO15" s="162"/>
      <c r="AP15" s="162"/>
      <c r="AQ15" s="162"/>
      <c r="AR15" s="162"/>
      <c r="AS15" s="162"/>
      <c r="AT15" s="162"/>
      <c r="AU15" s="162"/>
      <c r="AV15" s="162"/>
      <c r="AW15" s="163"/>
      <c r="AX15" s="163"/>
      <c r="AY15" s="163"/>
      <c r="AZ15" s="163"/>
      <c r="BA15" s="163"/>
      <c r="BB15" s="163">
        <f t="shared" si="8"/>
        <v>0</v>
      </c>
      <c r="BC15" s="164" t="str">
        <f t="shared" si="9"/>
        <v/>
      </c>
      <c r="BD15" s="166">
        <f t="shared" si="10"/>
        <v>0</v>
      </c>
      <c r="BE15" s="164" t="str">
        <f t="shared" si="11"/>
        <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c r="E16" s="162"/>
      <c r="F16" s="162"/>
      <c r="G16" s="162"/>
      <c r="H16" s="162"/>
      <c r="I16" s="162"/>
      <c r="J16" s="162"/>
      <c r="K16" s="162"/>
      <c r="L16" s="162"/>
      <c r="M16" s="162"/>
      <c r="N16" s="162"/>
      <c r="O16" s="162"/>
      <c r="P16" s="162"/>
      <c r="Q16" s="162"/>
      <c r="R16" s="162"/>
      <c r="S16" s="162"/>
      <c r="T16" s="162"/>
      <c r="U16" s="162"/>
      <c r="V16" s="163"/>
      <c r="W16" s="163"/>
      <c r="X16" s="163"/>
      <c r="Y16" s="162">
        <f t="shared" si="1"/>
        <v>0</v>
      </c>
      <c r="Z16" s="164" t="str">
        <f t="shared" si="2"/>
        <v/>
      </c>
      <c r="AA16" s="165">
        <f t="shared" si="3"/>
        <v>0</v>
      </c>
      <c r="AB16" s="164" t="str">
        <f t="shared" si="4"/>
        <v/>
      </c>
      <c r="AC16" s="166">
        <f t="shared" si="5"/>
        <v>0</v>
      </c>
      <c r="AD16" s="164" t="str">
        <f t="shared" si="6"/>
        <v/>
      </c>
      <c r="AE16" s="160">
        <v>10.0</v>
      </c>
      <c r="AF16" s="161" t="str">
        <f t="shared" si="7"/>
        <v>Brianny  Caraballo Guzmán</v>
      </c>
      <c r="AG16" s="162"/>
      <c r="AH16" s="162"/>
      <c r="AI16" s="162"/>
      <c r="AJ16" s="162"/>
      <c r="AK16" s="162"/>
      <c r="AL16" s="162"/>
      <c r="AM16" s="162"/>
      <c r="AN16" s="162"/>
      <c r="AO16" s="162"/>
      <c r="AP16" s="162"/>
      <c r="AQ16" s="162"/>
      <c r="AR16" s="162"/>
      <c r="AS16" s="162"/>
      <c r="AT16" s="162"/>
      <c r="AU16" s="162"/>
      <c r="AV16" s="162"/>
      <c r="AW16" s="163"/>
      <c r="AX16" s="163"/>
      <c r="AY16" s="163"/>
      <c r="AZ16" s="163"/>
      <c r="BA16" s="163"/>
      <c r="BB16" s="163">
        <f t="shared" si="8"/>
        <v>0</v>
      </c>
      <c r="BC16" s="164" t="str">
        <f t="shared" si="9"/>
        <v/>
      </c>
      <c r="BD16" s="166">
        <f t="shared" si="10"/>
        <v>0</v>
      </c>
      <c r="BE16" s="164" t="str">
        <f t="shared" si="11"/>
        <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c r="E17" s="162"/>
      <c r="F17" s="162"/>
      <c r="G17" s="162"/>
      <c r="H17" s="162"/>
      <c r="I17" s="162"/>
      <c r="J17" s="162"/>
      <c r="K17" s="162"/>
      <c r="L17" s="162"/>
      <c r="M17" s="162"/>
      <c r="N17" s="162"/>
      <c r="O17" s="162"/>
      <c r="P17" s="162"/>
      <c r="Q17" s="162"/>
      <c r="R17" s="162"/>
      <c r="S17" s="162"/>
      <c r="T17" s="162"/>
      <c r="U17" s="162"/>
      <c r="V17" s="163"/>
      <c r="W17" s="163"/>
      <c r="X17" s="163"/>
      <c r="Y17" s="162">
        <f t="shared" si="1"/>
        <v>0</v>
      </c>
      <c r="Z17" s="164" t="str">
        <f t="shared" si="2"/>
        <v/>
      </c>
      <c r="AA17" s="165">
        <f t="shared" si="3"/>
        <v>0</v>
      </c>
      <c r="AB17" s="164" t="str">
        <f t="shared" si="4"/>
        <v/>
      </c>
      <c r="AC17" s="166">
        <f t="shared" si="5"/>
        <v>0</v>
      </c>
      <c r="AD17" s="164" t="str">
        <f t="shared" si="6"/>
        <v/>
      </c>
      <c r="AE17" s="160">
        <v>11.0</v>
      </c>
      <c r="AF17" s="161" t="str">
        <f t="shared" si="7"/>
        <v>Scarlet  Castillo</v>
      </c>
      <c r="AG17" s="162"/>
      <c r="AH17" s="162"/>
      <c r="AI17" s="162"/>
      <c r="AJ17" s="162"/>
      <c r="AK17" s="162"/>
      <c r="AL17" s="162"/>
      <c r="AM17" s="162"/>
      <c r="AN17" s="162"/>
      <c r="AO17" s="162"/>
      <c r="AP17" s="162"/>
      <c r="AQ17" s="162"/>
      <c r="AR17" s="162"/>
      <c r="AS17" s="162"/>
      <c r="AT17" s="162"/>
      <c r="AU17" s="162"/>
      <c r="AV17" s="162"/>
      <c r="AW17" s="163"/>
      <c r="AX17" s="163"/>
      <c r="AY17" s="163"/>
      <c r="AZ17" s="163"/>
      <c r="BA17" s="163"/>
      <c r="BB17" s="163">
        <f t="shared" si="8"/>
        <v>0</v>
      </c>
      <c r="BC17" s="164" t="str">
        <f t="shared" si="9"/>
        <v/>
      </c>
      <c r="BD17" s="166">
        <f t="shared" si="10"/>
        <v>0</v>
      </c>
      <c r="BE17" s="164" t="str">
        <f t="shared" si="11"/>
        <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c r="E18" s="162"/>
      <c r="F18" s="162"/>
      <c r="G18" s="162"/>
      <c r="H18" s="162"/>
      <c r="I18" s="162"/>
      <c r="J18" s="162"/>
      <c r="K18" s="162"/>
      <c r="L18" s="163"/>
      <c r="M18" s="163"/>
      <c r="N18" s="163"/>
      <c r="O18" s="163"/>
      <c r="P18" s="162"/>
      <c r="Q18" s="162"/>
      <c r="R18" s="162"/>
      <c r="S18" s="162"/>
      <c r="T18" s="162"/>
      <c r="U18" s="162"/>
      <c r="V18" s="163"/>
      <c r="W18" s="163"/>
      <c r="X18" s="163"/>
      <c r="Y18" s="162">
        <f t="shared" si="1"/>
        <v>0</v>
      </c>
      <c r="Z18" s="164" t="str">
        <f t="shared" si="2"/>
        <v/>
      </c>
      <c r="AA18" s="165">
        <f t="shared" si="3"/>
        <v>0</v>
      </c>
      <c r="AB18" s="164" t="str">
        <f t="shared" si="4"/>
        <v/>
      </c>
      <c r="AC18" s="166">
        <f t="shared" si="5"/>
        <v>0</v>
      </c>
      <c r="AD18" s="164" t="str">
        <f t="shared" si="6"/>
        <v/>
      </c>
      <c r="AE18" s="160">
        <v>12.0</v>
      </c>
      <c r="AF18" s="161" t="str">
        <f t="shared" si="7"/>
        <v>Yarselin  Cruz Peña</v>
      </c>
      <c r="AG18" s="163"/>
      <c r="AH18" s="162"/>
      <c r="AI18" s="162"/>
      <c r="AJ18" s="162"/>
      <c r="AK18" s="162"/>
      <c r="AL18" s="162"/>
      <c r="AM18" s="162"/>
      <c r="AN18" s="162"/>
      <c r="AO18" s="162"/>
      <c r="AP18" s="162"/>
      <c r="AQ18" s="162"/>
      <c r="AR18" s="162"/>
      <c r="AS18" s="162"/>
      <c r="AT18" s="162"/>
      <c r="AU18" s="162"/>
      <c r="AV18" s="162"/>
      <c r="AW18" s="163"/>
      <c r="AX18" s="163"/>
      <c r="AY18" s="163"/>
      <c r="AZ18" s="163"/>
      <c r="BA18" s="163"/>
      <c r="BB18" s="163">
        <f t="shared" si="8"/>
        <v>0</v>
      </c>
      <c r="BC18" s="164" t="str">
        <f t="shared" si="9"/>
        <v/>
      </c>
      <c r="BD18" s="166">
        <f t="shared" si="10"/>
        <v>0</v>
      </c>
      <c r="BE18" s="164" t="str">
        <f t="shared" si="11"/>
        <v/>
      </c>
      <c r="BF18" s="166">
        <f t="shared" si="12"/>
        <v>0</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c r="E19" s="162"/>
      <c r="F19" s="162"/>
      <c r="G19" s="162"/>
      <c r="H19" s="162"/>
      <c r="I19" s="162"/>
      <c r="J19" s="162"/>
      <c r="K19" s="162"/>
      <c r="L19" s="162"/>
      <c r="M19" s="162"/>
      <c r="N19" s="162"/>
      <c r="O19" s="162"/>
      <c r="P19" s="162"/>
      <c r="Q19" s="162"/>
      <c r="R19" s="162"/>
      <c r="S19" s="162"/>
      <c r="T19" s="162"/>
      <c r="U19" s="162"/>
      <c r="V19" s="163"/>
      <c r="W19" s="163"/>
      <c r="X19" s="163"/>
      <c r="Y19" s="162">
        <f t="shared" si="1"/>
        <v>0</v>
      </c>
      <c r="Z19" s="164" t="str">
        <f t="shared" si="2"/>
        <v/>
      </c>
      <c r="AA19" s="165">
        <f t="shared" si="3"/>
        <v>0</v>
      </c>
      <c r="AB19" s="164" t="str">
        <f t="shared" si="4"/>
        <v/>
      </c>
      <c r="AC19" s="166">
        <f t="shared" si="5"/>
        <v>0</v>
      </c>
      <c r="AD19" s="164" t="str">
        <f t="shared" si="6"/>
        <v/>
      </c>
      <c r="AE19" s="160">
        <v>13.0</v>
      </c>
      <c r="AF19" s="161" t="str">
        <f t="shared" si="7"/>
        <v>Fernando José Díaz Fernández</v>
      </c>
      <c r="AG19" s="162"/>
      <c r="AH19" s="162"/>
      <c r="AI19" s="162"/>
      <c r="AJ19" s="162"/>
      <c r="AK19" s="162"/>
      <c r="AL19" s="162"/>
      <c r="AM19" s="162"/>
      <c r="AN19" s="162"/>
      <c r="AO19" s="162"/>
      <c r="AP19" s="162"/>
      <c r="AQ19" s="162"/>
      <c r="AR19" s="162"/>
      <c r="AS19" s="162"/>
      <c r="AT19" s="162"/>
      <c r="AU19" s="162"/>
      <c r="AV19" s="162"/>
      <c r="AW19" s="163"/>
      <c r="AX19" s="163"/>
      <c r="AY19" s="163"/>
      <c r="AZ19" s="163"/>
      <c r="BA19" s="163"/>
      <c r="BB19" s="163">
        <f t="shared" si="8"/>
        <v>0</v>
      </c>
      <c r="BC19" s="164" t="str">
        <f t="shared" si="9"/>
        <v/>
      </c>
      <c r="BD19" s="166">
        <f t="shared" si="10"/>
        <v>0</v>
      </c>
      <c r="BE19" s="164" t="str">
        <f t="shared" si="11"/>
        <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c r="E20" s="162"/>
      <c r="F20" s="162"/>
      <c r="G20" s="162"/>
      <c r="H20" s="162"/>
      <c r="I20" s="162"/>
      <c r="J20" s="162"/>
      <c r="K20" s="162"/>
      <c r="L20" s="162"/>
      <c r="M20" s="162"/>
      <c r="N20" s="162"/>
      <c r="O20" s="162"/>
      <c r="P20" s="162"/>
      <c r="Q20" s="162"/>
      <c r="R20" s="162"/>
      <c r="S20" s="162"/>
      <c r="T20" s="162"/>
      <c r="U20" s="162"/>
      <c r="V20" s="163"/>
      <c r="W20" s="163"/>
      <c r="X20" s="163"/>
      <c r="Y20" s="162">
        <f t="shared" si="1"/>
        <v>0</v>
      </c>
      <c r="Z20" s="164" t="str">
        <f t="shared" si="2"/>
        <v/>
      </c>
      <c r="AA20" s="165">
        <f t="shared" si="3"/>
        <v>0</v>
      </c>
      <c r="AB20" s="164" t="str">
        <f t="shared" si="4"/>
        <v/>
      </c>
      <c r="AC20" s="166">
        <f t="shared" si="5"/>
        <v>0</v>
      </c>
      <c r="AD20" s="164" t="str">
        <f t="shared" si="6"/>
        <v/>
      </c>
      <c r="AE20" s="160">
        <v>14.0</v>
      </c>
      <c r="AF20" s="161" t="str">
        <f t="shared" si="7"/>
        <v>Scarlett  Espinal Estéves</v>
      </c>
      <c r="AG20" s="162"/>
      <c r="AH20" s="162"/>
      <c r="AI20" s="162"/>
      <c r="AJ20" s="162"/>
      <c r="AK20" s="162"/>
      <c r="AL20" s="162"/>
      <c r="AM20" s="162"/>
      <c r="AN20" s="162"/>
      <c r="AO20" s="162"/>
      <c r="AP20" s="162"/>
      <c r="AQ20" s="162"/>
      <c r="AR20" s="162"/>
      <c r="AS20" s="162"/>
      <c r="AT20" s="162"/>
      <c r="AU20" s="162"/>
      <c r="AV20" s="162"/>
      <c r="AW20" s="163"/>
      <c r="AX20" s="163"/>
      <c r="AY20" s="163"/>
      <c r="AZ20" s="163"/>
      <c r="BA20" s="163"/>
      <c r="BB20" s="163">
        <f t="shared" si="8"/>
        <v>0</v>
      </c>
      <c r="BC20" s="164" t="str">
        <f t="shared" si="9"/>
        <v/>
      </c>
      <c r="BD20" s="166">
        <f t="shared" si="10"/>
        <v>0</v>
      </c>
      <c r="BE20" s="164" t="str">
        <f t="shared" si="11"/>
        <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c r="E21" s="162"/>
      <c r="F21" s="162"/>
      <c r="G21" s="162"/>
      <c r="H21" s="162"/>
      <c r="I21" s="162"/>
      <c r="J21" s="162"/>
      <c r="K21" s="162"/>
      <c r="L21" s="162"/>
      <c r="M21" s="162"/>
      <c r="N21" s="162"/>
      <c r="O21" s="162"/>
      <c r="P21" s="162"/>
      <c r="Q21" s="162"/>
      <c r="R21" s="162"/>
      <c r="S21" s="162"/>
      <c r="T21" s="162"/>
      <c r="U21" s="162"/>
      <c r="V21" s="163"/>
      <c r="W21" s="163"/>
      <c r="X21" s="163"/>
      <c r="Y21" s="162">
        <f t="shared" si="1"/>
        <v>0</v>
      </c>
      <c r="Z21" s="164" t="str">
        <f t="shared" si="2"/>
        <v/>
      </c>
      <c r="AA21" s="165">
        <f t="shared" si="3"/>
        <v>0</v>
      </c>
      <c r="AB21" s="164" t="str">
        <f t="shared" si="4"/>
        <v/>
      </c>
      <c r="AC21" s="166">
        <f t="shared" si="5"/>
        <v>0</v>
      </c>
      <c r="AD21" s="164" t="str">
        <f t="shared" si="6"/>
        <v/>
      </c>
      <c r="AE21" s="160">
        <v>15.0</v>
      </c>
      <c r="AF21" s="161" t="str">
        <f t="shared" si="7"/>
        <v>José Manuel Estrella</v>
      </c>
      <c r="AG21" s="162"/>
      <c r="AH21" s="162"/>
      <c r="AI21" s="162"/>
      <c r="AJ21" s="162"/>
      <c r="AK21" s="162"/>
      <c r="AL21" s="162"/>
      <c r="AM21" s="162"/>
      <c r="AN21" s="162"/>
      <c r="AO21" s="162"/>
      <c r="AP21" s="162"/>
      <c r="AQ21" s="162"/>
      <c r="AR21" s="162"/>
      <c r="AS21" s="162"/>
      <c r="AT21" s="162"/>
      <c r="AU21" s="162"/>
      <c r="AV21" s="162"/>
      <c r="AW21" s="163"/>
      <c r="AX21" s="163"/>
      <c r="AY21" s="163"/>
      <c r="AZ21" s="163"/>
      <c r="BA21" s="163"/>
      <c r="BB21" s="163">
        <f t="shared" si="8"/>
        <v>0</v>
      </c>
      <c r="BC21" s="164" t="str">
        <f t="shared" si="9"/>
        <v/>
      </c>
      <c r="BD21" s="166">
        <f t="shared" si="10"/>
        <v>0</v>
      </c>
      <c r="BE21" s="164" t="str">
        <f t="shared" si="11"/>
        <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c r="E22" s="162"/>
      <c r="F22" s="162"/>
      <c r="G22" s="162"/>
      <c r="H22" s="162"/>
      <c r="I22" s="162"/>
      <c r="J22" s="162"/>
      <c r="K22" s="162"/>
      <c r="L22" s="162"/>
      <c r="M22" s="162"/>
      <c r="N22" s="162"/>
      <c r="O22" s="162"/>
      <c r="P22" s="162"/>
      <c r="Q22" s="162"/>
      <c r="R22" s="162"/>
      <c r="S22" s="162"/>
      <c r="T22" s="162"/>
      <c r="U22" s="162"/>
      <c r="V22" s="163"/>
      <c r="W22" s="163"/>
      <c r="X22" s="163"/>
      <c r="Y22" s="162">
        <f t="shared" si="1"/>
        <v>0</v>
      </c>
      <c r="Z22" s="164" t="str">
        <f t="shared" si="2"/>
        <v/>
      </c>
      <c r="AA22" s="165">
        <f t="shared" si="3"/>
        <v>0</v>
      </c>
      <c r="AB22" s="164" t="str">
        <f t="shared" si="4"/>
        <v/>
      </c>
      <c r="AC22" s="166">
        <f t="shared" si="5"/>
        <v>0</v>
      </c>
      <c r="AD22" s="164" t="str">
        <f t="shared" si="6"/>
        <v/>
      </c>
      <c r="AE22" s="160">
        <v>16.0</v>
      </c>
      <c r="AF22" s="161" t="str">
        <f t="shared" si="7"/>
        <v>Misael Starberk Ferreras Pérez</v>
      </c>
      <c r="AG22" s="162"/>
      <c r="AH22" s="162"/>
      <c r="AI22" s="162"/>
      <c r="AJ22" s="162"/>
      <c r="AK22" s="162"/>
      <c r="AL22" s="162"/>
      <c r="AM22" s="162"/>
      <c r="AN22" s="162"/>
      <c r="AO22" s="162"/>
      <c r="AP22" s="162"/>
      <c r="AQ22" s="162"/>
      <c r="AR22" s="162"/>
      <c r="AS22" s="162"/>
      <c r="AT22" s="162"/>
      <c r="AU22" s="162"/>
      <c r="AV22" s="162"/>
      <c r="AW22" s="163"/>
      <c r="AX22" s="163"/>
      <c r="AY22" s="163"/>
      <c r="AZ22" s="163"/>
      <c r="BA22" s="163"/>
      <c r="BB22" s="163">
        <f t="shared" si="8"/>
        <v>0</v>
      </c>
      <c r="BC22" s="164" t="str">
        <f t="shared" si="9"/>
        <v/>
      </c>
      <c r="BD22" s="166">
        <f t="shared" si="10"/>
        <v>0</v>
      </c>
      <c r="BE22" s="164" t="str">
        <f t="shared" si="11"/>
        <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c r="E23" s="162"/>
      <c r="F23" s="162"/>
      <c r="G23" s="162"/>
      <c r="H23" s="162"/>
      <c r="I23" s="162"/>
      <c r="J23" s="162"/>
      <c r="K23" s="162"/>
      <c r="L23" s="162"/>
      <c r="M23" s="162"/>
      <c r="N23" s="162"/>
      <c r="O23" s="162"/>
      <c r="P23" s="162"/>
      <c r="Q23" s="162"/>
      <c r="R23" s="162"/>
      <c r="S23" s="162"/>
      <c r="T23" s="162"/>
      <c r="U23" s="162"/>
      <c r="V23" s="163"/>
      <c r="W23" s="163"/>
      <c r="X23" s="163"/>
      <c r="Y23" s="162">
        <f t="shared" si="1"/>
        <v>0</v>
      </c>
      <c r="Z23" s="164" t="str">
        <f t="shared" si="2"/>
        <v/>
      </c>
      <c r="AA23" s="165">
        <f t="shared" si="3"/>
        <v>0</v>
      </c>
      <c r="AB23" s="164" t="str">
        <f t="shared" si="4"/>
        <v/>
      </c>
      <c r="AC23" s="166">
        <f t="shared" si="5"/>
        <v>0</v>
      </c>
      <c r="AD23" s="164" t="str">
        <f t="shared" si="6"/>
        <v/>
      </c>
      <c r="AE23" s="160">
        <v>17.0</v>
      </c>
      <c r="AF23" s="161" t="str">
        <f t="shared" si="7"/>
        <v>Ruth Esther Fernández Rodríguez</v>
      </c>
      <c r="AG23" s="162"/>
      <c r="AH23" s="162"/>
      <c r="AI23" s="162"/>
      <c r="AJ23" s="162"/>
      <c r="AK23" s="162"/>
      <c r="AL23" s="162"/>
      <c r="AM23" s="162"/>
      <c r="AN23" s="162"/>
      <c r="AO23" s="162"/>
      <c r="AP23" s="162"/>
      <c r="AQ23" s="162"/>
      <c r="AR23" s="162"/>
      <c r="AS23" s="162"/>
      <c r="AT23" s="162"/>
      <c r="AU23" s="162"/>
      <c r="AV23" s="162"/>
      <c r="AW23" s="163"/>
      <c r="AX23" s="163"/>
      <c r="AY23" s="163"/>
      <c r="AZ23" s="163"/>
      <c r="BA23" s="163"/>
      <c r="BB23" s="163">
        <f t="shared" si="8"/>
        <v>0</v>
      </c>
      <c r="BC23" s="164" t="str">
        <f t="shared" si="9"/>
        <v/>
      </c>
      <c r="BD23" s="166">
        <f t="shared" si="10"/>
        <v>0</v>
      </c>
      <c r="BE23" s="164" t="str">
        <f t="shared" si="11"/>
        <v/>
      </c>
      <c r="BF23" s="166">
        <f t="shared" si="12"/>
        <v>0</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c r="E24" s="162"/>
      <c r="F24" s="162"/>
      <c r="G24" s="162"/>
      <c r="H24" s="162"/>
      <c r="I24" s="162"/>
      <c r="J24" s="162"/>
      <c r="K24" s="162"/>
      <c r="L24" s="162"/>
      <c r="M24" s="162"/>
      <c r="N24" s="162"/>
      <c r="O24" s="162"/>
      <c r="P24" s="162"/>
      <c r="Q24" s="162"/>
      <c r="R24" s="162"/>
      <c r="S24" s="162"/>
      <c r="T24" s="162"/>
      <c r="U24" s="162"/>
      <c r="V24" s="163"/>
      <c r="W24" s="163"/>
      <c r="X24" s="163"/>
      <c r="Y24" s="162">
        <f t="shared" si="1"/>
        <v>0</v>
      </c>
      <c r="Z24" s="164" t="str">
        <f t="shared" si="2"/>
        <v/>
      </c>
      <c r="AA24" s="165">
        <f t="shared" si="3"/>
        <v>0</v>
      </c>
      <c r="AB24" s="164" t="str">
        <f t="shared" si="4"/>
        <v/>
      </c>
      <c r="AC24" s="166">
        <f t="shared" si="5"/>
        <v>0</v>
      </c>
      <c r="AD24" s="164" t="str">
        <f t="shared" si="6"/>
        <v/>
      </c>
      <c r="AE24" s="160">
        <v>18.0</v>
      </c>
      <c r="AF24" s="161" t="str">
        <f t="shared" si="7"/>
        <v>Discairy  Filpo Estrella</v>
      </c>
      <c r="AG24" s="162"/>
      <c r="AH24" s="162"/>
      <c r="AI24" s="162"/>
      <c r="AJ24" s="162"/>
      <c r="AK24" s="162"/>
      <c r="AL24" s="162"/>
      <c r="AM24" s="162"/>
      <c r="AN24" s="162"/>
      <c r="AO24" s="162"/>
      <c r="AP24" s="162"/>
      <c r="AQ24" s="162"/>
      <c r="AR24" s="162"/>
      <c r="AS24" s="162"/>
      <c r="AT24" s="162"/>
      <c r="AU24" s="162"/>
      <c r="AV24" s="162"/>
      <c r="AW24" s="163"/>
      <c r="AX24" s="163"/>
      <c r="AY24" s="163"/>
      <c r="AZ24" s="163"/>
      <c r="BA24" s="163"/>
      <c r="BB24" s="163">
        <f t="shared" si="8"/>
        <v>0</v>
      </c>
      <c r="BC24" s="164" t="str">
        <f t="shared" si="9"/>
        <v/>
      </c>
      <c r="BD24" s="166">
        <f t="shared" si="10"/>
        <v>0</v>
      </c>
      <c r="BE24" s="164" t="str">
        <f t="shared" si="11"/>
        <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c r="E25" s="162"/>
      <c r="F25" s="162"/>
      <c r="G25" s="162"/>
      <c r="H25" s="162"/>
      <c r="I25" s="162"/>
      <c r="J25" s="162"/>
      <c r="K25" s="162"/>
      <c r="L25" s="162"/>
      <c r="M25" s="162"/>
      <c r="N25" s="162"/>
      <c r="O25" s="162"/>
      <c r="P25" s="162"/>
      <c r="Q25" s="162"/>
      <c r="R25" s="162"/>
      <c r="S25" s="162"/>
      <c r="T25" s="162"/>
      <c r="U25" s="162"/>
      <c r="V25" s="163"/>
      <c r="W25" s="163"/>
      <c r="X25" s="163"/>
      <c r="Y25" s="162">
        <f t="shared" si="1"/>
        <v>0</v>
      </c>
      <c r="Z25" s="164" t="str">
        <f t="shared" si="2"/>
        <v/>
      </c>
      <c r="AA25" s="165">
        <f t="shared" si="3"/>
        <v>0</v>
      </c>
      <c r="AB25" s="164" t="str">
        <f t="shared" si="4"/>
        <v/>
      </c>
      <c r="AC25" s="166">
        <f t="shared" si="5"/>
        <v>0</v>
      </c>
      <c r="AD25" s="164" t="str">
        <f t="shared" si="6"/>
        <v/>
      </c>
      <c r="AE25" s="160">
        <v>19.0</v>
      </c>
      <c r="AF25" s="161" t="str">
        <f t="shared" si="7"/>
        <v>Alexis Enmanuel Gil  Sánchez</v>
      </c>
      <c r="AG25" s="162"/>
      <c r="AH25" s="162"/>
      <c r="AI25" s="162"/>
      <c r="AJ25" s="162"/>
      <c r="AK25" s="162"/>
      <c r="AL25" s="162"/>
      <c r="AM25" s="162"/>
      <c r="AN25" s="162"/>
      <c r="AO25" s="162"/>
      <c r="AP25" s="162"/>
      <c r="AQ25" s="162"/>
      <c r="AR25" s="162"/>
      <c r="AS25" s="162"/>
      <c r="AT25" s="162"/>
      <c r="AU25" s="162"/>
      <c r="AV25" s="162"/>
      <c r="AW25" s="163"/>
      <c r="AX25" s="163"/>
      <c r="AY25" s="163"/>
      <c r="AZ25" s="163"/>
      <c r="BA25" s="163"/>
      <c r="BB25" s="163">
        <f t="shared" si="8"/>
        <v>0</v>
      </c>
      <c r="BC25" s="164" t="str">
        <f t="shared" si="9"/>
        <v/>
      </c>
      <c r="BD25" s="166">
        <f t="shared" si="10"/>
        <v>0</v>
      </c>
      <c r="BE25" s="164" t="str">
        <f t="shared" si="11"/>
        <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c r="E26" s="162"/>
      <c r="F26" s="162"/>
      <c r="G26" s="162"/>
      <c r="H26" s="162"/>
      <c r="I26" s="162"/>
      <c r="J26" s="162"/>
      <c r="K26" s="162"/>
      <c r="L26" s="162"/>
      <c r="M26" s="162"/>
      <c r="N26" s="162"/>
      <c r="O26" s="162"/>
      <c r="P26" s="162"/>
      <c r="Q26" s="162"/>
      <c r="R26" s="162"/>
      <c r="S26" s="162"/>
      <c r="T26" s="162"/>
      <c r="U26" s="162"/>
      <c r="V26" s="163"/>
      <c r="W26" s="163"/>
      <c r="X26" s="163"/>
      <c r="Y26" s="162">
        <f t="shared" si="1"/>
        <v>0</v>
      </c>
      <c r="Z26" s="164" t="str">
        <f t="shared" si="2"/>
        <v/>
      </c>
      <c r="AA26" s="165">
        <f t="shared" si="3"/>
        <v>0</v>
      </c>
      <c r="AB26" s="164" t="str">
        <f t="shared" si="4"/>
        <v/>
      </c>
      <c r="AC26" s="166">
        <f t="shared" si="5"/>
        <v>0</v>
      </c>
      <c r="AD26" s="164" t="str">
        <f t="shared" si="6"/>
        <v/>
      </c>
      <c r="AE26" s="160">
        <v>20.0</v>
      </c>
      <c r="AF26" s="161" t="str">
        <f t="shared" si="7"/>
        <v>Ayendy Jesús Guzmán</v>
      </c>
      <c r="AG26" s="162"/>
      <c r="AH26" s="162"/>
      <c r="AI26" s="162"/>
      <c r="AJ26" s="162"/>
      <c r="AK26" s="162"/>
      <c r="AL26" s="162"/>
      <c r="AM26" s="162"/>
      <c r="AN26" s="162"/>
      <c r="AO26" s="162"/>
      <c r="AP26" s="162"/>
      <c r="AQ26" s="162"/>
      <c r="AR26" s="162"/>
      <c r="AS26" s="162"/>
      <c r="AT26" s="162"/>
      <c r="AU26" s="162"/>
      <c r="AV26" s="162"/>
      <c r="AW26" s="163"/>
      <c r="AX26" s="163"/>
      <c r="AY26" s="163"/>
      <c r="AZ26" s="163"/>
      <c r="BA26" s="163"/>
      <c r="BB26" s="163">
        <f t="shared" si="8"/>
        <v>0</v>
      </c>
      <c r="BC26" s="164" t="str">
        <f t="shared" si="9"/>
        <v/>
      </c>
      <c r="BD26" s="166">
        <f t="shared" si="10"/>
        <v>0</v>
      </c>
      <c r="BE26" s="164" t="str">
        <f t="shared" si="11"/>
        <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c r="E27" s="162"/>
      <c r="F27" s="162"/>
      <c r="G27" s="162"/>
      <c r="H27" s="162"/>
      <c r="I27" s="162"/>
      <c r="J27" s="162"/>
      <c r="K27" s="162"/>
      <c r="L27" s="162"/>
      <c r="M27" s="162"/>
      <c r="N27" s="162"/>
      <c r="O27" s="162"/>
      <c r="P27" s="162"/>
      <c r="Q27" s="162"/>
      <c r="R27" s="162"/>
      <c r="S27" s="162"/>
      <c r="T27" s="162"/>
      <c r="U27" s="162"/>
      <c r="V27" s="163"/>
      <c r="W27" s="163"/>
      <c r="X27" s="163"/>
      <c r="Y27" s="162">
        <f t="shared" si="1"/>
        <v>0</v>
      </c>
      <c r="Z27" s="164" t="str">
        <f t="shared" si="2"/>
        <v/>
      </c>
      <c r="AA27" s="165">
        <f t="shared" si="3"/>
        <v>0</v>
      </c>
      <c r="AB27" s="164" t="str">
        <f t="shared" si="4"/>
        <v/>
      </c>
      <c r="AC27" s="166">
        <f t="shared" si="5"/>
        <v>0</v>
      </c>
      <c r="AD27" s="164" t="str">
        <f t="shared" si="6"/>
        <v/>
      </c>
      <c r="AE27" s="160">
        <v>21.0</v>
      </c>
      <c r="AF27" s="161" t="str">
        <f t="shared" si="7"/>
        <v>Yassir  Hernández Disla</v>
      </c>
      <c r="AG27" s="162"/>
      <c r="AH27" s="162"/>
      <c r="AI27" s="162"/>
      <c r="AJ27" s="162"/>
      <c r="AK27" s="162"/>
      <c r="AL27" s="162"/>
      <c r="AM27" s="162"/>
      <c r="AN27" s="162"/>
      <c r="AO27" s="162"/>
      <c r="AP27" s="162"/>
      <c r="AQ27" s="162"/>
      <c r="AR27" s="162"/>
      <c r="AS27" s="162"/>
      <c r="AT27" s="162"/>
      <c r="AU27" s="162"/>
      <c r="AV27" s="162"/>
      <c r="AW27" s="163"/>
      <c r="AX27" s="163"/>
      <c r="AY27" s="163"/>
      <c r="AZ27" s="163"/>
      <c r="BA27" s="163"/>
      <c r="BB27" s="163">
        <f t="shared" si="8"/>
        <v>0</v>
      </c>
      <c r="BC27" s="164" t="str">
        <f t="shared" si="9"/>
        <v/>
      </c>
      <c r="BD27" s="166">
        <f t="shared" si="10"/>
        <v>0</v>
      </c>
      <c r="BE27" s="164" t="str">
        <f t="shared" si="11"/>
        <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c r="E28" s="162"/>
      <c r="F28" s="162"/>
      <c r="G28" s="162"/>
      <c r="H28" s="162"/>
      <c r="I28" s="162"/>
      <c r="J28" s="162"/>
      <c r="K28" s="162"/>
      <c r="L28" s="162"/>
      <c r="M28" s="162"/>
      <c r="N28" s="162"/>
      <c r="O28" s="162"/>
      <c r="P28" s="162"/>
      <c r="Q28" s="162"/>
      <c r="R28" s="162"/>
      <c r="S28" s="162"/>
      <c r="T28" s="162"/>
      <c r="U28" s="162"/>
      <c r="V28" s="163"/>
      <c r="W28" s="163"/>
      <c r="X28" s="163"/>
      <c r="Y28" s="162">
        <f t="shared" si="1"/>
        <v>0</v>
      </c>
      <c r="Z28" s="164" t="str">
        <f t="shared" si="2"/>
        <v/>
      </c>
      <c r="AA28" s="165">
        <f t="shared" si="3"/>
        <v>0</v>
      </c>
      <c r="AB28" s="164" t="str">
        <f t="shared" si="4"/>
        <v/>
      </c>
      <c r="AC28" s="166">
        <f t="shared" si="5"/>
        <v>0</v>
      </c>
      <c r="AD28" s="164" t="str">
        <f t="shared" si="6"/>
        <v/>
      </c>
      <c r="AE28" s="160">
        <v>22.0</v>
      </c>
      <c r="AF28" s="161" t="str">
        <f t="shared" si="7"/>
        <v>Yadiel  Jiménez Betances</v>
      </c>
      <c r="AG28" s="162"/>
      <c r="AH28" s="162"/>
      <c r="AI28" s="162"/>
      <c r="AJ28" s="162"/>
      <c r="AK28" s="162"/>
      <c r="AL28" s="162"/>
      <c r="AM28" s="162"/>
      <c r="AN28" s="162"/>
      <c r="AO28" s="162"/>
      <c r="AP28" s="162"/>
      <c r="AQ28" s="162"/>
      <c r="AR28" s="162"/>
      <c r="AS28" s="162"/>
      <c r="AT28" s="162"/>
      <c r="AU28" s="162"/>
      <c r="AV28" s="162"/>
      <c r="AW28" s="163"/>
      <c r="AX28" s="163"/>
      <c r="AY28" s="163"/>
      <c r="AZ28" s="163"/>
      <c r="BA28" s="163"/>
      <c r="BB28" s="163">
        <f t="shared" si="8"/>
        <v>0</v>
      </c>
      <c r="BC28" s="164" t="str">
        <f t="shared" si="9"/>
        <v/>
      </c>
      <c r="BD28" s="166">
        <f t="shared" si="10"/>
        <v>0</v>
      </c>
      <c r="BE28" s="164" t="str">
        <f t="shared" si="11"/>
        <v/>
      </c>
      <c r="BF28" s="166">
        <f t="shared" si="12"/>
        <v>0</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c r="E29" s="162"/>
      <c r="F29" s="162"/>
      <c r="G29" s="162"/>
      <c r="H29" s="162"/>
      <c r="I29" s="162"/>
      <c r="J29" s="162"/>
      <c r="K29" s="162"/>
      <c r="L29" s="162"/>
      <c r="M29" s="162"/>
      <c r="N29" s="162"/>
      <c r="O29" s="162"/>
      <c r="P29" s="162"/>
      <c r="Q29" s="162"/>
      <c r="R29" s="162"/>
      <c r="S29" s="162"/>
      <c r="T29" s="162"/>
      <c r="U29" s="162"/>
      <c r="V29" s="163"/>
      <c r="W29" s="163"/>
      <c r="X29" s="163"/>
      <c r="Y29" s="162">
        <f t="shared" si="1"/>
        <v>0</v>
      </c>
      <c r="Z29" s="164" t="str">
        <f t="shared" si="2"/>
        <v/>
      </c>
      <c r="AA29" s="165">
        <f t="shared" si="3"/>
        <v>0</v>
      </c>
      <c r="AB29" s="164" t="str">
        <f t="shared" si="4"/>
        <v/>
      </c>
      <c r="AC29" s="166">
        <f t="shared" si="5"/>
        <v>0</v>
      </c>
      <c r="AD29" s="164" t="str">
        <f t="shared" si="6"/>
        <v/>
      </c>
      <c r="AE29" s="160">
        <v>23.0</v>
      </c>
      <c r="AF29" s="161" t="str">
        <f t="shared" si="7"/>
        <v>Yamel  Mella Aquino</v>
      </c>
      <c r="AG29" s="162"/>
      <c r="AH29" s="162"/>
      <c r="AI29" s="162"/>
      <c r="AJ29" s="162"/>
      <c r="AK29" s="162"/>
      <c r="AL29" s="162"/>
      <c r="AM29" s="162"/>
      <c r="AN29" s="162"/>
      <c r="AO29" s="162"/>
      <c r="AP29" s="162"/>
      <c r="AQ29" s="162"/>
      <c r="AR29" s="162"/>
      <c r="AS29" s="162"/>
      <c r="AT29" s="162"/>
      <c r="AU29" s="162"/>
      <c r="AV29" s="162"/>
      <c r="AW29" s="163"/>
      <c r="AX29" s="163"/>
      <c r="AY29" s="163"/>
      <c r="AZ29" s="163"/>
      <c r="BA29" s="163"/>
      <c r="BB29" s="163">
        <f t="shared" si="8"/>
        <v>0</v>
      </c>
      <c r="BC29" s="164" t="str">
        <f t="shared" si="9"/>
        <v/>
      </c>
      <c r="BD29" s="166">
        <f t="shared" si="10"/>
        <v>0</v>
      </c>
      <c r="BE29" s="164" t="str">
        <f t="shared" si="11"/>
        <v/>
      </c>
      <c r="BF29" s="166">
        <f t="shared" si="12"/>
        <v>0</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c r="E30" s="162"/>
      <c r="F30" s="162"/>
      <c r="G30" s="162"/>
      <c r="H30" s="162"/>
      <c r="I30" s="162"/>
      <c r="J30" s="162"/>
      <c r="K30" s="162"/>
      <c r="L30" s="162"/>
      <c r="M30" s="162"/>
      <c r="N30" s="162"/>
      <c r="O30" s="162"/>
      <c r="P30" s="162"/>
      <c r="Q30" s="162"/>
      <c r="R30" s="162"/>
      <c r="S30" s="162"/>
      <c r="T30" s="162"/>
      <c r="U30" s="162"/>
      <c r="V30" s="163"/>
      <c r="W30" s="163"/>
      <c r="X30" s="163"/>
      <c r="Y30" s="162">
        <f t="shared" si="1"/>
        <v>0</v>
      </c>
      <c r="Z30" s="164" t="str">
        <f t="shared" si="2"/>
        <v/>
      </c>
      <c r="AA30" s="165">
        <f t="shared" si="3"/>
        <v>0</v>
      </c>
      <c r="AB30" s="164" t="str">
        <f t="shared" si="4"/>
        <v/>
      </c>
      <c r="AC30" s="166">
        <f t="shared" si="5"/>
        <v>0</v>
      </c>
      <c r="AD30" s="164" t="str">
        <f t="shared" si="6"/>
        <v/>
      </c>
      <c r="AE30" s="160">
        <v>24.0</v>
      </c>
      <c r="AF30" s="161" t="str">
        <f t="shared" si="7"/>
        <v>Sariely Del Carmen Mena Chávez</v>
      </c>
      <c r="AG30" s="162"/>
      <c r="AH30" s="162"/>
      <c r="AI30" s="162"/>
      <c r="AJ30" s="162"/>
      <c r="AK30" s="162"/>
      <c r="AL30" s="162"/>
      <c r="AM30" s="162"/>
      <c r="AN30" s="162"/>
      <c r="AO30" s="162"/>
      <c r="AP30" s="162"/>
      <c r="AQ30" s="162"/>
      <c r="AR30" s="162"/>
      <c r="AS30" s="162"/>
      <c r="AT30" s="162"/>
      <c r="AU30" s="162"/>
      <c r="AV30" s="162"/>
      <c r="AW30" s="163"/>
      <c r="AX30" s="163"/>
      <c r="AY30" s="163"/>
      <c r="AZ30" s="163"/>
      <c r="BA30" s="163"/>
      <c r="BB30" s="163">
        <f t="shared" si="8"/>
        <v>0</v>
      </c>
      <c r="BC30" s="164" t="str">
        <f t="shared" si="9"/>
        <v/>
      </c>
      <c r="BD30" s="166">
        <f t="shared" si="10"/>
        <v>0</v>
      </c>
      <c r="BE30" s="164" t="str">
        <f t="shared" si="11"/>
        <v/>
      </c>
      <c r="BF30" s="166">
        <f t="shared" si="12"/>
        <v>0</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c r="E31" s="162"/>
      <c r="F31" s="162"/>
      <c r="G31" s="162"/>
      <c r="H31" s="162"/>
      <c r="I31" s="162"/>
      <c r="J31" s="162"/>
      <c r="K31" s="162"/>
      <c r="L31" s="162"/>
      <c r="M31" s="162"/>
      <c r="N31" s="162"/>
      <c r="O31" s="162"/>
      <c r="P31" s="162"/>
      <c r="Q31" s="162"/>
      <c r="R31" s="162"/>
      <c r="S31" s="162"/>
      <c r="T31" s="162"/>
      <c r="U31" s="162"/>
      <c r="V31" s="163"/>
      <c r="W31" s="163"/>
      <c r="X31" s="163"/>
      <c r="Y31" s="162">
        <f t="shared" si="1"/>
        <v>0</v>
      </c>
      <c r="Z31" s="164" t="str">
        <f t="shared" si="2"/>
        <v/>
      </c>
      <c r="AA31" s="165">
        <f t="shared" si="3"/>
        <v>0</v>
      </c>
      <c r="AB31" s="164" t="str">
        <f t="shared" si="4"/>
        <v/>
      </c>
      <c r="AC31" s="166">
        <f t="shared" si="5"/>
        <v>0</v>
      </c>
      <c r="AD31" s="164" t="str">
        <f t="shared" si="6"/>
        <v/>
      </c>
      <c r="AE31" s="160">
        <v>25.0</v>
      </c>
      <c r="AF31" s="161" t="str">
        <f t="shared" si="7"/>
        <v>David Carmelo Navas Fernández</v>
      </c>
      <c r="AG31" s="162"/>
      <c r="AH31" s="162"/>
      <c r="AI31" s="162"/>
      <c r="AJ31" s="162"/>
      <c r="AK31" s="162"/>
      <c r="AL31" s="162"/>
      <c r="AM31" s="162"/>
      <c r="AN31" s="162"/>
      <c r="AO31" s="162"/>
      <c r="AP31" s="162"/>
      <c r="AQ31" s="162"/>
      <c r="AR31" s="162"/>
      <c r="AS31" s="162"/>
      <c r="AT31" s="162"/>
      <c r="AU31" s="162"/>
      <c r="AV31" s="162"/>
      <c r="AW31" s="163"/>
      <c r="AX31" s="163"/>
      <c r="AY31" s="163"/>
      <c r="AZ31" s="163"/>
      <c r="BA31" s="163"/>
      <c r="BB31" s="163">
        <f t="shared" si="8"/>
        <v>0</v>
      </c>
      <c r="BC31" s="164" t="str">
        <f t="shared" si="9"/>
        <v/>
      </c>
      <c r="BD31" s="166">
        <f t="shared" si="10"/>
        <v>0</v>
      </c>
      <c r="BE31" s="164" t="str">
        <f t="shared" si="11"/>
        <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c r="E32" s="162"/>
      <c r="F32" s="162"/>
      <c r="G32" s="162"/>
      <c r="H32" s="162"/>
      <c r="I32" s="162"/>
      <c r="J32" s="162"/>
      <c r="K32" s="162"/>
      <c r="L32" s="162"/>
      <c r="M32" s="162"/>
      <c r="N32" s="162"/>
      <c r="O32" s="162"/>
      <c r="P32" s="162"/>
      <c r="Q32" s="162"/>
      <c r="R32" s="162"/>
      <c r="S32" s="162"/>
      <c r="T32" s="162"/>
      <c r="U32" s="162"/>
      <c r="V32" s="163"/>
      <c r="W32" s="163"/>
      <c r="X32" s="163"/>
      <c r="Y32" s="162">
        <f t="shared" si="1"/>
        <v>0</v>
      </c>
      <c r="Z32" s="164" t="str">
        <f t="shared" si="2"/>
        <v/>
      </c>
      <c r="AA32" s="165">
        <f t="shared" si="3"/>
        <v>0</v>
      </c>
      <c r="AB32" s="164" t="str">
        <f t="shared" si="4"/>
        <v/>
      </c>
      <c r="AC32" s="166">
        <f t="shared" si="5"/>
        <v>0</v>
      </c>
      <c r="AD32" s="164" t="str">
        <f t="shared" si="6"/>
        <v/>
      </c>
      <c r="AE32" s="160">
        <v>26.0</v>
      </c>
      <c r="AF32" s="161" t="str">
        <f t="shared" si="7"/>
        <v>Andriw Jelier Ortiz Rodríguez</v>
      </c>
      <c r="AG32" s="162"/>
      <c r="AH32" s="162"/>
      <c r="AI32" s="162"/>
      <c r="AJ32" s="162"/>
      <c r="AK32" s="162"/>
      <c r="AL32" s="162"/>
      <c r="AM32" s="162"/>
      <c r="AN32" s="162"/>
      <c r="AO32" s="162"/>
      <c r="AP32" s="162"/>
      <c r="AQ32" s="162"/>
      <c r="AR32" s="162"/>
      <c r="AS32" s="162"/>
      <c r="AT32" s="162"/>
      <c r="AU32" s="162"/>
      <c r="AV32" s="162"/>
      <c r="AW32" s="163"/>
      <c r="AX32" s="163"/>
      <c r="AY32" s="163"/>
      <c r="AZ32" s="163"/>
      <c r="BA32" s="163"/>
      <c r="BB32" s="163">
        <f t="shared" si="8"/>
        <v>0</v>
      </c>
      <c r="BC32" s="164" t="str">
        <f t="shared" si="9"/>
        <v/>
      </c>
      <c r="BD32" s="166">
        <f t="shared" si="10"/>
        <v>0</v>
      </c>
      <c r="BE32" s="164" t="str">
        <f t="shared" si="11"/>
        <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c r="E33" s="162"/>
      <c r="F33" s="162"/>
      <c r="G33" s="162"/>
      <c r="H33" s="162"/>
      <c r="I33" s="162"/>
      <c r="J33" s="162"/>
      <c r="K33" s="162"/>
      <c r="L33" s="162"/>
      <c r="M33" s="162"/>
      <c r="N33" s="162"/>
      <c r="O33" s="162"/>
      <c r="P33" s="162"/>
      <c r="Q33" s="162"/>
      <c r="R33" s="162"/>
      <c r="S33" s="162"/>
      <c r="T33" s="162"/>
      <c r="U33" s="162"/>
      <c r="V33" s="163"/>
      <c r="W33" s="163"/>
      <c r="X33" s="163"/>
      <c r="Y33" s="162">
        <f t="shared" si="1"/>
        <v>0</v>
      </c>
      <c r="Z33" s="164" t="str">
        <f t="shared" si="2"/>
        <v/>
      </c>
      <c r="AA33" s="165">
        <f t="shared" si="3"/>
        <v>0</v>
      </c>
      <c r="AB33" s="164" t="str">
        <f t="shared" si="4"/>
        <v/>
      </c>
      <c r="AC33" s="166">
        <f t="shared" si="5"/>
        <v>0</v>
      </c>
      <c r="AD33" s="164" t="str">
        <f t="shared" si="6"/>
        <v/>
      </c>
      <c r="AE33" s="160">
        <v>27.0</v>
      </c>
      <c r="AF33" s="161" t="str">
        <f t="shared" si="7"/>
        <v>Dashley Nicole Peña García</v>
      </c>
      <c r="AG33" s="162"/>
      <c r="AH33" s="162"/>
      <c r="AI33" s="162"/>
      <c r="AJ33" s="162"/>
      <c r="AK33" s="162"/>
      <c r="AL33" s="162"/>
      <c r="AM33" s="162"/>
      <c r="AN33" s="162"/>
      <c r="AO33" s="162"/>
      <c r="AP33" s="162"/>
      <c r="AQ33" s="162"/>
      <c r="AR33" s="162"/>
      <c r="AS33" s="162"/>
      <c r="AT33" s="162"/>
      <c r="AU33" s="162"/>
      <c r="AV33" s="162"/>
      <c r="AW33" s="163"/>
      <c r="AX33" s="163"/>
      <c r="AY33" s="163"/>
      <c r="AZ33" s="163"/>
      <c r="BA33" s="163"/>
      <c r="BB33" s="163">
        <f t="shared" si="8"/>
        <v>0</v>
      </c>
      <c r="BC33" s="164" t="str">
        <f t="shared" si="9"/>
        <v/>
      </c>
      <c r="BD33" s="166">
        <f t="shared" si="10"/>
        <v>0</v>
      </c>
      <c r="BE33" s="164" t="str">
        <f t="shared" si="11"/>
        <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c r="E34" s="162"/>
      <c r="F34" s="162"/>
      <c r="G34" s="162"/>
      <c r="H34" s="162"/>
      <c r="I34" s="162"/>
      <c r="J34" s="162"/>
      <c r="K34" s="162"/>
      <c r="L34" s="162"/>
      <c r="M34" s="162"/>
      <c r="N34" s="162"/>
      <c r="O34" s="162"/>
      <c r="P34" s="162"/>
      <c r="Q34" s="162"/>
      <c r="R34" s="162"/>
      <c r="S34" s="162"/>
      <c r="T34" s="162"/>
      <c r="U34" s="162"/>
      <c r="V34" s="163"/>
      <c r="W34" s="163"/>
      <c r="X34" s="163"/>
      <c r="Y34" s="162">
        <f t="shared" si="1"/>
        <v>0</v>
      </c>
      <c r="Z34" s="164" t="str">
        <f t="shared" si="2"/>
        <v/>
      </c>
      <c r="AA34" s="165">
        <f t="shared" si="3"/>
        <v>0</v>
      </c>
      <c r="AB34" s="164" t="str">
        <f t="shared" si="4"/>
        <v/>
      </c>
      <c r="AC34" s="166">
        <f t="shared" si="5"/>
        <v>0</v>
      </c>
      <c r="AD34" s="164" t="str">
        <f t="shared" si="6"/>
        <v/>
      </c>
      <c r="AE34" s="160">
        <v>28.0</v>
      </c>
      <c r="AF34" s="161" t="str">
        <f t="shared" si="7"/>
        <v>Yesly  Peña Muñoz</v>
      </c>
      <c r="AG34" s="162"/>
      <c r="AH34" s="162"/>
      <c r="AI34" s="162"/>
      <c r="AJ34" s="162"/>
      <c r="AK34" s="162"/>
      <c r="AL34" s="162"/>
      <c r="AM34" s="162"/>
      <c r="AN34" s="162"/>
      <c r="AO34" s="162"/>
      <c r="AP34" s="162"/>
      <c r="AQ34" s="162"/>
      <c r="AR34" s="162"/>
      <c r="AS34" s="162"/>
      <c r="AT34" s="162"/>
      <c r="AU34" s="162"/>
      <c r="AV34" s="162"/>
      <c r="AW34" s="163"/>
      <c r="AX34" s="163"/>
      <c r="AY34" s="163"/>
      <c r="AZ34" s="163"/>
      <c r="BA34" s="163"/>
      <c r="BB34" s="163">
        <f t="shared" si="8"/>
        <v>0</v>
      </c>
      <c r="BC34" s="164" t="str">
        <f t="shared" si="9"/>
        <v/>
      </c>
      <c r="BD34" s="166">
        <f t="shared" si="10"/>
        <v>0</v>
      </c>
      <c r="BE34" s="164" t="str">
        <f t="shared" si="11"/>
        <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c r="E35" s="162"/>
      <c r="F35" s="162"/>
      <c r="G35" s="162"/>
      <c r="H35" s="162"/>
      <c r="I35" s="162"/>
      <c r="J35" s="162"/>
      <c r="K35" s="162"/>
      <c r="L35" s="162"/>
      <c r="M35" s="162"/>
      <c r="N35" s="162"/>
      <c r="O35" s="162"/>
      <c r="P35" s="162"/>
      <c r="Q35" s="162"/>
      <c r="R35" s="162"/>
      <c r="S35" s="162"/>
      <c r="T35" s="162"/>
      <c r="U35" s="162"/>
      <c r="V35" s="163"/>
      <c r="W35" s="163"/>
      <c r="X35" s="163"/>
      <c r="Y35" s="162">
        <f t="shared" si="1"/>
        <v>0</v>
      </c>
      <c r="Z35" s="164" t="str">
        <f t="shared" si="2"/>
        <v/>
      </c>
      <c r="AA35" s="165">
        <f t="shared" si="3"/>
        <v>0</v>
      </c>
      <c r="AB35" s="164" t="str">
        <f t="shared" si="4"/>
        <v/>
      </c>
      <c r="AC35" s="166">
        <f t="shared" si="5"/>
        <v>0</v>
      </c>
      <c r="AD35" s="164" t="str">
        <f t="shared" si="6"/>
        <v/>
      </c>
      <c r="AE35" s="160">
        <v>29.0</v>
      </c>
      <c r="AF35" s="161" t="str">
        <f t="shared" si="7"/>
        <v>Wilbert  Peña Paulino</v>
      </c>
      <c r="AG35" s="162"/>
      <c r="AH35" s="162"/>
      <c r="AI35" s="162"/>
      <c r="AJ35" s="162"/>
      <c r="AK35" s="162"/>
      <c r="AL35" s="162"/>
      <c r="AM35" s="162"/>
      <c r="AN35" s="162"/>
      <c r="AO35" s="162"/>
      <c r="AP35" s="162"/>
      <c r="AQ35" s="162"/>
      <c r="AR35" s="162"/>
      <c r="AS35" s="162"/>
      <c r="AT35" s="162"/>
      <c r="AU35" s="162"/>
      <c r="AV35" s="162"/>
      <c r="AW35" s="163"/>
      <c r="AX35" s="163"/>
      <c r="AY35" s="163"/>
      <c r="AZ35" s="163"/>
      <c r="BA35" s="163"/>
      <c r="BB35" s="163">
        <f t="shared" si="8"/>
        <v>0</v>
      </c>
      <c r="BC35" s="164" t="str">
        <f t="shared" si="9"/>
        <v/>
      </c>
      <c r="BD35" s="166">
        <f t="shared" si="10"/>
        <v>0</v>
      </c>
      <c r="BE35" s="164" t="str">
        <f t="shared" si="11"/>
        <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c r="E36" s="162"/>
      <c r="F36" s="162"/>
      <c r="G36" s="162"/>
      <c r="H36" s="162"/>
      <c r="I36" s="162"/>
      <c r="J36" s="162"/>
      <c r="K36" s="162"/>
      <c r="L36" s="162"/>
      <c r="M36" s="162"/>
      <c r="N36" s="162"/>
      <c r="O36" s="162"/>
      <c r="P36" s="162"/>
      <c r="Q36" s="162"/>
      <c r="R36" s="162"/>
      <c r="S36" s="162"/>
      <c r="T36" s="162"/>
      <c r="U36" s="162"/>
      <c r="V36" s="163"/>
      <c r="W36" s="163"/>
      <c r="X36" s="163"/>
      <c r="Y36" s="162">
        <f t="shared" si="1"/>
        <v>0</v>
      </c>
      <c r="Z36" s="164" t="str">
        <f t="shared" si="2"/>
        <v/>
      </c>
      <c r="AA36" s="165">
        <f t="shared" si="3"/>
        <v>0</v>
      </c>
      <c r="AB36" s="164" t="str">
        <f t="shared" si="4"/>
        <v/>
      </c>
      <c r="AC36" s="166">
        <f t="shared" si="5"/>
        <v>0</v>
      </c>
      <c r="AD36" s="164" t="str">
        <f t="shared" si="6"/>
        <v/>
      </c>
      <c r="AE36" s="160">
        <v>30.0</v>
      </c>
      <c r="AF36" s="161" t="str">
        <f t="shared" si="7"/>
        <v>Yonayry  Peña Santos</v>
      </c>
      <c r="AG36" s="162"/>
      <c r="AH36" s="162"/>
      <c r="AI36" s="162"/>
      <c r="AJ36" s="162"/>
      <c r="AK36" s="162"/>
      <c r="AL36" s="162"/>
      <c r="AM36" s="162"/>
      <c r="AN36" s="162"/>
      <c r="AO36" s="162"/>
      <c r="AP36" s="162"/>
      <c r="AQ36" s="162"/>
      <c r="AR36" s="162"/>
      <c r="AS36" s="162"/>
      <c r="AT36" s="162"/>
      <c r="AU36" s="162"/>
      <c r="AV36" s="162"/>
      <c r="AW36" s="163"/>
      <c r="AX36" s="163"/>
      <c r="AY36" s="163"/>
      <c r="AZ36" s="163"/>
      <c r="BA36" s="163"/>
      <c r="BB36" s="163">
        <f t="shared" si="8"/>
        <v>0</v>
      </c>
      <c r="BC36" s="164" t="str">
        <f t="shared" si="9"/>
        <v/>
      </c>
      <c r="BD36" s="166">
        <f t="shared" si="10"/>
        <v>0</v>
      </c>
      <c r="BE36" s="164" t="str">
        <f t="shared" si="11"/>
        <v/>
      </c>
      <c r="BF36" s="166">
        <f t="shared" si="12"/>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c r="E37" s="162"/>
      <c r="F37" s="162"/>
      <c r="G37" s="162"/>
      <c r="H37" s="162"/>
      <c r="I37" s="162"/>
      <c r="J37" s="162"/>
      <c r="K37" s="162"/>
      <c r="L37" s="162"/>
      <c r="M37" s="162"/>
      <c r="N37" s="162"/>
      <c r="O37" s="162"/>
      <c r="P37" s="162"/>
      <c r="Q37" s="162"/>
      <c r="R37" s="162"/>
      <c r="S37" s="162"/>
      <c r="T37" s="162"/>
      <c r="U37" s="162"/>
      <c r="V37" s="163"/>
      <c r="W37" s="163"/>
      <c r="X37" s="163"/>
      <c r="Y37" s="162">
        <f t="shared" si="1"/>
        <v>0</v>
      </c>
      <c r="Z37" s="164" t="str">
        <f t="shared" si="2"/>
        <v/>
      </c>
      <c r="AA37" s="165">
        <f t="shared" si="3"/>
        <v>0</v>
      </c>
      <c r="AB37" s="164" t="str">
        <f t="shared" si="4"/>
        <v/>
      </c>
      <c r="AC37" s="166">
        <f t="shared" si="5"/>
        <v>0</v>
      </c>
      <c r="AD37" s="164" t="str">
        <f t="shared" si="6"/>
        <v/>
      </c>
      <c r="AE37" s="160">
        <v>31.0</v>
      </c>
      <c r="AF37" s="161" t="str">
        <f t="shared" si="7"/>
        <v>Rossier Analiz Pérez Rodríguez</v>
      </c>
      <c r="AG37" s="162"/>
      <c r="AH37" s="162"/>
      <c r="AI37" s="162"/>
      <c r="AJ37" s="162"/>
      <c r="AK37" s="162"/>
      <c r="AL37" s="162"/>
      <c r="AM37" s="162"/>
      <c r="AN37" s="162"/>
      <c r="AO37" s="162"/>
      <c r="AP37" s="162"/>
      <c r="AQ37" s="162"/>
      <c r="AR37" s="162"/>
      <c r="AS37" s="162"/>
      <c r="AT37" s="162"/>
      <c r="AU37" s="162"/>
      <c r="AV37" s="162"/>
      <c r="AW37" s="163"/>
      <c r="AX37" s="163"/>
      <c r="AY37" s="163"/>
      <c r="AZ37" s="163"/>
      <c r="BA37" s="163"/>
      <c r="BB37" s="163">
        <f t="shared" si="8"/>
        <v>0</v>
      </c>
      <c r="BC37" s="164" t="str">
        <f t="shared" si="9"/>
        <v/>
      </c>
      <c r="BD37" s="166">
        <f t="shared" si="10"/>
        <v>0</v>
      </c>
      <c r="BE37" s="164" t="str">
        <f t="shared" si="11"/>
        <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c r="E38" s="162"/>
      <c r="F38" s="162"/>
      <c r="G38" s="162"/>
      <c r="H38" s="162"/>
      <c r="I38" s="162"/>
      <c r="J38" s="162"/>
      <c r="K38" s="162"/>
      <c r="L38" s="162"/>
      <c r="M38" s="162"/>
      <c r="N38" s="162"/>
      <c r="O38" s="162"/>
      <c r="P38" s="162"/>
      <c r="Q38" s="162"/>
      <c r="R38" s="162"/>
      <c r="S38" s="162"/>
      <c r="T38" s="162"/>
      <c r="U38" s="162"/>
      <c r="V38" s="163"/>
      <c r="W38" s="163"/>
      <c r="X38" s="163"/>
      <c r="Y38" s="162">
        <f t="shared" si="1"/>
        <v>0</v>
      </c>
      <c r="Z38" s="164" t="str">
        <f t="shared" si="2"/>
        <v/>
      </c>
      <c r="AA38" s="165">
        <f t="shared" si="3"/>
        <v>0</v>
      </c>
      <c r="AB38" s="164" t="str">
        <f t="shared" si="4"/>
        <v/>
      </c>
      <c r="AC38" s="166">
        <f t="shared" si="5"/>
        <v>0</v>
      </c>
      <c r="AD38" s="164" t="str">
        <f t="shared" si="6"/>
        <v/>
      </c>
      <c r="AE38" s="160">
        <v>32.0</v>
      </c>
      <c r="AF38" s="161" t="str">
        <f t="shared" si="7"/>
        <v>Joseph Francisco Ramírez Espinosa</v>
      </c>
      <c r="AG38" s="162"/>
      <c r="AH38" s="162"/>
      <c r="AI38" s="162"/>
      <c r="AJ38" s="162"/>
      <c r="AK38" s="162"/>
      <c r="AL38" s="162"/>
      <c r="AM38" s="162"/>
      <c r="AN38" s="162"/>
      <c r="AO38" s="162"/>
      <c r="AP38" s="162"/>
      <c r="AQ38" s="162"/>
      <c r="AR38" s="162"/>
      <c r="AS38" s="162"/>
      <c r="AT38" s="162"/>
      <c r="AU38" s="162"/>
      <c r="AV38" s="162"/>
      <c r="AW38" s="163"/>
      <c r="AX38" s="163"/>
      <c r="AY38" s="163"/>
      <c r="AZ38" s="163"/>
      <c r="BA38" s="163"/>
      <c r="BB38" s="163">
        <f t="shared" si="8"/>
        <v>0</v>
      </c>
      <c r="BC38" s="164" t="str">
        <f t="shared" si="9"/>
        <v/>
      </c>
      <c r="BD38" s="166">
        <f t="shared" si="10"/>
        <v>0</v>
      </c>
      <c r="BE38" s="164" t="str">
        <f t="shared" si="11"/>
        <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c r="E39" s="162"/>
      <c r="F39" s="162"/>
      <c r="G39" s="162"/>
      <c r="H39" s="162"/>
      <c r="I39" s="162"/>
      <c r="J39" s="162"/>
      <c r="K39" s="162"/>
      <c r="L39" s="162"/>
      <c r="M39" s="162"/>
      <c r="N39" s="162"/>
      <c r="O39" s="162"/>
      <c r="P39" s="162"/>
      <c r="Q39" s="162"/>
      <c r="R39" s="162"/>
      <c r="S39" s="162"/>
      <c r="T39" s="162"/>
      <c r="U39" s="162"/>
      <c r="V39" s="163"/>
      <c r="W39" s="163"/>
      <c r="X39" s="163"/>
      <c r="Y39" s="162">
        <f t="shared" si="1"/>
        <v>0</v>
      </c>
      <c r="Z39" s="164" t="str">
        <f t="shared" si="2"/>
        <v/>
      </c>
      <c r="AA39" s="165">
        <f t="shared" si="3"/>
        <v>0</v>
      </c>
      <c r="AB39" s="164" t="str">
        <f t="shared" si="4"/>
        <v/>
      </c>
      <c r="AC39" s="166">
        <f t="shared" si="5"/>
        <v>0</v>
      </c>
      <c r="AD39" s="164" t="str">
        <f t="shared" si="6"/>
        <v/>
      </c>
      <c r="AE39" s="160">
        <v>33.0</v>
      </c>
      <c r="AF39" s="161" t="str">
        <f t="shared" si="7"/>
        <v>Yariel Alfonso Ramos</v>
      </c>
      <c r="AG39" s="162"/>
      <c r="AH39" s="162"/>
      <c r="AI39" s="162"/>
      <c r="AJ39" s="162"/>
      <c r="AK39" s="162"/>
      <c r="AL39" s="162"/>
      <c r="AM39" s="162"/>
      <c r="AN39" s="162"/>
      <c r="AO39" s="162"/>
      <c r="AP39" s="162"/>
      <c r="AQ39" s="162"/>
      <c r="AR39" s="162"/>
      <c r="AS39" s="162"/>
      <c r="AT39" s="162"/>
      <c r="AU39" s="162"/>
      <c r="AV39" s="162"/>
      <c r="AW39" s="163"/>
      <c r="AX39" s="163"/>
      <c r="AY39" s="163"/>
      <c r="AZ39" s="163"/>
      <c r="BA39" s="163"/>
      <c r="BB39" s="163">
        <f t="shared" si="8"/>
        <v>0</v>
      </c>
      <c r="BC39" s="164" t="str">
        <f t="shared" si="9"/>
        <v/>
      </c>
      <c r="BD39" s="166">
        <f t="shared" si="10"/>
        <v>0</v>
      </c>
      <c r="BE39" s="164" t="str">
        <f t="shared" si="11"/>
        <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c r="E40" s="162"/>
      <c r="F40" s="162"/>
      <c r="G40" s="162"/>
      <c r="H40" s="162"/>
      <c r="I40" s="162"/>
      <c r="J40" s="162"/>
      <c r="K40" s="162"/>
      <c r="L40" s="162"/>
      <c r="M40" s="162"/>
      <c r="N40" s="162"/>
      <c r="O40" s="162"/>
      <c r="P40" s="162"/>
      <c r="Q40" s="162"/>
      <c r="R40" s="162"/>
      <c r="S40" s="162"/>
      <c r="T40" s="162"/>
      <c r="U40" s="162"/>
      <c r="V40" s="163"/>
      <c r="W40" s="163"/>
      <c r="X40" s="163"/>
      <c r="Y40" s="162">
        <f t="shared" si="1"/>
        <v>0</v>
      </c>
      <c r="Z40" s="164" t="str">
        <f t="shared" si="2"/>
        <v/>
      </c>
      <c r="AA40" s="165">
        <f t="shared" si="3"/>
        <v>0</v>
      </c>
      <c r="AB40" s="164" t="str">
        <f t="shared" si="4"/>
        <v/>
      </c>
      <c r="AC40" s="166">
        <f t="shared" si="5"/>
        <v>0</v>
      </c>
      <c r="AD40" s="164" t="str">
        <f t="shared" si="6"/>
        <v/>
      </c>
      <c r="AE40" s="160">
        <v>34.0</v>
      </c>
      <c r="AF40" s="161" t="str">
        <f t="shared" si="7"/>
        <v>Carlos David Rodríguez Almánzar</v>
      </c>
      <c r="AG40" s="162"/>
      <c r="AH40" s="162"/>
      <c r="AI40" s="162"/>
      <c r="AJ40" s="162"/>
      <c r="AK40" s="162"/>
      <c r="AL40" s="162"/>
      <c r="AM40" s="162"/>
      <c r="AN40" s="162"/>
      <c r="AO40" s="162"/>
      <c r="AP40" s="162"/>
      <c r="AQ40" s="162"/>
      <c r="AR40" s="162"/>
      <c r="AS40" s="162"/>
      <c r="AT40" s="162"/>
      <c r="AU40" s="162"/>
      <c r="AV40" s="162"/>
      <c r="AW40" s="163"/>
      <c r="AX40" s="163"/>
      <c r="AY40" s="163"/>
      <c r="AZ40" s="163"/>
      <c r="BA40" s="163"/>
      <c r="BB40" s="163">
        <f t="shared" si="8"/>
        <v>0</v>
      </c>
      <c r="BC40" s="164" t="str">
        <f t="shared" si="9"/>
        <v/>
      </c>
      <c r="BD40" s="166">
        <f t="shared" si="10"/>
        <v>0</v>
      </c>
      <c r="BE40" s="164" t="str">
        <f t="shared" si="11"/>
        <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c r="E41" s="162"/>
      <c r="F41" s="162"/>
      <c r="G41" s="162"/>
      <c r="H41" s="162"/>
      <c r="I41" s="162"/>
      <c r="J41" s="162"/>
      <c r="K41" s="162"/>
      <c r="L41" s="162"/>
      <c r="M41" s="162"/>
      <c r="N41" s="162"/>
      <c r="O41" s="162"/>
      <c r="P41" s="162"/>
      <c r="Q41" s="162"/>
      <c r="R41" s="162"/>
      <c r="S41" s="162"/>
      <c r="T41" s="162"/>
      <c r="U41" s="162"/>
      <c r="V41" s="163"/>
      <c r="W41" s="163"/>
      <c r="X41" s="163"/>
      <c r="Y41" s="162">
        <f t="shared" si="1"/>
        <v>0</v>
      </c>
      <c r="Z41" s="164" t="str">
        <f t="shared" si="2"/>
        <v/>
      </c>
      <c r="AA41" s="165">
        <f t="shared" si="3"/>
        <v>0</v>
      </c>
      <c r="AB41" s="164" t="str">
        <f t="shared" si="4"/>
        <v/>
      </c>
      <c r="AC41" s="166">
        <f t="shared" si="5"/>
        <v>0</v>
      </c>
      <c r="AD41" s="164" t="str">
        <f t="shared" si="6"/>
        <v/>
      </c>
      <c r="AE41" s="160">
        <v>35.0</v>
      </c>
      <c r="AF41" s="161" t="str">
        <f t="shared" si="7"/>
        <v>Darianni  Santos Medina</v>
      </c>
      <c r="AG41" s="163"/>
      <c r="AH41" s="162"/>
      <c r="AI41" s="162"/>
      <c r="AJ41" s="162"/>
      <c r="AK41" s="162"/>
      <c r="AL41" s="162"/>
      <c r="AM41" s="162"/>
      <c r="AN41" s="162"/>
      <c r="AO41" s="162"/>
      <c r="AP41" s="162"/>
      <c r="AQ41" s="162"/>
      <c r="AR41" s="162"/>
      <c r="AS41" s="162"/>
      <c r="AT41" s="162"/>
      <c r="AU41" s="162"/>
      <c r="AV41" s="162"/>
      <c r="AW41" s="163"/>
      <c r="AX41" s="163"/>
      <c r="AY41" s="163"/>
      <c r="AZ41" s="163"/>
      <c r="BA41" s="163"/>
      <c r="BB41" s="163">
        <f t="shared" si="8"/>
        <v>0</v>
      </c>
      <c r="BC41" s="164" t="str">
        <f t="shared" si="9"/>
        <v/>
      </c>
      <c r="BD41" s="166">
        <f t="shared" si="10"/>
        <v>0</v>
      </c>
      <c r="BE41" s="164" t="str">
        <f t="shared" si="11"/>
        <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c r="E42" s="162"/>
      <c r="F42" s="162"/>
      <c r="G42" s="162"/>
      <c r="H42" s="162"/>
      <c r="I42" s="162"/>
      <c r="J42" s="162"/>
      <c r="K42" s="162"/>
      <c r="L42" s="162"/>
      <c r="M42" s="162"/>
      <c r="N42" s="162"/>
      <c r="O42" s="162"/>
      <c r="P42" s="162"/>
      <c r="Q42" s="162"/>
      <c r="R42" s="162"/>
      <c r="S42" s="162"/>
      <c r="T42" s="162"/>
      <c r="U42" s="162"/>
      <c r="V42" s="163"/>
      <c r="W42" s="163"/>
      <c r="X42" s="163"/>
      <c r="Y42" s="162">
        <f t="shared" si="1"/>
        <v>0</v>
      </c>
      <c r="Z42" s="164" t="str">
        <f t="shared" si="2"/>
        <v/>
      </c>
      <c r="AA42" s="165">
        <f t="shared" si="3"/>
        <v>0</v>
      </c>
      <c r="AB42" s="164" t="str">
        <f t="shared" si="4"/>
        <v/>
      </c>
      <c r="AC42" s="166">
        <f t="shared" si="5"/>
        <v>0</v>
      </c>
      <c r="AD42" s="164" t="str">
        <f t="shared" si="6"/>
        <v/>
      </c>
      <c r="AE42" s="160">
        <v>36.0</v>
      </c>
      <c r="AF42" s="161" t="str">
        <f t="shared" si="7"/>
        <v>Rosyeli Carolina Tavarez  Reyes</v>
      </c>
      <c r="AG42" s="162"/>
      <c r="AH42" s="162"/>
      <c r="AI42" s="162"/>
      <c r="AJ42" s="162"/>
      <c r="AK42" s="162"/>
      <c r="AL42" s="162"/>
      <c r="AM42" s="162"/>
      <c r="AN42" s="162"/>
      <c r="AO42" s="162"/>
      <c r="AP42" s="162"/>
      <c r="AQ42" s="162"/>
      <c r="AR42" s="162"/>
      <c r="AS42" s="162"/>
      <c r="AT42" s="162"/>
      <c r="AU42" s="162"/>
      <c r="AV42" s="162"/>
      <c r="AW42" s="163"/>
      <c r="AX42" s="163"/>
      <c r="AY42" s="163"/>
      <c r="AZ42" s="163"/>
      <c r="BA42" s="163"/>
      <c r="BB42" s="163">
        <f t="shared" si="8"/>
        <v>0</v>
      </c>
      <c r="BC42" s="164" t="str">
        <f t="shared" si="9"/>
        <v/>
      </c>
      <c r="BD42" s="166">
        <f t="shared" si="10"/>
        <v>0</v>
      </c>
      <c r="BE42" s="164" t="str">
        <f t="shared" si="11"/>
        <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c r="E43" s="162"/>
      <c r="F43" s="162"/>
      <c r="G43" s="162"/>
      <c r="H43" s="162"/>
      <c r="I43" s="162"/>
      <c r="J43" s="162"/>
      <c r="K43" s="162"/>
      <c r="L43" s="162"/>
      <c r="M43" s="162"/>
      <c r="N43" s="162"/>
      <c r="O43" s="162"/>
      <c r="P43" s="162"/>
      <c r="Q43" s="162"/>
      <c r="R43" s="162"/>
      <c r="S43" s="162"/>
      <c r="T43" s="162"/>
      <c r="U43" s="162"/>
      <c r="V43" s="163"/>
      <c r="W43" s="163"/>
      <c r="X43" s="163"/>
      <c r="Y43" s="162">
        <f t="shared" si="1"/>
        <v>0</v>
      </c>
      <c r="Z43" s="164" t="str">
        <f t="shared" si="2"/>
        <v/>
      </c>
      <c r="AA43" s="165">
        <f t="shared" si="3"/>
        <v>0</v>
      </c>
      <c r="AB43" s="164" t="str">
        <f t="shared" si="4"/>
        <v/>
      </c>
      <c r="AC43" s="166">
        <f t="shared" si="5"/>
        <v>0</v>
      </c>
      <c r="AD43" s="164" t="str">
        <f t="shared" si="6"/>
        <v/>
      </c>
      <c r="AE43" s="160">
        <v>37.0</v>
      </c>
      <c r="AF43" s="161" t="str">
        <f t="shared" si="7"/>
        <v>Melani  Taveras Bautista</v>
      </c>
      <c r="AG43" s="162"/>
      <c r="AH43" s="162"/>
      <c r="AI43" s="162"/>
      <c r="AJ43" s="162"/>
      <c r="AK43" s="162"/>
      <c r="AL43" s="162"/>
      <c r="AM43" s="162"/>
      <c r="AN43" s="162"/>
      <c r="AO43" s="162"/>
      <c r="AP43" s="162"/>
      <c r="AQ43" s="162"/>
      <c r="AR43" s="162"/>
      <c r="AS43" s="162"/>
      <c r="AT43" s="162"/>
      <c r="AU43" s="162"/>
      <c r="AV43" s="162"/>
      <c r="AW43" s="163"/>
      <c r="AX43" s="163"/>
      <c r="AY43" s="163"/>
      <c r="AZ43" s="163"/>
      <c r="BA43" s="163"/>
      <c r="BB43" s="163">
        <f t="shared" si="8"/>
        <v>0</v>
      </c>
      <c r="BC43" s="164" t="str">
        <f t="shared" si="9"/>
        <v/>
      </c>
      <c r="BD43" s="166">
        <f t="shared" si="10"/>
        <v>0</v>
      </c>
      <c r="BE43" s="164" t="str">
        <f t="shared" si="11"/>
        <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c r="E44" s="162"/>
      <c r="F44" s="162"/>
      <c r="G44" s="162"/>
      <c r="H44" s="162"/>
      <c r="I44" s="162"/>
      <c r="J44" s="162"/>
      <c r="K44" s="162"/>
      <c r="L44" s="162"/>
      <c r="M44" s="162"/>
      <c r="N44" s="162"/>
      <c r="O44" s="162"/>
      <c r="P44" s="162"/>
      <c r="Q44" s="162"/>
      <c r="R44" s="162"/>
      <c r="S44" s="162"/>
      <c r="T44" s="162"/>
      <c r="U44" s="162"/>
      <c r="V44" s="163"/>
      <c r="W44" s="163"/>
      <c r="X44" s="163"/>
      <c r="Y44" s="162">
        <f t="shared" si="1"/>
        <v>0</v>
      </c>
      <c r="Z44" s="164" t="str">
        <f t="shared" si="2"/>
        <v/>
      </c>
      <c r="AA44" s="165">
        <f t="shared" si="3"/>
        <v>0</v>
      </c>
      <c r="AB44" s="164" t="str">
        <f t="shared" si="4"/>
        <v/>
      </c>
      <c r="AC44" s="166">
        <f t="shared" si="5"/>
        <v>0</v>
      </c>
      <c r="AD44" s="164" t="str">
        <f t="shared" si="6"/>
        <v/>
      </c>
      <c r="AE44" s="160">
        <v>38.0</v>
      </c>
      <c r="AF44" s="161" t="str">
        <f t="shared" si="7"/>
        <v>Arianny  Tejada Guzmán</v>
      </c>
      <c r="AG44" s="162"/>
      <c r="AH44" s="162"/>
      <c r="AI44" s="162"/>
      <c r="AJ44" s="162"/>
      <c r="AK44" s="162"/>
      <c r="AL44" s="162"/>
      <c r="AM44" s="162"/>
      <c r="AN44" s="162"/>
      <c r="AO44" s="162"/>
      <c r="AP44" s="162"/>
      <c r="AQ44" s="162"/>
      <c r="AR44" s="162"/>
      <c r="AS44" s="162"/>
      <c r="AT44" s="162"/>
      <c r="AU44" s="162"/>
      <c r="AV44" s="162"/>
      <c r="AW44" s="163"/>
      <c r="AX44" s="163"/>
      <c r="AY44" s="163"/>
      <c r="AZ44" s="163"/>
      <c r="BA44" s="163"/>
      <c r="BB44" s="163">
        <f t="shared" si="8"/>
        <v>0</v>
      </c>
      <c r="BC44" s="164" t="str">
        <f t="shared" si="9"/>
        <v/>
      </c>
      <c r="BD44" s="166">
        <f t="shared" si="10"/>
        <v>0</v>
      </c>
      <c r="BE44" s="164" t="str">
        <f t="shared" si="11"/>
        <v/>
      </c>
      <c r="BF44" s="166">
        <f t="shared" si="12"/>
        <v>0</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c r="E45" s="162"/>
      <c r="F45" s="162"/>
      <c r="G45" s="162"/>
      <c r="H45" s="162"/>
      <c r="I45" s="162"/>
      <c r="J45" s="162"/>
      <c r="K45" s="162"/>
      <c r="L45" s="162"/>
      <c r="M45" s="162"/>
      <c r="N45" s="162"/>
      <c r="O45" s="162"/>
      <c r="P45" s="162"/>
      <c r="Q45" s="162"/>
      <c r="R45" s="162"/>
      <c r="S45" s="162"/>
      <c r="T45" s="162"/>
      <c r="U45" s="162"/>
      <c r="V45" s="163"/>
      <c r="W45" s="163"/>
      <c r="X45" s="163"/>
      <c r="Y45" s="162">
        <f t="shared" si="1"/>
        <v>0</v>
      </c>
      <c r="Z45" s="164" t="str">
        <f t="shared" si="2"/>
        <v/>
      </c>
      <c r="AA45" s="165">
        <f t="shared" si="3"/>
        <v>0</v>
      </c>
      <c r="AB45" s="164" t="str">
        <f t="shared" si="4"/>
        <v/>
      </c>
      <c r="AC45" s="166">
        <f t="shared" si="5"/>
        <v>0</v>
      </c>
      <c r="AD45" s="164" t="str">
        <f t="shared" si="6"/>
        <v/>
      </c>
      <c r="AE45" s="160">
        <v>39.0</v>
      </c>
      <c r="AF45" s="161" t="str">
        <f t="shared" si="7"/>
        <v>Jeilyn Aliah Tejada</v>
      </c>
      <c r="AG45" s="162"/>
      <c r="AH45" s="162"/>
      <c r="AI45" s="162"/>
      <c r="AJ45" s="162"/>
      <c r="AK45" s="162"/>
      <c r="AL45" s="162"/>
      <c r="AM45" s="162"/>
      <c r="AN45" s="162"/>
      <c r="AO45" s="162"/>
      <c r="AP45" s="162"/>
      <c r="AQ45" s="162"/>
      <c r="AR45" s="162"/>
      <c r="AS45" s="162"/>
      <c r="AT45" s="162"/>
      <c r="AU45" s="162"/>
      <c r="AV45" s="162"/>
      <c r="AW45" s="163"/>
      <c r="AX45" s="163"/>
      <c r="AY45" s="163"/>
      <c r="AZ45" s="163"/>
      <c r="BA45" s="163"/>
      <c r="BB45" s="163">
        <f t="shared" si="8"/>
        <v>0</v>
      </c>
      <c r="BC45" s="164" t="str">
        <f t="shared" si="9"/>
        <v/>
      </c>
      <c r="BD45" s="166">
        <f t="shared" si="10"/>
        <v>0</v>
      </c>
      <c r="BE45" s="164" t="str">
        <f t="shared" si="11"/>
        <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c r="E46" s="162"/>
      <c r="F46" s="162"/>
      <c r="G46" s="162"/>
      <c r="H46" s="162"/>
      <c r="I46" s="162"/>
      <c r="J46" s="162"/>
      <c r="K46" s="162"/>
      <c r="L46" s="162"/>
      <c r="M46" s="162"/>
      <c r="N46" s="162"/>
      <c r="O46" s="162"/>
      <c r="P46" s="162"/>
      <c r="Q46" s="162"/>
      <c r="R46" s="162"/>
      <c r="S46" s="162"/>
      <c r="T46" s="162"/>
      <c r="U46" s="162"/>
      <c r="V46" s="163"/>
      <c r="W46" s="163"/>
      <c r="X46" s="163"/>
      <c r="Y46" s="162">
        <f t="shared" si="1"/>
        <v>0</v>
      </c>
      <c r="Z46" s="164" t="str">
        <f t="shared" si="2"/>
        <v/>
      </c>
      <c r="AA46" s="165">
        <f t="shared" si="3"/>
        <v>0</v>
      </c>
      <c r="AB46" s="164" t="str">
        <f t="shared" si="4"/>
        <v/>
      </c>
      <c r="AC46" s="166">
        <f t="shared" si="5"/>
        <v>0</v>
      </c>
      <c r="AD46" s="164" t="str">
        <f t="shared" si="6"/>
        <v/>
      </c>
      <c r="AE46" s="160">
        <v>40.0</v>
      </c>
      <c r="AF46" s="161" t="str">
        <f t="shared" si="7"/>
        <v>Rosenny  Ureña Arias</v>
      </c>
      <c r="AG46" s="162"/>
      <c r="AH46" s="162"/>
      <c r="AI46" s="162"/>
      <c r="AJ46" s="162"/>
      <c r="AK46" s="162"/>
      <c r="AL46" s="162"/>
      <c r="AM46" s="162"/>
      <c r="AN46" s="162"/>
      <c r="AO46" s="162"/>
      <c r="AP46" s="162"/>
      <c r="AQ46" s="162"/>
      <c r="AR46" s="162"/>
      <c r="AS46" s="162"/>
      <c r="AT46" s="162"/>
      <c r="AU46" s="162"/>
      <c r="AV46" s="162"/>
      <c r="AW46" s="163"/>
      <c r="AX46" s="163"/>
      <c r="AY46" s="163"/>
      <c r="AZ46" s="163"/>
      <c r="BA46" s="163"/>
      <c r="BB46" s="163">
        <f t="shared" si="8"/>
        <v>0</v>
      </c>
      <c r="BC46" s="164" t="str">
        <f t="shared" si="9"/>
        <v/>
      </c>
      <c r="BD46" s="166">
        <f t="shared" si="10"/>
        <v>0</v>
      </c>
      <c r="BE46" s="164" t="str">
        <f t="shared" si="11"/>
        <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c r="E47" s="162"/>
      <c r="F47" s="162"/>
      <c r="G47" s="162"/>
      <c r="H47" s="162"/>
      <c r="I47" s="162"/>
      <c r="J47" s="162"/>
      <c r="K47" s="162"/>
      <c r="L47" s="162"/>
      <c r="M47" s="162"/>
      <c r="N47" s="162"/>
      <c r="O47" s="162"/>
      <c r="P47" s="162"/>
      <c r="Q47" s="162"/>
      <c r="R47" s="162"/>
      <c r="S47" s="162"/>
      <c r="T47" s="162"/>
      <c r="U47" s="162"/>
      <c r="V47" s="163"/>
      <c r="W47" s="163"/>
      <c r="X47" s="163"/>
      <c r="Y47" s="162">
        <f t="shared" si="1"/>
        <v>0</v>
      </c>
      <c r="Z47" s="164" t="str">
        <f t="shared" si="2"/>
        <v/>
      </c>
      <c r="AA47" s="165">
        <f t="shared" si="3"/>
        <v>0</v>
      </c>
      <c r="AB47" s="164" t="str">
        <f t="shared" si="4"/>
        <v/>
      </c>
      <c r="AC47" s="166">
        <f t="shared" si="5"/>
        <v>0</v>
      </c>
      <c r="AD47" s="164" t="str">
        <f t="shared" si="6"/>
        <v/>
      </c>
      <c r="AE47" s="160">
        <v>41.0</v>
      </c>
      <c r="AF47" s="161" t="str">
        <f t="shared" si="7"/>
        <v>Jonathan  De Jesús Valerio Felipe</v>
      </c>
      <c r="AG47" s="162"/>
      <c r="AH47" s="162"/>
      <c r="AI47" s="162"/>
      <c r="AJ47" s="162"/>
      <c r="AK47" s="162"/>
      <c r="AL47" s="162"/>
      <c r="AM47" s="162"/>
      <c r="AN47" s="162"/>
      <c r="AO47" s="162"/>
      <c r="AP47" s="162"/>
      <c r="AQ47" s="162"/>
      <c r="AR47" s="162"/>
      <c r="AS47" s="162"/>
      <c r="AT47" s="162"/>
      <c r="AU47" s="162"/>
      <c r="AV47" s="162"/>
      <c r="AW47" s="163"/>
      <c r="AX47" s="163"/>
      <c r="AY47" s="163"/>
      <c r="AZ47" s="163"/>
      <c r="BA47" s="163"/>
      <c r="BB47" s="163">
        <f t="shared" si="8"/>
        <v>0</v>
      </c>
      <c r="BC47" s="164" t="str">
        <f t="shared" si="9"/>
        <v/>
      </c>
      <c r="BD47" s="166">
        <f t="shared" si="10"/>
        <v>0</v>
      </c>
      <c r="BE47" s="164" t="str">
        <f t="shared" si="11"/>
        <v/>
      </c>
      <c r="BF47" s="166">
        <f t="shared" si="12"/>
        <v>0</v>
      </c>
      <c r="BG47" s="167"/>
      <c r="BH47" s="246"/>
      <c r="BI47" s="246"/>
      <c r="BJ47" s="246"/>
      <c r="BK47" s="246"/>
      <c r="BL47" s="246"/>
      <c r="BM47" s="246"/>
      <c r="BN47" s="246"/>
      <c r="BO47" s="246"/>
      <c r="BP47" s="246"/>
      <c r="BQ47" s="246"/>
      <c r="BR47" s="246"/>
      <c r="BS47" s="246"/>
      <c r="BT47" s="246"/>
      <c r="BU47" s="246"/>
      <c r="BV47" s="246"/>
    </row>
    <row r="48" ht="30.0" customHeight="1">
      <c r="A48" s="160">
        <f>'3A 2025 - 2026 DATOS DEL ESTUDI'!N45</f>
        <v>33608163</v>
      </c>
      <c r="B48" s="160">
        <v>42.0</v>
      </c>
      <c r="C48" s="161" t="str">
        <f>'3A 2025 - 2026 DATOS DEL ESTUDI'!B45</f>
        <v>Crisleydi  Turbí</v>
      </c>
      <c r="D48" s="162"/>
      <c r="E48" s="162"/>
      <c r="F48" s="162"/>
      <c r="G48" s="162"/>
      <c r="H48" s="162"/>
      <c r="I48" s="162"/>
      <c r="J48" s="162"/>
      <c r="K48" s="162"/>
      <c r="L48" s="162"/>
      <c r="M48" s="162"/>
      <c r="N48" s="162"/>
      <c r="O48" s="162"/>
      <c r="P48" s="162"/>
      <c r="Q48" s="162"/>
      <c r="R48" s="162"/>
      <c r="S48" s="162"/>
      <c r="T48" s="162"/>
      <c r="U48" s="162"/>
      <c r="V48" s="163"/>
      <c r="W48" s="163"/>
      <c r="X48" s="163"/>
      <c r="Y48" s="162">
        <f t="shared" si="1"/>
        <v>0</v>
      </c>
      <c r="Z48" s="164" t="str">
        <f t="shared" si="2"/>
        <v/>
      </c>
      <c r="AA48" s="165">
        <f t="shared" si="3"/>
        <v>0</v>
      </c>
      <c r="AB48" s="164" t="str">
        <f t="shared" si="4"/>
        <v/>
      </c>
      <c r="AC48" s="166">
        <f t="shared" si="5"/>
        <v>0</v>
      </c>
      <c r="AD48" s="164" t="str">
        <f t="shared" si="6"/>
        <v/>
      </c>
      <c r="AE48" s="160">
        <v>42.0</v>
      </c>
      <c r="AF48" s="161" t="str">
        <f t="shared" si="7"/>
        <v>Crisleydi  Turbí</v>
      </c>
      <c r="AG48" s="162"/>
      <c r="AH48" s="162"/>
      <c r="AI48" s="162"/>
      <c r="AJ48" s="162"/>
      <c r="AK48" s="162"/>
      <c r="AL48" s="162"/>
      <c r="AM48" s="162"/>
      <c r="AN48" s="162"/>
      <c r="AO48" s="162"/>
      <c r="AP48" s="162"/>
      <c r="AQ48" s="162"/>
      <c r="AR48" s="162"/>
      <c r="AS48" s="162"/>
      <c r="AT48" s="162"/>
      <c r="AU48" s="162"/>
      <c r="AV48" s="162"/>
      <c r="AW48" s="163"/>
      <c r="AX48" s="163"/>
      <c r="AY48" s="163"/>
      <c r="AZ48" s="163"/>
      <c r="BA48" s="163"/>
      <c r="BB48" s="163">
        <f t="shared" si="8"/>
        <v>0</v>
      </c>
      <c r="BC48" s="164" t="str">
        <f t="shared" si="9"/>
        <v/>
      </c>
      <c r="BD48" s="166">
        <f t="shared" si="10"/>
        <v>0</v>
      </c>
      <c r="BE48" s="164" t="str">
        <f t="shared" si="11"/>
        <v/>
      </c>
      <c r="BF48" s="166">
        <f t="shared" si="12"/>
        <v>0</v>
      </c>
      <c r="BG48" s="167"/>
      <c r="BH48" s="246"/>
      <c r="BI48" s="246"/>
      <c r="BJ48" s="246"/>
      <c r="BK48" s="246"/>
      <c r="BL48" s="246"/>
      <c r="BM48" s="246"/>
      <c r="BN48" s="246"/>
      <c r="BO48" s="246"/>
      <c r="BP48" s="246"/>
      <c r="BQ48" s="246"/>
      <c r="BR48" s="246"/>
      <c r="BS48" s="246"/>
      <c r="BT48" s="246"/>
      <c r="BU48" s="246"/>
      <c r="BV48" s="246"/>
    </row>
    <row r="49" ht="30.0" customHeight="1">
      <c r="A49" s="160">
        <f>'3A 2025 - 2026 DATOS DEL ESTUDI'!N46</f>
        <v>32642782</v>
      </c>
      <c r="B49" s="160">
        <v>43.0</v>
      </c>
      <c r="C49" s="161" t="str">
        <f>'3A 2025 - 2026 DATOS DEL ESTUDI'!B46</f>
        <v>Jhoangel Rafael Vargas Ulloa</v>
      </c>
      <c r="D49" s="162"/>
      <c r="E49" s="162"/>
      <c r="F49" s="162"/>
      <c r="G49" s="162"/>
      <c r="H49" s="162"/>
      <c r="I49" s="162"/>
      <c r="J49" s="162"/>
      <c r="K49" s="162"/>
      <c r="L49" s="162"/>
      <c r="M49" s="162"/>
      <c r="N49" s="162"/>
      <c r="O49" s="162"/>
      <c r="P49" s="162"/>
      <c r="Q49" s="162"/>
      <c r="R49" s="162"/>
      <c r="S49" s="162"/>
      <c r="T49" s="162"/>
      <c r="U49" s="162"/>
      <c r="V49" s="163"/>
      <c r="W49" s="163"/>
      <c r="X49" s="163"/>
      <c r="Y49" s="162">
        <f t="shared" si="1"/>
        <v>0</v>
      </c>
      <c r="Z49" s="164" t="str">
        <f t="shared" si="2"/>
        <v/>
      </c>
      <c r="AA49" s="165">
        <f t="shared" si="3"/>
        <v>0</v>
      </c>
      <c r="AB49" s="164" t="str">
        <f t="shared" si="4"/>
        <v/>
      </c>
      <c r="AC49" s="166">
        <f t="shared" si="5"/>
        <v>0</v>
      </c>
      <c r="AD49" s="164" t="str">
        <f t="shared" si="6"/>
        <v/>
      </c>
      <c r="AE49" s="160">
        <v>43.0</v>
      </c>
      <c r="AF49" s="161" t="str">
        <f t="shared" si="7"/>
        <v>Jhoangel Rafael Vargas Ulloa</v>
      </c>
      <c r="AG49" s="162"/>
      <c r="AH49" s="162"/>
      <c r="AI49" s="162"/>
      <c r="AJ49" s="162"/>
      <c r="AK49" s="162"/>
      <c r="AL49" s="162"/>
      <c r="AM49" s="162"/>
      <c r="AN49" s="162"/>
      <c r="AO49" s="162"/>
      <c r="AP49" s="162"/>
      <c r="AQ49" s="162"/>
      <c r="AR49" s="162"/>
      <c r="AS49" s="162"/>
      <c r="AT49" s="162"/>
      <c r="AU49" s="162"/>
      <c r="AV49" s="162"/>
      <c r="AW49" s="163"/>
      <c r="AX49" s="163"/>
      <c r="AY49" s="163"/>
      <c r="AZ49" s="163"/>
      <c r="BA49" s="163"/>
      <c r="BB49" s="163">
        <f t="shared" si="8"/>
        <v>0</v>
      </c>
      <c r="BC49" s="164" t="str">
        <f t="shared" si="9"/>
        <v/>
      </c>
      <c r="BD49" s="166">
        <f t="shared" si="10"/>
        <v>0</v>
      </c>
      <c r="BE49" s="164" t="str">
        <f t="shared" si="11"/>
        <v/>
      </c>
      <c r="BF49" s="166">
        <f t="shared" si="12"/>
        <v>0</v>
      </c>
      <c r="BG49" s="167"/>
      <c r="BH49" s="246"/>
      <c r="BI49" s="246"/>
      <c r="BJ49" s="246"/>
      <c r="BK49" s="246"/>
      <c r="BL49" s="246"/>
      <c r="BM49" s="246"/>
      <c r="BN49" s="246"/>
      <c r="BO49" s="246"/>
      <c r="BP49" s="246"/>
      <c r="BQ49" s="246"/>
      <c r="BR49" s="246"/>
      <c r="BS49" s="246"/>
      <c r="BT49" s="246"/>
      <c r="BU49" s="246"/>
      <c r="BV49" s="246"/>
    </row>
    <row r="50" ht="30.0" customHeight="1">
      <c r="A50" s="160">
        <f>'3A 2025 - 2026 DATOS DEL ESTUDI'!N47</f>
        <v>32542484</v>
      </c>
      <c r="B50" s="160">
        <v>44.0</v>
      </c>
      <c r="C50" s="161" t="str">
        <f>'3A 2025 - 2026 DATOS DEL ESTUDI'!B47</f>
        <v>Leslie  Cruz Espinal</v>
      </c>
      <c r="D50" s="162"/>
      <c r="E50" s="162"/>
      <c r="F50" s="162"/>
      <c r="G50" s="162"/>
      <c r="H50" s="162"/>
      <c r="I50" s="162"/>
      <c r="J50" s="162"/>
      <c r="K50" s="162"/>
      <c r="L50" s="162"/>
      <c r="M50" s="162"/>
      <c r="N50" s="162"/>
      <c r="O50" s="162"/>
      <c r="P50" s="162"/>
      <c r="Q50" s="162"/>
      <c r="R50" s="162"/>
      <c r="S50" s="162"/>
      <c r="T50" s="162"/>
      <c r="U50" s="162"/>
      <c r="V50" s="163"/>
      <c r="W50" s="163"/>
      <c r="X50" s="163"/>
      <c r="Y50" s="162">
        <f t="shared" si="1"/>
        <v>0</v>
      </c>
      <c r="Z50" s="164" t="str">
        <f t="shared" si="2"/>
        <v/>
      </c>
      <c r="AA50" s="165">
        <f t="shared" si="3"/>
        <v>0</v>
      </c>
      <c r="AB50" s="164" t="str">
        <f t="shared" si="4"/>
        <v/>
      </c>
      <c r="AC50" s="166">
        <f t="shared" si="5"/>
        <v>0</v>
      </c>
      <c r="AD50" s="164" t="str">
        <f t="shared" si="6"/>
        <v/>
      </c>
      <c r="AE50" s="160">
        <v>44.0</v>
      </c>
      <c r="AF50" s="161" t="str">
        <f t="shared" si="7"/>
        <v>Leslie  Cruz Espinal</v>
      </c>
      <c r="AG50" s="162"/>
      <c r="AH50" s="162"/>
      <c r="AI50" s="162"/>
      <c r="AJ50" s="162"/>
      <c r="AK50" s="162"/>
      <c r="AL50" s="162"/>
      <c r="AM50" s="162"/>
      <c r="AN50" s="162"/>
      <c r="AO50" s="162"/>
      <c r="AP50" s="162"/>
      <c r="AQ50" s="162"/>
      <c r="AR50" s="162"/>
      <c r="AS50" s="162"/>
      <c r="AT50" s="162"/>
      <c r="AU50" s="162"/>
      <c r="AV50" s="162"/>
      <c r="AW50" s="163"/>
      <c r="AX50" s="163"/>
      <c r="AY50" s="163"/>
      <c r="AZ50" s="163"/>
      <c r="BA50" s="163"/>
      <c r="BB50" s="163">
        <f t="shared" si="8"/>
        <v>0</v>
      </c>
      <c r="BC50" s="164" t="str">
        <f t="shared" si="9"/>
        <v/>
      </c>
      <c r="BD50" s="166">
        <f t="shared" si="10"/>
        <v>0</v>
      </c>
      <c r="BE50" s="164" t="str">
        <f t="shared" si="11"/>
        <v/>
      </c>
      <c r="BF50" s="166">
        <f t="shared" si="12"/>
        <v>0</v>
      </c>
      <c r="BG50" s="167"/>
      <c r="BH50" s="246"/>
      <c r="BI50" s="246"/>
      <c r="BJ50" s="246"/>
      <c r="BK50" s="246"/>
      <c r="BL50" s="246"/>
      <c r="BM50" s="246"/>
      <c r="BN50" s="246"/>
      <c r="BO50" s="246"/>
      <c r="BP50" s="246"/>
      <c r="BQ50" s="246"/>
      <c r="BR50" s="246"/>
      <c r="BS50" s="246"/>
      <c r="BT50" s="246"/>
      <c r="BU50" s="246"/>
      <c r="BV50" s="246"/>
    </row>
    <row r="51" ht="30.0" customHeight="1">
      <c r="A51" s="160" t="str">
        <f>'3A 2025 - 2026 DATOS DEL ESTUDI'!N48</f>
        <v/>
      </c>
      <c r="B51" s="160">
        <v>45.0</v>
      </c>
      <c r="C51" s="161" t="str">
        <f>'3A 2025 - 2026 DATOS DEL ESTUDI'!B48</f>
        <v/>
      </c>
      <c r="D51" s="162"/>
      <c r="E51" s="162"/>
      <c r="F51" s="162"/>
      <c r="G51" s="162"/>
      <c r="H51" s="162"/>
      <c r="I51" s="162"/>
      <c r="J51" s="162"/>
      <c r="K51" s="162"/>
      <c r="L51" s="162"/>
      <c r="M51" s="162"/>
      <c r="N51" s="162"/>
      <c r="O51" s="162"/>
      <c r="P51" s="162"/>
      <c r="Q51" s="162"/>
      <c r="R51" s="162"/>
      <c r="S51" s="162"/>
      <c r="T51" s="162"/>
      <c r="U51" s="162"/>
      <c r="V51" s="163"/>
      <c r="W51" s="163"/>
      <c r="X51" s="163"/>
      <c r="Y51" s="162">
        <f t="shared" si="1"/>
        <v>0</v>
      </c>
      <c r="Z51" s="164" t="str">
        <f t="shared" si="2"/>
        <v/>
      </c>
      <c r="AA51" s="165">
        <f t="shared" si="3"/>
        <v>0</v>
      </c>
      <c r="AB51" s="164" t="str">
        <f t="shared" si="4"/>
        <v/>
      </c>
      <c r="AC51" s="166">
        <f t="shared" si="5"/>
        <v>0</v>
      </c>
      <c r="AD51" s="164" t="str">
        <f t="shared" si="6"/>
        <v/>
      </c>
      <c r="AE51" s="160">
        <v>45.0</v>
      </c>
      <c r="AF51" s="161" t="str">
        <f t="shared" si="7"/>
        <v/>
      </c>
      <c r="AG51" s="162"/>
      <c r="AH51" s="162"/>
      <c r="AI51" s="162"/>
      <c r="AJ51" s="162"/>
      <c r="AK51" s="162"/>
      <c r="AL51" s="162"/>
      <c r="AM51" s="162"/>
      <c r="AN51" s="162"/>
      <c r="AO51" s="162"/>
      <c r="AP51" s="162"/>
      <c r="AQ51" s="162"/>
      <c r="AR51" s="162"/>
      <c r="AS51" s="162"/>
      <c r="AT51" s="162"/>
      <c r="AU51" s="162"/>
      <c r="AV51" s="162"/>
      <c r="AW51" s="163"/>
      <c r="AX51" s="163"/>
      <c r="AY51" s="163"/>
      <c r="AZ51" s="163"/>
      <c r="BA51" s="163"/>
      <c r="BB51" s="163">
        <f t="shared" si="8"/>
        <v>0</v>
      </c>
      <c r="BC51" s="164" t="str">
        <f t="shared" si="9"/>
        <v/>
      </c>
      <c r="BD51" s="166">
        <f t="shared" si="10"/>
        <v>0</v>
      </c>
      <c r="BE51" s="164" t="str">
        <f t="shared" si="11"/>
        <v/>
      </c>
      <c r="BF51" s="166">
        <f t="shared" si="12"/>
        <v>0</v>
      </c>
      <c r="BG51" s="167"/>
      <c r="BH51" s="246"/>
      <c r="BI51" s="246"/>
      <c r="BJ51" s="246"/>
      <c r="BK51" s="246"/>
      <c r="BL51" s="246"/>
      <c r="BM51" s="246"/>
      <c r="BN51" s="246"/>
      <c r="BO51" s="246"/>
      <c r="BP51" s="246"/>
      <c r="BQ51" s="246"/>
      <c r="BR51" s="246"/>
      <c r="BS51" s="246"/>
      <c r="BT51" s="246"/>
      <c r="BU51" s="246"/>
      <c r="BV51" s="246"/>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ALEI325!$BO$7:$BO$18</formula1>
    </dataValidation>
    <dataValidation type="list" allowBlank="1" showErrorMessage="1" sqref="D1">
      <formula1>ALEI325!$BN$7:$BN$16</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47" t="s">
        <v>674</v>
      </c>
    </row>
    <row r="2">
      <c r="A2" s="173" t="s">
        <v>675</v>
      </c>
      <c r="B2" s="16"/>
      <c r="C2" s="174" t="s">
        <v>584</v>
      </c>
      <c r="D2" s="174" t="s">
        <v>585</v>
      </c>
    </row>
    <row r="3">
      <c r="A3" s="175" t="s">
        <v>586</v>
      </c>
      <c r="B3" s="175" t="s">
        <v>587</v>
      </c>
      <c r="C3" s="176" t="s">
        <v>588</v>
      </c>
      <c r="D3" s="16"/>
    </row>
    <row r="4">
      <c r="A4" s="157" t="s">
        <v>589</v>
      </c>
      <c r="B4" s="177" t="s">
        <v>676</v>
      </c>
      <c r="C4" s="178" t="s">
        <v>677</v>
      </c>
      <c r="D4" s="16"/>
    </row>
    <row r="5">
      <c r="A5" s="157" t="s">
        <v>592</v>
      </c>
      <c r="B5" s="177" t="s">
        <v>678</v>
      </c>
      <c r="C5" s="178" t="s">
        <v>679</v>
      </c>
      <c r="D5" s="16"/>
    </row>
    <row r="6">
      <c r="A6" s="157" t="s">
        <v>595</v>
      </c>
      <c r="B6" s="177" t="s">
        <v>680</v>
      </c>
      <c r="C6" s="178" t="s">
        <v>681</v>
      </c>
      <c r="D6" s="16"/>
    </row>
  </sheetData>
  <mergeCells count="6">
    <mergeCell ref="A1:D1"/>
    <mergeCell ref="A2:B2"/>
    <mergeCell ref="C3:D3"/>
    <mergeCell ref="C4:D4"/>
    <mergeCell ref="C5:D5"/>
    <mergeCell ref="C6:D6"/>
  </mergeCells>
  <printOptions horizontalCentered="1" verticalCentered="1"/>
  <pageMargins bottom="0.75" footer="0.0" header="0.0" left="0.25" right="0.25" top="0.75"/>
  <pageSetup fitToWidth="0"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47" t="s">
        <v>674</v>
      </c>
    </row>
    <row r="2">
      <c r="A2" s="173" t="s">
        <v>675</v>
      </c>
      <c r="B2" s="16"/>
      <c r="C2" s="174" t="s">
        <v>584</v>
      </c>
      <c r="D2" s="174" t="s">
        <v>585</v>
      </c>
    </row>
    <row r="3">
      <c r="A3" s="175" t="s">
        <v>586</v>
      </c>
      <c r="B3" s="175" t="s">
        <v>587</v>
      </c>
      <c r="C3" s="176" t="s">
        <v>588</v>
      </c>
      <c r="D3" s="16"/>
    </row>
    <row r="4">
      <c r="A4" s="157" t="s">
        <v>682</v>
      </c>
      <c r="B4" s="177" t="s">
        <v>683</v>
      </c>
      <c r="C4" s="178" t="s">
        <v>684</v>
      </c>
      <c r="D4" s="16"/>
    </row>
    <row r="5">
      <c r="A5" s="157" t="s">
        <v>685</v>
      </c>
      <c r="B5" s="177" t="s">
        <v>686</v>
      </c>
      <c r="C5" s="178" t="s">
        <v>687</v>
      </c>
      <c r="D5" s="16"/>
    </row>
    <row r="6">
      <c r="A6" s="157" t="s">
        <v>604</v>
      </c>
      <c r="B6" s="177" t="s">
        <v>688</v>
      </c>
      <c r="C6" s="178" t="s">
        <v>689</v>
      </c>
      <c r="D6" s="16"/>
    </row>
    <row r="7">
      <c r="A7" s="157" t="s">
        <v>607</v>
      </c>
      <c r="B7" s="177" t="s">
        <v>690</v>
      </c>
      <c r="C7" s="178" t="s">
        <v>691</v>
      </c>
      <c r="D7" s="16"/>
    </row>
    <row r="8">
      <c r="A8" s="179" t="s">
        <v>610</v>
      </c>
    </row>
  </sheetData>
  <mergeCells count="8">
    <mergeCell ref="A1:D1"/>
    <mergeCell ref="A2:B2"/>
    <mergeCell ref="C3:D3"/>
    <mergeCell ref="C4:D4"/>
    <mergeCell ref="C5:D5"/>
    <mergeCell ref="C6:D6"/>
    <mergeCell ref="C7:D7"/>
    <mergeCell ref="A8:D8"/>
  </mergeCells>
  <printOptions horizontalCentered="1" verticalCentered="1"/>
  <pageMargins bottom="0.75" footer="0.0" header="0.0" left="0.25" right="0.25" top="0.75"/>
  <pageSetup fitToWidth="0"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611</v>
      </c>
      <c r="B1" s="181" t="s">
        <v>612</v>
      </c>
    </row>
    <row r="2">
      <c r="A2" s="182" t="s">
        <v>613</v>
      </c>
      <c r="B2" s="182" t="s">
        <v>614</v>
      </c>
      <c r="C2" s="182" t="s">
        <v>615</v>
      </c>
    </row>
    <row r="3" ht="783.0" customHeight="1">
      <c r="A3" s="183"/>
      <c r="B3" s="184"/>
      <c r="C3" s="185"/>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619</v>
      </c>
      <c r="B1" s="181" t="s">
        <v>612</v>
      </c>
    </row>
    <row r="2">
      <c r="A2" s="182" t="s">
        <v>613</v>
      </c>
      <c r="B2" s="182" t="s">
        <v>614</v>
      </c>
      <c r="C2" s="182" t="s">
        <v>615</v>
      </c>
    </row>
    <row r="3" ht="783.0" customHeight="1">
      <c r="A3" s="183"/>
      <c r="B3" s="184"/>
      <c r="C3" s="185"/>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622</v>
      </c>
      <c r="B1" s="181" t="s">
        <v>612</v>
      </c>
    </row>
    <row r="2">
      <c r="A2" s="182" t="s">
        <v>613</v>
      </c>
      <c r="B2" s="182" t="s">
        <v>614</v>
      </c>
      <c r="C2" s="182" t="s">
        <v>615</v>
      </c>
    </row>
    <row r="3" ht="783.0" customHeight="1">
      <c r="A3" s="183"/>
      <c r="B3" s="184"/>
      <c r="C3" s="248"/>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625</v>
      </c>
      <c r="B1" s="249" t="s">
        <v>612</v>
      </c>
      <c r="C1" s="16"/>
    </row>
    <row r="2">
      <c r="A2" s="182" t="s">
        <v>613</v>
      </c>
      <c r="B2" s="182" t="s">
        <v>614</v>
      </c>
      <c r="C2" s="182" t="s">
        <v>615</v>
      </c>
    </row>
    <row r="3" ht="783.0" customHeight="1">
      <c r="A3" s="183"/>
      <c r="B3" s="184"/>
      <c r="C3" s="185"/>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3.25"/>
    <col customWidth="1" min="2" max="2" width="56.38"/>
    <col customWidth="1" min="3" max="18" width="6.38"/>
  </cols>
  <sheetData>
    <row r="1">
      <c r="A1" s="187" t="s">
        <v>692</v>
      </c>
      <c r="B1" s="187"/>
      <c r="C1" s="187"/>
      <c r="D1" s="187"/>
      <c r="E1" s="187"/>
      <c r="F1" s="187"/>
      <c r="G1" s="187"/>
      <c r="H1" s="187"/>
      <c r="I1" s="187"/>
      <c r="J1" s="187"/>
      <c r="K1" s="187"/>
      <c r="L1" s="187"/>
      <c r="M1" s="187"/>
      <c r="N1" s="187"/>
      <c r="O1" s="187"/>
      <c r="P1" s="187"/>
      <c r="Q1" s="187" t="s">
        <v>693</v>
      </c>
    </row>
    <row r="2">
      <c r="A2" s="250" t="s">
        <v>627</v>
      </c>
      <c r="B2" s="189" t="s">
        <v>628</v>
      </c>
      <c r="C2" s="190" t="s">
        <v>694</v>
      </c>
      <c r="D2" s="15"/>
      <c r="E2" s="15"/>
      <c r="F2" s="15"/>
      <c r="G2" s="15"/>
      <c r="H2" s="15"/>
      <c r="I2" s="15"/>
      <c r="J2" s="16"/>
      <c r="K2" s="190" t="s">
        <v>695</v>
      </c>
      <c r="L2" s="15"/>
      <c r="M2" s="15"/>
      <c r="N2" s="15"/>
      <c r="O2" s="15"/>
      <c r="P2" s="15"/>
      <c r="Q2" s="15"/>
      <c r="R2" s="16"/>
    </row>
    <row r="3" ht="30.0" customHeight="1">
      <c r="A3" s="251" t="s">
        <v>555</v>
      </c>
      <c r="B3" s="43"/>
      <c r="C3" s="22" t="s">
        <v>631</v>
      </c>
      <c r="D3" s="192" t="s">
        <v>632</v>
      </c>
      <c r="E3" s="22" t="s">
        <v>633</v>
      </c>
      <c r="F3" s="192" t="s">
        <v>634</v>
      </c>
      <c r="G3" s="22" t="s">
        <v>635</v>
      </c>
      <c r="H3" s="192" t="s">
        <v>636</v>
      </c>
      <c r="I3" s="22" t="s">
        <v>637</v>
      </c>
      <c r="J3" s="192" t="s">
        <v>638</v>
      </c>
      <c r="K3" s="22" t="s">
        <v>631</v>
      </c>
      <c r="L3" s="192" t="s">
        <v>632</v>
      </c>
      <c r="M3" s="22" t="s">
        <v>633</v>
      </c>
      <c r="N3" s="192" t="s">
        <v>634</v>
      </c>
      <c r="O3" s="22" t="s">
        <v>635</v>
      </c>
      <c r="P3" s="192" t="s">
        <v>636</v>
      </c>
      <c r="Q3" s="22" t="s">
        <v>637</v>
      </c>
      <c r="R3" s="192" t="s">
        <v>638</v>
      </c>
    </row>
    <row r="4" ht="30.0" customHeight="1">
      <c r="A4" s="252">
        <v>1.0</v>
      </c>
      <c r="B4" s="253" t="str">
        <f>'3A 2025 - 2026 DATOS DEL ESTUDI'!B4</f>
        <v>Jadiel De Jesús Acosta Peña</v>
      </c>
      <c r="C4" s="119"/>
      <c r="D4" s="254"/>
      <c r="E4" s="119"/>
      <c r="F4" s="254"/>
      <c r="G4" s="119"/>
      <c r="H4" s="254"/>
      <c r="I4" s="119"/>
      <c r="J4" s="254"/>
      <c r="K4" s="119"/>
      <c r="L4" s="254"/>
      <c r="M4" s="119"/>
      <c r="N4" s="254"/>
      <c r="O4" s="119"/>
      <c r="P4" s="254"/>
      <c r="Q4" s="119"/>
      <c r="R4" s="254"/>
    </row>
    <row r="5" ht="30.0" customHeight="1">
      <c r="A5" s="252">
        <v>2.0</v>
      </c>
      <c r="B5" s="253" t="str">
        <f>'3A 2025 - 2026 DATOS DEL ESTUDI'!B5</f>
        <v>Daniel  Elía Almonte Martínez</v>
      </c>
      <c r="C5" s="119"/>
      <c r="D5" s="254"/>
      <c r="E5" s="119"/>
      <c r="F5" s="254"/>
      <c r="G5" s="119"/>
      <c r="H5" s="254"/>
      <c r="I5" s="119"/>
      <c r="J5" s="254"/>
      <c r="K5" s="119"/>
      <c r="L5" s="254"/>
      <c r="M5" s="119"/>
      <c r="N5" s="254"/>
      <c r="O5" s="119"/>
      <c r="P5" s="254"/>
      <c r="Q5" s="119"/>
      <c r="R5" s="254"/>
    </row>
    <row r="6" ht="30.0" customHeight="1">
      <c r="A6" s="252">
        <v>3.0</v>
      </c>
      <c r="B6" s="253" t="str">
        <f>'3A 2025 - 2026 DATOS DEL ESTUDI'!B6</f>
        <v>Isaac  Ángeles Liriano</v>
      </c>
      <c r="C6" s="119"/>
      <c r="D6" s="254"/>
      <c r="E6" s="119"/>
      <c r="F6" s="254"/>
      <c r="G6" s="119"/>
      <c r="H6" s="254"/>
      <c r="I6" s="119"/>
      <c r="J6" s="254"/>
      <c r="K6" s="119"/>
      <c r="L6" s="254"/>
      <c r="M6" s="119"/>
      <c r="N6" s="254"/>
      <c r="O6" s="119"/>
      <c r="P6" s="254"/>
      <c r="Q6" s="119"/>
      <c r="R6" s="254"/>
    </row>
    <row r="7" ht="30.0" customHeight="1">
      <c r="A7" s="252">
        <v>4.0</v>
      </c>
      <c r="B7" s="253" t="str">
        <f>'3A 2025 - 2026 DATOS DEL ESTUDI'!B7</f>
        <v>Melaniee  Aquino  Estrella</v>
      </c>
      <c r="C7" s="119"/>
      <c r="D7" s="254"/>
      <c r="E7" s="119"/>
      <c r="F7" s="254"/>
      <c r="G7" s="119"/>
      <c r="H7" s="254"/>
      <c r="I7" s="119"/>
      <c r="J7" s="254"/>
      <c r="K7" s="119"/>
      <c r="L7" s="254"/>
      <c r="M7" s="119"/>
      <c r="N7" s="254"/>
      <c r="O7" s="119"/>
      <c r="P7" s="254"/>
      <c r="Q7" s="119"/>
      <c r="R7" s="254"/>
    </row>
    <row r="8" ht="30.0" customHeight="1">
      <c r="A8" s="252">
        <v>5.0</v>
      </c>
      <c r="B8" s="253" t="str">
        <f>'3A 2025 - 2026 DATOS DEL ESTUDI'!B8</f>
        <v>Jennifer  Asenjo  De Los Santos TRANSFERIDA 10/12/25</v>
      </c>
      <c r="C8" s="119"/>
      <c r="D8" s="254"/>
      <c r="E8" s="119"/>
      <c r="F8" s="254"/>
      <c r="G8" s="119"/>
      <c r="H8" s="254"/>
      <c r="I8" s="119"/>
      <c r="J8" s="254"/>
      <c r="K8" s="119"/>
      <c r="L8" s="254"/>
      <c r="M8" s="119"/>
      <c r="N8" s="254"/>
      <c r="O8" s="119"/>
      <c r="P8" s="254"/>
      <c r="Q8" s="119"/>
      <c r="R8" s="254"/>
    </row>
    <row r="9" ht="30.0" customHeight="1">
      <c r="A9" s="252">
        <v>6.0</v>
      </c>
      <c r="B9" s="253" t="str">
        <f>'3A 2025 - 2026 DATOS DEL ESTUDI'!B9</f>
        <v>Leshlie Crismayri Bautista Quezada</v>
      </c>
      <c r="C9" s="119"/>
      <c r="D9" s="254"/>
      <c r="E9" s="119"/>
      <c r="F9" s="254"/>
      <c r="G9" s="119"/>
      <c r="H9" s="254"/>
      <c r="I9" s="119"/>
      <c r="J9" s="254"/>
      <c r="K9" s="119"/>
      <c r="L9" s="254"/>
      <c r="M9" s="119"/>
      <c r="N9" s="254"/>
      <c r="O9" s="119"/>
      <c r="P9" s="254"/>
      <c r="Q9" s="119"/>
      <c r="R9" s="254"/>
    </row>
    <row r="10" ht="30.0" customHeight="1">
      <c r="A10" s="252">
        <v>7.0</v>
      </c>
      <c r="B10" s="253" t="str">
        <f>'3A 2025 - 2026 DATOS DEL ESTUDI'!B10</f>
        <v>Gilber  Bello Silva</v>
      </c>
      <c r="C10" s="119"/>
      <c r="D10" s="254"/>
      <c r="E10" s="119"/>
      <c r="F10" s="254"/>
      <c r="G10" s="119"/>
      <c r="H10" s="254"/>
      <c r="I10" s="119"/>
      <c r="J10" s="254"/>
      <c r="K10" s="119"/>
      <c r="L10" s="254"/>
      <c r="M10" s="119"/>
      <c r="N10" s="254"/>
      <c r="O10" s="119"/>
      <c r="P10" s="254"/>
      <c r="Q10" s="119"/>
      <c r="R10" s="254"/>
    </row>
    <row r="11" ht="30.0" customHeight="1">
      <c r="A11" s="252">
        <v>8.0</v>
      </c>
      <c r="B11" s="253" t="str">
        <f>'3A 2025 - 2026 DATOS DEL ESTUDI'!B11</f>
        <v>Sherlyn Mariel Bernabel Lora</v>
      </c>
      <c r="C11" s="119"/>
      <c r="D11" s="254"/>
      <c r="E11" s="119"/>
      <c r="F11" s="254"/>
      <c r="G11" s="119"/>
      <c r="H11" s="254"/>
      <c r="I11" s="119"/>
      <c r="J11" s="254"/>
      <c r="K11" s="119"/>
      <c r="L11" s="254"/>
      <c r="M11" s="119"/>
      <c r="N11" s="254"/>
      <c r="O11" s="119"/>
      <c r="P11" s="254"/>
      <c r="Q11" s="119"/>
      <c r="R11" s="254"/>
    </row>
    <row r="12" ht="30.0" customHeight="1">
      <c r="A12" s="252">
        <v>9.0</v>
      </c>
      <c r="B12" s="253" t="str">
        <f>'3A 2025 - 2026 DATOS DEL ESTUDI'!B12</f>
        <v>Erleen  Brito Castillo</v>
      </c>
      <c r="C12" s="119"/>
      <c r="D12" s="254"/>
      <c r="E12" s="119"/>
      <c r="F12" s="254"/>
      <c r="G12" s="119"/>
      <c r="H12" s="254"/>
      <c r="I12" s="119"/>
      <c r="J12" s="254"/>
      <c r="K12" s="119"/>
      <c r="L12" s="254"/>
      <c r="M12" s="119"/>
      <c r="N12" s="254"/>
      <c r="O12" s="119"/>
      <c r="P12" s="254"/>
      <c r="Q12" s="119"/>
      <c r="R12" s="254"/>
    </row>
    <row r="13" ht="30.0" customHeight="1">
      <c r="A13" s="252">
        <v>10.0</v>
      </c>
      <c r="B13" s="253" t="str">
        <f>'3A 2025 - 2026 DATOS DEL ESTUDI'!B13</f>
        <v>Brianny  Caraballo Guzmán</v>
      </c>
      <c r="C13" s="119"/>
      <c r="D13" s="254"/>
      <c r="E13" s="119"/>
      <c r="F13" s="254"/>
      <c r="G13" s="119"/>
      <c r="H13" s="254"/>
      <c r="I13" s="119"/>
      <c r="J13" s="254"/>
      <c r="K13" s="119"/>
      <c r="L13" s="254"/>
      <c r="M13" s="119"/>
      <c r="N13" s="254"/>
      <c r="O13" s="119"/>
      <c r="P13" s="254"/>
      <c r="Q13" s="119"/>
      <c r="R13" s="254"/>
    </row>
    <row r="14" ht="30.0" customHeight="1">
      <c r="A14" s="252">
        <v>11.0</v>
      </c>
      <c r="B14" s="253" t="str">
        <f>'3A 2025 - 2026 DATOS DEL ESTUDI'!B14</f>
        <v>Scarlet  Castillo</v>
      </c>
      <c r="C14" s="119"/>
      <c r="D14" s="254"/>
      <c r="E14" s="119"/>
      <c r="F14" s="254"/>
      <c r="G14" s="119"/>
      <c r="H14" s="254"/>
      <c r="I14" s="119"/>
      <c r="J14" s="254"/>
      <c r="K14" s="119"/>
      <c r="L14" s="254"/>
      <c r="M14" s="119"/>
      <c r="N14" s="254"/>
      <c r="O14" s="119"/>
      <c r="P14" s="254"/>
      <c r="Q14" s="119"/>
      <c r="R14" s="254"/>
    </row>
    <row r="15" ht="30.0" customHeight="1">
      <c r="A15" s="252">
        <v>12.0</v>
      </c>
      <c r="B15" s="253" t="str">
        <f>'3A 2025 - 2026 DATOS DEL ESTUDI'!B15</f>
        <v>Yarselin  Cruz Peña</v>
      </c>
      <c r="C15" s="119"/>
      <c r="D15" s="254"/>
      <c r="E15" s="119"/>
      <c r="F15" s="254"/>
      <c r="G15" s="119"/>
      <c r="H15" s="254"/>
      <c r="I15" s="119"/>
      <c r="J15" s="254"/>
      <c r="K15" s="119"/>
      <c r="L15" s="254"/>
      <c r="M15" s="119"/>
      <c r="N15" s="254"/>
      <c r="O15" s="119"/>
      <c r="P15" s="254"/>
      <c r="Q15" s="119"/>
      <c r="R15" s="254"/>
    </row>
    <row r="16" ht="30.0" customHeight="1">
      <c r="A16" s="252">
        <v>13.0</v>
      </c>
      <c r="B16" s="253" t="str">
        <f>'3A 2025 - 2026 DATOS DEL ESTUDI'!B16</f>
        <v>Fernando José Díaz Fernández</v>
      </c>
      <c r="C16" s="119"/>
      <c r="D16" s="254"/>
      <c r="E16" s="119"/>
      <c r="F16" s="254"/>
      <c r="G16" s="119"/>
      <c r="H16" s="254"/>
      <c r="I16" s="119"/>
      <c r="J16" s="254"/>
      <c r="K16" s="119"/>
      <c r="L16" s="254"/>
      <c r="M16" s="119"/>
      <c r="N16" s="254"/>
      <c r="O16" s="119"/>
      <c r="P16" s="254"/>
      <c r="Q16" s="119"/>
      <c r="R16" s="254"/>
    </row>
    <row r="17" ht="30.0" customHeight="1">
      <c r="A17" s="252">
        <v>14.0</v>
      </c>
      <c r="B17" s="253" t="str">
        <f>'3A 2025 - 2026 DATOS DEL ESTUDI'!B17</f>
        <v>Scarlett  Espinal Estéves</v>
      </c>
      <c r="C17" s="119"/>
      <c r="D17" s="254"/>
      <c r="E17" s="119"/>
      <c r="F17" s="254"/>
      <c r="G17" s="119"/>
      <c r="H17" s="254"/>
      <c r="I17" s="119"/>
      <c r="J17" s="254"/>
      <c r="K17" s="119"/>
      <c r="L17" s="254"/>
      <c r="M17" s="119"/>
      <c r="N17" s="254"/>
      <c r="O17" s="119"/>
      <c r="P17" s="254"/>
      <c r="Q17" s="119"/>
      <c r="R17" s="254"/>
    </row>
    <row r="18" ht="30.0" customHeight="1">
      <c r="A18" s="252">
        <v>15.0</v>
      </c>
      <c r="B18" s="253" t="str">
        <f>'3A 2025 - 2026 DATOS DEL ESTUDI'!B18</f>
        <v>José Manuel Estrella</v>
      </c>
      <c r="C18" s="119"/>
      <c r="D18" s="254"/>
      <c r="E18" s="119"/>
      <c r="F18" s="254"/>
      <c r="G18" s="119"/>
      <c r="H18" s="254"/>
      <c r="I18" s="119"/>
      <c r="J18" s="254"/>
      <c r="K18" s="119"/>
      <c r="L18" s="254"/>
      <c r="M18" s="119"/>
      <c r="N18" s="254"/>
      <c r="O18" s="119"/>
      <c r="P18" s="254"/>
      <c r="Q18" s="119"/>
      <c r="R18" s="254"/>
    </row>
    <row r="19" ht="30.0" customHeight="1">
      <c r="A19" s="252">
        <v>16.0</v>
      </c>
      <c r="B19" s="253" t="str">
        <f>'3A 2025 - 2026 DATOS DEL ESTUDI'!B19</f>
        <v>Misael Starberk Ferreras Pérez</v>
      </c>
      <c r="C19" s="119"/>
      <c r="D19" s="254"/>
      <c r="E19" s="119"/>
      <c r="F19" s="254"/>
      <c r="G19" s="119"/>
      <c r="H19" s="254"/>
      <c r="I19" s="119"/>
      <c r="J19" s="254"/>
      <c r="K19" s="119"/>
      <c r="L19" s="254"/>
      <c r="M19" s="119"/>
      <c r="N19" s="254"/>
      <c r="O19" s="119"/>
      <c r="P19" s="254"/>
      <c r="Q19" s="119"/>
      <c r="R19" s="254"/>
    </row>
    <row r="20" ht="30.0" customHeight="1">
      <c r="A20" s="252">
        <v>17.0</v>
      </c>
      <c r="B20" s="253" t="str">
        <f>'3A 2025 - 2026 DATOS DEL ESTUDI'!B20</f>
        <v>Ruth Esther Fernández Rodríguez</v>
      </c>
      <c r="C20" s="119"/>
      <c r="D20" s="254"/>
      <c r="E20" s="119"/>
      <c r="F20" s="254"/>
      <c r="G20" s="119"/>
      <c r="H20" s="254"/>
      <c r="I20" s="119"/>
      <c r="J20" s="254"/>
      <c r="K20" s="119"/>
      <c r="L20" s="254"/>
      <c r="M20" s="119"/>
      <c r="N20" s="254"/>
      <c r="O20" s="119"/>
      <c r="P20" s="254"/>
      <c r="Q20" s="119"/>
      <c r="R20" s="254"/>
    </row>
    <row r="21" ht="30.0" customHeight="1">
      <c r="A21" s="252">
        <v>18.0</v>
      </c>
      <c r="B21" s="253" t="str">
        <f>'3A 2025 - 2026 DATOS DEL ESTUDI'!B21</f>
        <v>Discairy  Filpo Estrella</v>
      </c>
      <c r="C21" s="119"/>
      <c r="D21" s="254"/>
      <c r="E21" s="119"/>
      <c r="F21" s="254"/>
      <c r="G21" s="119"/>
      <c r="H21" s="254"/>
      <c r="I21" s="119"/>
      <c r="J21" s="254"/>
      <c r="K21" s="119"/>
      <c r="L21" s="254"/>
      <c r="M21" s="119"/>
      <c r="N21" s="254"/>
      <c r="O21" s="119"/>
      <c r="P21" s="254"/>
      <c r="Q21" s="119"/>
      <c r="R21" s="254"/>
    </row>
    <row r="22" ht="30.0" customHeight="1">
      <c r="A22" s="252">
        <v>19.0</v>
      </c>
      <c r="B22" s="253" t="str">
        <f>'3A 2025 - 2026 DATOS DEL ESTUDI'!B22</f>
        <v>Alexis Enmanuel Gil  Sánchez</v>
      </c>
      <c r="C22" s="119"/>
      <c r="D22" s="254"/>
      <c r="E22" s="119"/>
      <c r="F22" s="254"/>
      <c r="G22" s="119"/>
      <c r="H22" s="254"/>
      <c r="I22" s="119"/>
      <c r="J22" s="254"/>
      <c r="K22" s="119"/>
      <c r="L22" s="254"/>
      <c r="M22" s="119"/>
      <c r="N22" s="254"/>
      <c r="O22" s="119"/>
      <c r="P22" s="254"/>
      <c r="Q22" s="119"/>
      <c r="R22" s="254"/>
    </row>
    <row r="23" ht="30.0" customHeight="1">
      <c r="A23" s="252">
        <v>20.0</v>
      </c>
      <c r="B23" s="253" t="str">
        <f>'3A 2025 - 2026 DATOS DEL ESTUDI'!B23</f>
        <v>Ayendy Jesús Guzmán</v>
      </c>
      <c r="C23" s="119"/>
      <c r="D23" s="254"/>
      <c r="E23" s="119"/>
      <c r="F23" s="254"/>
      <c r="G23" s="119"/>
      <c r="H23" s="254"/>
      <c r="I23" s="119"/>
      <c r="J23" s="254"/>
      <c r="K23" s="119"/>
      <c r="L23" s="254"/>
      <c r="M23" s="119"/>
      <c r="N23" s="254"/>
      <c r="O23" s="119"/>
      <c r="P23" s="254"/>
      <c r="Q23" s="119"/>
      <c r="R23" s="254"/>
    </row>
    <row r="24" ht="30.0" customHeight="1">
      <c r="A24" s="252">
        <v>21.0</v>
      </c>
      <c r="B24" s="253" t="str">
        <f>'3A 2025 - 2026 DATOS DEL ESTUDI'!B24</f>
        <v>Yassir  Hernández Disla</v>
      </c>
      <c r="C24" s="119"/>
      <c r="D24" s="254"/>
      <c r="E24" s="119"/>
      <c r="F24" s="254"/>
      <c r="G24" s="119"/>
      <c r="H24" s="254"/>
      <c r="I24" s="119"/>
      <c r="J24" s="254"/>
      <c r="K24" s="119"/>
      <c r="L24" s="254"/>
      <c r="M24" s="119"/>
      <c r="N24" s="254"/>
      <c r="O24" s="119"/>
      <c r="P24" s="254"/>
      <c r="Q24" s="119"/>
      <c r="R24" s="254"/>
    </row>
    <row r="25" ht="30.0" customHeight="1">
      <c r="A25" s="252">
        <v>22.0</v>
      </c>
      <c r="B25" s="253" t="str">
        <f>'3A 2025 - 2026 DATOS DEL ESTUDI'!B25</f>
        <v>Yadiel  Jiménez Betances</v>
      </c>
      <c r="C25" s="119"/>
      <c r="D25" s="254"/>
      <c r="E25" s="119"/>
      <c r="F25" s="254"/>
      <c r="G25" s="119"/>
      <c r="H25" s="254"/>
      <c r="I25" s="119"/>
      <c r="J25" s="254"/>
      <c r="K25" s="119"/>
      <c r="L25" s="254"/>
      <c r="M25" s="119"/>
      <c r="N25" s="254"/>
      <c r="O25" s="119"/>
      <c r="P25" s="254"/>
      <c r="Q25" s="119"/>
      <c r="R25" s="254"/>
    </row>
    <row r="26" ht="30.0" customHeight="1">
      <c r="A26" s="252">
        <v>23.0</v>
      </c>
      <c r="B26" s="253" t="str">
        <f>'3A 2025 - 2026 DATOS DEL ESTUDI'!B26</f>
        <v>Yamel  Mella Aquino</v>
      </c>
      <c r="C26" s="119"/>
      <c r="D26" s="254"/>
      <c r="E26" s="119"/>
      <c r="F26" s="254"/>
      <c r="G26" s="119"/>
      <c r="H26" s="254"/>
      <c r="I26" s="119"/>
      <c r="J26" s="254"/>
      <c r="K26" s="119"/>
      <c r="L26" s="254"/>
      <c r="M26" s="119"/>
      <c r="N26" s="254"/>
      <c r="O26" s="119"/>
      <c r="P26" s="254"/>
      <c r="Q26" s="119"/>
      <c r="R26" s="254"/>
    </row>
    <row r="27" ht="30.0" customHeight="1">
      <c r="A27" s="252">
        <v>24.0</v>
      </c>
      <c r="B27" s="253" t="str">
        <f>'3A 2025 - 2026 DATOS DEL ESTUDI'!B27</f>
        <v>Sariely Del Carmen Mena Chávez</v>
      </c>
      <c r="C27" s="119"/>
      <c r="D27" s="254"/>
      <c r="E27" s="119"/>
      <c r="F27" s="254"/>
      <c r="G27" s="119"/>
      <c r="H27" s="254"/>
      <c r="I27" s="119"/>
      <c r="J27" s="254"/>
      <c r="K27" s="119"/>
      <c r="L27" s="254"/>
      <c r="M27" s="119"/>
      <c r="N27" s="254"/>
      <c r="O27" s="119"/>
      <c r="P27" s="254"/>
      <c r="Q27" s="119"/>
      <c r="R27" s="254"/>
    </row>
    <row r="28" ht="30.0" customHeight="1">
      <c r="A28" s="252">
        <v>25.0</v>
      </c>
      <c r="B28" s="253" t="str">
        <f>'3A 2025 - 2026 DATOS DEL ESTUDI'!B28</f>
        <v>David Carmelo Navas Fernández</v>
      </c>
      <c r="C28" s="119"/>
      <c r="D28" s="254"/>
      <c r="E28" s="119"/>
      <c r="F28" s="254"/>
      <c r="G28" s="119"/>
      <c r="H28" s="254"/>
      <c r="I28" s="119"/>
      <c r="J28" s="254"/>
      <c r="K28" s="119"/>
      <c r="L28" s="254"/>
      <c r="M28" s="119"/>
      <c r="N28" s="254"/>
      <c r="O28" s="119"/>
      <c r="P28" s="254"/>
      <c r="Q28" s="119"/>
      <c r="R28" s="254"/>
    </row>
    <row r="29" ht="30.0" customHeight="1">
      <c r="A29" s="252">
        <v>26.0</v>
      </c>
      <c r="B29" s="253" t="str">
        <f>'3A 2025 - 2026 DATOS DEL ESTUDI'!B29</f>
        <v>Andriw Jelier Ortiz Rodríguez</v>
      </c>
      <c r="C29" s="119"/>
      <c r="D29" s="254"/>
      <c r="E29" s="119"/>
      <c r="F29" s="254"/>
      <c r="G29" s="119"/>
      <c r="H29" s="254"/>
      <c r="I29" s="119"/>
      <c r="J29" s="254"/>
      <c r="K29" s="119"/>
      <c r="L29" s="254"/>
      <c r="M29" s="119"/>
      <c r="N29" s="254"/>
      <c r="O29" s="119"/>
      <c r="P29" s="254"/>
      <c r="Q29" s="119"/>
      <c r="R29" s="254"/>
    </row>
    <row r="30" ht="30.0" customHeight="1">
      <c r="A30" s="252">
        <v>27.0</v>
      </c>
      <c r="B30" s="253" t="str">
        <f>'3A 2025 - 2026 DATOS DEL ESTUDI'!B30</f>
        <v>Dashley Nicole Peña García</v>
      </c>
      <c r="C30" s="119"/>
      <c r="D30" s="254"/>
      <c r="E30" s="119"/>
      <c r="F30" s="254"/>
      <c r="G30" s="119"/>
      <c r="H30" s="254"/>
      <c r="I30" s="119"/>
      <c r="J30" s="254"/>
      <c r="K30" s="119"/>
      <c r="L30" s="254"/>
      <c r="M30" s="119"/>
      <c r="N30" s="254"/>
      <c r="O30" s="119"/>
      <c r="P30" s="254"/>
      <c r="Q30" s="119"/>
      <c r="R30" s="254"/>
    </row>
    <row r="31" ht="30.0" customHeight="1">
      <c r="A31" s="252">
        <v>28.0</v>
      </c>
      <c r="B31" s="253" t="str">
        <f>'3A 2025 - 2026 DATOS DEL ESTUDI'!B31</f>
        <v>Yesly  Peña Muñoz</v>
      </c>
      <c r="C31" s="119"/>
      <c r="D31" s="254"/>
      <c r="E31" s="119"/>
      <c r="F31" s="254"/>
      <c r="G31" s="119"/>
      <c r="H31" s="254"/>
      <c r="I31" s="119"/>
      <c r="J31" s="254"/>
      <c r="K31" s="119"/>
      <c r="L31" s="254"/>
      <c r="M31" s="119"/>
      <c r="N31" s="254"/>
      <c r="O31" s="119"/>
      <c r="P31" s="254"/>
      <c r="Q31" s="119"/>
      <c r="R31" s="254"/>
    </row>
    <row r="32" ht="30.0" customHeight="1">
      <c r="A32" s="252">
        <v>29.0</v>
      </c>
      <c r="B32" s="253" t="str">
        <f>'3A 2025 - 2026 DATOS DEL ESTUDI'!B32</f>
        <v>Wilbert  Peña Paulino</v>
      </c>
      <c r="C32" s="119"/>
      <c r="D32" s="254"/>
      <c r="E32" s="119"/>
      <c r="F32" s="254"/>
      <c r="G32" s="119"/>
      <c r="H32" s="254"/>
      <c r="I32" s="119"/>
      <c r="J32" s="254"/>
      <c r="K32" s="119"/>
      <c r="L32" s="254"/>
      <c r="M32" s="119"/>
      <c r="N32" s="254"/>
      <c r="O32" s="119"/>
      <c r="P32" s="254"/>
      <c r="Q32" s="119"/>
      <c r="R32" s="254"/>
    </row>
    <row r="33" ht="30.0" customHeight="1">
      <c r="A33" s="252">
        <v>30.0</v>
      </c>
      <c r="B33" s="253" t="str">
        <f>'3A 2025 - 2026 DATOS DEL ESTUDI'!B33</f>
        <v>Yonayry  Peña Santos</v>
      </c>
      <c r="C33" s="119"/>
      <c r="D33" s="254"/>
      <c r="E33" s="119"/>
      <c r="F33" s="254"/>
      <c r="G33" s="119"/>
      <c r="H33" s="254"/>
      <c r="I33" s="119"/>
      <c r="J33" s="254"/>
      <c r="K33" s="119"/>
      <c r="L33" s="254"/>
      <c r="M33" s="119"/>
      <c r="N33" s="254"/>
      <c r="O33" s="119"/>
      <c r="P33" s="254"/>
      <c r="Q33" s="119"/>
      <c r="R33" s="254"/>
    </row>
    <row r="34" ht="30.0" customHeight="1">
      <c r="A34" s="252">
        <v>31.0</v>
      </c>
      <c r="B34" s="253" t="str">
        <f>'3A 2025 - 2026 DATOS DEL ESTUDI'!B34</f>
        <v>Rossier Analiz Pérez Rodríguez</v>
      </c>
      <c r="C34" s="119"/>
      <c r="D34" s="254"/>
      <c r="E34" s="119"/>
      <c r="F34" s="254"/>
      <c r="G34" s="119"/>
      <c r="H34" s="254"/>
      <c r="I34" s="119"/>
      <c r="J34" s="254"/>
      <c r="K34" s="119"/>
      <c r="L34" s="254"/>
      <c r="M34" s="119"/>
      <c r="N34" s="254"/>
      <c r="O34" s="119"/>
      <c r="P34" s="254"/>
      <c r="Q34" s="119"/>
      <c r="R34" s="254"/>
    </row>
    <row r="35" ht="30.0" customHeight="1">
      <c r="A35" s="252">
        <v>32.0</v>
      </c>
      <c r="B35" s="253" t="str">
        <f>'3A 2025 - 2026 DATOS DEL ESTUDI'!B35</f>
        <v>Joseph Francisco Ramírez Espinosa</v>
      </c>
      <c r="C35" s="119"/>
      <c r="D35" s="254"/>
      <c r="E35" s="119"/>
      <c r="F35" s="254"/>
      <c r="G35" s="119"/>
      <c r="H35" s="254"/>
      <c r="I35" s="119"/>
      <c r="J35" s="254"/>
      <c r="K35" s="119"/>
      <c r="L35" s="254"/>
      <c r="M35" s="119"/>
      <c r="N35" s="254"/>
      <c r="O35" s="119"/>
      <c r="P35" s="254"/>
      <c r="Q35" s="119"/>
      <c r="R35" s="254"/>
    </row>
    <row r="36" ht="30.0" customHeight="1">
      <c r="A36" s="252">
        <v>33.0</v>
      </c>
      <c r="B36" s="253" t="str">
        <f>'3A 2025 - 2026 DATOS DEL ESTUDI'!B36</f>
        <v>Yariel Alfonso Ramos</v>
      </c>
      <c r="C36" s="119"/>
      <c r="D36" s="254"/>
      <c r="E36" s="119"/>
      <c r="F36" s="254"/>
      <c r="G36" s="119"/>
      <c r="H36" s="254"/>
      <c r="I36" s="119"/>
      <c r="J36" s="254"/>
      <c r="K36" s="119"/>
      <c r="L36" s="254"/>
      <c r="M36" s="119"/>
      <c r="N36" s="254"/>
      <c r="O36" s="119"/>
      <c r="P36" s="254"/>
      <c r="Q36" s="119"/>
      <c r="R36" s="254"/>
    </row>
    <row r="37" ht="30.0" customHeight="1">
      <c r="A37" s="252">
        <v>34.0</v>
      </c>
      <c r="B37" s="253" t="str">
        <f>'3A 2025 - 2026 DATOS DEL ESTUDI'!B37</f>
        <v>Carlos David Rodríguez Almánzar</v>
      </c>
      <c r="C37" s="119"/>
      <c r="D37" s="254"/>
      <c r="E37" s="119"/>
      <c r="F37" s="254"/>
      <c r="G37" s="119"/>
      <c r="H37" s="254"/>
      <c r="I37" s="119"/>
      <c r="J37" s="254"/>
      <c r="K37" s="119"/>
      <c r="L37" s="254"/>
      <c r="M37" s="119"/>
      <c r="N37" s="254"/>
      <c r="O37" s="119"/>
      <c r="P37" s="254"/>
      <c r="Q37" s="119"/>
      <c r="R37" s="254"/>
    </row>
    <row r="38" ht="30.0" customHeight="1">
      <c r="A38" s="252">
        <v>35.0</v>
      </c>
      <c r="B38" s="253" t="str">
        <f>'3A 2025 - 2026 DATOS DEL ESTUDI'!B38</f>
        <v>Darianni  Santos Medina</v>
      </c>
      <c r="C38" s="119"/>
      <c r="D38" s="254"/>
      <c r="E38" s="119"/>
      <c r="F38" s="254"/>
      <c r="G38" s="119"/>
      <c r="H38" s="254"/>
      <c r="I38" s="119"/>
      <c r="J38" s="254"/>
      <c r="K38" s="119"/>
      <c r="L38" s="254"/>
      <c r="M38" s="119"/>
      <c r="N38" s="254"/>
      <c r="O38" s="119"/>
      <c r="P38" s="254"/>
      <c r="Q38" s="119"/>
      <c r="R38" s="254"/>
    </row>
    <row r="39" ht="30.0" customHeight="1">
      <c r="A39" s="252">
        <v>36.0</v>
      </c>
      <c r="B39" s="253" t="str">
        <f>'3A 2025 - 2026 DATOS DEL ESTUDI'!B39</f>
        <v>Rosyeli Carolina Tavarez  Reyes</v>
      </c>
      <c r="C39" s="119"/>
      <c r="D39" s="254"/>
      <c r="E39" s="119"/>
      <c r="F39" s="254"/>
      <c r="G39" s="119"/>
      <c r="H39" s="254"/>
      <c r="I39" s="119"/>
      <c r="J39" s="254"/>
      <c r="K39" s="119"/>
      <c r="L39" s="254"/>
      <c r="M39" s="119"/>
      <c r="N39" s="254"/>
      <c r="O39" s="119"/>
      <c r="P39" s="254"/>
      <c r="Q39" s="119"/>
      <c r="R39" s="254"/>
    </row>
    <row r="40" ht="30.0" customHeight="1">
      <c r="A40" s="252">
        <v>37.0</v>
      </c>
      <c r="B40" s="253" t="str">
        <f>'3A 2025 - 2026 DATOS DEL ESTUDI'!B40</f>
        <v>Melani  Taveras Bautista</v>
      </c>
      <c r="C40" s="119"/>
      <c r="D40" s="254"/>
      <c r="E40" s="119"/>
      <c r="F40" s="254"/>
      <c r="G40" s="119"/>
      <c r="H40" s="254"/>
      <c r="I40" s="119"/>
      <c r="J40" s="254"/>
      <c r="K40" s="119"/>
      <c r="L40" s="254"/>
      <c r="M40" s="119"/>
      <c r="N40" s="254"/>
      <c r="O40" s="119"/>
      <c r="P40" s="254"/>
      <c r="Q40" s="119"/>
      <c r="R40" s="254"/>
    </row>
    <row r="41" ht="30.0" customHeight="1">
      <c r="A41" s="252">
        <v>38.0</v>
      </c>
      <c r="B41" s="253" t="str">
        <f>'3A 2025 - 2026 DATOS DEL ESTUDI'!B41</f>
        <v>Arianny  Tejada Guzmán</v>
      </c>
      <c r="C41" s="119"/>
      <c r="D41" s="254"/>
      <c r="E41" s="119"/>
      <c r="F41" s="254"/>
      <c r="G41" s="119"/>
      <c r="H41" s="254"/>
      <c r="I41" s="119"/>
      <c r="J41" s="254"/>
      <c r="K41" s="119"/>
      <c r="L41" s="254"/>
      <c r="M41" s="119"/>
      <c r="N41" s="254"/>
      <c r="O41" s="119"/>
      <c r="P41" s="254"/>
      <c r="Q41" s="119"/>
      <c r="R41" s="254"/>
    </row>
    <row r="42" ht="30.0" customHeight="1">
      <c r="A42" s="252">
        <v>39.0</v>
      </c>
      <c r="B42" s="253" t="str">
        <f>'3A 2025 - 2026 DATOS DEL ESTUDI'!B42</f>
        <v>Jeilyn Aliah Tejada</v>
      </c>
      <c r="C42" s="119"/>
      <c r="D42" s="254"/>
      <c r="E42" s="119"/>
      <c r="F42" s="254"/>
      <c r="G42" s="119"/>
      <c r="H42" s="254"/>
      <c r="I42" s="119"/>
      <c r="J42" s="254"/>
      <c r="K42" s="119"/>
      <c r="L42" s="254"/>
      <c r="M42" s="119"/>
      <c r="N42" s="254"/>
      <c r="O42" s="119"/>
      <c r="P42" s="254"/>
      <c r="Q42" s="119"/>
      <c r="R42" s="254"/>
    </row>
    <row r="43" ht="30.0" customHeight="1">
      <c r="A43" s="252">
        <v>40.0</v>
      </c>
      <c r="B43" s="253" t="str">
        <f>'3A 2025 - 2026 DATOS DEL ESTUDI'!B43</f>
        <v>Rosenny  Ureña Arias</v>
      </c>
      <c r="C43" s="119"/>
      <c r="D43" s="254"/>
      <c r="E43" s="119"/>
      <c r="F43" s="254"/>
      <c r="G43" s="119"/>
      <c r="H43" s="254"/>
      <c r="I43" s="119"/>
      <c r="J43" s="254"/>
      <c r="K43" s="119"/>
      <c r="L43" s="254"/>
      <c r="M43" s="119"/>
      <c r="N43" s="254"/>
      <c r="O43" s="119"/>
      <c r="P43" s="254"/>
      <c r="Q43" s="119"/>
      <c r="R43" s="254"/>
    </row>
    <row r="44" ht="30.0" customHeight="1">
      <c r="A44" s="252">
        <v>41.0</v>
      </c>
      <c r="B44" s="253" t="str">
        <f>'3A 2025 - 2026 DATOS DEL ESTUDI'!B44</f>
        <v>Jonathan  De Jesús Valerio Felipe</v>
      </c>
      <c r="C44" s="119"/>
      <c r="D44" s="254"/>
      <c r="E44" s="119"/>
      <c r="F44" s="254"/>
      <c r="G44" s="119"/>
      <c r="H44" s="254"/>
      <c r="I44" s="119"/>
      <c r="J44" s="254"/>
      <c r="K44" s="119"/>
      <c r="L44" s="254"/>
      <c r="M44" s="119"/>
      <c r="N44" s="254"/>
      <c r="O44" s="119"/>
      <c r="P44" s="254"/>
      <c r="Q44" s="119"/>
      <c r="R44" s="254"/>
    </row>
    <row r="45" ht="30.0" customHeight="1">
      <c r="A45" s="252">
        <v>42.0</v>
      </c>
      <c r="B45" s="253" t="str">
        <f>'3A 2025 - 2026 DATOS DEL ESTUDI'!B45</f>
        <v>Crisleydi  Turbí</v>
      </c>
      <c r="C45" s="119"/>
      <c r="D45" s="254"/>
      <c r="E45" s="119"/>
      <c r="F45" s="254"/>
      <c r="G45" s="119"/>
      <c r="H45" s="254"/>
      <c r="I45" s="119"/>
      <c r="J45" s="254"/>
      <c r="K45" s="119"/>
      <c r="L45" s="254"/>
      <c r="M45" s="119"/>
      <c r="N45" s="254"/>
      <c r="O45" s="119"/>
      <c r="P45" s="254"/>
      <c r="Q45" s="119"/>
      <c r="R45" s="254"/>
    </row>
    <row r="46" ht="30.0" customHeight="1">
      <c r="A46" s="252">
        <v>43.0</v>
      </c>
      <c r="B46" s="253" t="str">
        <f>'3A 2025 - 2026 DATOS DEL ESTUDI'!B46</f>
        <v>Jhoangel Rafael Vargas Ulloa</v>
      </c>
      <c r="C46" s="119"/>
      <c r="D46" s="254"/>
      <c r="E46" s="119"/>
      <c r="F46" s="254"/>
      <c r="G46" s="119"/>
      <c r="H46" s="254"/>
      <c r="I46" s="119"/>
      <c r="J46" s="254"/>
      <c r="K46" s="119"/>
      <c r="L46" s="254"/>
      <c r="M46" s="119"/>
      <c r="N46" s="254"/>
      <c r="O46" s="119"/>
      <c r="P46" s="254"/>
      <c r="Q46" s="119"/>
      <c r="R46" s="254"/>
    </row>
    <row r="47" ht="30.0" customHeight="1">
      <c r="A47" s="252">
        <v>44.0</v>
      </c>
      <c r="B47" s="253" t="str">
        <f>'3A 2025 - 2026 DATOS DEL ESTUDI'!B47</f>
        <v>Leslie  Cruz Espinal</v>
      </c>
      <c r="C47" s="119"/>
      <c r="D47" s="254"/>
      <c r="E47" s="119"/>
      <c r="F47" s="254"/>
      <c r="G47" s="119"/>
      <c r="H47" s="254"/>
      <c r="I47" s="119"/>
      <c r="J47" s="254"/>
      <c r="K47" s="119"/>
      <c r="L47" s="254"/>
      <c r="M47" s="119"/>
      <c r="N47" s="254"/>
      <c r="O47" s="119"/>
      <c r="P47" s="254"/>
      <c r="Q47" s="119"/>
      <c r="R47" s="254"/>
    </row>
    <row r="48" ht="30.0" customHeight="1">
      <c r="A48" s="252">
        <v>45.0</v>
      </c>
      <c r="B48" s="253" t="str">
        <f>'3A 2025 - 2026 DATOS DEL ESTUDI'!B48</f>
        <v/>
      </c>
      <c r="C48" s="119"/>
      <c r="D48" s="254"/>
      <c r="E48" s="119"/>
      <c r="F48" s="254"/>
      <c r="G48" s="119"/>
      <c r="H48" s="254"/>
      <c r="I48" s="119"/>
      <c r="J48" s="254"/>
      <c r="K48" s="119"/>
      <c r="L48" s="254"/>
      <c r="M48" s="119"/>
      <c r="N48" s="254"/>
      <c r="O48" s="119"/>
      <c r="P48" s="254"/>
      <c r="Q48" s="119"/>
      <c r="R48" s="254"/>
    </row>
  </sheetData>
  <mergeCells count="4">
    <mergeCell ref="Q1:R1"/>
    <mergeCell ref="B2:B3"/>
    <mergeCell ref="C2:J2"/>
    <mergeCell ref="K2:R2"/>
  </mergeCells>
  <conditionalFormatting sqref="D4:D48">
    <cfRule type="expression" dxfId="5" priority="1">
      <formula>C4&lt;=69</formula>
    </cfRule>
  </conditionalFormatting>
  <conditionalFormatting sqref="D4:D48">
    <cfRule type="expression" dxfId="6" priority="2">
      <formula>C4&gt;=70</formula>
    </cfRule>
  </conditionalFormatting>
  <conditionalFormatting sqref="F4:F48">
    <cfRule type="expression" dxfId="5" priority="3">
      <formula>E4&lt;=69</formula>
    </cfRule>
  </conditionalFormatting>
  <conditionalFormatting sqref="F4:F48">
    <cfRule type="expression" dxfId="6" priority="4">
      <formula>E4&gt;=70</formula>
    </cfRule>
  </conditionalFormatting>
  <conditionalFormatting sqref="H4:H48">
    <cfRule type="expression" dxfId="5" priority="5">
      <formula>G4&lt;=69</formula>
    </cfRule>
  </conditionalFormatting>
  <conditionalFormatting sqref="H4:H48">
    <cfRule type="expression" dxfId="6" priority="6">
      <formula>G4&gt;=70</formula>
    </cfRule>
  </conditionalFormatting>
  <conditionalFormatting sqref="J4:J48">
    <cfRule type="expression" dxfId="5" priority="7">
      <formula>I4&lt;=69</formula>
    </cfRule>
  </conditionalFormatting>
  <conditionalFormatting sqref="J4:J48">
    <cfRule type="expression" dxfId="6" priority="8">
      <formula>"&gt;=70"</formula>
    </cfRule>
  </conditionalFormatting>
  <conditionalFormatting sqref="L4:L48">
    <cfRule type="expression" dxfId="5" priority="9">
      <formula>K4&lt;=69</formula>
    </cfRule>
  </conditionalFormatting>
  <conditionalFormatting sqref="L4:L48">
    <cfRule type="expression" dxfId="6" priority="10">
      <formula>K4&gt;=70</formula>
    </cfRule>
  </conditionalFormatting>
  <conditionalFormatting sqref="N4:N48">
    <cfRule type="expression" dxfId="5" priority="11">
      <formula>M4&lt;=69</formula>
    </cfRule>
  </conditionalFormatting>
  <conditionalFormatting sqref="N4:N48">
    <cfRule type="expression" dxfId="6" priority="12">
      <formula>M4&gt;=70</formula>
    </cfRule>
  </conditionalFormatting>
  <conditionalFormatting sqref="P4:P48">
    <cfRule type="expression" dxfId="5" priority="13">
      <formula>O4&lt;=69</formula>
    </cfRule>
  </conditionalFormatting>
  <conditionalFormatting sqref="P4:P48">
    <cfRule type="expression" dxfId="6" priority="14">
      <formula>O4&gt;=70</formula>
    </cfRule>
  </conditionalFormatting>
  <conditionalFormatting sqref="R4:R48">
    <cfRule type="expression" dxfId="5" priority="15">
      <formula>Q4&lt;=69</formula>
    </cfRule>
  </conditionalFormatting>
  <conditionalFormatting sqref="R4:R48">
    <cfRule type="expression" dxfId="6" priority="16">
      <formula>Q4&gt;=70</formula>
    </cfRule>
  </conditionalFormatting>
  <conditionalFormatting sqref="C4:R48">
    <cfRule type="cellIs" dxfId="7" priority="17" operator="lessThanOrEqual">
      <formula>69</formula>
    </cfRule>
  </conditionalFormatting>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87" t="s">
        <v>692</v>
      </c>
      <c r="Q1" s="187"/>
      <c r="S1" s="187"/>
      <c r="T1" s="187"/>
      <c r="U1" s="187" t="s">
        <v>640</v>
      </c>
    </row>
    <row r="2">
      <c r="A2" s="188" t="s">
        <v>627</v>
      </c>
      <c r="B2" s="189" t="s">
        <v>628</v>
      </c>
      <c r="C2" s="196" t="s">
        <v>696</v>
      </c>
      <c r="D2" s="41"/>
      <c r="E2" s="41"/>
      <c r="F2" s="41"/>
      <c r="G2" s="41"/>
      <c r="H2" s="41"/>
      <c r="I2" s="41"/>
      <c r="J2" s="42"/>
      <c r="K2" s="196" t="s">
        <v>697</v>
      </c>
      <c r="L2" s="41"/>
      <c r="M2" s="41"/>
      <c r="N2" s="41"/>
      <c r="O2" s="41"/>
      <c r="P2" s="41"/>
      <c r="Q2" s="41"/>
      <c r="R2" s="42"/>
      <c r="S2" s="197" t="s">
        <v>643</v>
      </c>
      <c r="T2" s="15"/>
      <c r="U2" s="15"/>
      <c r="V2" s="16"/>
      <c r="W2" s="198" t="s">
        <v>644</v>
      </c>
    </row>
    <row r="3" ht="163.5" customHeight="1">
      <c r="A3" s="47"/>
      <c r="B3" s="47"/>
      <c r="C3" s="48"/>
      <c r="D3" s="11"/>
      <c r="E3" s="11"/>
      <c r="F3" s="11"/>
      <c r="G3" s="11"/>
      <c r="H3" s="11"/>
      <c r="I3" s="11"/>
      <c r="J3" s="12"/>
      <c r="K3" s="48"/>
      <c r="L3" s="11"/>
      <c r="M3" s="11"/>
      <c r="N3" s="11"/>
      <c r="O3" s="11"/>
      <c r="P3" s="11"/>
      <c r="Q3" s="11"/>
      <c r="R3" s="12"/>
      <c r="S3" s="199" t="s">
        <v>645</v>
      </c>
      <c r="T3" s="199" t="s">
        <v>646</v>
      </c>
      <c r="U3" s="199" t="s">
        <v>647</v>
      </c>
      <c r="V3" s="199" t="s">
        <v>648</v>
      </c>
      <c r="W3" s="47"/>
    </row>
    <row r="4" ht="30.0" customHeight="1">
      <c r="A4" s="191" t="s">
        <v>555</v>
      </c>
      <c r="B4" s="43"/>
      <c r="C4" s="22" t="s">
        <v>631</v>
      </c>
      <c r="D4" s="192" t="s">
        <v>632</v>
      </c>
      <c r="E4" s="22" t="s">
        <v>633</v>
      </c>
      <c r="F4" s="192" t="s">
        <v>634</v>
      </c>
      <c r="G4" s="22" t="s">
        <v>635</v>
      </c>
      <c r="H4" s="192" t="s">
        <v>636</v>
      </c>
      <c r="I4" s="22" t="s">
        <v>637</v>
      </c>
      <c r="J4" s="192" t="s">
        <v>638</v>
      </c>
      <c r="K4" s="22" t="s">
        <v>631</v>
      </c>
      <c r="L4" s="192" t="s">
        <v>632</v>
      </c>
      <c r="M4" s="22" t="s">
        <v>633</v>
      </c>
      <c r="N4" s="192" t="s">
        <v>634</v>
      </c>
      <c r="O4" s="22" t="s">
        <v>635</v>
      </c>
      <c r="P4" s="192" t="s">
        <v>636</v>
      </c>
      <c r="Q4" s="22" t="s">
        <v>637</v>
      </c>
      <c r="R4" s="192" t="s">
        <v>638</v>
      </c>
      <c r="S4" s="43"/>
      <c r="T4" s="43"/>
      <c r="U4" s="43"/>
      <c r="V4" s="43"/>
      <c r="W4" s="43"/>
    </row>
    <row r="5" ht="30.0" customHeight="1">
      <c r="A5" s="193">
        <v>1.0</v>
      </c>
      <c r="B5" s="128" t="str">
        <f>'3A 2025 - 2026 DATOS DEL ESTUDI'!B4</f>
        <v>Jadiel De Jesús Acosta Peña</v>
      </c>
      <c r="C5" s="146"/>
      <c r="D5" s="194"/>
      <c r="E5" s="146"/>
      <c r="F5" s="194"/>
      <c r="G5" s="146"/>
      <c r="H5" s="194"/>
      <c r="I5" s="146"/>
      <c r="J5" s="194"/>
      <c r="K5" s="146"/>
      <c r="L5" s="194"/>
      <c r="M5" s="146"/>
      <c r="N5" s="194"/>
      <c r="O5" s="146"/>
      <c r="P5" s="194"/>
      <c r="Q5" s="146"/>
      <c r="R5" s="194"/>
      <c r="S5" s="200">
        <f>IFERROR((SUM(max('CE-I-331'!C4,'CE-I-331'!D4),max('CE-I-331'!E4,'CE-I-331'!F4),max('CE-I-331'!G4,'CE-I-331'!H4),max('CE-I-331'!I4,'CE-I-331'!J4))/4),"")</f>
        <v>0</v>
      </c>
      <c r="T5" s="200">
        <f>IFERROR((SUM(max('CE-I-331'!K4,'CE-I-331'!L4),max('CE-I-331'!M4,'CE-I-331'!N4),max('CE-I-331'!O4,'CE-I-331'!P4),max('CE-I-331'!Q4,'CE-I-331'!R4))/4),"")</f>
        <v>0</v>
      </c>
      <c r="U5" s="200">
        <f t="shared" ref="U5:U49" si="1">IFERROR(SUM(max(K5,L5),max(M5,N5),max(O5,P5),max(Q5,R5))/4,"")</f>
        <v>0</v>
      </c>
      <c r="V5" s="200">
        <f t="shared" ref="V5:V49" si="2">IFERROR(SUM(max(C5,D5),max(E5,F5),max(G5,H5),max(I5,J5))/4,"")</f>
        <v>0</v>
      </c>
      <c r="W5" s="255">
        <f t="shared" ref="W5:W49" si="3">IFERROR(((SUM(S5:V5))/4),"")</f>
        <v>0</v>
      </c>
    </row>
    <row r="6" ht="30.0" customHeight="1">
      <c r="A6" s="193">
        <v>2.0</v>
      </c>
      <c r="B6" s="128" t="str">
        <f>'3A 2025 - 2026 DATOS DEL ESTUDI'!B5</f>
        <v>Daniel  Elía Almonte Martínez</v>
      </c>
      <c r="C6" s="146"/>
      <c r="D6" s="194"/>
      <c r="E6" s="146"/>
      <c r="F6" s="194"/>
      <c r="G6" s="146"/>
      <c r="H6" s="194"/>
      <c r="I6" s="146"/>
      <c r="J6" s="194"/>
      <c r="K6" s="146"/>
      <c r="L6" s="194"/>
      <c r="M6" s="146"/>
      <c r="N6" s="194"/>
      <c r="O6" s="146"/>
      <c r="P6" s="194"/>
      <c r="Q6" s="146"/>
      <c r="R6" s="194"/>
      <c r="S6" s="200">
        <f>IFERROR((SUM(max('CE-I-331'!C5,'CE-I-331'!D5),max('CE-I-331'!E5,'CE-I-331'!F5),max('CE-I-331'!G5,'CE-I-331'!H5),max('CE-I-331'!I5,'CE-I-331'!J5))/4),"")</f>
        <v>0</v>
      </c>
      <c r="T6" s="200">
        <f>IFERROR((SUM(max('CE-I-331'!K5,'CE-I-331'!L5),max('CE-I-331'!M5,'CE-I-331'!N5),max('CE-I-331'!O5,'CE-I-331'!P5),max('CE-I-331'!Q5,'CE-I-331'!R5))/4),"")</f>
        <v>0</v>
      </c>
      <c r="U6" s="200">
        <f t="shared" si="1"/>
        <v>0</v>
      </c>
      <c r="V6" s="200">
        <f t="shared" si="2"/>
        <v>0</v>
      </c>
      <c r="W6" s="255">
        <f t="shared" si="3"/>
        <v>0</v>
      </c>
    </row>
    <row r="7" ht="30.0" customHeight="1">
      <c r="A7" s="193">
        <v>3.0</v>
      </c>
      <c r="B7" s="128" t="str">
        <f>'3A 2025 - 2026 DATOS DEL ESTUDI'!B6</f>
        <v>Isaac  Ángeles Liriano</v>
      </c>
      <c r="C7" s="146"/>
      <c r="D7" s="194"/>
      <c r="E7" s="146"/>
      <c r="F7" s="194"/>
      <c r="G7" s="146"/>
      <c r="H7" s="194"/>
      <c r="I7" s="146"/>
      <c r="J7" s="194"/>
      <c r="K7" s="146"/>
      <c r="L7" s="194"/>
      <c r="M7" s="146"/>
      <c r="N7" s="194"/>
      <c r="O7" s="146"/>
      <c r="P7" s="194"/>
      <c r="Q7" s="146"/>
      <c r="R7" s="194"/>
      <c r="S7" s="200">
        <f>IFERROR((SUM(max('CE-I-331'!C6,'CE-I-331'!D6),max('CE-I-331'!E6,'CE-I-331'!F6),max('CE-I-331'!G6,'CE-I-331'!H6),max('CE-I-331'!I6,'CE-I-331'!J6))/4),"")</f>
        <v>0</v>
      </c>
      <c r="T7" s="200">
        <f>IFERROR((SUM(max('CE-I-331'!K6,'CE-I-331'!L6),max('CE-I-331'!M6,'CE-I-331'!N6),max('CE-I-331'!O6,'CE-I-331'!P6),max('CE-I-331'!Q6,'CE-I-331'!R6))/4),"")</f>
        <v>0</v>
      </c>
      <c r="U7" s="200">
        <f t="shared" si="1"/>
        <v>0</v>
      </c>
      <c r="V7" s="200">
        <f t="shared" si="2"/>
        <v>0</v>
      </c>
      <c r="W7" s="255">
        <f t="shared" si="3"/>
        <v>0</v>
      </c>
    </row>
    <row r="8" ht="30.0" customHeight="1">
      <c r="A8" s="193">
        <v>4.0</v>
      </c>
      <c r="B8" s="128" t="str">
        <f>'3A 2025 - 2026 DATOS DEL ESTUDI'!B7</f>
        <v>Melaniee  Aquino  Estrella</v>
      </c>
      <c r="C8" s="146"/>
      <c r="D8" s="194"/>
      <c r="E8" s="146"/>
      <c r="F8" s="194"/>
      <c r="G8" s="146"/>
      <c r="H8" s="194"/>
      <c r="I8" s="146"/>
      <c r="J8" s="194"/>
      <c r="K8" s="146"/>
      <c r="L8" s="194"/>
      <c r="M8" s="146"/>
      <c r="N8" s="194"/>
      <c r="O8" s="146"/>
      <c r="P8" s="194"/>
      <c r="Q8" s="146"/>
      <c r="R8" s="194"/>
      <c r="S8" s="200">
        <f>IFERROR((SUM(max('CE-I-331'!C7,'CE-I-331'!D7),max('CE-I-331'!E7,'CE-I-331'!F7),max('CE-I-331'!G7,'CE-I-331'!H7),max('CE-I-331'!I7,'CE-I-331'!J7))/4),"")</f>
        <v>0</v>
      </c>
      <c r="T8" s="200">
        <f>IFERROR((SUM(max('CE-I-331'!K7,'CE-I-331'!L7),max('CE-I-331'!M7,'CE-I-331'!N7),max('CE-I-331'!O7,'CE-I-331'!P7),max('CE-I-331'!Q7,'CE-I-331'!R7))/4),"")</f>
        <v>0</v>
      </c>
      <c r="U8" s="200">
        <f t="shared" si="1"/>
        <v>0</v>
      </c>
      <c r="V8" s="200">
        <f t="shared" si="2"/>
        <v>0</v>
      </c>
      <c r="W8" s="255">
        <f t="shared" si="3"/>
        <v>0</v>
      </c>
    </row>
    <row r="9" ht="30.0" customHeight="1">
      <c r="A9" s="193">
        <v>5.0</v>
      </c>
      <c r="B9" s="128" t="str">
        <f>'3A 2025 - 2026 DATOS DEL ESTUDI'!B8</f>
        <v>Jennifer  Asenjo  De Los Santos TRANSFERIDA 10/12/25</v>
      </c>
      <c r="C9" s="146"/>
      <c r="D9" s="194"/>
      <c r="E9" s="146"/>
      <c r="F9" s="194"/>
      <c r="G9" s="146"/>
      <c r="H9" s="194"/>
      <c r="I9" s="146"/>
      <c r="J9" s="194"/>
      <c r="K9" s="146"/>
      <c r="L9" s="194"/>
      <c r="M9" s="146"/>
      <c r="N9" s="194"/>
      <c r="O9" s="146"/>
      <c r="P9" s="194"/>
      <c r="Q9" s="146"/>
      <c r="R9" s="194"/>
      <c r="S9" s="200">
        <f>IFERROR((SUM(max('CE-I-331'!C8,'CE-I-331'!D8),max('CE-I-331'!E8,'CE-I-331'!F8),max('CE-I-331'!G8,'CE-I-331'!H8),max('CE-I-331'!I8,'CE-I-331'!J8))/4),"")</f>
        <v>0</v>
      </c>
      <c r="T9" s="200">
        <f>IFERROR((SUM(max('CE-I-331'!K8,'CE-I-331'!L8),max('CE-I-331'!M8,'CE-I-331'!N8),max('CE-I-331'!O8,'CE-I-331'!P8),max('CE-I-331'!Q8,'CE-I-331'!R8))/4),"")</f>
        <v>0</v>
      </c>
      <c r="U9" s="200">
        <f t="shared" si="1"/>
        <v>0</v>
      </c>
      <c r="V9" s="200">
        <f t="shared" si="2"/>
        <v>0</v>
      </c>
      <c r="W9" s="255">
        <f t="shared" si="3"/>
        <v>0</v>
      </c>
    </row>
    <row r="10" ht="30.0" customHeight="1">
      <c r="A10" s="193">
        <v>6.0</v>
      </c>
      <c r="B10" s="128" t="str">
        <f>'3A 2025 - 2026 DATOS DEL ESTUDI'!B9</f>
        <v>Leshlie Crismayri Bautista Quezada</v>
      </c>
      <c r="C10" s="146"/>
      <c r="D10" s="194"/>
      <c r="E10" s="146"/>
      <c r="F10" s="194"/>
      <c r="G10" s="146"/>
      <c r="H10" s="194"/>
      <c r="I10" s="146"/>
      <c r="J10" s="194"/>
      <c r="K10" s="146"/>
      <c r="L10" s="194"/>
      <c r="M10" s="146"/>
      <c r="N10" s="194"/>
      <c r="O10" s="146"/>
      <c r="P10" s="194"/>
      <c r="Q10" s="146"/>
      <c r="R10" s="194"/>
      <c r="S10" s="200">
        <f>IFERROR((SUM(max('CE-I-331'!C9,'CE-I-331'!D9),max('CE-I-331'!E9,'CE-I-331'!F9),max('CE-I-331'!G9,'CE-I-331'!H9),max('CE-I-331'!I9,'CE-I-331'!J9))/4),"")</f>
        <v>0</v>
      </c>
      <c r="T10" s="200">
        <f>IFERROR((SUM(max('CE-I-331'!K9,'CE-I-331'!L9),max('CE-I-331'!M9,'CE-I-331'!N9),max('CE-I-331'!O9,'CE-I-331'!P9),max('CE-I-331'!Q9,'CE-I-331'!R9))/4),"")</f>
        <v>0</v>
      </c>
      <c r="U10" s="200">
        <f t="shared" si="1"/>
        <v>0</v>
      </c>
      <c r="V10" s="200">
        <f t="shared" si="2"/>
        <v>0</v>
      </c>
      <c r="W10" s="255">
        <f t="shared" si="3"/>
        <v>0</v>
      </c>
    </row>
    <row r="11" ht="30.0" customHeight="1">
      <c r="A11" s="193">
        <v>7.0</v>
      </c>
      <c r="B11" s="128" t="str">
        <f>'3A 2025 - 2026 DATOS DEL ESTUDI'!B10</f>
        <v>Gilber  Bello Silva</v>
      </c>
      <c r="C11" s="146"/>
      <c r="D11" s="194"/>
      <c r="E11" s="146"/>
      <c r="F11" s="194"/>
      <c r="G11" s="146"/>
      <c r="H11" s="194"/>
      <c r="I11" s="146"/>
      <c r="J11" s="194"/>
      <c r="K11" s="146"/>
      <c r="L11" s="194"/>
      <c r="M11" s="146"/>
      <c r="N11" s="194"/>
      <c r="O11" s="146"/>
      <c r="P11" s="194"/>
      <c r="Q11" s="146"/>
      <c r="R11" s="194"/>
      <c r="S11" s="200">
        <f>IFERROR((SUM(max('CE-I-331'!C10,'CE-I-331'!D10),max('CE-I-331'!E10,'CE-I-331'!F10),max('CE-I-331'!G10,'CE-I-331'!H10),max('CE-I-331'!I10,'CE-I-331'!J10))/4),"")</f>
        <v>0</v>
      </c>
      <c r="T11" s="200">
        <f>IFERROR((SUM(max('CE-I-331'!K10,'CE-I-331'!L10),max('CE-I-331'!M10,'CE-I-331'!N10),max('CE-I-331'!O10,'CE-I-331'!P10),max('CE-I-331'!Q10,'CE-I-331'!R10))/4),"")</f>
        <v>0</v>
      </c>
      <c r="U11" s="200">
        <f t="shared" si="1"/>
        <v>0</v>
      </c>
      <c r="V11" s="200">
        <f t="shared" si="2"/>
        <v>0</v>
      </c>
      <c r="W11" s="255">
        <f t="shared" si="3"/>
        <v>0</v>
      </c>
    </row>
    <row r="12" ht="30.0" customHeight="1">
      <c r="A12" s="193">
        <v>8.0</v>
      </c>
      <c r="B12" s="128" t="str">
        <f>'3A 2025 - 2026 DATOS DEL ESTUDI'!B11</f>
        <v>Sherlyn Mariel Bernabel Lora</v>
      </c>
      <c r="C12" s="146"/>
      <c r="D12" s="194"/>
      <c r="E12" s="146"/>
      <c r="F12" s="194"/>
      <c r="G12" s="146"/>
      <c r="H12" s="194"/>
      <c r="I12" s="146"/>
      <c r="J12" s="194"/>
      <c r="K12" s="146"/>
      <c r="L12" s="194"/>
      <c r="M12" s="146"/>
      <c r="N12" s="194"/>
      <c r="O12" s="146"/>
      <c r="P12" s="194"/>
      <c r="Q12" s="146"/>
      <c r="R12" s="194"/>
      <c r="S12" s="200">
        <f>IFERROR((SUM(max('CE-I-331'!C11,'CE-I-331'!D11),max('CE-I-331'!E11,'CE-I-331'!F11),max('CE-I-331'!G11,'CE-I-331'!H11),max('CE-I-331'!I11,'CE-I-331'!J11))/4),"")</f>
        <v>0</v>
      </c>
      <c r="T12" s="200">
        <f>IFERROR((SUM(max('CE-I-331'!K11,'CE-I-331'!L11),max('CE-I-331'!M11,'CE-I-331'!N11),max('CE-I-331'!O11,'CE-I-331'!P11),max('CE-I-331'!Q11,'CE-I-331'!R11))/4),"")</f>
        <v>0</v>
      </c>
      <c r="U12" s="200">
        <f t="shared" si="1"/>
        <v>0</v>
      </c>
      <c r="V12" s="200">
        <f t="shared" si="2"/>
        <v>0</v>
      </c>
      <c r="W12" s="255">
        <f t="shared" si="3"/>
        <v>0</v>
      </c>
    </row>
    <row r="13" ht="30.0" customHeight="1">
      <c r="A13" s="193">
        <v>9.0</v>
      </c>
      <c r="B13" s="128" t="str">
        <f>'3A 2025 - 2026 DATOS DEL ESTUDI'!B12</f>
        <v>Erleen  Brito Castillo</v>
      </c>
      <c r="C13" s="146"/>
      <c r="D13" s="194"/>
      <c r="E13" s="146"/>
      <c r="F13" s="194"/>
      <c r="G13" s="146"/>
      <c r="H13" s="194"/>
      <c r="I13" s="146"/>
      <c r="J13" s="194"/>
      <c r="K13" s="146"/>
      <c r="L13" s="194"/>
      <c r="M13" s="146"/>
      <c r="N13" s="194"/>
      <c r="O13" s="146"/>
      <c r="P13" s="194"/>
      <c r="Q13" s="146"/>
      <c r="R13" s="194"/>
      <c r="S13" s="200">
        <f>IFERROR((SUM(max('CE-I-331'!C12,'CE-I-331'!D12),max('CE-I-331'!E12,'CE-I-331'!F12),max('CE-I-331'!G12,'CE-I-331'!H12),max('CE-I-331'!I12,'CE-I-331'!J12))/4),"")</f>
        <v>0</v>
      </c>
      <c r="T13" s="200">
        <f>IFERROR((SUM(max('CE-I-331'!K12,'CE-I-331'!L12),max('CE-I-331'!M12,'CE-I-331'!N12),max('CE-I-331'!O12,'CE-I-331'!P12),max('CE-I-331'!Q12,'CE-I-331'!R12))/4),"")</f>
        <v>0</v>
      </c>
      <c r="U13" s="200">
        <f t="shared" si="1"/>
        <v>0</v>
      </c>
      <c r="V13" s="200">
        <f t="shared" si="2"/>
        <v>0</v>
      </c>
      <c r="W13" s="255">
        <f t="shared" si="3"/>
        <v>0</v>
      </c>
    </row>
    <row r="14" ht="30.0" customHeight="1">
      <c r="A14" s="193">
        <v>10.0</v>
      </c>
      <c r="B14" s="128" t="str">
        <f>'3A 2025 - 2026 DATOS DEL ESTUDI'!B13</f>
        <v>Brianny  Caraballo Guzmán</v>
      </c>
      <c r="C14" s="146"/>
      <c r="D14" s="194"/>
      <c r="E14" s="146"/>
      <c r="F14" s="194"/>
      <c r="G14" s="146"/>
      <c r="H14" s="194"/>
      <c r="I14" s="146"/>
      <c r="J14" s="194"/>
      <c r="K14" s="146"/>
      <c r="L14" s="194"/>
      <c r="M14" s="146"/>
      <c r="N14" s="194"/>
      <c r="O14" s="146"/>
      <c r="P14" s="194"/>
      <c r="Q14" s="146"/>
      <c r="R14" s="194"/>
      <c r="S14" s="200">
        <f>IFERROR((SUM(max('CE-I-331'!C13,'CE-I-331'!D13),max('CE-I-331'!E13,'CE-I-331'!F13),max('CE-I-331'!G13,'CE-I-331'!H13),max('CE-I-331'!I13,'CE-I-331'!J13))/4),"")</f>
        <v>0</v>
      </c>
      <c r="T14" s="200">
        <f>IFERROR((SUM(max('CE-I-331'!K13,'CE-I-331'!L13),max('CE-I-331'!M13,'CE-I-331'!N13),max('CE-I-331'!O13,'CE-I-331'!P13),max('CE-I-331'!Q13,'CE-I-331'!R13))/4),"")</f>
        <v>0</v>
      </c>
      <c r="U14" s="200">
        <f t="shared" si="1"/>
        <v>0</v>
      </c>
      <c r="V14" s="200">
        <f t="shared" si="2"/>
        <v>0</v>
      </c>
      <c r="W14" s="255">
        <f t="shared" si="3"/>
        <v>0</v>
      </c>
    </row>
    <row r="15" ht="30.0" customHeight="1">
      <c r="A15" s="193">
        <v>11.0</v>
      </c>
      <c r="B15" s="128" t="str">
        <f>'3A 2025 - 2026 DATOS DEL ESTUDI'!B14</f>
        <v>Scarlet  Castillo</v>
      </c>
      <c r="C15" s="146"/>
      <c r="D15" s="194"/>
      <c r="E15" s="146"/>
      <c r="F15" s="194"/>
      <c r="G15" s="146"/>
      <c r="H15" s="194"/>
      <c r="I15" s="146"/>
      <c r="J15" s="194"/>
      <c r="K15" s="146"/>
      <c r="L15" s="194"/>
      <c r="M15" s="146"/>
      <c r="N15" s="194"/>
      <c r="O15" s="146"/>
      <c r="P15" s="194"/>
      <c r="Q15" s="146"/>
      <c r="R15" s="194"/>
      <c r="S15" s="200">
        <f>IFERROR((SUM(max('CE-I-331'!C14,'CE-I-331'!D14),max('CE-I-331'!E14,'CE-I-331'!F14),max('CE-I-331'!G14,'CE-I-331'!H14),max('CE-I-331'!I14,'CE-I-331'!J14))/4),"")</f>
        <v>0</v>
      </c>
      <c r="T15" s="200">
        <f>IFERROR((SUM(max('CE-I-331'!K14,'CE-I-331'!L14),max('CE-I-331'!M14,'CE-I-331'!N14),max('CE-I-331'!O14,'CE-I-331'!P14),max('CE-I-331'!Q14,'CE-I-331'!R14))/4),"")</f>
        <v>0</v>
      </c>
      <c r="U15" s="200">
        <f t="shared" si="1"/>
        <v>0</v>
      </c>
      <c r="V15" s="200">
        <f t="shared" si="2"/>
        <v>0</v>
      </c>
      <c r="W15" s="255">
        <f t="shared" si="3"/>
        <v>0</v>
      </c>
    </row>
    <row r="16" ht="30.0" customHeight="1">
      <c r="A16" s="193">
        <v>12.0</v>
      </c>
      <c r="B16" s="128" t="str">
        <f>'3A 2025 - 2026 DATOS DEL ESTUDI'!B15</f>
        <v>Yarselin  Cruz Peña</v>
      </c>
      <c r="C16" s="146"/>
      <c r="D16" s="194"/>
      <c r="E16" s="146"/>
      <c r="F16" s="194"/>
      <c r="G16" s="146"/>
      <c r="H16" s="194"/>
      <c r="I16" s="146"/>
      <c r="J16" s="194"/>
      <c r="K16" s="146"/>
      <c r="L16" s="194"/>
      <c r="M16" s="146"/>
      <c r="N16" s="194"/>
      <c r="O16" s="146"/>
      <c r="P16" s="194"/>
      <c r="Q16" s="146"/>
      <c r="R16" s="194"/>
      <c r="S16" s="200">
        <f>IFERROR((SUM(max('CE-I-331'!C15,'CE-I-331'!D15),max('CE-I-331'!E15,'CE-I-331'!F15),max('CE-I-331'!G15,'CE-I-331'!H15),max('CE-I-331'!I15,'CE-I-331'!J15))/4),"")</f>
        <v>0</v>
      </c>
      <c r="T16" s="200">
        <f>IFERROR((SUM(max('CE-I-331'!K15,'CE-I-331'!L15),max('CE-I-331'!M15,'CE-I-331'!N15),max('CE-I-331'!O15,'CE-I-331'!P15),max('CE-I-331'!Q15,'CE-I-331'!R15))/4),"")</f>
        <v>0</v>
      </c>
      <c r="U16" s="200">
        <f t="shared" si="1"/>
        <v>0</v>
      </c>
      <c r="V16" s="200">
        <f t="shared" si="2"/>
        <v>0</v>
      </c>
      <c r="W16" s="255">
        <f t="shared" si="3"/>
        <v>0</v>
      </c>
    </row>
    <row r="17" ht="30.0" customHeight="1">
      <c r="A17" s="193">
        <v>13.0</v>
      </c>
      <c r="B17" s="128" t="str">
        <f>'3A 2025 - 2026 DATOS DEL ESTUDI'!B16</f>
        <v>Fernando José Díaz Fernández</v>
      </c>
      <c r="C17" s="146"/>
      <c r="D17" s="194"/>
      <c r="E17" s="146"/>
      <c r="F17" s="194"/>
      <c r="G17" s="146"/>
      <c r="H17" s="194"/>
      <c r="I17" s="146"/>
      <c r="J17" s="194"/>
      <c r="K17" s="146"/>
      <c r="L17" s="194"/>
      <c r="M17" s="146"/>
      <c r="N17" s="194"/>
      <c r="O17" s="146"/>
      <c r="P17" s="194"/>
      <c r="Q17" s="146"/>
      <c r="R17" s="194"/>
      <c r="S17" s="200">
        <f>IFERROR((SUM(max('CE-I-331'!C16,'CE-I-331'!D16),max('CE-I-331'!E16,'CE-I-331'!F16),max('CE-I-331'!G16,'CE-I-331'!H16),max('CE-I-331'!I16,'CE-I-331'!J16))/4),"")</f>
        <v>0</v>
      </c>
      <c r="T17" s="200">
        <f>IFERROR((SUM(max('CE-I-331'!K16,'CE-I-331'!L16),max('CE-I-331'!M16,'CE-I-331'!N16),max('CE-I-331'!O16,'CE-I-331'!P16),max('CE-I-331'!Q16,'CE-I-331'!R16))/4),"")</f>
        <v>0</v>
      </c>
      <c r="U17" s="200">
        <f t="shared" si="1"/>
        <v>0</v>
      </c>
      <c r="V17" s="200">
        <f t="shared" si="2"/>
        <v>0</v>
      </c>
      <c r="W17" s="255">
        <f t="shared" si="3"/>
        <v>0</v>
      </c>
    </row>
    <row r="18" ht="30.0" customHeight="1">
      <c r="A18" s="193">
        <v>14.0</v>
      </c>
      <c r="B18" s="128" t="str">
        <f>'3A 2025 - 2026 DATOS DEL ESTUDI'!B17</f>
        <v>Scarlett  Espinal Estéves</v>
      </c>
      <c r="C18" s="146"/>
      <c r="D18" s="194"/>
      <c r="E18" s="146"/>
      <c r="F18" s="194"/>
      <c r="G18" s="146"/>
      <c r="H18" s="194"/>
      <c r="I18" s="146"/>
      <c r="J18" s="194"/>
      <c r="K18" s="146"/>
      <c r="L18" s="194"/>
      <c r="M18" s="146"/>
      <c r="N18" s="194"/>
      <c r="O18" s="146"/>
      <c r="P18" s="194"/>
      <c r="Q18" s="146"/>
      <c r="R18" s="194"/>
      <c r="S18" s="200">
        <f>IFERROR((SUM(max('CE-I-331'!C17,'CE-I-331'!D17),max('CE-I-331'!E17,'CE-I-331'!F17),max('CE-I-331'!G17,'CE-I-331'!H17),max('CE-I-331'!I17,'CE-I-331'!J17))/4),"")</f>
        <v>0</v>
      </c>
      <c r="T18" s="200">
        <f>IFERROR((SUM(max('CE-I-331'!K17,'CE-I-331'!L17),max('CE-I-331'!M17,'CE-I-331'!N17),max('CE-I-331'!O17,'CE-I-331'!P17),max('CE-I-331'!Q17,'CE-I-331'!R17))/4),"")</f>
        <v>0</v>
      </c>
      <c r="U18" s="200">
        <f t="shared" si="1"/>
        <v>0</v>
      </c>
      <c r="V18" s="200">
        <f t="shared" si="2"/>
        <v>0</v>
      </c>
      <c r="W18" s="255">
        <f t="shared" si="3"/>
        <v>0</v>
      </c>
    </row>
    <row r="19" ht="30.0" customHeight="1">
      <c r="A19" s="193">
        <v>15.0</v>
      </c>
      <c r="B19" s="128" t="str">
        <f>'3A 2025 - 2026 DATOS DEL ESTUDI'!B18</f>
        <v>José Manuel Estrella</v>
      </c>
      <c r="C19" s="146"/>
      <c r="D19" s="194"/>
      <c r="E19" s="146"/>
      <c r="F19" s="194"/>
      <c r="G19" s="146"/>
      <c r="H19" s="194"/>
      <c r="I19" s="146"/>
      <c r="J19" s="194"/>
      <c r="K19" s="146"/>
      <c r="L19" s="194"/>
      <c r="M19" s="146"/>
      <c r="N19" s="194"/>
      <c r="O19" s="146"/>
      <c r="P19" s="194"/>
      <c r="Q19" s="146"/>
      <c r="R19" s="194"/>
      <c r="S19" s="200">
        <f>IFERROR((SUM(max('CE-I-331'!C18,'CE-I-331'!D18),max('CE-I-331'!E18,'CE-I-331'!F18),max('CE-I-331'!G18,'CE-I-331'!H18),max('CE-I-331'!I18,'CE-I-331'!J18))/4),"")</f>
        <v>0</v>
      </c>
      <c r="T19" s="200">
        <f>IFERROR((SUM(max('CE-I-331'!K18,'CE-I-331'!L18),max('CE-I-331'!M18,'CE-I-331'!N18),max('CE-I-331'!O18,'CE-I-331'!P18),max('CE-I-331'!Q18,'CE-I-331'!R18))/4),"")</f>
        <v>0</v>
      </c>
      <c r="U19" s="200">
        <f t="shared" si="1"/>
        <v>0</v>
      </c>
      <c r="V19" s="200">
        <f t="shared" si="2"/>
        <v>0</v>
      </c>
      <c r="W19" s="255">
        <f t="shared" si="3"/>
        <v>0</v>
      </c>
    </row>
    <row r="20" ht="30.0" customHeight="1">
      <c r="A20" s="193">
        <v>16.0</v>
      </c>
      <c r="B20" s="128" t="str">
        <f>'3A 2025 - 2026 DATOS DEL ESTUDI'!B19</f>
        <v>Misael Starberk Ferreras Pérez</v>
      </c>
      <c r="C20" s="146"/>
      <c r="D20" s="194"/>
      <c r="E20" s="146"/>
      <c r="F20" s="194"/>
      <c r="G20" s="146"/>
      <c r="H20" s="194"/>
      <c r="I20" s="146"/>
      <c r="J20" s="194"/>
      <c r="K20" s="146"/>
      <c r="L20" s="194"/>
      <c r="M20" s="146"/>
      <c r="N20" s="194"/>
      <c r="O20" s="146"/>
      <c r="P20" s="194"/>
      <c r="Q20" s="146"/>
      <c r="R20" s="194"/>
      <c r="S20" s="200">
        <f>IFERROR((SUM(max('CE-I-331'!C19,'CE-I-331'!D19),max('CE-I-331'!E19,'CE-I-331'!F19),max('CE-I-331'!G19,'CE-I-331'!H19),max('CE-I-331'!I19,'CE-I-331'!J19))/4),"")</f>
        <v>0</v>
      </c>
      <c r="T20" s="200">
        <f>IFERROR((SUM(max('CE-I-331'!K19,'CE-I-331'!L19),max('CE-I-331'!M19,'CE-I-331'!N19),max('CE-I-331'!O19,'CE-I-331'!P19),max('CE-I-331'!Q19,'CE-I-331'!R19))/4),"")</f>
        <v>0</v>
      </c>
      <c r="U20" s="200">
        <f t="shared" si="1"/>
        <v>0</v>
      </c>
      <c r="V20" s="200">
        <f t="shared" si="2"/>
        <v>0</v>
      </c>
      <c r="W20" s="255">
        <f t="shared" si="3"/>
        <v>0</v>
      </c>
    </row>
    <row r="21" ht="30.0" customHeight="1">
      <c r="A21" s="193">
        <v>17.0</v>
      </c>
      <c r="B21" s="128" t="str">
        <f>'3A 2025 - 2026 DATOS DEL ESTUDI'!B20</f>
        <v>Ruth Esther Fernández Rodríguez</v>
      </c>
      <c r="C21" s="146"/>
      <c r="D21" s="194"/>
      <c r="E21" s="146"/>
      <c r="F21" s="194"/>
      <c r="G21" s="146"/>
      <c r="H21" s="194"/>
      <c r="I21" s="146"/>
      <c r="J21" s="194"/>
      <c r="K21" s="146"/>
      <c r="L21" s="194"/>
      <c r="M21" s="146"/>
      <c r="N21" s="194"/>
      <c r="O21" s="146"/>
      <c r="P21" s="194"/>
      <c r="Q21" s="146"/>
      <c r="R21" s="194"/>
      <c r="S21" s="200">
        <f>IFERROR((SUM(max('CE-I-331'!C20,'CE-I-331'!D20),max('CE-I-331'!E20,'CE-I-331'!F20),max('CE-I-331'!G20,'CE-I-331'!H20),max('CE-I-331'!I20,'CE-I-331'!J20))/4),"")</f>
        <v>0</v>
      </c>
      <c r="T21" s="200">
        <f>IFERROR((SUM(max('CE-I-331'!K20,'CE-I-331'!L20),max('CE-I-331'!M20,'CE-I-331'!N20),max('CE-I-331'!O20,'CE-I-331'!P20),max('CE-I-331'!Q20,'CE-I-331'!R20))/4),"")</f>
        <v>0</v>
      </c>
      <c r="U21" s="200">
        <f t="shared" si="1"/>
        <v>0</v>
      </c>
      <c r="V21" s="200">
        <f t="shared" si="2"/>
        <v>0</v>
      </c>
      <c r="W21" s="255">
        <f t="shared" si="3"/>
        <v>0</v>
      </c>
    </row>
    <row r="22" ht="30.0" customHeight="1">
      <c r="A22" s="193">
        <v>18.0</v>
      </c>
      <c r="B22" s="128" t="str">
        <f>'3A 2025 - 2026 DATOS DEL ESTUDI'!B21</f>
        <v>Discairy  Filpo Estrella</v>
      </c>
      <c r="C22" s="146"/>
      <c r="D22" s="194"/>
      <c r="E22" s="146"/>
      <c r="F22" s="194"/>
      <c r="G22" s="146"/>
      <c r="H22" s="194"/>
      <c r="I22" s="146"/>
      <c r="J22" s="194"/>
      <c r="K22" s="146"/>
      <c r="L22" s="194"/>
      <c r="M22" s="146"/>
      <c r="N22" s="194"/>
      <c r="O22" s="146"/>
      <c r="P22" s="194"/>
      <c r="Q22" s="146"/>
      <c r="R22" s="194"/>
      <c r="S22" s="200">
        <f>IFERROR((SUM(max('CE-I-331'!C21,'CE-I-331'!D21),max('CE-I-331'!E21,'CE-I-331'!F21),max('CE-I-331'!G21,'CE-I-331'!H21),max('CE-I-331'!I21,'CE-I-331'!J21))/4),"")</f>
        <v>0</v>
      </c>
      <c r="T22" s="200">
        <f>IFERROR((SUM(max('CE-I-331'!K21,'CE-I-331'!L21),max('CE-I-331'!M21,'CE-I-331'!N21),max('CE-I-331'!O21,'CE-I-331'!P21),max('CE-I-331'!Q21,'CE-I-331'!R21))/4),"")</f>
        <v>0</v>
      </c>
      <c r="U22" s="200">
        <f t="shared" si="1"/>
        <v>0</v>
      </c>
      <c r="V22" s="200">
        <f t="shared" si="2"/>
        <v>0</v>
      </c>
      <c r="W22" s="255">
        <f t="shared" si="3"/>
        <v>0</v>
      </c>
    </row>
    <row r="23" ht="30.0" customHeight="1">
      <c r="A23" s="193">
        <v>19.0</v>
      </c>
      <c r="B23" s="128" t="str">
        <f>'3A 2025 - 2026 DATOS DEL ESTUDI'!B22</f>
        <v>Alexis Enmanuel Gil  Sánchez</v>
      </c>
      <c r="C23" s="146"/>
      <c r="D23" s="194"/>
      <c r="E23" s="146"/>
      <c r="F23" s="194"/>
      <c r="G23" s="146"/>
      <c r="H23" s="194"/>
      <c r="I23" s="146"/>
      <c r="J23" s="194"/>
      <c r="K23" s="146"/>
      <c r="L23" s="194"/>
      <c r="M23" s="146"/>
      <c r="N23" s="194"/>
      <c r="O23" s="146"/>
      <c r="P23" s="194"/>
      <c r="Q23" s="146"/>
      <c r="R23" s="194"/>
      <c r="S23" s="200">
        <f>IFERROR((SUM(max('CE-I-331'!C22,'CE-I-331'!D22),max('CE-I-331'!E22,'CE-I-331'!F22),max('CE-I-331'!G22,'CE-I-331'!H22),max('CE-I-331'!I22,'CE-I-331'!J22))/4),"")</f>
        <v>0</v>
      </c>
      <c r="T23" s="200">
        <f>IFERROR((SUM(max('CE-I-331'!K22,'CE-I-331'!L22),max('CE-I-331'!M22,'CE-I-331'!N22),max('CE-I-331'!O22,'CE-I-331'!P22),max('CE-I-331'!Q22,'CE-I-331'!R22))/4),"")</f>
        <v>0</v>
      </c>
      <c r="U23" s="200">
        <f t="shared" si="1"/>
        <v>0</v>
      </c>
      <c r="V23" s="200">
        <f t="shared" si="2"/>
        <v>0</v>
      </c>
      <c r="W23" s="255">
        <f t="shared" si="3"/>
        <v>0</v>
      </c>
    </row>
    <row r="24" ht="30.0" customHeight="1">
      <c r="A24" s="193">
        <v>20.0</v>
      </c>
      <c r="B24" s="128" t="str">
        <f>'3A 2025 - 2026 DATOS DEL ESTUDI'!B23</f>
        <v>Ayendy Jesús Guzmán</v>
      </c>
      <c r="C24" s="146"/>
      <c r="D24" s="194"/>
      <c r="E24" s="146"/>
      <c r="F24" s="194"/>
      <c r="G24" s="146"/>
      <c r="H24" s="194"/>
      <c r="I24" s="146"/>
      <c r="J24" s="194"/>
      <c r="K24" s="146"/>
      <c r="L24" s="194"/>
      <c r="M24" s="146"/>
      <c r="N24" s="194"/>
      <c r="O24" s="146"/>
      <c r="P24" s="194"/>
      <c r="Q24" s="146"/>
      <c r="R24" s="194"/>
      <c r="S24" s="200">
        <f>IFERROR((SUM(max('CE-I-331'!C23,'CE-I-331'!D23),max('CE-I-331'!E23,'CE-I-331'!F23),max('CE-I-331'!G23,'CE-I-331'!H23),max('CE-I-331'!I23,'CE-I-331'!J23))/4),"")</f>
        <v>0</v>
      </c>
      <c r="T24" s="200">
        <f>IFERROR((SUM(max('CE-I-331'!K23,'CE-I-331'!L23),max('CE-I-331'!M23,'CE-I-331'!N23),max('CE-I-331'!O23,'CE-I-331'!P23),max('CE-I-331'!Q23,'CE-I-331'!R23))/4),"")</f>
        <v>0</v>
      </c>
      <c r="U24" s="200">
        <f t="shared" si="1"/>
        <v>0</v>
      </c>
      <c r="V24" s="200">
        <f t="shared" si="2"/>
        <v>0</v>
      </c>
      <c r="W24" s="255">
        <f t="shared" si="3"/>
        <v>0</v>
      </c>
    </row>
    <row r="25" ht="30.0" customHeight="1">
      <c r="A25" s="193">
        <v>21.0</v>
      </c>
      <c r="B25" s="128" t="str">
        <f>'3A 2025 - 2026 DATOS DEL ESTUDI'!B24</f>
        <v>Yassir  Hernández Disla</v>
      </c>
      <c r="C25" s="146"/>
      <c r="D25" s="194"/>
      <c r="E25" s="146"/>
      <c r="F25" s="194"/>
      <c r="G25" s="146"/>
      <c r="H25" s="194"/>
      <c r="I25" s="146"/>
      <c r="J25" s="194"/>
      <c r="K25" s="146"/>
      <c r="L25" s="194"/>
      <c r="M25" s="146"/>
      <c r="N25" s="194"/>
      <c r="O25" s="146"/>
      <c r="P25" s="194"/>
      <c r="Q25" s="146"/>
      <c r="R25" s="194"/>
      <c r="S25" s="200">
        <f>IFERROR((SUM(max('CE-I-331'!C24,'CE-I-331'!D24),max('CE-I-331'!E24,'CE-I-331'!F24),max('CE-I-331'!G24,'CE-I-331'!H24),max('CE-I-331'!I24,'CE-I-331'!J24))/4),"")</f>
        <v>0</v>
      </c>
      <c r="T25" s="200">
        <f>IFERROR((SUM(max('CE-I-331'!K24,'CE-I-331'!L24),max('CE-I-331'!M24,'CE-I-331'!N24),max('CE-I-331'!O24,'CE-I-331'!P24),max('CE-I-331'!Q24,'CE-I-331'!R24))/4),"")</f>
        <v>0</v>
      </c>
      <c r="U25" s="200">
        <f t="shared" si="1"/>
        <v>0</v>
      </c>
      <c r="V25" s="200">
        <f t="shared" si="2"/>
        <v>0</v>
      </c>
      <c r="W25" s="255">
        <f t="shared" si="3"/>
        <v>0</v>
      </c>
    </row>
    <row r="26" ht="30.0" customHeight="1">
      <c r="A26" s="193">
        <v>22.0</v>
      </c>
      <c r="B26" s="128" t="str">
        <f>'3A 2025 - 2026 DATOS DEL ESTUDI'!B25</f>
        <v>Yadiel  Jiménez Betances</v>
      </c>
      <c r="C26" s="146"/>
      <c r="D26" s="194"/>
      <c r="E26" s="146"/>
      <c r="F26" s="194"/>
      <c r="G26" s="146"/>
      <c r="H26" s="194"/>
      <c r="I26" s="146"/>
      <c r="J26" s="194"/>
      <c r="K26" s="146"/>
      <c r="L26" s="194"/>
      <c r="M26" s="146"/>
      <c r="N26" s="194"/>
      <c r="O26" s="146"/>
      <c r="P26" s="194"/>
      <c r="Q26" s="146"/>
      <c r="R26" s="194"/>
      <c r="S26" s="200">
        <f>IFERROR((SUM(max('CE-I-331'!C25,'CE-I-331'!D25),max('CE-I-331'!E25,'CE-I-331'!F25),max('CE-I-331'!G25,'CE-I-331'!H25),max('CE-I-331'!I25,'CE-I-331'!J25))/4),"")</f>
        <v>0</v>
      </c>
      <c r="T26" s="200">
        <f>IFERROR((SUM(max('CE-I-331'!K25,'CE-I-331'!L25),max('CE-I-331'!M25,'CE-I-331'!N25),max('CE-I-331'!O25,'CE-I-331'!P25),max('CE-I-331'!Q25,'CE-I-331'!R25))/4),"")</f>
        <v>0</v>
      </c>
      <c r="U26" s="200">
        <f t="shared" si="1"/>
        <v>0</v>
      </c>
      <c r="V26" s="200">
        <f t="shared" si="2"/>
        <v>0</v>
      </c>
      <c r="W26" s="255">
        <f t="shared" si="3"/>
        <v>0</v>
      </c>
    </row>
    <row r="27" ht="30.0" customHeight="1">
      <c r="A27" s="193">
        <v>23.0</v>
      </c>
      <c r="B27" s="128" t="str">
        <f>'3A 2025 - 2026 DATOS DEL ESTUDI'!B26</f>
        <v>Yamel  Mella Aquino</v>
      </c>
      <c r="C27" s="146"/>
      <c r="D27" s="194"/>
      <c r="E27" s="146"/>
      <c r="F27" s="194"/>
      <c r="G27" s="146"/>
      <c r="H27" s="194"/>
      <c r="I27" s="146"/>
      <c r="J27" s="194"/>
      <c r="K27" s="146"/>
      <c r="L27" s="194"/>
      <c r="M27" s="146"/>
      <c r="N27" s="194"/>
      <c r="O27" s="146"/>
      <c r="P27" s="194"/>
      <c r="Q27" s="146"/>
      <c r="R27" s="194"/>
      <c r="S27" s="200">
        <f>IFERROR((SUM(max('CE-I-331'!C26,'CE-I-331'!D26),max('CE-I-331'!E26,'CE-I-331'!F26),max('CE-I-331'!G26,'CE-I-331'!H26),max('CE-I-331'!I26,'CE-I-331'!J26))/4),"")</f>
        <v>0</v>
      </c>
      <c r="T27" s="200">
        <f>IFERROR((SUM(max('CE-I-331'!K26,'CE-I-331'!L26),max('CE-I-331'!M26,'CE-I-331'!N26),max('CE-I-331'!O26,'CE-I-331'!P26),max('CE-I-331'!Q26,'CE-I-331'!R26))/4),"")</f>
        <v>0</v>
      </c>
      <c r="U27" s="200">
        <f t="shared" si="1"/>
        <v>0</v>
      </c>
      <c r="V27" s="200">
        <f t="shared" si="2"/>
        <v>0</v>
      </c>
      <c r="W27" s="255">
        <f t="shared" si="3"/>
        <v>0</v>
      </c>
    </row>
    <row r="28" ht="30.0" customHeight="1">
      <c r="A28" s="193">
        <v>24.0</v>
      </c>
      <c r="B28" s="128" t="str">
        <f>'3A 2025 - 2026 DATOS DEL ESTUDI'!B27</f>
        <v>Sariely Del Carmen Mena Chávez</v>
      </c>
      <c r="C28" s="146"/>
      <c r="D28" s="194"/>
      <c r="E28" s="146"/>
      <c r="F28" s="194"/>
      <c r="G28" s="146"/>
      <c r="H28" s="194"/>
      <c r="I28" s="146"/>
      <c r="J28" s="194"/>
      <c r="K28" s="146"/>
      <c r="L28" s="194"/>
      <c r="M28" s="146"/>
      <c r="N28" s="194"/>
      <c r="O28" s="146"/>
      <c r="P28" s="194"/>
      <c r="Q28" s="146"/>
      <c r="R28" s="194"/>
      <c r="S28" s="200">
        <f>IFERROR((SUM(max('CE-I-331'!C27,'CE-I-331'!D27),max('CE-I-331'!E27,'CE-I-331'!F27),max('CE-I-331'!G27,'CE-I-331'!H27),max('CE-I-331'!I27,'CE-I-331'!J27))/4),"")</f>
        <v>0</v>
      </c>
      <c r="T28" s="200">
        <f>IFERROR((SUM(max('CE-I-331'!K27,'CE-I-331'!L27),max('CE-I-331'!M27,'CE-I-331'!N27),max('CE-I-331'!O27,'CE-I-331'!P27),max('CE-I-331'!Q27,'CE-I-331'!R27))/4),"")</f>
        <v>0</v>
      </c>
      <c r="U28" s="200">
        <f t="shared" si="1"/>
        <v>0</v>
      </c>
      <c r="V28" s="200">
        <f t="shared" si="2"/>
        <v>0</v>
      </c>
      <c r="W28" s="255">
        <f t="shared" si="3"/>
        <v>0</v>
      </c>
    </row>
    <row r="29" ht="30.0" customHeight="1">
      <c r="A29" s="193">
        <v>25.0</v>
      </c>
      <c r="B29" s="128" t="str">
        <f>'3A 2025 - 2026 DATOS DEL ESTUDI'!B28</f>
        <v>David Carmelo Navas Fernández</v>
      </c>
      <c r="C29" s="146"/>
      <c r="D29" s="194"/>
      <c r="E29" s="146"/>
      <c r="F29" s="194"/>
      <c r="G29" s="146"/>
      <c r="H29" s="194"/>
      <c r="I29" s="146"/>
      <c r="J29" s="194"/>
      <c r="K29" s="146"/>
      <c r="L29" s="194"/>
      <c r="M29" s="146"/>
      <c r="N29" s="194"/>
      <c r="O29" s="146"/>
      <c r="P29" s="194"/>
      <c r="Q29" s="146"/>
      <c r="R29" s="194"/>
      <c r="S29" s="200">
        <f>IFERROR((SUM(max('CE-I-331'!C28,'CE-I-331'!D28),max('CE-I-331'!E28,'CE-I-331'!F28),max('CE-I-331'!G28,'CE-I-331'!H28),max('CE-I-331'!I28,'CE-I-331'!J28))/4),"")</f>
        <v>0</v>
      </c>
      <c r="T29" s="200">
        <f>IFERROR((SUM(max('CE-I-331'!K28,'CE-I-331'!L28),max('CE-I-331'!M28,'CE-I-331'!N28),max('CE-I-331'!O28,'CE-I-331'!P28),max('CE-I-331'!Q28,'CE-I-331'!R28))/4),"")</f>
        <v>0</v>
      </c>
      <c r="U29" s="200">
        <f t="shared" si="1"/>
        <v>0</v>
      </c>
      <c r="V29" s="200">
        <f t="shared" si="2"/>
        <v>0</v>
      </c>
      <c r="W29" s="255">
        <f t="shared" si="3"/>
        <v>0</v>
      </c>
    </row>
    <row r="30" ht="30.0" customHeight="1">
      <c r="A30" s="193">
        <v>26.0</v>
      </c>
      <c r="B30" s="128" t="str">
        <f>'3A 2025 - 2026 DATOS DEL ESTUDI'!B29</f>
        <v>Andriw Jelier Ortiz Rodríguez</v>
      </c>
      <c r="C30" s="146"/>
      <c r="D30" s="194"/>
      <c r="E30" s="146"/>
      <c r="F30" s="194"/>
      <c r="G30" s="146"/>
      <c r="H30" s="194"/>
      <c r="I30" s="146"/>
      <c r="J30" s="194"/>
      <c r="K30" s="146"/>
      <c r="L30" s="194"/>
      <c r="M30" s="146"/>
      <c r="N30" s="194"/>
      <c r="O30" s="146"/>
      <c r="P30" s="194"/>
      <c r="Q30" s="146"/>
      <c r="R30" s="194"/>
      <c r="S30" s="200">
        <f>IFERROR((SUM(max('CE-I-331'!C29,'CE-I-331'!D29),max('CE-I-331'!E29,'CE-I-331'!F29),max('CE-I-331'!G29,'CE-I-331'!H29),max('CE-I-331'!I29,'CE-I-331'!J29))/4),"")</f>
        <v>0</v>
      </c>
      <c r="T30" s="200">
        <f>IFERROR((SUM(max('CE-I-331'!K29,'CE-I-331'!L29),max('CE-I-331'!M29,'CE-I-331'!N29),max('CE-I-331'!O29,'CE-I-331'!P29),max('CE-I-331'!Q29,'CE-I-331'!R29))/4),"")</f>
        <v>0</v>
      </c>
      <c r="U30" s="200">
        <f t="shared" si="1"/>
        <v>0</v>
      </c>
      <c r="V30" s="200">
        <f t="shared" si="2"/>
        <v>0</v>
      </c>
      <c r="W30" s="255">
        <f t="shared" si="3"/>
        <v>0</v>
      </c>
    </row>
    <row r="31" ht="30.0" customHeight="1">
      <c r="A31" s="193">
        <v>27.0</v>
      </c>
      <c r="B31" s="128" t="str">
        <f>'3A 2025 - 2026 DATOS DEL ESTUDI'!B30</f>
        <v>Dashley Nicole Peña García</v>
      </c>
      <c r="C31" s="146"/>
      <c r="D31" s="194"/>
      <c r="E31" s="146"/>
      <c r="F31" s="194"/>
      <c r="G31" s="146"/>
      <c r="H31" s="194"/>
      <c r="I31" s="146"/>
      <c r="J31" s="194"/>
      <c r="K31" s="146"/>
      <c r="L31" s="194"/>
      <c r="M31" s="146"/>
      <c r="N31" s="194"/>
      <c r="O31" s="146"/>
      <c r="P31" s="194"/>
      <c r="Q31" s="146"/>
      <c r="R31" s="194"/>
      <c r="S31" s="200">
        <f>IFERROR((SUM(max('CE-I-331'!C30,'CE-I-331'!D30),max('CE-I-331'!E30,'CE-I-331'!F30),max('CE-I-331'!G30,'CE-I-331'!H30),max('CE-I-331'!I30,'CE-I-331'!J30))/4),"")</f>
        <v>0</v>
      </c>
      <c r="T31" s="200">
        <f>IFERROR((SUM(max('CE-I-331'!K30,'CE-I-331'!L30),max('CE-I-331'!M30,'CE-I-331'!N30),max('CE-I-331'!O30,'CE-I-331'!P30),max('CE-I-331'!Q30,'CE-I-331'!R30))/4),"")</f>
        <v>0</v>
      </c>
      <c r="U31" s="200">
        <f t="shared" si="1"/>
        <v>0</v>
      </c>
      <c r="V31" s="200">
        <f t="shared" si="2"/>
        <v>0</v>
      </c>
      <c r="W31" s="255">
        <f t="shared" si="3"/>
        <v>0</v>
      </c>
    </row>
    <row r="32" ht="30.0" customHeight="1">
      <c r="A32" s="193">
        <v>28.0</v>
      </c>
      <c r="B32" s="128" t="str">
        <f>'3A 2025 - 2026 DATOS DEL ESTUDI'!B31</f>
        <v>Yesly  Peña Muñoz</v>
      </c>
      <c r="C32" s="146"/>
      <c r="D32" s="194"/>
      <c r="E32" s="146"/>
      <c r="F32" s="194"/>
      <c r="G32" s="146"/>
      <c r="H32" s="194"/>
      <c r="I32" s="146"/>
      <c r="J32" s="194"/>
      <c r="K32" s="146"/>
      <c r="L32" s="194"/>
      <c r="M32" s="146"/>
      <c r="N32" s="194"/>
      <c r="O32" s="146"/>
      <c r="P32" s="194"/>
      <c r="Q32" s="146"/>
      <c r="R32" s="194"/>
      <c r="S32" s="200">
        <f>IFERROR((SUM(max('CE-I-331'!C31,'CE-I-331'!D31),max('CE-I-331'!E31,'CE-I-331'!F31),max('CE-I-331'!G31,'CE-I-331'!H31),max('CE-I-331'!I31,'CE-I-331'!J31))/4),"")</f>
        <v>0</v>
      </c>
      <c r="T32" s="200">
        <f>IFERROR((SUM(max('CE-I-331'!K31,'CE-I-331'!L31),max('CE-I-331'!M31,'CE-I-331'!N31),max('CE-I-331'!O31,'CE-I-331'!P31),max('CE-I-331'!Q31,'CE-I-331'!R31))/4),"")</f>
        <v>0</v>
      </c>
      <c r="U32" s="200">
        <f t="shared" si="1"/>
        <v>0</v>
      </c>
      <c r="V32" s="200">
        <f t="shared" si="2"/>
        <v>0</v>
      </c>
      <c r="W32" s="255">
        <f t="shared" si="3"/>
        <v>0</v>
      </c>
    </row>
    <row r="33" ht="30.0" customHeight="1">
      <c r="A33" s="193">
        <v>29.0</v>
      </c>
      <c r="B33" s="128" t="str">
        <f>'3A 2025 - 2026 DATOS DEL ESTUDI'!B32</f>
        <v>Wilbert  Peña Paulino</v>
      </c>
      <c r="C33" s="146"/>
      <c r="D33" s="194"/>
      <c r="E33" s="146"/>
      <c r="F33" s="194"/>
      <c r="G33" s="146"/>
      <c r="H33" s="194"/>
      <c r="I33" s="146"/>
      <c r="J33" s="194"/>
      <c r="K33" s="146"/>
      <c r="L33" s="194"/>
      <c r="M33" s="146"/>
      <c r="N33" s="194"/>
      <c r="O33" s="146"/>
      <c r="P33" s="194"/>
      <c r="Q33" s="146"/>
      <c r="R33" s="194"/>
      <c r="S33" s="200">
        <f>IFERROR((SUM(max('CE-I-331'!C32,'CE-I-331'!D32),max('CE-I-331'!E32,'CE-I-331'!F32),max('CE-I-331'!G32,'CE-I-331'!H32),max('CE-I-331'!I32,'CE-I-331'!J32))/4),"")</f>
        <v>0</v>
      </c>
      <c r="T33" s="200">
        <f>IFERROR((SUM(max('CE-I-331'!K32,'CE-I-331'!L32),max('CE-I-331'!M32,'CE-I-331'!N32),max('CE-I-331'!O32,'CE-I-331'!P32),max('CE-I-331'!Q32,'CE-I-331'!R32))/4),"")</f>
        <v>0</v>
      </c>
      <c r="U33" s="200">
        <f t="shared" si="1"/>
        <v>0</v>
      </c>
      <c r="V33" s="200">
        <f t="shared" si="2"/>
        <v>0</v>
      </c>
      <c r="W33" s="255">
        <f t="shared" si="3"/>
        <v>0</v>
      </c>
    </row>
    <row r="34" ht="30.0" customHeight="1">
      <c r="A34" s="193">
        <v>30.0</v>
      </c>
      <c r="B34" s="128" t="str">
        <f>'3A 2025 - 2026 DATOS DEL ESTUDI'!B33</f>
        <v>Yonayry  Peña Santos</v>
      </c>
      <c r="C34" s="146"/>
      <c r="D34" s="194"/>
      <c r="E34" s="146"/>
      <c r="F34" s="194"/>
      <c r="G34" s="146"/>
      <c r="H34" s="194"/>
      <c r="I34" s="146"/>
      <c r="J34" s="194"/>
      <c r="K34" s="146"/>
      <c r="L34" s="194"/>
      <c r="M34" s="146"/>
      <c r="N34" s="194"/>
      <c r="O34" s="146"/>
      <c r="P34" s="194"/>
      <c r="Q34" s="146"/>
      <c r="R34" s="194"/>
      <c r="S34" s="200">
        <f>IFERROR((SUM(max('CE-I-331'!C33,'CE-I-331'!D33),max('CE-I-331'!E33,'CE-I-331'!F33),max('CE-I-331'!G33,'CE-I-331'!H33),max('CE-I-331'!I33,'CE-I-331'!J33))/4),"")</f>
        <v>0</v>
      </c>
      <c r="T34" s="200">
        <f>IFERROR((SUM(max('CE-I-331'!K33,'CE-I-331'!L33),max('CE-I-331'!M33,'CE-I-331'!N33),max('CE-I-331'!O33,'CE-I-331'!P33),max('CE-I-331'!Q33,'CE-I-331'!R33))/4),"")</f>
        <v>0</v>
      </c>
      <c r="U34" s="200">
        <f t="shared" si="1"/>
        <v>0</v>
      </c>
      <c r="V34" s="200">
        <f t="shared" si="2"/>
        <v>0</v>
      </c>
      <c r="W34" s="255">
        <f t="shared" si="3"/>
        <v>0</v>
      </c>
    </row>
    <row r="35" ht="30.0" customHeight="1">
      <c r="A35" s="193">
        <v>31.0</v>
      </c>
      <c r="B35" s="128" t="str">
        <f>'3A 2025 - 2026 DATOS DEL ESTUDI'!B34</f>
        <v>Rossier Analiz Pérez Rodríguez</v>
      </c>
      <c r="C35" s="146"/>
      <c r="D35" s="194"/>
      <c r="E35" s="146"/>
      <c r="F35" s="194"/>
      <c r="G35" s="146"/>
      <c r="H35" s="194"/>
      <c r="I35" s="146"/>
      <c r="J35" s="194"/>
      <c r="K35" s="146"/>
      <c r="L35" s="194"/>
      <c r="M35" s="146"/>
      <c r="N35" s="194"/>
      <c r="O35" s="146"/>
      <c r="P35" s="194"/>
      <c r="Q35" s="146"/>
      <c r="R35" s="194"/>
      <c r="S35" s="200">
        <f>IFERROR((SUM(max('CE-I-331'!C34,'CE-I-331'!D34),max('CE-I-331'!E34,'CE-I-331'!F34),max('CE-I-331'!G34,'CE-I-331'!H34),max('CE-I-331'!I34,'CE-I-331'!J34))/4),"")</f>
        <v>0</v>
      </c>
      <c r="T35" s="200">
        <f>IFERROR((SUM(max('CE-I-331'!K34,'CE-I-331'!L34),max('CE-I-331'!M34,'CE-I-331'!N34),max('CE-I-331'!O34,'CE-I-331'!P34),max('CE-I-331'!Q34,'CE-I-331'!R34))/4),"")</f>
        <v>0</v>
      </c>
      <c r="U35" s="200">
        <f t="shared" si="1"/>
        <v>0</v>
      </c>
      <c r="V35" s="200">
        <f t="shared" si="2"/>
        <v>0</v>
      </c>
      <c r="W35" s="255">
        <f t="shared" si="3"/>
        <v>0</v>
      </c>
    </row>
    <row r="36" ht="30.0" customHeight="1">
      <c r="A36" s="193">
        <v>32.0</v>
      </c>
      <c r="B36" s="128" t="str">
        <f>'3A 2025 - 2026 DATOS DEL ESTUDI'!B35</f>
        <v>Joseph Francisco Ramírez Espinosa</v>
      </c>
      <c r="C36" s="146"/>
      <c r="D36" s="194"/>
      <c r="E36" s="146"/>
      <c r="F36" s="194"/>
      <c r="G36" s="146"/>
      <c r="H36" s="194"/>
      <c r="I36" s="146"/>
      <c r="J36" s="194"/>
      <c r="K36" s="146"/>
      <c r="L36" s="194"/>
      <c r="M36" s="146"/>
      <c r="N36" s="194"/>
      <c r="O36" s="146"/>
      <c r="P36" s="194"/>
      <c r="Q36" s="146"/>
      <c r="R36" s="194"/>
      <c r="S36" s="200">
        <f>IFERROR((SUM(max('CE-I-331'!C35,'CE-I-331'!D35),max('CE-I-331'!E35,'CE-I-331'!F35),max('CE-I-331'!G35,'CE-I-331'!H35),max('CE-I-331'!I35,'CE-I-331'!J35))/4),"")</f>
        <v>0</v>
      </c>
      <c r="T36" s="200">
        <f>IFERROR((SUM(max('CE-I-331'!K35,'CE-I-331'!L35),max('CE-I-331'!M35,'CE-I-331'!N35),max('CE-I-331'!O35,'CE-I-331'!P35),max('CE-I-331'!Q35,'CE-I-331'!R35))/4),"")</f>
        <v>0</v>
      </c>
      <c r="U36" s="200">
        <f t="shared" si="1"/>
        <v>0</v>
      </c>
      <c r="V36" s="200">
        <f t="shared" si="2"/>
        <v>0</v>
      </c>
      <c r="W36" s="255">
        <f t="shared" si="3"/>
        <v>0</v>
      </c>
    </row>
    <row r="37" ht="30.0" customHeight="1">
      <c r="A37" s="193">
        <v>33.0</v>
      </c>
      <c r="B37" s="128" t="str">
        <f>'3A 2025 - 2026 DATOS DEL ESTUDI'!B36</f>
        <v>Yariel Alfonso Ramos</v>
      </c>
      <c r="C37" s="146"/>
      <c r="D37" s="194"/>
      <c r="E37" s="146"/>
      <c r="F37" s="194"/>
      <c r="G37" s="146"/>
      <c r="H37" s="194"/>
      <c r="I37" s="146"/>
      <c r="J37" s="194"/>
      <c r="K37" s="146"/>
      <c r="L37" s="194"/>
      <c r="M37" s="146"/>
      <c r="N37" s="194"/>
      <c r="O37" s="146"/>
      <c r="P37" s="194"/>
      <c r="Q37" s="146"/>
      <c r="R37" s="194"/>
      <c r="S37" s="200">
        <f>IFERROR((SUM(max('CE-I-331'!C36,'CE-I-331'!D36),max('CE-I-331'!E36,'CE-I-331'!F36),max('CE-I-331'!G36,'CE-I-331'!H36),max('CE-I-331'!I36,'CE-I-331'!J36))/4),"")</f>
        <v>0</v>
      </c>
      <c r="T37" s="200">
        <f>IFERROR((SUM(max('CE-I-331'!K36,'CE-I-331'!L36),max('CE-I-331'!M36,'CE-I-331'!N36),max('CE-I-331'!O36,'CE-I-331'!P36),max('CE-I-331'!Q36,'CE-I-331'!R36))/4),"")</f>
        <v>0</v>
      </c>
      <c r="U37" s="200">
        <f t="shared" si="1"/>
        <v>0</v>
      </c>
      <c r="V37" s="200">
        <f t="shared" si="2"/>
        <v>0</v>
      </c>
      <c r="W37" s="255">
        <f t="shared" si="3"/>
        <v>0</v>
      </c>
    </row>
    <row r="38" ht="30.0" customHeight="1">
      <c r="A38" s="193">
        <v>34.0</v>
      </c>
      <c r="B38" s="128" t="str">
        <f>'3A 2025 - 2026 DATOS DEL ESTUDI'!B37</f>
        <v>Carlos David Rodríguez Almánzar</v>
      </c>
      <c r="C38" s="146"/>
      <c r="D38" s="194"/>
      <c r="E38" s="146"/>
      <c r="F38" s="194"/>
      <c r="G38" s="146"/>
      <c r="H38" s="194"/>
      <c r="I38" s="146"/>
      <c r="J38" s="194"/>
      <c r="K38" s="146"/>
      <c r="L38" s="194"/>
      <c r="M38" s="146"/>
      <c r="N38" s="194"/>
      <c r="O38" s="146"/>
      <c r="P38" s="194"/>
      <c r="Q38" s="146"/>
      <c r="R38" s="194"/>
      <c r="S38" s="200">
        <f>IFERROR((SUM(max('CE-I-331'!C37,'CE-I-331'!D37),max('CE-I-331'!E37,'CE-I-331'!F37),max('CE-I-331'!G37,'CE-I-331'!H37),max('CE-I-331'!I37,'CE-I-331'!J37))/4),"")</f>
        <v>0</v>
      </c>
      <c r="T38" s="200">
        <f>IFERROR((SUM(max('CE-I-331'!K37,'CE-I-331'!L37),max('CE-I-331'!M37,'CE-I-331'!N37),max('CE-I-331'!O37,'CE-I-331'!P37),max('CE-I-331'!Q37,'CE-I-331'!R37))/4),"")</f>
        <v>0</v>
      </c>
      <c r="U38" s="200">
        <f t="shared" si="1"/>
        <v>0</v>
      </c>
      <c r="V38" s="200">
        <f t="shared" si="2"/>
        <v>0</v>
      </c>
      <c r="W38" s="255">
        <f t="shared" si="3"/>
        <v>0</v>
      </c>
    </row>
    <row r="39" ht="30.0" customHeight="1">
      <c r="A39" s="193">
        <v>35.0</v>
      </c>
      <c r="B39" s="128" t="str">
        <f>'3A 2025 - 2026 DATOS DEL ESTUDI'!B38</f>
        <v>Darianni  Santos Medina</v>
      </c>
      <c r="C39" s="146"/>
      <c r="D39" s="194"/>
      <c r="E39" s="146"/>
      <c r="F39" s="194"/>
      <c r="G39" s="146"/>
      <c r="H39" s="194"/>
      <c r="I39" s="146"/>
      <c r="J39" s="194"/>
      <c r="K39" s="146"/>
      <c r="L39" s="194"/>
      <c r="M39" s="146"/>
      <c r="N39" s="194"/>
      <c r="O39" s="146"/>
      <c r="P39" s="194"/>
      <c r="Q39" s="146"/>
      <c r="R39" s="194"/>
      <c r="S39" s="200">
        <f>IFERROR((SUM(max('CE-I-331'!C38,'CE-I-331'!D38),max('CE-I-331'!E38,'CE-I-331'!F38),max('CE-I-331'!G38,'CE-I-331'!H38),max('CE-I-331'!I38,'CE-I-331'!J38))/4),"")</f>
        <v>0</v>
      </c>
      <c r="T39" s="200">
        <f>IFERROR((SUM(max('CE-I-331'!K38,'CE-I-331'!L38),max('CE-I-331'!M38,'CE-I-331'!N38),max('CE-I-331'!O38,'CE-I-331'!P38),max('CE-I-331'!Q38,'CE-I-331'!R38))/4),"")</f>
        <v>0</v>
      </c>
      <c r="U39" s="200">
        <f t="shared" si="1"/>
        <v>0</v>
      </c>
      <c r="V39" s="200">
        <f t="shared" si="2"/>
        <v>0</v>
      </c>
      <c r="W39" s="255">
        <f t="shared" si="3"/>
        <v>0</v>
      </c>
    </row>
    <row r="40" ht="30.0" customHeight="1">
      <c r="A40" s="193">
        <v>36.0</v>
      </c>
      <c r="B40" s="128" t="str">
        <f>'3A 2025 - 2026 DATOS DEL ESTUDI'!B39</f>
        <v>Rosyeli Carolina Tavarez  Reyes</v>
      </c>
      <c r="C40" s="146"/>
      <c r="D40" s="194"/>
      <c r="E40" s="146"/>
      <c r="F40" s="194"/>
      <c r="G40" s="146"/>
      <c r="H40" s="194"/>
      <c r="I40" s="146"/>
      <c r="J40" s="194"/>
      <c r="K40" s="146"/>
      <c r="L40" s="194"/>
      <c r="M40" s="146"/>
      <c r="N40" s="194"/>
      <c r="O40" s="146"/>
      <c r="P40" s="194"/>
      <c r="Q40" s="146"/>
      <c r="R40" s="194"/>
      <c r="S40" s="200">
        <f>IFERROR((SUM(max('CE-I-331'!C39,'CE-I-331'!D39),max('CE-I-331'!E39,'CE-I-331'!F39),max('CE-I-331'!G39,'CE-I-331'!H39),max('CE-I-331'!I39,'CE-I-331'!J39))/4),"")</f>
        <v>0</v>
      </c>
      <c r="T40" s="200">
        <f>IFERROR((SUM(max('CE-I-331'!K39,'CE-I-331'!L39),max('CE-I-331'!M39,'CE-I-331'!N39),max('CE-I-331'!O39,'CE-I-331'!P39),max('CE-I-331'!Q39,'CE-I-331'!R39))/4),"")</f>
        <v>0</v>
      </c>
      <c r="U40" s="200">
        <f t="shared" si="1"/>
        <v>0</v>
      </c>
      <c r="V40" s="200">
        <f t="shared" si="2"/>
        <v>0</v>
      </c>
      <c r="W40" s="255">
        <f t="shared" si="3"/>
        <v>0</v>
      </c>
    </row>
    <row r="41" ht="30.0" customHeight="1">
      <c r="A41" s="193">
        <v>37.0</v>
      </c>
      <c r="B41" s="128" t="str">
        <f>'3A 2025 - 2026 DATOS DEL ESTUDI'!B40</f>
        <v>Melani  Taveras Bautista</v>
      </c>
      <c r="C41" s="146"/>
      <c r="D41" s="194"/>
      <c r="E41" s="146"/>
      <c r="F41" s="194"/>
      <c r="G41" s="146"/>
      <c r="H41" s="194"/>
      <c r="I41" s="146"/>
      <c r="J41" s="194"/>
      <c r="K41" s="146"/>
      <c r="L41" s="194"/>
      <c r="M41" s="146"/>
      <c r="N41" s="194"/>
      <c r="O41" s="146"/>
      <c r="P41" s="194"/>
      <c r="Q41" s="146"/>
      <c r="R41" s="194"/>
      <c r="S41" s="200">
        <f>IFERROR((SUM(max('CE-I-331'!C40,'CE-I-331'!D40),max('CE-I-331'!E40,'CE-I-331'!F40),max('CE-I-331'!G40,'CE-I-331'!H40),max('CE-I-331'!I40,'CE-I-331'!J40))/4),"")</f>
        <v>0</v>
      </c>
      <c r="T41" s="200">
        <f>IFERROR((SUM(max('CE-I-331'!K40,'CE-I-331'!L40),max('CE-I-331'!M40,'CE-I-331'!N40),max('CE-I-331'!O40,'CE-I-331'!P40),max('CE-I-331'!Q40,'CE-I-331'!R40))/4),"")</f>
        <v>0</v>
      </c>
      <c r="U41" s="200">
        <f t="shared" si="1"/>
        <v>0</v>
      </c>
      <c r="V41" s="200">
        <f t="shared" si="2"/>
        <v>0</v>
      </c>
      <c r="W41" s="255">
        <f t="shared" si="3"/>
        <v>0</v>
      </c>
    </row>
    <row r="42" ht="30.0" customHeight="1">
      <c r="A42" s="193">
        <v>38.0</v>
      </c>
      <c r="B42" s="128" t="str">
        <f>'3A 2025 - 2026 DATOS DEL ESTUDI'!B41</f>
        <v>Arianny  Tejada Guzmán</v>
      </c>
      <c r="C42" s="146"/>
      <c r="D42" s="194"/>
      <c r="E42" s="146"/>
      <c r="F42" s="194"/>
      <c r="G42" s="146"/>
      <c r="H42" s="194"/>
      <c r="I42" s="146"/>
      <c r="J42" s="194"/>
      <c r="K42" s="146"/>
      <c r="L42" s="194"/>
      <c r="M42" s="146"/>
      <c r="N42" s="194"/>
      <c r="O42" s="146"/>
      <c r="P42" s="194"/>
      <c r="Q42" s="146"/>
      <c r="R42" s="194"/>
      <c r="S42" s="200">
        <f>IFERROR((SUM(max('CE-I-331'!C41,'CE-I-331'!D41),max('CE-I-331'!E41,'CE-I-331'!F41),max('CE-I-331'!G41,'CE-I-331'!H41),max('CE-I-331'!I41,'CE-I-331'!J41))/4),"")</f>
        <v>0</v>
      </c>
      <c r="T42" s="200">
        <f>IFERROR((SUM(max('CE-I-331'!K41,'CE-I-331'!L41),max('CE-I-331'!M41,'CE-I-331'!N41),max('CE-I-331'!O41,'CE-I-331'!P41),max('CE-I-331'!Q41,'CE-I-331'!R41))/4),"")</f>
        <v>0</v>
      </c>
      <c r="U42" s="200">
        <f t="shared" si="1"/>
        <v>0</v>
      </c>
      <c r="V42" s="200">
        <f t="shared" si="2"/>
        <v>0</v>
      </c>
      <c r="W42" s="255">
        <f t="shared" si="3"/>
        <v>0</v>
      </c>
    </row>
    <row r="43" ht="30.0" customHeight="1">
      <c r="A43" s="193">
        <v>39.0</v>
      </c>
      <c r="B43" s="128" t="str">
        <f>'3A 2025 - 2026 DATOS DEL ESTUDI'!B42</f>
        <v>Jeilyn Aliah Tejada</v>
      </c>
      <c r="C43" s="146"/>
      <c r="D43" s="194"/>
      <c r="E43" s="146"/>
      <c r="F43" s="194"/>
      <c r="G43" s="146"/>
      <c r="H43" s="194"/>
      <c r="I43" s="146"/>
      <c r="J43" s="194"/>
      <c r="K43" s="146"/>
      <c r="L43" s="194"/>
      <c r="M43" s="146"/>
      <c r="N43" s="194"/>
      <c r="O43" s="146"/>
      <c r="P43" s="194"/>
      <c r="Q43" s="146"/>
      <c r="R43" s="194"/>
      <c r="S43" s="200">
        <f>IFERROR((SUM(max('CE-I-331'!C42,'CE-I-331'!D42),max('CE-I-331'!E42,'CE-I-331'!F42),max('CE-I-331'!G42,'CE-I-331'!H42),max('CE-I-331'!I42,'CE-I-331'!J42))/4),"")</f>
        <v>0</v>
      </c>
      <c r="T43" s="200">
        <f>IFERROR((SUM(max('CE-I-331'!K42,'CE-I-331'!L42),max('CE-I-331'!M42,'CE-I-331'!N42),max('CE-I-331'!O42,'CE-I-331'!P42),max('CE-I-331'!Q42,'CE-I-331'!R42))/4),"")</f>
        <v>0</v>
      </c>
      <c r="U43" s="200">
        <f t="shared" si="1"/>
        <v>0</v>
      </c>
      <c r="V43" s="200">
        <f t="shared" si="2"/>
        <v>0</v>
      </c>
      <c r="W43" s="255">
        <f t="shared" si="3"/>
        <v>0</v>
      </c>
    </row>
    <row r="44" ht="30.0" customHeight="1">
      <c r="A44" s="193">
        <v>40.0</v>
      </c>
      <c r="B44" s="128" t="str">
        <f>'3A 2025 - 2026 DATOS DEL ESTUDI'!B43</f>
        <v>Rosenny  Ureña Arias</v>
      </c>
      <c r="C44" s="146"/>
      <c r="D44" s="194"/>
      <c r="E44" s="146"/>
      <c r="F44" s="194"/>
      <c r="G44" s="146"/>
      <c r="H44" s="194"/>
      <c r="I44" s="146"/>
      <c r="J44" s="194"/>
      <c r="K44" s="146"/>
      <c r="L44" s="194"/>
      <c r="M44" s="146"/>
      <c r="N44" s="194"/>
      <c r="O44" s="146"/>
      <c r="P44" s="194"/>
      <c r="Q44" s="146"/>
      <c r="R44" s="194"/>
      <c r="S44" s="200">
        <f>IFERROR((SUM(max('CE-I-331'!C43,'CE-I-331'!D43),max('CE-I-331'!E43,'CE-I-331'!F43),max('CE-I-331'!G43,'CE-I-331'!H43),max('CE-I-331'!I43,'CE-I-331'!J43))/4),"")</f>
        <v>0</v>
      </c>
      <c r="T44" s="200">
        <f>IFERROR((SUM(max('CE-I-331'!K43,'CE-I-331'!L43),max('CE-I-331'!M43,'CE-I-331'!N43),max('CE-I-331'!O43,'CE-I-331'!P43),max('CE-I-331'!Q43,'CE-I-331'!R43))/4),"")</f>
        <v>0</v>
      </c>
      <c r="U44" s="200">
        <f t="shared" si="1"/>
        <v>0</v>
      </c>
      <c r="V44" s="200">
        <f t="shared" si="2"/>
        <v>0</v>
      </c>
      <c r="W44" s="255">
        <f t="shared" si="3"/>
        <v>0</v>
      </c>
    </row>
    <row r="45" ht="30.0" customHeight="1">
      <c r="A45" s="193">
        <v>41.0</v>
      </c>
      <c r="B45" s="128" t="str">
        <f>'3A 2025 - 2026 DATOS DEL ESTUDI'!B44</f>
        <v>Jonathan  De Jesús Valerio Felipe</v>
      </c>
      <c r="C45" s="146"/>
      <c r="D45" s="194"/>
      <c r="E45" s="146"/>
      <c r="F45" s="194"/>
      <c r="G45" s="146"/>
      <c r="H45" s="194"/>
      <c r="I45" s="146"/>
      <c r="J45" s="194"/>
      <c r="K45" s="146"/>
      <c r="L45" s="194"/>
      <c r="M45" s="146"/>
      <c r="N45" s="194"/>
      <c r="O45" s="146"/>
      <c r="P45" s="194"/>
      <c r="Q45" s="146"/>
      <c r="R45" s="194"/>
      <c r="S45" s="200">
        <f>IFERROR((SUM(max('CE-I-331'!C44,'CE-I-331'!D44),max('CE-I-331'!E44,'CE-I-331'!F44),max('CE-I-331'!G44,'CE-I-331'!H44),max('CE-I-331'!I44,'CE-I-331'!J44))/4),"")</f>
        <v>0</v>
      </c>
      <c r="T45" s="200">
        <f>IFERROR((SUM(max('CE-I-331'!K44,'CE-I-331'!L44),max('CE-I-331'!M44,'CE-I-331'!N44),max('CE-I-331'!O44,'CE-I-331'!P44),max('CE-I-331'!Q44,'CE-I-331'!R44))/4),"")</f>
        <v>0</v>
      </c>
      <c r="U45" s="200">
        <f t="shared" si="1"/>
        <v>0</v>
      </c>
      <c r="V45" s="200">
        <f t="shared" si="2"/>
        <v>0</v>
      </c>
      <c r="W45" s="255">
        <f t="shared" si="3"/>
        <v>0</v>
      </c>
    </row>
    <row r="46" ht="30.0" customHeight="1">
      <c r="A46" s="193">
        <v>42.0</v>
      </c>
      <c r="B46" s="128" t="str">
        <f>'3A 2025 - 2026 DATOS DEL ESTUDI'!B45</f>
        <v>Crisleydi  Turbí</v>
      </c>
      <c r="C46" s="146"/>
      <c r="D46" s="194"/>
      <c r="E46" s="146"/>
      <c r="F46" s="194"/>
      <c r="G46" s="146"/>
      <c r="H46" s="194"/>
      <c r="I46" s="146"/>
      <c r="J46" s="194"/>
      <c r="K46" s="146"/>
      <c r="L46" s="194"/>
      <c r="M46" s="146"/>
      <c r="N46" s="194"/>
      <c r="O46" s="146"/>
      <c r="P46" s="194"/>
      <c r="Q46" s="146"/>
      <c r="R46" s="194"/>
      <c r="S46" s="200">
        <f>IFERROR((SUM(max('CE-I-331'!C45,'CE-I-331'!D45),max('CE-I-331'!E45,'CE-I-331'!F45),max('CE-I-331'!G45,'CE-I-331'!H45),max('CE-I-331'!I45,'CE-I-331'!J45))/4),"")</f>
        <v>0</v>
      </c>
      <c r="T46" s="200">
        <f>IFERROR((SUM(max('CE-I-331'!K45,'CE-I-331'!L45),max('CE-I-331'!M45,'CE-I-331'!N45),max('CE-I-331'!O45,'CE-I-331'!P45),max('CE-I-331'!Q45,'CE-I-331'!R45))/4),"")</f>
        <v>0</v>
      </c>
      <c r="U46" s="200">
        <f t="shared" si="1"/>
        <v>0</v>
      </c>
      <c r="V46" s="200">
        <f t="shared" si="2"/>
        <v>0</v>
      </c>
      <c r="W46" s="255">
        <f t="shared" si="3"/>
        <v>0</v>
      </c>
    </row>
    <row r="47" ht="30.0" customHeight="1">
      <c r="A47" s="193">
        <v>43.0</v>
      </c>
      <c r="B47" s="128" t="str">
        <f>'3A 2025 - 2026 DATOS DEL ESTUDI'!B46</f>
        <v>Jhoangel Rafael Vargas Ulloa</v>
      </c>
      <c r="C47" s="146"/>
      <c r="D47" s="194"/>
      <c r="E47" s="146"/>
      <c r="F47" s="194"/>
      <c r="G47" s="146"/>
      <c r="H47" s="194"/>
      <c r="I47" s="146"/>
      <c r="J47" s="194"/>
      <c r="K47" s="146"/>
      <c r="L47" s="194"/>
      <c r="M47" s="146"/>
      <c r="N47" s="194"/>
      <c r="O47" s="146"/>
      <c r="P47" s="194"/>
      <c r="Q47" s="146"/>
      <c r="R47" s="194"/>
      <c r="S47" s="200">
        <f>IFERROR((SUM(max('CE-I-331'!C46,'CE-I-331'!D46),max('CE-I-331'!E46,'CE-I-331'!F46),max('CE-I-331'!G46,'CE-I-331'!H46),max('CE-I-331'!I46,'CE-I-331'!J46))/4),"")</f>
        <v>0</v>
      </c>
      <c r="T47" s="200">
        <f>IFERROR((SUM(max('CE-I-331'!K46,'CE-I-331'!L46),max('CE-I-331'!M46,'CE-I-331'!N46),max('CE-I-331'!O46,'CE-I-331'!P46),max('CE-I-331'!Q46,'CE-I-331'!R46))/4),"")</f>
        <v>0</v>
      </c>
      <c r="U47" s="200">
        <f t="shared" si="1"/>
        <v>0</v>
      </c>
      <c r="V47" s="200">
        <f t="shared" si="2"/>
        <v>0</v>
      </c>
      <c r="W47" s="255">
        <f t="shared" si="3"/>
        <v>0</v>
      </c>
    </row>
    <row r="48" ht="30.0" customHeight="1">
      <c r="A48" s="193">
        <v>44.0</v>
      </c>
      <c r="B48" s="128" t="str">
        <f>'3A 2025 - 2026 DATOS DEL ESTUDI'!B47</f>
        <v>Leslie  Cruz Espinal</v>
      </c>
      <c r="C48" s="146"/>
      <c r="D48" s="194"/>
      <c r="E48" s="146"/>
      <c r="F48" s="194"/>
      <c r="G48" s="146"/>
      <c r="H48" s="194"/>
      <c r="I48" s="146"/>
      <c r="J48" s="194"/>
      <c r="K48" s="146"/>
      <c r="L48" s="194"/>
      <c r="M48" s="146"/>
      <c r="N48" s="194"/>
      <c r="O48" s="146"/>
      <c r="P48" s="194"/>
      <c r="Q48" s="146"/>
      <c r="R48" s="194"/>
      <c r="S48" s="200">
        <f>IFERROR((SUM(max('CE-I-331'!C47,'CE-I-331'!D47),max('CE-I-331'!E47,'CE-I-331'!F47),max('CE-I-331'!G47,'CE-I-331'!H47),max('CE-I-331'!I47,'CE-I-331'!J47))/4),"")</f>
        <v>0</v>
      </c>
      <c r="T48" s="200">
        <f>IFERROR((SUM(max('CE-I-331'!K47,'CE-I-331'!L47),max('CE-I-331'!M47,'CE-I-331'!N47),max('CE-I-331'!O47,'CE-I-331'!P47),max('CE-I-331'!Q47,'CE-I-331'!R47))/4),"")</f>
        <v>0</v>
      </c>
      <c r="U48" s="200">
        <f t="shared" si="1"/>
        <v>0</v>
      </c>
      <c r="V48" s="200">
        <f t="shared" si="2"/>
        <v>0</v>
      </c>
      <c r="W48" s="255">
        <f t="shared" si="3"/>
        <v>0</v>
      </c>
    </row>
    <row r="49" ht="30.0" customHeight="1">
      <c r="A49" s="193">
        <v>45.0</v>
      </c>
      <c r="B49" s="128" t="str">
        <f>'3A 2025 - 2026 DATOS DEL ESTUDI'!B48</f>
        <v/>
      </c>
      <c r="C49" s="146"/>
      <c r="D49" s="194"/>
      <c r="E49" s="146"/>
      <c r="F49" s="194"/>
      <c r="G49" s="146"/>
      <c r="H49" s="194"/>
      <c r="I49" s="146"/>
      <c r="J49" s="194"/>
      <c r="K49" s="146"/>
      <c r="L49" s="194"/>
      <c r="M49" s="146"/>
      <c r="N49" s="194"/>
      <c r="O49" s="146"/>
      <c r="P49" s="194"/>
      <c r="Q49" s="146"/>
      <c r="R49" s="194"/>
      <c r="S49" s="200">
        <f>IFERROR((SUM(max('CE-I-331'!C48,'CE-I-331'!D48),max('CE-I-331'!E48,'CE-I-331'!F48),max('CE-I-331'!G48,'CE-I-331'!H48),max('CE-I-331'!I48,'CE-I-331'!J48))/4),"")</f>
        <v>0</v>
      </c>
      <c r="T49" s="200">
        <f>IFERROR((SUM(max('CE-I-331'!K48,'CE-I-331'!L48),max('CE-I-331'!M48,'CE-I-331'!N48),max('CE-I-331'!O48,'CE-I-331'!P48),max('CE-I-331'!Q48,'CE-I-331'!R48))/4),"")</f>
        <v>0</v>
      </c>
      <c r="U49" s="200">
        <f t="shared" si="1"/>
        <v>0</v>
      </c>
      <c r="V49" s="200">
        <f t="shared" si="2"/>
        <v>0</v>
      </c>
      <c r="W49" s="255">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D5:D49">
    <cfRule type="expression" dxfId="5" priority="1">
      <formula>C5&lt;=69</formula>
    </cfRule>
  </conditionalFormatting>
  <conditionalFormatting sqref="D5:D49">
    <cfRule type="expression" dxfId="6" priority="2">
      <formula>C5&gt;=70</formula>
    </cfRule>
  </conditionalFormatting>
  <conditionalFormatting sqref="F5:F49">
    <cfRule type="expression" dxfId="5" priority="3">
      <formula>E5&lt;=69</formula>
    </cfRule>
  </conditionalFormatting>
  <conditionalFormatting sqref="F5:F49">
    <cfRule type="expression" dxfId="6" priority="4">
      <formula>E5&gt;=70</formula>
    </cfRule>
  </conditionalFormatting>
  <conditionalFormatting sqref="H5:H49">
    <cfRule type="expression" dxfId="5" priority="5">
      <formula>G5&lt;=69</formula>
    </cfRule>
  </conditionalFormatting>
  <conditionalFormatting sqref="H5:H49">
    <cfRule type="expression" dxfId="6" priority="6">
      <formula>G5&gt;=70</formula>
    </cfRule>
  </conditionalFormatting>
  <conditionalFormatting sqref="J5:J49">
    <cfRule type="expression" dxfId="5" priority="7">
      <formula>I5&lt;=69</formula>
    </cfRule>
  </conditionalFormatting>
  <conditionalFormatting sqref="J5:J49">
    <cfRule type="expression" dxfId="6" priority="8">
      <formula>"&gt;=70"</formula>
    </cfRule>
  </conditionalFormatting>
  <conditionalFormatting sqref="L5:L49">
    <cfRule type="expression" dxfId="5" priority="9">
      <formula>K5&lt;=69</formula>
    </cfRule>
  </conditionalFormatting>
  <conditionalFormatting sqref="L5:L49">
    <cfRule type="expression" dxfId="6" priority="10">
      <formula>K5&gt;=70</formula>
    </cfRule>
  </conditionalFormatting>
  <conditionalFormatting sqref="N5:N49">
    <cfRule type="expression" dxfId="5" priority="11">
      <formula>M5&lt;=69</formula>
    </cfRule>
  </conditionalFormatting>
  <conditionalFormatting sqref="N5:N49">
    <cfRule type="expression" dxfId="6" priority="12">
      <formula>M5&gt;=70</formula>
    </cfRule>
  </conditionalFormatting>
  <conditionalFormatting sqref="P5:P49">
    <cfRule type="expression" dxfId="5" priority="13">
      <formula>O5&lt;=69</formula>
    </cfRule>
  </conditionalFormatting>
  <conditionalFormatting sqref="P5:P49">
    <cfRule type="expression" dxfId="6" priority="14">
      <formula>O5&gt;=70</formula>
    </cfRule>
  </conditionalFormatting>
  <conditionalFormatting sqref="R5:R49">
    <cfRule type="expression" dxfId="5" priority="15">
      <formula>Q5&lt;=69</formula>
    </cfRule>
  </conditionalFormatting>
  <conditionalFormatting sqref="R5:R49">
    <cfRule type="expression" dxfId="6" priority="16">
      <formula>Q5&gt;=70</formula>
    </cfRule>
  </conditionalFormatting>
  <conditionalFormatting sqref="S5:W49">
    <cfRule type="cellIs" dxfId="8" priority="17" operator="equal">
      <formula>0</formula>
    </cfRule>
  </conditionalFormatting>
  <conditionalFormatting sqref="W5:W49">
    <cfRule type="cellIs" dxfId="9" priority="18" operator="greaterThanOrEqual">
      <formula>70</formula>
    </cfRule>
  </conditionalFormatting>
  <conditionalFormatting sqref="C5:R49">
    <cfRule type="cellIs" dxfId="7" priority="19" operator="lessThanOrEqual">
      <formula>69</formula>
    </cfRule>
  </conditionalFormatting>
  <conditionalFormatting sqref="W1:W49">
    <cfRule type="cellIs" dxfId="10"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hidden="1" min="1" max="1" width="43.38"/>
    <col customWidth="1" min="2" max="2" width="9.75"/>
    <col customWidth="1" min="3" max="3" width="3.25"/>
    <col customWidth="1" min="4" max="4" width="49.13"/>
    <col customWidth="1" min="5" max="9" width="10.38"/>
    <col customWidth="1" hidden="1" min="10" max="13" width="8.88"/>
    <col customWidth="1" min="14" max="15" width="8.88"/>
    <col customWidth="1" min="16" max="19" width="8.0"/>
    <col customWidth="1" min="20" max="23" width="9.63"/>
    <col customWidth="1" min="24" max="26" width="8.88"/>
  </cols>
  <sheetData>
    <row r="1">
      <c r="A1" s="202"/>
      <c r="B1" s="202"/>
      <c r="C1" s="202" t="s">
        <v>698</v>
      </c>
      <c r="Z1" s="202"/>
    </row>
    <row r="2">
      <c r="A2" s="203"/>
      <c r="B2" s="203"/>
      <c r="C2" s="204" t="s">
        <v>541</v>
      </c>
      <c r="E2" s="205" t="str">
        <f>ALEI325!H2</f>
        <v/>
      </c>
      <c r="F2" s="11"/>
      <c r="G2" s="11"/>
      <c r="H2" s="11"/>
      <c r="I2" s="11"/>
      <c r="J2" s="11"/>
      <c r="K2" s="11"/>
      <c r="L2" s="11"/>
      <c r="M2" s="11"/>
      <c r="N2" s="11"/>
      <c r="O2" s="11"/>
      <c r="P2" s="11"/>
      <c r="Q2" s="11"/>
      <c r="R2" s="11"/>
      <c r="S2" s="11"/>
      <c r="T2" s="11"/>
      <c r="U2" s="11"/>
      <c r="V2" s="11"/>
      <c r="W2" s="11"/>
      <c r="X2" s="11"/>
      <c r="Y2" s="11"/>
      <c r="Z2" s="202"/>
    </row>
    <row r="3" ht="15.0" customHeight="1">
      <c r="A3" s="206"/>
      <c r="B3" s="206"/>
      <c r="C3" s="206"/>
    </row>
    <row r="4">
      <c r="A4" s="207" t="s">
        <v>103</v>
      </c>
      <c r="B4" s="207" t="s">
        <v>552</v>
      </c>
      <c r="C4" s="256"/>
      <c r="D4" s="151" t="s">
        <v>649</v>
      </c>
      <c r="E4" s="208" t="s">
        <v>650</v>
      </c>
      <c r="F4" s="15"/>
      <c r="G4" s="15"/>
      <c r="H4" s="16"/>
      <c r="I4" s="151" t="s">
        <v>651</v>
      </c>
      <c r="J4" s="257" t="s">
        <v>652</v>
      </c>
      <c r="K4" s="15"/>
      <c r="L4" s="15"/>
      <c r="M4" s="15"/>
      <c r="N4" s="16"/>
      <c r="O4" s="197" t="s">
        <v>653</v>
      </c>
      <c r="P4" s="15"/>
      <c r="Q4" s="15"/>
      <c r="R4" s="16"/>
      <c r="S4" s="197" t="s">
        <v>654</v>
      </c>
      <c r="T4" s="15"/>
      <c r="U4" s="15"/>
      <c r="V4" s="16"/>
      <c r="W4" s="197" t="s">
        <v>655</v>
      </c>
      <c r="X4" s="16"/>
      <c r="Y4" s="197" t="s">
        <v>656</v>
      </c>
      <c r="Z4" s="16"/>
    </row>
    <row r="5">
      <c r="A5" s="47"/>
      <c r="B5" s="47"/>
      <c r="C5" s="43"/>
      <c r="D5" s="47"/>
      <c r="E5" s="210" t="s">
        <v>657</v>
      </c>
      <c r="F5" s="211" t="s">
        <v>658</v>
      </c>
      <c r="G5" s="211" t="s">
        <v>659</v>
      </c>
      <c r="H5" s="211" t="s">
        <v>660</v>
      </c>
      <c r="I5" s="47"/>
      <c r="J5" s="213" t="s">
        <v>699</v>
      </c>
      <c r="K5" s="214" t="s">
        <v>700</v>
      </c>
      <c r="L5" s="214" t="s">
        <v>701</v>
      </c>
      <c r="M5" s="214" t="s">
        <v>702</v>
      </c>
      <c r="N5" s="215" t="s">
        <v>661</v>
      </c>
      <c r="O5" s="216" t="s">
        <v>662</v>
      </c>
      <c r="P5" s="217" t="s">
        <v>663</v>
      </c>
      <c r="Q5" s="216" t="s">
        <v>664</v>
      </c>
      <c r="R5" s="151" t="s">
        <v>665</v>
      </c>
      <c r="S5" s="216" t="s">
        <v>666</v>
      </c>
      <c r="T5" s="216" t="s">
        <v>667</v>
      </c>
      <c r="U5" s="216" t="s">
        <v>668</v>
      </c>
      <c r="V5" s="220" t="s">
        <v>703</v>
      </c>
      <c r="W5" s="216" t="s">
        <v>670</v>
      </c>
      <c r="X5" s="220" t="s">
        <v>671</v>
      </c>
      <c r="Y5" s="151" t="s">
        <v>579</v>
      </c>
      <c r="Z5" s="151" t="s">
        <v>672</v>
      </c>
    </row>
    <row r="6" ht="30.0" customHeight="1">
      <c r="A6" s="43"/>
      <c r="B6" s="43"/>
      <c r="C6" s="193" t="s">
        <v>555</v>
      </c>
      <c r="D6" s="43"/>
      <c r="E6" s="43"/>
      <c r="F6" s="12"/>
      <c r="G6" s="12"/>
      <c r="H6" s="12"/>
      <c r="I6" s="43"/>
      <c r="J6" s="43"/>
      <c r="K6" s="12"/>
      <c r="L6" s="12"/>
      <c r="M6" s="12"/>
      <c r="N6" s="12"/>
      <c r="O6" s="43"/>
      <c r="P6" s="43"/>
      <c r="Q6" s="43"/>
      <c r="R6" s="43"/>
      <c r="S6" s="43"/>
      <c r="T6" s="43"/>
      <c r="U6" s="43"/>
      <c r="V6" s="43"/>
      <c r="W6" s="43"/>
      <c r="X6" s="43"/>
      <c r="Y6" s="43"/>
      <c r="Z6" s="43"/>
    </row>
    <row r="7" ht="30.0" customHeight="1">
      <c r="A7" s="222" t="str">
        <f>'3A 2025 - 2026 DATOS DEL ESTUDI'!M4</f>
        <v/>
      </c>
      <c r="B7" s="258">
        <f>'3A 2025 - 2026 DATOS DEL ESTUDI'!N4</f>
        <v>32586041</v>
      </c>
      <c r="C7" s="224">
        <v>1.0</v>
      </c>
      <c r="D7" s="225" t="str">
        <f>'3A 2025 - 2026 DATOS DEL ESTUDI'!B4</f>
        <v>Jadiel De Jesús Acosta Peña</v>
      </c>
      <c r="E7" s="228">
        <f>'CE-I-3131'!S5</f>
        <v>0</v>
      </c>
      <c r="F7" s="228">
        <f>'CE-I-3131'!T5</f>
        <v>0</v>
      </c>
      <c r="G7" s="228">
        <f>'CE-I-3131'!U5</f>
        <v>0</v>
      </c>
      <c r="H7" s="231">
        <f>'CE-I-3131'!V5</f>
        <v>0</v>
      </c>
      <c r="I7" s="228">
        <f t="shared" ref="I7:I51" si="1">SUM(E7:H7)/4</f>
        <v>0</v>
      </c>
      <c r="J7" s="229" t="str">
        <f>IFERROR(CONCATENATE(SUM(ALEI321!Y7,ALEI321!BB7,ALEI322!Y7),"/",(SUM(ALEI321!$Z$4,ALEI321!$BC$4,ALEI322!$Z$4))),"")</f>
        <v>0/0</v>
      </c>
      <c r="K7" s="228"/>
      <c r="L7" s="228"/>
      <c r="M7" s="228"/>
      <c r="N7" s="259">
        <f>IFERROR((SUM(ALEI321!Z7,ALEI321!BC7,ALEI322!Z7,ALEI322!BC7,ALEI323!Z7,ALEI323!BC7,ALEI324!Z7,ALEI324!BC7,ALEI325!Z7,ALEI325!BC7)/9),"")</f>
        <v>0</v>
      </c>
      <c r="O7" s="231">
        <f t="shared" ref="O7:O51" si="2">IF(I7&lt;=69,I7*0.5,"")</f>
        <v>0</v>
      </c>
      <c r="P7" s="231"/>
      <c r="Q7" s="231" t="str">
        <f t="shared" ref="Q7:Q51" si="3">IF(P7="","", IFERROR((P7*0.5),""))</f>
        <v/>
      </c>
      <c r="R7" s="228">
        <f t="shared" ref="R7:R51" si="4">IF(O7="","",IFERROR((ROUND(O7+Q7,0)),0))</f>
        <v>0</v>
      </c>
      <c r="S7" s="231">
        <f t="shared" ref="S7:S51" si="5">IF(I7="","",IF(R7&lt;=69, IFERROR((I7*0.3),0),""))</f>
        <v>0</v>
      </c>
      <c r="T7" s="231"/>
      <c r="U7" s="231" t="str">
        <f t="shared" ref="U7:U51" si="6">IF(T7="","", IFERROR((T7*0.7),0))</f>
        <v/>
      </c>
      <c r="V7" s="228">
        <f t="shared" ref="V7:V51" si="7">IF(S7="","",IFERROR((ROUND(S7+U7,0)),""))</f>
        <v>0</v>
      </c>
      <c r="W7" s="235" t="str">
        <f t="shared" ref="W7:W51" si="8">IF(COUNT(I7:L7)=4, IF(OR(M7&gt;=70,R7&gt;=70,V7&gt;=70),"A",""),"")</f>
        <v/>
      </c>
      <c r="X7" s="260" t="str">
        <f t="shared" ref="X7:X51" si="9">IF(COUNT(I7:L7)=4, IF(W7="A","","R"),"")</f>
        <v/>
      </c>
      <c r="Y7" s="235" t="str">
        <f t="shared" ref="Y7:Y51" si="10">IF(COUNT(E7:H7)=4, IF(OR(I7&gt;=70,R7&gt;=70,V7&gt;=70),"A",""),"")</f>
        <v/>
      </c>
      <c r="Z7" s="261" t="str">
        <f t="shared" ref="Z7:Z51" si="11">IF(COUNT(E7:H7)=4, IF(Y7="A","","R"),"")</f>
        <v>R</v>
      </c>
    </row>
    <row r="8" ht="30.0" customHeight="1">
      <c r="A8" s="237" t="str">
        <f>'3A 2025 - 2026 DATOS DEL ESTUDI'!M5</f>
        <v/>
      </c>
      <c r="B8" s="262">
        <f>'3A 2025 - 2026 DATOS DEL ESTUDI'!N5</f>
        <v>6954636</v>
      </c>
      <c r="C8" s="239">
        <v>2.0</v>
      </c>
      <c r="D8" s="225" t="str">
        <f>'3A 2025 - 2026 DATOS DEL ESTUDI'!B5</f>
        <v>Daniel  Elía Almonte Martínez</v>
      </c>
      <c r="E8" s="228">
        <f>'CE-I-3131'!S6</f>
        <v>0</v>
      </c>
      <c r="F8" s="228">
        <f>'CE-I-3131'!T6</f>
        <v>0</v>
      </c>
      <c r="G8" s="228">
        <f>'CE-I-3131'!U6</f>
        <v>0</v>
      </c>
      <c r="H8" s="231">
        <f>'CE-I-3131'!V6</f>
        <v>0</v>
      </c>
      <c r="I8" s="228">
        <f t="shared" si="1"/>
        <v>0</v>
      </c>
      <c r="J8" s="229" t="str">
        <f>IFERROR(CONCATENATE(SUM(ALEI321!Y8,ALEI321!BB8,ALEI322!Y8),"/",(SUM(ALEI321!$Z$4,ALEI321!$BC$4,ALEI322!$Z$4))),"")</f>
        <v>0/0</v>
      </c>
      <c r="K8" s="228"/>
      <c r="L8" s="228"/>
      <c r="M8" s="228"/>
      <c r="N8" s="259">
        <f>IFERROR((SUM(ALEI321!Z8,ALEI321!BC8,ALEI322!Z8,ALEI322!BC8,ALEI323!Z8,ALEI323!BC8,ALEI324!Z8,ALEI324!BC8,ALEI325!Z8,ALEI325!BC8)/9),"")</f>
        <v>0</v>
      </c>
      <c r="O8" s="231">
        <f t="shared" si="2"/>
        <v>0</v>
      </c>
      <c r="P8" s="231"/>
      <c r="Q8" s="231" t="str">
        <f t="shared" si="3"/>
        <v/>
      </c>
      <c r="R8" s="228">
        <f t="shared" si="4"/>
        <v>0</v>
      </c>
      <c r="S8" s="231">
        <f t="shared" si="5"/>
        <v>0</v>
      </c>
      <c r="T8" s="231"/>
      <c r="U8" s="231" t="str">
        <f t="shared" si="6"/>
        <v/>
      </c>
      <c r="V8" s="228">
        <f t="shared" si="7"/>
        <v>0</v>
      </c>
      <c r="W8" s="235" t="str">
        <f t="shared" si="8"/>
        <v/>
      </c>
      <c r="X8" s="260" t="str">
        <f t="shared" si="9"/>
        <v/>
      </c>
      <c r="Y8" s="235" t="str">
        <f t="shared" si="10"/>
        <v/>
      </c>
      <c r="Z8" s="261" t="str">
        <f t="shared" si="11"/>
        <v>R</v>
      </c>
    </row>
    <row r="9" ht="30.0" customHeight="1">
      <c r="A9" s="237" t="str">
        <f>'3A 2025 - 2026 DATOS DEL ESTUDI'!M6</f>
        <v/>
      </c>
      <c r="B9" s="262">
        <f>'3A 2025 - 2026 DATOS DEL ESTUDI'!N6</f>
        <v>32743589</v>
      </c>
      <c r="C9" s="239">
        <v>3.0</v>
      </c>
      <c r="D9" s="225" t="str">
        <f>'3A 2025 - 2026 DATOS DEL ESTUDI'!B6</f>
        <v>Isaac  Ángeles Liriano</v>
      </c>
      <c r="E9" s="228">
        <f>'CE-I-3131'!S7</f>
        <v>0</v>
      </c>
      <c r="F9" s="228">
        <f>'CE-I-3131'!T7</f>
        <v>0</v>
      </c>
      <c r="G9" s="228">
        <f>'CE-I-3131'!U7</f>
        <v>0</v>
      </c>
      <c r="H9" s="231">
        <f>'CE-I-3131'!V7</f>
        <v>0</v>
      </c>
      <c r="I9" s="228">
        <f t="shared" si="1"/>
        <v>0</v>
      </c>
      <c r="J9" s="229" t="str">
        <f>IFERROR(CONCATENATE(SUM(ALEI321!Y9,ALEI321!BB9,ALEI322!Y9),"/",(SUM(ALEI321!$Z$4,ALEI321!$BC$4,ALEI322!$Z$4))),"")</f>
        <v>0/0</v>
      </c>
      <c r="K9" s="228"/>
      <c r="L9" s="228"/>
      <c r="M9" s="228"/>
      <c r="N9" s="259">
        <f>IFERROR((SUM(ALEI321!Z9,ALEI321!BC9,ALEI322!Z9,ALEI322!BC9,ALEI323!Z9,ALEI323!BC9,ALEI324!Z9,ALEI324!BC9,ALEI325!Z9,ALEI325!BC9)/9),"")</f>
        <v>0</v>
      </c>
      <c r="O9" s="231">
        <f t="shared" si="2"/>
        <v>0</v>
      </c>
      <c r="P9" s="231"/>
      <c r="Q9" s="231" t="str">
        <f t="shared" si="3"/>
        <v/>
      </c>
      <c r="R9" s="228">
        <f t="shared" si="4"/>
        <v>0</v>
      </c>
      <c r="S9" s="231">
        <f t="shared" si="5"/>
        <v>0</v>
      </c>
      <c r="T9" s="231"/>
      <c r="U9" s="231" t="str">
        <f t="shared" si="6"/>
        <v/>
      </c>
      <c r="V9" s="228">
        <f t="shared" si="7"/>
        <v>0</v>
      </c>
      <c r="W9" s="235" t="str">
        <f t="shared" si="8"/>
        <v/>
      </c>
      <c r="X9" s="260" t="str">
        <f t="shared" si="9"/>
        <v/>
      </c>
      <c r="Y9" s="235" t="str">
        <f t="shared" si="10"/>
        <v/>
      </c>
      <c r="Z9" s="261" t="str">
        <f t="shared" si="11"/>
        <v>R</v>
      </c>
    </row>
    <row r="10" ht="30.0" customHeight="1">
      <c r="A10" s="237" t="str">
        <f>'3A 2025 - 2026 DATOS DEL ESTUDI'!M7</f>
        <v/>
      </c>
      <c r="B10" s="262">
        <f>'3A 2025 - 2026 DATOS DEL ESTUDI'!N7</f>
        <v>32899338</v>
      </c>
      <c r="C10" s="239">
        <v>4.0</v>
      </c>
      <c r="D10" s="225" t="str">
        <f>'3A 2025 - 2026 DATOS DEL ESTUDI'!B7</f>
        <v>Melaniee  Aquino  Estrella</v>
      </c>
      <c r="E10" s="228">
        <f>'CE-I-3131'!S8</f>
        <v>0</v>
      </c>
      <c r="F10" s="228">
        <f>'CE-I-3131'!T8</f>
        <v>0</v>
      </c>
      <c r="G10" s="228">
        <f>'CE-I-3131'!U8</f>
        <v>0</v>
      </c>
      <c r="H10" s="231">
        <f>'CE-I-3131'!V8</f>
        <v>0</v>
      </c>
      <c r="I10" s="228">
        <f t="shared" si="1"/>
        <v>0</v>
      </c>
      <c r="J10" s="229" t="str">
        <f>IFERROR(CONCATENATE(SUM(ALEI321!Y10,ALEI321!BB10,ALEI322!Y10),"/",(SUM(ALEI321!$Z$4,ALEI321!$BC$4,ALEI322!$Z$4))),"")</f>
        <v>0/0</v>
      </c>
      <c r="K10" s="228"/>
      <c r="L10" s="228"/>
      <c r="M10" s="228"/>
      <c r="N10" s="259">
        <f>IFERROR((SUM(ALEI321!Z10,ALEI321!BC10,ALEI322!Z10,ALEI322!BC10,ALEI323!Z10,ALEI323!BC10,ALEI324!Z10,ALEI324!BC10,ALEI325!Z10,ALEI325!BC10)/9),"")</f>
        <v>0</v>
      </c>
      <c r="O10" s="231">
        <f t="shared" si="2"/>
        <v>0</v>
      </c>
      <c r="P10" s="231"/>
      <c r="Q10" s="231" t="str">
        <f t="shared" si="3"/>
        <v/>
      </c>
      <c r="R10" s="228">
        <f t="shared" si="4"/>
        <v>0</v>
      </c>
      <c r="S10" s="231">
        <f t="shared" si="5"/>
        <v>0</v>
      </c>
      <c r="T10" s="231"/>
      <c r="U10" s="231" t="str">
        <f t="shared" si="6"/>
        <v/>
      </c>
      <c r="V10" s="228">
        <f t="shared" si="7"/>
        <v>0</v>
      </c>
      <c r="W10" s="235" t="str">
        <f t="shared" si="8"/>
        <v/>
      </c>
      <c r="X10" s="260" t="str">
        <f t="shared" si="9"/>
        <v/>
      </c>
      <c r="Y10" s="235" t="str">
        <f t="shared" si="10"/>
        <v/>
      </c>
      <c r="Z10" s="261" t="str">
        <f t="shared" si="11"/>
        <v>R</v>
      </c>
    </row>
    <row r="11" ht="30.0" customHeight="1">
      <c r="A11" s="237" t="str">
        <f>'3A 2025 - 2026 DATOS DEL ESTUDI'!M8</f>
        <v/>
      </c>
      <c r="B11" s="262">
        <f>'3A 2025 - 2026 DATOS DEL ESTUDI'!N8</f>
        <v>33109621</v>
      </c>
      <c r="C11" s="239">
        <v>5.0</v>
      </c>
      <c r="D11" s="225" t="str">
        <f>'3A 2025 - 2026 DATOS DEL ESTUDI'!B8</f>
        <v>Jennifer  Asenjo  De Los Santos TRANSFERIDA 10/12/25</v>
      </c>
      <c r="E11" s="228">
        <f>'CE-I-3131'!S9</f>
        <v>0</v>
      </c>
      <c r="F11" s="228">
        <f>'CE-I-3131'!T9</f>
        <v>0</v>
      </c>
      <c r="G11" s="228">
        <f>'CE-I-3131'!U9</f>
        <v>0</v>
      </c>
      <c r="H11" s="231">
        <f>'CE-I-3131'!V9</f>
        <v>0</v>
      </c>
      <c r="I11" s="228">
        <f t="shared" si="1"/>
        <v>0</v>
      </c>
      <c r="J11" s="229" t="str">
        <f>IFERROR(CONCATENATE(SUM(ALEI321!Y11,ALEI321!BB11,ALEI322!Y11),"/",(SUM(ALEI321!$Z$4,ALEI321!$BC$4,ALEI322!$Z$4))),"")</f>
        <v>0/0</v>
      </c>
      <c r="K11" s="228"/>
      <c r="L11" s="228"/>
      <c r="M11" s="228"/>
      <c r="N11" s="259">
        <f>IFERROR((SUM(ALEI321!Z11,ALEI321!BC11,ALEI322!Z11,ALEI322!BC11,ALEI323!Z11,ALEI323!BC11,ALEI324!Z11,ALEI324!BC11,ALEI325!Z11,ALEI325!BC11)/9),"")</f>
        <v>0</v>
      </c>
      <c r="O11" s="231">
        <f t="shared" si="2"/>
        <v>0</v>
      </c>
      <c r="P11" s="231"/>
      <c r="Q11" s="231" t="str">
        <f t="shared" si="3"/>
        <v/>
      </c>
      <c r="R11" s="228">
        <f t="shared" si="4"/>
        <v>0</v>
      </c>
      <c r="S11" s="231">
        <f t="shared" si="5"/>
        <v>0</v>
      </c>
      <c r="T11" s="231"/>
      <c r="U11" s="231" t="str">
        <f t="shared" si="6"/>
        <v/>
      </c>
      <c r="V11" s="228">
        <f t="shared" si="7"/>
        <v>0</v>
      </c>
      <c r="W11" s="235" t="str">
        <f t="shared" si="8"/>
        <v/>
      </c>
      <c r="X11" s="260" t="str">
        <f t="shared" si="9"/>
        <v/>
      </c>
      <c r="Y11" s="235" t="str">
        <f t="shared" si="10"/>
        <v/>
      </c>
      <c r="Z11" s="261" t="str">
        <f t="shared" si="11"/>
        <v>R</v>
      </c>
    </row>
    <row r="12" ht="30.0" customHeight="1">
      <c r="A12" s="237" t="str">
        <f>'3A 2025 - 2026 DATOS DEL ESTUDI'!M9</f>
        <v/>
      </c>
      <c r="B12" s="262">
        <f>'3A 2025 - 2026 DATOS DEL ESTUDI'!N9</f>
        <v>32678295</v>
      </c>
      <c r="C12" s="239">
        <v>6.0</v>
      </c>
      <c r="D12" s="225" t="str">
        <f>'3A 2025 - 2026 DATOS DEL ESTUDI'!B9</f>
        <v>Leshlie Crismayri Bautista Quezada</v>
      </c>
      <c r="E12" s="228">
        <f>'CE-I-3131'!S10</f>
        <v>0</v>
      </c>
      <c r="F12" s="228">
        <f>'CE-I-3131'!T10</f>
        <v>0</v>
      </c>
      <c r="G12" s="228">
        <f>'CE-I-3131'!U10</f>
        <v>0</v>
      </c>
      <c r="H12" s="231">
        <f>'CE-I-3131'!V10</f>
        <v>0</v>
      </c>
      <c r="I12" s="228">
        <f t="shared" si="1"/>
        <v>0</v>
      </c>
      <c r="J12" s="229" t="str">
        <f>IFERROR(CONCATENATE(SUM(ALEI321!Y12,ALEI321!BB12,ALEI322!Y12),"/",(SUM(ALEI321!$Z$4,ALEI321!$BC$4,ALEI322!$Z$4))),"")</f>
        <v>0/0</v>
      </c>
      <c r="K12" s="228"/>
      <c r="L12" s="228"/>
      <c r="M12" s="228"/>
      <c r="N12" s="259">
        <f>IFERROR((SUM(ALEI321!Z12,ALEI321!BC12,ALEI322!Z12,ALEI322!BC12,ALEI323!Z12,ALEI323!BC12,ALEI324!Z12,ALEI324!BC12,ALEI325!Z12,ALEI325!BC12)/9),"")</f>
        <v>0</v>
      </c>
      <c r="O12" s="231">
        <f t="shared" si="2"/>
        <v>0</v>
      </c>
      <c r="P12" s="231"/>
      <c r="Q12" s="231" t="str">
        <f t="shared" si="3"/>
        <v/>
      </c>
      <c r="R12" s="228">
        <f t="shared" si="4"/>
        <v>0</v>
      </c>
      <c r="S12" s="231">
        <f t="shared" si="5"/>
        <v>0</v>
      </c>
      <c r="T12" s="231"/>
      <c r="U12" s="231" t="str">
        <f t="shared" si="6"/>
        <v/>
      </c>
      <c r="V12" s="228">
        <f t="shared" si="7"/>
        <v>0</v>
      </c>
      <c r="W12" s="235" t="str">
        <f t="shared" si="8"/>
        <v/>
      </c>
      <c r="X12" s="260" t="str">
        <f t="shared" si="9"/>
        <v/>
      </c>
      <c r="Y12" s="235" t="str">
        <f t="shared" si="10"/>
        <v/>
      </c>
      <c r="Z12" s="261" t="str">
        <f t="shared" si="11"/>
        <v>R</v>
      </c>
    </row>
    <row r="13" ht="30.0" customHeight="1">
      <c r="A13" s="237" t="str">
        <f>'3A 2025 - 2026 DATOS DEL ESTUDI'!M10</f>
        <v/>
      </c>
      <c r="B13" s="262">
        <f>'3A 2025 - 2026 DATOS DEL ESTUDI'!N10</f>
        <v>33224927</v>
      </c>
      <c r="C13" s="239">
        <v>7.0</v>
      </c>
      <c r="D13" s="225" t="str">
        <f>'3A 2025 - 2026 DATOS DEL ESTUDI'!B10</f>
        <v>Gilber  Bello Silva</v>
      </c>
      <c r="E13" s="228">
        <f>'CE-I-3131'!S11</f>
        <v>0</v>
      </c>
      <c r="F13" s="228">
        <f>'CE-I-3131'!T11</f>
        <v>0</v>
      </c>
      <c r="G13" s="228">
        <f>'CE-I-3131'!U11</f>
        <v>0</v>
      </c>
      <c r="H13" s="231">
        <f>'CE-I-3131'!V11</f>
        <v>0</v>
      </c>
      <c r="I13" s="228">
        <f t="shared" si="1"/>
        <v>0</v>
      </c>
      <c r="J13" s="229" t="str">
        <f>IFERROR(CONCATENATE(SUM(ALEI321!Y13,ALEI321!BB13,ALEI322!Y13),"/",(SUM(ALEI321!$Z$4,ALEI321!$BC$4,ALEI322!$Z$4))),"")</f>
        <v>0/0</v>
      </c>
      <c r="K13" s="228"/>
      <c r="L13" s="228"/>
      <c r="M13" s="228"/>
      <c r="N13" s="259">
        <f>IFERROR((SUM(ALEI321!Z13,ALEI321!BC13,ALEI322!Z13,ALEI322!BC13,ALEI323!Z13,ALEI323!BC13,ALEI324!Z13,ALEI324!BC13,ALEI325!Z13,ALEI325!BC13)/9),"")</f>
        <v>0</v>
      </c>
      <c r="O13" s="231">
        <f t="shared" si="2"/>
        <v>0</v>
      </c>
      <c r="P13" s="231"/>
      <c r="Q13" s="231" t="str">
        <f t="shared" si="3"/>
        <v/>
      </c>
      <c r="R13" s="228">
        <f t="shared" si="4"/>
        <v>0</v>
      </c>
      <c r="S13" s="231">
        <f t="shared" si="5"/>
        <v>0</v>
      </c>
      <c r="T13" s="231"/>
      <c r="U13" s="231" t="str">
        <f t="shared" si="6"/>
        <v/>
      </c>
      <c r="V13" s="228">
        <f t="shared" si="7"/>
        <v>0</v>
      </c>
      <c r="W13" s="235" t="str">
        <f t="shared" si="8"/>
        <v/>
      </c>
      <c r="X13" s="260" t="str">
        <f t="shared" si="9"/>
        <v/>
      </c>
      <c r="Y13" s="235" t="str">
        <f t="shared" si="10"/>
        <v/>
      </c>
      <c r="Z13" s="261" t="str">
        <f t="shared" si="11"/>
        <v>R</v>
      </c>
    </row>
    <row r="14" ht="30.0" customHeight="1">
      <c r="A14" s="237" t="str">
        <f>'3A 2025 - 2026 DATOS DEL ESTUDI'!M11</f>
        <v/>
      </c>
      <c r="B14" s="262">
        <f>'3A 2025 - 2026 DATOS DEL ESTUDI'!N11</f>
        <v>6783589</v>
      </c>
      <c r="C14" s="239">
        <v>8.0</v>
      </c>
      <c r="D14" s="225" t="str">
        <f>'3A 2025 - 2026 DATOS DEL ESTUDI'!B11</f>
        <v>Sherlyn Mariel Bernabel Lora</v>
      </c>
      <c r="E14" s="228">
        <f>'CE-I-3131'!S12</f>
        <v>0</v>
      </c>
      <c r="F14" s="228">
        <f>'CE-I-3131'!T12</f>
        <v>0</v>
      </c>
      <c r="G14" s="228">
        <f>'CE-I-3131'!U12</f>
        <v>0</v>
      </c>
      <c r="H14" s="231">
        <f>'CE-I-3131'!V12</f>
        <v>0</v>
      </c>
      <c r="I14" s="228">
        <f t="shared" si="1"/>
        <v>0</v>
      </c>
      <c r="J14" s="229" t="str">
        <f>IFERROR(CONCATENATE(SUM(ALEI321!Y14,ALEI321!BB14,ALEI322!Y14),"/",(SUM(ALEI321!$Z$4,ALEI321!$BC$4,ALEI322!$Z$4))),"")</f>
        <v>0/0</v>
      </c>
      <c r="K14" s="228"/>
      <c r="L14" s="228"/>
      <c r="M14" s="228"/>
      <c r="N14" s="259">
        <f>IFERROR((SUM(ALEI321!Z14,ALEI321!BC14,ALEI322!Z14,ALEI322!BC14,ALEI323!Z14,ALEI323!BC14,ALEI324!Z14,ALEI324!BC14,ALEI325!Z14,ALEI325!BC14)/9),"")</f>
        <v>0</v>
      </c>
      <c r="O14" s="231">
        <f t="shared" si="2"/>
        <v>0</v>
      </c>
      <c r="P14" s="231"/>
      <c r="Q14" s="231" t="str">
        <f t="shared" si="3"/>
        <v/>
      </c>
      <c r="R14" s="228">
        <f t="shared" si="4"/>
        <v>0</v>
      </c>
      <c r="S14" s="231">
        <f t="shared" si="5"/>
        <v>0</v>
      </c>
      <c r="T14" s="231"/>
      <c r="U14" s="231" t="str">
        <f t="shared" si="6"/>
        <v/>
      </c>
      <c r="V14" s="228">
        <f t="shared" si="7"/>
        <v>0</v>
      </c>
      <c r="W14" s="235" t="str">
        <f t="shared" si="8"/>
        <v/>
      </c>
      <c r="X14" s="260" t="str">
        <f t="shared" si="9"/>
        <v/>
      </c>
      <c r="Y14" s="235" t="str">
        <f t="shared" si="10"/>
        <v/>
      </c>
      <c r="Z14" s="261" t="str">
        <f t="shared" si="11"/>
        <v>R</v>
      </c>
    </row>
    <row r="15" ht="30.0" customHeight="1">
      <c r="A15" s="237" t="str">
        <f>'3A 2025 - 2026 DATOS DEL ESTUDI'!M12</f>
        <v/>
      </c>
      <c r="B15" s="262">
        <f>'3A 2025 - 2026 DATOS DEL ESTUDI'!N12</f>
        <v>7117826</v>
      </c>
      <c r="C15" s="239">
        <v>9.0</v>
      </c>
      <c r="D15" s="225" t="str">
        <f>'3A 2025 - 2026 DATOS DEL ESTUDI'!B12</f>
        <v>Erleen  Brito Castillo</v>
      </c>
      <c r="E15" s="228">
        <f>'CE-I-3131'!S13</f>
        <v>0</v>
      </c>
      <c r="F15" s="228">
        <f>'CE-I-3131'!T13</f>
        <v>0</v>
      </c>
      <c r="G15" s="228">
        <f>'CE-I-3131'!U13</f>
        <v>0</v>
      </c>
      <c r="H15" s="231">
        <f>'CE-I-3131'!V13</f>
        <v>0</v>
      </c>
      <c r="I15" s="228">
        <f t="shared" si="1"/>
        <v>0</v>
      </c>
      <c r="J15" s="229" t="str">
        <f>IFERROR(CONCATENATE(SUM(ALEI321!Y15,ALEI321!BB15,ALEI322!Y15),"/",(SUM(ALEI321!$Z$4,ALEI321!$BC$4,ALEI322!$Z$4))),"")</f>
        <v>0/0</v>
      </c>
      <c r="K15" s="228"/>
      <c r="L15" s="228"/>
      <c r="M15" s="228"/>
      <c r="N15" s="259">
        <f>IFERROR((SUM(ALEI321!Z15,ALEI321!BC15,ALEI322!Z15,ALEI322!BC15,ALEI323!Z15,ALEI323!BC15,ALEI324!Z15,ALEI324!BC15,ALEI325!Z15,ALEI325!BC15)/9),"")</f>
        <v>0</v>
      </c>
      <c r="O15" s="231">
        <f t="shared" si="2"/>
        <v>0</v>
      </c>
      <c r="P15" s="231"/>
      <c r="Q15" s="231" t="str">
        <f t="shared" si="3"/>
        <v/>
      </c>
      <c r="R15" s="228">
        <f t="shared" si="4"/>
        <v>0</v>
      </c>
      <c r="S15" s="231">
        <f t="shared" si="5"/>
        <v>0</v>
      </c>
      <c r="T15" s="231"/>
      <c r="U15" s="231" t="str">
        <f t="shared" si="6"/>
        <v/>
      </c>
      <c r="V15" s="228">
        <f t="shared" si="7"/>
        <v>0</v>
      </c>
      <c r="W15" s="235" t="str">
        <f t="shared" si="8"/>
        <v/>
      </c>
      <c r="X15" s="260" t="str">
        <f t="shared" si="9"/>
        <v/>
      </c>
      <c r="Y15" s="235" t="str">
        <f t="shared" si="10"/>
        <v/>
      </c>
      <c r="Z15" s="261" t="str">
        <f t="shared" si="11"/>
        <v>R</v>
      </c>
    </row>
    <row r="16" ht="30.0" customHeight="1">
      <c r="A16" s="237" t="str">
        <f>'3A 2025 - 2026 DATOS DEL ESTUDI'!M13</f>
        <v/>
      </c>
      <c r="B16" s="262">
        <f>'3A 2025 - 2026 DATOS DEL ESTUDI'!N13</f>
        <v>7042227</v>
      </c>
      <c r="C16" s="239">
        <v>10.0</v>
      </c>
      <c r="D16" s="225" t="str">
        <f>'3A 2025 - 2026 DATOS DEL ESTUDI'!B13</f>
        <v>Brianny  Caraballo Guzmán</v>
      </c>
      <c r="E16" s="228">
        <f>'CE-I-3131'!S14</f>
        <v>0</v>
      </c>
      <c r="F16" s="228">
        <f>'CE-I-3131'!T14</f>
        <v>0</v>
      </c>
      <c r="G16" s="228">
        <f>'CE-I-3131'!U14</f>
        <v>0</v>
      </c>
      <c r="H16" s="231">
        <f>'CE-I-3131'!V14</f>
        <v>0</v>
      </c>
      <c r="I16" s="228">
        <f t="shared" si="1"/>
        <v>0</v>
      </c>
      <c r="J16" s="229" t="str">
        <f>IFERROR(CONCATENATE(SUM(ALEI321!Y16,ALEI321!BB16,ALEI322!Y16),"/",(SUM(ALEI321!$Z$4,ALEI321!$BC$4,ALEI322!$Z$4))),"")</f>
        <v>0/0</v>
      </c>
      <c r="K16" s="228"/>
      <c r="L16" s="228"/>
      <c r="M16" s="228"/>
      <c r="N16" s="259">
        <f>IFERROR((SUM(ALEI321!Z16,ALEI321!BC16,ALEI322!Z16,ALEI322!BC16,ALEI323!Z16,ALEI323!BC16,ALEI324!Z16,ALEI324!BC16,ALEI325!Z16,ALEI325!BC16)/9),"")</f>
        <v>0</v>
      </c>
      <c r="O16" s="231">
        <f t="shared" si="2"/>
        <v>0</v>
      </c>
      <c r="P16" s="231"/>
      <c r="Q16" s="231" t="str">
        <f t="shared" si="3"/>
        <v/>
      </c>
      <c r="R16" s="228">
        <f t="shared" si="4"/>
        <v>0</v>
      </c>
      <c r="S16" s="231">
        <f t="shared" si="5"/>
        <v>0</v>
      </c>
      <c r="T16" s="231"/>
      <c r="U16" s="231" t="str">
        <f t="shared" si="6"/>
        <v/>
      </c>
      <c r="V16" s="228">
        <f t="shared" si="7"/>
        <v>0</v>
      </c>
      <c r="W16" s="235" t="str">
        <f t="shared" si="8"/>
        <v/>
      </c>
      <c r="X16" s="260" t="str">
        <f t="shared" si="9"/>
        <v/>
      </c>
      <c r="Y16" s="235" t="str">
        <f t="shared" si="10"/>
        <v/>
      </c>
      <c r="Z16" s="261" t="str">
        <f t="shared" si="11"/>
        <v>R</v>
      </c>
    </row>
    <row r="17" ht="30.0" customHeight="1">
      <c r="A17" s="237" t="str">
        <f>'3A 2025 - 2026 DATOS DEL ESTUDI'!M14</f>
        <v/>
      </c>
      <c r="B17" s="262">
        <f>'3A 2025 - 2026 DATOS DEL ESTUDI'!N14</f>
        <v>32626669</v>
      </c>
      <c r="C17" s="239">
        <v>11.0</v>
      </c>
      <c r="D17" s="225" t="str">
        <f>'3A 2025 - 2026 DATOS DEL ESTUDI'!B14</f>
        <v>Scarlet  Castillo</v>
      </c>
      <c r="E17" s="228">
        <f>'CE-I-3131'!S15</f>
        <v>0</v>
      </c>
      <c r="F17" s="228">
        <f>'CE-I-3131'!T15</f>
        <v>0</v>
      </c>
      <c r="G17" s="228">
        <f>'CE-I-3131'!U15</f>
        <v>0</v>
      </c>
      <c r="H17" s="231">
        <f>'CE-I-3131'!V15</f>
        <v>0</v>
      </c>
      <c r="I17" s="228">
        <f t="shared" si="1"/>
        <v>0</v>
      </c>
      <c r="J17" s="229" t="str">
        <f>IFERROR(CONCATENATE(SUM(ALEI321!Y17,ALEI321!BB17,ALEI322!Y17),"/",(SUM(ALEI321!$Z$4,ALEI321!$BC$4,ALEI322!$Z$4))),"")</f>
        <v>0/0</v>
      </c>
      <c r="K17" s="228"/>
      <c r="L17" s="228"/>
      <c r="M17" s="228"/>
      <c r="N17" s="259">
        <f>IFERROR((SUM(ALEI321!Z17,ALEI321!BC17,ALEI322!Z17,ALEI322!BC17,ALEI323!Z17,ALEI323!BC17,ALEI324!Z17,ALEI324!BC17,ALEI325!Z17,ALEI325!BC17)/9),"")</f>
        <v>0</v>
      </c>
      <c r="O17" s="231">
        <f t="shared" si="2"/>
        <v>0</v>
      </c>
      <c r="P17" s="231"/>
      <c r="Q17" s="231" t="str">
        <f t="shared" si="3"/>
        <v/>
      </c>
      <c r="R17" s="228">
        <f t="shared" si="4"/>
        <v>0</v>
      </c>
      <c r="S17" s="231">
        <f t="shared" si="5"/>
        <v>0</v>
      </c>
      <c r="T17" s="231"/>
      <c r="U17" s="231" t="str">
        <f t="shared" si="6"/>
        <v/>
      </c>
      <c r="V17" s="228">
        <f t="shared" si="7"/>
        <v>0</v>
      </c>
      <c r="W17" s="235" t="str">
        <f t="shared" si="8"/>
        <v/>
      </c>
      <c r="X17" s="260" t="str">
        <f t="shared" si="9"/>
        <v/>
      </c>
      <c r="Y17" s="235" t="str">
        <f t="shared" si="10"/>
        <v/>
      </c>
      <c r="Z17" s="261" t="str">
        <f t="shared" si="11"/>
        <v>R</v>
      </c>
    </row>
    <row r="18" ht="30.0" customHeight="1">
      <c r="A18" s="237" t="str">
        <f>'3A 2025 - 2026 DATOS DEL ESTUDI'!M15</f>
        <v/>
      </c>
      <c r="B18" s="262">
        <f>'3A 2025 - 2026 DATOS DEL ESTUDI'!N15</f>
        <v>33016326</v>
      </c>
      <c r="C18" s="239">
        <v>12.0</v>
      </c>
      <c r="D18" s="225" t="str">
        <f>'3A 2025 - 2026 DATOS DEL ESTUDI'!B15</f>
        <v>Yarselin  Cruz Peña</v>
      </c>
      <c r="E18" s="228">
        <f>'CE-I-3131'!S16</f>
        <v>0</v>
      </c>
      <c r="F18" s="228">
        <f>'CE-I-3131'!T16</f>
        <v>0</v>
      </c>
      <c r="G18" s="228">
        <f>'CE-I-3131'!U16</f>
        <v>0</v>
      </c>
      <c r="H18" s="231">
        <f>'CE-I-3131'!V16</f>
        <v>0</v>
      </c>
      <c r="I18" s="228">
        <f t="shared" si="1"/>
        <v>0</v>
      </c>
      <c r="J18" s="229" t="str">
        <f>IFERROR(CONCATENATE(SUM(ALEI321!Y18,ALEI321!BB18,ALEI322!Y18),"/",(SUM(ALEI321!$Z$4,ALEI321!$BC$4,ALEI322!$Z$4))),"")</f>
        <v>0/0</v>
      </c>
      <c r="K18" s="228"/>
      <c r="L18" s="228"/>
      <c r="M18" s="228"/>
      <c r="N18" s="259">
        <f>IFERROR((SUM(ALEI321!Z18,ALEI321!BC18,ALEI322!Z18,ALEI322!BC18,ALEI323!Z18,ALEI323!BC18,ALEI324!Z18,ALEI324!BC18,ALEI325!Z18,ALEI325!BC18)/9),"")</f>
        <v>0</v>
      </c>
      <c r="O18" s="231">
        <f t="shared" si="2"/>
        <v>0</v>
      </c>
      <c r="P18" s="231"/>
      <c r="Q18" s="231" t="str">
        <f t="shared" si="3"/>
        <v/>
      </c>
      <c r="R18" s="228">
        <f t="shared" si="4"/>
        <v>0</v>
      </c>
      <c r="S18" s="231">
        <f t="shared" si="5"/>
        <v>0</v>
      </c>
      <c r="T18" s="231"/>
      <c r="U18" s="231" t="str">
        <f t="shared" si="6"/>
        <v/>
      </c>
      <c r="V18" s="228">
        <f t="shared" si="7"/>
        <v>0</v>
      </c>
      <c r="W18" s="235" t="str">
        <f t="shared" si="8"/>
        <v/>
      </c>
      <c r="X18" s="260" t="str">
        <f t="shared" si="9"/>
        <v/>
      </c>
      <c r="Y18" s="235" t="str">
        <f t="shared" si="10"/>
        <v/>
      </c>
      <c r="Z18" s="261" t="str">
        <f t="shared" si="11"/>
        <v>R</v>
      </c>
    </row>
    <row r="19" ht="30.0" customHeight="1">
      <c r="A19" s="237" t="str">
        <f>'3A 2025 - 2026 DATOS DEL ESTUDI'!M16</f>
        <v/>
      </c>
      <c r="B19" s="262">
        <f>'3A 2025 - 2026 DATOS DEL ESTUDI'!N16</f>
        <v>32387390</v>
      </c>
      <c r="C19" s="239">
        <v>13.0</v>
      </c>
      <c r="D19" s="225" t="str">
        <f>'3A 2025 - 2026 DATOS DEL ESTUDI'!B16</f>
        <v>Fernando José Díaz Fernández</v>
      </c>
      <c r="E19" s="228">
        <f>'CE-I-3131'!S17</f>
        <v>0</v>
      </c>
      <c r="F19" s="228">
        <f>'CE-I-3131'!T17</f>
        <v>0</v>
      </c>
      <c r="G19" s="228">
        <f>'CE-I-3131'!U17</f>
        <v>0</v>
      </c>
      <c r="H19" s="231">
        <f>'CE-I-3131'!V17</f>
        <v>0</v>
      </c>
      <c r="I19" s="228">
        <f t="shared" si="1"/>
        <v>0</v>
      </c>
      <c r="J19" s="229" t="str">
        <f>IFERROR(CONCATENATE(SUM(ALEI321!Y19,ALEI321!BB19,ALEI322!Y19),"/",(SUM(ALEI321!$Z$4,ALEI321!$BC$4,ALEI322!$Z$4))),"")</f>
        <v>0/0</v>
      </c>
      <c r="K19" s="228"/>
      <c r="L19" s="228"/>
      <c r="M19" s="228"/>
      <c r="N19" s="259">
        <f>IFERROR((SUM(ALEI321!Z19,ALEI321!BC19,ALEI322!Z19,ALEI322!BC19,ALEI323!Z19,ALEI323!BC19,ALEI324!Z19,ALEI324!BC19,ALEI325!Z19,ALEI325!BC19)/9),"")</f>
        <v>0</v>
      </c>
      <c r="O19" s="231">
        <f t="shared" si="2"/>
        <v>0</v>
      </c>
      <c r="P19" s="231"/>
      <c r="Q19" s="231" t="str">
        <f t="shared" si="3"/>
        <v/>
      </c>
      <c r="R19" s="228">
        <f t="shared" si="4"/>
        <v>0</v>
      </c>
      <c r="S19" s="231">
        <f t="shared" si="5"/>
        <v>0</v>
      </c>
      <c r="T19" s="231"/>
      <c r="U19" s="231" t="str">
        <f t="shared" si="6"/>
        <v/>
      </c>
      <c r="V19" s="228">
        <f t="shared" si="7"/>
        <v>0</v>
      </c>
      <c r="W19" s="235" t="str">
        <f t="shared" si="8"/>
        <v/>
      </c>
      <c r="X19" s="260" t="str">
        <f t="shared" si="9"/>
        <v/>
      </c>
      <c r="Y19" s="235" t="str">
        <f t="shared" si="10"/>
        <v/>
      </c>
      <c r="Z19" s="261" t="str">
        <f t="shared" si="11"/>
        <v>R</v>
      </c>
    </row>
    <row r="20" ht="30.0" customHeight="1">
      <c r="A20" s="237" t="str">
        <f>'3A 2025 - 2026 DATOS DEL ESTUDI'!M17</f>
        <v/>
      </c>
      <c r="B20" s="262">
        <f>'3A 2025 - 2026 DATOS DEL ESTUDI'!N17</f>
        <v>27198412</v>
      </c>
      <c r="C20" s="239">
        <v>14.0</v>
      </c>
      <c r="D20" s="225" t="str">
        <f>'3A 2025 - 2026 DATOS DEL ESTUDI'!B17</f>
        <v>Scarlett  Espinal Estéves</v>
      </c>
      <c r="E20" s="228">
        <f>'CE-I-3131'!S18</f>
        <v>0</v>
      </c>
      <c r="F20" s="228">
        <f>'CE-I-3131'!T18</f>
        <v>0</v>
      </c>
      <c r="G20" s="228">
        <f>'CE-I-3131'!U18</f>
        <v>0</v>
      </c>
      <c r="H20" s="231">
        <f>'CE-I-3131'!V18</f>
        <v>0</v>
      </c>
      <c r="I20" s="228">
        <f t="shared" si="1"/>
        <v>0</v>
      </c>
      <c r="J20" s="229" t="str">
        <f>IFERROR(CONCATENATE(SUM(ALEI321!Y20,ALEI321!BB20,ALEI322!Y20),"/",(SUM(ALEI321!$Z$4,ALEI321!$BC$4,ALEI322!$Z$4))),"")</f>
        <v>0/0</v>
      </c>
      <c r="K20" s="228"/>
      <c r="L20" s="228"/>
      <c r="M20" s="228"/>
      <c r="N20" s="259">
        <f>IFERROR((SUM(ALEI321!Z20,ALEI321!BC20,ALEI322!Z20,ALEI322!BC20,ALEI323!Z20,ALEI323!BC20,ALEI324!Z20,ALEI324!BC20,ALEI325!Z20,ALEI325!BC20)/9),"")</f>
        <v>0</v>
      </c>
      <c r="O20" s="231">
        <f t="shared" si="2"/>
        <v>0</v>
      </c>
      <c r="P20" s="231"/>
      <c r="Q20" s="231" t="str">
        <f t="shared" si="3"/>
        <v/>
      </c>
      <c r="R20" s="228">
        <f t="shared" si="4"/>
        <v>0</v>
      </c>
      <c r="S20" s="231">
        <f t="shared" si="5"/>
        <v>0</v>
      </c>
      <c r="T20" s="231"/>
      <c r="U20" s="231" t="str">
        <f t="shared" si="6"/>
        <v/>
      </c>
      <c r="V20" s="228">
        <f t="shared" si="7"/>
        <v>0</v>
      </c>
      <c r="W20" s="235" t="str">
        <f t="shared" si="8"/>
        <v/>
      </c>
      <c r="X20" s="260" t="str">
        <f t="shared" si="9"/>
        <v/>
      </c>
      <c r="Y20" s="235" t="str">
        <f t="shared" si="10"/>
        <v/>
      </c>
      <c r="Z20" s="261" t="str">
        <f t="shared" si="11"/>
        <v>R</v>
      </c>
    </row>
    <row r="21" ht="30.0" customHeight="1">
      <c r="A21" s="237" t="str">
        <f>'3A 2025 - 2026 DATOS DEL ESTUDI'!M18</f>
        <v/>
      </c>
      <c r="B21" s="262">
        <f>'3A 2025 - 2026 DATOS DEL ESTUDI'!N18</f>
        <v>33382609</v>
      </c>
      <c r="C21" s="239">
        <v>15.0</v>
      </c>
      <c r="D21" s="225" t="str">
        <f>'3A 2025 - 2026 DATOS DEL ESTUDI'!B18</f>
        <v>José Manuel Estrella</v>
      </c>
      <c r="E21" s="228">
        <f>'CE-I-3131'!S19</f>
        <v>0</v>
      </c>
      <c r="F21" s="228">
        <f>'CE-I-3131'!T19</f>
        <v>0</v>
      </c>
      <c r="G21" s="228">
        <f>'CE-I-3131'!U19</f>
        <v>0</v>
      </c>
      <c r="H21" s="231">
        <f>'CE-I-3131'!V19</f>
        <v>0</v>
      </c>
      <c r="I21" s="228">
        <f t="shared" si="1"/>
        <v>0</v>
      </c>
      <c r="J21" s="229" t="str">
        <f>IFERROR(CONCATENATE(SUM(ALEI321!Y21,ALEI321!BB21,ALEI322!Y21),"/",(SUM(ALEI321!$Z$4,ALEI321!$BC$4,ALEI322!$Z$4))),"")</f>
        <v>0/0</v>
      </c>
      <c r="K21" s="228"/>
      <c r="L21" s="228"/>
      <c r="M21" s="228"/>
      <c r="N21" s="259">
        <f>IFERROR((SUM(ALEI321!Z21,ALEI321!BC21,ALEI322!Z21,ALEI322!BC21,ALEI323!Z21,ALEI323!BC21,ALEI324!Z21,ALEI324!BC21,ALEI325!Z21,ALEI325!BC21)/9),"")</f>
        <v>0</v>
      </c>
      <c r="O21" s="231">
        <f t="shared" si="2"/>
        <v>0</v>
      </c>
      <c r="P21" s="231"/>
      <c r="Q21" s="231" t="str">
        <f t="shared" si="3"/>
        <v/>
      </c>
      <c r="R21" s="228">
        <f t="shared" si="4"/>
        <v>0</v>
      </c>
      <c r="S21" s="231">
        <f t="shared" si="5"/>
        <v>0</v>
      </c>
      <c r="T21" s="231"/>
      <c r="U21" s="231" t="str">
        <f t="shared" si="6"/>
        <v/>
      </c>
      <c r="V21" s="228">
        <f t="shared" si="7"/>
        <v>0</v>
      </c>
      <c r="W21" s="235" t="str">
        <f t="shared" si="8"/>
        <v/>
      </c>
      <c r="X21" s="260" t="str">
        <f t="shared" si="9"/>
        <v/>
      </c>
      <c r="Y21" s="235" t="str">
        <f t="shared" si="10"/>
        <v/>
      </c>
      <c r="Z21" s="261" t="str">
        <f t="shared" si="11"/>
        <v>R</v>
      </c>
    </row>
    <row r="22" ht="30.0" customHeight="1">
      <c r="A22" s="237" t="str">
        <f>'3A 2025 - 2026 DATOS DEL ESTUDI'!M19</f>
        <v/>
      </c>
      <c r="B22" s="262">
        <f>'3A 2025 - 2026 DATOS DEL ESTUDI'!N19</f>
        <v>32745811</v>
      </c>
      <c r="C22" s="239">
        <v>16.0</v>
      </c>
      <c r="D22" s="225" t="str">
        <f>'3A 2025 - 2026 DATOS DEL ESTUDI'!B19</f>
        <v>Misael Starberk Ferreras Pérez</v>
      </c>
      <c r="E22" s="228">
        <f>'CE-I-3131'!S20</f>
        <v>0</v>
      </c>
      <c r="F22" s="228">
        <f>'CE-I-3131'!T20</f>
        <v>0</v>
      </c>
      <c r="G22" s="228">
        <f>'CE-I-3131'!U20</f>
        <v>0</v>
      </c>
      <c r="H22" s="231">
        <f>'CE-I-3131'!V20</f>
        <v>0</v>
      </c>
      <c r="I22" s="228">
        <f t="shared" si="1"/>
        <v>0</v>
      </c>
      <c r="J22" s="229" t="str">
        <f>IFERROR(CONCATENATE(SUM(ALEI321!Y22,ALEI321!BB22,ALEI322!Y22),"/",(SUM(ALEI321!$Z$4,ALEI321!$BC$4,ALEI322!$Z$4))),"")</f>
        <v>0/0</v>
      </c>
      <c r="K22" s="228"/>
      <c r="L22" s="228"/>
      <c r="M22" s="228"/>
      <c r="N22" s="259">
        <f>IFERROR((SUM(ALEI321!Z22,ALEI321!BC22,ALEI322!Z22,ALEI322!BC22,ALEI323!Z22,ALEI323!BC22,ALEI324!Z22,ALEI324!BC22,ALEI325!Z22,ALEI325!BC22)/9),"")</f>
        <v>0</v>
      </c>
      <c r="O22" s="231">
        <f t="shared" si="2"/>
        <v>0</v>
      </c>
      <c r="P22" s="231"/>
      <c r="Q22" s="231" t="str">
        <f t="shared" si="3"/>
        <v/>
      </c>
      <c r="R22" s="228">
        <f t="shared" si="4"/>
        <v>0</v>
      </c>
      <c r="S22" s="231">
        <f t="shared" si="5"/>
        <v>0</v>
      </c>
      <c r="T22" s="231"/>
      <c r="U22" s="231" t="str">
        <f t="shared" si="6"/>
        <v/>
      </c>
      <c r="V22" s="228">
        <f t="shared" si="7"/>
        <v>0</v>
      </c>
      <c r="W22" s="235" t="str">
        <f t="shared" si="8"/>
        <v/>
      </c>
      <c r="X22" s="260" t="str">
        <f t="shared" si="9"/>
        <v/>
      </c>
      <c r="Y22" s="235" t="str">
        <f t="shared" si="10"/>
        <v/>
      </c>
      <c r="Z22" s="261" t="str">
        <f t="shared" si="11"/>
        <v>R</v>
      </c>
    </row>
    <row r="23" ht="30.0" customHeight="1">
      <c r="A23" s="237" t="str">
        <f>'3A 2025 - 2026 DATOS DEL ESTUDI'!M20</f>
        <v/>
      </c>
      <c r="B23" s="262">
        <f>'3A 2025 - 2026 DATOS DEL ESTUDI'!N20</f>
        <v>6739413</v>
      </c>
      <c r="C23" s="239">
        <v>17.0</v>
      </c>
      <c r="D23" s="225" t="str">
        <f>'3A 2025 - 2026 DATOS DEL ESTUDI'!B20</f>
        <v>Ruth Esther Fernández Rodríguez</v>
      </c>
      <c r="E23" s="228">
        <f>'CE-I-3131'!S21</f>
        <v>0</v>
      </c>
      <c r="F23" s="228">
        <f>'CE-I-3131'!T21</f>
        <v>0</v>
      </c>
      <c r="G23" s="228">
        <f>'CE-I-3131'!U21</f>
        <v>0</v>
      </c>
      <c r="H23" s="231">
        <f>'CE-I-3131'!V21</f>
        <v>0</v>
      </c>
      <c r="I23" s="228">
        <f t="shared" si="1"/>
        <v>0</v>
      </c>
      <c r="J23" s="229" t="str">
        <f>IFERROR(CONCATENATE(SUM(ALEI321!Y23,ALEI321!BB23,ALEI322!Y23),"/",(SUM(ALEI321!$Z$4,ALEI321!$BC$4,ALEI322!$Z$4))),"")</f>
        <v>0/0</v>
      </c>
      <c r="K23" s="228"/>
      <c r="L23" s="228"/>
      <c r="M23" s="228"/>
      <c r="N23" s="259">
        <f>IFERROR((SUM(ALEI321!Z23,ALEI321!BC23,ALEI322!Z23,ALEI322!BC23,ALEI323!Z23,ALEI323!BC23,ALEI324!Z23,ALEI324!BC23,ALEI325!Z23,ALEI325!BC23)/9),"")</f>
        <v>0</v>
      </c>
      <c r="O23" s="231">
        <f t="shared" si="2"/>
        <v>0</v>
      </c>
      <c r="P23" s="231"/>
      <c r="Q23" s="231" t="str">
        <f t="shared" si="3"/>
        <v/>
      </c>
      <c r="R23" s="228">
        <f t="shared" si="4"/>
        <v>0</v>
      </c>
      <c r="S23" s="231">
        <f t="shared" si="5"/>
        <v>0</v>
      </c>
      <c r="T23" s="231"/>
      <c r="U23" s="231" t="str">
        <f t="shared" si="6"/>
        <v/>
      </c>
      <c r="V23" s="228">
        <f t="shared" si="7"/>
        <v>0</v>
      </c>
      <c r="W23" s="235" t="str">
        <f t="shared" si="8"/>
        <v/>
      </c>
      <c r="X23" s="260" t="str">
        <f t="shared" si="9"/>
        <v/>
      </c>
      <c r="Y23" s="235" t="str">
        <f t="shared" si="10"/>
        <v/>
      </c>
      <c r="Z23" s="261" t="str">
        <f t="shared" si="11"/>
        <v>R</v>
      </c>
    </row>
    <row r="24" ht="30.0" customHeight="1">
      <c r="A24" s="237" t="str">
        <f>'3A 2025 - 2026 DATOS DEL ESTUDI'!M21</f>
        <v/>
      </c>
      <c r="B24" s="262">
        <f>'3A 2025 - 2026 DATOS DEL ESTUDI'!N21</f>
        <v>32812732</v>
      </c>
      <c r="C24" s="239">
        <v>18.0</v>
      </c>
      <c r="D24" s="225" t="str">
        <f>'3A 2025 - 2026 DATOS DEL ESTUDI'!B21</f>
        <v>Discairy  Filpo Estrella</v>
      </c>
      <c r="E24" s="228">
        <f>'CE-I-3131'!S22</f>
        <v>0</v>
      </c>
      <c r="F24" s="228">
        <f>'CE-I-3131'!T22</f>
        <v>0</v>
      </c>
      <c r="G24" s="228">
        <f>'CE-I-3131'!U22</f>
        <v>0</v>
      </c>
      <c r="H24" s="231">
        <f>'CE-I-3131'!V22</f>
        <v>0</v>
      </c>
      <c r="I24" s="228">
        <f t="shared" si="1"/>
        <v>0</v>
      </c>
      <c r="J24" s="229" t="str">
        <f>IFERROR(CONCATENATE(SUM(ALEI321!Y24,ALEI321!BB24,ALEI322!Y24),"/",(SUM(ALEI321!$Z$4,ALEI321!$BC$4,ALEI322!$Z$4))),"")</f>
        <v>0/0</v>
      </c>
      <c r="K24" s="228"/>
      <c r="L24" s="228"/>
      <c r="M24" s="228"/>
      <c r="N24" s="259">
        <f>IFERROR((SUM(ALEI321!Z24,ALEI321!BC24,ALEI322!Z24,ALEI322!BC24,ALEI323!Z24,ALEI323!BC24,ALEI324!Z24,ALEI324!BC24,ALEI325!Z24,ALEI325!BC24)/9),"")</f>
        <v>0</v>
      </c>
      <c r="O24" s="231">
        <f t="shared" si="2"/>
        <v>0</v>
      </c>
      <c r="P24" s="231"/>
      <c r="Q24" s="231" t="str">
        <f t="shared" si="3"/>
        <v/>
      </c>
      <c r="R24" s="228">
        <f t="shared" si="4"/>
        <v>0</v>
      </c>
      <c r="S24" s="231">
        <f t="shared" si="5"/>
        <v>0</v>
      </c>
      <c r="T24" s="231"/>
      <c r="U24" s="231" t="str">
        <f t="shared" si="6"/>
        <v/>
      </c>
      <c r="V24" s="228">
        <f t="shared" si="7"/>
        <v>0</v>
      </c>
      <c r="W24" s="235" t="str">
        <f t="shared" si="8"/>
        <v/>
      </c>
      <c r="X24" s="260" t="str">
        <f t="shared" si="9"/>
        <v/>
      </c>
      <c r="Y24" s="235" t="str">
        <f t="shared" si="10"/>
        <v/>
      </c>
      <c r="Z24" s="261" t="str">
        <f t="shared" si="11"/>
        <v>R</v>
      </c>
    </row>
    <row r="25" ht="30.0" customHeight="1">
      <c r="A25" s="237" t="str">
        <f>'3A 2025 - 2026 DATOS DEL ESTUDI'!M22</f>
        <v/>
      </c>
      <c r="B25" s="262">
        <f>'3A 2025 - 2026 DATOS DEL ESTUDI'!N22</f>
        <v>32529336</v>
      </c>
      <c r="C25" s="239">
        <v>19.0</v>
      </c>
      <c r="D25" s="225" t="str">
        <f>'3A 2025 - 2026 DATOS DEL ESTUDI'!B22</f>
        <v>Alexis Enmanuel Gil  Sánchez</v>
      </c>
      <c r="E25" s="228">
        <f>'CE-I-3131'!S23</f>
        <v>0</v>
      </c>
      <c r="F25" s="228">
        <f>'CE-I-3131'!T23</f>
        <v>0</v>
      </c>
      <c r="G25" s="228">
        <f>'CE-I-3131'!U23</f>
        <v>0</v>
      </c>
      <c r="H25" s="231">
        <f>'CE-I-3131'!V23</f>
        <v>0</v>
      </c>
      <c r="I25" s="228">
        <f t="shared" si="1"/>
        <v>0</v>
      </c>
      <c r="J25" s="229" t="str">
        <f>IFERROR(CONCATENATE(SUM(ALEI321!Y25,ALEI321!BB25,ALEI322!Y25),"/",(SUM(ALEI321!$Z$4,ALEI321!$BC$4,ALEI322!$Z$4))),"")</f>
        <v>0/0</v>
      </c>
      <c r="K25" s="228"/>
      <c r="L25" s="228"/>
      <c r="M25" s="228"/>
      <c r="N25" s="259">
        <f>IFERROR((SUM(ALEI321!Z25,ALEI321!BC25,ALEI322!Z25,ALEI322!BC25,ALEI323!Z25,ALEI323!BC25,ALEI324!Z25,ALEI324!BC25,ALEI325!Z25,ALEI325!BC25)/9),"")</f>
        <v>0</v>
      </c>
      <c r="O25" s="231">
        <f t="shared" si="2"/>
        <v>0</v>
      </c>
      <c r="P25" s="231"/>
      <c r="Q25" s="231" t="str">
        <f t="shared" si="3"/>
        <v/>
      </c>
      <c r="R25" s="228">
        <f t="shared" si="4"/>
        <v>0</v>
      </c>
      <c r="S25" s="231">
        <f t="shared" si="5"/>
        <v>0</v>
      </c>
      <c r="T25" s="231"/>
      <c r="U25" s="231" t="str">
        <f t="shared" si="6"/>
        <v/>
      </c>
      <c r="V25" s="228">
        <f t="shared" si="7"/>
        <v>0</v>
      </c>
      <c r="W25" s="235" t="str">
        <f t="shared" si="8"/>
        <v/>
      </c>
      <c r="X25" s="260" t="str">
        <f t="shared" si="9"/>
        <v/>
      </c>
      <c r="Y25" s="235" t="str">
        <f t="shared" si="10"/>
        <v/>
      </c>
      <c r="Z25" s="261" t="str">
        <f t="shared" si="11"/>
        <v>R</v>
      </c>
    </row>
    <row r="26" ht="30.0" customHeight="1">
      <c r="A26" s="237" t="str">
        <f>'3A 2025 - 2026 DATOS DEL ESTUDI'!M23</f>
        <v/>
      </c>
      <c r="B26" s="262">
        <f>'3A 2025 - 2026 DATOS DEL ESTUDI'!N23</f>
        <v>22047916</v>
      </c>
      <c r="C26" s="239">
        <v>20.0</v>
      </c>
      <c r="D26" s="225" t="str">
        <f>'3A 2025 - 2026 DATOS DEL ESTUDI'!B23</f>
        <v>Ayendy Jesús Guzmán</v>
      </c>
      <c r="E26" s="228">
        <f>'CE-I-3131'!S24</f>
        <v>0</v>
      </c>
      <c r="F26" s="228">
        <f>'CE-I-3131'!T24</f>
        <v>0</v>
      </c>
      <c r="G26" s="228">
        <f>'CE-I-3131'!U24</f>
        <v>0</v>
      </c>
      <c r="H26" s="231">
        <f>'CE-I-3131'!V24</f>
        <v>0</v>
      </c>
      <c r="I26" s="228">
        <f t="shared" si="1"/>
        <v>0</v>
      </c>
      <c r="J26" s="229" t="str">
        <f>IFERROR(CONCATENATE(SUM(ALEI321!Y26,ALEI321!BB26,ALEI322!Y26),"/",(SUM(ALEI321!$Z$4,ALEI321!$BC$4,ALEI322!$Z$4))),"")</f>
        <v>0/0</v>
      </c>
      <c r="K26" s="228"/>
      <c r="L26" s="228"/>
      <c r="M26" s="228"/>
      <c r="N26" s="259">
        <f>IFERROR((SUM(ALEI321!Z26,ALEI321!BC26,ALEI322!Z26,ALEI322!BC26,ALEI323!Z26,ALEI323!BC26,ALEI324!Z26,ALEI324!BC26,ALEI325!Z26,ALEI325!BC26)/9),"")</f>
        <v>0</v>
      </c>
      <c r="O26" s="231">
        <f t="shared" si="2"/>
        <v>0</v>
      </c>
      <c r="P26" s="231"/>
      <c r="Q26" s="231" t="str">
        <f t="shared" si="3"/>
        <v/>
      </c>
      <c r="R26" s="228">
        <f t="shared" si="4"/>
        <v>0</v>
      </c>
      <c r="S26" s="231">
        <f t="shared" si="5"/>
        <v>0</v>
      </c>
      <c r="T26" s="231"/>
      <c r="U26" s="231" t="str">
        <f t="shared" si="6"/>
        <v/>
      </c>
      <c r="V26" s="228">
        <f t="shared" si="7"/>
        <v>0</v>
      </c>
      <c r="W26" s="235" t="str">
        <f t="shared" si="8"/>
        <v/>
      </c>
      <c r="X26" s="260" t="str">
        <f t="shared" si="9"/>
        <v/>
      </c>
      <c r="Y26" s="235" t="str">
        <f t="shared" si="10"/>
        <v/>
      </c>
      <c r="Z26" s="261" t="str">
        <f t="shared" si="11"/>
        <v>R</v>
      </c>
    </row>
    <row r="27" ht="30.0" customHeight="1">
      <c r="A27" s="237" t="str">
        <f>'3A 2025 - 2026 DATOS DEL ESTUDI'!M24</f>
        <v/>
      </c>
      <c r="B27" s="262">
        <f>'3A 2025 - 2026 DATOS DEL ESTUDI'!N24</f>
        <v>32387479</v>
      </c>
      <c r="C27" s="239">
        <v>21.0</v>
      </c>
      <c r="D27" s="225" t="str">
        <f>'3A 2025 - 2026 DATOS DEL ESTUDI'!B24</f>
        <v>Yassir  Hernández Disla</v>
      </c>
      <c r="E27" s="228">
        <f>'CE-I-3131'!S25</f>
        <v>0</v>
      </c>
      <c r="F27" s="228">
        <f>'CE-I-3131'!T25</f>
        <v>0</v>
      </c>
      <c r="G27" s="228">
        <f>'CE-I-3131'!U25</f>
        <v>0</v>
      </c>
      <c r="H27" s="231">
        <f>'CE-I-3131'!V25</f>
        <v>0</v>
      </c>
      <c r="I27" s="228">
        <f t="shared" si="1"/>
        <v>0</v>
      </c>
      <c r="J27" s="229" t="str">
        <f>IFERROR(CONCATENATE(SUM(ALEI321!Y27,ALEI321!BB27,ALEI322!Y27),"/",(SUM(ALEI321!$Z$4,ALEI321!$BC$4,ALEI322!$Z$4))),"")</f>
        <v>0/0</v>
      </c>
      <c r="K27" s="228"/>
      <c r="L27" s="228"/>
      <c r="M27" s="228"/>
      <c r="N27" s="259">
        <f>IFERROR((SUM(ALEI321!Z27,ALEI321!BC27,ALEI322!Z27,ALEI322!BC27,ALEI323!Z27,ALEI323!BC27,ALEI324!Z27,ALEI324!BC27,ALEI325!Z27,ALEI325!BC27)/9),"")</f>
        <v>0</v>
      </c>
      <c r="O27" s="231">
        <f t="shared" si="2"/>
        <v>0</v>
      </c>
      <c r="P27" s="231"/>
      <c r="Q27" s="231" t="str">
        <f t="shared" si="3"/>
        <v/>
      </c>
      <c r="R27" s="228">
        <f t="shared" si="4"/>
        <v>0</v>
      </c>
      <c r="S27" s="231">
        <f t="shared" si="5"/>
        <v>0</v>
      </c>
      <c r="T27" s="231"/>
      <c r="U27" s="231" t="str">
        <f t="shared" si="6"/>
        <v/>
      </c>
      <c r="V27" s="228">
        <f t="shared" si="7"/>
        <v>0</v>
      </c>
      <c r="W27" s="235" t="str">
        <f t="shared" si="8"/>
        <v/>
      </c>
      <c r="X27" s="260" t="str">
        <f t="shared" si="9"/>
        <v/>
      </c>
      <c r="Y27" s="235" t="str">
        <f t="shared" si="10"/>
        <v/>
      </c>
      <c r="Z27" s="261" t="str">
        <f t="shared" si="11"/>
        <v>R</v>
      </c>
    </row>
    <row r="28" ht="30.0" customHeight="1">
      <c r="A28" s="237" t="str">
        <f>'3A 2025 - 2026 DATOS DEL ESTUDI'!M25</f>
        <v/>
      </c>
      <c r="B28" s="262">
        <f>'3A 2025 - 2026 DATOS DEL ESTUDI'!N25</f>
        <v>6635033</v>
      </c>
      <c r="C28" s="239">
        <v>22.0</v>
      </c>
      <c r="D28" s="225" t="str">
        <f>'3A 2025 - 2026 DATOS DEL ESTUDI'!B25</f>
        <v>Yadiel  Jiménez Betances</v>
      </c>
      <c r="E28" s="228">
        <f>'CE-I-3131'!S26</f>
        <v>0</v>
      </c>
      <c r="F28" s="228">
        <f>'CE-I-3131'!T26</f>
        <v>0</v>
      </c>
      <c r="G28" s="228">
        <f>'CE-I-3131'!U26</f>
        <v>0</v>
      </c>
      <c r="H28" s="231">
        <f>'CE-I-3131'!V26</f>
        <v>0</v>
      </c>
      <c r="I28" s="228">
        <f t="shared" si="1"/>
        <v>0</v>
      </c>
      <c r="J28" s="229" t="str">
        <f>IFERROR(CONCATENATE(SUM(ALEI321!Y28,ALEI321!BB28,ALEI322!Y28),"/",(SUM(ALEI321!$Z$4,ALEI321!$BC$4,ALEI322!$Z$4))),"")</f>
        <v>0/0</v>
      </c>
      <c r="K28" s="228"/>
      <c r="L28" s="228"/>
      <c r="M28" s="228"/>
      <c r="N28" s="259">
        <f>IFERROR((SUM(ALEI321!Z28,ALEI321!BC28,ALEI322!Z28,ALEI322!BC28,ALEI323!Z28,ALEI323!BC28,ALEI324!Z28,ALEI324!BC28,ALEI325!Z28,ALEI325!BC28)/9),"")</f>
        <v>0</v>
      </c>
      <c r="O28" s="231">
        <f t="shared" si="2"/>
        <v>0</v>
      </c>
      <c r="P28" s="231"/>
      <c r="Q28" s="231" t="str">
        <f t="shared" si="3"/>
        <v/>
      </c>
      <c r="R28" s="228">
        <f t="shared" si="4"/>
        <v>0</v>
      </c>
      <c r="S28" s="231">
        <f t="shared" si="5"/>
        <v>0</v>
      </c>
      <c r="T28" s="231"/>
      <c r="U28" s="231" t="str">
        <f t="shared" si="6"/>
        <v/>
      </c>
      <c r="V28" s="228">
        <f t="shared" si="7"/>
        <v>0</v>
      </c>
      <c r="W28" s="235" t="str">
        <f t="shared" si="8"/>
        <v/>
      </c>
      <c r="X28" s="260" t="str">
        <f t="shared" si="9"/>
        <v/>
      </c>
      <c r="Y28" s="235" t="str">
        <f t="shared" si="10"/>
        <v/>
      </c>
      <c r="Z28" s="261" t="str">
        <f t="shared" si="11"/>
        <v>R</v>
      </c>
    </row>
    <row r="29" ht="30.0" customHeight="1">
      <c r="A29" s="237" t="str">
        <f>'3A 2025 - 2026 DATOS DEL ESTUDI'!M26</f>
        <v/>
      </c>
      <c r="B29" s="262">
        <f>'3A 2025 - 2026 DATOS DEL ESTUDI'!N26</f>
        <v>32857385</v>
      </c>
      <c r="C29" s="239">
        <v>23.0</v>
      </c>
      <c r="D29" s="225" t="str">
        <f>'3A 2025 - 2026 DATOS DEL ESTUDI'!B26</f>
        <v>Yamel  Mella Aquino</v>
      </c>
      <c r="E29" s="228">
        <f>'CE-I-3131'!S27</f>
        <v>0</v>
      </c>
      <c r="F29" s="228">
        <f>'CE-I-3131'!T27</f>
        <v>0</v>
      </c>
      <c r="G29" s="228">
        <f>'CE-I-3131'!U27</f>
        <v>0</v>
      </c>
      <c r="H29" s="231">
        <f>'CE-I-3131'!V27</f>
        <v>0</v>
      </c>
      <c r="I29" s="228">
        <f t="shared" si="1"/>
        <v>0</v>
      </c>
      <c r="J29" s="229" t="str">
        <f>IFERROR(CONCATENATE(SUM(ALEI321!Y29,ALEI321!BB29,ALEI322!Y29),"/",(SUM(ALEI321!$Z$4,ALEI321!$BC$4,ALEI322!$Z$4))),"")</f>
        <v>0/0</v>
      </c>
      <c r="K29" s="228"/>
      <c r="L29" s="228"/>
      <c r="M29" s="228"/>
      <c r="N29" s="259">
        <f>IFERROR((SUM(ALEI321!Z29,ALEI321!BC29,ALEI322!Z29,ALEI322!BC29,ALEI323!Z29,ALEI323!BC29,ALEI324!Z29,ALEI324!BC29,ALEI325!Z29,ALEI325!BC29)/9),"")</f>
        <v>0</v>
      </c>
      <c r="O29" s="231">
        <f t="shared" si="2"/>
        <v>0</v>
      </c>
      <c r="P29" s="231"/>
      <c r="Q29" s="231" t="str">
        <f t="shared" si="3"/>
        <v/>
      </c>
      <c r="R29" s="228">
        <f t="shared" si="4"/>
        <v>0</v>
      </c>
      <c r="S29" s="231">
        <f t="shared" si="5"/>
        <v>0</v>
      </c>
      <c r="T29" s="231"/>
      <c r="U29" s="231" t="str">
        <f t="shared" si="6"/>
        <v/>
      </c>
      <c r="V29" s="228">
        <f t="shared" si="7"/>
        <v>0</v>
      </c>
      <c r="W29" s="235" t="str">
        <f t="shared" si="8"/>
        <v/>
      </c>
      <c r="X29" s="260" t="str">
        <f t="shared" si="9"/>
        <v/>
      </c>
      <c r="Y29" s="235" t="str">
        <f t="shared" si="10"/>
        <v/>
      </c>
      <c r="Z29" s="261" t="str">
        <f t="shared" si="11"/>
        <v>R</v>
      </c>
    </row>
    <row r="30" ht="30.0" customHeight="1">
      <c r="A30" s="237" t="str">
        <f>'3A 2025 - 2026 DATOS DEL ESTUDI'!M27</f>
        <v/>
      </c>
      <c r="B30" s="262">
        <f>'3A 2025 - 2026 DATOS DEL ESTUDI'!N27</f>
        <v>6396255</v>
      </c>
      <c r="C30" s="239">
        <v>24.0</v>
      </c>
      <c r="D30" s="225" t="str">
        <f>'3A 2025 - 2026 DATOS DEL ESTUDI'!B27</f>
        <v>Sariely Del Carmen Mena Chávez</v>
      </c>
      <c r="E30" s="228">
        <f>'CE-I-3131'!S28</f>
        <v>0</v>
      </c>
      <c r="F30" s="228">
        <f>'CE-I-3131'!T28</f>
        <v>0</v>
      </c>
      <c r="G30" s="228">
        <f>'CE-I-3131'!U28</f>
        <v>0</v>
      </c>
      <c r="H30" s="231">
        <f>'CE-I-3131'!V28</f>
        <v>0</v>
      </c>
      <c r="I30" s="228">
        <f t="shared" si="1"/>
        <v>0</v>
      </c>
      <c r="J30" s="229" t="str">
        <f>IFERROR(CONCATENATE(SUM(ALEI321!Y30,ALEI321!BB30,ALEI322!Y30),"/",(SUM(ALEI321!$Z$4,ALEI321!$BC$4,ALEI322!$Z$4))),"")</f>
        <v>0/0</v>
      </c>
      <c r="K30" s="228"/>
      <c r="L30" s="228"/>
      <c r="M30" s="228"/>
      <c r="N30" s="259">
        <f>IFERROR((SUM(ALEI321!Z30,ALEI321!BC30,ALEI322!Z30,ALEI322!BC30,ALEI323!Z30,ALEI323!BC30,ALEI324!Z30,ALEI324!BC30,ALEI325!Z30,ALEI325!BC30)/9),"")</f>
        <v>0</v>
      </c>
      <c r="O30" s="231">
        <f t="shared" si="2"/>
        <v>0</v>
      </c>
      <c r="P30" s="231"/>
      <c r="Q30" s="231" t="str">
        <f t="shared" si="3"/>
        <v/>
      </c>
      <c r="R30" s="228">
        <f t="shared" si="4"/>
        <v>0</v>
      </c>
      <c r="S30" s="231">
        <f t="shared" si="5"/>
        <v>0</v>
      </c>
      <c r="T30" s="231"/>
      <c r="U30" s="231" t="str">
        <f t="shared" si="6"/>
        <v/>
      </c>
      <c r="V30" s="228">
        <f t="shared" si="7"/>
        <v>0</v>
      </c>
      <c r="W30" s="235" t="str">
        <f t="shared" si="8"/>
        <v/>
      </c>
      <c r="X30" s="260" t="str">
        <f t="shared" si="9"/>
        <v/>
      </c>
      <c r="Y30" s="235" t="str">
        <f t="shared" si="10"/>
        <v/>
      </c>
      <c r="Z30" s="261" t="str">
        <f t="shared" si="11"/>
        <v>R</v>
      </c>
    </row>
    <row r="31" ht="30.0" customHeight="1">
      <c r="A31" s="237" t="str">
        <f>'3A 2025 - 2026 DATOS DEL ESTUDI'!M28</f>
        <v/>
      </c>
      <c r="B31" s="262">
        <f>'3A 2025 - 2026 DATOS DEL ESTUDI'!N28</f>
        <v>33560794</v>
      </c>
      <c r="C31" s="239">
        <v>25.0</v>
      </c>
      <c r="D31" s="225" t="str">
        <f>'3A 2025 - 2026 DATOS DEL ESTUDI'!B28</f>
        <v>David Carmelo Navas Fernández</v>
      </c>
      <c r="E31" s="228">
        <f>'CE-I-3131'!S29</f>
        <v>0</v>
      </c>
      <c r="F31" s="228">
        <f>'CE-I-3131'!T29</f>
        <v>0</v>
      </c>
      <c r="G31" s="228">
        <f>'CE-I-3131'!U29</f>
        <v>0</v>
      </c>
      <c r="H31" s="231">
        <f>'CE-I-3131'!V29</f>
        <v>0</v>
      </c>
      <c r="I31" s="228">
        <f t="shared" si="1"/>
        <v>0</v>
      </c>
      <c r="J31" s="229" t="str">
        <f>IFERROR(CONCATENATE(SUM(ALEI321!Y31,ALEI321!BB31,ALEI322!Y31),"/",(SUM(ALEI321!$Z$4,ALEI321!$BC$4,ALEI322!$Z$4))),"")</f>
        <v>0/0</v>
      </c>
      <c r="K31" s="228"/>
      <c r="L31" s="228"/>
      <c r="M31" s="228"/>
      <c r="N31" s="259">
        <f>IFERROR((SUM(ALEI321!Z31,ALEI321!BC31,ALEI322!Z31,ALEI322!BC31,ALEI323!Z31,ALEI323!BC31,ALEI324!Z31,ALEI324!BC31,ALEI325!Z31,ALEI325!BC31)/9),"")</f>
        <v>0</v>
      </c>
      <c r="O31" s="231">
        <f t="shared" si="2"/>
        <v>0</v>
      </c>
      <c r="P31" s="231"/>
      <c r="Q31" s="231" t="str">
        <f t="shared" si="3"/>
        <v/>
      </c>
      <c r="R31" s="228">
        <f t="shared" si="4"/>
        <v>0</v>
      </c>
      <c r="S31" s="231">
        <f t="shared" si="5"/>
        <v>0</v>
      </c>
      <c r="T31" s="231"/>
      <c r="U31" s="231" t="str">
        <f t="shared" si="6"/>
        <v/>
      </c>
      <c r="V31" s="228">
        <f t="shared" si="7"/>
        <v>0</v>
      </c>
      <c r="W31" s="235" t="str">
        <f t="shared" si="8"/>
        <v/>
      </c>
      <c r="X31" s="260" t="str">
        <f t="shared" si="9"/>
        <v/>
      </c>
      <c r="Y31" s="235" t="str">
        <f t="shared" si="10"/>
        <v/>
      </c>
      <c r="Z31" s="261" t="str">
        <f t="shared" si="11"/>
        <v>R</v>
      </c>
    </row>
    <row r="32" ht="30.0" customHeight="1">
      <c r="A32" s="237" t="str">
        <f>'3A 2025 - 2026 DATOS DEL ESTUDI'!M29</f>
        <v/>
      </c>
      <c r="B32" s="262">
        <f>'3A 2025 - 2026 DATOS DEL ESTUDI'!N29</f>
        <v>32720987</v>
      </c>
      <c r="C32" s="239">
        <v>26.0</v>
      </c>
      <c r="D32" s="225" t="str">
        <f>'3A 2025 - 2026 DATOS DEL ESTUDI'!B29</f>
        <v>Andriw Jelier Ortiz Rodríguez</v>
      </c>
      <c r="E32" s="228">
        <f>'CE-I-3131'!S30</f>
        <v>0</v>
      </c>
      <c r="F32" s="228">
        <f>'CE-I-3131'!T30</f>
        <v>0</v>
      </c>
      <c r="G32" s="228">
        <f>'CE-I-3131'!U30</f>
        <v>0</v>
      </c>
      <c r="H32" s="231">
        <f>'CE-I-3131'!V30</f>
        <v>0</v>
      </c>
      <c r="I32" s="228">
        <f t="shared" si="1"/>
        <v>0</v>
      </c>
      <c r="J32" s="229" t="str">
        <f>IFERROR(CONCATENATE(SUM(ALEI321!Y32,ALEI321!BB32,ALEI322!Y32),"/",(SUM(ALEI321!$Z$4,ALEI321!$BC$4,ALEI322!$Z$4))),"")</f>
        <v>0/0</v>
      </c>
      <c r="K32" s="228"/>
      <c r="L32" s="228"/>
      <c r="M32" s="228"/>
      <c r="N32" s="259">
        <f>IFERROR((SUM(ALEI321!Z32,ALEI321!BC32,ALEI322!Z32,ALEI322!BC32,ALEI323!Z32,ALEI323!BC32,ALEI324!Z32,ALEI324!BC32,ALEI325!Z32,ALEI325!BC32)/9),"")</f>
        <v>0</v>
      </c>
      <c r="O32" s="231">
        <f t="shared" si="2"/>
        <v>0</v>
      </c>
      <c r="P32" s="231"/>
      <c r="Q32" s="231" t="str">
        <f t="shared" si="3"/>
        <v/>
      </c>
      <c r="R32" s="228">
        <f t="shared" si="4"/>
        <v>0</v>
      </c>
      <c r="S32" s="231">
        <f t="shared" si="5"/>
        <v>0</v>
      </c>
      <c r="T32" s="231"/>
      <c r="U32" s="231" t="str">
        <f t="shared" si="6"/>
        <v/>
      </c>
      <c r="V32" s="228">
        <f t="shared" si="7"/>
        <v>0</v>
      </c>
      <c r="W32" s="235" t="str">
        <f t="shared" si="8"/>
        <v/>
      </c>
      <c r="X32" s="260" t="str">
        <f t="shared" si="9"/>
        <v/>
      </c>
      <c r="Y32" s="235" t="str">
        <f t="shared" si="10"/>
        <v/>
      </c>
      <c r="Z32" s="261" t="str">
        <f t="shared" si="11"/>
        <v>R</v>
      </c>
    </row>
    <row r="33" ht="30.0" customHeight="1">
      <c r="A33" s="237" t="str">
        <f>'3A 2025 - 2026 DATOS DEL ESTUDI'!M30</f>
        <v/>
      </c>
      <c r="B33" s="262">
        <f>'3A 2025 - 2026 DATOS DEL ESTUDI'!N30</f>
        <v>32899290</v>
      </c>
      <c r="C33" s="239">
        <v>27.0</v>
      </c>
      <c r="D33" s="225" t="str">
        <f>'3A 2025 - 2026 DATOS DEL ESTUDI'!B30</f>
        <v>Dashley Nicole Peña García</v>
      </c>
      <c r="E33" s="228">
        <f>'CE-I-3131'!S31</f>
        <v>0</v>
      </c>
      <c r="F33" s="228">
        <f>'CE-I-3131'!T31</f>
        <v>0</v>
      </c>
      <c r="G33" s="228">
        <f>'CE-I-3131'!U31</f>
        <v>0</v>
      </c>
      <c r="H33" s="231">
        <f>'CE-I-3131'!V31</f>
        <v>0</v>
      </c>
      <c r="I33" s="228">
        <f t="shared" si="1"/>
        <v>0</v>
      </c>
      <c r="J33" s="229" t="str">
        <f>IFERROR(CONCATENATE(SUM(ALEI321!Y33,ALEI321!BB33,ALEI322!Y33),"/",(SUM(ALEI321!$Z$4,ALEI321!$BC$4,ALEI322!$Z$4))),"")</f>
        <v>0/0</v>
      </c>
      <c r="K33" s="228"/>
      <c r="L33" s="228"/>
      <c r="M33" s="228"/>
      <c r="N33" s="259">
        <f>IFERROR((SUM(ALEI321!Z33,ALEI321!BC33,ALEI322!Z33,ALEI322!BC33,ALEI323!Z33,ALEI323!BC33,ALEI324!Z33,ALEI324!BC33,ALEI325!Z33,ALEI325!BC33)/9),"")</f>
        <v>0</v>
      </c>
      <c r="O33" s="231">
        <f t="shared" si="2"/>
        <v>0</v>
      </c>
      <c r="P33" s="231"/>
      <c r="Q33" s="231" t="str">
        <f t="shared" si="3"/>
        <v/>
      </c>
      <c r="R33" s="228">
        <f t="shared" si="4"/>
        <v>0</v>
      </c>
      <c r="S33" s="231">
        <f t="shared" si="5"/>
        <v>0</v>
      </c>
      <c r="T33" s="231"/>
      <c r="U33" s="231" t="str">
        <f t="shared" si="6"/>
        <v/>
      </c>
      <c r="V33" s="228">
        <f t="shared" si="7"/>
        <v>0</v>
      </c>
      <c r="W33" s="235" t="str">
        <f t="shared" si="8"/>
        <v/>
      </c>
      <c r="X33" s="260" t="str">
        <f t="shared" si="9"/>
        <v/>
      </c>
      <c r="Y33" s="235" t="str">
        <f t="shared" si="10"/>
        <v/>
      </c>
      <c r="Z33" s="261" t="str">
        <f t="shared" si="11"/>
        <v>R</v>
      </c>
    </row>
    <row r="34" ht="30.0" customHeight="1">
      <c r="A34" s="237" t="str">
        <f>'3A 2025 - 2026 DATOS DEL ESTUDI'!M31</f>
        <v/>
      </c>
      <c r="B34" s="262">
        <f>'3A 2025 - 2026 DATOS DEL ESTUDI'!N31</f>
        <v>32607334</v>
      </c>
      <c r="C34" s="239">
        <v>28.0</v>
      </c>
      <c r="D34" s="225" t="str">
        <f>'3A 2025 - 2026 DATOS DEL ESTUDI'!B31</f>
        <v>Yesly  Peña Muñoz</v>
      </c>
      <c r="E34" s="228">
        <f>'CE-I-3131'!S32</f>
        <v>0</v>
      </c>
      <c r="F34" s="228">
        <f>'CE-I-3131'!T32</f>
        <v>0</v>
      </c>
      <c r="G34" s="228">
        <f>'CE-I-3131'!U32</f>
        <v>0</v>
      </c>
      <c r="H34" s="231">
        <f>'CE-I-3131'!V32</f>
        <v>0</v>
      </c>
      <c r="I34" s="228">
        <f t="shared" si="1"/>
        <v>0</v>
      </c>
      <c r="J34" s="229" t="str">
        <f>IFERROR(CONCATENATE(SUM(ALEI321!Y34,ALEI321!BB34,ALEI322!Y34),"/",(SUM(ALEI321!$Z$4,ALEI321!$BC$4,ALEI322!$Z$4))),"")</f>
        <v>0/0</v>
      </c>
      <c r="K34" s="228"/>
      <c r="L34" s="228"/>
      <c r="M34" s="228"/>
      <c r="N34" s="259">
        <f>IFERROR((SUM(ALEI321!Z34,ALEI321!BC34,ALEI322!Z34,ALEI322!BC34,ALEI323!Z34,ALEI323!BC34,ALEI324!Z34,ALEI324!BC34,ALEI325!Z34,ALEI325!BC34)/9),"")</f>
        <v>0</v>
      </c>
      <c r="O34" s="231">
        <f t="shared" si="2"/>
        <v>0</v>
      </c>
      <c r="P34" s="231"/>
      <c r="Q34" s="231" t="str">
        <f t="shared" si="3"/>
        <v/>
      </c>
      <c r="R34" s="228">
        <f t="shared" si="4"/>
        <v>0</v>
      </c>
      <c r="S34" s="231">
        <f t="shared" si="5"/>
        <v>0</v>
      </c>
      <c r="T34" s="231"/>
      <c r="U34" s="231" t="str">
        <f t="shared" si="6"/>
        <v/>
      </c>
      <c r="V34" s="228">
        <f t="shared" si="7"/>
        <v>0</v>
      </c>
      <c r="W34" s="235" t="str">
        <f t="shared" si="8"/>
        <v/>
      </c>
      <c r="X34" s="260" t="str">
        <f t="shared" si="9"/>
        <v/>
      </c>
      <c r="Y34" s="235" t="str">
        <f t="shared" si="10"/>
        <v/>
      </c>
      <c r="Z34" s="261" t="str">
        <f t="shared" si="11"/>
        <v>R</v>
      </c>
    </row>
    <row r="35" ht="30.0" customHeight="1">
      <c r="A35" s="237" t="str">
        <f>'3A 2025 - 2026 DATOS DEL ESTUDI'!M32</f>
        <v/>
      </c>
      <c r="B35" s="262">
        <f>'3A 2025 - 2026 DATOS DEL ESTUDI'!N32</f>
        <v>32687351</v>
      </c>
      <c r="C35" s="239">
        <v>29.0</v>
      </c>
      <c r="D35" s="225" t="str">
        <f>'3A 2025 - 2026 DATOS DEL ESTUDI'!B32</f>
        <v>Wilbert  Peña Paulino</v>
      </c>
      <c r="E35" s="228">
        <f>'CE-I-3131'!S33</f>
        <v>0</v>
      </c>
      <c r="F35" s="228">
        <f>'CE-I-3131'!T33</f>
        <v>0</v>
      </c>
      <c r="G35" s="228">
        <f>'CE-I-3131'!U33</f>
        <v>0</v>
      </c>
      <c r="H35" s="231">
        <f>'CE-I-3131'!V33</f>
        <v>0</v>
      </c>
      <c r="I35" s="228">
        <f t="shared" si="1"/>
        <v>0</v>
      </c>
      <c r="J35" s="229" t="str">
        <f>IFERROR(CONCATENATE(SUM(ALEI321!Y35,ALEI321!BB35,ALEI322!Y35),"/",(SUM(ALEI321!$Z$4,ALEI321!$BC$4,ALEI322!$Z$4))),"")</f>
        <v>0/0</v>
      </c>
      <c r="K35" s="228"/>
      <c r="L35" s="228"/>
      <c r="M35" s="228"/>
      <c r="N35" s="259">
        <f>IFERROR((SUM(ALEI321!Z35,ALEI321!BC35,ALEI322!Z35,ALEI322!BC35,ALEI323!Z35,ALEI323!BC35,ALEI324!Z35,ALEI324!BC35,ALEI325!Z35,ALEI325!BC35)/9),"")</f>
        <v>0</v>
      </c>
      <c r="O35" s="231">
        <f t="shared" si="2"/>
        <v>0</v>
      </c>
      <c r="P35" s="231"/>
      <c r="Q35" s="231" t="str">
        <f t="shared" si="3"/>
        <v/>
      </c>
      <c r="R35" s="228">
        <f t="shared" si="4"/>
        <v>0</v>
      </c>
      <c r="S35" s="231">
        <f t="shared" si="5"/>
        <v>0</v>
      </c>
      <c r="T35" s="231"/>
      <c r="U35" s="231" t="str">
        <f t="shared" si="6"/>
        <v/>
      </c>
      <c r="V35" s="228">
        <f t="shared" si="7"/>
        <v>0</v>
      </c>
      <c r="W35" s="235" t="str">
        <f t="shared" si="8"/>
        <v/>
      </c>
      <c r="X35" s="260" t="str">
        <f t="shared" si="9"/>
        <v/>
      </c>
      <c r="Y35" s="235" t="str">
        <f t="shared" si="10"/>
        <v/>
      </c>
      <c r="Z35" s="261" t="str">
        <f t="shared" si="11"/>
        <v>R</v>
      </c>
    </row>
    <row r="36" ht="30.0" customHeight="1">
      <c r="A36" s="237" t="str">
        <f>'3A 2025 - 2026 DATOS DEL ESTUDI'!M33</f>
        <v/>
      </c>
      <c r="B36" s="262">
        <f>'3A 2025 - 2026 DATOS DEL ESTUDI'!N33</f>
        <v>6445759</v>
      </c>
      <c r="C36" s="239">
        <v>30.0</v>
      </c>
      <c r="D36" s="225" t="str">
        <f>'3A 2025 - 2026 DATOS DEL ESTUDI'!B33</f>
        <v>Yonayry  Peña Santos</v>
      </c>
      <c r="E36" s="228">
        <f>'CE-I-3131'!S34</f>
        <v>0</v>
      </c>
      <c r="F36" s="228">
        <f>'CE-I-3131'!T34</f>
        <v>0</v>
      </c>
      <c r="G36" s="228">
        <f>'CE-I-3131'!U34</f>
        <v>0</v>
      </c>
      <c r="H36" s="231">
        <f>'CE-I-3131'!V34</f>
        <v>0</v>
      </c>
      <c r="I36" s="228">
        <f t="shared" si="1"/>
        <v>0</v>
      </c>
      <c r="J36" s="229" t="str">
        <f>IFERROR(CONCATENATE(SUM(ALEI321!Y36,ALEI321!BB36,ALEI322!Y36),"/",(SUM(ALEI321!$Z$4,ALEI321!$BC$4,ALEI322!$Z$4))),"")</f>
        <v>0/0</v>
      </c>
      <c r="K36" s="228"/>
      <c r="L36" s="228"/>
      <c r="M36" s="228"/>
      <c r="N36" s="259">
        <f>IFERROR((SUM(ALEI321!Z36,ALEI321!BC36,ALEI322!Z36,ALEI322!BC36,ALEI323!Z36,ALEI323!BC36,ALEI324!Z36,ALEI324!BC36,ALEI325!Z36,ALEI325!BC36)/9),"")</f>
        <v>0</v>
      </c>
      <c r="O36" s="231">
        <f t="shared" si="2"/>
        <v>0</v>
      </c>
      <c r="P36" s="231"/>
      <c r="Q36" s="231" t="str">
        <f t="shared" si="3"/>
        <v/>
      </c>
      <c r="R36" s="228">
        <f t="shared" si="4"/>
        <v>0</v>
      </c>
      <c r="S36" s="231">
        <f t="shared" si="5"/>
        <v>0</v>
      </c>
      <c r="T36" s="231"/>
      <c r="U36" s="231" t="str">
        <f t="shared" si="6"/>
        <v/>
      </c>
      <c r="V36" s="228">
        <f t="shared" si="7"/>
        <v>0</v>
      </c>
      <c r="W36" s="235" t="str">
        <f t="shared" si="8"/>
        <v/>
      </c>
      <c r="X36" s="260" t="str">
        <f t="shared" si="9"/>
        <v/>
      </c>
      <c r="Y36" s="235" t="str">
        <f t="shared" si="10"/>
        <v/>
      </c>
      <c r="Z36" s="261" t="str">
        <f t="shared" si="11"/>
        <v>R</v>
      </c>
    </row>
    <row r="37" ht="30.0" customHeight="1">
      <c r="A37" s="237" t="str">
        <f>'3A 2025 - 2026 DATOS DEL ESTUDI'!M34</f>
        <v/>
      </c>
      <c r="B37" s="262">
        <f>'3A 2025 - 2026 DATOS DEL ESTUDI'!N34</f>
        <v>22023376</v>
      </c>
      <c r="C37" s="239">
        <v>31.0</v>
      </c>
      <c r="D37" s="225" t="str">
        <f>'3A 2025 - 2026 DATOS DEL ESTUDI'!B34</f>
        <v>Rossier Analiz Pérez Rodríguez</v>
      </c>
      <c r="E37" s="228">
        <f>'CE-I-3131'!S35</f>
        <v>0</v>
      </c>
      <c r="F37" s="228">
        <f>'CE-I-3131'!T35</f>
        <v>0</v>
      </c>
      <c r="G37" s="228">
        <f>'CE-I-3131'!U35</f>
        <v>0</v>
      </c>
      <c r="H37" s="231">
        <f>'CE-I-3131'!V35</f>
        <v>0</v>
      </c>
      <c r="I37" s="228">
        <f t="shared" si="1"/>
        <v>0</v>
      </c>
      <c r="J37" s="229" t="str">
        <f>IFERROR(CONCATENATE(SUM(ALEI321!Y37,ALEI321!BB37,ALEI322!Y37),"/",(SUM(ALEI321!$Z$4,ALEI321!$BC$4,ALEI322!$Z$4))),"")</f>
        <v>0/0</v>
      </c>
      <c r="K37" s="228"/>
      <c r="L37" s="228"/>
      <c r="M37" s="228"/>
      <c r="N37" s="259">
        <f>IFERROR((SUM(ALEI321!Z37,ALEI321!BC37,ALEI322!Z37,ALEI322!BC37,ALEI323!Z37,ALEI323!BC37,ALEI324!Z37,ALEI324!BC37,ALEI325!Z37,ALEI325!BC37)/9),"")</f>
        <v>0</v>
      </c>
      <c r="O37" s="231">
        <f t="shared" si="2"/>
        <v>0</v>
      </c>
      <c r="P37" s="231"/>
      <c r="Q37" s="231" t="str">
        <f t="shared" si="3"/>
        <v/>
      </c>
      <c r="R37" s="228">
        <f t="shared" si="4"/>
        <v>0</v>
      </c>
      <c r="S37" s="231">
        <f t="shared" si="5"/>
        <v>0</v>
      </c>
      <c r="T37" s="231"/>
      <c r="U37" s="231" t="str">
        <f t="shared" si="6"/>
        <v/>
      </c>
      <c r="V37" s="228">
        <f t="shared" si="7"/>
        <v>0</v>
      </c>
      <c r="W37" s="235" t="str">
        <f t="shared" si="8"/>
        <v/>
      </c>
      <c r="X37" s="260" t="str">
        <f t="shared" si="9"/>
        <v/>
      </c>
      <c r="Y37" s="235" t="str">
        <f t="shared" si="10"/>
        <v/>
      </c>
      <c r="Z37" s="261" t="str">
        <f t="shared" si="11"/>
        <v>R</v>
      </c>
    </row>
    <row r="38" ht="30.0" customHeight="1">
      <c r="A38" s="237" t="str">
        <f>'3A 2025 - 2026 DATOS DEL ESTUDI'!M35</f>
        <v/>
      </c>
      <c r="B38" s="263">
        <f>'3A 2025 - 2026 DATOS DEL ESTUDI'!N35</f>
        <v>6925657</v>
      </c>
      <c r="C38" s="239">
        <v>32.0</v>
      </c>
      <c r="D38" s="225" t="str">
        <f>'3A 2025 - 2026 DATOS DEL ESTUDI'!B35</f>
        <v>Joseph Francisco Ramírez Espinosa</v>
      </c>
      <c r="E38" s="228">
        <f>'CE-I-3131'!S36</f>
        <v>0</v>
      </c>
      <c r="F38" s="228">
        <f>'CE-I-3131'!T36</f>
        <v>0</v>
      </c>
      <c r="G38" s="228">
        <f>'CE-I-3131'!U36</f>
        <v>0</v>
      </c>
      <c r="H38" s="231">
        <f>'CE-I-3131'!V36</f>
        <v>0</v>
      </c>
      <c r="I38" s="228">
        <f t="shared" si="1"/>
        <v>0</v>
      </c>
      <c r="J38" s="229" t="str">
        <f>IFERROR(CONCATENATE(SUM(ALEI321!Y38,ALEI321!BB38,ALEI322!Y38),"/",(SUM(ALEI321!$Z$4,ALEI321!$BC$4,ALEI322!$Z$4))),"")</f>
        <v>0/0</v>
      </c>
      <c r="K38" s="228"/>
      <c r="L38" s="228"/>
      <c r="M38" s="228"/>
      <c r="N38" s="259">
        <f>IFERROR((SUM(ALEI321!Z38,ALEI321!BC38,ALEI322!Z38,ALEI322!BC38,ALEI323!Z38,ALEI323!BC38,ALEI324!Z38,ALEI324!BC38,ALEI325!Z38,ALEI325!BC38)/9),"")</f>
        <v>0</v>
      </c>
      <c r="O38" s="231">
        <f t="shared" si="2"/>
        <v>0</v>
      </c>
      <c r="P38" s="231"/>
      <c r="Q38" s="231" t="str">
        <f t="shared" si="3"/>
        <v/>
      </c>
      <c r="R38" s="228">
        <f t="shared" si="4"/>
        <v>0</v>
      </c>
      <c r="S38" s="231">
        <f t="shared" si="5"/>
        <v>0</v>
      </c>
      <c r="T38" s="231"/>
      <c r="U38" s="231" t="str">
        <f t="shared" si="6"/>
        <v/>
      </c>
      <c r="V38" s="228">
        <f t="shared" si="7"/>
        <v>0</v>
      </c>
      <c r="W38" s="235" t="str">
        <f t="shared" si="8"/>
        <v/>
      </c>
      <c r="X38" s="260" t="str">
        <f t="shared" si="9"/>
        <v/>
      </c>
      <c r="Y38" s="235" t="str">
        <f t="shared" si="10"/>
        <v/>
      </c>
      <c r="Z38" s="261" t="str">
        <f t="shared" si="11"/>
        <v>R</v>
      </c>
    </row>
    <row r="39" ht="30.0" customHeight="1">
      <c r="A39" s="237" t="str">
        <f>'3A 2025 - 2026 DATOS DEL ESTUDI'!M36</f>
        <v/>
      </c>
      <c r="B39" s="263">
        <f>'3A 2025 - 2026 DATOS DEL ESTUDI'!N36</f>
        <v>12009792</v>
      </c>
      <c r="C39" s="239">
        <v>33.0</v>
      </c>
      <c r="D39" s="225" t="str">
        <f>'3A 2025 - 2026 DATOS DEL ESTUDI'!B36</f>
        <v>Yariel Alfonso Ramos</v>
      </c>
      <c r="E39" s="228">
        <f>'CE-I-3131'!S37</f>
        <v>0</v>
      </c>
      <c r="F39" s="228">
        <f>'CE-I-3131'!T37</f>
        <v>0</v>
      </c>
      <c r="G39" s="228">
        <f>'CE-I-3131'!U37</f>
        <v>0</v>
      </c>
      <c r="H39" s="231">
        <f>'CE-I-3131'!V37</f>
        <v>0</v>
      </c>
      <c r="I39" s="228">
        <f t="shared" si="1"/>
        <v>0</v>
      </c>
      <c r="J39" s="229" t="str">
        <f>IFERROR(CONCATENATE(SUM(ALEI321!Y39,ALEI321!BB39,ALEI322!Y39),"/",(SUM(ALEI321!$Z$4,ALEI321!$BC$4,ALEI322!$Z$4))),"")</f>
        <v>0/0</v>
      </c>
      <c r="K39" s="228"/>
      <c r="L39" s="228"/>
      <c r="M39" s="228"/>
      <c r="N39" s="259">
        <f>IFERROR((SUM(ALEI321!Z39,ALEI321!BC39,ALEI322!Z39,ALEI322!BC39,ALEI323!Z39,ALEI323!BC39,ALEI324!Z39,ALEI324!BC39,ALEI325!Z39,ALEI325!BC39)/9),"")</f>
        <v>0</v>
      </c>
      <c r="O39" s="231">
        <f t="shared" si="2"/>
        <v>0</v>
      </c>
      <c r="P39" s="231"/>
      <c r="Q39" s="231" t="str">
        <f t="shared" si="3"/>
        <v/>
      </c>
      <c r="R39" s="228">
        <f t="shared" si="4"/>
        <v>0</v>
      </c>
      <c r="S39" s="231">
        <f t="shared" si="5"/>
        <v>0</v>
      </c>
      <c r="T39" s="231"/>
      <c r="U39" s="231" t="str">
        <f t="shared" si="6"/>
        <v/>
      </c>
      <c r="V39" s="228">
        <f t="shared" si="7"/>
        <v>0</v>
      </c>
      <c r="W39" s="235" t="str">
        <f t="shared" si="8"/>
        <v/>
      </c>
      <c r="X39" s="260" t="str">
        <f t="shared" si="9"/>
        <v/>
      </c>
      <c r="Y39" s="235" t="str">
        <f t="shared" si="10"/>
        <v/>
      </c>
      <c r="Z39" s="261" t="str">
        <f t="shared" si="11"/>
        <v>R</v>
      </c>
    </row>
    <row r="40" ht="30.0" customHeight="1">
      <c r="A40" s="237" t="str">
        <f>'3A 2025 - 2026 DATOS DEL ESTUDI'!M37</f>
        <v/>
      </c>
      <c r="B40" s="263">
        <f>'3A 2025 - 2026 DATOS DEL ESTUDI'!N37</f>
        <v>32790184</v>
      </c>
      <c r="C40" s="239">
        <v>34.0</v>
      </c>
      <c r="D40" s="225" t="str">
        <f>'3A 2025 - 2026 DATOS DEL ESTUDI'!B37</f>
        <v>Carlos David Rodríguez Almánzar</v>
      </c>
      <c r="E40" s="228">
        <f>'CE-I-3131'!S38</f>
        <v>0</v>
      </c>
      <c r="F40" s="228">
        <f>'CE-I-3131'!T38</f>
        <v>0</v>
      </c>
      <c r="G40" s="228">
        <f>'CE-I-3131'!U38</f>
        <v>0</v>
      </c>
      <c r="H40" s="231">
        <f>'CE-I-3131'!V38</f>
        <v>0</v>
      </c>
      <c r="I40" s="228">
        <f t="shared" si="1"/>
        <v>0</v>
      </c>
      <c r="J40" s="229" t="str">
        <f>IFERROR(CONCATENATE(SUM(ALEI321!Y40,ALEI321!BB40,ALEI322!Y40),"/",(SUM(ALEI321!$Z$4,ALEI321!$BC$4,ALEI322!$Z$4))),"")</f>
        <v>0/0</v>
      </c>
      <c r="K40" s="228"/>
      <c r="L40" s="228"/>
      <c r="M40" s="228"/>
      <c r="N40" s="259">
        <f>IFERROR((SUM(ALEI321!Z40,ALEI321!BC40,ALEI322!Z40,ALEI322!BC40,ALEI323!Z40,ALEI323!BC40,ALEI324!Z40,ALEI324!BC40,ALEI325!Z40,ALEI325!BC40)/9),"")</f>
        <v>0</v>
      </c>
      <c r="O40" s="231">
        <f t="shared" si="2"/>
        <v>0</v>
      </c>
      <c r="P40" s="231"/>
      <c r="Q40" s="231" t="str">
        <f t="shared" si="3"/>
        <v/>
      </c>
      <c r="R40" s="228">
        <f t="shared" si="4"/>
        <v>0</v>
      </c>
      <c r="S40" s="231">
        <f t="shared" si="5"/>
        <v>0</v>
      </c>
      <c r="T40" s="231"/>
      <c r="U40" s="231" t="str">
        <f t="shared" si="6"/>
        <v/>
      </c>
      <c r="V40" s="228">
        <f t="shared" si="7"/>
        <v>0</v>
      </c>
      <c r="W40" s="235" t="str">
        <f t="shared" si="8"/>
        <v/>
      </c>
      <c r="X40" s="260" t="str">
        <f t="shared" si="9"/>
        <v/>
      </c>
      <c r="Y40" s="235" t="str">
        <f t="shared" si="10"/>
        <v/>
      </c>
      <c r="Z40" s="261" t="str">
        <f t="shared" si="11"/>
        <v>R</v>
      </c>
    </row>
    <row r="41" ht="30.0" customHeight="1">
      <c r="A41" s="237" t="str">
        <f>'3A 2025 - 2026 DATOS DEL ESTUDI'!M38</f>
        <v/>
      </c>
      <c r="B41" s="263">
        <f>'3A 2025 - 2026 DATOS DEL ESTUDI'!N38</f>
        <v>32790393</v>
      </c>
      <c r="C41" s="239">
        <v>35.0</v>
      </c>
      <c r="D41" s="225" t="str">
        <f>'3A 2025 - 2026 DATOS DEL ESTUDI'!B38</f>
        <v>Darianni  Santos Medina</v>
      </c>
      <c r="E41" s="228">
        <f>'CE-I-3131'!S39</f>
        <v>0</v>
      </c>
      <c r="F41" s="228">
        <f>'CE-I-3131'!T39</f>
        <v>0</v>
      </c>
      <c r="G41" s="228">
        <f>'CE-I-3131'!U39</f>
        <v>0</v>
      </c>
      <c r="H41" s="231">
        <f>'CE-I-3131'!V39</f>
        <v>0</v>
      </c>
      <c r="I41" s="228">
        <f t="shared" si="1"/>
        <v>0</v>
      </c>
      <c r="J41" s="229" t="str">
        <f>IFERROR(CONCATENATE(SUM(ALEI321!Y41,ALEI321!BB41,ALEI322!Y41),"/",(SUM(ALEI321!$Z$4,ALEI321!$BC$4,ALEI322!$Z$4))),"")</f>
        <v>0/0</v>
      </c>
      <c r="K41" s="228"/>
      <c r="L41" s="228"/>
      <c r="M41" s="228"/>
      <c r="N41" s="259">
        <f>IFERROR((SUM(ALEI321!Z41,ALEI321!BC41,ALEI322!Z41,ALEI322!BC41,ALEI323!Z41,ALEI323!BC41,ALEI324!Z41,ALEI324!BC41,ALEI325!Z41,ALEI325!BC41)/9),"")</f>
        <v>0</v>
      </c>
      <c r="O41" s="231">
        <f t="shared" si="2"/>
        <v>0</v>
      </c>
      <c r="P41" s="231"/>
      <c r="Q41" s="231" t="str">
        <f t="shared" si="3"/>
        <v/>
      </c>
      <c r="R41" s="228">
        <f t="shared" si="4"/>
        <v>0</v>
      </c>
      <c r="S41" s="231">
        <f t="shared" si="5"/>
        <v>0</v>
      </c>
      <c r="T41" s="231"/>
      <c r="U41" s="231" t="str">
        <f t="shared" si="6"/>
        <v/>
      </c>
      <c r="V41" s="228">
        <f t="shared" si="7"/>
        <v>0</v>
      </c>
      <c r="W41" s="235" t="str">
        <f t="shared" si="8"/>
        <v/>
      </c>
      <c r="X41" s="260" t="str">
        <f t="shared" si="9"/>
        <v/>
      </c>
      <c r="Y41" s="235" t="str">
        <f t="shared" si="10"/>
        <v/>
      </c>
      <c r="Z41" s="261" t="str">
        <f t="shared" si="11"/>
        <v>R</v>
      </c>
    </row>
    <row r="42" ht="30.0" customHeight="1">
      <c r="A42" s="237" t="str">
        <f>'3A 2025 - 2026 DATOS DEL ESTUDI'!M39</f>
        <v/>
      </c>
      <c r="B42" s="263">
        <f>'3A 2025 - 2026 DATOS DEL ESTUDI'!N39</f>
        <v>6947490</v>
      </c>
      <c r="C42" s="239">
        <v>36.0</v>
      </c>
      <c r="D42" s="225" t="str">
        <f>'3A 2025 - 2026 DATOS DEL ESTUDI'!B39</f>
        <v>Rosyeli Carolina Tavarez  Reyes</v>
      </c>
      <c r="E42" s="228">
        <f>'CE-I-3131'!S40</f>
        <v>0</v>
      </c>
      <c r="F42" s="228">
        <f>'CE-I-3131'!T40</f>
        <v>0</v>
      </c>
      <c r="G42" s="228">
        <f>'CE-I-3131'!U40</f>
        <v>0</v>
      </c>
      <c r="H42" s="231">
        <f>'CE-I-3131'!V40</f>
        <v>0</v>
      </c>
      <c r="I42" s="228">
        <f t="shared" si="1"/>
        <v>0</v>
      </c>
      <c r="J42" s="229" t="str">
        <f>IFERROR(CONCATENATE(SUM(ALEI321!Y42,ALEI321!BB42,ALEI322!Y42),"/",(SUM(ALEI321!$Z$4,ALEI321!$BC$4,ALEI322!$Z$4))),"")</f>
        <v>0/0</v>
      </c>
      <c r="K42" s="228"/>
      <c r="L42" s="228"/>
      <c r="M42" s="228"/>
      <c r="N42" s="259">
        <f>IFERROR((SUM(ALEI321!Z42,ALEI321!BC42,ALEI322!Z42,ALEI322!BC42,ALEI323!Z42,ALEI323!BC42,ALEI324!Z42,ALEI324!BC42,ALEI325!Z42,ALEI325!BC42)/9),"")</f>
        <v>0</v>
      </c>
      <c r="O42" s="231">
        <f t="shared" si="2"/>
        <v>0</v>
      </c>
      <c r="P42" s="231"/>
      <c r="Q42" s="231" t="str">
        <f t="shared" si="3"/>
        <v/>
      </c>
      <c r="R42" s="228">
        <f t="shared" si="4"/>
        <v>0</v>
      </c>
      <c r="S42" s="231">
        <f t="shared" si="5"/>
        <v>0</v>
      </c>
      <c r="T42" s="231"/>
      <c r="U42" s="231" t="str">
        <f t="shared" si="6"/>
        <v/>
      </c>
      <c r="V42" s="228">
        <f t="shared" si="7"/>
        <v>0</v>
      </c>
      <c r="W42" s="235" t="str">
        <f t="shared" si="8"/>
        <v/>
      </c>
      <c r="X42" s="260" t="str">
        <f t="shared" si="9"/>
        <v/>
      </c>
      <c r="Y42" s="235" t="str">
        <f t="shared" si="10"/>
        <v/>
      </c>
      <c r="Z42" s="261" t="str">
        <f t="shared" si="11"/>
        <v>R</v>
      </c>
    </row>
    <row r="43" ht="30.0" customHeight="1">
      <c r="A43" s="237" t="str">
        <f>'3A 2025 - 2026 DATOS DEL ESTUDI'!M40</f>
        <v/>
      </c>
      <c r="B43" s="263">
        <f>'3A 2025 - 2026 DATOS DEL ESTUDI'!N40</f>
        <v>32590071</v>
      </c>
      <c r="C43" s="239">
        <v>37.0</v>
      </c>
      <c r="D43" s="225" t="str">
        <f>'3A 2025 - 2026 DATOS DEL ESTUDI'!B40</f>
        <v>Melani  Taveras Bautista</v>
      </c>
      <c r="E43" s="228">
        <f>'CE-I-3131'!S41</f>
        <v>0</v>
      </c>
      <c r="F43" s="228">
        <f>'CE-I-3131'!T41</f>
        <v>0</v>
      </c>
      <c r="G43" s="228">
        <f>'CE-I-3131'!U41</f>
        <v>0</v>
      </c>
      <c r="H43" s="231">
        <f>'CE-I-3131'!V41</f>
        <v>0</v>
      </c>
      <c r="I43" s="228">
        <f t="shared" si="1"/>
        <v>0</v>
      </c>
      <c r="J43" s="229" t="str">
        <f>IFERROR(CONCATENATE(SUM(ALEI321!Y43,ALEI321!BB43,ALEI322!Y43),"/",(SUM(ALEI321!$Z$4,ALEI321!$BC$4,ALEI322!$Z$4))),"")</f>
        <v>0/0</v>
      </c>
      <c r="K43" s="228"/>
      <c r="L43" s="228"/>
      <c r="M43" s="228"/>
      <c r="N43" s="259">
        <f>IFERROR((SUM(ALEI321!Z43,ALEI321!BC43,ALEI322!Z43,ALEI322!BC43,ALEI323!Z43,ALEI323!BC43,ALEI324!Z43,ALEI324!BC43,ALEI325!Z43,ALEI325!BC43)/9),"")</f>
        <v>0</v>
      </c>
      <c r="O43" s="231">
        <f t="shared" si="2"/>
        <v>0</v>
      </c>
      <c r="P43" s="231"/>
      <c r="Q43" s="231" t="str">
        <f t="shared" si="3"/>
        <v/>
      </c>
      <c r="R43" s="228">
        <f t="shared" si="4"/>
        <v>0</v>
      </c>
      <c r="S43" s="231">
        <f t="shared" si="5"/>
        <v>0</v>
      </c>
      <c r="T43" s="231"/>
      <c r="U43" s="231" t="str">
        <f t="shared" si="6"/>
        <v/>
      </c>
      <c r="V43" s="228">
        <f t="shared" si="7"/>
        <v>0</v>
      </c>
      <c r="W43" s="235" t="str">
        <f t="shared" si="8"/>
        <v/>
      </c>
      <c r="X43" s="260" t="str">
        <f t="shared" si="9"/>
        <v/>
      </c>
      <c r="Y43" s="235" t="str">
        <f t="shared" si="10"/>
        <v/>
      </c>
      <c r="Z43" s="261" t="str">
        <f t="shared" si="11"/>
        <v>R</v>
      </c>
    </row>
    <row r="44" ht="30.0" customHeight="1">
      <c r="A44" s="237" t="str">
        <f>'3A 2025 - 2026 DATOS DEL ESTUDI'!M41</f>
        <v/>
      </c>
      <c r="B44" s="263">
        <f>'3A 2025 - 2026 DATOS DEL ESTUDI'!N41</f>
        <v>32790609</v>
      </c>
      <c r="C44" s="239">
        <v>38.0</v>
      </c>
      <c r="D44" s="225" t="str">
        <f>'3A 2025 - 2026 DATOS DEL ESTUDI'!B41</f>
        <v>Arianny  Tejada Guzmán</v>
      </c>
      <c r="E44" s="228">
        <f>'CE-I-3131'!S42</f>
        <v>0</v>
      </c>
      <c r="F44" s="228">
        <f>'CE-I-3131'!T42</f>
        <v>0</v>
      </c>
      <c r="G44" s="228">
        <f>'CE-I-3131'!U42</f>
        <v>0</v>
      </c>
      <c r="H44" s="231">
        <f>'CE-I-3131'!V42</f>
        <v>0</v>
      </c>
      <c r="I44" s="228">
        <f t="shared" si="1"/>
        <v>0</v>
      </c>
      <c r="J44" s="229" t="str">
        <f>IFERROR(CONCATENATE(SUM(ALEI321!Y44,ALEI321!BB44,ALEI322!Y44),"/",(SUM(ALEI321!$Z$4,ALEI321!$BC$4,ALEI322!$Z$4))),"")</f>
        <v>0/0</v>
      </c>
      <c r="K44" s="228"/>
      <c r="L44" s="228"/>
      <c r="M44" s="228"/>
      <c r="N44" s="259">
        <f>IFERROR((SUM(ALEI321!Z44,ALEI321!BC44,ALEI322!Z44,ALEI322!BC44,ALEI323!Z44,ALEI323!BC44,ALEI324!Z44,ALEI324!BC44,ALEI325!Z44,ALEI325!BC44)/9),"")</f>
        <v>0</v>
      </c>
      <c r="O44" s="231">
        <f t="shared" si="2"/>
        <v>0</v>
      </c>
      <c r="P44" s="231"/>
      <c r="Q44" s="231" t="str">
        <f t="shared" si="3"/>
        <v/>
      </c>
      <c r="R44" s="228">
        <f t="shared" si="4"/>
        <v>0</v>
      </c>
      <c r="S44" s="231">
        <f t="shared" si="5"/>
        <v>0</v>
      </c>
      <c r="T44" s="231"/>
      <c r="U44" s="231" t="str">
        <f t="shared" si="6"/>
        <v/>
      </c>
      <c r="V44" s="228">
        <f t="shared" si="7"/>
        <v>0</v>
      </c>
      <c r="W44" s="235" t="str">
        <f t="shared" si="8"/>
        <v/>
      </c>
      <c r="X44" s="260" t="str">
        <f t="shared" si="9"/>
        <v/>
      </c>
      <c r="Y44" s="235" t="str">
        <f t="shared" si="10"/>
        <v/>
      </c>
      <c r="Z44" s="261" t="str">
        <f t="shared" si="11"/>
        <v>R</v>
      </c>
    </row>
    <row r="45" ht="30.0" customHeight="1">
      <c r="A45" s="237" t="str">
        <f>'3A 2025 - 2026 DATOS DEL ESTUDI'!M42</f>
        <v/>
      </c>
      <c r="B45" s="263">
        <f>'3A 2025 - 2026 DATOS DEL ESTUDI'!N42</f>
        <v>6758894</v>
      </c>
      <c r="C45" s="239">
        <v>39.0</v>
      </c>
      <c r="D45" s="225" t="str">
        <f>'3A 2025 - 2026 DATOS DEL ESTUDI'!B42</f>
        <v>Jeilyn Aliah Tejada</v>
      </c>
      <c r="E45" s="228">
        <f>'CE-I-3131'!S43</f>
        <v>0</v>
      </c>
      <c r="F45" s="228">
        <f>'CE-I-3131'!T43</f>
        <v>0</v>
      </c>
      <c r="G45" s="228">
        <f>'CE-I-3131'!U43</f>
        <v>0</v>
      </c>
      <c r="H45" s="231">
        <f>'CE-I-3131'!V43</f>
        <v>0</v>
      </c>
      <c r="I45" s="228">
        <f t="shared" si="1"/>
        <v>0</v>
      </c>
      <c r="J45" s="229" t="str">
        <f>IFERROR(CONCATENATE(SUM(ALEI321!Y45,ALEI321!BB45,ALEI322!Y45),"/",(SUM(ALEI321!$Z$4,ALEI321!$BC$4,ALEI322!$Z$4))),"")</f>
        <v>0/0</v>
      </c>
      <c r="K45" s="228"/>
      <c r="L45" s="228"/>
      <c r="M45" s="228"/>
      <c r="N45" s="259">
        <f>IFERROR((SUM(ALEI321!Z45,ALEI321!BC45,ALEI322!Z45,ALEI322!BC45,ALEI323!Z45,ALEI323!BC45,ALEI324!Z45,ALEI324!BC45,ALEI325!Z45,ALEI325!BC45)/9),"")</f>
        <v>0</v>
      </c>
      <c r="O45" s="231">
        <f t="shared" si="2"/>
        <v>0</v>
      </c>
      <c r="P45" s="231"/>
      <c r="Q45" s="231" t="str">
        <f t="shared" si="3"/>
        <v/>
      </c>
      <c r="R45" s="228">
        <f t="shared" si="4"/>
        <v>0</v>
      </c>
      <c r="S45" s="231">
        <f t="shared" si="5"/>
        <v>0</v>
      </c>
      <c r="T45" s="231"/>
      <c r="U45" s="231" t="str">
        <f t="shared" si="6"/>
        <v/>
      </c>
      <c r="V45" s="228">
        <f t="shared" si="7"/>
        <v>0</v>
      </c>
      <c r="W45" s="235" t="str">
        <f t="shared" si="8"/>
        <v/>
      </c>
      <c r="X45" s="260" t="str">
        <f t="shared" si="9"/>
        <v/>
      </c>
      <c r="Y45" s="235" t="str">
        <f t="shared" si="10"/>
        <v/>
      </c>
      <c r="Z45" s="261" t="str">
        <f t="shared" si="11"/>
        <v>R</v>
      </c>
    </row>
    <row r="46" ht="30.0" customHeight="1">
      <c r="A46" s="237" t="str">
        <f>'3A 2025 - 2026 DATOS DEL ESTUDI'!M43</f>
        <v/>
      </c>
      <c r="B46" s="263">
        <f>'3A 2025 - 2026 DATOS DEL ESTUDI'!N43</f>
        <v>32718082</v>
      </c>
      <c r="C46" s="239">
        <v>40.0</v>
      </c>
      <c r="D46" s="225" t="str">
        <f>'3A 2025 - 2026 DATOS DEL ESTUDI'!B43</f>
        <v>Rosenny  Ureña Arias</v>
      </c>
      <c r="E46" s="228">
        <f>'CE-I-3131'!S44</f>
        <v>0</v>
      </c>
      <c r="F46" s="228">
        <f>'CE-I-3131'!T44</f>
        <v>0</v>
      </c>
      <c r="G46" s="228">
        <f>'CE-I-3131'!U44</f>
        <v>0</v>
      </c>
      <c r="H46" s="231">
        <f>'CE-I-3131'!V44</f>
        <v>0</v>
      </c>
      <c r="I46" s="228">
        <f t="shared" si="1"/>
        <v>0</v>
      </c>
      <c r="J46" s="229" t="str">
        <f>IFERROR(CONCATENATE(SUM(ALEI321!Y46,ALEI321!BB46,ALEI322!Y46),"/",(SUM(ALEI321!$Z$4,ALEI321!$BC$4,ALEI322!$Z$4))),"")</f>
        <v>0/0</v>
      </c>
      <c r="K46" s="228"/>
      <c r="L46" s="228"/>
      <c r="M46" s="228"/>
      <c r="N46" s="259">
        <f>IFERROR((SUM(ALEI321!Z46,ALEI321!BC46,ALEI322!Z46,ALEI322!BC46,ALEI323!Z46,ALEI323!BC46,ALEI324!Z46,ALEI324!BC46,ALEI325!Z46,ALEI325!BC46)/9),"")</f>
        <v>0</v>
      </c>
      <c r="O46" s="231">
        <f t="shared" si="2"/>
        <v>0</v>
      </c>
      <c r="P46" s="231"/>
      <c r="Q46" s="231" t="str">
        <f t="shared" si="3"/>
        <v/>
      </c>
      <c r="R46" s="228">
        <f t="shared" si="4"/>
        <v>0</v>
      </c>
      <c r="S46" s="231">
        <f t="shared" si="5"/>
        <v>0</v>
      </c>
      <c r="T46" s="231"/>
      <c r="U46" s="231" t="str">
        <f t="shared" si="6"/>
        <v/>
      </c>
      <c r="V46" s="228">
        <f t="shared" si="7"/>
        <v>0</v>
      </c>
      <c r="W46" s="235" t="str">
        <f t="shared" si="8"/>
        <v/>
      </c>
      <c r="X46" s="260" t="str">
        <f t="shared" si="9"/>
        <v/>
      </c>
      <c r="Y46" s="235" t="str">
        <f t="shared" si="10"/>
        <v/>
      </c>
      <c r="Z46" s="261" t="str">
        <f t="shared" si="11"/>
        <v>R</v>
      </c>
    </row>
    <row r="47" ht="30.0" customHeight="1">
      <c r="A47" s="242"/>
      <c r="B47" s="263">
        <f>'3A 2025 - 2026 DATOS DEL ESTUDI'!N44</f>
        <v>6963146</v>
      </c>
      <c r="C47" s="239">
        <v>41.0</v>
      </c>
      <c r="D47" s="225" t="str">
        <f>'3A 2025 - 2026 DATOS DEL ESTUDI'!B44</f>
        <v>Jonathan  De Jesús Valerio Felipe</v>
      </c>
      <c r="E47" s="228">
        <f>'CE-I-3131'!S45</f>
        <v>0</v>
      </c>
      <c r="F47" s="228">
        <f>'CE-I-3131'!T45</f>
        <v>0</v>
      </c>
      <c r="G47" s="228">
        <f>'CE-I-3131'!U45</f>
        <v>0</v>
      </c>
      <c r="H47" s="231">
        <f>'CE-I-3131'!V45</f>
        <v>0</v>
      </c>
      <c r="I47" s="228">
        <f t="shared" si="1"/>
        <v>0</v>
      </c>
      <c r="J47" s="229" t="str">
        <f>IFERROR(CONCATENATE(SUM(ALEI321!Y47,ALEI321!BB47,ALEI322!Y47),"/",(SUM(ALEI321!$Z$4,ALEI321!$BC$4,ALEI322!$Z$4))),"")</f>
        <v>0/0</v>
      </c>
      <c r="K47" s="228"/>
      <c r="L47" s="228"/>
      <c r="M47" s="228"/>
      <c r="N47" s="259">
        <f>IFERROR((SUM(ALEI321!Z47,ALEI321!BC47,ALEI322!Z47,ALEI322!BC47,ALEI323!Z47,ALEI323!BC47,ALEI324!Z47,ALEI324!BC47,ALEI325!Z47,ALEI325!BC47)/9),"")</f>
        <v>0</v>
      </c>
      <c r="O47" s="231">
        <f t="shared" si="2"/>
        <v>0</v>
      </c>
      <c r="P47" s="231"/>
      <c r="Q47" s="231" t="str">
        <f t="shared" si="3"/>
        <v/>
      </c>
      <c r="R47" s="228">
        <f t="shared" si="4"/>
        <v>0</v>
      </c>
      <c r="S47" s="231">
        <f t="shared" si="5"/>
        <v>0</v>
      </c>
      <c r="T47" s="231"/>
      <c r="U47" s="231" t="str">
        <f t="shared" si="6"/>
        <v/>
      </c>
      <c r="V47" s="228">
        <f t="shared" si="7"/>
        <v>0</v>
      </c>
      <c r="W47" s="235" t="str">
        <f t="shared" si="8"/>
        <v/>
      </c>
      <c r="X47" s="260" t="str">
        <f t="shared" si="9"/>
        <v/>
      </c>
      <c r="Y47" s="235" t="str">
        <f t="shared" si="10"/>
        <v/>
      </c>
      <c r="Z47" s="261" t="str">
        <f t="shared" si="11"/>
        <v>R</v>
      </c>
    </row>
    <row r="48" ht="30.0" customHeight="1">
      <c r="A48" s="242"/>
      <c r="B48" s="263">
        <f>'3A 2025 - 2026 DATOS DEL ESTUDI'!N45</f>
        <v>33608163</v>
      </c>
      <c r="C48" s="239">
        <v>42.0</v>
      </c>
      <c r="D48" s="225" t="str">
        <f>'3A 2025 - 2026 DATOS DEL ESTUDI'!B45</f>
        <v>Crisleydi  Turbí</v>
      </c>
      <c r="E48" s="228">
        <f>'CE-I-3131'!S46</f>
        <v>0</v>
      </c>
      <c r="F48" s="228">
        <f>'CE-I-3131'!T46</f>
        <v>0</v>
      </c>
      <c r="G48" s="228">
        <f>'CE-I-3131'!U46</f>
        <v>0</v>
      </c>
      <c r="H48" s="231">
        <f>'CE-I-3131'!V46</f>
        <v>0</v>
      </c>
      <c r="I48" s="228">
        <f t="shared" si="1"/>
        <v>0</v>
      </c>
      <c r="J48" s="229" t="str">
        <f>IFERROR(CONCATENATE(SUM(ALEI321!Y48,ALEI321!BB48,ALEI322!Y48),"/",(SUM(ALEI321!$Z$4,ALEI321!$BC$4,ALEI322!$Z$4))),"")</f>
        <v>0/0</v>
      </c>
      <c r="K48" s="228"/>
      <c r="L48" s="228"/>
      <c r="M48" s="228"/>
      <c r="N48" s="259">
        <f>IFERROR((SUM(ALEI321!Z48,ALEI321!BC48,ALEI322!Z48,ALEI322!BC48,ALEI323!Z48,ALEI323!BC48,ALEI324!Z48,ALEI324!BC48,ALEI325!Z48,ALEI325!BC48)/9),"")</f>
        <v>0</v>
      </c>
      <c r="O48" s="231">
        <f t="shared" si="2"/>
        <v>0</v>
      </c>
      <c r="P48" s="231"/>
      <c r="Q48" s="231" t="str">
        <f t="shared" si="3"/>
        <v/>
      </c>
      <c r="R48" s="228">
        <f t="shared" si="4"/>
        <v>0</v>
      </c>
      <c r="S48" s="231">
        <f t="shared" si="5"/>
        <v>0</v>
      </c>
      <c r="T48" s="231"/>
      <c r="U48" s="231" t="str">
        <f t="shared" si="6"/>
        <v/>
      </c>
      <c r="V48" s="228">
        <f t="shared" si="7"/>
        <v>0</v>
      </c>
      <c r="W48" s="235" t="str">
        <f t="shared" si="8"/>
        <v/>
      </c>
      <c r="X48" s="260" t="str">
        <f t="shared" si="9"/>
        <v/>
      </c>
      <c r="Y48" s="235" t="str">
        <f t="shared" si="10"/>
        <v/>
      </c>
      <c r="Z48" s="261" t="str">
        <f t="shared" si="11"/>
        <v>R</v>
      </c>
    </row>
    <row r="49" ht="30.0" customHeight="1">
      <c r="A49" s="242"/>
      <c r="B49" s="263">
        <f>'3A 2025 - 2026 DATOS DEL ESTUDI'!N46</f>
        <v>32642782</v>
      </c>
      <c r="C49" s="239">
        <v>43.0</v>
      </c>
      <c r="D49" s="225" t="str">
        <f>'3A 2025 - 2026 DATOS DEL ESTUDI'!B46</f>
        <v>Jhoangel Rafael Vargas Ulloa</v>
      </c>
      <c r="E49" s="228">
        <f>'CE-I-3131'!S47</f>
        <v>0</v>
      </c>
      <c r="F49" s="228">
        <f>'CE-I-3131'!T47</f>
        <v>0</v>
      </c>
      <c r="G49" s="228">
        <f>'CE-I-3131'!U47</f>
        <v>0</v>
      </c>
      <c r="H49" s="231">
        <f>'CE-I-3131'!V47</f>
        <v>0</v>
      </c>
      <c r="I49" s="228">
        <f t="shared" si="1"/>
        <v>0</v>
      </c>
      <c r="J49" s="229" t="str">
        <f>IFERROR(CONCATENATE(SUM(ALEI321!Y49,ALEI321!BB49,ALEI322!Y49),"/",(SUM(ALEI321!$Z$4,ALEI321!$BC$4,ALEI322!$Z$4))),"")</f>
        <v>0/0</v>
      </c>
      <c r="K49" s="228"/>
      <c r="L49" s="228"/>
      <c r="M49" s="228"/>
      <c r="N49" s="259">
        <f>IFERROR((SUM(ALEI321!Z49,ALEI321!BC49,ALEI322!Z49,ALEI322!BC49,ALEI323!Z49,ALEI323!BC49,ALEI324!Z49,ALEI324!BC49,ALEI325!Z49,ALEI325!BC49)/9),"")</f>
        <v>0</v>
      </c>
      <c r="O49" s="231">
        <f t="shared" si="2"/>
        <v>0</v>
      </c>
      <c r="P49" s="231"/>
      <c r="Q49" s="231" t="str">
        <f t="shared" si="3"/>
        <v/>
      </c>
      <c r="R49" s="228">
        <f t="shared" si="4"/>
        <v>0</v>
      </c>
      <c r="S49" s="231">
        <f t="shared" si="5"/>
        <v>0</v>
      </c>
      <c r="T49" s="231"/>
      <c r="U49" s="231" t="str">
        <f t="shared" si="6"/>
        <v/>
      </c>
      <c r="V49" s="228">
        <f t="shared" si="7"/>
        <v>0</v>
      </c>
      <c r="W49" s="235" t="str">
        <f t="shared" si="8"/>
        <v/>
      </c>
      <c r="X49" s="260" t="str">
        <f t="shared" si="9"/>
        <v/>
      </c>
      <c r="Y49" s="235" t="str">
        <f t="shared" si="10"/>
        <v/>
      </c>
      <c r="Z49" s="261" t="str">
        <f t="shared" si="11"/>
        <v>R</v>
      </c>
    </row>
    <row r="50" ht="30.0" customHeight="1">
      <c r="A50" s="242"/>
      <c r="B50" s="263">
        <f>'3A 2025 - 2026 DATOS DEL ESTUDI'!N47</f>
        <v>32542484</v>
      </c>
      <c r="C50" s="239">
        <v>44.0</v>
      </c>
      <c r="D50" s="225" t="str">
        <f>'3A 2025 - 2026 DATOS DEL ESTUDI'!B47</f>
        <v>Leslie  Cruz Espinal</v>
      </c>
      <c r="E50" s="228">
        <f>'CE-I-3131'!S48</f>
        <v>0</v>
      </c>
      <c r="F50" s="228">
        <f>'CE-I-3131'!T48</f>
        <v>0</v>
      </c>
      <c r="G50" s="228">
        <f>'CE-I-3131'!U48</f>
        <v>0</v>
      </c>
      <c r="H50" s="231">
        <f>'CE-I-3131'!V48</f>
        <v>0</v>
      </c>
      <c r="I50" s="228">
        <f t="shared" si="1"/>
        <v>0</v>
      </c>
      <c r="J50" s="229" t="str">
        <f>IFERROR(CONCATENATE(SUM(ALEI321!Y50,ALEI321!BB50,ALEI322!Y50),"/",(SUM(ALEI321!$Z$4,ALEI321!$BC$4,ALEI322!$Z$4))),"")</f>
        <v>0/0</v>
      </c>
      <c r="K50" s="228"/>
      <c r="L50" s="228"/>
      <c r="M50" s="228"/>
      <c r="N50" s="259">
        <f>IFERROR((SUM(ALEI321!Z50,ALEI321!BC50,ALEI322!Z50,ALEI322!BC50,ALEI323!Z50,ALEI323!BC50,ALEI324!Z50,ALEI324!BC50,ALEI325!Z50,ALEI325!BC50)/9),"")</f>
        <v>0</v>
      </c>
      <c r="O50" s="231">
        <f t="shared" si="2"/>
        <v>0</v>
      </c>
      <c r="P50" s="231"/>
      <c r="Q50" s="231" t="str">
        <f t="shared" si="3"/>
        <v/>
      </c>
      <c r="R50" s="228">
        <f t="shared" si="4"/>
        <v>0</v>
      </c>
      <c r="S50" s="231">
        <f t="shared" si="5"/>
        <v>0</v>
      </c>
      <c r="T50" s="231"/>
      <c r="U50" s="231" t="str">
        <f t="shared" si="6"/>
        <v/>
      </c>
      <c r="V50" s="228">
        <f t="shared" si="7"/>
        <v>0</v>
      </c>
      <c r="W50" s="235" t="str">
        <f t="shared" si="8"/>
        <v/>
      </c>
      <c r="X50" s="260" t="str">
        <f t="shared" si="9"/>
        <v/>
      </c>
      <c r="Y50" s="235" t="str">
        <f t="shared" si="10"/>
        <v/>
      </c>
      <c r="Z50" s="261" t="str">
        <f t="shared" si="11"/>
        <v>R</v>
      </c>
    </row>
    <row r="51" ht="30.0" customHeight="1">
      <c r="A51" s="242"/>
      <c r="B51" s="263" t="str">
        <f>'3A 2025 - 2026 DATOS DEL ESTUDI'!N48</f>
        <v/>
      </c>
      <c r="C51" s="239">
        <v>45.0</v>
      </c>
      <c r="D51" s="225" t="str">
        <f>'3A 2025 - 2026 DATOS DEL ESTUDI'!B48</f>
        <v/>
      </c>
      <c r="E51" s="228">
        <f>'CE-I-3131'!S49</f>
        <v>0</v>
      </c>
      <c r="F51" s="228">
        <f>'CE-I-3131'!T49</f>
        <v>0</v>
      </c>
      <c r="G51" s="228">
        <f>'CE-I-3131'!U49</f>
        <v>0</v>
      </c>
      <c r="H51" s="231">
        <f>'CE-I-3131'!V49</f>
        <v>0</v>
      </c>
      <c r="I51" s="228">
        <f t="shared" si="1"/>
        <v>0</v>
      </c>
      <c r="J51" s="229" t="str">
        <f>IFERROR(CONCATENATE(SUM(ALEI321!Y51,ALEI321!BB51,ALEI322!Y51),"/",(SUM(ALEI321!$Z$4,ALEI321!$BC$4,ALEI322!$Z$4))),"")</f>
        <v>0/0</v>
      </c>
      <c r="K51" s="228"/>
      <c r="L51" s="228"/>
      <c r="M51" s="228"/>
      <c r="N51" s="259">
        <f>IFERROR((SUM(ALEI321!Z51,ALEI321!BC51,ALEI322!Z51,ALEI322!BC51,ALEI323!Z51,ALEI323!BC51,ALEI324!Z51,ALEI324!BC51,ALEI325!Z51,ALEI325!BC51)/9),"")</f>
        <v>0</v>
      </c>
      <c r="O51" s="231">
        <f t="shared" si="2"/>
        <v>0</v>
      </c>
      <c r="P51" s="231"/>
      <c r="Q51" s="231" t="str">
        <f t="shared" si="3"/>
        <v/>
      </c>
      <c r="R51" s="228">
        <f t="shared" si="4"/>
        <v>0</v>
      </c>
      <c r="S51" s="231">
        <f t="shared" si="5"/>
        <v>0</v>
      </c>
      <c r="T51" s="231"/>
      <c r="U51" s="231" t="str">
        <f t="shared" si="6"/>
        <v/>
      </c>
      <c r="V51" s="228">
        <f t="shared" si="7"/>
        <v>0</v>
      </c>
      <c r="W51" s="235" t="str">
        <f t="shared" si="8"/>
        <v/>
      </c>
      <c r="X51" s="260" t="str">
        <f t="shared" si="9"/>
        <v/>
      </c>
      <c r="Y51" s="235" t="str">
        <f t="shared" si="10"/>
        <v/>
      </c>
      <c r="Z51" s="261"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Y1"/>
    <mergeCell ref="C2:D2"/>
    <mergeCell ref="E2:Y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Y7:Z51">
    <cfRule type="notContainsBlanks" dxfId="0" priority="1">
      <formula>LEN(TRIM(Y7))&gt;0</formula>
    </cfRule>
  </conditionalFormatting>
  <conditionalFormatting sqref="P7:P51">
    <cfRule type="notContainsBlanks" dxfId="12" priority="2">
      <formula>LEN(TRIM(P7))&gt;0</formula>
    </cfRule>
  </conditionalFormatting>
  <conditionalFormatting sqref="Z7:Z51">
    <cfRule type="cellIs" dxfId="13" priority="3" operator="equal">
      <formula>"A"</formula>
    </cfRule>
  </conditionalFormatting>
  <conditionalFormatting sqref="P7:P51">
    <cfRule type="cellIs" dxfId="4" priority="4" operator="lessThanOrEqual">
      <formula>69</formula>
    </cfRule>
  </conditionalFormatting>
  <conditionalFormatting sqref="Y7:Y51">
    <cfRule type="cellIs" dxfId="4" priority="5" operator="lessThanOrEqual">
      <formula>69</formula>
    </cfRule>
  </conditionalFormatting>
  <conditionalFormatting sqref="Y7:Z51">
    <cfRule type="notContainsBlanks" dxfId="14" priority="6">
      <formula>LEN(TRIM(Y7))&gt;0</formula>
    </cfRule>
  </conditionalFormatting>
  <conditionalFormatting sqref="V7:V51">
    <cfRule type="cellIs" dxfId="14" priority="7" operator="greaterThanOrEqual">
      <formula>70</formula>
    </cfRule>
  </conditionalFormatting>
  <conditionalFormatting sqref="V7:V51">
    <cfRule type="cellIs" dxfId="15" priority="8" operator="equal">
      <formula>0</formula>
    </cfRule>
  </conditionalFormatting>
  <conditionalFormatting sqref="Y7:Y51">
    <cfRule type="colorScale" priority="9">
      <colorScale>
        <cfvo type="min"/>
        <cfvo type="max"/>
        <color rgb="FF57BB8A"/>
        <color rgb="FFFFFFFF"/>
      </colorScale>
    </cfRule>
  </conditionalFormatting>
  <conditionalFormatting sqref="V7:X51">
    <cfRule type="cellIs" dxfId="16" priority="10" operator="equal">
      <formula>0</formula>
    </cfRule>
  </conditionalFormatting>
  <conditionalFormatting sqref="I1 I3:I51">
    <cfRule type="cellIs" dxfId="11" priority="11" operator="lessThanOrEqual">
      <formula>69.9</formula>
    </cfRule>
  </conditionalFormatting>
  <conditionalFormatting sqref="N1 N3:N51">
    <cfRule type="cellIs" dxfId="11" priority="12" operator="lessThanOrEqual">
      <formula>"79.90%"</formula>
    </cfRule>
  </conditionalFormatting>
  <conditionalFormatting sqref="R1:R51">
    <cfRule type="cellIs" dxfId="11" priority="13" operator="lessThanOrEqual">
      <formula>69.9</formula>
    </cfRule>
  </conditionalFormatting>
  <conditionalFormatting sqref="V7:V51">
    <cfRule type="cellIs" dxfId="11" priority="14"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563</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'DATOS DOCENTES'!B4</f>
        <v>RAQUEL BLANCO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543</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544</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v>4.0</v>
      </c>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v>5.0</v>
      </c>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v>25.0</v>
      </c>
      <c r="E6" s="157">
        <v>26.0</v>
      </c>
      <c r="F6" s="157">
        <v>27.0</v>
      </c>
      <c r="G6" s="157">
        <v>28.0</v>
      </c>
      <c r="H6" s="157">
        <v>29.0</v>
      </c>
      <c r="I6" s="157"/>
      <c r="J6" s="157"/>
      <c r="K6" s="157"/>
      <c r="L6" s="157"/>
      <c r="M6" s="157"/>
      <c r="N6" s="157"/>
      <c r="O6" s="157"/>
      <c r="P6" s="157"/>
      <c r="Q6" s="157"/>
      <c r="R6" s="157"/>
      <c r="S6" s="157"/>
      <c r="T6" s="157"/>
      <c r="U6" s="157"/>
      <c r="V6" s="157"/>
      <c r="W6" s="157"/>
      <c r="X6" s="157"/>
      <c r="Y6" s="43"/>
      <c r="Z6" s="43"/>
      <c r="AA6" s="43"/>
      <c r="AB6" s="43"/>
      <c r="AC6" s="43"/>
      <c r="AD6" s="43"/>
      <c r="AE6" s="22" t="s">
        <v>555</v>
      </c>
      <c r="AF6" s="157" t="s">
        <v>554</v>
      </c>
      <c r="AG6" s="157">
        <v>3.0</v>
      </c>
      <c r="AH6" s="157">
        <v>5.0</v>
      </c>
      <c r="AI6" s="157">
        <v>10.0</v>
      </c>
      <c r="AJ6" s="157">
        <v>12.0</v>
      </c>
      <c r="AK6" s="157">
        <v>17.0</v>
      </c>
      <c r="AL6" s="157">
        <v>19.0</v>
      </c>
      <c r="AM6" s="157">
        <v>24.0</v>
      </c>
      <c r="AN6" s="157">
        <v>26.0</v>
      </c>
      <c r="AO6" s="157"/>
      <c r="AP6" s="157"/>
      <c r="AQ6" s="157"/>
      <c r="AR6" s="157"/>
      <c r="AS6" s="157"/>
      <c r="AT6" s="157"/>
      <c r="AU6" s="157"/>
      <c r="AV6" s="157"/>
      <c r="AW6" s="157"/>
      <c r="AX6" s="157"/>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t="s">
        <v>559</v>
      </c>
      <c r="E7" s="162" t="s">
        <v>559</v>
      </c>
      <c r="F7" s="162" t="s">
        <v>559</v>
      </c>
      <c r="G7" s="162" t="s">
        <v>559</v>
      </c>
      <c r="H7" s="162"/>
      <c r="I7" s="163"/>
      <c r="J7" s="163"/>
      <c r="K7" s="163"/>
      <c r="L7" s="163"/>
      <c r="M7" s="163"/>
      <c r="N7" s="163"/>
      <c r="O7" s="163"/>
      <c r="P7" s="163"/>
      <c r="Q7" s="163"/>
      <c r="R7" s="163"/>
      <c r="S7" s="163"/>
      <c r="T7" s="163"/>
      <c r="U7" s="163"/>
      <c r="V7" s="163"/>
      <c r="W7" s="163"/>
      <c r="X7" s="163"/>
      <c r="Y7" s="162">
        <f t="shared" ref="Y7:Y51" si="1">IFERROR(COUNTIF(D7:X7,"P")+COUNTIF(D7:X7,"e")+COUNTIF(D7:X7,"t")-INT(COUNTIF(D7:X7,"e")/3)-INT(COUNTIF(D7:X7,"t")/3),"")</f>
        <v>4</v>
      </c>
      <c r="Z7" s="164">
        <f t="shared" ref="Z7:Z51" si="2">IFERROR((Y7/$Z$4),"")</f>
        <v>1</v>
      </c>
      <c r="AA7" s="165">
        <f t="shared" ref="AA7:AA51" si="3">IFERROR(COUNTIF(D7:X7,"A"),"")</f>
        <v>0</v>
      </c>
      <c r="AB7" s="164">
        <f t="shared" ref="AB7:AB51" si="4">IFERROR((AA7/$Z$4),"")</f>
        <v>0</v>
      </c>
      <c r="AC7" s="166">
        <f t="shared" ref="AC7:AC51" si="5">IFERROR(COUNTIF(D7:X7,"E"),"")</f>
        <v>0</v>
      </c>
      <c r="AD7" s="164">
        <f t="shared" ref="AD7:AD51" si="6">IFERROR((AC7/$Z$4),"")</f>
        <v>0</v>
      </c>
      <c r="AE7" s="160">
        <v>1.0</v>
      </c>
      <c r="AF7" s="161" t="str">
        <f t="shared" ref="AF7:AF51" si="7">C7</f>
        <v>Jadiel De Jesús Acosta Peña</v>
      </c>
      <c r="AG7" s="162" t="s">
        <v>559</v>
      </c>
      <c r="AH7" s="162" t="s">
        <v>559</v>
      </c>
      <c r="AI7" s="162" t="s">
        <v>559</v>
      </c>
      <c r="AJ7" s="162"/>
      <c r="AK7" s="162"/>
      <c r="AL7" s="162" t="s">
        <v>559</v>
      </c>
      <c r="AM7" s="162"/>
      <c r="AN7" s="162"/>
      <c r="AO7" s="162"/>
      <c r="AP7" s="162"/>
      <c r="AQ7" s="163"/>
      <c r="AR7" s="163"/>
      <c r="AS7" s="163"/>
      <c r="AT7" s="163"/>
      <c r="AU7" s="163"/>
      <c r="AV7" s="163"/>
      <c r="AW7" s="163"/>
      <c r="AX7" s="163"/>
      <c r="AY7" s="163"/>
      <c r="AZ7" s="163"/>
      <c r="BA7" s="163"/>
      <c r="BB7" s="163">
        <f t="shared" ref="BB7:BB51" si="8">IFERROR(COUNTIF(AG7:BA7,"P")+COUNTIF(AG7:BA7,"e")+COUNTIF(AG7:BA7,"t")-INT(COUNTIF(AG7:BA7,"e")/3)-INT(COUNTIF(AG7:BA7,"t")/3),"")</f>
        <v>4</v>
      </c>
      <c r="BC7" s="164">
        <f t="shared" ref="BC7:BC51" si="9">IFERROR(BB7/$BC$4,"")</f>
        <v>0.8</v>
      </c>
      <c r="BD7" s="166">
        <f t="shared" ref="BD7:BD51" si="10">IFERROR(COUNTIF(AG7:BA7,"A"),"")</f>
        <v>0</v>
      </c>
      <c r="BE7" s="164">
        <f t="shared" ref="BE7:BE51" si="11">IFERROR((BD7/$BC$4),"")</f>
        <v>0</v>
      </c>
      <c r="BF7" s="166">
        <f t="shared" ref="BF7:BF51" si="12">IFERROR(COUNTIF(AG7:BA7,"E"),"")</f>
        <v>0</v>
      </c>
      <c r="BG7" s="167">
        <f>IFERROR((BF7/$BC$4),"")</f>
        <v>0</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t="s">
        <v>559</v>
      </c>
      <c r="E8" s="162" t="s">
        <v>559</v>
      </c>
      <c r="F8" s="162" t="s">
        <v>559</v>
      </c>
      <c r="G8" s="162" t="s">
        <v>559</v>
      </c>
      <c r="H8" s="162"/>
      <c r="I8" s="163"/>
      <c r="J8" s="163"/>
      <c r="K8" s="163"/>
      <c r="L8" s="163"/>
      <c r="M8" s="163"/>
      <c r="N8" s="163"/>
      <c r="O8" s="163"/>
      <c r="P8" s="163"/>
      <c r="Q8" s="163"/>
      <c r="R8" s="163"/>
      <c r="S8" s="163"/>
      <c r="T8" s="163"/>
      <c r="U8" s="163"/>
      <c r="V8" s="163"/>
      <c r="W8" s="163"/>
      <c r="X8" s="163"/>
      <c r="Y8" s="162">
        <f t="shared" si="1"/>
        <v>4</v>
      </c>
      <c r="Z8" s="164">
        <f t="shared" si="2"/>
        <v>1</v>
      </c>
      <c r="AA8" s="165">
        <f t="shared" si="3"/>
        <v>0</v>
      </c>
      <c r="AB8" s="164">
        <f t="shared" si="4"/>
        <v>0</v>
      </c>
      <c r="AC8" s="166">
        <f t="shared" si="5"/>
        <v>0</v>
      </c>
      <c r="AD8" s="164">
        <f t="shared" si="6"/>
        <v>0</v>
      </c>
      <c r="AE8" s="160">
        <v>2.0</v>
      </c>
      <c r="AF8" s="161" t="str">
        <f t="shared" si="7"/>
        <v>Daniel  Elía Almonte Martínez</v>
      </c>
      <c r="AG8" s="162" t="s">
        <v>559</v>
      </c>
      <c r="AH8" s="162" t="s">
        <v>559</v>
      </c>
      <c r="AI8" s="162" t="s">
        <v>559</v>
      </c>
      <c r="AJ8" s="162"/>
      <c r="AK8" s="162" t="s">
        <v>559</v>
      </c>
      <c r="AL8" s="162" t="s">
        <v>559</v>
      </c>
      <c r="AM8" s="162"/>
      <c r="AN8" s="162"/>
      <c r="AO8" s="162"/>
      <c r="AP8" s="162"/>
      <c r="AQ8" s="163"/>
      <c r="AR8" s="163"/>
      <c r="AS8" s="163"/>
      <c r="AT8" s="163"/>
      <c r="AU8" s="163"/>
      <c r="AV8" s="163"/>
      <c r="AW8" s="163"/>
      <c r="AX8" s="163"/>
      <c r="AY8" s="163"/>
      <c r="AZ8" s="163"/>
      <c r="BA8" s="163"/>
      <c r="BB8" s="163">
        <f t="shared" si="8"/>
        <v>5</v>
      </c>
      <c r="BC8" s="164">
        <f t="shared" si="9"/>
        <v>1</v>
      </c>
      <c r="BD8" s="166">
        <f t="shared" si="10"/>
        <v>0</v>
      </c>
      <c r="BE8" s="164">
        <f t="shared" si="11"/>
        <v>0</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t="s">
        <v>559</v>
      </c>
      <c r="E9" s="162" t="s">
        <v>559</v>
      </c>
      <c r="F9" s="162" t="s">
        <v>559</v>
      </c>
      <c r="G9" s="162" t="s">
        <v>559</v>
      </c>
      <c r="H9" s="162"/>
      <c r="I9" s="163"/>
      <c r="J9" s="163"/>
      <c r="K9" s="163"/>
      <c r="L9" s="163"/>
      <c r="M9" s="163"/>
      <c r="N9" s="163"/>
      <c r="O9" s="163"/>
      <c r="P9" s="163"/>
      <c r="Q9" s="163"/>
      <c r="R9" s="163"/>
      <c r="S9" s="163"/>
      <c r="T9" s="163"/>
      <c r="U9" s="163"/>
      <c r="V9" s="163"/>
      <c r="W9" s="163"/>
      <c r="X9" s="163"/>
      <c r="Y9" s="162">
        <f t="shared" si="1"/>
        <v>4</v>
      </c>
      <c r="Z9" s="164">
        <f t="shared" si="2"/>
        <v>1</v>
      </c>
      <c r="AA9" s="165">
        <f t="shared" si="3"/>
        <v>0</v>
      </c>
      <c r="AB9" s="164">
        <f t="shared" si="4"/>
        <v>0</v>
      </c>
      <c r="AC9" s="166">
        <f t="shared" si="5"/>
        <v>0</v>
      </c>
      <c r="AD9" s="164">
        <f t="shared" si="6"/>
        <v>0</v>
      </c>
      <c r="AE9" s="160">
        <v>3.0</v>
      </c>
      <c r="AF9" s="161" t="str">
        <f t="shared" si="7"/>
        <v>Isaac  Ángeles Liriano</v>
      </c>
      <c r="AG9" s="162" t="s">
        <v>559</v>
      </c>
      <c r="AH9" s="162" t="s">
        <v>559</v>
      </c>
      <c r="AI9" s="162" t="s">
        <v>559</v>
      </c>
      <c r="AJ9" s="162"/>
      <c r="AK9" s="162" t="s">
        <v>579</v>
      </c>
      <c r="AL9" s="162" t="s">
        <v>559</v>
      </c>
      <c r="AM9" s="162"/>
      <c r="AN9" s="162"/>
      <c r="AO9" s="162"/>
      <c r="AP9" s="162"/>
      <c r="AQ9" s="163"/>
      <c r="AR9" s="163"/>
      <c r="AS9" s="163"/>
      <c r="AT9" s="163"/>
      <c r="AU9" s="163"/>
      <c r="AV9" s="163"/>
      <c r="AW9" s="163"/>
      <c r="AX9" s="163"/>
      <c r="AY9" s="163"/>
      <c r="AZ9" s="163"/>
      <c r="BA9" s="163"/>
      <c r="BB9" s="163">
        <f t="shared" si="8"/>
        <v>4</v>
      </c>
      <c r="BC9" s="164">
        <f t="shared" si="9"/>
        <v>0.8</v>
      </c>
      <c r="BD9" s="166">
        <f t="shared" si="10"/>
        <v>1</v>
      </c>
      <c r="BE9" s="164">
        <f t="shared" si="11"/>
        <v>0.2</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t="s">
        <v>559</v>
      </c>
      <c r="E10" s="162" t="s">
        <v>559</v>
      </c>
      <c r="F10" s="162" t="s">
        <v>559</v>
      </c>
      <c r="G10" s="162" t="s">
        <v>559</v>
      </c>
      <c r="H10" s="162"/>
      <c r="I10" s="163"/>
      <c r="J10" s="163"/>
      <c r="K10" s="163"/>
      <c r="L10" s="163"/>
      <c r="M10" s="163"/>
      <c r="N10" s="163"/>
      <c r="O10" s="163"/>
      <c r="P10" s="163"/>
      <c r="Q10" s="163"/>
      <c r="R10" s="163"/>
      <c r="S10" s="163"/>
      <c r="T10" s="163"/>
      <c r="U10" s="163"/>
      <c r="V10" s="163"/>
      <c r="W10" s="163"/>
      <c r="X10" s="163"/>
      <c r="Y10" s="162">
        <f t="shared" si="1"/>
        <v>4</v>
      </c>
      <c r="Z10" s="164">
        <f t="shared" si="2"/>
        <v>1</v>
      </c>
      <c r="AA10" s="165">
        <f t="shared" si="3"/>
        <v>0</v>
      </c>
      <c r="AB10" s="164">
        <f t="shared" si="4"/>
        <v>0</v>
      </c>
      <c r="AC10" s="166">
        <f t="shared" si="5"/>
        <v>0</v>
      </c>
      <c r="AD10" s="164">
        <f t="shared" si="6"/>
        <v>0</v>
      </c>
      <c r="AE10" s="160">
        <v>4.0</v>
      </c>
      <c r="AF10" s="161" t="str">
        <f t="shared" si="7"/>
        <v>Melaniee  Aquino  Estrella</v>
      </c>
      <c r="AG10" s="162" t="s">
        <v>559</v>
      </c>
      <c r="AH10" s="162" t="s">
        <v>559</v>
      </c>
      <c r="AI10" s="162" t="s">
        <v>559</v>
      </c>
      <c r="AJ10" s="162"/>
      <c r="AK10" s="162" t="s">
        <v>559</v>
      </c>
      <c r="AL10" s="162" t="s">
        <v>559</v>
      </c>
      <c r="AM10" s="162"/>
      <c r="AN10" s="162"/>
      <c r="AO10" s="162"/>
      <c r="AP10" s="163"/>
      <c r="AQ10" s="163"/>
      <c r="AR10" s="163"/>
      <c r="AS10" s="163"/>
      <c r="AT10" s="163"/>
      <c r="AU10" s="163"/>
      <c r="AV10" s="163"/>
      <c r="AW10" s="163"/>
      <c r="AX10" s="163"/>
      <c r="AY10" s="163"/>
      <c r="AZ10" s="163"/>
      <c r="BA10" s="163"/>
      <c r="BB10" s="163">
        <f t="shared" si="8"/>
        <v>5</v>
      </c>
      <c r="BC10" s="164">
        <f t="shared" si="9"/>
        <v>1</v>
      </c>
      <c r="BD10" s="166">
        <f t="shared" si="10"/>
        <v>0</v>
      </c>
      <c r="BE10" s="164">
        <f t="shared" si="11"/>
        <v>0</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t="s">
        <v>559</v>
      </c>
      <c r="E11" s="162" t="s">
        <v>559</v>
      </c>
      <c r="F11" s="162" t="s">
        <v>559</v>
      </c>
      <c r="G11" s="162" t="s">
        <v>559</v>
      </c>
      <c r="H11" s="162"/>
      <c r="I11" s="163"/>
      <c r="J11" s="163"/>
      <c r="K11" s="163"/>
      <c r="L11" s="163"/>
      <c r="M11" s="163"/>
      <c r="N11" s="163"/>
      <c r="O11" s="163"/>
      <c r="P11" s="163"/>
      <c r="Q11" s="163"/>
      <c r="R11" s="163"/>
      <c r="S11" s="163"/>
      <c r="T11" s="163"/>
      <c r="U11" s="163"/>
      <c r="V11" s="163"/>
      <c r="W11" s="163"/>
      <c r="X11" s="163"/>
      <c r="Y11" s="162">
        <f t="shared" si="1"/>
        <v>4</v>
      </c>
      <c r="Z11" s="164">
        <f t="shared" si="2"/>
        <v>1</v>
      </c>
      <c r="AA11" s="165">
        <f t="shared" si="3"/>
        <v>0</v>
      </c>
      <c r="AB11" s="164">
        <f t="shared" si="4"/>
        <v>0</v>
      </c>
      <c r="AC11" s="166">
        <f t="shared" si="5"/>
        <v>0</v>
      </c>
      <c r="AD11" s="164">
        <f t="shared" si="6"/>
        <v>0</v>
      </c>
      <c r="AE11" s="160">
        <v>5.0</v>
      </c>
      <c r="AF11" s="161" t="str">
        <f t="shared" si="7"/>
        <v>Jennifer  Asenjo  De Los Santos TRANSFERIDA 10/12/25</v>
      </c>
      <c r="AG11" s="162" t="s">
        <v>559</v>
      </c>
      <c r="AH11" s="162" t="s">
        <v>559</v>
      </c>
      <c r="AI11" s="162" t="s">
        <v>559</v>
      </c>
      <c r="AJ11" s="162"/>
      <c r="AK11" s="162" t="s">
        <v>559</v>
      </c>
      <c r="AL11" s="162" t="s">
        <v>559</v>
      </c>
      <c r="AM11" s="162"/>
      <c r="AN11" s="162"/>
      <c r="AO11" s="162"/>
      <c r="AP11" s="162"/>
      <c r="AQ11" s="163"/>
      <c r="AR11" s="163"/>
      <c r="AS11" s="163"/>
      <c r="AT11" s="163"/>
      <c r="AU11" s="163"/>
      <c r="AV11" s="163"/>
      <c r="AW11" s="163"/>
      <c r="AX11" s="163"/>
      <c r="AY11" s="163"/>
      <c r="AZ11" s="163"/>
      <c r="BA11" s="163"/>
      <c r="BB11" s="163">
        <f t="shared" si="8"/>
        <v>5</v>
      </c>
      <c r="BC11" s="164">
        <f t="shared" si="9"/>
        <v>1</v>
      </c>
      <c r="BD11" s="166">
        <f t="shared" si="10"/>
        <v>0</v>
      </c>
      <c r="BE11" s="164">
        <f t="shared" si="11"/>
        <v>0</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t="s">
        <v>559</v>
      </c>
      <c r="E12" s="162" t="s">
        <v>559</v>
      </c>
      <c r="F12" s="162" t="s">
        <v>559</v>
      </c>
      <c r="G12" s="162" t="s">
        <v>559</v>
      </c>
      <c r="H12" s="162"/>
      <c r="I12" s="163"/>
      <c r="J12" s="163"/>
      <c r="K12" s="163"/>
      <c r="L12" s="163"/>
      <c r="M12" s="163"/>
      <c r="N12" s="163"/>
      <c r="O12" s="163"/>
      <c r="P12" s="163"/>
      <c r="Q12" s="163"/>
      <c r="R12" s="163"/>
      <c r="S12" s="163"/>
      <c r="T12" s="163"/>
      <c r="U12" s="163"/>
      <c r="V12" s="163"/>
      <c r="W12" s="163"/>
      <c r="X12" s="163"/>
      <c r="Y12" s="162">
        <f t="shared" si="1"/>
        <v>4</v>
      </c>
      <c r="Z12" s="164">
        <f t="shared" si="2"/>
        <v>1</v>
      </c>
      <c r="AA12" s="165">
        <f t="shared" si="3"/>
        <v>0</v>
      </c>
      <c r="AB12" s="164">
        <f t="shared" si="4"/>
        <v>0</v>
      </c>
      <c r="AC12" s="166">
        <f t="shared" si="5"/>
        <v>0</v>
      </c>
      <c r="AD12" s="164">
        <f t="shared" si="6"/>
        <v>0</v>
      </c>
      <c r="AE12" s="160">
        <v>6.0</v>
      </c>
      <c r="AF12" s="161" t="str">
        <f t="shared" si="7"/>
        <v>Leshlie Crismayri Bautista Quezada</v>
      </c>
      <c r="AG12" s="162" t="s">
        <v>559</v>
      </c>
      <c r="AH12" s="162" t="s">
        <v>559</v>
      </c>
      <c r="AI12" s="162" t="s">
        <v>559</v>
      </c>
      <c r="AJ12" s="162"/>
      <c r="AK12" s="162" t="s">
        <v>559</v>
      </c>
      <c r="AL12" s="162" t="s">
        <v>559</v>
      </c>
      <c r="AM12" s="162"/>
      <c r="AN12" s="162"/>
      <c r="AO12" s="162"/>
      <c r="AP12" s="162"/>
      <c r="AQ12" s="163"/>
      <c r="AR12" s="163"/>
      <c r="AS12" s="163"/>
      <c r="AT12" s="163"/>
      <c r="AU12" s="163"/>
      <c r="AV12" s="163"/>
      <c r="AW12" s="163"/>
      <c r="AX12" s="163"/>
      <c r="AY12" s="163"/>
      <c r="AZ12" s="163"/>
      <c r="BA12" s="163"/>
      <c r="BB12" s="163">
        <f t="shared" si="8"/>
        <v>5</v>
      </c>
      <c r="BC12" s="164">
        <f t="shared" si="9"/>
        <v>1</v>
      </c>
      <c r="BD12" s="166">
        <f t="shared" si="10"/>
        <v>0</v>
      </c>
      <c r="BE12" s="164">
        <f t="shared" si="11"/>
        <v>0</v>
      </c>
      <c r="BF12" s="166">
        <f t="shared" si="12"/>
        <v>0</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t="s">
        <v>559</v>
      </c>
      <c r="E13" s="162" t="s">
        <v>559</v>
      </c>
      <c r="F13" s="162" t="s">
        <v>559</v>
      </c>
      <c r="G13" s="162" t="s">
        <v>559</v>
      </c>
      <c r="H13" s="162"/>
      <c r="I13" s="163"/>
      <c r="J13" s="163"/>
      <c r="K13" s="163"/>
      <c r="L13" s="163"/>
      <c r="M13" s="163"/>
      <c r="N13" s="163"/>
      <c r="O13" s="163"/>
      <c r="P13" s="163"/>
      <c r="Q13" s="163"/>
      <c r="R13" s="163"/>
      <c r="S13" s="163"/>
      <c r="T13" s="163"/>
      <c r="U13" s="163"/>
      <c r="V13" s="163"/>
      <c r="W13" s="163"/>
      <c r="X13" s="163"/>
      <c r="Y13" s="162">
        <f t="shared" si="1"/>
        <v>4</v>
      </c>
      <c r="Z13" s="164">
        <f t="shared" si="2"/>
        <v>1</v>
      </c>
      <c r="AA13" s="165">
        <f t="shared" si="3"/>
        <v>0</v>
      </c>
      <c r="AB13" s="164">
        <f t="shared" si="4"/>
        <v>0</v>
      </c>
      <c r="AC13" s="166">
        <f t="shared" si="5"/>
        <v>0</v>
      </c>
      <c r="AD13" s="164">
        <f t="shared" si="6"/>
        <v>0</v>
      </c>
      <c r="AE13" s="160">
        <v>7.0</v>
      </c>
      <c r="AF13" s="161" t="str">
        <f t="shared" si="7"/>
        <v>Gilber  Bello Silva</v>
      </c>
      <c r="AG13" s="162" t="s">
        <v>559</v>
      </c>
      <c r="AH13" s="162" t="s">
        <v>559</v>
      </c>
      <c r="AI13" s="162" t="s">
        <v>559</v>
      </c>
      <c r="AJ13" s="162"/>
      <c r="AK13" s="162" t="s">
        <v>559</v>
      </c>
      <c r="AL13" s="162" t="s">
        <v>559</v>
      </c>
      <c r="AM13" s="162"/>
      <c r="AN13" s="162"/>
      <c r="AO13" s="162"/>
      <c r="AP13" s="162"/>
      <c r="AQ13" s="163"/>
      <c r="AR13" s="163"/>
      <c r="AS13" s="163"/>
      <c r="AT13" s="163"/>
      <c r="AU13" s="163"/>
      <c r="AV13" s="163"/>
      <c r="AW13" s="163"/>
      <c r="AX13" s="163"/>
      <c r="AY13" s="163"/>
      <c r="AZ13" s="163"/>
      <c r="BA13" s="163"/>
      <c r="BB13" s="163">
        <f t="shared" si="8"/>
        <v>5</v>
      </c>
      <c r="BC13" s="164">
        <f t="shared" si="9"/>
        <v>1</v>
      </c>
      <c r="BD13" s="166">
        <f t="shared" si="10"/>
        <v>0</v>
      </c>
      <c r="BE13" s="164">
        <f t="shared" si="11"/>
        <v>0</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t="s">
        <v>559</v>
      </c>
      <c r="E14" s="162" t="s">
        <v>559</v>
      </c>
      <c r="F14" s="162" t="s">
        <v>559</v>
      </c>
      <c r="G14" s="162" t="s">
        <v>559</v>
      </c>
      <c r="H14" s="162"/>
      <c r="I14" s="163"/>
      <c r="J14" s="163"/>
      <c r="K14" s="163"/>
      <c r="L14" s="163"/>
      <c r="M14" s="163"/>
      <c r="N14" s="163"/>
      <c r="O14" s="163"/>
      <c r="P14" s="163"/>
      <c r="Q14" s="163"/>
      <c r="R14" s="163"/>
      <c r="S14" s="163"/>
      <c r="T14" s="163"/>
      <c r="U14" s="163"/>
      <c r="V14" s="163"/>
      <c r="W14" s="163"/>
      <c r="X14" s="163"/>
      <c r="Y14" s="162">
        <f t="shared" si="1"/>
        <v>4</v>
      </c>
      <c r="Z14" s="164">
        <f t="shared" si="2"/>
        <v>1</v>
      </c>
      <c r="AA14" s="165">
        <f t="shared" si="3"/>
        <v>0</v>
      </c>
      <c r="AB14" s="164">
        <f t="shared" si="4"/>
        <v>0</v>
      </c>
      <c r="AC14" s="166">
        <f t="shared" si="5"/>
        <v>0</v>
      </c>
      <c r="AD14" s="164">
        <f t="shared" si="6"/>
        <v>0</v>
      </c>
      <c r="AE14" s="160">
        <v>8.0</v>
      </c>
      <c r="AF14" s="161" t="str">
        <f t="shared" si="7"/>
        <v>Sherlyn Mariel Bernabel Lora</v>
      </c>
      <c r="AG14" s="162" t="s">
        <v>559</v>
      </c>
      <c r="AH14" s="162" t="s">
        <v>559</v>
      </c>
      <c r="AI14" s="162" t="s">
        <v>559</v>
      </c>
      <c r="AJ14" s="162"/>
      <c r="AK14" s="162" t="s">
        <v>559</v>
      </c>
      <c r="AL14" s="162" t="s">
        <v>559</v>
      </c>
      <c r="AM14" s="162"/>
      <c r="AN14" s="162"/>
      <c r="AO14" s="162"/>
      <c r="AP14" s="162"/>
      <c r="AQ14" s="163"/>
      <c r="AR14" s="163"/>
      <c r="AS14" s="163"/>
      <c r="AT14" s="163"/>
      <c r="AU14" s="163"/>
      <c r="AV14" s="163"/>
      <c r="AW14" s="163"/>
      <c r="AX14" s="163"/>
      <c r="AY14" s="163"/>
      <c r="AZ14" s="163"/>
      <c r="BA14" s="163"/>
      <c r="BB14" s="163">
        <f t="shared" si="8"/>
        <v>5</v>
      </c>
      <c r="BC14" s="164">
        <f t="shared" si="9"/>
        <v>1</v>
      </c>
      <c r="BD14" s="166">
        <f t="shared" si="10"/>
        <v>0</v>
      </c>
      <c r="BE14" s="164">
        <f t="shared" si="11"/>
        <v>0</v>
      </c>
      <c r="BF14" s="166">
        <f t="shared" si="12"/>
        <v>0</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t="s">
        <v>559</v>
      </c>
      <c r="E15" s="162" t="s">
        <v>559</v>
      </c>
      <c r="F15" s="162" t="s">
        <v>559</v>
      </c>
      <c r="G15" s="162" t="s">
        <v>559</v>
      </c>
      <c r="H15" s="162"/>
      <c r="I15" s="163"/>
      <c r="J15" s="163"/>
      <c r="K15" s="163"/>
      <c r="L15" s="163"/>
      <c r="M15" s="163"/>
      <c r="N15" s="163"/>
      <c r="O15" s="163"/>
      <c r="P15" s="163"/>
      <c r="Q15" s="163"/>
      <c r="R15" s="163"/>
      <c r="S15" s="163"/>
      <c r="T15" s="163"/>
      <c r="U15" s="163"/>
      <c r="V15" s="163"/>
      <c r="W15" s="163"/>
      <c r="X15" s="163"/>
      <c r="Y15" s="162">
        <f t="shared" si="1"/>
        <v>4</v>
      </c>
      <c r="Z15" s="164">
        <f t="shared" si="2"/>
        <v>1</v>
      </c>
      <c r="AA15" s="165">
        <f t="shared" si="3"/>
        <v>0</v>
      </c>
      <c r="AB15" s="164">
        <f t="shared" si="4"/>
        <v>0</v>
      </c>
      <c r="AC15" s="166">
        <f t="shared" si="5"/>
        <v>0</v>
      </c>
      <c r="AD15" s="164">
        <f t="shared" si="6"/>
        <v>0</v>
      </c>
      <c r="AE15" s="160">
        <v>9.0</v>
      </c>
      <c r="AF15" s="161" t="str">
        <f t="shared" si="7"/>
        <v>Erleen  Brito Castillo</v>
      </c>
      <c r="AG15" s="162" t="s">
        <v>559</v>
      </c>
      <c r="AH15" s="162" t="s">
        <v>559</v>
      </c>
      <c r="AI15" s="162" t="s">
        <v>559</v>
      </c>
      <c r="AJ15" s="162"/>
      <c r="AK15" s="162" t="s">
        <v>559</v>
      </c>
      <c r="AL15" s="162" t="s">
        <v>559</v>
      </c>
      <c r="AM15" s="162"/>
      <c r="AN15" s="162"/>
      <c r="AO15" s="162"/>
      <c r="AP15" s="162"/>
      <c r="AQ15" s="163"/>
      <c r="AR15" s="163"/>
      <c r="AS15" s="163"/>
      <c r="AT15" s="163"/>
      <c r="AU15" s="163"/>
      <c r="AV15" s="163"/>
      <c r="AW15" s="163"/>
      <c r="AX15" s="163"/>
      <c r="AY15" s="163"/>
      <c r="AZ15" s="163"/>
      <c r="BA15" s="163"/>
      <c r="BB15" s="163">
        <f t="shared" si="8"/>
        <v>5</v>
      </c>
      <c r="BC15" s="164">
        <f t="shared" si="9"/>
        <v>1</v>
      </c>
      <c r="BD15" s="166">
        <f t="shared" si="10"/>
        <v>0</v>
      </c>
      <c r="BE15" s="164">
        <f t="shared" si="11"/>
        <v>0</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t="s">
        <v>559</v>
      </c>
      <c r="E16" s="162" t="s">
        <v>559</v>
      </c>
      <c r="F16" s="162" t="s">
        <v>559</v>
      </c>
      <c r="G16" s="162" t="s">
        <v>559</v>
      </c>
      <c r="H16" s="162"/>
      <c r="I16" s="163"/>
      <c r="J16" s="163"/>
      <c r="K16" s="163"/>
      <c r="L16" s="163"/>
      <c r="M16" s="163"/>
      <c r="N16" s="163"/>
      <c r="O16" s="163"/>
      <c r="P16" s="163"/>
      <c r="Q16" s="163"/>
      <c r="R16" s="163"/>
      <c r="S16" s="163"/>
      <c r="T16" s="163"/>
      <c r="U16" s="163"/>
      <c r="V16" s="163"/>
      <c r="W16" s="163"/>
      <c r="X16" s="163"/>
      <c r="Y16" s="162">
        <f t="shared" si="1"/>
        <v>4</v>
      </c>
      <c r="Z16" s="164">
        <f t="shared" si="2"/>
        <v>1</v>
      </c>
      <c r="AA16" s="165">
        <f t="shared" si="3"/>
        <v>0</v>
      </c>
      <c r="AB16" s="164">
        <f t="shared" si="4"/>
        <v>0</v>
      </c>
      <c r="AC16" s="166">
        <f t="shared" si="5"/>
        <v>0</v>
      </c>
      <c r="AD16" s="164">
        <f t="shared" si="6"/>
        <v>0</v>
      </c>
      <c r="AE16" s="160">
        <v>10.0</v>
      </c>
      <c r="AF16" s="161" t="str">
        <f t="shared" si="7"/>
        <v>Brianny  Caraballo Guzmán</v>
      </c>
      <c r="AG16" s="162" t="s">
        <v>559</v>
      </c>
      <c r="AH16" s="162" t="s">
        <v>559</v>
      </c>
      <c r="AI16" s="162" t="s">
        <v>559</v>
      </c>
      <c r="AJ16" s="162"/>
      <c r="AK16" s="162" t="s">
        <v>559</v>
      </c>
      <c r="AL16" s="162" t="s">
        <v>559</v>
      </c>
      <c r="AM16" s="162"/>
      <c r="AN16" s="162"/>
      <c r="AO16" s="162"/>
      <c r="AP16" s="162"/>
      <c r="AQ16" s="163"/>
      <c r="AR16" s="163"/>
      <c r="AS16" s="163"/>
      <c r="AT16" s="163"/>
      <c r="AU16" s="163"/>
      <c r="AV16" s="163"/>
      <c r="AW16" s="163"/>
      <c r="AX16" s="163"/>
      <c r="AY16" s="163"/>
      <c r="AZ16" s="163"/>
      <c r="BA16" s="163"/>
      <c r="BB16" s="163">
        <f t="shared" si="8"/>
        <v>5</v>
      </c>
      <c r="BC16" s="164">
        <f t="shared" si="9"/>
        <v>1</v>
      </c>
      <c r="BD16" s="166">
        <f t="shared" si="10"/>
        <v>0</v>
      </c>
      <c r="BE16" s="164">
        <f t="shared" si="11"/>
        <v>0</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t="s">
        <v>559</v>
      </c>
      <c r="E17" s="162" t="s">
        <v>559</v>
      </c>
      <c r="F17" s="162" t="s">
        <v>559</v>
      </c>
      <c r="G17" s="162" t="s">
        <v>559</v>
      </c>
      <c r="H17" s="162"/>
      <c r="I17" s="163"/>
      <c r="J17" s="163"/>
      <c r="K17" s="163"/>
      <c r="L17" s="163"/>
      <c r="M17" s="163"/>
      <c r="N17" s="163"/>
      <c r="O17" s="163"/>
      <c r="P17" s="163"/>
      <c r="Q17" s="163"/>
      <c r="R17" s="163"/>
      <c r="S17" s="163"/>
      <c r="T17" s="163"/>
      <c r="U17" s="163"/>
      <c r="V17" s="163"/>
      <c r="W17" s="163"/>
      <c r="X17" s="163"/>
      <c r="Y17" s="162">
        <f t="shared" si="1"/>
        <v>4</v>
      </c>
      <c r="Z17" s="164">
        <f t="shared" si="2"/>
        <v>1</v>
      </c>
      <c r="AA17" s="165">
        <f t="shared" si="3"/>
        <v>0</v>
      </c>
      <c r="AB17" s="164">
        <f t="shared" si="4"/>
        <v>0</v>
      </c>
      <c r="AC17" s="166">
        <f t="shared" si="5"/>
        <v>0</v>
      </c>
      <c r="AD17" s="164">
        <f t="shared" si="6"/>
        <v>0</v>
      </c>
      <c r="AE17" s="160">
        <v>11.0</v>
      </c>
      <c r="AF17" s="161" t="str">
        <f t="shared" si="7"/>
        <v>Scarlet  Castillo</v>
      </c>
      <c r="AG17" s="162" t="s">
        <v>559</v>
      </c>
      <c r="AH17" s="162" t="s">
        <v>559</v>
      </c>
      <c r="AI17" s="162" t="s">
        <v>559</v>
      </c>
      <c r="AJ17" s="162"/>
      <c r="AK17" s="162" t="s">
        <v>559</v>
      </c>
      <c r="AL17" s="162" t="s">
        <v>559</v>
      </c>
      <c r="AM17" s="162"/>
      <c r="AN17" s="162"/>
      <c r="AO17" s="162"/>
      <c r="AP17" s="162"/>
      <c r="AQ17" s="163"/>
      <c r="AR17" s="163"/>
      <c r="AS17" s="163"/>
      <c r="AT17" s="163"/>
      <c r="AU17" s="163"/>
      <c r="AV17" s="163"/>
      <c r="AW17" s="163"/>
      <c r="AX17" s="163"/>
      <c r="AY17" s="163"/>
      <c r="AZ17" s="163"/>
      <c r="BA17" s="163"/>
      <c r="BB17" s="163">
        <f t="shared" si="8"/>
        <v>5</v>
      </c>
      <c r="BC17" s="164">
        <f t="shared" si="9"/>
        <v>1</v>
      </c>
      <c r="BD17" s="166">
        <f t="shared" si="10"/>
        <v>0</v>
      </c>
      <c r="BE17" s="164">
        <f t="shared" si="11"/>
        <v>0</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t="s">
        <v>559</v>
      </c>
      <c r="E18" s="162" t="s">
        <v>559</v>
      </c>
      <c r="F18" s="162" t="s">
        <v>559</v>
      </c>
      <c r="G18" s="162" t="s">
        <v>559</v>
      </c>
      <c r="H18" s="162"/>
      <c r="I18" s="163"/>
      <c r="J18" s="163"/>
      <c r="K18" s="163"/>
      <c r="L18" s="163"/>
      <c r="M18" s="163"/>
      <c r="N18" s="163"/>
      <c r="O18" s="163"/>
      <c r="P18" s="163"/>
      <c r="Q18" s="163"/>
      <c r="R18" s="163"/>
      <c r="S18" s="163"/>
      <c r="T18" s="163"/>
      <c r="U18" s="163"/>
      <c r="V18" s="163"/>
      <c r="W18" s="163"/>
      <c r="X18" s="163"/>
      <c r="Y18" s="162">
        <f t="shared" si="1"/>
        <v>4</v>
      </c>
      <c r="Z18" s="164">
        <f t="shared" si="2"/>
        <v>1</v>
      </c>
      <c r="AA18" s="165">
        <f t="shared" si="3"/>
        <v>0</v>
      </c>
      <c r="AB18" s="164">
        <f t="shared" si="4"/>
        <v>0</v>
      </c>
      <c r="AC18" s="166">
        <f t="shared" si="5"/>
        <v>0</v>
      </c>
      <c r="AD18" s="164">
        <f t="shared" si="6"/>
        <v>0</v>
      </c>
      <c r="AE18" s="160">
        <v>12.0</v>
      </c>
      <c r="AF18" s="161" t="str">
        <f t="shared" si="7"/>
        <v>Yarselin  Cruz Peña</v>
      </c>
      <c r="AG18" s="162" t="s">
        <v>559</v>
      </c>
      <c r="AH18" s="162" t="s">
        <v>559</v>
      </c>
      <c r="AI18" s="162" t="s">
        <v>559</v>
      </c>
      <c r="AJ18" s="162"/>
      <c r="AK18" s="162" t="s">
        <v>559</v>
      </c>
      <c r="AL18" s="162" t="s">
        <v>559</v>
      </c>
      <c r="AM18" s="163"/>
      <c r="AN18" s="162"/>
      <c r="AO18" s="162"/>
      <c r="AP18" s="162"/>
      <c r="AQ18" s="163"/>
      <c r="AR18" s="163"/>
      <c r="AS18" s="163"/>
      <c r="AT18" s="163"/>
      <c r="AU18" s="163"/>
      <c r="AV18" s="163"/>
      <c r="AW18" s="163"/>
      <c r="AX18" s="163"/>
      <c r="AY18" s="163"/>
      <c r="AZ18" s="163"/>
      <c r="BA18" s="163"/>
      <c r="BB18" s="163">
        <f t="shared" si="8"/>
        <v>5</v>
      </c>
      <c r="BC18" s="164">
        <f t="shared" si="9"/>
        <v>1</v>
      </c>
      <c r="BD18" s="166">
        <f t="shared" si="10"/>
        <v>0</v>
      </c>
      <c r="BE18" s="164">
        <f t="shared" si="11"/>
        <v>0</v>
      </c>
      <c r="BF18" s="166">
        <f t="shared" si="12"/>
        <v>0</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t="s">
        <v>559</v>
      </c>
      <c r="E19" s="162" t="s">
        <v>559</v>
      </c>
      <c r="F19" s="162" t="s">
        <v>559</v>
      </c>
      <c r="G19" s="162" t="s">
        <v>559</v>
      </c>
      <c r="H19" s="162"/>
      <c r="I19" s="163"/>
      <c r="J19" s="163"/>
      <c r="K19" s="163"/>
      <c r="L19" s="163"/>
      <c r="M19" s="163"/>
      <c r="N19" s="163"/>
      <c r="O19" s="163"/>
      <c r="P19" s="163"/>
      <c r="Q19" s="163"/>
      <c r="R19" s="163"/>
      <c r="S19" s="163"/>
      <c r="T19" s="163"/>
      <c r="U19" s="163"/>
      <c r="V19" s="163"/>
      <c r="W19" s="163"/>
      <c r="X19" s="163"/>
      <c r="Y19" s="162">
        <f t="shared" si="1"/>
        <v>4</v>
      </c>
      <c r="Z19" s="164">
        <f t="shared" si="2"/>
        <v>1</v>
      </c>
      <c r="AA19" s="165">
        <f t="shared" si="3"/>
        <v>0</v>
      </c>
      <c r="AB19" s="164">
        <f t="shared" si="4"/>
        <v>0</v>
      </c>
      <c r="AC19" s="166">
        <f t="shared" si="5"/>
        <v>0</v>
      </c>
      <c r="AD19" s="164">
        <f t="shared" si="6"/>
        <v>0</v>
      </c>
      <c r="AE19" s="160">
        <v>13.0</v>
      </c>
      <c r="AF19" s="161" t="str">
        <f t="shared" si="7"/>
        <v>Fernando José Díaz Fernández</v>
      </c>
      <c r="AG19" s="162" t="s">
        <v>559</v>
      </c>
      <c r="AH19" s="162" t="s">
        <v>559</v>
      </c>
      <c r="AI19" s="162" t="s">
        <v>559</v>
      </c>
      <c r="AJ19" s="162"/>
      <c r="AK19" s="162" t="s">
        <v>559</v>
      </c>
      <c r="AL19" s="162" t="s">
        <v>559</v>
      </c>
      <c r="AM19" s="162"/>
      <c r="AN19" s="162"/>
      <c r="AO19" s="162"/>
      <c r="AP19" s="162"/>
      <c r="AQ19" s="163"/>
      <c r="AR19" s="163"/>
      <c r="AS19" s="163"/>
      <c r="AT19" s="163"/>
      <c r="AU19" s="163"/>
      <c r="AV19" s="163"/>
      <c r="AW19" s="163"/>
      <c r="AX19" s="163"/>
      <c r="AY19" s="163"/>
      <c r="AZ19" s="163"/>
      <c r="BA19" s="163"/>
      <c r="BB19" s="163">
        <f t="shared" si="8"/>
        <v>5</v>
      </c>
      <c r="BC19" s="164">
        <f t="shared" si="9"/>
        <v>1</v>
      </c>
      <c r="BD19" s="166">
        <f t="shared" si="10"/>
        <v>0</v>
      </c>
      <c r="BE19" s="164">
        <f t="shared" si="11"/>
        <v>0</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t="s">
        <v>559</v>
      </c>
      <c r="E20" s="162" t="s">
        <v>559</v>
      </c>
      <c r="F20" s="162" t="s">
        <v>559</v>
      </c>
      <c r="G20" s="162" t="s">
        <v>559</v>
      </c>
      <c r="H20" s="162"/>
      <c r="I20" s="163"/>
      <c r="J20" s="163"/>
      <c r="K20" s="163"/>
      <c r="L20" s="163"/>
      <c r="M20" s="163"/>
      <c r="N20" s="163"/>
      <c r="O20" s="163"/>
      <c r="P20" s="163"/>
      <c r="Q20" s="163"/>
      <c r="R20" s="163"/>
      <c r="S20" s="163"/>
      <c r="T20" s="163"/>
      <c r="U20" s="163"/>
      <c r="V20" s="163"/>
      <c r="W20" s="163"/>
      <c r="X20" s="163"/>
      <c r="Y20" s="162">
        <f t="shared" si="1"/>
        <v>4</v>
      </c>
      <c r="Z20" s="164">
        <f t="shared" si="2"/>
        <v>1</v>
      </c>
      <c r="AA20" s="165">
        <f t="shared" si="3"/>
        <v>0</v>
      </c>
      <c r="AB20" s="164">
        <f t="shared" si="4"/>
        <v>0</v>
      </c>
      <c r="AC20" s="166">
        <f t="shared" si="5"/>
        <v>0</v>
      </c>
      <c r="AD20" s="164">
        <f t="shared" si="6"/>
        <v>0</v>
      </c>
      <c r="AE20" s="160">
        <v>14.0</v>
      </c>
      <c r="AF20" s="161" t="str">
        <f t="shared" si="7"/>
        <v>Scarlett  Espinal Estéves</v>
      </c>
      <c r="AG20" s="162" t="s">
        <v>559</v>
      </c>
      <c r="AH20" s="162" t="s">
        <v>559</v>
      </c>
      <c r="AI20" s="162" t="s">
        <v>559</v>
      </c>
      <c r="AJ20" s="162"/>
      <c r="AK20" s="162" t="s">
        <v>559</v>
      </c>
      <c r="AL20" s="162" t="s">
        <v>559</v>
      </c>
      <c r="AM20" s="162"/>
      <c r="AN20" s="162"/>
      <c r="AO20" s="162"/>
      <c r="AP20" s="162"/>
      <c r="AQ20" s="163"/>
      <c r="AR20" s="163"/>
      <c r="AS20" s="163"/>
      <c r="AT20" s="163"/>
      <c r="AU20" s="163"/>
      <c r="AV20" s="163"/>
      <c r="AW20" s="163"/>
      <c r="AX20" s="163"/>
      <c r="AY20" s="163"/>
      <c r="AZ20" s="163"/>
      <c r="BA20" s="163"/>
      <c r="BB20" s="163">
        <f t="shared" si="8"/>
        <v>5</v>
      </c>
      <c r="BC20" s="164">
        <f t="shared" si="9"/>
        <v>1</v>
      </c>
      <c r="BD20" s="166">
        <f t="shared" si="10"/>
        <v>0</v>
      </c>
      <c r="BE20" s="164">
        <f t="shared" si="11"/>
        <v>0</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t="s">
        <v>559</v>
      </c>
      <c r="E21" s="162" t="s">
        <v>559</v>
      </c>
      <c r="F21" s="162" t="s">
        <v>559</v>
      </c>
      <c r="G21" s="162" t="s">
        <v>559</v>
      </c>
      <c r="H21" s="162"/>
      <c r="I21" s="163"/>
      <c r="J21" s="163"/>
      <c r="K21" s="163"/>
      <c r="L21" s="163"/>
      <c r="M21" s="163"/>
      <c r="N21" s="163"/>
      <c r="O21" s="163"/>
      <c r="P21" s="163"/>
      <c r="Q21" s="163"/>
      <c r="R21" s="163"/>
      <c r="S21" s="163"/>
      <c r="T21" s="163"/>
      <c r="U21" s="163"/>
      <c r="V21" s="163"/>
      <c r="W21" s="163"/>
      <c r="X21" s="163"/>
      <c r="Y21" s="162">
        <f t="shared" si="1"/>
        <v>4</v>
      </c>
      <c r="Z21" s="164">
        <f t="shared" si="2"/>
        <v>1</v>
      </c>
      <c r="AA21" s="165">
        <f t="shared" si="3"/>
        <v>0</v>
      </c>
      <c r="AB21" s="164">
        <f t="shared" si="4"/>
        <v>0</v>
      </c>
      <c r="AC21" s="166">
        <f t="shared" si="5"/>
        <v>0</v>
      </c>
      <c r="AD21" s="164">
        <f t="shared" si="6"/>
        <v>0</v>
      </c>
      <c r="AE21" s="160">
        <v>15.0</v>
      </c>
      <c r="AF21" s="161" t="str">
        <f t="shared" si="7"/>
        <v>José Manuel Estrella</v>
      </c>
      <c r="AG21" s="162" t="s">
        <v>559</v>
      </c>
      <c r="AH21" s="162" t="s">
        <v>559</v>
      </c>
      <c r="AI21" s="162" t="s">
        <v>559</v>
      </c>
      <c r="AJ21" s="162"/>
      <c r="AK21" s="162" t="s">
        <v>559</v>
      </c>
      <c r="AL21" s="162" t="s">
        <v>559</v>
      </c>
      <c r="AM21" s="162"/>
      <c r="AN21" s="162"/>
      <c r="AO21" s="162"/>
      <c r="AP21" s="162"/>
      <c r="AQ21" s="163"/>
      <c r="AR21" s="163"/>
      <c r="AS21" s="163"/>
      <c r="AT21" s="163"/>
      <c r="AU21" s="163"/>
      <c r="AV21" s="163"/>
      <c r="AW21" s="163"/>
      <c r="AX21" s="163"/>
      <c r="AY21" s="163"/>
      <c r="AZ21" s="163"/>
      <c r="BA21" s="163"/>
      <c r="BB21" s="163">
        <f t="shared" si="8"/>
        <v>5</v>
      </c>
      <c r="BC21" s="164">
        <f t="shared" si="9"/>
        <v>1</v>
      </c>
      <c r="BD21" s="166">
        <f t="shared" si="10"/>
        <v>0</v>
      </c>
      <c r="BE21" s="164">
        <f t="shared" si="11"/>
        <v>0</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t="s">
        <v>559</v>
      </c>
      <c r="E22" s="162" t="s">
        <v>559</v>
      </c>
      <c r="F22" s="162" t="s">
        <v>559</v>
      </c>
      <c r="G22" s="162" t="s">
        <v>559</v>
      </c>
      <c r="H22" s="162"/>
      <c r="I22" s="163"/>
      <c r="J22" s="163"/>
      <c r="K22" s="163"/>
      <c r="L22" s="163"/>
      <c r="M22" s="163"/>
      <c r="N22" s="163"/>
      <c r="O22" s="163"/>
      <c r="P22" s="163"/>
      <c r="Q22" s="163"/>
      <c r="R22" s="163"/>
      <c r="S22" s="163"/>
      <c r="T22" s="163"/>
      <c r="U22" s="163"/>
      <c r="V22" s="163"/>
      <c r="W22" s="163"/>
      <c r="X22" s="163"/>
      <c r="Y22" s="162">
        <f t="shared" si="1"/>
        <v>4</v>
      </c>
      <c r="Z22" s="164">
        <f t="shared" si="2"/>
        <v>1</v>
      </c>
      <c r="AA22" s="165">
        <f t="shared" si="3"/>
        <v>0</v>
      </c>
      <c r="AB22" s="164">
        <f t="shared" si="4"/>
        <v>0</v>
      </c>
      <c r="AC22" s="166">
        <f t="shared" si="5"/>
        <v>0</v>
      </c>
      <c r="AD22" s="164">
        <f t="shared" si="6"/>
        <v>0</v>
      </c>
      <c r="AE22" s="160">
        <v>16.0</v>
      </c>
      <c r="AF22" s="161" t="str">
        <f t="shared" si="7"/>
        <v>Misael Starberk Ferreras Pérez</v>
      </c>
      <c r="AG22" s="162" t="s">
        <v>559</v>
      </c>
      <c r="AH22" s="162" t="s">
        <v>559</v>
      </c>
      <c r="AI22" s="162" t="s">
        <v>559</v>
      </c>
      <c r="AJ22" s="162"/>
      <c r="AK22" s="162" t="s">
        <v>559</v>
      </c>
      <c r="AL22" s="162" t="s">
        <v>559</v>
      </c>
      <c r="AM22" s="162"/>
      <c r="AN22" s="162"/>
      <c r="AO22" s="162"/>
      <c r="AP22" s="162"/>
      <c r="AQ22" s="163"/>
      <c r="AR22" s="163"/>
      <c r="AS22" s="163"/>
      <c r="AT22" s="163"/>
      <c r="AU22" s="163"/>
      <c r="AV22" s="163"/>
      <c r="AW22" s="163"/>
      <c r="AX22" s="163"/>
      <c r="AY22" s="163"/>
      <c r="AZ22" s="163"/>
      <c r="BA22" s="163"/>
      <c r="BB22" s="163">
        <f t="shared" si="8"/>
        <v>5</v>
      </c>
      <c r="BC22" s="164">
        <f t="shared" si="9"/>
        <v>1</v>
      </c>
      <c r="BD22" s="166">
        <f t="shared" si="10"/>
        <v>0</v>
      </c>
      <c r="BE22" s="164">
        <f t="shared" si="11"/>
        <v>0</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t="s">
        <v>559</v>
      </c>
      <c r="E23" s="162" t="s">
        <v>559</v>
      </c>
      <c r="F23" s="162" t="s">
        <v>559</v>
      </c>
      <c r="G23" s="162" t="s">
        <v>559</v>
      </c>
      <c r="H23" s="162"/>
      <c r="I23" s="163"/>
      <c r="J23" s="163"/>
      <c r="K23" s="163"/>
      <c r="L23" s="163"/>
      <c r="M23" s="163"/>
      <c r="N23" s="163"/>
      <c r="O23" s="163"/>
      <c r="P23" s="163"/>
      <c r="Q23" s="163"/>
      <c r="R23" s="163"/>
      <c r="S23" s="163"/>
      <c r="T23" s="163"/>
      <c r="U23" s="163"/>
      <c r="V23" s="163"/>
      <c r="W23" s="163"/>
      <c r="X23" s="163"/>
      <c r="Y23" s="162">
        <f t="shared" si="1"/>
        <v>4</v>
      </c>
      <c r="Z23" s="164">
        <f t="shared" si="2"/>
        <v>1</v>
      </c>
      <c r="AA23" s="165">
        <f t="shared" si="3"/>
        <v>0</v>
      </c>
      <c r="AB23" s="164">
        <f t="shared" si="4"/>
        <v>0</v>
      </c>
      <c r="AC23" s="166">
        <f t="shared" si="5"/>
        <v>0</v>
      </c>
      <c r="AD23" s="164">
        <f t="shared" si="6"/>
        <v>0</v>
      </c>
      <c r="AE23" s="160">
        <v>17.0</v>
      </c>
      <c r="AF23" s="161" t="str">
        <f t="shared" si="7"/>
        <v>Ruth Esther Fernández Rodríguez</v>
      </c>
      <c r="AG23" s="162" t="s">
        <v>559</v>
      </c>
      <c r="AH23" s="162" t="s">
        <v>559</v>
      </c>
      <c r="AI23" s="162" t="s">
        <v>559</v>
      </c>
      <c r="AJ23" s="162"/>
      <c r="AK23" s="162" t="s">
        <v>559</v>
      </c>
      <c r="AL23" s="162" t="s">
        <v>559</v>
      </c>
      <c r="AM23" s="162"/>
      <c r="AN23" s="162"/>
      <c r="AO23" s="162"/>
      <c r="AP23" s="162"/>
      <c r="AQ23" s="163"/>
      <c r="AR23" s="163"/>
      <c r="AS23" s="163"/>
      <c r="AT23" s="163"/>
      <c r="AU23" s="163"/>
      <c r="AV23" s="163"/>
      <c r="AW23" s="163"/>
      <c r="AX23" s="163"/>
      <c r="AY23" s="163"/>
      <c r="AZ23" s="163"/>
      <c r="BA23" s="163"/>
      <c r="BB23" s="163">
        <f t="shared" si="8"/>
        <v>5</v>
      </c>
      <c r="BC23" s="164">
        <f t="shared" si="9"/>
        <v>1</v>
      </c>
      <c r="BD23" s="166">
        <f t="shared" si="10"/>
        <v>0</v>
      </c>
      <c r="BE23" s="164">
        <f t="shared" si="11"/>
        <v>0</v>
      </c>
      <c r="BF23" s="166">
        <f t="shared" si="12"/>
        <v>0</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t="s">
        <v>559</v>
      </c>
      <c r="E24" s="162" t="s">
        <v>559</v>
      </c>
      <c r="F24" s="162" t="s">
        <v>559</v>
      </c>
      <c r="G24" s="162" t="s">
        <v>559</v>
      </c>
      <c r="H24" s="162"/>
      <c r="I24" s="163"/>
      <c r="J24" s="163"/>
      <c r="K24" s="163"/>
      <c r="L24" s="163"/>
      <c r="M24" s="163"/>
      <c r="N24" s="163"/>
      <c r="O24" s="163"/>
      <c r="P24" s="163"/>
      <c r="Q24" s="163"/>
      <c r="R24" s="163"/>
      <c r="S24" s="163"/>
      <c r="T24" s="163"/>
      <c r="U24" s="163"/>
      <c r="V24" s="163"/>
      <c r="W24" s="163"/>
      <c r="X24" s="163"/>
      <c r="Y24" s="162">
        <f t="shared" si="1"/>
        <v>4</v>
      </c>
      <c r="Z24" s="164">
        <f t="shared" si="2"/>
        <v>1</v>
      </c>
      <c r="AA24" s="165">
        <f t="shared" si="3"/>
        <v>0</v>
      </c>
      <c r="AB24" s="164">
        <f t="shared" si="4"/>
        <v>0</v>
      </c>
      <c r="AC24" s="166">
        <f t="shared" si="5"/>
        <v>0</v>
      </c>
      <c r="AD24" s="164">
        <f t="shared" si="6"/>
        <v>0</v>
      </c>
      <c r="AE24" s="160">
        <v>18.0</v>
      </c>
      <c r="AF24" s="161" t="str">
        <f t="shared" si="7"/>
        <v>Discairy  Filpo Estrella</v>
      </c>
      <c r="AG24" s="162" t="s">
        <v>559</v>
      </c>
      <c r="AH24" s="162" t="s">
        <v>559</v>
      </c>
      <c r="AI24" s="162" t="s">
        <v>559</v>
      </c>
      <c r="AJ24" s="162"/>
      <c r="AK24" s="162" t="s">
        <v>559</v>
      </c>
      <c r="AL24" s="162" t="s">
        <v>559</v>
      </c>
      <c r="AM24" s="162"/>
      <c r="AN24" s="162"/>
      <c r="AO24" s="162"/>
      <c r="AP24" s="162"/>
      <c r="AQ24" s="163"/>
      <c r="AR24" s="163"/>
      <c r="AS24" s="163"/>
      <c r="AT24" s="163"/>
      <c r="AU24" s="163"/>
      <c r="AV24" s="163"/>
      <c r="AW24" s="163"/>
      <c r="AX24" s="163"/>
      <c r="AY24" s="163"/>
      <c r="AZ24" s="163"/>
      <c r="BA24" s="163"/>
      <c r="BB24" s="163">
        <f t="shared" si="8"/>
        <v>5</v>
      </c>
      <c r="BC24" s="164">
        <f t="shared" si="9"/>
        <v>1</v>
      </c>
      <c r="BD24" s="166">
        <f t="shared" si="10"/>
        <v>0</v>
      </c>
      <c r="BE24" s="164">
        <f t="shared" si="11"/>
        <v>0</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t="s">
        <v>559</v>
      </c>
      <c r="E25" s="162" t="s">
        <v>559</v>
      </c>
      <c r="F25" s="162" t="s">
        <v>559</v>
      </c>
      <c r="G25" s="162" t="s">
        <v>559</v>
      </c>
      <c r="H25" s="162"/>
      <c r="I25" s="163"/>
      <c r="J25" s="163"/>
      <c r="K25" s="163"/>
      <c r="L25" s="163"/>
      <c r="M25" s="163"/>
      <c r="N25" s="163"/>
      <c r="O25" s="163"/>
      <c r="P25" s="163"/>
      <c r="Q25" s="163"/>
      <c r="R25" s="163"/>
      <c r="S25" s="163"/>
      <c r="T25" s="163"/>
      <c r="U25" s="163"/>
      <c r="V25" s="163"/>
      <c r="W25" s="163"/>
      <c r="X25" s="163"/>
      <c r="Y25" s="162">
        <f t="shared" si="1"/>
        <v>4</v>
      </c>
      <c r="Z25" s="164">
        <f t="shared" si="2"/>
        <v>1</v>
      </c>
      <c r="AA25" s="165">
        <f t="shared" si="3"/>
        <v>0</v>
      </c>
      <c r="AB25" s="164">
        <f t="shared" si="4"/>
        <v>0</v>
      </c>
      <c r="AC25" s="166">
        <f t="shared" si="5"/>
        <v>0</v>
      </c>
      <c r="AD25" s="164">
        <f t="shared" si="6"/>
        <v>0</v>
      </c>
      <c r="AE25" s="160">
        <v>19.0</v>
      </c>
      <c r="AF25" s="161" t="str">
        <f t="shared" si="7"/>
        <v>Alexis Enmanuel Gil  Sánchez</v>
      </c>
      <c r="AG25" s="162" t="s">
        <v>559</v>
      </c>
      <c r="AH25" s="162" t="s">
        <v>559</v>
      </c>
      <c r="AI25" s="162" t="s">
        <v>559</v>
      </c>
      <c r="AJ25" s="162"/>
      <c r="AK25" s="162" t="s">
        <v>559</v>
      </c>
      <c r="AL25" s="162" t="s">
        <v>559</v>
      </c>
      <c r="AM25" s="162"/>
      <c r="AN25" s="162"/>
      <c r="AO25" s="162"/>
      <c r="AP25" s="162"/>
      <c r="AQ25" s="163"/>
      <c r="AR25" s="163"/>
      <c r="AS25" s="163"/>
      <c r="AT25" s="163"/>
      <c r="AU25" s="163"/>
      <c r="AV25" s="163"/>
      <c r="AW25" s="163"/>
      <c r="AX25" s="163"/>
      <c r="AY25" s="163"/>
      <c r="AZ25" s="163"/>
      <c r="BA25" s="163"/>
      <c r="BB25" s="163">
        <f t="shared" si="8"/>
        <v>5</v>
      </c>
      <c r="BC25" s="164">
        <f t="shared" si="9"/>
        <v>1</v>
      </c>
      <c r="BD25" s="166">
        <f t="shared" si="10"/>
        <v>0</v>
      </c>
      <c r="BE25" s="164">
        <f t="shared" si="11"/>
        <v>0</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t="s">
        <v>559</v>
      </c>
      <c r="E26" s="162" t="s">
        <v>559</v>
      </c>
      <c r="F26" s="162" t="s">
        <v>559</v>
      </c>
      <c r="G26" s="162" t="s">
        <v>559</v>
      </c>
      <c r="H26" s="162"/>
      <c r="I26" s="163"/>
      <c r="J26" s="163"/>
      <c r="K26" s="163"/>
      <c r="L26" s="163"/>
      <c r="M26" s="163"/>
      <c r="N26" s="163"/>
      <c r="O26" s="163"/>
      <c r="P26" s="163"/>
      <c r="Q26" s="163"/>
      <c r="R26" s="163"/>
      <c r="S26" s="163"/>
      <c r="T26" s="163"/>
      <c r="U26" s="163"/>
      <c r="V26" s="163"/>
      <c r="W26" s="163"/>
      <c r="X26" s="163"/>
      <c r="Y26" s="162">
        <f t="shared" si="1"/>
        <v>4</v>
      </c>
      <c r="Z26" s="164">
        <f t="shared" si="2"/>
        <v>1</v>
      </c>
      <c r="AA26" s="165">
        <f t="shared" si="3"/>
        <v>0</v>
      </c>
      <c r="AB26" s="164">
        <f t="shared" si="4"/>
        <v>0</v>
      </c>
      <c r="AC26" s="166">
        <f t="shared" si="5"/>
        <v>0</v>
      </c>
      <c r="AD26" s="164">
        <f t="shared" si="6"/>
        <v>0</v>
      </c>
      <c r="AE26" s="160">
        <v>20.0</v>
      </c>
      <c r="AF26" s="161" t="str">
        <f t="shared" si="7"/>
        <v>Ayendy Jesús Guzmán</v>
      </c>
      <c r="AG26" s="162" t="s">
        <v>559</v>
      </c>
      <c r="AH26" s="162" t="s">
        <v>559</v>
      </c>
      <c r="AI26" s="162" t="s">
        <v>559</v>
      </c>
      <c r="AJ26" s="162"/>
      <c r="AK26" s="162" t="s">
        <v>559</v>
      </c>
      <c r="AL26" s="162" t="s">
        <v>559</v>
      </c>
      <c r="AM26" s="162"/>
      <c r="AN26" s="162"/>
      <c r="AO26" s="162"/>
      <c r="AP26" s="162"/>
      <c r="AQ26" s="163"/>
      <c r="AR26" s="163"/>
      <c r="AS26" s="163"/>
      <c r="AT26" s="163"/>
      <c r="AU26" s="163"/>
      <c r="AV26" s="163"/>
      <c r="AW26" s="163"/>
      <c r="AX26" s="163"/>
      <c r="AY26" s="163"/>
      <c r="AZ26" s="163"/>
      <c r="BA26" s="163"/>
      <c r="BB26" s="163">
        <f t="shared" si="8"/>
        <v>5</v>
      </c>
      <c r="BC26" s="164">
        <f t="shared" si="9"/>
        <v>1</v>
      </c>
      <c r="BD26" s="166">
        <f t="shared" si="10"/>
        <v>0</v>
      </c>
      <c r="BE26" s="164">
        <f t="shared" si="11"/>
        <v>0</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t="s">
        <v>559</v>
      </c>
      <c r="E27" s="162" t="s">
        <v>559</v>
      </c>
      <c r="F27" s="162" t="s">
        <v>559</v>
      </c>
      <c r="G27" s="162" t="s">
        <v>559</v>
      </c>
      <c r="H27" s="162"/>
      <c r="I27" s="163"/>
      <c r="J27" s="163"/>
      <c r="K27" s="163"/>
      <c r="L27" s="163"/>
      <c r="M27" s="163"/>
      <c r="N27" s="163"/>
      <c r="O27" s="163"/>
      <c r="P27" s="163"/>
      <c r="Q27" s="163"/>
      <c r="R27" s="163"/>
      <c r="S27" s="163"/>
      <c r="T27" s="163"/>
      <c r="U27" s="163"/>
      <c r="V27" s="163"/>
      <c r="W27" s="163"/>
      <c r="X27" s="163"/>
      <c r="Y27" s="162">
        <f t="shared" si="1"/>
        <v>4</v>
      </c>
      <c r="Z27" s="164">
        <f t="shared" si="2"/>
        <v>1</v>
      </c>
      <c r="AA27" s="165">
        <f t="shared" si="3"/>
        <v>0</v>
      </c>
      <c r="AB27" s="164">
        <f t="shared" si="4"/>
        <v>0</v>
      </c>
      <c r="AC27" s="166">
        <f t="shared" si="5"/>
        <v>0</v>
      </c>
      <c r="AD27" s="164">
        <f t="shared" si="6"/>
        <v>0</v>
      </c>
      <c r="AE27" s="160">
        <v>21.0</v>
      </c>
      <c r="AF27" s="161" t="str">
        <f t="shared" si="7"/>
        <v>Yassir  Hernández Disla</v>
      </c>
      <c r="AG27" s="162" t="s">
        <v>559</v>
      </c>
      <c r="AH27" s="162" t="s">
        <v>559</v>
      </c>
      <c r="AI27" s="162" t="s">
        <v>559</v>
      </c>
      <c r="AJ27" s="162"/>
      <c r="AK27" s="162" t="s">
        <v>559</v>
      </c>
      <c r="AL27" s="162" t="s">
        <v>559</v>
      </c>
      <c r="AM27" s="162"/>
      <c r="AN27" s="162"/>
      <c r="AO27" s="162"/>
      <c r="AP27" s="162"/>
      <c r="AQ27" s="163"/>
      <c r="AR27" s="163"/>
      <c r="AS27" s="163"/>
      <c r="AT27" s="163"/>
      <c r="AU27" s="163"/>
      <c r="AV27" s="163"/>
      <c r="AW27" s="163"/>
      <c r="AX27" s="163"/>
      <c r="AY27" s="163"/>
      <c r="AZ27" s="163"/>
      <c r="BA27" s="163"/>
      <c r="BB27" s="163">
        <f t="shared" si="8"/>
        <v>5</v>
      </c>
      <c r="BC27" s="164">
        <f t="shared" si="9"/>
        <v>1</v>
      </c>
      <c r="BD27" s="166">
        <f t="shared" si="10"/>
        <v>0</v>
      </c>
      <c r="BE27" s="164">
        <f t="shared" si="11"/>
        <v>0</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t="s">
        <v>559</v>
      </c>
      <c r="E28" s="162" t="s">
        <v>559</v>
      </c>
      <c r="F28" s="162" t="s">
        <v>559</v>
      </c>
      <c r="G28" s="162" t="s">
        <v>559</v>
      </c>
      <c r="H28" s="162"/>
      <c r="I28" s="163"/>
      <c r="J28" s="163"/>
      <c r="K28" s="163"/>
      <c r="L28" s="163"/>
      <c r="M28" s="163"/>
      <c r="N28" s="163"/>
      <c r="O28" s="163"/>
      <c r="P28" s="163"/>
      <c r="Q28" s="163"/>
      <c r="R28" s="163"/>
      <c r="S28" s="163"/>
      <c r="T28" s="163"/>
      <c r="U28" s="163"/>
      <c r="V28" s="163"/>
      <c r="W28" s="163"/>
      <c r="X28" s="163"/>
      <c r="Y28" s="162">
        <f t="shared" si="1"/>
        <v>4</v>
      </c>
      <c r="Z28" s="164">
        <f t="shared" si="2"/>
        <v>1</v>
      </c>
      <c r="AA28" s="165">
        <f t="shared" si="3"/>
        <v>0</v>
      </c>
      <c r="AB28" s="164">
        <f t="shared" si="4"/>
        <v>0</v>
      </c>
      <c r="AC28" s="166">
        <f t="shared" si="5"/>
        <v>0</v>
      </c>
      <c r="AD28" s="164">
        <f t="shared" si="6"/>
        <v>0</v>
      </c>
      <c r="AE28" s="160">
        <v>22.0</v>
      </c>
      <c r="AF28" s="161" t="str">
        <f t="shared" si="7"/>
        <v>Yadiel  Jiménez Betances</v>
      </c>
      <c r="AG28" s="162" t="s">
        <v>559</v>
      </c>
      <c r="AH28" s="162" t="s">
        <v>559</v>
      </c>
      <c r="AI28" s="162" t="s">
        <v>559</v>
      </c>
      <c r="AJ28" s="162"/>
      <c r="AK28" s="162" t="s">
        <v>559</v>
      </c>
      <c r="AL28" s="162" t="s">
        <v>579</v>
      </c>
      <c r="AM28" s="162"/>
      <c r="AN28" s="162"/>
      <c r="AO28" s="162"/>
      <c r="AP28" s="162"/>
      <c r="AQ28" s="163"/>
      <c r="AR28" s="163"/>
      <c r="AS28" s="163"/>
      <c r="AT28" s="163"/>
      <c r="AU28" s="163"/>
      <c r="AV28" s="163"/>
      <c r="AW28" s="163"/>
      <c r="AX28" s="163"/>
      <c r="AY28" s="163"/>
      <c r="AZ28" s="163"/>
      <c r="BA28" s="163"/>
      <c r="BB28" s="163">
        <f t="shared" si="8"/>
        <v>4</v>
      </c>
      <c r="BC28" s="164">
        <f t="shared" si="9"/>
        <v>0.8</v>
      </c>
      <c r="BD28" s="166">
        <f t="shared" si="10"/>
        <v>1</v>
      </c>
      <c r="BE28" s="164">
        <f t="shared" si="11"/>
        <v>0.2</v>
      </c>
      <c r="BF28" s="166">
        <f t="shared" si="12"/>
        <v>0</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t="s">
        <v>559</v>
      </c>
      <c r="E29" s="162" t="s">
        <v>559</v>
      </c>
      <c r="F29" s="162" t="s">
        <v>559</v>
      </c>
      <c r="G29" s="162" t="s">
        <v>559</v>
      </c>
      <c r="H29" s="162"/>
      <c r="I29" s="163"/>
      <c r="J29" s="163"/>
      <c r="K29" s="163"/>
      <c r="L29" s="163"/>
      <c r="M29" s="163"/>
      <c r="N29" s="163"/>
      <c r="O29" s="163"/>
      <c r="P29" s="163"/>
      <c r="Q29" s="163"/>
      <c r="R29" s="163"/>
      <c r="S29" s="163"/>
      <c r="T29" s="163"/>
      <c r="U29" s="163"/>
      <c r="V29" s="163"/>
      <c r="W29" s="163"/>
      <c r="X29" s="163"/>
      <c r="Y29" s="162">
        <f t="shared" si="1"/>
        <v>4</v>
      </c>
      <c r="Z29" s="164">
        <f t="shared" si="2"/>
        <v>1</v>
      </c>
      <c r="AA29" s="165">
        <f t="shared" si="3"/>
        <v>0</v>
      </c>
      <c r="AB29" s="164">
        <f t="shared" si="4"/>
        <v>0</v>
      </c>
      <c r="AC29" s="166">
        <f t="shared" si="5"/>
        <v>0</v>
      </c>
      <c r="AD29" s="164">
        <f t="shared" si="6"/>
        <v>0</v>
      </c>
      <c r="AE29" s="160">
        <v>23.0</v>
      </c>
      <c r="AF29" s="161" t="str">
        <f t="shared" si="7"/>
        <v>Yamel  Mella Aquino</v>
      </c>
      <c r="AG29" s="162" t="s">
        <v>559</v>
      </c>
      <c r="AH29" s="162" t="s">
        <v>559</v>
      </c>
      <c r="AI29" s="162" t="s">
        <v>559</v>
      </c>
      <c r="AJ29" s="162"/>
      <c r="AK29" s="162" t="s">
        <v>559</v>
      </c>
      <c r="AL29" s="162" t="s">
        <v>579</v>
      </c>
      <c r="AM29" s="162"/>
      <c r="AN29" s="162"/>
      <c r="AO29" s="162"/>
      <c r="AP29" s="162"/>
      <c r="AQ29" s="163"/>
      <c r="AR29" s="163"/>
      <c r="AS29" s="163"/>
      <c r="AT29" s="163"/>
      <c r="AU29" s="163"/>
      <c r="AV29" s="163"/>
      <c r="AW29" s="163"/>
      <c r="AX29" s="163"/>
      <c r="AY29" s="163"/>
      <c r="AZ29" s="163"/>
      <c r="BA29" s="163"/>
      <c r="BB29" s="163">
        <f t="shared" si="8"/>
        <v>4</v>
      </c>
      <c r="BC29" s="164">
        <f t="shared" si="9"/>
        <v>0.8</v>
      </c>
      <c r="BD29" s="166">
        <f t="shared" si="10"/>
        <v>1</v>
      </c>
      <c r="BE29" s="164">
        <f t="shared" si="11"/>
        <v>0.2</v>
      </c>
      <c r="BF29" s="166">
        <f t="shared" si="12"/>
        <v>0</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t="s">
        <v>559</v>
      </c>
      <c r="E30" s="162" t="s">
        <v>559</v>
      </c>
      <c r="F30" s="162" t="s">
        <v>559</v>
      </c>
      <c r="G30" s="162" t="s">
        <v>559</v>
      </c>
      <c r="H30" s="162"/>
      <c r="I30" s="163"/>
      <c r="J30" s="163"/>
      <c r="K30" s="163"/>
      <c r="L30" s="163"/>
      <c r="M30" s="163"/>
      <c r="N30" s="163"/>
      <c r="O30" s="163"/>
      <c r="P30" s="163"/>
      <c r="Q30" s="163"/>
      <c r="R30" s="163"/>
      <c r="S30" s="163"/>
      <c r="T30" s="163"/>
      <c r="U30" s="163"/>
      <c r="V30" s="163"/>
      <c r="W30" s="163"/>
      <c r="X30" s="163"/>
      <c r="Y30" s="162">
        <f t="shared" si="1"/>
        <v>4</v>
      </c>
      <c r="Z30" s="164">
        <f t="shared" si="2"/>
        <v>1</v>
      </c>
      <c r="AA30" s="165">
        <f t="shared" si="3"/>
        <v>0</v>
      </c>
      <c r="AB30" s="164">
        <f t="shared" si="4"/>
        <v>0</v>
      </c>
      <c r="AC30" s="166">
        <f t="shared" si="5"/>
        <v>0</v>
      </c>
      <c r="AD30" s="164">
        <f t="shared" si="6"/>
        <v>0</v>
      </c>
      <c r="AE30" s="160">
        <v>24.0</v>
      </c>
      <c r="AF30" s="161" t="str">
        <f t="shared" si="7"/>
        <v>Sariely Del Carmen Mena Chávez</v>
      </c>
      <c r="AG30" s="162" t="s">
        <v>559</v>
      </c>
      <c r="AH30" s="162" t="s">
        <v>559</v>
      </c>
      <c r="AI30" s="162" t="s">
        <v>559</v>
      </c>
      <c r="AJ30" s="162"/>
      <c r="AK30" s="162" t="s">
        <v>559</v>
      </c>
      <c r="AL30" s="162" t="s">
        <v>559</v>
      </c>
      <c r="AM30" s="162"/>
      <c r="AN30" s="162"/>
      <c r="AO30" s="162"/>
      <c r="AP30" s="162"/>
      <c r="AQ30" s="163"/>
      <c r="AR30" s="163"/>
      <c r="AS30" s="163"/>
      <c r="AT30" s="163"/>
      <c r="AU30" s="163"/>
      <c r="AV30" s="163"/>
      <c r="AW30" s="163"/>
      <c r="AX30" s="163"/>
      <c r="AY30" s="163"/>
      <c r="AZ30" s="163"/>
      <c r="BA30" s="163"/>
      <c r="BB30" s="163">
        <f t="shared" si="8"/>
        <v>5</v>
      </c>
      <c r="BC30" s="164">
        <f t="shared" si="9"/>
        <v>1</v>
      </c>
      <c r="BD30" s="166">
        <f t="shared" si="10"/>
        <v>0</v>
      </c>
      <c r="BE30" s="164">
        <f t="shared" si="11"/>
        <v>0</v>
      </c>
      <c r="BF30" s="166">
        <f t="shared" si="12"/>
        <v>0</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t="s">
        <v>559</v>
      </c>
      <c r="E31" s="162" t="s">
        <v>559</v>
      </c>
      <c r="F31" s="162" t="s">
        <v>559</v>
      </c>
      <c r="G31" s="162" t="s">
        <v>559</v>
      </c>
      <c r="H31" s="162"/>
      <c r="I31" s="163"/>
      <c r="J31" s="163"/>
      <c r="K31" s="163"/>
      <c r="L31" s="163"/>
      <c r="M31" s="163"/>
      <c r="N31" s="163"/>
      <c r="O31" s="163"/>
      <c r="P31" s="163"/>
      <c r="Q31" s="163"/>
      <c r="R31" s="163"/>
      <c r="S31" s="163"/>
      <c r="T31" s="163"/>
      <c r="U31" s="163"/>
      <c r="V31" s="163"/>
      <c r="W31" s="163"/>
      <c r="X31" s="163"/>
      <c r="Y31" s="162">
        <f t="shared" si="1"/>
        <v>4</v>
      </c>
      <c r="Z31" s="164">
        <f t="shared" si="2"/>
        <v>1</v>
      </c>
      <c r="AA31" s="165">
        <f t="shared" si="3"/>
        <v>0</v>
      </c>
      <c r="AB31" s="164">
        <f t="shared" si="4"/>
        <v>0</v>
      </c>
      <c r="AC31" s="166">
        <f t="shared" si="5"/>
        <v>0</v>
      </c>
      <c r="AD31" s="164">
        <f t="shared" si="6"/>
        <v>0</v>
      </c>
      <c r="AE31" s="160">
        <v>25.0</v>
      </c>
      <c r="AF31" s="161" t="str">
        <f t="shared" si="7"/>
        <v>David Carmelo Navas Fernández</v>
      </c>
      <c r="AG31" s="162" t="s">
        <v>559</v>
      </c>
      <c r="AH31" s="162" t="s">
        <v>559</v>
      </c>
      <c r="AI31" s="162" t="s">
        <v>559</v>
      </c>
      <c r="AJ31" s="162"/>
      <c r="AK31" s="162" t="s">
        <v>559</v>
      </c>
      <c r="AL31" s="162" t="s">
        <v>559</v>
      </c>
      <c r="AM31" s="162"/>
      <c r="AN31" s="162"/>
      <c r="AO31" s="162"/>
      <c r="AP31" s="162"/>
      <c r="AQ31" s="163"/>
      <c r="AR31" s="163"/>
      <c r="AS31" s="163"/>
      <c r="AT31" s="163"/>
      <c r="AU31" s="163"/>
      <c r="AV31" s="163"/>
      <c r="AW31" s="163"/>
      <c r="AX31" s="163"/>
      <c r="AY31" s="163"/>
      <c r="AZ31" s="163"/>
      <c r="BA31" s="163"/>
      <c r="BB31" s="163">
        <f t="shared" si="8"/>
        <v>5</v>
      </c>
      <c r="BC31" s="164">
        <f t="shared" si="9"/>
        <v>1</v>
      </c>
      <c r="BD31" s="166">
        <f t="shared" si="10"/>
        <v>0</v>
      </c>
      <c r="BE31" s="164">
        <f t="shared" si="11"/>
        <v>0</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t="s">
        <v>559</v>
      </c>
      <c r="E32" s="162" t="s">
        <v>559</v>
      </c>
      <c r="F32" s="162" t="s">
        <v>559</v>
      </c>
      <c r="G32" s="162" t="s">
        <v>559</v>
      </c>
      <c r="H32" s="162"/>
      <c r="I32" s="163"/>
      <c r="J32" s="163"/>
      <c r="K32" s="163"/>
      <c r="L32" s="163"/>
      <c r="M32" s="163"/>
      <c r="N32" s="163"/>
      <c r="O32" s="163"/>
      <c r="P32" s="163"/>
      <c r="Q32" s="163"/>
      <c r="R32" s="163"/>
      <c r="S32" s="163"/>
      <c r="T32" s="163"/>
      <c r="U32" s="163"/>
      <c r="V32" s="163"/>
      <c r="W32" s="163"/>
      <c r="X32" s="163"/>
      <c r="Y32" s="162">
        <f t="shared" si="1"/>
        <v>4</v>
      </c>
      <c r="Z32" s="164">
        <f t="shared" si="2"/>
        <v>1</v>
      </c>
      <c r="AA32" s="165">
        <f t="shared" si="3"/>
        <v>0</v>
      </c>
      <c r="AB32" s="164">
        <f t="shared" si="4"/>
        <v>0</v>
      </c>
      <c r="AC32" s="166">
        <f t="shared" si="5"/>
        <v>0</v>
      </c>
      <c r="AD32" s="164">
        <f t="shared" si="6"/>
        <v>0</v>
      </c>
      <c r="AE32" s="160">
        <v>26.0</v>
      </c>
      <c r="AF32" s="161" t="str">
        <f t="shared" si="7"/>
        <v>Andriw Jelier Ortiz Rodríguez</v>
      </c>
      <c r="AG32" s="162" t="s">
        <v>559</v>
      </c>
      <c r="AH32" s="162" t="s">
        <v>559</v>
      </c>
      <c r="AI32" s="162" t="s">
        <v>559</v>
      </c>
      <c r="AJ32" s="162"/>
      <c r="AK32" s="162" t="s">
        <v>559</v>
      </c>
      <c r="AL32" s="162" t="s">
        <v>559</v>
      </c>
      <c r="AM32" s="162"/>
      <c r="AN32" s="162"/>
      <c r="AO32" s="162"/>
      <c r="AP32" s="162"/>
      <c r="AQ32" s="163"/>
      <c r="AR32" s="163"/>
      <c r="AS32" s="163"/>
      <c r="AT32" s="163"/>
      <c r="AU32" s="163"/>
      <c r="AV32" s="163"/>
      <c r="AW32" s="163"/>
      <c r="AX32" s="163"/>
      <c r="AY32" s="163"/>
      <c r="AZ32" s="163"/>
      <c r="BA32" s="163"/>
      <c r="BB32" s="163">
        <f t="shared" si="8"/>
        <v>5</v>
      </c>
      <c r="BC32" s="164">
        <f t="shared" si="9"/>
        <v>1</v>
      </c>
      <c r="BD32" s="166">
        <f t="shared" si="10"/>
        <v>0</v>
      </c>
      <c r="BE32" s="164">
        <f t="shared" si="11"/>
        <v>0</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t="s">
        <v>559</v>
      </c>
      <c r="E33" s="162" t="s">
        <v>559</v>
      </c>
      <c r="F33" s="162" t="s">
        <v>559</v>
      </c>
      <c r="G33" s="162" t="s">
        <v>559</v>
      </c>
      <c r="H33" s="162"/>
      <c r="I33" s="163"/>
      <c r="J33" s="163"/>
      <c r="K33" s="163"/>
      <c r="L33" s="163"/>
      <c r="M33" s="163"/>
      <c r="N33" s="163"/>
      <c r="O33" s="163"/>
      <c r="P33" s="163"/>
      <c r="Q33" s="163"/>
      <c r="R33" s="163"/>
      <c r="S33" s="163"/>
      <c r="T33" s="163"/>
      <c r="U33" s="163"/>
      <c r="V33" s="163"/>
      <c r="W33" s="163"/>
      <c r="X33" s="163"/>
      <c r="Y33" s="162">
        <f t="shared" si="1"/>
        <v>4</v>
      </c>
      <c r="Z33" s="164">
        <f t="shared" si="2"/>
        <v>1</v>
      </c>
      <c r="AA33" s="165">
        <f t="shared" si="3"/>
        <v>0</v>
      </c>
      <c r="AB33" s="164">
        <f t="shared" si="4"/>
        <v>0</v>
      </c>
      <c r="AC33" s="166">
        <f t="shared" si="5"/>
        <v>0</v>
      </c>
      <c r="AD33" s="164">
        <f t="shared" si="6"/>
        <v>0</v>
      </c>
      <c r="AE33" s="160">
        <v>27.0</v>
      </c>
      <c r="AF33" s="161" t="str">
        <f t="shared" si="7"/>
        <v>Dashley Nicole Peña García</v>
      </c>
      <c r="AG33" s="162" t="s">
        <v>559</v>
      </c>
      <c r="AH33" s="162" t="s">
        <v>559</v>
      </c>
      <c r="AI33" s="162" t="s">
        <v>559</v>
      </c>
      <c r="AJ33" s="162"/>
      <c r="AK33" s="162" t="s">
        <v>559</v>
      </c>
      <c r="AL33" s="162" t="s">
        <v>559</v>
      </c>
      <c r="AM33" s="162"/>
      <c r="AN33" s="162"/>
      <c r="AO33" s="162"/>
      <c r="AP33" s="162"/>
      <c r="AQ33" s="163"/>
      <c r="AR33" s="163"/>
      <c r="AS33" s="163"/>
      <c r="AT33" s="163"/>
      <c r="AU33" s="163"/>
      <c r="AV33" s="163"/>
      <c r="AW33" s="163"/>
      <c r="AX33" s="163"/>
      <c r="AY33" s="163"/>
      <c r="AZ33" s="163"/>
      <c r="BA33" s="163"/>
      <c r="BB33" s="163">
        <f t="shared" si="8"/>
        <v>5</v>
      </c>
      <c r="BC33" s="164">
        <f t="shared" si="9"/>
        <v>1</v>
      </c>
      <c r="BD33" s="166">
        <f t="shared" si="10"/>
        <v>0</v>
      </c>
      <c r="BE33" s="164">
        <f t="shared" si="11"/>
        <v>0</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t="s">
        <v>559</v>
      </c>
      <c r="E34" s="162" t="s">
        <v>559</v>
      </c>
      <c r="F34" s="162" t="s">
        <v>559</v>
      </c>
      <c r="G34" s="162" t="s">
        <v>559</v>
      </c>
      <c r="H34" s="162"/>
      <c r="I34" s="163"/>
      <c r="J34" s="163"/>
      <c r="K34" s="163"/>
      <c r="L34" s="163"/>
      <c r="M34" s="163"/>
      <c r="N34" s="163"/>
      <c r="O34" s="163"/>
      <c r="P34" s="163"/>
      <c r="Q34" s="163"/>
      <c r="R34" s="163"/>
      <c r="S34" s="163"/>
      <c r="T34" s="163"/>
      <c r="U34" s="163"/>
      <c r="V34" s="163"/>
      <c r="W34" s="163"/>
      <c r="X34" s="163"/>
      <c r="Y34" s="162">
        <f t="shared" si="1"/>
        <v>4</v>
      </c>
      <c r="Z34" s="164">
        <f t="shared" si="2"/>
        <v>1</v>
      </c>
      <c r="AA34" s="165">
        <f t="shared" si="3"/>
        <v>0</v>
      </c>
      <c r="AB34" s="164">
        <f t="shared" si="4"/>
        <v>0</v>
      </c>
      <c r="AC34" s="166">
        <f t="shared" si="5"/>
        <v>0</v>
      </c>
      <c r="AD34" s="164">
        <f t="shared" si="6"/>
        <v>0</v>
      </c>
      <c r="AE34" s="160">
        <v>28.0</v>
      </c>
      <c r="AF34" s="161" t="str">
        <f t="shared" si="7"/>
        <v>Yesly  Peña Muñoz</v>
      </c>
      <c r="AG34" s="162" t="s">
        <v>559</v>
      </c>
      <c r="AH34" s="162" t="s">
        <v>579</v>
      </c>
      <c r="AI34" s="162" t="s">
        <v>559</v>
      </c>
      <c r="AJ34" s="162"/>
      <c r="AK34" s="162" t="s">
        <v>559</v>
      </c>
      <c r="AL34" s="162" t="s">
        <v>559</v>
      </c>
      <c r="AM34" s="162"/>
      <c r="AN34" s="162"/>
      <c r="AO34" s="162"/>
      <c r="AP34" s="162"/>
      <c r="AQ34" s="163"/>
      <c r="AR34" s="163"/>
      <c r="AS34" s="163"/>
      <c r="AT34" s="163"/>
      <c r="AU34" s="163"/>
      <c r="AV34" s="163"/>
      <c r="AW34" s="163"/>
      <c r="AX34" s="163"/>
      <c r="AY34" s="163"/>
      <c r="AZ34" s="163"/>
      <c r="BA34" s="163"/>
      <c r="BB34" s="163">
        <f t="shared" si="8"/>
        <v>4</v>
      </c>
      <c r="BC34" s="164">
        <f t="shared" si="9"/>
        <v>0.8</v>
      </c>
      <c r="BD34" s="166">
        <f t="shared" si="10"/>
        <v>1</v>
      </c>
      <c r="BE34" s="164">
        <f t="shared" si="11"/>
        <v>0.2</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t="s">
        <v>559</v>
      </c>
      <c r="E35" s="162" t="s">
        <v>559</v>
      </c>
      <c r="F35" s="162" t="s">
        <v>559</v>
      </c>
      <c r="G35" s="162" t="s">
        <v>559</v>
      </c>
      <c r="H35" s="162"/>
      <c r="I35" s="163"/>
      <c r="J35" s="163"/>
      <c r="K35" s="163"/>
      <c r="L35" s="163"/>
      <c r="M35" s="163"/>
      <c r="N35" s="163"/>
      <c r="O35" s="163"/>
      <c r="P35" s="163"/>
      <c r="Q35" s="163"/>
      <c r="R35" s="163"/>
      <c r="S35" s="163"/>
      <c r="T35" s="163"/>
      <c r="U35" s="163"/>
      <c r="V35" s="163"/>
      <c r="W35" s="163"/>
      <c r="X35" s="163"/>
      <c r="Y35" s="162">
        <f t="shared" si="1"/>
        <v>4</v>
      </c>
      <c r="Z35" s="164">
        <f t="shared" si="2"/>
        <v>1</v>
      </c>
      <c r="AA35" s="165">
        <f t="shared" si="3"/>
        <v>0</v>
      </c>
      <c r="AB35" s="164">
        <f t="shared" si="4"/>
        <v>0</v>
      </c>
      <c r="AC35" s="166">
        <f t="shared" si="5"/>
        <v>0</v>
      </c>
      <c r="AD35" s="164">
        <f t="shared" si="6"/>
        <v>0</v>
      </c>
      <c r="AE35" s="160">
        <v>29.0</v>
      </c>
      <c r="AF35" s="161" t="str">
        <f t="shared" si="7"/>
        <v>Wilbert  Peña Paulino</v>
      </c>
      <c r="AG35" s="162" t="s">
        <v>559</v>
      </c>
      <c r="AH35" s="162" t="s">
        <v>579</v>
      </c>
      <c r="AI35" s="162" t="s">
        <v>559</v>
      </c>
      <c r="AJ35" s="162"/>
      <c r="AK35" s="162" t="s">
        <v>559</v>
      </c>
      <c r="AL35" s="162" t="s">
        <v>559</v>
      </c>
      <c r="AM35" s="162"/>
      <c r="AN35" s="162"/>
      <c r="AO35" s="162"/>
      <c r="AP35" s="162"/>
      <c r="AQ35" s="163"/>
      <c r="AR35" s="163"/>
      <c r="AS35" s="163"/>
      <c r="AT35" s="163"/>
      <c r="AU35" s="163"/>
      <c r="AV35" s="163"/>
      <c r="AW35" s="163"/>
      <c r="AX35" s="163"/>
      <c r="AY35" s="163"/>
      <c r="AZ35" s="163"/>
      <c r="BA35" s="163"/>
      <c r="BB35" s="163">
        <f t="shared" si="8"/>
        <v>4</v>
      </c>
      <c r="BC35" s="164">
        <f t="shared" si="9"/>
        <v>0.8</v>
      </c>
      <c r="BD35" s="166">
        <f t="shared" si="10"/>
        <v>1</v>
      </c>
      <c r="BE35" s="164">
        <f t="shared" si="11"/>
        <v>0.2</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t="s">
        <v>559</v>
      </c>
      <c r="E36" s="162" t="s">
        <v>559</v>
      </c>
      <c r="F36" s="162" t="s">
        <v>559</v>
      </c>
      <c r="G36" s="162" t="s">
        <v>559</v>
      </c>
      <c r="H36" s="162"/>
      <c r="I36" s="163"/>
      <c r="J36" s="163"/>
      <c r="K36" s="163"/>
      <c r="L36" s="163"/>
      <c r="M36" s="163"/>
      <c r="N36" s="163"/>
      <c r="O36" s="163"/>
      <c r="P36" s="163"/>
      <c r="Q36" s="163"/>
      <c r="R36" s="163"/>
      <c r="S36" s="163"/>
      <c r="T36" s="163"/>
      <c r="U36" s="163"/>
      <c r="V36" s="163"/>
      <c r="W36" s="163"/>
      <c r="X36" s="163"/>
      <c r="Y36" s="162">
        <f t="shared" si="1"/>
        <v>4</v>
      </c>
      <c r="Z36" s="164">
        <f t="shared" si="2"/>
        <v>1</v>
      </c>
      <c r="AA36" s="165">
        <f t="shared" si="3"/>
        <v>0</v>
      </c>
      <c r="AB36" s="164">
        <f t="shared" si="4"/>
        <v>0</v>
      </c>
      <c r="AC36" s="166">
        <f t="shared" si="5"/>
        <v>0</v>
      </c>
      <c r="AD36" s="164">
        <f t="shared" si="6"/>
        <v>0</v>
      </c>
      <c r="AE36" s="160">
        <v>30.0</v>
      </c>
      <c r="AF36" s="161" t="str">
        <f t="shared" si="7"/>
        <v>Yonayry  Peña Santos</v>
      </c>
      <c r="AG36" s="162" t="s">
        <v>559</v>
      </c>
      <c r="AH36" s="162" t="s">
        <v>579</v>
      </c>
      <c r="AI36" s="162" t="s">
        <v>559</v>
      </c>
      <c r="AJ36" s="162"/>
      <c r="AK36" s="162" t="s">
        <v>579</v>
      </c>
      <c r="AL36" s="162" t="s">
        <v>559</v>
      </c>
      <c r="AM36" s="162"/>
      <c r="AN36" s="162"/>
      <c r="AO36" s="162"/>
      <c r="AP36" s="162"/>
      <c r="AQ36" s="163"/>
      <c r="AR36" s="163"/>
      <c r="AS36" s="163"/>
      <c r="AT36" s="163"/>
      <c r="AU36" s="163"/>
      <c r="AV36" s="163"/>
      <c r="AW36" s="163"/>
      <c r="AX36" s="163"/>
      <c r="AY36" s="163"/>
      <c r="AZ36" s="163"/>
      <c r="BA36" s="163"/>
      <c r="BB36" s="163">
        <f t="shared" si="8"/>
        <v>3</v>
      </c>
      <c r="BC36" s="164">
        <f t="shared" si="9"/>
        <v>0.6</v>
      </c>
      <c r="BD36" s="166">
        <f t="shared" si="10"/>
        <v>2</v>
      </c>
      <c r="BE36" s="164">
        <f t="shared" si="11"/>
        <v>0.4</v>
      </c>
      <c r="BF36" s="166">
        <f t="shared" si="12"/>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t="s">
        <v>559</v>
      </c>
      <c r="E37" s="162" t="s">
        <v>559</v>
      </c>
      <c r="F37" s="162" t="s">
        <v>559</v>
      </c>
      <c r="G37" s="162" t="s">
        <v>559</v>
      </c>
      <c r="H37" s="162"/>
      <c r="I37" s="163"/>
      <c r="J37" s="163"/>
      <c r="K37" s="163"/>
      <c r="L37" s="163"/>
      <c r="M37" s="163"/>
      <c r="N37" s="163"/>
      <c r="O37" s="163"/>
      <c r="P37" s="163"/>
      <c r="Q37" s="163"/>
      <c r="R37" s="163"/>
      <c r="S37" s="163"/>
      <c r="T37" s="163"/>
      <c r="U37" s="163"/>
      <c r="V37" s="163"/>
      <c r="W37" s="163"/>
      <c r="X37" s="163"/>
      <c r="Y37" s="162">
        <f t="shared" si="1"/>
        <v>4</v>
      </c>
      <c r="Z37" s="164">
        <f t="shared" si="2"/>
        <v>1</v>
      </c>
      <c r="AA37" s="165">
        <f t="shared" si="3"/>
        <v>0</v>
      </c>
      <c r="AB37" s="164">
        <f t="shared" si="4"/>
        <v>0</v>
      </c>
      <c r="AC37" s="166">
        <f t="shared" si="5"/>
        <v>0</v>
      </c>
      <c r="AD37" s="164">
        <f t="shared" si="6"/>
        <v>0</v>
      </c>
      <c r="AE37" s="160">
        <v>31.0</v>
      </c>
      <c r="AF37" s="161" t="str">
        <f t="shared" si="7"/>
        <v>Rossier Analiz Pérez Rodríguez</v>
      </c>
      <c r="AG37" s="162" t="s">
        <v>559</v>
      </c>
      <c r="AH37" s="162" t="s">
        <v>559</v>
      </c>
      <c r="AI37" s="162" t="s">
        <v>559</v>
      </c>
      <c r="AJ37" s="162"/>
      <c r="AK37" s="162" t="s">
        <v>579</v>
      </c>
      <c r="AL37" s="162" t="s">
        <v>559</v>
      </c>
      <c r="AM37" s="162"/>
      <c r="AN37" s="162"/>
      <c r="AO37" s="162"/>
      <c r="AP37" s="162"/>
      <c r="AQ37" s="163"/>
      <c r="AR37" s="163"/>
      <c r="AS37" s="163"/>
      <c r="AT37" s="163"/>
      <c r="AU37" s="163"/>
      <c r="AV37" s="163"/>
      <c r="AW37" s="163"/>
      <c r="AX37" s="163"/>
      <c r="AY37" s="163"/>
      <c r="AZ37" s="163"/>
      <c r="BA37" s="163"/>
      <c r="BB37" s="163">
        <f t="shared" si="8"/>
        <v>4</v>
      </c>
      <c r="BC37" s="164">
        <f t="shared" si="9"/>
        <v>0.8</v>
      </c>
      <c r="BD37" s="166">
        <f t="shared" si="10"/>
        <v>1</v>
      </c>
      <c r="BE37" s="164">
        <f t="shared" si="11"/>
        <v>0.2</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t="s">
        <v>559</v>
      </c>
      <c r="E38" s="162" t="s">
        <v>559</v>
      </c>
      <c r="F38" s="162" t="s">
        <v>559</v>
      </c>
      <c r="G38" s="162" t="s">
        <v>559</v>
      </c>
      <c r="H38" s="162"/>
      <c r="I38" s="163"/>
      <c r="J38" s="163"/>
      <c r="K38" s="163"/>
      <c r="L38" s="163"/>
      <c r="M38" s="163"/>
      <c r="N38" s="163"/>
      <c r="O38" s="163"/>
      <c r="P38" s="163"/>
      <c r="Q38" s="163"/>
      <c r="R38" s="163"/>
      <c r="S38" s="163"/>
      <c r="T38" s="163"/>
      <c r="U38" s="163"/>
      <c r="V38" s="163"/>
      <c r="W38" s="163"/>
      <c r="X38" s="163"/>
      <c r="Y38" s="162">
        <f t="shared" si="1"/>
        <v>4</v>
      </c>
      <c r="Z38" s="164">
        <f t="shared" si="2"/>
        <v>1</v>
      </c>
      <c r="AA38" s="165">
        <f t="shared" si="3"/>
        <v>0</v>
      </c>
      <c r="AB38" s="164">
        <f t="shared" si="4"/>
        <v>0</v>
      </c>
      <c r="AC38" s="166">
        <f t="shared" si="5"/>
        <v>0</v>
      </c>
      <c r="AD38" s="164">
        <f t="shared" si="6"/>
        <v>0</v>
      </c>
      <c r="AE38" s="160">
        <v>32.0</v>
      </c>
      <c r="AF38" s="161" t="str">
        <f t="shared" si="7"/>
        <v>Joseph Francisco Ramírez Espinosa</v>
      </c>
      <c r="AG38" s="162" t="s">
        <v>559</v>
      </c>
      <c r="AH38" s="162" t="s">
        <v>559</v>
      </c>
      <c r="AI38" s="162" t="s">
        <v>559</v>
      </c>
      <c r="AJ38" s="162"/>
      <c r="AK38" s="162" t="s">
        <v>559</v>
      </c>
      <c r="AL38" s="162" t="s">
        <v>559</v>
      </c>
      <c r="AM38" s="162"/>
      <c r="AN38" s="162"/>
      <c r="AO38" s="162"/>
      <c r="AP38" s="162"/>
      <c r="AQ38" s="163"/>
      <c r="AR38" s="163"/>
      <c r="AS38" s="163"/>
      <c r="AT38" s="163"/>
      <c r="AU38" s="163"/>
      <c r="AV38" s="163"/>
      <c r="AW38" s="163"/>
      <c r="AX38" s="163"/>
      <c r="AY38" s="163"/>
      <c r="AZ38" s="163"/>
      <c r="BA38" s="163"/>
      <c r="BB38" s="163">
        <f t="shared" si="8"/>
        <v>5</v>
      </c>
      <c r="BC38" s="164">
        <f t="shared" si="9"/>
        <v>1</v>
      </c>
      <c r="BD38" s="166">
        <f t="shared" si="10"/>
        <v>0</v>
      </c>
      <c r="BE38" s="164">
        <f t="shared" si="11"/>
        <v>0</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t="s">
        <v>559</v>
      </c>
      <c r="E39" s="162" t="s">
        <v>559</v>
      </c>
      <c r="F39" s="162" t="s">
        <v>559</v>
      </c>
      <c r="G39" s="162" t="s">
        <v>559</v>
      </c>
      <c r="H39" s="162"/>
      <c r="I39" s="163"/>
      <c r="J39" s="163"/>
      <c r="K39" s="163"/>
      <c r="L39" s="163"/>
      <c r="M39" s="163"/>
      <c r="N39" s="163"/>
      <c r="O39" s="163"/>
      <c r="P39" s="163"/>
      <c r="Q39" s="163"/>
      <c r="R39" s="163"/>
      <c r="S39" s="163"/>
      <c r="T39" s="163"/>
      <c r="U39" s="163"/>
      <c r="V39" s="163"/>
      <c r="W39" s="163"/>
      <c r="X39" s="163"/>
      <c r="Y39" s="162">
        <f t="shared" si="1"/>
        <v>4</v>
      </c>
      <c r="Z39" s="164">
        <f t="shared" si="2"/>
        <v>1</v>
      </c>
      <c r="AA39" s="165">
        <f t="shared" si="3"/>
        <v>0</v>
      </c>
      <c r="AB39" s="164">
        <f t="shared" si="4"/>
        <v>0</v>
      </c>
      <c r="AC39" s="166">
        <f t="shared" si="5"/>
        <v>0</v>
      </c>
      <c r="AD39" s="164">
        <f t="shared" si="6"/>
        <v>0</v>
      </c>
      <c r="AE39" s="160">
        <v>33.0</v>
      </c>
      <c r="AF39" s="161" t="str">
        <f t="shared" si="7"/>
        <v>Yariel Alfonso Ramos</v>
      </c>
      <c r="AG39" s="162" t="s">
        <v>559</v>
      </c>
      <c r="AH39" s="162" t="s">
        <v>579</v>
      </c>
      <c r="AI39" s="162" t="s">
        <v>579</v>
      </c>
      <c r="AJ39" s="162"/>
      <c r="AK39" s="162" t="s">
        <v>559</v>
      </c>
      <c r="AL39" s="162" t="s">
        <v>559</v>
      </c>
      <c r="AM39" s="162"/>
      <c r="AN39" s="162"/>
      <c r="AO39" s="162"/>
      <c r="AP39" s="162"/>
      <c r="AQ39" s="163"/>
      <c r="AR39" s="163"/>
      <c r="AS39" s="163"/>
      <c r="AT39" s="163"/>
      <c r="AU39" s="163"/>
      <c r="AV39" s="163"/>
      <c r="AW39" s="163"/>
      <c r="AX39" s="163"/>
      <c r="AY39" s="163"/>
      <c r="AZ39" s="163"/>
      <c r="BA39" s="163"/>
      <c r="BB39" s="163">
        <f t="shared" si="8"/>
        <v>3</v>
      </c>
      <c r="BC39" s="164">
        <f t="shared" si="9"/>
        <v>0.6</v>
      </c>
      <c r="BD39" s="166">
        <f t="shared" si="10"/>
        <v>2</v>
      </c>
      <c r="BE39" s="164">
        <f t="shared" si="11"/>
        <v>0.4</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t="s">
        <v>559</v>
      </c>
      <c r="E40" s="162" t="s">
        <v>559</v>
      </c>
      <c r="F40" s="162" t="s">
        <v>559</v>
      </c>
      <c r="G40" s="162" t="s">
        <v>559</v>
      </c>
      <c r="H40" s="162"/>
      <c r="I40" s="163"/>
      <c r="J40" s="163"/>
      <c r="K40" s="163"/>
      <c r="L40" s="163"/>
      <c r="M40" s="163"/>
      <c r="N40" s="163"/>
      <c r="O40" s="163"/>
      <c r="P40" s="163"/>
      <c r="Q40" s="163"/>
      <c r="R40" s="163"/>
      <c r="S40" s="163"/>
      <c r="T40" s="163"/>
      <c r="U40" s="163"/>
      <c r="V40" s="163"/>
      <c r="W40" s="163"/>
      <c r="X40" s="163"/>
      <c r="Y40" s="162">
        <f t="shared" si="1"/>
        <v>4</v>
      </c>
      <c r="Z40" s="164">
        <f t="shared" si="2"/>
        <v>1</v>
      </c>
      <c r="AA40" s="165">
        <f t="shared" si="3"/>
        <v>0</v>
      </c>
      <c r="AB40" s="164">
        <f t="shared" si="4"/>
        <v>0</v>
      </c>
      <c r="AC40" s="166">
        <f t="shared" si="5"/>
        <v>0</v>
      </c>
      <c r="AD40" s="164">
        <f t="shared" si="6"/>
        <v>0</v>
      </c>
      <c r="AE40" s="160">
        <v>34.0</v>
      </c>
      <c r="AF40" s="161" t="str">
        <f t="shared" si="7"/>
        <v>Carlos David Rodríguez Almánzar</v>
      </c>
      <c r="AG40" s="162" t="s">
        <v>559</v>
      </c>
      <c r="AH40" s="162" t="s">
        <v>559</v>
      </c>
      <c r="AI40" s="162" t="s">
        <v>559</v>
      </c>
      <c r="AJ40" s="162"/>
      <c r="AK40" s="162" t="s">
        <v>559</v>
      </c>
      <c r="AL40" s="162" t="s">
        <v>559</v>
      </c>
      <c r="AM40" s="162"/>
      <c r="AN40" s="162"/>
      <c r="AO40" s="162"/>
      <c r="AP40" s="162"/>
      <c r="AQ40" s="163"/>
      <c r="AR40" s="163"/>
      <c r="AS40" s="163"/>
      <c r="AT40" s="163"/>
      <c r="AU40" s="163"/>
      <c r="AV40" s="163"/>
      <c r="AW40" s="163"/>
      <c r="AX40" s="163"/>
      <c r="AY40" s="163"/>
      <c r="AZ40" s="163"/>
      <c r="BA40" s="163"/>
      <c r="BB40" s="163">
        <f t="shared" si="8"/>
        <v>5</v>
      </c>
      <c r="BC40" s="164">
        <f t="shared" si="9"/>
        <v>1</v>
      </c>
      <c r="BD40" s="166">
        <f t="shared" si="10"/>
        <v>0</v>
      </c>
      <c r="BE40" s="164">
        <f t="shared" si="11"/>
        <v>0</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t="s">
        <v>559</v>
      </c>
      <c r="E41" s="162" t="s">
        <v>559</v>
      </c>
      <c r="F41" s="162" t="s">
        <v>559</v>
      </c>
      <c r="G41" s="162" t="s">
        <v>559</v>
      </c>
      <c r="H41" s="162"/>
      <c r="I41" s="163"/>
      <c r="J41" s="163"/>
      <c r="K41" s="163"/>
      <c r="L41" s="163"/>
      <c r="M41" s="163"/>
      <c r="N41" s="163"/>
      <c r="O41" s="163"/>
      <c r="P41" s="163"/>
      <c r="Q41" s="163"/>
      <c r="R41" s="163"/>
      <c r="S41" s="163"/>
      <c r="T41" s="163"/>
      <c r="U41" s="163"/>
      <c r="V41" s="163"/>
      <c r="W41" s="163"/>
      <c r="X41" s="163"/>
      <c r="Y41" s="162">
        <f t="shared" si="1"/>
        <v>4</v>
      </c>
      <c r="Z41" s="164">
        <f t="shared" si="2"/>
        <v>1</v>
      </c>
      <c r="AA41" s="165">
        <f t="shared" si="3"/>
        <v>0</v>
      </c>
      <c r="AB41" s="164">
        <f t="shared" si="4"/>
        <v>0</v>
      </c>
      <c r="AC41" s="166">
        <f t="shared" si="5"/>
        <v>0</v>
      </c>
      <c r="AD41" s="164">
        <f t="shared" si="6"/>
        <v>0</v>
      </c>
      <c r="AE41" s="160">
        <v>35.0</v>
      </c>
      <c r="AF41" s="161" t="str">
        <f t="shared" si="7"/>
        <v>Darianni  Santos Medina</v>
      </c>
      <c r="AG41" s="162" t="s">
        <v>559</v>
      </c>
      <c r="AH41" s="162" t="s">
        <v>559</v>
      </c>
      <c r="AI41" s="162" t="s">
        <v>559</v>
      </c>
      <c r="AJ41" s="162"/>
      <c r="AK41" s="162" t="s">
        <v>559</v>
      </c>
      <c r="AL41" s="162" t="s">
        <v>559</v>
      </c>
      <c r="AM41" s="162"/>
      <c r="AN41" s="162"/>
      <c r="AO41" s="162"/>
      <c r="AP41" s="162"/>
      <c r="AQ41" s="163"/>
      <c r="AR41" s="163"/>
      <c r="AS41" s="163"/>
      <c r="AT41" s="163"/>
      <c r="AU41" s="163"/>
      <c r="AV41" s="163"/>
      <c r="AW41" s="163"/>
      <c r="AX41" s="163"/>
      <c r="AY41" s="163"/>
      <c r="AZ41" s="163"/>
      <c r="BA41" s="163"/>
      <c r="BB41" s="163">
        <f t="shared" si="8"/>
        <v>5</v>
      </c>
      <c r="BC41" s="164">
        <f t="shared" si="9"/>
        <v>1</v>
      </c>
      <c r="BD41" s="166">
        <f t="shared" si="10"/>
        <v>0</v>
      </c>
      <c r="BE41" s="164">
        <f t="shared" si="11"/>
        <v>0</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t="s">
        <v>559</v>
      </c>
      <c r="E42" s="162" t="s">
        <v>559</v>
      </c>
      <c r="F42" s="162" t="s">
        <v>559</v>
      </c>
      <c r="G42" s="162" t="s">
        <v>559</v>
      </c>
      <c r="H42" s="162"/>
      <c r="I42" s="163"/>
      <c r="J42" s="163"/>
      <c r="K42" s="163"/>
      <c r="L42" s="163"/>
      <c r="M42" s="163"/>
      <c r="N42" s="163"/>
      <c r="O42" s="163"/>
      <c r="P42" s="163"/>
      <c r="Q42" s="163"/>
      <c r="R42" s="163"/>
      <c r="S42" s="163"/>
      <c r="T42" s="163"/>
      <c r="U42" s="163"/>
      <c r="V42" s="163"/>
      <c r="W42" s="163"/>
      <c r="X42" s="163"/>
      <c r="Y42" s="162">
        <f t="shared" si="1"/>
        <v>4</v>
      </c>
      <c r="Z42" s="164">
        <f t="shared" si="2"/>
        <v>1</v>
      </c>
      <c r="AA42" s="165">
        <f t="shared" si="3"/>
        <v>0</v>
      </c>
      <c r="AB42" s="164">
        <f t="shared" si="4"/>
        <v>0</v>
      </c>
      <c r="AC42" s="166">
        <f t="shared" si="5"/>
        <v>0</v>
      </c>
      <c r="AD42" s="164">
        <f t="shared" si="6"/>
        <v>0</v>
      </c>
      <c r="AE42" s="160">
        <v>36.0</v>
      </c>
      <c r="AF42" s="161" t="str">
        <f t="shared" si="7"/>
        <v>Rosyeli Carolina Tavarez  Reyes</v>
      </c>
      <c r="AG42" s="162" t="s">
        <v>559</v>
      </c>
      <c r="AH42" s="162" t="s">
        <v>579</v>
      </c>
      <c r="AI42" s="162" t="s">
        <v>559</v>
      </c>
      <c r="AJ42" s="162"/>
      <c r="AK42" s="162" t="s">
        <v>559</v>
      </c>
      <c r="AL42" s="162" t="s">
        <v>559</v>
      </c>
      <c r="AM42" s="162"/>
      <c r="AN42" s="162"/>
      <c r="AO42" s="162"/>
      <c r="AP42" s="162"/>
      <c r="AQ42" s="163"/>
      <c r="AR42" s="163"/>
      <c r="AS42" s="163"/>
      <c r="AT42" s="163"/>
      <c r="AU42" s="163"/>
      <c r="AV42" s="163"/>
      <c r="AW42" s="163"/>
      <c r="AX42" s="163"/>
      <c r="AY42" s="163"/>
      <c r="AZ42" s="163"/>
      <c r="BA42" s="163"/>
      <c r="BB42" s="163">
        <f t="shared" si="8"/>
        <v>4</v>
      </c>
      <c r="BC42" s="164">
        <f t="shared" si="9"/>
        <v>0.8</v>
      </c>
      <c r="BD42" s="166">
        <f t="shared" si="10"/>
        <v>1</v>
      </c>
      <c r="BE42" s="164">
        <f t="shared" si="11"/>
        <v>0.2</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t="s">
        <v>559</v>
      </c>
      <c r="E43" s="162" t="s">
        <v>559</v>
      </c>
      <c r="F43" s="162" t="s">
        <v>559</v>
      </c>
      <c r="G43" s="162" t="s">
        <v>559</v>
      </c>
      <c r="H43" s="162"/>
      <c r="I43" s="163"/>
      <c r="J43" s="163"/>
      <c r="K43" s="163"/>
      <c r="L43" s="163"/>
      <c r="M43" s="163"/>
      <c r="N43" s="163"/>
      <c r="O43" s="163"/>
      <c r="P43" s="163"/>
      <c r="Q43" s="163"/>
      <c r="R43" s="163"/>
      <c r="S43" s="163"/>
      <c r="T43" s="163"/>
      <c r="U43" s="163"/>
      <c r="V43" s="163"/>
      <c r="W43" s="163"/>
      <c r="X43" s="163"/>
      <c r="Y43" s="162">
        <f t="shared" si="1"/>
        <v>4</v>
      </c>
      <c r="Z43" s="164">
        <f t="shared" si="2"/>
        <v>1</v>
      </c>
      <c r="AA43" s="165">
        <f t="shared" si="3"/>
        <v>0</v>
      </c>
      <c r="AB43" s="164">
        <f t="shared" si="4"/>
        <v>0</v>
      </c>
      <c r="AC43" s="166">
        <f t="shared" si="5"/>
        <v>0</v>
      </c>
      <c r="AD43" s="164">
        <f t="shared" si="6"/>
        <v>0</v>
      </c>
      <c r="AE43" s="160">
        <v>37.0</v>
      </c>
      <c r="AF43" s="161" t="str">
        <f t="shared" si="7"/>
        <v>Melani  Taveras Bautista</v>
      </c>
      <c r="AG43" s="162" t="s">
        <v>559</v>
      </c>
      <c r="AH43" s="162" t="s">
        <v>559</v>
      </c>
      <c r="AI43" s="162" t="s">
        <v>559</v>
      </c>
      <c r="AJ43" s="162"/>
      <c r="AK43" s="162" t="s">
        <v>559</v>
      </c>
      <c r="AL43" s="162" t="s">
        <v>559</v>
      </c>
      <c r="AM43" s="162"/>
      <c r="AN43" s="162"/>
      <c r="AO43" s="162"/>
      <c r="AP43" s="162"/>
      <c r="AQ43" s="163"/>
      <c r="AR43" s="163"/>
      <c r="AS43" s="163"/>
      <c r="AT43" s="163"/>
      <c r="AU43" s="163"/>
      <c r="AV43" s="163"/>
      <c r="AW43" s="163"/>
      <c r="AX43" s="163"/>
      <c r="AY43" s="163"/>
      <c r="AZ43" s="163"/>
      <c r="BA43" s="163"/>
      <c r="BB43" s="163">
        <f t="shared" si="8"/>
        <v>5</v>
      </c>
      <c r="BC43" s="164">
        <f t="shared" si="9"/>
        <v>1</v>
      </c>
      <c r="BD43" s="166">
        <f t="shared" si="10"/>
        <v>0</v>
      </c>
      <c r="BE43" s="164">
        <f t="shared" si="11"/>
        <v>0</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t="s">
        <v>559</v>
      </c>
      <c r="E44" s="162" t="s">
        <v>559</v>
      </c>
      <c r="F44" s="162" t="s">
        <v>559</v>
      </c>
      <c r="G44" s="162" t="s">
        <v>559</v>
      </c>
      <c r="H44" s="162"/>
      <c r="I44" s="163"/>
      <c r="J44" s="163"/>
      <c r="K44" s="163"/>
      <c r="L44" s="163"/>
      <c r="M44" s="163"/>
      <c r="N44" s="163"/>
      <c r="O44" s="163"/>
      <c r="P44" s="163"/>
      <c r="Q44" s="163"/>
      <c r="R44" s="163"/>
      <c r="S44" s="163"/>
      <c r="T44" s="163"/>
      <c r="U44" s="163"/>
      <c r="V44" s="163"/>
      <c r="W44" s="163"/>
      <c r="X44" s="163"/>
      <c r="Y44" s="162">
        <f t="shared" si="1"/>
        <v>4</v>
      </c>
      <c r="Z44" s="164">
        <f t="shared" si="2"/>
        <v>1</v>
      </c>
      <c r="AA44" s="165">
        <f t="shared" si="3"/>
        <v>0</v>
      </c>
      <c r="AB44" s="164">
        <f t="shared" si="4"/>
        <v>0</v>
      </c>
      <c r="AC44" s="166">
        <f t="shared" si="5"/>
        <v>0</v>
      </c>
      <c r="AD44" s="164">
        <f t="shared" si="6"/>
        <v>0</v>
      </c>
      <c r="AE44" s="160">
        <v>38.0</v>
      </c>
      <c r="AF44" s="161" t="str">
        <f t="shared" si="7"/>
        <v>Arianny  Tejada Guzmán</v>
      </c>
      <c r="AG44" s="162" t="s">
        <v>559</v>
      </c>
      <c r="AH44" s="162" t="s">
        <v>559</v>
      </c>
      <c r="AI44" s="162" t="s">
        <v>559</v>
      </c>
      <c r="AJ44" s="162"/>
      <c r="AK44" s="162" t="s">
        <v>559</v>
      </c>
      <c r="AL44" s="162" t="s">
        <v>559</v>
      </c>
      <c r="AM44" s="162"/>
      <c r="AN44" s="162"/>
      <c r="AO44" s="162"/>
      <c r="AP44" s="162"/>
      <c r="AQ44" s="163"/>
      <c r="AR44" s="163"/>
      <c r="AS44" s="163"/>
      <c r="AT44" s="163"/>
      <c r="AU44" s="163"/>
      <c r="AV44" s="163"/>
      <c r="AW44" s="163"/>
      <c r="AX44" s="163"/>
      <c r="AY44" s="163"/>
      <c r="AZ44" s="163"/>
      <c r="BA44" s="163"/>
      <c r="BB44" s="163">
        <f t="shared" si="8"/>
        <v>5</v>
      </c>
      <c r="BC44" s="164">
        <f t="shared" si="9"/>
        <v>1</v>
      </c>
      <c r="BD44" s="166">
        <f t="shared" si="10"/>
        <v>0</v>
      </c>
      <c r="BE44" s="164">
        <f t="shared" si="11"/>
        <v>0</v>
      </c>
      <c r="BF44" s="166">
        <f t="shared" si="12"/>
        <v>0</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t="s">
        <v>559</v>
      </c>
      <c r="E45" s="162" t="s">
        <v>559</v>
      </c>
      <c r="F45" s="162" t="s">
        <v>559</v>
      </c>
      <c r="G45" s="162" t="s">
        <v>559</v>
      </c>
      <c r="H45" s="162"/>
      <c r="I45" s="163"/>
      <c r="J45" s="163"/>
      <c r="K45" s="163"/>
      <c r="L45" s="163"/>
      <c r="M45" s="163"/>
      <c r="N45" s="163"/>
      <c r="O45" s="163"/>
      <c r="P45" s="163"/>
      <c r="Q45" s="163"/>
      <c r="R45" s="163"/>
      <c r="S45" s="163"/>
      <c r="T45" s="163"/>
      <c r="U45" s="163"/>
      <c r="V45" s="163"/>
      <c r="W45" s="163"/>
      <c r="X45" s="163"/>
      <c r="Y45" s="162">
        <f t="shared" si="1"/>
        <v>4</v>
      </c>
      <c r="Z45" s="164">
        <f t="shared" si="2"/>
        <v>1</v>
      </c>
      <c r="AA45" s="165">
        <f t="shared" si="3"/>
        <v>0</v>
      </c>
      <c r="AB45" s="164">
        <f t="shared" si="4"/>
        <v>0</v>
      </c>
      <c r="AC45" s="166">
        <f t="shared" si="5"/>
        <v>0</v>
      </c>
      <c r="AD45" s="164">
        <f t="shared" si="6"/>
        <v>0</v>
      </c>
      <c r="AE45" s="160">
        <v>39.0</v>
      </c>
      <c r="AF45" s="161" t="str">
        <f t="shared" si="7"/>
        <v>Jeilyn Aliah Tejada</v>
      </c>
      <c r="AG45" s="162" t="s">
        <v>579</v>
      </c>
      <c r="AH45" s="162" t="s">
        <v>559</v>
      </c>
      <c r="AI45" s="162" t="s">
        <v>559</v>
      </c>
      <c r="AJ45" s="162"/>
      <c r="AK45" s="162" t="s">
        <v>559</v>
      </c>
      <c r="AL45" s="162" t="s">
        <v>559</v>
      </c>
      <c r="AM45" s="163"/>
      <c r="AN45" s="162"/>
      <c r="AO45" s="162"/>
      <c r="AP45" s="162"/>
      <c r="AQ45" s="163"/>
      <c r="AR45" s="163"/>
      <c r="AS45" s="163"/>
      <c r="AT45" s="163"/>
      <c r="AU45" s="163"/>
      <c r="AV45" s="163"/>
      <c r="AW45" s="163"/>
      <c r="AX45" s="163"/>
      <c r="AY45" s="163"/>
      <c r="AZ45" s="163"/>
      <c r="BA45" s="163"/>
      <c r="BB45" s="163">
        <f t="shared" si="8"/>
        <v>4</v>
      </c>
      <c r="BC45" s="164">
        <f t="shared" si="9"/>
        <v>0.8</v>
      </c>
      <c r="BD45" s="166">
        <f t="shared" si="10"/>
        <v>1</v>
      </c>
      <c r="BE45" s="164">
        <f t="shared" si="11"/>
        <v>0.2</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t="s">
        <v>559</v>
      </c>
      <c r="E46" s="162" t="s">
        <v>559</v>
      </c>
      <c r="F46" s="162" t="s">
        <v>559</v>
      </c>
      <c r="G46" s="162" t="s">
        <v>559</v>
      </c>
      <c r="H46" s="162"/>
      <c r="I46" s="163"/>
      <c r="J46" s="163"/>
      <c r="K46" s="163"/>
      <c r="L46" s="163"/>
      <c r="M46" s="163"/>
      <c r="N46" s="163"/>
      <c r="O46" s="163"/>
      <c r="P46" s="163"/>
      <c r="Q46" s="163"/>
      <c r="R46" s="163"/>
      <c r="S46" s="163"/>
      <c r="T46" s="163"/>
      <c r="U46" s="163"/>
      <c r="V46" s="163"/>
      <c r="W46" s="163"/>
      <c r="X46" s="163"/>
      <c r="Y46" s="162">
        <f t="shared" si="1"/>
        <v>4</v>
      </c>
      <c r="Z46" s="164">
        <f t="shared" si="2"/>
        <v>1</v>
      </c>
      <c r="AA46" s="165">
        <f t="shared" si="3"/>
        <v>0</v>
      </c>
      <c r="AB46" s="164">
        <f t="shared" si="4"/>
        <v>0</v>
      </c>
      <c r="AC46" s="166">
        <f t="shared" si="5"/>
        <v>0</v>
      </c>
      <c r="AD46" s="164">
        <f t="shared" si="6"/>
        <v>0</v>
      </c>
      <c r="AE46" s="160">
        <v>40.0</v>
      </c>
      <c r="AF46" s="161" t="str">
        <f t="shared" si="7"/>
        <v>Rosenny  Ureña Arias</v>
      </c>
      <c r="AG46" s="162" t="s">
        <v>559</v>
      </c>
      <c r="AH46" s="162" t="s">
        <v>559</v>
      </c>
      <c r="AI46" s="162" t="s">
        <v>559</v>
      </c>
      <c r="AJ46" s="162"/>
      <c r="AK46" s="162" t="s">
        <v>559</v>
      </c>
      <c r="AL46" s="162" t="s">
        <v>559</v>
      </c>
      <c r="AM46" s="163"/>
      <c r="AN46" s="162"/>
      <c r="AO46" s="162"/>
      <c r="AP46" s="162"/>
      <c r="AQ46" s="163"/>
      <c r="AR46" s="163"/>
      <c r="AS46" s="163"/>
      <c r="AT46" s="163"/>
      <c r="AU46" s="163"/>
      <c r="AV46" s="163"/>
      <c r="AW46" s="163"/>
      <c r="AX46" s="163"/>
      <c r="AY46" s="163"/>
      <c r="AZ46" s="163"/>
      <c r="BA46" s="163"/>
      <c r="BB46" s="163">
        <f t="shared" si="8"/>
        <v>5</v>
      </c>
      <c r="BC46" s="164">
        <f t="shared" si="9"/>
        <v>1</v>
      </c>
      <c r="BD46" s="166">
        <f t="shared" si="10"/>
        <v>0</v>
      </c>
      <c r="BE46" s="164">
        <f t="shared" si="11"/>
        <v>0</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t="s">
        <v>559</v>
      </c>
      <c r="E47" s="162" t="s">
        <v>559</v>
      </c>
      <c r="F47" s="162" t="s">
        <v>559</v>
      </c>
      <c r="G47" s="162" t="s">
        <v>559</v>
      </c>
      <c r="H47" s="162"/>
      <c r="I47" s="163"/>
      <c r="J47" s="163"/>
      <c r="K47" s="163"/>
      <c r="L47" s="163"/>
      <c r="M47" s="163"/>
      <c r="N47" s="163"/>
      <c r="O47" s="163"/>
      <c r="P47" s="163"/>
      <c r="Q47" s="163"/>
      <c r="R47" s="163"/>
      <c r="S47" s="163"/>
      <c r="T47" s="163"/>
      <c r="U47" s="163"/>
      <c r="V47" s="163"/>
      <c r="W47" s="163"/>
      <c r="X47" s="163"/>
      <c r="Y47" s="162">
        <f t="shared" si="1"/>
        <v>4</v>
      </c>
      <c r="Z47" s="164">
        <f t="shared" si="2"/>
        <v>1</v>
      </c>
      <c r="AA47" s="165">
        <f t="shared" si="3"/>
        <v>0</v>
      </c>
      <c r="AB47" s="164">
        <f t="shared" si="4"/>
        <v>0</v>
      </c>
      <c r="AC47" s="166">
        <f t="shared" si="5"/>
        <v>0</v>
      </c>
      <c r="AD47" s="164">
        <f t="shared" si="6"/>
        <v>0</v>
      </c>
      <c r="AE47" s="160">
        <v>41.0</v>
      </c>
      <c r="AF47" s="161" t="str">
        <f t="shared" si="7"/>
        <v>Jonathan  De Jesús Valerio Felipe</v>
      </c>
      <c r="AG47" s="162" t="s">
        <v>559</v>
      </c>
      <c r="AH47" s="162" t="s">
        <v>559</v>
      </c>
      <c r="AI47" s="162" t="s">
        <v>559</v>
      </c>
      <c r="AJ47" s="162"/>
      <c r="AK47" s="162" t="s">
        <v>559</v>
      </c>
      <c r="AL47" s="162" t="s">
        <v>559</v>
      </c>
      <c r="AM47" s="163"/>
      <c r="AN47" s="162"/>
      <c r="AO47" s="162"/>
      <c r="AP47" s="162"/>
      <c r="AQ47" s="163"/>
      <c r="AR47" s="163"/>
      <c r="AS47" s="163"/>
      <c r="AT47" s="163"/>
      <c r="AU47" s="163"/>
      <c r="AV47" s="163"/>
      <c r="AW47" s="163"/>
      <c r="AX47" s="163"/>
      <c r="AY47" s="163"/>
      <c r="AZ47" s="163"/>
      <c r="BA47" s="163"/>
      <c r="BB47" s="163">
        <f t="shared" si="8"/>
        <v>5</v>
      </c>
      <c r="BC47" s="164">
        <f t="shared" si="9"/>
        <v>1</v>
      </c>
      <c r="BD47" s="166">
        <f t="shared" si="10"/>
        <v>0</v>
      </c>
      <c r="BE47" s="164">
        <f t="shared" si="11"/>
        <v>0</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t="s">
        <v>559</v>
      </c>
      <c r="E48" s="162" t="s">
        <v>559</v>
      </c>
      <c r="F48" s="162" t="s">
        <v>559</v>
      </c>
      <c r="G48" s="162" t="s">
        <v>559</v>
      </c>
      <c r="H48" s="162"/>
      <c r="I48" s="163"/>
      <c r="J48" s="163"/>
      <c r="K48" s="163"/>
      <c r="L48" s="163"/>
      <c r="M48" s="163"/>
      <c r="N48" s="163"/>
      <c r="O48" s="163"/>
      <c r="P48" s="163"/>
      <c r="Q48" s="163"/>
      <c r="R48" s="163"/>
      <c r="S48" s="163"/>
      <c r="T48" s="163"/>
      <c r="U48" s="163"/>
      <c r="V48" s="163"/>
      <c r="W48" s="163"/>
      <c r="X48" s="163"/>
      <c r="Y48" s="162">
        <f t="shared" si="1"/>
        <v>4</v>
      </c>
      <c r="Z48" s="164">
        <f t="shared" si="2"/>
        <v>1</v>
      </c>
      <c r="AA48" s="165">
        <f t="shared" si="3"/>
        <v>0</v>
      </c>
      <c r="AB48" s="164">
        <f t="shared" si="4"/>
        <v>0</v>
      </c>
      <c r="AC48" s="166">
        <f t="shared" si="5"/>
        <v>0</v>
      </c>
      <c r="AD48" s="164">
        <f t="shared" si="6"/>
        <v>0</v>
      </c>
      <c r="AE48" s="160">
        <v>42.0</v>
      </c>
      <c r="AF48" s="161" t="str">
        <f t="shared" si="7"/>
        <v>Crisleydi  Turbí</v>
      </c>
      <c r="AG48" s="162" t="s">
        <v>559</v>
      </c>
      <c r="AH48" s="162" t="s">
        <v>579</v>
      </c>
      <c r="AI48" s="162" t="s">
        <v>559</v>
      </c>
      <c r="AJ48" s="162"/>
      <c r="AK48" s="162" t="s">
        <v>559</v>
      </c>
      <c r="AL48" s="162" t="s">
        <v>559</v>
      </c>
      <c r="AM48" s="163"/>
      <c r="AN48" s="162"/>
      <c r="AO48" s="162"/>
      <c r="AP48" s="162"/>
      <c r="AQ48" s="163"/>
      <c r="AR48" s="163"/>
      <c r="AS48" s="163"/>
      <c r="AT48" s="163"/>
      <c r="AU48" s="163"/>
      <c r="AV48" s="163"/>
      <c r="AW48" s="163"/>
      <c r="AX48" s="163"/>
      <c r="AY48" s="163"/>
      <c r="AZ48" s="163"/>
      <c r="BA48" s="163"/>
      <c r="BB48" s="163">
        <f t="shared" si="8"/>
        <v>4</v>
      </c>
      <c r="BC48" s="164">
        <f t="shared" si="9"/>
        <v>0.8</v>
      </c>
      <c r="BD48" s="166">
        <f t="shared" si="10"/>
        <v>1</v>
      </c>
      <c r="BE48" s="164">
        <f t="shared" si="11"/>
        <v>0.2</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t="s">
        <v>559</v>
      </c>
      <c r="E49" s="162" t="s">
        <v>559</v>
      </c>
      <c r="F49" s="162" t="s">
        <v>559</v>
      </c>
      <c r="G49" s="162" t="s">
        <v>559</v>
      </c>
      <c r="H49" s="162"/>
      <c r="I49" s="163"/>
      <c r="J49" s="163"/>
      <c r="K49" s="163"/>
      <c r="L49" s="163"/>
      <c r="M49" s="163"/>
      <c r="N49" s="163"/>
      <c r="O49" s="163"/>
      <c r="P49" s="163"/>
      <c r="Q49" s="163"/>
      <c r="R49" s="163"/>
      <c r="S49" s="163"/>
      <c r="T49" s="163"/>
      <c r="U49" s="163"/>
      <c r="V49" s="163"/>
      <c r="W49" s="163"/>
      <c r="X49" s="163"/>
      <c r="Y49" s="162">
        <f t="shared" si="1"/>
        <v>4</v>
      </c>
      <c r="Z49" s="164">
        <f t="shared" si="2"/>
        <v>1</v>
      </c>
      <c r="AA49" s="165">
        <f t="shared" si="3"/>
        <v>0</v>
      </c>
      <c r="AB49" s="164">
        <f t="shared" si="4"/>
        <v>0</v>
      </c>
      <c r="AC49" s="166">
        <f t="shared" si="5"/>
        <v>0</v>
      </c>
      <c r="AD49" s="164">
        <f t="shared" si="6"/>
        <v>0</v>
      </c>
      <c r="AE49" s="160">
        <v>43.0</v>
      </c>
      <c r="AF49" s="161" t="str">
        <f t="shared" si="7"/>
        <v>Jhoangel Rafael Vargas Ulloa</v>
      </c>
      <c r="AG49" s="162" t="s">
        <v>559</v>
      </c>
      <c r="AH49" s="162" t="s">
        <v>559</v>
      </c>
      <c r="AI49" s="162" t="s">
        <v>559</v>
      </c>
      <c r="AJ49" s="162"/>
      <c r="AK49" s="162" t="s">
        <v>559</v>
      </c>
      <c r="AL49" s="162" t="s">
        <v>559</v>
      </c>
      <c r="AM49" s="163"/>
      <c r="AN49" s="162"/>
      <c r="AO49" s="162"/>
      <c r="AP49" s="162"/>
      <c r="AQ49" s="163"/>
      <c r="AR49" s="163"/>
      <c r="AS49" s="163"/>
      <c r="AT49" s="163"/>
      <c r="AU49" s="163"/>
      <c r="AV49" s="163"/>
      <c r="AW49" s="163"/>
      <c r="AX49" s="163"/>
      <c r="AY49" s="163"/>
      <c r="AZ49" s="163"/>
      <c r="BA49" s="163"/>
      <c r="BB49" s="163">
        <f t="shared" si="8"/>
        <v>5</v>
      </c>
      <c r="BC49" s="164">
        <f t="shared" si="9"/>
        <v>1</v>
      </c>
      <c r="BD49" s="166">
        <f t="shared" si="10"/>
        <v>0</v>
      </c>
      <c r="BE49" s="164">
        <f t="shared" si="11"/>
        <v>0</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t="s">
        <v>559</v>
      </c>
      <c r="E50" s="162" t="s">
        <v>559</v>
      </c>
      <c r="F50" s="162" t="s">
        <v>559</v>
      </c>
      <c r="G50" s="162" t="s">
        <v>559</v>
      </c>
      <c r="H50" s="162"/>
      <c r="I50" s="163"/>
      <c r="J50" s="163"/>
      <c r="K50" s="163"/>
      <c r="L50" s="163"/>
      <c r="M50" s="163"/>
      <c r="N50" s="163"/>
      <c r="O50" s="163"/>
      <c r="P50" s="163"/>
      <c r="Q50" s="163"/>
      <c r="R50" s="163"/>
      <c r="S50" s="163"/>
      <c r="T50" s="163"/>
      <c r="U50" s="163"/>
      <c r="V50" s="163"/>
      <c r="W50" s="163"/>
      <c r="X50" s="163"/>
      <c r="Y50" s="162">
        <f t="shared" si="1"/>
        <v>4</v>
      </c>
      <c r="Z50" s="164">
        <f t="shared" si="2"/>
        <v>1</v>
      </c>
      <c r="AA50" s="165">
        <f t="shared" si="3"/>
        <v>0</v>
      </c>
      <c r="AB50" s="164">
        <f t="shared" si="4"/>
        <v>0</v>
      </c>
      <c r="AC50" s="166">
        <f t="shared" si="5"/>
        <v>0</v>
      </c>
      <c r="AD50" s="164">
        <f t="shared" si="6"/>
        <v>0</v>
      </c>
      <c r="AE50" s="160">
        <v>44.0</v>
      </c>
      <c r="AF50" s="161" t="str">
        <f t="shared" si="7"/>
        <v>Leslie  Cruz Espinal</v>
      </c>
      <c r="AG50" s="162" t="s">
        <v>559</v>
      </c>
      <c r="AH50" s="162" t="s">
        <v>559</v>
      </c>
      <c r="AI50" s="162" t="s">
        <v>559</v>
      </c>
      <c r="AJ50" s="162"/>
      <c r="AK50" s="162" t="s">
        <v>559</v>
      </c>
      <c r="AL50" s="162" t="s">
        <v>559</v>
      </c>
      <c r="AM50" s="163"/>
      <c r="AN50" s="162"/>
      <c r="AO50" s="162"/>
      <c r="AP50" s="162"/>
      <c r="AQ50" s="163"/>
      <c r="AR50" s="163"/>
      <c r="AS50" s="163"/>
      <c r="AT50" s="163"/>
      <c r="AU50" s="163"/>
      <c r="AV50" s="163"/>
      <c r="AW50" s="163"/>
      <c r="AX50" s="163"/>
      <c r="AY50" s="163"/>
      <c r="AZ50" s="163"/>
      <c r="BA50" s="163"/>
      <c r="BB50" s="163">
        <f t="shared" si="8"/>
        <v>5</v>
      </c>
      <c r="BC50" s="164">
        <f t="shared" si="9"/>
        <v>1</v>
      </c>
      <c r="BD50" s="166">
        <f t="shared" si="10"/>
        <v>0</v>
      </c>
      <c r="BE50" s="164">
        <f t="shared" si="11"/>
        <v>0</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ESTUDI'!N53</f>
        <v/>
      </c>
      <c r="B51" s="160">
        <v>45.0</v>
      </c>
      <c r="C51" s="161" t="str">
        <f>'3A 2025 - 2026 DATOS DEL ESTUDI'!B48</f>
        <v/>
      </c>
      <c r="D51" s="162"/>
      <c r="E51" s="162"/>
      <c r="F51" s="162"/>
      <c r="G51" s="162"/>
      <c r="H51" s="162"/>
      <c r="I51" s="163"/>
      <c r="J51" s="163"/>
      <c r="K51" s="163"/>
      <c r="L51" s="163"/>
      <c r="M51" s="163"/>
      <c r="N51" s="163"/>
      <c r="O51" s="163"/>
      <c r="P51" s="163"/>
      <c r="Q51" s="163"/>
      <c r="R51" s="163"/>
      <c r="S51" s="163"/>
      <c r="T51" s="163"/>
      <c r="U51" s="163"/>
      <c r="V51" s="163"/>
      <c r="W51" s="163"/>
      <c r="X51" s="163"/>
      <c r="Y51" s="162">
        <f t="shared" si="1"/>
        <v>0</v>
      </c>
      <c r="Z51" s="164">
        <f t="shared" si="2"/>
        <v>0</v>
      </c>
      <c r="AA51" s="165">
        <f t="shared" si="3"/>
        <v>0</v>
      </c>
      <c r="AB51" s="164">
        <f t="shared" si="4"/>
        <v>0</v>
      </c>
      <c r="AC51" s="166">
        <f t="shared" si="5"/>
        <v>0</v>
      </c>
      <c r="AD51" s="164">
        <f t="shared" si="6"/>
        <v>0</v>
      </c>
      <c r="AE51" s="160">
        <v>45.0</v>
      </c>
      <c r="AF51" s="161" t="str">
        <f t="shared" si="7"/>
        <v/>
      </c>
      <c r="AG51" s="162"/>
      <c r="AH51" s="162"/>
      <c r="AI51" s="162"/>
      <c r="AJ51" s="162"/>
      <c r="AK51" s="162"/>
      <c r="AL51" s="162"/>
      <c r="AM51" s="163"/>
      <c r="AN51" s="162"/>
      <c r="AO51" s="162"/>
      <c r="AP51" s="162"/>
      <c r="AQ51" s="163"/>
      <c r="AR51" s="163"/>
      <c r="AS51" s="163"/>
      <c r="AT51" s="163"/>
      <c r="AU51" s="163"/>
      <c r="AV51" s="163"/>
      <c r="AW51" s="163"/>
      <c r="AX51" s="163"/>
      <c r="AY51" s="163"/>
      <c r="AZ51" s="163"/>
      <c r="BA51" s="163"/>
      <c r="BB51" s="163">
        <f t="shared" si="8"/>
        <v>0</v>
      </c>
      <c r="BC51" s="164">
        <f t="shared" si="9"/>
        <v>0</v>
      </c>
      <c r="BD51" s="166">
        <f t="shared" si="10"/>
        <v>0</v>
      </c>
      <c r="BE51" s="164">
        <f t="shared" si="11"/>
        <v>0</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D1">
      <formula1>ALEF326!$BN$7:$BN$16</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ALEF326!$BO$7:$BO$18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244" t="s">
        <v>673</v>
      </c>
      <c r="B1" s="131"/>
      <c r="C1" s="132"/>
      <c r="D1" s="133" t="s">
        <v>563</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ALEF326!H2</f>
        <v>RAQUEL BLANCO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575</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576</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v>8.0</v>
      </c>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v>7.0</v>
      </c>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v>1.0</v>
      </c>
      <c r="E6" s="157">
        <v>3.0</v>
      </c>
      <c r="F6" s="157">
        <v>8.0</v>
      </c>
      <c r="G6" s="157">
        <v>10.0</v>
      </c>
      <c r="H6" s="157">
        <v>15.0</v>
      </c>
      <c r="I6" s="157">
        <v>17.0</v>
      </c>
      <c r="J6" s="157">
        <v>22.0</v>
      </c>
      <c r="K6" s="157">
        <v>24.0</v>
      </c>
      <c r="L6" s="157">
        <v>29.0</v>
      </c>
      <c r="M6" s="157">
        <v>31.0</v>
      </c>
      <c r="N6" s="157"/>
      <c r="O6" s="157"/>
      <c r="P6" s="157"/>
      <c r="Q6" s="157"/>
      <c r="R6" s="157"/>
      <c r="S6" s="157"/>
      <c r="T6" s="157"/>
      <c r="U6" s="157"/>
      <c r="V6" s="157"/>
      <c r="W6" s="157"/>
      <c r="X6" s="157"/>
      <c r="Y6" s="43"/>
      <c r="Z6" s="43"/>
      <c r="AA6" s="43"/>
      <c r="AB6" s="43"/>
      <c r="AC6" s="43"/>
      <c r="AD6" s="43"/>
      <c r="AE6" s="22" t="s">
        <v>555</v>
      </c>
      <c r="AF6" s="157" t="s">
        <v>554</v>
      </c>
      <c r="AG6" s="157">
        <v>5.0</v>
      </c>
      <c r="AH6" s="157">
        <v>7.0</v>
      </c>
      <c r="AI6" s="157">
        <v>12.0</v>
      </c>
      <c r="AJ6" s="157">
        <v>14.0</v>
      </c>
      <c r="AK6" s="157">
        <v>19.0</v>
      </c>
      <c r="AL6" s="157">
        <v>21.0</v>
      </c>
      <c r="AM6" s="157">
        <v>26.0</v>
      </c>
      <c r="AN6" s="157">
        <v>28.0</v>
      </c>
      <c r="AO6" s="157"/>
      <c r="AP6" s="157"/>
      <c r="AQ6" s="157"/>
      <c r="AR6" s="157"/>
      <c r="AS6" s="157"/>
      <c r="AT6" s="157"/>
      <c r="AU6" s="157"/>
      <c r="AV6" s="157"/>
      <c r="AW6" s="157"/>
      <c r="AX6" s="157"/>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t="s">
        <v>559</v>
      </c>
      <c r="E7" s="162" t="s">
        <v>559</v>
      </c>
      <c r="F7" s="162" t="s">
        <v>559</v>
      </c>
      <c r="G7" s="162" t="s">
        <v>559</v>
      </c>
      <c r="H7" s="162" t="s">
        <v>559</v>
      </c>
      <c r="I7" s="162" t="s">
        <v>559</v>
      </c>
      <c r="J7" s="162" t="s">
        <v>559</v>
      </c>
      <c r="K7" s="162"/>
      <c r="L7" s="162" t="s">
        <v>559</v>
      </c>
      <c r="M7" s="163"/>
      <c r="N7" s="163"/>
      <c r="O7" s="163"/>
      <c r="P7" s="163"/>
      <c r="Q7" s="163"/>
      <c r="R7" s="163"/>
      <c r="S7" s="163"/>
      <c r="T7" s="163"/>
      <c r="U7" s="163"/>
      <c r="V7" s="163"/>
      <c r="W7" s="163"/>
      <c r="X7" s="163"/>
      <c r="Y7" s="162">
        <f t="shared" ref="Y7:Y51" si="1">IFERROR(COUNTIF(D7:X7,"P")+COUNTIF(D7:X7,"e")+COUNTIF(D7:X7,"t")-INT(COUNTIF(D7:X7,"e")/3)-INT(COUNTIF(D7:X7,"t")/3),"")</f>
        <v>8</v>
      </c>
      <c r="Z7" s="164">
        <f t="shared" ref="Z7:Z51" si="2">IFERROR((Y7/$Z$4),"")</f>
        <v>1</v>
      </c>
      <c r="AA7" s="165">
        <f t="shared" ref="AA7:AA51" si="3">IFERROR(COUNTIF(D7:X7,"A"),"")</f>
        <v>0</v>
      </c>
      <c r="AB7" s="164">
        <f t="shared" ref="AB7:AB51" si="4">IFERROR((AA7/$Z$4),"")</f>
        <v>0</v>
      </c>
      <c r="AC7" s="166">
        <f t="shared" ref="AC7:AC51" si="5">IFERROR(COUNTIF(D7:X7,"E"),"")</f>
        <v>0</v>
      </c>
      <c r="AD7" s="164">
        <f t="shared" ref="AD7:AD51" si="6">IFERROR((AC7/$Z$4),"")</f>
        <v>0</v>
      </c>
      <c r="AE7" s="160">
        <v>1.0</v>
      </c>
      <c r="AF7" s="161" t="str">
        <f t="shared" ref="AF7:AF51" si="7">C7</f>
        <v>Jadiel De Jesús Acosta Peña</v>
      </c>
      <c r="AG7" s="162" t="s">
        <v>559</v>
      </c>
      <c r="AH7" s="162"/>
      <c r="AI7" s="162" t="s">
        <v>559</v>
      </c>
      <c r="AJ7" s="162" t="s">
        <v>559</v>
      </c>
      <c r="AK7" s="162" t="s">
        <v>559</v>
      </c>
      <c r="AL7" s="162" t="s">
        <v>559</v>
      </c>
      <c r="AM7" s="162" t="s">
        <v>559</v>
      </c>
      <c r="AN7" s="162" t="s">
        <v>559</v>
      </c>
      <c r="AO7" s="162"/>
      <c r="AP7" s="163"/>
      <c r="AQ7" s="163"/>
      <c r="AR7" s="163"/>
      <c r="AS7" s="163"/>
      <c r="AT7" s="163"/>
      <c r="AU7" s="163"/>
      <c r="AV7" s="163"/>
      <c r="AW7" s="163"/>
      <c r="AX7" s="163"/>
      <c r="AY7" s="163"/>
      <c r="AZ7" s="163"/>
      <c r="BA7" s="163"/>
      <c r="BB7" s="163">
        <f t="shared" ref="BB7:BB51" si="8">IFERROR(COUNTIF(AG7:BA7,"P")+COUNTIF(AG7:BA7,"e")+COUNTIF(AG7:BA7,"t")-INT(COUNTIF(AG7:BA7,"e")/3)-INT(COUNTIF(AG7:BA7,"t")/3),"")</f>
        <v>7</v>
      </c>
      <c r="BC7" s="164">
        <f t="shared" ref="BC7:BC51" si="9">IFERROR(BB7/$BC$4,"")</f>
        <v>1</v>
      </c>
      <c r="BD7" s="166">
        <f t="shared" ref="BD7:BD51" si="10">IFERROR(COUNTIF(AG7:BA7,"A"),"")</f>
        <v>0</v>
      </c>
      <c r="BE7" s="164">
        <f t="shared" ref="BE7:BE51" si="11">IFERROR((BD7/$BC$4),"")</f>
        <v>0</v>
      </c>
      <c r="BF7" s="166">
        <f t="shared" ref="BF7:BF51" si="12">IFERROR(COUNTIF(AG7:BA7,"E"),"")</f>
        <v>0</v>
      </c>
      <c r="BG7" s="167">
        <f>IFERROR((BF7/$BC$4),"")</f>
        <v>0</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t="s">
        <v>559</v>
      </c>
      <c r="E8" s="162" t="s">
        <v>559</v>
      </c>
      <c r="F8" s="162" t="s">
        <v>559</v>
      </c>
      <c r="G8" s="162" t="s">
        <v>559</v>
      </c>
      <c r="H8" s="162" t="s">
        <v>559</v>
      </c>
      <c r="I8" s="162" t="s">
        <v>559</v>
      </c>
      <c r="J8" s="162" t="s">
        <v>559</v>
      </c>
      <c r="K8" s="162"/>
      <c r="L8" s="162" t="s">
        <v>559</v>
      </c>
      <c r="M8" s="163"/>
      <c r="N8" s="163"/>
      <c r="O8" s="163"/>
      <c r="P8" s="163"/>
      <c r="Q8" s="163"/>
      <c r="R8" s="163"/>
      <c r="S8" s="163"/>
      <c r="T8" s="163"/>
      <c r="U8" s="163"/>
      <c r="V8" s="163"/>
      <c r="W8" s="163"/>
      <c r="X8" s="163"/>
      <c r="Y8" s="162">
        <f t="shared" si="1"/>
        <v>8</v>
      </c>
      <c r="Z8" s="164">
        <f t="shared" si="2"/>
        <v>1</v>
      </c>
      <c r="AA8" s="165">
        <f t="shared" si="3"/>
        <v>0</v>
      </c>
      <c r="AB8" s="164">
        <f t="shared" si="4"/>
        <v>0</v>
      </c>
      <c r="AC8" s="166">
        <f t="shared" si="5"/>
        <v>0</v>
      </c>
      <c r="AD8" s="164">
        <f t="shared" si="6"/>
        <v>0</v>
      </c>
      <c r="AE8" s="160">
        <v>2.0</v>
      </c>
      <c r="AF8" s="161" t="str">
        <f t="shared" si="7"/>
        <v>Daniel  Elía Almonte Martínez</v>
      </c>
      <c r="AG8" s="162" t="s">
        <v>559</v>
      </c>
      <c r="AH8" s="162"/>
      <c r="AI8" s="162" t="s">
        <v>578</v>
      </c>
      <c r="AJ8" s="162" t="s">
        <v>578</v>
      </c>
      <c r="AK8" s="162" t="s">
        <v>578</v>
      </c>
      <c r="AL8" s="162" t="s">
        <v>578</v>
      </c>
      <c r="AM8" s="162" t="s">
        <v>559</v>
      </c>
      <c r="AN8" s="162" t="s">
        <v>559</v>
      </c>
      <c r="AO8" s="162"/>
      <c r="AP8" s="163"/>
      <c r="AQ8" s="163"/>
      <c r="AR8" s="163"/>
      <c r="AS8" s="163"/>
      <c r="AT8" s="163"/>
      <c r="AU8" s="163"/>
      <c r="AV8" s="163"/>
      <c r="AW8" s="163"/>
      <c r="AX8" s="163"/>
      <c r="AY8" s="163"/>
      <c r="AZ8" s="163"/>
      <c r="BA8" s="163"/>
      <c r="BB8" s="163">
        <f t="shared" si="8"/>
        <v>6</v>
      </c>
      <c r="BC8" s="164">
        <f t="shared" si="9"/>
        <v>0.8571428571</v>
      </c>
      <c r="BD8" s="166">
        <f t="shared" si="10"/>
        <v>0</v>
      </c>
      <c r="BE8" s="164">
        <f t="shared" si="11"/>
        <v>0</v>
      </c>
      <c r="BF8" s="166">
        <f t="shared" si="12"/>
        <v>4</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t="s">
        <v>559</v>
      </c>
      <c r="E9" s="162" t="s">
        <v>559</v>
      </c>
      <c r="F9" s="162" t="s">
        <v>559</v>
      </c>
      <c r="G9" s="162" t="s">
        <v>559</v>
      </c>
      <c r="H9" s="162" t="s">
        <v>559</v>
      </c>
      <c r="I9" s="162" t="s">
        <v>559</v>
      </c>
      <c r="J9" s="162" t="s">
        <v>559</v>
      </c>
      <c r="K9" s="162"/>
      <c r="L9" s="162" t="s">
        <v>559</v>
      </c>
      <c r="M9" s="163"/>
      <c r="N9" s="163"/>
      <c r="O9" s="163"/>
      <c r="P9" s="163"/>
      <c r="Q9" s="163"/>
      <c r="R9" s="163"/>
      <c r="S9" s="163"/>
      <c r="T9" s="163"/>
      <c r="U9" s="163"/>
      <c r="V9" s="163"/>
      <c r="W9" s="163"/>
      <c r="X9" s="163"/>
      <c r="Y9" s="162">
        <f t="shared" si="1"/>
        <v>8</v>
      </c>
      <c r="Z9" s="164">
        <f t="shared" si="2"/>
        <v>1</v>
      </c>
      <c r="AA9" s="165">
        <f t="shared" si="3"/>
        <v>0</v>
      </c>
      <c r="AB9" s="164">
        <f t="shared" si="4"/>
        <v>0</v>
      </c>
      <c r="AC9" s="166">
        <f t="shared" si="5"/>
        <v>0</v>
      </c>
      <c r="AD9" s="164">
        <f t="shared" si="6"/>
        <v>0</v>
      </c>
      <c r="AE9" s="160">
        <v>3.0</v>
      </c>
      <c r="AF9" s="161" t="str">
        <f t="shared" si="7"/>
        <v>Isaac  Ángeles Liriano</v>
      </c>
      <c r="AG9" s="162" t="s">
        <v>559</v>
      </c>
      <c r="AH9" s="162"/>
      <c r="AI9" s="162" t="s">
        <v>559</v>
      </c>
      <c r="AJ9" s="162" t="s">
        <v>559</v>
      </c>
      <c r="AK9" s="162" t="s">
        <v>559</v>
      </c>
      <c r="AL9" s="162" t="s">
        <v>559</v>
      </c>
      <c r="AM9" s="162" t="s">
        <v>559</v>
      </c>
      <c r="AN9" s="162" t="s">
        <v>559</v>
      </c>
      <c r="AO9" s="162"/>
      <c r="AP9" s="163"/>
      <c r="AQ9" s="163"/>
      <c r="AR9" s="163"/>
      <c r="AS9" s="163"/>
      <c r="AT9" s="163"/>
      <c r="AU9" s="163"/>
      <c r="AV9" s="163"/>
      <c r="AW9" s="163"/>
      <c r="AX9" s="163"/>
      <c r="AY9" s="163"/>
      <c r="AZ9" s="163"/>
      <c r="BA9" s="163"/>
      <c r="BB9" s="163">
        <f t="shared" si="8"/>
        <v>7</v>
      </c>
      <c r="BC9" s="164">
        <f t="shared" si="9"/>
        <v>1</v>
      </c>
      <c r="BD9" s="166">
        <f t="shared" si="10"/>
        <v>0</v>
      </c>
      <c r="BE9" s="164">
        <f t="shared" si="11"/>
        <v>0</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t="s">
        <v>559</v>
      </c>
      <c r="E10" s="162" t="s">
        <v>559</v>
      </c>
      <c r="F10" s="162" t="s">
        <v>559</v>
      </c>
      <c r="G10" s="162" t="s">
        <v>559</v>
      </c>
      <c r="H10" s="162" t="s">
        <v>559</v>
      </c>
      <c r="I10" s="162" t="s">
        <v>559</v>
      </c>
      <c r="J10" s="162" t="s">
        <v>559</v>
      </c>
      <c r="K10" s="162"/>
      <c r="L10" s="162" t="s">
        <v>559</v>
      </c>
      <c r="M10" s="163"/>
      <c r="N10" s="163"/>
      <c r="O10" s="163"/>
      <c r="P10" s="163"/>
      <c r="Q10" s="163"/>
      <c r="R10" s="163"/>
      <c r="S10" s="163"/>
      <c r="T10" s="163"/>
      <c r="U10" s="163"/>
      <c r="V10" s="163"/>
      <c r="W10" s="163"/>
      <c r="X10" s="163"/>
      <c r="Y10" s="162">
        <f t="shared" si="1"/>
        <v>8</v>
      </c>
      <c r="Z10" s="164">
        <f t="shared" si="2"/>
        <v>1</v>
      </c>
      <c r="AA10" s="165">
        <f t="shared" si="3"/>
        <v>0</v>
      </c>
      <c r="AB10" s="164">
        <f t="shared" si="4"/>
        <v>0</v>
      </c>
      <c r="AC10" s="166">
        <f t="shared" si="5"/>
        <v>0</v>
      </c>
      <c r="AD10" s="164">
        <f t="shared" si="6"/>
        <v>0</v>
      </c>
      <c r="AE10" s="160">
        <v>4.0</v>
      </c>
      <c r="AF10" s="161" t="str">
        <f t="shared" si="7"/>
        <v>Melaniee  Aquino  Estrella</v>
      </c>
      <c r="AG10" s="162" t="s">
        <v>559</v>
      </c>
      <c r="AH10" s="162"/>
      <c r="AI10" s="162" t="s">
        <v>559</v>
      </c>
      <c r="AJ10" s="162" t="s">
        <v>559</v>
      </c>
      <c r="AK10" s="162" t="s">
        <v>559</v>
      </c>
      <c r="AL10" s="162" t="s">
        <v>559</v>
      </c>
      <c r="AM10" s="162" t="s">
        <v>559</v>
      </c>
      <c r="AN10" s="162" t="s">
        <v>559</v>
      </c>
      <c r="AO10" s="162"/>
      <c r="AP10" s="163"/>
      <c r="AQ10" s="163"/>
      <c r="AR10" s="163"/>
      <c r="AS10" s="163"/>
      <c r="AT10" s="163"/>
      <c r="AU10" s="163"/>
      <c r="AV10" s="163"/>
      <c r="AW10" s="163"/>
      <c r="AX10" s="163"/>
      <c r="AY10" s="163"/>
      <c r="AZ10" s="163"/>
      <c r="BA10" s="163"/>
      <c r="BB10" s="163">
        <f t="shared" si="8"/>
        <v>7</v>
      </c>
      <c r="BC10" s="164">
        <f t="shared" si="9"/>
        <v>1</v>
      </c>
      <c r="BD10" s="166">
        <f t="shared" si="10"/>
        <v>0</v>
      </c>
      <c r="BE10" s="164">
        <f t="shared" si="11"/>
        <v>0</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t="s">
        <v>559</v>
      </c>
      <c r="E11" s="162" t="s">
        <v>559</v>
      </c>
      <c r="F11" s="162" t="s">
        <v>559</v>
      </c>
      <c r="G11" s="162" t="s">
        <v>559</v>
      </c>
      <c r="H11" s="162" t="s">
        <v>559</v>
      </c>
      <c r="I11" s="162" t="s">
        <v>579</v>
      </c>
      <c r="J11" s="162" t="s">
        <v>579</v>
      </c>
      <c r="K11" s="162"/>
      <c r="L11" s="162" t="s">
        <v>559</v>
      </c>
      <c r="M11" s="163"/>
      <c r="N11" s="163"/>
      <c r="O11" s="163"/>
      <c r="P11" s="163"/>
      <c r="Q11" s="163"/>
      <c r="R11" s="163"/>
      <c r="S11" s="163"/>
      <c r="T11" s="163"/>
      <c r="U11" s="163"/>
      <c r="V11" s="163"/>
      <c r="W11" s="163"/>
      <c r="X11" s="163"/>
      <c r="Y11" s="162">
        <f t="shared" si="1"/>
        <v>6</v>
      </c>
      <c r="Z11" s="164">
        <f t="shared" si="2"/>
        <v>0.75</v>
      </c>
      <c r="AA11" s="165">
        <f t="shared" si="3"/>
        <v>2</v>
      </c>
      <c r="AB11" s="164">
        <f t="shared" si="4"/>
        <v>0.25</v>
      </c>
      <c r="AC11" s="166">
        <f t="shared" si="5"/>
        <v>0</v>
      </c>
      <c r="AD11" s="164">
        <f t="shared" si="6"/>
        <v>0</v>
      </c>
      <c r="AE11" s="160">
        <v>5.0</v>
      </c>
      <c r="AF11" s="161" t="str">
        <f t="shared" si="7"/>
        <v>Jennifer  Asenjo  De Los Santos TRANSFERIDA 10/12/25</v>
      </c>
      <c r="AG11" s="162" t="s">
        <v>559</v>
      </c>
      <c r="AH11" s="162"/>
      <c r="AI11" s="162" t="s">
        <v>559</v>
      </c>
      <c r="AJ11" s="162" t="s">
        <v>559</v>
      </c>
      <c r="AK11" s="162" t="s">
        <v>559</v>
      </c>
      <c r="AL11" s="162" t="s">
        <v>559</v>
      </c>
      <c r="AM11" s="162" t="s">
        <v>559</v>
      </c>
      <c r="AN11" s="162" t="s">
        <v>559</v>
      </c>
      <c r="AO11" s="162"/>
      <c r="AP11" s="163"/>
      <c r="AQ11" s="163"/>
      <c r="AR11" s="163"/>
      <c r="AS11" s="163"/>
      <c r="AT11" s="163"/>
      <c r="AU11" s="163"/>
      <c r="AV11" s="163"/>
      <c r="AW11" s="163"/>
      <c r="AX11" s="163"/>
      <c r="AY11" s="163"/>
      <c r="AZ11" s="163"/>
      <c r="BA11" s="163"/>
      <c r="BB11" s="163">
        <f t="shared" si="8"/>
        <v>7</v>
      </c>
      <c r="BC11" s="164">
        <f t="shared" si="9"/>
        <v>1</v>
      </c>
      <c r="BD11" s="166">
        <f t="shared" si="10"/>
        <v>0</v>
      </c>
      <c r="BE11" s="164">
        <f t="shared" si="11"/>
        <v>0</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t="s">
        <v>559</v>
      </c>
      <c r="E12" s="162" t="s">
        <v>559</v>
      </c>
      <c r="F12" s="162" t="s">
        <v>559</v>
      </c>
      <c r="G12" s="162" t="s">
        <v>559</v>
      </c>
      <c r="H12" s="162" t="s">
        <v>559</v>
      </c>
      <c r="I12" s="162" t="s">
        <v>559</v>
      </c>
      <c r="J12" s="162" t="s">
        <v>559</v>
      </c>
      <c r="K12" s="162"/>
      <c r="L12" s="162" t="s">
        <v>559</v>
      </c>
      <c r="M12" s="163"/>
      <c r="N12" s="163"/>
      <c r="O12" s="163"/>
      <c r="P12" s="163"/>
      <c r="Q12" s="163"/>
      <c r="R12" s="163"/>
      <c r="S12" s="163"/>
      <c r="T12" s="163"/>
      <c r="U12" s="163"/>
      <c r="V12" s="163"/>
      <c r="W12" s="163"/>
      <c r="X12" s="163"/>
      <c r="Y12" s="162">
        <f t="shared" si="1"/>
        <v>8</v>
      </c>
      <c r="Z12" s="164">
        <f t="shared" si="2"/>
        <v>1</v>
      </c>
      <c r="AA12" s="165">
        <f t="shared" si="3"/>
        <v>0</v>
      </c>
      <c r="AB12" s="164">
        <f t="shared" si="4"/>
        <v>0</v>
      </c>
      <c r="AC12" s="166">
        <f t="shared" si="5"/>
        <v>0</v>
      </c>
      <c r="AD12" s="164">
        <f t="shared" si="6"/>
        <v>0</v>
      </c>
      <c r="AE12" s="160">
        <v>6.0</v>
      </c>
      <c r="AF12" s="161" t="str">
        <f t="shared" si="7"/>
        <v>Leshlie Crismayri Bautista Quezada</v>
      </c>
      <c r="AG12" s="162" t="s">
        <v>559</v>
      </c>
      <c r="AH12" s="162"/>
      <c r="AI12" s="162" t="s">
        <v>559</v>
      </c>
      <c r="AJ12" s="162" t="s">
        <v>559</v>
      </c>
      <c r="AK12" s="162" t="s">
        <v>559</v>
      </c>
      <c r="AL12" s="162" t="s">
        <v>559</v>
      </c>
      <c r="AM12" s="162" t="s">
        <v>559</v>
      </c>
      <c r="AN12" s="162" t="s">
        <v>559</v>
      </c>
      <c r="AO12" s="162"/>
      <c r="AP12" s="163"/>
      <c r="AQ12" s="163"/>
      <c r="AR12" s="163"/>
      <c r="AS12" s="163"/>
      <c r="AT12" s="163"/>
      <c r="AU12" s="163"/>
      <c r="AV12" s="163"/>
      <c r="AW12" s="163"/>
      <c r="AX12" s="163"/>
      <c r="AY12" s="163"/>
      <c r="AZ12" s="163"/>
      <c r="BA12" s="163"/>
      <c r="BB12" s="163">
        <f t="shared" si="8"/>
        <v>7</v>
      </c>
      <c r="BC12" s="164">
        <f t="shared" si="9"/>
        <v>1</v>
      </c>
      <c r="BD12" s="166">
        <f t="shared" si="10"/>
        <v>0</v>
      </c>
      <c r="BE12" s="164">
        <f t="shared" si="11"/>
        <v>0</v>
      </c>
      <c r="BF12" s="166">
        <f t="shared" si="12"/>
        <v>0</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t="s">
        <v>559</v>
      </c>
      <c r="E13" s="162" t="s">
        <v>559</v>
      </c>
      <c r="F13" s="162" t="s">
        <v>559</v>
      </c>
      <c r="G13" s="162" t="s">
        <v>579</v>
      </c>
      <c r="H13" s="162" t="s">
        <v>559</v>
      </c>
      <c r="I13" s="162" t="s">
        <v>559</v>
      </c>
      <c r="J13" s="162" t="s">
        <v>579</v>
      </c>
      <c r="K13" s="162"/>
      <c r="L13" s="162" t="s">
        <v>559</v>
      </c>
      <c r="M13" s="163"/>
      <c r="N13" s="163"/>
      <c r="O13" s="163"/>
      <c r="P13" s="163"/>
      <c r="Q13" s="163"/>
      <c r="R13" s="163"/>
      <c r="S13" s="163"/>
      <c r="T13" s="163"/>
      <c r="U13" s="163"/>
      <c r="V13" s="163"/>
      <c r="W13" s="163"/>
      <c r="X13" s="163"/>
      <c r="Y13" s="162">
        <f t="shared" si="1"/>
        <v>6</v>
      </c>
      <c r="Z13" s="164">
        <f t="shared" si="2"/>
        <v>0.75</v>
      </c>
      <c r="AA13" s="165">
        <f t="shared" si="3"/>
        <v>2</v>
      </c>
      <c r="AB13" s="164">
        <f t="shared" si="4"/>
        <v>0.25</v>
      </c>
      <c r="AC13" s="166">
        <f t="shared" si="5"/>
        <v>0</v>
      </c>
      <c r="AD13" s="164">
        <f t="shared" si="6"/>
        <v>0</v>
      </c>
      <c r="AE13" s="160">
        <v>7.0</v>
      </c>
      <c r="AF13" s="161" t="str">
        <f t="shared" si="7"/>
        <v>Gilber  Bello Silva</v>
      </c>
      <c r="AG13" s="162" t="s">
        <v>559</v>
      </c>
      <c r="AH13" s="162"/>
      <c r="AI13" s="162" t="s">
        <v>559</v>
      </c>
      <c r="AJ13" s="162" t="s">
        <v>559</v>
      </c>
      <c r="AK13" s="162" t="s">
        <v>559</v>
      </c>
      <c r="AL13" s="162" t="s">
        <v>559</v>
      </c>
      <c r="AM13" s="162" t="s">
        <v>559</v>
      </c>
      <c r="AN13" s="162" t="s">
        <v>559</v>
      </c>
      <c r="AO13" s="162"/>
      <c r="AP13" s="163"/>
      <c r="AQ13" s="163"/>
      <c r="AR13" s="163"/>
      <c r="AS13" s="163"/>
      <c r="AT13" s="163"/>
      <c r="AU13" s="163"/>
      <c r="AV13" s="163"/>
      <c r="AW13" s="163"/>
      <c r="AX13" s="163"/>
      <c r="AY13" s="163"/>
      <c r="AZ13" s="163"/>
      <c r="BA13" s="163"/>
      <c r="BB13" s="163">
        <f t="shared" si="8"/>
        <v>7</v>
      </c>
      <c r="BC13" s="164">
        <f t="shared" si="9"/>
        <v>1</v>
      </c>
      <c r="BD13" s="166">
        <f t="shared" si="10"/>
        <v>0</v>
      </c>
      <c r="BE13" s="164">
        <f t="shared" si="11"/>
        <v>0</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t="s">
        <v>559</v>
      </c>
      <c r="E14" s="162" t="s">
        <v>559</v>
      </c>
      <c r="F14" s="162" t="s">
        <v>559</v>
      </c>
      <c r="G14" s="162" t="s">
        <v>559</v>
      </c>
      <c r="H14" s="162" t="s">
        <v>559</v>
      </c>
      <c r="I14" s="162" t="s">
        <v>559</v>
      </c>
      <c r="J14" s="162" t="s">
        <v>559</v>
      </c>
      <c r="K14" s="162"/>
      <c r="L14" s="162" t="s">
        <v>559</v>
      </c>
      <c r="M14" s="163"/>
      <c r="N14" s="163"/>
      <c r="O14" s="163"/>
      <c r="P14" s="163"/>
      <c r="Q14" s="163"/>
      <c r="R14" s="163"/>
      <c r="S14" s="163"/>
      <c r="T14" s="163"/>
      <c r="U14" s="163"/>
      <c r="V14" s="163"/>
      <c r="W14" s="163"/>
      <c r="X14" s="163"/>
      <c r="Y14" s="162">
        <f t="shared" si="1"/>
        <v>8</v>
      </c>
      <c r="Z14" s="164">
        <f t="shared" si="2"/>
        <v>1</v>
      </c>
      <c r="AA14" s="165">
        <f t="shared" si="3"/>
        <v>0</v>
      </c>
      <c r="AB14" s="164">
        <f t="shared" si="4"/>
        <v>0</v>
      </c>
      <c r="AC14" s="166">
        <f t="shared" si="5"/>
        <v>0</v>
      </c>
      <c r="AD14" s="164">
        <f t="shared" si="6"/>
        <v>0</v>
      </c>
      <c r="AE14" s="160">
        <v>8.0</v>
      </c>
      <c r="AF14" s="161" t="str">
        <f t="shared" si="7"/>
        <v>Sherlyn Mariel Bernabel Lora</v>
      </c>
      <c r="AG14" s="162" t="s">
        <v>559</v>
      </c>
      <c r="AH14" s="162"/>
      <c r="AI14" s="162" t="s">
        <v>559</v>
      </c>
      <c r="AJ14" s="162" t="s">
        <v>559</v>
      </c>
      <c r="AK14" s="162" t="s">
        <v>559</v>
      </c>
      <c r="AL14" s="162" t="s">
        <v>559</v>
      </c>
      <c r="AM14" s="162" t="s">
        <v>559</v>
      </c>
      <c r="AN14" s="162" t="s">
        <v>559</v>
      </c>
      <c r="AO14" s="162"/>
      <c r="AP14" s="163"/>
      <c r="AQ14" s="163"/>
      <c r="AR14" s="163"/>
      <c r="AS14" s="163"/>
      <c r="AT14" s="163"/>
      <c r="AU14" s="163"/>
      <c r="AV14" s="163"/>
      <c r="AW14" s="163"/>
      <c r="AX14" s="163"/>
      <c r="AY14" s="163"/>
      <c r="AZ14" s="163"/>
      <c r="BA14" s="163"/>
      <c r="BB14" s="163">
        <f t="shared" si="8"/>
        <v>7</v>
      </c>
      <c r="BC14" s="164">
        <f t="shared" si="9"/>
        <v>1</v>
      </c>
      <c r="BD14" s="166">
        <f t="shared" si="10"/>
        <v>0</v>
      </c>
      <c r="BE14" s="164">
        <f t="shared" si="11"/>
        <v>0</v>
      </c>
      <c r="BF14" s="166">
        <f t="shared" si="12"/>
        <v>0</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t="s">
        <v>559</v>
      </c>
      <c r="E15" s="162" t="s">
        <v>559</v>
      </c>
      <c r="F15" s="162" t="s">
        <v>559</v>
      </c>
      <c r="G15" s="162" t="s">
        <v>559</v>
      </c>
      <c r="H15" s="162" t="s">
        <v>559</v>
      </c>
      <c r="I15" s="162" t="s">
        <v>559</v>
      </c>
      <c r="J15" s="162" t="s">
        <v>559</v>
      </c>
      <c r="K15" s="162"/>
      <c r="L15" s="162" t="s">
        <v>559</v>
      </c>
      <c r="M15" s="163"/>
      <c r="N15" s="163"/>
      <c r="O15" s="163"/>
      <c r="P15" s="163"/>
      <c r="Q15" s="163"/>
      <c r="R15" s="163"/>
      <c r="S15" s="163"/>
      <c r="T15" s="163"/>
      <c r="U15" s="163"/>
      <c r="V15" s="163"/>
      <c r="W15" s="163"/>
      <c r="X15" s="163"/>
      <c r="Y15" s="162">
        <f t="shared" si="1"/>
        <v>8</v>
      </c>
      <c r="Z15" s="164">
        <f t="shared" si="2"/>
        <v>1</v>
      </c>
      <c r="AA15" s="165">
        <f t="shared" si="3"/>
        <v>0</v>
      </c>
      <c r="AB15" s="164">
        <f t="shared" si="4"/>
        <v>0</v>
      </c>
      <c r="AC15" s="166">
        <f t="shared" si="5"/>
        <v>0</v>
      </c>
      <c r="AD15" s="164">
        <f t="shared" si="6"/>
        <v>0</v>
      </c>
      <c r="AE15" s="160">
        <v>9.0</v>
      </c>
      <c r="AF15" s="161" t="str">
        <f t="shared" si="7"/>
        <v>Erleen  Brito Castillo</v>
      </c>
      <c r="AG15" s="162" t="s">
        <v>559</v>
      </c>
      <c r="AH15" s="162"/>
      <c r="AI15" s="162" t="s">
        <v>559</v>
      </c>
      <c r="AJ15" s="162" t="s">
        <v>559</v>
      </c>
      <c r="AK15" s="162" t="s">
        <v>559</v>
      </c>
      <c r="AL15" s="162" t="s">
        <v>559</v>
      </c>
      <c r="AM15" s="162" t="s">
        <v>559</v>
      </c>
      <c r="AN15" s="162" t="s">
        <v>559</v>
      </c>
      <c r="AO15" s="162"/>
      <c r="AP15" s="163"/>
      <c r="AQ15" s="163"/>
      <c r="AR15" s="163"/>
      <c r="AS15" s="163"/>
      <c r="AT15" s="163"/>
      <c r="AU15" s="163"/>
      <c r="AV15" s="163"/>
      <c r="AW15" s="163"/>
      <c r="AX15" s="163"/>
      <c r="AY15" s="163"/>
      <c r="AZ15" s="163"/>
      <c r="BA15" s="163"/>
      <c r="BB15" s="163">
        <f t="shared" si="8"/>
        <v>7</v>
      </c>
      <c r="BC15" s="164">
        <f t="shared" si="9"/>
        <v>1</v>
      </c>
      <c r="BD15" s="166">
        <f t="shared" si="10"/>
        <v>0</v>
      </c>
      <c r="BE15" s="164">
        <f t="shared" si="11"/>
        <v>0</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t="s">
        <v>559</v>
      </c>
      <c r="E16" s="162" t="s">
        <v>559</v>
      </c>
      <c r="F16" s="162" t="s">
        <v>559</v>
      </c>
      <c r="G16" s="162" t="s">
        <v>559</v>
      </c>
      <c r="H16" s="162" t="s">
        <v>559</v>
      </c>
      <c r="I16" s="162" t="s">
        <v>559</v>
      </c>
      <c r="J16" s="162" t="s">
        <v>559</v>
      </c>
      <c r="K16" s="162"/>
      <c r="L16" s="162" t="s">
        <v>559</v>
      </c>
      <c r="M16" s="163"/>
      <c r="N16" s="163"/>
      <c r="O16" s="163"/>
      <c r="P16" s="163"/>
      <c r="Q16" s="163"/>
      <c r="R16" s="163"/>
      <c r="S16" s="163"/>
      <c r="T16" s="163"/>
      <c r="U16" s="163"/>
      <c r="V16" s="163"/>
      <c r="W16" s="163"/>
      <c r="X16" s="163"/>
      <c r="Y16" s="162">
        <f t="shared" si="1"/>
        <v>8</v>
      </c>
      <c r="Z16" s="164">
        <f t="shared" si="2"/>
        <v>1</v>
      </c>
      <c r="AA16" s="165">
        <f t="shared" si="3"/>
        <v>0</v>
      </c>
      <c r="AB16" s="164">
        <f t="shared" si="4"/>
        <v>0</v>
      </c>
      <c r="AC16" s="166">
        <f t="shared" si="5"/>
        <v>0</v>
      </c>
      <c r="AD16" s="164">
        <f t="shared" si="6"/>
        <v>0</v>
      </c>
      <c r="AE16" s="160">
        <v>10.0</v>
      </c>
      <c r="AF16" s="161" t="str">
        <f t="shared" si="7"/>
        <v>Brianny  Caraballo Guzmán</v>
      </c>
      <c r="AG16" s="162" t="s">
        <v>559</v>
      </c>
      <c r="AH16" s="162"/>
      <c r="AI16" s="162" t="s">
        <v>559</v>
      </c>
      <c r="AJ16" s="162" t="s">
        <v>559</v>
      </c>
      <c r="AK16" s="162" t="s">
        <v>559</v>
      </c>
      <c r="AL16" s="162" t="s">
        <v>559</v>
      </c>
      <c r="AM16" s="162" t="s">
        <v>559</v>
      </c>
      <c r="AN16" s="162" t="s">
        <v>559</v>
      </c>
      <c r="AO16" s="162"/>
      <c r="AP16" s="163"/>
      <c r="AQ16" s="163"/>
      <c r="AR16" s="163"/>
      <c r="AS16" s="163"/>
      <c r="AT16" s="163"/>
      <c r="AU16" s="163"/>
      <c r="AV16" s="163"/>
      <c r="AW16" s="163"/>
      <c r="AX16" s="163"/>
      <c r="AY16" s="163"/>
      <c r="AZ16" s="163"/>
      <c r="BA16" s="163"/>
      <c r="BB16" s="163">
        <f t="shared" si="8"/>
        <v>7</v>
      </c>
      <c r="BC16" s="164">
        <f t="shared" si="9"/>
        <v>1</v>
      </c>
      <c r="BD16" s="166">
        <f t="shared" si="10"/>
        <v>0</v>
      </c>
      <c r="BE16" s="164">
        <f t="shared" si="11"/>
        <v>0</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t="s">
        <v>579</v>
      </c>
      <c r="E17" s="162" t="s">
        <v>559</v>
      </c>
      <c r="F17" s="162" t="s">
        <v>559</v>
      </c>
      <c r="G17" s="162" t="s">
        <v>559</v>
      </c>
      <c r="H17" s="162" t="s">
        <v>559</v>
      </c>
      <c r="I17" s="162" t="s">
        <v>559</v>
      </c>
      <c r="J17" s="162" t="s">
        <v>559</v>
      </c>
      <c r="K17" s="162"/>
      <c r="L17" s="162" t="s">
        <v>559</v>
      </c>
      <c r="M17" s="163"/>
      <c r="N17" s="163"/>
      <c r="O17" s="163"/>
      <c r="P17" s="163"/>
      <c r="Q17" s="163"/>
      <c r="R17" s="163"/>
      <c r="S17" s="163"/>
      <c r="T17" s="163"/>
      <c r="U17" s="163"/>
      <c r="V17" s="163"/>
      <c r="W17" s="163"/>
      <c r="X17" s="163"/>
      <c r="Y17" s="162">
        <f t="shared" si="1"/>
        <v>7</v>
      </c>
      <c r="Z17" s="164">
        <f t="shared" si="2"/>
        <v>0.875</v>
      </c>
      <c r="AA17" s="165">
        <f t="shared" si="3"/>
        <v>1</v>
      </c>
      <c r="AB17" s="164">
        <f t="shared" si="4"/>
        <v>0.125</v>
      </c>
      <c r="AC17" s="166">
        <f t="shared" si="5"/>
        <v>0</v>
      </c>
      <c r="AD17" s="164">
        <f t="shared" si="6"/>
        <v>0</v>
      </c>
      <c r="AE17" s="160">
        <v>11.0</v>
      </c>
      <c r="AF17" s="161" t="str">
        <f t="shared" si="7"/>
        <v>Scarlet  Castillo</v>
      </c>
      <c r="AG17" s="162" t="s">
        <v>559</v>
      </c>
      <c r="AH17" s="162"/>
      <c r="AI17" s="162" t="s">
        <v>559</v>
      </c>
      <c r="AJ17" s="162" t="s">
        <v>559</v>
      </c>
      <c r="AK17" s="162" t="s">
        <v>559</v>
      </c>
      <c r="AL17" s="162" t="s">
        <v>559</v>
      </c>
      <c r="AM17" s="162" t="s">
        <v>559</v>
      </c>
      <c r="AN17" s="162" t="s">
        <v>559</v>
      </c>
      <c r="AO17" s="162"/>
      <c r="AP17" s="163"/>
      <c r="AQ17" s="163"/>
      <c r="AR17" s="163"/>
      <c r="AS17" s="163"/>
      <c r="AT17" s="163"/>
      <c r="AU17" s="163"/>
      <c r="AV17" s="163"/>
      <c r="AW17" s="163"/>
      <c r="AX17" s="163"/>
      <c r="AY17" s="163"/>
      <c r="AZ17" s="163"/>
      <c r="BA17" s="163"/>
      <c r="BB17" s="163">
        <f t="shared" si="8"/>
        <v>7</v>
      </c>
      <c r="BC17" s="164">
        <f t="shared" si="9"/>
        <v>1</v>
      </c>
      <c r="BD17" s="166">
        <f t="shared" si="10"/>
        <v>0</v>
      </c>
      <c r="BE17" s="164">
        <f t="shared" si="11"/>
        <v>0</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t="s">
        <v>559</v>
      </c>
      <c r="E18" s="162" t="s">
        <v>559</v>
      </c>
      <c r="F18" s="162" t="s">
        <v>559</v>
      </c>
      <c r="G18" s="162" t="s">
        <v>559</v>
      </c>
      <c r="H18" s="162" t="s">
        <v>559</v>
      </c>
      <c r="I18" s="162" t="s">
        <v>559</v>
      </c>
      <c r="J18" s="162" t="s">
        <v>559</v>
      </c>
      <c r="K18" s="162"/>
      <c r="L18" s="162" t="s">
        <v>559</v>
      </c>
      <c r="M18" s="163"/>
      <c r="N18" s="163"/>
      <c r="O18" s="163"/>
      <c r="P18" s="163"/>
      <c r="Q18" s="163"/>
      <c r="R18" s="163"/>
      <c r="S18" s="163"/>
      <c r="T18" s="163"/>
      <c r="U18" s="163"/>
      <c r="V18" s="163"/>
      <c r="W18" s="163"/>
      <c r="X18" s="163"/>
      <c r="Y18" s="162">
        <f t="shared" si="1"/>
        <v>8</v>
      </c>
      <c r="Z18" s="164">
        <f t="shared" si="2"/>
        <v>1</v>
      </c>
      <c r="AA18" s="165">
        <f t="shared" si="3"/>
        <v>0</v>
      </c>
      <c r="AB18" s="164">
        <f t="shared" si="4"/>
        <v>0</v>
      </c>
      <c r="AC18" s="166">
        <f t="shared" si="5"/>
        <v>0</v>
      </c>
      <c r="AD18" s="164">
        <f t="shared" si="6"/>
        <v>0</v>
      </c>
      <c r="AE18" s="160">
        <v>12.0</v>
      </c>
      <c r="AF18" s="161" t="str">
        <f t="shared" si="7"/>
        <v>Yarselin  Cruz Peña</v>
      </c>
      <c r="AG18" s="162" t="s">
        <v>559</v>
      </c>
      <c r="AH18" s="162"/>
      <c r="AI18" s="162" t="s">
        <v>559</v>
      </c>
      <c r="AJ18" s="162" t="s">
        <v>559</v>
      </c>
      <c r="AK18" s="162" t="s">
        <v>559</v>
      </c>
      <c r="AL18" s="162" t="s">
        <v>559</v>
      </c>
      <c r="AM18" s="162" t="s">
        <v>559</v>
      </c>
      <c r="AN18" s="162" t="s">
        <v>559</v>
      </c>
      <c r="AO18" s="162"/>
      <c r="AP18" s="163"/>
      <c r="AQ18" s="163"/>
      <c r="AR18" s="163"/>
      <c r="AS18" s="163"/>
      <c r="AT18" s="163"/>
      <c r="AU18" s="163"/>
      <c r="AV18" s="163"/>
      <c r="AW18" s="163"/>
      <c r="AX18" s="163"/>
      <c r="AY18" s="163"/>
      <c r="AZ18" s="163"/>
      <c r="BA18" s="163"/>
      <c r="BB18" s="163">
        <f t="shared" si="8"/>
        <v>7</v>
      </c>
      <c r="BC18" s="164">
        <f t="shared" si="9"/>
        <v>1</v>
      </c>
      <c r="BD18" s="166">
        <f t="shared" si="10"/>
        <v>0</v>
      </c>
      <c r="BE18" s="164">
        <f t="shared" si="11"/>
        <v>0</v>
      </c>
      <c r="BF18" s="166">
        <f t="shared" si="12"/>
        <v>0</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t="s">
        <v>559</v>
      </c>
      <c r="E19" s="162" t="s">
        <v>559</v>
      </c>
      <c r="F19" s="162" t="s">
        <v>559</v>
      </c>
      <c r="G19" s="162" t="s">
        <v>559</v>
      </c>
      <c r="H19" s="162" t="s">
        <v>559</v>
      </c>
      <c r="I19" s="162" t="s">
        <v>559</v>
      </c>
      <c r="J19" s="162" t="s">
        <v>579</v>
      </c>
      <c r="K19" s="162"/>
      <c r="L19" s="162" t="s">
        <v>559</v>
      </c>
      <c r="M19" s="163"/>
      <c r="N19" s="163"/>
      <c r="O19" s="163"/>
      <c r="P19" s="163"/>
      <c r="Q19" s="163"/>
      <c r="R19" s="163"/>
      <c r="S19" s="163"/>
      <c r="T19" s="163"/>
      <c r="U19" s="163"/>
      <c r="V19" s="163"/>
      <c r="W19" s="163"/>
      <c r="X19" s="163"/>
      <c r="Y19" s="162">
        <f t="shared" si="1"/>
        <v>7</v>
      </c>
      <c r="Z19" s="164">
        <f t="shared" si="2"/>
        <v>0.875</v>
      </c>
      <c r="AA19" s="165">
        <f t="shared" si="3"/>
        <v>1</v>
      </c>
      <c r="AB19" s="164">
        <f t="shared" si="4"/>
        <v>0.125</v>
      </c>
      <c r="AC19" s="166">
        <f t="shared" si="5"/>
        <v>0</v>
      </c>
      <c r="AD19" s="164">
        <f t="shared" si="6"/>
        <v>0</v>
      </c>
      <c r="AE19" s="160">
        <v>13.0</v>
      </c>
      <c r="AF19" s="161" t="str">
        <f t="shared" si="7"/>
        <v>Fernando José Díaz Fernández</v>
      </c>
      <c r="AG19" s="162" t="s">
        <v>559</v>
      </c>
      <c r="AH19" s="162"/>
      <c r="AI19" s="162" t="s">
        <v>559</v>
      </c>
      <c r="AJ19" s="162" t="s">
        <v>559</v>
      </c>
      <c r="AK19" s="162" t="s">
        <v>559</v>
      </c>
      <c r="AL19" s="162" t="s">
        <v>559</v>
      </c>
      <c r="AM19" s="162" t="s">
        <v>559</v>
      </c>
      <c r="AN19" s="162" t="s">
        <v>559</v>
      </c>
      <c r="AO19" s="162"/>
      <c r="AP19" s="163"/>
      <c r="AQ19" s="163"/>
      <c r="AR19" s="163"/>
      <c r="AS19" s="163"/>
      <c r="AT19" s="163"/>
      <c r="AU19" s="163"/>
      <c r="AV19" s="163"/>
      <c r="AW19" s="163"/>
      <c r="AX19" s="163"/>
      <c r="AY19" s="163"/>
      <c r="AZ19" s="163"/>
      <c r="BA19" s="163"/>
      <c r="BB19" s="163">
        <f t="shared" si="8"/>
        <v>7</v>
      </c>
      <c r="BC19" s="164">
        <f t="shared" si="9"/>
        <v>1</v>
      </c>
      <c r="BD19" s="166">
        <f t="shared" si="10"/>
        <v>0</v>
      </c>
      <c r="BE19" s="164">
        <f t="shared" si="11"/>
        <v>0</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t="s">
        <v>559</v>
      </c>
      <c r="E20" s="162" t="s">
        <v>559</v>
      </c>
      <c r="F20" s="162" t="s">
        <v>559</v>
      </c>
      <c r="G20" s="162" t="s">
        <v>559</v>
      </c>
      <c r="H20" s="162" t="s">
        <v>559</v>
      </c>
      <c r="I20" s="162" t="s">
        <v>559</v>
      </c>
      <c r="J20" s="162" t="s">
        <v>559</v>
      </c>
      <c r="K20" s="162"/>
      <c r="L20" s="162" t="s">
        <v>559</v>
      </c>
      <c r="M20" s="163"/>
      <c r="N20" s="163"/>
      <c r="O20" s="163"/>
      <c r="P20" s="163"/>
      <c r="Q20" s="163"/>
      <c r="R20" s="163"/>
      <c r="S20" s="163"/>
      <c r="T20" s="163"/>
      <c r="U20" s="163"/>
      <c r="V20" s="163"/>
      <c r="W20" s="163"/>
      <c r="X20" s="163"/>
      <c r="Y20" s="162">
        <f t="shared" si="1"/>
        <v>8</v>
      </c>
      <c r="Z20" s="164">
        <f t="shared" si="2"/>
        <v>1</v>
      </c>
      <c r="AA20" s="165">
        <f t="shared" si="3"/>
        <v>0</v>
      </c>
      <c r="AB20" s="164">
        <f t="shared" si="4"/>
        <v>0</v>
      </c>
      <c r="AC20" s="166">
        <f t="shared" si="5"/>
        <v>0</v>
      </c>
      <c r="AD20" s="164">
        <f t="shared" si="6"/>
        <v>0</v>
      </c>
      <c r="AE20" s="160">
        <v>14.0</v>
      </c>
      <c r="AF20" s="161" t="str">
        <f t="shared" si="7"/>
        <v>Scarlett  Espinal Estéves</v>
      </c>
      <c r="AG20" s="162" t="s">
        <v>559</v>
      </c>
      <c r="AH20" s="162"/>
      <c r="AI20" s="162" t="s">
        <v>559</v>
      </c>
      <c r="AJ20" s="162" t="s">
        <v>559</v>
      </c>
      <c r="AK20" s="162" t="s">
        <v>559</v>
      </c>
      <c r="AL20" s="162" t="s">
        <v>559</v>
      </c>
      <c r="AM20" s="162" t="s">
        <v>559</v>
      </c>
      <c r="AN20" s="162" t="s">
        <v>559</v>
      </c>
      <c r="AO20" s="162"/>
      <c r="AP20" s="163"/>
      <c r="AQ20" s="163"/>
      <c r="AR20" s="163"/>
      <c r="AS20" s="163"/>
      <c r="AT20" s="163"/>
      <c r="AU20" s="163"/>
      <c r="AV20" s="163"/>
      <c r="AW20" s="163"/>
      <c r="AX20" s="163"/>
      <c r="AY20" s="163"/>
      <c r="AZ20" s="163"/>
      <c r="BA20" s="163"/>
      <c r="BB20" s="163">
        <f t="shared" si="8"/>
        <v>7</v>
      </c>
      <c r="BC20" s="164">
        <f t="shared" si="9"/>
        <v>1</v>
      </c>
      <c r="BD20" s="166">
        <f t="shared" si="10"/>
        <v>0</v>
      </c>
      <c r="BE20" s="164">
        <f t="shared" si="11"/>
        <v>0</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t="s">
        <v>559</v>
      </c>
      <c r="E21" s="162" t="s">
        <v>559</v>
      </c>
      <c r="F21" s="162" t="s">
        <v>559</v>
      </c>
      <c r="G21" s="162" t="s">
        <v>559</v>
      </c>
      <c r="H21" s="162" t="s">
        <v>559</v>
      </c>
      <c r="I21" s="162" t="s">
        <v>559</v>
      </c>
      <c r="J21" s="162" t="s">
        <v>559</v>
      </c>
      <c r="K21" s="162"/>
      <c r="L21" s="162" t="s">
        <v>559</v>
      </c>
      <c r="M21" s="163"/>
      <c r="N21" s="163"/>
      <c r="O21" s="163"/>
      <c r="P21" s="163"/>
      <c r="Q21" s="163"/>
      <c r="R21" s="163"/>
      <c r="S21" s="163"/>
      <c r="T21" s="163"/>
      <c r="U21" s="163"/>
      <c r="V21" s="163"/>
      <c r="W21" s="163"/>
      <c r="X21" s="163"/>
      <c r="Y21" s="162">
        <f t="shared" si="1"/>
        <v>8</v>
      </c>
      <c r="Z21" s="164">
        <f t="shared" si="2"/>
        <v>1</v>
      </c>
      <c r="AA21" s="165">
        <f t="shared" si="3"/>
        <v>0</v>
      </c>
      <c r="AB21" s="164">
        <f t="shared" si="4"/>
        <v>0</v>
      </c>
      <c r="AC21" s="166">
        <f t="shared" si="5"/>
        <v>0</v>
      </c>
      <c r="AD21" s="164">
        <f t="shared" si="6"/>
        <v>0</v>
      </c>
      <c r="AE21" s="160">
        <v>15.0</v>
      </c>
      <c r="AF21" s="161" t="str">
        <f t="shared" si="7"/>
        <v>José Manuel Estrella</v>
      </c>
      <c r="AG21" s="162" t="s">
        <v>559</v>
      </c>
      <c r="AH21" s="162"/>
      <c r="AI21" s="162" t="s">
        <v>559</v>
      </c>
      <c r="AJ21" s="162" t="s">
        <v>559</v>
      </c>
      <c r="AK21" s="162" t="s">
        <v>559</v>
      </c>
      <c r="AL21" s="162" t="s">
        <v>559</v>
      </c>
      <c r="AM21" s="162" t="s">
        <v>559</v>
      </c>
      <c r="AN21" s="162" t="s">
        <v>559</v>
      </c>
      <c r="AO21" s="162"/>
      <c r="AP21" s="163"/>
      <c r="AQ21" s="163"/>
      <c r="AR21" s="163"/>
      <c r="AS21" s="163"/>
      <c r="AT21" s="163"/>
      <c r="AU21" s="163"/>
      <c r="AV21" s="163"/>
      <c r="AW21" s="163"/>
      <c r="AX21" s="163"/>
      <c r="AY21" s="163"/>
      <c r="AZ21" s="163"/>
      <c r="BA21" s="163"/>
      <c r="BB21" s="163">
        <f t="shared" si="8"/>
        <v>7</v>
      </c>
      <c r="BC21" s="164">
        <f t="shared" si="9"/>
        <v>1</v>
      </c>
      <c r="BD21" s="166">
        <f t="shared" si="10"/>
        <v>0</v>
      </c>
      <c r="BE21" s="164">
        <f t="shared" si="11"/>
        <v>0</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t="s">
        <v>559</v>
      </c>
      <c r="E22" s="162" t="s">
        <v>559</v>
      </c>
      <c r="F22" s="162" t="s">
        <v>559</v>
      </c>
      <c r="G22" s="162" t="s">
        <v>559</v>
      </c>
      <c r="H22" s="162" t="s">
        <v>559</v>
      </c>
      <c r="I22" s="162" t="s">
        <v>559</v>
      </c>
      <c r="J22" s="162" t="s">
        <v>559</v>
      </c>
      <c r="K22" s="162"/>
      <c r="L22" s="162" t="s">
        <v>559</v>
      </c>
      <c r="M22" s="163"/>
      <c r="N22" s="163"/>
      <c r="O22" s="163"/>
      <c r="P22" s="163"/>
      <c r="Q22" s="163"/>
      <c r="R22" s="163"/>
      <c r="S22" s="163"/>
      <c r="T22" s="163"/>
      <c r="U22" s="163"/>
      <c r="V22" s="163"/>
      <c r="W22" s="163"/>
      <c r="X22" s="163"/>
      <c r="Y22" s="162">
        <f t="shared" si="1"/>
        <v>8</v>
      </c>
      <c r="Z22" s="164">
        <f t="shared" si="2"/>
        <v>1</v>
      </c>
      <c r="AA22" s="165">
        <f t="shared" si="3"/>
        <v>0</v>
      </c>
      <c r="AB22" s="164">
        <f t="shared" si="4"/>
        <v>0</v>
      </c>
      <c r="AC22" s="166">
        <f t="shared" si="5"/>
        <v>0</v>
      </c>
      <c r="AD22" s="164">
        <f t="shared" si="6"/>
        <v>0</v>
      </c>
      <c r="AE22" s="160">
        <v>16.0</v>
      </c>
      <c r="AF22" s="161" t="str">
        <f t="shared" si="7"/>
        <v>Misael Starberk Ferreras Pérez</v>
      </c>
      <c r="AG22" s="162" t="s">
        <v>559</v>
      </c>
      <c r="AH22" s="162"/>
      <c r="AI22" s="162" t="s">
        <v>559</v>
      </c>
      <c r="AJ22" s="162" t="s">
        <v>559</v>
      </c>
      <c r="AK22" s="162" t="s">
        <v>559</v>
      </c>
      <c r="AL22" s="162" t="s">
        <v>559</v>
      </c>
      <c r="AM22" s="162" t="s">
        <v>559</v>
      </c>
      <c r="AN22" s="162" t="s">
        <v>559</v>
      </c>
      <c r="AO22" s="162"/>
      <c r="AP22" s="163"/>
      <c r="AQ22" s="163"/>
      <c r="AR22" s="163"/>
      <c r="AS22" s="163"/>
      <c r="AT22" s="163"/>
      <c r="AU22" s="163"/>
      <c r="AV22" s="163"/>
      <c r="AW22" s="163"/>
      <c r="AX22" s="163"/>
      <c r="AY22" s="163"/>
      <c r="AZ22" s="163"/>
      <c r="BA22" s="163"/>
      <c r="BB22" s="163">
        <f t="shared" si="8"/>
        <v>7</v>
      </c>
      <c r="BC22" s="164">
        <f t="shared" si="9"/>
        <v>1</v>
      </c>
      <c r="BD22" s="166">
        <f t="shared" si="10"/>
        <v>0</v>
      </c>
      <c r="BE22" s="164">
        <f t="shared" si="11"/>
        <v>0</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t="s">
        <v>559</v>
      </c>
      <c r="E23" s="162" t="s">
        <v>559</v>
      </c>
      <c r="F23" s="162" t="s">
        <v>559</v>
      </c>
      <c r="G23" s="162" t="s">
        <v>559</v>
      </c>
      <c r="H23" s="162" t="s">
        <v>559</v>
      </c>
      <c r="I23" s="162" t="s">
        <v>559</v>
      </c>
      <c r="J23" s="162" t="s">
        <v>559</v>
      </c>
      <c r="K23" s="162"/>
      <c r="L23" s="162" t="s">
        <v>559</v>
      </c>
      <c r="M23" s="163"/>
      <c r="N23" s="163"/>
      <c r="O23" s="163"/>
      <c r="P23" s="163"/>
      <c r="Q23" s="163"/>
      <c r="R23" s="163"/>
      <c r="S23" s="163"/>
      <c r="T23" s="163"/>
      <c r="U23" s="163"/>
      <c r="V23" s="163"/>
      <c r="W23" s="163"/>
      <c r="X23" s="163"/>
      <c r="Y23" s="162">
        <f t="shared" si="1"/>
        <v>8</v>
      </c>
      <c r="Z23" s="164">
        <f t="shared" si="2"/>
        <v>1</v>
      </c>
      <c r="AA23" s="165">
        <f t="shared" si="3"/>
        <v>0</v>
      </c>
      <c r="AB23" s="164">
        <f t="shared" si="4"/>
        <v>0</v>
      </c>
      <c r="AC23" s="166">
        <f t="shared" si="5"/>
        <v>0</v>
      </c>
      <c r="AD23" s="164">
        <f t="shared" si="6"/>
        <v>0</v>
      </c>
      <c r="AE23" s="160">
        <v>17.0</v>
      </c>
      <c r="AF23" s="161" t="str">
        <f t="shared" si="7"/>
        <v>Ruth Esther Fernández Rodríguez</v>
      </c>
      <c r="AG23" s="162" t="s">
        <v>579</v>
      </c>
      <c r="AH23" s="162"/>
      <c r="AI23" s="162" t="s">
        <v>559</v>
      </c>
      <c r="AJ23" s="162" t="s">
        <v>559</v>
      </c>
      <c r="AK23" s="162" t="s">
        <v>559</v>
      </c>
      <c r="AL23" s="162" t="s">
        <v>559</v>
      </c>
      <c r="AM23" s="162" t="s">
        <v>559</v>
      </c>
      <c r="AN23" s="162" t="s">
        <v>559</v>
      </c>
      <c r="AO23" s="162"/>
      <c r="AP23" s="163"/>
      <c r="AQ23" s="163"/>
      <c r="AR23" s="163"/>
      <c r="AS23" s="163"/>
      <c r="AT23" s="163"/>
      <c r="AU23" s="163"/>
      <c r="AV23" s="163"/>
      <c r="AW23" s="163"/>
      <c r="AX23" s="163"/>
      <c r="AY23" s="163"/>
      <c r="AZ23" s="163"/>
      <c r="BA23" s="163"/>
      <c r="BB23" s="163">
        <f t="shared" si="8"/>
        <v>6</v>
      </c>
      <c r="BC23" s="164">
        <f t="shared" si="9"/>
        <v>0.8571428571</v>
      </c>
      <c r="BD23" s="166">
        <f t="shared" si="10"/>
        <v>1</v>
      </c>
      <c r="BE23" s="164">
        <f t="shared" si="11"/>
        <v>0.1428571429</v>
      </c>
      <c r="BF23" s="166">
        <f t="shared" si="12"/>
        <v>0</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t="s">
        <v>559</v>
      </c>
      <c r="E24" s="162" t="s">
        <v>559</v>
      </c>
      <c r="F24" s="162" t="s">
        <v>559</v>
      </c>
      <c r="G24" s="162" t="s">
        <v>559</v>
      </c>
      <c r="H24" s="162" t="s">
        <v>559</v>
      </c>
      <c r="I24" s="162" t="s">
        <v>559</v>
      </c>
      <c r="J24" s="162" t="s">
        <v>559</v>
      </c>
      <c r="K24" s="162"/>
      <c r="L24" s="162" t="s">
        <v>559</v>
      </c>
      <c r="M24" s="163"/>
      <c r="N24" s="163"/>
      <c r="O24" s="163"/>
      <c r="P24" s="163"/>
      <c r="Q24" s="163"/>
      <c r="R24" s="163"/>
      <c r="S24" s="163"/>
      <c r="T24" s="163"/>
      <c r="U24" s="163"/>
      <c r="V24" s="163"/>
      <c r="W24" s="163"/>
      <c r="X24" s="163"/>
      <c r="Y24" s="162">
        <f t="shared" si="1"/>
        <v>8</v>
      </c>
      <c r="Z24" s="164">
        <f t="shared" si="2"/>
        <v>1</v>
      </c>
      <c r="AA24" s="165">
        <f t="shared" si="3"/>
        <v>0</v>
      </c>
      <c r="AB24" s="164">
        <f t="shared" si="4"/>
        <v>0</v>
      </c>
      <c r="AC24" s="166">
        <f t="shared" si="5"/>
        <v>0</v>
      </c>
      <c r="AD24" s="164">
        <f t="shared" si="6"/>
        <v>0</v>
      </c>
      <c r="AE24" s="160">
        <v>18.0</v>
      </c>
      <c r="AF24" s="161" t="str">
        <f t="shared" si="7"/>
        <v>Discairy  Filpo Estrella</v>
      </c>
      <c r="AG24" s="162" t="s">
        <v>559</v>
      </c>
      <c r="AH24" s="162"/>
      <c r="AI24" s="162" t="s">
        <v>559</v>
      </c>
      <c r="AJ24" s="162" t="s">
        <v>559</v>
      </c>
      <c r="AK24" s="162" t="s">
        <v>559</v>
      </c>
      <c r="AL24" s="162" t="s">
        <v>559</v>
      </c>
      <c r="AM24" s="162" t="s">
        <v>559</v>
      </c>
      <c r="AN24" s="162" t="s">
        <v>559</v>
      </c>
      <c r="AO24" s="162"/>
      <c r="AP24" s="163"/>
      <c r="AQ24" s="163"/>
      <c r="AR24" s="163"/>
      <c r="AS24" s="163"/>
      <c r="AT24" s="163"/>
      <c r="AU24" s="163"/>
      <c r="AV24" s="163"/>
      <c r="AW24" s="163"/>
      <c r="AX24" s="163"/>
      <c r="AY24" s="163"/>
      <c r="AZ24" s="163"/>
      <c r="BA24" s="163"/>
      <c r="BB24" s="163">
        <f t="shared" si="8"/>
        <v>7</v>
      </c>
      <c r="BC24" s="164">
        <f t="shared" si="9"/>
        <v>1</v>
      </c>
      <c r="BD24" s="166">
        <f t="shared" si="10"/>
        <v>0</v>
      </c>
      <c r="BE24" s="164">
        <f t="shared" si="11"/>
        <v>0</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t="s">
        <v>559</v>
      </c>
      <c r="E25" s="162" t="s">
        <v>559</v>
      </c>
      <c r="F25" s="162" t="s">
        <v>559</v>
      </c>
      <c r="G25" s="162" t="s">
        <v>559</v>
      </c>
      <c r="H25" s="162" t="s">
        <v>559</v>
      </c>
      <c r="I25" s="162" t="s">
        <v>579</v>
      </c>
      <c r="J25" s="162" t="s">
        <v>559</v>
      </c>
      <c r="K25" s="162"/>
      <c r="L25" s="162" t="s">
        <v>559</v>
      </c>
      <c r="M25" s="163"/>
      <c r="N25" s="163"/>
      <c r="O25" s="163"/>
      <c r="P25" s="163"/>
      <c r="Q25" s="163"/>
      <c r="R25" s="163"/>
      <c r="S25" s="163"/>
      <c r="T25" s="163"/>
      <c r="U25" s="163"/>
      <c r="V25" s="163"/>
      <c r="W25" s="163"/>
      <c r="X25" s="163"/>
      <c r="Y25" s="162">
        <f t="shared" si="1"/>
        <v>7</v>
      </c>
      <c r="Z25" s="164">
        <f t="shared" si="2"/>
        <v>0.875</v>
      </c>
      <c r="AA25" s="165">
        <f t="shared" si="3"/>
        <v>1</v>
      </c>
      <c r="AB25" s="164">
        <f t="shared" si="4"/>
        <v>0.125</v>
      </c>
      <c r="AC25" s="166">
        <f t="shared" si="5"/>
        <v>0</v>
      </c>
      <c r="AD25" s="164">
        <f t="shared" si="6"/>
        <v>0</v>
      </c>
      <c r="AE25" s="160">
        <v>19.0</v>
      </c>
      <c r="AF25" s="161" t="str">
        <f t="shared" si="7"/>
        <v>Alexis Enmanuel Gil  Sánchez</v>
      </c>
      <c r="AG25" s="162" t="s">
        <v>559</v>
      </c>
      <c r="AH25" s="162"/>
      <c r="AI25" s="162" t="s">
        <v>559</v>
      </c>
      <c r="AJ25" s="162" t="s">
        <v>559</v>
      </c>
      <c r="AK25" s="162" t="s">
        <v>559</v>
      </c>
      <c r="AL25" s="162" t="s">
        <v>559</v>
      </c>
      <c r="AM25" s="162" t="s">
        <v>559</v>
      </c>
      <c r="AN25" s="162" t="s">
        <v>559</v>
      </c>
      <c r="AO25" s="162"/>
      <c r="AP25" s="163"/>
      <c r="AQ25" s="163"/>
      <c r="AR25" s="163"/>
      <c r="AS25" s="163"/>
      <c r="AT25" s="163"/>
      <c r="AU25" s="163"/>
      <c r="AV25" s="163"/>
      <c r="AW25" s="163"/>
      <c r="AX25" s="163"/>
      <c r="AY25" s="163"/>
      <c r="AZ25" s="163"/>
      <c r="BA25" s="163"/>
      <c r="BB25" s="163">
        <f t="shared" si="8"/>
        <v>7</v>
      </c>
      <c r="BC25" s="164">
        <f t="shared" si="9"/>
        <v>1</v>
      </c>
      <c r="BD25" s="166">
        <f t="shared" si="10"/>
        <v>0</v>
      </c>
      <c r="BE25" s="164">
        <f t="shared" si="11"/>
        <v>0</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t="s">
        <v>559</v>
      </c>
      <c r="E26" s="162" t="s">
        <v>559</v>
      </c>
      <c r="F26" s="162" t="s">
        <v>559</v>
      </c>
      <c r="G26" s="162" t="s">
        <v>559</v>
      </c>
      <c r="H26" s="162" t="s">
        <v>559</v>
      </c>
      <c r="I26" s="162" t="s">
        <v>559</v>
      </c>
      <c r="J26" s="162" t="s">
        <v>559</v>
      </c>
      <c r="K26" s="162"/>
      <c r="L26" s="162" t="s">
        <v>559</v>
      </c>
      <c r="M26" s="163"/>
      <c r="N26" s="163"/>
      <c r="O26" s="163"/>
      <c r="P26" s="163"/>
      <c r="Q26" s="163"/>
      <c r="R26" s="163"/>
      <c r="S26" s="163"/>
      <c r="T26" s="163"/>
      <c r="U26" s="163"/>
      <c r="V26" s="163"/>
      <c r="W26" s="163"/>
      <c r="X26" s="163"/>
      <c r="Y26" s="162">
        <f t="shared" si="1"/>
        <v>8</v>
      </c>
      <c r="Z26" s="164">
        <f t="shared" si="2"/>
        <v>1</v>
      </c>
      <c r="AA26" s="165">
        <f t="shared" si="3"/>
        <v>0</v>
      </c>
      <c r="AB26" s="164">
        <f t="shared" si="4"/>
        <v>0</v>
      </c>
      <c r="AC26" s="166">
        <f t="shared" si="5"/>
        <v>0</v>
      </c>
      <c r="AD26" s="164">
        <f t="shared" si="6"/>
        <v>0</v>
      </c>
      <c r="AE26" s="160">
        <v>20.0</v>
      </c>
      <c r="AF26" s="161" t="str">
        <f t="shared" si="7"/>
        <v>Ayendy Jesús Guzmán</v>
      </c>
      <c r="AG26" s="162" t="s">
        <v>559</v>
      </c>
      <c r="AH26" s="162"/>
      <c r="AI26" s="162" t="s">
        <v>559</v>
      </c>
      <c r="AJ26" s="162" t="s">
        <v>559</v>
      </c>
      <c r="AK26" s="162" t="s">
        <v>559</v>
      </c>
      <c r="AL26" s="162" t="s">
        <v>559</v>
      </c>
      <c r="AM26" s="162" t="s">
        <v>559</v>
      </c>
      <c r="AN26" s="162" t="s">
        <v>559</v>
      </c>
      <c r="AO26" s="162"/>
      <c r="AP26" s="163"/>
      <c r="AQ26" s="163"/>
      <c r="AR26" s="163"/>
      <c r="AS26" s="163"/>
      <c r="AT26" s="163"/>
      <c r="AU26" s="163"/>
      <c r="AV26" s="163"/>
      <c r="AW26" s="163"/>
      <c r="AX26" s="163"/>
      <c r="AY26" s="163"/>
      <c r="AZ26" s="163"/>
      <c r="BA26" s="163"/>
      <c r="BB26" s="163">
        <f t="shared" si="8"/>
        <v>7</v>
      </c>
      <c r="BC26" s="164">
        <f t="shared" si="9"/>
        <v>1</v>
      </c>
      <c r="BD26" s="166">
        <f t="shared" si="10"/>
        <v>0</v>
      </c>
      <c r="BE26" s="164">
        <f t="shared" si="11"/>
        <v>0</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t="s">
        <v>559</v>
      </c>
      <c r="E27" s="162" t="s">
        <v>559</v>
      </c>
      <c r="F27" s="162" t="s">
        <v>559</v>
      </c>
      <c r="G27" s="162" t="s">
        <v>559</v>
      </c>
      <c r="H27" s="162" t="s">
        <v>559</v>
      </c>
      <c r="I27" s="162" t="s">
        <v>559</v>
      </c>
      <c r="J27" s="162" t="s">
        <v>579</v>
      </c>
      <c r="K27" s="162"/>
      <c r="L27" s="162" t="s">
        <v>559</v>
      </c>
      <c r="M27" s="163"/>
      <c r="N27" s="163"/>
      <c r="O27" s="163"/>
      <c r="P27" s="163"/>
      <c r="Q27" s="163"/>
      <c r="R27" s="163"/>
      <c r="S27" s="163"/>
      <c r="T27" s="163"/>
      <c r="U27" s="163"/>
      <c r="V27" s="163"/>
      <c r="W27" s="163"/>
      <c r="X27" s="163"/>
      <c r="Y27" s="162">
        <f t="shared" si="1"/>
        <v>7</v>
      </c>
      <c r="Z27" s="164">
        <f t="shared" si="2"/>
        <v>0.875</v>
      </c>
      <c r="AA27" s="165">
        <f t="shared" si="3"/>
        <v>1</v>
      </c>
      <c r="AB27" s="164">
        <f t="shared" si="4"/>
        <v>0.125</v>
      </c>
      <c r="AC27" s="166">
        <f t="shared" si="5"/>
        <v>0</v>
      </c>
      <c r="AD27" s="164">
        <f t="shared" si="6"/>
        <v>0</v>
      </c>
      <c r="AE27" s="160">
        <v>21.0</v>
      </c>
      <c r="AF27" s="161" t="str">
        <f t="shared" si="7"/>
        <v>Yassir  Hernández Disla</v>
      </c>
      <c r="AG27" s="162" t="s">
        <v>559</v>
      </c>
      <c r="AH27" s="162"/>
      <c r="AI27" s="162" t="s">
        <v>559</v>
      </c>
      <c r="AJ27" s="162" t="s">
        <v>559</v>
      </c>
      <c r="AK27" s="162" t="s">
        <v>559</v>
      </c>
      <c r="AL27" s="162" t="s">
        <v>559</v>
      </c>
      <c r="AM27" s="162" t="s">
        <v>559</v>
      </c>
      <c r="AN27" s="162" t="s">
        <v>559</v>
      </c>
      <c r="AO27" s="162"/>
      <c r="AP27" s="163"/>
      <c r="AQ27" s="163"/>
      <c r="AR27" s="163"/>
      <c r="AS27" s="163"/>
      <c r="AT27" s="163"/>
      <c r="AU27" s="163"/>
      <c r="AV27" s="163"/>
      <c r="AW27" s="163"/>
      <c r="AX27" s="163"/>
      <c r="AY27" s="163"/>
      <c r="AZ27" s="163"/>
      <c r="BA27" s="163"/>
      <c r="BB27" s="163">
        <f t="shared" si="8"/>
        <v>7</v>
      </c>
      <c r="BC27" s="164">
        <f t="shared" si="9"/>
        <v>1</v>
      </c>
      <c r="BD27" s="166">
        <f t="shared" si="10"/>
        <v>0</v>
      </c>
      <c r="BE27" s="164">
        <f t="shared" si="11"/>
        <v>0</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t="s">
        <v>559</v>
      </c>
      <c r="E28" s="162" t="s">
        <v>559</v>
      </c>
      <c r="F28" s="162" t="s">
        <v>559</v>
      </c>
      <c r="G28" s="162" t="s">
        <v>559</v>
      </c>
      <c r="H28" s="162" t="s">
        <v>559</v>
      </c>
      <c r="I28" s="162" t="s">
        <v>559</v>
      </c>
      <c r="J28" s="162" t="s">
        <v>559</v>
      </c>
      <c r="K28" s="162"/>
      <c r="L28" s="162" t="s">
        <v>559</v>
      </c>
      <c r="M28" s="163"/>
      <c r="N28" s="163"/>
      <c r="O28" s="163"/>
      <c r="P28" s="163"/>
      <c r="Q28" s="163"/>
      <c r="R28" s="163"/>
      <c r="S28" s="163"/>
      <c r="T28" s="163"/>
      <c r="U28" s="163"/>
      <c r="V28" s="163"/>
      <c r="W28" s="163"/>
      <c r="X28" s="163"/>
      <c r="Y28" s="162">
        <f t="shared" si="1"/>
        <v>8</v>
      </c>
      <c r="Z28" s="164">
        <f t="shared" si="2"/>
        <v>1</v>
      </c>
      <c r="AA28" s="165">
        <f t="shared" si="3"/>
        <v>0</v>
      </c>
      <c r="AB28" s="164">
        <f t="shared" si="4"/>
        <v>0</v>
      </c>
      <c r="AC28" s="166">
        <f t="shared" si="5"/>
        <v>0</v>
      </c>
      <c r="AD28" s="164">
        <f t="shared" si="6"/>
        <v>0</v>
      </c>
      <c r="AE28" s="160">
        <v>22.0</v>
      </c>
      <c r="AF28" s="161" t="str">
        <f t="shared" si="7"/>
        <v>Yadiel  Jiménez Betances</v>
      </c>
      <c r="AG28" s="162" t="s">
        <v>559</v>
      </c>
      <c r="AH28" s="162"/>
      <c r="AI28" s="162" t="s">
        <v>578</v>
      </c>
      <c r="AJ28" s="162" t="s">
        <v>559</v>
      </c>
      <c r="AK28" s="162" t="s">
        <v>559</v>
      </c>
      <c r="AL28" s="162" t="s">
        <v>559</v>
      </c>
      <c r="AM28" s="162" t="s">
        <v>559</v>
      </c>
      <c r="AN28" s="162" t="s">
        <v>559</v>
      </c>
      <c r="AO28" s="162"/>
      <c r="AP28" s="163"/>
      <c r="AQ28" s="163"/>
      <c r="AR28" s="163"/>
      <c r="AS28" s="163"/>
      <c r="AT28" s="163"/>
      <c r="AU28" s="163"/>
      <c r="AV28" s="163"/>
      <c r="AW28" s="163"/>
      <c r="AX28" s="163"/>
      <c r="AY28" s="163"/>
      <c r="AZ28" s="163"/>
      <c r="BA28" s="163"/>
      <c r="BB28" s="163">
        <f t="shared" si="8"/>
        <v>7</v>
      </c>
      <c r="BC28" s="164">
        <f t="shared" si="9"/>
        <v>1</v>
      </c>
      <c r="BD28" s="166">
        <f t="shared" si="10"/>
        <v>0</v>
      </c>
      <c r="BE28" s="164">
        <f t="shared" si="11"/>
        <v>0</v>
      </c>
      <c r="BF28" s="166">
        <f t="shared" si="12"/>
        <v>1</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t="s">
        <v>559</v>
      </c>
      <c r="E29" s="162" t="s">
        <v>559</v>
      </c>
      <c r="F29" s="162" t="s">
        <v>559</v>
      </c>
      <c r="G29" s="162" t="s">
        <v>559</v>
      </c>
      <c r="H29" s="162" t="s">
        <v>559</v>
      </c>
      <c r="I29" s="162" t="s">
        <v>559</v>
      </c>
      <c r="J29" s="162" t="s">
        <v>559</v>
      </c>
      <c r="K29" s="162"/>
      <c r="L29" s="162" t="s">
        <v>559</v>
      </c>
      <c r="M29" s="163"/>
      <c r="N29" s="163"/>
      <c r="O29" s="163"/>
      <c r="P29" s="163"/>
      <c r="Q29" s="163"/>
      <c r="R29" s="163"/>
      <c r="S29" s="163"/>
      <c r="T29" s="163"/>
      <c r="U29" s="163"/>
      <c r="V29" s="163"/>
      <c r="W29" s="163"/>
      <c r="X29" s="163"/>
      <c r="Y29" s="162">
        <f t="shared" si="1"/>
        <v>8</v>
      </c>
      <c r="Z29" s="164">
        <f t="shared" si="2"/>
        <v>1</v>
      </c>
      <c r="AA29" s="165">
        <f t="shared" si="3"/>
        <v>0</v>
      </c>
      <c r="AB29" s="164">
        <f t="shared" si="4"/>
        <v>0</v>
      </c>
      <c r="AC29" s="166">
        <f t="shared" si="5"/>
        <v>0</v>
      </c>
      <c r="AD29" s="164">
        <f t="shared" si="6"/>
        <v>0</v>
      </c>
      <c r="AE29" s="160">
        <v>23.0</v>
      </c>
      <c r="AF29" s="161" t="str">
        <f t="shared" si="7"/>
        <v>Yamel  Mella Aquino</v>
      </c>
      <c r="AG29" s="162" t="s">
        <v>559</v>
      </c>
      <c r="AH29" s="162"/>
      <c r="AI29" s="162" t="s">
        <v>559</v>
      </c>
      <c r="AJ29" s="162" t="s">
        <v>559</v>
      </c>
      <c r="AK29" s="162" t="s">
        <v>559</v>
      </c>
      <c r="AL29" s="162" t="s">
        <v>559</v>
      </c>
      <c r="AM29" s="162" t="s">
        <v>559</v>
      </c>
      <c r="AN29" s="162" t="s">
        <v>559</v>
      </c>
      <c r="AO29" s="162"/>
      <c r="AP29" s="163"/>
      <c r="AQ29" s="163"/>
      <c r="AR29" s="163"/>
      <c r="AS29" s="163"/>
      <c r="AT29" s="163"/>
      <c r="AU29" s="163"/>
      <c r="AV29" s="163"/>
      <c r="AW29" s="163"/>
      <c r="AX29" s="163"/>
      <c r="AY29" s="163"/>
      <c r="AZ29" s="163"/>
      <c r="BA29" s="163"/>
      <c r="BB29" s="163">
        <f t="shared" si="8"/>
        <v>7</v>
      </c>
      <c r="BC29" s="164">
        <f t="shared" si="9"/>
        <v>1</v>
      </c>
      <c r="BD29" s="166">
        <f t="shared" si="10"/>
        <v>0</v>
      </c>
      <c r="BE29" s="164">
        <f t="shared" si="11"/>
        <v>0</v>
      </c>
      <c r="BF29" s="166">
        <f t="shared" si="12"/>
        <v>0</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t="s">
        <v>579</v>
      </c>
      <c r="E30" s="162" t="s">
        <v>559</v>
      </c>
      <c r="F30" s="162" t="s">
        <v>559</v>
      </c>
      <c r="G30" s="162" t="s">
        <v>559</v>
      </c>
      <c r="H30" s="162" t="s">
        <v>559</v>
      </c>
      <c r="I30" s="162" t="s">
        <v>578</v>
      </c>
      <c r="J30" s="162" t="s">
        <v>559</v>
      </c>
      <c r="K30" s="162"/>
      <c r="L30" s="162" t="s">
        <v>559</v>
      </c>
      <c r="M30" s="163"/>
      <c r="N30" s="163"/>
      <c r="O30" s="163"/>
      <c r="P30" s="163"/>
      <c r="Q30" s="163"/>
      <c r="R30" s="163"/>
      <c r="S30" s="163"/>
      <c r="T30" s="163"/>
      <c r="U30" s="163"/>
      <c r="V30" s="163"/>
      <c r="W30" s="163"/>
      <c r="X30" s="163"/>
      <c r="Y30" s="162">
        <f t="shared" si="1"/>
        <v>7</v>
      </c>
      <c r="Z30" s="164">
        <f t="shared" si="2"/>
        <v>0.875</v>
      </c>
      <c r="AA30" s="165">
        <f t="shared" si="3"/>
        <v>1</v>
      </c>
      <c r="AB30" s="164">
        <f t="shared" si="4"/>
        <v>0.125</v>
      </c>
      <c r="AC30" s="166">
        <f t="shared" si="5"/>
        <v>1</v>
      </c>
      <c r="AD30" s="164">
        <f t="shared" si="6"/>
        <v>0.125</v>
      </c>
      <c r="AE30" s="160">
        <v>24.0</v>
      </c>
      <c r="AF30" s="161" t="str">
        <f t="shared" si="7"/>
        <v>Sariely Del Carmen Mena Chávez</v>
      </c>
      <c r="AG30" s="162" t="s">
        <v>559</v>
      </c>
      <c r="AH30" s="162"/>
      <c r="AI30" s="162" t="s">
        <v>559</v>
      </c>
      <c r="AJ30" s="162" t="s">
        <v>559</v>
      </c>
      <c r="AK30" s="162" t="s">
        <v>559</v>
      </c>
      <c r="AL30" s="162" t="s">
        <v>559</v>
      </c>
      <c r="AM30" s="162" t="s">
        <v>559</v>
      </c>
      <c r="AN30" s="162" t="s">
        <v>559</v>
      </c>
      <c r="AO30" s="162"/>
      <c r="AP30" s="163"/>
      <c r="AQ30" s="163"/>
      <c r="AR30" s="163"/>
      <c r="AS30" s="163"/>
      <c r="AT30" s="163"/>
      <c r="AU30" s="163"/>
      <c r="AV30" s="163"/>
      <c r="AW30" s="163"/>
      <c r="AX30" s="163"/>
      <c r="AY30" s="163"/>
      <c r="AZ30" s="163"/>
      <c r="BA30" s="163"/>
      <c r="BB30" s="163">
        <f t="shared" si="8"/>
        <v>7</v>
      </c>
      <c r="BC30" s="164">
        <f t="shared" si="9"/>
        <v>1</v>
      </c>
      <c r="BD30" s="166">
        <f t="shared" si="10"/>
        <v>0</v>
      </c>
      <c r="BE30" s="164">
        <f t="shared" si="11"/>
        <v>0</v>
      </c>
      <c r="BF30" s="166">
        <f t="shared" si="12"/>
        <v>0</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t="s">
        <v>559</v>
      </c>
      <c r="E31" s="162" t="s">
        <v>579</v>
      </c>
      <c r="F31" s="162" t="s">
        <v>559</v>
      </c>
      <c r="G31" s="162" t="s">
        <v>559</v>
      </c>
      <c r="H31" s="162" t="s">
        <v>559</v>
      </c>
      <c r="I31" s="162" t="s">
        <v>559</v>
      </c>
      <c r="J31" s="162" t="s">
        <v>559</v>
      </c>
      <c r="K31" s="162"/>
      <c r="L31" s="162" t="s">
        <v>559</v>
      </c>
      <c r="M31" s="163"/>
      <c r="N31" s="163"/>
      <c r="O31" s="163"/>
      <c r="P31" s="163"/>
      <c r="Q31" s="163"/>
      <c r="R31" s="163"/>
      <c r="S31" s="163"/>
      <c r="T31" s="163"/>
      <c r="U31" s="163"/>
      <c r="V31" s="163"/>
      <c r="W31" s="163"/>
      <c r="X31" s="163"/>
      <c r="Y31" s="162">
        <f t="shared" si="1"/>
        <v>7</v>
      </c>
      <c r="Z31" s="164">
        <f t="shared" si="2"/>
        <v>0.875</v>
      </c>
      <c r="AA31" s="165">
        <f t="shared" si="3"/>
        <v>1</v>
      </c>
      <c r="AB31" s="164">
        <f t="shared" si="4"/>
        <v>0.125</v>
      </c>
      <c r="AC31" s="166">
        <f t="shared" si="5"/>
        <v>0</v>
      </c>
      <c r="AD31" s="164">
        <f t="shared" si="6"/>
        <v>0</v>
      </c>
      <c r="AE31" s="160">
        <v>25.0</v>
      </c>
      <c r="AF31" s="161" t="str">
        <f t="shared" si="7"/>
        <v>David Carmelo Navas Fernández</v>
      </c>
      <c r="AG31" s="162" t="s">
        <v>559</v>
      </c>
      <c r="AH31" s="162"/>
      <c r="AI31" s="162" t="s">
        <v>578</v>
      </c>
      <c r="AJ31" s="162" t="s">
        <v>559</v>
      </c>
      <c r="AK31" s="162" t="s">
        <v>559</v>
      </c>
      <c r="AL31" s="162" t="s">
        <v>559</v>
      </c>
      <c r="AM31" s="162" t="s">
        <v>559</v>
      </c>
      <c r="AN31" s="162" t="s">
        <v>559</v>
      </c>
      <c r="AO31" s="162"/>
      <c r="AP31" s="163"/>
      <c r="AQ31" s="163"/>
      <c r="AR31" s="163"/>
      <c r="AS31" s="163"/>
      <c r="AT31" s="163"/>
      <c r="AU31" s="163"/>
      <c r="AV31" s="163"/>
      <c r="AW31" s="163"/>
      <c r="AX31" s="163"/>
      <c r="AY31" s="163"/>
      <c r="AZ31" s="163"/>
      <c r="BA31" s="163"/>
      <c r="BB31" s="163">
        <f t="shared" si="8"/>
        <v>7</v>
      </c>
      <c r="BC31" s="164">
        <f t="shared" si="9"/>
        <v>1</v>
      </c>
      <c r="BD31" s="166">
        <f t="shared" si="10"/>
        <v>0</v>
      </c>
      <c r="BE31" s="164">
        <f t="shared" si="11"/>
        <v>0</v>
      </c>
      <c r="BF31" s="166">
        <f t="shared" si="12"/>
        <v>1</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t="s">
        <v>559</v>
      </c>
      <c r="E32" s="162" t="s">
        <v>579</v>
      </c>
      <c r="F32" s="162" t="s">
        <v>559</v>
      </c>
      <c r="G32" s="162" t="s">
        <v>559</v>
      </c>
      <c r="H32" s="162" t="s">
        <v>559</v>
      </c>
      <c r="I32" s="162" t="s">
        <v>579</v>
      </c>
      <c r="J32" s="162" t="s">
        <v>559</v>
      </c>
      <c r="K32" s="162"/>
      <c r="L32" s="162" t="s">
        <v>559</v>
      </c>
      <c r="M32" s="163"/>
      <c r="N32" s="163"/>
      <c r="O32" s="163"/>
      <c r="P32" s="163"/>
      <c r="Q32" s="163"/>
      <c r="R32" s="163"/>
      <c r="S32" s="163"/>
      <c r="T32" s="163"/>
      <c r="U32" s="163"/>
      <c r="V32" s="163"/>
      <c r="W32" s="163"/>
      <c r="X32" s="163"/>
      <c r="Y32" s="162">
        <f t="shared" si="1"/>
        <v>6</v>
      </c>
      <c r="Z32" s="164">
        <f t="shared" si="2"/>
        <v>0.75</v>
      </c>
      <c r="AA32" s="165">
        <f t="shared" si="3"/>
        <v>2</v>
      </c>
      <c r="AB32" s="164">
        <f t="shared" si="4"/>
        <v>0.25</v>
      </c>
      <c r="AC32" s="166">
        <f t="shared" si="5"/>
        <v>0</v>
      </c>
      <c r="AD32" s="164">
        <f t="shared" si="6"/>
        <v>0</v>
      </c>
      <c r="AE32" s="160">
        <v>26.0</v>
      </c>
      <c r="AF32" s="161" t="str">
        <f t="shared" si="7"/>
        <v>Andriw Jelier Ortiz Rodríguez</v>
      </c>
      <c r="AG32" s="162" t="s">
        <v>559</v>
      </c>
      <c r="AH32" s="162"/>
      <c r="AI32" s="162" t="s">
        <v>559</v>
      </c>
      <c r="AJ32" s="162" t="s">
        <v>559</v>
      </c>
      <c r="AK32" s="162" t="s">
        <v>559</v>
      </c>
      <c r="AL32" s="162" t="s">
        <v>559</v>
      </c>
      <c r="AM32" s="162" t="s">
        <v>559</v>
      </c>
      <c r="AN32" s="162" t="s">
        <v>559</v>
      </c>
      <c r="AO32" s="162"/>
      <c r="AP32" s="163"/>
      <c r="AQ32" s="163"/>
      <c r="AR32" s="163"/>
      <c r="AS32" s="163"/>
      <c r="AT32" s="163"/>
      <c r="AU32" s="163"/>
      <c r="AV32" s="163"/>
      <c r="AW32" s="163"/>
      <c r="AX32" s="163"/>
      <c r="AY32" s="163"/>
      <c r="AZ32" s="163"/>
      <c r="BA32" s="163"/>
      <c r="BB32" s="163">
        <f t="shared" si="8"/>
        <v>7</v>
      </c>
      <c r="BC32" s="164">
        <f t="shared" si="9"/>
        <v>1</v>
      </c>
      <c r="BD32" s="166">
        <f t="shared" si="10"/>
        <v>0</v>
      </c>
      <c r="BE32" s="164">
        <f t="shared" si="11"/>
        <v>0</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t="s">
        <v>559</v>
      </c>
      <c r="E33" s="162" t="s">
        <v>559</v>
      </c>
      <c r="F33" s="162" t="s">
        <v>559</v>
      </c>
      <c r="G33" s="162" t="s">
        <v>559</v>
      </c>
      <c r="H33" s="162" t="s">
        <v>559</v>
      </c>
      <c r="I33" s="162" t="s">
        <v>559</v>
      </c>
      <c r="J33" s="162" t="s">
        <v>559</v>
      </c>
      <c r="K33" s="162"/>
      <c r="L33" s="162" t="s">
        <v>559</v>
      </c>
      <c r="M33" s="163"/>
      <c r="N33" s="163"/>
      <c r="O33" s="163"/>
      <c r="P33" s="163"/>
      <c r="Q33" s="163"/>
      <c r="R33" s="163"/>
      <c r="S33" s="163"/>
      <c r="T33" s="163"/>
      <c r="U33" s="163"/>
      <c r="V33" s="163"/>
      <c r="W33" s="163"/>
      <c r="X33" s="163"/>
      <c r="Y33" s="162">
        <f t="shared" si="1"/>
        <v>8</v>
      </c>
      <c r="Z33" s="164">
        <f t="shared" si="2"/>
        <v>1</v>
      </c>
      <c r="AA33" s="165">
        <f t="shared" si="3"/>
        <v>0</v>
      </c>
      <c r="AB33" s="164">
        <f t="shared" si="4"/>
        <v>0</v>
      </c>
      <c r="AC33" s="166">
        <f t="shared" si="5"/>
        <v>0</v>
      </c>
      <c r="AD33" s="164">
        <f t="shared" si="6"/>
        <v>0</v>
      </c>
      <c r="AE33" s="160">
        <v>27.0</v>
      </c>
      <c r="AF33" s="161" t="str">
        <f t="shared" si="7"/>
        <v>Dashley Nicole Peña García</v>
      </c>
      <c r="AG33" s="162" t="s">
        <v>559</v>
      </c>
      <c r="AH33" s="162"/>
      <c r="AI33" s="162" t="s">
        <v>559</v>
      </c>
      <c r="AJ33" s="162" t="s">
        <v>559</v>
      </c>
      <c r="AK33" s="162" t="s">
        <v>559</v>
      </c>
      <c r="AL33" s="162" t="s">
        <v>559</v>
      </c>
      <c r="AM33" s="162" t="s">
        <v>559</v>
      </c>
      <c r="AN33" s="162" t="s">
        <v>559</v>
      </c>
      <c r="AO33" s="162"/>
      <c r="AP33" s="163"/>
      <c r="AQ33" s="163"/>
      <c r="AR33" s="163"/>
      <c r="AS33" s="163"/>
      <c r="AT33" s="163"/>
      <c r="AU33" s="163"/>
      <c r="AV33" s="163"/>
      <c r="AW33" s="163"/>
      <c r="AX33" s="163"/>
      <c r="AY33" s="163"/>
      <c r="AZ33" s="163"/>
      <c r="BA33" s="163"/>
      <c r="BB33" s="163">
        <f t="shared" si="8"/>
        <v>7</v>
      </c>
      <c r="BC33" s="164">
        <f t="shared" si="9"/>
        <v>1</v>
      </c>
      <c r="BD33" s="166">
        <f t="shared" si="10"/>
        <v>0</v>
      </c>
      <c r="BE33" s="164">
        <f t="shared" si="11"/>
        <v>0</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t="s">
        <v>559</v>
      </c>
      <c r="E34" s="162" t="s">
        <v>559</v>
      </c>
      <c r="F34" s="162" t="s">
        <v>559</v>
      </c>
      <c r="G34" s="162" t="s">
        <v>559</v>
      </c>
      <c r="H34" s="162" t="s">
        <v>559</v>
      </c>
      <c r="I34" s="162" t="s">
        <v>559</v>
      </c>
      <c r="J34" s="162" t="s">
        <v>559</v>
      </c>
      <c r="K34" s="162"/>
      <c r="L34" s="162" t="s">
        <v>559</v>
      </c>
      <c r="M34" s="163"/>
      <c r="N34" s="163"/>
      <c r="O34" s="163"/>
      <c r="P34" s="163"/>
      <c r="Q34" s="163"/>
      <c r="R34" s="163"/>
      <c r="S34" s="163"/>
      <c r="T34" s="163"/>
      <c r="U34" s="163"/>
      <c r="V34" s="163"/>
      <c r="W34" s="163"/>
      <c r="X34" s="163"/>
      <c r="Y34" s="162">
        <f t="shared" si="1"/>
        <v>8</v>
      </c>
      <c r="Z34" s="164">
        <f t="shared" si="2"/>
        <v>1</v>
      </c>
      <c r="AA34" s="165">
        <f t="shared" si="3"/>
        <v>0</v>
      </c>
      <c r="AB34" s="164">
        <f t="shared" si="4"/>
        <v>0</v>
      </c>
      <c r="AC34" s="166">
        <f t="shared" si="5"/>
        <v>0</v>
      </c>
      <c r="AD34" s="164">
        <f t="shared" si="6"/>
        <v>0</v>
      </c>
      <c r="AE34" s="160">
        <v>28.0</v>
      </c>
      <c r="AF34" s="161" t="str">
        <f t="shared" si="7"/>
        <v>Yesly  Peña Muñoz</v>
      </c>
      <c r="AG34" s="162" t="s">
        <v>559</v>
      </c>
      <c r="AH34" s="162"/>
      <c r="AI34" s="162" t="s">
        <v>559</v>
      </c>
      <c r="AJ34" s="162" t="s">
        <v>559</v>
      </c>
      <c r="AK34" s="162" t="s">
        <v>559</v>
      </c>
      <c r="AL34" s="162" t="s">
        <v>559</v>
      </c>
      <c r="AM34" s="162" t="s">
        <v>559</v>
      </c>
      <c r="AN34" s="162" t="s">
        <v>559</v>
      </c>
      <c r="AO34" s="162"/>
      <c r="AP34" s="163"/>
      <c r="AQ34" s="163"/>
      <c r="AR34" s="163"/>
      <c r="AS34" s="163"/>
      <c r="AT34" s="163"/>
      <c r="AU34" s="163"/>
      <c r="AV34" s="163"/>
      <c r="AW34" s="163"/>
      <c r="AX34" s="163"/>
      <c r="AY34" s="163"/>
      <c r="AZ34" s="163"/>
      <c r="BA34" s="163"/>
      <c r="BB34" s="163">
        <f t="shared" si="8"/>
        <v>7</v>
      </c>
      <c r="BC34" s="164">
        <f t="shared" si="9"/>
        <v>1</v>
      </c>
      <c r="BD34" s="166">
        <f t="shared" si="10"/>
        <v>0</v>
      </c>
      <c r="BE34" s="164">
        <f t="shared" si="11"/>
        <v>0</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t="s">
        <v>559</v>
      </c>
      <c r="E35" s="162" t="s">
        <v>559</v>
      </c>
      <c r="F35" s="162" t="s">
        <v>559</v>
      </c>
      <c r="G35" s="162" t="s">
        <v>559</v>
      </c>
      <c r="H35" s="162" t="s">
        <v>559</v>
      </c>
      <c r="I35" s="162" t="s">
        <v>559</v>
      </c>
      <c r="J35" s="162" t="s">
        <v>559</v>
      </c>
      <c r="K35" s="162"/>
      <c r="L35" s="162" t="s">
        <v>559</v>
      </c>
      <c r="M35" s="163"/>
      <c r="N35" s="163"/>
      <c r="O35" s="163"/>
      <c r="P35" s="163"/>
      <c r="Q35" s="163"/>
      <c r="R35" s="163"/>
      <c r="S35" s="163"/>
      <c r="T35" s="163"/>
      <c r="U35" s="163"/>
      <c r="V35" s="163"/>
      <c r="W35" s="163"/>
      <c r="X35" s="163"/>
      <c r="Y35" s="162">
        <f t="shared" si="1"/>
        <v>8</v>
      </c>
      <c r="Z35" s="164">
        <f t="shared" si="2"/>
        <v>1</v>
      </c>
      <c r="AA35" s="165">
        <f t="shared" si="3"/>
        <v>0</v>
      </c>
      <c r="AB35" s="164">
        <f t="shared" si="4"/>
        <v>0</v>
      </c>
      <c r="AC35" s="166">
        <f t="shared" si="5"/>
        <v>0</v>
      </c>
      <c r="AD35" s="164">
        <f t="shared" si="6"/>
        <v>0</v>
      </c>
      <c r="AE35" s="160">
        <v>29.0</v>
      </c>
      <c r="AF35" s="161" t="str">
        <f t="shared" si="7"/>
        <v>Wilbert  Peña Paulino</v>
      </c>
      <c r="AG35" s="162" t="s">
        <v>559</v>
      </c>
      <c r="AH35" s="162"/>
      <c r="AI35" s="162" t="s">
        <v>559</v>
      </c>
      <c r="AJ35" s="162" t="s">
        <v>559</v>
      </c>
      <c r="AK35" s="162" t="s">
        <v>559</v>
      </c>
      <c r="AL35" s="162" t="s">
        <v>559</v>
      </c>
      <c r="AM35" s="162" t="s">
        <v>559</v>
      </c>
      <c r="AN35" s="162" t="s">
        <v>559</v>
      </c>
      <c r="AO35" s="162"/>
      <c r="AP35" s="163"/>
      <c r="AQ35" s="163"/>
      <c r="AR35" s="163"/>
      <c r="AS35" s="163"/>
      <c r="AT35" s="163"/>
      <c r="AU35" s="163"/>
      <c r="AV35" s="163"/>
      <c r="AW35" s="163"/>
      <c r="AX35" s="163"/>
      <c r="AY35" s="163"/>
      <c r="AZ35" s="163"/>
      <c r="BA35" s="163"/>
      <c r="BB35" s="163">
        <f t="shared" si="8"/>
        <v>7</v>
      </c>
      <c r="BC35" s="164">
        <f t="shared" si="9"/>
        <v>1</v>
      </c>
      <c r="BD35" s="166">
        <f t="shared" si="10"/>
        <v>0</v>
      </c>
      <c r="BE35" s="164">
        <f t="shared" si="11"/>
        <v>0</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t="s">
        <v>559</v>
      </c>
      <c r="E36" s="162" t="s">
        <v>559</v>
      </c>
      <c r="F36" s="162" t="s">
        <v>559</v>
      </c>
      <c r="G36" s="162" t="s">
        <v>559</v>
      </c>
      <c r="H36" s="162" t="s">
        <v>559</v>
      </c>
      <c r="I36" s="162" t="s">
        <v>579</v>
      </c>
      <c r="J36" s="162" t="s">
        <v>559</v>
      </c>
      <c r="K36" s="162"/>
      <c r="L36" s="162" t="s">
        <v>559</v>
      </c>
      <c r="M36" s="163"/>
      <c r="N36" s="163"/>
      <c r="O36" s="163"/>
      <c r="P36" s="163"/>
      <c r="Q36" s="163"/>
      <c r="R36" s="163"/>
      <c r="S36" s="163"/>
      <c r="T36" s="163"/>
      <c r="U36" s="163"/>
      <c r="V36" s="163"/>
      <c r="W36" s="163"/>
      <c r="X36" s="163"/>
      <c r="Y36" s="162">
        <f t="shared" si="1"/>
        <v>7</v>
      </c>
      <c r="Z36" s="164">
        <f t="shared" si="2"/>
        <v>0.875</v>
      </c>
      <c r="AA36" s="165">
        <f t="shared" si="3"/>
        <v>1</v>
      </c>
      <c r="AB36" s="164">
        <f t="shared" si="4"/>
        <v>0.125</v>
      </c>
      <c r="AC36" s="166">
        <f t="shared" si="5"/>
        <v>0</v>
      </c>
      <c r="AD36" s="164">
        <f t="shared" si="6"/>
        <v>0</v>
      </c>
      <c r="AE36" s="160">
        <v>30.0</v>
      </c>
      <c r="AF36" s="161" t="str">
        <f t="shared" si="7"/>
        <v>Yonayry  Peña Santos</v>
      </c>
      <c r="AG36" s="162" t="s">
        <v>559</v>
      </c>
      <c r="AH36" s="162"/>
      <c r="AI36" s="162" t="s">
        <v>559</v>
      </c>
      <c r="AJ36" s="162" t="s">
        <v>559</v>
      </c>
      <c r="AK36" s="162" t="s">
        <v>559</v>
      </c>
      <c r="AL36" s="162" t="s">
        <v>559</v>
      </c>
      <c r="AM36" s="162" t="s">
        <v>559</v>
      </c>
      <c r="AN36" s="162" t="s">
        <v>559</v>
      </c>
      <c r="AO36" s="162"/>
      <c r="AP36" s="163"/>
      <c r="AQ36" s="163"/>
      <c r="AR36" s="163"/>
      <c r="AS36" s="163"/>
      <c r="AT36" s="163"/>
      <c r="AU36" s="163"/>
      <c r="AV36" s="163"/>
      <c r="AW36" s="163"/>
      <c r="AX36" s="163"/>
      <c r="AY36" s="163"/>
      <c r="AZ36" s="163"/>
      <c r="BA36" s="163"/>
      <c r="BB36" s="163">
        <f t="shared" si="8"/>
        <v>7</v>
      </c>
      <c r="BC36" s="164">
        <f t="shared" si="9"/>
        <v>1</v>
      </c>
      <c r="BD36" s="166">
        <f t="shared" si="10"/>
        <v>0</v>
      </c>
      <c r="BE36" s="164">
        <f t="shared" si="11"/>
        <v>0</v>
      </c>
      <c r="BF36" s="166">
        <f t="shared" si="12"/>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t="s">
        <v>559</v>
      </c>
      <c r="E37" s="162" t="s">
        <v>559</v>
      </c>
      <c r="F37" s="162" t="s">
        <v>559</v>
      </c>
      <c r="G37" s="162" t="s">
        <v>559</v>
      </c>
      <c r="H37" s="162" t="s">
        <v>559</v>
      </c>
      <c r="I37" s="162" t="s">
        <v>559</v>
      </c>
      <c r="J37" s="162" t="s">
        <v>559</v>
      </c>
      <c r="K37" s="162"/>
      <c r="L37" s="162" t="s">
        <v>559</v>
      </c>
      <c r="M37" s="163"/>
      <c r="N37" s="163"/>
      <c r="O37" s="163"/>
      <c r="P37" s="163"/>
      <c r="Q37" s="163"/>
      <c r="R37" s="163"/>
      <c r="S37" s="163"/>
      <c r="T37" s="163"/>
      <c r="U37" s="163"/>
      <c r="V37" s="163"/>
      <c r="W37" s="163"/>
      <c r="X37" s="163"/>
      <c r="Y37" s="162">
        <f t="shared" si="1"/>
        <v>8</v>
      </c>
      <c r="Z37" s="164">
        <f t="shared" si="2"/>
        <v>1</v>
      </c>
      <c r="AA37" s="165">
        <f t="shared" si="3"/>
        <v>0</v>
      </c>
      <c r="AB37" s="164">
        <f t="shared" si="4"/>
        <v>0</v>
      </c>
      <c r="AC37" s="166">
        <f t="shared" si="5"/>
        <v>0</v>
      </c>
      <c r="AD37" s="164">
        <f t="shared" si="6"/>
        <v>0</v>
      </c>
      <c r="AE37" s="160">
        <v>31.0</v>
      </c>
      <c r="AF37" s="161" t="str">
        <f t="shared" si="7"/>
        <v>Rossier Analiz Pérez Rodríguez</v>
      </c>
      <c r="AG37" s="162" t="s">
        <v>559</v>
      </c>
      <c r="AH37" s="162"/>
      <c r="AI37" s="162" t="s">
        <v>559</v>
      </c>
      <c r="AJ37" s="162" t="s">
        <v>559</v>
      </c>
      <c r="AK37" s="162" t="s">
        <v>559</v>
      </c>
      <c r="AL37" s="162" t="s">
        <v>559</v>
      </c>
      <c r="AM37" s="162" t="s">
        <v>559</v>
      </c>
      <c r="AN37" s="162" t="s">
        <v>559</v>
      </c>
      <c r="AO37" s="162"/>
      <c r="AP37" s="163"/>
      <c r="AQ37" s="163"/>
      <c r="AR37" s="163"/>
      <c r="AS37" s="163"/>
      <c r="AT37" s="163"/>
      <c r="AU37" s="163"/>
      <c r="AV37" s="163"/>
      <c r="AW37" s="163"/>
      <c r="AX37" s="163"/>
      <c r="AY37" s="163"/>
      <c r="AZ37" s="163"/>
      <c r="BA37" s="163"/>
      <c r="BB37" s="163">
        <f t="shared" si="8"/>
        <v>7</v>
      </c>
      <c r="BC37" s="164">
        <f t="shared" si="9"/>
        <v>1</v>
      </c>
      <c r="BD37" s="166">
        <f t="shared" si="10"/>
        <v>0</v>
      </c>
      <c r="BE37" s="164">
        <f t="shared" si="11"/>
        <v>0</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t="s">
        <v>559</v>
      </c>
      <c r="E38" s="162" t="s">
        <v>559</v>
      </c>
      <c r="F38" s="162" t="s">
        <v>559</v>
      </c>
      <c r="G38" s="162" t="s">
        <v>559</v>
      </c>
      <c r="H38" s="162" t="s">
        <v>559</v>
      </c>
      <c r="I38" s="162" t="s">
        <v>559</v>
      </c>
      <c r="J38" s="162" t="s">
        <v>559</v>
      </c>
      <c r="K38" s="162"/>
      <c r="L38" s="162" t="s">
        <v>559</v>
      </c>
      <c r="M38" s="163"/>
      <c r="N38" s="163"/>
      <c r="O38" s="163"/>
      <c r="P38" s="163"/>
      <c r="Q38" s="163"/>
      <c r="R38" s="163"/>
      <c r="S38" s="163"/>
      <c r="T38" s="163"/>
      <c r="U38" s="163"/>
      <c r="V38" s="163"/>
      <c r="W38" s="163"/>
      <c r="X38" s="163"/>
      <c r="Y38" s="162">
        <f t="shared" si="1"/>
        <v>8</v>
      </c>
      <c r="Z38" s="164">
        <f t="shared" si="2"/>
        <v>1</v>
      </c>
      <c r="AA38" s="165">
        <f t="shared" si="3"/>
        <v>0</v>
      </c>
      <c r="AB38" s="164">
        <f t="shared" si="4"/>
        <v>0</v>
      </c>
      <c r="AC38" s="166">
        <f t="shared" si="5"/>
        <v>0</v>
      </c>
      <c r="AD38" s="164">
        <f t="shared" si="6"/>
        <v>0</v>
      </c>
      <c r="AE38" s="160">
        <v>32.0</v>
      </c>
      <c r="AF38" s="161" t="str">
        <f t="shared" si="7"/>
        <v>Joseph Francisco Ramírez Espinosa</v>
      </c>
      <c r="AG38" s="162" t="s">
        <v>559</v>
      </c>
      <c r="AH38" s="162"/>
      <c r="AI38" s="162" t="s">
        <v>559</v>
      </c>
      <c r="AJ38" s="162" t="s">
        <v>559</v>
      </c>
      <c r="AK38" s="162" t="s">
        <v>559</v>
      </c>
      <c r="AL38" s="162" t="s">
        <v>559</v>
      </c>
      <c r="AM38" s="162" t="s">
        <v>559</v>
      </c>
      <c r="AN38" s="162" t="s">
        <v>559</v>
      </c>
      <c r="AO38" s="162"/>
      <c r="AP38" s="163"/>
      <c r="AQ38" s="163"/>
      <c r="AR38" s="163"/>
      <c r="AS38" s="163"/>
      <c r="AT38" s="163"/>
      <c r="AU38" s="163"/>
      <c r="AV38" s="163"/>
      <c r="AW38" s="163"/>
      <c r="AX38" s="163"/>
      <c r="AY38" s="163"/>
      <c r="AZ38" s="163"/>
      <c r="BA38" s="163"/>
      <c r="BB38" s="163">
        <f t="shared" si="8"/>
        <v>7</v>
      </c>
      <c r="BC38" s="164">
        <f t="shared" si="9"/>
        <v>1</v>
      </c>
      <c r="BD38" s="166">
        <f t="shared" si="10"/>
        <v>0</v>
      </c>
      <c r="BE38" s="164">
        <f t="shared" si="11"/>
        <v>0</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t="s">
        <v>559</v>
      </c>
      <c r="E39" s="162" t="s">
        <v>559</v>
      </c>
      <c r="F39" s="162" t="s">
        <v>559</v>
      </c>
      <c r="G39" s="162" t="s">
        <v>559</v>
      </c>
      <c r="H39" s="162" t="s">
        <v>559</v>
      </c>
      <c r="I39" s="162" t="s">
        <v>559</v>
      </c>
      <c r="J39" s="162" t="s">
        <v>559</v>
      </c>
      <c r="K39" s="162"/>
      <c r="L39" s="162" t="s">
        <v>559</v>
      </c>
      <c r="M39" s="163"/>
      <c r="N39" s="163"/>
      <c r="O39" s="163"/>
      <c r="P39" s="163"/>
      <c r="Q39" s="163"/>
      <c r="R39" s="163"/>
      <c r="S39" s="163"/>
      <c r="T39" s="163"/>
      <c r="U39" s="163"/>
      <c r="V39" s="163"/>
      <c r="W39" s="163"/>
      <c r="X39" s="163"/>
      <c r="Y39" s="162">
        <f t="shared" si="1"/>
        <v>8</v>
      </c>
      <c r="Z39" s="164">
        <f t="shared" si="2"/>
        <v>1</v>
      </c>
      <c r="AA39" s="165">
        <f t="shared" si="3"/>
        <v>0</v>
      </c>
      <c r="AB39" s="164">
        <f t="shared" si="4"/>
        <v>0</v>
      </c>
      <c r="AC39" s="166">
        <f t="shared" si="5"/>
        <v>0</v>
      </c>
      <c r="AD39" s="164">
        <f t="shared" si="6"/>
        <v>0</v>
      </c>
      <c r="AE39" s="160">
        <v>33.0</v>
      </c>
      <c r="AF39" s="161" t="str">
        <f t="shared" si="7"/>
        <v>Yariel Alfonso Ramos</v>
      </c>
      <c r="AG39" s="162" t="s">
        <v>559</v>
      </c>
      <c r="AH39" s="162"/>
      <c r="AI39" s="162" t="s">
        <v>559</v>
      </c>
      <c r="AJ39" s="162" t="s">
        <v>559</v>
      </c>
      <c r="AK39" s="162" t="s">
        <v>559</v>
      </c>
      <c r="AL39" s="162" t="s">
        <v>559</v>
      </c>
      <c r="AM39" s="162" t="s">
        <v>559</v>
      </c>
      <c r="AN39" s="162" t="s">
        <v>559</v>
      </c>
      <c r="AO39" s="162"/>
      <c r="AP39" s="163"/>
      <c r="AQ39" s="163"/>
      <c r="AR39" s="163"/>
      <c r="AS39" s="163"/>
      <c r="AT39" s="163"/>
      <c r="AU39" s="163"/>
      <c r="AV39" s="163"/>
      <c r="AW39" s="163"/>
      <c r="AX39" s="163"/>
      <c r="AY39" s="163"/>
      <c r="AZ39" s="163"/>
      <c r="BA39" s="163"/>
      <c r="BB39" s="163">
        <f t="shared" si="8"/>
        <v>7</v>
      </c>
      <c r="BC39" s="164">
        <f t="shared" si="9"/>
        <v>1</v>
      </c>
      <c r="BD39" s="166">
        <f t="shared" si="10"/>
        <v>0</v>
      </c>
      <c r="BE39" s="164">
        <f t="shared" si="11"/>
        <v>0</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t="s">
        <v>559</v>
      </c>
      <c r="E40" s="162" t="s">
        <v>559</v>
      </c>
      <c r="F40" s="162" t="s">
        <v>559</v>
      </c>
      <c r="G40" s="162" t="s">
        <v>559</v>
      </c>
      <c r="H40" s="162" t="s">
        <v>559</v>
      </c>
      <c r="I40" s="162" t="s">
        <v>559</v>
      </c>
      <c r="J40" s="162" t="s">
        <v>559</v>
      </c>
      <c r="K40" s="162"/>
      <c r="L40" s="162" t="s">
        <v>559</v>
      </c>
      <c r="M40" s="163"/>
      <c r="N40" s="163"/>
      <c r="O40" s="163"/>
      <c r="P40" s="163"/>
      <c r="Q40" s="163"/>
      <c r="R40" s="163"/>
      <c r="S40" s="163"/>
      <c r="T40" s="163"/>
      <c r="U40" s="163"/>
      <c r="V40" s="163"/>
      <c r="W40" s="163"/>
      <c r="X40" s="163"/>
      <c r="Y40" s="162">
        <f t="shared" si="1"/>
        <v>8</v>
      </c>
      <c r="Z40" s="164">
        <f t="shared" si="2"/>
        <v>1</v>
      </c>
      <c r="AA40" s="165">
        <f t="shared" si="3"/>
        <v>0</v>
      </c>
      <c r="AB40" s="164">
        <f t="shared" si="4"/>
        <v>0</v>
      </c>
      <c r="AC40" s="166">
        <f t="shared" si="5"/>
        <v>0</v>
      </c>
      <c r="AD40" s="164">
        <f t="shared" si="6"/>
        <v>0</v>
      </c>
      <c r="AE40" s="160">
        <v>34.0</v>
      </c>
      <c r="AF40" s="161" t="str">
        <f t="shared" si="7"/>
        <v>Carlos David Rodríguez Almánzar</v>
      </c>
      <c r="AG40" s="162" t="s">
        <v>559</v>
      </c>
      <c r="AH40" s="162"/>
      <c r="AI40" s="162" t="s">
        <v>559</v>
      </c>
      <c r="AJ40" s="162" t="s">
        <v>559</v>
      </c>
      <c r="AK40" s="162" t="s">
        <v>559</v>
      </c>
      <c r="AL40" s="162" t="s">
        <v>559</v>
      </c>
      <c r="AM40" s="162" t="s">
        <v>559</v>
      </c>
      <c r="AN40" s="162" t="s">
        <v>559</v>
      </c>
      <c r="AO40" s="162"/>
      <c r="AP40" s="163"/>
      <c r="AQ40" s="163"/>
      <c r="AR40" s="163"/>
      <c r="AS40" s="163"/>
      <c r="AT40" s="163"/>
      <c r="AU40" s="163"/>
      <c r="AV40" s="163"/>
      <c r="AW40" s="163"/>
      <c r="AX40" s="163"/>
      <c r="AY40" s="163"/>
      <c r="AZ40" s="163"/>
      <c r="BA40" s="163"/>
      <c r="BB40" s="163">
        <f t="shared" si="8"/>
        <v>7</v>
      </c>
      <c r="BC40" s="164">
        <f t="shared" si="9"/>
        <v>1</v>
      </c>
      <c r="BD40" s="166">
        <f t="shared" si="10"/>
        <v>0</v>
      </c>
      <c r="BE40" s="164">
        <f t="shared" si="11"/>
        <v>0</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t="s">
        <v>559</v>
      </c>
      <c r="E41" s="162" t="s">
        <v>559</v>
      </c>
      <c r="F41" s="162" t="s">
        <v>559</v>
      </c>
      <c r="G41" s="162" t="s">
        <v>559</v>
      </c>
      <c r="H41" s="162" t="s">
        <v>559</v>
      </c>
      <c r="I41" s="162" t="s">
        <v>559</v>
      </c>
      <c r="J41" s="162" t="s">
        <v>559</v>
      </c>
      <c r="K41" s="162"/>
      <c r="L41" s="162" t="s">
        <v>559</v>
      </c>
      <c r="M41" s="163"/>
      <c r="N41" s="163"/>
      <c r="O41" s="163"/>
      <c r="P41" s="163"/>
      <c r="Q41" s="163"/>
      <c r="R41" s="163"/>
      <c r="S41" s="163"/>
      <c r="T41" s="163"/>
      <c r="U41" s="163"/>
      <c r="V41" s="163"/>
      <c r="W41" s="163"/>
      <c r="X41" s="163"/>
      <c r="Y41" s="162">
        <f t="shared" si="1"/>
        <v>8</v>
      </c>
      <c r="Z41" s="164">
        <f t="shared" si="2"/>
        <v>1</v>
      </c>
      <c r="AA41" s="165">
        <f t="shared" si="3"/>
        <v>0</v>
      </c>
      <c r="AB41" s="164">
        <f t="shared" si="4"/>
        <v>0</v>
      </c>
      <c r="AC41" s="166">
        <f t="shared" si="5"/>
        <v>0</v>
      </c>
      <c r="AD41" s="164">
        <f t="shared" si="6"/>
        <v>0</v>
      </c>
      <c r="AE41" s="160">
        <v>35.0</v>
      </c>
      <c r="AF41" s="161" t="str">
        <f t="shared" si="7"/>
        <v>Darianni  Santos Medina</v>
      </c>
      <c r="AG41" s="162" t="s">
        <v>559</v>
      </c>
      <c r="AH41" s="162"/>
      <c r="AI41" s="162" t="s">
        <v>559</v>
      </c>
      <c r="AJ41" s="162" t="s">
        <v>559</v>
      </c>
      <c r="AK41" s="162" t="s">
        <v>559</v>
      </c>
      <c r="AL41" s="162" t="s">
        <v>559</v>
      </c>
      <c r="AM41" s="162" t="s">
        <v>559</v>
      </c>
      <c r="AN41" s="162" t="s">
        <v>559</v>
      </c>
      <c r="AO41" s="162"/>
      <c r="AP41" s="163"/>
      <c r="AQ41" s="163"/>
      <c r="AR41" s="163"/>
      <c r="AS41" s="163"/>
      <c r="AT41" s="163"/>
      <c r="AU41" s="163"/>
      <c r="AV41" s="163"/>
      <c r="AW41" s="163"/>
      <c r="AX41" s="163"/>
      <c r="AY41" s="163"/>
      <c r="AZ41" s="163"/>
      <c r="BA41" s="163"/>
      <c r="BB41" s="163">
        <f t="shared" si="8"/>
        <v>7</v>
      </c>
      <c r="BC41" s="164">
        <f t="shared" si="9"/>
        <v>1</v>
      </c>
      <c r="BD41" s="166">
        <f t="shared" si="10"/>
        <v>0</v>
      </c>
      <c r="BE41" s="164">
        <f t="shared" si="11"/>
        <v>0</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t="s">
        <v>559</v>
      </c>
      <c r="E42" s="162" t="s">
        <v>559</v>
      </c>
      <c r="F42" s="162" t="s">
        <v>559</v>
      </c>
      <c r="G42" s="162" t="s">
        <v>559</v>
      </c>
      <c r="H42" s="162" t="s">
        <v>559</v>
      </c>
      <c r="I42" s="162" t="s">
        <v>559</v>
      </c>
      <c r="J42" s="162" t="s">
        <v>559</v>
      </c>
      <c r="K42" s="162"/>
      <c r="L42" s="162" t="s">
        <v>559</v>
      </c>
      <c r="M42" s="163"/>
      <c r="N42" s="163"/>
      <c r="O42" s="163"/>
      <c r="P42" s="163"/>
      <c r="Q42" s="163"/>
      <c r="R42" s="163"/>
      <c r="S42" s="163"/>
      <c r="T42" s="163"/>
      <c r="U42" s="163"/>
      <c r="V42" s="163"/>
      <c r="W42" s="163"/>
      <c r="X42" s="163"/>
      <c r="Y42" s="162">
        <f t="shared" si="1"/>
        <v>8</v>
      </c>
      <c r="Z42" s="164">
        <f t="shared" si="2"/>
        <v>1</v>
      </c>
      <c r="AA42" s="165">
        <f t="shared" si="3"/>
        <v>0</v>
      </c>
      <c r="AB42" s="164">
        <f t="shared" si="4"/>
        <v>0</v>
      </c>
      <c r="AC42" s="166">
        <f t="shared" si="5"/>
        <v>0</v>
      </c>
      <c r="AD42" s="164">
        <f t="shared" si="6"/>
        <v>0</v>
      </c>
      <c r="AE42" s="160">
        <v>36.0</v>
      </c>
      <c r="AF42" s="161" t="str">
        <f t="shared" si="7"/>
        <v>Rosyeli Carolina Tavarez  Reyes</v>
      </c>
      <c r="AG42" s="162" t="s">
        <v>579</v>
      </c>
      <c r="AH42" s="162"/>
      <c r="AI42" s="162" t="s">
        <v>559</v>
      </c>
      <c r="AJ42" s="162" t="s">
        <v>559</v>
      </c>
      <c r="AK42" s="162" t="s">
        <v>559</v>
      </c>
      <c r="AL42" s="162" t="s">
        <v>559</v>
      </c>
      <c r="AM42" s="162" t="s">
        <v>559</v>
      </c>
      <c r="AN42" s="162" t="s">
        <v>559</v>
      </c>
      <c r="AO42" s="162"/>
      <c r="AP42" s="163"/>
      <c r="AQ42" s="163"/>
      <c r="AR42" s="163"/>
      <c r="AS42" s="163"/>
      <c r="AT42" s="163"/>
      <c r="AU42" s="163"/>
      <c r="AV42" s="163"/>
      <c r="AW42" s="163"/>
      <c r="AX42" s="163"/>
      <c r="AY42" s="163"/>
      <c r="AZ42" s="163"/>
      <c r="BA42" s="163"/>
      <c r="BB42" s="163">
        <f t="shared" si="8"/>
        <v>6</v>
      </c>
      <c r="BC42" s="164">
        <f t="shared" si="9"/>
        <v>0.8571428571</v>
      </c>
      <c r="BD42" s="166">
        <f t="shared" si="10"/>
        <v>1</v>
      </c>
      <c r="BE42" s="164">
        <f t="shared" si="11"/>
        <v>0.1428571429</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t="s">
        <v>559</v>
      </c>
      <c r="E43" s="162" t="s">
        <v>559</v>
      </c>
      <c r="F43" s="162" t="s">
        <v>559</v>
      </c>
      <c r="G43" s="162" t="s">
        <v>559</v>
      </c>
      <c r="H43" s="162" t="s">
        <v>559</v>
      </c>
      <c r="I43" s="162" t="s">
        <v>559</v>
      </c>
      <c r="J43" s="162" t="s">
        <v>559</v>
      </c>
      <c r="K43" s="162"/>
      <c r="L43" s="162" t="s">
        <v>559</v>
      </c>
      <c r="M43" s="163"/>
      <c r="N43" s="163"/>
      <c r="O43" s="163"/>
      <c r="P43" s="163"/>
      <c r="Q43" s="163"/>
      <c r="R43" s="163"/>
      <c r="S43" s="163"/>
      <c r="T43" s="163"/>
      <c r="U43" s="163"/>
      <c r="V43" s="163"/>
      <c r="W43" s="163"/>
      <c r="X43" s="163"/>
      <c r="Y43" s="162">
        <f t="shared" si="1"/>
        <v>8</v>
      </c>
      <c r="Z43" s="164">
        <f t="shared" si="2"/>
        <v>1</v>
      </c>
      <c r="AA43" s="165">
        <f t="shared" si="3"/>
        <v>0</v>
      </c>
      <c r="AB43" s="164">
        <f t="shared" si="4"/>
        <v>0</v>
      </c>
      <c r="AC43" s="166">
        <f t="shared" si="5"/>
        <v>0</v>
      </c>
      <c r="AD43" s="164">
        <f t="shared" si="6"/>
        <v>0</v>
      </c>
      <c r="AE43" s="160">
        <v>37.0</v>
      </c>
      <c r="AF43" s="161" t="str">
        <f t="shared" si="7"/>
        <v>Melani  Taveras Bautista</v>
      </c>
      <c r="AG43" s="162" t="s">
        <v>559</v>
      </c>
      <c r="AH43" s="162"/>
      <c r="AI43" s="162" t="s">
        <v>559</v>
      </c>
      <c r="AJ43" s="162" t="s">
        <v>559</v>
      </c>
      <c r="AK43" s="162" t="s">
        <v>559</v>
      </c>
      <c r="AL43" s="162" t="s">
        <v>559</v>
      </c>
      <c r="AM43" s="162" t="s">
        <v>559</v>
      </c>
      <c r="AN43" s="162" t="s">
        <v>559</v>
      </c>
      <c r="AO43" s="162"/>
      <c r="AP43" s="163"/>
      <c r="AQ43" s="163"/>
      <c r="AR43" s="163"/>
      <c r="AS43" s="163"/>
      <c r="AT43" s="163"/>
      <c r="AU43" s="163"/>
      <c r="AV43" s="163"/>
      <c r="AW43" s="163"/>
      <c r="AX43" s="163"/>
      <c r="AY43" s="163"/>
      <c r="AZ43" s="163"/>
      <c r="BA43" s="163"/>
      <c r="BB43" s="163">
        <f t="shared" si="8"/>
        <v>7</v>
      </c>
      <c r="BC43" s="164">
        <f t="shared" si="9"/>
        <v>1</v>
      </c>
      <c r="BD43" s="166">
        <f t="shared" si="10"/>
        <v>0</v>
      </c>
      <c r="BE43" s="164">
        <f t="shared" si="11"/>
        <v>0</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t="s">
        <v>559</v>
      </c>
      <c r="E44" s="162" t="s">
        <v>559</v>
      </c>
      <c r="F44" s="162" t="s">
        <v>559</v>
      </c>
      <c r="G44" s="162" t="s">
        <v>559</v>
      </c>
      <c r="H44" s="162" t="s">
        <v>559</v>
      </c>
      <c r="I44" s="162" t="s">
        <v>559</v>
      </c>
      <c r="J44" s="162" t="s">
        <v>559</v>
      </c>
      <c r="K44" s="162"/>
      <c r="L44" s="162" t="s">
        <v>559</v>
      </c>
      <c r="M44" s="163"/>
      <c r="N44" s="163"/>
      <c r="O44" s="163"/>
      <c r="P44" s="163"/>
      <c r="Q44" s="163"/>
      <c r="R44" s="163"/>
      <c r="S44" s="163"/>
      <c r="T44" s="163"/>
      <c r="U44" s="163"/>
      <c r="V44" s="163"/>
      <c r="W44" s="163"/>
      <c r="X44" s="163"/>
      <c r="Y44" s="162">
        <f t="shared" si="1"/>
        <v>8</v>
      </c>
      <c r="Z44" s="164">
        <f t="shared" si="2"/>
        <v>1</v>
      </c>
      <c r="AA44" s="165">
        <f t="shared" si="3"/>
        <v>0</v>
      </c>
      <c r="AB44" s="164">
        <f t="shared" si="4"/>
        <v>0</v>
      </c>
      <c r="AC44" s="166">
        <f t="shared" si="5"/>
        <v>0</v>
      </c>
      <c r="AD44" s="164">
        <f t="shared" si="6"/>
        <v>0</v>
      </c>
      <c r="AE44" s="160">
        <v>38.0</v>
      </c>
      <c r="AF44" s="161" t="str">
        <f t="shared" si="7"/>
        <v>Arianny  Tejada Guzmán</v>
      </c>
      <c r="AG44" s="162" t="s">
        <v>559</v>
      </c>
      <c r="AH44" s="162"/>
      <c r="AI44" s="162" t="s">
        <v>559</v>
      </c>
      <c r="AJ44" s="162" t="s">
        <v>559</v>
      </c>
      <c r="AK44" s="162" t="s">
        <v>559</v>
      </c>
      <c r="AL44" s="162" t="s">
        <v>559</v>
      </c>
      <c r="AM44" s="162" t="s">
        <v>559</v>
      </c>
      <c r="AN44" s="162" t="s">
        <v>559</v>
      </c>
      <c r="AO44" s="162"/>
      <c r="AP44" s="163"/>
      <c r="AQ44" s="163"/>
      <c r="AR44" s="163"/>
      <c r="AS44" s="163"/>
      <c r="AT44" s="163"/>
      <c r="AU44" s="163"/>
      <c r="AV44" s="163"/>
      <c r="AW44" s="163"/>
      <c r="AX44" s="163"/>
      <c r="AY44" s="163"/>
      <c r="AZ44" s="163"/>
      <c r="BA44" s="163"/>
      <c r="BB44" s="163">
        <f t="shared" si="8"/>
        <v>7</v>
      </c>
      <c r="BC44" s="164">
        <f t="shared" si="9"/>
        <v>1</v>
      </c>
      <c r="BD44" s="166">
        <f t="shared" si="10"/>
        <v>0</v>
      </c>
      <c r="BE44" s="164">
        <f t="shared" si="11"/>
        <v>0</v>
      </c>
      <c r="BF44" s="166">
        <f t="shared" si="12"/>
        <v>0</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t="s">
        <v>559</v>
      </c>
      <c r="E45" s="162" t="s">
        <v>559</v>
      </c>
      <c r="F45" s="162" t="s">
        <v>559</v>
      </c>
      <c r="G45" s="162" t="s">
        <v>559</v>
      </c>
      <c r="H45" s="162" t="s">
        <v>559</v>
      </c>
      <c r="I45" s="162" t="s">
        <v>559</v>
      </c>
      <c r="J45" s="162" t="s">
        <v>559</v>
      </c>
      <c r="K45" s="162"/>
      <c r="L45" s="162" t="s">
        <v>559</v>
      </c>
      <c r="M45" s="163"/>
      <c r="N45" s="163"/>
      <c r="O45" s="163"/>
      <c r="P45" s="163"/>
      <c r="Q45" s="163"/>
      <c r="R45" s="163"/>
      <c r="S45" s="163"/>
      <c r="T45" s="163"/>
      <c r="U45" s="163"/>
      <c r="V45" s="163"/>
      <c r="W45" s="163"/>
      <c r="X45" s="163"/>
      <c r="Y45" s="162">
        <f t="shared" si="1"/>
        <v>8</v>
      </c>
      <c r="Z45" s="164">
        <f t="shared" si="2"/>
        <v>1</v>
      </c>
      <c r="AA45" s="165">
        <f t="shared" si="3"/>
        <v>0</v>
      </c>
      <c r="AB45" s="164">
        <f t="shared" si="4"/>
        <v>0</v>
      </c>
      <c r="AC45" s="166">
        <f t="shared" si="5"/>
        <v>0</v>
      </c>
      <c r="AD45" s="164">
        <f t="shared" si="6"/>
        <v>0</v>
      </c>
      <c r="AE45" s="160">
        <v>39.0</v>
      </c>
      <c r="AF45" s="161" t="str">
        <f t="shared" si="7"/>
        <v>Jeilyn Aliah Tejada</v>
      </c>
      <c r="AG45" s="162" t="s">
        <v>559</v>
      </c>
      <c r="AH45" s="162"/>
      <c r="AI45" s="162" t="s">
        <v>578</v>
      </c>
      <c r="AJ45" s="162" t="s">
        <v>559</v>
      </c>
      <c r="AK45" s="162" t="s">
        <v>559</v>
      </c>
      <c r="AL45" s="162" t="s">
        <v>559</v>
      </c>
      <c r="AM45" s="162" t="s">
        <v>559</v>
      </c>
      <c r="AN45" s="162" t="s">
        <v>559</v>
      </c>
      <c r="AO45" s="162"/>
      <c r="AP45" s="163"/>
      <c r="AQ45" s="163"/>
      <c r="AR45" s="163"/>
      <c r="AS45" s="163"/>
      <c r="AT45" s="163"/>
      <c r="AU45" s="163"/>
      <c r="AV45" s="163"/>
      <c r="AW45" s="163"/>
      <c r="AX45" s="163"/>
      <c r="AY45" s="163"/>
      <c r="AZ45" s="163"/>
      <c r="BA45" s="163"/>
      <c r="BB45" s="163">
        <f t="shared" si="8"/>
        <v>7</v>
      </c>
      <c r="BC45" s="164">
        <f t="shared" si="9"/>
        <v>1</v>
      </c>
      <c r="BD45" s="166">
        <f t="shared" si="10"/>
        <v>0</v>
      </c>
      <c r="BE45" s="164">
        <f t="shared" si="11"/>
        <v>0</v>
      </c>
      <c r="BF45" s="166">
        <f t="shared" si="12"/>
        <v>1</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t="s">
        <v>559</v>
      </c>
      <c r="E46" s="162" t="s">
        <v>559</v>
      </c>
      <c r="F46" s="162" t="s">
        <v>559</v>
      </c>
      <c r="G46" s="162" t="s">
        <v>559</v>
      </c>
      <c r="H46" s="162" t="s">
        <v>559</v>
      </c>
      <c r="I46" s="162" t="s">
        <v>559</v>
      </c>
      <c r="J46" s="162" t="s">
        <v>559</v>
      </c>
      <c r="K46" s="162"/>
      <c r="L46" s="162" t="s">
        <v>559</v>
      </c>
      <c r="M46" s="163"/>
      <c r="N46" s="163"/>
      <c r="O46" s="163"/>
      <c r="P46" s="163"/>
      <c r="Q46" s="163"/>
      <c r="R46" s="163"/>
      <c r="S46" s="163"/>
      <c r="T46" s="163"/>
      <c r="U46" s="163"/>
      <c r="V46" s="163"/>
      <c r="W46" s="163"/>
      <c r="X46" s="163"/>
      <c r="Y46" s="162">
        <f t="shared" si="1"/>
        <v>8</v>
      </c>
      <c r="Z46" s="164">
        <f t="shared" si="2"/>
        <v>1</v>
      </c>
      <c r="AA46" s="165">
        <f t="shared" si="3"/>
        <v>0</v>
      </c>
      <c r="AB46" s="164">
        <f t="shared" si="4"/>
        <v>0</v>
      </c>
      <c r="AC46" s="166">
        <f t="shared" si="5"/>
        <v>0</v>
      </c>
      <c r="AD46" s="164">
        <f t="shared" si="6"/>
        <v>0</v>
      </c>
      <c r="AE46" s="160">
        <v>40.0</v>
      </c>
      <c r="AF46" s="161" t="str">
        <f t="shared" si="7"/>
        <v>Rosenny  Ureña Arias</v>
      </c>
      <c r="AG46" s="162" t="s">
        <v>559</v>
      </c>
      <c r="AH46" s="162"/>
      <c r="AI46" s="162" t="s">
        <v>559</v>
      </c>
      <c r="AJ46" s="162" t="s">
        <v>559</v>
      </c>
      <c r="AK46" s="162" t="s">
        <v>559</v>
      </c>
      <c r="AL46" s="162" t="s">
        <v>559</v>
      </c>
      <c r="AM46" s="162" t="s">
        <v>559</v>
      </c>
      <c r="AN46" s="162" t="s">
        <v>559</v>
      </c>
      <c r="AO46" s="162"/>
      <c r="AP46" s="163"/>
      <c r="AQ46" s="163"/>
      <c r="AR46" s="163"/>
      <c r="AS46" s="163"/>
      <c r="AT46" s="163"/>
      <c r="AU46" s="163"/>
      <c r="AV46" s="163"/>
      <c r="AW46" s="163"/>
      <c r="AX46" s="163"/>
      <c r="AY46" s="163"/>
      <c r="AZ46" s="163"/>
      <c r="BA46" s="163"/>
      <c r="BB46" s="163">
        <f t="shared" si="8"/>
        <v>7</v>
      </c>
      <c r="BC46" s="164">
        <f t="shared" si="9"/>
        <v>1</v>
      </c>
      <c r="BD46" s="166">
        <f t="shared" si="10"/>
        <v>0</v>
      </c>
      <c r="BE46" s="164">
        <f t="shared" si="11"/>
        <v>0</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t="s">
        <v>559</v>
      </c>
      <c r="E47" s="162" t="s">
        <v>559</v>
      </c>
      <c r="F47" s="162" t="s">
        <v>559</v>
      </c>
      <c r="G47" s="162" t="s">
        <v>559</v>
      </c>
      <c r="H47" s="162" t="s">
        <v>559</v>
      </c>
      <c r="I47" s="162" t="s">
        <v>559</v>
      </c>
      <c r="J47" s="162" t="s">
        <v>559</v>
      </c>
      <c r="K47" s="162"/>
      <c r="L47" s="162"/>
      <c r="M47" s="163"/>
      <c r="N47" s="163"/>
      <c r="O47" s="163"/>
      <c r="P47" s="163"/>
      <c r="Q47" s="163"/>
      <c r="R47" s="163"/>
      <c r="S47" s="163"/>
      <c r="T47" s="163"/>
      <c r="U47" s="163"/>
      <c r="V47" s="163"/>
      <c r="W47" s="163"/>
      <c r="X47" s="163"/>
      <c r="Y47" s="162">
        <f t="shared" si="1"/>
        <v>7</v>
      </c>
      <c r="Z47" s="164">
        <f t="shared" si="2"/>
        <v>0.875</v>
      </c>
      <c r="AA47" s="165">
        <f t="shared" si="3"/>
        <v>0</v>
      </c>
      <c r="AB47" s="164">
        <f t="shared" si="4"/>
        <v>0</v>
      </c>
      <c r="AC47" s="166">
        <f t="shared" si="5"/>
        <v>0</v>
      </c>
      <c r="AD47" s="164">
        <f t="shared" si="6"/>
        <v>0</v>
      </c>
      <c r="AE47" s="160">
        <v>41.0</v>
      </c>
      <c r="AF47" s="161" t="str">
        <f t="shared" si="7"/>
        <v>Jonathan  De Jesús Valerio Felipe</v>
      </c>
      <c r="AG47" s="162" t="s">
        <v>559</v>
      </c>
      <c r="AH47" s="162"/>
      <c r="AI47" s="162" t="s">
        <v>559</v>
      </c>
      <c r="AJ47" s="162" t="s">
        <v>559</v>
      </c>
      <c r="AK47" s="162" t="s">
        <v>559</v>
      </c>
      <c r="AL47" s="162" t="s">
        <v>559</v>
      </c>
      <c r="AM47" s="162" t="s">
        <v>559</v>
      </c>
      <c r="AN47" s="162" t="s">
        <v>559</v>
      </c>
      <c r="AO47" s="162"/>
      <c r="AP47" s="163"/>
      <c r="AQ47" s="163"/>
      <c r="AR47" s="163"/>
      <c r="AS47" s="163"/>
      <c r="AT47" s="163"/>
      <c r="AU47" s="163"/>
      <c r="AV47" s="163"/>
      <c r="AW47" s="163"/>
      <c r="AX47" s="163"/>
      <c r="AY47" s="163"/>
      <c r="AZ47" s="163"/>
      <c r="BA47" s="163"/>
      <c r="BB47" s="163">
        <f t="shared" si="8"/>
        <v>7</v>
      </c>
      <c r="BC47" s="164">
        <f t="shared" si="9"/>
        <v>1</v>
      </c>
      <c r="BD47" s="166">
        <f t="shared" si="10"/>
        <v>0</v>
      </c>
      <c r="BE47" s="164">
        <f t="shared" si="11"/>
        <v>0</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t="s">
        <v>559</v>
      </c>
      <c r="E48" s="162" t="s">
        <v>559</v>
      </c>
      <c r="F48" s="162" t="s">
        <v>559</v>
      </c>
      <c r="G48" s="162" t="s">
        <v>559</v>
      </c>
      <c r="H48" s="162" t="s">
        <v>559</v>
      </c>
      <c r="I48" s="162" t="s">
        <v>559</v>
      </c>
      <c r="J48" s="162" t="s">
        <v>559</v>
      </c>
      <c r="K48" s="162"/>
      <c r="L48" s="162" t="s">
        <v>559</v>
      </c>
      <c r="M48" s="163"/>
      <c r="N48" s="163"/>
      <c r="O48" s="163"/>
      <c r="P48" s="163"/>
      <c r="Q48" s="163"/>
      <c r="R48" s="163"/>
      <c r="S48" s="163"/>
      <c r="T48" s="163"/>
      <c r="U48" s="163"/>
      <c r="V48" s="163"/>
      <c r="W48" s="163"/>
      <c r="X48" s="163"/>
      <c r="Y48" s="162">
        <f t="shared" si="1"/>
        <v>8</v>
      </c>
      <c r="Z48" s="164">
        <f t="shared" si="2"/>
        <v>1</v>
      </c>
      <c r="AA48" s="165">
        <f t="shared" si="3"/>
        <v>0</v>
      </c>
      <c r="AB48" s="164">
        <f t="shared" si="4"/>
        <v>0</v>
      </c>
      <c r="AC48" s="166">
        <f t="shared" si="5"/>
        <v>0</v>
      </c>
      <c r="AD48" s="164">
        <f t="shared" si="6"/>
        <v>0</v>
      </c>
      <c r="AE48" s="160">
        <v>42.0</v>
      </c>
      <c r="AF48" s="161" t="str">
        <f t="shared" si="7"/>
        <v>Crisleydi  Turbí</v>
      </c>
      <c r="AG48" s="162" t="s">
        <v>559</v>
      </c>
      <c r="AH48" s="162"/>
      <c r="AI48" s="162" t="s">
        <v>559</v>
      </c>
      <c r="AJ48" s="162" t="s">
        <v>559</v>
      </c>
      <c r="AK48" s="162" t="s">
        <v>559</v>
      </c>
      <c r="AL48" s="162" t="s">
        <v>559</v>
      </c>
      <c r="AM48" s="162" t="s">
        <v>559</v>
      </c>
      <c r="AN48" s="162" t="s">
        <v>559</v>
      </c>
      <c r="AO48" s="162"/>
      <c r="AP48" s="163"/>
      <c r="AQ48" s="163"/>
      <c r="AR48" s="163"/>
      <c r="AS48" s="163"/>
      <c r="AT48" s="163"/>
      <c r="AU48" s="163"/>
      <c r="AV48" s="163"/>
      <c r="AW48" s="163"/>
      <c r="AX48" s="163"/>
      <c r="AY48" s="163"/>
      <c r="AZ48" s="163"/>
      <c r="BA48" s="163"/>
      <c r="BB48" s="163">
        <f t="shared" si="8"/>
        <v>7</v>
      </c>
      <c r="BC48" s="164">
        <f t="shared" si="9"/>
        <v>1</v>
      </c>
      <c r="BD48" s="166">
        <f t="shared" si="10"/>
        <v>0</v>
      </c>
      <c r="BE48" s="164">
        <f t="shared" si="11"/>
        <v>0</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t="s">
        <v>559</v>
      </c>
      <c r="E49" s="162" t="s">
        <v>559</v>
      </c>
      <c r="F49" s="162" t="s">
        <v>559</v>
      </c>
      <c r="G49" s="162" t="s">
        <v>559</v>
      </c>
      <c r="H49" s="162" t="s">
        <v>559</v>
      </c>
      <c r="I49" s="162" t="s">
        <v>559</v>
      </c>
      <c r="J49" s="162" t="s">
        <v>579</v>
      </c>
      <c r="K49" s="162"/>
      <c r="L49" s="162" t="s">
        <v>559</v>
      </c>
      <c r="M49" s="163"/>
      <c r="N49" s="163"/>
      <c r="O49" s="163"/>
      <c r="P49" s="163"/>
      <c r="Q49" s="163"/>
      <c r="R49" s="163"/>
      <c r="S49" s="163"/>
      <c r="T49" s="163"/>
      <c r="U49" s="163"/>
      <c r="V49" s="163"/>
      <c r="W49" s="163"/>
      <c r="X49" s="163"/>
      <c r="Y49" s="162">
        <f t="shared" si="1"/>
        <v>7</v>
      </c>
      <c r="Z49" s="164">
        <f t="shared" si="2"/>
        <v>0.875</v>
      </c>
      <c r="AA49" s="165">
        <f t="shared" si="3"/>
        <v>1</v>
      </c>
      <c r="AB49" s="164">
        <f t="shared" si="4"/>
        <v>0.125</v>
      </c>
      <c r="AC49" s="166">
        <f t="shared" si="5"/>
        <v>0</v>
      </c>
      <c r="AD49" s="164">
        <f t="shared" si="6"/>
        <v>0</v>
      </c>
      <c r="AE49" s="160">
        <v>43.0</v>
      </c>
      <c r="AF49" s="161" t="str">
        <f t="shared" si="7"/>
        <v>Jhoangel Rafael Vargas Ulloa</v>
      </c>
      <c r="AG49" s="162" t="s">
        <v>559</v>
      </c>
      <c r="AH49" s="162"/>
      <c r="AI49" s="162" t="s">
        <v>559</v>
      </c>
      <c r="AJ49" s="162" t="s">
        <v>559</v>
      </c>
      <c r="AK49" s="162" t="s">
        <v>559</v>
      </c>
      <c r="AL49" s="162" t="s">
        <v>559</v>
      </c>
      <c r="AM49" s="162" t="s">
        <v>559</v>
      </c>
      <c r="AN49" s="162" t="s">
        <v>559</v>
      </c>
      <c r="AO49" s="162"/>
      <c r="AP49" s="163"/>
      <c r="AQ49" s="163"/>
      <c r="AR49" s="163"/>
      <c r="AS49" s="163"/>
      <c r="AT49" s="163"/>
      <c r="AU49" s="163"/>
      <c r="AV49" s="163"/>
      <c r="AW49" s="163"/>
      <c r="AX49" s="163"/>
      <c r="AY49" s="163"/>
      <c r="AZ49" s="163"/>
      <c r="BA49" s="163"/>
      <c r="BB49" s="163">
        <f t="shared" si="8"/>
        <v>7</v>
      </c>
      <c r="BC49" s="164">
        <f t="shared" si="9"/>
        <v>1</v>
      </c>
      <c r="BD49" s="166">
        <f t="shared" si="10"/>
        <v>0</v>
      </c>
      <c r="BE49" s="164">
        <f t="shared" si="11"/>
        <v>0</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t="s">
        <v>559</v>
      </c>
      <c r="E50" s="162" t="s">
        <v>559</v>
      </c>
      <c r="F50" s="162" t="s">
        <v>559</v>
      </c>
      <c r="G50" s="162" t="s">
        <v>559</v>
      </c>
      <c r="H50" s="162" t="s">
        <v>559</v>
      </c>
      <c r="I50" s="162" t="s">
        <v>559</v>
      </c>
      <c r="J50" s="162" t="s">
        <v>559</v>
      </c>
      <c r="K50" s="162"/>
      <c r="L50" s="162" t="s">
        <v>559</v>
      </c>
      <c r="M50" s="163"/>
      <c r="N50" s="163"/>
      <c r="O50" s="163"/>
      <c r="P50" s="163"/>
      <c r="Q50" s="163"/>
      <c r="R50" s="163"/>
      <c r="S50" s="163"/>
      <c r="T50" s="163"/>
      <c r="U50" s="163"/>
      <c r="V50" s="163"/>
      <c r="W50" s="163"/>
      <c r="X50" s="163"/>
      <c r="Y50" s="162">
        <f t="shared" si="1"/>
        <v>8</v>
      </c>
      <c r="Z50" s="164">
        <f t="shared" si="2"/>
        <v>1</v>
      </c>
      <c r="AA50" s="165">
        <f t="shared" si="3"/>
        <v>0</v>
      </c>
      <c r="AB50" s="164">
        <f t="shared" si="4"/>
        <v>0</v>
      </c>
      <c r="AC50" s="166">
        <f t="shared" si="5"/>
        <v>0</v>
      </c>
      <c r="AD50" s="164">
        <f t="shared" si="6"/>
        <v>0</v>
      </c>
      <c r="AE50" s="160">
        <v>44.0</v>
      </c>
      <c r="AF50" s="161" t="str">
        <f t="shared" si="7"/>
        <v>Leslie  Cruz Espinal</v>
      </c>
      <c r="AG50" s="162" t="s">
        <v>559</v>
      </c>
      <c r="AH50" s="162"/>
      <c r="AI50" s="162" t="s">
        <v>559</v>
      </c>
      <c r="AJ50" s="162" t="s">
        <v>559</v>
      </c>
      <c r="AK50" s="162" t="s">
        <v>559</v>
      </c>
      <c r="AL50" s="162" t="s">
        <v>559</v>
      </c>
      <c r="AM50" s="162" t="s">
        <v>559</v>
      </c>
      <c r="AN50" s="162" t="s">
        <v>559</v>
      </c>
      <c r="AO50" s="162"/>
      <c r="AP50" s="163"/>
      <c r="AQ50" s="163"/>
      <c r="AR50" s="163"/>
      <c r="AS50" s="163"/>
      <c r="AT50" s="163"/>
      <c r="AU50" s="163"/>
      <c r="AV50" s="163"/>
      <c r="AW50" s="163"/>
      <c r="AX50" s="163"/>
      <c r="AY50" s="163"/>
      <c r="AZ50" s="163"/>
      <c r="BA50" s="163"/>
      <c r="BB50" s="163">
        <f t="shared" si="8"/>
        <v>7</v>
      </c>
      <c r="BC50" s="164">
        <f t="shared" si="9"/>
        <v>1</v>
      </c>
      <c r="BD50" s="166">
        <f t="shared" si="10"/>
        <v>0</v>
      </c>
      <c r="BE50" s="164">
        <f t="shared" si="11"/>
        <v>0</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ESTUDI'!N53</f>
        <v/>
      </c>
      <c r="B51" s="160">
        <v>45.0</v>
      </c>
      <c r="C51" s="161" t="str">
        <f>'3A 2025 - 2026 DATOS DEL ESTUDI'!B48</f>
        <v/>
      </c>
      <c r="D51" s="162"/>
      <c r="E51" s="162"/>
      <c r="F51" s="163"/>
      <c r="G51" s="162"/>
      <c r="H51" s="162"/>
      <c r="I51" s="162"/>
      <c r="J51" s="162"/>
      <c r="K51" s="162"/>
      <c r="L51" s="162"/>
      <c r="M51" s="163"/>
      <c r="N51" s="163"/>
      <c r="O51" s="163"/>
      <c r="P51" s="163"/>
      <c r="Q51" s="163"/>
      <c r="R51" s="163"/>
      <c r="S51" s="163"/>
      <c r="T51" s="163"/>
      <c r="U51" s="163"/>
      <c r="V51" s="163"/>
      <c r="W51" s="163"/>
      <c r="X51" s="163"/>
      <c r="Y51" s="162">
        <f t="shared" si="1"/>
        <v>0</v>
      </c>
      <c r="Z51" s="164">
        <f t="shared" si="2"/>
        <v>0</v>
      </c>
      <c r="AA51" s="165">
        <f t="shared" si="3"/>
        <v>0</v>
      </c>
      <c r="AB51" s="164">
        <f t="shared" si="4"/>
        <v>0</v>
      </c>
      <c r="AC51" s="166">
        <f t="shared" si="5"/>
        <v>0</v>
      </c>
      <c r="AD51" s="164">
        <f t="shared" si="6"/>
        <v>0</v>
      </c>
      <c r="AE51" s="160">
        <v>45.0</v>
      </c>
      <c r="AF51" s="161" t="str">
        <f t="shared" si="7"/>
        <v/>
      </c>
      <c r="AG51" s="162"/>
      <c r="AH51" s="162"/>
      <c r="AI51" s="162"/>
      <c r="AJ51" s="162"/>
      <c r="AK51" s="163"/>
      <c r="AL51" s="163"/>
      <c r="AM51" s="162"/>
      <c r="AN51" s="162"/>
      <c r="AO51" s="162"/>
      <c r="AP51" s="163"/>
      <c r="AQ51" s="163"/>
      <c r="AR51" s="163"/>
      <c r="AS51" s="163"/>
      <c r="AT51" s="163"/>
      <c r="AU51" s="163"/>
      <c r="AV51" s="163"/>
      <c r="AW51" s="163"/>
      <c r="AX51" s="163"/>
      <c r="AY51" s="163"/>
      <c r="AZ51" s="163"/>
      <c r="BA51" s="163"/>
      <c r="BB51" s="163">
        <f t="shared" si="8"/>
        <v>0</v>
      </c>
      <c r="BC51" s="164">
        <f t="shared" si="9"/>
        <v>0</v>
      </c>
      <c r="BD51" s="166">
        <f t="shared" si="10"/>
        <v>0</v>
      </c>
      <c r="BE51" s="164">
        <f t="shared" si="11"/>
        <v>0</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ALEF327!$BN$7:$BN$16</formula1>
    </dataValidation>
    <dataValidation type="list" allowBlank="1" showErrorMessage="1" sqref="F3 AI3">
      <formula1>ALEF327!$BO$7:$BO$18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563</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ALEF327!H2</f>
        <v>RAQUEL BLANCO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577</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560</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v>3.0</v>
      </c>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v>7.0</v>
      </c>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v>3.0</v>
      </c>
      <c r="E6" s="157">
        <v>5.0</v>
      </c>
      <c r="F6" s="157">
        <v>10.0</v>
      </c>
      <c r="G6" s="157">
        <v>12.0</v>
      </c>
      <c r="H6" s="157">
        <v>17.0</v>
      </c>
      <c r="I6" s="157"/>
      <c r="J6" s="157"/>
      <c r="K6" s="157"/>
      <c r="L6" s="157"/>
      <c r="M6" s="157"/>
      <c r="N6" s="157"/>
      <c r="O6" s="157"/>
      <c r="P6" s="157"/>
      <c r="Q6" s="157"/>
      <c r="R6" s="157"/>
      <c r="S6" s="157"/>
      <c r="T6" s="157"/>
      <c r="U6" s="157"/>
      <c r="V6" s="157"/>
      <c r="W6" s="157"/>
      <c r="X6" s="157"/>
      <c r="Y6" s="43"/>
      <c r="Z6" s="43"/>
      <c r="AA6" s="43"/>
      <c r="AB6" s="43"/>
      <c r="AC6" s="43"/>
      <c r="AD6" s="43"/>
      <c r="AE6" s="22" t="s">
        <v>555</v>
      </c>
      <c r="AF6" s="157" t="s">
        <v>554</v>
      </c>
      <c r="AG6" s="157">
        <v>7.0</v>
      </c>
      <c r="AH6" s="157">
        <v>9.0</v>
      </c>
      <c r="AI6" s="157">
        <v>14.0</v>
      </c>
      <c r="AJ6" s="157">
        <v>16.0</v>
      </c>
      <c r="AK6" s="157">
        <v>21.0</v>
      </c>
      <c r="AL6" s="157">
        <v>23.0</v>
      </c>
      <c r="AM6" s="157">
        <v>28.0</v>
      </c>
      <c r="AN6" s="157">
        <v>30.0</v>
      </c>
      <c r="AO6" s="157"/>
      <c r="AP6" s="157"/>
      <c r="AQ6" s="157"/>
      <c r="AR6" s="157"/>
      <c r="AS6" s="157"/>
      <c r="AT6" s="157"/>
      <c r="AU6" s="157"/>
      <c r="AV6" s="157"/>
      <c r="AW6" s="157"/>
      <c r="AX6" s="157"/>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t="s">
        <v>559</v>
      </c>
      <c r="E7" s="162"/>
      <c r="F7" s="162" t="s">
        <v>559</v>
      </c>
      <c r="G7" s="162" t="s">
        <v>559</v>
      </c>
      <c r="H7" s="163"/>
      <c r="I7" s="163"/>
      <c r="J7" s="163"/>
      <c r="K7" s="163"/>
      <c r="L7" s="163"/>
      <c r="M7" s="163"/>
      <c r="N7" s="163"/>
      <c r="O7" s="163"/>
      <c r="P7" s="163"/>
      <c r="Q7" s="163"/>
      <c r="R7" s="163"/>
      <c r="S7" s="163"/>
      <c r="T7" s="163"/>
      <c r="U7" s="163"/>
      <c r="V7" s="163"/>
      <c r="W7" s="163"/>
      <c r="X7" s="163"/>
      <c r="Y7" s="162">
        <f t="shared" ref="Y7:Y51" si="1">IFERROR(COUNTIF(D7:X7,"P")+COUNTIF(D7:X7,"e")+COUNTIF(D7:X7,"t")-INT(COUNTIF(D7:X7,"e")/3)-INT(COUNTIF(D7:X7,"t")/3),"")</f>
        <v>3</v>
      </c>
      <c r="Z7" s="164">
        <f t="shared" ref="Z7:Z51" si="2">IFERROR((Y7/$Z$4),"")</f>
        <v>1</v>
      </c>
      <c r="AA7" s="165">
        <f t="shared" ref="AA7:AA51" si="3">IFERROR(COUNTIF(D7:X7,"A"),"")</f>
        <v>0</v>
      </c>
      <c r="AB7" s="164">
        <f t="shared" ref="AB7:AB51" si="4">IFERROR((AA7/$Z$4),"")</f>
        <v>0</v>
      </c>
      <c r="AC7" s="166">
        <f t="shared" ref="AC7:AC51" si="5">IFERROR(COUNTIF(D7:X7,"E"),"")</f>
        <v>0</v>
      </c>
      <c r="AD7" s="164">
        <f t="shared" ref="AD7:AD51" si="6">IFERROR((AC7/$Z$4),"")</f>
        <v>0</v>
      </c>
      <c r="AE7" s="160">
        <v>1.0</v>
      </c>
      <c r="AF7" s="161" t="str">
        <f t="shared" ref="AF7:AF51" si="7">C7</f>
        <v>Jadiel De Jesús Acosta Peña</v>
      </c>
      <c r="AG7" s="162" t="s">
        <v>559</v>
      </c>
      <c r="AH7" s="162" t="s">
        <v>559</v>
      </c>
      <c r="AI7" s="162" t="s">
        <v>559</v>
      </c>
      <c r="AJ7" s="162" t="s">
        <v>559</v>
      </c>
      <c r="AK7" s="162"/>
      <c r="AL7" s="162" t="s">
        <v>559</v>
      </c>
      <c r="AM7" s="162" t="s">
        <v>559</v>
      </c>
      <c r="AN7" s="162" t="s">
        <v>559</v>
      </c>
      <c r="AO7" s="163"/>
      <c r="AP7" s="163"/>
      <c r="AQ7" s="163"/>
      <c r="AR7" s="163"/>
      <c r="AS7" s="163"/>
      <c r="AT7" s="163"/>
      <c r="AU7" s="163"/>
      <c r="AV7" s="163"/>
      <c r="AW7" s="163"/>
      <c r="AX7" s="163"/>
      <c r="AY7" s="163"/>
      <c r="AZ7" s="163"/>
      <c r="BA7" s="163"/>
      <c r="BB7" s="163">
        <f t="shared" ref="BB7:BB51" si="8">IFERROR(COUNTIF(AG7:BA7,"P")+COUNTIF(AG7:BA7,"e")+COUNTIF(AG7:BA7,"t")-INT(COUNTIF(AG7:BA7,"e")/3)-INT(COUNTIF(AG7:BA7,"t")/3),"")</f>
        <v>7</v>
      </c>
      <c r="BC7" s="164">
        <f t="shared" ref="BC7:BC51" si="9">IFERROR(BB7/$BC$4,"")</f>
        <v>1</v>
      </c>
      <c r="BD7" s="166">
        <f t="shared" ref="BD7:BD51" si="10">IFERROR(COUNTIF(AG7:BA7,"A"),"")</f>
        <v>0</v>
      </c>
      <c r="BE7" s="164">
        <f t="shared" ref="BE7:BE51" si="11">IFERROR((BD7/$BC$4),"")</f>
        <v>0</v>
      </c>
      <c r="BF7" s="166">
        <f t="shared" ref="BF7:BF51" si="12">IFERROR(COUNTIF(AG7:BA7,"E"),"")</f>
        <v>0</v>
      </c>
      <c r="BG7" s="167">
        <f>IFERROR((BF7/$BC$4),"")</f>
        <v>0</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t="s">
        <v>559</v>
      </c>
      <c r="E8" s="162"/>
      <c r="F8" s="162" t="s">
        <v>559</v>
      </c>
      <c r="G8" s="162" t="s">
        <v>559</v>
      </c>
      <c r="H8" s="163"/>
      <c r="I8" s="163"/>
      <c r="J8" s="163"/>
      <c r="K8" s="163"/>
      <c r="L8" s="163"/>
      <c r="M8" s="163"/>
      <c r="N8" s="163"/>
      <c r="O8" s="163"/>
      <c r="P8" s="163"/>
      <c r="Q8" s="163"/>
      <c r="R8" s="163"/>
      <c r="S8" s="163"/>
      <c r="T8" s="163"/>
      <c r="U8" s="163"/>
      <c r="V8" s="163"/>
      <c r="W8" s="163"/>
      <c r="X8" s="163"/>
      <c r="Y8" s="162">
        <f t="shared" si="1"/>
        <v>3</v>
      </c>
      <c r="Z8" s="164">
        <f t="shared" si="2"/>
        <v>1</v>
      </c>
      <c r="AA8" s="165">
        <f t="shared" si="3"/>
        <v>0</v>
      </c>
      <c r="AB8" s="164">
        <f t="shared" si="4"/>
        <v>0</v>
      </c>
      <c r="AC8" s="166">
        <f t="shared" si="5"/>
        <v>0</v>
      </c>
      <c r="AD8" s="164">
        <f t="shared" si="6"/>
        <v>0</v>
      </c>
      <c r="AE8" s="160">
        <v>2.0</v>
      </c>
      <c r="AF8" s="161" t="str">
        <f t="shared" si="7"/>
        <v>Daniel  Elía Almonte Martínez</v>
      </c>
      <c r="AG8" s="162" t="s">
        <v>559</v>
      </c>
      <c r="AH8" s="162" t="s">
        <v>559</v>
      </c>
      <c r="AI8" s="162" t="s">
        <v>559</v>
      </c>
      <c r="AJ8" s="162" t="s">
        <v>559</v>
      </c>
      <c r="AK8" s="162"/>
      <c r="AL8" s="162" t="s">
        <v>559</v>
      </c>
      <c r="AM8" s="162" t="s">
        <v>559</v>
      </c>
      <c r="AN8" s="162" t="s">
        <v>559</v>
      </c>
      <c r="AO8" s="163"/>
      <c r="AP8" s="163"/>
      <c r="AQ8" s="163"/>
      <c r="AR8" s="163"/>
      <c r="AS8" s="163"/>
      <c r="AT8" s="163"/>
      <c r="AU8" s="163"/>
      <c r="AV8" s="163"/>
      <c r="AW8" s="163"/>
      <c r="AX8" s="163"/>
      <c r="AY8" s="163"/>
      <c r="AZ8" s="163"/>
      <c r="BA8" s="163"/>
      <c r="BB8" s="163">
        <f t="shared" si="8"/>
        <v>7</v>
      </c>
      <c r="BC8" s="164">
        <f t="shared" si="9"/>
        <v>1</v>
      </c>
      <c r="BD8" s="166">
        <f t="shared" si="10"/>
        <v>0</v>
      </c>
      <c r="BE8" s="164">
        <f t="shared" si="11"/>
        <v>0</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t="s">
        <v>579</v>
      </c>
      <c r="E9" s="162"/>
      <c r="F9" s="162" t="s">
        <v>559</v>
      </c>
      <c r="G9" s="162" t="s">
        <v>559</v>
      </c>
      <c r="H9" s="163"/>
      <c r="I9" s="163"/>
      <c r="J9" s="163"/>
      <c r="K9" s="163"/>
      <c r="L9" s="163"/>
      <c r="M9" s="163"/>
      <c r="N9" s="163"/>
      <c r="O9" s="163"/>
      <c r="P9" s="163"/>
      <c r="Q9" s="163"/>
      <c r="R9" s="163"/>
      <c r="S9" s="163"/>
      <c r="T9" s="163"/>
      <c r="U9" s="163"/>
      <c r="V9" s="163"/>
      <c r="W9" s="163"/>
      <c r="X9" s="163"/>
      <c r="Y9" s="162">
        <f t="shared" si="1"/>
        <v>2</v>
      </c>
      <c r="Z9" s="164">
        <f t="shared" si="2"/>
        <v>0.6666666667</v>
      </c>
      <c r="AA9" s="165">
        <f t="shared" si="3"/>
        <v>1</v>
      </c>
      <c r="AB9" s="164">
        <f t="shared" si="4"/>
        <v>0.3333333333</v>
      </c>
      <c r="AC9" s="166">
        <f t="shared" si="5"/>
        <v>0</v>
      </c>
      <c r="AD9" s="164">
        <f t="shared" si="6"/>
        <v>0</v>
      </c>
      <c r="AE9" s="160">
        <v>3.0</v>
      </c>
      <c r="AF9" s="161" t="str">
        <f t="shared" si="7"/>
        <v>Isaac  Ángeles Liriano</v>
      </c>
      <c r="AG9" s="162" t="s">
        <v>559</v>
      </c>
      <c r="AH9" s="162" t="s">
        <v>579</v>
      </c>
      <c r="AI9" s="162" t="s">
        <v>559</v>
      </c>
      <c r="AJ9" s="162" t="s">
        <v>559</v>
      </c>
      <c r="AK9" s="162"/>
      <c r="AL9" s="162" t="s">
        <v>559</v>
      </c>
      <c r="AM9" s="162" t="s">
        <v>559</v>
      </c>
      <c r="AN9" s="162" t="s">
        <v>559</v>
      </c>
      <c r="AO9" s="163"/>
      <c r="AP9" s="163"/>
      <c r="AQ9" s="163"/>
      <c r="AR9" s="163"/>
      <c r="AS9" s="163"/>
      <c r="AT9" s="163"/>
      <c r="AU9" s="163"/>
      <c r="AV9" s="163"/>
      <c r="AW9" s="163"/>
      <c r="AX9" s="163"/>
      <c r="AY9" s="163"/>
      <c r="AZ9" s="163"/>
      <c r="BA9" s="163"/>
      <c r="BB9" s="163">
        <f t="shared" si="8"/>
        <v>6</v>
      </c>
      <c r="BC9" s="164">
        <f t="shared" si="9"/>
        <v>0.8571428571</v>
      </c>
      <c r="BD9" s="166">
        <f t="shared" si="10"/>
        <v>1</v>
      </c>
      <c r="BE9" s="164">
        <f t="shared" si="11"/>
        <v>0.1428571429</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t="s">
        <v>559</v>
      </c>
      <c r="E10" s="162"/>
      <c r="F10" s="162" t="s">
        <v>559</v>
      </c>
      <c r="G10" s="162" t="s">
        <v>559</v>
      </c>
      <c r="H10" s="163"/>
      <c r="I10" s="163"/>
      <c r="J10" s="163"/>
      <c r="K10" s="163"/>
      <c r="L10" s="163"/>
      <c r="M10" s="163"/>
      <c r="N10" s="163"/>
      <c r="O10" s="163"/>
      <c r="P10" s="163"/>
      <c r="Q10" s="163"/>
      <c r="R10" s="163"/>
      <c r="S10" s="163"/>
      <c r="T10" s="163"/>
      <c r="U10" s="163"/>
      <c r="V10" s="163"/>
      <c r="W10" s="163"/>
      <c r="X10" s="163"/>
      <c r="Y10" s="162">
        <f t="shared" si="1"/>
        <v>3</v>
      </c>
      <c r="Z10" s="164">
        <f t="shared" si="2"/>
        <v>1</v>
      </c>
      <c r="AA10" s="165">
        <f t="shared" si="3"/>
        <v>0</v>
      </c>
      <c r="AB10" s="164">
        <f t="shared" si="4"/>
        <v>0</v>
      </c>
      <c r="AC10" s="166">
        <f t="shared" si="5"/>
        <v>0</v>
      </c>
      <c r="AD10" s="164">
        <f t="shared" si="6"/>
        <v>0</v>
      </c>
      <c r="AE10" s="160">
        <v>4.0</v>
      </c>
      <c r="AF10" s="161" t="str">
        <f t="shared" si="7"/>
        <v>Melaniee  Aquino  Estrella</v>
      </c>
      <c r="AG10" s="162" t="s">
        <v>579</v>
      </c>
      <c r="AH10" s="162" t="s">
        <v>559</v>
      </c>
      <c r="AI10" s="162" t="s">
        <v>559</v>
      </c>
      <c r="AJ10" s="162" t="s">
        <v>559</v>
      </c>
      <c r="AK10" s="162"/>
      <c r="AL10" s="162" t="s">
        <v>559</v>
      </c>
      <c r="AM10" s="162" t="s">
        <v>559</v>
      </c>
      <c r="AN10" s="162" t="s">
        <v>559</v>
      </c>
      <c r="AO10" s="163"/>
      <c r="AP10" s="163"/>
      <c r="AQ10" s="163"/>
      <c r="AR10" s="163"/>
      <c r="AS10" s="163"/>
      <c r="AT10" s="163"/>
      <c r="AU10" s="163"/>
      <c r="AV10" s="163"/>
      <c r="AW10" s="163"/>
      <c r="AX10" s="163"/>
      <c r="AY10" s="163"/>
      <c r="AZ10" s="163"/>
      <c r="BA10" s="163"/>
      <c r="BB10" s="163">
        <f t="shared" si="8"/>
        <v>6</v>
      </c>
      <c r="BC10" s="164">
        <f t="shared" si="9"/>
        <v>0.8571428571</v>
      </c>
      <c r="BD10" s="166">
        <f t="shared" si="10"/>
        <v>1</v>
      </c>
      <c r="BE10" s="164">
        <f t="shared" si="11"/>
        <v>0.1428571429</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t="s">
        <v>559</v>
      </c>
      <c r="E11" s="162"/>
      <c r="F11" s="162" t="s">
        <v>559</v>
      </c>
      <c r="G11" s="162"/>
      <c r="H11" s="163"/>
      <c r="I11" s="163"/>
      <c r="J11" s="163"/>
      <c r="K11" s="163"/>
      <c r="L11" s="163"/>
      <c r="M11" s="163"/>
      <c r="N11" s="163"/>
      <c r="O11" s="163"/>
      <c r="P11" s="163"/>
      <c r="Q11" s="163"/>
      <c r="R11" s="163"/>
      <c r="S11" s="163"/>
      <c r="T11" s="163"/>
      <c r="U11" s="163"/>
      <c r="V11" s="163"/>
      <c r="W11" s="163"/>
      <c r="X11" s="163"/>
      <c r="Y11" s="162">
        <f t="shared" si="1"/>
        <v>2</v>
      </c>
      <c r="Z11" s="164">
        <f t="shared" si="2"/>
        <v>0.6666666667</v>
      </c>
      <c r="AA11" s="165">
        <f t="shared" si="3"/>
        <v>0</v>
      </c>
      <c r="AB11" s="164">
        <f t="shared" si="4"/>
        <v>0</v>
      </c>
      <c r="AC11" s="166">
        <f t="shared" si="5"/>
        <v>0</v>
      </c>
      <c r="AD11" s="164">
        <f t="shared" si="6"/>
        <v>0</v>
      </c>
      <c r="AE11" s="160">
        <v>5.0</v>
      </c>
      <c r="AF11" s="161" t="str">
        <f t="shared" si="7"/>
        <v>Jennifer  Asenjo  De Los Santos TRANSFERIDA 10/12/25</v>
      </c>
      <c r="AG11" s="162"/>
      <c r="AH11" s="162"/>
      <c r="AI11" s="162"/>
      <c r="AJ11" s="162"/>
      <c r="AK11" s="162"/>
      <c r="AL11" s="162"/>
      <c r="AM11" s="162"/>
      <c r="AN11" s="163"/>
      <c r="AO11" s="163"/>
      <c r="AP11" s="163"/>
      <c r="AQ11" s="163"/>
      <c r="AR11" s="163"/>
      <c r="AS11" s="163"/>
      <c r="AT11" s="163"/>
      <c r="AU11" s="163"/>
      <c r="AV11" s="163"/>
      <c r="AW11" s="163"/>
      <c r="AX11" s="163"/>
      <c r="AY11" s="163"/>
      <c r="AZ11" s="163"/>
      <c r="BA11" s="163"/>
      <c r="BB11" s="163">
        <f t="shared" si="8"/>
        <v>0</v>
      </c>
      <c r="BC11" s="164">
        <f t="shared" si="9"/>
        <v>0</v>
      </c>
      <c r="BD11" s="166">
        <f t="shared" si="10"/>
        <v>0</v>
      </c>
      <c r="BE11" s="164">
        <f t="shared" si="11"/>
        <v>0</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t="s">
        <v>559</v>
      </c>
      <c r="E12" s="162"/>
      <c r="F12" s="162" t="s">
        <v>559</v>
      </c>
      <c r="G12" s="162" t="s">
        <v>559</v>
      </c>
      <c r="H12" s="163"/>
      <c r="I12" s="163"/>
      <c r="J12" s="163"/>
      <c r="K12" s="163"/>
      <c r="L12" s="163"/>
      <c r="M12" s="163"/>
      <c r="N12" s="163"/>
      <c r="O12" s="163"/>
      <c r="P12" s="163"/>
      <c r="Q12" s="163"/>
      <c r="R12" s="163"/>
      <c r="S12" s="163"/>
      <c r="T12" s="163"/>
      <c r="U12" s="163"/>
      <c r="V12" s="163"/>
      <c r="W12" s="163"/>
      <c r="X12" s="163"/>
      <c r="Y12" s="162">
        <f t="shared" si="1"/>
        <v>3</v>
      </c>
      <c r="Z12" s="164">
        <f t="shared" si="2"/>
        <v>1</v>
      </c>
      <c r="AA12" s="165">
        <f t="shared" si="3"/>
        <v>0</v>
      </c>
      <c r="AB12" s="164">
        <f t="shared" si="4"/>
        <v>0</v>
      </c>
      <c r="AC12" s="166">
        <f t="shared" si="5"/>
        <v>0</v>
      </c>
      <c r="AD12" s="164">
        <f t="shared" si="6"/>
        <v>0</v>
      </c>
      <c r="AE12" s="160">
        <v>6.0</v>
      </c>
      <c r="AF12" s="161" t="str">
        <f t="shared" si="7"/>
        <v>Leshlie Crismayri Bautista Quezada</v>
      </c>
      <c r="AG12" s="162" t="s">
        <v>579</v>
      </c>
      <c r="AH12" s="162" t="s">
        <v>559</v>
      </c>
      <c r="AI12" s="162" t="s">
        <v>559</v>
      </c>
      <c r="AJ12" s="162" t="s">
        <v>559</v>
      </c>
      <c r="AK12" s="162"/>
      <c r="AL12" s="162" t="s">
        <v>559</v>
      </c>
      <c r="AM12" s="162" t="s">
        <v>559</v>
      </c>
      <c r="AN12" s="162" t="s">
        <v>559</v>
      </c>
      <c r="AO12" s="163"/>
      <c r="AP12" s="163"/>
      <c r="AQ12" s="163"/>
      <c r="AR12" s="163"/>
      <c r="AS12" s="163"/>
      <c r="AT12" s="163"/>
      <c r="AU12" s="163"/>
      <c r="AV12" s="163"/>
      <c r="AW12" s="163"/>
      <c r="AX12" s="163"/>
      <c r="AY12" s="163"/>
      <c r="AZ12" s="163"/>
      <c r="BA12" s="163"/>
      <c r="BB12" s="163">
        <f t="shared" si="8"/>
        <v>6</v>
      </c>
      <c r="BC12" s="164">
        <f t="shared" si="9"/>
        <v>0.8571428571</v>
      </c>
      <c r="BD12" s="166">
        <f t="shared" si="10"/>
        <v>1</v>
      </c>
      <c r="BE12" s="164">
        <f t="shared" si="11"/>
        <v>0.1428571429</v>
      </c>
      <c r="BF12" s="166">
        <f t="shared" si="12"/>
        <v>0</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t="s">
        <v>559</v>
      </c>
      <c r="E13" s="162"/>
      <c r="F13" s="162" t="s">
        <v>559</v>
      </c>
      <c r="G13" s="162" t="s">
        <v>559</v>
      </c>
      <c r="H13" s="163"/>
      <c r="I13" s="163"/>
      <c r="J13" s="163"/>
      <c r="K13" s="163"/>
      <c r="L13" s="163"/>
      <c r="M13" s="163"/>
      <c r="N13" s="163"/>
      <c r="O13" s="163"/>
      <c r="P13" s="163"/>
      <c r="Q13" s="163"/>
      <c r="R13" s="163"/>
      <c r="S13" s="163"/>
      <c r="T13" s="163"/>
      <c r="U13" s="163"/>
      <c r="V13" s="163"/>
      <c r="W13" s="163"/>
      <c r="X13" s="163"/>
      <c r="Y13" s="162">
        <f t="shared" si="1"/>
        <v>3</v>
      </c>
      <c r="Z13" s="164">
        <f t="shared" si="2"/>
        <v>1</v>
      </c>
      <c r="AA13" s="165">
        <f t="shared" si="3"/>
        <v>0</v>
      </c>
      <c r="AB13" s="164">
        <f t="shared" si="4"/>
        <v>0</v>
      </c>
      <c r="AC13" s="166">
        <f t="shared" si="5"/>
        <v>0</v>
      </c>
      <c r="AD13" s="164">
        <f t="shared" si="6"/>
        <v>0</v>
      </c>
      <c r="AE13" s="160">
        <v>7.0</v>
      </c>
      <c r="AF13" s="161" t="str">
        <f t="shared" si="7"/>
        <v>Gilber  Bello Silva</v>
      </c>
      <c r="AG13" s="162" t="s">
        <v>559</v>
      </c>
      <c r="AH13" s="162" t="s">
        <v>559</v>
      </c>
      <c r="AI13" s="162" t="s">
        <v>559</v>
      </c>
      <c r="AJ13" s="162" t="s">
        <v>559</v>
      </c>
      <c r="AK13" s="162"/>
      <c r="AL13" s="162" t="s">
        <v>559</v>
      </c>
      <c r="AM13" s="162" t="s">
        <v>559</v>
      </c>
      <c r="AN13" s="162" t="s">
        <v>559</v>
      </c>
      <c r="AO13" s="163"/>
      <c r="AP13" s="163"/>
      <c r="AQ13" s="163"/>
      <c r="AR13" s="163"/>
      <c r="AS13" s="163"/>
      <c r="AT13" s="163"/>
      <c r="AU13" s="163"/>
      <c r="AV13" s="163"/>
      <c r="AW13" s="163"/>
      <c r="AX13" s="163"/>
      <c r="AY13" s="163"/>
      <c r="AZ13" s="163"/>
      <c r="BA13" s="163"/>
      <c r="BB13" s="163">
        <f t="shared" si="8"/>
        <v>7</v>
      </c>
      <c r="BC13" s="164">
        <f t="shared" si="9"/>
        <v>1</v>
      </c>
      <c r="BD13" s="166">
        <f t="shared" si="10"/>
        <v>0</v>
      </c>
      <c r="BE13" s="164">
        <f t="shared" si="11"/>
        <v>0</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t="s">
        <v>559</v>
      </c>
      <c r="E14" s="162"/>
      <c r="F14" s="162" t="s">
        <v>559</v>
      </c>
      <c r="G14" s="162" t="s">
        <v>559</v>
      </c>
      <c r="H14" s="163"/>
      <c r="I14" s="163"/>
      <c r="J14" s="163"/>
      <c r="K14" s="163"/>
      <c r="L14" s="163"/>
      <c r="M14" s="163"/>
      <c r="N14" s="163"/>
      <c r="O14" s="163"/>
      <c r="P14" s="163"/>
      <c r="Q14" s="163"/>
      <c r="R14" s="163"/>
      <c r="S14" s="163"/>
      <c r="T14" s="163"/>
      <c r="U14" s="163"/>
      <c r="V14" s="163"/>
      <c r="W14" s="163"/>
      <c r="X14" s="163"/>
      <c r="Y14" s="162">
        <f t="shared" si="1"/>
        <v>3</v>
      </c>
      <c r="Z14" s="164">
        <f t="shared" si="2"/>
        <v>1</v>
      </c>
      <c r="AA14" s="165">
        <f t="shared" si="3"/>
        <v>0</v>
      </c>
      <c r="AB14" s="164">
        <f t="shared" si="4"/>
        <v>0</v>
      </c>
      <c r="AC14" s="166">
        <f t="shared" si="5"/>
        <v>0</v>
      </c>
      <c r="AD14" s="164">
        <f t="shared" si="6"/>
        <v>0</v>
      </c>
      <c r="AE14" s="160">
        <v>8.0</v>
      </c>
      <c r="AF14" s="161" t="str">
        <f t="shared" si="7"/>
        <v>Sherlyn Mariel Bernabel Lora</v>
      </c>
      <c r="AG14" s="162" t="s">
        <v>559</v>
      </c>
      <c r="AH14" s="162" t="s">
        <v>559</v>
      </c>
      <c r="AI14" s="162" t="s">
        <v>559</v>
      </c>
      <c r="AJ14" s="162" t="s">
        <v>559</v>
      </c>
      <c r="AK14" s="162"/>
      <c r="AL14" s="162" t="s">
        <v>579</v>
      </c>
      <c r="AM14" s="162" t="s">
        <v>559</v>
      </c>
      <c r="AN14" s="162" t="s">
        <v>579</v>
      </c>
      <c r="AO14" s="163"/>
      <c r="AP14" s="163"/>
      <c r="AQ14" s="163"/>
      <c r="AR14" s="163"/>
      <c r="AS14" s="163"/>
      <c r="AT14" s="163"/>
      <c r="AU14" s="163"/>
      <c r="AV14" s="163"/>
      <c r="AW14" s="163"/>
      <c r="AX14" s="163"/>
      <c r="AY14" s="163"/>
      <c r="AZ14" s="163"/>
      <c r="BA14" s="163"/>
      <c r="BB14" s="163">
        <f t="shared" si="8"/>
        <v>5</v>
      </c>
      <c r="BC14" s="164">
        <f t="shared" si="9"/>
        <v>0.7142857143</v>
      </c>
      <c r="BD14" s="166">
        <f t="shared" si="10"/>
        <v>2</v>
      </c>
      <c r="BE14" s="164">
        <f t="shared" si="11"/>
        <v>0.2857142857</v>
      </c>
      <c r="BF14" s="166">
        <f t="shared" si="12"/>
        <v>0</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t="s">
        <v>559</v>
      </c>
      <c r="E15" s="162"/>
      <c r="F15" s="162" t="s">
        <v>559</v>
      </c>
      <c r="G15" s="162" t="s">
        <v>559</v>
      </c>
      <c r="H15" s="163"/>
      <c r="I15" s="163"/>
      <c r="J15" s="163"/>
      <c r="K15" s="163"/>
      <c r="L15" s="163"/>
      <c r="M15" s="163"/>
      <c r="N15" s="163"/>
      <c r="O15" s="163"/>
      <c r="P15" s="163"/>
      <c r="Q15" s="163"/>
      <c r="R15" s="163"/>
      <c r="S15" s="163"/>
      <c r="T15" s="163"/>
      <c r="U15" s="163"/>
      <c r="V15" s="163"/>
      <c r="W15" s="163"/>
      <c r="X15" s="163"/>
      <c r="Y15" s="162">
        <f t="shared" si="1"/>
        <v>3</v>
      </c>
      <c r="Z15" s="164">
        <f t="shared" si="2"/>
        <v>1</v>
      </c>
      <c r="AA15" s="165">
        <f t="shared" si="3"/>
        <v>0</v>
      </c>
      <c r="AB15" s="164">
        <f t="shared" si="4"/>
        <v>0</v>
      </c>
      <c r="AC15" s="166">
        <f t="shared" si="5"/>
        <v>0</v>
      </c>
      <c r="AD15" s="164">
        <f t="shared" si="6"/>
        <v>0</v>
      </c>
      <c r="AE15" s="160">
        <v>9.0</v>
      </c>
      <c r="AF15" s="161" t="str">
        <f t="shared" si="7"/>
        <v>Erleen  Brito Castillo</v>
      </c>
      <c r="AG15" s="162" t="s">
        <v>559</v>
      </c>
      <c r="AH15" s="162" t="s">
        <v>559</v>
      </c>
      <c r="AI15" s="162" t="s">
        <v>559</v>
      </c>
      <c r="AJ15" s="162" t="s">
        <v>559</v>
      </c>
      <c r="AK15" s="162"/>
      <c r="AL15" s="162" t="s">
        <v>559</v>
      </c>
      <c r="AM15" s="162" t="s">
        <v>559</v>
      </c>
      <c r="AN15" s="162" t="s">
        <v>559</v>
      </c>
      <c r="AO15" s="163"/>
      <c r="AP15" s="163"/>
      <c r="AQ15" s="163"/>
      <c r="AR15" s="163"/>
      <c r="AS15" s="163"/>
      <c r="AT15" s="163"/>
      <c r="AU15" s="163"/>
      <c r="AV15" s="163"/>
      <c r="AW15" s="163"/>
      <c r="AX15" s="163"/>
      <c r="AY15" s="163"/>
      <c r="AZ15" s="163"/>
      <c r="BA15" s="163"/>
      <c r="BB15" s="163">
        <f t="shared" si="8"/>
        <v>7</v>
      </c>
      <c r="BC15" s="164">
        <f t="shared" si="9"/>
        <v>1</v>
      </c>
      <c r="BD15" s="166">
        <f t="shared" si="10"/>
        <v>0</v>
      </c>
      <c r="BE15" s="164">
        <f t="shared" si="11"/>
        <v>0</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t="s">
        <v>559</v>
      </c>
      <c r="E16" s="162"/>
      <c r="F16" s="162" t="s">
        <v>578</v>
      </c>
      <c r="G16" s="162" t="s">
        <v>559</v>
      </c>
      <c r="H16" s="163"/>
      <c r="I16" s="163"/>
      <c r="J16" s="163"/>
      <c r="K16" s="163"/>
      <c r="L16" s="163"/>
      <c r="M16" s="163"/>
      <c r="N16" s="163"/>
      <c r="O16" s="163"/>
      <c r="P16" s="163"/>
      <c r="Q16" s="163"/>
      <c r="R16" s="163"/>
      <c r="S16" s="163"/>
      <c r="T16" s="163"/>
      <c r="U16" s="163"/>
      <c r="V16" s="163"/>
      <c r="W16" s="163"/>
      <c r="X16" s="163"/>
      <c r="Y16" s="162">
        <f t="shared" si="1"/>
        <v>3</v>
      </c>
      <c r="Z16" s="164">
        <f t="shared" si="2"/>
        <v>1</v>
      </c>
      <c r="AA16" s="165">
        <f t="shared" si="3"/>
        <v>0</v>
      </c>
      <c r="AB16" s="164">
        <f t="shared" si="4"/>
        <v>0</v>
      </c>
      <c r="AC16" s="166">
        <f t="shared" si="5"/>
        <v>1</v>
      </c>
      <c r="AD16" s="164">
        <f t="shared" si="6"/>
        <v>0.3333333333</v>
      </c>
      <c r="AE16" s="160">
        <v>10.0</v>
      </c>
      <c r="AF16" s="161" t="str">
        <f t="shared" si="7"/>
        <v>Brianny  Caraballo Guzmán</v>
      </c>
      <c r="AG16" s="162" t="s">
        <v>559</v>
      </c>
      <c r="AH16" s="162" t="s">
        <v>559</v>
      </c>
      <c r="AI16" s="162" t="s">
        <v>559</v>
      </c>
      <c r="AJ16" s="162" t="s">
        <v>559</v>
      </c>
      <c r="AK16" s="162"/>
      <c r="AL16" s="162" t="s">
        <v>559</v>
      </c>
      <c r="AM16" s="162" t="s">
        <v>559</v>
      </c>
      <c r="AN16" s="162" t="s">
        <v>559</v>
      </c>
      <c r="AO16" s="163"/>
      <c r="AP16" s="163"/>
      <c r="AQ16" s="163"/>
      <c r="AR16" s="163"/>
      <c r="AS16" s="163"/>
      <c r="AT16" s="163"/>
      <c r="AU16" s="163"/>
      <c r="AV16" s="163"/>
      <c r="AW16" s="163"/>
      <c r="AX16" s="163"/>
      <c r="AY16" s="163"/>
      <c r="AZ16" s="163"/>
      <c r="BA16" s="163"/>
      <c r="BB16" s="163">
        <f t="shared" si="8"/>
        <v>7</v>
      </c>
      <c r="BC16" s="164">
        <f t="shared" si="9"/>
        <v>1</v>
      </c>
      <c r="BD16" s="166">
        <f t="shared" si="10"/>
        <v>0</v>
      </c>
      <c r="BE16" s="164">
        <f t="shared" si="11"/>
        <v>0</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t="s">
        <v>559</v>
      </c>
      <c r="E17" s="162"/>
      <c r="F17" s="162" t="s">
        <v>579</v>
      </c>
      <c r="G17" s="162" t="s">
        <v>559</v>
      </c>
      <c r="H17" s="163"/>
      <c r="I17" s="163"/>
      <c r="J17" s="163"/>
      <c r="K17" s="163"/>
      <c r="L17" s="163"/>
      <c r="M17" s="163"/>
      <c r="N17" s="163"/>
      <c r="O17" s="163"/>
      <c r="P17" s="163"/>
      <c r="Q17" s="163"/>
      <c r="R17" s="163"/>
      <c r="S17" s="163"/>
      <c r="T17" s="163"/>
      <c r="U17" s="163"/>
      <c r="V17" s="163"/>
      <c r="W17" s="163"/>
      <c r="X17" s="163"/>
      <c r="Y17" s="162">
        <f t="shared" si="1"/>
        <v>2</v>
      </c>
      <c r="Z17" s="164">
        <f t="shared" si="2"/>
        <v>0.6666666667</v>
      </c>
      <c r="AA17" s="165">
        <f t="shared" si="3"/>
        <v>1</v>
      </c>
      <c r="AB17" s="164">
        <f t="shared" si="4"/>
        <v>0.3333333333</v>
      </c>
      <c r="AC17" s="166">
        <f t="shared" si="5"/>
        <v>0</v>
      </c>
      <c r="AD17" s="164">
        <f t="shared" si="6"/>
        <v>0</v>
      </c>
      <c r="AE17" s="160">
        <v>11.0</v>
      </c>
      <c r="AF17" s="161" t="str">
        <f t="shared" si="7"/>
        <v>Scarlet  Castillo</v>
      </c>
      <c r="AG17" s="162" t="s">
        <v>559</v>
      </c>
      <c r="AH17" s="162" t="s">
        <v>579</v>
      </c>
      <c r="AI17" s="162" t="s">
        <v>559</v>
      </c>
      <c r="AJ17" s="162" t="s">
        <v>579</v>
      </c>
      <c r="AK17" s="162"/>
      <c r="AL17" s="162" t="s">
        <v>559</v>
      </c>
      <c r="AM17" s="162" t="s">
        <v>579</v>
      </c>
      <c r="AN17" s="162" t="s">
        <v>559</v>
      </c>
      <c r="AO17" s="163"/>
      <c r="AP17" s="163"/>
      <c r="AQ17" s="163"/>
      <c r="AR17" s="163"/>
      <c r="AS17" s="163"/>
      <c r="AT17" s="163"/>
      <c r="AU17" s="163"/>
      <c r="AV17" s="163"/>
      <c r="AW17" s="163"/>
      <c r="AX17" s="163"/>
      <c r="AY17" s="163"/>
      <c r="AZ17" s="163"/>
      <c r="BA17" s="163"/>
      <c r="BB17" s="163">
        <f t="shared" si="8"/>
        <v>4</v>
      </c>
      <c r="BC17" s="164">
        <f t="shared" si="9"/>
        <v>0.5714285714</v>
      </c>
      <c r="BD17" s="166">
        <f t="shared" si="10"/>
        <v>3</v>
      </c>
      <c r="BE17" s="164">
        <f t="shared" si="11"/>
        <v>0.4285714286</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t="s">
        <v>559</v>
      </c>
      <c r="E18" s="162"/>
      <c r="F18" s="162" t="s">
        <v>578</v>
      </c>
      <c r="G18" s="162" t="s">
        <v>559</v>
      </c>
      <c r="H18" s="163"/>
      <c r="I18" s="163"/>
      <c r="J18" s="163"/>
      <c r="K18" s="163"/>
      <c r="L18" s="163"/>
      <c r="M18" s="163"/>
      <c r="N18" s="163"/>
      <c r="O18" s="163"/>
      <c r="P18" s="163"/>
      <c r="Q18" s="163"/>
      <c r="R18" s="163"/>
      <c r="S18" s="163"/>
      <c r="T18" s="163"/>
      <c r="U18" s="163"/>
      <c r="V18" s="163"/>
      <c r="W18" s="163"/>
      <c r="X18" s="163"/>
      <c r="Y18" s="162">
        <f t="shared" si="1"/>
        <v>3</v>
      </c>
      <c r="Z18" s="164">
        <f t="shared" si="2"/>
        <v>1</v>
      </c>
      <c r="AA18" s="165">
        <f t="shared" si="3"/>
        <v>0</v>
      </c>
      <c r="AB18" s="164">
        <f t="shared" si="4"/>
        <v>0</v>
      </c>
      <c r="AC18" s="166">
        <f t="shared" si="5"/>
        <v>1</v>
      </c>
      <c r="AD18" s="164">
        <f t="shared" si="6"/>
        <v>0.3333333333</v>
      </c>
      <c r="AE18" s="160">
        <v>12.0</v>
      </c>
      <c r="AF18" s="161" t="str">
        <f t="shared" si="7"/>
        <v>Yarselin  Cruz Peña</v>
      </c>
      <c r="AG18" s="162" t="s">
        <v>559</v>
      </c>
      <c r="AH18" s="162" t="s">
        <v>559</v>
      </c>
      <c r="AI18" s="162" t="s">
        <v>559</v>
      </c>
      <c r="AJ18" s="162" t="s">
        <v>559</v>
      </c>
      <c r="AK18" s="162"/>
      <c r="AL18" s="162" t="s">
        <v>559</v>
      </c>
      <c r="AM18" s="162" t="s">
        <v>559</v>
      </c>
      <c r="AN18" s="162" t="s">
        <v>559</v>
      </c>
      <c r="AO18" s="163"/>
      <c r="AP18" s="163"/>
      <c r="AQ18" s="163"/>
      <c r="AR18" s="163"/>
      <c r="AS18" s="163"/>
      <c r="AT18" s="163"/>
      <c r="AU18" s="163"/>
      <c r="AV18" s="163"/>
      <c r="AW18" s="163"/>
      <c r="AX18" s="163"/>
      <c r="AY18" s="163"/>
      <c r="AZ18" s="163"/>
      <c r="BA18" s="163"/>
      <c r="BB18" s="163">
        <f t="shared" si="8"/>
        <v>7</v>
      </c>
      <c r="BC18" s="164">
        <f t="shared" si="9"/>
        <v>1</v>
      </c>
      <c r="BD18" s="166">
        <f t="shared" si="10"/>
        <v>0</v>
      </c>
      <c r="BE18" s="164">
        <f t="shared" si="11"/>
        <v>0</v>
      </c>
      <c r="BF18" s="166">
        <f t="shared" si="12"/>
        <v>0</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t="s">
        <v>559</v>
      </c>
      <c r="E19" s="162"/>
      <c r="F19" s="162" t="s">
        <v>559</v>
      </c>
      <c r="G19" s="162" t="s">
        <v>559</v>
      </c>
      <c r="H19" s="163"/>
      <c r="I19" s="163"/>
      <c r="J19" s="163"/>
      <c r="K19" s="163"/>
      <c r="L19" s="163"/>
      <c r="M19" s="163"/>
      <c r="N19" s="163"/>
      <c r="O19" s="163"/>
      <c r="P19" s="163"/>
      <c r="Q19" s="163"/>
      <c r="R19" s="163"/>
      <c r="S19" s="163"/>
      <c r="T19" s="163"/>
      <c r="U19" s="163"/>
      <c r="V19" s="163"/>
      <c r="W19" s="163"/>
      <c r="X19" s="163"/>
      <c r="Y19" s="162">
        <f t="shared" si="1"/>
        <v>3</v>
      </c>
      <c r="Z19" s="164">
        <f t="shared" si="2"/>
        <v>1</v>
      </c>
      <c r="AA19" s="165">
        <f t="shared" si="3"/>
        <v>0</v>
      </c>
      <c r="AB19" s="164">
        <f t="shared" si="4"/>
        <v>0</v>
      </c>
      <c r="AC19" s="166">
        <f t="shared" si="5"/>
        <v>0</v>
      </c>
      <c r="AD19" s="164">
        <f t="shared" si="6"/>
        <v>0</v>
      </c>
      <c r="AE19" s="160">
        <v>13.0</v>
      </c>
      <c r="AF19" s="161" t="str">
        <f t="shared" si="7"/>
        <v>Fernando José Díaz Fernández</v>
      </c>
      <c r="AG19" s="162" t="s">
        <v>559</v>
      </c>
      <c r="AH19" s="162" t="s">
        <v>559</v>
      </c>
      <c r="AI19" s="162" t="s">
        <v>559</v>
      </c>
      <c r="AJ19" s="162" t="s">
        <v>559</v>
      </c>
      <c r="AK19" s="162"/>
      <c r="AL19" s="162" t="s">
        <v>559</v>
      </c>
      <c r="AM19" s="162" t="s">
        <v>559</v>
      </c>
      <c r="AN19" s="162" t="s">
        <v>559</v>
      </c>
      <c r="AO19" s="163"/>
      <c r="AP19" s="163"/>
      <c r="AQ19" s="163"/>
      <c r="AR19" s="163"/>
      <c r="AS19" s="163"/>
      <c r="AT19" s="163"/>
      <c r="AU19" s="163"/>
      <c r="AV19" s="163"/>
      <c r="AW19" s="163"/>
      <c r="AX19" s="163"/>
      <c r="AY19" s="163"/>
      <c r="AZ19" s="163"/>
      <c r="BA19" s="163"/>
      <c r="BB19" s="163">
        <f t="shared" si="8"/>
        <v>7</v>
      </c>
      <c r="BC19" s="164">
        <f t="shared" si="9"/>
        <v>1</v>
      </c>
      <c r="BD19" s="166">
        <f t="shared" si="10"/>
        <v>0</v>
      </c>
      <c r="BE19" s="164">
        <f t="shared" si="11"/>
        <v>0</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t="s">
        <v>559</v>
      </c>
      <c r="E20" s="162"/>
      <c r="F20" s="162" t="s">
        <v>559</v>
      </c>
      <c r="G20" s="162" t="s">
        <v>559</v>
      </c>
      <c r="H20" s="163"/>
      <c r="I20" s="163"/>
      <c r="J20" s="163"/>
      <c r="K20" s="163"/>
      <c r="L20" s="163"/>
      <c r="M20" s="163"/>
      <c r="N20" s="163"/>
      <c r="O20" s="163"/>
      <c r="P20" s="163"/>
      <c r="Q20" s="163"/>
      <c r="R20" s="163"/>
      <c r="S20" s="163"/>
      <c r="T20" s="163"/>
      <c r="U20" s="163"/>
      <c r="V20" s="163"/>
      <c r="W20" s="163"/>
      <c r="X20" s="163"/>
      <c r="Y20" s="162">
        <f t="shared" si="1"/>
        <v>3</v>
      </c>
      <c r="Z20" s="164">
        <f t="shared" si="2"/>
        <v>1</v>
      </c>
      <c r="AA20" s="165">
        <f t="shared" si="3"/>
        <v>0</v>
      </c>
      <c r="AB20" s="164">
        <f t="shared" si="4"/>
        <v>0</v>
      </c>
      <c r="AC20" s="166">
        <f t="shared" si="5"/>
        <v>0</v>
      </c>
      <c r="AD20" s="164">
        <f t="shared" si="6"/>
        <v>0</v>
      </c>
      <c r="AE20" s="160">
        <v>14.0</v>
      </c>
      <c r="AF20" s="161" t="str">
        <f t="shared" si="7"/>
        <v>Scarlett  Espinal Estéves</v>
      </c>
      <c r="AG20" s="162" t="s">
        <v>579</v>
      </c>
      <c r="AH20" s="162" t="s">
        <v>559</v>
      </c>
      <c r="AI20" s="162" t="s">
        <v>559</v>
      </c>
      <c r="AJ20" s="162" t="s">
        <v>559</v>
      </c>
      <c r="AK20" s="162"/>
      <c r="AL20" s="162" t="s">
        <v>559</v>
      </c>
      <c r="AM20" s="162" t="s">
        <v>559</v>
      </c>
      <c r="AN20" s="162" t="s">
        <v>559</v>
      </c>
      <c r="AO20" s="163"/>
      <c r="AP20" s="163"/>
      <c r="AQ20" s="163"/>
      <c r="AR20" s="163"/>
      <c r="AS20" s="163"/>
      <c r="AT20" s="163"/>
      <c r="AU20" s="163"/>
      <c r="AV20" s="163"/>
      <c r="AW20" s="163"/>
      <c r="AX20" s="163"/>
      <c r="AY20" s="163"/>
      <c r="AZ20" s="163"/>
      <c r="BA20" s="163"/>
      <c r="BB20" s="163">
        <f t="shared" si="8"/>
        <v>6</v>
      </c>
      <c r="BC20" s="164">
        <f t="shared" si="9"/>
        <v>0.8571428571</v>
      </c>
      <c r="BD20" s="166">
        <f t="shared" si="10"/>
        <v>1</v>
      </c>
      <c r="BE20" s="164">
        <f t="shared" si="11"/>
        <v>0.1428571429</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t="s">
        <v>559</v>
      </c>
      <c r="E21" s="162"/>
      <c r="F21" s="162" t="s">
        <v>559</v>
      </c>
      <c r="G21" s="162" t="s">
        <v>559</v>
      </c>
      <c r="H21" s="163"/>
      <c r="I21" s="163"/>
      <c r="J21" s="163"/>
      <c r="K21" s="163"/>
      <c r="L21" s="163"/>
      <c r="M21" s="163"/>
      <c r="N21" s="163"/>
      <c r="O21" s="163"/>
      <c r="P21" s="163"/>
      <c r="Q21" s="163"/>
      <c r="R21" s="163"/>
      <c r="S21" s="163"/>
      <c r="T21" s="163"/>
      <c r="U21" s="163"/>
      <c r="V21" s="163"/>
      <c r="W21" s="163"/>
      <c r="X21" s="163"/>
      <c r="Y21" s="162">
        <f t="shared" si="1"/>
        <v>3</v>
      </c>
      <c r="Z21" s="164">
        <f t="shared" si="2"/>
        <v>1</v>
      </c>
      <c r="AA21" s="165">
        <f t="shared" si="3"/>
        <v>0</v>
      </c>
      <c r="AB21" s="164">
        <f t="shared" si="4"/>
        <v>0</v>
      </c>
      <c r="AC21" s="166">
        <f t="shared" si="5"/>
        <v>0</v>
      </c>
      <c r="AD21" s="164">
        <f t="shared" si="6"/>
        <v>0</v>
      </c>
      <c r="AE21" s="160">
        <v>15.0</v>
      </c>
      <c r="AF21" s="161" t="str">
        <f t="shared" si="7"/>
        <v>José Manuel Estrella</v>
      </c>
      <c r="AG21" s="162" t="s">
        <v>579</v>
      </c>
      <c r="AH21" s="162" t="s">
        <v>559</v>
      </c>
      <c r="AI21" s="162" t="s">
        <v>559</v>
      </c>
      <c r="AJ21" s="162" t="s">
        <v>559</v>
      </c>
      <c r="AK21" s="162"/>
      <c r="AL21" s="162" t="s">
        <v>559</v>
      </c>
      <c r="AM21" s="162" t="s">
        <v>579</v>
      </c>
      <c r="AN21" s="162" t="s">
        <v>579</v>
      </c>
      <c r="AO21" s="163"/>
      <c r="AP21" s="163"/>
      <c r="AQ21" s="163"/>
      <c r="AR21" s="163"/>
      <c r="AS21" s="163"/>
      <c r="AT21" s="163"/>
      <c r="AU21" s="163"/>
      <c r="AV21" s="163"/>
      <c r="AW21" s="163"/>
      <c r="AX21" s="163"/>
      <c r="AY21" s="163"/>
      <c r="AZ21" s="163"/>
      <c r="BA21" s="163"/>
      <c r="BB21" s="163">
        <f t="shared" si="8"/>
        <v>4</v>
      </c>
      <c r="BC21" s="164">
        <f t="shared" si="9"/>
        <v>0.5714285714</v>
      </c>
      <c r="BD21" s="166">
        <f t="shared" si="10"/>
        <v>3</v>
      </c>
      <c r="BE21" s="164">
        <f t="shared" si="11"/>
        <v>0.4285714286</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t="s">
        <v>559</v>
      </c>
      <c r="E22" s="162"/>
      <c r="F22" s="162" t="s">
        <v>559</v>
      </c>
      <c r="G22" s="162" t="s">
        <v>559</v>
      </c>
      <c r="H22" s="163"/>
      <c r="I22" s="163"/>
      <c r="J22" s="163"/>
      <c r="K22" s="163"/>
      <c r="L22" s="163"/>
      <c r="M22" s="163"/>
      <c r="N22" s="163"/>
      <c r="O22" s="163"/>
      <c r="P22" s="163"/>
      <c r="Q22" s="163"/>
      <c r="R22" s="163"/>
      <c r="S22" s="163"/>
      <c r="T22" s="163"/>
      <c r="U22" s="163"/>
      <c r="V22" s="163"/>
      <c r="W22" s="163"/>
      <c r="X22" s="163"/>
      <c r="Y22" s="162">
        <f t="shared" si="1"/>
        <v>3</v>
      </c>
      <c r="Z22" s="164">
        <f t="shared" si="2"/>
        <v>1</v>
      </c>
      <c r="AA22" s="165">
        <f t="shared" si="3"/>
        <v>0</v>
      </c>
      <c r="AB22" s="164">
        <f t="shared" si="4"/>
        <v>0</v>
      </c>
      <c r="AC22" s="166">
        <f t="shared" si="5"/>
        <v>0</v>
      </c>
      <c r="AD22" s="164">
        <f t="shared" si="6"/>
        <v>0</v>
      </c>
      <c r="AE22" s="160">
        <v>16.0</v>
      </c>
      <c r="AF22" s="161" t="str">
        <f t="shared" si="7"/>
        <v>Misael Starberk Ferreras Pérez</v>
      </c>
      <c r="AG22" s="162" t="s">
        <v>579</v>
      </c>
      <c r="AH22" s="162" t="s">
        <v>559</v>
      </c>
      <c r="AI22" s="162" t="s">
        <v>559</v>
      </c>
      <c r="AJ22" s="162" t="s">
        <v>559</v>
      </c>
      <c r="AK22" s="162"/>
      <c r="AL22" s="162" t="s">
        <v>559</v>
      </c>
      <c r="AM22" s="162" t="s">
        <v>559</v>
      </c>
      <c r="AN22" s="162" t="s">
        <v>559</v>
      </c>
      <c r="AO22" s="163"/>
      <c r="AP22" s="163"/>
      <c r="AQ22" s="163"/>
      <c r="AR22" s="163"/>
      <c r="AS22" s="163"/>
      <c r="AT22" s="163"/>
      <c r="AU22" s="163"/>
      <c r="AV22" s="163"/>
      <c r="AW22" s="163"/>
      <c r="AX22" s="163"/>
      <c r="AY22" s="163"/>
      <c r="AZ22" s="163"/>
      <c r="BA22" s="163"/>
      <c r="BB22" s="163">
        <f t="shared" si="8"/>
        <v>6</v>
      </c>
      <c r="BC22" s="164">
        <f t="shared" si="9"/>
        <v>0.8571428571</v>
      </c>
      <c r="BD22" s="166">
        <f t="shared" si="10"/>
        <v>1</v>
      </c>
      <c r="BE22" s="164">
        <f t="shared" si="11"/>
        <v>0.1428571429</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t="s">
        <v>559</v>
      </c>
      <c r="E23" s="162"/>
      <c r="F23" s="162" t="s">
        <v>559</v>
      </c>
      <c r="G23" s="162" t="s">
        <v>559</v>
      </c>
      <c r="H23" s="163"/>
      <c r="I23" s="163"/>
      <c r="J23" s="163"/>
      <c r="K23" s="163"/>
      <c r="L23" s="163"/>
      <c r="M23" s="163"/>
      <c r="N23" s="163"/>
      <c r="O23" s="163"/>
      <c r="P23" s="163"/>
      <c r="Q23" s="163"/>
      <c r="R23" s="163"/>
      <c r="S23" s="163"/>
      <c r="T23" s="163"/>
      <c r="U23" s="163"/>
      <c r="V23" s="163"/>
      <c r="W23" s="163"/>
      <c r="X23" s="163"/>
      <c r="Y23" s="162">
        <f t="shared" si="1"/>
        <v>3</v>
      </c>
      <c r="Z23" s="164">
        <f t="shared" si="2"/>
        <v>1</v>
      </c>
      <c r="AA23" s="165">
        <f t="shared" si="3"/>
        <v>0</v>
      </c>
      <c r="AB23" s="164">
        <f t="shared" si="4"/>
        <v>0</v>
      </c>
      <c r="AC23" s="166">
        <f t="shared" si="5"/>
        <v>0</v>
      </c>
      <c r="AD23" s="164">
        <f t="shared" si="6"/>
        <v>0</v>
      </c>
      <c r="AE23" s="160">
        <v>17.0</v>
      </c>
      <c r="AF23" s="161" t="str">
        <f t="shared" si="7"/>
        <v>Ruth Esther Fernández Rodríguez</v>
      </c>
      <c r="AG23" s="162" t="s">
        <v>559</v>
      </c>
      <c r="AH23" s="162" t="s">
        <v>559</v>
      </c>
      <c r="AI23" s="162" t="s">
        <v>559</v>
      </c>
      <c r="AJ23" s="162" t="s">
        <v>559</v>
      </c>
      <c r="AK23" s="162"/>
      <c r="AL23" s="162" t="s">
        <v>559</v>
      </c>
      <c r="AM23" s="162" t="s">
        <v>559</v>
      </c>
      <c r="AN23" s="162" t="s">
        <v>559</v>
      </c>
      <c r="AO23" s="163"/>
      <c r="AP23" s="163"/>
      <c r="AQ23" s="163"/>
      <c r="AR23" s="163"/>
      <c r="AS23" s="163"/>
      <c r="AT23" s="163"/>
      <c r="AU23" s="163"/>
      <c r="AV23" s="163"/>
      <c r="AW23" s="163"/>
      <c r="AX23" s="163"/>
      <c r="AY23" s="163"/>
      <c r="AZ23" s="163"/>
      <c r="BA23" s="163"/>
      <c r="BB23" s="163">
        <f t="shared" si="8"/>
        <v>7</v>
      </c>
      <c r="BC23" s="164">
        <f t="shared" si="9"/>
        <v>1</v>
      </c>
      <c r="BD23" s="166">
        <f t="shared" si="10"/>
        <v>0</v>
      </c>
      <c r="BE23" s="164">
        <f t="shared" si="11"/>
        <v>0</v>
      </c>
      <c r="BF23" s="166">
        <f t="shared" si="12"/>
        <v>0</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t="s">
        <v>559</v>
      </c>
      <c r="E24" s="162"/>
      <c r="F24" s="162" t="s">
        <v>559</v>
      </c>
      <c r="G24" s="162" t="s">
        <v>559</v>
      </c>
      <c r="H24" s="163"/>
      <c r="I24" s="163"/>
      <c r="J24" s="163"/>
      <c r="K24" s="163"/>
      <c r="L24" s="163"/>
      <c r="M24" s="163"/>
      <c r="N24" s="163"/>
      <c r="O24" s="163"/>
      <c r="P24" s="163"/>
      <c r="Q24" s="163"/>
      <c r="R24" s="163"/>
      <c r="S24" s="163"/>
      <c r="T24" s="163"/>
      <c r="U24" s="163"/>
      <c r="V24" s="163"/>
      <c r="W24" s="163"/>
      <c r="X24" s="163"/>
      <c r="Y24" s="162">
        <f t="shared" si="1"/>
        <v>3</v>
      </c>
      <c r="Z24" s="164">
        <f t="shared" si="2"/>
        <v>1</v>
      </c>
      <c r="AA24" s="165">
        <f t="shared" si="3"/>
        <v>0</v>
      </c>
      <c r="AB24" s="164">
        <f t="shared" si="4"/>
        <v>0</v>
      </c>
      <c r="AC24" s="166">
        <f t="shared" si="5"/>
        <v>0</v>
      </c>
      <c r="AD24" s="164">
        <f t="shared" si="6"/>
        <v>0</v>
      </c>
      <c r="AE24" s="160">
        <v>18.0</v>
      </c>
      <c r="AF24" s="161" t="str">
        <f t="shared" si="7"/>
        <v>Discairy  Filpo Estrella</v>
      </c>
      <c r="AG24" s="162" t="s">
        <v>559</v>
      </c>
      <c r="AH24" s="162" t="s">
        <v>559</v>
      </c>
      <c r="AI24" s="162" t="s">
        <v>559</v>
      </c>
      <c r="AJ24" s="162" t="s">
        <v>559</v>
      </c>
      <c r="AK24" s="162"/>
      <c r="AL24" s="162" t="s">
        <v>559</v>
      </c>
      <c r="AM24" s="162" t="s">
        <v>559</v>
      </c>
      <c r="AN24" s="162" t="s">
        <v>559</v>
      </c>
      <c r="AO24" s="163"/>
      <c r="AP24" s="163"/>
      <c r="AQ24" s="163"/>
      <c r="AR24" s="163"/>
      <c r="AS24" s="163"/>
      <c r="AT24" s="163"/>
      <c r="AU24" s="163"/>
      <c r="AV24" s="163"/>
      <c r="AW24" s="163"/>
      <c r="AX24" s="163"/>
      <c r="AY24" s="163"/>
      <c r="AZ24" s="163"/>
      <c r="BA24" s="163"/>
      <c r="BB24" s="163">
        <f t="shared" si="8"/>
        <v>7</v>
      </c>
      <c r="BC24" s="164">
        <f t="shared" si="9"/>
        <v>1</v>
      </c>
      <c r="BD24" s="166">
        <f t="shared" si="10"/>
        <v>0</v>
      </c>
      <c r="BE24" s="164">
        <f t="shared" si="11"/>
        <v>0</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t="s">
        <v>559</v>
      </c>
      <c r="E25" s="162"/>
      <c r="F25" s="162" t="s">
        <v>559</v>
      </c>
      <c r="G25" s="162" t="s">
        <v>559</v>
      </c>
      <c r="H25" s="163"/>
      <c r="I25" s="163"/>
      <c r="J25" s="163"/>
      <c r="K25" s="163"/>
      <c r="L25" s="163"/>
      <c r="M25" s="163"/>
      <c r="N25" s="163"/>
      <c r="O25" s="163"/>
      <c r="P25" s="163"/>
      <c r="Q25" s="163"/>
      <c r="R25" s="163"/>
      <c r="S25" s="163"/>
      <c r="T25" s="163"/>
      <c r="U25" s="163"/>
      <c r="V25" s="163"/>
      <c r="W25" s="163"/>
      <c r="X25" s="163"/>
      <c r="Y25" s="162">
        <f t="shared" si="1"/>
        <v>3</v>
      </c>
      <c r="Z25" s="164">
        <f t="shared" si="2"/>
        <v>1</v>
      </c>
      <c r="AA25" s="165">
        <f t="shared" si="3"/>
        <v>0</v>
      </c>
      <c r="AB25" s="164">
        <f t="shared" si="4"/>
        <v>0</v>
      </c>
      <c r="AC25" s="166">
        <f t="shared" si="5"/>
        <v>0</v>
      </c>
      <c r="AD25" s="164">
        <f t="shared" si="6"/>
        <v>0</v>
      </c>
      <c r="AE25" s="160">
        <v>19.0</v>
      </c>
      <c r="AF25" s="161" t="str">
        <f t="shared" si="7"/>
        <v>Alexis Enmanuel Gil  Sánchez</v>
      </c>
      <c r="AG25" s="162" t="s">
        <v>559</v>
      </c>
      <c r="AH25" s="162" t="s">
        <v>579</v>
      </c>
      <c r="AI25" s="162" t="s">
        <v>559</v>
      </c>
      <c r="AJ25" s="162" t="s">
        <v>559</v>
      </c>
      <c r="AK25" s="162"/>
      <c r="AL25" s="162" t="s">
        <v>559</v>
      </c>
      <c r="AM25" s="162" t="s">
        <v>559</v>
      </c>
      <c r="AN25" s="162" t="s">
        <v>559</v>
      </c>
      <c r="AO25" s="163"/>
      <c r="AP25" s="163"/>
      <c r="AQ25" s="163"/>
      <c r="AR25" s="163"/>
      <c r="AS25" s="163"/>
      <c r="AT25" s="163"/>
      <c r="AU25" s="163"/>
      <c r="AV25" s="163"/>
      <c r="AW25" s="163"/>
      <c r="AX25" s="163"/>
      <c r="AY25" s="163"/>
      <c r="AZ25" s="163"/>
      <c r="BA25" s="163"/>
      <c r="BB25" s="163">
        <f t="shared" si="8"/>
        <v>6</v>
      </c>
      <c r="BC25" s="164">
        <f t="shared" si="9"/>
        <v>0.8571428571</v>
      </c>
      <c r="BD25" s="166">
        <f t="shared" si="10"/>
        <v>1</v>
      </c>
      <c r="BE25" s="164">
        <f t="shared" si="11"/>
        <v>0.1428571429</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t="s">
        <v>559</v>
      </c>
      <c r="E26" s="162"/>
      <c r="F26" s="162" t="s">
        <v>559</v>
      </c>
      <c r="G26" s="162" t="s">
        <v>559</v>
      </c>
      <c r="H26" s="163"/>
      <c r="I26" s="163"/>
      <c r="J26" s="163"/>
      <c r="K26" s="163"/>
      <c r="L26" s="163"/>
      <c r="M26" s="163"/>
      <c r="N26" s="163"/>
      <c r="O26" s="163"/>
      <c r="P26" s="163"/>
      <c r="Q26" s="163"/>
      <c r="R26" s="163"/>
      <c r="S26" s="163"/>
      <c r="T26" s="163"/>
      <c r="U26" s="163"/>
      <c r="V26" s="163"/>
      <c r="W26" s="163"/>
      <c r="X26" s="163"/>
      <c r="Y26" s="162">
        <f t="shared" si="1"/>
        <v>3</v>
      </c>
      <c r="Z26" s="164">
        <f t="shared" si="2"/>
        <v>1</v>
      </c>
      <c r="AA26" s="165">
        <f t="shared" si="3"/>
        <v>0</v>
      </c>
      <c r="AB26" s="164">
        <f t="shared" si="4"/>
        <v>0</v>
      </c>
      <c r="AC26" s="166">
        <f t="shared" si="5"/>
        <v>0</v>
      </c>
      <c r="AD26" s="164">
        <f t="shared" si="6"/>
        <v>0</v>
      </c>
      <c r="AE26" s="160">
        <v>20.0</v>
      </c>
      <c r="AF26" s="161" t="str">
        <f t="shared" si="7"/>
        <v>Ayendy Jesús Guzmán</v>
      </c>
      <c r="AG26" s="162" t="s">
        <v>559</v>
      </c>
      <c r="AH26" s="162" t="s">
        <v>579</v>
      </c>
      <c r="AI26" s="162" t="s">
        <v>579</v>
      </c>
      <c r="AJ26" s="162" t="s">
        <v>559</v>
      </c>
      <c r="AK26" s="162"/>
      <c r="AL26" s="162" t="s">
        <v>559</v>
      </c>
      <c r="AM26" s="162" t="s">
        <v>579</v>
      </c>
      <c r="AN26" s="162" t="s">
        <v>579</v>
      </c>
      <c r="AO26" s="163"/>
      <c r="AP26" s="163"/>
      <c r="AQ26" s="163"/>
      <c r="AR26" s="163"/>
      <c r="AS26" s="163"/>
      <c r="AT26" s="163"/>
      <c r="AU26" s="163"/>
      <c r="AV26" s="163"/>
      <c r="AW26" s="163"/>
      <c r="AX26" s="163"/>
      <c r="AY26" s="163"/>
      <c r="AZ26" s="163"/>
      <c r="BA26" s="163"/>
      <c r="BB26" s="163">
        <f t="shared" si="8"/>
        <v>3</v>
      </c>
      <c r="BC26" s="164">
        <f t="shared" si="9"/>
        <v>0.4285714286</v>
      </c>
      <c r="BD26" s="166">
        <f t="shared" si="10"/>
        <v>4</v>
      </c>
      <c r="BE26" s="164">
        <f t="shared" si="11"/>
        <v>0.5714285714</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t="s">
        <v>559</v>
      </c>
      <c r="E27" s="162"/>
      <c r="F27" s="162" t="s">
        <v>559</v>
      </c>
      <c r="G27" s="162" t="s">
        <v>559</v>
      </c>
      <c r="H27" s="163"/>
      <c r="I27" s="163"/>
      <c r="J27" s="163"/>
      <c r="K27" s="163"/>
      <c r="L27" s="163"/>
      <c r="M27" s="163"/>
      <c r="N27" s="163"/>
      <c r="O27" s="163"/>
      <c r="P27" s="163"/>
      <c r="Q27" s="163"/>
      <c r="R27" s="163"/>
      <c r="S27" s="163"/>
      <c r="T27" s="163"/>
      <c r="U27" s="163"/>
      <c r="V27" s="163"/>
      <c r="W27" s="163"/>
      <c r="X27" s="163"/>
      <c r="Y27" s="162">
        <f t="shared" si="1"/>
        <v>3</v>
      </c>
      <c r="Z27" s="164">
        <f t="shared" si="2"/>
        <v>1</v>
      </c>
      <c r="AA27" s="165">
        <f t="shared" si="3"/>
        <v>0</v>
      </c>
      <c r="AB27" s="164">
        <f t="shared" si="4"/>
        <v>0</v>
      </c>
      <c r="AC27" s="166">
        <f t="shared" si="5"/>
        <v>0</v>
      </c>
      <c r="AD27" s="164">
        <f t="shared" si="6"/>
        <v>0</v>
      </c>
      <c r="AE27" s="160">
        <v>21.0</v>
      </c>
      <c r="AF27" s="161" t="str">
        <f t="shared" si="7"/>
        <v>Yassir  Hernández Disla</v>
      </c>
      <c r="AG27" s="162" t="s">
        <v>559</v>
      </c>
      <c r="AH27" s="162" t="s">
        <v>559</v>
      </c>
      <c r="AI27" s="162" t="s">
        <v>559</v>
      </c>
      <c r="AJ27" s="162" t="s">
        <v>559</v>
      </c>
      <c r="AK27" s="162"/>
      <c r="AL27" s="162" t="s">
        <v>559</v>
      </c>
      <c r="AM27" s="162" t="s">
        <v>559</v>
      </c>
      <c r="AN27" s="162" t="s">
        <v>579</v>
      </c>
      <c r="AO27" s="163"/>
      <c r="AP27" s="163"/>
      <c r="AQ27" s="163"/>
      <c r="AR27" s="163"/>
      <c r="AS27" s="163"/>
      <c r="AT27" s="163"/>
      <c r="AU27" s="163"/>
      <c r="AV27" s="163"/>
      <c r="AW27" s="163"/>
      <c r="AX27" s="163"/>
      <c r="AY27" s="163"/>
      <c r="AZ27" s="163"/>
      <c r="BA27" s="163"/>
      <c r="BB27" s="163">
        <f t="shared" si="8"/>
        <v>6</v>
      </c>
      <c r="BC27" s="164">
        <f t="shared" si="9"/>
        <v>0.8571428571</v>
      </c>
      <c r="BD27" s="166">
        <f t="shared" si="10"/>
        <v>1</v>
      </c>
      <c r="BE27" s="164">
        <f t="shared" si="11"/>
        <v>0.1428571429</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t="s">
        <v>559</v>
      </c>
      <c r="E28" s="162"/>
      <c r="F28" s="162" t="s">
        <v>559</v>
      </c>
      <c r="G28" s="162" t="s">
        <v>559</v>
      </c>
      <c r="H28" s="163"/>
      <c r="I28" s="163"/>
      <c r="J28" s="163"/>
      <c r="K28" s="163"/>
      <c r="L28" s="163"/>
      <c r="M28" s="163"/>
      <c r="N28" s="163"/>
      <c r="O28" s="163"/>
      <c r="P28" s="163"/>
      <c r="Q28" s="163"/>
      <c r="R28" s="163"/>
      <c r="S28" s="163"/>
      <c r="T28" s="163"/>
      <c r="U28" s="163"/>
      <c r="V28" s="163"/>
      <c r="W28" s="163"/>
      <c r="X28" s="163"/>
      <c r="Y28" s="162">
        <f t="shared" si="1"/>
        <v>3</v>
      </c>
      <c r="Z28" s="164">
        <f t="shared" si="2"/>
        <v>1</v>
      </c>
      <c r="AA28" s="165">
        <f t="shared" si="3"/>
        <v>0</v>
      </c>
      <c r="AB28" s="164">
        <f t="shared" si="4"/>
        <v>0</v>
      </c>
      <c r="AC28" s="166">
        <f t="shared" si="5"/>
        <v>0</v>
      </c>
      <c r="AD28" s="164">
        <f t="shared" si="6"/>
        <v>0</v>
      </c>
      <c r="AE28" s="160">
        <v>22.0</v>
      </c>
      <c r="AF28" s="161" t="str">
        <f t="shared" si="7"/>
        <v>Yadiel  Jiménez Betances</v>
      </c>
      <c r="AG28" s="162" t="s">
        <v>559</v>
      </c>
      <c r="AH28" s="162" t="s">
        <v>559</v>
      </c>
      <c r="AI28" s="162" t="s">
        <v>559</v>
      </c>
      <c r="AJ28" s="162" t="s">
        <v>559</v>
      </c>
      <c r="AK28" s="162"/>
      <c r="AL28" s="162" t="s">
        <v>578</v>
      </c>
      <c r="AM28" s="162" t="s">
        <v>559</v>
      </c>
      <c r="AN28" s="162" t="s">
        <v>559</v>
      </c>
      <c r="AO28" s="163"/>
      <c r="AP28" s="163"/>
      <c r="AQ28" s="163"/>
      <c r="AR28" s="163"/>
      <c r="AS28" s="163"/>
      <c r="AT28" s="163"/>
      <c r="AU28" s="163"/>
      <c r="AV28" s="163"/>
      <c r="AW28" s="163"/>
      <c r="AX28" s="163"/>
      <c r="AY28" s="163"/>
      <c r="AZ28" s="163"/>
      <c r="BA28" s="163"/>
      <c r="BB28" s="163">
        <f t="shared" si="8"/>
        <v>7</v>
      </c>
      <c r="BC28" s="164">
        <f t="shared" si="9"/>
        <v>1</v>
      </c>
      <c r="BD28" s="166">
        <f t="shared" si="10"/>
        <v>0</v>
      </c>
      <c r="BE28" s="164">
        <f t="shared" si="11"/>
        <v>0</v>
      </c>
      <c r="BF28" s="166">
        <f t="shared" si="12"/>
        <v>1</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t="s">
        <v>579</v>
      </c>
      <c r="E29" s="162"/>
      <c r="F29" s="162" t="s">
        <v>559</v>
      </c>
      <c r="G29" s="162" t="s">
        <v>559</v>
      </c>
      <c r="H29" s="163"/>
      <c r="I29" s="163"/>
      <c r="J29" s="163"/>
      <c r="K29" s="163"/>
      <c r="L29" s="163"/>
      <c r="M29" s="163"/>
      <c r="N29" s="163"/>
      <c r="O29" s="163"/>
      <c r="P29" s="163"/>
      <c r="Q29" s="163"/>
      <c r="R29" s="163"/>
      <c r="S29" s="163"/>
      <c r="T29" s="163"/>
      <c r="U29" s="163"/>
      <c r="V29" s="163"/>
      <c r="W29" s="163"/>
      <c r="X29" s="163"/>
      <c r="Y29" s="162">
        <f t="shared" si="1"/>
        <v>2</v>
      </c>
      <c r="Z29" s="164">
        <f t="shared" si="2"/>
        <v>0.6666666667</v>
      </c>
      <c r="AA29" s="165">
        <f t="shared" si="3"/>
        <v>1</v>
      </c>
      <c r="AB29" s="164">
        <f t="shared" si="4"/>
        <v>0.3333333333</v>
      </c>
      <c r="AC29" s="166">
        <f t="shared" si="5"/>
        <v>0</v>
      </c>
      <c r="AD29" s="164">
        <f t="shared" si="6"/>
        <v>0</v>
      </c>
      <c r="AE29" s="160">
        <v>23.0</v>
      </c>
      <c r="AF29" s="161" t="str">
        <f t="shared" si="7"/>
        <v>Yamel  Mella Aquino</v>
      </c>
      <c r="AG29" s="162" t="s">
        <v>559</v>
      </c>
      <c r="AH29" s="162" t="s">
        <v>559</v>
      </c>
      <c r="AI29" s="162" t="s">
        <v>559</v>
      </c>
      <c r="AJ29" s="162" t="s">
        <v>559</v>
      </c>
      <c r="AK29" s="162"/>
      <c r="AL29" s="162" t="s">
        <v>559</v>
      </c>
      <c r="AM29" s="162" t="s">
        <v>559</v>
      </c>
      <c r="AN29" s="162" t="s">
        <v>578</v>
      </c>
      <c r="AO29" s="163"/>
      <c r="AP29" s="163"/>
      <c r="AQ29" s="163"/>
      <c r="AR29" s="163"/>
      <c r="AS29" s="163"/>
      <c r="AT29" s="163"/>
      <c r="AU29" s="163"/>
      <c r="AV29" s="163"/>
      <c r="AW29" s="163"/>
      <c r="AX29" s="163"/>
      <c r="AY29" s="163"/>
      <c r="AZ29" s="163"/>
      <c r="BA29" s="163"/>
      <c r="BB29" s="163">
        <f t="shared" si="8"/>
        <v>7</v>
      </c>
      <c r="BC29" s="164">
        <f t="shared" si="9"/>
        <v>1</v>
      </c>
      <c r="BD29" s="166">
        <f t="shared" si="10"/>
        <v>0</v>
      </c>
      <c r="BE29" s="164">
        <f t="shared" si="11"/>
        <v>0</v>
      </c>
      <c r="BF29" s="166">
        <f t="shared" si="12"/>
        <v>1</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t="s">
        <v>559</v>
      </c>
      <c r="E30" s="162"/>
      <c r="F30" s="162" t="s">
        <v>559</v>
      </c>
      <c r="G30" s="162" t="s">
        <v>559</v>
      </c>
      <c r="H30" s="163"/>
      <c r="I30" s="163"/>
      <c r="J30" s="163"/>
      <c r="K30" s="163"/>
      <c r="L30" s="163"/>
      <c r="M30" s="163"/>
      <c r="N30" s="163"/>
      <c r="O30" s="163"/>
      <c r="P30" s="163"/>
      <c r="Q30" s="163"/>
      <c r="R30" s="163"/>
      <c r="S30" s="163"/>
      <c r="T30" s="163"/>
      <c r="U30" s="163"/>
      <c r="V30" s="163"/>
      <c r="W30" s="163"/>
      <c r="X30" s="163"/>
      <c r="Y30" s="162">
        <f t="shared" si="1"/>
        <v>3</v>
      </c>
      <c r="Z30" s="164">
        <f t="shared" si="2"/>
        <v>1</v>
      </c>
      <c r="AA30" s="165">
        <f t="shared" si="3"/>
        <v>0</v>
      </c>
      <c r="AB30" s="164">
        <f t="shared" si="4"/>
        <v>0</v>
      </c>
      <c r="AC30" s="166">
        <f t="shared" si="5"/>
        <v>0</v>
      </c>
      <c r="AD30" s="164">
        <f t="shared" si="6"/>
        <v>0</v>
      </c>
      <c r="AE30" s="160">
        <v>24.0</v>
      </c>
      <c r="AF30" s="161" t="str">
        <f t="shared" si="7"/>
        <v>Sariely Del Carmen Mena Chávez</v>
      </c>
      <c r="AG30" s="162" t="s">
        <v>579</v>
      </c>
      <c r="AH30" s="162" t="s">
        <v>559</v>
      </c>
      <c r="AI30" s="162" t="s">
        <v>559</v>
      </c>
      <c r="AJ30" s="162" t="s">
        <v>559</v>
      </c>
      <c r="AK30" s="162"/>
      <c r="AL30" s="162" t="s">
        <v>559</v>
      </c>
      <c r="AM30" s="162" t="s">
        <v>559</v>
      </c>
      <c r="AN30" s="162" t="s">
        <v>559</v>
      </c>
      <c r="AO30" s="163"/>
      <c r="AP30" s="163"/>
      <c r="AQ30" s="163"/>
      <c r="AR30" s="163"/>
      <c r="AS30" s="163"/>
      <c r="AT30" s="163"/>
      <c r="AU30" s="163"/>
      <c r="AV30" s="163"/>
      <c r="AW30" s="163"/>
      <c r="AX30" s="163"/>
      <c r="AY30" s="163"/>
      <c r="AZ30" s="163"/>
      <c r="BA30" s="163"/>
      <c r="BB30" s="163">
        <f t="shared" si="8"/>
        <v>6</v>
      </c>
      <c r="BC30" s="164">
        <f t="shared" si="9"/>
        <v>0.8571428571</v>
      </c>
      <c r="BD30" s="166">
        <f t="shared" si="10"/>
        <v>1</v>
      </c>
      <c r="BE30" s="164">
        <f t="shared" si="11"/>
        <v>0.1428571429</v>
      </c>
      <c r="BF30" s="166">
        <f t="shared" si="12"/>
        <v>0</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t="s">
        <v>579</v>
      </c>
      <c r="E31" s="162"/>
      <c r="F31" s="162" t="s">
        <v>559</v>
      </c>
      <c r="G31" s="162" t="s">
        <v>559</v>
      </c>
      <c r="H31" s="163"/>
      <c r="I31" s="163"/>
      <c r="J31" s="163"/>
      <c r="K31" s="163"/>
      <c r="L31" s="163"/>
      <c r="M31" s="163"/>
      <c r="N31" s="163"/>
      <c r="O31" s="163"/>
      <c r="P31" s="163"/>
      <c r="Q31" s="163"/>
      <c r="R31" s="163"/>
      <c r="S31" s="163"/>
      <c r="T31" s="163"/>
      <c r="U31" s="163"/>
      <c r="V31" s="163"/>
      <c r="W31" s="163"/>
      <c r="X31" s="163"/>
      <c r="Y31" s="162">
        <f t="shared" si="1"/>
        <v>2</v>
      </c>
      <c r="Z31" s="164">
        <f t="shared" si="2"/>
        <v>0.6666666667</v>
      </c>
      <c r="AA31" s="165">
        <f t="shared" si="3"/>
        <v>1</v>
      </c>
      <c r="AB31" s="164">
        <f t="shared" si="4"/>
        <v>0.3333333333</v>
      </c>
      <c r="AC31" s="166">
        <f t="shared" si="5"/>
        <v>0</v>
      </c>
      <c r="AD31" s="164">
        <f t="shared" si="6"/>
        <v>0</v>
      </c>
      <c r="AE31" s="160">
        <v>25.0</v>
      </c>
      <c r="AF31" s="161" t="str">
        <f t="shared" si="7"/>
        <v>David Carmelo Navas Fernández</v>
      </c>
      <c r="AG31" s="162" t="s">
        <v>579</v>
      </c>
      <c r="AH31" s="162" t="s">
        <v>559</v>
      </c>
      <c r="AI31" s="162" t="s">
        <v>559</v>
      </c>
      <c r="AJ31" s="162" t="s">
        <v>579</v>
      </c>
      <c r="AK31" s="162"/>
      <c r="AL31" s="162" t="s">
        <v>559</v>
      </c>
      <c r="AM31" s="162" t="s">
        <v>559</v>
      </c>
      <c r="AN31" s="162" t="s">
        <v>559</v>
      </c>
      <c r="AO31" s="163"/>
      <c r="AP31" s="163"/>
      <c r="AQ31" s="163"/>
      <c r="AR31" s="163"/>
      <c r="AS31" s="163"/>
      <c r="AT31" s="163"/>
      <c r="AU31" s="163"/>
      <c r="AV31" s="163"/>
      <c r="AW31" s="163"/>
      <c r="AX31" s="163"/>
      <c r="AY31" s="163"/>
      <c r="AZ31" s="163"/>
      <c r="BA31" s="163"/>
      <c r="BB31" s="163">
        <f t="shared" si="8"/>
        <v>5</v>
      </c>
      <c r="BC31" s="164">
        <f t="shared" si="9"/>
        <v>0.7142857143</v>
      </c>
      <c r="BD31" s="166">
        <f t="shared" si="10"/>
        <v>2</v>
      </c>
      <c r="BE31" s="164">
        <f t="shared" si="11"/>
        <v>0.2857142857</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t="s">
        <v>559</v>
      </c>
      <c r="E32" s="162"/>
      <c r="F32" s="162" t="s">
        <v>559</v>
      </c>
      <c r="G32" s="162" t="s">
        <v>559</v>
      </c>
      <c r="H32" s="163"/>
      <c r="I32" s="163"/>
      <c r="J32" s="163"/>
      <c r="K32" s="163"/>
      <c r="L32" s="163"/>
      <c r="M32" s="163"/>
      <c r="N32" s="163"/>
      <c r="O32" s="163"/>
      <c r="P32" s="163"/>
      <c r="Q32" s="163"/>
      <c r="R32" s="163"/>
      <c r="S32" s="163"/>
      <c r="T32" s="163"/>
      <c r="U32" s="163"/>
      <c r="V32" s="163"/>
      <c r="W32" s="163"/>
      <c r="X32" s="163"/>
      <c r="Y32" s="162">
        <f t="shared" si="1"/>
        <v>3</v>
      </c>
      <c r="Z32" s="164">
        <f t="shared" si="2"/>
        <v>1</v>
      </c>
      <c r="AA32" s="165">
        <f t="shared" si="3"/>
        <v>0</v>
      </c>
      <c r="AB32" s="164">
        <f t="shared" si="4"/>
        <v>0</v>
      </c>
      <c r="AC32" s="166">
        <f t="shared" si="5"/>
        <v>0</v>
      </c>
      <c r="AD32" s="164">
        <f t="shared" si="6"/>
        <v>0</v>
      </c>
      <c r="AE32" s="160">
        <v>26.0</v>
      </c>
      <c r="AF32" s="161" t="str">
        <f t="shared" si="7"/>
        <v>Andriw Jelier Ortiz Rodríguez</v>
      </c>
      <c r="AG32" s="162" t="s">
        <v>559</v>
      </c>
      <c r="AH32" s="162" t="s">
        <v>559</v>
      </c>
      <c r="AI32" s="162" t="s">
        <v>559</v>
      </c>
      <c r="AJ32" s="162" t="s">
        <v>559</v>
      </c>
      <c r="AK32" s="162"/>
      <c r="AL32" s="162" t="s">
        <v>559</v>
      </c>
      <c r="AM32" s="162" t="s">
        <v>559</v>
      </c>
      <c r="AN32" s="162" t="s">
        <v>578</v>
      </c>
      <c r="AO32" s="163"/>
      <c r="AP32" s="163"/>
      <c r="AQ32" s="163"/>
      <c r="AR32" s="163"/>
      <c r="AS32" s="163"/>
      <c r="AT32" s="163"/>
      <c r="AU32" s="163"/>
      <c r="AV32" s="163"/>
      <c r="AW32" s="163"/>
      <c r="AX32" s="163"/>
      <c r="AY32" s="163"/>
      <c r="AZ32" s="163"/>
      <c r="BA32" s="163"/>
      <c r="BB32" s="163">
        <f t="shared" si="8"/>
        <v>7</v>
      </c>
      <c r="BC32" s="164">
        <f t="shared" si="9"/>
        <v>1</v>
      </c>
      <c r="BD32" s="166">
        <f t="shared" si="10"/>
        <v>0</v>
      </c>
      <c r="BE32" s="164">
        <f t="shared" si="11"/>
        <v>0</v>
      </c>
      <c r="BF32" s="166">
        <f t="shared" si="12"/>
        <v>1</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t="s">
        <v>559</v>
      </c>
      <c r="E33" s="162"/>
      <c r="F33" s="162" t="s">
        <v>559</v>
      </c>
      <c r="G33" s="162" t="s">
        <v>559</v>
      </c>
      <c r="H33" s="163"/>
      <c r="I33" s="163"/>
      <c r="J33" s="163"/>
      <c r="K33" s="163"/>
      <c r="L33" s="163"/>
      <c r="M33" s="163"/>
      <c r="N33" s="163"/>
      <c r="O33" s="163"/>
      <c r="P33" s="163"/>
      <c r="Q33" s="163"/>
      <c r="R33" s="163"/>
      <c r="S33" s="163"/>
      <c r="T33" s="163"/>
      <c r="U33" s="163"/>
      <c r="V33" s="163"/>
      <c r="W33" s="163"/>
      <c r="X33" s="163"/>
      <c r="Y33" s="162">
        <f t="shared" si="1"/>
        <v>3</v>
      </c>
      <c r="Z33" s="164">
        <f t="shared" si="2"/>
        <v>1</v>
      </c>
      <c r="AA33" s="165">
        <f t="shared" si="3"/>
        <v>0</v>
      </c>
      <c r="AB33" s="164">
        <f t="shared" si="4"/>
        <v>0</v>
      </c>
      <c r="AC33" s="166">
        <f t="shared" si="5"/>
        <v>0</v>
      </c>
      <c r="AD33" s="164">
        <f t="shared" si="6"/>
        <v>0</v>
      </c>
      <c r="AE33" s="160">
        <v>27.0</v>
      </c>
      <c r="AF33" s="161" t="str">
        <f t="shared" si="7"/>
        <v>Dashley Nicole Peña García</v>
      </c>
      <c r="AG33" s="162" t="s">
        <v>559</v>
      </c>
      <c r="AH33" s="162" t="s">
        <v>559</v>
      </c>
      <c r="AI33" s="162" t="s">
        <v>559</v>
      </c>
      <c r="AJ33" s="162" t="s">
        <v>579</v>
      </c>
      <c r="AK33" s="162"/>
      <c r="AL33" s="162" t="s">
        <v>559</v>
      </c>
      <c r="AM33" s="162" t="s">
        <v>559</v>
      </c>
      <c r="AN33" s="162" t="s">
        <v>559</v>
      </c>
      <c r="AO33" s="163"/>
      <c r="AP33" s="163"/>
      <c r="AQ33" s="163"/>
      <c r="AR33" s="163"/>
      <c r="AS33" s="163"/>
      <c r="AT33" s="163"/>
      <c r="AU33" s="163"/>
      <c r="AV33" s="163"/>
      <c r="AW33" s="163"/>
      <c r="AX33" s="163"/>
      <c r="AY33" s="163"/>
      <c r="AZ33" s="163"/>
      <c r="BA33" s="163"/>
      <c r="BB33" s="163">
        <f t="shared" si="8"/>
        <v>6</v>
      </c>
      <c r="BC33" s="164">
        <f t="shared" si="9"/>
        <v>0.8571428571</v>
      </c>
      <c r="BD33" s="166">
        <f t="shared" si="10"/>
        <v>1</v>
      </c>
      <c r="BE33" s="164">
        <f t="shared" si="11"/>
        <v>0.1428571429</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t="s">
        <v>559</v>
      </c>
      <c r="E34" s="162"/>
      <c r="F34" s="162" t="s">
        <v>559</v>
      </c>
      <c r="G34" s="162" t="s">
        <v>559</v>
      </c>
      <c r="H34" s="163"/>
      <c r="I34" s="163"/>
      <c r="J34" s="163"/>
      <c r="K34" s="163"/>
      <c r="L34" s="163"/>
      <c r="M34" s="163"/>
      <c r="N34" s="163"/>
      <c r="O34" s="163"/>
      <c r="P34" s="163"/>
      <c r="Q34" s="163"/>
      <c r="R34" s="163"/>
      <c r="S34" s="163"/>
      <c r="T34" s="163"/>
      <c r="U34" s="163"/>
      <c r="V34" s="163"/>
      <c r="W34" s="163"/>
      <c r="X34" s="163"/>
      <c r="Y34" s="162">
        <f t="shared" si="1"/>
        <v>3</v>
      </c>
      <c r="Z34" s="164">
        <f t="shared" si="2"/>
        <v>1</v>
      </c>
      <c r="AA34" s="165">
        <f t="shared" si="3"/>
        <v>0</v>
      </c>
      <c r="AB34" s="164">
        <f t="shared" si="4"/>
        <v>0</v>
      </c>
      <c r="AC34" s="166">
        <f t="shared" si="5"/>
        <v>0</v>
      </c>
      <c r="AD34" s="164">
        <f t="shared" si="6"/>
        <v>0</v>
      </c>
      <c r="AE34" s="160">
        <v>28.0</v>
      </c>
      <c r="AF34" s="161" t="str">
        <f t="shared" si="7"/>
        <v>Yesly  Peña Muñoz</v>
      </c>
      <c r="AG34" s="162" t="s">
        <v>559</v>
      </c>
      <c r="AH34" s="162" t="s">
        <v>559</v>
      </c>
      <c r="AI34" s="162" t="s">
        <v>559</v>
      </c>
      <c r="AJ34" s="162" t="s">
        <v>559</v>
      </c>
      <c r="AK34" s="162"/>
      <c r="AL34" s="162" t="s">
        <v>559</v>
      </c>
      <c r="AM34" s="162" t="s">
        <v>559</v>
      </c>
      <c r="AN34" s="162" t="s">
        <v>559</v>
      </c>
      <c r="AO34" s="163"/>
      <c r="AP34" s="163"/>
      <c r="AQ34" s="163"/>
      <c r="AR34" s="163"/>
      <c r="AS34" s="163"/>
      <c r="AT34" s="163"/>
      <c r="AU34" s="163"/>
      <c r="AV34" s="163"/>
      <c r="AW34" s="163"/>
      <c r="AX34" s="163"/>
      <c r="AY34" s="163"/>
      <c r="AZ34" s="163"/>
      <c r="BA34" s="163"/>
      <c r="BB34" s="163">
        <f t="shared" si="8"/>
        <v>7</v>
      </c>
      <c r="BC34" s="164">
        <f t="shared" si="9"/>
        <v>1</v>
      </c>
      <c r="BD34" s="166">
        <f t="shared" si="10"/>
        <v>0</v>
      </c>
      <c r="BE34" s="164">
        <f t="shared" si="11"/>
        <v>0</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t="s">
        <v>559</v>
      </c>
      <c r="E35" s="162"/>
      <c r="F35" s="162" t="s">
        <v>559</v>
      </c>
      <c r="G35" s="162" t="s">
        <v>559</v>
      </c>
      <c r="H35" s="163"/>
      <c r="I35" s="163"/>
      <c r="J35" s="163"/>
      <c r="K35" s="163"/>
      <c r="L35" s="163"/>
      <c r="M35" s="163"/>
      <c r="N35" s="163"/>
      <c r="O35" s="163"/>
      <c r="P35" s="163"/>
      <c r="Q35" s="163"/>
      <c r="R35" s="163"/>
      <c r="S35" s="163"/>
      <c r="T35" s="163"/>
      <c r="U35" s="163"/>
      <c r="V35" s="163"/>
      <c r="W35" s="163"/>
      <c r="X35" s="163"/>
      <c r="Y35" s="162">
        <f t="shared" si="1"/>
        <v>3</v>
      </c>
      <c r="Z35" s="164">
        <f t="shared" si="2"/>
        <v>1</v>
      </c>
      <c r="AA35" s="165">
        <f t="shared" si="3"/>
        <v>0</v>
      </c>
      <c r="AB35" s="164">
        <f t="shared" si="4"/>
        <v>0</v>
      </c>
      <c r="AC35" s="166">
        <f t="shared" si="5"/>
        <v>0</v>
      </c>
      <c r="AD35" s="164">
        <f t="shared" si="6"/>
        <v>0</v>
      </c>
      <c r="AE35" s="160">
        <v>29.0</v>
      </c>
      <c r="AF35" s="161" t="str">
        <f t="shared" si="7"/>
        <v>Wilbert  Peña Paulino</v>
      </c>
      <c r="AG35" s="162" t="s">
        <v>559</v>
      </c>
      <c r="AH35" s="162" t="s">
        <v>559</v>
      </c>
      <c r="AI35" s="162" t="s">
        <v>559</v>
      </c>
      <c r="AJ35" s="162" t="s">
        <v>559</v>
      </c>
      <c r="AK35" s="162"/>
      <c r="AL35" s="162" t="s">
        <v>559</v>
      </c>
      <c r="AM35" s="162" t="s">
        <v>559</v>
      </c>
      <c r="AN35" s="162" t="s">
        <v>559</v>
      </c>
      <c r="AO35" s="163"/>
      <c r="AP35" s="163"/>
      <c r="AQ35" s="163"/>
      <c r="AR35" s="163"/>
      <c r="AS35" s="163"/>
      <c r="AT35" s="163"/>
      <c r="AU35" s="163"/>
      <c r="AV35" s="163"/>
      <c r="AW35" s="163"/>
      <c r="AX35" s="163"/>
      <c r="AY35" s="163"/>
      <c r="AZ35" s="163"/>
      <c r="BA35" s="163"/>
      <c r="BB35" s="163">
        <f t="shared" si="8"/>
        <v>7</v>
      </c>
      <c r="BC35" s="164">
        <f t="shared" si="9"/>
        <v>1</v>
      </c>
      <c r="BD35" s="166">
        <f t="shared" si="10"/>
        <v>0</v>
      </c>
      <c r="BE35" s="164">
        <f t="shared" si="11"/>
        <v>0</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t="s">
        <v>559</v>
      </c>
      <c r="E36" s="162"/>
      <c r="F36" s="162" t="s">
        <v>559</v>
      </c>
      <c r="G36" s="162" t="s">
        <v>559</v>
      </c>
      <c r="H36" s="163"/>
      <c r="I36" s="163"/>
      <c r="J36" s="163"/>
      <c r="K36" s="163"/>
      <c r="L36" s="163"/>
      <c r="M36" s="163"/>
      <c r="N36" s="163"/>
      <c r="O36" s="163"/>
      <c r="P36" s="163"/>
      <c r="Q36" s="163"/>
      <c r="R36" s="163"/>
      <c r="S36" s="163"/>
      <c r="T36" s="163"/>
      <c r="U36" s="163"/>
      <c r="V36" s="163"/>
      <c r="W36" s="163"/>
      <c r="X36" s="163"/>
      <c r="Y36" s="162">
        <f t="shared" si="1"/>
        <v>3</v>
      </c>
      <c r="Z36" s="164">
        <f t="shared" si="2"/>
        <v>1</v>
      </c>
      <c r="AA36" s="165">
        <f t="shared" si="3"/>
        <v>0</v>
      </c>
      <c r="AB36" s="164">
        <f t="shared" si="4"/>
        <v>0</v>
      </c>
      <c r="AC36" s="166">
        <f t="shared" si="5"/>
        <v>0</v>
      </c>
      <c r="AD36" s="164">
        <f t="shared" si="6"/>
        <v>0</v>
      </c>
      <c r="AE36" s="160">
        <v>30.0</v>
      </c>
      <c r="AF36" s="161" t="str">
        <f t="shared" si="7"/>
        <v>Yonayry  Peña Santos</v>
      </c>
      <c r="AG36" s="162" t="s">
        <v>579</v>
      </c>
      <c r="AH36" s="162" t="s">
        <v>559</v>
      </c>
      <c r="AI36" s="162" t="s">
        <v>559</v>
      </c>
      <c r="AJ36" s="162" t="s">
        <v>559</v>
      </c>
      <c r="AK36" s="162"/>
      <c r="AL36" s="162" t="s">
        <v>559</v>
      </c>
      <c r="AM36" s="162" t="s">
        <v>559</v>
      </c>
      <c r="AN36" s="162" t="s">
        <v>579</v>
      </c>
      <c r="AO36" s="163"/>
      <c r="AP36" s="163"/>
      <c r="AQ36" s="163"/>
      <c r="AR36" s="163"/>
      <c r="AS36" s="163"/>
      <c r="AT36" s="163"/>
      <c r="AU36" s="163"/>
      <c r="AV36" s="163"/>
      <c r="AW36" s="163"/>
      <c r="AX36" s="163"/>
      <c r="AY36" s="163"/>
      <c r="AZ36" s="163"/>
      <c r="BA36" s="163"/>
      <c r="BB36" s="163">
        <f t="shared" si="8"/>
        <v>5</v>
      </c>
      <c r="BC36" s="164">
        <f t="shared" si="9"/>
        <v>0.7142857143</v>
      </c>
      <c r="BD36" s="166">
        <f t="shared" si="10"/>
        <v>2</v>
      </c>
      <c r="BE36" s="164">
        <f t="shared" si="11"/>
        <v>0.2857142857</v>
      </c>
      <c r="BF36" s="166">
        <f t="shared" si="12"/>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t="s">
        <v>559</v>
      </c>
      <c r="E37" s="162"/>
      <c r="F37" s="162" t="s">
        <v>559</v>
      </c>
      <c r="G37" s="162" t="s">
        <v>559</v>
      </c>
      <c r="H37" s="163"/>
      <c r="I37" s="163"/>
      <c r="J37" s="163"/>
      <c r="K37" s="163"/>
      <c r="L37" s="163"/>
      <c r="M37" s="163"/>
      <c r="N37" s="163"/>
      <c r="O37" s="163"/>
      <c r="P37" s="163"/>
      <c r="Q37" s="163"/>
      <c r="R37" s="163"/>
      <c r="S37" s="163"/>
      <c r="T37" s="163"/>
      <c r="U37" s="163"/>
      <c r="V37" s="163"/>
      <c r="W37" s="163"/>
      <c r="X37" s="163"/>
      <c r="Y37" s="162">
        <f t="shared" si="1"/>
        <v>3</v>
      </c>
      <c r="Z37" s="164">
        <f t="shared" si="2"/>
        <v>1</v>
      </c>
      <c r="AA37" s="165">
        <f t="shared" si="3"/>
        <v>0</v>
      </c>
      <c r="AB37" s="164">
        <f t="shared" si="4"/>
        <v>0</v>
      </c>
      <c r="AC37" s="166">
        <f t="shared" si="5"/>
        <v>0</v>
      </c>
      <c r="AD37" s="164">
        <f t="shared" si="6"/>
        <v>0</v>
      </c>
      <c r="AE37" s="160">
        <v>31.0</v>
      </c>
      <c r="AF37" s="161" t="str">
        <f t="shared" si="7"/>
        <v>Rossier Analiz Pérez Rodríguez</v>
      </c>
      <c r="AG37" s="162" t="s">
        <v>579</v>
      </c>
      <c r="AH37" s="162" t="s">
        <v>559</v>
      </c>
      <c r="AI37" s="162" t="s">
        <v>559</v>
      </c>
      <c r="AJ37" s="162" t="s">
        <v>559</v>
      </c>
      <c r="AK37" s="162"/>
      <c r="AL37" s="162" t="s">
        <v>559</v>
      </c>
      <c r="AM37" s="162" t="s">
        <v>559</v>
      </c>
      <c r="AN37" s="162" t="s">
        <v>559</v>
      </c>
      <c r="AO37" s="163"/>
      <c r="AP37" s="163"/>
      <c r="AQ37" s="163"/>
      <c r="AR37" s="163"/>
      <c r="AS37" s="163"/>
      <c r="AT37" s="163"/>
      <c r="AU37" s="163"/>
      <c r="AV37" s="163"/>
      <c r="AW37" s="163"/>
      <c r="AX37" s="163"/>
      <c r="AY37" s="163"/>
      <c r="AZ37" s="163"/>
      <c r="BA37" s="163"/>
      <c r="BB37" s="163">
        <f t="shared" si="8"/>
        <v>6</v>
      </c>
      <c r="BC37" s="164">
        <f t="shared" si="9"/>
        <v>0.8571428571</v>
      </c>
      <c r="BD37" s="166">
        <f t="shared" si="10"/>
        <v>1</v>
      </c>
      <c r="BE37" s="164">
        <f t="shared" si="11"/>
        <v>0.1428571429</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t="s">
        <v>559</v>
      </c>
      <c r="E38" s="162"/>
      <c r="F38" s="162" t="s">
        <v>559</v>
      </c>
      <c r="G38" s="162" t="s">
        <v>559</v>
      </c>
      <c r="H38" s="163"/>
      <c r="I38" s="163"/>
      <c r="J38" s="163"/>
      <c r="K38" s="163"/>
      <c r="L38" s="163"/>
      <c r="M38" s="163"/>
      <c r="N38" s="163"/>
      <c r="O38" s="163"/>
      <c r="P38" s="163"/>
      <c r="Q38" s="163"/>
      <c r="R38" s="163"/>
      <c r="S38" s="163"/>
      <c r="T38" s="163"/>
      <c r="U38" s="163"/>
      <c r="V38" s="163"/>
      <c r="W38" s="163"/>
      <c r="X38" s="163"/>
      <c r="Y38" s="162">
        <f t="shared" si="1"/>
        <v>3</v>
      </c>
      <c r="Z38" s="164">
        <f t="shared" si="2"/>
        <v>1</v>
      </c>
      <c r="AA38" s="165">
        <f t="shared" si="3"/>
        <v>0</v>
      </c>
      <c r="AB38" s="164">
        <f t="shared" si="4"/>
        <v>0</v>
      </c>
      <c r="AC38" s="166">
        <f t="shared" si="5"/>
        <v>0</v>
      </c>
      <c r="AD38" s="164">
        <f t="shared" si="6"/>
        <v>0</v>
      </c>
      <c r="AE38" s="160">
        <v>32.0</v>
      </c>
      <c r="AF38" s="161" t="str">
        <f t="shared" si="7"/>
        <v>Joseph Francisco Ramírez Espinosa</v>
      </c>
      <c r="AG38" s="162" t="s">
        <v>559</v>
      </c>
      <c r="AH38" s="162" t="s">
        <v>559</v>
      </c>
      <c r="AI38" s="162" t="s">
        <v>559</v>
      </c>
      <c r="AJ38" s="162" t="s">
        <v>559</v>
      </c>
      <c r="AK38" s="162"/>
      <c r="AL38" s="162" t="s">
        <v>559</v>
      </c>
      <c r="AM38" s="162" t="s">
        <v>559</v>
      </c>
      <c r="AN38" s="162" t="s">
        <v>559</v>
      </c>
      <c r="AO38" s="163"/>
      <c r="AP38" s="163"/>
      <c r="AQ38" s="163"/>
      <c r="AR38" s="163"/>
      <c r="AS38" s="163"/>
      <c r="AT38" s="163"/>
      <c r="AU38" s="163"/>
      <c r="AV38" s="163"/>
      <c r="AW38" s="163"/>
      <c r="AX38" s="163"/>
      <c r="AY38" s="163"/>
      <c r="AZ38" s="163"/>
      <c r="BA38" s="163"/>
      <c r="BB38" s="163">
        <f t="shared" si="8"/>
        <v>7</v>
      </c>
      <c r="BC38" s="164">
        <f t="shared" si="9"/>
        <v>1</v>
      </c>
      <c r="BD38" s="166">
        <f t="shared" si="10"/>
        <v>0</v>
      </c>
      <c r="BE38" s="164">
        <f t="shared" si="11"/>
        <v>0</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t="s">
        <v>559</v>
      </c>
      <c r="E39" s="162"/>
      <c r="F39" s="162" t="s">
        <v>559</v>
      </c>
      <c r="G39" s="162" t="s">
        <v>559</v>
      </c>
      <c r="H39" s="163"/>
      <c r="I39" s="163"/>
      <c r="J39" s="163"/>
      <c r="K39" s="163"/>
      <c r="L39" s="163"/>
      <c r="M39" s="163"/>
      <c r="N39" s="163"/>
      <c r="O39" s="163"/>
      <c r="P39" s="163"/>
      <c r="Q39" s="163"/>
      <c r="R39" s="163"/>
      <c r="S39" s="163"/>
      <c r="T39" s="163"/>
      <c r="U39" s="163"/>
      <c r="V39" s="163"/>
      <c r="W39" s="163"/>
      <c r="X39" s="163"/>
      <c r="Y39" s="162">
        <f t="shared" si="1"/>
        <v>3</v>
      </c>
      <c r="Z39" s="164">
        <f t="shared" si="2"/>
        <v>1</v>
      </c>
      <c r="AA39" s="165">
        <f t="shared" si="3"/>
        <v>0</v>
      </c>
      <c r="AB39" s="164">
        <f t="shared" si="4"/>
        <v>0</v>
      </c>
      <c r="AC39" s="166">
        <f t="shared" si="5"/>
        <v>0</v>
      </c>
      <c r="AD39" s="164">
        <f t="shared" si="6"/>
        <v>0</v>
      </c>
      <c r="AE39" s="160">
        <v>33.0</v>
      </c>
      <c r="AF39" s="161" t="str">
        <f t="shared" si="7"/>
        <v>Yariel Alfonso Ramos</v>
      </c>
      <c r="AG39" s="162" t="s">
        <v>559</v>
      </c>
      <c r="AH39" s="162" t="s">
        <v>579</v>
      </c>
      <c r="AI39" s="162" t="s">
        <v>559</v>
      </c>
      <c r="AJ39" s="162" t="s">
        <v>559</v>
      </c>
      <c r="AK39" s="162"/>
      <c r="AL39" s="162" t="s">
        <v>559</v>
      </c>
      <c r="AM39" s="162" t="s">
        <v>559</v>
      </c>
      <c r="AN39" s="162" t="s">
        <v>559</v>
      </c>
      <c r="AO39" s="163"/>
      <c r="AP39" s="163"/>
      <c r="AQ39" s="163"/>
      <c r="AR39" s="163"/>
      <c r="AS39" s="163"/>
      <c r="AT39" s="163"/>
      <c r="AU39" s="163"/>
      <c r="AV39" s="163"/>
      <c r="AW39" s="163"/>
      <c r="AX39" s="163"/>
      <c r="AY39" s="163"/>
      <c r="AZ39" s="163"/>
      <c r="BA39" s="163"/>
      <c r="BB39" s="163">
        <f t="shared" si="8"/>
        <v>6</v>
      </c>
      <c r="BC39" s="164">
        <f t="shared" si="9"/>
        <v>0.8571428571</v>
      </c>
      <c r="BD39" s="166">
        <f t="shared" si="10"/>
        <v>1</v>
      </c>
      <c r="BE39" s="164">
        <f t="shared" si="11"/>
        <v>0.1428571429</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t="s">
        <v>559</v>
      </c>
      <c r="E40" s="162"/>
      <c r="F40" s="162" t="s">
        <v>559</v>
      </c>
      <c r="G40" s="162" t="s">
        <v>559</v>
      </c>
      <c r="H40" s="163"/>
      <c r="I40" s="163"/>
      <c r="J40" s="163"/>
      <c r="K40" s="163"/>
      <c r="L40" s="163"/>
      <c r="M40" s="163"/>
      <c r="N40" s="163"/>
      <c r="O40" s="163"/>
      <c r="P40" s="163"/>
      <c r="Q40" s="163"/>
      <c r="R40" s="163"/>
      <c r="S40" s="163"/>
      <c r="T40" s="163"/>
      <c r="U40" s="163"/>
      <c r="V40" s="163"/>
      <c r="W40" s="163"/>
      <c r="X40" s="163"/>
      <c r="Y40" s="162">
        <f t="shared" si="1"/>
        <v>3</v>
      </c>
      <c r="Z40" s="164">
        <f t="shared" si="2"/>
        <v>1</v>
      </c>
      <c r="AA40" s="165">
        <f t="shared" si="3"/>
        <v>0</v>
      </c>
      <c r="AB40" s="164">
        <f t="shared" si="4"/>
        <v>0</v>
      </c>
      <c r="AC40" s="166">
        <f t="shared" si="5"/>
        <v>0</v>
      </c>
      <c r="AD40" s="164">
        <f t="shared" si="6"/>
        <v>0</v>
      </c>
      <c r="AE40" s="160">
        <v>34.0</v>
      </c>
      <c r="AF40" s="161" t="str">
        <f t="shared" si="7"/>
        <v>Carlos David Rodríguez Almánzar</v>
      </c>
      <c r="AG40" s="162" t="s">
        <v>559</v>
      </c>
      <c r="AH40" s="162" t="s">
        <v>559</v>
      </c>
      <c r="AI40" s="162" t="s">
        <v>559</v>
      </c>
      <c r="AJ40" s="162" t="s">
        <v>559</v>
      </c>
      <c r="AK40" s="162"/>
      <c r="AL40" s="162" t="s">
        <v>559</v>
      </c>
      <c r="AM40" s="162" t="s">
        <v>559</v>
      </c>
      <c r="AN40" s="162" t="s">
        <v>559</v>
      </c>
      <c r="AO40" s="163"/>
      <c r="AP40" s="163"/>
      <c r="AQ40" s="163"/>
      <c r="AR40" s="163"/>
      <c r="AS40" s="163"/>
      <c r="AT40" s="163"/>
      <c r="AU40" s="163"/>
      <c r="AV40" s="163"/>
      <c r="AW40" s="163"/>
      <c r="AX40" s="163"/>
      <c r="AY40" s="163"/>
      <c r="AZ40" s="163"/>
      <c r="BA40" s="163"/>
      <c r="BB40" s="163">
        <f t="shared" si="8"/>
        <v>7</v>
      </c>
      <c r="BC40" s="164">
        <f t="shared" si="9"/>
        <v>1</v>
      </c>
      <c r="BD40" s="166">
        <f t="shared" si="10"/>
        <v>0</v>
      </c>
      <c r="BE40" s="164">
        <f t="shared" si="11"/>
        <v>0</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t="s">
        <v>559</v>
      </c>
      <c r="E41" s="162"/>
      <c r="F41" s="162" t="s">
        <v>559</v>
      </c>
      <c r="G41" s="162" t="s">
        <v>559</v>
      </c>
      <c r="H41" s="163"/>
      <c r="I41" s="163"/>
      <c r="J41" s="163"/>
      <c r="K41" s="163"/>
      <c r="L41" s="163"/>
      <c r="M41" s="163"/>
      <c r="N41" s="163"/>
      <c r="O41" s="163"/>
      <c r="P41" s="163"/>
      <c r="Q41" s="163"/>
      <c r="R41" s="163"/>
      <c r="S41" s="163"/>
      <c r="T41" s="163"/>
      <c r="U41" s="163"/>
      <c r="V41" s="163"/>
      <c r="W41" s="163"/>
      <c r="X41" s="163"/>
      <c r="Y41" s="162">
        <f t="shared" si="1"/>
        <v>3</v>
      </c>
      <c r="Z41" s="164">
        <f t="shared" si="2"/>
        <v>1</v>
      </c>
      <c r="AA41" s="165">
        <f t="shared" si="3"/>
        <v>0</v>
      </c>
      <c r="AB41" s="164">
        <f t="shared" si="4"/>
        <v>0</v>
      </c>
      <c r="AC41" s="166">
        <f t="shared" si="5"/>
        <v>0</v>
      </c>
      <c r="AD41" s="164">
        <f t="shared" si="6"/>
        <v>0</v>
      </c>
      <c r="AE41" s="160">
        <v>35.0</v>
      </c>
      <c r="AF41" s="161" t="str">
        <f t="shared" si="7"/>
        <v>Darianni  Santos Medina</v>
      </c>
      <c r="AG41" s="162" t="s">
        <v>579</v>
      </c>
      <c r="AH41" s="162" t="s">
        <v>559</v>
      </c>
      <c r="AI41" s="162" t="s">
        <v>559</v>
      </c>
      <c r="AJ41" s="162" t="s">
        <v>559</v>
      </c>
      <c r="AK41" s="162"/>
      <c r="AL41" s="162" t="s">
        <v>559</v>
      </c>
      <c r="AM41" s="162" t="s">
        <v>559</v>
      </c>
      <c r="AN41" s="162" t="s">
        <v>559</v>
      </c>
      <c r="AO41" s="163"/>
      <c r="AP41" s="163"/>
      <c r="AQ41" s="163"/>
      <c r="AR41" s="163"/>
      <c r="AS41" s="163"/>
      <c r="AT41" s="163"/>
      <c r="AU41" s="163"/>
      <c r="AV41" s="163"/>
      <c r="AW41" s="163"/>
      <c r="AX41" s="163"/>
      <c r="AY41" s="163"/>
      <c r="AZ41" s="163"/>
      <c r="BA41" s="163"/>
      <c r="BB41" s="163">
        <f t="shared" si="8"/>
        <v>6</v>
      </c>
      <c r="BC41" s="164">
        <f t="shared" si="9"/>
        <v>0.8571428571</v>
      </c>
      <c r="BD41" s="166">
        <f t="shared" si="10"/>
        <v>1</v>
      </c>
      <c r="BE41" s="164">
        <f t="shared" si="11"/>
        <v>0.1428571429</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t="s">
        <v>559</v>
      </c>
      <c r="E42" s="162"/>
      <c r="F42" s="162" t="s">
        <v>579</v>
      </c>
      <c r="G42" s="162" t="s">
        <v>579</v>
      </c>
      <c r="H42" s="163"/>
      <c r="I42" s="163"/>
      <c r="J42" s="163"/>
      <c r="K42" s="163"/>
      <c r="L42" s="163"/>
      <c r="M42" s="163"/>
      <c r="N42" s="163"/>
      <c r="O42" s="163"/>
      <c r="P42" s="163"/>
      <c r="Q42" s="163"/>
      <c r="R42" s="163"/>
      <c r="S42" s="163"/>
      <c r="T42" s="163"/>
      <c r="U42" s="163"/>
      <c r="V42" s="163"/>
      <c r="W42" s="163"/>
      <c r="X42" s="163"/>
      <c r="Y42" s="162">
        <f t="shared" si="1"/>
        <v>1</v>
      </c>
      <c r="Z42" s="164">
        <f t="shared" si="2"/>
        <v>0.3333333333</v>
      </c>
      <c r="AA42" s="165">
        <f t="shared" si="3"/>
        <v>2</v>
      </c>
      <c r="AB42" s="164">
        <f t="shared" si="4"/>
        <v>0.6666666667</v>
      </c>
      <c r="AC42" s="166">
        <f t="shared" si="5"/>
        <v>0</v>
      </c>
      <c r="AD42" s="164">
        <f t="shared" si="6"/>
        <v>0</v>
      </c>
      <c r="AE42" s="160">
        <v>36.0</v>
      </c>
      <c r="AF42" s="161" t="str">
        <f t="shared" si="7"/>
        <v>Rosyeli Carolina Tavarez  Reyes</v>
      </c>
      <c r="AG42" s="162" t="s">
        <v>579</v>
      </c>
      <c r="AH42" s="162" t="s">
        <v>559</v>
      </c>
      <c r="AI42" s="162" t="s">
        <v>559</v>
      </c>
      <c r="AJ42" s="162" t="s">
        <v>579</v>
      </c>
      <c r="AK42" s="162"/>
      <c r="AL42" s="162" t="s">
        <v>559</v>
      </c>
      <c r="AM42" s="162" t="s">
        <v>559</v>
      </c>
      <c r="AN42" s="162" t="s">
        <v>579</v>
      </c>
      <c r="AO42" s="163"/>
      <c r="AP42" s="163"/>
      <c r="AQ42" s="163"/>
      <c r="AR42" s="163"/>
      <c r="AS42" s="163"/>
      <c r="AT42" s="163"/>
      <c r="AU42" s="163"/>
      <c r="AV42" s="163"/>
      <c r="AW42" s="163"/>
      <c r="AX42" s="163"/>
      <c r="AY42" s="163"/>
      <c r="AZ42" s="163"/>
      <c r="BA42" s="163"/>
      <c r="BB42" s="163">
        <f t="shared" si="8"/>
        <v>4</v>
      </c>
      <c r="BC42" s="164">
        <f t="shared" si="9"/>
        <v>0.5714285714</v>
      </c>
      <c r="BD42" s="166">
        <f t="shared" si="10"/>
        <v>3</v>
      </c>
      <c r="BE42" s="164">
        <f t="shared" si="11"/>
        <v>0.4285714286</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t="s">
        <v>559</v>
      </c>
      <c r="E43" s="162"/>
      <c r="F43" s="162" t="s">
        <v>559</v>
      </c>
      <c r="G43" s="162" t="s">
        <v>559</v>
      </c>
      <c r="H43" s="163"/>
      <c r="I43" s="163"/>
      <c r="J43" s="163"/>
      <c r="K43" s="163"/>
      <c r="L43" s="163"/>
      <c r="M43" s="163"/>
      <c r="N43" s="163"/>
      <c r="O43" s="163"/>
      <c r="P43" s="163"/>
      <c r="Q43" s="163"/>
      <c r="R43" s="163"/>
      <c r="S43" s="163"/>
      <c r="T43" s="163"/>
      <c r="U43" s="163"/>
      <c r="V43" s="163"/>
      <c r="W43" s="163"/>
      <c r="X43" s="163"/>
      <c r="Y43" s="162">
        <f t="shared" si="1"/>
        <v>3</v>
      </c>
      <c r="Z43" s="164">
        <f t="shared" si="2"/>
        <v>1</v>
      </c>
      <c r="AA43" s="165">
        <f t="shared" si="3"/>
        <v>0</v>
      </c>
      <c r="AB43" s="164">
        <f t="shared" si="4"/>
        <v>0</v>
      </c>
      <c r="AC43" s="166">
        <f t="shared" si="5"/>
        <v>0</v>
      </c>
      <c r="AD43" s="164">
        <f t="shared" si="6"/>
        <v>0</v>
      </c>
      <c r="AE43" s="160">
        <v>37.0</v>
      </c>
      <c r="AF43" s="161" t="str">
        <f t="shared" si="7"/>
        <v>Melani  Taveras Bautista</v>
      </c>
      <c r="AG43" s="162" t="s">
        <v>579</v>
      </c>
      <c r="AH43" s="162" t="s">
        <v>559</v>
      </c>
      <c r="AI43" s="162" t="s">
        <v>559</v>
      </c>
      <c r="AJ43" s="162" t="s">
        <v>559</v>
      </c>
      <c r="AK43" s="162"/>
      <c r="AL43" s="162" t="s">
        <v>559</v>
      </c>
      <c r="AM43" s="162" t="s">
        <v>559</v>
      </c>
      <c r="AN43" s="162" t="s">
        <v>559</v>
      </c>
      <c r="AO43" s="163"/>
      <c r="AP43" s="163"/>
      <c r="AQ43" s="163"/>
      <c r="AR43" s="163"/>
      <c r="AS43" s="163"/>
      <c r="AT43" s="163"/>
      <c r="AU43" s="163"/>
      <c r="AV43" s="163"/>
      <c r="AW43" s="163"/>
      <c r="AX43" s="163"/>
      <c r="AY43" s="163"/>
      <c r="AZ43" s="163"/>
      <c r="BA43" s="163"/>
      <c r="BB43" s="163">
        <f t="shared" si="8"/>
        <v>6</v>
      </c>
      <c r="BC43" s="164">
        <f t="shared" si="9"/>
        <v>0.8571428571</v>
      </c>
      <c r="BD43" s="166">
        <f t="shared" si="10"/>
        <v>1</v>
      </c>
      <c r="BE43" s="164">
        <f t="shared" si="11"/>
        <v>0.1428571429</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t="s">
        <v>559</v>
      </c>
      <c r="E44" s="162"/>
      <c r="F44" s="162" t="s">
        <v>559</v>
      </c>
      <c r="G44" s="162" t="s">
        <v>559</v>
      </c>
      <c r="H44" s="163"/>
      <c r="I44" s="163"/>
      <c r="J44" s="163"/>
      <c r="K44" s="163"/>
      <c r="L44" s="163"/>
      <c r="M44" s="163"/>
      <c r="N44" s="163"/>
      <c r="O44" s="163"/>
      <c r="P44" s="163"/>
      <c r="Q44" s="163"/>
      <c r="R44" s="163"/>
      <c r="S44" s="163"/>
      <c r="T44" s="163"/>
      <c r="U44" s="163"/>
      <c r="V44" s="163"/>
      <c r="W44" s="163"/>
      <c r="X44" s="163"/>
      <c r="Y44" s="162">
        <f t="shared" si="1"/>
        <v>3</v>
      </c>
      <c r="Z44" s="164">
        <f t="shared" si="2"/>
        <v>1</v>
      </c>
      <c r="AA44" s="165">
        <f t="shared" si="3"/>
        <v>0</v>
      </c>
      <c r="AB44" s="164">
        <f t="shared" si="4"/>
        <v>0</v>
      </c>
      <c r="AC44" s="166">
        <f t="shared" si="5"/>
        <v>0</v>
      </c>
      <c r="AD44" s="164">
        <f t="shared" si="6"/>
        <v>0</v>
      </c>
      <c r="AE44" s="160">
        <v>38.0</v>
      </c>
      <c r="AF44" s="161" t="str">
        <f t="shared" si="7"/>
        <v>Arianny  Tejada Guzmán</v>
      </c>
      <c r="AG44" s="162" t="s">
        <v>559</v>
      </c>
      <c r="AH44" s="162" t="s">
        <v>559</v>
      </c>
      <c r="AI44" s="162" t="s">
        <v>559</v>
      </c>
      <c r="AJ44" s="162" t="s">
        <v>559</v>
      </c>
      <c r="AK44" s="162"/>
      <c r="AL44" s="162" t="s">
        <v>559</v>
      </c>
      <c r="AM44" s="162" t="s">
        <v>559</v>
      </c>
      <c r="AN44" s="162" t="s">
        <v>559</v>
      </c>
      <c r="AO44" s="163"/>
      <c r="AP44" s="163"/>
      <c r="AQ44" s="163"/>
      <c r="AR44" s="163"/>
      <c r="AS44" s="163"/>
      <c r="AT44" s="163"/>
      <c r="AU44" s="163"/>
      <c r="AV44" s="163"/>
      <c r="AW44" s="163"/>
      <c r="AX44" s="163"/>
      <c r="AY44" s="163"/>
      <c r="AZ44" s="163"/>
      <c r="BA44" s="163"/>
      <c r="BB44" s="163">
        <f t="shared" si="8"/>
        <v>7</v>
      </c>
      <c r="BC44" s="164">
        <f t="shared" si="9"/>
        <v>1</v>
      </c>
      <c r="BD44" s="166">
        <f t="shared" si="10"/>
        <v>0</v>
      </c>
      <c r="BE44" s="164">
        <f t="shared" si="11"/>
        <v>0</v>
      </c>
      <c r="BF44" s="166">
        <f t="shared" si="12"/>
        <v>0</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t="s">
        <v>559</v>
      </c>
      <c r="E45" s="162"/>
      <c r="F45" s="162" t="s">
        <v>559</v>
      </c>
      <c r="G45" s="162" t="s">
        <v>559</v>
      </c>
      <c r="H45" s="163"/>
      <c r="I45" s="163"/>
      <c r="J45" s="163"/>
      <c r="K45" s="163"/>
      <c r="L45" s="163"/>
      <c r="M45" s="163"/>
      <c r="N45" s="163"/>
      <c r="O45" s="163"/>
      <c r="P45" s="163"/>
      <c r="Q45" s="163"/>
      <c r="R45" s="163"/>
      <c r="S45" s="163"/>
      <c r="T45" s="163"/>
      <c r="U45" s="163"/>
      <c r="V45" s="163"/>
      <c r="W45" s="163"/>
      <c r="X45" s="163"/>
      <c r="Y45" s="162">
        <f t="shared" si="1"/>
        <v>3</v>
      </c>
      <c r="Z45" s="164">
        <f t="shared" si="2"/>
        <v>1</v>
      </c>
      <c r="AA45" s="165">
        <f t="shared" si="3"/>
        <v>0</v>
      </c>
      <c r="AB45" s="164">
        <f t="shared" si="4"/>
        <v>0</v>
      </c>
      <c r="AC45" s="166">
        <f t="shared" si="5"/>
        <v>0</v>
      </c>
      <c r="AD45" s="164">
        <f t="shared" si="6"/>
        <v>0</v>
      </c>
      <c r="AE45" s="160">
        <v>39.0</v>
      </c>
      <c r="AF45" s="161" t="str">
        <f t="shared" si="7"/>
        <v>Jeilyn Aliah Tejada</v>
      </c>
      <c r="AG45" s="162" t="s">
        <v>559</v>
      </c>
      <c r="AH45" s="162" t="s">
        <v>559</v>
      </c>
      <c r="AI45" s="162" t="s">
        <v>559</v>
      </c>
      <c r="AJ45" s="162" t="s">
        <v>559</v>
      </c>
      <c r="AK45" s="162"/>
      <c r="AL45" s="162" t="s">
        <v>559</v>
      </c>
      <c r="AM45" s="162" t="s">
        <v>559</v>
      </c>
      <c r="AN45" s="162" t="s">
        <v>559</v>
      </c>
      <c r="AO45" s="163"/>
      <c r="AP45" s="163"/>
      <c r="AQ45" s="163"/>
      <c r="AR45" s="163"/>
      <c r="AS45" s="163"/>
      <c r="AT45" s="163"/>
      <c r="AU45" s="163"/>
      <c r="AV45" s="163"/>
      <c r="AW45" s="163"/>
      <c r="AX45" s="163"/>
      <c r="AY45" s="163"/>
      <c r="AZ45" s="163"/>
      <c r="BA45" s="163"/>
      <c r="BB45" s="163">
        <f t="shared" si="8"/>
        <v>7</v>
      </c>
      <c r="BC45" s="164">
        <f t="shared" si="9"/>
        <v>1</v>
      </c>
      <c r="BD45" s="166">
        <f t="shared" si="10"/>
        <v>0</v>
      </c>
      <c r="BE45" s="164">
        <f t="shared" si="11"/>
        <v>0</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t="s">
        <v>559</v>
      </c>
      <c r="E46" s="162"/>
      <c r="F46" s="162" t="s">
        <v>559</v>
      </c>
      <c r="G46" s="162" t="s">
        <v>559</v>
      </c>
      <c r="H46" s="163"/>
      <c r="I46" s="163"/>
      <c r="J46" s="163"/>
      <c r="K46" s="163"/>
      <c r="L46" s="163"/>
      <c r="M46" s="163"/>
      <c r="N46" s="163"/>
      <c r="O46" s="163"/>
      <c r="P46" s="163"/>
      <c r="Q46" s="163"/>
      <c r="R46" s="163"/>
      <c r="S46" s="163"/>
      <c r="T46" s="163"/>
      <c r="U46" s="163"/>
      <c r="V46" s="163"/>
      <c r="W46" s="163"/>
      <c r="X46" s="163"/>
      <c r="Y46" s="162">
        <f t="shared" si="1"/>
        <v>3</v>
      </c>
      <c r="Z46" s="164">
        <f t="shared" si="2"/>
        <v>1</v>
      </c>
      <c r="AA46" s="165">
        <f t="shared" si="3"/>
        <v>0</v>
      </c>
      <c r="AB46" s="164">
        <f t="shared" si="4"/>
        <v>0</v>
      </c>
      <c r="AC46" s="166">
        <f t="shared" si="5"/>
        <v>0</v>
      </c>
      <c r="AD46" s="164">
        <f t="shared" si="6"/>
        <v>0</v>
      </c>
      <c r="AE46" s="160">
        <v>40.0</v>
      </c>
      <c r="AF46" s="161" t="str">
        <f t="shared" si="7"/>
        <v>Rosenny  Ureña Arias</v>
      </c>
      <c r="AG46" s="162" t="s">
        <v>559</v>
      </c>
      <c r="AH46" s="162" t="s">
        <v>559</v>
      </c>
      <c r="AI46" s="162" t="s">
        <v>559</v>
      </c>
      <c r="AJ46" s="162" t="s">
        <v>559</v>
      </c>
      <c r="AK46" s="162"/>
      <c r="AL46" s="162" t="s">
        <v>559</v>
      </c>
      <c r="AM46" s="162" t="s">
        <v>559</v>
      </c>
      <c r="AN46" s="162" t="s">
        <v>559</v>
      </c>
      <c r="AO46" s="163"/>
      <c r="AP46" s="163"/>
      <c r="AQ46" s="163"/>
      <c r="AR46" s="163"/>
      <c r="AS46" s="163"/>
      <c r="AT46" s="163"/>
      <c r="AU46" s="163"/>
      <c r="AV46" s="163"/>
      <c r="AW46" s="163"/>
      <c r="AX46" s="163"/>
      <c r="AY46" s="163"/>
      <c r="AZ46" s="163"/>
      <c r="BA46" s="163"/>
      <c r="BB46" s="163">
        <f t="shared" si="8"/>
        <v>7</v>
      </c>
      <c r="BC46" s="164">
        <f t="shared" si="9"/>
        <v>1</v>
      </c>
      <c r="BD46" s="166">
        <f t="shared" si="10"/>
        <v>0</v>
      </c>
      <c r="BE46" s="164">
        <f t="shared" si="11"/>
        <v>0</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t="s">
        <v>559</v>
      </c>
      <c r="E47" s="162"/>
      <c r="F47" s="162" t="s">
        <v>559</v>
      </c>
      <c r="G47" s="162" t="s">
        <v>579</v>
      </c>
      <c r="H47" s="163"/>
      <c r="I47" s="163"/>
      <c r="J47" s="163"/>
      <c r="K47" s="163"/>
      <c r="L47" s="163"/>
      <c r="M47" s="163"/>
      <c r="N47" s="163"/>
      <c r="O47" s="163"/>
      <c r="P47" s="163"/>
      <c r="Q47" s="163"/>
      <c r="R47" s="163"/>
      <c r="S47" s="163"/>
      <c r="T47" s="163"/>
      <c r="U47" s="163"/>
      <c r="V47" s="163"/>
      <c r="W47" s="163"/>
      <c r="X47" s="163"/>
      <c r="Y47" s="162">
        <f t="shared" si="1"/>
        <v>2</v>
      </c>
      <c r="Z47" s="164">
        <f t="shared" si="2"/>
        <v>0.6666666667</v>
      </c>
      <c r="AA47" s="165">
        <f t="shared" si="3"/>
        <v>1</v>
      </c>
      <c r="AB47" s="164">
        <f t="shared" si="4"/>
        <v>0.3333333333</v>
      </c>
      <c r="AC47" s="166">
        <f t="shared" si="5"/>
        <v>0</v>
      </c>
      <c r="AD47" s="164">
        <f t="shared" si="6"/>
        <v>0</v>
      </c>
      <c r="AE47" s="160">
        <v>41.0</v>
      </c>
      <c r="AF47" s="161" t="str">
        <f t="shared" si="7"/>
        <v>Jonathan  De Jesús Valerio Felipe</v>
      </c>
      <c r="AG47" s="162" t="s">
        <v>559</v>
      </c>
      <c r="AH47" s="162" t="s">
        <v>559</v>
      </c>
      <c r="AI47" s="162" t="s">
        <v>559</v>
      </c>
      <c r="AJ47" s="162" t="s">
        <v>559</v>
      </c>
      <c r="AK47" s="162"/>
      <c r="AL47" s="162" t="s">
        <v>559</v>
      </c>
      <c r="AM47" s="162" t="s">
        <v>559</v>
      </c>
      <c r="AN47" s="162" t="s">
        <v>559</v>
      </c>
      <c r="AO47" s="163"/>
      <c r="AP47" s="163"/>
      <c r="AQ47" s="163"/>
      <c r="AR47" s="163"/>
      <c r="AS47" s="163"/>
      <c r="AT47" s="163"/>
      <c r="AU47" s="163"/>
      <c r="AV47" s="163"/>
      <c r="AW47" s="163"/>
      <c r="AX47" s="163"/>
      <c r="AY47" s="163"/>
      <c r="AZ47" s="163"/>
      <c r="BA47" s="163"/>
      <c r="BB47" s="163">
        <f t="shared" si="8"/>
        <v>7</v>
      </c>
      <c r="BC47" s="164">
        <f t="shared" si="9"/>
        <v>1</v>
      </c>
      <c r="BD47" s="166">
        <f t="shared" si="10"/>
        <v>0</v>
      </c>
      <c r="BE47" s="164">
        <f t="shared" si="11"/>
        <v>0</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t="s">
        <v>559</v>
      </c>
      <c r="E48" s="162"/>
      <c r="F48" s="162" t="s">
        <v>559</v>
      </c>
      <c r="G48" s="162" t="s">
        <v>559</v>
      </c>
      <c r="H48" s="163"/>
      <c r="I48" s="163"/>
      <c r="J48" s="163"/>
      <c r="K48" s="163"/>
      <c r="L48" s="163"/>
      <c r="M48" s="163"/>
      <c r="N48" s="163"/>
      <c r="O48" s="163"/>
      <c r="P48" s="163"/>
      <c r="Q48" s="163"/>
      <c r="R48" s="163"/>
      <c r="S48" s="163"/>
      <c r="T48" s="163"/>
      <c r="U48" s="163"/>
      <c r="V48" s="163"/>
      <c r="W48" s="163"/>
      <c r="X48" s="163"/>
      <c r="Y48" s="162">
        <f t="shared" si="1"/>
        <v>3</v>
      </c>
      <c r="Z48" s="164">
        <f t="shared" si="2"/>
        <v>1</v>
      </c>
      <c r="AA48" s="165">
        <f t="shared" si="3"/>
        <v>0</v>
      </c>
      <c r="AB48" s="164">
        <f t="shared" si="4"/>
        <v>0</v>
      </c>
      <c r="AC48" s="166">
        <f t="shared" si="5"/>
        <v>0</v>
      </c>
      <c r="AD48" s="164">
        <f t="shared" si="6"/>
        <v>0</v>
      </c>
      <c r="AE48" s="160">
        <v>42.0</v>
      </c>
      <c r="AF48" s="161" t="str">
        <f t="shared" si="7"/>
        <v>Crisleydi  Turbí</v>
      </c>
      <c r="AG48" s="162" t="s">
        <v>579</v>
      </c>
      <c r="AH48" s="162" t="s">
        <v>559</v>
      </c>
      <c r="AI48" s="162" t="s">
        <v>559</v>
      </c>
      <c r="AJ48" s="162" t="s">
        <v>559</v>
      </c>
      <c r="AK48" s="162"/>
      <c r="AL48" s="162" t="s">
        <v>559</v>
      </c>
      <c r="AM48" s="162" t="s">
        <v>559</v>
      </c>
      <c r="AN48" s="162" t="s">
        <v>559</v>
      </c>
      <c r="AO48" s="163"/>
      <c r="AP48" s="163"/>
      <c r="AQ48" s="163"/>
      <c r="AR48" s="163"/>
      <c r="AS48" s="163"/>
      <c r="AT48" s="163"/>
      <c r="AU48" s="163"/>
      <c r="AV48" s="163"/>
      <c r="AW48" s="163"/>
      <c r="AX48" s="163"/>
      <c r="AY48" s="163"/>
      <c r="AZ48" s="163"/>
      <c r="BA48" s="163"/>
      <c r="BB48" s="163">
        <f t="shared" si="8"/>
        <v>6</v>
      </c>
      <c r="BC48" s="164">
        <f t="shared" si="9"/>
        <v>0.8571428571</v>
      </c>
      <c r="BD48" s="166">
        <f t="shared" si="10"/>
        <v>1</v>
      </c>
      <c r="BE48" s="164">
        <f t="shared" si="11"/>
        <v>0.1428571429</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t="s">
        <v>559</v>
      </c>
      <c r="E49" s="162"/>
      <c r="F49" s="162" t="s">
        <v>579</v>
      </c>
      <c r="G49" s="162" t="s">
        <v>559</v>
      </c>
      <c r="H49" s="163"/>
      <c r="I49" s="163"/>
      <c r="J49" s="163"/>
      <c r="K49" s="163"/>
      <c r="L49" s="163"/>
      <c r="M49" s="163"/>
      <c r="N49" s="163"/>
      <c r="O49" s="163"/>
      <c r="P49" s="163"/>
      <c r="Q49" s="163"/>
      <c r="R49" s="163"/>
      <c r="S49" s="163"/>
      <c r="T49" s="163"/>
      <c r="U49" s="163"/>
      <c r="V49" s="163"/>
      <c r="W49" s="163"/>
      <c r="X49" s="163"/>
      <c r="Y49" s="162">
        <f t="shared" si="1"/>
        <v>2</v>
      </c>
      <c r="Z49" s="164">
        <f t="shared" si="2"/>
        <v>0.6666666667</v>
      </c>
      <c r="AA49" s="165">
        <f t="shared" si="3"/>
        <v>1</v>
      </c>
      <c r="AB49" s="164">
        <f t="shared" si="4"/>
        <v>0.3333333333</v>
      </c>
      <c r="AC49" s="166">
        <f t="shared" si="5"/>
        <v>0</v>
      </c>
      <c r="AD49" s="164">
        <f t="shared" si="6"/>
        <v>0</v>
      </c>
      <c r="AE49" s="160">
        <v>43.0</v>
      </c>
      <c r="AF49" s="161" t="str">
        <f t="shared" si="7"/>
        <v>Jhoangel Rafael Vargas Ulloa</v>
      </c>
      <c r="AG49" s="162" t="s">
        <v>559</v>
      </c>
      <c r="AH49" s="162" t="s">
        <v>579</v>
      </c>
      <c r="AI49" s="162" t="s">
        <v>579</v>
      </c>
      <c r="AJ49" s="162" t="s">
        <v>559</v>
      </c>
      <c r="AK49" s="162"/>
      <c r="AL49" s="162" t="s">
        <v>559</v>
      </c>
      <c r="AM49" s="162" t="s">
        <v>579</v>
      </c>
      <c r="AN49" s="162" t="s">
        <v>559</v>
      </c>
      <c r="AO49" s="163"/>
      <c r="AP49" s="163"/>
      <c r="AQ49" s="163"/>
      <c r="AR49" s="163"/>
      <c r="AS49" s="163"/>
      <c r="AT49" s="163"/>
      <c r="AU49" s="163"/>
      <c r="AV49" s="163"/>
      <c r="AW49" s="163"/>
      <c r="AX49" s="163"/>
      <c r="AY49" s="163"/>
      <c r="AZ49" s="163"/>
      <c r="BA49" s="163"/>
      <c r="BB49" s="163">
        <f t="shared" si="8"/>
        <v>4</v>
      </c>
      <c r="BC49" s="164">
        <f t="shared" si="9"/>
        <v>0.5714285714</v>
      </c>
      <c r="BD49" s="166">
        <f t="shared" si="10"/>
        <v>3</v>
      </c>
      <c r="BE49" s="164">
        <f t="shared" si="11"/>
        <v>0.4285714286</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t="s">
        <v>559</v>
      </c>
      <c r="E50" s="162"/>
      <c r="F50" s="162" t="s">
        <v>559</v>
      </c>
      <c r="G50" s="162" t="s">
        <v>559</v>
      </c>
      <c r="H50" s="163"/>
      <c r="I50" s="163"/>
      <c r="J50" s="163"/>
      <c r="K50" s="163"/>
      <c r="L50" s="163"/>
      <c r="M50" s="163"/>
      <c r="N50" s="163"/>
      <c r="O50" s="163"/>
      <c r="P50" s="163"/>
      <c r="Q50" s="163"/>
      <c r="R50" s="163"/>
      <c r="S50" s="163"/>
      <c r="T50" s="163"/>
      <c r="U50" s="163"/>
      <c r="V50" s="163"/>
      <c r="W50" s="163"/>
      <c r="X50" s="163"/>
      <c r="Y50" s="162">
        <f t="shared" si="1"/>
        <v>3</v>
      </c>
      <c r="Z50" s="164">
        <f t="shared" si="2"/>
        <v>1</v>
      </c>
      <c r="AA50" s="165">
        <f t="shared" si="3"/>
        <v>0</v>
      </c>
      <c r="AB50" s="164">
        <f t="shared" si="4"/>
        <v>0</v>
      </c>
      <c r="AC50" s="166">
        <f t="shared" si="5"/>
        <v>0</v>
      </c>
      <c r="AD50" s="164">
        <f t="shared" si="6"/>
        <v>0</v>
      </c>
      <c r="AE50" s="160">
        <v>44.0</v>
      </c>
      <c r="AF50" s="161" t="str">
        <f t="shared" si="7"/>
        <v>Leslie  Cruz Espinal</v>
      </c>
      <c r="AG50" s="162" t="s">
        <v>559</v>
      </c>
      <c r="AH50" s="162" t="s">
        <v>559</v>
      </c>
      <c r="AI50" s="162" t="s">
        <v>559</v>
      </c>
      <c r="AJ50" s="162" t="s">
        <v>559</v>
      </c>
      <c r="AK50" s="162"/>
      <c r="AL50" s="162" t="s">
        <v>559</v>
      </c>
      <c r="AM50" s="162" t="s">
        <v>559</v>
      </c>
      <c r="AN50" s="162" t="s">
        <v>559</v>
      </c>
      <c r="AO50" s="163"/>
      <c r="AP50" s="163"/>
      <c r="AQ50" s="163"/>
      <c r="AR50" s="163"/>
      <c r="AS50" s="163"/>
      <c r="AT50" s="163"/>
      <c r="AU50" s="163"/>
      <c r="AV50" s="163"/>
      <c r="AW50" s="163"/>
      <c r="AX50" s="163"/>
      <c r="AY50" s="163"/>
      <c r="AZ50" s="163"/>
      <c r="BA50" s="163"/>
      <c r="BB50" s="163">
        <f t="shared" si="8"/>
        <v>7</v>
      </c>
      <c r="BC50" s="164">
        <f t="shared" si="9"/>
        <v>1</v>
      </c>
      <c r="BD50" s="166">
        <f t="shared" si="10"/>
        <v>0</v>
      </c>
      <c r="BE50" s="164">
        <f t="shared" si="11"/>
        <v>0</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ESTUDI'!N48</f>
        <v/>
      </c>
      <c r="B51" s="160">
        <v>45.0</v>
      </c>
      <c r="C51" s="161" t="str">
        <f>'3A 2025 - 2026 DATOS DEL ESTUDI'!B48</f>
        <v/>
      </c>
      <c r="D51" s="162"/>
      <c r="E51" s="162"/>
      <c r="F51" s="162"/>
      <c r="G51" s="162"/>
      <c r="H51" s="163"/>
      <c r="I51" s="163"/>
      <c r="J51" s="163"/>
      <c r="K51" s="163"/>
      <c r="L51" s="163"/>
      <c r="M51" s="163"/>
      <c r="N51" s="163"/>
      <c r="O51" s="163"/>
      <c r="P51" s="163"/>
      <c r="Q51" s="163"/>
      <c r="R51" s="163"/>
      <c r="S51" s="163"/>
      <c r="T51" s="163"/>
      <c r="U51" s="163"/>
      <c r="V51" s="163"/>
      <c r="W51" s="163"/>
      <c r="X51" s="163"/>
      <c r="Y51" s="162">
        <f t="shared" si="1"/>
        <v>0</v>
      </c>
      <c r="Z51" s="164">
        <f t="shared" si="2"/>
        <v>0</v>
      </c>
      <c r="AA51" s="165">
        <f t="shared" si="3"/>
        <v>0</v>
      </c>
      <c r="AB51" s="164">
        <f t="shared" si="4"/>
        <v>0</v>
      </c>
      <c r="AC51" s="166">
        <f t="shared" si="5"/>
        <v>0</v>
      </c>
      <c r="AD51" s="164">
        <f t="shared" si="6"/>
        <v>0</v>
      </c>
      <c r="AE51" s="160">
        <v>45.0</v>
      </c>
      <c r="AF51" s="161" t="str">
        <f t="shared" si="7"/>
        <v/>
      </c>
      <c r="AG51" s="162"/>
      <c r="AH51" s="162"/>
      <c r="AI51" s="162"/>
      <c r="AJ51" s="162"/>
      <c r="AK51" s="162"/>
      <c r="AL51" s="162"/>
      <c r="AM51" s="162"/>
      <c r="AN51" s="163"/>
      <c r="AO51" s="163"/>
      <c r="AP51" s="163"/>
      <c r="AQ51" s="163"/>
      <c r="AR51" s="163"/>
      <c r="AS51" s="163"/>
      <c r="AT51" s="163"/>
      <c r="AU51" s="163"/>
      <c r="AV51" s="163"/>
      <c r="AW51" s="163"/>
      <c r="AX51" s="163"/>
      <c r="AY51" s="163"/>
      <c r="AZ51" s="163"/>
      <c r="BA51" s="163"/>
      <c r="BB51" s="163">
        <f t="shared" si="8"/>
        <v>0</v>
      </c>
      <c r="BC51" s="164">
        <f t="shared" si="9"/>
        <v>0</v>
      </c>
      <c r="BD51" s="166">
        <f t="shared" si="10"/>
        <v>0</v>
      </c>
      <c r="BE51" s="164">
        <f t="shared" si="11"/>
        <v>0</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D1">
      <formula1>ALEF328!$BN$7:$BN$16</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ALEF328!$BO$7:$BO$18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563</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ALEF328!H2</f>
        <v>RAQUEL BLANCO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562</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564</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v>6.0</v>
      </c>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v>4.0</v>
      </c>
      <c r="E6" s="157">
        <v>6.0</v>
      </c>
      <c r="F6" s="157">
        <v>11.0</v>
      </c>
      <c r="G6" s="157">
        <v>13.0</v>
      </c>
      <c r="H6" s="157">
        <v>18.0</v>
      </c>
      <c r="I6" s="157">
        <v>20.0</v>
      </c>
      <c r="J6" s="157">
        <v>25.0</v>
      </c>
      <c r="K6" s="157">
        <v>27.0</v>
      </c>
      <c r="L6" s="157"/>
      <c r="M6" s="157"/>
      <c r="N6" s="157"/>
      <c r="O6" s="157"/>
      <c r="P6" s="157"/>
      <c r="Q6" s="157"/>
      <c r="R6" s="157"/>
      <c r="S6" s="157"/>
      <c r="T6" s="157"/>
      <c r="U6" s="157"/>
      <c r="V6" s="157"/>
      <c r="W6" s="157"/>
      <c r="X6" s="157"/>
      <c r="Y6" s="43"/>
      <c r="Z6" s="43"/>
      <c r="AA6" s="43"/>
      <c r="AB6" s="43"/>
      <c r="AC6" s="43"/>
      <c r="AD6" s="43"/>
      <c r="AE6" s="22" t="s">
        <v>555</v>
      </c>
      <c r="AF6" s="157" t="s">
        <v>554</v>
      </c>
      <c r="AG6" s="157">
        <v>4.0</v>
      </c>
      <c r="AH6" s="157">
        <v>6.0</v>
      </c>
      <c r="AI6" s="157">
        <v>11.0</v>
      </c>
      <c r="AJ6" s="157">
        <v>13.0</v>
      </c>
      <c r="AK6" s="157">
        <v>18.0</v>
      </c>
      <c r="AL6" s="157">
        <v>20.0</v>
      </c>
      <c r="AM6" s="157"/>
      <c r="AN6" s="157"/>
      <c r="AO6" s="157"/>
      <c r="AP6" s="157"/>
      <c r="AQ6" s="157"/>
      <c r="AR6" s="157"/>
      <c r="AS6" s="157"/>
      <c r="AT6" s="157"/>
      <c r="AU6" s="157"/>
      <c r="AV6" s="157"/>
      <c r="AW6" s="157"/>
      <c r="AX6" s="157"/>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t="s">
        <v>559</v>
      </c>
      <c r="E7" s="162"/>
      <c r="F7" s="162" t="s">
        <v>559</v>
      </c>
      <c r="G7" s="162" t="s">
        <v>559</v>
      </c>
      <c r="H7" s="162" t="s">
        <v>559</v>
      </c>
      <c r="I7" s="162" t="s">
        <v>559</v>
      </c>
      <c r="J7" s="162" t="s">
        <v>559</v>
      </c>
      <c r="K7" s="162"/>
      <c r="L7" s="163"/>
      <c r="M7" s="163"/>
      <c r="N7" s="163"/>
      <c r="O7" s="163"/>
      <c r="P7" s="163"/>
      <c r="Q7" s="163"/>
      <c r="R7" s="163"/>
      <c r="S7" s="163"/>
      <c r="T7" s="163"/>
      <c r="U7" s="163"/>
      <c r="V7" s="163"/>
      <c r="W7" s="163"/>
      <c r="X7" s="163"/>
      <c r="Y7" s="162">
        <f t="shared" ref="Y7:Y51" si="1">IFERROR(COUNTIF(D7:X7,"P")+COUNTIF(D7:X7,"e")+COUNTIF(D7:X7,"t")-INT(COUNTIF(D7:X7,"e")/3)-INT(COUNTIF(D7:X7,"t")/3),"")</f>
        <v>6</v>
      </c>
      <c r="Z7" s="164">
        <f t="shared" ref="Z7:Z51" si="2">IFERROR((Y7/$Z$4),"")</f>
        <v>1</v>
      </c>
      <c r="AA7" s="165">
        <f t="shared" ref="AA7:AA51" si="3">IFERROR(COUNTIF(D7:X7,"A"),"")</f>
        <v>0</v>
      </c>
      <c r="AB7" s="164">
        <f t="shared" ref="AB7:AB51" si="4">IFERROR((AA7/$Z$4),"")</f>
        <v>0</v>
      </c>
      <c r="AC7" s="166">
        <f t="shared" ref="AC7:AC51" si="5">IFERROR(COUNTIF(D7:X7,"E"),"")</f>
        <v>0</v>
      </c>
      <c r="AD7" s="164">
        <f t="shared" ref="AD7:AD51" si="6">IFERROR((AC7/$Z$4),"")</f>
        <v>0</v>
      </c>
      <c r="AE7" s="160">
        <v>1.0</v>
      </c>
      <c r="AF7" s="161" t="str">
        <f t="shared" ref="AF7:AF51" si="7">C7</f>
        <v>Jadiel De Jesús Acosta Peña</v>
      </c>
      <c r="AG7" s="162" t="s">
        <v>559</v>
      </c>
      <c r="AH7" s="162"/>
      <c r="AI7" s="162" t="s">
        <v>559</v>
      </c>
      <c r="AJ7" s="162" t="s">
        <v>559</v>
      </c>
      <c r="AK7" s="162"/>
      <c r="AL7" s="162"/>
      <c r="AM7" s="162"/>
      <c r="AN7" s="162"/>
      <c r="AO7" s="163"/>
      <c r="AP7" s="163"/>
      <c r="AQ7" s="163"/>
      <c r="AR7" s="163"/>
      <c r="AS7" s="163"/>
      <c r="AT7" s="163"/>
      <c r="AU7" s="163"/>
      <c r="AV7" s="163"/>
      <c r="AW7" s="163"/>
      <c r="AX7" s="163"/>
      <c r="AY7" s="163"/>
      <c r="AZ7" s="163"/>
      <c r="BA7" s="163"/>
      <c r="BB7" s="163">
        <f t="shared" ref="BB7:BB51" si="8">IFERROR(COUNTIF(AG7:BA7,"P")+COUNTIF(AG7:BA7,"e")+COUNTIF(AG7:BA7,"t")-INT(COUNTIF(AG7:BA7,"e")/3)-INT(COUNTIF(AG7:BA7,"t")/3),"")</f>
        <v>3</v>
      </c>
      <c r="BC7" s="164" t="str">
        <f t="shared" ref="BC7:BC51" si="9">IFERROR(BB7/$BC$4,"")</f>
        <v/>
      </c>
      <c r="BD7" s="166">
        <f t="shared" ref="BD7:BD51" si="10">IFERROR(COUNTIF(AG7:BA7,"A"),"")</f>
        <v>0</v>
      </c>
      <c r="BE7" s="164" t="str">
        <f t="shared" ref="BE7:BE51" si="11">IFERROR((BD7/$BC$4),"")</f>
        <v/>
      </c>
      <c r="BF7" s="166">
        <f t="shared" ref="BF7:BF51" si="12">IFERROR(COUNTIF(AG7:BA7,"E"),"")</f>
        <v>0</v>
      </c>
      <c r="BG7" s="167" t="str">
        <f>IFERROR((BF7/$BC$4),"")</f>
        <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t="s">
        <v>559</v>
      </c>
      <c r="E8" s="162"/>
      <c r="F8" s="162" t="s">
        <v>559</v>
      </c>
      <c r="G8" s="162" t="s">
        <v>559</v>
      </c>
      <c r="H8" s="162" t="s">
        <v>559</v>
      </c>
      <c r="I8" s="162" t="s">
        <v>559</v>
      </c>
      <c r="J8" s="162" t="s">
        <v>559</v>
      </c>
      <c r="K8" s="162"/>
      <c r="L8" s="163"/>
      <c r="M8" s="163"/>
      <c r="N8" s="163"/>
      <c r="O8" s="163"/>
      <c r="P8" s="163"/>
      <c r="Q8" s="163"/>
      <c r="R8" s="163"/>
      <c r="S8" s="163"/>
      <c r="T8" s="163"/>
      <c r="U8" s="163"/>
      <c r="V8" s="163"/>
      <c r="W8" s="163"/>
      <c r="X8" s="163"/>
      <c r="Y8" s="162">
        <f t="shared" si="1"/>
        <v>6</v>
      </c>
      <c r="Z8" s="164">
        <f t="shared" si="2"/>
        <v>1</v>
      </c>
      <c r="AA8" s="165">
        <f t="shared" si="3"/>
        <v>0</v>
      </c>
      <c r="AB8" s="164">
        <f t="shared" si="4"/>
        <v>0</v>
      </c>
      <c r="AC8" s="166">
        <f t="shared" si="5"/>
        <v>0</v>
      </c>
      <c r="AD8" s="164">
        <f t="shared" si="6"/>
        <v>0</v>
      </c>
      <c r="AE8" s="160">
        <v>2.0</v>
      </c>
      <c r="AF8" s="161" t="str">
        <f t="shared" si="7"/>
        <v>Daniel  Elía Almonte Martínez</v>
      </c>
      <c r="AG8" s="162" t="s">
        <v>559</v>
      </c>
      <c r="AH8" s="162"/>
      <c r="AI8" s="162" t="s">
        <v>559</v>
      </c>
      <c r="AJ8" s="162" t="s">
        <v>559</v>
      </c>
      <c r="AK8" s="162"/>
      <c r="AL8" s="162"/>
      <c r="AM8" s="162"/>
      <c r="AN8" s="162"/>
      <c r="AO8" s="163"/>
      <c r="AP8" s="163"/>
      <c r="AQ8" s="163"/>
      <c r="AR8" s="163"/>
      <c r="AS8" s="163"/>
      <c r="AT8" s="163"/>
      <c r="AU8" s="163"/>
      <c r="AV8" s="163"/>
      <c r="AW8" s="163"/>
      <c r="AX8" s="163"/>
      <c r="AY8" s="163"/>
      <c r="AZ8" s="163"/>
      <c r="BA8" s="163"/>
      <c r="BB8" s="163">
        <f t="shared" si="8"/>
        <v>3</v>
      </c>
      <c r="BC8" s="164" t="str">
        <f t="shared" si="9"/>
        <v/>
      </c>
      <c r="BD8" s="166">
        <f t="shared" si="10"/>
        <v>0</v>
      </c>
      <c r="BE8" s="164" t="str">
        <f t="shared" si="11"/>
        <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t="s">
        <v>559</v>
      </c>
      <c r="E9" s="162"/>
      <c r="F9" s="162" t="s">
        <v>559</v>
      </c>
      <c r="G9" s="162" t="s">
        <v>559</v>
      </c>
      <c r="H9" s="162" t="s">
        <v>559</v>
      </c>
      <c r="I9" s="162" t="s">
        <v>559</v>
      </c>
      <c r="J9" s="162" t="s">
        <v>559</v>
      </c>
      <c r="K9" s="162"/>
      <c r="L9" s="163"/>
      <c r="M9" s="163"/>
      <c r="N9" s="163"/>
      <c r="O9" s="163"/>
      <c r="P9" s="163"/>
      <c r="Q9" s="163"/>
      <c r="R9" s="163"/>
      <c r="S9" s="163"/>
      <c r="T9" s="163"/>
      <c r="U9" s="163"/>
      <c r="V9" s="163"/>
      <c r="W9" s="163"/>
      <c r="X9" s="163"/>
      <c r="Y9" s="162">
        <f t="shared" si="1"/>
        <v>6</v>
      </c>
      <c r="Z9" s="164">
        <f t="shared" si="2"/>
        <v>1</v>
      </c>
      <c r="AA9" s="165">
        <f t="shared" si="3"/>
        <v>0</v>
      </c>
      <c r="AB9" s="164">
        <f t="shared" si="4"/>
        <v>0</v>
      </c>
      <c r="AC9" s="166">
        <f t="shared" si="5"/>
        <v>0</v>
      </c>
      <c r="AD9" s="164">
        <f t="shared" si="6"/>
        <v>0</v>
      </c>
      <c r="AE9" s="160">
        <v>3.0</v>
      </c>
      <c r="AF9" s="161" t="str">
        <f t="shared" si="7"/>
        <v>Isaac  Ángeles Liriano</v>
      </c>
      <c r="AG9" s="162" t="s">
        <v>579</v>
      </c>
      <c r="AH9" s="162"/>
      <c r="AI9" s="162" t="s">
        <v>579</v>
      </c>
      <c r="AJ9" s="162" t="s">
        <v>559</v>
      </c>
      <c r="AK9" s="162"/>
      <c r="AL9" s="162"/>
      <c r="AM9" s="162"/>
      <c r="AN9" s="162"/>
      <c r="AO9" s="163"/>
      <c r="AP9" s="163"/>
      <c r="AQ9" s="163"/>
      <c r="AR9" s="163"/>
      <c r="AS9" s="163"/>
      <c r="AT9" s="163"/>
      <c r="AU9" s="163"/>
      <c r="AV9" s="163"/>
      <c r="AW9" s="163"/>
      <c r="AX9" s="163"/>
      <c r="AY9" s="163"/>
      <c r="AZ9" s="163"/>
      <c r="BA9" s="163"/>
      <c r="BB9" s="163">
        <f t="shared" si="8"/>
        <v>1</v>
      </c>
      <c r="BC9" s="164" t="str">
        <f t="shared" si="9"/>
        <v/>
      </c>
      <c r="BD9" s="166">
        <f t="shared" si="10"/>
        <v>2</v>
      </c>
      <c r="BE9" s="164" t="str">
        <f t="shared" si="11"/>
        <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t="s">
        <v>559</v>
      </c>
      <c r="E10" s="162"/>
      <c r="F10" s="162" t="s">
        <v>559</v>
      </c>
      <c r="G10" s="162" t="s">
        <v>559</v>
      </c>
      <c r="H10" s="162" t="s">
        <v>559</v>
      </c>
      <c r="I10" s="162" t="s">
        <v>559</v>
      </c>
      <c r="J10" s="162" t="s">
        <v>559</v>
      </c>
      <c r="K10" s="162"/>
      <c r="L10" s="163"/>
      <c r="M10" s="163"/>
      <c r="N10" s="163"/>
      <c r="O10" s="163"/>
      <c r="P10" s="163"/>
      <c r="Q10" s="163"/>
      <c r="R10" s="163"/>
      <c r="S10" s="163"/>
      <c r="T10" s="163"/>
      <c r="U10" s="163"/>
      <c r="V10" s="163"/>
      <c r="W10" s="163"/>
      <c r="X10" s="163"/>
      <c r="Y10" s="162">
        <f t="shared" si="1"/>
        <v>6</v>
      </c>
      <c r="Z10" s="164">
        <f t="shared" si="2"/>
        <v>1</v>
      </c>
      <c r="AA10" s="165">
        <f t="shared" si="3"/>
        <v>0</v>
      </c>
      <c r="AB10" s="164">
        <f t="shared" si="4"/>
        <v>0</v>
      </c>
      <c r="AC10" s="166">
        <f t="shared" si="5"/>
        <v>0</v>
      </c>
      <c r="AD10" s="164">
        <f t="shared" si="6"/>
        <v>0</v>
      </c>
      <c r="AE10" s="160">
        <v>4.0</v>
      </c>
      <c r="AF10" s="161" t="str">
        <f t="shared" si="7"/>
        <v>Melaniee  Aquino  Estrella</v>
      </c>
      <c r="AG10" s="162" t="s">
        <v>559</v>
      </c>
      <c r="AH10" s="162"/>
      <c r="AI10" s="162" t="s">
        <v>559</v>
      </c>
      <c r="AJ10" s="162" t="s">
        <v>559</v>
      </c>
      <c r="AK10" s="162"/>
      <c r="AL10" s="162"/>
      <c r="AM10" s="163"/>
      <c r="AN10" s="163"/>
      <c r="AO10" s="163"/>
      <c r="AP10" s="163"/>
      <c r="AQ10" s="163"/>
      <c r="AR10" s="163"/>
      <c r="AS10" s="163"/>
      <c r="AT10" s="163"/>
      <c r="AU10" s="163"/>
      <c r="AV10" s="163"/>
      <c r="AW10" s="163"/>
      <c r="AX10" s="163"/>
      <c r="AY10" s="163"/>
      <c r="AZ10" s="163"/>
      <c r="BA10" s="163"/>
      <c r="BB10" s="163">
        <f t="shared" si="8"/>
        <v>3</v>
      </c>
      <c r="BC10" s="164" t="str">
        <f t="shared" si="9"/>
        <v/>
      </c>
      <c r="BD10" s="166">
        <f t="shared" si="10"/>
        <v>0</v>
      </c>
      <c r="BE10" s="164" t="str">
        <f t="shared" si="11"/>
        <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c r="E11" s="162"/>
      <c r="F11" s="162"/>
      <c r="G11" s="162"/>
      <c r="H11" s="162"/>
      <c r="I11" s="162"/>
      <c r="J11" s="162"/>
      <c r="K11" s="162"/>
      <c r="L11" s="163"/>
      <c r="M11" s="163"/>
      <c r="N11" s="163"/>
      <c r="O11" s="163"/>
      <c r="P11" s="163"/>
      <c r="Q11" s="163"/>
      <c r="R11" s="163"/>
      <c r="S11" s="163"/>
      <c r="T11" s="163"/>
      <c r="U11" s="163"/>
      <c r="V11" s="163"/>
      <c r="W11" s="163"/>
      <c r="X11" s="163"/>
      <c r="Y11" s="162">
        <f t="shared" si="1"/>
        <v>0</v>
      </c>
      <c r="Z11" s="164">
        <f t="shared" si="2"/>
        <v>0</v>
      </c>
      <c r="AA11" s="165">
        <f t="shared" si="3"/>
        <v>0</v>
      </c>
      <c r="AB11" s="164">
        <f t="shared" si="4"/>
        <v>0</v>
      </c>
      <c r="AC11" s="166">
        <f t="shared" si="5"/>
        <v>0</v>
      </c>
      <c r="AD11" s="164">
        <f t="shared" si="6"/>
        <v>0</v>
      </c>
      <c r="AE11" s="160">
        <v>5.0</v>
      </c>
      <c r="AF11" s="161" t="str">
        <f t="shared" si="7"/>
        <v>Jennifer  Asenjo  De Los Santos TRANSFERIDA 10/12/25</v>
      </c>
      <c r="AG11" s="162"/>
      <c r="AH11" s="162"/>
      <c r="AI11" s="163"/>
      <c r="AJ11" s="162"/>
      <c r="AK11" s="162"/>
      <c r="AL11" s="162"/>
      <c r="AM11" s="163"/>
      <c r="AN11" s="162"/>
      <c r="AO11" s="163"/>
      <c r="AP11" s="163"/>
      <c r="AQ11" s="163"/>
      <c r="AR11" s="163"/>
      <c r="AS11" s="163"/>
      <c r="AT11" s="163"/>
      <c r="AU11" s="163"/>
      <c r="AV11" s="163"/>
      <c r="AW11" s="163"/>
      <c r="AX11" s="163"/>
      <c r="AY11" s="163"/>
      <c r="AZ11" s="163"/>
      <c r="BA11" s="163"/>
      <c r="BB11" s="163">
        <f t="shared" si="8"/>
        <v>0</v>
      </c>
      <c r="BC11" s="164" t="str">
        <f t="shared" si="9"/>
        <v/>
      </c>
      <c r="BD11" s="166">
        <f t="shared" si="10"/>
        <v>0</v>
      </c>
      <c r="BE11" s="164" t="str">
        <f t="shared" si="11"/>
        <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t="s">
        <v>559</v>
      </c>
      <c r="E12" s="162"/>
      <c r="F12" s="162" t="s">
        <v>559</v>
      </c>
      <c r="G12" s="162" t="s">
        <v>559</v>
      </c>
      <c r="H12" s="162" t="s">
        <v>559</v>
      </c>
      <c r="I12" s="162" t="s">
        <v>559</v>
      </c>
      <c r="J12" s="162" t="s">
        <v>559</v>
      </c>
      <c r="K12" s="162"/>
      <c r="L12" s="163"/>
      <c r="M12" s="163"/>
      <c r="N12" s="163"/>
      <c r="O12" s="163"/>
      <c r="P12" s="163"/>
      <c r="Q12" s="163"/>
      <c r="R12" s="163"/>
      <c r="S12" s="163"/>
      <c r="T12" s="163"/>
      <c r="U12" s="163"/>
      <c r="V12" s="163"/>
      <c r="W12" s="163"/>
      <c r="X12" s="163"/>
      <c r="Y12" s="162">
        <f t="shared" si="1"/>
        <v>6</v>
      </c>
      <c r="Z12" s="164">
        <f t="shared" si="2"/>
        <v>1</v>
      </c>
      <c r="AA12" s="165">
        <f t="shared" si="3"/>
        <v>0</v>
      </c>
      <c r="AB12" s="164">
        <f t="shared" si="4"/>
        <v>0</v>
      </c>
      <c r="AC12" s="166">
        <f t="shared" si="5"/>
        <v>0</v>
      </c>
      <c r="AD12" s="164">
        <f t="shared" si="6"/>
        <v>0</v>
      </c>
      <c r="AE12" s="160">
        <v>6.0</v>
      </c>
      <c r="AF12" s="161" t="str">
        <f t="shared" si="7"/>
        <v>Leshlie Crismayri Bautista Quezada</v>
      </c>
      <c r="AG12" s="162" t="s">
        <v>559</v>
      </c>
      <c r="AH12" s="162"/>
      <c r="AI12" s="162" t="s">
        <v>559</v>
      </c>
      <c r="AJ12" s="162" t="s">
        <v>559</v>
      </c>
      <c r="AK12" s="162"/>
      <c r="AL12" s="162"/>
      <c r="AM12" s="162"/>
      <c r="AN12" s="162"/>
      <c r="AO12" s="163"/>
      <c r="AP12" s="163"/>
      <c r="AQ12" s="163"/>
      <c r="AR12" s="163"/>
      <c r="AS12" s="163"/>
      <c r="AT12" s="163"/>
      <c r="AU12" s="163"/>
      <c r="AV12" s="163"/>
      <c r="AW12" s="163"/>
      <c r="AX12" s="163"/>
      <c r="AY12" s="163"/>
      <c r="AZ12" s="163"/>
      <c r="BA12" s="163"/>
      <c r="BB12" s="163">
        <f t="shared" si="8"/>
        <v>3</v>
      </c>
      <c r="BC12" s="164" t="str">
        <f t="shared" si="9"/>
        <v/>
      </c>
      <c r="BD12" s="166">
        <f t="shared" si="10"/>
        <v>0</v>
      </c>
      <c r="BE12" s="164" t="str">
        <f t="shared" si="11"/>
        <v/>
      </c>
      <c r="BF12" s="166">
        <f t="shared" si="12"/>
        <v>0</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t="s">
        <v>559</v>
      </c>
      <c r="E13" s="162"/>
      <c r="F13" s="162" t="s">
        <v>559</v>
      </c>
      <c r="G13" s="162" t="s">
        <v>559</v>
      </c>
      <c r="H13" s="162" t="s">
        <v>559</v>
      </c>
      <c r="I13" s="162" t="s">
        <v>559</v>
      </c>
      <c r="J13" s="162" t="s">
        <v>559</v>
      </c>
      <c r="K13" s="162"/>
      <c r="L13" s="163"/>
      <c r="M13" s="163"/>
      <c r="N13" s="163"/>
      <c r="O13" s="163"/>
      <c r="P13" s="163"/>
      <c r="Q13" s="163"/>
      <c r="R13" s="163"/>
      <c r="S13" s="163"/>
      <c r="T13" s="163"/>
      <c r="U13" s="163"/>
      <c r="V13" s="163"/>
      <c r="W13" s="163"/>
      <c r="X13" s="163"/>
      <c r="Y13" s="162">
        <f t="shared" si="1"/>
        <v>6</v>
      </c>
      <c r="Z13" s="164">
        <f t="shared" si="2"/>
        <v>1</v>
      </c>
      <c r="AA13" s="165">
        <f t="shared" si="3"/>
        <v>0</v>
      </c>
      <c r="AB13" s="164">
        <f t="shared" si="4"/>
        <v>0</v>
      </c>
      <c r="AC13" s="166">
        <f t="shared" si="5"/>
        <v>0</v>
      </c>
      <c r="AD13" s="164">
        <f t="shared" si="6"/>
        <v>0</v>
      </c>
      <c r="AE13" s="160">
        <v>7.0</v>
      </c>
      <c r="AF13" s="161" t="str">
        <f t="shared" si="7"/>
        <v>Gilber  Bello Silva</v>
      </c>
      <c r="AG13" s="162" t="s">
        <v>559</v>
      </c>
      <c r="AH13" s="162"/>
      <c r="AI13" s="162" t="s">
        <v>559</v>
      </c>
      <c r="AJ13" s="162" t="s">
        <v>559</v>
      </c>
      <c r="AK13" s="162"/>
      <c r="AL13" s="162"/>
      <c r="AM13" s="162"/>
      <c r="AN13" s="162"/>
      <c r="AO13" s="163"/>
      <c r="AP13" s="163"/>
      <c r="AQ13" s="163"/>
      <c r="AR13" s="163"/>
      <c r="AS13" s="163"/>
      <c r="AT13" s="163"/>
      <c r="AU13" s="163"/>
      <c r="AV13" s="163"/>
      <c r="AW13" s="163"/>
      <c r="AX13" s="163"/>
      <c r="AY13" s="163"/>
      <c r="AZ13" s="163"/>
      <c r="BA13" s="163"/>
      <c r="BB13" s="163">
        <f t="shared" si="8"/>
        <v>3</v>
      </c>
      <c r="BC13" s="164" t="str">
        <f t="shared" si="9"/>
        <v/>
      </c>
      <c r="BD13" s="166">
        <f t="shared" si="10"/>
        <v>0</v>
      </c>
      <c r="BE13" s="164" t="str">
        <f t="shared" si="11"/>
        <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t="s">
        <v>559</v>
      </c>
      <c r="E14" s="162"/>
      <c r="F14" s="162" t="s">
        <v>559</v>
      </c>
      <c r="G14" s="162" t="s">
        <v>559</v>
      </c>
      <c r="H14" s="162" t="s">
        <v>559</v>
      </c>
      <c r="I14" s="162" t="s">
        <v>559</v>
      </c>
      <c r="J14" s="162" t="s">
        <v>559</v>
      </c>
      <c r="K14" s="162"/>
      <c r="L14" s="163"/>
      <c r="M14" s="163"/>
      <c r="N14" s="163"/>
      <c r="O14" s="163"/>
      <c r="P14" s="163"/>
      <c r="Q14" s="163"/>
      <c r="R14" s="163"/>
      <c r="S14" s="163"/>
      <c r="T14" s="163"/>
      <c r="U14" s="163"/>
      <c r="V14" s="163"/>
      <c r="W14" s="163"/>
      <c r="X14" s="163"/>
      <c r="Y14" s="162">
        <f t="shared" si="1"/>
        <v>6</v>
      </c>
      <c r="Z14" s="164">
        <f t="shared" si="2"/>
        <v>1</v>
      </c>
      <c r="AA14" s="165">
        <f t="shared" si="3"/>
        <v>0</v>
      </c>
      <c r="AB14" s="164">
        <f t="shared" si="4"/>
        <v>0</v>
      </c>
      <c r="AC14" s="166">
        <f t="shared" si="5"/>
        <v>0</v>
      </c>
      <c r="AD14" s="164">
        <f t="shared" si="6"/>
        <v>0</v>
      </c>
      <c r="AE14" s="160">
        <v>8.0</v>
      </c>
      <c r="AF14" s="161" t="str">
        <f t="shared" si="7"/>
        <v>Sherlyn Mariel Bernabel Lora</v>
      </c>
      <c r="AG14" s="162" t="s">
        <v>559</v>
      </c>
      <c r="AH14" s="162"/>
      <c r="AI14" s="162" t="s">
        <v>559</v>
      </c>
      <c r="AJ14" s="162" t="s">
        <v>559</v>
      </c>
      <c r="AK14" s="162"/>
      <c r="AL14" s="162"/>
      <c r="AM14" s="162"/>
      <c r="AN14" s="162"/>
      <c r="AO14" s="163"/>
      <c r="AP14" s="163"/>
      <c r="AQ14" s="163"/>
      <c r="AR14" s="163"/>
      <c r="AS14" s="163"/>
      <c r="AT14" s="163"/>
      <c r="AU14" s="163"/>
      <c r="AV14" s="163"/>
      <c r="AW14" s="163"/>
      <c r="AX14" s="163"/>
      <c r="AY14" s="163"/>
      <c r="AZ14" s="163"/>
      <c r="BA14" s="163"/>
      <c r="BB14" s="163">
        <f t="shared" si="8"/>
        <v>3</v>
      </c>
      <c r="BC14" s="164" t="str">
        <f t="shared" si="9"/>
        <v/>
      </c>
      <c r="BD14" s="166">
        <f t="shared" si="10"/>
        <v>0</v>
      </c>
      <c r="BE14" s="164" t="str">
        <f t="shared" si="11"/>
        <v/>
      </c>
      <c r="BF14" s="166">
        <f t="shared" si="12"/>
        <v>0</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t="s">
        <v>559</v>
      </c>
      <c r="E15" s="162"/>
      <c r="F15" s="162" t="s">
        <v>559</v>
      </c>
      <c r="G15" s="162" t="s">
        <v>559</v>
      </c>
      <c r="H15" s="162" t="s">
        <v>559</v>
      </c>
      <c r="I15" s="162" t="s">
        <v>559</v>
      </c>
      <c r="J15" s="162" t="s">
        <v>559</v>
      </c>
      <c r="K15" s="162"/>
      <c r="L15" s="163"/>
      <c r="M15" s="163"/>
      <c r="N15" s="163"/>
      <c r="O15" s="163"/>
      <c r="P15" s="163"/>
      <c r="Q15" s="163"/>
      <c r="R15" s="163"/>
      <c r="S15" s="163"/>
      <c r="T15" s="163"/>
      <c r="U15" s="163"/>
      <c r="V15" s="163"/>
      <c r="W15" s="163"/>
      <c r="X15" s="163"/>
      <c r="Y15" s="162">
        <f t="shared" si="1"/>
        <v>6</v>
      </c>
      <c r="Z15" s="164">
        <f t="shared" si="2"/>
        <v>1</v>
      </c>
      <c r="AA15" s="165">
        <f t="shared" si="3"/>
        <v>0</v>
      </c>
      <c r="AB15" s="164">
        <f t="shared" si="4"/>
        <v>0</v>
      </c>
      <c r="AC15" s="166">
        <f t="shared" si="5"/>
        <v>0</v>
      </c>
      <c r="AD15" s="164">
        <f t="shared" si="6"/>
        <v>0</v>
      </c>
      <c r="AE15" s="160">
        <v>9.0</v>
      </c>
      <c r="AF15" s="161" t="str">
        <f t="shared" si="7"/>
        <v>Erleen  Brito Castillo</v>
      </c>
      <c r="AG15" s="162" t="s">
        <v>559</v>
      </c>
      <c r="AH15" s="162"/>
      <c r="AI15" s="162" t="s">
        <v>559</v>
      </c>
      <c r="AJ15" s="162" t="s">
        <v>559</v>
      </c>
      <c r="AK15" s="162"/>
      <c r="AL15" s="162"/>
      <c r="AM15" s="162"/>
      <c r="AN15" s="162"/>
      <c r="AO15" s="163"/>
      <c r="AP15" s="163"/>
      <c r="AQ15" s="163"/>
      <c r="AR15" s="163"/>
      <c r="AS15" s="163"/>
      <c r="AT15" s="163"/>
      <c r="AU15" s="163"/>
      <c r="AV15" s="163"/>
      <c r="AW15" s="163"/>
      <c r="AX15" s="163"/>
      <c r="AY15" s="163"/>
      <c r="AZ15" s="163"/>
      <c r="BA15" s="163"/>
      <c r="BB15" s="163">
        <f t="shared" si="8"/>
        <v>3</v>
      </c>
      <c r="BC15" s="164" t="str">
        <f t="shared" si="9"/>
        <v/>
      </c>
      <c r="BD15" s="166">
        <f t="shared" si="10"/>
        <v>0</v>
      </c>
      <c r="BE15" s="164" t="str">
        <f t="shared" si="11"/>
        <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t="s">
        <v>559</v>
      </c>
      <c r="E16" s="162"/>
      <c r="F16" s="162" t="s">
        <v>559</v>
      </c>
      <c r="G16" s="162" t="s">
        <v>559</v>
      </c>
      <c r="H16" s="162" t="s">
        <v>559</v>
      </c>
      <c r="I16" s="162" t="s">
        <v>559</v>
      </c>
      <c r="J16" s="162" t="s">
        <v>559</v>
      </c>
      <c r="K16" s="162"/>
      <c r="L16" s="163"/>
      <c r="M16" s="163"/>
      <c r="N16" s="163"/>
      <c r="O16" s="163"/>
      <c r="P16" s="163"/>
      <c r="Q16" s="163"/>
      <c r="R16" s="163"/>
      <c r="S16" s="163"/>
      <c r="T16" s="163"/>
      <c r="U16" s="163"/>
      <c r="V16" s="163"/>
      <c r="W16" s="163"/>
      <c r="X16" s="163"/>
      <c r="Y16" s="162">
        <f t="shared" si="1"/>
        <v>6</v>
      </c>
      <c r="Z16" s="164">
        <f t="shared" si="2"/>
        <v>1</v>
      </c>
      <c r="AA16" s="165">
        <f t="shared" si="3"/>
        <v>0</v>
      </c>
      <c r="AB16" s="164">
        <f t="shared" si="4"/>
        <v>0</v>
      </c>
      <c r="AC16" s="166">
        <f t="shared" si="5"/>
        <v>0</v>
      </c>
      <c r="AD16" s="164">
        <f t="shared" si="6"/>
        <v>0</v>
      </c>
      <c r="AE16" s="160">
        <v>10.0</v>
      </c>
      <c r="AF16" s="161" t="str">
        <f t="shared" si="7"/>
        <v>Brianny  Caraballo Guzmán</v>
      </c>
      <c r="AG16" s="162" t="s">
        <v>559</v>
      </c>
      <c r="AH16" s="162"/>
      <c r="AI16" s="162" t="s">
        <v>559</v>
      </c>
      <c r="AJ16" s="162" t="s">
        <v>559</v>
      </c>
      <c r="AK16" s="162"/>
      <c r="AL16" s="162"/>
      <c r="AM16" s="162"/>
      <c r="AN16" s="162"/>
      <c r="AO16" s="163"/>
      <c r="AP16" s="163"/>
      <c r="AQ16" s="163"/>
      <c r="AR16" s="163"/>
      <c r="AS16" s="163"/>
      <c r="AT16" s="163"/>
      <c r="AU16" s="163"/>
      <c r="AV16" s="163"/>
      <c r="AW16" s="163"/>
      <c r="AX16" s="163"/>
      <c r="AY16" s="163"/>
      <c r="AZ16" s="163"/>
      <c r="BA16" s="163"/>
      <c r="BB16" s="163">
        <f t="shared" si="8"/>
        <v>3</v>
      </c>
      <c r="BC16" s="164" t="str">
        <f t="shared" si="9"/>
        <v/>
      </c>
      <c r="BD16" s="166">
        <f t="shared" si="10"/>
        <v>0</v>
      </c>
      <c r="BE16" s="164" t="str">
        <f t="shared" si="11"/>
        <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t="s">
        <v>559</v>
      </c>
      <c r="E17" s="162"/>
      <c r="F17" s="162" t="s">
        <v>559</v>
      </c>
      <c r="G17" s="162" t="s">
        <v>559</v>
      </c>
      <c r="H17" s="162" t="s">
        <v>559</v>
      </c>
      <c r="I17" s="162" t="s">
        <v>559</v>
      </c>
      <c r="J17" s="162" t="s">
        <v>559</v>
      </c>
      <c r="K17" s="162"/>
      <c r="L17" s="163"/>
      <c r="M17" s="163"/>
      <c r="N17" s="163"/>
      <c r="O17" s="163"/>
      <c r="P17" s="163"/>
      <c r="Q17" s="163"/>
      <c r="R17" s="163"/>
      <c r="S17" s="163"/>
      <c r="T17" s="163"/>
      <c r="U17" s="163"/>
      <c r="V17" s="163"/>
      <c r="W17" s="163"/>
      <c r="X17" s="163"/>
      <c r="Y17" s="162">
        <f t="shared" si="1"/>
        <v>6</v>
      </c>
      <c r="Z17" s="164">
        <f t="shared" si="2"/>
        <v>1</v>
      </c>
      <c r="AA17" s="165">
        <f t="shared" si="3"/>
        <v>0</v>
      </c>
      <c r="AB17" s="164">
        <f t="shared" si="4"/>
        <v>0</v>
      </c>
      <c r="AC17" s="166">
        <f t="shared" si="5"/>
        <v>0</v>
      </c>
      <c r="AD17" s="164">
        <f t="shared" si="6"/>
        <v>0</v>
      </c>
      <c r="AE17" s="160">
        <v>11.0</v>
      </c>
      <c r="AF17" s="161" t="str">
        <f t="shared" si="7"/>
        <v>Scarlet  Castillo</v>
      </c>
      <c r="AG17" s="162" t="s">
        <v>559</v>
      </c>
      <c r="AH17" s="162"/>
      <c r="AI17" s="162" t="s">
        <v>559</v>
      </c>
      <c r="AJ17" s="162" t="s">
        <v>559</v>
      </c>
      <c r="AK17" s="162"/>
      <c r="AL17" s="162"/>
      <c r="AM17" s="162"/>
      <c r="AN17" s="162"/>
      <c r="AO17" s="163"/>
      <c r="AP17" s="163"/>
      <c r="AQ17" s="163"/>
      <c r="AR17" s="163"/>
      <c r="AS17" s="163"/>
      <c r="AT17" s="163"/>
      <c r="AU17" s="163"/>
      <c r="AV17" s="163"/>
      <c r="AW17" s="163"/>
      <c r="AX17" s="163"/>
      <c r="AY17" s="163"/>
      <c r="AZ17" s="163"/>
      <c r="BA17" s="163"/>
      <c r="BB17" s="163">
        <f t="shared" si="8"/>
        <v>3</v>
      </c>
      <c r="BC17" s="164" t="str">
        <f t="shared" si="9"/>
        <v/>
      </c>
      <c r="BD17" s="166">
        <f t="shared" si="10"/>
        <v>0</v>
      </c>
      <c r="BE17" s="164" t="str">
        <f t="shared" si="11"/>
        <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t="s">
        <v>559</v>
      </c>
      <c r="E18" s="163"/>
      <c r="F18" s="162" t="s">
        <v>559</v>
      </c>
      <c r="G18" s="162" t="s">
        <v>559</v>
      </c>
      <c r="H18" s="162" t="s">
        <v>559</v>
      </c>
      <c r="I18" s="162" t="s">
        <v>559</v>
      </c>
      <c r="J18" s="162" t="s">
        <v>559</v>
      </c>
      <c r="K18" s="162"/>
      <c r="L18" s="163"/>
      <c r="M18" s="163"/>
      <c r="N18" s="163"/>
      <c r="O18" s="163"/>
      <c r="P18" s="163"/>
      <c r="Q18" s="163"/>
      <c r="R18" s="163"/>
      <c r="S18" s="163"/>
      <c r="T18" s="163"/>
      <c r="U18" s="163"/>
      <c r="V18" s="163"/>
      <c r="W18" s="163"/>
      <c r="X18" s="163"/>
      <c r="Y18" s="162">
        <f t="shared" si="1"/>
        <v>6</v>
      </c>
      <c r="Z18" s="164">
        <f t="shared" si="2"/>
        <v>1</v>
      </c>
      <c r="AA18" s="165">
        <f t="shared" si="3"/>
        <v>0</v>
      </c>
      <c r="AB18" s="164">
        <f t="shared" si="4"/>
        <v>0</v>
      </c>
      <c r="AC18" s="166">
        <f t="shared" si="5"/>
        <v>0</v>
      </c>
      <c r="AD18" s="164">
        <f t="shared" si="6"/>
        <v>0</v>
      </c>
      <c r="AE18" s="160">
        <v>12.0</v>
      </c>
      <c r="AF18" s="161" t="str">
        <f t="shared" si="7"/>
        <v>Yarselin  Cruz Peña</v>
      </c>
      <c r="AG18" s="162" t="s">
        <v>559</v>
      </c>
      <c r="AH18" s="162"/>
      <c r="AI18" s="162" t="s">
        <v>559</v>
      </c>
      <c r="AJ18" s="162" t="s">
        <v>559</v>
      </c>
      <c r="AK18" s="162"/>
      <c r="AL18" s="162"/>
      <c r="AM18" s="162"/>
      <c r="AN18" s="162"/>
      <c r="AO18" s="163"/>
      <c r="AP18" s="163"/>
      <c r="AQ18" s="163"/>
      <c r="AR18" s="163"/>
      <c r="AS18" s="163"/>
      <c r="AT18" s="163"/>
      <c r="AU18" s="163"/>
      <c r="AV18" s="163"/>
      <c r="AW18" s="163"/>
      <c r="AX18" s="163"/>
      <c r="AY18" s="163"/>
      <c r="AZ18" s="163"/>
      <c r="BA18" s="163"/>
      <c r="BB18" s="163">
        <f t="shared" si="8"/>
        <v>3</v>
      </c>
      <c r="BC18" s="164" t="str">
        <f t="shared" si="9"/>
        <v/>
      </c>
      <c r="BD18" s="166">
        <f t="shared" si="10"/>
        <v>0</v>
      </c>
      <c r="BE18" s="164" t="str">
        <f t="shared" si="11"/>
        <v/>
      </c>
      <c r="BF18" s="166">
        <f t="shared" si="12"/>
        <v>0</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t="s">
        <v>559</v>
      </c>
      <c r="E19" s="162"/>
      <c r="F19" s="162" t="s">
        <v>559</v>
      </c>
      <c r="G19" s="162" t="s">
        <v>559</v>
      </c>
      <c r="H19" s="162" t="s">
        <v>559</v>
      </c>
      <c r="I19" s="162" t="s">
        <v>559</v>
      </c>
      <c r="J19" s="162" t="s">
        <v>559</v>
      </c>
      <c r="K19" s="162"/>
      <c r="L19" s="163"/>
      <c r="M19" s="163"/>
      <c r="N19" s="163"/>
      <c r="O19" s="163"/>
      <c r="P19" s="163"/>
      <c r="Q19" s="163"/>
      <c r="R19" s="163"/>
      <c r="S19" s="163"/>
      <c r="T19" s="163"/>
      <c r="U19" s="163"/>
      <c r="V19" s="163"/>
      <c r="W19" s="163"/>
      <c r="X19" s="163"/>
      <c r="Y19" s="162">
        <f t="shared" si="1"/>
        <v>6</v>
      </c>
      <c r="Z19" s="164">
        <f t="shared" si="2"/>
        <v>1</v>
      </c>
      <c r="AA19" s="165">
        <f t="shared" si="3"/>
        <v>0</v>
      </c>
      <c r="AB19" s="164">
        <f t="shared" si="4"/>
        <v>0</v>
      </c>
      <c r="AC19" s="166">
        <f t="shared" si="5"/>
        <v>0</v>
      </c>
      <c r="AD19" s="164">
        <f t="shared" si="6"/>
        <v>0</v>
      </c>
      <c r="AE19" s="160">
        <v>13.0</v>
      </c>
      <c r="AF19" s="161" t="str">
        <f t="shared" si="7"/>
        <v>Fernando José Díaz Fernández</v>
      </c>
      <c r="AG19" s="162" t="s">
        <v>559</v>
      </c>
      <c r="AH19" s="162"/>
      <c r="AI19" s="162" t="s">
        <v>559</v>
      </c>
      <c r="AJ19" s="162" t="s">
        <v>559</v>
      </c>
      <c r="AK19" s="162"/>
      <c r="AL19" s="162"/>
      <c r="AM19" s="162"/>
      <c r="AN19" s="162"/>
      <c r="AO19" s="163"/>
      <c r="AP19" s="163"/>
      <c r="AQ19" s="163"/>
      <c r="AR19" s="163"/>
      <c r="AS19" s="163"/>
      <c r="AT19" s="163"/>
      <c r="AU19" s="163"/>
      <c r="AV19" s="163"/>
      <c r="AW19" s="163"/>
      <c r="AX19" s="163"/>
      <c r="AY19" s="163"/>
      <c r="AZ19" s="163"/>
      <c r="BA19" s="163"/>
      <c r="BB19" s="163">
        <f t="shared" si="8"/>
        <v>3</v>
      </c>
      <c r="BC19" s="164" t="str">
        <f t="shared" si="9"/>
        <v/>
      </c>
      <c r="BD19" s="166">
        <f t="shared" si="10"/>
        <v>0</v>
      </c>
      <c r="BE19" s="164" t="str">
        <f t="shared" si="11"/>
        <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t="s">
        <v>559</v>
      </c>
      <c r="E20" s="162"/>
      <c r="F20" s="162" t="s">
        <v>559</v>
      </c>
      <c r="G20" s="162" t="s">
        <v>559</v>
      </c>
      <c r="H20" s="162" t="s">
        <v>559</v>
      </c>
      <c r="I20" s="162" t="s">
        <v>559</v>
      </c>
      <c r="J20" s="162" t="s">
        <v>559</v>
      </c>
      <c r="K20" s="162"/>
      <c r="L20" s="163"/>
      <c r="M20" s="163"/>
      <c r="N20" s="163"/>
      <c r="O20" s="163"/>
      <c r="P20" s="163"/>
      <c r="Q20" s="163"/>
      <c r="R20" s="163"/>
      <c r="S20" s="163"/>
      <c r="T20" s="163"/>
      <c r="U20" s="163"/>
      <c r="V20" s="163"/>
      <c r="W20" s="163"/>
      <c r="X20" s="163"/>
      <c r="Y20" s="162">
        <f t="shared" si="1"/>
        <v>6</v>
      </c>
      <c r="Z20" s="164">
        <f t="shared" si="2"/>
        <v>1</v>
      </c>
      <c r="AA20" s="165">
        <f t="shared" si="3"/>
        <v>0</v>
      </c>
      <c r="AB20" s="164">
        <f t="shared" si="4"/>
        <v>0</v>
      </c>
      <c r="AC20" s="166">
        <f t="shared" si="5"/>
        <v>0</v>
      </c>
      <c r="AD20" s="164">
        <f t="shared" si="6"/>
        <v>0</v>
      </c>
      <c r="AE20" s="160">
        <v>14.0</v>
      </c>
      <c r="AF20" s="161" t="str">
        <f t="shared" si="7"/>
        <v>Scarlett  Espinal Estéves</v>
      </c>
      <c r="AG20" s="162" t="s">
        <v>559</v>
      </c>
      <c r="AH20" s="162"/>
      <c r="AI20" s="162" t="s">
        <v>559</v>
      </c>
      <c r="AJ20" s="162" t="s">
        <v>579</v>
      </c>
      <c r="AK20" s="162"/>
      <c r="AL20" s="162"/>
      <c r="AM20" s="162"/>
      <c r="AN20" s="162"/>
      <c r="AO20" s="163"/>
      <c r="AP20" s="163"/>
      <c r="AQ20" s="163"/>
      <c r="AR20" s="163"/>
      <c r="AS20" s="163"/>
      <c r="AT20" s="163"/>
      <c r="AU20" s="163"/>
      <c r="AV20" s="163"/>
      <c r="AW20" s="163"/>
      <c r="AX20" s="163"/>
      <c r="AY20" s="163"/>
      <c r="AZ20" s="163"/>
      <c r="BA20" s="163"/>
      <c r="BB20" s="163">
        <f t="shared" si="8"/>
        <v>2</v>
      </c>
      <c r="BC20" s="164" t="str">
        <f t="shared" si="9"/>
        <v/>
      </c>
      <c r="BD20" s="166">
        <f t="shared" si="10"/>
        <v>1</v>
      </c>
      <c r="BE20" s="164" t="str">
        <f t="shared" si="11"/>
        <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t="s">
        <v>559</v>
      </c>
      <c r="E21" s="162"/>
      <c r="F21" s="162" t="s">
        <v>559</v>
      </c>
      <c r="G21" s="162" t="s">
        <v>559</v>
      </c>
      <c r="H21" s="162" t="s">
        <v>559</v>
      </c>
      <c r="I21" s="162" t="s">
        <v>559</v>
      </c>
      <c r="J21" s="162" t="s">
        <v>559</v>
      </c>
      <c r="K21" s="162"/>
      <c r="L21" s="163"/>
      <c r="M21" s="163"/>
      <c r="N21" s="163"/>
      <c r="O21" s="163"/>
      <c r="P21" s="163"/>
      <c r="Q21" s="163"/>
      <c r="R21" s="163"/>
      <c r="S21" s="163"/>
      <c r="T21" s="163"/>
      <c r="U21" s="163"/>
      <c r="V21" s="163"/>
      <c r="W21" s="163"/>
      <c r="X21" s="163"/>
      <c r="Y21" s="162">
        <f t="shared" si="1"/>
        <v>6</v>
      </c>
      <c r="Z21" s="164">
        <f t="shared" si="2"/>
        <v>1</v>
      </c>
      <c r="AA21" s="165">
        <f t="shared" si="3"/>
        <v>0</v>
      </c>
      <c r="AB21" s="164">
        <f t="shared" si="4"/>
        <v>0</v>
      </c>
      <c r="AC21" s="166">
        <f t="shared" si="5"/>
        <v>0</v>
      </c>
      <c r="AD21" s="164">
        <f t="shared" si="6"/>
        <v>0</v>
      </c>
      <c r="AE21" s="160">
        <v>15.0</v>
      </c>
      <c r="AF21" s="161" t="str">
        <f t="shared" si="7"/>
        <v>José Manuel Estrella</v>
      </c>
      <c r="AG21" s="162" t="s">
        <v>559</v>
      </c>
      <c r="AH21" s="162"/>
      <c r="AI21" s="162" t="s">
        <v>559</v>
      </c>
      <c r="AJ21" s="162" t="s">
        <v>559</v>
      </c>
      <c r="AK21" s="162"/>
      <c r="AL21" s="162"/>
      <c r="AM21" s="162"/>
      <c r="AN21" s="162"/>
      <c r="AO21" s="163"/>
      <c r="AP21" s="163"/>
      <c r="AQ21" s="163"/>
      <c r="AR21" s="163"/>
      <c r="AS21" s="163"/>
      <c r="AT21" s="163"/>
      <c r="AU21" s="163"/>
      <c r="AV21" s="163"/>
      <c r="AW21" s="163"/>
      <c r="AX21" s="163"/>
      <c r="AY21" s="163"/>
      <c r="AZ21" s="163"/>
      <c r="BA21" s="163"/>
      <c r="BB21" s="163">
        <f t="shared" si="8"/>
        <v>3</v>
      </c>
      <c r="BC21" s="164" t="str">
        <f t="shared" si="9"/>
        <v/>
      </c>
      <c r="BD21" s="166">
        <f t="shared" si="10"/>
        <v>0</v>
      </c>
      <c r="BE21" s="164" t="str">
        <f t="shared" si="11"/>
        <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t="s">
        <v>559</v>
      </c>
      <c r="E22" s="162"/>
      <c r="F22" s="162" t="s">
        <v>559</v>
      </c>
      <c r="G22" s="162" t="s">
        <v>559</v>
      </c>
      <c r="H22" s="162" t="s">
        <v>559</v>
      </c>
      <c r="I22" s="162" t="s">
        <v>559</v>
      </c>
      <c r="J22" s="162" t="s">
        <v>559</v>
      </c>
      <c r="K22" s="162"/>
      <c r="L22" s="163"/>
      <c r="M22" s="163"/>
      <c r="N22" s="163"/>
      <c r="O22" s="163"/>
      <c r="P22" s="163"/>
      <c r="Q22" s="163"/>
      <c r="R22" s="163"/>
      <c r="S22" s="163"/>
      <c r="T22" s="163"/>
      <c r="U22" s="163"/>
      <c r="V22" s="163"/>
      <c r="W22" s="163"/>
      <c r="X22" s="163"/>
      <c r="Y22" s="162">
        <f t="shared" si="1"/>
        <v>6</v>
      </c>
      <c r="Z22" s="164">
        <f t="shared" si="2"/>
        <v>1</v>
      </c>
      <c r="AA22" s="165">
        <f t="shared" si="3"/>
        <v>0</v>
      </c>
      <c r="AB22" s="164">
        <f t="shared" si="4"/>
        <v>0</v>
      </c>
      <c r="AC22" s="166">
        <f t="shared" si="5"/>
        <v>0</v>
      </c>
      <c r="AD22" s="164">
        <f t="shared" si="6"/>
        <v>0</v>
      </c>
      <c r="AE22" s="160">
        <v>16.0</v>
      </c>
      <c r="AF22" s="161" t="str">
        <f t="shared" si="7"/>
        <v>Misael Starberk Ferreras Pérez</v>
      </c>
      <c r="AG22" s="162" t="s">
        <v>559</v>
      </c>
      <c r="AH22" s="162"/>
      <c r="AI22" s="162" t="s">
        <v>559</v>
      </c>
      <c r="AJ22" s="162" t="s">
        <v>559</v>
      </c>
      <c r="AK22" s="162"/>
      <c r="AL22" s="162"/>
      <c r="AM22" s="162"/>
      <c r="AN22" s="162"/>
      <c r="AO22" s="163"/>
      <c r="AP22" s="163"/>
      <c r="AQ22" s="163"/>
      <c r="AR22" s="163"/>
      <c r="AS22" s="163"/>
      <c r="AT22" s="163"/>
      <c r="AU22" s="163"/>
      <c r="AV22" s="163"/>
      <c r="AW22" s="163"/>
      <c r="AX22" s="163"/>
      <c r="AY22" s="163"/>
      <c r="AZ22" s="163"/>
      <c r="BA22" s="163"/>
      <c r="BB22" s="163">
        <f t="shared" si="8"/>
        <v>3</v>
      </c>
      <c r="BC22" s="164" t="str">
        <f t="shared" si="9"/>
        <v/>
      </c>
      <c r="BD22" s="166">
        <f t="shared" si="10"/>
        <v>0</v>
      </c>
      <c r="BE22" s="164" t="str">
        <f t="shared" si="11"/>
        <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t="s">
        <v>559</v>
      </c>
      <c r="E23" s="162"/>
      <c r="F23" s="162" t="s">
        <v>559</v>
      </c>
      <c r="G23" s="162" t="s">
        <v>579</v>
      </c>
      <c r="H23" s="162" t="s">
        <v>559</v>
      </c>
      <c r="I23" s="162" t="s">
        <v>559</v>
      </c>
      <c r="J23" s="162" t="s">
        <v>559</v>
      </c>
      <c r="K23" s="162"/>
      <c r="L23" s="163"/>
      <c r="M23" s="163"/>
      <c r="N23" s="163"/>
      <c r="O23" s="163"/>
      <c r="P23" s="163"/>
      <c r="Q23" s="163"/>
      <c r="R23" s="163"/>
      <c r="S23" s="163"/>
      <c r="T23" s="163"/>
      <c r="U23" s="163"/>
      <c r="V23" s="163"/>
      <c r="W23" s="163"/>
      <c r="X23" s="163"/>
      <c r="Y23" s="162">
        <f t="shared" si="1"/>
        <v>5</v>
      </c>
      <c r="Z23" s="164">
        <f t="shared" si="2"/>
        <v>0.8333333333</v>
      </c>
      <c r="AA23" s="165">
        <f t="shared" si="3"/>
        <v>1</v>
      </c>
      <c r="AB23" s="164">
        <f t="shared" si="4"/>
        <v>0.1666666667</v>
      </c>
      <c r="AC23" s="166">
        <f t="shared" si="5"/>
        <v>0</v>
      </c>
      <c r="AD23" s="164">
        <f t="shared" si="6"/>
        <v>0</v>
      </c>
      <c r="AE23" s="160">
        <v>17.0</v>
      </c>
      <c r="AF23" s="161" t="str">
        <f t="shared" si="7"/>
        <v>Ruth Esther Fernández Rodríguez</v>
      </c>
      <c r="AG23" s="162" t="s">
        <v>559</v>
      </c>
      <c r="AH23" s="162"/>
      <c r="AI23" s="162" t="s">
        <v>559</v>
      </c>
      <c r="AJ23" s="162" t="s">
        <v>559</v>
      </c>
      <c r="AK23" s="162"/>
      <c r="AL23" s="162"/>
      <c r="AM23" s="162"/>
      <c r="AN23" s="162"/>
      <c r="AO23" s="163"/>
      <c r="AP23" s="163"/>
      <c r="AQ23" s="163"/>
      <c r="AR23" s="163"/>
      <c r="AS23" s="163"/>
      <c r="AT23" s="163"/>
      <c r="AU23" s="163"/>
      <c r="AV23" s="163"/>
      <c r="AW23" s="163"/>
      <c r="AX23" s="163"/>
      <c r="AY23" s="163"/>
      <c r="AZ23" s="163"/>
      <c r="BA23" s="163"/>
      <c r="BB23" s="163">
        <f t="shared" si="8"/>
        <v>3</v>
      </c>
      <c r="BC23" s="164" t="str">
        <f t="shared" si="9"/>
        <v/>
      </c>
      <c r="BD23" s="166">
        <f t="shared" si="10"/>
        <v>0</v>
      </c>
      <c r="BE23" s="164" t="str">
        <f t="shared" si="11"/>
        <v/>
      </c>
      <c r="BF23" s="166">
        <f t="shared" si="12"/>
        <v>0</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t="s">
        <v>559</v>
      </c>
      <c r="E24" s="162"/>
      <c r="F24" s="162" t="s">
        <v>559</v>
      </c>
      <c r="G24" s="162" t="s">
        <v>559</v>
      </c>
      <c r="H24" s="162" t="s">
        <v>559</v>
      </c>
      <c r="I24" s="162" t="s">
        <v>559</v>
      </c>
      <c r="J24" s="162" t="s">
        <v>559</v>
      </c>
      <c r="K24" s="162"/>
      <c r="L24" s="163"/>
      <c r="M24" s="163"/>
      <c r="N24" s="163"/>
      <c r="O24" s="163"/>
      <c r="P24" s="163"/>
      <c r="Q24" s="163"/>
      <c r="R24" s="163"/>
      <c r="S24" s="163"/>
      <c r="T24" s="163"/>
      <c r="U24" s="163"/>
      <c r="V24" s="163"/>
      <c r="W24" s="163"/>
      <c r="X24" s="163"/>
      <c r="Y24" s="162">
        <f t="shared" si="1"/>
        <v>6</v>
      </c>
      <c r="Z24" s="164">
        <f t="shared" si="2"/>
        <v>1</v>
      </c>
      <c r="AA24" s="165">
        <f t="shared" si="3"/>
        <v>0</v>
      </c>
      <c r="AB24" s="164">
        <f t="shared" si="4"/>
        <v>0</v>
      </c>
      <c r="AC24" s="166">
        <f t="shared" si="5"/>
        <v>0</v>
      </c>
      <c r="AD24" s="164">
        <f t="shared" si="6"/>
        <v>0</v>
      </c>
      <c r="AE24" s="160">
        <v>18.0</v>
      </c>
      <c r="AF24" s="161" t="str">
        <f t="shared" si="7"/>
        <v>Discairy  Filpo Estrella</v>
      </c>
      <c r="AG24" s="162" t="s">
        <v>559</v>
      </c>
      <c r="AH24" s="162"/>
      <c r="AI24" s="162" t="s">
        <v>559</v>
      </c>
      <c r="AJ24" s="162" t="s">
        <v>559</v>
      </c>
      <c r="AK24" s="162"/>
      <c r="AL24" s="162"/>
      <c r="AM24" s="162"/>
      <c r="AN24" s="162"/>
      <c r="AO24" s="163"/>
      <c r="AP24" s="163"/>
      <c r="AQ24" s="163"/>
      <c r="AR24" s="163"/>
      <c r="AS24" s="163"/>
      <c r="AT24" s="163"/>
      <c r="AU24" s="163"/>
      <c r="AV24" s="163"/>
      <c r="AW24" s="163"/>
      <c r="AX24" s="163"/>
      <c r="AY24" s="163"/>
      <c r="AZ24" s="163"/>
      <c r="BA24" s="163"/>
      <c r="BB24" s="163">
        <f t="shared" si="8"/>
        <v>3</v>
      </c>
      <c r="BC24" s="164" t="str">
        <f t="shared" si="9"/>
        <v/>
      </c>
      <c r="BD24" s="166">
        <f t="shared" si="10"/>
        <v>0</v>
      </c>
      <c r="BE24" s="164" t="str">
        <f t="shared" si="11"/>
        <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t="s">
        <v>559</v>
      </c>
      <c r="E25" s="162"/>
      <c r="F25" s="162" t="s">
        <v>559</v>
      </c>
      <c r="G25" s="162" t="s">
        <v>559</v>
      </c>
      <c r="H25" s="162" t="s">
        <v>559</v>
      </c>
      <c r="I25" s="162" t="s">
        <v>559</v>
      </c>
      <c r="J25" s="162" t="s">
        <v>559</v>
      </c>
      <c r="K25" s="162"/>
      <c r="L25" s="163"/>
      <c r="M25" s="163"/>
      <c r="N25" s="163"/>
      <c r="O25" s="163"/>
      <c r="P25" s="163"/>
      <c r="Q25" s="163"/>
      <c r="R25" s="163"/>
      <c r="S25" s="163"/>
      <c r="T25" s="163"/>
      <c r="U25" s="163"/>
      <c r="V25" s="163"/>
      <c r="W25" s="163"/>
      <c r="X25" s="163"/>
      <c r="Y25" s="162">
        <f t="shared" si="1"/>
        <v>6</v>
      </c>
      <c r="Z25" s="164">
        <f t="shared" si="2"/>
        <v>1</v>
      </c>
      <c r="AA25" s="165">
        <f t="shared" si="3"/>
        <v>0</v>
      </c>
      <c r="AB25" s="164">
        <f t="shared" si="4"/>
        <v>0</v>
      </c>
      <c r="AC25" s="166">
        <f t="shared" si="5"/>
        <v>0</v>
      </c>
      <c r="AD25" s="164">
        <f t="shared" si="6"/>
        <v>0</v>
      </c>
      <c r="AE25" s="160">
        <v>19.0</v>
      </c>
      <c r="AF25" s="161" t="str">
        <f t="shared" si="7"/>
        <v>Alexis Enmanuel Gil  Sánchez</v>
      </c>
      <c r="AG25" s="162" t="s">
        <v>559</v>
      </c>
      <c r="AH25" s="162"/>
      <c r="AI25" s="162" t="s">
        <v>579</v>
      </c>
      <c r="AJ25" s="162" t="s">
        <v>559</v>
      </c>
      <c r="AK25" s="162"/>
      <c r="AL25" s="162"/>
      <c r="AM25" s="162"/>
      <c r="AN25" s="162"/>
      <c r="AO25" s="163"/>
      <c r="AP25" s="163"/>
      <c r="AQ25" s="163"/>
      <c r="AR25" s="163"/>
      <c r="AS25" s="163"/>
      <c r="AT25" s="163"/>
      <c r="AU25" s="163"/>
      <c r="AV25" s="163"/>
      <c r="AW25" s="163"/>
      <c r="AX25" s="163"/>
      <c r="AY25" s="163"/>
      <c r="AZ25" s="163"/>
      <c r="BA25" s="163"/>
      <c r="BB25" s="163">
        <f t="shared" si="8"/>
        <v>2</v>
      </c>
      <c r="BC25" s="164" t="str">
        <f t="shared" si="9"/>
        <v/>
      </c>
      <c r="BD25" s="166">
        <f t="shared" si="10"/>
        <v>1</v>
      </c>
      <c r="BE25" s="164" t="str">
        <f t="shared" si="11"/>
        <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t="s">
        <v>559</v>
      </c>
      <c r="E26" s="162"/>
      <c r="F26" s="162" t="s">
        <v>559</v>
      </c>
      <c r="G26" s="162" t="s">
        <v>559</v>
      </c>
      <c r="H26" s="162" t="s">
        <v>559</v>
      </c>
      <c r="I26" s="162" t="s">
        <v>559</v>
      </c>
      <c r="J26" s="162" t="s">
        <v>559</v>
      </c>
      <c r="K26" s="162"/>
      <c r="L26" s="163"/>
      <c r="M26" s="163"/>
      <c r="N26" s="163"/>
      <c r="O26" s="163"/>
      <c r="P26" s="163"/>
      <c r="Q26" s="163"/>
      <c r="R26" s="163"/>
      <c r="S26" s="163"/>
      <c r="T26" s="163"/>
      <c r="U26" s="163"/>
      <c r="V26" s="163"/>
      <c r="W26" s="163"/>
      <c r="X26" s="163"/>
      <c r="Y26" s="162">
        <f t="shared" si="1"/>
        <v>6</v>
      </c>
      <c r="Z26" s="164">
        <f t="shared" si="2"/>
        <v>1</v>
      </c>
      <c r="AA26" s="165">
        <f t="shared" si="3"/>
        <v>0</v>
      </c>
      <c r="AB26" s="164">
        <f t="shared" si="4"/>
        <v>0</v>
      </c>
      <c r="AC26" s="166">
        <f t="shared" si="5"/>
        <v>0</v>
      </c>
      <c r="AD26" s="164">
        <f t="shared" si="6"/>
        <v>0</v>
      </c>
      <c r="AE26" s="160">
        <v>20.0</v>
      </c>
      <c r="AF26" s="161" t="str">
        <f t="shared" si="7"/>
        <v>Ayendy Jesús Guzmán</v>
      </c>
      <c r="AG26" s="162" t="s">
        <v>579</v>
      </c>
      <c r="AH26" s="162"/>
      <c r="AI26" s="162" t="s">
        <v>559</v>
      </c>
      <c r="AJ26" s="162" t="s">
        <v>559</v>
      </c>
      <c r="AK26" s="162"/>
      <c r="AL26" s="162"/>
      <c r="AM26" s="162"/>
      <c r="AN26" s="162"/>
      <c r="AO26" s="163"/>
      <c r="AP26" s="163"/>
      <c r="AQ26" s="163"/>
      <c r="AR26" s="163"/>
      <c r="AS26" s="163"/>
      <c r="AT26" s="163"/>
      <c r="AU26" s="163"/>
      <c r="AV26" s="163"/>
      <c r="AW26" s="163"/>
      <c r="AX26" s="163"/>
      <c r="AY26" s="163"/>
      <c r="AZ26" s="163"/>
      <c r="BA26" s="163"/>
      <c r="BB26" s="163">
        <f t="shared" si="8"/>
        <v>2</v>
      </c>
      <c r="BC26" s="164" t="str">
        <f t="shared" si="9"/>
        <v/>
      </c>
      <c r="BD26" s="166">
        <f t="shared" si="10"/>
        <v>1</v>
      </c>
      <c r="BE26" s="164" t="str">
        <f t="shared" si="11"/>
        <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t="s">
        <v>559</v>
      </c>
      <c r="E27" s="162"/>
      <c r="F27" s="162" t="s">
        <v>559</v>
      </c>
      <c r="G27" s="162" t="s">
        <v>559</v>
      </c>
      <c r="H27" s="162" t="s">
        <v>559</v>
      </c>
      <c r="I27" s="162" t="s">
        <v>559</v>
      </c>
      <c r="J27" s="162" t="s">
        <v>559</v>
      </c>
      <c r="K27" s="162"/>
      <c r="L27" s="163"/>
      <c r="M27" s="163"/>
      <c r="N27" s="163"/>
      <c r="O27" s="163"/>
      <c r="P27" s="163"/>
      <c r="Q27" s="163"/>
      <c r="R27" s="163"/>
      <c r="S27" s="163"/>
      <c r="T27" s="163"/>
      <c r="U27" s="163"/>
      <c r="V27" s="163"/>
      <c r="W27" s="163"/>
      <c r="X27" s="163"/>
      <c r="Y27" s="162">
        <f t="shared" si="1"/>
        <v>6</v>
      </c>
      <c r="Z27" s="164">
        <f t="shared" si="2"/>
        <v>1</v>
      </c>
      <c r="AA27" s="165">
        <f t="shared" si="3"/>
        <v>0</v>
      </c>
      <c r="AB27" s="164">
        <f t="shared" si="4"/>
        <v>0</v>
      </c>
      <c r="AC27" s="166">
        <f t="shared" si="5"/>
        <v>0</v>
      </c>
      <c r="AD27" s="164">
        <f t="shared" si="6"/>
        <v>0</v>
      </c>
      <c r="AE27" s="160">
        <v>21.0</v>
      </c>
      <c r="AF27" s="161" t="str">
        <f t="shared" si="7"/>
        <v>Yassir  Hernández Disla</v>
      </c>
      <c r="AG27" s="162" t="s">
        <v>579</v>
      </c>
      <c r="AH27" s="162"/>
      <c r="AI27" s="162" t="s">
        <v>559</v>
      </c>
      <c r="AJ27" s="162" t="s">
        <v>559</v>
      </c>
      <c r="AK27" s="162"/>
      <c r="AL27" s="162"/>
      <c r="AM27" s="162"/>
      <c r="AN27" s="162"/>
      <c r="AO27" s="163"/>
      <c r="AP27" s="163"/>
      <c r="AQ27" s="163"/>
      <c r="AR27" s="163"/>
      <c r="AS27" s="163"/>
      <c r="AT27" s="163"/>
      <c r="AU27" s="163"/>
      <c r="AV27" s="163"/>
      <c r="AW27" s="163"/>
      <c r="AX27" s="163"/>
      <c r="AY27" s="163"/>
      <c r="AZ27" s="163"/>
      <c r="BA27" s="163"/>
      <c r="BB27" s="163">
        <f t="shared" si="8"/>
        <v>2</v>
      </c>
      <c r="BC27" s="164" t="str">
        <f t="shared" si="9"/>
        <v/>
      </c>
      <c r="BD27" s="166">
        <f t="shared" si="10"/>
        <v>1</v>
      </c>
      <c r="BE27" s="164" t="str">
        <f t="shared" si="11"/>
        <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t="s">
        <v>559</v>
      </c>
      <c r="E28" s="162"/>
      <c r="F28" s="162" t="s">
        <v>559</v>
      </c>
      <c r="G28" s="162" t="s">
        <v>559</v>
      </c>
      <c r="H28" s="162" t="s">
        <v>559</v>
      </c>
      <c r="I28" s="162" t="s">
        <v>559</v>
      </c>
      <c r="J28" s="162" t="s">
        <v>559</v>
      </c>
      <c r="K28" s="162"/>
      <c r="L28" s="163"/>
      <c r="M28" s="163"/>
      <c r="N28" s="163"/>
      <c r="O28" s="163"/>
      <c r="P28" s="163"/>
      <c r="Q28" s="163"/>
      <c r="R28" s="163"/>
      <c r="S28" s="163"/>
      <c r="T28" s="163"/>
      <c r="U28" s="163"/>
      <c r="V28" s="163"/>
      <c r="W28" s="163"/>
      <c r="X28" s="163"/>
      <c r="Y28" s="162">
        <f t="shared" si="1"/>
        <v>6</v>
      </c>
      <c r="Z28" s="164">
        <f t="shared" si="2"/>
        <v>1</v>
      </c>
      <c r="AA28" s="165">
        <f t="shared" si="3"/>
        <v>0</v>
      </c>
      <c r="AB28" s="164">
        <f t="shared" si="4"/>
        <v>0</v>
      </c>
      <c r="AC28" s="166">
        <f t="shared" si="5"/>
        <v>0</v>
      </c>
      <c r="AD28" s="164">
        <f t="shared" si="6"/>
        <v>0</v>
      </c>
      <c r="AE28" s="160">
        <v>22.0</v>
      </c>
      <c r="AF28" s="161" t="str">
        <f t="shared" si="7"/>
        <v>Yadiel  Jiménez Betances</v>
      </c>
      <c r="AG28" s="162" t="s">
        <v>559</v>
      </c>
      <c r="AH28" s="162"/>
      <c r="AI28" s="162" t="s">
        <v>559</v>
      </c>
      <c r="AJ28" s="162" t="s">
        <v>559</v>
      </c>
      <c r="AK28" s="162"/>
      <c r="AL28" s="162"/>
      <c r="AM28" s="162"/>
      <c r="AN28" s="162"/>
      <c r="AO28" s="163"/>
      <c r="AP28" s="163"/>
      <c r="AQ28" s="163"/>
      <c r="AR28" s="163"/>
      <c r="AS28" s="163"/>
      <c r="AT28" s="163"/>
      <c r="AU28" s="163"/>
      <c r="AV28" s="163"/>
      <c r="AW28" s="163"/>
      <c r="AX28" s="163"/>
      <c r="AY28" s="163"/>
      <c r="AZ28" s="163"/>
      <c r="BA28" s="163"/>
      <c r="BB28" s="163">
        <f t="shared" si="8"/>
        <v>3</v>
      </c>
      <c r="BC28" s="164" t="str">
        <f t="shared" si="9"/>
        <v/>
      </c>
      <c r="BD28" s="166">
        <f t="shared" si="10"/>
        <v>0</v>
      </c>
      <c r="BE28" s="164" t="str">
        <f t="shared" si="11"/>
        <v/>
      </c>
      <c r="BF28" s="166">
        <f t="shared" si="12"/>
        <v>0</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t="s">
        <v>578</v>
      </c>
      <c r="E29" s="162"/>
      <c r="F29" s="162" t="s">
        <v>559</v>
      </c>
      <c r="G29" s="162" t="s">
        <v>559</v>
      </c>
      <c r="H29" s="162" t="s">
        <v>559</v>
      </c>
      <c r="I29" s="162" t="s">
        <v>559</v>
      </c>
      <c r="J29" s="162" t="s">
        <v>559</v>
      </c>
      <c r="K29" s="162"/>
      <c r="L29" s="163"/>
      <c r="M29" s="163"/>
      <c r="N29" s="163"/>
      <c r="O29" s="163"/>
      <c r="P29" s="163"/>
      <c r="Q29" s="163"/>
      <c r="R29" s="163"/>
      <c r="S29" s="163"/>
      <c r="T29" s="163"/>
      <c r="U29" s="163"/>
      <c r="V29" s="163"/>
      <c r="W29" s="163"/>
      <c r="X29" s="163"/>
      <c r="Y29" s="162">
        <f t="shared" si="1"/>
        <v>6</v>
      </c>
      <c r="Z29" s="164">
        <f t="shared" si="2"/>
        <v>1</v>
      </c>
      <c r="AA29" s="165">
        <f t="shared" si="3"/>
        <v>0</v>
      </c>
      <c r="AB29" s="164">
        <f t="shared" si="4"/>
        <v>0</v>
      </c>
      <c r="AC29" s="166">
        <f t="shared" si="5"/>
        <v>1</v>
      </c>
      <c r="AD29" s="164">
        <f t="shared" si="6"/>
        <v>0.1666666667</v>
      </c>
      <c r="AE29" s="160">
        <v>23.0</v>
      </c>
      <c r="AF29" s="161" t="str">
        <f t="shared" si="7"/>
        <v>Yamel  Mella Aquino</v>
      </c>
      <c r="AG29" s="162" t="s">
        <v>559</v>
      </c>
      <c r="AH29" s="162"/>
      <c r="AI29" s="162" t="s">
        <v>559</v>
      </c>
      <c r="AJ29" s="162" t="s">
        <v>559</v>
      </c>
      <c r="AK29" s="162"/>
      <c r="AL29" s="162"/>
      <c r="AM29" s="162"/>
      <c r="AN29" s="162"/>
      <c r="AO29" s="163"/>
      <c r="AP29" s="163"/>
      <c r="AQ29" s="163"/>
      <c r="AR29" s="163"/>
      <c r="AS29" s="163"/>
      <c r="AT29" s="163"/>
      <c r="AU29" s="163"/>
      <c r="AV29" s="163"/>
      <c r="AW29" s="163"/>
      <c r="AX29" s="163"/>
      <c r="AY29" s="163"/>
      <c r="AZ29" s="163"/>
      <c r="BA29" s="163"/>
      <c r="BB29" s="163">
        <f t="shared" si="8"/>
        <v>3</v>
      </c>
      <c r="BC29" s="164" t="str">
        <f t="shared" si="9"/>
        <v/>
      </c>
      <c r="BD29" s="166">
        <f t="shared" si="10"/>
        <v>0</v>
      </c>
      <c r="BE29" s="164" t="str">
        <f t="shared" si="11"/>
        <v/>
      </c>
      <c r="BF29" s="166">
        <f t="shared" si="12"/>
        <v>0</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t="s">
        <v>559</v>
      </c>
      <c r="E30" s="162"/>
      <c r="F30" s="162" t="s">
        <v>579</v>
      </c>
      <c r="G30" s="162" t="s">
        <v>578</v>
      </c>
      <c r="H30" s="162" t="s">
        <v>559</v>
      </c>
      <c r="I30" s="162" t="s">
        <v>559</v>
      </c>
      <c r="J30" s="162" t="s">
        <v>559</v>
      </c>
      <c r="K30" s="162"/>
      <c r="L30" s="163"/>
      <c r="M30" s="163"/>
      <c r="N30" s="163"/>
      <c r="O30" s="163"/>
      <c r="P30" s="163"/>
      <c r="Q30" s="163"/>
      <c r="R30" s="163"/>
      <c r="S30" s="163"/>
      <c r="T30" s="163"/>
      <c r="U30" s="163"/>
      <c r="V30" s="163"/>
      <c r="W30" s="163"/>
      <c r="X30" s="163"/>
      <c r="Y30" s="162">
        <f t="shared" si="1"/>
        <v>5</v>
      </c>
      <c r="Z30" s="164">
        <f t="shared" si="2"/>
        <v>0.8333333333</v>
      </c>
      <c r="AA30" s="165">
        <f t="shared" si="3"/>
        <v>1</v>
      </c>
      <c r="AB30" s="164">
        <f t="shared" si="4"/>
        <v>0.1666666667</v>
      </c>
      <c r="AC30" s="166">
        <f t="shared" si="5"/>
        <v>1</v>
      </c>
      <c r="AD30" s="164">
        <f t="shared" si="6"/>
        <v>0.1666666667</v>
      </c>
      <c r="AE30" s="160">
        <v>24.0</v>
      </c>
      <c r="AF30" s="161" t="str">
        <f t="shared" si="7"/>
        <v>Sariely Del Carmen Mena Chávez</v>
      </c>
      <c r="AG30" s="162" t="s">
        <v>559</v>
      </c>
      <c r="AH30" s="162"/>
      <c r="AI30" s="162" t="s">
        <v>559</v>
      </c>
      <c r="AJ30" s="162" t="s">
        <v>559</v>
      </c>
      <c r="AK30" s="162"/>
      <c r="AL30" s="162"/>
      <c r="AM30" s="163"/>
      <c r="AN30" s="162"/>
      <c r="AO30" s="163"/>
      <c r="AP30" s="163"/>
      <c r="AQ30" s="163"/>
      <c r="AR30" s="163"/>
      <c r="AS30" s="163"/>
      <c r="AT30" s="163"/>
      <c r="AU30" s="163"/>
      <c r="AV30" s="163"/>
      <c r="AW30" s="163"/>
      <c r="AX30" s="163"/>
      <c r="AY30" s="163"/>
      <c r="AZ30" s="163"/>
      <c r="BA30" s="163"/>
      <c r="BB30" s="163">
        <f t="shared" si="8"/>
        <v>3</v>
      </c>
      <c r="BC30" s="164" t="str">
        <f t="shared" si="9"/>
        <v/>
      </c>
      <c r="BD30" s="166">
        <f t="shared" si="10"/>
        <v>0</v>
      </c>
      <c r="BE30" s="164" t="str">
        <f t="shared" si="11"/>
        <v/>
      </c>
      <c r="BF30" s="166">
        <f t="shared" si="12"/>
        <v>0</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t="s">
        <v>559</v>
      </c>
      <c r="E31" s="162"/>
      <c r="F31" s="162" t="s">
        <v>559</v>
      </c>
      <c r="G31" s="162" t="s">
        <v>559</v>
      </c>
      <c r="H31" s="162" t="s">
        <v>559</v>
      </c>
      <c r="I31" s="162" t="s">
        <v>559</v>
      </c>
      <c r="J31" s="162" t="s">
        <v>559</v>
      </c>
      <c r="K31" s="162"/>
      <c r="L31" s="163"/>
      <c r="M31" s="163"/>
      <c r="N31" s="163"/>
      <c r="O31" s="163"/>
      <c r="P31" s="163"/>
      <c r="Q31" s="163"/>
      <c r="R31" s="163"/>
      <c r="S31" s="163"/>
      <c r="T31" s="163"/>
      <c r="U31" s="163"/>
      <c r="V31" s="163"/>
      <c r="W31" s="163"/>
      <c r="X31" s="163"/>
      <c r="Y31" s="162">
        <f t="shared" si="1"/>
        <v>6</v>
      </c>
      <c r="Z31" s="164">
        <f t="shared" si="2"/>
        <v>1</v>
      </c>
      <c r="AA31" s="165">
        <f t="shared" si="3"/>
        <v>0</v>
      </c>
      <c r="AB31" s="164">
        <f t="shared" si="4"/>
        <v>0</v>
      </c>
      <c r="AC31" s="166">
        <f t="shared" si="5"/>
        <v>0</v>
      </c>
      <c r="AD31" s="164">
        <f t="shared" si="6"/>
        <v>0</v>
      </c>
      <c r="AE31" s="160">
        <v>25.0</v>
      </c>
      <c r="AF31" s="161" t="str">
        <f t="shared" si="7"/>
        <v>David Carmelo Navas Fernández</v>
      </c>
      <c r="AG31" s="162" t="s">
        <v>559</v>
      </c>
      <c r="AH31" s="162"/>
      <c r="AI31" s="162" t="s">
        <v>559</v>
      </c>
      <c r="AJ31" s="162" t="s">
        <v>559</v>
      </c>
      <c r="AK31" s="162"/>
      <c r="AL31" s="162"/>
      <c r="AM31" s="162"/>
      <c r="AN31" s="162"/>
      <c r="AO31" s="163"/>
      <c r="AP31" s="163"/>
      <c r="AQ31" s="163"/>
      <c r="AR31" s="163"/>
      <c r="AS31" s="163"/>
      <c r="AT31" s="163"/>
      <c r="AU31" s="163"/>
      <c r="AV31" s="163"/>
      <c r="AW31" s="163"/>
      <c r="AX31" s="163"/>
      <c r="AY31" s="163"/>
      <c r="AZ31" s="163"/>
      <c r="BA31" s="163"/>
      <c r="BB31" s="163">
        <f t="shared" si="8"/>
        <v>3</v>
      </c>
      <c r="BC31" s="164" t="str">
        <f t="shared" si="9"/>
        <v/>
      </c>
      <c r="BD31" s="166">
        <f t="shared" si="10"/>
        <v>0</v>
      </c>
      <c r="BE31" s="164" t="str">
        <f t="shared" si="11"/>
        <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t="s">
        <v>578</v>
      </c>
      <c r="E32" s="162"/>
      <c r="F32" s="162" t="s">
        <v>559</v>
      </c>
      <c r="G32" s="162" t="s">
        <v>559</v>
      </c>
      <c r="H32" s="162" t="s">
        <v>559</v>
      </c>
      <c r="I32" s="162" t="s">
        <v>559</v>
      </c>
      <c r="J32" s="162" t="s">
        <v>559</v>
      </c>
      <c r="K32" s="162"/>
      <c r="L32" s="163"/>
      <c r="M32" s="163"/>
      <c r="N32" s="163"/>
      <c r="O32" s="163"/>
      <c r="P32" s="163"/>
      <c r="Q32" s="163"/>
      <c r="R32" s="163"/>
      <c r="S32" s="163"/>
      <c r="T32" s="163"/>
      <c r="U32" s="163"/>
      <c r="V32" s="163"/>
      <c r="W32" s="163"/>
      <c r="X32" s="163"/>
      <c r="Y32" s="162">
        <f t="shared" si="1"/>
        <v>6</v>
      </c>
      <c r="Z32" s="164">
        <f t="shared" si="2"/>
        <v>1</v>
      </c>
      <c r="AA32" s="165">
        <f t="shared" si="3"/>
        <v>0</v>
      </c>
      <c r="AB32" s="164">
        <f t="shared" si="4"/>
        <v>0</v>
      </c>
      <c r="AC32" s="166">
        <f t="shared" si="5"/>
        <v>1</v>
      </c>
      <c r="AD32" s="164">
        <f t="shared" si="6"/>
        <v>0.1666666667</v>
      </c>
      <c r="AE32" s="160">
        <v>26.0</v>
      </c>
      <c r="AF32" s="161" t="str">
        <f t="shared" si="7"/>
        <v>Andriw Jelier Ortiz Rodríguez</v>
      </c>
      <c r="AG32" s="162" t="s">
        <v>559</v>
      </c>
      <c r="AH32" s="162"/>
      <c r="AI32" s="162" t="s">
        <v>578</v>
      </c>
      <c r="AJ32" s="162" t="s">
        <v>559</v>
      </c>
      <c r="AK32" s="162"/>
      <c r="AL32" s="162"/>
      <c r="AM32" s="162"/>
      <c r="AN32" s="162"/>
      <c r="AO32" s="163"/>
      <c r="AP32" s="163"/>
      <c r="AQ32" s="163"/>
      <c r="AR32" s="163"/>
      <c r="AS32" s="163"/>
      <c r="AT32" s="163"/>
      <c r="AU32" s="163"/>
      <c r="AV32" s="163"/>
      <c r="AW32" s="163"/>
      <c r="AX32" s="163"/>
      <c r="AY32" s="163"/>
      <c r="AZ32" s="163"/>
      <c r="BA32" s="163"/>
      <c r="BB32" s="163">
        <f t="shared" si="8"/>
        <v>3</v>
      </c>
      <c r="BC32" s="164" t="str">
        <f t="shared" si="9"/>
        <v/>
      </c>
      <c r="BD32" s="166">
        <f t="shared" si="10"/>
        <v>0</v>
      </c>
      <c r="BE32" s="164" t="str">
        <f t="shared" si="11"/>
        <v/>
      </c>
      <c r="BF32" s="166">
        <f t="shared" si="12"/>
        <v>1</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t="s">
        <v>559</v>
      </c>
      <c r="E33" s="162"/>
      <c r="F33" s="162" t="s">
        <v>559</v>
      </c>
      <c r="G33" s="162" t="s">
        <v>559</v>
      </c>
      <c r="H33" s="162" t="s">
        <v>559</v>
      </c>
      <c r="I33" s="162" t="s">
        <v>559</v>
      </c>
      <c r="J33" s="162" t="s">
        <v>559</v>
      </c>
      <c r="K33" s="162"/>
      <c r="L33" s="163"/>
      <c r="M33" s="163"/>
      <c r="N33" s="163"/>
      <c r="O33" s="163"/>
      <c r="P33" s="163"/>
      <c r="Q33" s="163"/>
      <c r="R33" s="163"/>
      <c r="S33" s="163"/>
      <c r="T33" s="163"/>
      <c r="U33" s="163"/>
      <c r="V33" s="163"/>
      <c r="W33" s="163"/>
      <c r="X33" s="163"/>
      <c r="Y33" s="162">
        <f t="shared" si="1"/>
        <v>6</v>
      </c>
      <c r="Z33" s="164">
        <f t="shared" si="2"/>
        <v>1</v>
      </c>
      <c r="AA33" s="165">
        <f t="shared" si="3"/>
        <v>0</v>
      </c>
      <c r="AB33" s="164">
        <f t="shared" si="4"/>
        <v>0</v>
      </c>
      <c r="AC33" s="166">
        <f t="shared" si="5"/>
        <v>0</v>
      </c>
      <c r="AD33" s="164">
        <f t="shared" si="6"/>
        <v>0</v>
      </c>
      <c r="AE33" s="160">
        <v>27.0</v>
      </c>
      <c r="AF33" s="161" t="str">
        <f t="shared" si="7"/>
        <v>Dashley Nicole Peña García</v>
      </c>
      <c r="AG33" s="162" t="s">
        <v>559</v>
      </c>
      <c r="AH33" s="162"/>
      <c r="AI33" s="162" t="s">
        <v>559</v>
      </c>
      <c r="AJ33" s="162" t="s">
        <v>559</v>
      </c>
      <c r="AK33" s="162"/>
      <c r="AL33" s="162"/>
      <c r="AM33" s="162"/>
      <c r="AN33" s="162"/>
      <c r="AO33" s="163"/>
      <c r="AP33" s="163"/>
      <c r="AQ33" s="163"/>
      <c r="AR33" s="163"/>
      <c r="AS33" s="163"/>
      <c r="AT33" s="163"/>
      <c r="AU33" s="163"/>
      <c r="AV33" s="163"/>
      <c r="AW33" s="163"/>
      <c r="AX33" s="163"/>
      <c r="AY33" s="163"/>
      <c r="AZ33" s="163"/>
      <c r="BA33" s="163"/>
      <c r="BB33" s="163">
        <f t="shared" si="8"/>
        <v>3</v>
      </c>
      <c r="BC33" s="164" t="str">
        <f t="shared" si="9"/>
        <v/>
      </c>
      <c r="BD33" s="166">
        <f t="shared" si="10"/>
        <v>0</v>
      </c>
      <c r="BE33" s="164" t="str">
        <f t="shared" si="11"/>
        <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t="s">
        <v>559</v>
      </c>
      <c r="E34" s="162"/>
      <c r="F34" s="162" t="s">
        <v>559</v>
      </c>
      <c r="G34" s="162" t="s">
        <v>559</v>
      </c>
      <c r="H34" s="162" t="s">
        <v>559</v>
      </c>
      <c r="I34" s="162" t="s">
        <v>559</v>
      </c>
      <c r="J34" s="162" t="s">
        <v>559</v>
      </c>
      <c r="K34" s="162"/>
      <c r="L34" s="163"/>
      <c r="M34" s="163"/>
      <c r="N34" s="163"/>
      <c r="O34" s="163"/>
      <c r="P34" s="163"/>
      <c r="Q34" s="163"/>
      <c r="R34" s="163"/>
      <c r="S34" s="163"/>
      <c r="T34" s="163"/>
      <c r="U34" s="163"/>
      <c r="V34" s="163"/>
      <c r="W34" s="163"/>
      <c r="X34" s="163"/>
      <c r="Y34" s="162">
        <f t="shared" si="1"/>
        <v>6</v>
      </c>
      <c r="Z34" s="164">
        <f t="shared" si="2"/>
        <v>1</v>
      </c>
      <c r="AA34" s="165">
        <f t="shared" si="3"/>
        <v>0</v>
      </c>
      <c r="AB34" s="164">
        <f t="shared" si="4"/>
        <v>0</v>
      </c>
      <c r="AC34" s="166">
        <f t="shared" si="5"/>
        <v>0</v>
      </c>
      <c r="AD34" s="164">
        <f t="shared" si="6"/>
        <v>0</v>
      </c>
      <c r="AE34" s="160">
        <v>28.0</v>
      </c>
      <c r="AF34" s="161" t="str">
        <f t="shared" si="7"/>
        <v>Yesly  Peña Muñoz</v>
      </c>
      <c r="AG34" s="162" t="s">
        <v>559</v>
      </c>
      <c r="AH34" s="162"/>
      <c r="AI34" s="162" t="s">
        <v>559</v>
      </c>
      <c r="AJ34" s="162" t="s">
        <v>559</v>
      </c>
      <c r="AK34" s="162"/>
      <c r="AL34" s="162"/>
      <c r="AM34" s="162"/>
      <c r="AN34" s="162"/>
      <c r="AO34" s="163"/>
      <c r="AP34" s="163"/>
      <c r="AQ34" s="163"/>
      <c r="AR34" s="163"/>
      <c r="AS34" s="163"/>
      <c r="AT34" s="163"/>
      <c r="AU34" s="163"/>
      <c r="AV34" s="163"/>
      <c r="AW34" s="163"/>
      <c r="AX34" s="163"/>
      <c r="AY34" s="163"/>
      <c r="AZ34" s="163"/>
      <c r="BA34" s="163"/>
      <c r="BB34" s="163">
        <f t="shared" si="8"/>
        <v>3</v>
      </c>
      <c r="BC34" s="164" t="str">
        <f t="shared" si="9"/>
        <v/>
      </c>
      <c r="BD34" s="166">
        <f t="shared" si="10"/>
        <v>0</v>
      </c>
      <c r="BE34" s="164" t="str">
        <f t="shared" si="11"/>
        <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t="s">
        <v>559</v>
      </c>
      <c r="E35" s="162"/>
      <c r="F35" s="162" t="s">
        <v>559</v>
      </c>
      <c r="G35" s="162" t="s">
        <v>559</v>
      </c>
      <c r="H35" s="162" t="s">
        <v>559</v>
      </c>
      <c r="I35" s="162" t="s">
        <v>559</v>
      </c>
      <c r="J35" s="162" t="s">
        <v>559</v>
      </c>
      <c r="K35" s="162"/>
      <c r="L35" s="163"/>
      <c r="M35" s="163"/>
      <c r="N35" s="163"/>
      <c r="O35" s="163"/>
      <c r="P35" s="163"/>
      <c r="Q35" s="163"/>
      <c r="R35" s="163"/>
      <c r="S35" s="163"/>
      <c r="T35" s="163"/>
      <c r="U35" s="163"/>
      <c r="V35" s="163"/>
      <c r="W35" s="163"/>
      <c r="X35" s="163"/>
      <c r="Y35" s="162">
        <f t="shared" si="1"/>
        <v>6</v>
      </c>
      <c r="Z35" s="164">
        <f t="shared" si="2"/>
        <v>1</v>
      </c>
      <c r="AA35" s="165">
        <f t="shared" si="3"/>
        <v>0</v>
      </c>
      <c r="AB35" s="164">
        <f t="shared" si="4"/>
        <v>0</v>
      </c>
      <c r="AC35" s="166">
        <f t="shared" si="5"/>
        <v>0</v>
      </c>
      <c r="AD35" s="164">
        <f t="shared" si="6"/>
        <v>0</v>
      </c>
      <c r="AE35" s="160">
        <v>29.0</v>
      </c>
      <c r="AF35" s="161" t="str">
        <f t="shared" si="7"/>
        <v>Wilbert  Peña Paulino</v>
      </c>
      <c r="AG35" s="162" t="s">
        <v>559</v>
      </c>
      <c r="AH35" s="162"/>
      <c r="AI35" s="162" t="s">
        <v>559</v>
      </c>
      <c r="AJ35" s="162" t="s">
        <v>559</v>
      </c>
      <c r="AK35" s="162"/>
      <c r="AL35" s="162"/>
      <c r="AM35" s="162"/>
      <c r="AN35" s="162"/>
      <c r="AO35" s="163"/>
      <c r="AP35" s="163"/>
      <c r="AQ35" s="163"/>
      <c r="AR35" s="163"/>
      <c r="AS35" s="163"/>
      <c r="AT35" s="163"/>
      <c r="AU35" s="163"/>
      <c r="AV35" s="163"/>
      <c r="AW35" s="163"/>
      <c r="AX35" s="163"/>
      <c r="AY35" s="163"/>
      <c r="AZ35" s="163"/>
      <c r="BA35" s="163"/>
      <c r="BB35" s="163">
        <f t="shared" si="8"/>
        <v>3</v>
      </c>
      <c r="BC35" s="164" t="str">
        <f t="shared" si="9"/>
        <v/>
      </c>
      <c r="BD35" s="166">
        <f t="shared" si="10"/>
        <v>0</v>
      </c>
      <c r="BE35" s="164" t="str">
        <f t="shared" si="11"/>
        <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t="s">
        <v>559</v>
      </c>
      <c r="E36" s="162"/>
      <c r="F36" s="162" t="s">
        <v>559</v>
      </c>
      <c r="G36" s="162" t="s">
        <v>559</v>
      </c>
      <c r="H36" s="162" t="s">
        <v>559</v>
      </c>
      <c r="I36" s="162" t="s">
        <v>559</v>
      </c>
      <c r="J36" s="162" t="s">
        <v>559</v>
      </c>
      <c r="K36" s="162"/>
      <c r="L36" s="163"/>
      <c r="M36" s="163"/>
      <c r="N36" s="163"/>
      <c r="O36" s="163"/>
      <c r="P36" s="163"/>
      <c r="Q36" s="163"/>
      <c r="R36" s="163"/>
      <c r="S36" s="163"/>
      <c r="T36" s="163"/>
      <c r="U36" s="163"/>
      <c r="V36" s="163"/>
      <c r="W36" s="163"/>
      <c r="X36" s="163"/>
      <c r="Y36" s="162">
        <f t="shared" si="1"/>
        <v>6</v>
      </c>
      <c r="Z36" s="164">
        <f t="shared" si="2"/>
        <v>1</v>
      </c>
      <c r="AA36" s="165">
        <f t="shared" si="3"/>
        <v>0</v>
      </c>
      <c r="AB36" s="164">
        <f t="shared" si="4"/>
        <v>0</v>
      </c>
      <c r="AC36" s="166">
        <f t="shared" si="5"/>
        <v>0</v>
      </c>
      <c r="AD36" s="164">
        <f t="shared" si="6"/>
        <v>0</v>
      </c>
      <c r="AE36" s="160">
        <v>30.0</v>
      </c>
      <c r="AF36" s="161" t="str">
        <f t="shared" si="7"/>
        <v>Yonayry  Peña Santos</v>
      </c>
      <c r="AG36" s="162" t="s">
        <v>559</v>
      </c>
      <c r="AH36" s="162"/>
      <c r="AI36" s="162" t="s">
        <v>559</v>
      </c>
      <c r="AJ36" s="162" t="s">
        <v>559</v>
      </c>
      <c r="AK36" s="162"/>
      <c r="AL36" s="162"/>
      <c r="AM36" s="162"/>
      <c r="AN36" s="162"/>
      <c r="AO36" s="163"/>
      <c r="AP36" s="163"/>
      <c r="AQ36" s="163"/>
      <c r="AR36" s="163"/>
      <c r="AS36" s="163"/>
      <c r="AT36" s="163"/>
      <c r="AU36" s="163"/>
      <c r="AV36" s="163"/>
      <c r="AW36" s="163"/>
      <c r="AX36" s="163"/>
      <c r="AY36" s="163"/>
      <c r="AZ36" s="163"/>
      <c r="BA36" s="163"/>
      <c r="BB36" s="163">
        <f t="shared" si="8"/>
        <v>3</v>
      </c>
      <c r="BC36" s="164" t="str">
        <f t="shared" si="9"/>
        <v/>
      </c>
      <c r="BD36" s="166">
        <f t="shared" si="10"/>
        <v>0</v>
      </c>
      <c r="BE36" s="164" t="str">
        <f t="shared" si="11"/>
        <v/>
      </c>
      <c r="BF36" s="166">
        <f t="shared" si="12"/>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t="s">
        <v>559</v>
      </c>
      <c r="E37" s="163"/>
      <c r="F37" s="162" t="s">
        <v>559</v>
      </c>
      <c r="G37" s="162" t="s">
        <v>559</v>
      </c>
      <c r="H37" s="162" t="s">
        <v>559</v>
      </c>
      <c r="I37" s="162" t="s">
        <v>559</v>
      </c>
      <c r="J37" s="162" t="s">
        <v>559</v>
      </c>
      <c r="K37" s="162"/>
      <c r="L37" s="163"/>
      <c r="M37" s="163"/>
      <c r="N37" s="163"/>
      <c r="O37" s="163"/>
      <c r="P37" s="163"/>
      <c r="Q37" s="163"/>
      <c r="R37" s="163"/>
      <c r="S37" s="163"/>
      <c r="T37" s="163"/>
      <c r="U37" s="163"/>
      <c r="V37" s="163"/>
      <c r="W37" s="163"/>
      <c r="X37" s="163"/>
      <c r="Y37" s="162">
        <f t="shared" si="1"/>
        <v>6</v>
      </c>
      <c r="Z37" s="164">
        <f t="shared" si="2"/>
        <v>1</v>
      </c>
      <c r="AA37" s="165">
        <f t="shared" si="3"/>
        <v>0</v>
      </c>
      <c r="AB37" s="164">
        <f t="shared" si="4"/>
        <v>0</v>
      </c>
      <c r="AC37" s="166">
        <f t="shared" si="5"/>
        <v>0</v>
      </c>
      <c r="AD37" s="164">
        <f t="shared" si="6"/>
        <v>0</v>
      </c>
      <c r="AE37" s="160">
        <v>31.0</v>
      </c>
      <c r="AF37" s="161" t="str">
        <f t="shared" si="7"/>
        <v>Rossier Analiz Pérez Rodríguez</v>
      </c>
      <c r="AG37" s="162" t="s">
        <v>559</v>
      </c>
      <c r="AH37" s="162"/>
      <c r="AI37" s="162" t="s">
        <v>559</v>
      </c>
      <c r="AJ37" s="162" t="s">
        <v>559</v>
      </c>
      <c r="AK37" s="162"/>
      <c r="AL37" s="162"/>
      <c r="AM37" s="162"/>
      <c r="AN37" s="162"/>
      <c r="AO37" s="163"/>
      <c r="AP37" s="163"/>
      <c r="AQ37" s="163"/>
      <c r="AR37" s="163"/>
      <c r="AS37" s="163"/>
      <c r="AT37" s="163"/>
      <c r="AU37" s="163"/>
      <c r="AV37" s="163"/>
      <c r="AW37" s="163"/>
      <c r="AX37" s="163"/>
      <c r="AY37" s="163"/>
      <c r="AZ37" s="163"/>
      <c r="BA37" s="163"/>
      <c r="BB37" s="163">
        <f t="shared" si="8"/>
        <v>3</v>
      </c>
      <c r="BC37" s="164" t="str">
        <f t="shared" si="9"/>
        <v/>
      </c>
      <c r="BD37" s="166">
        <f t="shared" si="10"/>
        <v>0</v>
      </c>
      <c r="BE37" s="164" t="str">
        <f t="shared" si="11"/>
        <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t="s">
        <v>559</v>
      </c>
      <c r="E38" s="162"/>
      <c r="F38" s="162" t="s">
        <v>559</v>
      </c>
      <c r="G38" s="162" t="s">
        <v>559</v>
      </c>
      <c r="H38" s="162" t="s">
        <v>559</v>
      </c>
      <c r="I38" s="162" t="s">
        <v>559</v>
      </c>
      <c r="J38" s="162" t="s">
        <v>559</v>
      </c>
      <c r="K38" s="162"/>
      <c r="L38" s="163"/>
      <c r="M38" s="163"/>
      <c r="N38" s="163"/>
      <c r="O38" s="163"/>
      <c r="P38" s="163"/>
      <c r="Q38" s="163"/>
      <c r="R38" s="163"/>
      <c r="S38" s="163"/>
      <c r="T38" s="163"/>
      <c r="U38" s="163"/>
      <c r="V38" s="163"/>
      <c r="W38" s="163"/>
      <c r="X38" s="163"/>
      <c r="Y38" s="162">
        <f t="shared" si="1"/>
        <v>6</v>
      </c>
      <c r="Z38" s="164">
        <f t="shared" si="2"/>
        <v>1</v>
      </c>
      <c r="AA38" s="165">
        <f t="shared" si="3"/>
        <v>0</v>
      </c>
      <c r="AB38" s="164">
        <f t="shared" si="4"/>
        <v>0</v>
      </c>
      <c r="AC38" s="166">
        <f t="shared" si="5"/>
        <v>0</v>
      </c>
      <c r="AD38" s="164">
        <f t="shared" si="6"/>
        <v>0</v>
      </c>
      <c r="AE38" s="160">
        <v>32.0</v>
      </c>
      <c r="AF38" s="161" t="str">
        <f t="shared" si="7"/>
        <v>Joseph Francisco Ramírez Espinosa</v>
      </c>
      <c r="AG38" s="162" t="s">
        <v>559</v>
      </c>
      <c r="AH38" s="162"/>
      <c r="AI38" s="162" t="s">
        <v>559</v>
      </c>
      <c r="AJ38" s="162" t="s">
        <v>559</v>
      </c>
      <c r="AK38" s="162"/>
      <c r="AL38" s="162"/>
      <c r="AM38" s="162"/>
      <c r="AN38" s="162"/>
      <c r="AO38" s="163"/>
      <c r="AP38" s="163"/>
      <c r="AQ38" s="163"/>
      <c r="AR38" s="163"/>
      <c r="AS38" s="163"/>
      <c r="AT38" s="163"/>
      <c r="AU38" s="163"/>
      <c r="AV38" s="163"/>
      <c r="AW38" s="163"/>
      <c r="AX38" s="163"/>
      <c r="AY38" s="163"/>
      <c r="AZ38" s="163"/>
      <c r="BA38" s="163"/>
      <c r="BB38" s="163">
        <f t="shared" si="8"/>
        <v>3</v>
      </c>
      <c r="BC38" s="164" t="str">
        <f t="shared" si="9"/>
        <v/>
      </c>
      <c r="BD38" s="166">
        <f t="shared" si="10"/>
        <v>0</v>
      </c>
      <c r="BE38" s="164" t="str">
        <f t="shared" si="11"/>
        <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t="s">
        <v>559</v>
      </c>
      <c r="E39" s="162"/>
      <c r="F39" s="162" t="s">
        <v>559</v>
      </c>
      <c r="G39" s="162" t="s">
        <v>559</v>
      </c>
      <c r="H39" s="162" t="s">
        <v>559</v>
      </c>
      <c r="I39" s="162" t="s">
        <v>559</v>
      </c>
      <c r="J39" s="162" t="s">
        <v>559</v>
      </c>
      <c r="K39" s="162"/>
      <c r="L39" s="163"/>
      <c r="M39" s="163"/>
      <c r="N39" s="163"/>
      <c r="O39" s="163"/>
      <c r="P39" s="163"/>
      <c r="Q39" s="163"/>
      <c r="R39" s="163"/>
      <c r="S39" s="163"/>
      <c r="T39" s="163"/>
      <c r="U39" s="163"/>
      <c r="V39" s="163"/>
      <c r="W39" s="163"/>
      <c r="X39" s="163"/>
      <c r="Y39" s="162">
        <f t="shared" si="1"/>
        <v>6</v>
      </c>
      <c r="Z39" s="164">
        <f t="shared" si="2"/>
        <v>1</v>
      </c>
      <c r="AA39" s="165">
        <f t="shared" si="3"/>
        <v>0</v>
      </c>
      <c r="AB39" s="164">
        <f t="shared" si="4"/>
        <v>0</v>
      </c>
      <c r="AC39" s="166">
        <f t="shared" si="5"/>
        <v>0</v>
      </c>
      <c r="AD39" s="164">
        <f t="shared" si="6"/>
        <v>0</v>
      </c>
      <c r="AE39" s="160">
        <v>33.0</v>
      </c>
      <c r="AF39" s="161" t="str">
        <f t="shared" si="7"/>
        <v>Yariel Alfonso Ramos</v>
      </c>
      <c r="AG39" s="162" t="s">
        <v>559</v>
      </c>
      <c r="AH39" s="162"/>
      <c r="AI39" s="162" t="s">
        <v>579</v>
      </c>
      <c r="AJ39" s="162" t="s">
        <v>559</v>
      </c>
      <c r="AK39" s="162"/>
      <c r="AL39" s="162"/>
      <c r="AM39" s="162"/>
      <c r="AN39" s="162"/>
      <c r="AO39" s="163"/>
      <c r="AP39" s="163"/>
      <c r="AQ39" s="163"/>
      <c r="AR39" s="163"/>
      <c r="AS39" s="163"/>
      <c r="AT39" s="163"/>
      <c r="AU39" s="163"/>
      <c r="AV39" s="163"/>
      <c r="AW39" s="163"/>
      <c r="AX39" s="163"/>
      <c r="AY39" s="163"/>
      <c r="AZ39" s="163"/>
      <c r="BA39" s="163"/>
      <c r="BB39" s="163">
        <f t="shared" si="8"/>
        <v>2</v>
      </c>
      <c r="BC39" s="164" t="str">
        <f t="shared" si="9"/>
        <v/>
      </c>
      <c r="BD39" s="166">
        <f t="shared" si="10"/>
        <v>1</v>
      </c>
      <c r="BE39" s="164" t="str">
        <f t="shared" si="11"/>
        <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t="s">
        <v>559</v>
      </c>
      <c r="E40" s="162"/>
      <c r="F40" s="162" t="s">
        <v>559</v>
      </c>
      <c r="G40" s="162" t="s">
        <v>559</v>
      </c>
      <c r="H40" s="162" t="s">
        <v>559</v>
      </c>
      <c r="I40" s="162" t="s">
        <v>559</v>
      </c>
      <c r="J40" s="162" t="s">
        <v>559</v>
      </c>
      <c r="K40" s="162"/>
      <c r="L40" s="163"/>
      <c r="M40" s="163"/>
      <c r="N40" s="163"/>
      <c r="O40" s="163"/>
      <c r="P40" s="163"/>
      <c r="Q40" s="163"/>
      <c r="R40" s="163"/>
      <c r="S40" s="163"/>
      <c r="T40" s="163"/>
      <c r="U40" s="163"/>
      <c r="V40" s="163"/>
      <c r="W40" s="163"/>
      <c r="X40" s="163"/>
      <c r="Y40" s="162">
        <f t="shared" si="1"/>
        <v>6</v>
      </c>
      <c r="Z40" s="164">
        <f t="shared" si="2"/>
        <v>1</v>
      </c>
      <c r="AA40" s="165">
        <f t="shared" si="3"/>
        <v>0</v>
      </c>
      <c r="AB40" s="164">
        <f t="shared" si="4"/>
        <v>0</v>
      </c>
      <c r="AC40" s="166">
        <f t="shared" si="5"/>
        <v>0</v>
      </c>
      <c r="AD40" s="164">
        <f t="shared" si="6"/>
        <v>0</v>
      </c>
      <c r="AE40" s="160">
        <v>34.0</v>
      </c>
      <c r="AF40" s="161" t="str">
        <f t="shared" si="7"/>
        <v>Carlos David Rodríguez Almánzar</v>
      </c>
      <c r="AG40" s="162" t="s">
        <v>559</v>
      </c>
      <c r="AH40" s="162"/>
      <c r="AI40" s="162" t="s">
        <v>559</v>
      </c>
      <c r="AJ40" s="162" t="s">
        <v>559</v>
      </c>
      <c r="AK40" s="162"/>
      <c r="AL40" s="162"/>
      <c r="AM40" s="162"/>
      <c r="AN40" s="162"/>
      <c r="AO40" s="163"/>
      <c r="AP40" s="163"/>
      <c r="AQ40" s="163"/>
      <c r="AR40" s="163"/>
      <c r="AS40" s="163"/>
      <c r="AT40" s="163"/>
      <c r="AU40" s="163"/>
      <c r="AV40" s="163"/>
      <c r="AW40" s="163"/>
      <c r="AX40" s="163"/>
      <c r="AY40" s="163"/>
      <c r="AZ40" s="163"/>
      <c r="BA40" s="163"/>
      <c r="BB40" s="163">
        <f t="shared" si="8"/>
        <v>3</v>
      </c>
      <c r="BC40" s="164" t="str">
        <f t="shared" si="9"/>
        <v/>
      </c>
      <c r="BD40" s="166">
        <f t="shared" si="10"/>
        <v>0</v>
      </c>
      <c r="BE40" s="164" t="str">
        <f t="shared" si="11"/>
        <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t="s">
        <v>559</v>
      </c>
      <c r="E41" s="162"/>
      <c r="F41" s="162" t="s">
        <v>559</v>
      </c>
      <c r="G41" s="162" t="s">
        <v>559</v>
      </c>
      <c r="H41" s="162" t="s">
        <v>559</v>
      </c>
      <c r="I41" s="162" t="s">
        <v>559</v>
      </c>
      <c r="J41" s="162" t="s">
        <v>559</v>
      </c>
      <c r="K41" s="162"/>
      <c r="L41" s="163"/>
      <c r="M41" s="163"/>
      <c r="N41" s="163"/>
      <c r="O41" s="163"/>
      <c r="P41" s="163"/>
      <c r="Q41" s="163"/>
      <c r="R41" s="163"/>
      <c r="S41" s="163"/>
      <c r="T41" s="163"/>
      <c r="U41" s="163"/>
      <c r="V41" s="163"/>
      <c r="W41" s="163"/>
      <c r="X41" s="163"/>
      <c r="Y41" s="162">
        <f t="shared" si="1"/>
        <v>6</v>
      </c>
      <c r="Z41" s="164">
        <f t="shared" si="2"/>
        <v>1</v>
      </c>
      <c r="AA41" s="165">
        <f t="shared" si="3"/>
        <v>0</v>
      </c>
      <c r="AB41" s="164">
        <f t="shared" si="4"/>
        <v>0</v>
      </c>
      <c r="AC41" s="166">
        <f t="shared" si="5"/>
        <v>0</v>
      </c>
      <c r="AD41" s="164">
        <f t="shared" si="6"/>
        <v>0</v>
      </c>
      <c r="AE41" s="160">
        <v>35.0</v>
      </c>
      <c r="AF41" s="161" t="str">
        <f t="shared" si="7"/>
        <v>Darianni  Santos Medina</v>
      </c>
      <c r="AG41" s="162" t="s">
        <v>559</v>
      </c>
      <c r="AH41" s="162"/>
      <c r="AI41" s="162" t="s">
        <v>559</v>
      </c>
      <c r="AJ41" s="162" t="s">
        <v>559</v>
      </c>
      <c r="AK41" s="163"/>
      <c r="AL41" s="162"/>
      <c r="AM41" s="162"/>
      <c r="AN41" s="162"/>
      <c r="AO41" s="163"/>
      <c r="AP41" s="163"/>
      <c r="AQ41" s="163"/>
      <c r="AR41" s="163"/>
      <c r="AS41" s="163"/>
      <c r="AT41" s="163"/>
      <c r="AU41" s="163"/>
      <c r="AV41" s="163"/>
      <c r="AW41" s="163"/>
      <c r="AX41" s="163"/>
      <c r="AY41" s="163"/>
      <c r="AZ41" s="163"/>
      <c r="BA41" s="163"/>
      <c r="BB41" s="163">
        <f t="shared" si="8"/>
        <v>3</v>
      </c>
      <c r="BC41" s="164" t="str">
        <f t="shared" si="9"/>
        <v/>
      </c>
      <c r="BD41" s="166">
        <f t="shared" si="10"/>
        <v>0</v>
      </c>
      <c r="BE41" s="164" t="str">
        <f t="shared" si="11"/>
        <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t="s">
        <v>559</v>
      </c>
      <c r="E42" s="162"/>
      <c r="F42" s="162" t="s">
        <v>559</v>
      </c>
      <c r="G42" s="162" t="s">
        <v>559</v>
      </c>
      <c r="H42" s="162" t="s">
        <v>559</v>
      </c>
      <c r="I42" s="162" t="s">
        <v>559</v>
      </c>
      <c r="J42" s="162" t="s">
        <v>559</v>
      </c>
      <c r="K42" s="162"/>
      <c r="L42" s="163"/>
      <c r="M42" s="163"/>
      <c r="N42" s="163"/>
      <c r="O42" s="163"/>
      <c r="P42" s="163"/>
      <c r="Q42" s="163"/>
      <c r="R42" s="163"/>
      <c r="S42" s="163"/>
      <c r="T42" s="163"/>
      <c r="U42" s="163"/>
      <c r="V42" s="163"/>
      <c r="W42" s="163"/>
      <c r="X42" s="163"/>
      <c r="Y42" s="162">
        <f t="shared" si="1"/>
        <v>6</v>
      </c>
      <c r="Z42" s="164">
        <f t="shared" si="2"/>
        <v>1</v>
      </c>
      <c r="AA42" s="165">
        <f t="shared" si="3"/>
        <v>0</v>
      </c>
      <c r="AB42" s="164">
        <f t="shared" si="4"/>
        <v>0</v>
      </c>
      <c r="AC42" s="166">
        <f t="shared" si="5"/>
        <v>0</v>
      </c>
      <c r="AD42" s="164">
        <f t="shared" si="6"/>
        <v>0</v>
      </c>
      <c r="AE42" s="160">
        <v>36.0</v>
      </c>
      <c r="AF42" s="161" t="str">
        <f t="shared" si="7"/>
        <v>Rosyeli Carolina Tavarez  Reyes</v>
      </c>
      <c r="AG42" s="162" t="s">
        <v>559</v>
      </c>
      <c r="AH42" s="162"/>
      <c r="AI42" s="162" t="s">
        <v>559</v>
      </c>
      <c r="AJ42" s="162" t="s">
        <v>559</v>
      </c>
      <c r="AK42" s="162"/>
      <c r="AL42" s="162"/>
      <c r="AM42" s="162"/>
      <c r="AN42" s="162"/>
      <c r="AO42" s="163"/>
      <c r="AP42" s="163"/>
      <c r="AQ42" s="163"/>
      <c r="AR42" s="163"/>
      <c r="AS42" s="163"/>
      <c r="AT42" s="163"/>
      <c r="AU42" s="163"/>
      <c r="AV42" s="163"/>
      <c r="AW42" s="163"/>
      <c r="AX42" s="163"/>
      <c r="AY42" s="163"/>
      <c r="AZ42" s="163"/>
      <c r="BA42" s="163"/>
      <c r="BB42" s="163">
        <f t="shared" si="8"/>
        <v>3</v>
      </c>
      <c r="BC42" s="164" t="str">
        <f t="shared" si="9"/>
        <v/>
      </c>
      <c r="BD42" s="166">
        <f t="shared" si="10"/>
        <v>0</v>
      </c>
      <c r="BE42" s="164" t="str">
        <f t="shared" si="11"/>
        <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t="s">
        <v>559</v>
      </c>
      <c r="E43" s="162"/>
      <c r="F43" s="162" t="s">
        <v>559</v>
      </c>
      <c r="G43" s="162" t="s">
        <v>559</v>
      </c>
      <c r="H43" s="162" t="s">
        <v>559</v>
      </c>
      <c r="I43" s="162" t="s">
        <v>559</v>
      </c>
      <c r="J43" s="162" t="s">
        <v>559</v>
      </c>
      <c r="K43" s="162"/>
      <c r="L43" s="163"/>
      <c r="M43" s="163"/>
      <c r="N43" s="163"/>
      <c r="O43" s="163"/>
      <c r="P43" s="163"/>
      <c r="Q43" s="163"/>
      <c r="R43" s="163"/>
      <c r="S43" s="163"/>
      <c r="T43" s="163"/>
      <c r="U43" s="163"/>
      <c r="V43" s="163"/>
      <c r="W43" s="163"/>
      <c r="X43" s="163"/>
      <c r="Y43" s="162">
        <f t="shared" si="1"/>
        <v>6</v>
      </c>
      <c r="Z43" s="164">
        <f t="shared" si="2"/>
        <v>1</v>
      </c>
      <c r="AA43" s="165">
        <f t="shared" si="3"/>
        <v>0</v>
      </c>
      <c r="AB43" s="164">
        <f t="shared" si="4"/>
        <v>0</v>
      </c>
      <c r="AC43" s="166">
        <f t="shared" si="5"/>
        <v>0</v>
      </c>
      <c r="AD43" s="164">
        <f t="shared" si="6"/>
        <v>0</v>
      </c>
      <c r="AE43" s="160">
        <v>37.0</v>
      </c>
      <c r="AF43" s="161" t="str">
        <f t="shared" si="7"/>
        <v>Melani  Taveras Bautista</v>
      </c>
      <c r="AG43" s="162" t="s">
        <v>559</v>
      </c>
      <c r="AH43" s="162"/>
      <c r="AI43" s="162" t="s">
        <v>559</v>
      </c>
      <c r="AJ43" s="162" t="s">
        <v>559</v>
      </c>
      <c r="AK43" s="162"/>
      <c r="AL43" s="162"/>
      <c r="AM43" s="162"/>
      <c r="AN43" s="162"/>
      <c r="AO43" s="163"/>
      <c r="AP43" s="163"/>
      <c r="AQ43" s="163"/>
      <c r="AR43" s="163"/>
      <c r="AS43" s="163"/>
      <c r="AT43" s="163"/>
      <c r="AU43" s="163"/>
      <c r="AV43" s="163"/>
      <c r="AW43" s="163"/>
      <c r="AX43" s="163"/>
      <c r="AY43" s="163"/>
      <c r="AZ43" s="163"/>
      <c r="BA43" s="163"/>
      <c r="BB43" s="163">
        <f t="shared" si="8"/>
        <v>3</v>
      </c>
      <c r="BC43" s="164" t="str">
        <f t="shared" si="9"/>
        <v/>
      </c>
      <c r="BD43" s="166">
        <f t="shared" si="10"/>
        <v>0</v>
      </c>
      <c r="BE43" s="164" t="str">
        <f t="shared" si="11"/>
        <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t="s">
        <v>559</v>
      </c>
      <c r="E44" s="162"/>
      <c r="F44" s="162" t="s">
        <v>559</v>
      </c>
      <c r="G44" s="162" t="s">
        <v>559</v>
      </c>
      <c r="H44" s="162" t="s">
        <v>559</v>
      </c>
      <c r="I44" s="162" t="s">
        <v>559</v>
      </c>
      <c r="J44" s="162" t="s">
        <v>559</v>
      </c>
      <c r="K44" s="162"/>
      <c r="L44" s="163"/>
      <c r="M44" s="163"/>
      <c r="N44" s="163"/>
      <c r="O44" s="163"/>
      <c r="P44" s="163"/>
      <c r="Q44" s="163"/>
      <c r="R44" s="163"/>
      <c r="S44" s="163"/>
      <c r="T44" s="163"/>
      <c r="U44" s="163"/>
      <c r="V44" s="163"/>
      <c r="W44" s="163"/>
      <c r="X44" s="163"/>
      <c r="Y44" s="162">
        <f t="shared" si="1"/>
        <v>6</v>
      </c>
      <c r="Z44" s="164">
        <f t="shared" si="2"/>
        <v>1</v>
      </c>
      <c r="AA44" s="165">
        <f t="shared" si="3"/>
        <v>0</v>
      </c>
      <c r="AB44" s="164">
        <f t="shared" si="4"/>
        <v>0</v>
      </c>
      <c r="AC44" s="166">
        <f t="shared" si="5"/>
        <v>0</v>
      </c>
      <c r="AD44" s="164">
        <f t="shared" si="6"/>
        <v>0</v>
      </c>
      <c r="AE44" s="160">
        <v>38.0</v>
      </c>
      <c r="AF44" s="161" t="str">
        <f t="shared" si="7"/>
        <v>Arianny  Tejada Guzmán</v>
      </c>
      <c r="AG44" s="162" t="s">
        <v>559</v>
      </c>
      <c r="AH44" s="162"/>
      <c r="AI44" s="162" t="s">
        <v>559</v>
      </c>
      <c r="AJ44" s="162" t="s">
        <v>559</v>
      </c>
      <c r="AK44" s="162"/>
      <c r="AL44" s="162"/>
      <c r="AM44" s="162"/>
      <c r="AN44" s="162"/>
      <c r="AO44" s="163"/>
      <c r="AP44" s="163"/>
      <c r="AQ44" s="163"/>
      <c r="AR44" s="163"/>
      <c r="AS44" s="163"/>
      <c r="AT44" s="163"/>
      <c r="AU44" s="163"/>
      <c r="AV44" s="163"/>
      <c r="AW44" s="163"/>
      <c r="AX44" s="163"/>
      <c r="AY44" s="163"/>
      <c r="AZ44" s="163"/>
      <c r="BA44" s="163"/>
      <c r="BB44" s="163">
        <f t="shared" si="8"/>
        <v>3</v>
      </c>
      <c r="BC44" s="164" t="str">
        <f t="shared" si="9"/>
        <v/>
      </c>
      <c r="BD44" s="166">
        <f t="shared" si="10"/>
        <v>0</v>
      </c>
      <c r="BE44" s="164" t="str">
        <f t="shared" si="11"/>
        <v/>
      </c>
      <c r="BF44" s="166">
        <f t="shared" si="12"/>
        <v>0</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t="s">
        <v>559</v>
      </c>
      <c r="E45" s="162"/>
      <c r="F45" s="162" t="s">
        <v>559</v>
      </c>
      <c r="G45" s="162" t="s">
        <v>559</v>
      </c>
      <c r="H45" s="162" t="s">
        <v>559</v>
      </c>
      <c r="I45" s="162" t="s">
        <v>559</v>
      </c>
      <c r="J45" s="162" t="s">
        <v>559</v>
      </c>
      <c r="K45" s="162"/>
      <c r="L45" s="163"/>
      <c r="M45" s="163"/>
      <c r="N45" s="163"/>
      <c r="O45" s="163"/>
      <c r="P45" s="163"/>
      <c r="Q45" s="163"/>
      <c r="R45" s="163"/>
      <c r="S45" s="163"/>
      <c r="T45" s="163"/>
      <c r="U45" s="163"/>
      <c r="V45" s="163"/>
      <c r="W45" s="163"/>
      <c r="X45" s="163"/>
      <c r="Y45" s="162">
        <f t="shared" si="1"/>
        <v>6</v>
      </c>
      <c r="Z45" s="164">
        <f t="shared" si="2"/>
        <v>1</v>
      </c>
      <c r="AA45" s="165">
        <f t="shared" si="3"/>
        <v>0</v>
      </c>
      <c r="AB45" s="164">
        <f t="shared" si="4"/>
        <v>0</v>
      </c>
      <c r="AC45" s="166">
        <f t="shared" si="5"/>
        <v>0</v>
      </c>
      <c r="AD45" s="164">
        <f t="shared" si="6"/>
        <v>0</v>
      </c>
      <c r="AE45" s="160">
        <v>39.0</v>
      </c>
      <c r="AF45" s="161" t="str">
        <f t="shared" si="7"/>
        <v>Jeilyn Aliah Tejada</v>
      </c>
      <c r="AG45" s="162" t="s">
        <v>559</v>
      </c>
      <c r="AH45" s="162"/>
      <c r="AI45" s="162" t="s">
        <v>559</v>
      </c>
      <c r="AJ45" s="162" t="s">
        <v>559</v>
      </c>
      <c r="AK45" s="162"/>
      <c r="AL45" s="162"/>
      <c r="AM45" s="162"/>
      <c r="AN45" s="162"/>
      <c r="AO45" s="163"/>
      <c r="AP45" s="163"/>
      <c r="AQ45" s="163"/>
      <c r="AR45" s="163"/>
      <c r="AS45" s="163"/>
      <c r="AT45" s="163"/>
      <c r="AU45" s="163"/>
      <c r="AV45" s="163"/>
      <c r="AW45" s="163"/>
      <c r="AX45" s="163"/>
      <c r="AY45" s="163"/>
      <c r="AZ45" s="163"/>
      <c r="BA45" s="163"/>
      <c r="BB45" s="163">
        <f t="shared" si="8"/>
        <v>3</v>
      </c>
      <c r="BC45" s="164" t="str">
        <f t="shared" si="9"/>
        <v/>
      </c>
      <c r="BD45" s="166">
        <f t="shared" si="10"/>
        <v>0</v>
      </c>
      <c r="BE45" s="164" t="str">
        <f t="shared" si="11"/>
        <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t="s">
        <v>559</v>
      </c>
      <c r="E46" s="162"/>
      <c r="F46" s="162" t="s">
        <v>559</v>
      </c>
      <c r="G46" s="162" t="s">
        <v>559</v>
      </c>
      <c r="H46" s="162" t="s">
        <v>559</v>
      </c>
      <c r="I46" s="162" t="s">
        <v>559</v>
      </c>
      <c r="J46" s="162" t="s">
        <v>559</v>
      </c>
      <c r="K46" s="162"/>
      <c r="L46" s="163"/>
      <c r="M46" s="163"/>
      <c r="N46" s="163"/>
      <c r="O46" s="163"/>
      <c r="P46" s="163"/>
      <c r="Q46" s="163"/>
      <c r="R46" s="163"/>
      <c r="S46" s="163"/>
      <c r="T46" s="163"/>
      <c r="U46" s="163"/>
      <c r="V46" s="163"/>
      <c r="W46" s="163"/>
      <c r="X46" s="163"/>
      <c r="Y46" s="162">
        <f t="shared" si="1"/>
        <v>6</v>
      </c>
      <c r="Z46" s="164">
        <f t="shared" si="2"/>
        <v>1</v>
      </c>
      <c r="AA46" s="165">
        <f t="shared" si="3"/>
        <v>0</v>
      </c>
      <c r="AB46" s="164">
        <f t="shared" si="4"/>
        <v>0</v>
      </c>
      <c r="AC46" s="166">
        <f t="shared" si="5"/>
        <v>0</v>
      </c>
      <c r="AD46" s="164">
        <f t="shared" si="6"/>
        <v>0</v>
      </c>
      <c r="AE46" s="160">
        <v>40.0</v>
      </c>
      <c r="AF46" s="161" t="str">
        <f t="shared" si="7"/>
        <v>Rosenny  Ureña Arias</v>
      </c>
      <c r="AG46" s="162" t="s">
        <v>559</v>
      </c>
      <c r="AH46" s="162"/>
      <c r="AI46" s="162" t="s">
        <v>559</v>
      </c>
      <c r="AJ46" s="162" t="s">
        <v>559</v>
      </c>
      <c r="AK46" s="162"/>
      <c r="AL46" s="162"/>
      <c r="AM46" s="162"/>
      <c r="AN46" s="162"/>
      <c r="AO46" s="163"/>
      <c r="AP46" s="163"/>
      <c r="AQ46" s="163"/>
      <c r="AR46" s="163"/>
      <c r="AS46" s="163"/>
      <c r="AT46" s="163"/>
      <c r="AU46" s="163"/>
      <c r="AV46" s="163"/>
      <c r="AW46" s="163"/>
      <c r="AX46" s="163"/>
      <c r="AY46" s="163"/>
      <c r="AZ46" s="163"/>
      <c r="BA46" s="163"/>
      <c r="BB46" s="163">
        <f t="shared" si="8"/>
        <v>3</v>
      </c>
      <c r="BC46" s="164" t="str">
        <f t="shared" si="9"/>
        <v/>
      </c>
      <c r="BD46" s="166">
        <f t="shared" si="10"/>
        <v>0</v>
      </c>
      <c r="BE46" s="164" t="str">
        <f t="shared" si="11"/>
        <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t="s">
        <v>559</v>
      </c>
      <c r="E47" s="162"/>
      <c r="F47" s="162" t="s">
        <v>559</v>
      </c>
      <c r="G47" s="162" t="s">
        <v>559</v>
      </c>
      <c r="H47" s="162" t="s">
        <v>559</v>
      </c>
      <c r="I47" s="162" t="s">
        <v>559</v>
      </c>
      <c r="J47" s="162" t="s">
        <v>559</v>
      </c>
      <c r="K47" s="162"/>
      <c r="L47" s="163"/>
      <c r="M47" s="163"/>
      <c r="N47" s="163"/>
      <c r="O47" s="163"/>
      <c r="P47" s="163"/>
      <c r="Q47" s="163"/>
      <c r="R47" s="163"/>
      <c r="S47" s="163"/>
      <c r="T47" s="163"/>
      <c r="U47" s="163"/>
      <c r="V47" s="163"/>
      <c r="W47" s="163"/>
      <c r="X47" s="163"/>
      <c r="Y47" s="162">
        <f t="shared" si="1"/>
        <v>6</v>
      </c>
      <c r="Z47" s="164">
        <f t="shared" si="2"/>
        <v>1</v>
      </c>
      <c r="AA47" s="165">
        <f t="shared" si="3"/>
        <v>0</v>
      </c>
      <c r="AB47" s="164">
        <f t="shared" si="4"/>
        <v>0</v>
      </c>
      <c r="AC47" s="166">
        <f t="shared" si="5"/>
        <v>0</v>
      </c>
      <c r="AD47" s="164">
        <f t="shared" si="6"/>
        <v>0</v>
      </c>
      <c r="AE47" s="160">
        <v>41.0</v>
      </c>
      <c r="AF47" s="161" t="str">
        <f t="shared" si="7"/>
        <v>Jonathan  De Jesús Valerio Felipe</v>
      </c>
      <c r="AG47" s="162" t="s">
        <v>559</v>
      </c>
      <c r="AH47" s="162"/>
      <c r="AI47" s="162" t="s">
        <v>559</v>
      </c>
      <c r="AJ47" s="162" t="s">
        <v>559</v>
      </c>
      <c r="AK47" s="162"/>
      <c r="AL47" s="162"/>
      <c r="AM47" s="162"/>
      <c r="AN47" s="162"/>
      <c r="AO47" s="163"/>
      <c r="AP47" s="163"/>
      <c r="AQ47" s="163"/>
      <c r="AR47" s="163"/>
      <c r="AS47" s="163"/>
      <c r="AT47" s="163"/>
      <c r="AU47" s="163"/>
      <c r="AV47" s="163"/>
      <c r="AW47" s="163"/>
      <c r="AX47" s="163"/>
      <c r="AY47" s="163"/>
      <c r="AZ47" s="163"/>
      <c r="BA47" s="163"/>
      <c r="BB47" s="163">
        <f t="shared" si="8"/>
        <v>3</v>
      </c>
      <c r="BC47" s="164" t="str">
        <f t="shared" si="9"/>
        <v/>
      </c>
      <c r="BD47" s="166">
        <f t="shared" si="10"/>
        <v>0</v>
      </c>
      <c r="BE47" s="164" t="str">
        <f t="shared" si="11"/>
        <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t="s">
        <v>559</v>
      </c>
      <c r="E48" s="162"/>
      <c r="F48" s="162" t="s">
        <v>559</v>
      </c>
      <c r="G48" s="162" t="s">
        <v>559</v>
      </c>
      <c r="H48" s="162" t="s">
        <v>559</v>
      </c>
      <c r="I48" s="162" t="s">
        <v>559</v>
      </c>
      <c r="J48" s="162" t="s">
        <v>559</v>
      </c>
      <c r="K48" s="162"/>
      <c r="L48" s="163"/>
      <c r="M48" s="163"/>
      <c r="N48" s="163"/>
      <c r="O48" s="163"/>
      <c r="P48" s="163"/>
      <c r="Q48" s="163"/>
      <c r="R48" s="163"/>
      <c r="S48" s="163"/>
      <c r="T48" s="163"/>
      <c r="U48" s="163"/>
      <c r="V48" s="163"/>
      <c r="W48" s="163"/>
      <c r="X48" s="163"/>
      <c r="Y48" s="162">
        <f t="shared" si="1"/>
        <v>6</v>
      </c>
      <c r="Z48" s="164">
        <f t="shared" si="2"/>
        <v>1</v>
      </c>
      <c r="AA48" s="165">
        <f t="shared" si="3"/>
        <v>0</v>
      </c>
      <c r="AB48" s="164">
        <f t="shared" si="4"/>
        <v>0</v>
      </c>
      <c r="AC48" s="166">
        <f t="shared" si="5"/>
        <v>0</v>
      </c>
      <c r="AD48" s="164">
        <f t="shared" si="6"/>
        <v>0</v>
      </c>
      <c r="AE48" s="160">
        <v>42.0</v>
      </c>
      <c r="AF48" s="161" t="str">
        <f t="shared" si="7"/>
        <v>Crisleydi  Turbí</v>
      </c>
      <c r="AG48" s="162" t="s">
        <v>559</v>
      </c>
      <c r="AH48" s="162"/>
      <c r="AI48" s="162" t="s">
        <v>559</v>
      </c>
      <c r="AJ48" s="162" t="s">
        <v>559</v>
      </c>
      <c r="AK48" s="162"/>
      <c r="AL48" s="162"/>
      <c r="AM48" s="162"/>
      <c r="AN48" s="162"/>
      <c r="AO48" s="163"/>
      <c r="AP48" s="163"/>
      <c r="AQ48" s="163"/>
      <c r="AR48" s="163"/>
      <c r="AS48" s="163"/>
      <c r="AT48" s="163"/>
      <c r="AU48" s="163"/>
      <c r="AV48" s="163"/>
      <c r="AW48" s="163"/>
      <c r="AX48" s="163"/>
      <c r="AY48" s="163"/>
      <c r="AZ48" s="163"/>
      <c r="BA48" s="163"/>
      <c r="BB48" s="163">
        <f t="shared" si="8"/>
        <v>3</v>
      </c>
      <c r="BC48" s="164" t="str">
        <f t="shared" si="9"/>
        <v/>
      </c>
      <c r="BD48" s="166">
        <f t="shared" si="10"/>
        <v>0</v>
      </c>
      <c r="BE48" s="164" t="str">
        <f t="shared" si="11"/>
        <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t="s">
        <v>559</v>
      </c>
      <c r="E49" s="162"/>
      <c r="F49" s="162" t="s">
        <v>559</v>
      </c>
      <c r="G49" s="162" t="s">
        <v>559</v>
      </c>
      <c r="H49" s="162" t="s">
        <v>559</v>
      </c>
      <c r="I49" s="162" t="s">
        <v>559</v>
      </c>
      <c r="J49" s="162" t="s">
        <v>559</v>
      </c>
      <c r="K49" s="162"/>
      <c r="L49" s="163"/>
      <c r="M49" s="163"/>
      <c r="N49" s="163"/>
      <c r="O49" s="163"/>
      <c r="P49" s="163"/>
      <c r="Q49" s="163"/>
      <c r="R49" s="163"/>
      <c r="S49" s="163"/>
      <c r="T49" s="163"/>
      <c r="U49" s="163"/>
      <c r="V49" s="163"/>
      <c r="W49" s="163"/>
      <c r="X49" s="163"/>
      <c r="Y49" s="162">
        <f t="shared" si="1"/>
        <v>6</v>
      </c>
      <c r="Z49" s="164">
        <f t="shared" si="2"/>
        <v>1</v>
      </c>
      <c r="AA49" s="165">
        <f t="shared" si="3"/>
        <v>0</v>
      </c>
      <c r="AB49" s="164">
        <f t="shared" si="4"/>
        <v>0</v>
      </c>
      <c r="AC49" s="166">
        <f t="shared" si="5"/>
        <v>0</v>
      </c>
      <c r="AD49" s="164">
        <f t="shared" si="6"/>
        <v>0</v>
      </c>
      <c r="AE49" s="160">
        <v>43.0</v>
      </c>
      <c r="AF49" s="161" t="str">
        <f t="shared" si="7"/>
        <v>Jhoangel Rafael Vargas Ulloa</v>
      </c>
      <c r="AG49" s="162" t="s">
        <v>559</v>
      </c>
      <c r="AH49" s="162"/>
      <c r="AI49" s="162" t="s">
        <v>559</v>
      </c>
      <c r="AJ49" s="162" t="s">
        <v>559</v>
      </c>
      <c r="AK49" s="162"/>
      <c r="AL49" s="162"/>
      <c r="AM49" s="162"/>
      <c r="AN49" s="162"/>
      <c r="AO49" s="163"/>
      <c r="AP49" s="163"/>
      <c r="AQ49" s="163"/>
      <c r="AR49" s="163"/>
      <c r="AS49" s="163"/>
      <c r="AT49" s="163"/>
      <c r="AU49" s="163"/>
      <c r="AV49" s="163"/>
      <c r="AW49" s="163"/>
      <c r="AX49" s="163"/>
      <c r="AY49" s="163"/>
      <c r="AZ49" s="163"/>
      <c r="BA49" s="163"/>
      <c r="BB49" s="163">
        <f t="shared" si="8"/>
        <v>3</v>
      </c>
      <c r="BC49" s="164" t="str">
        <f t="shared" si="9"/>
        <v/>
      </c>
      <c r="BD49" s="166">
        <f t="shared" si="10"/>
        <v>0</v>
      </c>
      <c r="BE49" s="164" t="str">
        <f t="shared" si="11"/>
        <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t="s">
        <v>559</v>
      </c>
      <c r="E50" s="162"/>
      <c r="F50" s="162" t="s">
        <v>559</v>
      </c>
      <c r="G50" s="162" t="s">
        <v>559</v>
      </c>
      <c r="H50" s="162" t="s">
        <v>559</v>
      </c>
      <c r="I50" s="162" t="s">
        <v>559</v>
      </c>
      <c r="J50" s="162" t="s">
        <v>559</v>
      </c>
      <c r="K50" s="162"/>
      <c r="L50" s="163"/>
      <c r="M50" s="163"/>
      <c r="N50" s="163"/>
      <c r="O50" s="163"/>
      <c r="P50" s="163"/>
      <c r="Q50" s="163"/>
      <c r="R50" s="163"/>
      <c r="S50" s="163"/>
      <c r="T50" s="163"/>
      <c r="U50" s="163"/>
      <c r="V50" s="163"/>
      <c r="W50" s="163"/>
      <c r="X50" s="163"/>
      <c r="Y50" s="162">
        <f t="shared" si="1"/>
        <v>6</v>
      </c>
      <c r="Z50" s="164">
        <f t="shared" si="2"/>
        <v>1</v>
      </c>
      <c r="AA50" s="165">
        <f t="shared" si="3"/>
        <v>0</v>
      </c>
      <c r="AB50" s="164">
        <f t="shared" si="4"/>
        <v>0</v>
      </c>
      <c r="AC50" s="166">
        <f t="shared" si="5"/>
        <v>0</v>
      </c>
      <c r="AD50" s="164">
        <f t="shared" si="6"/>
        <v>0</v>
      </c>
      <c r="AE50" s="160">
        <v>44.0</v>
      </c>
      <c r="AF50" s="161" t="str">
        <f t="shared" si="7"/>
        <v>Leslie  Cruz Espinal</v>
      </c>
      <c r="AG50" s="162" t="s">
        <v>559</v>
      </c>
      <c r="AH50" s="162"/>
      <c r="AI50" s="162" t="s">
        <v>559</v>
      </c>
      <c r="AJ50" s="162"/>
      <c r="AK50" s="162"/>
      <c r="AL50" s="162"/>
      <c r="AM50" s="162"/>
      <c r="AN50" s="162"/>
      <c r="AO50" s="163"/>
      <c r="AP50" s="163"/>
      <c r="AQ50" s="163"/>
      <c r="AR50" s="163"/>
      <c r="AS50" s="163"/>
      <c r="AT50" s="163"/>
      <c r="AU50" s="163"/>
      <c r="AV50" s="163"/>
      <c r="AW50" s="163"/>
      <c r="AX50" s="163"/>
      <c r="AY50" s="163"/>
      <c r="AZ50" s="163"/>
      <c r="BA50" s="163"/>
      <c r="BB50" s="163">
        <f t="shared" si="8"/>
        <v>2</v>
      </c>
      <c r="BC50" s="164" t="str">
        <f t="shared" si="9"/>
        <v/>
      </c>
      <c r="BD50" s="166">
        <f t="shared" si="10"/>
        <v>0</v>
      </c>
      <c r="BE50" s="164" t="str">
        <f t="shared" si="11"/>
        <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ESTUDI'!N48</f>
        <v/>
      </c>
      <c r="B51" s="160">
        <v>45.0</v>
      </c>
      <c r="C51" s="161" t="str">
        <f>'3A 2025 - 2026 DATOS DEL ESTUDI'!B48</f>
        <v/>
      </c>
      <c r="D51" s="162"/>
      <c r="E51" s="162"/>
      <c r="F51" s="162"/>
      <c r="G51" s="162"/>
      <c r="H51" s="162"/>
      <c r="I51" s="162"/>
      <c r="J51" s="162"/>
      <c r="K51" s="162"/>
      <c r="L51" s="163"/>
      <c r="M51" s="163"/>
      <c r="N51" s="163"/>
      <c r="O51" s="163"/>
      <c r="P51" s="163"/>
      <c r="Q51" s="163"/>
      <c r="R51" s="163"/>
      <c r="S51" s="163"/>
      <c r="T51" s="163"/>
      <c r="U51" s="163"/>
      <c r="V51" s="163"/>
      <c r="W51" s="163"/>
      <c r="X51" s="163"/>
      <c r="Y51" s="162">
        <f t="shared" si="1"/>
        <v>0</v>
      </c>
      <c r="Z51" s="164">
        <f t="shared" si="2"/>
        <v>0</v>
      </c>
      <c r="AA51" s="165">
        <f t="shared" si="3"/>
        <v>0</v>
      </c>
      <c r="AB51" s="164">
        <f t="shared" si="4"/>
        <v>0</v>
      </c>
      <c r="AC51" s="166">
        <f t="shared" si="5"/>
        <v>0</v>
      </c>
      <c r="AD51" s="164">
        <f t="shared" si="6"/>
        <v>0</v>
      </c>
      <c r="AE51" s="160">
        <v>45.0</v>
      </c>
      <c r="AF51" s="161" t="str">
        <f t="shared" si="7"/>
        <v/>
      </c>
      <c r="AG51" s="162"/>
      <c r="AH51" s="162"/>
      <c r="AI51" s="162"/>
      <c r="AJ51" s="162"/>
      <c r="AK51" s="162"/>
      <c r="AL51" s="162"/>
      <c r="AM51" s="162"/>
      <c r="AN51" s="162"/>
      <c r="AO51" s="163"/>
      <c r="AP51" s="163"/>
      <c r="AQ51" s="163"/>
      <c r="AR51" s="163"/>
      <c r="AS51" s="163"/>
      <c r="AT51" s="163"/>
      <c r="AU51" s="163"/>
      <c r="AV51" s="163"/>
      <c r="AW51" s="163"/>
      <c r="AX51" s="163"/>
      <c r="AY51" s="163"/>
      <c r="AZ51" s="163"/>
      <c r="BA51" s="163"/>
      <c r="BB51" s="163">
        <f t="shared" si="8"/>
        <v>0</v>
      </c>
      <c r="BC51" s="164" t="str">
        <f t="shared" si="9"/>
        <v/>
      </c>
      <c r="BD51" s="166">
        <f t="shared" si="10"/>
        <v>0</v>
      </c>
      <c r="BE51" s="164" t="str">
        <f t="shared" si="11"/>
        <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ALEF329!$BN$7:$BN$16</formula1>
    </dataValidation>
    <dataValidation type="list" allowBlank="1" showErrorMessage="1" sqref="F3 AI3">
      <formula1>ALEF329!$BO$7:$BO$18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563</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ALEF328!H2</f>
        <v>RAQUEL BLANCO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566</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568</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c r="E6" s="157"/>
      <c r="F6" s="157"/>
      <c r="G6" s="157"/>
      <c r="H6" s="157"/>
      <c r="I6" s="157"/>
      <c r="J6" s="157"/>
      <c r="K6" s="157"/>
      <c r="L6" s="157"/>
      <c r="M6" s="157"/>
      <c r="N6" s="157"/>
      <c r="O6" s="157"/>
      <c r="P6" s="157"/>
      <c r="Q6" s="157"/>
      <c r="R6" s="157"/>
      <c r="S6" s="157"/>
      <c r="T6" s="157"/>
      <c r="U6" s="157"/>
      <c r="V6" s="157"/>
      <c r="W6" s="157"/>
      <c r="X6" s="157"/>
      <c r="Y6" s="43"/>
      <c r="Z6" s="43"/>
      <c r="AA6" s="43"/>
      <c r="AB6" s="43"/>
      <c r="AC6" s="43"/>
      <c r="AD6" s="43"/>
      <c r="AE6" s="22" t="s">
        <v>555</v>
      </c>
      <c r="AF6" s="157" t="s">
        <v>554</v>
      </c>
      <c r="AG6" s="157"/>
      <c r="AH6" s="157"/>
      <c r="AI6" s="157"/>
      <c r="AJ6" s="157"/>
      <c r="AK6" s="157"/>
      <c r="AL6" s="157"/>
      <c r="AM6" s="157"/>
      <c r="AN6" s="157"/>
      <c r="AO6" s="157"/>
      <c r="AP6" s="157"/>
      <c r="AQ6" s="157"/>
      <c r="AR6" s="157"/>
      <c r="AS6" s="157"/>
      <c r="AT6" s="157"/>
      <c r="AU6" s="157"/>
      <c r="AV6" s="157"/>
      <c r="AW6" s="157"/>
      <c r="AX6" s="157"/>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c r="E7" s="162"/>
      <c r="F7" s="162"/>
      <c r="G7" s="162"/>
      <c r="H7" s="162"/>
      <c r="I7" s="162"/>
      <c r="J7" s="162"/>
      <c r="K7" s="162"/>
      <c r="L7" s="162"/>
      <c r="M7" s="163"/>
      <c r="N7" s="163"/>
      <c r="O7" s="163"/>
      <c r="P7" s="163"/>
      <c r="Q7" s="163"/>
      <c r="R7" s="163"/>
      <c r="S7" s="163"/>
      <c r="T7" s="163"/>
      <c r="U7" s="163"/>
      <c r="V7" s="163"/>
      <c r="W7" s="163"/>
      <c r="X7" s="163"/>
      <c r="Y7" s="162">
        <f t="shared" ref="Y7:Y51" si="1">IFERROR(COUNTIF(D7:X7,"P")+COUNTIF(D7:X7,"e")+COUNTIF(D7:X7,"t")-INT(COUNTIF(D7:X7,"e")/3)-INT(COUNTIF(D7:X7,"t")/3),"")</f>
        <v>0</v>
      </c>
      <c r="Z7" s="164" t="str">
        <f t="shared" ref="Z7:Z51" si="2">IFERROR((Y7/$Z$4),"")</f>
        <v/>
      </c>
      <c r="AA7" s="165">
        <f t="shared" ref="AA7:AA51" si="3">IFERROR(COUNTIF(D7:X7,"A"),"")</f>
        <v>0</v>
      </c>
      <c r="AB7" s="164" t="str">
        <f t="shared" ref="AB7:AB51" si="4">IFERROR((AA7/$Z$4),"")</f>
        <v/>
      </c>
      <c r="AC7" s="166">
        <f t="shared" ref="AC7:AC51" si="5">IFERROR(COUNTIF(D7:X7,"E"),"")</f>
        <v>0</v>
      </c>
      <c r="AD7" s="164" t="str">
        <f t="shared" ref="AD7:AD51" si="6">IFERROR((AC7/$Z$4),"")</f>
        <v/>
      </c>
      <c r="AE7" s="160">
        <v>1.0</v>
      </c>
      <c r="AF7" s="161" t="str">
        <f t="shared" ref="AF7:AF45" si="7">C7</f>
        <v>Jadiel De Jesús Acosta Peña</v>
      </c>
      <c r="AG7" s="162"/>
      <c r="AH7" s="162"/>
      <c r="AI7" s="162"/>
      <c r="AJ7" s="162"/>
      <c r="AK7" s="162"/>
      <c r="AL7" s="162"/>
      <c r="AM7" s="162"/>
      <c r="AN7" s="163"/>
      <c r="AO7" s="163"/>
      <c r="AP7" s="163"/>
      <c r="AQ7" s="163"/>
      <c r="AR7" s="163"/>
      <c r="AS7" s="163"/>
      <c r="AT7" s="163"/>
      <c r="AU7" s="163"/>
      <c r="AV7" s="163"/>
      <c r="AW7" s="163"/>
      <c r="AX7" s="163"/>
      <c r="AY7" s="163"/>
      <c r="AZ7" s="163"/>
      <c r="BA7" s="163"/>
      <c r="BB7" s="163">
        <f t="shared" ref="BB7:BB51" si="8">IFERROR(COUNTIF(AG7:BA7,"P")+COUNTIF(AG7:BA7,"e")+COUNTIF(AG7:BA7,"t")-INT(COUNTIF(AG7:BA7,"e")/3)-INT(COUNTIF(AG7:BA7,"t")/3),"")</f>
        <v>0</v>
      </c>
      <c r="BC7" s="164" t="str">
        <f t="shared" ref="BC7:BC51" si="9">IFERROR(BB7/$BC$4,"")</f>
        <v/>
      </c>
      <c r="BD7" s="166">
        <f t="shared" ref="BD7:BD51" si="10">IFERROR(COUNTIF(AG7:BA7,"A"),"")</f>
        <v>0</v>
      </c>
      <c r="BE7" s="164" t="str">
        <f t="shared" ref="BE7:BE51" si="11">IFERROR((BD7/$BC$4),"")</f>
        <v/>
      </c>
      <c r="BF7" s="166">
        <f t="shared" ref="BF7:BF51" si="12">IFERROR(COUNTIF(AG7:BA7,"E"),"")</f>
        <v>0</v>
      </c>
      <c r="BG7" s="167" t="str">
        <f>IFERROR((BF7/$BC$4),"")</f>
        <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c r="E8" s="162"/>
      <c r="F8" s="162"/>
      <c r="G8" s="162"/>
      <c r="H8" s="162"/>
      <c r="I8" s="162"/>
      <c r="J8" s="162"/>
      <c r="K8" s="162"/>
      <c r="L8" s="162"/>
      <c r="M8" s="163"/>
      <c r="N8" s="163"/>
      <c r="O8" s="163"/>
      <c r="P8" s="163"/>
      <c r="Q8" s="163"/>
      <c r="R8" s="163"/>
      <c r="S8" s="163"/>
      <c r="T8" s="163"/>
      <c r="U8" s="163"/>
      <c r="V8" s="163"/>
      <c r="W8" s="163"/>
      <c r="X8" s="163"/>
      <c r="Y8" s="162">
        <f t="shared" si="1"/>
        <v>0</v>
      </c>
      <c r="Z8" s="164" t="str">
        <f t="shared" si="2"/>
        <v/>
      </c>
      <c r="AA8" s="165">
        <f t="shared" si="3"/>
        <v>0</v>
      </c>
      <c r="AB8" s="164" t="str">
        <f t="shared" si="4"/>
        <v/>
      </c>
      <c r="AC8" s="166">
        <f t="shared" si="5"/>
        <v>0</v>
      </c>
      <c r="AD8" s="164" t="str">
        <f t="shared" si="6"/>
        <v/>
      </c>
      <c r="AE8" s="160">
        <v>2.0</v>
      </c>
      <c r="AF8" s="161" t="str">
        <f t="shared" si="7"/>
        <v>Daniel  Elía Almonte Martínez</v>
      </c>
      <c r="AG8" s="162"/>
      <c r="AH8" s="162"/>
      <c r="AI8" s="162"/>
      <c r="AJ8" s="162"/>
      <c r="AK8" s="162"/>
      <c r="AL8" s="162"/>
      <c r="AM8" s="162"/>
      <c r="AN8" s="163"/>
      <c r="AO8" s="163"/>
      <c r="AP8" s="163"/>
      <c r="AQ8" s="163"/>
      <c r="AR8" s="163"/>
      <c r="AS8" s="163"/>
      <c r="AT8" s="163"/>
      <c r="AU8" s="163"/>
      <c r="AV8" s="163"/>
      <c r="AW8" s="163"/>
      <c r="AX8" s="163"/>
      <c r="AY8" s="163"/>
      <c r="AZ8" s="163"/>
      <c r="BA8" s="163"/>
      <c r="BB8" s="163">
        <f t="shared" si="8"/>
        <v>0</v>
      </c>
      <c r="BC8" s="164" t="str">
        <f t="shared" si="9"/>
        <v/>
      </c>
      <c r="BD8" s="166">
        <f t="shared" si="10"/>
        <v>0</v>
      </c>
      <c r="BE8" s="164" t="str">
        <f t="shared" si="11"/>
        <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c r="E9" s="162"/>
      <c r="F9" s="162"/>
      <c r="G9" s="162"/>
      <c r="H9" s="162"/>
      <c r="I9" s="162"/>
      <c r="J9" s="162"/>
      <c r="K9" s="162"/>
      <c r="L9" s="162"/>
      <c r="M9" s="163"/>
      <c r="N9" s="163"/>
      <c r="O9" s="163"/>
      <c r="P9" s="163"/>
      <c r="Q9" s="163"/>
      <c r="R9" s="163"/>
      <c r="S9" s="163"/>
      <c r="T9" s="163"/>
      <c r="U9" s="163"/>
      <c r="V9" s="163"/>
      <c r="W9" s="163"/>
      <c r="X9" s="163"/>
      <c r="Y9" s="162">
        <f t="shared" si="1"/>
        <v>0</v>
      </c>
      <c r="Z9" s="164" t="str">
        <f t="shared" si="2"/>
        <v/>
      </c>
      <c r="AA9" s="165">
        <f t="shared" si="3"/>
        <v>0</v>
      </c>
      <c r="AB9" s="164" t="str">
        <f t="shared" si="4"/>
        <v/>
      </c>
      <c r="AC9" s="166">
        <f t="shared" si="5"/>
        <v>0</v>
      </c>
      <c r="AD9" s="164" t="str">
        <f t="shared" si="6"/>
        <v/>
      </c>
      <c r="AE9" s="160">
        <v>3.0</v>
      </c>
      <c r="AF9" s="161" t="str">
        <f t="shared" si="7"/>
        <v>Isaac  Ángeles Liriano</v>
      </c>
      <c r="AG9" s="162"/>
      <c r="AH9" s="162"/>
      <c r="AI9" s="162"/>
      <c r="AJ9" s="162"/>
      <c r="AK9" s="162"/>
      <c r="AL9" s="162"/>
      <c r="AM9" s="162"/>
      <c r="AN9" s="163"/>
      <c r="AO9" s="163"/>
      <c r="AP9" s="163"/>
      <c r="AQ9" s="163"/>
      <c r="AR9" s="163"/>
      <c r="AS9" s="163"/>
      <c r="AT9" s="163"/>
      <c r="AU9" s="163"/>
      <c r="AV9" s="163"/>
      <c r="AW9" s="163"/>
      <c r="AX9" s="163"/>
      <c r="AY9" s="163"/>
      <c r="AZ9" s="163"/>
      <c r="BA9" s="163"/>
      <c r="BB9" s="163">
        <f t="shared" si="8"/>
        <v>0</v>
      </c>
      <c r="BC9" s="164" t="str">
        <f t="shared" si="9"/>
        <v/>
      </c>
      <c r="BD9" s="166">
        <f t="shared" si="10"/>
        <v>0</v>
      </c>
      <c r="BE9" s="164" t="str">
        <f t="shared" si="11"/>
        <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c r="E10" s="162"/>
      <c r="F10" s="162"/>
      <c r="G10" s="162"/>
      <c r="H10" s="162"/>
      <c r="I10" s="162"/>
      <c r="J10" s="162"/>
      <c r="K10" s="162"/>
      <c r="L10" s="163"/>
      <c r="M10" s="163"/>
      <c r="N10" s="163"/>
      <c r="O10" s="163"/>
      <c r="P10" s="163"/>
      <c r="Q10" s="163"/>
      <c r="R10" s="163"/>
      <c r="S10" s="163"/>
      <c r="T10" s="163"/>
      <c r="U10" s="163"/>
      <c r="V10" s="163"/>
      <c r="W10" s="163"/>
      <c r="X10" s="163"/>
      <c r="Y10" s="162">
        <f t="shared" si="1"/>
        <v>0</v>
      </c>
      <c r="Z10" s="164" t="str">
        <f t="shared" si="2"/>
        <v/>
      </c>
      <c r="AA10" s="165">
        <f t="shared" si="3"/>
        <v>0</v>
      </c>
      <c r="AB10" s="164" t="str">
        <f t="shared" si="4"/>
        <v/>
      </c>
      <c r="AC10" s="166">
        <f t="shared" si="5"/>
        <v>0</v>
      </c>
      <c r="AD10" s="164" t="str">
        <f t="shared" si="6"/>
        <v/>
      </c>
      <c r="AE10" s="160">
        <v>4.0</v>
      </c>
      <c r="AF10" s="161" t="str">
        <f t="shared" si="7"/>
        <v>Melaniee  Aquino  Estrella</v>
      </c>
      <c r="AG10" s="162"/>
      <c r="AH10" s="162"/>
      <c r="AI10" s="162"/>
      <c r="AJ10" s="162"/>
      <c r="AK10" s="162"/>
      <c r="AL10" s="162"/>
      <c r="AM10" s="162"/>
      <c r="AN10" s="163"/>
      <c r="AO10" s="163"/>
      <c r="AP10" s="163"/>
      <c r="AQ10" s="163"/>
      <c r="AR10" s="163"/>
      <c r="AS10" s="163"/>
      <c r="AT10" s="163"/>
      <c r="AU10" s="163"/>
      <c r="AV10" s="163"/>
      <c r="AW10" s="163"/>
      <c r="AX10" s="163"/>
      <c r="AY10" s="163"/>
      <c r="AZ10" s="163"/>
      <c r="BA10" s="163"/>
      <c r="BB10" s="163">
        <f t="shared" si="8"/>
        <v>0</v>
      </c>
      <c r="BC10" s="164" t="str">
        <f t="shared" si="9"/>
        <v/>
      </c>
      <c r="BD10" s="166">
        <f t="shared" si="10"/>
        <v>0</v>
      </c>
      <c r="BE10" s="164" t="str">
        <f t="shared" si="11"/>
        <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c r="E11" s="162"/>
      <c r="F11" s="162"/>
      <c r="G11" s="162"/>
      <c r="H11" s="162"/>
      <c r="I11" s="162"/>
      <c r="J11" s="162"/>
      <c r="K11" s="162"/>
      <c r="L11" s="163"/>
      <c r="M11" s="163"/>
      <c r="N11" s="163"/>
      <c r="O11" s="163"/>
      <c r="P11" s="163"/>
      <c r="Q11" s="163"/>
      <c r="R11" s="163"/>
      <c r="S11" s="163"/>
      <c r="T11" s="163"/>
      <c r="U11" s="163"/>
      <c r="V11" s="163"/>
      <c r="W11" s="163"/>
      <c r="X11" s="163"/>
      <c r="Y11" s="162">
        <f t="shared" si="1"/>
        <v>0</v>
      </c>
      <c r="Z11" s="164" t="str">
        <f t="shared" si="2"/>
        <v/>
      </c>
      <c r="AA11" s="165">
        <f t="shared" si="3"/>
        <v>0</v>
      </c>
      <c r="AB11" s="164" t="str">
        <f t="shared" si="4"/>
        <v/>
      </c>
      <c r="AC11" s="166">
        <f t="shared" si="5"/>
        <v>0</v>
      </c>
      <c r="AD11" s="164" t="str">
        <f t="shared" si="6"/>
        <v/>
      </c>
      <c r="AE11" s="160">
        <v>5.0</v>
      </c>
      <c r="AF11" s="161" t="str">
        <f t="shared" si="7"/>
        <v>Jennifer  Asenjo  De Los Santos TRANSFERIDA 10/12/25</v>
      </c>
      <c r="AG11" s="162"/>
      <c r="AH11" s="162"/>
      <c r="AI11" s="162"/>
      <c r="AJ11" s="162"/>
      <c r="AK11" s="162"/>
      <c r="AL11" s="162"/>
      <c r="AM11" s="162"/>
      <c r="AN11" s="163"/>
      <c r="AO11" s="163"/>
      <c r="AP11" s="163"/>
      <c r="AQ11" s="163"/>
      <c r="AR11" s="163"/>
      <c r="AS11" s="163"/>
      <c r="AT11" s="163"/>
      <c r="AU11" s="163"/>
      <c r="AV11" s="163"/>
      <c r="AW11" s="163"/>
      <c r="AX11" s="163"/>
      <c r="AY11" s="163"/>
      <c r="AZ11" s="163"/>
      <c r="BA11" s="163"/>
      <c r="BB11" s="163">
        <f t="shared" si="8"/>
        <v>0</v>
      </c>
      <c r="BC11" s="164" t="str">
        <f t="shared" si="9"/>
        <v/>
      </c>
      <c r="BD11" s="166">
        <f t="shared" si="10"/>
        <v>0</v>
      </c>
      <c r="BE11" s="164" t="str">
        <f t="shared" si="11"/>
        <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c r="E12" s="162"/>
      <c r="F12" s="162"/>
      <c r="G12" s="162"/>
      <c r="H12" s="162"/>
      <c r="I12" s="162"/>
      <c r="J12" s="162"/>
      <c r="K12" s="162"/>
      <c r="L12" s="162"/>
      <c r="M12" s="163"/>
      <c r="N12" s="163"/>
      <c r="O12" s="163"/>
      <c r="P12" s="163"/>
      <c r="Q12" s="163"/>
      <c r="R12" s="163"/>
      <c r="S12" s="163"/>
      <c r="T12" s="163"/>
      <c r="U12" s="163"/>
      <c r="V12" s="163"/>
      <c r="W12" s="163"/>
      <c r="X12" s="163"/>
      <c r="Y12" s="162">
        <f t="shared" si="1"/>
        <v>0</v>
      </c>
      <c r="Z12" s="164" t="str">
        <f t="shared" si="2"/>
        <v/>
      </c>
      <c r="AA12" s="165">
        <f t="shared" si="3"/>
        <v>0</v>
      </c>
      <c r="AB12" s="164" t="str">
        <f t="shared" si="4"/>
        <v/>
      </c>
      <c r="AC12" s="166">
        <f t="shared" si="5"/>
        <v>0</v>
      </c>
      <c r="AD12" s="164" t="str">
        <f t="shared" si="6"/>
        <v/>
      </c>
      <c r="AE12" s="160">
        <v>6.0</v>
      </c>
      <c r="AF12" s="161" t="str">
        <f t="shared" si="7"/>
        <v>Leshlie Crismayri Bautista Quezada</v>
      </c>
      <c r="AG12" s="162"/>
      <c r="AH12" s="162"/>
      <c r="AI12" s="162"/>
      <c r="AJ12" s="162"/>
      <c r="AK12" s="162"/>
      <c r="AL12" s="162"/>
      <c r="AM12" s="162"/>
      <c r="AN12" s="163"/>
      <c r="AO12" s="163"/>
      <c r="AP12" s="163"/>
      <c r="AQ12" s="163"/>
      <c r="AR12" s="163"/>
      <c r="AS12" s="163"/>
      <c r="AT12" s="163"/>
      <c r="AU12" s="163"/>
      <c r="AV12" s="163"/>
      <c r="AW12" s="163"/>
      <c r="AX12" s="163"/>
      <c r="AY12" s="163"/>
      <c r="AZ12" s="163"/>
      <c r="BA12" s="163"/>
      <c r="BB12" s="163">
        <f t="shared" si="8"/>
        <v>0</v>
      </c>
      <c r="BC12" s="164" t="str">
        <f t="shared" si="9"/>
        <v/>
      </c>
      <c r="BD12" s="166">
        <f t="shared" si="10"/>
        <v>0</v>
      </c>
      <c r="BE12" s="164" t="str">
        <f t="shared" si="11"/>
        <v/>
      </c>
      <c r="BF12" s="166">
        <f t="shared" si="12"/>
        <v>0</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c r="E13" s="162"/>
      <c r="F13" s="162"/>
      <c r="G13" s="162"/>
      <c r="H13" s="162"/>
      <c r="I13" s="162"/>
      <c r="J13" s="162"/>
      <c r="K13" s="162"/>
      <c r="L13" s="162"/>
      <c r="M13" s="163"/>
      <c r="N13" s="163"/>
      <c r="O13" s="163"/>
      <c r="P13" s="163"/>
      <c r="Q13" s="163"/>
      <c r="R13" s="163"/>
      <c r="S13" s="163"/>
      <c r="T13" s="163"/>
      <c r="U13" s="163"/>
      <c r="V13" s="163"/>
      <c r="W13" s="163"/>
      <c r="X13" s="163"/>
      <c r="Y13" s="162">
        <f t="shared" si="1"/>
        <v>0</v>
      </c>
      <c r="Z13" s="164" t="str">
        <f t="shared" si="2"/>
        <v/>
      </c>
      <c r="AA13" s="165">
        <f t="shared" si="3"/>
        <v>0</v>
      </c>
      <c r="AB13" s="164" t="str">
        <f t="shared" si="4"/>
        <v/>
      </c>
      <c r="AC13" s="166">
        <f t="shared" si="5"/>
        <v>0</v>
      </c>
      <c r="AD13" s="164" t="str">
        <f t="shared" si="6"/>
        <v/>
      </c>
      <c r="AE13" s="160">
        <v>7.0</v>
      </c>
      <c r="AF13" s="161" t="str">
        <f t="shared" si="7"/>
        <v>Gilber  Bello Silva</v>
      </c>
      <c r="AG13" s="162"/>
      <c r="AH13" s="162"/>
      <c r="AI13" s="162"/>
      <c r="AJ13" s="162"/>
      <c r="AK13" s="162"/>
      <c r="AL13" s="162"/>
      <c r="AM13" s="162"/>
      <c r="AN13" s="163"/>
      <c r="AO13" s="163"/>
      <c r="AP13" s="163"/>
      <c r="AQ13" s="163"/>
      <c r="AR13" s="163"/>
      <c r="AS13" s="163"/>
      <c r="AT13" s="163"/>
      <c r="AU13" s="163"/>
      <c r="AV13" s="163"/>
      <c r="AW13" s="163"/>
      <c r="AX13" s="163"/>
      <c r="AY13" s="163"/>
      <c r="AZ13" s="163"/>
      <c r="BA13" s="163"/>
      <c r="BB13" s="163">
        <f t="shared" si="8"/>
        <v>0</v>
      </c>
      <c r="BC13" s="164" t="str">
        <f t="shared" si="9"/>
        <v/>
      </c>
      <c r="BD13" s="166">
        <f t="shared" si="10"/>
        <v>0</v>
      </c>
      <c r="BE13" s="164" t="str">
        <f t="shared" si="11"/>
        <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c r="E14" s="162"/>
      <c r="F14" s="162"/>
      <c r="G14" s="162"/>
      <c r="H14" s="162"/>
      <c r="I14" s="162"/>
      <c r="J14" s="162"/>
      <c r="K14" s="162"/>
      <c r="L14" s="162"/>
      <c r="M14" s="163"/>
      <c r="N14" s="163"/>
      <c r="O14" s="163"/>
      <c r="P14" s="163"/>
      <c r="Q14" s="163"/>
      <c r="R14" s="163"/>
      <c r="S14" s="163"/>
      <c r="T14" s="163"/>
      <c r="U14" s="163"/>
      <c r="V14" s="163"/>
      <c r="W14" s="163"/>
      <c r="X14" s="163"/>
      <c r="Y14" s="162">
        <f t="shared" si="1"/>
        <v>0</v>
      </c>
      <c r="Z14" s="164" t="str">
        <f t="shared" si="2"/>
        <v/>
      </c>
      <c r="AA14" s="165">
        <f t="shared" si="3"/>
        <v>0</v>
      </c>
      <c r="AB14" s="164" t="str">
        <f t="shared" si="4"/>
        <v/>
      </c>
      <c r="AC14" s="166">
        <f t="shared" si="5"/>
        <v>0</v>
      </c>
      <c r="AD14" s="164" t="str">
        <f t="shared" si="6"/>
        <v/>
      </c>
      <c r="AE14" s="160">
        <v>8.0</v>
      </c>
      <c r="AF14" s="161" t="str">
        <f t="shared" si="7"/>
        <v>Sherlyn Mariel Bernabel Lora</v>
      </c>
      <c r="AG14" s="162"/>
      <c r="AH14" s="162"/>
      <c r="AI14" s="162"/>
      <c r="AJ14" s="162"/>
      <c r="AK14" s="162"/>
      <c r="AL14" s="162"/>
      <c r="AM14" s="162"/>
      <c r="AN14" s="163"/>
      <c r="AO14" s="163"/>
      <c r="AP14" s="163"/>
      <c r="AQ14" s="163"/>
      <c r="AR14" s="163"/>
      <c r="AS14" s="163"/>
      <c r="AT14" s="163"/>
      <c r="AU14" s="163"/>
      <c r="AV14" s="163"/>
      <c r="AW14" s="163"/>
      <c r="AX14" s="163"/>
      <c r="AY14" s="163"/>
      <c r="AZ14" s="163"/>
      <c r="BA14" s="163"/>
      <c r="BB14" s="163">
        <f t="shared" si="8"/>
        <v>0</v>
      </c>
      <c r="BC14" s="164" t="str">
        <f t="shared" si="9"/>
        <v/>
      </c>
      <c r="BD14" s="166">
        <f t="shared" si="10"/>
        <v>0</v>
      </c>
      <c r="BE14" s="164" t="str">
        <f t="shared" si="11"/>
        <v/>
      </c>
      <c r="BF14" s="166">
        <f t="shared" si="12"/>
        <v>0</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c r="E15" s="162"/>
      <c r="F15" s="162"/>
      <c r="G15" s="162"/>
      <c r="H15" s="162"/>
      <c r="I15" s="162"/>
      <c r="J15" s="162"/>
      <c r="K15" s="162"/>
      <c r="L15" s="162"/>
      <c r="M15" s="163"/>
      <c r="N15" s="163"/>
      <c r="O15" s="163"/>
      <c r="P15" s="163"/>
      <c r="Q15" s="163"/>
      <c r="R15" s="163"/>
      <c r="S15" s="163"/>
      <c r="T15" s="163"/>
      <c r="U15" s="163"/>
      <c r="V15" s="163"/>
      <c r="W15" s="163"/>
      <c r="X15" s="163"/>
      <c r="Y15" s="162">
        <f t="shared" si="1"/>
        <v>0</v>
      </c>
      <c r="Z15" s="164" t="str">
        <f t="shared" si="2"/>
        <v/>
      </c>
      <c r="AA15" s="165">
        <f t="shared" si="3"/>
        <v>0</v>
      </c>
      <c r="AB15" s="164" t="str">
        <f t="shared" si="4"/>
        <v/>
      </c>
      <c r="AC15" s="166">
        <f t="shared" si="5"/>
        <v>0</v>
      </c>
      <c r="AD15" s="164" t="str">
        <f t="shared" si="6"/>
        <v/>
      </c>
      <c r="AE15" s="160">
        <v>9.0</v>
      </c>
      <c r="AF15" s="161" t="str">
        <f t="shared" si="7"/>
        <v>Erleen  Brito Castillo</v>
      </c>
      <c r="AG15" s="162"/>
      <c r="AH15" s="162"/>
      <c r="AI15" s="162"/>
      <c r="AJ15" s="162"/>
      <c r="AK15" s="162"/>
      <c r="AL15" s="162"/>
      <c r="AM15" s="162"/>
      <c r="AN15" s="163"/>
      <c r="AO15" s="163"/>
      <c r="AP15" s="163"/>
      <c r="AQ15" s="163"/>
      <c r="AR15" s="163"/>
      <c r="AS15" s="163"/>
      <c r="AT15" s="163"/>
      <c r="AU15" s="163"/>
      <c r="AV15" s="163"/>
      <c r="AW15" s="163"/>
      <c r="AX15" s="163"/>
      <c r="AY15" s="163"/>
      <c r="AZ15" s="163"/>
      <c r="BA15" s="163"/>
      <c r="BB15" s="163">
        <f t="shared" si="8"/>
        <v>0</v>
      </c>
      <c r="BC15" s="164" t="str">
        <f t="shared" si="9"/>
        <v/>
      </c>
      <c r="BD15" s="166">
        <f t="shared" si="10"/>
        <v>0</v>
      </c>
      <c r="BE15" s="164" t="str">
        <f t="shared" si="11"/>
        <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c r="E16" s="162"/>
      <c r="F16" s="162"/>
      <c r="G16" s="162"/>
      <c r="H16" s="162"/>
      <c r="I16" s="162"/>
      <c r="J16" s="162"/>
      <c r="K16" s="162"/>
      <c r="L16" s="162"/>
      <c r="M16" s="163"/>
      <c r="N16" s="163"/>
      <c r="O16" s="163"/>
      <c r="P16" s="163"/>
      <c r="Q16" s="163"/>
      <c r="R16" s="163"/>
      <c r="S16" s="163"/>
      <c r="T16" s="163"/>
      <c r="U16" s="163"/>
      <c r="V16" s="163"/>
      <c r="W16" s="163"/>
      <c r="X16" s="163"/>
      <c r="Y16" s="162">
        <f t="shared" si="1"/>
        <v>0</v>
      </c>
      <c r="Z16" s="164" t="str">
        <f t="shared" si="2"/>
        <v/>
      </c>
      <c r="AA16" s="165">
        <f t="shared" si="3"/>
        <v>0</v>
      </c>
      <c r="AB16" s="164" t="str">
        <f t="shared" si="4"/>
        <v/>
      </c>
      <c r="AC16" s="166">
        <f t="shared" si="5"/>
        <v>0</v>
      </c>
      <c r="AD16" s="164" t="str">
        <f t="shared" si="6"/>
        <v/>
      </c>
      <c r="AE16" s="160">
        <v>10.0</v>
      </c>
      <c r="AF16" s="161" t="str">
        <f t="shared" si="7"/>
        <v>Brianny  Caraballo Guzmán</v>
      </c>
      <c r="AG16" s="162"/>
      <c r="AH16" s="162"/>
      <c r="AI16" s="162"/>
      <c r="AJ16" s="162"/>
      <c r="AK16" s="162"/>
      <c r="AL16" s="162"/>
      <c r="AM16" s="162"/>
      <c r="AN16" s="163"/>
      <c r="AO16" s="163"/>
      <c r="AP16" s="163"/>
      <c r="AQ16" s="163"/>
      <c r="AR16" s="163"/>
      <c r="AS16" s="163"/>
      <c r="AT16" s="163"/>
      <c r="AU16" s="163"/>
      <c r="AV16" s="163"/>
      <c r="AW16" s="163"/>
      <c r="AX16" s="163"/>
      <c r="AY16" s="163"/>
      <c r="AZ16" s="163"/>
      <c r="BA16" s="163"/>
      <c r="BB16" s="163">
        <f t="shared" si="8"/>
        <v>0</v>
      </c>
      <c r="BC16" s="164" t="str">
        <f t="shared" si="9"/>
        <v/>
      </c>
      <c r="BD16" s="166">
        <f t="shared" si="10"/>
        <v>0</v>
      </c>
      <c r="BE16" s="164" t="str">
        <f t="shared" si="11"/>
        <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c r="E17" s="162"/>
      <c r="F17" s="162"/>
      <c r="G17" s="162"/>
      <c r="H17" s="162"/>
      <c r="I17" s="162"/>
      <c r="J17" s="162"/>
      <c r="K17" s="162"/>
      <c r="L17" s="162"/>
      <c r="M17" s="163"/>
      <c r="N17" s="163"/>
      <c r="O17" s="163"/>
      <c r="P17" s="163"/>
      <c r="Q17" s="163"/>
      <c r="R17" s="163"/>
      <c r="S17" s="163"/>
      <c r="T17" s="163"/>
      <c r="U17" s="163"/>
      <c r="V17" s="163"/>
      <c r="W17" s="163"/>
      <c r="X17" s="163"/>
      <c r="Y17" s="162">
        <f t="shared" si="1"/>
        <v>0</v>
      </c>
      <c r="Z17" s="164" t="str">
        <f t="shared" si="2"/>
        <v/>
      </c>
      <c r="AA17" s="165">
        <f t="shared" si="3"/>
        <v>0</v>
      </c>
      <c r="AB17" s="164" t="str">
        <f t="shared" si="4"/>
        <v/>
      </c>
      <c r="AC17" s="166">
        <f t="shared" si="5"/>
        <v>0</v>
      </c>
      <c r="AD17" s="164" t="str">
        <f t="shared" si="6"/>
        <v/>
      </c>
      <c r="AE17" s="160">
        <v>11.0</v>
      </c>
      <c r="AF17" s="161" t="str">
        <f t="shared" si="7"/>
        <v>Scarlet  Castillo</v>
      </c>
      <c r="AG17" s="162"/>
      <c r="AH17" s="162"/>
      <c r="AI17" s="162"/>
      <c r="AJ17" s="162"/>
      <c r="AK17" s="162"/>
      <c r="AL17" s="162"/>
      <c r="AM17" s="162"/>
      <c r="AN17" s="163"/>
      <c r="AO17" s="163"/>
      <c r="AP17" s="163"/>
      <c r="AQ17" s="163"/>
      <c r="AR17" s="163"/>
      <c r="AS17" s="163"/>
      <c r="AT17" s="163"/>
      <c r="AU17" s="163"/>
      <c r="AV17" s="163"/>
      <c r="AW17" s="163"/>
      <c r="AX17" s="163"/>
      <c r="AY17" s="163"/>
      <c r="AZ17" s="163"/>
      <c r="BA17" s="163"/>
      <c r="BB17" s="163">
        <f t="shared" si="8"/>
        <v>0</v>
      </c>
      <c r="BC17" s="164" t="str">
        <f t="shared" si="9"/>
        <v/>
      </c>
      <c r="BD17" s="166">
        <f t="shared" si="10"/>
        <v>0</v>
      </c>
      <c r="BE17" s="164" t="str">
        <f t="shared" si="11"/>
        <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c r="E18" s="162"/>
      <c r="F18" s="162"/>
      <c r="G18" s="163"/>
      <c r="H18" s="163"/>
      <c r="I18" s="163"/>
      <c r="J18" s="162"/>
      <c r="K18" s="162"/>
      <c r="L18" s="162"/>
      <c r="M18" s="163"/>
      <c r="N18" s="163"/>
      <c r="O18" s="163"/>
      <c r="P18" s="163"/>
      <c r="Q18" s="163"/>
      <c r="R18" s="163"/>
      <c r="S18" s="163"/>
      <c r="T18" s="163"/>
      <c r="U18" s="163"/>
      <c r="V18" s="163"/>
      <c r="W18" s="163"/>
      <c r="X18" s="163"/>
      <c r="Y18" s="162">
        <f t="shared" si="1"/>
        <v>0</v>
      </c>
      <c r="Z18" s="164" t="str">
        <f t="shared" si="2"/>
        <v/>
      </c>
      <c r="AA18" s="165">
        <f t="shared" si="3"/>
        <v>0</v>
      </c>
      <c r="AB18" s="164" t="str">
        <f t="shared" si="4"/>
        <v/>
      </c>
      <c r="AC18" s="166">
        <f t="shared" si="5"/>
        <v>0</v>
      </c>
      <c r="AD18" s="164" t="str">
        <f t="shared" si="6"/>
        <v/>
      </c>
      <c r="AE18" s="160">
        <v>12.0</v>
      </c>
      <c r="AF18" s="161" t="str">
        <f t="shared" si="7"/>
        <v>Yarselin  Cruz Peña</v>
      </c>
      <c r="AG18" s="163"/>
      <c r="AH18" s="162"/>
      <c r="AI18" s="162"/>
      <c r="AJ18" s="162"/>
      <c r="AK18" s="162"/>
      <c r="AL18" s="162"/>
      <c r="AM18" s="163"/>
      <c r="AN18" s="163"/>
      <c r="AO18" s="163"/>
      <c r="AP18" s="163"/>
      <c r="AQ18" s="163"/>
      <c r="AR18" s="163"/>
      <c r="AS18" s="163"/>
      <c r="AT18" s="163"/>
      <c r="AU18" s="163"/>
      <c r="AV18" s="163"/>
      <c r="AW18" s="163"/>
      <c r="AX18" s="163"/>
      <c r="AY18" s="163"/>
      <c r="AZ18" s="163"/>
      <c r="BA18" s="163"/>
      <c r="BB18" s="163">
        <f t="shared" si="8"/>
        <v>0</v>
      </c>
      <c r="BC18" s="164" t="str">
        <f t="shared" si="9"/>
        <v/>
      </c>
      <c r="BD18" s="166">
        <f t="shared" si="10"/>
        <v>0</v>
      </c>
      <c r="BE18" s="164" t="str">
        <f t="shared" si="11"/>
        <v/>
      </c>
      <c r="BF18" s="166">
        <f t="shared" si="12"/>
        <v>0</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c r="E19" s="162"/>
      <c r="F19" s="162"/>
      <c r="G19" s="162"/>
      <c r="H19" s="162"/>
      <c r="I19" s="162"/>
      <c r="J19" s="162"/>
      <c r="K19" s="162"/>
      <c r="L19" s="162"/>
      <c r="M19" s="163"/>
      <c r="N19" s="163"/>
      <c r="O19" s="163"/>
      <c r="P19" s="163"/>
      <c r="Q19" s="163"/>
      <c r="R19" s="163"/>
      <c r="S19" s="163"/>
      <c r="T19" s="163"/>
      <c r="U19" s="163"/>
      <c r="V19" s="163"/>
      <c r="W19" s="163"/>
      <c r="X19" s="163"/>
      <c r="Y19" s="162">
        <f t="shared" si="1"/>
        <v>0</v>
      </c>
      <c r="Z19" s="164" t="str">
        <f t="shared" si="2"/>
        <v/>
      </c>
      <c r="AA19" s="165">
        <f t="shared" si="3"/>
        <v>0</v>
      </c>
      <c r="AB19" s="164" t="str">
        <f t="shared" si="4"/>
        <v/>
      </c>
      <c r="AC19" s="166">
        <f t="shared" si="5"/>
        <v>0</v>
      </c>
      <c r="AD19" s="164" t="str">
        <f t="shared" si="6"/>
        <v/>
      </c>
      <c r="AE19" s="160">
        <v>13.0</v>
      </c>
      <c r="AF19" s="161" t="str">
        <f t="shared" si="7"/>
        <v>Fernando José Díaz Fernández</v>
      </c>
      <c r="AG19" s="162"/>
      <c r="AH19" s="162"/>
      <c r="AI19" s="162"/>
      <c r="AJ19" s="162"/>
      <c r="AK19" s="162"/>
      <c r="AL19" s="162"/>
      <c r="AM19" s="162"/>
      <c r="AN19" s="163"/>
      <c r="AO19" s="163"/>
      <c r="AP19" s="163"/>
      <c r="AQ19" s="163"/>
      <c r="AR19" s="163"/>
      <c r="AS19" s="163"/>
      <c r="AT19" s="163"/>
      <c r="AU19" s="163"/>
      <c r="AV19" s="163"/>
      <c r="AW19" s="163"/>
      <c r="AX19" s="163"/>
      <c r="AY19" s="163"/>
      <c r="AZ19" s="163"/>
      <c r="BA19" s="163"/>
      <c r="BB19" s="163">
        <f t="shared" si="8"/>
        <v>0</v>
      </c>
      <c r="BC19" s="164" t="str">
        <f t="shared" si="9"/>
        <v/>
      </c>
      <c r="BD19" s="166">
        <f t="shared" si="10"/>
        <v>0</v>
      </c>
      <c r="BE19" s="164" t="str">
        <f t="shared" si="11"/>
        <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c r="E20" s="162"/>
      <c r="F20" s="162"/>
      <c r="G20" s="162"/>
      <c r="H20" s="162"/>
      <c r="I20" s="162"/>
      <c r="J20" s="162"/>
      <c r="K20" s="162"/>
      <c r="L20" s="162"/>
      <c r="M20" s="163"/>
      <c r="N20" s="163"/>
      <c r="O20" s="163"/>
      <c r="P20" s="163"/>
      <c r="Q20" s="163"/>
      <c r="R20" s="163"/>
      <c r="S20" s="163"/>
      <c r="T20" s="163"/>
      <c r="U20" s="163"/>
      <c r="V20" s="163"/>
      <c r="W20" s="163"/>
      <c r="X20" s="163"/>
      <c r="Y20" s="162">
        <f t="shared" si="1"/>
        <v>0</v>
      </c>
      <c r="Z20" s="164" t="str">
        <f t="shared" si="2"/>
        <v/>
      </c>
      <c r="AA20" s="165">
        <f t="shared" si="3"/>
        <v>0</v>
      </c>
      <c r="AB20" s="164" t="str">
        <f t="shared" si="4"/>
        <v/>
      </c>
      <c r="AC20" s="166">
        <f t="shared" si="5"/>
        <v>0</v>
      </c>
      <c r="AD20" s="164" t="str">
        <f t="shared" si="6"/>
        <v/>
      </c>
      <c r="AE20" s="160">
        <v>14.0</v>
      </c>
      <c r="AF20" s="161" t="str">
        <f t="shared" si="7"/>
        <v>Scarlett  Espinal Estéves</v>
      </c>
      <c r="AG20" s="162"/>
      <c r="AH20" s="162"/>
      <c r="AI20" s="162"/>
      <c r="AJ20" s="162"/>
      <c r="AK20" s="162"/>
      <c r="AL20" s="162"/>
      <c r="AM20" s="162"/>
      <c r="AN20" s="163"/>
      <c r="AO20" s="163"/>
      <c r="AP20" s="163"/>
      <c r="AQ20" s="163"/>
      <c r="AR20" s="163"/>
      <c r="AS20" s="163"/>
      <c r="AT20" s="163"/>
      <c r="AU20" s="163"/>
      <c r="AV20" s="163"/>
      <c r="AW20" s="163"/>
      <c r="AX20" s="163"/>
      <c r="AY20" s="163"/>
      <c r="AZ20" s="163"/>
      <c r="BA20" s="163"/>
      <c r="BB20" s="163">
        <f t="shared" si="8"/>
        <v>0</v>
      </c>
      <c r="BC20" s="164" t="str">
        <f t="shared" si="9"/>
        <v/>
      </c>
      <c r="BD20" s="166">
        <f t="shared" si="10"/>
        <v>0</v>
      </c>
      <c r="BE20" s="164" t="str">
        <f t="shared" si="11"/>
        <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c r="E21" s="162"/>
      <c r="F21" s="162"/>
      <c r="G21" s="162"/>
      <c r="H21" s="162"/>
      <c r="I21" s="162"/>
      <c r="J21" s="162"/>
      <c r="K21" s="162"/>
      <c r="L21" s="162"/>
      <c r="M21" s="163"/>
      <c r="N21" s="163"/>
      <c r="O21" s="163"/>
      <c r="P21" s="163"/>
      <c r="Q21" s="163"/>
      <c r="R21" s="163"/>
      <c r="S21" s="163"/>
      <c r="T21" s="163"/>
      <c r="U21" s="163"/>
      <c r="V21" s="163"/>
      <c r="W21" s="163"/>
      <c r="X21" s="163"/>
      <c r="Y21" s="162">
        <f t="shared" si="1"/>
        <v>0</v>
      </c>
      <c r="Z21" s="164" t="str">
        <f t="shared" si="2"/>
        <v/>
      </c>
      <c r="AA21" s="165">
        <f t="shared" si="3"/>
        <v>0</v>
      </c>
      <c r="AB21" s="164" t="str">
        <f t="shared" si="4"/>
        <v/>
      </c>
      <c r="AC21" s="166">
        <f t="shared" si="5"/>
        <v>0</v>
      </c>
      <c r="AD21" s="164" t="str">
        <f t="shared" si="6"/>
        <v/>
      </c>
      <c r="AE21" s="160">
        <v>15.0</v>
      </c>
      <c r="AF21" s="161" t="str">
        <f t="shared" si="7"/>
        <v>José Manuel Estrella</v>
      </c>
      <c r="AG21" s="162"/>
      <c r="AH21" s="162"/>
      <c r="AI21" s="162"/>
      <c r="AJ21" s="162"/>
      <c r="AK21" s="162"/>
      <c r="AL21" s="162"/>
      <c r="AM21" s="162"/>
      <c r="AN21" s="163"/>
      <c r="AO21" s="163"/>
      <c r="AP21" s="163"/>
      <c r="AQ21" s="163"/>
      <c r="AR21" s="163"/>
      <c r="AS21" s="163"/>
      <c r="AT21" s="163"/>
      <c r="AU21" s="163"/>
      <c r="AV21" s="163"/>
      <c r="AW21" s="163"/>
      <c r="AX21" s="163"/>
      <c r="AY21" s="163"/>
      <c r="AZ21" s="163"/>
      <c r="BA21" s="163"/>
      <c r="BB21" s="163">
        <f t="shared" si="8"/>
        <v>0</v>
      </c>
      <c r="BC21" s="164" t="str">
        <f t="shared" si="9"/>
        <v/>
      </c>
      <c r="BD21" s="166">
        <f t="shared" si="10"/>
        <v>0</v>
      </c>
      <c r="BE21" s="164" t="str">
        <f t="shared" si="11"/>
        <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c r="E22" s="162"/>
      <c r="F22" s="162"/>
      <c r="G22" s="162"/>
      <c r="H22" s="162"/>
      <c r="I22" s="162"/>
      <c r="J22" s="162"/>
      <c r="K22" s="162"/>
      <c r="L22" s="162"/>
      <c r="M22" s="163"/>
      <c r="N22" s="163"/>
      <c r="O22" s="163"/>
      <c r="P22" s="163"/>
      <c r="Q22" s="163"/>
      <c r="R22" s="163"/>
      <c r="S22" s="163"/>
      <c r="T22" s="163"/>
      <c r="U22" s="163"/>
      <c r="V22" s="163"/>
      <c r="W22" s="163"/>
      <c r="X22" s="163"/>
      <c r="Y22" s="162">
        <f t="shared" si="1"/>
        <v>0</v>
      </c>
      <c r="Z22" s="164" t="str">
        <f t="shared" si="2"/>
        <v/>
      </c>
      <c r="AA22" s="165">
        <f t="shared" si="3"/>
        <v>0</v>
      </c>
      <c r="AB22" s="164" t="str">
        <f t="shared" si="4"/>
        <v/>
      </c>
      <c r="AC22" s="166">
        <f t="shared" si="5"/>
        <v>0</v>
      </c>
      <c r="AD22" s="164" t="str">
        <f t="shared" si="6"/>
        <v/>
      </c>
      <c r="AE22" s="160">
        <v>16.0</v>
      </c>
      <c r="AF22" s="161" t="str">
        <f t="shared" si="7"/>
        <v>Misael Starberk Ferreras Pérez</v>
      </c>
      <c r="AG22" s="162"/>
      <c r="AH22" s="162"/>
      <c r="AI22" s="162"/>
      <c r="AJ22" s="162"/>
      <c r="AK22" s="162"/>
      <c r="AL22" s="162"/>
      <c r="AM22" s="162"/>
      <c r="AN22" s="163"/>
      <c r="AO22" s="163"/>
      <c r="AP22" s="163"/>
      <c r="AQ22" s="163"/>
      <c r="AR22" s="163"/>
      <c r="AS22" s="163"/>
      <c r="AT22" s="163"/>
      <c r="AU22" s="163"/>
      <c r="AV22" s="163"/>
      <c r="AW22" s="163"/>
      <c r="AX22" s="163"/>
      <c r="AY22" s="163"/>
      <c r="AZ22" s="163"/>
      <c r="BA22" s="163"/>
      <c r="BB22" s="163">
        <f t="shared" si="8"/>
        <v>0</v>
      </c>
      <c r="BC22" s="164" t="str">
        <f t="shared" si="9"/>
        <v/>
      </c>
      <c r="BD22" s="166">
        <f t="shared" si="10"/>
        <v>0</v>
      </c>
      <c r="BE22" s="164" t="str">
        <f t="shared" si="11"/>
        <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c r="E23" s="162"/>
      <c r="F23" s="162"/>
      <c r="G23" s="162"/>
      <c r="H23" s="162"/>
      <c r="I23" s="162"/>
      <c r="J23" s="162"/>
      <c r="K23" s="162"/>
      <c r="L23" s="162"/>
      <c r="M23" s="163"/>
      <c r="N23" s="163"/>
      <c r="O23" s="163"/>
      <c r="P23" s="163"/>
      <c r="Q23" s="163"/>
      <c r="R23" s="163"/>
      <c r="S23" s="163"/>
      <c r="T23" s="163"/>
      <c r="U23" s="163"/>
      <c r="V23" s="163"/>
      <c r="W23" s="163"/>
      <c r="X23" s="163"/>
      <c r="Y23" s="162">
        <f t="shared" si="1"/>
        <v>0</v>
      </c>
      <c r="Z23" s="164" t="str">
        <f t="shared" si="2"/>
        <v/>
      </c>
      <c r="AA23" s="165">
        <f t="shared" si="3"/>
        <v>0</v>
      </c>
      <c r="AB23" s="164" t="str">
        <f t="shared" si="4"/>
        <v/>
      </c>
      <c r="AC23" s="166">
        <f t="shared" si="5"/>
        <v>0</v>
      </c>
      <c r="AD23" s="164" t="str">
        <f t="shared" si="6"/>
        <v/>
      </c>
      <c r="AE23" s="160">
        <v>17.0</v>
      </c>
      <c r="AF23" s="161" t="str">
        <f t="shared" si="7"/>
        <v>Ruth Esther Fernández Rodríguez</v>
      </c>
      <c r="AG23" s="162"/>
      <c r="AH23" s="162"/>
      <c r="AI23" s="162"/>
      <c r="AJ23" s="162"/>
      <c r="AK23" s="162"/>
      <c r="AL23" s="162"/>
      <c r="AM23" s="162"/>
      <c r="AN23" s="163"/>
      <c r="AO23" s="163"/>
      <c r="AP23" s="163"/>
      <c r="AQ23" s="163"/>
      <c r="AR23" s="163"/>
      <c r="AS23" s="163"/>
      <c r="AT23" s="163"/>
      <c r="AU23" s="163"/>
      <c r="AV23" s="163"/>
      <c r="AW23" s="163"/>
      <c r="AX23" s="163"/>
      <c r="AY23" s="163"/>
      <c r="AZ23" s="163"/>
      <c r="BA23" s="163"/>
      <c r="BB23" s="163">
        <f t="shared" si="8"/>
        <v>0</v>
      </c>
      <c r="BC23" s="164" t="str">
        <f t="shared" si="9"/>
        <v/>
      </c>
      <c r="BD23" s="166">
        <f t="shared" si="10"/>
        <v>0</v>
      </c>
      <c r="BE23" s="164" t="str">
        <f t="shared" si="11"/>
        <v/>
      </c>
      <c r="BF23" s="166">
        <f t="shared" si="12"/>
        <v>0</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c r="E24" s="162"/>
      <c r="F24" s="162"/>
      <c r="G24" s="162"/>
      <c r="H24" s="162"/>
      <c r="I24" s="162"/>
      <c r="J24" s="162"/>
      <c r="K24" s="162"/>
      <c r="L24" s="162"/>
      <c r="M24" s="163"/>
      <c r="N24" s="163"/>
      <c r="O24" s="163"/>
      <c r="P24" s="163"/>
      <c r="Q24" s="163"/>
      <c r="R24" s="163"/>
      <c r="S24" s="163"/>
      <c r="T24" s="163"/>
      <c r="U24" s="163"/>
      <c r="V24" s="163"/>
      <c r="W24" s="163"/>
      <c r="X24" s="163"/>
      <c r="Y24" s="162">
        <f t="shared" si="1"/>
        <v>0</v>
      </c>
      <c r="Z24" s="164" t="str">
        <f t="shared" si="2"/>
        <v/>
      </c>
      <c r="AA24" s="165">
        <f t="shared" si="3"/>
        <v>0</v>
      </c>
      <c r="AB24" s="164" t="str">
        <f t="shared" si="4"/>
        <v/>
      </c>
      <c r="AC24" s="166">
        <f t="shared" si="5"/>
        <v>0</v>
      </c>
      <c r="AD24" s="164" t="str">
        <f t="shared" si="6"/>
        <v/>
      </c>
      <c r="AE24" s="160">
        <v>18.0</v>
      </c>
      <c r="AF24" s="161" t="str">
        <f t="shared" si="7"/>
        <v>Discairy  Filpo Estrella</v>
      </c>
      <c r="AG24" s="162"/>
      <c r="AH24" s="162"/>
      <c r="AI24" s="162"/>
      <c r="AJ24" s="162"/>
      <c r="AK24" s="162"/>
      <c r="AL24" s="162"/>
      <c r="AM24" s="162"/>
      <c r="AN24" s="163"/>
      <c r="AO24" s="163"/>
      <c r="AP24" s="163"/>
      <c r="AQ24" s="163"/>
      <c r="AR24" s="163"/>
      <c r="AS24" s="163"/>
      <c r="AT24" s="163"/>
      <c r="AU24" s="163"/>
      <c r="AV24" s="163"/>
      <c r="AW24" s="163"/>
      <c r="AX24" s="163"/>
      <c r="AY24" s="163"/>
      <c r="AZ24" s="163"/>
      <c r="BA24" s="163"/>
      <c r="BB24" s="163">
        <f t="shared" si="8"/>
        <v>0</v>
      </c>
      <c r="BC24" s="164" t="str">
        <f t="shared" si="9"/>
        <v/>
      </c>
      <c r="BD24" s="166">
        <f t="shared" si="10"/>
        <v>0</v>
      </c>
      <c r="BE24" s="164" t="str">
        <f t="shared" si="11"/>
        <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c r="E25" s="162"/>
      <c r="F25" s="162"/>
      <c r="G25" s="162"/>
      <c r="H25" s="162"/>
      <c r="I25" s="162"/>
      <c r="J25" s="162"/>
      <c r="K25" s="162"/>
      <c r="L25" s="162"/>
      <c r="M25" s="163"/>
      <c r="N25" s="163"/>
      <c r="O25" s="163"/>
      <c r="P25" s="163"/>
      <c r="Q25" s="163"/>
      <c r="R25" s="163"/>
      <c r="S25" s="163"/>
      <c r="T25" s="163"/>
      <c r="U25" s="163"/>
      <c r="V25" s="163"/>
      <c r="W25" s="163"/>
      <c r="X25" s="163"/>
      <c r="Y25" s="162">
        <f t="shared" si="1"/>
        <v>0</v>
      </c>
      <c r="Z25" s="164" t="str">
        <f t="shared" si="2"/>
        <v/>
      </c>
      <c r="AA25" s="165">
        <f t="shared" si="3"/>
        <v>0</v>
      </c>
      <c r="AB25" s="164" t="str">
        <f t="shared" si="4"/>
        <v/>
      </c>
      <c r="AC25" s="166">
        <f t="shared" si="5"/>
        <v>0</v>
      </c>
      <c r="AD25" s="164" t="str">
        <f t="shared" si="6"/>
        <v/>
      </c>
      <c r="AE25" s="160">
        <v>19.0</v>
      </c>
      <c r="AF25" s="161" t="str">
        <f t="shared" si="7"/>
        <v>Alexis Enmanuel Gil  Sánchez</v>
      </c>
      <c r="AG25" s="162"/>
      <c r="AH25" s="162"/>
      <c r="AI25" s="162"/>
      <c r="AJ25" s="162"/>
      <c r="AK25" s="162"/>
      <c r="AL25" s="162"/>
      <c r="AM25" s="162"/>
      <c r="AN25" s="163"/>
      <c r="AO25" s="163"/>
      <c r="AP25" s="163"/>
      <c r="AQ25" s="163"/>
      <c r="AR25" s="163"/>
      <c r="AS25" s="163"/>
      <c r="AT25" s="163"/>
      <c r="AU25" s="163"/>
      <c r="AV25" s="163"/>
      <c r="AW25" s="163"/>
      <c r="AX25" s="163"/>
      <c r="AY25" s="163"/>
      <c r="AZ25" s="163"/>
      <c r="BA25" s="163"/>
      <c r="BB25" s="163">
        <f t="shared" si="8"/>
        <v>0</v>
      </c>
      <c r="BC25" s="164" t="str">
        <f t="shared" si="9"/>
        <v/>
      </c>
      <c r="BD25" s="166">
        <f t="shared" si="10"/>
        <v>0</v>
      </c>
      <c r="BE25" s="164" t="str">
        <f t="shared" si="11"/>
        <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c r="E26" s="162"/>
      <c r="F26" s="162"/>
      <c r="G26" s="162"/>
      <c r="H26" s="162"/>
      <c r="I26" s="162"/>
      <c r="J26" s="162"/>
      <c r="K26" s="162"/>
      <c r="L26" s="162"/>
      <c r="M26" s="163"/>
      <c r="N26" s="163"/>
      <c r="O26" s="163"/>
      <c r="P26" s="163"/>
      <c r="Q26" s="163"/>
      <c r="R26" s="163"/>
      <c r="S26" s="163"/>
      <c r="T26" s="163"/>
      <c r="U26" s="163"/>
      <c r="V26" s="163"/>
      <c r="W26" s="163"/>
      <c r="X26" s="163"/>
      <c r="Y26" s="162">
        <f t="shared" si="1"/>
        <v>0</v>
      </c>
      <c r="Z26" s="164" t="str">
        <f t="shared" si="2"/>
        <v/>
      </c>
      <c r="AA26" s="165">
        <f t="shared" si="3"/>
        <v>0</v>
      </c>
      <c r="AB26" s="164" t="str">
        <f t="shared" si="4"/>
        <v/>
      </c>
      <c r="AC26" s="166">
        <f t="shared" si="5"/>
        <v>0</v>
      </c>
      <c r="AD26" s="164" t="str">
        <f t="shared" si="6"/>
        <v/>
      </c>
      <c r="AE26" s="160">
        <v>20.0</v>
      </c>
      <c r="AF26" s="161" t="str">
        <f t="shared" si="7"/>
        <v>Ayendy Jesús Guzmán</v>
      </c>
      <c r="AG26" s="162"/>
      <c r="AH26" s="162"/>
      <c r="AI26" s="162"/>
      <c r="AJ26" s="162"/>
      <c r="AK26" s="162"/>
      <c r="AL26" s="162"/>
      <c r="AM26" s="162"/>
      <c r="AN26" s="163"/>
      <c r="AO26" s="163"/>
      <c r="AP26" s="163"/>
      <c r="AQ26" s="163"/>
      <c r="AR26" s="163"/>
      <c r="AS26" s="163"/>
      <c r="AT26" s="163"/>
      <c r="AU26" s="163"/>
      <c r="AV26" s="163"/>
      <c r="AW26" s="163"/>
      <c r="AX26" s="163"/>
      <c r="AY26" s="163"/>
      <c r="AZ26" s="163"/>
      <c r="BA26" s="163"/>
      <c r="BB26" s="163">
        <f t="shared" si="8"/>
        <v>0</v>
      </c>
      <c r="BC26" s="164" t="str">
        <f t="shared" si="9"/>
        <v/>
      </c>
      <c r="BD26" s="166">
        <f t="shared" si="10"/>
        <v>0</v>
      </c>
      <c r="BE26" s="164" t="str">
        <f t="shared" si="11"/>
        <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c r="E27" s="162"/>
      <c r="F27" s="162"/>
      <c r="G27" s="162"/>
      <c r="H27" s="162"/>
      <c r="I27" s="162"/>
      <c r="J27" s="162"/>
      <c r="K27" s="162"/>
      <c r="L27" s="162"/>
      <c r="M27" s="163"/>
      <c r="N27" s="163"/>
      <c r="O27" s="163"/>
      <c r="P27" s="163"/>
      <c r="Q27" s="163"/>
      <c r="R27" s="163"/>
      <c r="S27" s="163"/>
      <c r="T27" s="163"/>
      <c r="U27" s="163"/>
      <c r="V27" s="163"/>
      <c r="W27" s="163"/>
      <c r="X27" s="163"/>
      <c r="Y27" s="162">
        <f t="shared" si="1"/>
        <v>0</v>
      </c>
      <c r="Z27" s="164" t="str">
        <f t="shared" si="2"/>
        <v/>
      </c>
      <c r="AA27" s="165">
        <f t="shared" si="3"/>
        <v>0</v>
      </c>
      <c r="AB27" s="164" t="str">
        <f t="shared" si="4"/>
        <v/>
      </c>
      <c r="AC27" s="166">
        <f t="shared" si="5"/>
        <v>0</v>
      </c>
      <c r="AD27" s="164" t="str">
        <f t="shared" si="6"/>
        <v/>
      </c>
      <c r="AE27" s="160">
        <v>21.0</v>
      </c>
      <c r="AF27" s="161" t="str">
        <f t="shared" si="7"/>
        <v>Yassir  Hernández Disla</v>
      </c>
      <c r="AG27" s="162"/>
      <c r="AH27" s="162"/>
      <c r="AI27" s="162"/>
      <c r="AJ27" s="162"/>
      <c r="AK27" s="162"/>
      <c r="AL27" s="162"/>
      <c r="AM27" s="162"/>
      <c r="AN27" s="163"/>
      <c r="AO27" s="163"/>
      <c r="AP27" s="163"/>
      <c r="AQ27" s="163"/>
      <c r="AR27" s="163"/>
      <c r="AS27" s="163"/>
      <c r="AT27" s="163"/>
      <c r="AU27" s="163"/>
      <c r="AV27" s="163"/>
      <c r="AW27" s="163"/>
      <c r="AX27" s="163"/>
      <c r="AY27" s="163"/>
      <c r="AZ27" s="163"/>
      <c r="BA27" s="163"/>
      <c r="BB27" s="163">
        <f t="shared" si="8"/>
        <v>0</v>
      </c>
      <c r="BC27" s="164" t="str">
        <f t="shared" si="9"/>
        <v/>
      </c>
      <c r="BD27" s="166">
        <f t="shared" si="10"/>
        <v>0</v>
      </c>
      <c r="BE27" s="164" t="str">
        <f t="shared" si="11"/>
        <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c r="E28" s="162"/>
      <c r="F28" s="162"/>
      <c r="G28" s="162"/>
      <c r="H28" s="162"/>
      <c r="I28" s="162"/>
      <c r="J28" s="162"/>
      <c r="K28" s="162"/>
      <c r="L28" s="162"/>
      <c r="M28" s="163"/>
      <c r="N28" s="163"/>
      <c r="O28" s="163"/>
      <c r="P28" s="163"/>
      <c r="Q28" s="163"/>
      <c r="R28" s="163"/>
      <c r="S28" s="163"/>
      <c r="T28" s="163"/>
      <c r="U28" s="163"/>
      <c r="V28" s="163"/>
      <c r="W28" s="163"/>
      <c r="X28" s="163"/>
      <c r="Y28" s="162">
        <f t="shared" si="1"/>
        <v>0</v>
      </c>
      <c r="Z28" s="164" t="str">
        <f t="shared" si="2"/>
        <v/>
      </c>
      <c r="AA28" s="165">
        <f t="shared" si="3"/>
        <v>0</v>
      </c>
      <c r="AB28" s="164" t="str">
        <f t="shared" si="4"/>
        <v/>
      </c>
      <c r="AC28" s="166">
        <f t="shared" si="5"/>
        <v>0</v>
      </c>
      <c r="AD28" s="164" t="str">
        <f t="shared" si="6"/>
        <v/>
      </c>
      <c r="AE28" s="160">
        <v>22.0</v>
      </c>
      <c r="AF28" s="161" t="str">
        <f t="shared" si="7"/>
        <v>Yadiel  Jiménez Betances</v>
      </c>
      <c r="AG28" s="162"/>
      <c r="AH28" s="162"/>
      <c r="AI28" s="162"/>
      <c r="AJ28" s="162"/>
      <c r="AK28" s="162"/>
      <c r="AL28" s="162"/>
      <c r="AM28" s="162"/>
      <c r="AN28" s="163"/>
      <c r="AO28" s="163"/>
      <c r="AP28" s="163"/>
      <c r="AQ28" s="163"/>
      <c r="AR28" s="163"/>
      <c r="AS28" s="163"/>
      <c r="AT28" s="163"/>
      <c r="AU28" s="163"/>
      <c r="AV28" s="163"/>
      <c r="AW28" s="163"/>
      <c r="AX28" s="163"/>
      <c r="AY28" s="163"/>
      <c r="AZ28" s="163"/>
      <c r="BA28" s="163"/>
      <c r="BB28" s="163">
        <f t="shared" si="8"/>
        <v>0</v>
      </c>
      <c r="BC28" s="164" t="str">
        <f t="shared" si="9"/>
        <v/>
      </c>
      <c r="BD28" s="166">
        <f t="shared" si="10"/>
        <v>0</v>
      </c>
      <c r="BE28" s="164" t="str">
        <f t="shared" si="11"/>
        <v/>
      </c>
      <c r="BF28" s="166">
        <f t="shared" si="12"/>
        <v>0</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c r="E29" s="162"/>
      <c r="F29" s="162"/>
      <c r="G29" s="162"/>
      <c r="H29" s="162"/>
      <c r="I29" s="162"/>
      <c r="J29" s="162"/>
      <c r="K29" s="162"/>
      <c r="L29" s="162"/>
      <c r="M29" s="163"/>
      <c r="N29" s="163"/>
      <c r="O29" s="163"/>
      <c r="P29" s="163"/>
      <c r="Q29" s="163"/>
      <c r="R29" s="163"/>
      <c r="S29" s="163"/>
      <c r="T29" s="163"/>
      <c r="U29" s="163"/>
      <c r="V29" s="163"/>
      <c r="W29" s="163"/>
      <c r="X29" s="163"/>
      <c r="Y29" s="162">
        <f t="shared" si="1"/>
        <v>0</v>
      </c>
      <c r="Z29" s="164" t="str">
        <f t="shared" si="2"/>
        <v/>
      </c>
      <c r="AA29" s="165">
        <f t="shared" si="3"/>
        <v>0</v>
      </c>
      <c r="AB29" s="164" t="str">
        <f t="shared" si="4"/>
        <v/>
      </c>
      <c r="AC29" s="166">
        <f t="shared" si="5"/>
        <v>0</v>
      </c>
      <c r="AD29" s="164" t="str">
        <f t="shared" si="6"/>
        <v/>
      </c>
      <c r="AE29" s="160">
        <v>23.0</v>
      </c>
      <c r="AF29" s="161" t="str">
        <f t="shared" si="7"/>
        <v>Yamel  Mella Aquino</v>
      </c>
      <c r="AG29" s="162"/>
      <c r="AH29" s="162"/>
      <c r="AI29" s="162"/>
      <c r="AJ29" s="162"/>
      <c r="AK29" s="162"/>
      <c r="AL29" s="162"/>
      <c r="AM29" s="162"/>
      <c r="AN29" s="163"/>
      <c r="AO29" s="163"/>
      <c r="AP29" s="163"/>
      <c r="AQ29" s="163"/>
      <c r="AR29" s="163"/>
      <c r="AS29" s="163"/>
      <c r="AT29" s="163"/>
      <c r="AU29" s="163"/>
      <c r="AV29" s="163"/>
      <c r="AW29" s="163"/>
      <c r="AX29" s="163"/>
      <c r="AY29" s="163"/>
      <c r="AZ29" s="163"/>
      <c r="BA29" s="163"/>
      <c r="BB29" s="163">
        <f t="shared" si="8"/>
        <v>0</v>
      </c>
      <c r="BC29" s="164" t="str">
        <f t="shared" si="9"/>
        <v/>
      </c>
      <c r="BD29" s="166">
        <f t="shared" si="10"/>
        <v>0</v>
      </c>
      <c r="BE29" s="164" t="str">
        <f t="shared" si="11"/>
        <v/>
      </c>
      <c r="BF29" s="166">
        <f t="shared" si="12"/>
        <v>0</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c r="E30" s="162"/>
      <c r="F30" s="162"/>
      <c r="G30" s="162"/>
      <c r="H30" s="162"/>
      <c r="I30" s="162"/>
      <c r="J30" s="162"/>
      <c r="K30" s="163"/>
      <c r="L30" s="163"/>
      <c r="M30" s="163"/>
      <c r="N30" s="163"/>
      <c r="O30" s="163"/>
      <c r="P30" s="163"/>
      <c r="Q30" s="163"/>
      <c r="R30" s="163"/>
      <c r="S30" s="163"/>
      <c r="T30" s="163"/>
      <c r="U30" s="163"/>
      <c r="V30" s="163"/>
      <c r="W30" s="163"/>
      <c r="X30" s="163"/>
      <c r="Y30" s="162">
        <f t="shared" si="1"/>
        <v>0</v>
      </c>
      <c r="Z30" s="164" t="str">
        <f t="shared" si="2"/>
        <v/>
      </c>
      <c r="AA30" s="165">
        <f t="shared" si="3"/>
        <v>0</v>
      </c>
      <c r="AB30" s="164" t="str">
        <f t="shared" si="4"/>
        <v/>
      </c>
      <c r="AC30" s="166">
        <f t="shared" si="5"/>
        <v>0</v>
      </c>
      <c r="AD30" s="164" t="str">
        <f t="shared" si="6"/>
        <v/>
      </c>
      <c r="AE30" s="160">
        <v>24.0</v>
      </c>
      <c r="AF30" s="161" t="str">
        <f t="shared" si="7"/>
        <v>Sariely Del Carmen Mena Chávez</v>
      </c>
      <c r="AG30" s="162"/>
      <c r="AH30" s="162"/>
      <c r="AI30" s="162"/>
      <c r="AJ30" s="162"/>
      <c r="AK30" s="162"/>
      <c r="AL30" s="162"/>
      <c r="AM30" s="162"/>
      <c r="AN30" s="163"/>
      <c r="AO30" s="163"/>
      <c r="AP30" s="163"/>
      <c r="AQ30" s="163"/>
      <c r="AR30" s="163"/>
      <c r="AS30" s="163"/>
      <c r="AT30" s="163"/>
      <c r="AU30" s="163"/>
      <c r="AV30" s="163"/>
      <c r="AW30" s="163"/>
      <c r="AX30" s="163"/>
      <c r="AY30" s="163"/>
      <c r="AZ30" s="163"/>
      <c r="BA30" s="163"/>
      <c r="BB30" s="163">
        <f t="shared" si="8"/>
        <v>0</v>
      </c>
      <c r="BC30" s="164" t="str">
        <f t="shared" si="9"/>
        <v/>
      </c>
      <c r="BD30" s="166">
        <f t="shared" si="10"/>
        <v>0</v>
      </c>
      <c r="BE30" s="164" t="str">
        <f t="shared" si="11"/>
        <v/>
      </c>
      <c r="BF30" s="166">
        <f t="shared" si="12"/>
        <v>0</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c r="E31" s="162"/>
      <c r="F31" s="162"/>
      <c r="G31" s="162"/>
      <c r="H31" s="162"/>
      <c r="I31" s="162"/>
      <c r="J31" s="162"/>
      <c r="K31" s="162"/>
      <c r="L31" s="162"/>
      <c r="M31" s="163"/>
      <c r="N31" s="163"/>
      <c r="O31" s="163"/>
      <c r="P31" s="163"/>
      <c r="Q31" s="163"/>
      <c r="R31" s="163"/>
      <c r="S31" s="163"/>
      <c r="T31" s="163"/>
      <c r="U31" s="163"/>
      <c r="V31" s="163"/>
      <c r="W31" s="163"/>
      <c r="X31" s="163"/>
      <c r="Y31" s="162">
        <f t="shared" si="1"/>
        <v>0</v>
      </c>
      <c r="Z31" s="164" t="str">
        <f t="shared" si="2"/>
        <v/>
      </c>
      <c r="AA31" s="165">
        <f t="shared" si="3"/>
        <v>0</v>
      </c>
      <c r="AB31" s="164" t="str">
        <f t="shared" si="4"/>
        <v/>
      </c>
      <c r="AC31" s="166">
        <f t="shared" si="5"/>
        <v>0</v>
      </c>
      <c r="AD31" s="164" t="str">
        <f t="shared" si="6"/>
        <v/>
      </c>
      <c r="AE31" s="160">
        <v>25.0</v>
      </c>
      <c r="AF31" s="161" t="str">
        <f t="shared" si="7"/>
        <v>David Carmelo Navas Fernández</v>
      </c>
      <c r="AG31" s="162"/>
      <c r="AH31" s="162"/>
      <c r="AI31" s="162"/>
      <c r="AJ31" s="162"/>
      <c r="AK31" s="162"/>
      <c r="AL31" s="162"/>
      <c r="AM31" s="162"/>
      <c r="AN31" s="163"/>
      <c r="AO31" s="163"/>
      <c r="AP31" s="163"/>
      <c r="AQ31" s="163"/>
      <c r="AR31" s="163"/>
      <c r="AS31" s="163"/>
      <c r="AT31" s="163"/>
      <c r="AU31" s="163"/>
      <c r="AV31" s="163"/>
      <c r="AW31" s="163"/>
      <c r="AX31" s="163"/>
      <c r="AY31" s="163"/>
      <c r="AZ31" s="163"/>
      <c r="BA31" s="163"/>
      <c r="BB31" s="163">
        <f t="shared" si="8"/>
        <v>0</v>
      </c>
      <c r="BC31" s="164" t="str">
        <f t="shared" si="9"/>
        <v/>
      </c>
      <c r="BD31" s="166">
        <f t="shared" si="10"/>
        <v>0</v>
      </c>
      <c r="BE31" s="164" t="str">
        <f t="shared" si="11"/>
        <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c r="E32" s="162"/>
      <c r="F32" s="162"/>
      <c r="G32" s="162"/>
      <c r="H32" s="162"/>
      <c r="I32" s="162"/>
      <c r="J32" s="162"/>
      <c r="K32" s="162"/>
      <c r="L32" s="162"/>
      <c r="M32" s="163"/>
      <c r="N32" s="163"/>
      <c r="O32" s="163"/>
      <c r="P32" s="163"/>
      <c r="Q32" s="163"/>
      <c r="R32" s="163"/>
      <c r="S32" s="163"/>
      <c r="T32" s="163"/>
      <c r="U32" s="163"/>
      <c r="V32" s="163"/>
      <c r="W32" s="163"/>
      <c r="X32" s="163"/>
      <c r="Y32" s="162">
        <f t="shared" si="1"/>
        <v>0</v>
      </c>
      <c r="Z32" s="164" t="str">
        <f t="shared" si="2"/>
        <v/>
      </c>
      <c r="AA32" s="165">
        <f t="shared" si="3"/>
        <v>0</v>
      </c>
      <c r="AB32" s="164" t="str">
        <f t="shared" si="4"/>
        <v/>
      </c>
      <c r="AC32" s="166">
        <f t="shared" si="5"/>
        <v>0</v>
      </c>
      <c r="AD32" s="164" t="str">
        <f t="shared" si="6"/>
        <v/>
      </c>
      <c r="AE32" s="160">
        <v>26.0</v>
      </c>
      <c r="AF32" s="161" t="str">
        <f t="shared" si="7"/>
        <v>Andriw Jelier Ortiz Rodríguez</v>
      </c>
      <c r="AG32" s="162"/>
      <c r="AH32" s="162"/>
      <c r="AI32" s="162"/>
      <c r="AJ32" s="162"/>
      <c r="AK32" s="162"/>
      <c r="AL32" s="162"/>
      <c r="AM32" s="162"/>
      <c r="AN32" s="163"/>
      <c r="AO32" s="163"/>
      <c r="AP32" s="163"/>
      <c r="AQ32" s="163"/>
      <c r="AR32" s="163"/>
      <c r="AS32" s="163"/>
      <c r="AT32" s="163"/>
      <c r="AU32" s="163"/>
      <c r="AV32" s="163"/>
      <c r="AW32" s="163"/>
      <c r="AX32" s="163"/>
      <c r="AY32" s="163"/>
      <c r="AZ32" s="163"/>
      <c r="BA32" s="163"/>
      <c r="BB32" s="163">
        <f t="shared" si="8"/>
        <v>0</v>
      </c>
      <c r="BC32" s="164" t="str">
        <f t="shared" si="9"/>
        <v/>
      </c>
      <c r="BD32" s="166">
        <f t="shared" si="10"/>
        <v>0</v>
      </c>
      <c r="BE32" s="164" t="str">
        <f t="shared" si="11"/>
        <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c r="E33" s="162"/>
      <c r="F33" s="162"/>
      <c r="G33" s="162"/>
      <c r="H33" s="162"/>
      <c r="I33" s="162"/>
      <c r="J33" s="162"/>
      <c r="K33" s="162"/>
      <c r="L33" s="162"/>
      <c r="M33" s="163"/>
      <c r="N33" s="163"/>
      <c r="O33" s="163"/>
      <c r="P33" s="163"/>
      <c r="Q33" s="163"/>
      <c r="R33" s="163"/>
      <c r="S33" s="163"/>
      <c r="T33" s="163"/>
      <c r="U33" s="163"/>
      <c r="V33" s="163"/>
      <c r="W33" s="163"/>
      <c r="X33" s="163"/>
      <c r="Y33" s="162">
        <f t="shared" si="1"/>
        <v>0</v>
      </c>
      <c r="Z33" s="164" t="str">
        <f t="shared" si="2"/>
        <v/>
      </c>
      <c r="AA33" s="165">
        <f t="shared" si="3"/>
        <v>0</v>
      </c>
      <c r="AB33" s="164" t="str">
        <f t="shared" si="4"/>
        <v/>
      </c>
      <c r="AC33" s="166">
        <f t="shared" si="5"/>
        <v>0</v>
      </c>
      <c r="AD33" s="164" t="str">
        <f t="shared" si="6"/>
        <v/>
      </c>
      <c r="AE33" s="160">
        <v>27.0</v>
      </c>
      <c r="AF33" s="161" t="str">
        <f t="shared" si="7"/>
        <v>Dashley Nicole Peña García</v>
      </c>
      <c r="AG33" s="162"/>
      <c r="AH33" s="162"/>
      <c r="AI33" s="162"/>
      <c r="AJ33" s="162"/>
      <c r="AK33" s="162"/>
      <c r="AL33" s="162"/>
      <c r="AM33" s="162"/>
      <c r="AN33" s="163"/>
      <c r="AO33" s="163"/>
      <c r="AP33" s="163"/>
      <c r="AQ33" s="163"/>
      <c r="AR33" s="163"/>
      <c r="AS33" s="163"/>
      <c r="AT33" s="163"/>
      <c r="AU33" s="163"/>
      <c r="AV33" s="163"/>
      <c r="AW33" s="163"/>
      <c r="AX33" s="163"/>
      <c r="AY33" s="163"/>
      <c r="AZ33" s="163"/>
      <c r="BA33" s="163"/>
      <c r="BB33" s="163">
        <f t="shared" si="8"/>
        <v>0</v>
      </c>
      <c r="BC33" s="164" t="str">
        <f t="shared" si="9"/>
        <v/>
      </c>
      <c r="BD33" s="166">
        <f t="shared" si="10"/>
        <v>0</v>
      </c>
      <c r="BE33" s="164" t="str">
        <f t="shared" si="11"/>
        <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c r="E34" s="162"/>
      <c r="F34" s="162"/>
      <c r="G34" s="162"/>
      <c r="H34" s="162"/>
      <c r="I34" s="162"/>
      <c r="J34" s="162"/>
      <c r="K34" s="162"/>
      <c r="L34" s="162"/>
      <c r="M34" s="163"/>
      <c r="N34" s="163"/>
      <c r="O34" s="163"/>
      <c r="P34" s="163"/>
      <c r="Q34" s="163"/>
      <c r="R34" s="163"/>
      <c r="S34" s="163"/>
      <c r="T34" s="163"/>
      <c r="U34" s="163"/>
      <c r="V34" s="163"/>
      <c r="W34" s="163"/>
      <c r="X34" s="163"/>
      <c r="Y34" s="162">
        <f t="shared" si="1"/>
        <v>0</v>
      </c>
      <c r="Z34" s="164" t="str">
        <f t="shared" si="2"/>
        <v/>
      </c>
      <c r="AA34" s="165">
        <f t="shared" si="3"/>
        <v>0</v>
      </c>
      <c r="AB34" s="164" t="str">
        <f t="shared" si="4"/>
        <v/>
      </c>
      <c r="AC34" s="166">
        <f t="shared" si="5"/>
        <v>0</v>
      </c>
      <c r="AD34" s="164" t="str">
        <f t="shared" si="6"/>
        <v/>
      </c>
      <c r="AE34" s="160">
        <v>28.0</v>
      </c>
      <c r="AF34" s="161" t="str">
        <f t="shared" si="7"/>
        <v>Yesly  Peña Muñoz</v>
      </c>
      <c r="AG34" s="162"/>
      <c r="AH34" s="162"/>
      <c r="AI34" s="162"/>
      <c r="AJ34" s="162"/>
      <c r="AK34" s="162"/>
      <c r="AL34" s="162"/>
      <c r="AM34" s="162"/>
      <c r="AN34" s="163"/>
      <c r="AO34" s="163"/>
      <c r="AP34" s="163"/>
      <c r="AQ34" s="163"/>
      <c r="AR34" s="163"/>
      <c r="AS34" s="163"/>
      <c r="AT34" s="163"/>
      <c r="AU34" s="163"/>
      <c r="AV34" s="163"/>
      <c r="AW34" s="163"/>
      <c r="AX34" s="163"/>
      <c r="AY34" s="163"/>
      <c r="AZ34" s="163"/>
      <c r="BA34" s="163"/>
      <c r="BB34" s="163">
        <f t="shared" si="8"/>
        <v>0</v>
      </c>
      <c r="BC34" s="164" t="str">
        <f t="shared" si="9"/>
        <v/>
      </c>
      <c r="BD34" s="166">
        <f t="shared" si="10"/>
        <v>0</v>
      </c>
      <c r="BE34" s="164" t="str">
        <f t="shared" si="11"/>
        <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c r="E35" s="162"/>
      <c r="F35" s="162"/>
      <c r="G35" s="162"/>
      <c r="H35" s="162"/>
      <c r="I35" s="162"/>
      <c r="J35" s="162"/>
      <c r="K35" s="162"/>
      <c r="L35" s="162"/>
      <c r="M35" s="163"/>
      <c r="N35" s="163"/>
      <c r="O35" s="163"/>
      <c r="P35" s="163"/>
      <c r="Q35" s="163"/>
      <c r="R35" s="163"/>
      <c r="S35" s="163"/>
      <c r="T35" s="163"/>
      <c r="U35" s="163"/>
      <c r="V35" s="163"/>
      <c r="W35" s="163"/>
      <c r="X35" s="163"/>
      <c r="Y35" s="162">
        <f t="shared" si="1"/>
        <v>0</v>
      </c>
      <c r="Z35" s="164" t="str">
        <f t="shared" si="2"/>
        <v/>
      </c>
      <c r="AA35" s="165">
        <f t="shared" si="3"/>
        <v>0</v>
      </c>
      <c r="AB35" s="164" t="str">
        <f t="shared" si="4"/>
        <v/>
      </c>
      <c r="AC35" s="166">
        <f t="shared" si="5"/>
        <v>0</v>
      </c>
      <c r="AD35" s="164" t="str">
        <f t="shared" si="6"/>
        <v/>
      </c>
      <c r="AE35" s="160">
        <v>29.0</v>
      </c>
      <c r="AF35" s="161" t="str">
        <f t="shared" si="7"/>
        <v>Wilbert  Peña Paulino</v>
      </c>
      <c r="AG35" s="162"/>
      <c r="AH35" s="162"/>
      <c r="AI35" s="162"/>
      <c r="AJ35" s="162"/>
      <c r="AK35" s="162"/>
      <c r="AL35" s="162"/>
      <c r="AM35" s="162"/>
      <c r="AN35" s="163"/>
      <c r="AO35" s="163"/>
      <c r="AP35" s="163"/>
      <c r="AQ35" s="163"/>
      <c r="AR35" s="163"/>
      <c r="AS35" s="163"/>
      <c r="AT35" s="163"/>
      <c r="AU35" s="163"/>
      <c r="AV35" s="163"/>
      <c r="AW35" s="163"/>
      <c r="AX35" s="163"/>
      <c r="AY35" s="163"/>
      <c r="AZ35" s="163"/>
      <c r="BA35" s="163"/>
      <c r="BB35" s="163">
        <f t="shared" si="8"/>
        <v>0</v>
      </c>
      <c r="BC35" s="164" t="str">
        <f t="shared" si="9"/>
        <v/>
      </c>
      <c r="BD35" s="166">
        <f t="shared" si="10"/>
        <v>0</v>
      </c>
      <c r="BE35" s="164" t="str">
        <f t="shared" si="11"/>
        <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c r="E36" s="162"/>
      <c r="F36" s="162"/>
      <c r="G36" s="162"/>
      <c r="H36" s="162"/>
      <c r="I36" s="162"/>
      <c r="J36" s="162"/>
      <c r="K36" s="162"/>
      <c r="L36" s="162"/>
      <c r="M36" s="163"/>
      <c r="N36" s="163"/>
      <c r="O36" s="163"/>
      <c r="P36" s="163"/>
      <c r="Q36" s="163"/>
      <c r="R36" s="163"/>
      <c r="S36" s="163"/>
      <c r="T36" s="163"/>
      <c r="U36" s="163"/>
      <c r="V36" s="163"/>
      <c r="W36" s="163"/>
      <c r="X36" s="163"/>
      <c r="Y36" s="162">
        <f t="shared" si="1"/>
        <v>0</v>
      </c>
      <c r="Z36" s="164" t="str">
        <f t="shared" si="2"/>
        <v/>
      </c>
      <c r="AA36" s="165">
        <f t="shared" si="3"/>
        <v>0</v>
      </c>
      <c r="AB36" s="164" t="str">
        <f t="shared" si="4"/>
        <v/>
      </c>
      <c r="AC36" s="166">
        <f t="shared" si="5"/>
        <v>0</v>
      </c>
      <c r="AD36" s="164" t="str">
        <f t="shared" si="6"/>
        <v/>
      </c>
      <c r="AE36" s="160">
        <v>30.0</v>
      </c>
      <c r="AF36" s="161" t="str">
        <f t="shared" si="7"/>
        <v>Yonayry  Peña Santos</v>
      </c>
      <c r="AG36" s="162"/>
      <c r="AH36" s="162"/>
      <c r="AI36" s="162"/>
      <c r="AJ36" s="162"/>
      <c r="AK36" s="162"/>
      <c r="AL36" s="162"/>
      <c r="AM36" s="162"/>
      <c r="AN36" s="163"/>
      <c r="AO36" s="163"/>
      <c r="AP36" s="163"/>
      <c r="AQ36" s="163"/>
      <c r="AR36" s="163"/>
      <c r="AS36" s="163"/>
      <c r="AT36" s="163"/>
      <c r="AU36" s="163"/>
      <c r="AV36" s="163"/>
      <c r="AW36" s="163"/>
      <c r="AX36" s="163"/>
      <c r="AY36" s="163"/>
      <c r="AZ36" s="163"/>
      <c r="BA36" s="163"/>
      <c r="BB36" s="163">
        <f t="shared" si="8"/>
        <v>0</v>
      </c>
      <c r="BC36" s="164" t="str">
        <f t="shared" si="9"/>
        <v/>
      </c>
      <c r="BD36" s="166">
        <f t="shared" si="10"/>
        <v>0</v>
      </c>
      <c r="BE36" s="164" t="str">
        <f t="shared" si="11"/>
        <v/>
      </c>
      <c r="BF36" s="166">
        <f t="shared" si="12"/>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c r="E37" s="162"/>
      <c r="F37" s="162"/>
      <c r="G37" s="163"/>
      <c r="H37" s="163"/>
      <c r="I37" s="163"/>
      <c r="J37" s="162"/>
      <c r="K37" s="162"/>
      <c r="L37" s="162"/>
      <c r="M37" s="163"/>
      <c r="N37" s="163"/>
      <c r="O37" s="163"/>
      <c r="P37" s="163"/>
      <c r="Q37" s="163"/>
      <c r="R37" s="163"/>
      <c r="S37" s="163"/>
      <c r="T37" s="163"/>
      <c r="U37" s="163"/>
      <c r="V37" s="163"/>
      <c r="W37" s="163"/>
      <c r="X37" s="163"/>
      <c r="Y37" s="162">
        <f t="shared" si="1"/>
        <v>0</v>
      </c>
      <c r="Z37" s="164" t="str">
        <f t="shared" si="2"/>
        <v/>
      </c>
      <c r="AA37" s="165">
        <f t="shared" si="3"/>
        <v>0</v>
      </c>
      <c r="AB37" s="164" t="str">
        <f t="shared" si="4"/>
        <v/>
      </c>
      <c r="AC37" s="166">
        <f t="shared" si="5"/>
        <v>0</v>
      </c>
      <c r="AD37" s="164" t="str">
        <f t="shared" si="6"/>
        <v/>
      </c>
      <c r="AE37" s="160">
        <v>31.0</v>
      </c>
      <c r="AF37" s="161" t="str">
        <f t="shared" si="7"/>
        <v>Rossier Analiz Pérez Rodríguez</v>
      </c>
      <c r="AG37" s="162"/>
      <c r="AH37" s="162"/>
      <c r="AI37" s="162"/>
      <c r="AJ37" s="162"/>
      <c r="AK37" s="162"/>
      <c r="AL37" s="162"/>
      <c r="AM37" s="163"/>
      <c r="AN37" s="163"/>
      <c r="AO37" s="163"/>
      <c r="AP37" s="163"/>
      <c r="AQ37" s="163"/>
      <c r="AR37" s="163"/>
      <c r="AS37" s="163"/>
      <c r="AT37" s="163"/>
      <c r="AU37" s="163"/>
      <c r="AV37" s="163"/>
      <c r="AW37" s="163"/>
      <c r="AX37" s="163"/>
      <c r="AY37" s="163"/>
      <c r="AZ37" s="163"/>
      <c r="BA37" s="163"/>
      <c r="BB37" s="163">
        <f t="shared" si="8"/>
        <v>0</v>
      </c>
      <c r="BC37" s="164" t="str">
        <f t="shared" si="9"/>
        <v/>
      </c>
      <c r="BD37" s="166">
        <f t="shared" si="10"/>
        <v>0</v>
      </c>
      <c r="BE37" s="164" t="str">
        <f t="shared" si="11"/>
        <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c r="E38" s="162"/>
      <c r="F38" s="162"/>
      <c r="G38" s="162"/>
      <c r="H38" s="162"/>
      <c r="I38" s="162"/>
      <c r="J38" s="162"/>
      <c r="K38" s="162"/>
      <c r="L38" s="162"/>
      <c r="M38" s="163"/>
      <c r="N38" s="163"/>
      <c r="O38" s="163"/>
      <c r="P38" s="163"/>
      <c r="Q38" s="163"/>
      <c r="R38" s="163"/>
      <c r="S38" s="163"/>
      <c r="T38" s="163"/>
      <c r="U38" s="163"/>
      <c r="V38" s="163"/>
      <c r="W38" s="163"/>
      <c r="X38" s="163"/>
      <c r="Y38" s="162">
        <f t="shared" si="1"/>
        <v>0</v>
      </c>
      <c r="Z38" s="164" t="str">
        <f t="shared" si="2"/>
        <v/>
      </c>
      <c r="AA38" s="165">
        <f t="shared" si="3"/>
        <v>0</v>
      </c>
      <c r="AB38" s="164" t="str">
        <f t="shared" si="4"/>
        <v/>
      </c>
      <c r="AC38" s="166">
        <f t="shared" si="5"/>
        <v>0</v>
      </c>
      <c r="AD38" s="164" t="str">
        <f t="shared" si="6"/>
        <v/>
      </c>
      <c r="AE38" s="160">
        <v>32.0</v>
      </c>
      <c r="AF38" s="161" t="str">
        <f t="shared" si="7"/>
        <v>Joseph Francisco Ramírez Espinosa</v>
      </c>
      <c r="AG38" s="162"/>
      <c r="AH38" s="162"/>
      <c r="AI38" s="162"/>
      <c r="AJ38" s="162"/>
      <c r="AK38" s="162"/>
      <c r="AL38" s="162"/>
      <c r="AM38" s="162"/>
      <c r="AN38" s="163"/>
      <c r="AO38" s="163"/>
      <c r="AP38" s="163"/>
      <c r="AQ38" s="163"/>
      <c r="AR38" s="163"/>
      <c r="AS38" s="163"/>
      <c r="AT38" s="163"/>
      <c r="AU38" s="163"/>
      <c r="AV38" s="163"/>
      <c r="AW38" s="163"/>
      <c r="AX38" s="163"/>
      <c r="AY38" s="163"/>
      <c r="AZ38" s="163"/>
      <c r="BA38" s="163"/>
      <c r="BB38" s="163">
        <f t="shared" si="8"/>
        <v>0</v>
      </c>
      <c r="BC38" s="164" t="str">
        <f t="shared" si="9"/>
        <v/>
      </c>
      <c r="BD38" s="166">
        <f t="shared" si="10"/>
        <v>0</v>
      </c>
      <c r="BE38" s="164" t="str">
        <f t="shared" si="11"/>
        <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c r="E39" s="162"/>
      <c r="F39" s="162"/>
      <c r="G39" s="162"/>
      <c r="H39" s="162"/>
      <c r="I39" s="162"/>
      <c r="J39" s="162"/>
      <c r="K39" s="162"/>
      <c r="L39" s="162"/>
      <c r="M39" s="163"/>
      <c r="N39" s="163"/>
      <c r="O39" s="163"/>
      <c r="P39" s="163"/>
      <c r="Q39" s="163"/>
      <c r="R39" s="163"/>
      <c r="S39" s="163"/>
      <c r="T39" s="163"/>
      <c r="U39" s="163"/>
      <c r="V39" s="163"/>
      <c r="W39" s="163"/>
      <c r="X39" s="163"/>
      <c r="Y39" s="162">
        <f t="shared" si="1"/>
        <v>0</v>
      </c>
      <c r="Z39" s="164" t="str">
        <f t="shared" si="2"/>
        <v/>
      </c>
      <c r="AA39" s="165">
        <f t="shared" si="3"/>
        <v>0</v>
      </c>
      <c r="AB39" s="164" t="str">
        <f t="shared" si="4"/>
        <v/>
      </c>
      <c r="AC39" s="166">
        <f t="shared" si="5"/>
        <v>0</v>
      </c>
      <c r="AD39" s="164" t="str">
        <f t="shared" si="6"/>
        <v/>
      </c>
      <c r="AE39" s="160">
        <v>33.0</v>
      </c>
      <c r="AF39" s="161" t="str">
        <f t="shared" si="7"/>
        <v>Yariel Alfonso Ramos</v>
      </c>
      <c r="AG39" s="162"/>
      <c r="AH39" s="162"/>
      <c r="AI39" s="162"/>
      <c r="AJ39" s="162"/>
      <c r="AK39" s="162"/>
      <c r="AL39" s="162"/>
      <c r="AM39" s="162"/>
      <c r="AN39" s="163"/>
      <c r="AO39" s="163"/>
      <c r="AP39" s="163"/>
      <c r="AQ39" s="163"/>
      <c r="AR39" s="163"/>
      <c r="AS39" s="163"/>
      <c r="AT39" s="163"/>
      <c r="AU39" s="163"/>
      <c r="AV39" s="163"/>
      <c r="AW39" s="163"/>
      <c r="AX39" s="163"/>
      <c r="AY39" s="163"/>
      <c r="AZ39" s="163"/>
      <c r="BA39" s="163"/>
      <c r="BB39" s="163">
        <f t="shared" si="8"/>
        <v>0</v>
      </c>
      <c r="BC39" s="164" t="str">
        <f t="shared" si="9"/>
        <v/>
      </c>
      <c r="BD39" s="166">
        <f t="shared" si="10"/>
        <v>0</v>
      </c>
      <c r="BE39" s="164" t="str">
        <f t="shared" si="11"/>
        <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c r="E40" s="162"/>
      <c r="F40" s="162"/>
      <c r="G40" s="162"/>
      <c r="H40" s="162"/>
      <c r="I40" s="162"/>
      <c r="J40" s="162"/>
      <c r="K40" s="162"/>
      <c r="L40" s="162"/>
      <c r="M40" s="163"/>
      <c r="N40" s="163"/>
      <c r="O40" s="163"/>
      <c r="P40" s="163"/>
      <c r="Q40" s="163"/>
      <c r="R40" s="163"/>
      <c r="S40" s="163"/>
      <c r="T40" s="163"/>
      <c r="U40" s="163"/>
      <c r="V40" s="163"/>
      <c r="W40" s="163"/>
      <c r="X40" s="163"/>
      <c r="Y40" s="162">
        <f t="shared" si="1"/>
        <v>0</v>
      </c>
      <c r="Z40" s="164" t="str">
        <f t="shared" si="2"/>
        <v/>
      </c>
      <c r="AA40" s="165">
        <f t="shared" si="3"/>
        <v>0</v>
      </c>
      <c r="AB40" s="164" t="str">
        <f t="shared" si="4"/>
        <v/>
      </c>
      <c r="AC40" s="166">
        <f t="shared" si="5"/>
        <v>0</v>
      </c>
      <c r="AD40" s="164" t="str">
        <f t="shared" si="6"/>
        <v/>
      </c>
      <c r="AE40" s="160">
        <v>34.0</v>
      </c>
      <c r="AF40" s="161" t="str">
        <f t="shared" si="7"/>
        <v>Carlos David Rodríguez Almánzar</v>
      </c>
      <c r="AG40" s="162"/>
      <c r="AH40" s="162"/>
      <c r="AI40" s="162"/>
      <c r="AJ40" s="162"/>
      <c r="AK40" s="162"/>
      <c r="AL40" s="162"/>
      <c r="AM40" s="162"/>
      <c r="AN40" s="163"/>
      <c r="AO40" s="163"/>
      <c r="AP40" s="163"/>
      <c r="AQ40" s="163"/>
      <c r="AR40" s="163"/>
      <c r="AS40" s="163"/>
      <c r="AT40" s="163"/>
      <c r="AU40" s="163"/>
      <c r="AV40" s="163"/>
      <c r="AW40" s="163"/>
      <c r="AX40" s="163"/>
      <c r="AY40" s="163"/>
      <c r="AZ40" s="163"/>
      <c r="BA40" s="163"/>
      <c r="BB40" s="163">
        <f t="shared" si="8"/>
        <v>0</v>
      </c>
      <c r="BC40" s="164" t="str">
        <f t="shared" si="9"/>
        <v/>
      </c>
      <c r="BD40" s="166">
        <f t="shared" si="10"/>
        <v>0</v>
      </c>
      <c r="BE40" s="164" t="str">
        <f t="shared" si="11"/>
        <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c r="E41" s="162"/>
      <c r="F41" s="162"/>
      <c r="G41" s="163"/>
      <c r="H41" s="163"/>
      <c r="I41" s="163"/>
      <c r="J41" s="162"/>
      <c r="K41" s="162"/>
      <c r="L41" s="162"/>
      <c r="M41" s="163"/>
      <c r="N41" s="163"/>
      <c r="O41" s="163"/>
      <c r="P41" s="163"/>
      <c r="Q41" s="163"/>
      <c r="R41" s="163"/>
      <c r="S41" s="163"/>
      <c r="T41" s="163"/>
      <c r="U41" s="163"/>
      <c r="V41" s="163"/>
      <c r="W41" s="163"/>
      <c r="X41" s="163"/>
      <c r="Y41" s="162">
        <f t="shared" si="1"/>
        <v>0</v>
      </c>
      <c r="Z41" s="164" t="str">
        <f t="shared" si="2"/>
        <v/>
      </c>
      <c r="AA41" s="165">
        <f t="shared" si="3"/>
        <v>0</v>
      </c>
      <c r="AB41" s="164" t="str">
        <f t="shared" si="4"/>
        <v/>
      </c>
      <c r="AC41" s="166">
        <f t="shared" si="5"/>
        <v>0</v>
      </c>
      <c r="AD41" s="164" t="str">
        <f t="shared" si="6"/>
        <v/>
      </c>
      <c r="AE41" s="160">
        <v>35.0</v>
      </c>
      <c r="AF41" s="161" t="str">
        <f t="shared" si="7"/>
        <v>Darianni  Santos Medina</v>
      </c>
      <c r="AG41" s="163"/>
      <c r="AH41" s="162"/>
      <c r="AI41" s="162"/>
      <c r="AJ41" s="162"/>
      <c r="AK41" s="162"/>
      <c r="AL41" s="162"/>
      <c r="AM41" s="163"/>
      <c r="AN41" s="163"/>
      <c r="AO41" s="163"/>
      <c r="AP41" s="163"/>
      <c r="AQ41" s="163"/>
      <c r="AR41" s="163"/>
      <c r="AS41" s="163"/>
      <c r="AT41" s="163"/>
      <c r="AU41" s="163"/>
      <c r="AV41" s="163"/>
      <c r="AW41" s="163"/>
      <c r="AX41" s="163"/>
      <c r="AY41" s="163"/>
      <c r="AZ41" s="163"/>
      <c r="BA41" s="163"/>
      <c r="BB41" s="163">
        <f t="shared" si="8"/>
        <v>0</v>
      </c>
      <c r="BC41" s="164" t="str">
        <f t="shared" si="9"/>
        <v/>
      </c>
      <c r="BD41" s="166">
        <f t="shared" si="10"/>
        <v>0</v>
      </c>
      <c r="BE41" s="164" t="str">
        <f t="shared" si="11"/>
        <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c r="E42" s="162"/>
      <c r="F42" s="162"/>
      <c r="G42" s="162"/>
      <c r="H42" s="162"/>
      <c r="I42" s="162"/>
      <c r="J42" s="162"/>
      <c r="K42" s="162"/>
      <c r="L42" s="162"/>
      <c r="M42" s="163"/>
      <c r="N42" s="163"/>
      <c r="O42" s="163"/>
      <c r="P42" s="163"/>
      <c r="Q42" s="163"/>
      <c r="R42" s="163"/>
      <c r="S42" s="163"/>
      <c r="T42" s="163"/>
      <c r="U42" s="163"/>
      <c r="V42" s="163"/>
      <c r="W42" s="163"/>
      <c r="X42" s="163"/>
      <c r="Y42" s="162">
        <f t="shared" si="1"/>
        <v>0</v>
      </c>
      <c r="Z42" s="164" t="str">
        <f t="shared" si="2"/>
        <v/>
      </c>
      <c r="AA42" s="165">
        <f t="shared" si="3"/>
        <v>0</v>
      </c>
      <c r="AB42" s="164" t="str">
        <f t="shared" si="4"/>
        <v/>
      </c>
      <c r="AC42" s="166">
        <f t="shared" si="5"/>
        <v>0</v>
      </c>
      <c r="AD42" s="164" t="str">
        <f t="shared" si="6"/>
        <v/>
      </c>
      <c r="AE42" s="160">
        <v>36.0</v>
      </c>
      <c r="AF42" s="161" t="str">
        <f t="shared" si="7"/>
        <v>Rosyeli Carolina Tavarez  Reyes</v>
      </c>
      <c r="AG42" s="162"/>
      <c r="AH42" s="162"/>
      <c r="AI42" s="162"/>
      <c r="AJ42" s="162"/>
      <c r="AK42" s="162"/>
      <c r="AL42" s="162"/>
      <c r="AM42" s="162"/>
      <c r="AN42" s="163"/>
      <c r="AO42" s="163"/>
      <c r="AP42" s="163"/>
      <c r="AQ42" s="163"/>
      <c r="AR42" s="163"/>
      <c r="AS42" s="163"/>
      <c r="AT42" s="163"/>
      <c r="AU42" s="163"/>
      <c r="AV42" s="163"/>
      <c r="AW42" s="163"/>
      <c r="AX42" s="163"/>
      <c r="AY42" s="163"/>
      <c r="AZ42" s="163"/>
      <c r="BA42" s="163"/>
      <c r="BB42" s="163">
        <f t="shared" si="8"/>
        <v>0</v>
      </c>
      <c r="BC42" s="164" t="str">
        <f t="shared" si="9"/>
        <v/>
      </c>
      <c r="BD42" s="166">
        <f t="shared" si="10"/>
        <v>0</v>
      </c>
      <c r="BE42" s="164" t="str">
        <f t="shared" si="11"/>
        <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c r="E43" s="162"/>
      <c r="F43" s="162"/>
      <c r="G43" s="162"/>
      <c r="H43" s="162"/>
      <c r="I43" s="162"/>
      <c r="J43" s="162"/>
      <c r="K43" s="162"/>
      <c r="L43" s="162"/>
      <c r="M43" s="163"/>
      <c r="N43" s="163"/>
      <c r="O43" s="163"/>
      <c r="P43" s="163"/>
      <c r="Q43" s="163"/>
      <c r="R43" s="163"/>
      <c r="S43" s="163"/>
      <c r="T43" s="163"/>
      <c r="U43" s="163"/>
      <c r="V43" s="163"/>
      <c r="W43" s="163"/>
      <c r="X43" s="163"/>
      <c r="Y43" s="162">
        <f t="shared" si="1"/>
        <v>0</v>
      </c>
      <c r="Z43" s="164" t="str">
        <f t="shared" si="2"/>
        <v/>
      </c>
      <c r="AA43" s="165">
        <f t="shared" si="3"/>
        <v>0</v>
      </c>
      <c r="AB43" s="164" t="str">
        <f t="shared" si="4"/>
        <v/>
      </c>
      <c r="AC43" s="166">
        <f t="shared" si="5"/>
        <v>0</v>
      </c>
      <c r="AD43" s="164" t="str">
        <f t="shared" si="6"/>
        <v/>
      </c>
      <c r="AE43" s="160">
        <v>37.0</v>
      </c>
      <c r="AF43" s="161" t="str">
        <f t="shared" si="7"/>
        <v>Melani  Taveras Bautista</v>
      </c>
      <c r="AG43" s="162"/>
      <c r="AH43" s="162"/>
      <c r="AI43" s="162"/>
      <c r="AJ43" s="162"/>
      <c r="AK43" s="162"/>
      <c r="AL43" s="162"/>
      <c r="AM43" s="162"/>
      <c r="AN43" s="163"/>
      <c r="AO43" s="163"/>
      <c r="AP43" s="163"/>
      <c r="AQ43" s="163"/>
      <c r="AR43" s="163"/>
      <c r="AS43" s="163"/>
      <c r="AT43" s="163"/>
      <c r="AU43" s="163"/>
      <c r="AV43" s="163"/>
      <c r="AW43" s="163"/>
      <c r="AX43" s="163"/>
      <c r="AY43" s="163"/>
      <c r="AZ43" s="163"/>
      <c r="BA43" s="163"/>
      <c r="BB43" s="163">
        <f t="shared" si="8"/>
        <v>0</v>
      </c>
      <c r="BC43" s="164" t="str">
        <f t="shared" si="9"/>
        <v/>
      </c>
      <c r="BD43" s="166">
        <f t="shared" si="10"/>
        <v>0</v>
      </c>
      <c r="BE43" s="164" t="str">
        <f t="shared" si="11"/>
        <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c r="E44" s="162"/>
      <c r="F44" s="162"/>
      <c r="G44" s="162"/>
      <c r="H44" s="162"/>
      <c r="I44" s="162"/>
      <c r="J44" s="162"/>
      <c r="K44" s="162"/>
      <c r="L44" s="162"/>
      <c r="M44" s="163"/>
      <c r="N44" s="163"/>
      <c r="O44" s="163"/>
      <c r="P44" s="163"/>
      <c r="Q44" s="163"/>
      <c r="R44" s="163"/>
      <c r="S44" s="163"/>
      <c r="T44" s="163"/>
      <c r="U44" s="163"/>
      <c r="V44" s="163"/>
      <c r="W44" s="163"/>
      <c r="X44" s="163"/>
      <c r="Y44" s="162">
        <f t="shared" si="1"/>
        <v>0</v>
      </c>
      <c r="Z44" s="164" t="str">
        <f t="shared" si="2"/>
        <v/>
      </c>
      <c r="AA44" s="165">
        <f t="shared" si="3"/>
        <v>0</v>
      </c>
      <c r="AB44" s="164" t="str">
        <f t="shared" si="4"/>
        <v/>
      </c>
      <c r="AC44" s="166">
        <f t="shared" si="5"/>
        <v>0</v>
      </c>
      <c r="AD44" s="164" t="str">
        <f t="shared" si="6"/>
        <v/>
      </c>
      <c r="AE44" s="160">
        <v>38.0</v>
      </c>
      <c r="AF44" s="161" t="str">
        <f t="shared" si="7"/>
        <v>Arianny  Tejada Guzmán</v>
      </c>
      <c r="AG44" s="162"/>
      <c r="AH44" s="162"/>
      <c r="AI44" s="162"/>
      <c r="AJ44" s="162"/>
      <c r="AK44" s="162"/>
      <c r="AL44" s="162"/>
      <c r="AM44" s="162"/>
      <c r="AN44" s="163"/>
      <c r="AO44" s="163"/>
      <c r="AP44" s="163"/>
      <c r="AQ44" s="163"/>
      <c r="AR44" s="163"/>
      <c r="AS44" s="163"/>
      <c r="AT44" s="163"/>
      <c r="AU44" s="163"/>
      <c r="AV44" s="163"/>
      <c r="AW44" s="163"/>
      <c r="AX44" s="163"/>
      <c r="AY44" s="163"/>
      <c r="AZ44" s="163"/>
      <c r="BA44" s="163"/>
      <c r="BB44" s="163">
        <f t="shared" si="8"/>
        <v>0</v>
      </c>
      <c r="BC44" s="164" t="str">
        <f t="shared" si="9"/>
        <v/>
      </c>
      <c r="BD44" s="166">
        <f t="shared" si="10"/>
        <v>0</v>
      </c>
      <c r="BE44" s="164" t="str">
        <f t="shared" si="11"/>
        <v/>
      </c>
      <c r="BF44" s="166">
        <f t="shared" si="12"/>
        <v>0</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c r="E45" s="162"/>
      <c r="F45" s="162"/>
      <c r="G45" s="162"/>
      <c r="H45" s="162"/>
      <c r="I45" s="162"/>
      <c r="J45" s="162"/>
      <c r="K45" s="162"/>
      <c r="L45" s="162"/>
      <c r="M45" s="163"/>
      <c r="N45" s="163"/>
      <c r="O45" s="163"/>
      <c r="P45" s="163"/>
      <c r="Q45" s="163"/>
      <c r="R45" s="163"/>
      <c r="S45" s="163"/>
      <c r="T45" s="163"/>
      <c r="U45" s="163"/>
      <c r="V45" s="163"/>
      <c r="W45" s="163"/>
      <c r="X45" s="163"/>
      <c r="Y45" s="162">
        <f t="shared" si="1"/>
        <v>0</v>
      </c>
      <c r="Z45" s="164" t="str">
        <f t="shared" si="2"/>
        <v/>
      </c>
      <c r="AA45" s="165">
        <f t="shared" si="3"/>
        <v>0</v>
      </c>
      <c r="AB45" s="164" t="str">
        <f t="shared" si="4"/>
        <v/>
      </c>
      <c r="AC45" s="166">
        <f t="shared" si="5"/>
        <v>0</v>
      </c>
      <c r="AD45" s="164" t="str">
        <f t="shared" si="6"/>
        <v/>
      </c>
      <c r="AE45" s="160">
        <v>39.0</v>
      </c>
      <c r="AF45" s="161" t="str">
        <f t="shared" si="7"/>
        <v>Jeilyn Aliah Tejada</v>
      </c>
      <c r="AG45" s="162"/>
      <c r="AH45" s="162"/>
      <c r="AI45" s="162"/>
      <c r="AJ45" s="162"/>
      <c r="AK45" s="162"/>
      <c r="AL45" s="162"/>
      <c r="AM45" s="162"/>
      <c r="AN45" s="163"/>
      <c r="AO45" s="163"/>
      <c r="AP45" s="163"/>
      <c r="AQ45" s="163"/>
      <c r="AR45" s="163"/>
      <c r="AS45" s="163"/>
      <c r="AT45" s="163"/>
      <c r="AU45" s="163"/>
      <c r="AV45" s="163"/>
      <c r="AW45" s="163"/>
      <c r="AX45" s="163"/>
      <c r="AY45" s="163"/>
      <c r="AZ45" s="163"/>
      <c r="BA45" s="163"/>
      <c r="BB45" s="163">
        <f t="shared" si="8"/>
        <v>0</v>
      </c>
      <c r="BC45" s="164" t="str">
        <f t="shared" si="9"/>
        <v/>
      </c>
      <c r="BD45" s="166">
        <f t="shared" si="10"/>
        <v>0</v>
      </c>
      <c r="BE45" s="164" t="str">
        <f t="shared" si="11"/>
        <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c r="E46" s="162"/>
      <c r="F46" s="162"/>
      <c r="G46" s="162"/>
      <c r="H46" s="162"/>
      <c r="I46" s="162"/>
      <c r="J46" s="162"/>
      <c r="K46" s="162"/>
      <c r="L46" s="163"/>
      <c r="M46" s="163"/>
      <c r="N46" s="163"/>
      <c r="O46" s="163"/>
      <c r="P46" s="163"/>
      <c r="Q46" s="163"/>
      <c r="R46" s="163"/>
      <c r="S46" s="163"/>
      <c r="T46" s="163"/>
      <c r="U46" s="163"/>
      <c r="V46" s="163"/>
      <c r="W46" s="163"/>
      <c r="X46" s="163"/>
      <c r="Y46" s="162">
        <f t="shared" si="1"/>
        <v>0</v>
      </c>
      <c r="Z46" s="164" t="str">
        <f t="shared" si="2"/>
        <v/>
      </c>
      <c r="AA46" s="165">
        <f t="shared" si="3"/>
        <v>0</v>
      </c>
      <c r="AB46" s="164" t="str">
        <f t="shared" si="4"/>
        <v/>
      </c>
      <c r="AC46" s="166">
        <f t="shared" si="5"/>
        <v>0</v>
      </c>
      <c r="AD46" s="164" t="str">
        <f t="shared" si="6"/>
        <v/>
      </c>
      <c r="AE46" s="160">
        <v>40.0</v>
      </c>
      <c r="AF46" s="161" t="str">
        <f>C51</f>
        <v/>
      </c>
      <c r="AG46" s="162"/>
      <c r="AH46" s="162"/>
      <c r="AI46" s="162"/>
      <c r="AJ46" s="162"/>
      <c r="AK46" s="162"/>
      <c r="AL46" s="162"/>
      <c r="AM46" s="162"/>
      <c r="AN46" s="163"/>
      <c r="AO46" s="163"/>
      <c r="AP46" s="163"/>
      <c r="AQ46" s="163"/>
      <c r="AR46" s="163"/>
      <c r="AS46" s="163"/>
      <c r="AT46" s="163"/>
      <c r="AU46" s="163"/>
      <c r="AV46" s="163"/>
      <c r="AW46" s="163"/>
      <c r="AX46" s="163"/>
      <c r="AY46" s="163"/>
      <c r="AZ46" s="163"/>
      <c r="BA46" s="163"/>
      <c r="BB46" s="163">
        <f t="shared" si="8"/>
        <v>0</v>
      </c>
      <c r="BC46" s="164" t="str">
        <f t="shared" si="9"/>
        <v/>
      </c>
      <c r="BD46" s="166">
        <f t="shared" si="10"/>
        <v>0</v>
      </c>
      <c r="BE46" s="164" t="str">
        <f t="shared" si="11"/>
        <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c r="E47" s="162"/>
      <c r="F47" s="162"/>
      <c r="G47" s="162"/>
      <c r="H47" s="162"/>
      <c r="I47" s="162"/>
      <c r="J47" s="162"/>
      <c r="K47" s="162"/>
      <c r="L47" s="163"/>
      <c r="M47" s="163"/>
      <c r="N47" s="163"/>
      <c r="O47" s="163"/>
      <c r="P47" s="163"/>
      <c r="Q47" s="163"/>
      <c r="R47" s="163"/>
      <c r="S47" s="163"/>
      <c r="T47" s="163"/>
      <c r="U47" s="163"/>
      <c r="V47" s="163"/>
      <c r="W47" s="163"/>
      <c r="X47" s="163"/>
      <c r="Y47" s="162">
        <f t="shared" si="1"/>
        <v>0</v>
      </c>
      <c r="Z47" s="164" t="str">
        <f t="shared" si="2"/>
        <v/>
      </c>
      <c r="AA47" s="165">
        <f t="shared" si="3"/>
        <v>0</v>
      </c>
      <c r="AB47" s="164" t="str">
        <f t="shared" si="4"/>
        <v/>
      </c>
      <c r="AC47" s="166">
        <f t="shared" si="5"/>
        <v>0</v>
      </c>
      <c r="AD47" s="164" t="str">
        <f t="shared" si="6"/>
        <v/>
      </c>
      <c r="AE47" s="160">
        <v>41.0</v>
      </c>
      <c r="AF47" s="161" t="str">
        <f t="shared" ref="AF47:AF50" si="13">C47</f>
        <v>Jonathan  De Jesús Valerio Felipe</v>
      </c>
      <c r="AG47" s="162"/>
      <c r="AH47" s="162"/>
      <c r="AI47" s="162"/>
      <c r="AJ47" s="162"/>
      <c r="AK47" s="162"/>
      <c r="AL47" s="162"/>
      <c r="AM47" s="162"/>
      <c r="AN47" s="163"/>
      <c r="AO47" s="163"/>
      <c r="AP47" s="163"/>
      <c r="AQ47" s="163"/>
      <c r="AR47" s="163"/>
      <c r="AS47" s="163"/>
      <c r="AT47" s="163"/>
      <c r="AU47" s="163"/>
      <c r="AV47" s="163"/>
      <c r="AW47" s="163"/>
      <c r="AX47" s="163"/>
      <c r="AY47" s="163"/>
      <c r="AZ47" s="163"/>
      <c r="BA47" s="163"/>
      <c r="BB47" s="163">
        <f t="shared" si="8"/>
        <v>0</v>
      </c>
      <c r="BC47" s="164" t="str">
        <f t="shared" si="9"/>
        <v/>
      </c>
      <c r="BD47" s="166">
        <f t="shared" si="10"/>
        <v>0</v>
      </c>
      <c r="BE47" s="164" t="str">
        <f t="shared" si="11"/>
        <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c r="E48" s="162"/>
      <c r="F48" s="162"/>
      <c r="G48" s="162"/>
      <c r="H48" s="162"/>
      <c r="I48" s="162"/>
      <c r="J48" s="162"/>
      <c r="K48" s="162"/>
      <c r="L48" s="163"/>
      <c r="M48" s="163"/>
      <c r="N48" s="163"/>
      <c r="O48" s="163"/>
      <c r="P48" s="163"/>
      <c r="Q48" s="163"/>
      <c r="R48" s="163"/>
      <c r="S48" s="163"/>
      <c r="T48" s="163"/>
      <c r="U48" s="163"/>
      <c r="V48" s="163"/>
      <c r="W48" s="163"/>
      <c r="X48" s="163"/>
      <c r="Y48" s="162">
        <f t="shared" si="1"/>
        <v>0</v>
      </c>
      <c r="Z48" s="164" t="str">
        <f t="shared" si="2"/>
        <v/>
      </c>
      <c r="AA48" s="165">
        <f t="shared" si="3"/>
        <v>0</v>
      </c>
      <c r="AB48" s="164" t="str">
        <f t="shared" si="4"/>
        <v/>
      </c>
      <c r="AC48" s="166">
        <f t="shared" si="5"/>
        <v>0</v>
      </c>
      <c r="AD48" s="164" t="str">
        <f t="shared" si="6"/>
        <v/>
      </c>
      <c r="AE48" s="160">
        <v>42.0</v>
      </c>
      <c r="AF48" s="161" t="str">
        <f t="shared" si="13"/>
        <v>Crisleydi  Turbí</v>
      </c>
      <c r="AG48" s="162"/>
      <c r="AH48" s="162"/>
      <c r="AI48" s="162"/>
      <c r="AJ48" s="162"/>
      <c r="AK48" s="162"/>
      <c r="AL48" s="162"/>
      <c r="AM48" s="162"/>
      <c r="AN48" s="163"/>
      <c r="AO48" s="163"/>
      <c r="AP48" s="163"/>
      <c r="AQ48" s="163"/>
      <c r="AR48" s="163"/>
      <c r="AS48" s="163"/>
      <c r="AT48" s="163"/>
      <c r="AU48" s="163"/>
      <c r="AV48" s="163"/>
      <c r="AW48" s="163"/>
      <c r="AX48" s="163"/>
      <c r="AY48" s="163"/>
      <c r="AZ48" s="163"/>
      <c r="BA48" s="163"/>
      <c r="BB48" s="163">
        <f t="shared" si="8"/>
        <v>0</v>
      </c>
      <c r="BC48" s="164" t="str">
        <f t="shared" si="9"/>
        <v/>
      </c>
      <c r="BD48" s="166">
        <f t="shared" si="10"/>
        <v>0</v>
      </c>
      <c r="BE48" s="164" t="str">
        <f t="shared" si="11"/>
        <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c r="E49" s="162"/>
      <c r="F49" s="162"/>
      <c r="G49" s="162"/>
      <c r="H49" s="162"/>
      <c r="I49" s="162"/>
      <c r="J49" s="162"/>
      <c r="K49" s="162"/>
      <c r="L49" s="163"/>
      <c r="M49" s="163"/>
      <c r="N49" s="163"/>
      <c r="O49" s="163"/>
      <c r="P49" s="163"/>
      <c r="Q49" s="163"/>
      <c r="R49" s="163"/>
      <c r="S49" s="163"/>
      <c r="T49" s="163"/>
      <c r="U49" s="163"/>
      <c r="V49" s="163"/>
      <c r="W49" s="163"/>
      <c r="X49" s="163"/>
      <c r="Y49" s="162">
        <f t="shared" si="1"/>
        <v>0</v>
      </c>
      <c r="Z49" s="164" t="str">
        <f t="shared" si="2"/>
        <v/>
      </c>
      <c r="AA49" s="165">
        <f t="shared" si="3"/>
        <v>0</v>
      </c>
      <c r="AB49" s="164" t="str">
        <f t="shared" si="4"/>
        <v/>
      </c>
      <c r="AC49" s="166">
        <f t="shared" si="5"/>
        <v>0</v>
      </c>
      <c r="AD49" s="164" t="str">
        <f t="shared" si="6"/>
        <v/>
      </c>
      <c r="AE49" s="160">
        <v>43.0</v>
      </c>
      <c r="AF49" s="161" t="str">
        <f t="shared" si="13"/>
        <v>Jhoangel Rafael Vargas Ulloa</v>
      </c>
      <c r="AG49" s="162"/>
      <c r="AH49" s="162"/>
      <c r="AI49" s="162"/>
      <c r="AJ49" s="162"/>
      <c r="AK49" s="162"/>
      <c r="AL49" s="162"/>
      <c r="AM49" s="162"/>
      <c r="AN49" s="163"/>
      <c r="AO49" s="163"/>
      <c r="AP49" s="163"/>
      <c r="AQ49" s="163"/>
      <c r="AR49" s="163"/>
      <c r="AS49" s="163"/>
      <c r="AT49" s="163"/>
      <c r="AU49" s="163"/>
      <c r="AV49" s="163"/>
      <c r="AW49" s="163"/>
      <c r="AX49" s="163"/>
      <c r="AY49" s="163"/>
      <c r="AZ49" s="163"/>
      <c r="BA49" s="163"/>
      <c r="BB49" s="163">
        <f t="shared" si="8"/>
        <v>0</v>
      </c>
      <c r="BC49" s="164" t="str">
        <f t="shared" si="9"/>
        <v/>
      </c>
      <c r="BD49" s="166">
        <f t="shared" si="10"/>
        <v>0</v>
      </c>
      <c r="BE49" s="164" t="str">
        <f t="shared" si="11"/>
        <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c r="E50" s="162"/>
      <c r="F50" s="162"/>
      <c r="G50" s="162"/>
      <c r="H50" s="162"/>
      <c r="I50" s="162"/>
      <c r="J50" s="162"/>
      <c r="K50" s="162"/>
      <c r="L50" s="163"/>
      <c r="M50" s="163"/>
      <c r="N50" s="163"/>
      <c r="O50" s="163"/>
      <c r="P50" s="163"/>
      <c r="Q50" s="163"/>
      <c r="R50" s="163"/>
      <c r="S50" s="163"/>
      <c r="T50" s="163"/>
      <c r="U50" s="163"/>
      <c r="V50" s="163"/>
      <c r="W50" s="163"/>
      <c r="X50" s="163"/>
      <c r="Y50" s="162">
        <f t="shared" si="1"/>
        <v>0</v>
      </c>
      <c r="Z50" s="164" t="str">
        <f t="shared" si="2"/>
        <v/>
      </c>
      <c r="AA50" s="165">
        <f t="shared" si="3"/>
        <v>0</v>
      </c>
      <c r="AB50" s="164" t="str">
        <f t="shared" si="4"/>
        <v/>
      </c>
      <c r="AC50" s="166">
        <f t="shared" si="5"/>
        <v>0</v>
      </c>
      <c r="AD50" s="164" t="str">
        <f t="shared" si="6"/>
        <v/>
      </c>
      <c r="AE50" s="160">
        <v>44.0</v>
      </c>
      <c r="AF50" s="161" t="str">
        <f t="shared" si="13"/>
        <v>Leslie  Cruz Espinal</v>
      </c>
      <c r="AG50" s="162"/>
      <c r="AH50" s="162"/>
      <c r="AI50" s="162"/>
      <c r="AJ50" s="162"/>
      <c r="AK50" s="162"/>
      <c r="AL50" s="162"/>
      <c r="AM50" s="162"/>
      <c r="AN50" s="163"/>
      <c r="AO50" s="163"/>
      <c r="AP50" s="163"/>
      <c r="AQ50" s="163"/>
      <c r="AR50" s="163"/>
      <c r="AS50" s="163"/>
      <c r="AT50" s="163"/>
      <c r="AU50" s="163"/>
      <c r="AV50" s="163"/>
      <c r="AW50" s="163"/>
      <c r="AX50" s="163"/>
      <c r="AY50" s="163"/>
      <c r="AZ50" s="163"/>
      <c r="BA50" s="163"/>
      <c r="BB50" s="163">
        <f t="shared" si="8"/>
        <v>0</v>
      </c>
      <c r="BC50" s="164" t="str">
        <f t="shared" si="9"/>
        <v/>
      </c>
      <c r="BD50" s="166">
        <f t="shared" si="10"/>
        <v>0</v>
      </c>
      <c r="BE50" s="164" t="str">
        <f t="shared" si="11"/>
        <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ESTUDI'!N48</f>
        <v/>
      </c>
      <c r="B51" s="160">
        <v>45.0</v>
      </c>
      <c r="C51" s="161" t="str">
        <f>'3A 2025 - 2026 DATOS DEL ESTUDI'!B48</f>
        <v/>
      </c>
      <c r="D51" s="162"/>
      <c r="E51" s="162"/>
      <c r="F51" s="162"/>
      <c r="G51" s="162"/>
      <c r="H51" s="162"/>
      <c r="I51" s="162"/>
      <c r="J51" s="162"/>
      <c r="K51" s="162"/>
      <c r="L51" s="163"/>
      <c r="M51" s="163"/>
      <c r="N51" s="163"/>
      <c r="O51" s="163"/>
      <c r="P51" s="163"/>
      <c r="Q51" s="163"/>
      <c r="R51" s="163"/>
      <c r="S51" s="163"/>
      <c r="T51" s="163"/>
      <c r="U51" s="163"/>
      <c r="V51" s="163"/>
      <c r="W51" s="163"/>
      <c r="X51" s="163"/>
      <c r="Y51" s="162">
        <f t="shared" si="1"/>
        <v>0</v>
      </c>
      <c r="Z51" s="164" t="str">
        <f t="shared" si="2"/>
        <v/>
      </c>
      <c r="AA51" s="165">
        <f t="shared" si="3"/>
        <v>0</v>
      </c>
      <c r="AB51" s="164" t="str">
        <f t="shared" si="4"/>
        <v/>
      </c>
      <c r="AC51" s="166">
        <f t="shared" si="5"/>
        <v>0</v>
      </c>
      <c r="AD51" s="164" t="str">
        <f t="shared" si="6"/>
        <v/>
      </c>
      <c r="AE51" s="160">
        <v>45.0</v>
      </c>
      <c r="AF51" s="161" t="str">
        <f>#REF!</f>
        <v>#REF!</v>
      </c>
      <c r="AG51" s="162"/>
      <c r="AH51" s="162"/>
      <c r="AI51" s="162"/>
      <c r="AJ51" s="162"/>
      <c r="AK51" s="162"/>
      <c r="AL51" s="162"/>
      <c r="AM51" s="162"/>
      <c r="AN51" s="163"/>
      <c r="AO51" s="163"/>
      <c r="AP51" s="163"/>
      <c r="AQ51" s="163"/>
      <c r="AR51" s="163"/>
      <c r="AS51" s="163"/>
      <c r="AT51" s="163"/>
      <c r="AU51" s="163"/>
      <c r="AV51" s="163"/>
      <c r="AW51" s="163"/>
      <c r="AX51" s="163"/>
      <c r="AY51" s="163"/>
      <c r="AZ51" s="163"/>
      <c r="BA51" s="163"/>
      <c r="BB51" s="163">
        <f t="shared" si="8"/>
        <v>0</v>
      </c>
      <c r="BC51" s="164" t="str">
        <f t="shared" si="9"/>
        <v/>
      </c>
      <c r="BD51" s="166">
        <f t="shared" si="10"/>
        <v>0</v>
      </c>
      <c r="BE51" s="164" t="str">
        <f t="shared" si="11"/>
        <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F3 AI3">
      <formula1>ALEF330!$BO$7:$BO$18</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ALEF330!$BN$7:$BN$16</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47" t="s">
        <v>704</v>
      </c>
    </row>
    <row r="2">
      <c r="A2" s="173" t="s">
        <v>705</v>
      </c>
      <c r="B2" s="16"/>
      <c r="C2" s="174" t="s">
        <v>584</v>
      </c>
      <c r="D2" s="174" t="s">
        <v>585</v>
      </c>
    </row>
    <row r="3">
      <c r="A3" s="175" t="s">
        <v>586</v>
      </c>
      <c r="B3" s="175" t="s">
        <v>587</v>
      </c>
      <c r="C3" s="176" t="s">
        <v>588</v>
      </c>
      <c r="D3" s="16"/>
    </row>
    <row r="4">
      <c r="A4" s="157" t="s">
        <v>589</v>
      </c>
      <c r="B4" s="177" t="s">
        <v>706</v>
      </c>
      <c r="C4" s="178" t="s">
        <v>707</v>
      </c>
      <c r="D4" s="16"/>
    </row>
    <row r="5">
      <c r="A5" s="157" t="s">
        <v>592</v>
      </c>
      <c r="B5" s="177" t="s">
        <v>708</v>
      </c>
      <c r="C5" s="178" t="s">
        <v>709</v>
      </c>
      <c r="D5" s="16"/>
    </row>
    <row r="6">
      <c r="A6" s="157" t="s">
        <v>595</v>
      </c>
      <c r="B6" s="177" t="s">
        <v>710</v>
      </c>
      <c r="C6" s="178" t="s">
        <v>711</v>
      </c>
      <c r="D6" s="16"/>
    </row>
  </sheetData>
  <mergeCells count="6">
    <mergeCell ref="A1:D1"/>
    <mergeCell ref="A2:B2"/>
    <mergeCell ref="C3:D3"/>
    <mergeCell ref="C4:D4"/>
    <mergeCell ref="C5:D5"/>
    <mergeCell ref="C6:D6"/>
  </mergeCells>
  <printOptions horizontalCentered="1" verticalCentered="1"/>
  <pageMargins bottom="0.75" footer="0.0" header="0.0" left="0.25" right="0.25" top="0.75"/>
  <pageSetup fitToWidth="0" orientation="portrait"/>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47" t="s">
        <v>712</v>
      </c>
    </row>
    <row r="2">
      <c r="A2" s="173" t="s">
        <v>713</v>
      </c>
      <c r="B2" s="16"/>
      <c r="C2" s="174" t="s">
        <v>584</v>
      </c>
      <c r="D2" s="174" t="s">
        <v>585</v>
      </c>
    </row>
    <row r="3">
      <c r="A3" s="175" t="s">
        <v>586</v>
      </c>
      <c r="B3" s="175" t="s">
        <v>587</v>
      </c>
      <c r="C3" s="176" t="s">
        <v>588</v>
      </c>
      <c r="D3" s="16"/>
    </row>
    <row r="4">
      <c r="A4" s="157" t="s">
        <v>682</v>
      </c>
      <c r="B4" s="177" t="s">
        <v>714</v>
      </c>
      <c r="C4" s="178" t="s">
        <v>715</v>
      </c>
      <c r="D4" s="16"/>
    </row>
    <row r="5">
      <c r="A5" s="157" t="s">
        <v>685</v>
      </c>
      <c r="B5" s="177" t="s">
        <v>716</v>
      </c>
      <c r="C5" s="178" t="s">
        <v>717</v>
      </c>
      <c r="D5" s="16"/>
    </row>
    <row r="6">
      <c r="A6" s="157" t="s">
        <v>604</v>
      </c>
      <c r="B6" s="177" t="s">
        <v>718</v>
      </c>
      <c r="C6" s="178" t="s">
        <v>719</v>
      </c>
      <c r="D6" s="16"/>
    </row>
    <row r="7">
      <c r="A7" s="157" t="s">
        <v>607</v>
      </c>
      <c r="B7" s="177" t="s">
        <v>720</v>
      </c>
      <c r="C7" s="178" t="s">
        <v>721</v>
      </c>
      <c r="D7" s="16"/>
    </row>
    <row r="8">
      <c r="A8" s="179" t="s">
        <v>610</v>
      </c>
    </row>
  </sheetData>
  <mergeCells count="8">
    <mergeCell ref="A1:D1"/>
    <mergeCell ref="A2:B2"/>
    <mergeCell ref="C3:D3"/>
    <mergeCell ref="C4:D4"/>
    <mergeCell ref="C5:D5"/>
    <mergeCell ref="C6:D6"/>
    <mergeCell ref="C7:D7"/>
    <mergeCell ref="A8:D8"/>
  </mergeCells>
  <printOptions horizontalCentered="1" verticalCentered="1"/>
  <pageMargins bottom="0.75" footer="0.0" header="0.0" left="0.25" right="0.25" top="0.75"/>
  <pageSetup fitToWidth="0" orientation="portrait"/>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611</v>
      </c>
      <c r="B1" s="181" t="s">
        <v>612</v>
      </c>
    </row>
    <row r="2">
      <c r="A2" s="182" t="s">
        <v>613</v>
      </c>
      <c r="B2" s="182" t="s">
        <v>614</v>
      </c>
      <c r="C2" s="182" t="s">
        <v>615</v>
      </c>
    </row>
    <row r="3" ht="783.0" customHeight="1">
      <c r="A3" s="183" t="s">
        <v>722</v>
      </c>
      <c r="B3" s="264" t="s">
        <v>723</v>
      </c>
      <c r="C3" s="185" t="s">
        <v>724</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619</v>
      </c>
      <c r="B1" s="181" t="s">
        <v>612</v>
      </c>
    </row>
    <row r="2">
      <c r="A2" s="182" t="s">
        <v>613</v>
      </c>
      <c r="B2" s="182" t="s">
        <v>614</v>
      </c>
      <c r="C2" s="182" t="s">
        <v>615</v>
      </c>
    </row>
    <row r="3" ht="783.0" customHeight="1">
      <c r="A3" s="265" t="s">
        <v>725</v>
      </c>
      <c r="B3" s="264" t="s">
        <v>726</v>
      </c>
      <c r="C3" s="185" t="s">
        <v>727</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622</v>
      </c>
      <c r="B1" s="181" t="s">
        <v>612</v>
      </c>
    </row>
    <row r="2">
      <c r="A2" s="182" t="s">
        <v>613</v>
      </c>
      <c r="B2" s="182" t="s">
        <v>614</v>
      </c>
      <c r="C2" s="182" t="s">
        <v>615</v>
      </c>
    </row>
    <row r="3" ht="783.0" customHeight="1">
      <c r="A3" s="183" t="s">
        <v>725</v>
      </c>
      <c r="B3" s="184"/>
      <c r="C3" s="185"/>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625</v>
      </c>
      <c r="B1" s="181" t="s">
        <v>612</v>
      </c>
    </row>
    <row r="2">
      <c r="A2" s="182" t="s">
        <v>613</v>
      </c>
      <c r="B2" s="182" t="s">
        <v>614</v>
      </c>
      <c r="C2" s="182" t="s">
        <v>615</v>
      </c>
    </row>
    <row r="3" ht="783.0" customHeight="1">
      <c r="A3" s="183"/>
      <c r="B3" s="184"/>
      <c r="C3" s="185"/>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18" width="6.38"/>
  </cols>
  <sheetData>
    <row r="1">
      <c r="A1" s="187" t="s">
        <v>728</v>
      </c>
      <c r="Q1" s="187" t="s">
        <v>585</v>
      </c>
    </row>
    <row r="2">
      <c r="A2" s="250" t="s">
        <v>627</v>
      </c>
      <c r="B2" s="189" t="s">
        <v>628</v>
      </c>
      <c r="C2" s="190" t="s">
        <v>729</v>
      </c>
      <c r="D2" s="15"/>
      <c r="E2" s="15"/>
      <c r="F2" s="15"/>
      <c r="G2" s="15"/>
      <c r="H2" s="15"/>
      <c r="I2" s="15"/>
      <c r="J2" s="16"/>
      <c r="K2" s="190" t="s">
        <v>730</v>
      </c>
      <c r="L2" s="15"/>
      <c r="M2" s="15"/>
      <c r="N2" s="15"/>
      <c r="O2" s="15"/>
      <c r="P2" s="15"/>
      <c r="Q2" s="15"/>
      <c r="R2" s="16"/>
    </row>
    <row r="3" ht="30.0" customHeight="1">
      <c r="A3" s="251" t="s">
        <v>555</v>
      </c>
      <c r="B3" s="43"/>
      <c r="C3" s="22" t="s">
        <v>631</v>
      </c>
      <c r="D3" s="192" t="s">
        <v>632</v>
      </c>
      <c r="E3" s="22" t="s">
        <v>633</v>
      </c>
      <c r="F3" s="192" t="s">
        <v>634</v>
      </c>
      <c r="G3" s="22" t="s">
        <v>635</v>
      </c>
      <c r="H3" s="192" t="s">
        <v>636</v>
      </c>
      <c r="I3" s="22" t="s">
        <v>637</v>
      </c>
      <c r="J3" s="192" t="s">
        <v>638</v>
      </c>
      <c r="K3" s="22" t="s">
        <v>631</v>
      </c>
      <c r="L3" s="192" t="s">
        <v>632</v>
      </c>
      <c r="M3" s="22" t="s">
        <v>633</v>
      </c>
      <c r="N3" s="192" t="s">
        <v>634</v>
      </c>
      <c r="O3" s="22" t="s">
        <v>635</v>
      </c>
      <c r="P3" s="192" t="s">
        <v>636</v>
      </c>
      <c r="Q3" s="22" t="s">
        <v>637</v>
      </c>
      <c r="R3" s="192" t="s">
        <v>638</v>
      </c>
    </row>
    <row r="4" ht="30.0" customHeight="1">
      <c r="A4" s="252">
        <v>1.0</v>
      </c>
      <c r="B4" s="253" t="str">
        <f>'3A 2025 - 2026 DATOS DEL ESTUDI'!B4</f>
        <v>Jadiel De Jesús Acosta Peña</v>
      </c>
      <c r="C4" s="146">
        <v>80.0</v>
      </c>
      <c r="D4" s="194"/>
      <c r="E4" s="146">
        <v>85.0</v>
      </c>
      <c r="F4" s="194"/>
      <c r="G4" s="146">
        <v>92.0</v>
      </c>
      <c r="H4" s="194"/>
      <c r="I4" s="146"/>
      <c r="J4" s="194"/>
      <c r="K4" s="146">
        <v>83.0</v>
      </c>
      <c r="L4" s="194"/>
      <c r="M4" s="146">
        <v>86.0</v>
      </c>
      <c r="N4" s="194"/>
      <c r="O4" s="146">
        <v>91.0</v>
      </c>
      <c r="P4" s="194"/>
      <c r="Q4" s="146"/>
      <c r="R4" s="194"/>
    </row>
    <row r="5" ht="30.0" customHeight="1">
      <c r="A5" s="252">
        <v>2.0</v>
      </c>
      <c r="B5" s="253" t="str">
        <f>'3A 2025 - 2026 DATOS DEL ESTUDI'!B5</f>
        <v>Daniel  Elía Almonte Martínez</v>
      </c>
      <c r="C5" s="146">
        <v>75.0</v>
      </c>
      <c r="D5" s="194"/>
      <c r="E5" s="146">
        <v>70.0</v>
      </c>
      <c r="F5" s="194"/>
      <c r="G5" s="146">
        <v>71.0</v>
      </c>
      <c r="H5" s="194"/>
      <c r="I5" s="146"/>
      <c r="J5" s="194"/>
      <c r="K5" s="146">
        <v>73.0</v>
      </c>
      <c r="L5" s="194"/>
      <c r="M5" s="146">
        <v>71.0</v>
      </c>
      <c r="N5" s="194"/>
      <c r="O5" s="146">
        <v>72.0</v>
      </c>
      <c r="P5" s="194"/>
      <c r="Q5" s="146"/>
      <c r="R5" s="194"/>
    </row>
    <row r="6" ht="30.0" customHeight="1">
      <c r="A6" s="252">
        <v>3.0</v>
      </c>
      <c r="B6" s="253" t="str">
        <f>'3A 2025 - 2026 DATOS DEL ESTUDI'!B6</f>
        <v>Isaac  Ángeles Liriano</v>
      </c>
      <c r="C6" s="146">
        <v>70.0</v>
      </c>
      <c r="D6" s="194"/>
      <c r="E6" s="146">
        <v>71.0</v>
      </c>
      <c r="F6" s="194"/>
      <c r="G6" s="146">
        <v>30.0</v>
      </c>
      <c r="H6" s="194"/>
      <c r="I6" s="146"/>
      <c r="J6" s="194"/>
      <c r="K6" s="146">
        <v>71.0</v>
      </c>
      <c r="L6" s="194"/>
      <c r="M6" s="146">
        <v>71.0</v>
      </c>
      <c r="N6" s="194"/>
      <c r="O6" s="146">
        <v>35.0</v>
      </c>
      <c r="P6" s="194"/>
      <c r="Q6" s="146"/>
      <c r="R6" s="194"/>
    </row>
    <row r="7" ht="30.0" customHeight="1">
      <c r="A7" s="252">
        <v>4.0</v>
      </c>
      <c r="B7" s="253" t="str">
        <f>'3A 2025 - 2026 DATOS DEL ESTUDI'!B7</f>
        <v>Melaniee  Aquino  Estrella</v>
      </c>
      <c r="C7" s="146">
        <v>85.0</v>
      </c>
      <c r="D7" s="194"/>
      <c r="E7" s="146">
        <v>50.0</v>
      </c>
      <c r="F7" s="194">
        <v>70.0</v>
      </c>
      <c r="G7" s="146">
        <v>70.0</v>
      </c>
      <c r="H7" s="194"/>
      <c r="I7" s="146"/>
      <c r="J7" s="194"/>
      <c r="K7" s="146">
        <v>86.0</v>
      </c>
      <c r="L7" s="194"/>
      <c r="M7" s="146">
        <v>50.0</v>
      </c>
      <c r="N7" s="194">
        <v>70.0</v>
      </c>
      <c r="O7" s="146">
        <v>70.0</v>
      </c>
      <c r="P7" s="194"/>
      <c r="Q7" s="146"/>
      <c r="R7" s="194"/>
    </row>
    <row r="8" ht="30.0" customHeight="1">
      <c r="A8" s="252">
        <v>5.0</v>
      </c>
      <c r="B8" s="253" t="str">
        <f>'3A 2025 - 2026 DATOS DEL ESTUDI'!B8</f>
        <v>Jennifer  Asenjo  De Los Santos TRANSFERIDA 10/12/25</v>
      </c>
      <c r="C8" s="146">
        <v>90.0</v>
      </c>
      <c r="D8" s="194"/>
      <c r="E8" s="146"/>
      <c r="F8" s="194"/>
      <c r="G8" s="146"/>
      <c r="H8" s="194"/>
      <c r="I8" s="146"/>
      <c r="J8" s="194"/>
      <c r="K8" s="146">
        <v>91.0</v>
      </c>
      <c r="L8" s="194"/>
      <c r="M8" s="146"/>
      <c r="N8" s="194"/>
      <c r="O8" s="146"/>
      <c r="P8" s="194"/>
      <c r="Q8" s="146"/>
      <c r="R8" s="194"/>
    </row>
    <row r="9" ht="30.0" customHeight="1">
      <c r="A9" s="252">
        <v>6.0</v>
      </c>
      <c r="B9" s="253" t="str">
        <f>'3A 2025 - 2026 DATOS DEL ESTUDI'!B9</f>
        <v>Leshlie Crismayri Bautista Quezada</v>
      </c>
      <c r="C9" s="146">
        <v>86.0</v>
      </c>
      <c r="D9" s="194"/>
      <c r="E9" s="146">
        <v>80.0</v>
      </c>
      <c r="F9" s="194"/>
      <c r="G9" s="146">
        <v>80.0</v>
      </c>
      <c r="H9" s="194"/>
      <c r="I9" s="146"/>
      <c r="J9" s="194"/>
      <c r="K9" s="146">
        <v>88.0</v>
      </c>
      <c r="L9" s="194"/>
      <c r="M9" s="146">
        <v>81.0</v>
      </c>
      <c r="N9" s="194"/>
      <c r="O9" s="146">
        <v>80.0</v>
      </c>
      <c r="P9" s="194"/>
      <c r="Q9" s="146"/>
      <c r="R9" s="194"/>
    </row>
    <row r="10" ht="30.0" customHeight="1">
      <c r="A10" s="252">
        <v>7.0</v>
      </c>
      <c r="B10" s="253" t="str">
        <f>'3A 2025 - 2026 DATOS DEL ESTUDI'!B10</f>
        <v>Gilber  Bello Silva</v>
      </c>
      <c r="C10" s="146">
        <v>71.0</v>
      </c>
      <c r="D10" s="194"/>
      <c r="E10" s="146">
        <v>75.0</v>
      </c>
      <c r="F10" s="194"/>
      <c r="G10" s="146">
        <v>76.0</v>
      </c>
      <c r="H10" s="194"/>
      <c r="I10" s="146"/>
      <c r="J10" s="194"/>
      <c r="K10" s="146">
        <v>73.0</v>
      </c>
      <c r="L10" s="194"/>
      <c r="M10" s="146">
        <v>75.0</v>
      </c>
      <c r="N10" s="194"/>
      <c r="O10" s="146">
        <v>77.0</v>
      </c>
      <c r="P10" s="194"/>
      <c r="Q10" s="146"/>
      <c r="R10" s="194"/>
    </row>
    <row r="11" ht="30.0" customHeight="1">
      <c r="A11" s="252">
        <v>8.0</v>
      </c>
      <c r="B11" s="253" t="str">
        <f>'3A 2025 - 2026 DATOS DEL ESTUDI'!B11</f>
        <v>Sherlyn Mariel Bernabel Lora</v>
      </c>
      <c r="C11" s="146">
        <v>74.0</v>
      </c>
      <c r="D11" s="194"/>
      <c r="E11" s="146">
        <v>50.0</v>
      </c>
      <c r="F11" s="194">
        <v>55.0</v>
      </c>
      <c r="G11" s="146">
        <v>40.0</v>
      </c>
      <c r="H11" s="194"/>
      <c r="I11" s="146"/>
      <c r="J11" s="194"/>
      <c r="K11" s="146">
        <v>72.0</v>
      </c>
      <c r="L11" s="194"/>
      <c r="M11" s="146">
        <v>40.0</v>
      </c>
      <c r="N11" s="194">
        <v>40.0</v>
      </c>
      <c r="O11" s="146">
        <v>30.0</v>
      </c>
      <c r="P11" s="194"/>
      <c r="Q11" s="146"/>
      <c r="R11" s="194"/>
    </row>
    <row r="12" ht="30.0" customHeight="1">
      <c r="A12" s="252">
        <v>9.0</v>
      </c>
      <c r="B12" s="253" t="str">
        <f>'3A 2025 - 2026 DATOS DEL ESTUDI'!B12</f>
        <v>Erleen  Brito Castillo</v>
      </c>
      <c r="C12" s="146">
        <v>71.0</v>
      </c>
      <c r="D12" s="194"/>
      <c r="E12" s="146">
        <v>60.0</v>
      </c>
      <c r="F12" s="194">
        <v>60.0</v>
      </c>
      <c r="G12" s="146">
        <v>50.0</v>
      </c>
      <c r="H12" s="194"/>
      <c r="I12" s="146"/>
      <c r="J12" s="194"/>
      <c r="K12" s="146">
        <v>70.0</v>
      </c>
      <c r="L12" s="194"/>
      <c r="M12" s="146">
        <v>60.0</v>
      </c>
      <c r="N12" s="194">
        <v>70.0</v>
      </c>
      <c r="O12" s="146">
        <v>70.0</v>
      </c>
      <c r="P12" s="194"/>
      <c r="Q12" s="146"/>
      <c r="R12" s="194"/>
    </row>
    <row r="13" ht="30.0" customHeight="1">
      <c r="A13" s="252">
        <v>10.0</v>
      </c>
      <c r="B13" s="253" t="str">
        <f>'3A 2025 - 2026 DATOS DEL ESTUDI'!B13</f>
        <v>Brianny  Caraballo Guzmán</v>
      </c>
      <c r="C13" s="146">
        <v>93.0</v>
      </c>
      <c r="D13" s="194"/>
      <c r="E13" s="146">
        <v>95.0</v>
      </c>
      <c r="F13" s="194"/>
      <c r="G13" s="146">
        <v>96.0</v>
      </c>
      <c r="H13" s="194"/>
      <c r="I13" s="146"/>
      <c r="J13" s="194"/>
      <c r="K13" s="146">
        <v>92.0</v>
      </c>
      <c r="L13" s="194"/>
      <c r="M13" s="146">
        <v>95.0</v>
      </c>
      <c r="N13" s="194"/>
      <c r="O13" s="146">
        <v>96.0</v>
      </c>
      <c r="P13" s="194"/>
      <c r="Q13" s="146"/>
      <c r="R13" s="194"/>
    </row>
    <row r="14" ht="30.0" customHeight="1">
      <c r="A14" s="252">
        <v>11.0</v>
      </c>
      <c r="B14" s="253" t="str">
        <f>'3A 2025 - 2026 DATOS DEL ESTUDI'!B14</f>
        <v>Scarlet  Castillo</v>
      </c>
      <c r="C14" s="146">
        <v>70.0</v>
      </c>
      <c r="D14" s="194"/>
      <c r="E14" s="146">
        <v>50.0</v>
      </c>
      <c r="F14" s="194">
        <v>70.0</v>
      </c>
      <c r="G14" s="146">
        <v>70.0</v>
      </c>
      <c r="H14" s="194"/>
      <c r="I14" s="146"/>
      <c r="J14" s="194"/>
      <c r="K14" s="146">
        <v>71.0</v>
      </c>
      <c r="L14" s="194"/>
      <c r="M14" s="146">
        <v>50.0</v>
      </c>
      <c r="N14" s="194">
        <v>70.0</v>
      </c>
      <c r="O14" s="146">
        <v>70.0</v>
      </c>
      <c r="P14" s="194"/>
      <c r="Q14" s="146"/>
      <c r="R14" s="194"/>
    </row>
    <row r="15" ht="30.0" customHeight="1">
      <c r="A15" s="252">
        <v>12.0</v>
      </c>
      <c r="B15" s="253" t="str">
        <f>'3A 2025 - 2026 DATOS DEL ESTUDI'!B15</f>
        <v>Yarselin  Cruz Peña</v>
      </c>
      <c r="C15" s="146">
        <v>82.0</v>
      </c>
      <c r="D15" s="194"/>
      <c r="E15" s="146">
        <v>80.0</v>
      </c>
      <c r="F15" s="194"/>
      <c r="G15" s="146">
        <v>80.0</v>
      </c>
      <c r="H15" s="194"/>
      <c r="I15" s="146"/>
      <c r="J15" s="194"/>
      <c r="K15" s="146">
        <v>81.0</v>
      </c>
      <c r="L15" s="194"/>
      <c r="M15" s="146">
        <v>81.0</v>
      </c>
      <c r="N15" s="194"/>
      <c r="O15" s="146">
        <v>80.0</v>
      </c>
      <c r="P15" s="194"/>
      <c r="Q15" s="146"/>
      <c r="R15" s="194"/>
    </row>
    <row r="16" ht="30.0" customHeight="1">
      <c r="A16" s="252">
        <v>13.0</v>
      </c>
      <c r="B16" s="253" t="str">
        <f>'3A 2025 - 2026 DATOS DEL ESTUDI'!B16</f>
        <v>Fernando José Díaz Fernández</v>
      </c>
      <c r="C16" s="146">
        <v>73.0</v>
      </c>
      <c r="D16" s="194"/>
      <c r="E16" s="146">
        <v>72.0</v>
      </c>
      <c r="F16" s="194"/>
      <c r="G16" s="146">
        <v>75.0</v>
      </c>
      <c r="H16" s="194"/>
      <c r="I16" s="146"/>
      <c r="J16" s="194"/>
      <c r="K16" s="146">
        <v>70.0</v>
      </c>
      <c r="L16" s="194"/>
      <c r="M16" s="146">
        <v>72.0</v>
      </c>
      <c r="N16" s="194"/>
      <c r="O16" s="146">
        <v>76.0</v>
      </c>
      <c r="P16" s="194"/>
      <c r="Q16" s="146"/>
      <c r="R16" s="194"/>
    </row>
    <row r="17" ht="30.0" customHeight="1">
      <c r="A17" s="252">
        <v>14.0</v>
      </c>
      <c r="B17" s="253" t="str">
        <f>'3A 2025 - 2026 DATOS DEL ESTUDI'!B17</f>
        <v>Scarlett  Espinal Estéves</v>
      </c>
      <c r="C17" s="146">
        <v>70.0</v>
      </c>
      <c r="D17" s="194"/>
      <c r="E17" s="146">
        <v>50.0</v>
      </c>
      <c r="F17" s="194">
        <v>55.0</v>
      </c>
      <c r="G17" s="146">
        <v>50.0</v>
      </c>
      <c r="H17" s="194"/>
      <c r="I17" s="146"/>
      <c r="J17" s="194"/>
      <c r="K17" s="146">
        <v>71.0</v>
      </c>
      <c r="L17" s="194"/>
      <c r="M17" s="146">
        <v>50.0</v>
      </c>
      <c r="N17" s="194">
        <v>55.0</v>
      </c>
      <c r="O17" s="146">
        <v>45.0</v>
      </c>
      <c r="P17" s="194"/>
      <c r="Q17" s="146"/>
      <c r="R17" s="194"/>
    </row>
    <row r="18" ht="30.0" customHeight="1">
      <c r="A18" s="252">
        <v>15.0</v>
      </c>
      <c r="B18" s="253" t="str">
        <f>'3A 2025 - 2026 DATOS DEL ESTUDI'!B18</f>
        <v>José Manuel Estrella</v>
      </c>
      <c r="C18" s="146">
        <v>35.0</v>
      </c>
      <c r="D18" s="194">
        <v>40.0</v>
      </c>
      <c r="E18" s="146">
        <v>20.0</v>
      </c>
      <c r="F18" s="194">
        <v>25.0</v>
      </c>
      <c r="G18" s="146">
        <v>20.0</v>
      </c>
      <c r="H18" s="194"/>
      <c r="I18" s="146"/>
      <c r="J18" s="194"/>
      <c r="K18" s="146">
        <v>30.0</v>
      </c>
      <c r="L18" s="194">
        <v>35.0</v>
      </c>
      <c r="M18" s="146">
        <v>20.0</v>
      </c>
      <c r="N18" s="194">
        <v>20.0</v>
      </c>
      <c r="O18" s="146">
        <v>25.0</v>
      </c>
      <c r="P18" s="194"/>
      <c r="Q18" s="146"/>
      <c r="R18" s="194"/>
    </row>
    <row r="19" ht="30.0" customHeight="1">
      <c r="A19" s="252">
        <v>16.0</v>
      </c>
      <c r="B19" s="253" t="str">
        <f>'3A 2025 - 2026 DATOS DEL ESTUDI'!B19</f>
        <v>Misael Starberk Ferreras Pérez</v>
      </c>
      <c r="C19" s="146">
        <v>88.0</v>
      </c>
      <c r="D19" s="194"/>
      <c r="E19" s="146">
        <v>80.0</v>
      </c>
      <c r="F19" s="194"/>
      <c r="G19" s="146">
        <v>80.0</v>
      </c>
      <c r="H19" s="194"/>
      <c r="I19" s="146"/>
      <c r="J19" s="194"/>
      <c r="K19" s="146">
        <v>89.0</v>
      </c>
      <c r="L19" s="194"/>
      <c r="M19" s="146">
        <v>81.0</v>
      </c>
      <c r="N19" s="194"/>
      <c r="O19" s="146">
        <v>80.0</v>
      </c>
      <c r="P19" s="194"/>
      <c r="Q19" s="146"/>
      <c r="R19" s="194"/>
    </row>
    <row r="20" ht="30.0" customHeight="1">
      <c r="A20" s="252">
        <v>17.0</v>
      </c>
      <c r="B20" s="253" t="str">
        <f>'3A 2025 - 2026 DATOS DEL ESTUDI'!B20</f>
        <v>Ruth Esther Fernández Rodríguez</v>
      </c>
      <c r="C20" s="146">
        <v>82.0</v>
      </c>
      <c r="D20" s="194"/>
      <c r="E20" s="146">
        <v>80.0</v>
      </c>
      <c r="F20" s="194"/>
      <c r="G20" s="146">
        <v>82.0</v>
      </c>
      <c r="H20" s="194"/>
      <c r="I20" s="146"/>
      <c r="J20" s="194"/>
      <c r="K20" s="146">
        <v>83.0</v>
      </c>
      <c r="L20" s="194"/>
      <c r="M20" s="146">
        <v>82.0</v>
      </c>
      <c r="N20" s="194"/>
      <c r="O20" s="146">
        <v>81.0</v>
      </c>
      <c r="P20" s="194"/>
      <c r="Q20" s="146"/>
      <c r="R20" s="194"/>
    </row>
    <row r="21" ht="30.0" customHeight="1">
      <c r="A21" s="252">
        <v>18.0</v>
      </c>
      <c r="B21" s="253" t="str">
        <f>'3A 2025 - 2026 DATOS DEL ESTUDI'!B21</f>
        <v>Discairy  Filpo Estrella</v>
      </c>
      <c r="C21" s="146">
        <v>70.0</v>
      </c>
      <c r="D21" s="194"/>
      <c r="E21" s="146">
        <v>75.0</v>
      </c>
      <c r="F21" s="194"/>
      <c r="G21" s="146">
        <v>80.0</v>
      </c>
      <c r="H21" s="194"/>
      <c r="I21" s="146"/>
      <c r="J21" s="194"/>
      <c r="K21" s="146">
        <v>70.0</v>
      </c>
      <c r="L21" s="194"/>
      <c r="M21" s="146">
        <v>75.0</v>
      </c>
      <c r="N21" s="194"/>
      <c r="O21" s="146">
        <v>80.0</v>
      </c>
      <c r="P21" s="194"/>
      <c r="Q21" s="146"/>
      <c r="R21" s="194"/>
    </row>
    <row r="22" ht="30.0" customHeight="1">
      <c r="A22" s="252">
        <v>19.0</v>
      </c>
      <c r="B22" s="253" t="str">
        <f>'3A 2025 - 2026 DATOS DEL ESTUDI'!B22</f>
        <v>Alexis Enmanuel Gil  Sánchez</v>
      </c>
      <c r="C22" s="146">
        <v>72.0</v>
      </c>
      <c r="D22" s="194"/>
      <c r="E22" s="146">
        <v>30.0</v>
      </c>
      <c r="F22" s="194">
        <v>35.0</v>
      </c>
      <c r="G22" s="146">
        <v>50.0</v>
      </c>
      <c r="H22" s="194"/>
      <c r="I22" s="146"/>
      <c r="J22" s="194"/>
      <c r="K22" s="146">
        <v>71.0</v>
      </c>
      <c r="L22" s="194"/>
      <c r="M22" s="146">
        <v>25.0</v>
      </c>
      <c r="N22" s="194">
        <v>70.0</v>
      </c>
      <c r="O22" s="146">
        <v>70.0</v>
      </c>
      <c r="P22" s="194"/>
      <c r="Q22" s="146"/>
      <c r="R22" s="194"/>
    </row>
    <row r="23" ht="30.0" customHeight="1">
      <c r="A23" s="252">
        <v>20.0</v>
      </c>
      <c r="B23" s="253" t="str">
        <f>'3A 2025 - 2026 DATOS DEL ESTUDI'!B23</f>
        <v>Ayendy Jesús Guzmán</v>
      </c>
      <c r="C23" s="146">
        <v>35.0</v>
      </c>
      <c r="D23" s="194">
        <v>35.0</v>
      </c>
      <c r="E23" s="146">
        <v>10.0</v>
      </c>
      <c r="F23" s="194">
        <v>10.0</v>
      </c>
      <c r="G23" s="146">
        <v>15.0</v>
      </c>
      <c r="H23" s="194"/>
      <c r="I23" s="146"/>
      <c r="J23" s="194"/>
      <c r="K23" s="146">
        <v>30.0</v>
      </c>
      <c r="L23" s="194">
        <v>30.0</v>
      </c>
      <c r="M23" s="146">
        <v>10.0</v>
      </c>
      <c r="N23" s="194">
        <v>10.0</v>
      </c>
      <c r="O23" s="146">
        <v>10.0</v>
      </c>
      <c r="P23" s="194"/>
      <c r="Q23" s="146"/>
      <c r="R23" s="194"/>
    </row>
    <row r="24" ht="30.0" customHeight="1">
      <c r="A24" s="252">
        <v>21.0</v>
      </c>
      <c r="B24" s="253" t="str">
        <f>'3A 2025 - 2026 DATOS DEL ESTUDI'!B24</f>
        <v>Yassir  Hernández Disla</v>
      </c>
      <c r="C24" s="146">
        <v>80.0</v>
      </c>
      <c r="D24" s="194"/>
      <c r="E24" s="146">
        <v>70.0</v>
      </c>
      <c r="F24" s="194"/>
      <c r="G24" s="146">
        <v>71.0</v>
      </c>
      <c r="H24" s="194"/>
      <c r="I24" s="146"/>
      <c r="J24" s="194"/>
      <c r="K24" s="146">
        <v>84.0</v>
      </c>
      <c r="L24" s="194"/>
      <c r="M24" s="146">
        <v>71.0</v>
      </c>
      <c r="N24" s="194"/>
      <c r="O24" s="146">
        <v>70.0</v>
      </c>
      <c r="P24" s="194"/>
      <c r="Q24" s="146"/>
      <c r="R24" s="194"/>
    </row>
    <row r="25" ht="30.0" customHeight="1">
      <c r="A25" s="252">
        <v>22.0</v>
      </c>
      <c r="B25" s="253" t="str">
        <f>'3A 2025 - 2026 DATOS DEL ESTUDI'!B25</f>
        <v>Yadiel  Jiménez Betances</v>
      </c>
      <c r="C25" s="146">
        <v>83.0</v>
      </c>
      <c r="D25" s="194"/>
      <c r="E25" s="146">
        <v>86.0</v>
      </c>
      <c r="F25" s="194"/>
      <c r="G25" s="146">
        <v>83.0</v>
      </c>
      <c r="H25" s="194"/>
      <c r="I25" s="146"/>
      <c r="J25" s="194"/>
      <c r="K25" s="146">
        <v>85.0</v>
      </c>
      <c r="L25" s="194"/>
      <c r="M25" s="146">
        <v>88.0</v>
      </c>
      <c r="N25" s="194"/>
      <c r="O25" s="146">
        <v>84.0</v>
      </c>
      <c r="P25" s="194"/>
      <c r="Q25" s="146"/>
      <c r="R25" s="194"/>
    </row>
    <row r="26" ht="30.0" customHeight="1">
      <c r="A26" s="252">
        <v>23.0</v>
      </c>
      <c r="B26" s="253" t="str">
        <f>'3A 2025 - 2026 DATOS DEL ESTUDI'!B26</f>
        <v>Yamel  Mella Aquino</v>
      </c>
      <c r="C26" s="146">
        <v>81.0</v>
      </c>
      <c r="D26" s="194"/>
      <c r="E26" s="146">
        <v>80.0</v>
      </c>
      <c r="F26" s="194"/>
      <c r="G26" s="146">
        <v>80.0</v>
      </c>
      <c r="H26" s="194"/>
      <c r="I26" s="146"/>
      <c r="J26" s="194"/>
      <c r="K26" s="146">
        <v>82.0</v>
      </c>
      <c r="L26" s="194"/>
      <c r="M26" s="146">
        <v>81.0</v>
      </c>
      <c r="N26" s="194"/>
      <c r="O26" s="146">
        <v>81.0</v>
      </c>
      <c r="P26" s="194"/>
      <c r="Q26" s="146"/>
      <c r="R26" s="194"/>
    </row>
    <row r="27" ht="30.0" customHeight="1">
      <c r="A27" s="252">
        <v>24.0</v>
      </c>
      <c r="B27" s="253" t="str">
        <f>'3A 2025 - 2026 DATOS DEL ESTUDI'!B27</f>
        <v>Sariely Del Carmen Mena Chávez</v>
      </c>
      <c r="C27" s="146">
        <v>75.0</v>
      </c>
      <c r="D27" s="194"/>
      <c r="E27" s="146">
        <v>70.0</v>
      </c>
      <c r="F27" s="194"/>
      <c r="G27" s="146">
        <v>71.0</v>
      </c>
      <c r="H27" s="194"/>
      <c r="I27" s="146"/>
      <c r="J27" s="194"/>
      <c r="K27" s="146">
        <v>73.0</v>
      </c>
      <c r="L27" s="194"/>
      <c r="M27" s="146">
        <v>70.0</v>
      </c>
      <c r="N27" s="194"/>
      <c r="O27" s="146">
        <v>70.0</v>
      </c>
      <c r="P27" s="194"/>
      <c r="Q27" s="146"/>
      <c r="R27" s="194"/>
    </row>
    <row r="28" ht="30.0" customHeight="1">
      <c r="A28" s="252">
        <v>25.0</v>
      </c>
      <c r="B28" s="253" t="str">
        <f>'3A 2025 - 2026 DATOS DEL ESTUDI'!B28</f>
        <v>David Carmelo Navas Fernández</v>
      </c>
      <c r="C28" s="146">
        <v>85.0</v>
      </c>
      <c r="D28" s="194"/>
      <c r="E28" s="146">
        <v>82.0</v>
      </c>
      <c r="F28" s="194"/>
      <c r="G28" s="146">
        <v>80.0</v>
      </c>
      <c r="H28" s="194"/>
      <c r="I28" s="146"/>
      <c r="J28" s="194"/>
      <c r="K28" s="146">
        <v>82.0</v>
      </c>
      <c r="L28" s="194"/>
      <c r="M28" s="146">
        <v>83.0</v>
      </c>
      <c r="N28" s="194"/>
      <c r="O28" s="146">
        <v>80.0</v>
      </c>
      <c r="P28" s="194"/>
      <c r="Q28" s="146"/>
      <c r="R28" s="194"/>
    </row>
    <row r="29" ht="30.0" customHeight="1">
      <c r="A29" s="252">
        <v>26.0</v>
      </c>
      <c r="B29" s="253" t="str">
        <f>'3A 2025 - 2026 DATOS DEL ESTUDI'!B29</f>
        <v>Andriw Jelier Ortiz Rodríguez</v>
      </c>
      <c r="C29" s="146">
        <v>70.0</v>
      </c>
      <c r="D29" s="194"/>
      <c r="E29" s="146">
        <v>71.0</v>
      </c>
      <c r="F29" s="194"/>
      <c r="G29" s="146">
        <v>70.0</v>
      </c>
      <c r="H29" s="194"/>
      <c r="I29" s="146"/>
      <c r="J29" s="194"/>
      <c r="K29" s="146">
        <v>71.0</v>
      </c>
      <c r="L29" s="194"/>
      <c r="M29" s="146">
        <v>72.0</v>
      </c>
      <c r="N29" s="194"/>
      <c r="O29" s="146">
        <v>70.0</v>
      </c>
      <c r="P29" s="194"/>
      <c r="Q29" s="146"/>
      <c r="R29" s="194"/>
    </row>
    <row r="30" ht="30.0" customHeight="1">
      <c r="A30" s="252">
        <v>27.0</v>
      </c>
      <c r="B30" s="253" t="str">
        <f>'3A 2025 - 2026 DATOS DEL ESTUDI'!B30</f>
        <v>Dashley Nicole Peña García</v>
      </c>
      <c r="C30" s="146">
        <v>80.0</v>
      </c>
      <c r="D30" s="194"/>
      <c r="E30" s="146">
        <v>75.0</v>
      </c>
      <c r="F30" s="194"/>
      <c r="G30" s="146">
        <v>71.0</v>
      </c>
      <c r="H30" s="194"/>
      <c r="I30" s="146"/>
      <c r="J30" s="194"/>
      <c r="K30" s="146">
        <v>82.0</v>
      </c>
      <c r="L30" s="194"/>
      <c r="M30" s="146">
        <v>78.0</v>
      </c>
      <c r="N30" s="194"/>
      <c r="O30" s="146">
        <v>71.0</v>
      </c>
      <c r="P30" s="194"/>
      <c r="Q30" s="146"/>
      <c r="R30" s="194"/>
    </row>
    <row r="31" ht="30.0" customHeight="1">
      <c r="A31" s="252">
        <v>28.0</v>
      </c>
      <c r="B31" s="253" t="str">
        <f>'3A 2025 - 2026 DATOS DEL ESTUDI'!B31</f>
        <v>Yesly  Peña Muñoz</v>
      </c>
      <c r="C31" s="146">
        <v>85.0</v>
      </c>
      <c r="D31" s="194"/>
      <c r="E31" s="146">
        <v>89.0</v>
      </c>
      <c r="F31" s="194"/>
      <c r="G31" s="146">
        <v>92.0</v>
      </c>
      <c r="H31" s="194"/>
      <c r="I31" s="146"/>
      <c r="J31" s="194"/>
      <c r="K31" s="146">
        <v>88.0</v>
      </c>
      <c r="L31" s="194"/>
      <c r="M31" s="146">
        <v>90.0</v>
      </c>
      <c r="N31" s="194"/>
      <c r="O31" s="146">
        <v>93.0</v>
      </c>
      <c r="P31" s="194"/>
      <c r="Q31" s="146"/>
      <c r="R31" s="194"/>
    </row>
    <row r="32" ht="30.0" customHeight="1">
      <c r="A32" s="252">
        <v>29.0</v>
      </c>
      <c r="B32" s="253" t="str">
        <f>'3A 2025 - 2026 DATOS DEL ESTUDI'!B32</f>
        <v>Wilbert  Peña Paulino</v>
      </c>
      <c r="C32" s="146">
        <v>85.0</v>
      </c>
      <c r="D32" s="194"/>
      <c r="E32" s="146">
        <v>86.0</v>
      </c>
      <c r="F32" s="194"/>
      <c r="G32" s="146">
        <v>81.0</v>
      </c>
      <c r="H32" s="194"/>
      <c r="I32" s="146"/>
      <c r="J32" s="194"/>
      <c r="K32" s="146">
        <v>85.0</v>
      </c>
      <c r="L32" s="194"/>
      <c r="M32" s="146">
        <v>84.0</v>
      </c>
      <c r="N32" s="194"/>
      <c r="O32" s="146">
        <v>82.0</v>
      </c>
      <c r="P32" s="194"/>
      <c r="Q32" s="146"/>
      <c r="R32" s="194"/>
    </row>
    <row r="33" ht="30.0" customHeight="1">
      <c r="A33" s="252">
        <v>30.0</v>
      </c>
      <c r="B33" s="253" t="str">
        <f>'3A 2025 - 2026 DATOS DEL ESTUDI'!B33</f>
        <v>Yonayry  Peña Santos</v>
      </c>
      <c r="C33" s="146">
        <v>72.0</v>
      </c>
      <c r="D33" s="194"/>
      <c r="E33" s="146">
        <v>75.0</v>
      </c>
      <c r="F33" s="194"/>
      <c r="G33" s="146">
        <v>80.0</v>
      </c>
      <c r="H33" s="194"/>
      <c r="I33" s="146"/>
      <c r="J33" s="194"/>
      <c r="K33" s="146">
        <v>71.0</v>
      </c>
      <c r="L33" s="194"/>
      <c r="M33" s="146">
        <v>75.0</v>
      </c>
      <c r="N33" s="194"/>
      <c r="O33" s="146">
        <v>81.0</v>
      </c>
      <c r="P33" s="194"/>
      <c r="Q33" s="146"/>
      <c r="R33" s="194"/>
    </row>
    <row r="34" ht="30.0" customHeight="1">
      <c r="A34" s="252">
        <v>31.0</v>
      </c>
      <c r="B34" s="253" t="str">
        <f>'3A 2025 - 2026 DATOS DEL ESTUDI'!B34</f>
        <v>Rossier Analiz Pérez Rodríguez</v>
      </c>
      <c r="C34" s="146">
        <v>80.0</v>
      </c>
      <c r="D34" s="194"/>
      <c r="E34" s="146">
        <v>81.0</v>
      </c>
      <c r="F34" s="194"/>
      <c r="G34" s="146">
        <v>82.0</v>
      </c>
      <c r="H34" s="194"/>
      <c r="I34" s="146"/>
      <c r="J34" s="194"/>
      <c r="K34" s="146">
        <v>81.0</v>
      </c>
      <c r="L34" s="194"/>
      <c r="M34" s="146">
        <v>81.0</v>
      </c>
      <c r="N34" s="194"/>
      <c r="O34" s="146">
        <v>83.0</v>
      </c>
      <c r="P34" s="194"/>
      <c r="Q34" s="146"/>
      <c r="R34" s="194"/>
    </row>
    <row r="35" ht="30.0" customHeight="1">
      <c r="A35" s="252">
        <v>32.0</v>
      </c>
      <c r="B35" s="253" t="str">
        <f>'3A 2025 - 2026 DATOS DEL ESTUDI'!B35</f>
        <v>Joseph Francisco Ramírez Espinosa</v>
      </c>
      <c r="C35" s="146">
        <v>78.0</v>
      </c>
      <c r="D35" s="194"/>
      <c r="E35" s="146">
        <v>84.0</v>
      </c>
      <c r="F35" s="194"/>
      <c r="G35" s="146">
        <v>80.0</v>
      </c>
      <c r="H35" s="194"/>
      <c r="I35" s="146"/>
      <c r="J35" s="194"/>
      <c r="K35" s="146">
        <v>79.0</v>
      </c>
      <c r="L35" s="194"/>
      <c r="M35" s="146">
        <v>85.0</v>
      </c>
      <c r="N35" s="194"/>
      <c r="O35" s="146">
        <v>81.0</v>
      </c>
      <c r="P35" s="194"/>
      <c r="Q35" s="146"/>
      <c r="R35" s="194"/>
    </row>
    <row r="36" ht="30.0" customHeight="1">
      <c r="A36" s="252">
        <v>33.0</v>
      </c>
      <c r="B36" s="253" t="str">
        <f>'3A 2025 - 2026 DATOS DEL ESTUDI'!B36</f>
        <v>Yariel Alfonso Ramos</v>
      </c>
      <c r="C36" s="146">
        <v>70.0</v>
      </c>
      <c r="D36" s="194"/>
      <c r="E36" s="146">
        <v>50.0</v>
      </c>
      <c r="F36" s="194">
        <v>70.0</v>
      </c>
      <c r="G36" s="146">
        <v>70.0</v>
      </c>
      <c r="H36" s="194"/>
      <c r="I36" s="146"/>
      <c r="J36" s="194"/>
      <c r="K36" s="146">
        <v>71.0</v>
      </c>
      <c r="L36" s="194"/>
      <c r="M36" s="146">
        <v>45.0</v>
      </c>
      <c r="N36" s="194">
        <v>70.0</v>
      </c>
      <c r="O36" s="146">
        <v>70.0</v>
      </c>
      <c r="P36" s="194"/>
      <c r="Q36" s="146"/>
      <c r="R36" s="194"/>
    </row>
    <row r="37" ht="30.0" customHeight="1">
      <c r="A37" s="252">
        <v>34.0</v>
      </c>
      <c r="B37" s="253" t="str">
        <f>'3A 2025 - 2026 DATOS DEL ESTUDI'!B37</f>
        <v>Carlos David Rodríguez Almánzar</v>
      </c>
      <c r="C37" s="146">
        <v>70.0</v>
      </c>
      <c r="D37" s="194"/>
      <c r="E37" s="146">
        <v>30.0</v>
      </c>
      <c r="F37" s="194">
        <v>70.0</v>
      </c>
      <c r="G37" s="146">
        <v>70.0</v>
      </c>
      <c r="H37" s="194"/>
      <c r="I37" s="146"/>
      <c r="J37" s="194"/>
      <c r="K37" s="146">
        <v>70.0</v>
      </c>
      <c r="L37" s="194"/>
      <c r="M37" s="146">
        <v>35.0</v>
      </c>
      <c r="N37" s="194">
        <v>70.0</v>
      </c>
      <c r="O37" s="146">
        <v>70.0</v>
      </c>
      <c r="P37" s="194"/>
      <c r="Q37" s="146"/>
      <c r="R37" s="194"/>
    </row>
    <row r="38" ht="30.0" customHeight="1">
      <c r="A38" s="252">
        <v>35.0</v>
      </c>
      <c r="B38" s="253" t="str">
        <f>'3A 2025 - 2026 DATOS DEL ESTUDI'!B38</f>
        <v>Darianni  Santos Medina</v>
      </c>
      <c r="C38" s="146">
        <v>83.0</v>
      </c>
      <c r="D38" s="194"/>
      <c r="E38" s="146">
        <v>84.0</v>
      </c>
      <c r="F38" s="194"/>
      <c r="G38" s="146">
        <v>85.0</v>
      </c>
      <c r="H38" s="194"/>
      <c r="I38" s="146"/>
      <c r="J38" s="194"/>
      <c r="K38" s="146">
        <v>84.0</v>
      </c>
      <c r="L38" s="194"/>
      <c r="M38" s="146">
        <v>85.0</v>
      </c>
      <c r="N38" s="194"/>
      <c r="O38" s="146">
        <v>86.0</v>
      </c>
      <c r="P38" s="194"/>
      <c r="Q38" s="146"/>
      <c r="R38" s="194"/>
    </row>
    <row r="39" ht="30.0" customHeight="1">
      <c r="A39" s="252">
        <v>36.0</v>
      </c>
      <c r="B39" s="253" t="str">
        <f>'3A 2025 - 2026 DATOS DEL ESTUDI'!B39</f>
        <v>Rosyeli Carolina Tavarez  Reyes</v>
      </c>
      <c r="C39" s="146">
        <v>70.0</v>
      </c>
      <c r="D39" s="194"/>
      <c r="E39" s="146">
        <v>40.0</v>
      </c>
      <c r="F39" s="194">
        <v>70.0</v>
      </c>
      <c r="G39" s="146">
        <v>70.0</v>
      </c>
      <c r="H39" s="194"/>
      <c r="I39" s="146"/>
      <c r="J39" s="194"/>
      <c r="K39" s="146">
        <v>71.0</v>
      </c>
      <c r="L39" s="194"/>
      <c r="M39" s="146">
        <v>35.0</v>
      </c>
      <c r="N39" s="194">
        <v>70.0</v>
      </c>
      <c r="O39" s="146">
        <v>70.0</v>
      </c>
      <c r="P39" s="194"/>
      <c r="Q39" s="146"/>
      <c r="R39" s="194"/>
    </row>
    <row r="40" ht="30.0" customHeight="1">
      <c r="A40" s="252">
        <v>37.0</v>
      </c>
      <c r="B40" s="253" t="str">
        <f>'3A 2025 - 2026 DATOS DEL ESTUDI'!B40</f>
        <v>Melani  Taveras Bautista</v>
      </c>
      <c r="C40" s="146">
        <v>50.0</v>
      </c>
      <c r="D40" s="194"/>
      <c r="E40" s="146">
        <v>75.0</v>
      </c>
      <c r="F40" s="194"/>
      <c r="G40" s="146">
        <v>70.0</v>
      </c>
      <c r="H40" s="194"/>
      <c r="I40" s="146"/>
      <c r="J40" s="194"/>
      <c r="K40" s="146">
        <v>70.0</v>
      </c>
      <c r="L40" s="194"/>
      <c r="M40" s="146">
        <v>78.0</v>
      </c>
      <c r="N40" s="194"/>
      <c r="O40" s="146">
        <v>70.0</v>
      </c>
      <c r="P40" s="194"/>
      <c r="Q40" s="146"/>
      <c r="R40" s="194"/>
    </row>
    <row r="41" ht="30.0" customHeight="1">
      <c r="A41" s="252">
        <v>38.0</v>
      </c>
      <c r="B41" s="253" t="str">
        <f>'3A 2025 - 2026 DATOS DEL ESTUDI'!B41</f>
        <v>Arianny  Tejada Guzmán</v>
      </c>
      <c r="C41" s="146">
        <v>90.0</v>
      </c>
      <c r="D41" s="194"/>
      <c r="E41" s="146">
        <v>91.0</v>
      </c>
      <c r="F41" s="194"/>
      <c r="G41" s="146">
        <v>92.0</v>
      </c>
      <c r="H41" s="194"/>
      <c r="I41" s="146"/>
      <c r="J41" s="194"/>
      <c r="K41" s="146">
        <v>92.0</v>
      </c>
      <c r="L41" s="194"/>
      <c r="M41" s="146">
        <v>92.0</v>
      </c>
      <c r="N41" s="194"/>
      <c r="O41" s="146">
        <v>90.0</v>
      </c>
      <c r="P41" s="194"/>
      <c r="Q41" s="146"/>
      <c r="R41" s="194"/>
    </row>
    <row r="42" ht="30.0" customHeight="1">
      <c r="A42" s="252">
        <v>39.0</v>
      </c>
      <c r="B42" s="253" t="str">
        <f>'3A 2025 - 2026 DATOS DEL ESTUDI'!B42</f>
        <v>Jeilyn Aliah Tejada</v>
      </c>
      <c r="C42" s="146">
        <v>71.0</v>
      </c>
      <c r="D42" s="194"/>
      <c r="E42" s="146">
        <v>75.0</v>
      </c>
      <c r="F42" s="194"/>
      <c r="G42" s="146">
        <v>80.0</v>
      </c>
      <c r="H42" s="194"/>
      <c r="I42" s="146"/>
      <c r="J42" s="194"/>
      <c r="K42" s="146">
        <v>75.0</v>
      </c>
      <c r="L42" s="194"/>
      <c r="M42" s="146">
        <v>78.0</v>
      </c>
      <c r="N42" s="194"/>
      <c r="O42" s="146">
        <v>79.0</v>
      </c>
      <c r="P42" s="194"/>
      <c r="Q42" s="146"/>
      <c r="R42" s="194"/>
    </row>
    <row r="43" ht="30.0" customHeight="1">
      <c r="A43" s="252">
        <v>40.0</v>
      </c>
      <c r="B43" s="253" t="str">
        <f>'3A 2025 - 2026 DATOS DEL ESTUDI'!B43</f>
        <v>Rosenny  Ureña Arias</v>
      </c>
      <c r="C43" s="146">
        <v>92.0</v>
      </c>
      <c r="D43" s="194"/>
      <c r="E43" s="146">
        <v>93.0</v>
      </c>
      <c r="F43" s="194"/>
      <c r="G43" s="146">
        <v>91.0</v>
      </c>
      <c r="H43" s="194"/>
      <c r="I43" s="146"/>
      <c r="J43" s="194"/>
      <c r="K43" s="146">
        <v>93.0</v>
      </c>
      <c r="L43" s="194"/>
      <c r="M43" s="146">
        <v>94.0</v>
      </c>
      <c r="N43" s="194"/>
      <c r="O43" s="146">
        <v>92.0</v>
      </c>
      <c r="P43" s="194"/>
      <c r="Q43" s="146"/>
      <c r="R43" s="194"/>
    </row>
    <row r="44" ht="30.0" customHeight="1">
      <c r="A44" s="252">
        <v>41.0</v>
      </c>
      <c r="B44" s="253" t="str">
        <f>'3A 2025 - 2026 DATOS DEL ESTUDI'!B44</f>
        <v>Jonathan  De Jesús Valerio Felipe</v>
      </c>
      <c r="C44" s="146">
        <v>78.0</v>
      </c>
      <c r="D44" s="194"/>
      <c r="E44" s="146">
        <v>70.0</v>
      </c>
      <c r="F44" s="194"/>
      <c r="G44" s="146">
        <v>71.0</v>
      </c>
      <c r="H44" s="194"/>
      <c r="I44" s="146"/>
      <c r="J44" s="194"/>
      <c r="K44" s="146">
        <v>76.0</v>
      </c>
      <c r="L44" s="194"/>
      <c r="M44" s="146">
        <v>71.0</v>
      </c>
      <c r="N44" s="194"/>
      <c r="O44" s="146">
        <v>70.0</v>
      </c>
      <c r="P44" s="194"/>
      <c r="Q44" s="146"/>
      <c r="R44" s="194"/>
    </row>
    <row r="45" ht="30.0" customHeight="1">
      <c r="A45" s="252">
        <v>42.0</v>
      </c>
      <c r="B45" s="253" t="str">
        <f>'3A 2025 - 2026 DATOS DEL ESTUDI'!B45</f>
        <v>Crisleydi  Turbí</v>
      </c>
      <c r="C45" s="146">
        <v>50.0</v>
      </c>
      <c r="D45" s="194">
        <v>70.0</v>
      </c>
      <c r="E45" s="146">
        <v>70.0</v>
      </c>
      <c r="F45" s="194"/>
      <c r="G45" s="146">
        <v>50.0</v>
      </c>
      <c r="H45" s="194"/>
      <c r="I45" s="146"/>
      <c r="J45" s="194"/>
      <c r="K45" s="146">
        <v>60.0</v>
      </c>
      <c r="L45" s="194">
        <v>70.0</v>
      </c>
      <c r="M45" s="146">
        <v>71.0</v>
      </c>
      <c r="N45" s="194"/>
      <c r="O45" s="146">
        <v>45.0</v>
      </c>
      <c r="P45" s="194"/>
      <c r="Q45" s="146"/>
      <c r="R45" s="194"/>
    </row>
    <row r="46" ht="30.0" customHeight="1">
      <c r="A46" s="252">
        <v>43.0</v>
      </c>
      <c r="B46" s="253" t="str">
        <f>'3A 2025 - 2026 DATOS DEL ESTUDI'!B46</f>
        <v>Jhoangel Rafael Vargas Ulloa</v>
      </c>
      <c r="C46" s="146">
        <v>73.0</v>
      </c>
      <c r="D46" s="194"/>
      <c r="E46" s="146">
        <v>30.0</v>
      </c>
      <c r="F46" s="194">
        <v>30.0</v>
      </c>
      <c r="G46" s="146">
        <v>35.0</v>
      </c>
      <c r="H46" s="194"/>
      <c r="I46" s="146"/>
      <c r="J46" s="194"/>
      <c r="K46" s="146">
        <v>71.0</v>
      </c>
      <c r="L46" s="194"/>
      <c r="M46" s="146">
        <v>35.0</v>
      </c>
      <c r="N46" s="194">
        <v>35.0</v>
      </c>
      <c r="O46" s="146">
        <v>40.0</v>
      </c>
      <c r="P46" s="194"/>
      <c r="Q46" s="146"/>
      <c r="R46" s="194"/>
    </row>
    <row r="47" ht="30.0" customHeight="1">
      <c r="A47" s="252">
        <v>44.0</v>
      </c>
      <c r="B47" s="253" t="str">
        <f>'3A 2025 - 2026 DATOS DEL ESTUDI'!B47</f>
        <v>Leslie  Cruz Espinal</v>
      </c>
      <c r="C47" s="146">
        <v>75.0</v>
      </c>
      <c r="D47" s="194"/>
      <c r="E47" s="146">
        <v>80.0</v>
      </c>
      <c r="F47" s="194"/>
      <c r="G47" s="146">
        <v>81.0</v>
      </c>
      <c r="H47" s="194"/>
      <c r="I47" s="146"/>
      <c r="J47" s="194"/>
      <c r="K47" s="146">
        <v>74.0</v>
      </c>
      <c r="L47" s="194"/>
      <c r="M47" s="146">
        <v>82.0</v>
      </c>
      <c r="N47" s="194"/>
      <c r="O47" s="146">
        <v>80.0</v>
      </c>
      <c r="P47" s="194"/>
      <c r="Q47" s="146"/>
      <c r="R47" s="194"/>
    </row>
    <row r="48" ht="30.0" customHeight="1">
      <c r="A48" s="252">
        <v>45.0</v>
      </c>
      <c r="B48" s="253" t="str">
        <f>'3A 2025 - 2026 DATOS DEL ESTUDI'!B48</f>
        <v/>
      </c>
      <c r="C48" s="146"/>
      <c r="D48" s="194"/>
      <c r="E48" s="146"/>
      <c r="F48" s="194"/>
      <c r="G48" s="146"/>
      <c r="H48" s="194"/>
      <c r="I48" s="146"/>
      <c r="J48" s="194"/>
      <c r="K48" s="146"/>
      <c r="L48" s="194"/>
      <c r="M48" s="146"/>
      <c r="N48" s="194"/>
      <c r="O48" s="146"/>
      <c r="P48" s="194"/>
      <c r="Q48" s="146"/>
      <c r="R48" s="194"/>
    </row>
  </sheetData>
  <mergeCells count="5">
    <mergeCell ref="A1:P1"/>
    <mergeCell ref="Q1:R1"/>
    <mergeCell ref="B2:B3"/>
    <mergeCell ref="C2:J2"/>
    <mergeCell ref="K2:R2"/>
  </mergeCells>
  <conditionalFormatting sqref="D4:D48">
    <cfRule type="expression" dxfId="5" priority="1">
      <formula>C4&lt;=69</formula>
    </cfRule>
  </conditionalFormatting>
  <conditionalFormatting sqref="D4:D48">
    <cfRule type="expression" dxfId="6" priority="2">
      <formula>C4&gt;=70</formula>
    </cfRule>
  </conditionalFormatting>
  <conditionalFormatting sqref="F4:F48">
    <cfRule type="expression" dxfId="5" priority="3">
      <formula>E4&lt;=69</formula>
    </cfRule>
  </conditionalFormatting>
  <conditionalFormatting sqref="F4:F48">
    <cfRule type="expression" dxfId="6" priority="4">
      <formula>E4&gt;=70</formula>
    </cfRule>
  </conditionalFormatting>
  <conditionalFormatting sqref="H4:H48">
    <cfRule type="expression" dxfId="5" priority="5">
      <formula>G4&lt;=69</formula>
    </cfRule>
  </conditionalFormatting>
  <conditionalFormatting sqref="H4:H48">
    <cfRule type="expression" dxfId="6" priority="6">
      <formula>G4&gt;=70</formula>
    </cfRule>
  </conditionalFormatting>
  <conditionalFormatting sqref="J4:J48">
    <cfRule type="expression" dxfId="5" priority="7">
      <formula>I4&lt;=69</formula>
    </cfRule>
  </conditionalFormatting>
  <conditionalFormatting sqref="J4:J48">
    <cfRule type="expression" dxfId="6" priority="8">
      <formula>"&gt;=70"</formula>
    </cfRule>
  </conditionalFormatting>
  <conditionalFormatting sqref="L4:L48">
    <cfRule type="expression" dxfId="5" priority="9">
      <formula>K4&lt;=69</formula>
    </cfRule>
  </conditionalFormatting>
  <conditionalFormatting sqref="L4:L48">
    <cfRule type="expression" dxfId="6" priority="10">
      <formula>K4&gt;=70</formula>
    </cfRule>
  </conditionalFormatting>
  <conditionalFormatting sqref="N4:N48">
    <cfRule type="expression" dxfId="5" priority="11">
      <formula>M4&lt;=69</formula>
    </cfRule>
  </conditionalFormatting>
  <conditionalFormatting sqref="N4:N48">
    <cfRule type="expression" dxfId="6" priority="12">
      <formula>M4&gt;=70</formula>
    </cfRule>
  </conditionalFormatting>
  <conditionalFormatting sqref="P4:P48">
    <cfRule type="expression" dxfId="5" priority="13">
      <formula>O4&lt;=69</formula>
    </cfRule>
  </conditionalFormatting>
  <conditionalFormatting sqref="P4:P48">
    <cfRule type="expression" dxfId="6" priority="14">
      <formula>O4&gt;=70</formula>
    </cfRule>
  </conditionalFormatting>
  <conditionalFormatting sqref="R4:R48">
    <cfRule type="expression" dxfId="5" priority="15">
      <formula>Q4&lt;=69</formula>
    </cfRule>
  </conditionalFormatting>
  <conditionalFormatting sqref="R4:R48">
    <cfRule type="expression" dxfId="6" priority="16">
      <formula>Q4&gt;=70</formula>
    </cfRule>
  </conditionalFormatting>
  <conditionalFormatting sqref="C4:R48">
    <cfRule type="cellIs" dxfId="11" priority="17" operator="lessThanOrEqual">
      <formula>69</formula>
    </cfRule>
  </conditionalFormatting>
  <printOptions gridLines="1" horizontalCentered="1"/>
  <pageMargins bottom="0.75" footer="0.0" header="0.0" left="0.7" right="0.7" top="0.75"/>
  <pageSetup paperSize="3" cellComments="atEnd" orientation="portrait" pageOrder="overThenDown"/>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87"/>
      <c r="Q1" s="187"/>
      <c r="S1" s="187"/>
      <c r="T1" s="187"/>
      <c r="U1" s="187" t="s">
        <v>640</v>
      </c>
    </row>
    <row r="2">
      <c r="A2" s="188" t="s">
        <v>627</v>
      </c>
      <c r="B2" s="189" t="s">
        <v>628</v>
      </c>
      <c r="C2" s="196" t="s">
        <v>731</v>
      </c>
      <c r="D2" s="41"/>
      <c r="E2" s="41"/>
      <c r="F2" s="41"/>
      <c r="G2" s="41"/>
      <c r="H2" s="41"/>
      <c r="I2" s="41"/>
      <c r="J2" s="42"/>
      <c r="K2" s="196" t="s">
        <v>732</v>
      </c>
      <c r="L2" s="41"/>
      <c r="M2" s="41"/>
      <c r="N2" s="41"/>
      <c r="O2" s="41"/>
      <c r="P2" s="41"/>
      <c r="Q2" s="41"/>
      <c r="R2" s="42"/>
      <c r="S2" s="266" t="s">
        <v>643</v>
      </c>
      <c r="T2" s="15"/>
      <c r="U2" s="15"/>
      <c r="V2" s="16"/>
      <c r="W2" s="198" t="s">
        <v>644</v>
      </c>
    </row>
    <row r="3" ht="163.5" customHeight="1">
      <c r="A3" s="47"/>
      <c r="B3" s="47"/>
      <c r="C3" s="48"/>
      <c r="D3" s="11"/>
      <c r="E3" s="11"/>
      <c r="F3" s="11"/>
      <c r="G3" s="11"/>
      <c r="H3" s="11"/>
      <c r="I3" s="11"/>
      <c r="J3" s="12"/>
      <c r="K3" s="48"/>
      <c r="L3" s="11"/>
      <c r="M3" s="11"/>
      <c r="N3" s="11"/>
      <c r="O3" s="11"/>
      <c r="P3" s="11"/>
      <c r="Q3" s="11"/>
      <c r="R3" s="12"/>
      <c r="S3" s="199" t="s">
        <v>645</v>
      </c>
      <c r="T3" s="199" t="s">
        <v>646</v>
      </c>
      <c r="U3" s="199" t="s">
        <v>647</v>
      </c>
      <c r="V3" s="199" t="s">
        <v>648</v>
      </c>
      <c r="W3" s="47"/>
    </row>
    <row r="4" ht="30.0" customHeight="1">
      <c r="A4" s="191" t="s">
        <v>555</v>
      </c>
      <c r="B4" s="43"/>
      <c r="C4" s="22" t="s">
        <v>631</v>
      </c>
      <c r="D4" s="192" t="s">
        <v>632</v>
      </c>
      <c r="E4" s="22" t="s">
        <v>633</v>
      </c>
      <c r="F4" s="192" t="s">
        <v>634</v>
      </c>
      <c r="G4" s="22" t="s">
        <v>635</v>
      </c>
      <c r="H4" s="192" t="s">
        <v>636</v>
      </c>
      <c r="I4" s="22" t="s">
        <v>637</v>
      </c>
      <c r="J4" s="192" t="s">
        <v>638</v>
      </c>
      <c r="K4" s="22" t="s">
        <v>631</v>
      </c>
      <c r="L4" s="192" t="s">
        <v>632</v>
      </c>
      <c r="M4" s="22" t="s">
        <v>633</v>
      </c>
      <c r="N4" s="192" t="s">
        <v>634</v>
      </c>
      <c r="O4" s="22" t="s">
        <v>635</v>
      </c>
      <c r="P4" s="192" t="s">
        <v>636</v>
      </c>
      <c r="Q4" s="22" t="s">
        <v>637</v>
      </c>
      <c r="R4" s="192" t="s">
        <v>638</v>
      </c>
      <c r="S4" s="43"/>
      <c r="T4" s="43"/>
      <c r="U4" s="43"/>
      <c r="V4" s="43"/>
      <c r="W4" s="43"/>
    </row>
    <row r="5" ht="30.0" customHeight="1">
      <c r="A5" s="193">
        <v>1.0</v>
      </c>
      <c r="B5" s="128" t="str">
        <f>'3A 2025 - 2026 DATOS DEL ESTUDI'!B4</f>
        <v>Jadiel De Jesús Acosta Peña</v>
      </c>
      <c r="C5" s="146">
        <v>85.0</v>
      </c>
      <c r="D5" s="194"/>
      <c r="E5" s="146">
        <v>86.0</v>
      </c>
      <c r="F5" s="194"/>
      <c r="G5" s="146">
        <v>84.0</v>
      </c>
      <c r="H5" s="194"/>
      <c r="I5" s="146"/>
      <c r="J5" s="194"/>
      <c r="K5" s="146">
        <v>86.0</v>
      </c>
      <c r="L5" s="194"/>
      <c r="M5" s="146">
        <v>87.0</v>
      </c>
      <c r="N5" s="194"/>
      <c r="O5" s="146">
        <v>88.0</v>
      </c>
      <c r="P5" s="194"/>
      <c r="Q5" s="146"/>
      <c r="R5" s="194"/>
      <c r="S5" s="200">
        <f>IFERROR((SUM(max('CE-F-334'!C4,'CE-F-334'!D4),max('CE-F-334'!E4,'CE-F-334'!F4),max('CE-F-334'!G4,'CE-F-334'!H4),max('CE-F-334'!I4,'CE-F-334'!J4))/4),"")</f>
        <v>64.25</v>
      </c>
      <c r="T5" s="200">
        <f>IFERROR((SUM(max('CE-F-334'!K4,'CE-F-334'!L4),max('CE-F-334'!M4,'CE-F-334'!N4),max('CE-F-334'!O4,'CE-F-334'!P4),max('CE-F-334'!Q4,'CE-F-334'!R4))/4),"")</f>
        <v>65</v>
      </c>
      <c r="U5" s="200">
        <f t="shared" ref="U5:U49" si="1">IFERROR(SUM(max(K5,L5),max(M5,N5),max(O5,P5),max(Q5,R5))/4,"")</f>
        <v>65.25</v>
      </c>
      <c r="V5" s="200">
        <f t="shared" ref="V5:V49" si="2">IFERROR(SUM(max(C5,D5),max(E5,F5),max(G5,H5),max(I5,J5))/4,"")</f>
        <v>63.75</v>
      </c>
      <c r="W5" s="255">
        <f t="shared" ref="W5:W49" si="3">IFERROR(((SUM(S5:V5))/4),"")</f>
        <v>64.5625</v>
      </c>
    </row>
    <row r="6" ht="30.0" customHeight="1">
      <c r="A6" s="193">
        <v>2.0</v>
      </c>
      <c r="B6" s="128" t="str">
        <f>'3A 2025 - 2026 DATOS DEL ESTUDI'!B5</f>
        <v>Daniel  Elía Almonte Martínez</v>
      </c>
      <c r="C6" s="146">
        <v>65.0</v>
      </c>
      <c r="D6" s="194">
        <v>70.0</v>
      </c>
      <c r="E6" s="146">
        <v>72.0</v>
      </c>
      <c r="F6" s="194"/>
      <c r="G6" s="146">
        <v>70.0</v>
      </c>
      <c r="H6" s="194"/>
      <c r="I6" s="146"/>
      <c r="J6" s="194"/>
      <c r="K6" s="146">
        <v>74.0</v>
      </c>
      <c r="L6" s="194"/>
      <c r="M6" s="146">
        <v>70.0</v>
      </c>
      <c r="N6" s="194"/>
      <c r="O6" s="146">
        <v>71.0</v>
      </c>
      <c r="P6" s="194"/>
      <c r="Q6" s="146"/>
      <c r="R6" s="194"/>
      <c r="S6" s="200">
        <f>IFERROR((SUM(max('CE-F-334'!C5,'CE-F-334'!D5),max('CE-F-334'!E5,'CE-F-334'!F5),max('CE-F-334'!G5,'CE-F-334'!H5),max('CE-F-334'!I5,'CE-F-334'!J5))/4),"")</f>
        <v>54</v>
      </c>
      <c r="T6" s="200">
        <f>IFERROR((SUM(max('CE-F-334'!K5,'CE-F-334'!L5),max('CE-F-334'!M5,'CE-F-334'!N5),max('CE-F-334'!O5,'CE-F-334'!P5),max('CE-F-334'!Q5,'CE-F-334'!R5))/4),"")</f>
        <v>54</v>
      </c>
      <c r="U6" s="200">
        <f t="shared" si="1"/>
        <v>53.75</v>
      </c>
      <c r="V6" s="200">
        <f t="shared" si="2"/>
        <v>53</v>
      </c>
      <c r="W6" s="255">
        <f t="shared" si="3"/>
        <v>53.6875</v>
      </c>
    </row>
    <row r="7" ht="30.0" customHeight="1">
      <c r="A7" s="193">
        <v>3.0</v>
      </c>
      <c r="B7" s="128" t="str">
        <f>'3A 2025 - 2026 DATOS DEL ESTUDI'!B6</f>
        <v>Isaac  Ángeles Liriano</v>
      </c>
      <c r="C7" s="146">
        <v>71.0</v>
      </c>
      <c r="D7" s="194"/>
      <c r="E7" s="146">
        <v>70.0</v>
      </c>
      <c r="F7" s="194"/>
      <c r="G7" s="146">
        <v>50.0</v>
      </c>
      <c r="H7" s="194"/>
      <c r="I7" s="146"/>
      <c r="J7" s="194"/>
      <c r="K7" s="146">
        <v>70.0</v>
      </c>
      <c r="L7" s="194"/>
      <c r="M7" s="146">
        <v>71.0</v>
      </c>
      <c r="N7" s="194"/>
      <c r="O7" s="146">
        <v>70.0</v>
      </c>
      <c r="P7" s="194"/>
      <c r="Q7" s="146"/>
      <c r="R7" s="194"/>
      <c r="S7" s="200">
        <f>IFERROR((SUM(max('CE-F-334'!C6,'CE-F-334'!D6),max('CE-F-334'!E6,'CE-F-334'!F6),max('CE-F-334'!G6,'CE-F-334'!H6),max('CE-F-334'!I6,'CE-F-334'!J6))/4),"")</f>
        <v>42.75</v>
      </c>
      <c r="T7" s="200">
        <f>IFERROR((SUM(max('CE-F-334'!K6,'CE-F-334'!L6),max('CE-F-334'!M6,'CE-F-334'!N6),max('CE-F-334'!O6,'CE-F-334'!P6),max('CE-F-334'!Q6,'CE-F-334'!R6))/4),"")</f>
        <v>44.25</v>
      </c>
      <c r="U7" s="200">
        <f t="shared" si="1"/>
        <v>52.75</v>
      </c>
      <c r="V7" s="200">
        <f t="shared" si="2"/>
        <v>47.75</v>
      </c>
      <c r="W7" s="255">
        <f t="shared" si="3"/>
        <v>46.875</v>
      </c>
    </row>
    <row r="8" ht="30.0" customHeight="1">
      <c r="A8" s="193">
        <v>4.0</v>
      </c>
      <c r="B8" s="128" t="str">
        <f>'3A 2025 - 2026 DATOS DEL ESTUDI'!B7</f>
        <v>Melaniee  Aquino  Estrella</v>
      </c>
      <c r="C8" s="146">
        <v>86.0</v>
      </c>
      <c r="D8" s="194"/>
      <c r="E8" s="146">
        <v>40.0</v>
      </c>
      <c r="F8" s="194">
        <v>70.0</v>
      </c>
      <c r="G8" s="146">
        <v>70.0</v>
      </c>
      <c r="H8" s="194"/>
      <c r="I8" s="146"/>
      <c r="J8" s="194"/>
      <c r="K8" s="146">
        <v>85.0</v>
      </c>
      <c r="L8" s="194"/>
      <c r="M8" s="146">
        <v>70.0</v>
      </c>
      <c r="N8" s="194"/>
      <c r="O8" s="146">
        <v>71.0</v>
      </c>
      <c r="P8" s="194"/>
      <c r="Q8" s="146"/>
      <c r="R8" s="194"/>
      <c r="S8" s="200">
        <f>IFERROR((SUM(max('CE-F-334'!C7,'CE-F-334'!D7),max('CE-F-334'!E7,'CE-F-334'!F7),max('CE-F-334'!G7,'CE-F-334'!H7),max('CE-F-334'!I7,'CE-F-334'!J7))/4),"")</f>
        <v>56.25</v>
      </c>
      <c r="T8" s="200">
        <f>IFERROR((SUM(max('CE-F-334'!K7,'CE-F-334'!L7),max('CE-F-334'!M7,'CE-F-334'!N7),max('CE-F-334'!O7,'CE-F-334'!P7),max('CE-F-334'!Q7,'CE-F-334'!R7))/4),"")</f>
        <v>56.5</v>
      </c>
      <c r="U8" s="200">
        <f t="shared" si="1"/>
        <v>56.5</v>
      </c>
      <c r="V8" s="200">
        <f t="shared" si="2"/>
        <v>56.5</v>
      </c>
      <c r="W8" s="255">
        <f t="shared" si="3"/>
        <v>56.4375</v>
      </c>
    </row>
    <row r="9" ht="30.0" customHeight="1">
      <c r="A9" s="193">
        <v>5.0</v>
      </c>
      <c r="B9" s="128" t="str">
        <f>'3A 2025 - 2026 DATOS DEL ESTUDI'!B8</f>
        <v>Jennifer  Asenjo  De Los Santos TRANSFERIDA 10/12/25</v>
      </c>
      <c r="C9" s="146">
        <v>93.0</v>
      </c>
      <c r="D9" s="194"/>
      <c r="E9" s="146"/>
      <c r="F9" s="194"/>
      <c r="G9" s="146"/>
      <c r="H9" s="194"/>
      <c r="I9" s="146"/>
      <c r="J9" s="194"/>
      <c r="K9" s="146">
        <v>95.0</v>
      </c>
      <c r="L9" s="194"/>
      <c r="M9" s="146"/>
      <c r="N9" s="194"/>
      <c r="O9" s="146"/>
      <c r="P9" s="194"/>
      <c r="Q9" s="146"/>
      <c r="R9" s="194"/>
      <c r="S9" s="200">
        <f>IFERROR((SUM(max('CE-F-334'!C8,'CE-F-334'!D8),max('CE-F-334'!E8,'CE-F-334'!F8),max('CE-F-334'!G8,'CE-F-334'!H8),max('CE-F-334'!I8,'CE-F-334'!J8))/4),"")</f>
        <v>22.5</v>
      </c>
      <c r="T9" s="200">
        <f>IFERROR((SUM(max('CE-F-334'!K8,'CE-F-334'!L8),max('CE-F-334'!M8,'CE-F-334'!N8),max('CE-F-334'!O8,'CE-F-334'!P8),max('CE-F-334'!Q8,'CE-F-334'!R8))/4),"")</f>
        <v>22.75</v>
      </c>
      <c r="U9" s="200">
        <f t="shared" si="1"/>
        <v>23.75</v>
      </c>
      <c r="V9" s="200">
        <f t="shared" si="2"/>
        <v>23.25</v>
      </c>
      <c r="W9" s="255">
        <f t="shared" si="3"/>
        <v>23.0625</v>
      </c>
    </row>
    <row r="10" ht="30.0" customHeight="1">
      <c r="A10" s="193">
        <v>6.0</v>
      </c>
      <c r="B10" s="128" t="str">
        <f>'3A 2025 - 2026 DATOS DEL ESTUDI'!B9</f>
        <v>Leshlie Crismayri Bautista Quezada</v>
      </c>
      <c r="C10" s="146">
        <v>88.0</v>
      </c>
      <c r="D10" s="194"/>
      <c r="E10" s="146">
        <v>84.0</v>
      </c>
      <c r="F10" s="194"/>
      <c r="G10" s="146">
        <v>81.0</v>
      </c>
      <c r="H10" s="194"/>
      <c r="I10" s="146"/>
      <c r="J10" s="194"/>
      <c r="K10" s="146">
        <v>94.0</v>
      </c>
      <c r="L10" s="194"/>
      <c r="M10" s="146">
        <v>86.0</v>
      </c>
      <c r="N10" s="194"/>
      <c r="O10" s="146">
        <v>84.0</v>
      </c>
      <c r="P10" s="194"/>
      <c r="Q10" s="146"/>
      <c r="R10" s="194"/>
      <c r="S10" s="200">
        <f>IFERROR((SUM(max('CE-F-334'!C9,'CE-F-334'!D9),max('CE-F-334'!E9,'CE-F-334'!F9),max('CE-F-334'!G9,'CE-F-334'!H9),max('CE-F-334'!I9,'CE-F-334'!J9))/4),"")</f>
        <v>61.5</v>
      </c>
      <c r="T10" s="200">
        <f>IFERROR((SUM(max('CE-F-334'!K9,'CE-F-334'!L9),max('CE-F-334'!M9,'CE-F-334'!N9),max('CE-F-334'!O9,'CE-F-334'!P9),max('CE-F-334'!Q9,'CE-F-334'!R9))/4),"")</f>
        <v>62.25</v>
      </c>
      <c r="U10" s="200">
        <f t="shared" si="1"/>
        <v>66</v>
      </c>
      <c r="V10" s="200">
        <f t="shared" si="2"/>
        <v>63.25</v>
      </c>
      <c r="W10" s="255">
        <f t="shared" si="3"/>
        <v>63.25</v>
      </c>
    </row>
    <row r="11" ht="30.0" customHeight="1">
      <c r="A11" s="193">
        <v>7.0</v>
      </c>
      <c r="B11" s="128" t="str">
        <f>'3A 2025 - 2026 DATOS DEL ESTUDI'!B10</f>
        <v>Gilber  Bello Silva</v>
      </c>
      <c r="C11" s="146">
        <v>75.0</v>
      </c>
      <c r="D11" s="194"/>
      <c r="E11" s="146">
        <v>78.0</v>
      </c>
      <c r="F11" s="194"/>
      <c r="G11" s="146">
        <v>76.0</v>
      </c>
      <c r="H11" s="194"/>
      <c r="I11" s="146"/>
      <c r="J11" s="194"/>
      <c r="K11" s="146">
        <v>73.0</v>
      </c>
      <c r="L11" s="194"/>
      <c r="M11" s="146">
        <v>78.0</v>
      </c>
      <c r="N11" s="194"/>
      <c r="O11" s="146">
        <v>75.0</v>
      </c>
      <c r="P11" s="194"/>
      <c r="Q11" s="146"/>
      <c r="R11" s="194"/>
      <c r="S11" s="200">
        <f>IFERROR((SUM(max('CE-F-334'!C10,'CE-F-334'!D10),max('CE-F-334'!E10,'CE-F-334'!F10),max('CE-F-334'!G10,'CE-F-334'!H10),max('CE-F-334'!I10,'CE-F-334'!J10))/4),"")</f>
        <v>55.5</v>
      </c>
      <c r="T11" s="200">
        <f>IFERROR((SUM(max('CE-F-334'!K10,'CE-F-334'!L10),max('CE-F-334'!M10,'CE-F-334'!N10),max('CE-F-334'!O10,'CE-F-334'!P10),max('CE-F-334'!Q10,'CE-F-334'!R10))/4),"")</f>
        <v>56.25</v>
      </c>
      <c r="U11" s="200">
        <f t="shared" si="1"/>
        <v>56.5</v>
      </c>
      <c r="V11" s="200">
        <f t="shared" si="2"/>
        <v>57.25</v>
      </c>
      <c r="W11" s="255">
        <f t="shared" si="3"/>
        <v>56.375</v>
      </c>
    </row>
    <row r="12" ht="30.0" customHeight="1">
      <c r="A12" s="193">
        <v>8.0</v>
      </c>
      <c r="B12" s="128" t="str">
        <f>'3A 2025 - 2026 DATOS DEL ESTUDI'!B11</f>
        <v>Sherlyn Mariel Bernabel Lora</v>
      </c>
      <c r="C12" s="146">
        <v>70.0</v>
      </c>
      <c r="D12" s="194"/>
      <c r="E12" s="146">
        <v>50.0</v>
      </c>
      <c r="F12" s="194">
        <v>55.0</v>
      </c>
      <c r="G12" s="146">
        <v>30.0</v>
      </c>
      <c r="H12" s="194"/>
      <c r="I12" s="146"/>
      <c r="J12" s="194"/>
      <c r="K12" s="146">
        <v>74.0</v>
      </c>
      <c r="L12" s="194"/>
      <c r="M12" s="146">
        <v>70.0</v>
      </c>
      <c r="N12" s="194"/>
      <c r="O12" s="146">
        <v>35.0</v>
      </c>
      <c r="P12" s="194"/>
      <c r="Q12" s="146"/>
      <c r="R12" s="194"/>
      <c r="S12" s="200">
        <f>IFERROR((SUM(max('CE-F-334'!C11,'CE-F-334'!D11),max('CE-F-334'!E11,'CE-F-334'!F11),max('CE-F-334'!G11,'CE-F-334'!H11),max('CE-F-334'!I11,'CE-F-334'!J11))/4),"")</f>
        <v>42.25</v>
      </c>
      <c r="T12" s="200">
        <f>IFERROR((SUM(max('CE-F-334'!K11,'CE-F-334'!L11),max('CE-F-334'!M11,'CE-F-334'!N11),max('CE-F-334'!O11,'CE-F-334'!P11),max('CE-F-334'!Q11,'CE-F-334'!R11))/4),"")</f>
        <v>35.5</v>
      </c>
      <c r="U12" s="200">
        <f t="shared" si="1"/>
        <v>44.75</v>
      </c>
      <c r="V12" s="200">
        <f t="shared" si="2"/>
        <v>38.75</v>
      </c>
      <c r="W12" s="255">
        <f t="shared" si="3"/>
        <v>40.3125</v>
      </c>
    </row>
    <row r="13" ht="30.0" customHeight="1">
      <c r="A13" s="193">
        <v>9.0</v>
      </c>
      <c r="B13" s="128" t="str">
        <f>'3A 2025 - 2026 DATOS DEL ESTUDI'!B12</f>
        <v>Erleen  Brito Castillo</v>
      </c>
      <c r="C13" s="146">
        <v>72.0</v>
      </c>
      <c r="D13" s="194"/>
      <c r="E13" s="146">
        <v>70.0</v>
      </c>
      <c r="F13" s="194"/>
      <c r="G13" s="146">
        <v>70.0</v>
      </c>
      <c r="H13" s="194"/>
      <c r="I13" s="146"/>
      <c r="J13" s="194"/>
      <c r="K13" s="146">
        <v>70.0</v>
      </c>
      <c r="L13" s="194"/>
      <c r="M13" s="146">
        <v>71.0</v>
      </c>
      <c r="N13" s="194"/>
      <c r="O13" s="146">
        <v>70.0</v>
      </c>
      <c r="P13" s="194"/>
      <c r="Q13" s="146"/>
      <c r="R13" s="194"/>
      <c r="S13" s="200">
        <f>IFERROR((SUM(max('CE-F-334'!C12,'CE-F-334'!D12),max('CE-F-334'!E12,'CE-F-334'!F12),max('CE-F-334'!G12,'CE-F-334'!H12),max('CE-F-334'!I12,'CE-F-334'!J12))/4),"")</f>
        <v>45.25</v>
      </c>
      <c r="T13" s="200">
        <f>IFERROR((SUM(max('CE-F-334'!K12,'CE-F-334'!L12),max('CE-F-334'!M12,'CE-F-334'!N12),max('CE-F-334'!O12,'CE-F-334'!P12),max('CE-F-334'!Q12,'CE-F-334'!R12))/4),"")</f>
        <v>52.5</v>
      </c>
      <c r="U13" s="200">
        <f t="shared" si="1"/>
        <v>52.75</v>
      </c>
      <c r="V13" s="200">
        <f t="shared" si="2"/>
        <v>53</v>
      </c>
      <c r="W13" s="255">
        <f t="shared" si="3"/>
        <v>50.875</v>
      </c>
    </row>
    <row r="14" ht="30.0" customHeight="1">
      <c r="A14" s="193">
        <v>10.0</v>
      </c>
      <c r="B14" s="128" t="str">
        <f>'3A 2025 - 2026 DATOS DEL ESTUDI'!B13</f>
        <v>Brianny  Caraballo Guzmán</v>
      </c>
      <c r="C14" s="146">
        <v>98.0</v>
      </c>
      <c r="D14" s="194"/>
      <c r="E14" s="146">
        <v>99.0</v>
      </c>
      <c r="F14" s="194"/>
      <c r="G14" s="146">
        <v>99.0</v>
      </c>
      <c r="H14" s="194"/>
      <c r="I14" s="146"/>
      <c r="J14" s="194"/>
      <c r="K14" s="146">
        <v>95.0</v>
      </c>
      <c r="L14" s="194"/>
      <c r="M14" s="146">
        <v>96.0</v>
      </c>
      <c r="N14" s="194"/>
      <c r="O14" s="146">
        <v>98.0</v>
      </c>
      <c r="P14" s="194"/>
      <c r="Q14" s="146"/>
      <c r="R14" s="194"/>
      <c r="S14" s="200">
        <f>IFERROR((SUM(max('CE-F-334'!C13,'CE-F-334'!D13),max('CE-F-334'!E13,'CE-F-334'!F13),max('CE-F-334'!G13,'CE-F-334'!H13),max('CE-F-334'!I13,'CE-F-334'!J13))/4),"")</f>
        <v>71</v>
      </c>
      <c r="T14" s="200">
        <f>IFERROR((SUM(max('CE-F-334'!K13,'CE-F-334'!L13),max('CE-F-334'!M13,'CE-F-334'!N13),max('CE-F-334'!O13,'CE-F-334'!P13),max('CE-F-334'!Q13,'CE-F-334'!R13))/4),"")</f>
        <v>70.75</v>
      </c>
      <c r="U14" s="200">
        <f t="shared" si="1"/>
        <v>72.25</v>
      </c>
      <c r="V14" s="200">
        <f t="shared" si="2"/>
        <v>74</v>
      </c>
      <c r="W14" s="255">
        <f t="shared" si="3"/>
        <v>72</v>
      </c>
    </row>
    <row r="15" ht="30.0" customHeight="1">
      <c r="A15" s="193">
        <v>11.0</v>
      </c>
      <c r="B15" s="128" t="str">
        <f>'3A 2025 - 2026 DATOS DEL ESTUDI'!B14</f>
        <v>Scarlet  Castillo</v>
      </c>
      <c r="C15" s="146">
        <v>71.0</v>
      </c>
      <c r="D15" s="194"/>
      <c r="E15" s="146">
        <v>70.0</v>
      </c>
      <c r="F15" s="194"/>
      <c r="G15" s="146">
        <v>70.0</v>
      </c>
      <c r="H15" s="194"/>
      <c r="I15" s="146"/>
      <c r="J15" s="194"/>
      <c r="K15" s="146">
        <v>72.0</v>
      </c>
      <c r="L15" s="194"/>
      <c r="M15" s="146">
        <v>70.0</v>
      </c>
      <c r="N15" s="194"/>
      <c r="O15" s="146">
        <v>70.0</v>
      </c>
      <c r="P15" s="194"/>
      <c r="Q15" s="146"/>
      <c r="R15" s="194"/>
      <c r="S15" s="200">
        <f>IFERROR((SUM(max('CE-F-334'!C14,'CE-F-334'!D14),max('CE-F-334'!E14,'CE-F-334'!F14),max('CE-F-334'!G14,'CE-F-334'!H14),max('CE-F-334'!I14,'CE-F-334'!J14))/4),"")</f>
        <v>52.5</v>
      </c>
      <c r="T15" s="200">
        <f>IFERROR((SUM(max('CE-F-334'!K14,'CE-F-334'!L14),max('CE-F-334'!M14,'CE-F-334'!N14),max('CE-F-334'!O14,'CE-F-334'!P14),max('CE-F-334'!Q14,'CE-F-334'!R14))/4),"")</f>
        <v>52.75</v>
      </c>
      <c r="U15" s="200">
        <f t="shared" si="1"/>
        <v>53</v>
      </c>
      <c r="V15" s="200">
        <f t="shared" si="2"/>
        <v>52.75</v>
      </c>
      <c r="W15" s="255">
        <f t="shared" si="3"/>
        <v>52.75</v>
      </c>
    </row>
    <row r="16" ht="30.0" customHeight="1">
      <c r="A16" s="193">
        <v>12.0</v>
      </c>
      <c r="B16" s="128" t="str">
        <f>'3A 2025 - 2026 DATOS DEL ESTUDI'!B15</f>
        <v>Yarselin  Cruz Peña</v>
      </c>
      <c r="C16" s="146">
        <v>83.0</v>
      </c>
      <c r="D16" s="194"/>
      <c r="E16" s="146">
        <v>84.0</v>
      </c>
      <c r="F16" s="194"/>
      <c r="G16" s="146">
        <v>80.0</v>
      </c>
      <c r="H16" s="194"/>
      <c r="I16" s="146"/>
      <c r="J16" s="194"/>
      <c r="K16" s="146">
        <v>85.0</v>
      </c>
      <c r="L16" s="194"/>
      <c r="M16" s="146">
        <v>85.0</v>
      </c>
      <c r="N16" s="194"/>
      <c r="O16" s="146">
        <v>80.0</v>
      </c>
      <c r="P16" s="194"/>
      <c r="Q16" s="146"/>
      <c r="R16" s="194"/>
      <c r="S16" s="200">
        <f>IFERROR((SUM(max('CE-F-334'!C15,'CE-F-334'!D15),max('CE-F-334'!E15,'CE-F-334'!F15),max('CE-F-334'!G15,'CE-F-334'!H15),max('CE-F-334'!I15,'CE-F-334'!J15))/4),"")</f>
        <v>60.5</v>
      </c>
      <c r="T16" s="200">
        <f>IFERROR((SUM(max('CE-F-334'!K15,'CE-F-334'!L15),max('CE-F-334'!M15,'CE-F-334'!N15),max('CE-F-334'!O15,'CE-F-334'!P15),max('CE-F-334'!Q15,'CE-F-334'!R15))/4),"")</f>
        <v>60.5</v>
      </c>
      <c r="U16" s="200">
        <f t="shared" si="1"/>
        <v>62.5</v>
      </c>
      <c r="V16" s="200">
        <f t="shared" si="2"/>
        <v>61.75</v>
      </c>
      <c r="W16" s="255">
        <f t="shared" si="3"/>
        <v>61.3125</v>
      </c>
    </row>
    <row r="17" ht="30.0" customHeight="1">
      <c r="A17" s="193">
        <v>13.0</v>
      </c>
      <c r="B17" s="128" t="str">
        <f>'3A 2025 - 2026 DATOS DEL ESTUDI'!B16</f>
        <v>Fernando José Díaz Fernández</v>
      </c>
      <c r="C17" s="146">
        <v>78.0</v>
      </c>
      <c r="D17" s="194"/>
      <c r="E17" s="146">
        <v>80.0</v>
      </c>
      <c r="F17" s="194"/>
      <c r="G17" s="146">
        <v>81.0</v>
      </c>
      <c r="H17" s="194"/>
      <c r="I17" s="146"/>
      <c r="J17" s="194"/>
      <c r="K17" s="146">
        <v>79.0</v>
      </c>
      <c r="L17" s="194"/>
      <c r="M17" s="146">
        <v>81.0</v>
      </c>
      <c r="N17" s="194"/>
      <c r="O17" s="146">
        <v>82.0</v>
      </c>
      <c r="P17" s="194"/>
      <c r="Q17" s="146"/>
      <c r="R17" s="194"/>
      <c r="S17" s="200">
        <f>IFERROR((SUM(max('CE-F-334'!C16,'CE-F-334'!D16),max('CE-F-334'!E16,'CE-F-334'!F16),max('CE-F-334'!G16,'CE-F-334'!H16),max('CE-F-334'!I16,'CE-F-334'!J16))/4),"")</f>
        <v>55</v>
      </c>
      <c r="T17" s="200">
        <f>IFERROR((SUM(max('CE-F-334'!K16,'CE-F-334'!L16),max('CE-F-334'!M16,'CE-F-334'!N16),max('CE-F-334'!O16,'CE-F-334'!P16),max('CE-F-334'!Q16,'CE-F-334'!R16))/4),"")</f>
        <v>54.5</v>
      </c>
      <c r="U17" s="200">
        <f t="shared" si="1"/>
        <v>60.5</v>
      </c>
      <c r="V17" s="200">
        <f t="shared" si="2"/>
        <v>59.75</v>
      </c>
      <c r="W17" s="255">
        <f t="shared" si="3"/>
        <v>57.4375</v>
      </c>
    </row>
    <row r="18" ht="30.0" customHeight="1">
      <c r="A18" s="193">
        <v>14.0</v>
      </c>
      <c r="B18" s="128" t="str">
        <f>'3A 2025 - 2026 DATOS DEL ESTUDI'!B17</f>
        <v>Scarlett  Espinal Estéves</v>
      </c>
      <c r="C18" s="146">
        <v>70.0</v>
      </c>
      <c r="D18" s="194"/>
      <c r="E18" s="146">
        <v>71.0</v>
      </c>
      <c r="F18" s="194"/>
      <c r="G18" s="146">
        <v>70.0</v>
      </c>
      <c r="H18" s="194"/>
      <c r="I18" s="146"/>
      <c r="J18" s="194"/>
      <c r="K18" s="146">
        <v>71.0</v>
      </c>
      <c r="L18" s="194"/>
      <c r="M18" s="146">
        <v>72.0</v>
      </c>
      <c r="N18" s="194"/>
      <c r="O18" s="146">
        <v>70.0</v>
      </c>
      <c r="P18" s="194"/>
      <c r="Q18" s="146"/>
      <c r="R18" s="194"/>
      <c r="S18" s="200">
        <f>IFERROR((SUM(max('CE-F-334'!C17,'CE-F-334'!D17),max('CE-F-334'!E17,'CE-F-334'!F17),max('CE-F-334'!G17,'CE-F-334'!H17),max('CE-F-334'!I17,'CE-F-334'!J17))/4),"")</f>
        <v>43.75</v>
      </c>
      <c r="T18" s="200">
        <f>IFERROR((SUM(max('CE-F-334'!K17,'CE-F-334'!L17),max('CE-F-334'!M17,'CE-F-334'!N17),max('CE-F-334'!O17,'CE-F-334'!P17),max('CE-F-334'!Q17,'CE-F-334'!R17))/4),"")</f>
        <v>42.75</v>
      </c>
      <c r="U18" s="200">
        <f t="shared" si="1"/>
        <v>53.25</v>
      </c>
      <c r="V18" s="200">
        <f t="shared" si="2"/>
        <v>52.75</v>
      </c>
      <c r="W18" s="255">
        <f t="shared" si="3"/>
        <v>48.125</v>
      </c>
    </row>
    <row r="19" ht="30.0" customHeight="1">
      <c r="A19" s="193">
        <v>15.0</v>
      </c>
      <c r="B19" s="128" t="str">
        <f>'3A 2025 - 2026 DATOS DEL ESTUDI'!B18</f>
        <v>José Manuel Estrella</v>
      </c>
      <c r="C19" s="146">
        <v>55.0</v>
      </c>
      <c r="D19" s="194">
        <v>60.0</v>
      </c>
      <c r="E19" s="146">
        <v>40.0</v>
      </c>
      <c r="F19" s="194">
        <v>45.0</v>
      </c>
      <c r="G19" s="146">
        <v>50.0</v>
      </c>
      <c r="H19" s="194"/>
      <c r="I19" s="146"/>
      <c r="J19" s="194"/>
      <c r="K19" s="146">
        <v>70.0</v>
      </c>
      <c r="L19" s="194"/>
      <c r="M19" s="146">
        <v>71.0</v>
      </c>
      <c r="N19" s="194"/>
      <c r="O19" s="146">
        <v>70.0</v>
      </c>
      <c r="P19" s="194"/>
      <c r="Q19" s="146"/>
      <c r="R19" s="194"/>
      <c r="S19" s="200">
        <f>IFERROR((SUM(max('CE-F-334'!C18,'CE-F-334'!D18),max('CE-F-334'!E18,'CE-F-334'!F18),max('CE-F-334'!G18,'CE-F-334'!H18),max('CE-F-334'!I18,'CE-F-334'!J18))/4),"")</f>
        <v>21.25</v>
      </c>
      <c r="T19" s="200">
        <f>IFERROR((SUM(max('CE-F-334'!K18,'CE-F-334'!L18),max('CE-F-334'!M18,'CE-F-334'!N18),max('CE-F-334'!O18,'CE-F-334'!P18),max('CE-F-334'!Q18,'CE-F-334'!R18))/4),"")</f>
        <v>20</v>
      </c>
      <c r="U19" s="200">
        <f t="shared" si="1"/>
        <v>52.75</v>
      </c>
      <c r="V19" s="200">
        <f t="shared" si="2"/>
        <v>38.75</v>
      </c>
      <c r="W19" s="255">
        <f t="shared" si="3"/>
        <v>33.1875</v>
      </c>
    </row>
    <row r="20" ht="30.0" customHeight="1">
      <c r="A20" s="193">
        <v>16.0</v>
      </c>
      <c r="B20" s="128" t="str">
        <f>'3A 2025 - 2026 DATOS DEL ESTUDI'!B19</f>
        <v>Misael Starberk Ferreras Pérez</v>
      </c>
      <c r="C20" s="146">
        <v>84.0</v>
      </c>
      <c r="D20" s="194"/>
      <c r="E20" s="146">
        <v>85.0</v>
      </c>
      <c r="F20" s="194"/>
      <c r="G20" s="146">
        <v>80.0</v>
      </c>
      <c r="H20" s="194"/>
      <c r="I20" s="146"/>
      <c r="J20" s="194"/>
      <c r="K20" s="146">
        <v>85.0</v>
      </c>
      <c r="L20" s="194"/>
      <c r="M20" s="146">
        <v>84.0</v>
      </c>
      <c r="N20" s="194"/>
      <c r="O20" s="146">
        <v>80.0</v>
      </c>
      <c r="P20" s="194"/>
      <c r="Q20" s="146"/>
      <c r="R20" s="194"/>
      <c r="S20" s="200">
        <f>IFERROR((SUM(max('CE-F-334'!C19,'CE-F-334'!D19),max('CE-F-334'!E19,'CE-F-334'!F19),max('CE-F-334'!G19,'CE-F-334'!H19),max('CE-F-334'!I19,'CE-F-334'!J19))/4),"")</f>
        <v>62</v>
      </c>
      <c r="T20" s="200">
        <f>IFERROR((SUM(max('CE-F-334'!K19,'CE-F-334'!L19),max('CE-F-334'!M19,'CE-F-334'!N19),max('CE-F-334'!O19,'CE-F-334'!P19),max('CE-F-334'!Q19,'CE-F-334'!R19))/4),"")</f>
        <v>62.5</v>
      </c>
      <c r="U20" s="200">
        <f t="shared" si="1"/>
        <v>62.25</v>
      </c>
      <c r="V20" s="200">
        <f t="shared" si="2"/>
        <v>62.25</v>
      </c>
      <c r="W20" s="255">
        <f t="shared" si="3"/>
        <v>62.25</v>
      </c>
    </row>
    <row r="21" ht="30.0" customHeight="1">
      <c r="A21" s="193">
        <v>17.0</v>
      </c>
      <c r="B21" s="128" t="str">
        <f>'3A 2025 - 2026 DATOS DEL ESTUDI'!B20</f>
        <v>Ruth Esther Fernández Rodríguez</v>
      </c>
      <c r="C21" s="146">
        <v>85.0</v>
      </c>
      <c r="D21" s="194"/>
      <c r="E21" s="146">
        <v>85.0</v>
      </c>
      <c r="F21" s="194"/>
      <c r="G21" s="146">
        <v>83.0</v>
      </c>
      <c r="H21" s="194"/>
      <c r="I21" s="146"/>
      <c r="J21" s="194"/>
      <c r="K21" s="146">
        <v>86.0</v>
      </c>
      <c r="L21" s="194"/>
      <c r="M21" s="146">
        <v>84.0</v>
      </c>
      <c r="N21" s="194"/>
      <c r="O21" s="146">
        <v>82.0</v>
      </c>
      <c r="P21" s="194"/>
      <c r="Q21" s="146"/>
      <c r="R21" s="194"/>
      <c r="S21" s="200">
        <f>IFERROR((SUM(max('CE-F-334'!C20,'CE-F-334'!D20),max('CE-F-334'!E20,'CE-F-334'!F20),max('CE-F-334'!G20,'CE-F-334'!H20),max('CE-F-334'!I20,'CE-F-334'!J20))/4),"")</f>
        <v>61</v>
      </c>
      <c r="T21" s="200">
        <f>IFERROR((SUM(max('CE-F-334'!K20,'CE-F-334'!L20),max('CE-F-334'!M20,'CE-F-334'!N20),max('CE-F-334'!O20,'CE-F-334'!P20),max('CE-F-334'!Q20,'CE-F-334'!R20))/4),"")</f>
        <v>61.5</v>
      </c>
      <c r="U21" s="200">
        <f t="shared" si="1"/>
        <v>63</v>
      </c>
      <c r="V21" s="200">
        <f t="shared" si="2"/>
        <v>63.25</v>
      </c>
      <c r="W21" s="255">
        <f t="shared" si="3"/>
        <v>62.1875</v>
      </c>
    </row>
    <row r="22" ht="30.0" customHeight="1">
      <c r="A22" s="193">
        <v>18.0</v>
      </c>
      <c r="B22" s="128" t="str">
        <f>'3A 2025 - 2026 DATOS DEL ESTUDI'!B21</f>
        <v>Discairy  Filpo Estrella</v>
      </c>
      <c r="C22" s="146">
        <v>72.0</v>
      </c>
      <c r="D22" s="194"/>
      <c r="E22" s="146">
        <v>73.0</v>
      </c>
      <c r="F22" s="194"/>
      <c r="G22" s="146">
        <v>75.0</v>
      </c>
      <c r="H22" s="194"/>
      <c r="I22" s="146"/>
      <c r="J22" s="194"/>
      <c r="K22" s="146">
        <v>73.0</v>
      </c>
      <c r="L22" s="194"/>
      <c r="M22" s="146">
        <v>71.0</v>
      </c>
      <c r="N22" s="194"/>
      <c r="O22" s="146">
        <v>74.0</v>
      </c>
      <c r="P22" s="194"/>
      <c r="Q22" s="146"/>
      <c r="R22" s="194"/>
      <c r="S22" s="200">
        <f>IFERROR((SUM(max('CE-F-334'!C21,'CE-F-334'!D21),max('CE-F-334'!E21,'CE-F-334'!F21),max('CE-F-334'!G21,'CE-F-334'!H21),max('CE-F-334'!I21,'CE-F-334'!J21))/4),"")</f>
        <v>56.25</v>
      </c>
      <c r="T22" s="200">
        <f>IFERROR((SUM(max('CE-F-334'!K21,'CE-F-334'!L21),max('CE-F-334'!M21,'CE-F-334'!N21),max('CE-F-334'!O21,'CE-F-334'!P21),max('CE-F-334'!Q21,'CE-F-334'!R21))/4),"")</f>
        <v>56.25</v>
      </c>
      <c r="U22" s="200">
        <f t="shared" si="1"/>
        <v>54.5</v>
      </c>
      <c r="V22" s="200">
        <f t="shared" si="2"/>
        <v>55</v>
      </c>
      <c r="W22" s="255">
        <f t="shared" si="3"/>
        <v>55.5</v>
      </c>
    </row>
    <row r="23" ht="30.0" customHeight="1">
      <c r="A23" s="193">
        <v>19.0</v>
      </c>
      <c r="B23" s="128" t="str">
        <f>'3A 2025 - 2026 DATOS DEL ESTUDI'!B22</f>
        <v>Alexis Enmanuel Gil  Sánchez</v>
      </c>
      <c r="C23" s="146">
        <v>70.0</v>
      </c>
      <c r="D23" s="194"/>
      <c r="E23" s="146">
        <v>50.0</v>
      </c>
      <c r="F23" s="194">
        <v>70.0</v>
      </c>
      <c r="G23" s="146">
        <v>70.0</v>
      </c>
      <c r="H23" s="194"/>
      <c r="I23" s="146"/>
      <c r="J23" s="194"/>
      <c r="K23" s="146">
        <v>71.0</v>
      </c>
      <c r="L23" s="194"/>
      <c r="M23" s="146">
        <v>70.0</v>
      </c>
      <c r="N23" s="194"/>
      <c r="O23" s="146">
        <v>70.0</v>
      </c>
      <c r="P23" s="194"/>
      <c r="Q23" s="146"/>
      <c r="R23" s="194"/>
      <c r="S23" s="200">
        <f>IFERROR((SUM(max('CE-F-334'!C22,'CE-F-334'!D22),max('CE-F-334'!E22,'CE-F-334'!F22),max('CE-F-334'!G22,'CE-F-334'!H22),max('CE-F-334'!I22,'CE-F-334'!J22))/4),"")</f>
        <v>39.25</v>
      </c>
      <c r="T23" s="200">
        <f>IFERROR((SUM(max('CE-F-334'!K22,'CE-F-334'!L22),max('CE-F-334'!M22,'CE-F-334'!N22),max('CE-F-334'!O22,'CE-F-334'!P22),max('CE-F-334'!Q22,'CE-F-334'!R22))/4),"")</f>
        <v>52.75</v>
      </c>
      <c r="U23" s="200">
        <f t="shared" si="1"/>
        <v>52.75</v>
      </c>
      <c r="V23" s="200">
        <f t="shared" si="2"/>
        <v>52.5</v>
      </c>
      <c r="W23" s="255">
        <f t="shared" si="3"/>
        <v>49.3125</v>
      </c>
    </row>
    <row r="24" ht="30.0" customHeight="1">
      <c r="A24" s="193">
        <v>20.0</v>
      </c>
      <c r="B24" s="128" t="str">
        <f>'3A 2025 - 2026 DATOS DEL ESTUDI'!B23</f>
        <v>Ayendy Jesús Guzmán</v>
      </c>
      <c r="C24" s="146">
        <v>73.0</v>
      </c>
      <c r="D24" s="194"/>
      <c r="E24" s="146">
        <v>70.0</v>
      </c>
      <c r="F24" s="194"/>
      <c r="G24" s="146">
        <v>70.0</v>
      </c>
      <c r="H24" s="194"/>
      <c r="I24" s="146"/>
      <c r="J24" s="194"/>
      <c r="K24" s="146">
        <v>70.0</v>
      </c>
      <c r="L24" s="194"/>
      <c r="M24" s="146">
        <v>70.0</v>
      </c>
      <c r="N24" s="194"/>
      <c r="O24" s="146">
        <v>70.0</v>
      </c>
      <c r="P24" s="194"/>
      <c r="Q24" s="146"/>
      <c r="R24" s="194"/>
      <c r="S24" s="200">
        <f>IFERROR((SUM(max('CE-F-334'!C23,'CE-F-334'!D23),max('CE-F-334'!E23,'CE-F-334'!F23),max('CE-F-334'!G23,'CE-F-334'!H23),max('CE-F-334'!I23,'CE-F-334'!J23))/4),"")</f>
        <v>15</v>
      </c>
      <c r="T24" s="200">
        <f>IFERROR((SUM(max('CE-F-334'!K23,'CE-F-334'!L23),max('CE-F-334'!M23,'CE-F-334'!N23),max('CE-F-334'!O23,'CE-F-334'!P23),max('CE-F-334'!Q23,'CE-F-334'!R23))/4),"")</f>
        <v>12.5</v>
      </c>
      <c r="U24" s="200">
        <f t="shared" si="1"/>
        <v>52.5</v>
      </c>
      <c r="V24" s="200">
        <f t="shared" si="2"/>
        <v>53.25</v>
      </c>
      <c r="W24" s="255">
        <f t="shared" si="3"/>
        <v>33.3125</v>
      </c>
    </row>
    <row r="25" ht="30.0" customHeight="1">
      <c r="A25" s="193">
        <v>21.0</v>
      </c>
      <c r="B25" s="128" t="str">
        <f>'3A 2025 - 2026 DATOS DEL ESTUDI'!B24</f>
        <v>Yassir  Hernández Disla</v>
      </c>
      <c r="C25" s="146">
        <v>88.0</v>
      </c>
      <c r="D25" s="194"/>
      <c r="E25" s="146">
        <v>70.0</v>
      </c>
      <c r="F25" s="194"/>
      <c r="G25" s="146">
        <v>71.0</v>
      </c>
      <c r="H25" s="194"/>
      <c r="I25" s="146"/>
      <c r="J25" s="194"/>
      <c r="K25" s="146">
        <v>85.0</v>
      </c>
      <c r="L25" s="194"/>
      <c r="M25" s="146">
        <v>71.0</v>
      </c>
      <c r="N25" s="194"/>
      <c r="O25" s="146">
        <v>71.0</v>
      </c>
      <c r="P25" s="194"/>
      <c r="Q25" s="146"/>
      <c r="R25" s="194"/>
      <c r="S25" s="200">
        <f>IFERROR((SUM(max('CE-F-334'!C24,'CE-F-334'!D24),max('CE-F-334'!E24,'CE-F-334'!F24),max('CE-F-334'!G24,'CE-F-334'!H24),max('CE-F-334'!I24,'CE-F-334'!J24))/4),"")</f>
        <v>55.25</v>
      </c>
      <c r="T25" s="200">
        <f>IFERROR((SUM(max('CE-F-334'!K24,'CE-F-334'!L24),max('CE-F-334'!M24,'CE-F-334'!N24),max('CE-F-334'!O24,'CE-F-334'!P24),max('CE-F-334'!Q24,'CE-F-334'!R24))/4),"")</f>
        <v>56.25</v>
      </c>
      <c r="U25" s="200">
        <f t="shared" si="1"/>
        <v>56.75</v>
      </c>
      <c r="V25" s="200">
        <f t="shared" si="2"/>
        <v>57.25</v>
      </c>
      <c r="W25" s="255">
        <f t="shared" si="3"/>
        <v>56.375</v>
      </c>
    </row>
    <row r="26" ht="30.0" customHeight="1">
      <c r="A26" s="193">
        <v>22.0</v>
      </c>
      <c r="B26" s="128" t="str">
        <f>'3A 2025 - 2026 DATOS DEL ESTUDI'!B25</f>
        <v>Yadiel  Jiménez Betances</v>
      </c>
      <c r="C26" s="146">
        <v>93.0</v>
      </c>
      <c r="D26" s="194"/>
      <c r="E26" s="146">
        <v>95.0</v>
      </c>
      <c r="F26" s="194"/>
      <c r="G26" s="146">
        <v>93.0</v>
      </c>
      <c r="H26" s="194"/>
      <c r="I26" s="146"/>
      <c r="J26" s="194"/>
      <c r="K26" s="146">
        <v>95.0</v>
      </c>
      <c r="L26" s="194"/>
      <c r="M26" s="146">
        <v>95.0</v>
      </c>
      <c r="N26" s="194"/>
      <c r="O26" s="146">
        <v>93.0</v>
      </c>
      <c r="P26" s="194"/>
      <c r="Q26" s="146"/>
      <c r="R26" s="194"/>
      <c r="S26" s="200">
        <f>IFERROR((SUM(max('CE-F-334'!C25,'CE-F-334'!D25),max('CE-F-334'!E25,'CE-F-334'!F25),max('CE-F-334'!G25,'CE-F-334'!H25),max('CE-F-334'!I25,'CE-F-334'!J25))/4),"")</f>
        <v>63</v>
      </c>
      <c r="T26" s="200">
        <f>IFERROR((SUM(max('CE-F-334'!K25,'CE-F-334'!L25),max('CE-F-334'!M25,'CE-F-334'!N25),max('CE-F-334'!O25,'CE-F-334'!P25),max('CE-F-334'!Q25,'CE-F-334'!R25))/4),"")</f>
        <v>64.25</v>
      </c>
      <c r="U26" s="200">
        <f t="shared" si="1"/>
        <v>70.75</v>
      </c>
      <c r="V26" s="200">
        <f t="shared" si="2"/>
        <v>70.25</v>
      </c>
      <c r="W26" s="255">
        <f t="shared" si="3"/>
        <v>67.0625</v>
      </c>
    </row>
    <row r="27" ht="30.0" customHeight="1">
      <c r="A27" s="193">
        <v>23.0</v>
      </c>
      <c r="B27" s="128" t="str">
        <f>'3A 2025 - 2026 DATOS DEL ESTUDI'!B26</f>
        <v>Yamel  Mella Aquino</v>
      </c>
      <c r="C27" s="146">
        <v>86.0</v>
      </c>
      <c r="D27" s="194"/>
      <c r="E27" s="146">
        <v>82.0</v>
      </c>
      <c r="F27" s="194"/>
      <c r="G27" s="146">
        <v>81.0</v>
      </c>
      <c r="H27" s="194"/>
      <c r="I27" s="146"/>
      <c r="J27" s="194"/>
      <c r="K27" s="146">
        <v>84.0</v>
      </c>
      <c r="L27" s="194"/>
      <c r="M27" s="146">
        <v>80.0</v>
      </c>
      <c r="N27" s="194"/>
      <c r="O27" s="146">
        <v>81.0</v>
      </c>
      <c r="P27" s="194"/>
      <c r="Q27" s="146"/>
      <c r="R27" s="194"/>
      <c r="S27" s="200">
        <f>IFERROR((SUM(max('CE-F-334'!C26,'CE-F-334'!D26),max('CE-F-334'!E26,'CE-F-334'!F26),max('CE-F-334'!G26,'CE-F-334'!H26),max('CE-F-334'!I26,'CE-F-334'!J26))/4),"")</f>
        <v>60.25</v>
      </c>
      <c r="T27" s="200">
        <f>IFERROR((SUM(max('CE-F-334'!K26,'CE-F-334'!L26),max('CE-F-334'!M26,'CE-F-334'!N26),max('CE-F-334'!O26,'CE-F-334'!P26),max('CE-F-334'!Q26,'CE-F-334'!R26))/4),"")</f>
        <v>61</v>
      </c>
      <c r="U27" s="200">
        <f t="shared" si="1"/>
        <v>61.25</v>
      </c>
      <c r="V27" s="200">
        <f t="shared" si="2"/>
        <v>62.25</v>
      </c>
      <c r="W27" s="255">
        <f t="shared" si="3"/>
        <v>61.1875</v>
      </c>
    </row>
    <row r="28" ht="30.0" customHeight="1">
      <c r="A28" s="193">
        <v>24.0</v>
      </c>
      <c r="B28" s="128" t="str">
        <f>'3A 2025 - 2026 DATOS DEL ESTUDI'!B27</f>
        <v>Sariely Del Carmen Mena Chávez</v>
      </c>
      <c r="C28" s="146">
        <v>80.0</v>
      </c>
      <c r="D28" s="194"/>
      <c r="E28" s="146">
        <v>81.0</v>
      </c>
      <c r="F28" s="194"/>
      <c r="G28" s="146">
        <v>70.0</v>
      </c>
      <c r="H28" s="194"/>
      <c r="I28" s="146"/>
      <c r="J28" s="194"/>
      <c r="K28" s="146">
        <v>82.0</v>
      </c>
      <c r="L28" s="194"/>
      <c r="M28" s="146">
        <v>81.0</v>
      </c>
      <c r="N28" s="194"/>
      <c r="O28" s="146">
        <v>70.0</v>
      </c>
      <c r="P28" s="194"/>
      <c r="Q28" s="146"/>
      <c r="R28" s="194"/>
      <c r="S28" s="200">
        <f>IFERROR((SUM(max('CE-F-334'!C27,'CE-F-334'!D27),max('CE-F-334'!E27,'CE-F-334'!F27),max('CE-F-334'!G27,'CE-F-334'!H27),max('CE-F-334'!I27,'CE-F-334'!J27))/4),"")</f>
        <v>54</v>
      </c>
      <c r="T28" s="200">
        <f>IFERROR((SUM(max('CE-F-334'!K27,'CE-F-334'!L27),max('CE-F-334'!M27,'CE-F-334'!N27),max('CE-F-334'!O27,'CE-F-334'!P27),max('CE-F-334'!Q27,'CE-F-334'!R27))/4),"")</f>
        <v>53.25</v>
      </c>
      <c r="U28" s="200">
        <f t="shared" si="1"/>
        <v>58.25</v>
      </c>
      <c r="V28" s="200">
        <f t="shared" si="2"/>
        <v>57.75</v>
      </c>
      <c r="W28" s="255">
        <f t="shared" si="3"/>
        <v>55.8125</v>
      </c>
    </row>
    <row r="29" ht="30.0" customHeight="1">
      <c r="A29" s="193">
        <v>25.0</v>
      </c>
      <c r="B29" s="128" t="str">
        <f>'3A 2025 - 2026 DATOS DEL ESTUDI'!B28</f>
        <v>David Carmelo Navas Fernández</v>
      </c>
      <c r="C29" s="146">
        <v>85.0</v>
      </c>
      <c r="D29" s="194"/>
      <c r="E29" s="146">
        <v>86.0</v>
      </c>
      <c r="F29" s="194"/>
      <c r="G29" s="146">
        <v>83.0</v>
      </c>
      <c r="H29" s="194"/>
      <c r="I29" s="146"/>
      <c r="J29" s="194"/>
      <c r="K29" s="146">
        <v>86.0</v>
      </c>
      <c r="L29" s="194"/>
      <c r="M29" s="146">
        <v>85.0</v>
      </c>
      <c r="N29" s="194"/>
      <c r="O29" s="146">
        <v>80.0</v>
      </c>
      <c r="P29" s="194"/>
      <c r="Q29" s="146"/>
      <c r="R29" s="194"/>
      <c r="S29" s="200">
        <f>IFERROR((SUM(max('CE-F-334'!C28,'CE-F-334'!D28),max('CE-F-334'!E28,'CE-F-334'!F28),max('CE-F-334'!G28,'CE-F-334'!H28),max('CE-F-334'!I28,'CE-F-334'!J28))/4),"")</f>
        <v>61.75</v>
      </c>
      <c r="T29" s="200">
        <f>IFERROR((SUM(max('CE-F-334'!K28,'CE-F-334'!L28),max('CE-F-334'!M28,'CE-F-334'!N28),max('CE-F-334'!O28,'CE-F-334'!P28),max('CE-F-334'!Q28,'CE-F-334'!R28))/4),"")</f>
        <v>61.25</v>
      </c>
      <c r="U29" s="200">
        <f t="shared" si="1"/>
        <v>62.75</v>
      </c>
      <c r="V29" s="200">
        <f t="shared" si="2"/>
        <v>63.5</v>
      </c>
      <c r="W29" s="255">
        <f t="shared" si="3"/>
        <v>62.3125</v>
      </c>
    </row>
    <row r="30" ht="30.0" customHeight="1">
      <c r="A30" s="193">
        <v>26.0</v>
      </c>
      <c r="B30" s="128" t="str">
        <f>'3A 2025 - 2026 DATOS DEL ESTUDI'!B29</f>
        <v>Andriw Jelier Ortiz Rodríguez</v>
      </c>
      <c r="C30" s="146">
        <v>71.0</v>
      </c>
      <c r="D30" s="194"/>
      <c r="E30" s="146">
        <v>75.0</v>
      </c>
      <c r="F30" s="194"/>
      <c r="G30" s="146">
        <v>71.0</v>
      </c>
      <c r="H30" s="194"/>
      <c r="I30" s="146"/>
      <c r="J30" s="194"/>
      <c r="K30" s="146">
        <v>72.0</v>
      </c>
      <c r="L30" s="194"/>
      <c r="M30" s="146">
        <v>75.0</v>
      </c>
      <c r="N30" s="194"/>
      <c r="O30" s="146">
        <v>70.0</v>
      </c>
      <c r="P30" s="194"/>
      <c r="Q30" s="146"/>
      <c r="R30" s="194"/>
      <c r="S30" s="200">
        <f>IFERROR((SUM(max('CE-F-334'!C29,'CE-F-334'!D29),max('CE-F-334'!E29,'CE-F-334'!F29),max('CE-F-334'!G29,'CE-F-334'!H29),max('CE-F-334'!I29,'CE-F-334'!J29))/4),"")</f>
        <v>52.75</v>
      </c>
      <c r="T30" s="200">
        <f>IFERROR((SUM(max('CE-F-334'!K29,'CE-F-334'!L29),max('CE-F-334'!M29,'CE-F-334'!N29),max('CE-F-334'!O29,'CE-F-334'!P29),max('CE-F-334'!Q29,'CE-F-334'!R29))/4),"")</f>
        <v>53.25</v>
      </c>
      <c r="U30" s="200">
        <f t="shared" si="1"/>
        <v>54.25</v>
      </c>
      <c r="V30" s="200">
        <f t="shared" si="2"/>
        <v>54.25</v>
      </c>
      <c r="W30" s="255">
        <f t="shared" si="3"/>
        <v>53.625</v>
      </c>
    </row>
    <row r="31" ht="30.0" customHeight="1">
      <c r="A31" s="193">
        <v>27.0</v>
      </c>
      <c r="B31" s="128" t="str">
        <f>'3A 2025 - 2026 DATOS DEL ESTUDI'!B30</f>
        <v>Dashley Nicole Peña García</v>
      </c>
      <c r="C31" s="146">
        <v>83.0</v>
      </c>
      <c r="D31" s="194"/>
      <c r="E31" s="146">
        <v>80.0</v>
      </c>
      <c r="F31" s="194"/>
      <c r="G31" s="146">
        <v>79.0</v>
      </c>
      <c r="H31" s="194"/>
      <c r="I31" s="146"/>
      <c r="J31" s="194"/>
      <c r="K31" s="146">
        <v>82.0</v>
      </c>
      <c r="L31" s="194"/>
      <c r="M31" s="146">
        <v>80.0</v>
      </c>
      <c r="N31" s="194"/>
      <c r="O31" s="146">
        <v>78.0</v>
      </c>
      <c r="P31" s="194"/>
      <c r="Q31" s="146"/>
      <c r="R31" s="194"/>
      <c r="S31" s="200">
        <f>IFERROR((SUM(max('CE-F-334'!C30,'CE-F-334'!D30),max('CE-F-334'!E30,'CE-F-334'!F30),max('CE-F-334'!G30,'CE-F-334'!H30),max('CE-F-334'!I30,'CE-F-334'!J30))/4),"")</f>
        <v>56.5</v>
      </c>
      <c r="T31" s="200">
        <f>IFERROR((SUM(max('CE-F-334'!K30,'CE-F-334'!L30),max('CE-F-334'!M30,'CE-F-334'!N30),max('CE-F-334'!O30,'CE-F-334'!P30),max('CE-F-334'!Q30,'CE-F-334'!R30))/4),"")</f>
        <v>57.75</v>
      </c>
      <c r="U31" s="200">
        <f t="shared" si="1"/>
        <v>60</v>
      </c>
      <c r="V31" s="200">
        <f t="shared" si="2"/>
        <v>60.5</v>
      </c>
      <c r="W31" s="255">
        <f t="shared" si="3"/>
        <v>58.6875</v>
      </c>
    </row>
    <row r="32" ht="30.0" customHeight="1">
      <c r="A32" s="193">
        <v>28.0</v>
      </c>
      <c r="B32" s="128" t="str">
        <f>'3A 2025 - 2026 DATOS DEL ESTUDI'!B31</f>
        <v>Yesly  Peña Muñoz</v>
      </c>
      <c r="C32" s="146">
        <v>89.0</v>
      </c>
      <c r="D32" s="194"/>
      <c r="E32" s="146">
        <v>90.0</v>
      </c>
      <c r="F32" s="194"/>
      <c r="G32" s="146">
        <v>91.0</v>
      </c>
      <c r="H32" s="194"/>
      <c r="I32" s="146"/>
      <c r="J32" s="194"/>
      <c r="K32" s="146">
        <v>90.0</v>
      </c>
      <c r="L32" s="194"/>
      <c r="M32" s="146">
        <v>92.0</v>
      </c>
      <c r="N32" s="194"/>
      <c r="O32" s="146">
        <v>92.0</v>
      </c>
      <c r="P32" s="194"/>
      <c r="Q32" s="146"/>
      <c r="R32" s="194"/>
      <c r="S32" s="200">
        <f>IFERROR((SUM(max('CE-F-334'!C31,'CE-F-334'!D31),max('CE-F-334'!E31,'CE-F-334'!F31),max('CE-F-334'!G31,'CE-F-334'!H31),max('CE-F-334'!I31,'CE-F-334'!J31))/4),"")</f>
        <v>66.5</v>
      </c>
      <c r="T32" s="200">
        <f>IFERROR((SUM(max('CE-F-334'!K31,'CE-F-334'!L31),max('CE-F-334'!M31,'CE-F-334'!N31),max('CE-F-334'!O31,'CE-F-334'!P31),max('CE-F-334'!Q31,'CE-F-334'!R31))/4),"")</f>
        <v>67.75</v>
      </c>
      <c r="U32" s="200">
        <f t="shared" si="1"/>
        <v>68.5</v>
      </c>
      <c r="V32" s="200">
        <f t="shared" si="2"/>
        <v>67.5</v>
      </c>
      <c r="W32" s="255">
        <f t="shared" si="3"/>
        <v>67.5625</v>
      </c>
    </row>
    <row r="33" ht="30.0" customHeight="1">
      <c r="A33" s="193">
        <v>29.0</v>
      </c>
      <c r="B33" s="128" t="str">
        <f>'3A 2025 - 2026 DATOS DEL ESTUDI'!B32</f>
        <v>Wilbert  Peña Paulino</v>
      </c>
      <c r="C33" s="146">
        <v>87.0</v>
      </c>
      <c r="D33" s="194"/>
      <c r="E33" s="146">
        <v>84.0</v>
      </c>
      <c r="F33" s="194"/>
      <c r="G33" s="146">
        <v>80.0</v>
      </c>
      <c r="H33" s="194"/>
      <c r="I33" s="146"/>
      <c r="J33" s="194"/>
      <c r="K33" s="146">
        <v>86.0</v>
      </c>
      <c r="L33" s="194"/>
      <c r="M33" s="146">
        <v>83.0</v>
      </c>
      <c r="N33" s="194"/>
      <c r="O33" s="146">
        <v>81.0</v>
      </c>
      <c r="P33" s="194"/>
      <c r="Q33" s="146"/>
      <c r="R33" s="194"/>
      <c r="S33" s="200">
        <f>IFERROR((SUM(max('CE-F-334'!C32,'CE-F-334'!D32),max('CE-F-334'!E32,'CE-F-334'!F32),max('CE-F-334'!G32,'CE-F-334'!H32),max('CE-F-334'!I32,'CE-F-334'!J32))/4),"")</f>
        <v>63</v>
      </c>
      <c r="T33" s="200">
        <f>IFERROR((SUM(max('CE-F-334'!K32,'CE-F-334'!L32),max('CE-F-334'!M32,'CE-F-334'!N32),max('CE-F-334'!O32,'CE-F-334'!P32),max('CE-F-334'!Q32,'CE-F-334'!R32))/4),"")</f>
        <v>62.75</v>
      </c>
      <c r="U33" s="200">
        <f t="shared" si="1"/>
        <v>62.5</v>
      </c>
      <c r="V33" s="200">
        <f t="shared" si="2"/>
        <v>62.75</v>
      </c>
      <c r="W33" s="255">
        <f t="shared" si="3"/>
        <v>62.75</v>
      </c>
    </row>
    <row r="34" ht="30.0" customHeight="1">
      <c r="A34" s="193">
        <v>30.0</v>
      </c>
      <c r="B34" s="128" t="str">
        <f>'3A 2025 - 2026 DATOS DEL ESTUDI'!B33</f>
        <v>Yonayry  Peña Santos</v>
      </c>
      <c r="C34" s="146">
        <v>80.0</v>
      </c>
      <c r="D34" s="194"/>
      <c r="E34" s="146">
        <v>81.0</v>
      </c>
      <c r="F34" s="194"/>
      <c r="G34" s="146">
        <v>80.0</v>
      </c>
      <c r="H34" s="194"/>
      <c r="I34" s="146"/>
      <c r="J34" s="194"/>
      <c r="K34" s="146">
        <v>81.0</v>
      </c>
      <c r="L34" s="194"/>
      <c r="M34" s="146">
        <v>81.0</v>
      </c>
      <c r="N34" s="194"/>
      <c r="O34" s="146">
        <v>82.0</v>
      </c>
      <c r="P34" s="194"/>
      <c r="Q34" s="146"/>
      <c r="R34" s="194"/>
      <c r="S34" s="200">
        <f>IFERROR((SUM(max('CE-F-334'!C33,'CE-F-334'!D33),max('CE-F-334'!E33,'CE-F-334'!F33),max('CE-F-334'!G33,'CE-F-334'!H33),max('CE-F-334'!I33,'CE-F-334'!J33))/4),"")</f>
        <v>56.75</v>
      </c>
      <c r="T34" s="200">
        <f>IFERROR((SUM(max('CE-F-334'!K33,'CE-F-334'!L33),max('CE-F-334'!M33,'CE-F-334'!N33),max('CE-F-334'!O33,'CE-F-334'!P33),max('CE-F-334'!Q33,'CE-F-334'!R33))/4),"")</f>
        <v>56.75</v>
      </c>
      <c r="U34" s="200">
        <f t="shared" si="1"/>
        <v>61</v>
      </c>
      <c r="V34" s="200">
        <f t="shared" si="2"/>
        <v>60.25</v>
      </c>
      <c r="W34" s="255">
        <f t="shared" si="3"/>
        <v>58.6875</v>
      </c>
    </row>
    <row r="35" ht="30.0" customHeight="1">
      <c r="A35" s="193">
        <v>31.0</v>
      </c>
      <c r="B35" s="128" t="str">
        <f>'3A 2025 - 2026 DATOS DEL ESTUDI'!B34</f>
        <v>Rossier Analiz Pérez Rodríguez</v>
      </c>
      <c r="C35" s="146">
        <v>82.0</v>
      </c>
      <c r="D35" s="194"/>
      <c r="E35" s="146">
        <v>83.0</v>
      </c>
      <c r="F35" s="194"/>
      <c r="G35" s="146">
        <v>81.0</v>
      </c>
      <c r="H35" s="194"/>
      <c r="I35" s="146"/>
      <c r="J35" s="194"/>
      <c r="K35" s="146">
        <v>88.0</v>
      </c>
      <c r="L35" s="194"/>
      <c r="M35" s="146">
        <v>83.0</v>
      </c>
      <c r="N35" s="194"/>
      <c r="O35" s="146">
        <v>83.0</v>
      </c>
      <c r="P35" s="194"/>
      <c r="Q35" s="146"/>
      <c r="R35" s="194"/>
      <c r="S35" s="200">
        <f>IFERROR((SUM(max('CE-F-334'!C34,'CE-F-334'!D34),max('CE-F-334'!E34,'CE-F-334'!F34),max('CE-F-334'!G34,'CE-F-334'!H34),max('CE-F-334'!I34,'CE-F-334'!J34))/4),"")</f>
        <v>60.75</v>
      </c>
      <c r="T35" s="200">
        <f>IFERROR((SUM(max('CE-F-334'!K34,'CE-F-334'!L34),max('CE-F-334'!M34,'CE-F-334'!N34),max('CE-F-334'!O34,'CE-F-334'!P34),max('CE-F-334'!Q34,'CE-F-334'!R34))/4),"")</f>
        <v>61.25</v>
      </c>
      <c r="U35" s="200">
        <f t="shared" si="1"/>
        <v>63.5</v>
      </c>
      <c r="V35" s="200">
        <f t="shared" si="2"/>
        <v>61.5</v>
      </c>
      <c r="W35" s="255">
        <f t="shared" si="3"/>
        <v>61.75</v>
      </c>
    </row>
    <row r="36" ht="30.0" customHeight="1">
      <c r="A36" s="193">
        <v>32.0</v>
      </c>
      <c r="B36" s="128" t="str">
        <f>'3A 2025 - 2026 DATOS DEL ESTUDI'!B35</f>
        <v>Joseph Francisco Ramírez Espinosa</v>
      </c>
      <c r="C36" s="146">
        <v>80.0</v>
      </c>
      <c r="D36" s="194"/>
      <c r="E36" s="146">
        <v>83.0</v>
      </c>
      <c r="F36" s="194"/>
      <c r="G36" s="146">
        <v>80.0</v>
      </c>
      <c r="H36" s="194"/>
      <c r="I36" s="146"/>
      <c r="J36" s="194"/>
      <c r="K36" s="146">
        <v>82.0</v>
      </c>
      <c r="L36" s="194"/>
      <c r="M36" s="146">
        <v>85.0</v>
      </c>
      <c r="N36" s="194"/>
      <c r="O36" s="146">
        <v>82.0</v>
      </c>
      <c r="P36" s="194"/>
      <c r="Q36" s="146"/>
      <c r="R36" s="194"/>
      <c r="S36" s="200">
        <f>IFERROR((SUM(max('CE-F-334'!C35,'CE-F-334'!D35),max('CE-F-334'!E35,'CE-F-334'!F35),max('CE-F-334'!G35,'CE-F-334'!H35),max('CE-F-334'!I35,'CE-F-334'!J35))/4),"")</f>
        <v>60.5</v>
      </c>
      <c r="T36" s="200">
        <f>IFERROR((SUM(max('CE-F-334'!K35,'CE-F-334'!L35),max('CE-F-334'!M35,'CE-F-334'!N35),max('CE-F-334'!O35,'CE-F-334'!P35),max('CE-F-334'!Q35,'CE-F-334'!R35))/4),"")</f>
        <v>61.25</v>
      </c>
      <c r="U36" s="200">
        <f t="shared" si="1"/>
        <v>62.25</v>
      </c>
      <c r="V36" s="200">
        <f t="shared" si="2"/>
        <v>60.75</v>
      </c>
      <c r="W36" s="255">
        <f t="shared" si="3"/>
        <v>61.1875</v>
      </c>
    </row>
    <row r="37" ht="30.0" customHeight="1">
      <c r="A37" s="193">
        <v>33.0</v>
      </c>
      <c r="B37" s="128" t="str">
        <f>'3A 2025 - 2026 DATOS DEL ESTUDI'!B36</f>
        <v>Yariel Alfonso Ramos</v>
      </c>
      <c r="C37" s="146">
        <v>70.0</v>
      </c>
      <c r="D37" s="194"/>
      <c r="E37" s="146">
        <v>71.0</v>
      </c>
      <c r="F37" s="194"/>
      <c r="G37" s="146">
        <v>70.0</v>
      </c>
      <c r="H37" s="194"/>
      <c r="I37" s="146"/>
      <c r="J37" s="194"/>
      <c r="K37" s="146">
        <v>71.0</v>
      </c>
      <c r="L37" s="194"/>
      <c r="M37" s="146">
        <v>70.0</v>
      </c>
      <c r="N37" s="194"/>
      <c r="O37" s="146">
        <v>70.0</v>
      </c>
      <c r="P37" s="194"/>
      <c r="Q37" s="146"/>
      <c r="R37" s="194"/>
      <c r="S37" s="200">
        <f>IFERROR((SUM(max('CE-F-334'!C36,'CE-F-334'!D36),max('CE-F-334'!E36,'CE-F-334'!F36),max('CE-F-334'!G36,'CE-F-334'!H36),max('CE-F-334'!I36,'CE-F-334'!J36))/4),"")</f>
        <v>52.5</v>
      </c>
      <c r="T37" s="200">
        <f>IFERROR((SUM(max('CE-F-334'!K36,'CE-F-334'!L36),max('CE-F-334'!M36,'CE-F-334'!N36),max('CE-F-334'!O36,'CE-F-334'!P36),max('CE-F-334'!Q36,'CE-F-334'!R36))/4),"")</f>
        <v>52.75</v>
      </c>
      <c r="U37" s="200">
        <f t="shared" si="1"/>
        <v>52.75</v>
      </c>
      <c r="V37" s="200">
        <f t="shared" si="2"/>
        <v>52.75</v>
      </c>
      <c r="W37" s="255">
        <f t="shared" si="3"/>
        <v>52.6875</v>
      </c>
    </row>
    <row r="38" ht="30.0" customHeight="1">
      <c r="A38" s="193">
        <v>34.0</v>
      </c>
      <c r="B38" s="128" t="str">
        <f>'3A 2025 - 2026 DATOS DEL ESTUDI'!B37</f>
        <v>Carlos David Rodríguez Almánzar</v>
      </c>
      <c r="C38" s="146">
        <v>82.0</v>
      </c>
      <c r="D38" s="194"/>
      <c r="E38" s="146">
        <v>70.0</v>
      </c>
      <c r="F38" s="194"/>
      <c r="G38" s="146">
        <v>71.0</v>
      </c>
      <c r="H38" s="194"/>
      <c r="I38" s="146"/>
      <c r="J38" s="194"/>
      <c r="K38" s="146">
        <v>81.0</v>
      </c>
      <c r="L38" s="194"/>
      <c r="M38" s="146">
        <v>70.0</v>
      </c>
      <c r="N38" s="194"/>
      <c r="O38" s="146">
        <v>70.0</v>
      </c>
      <c r="P38" s="194"/>
      <c r="Q38" s="146"/>
      <c r="R38" s="194"/>
      <c r="S38" s="200">
        <f>IFERROR((SUM(max('CE-F-334'!C37,'CE-F-334'!D37),max('CE-F-334'!E37,'CE-F-334'!F37),max('CE-F-334'!G37,'CE-F-334'!H37),max('CE-F-334'!I37,'CE-F-334'!J37))/4),"")</f>
        <v>52.5</v>
      </c>
      <c r="T38" s="200">
        <f>IFERROR((SUM(max('CE-F-334'!K37,'CE-F-334'!L37),max('CE-F-334'!M37,'CE-F-334'!N37),max('CE-F-334'!O37,'CE-F-334'!P37),max('CE-F-334'!Q37,'CE-F-334'!R37))/4),"")</f>
        <v>52.5</v>
      </c>
      <c r="U38" s="200">
        <f t="shared" si="1"/>
        <v>55.25</v>
      </c>
      <c r="V38" s="200">
        <f t="shared" si="2"/>
        <v>55.75</v>
      </c>
      <c r="W38" s="255">
        <f t="shared" si="3"/>
        <v>54</v>
      </c>
    </row>
    <row r="39" ht="30.0" customHeight="1">
      <c r="A39" s="193">
        <v>35.0</v>
      </c>
      <c r="B39" s="128" t="str">
        <f>'3A 2025 - 2026 DATOS DEL ESTUDI'!B38</f>
        <v>Darianni  Santos Medina</v>
      </c>
      <c r="C39" s="146">
        <v>89.0</v>
      </c>
      <c r="D39" s="194"/>
      <c r="E39" s="146">
        <v>89.0</v>
      </c>
      <c r="F39" s="194"/>
      <c r="G39" s="146">
        <v>88.0</v>
      </c>
      <c r="H39" s="194"/>
      <c r="I39" s="146"/>
      <c r="J39" s="194"/>
      <c r="K39" s="146">
        <v>86.0</v>
      </c>
      <c r="L39" s="194"/>
      <c r="M39" s="146">
        <v>89.0</v>
      </c>
      <c r="N39" s="194"/>
      <c r="O39" s="146">
        <v>89.0</v>
      </c>
      <c r="P39" s="194"/>
      <c r="Q39" s="146"/>
      <c r="R39" s="194"/>
      <c r="S39" s="200">
        <f>IFERROR((SUM(max('CE-F-334'!C38,'CE-F-334'!D38),max('CE-F-334'!E38,'CE-F-334'!F38),max('CE-F-334'!G38,'CE-F-334'!H38),max('CE-F-334'!I38,'CE-F-334'!J38))/4),"")</f>
        <v>63</v>
      </c>
      <c r="T39" s="200">
        <f>IFERROR((SUM(max('CE-F-334'!K38,'CE-F-334'!L38),max('CE-F-334'!M38,'CE-F-334'!N38),max('CE-F-334'!O38,'CE-F-334'!P38),max('CE-F-334'!Q38,'CE-F-334'!R38))/4),"")</f>
        <v>63.75</v>
      </c>
      <c r="U39" s="200">
        <f t="shared" si="1"/>
        <v>66</v>
      </c>
      <c r="V39" s="200">
        <f t="shared" si="2"/>
        <v>66.5</v>
      </c>
      <c r="W39" s="255">
        <f t="shared" si="3"/>
        <v>64.8125</v>
      </c>
    </row>
    <row r="40" ht="30.0" customHeight="1">
      <c r="A40" s="193">
        <v>36.0</v>
      </c>
      <c r="B40" s="128" t="str">
        <f>'3A 2025 - 2026 DATOS DEL ESTUDI'!B39</f>
        <v>Rosyeli Carolina Tavarez  Reyes</v>
      </c>
      <c r="C40" s="146">
        <v>75.0</v>
      </c>
      <c r="D40" s="194"/>
      <c r="E40" s="146">
        <v>65.0</v>
      </c>
      <c r="F40" s="194">
        <v>70.0</v>
      </c>
      <c r="G40" s="146">
        <v>70.0</v>
      </c>
      <c r="H40" s="194"/>
      <c r="I40" s="146"/>
      <c r="J40" s="194"/>
      <c r="K40" s="146">
        <v>73.0</v>
      </c>
      <c r="L40" s="194"/>
      <c r="M40" s="146">
        <v>70.0</v>
      </c>
      <c r="N40" s="194"/>
      <c r="O40" s="146">
        <v>70.0</v>
      </c>
      <c r="P40" s="194"/>
      <c r="Q40" s="146"/>
      <c r="R40" s="194"/>
      <c r="S40" s="200">
        <f>IFERROR((SUM(max('CE-F-334'!C39,'CE-F-334'!D39),max('CE-F-334'!E39,'CE-F-334'!F39),max('CE-F-334'!G39,'CE-F-334'!H39),max('CE-F-334'!I39,'CE-F-334'!J39))/4),"")</f>
        <v>52.5</v>
      </c>
      <c r="T40" s="200">
        <f>IFERROR((SUM(max('CE-F-334'!K39,'CE-F-334'!L39),max('CE-F-334'!M39,'CE-F-334'!N39),max('CE-F-334'!O39,'CE-F-334'!P39),max('CE-F-334'!Q39,'CE-F-334'!R39))/4),"")</f>
        <v>52.75</v>
      </c>
      <c r="U40" s="200">
        <f t="shared" si="1"/>
        <v>53.25</v>
      </c>
      <c r="V40" s="200">
        <f t="shared" si="2"/>
        <v>53.75</v>
      </c>
      <c r="W40" s="255">
        <f t="shared" si="3"/>
        <v>53.0625</v>
      </c>
    </row>
    <row r="41" ht="30.0" customHeight="1">
      <c r="A41" s="193">
        <v>37.0</v>
      </c>
      <c r="B41" s="128" t="str">
        <f>'3A 2025 - 2026 DATOS DEL ESTUDI'!B40</f>
        <v>Melani  Taveras Bautista</v>
      </c>
      <c r="C41" s="146">
        <v>72.0</v>
      </c>
      <c r="D41" s="194"/>
      <c r="E41" s="146">
        <v>60.0</v>
      </c>
      <c r="F41" s="194">
        <v>70.0</v>
      </c>
      <c r="G41" s="146">
        <v>70.0</v>
      </c>
      <c r="H41" s="194"/>
      <c r="I41" s="146"/>
      <c r="J41" s="194"/>
      <c r="K41" s="146">
        <v>71.0</v>
      </c>
      <c r="L41" s="194"/>
      <c r="M41" s="146">
        <v>71.0</v>
      </c>
      <c r="N41" s="194"/>
      <c r="O41" s="146">
        <v>70.0</v>
      </c>
      <c r="P41" s="194"/>
      <c r="Q41" s="146"/>
      <c r="R41" s="194"/>
      <c r="S41" s="200">
        <f>IFERROR((SUM(max('CE-F-334'!C40,'CE-F-334'!D40),max('CE-F-334'!E40,'CE-F-334'!F40),max('CE-F-334'!G40,'CE-F-334'!H40),max('CE-F-334'!I40,'CE-F-334'!J40))/4),"")</f>
        <v>48.75</v>
      </c>
      <c r="T41" s="200">
        <f>IFERROR((SUM(max('CE-F-334'!K40,'CE-F-334'!L40),max('CE-F-334'!M40,'CE-F-334'!N40),max('CE-F-334'!O40,'CE-F-334'!P40),max('CE-F-334'!Q40,'CE-F-334'!R40))/4),"")</f>
        <v>54.5</v>
      </c>
      <c r="U41" s="200">
        <f t="shared" si="1"/>
        <v>53</v>
      </c>
      <c r="V41" s="200">
        <f t="shared" si="2"/>
        <v>53</v>
      </c>
      <c r="W41" s="255">
        <f t="shared" si="3"/>
        <v>52.3125</v>
      </c>
    </row>
    <row r="42" ht="30.0" customHeight="1">
      <c r="A42" s="193">
        <v>38.0</v>
      </c>
      <c r="B42" s="128" t="str">
        <f>'3A 2025 - 2026 DATOS DEL ESTUDI'!B41</f>
        <v>Arianny  Tejada Guzmán</v>
      </c>
      <c r="C42" s="146">
        <v>92.0</v>
      </c>
      <c r="D42" s="194"/>
      <c r="E42" s="146">
        <v>93.0</v>
      </c>
      <c r="F42" s="194"/>
      <c r="G42" s="146">
        <v>94.0</v>
      </c>
      <c r="H42" s="194"/>
      <c r="I42" s="146"/>
      <c r="J42" s="194"/>
      <c r="K42" s="146">
        <v>93.0</v>
      </c>
      <c r="L42" s="194"/>
      <c r="M42" s="146">
        <v>94.0</v>
      </c>
      <c r="N42" s="194"/>
      <c r="O42" s="146">
        <v>93.0</v>
      </c>
      <c r="P42" s="194"/>
      <c r="Q42" s="146"/>
      <c r="R42" s="194"/>
      <c r="S42" s="200">
        <f>IFERROR((SUM(max('CE-F-334'!C41,'CE-F-334'!D41),max('CE-F-334'!E41,'CE-F-334'!F41),max('CE-F-334'!G41,'CE-F-334'!H41),max('CE-F-334'!I41,'CE-F-334'!J41))/4),"")</f>
        <v>68.25</v>
      </c>
      <c r="T42" s="200">
        <f>IFERROR((SUM(max('CE-F-334'!K41,'CE-F-334'!L41),max('CE-F-334'!M41,'CE-F-334'!N41),max('CE-F-334'!O41,'CE-F-334'!P41),max('CE-F-334'!Q41,'CE-F-334'!R41))/4),"")</f>
        <v>68.5</v>
      </c>
      <c r="U42" s="200">
        <f t="shared" si="1"/>
        <v>70</v>
      </c>
      <c r="V42" s="200">
        <f t="shared" si="2"/>
        <v>69.75</v>
      </c>
      <c r="W42" s="255">
        <f t="shared" si="3"/>
        <v>69.125</v>
      </c>
    </row>
    <row r="43" ht="30.0" customHeight="1">
      <c r="A43" s="193">
        <v>39.0</v>
      </c>
      <c r="B43" s="128" t="str">
        <f>'3A 2025 - 2026 DATOS DEL ESTUDI'!B42</f>
        <v>Jeilyn Aliah Tejada</v>
      </c>
      <c r="C43" s="146">
        <v>75.0</v>
      </c>
      <c r="D43" s="194"/>
      <c r="E43" s="146">
        <v>80.0</v>
      </c>
      <c r="F43" s="194"/>
      <c r="G43" s="146">
        <v>81.0</v>
      </c>
      <c r="H43" s="194"/>
      <c r="I43" s="146"/>
      <c r="J43" s="194"/>
      <c r="K43" s="146">
        <v>73.0</v>
      </c>
      <c r="L43" s="194"/>
      <c r="M43" s="146">
        <v>82.0</v>
      </c>
      <c r="N43" s="194"/>
      <c r="O43" s="146">
        <v>80.0</v>
      </c>
      <c r="P43" s="194"/>
      <c r="Q43" s="146"/>
      <c r="R43" s="194"/>
      <c r="S43" s="200">
        <f>IFERROR((SUM(max('CE-F-334'!C42,'CE-F-334'!D42),max('CE-F-334'!E42,'CE-F-334'!F42),max('CE-F-334'!G42,'CE-F-334'!H42),max('CE-F-334'!I42,'CE-F-334'!J42))/4),"")</f>
        <v>56.5</v>
      </c>
      <c r="T43" s="200">
        <f>IFERROR((SUM(max('CE-F-334'!K42,'CE-F-334'!L42),max('CE-F-334'!M42,'CE-F-334'!N42),max('CE-F-334'!O42,'CE-F-334'!P42),max('CE-F-334'!Q42,'CE-F-334'!R42))/4),"")</f>
        <v>58</v>
      </c>
      <c r="U43" s="200">
        <f t="shared" si="1"/>
        <v>58.75</v>
      </c>
      <c r="V43" s="200">
        <f t="shared" si="2"/>
        <v>59</v>
      </c>
      <c r="W43" s="255">
        <f t="shared" si="3"/>
        <v>58.0625</v>
      </c>
    </row>
    <row r="44" ht="30.0" customHeight="1">
      <c r="A44" s="193">
        <v>40.0</v>
      </c>
      <c r="B44" s="128" t="str">
        <f>'3A 2025 - 2026 DATOS DEL ESTUDI'!B43</f>
        <v>Rosenny  Ureña Arias</v>
      </c>
      <c r="C44" s="146">
        <v>93.0</v>
      </c>
      <c r="D44" s="194"/>
      <c r="E44" s="146">
        <v>92.0</v>
      </c>
      <c r="F44" s="194"/>
      <c r="G44" s="146">
        <v>93.0</v>
      </c>
      <c r="H44" s="194"/>
      <c r="I44" s="146"/>
      <c r="J44" s="194"/>
      <c r="K44" s="146">
        <v>94.0</v>
      </c>
      <c r="L44" s="194"/>
      <c r="M44" s="146">
        <v>93.0</v>
      </c>
      <c r="N44" s="194"/>
      <c r="O44" s="146">
        <v>90.0</v>
      </c>
      <c r="P44" s="194"/>
      <c r="Q44" s="146"/>
      <c r="R44" s="194"/>
      <c r="S44" s="200">
        <f>IFERROR((SUM(max('CE-F-334'!C43,'CE-F-334'!D43),max('CE-F-334'!E43,'CE-F-334'!F43),max('CE-F-334'!G43,'CE-F-334'!H43),max('CE-F-334'!I43,'CE-F-334'!J43))/4),"")</f>
        <v>69</v>
      </c>
      <c r="T44" s="200">
        <f>IFERROR((SUM(max('CE-F-334'!K43,'CE-F-334'!L43),max('CE-F-334'!M43,'CE-F-334'!N43),max('CE-F-334'!O43,'CE-F-334'!P43),max('CE-F-334'!Q43,'CE-F-334'!R43))/4),"")</f>
        <v>69.75</v>
      </c>
      <c r="U44" s="200">
        <f t="shared" si="1"/>
        <v>69.25</v>
      </c>
      <c r="V44" s="200">
        <f t="shared" si="2"/>
        <v>69.5</v>
      </c>
      <c r="W44" s="255">
        <f t="shared" si="3"/>
        <v>69.375</v>
      </c>
    </row>
    <row r="45" ht="30.0" customHeight="1">
      <c r="A45" s="193">
        <v>41.0</v>
      </c>
      <c r="B45" s="128" t="str">
        <f>'3A 2025 - 2026 DATOS DEL ESTUDI'!B44</f>
        <v>Jonathan  De Jesús Valerio Felipe</v>
      </c>
      <c r="C45" s="146">
        <v>75.0</v>
      </c>
      <c r="D45" s="194"/>
      <c r="E45" s="146">
        <v>76.0</v>
      </c>
      <c r="F45" s="194"/>
      <c r="G45" s="146">
        <v>71.0</v>
      </c>
      <c r="H45" s="194"/>
      <c r="I45" s="146"/>
      <c r="J45" s="194"/>
      <c r="K45" s="146">
        <v>74.0</v>
      </c>
      <c r="L45" s="194"/>
      <c r="M45" s="146">
        <v>75.0</v>
      </c>
      <c r="N45" s="194"/>
      <c r="O45" s="146">
        <v>72.0</v>
      </c>
      <c r="P45" s="194"/>
      <c r="Q45" s="146"/>
      <c r="R45" s="194"/>
      <c r="S45" s="200">
        <f>IFERROR((SUM(max('CE-F-334'!C44,'CE-F-334'!D44),max('CE-F-334'!E44,'CE-F-334'!F44),max('CE-F-334'!G44,'CE-F-334'!H44),max('CE-F-334'!I44,'CE-F-334'!J44))/4),"")</f>
        <v>54.75</v>
      </c>
      <c r="T45" s="200">
        <f>IFERROR((SUM(max('CE-F-334'!K44,'CE-F-334'!L44),max('CE-F-334'!M44,'CE-F-334'!N44),max('CE-F-334'!O44,'CE-F-334'!P44),max('CE-F-334'!Q44,'CE-F-334'!R44))/4),"")</f>
        <v>54.25</v>
      </c>
      <c r="U45" s="200">
        <f t="shared" si="1"/>
        <v>55.25</v>
      </c>
      <c r="V45" s="200">
        <f t="shared" si="2"/>
        <v>55.5</v>
      </c>
      <c r="W45" s="255">
        <f t="shared" si="3"/>
        <v>54.9375</v>
      </c>
    </row>
    <row r="46" ht="30.0" customHeight="1">
      <c r="A46" s="193">
        <v>42.0</v>
      </c>
      <c r="B46" s="128" t="str">
        <f>'3A 2025 - 2026 DATOS DEL ESTUDI'!B45</f>
        <v>Crisleydi  Turbí</v>
      </c>
      <c r="C46" s="146">
        <v>74.0</v>
      </c>
      <c r="D46" s="194"/>
      <c r="E46" s="146">
        <v>75.0</v>
      </c>
      <c r="F46" s="194"/>
      <c r="G46" s="146">
        <v>70.0</v>
      </c>
      <c r="H46" s="194"/>
      <c r="I46" s="146"/>
      <c r="J46" s="194"/>
      <c r="K46" s="146">
        <v>72.0</v>
      </c>
      <c r="L46" s="194"/>
      <c r="M46" s="146">
        <v>70.0</v>
      </c>
      <c r="N46" s="194"/>
      <c r="O46" s="146">
        <v>70.0</v>
      </c>
      <c r="P46" s="194"/>
      <c r="Q46" s="146"/>
      <c r="R46" s="194"/>
      <c r="S46" s="200">
        <f>IFERROR((SUM(max('CE-F-334'!C45,'CE-F-334'!D45),max('CE-F-334'!E45,'CE-F-334'!F45),max('CE-F-334'!G45,'CE-F-334'!H45),max('CE-F-334'!I45,'CE-F-334'!J45))/4),"")</f>
        <v>47.5</v>
      </c>
      <c r="T46" s="200">
        <f>IFERROR((SUM(max('CE-F-334'!K45,'CE-F-334'!L45),max('CE-F-334'!M45,'CE-F-334'!N45),max('CE-F-334'!O45,'CE-F-334'!P45),max('CE-F-334'!Q45,'CE-F-334'!R45))/4),"")</f>
        <v>46.5</v>
      </c>
      <c r="U46" s="200">
        <f t="shared" si="1"/>
        <v>53</v>
      </c>
      <c r="V46" s="200">
        <f t="shared" si="2"/>
        <v>54.75</v>
      </c>
      <c r="W46" s="255">
        <f t="shared" si="3"/>
        <v>50.4375</v>
      </c>
    </row>
    <row r="47" ht="30.0" customHeight="1">
      <c r="A47" s="193">
        <v>43.0</v>
      </c>
      <c r="B47" s="128" t="str">
        <f>'3A 2025 - 2026 DATOS DEL ESTUDI'!B46</f>
        <v>Jhoangel Rafael Vargas Ulloa</v>
      </c>
      <c r="C47" s="146">
        <v>60.0</v>
      </c>
      <c r="D47" s="194">
        <v>60.0</v>
      </c>
      <c r="E47" s="146">
        <v>20.0</v>
      </c>
      <c r="F47" s="194">
        <v>25.0</v>
      </c>
      <c r="G47" s="146">
        <v>70.0</v>
      </c>
      <c r="H47" s="194"/>
      <c r="I47" s="146"/>
      <c r="J47" s="194"/>
      <c r="K47" s="146">
        <v>72.0</v>
      </c>
      <c r="L47" s="194"/>
      <c r="M47" s="146">
        <v>10.0</v>
      </c>
      <c r="N47" s="194">
        <v>25.0</v>
      </c>
      <c r="O47" s="146">
        <v>70.0</v>
      </c>
      <c r="P47" s="194"/>
      <c r="Q47" s="146"/>
      <c r="R47" s="194"/>
      <c r="S47" s="200">
        <f>IFERROR((SUM(max('CE-F-334'!C46,'CE-F-334'!D46),max('CE-F-334'!E46,'CE-F-334'!F46),max('CE-F-334'!G46,'CE-F-334'!H46),max('CE-F-334'!I46,'CE-F-334'!J46))/4),"")</f>
        <v>34.5</v>
      </c>
      <c r="T47" s="200">
        <f>IFERROR((SUM(max('CE-F-334'!K46,'CE-F-334'!L46),max('CE-F-334'!M46,'CE-F-334'!N46),max('CE-F-334'!O46,'CE-F-334'!P46),max('CE-F-334'!Q46,'CE-F-334'!R46))/4),"")</f>
        <v>36.5</v>
      </c>
      <c r="U47" s="200">
        <f t="shared" si="1"/>
        <v>41.75</v>
      </c>
      <c r="V47" s="200">
        <f t="shared" si="2"/>
        <v>38.75</v>
      </c>
      <c r="W47" s="255">
        <f t="shared" si="3"/>
        <v>37.875</v>
      </c>
    </row>
    <row r="48" ht="30.0" customHeight="1">
      <c r="A48" s="193">
        <v>44.0</v>
      </c>
      <c r="B48" s="128" t="str">
        <f>'3A 2025 - 2026 DATOS DEL ESTUDI'!B47</f>
        <v>Leslie  Cruz Espinal</v>
      </c>
      <c r="C48" s="146">
        <v>85.0</v>
      </c>
      <c r="D48" s="194"/>
      <c r="E48" s="146">
        <v>86.0</v>
      </c>
      <c r="F48" s="194"/>
      <c r="G48" s="146">
        <v>84.0</v>
      </c>
      <c r="H48" s="194"/>
      <c r="I48" s="146"/>
      <c r="J48" s="194"/>
      <c r="K48" s="146">
        <v>84.0</v>
      </c>
      <c r="L48" s="194"/>
      <c r="M48" s="146">
        <v>85.0</v>
      </c>
      <c r="N48" s="194"/>
      <c r="O48" s="146">
        <v>83.0</v>
      </c>
      <c r="P48" s="194"/>
      <c r="Q48" s="146"/>
      <c r="R48" s="194"/>
      <c r="S48" s="200">
        <f>IFERROR((SUM(max('CE-F-334'!C47,'CE-F-334'!D47),max('CE-F-334'!E47,'CE-F-334'!F47),max('CE-F-334'!G47,'CE-F-334'!H47),max('CE-F-334'!I47,'CE-F-334'!J47))/4),"")</f>
        <v>59</v>
      </c>
      <c r="T48" s="200">
        <f>IFERROR((SUM(max('CE-F-334'!K47,'CE-F-334'!L47),max('CE-F-334'!M47,'CE-F-334'!N47),max('CE-F-334'!O47,'CE-F-334'!P47),max('CE-F-334'!Q47,'CE-F-334'!R47))/4),"")</f>
        <v>59</v>
      </c>
      <c r="U48" s="200">
        <f t="shared" si="1"/>
        <v>63</v>
      </c>
      <c r="V48" s="200">
        <f t="shared" si="2"/>
        <v>63.75</v>
      </c>
      <c r="W48" s="255">
        <f t="shared" si="3"/>
        <v>61.1875</v>
      </c>
    </row>
    <row r="49" ht="30.0" customHeight="1">
      <c r="A49" s="193">
        <v>45.0</v>
      </c>
      <c r="B49" s="128" t="str">
        <f>'3A 2025 - 2026 DATOS DEL ESTUDI'!B48</f>
        <v/>
      </c>
      <c r="C49" s="146"/>
      <c r="D49" s="194"/>
      <c r="E49" s="146"/>
      <c r="F49" s="194"/>
      <c r="G49" s="146"/>
      <c r="H49" s="194"/>
      <c r="I49" s="146"/>
      <c r="J49" s="194"/>
      <c r="K49" s="146"/>
      <c r="L49" s="194"/>
      <c r="M49" s="146"/>
      <c r="N49" s="194"/>
      <c r="O49" s="146"/>
      <c r="P49" s="194"/>
      <c r="Q49" s="146"/>
      <c r="R49" s="194"/>
      <c r="S49" s="200">
        <f>IFERROR((SUM(max('CE-F-334'!C48,'CE-F-334'!D48),max('CE-F-334'!E48,'CE-F-334'!F48),max('CE-F-334'!G48,'CE-F-334'!H48),max('CE-F-334'!I48,'CE-F-334'!J48))/4),"")</f>
        <v>0</v>
      </c>
      <c r="T49" s="200">
        <f>IFERROR((SUM(max('CE-F-334'!K48,'CE-F-334'!L48),max('CE-F-334'!M48,'CE-F-334'!N48),max('CE-F-334'!O48,'CE-F-334'!P48),max('CE-F-334'!Q48,'CE-F-334'!R48))/4),"")</f>
        <v>0</v>
      </c>
      <c r="U49" s="200">
        <f t="shared" si="1"/>
        <v>0</v>
      </c>
      <c r="V49" s="200">
        <f t="shared" si="2"/>
        <v>0</v>
      </c>
      <c r="W49" s="255">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S5:W49">
    <cfRule type="cellIs" dxfId="8" priority="1" operator="equal">
      <formula>0</formula>
    </cfRule>
  </conditionalFormatting>
  <conditionalFormatting sqref="W5:W49">
    <cfRule type="cellIs" dxfId="9" priority="2" operator="greaterThanOrEqual">
      <formula>70</formula>
    </cfRule>
  </conditionalFormatting>
  <conditionalFormatting sqref="D5:D49">
    <cfRule type="expression" dxfId="5" priority="3">
      <formula>C5&lt;=69</formula>
    </cfRule>
  </conditionalFormatting>
  <conditionalFormatting sqref="D5:D49">
    <cfRule type="expression" dxfId="6" priority="4">
      <formula>C5&gt;=70</formula>
    </cfRule>
  </conditionalFormatting>
  <conditionalFormatting sqref="F5:F49">
    <cfRule type="expression" dxfId="5" priority="5">
      <formula>E5&lt;=69</formula>
    </cfRule>
  </conditionalFormatting>
  <conditionalFormatting sqref="F5:F49">
    <cfRule type="expression" dxfId="6" priority="6">
      <formula>E5&gt;=70</formula>
    </cfRule>
  </conditionalFormatting>
  <conditionalFormatting sqref="H5:H49">
    <cfRule type="expression" dxfId="5" priority="7">
      <formula>G5&lt;=69</formula>
    </cfRule>
  </conditionalFormatting>
  <conditionalFormatting sqref="H5:H49">
    <cfRule type="expression" dxfId="6" priority="8">
      <formula>G5&gt;=70</formula>
    </cfRule>
  </conditionalFormatting>
  <conditionalFormatting sqref="J5:J49">
    <cfRule type="expression" dxfId="5" priority="9">
      <formula>I5&lt;=69</formula>
    </cfRule>
  </conditionalFormatting>
  <conditionalFormatting sqref="J5:J49">
    <cfRule type="expression" dxfId="6" priority="10">
      <formula>"&gt;=70"</formula>
    </cfRule>
  </conditionalFormatting>
  <conditionalFormatting sqref="L5:L49">
    <cfRule type="expression" dxfId="5" priority="11">
      <formula>K5&lt;=69</formula>
    </cfRule>
  </conditionalFormatting>
  <conditionalFormatting sqref="L5:L49">
    <cfRule type="expression" dxfId="6" priority="12">
      <formula>K5&gt;=70</formula>
    </cfRule>
  </conditionalFormatting>
  <conditionalFormatting sqref="N5:N49">
    <cfRule type="expression" dxfId="5" priority="13">
      <formula>M5&lt;=69</formula>
    </cfRule>
  </conditionalFormatting>
  <conditionalFormatting sqref="N5:N49">
    <cfRule type="expression" dxfId="6" priority="14">
      <formula>M5&gt;=70</formula>
    </cfRule>
  </conditionalFormatting>
  <conditionalFormatting sqref="P5:P49">
    <cfRule type="expression" dxfId="5" priority="15">
      <formula>O5&lt;=69</formula>
    </cfRule>
  </conditionalFormatting>
  <conditionalFormatting sqref="P5:P49">
    <cfRule type="expression" dxfId="6" priority="16">
      <formula>O5&gt;=70</formula>
    </cfRule>
  </conditionalFormatting>
  <conditionalFormatting sqref="R5:R49">
    <cfRule type="expression" dxfId="5" priority="17">
      <formula>Q5&lt;=69</formula>
    </cfRule>
  </conditionalFormatting>
  <conditionalFormatting sqref="R5:R49">
    <cfRule type="expression" dxfId="6" priority="18">
      <formula>Q5&gt;=70</formula>
    </cfRule>
  </conditionalFormatting>
  <conditionalFormatting sqref="C5:R49">
    <cfRule type="cellIs" dxfId="11" priority="19" operator="lessThanOrEqual">
      <formula>69</formula>
    </cfRule>
  </conditionalFormatting>
  <conditionalFormatting sqref="W1:W49">
    <cfRule type="cellIs" dxfId="10"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hidden="1" min="1" max="1" width="43.38"/>
    <col customWidth="1" hidden="1" min="2" max="2" width="9.63"/>
    <col customWidth="1" min="3" max="3" width="3.25"/>
    <col customWidth="1" min="4" max="4" width="49.13"/>
    <col customWidth="1" min="5" max="9" width="10.38"/>
    <col customWidth="1" hidden="1" min="10" max="13" width="10.38"/>
    <col customWidth="1" min="14" max="16" width="10.38"/>
    <col customWidth="1" min="17" max="17" width="8.88"/>
    <col customWidth="1" min="18" max="21" width="8.0"/>
    <col customWidth="1" min="22" max="25" width="9.63"/>
    <col customWidth="1" min="26" max="26" width="8.88"/>
  </cols>
  <sheetData>
    <row r="1">
      <c r="A1" s="202"/>
      <c r="B1" s="202"/>
      <c r="C1" s="202" t="s">
        <v>733</v>
      </c>
    </row>
    <row r="2">
      <c r="A2" s="203"/>
      <c r="B2" s="203"/>
      <c r="C2" s="204" t="s">
        <v>541</v>
      </c>
      <c r="J2" s="202"/>
      <c r="K2" s="202"/>
      <c r="L2" s="202"/>
      <c r="M2" s="202"/>
      <c r="N2" s="267" t="str">
        <f>ALEF330!H2</f>
        <v>RAQUEL BLANCO</v>
      </c>
      <c r="O2" s="11"/>
      <c r="P2" s="11"/>
      <c r="Q2" s="11"/>
      <c r="R2" s="11"/>
      <c r="S2" s="11"/>
      <c r="T2" s="11"/>
      <c r="U2" s="11"/>
      <c r="V2" s="11"/>
      <c r="W2" s="11"/>
      <c r="X2" s="11"/>
      <c r="Y2" s="11"/>
      <c r="Z2" s="11"/>
    </row>
    <row r="3" ht="15.0" customHeight="1">
      <c r="A3" s="206"/>
      <c r="B3" s="206"/>
      <c r="C3" s="206"/>
    </row>
    <row r="4">
      <c r="A4" s="207" t="s">
        <v>103</v>
      </c>
      <c r="B4" s="207" t="s">
        <v>552</v>
      </c>
      <c r="C4" s="206"/>
      <c r="D4" s="2" t="s">
        <v>649</v>
      </c>
      <c r="E4" s="208" t="s">
        <v>650</v>
      </c>
      <c r="F4" s="15"/>
      <c r="G4" s="15"/>
      <c r="H4" s="16"/>
      <c r="I4" s="151" t="s">
        <v>651</v>
      </c>
      <c r="J4" s="257" t="s">
        <v>652</v>
      </c>
      <c r="K4" s="15"/>
      <c r="L4" s="15"/>
      <c r="M4" s="15"/>
      <c r="N4" s="16"/>
      <c r="O4" s="197" t="s">
        <v>653</v>
      </c>
      <c r="P4" s="15"/>
      <c r="Q4" s="15"/>
      <c r="R4" s="16"/>
      <c r="S4" s="197" t="s">
        <v>654</v>
      </c>
      <c r="T4" s="15"/>
      <c r="U4" s="15"/>
      <c r="V4" s="16"/>
      <c r="W4" s="197" t="s">
        <v>655</v>
      </c>
      <c r="X4" s="16"/>
      <c r="Y4" s="197" t="s">
        <v>656</v>
      </c>
      <c r="Z4" s="16"/>
    </row>
    <row r="5" ht="30.0" customHeight="1">
      <c r="A5" s="47"/>
      <c r="B5" s="47"/>
      <c r="E5" s="210" t="s">
        <v>657</v>
      </c>
      <c r="F5" s="211" t="s">
        <v>658</v>
      </c>
      <c r="G5" s="211" t="s">
        <v>659</v>
      </c>
      <c r="H5" s="211" t="s">
        <v>660</v>
      </c>
      <c r="I5" s="47"/>
      <c r="J5" s="213" t="s">
        <v>699</v>
      </c>
      <c r="K5" s="214" t="s">
        <v>700</v>
      </c>
      <c r="L5" s="214" t="s">
        <v>701</v>
      </c>
      <c r="M5" s="214" t="s">
        <v>702</v>
      </c>
      <c r="N5" s="215" t="s">
        <v>661</v>
      </c>
      <c r="O5" s="216" t="s">
        <v>662</v>
      </c>
      <c r="P5" s="217" t="s">
        <v>734</v>
      </c>
      <c r="Q5" s="216" t="s">
        <v>735</v>
      </c>
      <c r="R5" s="218" t="s">
        <v>665</v>
      </c>
      <c r="S5" s="216" t="s">
        <v>666</v>
      </c>
      <c r="T5" s="216" t="s">
        <v>736</v>
      </c>
      <c r="U5" s="216" t="s">
        <v>668</v>
      </c>
      <c r="V5" s="220" t="s">
        <v>669</v>
      </c>
      <c r="W5" s="216" t="s">
        <v>670</v>
      </c>
      <c r="X5" s="220" t="s">
        <v>671</v>
      </c>
      <c r="Y5" s="151" t="s">
        <v>579</v>
      </c>
      <c r="Z5" s="151" t="s">
        <v>672</v>
      </c>
    </row>
    <row r="6" ht="30.0" customHeight="1">
      <c r="A6" s="43"/>
      <c r="B6" s="43"/>
      <c r="C6" s="221" t="s">
        <v>555</v>
      </c>
      <c r="E6" s="43"/>
      <c r="F6" s="12"/>
      <c r="G6" s="12"/>
      <c r="H6" s="12"/>
      <c r="I6" s="43"/>
      <c r="J6" s="43"/>
      <c r="K6" s="12"/>
      <c r="L6" s="12"/>
      <c r="M6" s="12"/>
      <c r="N6" s="12"/>
      <c r="O6" s="43"/>
      <c r="P6" s="43"/>
      <c r="Q6" s="43"/>
      <c r="R6" s="43"/>
      <c r="S6" s="43"/>
      <c r="T6" s="43"/>
      <c r="U6" s="43"/>
      <c r="V6" s="43"/>
      <c r="W6" s="43"/>
      <c r="X6" s="43"/>
      <c r="Y6" s="43"/>
      <c r="Z6" s="43"/>
    </row>
    <row r="7" ht="30.0" customHeight="1">
      <c r="A7" s="222" t="str">
        <f>'3A 2025 - 2026 DATOS DEL ESTUDI'!M4</f>
        <v/>
      </c>
      <c r="B7" s="258">
        <f>'3A 2025 - 2026 DATOS DEL ESTUDI'!N4</f>
        <v>32586041</v>
      </c>
      <c r="C7" s="224">
        <v>1.0</v>
      </c>
      <c r="D7" s="225" t="str">
        <f>'3A 2025 - 2026 DATOS DEL ESTUDI'!B4</f>
        <v>Jadiel De Jesús Acosta Peña</v>
      </c>
      <c r="E7" s="228">
        <f>'CE-F-3135'!S5</f>
        <v>64.25</v>
      </c>
      <c r="F7" s="228">
        <f>'CE-F-3135'!T5</f>
        <v>65</v>
      </c>
      <c r="G7" s="228">
        <f>'CE-F-3135'!U5</f>
        <v>65.25</v>
      </c>
      <c r="H7" s="231">
        <f>'CE-F-3135'!V5</f>
        <v>63.75</v>
      </c>
      <c r="I7" s="228">
        <f t="shared" ref="I7:I51" si="1">SUM(E7:H7)/4</f>
        <v>64.5625</v>
      </c>
      <c r="J7" s="229" t="str">
        <f>IFERROR(CONCATENATE(SUM(ALEF326!Y7,ALEF326!BB7,ALEF327!Y7),"/",(SUM(ALEF326!$Z$4,ALEF326!$BC$4,ALEF327!$Z$4))),"")</f>
        <v>16/17</v>
      </c>
      <c r="K7" s="228"/>
      <c r="L7" s="228"/>
      <c r="M7" s="228"/>
      <c r="N7" s="259">
        <f>IFERROR((SUM(ALEF326!Z7,ALEF326!BC7,ALEF327!Z7,ALEF327!BC7,ALEF328!Z7,ALEF328!BC7,ALEF329!Z7,ALEF329!BC7,ALEF330!Z7,ALEF330!BC7)/10),"")</f>
        <v>0.68</v>
      </c>
      <c r="O7" s="231">
        <f t="shared" ref="O7:O51" si="2">IF(I7&lt;=69,I7*0.5,"")</f>
        <v>32.28125</v>
      </c>
      <c r="P7" s="232"/>
      <c r="Q7" s="231" t="str">
        <f t="shared" ref="Q7:Q51" si="3">IF(P7="","", IFERROR((P7*0.5),""))</f>
        <v/>
      </c>
      <c r="R7" s="228">
        <f t="shared" ref="R7:R51" si="4">IF(O7="","",IFERROR((ROUND(O7+Q7,0)),0))</f>
        <v>32</v>
      </c>
      <c r="S7" s="231">
        <f t="shared" ref="S7:S51" si="5">IF(I7="","",IF(R7&lt;=69, IFERROR((I7*0.3),0),""))</f>
        <v>19.36875</v>
      </c>
      <c r="T7" s="232"/>
      <c r="U7" s="231" t="str">
        <f t="shared" ref="U7:U51" si="6">IF(T7="","", IFERROR((T7*0.7),0))</f>
        <v/>
      </c>
      <c r="V7" s="228">
        <f t="shared" ref="V7:V51" si="7">IF(S7="","",IFERROR((ROUND(S7+U7,0)),""))</f>
        <v>19</v>
      </c>
      <c r="W7" s="228">
        <f t="shared" ref="W7:W51" si="8">I7</f>
        <v>64.5625</v>
      </c>
      <c r="X7" s="268" t="str">
        <f t="shared" ref="X7:X51" si="9">IF(COUNT(I7:L7)=4, IF(W7="A","","R"),"")</f>
        <v/>
      </c>
      <c r="Y7" s="235" t="str">
        <f t="shared" ref="Y7:Y51" si="10">IF(COUNT(E7:H7)=4, IF(OR(I7&gt;=70,R7&gt;=70,V7&gt;=70),"A",""),"")</f>
        <v/>
      </c>
      <c r="Z7" s="261" t="str">
        <f t="shared" ref="Z7:Z51" si="11">IF(COUNT(E7:H7)=4, IF(Y7="A","","R"),"")</f>
        <v>R</v>
      </c>
    </row>
    <row r="8" ht="30.0" customHeight="1">
      <c r="A8" s="237"/>
      <c r="B8" s="262">
        <f>'3A 2025 - 2026 DATOS DEL ESTUDI'!N5</f>
        <v>6954636</v>
      </c>
      <c r="C8" s="239">
        <v>2.0</v>
      </c>
      <c r="D8" s="240" t="str">
        <f>'3A 2025 - 2026 DATOS DEL ESTUDI'!B5</f>
        <v>Daniel  Elía Almonte Martínez</v>
      </c>
      <c r="E8" s="228">
        <f>'CE-F-3135'!S6</f>
        <v>54</v>
      </c>
      <c r="F8" s="228">
        <f>'CE-F-3135'!T6</f>
        <v>54</v>
      </c>
      <c r="G8" s="228">
        <f>'CE-F-3135'!U6</f>
        <v>53.75</v>
      </c>
      <c r="H8" s="231">
        <f>'CE-F-3135'!V6</f>
        <v>53</v>
      </c>
      <c r="I8" s="228">
        <f t="shared" si="1"/>
        <v>53.6875</v>
      </c>
      <c r="J8" s="229" t="str">
        <f>IFERROR(CONCATENATE(SUM(ALEF326!Y8,ALEF326!BB8,ALEF327!Y8),"/",(SUM(ALEF326!$Z$4,ALEF326!$BC$4,ALEF327!$Z$4))),"")</f>
        <v>17/17</v>
      </c>
      <c r="K8" s="228"/>
      <c r="L8" s="228"/>
      <c r="M8" s="228"/>
      <c r="N8" s="259">
        <f>IFERROR((SUM(ALEF326!Z8,ALEF326!BC8,ALEF327!Z8,ALEF327!BC8,ALEF328!Z8,ALEF328!BC8,ALEF329!Z8,ALEF329!BC8,ALEF330!Z8,ALEF330!BC8)/10),"")</f>
        <v>0.6857142857</v>
      </c>
      <c r="O8" s="231">
        <f t="shared" si="2"/>
        <v>26.84375</v>
      </c>
      <c r="P8" s="232"/>
      <c r="Q8" s="231" t="str">
        <f t="shared" si="3"/>
        <v/>
      </c>
      <c r="R8" s="228">
        <f t="shared" si="4"/>
        <v>27</v>
      </c>
      <c r="S8" s="231">
        <f t="shared" si="5"/>
        <v>16.10625</v>
      </c>
      <c r="T8" s="232"/>
      <c r="U8" s="231" t="str">
        <f t="shared" si="6"/>
        <v/>
      </c>
      <c r="V8" s="228">
        <f t="shared" si="7"/>
        <v>16</v>
      </c>
      <c r="W8" s="228">
        <f t="shared" si="8"/>
        <v>53.6875</v>
      </c>
      <c r="X8" s="268" t="str">
        <f t="shared" si="9"/>
        <v/>
      </c>
      <c r="Y8" s="235" t="str">
        <f t="shared" si="10"/>
        <v/>
      </c>
      <c r="Z8" s="261" t="str">
        <f t="shared" si="11"/>
        <v>R</v>
      </c>
    </row>
    <row r="9" ht="30.0" customHeight="1">
      <c r="A9" s="237"/>
      <c r="B9" s="262">
        <f>'3A 2025 - 2026 DATOS DEL ESTUDI'!N6</f>
        <v>32743589</v>
      </c>
      <c r="C9" s="239">
        <v>3.0</v>
      </c>
      <c r="D9" s="240" t="str">
        <f>'3A 2025 - 2026 DATOS DEL ESTUDI'!B6</f>
        <v>Isaac  Ángeles Liriano</v>
      </c>
      <c r="E9" s="228">
        <f>'CE-F-3135'!S7</f>
        <v>42.75</v>
      </c>
      <c r="F9" s="228">
        <f>'CE-F-3135'!T7</f>
        <v>44.25</v>
      </c>
      <c r="G9" s="228">
        <f>'CE-F-3135'!U7</f>
        <v>52.75</v>
      </c>
      <c r="H9" s="231">
        <f>'CE-F-3135'!V7</f>
        <v>47.75</v>
      </c>
      <c r="I9" s="228">
        <f t="shared" si="1"/>
        <v>46.875</v>
      </c>
      <c r="J9" s="229" t="str">
        <f>IFERROR(CONCATENATE(SUM(ALEF326!Y9,ALEF326!BB9,ALEF327!Y9),"/",(SUM(ALEF326!$Z$4,ALEF326!$BC$4,ALEF327!$Z$4))),"")</f>
        <v>16/17</v>
      </c>
      <c r="K9" s="228"/>
      <c r="L9" s="228"/>
      <c r="M9" s="228"/>
      <c r="N9" s="259">
        <f>IFERROR((SUM(ALEF326!Z9,ALEF326!BC9,ALEF327!Z9,ALEF327!BC9,ALEF328!Z9,ALEF328!BC9,ALEF329!Z9,ALEF329!BC9,ALEF330!Z9,ALEF330!BC9)/10),"")</f>
        <v>0.6323809524</v>
      </c>
      <c r="O9" s="231">
        <f t="shared" si="2"/>
        <v>23.4375</v>
      </c>
      <c r="P9" s="232"/>
      <c r="Q9" s="231" t="str">
        <f t="shared" si="3"/>
        <v/>
      </c>
      <c r="R9" s="228">
        <f t="shared" si="4"/>
        <v>23</v>
      </c>
      <c r="S9" s="231">
        <f t="shared" si="5"/>
        <v>14.0625</v>
      </c>
      <c r="T9" s="232"/>
      <c r="U9" s="231" t="str">
        <f t="shared" si="6"/>
        <v/>
      </c>
      <c r="V9" s="228">
        <f t="shared" si="7"/>
        <v>14</v>
      </c>
      <c r="W9" s="228">
        <f t="shared" si="8"/>
        <v>46.875</v>
      </c>
      <c r="X9" s="268" t="str">
        <f t="shared" si="9"/>
        <v/>
      </c>
      <c r="Y9" s="235" t="str">
        <f t="shared" si="10"/>
        <v/>
      </c>
      <c r="Z9" s="261" t="str">
        <f t="shared" si="11"/>
        <v>R</v>
      </c>
    </row>
    <row r="10" ht="30.0" customHeight="1">
      <c r="A10" s="237"/>
      <c r="B10" s="262">
        <f>'3A 2025 - 2026 DATOS DEL ESTUDI'!N7</f>
        <v>32899338</v>
      </c>
      <c r="C10" s="239">
        <v>4.0</v>
      </c>
      <c r="D10" s="240" t="str">
        <f>'3A 2025 - 2026 DATOS DEL ESTUDI'!B7</f>
        <v>Melaniee  Aquino  Estrella</v>
      </c>
      <c r="E10" s="228">
        <f>'CE-F-3135'!S8</f>
        <v>56.25</v>
      </c>
      <c r="F10" s="228">
        <f>'CE-F-3135'!T8</f>
        <v>56.5</v>
      </c>
      <c r="G10" s="228">
        <f>'CE-F-3135'!U8</f>
        <v>56.5</v>
      </c>
      <c r="H10" s="231">
        <f>'CE-F-3135'!V8</f>
        <v>56.5</v>
      </c>
      <c r="I10" s="228">
        <f t="shared" si="1"/>
        <v>56.4375</v>
      </c>
      <c r="J10" s="229" t="str">
        <f>IFERROR(CONCATENATE(SUM(ALEF326!Y10,ALEF326!BB10,ALEF327!Y10),"/",(SUM(ALEF326!$Z$4,ALEF326!$BC$4,ALEF327!$Z$4))),"")</f>
        <v>17/17</v>
      </c>
      <c r="K10" s="228"/>
      <c r="L10" s="228"/>
      <c r="M10" s="228"/>
      <c r="N10" s="259">
        <f>IFERROR((SUM(ALEF326!Z10,ALEF326!BC10,ALEF327!Z10,ALEF327!BC10,ALEF328!Z10,ALEF328!BC10,ALEF329!Z10,ALEF329!BC10,ALEF330!Z10,ALEF330!BC10)/10),"")</f>
        <v>0.6857142857</v>
      </c>
      <c r="O10" s="231">
        <f t="shared" si="2"/>
        <v>28.21875</v>
      </c>
      <c r="P10" s="232"/>
      <c r="Q10" s="231" t="str">
        <f t="shared" si="3"/>
        <v/>
      </c>
      <c r="R10" s="228">
        <f t="shared" si="4"/>
        <v>28</v>
      </c>
      <c r="S10" s="231">
        <f t="shared" si="5"/>
        <v>16.93125</v>
      </c>
      <c r="T10" s="232"/>
      <c r="U10" s="231" t="str">
        <f t="shared" si="6"/>
        <v/>
      </c>
      <c r="V10" s="228">
        <f t="shared" si="7"/>
        <v>17</v>
      </c>
      <c r="W10" s="228">
        <f t="shared" si="8"/>
        <v>56.4375</v>
      </c>
      <c r="X10" s="268" t="str">
        <f t="shared" si="9"/>
        <v/>
      </c>
      <c r="Y10" s="235" t="str">
        <f t="shared" si="10"/>
        <v/>
      </c>
      <c r="Z10" s="261" t="str">
        <f t="shared" si="11"/>
        <v>R</v>
      </c>
    </row>
    <row r="11" ht="30.0" customHeight="1">
      <c r="A11" s="237"/>
      <c r="B11" s="262">
        <f>'3A 2025 - 2026 DATOS DEL ESTUDI'!N8</f>
        <v>33109621</v>
      </c>
      <c r="C11" s="239">
        <v>5.0</v>
      </c>
      <c r="D11" s="240" t="str">
        <f>'3A 2025 - 2026 DATOS DEL ESTUDI'!B8</f>
        <v>Jennifer  Asenjo  De Los Santos TRANSFERIDA 10/12/25</v>
      </c>
      <c r="E11" s="228">
        <f>'CE-F-3135'!S9</f>
        <v>22.5</v>
      </c>
      <c r="F11" s="228">
        <f>'CE-F-3135'!T9</f>
        <v>22.75</v>
      </c>
      <c r="G11" s="228">
        <f>'CE-F-3135'!U9</f>
        <v>23.75</v>
      </c>
      <c r="H11" s="231">
        <f>'CE-F-3135'!V9</f>
        <v>23.25</v>
      </c>
      <c r="I11" s="228">
        <f t="shared" si="1"/>
        <v>23.0625</v>
      </c>
      <c r="J11" s="229" t="str">
        <f>IFERROR(CONCATENATE(SUM(ALEF326!Y11,ALEF326!BB11,ALEF327!Y11),"/",(SUM(ALEF326!$Z$4,ALEF326!$BC$4,ALEF327!$Z$4))),"")</f>
        <v>15/17</v>
      </c>
      <c r="K11" s="228"/>
      <c r="L11" s="228"/>
      <c r="M11" s="228"/>
      <c r="N11" s="259">
        <f>IFERROR((SUM(ALEF326!Z11,ALEF326!BC11,ALEF327!Z11,ALEF327!BC11,ALEF328!Z11,ALEF328!BC11,ALEF329!Z11,ALEF329!BC11,ALEF330!Z11,ALEF330!BC11)/10),"")</f>
        <v>0.4416666667</v>
      </c>
      <c r="O11" s="231">
        <f t="shared" si="2"/>
        <v>11.53125</v>
      </c>
      <c r="P11" s="232"/>
      <c r="Q11" s="231" t="str">
        <f t="shared" si="3"/>
        <v/>
      </c>
      <c r="R11" s="228">
        <f t="shared" si="4"/>
        <v>12</v>
      </c>
      <c r="S11" s="231">
        <f t="shared" si="5"/>
        <v>6.91875</v>
      </c>
      <c r="T11" s="232"/>
      <c r="U11" s="231" t="str">
        <f t="shared" si="6"/>
        <v/>
      </c>
      <c r="V11" s="228">
        <f t="shared" si="7"/>
        <v>7</v>
      </c>
      <c r="W11" s="228">
        <f t="shared" si="8"/>
        <v>23.0625</v>
      </c>
      <c r="X11" s="268" t="str">
        <f t="shared" si="9"/>
        <v/>
      </c>
      <c r="Y11" s="235" t="str">
        <f t="shared" si="10"/>
        <v/>
      </c>
      <c r="Z11" s="261" t="str">
        <f t="shared" si="11"/>
        <v>R</v>
      </c>
    </row>
    <row r="12" ht="30.0" customHeight="1">
      <c r="A12" s="237"/>
      <c r="B12" s="262">
        <f>'3A 2025 - 2026 DATOS DEL ESTUDI'!N9</f>
        <v>32678295</v>
      </c>
      <c r="C12" s="239">
        <v>6.0</v>
      </c>
      <c r="D12" s="240" t="str">
        <f>'3A 2025 - 2026 DATOS DEL ESTUDI'!B9</f>
        <v>Leshlie Crismayri Bautista Quezada</v>
      </c>
      <c r="E12" s="228">
        <f>'CE-F-3135'!S10</f>
        <v>61.5</v>
      </c>
      <c r="F12" s="228">
        <f>'CE-F-3135'!T10</f>
        <v>62.25</v>
      </c>
      <c r="G12" s="228">
        <f>'CE-F-3135'!U10</f>
        <v>66</v>
      </c>
      <c r="H12" s="231">
        <f>'CE-F-3135'!V10</f>
        <v>63.25</v>
      </c>
      <c r="I12" s="228">
        <f t="shared" si="1"/>
        <v>63.25</v>
      </c>
      <c r="J12" s="229" t="str">
        <f>IFERROR(CONCATENATE(SUM(ALEF326!Y12,ALEF326!BB12,ALEF327!Y12),"/",(SUM(ALEF326!$Z$4,ALEF326!$BC$4,ALEF327!$Z$4))),"")</f>
        <v>17/17</v>
      </c>
      <c r="K12" s="228"/>
      <c r="L12" s="228"/>
      <c r="M12" s="228"/>
      <c r="N12" s="259">
        <f>IFERROR((SUM(ALEF326!Z12,ALEF326!BC12,ALEF327!Z12,ALEF327!BC12,ALEF328!Z12,ALEF328!BC12,ALEF329!Z12,ALEF329!BC12,ALEF330!Z12,ALEF330!BC12)/10),"")</f>
        <v>0.6857142857</v>
      </c>
      <c r="O12" s="231">
        <f t="shared" si="2"/>
        <v>31.625</v>
      </c>
      <c r="P12" s="232"/>
      <c r="Q12" s="231" t="str">
        <f t="shared" si="3"/>
        <v/>
      </c>
      <c r="R12" s="228">
        <f t="shared" si="4"/>
        <v>32</v>
      </c>
      <c r="S12" s="231">
        <f t="shared" si="5"/>
        <v>18.975</v>
      </c>
      <c r="T12" s="232"/>
      <c r="U12" s="231" t="str">
        <f t="shared" si="6"/>
        <v/>
      </c>
      <c r="V12" s="228">
        <f t="shared" si="7"/>
        <v>19</v>
      </c>
      <c r="W12" s="228">
        <f t="shared" si="8"/>
        <v>63.25</v>
      </c>
      <c r="X12" s="268" t="str">
        <f t="shared" si="9"/>
        <v/>
      </c>
      <c r="Y12" s="235" t="str">
        <f t="shared" si="10"/>
        <v/>
      </c>
      <c r="Z12" s="261" t="str">
        <f t="shared" si="11"/>
        <v>R</v>
      </c>
    </row>
    <row r="13" ht="30.0" customHeight="1">
      <c r="A13" s="237"/>
      <c r="B13" s="262">
        <f>'3A 2025 - 2026 DATOS DEL ESTUDI'!N10</f>
        <v>33224927</v>
      </c>
      <c r="C13" s="239">
        <v>7.0</v>
      </c>
      <c r="D13" s="240" t="str">
        <f>'3A 2025 - 2026 DATOS DEL ESTUDI'!B10</f>
        <v>Gilber  Bello Silva</v>
      </c>
      <c r="E13" s="228">
        <f>'CE-F-3135'!S11</f>
        <v>55.5</v>
      </c>
      <c r="F13" s="228">
        <f>'CE-F-3135'!T11</f>
        <v>56.25</v>
      </c>
      <c r="G13" s="228">
        <f>'CE-F-3135'!U11</f>
        <v>56.5</v>
      </c>
      <c r="H13" s="231">
        <f>'CE-F-3135'!V11</f>
        <v>57.25</v>
      </c>
      <c r="I13" s="228">
        <f t="shared" si="1"/>
        <v>56.375</v>
      </c>
      <c r="J13" s="229" t="str">
        <f>IFERROR(CONCATENATE(SUM(ALEF326!Y13,ALEF326!BB13,ALEF327!Y13),"/",(SUM(ALEF326!$Z$4,ALEF326!$BC$4,ALEF327!$Z$4))),"")</f>
        <v>15/17</v>
      </c>
      <c r="K13" s="228"/>
      <c r="L13" s="228"/>
      <c r="M13" s="228"/>
      <c r="N13" s="259">
        <f>IFERROR((SUM(ALEF326!Z13,ALEF326!BC13,ALEF327!Z13,ALEF327!BC13,ALEF328!Z13,ALEF328!BC13,ALEF329!Z13,ALEF329!BC13,ALEF330!Z13,ALEF330!BC13)/10),"")</f>
        <v>0.675</v>
      </c>
      <c r="O13" s="231">
        <f t="shared" si="2"/>
        <v>28.1875</v>
      </c>
      <c r="P13" s="232"/>
      <c r="Q13" s="231" t="str">
        <f t="shared" si="3"/>
        <v/>
      </c>
      <c r="R13" s="228">
        <f t="shared" si="4"/>
        <v>28</v>
      </c>
      <c r="S13" s="231">
        <f t="shared" si="5"/>
        <v>16.9125</v>
      </c>
      <c r="T13" s="232"/>
      <c r="U13" s="231" t="str">
        <f t="shared" si="6"/>
        <v/>
      </c>
      <c r="V13" s="228">
        <f t="shared" si="7"/>
        <v>17</v>
      </c>
      <c r="W13" s="228">
        <f t="shared" si="8"/>
        <v>56.375</v>
      </c>
      <c r="X13" s="268" t="str">
        <f t="shared" si="9"/>
        <v/>
      </c>
      <c r="Y13" s="235" t="str">
        <f t="shared" si="10"/>
        <v/>
      </c>
      <c r="Z13" s="261" t="str">
        <f t="shared" si="11"/>
        <v>R</v>
      </c>
    </row>
    <row r="14" ht="30.0" customHeight="1">
      <c r="A14" s="237"/>
      <c r="B14" s="262">
        <f>'3A 2025 - 2026 DATOS DEL ESTUDI'!N11</f>
        <v>6783589</v>
      </c>
      <c r="C14" s="239">
        <v>8.0</v>
      </c>
      <c r="D14" s="240" t="str">
        <f>'3A 2025 - 2026 DATOS DEL ESTUDI'!B11</f>
        <v>Sherlyn Mariel Bernabel Lora</v>
      </c>
      <c r="E14" s="228">
        <f>'CE-F-3135'!S12</f>
        <v>42.25</v>
      </c>
      <c r="F14" s="228">
        <f>'CE-F-3135'!T12</f>
        <v>35.5</v>
      </c>
      <c r="G14" s="228">
        <f>'CE-F-3135'!U12</f>
        <v>44.75</v>
      </c>
      <c r="H14" s="231">
        <f>'CE-F-3135'!V12</f>
        <v>38.75</v>
      </c>
      <c r="I14" s="228">
        <f t="shared" si="1"/>
        <v>40.3125</v>
      </c>
      <c r="J14" s="229" t="str">
        <f>IFERROR(CONCATENATE(SUM(ALEF326!Y14,ALEF326!BB14,ALEF327!Y14),"/",(SUM(ALEF326!$Z$4,ALEF326!$BC$4,ALEF327!$Z$4))),"")</f>
        <v>17/17</v>
      </c>
      <c r="K14" s="228"/>
      <c r="L14" s="228"/>
      <c r="M14" s="228"/>
      <c r="N14" s="259">
        <f>IFERROR((SUM(ALEF326!Z14,ALEF326!BC14,ALEF327!Z14,ALEF327!BC14,ALEF328!Z14,ALEF328!BC14,ALEF329!Z14,ALEF329!BC14,ALEF330!Z14,ALEF330!BC14)/10),"")</f>
        <v>0.6714285714</v>
      </c>
      <c r="O14" s="231">
        <f t="shared" si="2"/>
        <v>20.15625</v>
      </c>
      <c r="P14" s="232"/>
      <c r="Q14" s="231" t="str">
        <f t="shared" si="3"/>
        <v/>
      </c>
      <c r="R14" s="228">
        <f t="shared" si="4"/>
        <v>20</v>
      </c>
      <c r="S14" s="231">
        <f t="shared" si="5"/>
        <v>12.09375</v>
      </c>
      <c r="T14" s="232"/>
      <c r="U14" s="231" t="str">
        <f t="shared" si="6"/>
        <v/>
      </c>
      <c r="V14" s="228">
        <f t="shared" si="7"/>
        <v>12</v>
      </c>
      <c r="W14" s="228">
        <f t="shared" si="8"/>
        <v>40.3125</v>
      </c>
      <c r="X14" s="268" t="str">
        <f t="shared" si="9"/>
        <v/>
      </c>
      <c r="Y14" s="235" t="str">
        <f t="shared" si="10"/>
        <v/>
      </c>
      <c r="Z14" s="261" t="str">
        <f t="shared" si="11"/>
        <v>R</v>
      </c>
    </row>
    <row r="15" ht="30.0" customHeight="1">
      <c r="A15" s="237"/>
      <c r="B15" s="262">
        <f>'3A 2025 - 2026 DATOS DEL ESTUDI'!N12</f>
        <v>7117826</v>
      </c>
      <c r="C15" s="239">
        <v>9.0</v>
      </c>
      <c r="D15" s="240" t="str">
        <f>'3A 2025 - 2026 DATOS DEL ESTUDI'!B12</f>
        <v>Erleen  Brito Castillo</v>
      </c>
      <c r="E15" s="228">
        <f>'CE-F-3135'!S13</f>
        <v>45.25</v>
      </c>
      <c r="F15" s="228">
        <f>'CE-F-3135'!T13</f>
        <v>52.5</v>
      </c>
      <c r="G15" s="228">
        <f>'CE-F-3135'!U13</f>
        <v>52.75</v>
      </c>
      <c r="H15" s="231">
        <f>'CE-F-3135'!V13</f>
        <v>53</v>
      </c>
      <c r="I15" s="228">
        <f t="shared" si="1"/>
        <v>50.875</v>
      </c>
      <c r="J15" s="229" t="str">
        <f>IFERROR(CONCATENATE(SUM(ALEF326!Y15,ALEF326!BB15,ALEF327!Y15),"/",(SUM(ALEF326!$Z$4,ALEF326!$BC$4,ALEF327!$Z$4))),"")</f>
        <v>17/17</v>
      </c>
      <c r="K15" s="228"/>
      <c r="L15" s="228"/>
      <c r="M15" s="228"/>
      <c r="N15" s="259">
        <f>IFERROR((SUM(ALEF326!Z15,ALEF326!BC15,ALEF327!Z15,ALEF327!BC15,ALEF328!Z15,ALEF328!BC15,ALEF329!Z15,ALEF329!BC15,ALEF330!Z15,ALEF330!BC15)/10),"")</f>
        <v>0.7</v>
      </c>
      <c r="O15" s="231">
        <f t="shared" si="2"/>
        <v>25.4375</v>
      </c>
      <c r="P15" s="232"/>
      <c r="Q15" s="231" t="str">
        <f t="shared" si="3"/>
        <v/>
      </c>
      <c r="R15" s="228">
        <f t="shared" si="4"/>
        <v>25</v>
      </c>
      <c r="S15" s="231">
        <f t="shared" si="5"/>
        <v>15.2625</v>
      </c>
      <c r="T15" s="232"/>
      <c r="U15" s="231" t="str">
        <f t="shared" si="6"/>
        <v/>
      </c>
      <c r="V15" s="228">
        <f t="shared" si="7"/>
        <v>15</v>
      </c>
      <c r="W15" s="228">
        <f t="shared" si="8"/>
        <v>50.875</v>
      </c>
      <c r="X15" s="268" t="str">
        <f t="shared" si="9"/>
        <v/>
      </c>
      <c r="Y15" s="235" t="str">
        <f t="shared" si="10"/>
        <v/>
      </c>
      <c r="Z15" s="261" t="str">
        <f t="shared" si="11"/>
        <v>R</v>
      </c>
    </row>
    <row r="16" ht="30.0" customHeight="1">
      <c r="A16" s="237"/>
      <c r="B16" s="262">
        <f>'3A 2025 - 2026 DATOS DEL ESTUDI'!N13</f>
        <v>7042227</v>
      </c>
      <c r="C16" s="239">
        <v>10.0</v>
      </c>
      <c r="D16" s="240" t="str">
        <f>'3A 2025 - 2026 DATOS DEL ESTUDI'!B13</f>
        <v>Brianny  Caraballo Guzmán</v>
      </c>
      <c r="E16" s="228">
        <f>'CE-F-3135'!S14</f>
        <v>71</v>
      </c>
      <c r="F16" s="228">
        <f>'CE-F-3135'!T14</f>
        <v>70.75</v>
      </c>
      <c r="G16" s="228">
        <f>'CE-F-3135'!U14</f>
        <v>72.25</v>
      </c>
      <c r="H16" s="231">
        <f>'CE-F-3135'!V14</f>
        <v>74</v>
      </c>
      <c r="I16" s="228">
        <f t="shared" si="1"/>
        <v>72</v>
      </c>
      <c r="J16" s="229" t="str">
        <f>IFERROR(CONCATENATE(SUM(ALEF326!Y16,ALEF326!BB16,ALEF327!Y16),"/",(SUM(ALEF326!$Z$4,ALEF326!$BC$4,ALEF327!$Z$4))),"")</f>
        <v>17/17</v>
      </c>
      <c r="K16" s="228"/>
      <c r="L16" s="228"/>
      <c r="M16" s="228"/>
      <c r="N16" s="259">
        <f>IFERROR((SUM(ALEF326!Z16,ALEF326!BC16,ALEF327!Z16,ALEF327!BC16,ALEF328!Z16,ALEF328!BC16,ALEF329!Z16,ALEF329!BC16,ALEF330!Z16,ALEF330!BC16)/10),"")</f>
        <v>0.7</v>
      </c>
      <c r="O16" s="231" t="str">
        <f t="shared" si="2"/>
        <v/>
      </c>
      <c r="P16" s="232"/>
      <c r="Q16" s="231" t="str">
        <f t="shared" si="3"/>
        <v/>
      </c>
      <c r="R16" s="228" t="str">
        <f t="shared" si="4"/>
        <v/>
      </c>
      <c r="S16" s="231" t="str">
        <f t="shared" si="5"/>
        <v/>
      </c>
      <c r="T16" s="232"/>
      <c r="U16" s="231" t="str">
        <f t="shared" si="6"/>
        <v/>
      </c>
      <c r="V16" s="228" t="str">
        <f t="shared" si="7"/>
        <v/>
      </c>
      <c r="W16" s="228">
        <f t="shared" si="8"/>
        <v>72</v>
      </c>
      <c r="X16" s="268" t="str">
        <f t="shared" si="9"/>
        <v/>
      </c>
      <c r="Y16" s="235" t="str">
        <f t="shared" si="10"/>
        <v>A</v>
      </c>
      <c r="Z16" s="261" t="str">
        <f t="shared" si="11"/>
        <v/>
      </c>
    </row>
    <row r="17" ht="30.0" customHeight="1">
      <c r="A17" s="237"/>
      <c r="B17" s="262">
        <f>'3A 2025 - 2026 DATOS DEL ESTUDI'!N14</f>
        <v>32626669</v>
      </c>
      <c r="C17" s="239">
        <v>11.0</v>
      </c>
      <c r="D17" s="240" t="str">
        <f>'3A 2025 - 2026 DATOS DEL ESTUDI'!B14</f>
        <v>Scarlet  Castillo</v>
      </c>
      <c r="E17" s="228">
        <f>'CE-F-3135'!S15</f>
        <v>52.5</v>
      </c>
      <c r="F17" s="228">
        <f>'CE-F-3135'!T15</f>
        <v>52.75</v>
      </c>
      <c r="G17" s="228">
        <f>'CE-F-3135'!U15</f>
        <v>53</v>
      </c>
      <c r="H17" s="231">
        <f>'CE-F-3135'!V15</f>
        <v>52.75</v>
      </c>
      <c r="I17" s="228">
        <f t="shared" si="1"/>
        <v>52.75</v>
      </c>
      <c r="J17" s="229" t="str">
        <f>IFERROR(CONCATENATE(SUM(ALEF326!Y17,ALEF326!BB17,ALEF327!Y17),"/",(SUM(ALEF326!$Z$4,ALEF326!$BC$4,ALEF327!$Z$4))),"")</f>
        <v>16/17</v>
      </c>
      <c r="K17" s="228"/>
      <c r="L17" s="228"/>
      <c r="M17" s="228"/>
      <c r="N17" s="259">
        <f>IFERROR((SUM(ALEF326!Z17,ALEF326!BC17,ALEF327!Z17,ALEF327!BC17,ALEF328!Z17,ALEF328!BC17,ALEF329!Z17,ALEF329!BC17,ALEF330!Z17,ALEF330!BC17)/10),"")</f>
        <v>0.6113095238</v>
      </c>
      <c r="O17" s="231">
        <f t="shared" si="2"/>
        <v>26.375</v>
      </c>
      <c r="P17" s="232"/>
      <c r="Q17" s="231" t="str">
        <f t="shared" si="3"/>
        <v/>
      </c>
      <c r="R17" s="228">
        <f t="shared" si="4"/>
        <v>26</v>
      </c>
      <c r="S17" s="231">
        <f t="shared" si="5"/>
        <v>15.825</v>
      </c>
      <c r="T17" s="232"/>
      <c r="U17" s="231" t="str">
        <f t="shared" si="6"/>
        <v/>
      </c>
      <c r="V17" s="228">
        <f t="shared" si="7"/>
        <v>16</v>
      </c>
      <c r="W17" s="228">
        <f t="shared" si="8"/>
        <v>52.75</v>
      </c>
      <c r="X17" s="268" t="str">
        <f t="shared" si="9"/>
        <v/>
      </c>
      <c r="Y17" s="235" t="str">
        <f t="shared" si="10"/>
        <v/>
      </c>
      <c r="Z17" s="261" t="str">
        <f t="shared" si="11"/>
        <v>R</v>
      </c>
    </row>
    <row r="18" ht="30.0" customHeight="1">
      <c r="A18" s="237"/>
      <c r="B18" s="262">
        <f>'3A 2025 - 2026 DATOS DEL ESTUDI'!N15</f>
        <v>33016326</v>
      </c>
      <c r="C18" s="239">
        <v>12.0</v>
      </c>
      <c r="D18" s="240" t="str">
        <f>'3A 2025 - 2026 DATOS DEL ESTUDI'!B15</f>
        <v>Yarselin  Cruz Peña</v>
      </c>
      <c r="E18" s="228">
        <f>'CE-F-3135'!S16</f>
        <v>60.5</v>
      </c>
      <c r="F18" s="228">
        <f>'CE-F-3135'!T16</f>
        <v>60.5</v>
      </c>
      <c r="G18" s="228">
        <f>'CE-F-3135'!U16</f>
        <v>62.5</v>
      </c>
      <c r="H18" s="231">
        <f>'CE-F-3135'!V16</f>
        <v>61.75</v>
      </c>
      <c r="I18" s="228">
        <f t="shared" si="1"/>
        <v>61.3125</v>
      </c>
      <c r="J18" s="229" t="str">
        <f>IFERROR(CONCATENATE(SUM(ALEF326!Y18,ALEF326!BB18,ALEF327!Y18),"/",(SUM(ALEF326!$Z$4,ALEF326!$BC$4,ALEF327!$Z$4))),"")</f>
        <v>17/17</v>
      </c>
      <c r="K18" s="228"/>
      <c r="L18" s="228"/>
      <c r="M18" s="228"/>
      <c r="N18" s="259">
        <f>IFERROR((SUM(ALEF326!Z18,ALEF326!BC18,ALEF327!Z18,ALEF327!BC18,ALEF328!Z18,ALEF328!BC18,ALEF329!Z18,ALEF329!BC18,ALEF330!Z18,ALEF330!BC18)/10),"")</f>
        <v>0.7</v>
      </c>
      <c r="O18" s="231">
        <f t="shared" si="2"/>
        <v>30.65625</v>
      </c>
      <c r="P18" s="232"/>
      <c r="Q18" s="231" t="str">
        <f t="shared" si="3"/>
        <v/>
      </c>
      <c r="R18" s="228">
        <f t="shared" si="4"/>
        <v>31</v>
      </c>
      <c r="S18" s="231">
        <f t="shared" si="5"/>
        <v>18.39375</v>
      </c>
      <c r="T18" s="232"/>
      <c r="U18" s="231" t="str">
        <f t="shared" si="6"/>
        <v/>
      </c>
      <c r="V18" s="228">
        <f t="shared" si="7"/>
        <v>18</v>
      </c>
      <c r="W18" s="228">
        <f t="shared" si="8"/>
        <v>61.3125</v>
      </c>
      <c r="X18" s="268" t="str">
        <f t="shared" si="9"/>
        <v/>
      </c>
      <c r="Y18" s="235" t="str">
        <f t="shared" si="10"/>
        <v/>
      </c>
      <c r="Z18" s="261" t="str">
        <f t="shared" si="11"/>
        <v>R</v>
      </c>
    </row>
    <row r="19" ht="30.0" customHeight="1">
      <c r="A19" s="237"/>
      <c r="B19" s="262">
        <f>'3A 2025 - 2026 DATOS DEL ESTUDI'!N16</f>
        <v>32387390</v>
      </c>
      <c r="C19" s="239">
        <v>13.0</v>
      </c>
      <c r="D19" s="240" t="str">
        <f>'3A 2025 - 2026 DATOS DEL ESTUDI'!B16</f>
        <v>Fernando José Díaz Fernández</v>
      </c>
      <c r="E19" s="228">
        <f>'CE-F-3135'!S17</f>
        <v>55</v>
      </c>
      <c r="F19" s="228">
        <f>'CE-F-3135'!T17</f>
        <v>54.5</v>
      </c>
      <c r="G19" s="228">
        <f>'CE-F-3135'!U17</f>
        <v>60.5</v>
      </c>
      <c r="H19" s="231">
        <f>'CE-F-3135'!V17</f>
        <v>59.75</v>
      </c>
      <c r="I19" s="228">
        <f t="shared" si="1"/>
        <v>57.4375</v>
      </c>
      <c r="J19" s="229" t="str">
        <f>IFERROR(CONCATENATE(SUM(ALEF326!Y19,ALEF326!BB19,ALEF327!Y19),"/",(SUM(ALEF326!$Z$4,ALEF326!$BC$4,ALEF327!$Z$4))),"")</f>
        <v>16/17</v>
      </c>
      <c r="K19" s="228"/>
      <c r="L19" s="228"/>
      <c r="M19" s="228"/>
      <c r="N19" s="259">
        <f>IFERROR((SUM(ALEF326!Z19,ALEF326!BC19,ALEF327!Z19,ALEF327!BC19,ALEF328!Z19,ALEF328!BC19,ALEF329!Z19,ALEF329!BC19,ALEF330!Z19,ALEF330!BC19)/10),"")</f>
        <v>0.6875</v>
      </c>
      <c r="O19" s="231">
        <f t="shared" si="2"/>
        <v>28.71875</v>
      </c>
      <c r="P19" s="232"/>
      <c r="Q19" s="231" t="str">
        <f t="shared" si="3"/>
        <v/>
      </c>
      <c r="R19" s="228">
        <f t="shared" si="4"/>
        <v>29</v>
      </c>
      <c r="S19" s="231">
        <f t="shared" si="5"/>
        <v>17.23125</v>
      </c>
      <c r="T19" s="232"/>
      <c r="U19" s="231" t="str">
        <f t="shared" si="6"/>
        <v/>
      </c>
      <c r="V19" s="228">
        <f t="shared" si="7"/>
        <v>17</v>
      </c>
      <c r="W19" s="228">
        <f t="shared" si="8"/>
        <v>57.4375</v>
      </c>
      <c r="X19" s="268" t="str">
        <f t="shared" si="9"/>
        <v/>
      </c>
      <c r="Y19" s="235" t="str">
        <f t="shared" si="10"/>
        <v/>
      </c>
      <c r="Z19" s="261" t="str">
        <f t="shared" si="11"/>
        <v>R</v>
      </c>
    </row>
    <row r="20" ht="30.0" customHeight="1">
      <c r="A20" s="237"/>
      <c r="B20" s="262">
        <f>'3A 2025 - 2026 DATOS DEL ESTUDI'!N17</f>
        <v>27198412</v>
      </c>
      <c r="C20" s="239">
        <v>14.0</v>
      </c>
      <c r="D20" s="240" t="str">
        <f>'3A 2025 - 2026 DATOS DEL ESTUDI'!B17</f>
        <v>Scarlett  Espinal Estéves</v>
      </c>
      <c r="E20" s="228">
        <f>'CE-F-3135'!S18</f>
        <v>43.75</v>
      </c>
      <c r="F20" s="228">
        <f>'CE-F-3135'!T18</f>
        <v>42.75</v>
      </c>
      <c r="G20" s="228">
        <f>'CE-F-3135'!U18</f>
        <v>53.25</v>
      </c>
      <c r="H20" s="231">
        <f>'CE-F-3135'!V18</f>
        <v>52.75</v>
      </c>
      <c r="I20" s="228">
        <f t="shared" si="1"/>
        <v>48.125</v>
      </c>
      <c r="J20" s="229" t="str">
        <f>IFERROR(CONCATENATE(SUM(ALEF326!Y20,ALEF326!BB20,ALEF327!Y20),"/",(SUM(ALEF326!$Z$4,ALEF326!$BC$4,ALEF327!$Z$4))),"")</f>
        <v>17/17</v>
      </c>
      <c r="K20" s="228"/>
      <c r="L20" s="228"/>
      <c r="M20" s="228"/>
      <c r="N20" s="259">
        <f>IFERROR((SUM(ALEF326!Z20,ALEF326!BC20,ALEF327!Z20,ALEF327!BC20,ALEF328!Z20,ALEF328!BC20,ALEF329!Z20,ALEF329!BC20,ALEF330!Z20,ALEF330!BC20)/10),"")</f>
        <v>0.6857142857</v>
      </c>
      <c r="O20" s="231">
        <f t="shared" si="2"/>
        <v>24.0625</v>
      </c>
      <c r="P20" s="232"/>
      <c r="Q20" s="231" t="str">
        <f t="shared" si="3"/>
        <v/>
      </c>
      <c r="R20" s="228">
        <f t="shared" si="4"/>
        <v>24</v>
      </c>
      <c r="S20" s="231">
        <f t="shared" si="5"/>
        <v>14.4375</v>
      </c>
      <c r="T20" s="232"/>
      <c r="U20" s="231" t="str">
        <f t="shared" si="6"/>
        <v/>
      </c>
      <c r="V20" s="228">
        <f t="shared" si="7"/>
        <v>14</v>
      </c>
      <c r="W20" s="228">
        <f t="shared" si="8"/>
        <v>48.125</v>
      </c>
      <c r="X20" s="268" t="str">
        <f t="shared" si="9"/>
        <v/>
      </c>
      <c r="Y20" s="235" t="str">
        <f t="shared" si="10"/>
        <v/>
      </c>
      <c r="Z20" s="261" t="str">
        <f t="shared" si="11"/>
        <v>R</v>
      </c>
    </row>
    <row r="21" ht="30.0" customHeight="1">
      <c r="A21" s="237"/>
      <c r="B21" s="262">
        <f>'3A 2025 - 2026 DATOS DEL ESTUDI'!N18</f>
        <v>33382609</v>
      </c>
      <c r="C21" s="239">
        <v>15.0</v>
      </c>
      <c r="D21" s="240" t="str">
        <f>'3A 2025 - 2026 DATOS DEL ESTUDI'!B18</f>
        <v>José Manuel Estrella</v>
      </c>
      <c r="E21" s="228">
        <f>'CE-F-3135'!S19</f>
        <v>21.25</v>
      </c>
      <c r="F21" s="228">
        <f>'CE-F-3135'!T19</f>
        <v>20</v>
      </c>
      <c r="G21" s="228">
        <f>'CE-F-3135'!U19</f>
        <v>52.75</v>
      </c>
      <c r="H21" s="231">
        <f>'CE-F-3135'!V19</f>
        <v>38.75</v>
      </c>
      <c r="I21" s="228">
        <f t="shared" si="1"/>
        <v>33.1875</v>
      </c>
      <c r="J21" s="229" t="str">
        <f>IFERROR(CONCATENATE(SUM(ALEF326!Y21,ALEF326!BB21,ALEF327!Y21),"/",(SUM(ALEF326!$Z$4,ALEF326!$BC$4,ALEF327!$Z$4))),"")</f>
        <v>17/17</v>
      </c>
      <c r="K21" s="228"/>
      <c r="L21" s="228"/>
      <c r="M21" s="228"/>
      <c r="N21" s="259">
        <f>IFERROR((SUM(ALEF326!Z21,ALEF326!BC21,ALEF327!Z21,ALEF327!BC21,ALEF328!Z21,ALEF328!BC21,ALEF329!Z21,ALEF329!BC21,ALEF330!Z21,ALEF330!BC21)/10),"")</f>
        <v>0.6571428571</v>
      </c>
      <c r="O21" s="231">
        <f t="shared" si="2"/>
        <v>16.59375</v>
      </c>
      <c r="P21" s="232"/>
      <c r="Q21" s="231" t="str">
        <f t="shared" si="3"/>
        <v/>
      </c>
      <c r="R21" s="228">
        <f t="shared" si="4"/>
        <v>17</v>
      </c>
      <c r="S21" s="231">
        <f t="shared" si="5"/>
        <v>9.95625</v>
      </c>
      <c r="T21" s="232"/>
      <c r="U21" s="231" t="str">
        <f t="shared" si="6"/>
        <v/>
      </c>
      <c r="V21" s="228">
        <f t="shared" si="7"/>
        <v>10</v>
      </c>
      <c r="W21" s="228">
        <f t="shared" si="8"/>
        <v>33.1875</v>
      </c>
      <c r="X21" s="268" t="str">
        <f t="shared" si="9"/>
        <v/>
      </c>
      <c r="Y21" s="235" t="str">
        <f t="shared" si="10"/>
        <v/>
      </c>
      <c r="Z21" s="261" t="str">
        <f t="shared" si="11"/>
        <v>R</v>
      </c>
    </row>
    <row r="22" ht="30.0" customHeight="1">
      <c r="A22" s="237"/>
      <c r="B22" s="262">
        <f>'3A 2025 - 2026 DATOS DEL ESTUDI'!N19</f>
        <v>32745811</v>
      </c>
      <c r="C22" s="239">
        <v>16.0</v>
      </c>
      <c r="D22" s="240" t="str">
        <f>'3A 2025 - 2026 DATOS DEL ESTUDI'!B19</f>
        <v>Misael Starberk Ferreras Pérez</v>
      </c>
      <c r="E22" s="228">
        <f>'CE-F-3135'!S20</f>
        <v>62</v>
      </c>
      <c r="F22" s="228">
        <f>'CE-F-3135'!T20</f>
        <v>62.5</v>
      </c>
      <c r="G22" s="228">
        <f>'CE-F-3135'!U20</f>
        <v>62.25</v>
      </c>
      <c r="H22" s="231">
        <f>'CE-F-3135'!V20</f>
        <v>62.25</v>
      </c>
      <c r="I22" s="228">
        <f t="shared" si="1"/>
        <v>62.25</v>
      </c>
      <c r="J22" s="229" t="str">
        <f>IFERROR(CONCATENATE(SUM(ALEF326!Y22,ALEF326!BB22,ALEF327!Y22),"/",(SUM(ALEF326!$Z$4,ALEF326!$BC$4,ALEF327!$Z$4))),"")</f>
        <v>17/17</v>
      </c>
      <c r="K22" s="228"/>
      <c r="L22" s="228"/>
      <c r="M22" s="228"/>
      <c r="N22" s="259">
        <f>IFERROR((SUM(ALEF326!Z22,ALEF326!BC22,ALEF327!Z22,ALEF327!BC22,ALEF328!Z22,ALEF328!BC22,ALEF329!Z22,ALEF329!BC22,ALEF330!Z22,ALEF330!BC22)/10),"")</f>
        <v>0.6857142857</v>
      </c>
      <c r="O22" s="231">
        <f t="shared" si="2"/>
        <v>31.125</v>
      </c>
      <c r="P22" s="232"/>
      <c r="Q22" s="231" t="str">
        <f t="shared" si="3"/>
        <v/>
      </c>
      <c r="R22" s="228">
        <f t="shared" si="4"/>
        <v>31</v>
      </c>
      <c r="S22" s="231">
        <f t="shared" si="5"/>
        <v>18.675</v>
      </c>
      <c r="T22" s="232"/>
      <c r="U22" s="231" t="str">
        <f t="shared" si="6"/>
        <v/>
      </c>
      <c r="V22" s="228">
        <f t="shared" si="7"/>
        <v>19</v>
      </c>
      <c r="W22" s="228">
        <f t="shared" si="8"/>
        <v>62.25</v>
      </c>
      <c r="X22" s="268" t="str">
        <f t="shared" si="9"/>
        <v/>
      </c>
      <c r="Y22" s="235" t="str">
        <f t="shared" si="10"/>
        <v/>
      </c>
      <c r="Z22" s="261" t="str">
        <f t="shared" si="11"/>
        <v>R</v>
      </c>
    </row>
    <row r="23" ht="30.0" customHeight="1">
      <c r="A23" s="237"/>
      <c r="B23" s="262">
        <f>'3A 2025 - 2026 DATOS DEL ESTUDI'!N20</f>
        <v>6739413</v>
      </c>
      <c r="C23" s="239">
        <v>17.0</v>
      </c>
      <c r="D23" s="240" t="str">
        <f>'3A 2025 - 2026 DATOS DEL ESTUDI'!B20</f>
        <v>Ruth Esther Fernández Rodríguez</v>
      </c>
      <c r="E23" s="228">
        <f>'CE-F-3135'!S21</f>
        <v>61</v>
      </c>
      <c r="F23" s="228">
        <f>'CE-F-3135'!T21</f>
        <v>61.5</v>
      </c>
      <c r="G23" s="228">
        <f>'CE-F-3135'!U21</f>
        <v>63</v>
      </c>
      <c r="H23" s="231">
        <f>'CE-F-3135'!V21</f>
        <v>63.25</v>
      </c>
      <c r="I23" s="228">
        <f t="shared" si="1"/>
        <v>62.1875</v>
      </c>
      <c r="J23" s="229" t="str">
        <f>IFERROR(CONCATENATE(SUM(ALEF326!Y23,ALEF326!BB23,ALEF327!Y23),"/",(SUM(ALEF326!$Z$4,ALEF326!$BC$4,ALEF327!$Z$4))),"")</f>
        <v>17/17</v>
      </c>
      <c r="K23" s="228"/>
      <c r="L23" s="228"/>
      <c r="M23" s="228"/>
      <c r="N23" s="259">
        <f>IFERROR((SUM(ALEF326!Z23,ALEF326!BC23,ALEF327!Z23,ALEF327!BC23,ALEF328!Z23,ALEF328!BC23,ALEF329!Z23,ALEF329!BC23,ALEF330!Z23,ALEF330!BC23)/10),"")</f>
        <v>0.669047619</v>
      </c>
      <c r="O23" s="231">
        <f t="shared" si="2"/>
        <v>31.09375</v>
      </c>
      <c r="P23" s="232"/>
      <c r="Q23" s="231" t="str">
        <f t="shared" si="3"/>
        <v/>
      </c>
      <c r="R23" s="228">
        <f t="shared" si="4"/>
        <v>31</v>
      </c>
      <c r="S23" s="231">
        <f t="shared" si="5"/>
        <v>18.65625</v>
      </c>
      <c r="T23" s="232"/>
      <c r="U23" s="231" t="str">
        <f t="shared" si="6"/>
        <v/>
      </c>
      <c r="V23" s="228">
        <f t="shared" si="7"/>
        <v>19</v>
      </c>
      <c r="W23" s="228">
        <f t="shared" si="8"/>
        <v>62.1875</v>
      </c>
      <c r="X23" s="268" t="str">
        <f t="shared" si="9"/>
        <v/>
      </c>
      <c r="Y23" s="235" t="str">
        <f t="shared" si="10"/>
        <v/>
      </c>
      <c r="Z23" s="261" t="str">
        <f t="shared" si="11"/>
        <v>R</v>
      </c>
    </row>
    <row r="24" ht="30.0" customHeight="1">
      <c r="A24" s="237"/>
      <c r="B24" s="262">
        <f>'3A 2025 - 2026 DATOS DEL ESTUDI'!N21</f>
        <v>32812732</v>
      </c>
      <c r="C24" s="239">
        <v>18.0</v>
      </c>
      <c r="D24" s="240" t="str">
        <f>'3A 2025 - 2026 DATOS DEL ESTUDI'!B21</f>
        <v>Discairy  Filpo Estrella</v>
      </c>
      <c r="E24" s="228">
        <f>'CE-F-3135'!S22</f>
        <v>56.25</v>
      </c>
      <c r="F24" s="228">
        <f>'CE-F-3135'!T22</f>
        <v>56.25</v>
      </c>
      <c r="G24" s="228">
        <f>'CE-F-3135'!U22</f>
        <v>54.5</v>
      </c>
      <c r="H24" s="231">
        <f>'CE-F-3135'!V22</f>
        <v>55</v>
      </c>
      <c r="I24" s="228">
        <f t="shared" si="1"/>
        <v>55.5</v>
      </c>
      <c r="J24" s="229" t="str">
        <f>IFERROR(CONCATENATE(SUM(ALEF326!Y24,ALEF326!BB24,ALEF327!Y24),"/",(SUM(ALEF326!$Z$4,ALEF326!$BC$4,ALEF327!$Z$4))),"")</f>
        <v>17/17</v>
      </c>
      <c r="K24" s="228"/>
      <c r="L24" s="228"/>
      <c r="M24" s="228"/>
      <c r="N24" s="259">
        <f>IFERROR((SUM(ALEF326!Z24,ALEF326!BC24,ALEF327!Z24,ALEF327!BC24,ALEF328!Z24,ALEF328!BC24,ALEF329!Z24,ALEF329!BC24,ALEF330!Z24,ALEF330!BC24)/10),"")</f>
        <v>0.7</v>
      </c>
      <c r="O24" s="231">
        <f t="shared" si="2"/>
        <v>27.75</v>
      </c>
      <c r="P24" s="232"/>
      <c r="Q24" s="231" t="str">
        <f t="shared" si="3"/>
        <v/>
      </c>
      <c r="R24" s="228">
        <f t="shared" si="4"/>
        <v>28</v>
      </c>
      <c r="S24" s="231">
        <f t="shared" si="5"/>
        <v>16.65</v>
      </c>
      <c r="T24" s="232"/>
      <c r="U24" s="231" t="str">
        <f t="shared" si="6"/>
        <v/>
      </c>
      <c r="V24" s="228">
        <f t="shared" si="7"/>
        <v>17</v>
      </c>
      <c r="W24" s="228">
        <f t="shared" si="8"/>
        <v>55.5</v>
      </c>
      <c r="X24" s="268" t="str">
        <f t="shared" si="9"/>
        <v/>
      </c>
      <c r="Y24" s="235" t="str">
        <f t="shared" si="10"/>
        <v/>
      </c>
      <c r="Z24" s="261" t="str">
        <f t="shared" si="11"/>
        <v>R</v>
      </c>
    </row>
    <row r="25" ht="30.0" customHeight="1">
      <c r="A25" s="237"/>
      <c r="B25" s="262">
        <f>'3A 2025 - 2026 DATOS DEL ESTUDI'!N22</f>
        <v>32529336</v>
      </c>
      <c r="C25" s="239">
        <v>19.0</v>
      </c>
      <c r="D25" s="240" t="str">
        <f>'3A 2025 - 2026 DATOS DEL ESTUDI'!B22</f>
        <v>Alexis Enmanuel Gil  Sánchez</v>
      </c>
      <c r="E25" s="228">
        <f>'CE-F-3135'!S23</f>
        <v>39.25</v>
      </c>
      <c r="F25" s="228">
        <f>'CE-F-3135'!T23</f>
        <v>52.75</v>
      </c>
      <c r="G25" s="228">
        <f>'CE-F-3135'!U23</f>
        <v>52.75</v>
      </c>
      <c r="H25" s="231">
        <f>'CE-F-3135'!V23</f>
        <v>52.5</v>
      </c>
      <c r="I25" s="228">
        <f t="shared" si="1"/>
        <v>49.3125</v>
      </c>
      <c r="J25" s="229" t="str">
        <f>IFERROR(CONCATENATE(SUM(ALEF326!Y25,ALEF326!BB25,ALEF327!Y25),"/",(SUM(ALEF326!$Z$4,ALEF326!$BC$4,ALEF327!$Z$4))),"")</f>
        <v>16/17</v>
      </c>
      <c r="K25" s="228"/>
      <c r="L25" s="228"/>
      <c r="M25" s="228"/>
      <c r="N25" s="259">
        <f>IFERROR((SUM(ALEF326!Z25,ALEF326!BC25,ALEF327!Z25,ALEF327!BC25,ALEF328!Z25,ALEF328!BC25,ALEF329!Z25,ALEF329!BC25,ALEF330!Z25,ALEF330!BC25)/10),"")</f>
        <v>0.6732142857</v>
      </c>
      <c r="O25" s="231">
        <f t="shared" si="2"/>
        <v>24.65625</v>
      </c>
      <c r="P25" s="232"/>
      <c r="Q25" s="231" t="str">
        <f t="shared" si="3"/>
        <v/>
      </c>
      <c r="R25" s="228">
        <f t="shared" si="4"/>
        <v>25</v>
      </c>
      <c r="S25" s="231">
        <f t="shared" si="5"/>
        <v>14.79375</v>
      </c>
      <c r="T25" s="232"/>
      <c r="U25" s="231" t="str">
        <f t="shared" si="6"/>
        <v/>
      </c>
      <c r="V25" s="228">
        <f t="shared" si="7"/>
        <v>15</v>
      </c>
      <c r="W25" s="228">
        <f t="shared" si="8"/>
        <v>49.3125</v>
      </c>
      <c r="X25" s="268" t="str">
        <f t="shared" si="9"/>
        <v/>
      </c>
      <c r="Y25" s="235" t="str">
        <f t="shared" si="10"/>
        <v/>
      </c>
      <c r="Z25" s="261" t="str">
        <f t="shared" si="11"/>
        <v>R</v>
      </c>
    </row>
    <row r="26" ht="30.0" customHeight="1">
      <c r="A26" s="237"/>
      <c r="B26" s="262">
        <f>'3A 2025 - 2026 DATOS DEL ESTUDI'!N23</f>
        <v>22047916</v>
      </c>
      <c r="C26" s="239">
        <v>20.0</v>
      </c>
      <c r="D26" s="240" t="str">
        <f>'3A 2025 - 2026 DATOS DEL ESTUDI'!B23</f>
        <v>Ayendy Jesús Guzmán</v>
      </c>
      <c r="E26" s="228">
        <f>'CE-F-3135'!S24</f>
        <v>15</v>
      </c>
      <c r="F26" s="228">
        <f>'CE-F-3135'!T24</f>
        <v>12.5</v>
      </c>
      <c r="G26" s="228">
        <f>'CE-F-3135'!U24</f>
        <v>52.5</v>
      </c>
      <c r="H26" s="231">
        <f>'CE-F-3135'!V24</f>
        <v>53.25</v>
      </c>
      <c r="I26" s="228">
        <f t="shared" si="1"/>
        <v>33.3125</v>
      </c>
      <c r="J26" s="229" t="str">
        <f>IFERROR(CONCATENATE(SUM(ALEF326!Y26,ALEF326!BB26,ALEF327!Y26),"/",(SUM(ALEF326!$Z$4,ALEF326!$BC$4,ALEF327!$Z$4))),"")</f>
        <v>17/17</v>
      </c>
      <c r="K26" s="228"/>
      <c r="L26" s="228"/>
      <c r="M26" s="228"/>
      <c r="N26" s="259">
        <f>IFERROR((SUM(ALEF326!Z26,ALEF326!BC26,ALEF327!Z26,ALEF327!BC26,ALEF328!Z26,ALEF328!BC26,ALEF329!Z26,ALEF329!BC26,ALEF330!Z26,ALEF330!BC26)/10),"")</f>
        <v>0.6428571429</v>
      </c>
      <c r="O26" s="231">
        <f t="shared" si="2"/>
        <v>16.65625</v>
      </c>
      <c r="P26" s="232"/>
      <c r="Q26" s="231" t="str">
        <f t="shared" si="3"/>
        <v/>
      </c>
      <c r="R26" s="228">
        <f t="shared" si="4"/>
        <v>17</v>
      </c>
      <c r="S26" s="231">
        <f t="shared" si="5"/>
        <v>9.99375</v>
      </c>
      <c r="T26" s="232"/>
      <c r="U26" s="231" t="str">
        <f t="shared" si="6"/>
        <v/>
      </c>
      <c r="V26" s="228">
        <f t="shared" si="7"/>
        <v>10</v>
      </c>
      <c r="W26" s="228">
        <f t="shared" si="8"/>
        <v>33.3125</v>
      </c>
      <c r="X26" s="268" t="str">
        <f t="shared" si="9"/>
        <v/>
      </c>
      <c r="Y26" s="235" t="str">
        <f t="shared" si="10"/>
        <v/>
      </c>
      <c r="Z26" s="261" t="str">
        <f t="shared" si="11"/>
        <v>R</v>
      </c>
    </row>
    <row r="27" ht="30.0" customHeight="1">
      <c r="A27" s="237"/>
      <c r="B27" s="262">
        <f>'3A 2025 - 2026 DATOS DEL ESTUDI'!N24</f>
        <v>32387479</v>
      </c>
      <c r="C27" s="239">
        <v>21.0</v>
      </c>
      <c r="D27" s="240" t="str">
        <f>'3A 2025 - 2026 DATOS DEL ESTUDI'!B24</f>
        <v>Yassir  Hernández Disla</v>
      </c>
      <c r="E27" s="228">
        <f>'CE-F-3135'!S25</f>
        <v>55.25</v>
      </c>
      <c r="F27" s="228">
        <f>'CE-F-3135'!T25</f>
        <v>56.25</v>
      </c>
      <c r="G27" s="228">
        <f>'CE-F-3135'!U25</f>
        <v>56.75</v>
      </c>
      <c r="H27" s="231">
        <f>'CE-F-3135'!V25</f>
        <v>57.25</v>
      </c>
      <c r="I27" s="228">
        <f t="shared" si="1"/>
        <v>56.375</v>
      </c>
      <c r="J27" s="229" t="str">
        <f>IFERROR(CONCATENATE(SUM(ALEF326!Y27,ALEF326!BB27,ALEF327!Y27),"/",(SUM(ALEF326!$Z$4,ALEF326!$BC$4,ALEF327!$Z$4))),"")</f>
        <v>16/17</v>
      </c>
      <c r="K27" s="228"/>
      <c r="L27" s="228"/>
      <c r="M27" s="228"/>
      <c r="N27" s="259">
        <f>IFERROR((SUM(ALEF326!Z27,ALEF326!BC27,ALEF327!Z27,ALEF327!BC27,ALEF328!Z27,ALEF328!BC27,ALEF329!Z27,ALEF329!BC27,ALEF330!Z27,ALEF330!BC27)/10),"")</f>
        <v>0.6732142857</v>
      </c>
      <c r="O27" s="231">
        <f t="shared" si="2"/>
        <v>28.1875</v>
      </c>
      <c r="P27" s="232"/>
      <c r="Q27" s="231" t="str">
        <f t="shared" si="3"/>
        <v/>
      </c>
      <c r="R27" s="228">
        <f t="shared" si="4"/>
        <v>28</v>
      </c>
      <c r="S27" s="231">
        <f t="shared" si="5"/>
        <v>16.9125</v>
      </c>
      <c r="T27" s="232"/>
      <c r="U27" s="231" t="str">
        <f t="shared" si="6"/>
        <v/>
      </c>
      <c r="V27" s="228">
        <f t="shared" si="7"/>
        <v>17</v>
      </c>
      <c r="W27" s="228">
        <f t="shared" si="8"/>
        <v>56.375</v>
      </c>
      <c r="X27" s="268" t="str">
        <f t="shared" si="9"/>
        <v/>
      </c>
      <c r="Y27" s="235" t="str">
        <f t="shared" si="10"/>
        <v/>
      </c>
      <c r="Z27" s="261" t="str">
        <f t="shared" si="11"/>
        <v>R</v>
      </c>
    </row>
    <row r="28" ht="30.0" customHeight="1">
      <c r="A28" s="237"/>
      <c r="B28" s="262">
        <f>'3A 2025 - 2026 DATOS DEL ESTUDI'!N25</f>
        <v>6635033</v>
      </c>
      <c r="C28" s="239">
        <v>22.0</v>
      </c>
      <c r="D28" s="240" t="str">
        <f>'3A 2025 - 2026 DATOS DEL ESTUDI'!B25</f>
        <v>Yadiel  Jiménez Betances</v>
      </c>
      <c r="E28" s="228">
        <f>'CE-F-3135'!S26</f>
        <v>63</v>
      </c>
      <c r="F28" s="228">
        <f>'CE-F-3135'!T26</f>
        <v>64.25</v>
      </c>
      <c r="G28" s="228">
        <f>'CE-F-3135'!U26</f>
        <v>70.75</v>
      </c>
      <c r="H28" s="231">
        <f>'CE-F-3135'!V26</f>
        <v>70.25</v>
      </c>
      <c r="I28" s="228">
        <f t="shared" si="1"/>
        <v>67.0625</v>
      </c>
      <c r="J28" s="229" t="str">
        <f>IFERROR(CONCATENATE(SUM(ALEF326!Y28,ALEF326!BB28,ALEF327!Y28),"/",(SUM(ALEF326!$Z$4,ALEF326!$BC$4,ALEF327!$Z$4))),"")</f>
        <v>16/17</v>
      </c>
      <c r="K28" s="228"/>
      <c r="L28" s="228"/>
      <c r="M28" s="228"/>
      <c r="N28" s="259">
        <f>IFERROR((SUM(ALEF326!Z28,ALEF326!BC28,ALEF327!Z28,ALEF327!BC28,ALEF328!Z28,ALEF328!BC28,ALEF329!Z28,ALEF329!BC28,ALEF330!Z28,ALEF330!BC28)/10),"")</f>
        <v>0.68</v>
      </c>
      <c r="O28" s="231">
        <f t="shared" si="2"/>
        <v>33.53125</v>
      </c>
      <c r="P28" s="232"/>
      <c r="Q28" s="231" t="str">
        <f t="shared" si="3"/>
        <v/>
      </c>
      <c r="R28" s="228">
        <f t="shared" si="4"/>
        <v>34</v>
      </c>
      <c r="S28" s="231">
        <f t="shared" si="5"/>
        <v>20.11875</v>
      </c>
      <c r="T28" s="232"/>
      <c r="U28" s="231" t="str">
        <f t="shared" si="6"/>
        <v/>
      </c>
      <c r="V28" s="228">
        <f t="shared" si="7"/>
        <v>20</v>
      </c>
      <c r="W28" s="228">
        <f t="shared" si="8"/>
        <v>67.0625</v>
      </c>
      <c r="X28" s="268" t="str">
        <f t="shared" si="9"/>
        <v/>
      </c>
      <c r="Y28" s="235" t="str">
        <f t="shared" si="10"/>
        <v/>
      </c>
      <c r="Z28" s="261" t="str">
        <f t="shared" si="11"/>
        <v>R</v>
      </c>
    </row>
    <row r="29" ht="30.0" customHeight="1">
      <c r="A29" s="237"/>
      <c r="B29" s="262">
        <f>'3A 2025 - 2026 DATOS DEL ESTUDI'!N26</f>
        <v>32857385</v>
      </c>
      <c r="C29" s="239">
        <v>23.0</v>
      </c>
      <c r="D29" s="240" t="str">
        <f>'3A 2025 - 2026 DATOS DEL ESTUDI'!B26</f>
        <v>Yamel  Mella Aquino</v>
      </c>
      <c r="E29" s="228">
        <f>'CE-F-3135'!S27</f>
        <v>60.25</v>
      </c>
      <c r="F29" s="228">
        <f>'CE-F-3135'!T27</f>
        <v>61</v>
      </c>
      <c r="G29" s="228">
        <f>'CE-F-3135'!U27</f>
        <v>61.25</v>
      </c>
      <c r="H29" s="231">
        <f>'CE-F-3135'!V27</f>
        <v>62.25</v>
      </c>
      <c r="I29" s="228">
        <f t="shared" si="1"/>
        <v>61.1875</v>
      </c>
      <c r="J29" s="229" t="str">
        <f>IFERROR(CONCATENATE(SUM(ALEF326!Y29,ALEF326!BB29,ALEF327!Y29),"/",(SUM(ALEF326!$Z$4,ALEF326!$BC$4,ALEF327!$Z$4))),"")</f>
        <v>16/17</v>
      </c>
      <c r="K29" s="228"/>
      <c r="L29" s="228"/>
      <c r="M29" s="228"/>
      <c r="N29" s="259">
        <f>IFERROR((SUM(ALEF326!Z29,ALEF326!BC29,ALEF327!Z29,ALEF327!BC29,ALEF328!Z29,ALEF328!BC29,ALEF329!Z29,ALEF329!BC29,ALEF330!Z29,ALEF330!BC29)/10),"")</f>
        <v>0.6466666667</v>
      </c>
      <c r="O29" s="231">
        <f t="shared" si="2"/>
        <v>30.59375</v>
      </c>
      <c r="P29" s="232"/>
      <c r="Q29" s="231" t="str">
        <f t="shared" si="3"/>
        <v/>
      </c>
      <c r="R29" s="228">
        <f t="shared" si="4"/>
        <v>31</v>
      </c>
      <c r="S29" s="231">
        <f t="shared" si="5"/>
        <v>18.35625</v>
      </c>
      <c r="T29" s="232"/>
      <c r="U29" s="231" t="str">
        <f t="shared" si="6"/>
        <v/>
      </c>
      <c r="V29" s="228">
        <f t="shared" si="7"/>
        <v>18</v>
      </c>
      <c r="W29" s="228">
        <f t="shared" si="8"/>
        <v>61.1875</v>
      </c>
      <c r="X29" s="268" t="str">
        <f t="shared" si="9"/>
        <v/>
      </c>
      <c r="Y29" s="235" t="str">
        <f t="shared" si="10"/>
        <v/>
      </c>
      <c r="Z29" s="261" t="str">
        <f t="shared" si="11"/>
        <v>R</v>
      </c>
    </row>
    <row r="30" ht="30.0" customHeight="1">
      <c r="A30" s="237"/>
      <c r="B30" s="262">
        <f>'3A 2025 - 2026 DATOS DEL ESTUDI'!N27</f>
        <v>6396255</v>
      </c>
      <c r="C30" s="239">
        <v>24.0</v>
      </c>
      <c r="D30" s="240" t="str">
        <f>'3A 2025 - 2026 DATOS DEL ESTUDI'!B27</f>
        <v>Sariely Del Carmen Mena Chávez</v>
      </c>
      <c r="E30" s="228">
        <f>'CE-F-3135'!S28</f>
        <v>54</v>
      </c>
      <c r="F30" s="228">
        <f>'CE-F-3135'!T28</f>
        <v>53.25</v>
      </c>
      <c r="G30" s="228">
        <f>'CE-F-3135'!U28</f>
        <v>58.25</v>
      </c>
      <c r="H30" s="231">
        <f>'CE-F-3135'!V28</f>
        <v>57.75</v>
      </c>
      <c r="I30" s="228">
        <f t="shared" si="1"/>
        <v>55.8125</v>
      </c>
      <c r="J30" s="229" t="str">
        <f>IFERROR(CONCATENATE(SUM(ALEF326!Y30,ALEF326!BB30,ALEF327!Y30),"/",(SUM(ALEF326!$Z$4,ALEF326!$BC$4,ALEF327!$Z$4))),"")</f>
        <v>16/17</v>
      </c>
      <c r="K30" s="228"/>
      <c r="L30" s="228"/>
      <c r="M30" s="228"/>
      <c r="N30" s="259">
        <f>IFERROR((SUM(ALEF326!Z30,ALEF326!BC30,ALEF327!Z30,ALEF327!BC30,ALEF328!Z30,ALEF328!BC30,ALEF329!Z30,ALEF329!BC30,ALEF330!Z30,ALEF330!BC30)/10),"")</f>
        <v>0.656547619</v>
      </c>
      <c r="O30" s="231">
        <f t="shared" si="2"/>
        <v>27.90625</v>
      </c>
      <c r="P30" s="232"/>
      <c r="Q30" s="231" t="str">
        <f t="shared" si="3"/>
        <v/>
      </c>
      <c r="R30" s="228">
        <f t="shared" si="4"/>
        <v>28</v>
      </c>
      <c r="S30" s="231">
        <f t="shared" si="5"/>
        <v>16.74375</v>
      </c>
      <c r="T30" s="232"/>
      <c r="U30" s="231" t="str">
        <f t="shared" si="6"/>
        <v/>
      </c>
      <c r="V30" s="228">
        <f t="shared" si="7"/>
        <v>17</v>
      </c>
      <c r="W30" s="228">
        <f t="shared" si="8"/>
        <v>55.8125</v>
      </c>
      <c r="X30" s="268" t="str">
        <f t="shared" si="9"/>
        <v/>
      </c>
      <c r="Y30" s="235" t="str">
        <f t="shared" si="10"/>
        <v/>
      </c>
      <c r="Z30" s="261" t="str">
        <f t="shared" si="11"/>
        <v>R</v>
      </c>
    </row>
    <row r="31" ht="30.0" customHeight="1">
      <c r="A31" s="237"/>
      <c r="B31" s="262">
        <f>'3A 2025 - 2026 DATOS DEL ESTUDI'!N28</f>
        <v>33560794</v>
      </c>
      <c r="C31" s="239">
        <v>25.0</v>
      </c>
      <c r="D31" s="240" t="str">
        <f>'3A 2025 - 2026 DATOS DEL ESTUDI'!B28</f>
        <v>David Carmelo Navas Fernández</v>
      </c>
      <c r="E31" s="228">
        <f>'CE-F-3135'!S29</f>
        <v>61.75</v>
      </c>
      <c r="F31" s="228">
        <f>'CE-F-3135'!T29</f>
        <v>61.25</v>
      </c>
      <c r="G31" s="228">
        <f>'CE-F-3135'!U29</f>
        <v>62.75</v>
      </c>
      <c r="H31" s="231">
        <f>'CE-F-3135'!V29</f>
        <v>63.5</v>
      </c>
      <c r="I31" s="228">
        <f t="shared" si="1"/>
        <v>62.3125</v>
      </c>
      <c r="J31" s="229" t="str">
        <f>IFERROR(CONCATENATE(SUM(ALEF326!Y31,ALEF326!BB31,ALEF327!Y31),"/",(SUM(ALEF326!$Z$4,ALEF326!$BC$4,ALEF327!$Z$4))),"")</f>
        <v>16/17</v>
      </c>
      <c r="K31" s="228"/>
      <c r="L31" s="228"/>
      <c r="M31" s="228"/>
      <c r="N31" s="259">
        <f>IFERROR((SUM(ALEF326!Z31,ALEF326!BC31,ALEF327!Z31,ALEF327!BC31,ALEF328!Z31,ALEF328!BC31,ALEF329!Z31,ALEF329!BC31,ALEF330!Z31,ALEF330!BC31)/10),"")</f>
        <v>0.6255952381</v>
      </c>
      <c r="O31" s="231">
        <f t="shared" si="2"/>
        <v>31.15625</v>
      </c>
      <c r="P31" s="232"/>
      <c r="Q31" s="231" t="str">
        <f t="shared" si="3"/>
        <v/>
      </c>
      <c r="R31" s="228">
        <f t="shared" si="4"/>
        <v>31</v>
      </c>
      <c r="S31" s="231">
        <f t="shared" si="5"/>
        <v>18.69375</v>
      </c>
      <c r="T31" s="232"/>
      <c r="U31" s="231" t="str">
        <f t="shared" si="6"/>
        <v/>
      </c>
      <c r="V31" s="228">
        <f t="shared" si="7"/>
        <v>19</v>
      </c>
      <c r="W31" s="228">
        <f t="shared" si="8"/>
        <v>62.3125</v>
      </c>
      <c r="X31" s="268" t="str">
        <f t="shared" si="9"/>
        <v/>
      </c>
      <c r="Y31" s="235" t="str">
        <f t="shared" si="10"/>
        <v/>
      </c>
      <c r="Z31" s="261" t="str">
        <f t="shared" si="11"/>
        <v>R</v>
      </c>
    </row>
    <row r="32" ht="30.0" customHeight="1">
      <c r="A32" s="237"/>
      <c r="B32" s="262">
        <f>'3A 2025 - 2026 DATOS DEL ESTUDI'!N29</f>
        <v>32720987</v>
      </c>
      <c r="C32" s="239">
        <v>26.0</v>
      </c>
      <c r="D32" s="240" t="str">
        <f>'3A 2025 - 2026 DATOS DEL ESTUDI'!B29</f>
        <v>Andriw Jelier Ortiz Rodríguez</v>
      </c>
      <c r="E32" s="228">
        <f>'CE-F-3135'!S30</f>
        <v>52.75</v>
      </c>
      <c r="F32" s="228">
        <f>'CE-F-3135'!T30</f>
        <v>53.25</v>
      </c>
      <c r="G32" s="228">
        <f>'CE-F-3135'!U30</f>
        <v>54.25</v>
      </c>
      <c r="H32" s="231">
        <f>'CE-F-3135'!V30</f>
        <v>54.25</v>
      </c>
      <c r="I32" s="228">
        <f t="shared" si="1"/>
        <v>53.625</v>
      </c>
      <c r="J32" s="229" t="str">
        <f>IFERROR(CONCATENATE(SUM(ALEF326!Y32,ALEF326!BB32,ALEF327!Y32),"/",(SUM(ALEF326!$Z$4,ALEF326!$BC$4,ALEF327!$Z$4))),"")</f>
        <v>15/17</v>
      </c>
      <c r="K32" s="228"/>
      <c r="L32" s="228"/>
      <c r="M32" s="228"/>
      <c r="N32" s="259">
        <f>IFERROR((SUM(ALEF326!Z32,ALEF326!BC32,ALEF327!Z32,ALEF327!BC32,ALEF328!Z32,ALEF328!BC32,ALEF329!Z32,ALEF329!BC32,ALEF330!Z32,ALEF330!BC32)/10),"")</f>
        <v>0.675</v>
      </c>
      <c r="O32" s="231">
        <f t="shared" si="2"/>
        <v>26.8125</v>
      </c>
      <c r="P32" s="232"/>
      <c r="Q32" s="231" t="str">
        <f t="shared" si="3"/>
        <v/>
      </c>
      <c r="R32" s="228">
        <f t="shared" si="4"/>
        <v>27</v>
      </c>
      <c r="S32" s="231">
        <f t="shared" si="5"/>
        <v>16.0875</v>
      </c>
      <c r="T32" s="232"/>
      <c r="U32" s="231" t="str">
        <f t="shared" si="6"/>
        <v/>
      </c>
      <c r="V32" s="228">
        <f t="shared" si="7"/>
        <v>16</v>
      </c>
      <c r="W32" s="228">
        <f t="shared" si="8"/>
        <v>53.625</v>
      </c>
      <c r="X32" s="268" t="str">
        <f t="shared" si="9"/>
        <v/>
      </c>
      <c r="Y32" s="235" t="str">
        <f t="shared" si="10"/>
        <v/>
      </c>
      <c r="Z32" s="261" t="str">
        <f t="shared" si="11"/>
        <v>R</v>
      </c>
    </row>
    <row r="33" ht="30.0" customHeight="1">
      <c r="A33" s="237"/>
      <c r="B33" s="262">
        <f>'3A 2025 - 2026 DATOS DEL ESTUDI'!N30</f>
        <v>32899290</v>
      </c>
      <c r="C33" s="239">
        <v>27.0</v>
      </c>
      <c r="D33" s="240" t="str">
        <f>'3A 2025 - 2026 DATOS DEL ESTUDI'!B30</f>
        <v>Dashley Nicole Peña García</v>
      </c>
      <c r="E33" s="228">
        <f>'CE-F-3135'!S31</f>
        <v>56.5</v>
      </c>
      <c r="F33" s="228">
        <f>'CE-F-3135'!T31</f>
        <v>57.75</v>
      </c>
      <c r="G33" s="228">
        <f>'CE-F-3135'!U31</f>
        <v>60</v>
      </c>
      <c r="H33" s="231">
        <f>'CE-F-3135'!V31</f>
        <v>60.5</v>
      </c>
      <c r="I33" s="228">
        <f t="shared" si="1"/>
        <v>58.6875</v>
      </c>
      <c r="J33" s="229" t="str">
        <f>IFERROR(CONCATENATE(SUM(ALEF326!Y33,ALEF326!BB33,ALEF327!Y33),"/",(SUM(ALEF326!$Z$4,ALEF326!$BC$4,ALEF327!$Z$4))),"")</f>
        <v>17/17</v>
      </c>
      <c r="K33" s="228"/>
      <c r="L33" s="228"/>
      <c r="M33" s="228"/>
      <c r="N33" s="259">
        <f>IFERROR((SUM(ALEF326!Z33,ALEF326!BC33,ALEF327!Z33,ALEF327!BC33,ALEF328!Z33,ALEF328!BC33,ALEF329!Z33,ALEF329!BC33,ALEF330!Z33,ALEF330!BC33)/10),"")</f>
        <v>0.6857142857</v>
      </c>
      <c r="O33" s="231">
        <f t="shared" si="2"/>
        <v>29.34375</v>
      </c>
      <c r="P33" s="232"/>
      <c r="Q33" s="231" t="str">
        <f t="shared" si="3"/>
        <v/>
      </c>
      <c r="R33" s="228">
        <f t="shared" si="4"/>
        <v>29</v>
      </c>
      <c r="S33" s="231">
        <f t="shared" si="5"/>
        <v>17.60625</v>
      </c>
      <c r="T33" s="232"/>
      <c r="U33" s="231" t="str">
        <f t="shared" si="6"/>
        <v/>
      </c>
      <c r="V33" s="228">
        <f t="shared" si="7"/>
        <v>18</v>
      </c>
      <c r="W33" s="228">
        <f t="shared" si="8"/>
        <v>58.6875</v>
      </c>
      <c r="X33" s="268" t="str">
        <f t="shared" si="9"/>
        <v/>
      </c>
      <c r="Y33" s="235" t="str">
        <f t="shared" si="10"/>
        <v/>
      </c>
      <c r="Z33" s="261" t="str">
        <f t="shared" si="11"/>
        <v>R</v>
      </c>
    </row>
    <row r="34" ht="30.0" customHeight="1">
      <c r="A34" s="237"/>
      <c r="B34" s="262">
        <f>'3A 2025 - 2026 DATOS DEL ESTUDI'!N31</f>
        <v>32607334</v>
      </c>
      <c r="C34" s="239">
        <v>28.0</v>
      </c>
      <c r="D34" s="240" t="str">
        <f>'3A 2025 - 2026 DATOS DEL ESTUDI'!B31</f>
        <v>Yesly  Peña Muñoz</v>
      </c>
      <c r="E34" s="228">
        <f>'CE-F-3135'!S32</f>
        <v>66.5</v>
      </c>
      <c r="F34" s="228">
        <f>'CE-F-3135'!T32</f>
        <v>67.75</v>
      </c>
      <c r="G34" s="228">
        <f>'CE-F-3135'!U32</f>
        <v>68.5</v>
      </c>
      <c r="H34" s="231">
        <f>'CE-F-3135'!V32</f>
        <v>67.5</v>
      </c>
      <c r="I34" s="228">
        <f t="shared" si="1"/>
        <v>67.5625</v>
      </c>
      <c r="J34" s="229" t="str">
        <f>IFERROR(CONCATENATE(SUM(ALEF326!Y34,ALEF326!BB34,ALEF327!Y34),"/",(SUM(ALEF326!$Z$4,ALEF326!$BC$4,ALEF327!$Z$4))),"")</f>
        <v>16/17</v>
      </c>
      <c r="K34" s="228"/>
      <c r="L34" s="228"/>
      <c r="M34" s="228"/>
      <c r="N34" s="259">
        <f>IFERROR((SUM(ALEF326!Z34,ALEF326!BC34,ALEF327!Z34,ALEF327!BC34,ALEF328!Z34,ALEF328!BC34,ALEF329!Z34,ALEF329!BC34,ALEF330!Z34,ALEF330!BC34)/10),"")</f>
        <v>0.68</v>
      </c>
      <c r="O34" s="231">
        <f t="shared" si="2"/>
        <v>33.78125</v>
      </c>
      <c r="P34" s="232"/>
      <c r="Q34" s="231" t="str">
        <f t="shared" si="3"/>
        <v/>
      </c>
      <c r="R34" s="228">
        <f t="shared" si="4"/>
        <v>34</v>
      </c>
      <c r="S34" s="231">
        <f t="shared" si="5"/>
        <v>20.26875</v>
      </c>
      <c r="T34" s="232"/>
      <c r="U34" s="231" t="str">
        <f t="shared" si="6"/>
        <v/>
      </c>
      <c r="V34" s="228">
        <f t="shared" si="7"/>
        <v>20</v>
      </c>
      <c r="W34" s="228">
        <f t="shared" si="8"/>
        <v>67.5625</v>
      </c>
      <c r="X34" s="268" t="str">
        <f t="shared" si="9"/>
        <v/>
      </c>
      <c r="Y34" s="235" t="str">
        <f t="shared" si="10"/>
        <v/>
      </c>
      <c r="Z34" s="261" t="str">
        <f t="shared" si="11"/>
        <v>R</v>
      </c>
    </row>
    <row r="35" ht="30.0" customHeight="1">
      <c r="A35" s="237"/>
      <c r="B35" s="262">
        <f>'3A 2025 - 2026 DATOS DEL ESTUDI'!N32</f>
        <v>32687351</v>
      </c>
      <c r="C35" s="239">
        <v>29.0</v>
      </c>
      <c r="D35" s="240" t="str">
        <f>'3A 2025 - 2026 DATOS DEL ESTUDI'!B32</f>
        <v>Wilbert  Peña Paulino</v>
      </c>
      <c r="E35" s="228">
        <f>'CE-F-3135'!S33</f>
        <v>63</v>
      </c>
      <c r="F35" s="228">
        <f>'CE-F-3135'!T33</f>
        <v>62.75</v>
      </c>
      <c r="G35" s="228">
        <f>'CE-F-3135'!U33</f>
        <v>62.5</v>
      </c>
      <c r="H35" s="231">
        <f>'CE-F-3135'!V33</f>
        <v>62.75</v>
      </c>
      <c r="I35" s="228">
        <f t="shared" si="1"/>
        <v>62.75</v>
      </c>
      <c r="J35" s="229" t="str">
        <f>IFERROR(CONCATENATE(SUM(ALEF326!Y35,ALEF326!BB35,ALEF327!Y35),"/",(SUM(ALEF326!$Z$4,ALEF326!$BC$4,ALEF327!$Z$4))),"")</f>
        <v>16/17</v>
      </c>
      <c r="K35" s="228"/>
      <c r="L35" s="228"/>
      <c r="M35" s="228"/>
      <c r="N35" s="259">
        <f>IFERROR((SUM(ALEF326!Z35,ALEF326!BC35,ALEF327!Z35,ALEF327!BC35,ALEF328!Z35,ALEF328!BC35,ALEF329!Z35,ALEF329!BC35,ALEF330!Z35,ALEF330!BC35)/10),"")</f>
        <v>0.68</v>
      </c>
      <c r="O35" s="231">
        <f t="shared" si="2"/>
        <v>31.375</v>
      </c>
      <c r="P35" s="232"/>
      <c r="Q35" s="231" t="str">
        <f t="shared" si="3"/>
        <v/>
      </c>
      <c r="R35" s="228">
        <f t="shared" si="4"/>
        <v>31</v>
      </c>
      <c r="S35" s="231">
        <f t="shared" si="5"/>
        <v>18.825</v>
      </c>
      <c r="T35" s="232"/>
      <c r="U35" s="231" t="str">
        <f t="shared" si="6"/>
        <v/>
      </c>
      <c r="V35" s="228">
        <f t="shared" si="7"/>
        <v>19</v>
      </c>
      <c r="W35" s="228">
        <f t="shared" si="8"/>
        <v>62.75</v>
      </c>
      <c r="X35" s="268" t="str">
        <f t="shared" si="9"/>
        <v/>
      </c>
      <c r="Y35" s="235" t="str">
        <f t="shared" si="10"/>
        <v/>
      </c>
      <c r="Z35" s="261" t="str">
        <f t="shared" si="11"/>
        <v>R</v>
      </c>
    </row>
    <row r="36" ht="30.0" customHeight="1">
      <c r="A36" s="237"/>
      <c r="B36" s="262">
        <f>'3A 2025 - 2026 DATOS DEL ESTUDI'!N33</f>
        <v>6445759</v>
      </c>
      <c r="C36" s="239">
        <v>30.0</v>
      </c>
      <c r="D36" s="240" t="str">
        <f>'3A 2025 - 2026 DATOS DEL ESTUDI'!B33</f>
        <v>Yonayry  Peña Santos</v>
      </c>
      <c r="E36" s="228">
        <f>'CE-F-3135'!S34</f>
        <v>56.75</v>
      </c>
      <c r="F36" s="228">
        <f>'CE-F-3135'!T34</f>
        <v>56.75</v>
      </c>
      <c r="G36" s="228">
        <f>'CE-F-3135'!U34</f>
        <v>61</v>
      </c>
      <c r="H36" s="231">
        <f>'CE-F-3135'!V34</f>
        <v>60.25</v>
      </c>
      <c r="I36" s="228">
        <f t="shared" si="1"/>
        <v>58.6875</v>
      </c>
      <c r="J36" s="229" t="str">
        <f>IFERROR(CONCATENATE(SUM(ALEF326!Y36,ALEF326!BB36,ALEF327!Y36),"/",(SUM(ALEF326!$Z$4,ALEF326!$BC$4,ALEF327!$Z$4))),"")</f>
        <v>14/17</v>
      </c>
      <c r="K36" s="228"/>
      <c r="L36" s="228"/>
      <c r="M36" s="228"/>
      <c r="N36" s="259">
        <f>IFERROR((SUM(ALEF326!Z36,ALEF326!BC36,ALEF327!Z36,ALEF327!BC36,ALEF328!Z36,ALEF328!BC36,ALEF329!Z36,ALEF329!BC36,ALEF330!Z36,ALEF330!BC36)/10),"")</f>
        <v>0.6189285714</v>
      </c>
      <c r="O36" s="231">
        <f t="shared" si="2"/>
        <v>29.34375</v>
      </c>
      <c r="P36" s="232"/>
      <c r="Q36" s="231" t="str">
        <f t="shared" si="3"/>
        <v/>
      </c>
      <c r="R36" s="228">
        <f t="shared" si="4"/>
        <v>29</v>
      </c>
      <c r="S36" s="231">
        <f t="shared" si="5"/>
        <v>17.60625</v>
      </c>
      <c r="T36" s="232"/>
      <c r="U36" s="231" t="str">
        <f t="shared" si="6"/>
        <v/>
      </c>
      <c r="V36" s="228">
        <f t="shared" si="7"/>
        <v>18</v>
      </c>
      <c r="W36" s="228">
        <f t="shared" si="8"/>
        <v>58.6875</v>
      </c>
      <c r="X36" s="268" t="str">
        <f t="shared" si="9"/>
        <v/>
      </c>
      <c r="Y36" s="235" t="str">
        <f t="shared" si="10"/>
        <v/>
      </c>
      <c r="Z36" s="261" t="str">
        <f t="shared" si="11"/>
        <v>R</v>
      </c>
    </row>
    <row r="37" ht="30.0" customHeight="1">
      <c r="A37" s="237"/>
      <c r="B37" s="262">
        <f>'3A 2025 - 2026 DATOS DEL ESTUDI'!N34</f>
        <v>22023376</v>
      </c>
      <c r="C37" s="239">
        <v>31.0</v>
      </c>
      <c r="D37" s="240" t="str">
        <f>'3A 2025 - 2026 DATOS DEL ESTUDI'!B34</f>
        <v>Rossier Analiz Pérez Rodríguez</v>
      </c>
      <c r="E37" s="228">
        <f>'CE-F-3135'!S35</f>
        <v>60.75</v>
      </c>
      <c r="F37" s="228">
        <f>'CE-F-3135'!T35</f>
        <v>61.25</v>
      </c>
      <c r="G37" s="228">
        <f>'CE-F-3135'!U35</f>
        <v>63.5</v>
      </c>
      <c r="H37" s="231">
        <f>'CE-F-3135'!V35</f>
        <v>61.5</v>
      </c>
      <c r="I37" s="228">
        <f t="shared" si="1"/>
        <v>61.75</v>
      </c>
      <c r="J37" s="229" t="str">
        <f>IFERROR(CONCATENATE(SUM(ALEF326!Y37,ALEF326!BB37,ALEF327!Y37),"/",(SUM(ALEF326!$Z$4,ALEF326!$BC$4,ALEF327!$Z$4))),"")</f>
        <v>16/17</v>
      </c>
      <c r="K37" s="228"/>
      <c r="L37" s="228"/>
      <c r="M37" s="228"/>
      <c r="N37" s="259">
        <f>IFERROR((SUM(ALEF326!Z37,ALEF326!BC37,ALEF327!Z37,ALEF327!BC37,ALEF328!Z37,ALEF328!BC37,ALEF329!Z37,ALEF329!BC37,ALEF330!Z37,ALEF330!BC37)/10),"")</f>
        <v>0.6657142857</v>
      </c>
      <c r="O37" s="231">
        <f t="shared" si="2"/>
        <v>30.875</v>
      </c>
      <c r="P37" s="232"/>
      <c r="Q37" s="231" t="str">
        <f t="shared" si="3"/>
        <v/>
      </c>
      <c r="R37" s="228">
        <f t="shared" si="4"/>
        <v>31</v>
      </c>
      <c r="S37" s="231">
        <f t="shared" si="5"/>
        <v>18.525</v>
      </c>
      <c r="T37" s="232"/>
      <c r="U37" s="231" t="str">
        <f t="shared" si="6"/>
        <v/>
      </c>
      <c r="V37" s="228">
        <f t="shared" si="7"/>
        <v>19</v>
      </c>
      <c r="W37" s="228">
        <f t="shared" si="8"/>
        <v>61.75</v>
      </c>
      <c r="X37" s="268" t="str">
        <f t="shared" si="9"/>
        <v/>
      </c>
      <c r="Y37" s="235" t="str">
        <f t="shared" si="10"/>
        <v/>
      </c>
      <c r="Z37" s="261" t="str">
        <f t="shared" si="11"/>
        <v>R</v>
      </c>
    </row>
    <row r="38" ht="30.0" customHeight="1">
      <c r="A38" s="237"/>
      <c r="B38" s="269">
        <f>'3A 2025 - 2026 DATOS DEL ESTUDI'!N35</f>
        <v>6925657</v>
      </c>
      <c r="C38" s="239">
        <v>32.0</v>
      </c>
      <c r="D38" s="240" t="str">
        <f>'3A 2025 - 2026 DATOS DEL ESTUDI'!B35</f>
        <v>Joseph Francisco Ramírez Espinosa</v>
      </c>
      <c r="E38" s="228">
        <f>'CE-F-3135'!S36</f>
        <v>60.5</v>
      </c>
      <c r="F38" s="228">
        <f>'CE-F-3135'!T36</f>
        <v>61.25</v>
      </c>
      <c r="G38" s="228">
        <f>'CE-F-3135'!U36</f>
        <v>62.25</v>
      </c>
      <c r="H38" s="231">
        <f>'CE-F-3135'!V36</f>
        <v>60.75</v>
      </c>
      <c r="I38" s="228">
        <f t="shared" si="1"/>
        <v>61.1875</v>
      </c>
      <c r="J38" s="229" t="str">
        <f>IFERROR(CONCATENATE(SUM(ALEF326!Y38,ALEF326!BB38,ALEF327!Y38),"/",(SUM(ALEF326!$Z$4,ALEF326!$BC$4,ALEF327!$Z$4))),"")</f>
        <v>17/17</v>
      </c>
      <c r="K38" s="228"/>
      <c r="L38" s="228"/>
      <c r="M38" s="228"/>
      <c r="N38" s="259">
        <f>IFERROR((SUM(ALEF326!Z38,ALEF326!BC38,ALEF327!Z38,ALEF327!BC38,ALEF328!Z38,ALEF328!BC38,ALEF329!Z38,ALEF329!BC38,ALEF330!Z38,ALEF330!BC38)/10),"")</f>
        <v>0.7</v>
      </c>
      <c r="O38" s="231">
        <f t="shared" si="2"/>
        <v>30.59375</v>
      </c>
      <c r="P38" s="232"/>
      <c r="Q38" s="231" t="str">
        <f t="shared" si="3"/>
        <v/>
      </c>
      <c r="R38" s="228">
        <f t="shared" si="4"/>
        <v>31</v>
      </c>
      <c r="S38" s="231">
        <f t="shared" si="5"/>
        <v>18.35625</v>
      </c>
      <c r="T38" s="232"/>
      <c r="U38" s="231" t="str">
        <f t="shared" si="6"/>
        <v/>
      </c>
      <c r="V38" s="228">
        <f t="shared" si="7"/>
        <v>18</v>
      </c>
      <c r="W38" s="228">
        <f t="shared" si="8"/>
        <v>61.1875</v>
      </c>
      <c r="X38" s="268" t="str">
        <f t="shared" si="9"/>
        <v/>
      </c>
      <c r="Y38" s="235" t="str">
        <f t="shared" si="10"/>
        <v/>
      </c>
      <c r="Z38" s="261" t="str">
        <f t="shared" si="11"/>
        <v>R</v>
      </c>
    </row>
    <row r="39" ht="30.0" customHeight="1">
      <c r="A39" s="237"/>
      <c r="B39" s="269">
        <f>'3A 2025 - 2026 DATOS DEL ESTUDI'!N36</f>
        <v>12009792</v>
      </c>
      <c r="C39" s="239">
        <v>33.0</v>
      </c>
      <c r="D39" s="240" t="str">
        <f>'3A 2025 - 2026 DATOS DEL ESTUDI'!B36</f>
        <v>Yariel Alfonso Ramos</v>
      </c>
      <c r="E39" s="228">
        <f>'CE-F-3135'!S37</f>
        <v>52.5</v>
      </c>
      <c r="F39" s="228">
        <f>'CE-F-3135'!T37</f>
        <v>52.75</v>
      </c>
      <c r="G39" s="228">
        <f>'CE-F-3135'!U37</f>
        <v>52.75</v>
      </c>
      <c r="H39" s="231">
        <f>'CE-F-3135'!V37</f>
        <v>52.75</v>
      </c>
      <c r="I39" s="228">
        <f t="shared" si="1"/>
        <v>52.6875</v>
      </c>
      <c r="J39" s="229" t="str">
        <f>IFERROR(CONCATENATE(SUM(ALEF326!Y39,ALEF326!BB39,ALEF327!Y39),"/",(SUM(ALEF326!$Z$4,ALEF326!$BC$4,ALEF327!$Z$4))),"")</f>
        <v>15/17</v>
      </c>
      <c r="K39" s="228"/>
      <c r="L39" s="228"/>
      <c r="M39" s="228"/>
      <c r="N39" s="259">
        <f>IFERROR((SUM(ALEF326!Z39,ALEF326!BC39,ALEF327!Z39,ALEF327!BC39,ALEF328!Z39,ALEF328!BC39,ALEF329!Z39,ALEF329!BC39,ALEF330!Z39,ALEF330!BC39)/10),"")</f>
        <v>0.6457142857</v>
      </c>
      <c r="O39" s="231">
        <f t="shared" si="2"/>
        <v>26.34375</v>
      </c>
      <c r="P39" s="232"/>
      <c r="Q39" s="231" t="str">
        <f t="shared" si="3"/>
        <v/>
      </c>
      <c r="R39" s="228">
        <f t="shared" si="4"/>
        <v>26</v>
      </c>
      <c r="S39" s="231">
        <f t="shared" si="5"/>
        <v>15.80625</v>
      </c>
      <c r="T39" s="232"/>
      <c r="U39" s="231" t="str">
        <f t="shared" si="6"/>
        <v/>
      </c>
      <c r="V39" s="228">
        <f t="shared" si="7"/>
        <v>16</v>
      </c>
      <c r="W39" s="228">
        <f t="shared" si="8"/>
        <v>52.6875</v>
      </c>
      <c r="X39" s="268" t="str">
        <f t="shared" si="9"/>
        <v/>
      </c>
      <c r="Y39" s="235" t="str">
        <f t="shared" si="10"/>
        <v/>
      </c>
      <c r="Z39" s="261" t="str">
        <f t="shared" si="11"/>
        <v>R</v>
      </c>
    </row>
    <row r="40" ht="30.0" customHeight="1">
      <c r="A40" s="237"/>
      <c r="B40" s="269">
        <f>'3A 2025 - 2026 DATOS DEL ESTUDI'!N37</f>
        <v>32790184</v>
      </c>
      <c r="C40" s="239">
        <v>34.0</v>
      </c>
      <c r="D40" s="240" t="str">
        <f>'3A 2025 - 2026 DATOS DEL ESTUDI'!B37</f>
        <v>Carlos David Rodríguez Almánzar</v>
      </c>
      <c r="E40" s="228">
        <f>'CE-F-3135'!S38</f>
        <v>52.5</v>
      </c>
      <c r="F40" s="228">
        <f>'CE-F-3135'!T38</f>
        <v>52.5</v>
      </c>
      <c r="G40" s="228">
        <f>'CE-F-3135'!U38</f>
        <v>55.25</v>
      </c>
      <c r="H40" s="231">
        <f>'CE-F-3135'!V38</f>
        <v>55.75</v>
      </c>
      <c r="I40" s="228">
        <f t="shared" si="1"/>
        <v>54</v>
      </c>
      <c r="J40" s="229" t="str">
        <f>IFERROR(CONCATENATE(SUM(ALEF326!Y40,ALEF326!BB40,ALEF327!Y40),"/",(SUM(ALEF326!$Z$4,ALEF326!$BC$4,ALEF327!$Z$4))),"")</f>
        <v>17/17</v>
      </c>
      <c r="K40" s="228"/>
      <c r="L40" s="228"/>
      <c r="M40" s="228"/>
      <c r="N40" s="259">
        <f>IFERROR((SUM(ALEF326!Z40,ALEF326!BC40,ALEF327!Z40,ALEF327!BC40,ALEF328!Z40,ALEF328!BC40,ALEF329!Z40,ALEF329!BC40,ALEF330!Z40,ALEF330!BC40)/10),"")</f>
        <v>0.7</v>
      </c>
      <c r="O40" s="231">
        <f t="shared" si="2"/>
        <v>27</v>
      </c>
      <c r="P40" s="232"/>
      <c r="Q40" s="231" t="str">
        <f t="shared" si="3"/>
        <v/>
      </c>
      <c r="R40" s="228">
        <f t="shared" si="4"/>
        <v>27</v>
      </c>
      <c r="S40" s="231">
        <f t="shared" si="5"/>
        <v>16.2</v>
      </c>
      <c r="T40" s="232"/>
      <c r="U40" s="231" t="str">
        <f t="shared" si="6"/>
        <v/>
      </c>
      <c r="V40" s="228">
        <f t="shared" si="7"/>
        <v>16</v>
      </c>
      <c r="W40" s="228">
        <f t="shared" si="8"/>
        <v>54</v>
      </c>
      <c r="X40" s="268" t="str">
        <f t="shared" si="9"/>
        <v/>
      </c>
      <c r="Y40" s="235" t="str">
        <f t="shared" si="10"/>
        <v/>
      </c>
      <c r="Z40" s="261" t="str">
        <f t="shared" si="11"/>
        <v>R</v>
      </c>
    </row>
    <row r="41" ht="30.0" customHeight="1">
      <c r="A41" s="237"/>
      <c r="B41" s="269">
        <f>'3A 2025 - 2026 DATOS DEL ESTUDI'!N38</f>
        <v>32790393</v>
      </c>
      <c r="C41" s="239">
        <v>35.0</v>
      </c>
      <c r="D41" s="240" t="str">
        <f>'3A 2025 - 2026 DATOS DEL ESTUDI'!B38</f>
        <v>Darianni  Santos Medina</v>
      </c>
      <c r="E41" s="228">
        <f>'CE-F-3135'!S39</f>
        <v>63</v>
      </c>
      <c r="F41" s="228">
        <f>'CE-F-3135'!T39</f>
        <v>63.75</v>
      </c>
      <c r="G41" s="228">
        <f>'CE-F-3135'!U39</f>
        <v>66</v>
      </c>
      <c r="H41" s="231">
        <f>'CE-F-3135'!V39</f>
        <v>66.5</v>
      </c>
      <c r="I41" s="228">
        <f t="shared" si="1"/>
        <v>64.8125</v>
      </c>
      <c r="J41" s="229" t="str">
        <f>IFERROR(CONCATENATE(SUM(ALEF326!Y41,ALEF326!BB41,ALEF327!Y41),"/",(SUM(ALEF326!$Z$4,ALEF326!$BC$4,ALEF327!$Z$4))),"")</f>
        <v>17/17</v>
      </c>
      <c r="K41" s="228"/>
      <c r="L41" s="228"/>
      <c r="M41" s="228"/>
      <c r="N41" s="259">
        <f>IFERROR((SUM(ALEF326!Z41,ALEF326!BC41,ALEF327!Z41,ALEF327!BC41,ALEF328!Z41,ALEF328!BC41,ALEF329!Z41,ALEF329!BC41,ALEF330!Z41,ALEF330!BC41)/10),"")</f>
        <v>0.6857142857</v>
      </c>
      <c r="O41" s="231">
        <f t="shared" si="2"/>
        <v>32.40625</v>
      </c>
      <c r="P41" s="232"/>
      <c r="Q41" s="231" t="str">
        <f t="shared" si="3"/>
        <v/>
      </c>
      <c r="R41" s="228">
        <f t="shared" si="4"/>
        <v>32</v>
      </c>
      <c r="S41" s="231">
        <f t="shared" si="5"/>
        <v>19.44375</v>
      </c>
      <c r="T41" s="232"/>
      <c r="U41" s="231" t="str">
        <f t="shared" si="6"/>
        <v/>
      </c>
      <c r="V41" s="228">
        <f t="shared" si="7"/>
        <v>19</v>
      </c>
      <c r="W41" s="228">
        <f t="shared" si="8"/>
        <v>64.8125</v>
      </c>
      <c r="X41" s="268" t="str">
        <f t="shared" si="9"/>
        <v/>
      </c>
      <c r="Y41" s="235" t="str">
        <f t="shared" si="10"/>
        <v/>
      </c>
      <c r="Z41" s="261" t="str">
        <f t="shared" si="11"/>
        <v>R</v>
      </c>
    </row>
    <row r="42" ht="30.0" customHeight="1">
      <c r="A42" s="237"/>
      <c r="B42" s="269">
        <f>'3A 2025 - 2026 DATOS DEL ESTUDI'!N39</f>
        <v>6947490</v>
      </c>
      <c r="C42" s="239">
        <v>36.0</v>
      </c>
      <c r="D42" s="240" t="str">
        <f>'3A 2025 - 2026 DATOS DEL ESTUDI'!B39</f>
        <v>Rosyeli Carolina Tavarez  Reyes</v>
      </c>
      <c r="E42" s="228">
        <f>'CE-F-3135'!S40</f>
        <v>52.5</v>
      </c>
      <c r="F42" s="228">
        <f>'CE-F-3135'!T40</f>
        <v>52.75</v>
      </c>
      <c r="G42" s="228">
        <f>'CE-F-3135'!U40</f>
        <v>53.25</v>
      </c>
      <c r="H42" s="231">
        <f>'CE-F-3135'!V40</f>
        <v>53.75</v>
      </c>
      <c r="I42" s="228">
        <f t="shared" si="1"/>
        <v>53.0625</v>
      </c>
      <c r="J42" s="229" t="str">
        <f>IFERROR(CONCATENATE(SUM(ALEF326!Y42,ALEF326!BB42,ALEF327!Y42),"/",(SUM(ALEF326!$Z$4,ALEF326!$BC$4,ALEF327!$Z$4))),"")</f>
        <v>16/17</v>
      </c>
      <c r="K42" s="228"/>
      <c r="L42" s="228"/>
      <c r="M42" s="228"/>
      <c r="N42" s="259">
        <f>IFERROR((SUM(ALEF326!Z42,ALEF326!BC42,ALEF327!Z42,ALEF327!BC42,ALEF328!Z42,ALEF328!BC42,ALEF329!Z42,ALEF329!BC42,ALEF330!Z42,ALEF330!BC42)/10),"")</f>
        <v>0.5561904762</v>
      </c>
      <c r="O42" s="231">
        <f t="shared" si="2"/>
        <v>26.53125</v>
      </c>
      <c r="P42" s="232"/>
      <c r="Q42" s="231" t="str">
        <f t="shared" si="3"/>
        <v/>
      </c>
      <c r="R42" s="228">
        <f t="shared" si="4"/>
        <v>27</v>
      </c>
      <c r="S42" s="231">
        <f t="shared" si="5"/>
        <v>15.91875</v>
      </c>
      <c r="T42" s="232"/>
      <c r="U42" s="231" t="str">
        <f t="shared" si="6"/>
        <v/>
      </c>
      <c r="V42" s="228">
        <f t="shared" si="7"/>
        <v>16</v>
      </c>
      <c r="W42" s="228">
        <f t="shared" si="8"/>
        <v>53.0625</v>
      </c>
      <c r="X42" s="268" t="str">
        <f t="shared" si="9"/>
        <v/>
      </c>
      <c r="Y42" s="235" t="str">
        <f t="shared" si="10"/>
        <v/>
      </c>
      <c r="Z42" s="261" t="str">
        <f t="shared" si="11"/>
        <v>R</v>
      </c>
    </row>
    <row r="43" ht="30.0" customHeight="1">
      <c r="A43" s="237"/>
      <c r="B43" s="269">
        <f>'3A 2025 - 2026 DATOS DEL ESTUDI'!N40</f>
        <v>32590071</v>
      </c>
      <c r="C43" s="239">
        <v>37.0</v>
      </c>
      <c r="D43" s="240" t="str">
        <f>'3A 2025 - 2026 DATOS DEL ESTUDI'!B40</f>
        <v>Melani  Taveras Bautista</v>
      </c>
      <c r="E43" s="228">
        <f>'CE-F-3135'!S41</f>
        <v>48.75</v>
      </c>
      <c r="F43" s="228">
        <f>'CE-F-3135'!T41</f>
        <v>54.5</v>
      </c>
      <c r="G43" s="228">
        <f>'CE-F-3135'!U41</f>
        <v>53</v>
      </c>
      <c r="H43" s="231">
        <f>'CE-F-3135'!V41</f>
        <v>53</v>
      </c>
      <c r="I43" s="228">
        <f t="shared" si="1"/>
        <v>52.3125</v>
      </c>
      <c r="J43" s="229" t="str">
        <f>IFERROR(CONCATENATE(SUM(ALEF326!Y43,ALEF326!BB43,ALEF327!Y43),"/",(SUM(ALEF326!$Z$4,ALEF326!$BC$4,ALEF327!$Z$4))),"")</f>
        <v>17/17</v>
      </c>
      <c r="K43" s="228"/>
      <c r="L43" s="228"/>
      <c r="M43" s="228"/>
      <c r="N43" s="259">
        <f>IFERROR((SUM(ALEF326!Z43,ALEF326!BC43,ALEF327!Z43,ALEF327!BC43,ALEF328!Z43,ALEF328!BC43,ALEF329!Z43,ALEF329!BC43,ALEF330!Z43,ALEF330!BC43)/10),"")</f>
        <v>0.6857142857</v>
      </c>
      <c r="O43" s="231">
        <f t="shared" si="2"/>
        <v>26.15625</v>
      </c>
      <c r="P43" s="232"/>
      <c r="Q43" s="231" t="str">
        <f t="shared" si="3"/>
        <v/>
      </c>
      <c r="R43" s="228">
        <f t="shared" si="4"/>
        <v>26</v>
      </c>
      <c r="S43" s="231">
        <f t="shared" si="5"/>
        <v>15.69375</v>
      </c>
      <c r="T43" s="232"/>
      <c r="U43" s="231" t="str">
        <f t="shared" si="6"/>
        <v/>
      </c>
      <c r="V43" s="228">
        <f t="shared" si="7"/>
        <v>16</v>
      </c>
      <c r="W43" s="228">
        <f t="shared" si="8"/>
        <v>52.3125</v>
      </c>
      <c r="X43" s="268" t="str">
        <f t="shared" si="9"/>
        <v/>
      </c>
      <c r="Y43" s="235" t="str">
        <f t="shared" si="10"/>
        <v/>
      </c>
      <c r="Z43" s="261" t="str">
        <f t="shared" si="11"/>
        <v>R</v>
      </c>
    </row>
    <row r="44" ht="30.0" customHeight="1">
      <c r="A44" s="237"/>
      <c r="B44" s="269">
        <f>'3A 2025 - 2026 DATOS DEL ESTUDI'!N41</f>
        <v>32790609</v>
      </c>
      <c r="C44" s="239">
        <v>38.0</v>
      </c>
      <c r="D44" s="240" t="str">
        <f>'3A 2025 - 2026 DATOS DEL ESTUDI'!B41</f>
        <v>Arianny  Tejada Guzmán</v>
      </c>
      <c r="E44" s="228">
        <f>'CE-F-3135'!S42</f>
        <v>68.25</v>
      </c>
      <c r="F44" s="228">
        <f>'CE-F-3135'!T42</f>
        <v>68.5</v>
      </c>
      <c r="G44" s="228">
        <f>'CE-F-3135'!U42</f>
        <v>70</v>
      </c>
      <c r="H44" s="231">
        <f>'CE-F-3135'!V42</f>
        <v>69.75</v>
      </c>
      <c r="I44" s="228">
        <f t="shared" si="1"/>
        <v>69.125</v>
      </c>
      <c r="J44" s="229" t="str">
        <f>IFERROR(CONCATENATE(SUM(ALEF326!Y44,ALEF326!BB44,ALEF327!Y44),"/",(SUM(ALEF326!$Z$4,ALEF326!$BC$4,ALEF327!$Z$4))),"")</f>
        <v>17/17</v>
      </c>
      <c r="K44" s="228"/>
      <c r="L44" s="228"/>
      <c r="M44" s="228"/>
      <c r="N44" s="259">
        <f>IFERROR((SUM(ALEF326!Z44,ALEF326!BC44,ALEF327!Z44,ALEF327!BC44,ALEF328!Z44,ALEF328!BC44,ALEF329!Z44,ALEF329!BC44,ALEF330!Z44,ALEF330!BC44)/10),"")</f>
        <v>0.7</v>
      </c>
      <c r="O44" s="231" t="str">
        <f t="shared" si="2"/>
        <v/>
      </c>
      <c r="P44" s="232"/>
      <c r="Q44" s="231" t="str">
        <f t="shared" si="3"/>
        <v/>
      </c>
      <c r="R44" s="228" t="str">
        <f t="shared" si="4"/>
        <v/>
      </c>
      <c r="S44" s="231" t="str">
        <f t="shared" si="5"/>
        <v/>
      </c>
      <c r="T44" s="232"/>
      <c r="U44" s="231" t="str">
        <f t="shared" si="6"/>
        <v/>
      </c>
      <c r="V44" s="228" t="str">
        <f t="shared" si="7"/>
        <v/>
      </c>
      <c r="W44" s="228">
        <f t="shared" si="8"/>
        <v>69.125</v>
      </c>
      <c r="X44" s="268" t="str">
        <f t="shared" si="9"/>
        <v/>
      </c>
      <c r="Y44" s="235" t="str">
        <f t="shared" si="10"/>
        <v>A</v>
      </c>
      <c r="Z44" s="261" t="str">
        <f t="shared" si="11"/>
        <v/>
      </c>
    </row>
    <row r="45" ht="30.0" customHeight="1">
      <c r="A45" s="237"/>
      <c r="B45" s="269">
        <f>'3A 2025 - 2026 DATOS DEL ESTUDI'!N42</f>
        <v>6758894</v>
      </c>
      <c r="C45" s="239">
        <v>39.0</v>
      </c>
      <c r="D45" s="240" t="str">
        <f>'3A 2025 - 2026 DATOS DEL ESTUDI'!B42</f>
        <v>Jeilyn Aliah Tejada</v>
      </c>
      <c r="E45" s="228">
        <f>'CE-F-3135'!S43</f>
        <v>56.5</v>
      </c>
      <c r="F45" s="228">
        <f>'CE-F-3135'!T43</f>
        <v>58</v>
      </c>
      <c r="G45" s="228">
        <f>'CE-F-3135'!U43</f>
        <v>58.75</v>
      </c>
      <c r="H45" s="231">
        <f>'CE-F-3135'!V43</f>
        <v>59</v>
      </c>
      <c r="I45" s="228">
        <f t="shared" si="1"/>
        <v>58.0625</v>
      </c>
      <c r="J45" s="229" t="str">
        <f>IFERROR(CONCATENATE(SUM(ALEF326!Y45,ALEF326!BB45,ALEF327!Y45),"/",(SUM(ALEF326!$Z$4,ALEF326!$BC$4,ALEF327!$Z$4))),"")</f>
        <v>16/17</v>
      </c>
      <c r="K45" s="228"/>
      <c r="L45" s="228"/>
      <c r="M45" s="228"/>
      <c r="N45" s="259">
        <f>IFERROR((SUM(ALEF326!Z45,ALEF326!BC45,ALEF327!Z45,ALEF327!BC45,ALEF328!Z45,ALEF328!BC45,ALEF329!Z45,ALEF329!BC45,ALEF330!Z45,ALEF330!BC45)/10),"")</f>
        <v>0.68</v>
      </c>
      <c r="O45" s="231">
        <f t="shared" si="2"/>
        <v>29.03125</v>
      </c>
      <c r="P45" s="232"/>
      <c r="Q45" s="231" t="str">
        <f t="shared" si="3"/>
        <v/>
      </c>
      <c r="R45" s="228">
        <f t="shared" si="4"/>
        <v>29</v>
      </c>
      <c r="S45" s="231">
        <f t="shared" si="5"/>
        <v>17.41875</v>
      </c>
      <c r="T45" s="232"/>
      <c r="U45" s="231" t="str">
        <f t="shared" si="6"/>
        <v/>
      </c>
      <c r="V45" s="228">
        <f t="shared" si="7"/>
        <v>17</v>
      </c>
      <c r="W45" s="228">
        <f t="shared" si="8"/>
        <v>58.0625</v>
      </c>
      <c r="X45" s="268" t="str">
        <f t="shared" si="9"/>
        <v/>
      </c>
      <c r="Y45" s="235" t="str">
        <f t="shared" si="10"/>
        <v/>
      </c>
      <c r="Z45" s="261" t="str">
        <f t="shared" si="11"/>
        <v>R</v>
      </c>
    </row>
    <row r="46" ht="30.0" customHeight="1">
      <c r="A46" s="237"/>
      <c r="B46" s="269">
        <f>'3A 2025 - 2026 DATOS DEL ESTUDI'!N43</f>
        <v>32718082</v>
      </c>
      <c r="C46" s="239">
        <v>40.0</v>
      </c>
      <c r="D46" s="240" t="str">
        <f>'3A 2025 - 2026 DATOS DEL ESTUDI'!B43</f>
        <v>Rosenny  Ureña Arias</v>
      </c>
      <c r="E46" s="228">
        <f>'CE-F-3135'!S44</f>
        <v>69</v>
      </c>
      <c r="F46" s="228">
        <f>'CE-F-3135'!T44</f>
        <v>69.75</v>
      </c>
      <c r="G46" s="228">
        <f>'CE-F-3135'!U44</f>
        <v>69.25</v>
      </c>
      <c r="H46" s="231">
        <f>'CE-F-3135'!V44</f>
        <v>69.5</v>
      </c>
      <c r="I46" s="228">
        <f t="shared" si="1"/>
        <v>69.375</v>
      </c>
      <c r="J46" s="229" t="str">
        <f>IFERROR(CONCATENATE(SUM(ALEF326!Y46,ALEF326!BB46,ALEF327!Y46),"/",(SUM(ALEF326!$Z$4,ALEF326!$BC$4,ALEF327!$Z$4))),"")</f>
        <v>17/17</v>
      </c>
      <c r="K46" s="228"/>
      <c r="L46" s="228"/>
      <c r="M46" s="228"/>
      <c r="N46" s="259">
        <f>IFERROR((SUM(ALEF326!Z46,ALEF326!BC46,ALEF327!Z46,ALEF327!BC46,ALEF328!Z46,ALEF328!BC46,ALEF329!Z46,ALEF329!BC46,ALEF330!Z46,ALEF330!BC46)/10),"")</f>
        <v>0.7</v>
      </c>
      <c r="O46" s="231" t="str">
        <f t="shared" si="2"/>
        <v/>
      </c>
      <c r="P46" s="232"/>
      <c r="Q46" s="231" t="str">
        <f t="shared" si="3"/>
        <v/>
      </c>
      <c r="R46" s="228" t="str">
        <f t="shared" si="4"/>
        <v/>
      </c>
      <c r="S46" s="231" t="str">
        <f t="shared" si="5"/>
        <v/>
      </c>
      <c r="T46" s="232"/>
      <c r="U46" s="231" t="str">
        <f t="shared" si="6"/>
        <v/>
      </c>
      <c r="V46" s="228" t="str">
        <f t="shared" si="7"/>
        <v/>
      </c>
      <c r="W46" s="228">
        <f t="shared" si="8"/>
        <v>69.375</v>
      </c>
      <c r="X46" s="268" t="str">
        <f t="shared" si="9"/>
        <v/>
      </c>
      <c r="Y46" s="235" t="str">
        <f t="shared" si="10"/>
        <v>A</v>
      </c>
      <c r="Z46" s="261" t="str">
        <f t="shared" si="11"/>
        <v/>
      </c>
    </row>
    <row r="47" ht="30.0" customHeight="1">
      <c r="A47" s="242"/>
      <c r="B47" s="270"/>
      <c r="C47" s="239">
        <v>41.0</v>
      </c>
      <c r="D47" s="240" t="str">
        <f>'3A 2025 - 2026 DATOS DEL ESTUDI'!B49</f>
        <v/>
      </c>
      <c r="E47" s="228">
        <f>'CE-F-3135'!S45</f>
        <v>54.75</v>
      </c>
      <c r="F47" s="228">
        <f>'CE-F-3135'!T45</f>
        <v>54.25</v>
      </c>
      <c r="G47" s="228">
        <f>'CE-F-3135'!U45</f>
        <v>55.25</v>
      </c>
      <c r="H47" s="231">
        <f>'CE-F-3135'!V45</f>
        <v>55.5</v>
      </c>
      <c r="I47" s="228">
        <f t="shared" si="1"/>
        <v>54.9375</v>
      </c>
      <c r="J47" s="229" t="str">
        <f>IFERROR(CONCATENATE(SUM(ALEF326!Y47,ALEF326!BB47,ALEF327!Y47),"/",(SUM(ALEF326!$Z$4,ALEF326!$BC$4,ALEF327!$Z$4))),"")</f>
        <v>16/17</v>
      </c>
      <c r="K47" s="228"/>
      <c r="L47" s="228"/>
      <c r="M47" s="228"/>
      <c r="N47" s="259">
        <f>IFERROR((SUM(ALEF326!Z47,ALEF326!BC47,ALEF327!Z47,ALEF327!BC47,ALEF328!Z47,ALEF328!BC47,ALEF329!Z47,ALEF329!BC47,ALEF330!Z47,ALEF330!BC47)/10),"")</f>
        <v>0.6541666667</v>
      </c>
      <c r="O47" s="231">
        <f t="shared" si="2"/>
        <v>27.46875</v>
      </c>
      <c r="P47" s="232"/>
      <c r="Q47" s="231" t="str">
        <f t="shared" si="3"/>
        <v/>
      </c>
      <c r="R47" s="228">
        <f t="shared" si="4"/>
        <v>27</v>
      </c>
      <c r="S47" s="231">
        <f t="shared" si="5"/>
        <v>16.48125</v>
      </c>
      <c r="T47" s="232"/>
      <c r="U47" s="231" t="str">
        <f t="shared" si="6"/>
        <v/>
      </c>
      <c r="V47" s="228">
        <f t="shared" si="7"/>
        <v>16</v>
      </c>
      <c r="W47" s="228">
        <f t="shared" si="8"/>
        <v>54.9375</v>
      </c>
      <c r="X47" s="268" t="str">
        <f t="shared" si="9"/>
        <v/>
      </c>
      <c r="Y47" s="235" t="str">
        <f t="shared" si="10"/>
        <v/>
      </c>
      <c r="Z47" s="261" t="str">
        <f t="shared" si="11"/>
        <v>R</v>
      </c>
    </row>
    <row r="48" ht="30.0" customHeight="1">
      <c r="A48" s="242"/>
      <c r="B48" s="270"/>
      <c r="C48" s="239">
        <v>42.0</v>
      </c>
      <c r="D48" s="240" t="str">
        <f>'3A 2025 - 2026 DATOS DEL ESTUDI'!B50</f>
        <v/>
      </c>
      <c r="E48" s="228">
        <f>'CE-F-3135'!S46</f>
        <v>47.5</v>
      </c>
      <c r="F48" s="228">
        <f>'CE-F-3135'!T46</f>
        <v>46.5</v>
      </c>
      <c r="G48" s="228">
        <f>'CE-F-3135'!U46</f>
        <v>53</v>
      </c>
      <c r="H48" s="231">
        <f>'CE-F-3135'!V46</f>
        <v>54.75</v>
      </c>
      <c r="I48" s="228">
        <f t="shared" si="1"/>
        <v>50.4375</v>
      </c>
      <c r="J48" s="229" t="str">
        <f>IFERROR(CONCATENATE(SUM(ALEF326!Y48,ALEF326!BB48,ALEF327!Y48),"/",(SUM(ALEF326!$Z$4,ALEF326!$BC$4,ALEF327!$Z$4))),"")</f>
        <v>16/17</v>
      </c>
      <c r="K48" s="228"/>
      <c r="L48" s="228"/>
      <c r="M48" s="228"/>
      <c r="N48" s="259">
        <f>IFERROR((SUM(ALEF326!Z48,ALEF326!BC48,ALEF327!Z48,ALEF327!BC48,ALEF328!Z48,ALEF328!BC48,ALEF329!Z48,ALEF329!BC48,ALEF330!Z48,ALEF330!BC48)/10),"")</f>
        <v>0.6657142857</v>
      </c>
      <c r="O48" s="231">
        <f t="shared" si="2"/>
        <v>25.21875</v>
      </c>
      <c r="P48" s="232"/>
      <c r="Q48" s="231" t="str">
        <f t="shared" si="3"/>
        <v/>
      </c>
      <c r="R48" s="228">
        <f t="shared" si="4"/>
        <v>25</v>
      </c>
      <c r="S48" s="231">
        <f t="shared" si="5"/>
        <v>15.13125</v>
      </c>
      <c r="T48" s="232"/>
      <c r="U48" s="231" t="str">
        <f t="shared" si="6"/>
        <v/>
      </c>
      <c r="V48" s="228">
        <f t="shared" si="7"/>
        <v>15</v>
      </c>
      <c r="W48" s="228">
        <f t="shared" si="8"/>
        <v>50.4375</v>
      </c>
      <c r="X48" s="268" t="str">
        <f t="shared" si="9"/>
        <v/>
      </c>
      <c r="Y48" s="235" t="str">
        <f t="shared" si="10"/>
        <v/>
      </c>
      <c r="Z48" s="261" t="str">
        <f t="shared" si="11"/>
        <v>R</v>
      </c>
    </row>
    <row r="49" ht="30.0" customHeight="1">
      <c r="A49" s="242"/>
      <c r="B49" s="270"/>
      <c r="C49" s="239">
        <v>43.0</v>
      </c>
      <c r="D49" s="240" t="str">
        <f>'3A 2025 - 2026 DATOS DEL ESTUDI'!B51</f>
        <v/>
      </c>
      <c r="E49" s="228">
        <f>'CE-F-3135'!S47</f>
        <v>34.5</v>
      </c>
      <c r="F49" s="228">
        <f>'CE-F-3135'!T47</f>
        <v>36.5</v>
      </c>
      <c r="G49" s="228">
        <f>'CE-F-3135'!U47</f>
        <v>41.75</v>
      </c>
      <c r="H49" s="231">
        <f>'CE-F-3135'!V47</f>
        <v>38.75</v>
      </c>
      <c r="I49" s="228">
        <f t="shared" si="1"/>
        <v>37.875</v>
      </c>
      <c r="J49" s="229" t="str">
        <f>IFERROR(CONCATENATE(SUM(ALEF326!Y49,ALEF326!BB49,ALEF327!Y49),"/",(SUM(ALEF326!$Z$4,ALEF326!$BC$4,ALEF327!$Z$4))),"")</f>
        <v>16/17</v>
      </c>
      <c r="K49" s="228"/>
      <c r="L49" s="228"/>
      <c r="M49" s="228"/>
      <c r="N49" s="259">
        <f>IFERROR((SUM(ALEF326!Z49,ALEF326!BC49,ALEF327!Z49,ALEF327!BC49,ALEF328!Z49,ALEF328!BC49,ALEF329!Z49,ALEF329!BC49,ALEF330!Z49,ALEF330!BC49)/10),"")</f>
        <v>0.6113095238</v>
      </c>
      <c r="O49" s="231">
        <f t="shared" si="2"/>
        <v>18.9375</v>
      </c>
      <c r="P49" s="232"/>
      <c r="Q49" s="231" t="str">
        <f t="shared" si="3"/>
        <v/>
      </c>
      <c r="R49" s="228">
        <f t="shared" si="4"/>
        <v>19</v>
      </c>
      <c r="S49" s="231">
        <f t="shared" si="5"/>
        <v>11.3625</v>
      </c>
      <c r="T49" s="232"/>
      <c r="U49" s="231" t="str">
        <f t="shared" si="6"/>
        <v/>
      </c>
      <c r="V49" s="228">
        <f t="shared" si="7"/>
        <v>11</v>
      </c>
      <c r="W49" s="228">
        <f t="shared" si="8"/>
        <v>37.875</v>
      </c>
      <c r="X49" s="268" t="str">
        <f t="shared" si="9"/>
        <v/>
      </c>
      <c r="Y49" s="235" t="str">
        <f t="shared" si="10"/>
        <v/>
      </c>
      <c r="Z49" s="261" t="str">
        <f t="shared" si="11"/>
        <v>R</v>
      </c>
    </row>
    <row r="50" ht="30.0" customHeight="1">
      <c r="A50" s="242"/>
      <c r="B50" s="270"/>
      <c r="C50" s="239">
        <v>44.0</v>
      </c>
      <c r="D50" s="240" t="str">
        <f>'3A 2025 - 2026 DATOS DEL ESTUDI'!B52</f>
        <v/>
      </c>
      <c r="E50" s="228">
        <f>'CE-F-3135'!S48</f>
        <v>59</v>
      </c>
      <c r="F50" s="228">
        <f>'CE-F-3135'!T48</f>
        <v>59</v>
      </c>
      <c r="G50" s="228">
        <f>'CE-F-3135'!U48</f>
        <v>63</v>
      </c>
      <c r="H50" s="231">
        <f>'CE-F-3135'!V48</f>
        <v>63.75</v>
      </c>
      <c r="I50" s="228">
        <f t="shared" si="1"/>
        <v>61.1875</v>
      </c>
      <c r="J50" s="229" t="str">
        <f>IFERROR(CONCATENATE(SUM(ALEF326!Y50,ALEF326!BB50,ALEF327!Y50),"/",(SUM(ALEF326!$Z$4,ALEF326!$BC$4,ALEF327!$Z$4))),"")</f>
        <v>17/17</v>
      </c>
      <c r="K50" s="228"/>
      <c r="L50" s="228"/>
      <c r="M50" s="228"/>
      <c r="N50" s="259">
        <f>IFERROR((SUM(ALEF326!Z50,ALEF326!BC50,ALEF327!Z50,ALEF327!BC50,ALEF328!Z50,ALEF328!BC50,ALEF329!Z50,ALEF329!BC50,ALEF330!Z50,ALEF330!BC50)/10),"")</f>
        <v>0.7</v>
      </c>
      <c r="O50" s="231">
        <f t="shared" si="2"/>
        <v>30.59375</v>
      </c>
      <c r="P50" s="232"/>
      <c r="Q50" s="231" t="str">
        <f t="shared" si="3"/>
        <v/>
      </c>
      <c r="R50" s="228">
        <f t="shared" si="4"/>
        <v>31</v>
      </c>
      <c r="S50" s="231">
        <f t="shared" si="5"/>
        <v>18.35625</v>
      </c>
      <c r="T50" s="232"/>
      <c r="U50" s="231" t="str">
        <f t="shared" si="6"/>
        <v/>
      </c>
      <c r="V50" s="228">
        <f t="shared" si="7"/>
        <v>18</v>
      </c>
      <c r="W50" s="228">
        <f t="shared" si="8"/>
        <v>61.1875</v>
      </c>
      <c r="X50" s="268" t="str">
        <f t="shared" si="9"/>
        <v/>
      </c>
      <c r="Y50" s="235" t="str">
        <f t="shared" si="10"/>
        <v/>
      </c>
      <c r="Z50" s="261" t="str">
        <f t="shared" si="11"/>
        <v>R</v>
      </c>
    </row>
    <row r="51" ht="30.0" customHeight="1">
      <c r="A51" s="242"/>
      <c r="B51" s="270"/>
      <c r="C51" s="239">
        <v>45.0</v>
      </c>
      <c r="D51" s="240" t="str">
        <f>'3A 2025 - 2026 DATOS DEL ESTUDI'!B53</f>
        <v/>
      </c>
      <c r="E51" s="228">
        <f>'CE-F-3135'!S49</f>
        <v>0</v>
      </c>
      <c r="F51" s="228">
        <f>'CE-F-3135'!T49</f>
        <v>0</v>
      </c>
      <c r="G51" s="228">
        <f>'CE-F-3135'!U49</f>
        <v>0</v>
      </c>
      <c r="H51" s="231">
        <f>'CE-F-3135'!V49</f>
        <v>0</v>
      </c>
      <c r="I51" s="228">
        <f t="shared" si="1"/>
        <v>0</v>
      </c>
      <c r="J51" s="229" t="str">
        <f>IFERROR(CONCATENATE(SUM(ALEF326!Y51,ALEF326!BB51,ALEF327!Y51),"/",(SUM(ALEF326!$Z$4,ALEF326!$BC$4,ALEF327!$Z$4))),"")</f>
        <v>0/17</v>
      </c>
      <c r="K51" s="228"/>
      <c r="L51" s="228"/>
      <c r="M51" s="228"/>
      <c r="N51" s="259">
        <f>IFERROR((SUM(ALEF326!Z51,ALEF326!BC51,ALEF327!Z51,ALEF327!BC51,ALEF328!Z51,ALEF328!BC51,ALEF329!Z51,ALEF329!BC51,ALEF330!Z51,ALEF330!BC51)/10),"")</f>
        <v>0</v>
      </c>
      <c r="O51" s="231">
        <f t="shared" si="2"/>
        <v>0</v>
      </c>
      <c r="P51" s="232"/>
      <c r="Q51" s="231" t="str">
        <f t="shared" si="3"/>
        <v/>
      </c>
      <c r="R51" s="228">
        <f t="shared" si="4"/>
        <v>0</v>
      </c>
      <c r="S51" s="231">
        <f t="shared" si="5"/>
        <v>0</v>
      </c>
      <c r="T51" s="232"/>
      <c r="U51" s="231" t="str">
        <f t="shared" si="6"/>
        <v/>
      </c>
      <c r="V51" s="228">
        <f t="shared" si="7"/>
        <v>0</v>
      </c>
      <c r="W51" s="228">
        <f t="shared" si="8"/>
        <v>0</v>
      </c>
      <c r="X51" s="268" t="str">
        <f t="shared" si="9"/>
        <v/>
      </c>
      <c r="Y51" s="235" t="str">
        <f t="shared" si="10"/>
        <v/>
      </c>
      <c r="Z51" s="261"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N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P7:P51">
    <cfRule type="notContainsBlanks" dxfId="12" priority="1">
      <formula>LEN(TRIM(P7))&gt;0</formula>
    </cfRule>
  </conditionalFormatting>
  <conditionalFormatting sqref="Z7:Z51">
    <cfRule type="cellIs" dxfId="13"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Y7:Z51">
    <cfRule type="notContainsBlanks" dxfId="14" priority="5">
      <formula>LEN(TRIM(Y7))&gt;0</formula>
    </cfRule>
  </conditionalFormatting>
  <conditionalFormatting sqref="V7:V51">
    <cfRule type="cellIs" dxfId="14" priority="6" operator="greaterThanOrEqual">
      <formula>70</formula>
    </cfRule>
  </conditionalFormatting>
  <conditionalFormatting sqref="R7:R51">
    <cfRule type="cellIs" dxfId="17" priority="7" operator="greaterThanOrEqual">
      <formula>70</formula>
    </cfRule>
  </conditionalFormatting>
  <conditionalFormatting sqref="V7:V51">
    <cfRule type="cellIs" dxfId="15" priority="8" operator="equal">
      <formula>0</formula>
    </cfRule>
  </conditionalFormatting>
  <conditionalFormatting sqref="R7:R51">
    <cfRule type="cellIs" dxfId="15" priority="9" operator="equal">
      <formula>0</formula>
    </cfRule>
  </conditionalFormatting>
  <conditionalFormatting sqref="Y7:Y51">
    <cfRule type="colorScale" priority="10">
      <colorScale>
        <cfvo type="min"/>
        <cfvo type="max"/>
        <color rgb="FF57BB8A"/>
        <color rgb="FFFFFFFF"/>
      </colorScale>
    </cfRule>
  </conditionalFormatting>
  <conditionalFormatting sqref="E7:P51 S7:S51">
    <cfRule type="cellIs" dxfId="16" priority="11" operator="equal">
      <formula>0</formula>
    </cfRule>
  </conditionalFormatting>
  <conditionalFormatting sqref="R8:T51">
    <cfRule type="cellIs" dxfId="16" priority="12" operator="equal">
      <formula>0</formula>
    </cfRule>
  </conditionalFormatting>
  <conditionalFormatting sqref="V7:X51">
    <cfRule type="cellIs" dxfId="16" priority="13" operator="equal">
      <formula>0</formula>
    </cfRule>
  </conditionalFormatting>
  <conditionalFormatting sqref="I1:I51">
    <cfRule type="cellIs" dxfId="11" priority="14" operator="lessThanOrEqual">
      <formula>69.9</formula>
    </cfRule>
  </conditionalFormatting>
  <conditionalFormatting sqref="N1:N51">
    <cfRule type="cellIs" dxfId="11" priority="15" operator="lessThanOrEqual">
      <formula>"79.90%"</formula>
    </cfRule>
  </conditionalFormatting>
  <conditionalFormatting sqref="R7:R51">
    <cfRule type="cellIs" dxfId="7" priority="16" operator="lessThanOrEqual">
      <formula>69.9</formula>
    </cfRule>
  </conditionalFormatting>
  <conditionalFormatting sqref="V7:V51">
    <cfRule type="cellIs" dxfId="11" priority="17"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565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'DATOS DOCENTES'!B5</f>
        <v>CAROLIN VARGAS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543</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544</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v>4.0</v>
      </c>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v>18.0</v>
      </c>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v>25.0</v>
      </c>
      <c r="E6" s="157">
        <v>26.0</v>
      </c>
      <c r="F6" s="157">
        <v>27.0</v>
      </c>
      <c r="G6" s="157">
        <v>28.0</v>
      </c>
      <c r="H6" s="157">
        <v>29.0</v>
      </c>
      <c r="I6" s="157"/>
      <c r="J6" s="157"/>
      <c r="K6" s="157"/>
      <c r="L6" s="157"/>
      <c r="M6" s="157"/>
      <c r="N6" s="157"/>
      <c r="O6" s="157"/>
      <c r="P6" s="157"/>
      <c r="Q6" s="157"/>
      <c r="R6" s="157"/>
      <c r="S6" s="157"/>
      <c r="T6" s="157"/>
      <c r="U6" s="157"/>
      <c r="V6" s="157"/>
      <c r="W6" s="157"/>
      <c r="X6" s="157"/>
      <c r="Y6" s="43"/>
      <c r="Z6" s="43"/>
      <c r="AA6" s="43"/>
      <c r="AB6" s="43"/>
      <c r="AC6" s="43"/>
      <c r="AD6" s="43"/>
      <c r="AE6" s="22" t="s">
        <v>555</v>
      </c>
      <c r="AF6" s="157" t="s">
        <v>554</v>
      </c>
      <c r="AG6" s="271">
        <v>1.0</v>
      </c>
      <c r="AH6" s="272">
        <v>2.0</v>
      </c>
      <c r="AI6" s="272">
        <v>3.0</v>
      </c>
      <c r="AJ6" s="272">
        <v>4.0</v>
      </c>
      <c r="AK6" s="272">
        <v>5.0</v>
      </c>
      <c r="AL6" s="272">
        <v>8.0</v>
      </c>
      <c r="AM6" s="272">
        <v>9.0</v>
      </c>
      <c r="AN6" s="272">
        <v>10.0</v>
      </c>
      <c r="AO6" s="272">
        <v>11.0</v>
      </c>
      <c r="AP6" s="272">
        <v>12.0</v>
      </c>
      <c r="AQ6" s="272">
        <v>15.0</v>
      </c>
      <c r="AR6" s="272">
        <v>16.0</v>
      </c>
      <c r="AS6" s="272">
        <v>17.0</v>
      </c>
      <c r="AT6" s="272">
        <v>18.0</v>
      </c>
      <c r="AU6" s="272">
        <v>19.0</v>
      </c>
      <c r="AV6" s="272">
        <v>22.0</v>
      </c>
      <c r="AW6" s="272">
        <v>23.0</v>
      </c>
      <c r="AX6" s="272">
        <v>25.0</v>
      </c>
      <c r="AY6" s="273">
        <v>26.0</v>
      </c>
      <c r="AZ6" s="273">
        <v>29.0</v>
      </c>
      <c r="BA6" s="273">
        <v>30.0</v>
      </c>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t="s">
        <v>559</v>
      </c>
      <c r="E7" s="162" t="s">
        <v>559</v>
      </c>
      <c r="F7" s="162" t="s">
        <v>559</v>
      </c>
      <c r="G7" s="162" t="s">
        <v>559</v>
      </c>
      <c r="H7" s="162"/>
      <c r="I7" s="163"/>
      <c r="J7" s="163"/>
      <c r="K7" s="163"/>
      <c r="L7" s="163"/>
      <c r="M7" s="163"/>
      <c r="N7" s="163"/>
      <c r="O7" s="163"/>
      <c r="P7" s="163"/>
      <c r="Q7" s="163"/>
      <c r="R7" s="163"/>
      <c r="S7" s="163"/>
      <c r="T7" s="163"/>
      <c r="U7" s="163"/>
      <c r="V7" s="163"/>
      <c r="W7" s="163"/>
      <c r="X7" s="163"/>
      <c r="Y7" s="162">
        <f t="shared" ref="Y7:Y51" si="1">IFERROR(COUNTIF(D7:X7,"P")+COUNTIF(D7:X7,"e")+COUNTIF(D7:X7,"t")-INT(COUNTIF(D7:X7,"e")/3)-INT(COUNTIF(D7:X7,"t")/3),"")</f>
        <v>4</v>
      </c>
      <c r="Z7" s="164">
        <f t="shared" ref="Z7:Z51" si="2">IFERROR((Y7/$Z$4),"")</f>
        <v>1</v>
      </c>
      <c r="AA7" s="165">
        <f t="shared" ref="AA7:AA51" si="3">IFERROR(COUNTIF(D7:X7,"A"),"")</f>
        <v>0</v>
      </c>
      <c r="AB7" s="164">
        <f t="shared" ref="AB7:AB51" si="4">IFERROR((AA7/$Z$4),"")</f>
        <v>0</v>
      </c>
      <c r="AC7" s="166">
        <f t="shared" ref="AC7:AC51" si="5">IFERROR(COUNTIF(D7:X7,"E"),"")</f>
        <v>0</v>
      </c>
      <c r="AD7" s="164">
        <f t="shared" ref="AD7:AD51" si="6">IFERROR((AC7/$Z$4),"")</f>
        <v>0</v>
      </c>
      <c r="AE7" s="160">
        <v>1.0</v>
      </c>
      <c r="AF7" s="161" t="str">
        <f t="shared" ref="AF7:AF51" si="7">C7</f>
        <v>Jadiel De Jesús Acosta Peña</v>
      </c>
      <c r="AG7" s="274" t="s">
        <v>559</v>
      </c>
      <c r="AH7" s="274" t="s">
        <v>559</v>
      </c>
      <c r="AI7" s="274" t="s">
        <v>559</v>
      </c>
      <c r="AJ7" s="274" t="s">
        <v>559</v>
      </c>
      <c r="AK7" s="274" t="s">
        <v>559</v>
      </c>
      <c r="AL7" s="274" t="s">
        <v>559</v>
      </c>
      <c r="AM7" s="274" t="s">
        <v>559</v>
      </c>
      <c r="AN7" s="162" t="s">
        <v>559</v>
      </c>
      <c r="AO7" s="162" t="s">
        <v>559</v>
      </c>
      <c r="AP7" s="275"/>
      <c r="AQ7" s="162" t="s">
        <v>559</v>
      </c>
      <c r="AR7" s="166" t="s">
        <v>559</v>
      </c>
      <c r="AS7" s="166" t="s">
        <v>559</v>
      </c>
      <c r="AT7" s="275"/>
      <c r="AU7" s="162" t="s">
        <v>559</v>
      </c>
      <c r="AV7" s="166" t="s">
        <v>559</v>
      </c>
      <c r="AW7" s="166" t="s">
        <v>559</v>
      </c>
      <c r="AX7" s="166" t="s">
        <v>559</v>
      </c>
      <c r="AY7" s="275"/>
      <c r="AZ7" s="166" t="s">
        <v>559</v>
      </c>
      <c r="BA7" s="166" t="s">
        <v>559</v>
      </c>
      <c r="BB7" s="163">
        <f t="shared" ref="BB7:BB51" si="8">IFERROR(COUNTIF(AG7:BA7,"P")+COUNTIF(AG7:BA7,"e")+COUNTIF(AG7:BA7,"t")-INT(COUNTIF(AG7:BA7,"e")/3)-INT(COUNTIF(AG7:BA7,"t")/3),"")</f>
        <v>18</v>
      </c>
      <c r="BC7" s="164">
        <f t="shared" ref="BC7:BC51" si="9">IFERROR(BB7/$BC$4,"")</f>
        <v>1</v>
      </c>
      <c r="BD7" s="166">
        <f t="shared" ref="BD7:BD51" si="10">IFERROR(COUNTIF(AG7:BA7,"A"),"")</f>
        <v>0</v>
      </c>
      <c r="BE7" s="164">
        <f t="shared" ref="BE7:BE51" si="11">IFERROR((BD7/$BC$4),"")</f>
        <v>0</v>
      </c>
      <c r="BF7" s="166">
        <f t="shared" ref="BF7:BF51" si="12">IFERROR(COUNTIF(AG7:BA7,"E"),"")</f>
        <v>0</v>
      </c>
      <c r="BG7" s="167">
        <f>IFERROR((BF7/$BC$4),"")</f>
        <v>0</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t="s">
        <v>559</v>
      </c>
      <c r="E8" s="162" t="s">
        <v>559</v>
      </c>
      <c r="F8" s="162" t="s">
        <v>559</v>
      </c>
      <c r="G8" s="162" t="s">
        <v>559</v>
      </c>
      <c r="H8" s="162"/>
      <c r="I8" s="163"/>
      <c r="J8" s="163"/>
      <c r="K8" s="163"/>
      <c r="L8" s="163"/>
      <c r="M8" s="163"/>
      <c r="N8" s="163"/>
      <c r="O8" s="163"/>
      <c r="P8" s="163"/>
      <c r="Q8" s="163"/>
      <c r="R8" s="163"/>
      <c r="S8" s="163"/>
      <c r="T8" s="163"/>
      <c r="U8" s="163"/>
      <c r="V8" s="163"/>
      <c r="W8" s="163"/>
      <c r="X8" s="163"/>
      <c r="Y8" s="162">
        <f t="shared" si="1"/>
        <v>4</v>
      </c>
      <c r="Z8" s="164">
        <f t="shared" si="2"/>
        <v>1</v>
      </c>
      <c r="AA8" s="165">
        <f t="shared" si="3"/>
        <v>0</v>
      </c>
      <c r="AB8" s="164">
        <f t="shared" si="4"/>
        <v>0</v>
      </c>
      <c r="AC8" s="166">
        <f t="shared" si="5"/>
        <v>0</v>
      </c>
      <c r="AD8" s="164">
        <f t="shared" si="6"/>
        <v>0</v>
      </c>
      <c r="AE8" s="160">
        <v>2.0</v>
      </c>
      <c r="AF8" s="161" t="str">
        <f t="shared" si="7"/>
        <v>Daniel  Elía Almonte Martínez</v>
      </c>
      <c r="AG8" s="276" t="s">
        <v>559</v>
      </c>
      <c r="AH8" s="276" t="s">
        <v>559</v>
      </c>
      <c r="AI8" s="276" t="s">
        <v>559</v>
      </c>
      <c r="AJ8" s="276" t="s">
        <v>559</v>
      </c>
      <c r="AK8" s="276" t="s">
        <v>559</v>
      </c>
      <c r="AL8" s="276" t="s">
        <v>559</v>
      </c>
      <c r="AM8" s="276" t="s">
        <v>559</v>
      </c>
      <c r="AN8" s="162" t="s">
        <v>559</v>
      </c>
      <c r="AO8" s="162" t="s">
        <v>559</v>
      </c>
      <c r="AP8" s="275"/>
      <c r="AQ8" s="162" t="s">
        <v>559</v>
      </c>
      <c r="AR8" s="166" t="s">
        <v>559</v>
      </c>
      <c r="AS8" s="166" t="s">
        <v>559</v>
      </c>
      <c r="AT8" s="275"/>
      <c r="AU8" s="162" t="s">
        <v>559</v>
      </c>
      <c r="AV8" s="166" t="s">
        <v>559</v>
      </c>
      <c r="AW8" s="166" t="s">
        <v>559</v>
      </c>
      <c r="AX8" s="166" t="s">
        <v>559</v>
      </c>
      <c r="AY8" s="275"/>
      <c r="AZ8" s="166" t="s">
        <v>559</v>
      </c>
      <c r="BA8" s="166" t="s">
        <v>559</v>
      </c>
      <c r="BB8" s="163">
        <f t="shared" si="8"/>
        <v>18</v>
      </c>
      <c r="BC8" s="164">
        <f t="shared" si="9"/>
        <v>1</v>
      </c>
      <c r="BD8" s="166">
        <f t="shared" si="10"/>
        <v>0</v>
      </c>
      <c r="BE8" s="164">
        <f t="shared" si="11"/>
        <v>0</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t="s">
        <v>559</v>
      </c>
      <c r="E9" s="162" t="s">
        <v>559</v>
      </c>
      <c r="F9" s="162" t="s">
        <v>559</v>
      </c>
      <c r="G9" s="162" t="s">
        <v>559</v>
      </c>
      <c r="H9" s="162"/>
      <c r="I9" s="163"/>
      <c r="J9" s="163"/>
      <c r="K9" s="163"/>
      <c r="L9" s="163"/>
      <c r="M9" s="163"/>
      <c r="N9" s="163"/>
      <c r="O9" s="163"/>
      <c r="P9" s="163"/>
      <c r="Q9" s="163"/>
      <c r="R9" s="163"/>
      <c r="S9" s="163"/>
      <c r="T9" s="163"/>
      <c r="U9" s="163"/>
      <c r="V9" s="163"/>
      <c r="W9" s="163"/>
      <c r="X9" s="163"/>
      <c r="Y9" s="162">
        <f t="shared" si="1"/>
        <v>4</v>
      </c>
      <c r="Z9" s="164">
        <f t="shared" si="2"/>
        <v>1</v>
      </c>
      <c r="AA9" s="165">
        <f t="shared" si="3"/>
        <v>0</v>
      </c>
      <c r="AB9" s="164">
        <f t="shared" si="4"/>
        <v>0</v>
      </c>
      <c r="AC9" s="166">
        <f t="shared" si="5"/>
        <v>0</v>
      </c>
      <c r="AD9" s="164">
        <f t="shared" si="6"/>
        <v>0</v>
      </c>
      <c r="AE9" s="160">
        <v>3.0</v>
      </c>
      <c r="AF9" s="161" t="str">
        <f t="shared" si="7"/>
        <v>Isaac  Ángeles Liriano</v>
      </c>
      <c r="AG9" s="274" t="s">
        <v>559</v>
      </c>
      <c r="AH9" s="274" t="s">
        <v>559</v>
      </c>
      <c r="AI9" s="274" t="s">
        <v>559</v>
      </c>
      <c r="AJ9" s="274" t="s">
        <v>559</v>
      </c>
      <c r="AK9" s="274" t="s">
        <v>559</v>
      </c>
      <c r="AL9" s="274" t="s">
        <v>559</v>
      </c>
      <c r="AM9" s="274" t="s">
        <v>559</v>
      </c>
      <c r="AN9" s="162" t="s">
        <v>559</v>
      </c>
      <c r="AO9" s="162" t="s">
        <v>559</v>
      </c>
      <c r="AP9" s="275"/>
      <c r="AQ9" s="162" t="s">
        <v>559</v>
      </c>
      <c r="AR9" s="166" t="s">
        <v>559</v>
      </c>
      <c r="AS9" s="166" t="s">
        <v>579</v>
      </c>
      <c r="AT9" s="275"/>
      <c r="AU9" s="162" t="s">
        <v>559</v>
      </c>
      <c r="AV9" s="166" t="s">
        <v>559</v>
      </c>
      <c r="AW9" s="166" t="s">
        <v>559</v>
      </c>
      <c r="AX9" s="166" t="s">
        <v>559</v>
      </c>
      <c r="AY9" s="275"/>
      <c r="AZ9" s="166" t="s">
        <v>559</v>
      </c>
      <c r="BA9" s="166" t="s">
        <v>559</v>
      </c>
      <c r="BB9" s="163">
        <f t="shared" si="8"/>
        <v>17</v>
      </c>
      <c r="BC9" s="164">
        <f t="shared" si="9"/>
        <v>0.9444444444</v>
      </c>
      <c r="BD9" s="166">
        <f t="shared" si="10"/>
        <v>1</v>
      </c>
      <c r="BE9" s="164">
        <f t="shared" si="11"/>
        <v>0.05555555556</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t="s">
        <v>559</v>
      </c>
      <c r="E10" s="162" t="s">
        <v>559</v>
      </c>
      <c r="F10" s="162" t="s">
        <v>559</v>
      </c>
      <c r="G10" s="162" t="s">
        <v>559</v>
      </c>
      <c r="H10" s="162"/>
      <c r="I10" s="163"/>
      <c r="J10" s="163"/>
      <c r="K10" s="163"/>
      <c r="L10" s="163"/>
      <c r="M10" s="163"/>
      <c r="N10" s="163"/>
      <c r="O10" s="163"/>
      <c r="P10" s="163"/>
      <c r="Q10" s="163"/>
      <c r="R10" s="163"/>
      <c r="S10" s="163"/>
      <c r="T10" s="163"/>
      <c r="U10" s="163"/>
      <c r="V10" s="163"/>
      <c r="W10" s="163"/>
      <c r="X10" s="163"/>
      <c r="Y10" s="162">
        <f t="shared" si="1"/>
        <v>4</v>
      </c>
      <c r="Z10" s="164">
        <f t="shared" si="2"/>
        <v>1</v>
      </c>
      <c r="AA10" s="165">
        <f t="shared" si="3"/>
        <v>0</v>
      </c>
      <c r="AB10" s="164">
        <f t="shared" si="4"/>
        <v>0</v>
      </c>
      <c r="AC10" s="166">
        <f t="shared" si="5"/>
        <v>0</v>
      </c>
      <c r="AD10" s="164">
        <f t="shared" si="6"/>
        <v>0</v>
      </c>
      <c r="AE10" s="160">
        <v>4.0</v>
      </c>
      <c r="AF10" s="161" t="str">
        <f t="shared" si="7"/>
        <v>Melaniee  Aquino  Estrella</v>
      </c>
      <c r="AG10" s="276" t="s">
        <v>559</v>
      </c>
      <c r="AH10" s="276" t="s">
        <v>559</v>
      </c>
      <c r="AI10" s="276" t="s">
        <v>559</v>
      </c>
      <c r="AJ10" s="276" t="s">
        <v>559</v>
      </c>
      <c r="AK10" s="276" t="s">
        <v>559</v>
      </c>
      <c r="AL10" s="276" t="s">
        <v>559</v>
      </c>
      <c r="AM10" s="276" t="s">
        <v>559</v>
      </c>
      <c r="AN10" s="162" t="s">
        <v>559</v>
      </c>
      <c r="AO10" s="162" t="s">
        <v>559</v>
      </c>
      <c r="AP10" s="275"/>
      <c r="AQ10" s="162" t="s">
        <v>559</v>
      </c>
      <c r="AR10" s="166" t="s">
        <v>559</v>
      </c>
      <c r="AS10" s="166" t="s">
        <v>559</v>
      </c>
      <c r="AT10" s="275"/>
      <c r="AU10" s="162" t="s">
        <v>559</v>
      </c>
      <c r="AV10" s="166" t="s">
        <v>559</v>
      </c>
      <c r="AW10" s="166" t="s">
        <v>559</v>
      </c>
      <c r="AX10" s="166" t="s">
        <v>559</v>
      </c>
      <c r="AY10" s="275"/>
      <c r="AZ10" s="166" t="s">
        <v>559</v>
      </c>
      <c r="BA10" s="166" t="s">
        <v>559</v>
      </c>
      <c r="BB10" s="163">
        <f t="shared" si="8"/>
        <v>18</v>
      </c>
      <c r="BC10" s="164">
        <f t="shared" si="9"/>
        <v>1</v>
      </c>
      <c r="BD10" s="166">
        <f t="shared" si="10"/>
        <v>0</v>
      </c>
      <c r="BE10" s="164">
        <f t="shared" si="11"/>
        <v>0</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t="s">
        <v>559</v>
      </c>
      <c r="E11" s="162" t="s">
        <v>559</v>
      </c>
      <c r="F11" s="162" t="s">
        <v>559</v>
      </c>
      <c r="G11" s="162" t="s">
        <v>559</v>
      </c>
      <c r="H11" s="162"/>
      <c r="I11" s="163"/>
      <c r="J11" s="163"/>
      <c r="K11" s="163"/>
      <c r="L11" s="163"/>
      <c r="M11" s="163"/>
      <c r="N11" s="163"/>
      <c r="O11" s="163"/>
      <c r="P11" s="163"/>
      <c r="Q11" s="163"/>
      <c r="R11" s="163"/>
      <c r="S11" s="163"/>
      <c r="T11" s="163"/>
      <c r="U11" s="163"/>
      <c r="V11" s="163"/>
      <c r="W11" s="163"/>
      <c r="X11" s="163"/>
      <c r="Y11" s="162">
        <f t="shared" si="1"/>
        <v>4</v>
      </c>
      <c r="Z11" s="164">
        <f t="shared" si="2"/>
        <v>1</v>
      </c>
      <c r="AA11" s="165">
        <f t="shared" si="3"/>
        <v>0</v>
      </c>
      <c r="AB11" s="164">
        <f t="shared" si="4"/>
        <v>0</v>
      </c>
      <c r="AC11" s="166">
        <f t="shared" si="5"/>
        <v>0</v>
      </c>
      <c r="AD11" s="164">
        <f t="shared" si="6"/>
        <v>0</v>
      </c>
      <c r="AE11" s="160">
        <v>5.0</v>
      </c>
      <c r="AF11" s="161" t="str">
        <f t="shared" si="7"/>
        <v>Jennifer  Asenjo  De Los Santos TRANSFERIDA 10/12/25</v>
      </c>
      <c r="AG11" s="274" t="s">
        <v>579</v>
      </c>
      <c r="AH11" s="274" t="s">
        <v>578</v>
      </c>
      <c r="AI11" s="274" t="s">
        <v>578</v>
      </c>
      <c r="AJ11" s="274" t="s">
        <v>559</v>
      </c>
      <c r="AK11" s="274" t="s">
        <v>559</v>
      </c>
      <c r="AL11" s="274" t="s">
        <v>559</v>
      </c>
      <c r="AM11" s="274" t="s">
        <v>559</v>
      </c>
      <c r="AN11" s="162" t="s">
        <v>559</v>
      </c>
      <c r="AO11" s="162" t="s">
        <v>559</v>
      </c>
      <c r="AP11" s="275"/>
      <c r="AQ11" s="162" t="s">
        <v>559</v>
      </c>
      <c r="AR11" s="166" t="s">
        <v>559</v>
      </c>
      <c r="AS11" s="166" t="s">
        <v>559</v>
      </c>
      <c r="AT11" s="275"/>
      <c r="AU11" s="162" t="s">
        <v>559</v>
      </c>
      <c r="AV11" s="166" t="s">
        <v>559</v>
      </c>
      <c r="AW11" s="166" t="s">
        <v>559</v>
      </c>
      <c r="AX11" s="166" t="s">
        <v>579</v>
      </c>
      <c r="AY11" s="275"/>
      <c r="AZ11" s="166" t="s">
        <v>578</v>
      </c>
      <c r="BA11" s="166" t="s">
        <v>559</v>
      </c>
      <c r="BB11" s="163">
        <f t="shared" si="8"/>
        <v>15</v>
      </c>
      <c r="BC11" s="164">
        <f t="shared" si="9"/>
        <v>0.8333333333</v>
      </c>
      <c r="BD11" s="166">
        <f t="shared" si="10"/>
        <v>2</v>
      </c>
      <c r="BE11" s="164">
        <f t="shared" si="11"/>
        <v>0.1111111111</v>
      </c>
      <c r="BF11" s="166">
        <f t="shared" si="12"/>
        <v>3</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t="s">
        <v>559</v>
      </c>
      <c r="E12" s="162" t="s">
        <v>559</v>
      </c>
      <c r="F12" s="162" t="s">
        <v>559</v>
      </c>
      <c r="G12" s="162" t="s">
        <v>559</v>
      </c>
      <c r="H12" s="162"/>
      <c r="I12" s="163"/>
      <c r="J12" s="163"/>
      <c r="K12" s="163"/>
      <c r="L12" s="163"/>
      <c r="M12" s="163"/>
      <c r="N12" s="163"/>
      <c r="O12" s="163"/>
      <c r="P12" s="163"/>
      <c r="Q12" s="163"/>
      <c r="R12" s="163"/>
      <c r="S12" s="163"/>
      <c r="T12" s="163"/>
      <c r="U12" s="163"/>
      <c r="V12" s="163"/>
      <c r="W12" s="163"/>
      <c r="X12" s="163"/>
      <c r="Y12" s="162">
        <f t="shared" si="1"/>
        <v>4</v>
      </c>
      <c r="Z12" s="164">
        <f t="shared" si="2"/>
        <v>1</v>
      </c>
      <c r="AA12" s="165">
        <f t="shared" si="3"/>
        <v>0</v>
      </c>
      <c r="AB12" s="164">
        <f t="shared" si="4"/>
        <v>0</v>
      </c>
      <c r="AC12" s="166">
        <f t="shared" si="5"/>
        <v>0</v>
      </c>
      <c r="AD12" s="164">
        <f t="shared" si="6"/>
        <v>0</v>
      </c>
      <c r="AE12" s="160">
        <v>6.0</v>
      </c>
      <c r="AF12" s="161" t="str">
        <f t="shared" si="7"/>
        <v>Leshlie Crismayri Bautista Quezada</v>
      </c>
      <c r="AG12" s="276" t="s">
        <v>559</v>
      </c>
      <c r="AH12" s="276" t="s">
        <v>559</v>
      </c>
      <c r="AI12" s="276" t="s">
        <v>559</v>
      </c>
      <c r="AJ12" s="276" t="s">
        <v>559</v>
      </c>
      <c r="AK12" s="276" t="s">
        <v>559</v>
      </c>
      <c r="AL12" s="276" t="s">
        <v>559</v>
      </c>
      <c r="AM12" s="276" t="s">
        <v>559</v>
      </c>
      <c r="AN12" s="162" t="s">
        <v>559</v>
      </c>
      <c r="AO12" s="162" t="s">
        <v>559</v>
      </c>
      <c r="AP12" s="275"/>
      <c r="AQ12" s="162" t="s">
        <v>559</v>
      </c>
      <c r="AR12" s="166" t="s">
        <v>559</v>
      </c>
      <c r="AS12" s="166" t="s">
        <v>559</v>
      </c>
      <c r="AT12" s="275"/>
      <c r="AU12" s="162" t="s">
        <v>559</v>
      </c>
      <c r="AV12" s="166" t="s">
        <v>559</v>
      </c>
      <c r="AW12" s="166" t="s">
        <v>559</v>
      </c>
      <c r="AX12" s="166" t="s">
        <v>559</v>
      </c>
      <c r="AY12" s="275"/>
      <c r="AZ12" s="166" t="s">
        <v>559</v>
      </c>
      <c r="BA12" s="166" t="s">
        <v>559</v>
      </c>
      <c r="BB12" s="163">
        <f t="shared" si="8"/>
        <v>18</v>
      </c>
      <c r="BC12" s="164">
        <f t="shared" si="9"/>
        <v>1</v>
      </c>
      <c r="BD12" s="166">
        <f t="shared" si="10"/>
        <v>0</v>
      </c>
      <c r="BE12" s="164">
        <f t="shared" si="11"/>
        <v>0</v>
      </c>
      <c r="BF12" s="166">
        <f t="shared" si="12"/>
        <v>0</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t="s">
        <v>559</v>
      </c>
      <c r="E13" s="162" t="s">
        <v>559</v>
      </c>
      <c r="F13" s="162" t="s">
        <v>559</v>
      </c>
      <c r="G13" s="162" t="s">
        <v>559</v>
      </c>
      <c r="H13" s="162"/>
      <c r="I13" s="163"/>
      <c r="J13" s="163"/>
      <c r="K13" s="163"/>
      <c r="L13" s="163"/>
      <c r="M13" s="163"/>
      <c r="N13" s="163"/>
      <c r="O13" s="163"/>
      <c r="P13" s="163"/>
      <c r="Q13" s="163"/>
      <c r="R13" s="163"/>
      <c r="S13" s="163"/>
      <c r="T13" s="163"/>
      <c r="U13" s="163"/>
      <c r="V13" s="163"/>
      <c r="W13" s="163"/>
      <c r="X13" s="163"/>
      <c r="Y13" s="162">
        <f t="shared" si="1"/>
        <v>4</v>
      </c>
      <c r="Z13" s="164">
        <f t="shared" si="2"/>
        <v>1</v>
      </c>
      <c r="AA13" s="165">
        <f t="shared" si="3"/>
        <v>0</v>
      </c>
      <c r="AB13" s="164">
        <f t="shared" si="4"/>
        <v>0</v>
      </c>
      <c r="AC13" s="166">
        <f t="shared" si="5"/>
        <v>0</v>
      </c>
      <c r="AD13" s="164">
        <f t="shared" si="6"/>
        <v>0</v>
      </c>
      <c r="AE13" s="160">
        <v>7.0</v>
      </c>
      <c r="AF13" s="161" t="str">
        <f t="shared" si="7"/>
        <v>Gilber  Bello Silva</v>
      </c>
      <c r="AG13" s="274" t="s">
        <v>559</v>
      </c>
      <c r="AH13" s="274" t="s">
        <v>559</v>
      </c>
      <c r="AI13" s="274" t="s">
        <v>559</v>
      </c>
      <c r="AJ13" s="274" t="s">
        <v>559</v>
      </c>
      <c r="AK13" s="274" t="s">
        <v>559</v>
      </c>
      <c r="AL13" s="274" t="s">
        <v>559</v>
      </c>
      <c r="AM13" s="274" t="s">
        <v>559</v>
      </c>
      <c r="AN13" s="162" t="s">
        <v>559</v>
      </c>
      <c r="AO13" s="162" t="s">
        <v>559</v>
      </c>
      <c r="AP13" s="275"/>
      <c r="AQ13" s="162" t="s">
        <v>579</v>
      </c>
      <c r="AR13" s="166" t="s">
        <v>559</v>
      </c>
      <c r="AS13" s="166" t="s">
        <v>559</v>
      </c>
      <c r="AT13" s="275"/>
      <c r="AU13" s="162" t="s">
        <v>559</v>
      </c>
      <c r="AV13" s="166" t="s">
        <v>559</v>
      </c>
      <c r="AW13" s="166" t="s">
        <v>559</v>
      </c>
      <c r="AX13" s="166" t="s">
        <v>559</v>
      </c>
      <c r="AY13" s="275"/>
      <c r="AZ13" s="166" t="s">
        <v>559</v>
      </c>
      <c r="BA13" s="166" t="s">
        <v>559</v>
      </c>
      <c r="BB13" s="163">
        <f t="shared" si="8"/>
        <v>17</v>
      </c>
      <c r="BC13" s="164">
        <f t="shared" si="9"/>
        <v>0.9444444444</v>
      </c>
      <c r="BD13" s="166">
        <f t="shared" si="10"/>
        <v>1</v>
      </c>
      <c r="BE13" s="164">
        <f t="shared" si="11"/>
        <v>0.05555555556</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t="s">
        <v>559</v>
      </c>
      <c r="E14" s="162" t="s">
        <v>559</v>
      </c>
      <c r="F14" s="162" t="s">
        <v>559</v>
      </c>
      <c r="G14" s="162" t="s">
        <v>559</v>
      </c>
      <c r="H14" s="162"/>
      <c r="I14" s="163"/>
      <c r="J14" s="163"/>
      <c r="K14" s="163"/>
      <c r="L14" s="163"/>
      <c r="M14" s="163"/>
      <c r="N14" s="163"/>
      <c r="O14" s="163"/>
      <c r="P14" s="163"/>
      <c r="Q14" s="163"/>
      <c r="R14" s="163"/>
      <c r="S14" s="163"/>
      <c r="T14" s="163"/>
      <c r="U14" s="163"/>
      <c r="V14" s="163"/>
      <c r="W14" s="163"/>
      <c r="X14" s="163"/>
      <c r="Y14" s="162">
        <f t="shared" si="1"/>
        <v>4</v>
      </c>
      <c r="Z14" s="164">
        <f t="shared" si="2"/>
        <v>1</v>
      </c>
      <c r="AA14" s="165">
        <f t="shared" si="3"/>
        <v>0</v>
      </c>
      <c r="AB14" s="164">
        <f t="shared" si="4"/>
        <v>0</v>
      </c>
      <c r="AC14" s="166">
        <f t="shared" si="5"/>
        <v>0</v>
      </c>
      <c r="AD14" s="164">
        <f t="shared" si="6"/>
        <v>0</v>
      </c>
      <c r="AE14" s="160">
        <v>8.0</v>
      </c>
      <c r="AF14" s="161" t="str">
        <f t="shared" si="7"/>
        <v>Sherlyn Mariel Bernabel Lora</v>
      </c>
      <c r="AG14" s="276" t="s">
        <v>559</v>
      </c>
      <c r="AH14" s="276" t="s">
        <v>579</v>
      </c>
      <c r="AI14" s="276" t="s">
        <v>559</v>
      </c>
      <c r="AJ14" s="276" t="s">
        <v>559</v>
      </c>
      <c r="AK14" s="276" t="s">
        <v>559</v>
      </c>
      <c r="AL14" s="276" t="s">
        <v>559</v>
      </c>
      <c r="AM14" s="276" t="s">
        <v>559</v>
      </c>
      <c r="AN14" s="162" t="s">
        <v>559</v>
      </c>
      <c r="AO14" s="162" t="s">
        <v>559</v>
      </c>
      <c r="AP14" s="275"/>
      <c r="AQ14" s="162" t="s">
        <v>559</v>
      </c>
      <c r="AR14" s="166" t="s">
        <v>559</v>
      </c>
      <c r="AS14" s="166" t="s">
        <v>559</v>
      </c>
      <c r="AT14" s="275"/>
      <c r="AU14" s="162" t="s">
        <v>559</v>
      </c>
      <c r="AV14" s="166" t="s">
        <v>559</v>
      </c>
      <c r="AW14" s="166" t="s">
        <v>559</v>
      </c>
      <c r="AX14" s="166" t="s">
        <v>559</v>
      </c>
      <c r="AY14" s="275"/>
      <c r="AZ14" s="166" t="s">
        <v>559</v>
      </c>
      <c r="BA14" s="166" t="s">
        <v>559</v>
      </c>
      <c r="BB14" s="163">
        <f t="shared" si="8"/>
        <v>17</v>
      </c>
      <c r="BC14" s="164">
        <f t="shared" si="9"/>
        <v>0.9444444444</v>
      </c>
      <c r="BD14" s="166">
        <f t="shared" si="10"/>
        <v>1</v>
      </c>
      <c r="BE14" s="164">
        <f t="shared" si="11"/>
        <v>0.05555555556</v>
      </c>
      <c r="BF14" s="166">
        <f t="shared" si="12"/>
        <v>0</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t="s">
        <v>559</v>
      </c>
      <c r="E15" s="162" t="s">
        <v>559</v>
      </c>
      <c r="F15" s="162" t="s">
        <v>559</v>
      </c>
      <c r="G15" s="162" t="s">
        <v>559</v>
      </c>
      <c r="H15" s="162"/>
      <c r="I15" s="163"/>
      <c r="J15" s="163"/>
      <c r="K15" s="163"/>
      <c r="L15" s="163"/>
      <c r="M15" s="163"/>
      <c r="N15" s="163"/>
      <c r="O15" s="163"/>
      <c r="P15" s="163"/>
      <c r="Q15" s="163"/>
      <c r="R15" s="163"/>
      <c r="S15" s="163"/>
      <c r="T15" s="163"/>
      <c r="U15" s="163"/>
      <c r="V15" s="163"/>
      <c r="W15" s="163"/>
      <c r="X15" s="163"/>
      <c r="Y15" s="162">
        <f t="shared" si="1"/>
        <v>4</v>
      </c>
      <c r="Z15" s="164">
        <f t="shared" si="2"/>
        <v>1</v>
      </c>
      <c r="AA15" s="165">
        <f t="shared" si="3"/>
        <v>0</v>
      </c>
      <c r="AB15" s="164">
        <f t="shared" si="4"/>
        <v>0</v>
      </c>
      <c r="AC15" s="166">
        <f t="shared" si="5"/>
        <v>0</v>
      </c>
      <c r="AD15" s="164">
        <f t="shared" si="6"/>
        <v>0</v>
      </c>
      <c r="AE15" s="160">
        <v>9.0</v>
      </c>
      <c r="AF15" s="161" t="str">
        <f t="shared" si="7"/>
        <v>Erleen  Brito Castillo</v>
      </c>
      <c r="AG15" s="274" t="s">
        <v>559</v>
      </c>
      <c r="AH15" s="274" t="s">
        <v>559</v>
      </c>
      <c r="AI15" s="274" t="s">
        <v>559</v>
      </c>
      <c r="AJ15" s="274" t="s">
        <v>559</v>
      </c>
      <c r="AK15" s="274" t="s">
        <v>559</v>
      </c>
      <c r="AL15" s="274" t="s">
        <v>559</v>
      </c>
      <c r="AM15" s="274" t="s">
        <v>559</v>
      </c>
      <c r="AN15" s="162" t="s">
        <v>559</v>
      </c>
      <c r="AO15" s="162" t="s">
        <v>559</v>
      </c>
      <c r="AP15" s="275"/>
      <c r="AQ15" s="162" t="s">
        <v>559</v>
      </c>
      <c r="AR15" s="166" t="s">
        <v>559</v>
      </c>
      <c r="AS15" s="166" t="s">
        <v>559</v>
      </c>
      <c r="AT15" s="275"/>
      <c r="AU15" s="162" t="s">
        <v>559</v>
      </c>
      <c r="AV15" s="166" t="s">
        <v>559</v>
      </c>
      <c r="AW15" s="166" t="s">
        <v>559</v>
      </c>
      <c r="AX15" s="166" t="s">
        <v>559</v>
      </c>
      <c r="AY15" s="275"/>
      <c r="AZ15" s="166" t="s">
        <v>559</v>
      </c>
      <c r="BA15" s="166" t="s">
        <v>559</v>
      </c>
      <c r="BB15" s="163">
        <f t="shared" si="8"/>
        <v>18</v>
      </c>
      <c r="BC15" s="164">
        <f t="shared" si="9"/>
        <v>1</v>
      </c>
      <c r="BD15" s="166">
        <f t="shared" si="10"/>
        <v>0</v>
      </c>
      <c r="BE15" s="164">
        <f t="shared" si="11"/>
        <v>0</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t="s">
        <v>559</v>
      </c>
      <c r="E16" s="162" t="s">
        <v>559</v>
      </c>
      <c r="F16" s="162" t="s">
        <v>559</v>
      </c>
      <c r="G16" s="162" t="s">
        <v>559</v>
      </c>
      <c r="H16" s="162"/>
      <c r="I16" s="163"/>
      <c r="J16" s="163"/>
      <c r="K16" s="163"/>
      <c r="L16" s="163"/>
      <c r="M16" s="163"/>
      <c r="N16" s="163"/>
      <c r="O16" s="163"/>
      <c r="P16" s="163"/>
      <c r="Q16" s="163"/>
      <c r="R16" s="163"/>
      <c r="S16" s="163"/>
      <c r="T16" s="163"/>
      <c r="U16" s="163"/>
      <c r="V16" s="163"/>
      <c r="W16" s="163"/>
      <c r="X16" s="163"/>
      <c r="Y16" s="162">
        <f t="shared" si="1"/>
        <v>4</v>
      </c>
      <c r="Z16" s="164">
        <f t="shared" si="2"/>
        <v>1</v>
      </c>
      <c r="AA16" s="165">
        <f t="shared" si="3"/>
        <v>0</v>
      </c>
      <c r="AB16" s="164">
        <f t="shared" si="4"/>
        <v>0</v>
      </c>
      <c r="AC16" s="166">
        <f t="shared" si="5"/>
        <v>0</v>
      </c>
      <c r="AD16" s="164">
        <f t="shared" si="6"/>
        <v>0</v>
      </c>
      <c r="AE16" s="160">
        <v>10.0</v>
      </c>
      <c r="AF16" s="161" t="str">
        <f t="shared" si="7"/>
        <v>Brianny  Caraballo Guzmán</v>
      </c>
      <c r="AG16" s="276" t="s">
        <v>559</v>
      </c>
      <c r="AH16" s="276" t="s">
        <v>559</v>
      </c>
      <c r="AI16" s="276" t="s">
        <v>559</v>
      </c>
      <c r="AJ16" s="276" t="s">
        <v>559</v>
      </c>
      <c r="AK16" s="276" t="s">
        <v>559</v>
      </c>
      <c r="AL16" s="276" t="s">
        <v>559</v>
      </c>
      <c r="AM16" s="276" t="s">
        <v>559</v>
      </c>
      <c r="AN16" s="162" t="s">
        <v>559</v>
      </c>
      <c r="AO16" s="162" t="s">
        <v>559</v>
      </c>
      <c r="AP16" s="275"/>
      <c r="AQ16" s="162" t="s">
        <v>559</v>
      </c>
      <c r="AR16" s="166" t="s">
        <v>559</v>
      </c>
      <c r="AS16" s="166" t="s">
        <v>559</v>
      </c>
      <c r="AT16" s="275"/>
      <c r="AU16" s="162" t="s">
        <v>559</v>
      </c>
      <c r="AV16" s="166" t="s">
        <v>559</v>
      </c>
      <c r="AW16" s="166" t="s">
        <v>559</v>
      </c>
      <c r="AX16" s="166" t="s">
        <v>559</v>
      </c>
      <c r="AY16" s="275"/>
      <c r="AZ16" s="166" t="s">
        <v>559</v>
      </c>
      <c r="BA16" s="166" t="s">
        <v>559</v>
      </c>
      <c r="BB16" s="163">
        <f t="shared" si="8"/>
        <v>18</v>
      </c>
      <c r="BC16" s="164">
        <f t="shared" si="9"/>
        <v>1</v>
      </c>
      <c r="BD16" s="166">
        <f t="shared" si="10"/>
        <v>0</v>
      </c>
      <c r="BE16" s="164">
        <f t="shared" si="11"/>
        <v>0</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t="s">
        <v>559</v>
      </c>
      <c r="E17" s="162" t="s">
        <v>559</v>
      </c>
      <c r="F17" s="162" t="s">
        <v>559</v>
      </c>
      <c r="G17" s="162" t="s">
        <v>559</v>
      </c>
      <c r="H17" s="162"/>
      <c r="I17" s="163"/>
      <c r="J17" s="163"/>
      <c r="K17" s="163"/>
      <c r="L17" s="163"/>
      <c r="M17" s="163"/>
      <c r="N17" s="163"/>
      <c r="O17" s="163"/>
      <c r="P17" s="163"/>
      <c r="Q17" s="163"/>
      <c r="R17" s="163"/>
      <c r="S17" s="163"/>
      <c r="T17" s="163"/>
      <c r="U17" s="163"/>
      <c r="V17" s="163"/>
      <c r="W17" s="163"/>
      <c r="X17" s="163"/>
      <c r="Y17" s="162">
        <f t="shared" si="1"/>
        <v>4</v>
      </c>
      <c r="Z17" s="164">
        <f t="shared" si="2"/>
        <v>1</v>
      </c>
      <c r="AA17" s="165">
        <f t="shared" si="3"/>
        <v>0</v>
      </c>
      <c r="AB17" s="164">
        <f t="shared" si="4"/>
        <v>0</v>
      </c>
      <c r="AC17" s="166">
        <f t="shared" si="5"/>
        <v>0</v>
      </c>
      <c r="AD17" s="164">
        <f t="shared" si="6"/>
        <v>0</v>
      </c>
      <c r="AE17" s="160">
        <v>11.0</v>
      </c>
      <c r="AF17" s="161" t="str">
        <f t="shared" si="7"/>
        <v>Scarlet  Castillo</v>
      </c>
      <c r="AG17" s="274" t="s">
        <v>559</v>
      </c>
      <c r="AH17" s="274" t="s">
        <v>559</v>
      </c>
      <c r="AI17" s="274" t="s">
        <v>559</v>
      </c>
      <c r="AJ17" s="274" t="s">
        <v>559</v>
      </c>
      <c r="AK17" s="274" t="s">
        <v>559</v>
      </c>
      <c r="AL17" s="274" t="s">
        <v>579</v>
      </c>
      <c r="AM17" s="274" t="s">
        <v>559</v>
      </c>
      <c r="AN17" s="162" t="s">
        <v>559</v>
      </c>
      <c r="AO17" s="162" t="s">
        <v>559</v>
      </c>
      <c r="AP17" s="275"/>
      <c r="AQ17" s="162" t="s">
        <v>559</v>
      </c>
      <c r="AR17" s="166" t="s">
        <v>559</v>
      </c>
      <c r="AS17" s="166" t="s">
        <v>559</v>
      </c>
      <c r="AT17" s="275"/>
      <c r="AU17" s="162" t="s">
        <v>559</v>
      </c>
      <c r="AV17" s="166" t="s">
        <v>559</v>
      </c>
      <c r="AW17" s="166" t="s">
        <v>559</v>
      </c>
      <c r="AX17" s="166" t="s">
        <v>559</v>
      </c>
      <c r="AY17" s="275"/>
      <c r="AZ17" s="166" t="s">
        <v>579</v>
      </c>
      <c r="BA17" s="166" t="s">
        <v>579</v>
      </c>
      <c r="BB17" s="163">
        <f t="shared" si="8"/>
        <v>15</v>
      </c>
      <c r="BC17" s="164">
        <f t="shared" si="9"/>
        <v>0.8333333333</v>
      </c>
      <c r="BD17" s="166">
        <f t="shared" si="10"/>
        <v>3</v>
      </c>
      <c r="BE17" s="164">
        <f t="shared" si="11"/>
        <v>0.1666666667</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t="s">
        <v>559</v>
      </c>
      <c r="E18" s="162" t="s">
        <v>559</v>
      </c>
      <c r="F18" s="162" t="s">
        <v>559</v>
      </c>
      <c r="G18" s="162" t="s">
        <v>559</v>
      </c>
      <c r="H18" s="162"/>
      <c r="I18" s="163"/>
      <c r="J18" s="163"/>
      <c r="K18" s="163"/>
      <c r="L18" s="163"/>
      <c r="M18" s="163"/>
      <c r="N18" s="163"/>
      <c r="O18" s="163"/>
      <c r="P18" s="163"/>
      <c r="Q18" s="163"/>
      <c r="R18" s="163"/>
      <c r="S18" s="163"/>
      <c r="T18" s="163"/>
      <c r="U18" s="163"/>
      <c r="V18" s="163"/>
      <c r="W18" s="163"/>
      <c r="X18" s="163"/>
      <c r="Y18" s="162">
        <f t="shared" si="1"/>
        <v>4</v>
      </c>
      <c r="Z18" s="164">
        <f t="shared" si="2"/>
        <v>1</v>
      </c>
      <c r="AA18" s="165">
        <f t="shared" si="3"/>
        <v>0</v>
      </c>
      <c r="AB18" s="164">
        <f t="shared" si="4"/>
        <v>0</v>
      </c>
      <c r="AC18" s="166">
        <f t="shared" si="5"/>
        <v>0</v>
      </c>
      <c r="AD18" s="164">
        <f t="shared" si="6"/>
        <v>0</v>
      </c>
      <c r="AE18" s="160">
        <v>12.0</v>
      </c>
      <c r="AF18" s="161" t="str">
        <f t="shared" si="7"/>
        <v>Yarselin  Cruz Peña</v>
      </c>
      <c r="AG18" s="276" t="s">
        <v>559</v>
      </c>
      <c r="AH18" s="276" t="s">
        <v>559</v>
      </c>
      <c r="AI18" s="276" t="s">
        <v>559</v>
      </c>
      <c r="AJ18" s="277" t="s">
        <v>559</v>
      </c>
      <c r="AK18" s="276" t="s">
        <v>559</v>
      </c>
      <c r="AL18" s="276" t="s">
        <v>559</v>
      </c>
      <c r="AM18" s="276" t="s">
        <v>559</v>
      </c>
      <c r="AN18" s="162" t="s">
        <v>559</v>
      </c>
      <c r="AO18" s="162" t="s">
        <v>559</v>
      </c>
      <c r="AP18" s="275"/>
      <c r="AQ18" s="162" t="s">
        <v>559</v>
      </c>
      <c r="AR18" s="166" t="s">
        <v>559</v>
      </c>
      <c r="AS18" s="166" t="s">
        <v>559</v>
      </c>
      <c r="AT18" s="275"/>
      <c r="AU18" s="162" t="s">
        <v>559</v>
      </c>
      <c r="AV18" s="162" t="s">
        <v>578</v>
      </c>
      <c r="AW18" s="166" t="s">
        <v>559</v>
      </c>
      <c r="AX18" s="166" t="s">
        <v>559</v>
      </c>
      <c r="AY18" s="275"/>
      <c r="AZ18" s="166" t="s">
        <v>559</v>
      </c>
      <c r="BA18" s="166" t="s">
        <v>559</v>
      </c>
      <c r="BB18" s="163">
        <f t="shared" si="8"/>
        <v>18</v>
      </c>
      <c r="BC18" s="164">
        <f t="shared" si="9"/>
        <v>1</v>
      </c>
      <c r="BD18" s="166">
        <f t="shared" si="10"/>
        <v>0</v>
      </c>
      <c r="BE18" s="164">
        <f t="shared" si="11"/>
        <v>0</v>
      </c>
      <c r="BF18" s="166">
        <f t="shared" si="12"/>
        <v>1</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t="s">
        <v>559</v>
      </c>
      <c r="E19" s="162" t="s">
        <v>559</v>
      </c>
      <c r="F19" s="162" t="s">
        <v>559</v>
      </c>
      <c r="G19" s="162" t="s">
        <v>559</v>
      </c>
      <c r="H19" s="162"/>
      <c r="I19" s="163"/>
      <c r="J19" s="163"/>
      <c r="K19" s="163"/>
      <c r="L19" s="163"/>
      <c r="M19" s="163"/>
      <c r="N19" s="163"/>
      <c r="O19" s="163"/>
      <c r="P19" s="163"/>
      <c r="Q19" s="163"/>
      <c r="R19" s="163"/>
      <c r="S19" s="163"/>
      <c r="T19" s="163"/>
      <c r="U19" s="163"/>
      <c r="V19" s="163"/>
      <c r="W19" s="163"/>
      <c r="X19" s="163"/>
      <c r="Y19" s="162">
        <f t="shared" si="1"/>
        <v>4</v>
      </c>
      <c r="Z19" s="164">
        <f t="shared" si="2"/>
        <v>1</v>
      </c>
      <c r="AA19" s="165">
        <f t="shared" si="3"/>
        <v>0</v>
      </c>
      <c r="AB19" s="164">
        <f t="shared" si="4"/>
        <v>0</v>
      </c>
      <c r="AC19" s="166">
        <f t="shared" si="5"/>
        <v>0</v>
      </c>
      <c r="AD19" s="164">
        <f t="shared" si="6"/>
        <v>0</v>
      </c>
      <c r="AE19" s="160">
        <v>13.0</v>
      </c>
      <c r="AF19" s="161" t="str">
        <f t="shared" si="7"/>
        <v>Fernando José Díaz Fernández</v>
      </c>
      <c r="AG19" s="274" t="s">
        <v>559</v>
      </c>
      <c r="AH19" s="274" t="s">
        <v>559</v>
      </c>
      <c r="AI19" s="274" t="s">
        <v>559</v>
      </c>
      <c r="AJ19" s="274" t="s">
        <v>559</v>
      </c>
      <c r="AK19" s="274" t="s">
        <v>559</v>
      </c>
      <c r="AL19" s="274" t="s">
        <v>559</v>
      </c>
      <c r="AM19" s="274" t="s">
        <v>559</v>
      </c>
      <c r="AN19" s="162" t="s">
        <v>559</v>
      </c>
      <c r="AO19" s="162" t="s">
        <v>559</v>
      </c>
      <c r="AP19" s="275"/>
      <c r="AQ19" s="162" t="s">
        <v>559</v>
      </c>
      <c r="AR19" s="166" t="s">
        <v>559</v>
      </c>
      <c r="AS19" s="166" t="s">
        <v>559</v>
      </c>
      <c r="AT19" s="275"/>
      <c r="AU19" s="162" t="s">
        <v>559</v>
      </c>
      <c r="AV19" s="162" t="s">
        <v>579</v>
      </c>
      <c r="AW19" s="166" t="s">
        <v>559</v>
      </c>
      <c r="AX19" s="166" t="s">
        <v>559</v>
      </c>
      <c r="AY19" s="275"/>
      <c r="AZ19" s="166" t="s">
        <v>559</v>
      </c>
      <c r="BA19" s="166" t="s">
        <v>559</v>
      </c>
      <c r="BB19" s="163">
        <f t="shared" si="8"/>
        <v>17</v>
      </c>
      <c r="BC19" s="164">
        <f t="shared" si="9"/>
        <v>0.9444444444</v>
      </c>
      <c r="BD19" s="166">
        <f t="shared" si="10"/>
        <v>1</v>
      </c>
      <c r="BE19" s="164">
        <f t="shared" si="11"/>
        <v>0.05555555556</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t="s">
        <v>559</v>
      </c>
      <c r="E20" s="162" t="s">
        <v>559</v>
      </c>
      <c r="F20" s="162" t="s">
        <v>559</v>
      </c>
      <c r="G20" s="162" t="s">
        <v>559</v>
      </c>
      <c r="H20" s="162"/>
      <c r="I20" s="163"/>
      <c r="J20" s="163"/>
      <c r="K20" s="163"/>
      <c r="L20" s="163"/>
      <c r="M20" s="163"/>
      <c r="N20" s="163"/>
      <c r="O20" s="163"/>
      <c r="P20" s="163"/>
      <c r="Q20" s="163"/>
      <c r="R20" s="163"/>
      <c r="S20" s="163"/>
      <c r="T20" s="163"/>
      <c r="U20" s="163"/>
      <c r="V20" s="163"/>
      <c r="W20" s="163"/>
      <c r="X20" s="163"/>
      <c r="Y20" s="162">
        <f t="shared" si="1"/>
        <v>4</v>
      </c>
      <c r="Z20" s="164">
        <f t="shared" si="2"/>
        <v>1</v>
      </c>
      <c r="AA20" s="165">
        <f t="shared" si="3"/>
        <v>0</v>
      </c>
      <c r="AB20" s="164">
        <f t="shared" si="4"/>
        <v>0</v>
      </c>
      <c r="AC20" s="166">
        <f t="shared" si="5"/>
        <v>0</v>
      </c>
      <c r="AD20" s="164">
        <f t="shared" si="6"/>
        <v>0</v>
      </c>
      <c r="AE20" s="160">
        <v>14.0</v>
      </c>
      <c r="AF20" s="161" t="str">
        <f t="shared" si="7"/>
        <v>Scarlett  Espinal Estéves</v>
      </c>
      <c r="AG20" s="276" t="s">
        <v>559</v>
      </c>
      <c r="AH20" s="276" t="s">
        <v>559</v>
      </c>
      <c r="AI20" s="276" t="s">
        <v>579</v>
      </c>
      <c r="AJ20" s="276" t="s">
        <v>559</v>
      </c>
      <c r="AK20" s="276" t="s">
        <v>559</v>
      </c>
      <c r="AL20" s="276" t="s">
        <v>559</v>
      </c>
      <c r="AM20" s="276" t="s">
        <v>559</v>
      </c>
      <c r="AN20" s="162" t="s">
        <v>559</v>
      </c>
      <c r="AO20" s="162" t="s">
        <v>559</v>
      </c>
      <c r="AP20" s="275"/>
      <c r="AQ20" s="162" t="s">
        <v>579</v>
      </c>
      <c r="AR20" s="166" t="s">
        <v>559</v>
      </c>
      <c r="AS20" s="166" t="s">
        <v>559</v>
      </c>
      <c r="AT20" s="275"/>
      <c r="AU20" s="162" t="s">
        <v>559</v>
      </c>
      <c r="AV20" s="166" t="s">
        <v>559</v>
      </c>
      <c r="AW20" s="166" t="s">
        <v>559</v>
      </c>
      <c r="AX20" s="166" t="s">
        <v>579</v>
      </c>
      <c r="AY20" s="275"/>
      <c r="AZ20" s="166" t="s">
        <v>559</v>
      </c>
      <c r="BA20" s="166" t="s">
        <v>559</v>
      </c>
      <c r="BB20" s="163">
        <f t="shared" si="8"/>
        <v>15</v>
      </c>
      <c r="BC20" s="164">
        <f t="shared" si="9"/>
        <v>0.8333333333</v>
      </c>
      <c r="BD20" s="166">
        <f t="shared" si="10"/>
        <v>3</v>
      </c>
      <c r="BE20" s="164">
        <f t="shared" si="11"/>
        <v>0.1666666667</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t="s">
        <v>559</v>
      </c>
      <c r="E21" s="162" t="s">
        <v>559</v>
      </c>
      <c r="F21" s="162" t="s">
        <v>559</v>
      </c>
      <c r="G21" s="162" t="s">
        <v>559</v>
      </c>
      <c r="H21" s="162"/>
      <c r="I21" s="163"/>
      <c r="J21" s="163"/>
      <c r="K21" s="163"/>
      <c r="L21" s="163"/>
      <c r="M21" s="163"/>
      <c r="N21" s="163"/>
      <c r="O21" s="163"/>
      <c r="P21" s="163"/>
      <c r="Q21" s="163"/>
      <c r="R21" s="163"/>
      <c r="S21" s="163"/>
      <c r="T21" s="163"/>
      <c r="U21" s="163"/>
      <c r="V21" s="163"/>
      <c r="W21" s="163"/>
      <c r="X21" s="163"/>
      <c r="Y21" s="162">
        <f t="shared" si="1"/>
        <v>4</v>
      </c>
      <c r="Z21" s="164">
        <f t="shared" si="2"/>
        <v>1</v>
      </c>
      <c r="AA21" s="165">
        <f t="shared" si="3"/>
        <v>0</v>
      </c>
      <c r="AB21" s="164">
        <f t="shared" si="4"/>
        <v>0</v>
      </c>
      <c r="AC21" s="166">
        <f t="shared" si="5"/>
        <v>0</v>
      </c>
      <c r="AD21" s="164">
        <f t="shared" si="6"/>
        <v>0</v>
      </c>
      <c r="AE21" s="160">
        <v>15.0</v>
      </c>
      <c r="AF21" s="161" t="str">
        <f t="shared" si="7"/>
        <v>José Manuel Estrella</v>
      </c>
      <c r="AG21" s="274" t="s">
        <v>559</v>
      </c>
      <c r="AH21" s="274" t="s">
        <v>559</v>
      </c>
      <c r="AI21" s="274" t="s">
        <v>559</v>
      </c>
      <c r="AJ21" s="274" t="s">
        <v>559</v>
      </c>
      <c r="AK21" s="274" t="s">
        <v>559</v>
      </c>
      <c r="AL21" s="274" t="s">
        <v>559</v>
      </c>
      <c r="AM21" s="274" t="s">
        <v>559</v>
      </c>
      <c r="AN21" s="162" t="s">
        <v>559</v>
      </c>
      <c r="AO21" s="162" t="s">
        <v>559</v>
      </c>
      <c r="AP21" s="275"/>
      <c r="AQ21" s="162" t="s">
        <v>559</v>
      </c>
      <c r="AR21" s="166" t="s">
        <v>559</v>
      </c>
      <c r="AS21" s="166" t="s">
        <v>559</v>
      </c>
      <c r="AT21" s="275"/>
      <c r="AU21" s="162" t="s">
        <v>559</v>
      </c>
      <c r="AV21" s="166" t="s">
        <v>559</v>
      </c>
      <c r="AW21" s="166" t="s">
        <v>559</v>
      </c>
      <c r="AX21" s="166" t="s">
        <v>559</v>
      </c>
      <c r="AY21" s="275"/>
      <c r="AZ21" s="166" t="s">
        <v>559</v>
      </c>
      <c r="BA21" s="166" t="s">
        <v>559</v>
      </c>
      <c r="BB21" s="163">
        <f t="shared" si="8"/>
        <v>18</v>
      </c>
      <c r="BC21" s="164">
        <f t="shared" si="9"/>
        <v>1</v>
      </c>
      <c r="BD21" s="166">
        <f t="shared" si="10"/>
        <v>0</v>
      </c>
      <c r="BE21" s="164">
        <f t="shared" si="11"/>
        <v>0</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t="s">
        <v>559</v>
      </c>
      <c r="E22" s="162" t="s">
        <v>559</v>
      </c>
      <c r="F22" s="162" t="s">
        <v>559</v>
      </c>
      <c r="G22" s="162" t="s">
        <v>559</v>
      </c>
      <c r="H22" s="162"/>
      <c r="I22" s="163"/>
      <c r="J22" s="163"/>
      <c r="K22" s="163"/>
      <c r="L22" s="163"/>
      <c r="M22" s="163"/>
      <c r="N22" s="163"/>
      <c r="O22" s="163"/>
      <c r="P22" s="163"/>
      <c r="Q22" s="163"/>
      <c r="R22" s="163"/>
      <c r="S22" s="163"/>
      <c r="T22" s="163"/>
      <c r="U22" s="163"/>
      <c r="V22" s="163"/>
      <c r="W22" s="163"/>
      <c r="X22" s="163"/>
      <c r="Y22" s="162">
        <f t="shared" si="1"/>
        <v>4</v>
      </c>
      <c r="Z22" s="164">
        <f t="shared" si="2"/>
        <v>1</v>
      </c>
      <c r="AA22" s="165">
        <f t="shared" si="3"/>
        <v>0</v>
      </c>
      <c r="AB22" s="164">
        <f t="shared" si="4"/>
        <v>0</v>
      </c>
      <c r="AC22" s="166">
        <f t="shared" si="5"/>
        <v>0</v>
      </c>
      <c r="AD22" s="164">
        <f t="shared" si="6"/>
        <v>0</v>
      </c>
      <c r="AE22" s="160">
        <v>16.0</v>
      </c>
      <c r="AF22" s="161" t="str">
        <f t="shared" si="7"/>
        <v>Misael Starberk Ferreras Pérez</v>
      </c>
      <c r="AG22" s="276" t="s">
        <v>559</v>
      </c>
      <c r="AH22" s="276" t="s">
        <v>559</v>
      </c>
      <c r="AI22" s="276" t="s">
        <v>559</v>
      </c>
      <c r="AJ22" s="276" t="s">
        <v>559</v>
      </c>
      <c r="AK22" s="276" t="s">
        <v>559</v>
      </c>
      <c r="AL22" s="276" t="s">
        <v>559</v>
      </c>
      <c r="AM22" s="276" t="s">
        <v>559</v>
      </c>
      <c r="AN22" s="162" t="s">
        <v>559</v>
      </c>
      <c r="AO22" s="162" t="s">
        <v>559</v>
      </c>
      <c r="AP22" s="275"/>
      <c r="AQ22" s="162" t="s">
        <v>559</v>
      </c>
      <c r="AR22" s="166" t="s">
        <v>559</v>
      </c>
      <c r="AS22" s="166" t="s">
        <v>559</v>
      </c>
      <c r="AT22" s="275"/>
      <c r="AU22" s="162" t="s">
        <v>559</v>
      </c>
      <c r="AV22" s="166" t="s">
        <v>559</v>
      </c>
      <c r="AW22" s="166" t="s">
        <v>559</v>
      </c>
      <c r="AX22" s="166" t="s">
        <v>559</v>
      </c>
      <c r="AY22" s="275"/>
      <c r="AZ22" s="166" t="s">
        <v>559</v>
      </c>
      <c r="BA22" s="166" t="s">
        <v>559</v>
      </c>
      <c r="BB22" s="163">
        <f t="shared" si="8"/>
        <v>18</v>
      </c>
      <c r="BC22" s="164">
        <f t="shared" si="9"/>
        <v>1</v>
      </c>
      <c r="BD22" s="166">
        <f t="shared" si="10"/>
        <v>0</v>
      </c>
      <c r="BE22" s="164">
        <f t="shared" si="11"/>
        <v>0</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t="s">
        <v>559</v>
      </c>
      <c r="E23" s="162" t="s">
        <v>559</v>
      </c>
      <c r="F23" s="162" t="s">
        <v>559</v>
      </c>
      <c r="G23" s="162" t="s">
        <v>559</v>
      </c>
      <c r="H23" s="162"/>
      <c r="I23" s="163"/>
      <c r="J23" s="163"/>
      <c r="K23" s="163"/>
      <c r="L23" s="163"/>
      <c r="M23" s="163"/>
      <c r="N23" s="163"/>
      <c r="O23" s="163"/>
      <c r="P23" s="163"/>
      <c r="Q23" s="163"/>
      <c r="R23" s="163"/>
      <c r="S23" s="163"/>
      <c r="T23" s="163"/>
      <c r="U23" s="163"/>
      <c r="V23" s="163"/>
      <c r="W23" s="163"/>
      <c r="X23" s="163"/>
      <c r="Y23" s="162">
        <f t="shared" si="1"/>
        <v>4</v>
      </c>
      <c r="Z23" s="164">
        <f t="shared" si="2"/>
        <v>1</v>
      </c>
      <c r="AA23" s="165">
        <f t="shared" si="3"/>
        <v>0</v>
      </c>
      <c r="AB23" s="164">
        <f t="shared" si="4"/>
        <v>0</v>
      </c>
      <c r="AC23" s="166">
        <f t="shared" si="5"/>
        <v>0</v>
      </c>
      <c r="AD23" s="164">
        <f t="shared" si="6"/>
        <v>0</v>
      </c>
      <c r="AE23" s="160">
        <v>17.0</v>
      </c>
      <c r="AF23" s="161" t="str">
        <f t="shared" si="7"/>
        <v>Ruth Esther Fernández Rodríguez</v>
      </c>
      <c r="AG23" s="274" t="s">
        <v>579</v>
      </c>
      <c r="AH23" s="274" t="s">
        <v>559</v>
      </c>
      <c r="AI23" s="274" t="s">
        <v>559</v>
      </c>
      <c r="AJ23" s="274" t="s">
        <v>559</v>
      </c>
      <c r="AK23" s="274" t="s">
        <v>559</v>
      </c>
      <c r="AL23" s="274" t="s">
        <v>579</v>
      </c>
      <c r="AM23" s="274" t="s">
        <v>579</v>
      </c>
      <c r="AN23" s="162" t="s">
        <v>559</v>
      </c>
      <c r="AO23" s="162" t="s">
        <v>559</v>
      </c>
      <c r="AP23" s="275"/>
      <c r="AQ23" s="162" t="s">
        <v>559</v>
      </c>
      <c r="AR23" s="166" t="s">
        <v>559</v>
      </c>
      <c r="AS23" s="166" t="s">
        <v>559</v>
      </c>
      <c r="AT23" s="275"/>
      <c r="AU23" s="162" t="s">
        <v>559</v>
      </c>
      <c r="AV23" s="166" t="s">
        <v>559</v>
      </c>
      <c r="AW23" s="166" t="s">
        <v>559</v>
      </c>
      <c r="AX23" s="166" t="s">
        <v>559</v>
      </c>
      <c r="AY23" s="275"/>
      <c r="AZ23" s="166" t="s">
        <v>559</v>
      </c>
      <c r="BA23" s="166" t="s">
        <v>559</v>
      </c>
      <c r="BB23" s="163">
        <f t="shared" si="8"/>
        <v>15</v>
      </c>
      <c r="BC23" s="164">
        <f t="shared" si="9"/>
        <v>0.8333333333</v>
      </c>
      <c r="BD23" s="166">
        <f t="shared" si="10"/>
        <v>3</v>
      </c>
      <c r="BE23" s="164">
        <f t="shared" si="11"/>
        <v>0.1666666667</v>
      </c>
      <c r="BF23" s="166">
        <f t="shared" si="12"/>
        <v>0</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t="s">
        <v>559</v>
      </c>
      <c r="E24" s="162" t="s">
        <v>559</v>
      </c>
      <c r="F24" s="162" t="s">
        <v>559</v>
      </c>
      <c r="G24" s="162" t="s">
        <v>559</v>
      </c>
      <c r="H24" s="162"/>
      <c r="I24" s="163"/>
      <c r="J24" s="163"/>
      <c r="K24" s="163"/>
      <c r="L24" s="163"/>
      <c r="M24" s="163"/>
      <c r="N24" s="163"/>
      <c r="O24" s="163"/>
      <c r="P24" s="163"/>
      <c r="Q24" s="163"/>
      <c r="R24" s="163"/>
      <c r="S24" s="163"/>
      <c r="T24" s="163"/>
      <c r="U24" s="163"/>
      <c r="V24" s="163"/>
      <c r="W24" s="163"/>
      <c r="X24" s="163"/>
      <c r="Y24" s="162">
        <f t="shared" si="1"/>
        <v>4</v>
      </c>
      <c r="Z24" s="164">
        <f t="shared" si="2"/>
        <v>1</v>
      </c>
      <c r="AA24" s="165">
        <f t="shared" si="3"/>
        <v>0</v>
      </c>
      <c r="AB24" s="164">
        <f t="shared" si="4"/>
        <v>0</v>
      </c>
      <c r="AC24" s="166">
        <f t="shared" si="5"/>
        <v>0</v>
      </c>
      <c r="AD24" s="164">
        <f t="shared" si="6"/>
        <v>0</v>
      </c>
      <c r="AE24" s="160">
        <v>18.0</v>
      </c>
      <c r="AF24" s="161" t="str">
        <f t="shared" si="7"/>
        <v>Discairy  Filpo Estrella</v>
      </c>
      <c r="AG24" s="276" t="s">
        <v>559</v>
      </c>
      <c r="AH24" s="276" t="s">
        <v>559</v>
      </c>
      <c r="AI24" s="276" t="s">
        <v>559</v>
      </c>
      <c r="AJ24" s="276" t="s">
        <v>559</v>
      </c>
      <c r="AK24" s="276" t="s">
        <v>559</v>
      </c>
      <c r="AL24" s="276" t="s">
        <v>559</v>
      </c>
      <c r="AM24" s="276" t="s">
        <v>559</v>
      </c>
      <c r="AN24" s="162" t="s">
        <v>559</v>
      </c>
      <c r="AO24" s="162" t="s">
        <v>559</v>
      </c>
      <c r="AP24" s="275"/>
      <c r="AQ24" s="162" t="s">
        <v>559</v>
      </c>
      <c r="AR24" s="166" t="s">
        <v>559</v>
      </c>
      <c r="AS24" s="166" t="s">
        <v>559</v>
      </c>
      <c r="AT24" s="275"/>
      <c r="AU24" s="162" t="s">
        <v>559</v>
      </c>
      <c r="AV24" s="166" t="s">
        <v>559</v>
      </c>
      <c r="AW24" s="166" t="s">
        <v>559</v>
      </c>
      <c r="AX24" s="166" t="s">
        <v>559</v>
      </c>
      <c r="AY24" s="275"/>
      <c r="AZ24" s="166" t="s">
        <v>559</v>
      </c>
      <c r="BA24" s="166" t="s">
        <v>559</v>
      </c>
      <c r="BB24" s="163">
        <f t="shared" si="8"/>
        <v>18</v>
      </c>
      <c r="BC24" s="164">
        <f t="shared" si="9"/>
        <v>1</v>
      </c>
      <c r="BD24" s="166">
        <f t="shared" si="10"/>
        <v>0</v>
      </c>
      <c r="BE24" s="164">
        <f t="shared" si="11"/>
        <v>0</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t="s">
        <v>559</v>
      </c>
      <c r="E25" s="162" t="s">
        <v>559</v>
      </c>
      <c r="F25" s="162" t="s">
        <v>559</v>
      </c>
      <c r="G25" s="162" t="s">
        <v>559</v>
      </c>
      <c r="H25" s="162"/>
      <c r="I25" s="163"/>
      <c r="J25" s="163"/>
      <c r="K25" s="163"/>
      <c r="L25" s="163"/>
      <c r="M25" s="163"/>
      <c r="N25" s="163"/>
      <c r="O25" s="163"/>
      <c r="P25" s="163"/>
      <c r="Q25" s="163"/>
      <c r="R25" s="163"/>
      <c r="S25" s="163"/>
      <c r="T25" s="163"/>
      <c r="U25" s="163"/>
      <c r="V25" s="163"/>
      <c r="W25" s="163"/>
      <c r="X25" s="163"/>
      <c r="Y25" s="162">
        <f t="shared" si="1"/>
        <v>4</v>
      </c>
      <c r="Z25" s="164">
        <f t="shared" si="2"/>
        <v>1</v>
      </c>
      <c r="AA25" s="165">
        <f t="shared" si="3"/>
        <v>0</v>
      </c>
      <c r="AB25" s="164">
        <f t="shared" si="4"/>
        <v>0</v>
      </c>
      <c r="AC25" s="166">
        <f t="shared" si="5"/>
        <v>0</v>
      </c>
      <c r="AD25" s="164">
        <f t="shared" si="6"/>
        <v>0</v>
      </c>
      <c r="AE25" s="160">
        <v>19.0</v>
      </c>
      <c r="AF25" s="161" t="str">
        <f t="shared" si="7"/>
        <v>Alexis Enmanuel Gil  Sánchez</v>
      </c>
      <c r="AG25" s="274" t="s">
        <v>559</v>
      </c>
      <c r="AH25" s="274" t="s">
        <v>559</v>
      </c>
      <c r="AI25" s="274" t="s">
        <v>559</v>
      </c>
      <c r="AJ25" s="274" t="s">
        <v>559</v>
      </c>
      <c r="AK25" s="274" t="s">
        <v>559</v>
      </c>
      <c r="AL25" s="274" t="s">
        <v>559</v>
      </c>
      <c r="AM25" s="274" t="s">
        <v>559</v>
      </c>
      <c r="AN25" s="162" t="s">
        <v>559</v>
      </c>
      <c r="AO25" s="162" t="s">
        <v>559</v>
      </c>
      <c r="AP25" s="275"/>
      <c r="AQ25" s="162" t="s">
        <v>559</v>
      </c>
      <c r="AR25" s="166" t="s">
        <v>559</v>
      </c>
      <c r="AS25" s="166" t="s">
        <v>559</v>
      </c>
      <c r="AT25" s="275"/>
      <c r="AU25" s="162" t="s">
        <v>559</v>
      </c>
      <c r="AV25" s="166" t="s">
        <v>559</v>
      </c>
      <c r="AW25" s="166" t="s">
        <v>559</v>
      </c>
      <c r="AX25" s="166" t="s">
        <v>559</v>
      </c>
      <c r="AY25" s="275"/>
      <c r="AZ25" s="166" t="s">
        <v>559</v>
      </c>
      <c r="BA25" s="166" t="s">
        <v>559</v>
      </c>
      <c r="BB25" s="163">
        <f t="shared" si="8"/>
        <v>18</v>
      </c>
      <c r="BC25" s="164">
        <f t="shared" si="9"/>
        <v>1</v>
      </c>
      <c r="BD25" s="166">
        <f t="shared" si="10"/>
        <v>0</v>
      </c>
      <c r="BE25" s="164">
        <f t="shared" si="11"/>
        <v>0</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t="s">
        <v>559</v>
      </c>
      <c r="E26" s="162" t="s">
        <v>559</v>
      </c>
      <c r="F26" s="162" t="s">
        <v>559</v>
      </c>
      <c r="G26" s="162" t="s">
        <v>559</v>
      </c>
      <c r="H26" s="162"/>
      <c r="I26" s="163"/>
      <c r="J26" s="163"/>
      <c r="K26" s="163"/>
      <c r="L26" s="163"/>
      <c r="M26" s="163"/>
      <c r="N26" s="163"/>
      <c r="O26" s="163"/>
      <c r="P26" s="163"/>
      <c r="Q26" s="163"/>
      <c r="R26" s="163"/>
      <c r="S26" s="163"/>
      <c r="T26" s="163"/>
      <c r="U26" s="163"/>
      <c r="V26" s="163"/>
      <c r="W26" s="163"/>
      <c r="X26" s="163"/>
      <c r="Y26" s="162">
        <f t="shared" si="1"/>
        <v>4</v>
      </c>
      <c r="Z26" s="164">
        <f t="shared" si="2"/>
        <v>1</v>
      </c>
      <c r="AA26" s="165">
        <f t="shared" si="3"/>
        <v>0</v>
      </c>
      <c r="AB26" s="164">
        <f t="shared" si="4"/>
        <v>0</v>
      </c>
      <c r="AC26" s="166">
        <f t="shared" si="5"/>
        <v>0</v>
      </c>
      <c r="AD26" s="164">
        <f t="shared" si="6"/>
        <v>0</v>
      </c>
      <c r="AE26" s="160">
        <v>20.0</v>
      </c>
      <c r="AF26" s="161" t="str">
        <f t="shared" si="7"/>
        <v>Ayendy Jesús Guzmán</v>
      </c>
      <c r="AG26" s="276" t="s">
        <v>559</v>
      </c>
      <c r="AH26" s="276" t="s">
        <v>559</v>
      </c>
      <c r="AI26" s="276" t="s">
        <v>559</v>
      </c>
      <c r="AJ26" s="276" t="s">
        <v>559</v>
      </c>
      <c r="AK26" s="276" t="s">
        <v>559</v>
      </c>
      <c r="AL26" s="276" t="s">
        <v>559</v>
      </c>
      <c r="AM26" s="276" t="s">
        <v>559</v>
      </c>
      <c r="AN26" s="162" t="s">
        <v>559</v>
      </c>
      <c r="AO26" s="162" t="s">
        <v>579</v>
      </c>
      <c r="AP26" s="275"/>
      <c r="AQ26" s="162" t="s">
        <v>559</v>
      </c>
      <c r="AR26" s="166" t="s">
        <v>559</v>
      </c>
      <c r="AS26" s="166" t="s">
        <v>559</v>
      </c>
      <c r="AT26" s="275"/>
      <c r="AU26" s="162" t="s">
        <v>559</v>
      </c>
      <c r="AV26" s="166" t="s">
        <v>559</v>
      </c>
      <c r="AW26" s="166" t="s">
        <v>559</v>
      </c>
      <c r="AX26" s="166" t="s">
        <v>559</v>
      </c>
      <c r="AY26" s="275"/>
      <c r="AZ26" s="166" t="s">
        <v>559</v>
      </c>
      <c r="BA26" s="166" t="s">
        <v>559</v>
      </c>
      <c r="BB26" s="163">
        <f t="shared" si="8"/>
        <v>17</v>
      </c>
      <c r="BC26" s="164">
        <f t="shared" si="9"/>
        <v>0.9444444444</v>
      </c>
      <c r="BD26" s="166">
        <f t="shared" si="10"/>
        <v>1</v>
      </c>
      <c r="BE26" s="164">
        <f t="shared" si="11"/>
        <v>0.05555555556</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t="s">
        <v>559</v>
      </c>
      <c r="E27" s="162" t="s">
        <v>559</v>
      </c>
      <c r="F27" s="162" t="s">
        <v>559</v>
      </c>
      <c r="G27" s="162" t="s">
        <v>559</v>
      </c>
      <c r="H27" s="162"/>
      <c r="I27" s="163"/>
      <c r="J27" s="163"/>
      <c r="K27" s="163"/>
      <c r="L27" s="163"/>
      <c r="M27" s="163"/>
      <c r="N27" s="163"/>
      <c r="O27" s="163"/>
      <c r="P27" s="163"/>
      <c r="Q27" s="163"/>
      <c r="R27" s="163"/>
      <c r="S27" s="163"/>
      <c r="T27" s="163"/>
      <c r="U27" s="163"/>
      <c r="V27" s="163"/>
      <c r="W27" s="163"/>
      <c r="X27" s="163"/>
      <c r="Y27" s="162">
        <f t="shared" si="1"/>
        <v>4</v>
      </c>
      <c r="Z27" s="164">
        <f t="shared" si="2"/>
        <v>1</v>
      </c>
      <c r="AA27" s="165">
        <f t="shared" si="3"/>
        <v>0</v>
      </c>
      <c r="AB27" s="164">
        <f t="shared" si="4"/>
        <v>0</v>
      </c>
      <c r="AC27" s="166">
        <f t="shared" si="5"/>
        <v>0</v>
      </c>
      <c r="AD27" s="164">
        <f t="shared" si="6"/>
        <v>0</v>
      </c>
      <c r="AE27" s="160">
        <v>21.0</v>
      </c>
      <c r="AF27" s="161" t="str">
        <f t="shared" si="7"/>
        <v>Yassir  Hernández Disla</v>
      </c>
      <c r="AG27" s="274" t="s">
        <v>559</v>
      </c>
      <c r="AH27" s="274" t="s">
        <v>559</v>
      </c>
      <c r="AI27" s="274" t="s">
        <v>559</v>
      </c>
      <c r="AJ27" s="274" t="s">
        <v>559</v>
      </c>
      <c r="AK27" s="274" t="s">
        <v>559</v>
      </c>
      <c r="AL27" s="274" t="s">
        <v>559</v>
      </c>
      <c r="AM27" s="274" t="s">
        <v>559</v>
      </c>
      <c r="AN27" s="162" t="s">
        <v>559</v>
      </c>
      <c r="AO27" s="162" t="s">
        <v>559</v>
      </c>
      <c r="AP27" s="275"/>
      <c r="AQ27" s="162" t="s">
        <v>559</v>
      </c>
      <c r="AR27" s="166" t="s">
        <v>559</v>
      </c>
      <c r="AS27" s="166" t="s">
        <v>559</v>
      </c>
      <c r="AT27" s="275"/>
      <c r="AU27" s="162" t="s">
        <v>559</v>
      </c>
      <c r="AV27" s="166" t="s">
        <v>559</v>
      </c>
      <c r="AW27" s="166" t="s">
        <v>559</v>
      </c>
      <c r="AX27" s="166" t="s">
        <v>559</v>
      </c>
      <c r="AY27" s="275"/>
      <c r="AZ27" s="166" t="s">
        <v>559</v>
      </c>
      <c r="BA27" s="166" t="s">
        <v>559</v>
      </c>
      <c r="BB27" s="163">
        <f t="shared" si="8"/>
        <v>18</v>
      </c>
      <c r="BC27" s="164">
        <f t="shared" si="9"/>
        <v>1</v>
      </c>
      <c r="BD27" s="166">
        <f t="shared" si="10"/>
        <v>0</v>
      </c>
      <c r="BE27" s="164">
        <f t="shared" si="11"/>
        <v>0</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t="s">
        <v>559</v>
      </c>
      <c r="E28" s="162" t="s">
        <v>559</v>
      </c>
      <c r="F28" s="162" t="s">
        <v>559</v>
      </c>
      <c r="G28" s="162" t="s">
        <v>559</v>
      </c>
      <c r="H28" s="162"/>
      <c r="I28" s="163"/>
      <c r="J28" s="163"/>
      <c r="K28" s="163"/>
      <c r="L28" s="163"/>
      <c r="M28" s="163"/>
      <c r="N28" s="163"/>
      <c r="O28" s="163"/>
      <c r="P28" s="163"/>
      <c r="Q28" s="163"/>
      <c r="R28" s="163"/>
      <c r="S28" s="163"/>
      <c r="T28" s="163"/>
      <c r="U28" s="163"/>
      <c r="V28" s="163"/>
      <c r="W28" s="163"/>
      <c r="X28" s="163"/>
      <c r="Y28" s="162">
        <f t="shared" si="1"/>
        <v>4</v>
      </c>
      <c r="Z28" s="164">
        <f t="shared" si="2"/>
        <v>1</v>
      </c>
      <c r="AA28" s="165">
        <f t="shared" si="3"/>
        <v>0</v>
      </c>
      <c r="AB28" s="164">
        <f t="shared" si="4"/>
        <v>0</v>
      </c>
      <c r="AC28" s="166">
        <f t="shared" si="5"/>
        <v>0</v>
      </c>
      <c r="AD28" s="164">
        <f t="shared" si="6"/>
        <v>0</v>
      </c>
      <c r="AE28" s="160">
        <v>22.0</v>
      </c>
      <c r="AF28" s="161" t="str">
        <f t="shared" si="7"/>
        <v>Yadiel  Jiménez Betances</v>
      </c>
      <c r="AG28" s="276" t="s">
        <v>559</v>
      </c>
      <c r="AH28" s="276" t="s">
        <v>559</v>
      </c>
      <c r="AI28" s="276" t="s">
        <v>559</v>
      </c>
      <c r="AJ28" s="276" t="s">
        <v>559</v>
      </c>
      <c r="AK28" s="276" t="s">
        <v>559</v>
      </c>
      <c r="AL28" s="276" t="s">
        <v>559</v>
      </c>
      <c r="AM28" s="276" t="s">
        <v>559</v>
      </c>
      <c r="AN28" s="162" t="s">
        <v>559</v>
      </c>
      <c r="AO28" s="162" t="s">
        <v>559</v>
      </c>
      <c r="AP28" s="275"/>
      <c r="AQ28" s="162" t="s">
        <v>578</v>
      </c>
      <c r="AR28" s="166" t="s">
        <v>559</v>
      </c>
      <c r="AS28" s="166" t="s">
        <v>559</v>
      </c>
      <c r="AT28" s="275"/>
      <c r="AU28" s="162" t="s">
        <v>579</v>
      </c>
      <c r="AV28" s="166" t="s">
        <v>559</v>
      </c>
      <c r="AW28" s="166" t="s">
        <v>559</v>
      </c>
      <c r="AX28" s="166" t="s">
        <v>559</v>
      </c>
      <c r="AY28" s="275"/>
      <c r="AZ28" s="166" t="s">
        <v>559</v>
      </c>
      <c r="BA28" s="166" t="s">
        <v>559</v>
      </c>
      <c r="BB28" s="163">
        <f t="shared" si="8"/>
        <v>17</v>
      </c>
      <c r="BC28" s="164">
        <f t="shared" si="9"/>
        <v>0.9444444444</v>
      </c>
      <c r="BD28" s="166">
        <f t="shared" si="10"/>
        <v>1</v>
      </c>
      <c r="BE28" s="164">
        <f t="shared" si="11"/>
        <v>0.05555555556</v>
      </c>
      <c r="BF28" s="166">
        <f t="shared" si="12"/>
        <v>1</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t="s">
        <v>559</v>
      </c>
      <c r="E29" s="162" t="s">
        <v>559</v>
      </c>
      <c r="F29" s="162" t="s">
        <v>559</v>
      </c>
      <c r="G29" s="162" t="s">
        <v>559</v>
      </c>
      <c r="H29" s="162"/>
      <c r="I29" s="163"/>
      <c r="J29" s="163"/>
      <c r="K29" s="163"/>
      <c r="L29" s="163"/>
      <c r="M29" s="163"/>
      <c r="N29" s="163"/>
      <c r="O29" s="163"/>
      <c r="P29" s="163"/>
      <c r="Q29" s="163"/>
      <c r="R29" s="163"/>
      <c r="S29" s="163"/>
      <c r="T29" s="163"/>
      <c r="U29" s="163"/>
      <c r="V29" s="163"/>
      <c r="W29" s="163"/>
      <c r="X29" s="163"/>
      <c r="Y29" s="162">
        <f t="shared" si="1"/>
        <v>4</v>
      </c>
      <c r="Z29" s="164">
        <f t="shared" si="2"/>
        <v>1</v>
      </c>
      <c r="AA29" s="165">
        <f t="shared" si="3"/>
        <v>0</v>
      </c>
      <c r="AB29" s="164">
        <f t="shared" si="4"/>
        <v>0</v>
      </c>
      <c r="AC29" s="166">
        <f t="shared" si="5"/>
        <v>0</v>
      </c>
      <c r="AD29" s="164">
        <f t="shared" si="6"/>
        <v>0</v>
      </c>
      <c r="AE29" s="160">
        <v>23.0</v>
      </c>
      <c r="AF29" s="161" t="str">
        <f t="shared" si="7"/>
        <v>Yamel  Mella Aquino</v>
      </c>
      <c r="AG29" s="274" t="s">
        <v>559</v>
      </c>
      <c r="AH29" s="274" t="s">
        <v>559</v>
      </c>
      <c r="AI29" s="274" t="s">
        <v>559</v>
      </c>
      <c r="AJ29" s="274" t="s">
        <v>559</v>
      </c>
      <c r="AK29" s="274" t="s">
        <v>559</v>
      </c>
      <c r="AL29" s="274" t="s">
        <v>559</v>
      </c>
      <c r="AM29" s="274" t="s">
        <v>559</v>
      </c>
      <c r="AN29" s="162" t="s">
        <v>559</v>
      </c>
      <c r="AO29" s="162" t="s">
        <v>559</v>
      </c>
      <c r="AP29" s="275"/>
      <c r="AQ29" s="162" t="s">
        <v>559</v>
      </c>
      <c r="AR29" s="166" t="s">
        <v>559</v>
      </c>
      <c r="AS29" s="166" t="s">
        <v>559</v>
      </c>
      <c r="AT29" s="275"/>
      <c r="AU29" s="162" t="s">
        <v>559</v>
      </c>
      <c r="AV29" s="166" t="s">
        <v>559</v>
      </c>
      <c r="AW29" s="166" t="s">
        <v>559</v>
      </c>
      <c r="AX29" s="166" t="s">
        <v>559</v>
      </c>
      <c r="AY29" s="275"/>
      <c r="AZ29" s="166" t="s">
        <v>559</v>
      </c>
      <c r="BA29" s="166" t="s">
        <v>559</v>
      </c>
      <c r="BB29" s="163">
        <f t="shared" si="8"/>
        <v>18</v>
      </c>
      <c r="BC29" s="164">
        <f t="shared" si="9"/>
        <v>1</v>
      </c>
      <c r="BD29" s="166">
        <f t="shared" si="10"/>
        <v>0</v>
      </c>
      <c r="BE29" s="164">
        <f t="shared" si="11"/>
        <v>0</v>
      </c>
      <c r="BF29" s="166">
        <f t="shared" si="12"/>
        <v>0</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t="s">
        <v>559</v>
      </c>
      <c r="E30" s="162" t="s">
        <v>559</v>
      </c>
      <c r="F30" s="162" t="s">
        <v>559</v>
      </c>
      <c r="G30" s="162" t="s">
        <v>559</v>
      </c>
      <c r="H30" s="162"/>
      <c r="I30" s="163"/>
      <c r="J30" s="163"/>
      <c r="K30" s="163"/>
      <c r="L30" s="163"/>
      <c r="M30" s="163"/>
      <c r="N30" s="163"/>
      <c r="O30" s="163"/>
      <c r="P30" s="163"/>
      <c r="Q30" s="163"/>
      <c r="R30" s="163"/>
      <c r="S30" s="163"/>
      <c r="T30" s="163"/>
      <c r="U30" s="163"/>
      <c r="V30" s="163"/>
      <c r="W30" s="163"/>
      <c r="X30" s="163"/>
      <c r="Y30" s="162">
        <f t="shared" si="1"/>
        <v>4</v>
      </c>
      <c r="Z30" s="164">
        <f t="shared" si="2"/>
        <v>1</v>
      </c>
      <c r="AA30" s="165">
        <f t="shared" si="3"/>
        <v>0</v>
      </c>
      <c r="AB30" s="164">
        <f t="shared" si="4"/>
        <v>0</v>
      </c>
      <c r="AC30" s="166">
        <f t="shared" si="5"/>
        <v>0</v>
      </c>
      <c r="AD30" s="164">
        <f t="shared" si="6"/>
        <v>0</v>
      </c>
      <c r="AE30" s="160">
        <v>24.0</v>
      </c>
      <c r="AF30" s="161" t="str">
        <f t="shared" si="7"/>
        <v>Sariely Del Carmen Mena Chávez</v>
      </c>
      <c r="AG30" s="276" t="s">
        <v>559</v>
      </c>
      <c r="AH30" s="276" t="s">
        <v>579</v>
      </c>
      <c r="AI30" s="276" t="s">
        <v>559</v>
      </c>
      <c r="AJ30" s="276" t="s">
        <v>579</v>
      </c>
      <c r="AK30" s="276" t="s">
        <v>559</v>
      </c>
      <c r="AL30" s="276" t="s">
        <v>559</v>
      </c>
      <c r="AM30" s="276" t="s">
        <v>559</v>
      </c>
      <c r="AN30" s="162" t="s">
        <v>559</v>
      </c>
      <c r="AO30" s="162" t="s">
        <v>559</v>
      </c>
      <c r="AP30" s="275"/>
      <c r="AQ30" s="162" t="s">
        <v>559</v>
      </c>
      <c r="AR30" s="166" t="s">
        <v>559</v>
      </c>
      <c r="AS30" s="166" t="s">
        <v>559</v>
      </c>
      <c r="AT30" s="275"/>
      <c r="AU30" s="162" t="s">
        <v>559</v>
      </c>
      <c r="AV30" s="162" t="s">
        <v>559</v>
      </c>
      <c r="AW30" s="166" t="s">
        <v>559</v>
      </c>
      <c r="AX30" s="166" t="s">
        <v>559</v>
      </c>
      <c r="AY30" s="275"/>
      <c r="AZ30" s="166" t="s">
        <v>578</v>
      </c>
      <c r="BA30" s="166" t="s">
        <v>559</v>
      </c>
      <c r="BB30" s="163">
        <f t="shared" si="8"/>
        <v>16</v>
      </c>
      <c r="BC30" s="164">
        <f t="shared" si="9"/>
        <v>0.8888888889</v>
      </c>
      <c r="BD30" s="166">
        <f t="shared" si="10"/>
        <v>2</v>
      </c>
      <c r="BE30" s="164">
        <f t="shared" si="11"/>
        <v>0.1111111111</v>
      </c>
      <c r="BF30" s="166">
        <f t="shared" si="12"/>
        <v>1</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t="s">
        <v>559</v>
      </c>
      <c r="E31" s="162" t="s">
        <v>559</v>
      </c>
      <c r="F31" s="162" t="s">
        <v>559</v>
      </c>
      <c r="G31" s="162" t="s">
        <v>559</v>
      </c>
      <c r="H31" s="162"/>
      <c r="I31" s="163"/>
      <c r="J31" s="163"/>
      <c r="K31" s="163"/>
      <c r="L31" s="163"/>
      <c r="M31" s="163"/>
      <c r="N31" s="163"/>
      <c r="O31" s="163"/>
      <c r="P31" s="163"/>
      <c r="Q31" s="163"/>
      <c r="R31" s="163"/>
      <c r="S31" s="163"/>
      <c r="T31" s="163"/>
      <c r="U31" s="163"/>
      <c r="V31" s="163"/>
      <c r="W31" s="163"/>
      <c r="X31" s="163"/>
      <c r="Y31" s="162">
        <f t="shared" si="1"/>
        <v>4</v>
      </c>
      <c r="Z31" s="164">
        <f t="shared" si="2"/>
        <v>1</v>
      </c>
      <c r="AA31" s="165">
        <f t="shared" si="3"/>
        <v>0</v>
      </c>
      <c r="AB31" s="164">
        <f t="shared" si="4"/>
        <v>0</v>
      </c>
      <c r="AC31" s="166">
        <f t="shared" si="5"/>
        <v>0</v>
      </c>
      <c r="AD31" s="164">
        <f t="shared" si="6"/>
        <v>0</v>
      </c>
      <c r="AE31" s="160">
        <v>25.0</v>
      </c>
      <c r="AF31" s="161" t="str">
        <f t="shared" si="7"/>
        <v>David Carmelo Navas Fernández</v>
      </c>
      <c r="AG31" s="274" t="s">
        <v>559</v>
      </c>
      <c r="AH31" s="274" t="s">
        <v>559</v>
      </c>
      <c r="AI31" s="274" t="s">
        <v>559</v>
      </c>
      <c r="AJ31" s="274" t="s">
        <v>559</v>
      </c>
      <c r="AK31" s="274" t="s">
        <v>559</v>
      </c>
      <c r="AL31" s="274" t="s">
        <v>559</v>
      </c>
      <c r="AM31" s="274" t="s">
        <v>579</v>
      </c>
      <c r="AN31" s="162" t="s">
        <v>559</v>
      </c>
      <c r="AO31" s="162" t="s">
        <v>559</v>
      </c>
      <c r="AP31" s="275"/>
      <c r="AQ31" s="162" t="s">
        <v>559</v>
      </c>
      <c r="AR31" s="166" t="s">
        <v>559</v>
      </c>
      <c r="AS31" s="166" t="s">
        <v>559</v>
      </c>
      <c r="AT31" s="275"/>
      <c r="AU31" s="162" t="s">
        <v>559</v>
      </c>
      <c r="AV31" s="166" t="s">
        <v>559</v>
      </c>
      <c r="AW31" s="166" t="s">
        <v>559</v>
      </c>
      <c r="AX31" s="166" t="s">
        <v>559</v>
      </c>
      <c r="AY31" s="275"/>
      <c r="AZ31" s="166" t="s">
        <v>559</v>
      </c>
      <c r="BA31" s="166" t="s">
        <v>559</v>
      </c>
      <c r="BB31" s="163">
        <f t="shared" si="8"/>
        <v>17</v>
      </c>
      <c r="BC31" s="164">
        <f t="shared" si="9"/>
        <v>0.9444444444</v>
      </c>
      <c r="BD31" s="166">
        <f t="shared" si="10"/>
        <v>1</v>
      </c>
      <c r="BE31" s="164">
        <f t="shared" si="11"/>
        <v>0.05555555556</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t="s">
        <v>559</v>
      </c>
      <c r="E32" s="162" t="s">
        <v>559</v>
      </c>
      <c r="F32" s="162" t="s">
        <v>559</v>
      </c>
      <c r="G32" s="162" t="s">
        <v>559</v>
      </c>
      <c r="H32" s="162"/>
      <c r="I32" s="163"/>
      <c r="J32" s="163"/>
      <c r="K32" s="163"/>
      <c r="L32" s="163"/>
      <c r="M32" s="163"/>
      <c r="N32" s="163"/>
      <c r="O32" s="163"/>
      <c r="P32" s="163"/>
      <c r="Q32" s="163"/>
      <c r="R32" s="163"/>
      <c r="S32" s="163"/>
      <c r="T32" s="163"/>
      <c r="U32" s="163"/>
      <c r="V32" s="163"/>
      <c r="W32" s="163"/>
      <c r="X32" s="163"/>
      <c r="Y32" s="162">
        <f t="shared" si="1"/>
        <v>4</v>
      </c>
      <c r="Z32" s="164">
        <f t="shared" si="2"/>
        <v>1</v>
      </c>
      <c r="AA32" s="165">
        <f t="shared" si="3"/>
        <v>0</v>
      </c>
      <c r="AB32" s="164">
        <f t="shared" si="4"/>
        <v>0</v>
      </c>
      <c r="AC32" s="166">
        <f t="shared" si="5"/>
        <v>0</v>
      </c>
      <c r="AD32" s="164">
        <f t="shared" si="6"/>
        <v>0</v>
      </c>
      <c r="AE32" s="160">
        <v>26.0</v>
      </c>
      <c r="AF32" s="161" t="str">
        <f t="shared" si="7"/>
        <v>Andriw Jelier Ortiz Rodríguez</v>
      </c>
      <c r="AG32" s="276" t="s">
        <v>559</v>
      </c>
      <c r="AH32" s="276" t="s">
        <v>559</v>
      </c>
      <c r="AI32" s="276" t="s">
        <v>559</v>
      </c>
      <c r="AJ32" s="276" t="s">
        <v>559</v>
      </c>
      <c r="AK32" s="276" t="s">
        <v>559</v>
      </c>
      <c r="AL32" s="276" t="s">
        <v>559</v>
      </c>
      <c r="AM32" s="276" t="s">
        <v>559</v>
      </c>
      <c r="AN32" s="162" t="s">
        <v>559</v>
      </c>
      <c r="AO32" s="162" t="s">
        <v>559</v>
      </c>
      <c r="AP32" s="275"/>
      <c r="AQ32" s="162" t="s">
        <v>559</v>
      </c>
      <c r="AR32" s="166" t="s">
        <v>559</v>
      </c>
      <c r="AS32" s="166" t="s">
        <v>559</v>
      </c>
      <c r="AT32" s="275"/>
      <c r="AU32" s="162" t="s">
        <v>559</v>
      </c>
      <c r="AV32" s="166" t="s">
        <v>559</v>
      </c>
      <c r="AW32" s="166" t="s">
        <v>559</v>
      </c>
      <c r="AX32" s="166" t="s">
        <v>559</v>
      </c>
      <c r="AY32" s="275"/>
      <c r="AZ32" s="166" t="s">
        <v>559</v>
      </c>
      <c r="BA32" s="166" t="s">
        <v>559</v>
      </c>
      <c r="BB32" s="163">
        <f t="shared" si="8"/>
        <v>18</v>
      </c>
      <c r="BC32" s="164">
        <f t="shared" si="9"/>
        <v>1</v>
      </c>
      <c r="BD32" s="166">
        <f t="shared" si="10"/>
        <v>0</v>
      </c>
      <c r="BE32" s="164">
        <f t="shared" si="11"/>
        <v>0</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t="s">
        <v>559</v>
      </c>
      <c r="E33" s="162" t="s">
        <v>559</v>
      </c>
      <c r="F33" s="162" t="s">
        <v>559</v>
      </c>
      <c r="G33" s="162" t="s">
        <v>559</v>
      </c>
      <c r="H33" s="162"/>
      <c r="I33" s="163"/>
      <c r="J33" s="163"/>
      <c r="K33" s="163"/>
      <c r="L33" s="163"/>
      <c r="M33" s="163"/>
      <c r="N33" s="163"/>
      <c r="O33" s="163"/>
      <c r="P33" s="163"/>
      <c r="Q33" s="163"/>
      <c r="R33" s="163"/>
      <c r="S33" s="163"/>
      <c r="T33" s="163"/>
      <c r="U33" s="163"/>
      <c r="V33" s="163"/>
      <c r="W33" s="163"/>
      <c r="X33" s="163"/>
      <c r="Y33" s="162">
        <f t="shared" si="1"/>
        <v>4</v>
      </c>
      <c r="Z33" s="164">
        <f t="shared" si="2"/>
        <v>1</v>
      </c>
      <c r="AA33" s="165">
        <f t="shared" si="3"/>
        <v>0</v>
      </c>
      <c r="AB33" s="164">
        <f t="shared" si="4"/>
        <v>0</v>
      </c>
      <c r="AC33" s="166">
        <f t="shared" si="5"/>
        <v>0</v>
      </c>
      <c r="AD33" s="164">
        <f t="shared" si="6"/>
        <v>0</v>
      </c>
      <c r="AE33" s="160">
        <v>27.0</v>
      </c>
      <c r="AF33" s="161" t="str">
        <f t="shared" si="7"/>
        <v>Dashley Nicole Peña García</v>
      </c>
      <c r="AG33" s="274" t="s">
        <v>559</v>
      </c>
      <c r="AH33" s="274" t="s">
        <v>559</v>
      </c>
      <c r="AI33" s="274" t="s">
        <v>559</v>
      </c>
      <c r="AJ33" s="274" t="s">
        <v>559</v>
      </c>
      <c r="AK33" s="274" t="s">
        <v>559</v>
      </c>
      <c r="AL33" s="274" t="s">
        <v>559</v>
      </c>
      <c r="AM33" s="274" t="s">
        <v>559</v>
      </c>
      <c r="AN33" s="162" t="s">
        <v>559</v>
      </c>
      <c r="AO33" s="162" t="s">
        <v>559</v>
      </c>
      <c r="AP33" s="275"/>
      <c r="AQ33" s="162" t="s">
        <v>559</v>
      </c>
      <c r="AR33" s="166" t="s">
        <v>559</v>
      </c>
      <c r="AS33" s="166" t="s">
        <v>559</v>
      </c>
      <c r="AT33" s="275"/>
      <c r="AU33" s="162" t="s">
        <v>559</v>
      </c>
      <c r="AV33" s="166" t="s">
        <v>559</v>
      </c>
      <c r="AW33" s="166" t="s">
        <v>559</v>
      </c>
      <c r="AX33" s="166" t="s">
        <v>559</v>
      </c>
      <c r="AY33" s="275"/>
      <c r="AZ33" s="166" t="s">
        <v>559</v>
      </c>
      <c r="BA33" s="166" t="s">
        <v>559</v>
      </c>
      <c r="BB33" s="163">
        <f t="shared" si="8"/>
        <v>18</v>
      </c>
      <c r="BC33" s="164">
        <f t="shared" si="9"/>
        <v>1</v>
      </c>
      <c r="BD33" s="166">
        <f t="shared" si="10"/>
        <v>0</v>
      </c>
      <c r="BE33" s="164">
        <f t="shared" si="11"/>
        <v>0</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t="s">
        <v>559</v>
      </c>
      <c r="E34" s="162" t="s">
        <v>559</v>
      </c>
      <c r="F34" s="162" t="s">
        <v>559</v>
      </c>
      <c r="G34" s="162" t="s">
        <v>559</v>
      </c>
      <c r="H34" s="162"/>
      <c r="I34" s="163"/>
      <c r="J34" s="163"/>
      <c r="K34" s="163"/>
      <c r="L34" s="163"/>
      <c r="M34" s="163"/>
      <c r="N34" s="163"/>
      <c r="O34" s="163"/>
      <c r="P34" s="163"/>
      <c r="Q34" s="163"/>
      <c r="R34" s="163"/>
      <c r="S34" s="163"/>
      <c r="T34" s="163"/>
      <c r="U34" s="163"/>
      <c r="V34" s="163"/>
      <c r="W34" s="163"/>
      <c r="X34" s="163"/>
      <c r="Y34" s="162">
        <f t="shared" si="1"/>
        <v>4</v>
      </c>
      <c r="Z34" s="164">
        <f t="shared" si="2"/>
        <v>1</v>
      </c>
      <c r="AA34" s="165">
        <f t="shared" si="3"/>
        <v>0</v>
      </c>
      <c r="AB34" s="164">
        <f t="shared" si="4"/>
        <v>0</v>
      </c>
      <c r="AC34" s="166">
        <f t="shared" si="5"/>
        <v>0</v>
      </c>
      <c r="AD34" s="164">
        <f t="shared" si="6"/>
        <v>0</v>
      </c>
      <c r="AE34" s="160">
        <v>28.0</v>
      </c>
      <c r="AF34" s="161" t="str">
        <f t="shared" si="7"/>
        <v>Yesly  Peña Muñoz</v>
      </c>
      <c r="AG34" s="276" t="s">
        <v>559</v>
      </c>
      <c r="AH34" s="276" t="s">
        <v>559</v>
      </c>
      <c r="AI34" s="276" t="s">
        <v>559</v>
      </c>
      <c r="AJ34" s="276" t="s">
        <v>559</v>
      </c>
      <c r="AK34" s="276" t="s">
        <v>559</v>
      </c>
      <c r="AL34" s="276" t="s">
        <v>580</v>
      </c>
      <c r="AM34" s="276" t="s">
        <v>559</v>
      </c>
      <c r="AN34" s="162" t="s">
        <v>559</v>
      </c>
      <c r="AO34" s="162" t="s">
        <v>559</v>
      </c>
      <c r="AP34" s="275"/>
      <c r="AQ34" s="162" t="s">
        <v>559</v>
      </c>
      <c r="AR34" s="166" t="s">
        <v>559</v>
      </c>
      <c r="AS34" s="166" t="s">
        <v>559</v>
      </c>
      <c r="AT34" s="275"/>
      <c r="AU34" s="162" t="s">
        <v>559</v>
      </c>
      <c r="AV34" s="166" t="s">
        <v>559</v>
      </c>
      <c r="AW34" s="166" t="s">
        <v>559</v>
      </c>
      <c r="AX34" s="166" t="s">
        <v>559</v>
      </c>
      <c r="AY34" s="275"/>
      <c r="AZ34" s="166" t="s">
        <v>559</v>
      </c>
      <c r="BA34" s="166" t="s">
        <v>559</v>
      </c>
      <c r="BB34" s="163">
        <f t="shared" si="8"/>
        <v>18</v>
      </c>
      <c r="BC34" s="164">
        <f t="shared" si="9"/>
        <v>1</v>
      </c>
      <c r="BD34" s="166">
        <f t="shared" si="10"/>
        <v>0</v>
      </c>
      <c r="BE34" s="164">
        <f t="shared" si="11"/>
        <v>0</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t="s">
        <v>559</v>
      </c>
      <c r="E35" s="162" t="s">
        <v>559</v>
      </c>
      <c r="F35" s="162" t="s">
        <v>559</v>
      </c>
      <c r="G35" s="162" t="s">
        <v>559</v>
      </c>
      <c r="H35" s="162"/>
      <c r="I35" s="163"/>
      <c r="J35" s="163"/>
      <c r="K35" s="163"/>
      <c r="L35" s="163"/>
      <c r="M35" s="163"/>
      <c r="N35" s="163"/>
      <c r="O35" s="163"/>
      <c r="P35" s="163"/>
      <c r="Q35" s="163"/>
      <c r="R35" s="163"/>
      <c r="S35" s="163"/>
      <c r="T35" s="163"/>
      <c r="U35" s="163"/>
      <c r="V35" s="163"/>
      <c r="W35" s="163"/>
      <c r="X35" s="163"/>
      <c r="Y35" s="162">
        <f t="shared" si="1"/>
        <v>4</v>
      </c>
      <c r="Z35" s="164">
        <f t="shared" si="2"/>
        <v>1</v>
      </c>
      <c r="AA35" s="165">
        <f t="shared" si="3"/>
        <v>0</v>
      </c>
      <c r="AB35" s="164">
        <f t="shared" si="4"/>
        <v>0</v>
      </c>
      <c r="AC35" s="166">
        <f t="shared" si="5"/>
        <v>0</v>
      </c>
      <c r="AD35" s="164">
        <f t="shared" si="6"/>
        <v>0</v>
      </c>
      <c r="AE35" s="160">
        <v>29.0</v>
      </c>
      <c r="AF35" s="161" t="str">
        <f t="shared" si="7"/>
        <v>Wilbert  Peña Paulino</v>
      </c>
      <c r="AG35" s="274" t="s">
        <v>559</v>
      </c>
      <c r="AH35" s="274" t="s">
        <v>559</v>
      </c>
      <c r="AI35" s="274" t="s">
        <v>559</v>
      </c>
      <c r="AJ35" s="274" t="s">
        <v>559</v>
      </c>
      <c r="AK35" s="274" t="s">
        <v>559</v>
      </c>
      <c r="AL35" s="274" t="s">
        <v>559</v>
      </c>
      <c r="AM35" s="274" t="s">
        <v>559</v>
      </c>
      <c r="AN35" s="162" t="s">
        <v>559</v>
      </c>
      <c r="AO35" s="162" t="s">
        <v>559</v>
      </c>
      <c r="AP35" s="275"/>
      <c r="AQ35" s="162" t="s">
        <v>559</v>
      </c>
      <c r="AR35" s="166" t="s">
        <v>559</v>
      </c>
      <c r="AS35" s="166" t="s">
        <v>559</v>
      </c>
      <c r="AT35" s="275"/>
      <c r="AU35" s="162" t="s">
        <v>559</v>
      </c>
      <c r="AV35" s="166" t="s">
        <v>559</v>
      </c>
      <c r="AW35" s="166" t="s">
        <v>559</v>
      </c>
      <c r="AX35" s="166" t="s">
        <v>559</v>
      </c>
      <c r="AY35" s="275"/>
      <c r="AZ35" s="166" t="s">
        <v>559</v>
      </c>
      <c r="BA35" s="166" t="s">
        <v>559</v>
      </c>
      <c r="BB35" s="163">
        <f t="shared" si="8"/>
        <v>18</v>
      </c>
      <c r="BC35" s="164">
        <f t="shared" si="9"/>
        <v>1</v>
      </c>
      <c r="BD35" s="166">
        <f t="shared" si="10"/>
        <v>0</v>
      </c>
      <c r="BE35" s="164">
        <f t="shared" si="11"/>
        <v>0</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t="s">
        <v>559</v>
      </c>
      <c r="E36" s="162" t="s">
        <v>559</v>
      </c>
      <c r="F36" s="162" t="s">
        <v>559</v>
      </c>
      <c r="G36" s="162" t="s">
        <v>559</v>
      </c>
      <c r="H36" s="162"/>
      <c r="I36" s="163"/>
      <c r="J36" s="163"/>
      <c r="K36" s="163"/>
      <c r="L36" s="163"/>
      <c r="M36" s="163"/>
      <c r="N36" s="163"/>
      <c r="O36" s="163"/>
      <c r="P36" s="163"/>
      <c r="Q36" s="163"/>
      <c r="R36" s="163"/>
      <c r="S36" s="163"/>
      <c r="T36" s="163"/>
      <c r="U36" s="163"/>
      <c r="V36" s="163"/>
      <c r="W36" s="163"/>
      <c r="X36" s="163"/>
      <c r="Y36" s="162">
        <f t="shared" si="1"/>
        <v>4</v>
      </c>
      <c r="Z36" s="164">
        <f t="shared" si="2"/>
        <v>1</v>
      </c>
      <c r="AA36" s="165">
        <f t="shared" si="3"/>
        <v>0</v>
      </c>
      <c r="AB36" s="164">
        <f t="shared" si="4"/>
        <v>0</v>
      </c>
      <c r="AC36" s="166">
        <f t="shared" si="5"/>
        <v>0</v>
      </c>
      <c r="AD36" s="164">
        <f t="shared" si="6"/>
        <v>0</v>
      </c>
      <c r="AE36" s="160">
        <v>30.0</v>
      </c>
      <c r="AF36" s="161" t="str">
        <f t="shared" si="7"/>
        <v>Yonayry  Peña Santos</v>
      </c>
      <c r="AG36" s="276" t="s">
        <v>559</v>
      </c>
      <c r="AH36" s="276" t="s">
        <v>559</v>
      </c>
      <c r="AI36" s="276" t="s">
        <v>559</v>
      </c>
      <c r="AJ36" s="276" t="s">
        <v>559</v>
      </c>
      <c r="AK36" s="276" t="s">
        <v>559</v>
      </c>
      <c r="AL36" s="276" t="s">
        <v>579</v>
      </c>
      <c r="AM36" s="276" t="s">
        <v>559</v>
      </c>
      <c r="AN36" s="162" t="s">
        <v>559</v>
      </c>
      <c r="AO36" s="162" t="s">
        <v>559</v>
      </c>
      <c r="AP36" s="275"/>
      <c r="AQ36" s="162" t="s">
        <v>579</v>
      </c>
      <c r="AR36" s="166" t="s">
        <v>559</v>
      </c>
      <c r="AS36" s="166" t="s">
        <v>579</v>
      </c>
      <c r="AT36" s="275"/>
      <c r="AU36" s="162" t="s">
        <v>559</v>
      </c>
      <c r="AV36" s="166" t="s">
        <v>559</v>
      </c>
      <c r="AW36" s="166" t="s">
        <v>559</v>
      </c>
      <c r="AX36" s="166" t="s">
        <v>559</v>
      </c>
      <c r="AY36" s="275"/>
      <c r="AZ36" s="166" t="s">
        <v>579</v>
      </c>
      <c r="BA36" s="166" t="s">
        <v>559</v>
      </c>
      <c r="BB36" s="163">
        <f t="shared" si="8"/>
        <v>14</v>
      </c>
      <c r="BC36" s="164">
        <f t="shared" si="9"/>
        <v>0.7777777778</v>
      </c>
      <c r="BD36" s="166">
        <f t="shared" si="10"/>
        <v>4</v>
      </c>
      <c r="BE36" s="164">
        <f t="shared" si="11"/>
        <v>0.2222222222</v>
      </c>
      <c r="BF36" s="166">
        <f t="shared" si="12"/>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t="s">
        <v>559</v>
      </c>
      <c r="E37" s="162" t="s">
        <v>559</v>
      </c>
      <c r="F37" s="162" t="s">
        <v>559</v>
      </c>
      <c r="G37" s="162" t="s">
        <v>559</v>
      </c>
      <c r="H37" s="162"/>
      <c r="I37" s="163"/>
      <c r="J37" s="163"/>
      <c r="K37" s="163"/>
      <c r="L37" s="163"/>
      <c r="M37" s="163"/>
      <c r="N37" s="163"/>
      <c r="O37" s="163"/>
      <c r="P37" s="163"/>
      <c r="Q37" s="163"/>
      <c r="R37" s="163"/>
      <c r="S37" s="163"/>
      <c r="T37" s="163"/>
      <c r="U37" s="163"/>
      <c r="V37" s="163"/>
      <c r="W37" s="163"/>
      <c r="X37" s="163"/>
      <c r="Y37" s="162">
        <f t="shared" si="1"/>
        <v>4</v>
      </c>
      <c r="Z37" s="164">
        <f t="shared" si="2"/>
        <v>1</v>
      </c>
      <c r="AA37" s="165">
        <f t="shared" si="3"/>
        <v>0</v>
      </c>
      <c r="AB37" s="164">
        <f t="shared" si="4"/>
        <v>0</v>
      </c>
      <c r="AC37" s="166">
        <f t="shared" si="5"/>
        <v>0</v>
      </c>
      <c r="AD37" s="164">
        <f t="shared" si="6"/>
        <v>0</v>
      </c>
      <c r="AE37" s="160">
        <v>31.0</v>
      </c>
      <c r="AF37" s="161" t="str">
        <f t="shared" si="7"/>
        <v>Rossier Analiz Pérez Rodríguez</v>
      </c>
      <c r="AG37" s="274" t="s">
        <v>559</v>
      </c>
      <c r="AH37" s="274" t="s">
        <v>559</v>
      </c>
      <c r="AI37" s="274" t="s">
        <v>559</v>
      </c>
      <c r="AJ37" s="274" t="s">
        <v>559</v>
      </c>
      <c r="AK37" s="274" t="s">
        <v>559</v>
      </c>
      <c r="AL37" s="274" t="s">
        <v>559</v>
      </c>
      <c r="AM37" s="274" t="s">
        <v>559</v>
      </c>
      <c r="AN37" s="162" t="s">
        <v>559</v>
      </c>
      <c r="AO37" s="162" t="s">
        <v>559</v>
      </c>
      <c r="AP37" s="275"/>
      <c r="AQ37" s="162" t="s">
        <v>559</v>
      </c>
      <c r="AR37" s="166" t="s">
        <v>559</v>
      </c>
      <c r="AS37" s="166" t="s">
        <v>579</v>
      </c>
      <c r="AT37" s="275"/>
      <c r="AU37" s="162" t="s">
        <v>559</v>
      </c>
      <c r="AV37" s="166" t="s">
        <v>559</v>
      </c>
      <c r="AW37" s="166" t="s">
        <v>559</v>
      </c>
      <c r="AX37" s="166" t="s">
        <v>559</v>
      </c>
      <c r="AY37" s="275"/>
      <c r="AZ37" s="166" t="s">
        <v>559</v>
      </c>
      <c r="BA37" s="166" t="s">
        <v>559</v>
      </c>
      <c r="BB37" s="163">
        <f t="shared" si="8"/>
        <v>17</v>
      </c>
      <c r="BC37" s="164">
        <f t="shared" si="9"/>
        <v>0.9444444444</v>
      </c>
      <c r="BD37" s="166">
        <f t="shared" si="10"/>
        <v>1</v>
      </c>
      <c r="BE37" s="164">
        <f t="shared" si="11"/>
        <v>0.05555555556</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t="s">
        <v>559</v>
      </c>
      <c r="E38" s="162" t="s">
        <v>559</v>
      </c>
      <c r="F38" s="162" t="s">
        <v>559</v>
      </c>
      <c r="G38" s="162" t="s">
        <v>559</v>
      </c>
      <c r="H38" s="162"/>
      <c r="I38" s="163"/>
      <c r="J38" s="163"/>
      <c r="K38" s="163"/>
      <c r="L38" s="163"/>
      <c r="M38" s="163"/>
      <c r="N38" s="163"/>
      <c r="O38" s="163"/>
      <c r="P38" s="163"/>
      <c r="Q38" s="163"/>
      <c r="R38" s="163"/>
      <c r="S38" s="163"/>
      <c r="T38" s="163"/>
      <c r="U38" s="163"/>
      <c r="V38" s="163"/>
      <c r="W38" s="163"/>
      <c r="X38" s="163"/>
      <c r="Y38" s="162">
        <f t="shared" si="1"/>
        <v>4</v>
      </c>
      <c r="Z38" s="164">
        <f t="shared" si="2"/>
        <v>1</v>
      </c>
      <c r="AA38" s="165">
        <f t="shared" si="3"/>
        <v>0</v>
      </c>
      <c r="AB38" s="164">
        <f t="shared" si="4"/>
        <v>0</v>
      </c>
      <c r="AC38" s="166">
        <f t="shared" si="5"/>
        <v>0</v>
      </c>
      <c r="AD38" s="164">
        <f t="shared" si="6"/>
        <v>0</v>
      </c>
      <c r="AE38" s="160">
        <v>32.0</v>
      </c>
      <c r="AF38" s="161" t="str">
        <f t="shared" si="7"/>
        <v>Joseph Francisco Ramírez Espinosa</v>
      </c>
      <c r="AG38" s="276" t="s">
        <v>559</v>
      </c>
      <c r="AH38" s="276" t="s">
        <v>559</v>
      </c>
      <c r="AI38" s="276" t="s">
        <v>559</v>
      </c>
      <c r="AJ38" s="276" t="s">
        <v>559</v>
      </c>
      <c r="AK38" s="276" t="s">
        <v>559</v>
      </c>
      <c r="AL38" s="276" t="s">
        <v>559</v>
      </c>
      <c r="AM38" s="276" t="s">
        <v>559</v>
      </c>
      <c r="AN38" s="162" t="s">
        <v>559</v>
      </c>
      <c r="AO38" s="162" t="s">
        <v>559</v>
      </c>
      <c r="AP38" s="275"/>
      <c r="AQ38" s="162" t="s">
        <v>559</v>
      </c>
      <c r="AR38" s="166" t="s">
        <v>559</v>
      </c>
      <c r="AS38" s="166" t="s">
        <v>559</v>
      </c>
      <c r="AT38" s="275"/>
      <c r="AU38" s="162" t="s">
        <v>559</v>
      </c>
      <c r="AV38" s="166" t="s">
        <v>559</v>
      </c>
      <c r="AW38" s="166" t="s">
        <v>559</v>
      </c>
      <c r="AX38" s="166" t="s">
        <v>559</v>
      </c>
      <c r="AY38" s="275"/>
      <c r="AZ38" s="166" t="s">
        <v>559</v>
      </c>
      <c r="BA38" s="166" t="s">
        <v>559</v>
      </c>
      <c r="BB38" s="163">
        <f t="shared" si="8"/>
        <v>18</v>
      </c>
      <c r="BC38" s="164">
        <f t="shared" si="9"/>
        <v>1</v>
      </c>
      <c r="BD38" s="166">
        <f t="shared" si="10"/>
        <v>0</v>
      </c>
      <c r="BE38" s="164">
        <f t="shared" si="11"/>
        <v>0</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t="s">
        <v>559</v>
      </c>
      <c r="E39" s="162" t="s">
        <v>559</v>
      </c>
      <c r="F39" s="162" t="s">
        <v>559</v>
      </c>
      <c r="G39" s="162" t="s">
        <v>559</v>
      </c>
      <c r="H39" s="162"/>
      <c r="I39" s="163"/>
      <c r="J39" s="163"/>
      <c r="K39" s="163"/>
      <c r="L39" s="163"/>
      <c r="M39" s="163"/>
      <c r="N39" s="163"/>
      <c r="O39" s="163"/>
      <c r="P39" s="163"/>
      <c r="Q39" s="163"/>
      <c r="R39" s="163"/>
      <c r="S39" s="163"/>
      <c r="T39" s="163"/>
      <c r="U39" s="163"/>
      <c r="V39" s="163"/>
      <c r="W39" s="163"/>
      <c r="X39" s="163"/>
      <c r="Y39" s="162">
        <f t="shared" si="1"/>
        <v>4</v>
      </c>
      <c r="Z39" s="164">
        <f t="shared" si="2"/>
        <v>1</v>
      </c>
      <c r="AA39" s="165">
        <f t="shared" si="3"/>
        <v>0</v>
      </c>
      <c r="AB39" s="164">
        <f t="shared" si="4"/>
        <v>0</v>
      </c>
      <c r="AC39" s="166">
        <f t="shared" si="5"/>
        <v>0</v>
      </c>
      <c r="AD39" s="164">
        <f t="shared" si="6"/>
        <v>0</v>
      </c>
      <c r="AE39" s="160">
        <v>33.0</v>
      </c>
      <c r="AF39" s="161" t="str">
        <f t="shared" si="7"/>
        <v>Yariel Alfonso Ramos</v>
      </c>
      <c r="AG39" s="274" t="s">
        <v>580</v>
      </c>
      <c r="AH39" s="274" t="s">
        <v>559</v>
      </c>
      <c r="AI39" s="274" t="s">
        <v>559</v>
      </c>
      <c r="AJ39" s="274" t="s">
        <v>559</v>
      </c>
      <c r="AK39" s="274" t="s">
        <v>579</v>
      </c>
      <c r="AL39" s="274" t="s">
        <v>559</v>
      </c>
      <c r="AM39" s="274" t="s">
        <v>559</v>
      </c>
      <c r="AN39" s="162" t="s">
        <v>559</v>
      </c>
      <c r="AO39" s="162" t="s">
        <v>559</v>
      </c>
      <c r="AP39" s="275"/>
      <c r="AQ39" s="162" t="s">
        <v>559</v>
      </c>
      <c r="AR39" s="166" t="s">
        <v>559</v>
      </c>
      <c r="AS39" s="166" t="s">
        <v>559</v>
      </c>
      <c r="AT39" s="275"/>
      <c r="AU39" s="162" t="s">
        <v>559</v>
      </c>
      <c r="AV39" s="166" t="s">
        <v>559</v>
      </c>
      <c r="AW39" s="166" t="s">
        <v>559</v>
      </c>
      <c r="AX39" s="166" t="s">
        <v>579</v>
      </c>
      <c r="AY39" s="275"/>
      <c r="AZ39" s="166" t="s">
        <v>559</v>
      </c>
      <c r="BA39" s="166" t="s">
        <v>559</v>
      </c>
      <c r="BB39" s="163">
        <f t="shared" si="8"/>
        <v>16</v>
      </c>
      <c r="BC39" s="164">
        <f t="shared" si="9"/>
        <v>0.8888888889</v>
      </c>
      <c r="BD39" s="166">
        <f t="shared" si="10"/>
        <v>2</v>
      </c>
      <c r="BE39" s="164">
        <f t="shared" si="11"/>
        <v>0.1111111111</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t="s">
        <v>559</v>
      </c>
      <c r="E40" s="162" t="s">
        <v>559</v>
      </c>
      <c r="F40" s="162" t="s">
        <v>559</v>
      </c>
      <c r="G40" s="162" t="s">
        <v>559</v>
      </c>
      <c r="H40" s="162"/>
      <c r="I40" s="163"/>
      <c r="J40" s="163"/>
      <c r="K40" s="163"/>
      <c r="L40" s="163"/>
      <c r="M40" s="163"/>
      <c r="N40" s="163"/>
      <c r="O40" s="163"/>
      <c r="P40" s="163"/>
      <c r="Q40" s="163"/>
      <c r="R40" s="163"/>
      <c r="S40" s="163"/>
      <c r="T40" s="163"/>
      <c r="U40" s="163"/>
      <c r="V40" s="163"/>
      <c r="W40" s="163"/>
      <c r="X40" s="163"/>
      <c r="Y40" s="162">
        <f t="shared" si="1"/>
        <v>4</v>
      </c>
      <c r="Z40" s="164">
        <f t="shared" si="2"/>
        <v>1</v>
      </c>
      <c r="AA40" s="165">
        <f t="shared" si="3"/>
        <v>0</v>
      </c>
      <c r="AB40" s="164">
        <f t="shared" si="4"/>
        <v>0</v>
      </c>
      <c r="AC40" s="166">
        <f t="shared" si="5"/>
        <v>0</v>
      </c>
      <c r="AD40" s="164">
        <f t="shared" si="6"/>
        <v>0</v>
      </c>
      <c r="AE40" s="160">
        <v>34.0</v>
      </c>
      <c r="AF40" s="161" t="str">
        <f t="shared" si="7"/>
        <v>Carlos David Rodríguez Almánzar</v>
      </c>
      <c r="AG40" s="276" t="s">
        <v>559</v>
      </c>
      <c r="AH40" s="276" t="s">
        <v>559</v>
      </c>
      <c r="AI40" s="276" t="s">
        <v>559</v>
      </c>
      <c r="AJ40" s="276" t="s">
        <v>559</v>
      </c>
      <c r="AK40" s="276" t="s">
        <v>559</v>
      </c>
      <c r="AL40" s="276" t="s">
        <v>559</v>
      </c>
      <c r="AM40" s="276" t="s">
        <v>559</v>
      </c>
      <c r="AN40" s="162" t="s">
        <v>559</v>
      </c>
      <c r="AO40" s="162" t="s">
        <v>559</v>
      </c>
      <c r="AP40" s="275"/>
      <c r="AQ40" s="162" t="s">
        <v>559</v>
      </c>
      <c r="AR40" s="166" t="s">
        <v>559</v>
      </c>
      <c r="AS40" s="166" t="s">
        <v>559</v>
      </c>
      <c r="AT40" s="275"/>
      <c r="AU40" s="162" t="s">
        <v>559</v>
      </c>
      <c r="AV40" s="166" t="s">
        <v>559</v>
      </c>
      <c r="AW40" s="166" t="s">
        <v>559</v>
      </c>
      <c r="AX40" s="166" t="s">
        <v>559</v>
      </c>
      <c r="AY40" s="275"/>
      <c r="AZ40" s="166" t="s">
        <v>559</v>
      </c>
      <c r="BA40" s="166" t="s">
        <v>559</v>
      </c>
      <c r="BB40" s="163">
        <f t="shared" si="8"/>
        <v>18</v>
      </c>
      <c r="BC40" s="164">
        <f t="shared" si="9"/>
        <v>1</v>
      </c>
      <c r="BD40" s="166">
        <f t="shared" si="10"/>
        <v>0</v>
      </c>
      <c r="BE40" s="164">
        <f t="shared" si="11"/>
        <v>0</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t="s">
        <v>559</v>
      </c>
      <c r="E41" s="162" t="s">
        <v>559</v>
      </c>
      <c r="F41" s="162" t="s">
        <v>559</v>
      </c>
      <c r="G41" s="162" t="s">
        <v>559</v>
      </c>
      <c r="H41" s="162"/>
      <c r="I41" s="163"/>
      <c r="J41" s="163"/>
      <c r="K41" s="163"/>
      <c r="L41" s="163"/>
      <c r="M41" s="163"/>
      <c r="N41" s="163"/>
      <c r="O41" s="163"/>
      <c r="P41" s="163"/>
      <c r="Q41" s="163"/>
      <c r="R41" s="163"/>
      <c r="S41" s="163"/>
      <c r="T41" s="163"/>
      <c r="U41" s="163"/>
      <c r="V41" s="163"/>
      <c r="W41" s="163"/>
      <c r="X41" s="163"/>
      <c r="Y41" s="162">
        <f t="shared" si="1"/>
        <v>4</v>
      </c>
      <c r="Z41" s="164">
        <f t="shared" si="2"/>
        <v>1</v>
      </c>
      <c r="AA41" s="165">
        <f t="shared" si="3"/>
        <v>0</v>
      </c>
      <c r="AB41" s="164">
        <f t="shared" si="4"/>
        <v>0</v>
      </c>
      <c r="AC41" s="166">
        <f t="shared" si="5"/>
        <v>0</v>
      </c>
      <c r="AD41" s="164">
        <f t="shared" si="6"/>
        <v>0</v>
      </c>
      <c r="AE41" s="160">
        <v>35.0</v>
      </c>
      <c r="AF41" s="161" t="str">
        <f t="shared" si="7"/>
        <v>Darianni  Santos Medina</v>
      </c>
      <c r="AG41" s="274" t="s">
        <v>559</v>
      </c>
      <c r="AH41" s="274" t="s">
        <v>559</v>
      </c>
      <c r="AI41" s="274" t="s">
        <v>559</v>
      </c>
      <c r="AJ41" s="274" t="s">
        <v>559</v>
      </c>
      <c r="AK41" s="274" t="s">
        <v>579</v>
      </c>
      <c r="AL41" s="274" t="s">
        <v>559</v>
      </c>
      <c r="AM41" s="274" t="s">
        <v>559</v>
      </c>
      <c r="AN41" s="162" t="s">
        <v>559</v>
      </c>
      <c r="AO41" s="162" t="s">
        <v>579</v>
      </c>
      <c r="AP41" s="275"/>
      <c r="AQ41" s="162" t="s">
        <v>559</v>
      </c>
      <c r="AR41" s="166" t="s">
        <v>559</v>
      </c>
      <c r="AS41" s="166" t="s">
        <v>559</v>
      </c>
      <c r="AT41" s="275"/>
      <c r="AU41" s="162" t="s">
        <v>559</v>
      </c>
      <c r="AV41" s="166" t="s">
        <v>559</v>
      </c>
      <c r="AW41" s="166" t="s">
        <v>559</v>
      </c>
      <c r="AX41" s="166" t="s">
        <v>559</v>
      </c>
      <c r="AY41" s="275"/>
      <c r="AZ41" s="166" t="s">
        <v>559</v>
      </c>
      <c r="BA41" s="166" t="s">
        <v>559</v>
      </c>
      <c r="BB41" s="163">
        <f t="shared" si="8"/>
        <v>16</v>
      </c>
      <c r="BC41" s="164">
        <f t="shared" si="9"/>
        <v>0.8888888889</v>
      </c>
      <c r="BD41" s="166">
        <f t="shared" si="10"/>
        <v>2</v>
      </c>
      <c r="BE41" s="164">
        <f t="shared" si="11"/>
        <v>0.1111111111</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t="s">
        <v>559</v>
      </c>
      <c r="E42" s="162" t="s">
        <v>559</v>
      </c>
      <c r="F42" s="162" t="s">
        <v>559</v>
      </c>
      <c r="G42" s="162" t="s">
        <v>559</v>
      </c>
      <c r="H42" s="162"/>
      <c r="I42" s="163"/>
      <c r="J42" s="163"/>
      <c r="K42" s="163"/>
      <c r="L42" s="163"/>
      <c r="M42" s="163"/>
      <c r="N42" s="163"/>
      <c r="O42" s="163"/>
      <c r="P42" s="163"/>
      <c r="Q42" s="163"/>
      <c r="R42" s="163"/>
      <c r="S42" s="163"/>
      <c r="T42" s="163"/>
      <c r="U42" s="163"/>
      <c r="V42" s="163"/>
      <c r="W42" s="163"/>
      <c r="X42" s="163"/>
      <c r="Y42" s="162">
        <f t="shared" si="1"/>
        <v>4</v>
      </c>
      <c r="Z42" s="164">
        <f t="shared" si="2"/>
        <v>1</v>
      </c>
      <c r="AA42" s="165">
        <f t="shared" si="3"/>
        <v>0</v>
      </c>
      <c r="AB42" s="164">
        <f t="shared" si="4"/>
        <v>0</v>
      </c>
      <c r="AC42" s="166">
        <f t="shared" si="5"/>
        <v>0</v>
      </c>
      <c r="AD42" s="164">
        <f t="shared" si="6"/>
        <v>0</v>
      </c>
      <c r="AE42" s="160">
        <v>36.0</v>
      </c>
      <c r="AF42" s="161" t="str">
        <f t="shared" si="7"/>
        <v>Rosyeli Carolina Tavarez  Reyes</v>
      </c>
      <c r="AG42" s="276" t="s">
        <v>559</v>
      </c>
      <c r="AH42" s="276" t="s">
        <v>559</v>
      </c>
      <c r="AI42" s="276" t="s">
        <v>559</v>
      </c>
      <c r="AJ42" s="276" t="s">
        <v>559</v>
      </c>
      <c r="AK42" s="276" t="s">
        <v>559</v>
      </c>
      <c r="AL42" s="276" t="s">
        <v>559</v>
      </c>
      <c r="AM42" s="276" t="s">
        <v>559</v>
      </c>
      <c r="AN42" s="162" t="s">
        <v>559</v>
      </c>
      <c r="AO42" s="162" t="s">
        <v>559</v>
      </c>
      <c r="AP42" s="275"/>
      <c r="AQ42" s="162" t="s">
        <v>559</v>
      </c>
      <c r="AR42" s="166" t="s">
        <v>579</v>
      </c>
      <c r="AS42" s="166" t="s">
        <v>559</v>
      </c>
      <c r="AT42" s="275"/>
      <c r="AU42" s="162" t="s">
        <v>559</v>
      </c>
      <c r="AV42" s="166" t="s">
        <v>559</v>
      </c>
      <c r="AW42" s="166" t="s">
        <v>559</v>
      </c>
      <c r="AX42" s="166" t="s">
        <v>559</v>
      </c>
      <c r="AY42" s="275"/>
      <c r="AZ42" s="166" t="s">
        <v>559</v>
      </c>
      <c r="BA42" s="166" t="s">
        <v>559</v>
      </c>
      <c r="BB42" s="163">
        <f t="shared" si="8"/>
        <v>17</v>
      </c>
      <c r="BC42" s="164">
        <f t="shared" si="9"/>
        <v>0.9444444444</v>
      </c>
      <c r="BD42" s="166">
        <f t="shared" si="10"/>
        <v>1</v>
      </c>
      <c r="BE42" s="164">
        <f t="shared" si="11"/>
        <v>0.05555555556</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t="s">
        <v>559</v>
      </c>
      <c r="E43" s="162" t="s">
        <v>559</v>
      </c>
      <c r="F43" s="162" t="s">
        <v>559</v>
      </c>
      <c r="G43" s="162" t="s">
        <v>559</v>
      </c>
      <c r="H43" s="162"/>
      <c r="I43" s="163"/>
      <c r="J43" s="163"/>
      <c r="K43" s="163"/>
      <c r="L43" s="163"/>
      <c r="M43" s="163"/>
      <c r="N43" s="163"/>
      <c r="O43" s="163"/>
      <c r="P43" s="163"/>
      <c r="Q43" s="163"/>
      <c r="R43" s="163"/>
      <c r="S43" s="163"/>
      <c r="T43" s="163"/>
      <c r="U43" s="163"/>
      <c r="V43" s="163"/>
      <c r="W43" s="163"/>
      <c r="X43" s="163"/>
      <c r="Y43" s="162">
        <f t="shared" si="1"/>
        <v>4</v>
      </c>
      <c r="Z43" s="164">
        <f t="shared" si="2"/>
        <v>1</v>
      </c>
      <c r="AA43" s="165">
        <f t="shared" si="3"/>
        <v>0</v>
      </c>
      <c r="AB43" s="164">
        <f t="shared" si="4"/>
        <v>0</v>
      </c>
      <c r="AC43" s="166">
        <f t="shared" si="5"/>
        <v>0</v>
      </c>
      <c r="AD43" s="164">
        <f t="shared" si="6"/>
        <v>0</v>
      </c>
      <c r="AE43" s="160">
        <v>37.0</v>
      </c>
      <c r="AF43" s="161" t="str">
        <f t="shared" si="7"/>
        <v>Melani  Taveras Bautista</v>
      </c>
      <c r="AG43" s="274" t="s">
        <v>559</v>
      </c>
      <c r="AH43" s="274" t="s">
        <v>559</v>
      </c>
      <c r="AI43" s="274" t="s">
        <v>559</v>
      </c>
      <c r="AJ43" s="274" t="s">
        <v>559</v>
      </c>
      <c r="AK43" s="274" t="s">
        <v>559</v>
      </c>
      <c r="AL43" s="274" t="s">
        <v>559</v>
      </c>
      <c r="AM43" s="274" t="s">
        <v>559</v>
      </c>
      <c r="AN43" s="162" t="s">
        <v>559</v>
      </c>
      <c r="AO43" s="162" t="s">
        <v>559</v>
      </c>
      <c r="AP43" s="275"/>
      <c r="AQ43" s="162" t="s">
        <v>559</v>
      </c>
      <c r="AR43" s="166" t="s">
        <v>559</v>
      </c>
      <c r="AS43" s="166" t="s">
        <v>559</v>
      </c>
      <c r="AT43" s="275"/>
      <c r="AU43" s="162" t="s">
        <v>559</v>
      </c>
      <c r="AV43" s="166" t="s">
        <v>559</v>
      </c>
      <c r="AW43" s="166" t="s">
        <v>559</v>
      </c>
      <c r="AX43" s="166" t="s">
        <v>559</v>
      </c>
      <c r="AY43" s="275"/>
      <c r="AZ43" s="166" t="s">
        <v>559</v>
      </c>
      <c r="BA43" s="166" t="s">
        <v>559</v>
      </c>
      <c r="BB43" s="163">
        <f t="shared" si="8"/>
        <v>18</v>
      </c>
      <c r="BC43" s="164">
        <f t="shared" si="9"/>
        <v>1</v>
      </c>
      <c r="BD43" s="166">
        <f t="shared" si="10"/>
        <v>0</v>
      </c>
      <c r="BE43" s="164">
        <f t="shared" si="11"/>
        <v>0</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t="s">
        <v>559</v>
      </c>
      <c r="E44" s="162" t="s">
        <v>559</v>
      </c>
      <c r="F44" s="162" t="s">
        <v>559</v>
      </c>
      <c r="G44" s="162" t="s">
        <v>559</v>
      </c>
      <c r="H44" s="162"/>
      <c r="I44" s="163"/>
      <c r="J44" s="163"/>
      <c r="K44" s="163"/>
      <c r="L44" s="163"/>
      <c r="M44" s="163"/>
      <c r="N44" s="163"/>
      <c r="O44" s="163"/>
      <c r="P44" s="163"/>
      <c r="Q44" s="163"/>
      <c r="R44" s="163"/>
      <c r="S44" s="163"/>
      <c r="T44" s="163"/>
      <c r="U44" s="163"/>
      <c r="V44" s="163"/>
      <c r="W44" s="163"/>
      <c r="X44" s="163"/>
      <c r="Y44" s="162">
        <f t="shared" si="1"/>
        <v>4</v>
      </c>
      <c r="Z44" s="164">
        <f t="shared" si="2"/>
        <v>1</v>
      </c>
      <c r="AA44" s="165">
        <f t="shared" si="3"/>
        <v>0</v>
      </c>
      <c r="AB44" s="164">
        <f t="shared" si="4"/>
        <v>0</v>
      </c>
      <c r="AC44" s="166">
        <f t="shared" si="5"/>
        <v>0</v>
      </c>
      <c r="AD44" s="164">
        <f t="shared" si="6"/>
        <v>0</v>
      </c>
      <c r="AE44" s="160">
        <v>38.0</v>
      </c>
      <c r="AF44" s="161" t="str">
        <f t="shared" si="7"/>
        <v>Arianny  Tejada Guzmán</v>
      </c>
      <c r="AG44" s="276" t="s">
        <v>559</v>
      </c>
      <c r="AH44" s="276" t="s">
        <v>559</v>
      </c>
      <c r="AI44" s="276" t="s">
        <v>559</v>
      </c>
      <c r="AJ44" s="276" t="s">
        <v>559</v>
      </c>
      <c r="AK44" s="276" t="s">
        <v>559</v>
      </c>
      <c r="AL44" s="276" t="s">
        <v>559</v>
      </c>
      <c r="AM44" s="276" t="s">
        <v>559</v>
      </c>
      <c r="AN44" s="162" t="s">
        <v>559</v>
      </c>
      <c r="AO44" s="162" t="s">
        <v>559</v>
      </c>
      <c r="AP44" s="275"/>
      <c r="AQ44" s="162" t="s">
        <v>559</v>
      </c>
      <c r="AR44" s="166" t="s">
        <v>559</v>
      </c>
      <c r="AS44" s="166" t="s">
        <v>559</v>
      </c>
      <c r="AT44" s="275"/>
      <c r="AU44" s="162" t="s">
        <v>559</v>
      </c>
      <c r="AV44" s="166" t="s">
        <v>559</v>
      </c>
      <c r="AW44" s="166" t="s">
        <v>559</v>
      </c>
      <c r="AX44" s="166" t="s">
        <v>559</v>
      </c>
      <c r="AY44" s="275"/>
      <c r="AZ44" s="166" t="s">
        <v>578</v>
      </c>
      <c r="BA44" s="166" t="s">
        <v>559</v>
      </c>
      <c r="BB44" s="163">
        <f t="shared" si="8"/>
        <v>18</v>
      </c>
      <c r="BC44" s="164">
        <f t="shared" si="9"/>
        <v>1</v>
      </c>
      <c r="BD44" s="166">
        <f t="shared" si="10"/>
        <v>0</v>
      </c>
      <c r="BE44" s="164">
        <f t="shared" si="11"/>
        <v>0</v>
      </c>
      <c r="BF44" s="166">
        <f t="shared" si="12"/>
        <v>1</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t="s">
        <v>559</v>
      </c>
      <c r="E45" s="162" t="s">
        <v>559</v>
      </c>
      <c r="F45" s="162" t="s">
        <v>559</v>
      </c>
      <c r="G45" s="162" t="s">
        <v>559</v>
      </c>
      <c r="H45" s="162"/>
      <c r="I45" s="163"/>
      <c r="J45" s="163"/>
      <c r="K45" s="163"/>
      <c r="L45" s="163"/>
      <c r="M45" s="163"/>
      <c r="N45" s="163"/>
      <c r="O45" s="163"/>
      <c r="P45" s="163"/>
      <c r="Q45" s="163"/>
      <c r="R45" s="163"/>
      <c r="S45" s="163"/>
      <c r="T45" s="163"/>
      <c r="U45" s="163"/>
      <c r="V45" s="163"/>
      <c r="W45" s="163"/>
      <c r="X45" s="163"/>
      <c r="Y45" s="162">
        <f t="shared" si="1"/>
        <v>4</v>
      </c>
      <c r="Z45" s="164">
        <f t="shared" si="2"/>
        <v>1</v>
      </c>
      <c r="AA45" s="165">
        <f t="shared" si="3"/>
        <v>0</v>
      </c>
      <c r="AB45" s="164">
        <f t="shared" si="4"/>
        <v>0</v>
      </c>
      <c r="AC45" s="166">
        <f t="shared" si="5"/>
        <v>0</v>
      </c>
      <c r="AD45" s="164">
        <f t="shared" si="6"/>
        <v>0</v>
      </c>
      <c r="AE45" s="160">
        <v>39.0</v>
      </c>
      <c r="AF45" s="161" t="str">
        <f t="shared" si="7"/>
        <v>Jeilyn Aliah Tejada</v>
      </c>
      <c r="AG45" s="274" t="s">
        <v>559</v>
      </c>
      <c r="AH45" s="274" t="s">
        <v>559</v>
      </c>
      <c r="AI45" s="274" t="s">
        <v>579</v>
      </c>
      <c r="AJ45" s="278" t="s">
        <v>559</v>
      </c>
      <c r="AK45" s="274" t="s">
        <v>559</v>
      </c>
      <c r="AL45" s="274" t="s">
        <v>559</v>
      </c>
      <c r="AM45" s="274" t="s">
        <v>559</v>
      </c>
      <c r="AN45" s="162" t="s">
        <v>559</v>
      </c>
      <c r="AO45" s="162" t="s">
        <v>559</v>
      </c>
      <c r="AP45" s="275"/>
      <c r="AQ45" s="162" t="s">
        <v>559</v>
      </c>
      <c r="AR45" s="166" t="s">
        <v>559</v>
      </c>
      <c r="AS45" s="166" t="s">
        <v>559</v>
      </c>
      <c r="AT45" s="275"/>
      <c r="AU45" s="162" t="s">
        <v>559</v>
      </c>
      <c r="AV45" s="166" t="s">
        <v>559</v>
      </c>
      <c r="AW45" s="166" t="s">
        <v>559</v>
      </c>
      <c r="AX45" s="166" t="s">
        <v>559</v>
      </c>
      <c r="AY45" s="275"/>
      <c r="AZ45" s="166" t="s">
        <v>559</v>
      </c>
      <c r="BA45" s="166" t="s">
        <v>559</v>
      </c>
      <c r="BB45" s="163">
        <f t="shared" si="8"/>
        <v>17</v>
      </c>
      <c r="BC45" s="164">
        <f t="shared" si="9"/>
        <v>0.9444444444</v>
      </c>
      <c r="BD45" s="166">
        <f t="shared" si="10"/>
        <v>1</v>
      </c>
      <c r="BE45" s="164">
        <f t="shared" si="11"/>
        <v>0.05555555556</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t="s">
        <v>559</v>
      </c>
      <c r="E46" s="162" t="s">
        <v>559</v>
      </c>
      <c r="F46" s="162" t="s">
        <v>559</v>
      </c>
      <c r="G46" s="162" t="s">
        <v>559</v>
      </c>
      <c r="H46" s="162"/>
      <c r="I46" s="163"/>
      <c r="J46" s="163"/>
      <c r="K46" s="163"/>
      <c r="L46" s="163"/>
      <c r="M46" s="163"/>
      <c r="N46" s="163"/>
      <c r="O46" s="163"/>
      <c r="P46" s="163"/>
      <c r="Q46" s="163"/>
      <c r="R46" s="163"/>
      <c r="S46" s="163"/>
      <c r="T46" s="163"/>
      <c r="U46" s="163"/>
      <c r="V46" s="163"/>
      <c r="W46" s="163"/>
      <c r="X46" s="163"/>
      <c r="Y46" s="162">
        <f t="shared" si="1"/>
        <v>4</v>
      </c>
      <c r="Z46" s="164">
        <f t="shared" si="2"/>
        <v>1</v>
      </c>
      <c r="AA46" s="165">
        <f t="shared" si="3"/>
        <v>0</v>
      </c>
      <c r="AB46" s="164">
        <f t="shared" si="4"/>
        <v>0</v>
      </c>
      <c r="AC46" s="166">
        <f t="shared" si="5"/>
        <v>0</v>
      </c>
      <c r="AD46" s="164">
        <f t="shared" si="6"/>
        <v>0</v>
      </c>
      <c r="AE46" s="160">
        <v>40.0</v>
      </c>
      <c r="AF46" s="161" t="str">
        <f t="shared" si="7"/>
        <v>Rosenny  Ureña Arias</v>
      </c>
      <c r="AG46" s="276" t="s">
        <v>559</v>
      </c>
      <c r="AH46" s="276" t="s">
        <v>559</v>
      </c>
      <c r="AI46" s="276" t="s">
        <v>559</v>
      </c>
      <c r="AJ46" s="277" t="s">
        <v>559</v>
      </c>
      <c r="AK46" s="276" t="s">
        <v>559</v>
      </c>
      <c r="AL46" s="276" t="s">
        <v>559</v>
      </c>
      <c r="AM46" s="276" t="s">
        <v>559</v>
      </c>
      <c r="AN46" s="162" t="s">
        <v>559</v>
      </c>
      <c r="AO46" s="162" t="s">
        <v>559</v>
      </c>
      <c r="AP46" s="275"/>
      <c r="AQ46" s="162" t="s">
        <v>579</v>
      </c>
      <c r="AR46" s="166" t="s">
        <v>559</v>
      </c>
      <c r="AS46" s="166" t="s">
        <v>559</v>
      </c>
      <c r="AT46" s="275"/>
      <c r="AU46" s="162" t="s">
        <v>559</v>
      </c>
      <c r="AV46" s="166" t="s">
        <v>559</v>
      </c>
      <c r="AW46" s="166" t="s">
        <v>559</v>
      </c>
      <c r="AX46" s="166" t="s">
        <v>559</v>
      </c>
      <c r="AY46" s="275"/>
      <c r="AZ46" s="166" t="s">
        <v>559</v>
      </c>
      <c r="BA46" s="166" t="s">
        <v>559</v>
      </c>
      <c r="BB46" s="163">
        <f t="shared" si="8"/>
        <v>17</v>
      </c>
      <c r="BC46" s="164">
        <f t="shared" si="9"/>
        <v>0.9444444444</v>
      </c>
      <c r="BD46" s="166">
        <f t="shared" si="10"/>
        <v>1</v>
      </c>
      <c r="BE46" s="164">
        <f t="shared" si="11"/>
        <v>0.05555555556</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t="s">
        <v>559</v>
      </c>
      <c r="E47" s="162" t="s">
        <v>559</v>
      </c>
      <c r="F47" s="162" t="s">
        <v>559</v>
      </c>
      <c r="G47" s="162" t="s">
        <v>559</v>
      </c>
      <c r="H47" s="162"/>
      <c r="I47" s="163"/>
      <c r="J47" s="163"/>
      <c r="K47" s="163"/>
      <c r="L47" s="163"/>
      <c r="M47" s="163"/>
      <c r="N47" s="163"/>
      <c r="O47" s="163"/>
      <c r="P47" s="163"/>
      <c r="Q47" s="163"/>
      <c r="R47" s="163"/>
      <c r="S47" s="163"/>
      <c r="T47" s="163"/>
      <c r="U47" s="163"/>
      <c r="V47" s="163"/>
      <c r="W47" s="163"/>
      <c r="X47" s="163"/>
      <c r="Y47" s="162">
        <f t="shared" si="1"/>
        <v>4</v>
      </c>
      <c r="Z47" s="164">
        <f t="shared" si="2"/>
        <v>1</v>
      </c>
      <c r="AA47" s="165">
        <f t="shared" si="3"/>
        <v>0</v>
      </c>
      <c r="AB47" s="164">
        <f t="shared" si="4"/>
        <v>0</v>
      </c>
      <c r="AC47" s="166">
        <f t="shared" si="5"/>
        <v>0</v>
      </c>
      <c r="AD47" s="164">
        <f t="shared" si="6"/>
        <v>0</v>
      </c>
      <c r="AE47" s="160">
        <v>41.0</v>
      </c>
      <c r="AF47" s="161" t="str">
        <f t="shared" si="7"/>
        <v>Jonathan  De Jesús Valerio Felipe</v>
      </c>
      <c r="AG47" s="274" t="s">
        <v>559</v>
      </c>
      <c r="AH47" s="274" t="s">
        <v>559</v>
      </c>
      <c r="AI47" s="274" t="s">
        <v>559</v>
      </c>
      <c r="AJ47" s="278" t="s">
        <v>559</v>
      </c>
      <c r="AK47" s="274" t="s">
        <v>559</v>
      </c>
      <c r="AL47" s="274" t="s">
        <v>559</v>
      </c>
      <c r="AM47" s="274" t="s">
        <v>559</v>
      </c>
      <c r="AN47" s="162" t="s">
        <v>559</v>
      </c>
      <c r="AO47" s="162" t="s">
        <v>559</v>
      </c>
      <c r="AP47" s="275"/>
      <c r="AQ47" s="162" t="s">
        <v>559</v>
      </c>
      <c r="AR47" s="166" t="s">
        <v>559</v>
      </c>
      <c r="AS47" s="166" t="s">
        <v>559</v>
      </c>
      <c r="AT47" s="275"/>
      <c r="AU47" s="162" t="s">
        <v>559</v>
      </c>
      <c r="AV47" s="166" t="s">
        <v>559</v>
      </c>
      <c r="AW47" s="166" t="s">
        <v>559</v>
      </c>
      <c r="AX47" s="166" t="s">
        <v>559</v>
      </c>
      <c r="AY47" s="275"/>
      <c r="AZ47" s="166" t="s">
        <v>559</v>
      </c>
      <c r="BA47" s="166" t="s">
        <v>559</v>
      </c>
      <c r="BB47" s="163">
        <f t="shared" si="8"/>
        <v>18</v>
      </c>
      <c r="BC47" s="164">
        <f t="shared" si="9"/>
        <v>1</v>
      </c>
      <c r="BD47" s="166">
        <f t="shared" si="10"/>
        <v>0</v>
      </c>
      <c r="BE47" s="164">
        <f t="shared" si="11"/>
        <v>0</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t="s">
        <v>559</v>
      </c>
      <c r="E48" s="162" t="s">
        <v>559</v>
      </c>
      <c r="F48" s="162" t="s">
        <v>559</v>
      </c>
      <c r="G48" s="162" t="s">
        <v>559</v>
      </c>
      <c r="H48" s="162"/>
      <c r="I48" s="163"/>
      <c r="J48" s="163"/>
      <c r="K48" s="163"/>
      <c r="L48" s="163"/>
      <c r="M48" s="163"/>
      <c r="N48" s="163"/>
      <c r="O48" s="163"/>
      <c r="P48" s="163"/>
      <c r="Q48" s="163"/>
      <c r="R48" s="163"/>
      <c r="S48" s="163"/>
      <c r="T48" s="163"/>
      <c r="U48" s="163"/>
      <c r="V48" s="163"/>
      <c r="W48" s="163"/>
      <c r="X48" s="163"/>
      <c r="Y48" s="162">
        <f t="shared" si="1"/>
        <v>4</v>
      </c>
      <c r="Z48" s="164">
        <f t="shared" si="2"/>
        <v>1</v>
      </c>
      <c r="AA48" s="165">
        <f t="shared" si="3"/>
        <v>0</v>
      </c>
      <c r="AB48" s="164">
        <f t="shared" si="4"/>
        <v>0</v>
      </c>
      <c r="AC48" s="166">
        <f t="shared" si="5"/>
        <v>0</v>
      </c>
      <c r="AD48" s="164">
        <f t="shared" si="6"/>
        <v>0</v>
      </c>
      <c r="AE48" s="160">
        <v>42.0</v>
      </c>
      <c r="AF48" s="161" t="str">
        <f t="shared" si="7"/>
        <v>Crisleydi  Turbí</v>
      </c>
      <c r="AG48" s="276" t="s">
        <v>559</v>
      </c>
      <c r="AH48" s="276" t="s">
        <v>559</v>
      </c>
      <c r="AI48" s="276" t="s">
        <v>559</v>
      </c>
      <c r="AJ48" s="277" t="s">
        <v>559</v>
      </c>
      <c r="AK48" s="276" t="s">
        <v>559</v>
      </c>
      <c r="AL48" s="276" t="s">
        <v>559</v>
      </c>
      <c r="AM48" s="276" t="s">
        <v>559</v>
      </c>
      <c r="AN48" s="162" t="s">
        <v>559</v>
      </c>
      <c r="AO48" s="162" t="s">
        <v>559</v>
      </c>
      <c r="AP48" s="275"/>
      <c r="AQ48" s="162" t="s">
        <v>559</v>
      </c>
      <c r="AR48" s="166" t="s">
        <v>559</v>
      </c>
      <c r="AS48" s="166" t="s">
        <v>559</v>
      </c>
      <c r="AT48" s="275"/>
      <c r="AU48" s="162" t="s">
        <v>559</v>
      </c>
      <c r="AV48" s="166" t="s">
        <v>559</v>
      </c>
      <c r="AW48" s="166"/>
      <c r="AX48" s="166" t="s">
        <v>559</v>
      </c>
      <c r="AY48" s="275"/>
      <c r="AZ48" s="166" t="s">
        <v>559</v>
      </c>
      <c r="BA48" s="166" t="s">
        <v>559</v>
      </c>
      <c r="BB48" s="163">
        <f t="shared" si="8"/>
        <v>17</v>
      </c>
      <c r="BC48" s="164">
        <f t="shared" si="9"/>
        <v>0.9444444444</v>
      </c>
      <c r="BD48" s="166">
        <f t="shared" si="10"/>
        <v>0</v>
      </c>
      <c r="BE48" s="164">
        <f t="shared" si="11"/>
        <v>0</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t="s">
        <v>559</v>
      </c>
      <c r="E49" s="162" t="s">
        <v>559</v>
      </c>
      <c r="F49" s="162" t="s">
        <v>559</v>
      </c>
      <c r="G49" s="162" t="s">
        <v>559</v>
      </c>
      <c r="H49" s="162"/>
      <c r="I49" s="163"/>
      <c r="J49" s="163"/>
      <c r="K49" s="163"/>
      <c r="L49" s="163"/>
      <c r="M49" s="163"/>
      <c r="N49" s="163"/>
      <c r="O49" s="163"/>
      <c r="P49" s="163"/>
      <c r="Q49" s="163"/>
      <c r="R49" s="163"/>
      <c r="S49" s="163"/>
      <c r="T49" s="163"/>
      <c r="U49" s="163"/>
      <c r="V49" s="163"/>
      <c r="W49" s="163"/>
      <c r="X49" s="163"/>
      <c r="Y49" s="162">
        <f t="shared" si="1"/>
        <v>4</v>
      </c>
      <c r="Z49" s="164">
        <f t="shared" si="2"/>
        <v>1</v>
      </c>
      <c r="AA49" s="165">
        <f t="shared" si="3"/>
        <v>0</v>
      </c>
      <c r="AB49" s="164">
        <f t="shared" si="4"/>
        <v>0</v>
      </c>
      <c r="AC49" s="166">
        <f t="shared" si="5"/>
        <v>0</v>
      </c>
      <c r="AD49" s="164">
        <f t="shared" si="6"/>
        <v>0</v>
      </c>
      <c r="AE49" s="160">
        <v>43.0</v>
      </c>
      <c r="AF49" s="161" t="str">
        <f t="shared" si="7"/>
        <v>Jhoangel Rafael Vargas Ulloa</v>
      </c>
      <c r="AG49" s="274" t="s">
        <v>559</v>
      </c>
      <c r="AH49" s="274" t="s">
        <v>559</v>
      </c>
      <c r="AI49" s="274" t="s">
        <v>559</v>
      </c>
      <c r="AJ49" s="278" t="s">
        <v>559</v>
      </c>
      <c r="AK49" s="274" t="s">
        <v>559</v>
      </c>
      <c r="AL49" s="274" t="s">
        <v>559</v>
      </c>
      <c r="AM49" s="274" t="s">
        <v>559</v>
      </c>
      <c r="AN49" s="162" t="s">
        <v>559</v>
      </c>
      <c r="AO49" s="162" t="s">
        <v>559</v>
      </c>
      <c r="AP49" s="275"/>
      <c r="AQ49" s="162" t="s">
        <v>559</v>
      </c>
      <c r="AR49" s="166" t="s">
        <v>559</v>
      </c>
      <c r="AS49" s="166" t="s">
        <v>559</v>
      </c>
      <c r="AT49" s="275"/>
      <c r="AU49" s="162" t="s">
        <v>559</v>
      </c>
      <c r="AV49" s="166" t="s">
        <v>559</v>
      </c>
      <c r="AW49" s="166" t="s">
        <v>559</v>
      </c>
      <c r="AX49" s="166" t="s">
        <v>559</v>
      </c>
      <c r="AY49" s="275"/>
      <c r="AZ49" s="166" t="s">
        <v>559</v>
      </c>
      <c r="BA49" s="166" t="s">
        <v>559</v>
      </c>
      <c r="BB49" s="163">
        <f t="shared" si="8"/>
        <v>18</v>
      </c>
      <c r="BC49" s="164">
        <f t="shared" si="9"/>
        <v>1</v>
      </c>
      <c r="BD49" s="166">
        <f t="shared" si="10"/>
        <v>0</v>
      </c>
      <c r="BE49" s="164">
        <f t="shared" si="11"/>
        <v>0</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t="s">
        <v>559</v>
      </c>
      <c r="E50" s="162" t="s">
        <v>559</v>
      </c>
      <c r="F50" s="162" t="s">
        <v>559</v>
      </c>
      <c r="G50" s="162" t="s">
        <v>559</v>
      </c>
      <c r="H50" s="162"/>
      <c r="I50" s="163"/>
      <c r="J50" s="163"/>
      <c r="K50" s="163"/>
      <c r="L50" s="163"/>
      <c r="M50" s="163"/>
      <c r="N50" s="163"/>
      <c r="O50" s="163"/>
      <c r="P50" s="163"/>
      <c r="Q50" s="163"/>
      <c r="R50" s="163"/>
      <c r="S50" s="163"/>
      <c r="T50" s="163"/>
      <c r="U50" s="163"/>
      <c r="V50" s="163"/>
      <c r="W50" s="163"/>
      <c r="X50" s="163"/>
      <c r="Y50" s="162">
        <f t="shared" si="1"/>
        <v>4</v>
      </c>
      <c r="Z50" s="164">
        <f t="shared" si="2"/>
        <v>1</v>
      </c>
      <c r="AA50" s="165">
        <f t="shared" si="3"/>
        <v>0</v>
      </c>
      <c r="AB50" s="164">
        <f t="shared" si="4"/>
        <v>0</v>
      </c>
      <c r="AC50" s="166">
        <f t="shared" si="5"/>
        <v>0</v>
      </c>
      <c r="AD50" s="164">
        <f t="shared" si="6"/>
        <v>0</v>
      </c>
      <c r="AE50" s="160">
        <v>44.0</v>
      </c>
      <c r="AF50" s="161" t="str">
        <f t="shared" si="7"/>
        <v>Leslie  Cruz Espinal</v>
      </c>
      <c r="AG50" s="276" t="s">
        <v>559</v>
      </c>
      <c r="AH50" s="276" t="s">
        <v>559</v>
      </c>
      <c r="AI50" s="276" t="s">
        <v>559</v>
      </c>
      <c r="AJ50" s="277" t="s">
        <v>559</v>
      </c>
      <c r="AK50" s="276" t="s">
        <v>559</v>
      </c>
      <c r="AL50" s="276" t="s">
        <v>580</v>
      </c>
      <c r="AM50" s="276" t="s">
        <v>559</v>
      </c>
      <c r="AN50" s="162" t="s">
        <v>559</v>
      </c>
      <c r="AO50" s="162" t="s">
        <v>559</v>
      </c>
      <c r="AP50" s="275"/>
      <c r="AQ50" s="162" t="s">
        <v>559</v>
      </c>
      <c r="AR50" s="166" t="s">
        <v>559</v>
      </c>
      <c r="AS50" s="166" t="s">
        <v>559</v>
      </c>
      <c r="AT50" s="275"/>
      <c r="AU50" s="162" t="s">
        <v>559</v>
      </c>
      <c r="AV50" s="166" t="s">
        <v>559</v>
      </c>
      <c r="AW50" s="166" t="s">
        <v>559</v>
      </c>
      <c r="AX50" s="166" t="s">
        <v>559</v>
      </c>
      <c r="AY50" s="275"/>
      <c r="AZ50" s="166" t="s">
        <v>559</v>
      </c>
      <c r="BA50" s="166" t="s">
        <v>559</v>
      </c>
      <c r="BB50" s="163">
        <f t="shared" si="8"/>
        <v>18</v>
      </c>
      <c r="BC50" s="164">
        <f t="shared" si="9"/>
        <v>1</v>
      </c>
      <c r="BD50" s="166">
        <f t="shared" si="10"/>
        <v>0</v>
      </c>
      <c r="BE50" s="164">
        <f t="shared" si="11"/>
        <v>0</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ESTUDI'!N48</f>
        <v/>
      </c>
      <c r="B51" s="160">
        <v>45.0</v>
      </c>
      <c r="C51" s="161" t="str">
        <f>'3A 2025 - 2026 DATOS DEL ESTUDI'!B48</f>
        <v/>
      </c>
      <c r="D51" s="162"/>
      <c r="E51" s="162"/>
      <c r="F51" s="162"/>
      <c r="G51" s="162"/>
      <c r="H51" s="162"/>
      <c r="I51" s="163"/>
      <c r="J51" s="163"/>
      <c r="K51" s="163"/>
      <c r="L51" s="163"/>
      <c r="M51" s="163"/>
      <c r="N51" s="163"/>
      <c r="O51" s="163"/>
      <c r="P51" s="163"/>
      <c r="Q51" s="163"/>
      <c r="R51" s="163"/>
      <c r="S51" s="163"/>
      <c r="T51" s="163"/>
      <c r="U51" s="163"/>
      <c r="V51" s="163"/>
      <c r="W51" s="163"/>
      <c r="X51" s="163"/>
      <c r="Y51" s="162">
        <f t="shared" si="1"/>
        <v>0</v>
      </c>
      <c r="Z51" s="164">
        <f t="shared" si="2"/>
        <v>0</v>
      </c>
      <c r="AA51" s="165">
        <f t="shared" si="3"/>
        <v>0</v>
      </c>
      <c r="AB51" s="164">
        <f t="shared" si="4"/>
        <v>0</v>
      </c>
      <c r="AC51" s="166">
        <f t="shared" si="5"/>
        <v>0</v>
      </c>
      <c r="AD51" s="164">
        <f t="shared" si="6"/>
        <v>0</v>
      </c>
      <c r="AE51" s="160">
        <v>45.0</v>
      </c>
      <c r="AF51" s="161" t="str">
        <f t="shared" si="7"/>
        <v/>
      </c>
      <c r="AG51" s="162"/>
      <c r="AH51" s="162"/>
      <c r="AI51" s="162"/>
      <c r="AJ51" s="162"/>
      <c r="AK51" s="162"/>
      <c r="AL51" s="162"/>
      <c r="AM51" s="162"/>
      <c r="AN51" s="162"/>
      <c r="AO51" s="162"/>
      <c r="AP51" s="163"/>
      <c r="AQ51" s="162"/>
      <c r="AR51" s="162"/>
      <c r="AS51" s="162"/>
      <c r="AT51" s="162"/>
      <c r="AU51" s="163"/>
      <c r="AV51" s="162"/>
      <c r="AW51" s="163"/>
      <c r="AX51" s="162"/>
      <c r="AY51" s="162"/>
      <c r="AZ51" s="163"/>
      <c r="BA51" s="162"/>
      <c r="BB51" s="163">
        <f t="shared" si="8"/>
        <v>0</v>
      </c>
      <c r="BC51" s="164">
        <f t="shared" si="9"/>
        <v>0</v>
      </c>
      <c r="BD51" s="166">
        <f t="shared" si="10"/>
        <v>0</v>
      </c>
      <c r="BE51" s="164">
        <f t="shared" si="11"/>
        <v>0</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AMAT331!$BN$7:$BN$16</formula1>
    </dataValidation>
    <dataValidation type="list" allowBlank="1" showErrorMessage="1" sqref="F3 AI3">
      <formula1>AMAT331!$BO$7:$BO$18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244" t="s">
        <v>673</v>
      </c>
      <c r="B1" s="131"/>
      <c r="C1" s="132"/>
      <c r="D1" s="133" t="s">
        <v>565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AMAT331!H2</f>
        <v>CAROLIN VARGAS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575</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576</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v>19.0</v>
      </c>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v>14.0</v>
      </c>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v>1.0</v>
      </c>
      <c r="E6" s="157">
        <v>2.0</v>
      </c>
      <c r="F6" s="157">
        <v>3.0</v>
      </c>
      <c r="G6" s="157">
        <v>6.0</v>
      </c>
      <c r="H6" s="157">
        <v>7.0</v>
      </c>
      <c r="I6" s="157">
        <v>8.0</v>
      </c>
      <c r="J6" s="157">
        <v>9.0</v>
      </c>
      <c r="K6" s="157">
        <v>10.0</v>
      </c>
      <c r="L6" s="157">
        <v>13.0</v>
      </c>
      <c r="M6" s="157">
        <v>14.0</v>
      </c>
      <c r="N6" s="157">
        <v>15.0</v>
      </c>
      <c r="O6" s="157">
        <v>16.0</v>
      </c>
      <c r="P6" s="157">
        <v>17.0</v>
      </c>
      <c r="Q6" s="157">
        <v>20.0</v>
      </c>
      <c r="R6" s="157">
        <v>21.0</v>
      </c>
      <c r="S6" s="157">
        <v>22.0</v>
      </c>
      <c r="T6" s="157">
        <v>23.0</v>
      </c>
      <c r="U6" s="157">
        <v>24.0</v>
      </c>
      <c r="V6" s="157">
        <v>27.0</v>
      </c>
      <c r="W6" s="157">
        <v>28.0</v>
      </c>
      <c r="X6" s="157">
        <v>29.0</v>
      </c>
      <c r="Y6" s="43"/>
      <c r="Z6" s="43"/>
      <c r="AA6" s="43"/>
      <c r="AB6" s="43"/>
      <c r="AC6" s="43"/>
      <c r="AD6" s="43"/>
      <c r="AE6" s="22" t="s">
        <v>555</v>
      </c>
      <c r="AF6" s="157" t="s">
        <v>554</v>
      </c>
      <c r="AG6" s="157">
        <v>3.0</v>
      </c>
      <c r="AH6" s="157">
        <v>4.0</v>
      </c>
      <c r="AI6" s="157">
        <v>5.0</v>
      </c>
      <c r="AJ6" s="157">
        <v>6.0</v>
      </c>
      <c r="AK6" s="157">
        <v>7.0</v>
      </c>
      <c r="AL6" s="157">
        <v>11.0</v>
      </c>
      <c r="AM6" s="157">
        <v>12.0</v>
      </c>
      <c r="AN6" s="157">
        <v>13.0</v>
      </c>
      <c r="AO6" s="157">
        <v>14.0</v>
      </c>
      <c r="AP6" s="157">
        <v>17.0</v>
      </c>
      <c r="AQ6" s="157">
        <v>18.0</v>
      </c>
      <c r="AR6" s="157">
        <v>19.0</v>
      </c>
      <c r="AS6" s="157">
        <v>20.0</v>
      </c>
      <c r="AT6" s="157">
        <v>21.0</v>
      </c>
      <c r="AU6" s="157">
        <v>24.0</v>
      </c>
      <c r="AV6" s="157">
        <v>25.0</v>
      </c>
      <c r="AW6" s="157">
        <v>26.0</v>
      </c>
      <c r="AX6" s="157">
        <v>27.0</v>
      </c>
      <c r="AY6" s="157">
        <v>28.0</v>
      </c>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t="s">
        <v>559</v>
      </c>
      <c r="E7" s="162" t="s">
        <v>559</v>
      </c>
      <c r="F7" s="162" t="s">
        <v>559</v>
      </c>
      <c r="G7" s="162" t="s">
        <v>559</v>
      </c>
      <c r="H7" s="162" t="s">
        <v>559</v>
      </c>
      <c r="I7" s="162" t="s">
        <v>559</v>
      </c>
      <c r="J7" s="162" t="s">
        <v>559</v>
      </c>
      <c r="K7" s="162" t="s">
        <v>559</v>
      </c>
      <c r="L7" s="162" t="s">
        <v>559</v>
      </c>
      <c r="M7" s="162" t="s">
        <v>559</v>
      </c>
      <c r="N7" s="162" t="s">
        <v>559</v>
      </c>
      <c r="O7" s="162" t="s">
        <v>559</v>
      </c>
      <c r="P7" s="162" t="s">
        <v>559</v>
      </c>
      <c r="Q7" s="162" t="s">
        <v>559</v>
      </c>
      <c r="R7" s="162" t="s">
        <v>559</v>
      </c>
      <c r="S7" s="162" t="s">
        <v>559</v>
      </c>
      <c r="T7" s="162" t="s">
        <v>559</v>
      </c>
      <c r="U7" s="162"/>
      <c r="V7" s="162" t="s">
        <v>559</v>
      </c>
      <c r="W7" s="162"/>
      <c r="X7" s="162" t="s">
        <v>559</v>
      </c>
      <c r="Y7" s="162">
        <f t="shared" ref="Y7:Y51" si="1">IFERROR(COUNTIF(D7:X7,"P")+COUNTIF(D7:X7,"e")+COUNTIF(D7:X7,"t")-INT(COUNTIF(D7:X7,"e")/3)-INT(COUNTIF(D7:X7,"t")/3),"")</f>
        <v>19</v>
      </c>
      <c r="Z7" s="164">
        <f t="shared" ref="Z7:Z51" si="2">IFERROR(Y7/$Z$4,"")</f>
        <v>1</v>
      </c>
      <c r="AA7" s="165">
        <f t="shared" ref="AA7:AA51" si="3">IFERROR(COUNTIF(D7:X7,"A"),"")</f>
        <v>0</v>
      </c>
      <c r="AB7" s="164">
        <f t="shared" ref="AB7:AB51" si="4">IFERROR((AA7/$Z$4),"")</f>
        <v>0</v>
      </c>
      <c r="AC7" s="166">
        <f t="shared" ref="AC7:AC51" si="5">IFERROR(COUNTIF(D7:X7,"E"),"")</f>
        <v>0</v>
      </c>
      <c r="AD7" s="164">
        <f t="shared" ref="AD7:AD51" si="6">IFERROR((AC7/$Z$4),"")</f>
        <v>0</v>
      </c>
      <c r="AE7" s="160">
        <v>1.0</v>
      </c>
      <c r="AF7" s="161" t="str">
        <f t="shared" ref="AF7:AF51" si="7">C7</f>
        <v>Jadiel De Jesús Acosta Peña</v>
      </c>
      <c r="AG7" s="162" t="s">
        <v>559</v>
      </c>
      <c r="AH7" s="162" t="s">
        <v>559</v>
      </c>
      <c r="AI7" s="162" t="s">
        <v>559</v>
      </c>
      <c r="AJ7" s="162" t="s">
        <v>559</v>
      </c>
      <c r="AK7" s="162"/>
      <c r="AL7" s="162" t="s">
        <v>559</v>
      </c>
      <c r="AM7" s="162" t="s">
        <v>559</v>
      </c>
      <c r="AN7" s="162"/>
      <c r="AO7" s="162"/>
      <c r="AP7" s="162" t="s">
        <v>559</v>
      </c>
      <c r="AQ7" s="162"/>
      <c r="AR7" s="162" t="s">
        <v>559</v>
      </c>
      <c r="AS7" s="162" t="s">
        <v>559</v>
      </c>
      <c r="AT7" s="162" t="s">
        <v>559</v>
      </c>
      <c r="AU7" s="162" t="s">
        <v>559</v>
      </c>
      <c r="AV7" s="162" t="s">
        <v>559</v>
      </c>
      <c r="AW7" s="162" t="s">
        <v>559</v>
      </c>
      <c r="AX7" s="162" t="s">
        <v>559</v>
      </c>
      <c r="AY7" s="162"/>
      <c r="AZ7" s="162"/>
      <c r="BA7" s="162"/>
      <c r="BB7" s="163">
        <f t="shared" ref="BB7:BB51" si="8">IFERROR(COUNTIF(AG7:BA7,"P")+COUNTIF(AG7:BA7,"e")+COUNTIF(AG7:BA7,"t")-INT(COUNTIF(AG7:BA7,"e")/3)-INT(COUNTIF(AG7:BA7,"t")/3),"")</f>
        <v>14</v>
      </c>
      <c r="BC7" s="164">
        <f t="shared" ref="BC7:BC51" si="9">IFERROR(BB7/$BC$4,"")</f>
        <v>1</v>
      </c>
      <c r="BD7" s="166">
        <f t="shared" ref="BD7:BD51" si="10">IFERROR(COUNTIF(AG7:BA7,"A"),"")</f>
        <v>0</v>
      </c>
      <c r="BE7" s="164">
        <f t="shared" ref="BE7:BE51" si="11">IFERROR((BD7/$BC$4),"")</f>
        <v>0</v>
      </c>
      <c r="BF7" s="166">
        <f t="shared" ref="BF7:BF51" si="12">IFERROR(COUNTIF(AG7:BA7,"E"),"")</f>
        <v>0</v>
      </c>
      <c r="BG7" s="167">
        <f>IFERROR((BF7/$BC$4),"")</f>
        <v>0</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t="s">
        <v>559</v>
      </c>
      <c r="E8" s="162" t="s">
        <v>559</v>
      </c>
      <c r="F8" s="162" t="s">
        <v>559</v>
      </c>
      <c r="G8" s="162" t="s">
        <v>559</v>
      </c>
      <c r="H8" s="162" t="s">
        <v>559</v>
      </c>
      <c r="I8" s="162" t="s">
        <v>559</v>
      </c>
      <c r="J8" s="162" t="s">
        <v>559</v>
      </c>
      <c r="K8" s="162" t="s">
        <v>559</v>
      </c>
      <c r="L8" s="162" t="s">
        <v>559</v>
      </c>
      <c r="M8" s="162" t="s">
        <v>559</v>
      </c>
      <c r="N8" s="162" t="s">
        <v>559</v>
      </c>
      <c r="O8" s="162" t="s">
        <v>559</v>
      </c>
      <c r="P8" s="162" t="s">
        <v>559</v>
      </c>
      <c r="Q8" s="162" t="s">
        <v>559</v>
      </c>
      <c r="R8" s="162" t="s">
        <v>559</v>
      </c>
      <c r="S8" s="162" t="s">
        <v>559</v>
      </c>
      <c r="T8" s="162" t="s">
        <v>559</v>
      </c>
      <c r="U8" s="162"/>
      <c r="V8" s="162" t="s">
        <v>559</v>
      </c>
      <c r="W8" s="162"/>
      <c r="X8" s="162" t="s">
        <v>559</v>
      </c>
      <c r="Y8" s="162">
        <f t="shared" si="1"/>
        <v>19</v>
      </c>
      <c r="Z8" s="164">
        <f t="shared" si="2"/>
        <v>1</v>
      </c>
      <c r="AA8" s="165">
        <f t="shared" si="3"/>
        <v>0</v>
      </c>
      <c r="AB8" s="164">
        <f t="shared" si="4"/>
        <v>0</v>
      </c>
      <c r="AC8" s="166">
        <f t="shared" si="5"/>
        <v>0</v>
      </c>
      <c r="AD8" s="164">
        <f t="shared" si="6"/>
        <v>0</v>
      </c>
      <c r="AE8" s="160">
        <v>2.0</v>
      </c>
      <c r="AF8" s="161" t="str">
        <f t="shared" si="7"/>
        <v>Daniel  Elía Almonte Martínez</v>
      </c>
      <c r="AG8" s="162" t="s">
        <v>559</v>
      </c>
      <c r="AH8" s="162" t="s">
        <v>559</v>
      </c>
      <c r="AI8" s="162" t="s">
        <v>559</v>
      </c>
      <c r="AJ8" s="162" t="s">
        <v>559</v>
      </c>
      <c r="AK8" s="162"/>
      <c r="AL8" s="162" t="s">
        <v>578</v>
      </c>
      <c r="AM8" s="162" t="s">
        <v>578</v>
      </c>
      <c r="AN8" s="162"/>
      <c r="AO8" s="162"/>
      <c r="AP8" s="162" t="s">
        <v>578</v>
      </c>
      <c r="AQ8" s="162"/>
      <c r="AR8" s="162" t="s">
        <v>578</v>
      </c>
      <c r="AS8" s="162" t="s">
        <v>578</v>
      </c>
      <c r="AT8" s="162" t="s">
        <v>578</v>
      </c>
      <c r="AU8" s="162" t="s">
        <v>559</v>
      </c>
      <c r="AV8" s="162" t="s">
        <v>559</v>
      </c>
      <c r="AW8" s="162" t="s">
        <v>559</v>
      </c>
      <c r="AX8" s="162" t="s">
        <v>559</v>
      </c>
      <c r="AY8" s="162"/>
      <c r="AZ8" s="162"/>
      <c r="BA8" s="162"/>
      <c r="BB8" s="163">
        <f t="shared" si="8"/>
        <v>12</v>
      </c>
      <c r="BC8" s="164">
        <f t="shared" si="9"/>
        <v>0.8571428571</v>
      </c>
      <c r="BD8" s="166">
        <f t="shared" si="10"/>
        <v>0</v>
      </c>
      <c r="BE8" s="164">
        <f t="shared" si="11"/>
        <v>0</v>
      </c>
      <c r="BF8" s="166">
        <f t="shared" si="12"/>
        <v>6</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t="s">
        <v>559</v>
      </c>
      <c r="E9" s="162" t="s">
        <v>559</v>
      </c>
      <c r="F9" s="162" t="s">
        <v>559</v>
      </c>
      <c r="G9" s="162" t="s">
        <v>559</v>
      </c>
      <c r="H9" s="162" t="s">
        <v>559</v>
      </c>
      <c r="I9" s="162" t="s">
        <v>559</v>
      </c>
      <c r="J9" s="162" t="s">
        <v>559</v>
      </c>
      <c r="K9" s="162" t="s">
        <v>559</v>
      </c>
      <c r="L9" s="162" t="s">
        <v>559</v>
      </c>
      <c r="M9" s="162" t="s">
        <v>559</v>
      </c>
      <c r="N9" s="162" t="s">
        <v>559</v>
      </c>
      <c r="O9" s="162" t="s">
        <v>559</v>
      </c>
      <c r="P9" s="162" t="s">
        <v>559</v>
      </c>
      <c r="Q9" s="162" t="s">
        <v>559</v>
      </c>
      <c r="R9" s="162" t="s">
        <v>559</v>
      </c>
      <c r="S9" s="162" t="s">
        <v>559</v>
      </c>
      <c r="T9" s="162" t="s">
        <v>559</v>
      </c>
      <c r="U9" s="162"/>
      <c r="V9" s="162" t="s">
        <v>559</v>
      </c>
      <c r="W9" s="162"/>
      <c r="X9" s="162" t="s">
        <v>559</v>
      </c>
      <c r="Y9" s="162">
        <f t="shared" si="1"/>
        <v>19</v>
      </c>
      <c r="Z9" s="164">
        <f t="shared" si="2"/>
        <v>1</v>
      </c>
      <c r="AA9" s="165">
        <f t="shared" si="3"/>
        <v>0</v>
      </c>
      <c r="AB9" s="164">
        <f t="shared" si="4"/>
        <v>0</v>
      </c>
      <c r="AC9" s="166">
        <f t="shared" si="5"/>
        <v>0</v>
      </c>
      <c r="AD9" s="164">
        <f t="shared" si="6"/>
        <v>0</v>
      </c>
      <c r="AE9" s="160">
        <v>3.0</v>
      </c>
      <c r="AF9" s="161" t="str">
        <f t="shared" si="7"/>
        <v>Isaac  Ángeles Liriano</v>
      </c>
      <c r="AG9" s="162" t="s">
        <v>559</v>
      </c>
      <c r="AH9" s="162" t="s">
        <v>559</v>
      </c>
      <c r="AI9" s="162" t="s">
        <v>559</v>
      </c>
      <c r="AJ9" s="162" t="s">
        <v>559</v>
      </c>
      <c r="AK9" s="162"/>
      <c r="AL9" s="162" t="s">
        <v>559</v>
      </c>
      <c r="AM9" s="162" t="s">
        <v>578</v>
      </c>
      <c r="AN9" s="162"/>
      <c r="AO9" s="162"/>
      <c r="AP9" s="162" t="s">
        <v>559</v>
      </c>
      <c r="AQ9" s="162"/>
      <c r="AR9" s="162" t="s">
        <v>559</v>
      </c>
      <c r="AS9" s="162" t="s">
        <v>559</v>
      </c>
      <c r="AT9" s="162" t="s">
        <v>559</v>
      </c>
      <c r="AU9" s="162" t="s">
        <v>579</v>
      </c>
      <c r="AV9" s="162" t="s">
        <v>559</v>
      </c>
      <c r="AW9" s="162" t="s">
        <v>559</v>
      </c>
      <c r="AX9" s="162" t="s">
        <v>559</v>
      </c>
      <c r="AY9" s="162"/>
      <c r="AZ9" s="162"/>
      <c r="BA9" s="162"/>
      <c r="BB9" s="163">
        <f t="shared" si="8"/>
        <v>13</v>
      </c>
      <c r="BC9" s="164">
        <f t="shared" si="9"/>
        <v>0.9285714286</v>
      </c>
      <c r="BD9" s="166">
        <f t="shared" si="10"/>
        <v>1</v>
      </c>
      <c r="BE9" s="164">
        <f t="shared" si="11"/>
        <v>0.07142857143</v>
      </c>
      <c r="BF9" s="166">
        <f t="shared" si="12"/>
        <v>1</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t="s">
        <v>559</v>
      </c>
      <c r="E10" s="162" t="s">
        <v>559</v>
      </c>
      <c r="F10" s="162" t="s">
        <v>559</v>
      </c>
      <c r="G10" s="162" t="s">
        <v>559</v>
      </c>
      <c r="H10" s="162" t="s">
        <v>559</v>
      </c>
      <c r="I10" s="162" t="s">
        <v>559</v>
      </c>
      <c r="J10" s="162" t="s">
        <v>559</v>
      </c>
      <c r="K10" s="162" t="s">
        <v>559</v>
      </c>
      <c r="L10" s="162" t="s">
        <v>559</v>
      </c>
      <c r="M10" s="162" t="s">
        <v>559</v>
      </c>
      <c r="N10" s="162" t="s">
        <v>559</v>
      </c>
      <c r="O10" s="162" t="s">
        <v>559</v>
      </c>
      <c r="P10" s="162" t="s">
        <v>559</v>
      </c>
      <c r="Q10" s="162" t="s">
        <v>559</v>
      </c>
      <c r="R10" s="162" t="s">
        <v>559</v>
      </c>
      <c r="S10" s="162" t="s">
        <v>559</v>
      </c>
      <c r="T10" s="162" t="s">
        <v>559</v>
      </c>
      <c r="U10" s="162"/>
      <c r="V10" s="162" t="s">
        <v>579</v>
      </c>
      <c r="W10" s="162"/>
      <c r="X10" s="162" t="s">
        <v>559</v>
      </c>
      <c r="Y10" s="162">
        <f t="shared" si="1"/>
        <v>18</v>
      </c>
      <c r="Z10" s="164">
        <f t="shared" si="2"/>
        <v>0.9473684211</v>
      </c>
      <c r="AA10" s="165">
        <f t="shared" si="3"/>
        <v>1</v>
      </c>
      <c r="AB10" s="164">
        <f t="shared" si="4"/>
        <v>0.05263157895</v>
      </c>
      <c r="AC10" s="166">
        <f t="shared" si="5"/>
        <v>0</v>
      </c>
      <c r="AD10" s="164">
        <f t="shared" si="6"/>
        <v>0</v>
      </c>
      <c r="AE10" s="160">
        <v>4.0</v>
      </c>
      <c r="AF10" s="161" t="str">
        <f t="shared" si="7"/>
        <v>Melaniee  Aquino  Estrella</v>
      </c>
      <c r="AG10" s="162" t="s">
        <v>559</v>
      </c>
      <c r="AH10" s="162" t="s">
        <v>559</v>
      </c>
      <c r="AI10" s="162" t="s">
        <v>559</v>
      </c>
      <c r="AJ10" s="162" t="s">
        <v>559</v>
      </c>
      <c r="AK10" s="162"/>
      <c r="AL10" s="162" t="s">
        <v>559</v>
      </c>
      <c r="AM10" s="162" t="s">
        <v>559</v>
      </c>
      <c r="AN10" s="162"/>
      <c r="AO10" s="162"/>
      <c r="AP10" s="162" t="s">
        <v>559</v>
      </c>
      <c r="AQ10" s="162"/>
      <c r="AR10" s="162" t="s">
        <v>559</v>
      </c>
      <c r="AS10" s="162" t="s">
        <v>559</v>
      </c>
      <c r="AT10" s="162" t="s">
        <v>559</v>
      </c>
      <c r="AU10" s="162" t="s">
        <v>579</v>
      </c>
      <c r="AV10" s="162" t="s">
        <v>559</v>
      </c>
      <c r="AW10" s="162" t="s">
        <v>559</v>
      </c>
      <c r="AX10" s="162" t="s">
        <v>559</v>
      </c>
      <c r="AY10" s="162"/>
      <c r="AZ10" s="162"/>
      <c r="BA10" s="162"/>
      <c r="BB10" s="163">
        <f t="shared" si="8"/>
        <v>13</v>
      </c>
      <c r="BC10" s="164">
        <f t="shared" si="9"/>
        <v>0.9285714286</v>
      </c>
      <c r="BD10" s="166">
        <f t="shared" si="10"/>
        <v>1</v>
      </c>
      <c r="BE10" s="164">
        <f t="shared" si="11"/>
        <v>0.07142857143</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t="s">
        <v>559</v>
      </c>
      <c r="E11" s="162" t="s">
        <v>559</v>
      </c>
      <c r="F11" s="162" t="s">
        <v>559</v>
      </c>
      <c r="G11" s="162" t="s">
        <v>559</v>
      </c>
      <c r="H11" s="162" t="s">
        <v>559</v>
      </c>
      <c r="I11" s="162" t="s">
        <v>559</v>
      </c>
      <c r="J11" s="162" t="s">
        <v>559</v>
      </c>
      <c r="K11" s="162" t="s">
        <v>559</v>
      </c>
      <c r="L11" s="162" t="s">
        <v>559</v>
      </c>
      <c r="M11" s="162" t="s">
        <v>559</v>
      </c>
      <c r="N11" s="162" t="s">
        <v>559</v>
      </c>
      <c r="O11" s="162" t="s">
        <v>559</v>
      </c>
      <c r="P11" s="162" t="s">
        <v>559</v>
      </c>
      <c r="Q11" s="162" t="s">
        <v>559</v>
      </c>
      <c r="R11" s="162" t="s">
        <v>559</v>
      </c>
      <c r="S11" s="162" t="s">
        <v>579</v>
      </c>
      <c r="T11" s="162" t="s">
        <v>559</v>
      </c>
      <c r="U11" s="162"/>
      <c r="V11" s="162" t="s">
        <v>559</v>
      </c>
      <c r="W11" s="162"/>
      <c r="X11" s="162" t="s">
        <v>559</v>
      </c>
      <c r="Y11" s="162">
        <f t="shared" si="1"/>
        <v>18</v>
      </c>
      <c r="Z11" s="164">
        <f t="shared" si="2"/>
        <v>0.9473684211</v>
      </c>
      <c r="AA11" s="165">
        <f t="shared" si="3"/>
        <v>1</v>
      </c>
      <c r="AB11" s="164">
        <f t="shared" si="4"/>
        <v>0.05263157895</v>
      </c>
      <c r="AC11" s="166">
        <f t="shared" si="5"/>
        <v>0</v>
      </c>
      <c r="AD11" s="164">
        <f t="shared" si="6"/>
        <v>0</v>
      </c>
      <c r="AE11" s="160">
        <v>5.0</v>
      </c>
      <c r="AF11" s="161" t="str">
        <f t="shared" si="7"/>
        <v>Jennifer  Asenjo  De Los Santos TRANSFERIDA 10/12/25</v>
      </c>
      <c r="AG11" s="162" t="s">
        <v>559</v>
      </c>
      <c r="AH11" s="162" t="s">
        <v>579</v>
      </c>
      <c r="AI11" s="162" t="s">
        <v>578</v>
      </c>
      <c r="AJ11" s="162" t="s">
        <v>559</v>
      </c>
      <c r="AK11" s="162"/>
      <c r="AL11" s="162" t="s">
        <v>559</v>
      </c>
      <c r="AM11" s="162" t="s">
        <v>559</v>
      </c>
      <c r="AN11" s="162"/>
      <c r="AO11" s="162"/>
      <c r="AP11" s="162" t="s">
        <v>559</v>
      </c>
      <c r="AQ11" s="162"/>
      <c r="AR11" s="162" t="s">
        <v>559</v>
      </c>
      <c r="AS11" s="162" t="s">
        <v>559</v>
      </c>
      <c r="AT11" s="162" t="s">
        <v>559</v>
      </c>
      <c r="AU11" s="162" t="s">
        <v>559</v>
      </c>
      <c r="AV11" s="162" t="s">
        <v>559</v>
      </c>
      <c r="AW11" s="162" t="s">
        <v>559</v>
      </c>
      <c r="AX11" s="162" t="s">
        <v>559</v>
      </c>
      <c r="AY11" s="162"/>
      <c r="AZ11" s="162"/>
      <c r="BA11" s="162"/>
      <c r="BB11" s="163">
        <f t="shared" si="8"/>
        <v>13</v>
      </c>
      <c r="BC11" s="164">
        <f t="shared" si="9"/>
        <v>0.9285714286</v>
      </c>
      <c r="BD11" s="166">
        <f t="shared" si="10"/>
        <v>1</v>
      </c>
      <c r="BE11" s="164">
        <f t="shared" si="11"/>
        <v>0.07142857143</v>
      </c>
      <c r="BF11" s="166">
        <f t="shared" si="12"/>
        <v>1</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t="s">
        <v>559</v>
      </c>
      <c r="E12" s="162" t="s">
        <v>559</v>
      </c>
      <c r="F12" s="162" t="s">
        <v>559</v>
      </c>
      <c r="G12" s="162" t="s">
        <v>559</v>
      </c>
      <c r="H12" s="162" t="s">
        <v>559</v>
      </c>
      <c r="I12" s="162" t="s">
        <v>559</v>
      </c>
      <c r="J12" s="162" t="s">
        <v>559</v>
      </c>
      <c r="K12" s="162" t="s">
        <v>559</v>
      </c>
      <c r="L12" s="162" t="s">
        <v>559</v>
      </c>
      <c r="M12" s="162" t="s">
        <v>559</v>
      </c>
      <c r="N12" s="162" t="s">
        <v>559</v>
      </c>
      <c r="O12" s="162" t="s">
        <v>559</v>
      </c>
      <c r="P12" s="162" t="s">
        <v>559</v>
      </c>
      <c r="Q12" s="162" t="s">
        <v>559</v>
      </c>
      <c r="R12" s="162" t="s">
        <v>559</v>
      </c>
      <c r="S12" s="162" t="s">
        <v>559</v>
      </c>
      <c r="T12" s="162" t="s">
        <v>559</v>
      </c>
      <c r="U12" s="162"/>
      <c r="V12" s="162" t="s">
        <v>559</v>
      </c>
      <c r="W12" s="162"/>
      <c r="X12" s="162" t="s">
        <v>559</v>
      </c>
      <c r="Y12" s="162">
        <f t="shared" si="1"/>
        <v>19</v>
      </c>
      <c r="Z12" s="164">
        <f t="shared" si="2"/>
        <v>1</v>
      </c>
      <c r="AA12" s="165">
        <f t="shared" si="3"/>
        <v>0</v>
      </c>
      <c r="AB12" s="164">
        <f t="shared" si="4"/>
        <v>0</v>
      </c>
      <c r="AC12" s="166">
        <f t="shared" si="5"/>
        <v>0</v>
      </c>
      <c r="AD12" s="164">
        <f t="shared" si="6"/>
        <v>0</v>
      </c>
      <c r="AE12" s="160">
        <v>6.0</v>
      </c>
      <c r="AF12" s="161" t="str">
        <f t="shared" si="7"/>
        <v>Leshlie Crismayri Bautista Quezada</v>
      </c>
      <c r="AG12" s="162" t="s">
        <v>559</v>
      </c>
      <c r="AH12" s="162" t="s">
        <v>559</v>
      </c>
      <c r="AI12" s="162" t="s">
        <v>559</v>
      </c>
      <c r="AJ12" s="162" t="s">
        <v>559</v>
      </c>
      <c r="AK12" s="162"/>
      <c r="AL12" s="162" t="s">
        <v>559</v>
      </c>
      <c r="AM12" s="162" t="s">
        <v>578</v>
      </c>
      <c r="AN12" s="162"/>
      <c r="AO12" s="162"/>
      <c r="AP12" s="162" t="s">
        <v>559</v>
      </c>
      <c r="AQ12" s="162"/>
      <c r="AR12" s="162" t="s">
        <v>559</v>
      </c>
      <c r="AS12" s="162" t="s">
        <v>559</v>
      </c>
      <c r="AT12" s="162" t="s">
        <v>559</v>
      </c>
      <c r="AU12" s="162" t="s">
        <v>559</v>
      </c>
      <c r="AV12" s="162" t="s">
        <v>578</v>
      </c>
      <c r="AW12" s="162" t="s">
        <v>559</v>
      </c>
      <c r="AX12" s="162" t="s">
        <v>559</v>
      </c>
      <c r="AY12" s="162"/>
      <c r="AZ12" s="162"/>
      <c r="BA12" s="162"/>
      <c r="BB12" s="163">
        <f t="shared" si="8"/>
        <v>14</v>
      </c>
      <c r="BC12" s="164">
        <f t="shared" si="9"/>
        <v>1</v>
      </c>
      <c r="BD12" s="166">
        <f t="shared" si="10"/>
        <v>0</v>
      </c>
      <c r="BE12" s="164">
        <f t="shared" si="11"/>
        <v>0</v>
      </c>
      <c r="BF12" s="166">
        <f t="shared" si="12"/>
        <v>2</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t="s">
        <v>559</v>
      </c>
      <c r="E13" s="162" t="s">
        <v>559</v>
      </c>
      <c r="F13" s="162" t="s">
        <v>559</v>
      </c>
      <c r="G13" s="162" t="s">
        <v>559</v>
      </c>
      <c r="H13" s="162" t="s">
        <v>559</v>
      </c>
      <c r="I13" s="162" t="s">
        <v>559</v>
      </c>
      <c r="J13" s="162" t="s">
        <v>559</v>
      </c>
      <c r="K13" s="162" t="s">
        <v>559</v>
      </c>
      <c r="L13" s="162" t="s">
        <v>559</v>
      </c>
      <c r="M13" s="162" t="s">
        <v>559</v>
      </c>
      <c r="N13" s="162" t="s">
        <v>559</v>
      </c>
      <c r="O13" s="162" t="s">
        <v>559</v>
      </c>
      <c r="P13" s="162" t="s">
        <v>559</v>
      </c>
      <c r="Q13" s="162" t="s">
        <v>559</v>
      </c>
      <c r="R13" s="162" t="s">
        <v>559</v>
      </c>
      <c r="S13" s="162" t="s">
        <v>578</v>
      </c>
      <c r="T13" s="162" t="s">
        <v>559</v>
      </c>
      <c r="U13" s="162"/>
      <c r="V13" s="162" t="s">
        <v>559</v>
      </c>
      <c r="W13" s="162"/>
      <c r="X13" s="162" t="s">
        <v>559</v>
      </c>
      <c r="Y13" s="162">
        <f t="shared" si="1"/>
        <v>19</v>
      </c>
      <c r="Z13" s="164">
        <f t="shared" si="2"/>
        <v>1</v>
      </c>
      <c r="AA13" s="165">
        <f t="shared" si="3"/>
        <v>0</v>
      </c>
      <c r="AB13" s="164">
        <f t="shared" si="4"/>
        <v>0</v>
      </c>
      <c r="AC13" s="166">
        <f t="shared" si="5"/>
        <v>1</v>
      </c>
      <c r="AD13" s="164">
        <f t="shared" si="6"/>
        <v>0.05263157895</v>
      </c>
      <c r="AE13" s="160">
        <v>7.0</v>
      </c>
      <c r="AF13" s="161" t="str">
        <f t="shared" si="7"/>
        <v>Gilber  Bello Silva</v>
      </c>
      <c r="AG13" s="162" t="s">
        <v>559</v>
      </c>
      <c r="AH13" s="162" t="s">
        <v>559</v>
      </c>
      <c r="AI13" s="162" t="s">
        <v>559</v>
      </c>
      <c r="AJ13" s="162" t="s">
        <v>559</v>
      </c>
      <c r="AK13" s="162"/>
      <c r="AL13" s="162" t="s">
        <v>579</v>
      </c>
      <c r="AM13" s="162" t="s">
        <v>559</v>
      </c>
      <c r="AN13" s="162"/>
      <c r="AO13" s="162"/>
      <c r="AP13" s="162" t="s">
        <v>559</v>
      </c>
      <c r="AQ13" s="162"/>
      <c r="AR13" s="162" t="s">
        <v>559</v>
      </c>
      <c r="AS13" s="162" t="s">
        <v>559</v>
      </c>
      <c r="AT13" s="162" t="s">
        <v>559</v>
      </c>
      <c r="AU13" s="162" t="s">
        <v>559</v>
      </c>
      <c r="AV13" s="162" t="s">
        <v>579</v>
      </c>
      <c r="AW13" s="162" t="s">
        <v>559</v>
      </c>
      <c r="AX13" s="162" t="s">
        <v>559</v>
      </c>
      <c r="AY13" s="162"/>
      <c r="AZ13" s="162"/>
      <c r="BA13" s="162"/>
      <c r="BB13" s="163">
        <f t="shared" si="8"/>
        <v>12</v>
      </c>
      <c r="BC13" s="164">
        <f t="shared" si="9"/>
        <v>0.8571428571</v>
      </c>
      <c r="BD13" s="166">
        <f t="shared" si="10"/>
        <v>2</v>
      </c>
      <c r="BE13" s="164">
        <f t="shared" si="11"/>
        <v>0.1428571429</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t="s">
        <v>559</v>
      </c>
      <c r="E14" s="162" t="s">
        <v>559</v>
      </c>
      <c r="F14" s="162" t="s">
        <v>559</v>
      </c>
      <c r="G14" s="162" t="s">
        <v>559</v>
      </c>
      <c r="H14" s="162" t="s">
        <v>579</v>
      </c>
      <c r="I14" s="162" t="s">
        <v>559</v>
      </c>
      <c r="J14" s="162" t="s">
        <v>559</v>
      </c>
      <c r="K14" s="162" t="s">
        <v>559</v>
      </c>
      <c r="L14" s="162" t="s">
        <v>559</v>
      </c>
      <c r="M14" s="162" t="s">
        <v>559</v>
      </c>
      <c r="N14" s="162" t="s">
        <v>559</v>
      </c>
      <c r="O14" s="162" t="s">
        <v>559</v>
      </c>
      <c r="P14" s="162" t="s">
        <v>559</v>
      </c>
      <c r="Q14" s="162" t="s">
        <v>559</v>
      </c>
      <c r="R14" s="162" t="s">
        <v>559</v>
      </c>
      <c r="S14" s="162" t="s">
        <v>559</v>
      </c>
      <c r="T14" s="162" t="s">
        <v>579</v>
      </c>
      <c r="U14" s="162"/>
      <c r="V14" s="162" t="s">
        <v>559</v>
      </c>
      <c r="W14" s="162"/>
      <c r="X14" s="162" t="s">
        <v>559</v>
      </c>
      <c r="Y14" s="162">
        <f t="shared" si="1"/>
        <v>17</v>
      </c>
      <c r="Z14" s="164">
        <f t="shared" si="2"/>
        <v>0.8947368421</v>
      </c>
      <c r="AA14" s="165">
        <f t="shared" si="3"/>
        <v>2</v>
      </c>
      <c r="AB14" s="164">
        <f t="shared" si="4"/>
        <v>0.1052631579</v>
      </c>
      <c r="AC14" s="166">
        <f t="shared" si="5"/>
        <v>0</v>
      </c>
      <c r="AD14" s="164">
        <f t="shared" si="6"/>
        <v>0</v>
      </c>
      <c r="AE14" s="160">
        <v>8.0</v>
      </c>
      <c r="AF14" s="161" t="str">
        <f t="shared" si="7"/>
        <v>Sherlyn Mariel Bernabel Lora</v>
      </c>
      <c r="AG14" s="162" t="s">
        <v>578</v>
      </c>
      <c r="AH14" s="162" t="s">
        <v>559</v>
      </c>
      <c r="AI14" s="162" t="s">
        <v>559</v>
      </c>
      <c r="AJ14" s="162" t="s">
        <v>559</v>
      </c>
      <c r="AK14" s="162"/>
      <c r="AL14" s="162" t="s">
        <v>559</v>
      </c>
      <c r="AM14" s="162" t="s">
        <v>559</v>
      </c>
      <c r="AN14" s="162"/>
      <c r="AO14" s="162"/>
      <c r="AP14" s="162" t="s">
        <v>559</v>
      </c>
      <c r="AQ14" s="162"/>
      <c r="AR14" s="162" t="s">
        <v>559</v>
      </c>
      <c r="AS14" s="162" t="s">
        <v>559</v>
      </c>
      <c r="AT14" s="162" t="s">
        <v>559</v>
      </c>
      <c r="AU14" s="162" t="s">
        <v>559</v>
      </c>
      <c r="AV14" s="162" t="s">
        <v>559</v>
      </c>
      <c r="AW14" s="162" t="s">
        <v>559</v>
      </c>
      <c r="AX14" s="162" t="s">
        <v>579</v>
      </c>
      <c r="AY14" s="162"/>
      <c r="AZ14" s="162"/>
      <c r="BA14" s="162"/>
      <c r="BB14" s="163">
        <f t="shared" si="8"/>
        <v>13</v>
      </c>
      <c r="BC14" s="164">
        <f t="shared" si="9"/>
        <v>0.9285714286</v>
      </c>
      <c r="BD14" s="166">
        <f t="shared" si="10"/>
        <v>1</v>
      </c>
      <c r="BE14" s="164">
        <f t="shared" si="11"/>
        <v>0.07142857143</v>
      </c>
      <c r="BF14" s="166">
        <f t="shared" si="12"/>
        <v>1</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t="s">
        <v>559</v>
      </c>
      <c r="E15" s="162" t="s">
        <v>559</v>
      </c>
      <c r="F15" s="162" t="s">
        <v>559</v>
      </c>
      <c r="G15" s="162" t="s">
        <v>559</v>
      </c>
      <c r="H15" s="162" t="s">
        <v>559</v>
      </c>
      <c r="I15" s="162" t="s">
        <v>559</v>
      </c>
      <c r="J15" s="162" t="s">
        <v>559</v>
      </c>
      <c r="K15" s="162" t="s">
        <v>559</v>
      </c>
      <c r="L15" s="162" t="s">
        <v>559</v>
      </c>
      <c r="M15" s="162" t="s">
        <v>559</v>
      </c>
      <c r="N15" s="162" t="s">
        <v>559</v>
      </c>
      <c r="O15" s="162" t="s">
        <v>559</v>
      </c>
      <c r="P15" s="162" t="s">
        <v>559</v>
      </c>
      <c r="Q15" s="162" t="s">
        <v>559</v>
      </c>
      <c r="R15" s="162" t="s">
        <v>559</v>
      </c>
      <c r="S15" s="162" t="s">
        <v>559</v>
      </c>
      <c r="T15" s="162" t="s">
        <v>559</v>
      </c>
      <c r="U15" s="162"/>
      <c r="V15" s="162" t="s">
        <v>559</v>
      </c>
      <c r="W15" s="162"/>
      <c r="X15" s="162" t="s">
        <v>559</v>
      </c>
      <c r="Y15" s="162">
        <f t="shared" si="1"/>
        <v>19</v>
      </c>
      <c r="Z15" s="164">
        <f t="shared" si="2"/>
        <v>1</v>
      </c>
      <c r="AA15" s="165">
        <f t="shared" si="3"/>
        <v>0</v>
      </c>
      <c r="AB15" s="164">
        <f t="shared" si="4"/>
        <v>0</v>
      </c>
      <c r="AC15" s="166">
        <f t="shared" si="5"/>
        <v>0</v>
      </c>
      <c r="AD15" s="164">
        <f t="shared" si="6"/>
        <v>0</v>
      </c>
      <c r="AE15" s="160">
        <v>9.0</v>
      </c>
      <c r="AF15" s="161" t="str">
        <f t="shared" si="7"/>
        <v>Erleen  Brito Castillo</v>
      </c>
      <c r="AG15" s="162" t="s">
        <v>559</v>
      </c>
      <c r="AH15" s="162" t="s">
        <v>559</v>
      </c>
      <c r="AI15" s="162" t="s">
        <v>559</v>
      </c>
      <c r="AJ15" s="162" t="s">
        <v>559</v>
      </c>
      <c r="AK15" s="162"/>
      <c r="AL15" s="162" t="s">
        <v>559</v>
      </c>
      <c r="AM15" s="162" t="s">
        <v>559</v>
      </c>
      <c r="AN15" s="162"/>
      <c r="AO15" s="162"/>
      <c r="AP15" s="162" t="s">
        <v>559</v>
      </c>
      <c r="AQ15" s="162"/>
      <c r="AR15" s="162" t="s">
        <v>579</v>
      </c>
      <c r="AS15" s="162" t="s">
        <v>559</v>
      </c>
      <c r="AT15" s="162" t="s">
        <v>559</v>
      </c>
      <c r="AU15" s="162" t="s">
        <v>559</v>
      </c>
      <c r="AV15" s="162" t="s">
        <v>559</v>
      </c>
      <c r="AW15" s="162" t="s">
        <v>559</v>
      </c>
      <c r="AX15" s="162" t="s">
        <v>580</v>
      </c>
      <c r="AY15" s="162"/>
      <c r="AZ15" s="162"/>
      <c r="BA15" s="162"/>
      <c r="BB15" s="163">
        <f t="shared" si="8"/>
        <v>13</v>
      </c>
      <c r="BC15" s="164">
        <f t="shared" si="9"/>
        <v>0.9285714286</v>
      </c>
      <c r="BD15" s="166">
        <f t="shared" si="10"/>
        <v>1</v>
      </c>
      <c r="BE15" s="164">
        <f t="shared" si="11"/>
        <v>0.07142857143</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t="s">
        <v>559</v>
      </c>
      <c r="E16" s="162" t="s">
        <v>559</v>
      </c>
      <c r="F16" s="162" t="s">
        <v>559</v>
      </c>
      <c r="G16" s="162" t="s">
        <v>559</v>
      </c>
      <c r="H16" s="162" t="s">
        <v>559</v>
      </c>
      <c r="I16" s="162" t="s">
        <v>559</v>
      </c>
      <c r="J16" s="162" t="s">
        <v>559</v>
      </c>
      <c r="K16" s="162" t="s">
        <v>559</v>
      </c>
      <c r="L16" s="162" t="s">
        <v>559</v>
      </c>
      <c r="M16" s="162" t="s">
        <v>559</v>
      </c>
      <c r="N16" s="162" t="s">
        <v>559</v>
      </c>
      <c r="O16" s="162" t="s">
        <v>559</v>
      </c>
      <c r="P16" s="162" t="s">
        <v>559</v>
      </c>
      <c r="Q16" s="162" t="s">
        <v>559</v>
      </c>
      <c r="R16" s="162" t="s">
        <v>559</v>
      </c>
      <c r="S16" s="162" t="s">
        <v>559</v>
      </c>
      <c r="T16" s="162" t="s">
        <v>559</v>
      </c>
      <c r="U16" s="162"/>
      <c r="V16" s="162" t="s">
        <v>559</v>
      </c>
      <c r="W16" s="162"/>
      <c r="X16" s="162" t="s">
        <v>559</v>
      </c>
      <c r="Y16" s="162">
        <f t="shared" si="1"/>
        <v>19</v>
      </c>
      <c r="Z16" s="164">
        <f t="shared" si="2"/>
        <v>1</v>
      </c>
      <c r="AA16" s="165">
        <f t="shared" si="3"/>
        <v>0</v>
      </c>
      <c r="AB16" s="164">
        <f t="shared" si="4"/>
        <v>0</v>
      </c>
      <c r="AC16" s="166">
        <f t="shared" si="5"/>
        <v>0</v>
      </c>
      <c r="AD16" s="164">
        <f t="shared" si="6"/>
        <v>0</v>
      </c>
      <c r="AE16" s="160">
        <v>10.0</v>
      </c>
      <c r="AF16" s="161" t="str">
        <f t="shared" si="7"/>
        <v>Brianny  Caraballo Guzmán</v>
      </c>
      <c r="AG16" s="162" t="s">
        <v>559</v>
      </c>
      <c r="AH16" s="162" t="s">
        <v>559</v>
      </c>
      <c r="AI16" s="162" t="s">
        <v>559</v>
      </c>
      <c r="AJ16" s="162" t="s">
        <v>559</v>
      </c>
      <c r="AK16" s="162"/>
      <c r="AL16" s="162" t="s">
        <v>559</v>
      </c>
      <c r="AM16" s="162" t="s">
        <v>559</v>
      </c>
      <c r="AN16" s="162"/>
      <c r="AO16" s="162"/>
      <c r="AP16" s="162" t="s">
        <v>559</v>
      </c>
      <c r="AQ16" s="162"/>
      <c r="AR16" s="162" t="s">
        <v>559</v>
      </c>
      <c r="AS16" s="162" t="s">
        <v>559</v>
      </c>
      <c r="AT16" s="162" t="s">
        <v>559</v>
      </c>
      <c r="AU16" s="162" t="s">
        <v>559</v>
      </c>
      <c r="AV16" s="162" t="s">
        <v>559</v>
      </c>
      <c r="AW16" s="162" t="s">
        <v>559</v>
      </c>
      <c r="AX16" s="162" t="s">
        <v>559</v>
      </c>
      <c r="AY16" s="162"/>
      <c r="AZ16" s="162"/>
      <c r="BA16" s="162"/>
      <c r="BB16" s="163">
        <f t="shared" si="8"/>
        <v>14</v>
      </c>
      <c r="BC16" s="164">
        <f t="shared" si="9"/>
        <v>1</v>
      </c>
      <c r="BD16" s="166">
        <f t="shared" si="10"/>
        <v>0</v>
      </c>
      <c r="BE16" s="164">
        <f t="shared" si="11"/>
        <v>0</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t="s">
        <v>579</v>
      </c>
      <c r="E17" s="162" t="s">
        <v>559</v>
      </c>
      <c r="F17" s="162" t="s">
        <v>559</v>
      </c>
      <c r="G17" s="162" t="s">
        <v>559</v>
      </c>
      <c r="H17" s="162" t="s">
        <v>559</v>
      </c>
      <c r="I17" s="162" t="s">
        <v>559</v>
      </c>
      <c r="J17" s="162" t="s">
        <v>559</v>
      </c>
      <c r="K17" s="162" t="s">
        <v>559</v>
      </c>
      <c r="L17" s="162" t="s">
        <v>559</v>
      </c>
      <c r="M17" s="162" t="s">
        <v>559</v>
      </c>
      <c r="N17" s="162" t="s">
        <v>559</v>
      </c>
      <c r="O17" s="162" t="s">
        <v>559</v>
      </c>
      <c r="P17" s="162" t="s">
        <v>559</v>
      </c>
      <c r="Q17" s="162" t="s">
        <v>559</v>
      </c>
      <c r="R17" s="162" t="s">
        <v>559</v>
      </c>
      <c r="S17" s="162" t="s">
        <v>559</v>
      </c>
      <c r="T17" s="162" t="s">
        <v>559</v>
      </c>
      <c r="U17" s="162"/>
      <c r="V17" s="162" t="s">
        <v>579</v>
      </c>
      <c r="W17" s="162"/>
      <c r="X17" s="162" t="s">
        <v>559</v>
      </c>
      <c r="Y17" s="162">
        <f t="shared" si="1"/>
        <v>17</v>
      </c>
      <c r="Z17" s="164">
        <f t="shared" si="2"/>
        <v>0.8947368421</v>
      </c>
      <c r="AA17" s="165">
        <f t="shared" si="3"/>
        <v>2</v>
      </c>
      <c r="AB17" s="164">
        <f t="shared" si="4"/>
        <v>0.1052631579</v>
      </c>
      <c r="AC17" s="166">
        <f t="shared" si="5"/>
        <v>0</v>
      </c>
      <c r="AD17" s="164">
        <f t="shared" si="6"/>
        <v>0</v>
      </c>
      <c r="AE17" s="160">
        <v>11.0</v>
      </c>
      <c r="AF17" s="161" t="str">
        <f t="shared" si="7"/>
        <v>Scarlet  Castillo</v>
      </c>
      <c r="AG17" s="162" t="s">
        <v>559</v>
      </c>
      <c r="AH17" s="162" t="s">
        <v>579</v>
      </c>
      <c r="AI17" s="162" t="s">
        <v>559</v>
      </c>
      <c r="AJ17" s="162" t="s">
        <v>559</v>
      </c>
      <c r="AK17" s="162"/>
      <c r="AL17" s="162" t="s">
        <v>559</v>
      </c>
      <c r="AM17" s="162" t="s">
        <v>559</v>
      </c>
      <c r="AN17" s="162"/>
      <c r="AO17" s="162"/>
      <c r="AP17" s="162" t="s">
        <v>559</v>
      </c>
      <c r="AQ17" s="162"/>
      <c r="AR17" s="162" t="s">
        <v>559</v>
      </c>
      <c r="AS17" s="162" t="s">
        <v>559</v>
      </c>
      <c r="AT17" s="162" t="s">
        <v>559</v>
      </c>
      <c r="AU17" s="162" t="s">
        <v>559</v>
      </c>
      <c r="AV17" s="162" t="s">
        <v>559</v>
      </c>
      <c r="AW17" s="162" t="s">
        <v>559</v>
      </c>
      <c r="AX17" s="162" t="s">
        <v>559</v>
      </c>
      <c r="AY17" s="162"/>
      <c r="AZ17" s="162"/>
      <c r="BA17" s="162"/>
      <c r="BB17" s="163">
        <f t="shared" si="8"/>
        <v>13</v>
      </c>
      <c r="BC17" s="164">
        <f t="shared" si="9"/>
        <v>0.9285714286</v>
      </c>
      <c r="BD17" s="166">
        <f t="shared" si="10"/>
        <v>1</v>
      </c>
      <c r="BE17" s="164">
        <f t="shared" si="11"/>
        <v>0.07142857143</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t="s">
        <v>559</v>
      </c>
      <c r="E18" s="162" t="s">
        <v>559</v>
      </c>
      <c r="F18" s="162" t="s">
        <v>559</v>
      </c>
      <c r="G18" s="162" t="s">
        <v>559</v>
      </c>
      <c r="H18" s="162" t="s">
        <v>559</v>
      </c>
      <c r="I18" s="162" t="s">
        <v>559</v>
      </c>
      <c r="J18" s="162" t="s">
        <v>559</v>
      </c>
      <c r="K18" s="162" t="s">
        <v>559</v>
      </c>
      <c r="L18" s="162" t="s">
        <v>559</v>
      </c>
      <c r="M18" s="162" t="s">
        <v>559</v>
      </c>
      <c r="N18" s="162" t="s">
        <v>559</v>
      </c>
      <c r="O18" s="162" t="s">
        <v>559</v>
      </c>
      <c r="P18" s="162" t="s">
        <v>559</v>
      </c>
      <c r="Q18" s="162" t="s">
        <v>559</v>
      </c>
      <c r="R18" s="162" t="s">
        <v>559</v>
      </c>
      <c r="S18" s="162" t="s">
        <v>559</v>
      </c>
      <c r="T18" s="162" t="s">
        <v>559</v>
      </c>
      <c r="U18" s="162"/>
      <c r="V18" s="162" t="s">
        <v>559</v>
      </c>
      <c r="W18" s="162"/>
      <c r="X18" s="162" t="s">
        <v>559</v>
      </c>
      <c r="Y18" s="162">
        <f t="shared" si="1"/>
        <v>19</v>
      </c>
      <c r="Z18" s="164">
        <f t="shared" si="2"/>
        <v>1</v>
      </c>
      <c r="AA18" s="165">
        <f t="shared" si="3"/>
        <v>0</v>
      </c>
      <c r="AB18" s="164">
        <f t="shared" si="4"/>
        <v>0</v>
      </c>
      <c r="AC18" s="166">
        <f t="shared" si="5"/>
        <v>0</v>
      </c>
      <c r="AD18" s="164">
        <f t="shared" si="6"/>
        <v>0</v>
      </c>
      <c r="AE18" s="160">
        <v>12.0</v>
      </c>
      <c r="AF18" s="161" t="str">
        <f t="shared" si="7"/>
        <v>Yarselin  Cruz Peña</v>
      </c>
      <c r="AG18" s="162" t="s">
        <v>559</v>
      </c>
      <c r="AH18" s="162" t="s">
        <v>559</v>
      </c>
      <c r="AI18" s="162" t="s">
        <v>559</v>
      </c>
      <c r="AJ18" s="162" t="s">
        <v>559</v>
      </c>
      <c r="AK18" s="162"/>
      <c r="AL18" s="162" t="s">
        <v>559</v>
      </c>
      <c r="AM18" s="162" t="s">
        <v>578</v>
      </c>
      <c r="AN18" s="162"/>
      <c r="AO18" s="162"/>
      <c r="AP18" s="162" t="s">
        <v>559</v>
      </c>
      <c r="AQ18" s="162"/>
      <c r="AR18" s="162" t="s">
        <v>559</v>
      </c>
      <c r="AS18" s="162" t="s">
        <v>559</v>
      </c>
      <c r="AT18" s="162" t="s">
        <v>559</v>
      </c>
      <c r="AU18" s="162" t="s">
        <v>559</v>
      </c>
      <c r="AV18" s="162" t="s">
        <v>559</v>
      </c>
      <c r="AW18" s="162" t="s">
        <v>559</v>
      </c>
      <c r="AX18" s="162" t="s">
        <v>559</v>
      </c>
      <c r="AY18" s="162"/>
      <c r="AZ18" s="162"/>
      <c r="BA18" s="162"/>
      <c r="BB18" s="163">
        <f t="shared" si="8"/>
        <v>14</v>
      </c>
      <c r="BC18" s="164">
        <f t="shared" si="9"/>
        <v>1</v>
      </c>
      <c r="BD18" s="166">
        <f t="shared" si="10"/>
        <v>0</v>
      </c>
      <c r="BE18" s="164">
        <f t="shared" si="11"/>
        <v>0</v>
      </c>
      <c r="BF18" s="166">
        <f t="shared" si="12"/>
        <v>1</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t="s">
        <v>559</v>
      </c>
      <c r="E19" s="162" t="s">
        <v>559</v>
      </c>
      <c r="F19" s="162" t="s">
        <v>559</v>
      </c>
      <c r="G19" s="162" t="s">
        <v>559</v>
      </c>
      <c r="H19" s="162" t="s">
        <v>559</v>
      </c>
      <c r="I19" s="162" t="s">
        <v>559</v>
      </c>
      <c r="J19" s="162" t="s">
        <v>559</v>
      </c>
      <c r="K19" s="162" t="s">
        <v>559</v>
      </c>
      <c r="L19" s="162" t="s">
        <v>559</v>
      </c>
      <c r="M19" s="162" t="s">
        <v>559</v>
      </c>
      <c r="N19" s="162" t="s">
        <v>559</v>
      </c>
      <c r="O19" s="162" t="s">
        <v>559</v>
      </c>
      <c r="P19" s="162" t="s">
        <v>559</v>
      </c>
      <c r="Q19" s="162" t="s">
        <v>559</v>
      </c>
      <c r="R19" s="162" t="s">
        <v>559</v>
      </c>
      <c r="S19" s="162" t="s">
        <v>579</v>
      </c>
      <c r="T19" s="162" t="s">
        <v>559</v>
      </c>
      <c r="U19" s="162"/>
      <c r="V19" s="162" t="s">
        <v>559</v>
      </c>
      <c r="W19" s="162"/>
      <c r="X19" s="162" t="s">
        <v>559</v>
      </c>
      <c r="Y19" s="162">
        <f t="shared" si="1"/>
        <v>18</v>
      </c>
      <c r="Z19" s="164">
        <f t="shared" si="2"/>
        <v>0.9473684211</v>
      </c>
      <c r="AA19" s="165">
        <f t="shared" si="3"/>
        <v>1</v>
      </c>
      <c r="AB19" s="164">
        <f t="shared" si="4"/>
        <v>0.05263157895</v>
      </c>
      <c r="AC19" s="166">
        <f t="shared" si="5"/>
        <v>0</v>
      </c>
      <c r="AD19" s="164">
        <f t="shared" si="6"/>
        <v>0</v>
      </c>
      <c r="AE19" s="160">
        <v>13.0</v>
      </c>
      <c r="AF19" s="161" t="str">
        <f t="shared" si="7"/>
        <v>Fernando José Díaz Fernández</v>
      </c>
      <c r="AG19" s="162" t="s">
        <v>559</v>
      </c>
      <c r="AH19" s="162" t="s">
        <v>559</v>
      </c>
      <c r="AI19" s="162" t="s">
        <v>559</v>
      </c>
      <c r="AJ19" s="162" t="s">
        <v>559</v>
      </c>
      <c r="AK19" s="162"/>
      <c r="AL19" s="162" t="s">
        <v>559</v>
      </c>
      <c r="AM19" s="162" t="s">
        <v>559</v>
      </c>
      <c r="AN19" s="162"/>
      <c r="AO19" s="162"/>
      <c r="AP19" s="162" t="s">
        <v>559</v>
      </c>
      <c r="AQ19" s="162"/>
      <c r="AR19" s="162" t="s">
        <v>559</v>
      </c>
      <c r="AS19" s="162" t="s">
        <v>559</v>
      </c>
      <c r="AT19" s="162" t="s">
        <v>559</v>
      </c>
      <c r="AU19" s="162" t="s">
        <v>578</v>
      </c>
      <c r="AV19" s="162" t="s">
        <v>578</v>
      </c>
      <c r="AW19" s="162" t="s">
        <v>578</v>
      </c>
      <c r="AX19" s="162" t="s">
        <v>559</v>
      </c>
      <c r="AY19" s="162"/>
      <c r="AZ19" s="162"/>
      <c r="BA19" s="162"/>
      <c r="BB19" s="163">
        <f t="shared" si="8"/>
        <v>13</v>
      </c>
      <c r="BC19" s="164">
        <f t="shared" si="9"/>
        <v>0.9285714286</v>
      </c>
      <c r="BD19" s="166">
        <f t="shared" si="10"/>
        <v>0</v>
      </c>
      <c r="BE19" s="164">
        <f t="shared" si="11"/>
        <v>0</v>
      </c>
      <c r="BF19" s="166">
        <f t="shared" si="12"/>
        <v>3</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t="s">
        <v>559</v>
      </c>
      <c r="E20" s="162" t="s">
        <v>579</v>
      </c>
      <c r="F20" s="162" t="s">
        <v>559</v>
      </c>
      <c r="G20" s="162" t="s">
        <v>559</v>
      </c>
      <c r="H20" s="162" t="s">
        <v>559</v>
      </c>
      <c r="I20" s="162" t="s">
        <v>559</v>
      </c>
      <c r="J20" s="162" t="s">
        <v>559</v>
      </c>
      <c r="K20" s="162" t="s">
        <v>559</v>
      </c>
      <c r="L20" s="162" t="s">
        <v>559</v>
      </c>
      <c r="M20" s="162" t="s">
        <v>559</v>
      </c>
      <c r="N20" s="162" t="s">
        <v>559</v>
      </c>
      <c r="O20" s="162" t="s">
        <v>559</v>
      </c>
      <c r="P20" s="162" t="s">
        <v>559</v>
      </c>
      <c r="Q20" s="162" t="s">
        <v>559</v>
      </c>
      <c r="R20" s="162" t="s">
        <v>559</v>
      </c>
      <c r="S20" s="162" t="s">
        <v>559</v>
      </c>
      <c r="T20" s="162" t="s">
        <v>559</v>
      </c>
      <c r="U20" s="162"/>
      <c r="V20" s="162" t="s">
        <v>559</v>
      </c>
      <c r="W20" s="162"/>
      <c r="X20" s="162" t="s">
        <v>559</v>
      </c>
      <c r="Y20" s="162">
        <f t="shared" si="1"/>
        <v>18</v>
      </c>
      <c r="Z20" s="164">
        <f t="shared" si="2"/>
        <v>0.9473684211</v>
      </c>
      <c r="AA20" s="165">
        <f t="shared" si="3"/>
        <v>1</v>
      </c>
      <c r="AB20" s="164">
        <f t="shared" si="4"/>
        <v>0.05263157895</v>
      </c>
      <c r="AC20" s="166">
        <f t="shared" si="5"/>
        <v>0</v>
      </c>
      <c r="AD20" s="164">
        <f t="shared" si="6"/>
        <v>0</v>
      </c>
      <c r="AE20" s="160">
        <v>14.0</v>
      </c>
      <c r="AF20" s="161" t="str">
        <f t="shared" si="7"/>
        <v>Scarlett  Espinal Estéves</v>
      </c>
      <c r="AG20" s="162" t="s">
        <v>559</v>
      </c>
      <c r="AH20" s="162" t="s">
        <v>559</v>
      </c>
      <c r="AI20" s="162" t="s">
        <v>559</v>
      </c>
      <c r="AJ20" s="162" t="s">
        <v>559</v>
      </c>
      <c r="AK20" s="162"/>
      <c r="AL20" s="162" t="s">
        <v>579</v>
      </c>
      <c r="AM20" s="162" t="s">
        <v>579</v>
      </c>
      <c r="AN20" s="162"/>
      <c r="AO20" s="162"/>
      <c r="AP20" s="162" t="s">
        <v>559</v>
      </c>
      <c r="AQ20" s="162"/>
      <c r="AR20" s="162" t="s">
        <v>559</v>
      </c>
      <c r="AS20" s="162" t="s">
        <v>559</v>
      </c>
      <c r="AT20" s="162" t="s">
        <v>559</v>
      </c>
      <c r="AU20" s="162" t="s">
        <v>559</v>
      </c>
      <c r="AV20" s="162" t="s">
        <v>559</v>
      </c>
      <c r="AW20" s="162" t="s">
        <v>559</v>
      </c>
      <c r="AX20" s="162" t="s">
        <v>559</v>
      </c>
      <c r="AY20" s="162"/>
      <c r="AZ20" s="162"/>
      <c r="BA20" s="162"/>
      <c r="BB20" s="163">
        <f t="shared" si="8"/>
        <v>12</v>
      </c>
      <c r="BC20" s="164">
        <f t="shared" si="9"/>
        <v>0.8571428571</v>
      </c>
      <c r="BD20" s="166">
        <f t="shared" si="10"/>
        <v>2</v>
      </c>
      <c r="BE20" s="164">
        <f t="shared" si="11"/>
        <v>0.1428571429</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t="s">
        <v>559</v>
      </c>
      <c r="E21" s="162" t="s">
        <v>559</v>
      </c>
      <c r="F21" s="162" t="s">
        <v>559</v>
      </c>
      <c r="G21" s="162" t="s">
        <v>559</v>
      </c>
      <c r="H21" s="162" t="s">
        <v>559</v>
      </c>
      <c r="I21" s="162" t="s">
        <v>559</v>
      </c>
      <c r="J21" s="162" t="s">
        <v>559</v>
      </c>
      <c r="K21" s="162" t="s">
        <v>559</v>
      </c>
      <c r="L21" s="162" t="s">
        <v>559</v>
      </c>
      <c r="M21" s="162" t="s">
        <v>559</v>
      </c>
      <c r="N21" s="162" t="s">
        <v>559</v>
      </c>
      <c r="O21" s="162" t="s">
        <v>559</v>
      </c>
      <c r="P21" s="162" t="s">
        <v>559</v>
      </c>
      <c r="Q21" s="162" t="s">
        <v>559</v>
      </c>
      <c r="R21" s="162" t="s">
        <v>559</v>
      </c>
      <c r="S21" s="162" t="s">
        <v>559</v>
      </c>
      <c r="T21" s="162" t="s">
        <v>559</v>
      </c>
      <c r="U21" s="162"/>
      <c r="V21" s="162" t="s">
        <v>559</v>
      </c>
      <c r="W21" s="162"/>
      <c r="X21" s="162" t="s">
        <v>559</v>
      </c>
      <c r="Y21" s="162">
        <f t="shared" si="1"/>
        <v>19</v>
      </c>
      <c r="Z21" s="164">
        <f t="shared" si="2"/>
        <v>1</v>
      </c>
      <c r="AA21" s="165">
        <f t="shared" si="3"/>
        <v>0</v>
      </c>
      <c r="AB21" s="164">
        <f t="shared" si="4"/>
        <v>0</v>
      </c>
      <c r="AC21" s="166">
        <f t="shared" si="5"/>
        <v>0</v>
      </c>
      <c r="AD21" s="164">
        <f t="shared" si="6"/>
        <v>0</v>
      </c>
      <c r="AE21" s="160">
        <v>15.0</v>
      </c>
      <c r="AF21" s="161" t="str">
        <f t="shared" si="7"/>
        <v>José Manuel Estrella</v>
      </c>
      <c r="AG21" s="162" t="s">
        <v>559</v>
      </c>
      <c r="AH21" s="162" t="s">
        <v>559</v>
      </c>
      <c r="AI21" s="162" t="s">
        <v>559</v>
      </c>
      <c r="AJ21" s="162" t="s">
        <v>559</v>
      </c>
      <c r="AK21" s="162"/>
      <c r="AL21" s="162" t="s">
        <v>559</v>
      </c>
      <c r="AM21" s="162" t="s">
        <v>559</v>
      </c>
      <c r="AN21" s="162"/>
      <c r="AO21" s="162"/>
      <c r="AP21" s="162" t="s">
        <v>559</v>
      </c>
      <c r="AQ21" s="162"/>
      <c r="AR21" s="162" t="s">
        <v>579</v>
      </c>
      <c r="AS21" s="162" t="s">
        <v>579</v>
      </c>
      <c r="AT21" s="162" t="s">
        <v>579</v>
      </c>
      <c r="AU21" s="162" t="s">
        <v>559</v>
      </c>
      <c r="AV21" s="162" t="s">
        <v>559</v>
      </c>
      <c r="AW21" s="162" t="s">
        <v>559</v>
      </c>
      <c r="AX21" s="162" t="s">
        <v>559</v>
      </c>
      <c r="AY21" s="162"/>
      <c r="AZ21" s="162"/>
      <c r="BA21" s="162"/>
      <c r="BB21" s="163">
        <f t="shared" si="8"/>
        <v>11</v>
      </c>
      <c r="BC21" s="164">
        <f t="shared" si="9"/>
        <v>0.7857142857</v>
      </c>
      <c r="BD21" s="166">
        <f t="shared" si="10"/>
        <v>3</v>
      </c>
      <c r="BE21" s="164">
        <f t="shared" si="11"/>
        <v>0.2142857143</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t="s">
        <v>559</v>
      </c>
      <c r="E22" s="162" t="s">
        <v>559</v>
      </c>
      <c r="F22" s="162" t="s">
        <v>559</v>
      </c>
      <c r="G22" s="162" t="s">
        <v>559</v>
      </c>
      <c r="H22" s="162" t="s">
        <v>579</v>
      </c>
      <c r="I22" s="162" t="s">
        <v>559</v>
      </c>
      <c r="J22" s="162" t="s">
        <v>559</v>
      </c>
      <c r="K22" s="162" t="s">
        <v>559</v>
      </c>
      <c r="L22" s="162" t="s">
        <v>559</v>
      </c>
      <c r="M22" s="162" t="s">
        <v>559</v>
      </c>
      <c r="N22" s="162" t="s">
        <v>559</v>
      </c>
      <c r="O22" s="162" t="s">
        <v>559</v>
      </c>
      <c r="P22" s="162" t="s">
        <v>559</v>
      </c>
      <c r="Q22" s="162" t="s">
        <v>559</v>
      </c>
      <c r="R22" s="162" t="s">
        <v>559</v>
      </c>
      <c r="S22" s="162" t="s">
        <v>559</v>
      </c>
      <c r="T22" s="162" t="s">
        <v>578</v>
      </c>
      <c r="U22" s="162"/>
      <c r="V22" s="162" t="s">
        <v>559</v>
      </c>
      <c r="W22" s="162"/>
      <c r="X22" s="162" t="s">
        <v>559</v>
      </c>
      <c r="Y22" s="162">
        <f t="shared" si="1"/>
        <v>18</v>
      </c>
      <c r="Z22" s="164">
        <f t="shared" si="2"/>
        <v>0.9473684211</v>
      </c>
      <c r="AA22" s="165">
        <f t="shared" si="3"/>
        <v>1</v>
      </c>
      <c r="AB22" s="164">
        <f t="shared" si="4"/>
        <v>0.05263157895</v>
      </c>
      <c r="AC22" s="166">
        <f t="shared" si="5"/>
        <v>1</v>
      </c>
      <c r="AD22" s="164">
        <f t="shared" si="6"/>
        <v>0.05263157895</v>
      </c>
      <c r="AE22" s="160">
        <v>16.0</v>
      </c>
      <c r="AF22" s="161" t="str">
        <f t="shared" si="7"/>
        <v>Misael Starberk Ferreras Pérez</v>
      </c>
      <c r="AG22" s="162" t="s">
        <v>559</v>
      </c>
      <c r="AH22" s="162" t="s">
        <v>579</v>
      </c>
      <c r="AI22" s="162" t="s">
        <v>559</v>
      </c>
      <c r="AJ22" s="162" t="s">
        <v>559</v>
      </c>
      <c r="AK22" s="162"/>
      <c r="AL22" s="162" t="s">
        <v>559</v>
      </c>
      <c r="AM22" s="162" t="s">
        <v>559</v>
      </c>
      <c r="AN22" s="162"/>
      <c r="AO22" s="162"/>
      <c r="AP22" s="162" t="s">
        <v>559</v>
      </c>
      <c r="AQ22" s="162"/>
      <c r="AR22" s="162" t="s">
        <v>559</v>
      </c>
      <c r="AS22" s="162" t="s">
        <v>559</v>
      </c>
      <c r="AT22" s="162" t="s">
        <v>559</v>
      </c>
      <c r="AU22" s="162" t="s">
        <v>559</v>
      </c>
      <c r="AV22" s="162" t="s">
        <v>559</v>
      </c>
      <c r="AW22" s="162" t="s">
        <v>559</v>
      </c>
      <c r="AX22" s="162" t="s">
        <v>559</v>
      </c>
      <c r="AY22" s="162"/>
      <c r="AZ22" s="162"/>
      <c r="BA22" s="162"/>
      <c r="BB22" s="163">
        <f t="shared" si="8"/>
        <v>13</v>
      </c>
      <c r="BC22" s="164">
        <f t="shared" si="9"/>
        <v>0.9285714286</v>
      </c>
      <c r="BD22" s="166">
        <f t="shared" si="10"/>
        <v>1</v>
      </c>
      <c r="BE22" s="164">
        <f t="shared" si="11"/>
        <v>0.07142857143</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t="s">
        <v>559</v>
      </c>
      <c r="E23" s="162" t="s">
        <v>559</v>
      </c>
      <c r="F23" s="162" t="s">
        <v>559</v>
      </c>
      <c r="G23" s="162" t="s">
        <v>559</v>
      </c>
      <c r="H23" s="162" t="s">
        <v>559</v>
      </c>
      <c r="I23" s="162" t="s">
        <v>559</v>
      </c>
      <c r="J23" s="162" t="s">
        <v>559</v>
      </c>
      <c r="K23" s="162" t="s">
        <v>559</v>
      </c>
      <c r="L23" s="162" t="s">
        <v>559</v>
      </c>
      <c r="M23" s="162" t="s">
        <v>559</v>
      </c>
      <c r="N23" s="162" t="s">
        <v>559</v>
      </c>
      <c r="O23" s="162" t="s">
        <v>559</v>
      </c>
      <c r="P23" s="162" t="s">
        <v>559</v>
      </c>
      <c r="Q23" s="162" t="s">
        <v>559</v>
      </c>
      <c r="R23" s="162" t="s">
        <v>559</v>
      </c>
      <c r="S23" s="162" t="s">
        <v>559</v>
      </c>
      <c r="T23" s="162" t="s">
        <v>559</v>
      </c>
      <c r="U23" s="162"/>
      <c r="V23" s="162" t="s">
        <v>559</v>
      </c>
      <c r="W23" s="162"/>
      <c r="X23" s="162" t="s">
        <v>559</v>
      </c>
      <c r="Y23" s="162">
        <f t="shared" si="1"/>
        <v>19</v>
      </c>
      <c r="Z23" s="164">
        <f t="shared" si="2"/>
        <v>1</v>
      </c>
      <c r="AA23" s="165">
        <f t="shared" si="3"/>
        <v>0</v>
      </c>
      <c r="AB23" s="164">
        <f t="shared" si="4"/>
        <v>0</v>
      </c>
      <c r="AC23" s="166">
        <f t="shared" si="5"/>
        <v>0</v>
      </c>
      <c r="AD23" s="164">
        <f t="shared" si="6"/>
        <v>0</v>
      </c>
      <c r="AE23" s="160">
        <v>17.0</v>
      </c>
      <c r="AF23" s="161" t="str">
        <f t="shared" si="7"/>
        <v>Ruth Esther Fernández Rodríguez</v>
      </c>
      <c r="AG23" s="162" t="s">
        <v>559</v>
      </c>
      <c r="AH23" s="162" t="s">
        <v>559</v>
      </c>
      <c r="AI23" s="162" t="s">
        <v>579</v>
      </c>
      <c r="AJ23" s="162" t="s">
        <v>559</v>
      </c>
      <c r="AK23" s="162"/>
      <c r="AL23" s="162" t="s">
        <v>578</v>
      </c>
      <c r="AM23" s="162" t="s">
        <v>559</v>
      </c>
      <c r="AN23" s="162"/>
      <c r="AO23" s="162"/>
      <c r="AP23" s="162" t="s">
        <v>578</v>
      </c>
      <c r="AQ23" s="162"/>
      <c r="AR23" s="162" t="s">
        <v>559</v>
      </c>
      <c r="AS23" s="162" t="s">
        <v>559</v>
      </c>
      <c r="AT23" s="162" t="s">
        <v>559</v>
      </c>
      <c r="AU23" s="162" t="s">
        <v>559</v>
      </c>
      <c r="AV23" s="162" t="s">
        <v>559</v>
      </c>
      <c r="AW23" s="162" t="s">
        <v>559</v>
      </c>
      <c r="AX23" s="162" t="s">
        <v>559</v>
      </c>
      <c r="AY23" s="162"/>
      <c r="AZ23" s="162"/>
      <c r="BA23" s="162"/>
      <c r="BB23" s="163">
        <f t="shared" si="8"/>
        <v>13</v>
      </c>
      <c r="BC23" s="164">
        <f t="shared" si="9"/>
        <v>0.9285714286</v>
      </c>
      <c r="BD23" s="166">
        <f t="shared" si="10"/>
        <v>1</v>
      </c>
      <c r="BE23" s="164">
        <f t="shared" si="11"/>
        <v>0.07142857143</v>
      </c>
      <c r="BF23" s="166">
        <f t="shared" si="12"/>
        <v>2</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t="s">
        <v>559</v>
      </c>
      <c r="E24" s="162" t="s">
        <v>559</v>
      </c>
      <c r="F24" s="162" t="s">
        <v>559</v>
      </c>
      <c r="G24" s="162" t="s">
        <v>559</v>
      </c>
      <c r="H24" s="162" t="s">
        <v>559</v>
      </c>
      <c r="I24" s="162" t="s">
        <v>559</v>
      </c>
      <c r="J24" s="162" t="s">
        <v>559</v>
      </c>
      <c r="K24" s="162" t="s">
        <v>559</v>
      </c>
      <c r="L24" s="162" t="s">
        <v>559</v>
      </c>
      <c r="M24" s="162" t="s">
        <v>559</v>
      </c>
      <c r="N24" s="162" t="s">
        <v>559</v>
      </c>
      <c r="O24" s="162" t="s">
        <v>559</v>
      </c>
      <c r="P24" s="162" t="s">
        <v>559</v>
      </c>
      <c r="Q24" s="162" t="s">
        <v>559</v>
      </c>
      <c r="R24" s="162" t="s">
        <v>559</v>
      </c>
      <c r="S24" s="162" t="s">
        <v>559</v>
      </c>
      <c r="T24" s="162" t="s">
        <v>559</v>
      </c>
      <c r="U24" s="162"/>
      <c r="V24" s="162" t="s">
        <v>559</v>
      </c>
      <c r="W24" s="162"/>
      <c r="X24" s="162" t="s">
        <v>559</v>
      </c>
      <c r="Y24" s="162">
        <f t="shared" si="1"/>
        <v>19</v>
      </c>
      <c r="Z24" s="164">
        <f t="shared" si="2"/>
        <v>1</v>
      </c>
      <c r="AA24" s="165">
        <f t="shared" si="3"/>
        <v>0</v>
      </c>
      <c r="AB24" s="164">
        <f t="shared" si="4"/>
        <v>0</v>
      </c>
      <c r="AC24" s="166">
        <f t="shared" si="5"/>
        <v>0</v>
      </c>
      <c r="AD24" s="164">
        <f t="shared" si="6"/>
        <v>0</v>
      </c>
      <c r="AE24" s="160">
        <v>18.0</v>
      </c>
      <c r="AF24" s="161" t="str">
        <f t="shared" si="7"/>
        <v>Discairy  Filpo Estrella</v>
      </c>
      <c r="AG24" s="162" t="s">
        <v>559</v>
      </c>
      <c r="AH24" s="162" t="s">
        <v>559</v>
      </c>
      <c r="AI24" s="162" t="s">
        <v>559</v>
      </c>
      <c r="AJ24" s="162" t="s">
        <v>559</v>
      </c>
      <c r="AK24" s="162"/>
      <c r="AL24" s="162" t="s">
        <v>559</v>
      </c>
      <c r="AM24" s="162" t="s">
        <v>559</v>
      </c>
      <c r="AN24" s="162"/>
      <c r="AO24" s="162"/>
      <c r="AP24" s="162" t="s">
        <v>559</v>
      </c>
      <c r="AQ24" s="162"/>
      <c r="AR24" s="162" t="s">
        <v>559</v>
      </c>
      <c r="AS24" s="162" t="s">
        <v>559</v>
      </c>
      <c r="AT24" s="162" t="s">
        <v>559</v>
      </c>
      <c r="AU24" s="162" t="s">
        <v>559</v>
      </c>
      <c r="AV24" s="162" t="s">
        <v>559</v>
      </c>
      <c r="AW24" s="162" t="s">
        <v>559</v>
      </c>
      <c r="AX24" s="162" t="s">
        <v>559</v>
      </c>
      <c r="AY24" s="162"/>
      <c r="AZ24" s="162"/>
      <c r="BA24" s="162"/>
      <c r="BB24" s="163">
        <f t="shared" si="8"/>
        <v>14</v>
      </c>
      <c r="BC24" s="164">
        <f t="shared" si="9"/>
        <v>1</v>
      </c>
      <c r="BD24" s="166">
        <f t="shared" si="10"/>
        <v>0</v>
      </c>
      <c r="BE24" s="164">
        <f t="shared" si="11"/>
        <v>0</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t="s">
        <v>559</v>
      </c>
      <c r="E25" s="162" t="s">
        <v>559</v>
      </c>
      <c r="F25" s="162" t="s">
        <v>559</v>
      </c>
      <c r="G25" s="162" t="s">
        <v>559</v>
      </c>
      <c r="H25" s="162" t="s">
        <v>559</v>
      </c>
      <c r="I25" s="162" t="s">
        <v>559</v>
      </c>
      <c r="J25" s="162" t="s">
        <v>559</v>
      </c>
      <c r="K25" s="162" t="s">
        <v>559</v>
      </c>
      <c r="L25" s="162" t="s">
        <v>559</v>
      </c>
      <c r="M25" s="162" t="s">
        <v>559</v>
      </c>
      <c r="N25" s="162" t="s">
        <v>559</v>
      </c>
      <c r="O25" s="162" t="s">
        <v>559</v>
      </c>
      <c r="P25" s="162" t="s">
        <v>559</v>
      </c>
      <c r="Q25" s="162" t="s">
        <v>559</v>
      </c>
      <c r="R25" s="162" t="s">
        <v>559</v>
      </c>
      <c r="S25" s="162" t="s">
        <v>559</v>
      </c>
      <c r="T25" s="162" t="s">
        <v>559</v>
      </c>
      <c r="U25" s="162"/>
      <c r="V25" s="162" t="s">
        <v>559</v>
      </c>
      <c r="W25" s="162"/>
      <c r="X25" s="162" t="s">
        <v>559</v>
      </c>
      <c r="Y25" s="162">
        <f t="shared" si="1"/>
        <v>19</v>
      </c>
      <c r="Z25" s="164">
        <f t="shared" si="2"/>
        <v>1</v>
      </c>
      <c r="AA25" s="165">
        <f t="shared" si="3"/>
        <v>0</v>
      </c>
      <c r="AB25" s="164">
        <f t="shared" si="4"/>
        <v>0</v>
      </c>
      <c r="AC25" s="166">
        <f t="shared" si="5"/>
        <v>0</v>
      </c>
      <c r="AD25" s="164">
        <f t="shared" si="6"/>
        <v>0</v>
      </c>
      <c r="AE25" s="160">
        <v>19.0</v>
      </c>
      <c r="AF25" s="161" t="str">
        <f t="shared" si="7"/>
        <v>Alexis Enmanuel Gil  Sánchez</v>
      </c>
      <c r="AG25" s="162" t="s">
        <v>559</v>
      </c>
      <c r="AH25" s="162" t="s">
        <v>559</v>
      </c>
      <c r="AI25" s="162" t="s">
        <v>559</v>
      </c>
      <c r="AJ25" s="162" t="s">
        <v>559</v>
      </c>
      <c r="AK25" s="162"/>
      <c r="AL25" s="162" t="s">
        <v>559</v>
      </c>
      <c r="AM25" s="162" t="s">
        <v>559</v>
      </c>
      <c r="AN25" s="162"/>
      <c r="AO25" s="162"/>
      <c r="AP25" s="162" t="s">
        <v>559</v>
      </c>
      <c r="AQ25" s="162"/>
      <c r="AR25" s="162" t="s">
        <v>559</v>
      </c>
      <c r="AS25" s="162" t="s">
        <v>559</v>
      </c>
      <c r="AT25" s="162" t="s">
        <v>559</v>
      </c>
      <c r="AU25" s="162" t="s">
        <v>559</v>
      </c>
      <c r="AV25" s="162" t="s">
        <v>559</v>
      </c>
      <c r="AW25" s="162" t="s">
        <v>559</v>
      </c>
      <c r="AX25" s="162" t="s">
        <v>559</v>
      </c>
      <c r="AY25" s="162"/>
      <c r="AZ25" s="162"/>
      <c r="BA25" s="162"/>
      <c r="BB25" s="163">
        <f t="shared" si="8"/>
        <v>14</v>
      </c>
      <c r="BC25" s="164">
        <f t="shared" si="9"/>
        <v>1</v>
      </c>
      <c r="BD25" s="166">
        <f t="shared" si="10"/>
        <v>0</v>
      </c>
      <c r="BE25" s="164">
        <f t="shared" si="11"/>
        <v>0</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t="s">
        <v>559</v>
      </c>
      <c r="E26" s="162" t="s">
        <v>559</v>
      </c>
      <c r="F26" s="162" t="s">
        <v>559</v>
      </c>
      <c r="G26" s="162" t="s">
        <v>559</v>
      </c>
      <c r="H26" s="162" t="s">
        <v>559</v>
      </c>
      <c r="I26" s="162" t="s">
        <v>559</v>
      </c>
      <c r="J26" s="162" t="s">
        <v>559</v>
      </c>
      <c r="K26" s="162" t="s">
        <v>559</v>
      </c>
      <c r="L26" s="162" t="s">
        <v>559</v>
      </c>
      <c r="M26" s="162" t="s">
        <v>559</v>
      </c>
      <c r="N26" s="162" t="s">
        <v>559</v>
      </c>
      <c r="O26" s="162" t="s">
        <v>559</v>
      </c>
      <c r="P26" s="162" t="s">
        <v>559</v>
      </c>
      <c r="Q26" s="162" t="s">
        <v>559</v>
      </c>
      <c r="R26" s="162" t="s">
        <v>559</v>
      </c>
      <c r="S26" s="162" t="s">
        <v>559</v>
      </c>
      <c r="T26" s="162" t="s">
        <v>579</v>
      </c>
      <c r="U26" s="162"/>
      <c r="V26" s="162" t="s">
        <v>559</v>
      </c>
      <c r="W26" s="162"/>
      <c r="X26" s="162" t="s">
        <v>559</v>
      </c>
      <c r="Y26" s="162">
        <f t="shared" si="1"/>
        <v>18</v>
      </c>
      <c r="Z26" s="164">
        <f t="shared" si="2"/>
        <v>0.9473684211</v>
      </c>
      <c r="AA26" s="165">
        <f t="shared" si="3"/>
        <v>1</v>
      </c>
      <c r="AB26" s="164">
        <f t="shared" si="4"/>
        <v>0.05263157895</v>
      </c>
      <c r="AC26" s="166">
        <f t="shared" si="5"/>
        <v>0</v>
      </c>
      <c r="AD26" s="164">
        <f t="shared" si="6"/>
        <v>0</v>
      </c>
      <c r="AE26" s="160">
        <v>20.0</v>
      </c>
      <c r="AF26" s="161" t="str">
        <f t="shared" si="7"/>
        <v>Ayendy Jesús Guzmán</v>
      </c>
      <c r="AG26" s="162" t="s">
        <v>559</v>
      </c>
      <c r="AH26" s="162" t="s">
        <v>559</v>
      </c>
      <c r="AI26" s="162" t="s">
        <v>559</v>
      </c>
      <c r="AJ26" s="162" t="s">
        <v>559</v>
      </c>
      <c r="AK26" s="162"/>
      <c r="AL26" s="162" t="s">
        <v>559</v>
      </c>
      <c r="AM26" s="162" t="s">
        <v>578</v>
      </c>
      <c r="AN26" s="162"/>
      <c r="AO26" s="162"/>
      <c r="AP26" s="162" t="s">
        <v>559</v>
      </c>
      <c r="AQ26" s="162"/>
      <c r="AR26" s="162" t="s">
        <v>559</v>
      </c>
      <c r="AS26" s="162" t="s">
        <v>579</v>
      </c>
      <c r="AT26" s="162" t="s">
        <v>579</v>
      </c>
      <c r="AU26" s="162" t="s">
        <v>559</v>
      </c>
      <c r="AV26" s="162" t="s">
        <v>578</v>
      </c>
      <c r="AW26" s="162" t="s">
        <v>559</v>
      </c>
      <c r="AX26" s="162" t="s">
        <v>580</v>
      </c>
      <c r="AY26" s="162"/>
      <c r="AZ26" s="162"/>
      <c r="BA26" s="162"/>
      <c r="BB26" s="163">
        <f t="shared" si="8"/>
        <v>12</v>
      </c>
      <c r="BC26" s="164">
        <f t="shared" si="9"/>
        <v>0.8571428571</v>
      </c>
      <c r="BD26" s="166">
        <f t="shared" si="10"/>
        <v>2</v>
      </c>
      <c r="BE26" s="164">
        <f t="shared" si="11"/>
        <v>0.1428571429</v>
      </c>
      <c r="BF26" s="166">
        <f t="shared" si="12"/>
        <v>2</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t="s">
        <v>559</v>
      </c>
      <c r="E27" s="162" t="s">
        <v>559</v>
      </c>
      <c r="F27" s="162" t="s">
        <v>559</v>
      </c>
      <c r="G27" s="162" t="s">
        <v>559</v>
      </c>
      <c r="H27" s="162" t="s">
        <v>559</v>
      </c>
      <c r="I27" s="162" t="s">
        <v>559</v>
      </c>
      <c r="J27" s="162" t="s">
        <v>559</v>
      </c>
      <c r="K27" s="162" t="s">
        <v>559</v>
      </c>
      <c r="L27" s="162" t="s">
        <v>559</v>
      </c>
      <c r="M27" s="162" t="s">
        <v>559</v>
      </c>
      <c r="N27" s="162" t="s">
        <v>559</v>
      </c>
      <c r="O27" s="162" t="s">
        <v>559</v>
      </c>
      <c r="P27" s="162" t="s">
        <v>559</v>
      </c>
      <c r="Q27" s="162" t="s">
        <v>559</v>
      </c>
      <c r="R27" s="162" t="s">
        <v>559</v>
      </c>
      <c r="S27" s="162" t="s">
        <v>559</v>
      </c>
      <c r="T27" s="162" t="s">
        <v>559</v>
      </c>
      <c r="U27" s="162"/>
      <c r="V27" s="162" t="s">
        <v>559</v>
      </c>
      <c r="W27" s="162"/>
      <c r="X27" s="162" t="s">
        <v>559</v>
      </c>
      <c r="Y27" s="162">
        <f t="shared" si="1"/>
        <v>19</v>
      </c>
      <c r="Z27" s="164">
        <f t="shared" si="2"/>
        <v>1</v>
      </c>
      <c r="AA27" s="165">
        <f t="shared" si="3"/>
        <v>0</v>
      </c>
      <c r="AB27" s="164">
        <f t="shared" si="4"/>
        <v>0</v>
      </c>
      <c r="AC27" s="166">
        <f t="shared" si="5"/>
        <v>0</v>
      </c>
      <c r="AD27" s="164">
        <f t="shared" si="6"/>
        <v>0</v>
      </c>
      <c r="AE27" s="160">
        <v>21.0</v>
      </c>
      <c r="AF27" s="161" t="str">
        <f t="shared" si="7"/>
        <v>Yassir  Hernández Disla</v>
      </c>
      <c r="AG27" s="162" t="s">
        <v>559</v>
      </c>
      <c r="AH27" s="162" t="s">
        <v>559</v>
      </c>
      <c r="AI27" s="162" t="s">
        <v>559</v>
      </c>
      <c r="AJ27" s="162" t="s">
        <v>559</v>
      </c>
      <c r="AK27" s="162"/>
      <c r="AL27" s="162" t="s">
        <v>559</v>
      </c>
      <c r="AM27" s="162" t="s">
        <v>559</v>
      </c>
      <c r="AN27" s="162"/>
      <c r="AO27" s="162"/>
      <c r="AP27" s="162" t="s">
        <v>559</v>
      </c>
      <c r="AQ27" s="162"/>
      <c r="AR27" s="162" t="s">
        <v>559</v>
      </c>
      <c r="AS27" s="162" t="s">
        <v>559</v>
      </c>
      <c r="AT27" s="162" t="s">
        <v>559</v>
      </c>
      <c r="AU27" s="162" t="s">
        <v>559</v>
      </c>
      <c r="AV27" s="162" t="s">
        <v>559</v>
      </c>
      <c r="AW27" s="162" t="s">
        <v>559</v>
      </c>
      <c r="AX27" s="162" t="s">
        <v>559</v>
      </c>
      <c r="AY27" s="162"/>
      <c r="AZ27" s="162"/>
      <c r="BA27" s="162"/>
      <c r="BB27" s="163">
        <f t="shared" si="8"/>
        <v>14</v>
      </c>
      <c r="BC27" s="164">
        <f t="shared" si="9"/>
        <v>1</v>
      </c>
      <c r="BD27" s="166">
        <f t="shared" si="10"/>
        <v>0</v>
      </c>
      <c r="BE27" s="164">
        <f t="shared" si="11"/>
        <v>0</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t="s">
        <v>559</v>
      </c>
      <c r="E28" s="162" t="s">
        <v>559</v>
      </c>
      <c r="F28" s="162" t="s">
        <v>559</v>
      </c>
      <c r="G28" s="162" t="s">
        <v>559</v>
      </c>
      <c r="H28" s="162" t="s">
        <v>559</v>
      </c>
      <c r="I28" s="162" t="s">
        <v>559</v>
      </c>
      <c r="J28" s="162" t="s">
        <v>559</v>
      </c>
      <c r="K28" s="162" t="s">
        <v>559</v>
      </c>
      <c r="L28" s="162" t="s">
        <v>579</v>
      </c>
      <c r="M28" s="162" t="s">
        <v>559</v>
      </c>
      <c r="N28" s="162" t="s">
        <v>559</v>
      </c>
      <c r="O28" s="162" t="s">
        <v>559</v>
      </c>
      <c r="P28" s="162" t="s">
        <v>559</v>
      </c>
      <c r="Q28" s="162" t="s">
        <v>559</v>
      </c>
      <c r="R28" s="162" t="s">
        <v>559</v>
      </c>
      <c r="S28" s="162" t="s">
        <v>559</v>
      </c>
      <c r="T28" s="162" t="s">
        <v>559</v>
      </c>
      <c r="U28" s="162"/>
      <c r="V28" s="162" t="s">
        <v>559</v>
      </c>
      <c r="W28" s="162"/>
      <c r="X28" s="162" t="s">
        <v>559</v>
      </c>
      <c r="Y28" s="162">
        <f t="shared" si="1"/>
        <v>18</v>
      </c>
      <c r="Z28" s="164">
        <f t="shared" si="2"/>
        <v>0.9473684211</v>
      </c>
      <c r="AA28" s="165">
        <f t="shared" si="3"/>
        <v>1</v>
      </c>
      <c r="AB28" s="164">
        <f t="shared" si="4"/>
        <v>0.05263157895</v>
      </c>
      <c r="AC28" s="166">
        <f t="shared" si="5"/>
        <v>0</v>
      </c>
      <c r="AD28" s="164">
        <f t="shared" si="6"/>
        <v>0</v>
      </c>
      <c r="AE28" s="160">
        <v>22.0</v>
      </c>
      <c r="AF28" s="161" t="str">
        <f t="shared" si="7"/>
        <v>Yadiel  Jiménez Betances</v>
      </c>
      <c r="AG28" s="162" t="s">
        <v>559</v>
      </c>
      <c r="AH28" s="162" t="s">
        <v>559</v>
      </c>
      <c r="AI28" s="162" t="s">
        <v>559</v>
      </c>
      <c r="AJ28" s="162" t="s">
        <v>559</v>
      </c>
      <c r="AK28" s="162"/>
      <c r="AL28" s="162" t="s">
        <v>559</v>
      </c>
      <c r="AM28" s="162" t="s">
        <v>559</v>
      </c>
      <c r="AN28" s="162"/>
      <c r="AO28" s="162"/>
      <c r="AP28" s="162" t="s">
        <v>559</v>
      </c>
      <c r="AQ28" s="162"/>
      <c r="AR28" s="162" t="s">
        <v>559</v>
      </c>
      <c r="AS28" s="162" t="s">
        <v>559</v>
      </c>
      <c r="AT28" s="162" t="s">
        <v>559</v>
      </c>
      <c r="AU28" s="162" t="s">
        <v>559</v>
      </c>
      <c r="AV28" s="162" t="s">
        <v>559</v>
      </c>
      <c r="AW28" s="162" t="s">
        <v>559</v>
      </c>
      <c r="AX28" s="162" t="s">
        <v>559</v>
      </c>
      <c r="AY28" s="162"/>
      <c r="AZ28" s="162"/>
      <c r="BA28" s="162"/>
      <c r="BB28" s="163">
        <f t="shared" si="8"/>
        <v>14</v>
      </c>
      <c r="BC28" s="164">
        <f t="shared" si="9"/>
        <v>1</v>
      </c>
      <c r="BD28" s="166">
        <f t="shared" si="10"/>
        <v>0</v>
      </c>
      <c r="BE28" s="164">
        <f t="shared" si="11"/>
        <v>0</v>
      </c>
      <c r="BF28" s="166">
        <f t="shared" si="12"/>
        <v>0</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t="s">
        <v>559</v>
      </c>
      <c r="E29" s="162" t="s">
        <v>559</v>
      </c>
      <c r="F29" s="162" t="s">
        <v>559</v>
      </c>
      <c r="G29" s="162" t="s">
        <v>559</v>
      </c>
      <c r="H29" s="162" t="s">
        <v>559</v>
      </c>
      <c r="I29" s="162" t="s">
        <v>559</v>
      </c>
      <c r="J29" s="162" t="s">
        <v>559</v>
      </c>
      <c r="K29" s="162" t="s">
        <v>559</v>
      </c>
      <c r="L29" s="162" t="s">
        <v>559</v>
      </c>
      <c r="M29" s="162" t="s">
        <v>559</v>
      </c>
      <c r="N29" s="162" t="s">
        <v>559</v>
      </c>
      <c r="O29" s="162" t="s">
        <v>559</v>
      </c>
      <c r="P29" s="162" t="s">
        <v>559</v>
      </c>
      <c r="Q29" s="162" t="s">
        <v>559</v>
      </c>
      <c r="R29" s="162" t="s">
        <v>559</v>
      </c>
      <c r="S29" s="162" t="s">
        <v>559</v>
      </c>
      <c r="T29" s="162" t="s">
        <v>559</v>
      </c>
      <c r="U29" s="162"/>
      <c r="V29" s="162" t="s">
        <v>579</v>
      </c>
      <c r="W29" s="162"/>
      <c r="X29" s="162" t="s">
        <v>559</v>
      </c>
      <c r="Y29" s="162">
        <f t="shared" si="1"/>
        <v>18</v>
      </c>
      <c r="Z29" s="164">
        <f t="shared" si="2"/>
        <v>0.9473684211</v>
      </c>
      <c r="AA29" s="165">
        <f t="shared" si="3"/>
        <v>1</v>
      </c>
      <c r="AB29" s="164">
        <f t="shared" si="4"/>
        <v>0.05263157895</v>
      </c>
      <c r="AC29" s="166">
        <f t="shared" si="5"/>
        <v>0</v>
      </c>
      <c r="AD29" s="164">
        <f t="shared" si="6"/>
        <v>0</v>
      </c>
      <c r="AE29" s="160">
        <v>23.0</v>
      </c>
      <c r="AF29" s="161" t="str">
        <f t="shared" si="7"/>
        <v>Yamel  Mella Aquino</v>
      </c>
      <c r="AG29" s="162" t="s">
        <v>559</v>
      </c>
      <c r="AH29" s="162" t="s">
        <v>559</v>
      </c>
      <c r="AI29" s="162" t="s">
        <v>559</v>
      </c>
      <c r="AJ29" s="162" t="s">
        <v>559</v>
      </c>
      <c r="AK29" s="162"/>
      <c r="AL29" s="162" t="s">
        <v>559</v>
      </c>
      <c r="AM29" s="162" t="s">
        <v>579</v>
      </c>
      <c r="AN29" s="162"/>
      <c r="AO29" s="162"/>
      <c r="AP29" s="162" t="s">
        <v>578</v>
      </c>
      <c r="AQ29" s="162"/>
      <c r="AR29" s="162" t="s">
        <v>559</v>
      </c>
      <c r="AS29" s="162" t="s">
        <v>579</v>
      </c>
      <c r="AT29" s="162" t="s">
        <v>559</v>
      </c>
      <c r="AU29" s="162" t="s">
        <v>578</v>
      </c>
      <c r="AV29" s="162" t="s">
        <v>559</v>
      </c>
      <c r="AW29" s="162" t="s">
        <v>578</v>
      </c>
      <c r="AX29" s="162" t="s">
        <v>559</v>
      </c>
      <c r="AY29" s="162"/>
      <c r="AZ29" s="162"/>
      <c r="BA29" s="162"/>
      <c r="BB29" s="163">
        <f t="shared" si="8"/>
        <v>11</v>
      </c>
      <c r="BC29" s="164">
        <f t="shared" si="9"/>
        <v>0.7857142857</v>
      </c>
      <c r="BD29" s="166">
        <f t="shared" si="10"/>
        <v>2</v>
      </c>
      <c r="BE29" s="164">
        <f t="shared" si="11"/>
        <v>0.1428571429</v>
      </c>
      <c r="BF29" s="166">
        <f t="shared" si="12"/>
        <v>3</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t="s">
        <v>559</v>
      </c>
      <c r="E30" s="162" t="s">
        <v>559</v>
      </c>
      <c r="F30" s="162" t="s">
        <v>559</v>
      </c>
      <c r="G30" s="162" t="s">
        <v>559</v>
      </c>
      <c r="H30" s="162" t="s">
        <v>579</v>
      </c>
      <c r="I30" s="162" t="s">
        <v>559</v>
      </c>
      <c r="J30" s="162" t="s">
        <v>579</v>
      </c>
      <c r="K30" s="162" t="s">
        <v>559</v>
      </c>
      <c r="L30" s="162" t="s">
        <v>579</v>
      </c>
      <c r="M30" s="162" t="s">
        <v>559</v>
      </c>
      <c r="N30" s="162" t="s">
        <v>559</v>
      </c>
      <c r="O30" s="162" t="s">
        <v>559</v>
      </c>
      <c r="P30" s="162" t="s">
        <v>559</v>
      </c>
      <c r="Q30" s="162" t="s">
        <v>559</v>
      </c>
      <c r="R30" s="162" t="s">
        <v>559</v>
      </c>
      <c r="S30" s="162" t="s">
        <v>559</v>
      </c>
      <c r="T30" s="162" t="s">
        <v>559</v>
      </c>
      <c r="U30" s="162"/>
      <c r="V30" s="162" t="s">
        <v>579</v>
      </c>
      <c r="W30" s="162"/>
      <c r="X30" s="162" t="s">
        <v>559</v>
      </c>
      <c r="Y30" s="162">
        <f t="shared" si="1"/>
        <v>15</v>
      </c>
      <c r="Z30" s="164">
        <f t="shared" si="2"/>
        <v>0.7894736842</v>
      </c>
      <c r="AA30" s="165">
        <f t="shared" si="3"/>
        <v>4</v>
      </c>
      <c r="AB30" s="164">
        <f t="shared" si="4"/>
        <v>0.2105263158</v>
      </c>
      <c r="AC30" s="166">
        <f t="shared" si="5"/>
        <v>0</v>
      </c>
      <c r="AD30" s="164">
        <f t="shared" si="6"/>
        <v>0</v>
      </c>
      <c r="AE30" s="160">
        <v>24.0</v>
      </c>
      <c r="AF30" s="161" t="str">
        <f t="shared" si="7"/>
        <v>Sariely Del Carmen Mena Chávez</v>
      </c>
      <c r="AG30" s="162" t="s">
        <v>559</v>
      </c>
      <c r="AH30" s="162" t="s">
        <v>578</v>
      </c>
      <c r="AI30" s="162" t="s">
        <v>578</v>
      </c>
      <c r="AJ30" s="162" t="s">
        <v>578</v>
      </c>
      <c r="AK30" s="162"/>
      <c r="AL30" s="162" t="s">
        <v>579</v>
      </c>
      <c r="AM30" s="162" t="s">
        <v>559</v>
      </c>
      <c r="AN30" s="162"/>
      <c r="AO30" s="162"/>
      <c r="AP30" s="162" t="s">
        <v>579</v>
      </c>
      <c r="AQ30" s="162"/>
      <c r="AR30" s="162" t="s">
        <v>559</v>
      </c>
      <c r="AS30" s="162" t="s">
        <v>559</v>
      </c>
      <c r="AT30" s="162" t="s">
        <v>559</v>
      </c>
      <c r="AU30" s="162" t="s">
        <v>559</v>
      </c>
      <c r="AV30" s="162" t="s">
        <v>559</v>
      </c>
      <c r="AW30" s="162" t="s">
        <v>579</v>
      </c>
      <c r="AX30" s="162" t="s">
        <v>559</v>
      </c>
      <c r="AY30" s="162"/>
      <c r="AZ30" s="162"/>
      <c r="BA30" s="162"/>
      <c r="BB30" s="163">
        <f t="shared" si="8"/>
        <v>10</v>
      </c>
      <c r="BC30" s="164">
        <f t="shared" si="9"/>
        <v>0.7142857143</v>
      </c>
      <c r="BD30" s="166">
        <f t="shared" si="10"/>
        <v>3</v>
      </c>
      <c r="BE30" s="164">
        <f t="shared" si="11"/>
        <v>0.2142857143</v>
      </c>
      <c r="BF30" s="166">
        <f t="shared" si="12"/>
        <v>3</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t="s">
        <v>559</v>
      </c>
      <c r="E31" s="162" t="s">
        <v>579</v>
      </c>
      <c r="F31" s="162" t="s">
        <v>579</v>
      </c>
      <c r="G31" s="162" t="s">
        <v>559</v>
      </c>
      <c r="H31" s="162" t="s">
        <v>559</v>
      </c>
      <c r="I31" s="162" t="s">
        <v>559</v>
      </c>
      <c r="J31" s="162" t="s">
        <v>559</v>
      </c>
      <c r="K31" s="162" t="s">
        <v>559</v>
      </c>
      <c r="L31" s="162" t="s">
        <v>559</v>
      </c>
      <c r="M31" s="162" t="s">
        <v>559</v>
      </c>
      <c r="N31" s="162" t="s">
        <v>559</v>
      </c>
      <c r="O31" s="162" t="s">
        <v>559</v>
      </c>
      <c r="P31" s="162" t="s">
        <v>559</v>
      </c>
      <c r="Q31" s="162" t="s">
        <v>559</v>
      </c>
      <c r="R31" s="162" t="s">
        <v>559</v>
      </c>
      <c r="S31" s="162" t="s">
        <v>559</v>
      </c>
      <c r="T31" s="162" t="s">
        <v>578</v>
      </c>
      <c r="U31" s="162"/>
      <c r="V31" s="162" t="s">
        <v>559</v>
      </c>
      <c r="W31" s="162"/>
      <c r="X31" s="162" t="s">
        <v>559</v>
      </c>
      <c r="Y31" s="162">
        <f t="shared" si="1"/>
        <v>17</v>
      </c>
      <c r="Z31" s="164">
        <f t="shared" si="2"/>
        <v>0.8947368421</v>
      </c>
      <c r="AA31" s="165">
        <f t="shared" si="3"/>
        <v>2</v>
      </c>
      <c r="AB31" s="164">
        <f t="shared" si="4"/>
        <v>0.1052631579</v>
      </c>
      <c r="AC31" s="166">
        <f t="shared" si="5"/>
        <v>1</v>
      </c>
      <c r="AD31" s="164">
        <f t="shared" si="6"/>
        <v>0.05263157895</v>
      </c>
      <c r="AE31" s="160">
        <v>25.0</v>
      </c>
      <c r="AF31" s="161" t="str">
        <f t="shared" si="7"/>
        <v>David Carmelo Navas Fernández</v>
      </c>
      <c r="AG31" s="162" t="s">
        <v>559</v>
      </c>
      <c r="AH31" s="162" t="s">
        <v>559</v>
      </c>
      <c r="AI31" s="162" t="s">
        <v>559</v>
      </c>
      <c r="AJ31" s="162" t="s">
        <v>559</v>
      </c>
      <c r="AK31" s="162"/>
      <c r="AL31" s="162" t="s">
        <v>559</v>
      </c>
      <c r="AM31" s="162" t="s">
        <v>559</v>
      </c>
      <c r="AN31" s="162"/>
      <c r="AO31" s="162"/>
      <c r="AP31" s="162" t="s">
        <v>559</v>
      </c>
      <c r="AQ31" s="162"/>
      <c r="AR31" s="162" t="s">
        <v>559</v>
      </c>
      <c r="AS31" s="162" t="s">
        <v>559</v>
      </c>
      <c r="AT31" s="162" t="s">
        <v>559</v>
      </c>
      <c r="AU31" s="162" t="s">
        <v>559</v>
      </c>
      <c r="AV31" s="162" t="s">
        <v>559</v>
      </c>
      <c r="AW31" s="162" t="s">
        <v>559</v>
      </c>
      <c r="AX31" s="162" t="s">
        <v>559</v>
      </c>
      <c r="AY31" s="162"/>
      <c r="AZ31" s="162"/>
      <c r="BA31" s="162"/>
      <c r="BB31" s="163">
        <f t="shared" si="8"/>
        <v>14</v>
      </c>
      <c r="BC31" s="164">
        <f t="shared" si="9"/>
        <v>1</v>
      </c>
      <c r="BD31" s="166">
        <f t="shared" si="10"/>
        <v>0</v>
      </c>
      <c r="BE31" s="164">
        <f t="shared" si="11"/>
        <v>0</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t="s">
        <v>559</v>
      </c>
      <c r="E32" s="162" t="s">
        <v>579</v>
      </c>
      <c r="F32" s="162" t="s">
        <v>559</v>
      </c>
      <c r="G32" s="162" t="s">
        <v>559</v>
      </c>
      <c r="H32" s="162" t="s">
        <v>559</v>
      </c>
      <c r="I32" s="162" t="s">
        <v>559</v>
      </c>
      <c r="J32" s="162" t="s">
        <v>559</v>
      </c>
      <c r="K32" s="162" t="s">
        <v>559</v>
      </c>
      <c r="L32" s="162" t="s">
        <v>559</v>
      </c>
      <c r="M32" s="162" t="s">
        <v>559</v>
      </c>
      <c r="N32" s="162" t="s">
        <v>559</v>
      </c>
      <c r="O32" s="162" t="s">
        <v>559</v>
      </c>
      <c r="P32" s="162" t="s">
        <v>559</v>
      </c>
      <c r="Q32" s="162" t="s">
        <v>559</v>
      </c>
      <c r="R32" s="162" t="s">
        <v>559</v>
      </c>
      <c r="S32" s="162" t="s">
        <v>559</v>
      </c>
      <c r="T32" s="162" t="s">
        <v>559</v>
      </c>
      <c r="U32" s="162"/>
      <c r="V32" s="162" t="s">
        <v>559</v>
      </c>
      <c r="W32" s="162"/>
      <c r="X32" s="162" t="s">
        <v>559</v>
      </c>
      <c r="Y32" s="162">
        <f t="shared" si="1"/>
        <v>18</v>
      </c>
      <c r="Z32" s="164">
        <f t="shared" si="2"/>
        <v>0.9473684211</v>
      </c>
      <c r="AA32" s="165">
        <f t="shared" si="3"/>
        <v>1</v>
      </c>
      <c r="AB32" s="164">
        <f t="shared" si="4"/>
        <v>0.05263157895</v>
      </c>
      <c r="AC32" s="166">
        <f t="shared" si="5"/>
        <v>0</v>
      </c>
      <c r="AD32" s="164">
        <f t="shared" si="6"/>
        <v>0</v>
      </c>
      <c r="AE32" s="160">
        <v>26.0</v>
      </c>
      <c r="AF32" s="161" t="str">
        <f t="shared" si="7"/>
        <v>Andriw Jelier Ortiz Rodríguez</v>
      </c>
      <c r="AG32" s="162" t="s">
        <v>559</v>
      </c>
      <c r="AH32" s="162" t="s">
        <v>559</v>
      </c>
      <c r="AI32" s="162" t="s">
        <v>559</v>
      </c>
      <c r="AJ32" s="162" t="s">
        <v>559</v>
      </c>
      <c r="AK32" s="162"/>
      <c r="AL32" s="162" t="s">
        <v>559</v>
      </c>
      <c r="AM32" s="162" t="s">
        <v>559</v>
      </c>
      <c r="AN32" s="162"/>
      <c r="AO32" s="162"/>
      <c r="AP32" s="162" t="s">
        <v>559</v>
      </c>
      <c r="AQ32" s="162"/>
      <c r="AR32" s="162" t="s">
        <v>559</v>
      </c>
      <c r="AS32" s="162" t="s">
        <v>559</v>
      </c>
      <c r="AT32" s="162" t="s">
        <v>559</v>
      </c>
      <c r="AU32" s="162" t="s">
        <v>559</v>
      </c>
      <c r="AV32" s="162" t="s">
        <v>559</v>
      </c>
      <c r="AW32" s="162" t="s">
        <v>559</v>
      </c>
      <c r="AX32" s="162" t="s">
        <v>559</v>
      </c>
      <c r="AY32" s="162"/>
      <c r="AZ32" s="162"/>
      <c r="BA32" s="162"/>
      <c r="BB32" s="163">
        <f t="shared" si="8"/>
        <v>14</v>
      </c>
      <c r="BC32" s="164">
        <f t="shared" si="9"/>
        <v>1</v>
      </c>
      <c r="BD32" s="166">
        <f t="shared" si="10"/>
        <v>0</v>
      </c>
      <c r="BE32" s="164">
        <f t="shared" si="11"/>
        <v>0</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t="s">
        <v>559</v>
      </c>
      <c r="E33" s="162" t="s">
        <v>559</v>
      </c>
      <c r="F33" s="162" t="s">
        <v>559</v>
      </c>
      <c r="G33" s="162" t="s">
        <v>559</v>
      </c>
      <c r="H33" s="162" t="s">
        <v>559</v>
      </c>
      <c r="I33" s="162" t="s">
        <v>559</v>
      </c>
      <c r="J33" s="162" t="s">
        <v>559</v>
      </c>
      <c r="K33" s="162" t="s">
        <v>559</v>
      </c>
      <c r="L33" s="162" t="s">
        <v>559</v>
      </c>
      <c r="M33" s="162" t="s">
        <v>559</v>
      </c>
      <c r="N33" s="162" t="s">
        <v>559</v>
      </c>
      <c r="O33" s="162" t="s">
        <v>559</v>
      </c>
      <c r="P33" s="162" t="s">
        <v>559</v>
      </c>
      <c r="Q33" s="162" t="s">
        <v>559</v>
      </c>
      <c r="R33" s="162" t="s">
        <v>559</v>
      </c>
      <c r="S33" s="162" t="s">
        <v>559</v>
      </c>
      <c r="T33" s="162" t="s">
        <v>559</v>
      </c>
      <c r="U33" s="162"/>
      <c r="V33" s="162" t="s">
        <v>579</v>
      </c>
      <c r="W33" s="162"/>
      <c r="X33" s="162" t="s">
        <v>559</v>
      </c>
      <c r="Y33" s="162">
        <f t="shared" si="1"/>
        <v>18</v>
      </c>
      <c r="Z33" s="164">
        <f t="shared" si="2"/>
        <v>0.9473684211</v>
      </c>
      <c r="AA33" s="165">
        <f t="shared" si="3"/>
        <v>1</v>
      </c>
      <c r="AB33" s="164">
        <f t="shared" si="4"/>
        <v>0.05263157895</v>
      </c>
      <c r="AC33" s="166">
        <f t="shared" si="5"/>
        <v>0</v>
      </c>
      <c r="AD33" s="164">
        <f t="shared" si="6"/>
        <v>0</v>
      </c>
      <c r="AE33" s="160">
        <v>27.0</v>
      </c>
      <c r="AF33" s="161" t="str">
        <f t="shared" si="7"/>
        <v>Dashley Nicole Peña García</v>
      </c>
      <c r="AG33" s="162" t="s">
        <v>559</v>
      </c>
      <c r="AH33" s="162" t="s">
        <v>559</v>
      </c>
      <c r="AI33" s="162" t="s">
        <v>559</v>
      </c>
      <c r="AJ33" s="162" t="s">
        <v>559</v>
      </c>
      <c r="AK33" s="162"/>
      <c r="AL33" s="162" t="s">
        <v>559</v>
      </c>
      <c r="AM33" s="162" t="s">
        <v>559</v>
      </c>
      <c r="AN33" s="162"/>
      <c r="AO33" s="162"/>
      <c r="AP33" s="162" t="s">
        <v>559</v>
      </c>
      <c r="AQ33" s="162"/>
      <c r="AR33" s="162" t="s">
        <v>579</v>
      </c>
      <c r="AS33" s="162" t="s">
        <v>559</v>
      </c>
      <c r="AT33" s="162" t="s">
        <v>559</v>
      </c>
      <c r="AU33" s="162" t="s">
        <v>559</v>
      </c>
      <c r="AV33" s="162" t="s">
        <v>559</v>
      </c>
      <c r="AW33" s="162" t="s">
        <v>559</v>
      </c>
      <c r="AX33" s="162" t="s">
        <v>559</v>
      </c>
      <c r="AY33" s="162"/>
      <c r="AZ33" s="162"/>
      <c r="BA33" s="162"/>
      <c r="BB33" s="163">
        <f t="shared" si="8"/>
        <v>13</v>
      </c>
      <c r="BC33" s="164">
        <f t="shared" si="9"/>
        <v>0.9285714286</v>
      </c>
      <c r="BD33" s="166">
        <f t="shared" si="10"/>
        <v>1</v>
      </c>
      <c r="BE33" s="164">
        <f t="shared" si="11"/>
        <v>0.07142857143</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t="s">
        <v>559</v>
      </c>
      <c r="E34" s="162" t="s">
        <v>559</v>
      </c>
      <c r="F34" s="162" t="s">
        <v>559</v>
      </c>
      <c r="G34" s="162" t="s">
        <v>559</v>
      </c>
      <c r="H34" s="162" t="s">
        <v>559</v>
      </c>
      <c r="I34" s="162" t="s">
        <v>559</v>
      </c>
      <c r="J34" s="162" t="s">
        <v>559</v>
      </c>
      <c r="K34" s="162" t="s">
        <v>559</v>
      </c>
      <c r="L34" s="162" t="s">
        <v>559</v>
      </c>
      <c r="M34" s="162" t="s">
        <v>559</v>
      </c>
      <c r="N34" s="162" t="s">
        <v>559</v>
      </c>
      <c r="O34" s="162" t="s">
        <v>559</v>
      </c>
      <c r="P34" s="162" t="s">
        <v>559</v>
      </c>
      <c r="Q34" s="162" t="s">
        <v>559</v>
      </c>
      <c r="R34" s="162" t="s">
        <v>559</v>
      </c>
      <c r="S34" s="162" t="s">
        <v>559</v>
      </c>
      <c r="T34" s="162" t="s">
        <v>559</v>
      </c>
      <c r="U34" s="162"/>
      <c r="V34" s="162" t="s">
        <v>559</v>
      </c>
      <c r="W34" s="162"/>
      <c r="X34" s="162" t="s">
        <v>559</v>
      </c>
      <c r="Y34" s="162">
        <f t="shared" si="1"/>
        <v>19</v>
      </c>
      <c r="Z34" s="164">
        <f t="shared" si="2"/>
        <v>1</v>
      </c>
      <c r="AA34" s="165">
        <f t="shared" si="3"/>
        <v>0</v>
      </c>
      <c r="AB34" s="164">
        <f t="shared" si="4"/>
        <v>0</v>
      </c>
      <c r="AC34" s="166">
        <f t="shared" si="5"/>
        <v>0</v>
      </c>
      <c r="AD34" s="164">
        <f t="shared" si="6"/>
        <v>0</v>
      </c>
      <c r="AE34" s="160">
        <v>28.0</v>
      </c>
      <c r="AF34" s="161" t="str">
        <f t="shared" si="7"/>
        <v>Yesly  Peña Muñoz</v>
      </c>
      <c r="AG34" s="162" t="s">
        <v>559</v>
      </c>
      <c r="AH34" s="162" t="s">
        <v>559</v>
      </c>
      <c r="AI34" s="162" t="s">
        <v>559</v>
      </c>
      <c r="AJ34" s="162" t="s">
        <v>559</v>
      </c>
      <c r="AK34" s="162"/>
      <c r="AL34" s="162" t="s">
        <v>559</v>
      </c>
      <c r="AM34" s="162" t="s">
        <v>559</v>
      </c>
      <c r="AN34" s="162"/>
      <c r="AO34" s="162"/>
      <c r="AP34" s="162" t="s">
        <v>559</v>
      </c>
      <c r="AQ34" s="162"/>
      <c r="AR34" s="162" t="s">
        <v>559</v>
      </c>
      <c r="AS34" s="162" t="s">
        <v>559</v>
      </c>
      <c r="AT34" s="162" t="s">
        <v>559</v>
      </c>
      <c r="AU34" s="162" t="s">
        <v>559</v>
      </c>
      <c r="AV34" s="162" t="s">
        <v>559</v>
      </c>
      <c r="AW34" s="162" t="s">
        <v>559</v>
      </c>
      <c r="AX34" s="162" t="s">
        <v>559</v>
      </c>
      <c r="AY34" s="162"/>
      <c r="AZ34" s="162"/>
      <c r="BA34" s="162"/>
      <c r="BB34" s="163">
        <f t="shared" si="8"/>
        <v>14</v>
      </c>
      <c r="BC34" s="164">
        <f t="shared" si="9"/>
        <v>1</v>
      </c>
      <c r="BD34" s="166">
        <f t="shared" si="10"/>
        <v>0</v>
      </c>
      <c r="BE34" s="164">
        <f t="shared" si="11"/>
        <v>0</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t="s">
        <v>559</v>
      </c>
      <c r="E35" s="162" t="s">
        <v>559</v>
      </c>
      <c r="F35" s="162" t="s">
        <v>559</v>
      </c>
      <c r="G35" s="162" t="s">
        <v>559</v>
      </c>
      <c r="H35" s="162" t="s">
        <v>559</v>
      </c>
      <c r="I35" s="162" t="s">
        <v>559</v>
      </c>
      <c r="J35" s="162" t="s">
        <v>559</v>
      </c>
      <c r="K35" s="162" t="s">
        <v>559</v>
      </c>
      <c r="L35" s="162" t="s">
        <v>559</v>
      </c>
      <c r="M35" s="162" t="s">
        <v>559</v>
      </c>
      <c r="N35" s="162" t="s">
        <v>559</v>
      </c>
      <c r="O35" s="162" t="s">
        <v>559</v>
      </c>
      <c r="P35" s="162" t="s">
        <v>559</v>
      </c>
      <c r="Q35" s="162" t="s">
        <v>559</v>
      </c>
      <c r="R35" s="162" t="s">
        <v>559</v>
      </c>
      <c r="S35" s="162" t="s">
        <v>559</v>
      </c>
      <c r="T35" s="162" t="s">
        <v>559</v>
      </c>
      <c r="U35" s="162"/>
      <c r="V35" s="162" t="s">
        <v>579</v>
      </c>
      <c r="W35" s="162"/>
      <c r="X35" s="162" t="s">
        <v>559</v>
      </c>
      <c r="Y35" s="162">
        <f t="shared" si="1"/>
        <v>18</v>
      </c>
      <c r="Z35" s="164">
        <f t="shared" si="2"/>
        <v>0.9473684211</v>
      </c>
      <c r="AA35" s="165">
        <f t="shared" si="3"/>
        <v>1</v>
      </c>
      <c r="AB35" s="164">
        <f t="shared" si="4"/>
        <v>0.05263157895</v>
      </c>
      <c r="AC35" s="166">
        <f t="shared" si="5"/>
        <v>0</v>
      </c>
      <c r="AD35" s="164">
        <f t="shared" si="6"/>
        <v>0</v>
      </c>
      <c r="AE35" s="160">
        <v>29.0</v>
      </c>
      <c r="AF35" s="161" t="str">
        <f t="shared" si="7"/>
        <v>Wilbert  Peña Paulino</v>
      </c>
      <c r="AG35" s="162" t="s">
        <v>559</v>
      </c>
      <c r="AH35" s="162" t="s">
        <v>559</v>
      </c>
      <c r="AI35" s="162" t="s">
        <v>559</v>
      </c>
      <c r="AJ35" s="162" t="s">
        <v>559</v>
      </c>
      <c r="AK35" s="162"/>
      <c r="AL35" s="162" t="s">
        <v>559</v>
      </c>
      <c r="AM35" s="162" t="s">
        <v>559</v>
      </c>
      <c r="AN35" s="162"/>
      <c r="AO35" s="162"/>
      <c r="AP35" s="162" t="s">
        <v>559</v>
      </c>
      <c r="AQ35" s="162"/>
      <c r="AR35" s="162" t="s">
        <v>559</v>
      </c>
      <c r="AS35" s="162" t="s">
        <v>559</v>
      </c>
      <c r="AT35" s="162" t="s">
        <v>559</v>
      </c>
      <c r="AU35" s="162" t="s">
        <v>559</v>
      </c>
      <c r="AV35" s="162" t="s">
        <v>559</v>
      </c>
      <c r="AW35" s="162" t="s">
        <v>559</v>
      </c>
      <c r="AX35" s="162" t="s">
        <v>559</v>
      </c>
      <c r="AY35" s="162"/>
      <c r="AZ35" s="162"/>
      <c r="BA35" s="162"/>
      <c r="BB35" s="163">
        <f t="shared" si="8"/>
        <v>14</v>
      </c>
      <c r="BC35" s="164">
        <f t="shared" si="9"/>
        <v>1</v>
      </c>
      <c r="BD35" s="166">
        <f t="shared" si="10"/>
        <v>0</v>
      </c>
      <c r="BE35" s="164">
        <f t="shared" si="11"/>
        <v>0</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t="s">
        <v>559</v>
      </c>
      <c r="E36" s="162" t="s">
        <v>559</v>
      </c>
      <c r="F36" s="162" t="s">
        <v>559</v>
      </c>
      <c r="G36" s="162" t="s">
        <v>559</v>
      </c>
      <c r="H36" s="162" t="s">
        <v>559</v>
      </c>
      <c r="I36" s="162" t="s">
        <v>559</v>
      </c>
      <c r="J36" s="162" t="s">
        <v>579</v>
      </c>
      <c r="K36" s="162" t="s">
        <v>559</v>
      </c>
      <c r="L36" s="162" t="s">
        <v>559</v>
      </c>
      <c r="M36" s="162" t="s">
        <v>559</v>
      </c>
      <c r="N36" s="162" t="s">
        <v>559</v>
      </c>
      <c r="O36" s="162" t="s">
        <v>559</v>
      </c>
      <c r="P36" s="162" t="s">
        <v>559</v>
      </c>
      <c r="Q36" s="162" t="s">
        <v>559</v>
      </c>
      <c r="R36" s="162" t="s">
        <v>559</v>
      </c>
      <c r="S36" s="162" t="s">
        <v>559</v>
      </c>
      <c r="T36" s="162" t="s">
        <v>559</v>
      </c>
      <c r="U36" s="162"/>
      <c r="V36" s="162" t="s">
        <v>578</v>
      </c>
      <c r="W36" s="162"/>
      <c r="X36" s="162" t="s">
        <v>559</v>
      </c>
      <c r="Y36" s="162">
        <f t="shared" si="1"/>
        <v>18</v>
      </c>
      <c r="Z36" s="164">
        <f t="shared" si="2"/>
        <v>0.9473684211</v>
      </c>
      <c r="AA36" s="165">
        <f t="shared" si="3"/>
        <v>1</v>
      </c>
      <c r="AB36" s="164">
        <f t="shared" si="4"/>
        <v>0.05263157895</v>
      </c>
      <c r="AC36" s="166">
        <f t="shared" si="5"/>
        <v>1</v>
      </c>
      <c r="AD36" s="164">
        <f t="shared" si="6"/>
        <v>0.05263157895</v>
      </c>
      <c r="AE36" s="160">
        <v>30.0</v>
      </c>
      <c r="AF36" s="161" t="str">
        <f t="shared" si="7"/>
        <v>Yonayry  Peña Santos</v>
      </c>
      <c r="AG36" s="162" t="s">
        <v>559</v>
      </c>
      <c r="AH36" s="162" t="s">
        <v>559</v>
      </c>
      <c r="AI36" s="162" t="s">
        <v>559</v>
      </c>
      <c r="AJ36" s="162" t="s">
        <v>559</v>
      </c>
      <c r="AK36" s="162"/>
      <c r="AL36" s="162" t="s">
        <v>559</v>
      </c>
      <c r="AM36" s="162" t="s">
        <v>580</v>
      </c>
      <c r="AN36" s="162"/>
      <c r="AO36" s="162"/>
      <c r="AP36" s="162" t="s">
        <v>579</v>
      </c>
      <c r="AQ36" s="162"/>
      <c r="AR36" s="162" t="s">
        <v>559</v>
      </c>
      <c r="AS36" s="162" t="s">
        <v>559</v>
      </c>
      <c r="AT36" s="162" t="s">
        <v>559</v>
      </c>
      <c r="AU36" s="162" t="s">
        <v>559</v>
      </c>
      <c r="AV36" s="162" t="s">
        <v>559</v>
      </c>
      <c r="AW36" s="162" t="s">
        <v>559</v>
      </c>
      <c r="AX36" s="162" t="s">
        <v>559</v>
      </c>
      <c r="AY36" s="162"/>
      <c r="AZ36" s="162"/>
      <c r="BA36" s="162"/>
      <c r="BB36" s="163">
        <f t="shared" si="8"/>
        <v>13</v>
      </c>
      <c r="BC36" s="164">
        <f t="shared" si="9"/>
        <v>0.9285714286</v>
      </c>
      <c r="BD36" s="166">
        <f t="shared" si="10"/>
        <v>1</v>
      </c>
      <c r="BE36" s="164">
        <f t="shared" si="11"/>
        <v>0.07142857143</v>
      </c>
      <c r="BF36" s="166">
        <f t="shared" si="12"/>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t="s">
        <v>559</v>
      </c>
      <c r="E37" s="162" t="s">
        <v>559</v>
      </c>
      <c r="F37" s="162" t="s">
        <v>559</v>
      </c>
      <c r="G37" s="162" t="s">
        <v>559</v>
      </c>
      <c r="H37" s="162" t="s">
        <v>559</v>
      </c>
      <c r="I37" s="162" t="s">
        <v>559</v>
      </c>
      <c r="J37" s="162" t="s">
        <v>579</v>
      </c>
      <c r="K37" s="162" t="s">
        <v>559</v>
      </c>
      <c r="L37" s="162" t="s">
        <v>559</v>
      </c>
      <c r="M37" s="162" t="s">
        <v>559</v>
      </c>
      <c r="N37" s="162" t="s">
        <v>559</v>
      </c>
      <c r="O37" s="162" t="s">
        <v>559</v>
      </c>
      <c r="P37" s="162" t="s">
        <v>559</v>
      </c>
      <c r="Q37" s="162" t="s">
        <v>559</v>
      </c>
      <c r="R37" s="162" t="s">
        <v>559</v>
      </c>
      <c r="S37" s="162" t="s">
        <v>559</v>
      </c>
      <c r="T37" s="162" t="s">
        <v>559</v>
      </c>
      <c r="U37" s="162"/>
      <c r="V37" s="162" t="s">
        <v>559</v>
      </c>
      <c r="W37" s="162"/>
      <c r="X37" s="162" t="s">
        <v>559</v>
      </c>
      <c r="Y37" s="162">
        <f t="shared" si="1"/>
        <v>18</v>
      </c>
      <c r="Z37" s="164">
        <f t="shared" si="2"/>
        <v>0.9473684211</v>
      </c>
      <c r="AA37" s="165">
        <f t="shared" si="3"/>
        <v>1</v>
      </c>
      <c r="AB37" s="164">
        <f t="shared" si="4"/>
        <v>0.05263157895</v>
      </c>
      <c r="AC37" s="166">
        <f t="shared" si="5"/>
        <v>0</v>
      </c>
      <c r="AD37" s="164">
        <f t="shared" si="6"/>
        <v>0</v>
      </c>
      <c r="AE37" s="160">
        <v>31.0</v>
      </c>
      <c r="AF37" s="161" t="str">
        <f t="shared" si="7"/>
        <v>Rossier Analiz Pérez Rodríguez</v>
      </c>
      <c r="AG37" s="162" t="s">
        <v>559</v>
      </c>
      <c r="AH37" s="162" t="s">
        <v>579</v>
      </c>
      <c r="AI37" s="162" t="s">
        <v>559</v>
      </c>
      <c r="AJ37" s="162" t="s">
        <v>559</v>
      </c>
      <c r="AK37" s="162"/>
      <c r="AL37" s="162" t="s">
        <v>559</v>
      </c>
      <c r="AM37" s="162" t="s">
        <v>580</v>
      </c>
      <c r="AN37" s="162"/>
      <c r="AO37" s="162"/>
      <c r="AP37" s="162" t="s">
        <v>559</v>
      </c>
      <c r="AQ37" s="162"/>
      <c r="AR37" s="162" t="s">
        <v>559</v>
      </c>
      <c r="AS37" s="162" t="s">
        <v>559</v>
      </c>
      <c r="AT37" s="162" t="s">
        <v>559</v>
      </c>
      <c r="AU37" s="162" t="s">
        <v>559</v>
      </c>
      <c r="AV37" s="162" t="s">
        <v>559</v>
      </c>
      <c r="AW37" s="162" t="s">
        <v>559</v>
      </c>
      <c r="AX37" s="162" t="s">
        <v>559</v>
      </c>
      <c r="AY37" s="162"/>
      <c r="AZ37" s="162"/>
      <c r="BA37" s="162"/>
      <c r="BB37" s="163">
        <f t="shared" si="8"/>
        <v>13</v>
      </c>
      <c r="BC37" s="164">
        <f t="shared" si="9"/>
        <v>0.9285714286</v>
      </c>
      <c r="BD37" s="166">
        <f t="shared" si="10"/>
        <v>1</v>
      </c>
      <c r="BE37" s="164">
        <f t="shared" si="11"/>
        <v>0.07142857143</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t="s">
        <v>559</v>
      </c>
      <c r="E38" s="162" t="s">
        <v>559</v>
      </c>
      <c r="F38" s="162" t="s">
        <v>559</v>
      </c>
      <c r="G38" s="162" t="s">
        <v>559</v>
      </c>
      <c r="H38" s="162" t="s">
        <v>559</v>
      </c>
      <c r="I38" s="162" t="s">
        <v>559</v>
      </c>
      <c r="J38" s="162" t="s">
        <v>559</v>
      </c>
      <c r="K38" s="162" t="s">
        <v>559</v>
      </c>
      <c r="L38" s="162" t="s">
        <v>559</v>
      </c>
      <c r="M38" s="162" t="s">
        <v>559</v>
      </c>
      <c r="N38" s="162" t="s">
        <v>559</v>
      </c>
      <c r="O38" s="162" t="s">
        <v>559</v>
      </c>
      <c r="P38" s="162" t="s">
        <v>559</v>
      </c>
      <c r="Q38" s="162" t="s">
        <v>559</v>
      </c>
      <c r="R38" s="162" t="s">
        <v>559</v>
      </c>
      <c r="S38" s="162" t="s">
        <v>559</v>
      </c>
      <c r="T38" s="162" t="s">
        <v>559</v>
      </c>
      <c r="U38" s="162"/>
      <c r="V38" s="162" t="s">
        <v>559</v>
      </c>
      <c r="W38" s="162"/>
      <c r="X38" s="162" t="s">
        <v>559</v>
      </c>
      <c r="Y38" s="162">
        <f t="shared" si="1"/>
        <v>19</v>
      </c>
      <c r="Z38" s="164">
        <f t="shared" si="2"/>
        <v>1</v>
      </c>
      <c r="AA38" s="165">
        <f t="shared" si="3"/>
        <v>0</v>
      </c>
      <c r="AB38" s="164">
        <f t="shared" si="4"/>
        <v>0</v>
      </c>
      <c r="AC38" s="166">
        <f t="shared" si="5"/>
        <v>0</v>
      </c>
      <c r="AD38" s="164">
        <f t="shared" si="6"/>
        <v>0</v>
      </c>
      <c r="AE38" s="160">
        <v>32.0</v>
      </c>
      <c r="AF38" s="161" t="str">
        <f t="shared" si="7"/>
        <v>Joseph Francisco Ramírez Espinosa</v>
      </c>
      <c r="AG38" s="162" t="s">
        <v>559</v>
      </c>
      <c r="AH38" s="162" t="s">
        <v>559</v>
      </c>
      <c r="AI38" s="162" t="s">
        <v>559</v>
      </c>
      <c r="AJ38" s="162" t="s">
        <v>559</v>
      </c>
      <c r="AK38" s="162"/>
      <c r="AL38" s="162" t="s">
        <v>559</v>
      </c>
      <c r="AM38" s="162" t="s">
        <v>559</v>
      </c>
      <c r="AN38" s="162"/>
      <c r="AO38" s="162"/>
      <c r="AP38" s="162" t="s">
        <v>559</v>
      </c>
      <c r="AQ38" s="162"/>
      <c r="AR38" s="162" t="s">
        <v>559</v>
      </c>
      <c r="AS38" s="162" t="s">
        <v>559</v>
      </c>
      <c r="AT38" s="162" t="s">
        <v>559</v>
      </c>
      <c r="AU38" s="162" t="s">
        <v>559</v>
      </c>
      <c r="AV38" s="162" t="s">
        <v>559</v>
      </c>
      <c r="AW38" s="162" t="s">
        <v>559</v>
      </c>
      <c r="AX38" s="162" t="s">
        <v>559</v>
      </c>
      <c r="AY38" s="162"/>
      <c r="AZ38" s="162"/>
      <c r="BA38" s="162"/>
      <c r="BB38" s="163">
        <f t="shared" si="8"/>
        <v>14</v>
      </c>
      <c r="BC38" s="164">
        <f t="shared" si="9"/>
        <v>1</v>
      </c>
      <c r="BD38" s="166">
        <f t="shared" si="10"/>
        <v>0</v>
      </c>
      <c r="BE38" s="164">
        <f t="shared" si="11"/>
        <v>0</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t="s">
        <v>559</v>
      </c>
      <c r="E39" s="162" t="s">
        <v>559</v>
      </c>
      <c r="F39" s="162" t="s">
        <v>559</v>
      </c>
      <c r="G39" s="162" t="s">
        <v>559</v>
      </c>
      <c r="H39" s="162" t="s">
        <v>559</v>
      </c>
      <c r="I39" s="162" t="s">
        <v>559</v>
      </c>
      <c r="J39" s="162" t="s">
        <v>559</v>
      </c>
      <c r="K39" s="162" t="s">
        <v>559</v>
      </c>
      <c r="L39" s="162" t="s">
        <v>559</v>
      </c>
      <c r="M39" s="162" t="s">
        <v>559</v>
      </c>
      <c r="N39" s="162" t="s">
        <v>559</v>
      </c>
      <c r="O39" s="162" t="s">
        <v>559</v>
      </c>
      <c r="P39" s="162" t="s">
        <v>559</v>
      </c>
      <c r="Q39" s="162" t="s">
        <v>559</v>
      </c>
      <c r="R39" s="162" t="s">
        <v>559</v>
      </c>
      <c r="S39" s="162" t="s">
        <v>559</v>
      </c>
      <c r="T39" s="162" t="s">
        <v>559</v>
      </c>
      <c r="U39" s="162"/>
      <c r="V39" s="162" t="s">
        <v>559</v>
      </c>
      <c r="W39" s="162"/>
      <c r="X39" s="162" t="s">
        <v>559</v>
      </c>
      <c r="Y39" s="162">
        <f t="shared" si="1"/>
        <v>19</v>
      </c>
      <c r="Z39" s="164">
        <f t="shared" si="2"/>
        <v>1</v>
      </c>
      <c r="AA39" s="165">
        <f t="shared" si="3"/>
        <v>0</v>
      </c>
      <c r="AB39" s="164">
        <f t="shared" si="4"/>
        <v>0</v>
      </c>
      <c r="AC39" s="166">
        <f t="shared" si="5"/>
        <v>0</v>
      </c>
      <c r="AD39" s="164">
        <f t="shared" si="6"/>
        <v>0</v>
      </c>
      <c r="AE39" s="160">
        <v>33.0</v>
      </c>
      <c r="AF39" s="161" t="str">
        <f t="shared" si="7"/>
        <v>Yariel Alfonso Ramos</v>
      </c>
      <c r="AG39" s="162" t="s">
        <v>559</v>
      </c>
      <c r="AH39" s="162" t="s">
        <v>559</v>
      </c>
      <c r="AI39" s="162" t="s">
        <v>559</v>
      </c>
      <c r="AJ39" s="162" t="s">
        <v>559</v>
      </c>
      <c r="AK39" s="162"/>
      <c r="AL39" s="162" t="s">
        <v>559</v>
      </c>
      <c r="AM39" s="162" t="s">
        <v>559</v>
      </c>
      <c r="AN39" s="162"/>
      <c r="AO39" s="162"/>
      <c r="AP39" s="162" t="s">
        <v>559</v>
      </c>
      <c r="AQ39" s="162"/>
      <c r="AR39" s="162" t="s">
        <v>559</v>
      </c>
      <c r="AS39" s="162" t="s">
        <v>559</v>
      </c>
      <c r="AT39" s="162" t="s">
        <v>559</v>
      </c>
      <c r="AU39" s="162" t="s">
        <v>559</v>
      </c>
      <c r="AV39" s="162" t="s">
        <v>559</v>
      </c>
      <c r="AW39" s="162" t="s">
        <v>559</v>
      </c>
      <c r="AX39" s="162" t="s">
        <v>559</v>
      </c>
      <c r="AY39" s="162"/>
      <c r="AZ39" s="162"/>
      <c r="BA39" s="162"/>
      <c r="BB39" s="163">
        <f t="shared" si="8"/>
        <v>14</v>
      </c>
      <c r="BC39" s="164">
        <f t="shared" si="9"/>
        <v>1</v>
      </c>
      <c r="BD39" s="166">
        <f t="shared" si="10"/>
        <v>0</v>
      </c>
      <c r="BE39" s="164">
        <f t="shared" si="11"/>
        <v>0</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t="s">
        <v>559</v>
      </c>
      <c r="E40" s="162" t="s">
        <v>559</v>
      </c>
      <c r="F40" s="162" t="s">
        <v>559</v>
      </c>
      <c r="G40" s="162" t="s">
        <v>559</v>
      </c>
      <c r="H40" s="162" t="s">
        <v>559</v>
      </c>
      <c r="I40" s="162" t="s">
        <v>559</v>
      </c>
      <c r="J40" s="162" t="s">
        <v>559</v>
      </c>
      <c r="K40" s="162" t="s">
        <v>559</v>
      </c>
      <c r="L40" s="162" t="s">
        <v>559</v>
      </c>
      <c r="M40" s="162" t="s">
        <v>559</v>
      </c>
      <c r="N40" s="162" t="s">
        <v>559</v>
      </c>
      <c r="O40" s="162" t="s">
        <v>559</v>
      </c>
      <c r="P40" s="162" t="s">
        <v>559</v>
      </c>
      <c r="Q40" s="162" t="s">
        <v>559</v>
      </c>
      <c r="R40" s="162" t="s">
        <v>559</v>
      </c>
      <c r="S40" s="162" t="s">
        <v>559</v>
      </c>
      <c r="T40" s="162" t="s">
        <v>559</v>
      </c>
      <c r="U40" s="162"/>
      <c r="V40" s="162" t="s">
        <v>559</v>
      </c>
      <c r="W40" s="162"/>
      <c r="X40" s="162" t="s">
        <v>559</v>
      </c>
      <c r="Y40" s="162">
        <f t="shared" si="1"/>
        <v>19</v>
      </c>
      <c r="Z40" s="164">
        <f t="shared" si="2"/>
        <v>1</v>
      </c>
      <c r="AA40" s="165">
        <f t="shared" si="3"/>
        <v>0</v>
      </c>
      <c r="AB40" s="164">
        <f t="shared" si="4"/>
        <v>0</v>
      </c>
      <c r="AC40" s="166">
        <f t="shared" si="5"/>
        <v>0</v>
      </c>
      <c r="AD40" s="164">
        <f t="shared" si="6"/>
        <v>0</v>
      </c>
      <c r="AE40" s="160">
        <v>34.0</v>
      </c>
      <c r="AF40" s="161" t="str">
        <f t="shared" si="7"/>
        <v>Carlos David Rodríguez Almánzar</v>
      </c>
      <c r="AG40" s="162" t="s">
        <v>559</v>
      </c>
      <c r="AH40" s="162" t="s">
        <v>559</v>
      </c>
      <c r="AI40" s="162" t="s">
        <v>559</v>
      </c>
      <c r="AJ40" s="162" t="s">
        <v>559</v>
      </c>
      <c r="AK40" s="162"/>
      <c r="AL40" s="162" t="s">
        <v>559</v>
      </c>
      <c r="AM40" s="162" t="s">
        <v>559</v>
      </c>
      <c r="AN40" s="162"/>
      <c r="AO40" s="162"/>
      <c r="AP40" s="162" t="s">
        <v>559</v>
      </c>
      <c r="AQ40" s="162"/>
      <c r="AR40" s="162" t="s">
        <v>559</v>
      </c>
      <c r="AS40" s="162" t="s">
        <v>559</v>
      </c>
      <c r="AT40" s="162" t="s">
        <v>559</v>
      </c>
      <c r="AU40" s="162" t="s">
        <v>559</v>
      </c>
      <c r="AV40" s="162" t="s">
        <v>559</v>
      </c>
      <c r="AW40" s="162" t="s">
        <v>559</v>
      </c>
      <c r="AX40" s="162" t="s">
        <v>559</v>
      </c>
      <c r="AY40" s="162"/>
      <c r="AZ40" s="162"/>
      <c r="BA40" s="162"/>
      <c r="BB40" s="163">
        <f t="shared" si="8"/>
        <v>14</v>
      </c>
      <c r="BC40" s="164">
        <f t="shared" si="9"/>
        <v>1</v>
      </c>
      <c r="BD40" s="166">
        <f t="shared" si="10"/>
        <v>0</v>
      </c>
      <c r="BE40" s="164">
        <f t="shared" si="11"/>
        <v>0</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t="s">
        <v>559</v>
      </c>
      <c r="E41" s="162" t="s">
        <v>559</v>
      </c>
      <c r="F41" s="162" t="s">
        <v>559</v>
      </c>
      <c r="G41" s="162" t="s">
        <v>559</v>
      </c>
      <c r="H41" s="162" t="s">
        <v>559</v>
      </c>
      <c r="I41" s="162" t="s">
        <v>559</v>
      </c>
      <c r="J41" s="162" t="s">
        <v>559</v>
      </c>
      <c r="K41" s="162" t="s">
        <v>559</v>
      </c>
      <c r="L41" s="162" t="s">
        <v>559</v>
      </c>
      <c r="M41" s="162" t="s">
        <v>559</v>
      </c>
      <c r="N41" s="162" t="s">
        <v>559</v>
      </c>
      <c r="O41" s="162" t="s">
        <v>559</v>
      </c>
      <c r="P41" s="162" t="s">
        <v>559</v>
      </c>
      <c r="Q41" s="162" t="s">
        <v>559</v>
      </c>
      <c r="R41" s="162" t="s">
        <v>559</v>
      </c>
      <c r="S41" s="162" t="s">
        <v>559</v>
      </c>
      <c r="T41" s="162" t="s">
        <v>559</v>
      </c>
      <c r="U41" s="162"/>
      <c r="V41" s="162" t="s">
        <v>559</v>
      </c>
      <c r="W41" s="162"/>
      <c r="X41" s="162" t="s">
        <v>559</v>
      </c>
      <c r="Y41" s="162">
        <f t="shared" si="1"/>
        <v>19</v>
      </c>
      <c r="Z41" s="164">
        <f t="shared" si="2"/>
        <v>1</v>
      </c>
      <c r="AA41" s="165">
        <f t="shared" si="3"/>
        <v>0</v>
      </c>
      <c r="AB41" s="164">
        <f t="shared" si="4"/>
        <v>0</v>
      </c>
      <c r="AC41" s="166">
        <f t="shared" si="5"/>
        <v>0</v>
      </c>
      <c r="AD41" s="164">
        <f t="shared" si="6"/>
        <v>0</v>
      </c>
      <c r="AE41" s="160">
        <v>35.0</v>
      </c>
      <c r="AF41" s="161" t="str">
        <f t="shared" si="7"/>
        <v>Darianni  Santos Medina</v>
      </c>
      <c r="AG41" s="162" t="s">
        <v>559</v>
      </c>
      <c r="AH41" s="162" t="s">
        <v>559</v>
      </c>
      <c r="AI41" s="162" t="s">
        <v>559</v>
      </c>
      <c r="AJ41" s="162" t="s">
        <v>559</v>
      </c>
      <c r="AK41" s="162"/>
      <c r="AL41" s="162" t="s">
        <v>559</v>
      </c>
      <c r="AM41" s="162" t="s">
        <v>559</v>
      </c>
      <c r="AN41" s="162"/>
      <c r="AO41" s="162"/>
      <c r="AP41" s="162" t="s">
        <v>559</v>
      </c>
      <c r="AQ41" s="162"/>
      <c r="AR41" s="162" t="s">
        <v>559</v>
      </c>
      <c r="AS41" s="162" t="s">
        <v>559</v>
      </c>
      <c r="AT41" s="162" t="s">
        <v>559</v>
      </c>
      <c r="AU41" s="162" t="s">
        <v>559</v>
      </c>
      <c r="AV41" s="162" t="s">
        <v>559</v>
      </c>
      <c r="AW41" s="162" t="s">
        <v>559</v>
      </c>
      <c r="AX41" s="162" t="s">
        <v>559</v>
      </c>
      <c r="AY41" s="162"/>
      <c r="AZ41" s="162"/>
      <c r="BA41" s="162"/>
      <c r="BB41" s="163">
        <f t="shared" si="8"/>
        <v>14</v>
      </c>
      <c r="BC41" s="164">
        <f t="shared" si="9"/>
        <v>1</v>
      </c>
      <c r="BD41" s="166">
        <f t="shared" si="10"/>
        <v>0</v>
      </c>
      <c r="BE41" s="164">
        <f t="shared" si="11"/>
        <v>0</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t="s">
        <v>559</v>
      </c>
      <c r="E42" s="162" t="s">
        <v>579</v>
      </c>
      <c r="F42" s="162" t="s">
        <v>559</v>
      </c>
      <c r="G42" s="162" t="s">
        <v>559</v>
      </c>
      <c r="H42" s="162" t="s">
        <v>559</v>
      </c>
      <c r="I42" s="162" t="s">
        <v>559</v>
      </c>
      <c r="J42" s="162" t="s">
        <v>559</v>
      </c>
      <c r="K42" s="162" t="s">
        <v>559</v>
      </c>
      <c r="L42" s="162" t="s">
        <v>559</v>
      </c>
      <c r="M42" s="162" t="s">
        <v>559</v>
      </c>
      <c r="N42" s="162" t="s">
        <v>559</v>
      </c>
      <c r="O42" s="162" t="s">
        <v>559</v>
      </c>
      <c r="P42" s="162" t="s">
        <v>559</v>
      </c>
      <c r="Q42" s="162" t="s">
        <v>559</v>
      </c>
      <c r="R42" s="162" t="s">
        <v>559</v>
      </c>
      <c r="S42" s="162" t="s">
        <v>559</v>
      </c>
      <c r="T42" s="162" t="s">
        <v>559</v>
      </c>
      <c r="U42" s="162"/>
      <c r="V42" s="162" t="s">
        <v>559</v>
      </c>
      <c r="W42" s="162"/>
      <c r="X42" s="162" t="s">
        <v>559</v>
      </c>
      <c r="Y42" s="162">
        <f t="shared" si="1"/>
        <v>18</v>
      </c>
      <c r="Z42" s="164">
        <f t="shared" si="2"/>
        <v>0.9473684211</v>
      </c>
      <c r="AA42" s="165">
        <f t="shared" si="3"/>
        <v>1</v>
      </c>
      <c r="AB42" s="164">
        <f t="shared" si="4"/>
        <v>0.05263157895</v>
      </c>
      <c r="AC42" s="166">
        <f t="shared" si="5"/>
        <v>0</v>
      </c>
      <c r="AD42" s="164">
        <f t="shared" si="6"/>
        <v>0</v>
      </c>
      <c r="AE42" s="160">
        <v>36.0</v>
      </c>
      <c r="AF42" s="161" t="str">
        <f t="shared" si="7"/>
        <v>Rosyeli Carolina Tavarez  Reyes</v>
      </c>
      <c r="AG42" s="162" t="s">
        <v>579</v>
      </c>
      <c r="AH42" s="162" t="s">
        <v>559</v>
      </c>
      <c r="AI42" s="162" t="s">
        <v>579</v>
      </c>
      <c r="AJ42" s="162" t="s">
        <v>559</v>
      </c>
      <c r="AK42" s="162"/>
      <c r="AL42" s="162" t="s">
        <v>559</v>
      </c>
      <c r="AM42" s="162" t="s">
        <v>559</v>
      </c>
      <c r="AN42" s="162"/>
      <c r="AO42" s="162"/>
      <c r="AP42" s="162" t="s">
        <v>579</v>
      </c>
      <c r="AQ42" s="162"/>
      <c r="AR42" s="162" t="s">
        <v>578</v>
      </c>
      <c r="AS42" s="162" t="s">
        <v>559</v>
      </c>
      <c r="AT42" s="162" t="s">
        <v>579</v>
      </c>
      <c r="AU42" s="162" t="s">
        <v>559</v>
      </c>
      <c r="AV42" s="162" t="s">
        <v>559</v>
      </c>
      <c r="AW42" s="162" t="s">
        <v>559</v>
      </c>
      <c r="AX42" s="162" t="s">
        <v>559</v>
      </c>
      <c r="AY42" s="162"/>
      <c r="AZ42" s="162"/>
      <c r="BA42" s="162"/>
      <c r="BB42" s="163">
        <f t="shared" si="8"/>
        <v>10</v>
      </c>
      <c r="BC42" s="164">
        <f t="shared" si="9"/>
        <v>0.7142857143</v>
      </c>
      <c r="BD42" s="166">
        <f t="shared" si="10"/>
        <v>4</v>
      </c>
      <c r="BE42" s="164">
        <f t="shared" si="11"/>
        <v>0.2857142857</v>
      </c>
      <c r="BF42" s="166">
        <f t="shared" si="12"/>
        <v>1</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t="s">
        <v>559</v>
      </c>
      <c r="E43" s="162" t="s">
        <v>559</v>
      </c>
      <c r="F43" s="162" t="s">
        <v>559</v>
      </c>
      <c r="G43" s="162" t="s">
        <v>559</v>
      </c>
      <c r="H43" s="162" t="s">
        <v>559</v>
      </c>
      <c r="I43" s="162" t="s">
        <v>559</v>
      </c>
      <c r="J43" s="162" t="s">
        <v>559</v>
      </c>
      <c r="K43" s="162" t="s">
        <v>559</v>
      </c>
      <c r="L43" s="162" t="s">
        <v>559</v>
      </c>
      <c r="M43" s="162" t="s">
        <v>559</v>
      </c>
      <c r="N43" s="162" t="s">
        <v>559</v>
      </c>
      <c r="O43" s="162" t="s">
        <v>559</v>
      </c>
      <c r="P43" s="162" t="s">
        <v>559</v>
      </c>
      <c r="Q43" s="162" t="s">
        <v>559</v>
      </c>
      <c r="R43" s="162" t="s">
        <v>559</v>
      </c>
      <c r="S43" s="162" t="s">
        <v>559</v>
      </c>
      <c r="T43" s="162" t="s">
        <v>559</v>
      </c>
      <c r="U43" s="162"/>
      <c r="V43" s="162" t="s">
        <v>559</v>
      </c>
      <c r="W43" s="162"/>
      <c r="X43" s="162" t="s">
        <v>559</v>
      </c>
      <c r="Y43" s="162">
        <f t="shared" si="1"/>
        <v>19</v>
      </c>
      <c r="Z43" s="164">
        <f t="shared" si="2"/>
        <v>1</v>
      </c>
      <c r="AA43" s="165">
        <f t="shared" si="3"/>
        <v>0</v>
      </c>
      <c r="AB43" s="164">
        <f t="shared" si="4"/>
        <v>0</v>
      </c>
      <c r="AC43" s="166">
        <f t="shared" si="5"/>
        <v>0</v>
      </c>
      <c r="AD43" s="164">
        <f t="shared" si="6"/>
        <v>0</v>
      </c>
      <c r="AE43" s="160">
        <v>37.0</v>
      </c>
      <c r="AF43" s="161" t="str">
        <f t="shared" si="7"/>
        <v>Melani  Taveras Bautista</v>
      </c>
      <c r="AG43" s="162" t="s">
        <v>559</v>
      </c>
      <c r="AH43" s="162" t="s">
        <v>559</v>
      </c>
      <c r="AI43" s="162" t="s">
        <v>559</v>
      </c>
      <c r="AJ43" s="162" t="s">
        <v>559</v>
      </c>
      <c r="AK43" s="162"/>
      <c r="AL43" s="162" t="s">
        <v>559</v>
      </c>
      <c r="AM43" s="162" t="s">
        <v>559</v>
      </c>
      <c r="AN43" s="162"/>
      <c r="AO43" s="162"/>
      <c r="AP43" s="162" t="s">
        <v>559</v>
      </c>
      <c r="AQ43" s="162"/>
      <c r="AR43" s="162" t="s">
        <v>559</v>
      </c>
      <c r="AS43" s="162" t="s">
        <v>559</v>
      </c>
      <c r="AT43" s="162" t="s">
        <v>559</v>
      </c>
      <c r="AU43" s="162" t="s">
        <v>559</v>
      </c>
      <c r="AV43" s="162" t="s">
        <v>559</v>
      </c>
      <c r="AW43" s="162" t="s">
        <v>559</v>
      </c>
      <c r="AX43" s="162" t="s">
        <v>559</v>
      </c>
      <c r="AY43" s="162"/>
      <c r="AZ43" s="162"/>
      <c r="BA43" s="162"/>
      <c r="BB43" s="163">
        <f t="shared" si="8"/>
        <v>14</v>
      </c>
      <c r="BC43" s="164">
        <f t="shared" si="9"/>
        <v>1</v>
      </c>
      <c r="BD43" s="166">
        <f t="shared" si="10"/>
        <v>0</v>
      </c>
      <c r="BE43" s="164">
        <f t="shared" si="11"/>
        <v>0</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t="s">
        <v>559</v>
      </c>
      <c r="E44" s="162" t="s">
        <v>559</v>
      </c>
      <c r="F44" s="162" t="s">
        <v>559</v>
      </c>
      <c r="G44" s="162" t="s">
        <v>559</v>
      </c>
      <c r="H44" s="162" t="s">
        <v>559</v>
      </c>
      <c r="I44" s="162" t="s">
        <v>559</v>
      </c>
      <c r="J44" s="162" t="s">
        <v>559</v>
      </c>
      <c r="K44" s="162" t="s">
        <v>559</v>
      </c>
      <c r="L44" s="162" t="s">
        <v>559</v>
      </c>
      <c r="M44" s="162" t="s">
        <v>559</v>
      </c>
      <c r="N44" s="162" t="s">
        <v>559</v>
      </c>
      <c r="O44" s="162" t="s">
        <v>559</v>
      </c>
      <c r="P44" s="162" t="s">
        <v>559</v>
      </c>
      <c r="Q44" s="162" t="s">
        <v>559</v>
      </c>
      <c r="R44" s="162" t="s">
        <v>559</v>
      </c>
      <c r="S44" s="162" t="s">
        <v>559</v>
      </c>
      <c r="T44" s="162" t="s">
        <v>559</v>
      </c>
      <c r="U44" s="162"/>
      <c r="V44" s="162" t="s">
        <v>559</v>
      </c>
      <c r="W44" s="162"/>
      <c r="X44" s="162" t="s">
        <v>559</v>
      </c>
      <c r="Y44" s="162">
        <f t="shared" si="1"/>
        <v>19</v>
      </c>
      <c r="Z44" s="164">
        <f t="shared" si="2"/>
        <v>1</v>
      </c>
      <c r="AA44" s="165">
        <f t="shared" si="3"/>
        <v>0</v>
      </c>
      <c r="AB44" s="164">
        <f t="shared" si="4"/>
        <v>0</v>
      </c>
      <c r="AC44" s="166">
        <f t="shared" si="5"/>
        <v>0</v>
      </c>
      <c r="AD44" s="164">
        <f t="shared" si="6"/>
        <v>0</v>
      </c>
      <c r="AE44" s="160">
        <v>38.0</v>
      </c>
      <c r="AF44" s="161" t="str">
        <f t="shared" si="7"/>
        <v>Arianny  Tejada Guzmán</v>
      </c>
      <c r="AG44" s="162" t="s">
        <v>578</v>
      </c>
      <c r="AH44" s="162" t="s">
        <v>559</v>
      </c>
      <c r="AI44" s="162" t="s">
        <v>559</v>
      </c>
      <c r="AJ44" s="162" t="s">
        <v>559</v>
      </c>
      <c r="AK44" s="162"/>
      <c r="AL44" s="162" t="s">
        <v>559</v>
      </c>
      <c r="AM44" s="162" t="s">
        <v>578</v>
      </c>
      <c r="AN44" s="162"/>
      <c r="AO44" s="162"/>
      <c r="AP44" s="162" t="s">
        <v>578</v>
      </c>
      <c r="AQ44" s="162"/>
      <c r="AR44" s="162" t="s">
        <v>559</v>
      </c>
      <c r="AS44" s="162" t="s">
        <v>559</v>
      </c>
      <c r="AT44" s="162" t="s">
        <v>559</v>
      </c>
      <c r="AU44" s="162" t="s">
        <v>559</v>
      </c>
      <c r="AV44" s="162" t="s">
        <v>559</v>
      </c>
      <c r="AW44" s="162" t="s">
        <v>559</v>
      </c>
      <c r="AX44" s="162" t="s">
        <v>559</v>
      </c>
      <c r="AY44" s="162"/>
      <c r="AZ44" s="162"/>
      <c r="BA44" s="162"/>
      <c r="BB44" s="163">
        <f t="shared" si="8"/>
        <v>13</v>
      </c>
      <c r="BC44" s="164">
        <f t="shared" si="9"/>
        <v>0.9285714286</v>
      </c>
      <c r="BD44" s="166">
        <f t="shared" si="10"/>
        <v>0</v>
      </c>
      <c r="BE44" s="164">
        <f t="shared" si="11"/>
        <v>0</v>
      </c>
      <c r="BF44" s="166">
        <f t="shared" si="12"/>
        <v>3</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t="s">
        <v>559</v>
      </c>
      <c r="E45" s="162" t="s">
        <v>559</v>
      </c>
      <c r="F45" s="162" t="s">
        <v>559</v>
      </c>
      <c r="G45" s="162" t="s">
        <v>559</v>
      </c>
      <c r="H45" s="162" t="s">
        <v>559</v>
      </c>
      <c r="I45" s="162" t="s">
        <v>559</v>
      </c>
      <c r="J45" s="162" t="s">
        <v>559</v>
      </c>
      <c r="K45" s="162" t="s">
        <v>559</v>
      </c>
      <c r="L45" s="162" t="s">
        <v>579</v>
      </c>
      <c r="M45" s="162" t="s">
        <v>559</v>
      </c>
      <c r="N45" s="162" t="s">
        <v>559</v>
      </c>
      <c r="O45" s="162" t="s">
        <v>559</v>
      </c>
      <c r="P45" s="162" t="s">
        <v>559</v>
      </c>
      <c r="Q45" s="162" t="s">
        <v>559</v>
      </c>
      <c r="R45" s="162" t="s">
        <v>559</v>
      </c>
      <c r="S45" s="162" t="s">
        <v>559</v>
      </c>
      <c r="T45" s="162" t="s">
        <v>559</v>
      </c>
      <c r="U45" s="162"/>
      <c r="V45" s="162" t="s">
        <v>559</v>
      </c>
      <c r="W45" s="162"/>
      <c r="X45" s="162" t="s">
        <v>559</v>
      </c>
      <c r="Y45" s="162">
        <f t="shared" si="1"/>
        <v>18</v>
      </c>
      <c r="Z45" s="164">
        <f t="shared" si="2"/>
        <v>0.9473684211</v>
      </c>
      <c r="AA45" s="165">
        <f t="shared" si="3"/>
        <v>1</v>
      </c>
      <c r="AB45" s="164">
        <f t="shared" si="4"/>
        <v>0.05263157895</v>
      </c>
      <c r="AC45" s="166">
        <f t="shared" si="5"/>
        <v>0</v>
      </c>
      <c r="AD45" s="164">
        <f t="shared" si="6"/>
        <v>0</v>
      </c>
      <c r="AE45" s="160">
        <v>39.0</v>
      </c>
      <c r="AF45" s="161" t="str">
        <f t="shared" si="7"/>
        <v>Jeilyn Aliah Tejada</v>
      </c>
      <c r="AG45" s="162" t="s">
        <v>559</v>
      </c>
      <c r="AH45" s="162" t="s">
        <v>559</v>
      </c>
      <c r="AI45" s="162" t="s">
        <v>559</v>
      </c>
      <c r="AJ45" s="162" t="s">
        <v>559</v>
      </c>
      <c r="AK45" s="163"/>
      <c r="AL45" s="162" t="s">
        <v>559</v>
      </c>
      <c r="AM45" s="162" t="s">
        <v>579</v>
      </c>
      <c r="AN45" s="162"/>
      <c r="AO45" s="162"/>
      <c r="AP45" s="162" t="s">
        <v>559</v>
      </c>
      <c r="AQ45" s="162"/>
      <c r="AR45" s="162" t="s">
        <v>559</v>
      </c>
      <c r="AS45" s="162" t="s">
        <v>559</v>
      </c>
      <c r="AT45" s="162" t="s">
        <v>559</v>
      </c>
      <c r="AU45" s="162" t="s">
        <v>579</v>
      </c>
      <c r="AV45" s="162" t="s">
        <v>559</v>
      </c>
      <c r="AW45" s="162" t="s">
        <v>559</v>
      </c>
      <c r="AX45" s="162" t="s">
        <v>559</v>
      </c>
      <c r="AY45" s="162"/>
      <c r="AZ45" s="162"/>
      <c r="BA45" s="163"/>
      <c r="BB45" s="163">
        <f t="shared" si="8"/>
        <v>12</v>
      </c>
      <c r="BC45" s="164">
        <f t="shared" si="9"/>
        <v>0.8571428571</v>
      </c>
      <c r="BD45" s="166">
        <f t="shared" si="10"/>
        <v>2</v>
      </c>
      <c r="BE45" s="164">
        <f t="shared" si="11"/>
        <v>0.1428571429</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t="s">
        <v>559</v>
      </c>
      <c r="E46" s="162" t="s">
        <v>559</v>
      </c>
      <c r="F46" s="162" t="s">
        <v>559</v>
      </c>
      <c r="G46" s="162" t="s">
        <v>559</v>
      </c>
      <c r="H46" s="162" t="s">
        <v>559</v>
      </c>
      <c r="I46" s="162" t="s">
        <v>559</v>
      </c>
      <c r="J46" s="162" t="s">
        <v>559</v>
      </c>
      <c r="K46" s="162" t="s">
        <v>559</v>
      </c>
      <c r="L46" s="162" t="s">
        <v>559</v>
      </c>
      <c r="M46" s="162" t="s">
        <v>559</v>
      </c>
      <c r="N46" s="162" t="s">
        <v>559</v>
      </c>
      <c r="O46" s="162" t="s">
        <v>559</v>
      </c>
      <c r="P46" s="162" t="s">
        <v>559</v>
      </c>
      <c r="Q46" s="162" t="s">
        <v>559</v>
      </c>
      <c r="R46" s="162" t="s">
        <v>559</v>
      </c>
      <c r="S46" s="162" t="s">
        <v>559</v>
      </c>
      <c r="T46" s="162" t="s">
        <v>559</v>
      </c>
      <c r="U46" s="162"/>
      <c r="V46" s="162" t="s">
        <v>559</v>
      </c>
      <c r="W46" s="162"/>
      <c r="X46" s="162" t="s">
        <v>559</v>
      </c>
      <c r="Y46" s="162">
        <f t="shared" si="1"/>
        <v>19</v>
      </c>
      <c r="Z46" s="164">
        <f t="shared" si="2"/>
        <v>1</v>
      </c>
      <c r="AA46" s="165">
        <f t="shared" si="3"/>
        <v>0</v>
      </c>
      <c r="AB46" s="164">
        <f t="shared" si="4"/>
        <v>0</v>
      </c>
      <c r="AC46" s="166">
        <f t="shared" si="5"/>
        <v>0</v>
      </c>
      <c r="AD46" s="164">
        <f t="shared" si="6"/>
        <v>0</v>
      </c>
      <c r="AE46" s="160">
        <v>40.0</v>
      </c>
      <c r="AF46" s="161" t="str">
        <f t="shared" si="7"/>
        <v>Rosenny  Ureña Arias</v>
      </c>
      <c r="AG46" s="162" t="s">
        <v>559</v>
      </c>
      <c r="AH46" s="162" t="s">
        <v>559</v>
      </c>
      <c r="AI46" s="162" t="s">
        <v>559</v>
      </c>
      <c r="AJ46" s="162" t="s">
        <v>559</v>
      </c>
      <c r="AK46" s="163"/>
      <c r="AL46" s="162" t="s">
        <v>559</v>
      </c>
      <c r="AM46" s="162" t="s">
        <v>559</v>
      </c>
      <c r="AN46" s="162"/>
      <c r="AO46" s="162"/>
      <c r="AP46" s="162" t="s">
        <v>559</v>
      </c>
      <c r="AQ46" s="162"/>
      <c r="AR46" s="162" t="s">
        <v>559</v>
      </c>
      <c r="AS46" s="162" t="s">
        <v>559</v>
      </c>
      <c r="AT46" s="162" t="s">
        <v>579</v>
      </c>
      <c r="AU46" s="162" t="s">
        <v>559</v>
      </c>
      <c r="AV46" s="162" t="s">
        <v>559</v>
      </c>
      <c r="AW46" s="162" t="s">
        <v>559</v>
      </c>
      <c r="AX46" s="162" t="s">
        <v>559</v>
      </c>
      <c r="AY46" s="162"/>
      <c r="AZ46" s="162"/>
      <c r="BA46" s="163"/>
      <c r="BB46" s="163">
        <f t="shared" si="8"/>
        <v>13</v>
      </c>
      <c r="BC46" s="164">
        <f t="shared" si="9"/>
        <v>0.9285714286</v>
      </c>
      <c r="BD46" s="166">
        <f t="shared" si="10"/>
        <v>1</v>
      </c>
      <c r="BE46" s="164">
        <f t="shared" si="11"/>
        <v>0.07142857143</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t="str">
        <f>'3A 2025 - 2026 DATOS DEL ESTUDI'!N49</f>
        <v/>
      </c>
      <c r="B47" s="160">
        <v>41.0</v>
      </c>
      <c r="C47" s="161" t="str">
        <f>'3A 2025 - 2026 DATOS DEL ESTUDI'!B49</f>
        <v/>
      </c>
      <c r="D47" s="162" t="s">
        <v>559</v>
      </c>
      <c r="E47" s="162" t="s">
        <v>559</v>
      </c>
      <c r="F47" s="162" t="s">
        <v>559</v>
      </c>
      <c r="G47" s="162" t="s">
        <v>559</v>
      </c>
      <c r="H47" s="162" t="s">
        <v>559</v>
      </c>
      <c r="I47" s="162" t="s">
        <v>559</v>
      </c>
      <c r="J47" s="162" t="s">
        <v>559</v>
      </c>
      <c r="K47" s="162" t="s">
        <v>559</v>
      </c>
      <c r="L47" s="162" t="s">
        <v>559</v>
      </c>
      <c r="M47" s="162" t="s">
        <v>559</v>
      </c>
      <c r="N47" s="162" t="s">
        <v>559</v>
      </c>
      <c r="O47" s="162" t="s">
        <v>559</v>
      </c>
      <c r="P47" s="162" t="s">
        <v>559</v>
      </c>
      <c r="Q47" s="162" t="s">
        <v>559</v>
      </c>
      <c r="R47" s="162" t="s">
        <v>559</v>
      </c>
      <c r="S47" s="162" t="s">
        <v>559</v>
      </c>
      <c r="T47" s="162" t="s">
        <v>559</v>
      </c>
      <c r="U47" s="162"/>
      <c r="V47" s="162" t="s">
        <v>559</v>
      </c>
      <c r="W47" s="162"/>
      <c r="X47" s="162" t="s">
        <v>559</v>
      </c>
      <c r="Y47" s="162">
        <f t="shared" si="1"/>
        <v>19</v>
      </c>
      <c r="Z47" s="164">
        <f t="shared" si="2"/>
        <v>1</v>
      </c>
      <c r="AA47" s="165">
        <f t="shared" si="3"/>
        <v>0</v>
      </c>
      <c r="AB47" s="164">
        <f t="shared" si="4"/>
        <v>0</v>
      </c>
      <c r="AC47" s="166">
        <f t="shared" si="5"/>
        <v>0</v>
      </c>
      <c r="AD47" s="164">
        <f t="shared" si="6"/>
        <v>0</v>
      </c>
      <c r="AE47" s="160">
        <v>41.0</v>
      </c>
      <c r="AF47" s="161" t="str">
        <f t="shared" si="7"/>
        <v/>
      </c>
      <c r="AG47" s="162" t="s">
        <v>559</v>
      </c>
      <c r="AH47" s="162" t="s">
        <v>559</v>
      </c>
      <c r="AI47" s="162" t="s">
        <v>559</v>
      </c>
      <c r="AJ47" s="162" t="s">
        <v>559</v>
      </c>
      <c r="AK47" s="163"/>
      <c r="AL47" s="162" t="s">
        <v>559</v>
      </c>
      <c r="AM47" s="162" t="s">
        <v>559</v>
      </c>
      <c r="AN47" s="162"/>
      <c r="AO47" s="162"/>
      <c r="AP47" s="162" t="s">
        <v>559</v>
      </c>
      <c r="AQ47" s="162"/>
      <c r="AR47" s="162" t="s">
        <v>559</v>
      </c>
      <c r="AS47" s="162" t="s">
        <v>559</v>
      </c>
      <c r="AT47" s="162" t="s">
        <v>559</v>
      </c>
      <c r="AU47" s="162" t="s">
        <v>559</v>
      </c>
      <c r="AV47" s="162" t="s">
        <v>559</v>
      </c>
      <c r="AW47" s="162" t="s">
        <v>559</v>
      </c>
      <c r="AX47" s="162" t="s">
        <v>559</v>
      </c>
      <c r="AY47" s="162"/>
      <c r="AZ47" s="162"/>
      <c r="BA47" s="163"/>
      <c r="BB47" s="163">
        <f t="shared" si="8"/>
        <v>14</v>
      </c>
      <c r="BC47" s="164">
        <f t="shared" si="9"/>
        <v>1</v>
      </c>
      <c r="BD47" s="166">
        <f t="shared" si="10"/>
        <v>0</v>
      </c>
      <c r="BE47" s="164">
        <f t="shared" si="11"/>
        <v>0</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t="str">
        <f>'3A 2025 - 2026 DATOS DEL ESTUDI'!N50</f>
        <v/>
      </c>
      <c r="B48" s="160">
        <v>42.0</v>
      </c>
      <c r="C48" s="161" t="str">
        <f>'3A 2025 - 2026 DATOS DEL ESTUDI'!B50</f>
        <v/>
      </c>
      <c r="D48" s="162" t="s">
        <v>559</v>
      </c>
      <c r="E48" s="162" t="s">
        <v>559</v>
      </c>
      <c r="F48" s="162" t="s">
        <v>559</v>
      </c>
      <c r="G48" s="162" t="s">
        <v>559</v>
      </c>
      <c r="H48" s="162" t="s">
        <v>579</v>
      </c>
      <c r="I48" s="162" t="s">
        <v>559</v>
      </c>
      <c r="J48" s="162" t="s">
        <v>559</v>
      </c>
      <c r="K48" s="162" t="s">
        <v>559</v>
      </c>
      <c r="L48" s="162" t="s">
        <v>559</v>
      </c>
      <c r="M48" s="162" t="s">
        <v>559</v>
      </c>
      <c r="N48" s="162" t="s">
        <v>559</v>
      </c>
      <c r="O48" s="162" t="s">
        <v>559</v>
      </c>
      <c r="P48" s="162" t="s">
        <v>559</v>
      </c>
      <c r="Q48" s="162" t="s">
        <v>559</v>
      </c>
      <c r="R48" s="162" t="s">
        <v>559</v>
      </c>
      <c r="S48" s="162" t="s">
        <v>559</v>
      </c>
      <c r="T48" s="162" t="s">
        <v>559</v>
      </c>
      <c r="U48" s="162"/>
      <c r="V48" s="162" t="s">
        <v>559</v>
      </c>
      <c r="W48" s="162"/>
      <c r="X48" s="162" t="s">
        <v>559</v>
      </c>
      <c r="Y48" s="162">
        <f t="shared" si="1"/>
        <v>18</v>
      </c>
      <c r="Z48" s="164">
        <f t="shared" si="2"/>
        <v>0.9473684211</v>
      </c>
      <c r="AA48" s="165">
        <f t="shared" si="3"/>
        <v>1</v>
      </c>
      <c r="AB48" s="164">
        <f t="shared" si="4"/>
        <v>0.05263157895</v>
      </c>
      <c r="AC48" s="166">
        <f t="shared" si="5"/>
        <v>0</v>
      </c>
      <c r="AD48" s="164">
        <f t="shared" si="6"/>
        <v>0</v>
      </c>
      <c r="AE48" s="160">
        <v>42.0</v>
      </c>
      <c r="AF48" s="161" t="str">
        <f t="shared" si="7"/>
        <v/>
      </c>
      <c r="AG48" s="162" t="s">
        <v>559</v>
      </c>
      <c r="AH48" s="162" t="s">
        <v>559</v>
      </c>
      <c r="AI48" s="162" t="s">
        <v>559</v>
      </c>
      <c r="AJ48" s="162" t="s">
        <v>559</v>
      </c>
      <c r="AK48" s="163"/>
      <c r="AL48" s="162" t="s">
        <v>559</v>
      </c>
      <c r="AM48" s="162" t="s">
        <v>559</v>
      </c>
      <c r="AN48" s="162"/>
      <c r="AO48" s="162"/>
      <c r="AP48" s="162" t="s">
        <v>559</v>
      </c>
      <c r="AQ48" s="162"/>
      <c r="AR48" s="162" t="s">
        <v>559</v>
      </c>
      <c r="AS48" s="162" t="s">
        <v>559</v>
      </c>
      <c r="AT48" s="162" t="s">
        <v>559</v>
      </c>
      <c r="AU48" s="162" t="s">
        <v>579</v>
      </c>
      <c r="AV48" s="162" t="s">
        <v>559</v>
      </c>
      <c r="AW48" s="162" t="s">
        <v>559</v>
      </c>
      <c r="AX48" s="162" t="s">
        <v>559</v>
      </c>
      <c r="AY48" s="162"/>
      <c r="AZ48" s="162"/>
      <c r="BA48" s="163"/>
      <c r="BB48" s="163">
        <f t="shared" si="8"/>
        <v>13</v>
      </c>
      <c r="BC48" s="164">
        <f t="shared" si="9"/>
        <v>0.9285714286</v>
      </c>
      <c r="BD48" s="166">
        <f t="shared" si="10"/>
        <v>1</v>
      </c>
      <c r="BE48" s="164">
        <f t="shared" si="11"/>
        <v>0.07142857143</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t="str">
        <f>'3A 2025 - 2026 DATOS DEL ESTUDI'!N51</f>
        <v/>
      </c>
      <c r="B49" s="160">
        <v>43.0</v>
      </c>
      <c r="C49" s="161" t="str">
        <f>'3A 2025 - 2026 DATOS DEL ESTUDI'!B51</f>
        <v/>
      </c>
      <c r="D49" s="162" t="s">
        <v>559</v>
      </c>
      <c r="E49" s="162" t="s">
        <v>559</v>
      </c>
      <c r="F49" s="162" t="s">
        <v>559</v>
      </c>
      <c r="G49" s="162" t="s">
        <v>559</v>
      </c>
      <c r="H49" s="162" t="s">
        <v>559</v>
      </c>
      <c r="I49" s="162" t="s">
        <v>559</v>
      </c>
      <c r="J49" s="162" t="s">
        <v>559</v>
      </c>
      <c r="K49" s="162" t="s">
        <v>559</v>
      </c>
      <c r="L49" s="162" t="s">
        <v>559</v>
      </c>
      <c r="M49" s="162" t="s">
        <v>559</v>
      </c>
      <c r="N49" s="162" t="s">
        <v>559</v>
      </c>
      <c r="O49" s="162" t="s">
        <v>559</v>
      </c>
      <c r="P49" s="162" t="s">
        <v>559</v>
      </c>
      <c r="Q49" s="162" t="s">
        <v>559</v>
      </c>
      <c r="R49" s="162" t="s">
        <v>559</v>
      </c>
      <c r="S49" s="162" t="s">
        <v>579</v>
      </c>
      <c r="T49" s="162" t="s">
        <v>559</v>
      </c>
      <c r="U49" s="162"/>
      <c r="V49" s="162" t="s">
        <v>559</v>
      </c>
      <c r="W49" s="162"/>
      <c r="X49" s="162" t="s">
        <v>559</v>
      </c>
      <c r="Y49" s="162">
        <f t="shared" si="1"/>
        <v>18</v>
      </c>
      <c r="Z49" s="164">
        <f t="shared" si="2"/>
        <v>0.9473684211</v>
      </c>
      <c r="AA49" s="165">
        <f t="shared" si="3"/>
        <v>1</v>
      </c>
      <c r="AB49" s="164">
        <f t="shared" si="4"/>
        <v>0.05263157895</v>
      </c>
      <c r="AC49" s="166">
        <f t="shared" si="5"/>
        <v>0</v>
      </c>
      <c r="AD49" s="164">
        <f t="shared" si="6"/>
        <v>0</v>
      </c>
      <c r="AE49" s="160">
        <v>43.0</v>
      </c>
      <c r="AF49" s="161" t="str">
        <f t="shared" si="7"/>
        <v/>
      </c>
      <c r="AG49" s="162" t="s">
        <v>559</v>
      </c>
      <c r="AH49" s="162" t="s">
        <v>559</v>
      </c>
      <c r="AI49" s="162" t="s">
        <v>559</v>
      </c>
      <c r="AJ49" s="162" t="s">
        <v>559</v>
      </c>
      <c r="AK49" s="163"/>
      <c r="AL49" s="162" t="s">
        <v>559</v>
      </c>
      <c r="AM49" s="162" t="s">
        <v>559</v>
      </c>
      <c r="AN49" s="162"/>
      <c r="AO49" s="162"/>
      <c r="AP49" s="162" t="s">
        <v>559</v>
      </c>
      <c r="AQ49" s="162"/>
      <c r="AR49" s="162" t="s">
        <v>559</v>
      </c>
      <c r="AS49" s="162" t="s">
        <v>559</v>
      </c>
      <c r="AT49" s="162" t="s">
        <v>559</v>
      </c>
      <c r="AU49" s="162" t="s">
        <v>559</v>
      </c>
      <c r="AV49" s="162" t="s">
        <v>559</v>
      </c>
      <c r="AW49" s="162" t="s">
        <v>559</v>
      </c>
      <c r="AX49" s="162" t="s">
        <v>580</v>
      </c>
      <c r="AY49" s="162"/>
      <c r="AZ49" s="162"/>
      <c r="BA49" s="163"/>
      <c r="BB49" s="163">
        <f t="shared" si="8"/>
        <v>14</v>
      </c>
      <c r="BC49" s="164">
        <f t="shared" si="9"/>
        <v>1</v>
      </c>
      <c r="BD49" s="166">
        <f t="shared" si="10"/>
        <v>0</v>
      </c>
      <c r="BE49" s="164">
        <f t="shared" si="11"/>
        <v>0</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t="str">
        <f>'3A 2025 - 2026 DATOS DEL ESTUDI'!N52</f>
        <v/>
      </c>
      <c r="B50" s="160">
        <v>44.0</v>
      </c>
      <c r="C50" s="161" t="str">
        <f>'3A 2025 - 2026 DATOS DEL ESTUDI'!B52</f>
        <v/>
      </c>
      <c r="D50" s="162" t="s">
        <v>559</v>
      </c>
      <c r="E50" s="162" t="s">
        <v>559</v>
      </c>
      <c r="F50" s="162" t="s">
        <v>559</v>
      </c>
      <c r="G50" s="162" t="s">
        <v>559</v>
      </c>
      <c r="H50" s="162" t="s">
        <v>559</v>
      </c>
      <c r="I50" s="162" t="s">
        <v>559</v>
      </c>
      <c r="J50" s="162" t="s">
        <v>559</v>
      </c>
      <c r="K50" s="162" t="s">
        <v>559</v>
      </c>
      <c r="L50" s="162" t="s">
        <v>578</v>
      </c>
      <c r="M50" s="162" t="s">
        <v>559</v>
      </c>
      <c r="N50" s="162" t="s">
        <v>559</v>
      </c>
      <c r="O50" s="162" t="s">
        <v>559</v>
      </c>
      <c r="P50" s="162" t="s">
        <v>559</v>
      </c>
      <c r="Q50" s="162" t="s">
        <v>559</v>
      </c>
      <c r="R50" s="162" t="s">
        <v>559</v>
      </c>
      <c r="S50" s="162"/>
      <c r="T50" s="162" t="s">
        <v>559</v>
      </c>
      <c r="U50" s="162"/>
      <c r="V50" s="162"/>
      <c r="W50" s="162"/>
      <c r="X50" s="162" t="s">
        <v>559</v>
      </c>
      <c r="Y50" s="162">
        <f t="shared" si="1"/>
        <v>17</v>
      </c>
      <c r="Z50" s="164">
        <f t="shared" si="2"/>
        <v>0.8947368421</v>
      </c>
      <c r="AA50" s="165">
        <f t="shared" si="3"/>
        <v>0</v>
      </c>
      <c r="AB50" s="164">
        <f t="shared" si="4"/>
        <v>0</v>
      </c>
      <c r="AC50" s="166">
        <f t="shared" si="5"/>
        <v>1</v>
      </c>
      <c r="AD50" s="164">
        <f t="shared" si="6"/>
        <v>0.05263157895</v>
      </c>
      <c r="AE50" s="160">
        <v>44.0</v>
      </c>
      <c r="AF50" s="161" t="str">
        <f t="shared" si="7"/>
        <v/>
      </c>
      <c r="AG50" s="162" t="s">
        <v>559</v>
      </c>
      <c r="AH50" s="162" t="s">
        <v>559</v>
      </c>
      <c r="AI50" s="162" t="s">
        <v>559</v>
      </c>
      <c r="AJ50" s="162" t="s">
        <v>559</v>
      </c>
      <c r="AK50" s="163"/>
      <c r="AL50" s="162" t="s">
        <v>559</v>
      </c>
      <c r="AM50" s="162" t="s">
        <v>559</v>
      </c>
      <c r="AN50" s="162"/>
      <c r="AO50" s="162"/>
      <c r="AP50" s="162" t="s">
        <v>559</v>
      </c>
      <c r="AQ50" s="162"/>
      <c r="AR50" s="162" t="s">
        <v>559</v>
      </c>
      <c r="AS50" s="162" t="s">
        <v>559</v>
      </c>
      <c r="AT50" s="162" t="s">
        <v>559</v>
      </c>
      <c r="AU50" s="162" t="s">
        <v>559</v>
      </c>
      <c r="AV50" s="162" t="s">
        <v>559</v>
      </c>
      <c r="AW50" s="162" t="s">
        <v>559</v>
      </c>
      <c r="AX50" s="162" t="s">
        <v>559</v>
      </c>
      <c r="AY50" s="162"/>
      <c r="AZ50" s="162"/>
      <c r="BA50" s="163"/>
      <c r="BB50" s="163">
        <f t="shared" si="8"/>
        <v>14</v>
      </c>
      <c r="BC50" s="164">
        <f t="shared" si="9"/>
        <v>1</v>
      </c>
      <c r="BD50" s="166">
        <f t="shared" si="10"/>
        <v>0</v>
      </c>
      <c r="BE50" s="164">
        <f t="shared" si="11"/>
        <v>0</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ESTUDI'!N53</f>
        <v/>
      </c>
      <c r="B51" s="160">
        <v>45.0</v>
      </c>
      <c r="C51" s="161" t="str">
        <f>'3A 2025 - 2026 DATOS DEL ESTUDI'!B53</f>
        <v/>
      </c>
      <c r="D51" s="162"/>
      <c r="E51" s="162"/>
      <c r="F51" s="162"/>
      <c r="G51" s="162"/>
      <c r="H51" s="163"/>
      <c r="I51" s="162"/>
      <c r="J51" s="162"/>
      <c r="K51" s="162"/>
      <c r="L51" s="162"/>
      <c r="M51" s="162"/>
      <c r="N51" s="162"/>
      <c r="O51" s="162"/>
      <c r="P51" s="162"/>
      <c r="Q51" s="162"/>
      <c r="R51" s="162"/>
      <c r="S51" s="162"/>
      <c r="T51" s="162"/>
      <c r="U51" s="162"/>
      <c r="V51" s="162"/>
      <c r="W51" s="162"/>
      <c r="X51" s="162"/>
      <c r="Y51" s="162">
        <f t="shared" si="1"/>
        <v>0</v>
      </c>
      <c r="Z51" s="164">
        <f t="shared" si="2"/>
        <v>0</v>
      </c>
      <c r="AA51" s="165">
        <f t="shared" si="3"/>
        <v>0</v>
      </c>
      <c r="AB51" s="164">
        <f t="shared" si="4"/>
        <v>0</v>
      </c>
      <c r="AC51" s="166">
        <f t="shared" si="5"/>
        <v>0</v>
      </c>
      <c r="AD51" s="164">
        <f t="shared" si="6"/>
        <v>0</v>
      </c>
      <c r="AE51" s="160">
        <v>45.0</v>
      </c>
      <c r="AF51" s="161" t="str">
        <f t="shared" si="7"/>
        <v/>
      </c>
      <c r="AG51" s="162"/>
      <c r="AH51" s="162"/>
      <c r="AI51" s="162"/>
      <c r="AJ51" s="163"/>
      <c r="AK51" s="163"/>
      <c r="AL51" s="162"/>
      <c r="AM51" s="162"/>
      <c r="AN51" s="162"/>
      <c r="AO51" s="162"/>
      <c r="AP51" s="163"/>
      <c r="AQ51" s="162"/>
      <c r="AR51" s="162"/>
      <c r="AS51" s="163"/>
      <c r="AT51" s="162"/>
      <c r="AU51" s="162"/>
      <c r="AV51" s="162"/>
      <c r="AW51" s="162"/>
      <c r="AX51" s="162"/>
      <c r="AY51" s="162"/>
      <c r="AZ51" s="162"/>
      <c r="BA51" s="163"/>
      <c r="BB51" s="163">
        <f t="shared" si="8"/>
        <v>0</v>
      </c>
      <c r="BC51" s="164">
        <f t="shared" si="9"/>
        <v>0</v>
      </c>
      <c r="BD51" s="166">
        <f t="shared" si="10"/>
        <v>0</v>
      </c>
      <c r="BE51" s="164">
        <f t="shared" si="11"/>
        <v>0</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AMAT332!$BN$7:$BN$16</formula1>
    </dataValidation>
    <dataValidation type="list" allowBlank="1" showErrorMessage="1" sqref="F3 AI3">
      <formula1>AMAT332!$BO$7:$BO$18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565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AMAT332!H2</f>
        <v>CAROLIN VARGAS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577</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560</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v>10.0</v>
      </c>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v>16.0</v>
      </c>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v>2.0</v>
      </c>
      <c r="E6" s="157">
        <v>3.0</v>
      </c>
      <c r="F6" s="157">
        <v>4.0</v>
      </c>
      <c r="G6" s="157">
        <v>5.0</v>
      </c>
      <c r="H6" s="157">
        <v>8.0</v>
      </c>
      <c r="I6" s="157">
        <v>9.0</v>
      </c>
      <c r="J6" s="157">
        <v>10.0</v>
      </c>
      <c r="K6" s="157">
        <v>11.0</v>
      </c>
      <c r="L6" s="157">
        <v>12.0</v>
      </c>
      <c r="M6" s="157">
        <v>15.0</v>
      </c>
      <c r="N6" s="157">
        <v>16.0</v>
      </c>
      <c r="O6" s="157">
        <v>17.0</v>
      </c>
      <c r="P6" s="157"/>
      <c r="Q6" s="157"/>
      <c r="R6" s="157"/>
      <c r="S6" s="157"/>
      <c r="T6" s="157"/>
      <c r="U6" s="157"/>
      <c r="V6" s="157"/>
      <c r="W6" s="157"/>
      <c r="X6" s="157"/>
      <c r="Y6" s="43"/>
      <c r="Z6" s="43"/>
      <c r="AA6" s="43"/>
      <c r="AB6" s="43"/>
      <c r="AC6" s="43"/>
      <c r="AD6" s="43"/>
      <c r="AE6" s="22" t="s">
        <v>555</v>
      </c>
      <c r="AF6" s="157" t="s">
        <v>554</v>
      </c>
      <c r="AG6" s="157">
        <v>7.0</v>
      </c>
      <c r="AH6" s="157">
        <v>8.0</v>
      </c>
      <c r="AI6" s="157">
        <v>9.0</v>
      </c>
      <c r="AJ6" s="157">
        <v>12.0</v>
      </c>
      <c r="AK6" s="157">
        <v>13.0</v>
      </c>
      <c r="AL6" s="157">
        <v>14.0</v>
      </c>
      <c r="AM6" s="157">
        <v>15.0</v>
      </c>
      <c r="AN6" s="157">
        <v>16.0</v>
      </c>
      <c r="AO6" s="157">
        <v>19.0</v>
      </c>
      <c r="AP6" s="157">
        <v>20.0</v>
      </c>
      <c r="AQ6" s="157">
        <v>22.0</v>
      </c>
      <c r="AR6" s="157">
        <v>23.0</v>
      </c>
      <c r="AS6" s="157">
        <v>27.0</v>
      </c>
      <c r="AT6" s="157">
        <v>28.0</v>
      </c>
      <c r="AU6" s="157">
        <v>29.0</v>
      </c>
      <c r="AV6" s="157">
        <v>30.0</v>
      </c>
      <c r="AW6" s="157"/>
      <c r="AX6" s="157"/>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t="s">
        <v>559</v>
      </c>
      <c r="E7" s="162" t="s">
        <v>559</v>
      </c>
      <c r="F7" s="162" t="s">
        <v>559</v>
      </c>
      <c r="G7" s="162"/>
      <c r="H7" s="162" t="s">
        <v>559</v>
      </c>
      <c r="I7" s="162" t="s">
        <v>559</v>
      </c>
      <c r="J7" s="162" t="s">
        <v>559</v>
      </c>
      <c r="K7" s="162" t="s">
        <v>559</v>
      </c>
      <c r="L7" s="162" t="s">
        <v>559</v>
      </c>
      <c r="M7" s="162" t="s">
        <v>559</v>
      </c>
      <c r="N7" s="162" t="s">
        <v>559</v>
      </c>
      <c r="O7" s="162"/>
      <c r="P7" s="163"/>
      <c r="Q7" s="163"/>
      <c r="R7" s="162"/>
      <c r="S7" s="163"/>
      <c r="T7" s="163"/>
      <c r="U7" s="163"/>
      <c r="V7" s="163"/>
      <c r="W7" s="163"/>
      <c r="X7" s="163"/>
      <c r="Y7" s="162">
        <f t="shared" ref="Y7:Y51" si="1">IFERROR(COUNTIF(D7:X7,"P")+COUNTIF(D7:X7,"e")+COUNTIF(D7:X7,"t")-INT(COUNTIF(D7:X7,"e")/3)-INT(COUNTIF(D7:X7,"t")/3),"")</f>
        <v>10</v>
      </c>
      <c r="Z7" s="164">
        <f t="shared" ref="Z7:Z51" si="2">IFERROR((Y7/$Z$4),"")</f>
        <v>1</v>
      </c>
      <c r="AA7" s="165">
        <f t="shared" ref="AA7:AA51" si="3">IFERROR(COUNTIF(D7:X7,"A"),"")</f>
        <v>0</v>
      </c>
      <c r="AB7" s="164">
        <f t="shared" ref="AB7:AB51" si="4">IFERROR((AA7/$Z$4),"")</f>
        <v>0</v>
      </c>
      <c r="AC7" s="166">
        <f t="shared" ref="AC7:AC51" si="5">IFERROR(COUNTIF(D7:X7,"E"),"")</f>
        <v>0</v>
      </c>
      <c r="AD7" s="164">
        <f t="shared" ref="AD7:AD51" si="6">IFERROR((AC7/$Z$4),"")</f>
        <v>0</v>
      </c>
      <c r="AE7" s="160">
        <v>1.0</v>
      </c>
      <c r="AF7" s="161" t="str">
        <f t="shared" ref="AF7:AF51" si="7">C7</f>
        <v>Jadiel De Jesús Acosta Peña</v>
      </c>
      <c r="AG7" s="162" t="s">
        <v>559</v>
      </c>
      <c r="AH7" s="162" t="s">
        <v>559</v>
      </c>
      <c r="AI7" s="162" t="s">
        <v>559</v>
      </c>
      <c r="AJ7" s="162" t="s">
        <v>559</v>
      </c>
      <c r="AK7" s="162" t="s">
        <v>559</v>
      </c>
      <c r="AL7" s="162" t="s">
        <v>578</v>
      </c>
      <c r="AM7" s="162" t="s">
        <v>559</v>
      </c>
      <c r="AN7" s="162" t="s">
        <v>559</v>
      </c>
      <c r="AO7" s="162" t="s">
        <v>559</v>
      </c>
      <c r="AP7" s="162" t="s">
        <v>559</v>
      </c>
      <c r="AQ7" s="162" t="s">
        <v>559</v>
      </c>
      <c r="AR7" s="162" t="s">
        <v>559</v>
      </c>
      <c r="AS7" s="162" t="s">
        <v>559</v>
      </c>
      <c r="AT7" s="162" t="s">
        <v>578</v>
      </c>
      <c r="AU7" s="162" t="s">
        <v>559</v>
      </c>
      <c r="AV7" s="162" t="s">
        <v>559</v>
      </c>
      <c r="AW7" s="162"/>
      <c r="AX7" s="162"/>
      <c r="AY7" s="163"/>
      <c r="AZ7" s="163"/>
      <c r="BA7" s="163"/>
      <c r="BB7" s="163">
        <f t="shared" ref="BB7:BB51" si="8">IFERROR(COUNTIF(AG7:BA7,"P")+COUNTIF(AG7:BA7,"e")+COUNTIF(AG7:BA7,"t")-INT(COUNTIF(AG7:BA7,"e")/3)-INT(COUNTIF(AG7:BA7,"t")/3),"")</f>
        <v>16</v>
      </c>
      <c r="BC7" s="164">
        <f t="shared" ref="BC7:BC51" si="9">IFERROR(BB7/$BC$4,"")</f>
        <v>1</v>
      </c>
      <c r="BD7" s="166">
        <f t="shared" ref="BD7:BD51" si="10">IFERROR(COUNTIF(AG7:BA7,"A"),"")</f>
        <v>0</v>
      </c>
      <c r="BE7" s="164">
        <f t="shared" ref="BE7:BE51" si="11">IFERROR((BD7/$BC$4),"")</f>
        <v>0</v>
      </c>
      <c r="BF7" s="166">
        <f t="shared" ref="BF7:BF51" si="12">IFERROR(COUNTIF(AG7:BA7,"E"),"")</f>
        <v>2</v>
      </c>
      <c r="BG7" s="167">
        <f>IFERROR((BF7/$BC$4),"")</f>
        <v>0.125</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t="s">
        <v>559</v>
      </c>
      <c r="E8" s="162" t="s">
        <v>559</v>
      </c>
      <c r="F8" s="162" t="s">
        <v>559</v>
      </c>
      <c r="G8" s="162"/>
      <c r="H8" s="162" t="s">
        <v>559</v>
      </c>
      <c r="I8" s="162" t="s">
        <v>559</v>
      </c>
      <c r="J8" s="162" t="s">
        <v>559</v>
      </c>
      <c r="K8" s="162" t="s">
        <v>559</v>
      </c>
      <c r="L8" s="162" t="s">
        <v>559</v>
      </c>
      <c r="M8" s="162" t="s">
        <v>559</v>
      </c>
      <c r="N8" s="162" t="s">
        <v>559</v>
      </c>
      <c r="O8" s="162"/>
      <c r="P8" s="163"/>
      <c r="Q8" s="163"/>
      <c r="R8" s="162"/>
      <c r="S8" s="163"/>
      <c r="T8" s="163"/>
      <c r="U8" s="163"/>
      <c r="V8" s="163"/>
      <c r="W8" s="163"/>
      <c r="X8" s="163"/>
      <c r="Y8" s="162">
        <f t="shared" si="1"/>
        <v>10</v>
      </c>
      <c r="Z8" s="164">
        <f t="shared" si="2"/>
        <v>1</v>
      </c>
      <c r="AA8" s="165">
        <f t="shared" si="3"/>
        <v>0</v>
      </c>
      <c r="AB8" s="164">
        <f t="shared" si="4"/>
        <v>0</v>
      </c>
      <c r="AC8" s="166">
        <f t="shared" si="5"/>
        <v>0</v>
      </c>
      <c r="AD8" s="164">
        <f t="shared" si="6"/>
        <v>0</v>
      </c>
      <c r="AE8" s="160">
        <v>2.0</v>
      </c>
      <c r="AF8" s="161" t="str">
        <f t="shared" si="7"/>
        <v>Daniel  Elía Almonte Martínez</v>
      </c>
      <c r="AG8" s="162" t="s">
        <v>559</v>
      </c>
      <c r="AH8" s="162" t="s">
        <v>559</v>
      </c>
      <c r="AI8" s="162" t="s">
        <v>559</v>
      </c>
      <c r="AJ8" s="162" t="s">
        <v>559</v>
      </c>
      <c r="AK8" s="162" t="s">
        <v>559</v>
      </c>
      <c r="AL8" s="162" t="s">
        <v>559</v>
      </c>
      <c r="AM8" s="162" t="s">
        <v>559</v>
      </c>
      <c r="AN8" s="162" t="s">
        <v>559</v>
      </c>
      <c r="AO8" s="162" t="s">
        <v>580</v>
      </c>
      <c r="AP8" s="162" t="s">
        <v>559</v>
      </c>
      <c r="AQ8" s="162" t="s">
        <v>559</v>
      </c>
      <c r="AR8" s="162" t="s">
        <v>559</v>
      </c>
      <c r="AS8" s="162" t="s">
        <v>559</v>
      </c>
      <c r="AT8" s="162" t="s">
        <v>578</v>
      </c>
      <c r="AU8" s="162" t="s">
        <v>559</v>
      </c>
      <c r="AV8" s="162" t="s">
        <v>559</v>
      </c>
      <c r="AW8" s="162"/>
      <c r="AX8" s="162"/>
      <c r="AY8" s="163"/>
      <c r="AZ8" s="163"/>
      <c r="BA8" s="163"/>
      <c r="BB8" s="163">
        <f t="shared" si="8"/>
        <v>16</v>
      </c>
      <c r="BC8" s="164">
        <f t="shared" si="9"/>
        <v>1</v>
      </c>
      <c r="BD8" s="166">
        <f t="shared" si="10"/>
        <v>0</v>
      </c>
      <c r="BE8" s="164">
        <f t="shared" si="11"/>
        <v>0</v>
      </c>
      <c r="BF8" s="166">
        <f t="shared" si="12"/>
        <v>1</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t="s">
        <v>578</v>
      </c>
      <c r="E9" s="162" t="s">
        <v>559</v>
      </c>
      <c r="F9" s="162" t="s">
        <v>559</v>
      </c>
      <c r="G9" s="162"/>
      <c r="H9" s="162" t="s">
        <v>559</v>
      </c>
      <c r="I9" s="162" t="s">
        <v>559</v>
      </c>
      <c r="J9" s="162" t="s">
        <v>559</v>
      </c>
      <c r="K9" s="162" t="s">
        <v>559</v>
      </c>
      <c r="L9" s="162" t="s">
        <v>559</v>
      </c>
      <c r="M9" s="162" t="s">
        <v>559</v>
      </c>
      <c r="N9" s="162" t="s">
        <v>580</v>
      </c>
      <c r="O9" s="162"/>
      <c r="P9" s="163"/>
      <c r="Q9" s="163"/>
      <c r="R9" s="162"/>
      <c r="S9" s="163"/>
      <c r="T9" s="163"/>
      <c r="U9" s="163"/>
      <c r="V9" s="163"/>
      <c r="W9" s="163"/>
      <c r="X9" s="163"/>
      <c r="Y9" s="162">
        <f t="shared" si="1"/>
        <v>10</v>
      </c>
      <c r="Z9" s="164">
        <f t="shared" si="2"/>
        <v>1</v>
      </c>
      <c r="AA9" s="165">
        <f t="shared" si="3"/>
        <v>0</v>
      </c>
      <c r="AB9" s="164">
        <f t="shared" si="4"/>
        <v>0</v>
      </c>
      <c r="AC9" s="166">
        <f t="shared" si="5"/>
        <v>1</v>
      </c>
      <c r="AD9" s="164">
        <f t="shared" si="6"/>
        <v>0.1</v>
      </c>
      <c r="AE9" s="160">
        <v>3.0</v>
      </c>
      <c r="AF9" s="161" t="str">
        <f t="shared" si="7"/>
        <v>Isaac  Ángeles Liriano</v>
      </c>
      <c r="AG9" s="162" t="s">
        <v>559</v>
      </c>
      <c r="AH9" s="162" t="s">
        <v>559</v>
      </c>
      <c r="AI9" s="162" t="s">
        <v>579</v>
      </c>
      <c r="AJ9" s="162" t="s">
        <v>559</v>
      </c>
      <c r="AK9" s="162" t="s">
        <v>559</v>
      </c>
      <c r="AL9" s="162" t="s">
        <v>559</v>
      </c>
      <c r="AM9" s="162" t="s">
        <v>559</v>
      </c>
      <c r="AN9" s="162"/>
      <c r="AO9" s="162" t="s">
        <v>580</v>
      </c>
      <c r="AP9" s="162" t="s">
        <v>559</v>
      </c>
      <c r="AQ9" s="162" t="s">
        <v>559</v>
      </c>
      <c r="AR9" s="162" t="s">
        <v>580</v>
      </c>
      <c r="AS9" s="162" t="s">
        <v>559</v>
      </c>
      <c r="AT9" s="162" t="s">
        <v>578</v>
      </c>
      <c r="AU9" s="162" t="s">
        <v>559</v>
      </c>
      <c r="AV9" s="162" t="s">
        <v>559</v>
      </c>
      <c r="AW9" s="162"/>
      <c r="AX9" s="162"/>
      <c r="AY9" s="163"/>
      <c r="AZ9" s="163"/>
      <c r="BA9" s="163"/>
      <c r="BB9" s="163">
        <f t="shared" si="8"/>
        <v>14</v>
      </c>
      <c r="BC9" s="164">
        <f t="shared" si="9"/>
        <v>0.875</v>
      </c>
      <c r="BD9" s="166">
        <f t="shared" si="10"/>
        <v>1</v>
      </c>
      <c r="BE9" s="164">
        <f t="shared" si="11"/>
        <v>0.0625</v>
      </c>
      <c r="BF9" s="166">
        <f t="shared" si="12"/>
        <v>1</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t="s">
        <v>559</v>
      </c>
      <c r="E10" s="162" t="s">
        <v>559</v>
      </c>
      <c r="F10" s="162" t="s">
        <v>559</v>
      </c>
      <c r="G10" s="162"/>
      <c r="H10" s="162" t="s">
        <v>559</v>
      </c>
      <c r="I10" s="162" t="s">
        <v>559</v>
      </c>
      <c r="J10" s="162" t="s">
        <v>559</v>
      </c>
      <c r="K10" s="162" t="s">
        <v>559</v>
      </c>
      <c r="L10" s="162" t="s">
        <v>559</v>
      </c>
      <c r="M10" s="162" t="s">
        <v>559</v>
      </c>
      <c r="N10" s="162" t="s">
        <v>579</v>
      </c>
      <c r="O10" s="162"/>
      <c r="P10" s="163"/>
      <c r="Q10" s="163"/>
      <c r="R10" s="162"/>
      <c r="S10" s="163"/>
      <c r="T10" s="163"/>
      <c r="U10" s="163"/>
      <c r="V10" s="163"/>
      <c r="W10" s="163"/>
      <c r="X10" s="163"/>
      <c r="Y10" s="162">
        <f t="shared" si="1"/>
        <v>9</v>
      </c>
      <c r="Z10" s="164">
        <f t="shared" si="2"/>
        <v>0.9</v>
      </c>
      <c r="AA10" s="165">
        <f t="shared" si="3"/>
        <v>1</v>
      </c>
      <c r="AB10" s="164">
        <f t="shared" si="4"/>
        <v>0.1</v>
      </c>
      <c r="AC10" s="166">
        <f t="shared" si="5"/>
        <v>0</v>
      </c>
      <c r="AD10" s="164">
        <f t="shared" si="6"/>
        <v>0</v>
      </c>
      <c r="AE10" s="160">
        <v>4.0</v>
      </c>
      <c r="AF10" s="161" t="str">
        <f t="shared" si="7"/>
        <v>Melaniee  Aquino  Estrella</v>
      </c>
      <c r="AG10" s="162" t="s">
        <v>559</v>
      </c>
      <c r="AH10" s="162" t="s">
        <v>579</v>
      </c>
      <c r="AI10" s="162" t="s">
        <v>559</v>
      </c>
      <c r="AJ10" s="162" t="s">
        <v>559</v>
      </c>
      <c r="AK10" s="162" t="s">
        <v>559</v>
      </c>
      <c r="AL10" s="162" t="s">
        <v>559</v>
      </c>
      <c r="AM10" s="162" t="s">
        <v>559</v>
      </c>
      <c r="AN10" s="162" t="s">
        <v>559</v>
      </c>
      <c r="AO10" s="162" t="s">
        <v>559</v>
      </c>
      <c r="AP10" s="162" t="s">
        <v>559</v>
      </c>
      <c r="AQ10" s="162" t="s">
        <v>579</v>
      </c>
      <c r="AR10" s="162" t="s">
        <v>559</v>
      </c>
      <c r="AS10" s="162" t="s">
        <v>559</v>
      </c>
      <c r="AT10" s="162" t="s">
        <v>559</v>
      </c>
      <c r="AU10" s="162" t="s">
        <v>559</v>
      </c>
      <c r="AV10" s="162" t="s">
        <v>559</v>
      </c>
      <c r="AW10" s="162"/>
      <c r="AX10" s="162"/>
      <c r="AY10" s="163"/>
      <c r="AZ10" s="163"/>
      <c r="BA10" s="163"/>
      <c r="BB10" s="163">
        <f t="shared" si="8"/>
        <v>14</v>
      </c>
      <c r="BC10" s="164">
        <f t="shared" si="9"/>
        <v>0.875</v>
      </c>
      <c r="BD10" s="166">
        <f t="shared" si="10"/>
        <v>2</v>
      </c>
      <c r="BE10" s="164">
        <f t="shared" si="11"/>
        <v>0.125</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t="s">
        <v>559</v>
      </c>
      <c r="E11" s="162" t="s">
        <v>559</v>
      </c>
      <c r="F11" s="162" t="s">
        <v>559</v>
      </c>
      <c r="G11" s="162"/>
      <c r="H11" s="162" t="s">
        <v>579</v>
      </c>
      <c r="I11" s="162" t="s">
        <v>559</v>
      </c>
      <c r="J11" s="162"/>
      <c r="K11" s="162"/>
      <c r="L11" s="162"/>
      <c r="M11" s="162"/>
      <c r="N11" s="162"/>
      <c r="O11" s="162"/>
      <c r="P11" s="162"/>
      <c r="Q11" s="162"/>
      <c r="R11" s="162"/>
      <c r="S11" s="163"/>
      <c r="T11" s="163"/>
      <c r="U11" s="163"/>
      <c r="V11" s="163"/>
      <c r="W11" s="163"/>
      <c r="X11" s="163"/>
      <c r="Y11" s="162">
        <f t="shared" si="1"/>
        <v>4</v>
      </c>
      <c r="Z11" s="164">
        <f t="shared" si="2"/>
        <v>0.4</v>
      </c>
      <c r="AA11" s="165">
        <f t="shared" si="3"/>
        <v>1</v>
      </c>
      <c r="AB11" s="164">
        <f t="shared" si="4"/>
        <v>0.1</v>
      </c>
      <c r="AC11" s="166">
        <f t="shared" si="5"/>
        <v>0</v>
      </c>
      <c r="AD11" s="164">
        <f t="shared" si="6"/>
        <v>0</v>
      </c>
      <c r="AE11" s="160">
        <v>5.0</v>
      </c>
      <c r="AF11" s="161" t="str">
        <f t="shared" si="7"/>
        <v>Jennifer  Asenjo  De Los Santos TRANSFERIDA 10/12/25</v>
      </c>
      <c r="AG11" s="162"/>
      <c r="AH11" s="162"/>
      <c r="AI11" s="162"/>
      <c r="AJ11" s="162"/>
      <c r="AK11" s="162"/>
      <c r="AL11" s="162"/>
      <c r="AM11" s="162"/>
      <c r="AN11" s="162"/>
      <c r="AO11" s="162"/>
      <c r="AP11" s="162"/>
      <c r="AQ11" s="162"/>
      <c r="AR11" s="162"/>
      <c r="AS11" s="162"/>
      <c r="AT11" s="162"/>
      <c r="AU11" s="162"/>
      <c r="AV11" s="162"/>
      <c r="AW11" s="162"/>
      <c r="AX11" s="162"/>
      <c r="AY11" s="163"/>
      <c r="AZ11" s="163"/>
      <c r="BA11" s="163"/>
      <c r="BB11" s="163">
        <f t="shared" si="8"/>
        <v>0</v>
      </c>
      <c r="BC11" s="164">
        <f t="shared" si="9"/>
        <v>0</v>
      </c>
      <c r="BD11" s="166">
        <f t="shared" si="10"/>
        <v>0</v>
      </c>
      <c r="BE11" s="164">
        <f t="shared" si="11"/>
        <v>0</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t="s">
        <v>578</v>
      </c>
      <c r="E12" s="162" t="s">
        <v>559</v>
      </c>
      <c r="F12" s="162" t="s">
        <v>559</v>
      </c>
      <c r="G12" s="162"/>
      <c r="H12" s="162" t="s">
        <v>579</v>
      </c>
      <c r="I12" s="162" t="s">
        <v>579</v>
      </c>
      <c r="J12" s="162" t="s">
        <v>578</v>
      </c>
      <c r="K12" s="162" t="s">
        <v>578</v>
      </c>
      <c r="L12" s="162" t="s">
        <v>579</v>
      </c>
      <c r="M12" s="162" t="s">
        <v>559</v>
      </c>
      <c r="N12" s="162" t="s">
        <v>559</v>
      </c>
      <c r="O12" s="162"/>
      <c r="P12" s="163"/>
      <c r="Q12" s="163"/>
      <c r="R12" s="162"/>
      <c r="S12" s="163"/>
      <c r="T12" s="163"/>
      <c r="U12" s="163"/>
      <c r="V12" s="163"/>
      <c r="W12" s="163"/>
      <c r="X12" s="163"/>
      <c r="Y12" s="162">
        <f t="shared" si="1"/>
        <v>6</v>
      </c>
      <c r="Z12" s="164">
        <f t="shared" si="2"/>
        <v>0.6</v>
      </c>
      <c r="AA12" s="165">
        <f t="shared" si="3"/>
        <v>3</v>
      </c>
      <c r="AB12" s="164">
        <f t="shared" si="4"/>
        <v>0.3</v>
      </c>
      <c r="AC12" s="166">
        <f t="shared" si="5"/>
        <v>3</v>
      </c>
      <c r="AD12" s="164">
        <f t="shared" si="6"/>
        <v>0.3</v>
      </c>
      <c r="AE12" s="160">
        <v>6.0</v>
      </c>
      <c r="AF12" s="161" t="str">
        <f t="shared" si="7"/>
        <v>Leshlie Crismayri Bautista Quezada</v>
      </c>
      <c r="AG12" s="162" t="s">
        <v>579</v>
      </c>
      <c r="AH12" s="162" t="s">
        <v>559</v>
      </c>
      <c r="AI12" s="162" t="s">
        <v>559</v>
      </c>
      <c r="AJ12" s="162" t="s">
        <v>559</v>
      </c>
      <c r="AK12" s="162" t="s">
        <v>559</v>
      </c>
      <c r="AL12" s="162" t="s">
        <v>559</v>
      </c>
      <c r="AM12" s="162" t="s">
        <v>559</v>
      </c>
      <c r="AN12" s="162" t="s">
        <v>559</v>
      </c>
      <c r="AO12" s="162" t="s">
        <v>559</v>
      </c>
      <c r="AP12" s="162" t="s">
        <v>559</v>
      </c>
      <c r="AQ12" s="162" t="s">
        <v>559</v>
      </c>
      <c r="AR12" s="162" t="s">
        <v>559</v>
      </c>
      <c r="AS12" s="162" t="s">
        <v>559</v>
      </c>
      <c r="AT12" s="162" t="s">
        <v>559</v>
      </c>
      <c r="AU12" s="162" t="s">
        <v>559</v>
      </c>
      <c r="AV12" s="162" t="s">
        <v>559</v>
      </c>
      <c r="AW12" s="162"/>
      <c r="AX12" s="162"/>
      <c r="AY12" s="163"/>
      <c r="AZ12" s="163"/>
      <c r="BA12" s="163"/>
      <c r="BB12" s="163">
        <f t="shared" si="8"/>
        <v>15</v>
      </c>
      <c r="BC12" s="164">
        <f t="shared" si="9"/>
        <v>0.9375</v>
      </c>
      <c r="BD12" s="166">
        <f t="shared" si="10"/>
        <v>1</v>
      </c>
      <c r="BE12" s="164">
        <f t="shared" si="11"/>
        <v>0.0625</v>
      </c>
      <c r="BF12" s="166">
        <f t="shared" si="12"/>
        <v>0</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t="s">
        <v>559</v>
      </c>
      <c r="E13" s="162" t="s">
        <v>578</v>
      </c>
      <c r="F13" s="162" t="s">
        <v>559</v>
      </c>
      <c r="G13" s="162"/>
      <c r="H13" s="162" t="s">
        <v>559</v>
      </c>
      <c r="I13" s="162" t="s">
        <v>559</v>
      </c>
      <c r="J13" s="162" t="s">
        <v>559</v>
      </c>
      <c r="K13" s="162" t="s">
        <v>559</v>
      </c>
      <c r="L13" s="162" t="s">
        <v>559</v>
      </c>
      <c r="M13" s="162" t="s">
        <v>559</v>
      </c>
      <c r="N13" s="162" t="s">
        <v>559</v>
      </c>
      <c r="O13" s="162"/>
      <c r="P13" s="163"/>
      <c r="Q13" s="163"/>
      <c r="R13" s="162"/>
      <c r="S13" s="163"/>
      <c r="T13" s="163"/>
      <c r="U13" s="163"/>
      <c r="V13" s="163"/>
      <c r="W13" s="163"/>
      <c r="X13" s="163"/>
      <c r="Y13" s="162">
        <f t="shared" si="1"/>
        <v>10</v>
      </c>
      <c r="Z13" s="164">
        <f t="shared" si="2"/>
        <v>1</v>
      </c>
      <c r="AA13" s="165">
        <f t="shared" si="3"/>
        <v>0</v>
      </c>
      <c r="AB13" s="164">
        <f t="shared" si="4"/>
        <v>0</v>
      </c>
      <c r="AC13" s="166">
        <f t="shared" si="5"/>
        <v>1</v>
      </c>
      <c r="AD13" s="164">
        <f t="shared" si="6"/>
        <v>0.1</v>
      </c>
      <c r="AE13" s="160">
        <v>7.0</v>
      </c>
      <c r="AF13" s="161" t="str">
        <f t="shared" si="7"/>
        <v>Gilber  Bello Silva</v>
      </c>
      <c r="AG13" s="162" t="s">
        <v>559</v>
      </c>
      <c r="AH13" s="162" t="s">
        <v>559</v>
      </c>
      <c r="AI13" s="162" t="s">
        <v>559</v>
      </c>
      <c r="AJ13" s="162" t="s">
        <v>559</v>
      </c>
      <c r="AK13" s="162" t="s">
        <v>559</v>
      </c>
      <c r="AL13" s="162" t="s">
        <v>559</v>
      </c>
      <c r="AM13" s="162" t="s">
        <v>559</v>
      </c>
      <c r="AN13" s="162" t="s">
        <v>559</v>
      </c>
      <c r="AO13" s="162" t="s">
        <v>559</v>
      </c>
      <c r="AP13" s="162" t="s">
        <v>579</v>
      </c>
      <c r="AQ13" s="162" t="s">
        <v>559</v>
      </c>
      <c r="AR13" s="162" t="s">
        <v>559</v>
      </c>
      <c r="AS13" s="162" t="s">
        <v>559</v>
      </c>
      <c r="AT13" s="162" t="s">
        <v>559</v>
      </c>
      <c r="AU13" s="162" t="s">
        <v>559</v>
      </c>
      <c r="AV13" s="162" t="s">
        <v>559</v>
      </c>
      <c r="AW13" s="162"/>
      <c r="AX13" s="162"/>
      <c r="AY13" s="163"/>
      <c r="AZ13" s="163"/>
      <c r="BA13" s="163"/>
      <c r="BB13" s="163">
        <f t="shared" si="8"/>
        <v>15</v>
      </c>
      <c r="BC13" s="164">
        <f t="shared" si="9"/>
        <v>0.9375</v>
      </c>
      <c r="BD13" s="166">
        <f t="shared" si="10"/>
        <v>1</v>
      </c>
      <c r="BE13" s="164">
        <f t="shared" si="11"/>
        <v>0.0625</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t="s">
        <v>579</v>
      </c>
      <c r="E14" s="162" t="s">
        <v>579</v>
      </c>
      <c r="F14" s="162" t="s">
        <v>579</v>
      </c>
      <c r="G14" s="162"/>
      <c r="H14" s="162" t="s">
        <v>559</v>
      </c>
      <c r="I14" s="162" t="s">
        <v>559</v>
      </c>
      <c r="J14" s="162" t="s">
        <v>559</v>
      </c>
      <c r="K14" s="162" t="s">
        <v>559</v>
      </c>
      <c r="L14" s="162" t="s">
        <v>559</v>
      </c>
      <c r="M14" s="162" t="s">
        <v>559</v>
      </c>
      <c r="N14" s="162" t="s">
        <v>559</v>
      </c>
      <c r="O14" s="162"/>
      <c r="P14" s="163"/>
      <c r="Q14" s="163"/>
      <c r="R14" s="162"/>
      <c r="S14" s="163"/>
      <c r="T14" s="163"/>
      <c r="U14" s="163"/>
      <c r="V14" s="163"/>
      <c r="W14" s="163"/>
      <c r="X14" s="163"/>
      <c r="Y14" s="162">
        <f t="shared" si="1"/>
        <v>7</v>
      </c>
      <c r="Z14" s="164">
        <f t="shared" si="2"/>
        <v>0.7</v>
      </c>
      <c r="AA14" s="165">
        <f t="shared" si="3"/>
        <v>3</v>
      </c>
      <c r="AB14" s="164">
        <f t="shared" si="4"/>
        <v>0.3</v>
      </c>
      <c r="AC14" s="166">
        <f t="shared" si="5"/>
        <v>0</v>
      </c>
      <c r="AD14" s="164">
        <f t="shared" si="6"/>
        <v>0</v>
      </c>
      <c r="AE14" s="160">
        <v>8.0</v>
      </c>
      <c r="AF14" s="161" t="str">
        <f t="shared" si="7"/>
        <v>Sherlyn Mariel Bernabel Lora</v>
      </c>
      <c r="AG14" s="162" t="s">
        <v>559</v>
      </c>
      <c r="AH14" s="162" t="s">
        <v>559</v>
      </c>
      <c r="AI14" s="162" t="s">
        <v>559</v>
      </c>
      <c r="AJ14" s="162" t="s">
        <v>579</v>
      </c>
      <c r="AK14" s="162" t="s">
        <v>578</v>
      </c>
      <c r="AL14" s="162" t="s">
        <v>559</v>
      </c>
      <c r="AM14" s="162" t="s">
        <v>559</v>
      </c>
      <c r="AN14" s="162" t="s">
        <v>559</v>
      </c>
      <c r="AO14" s="162" t="s">
        <v>559</v>
      </c>
      <c r="AP14" s="162" t="s">
        <v>559</v>
      </c>
      <c r="AQ14" s="162" t="s">
        <v>559</v>
      </c>
      <c r="AR14" s="162" t="s">
        <v>579</v>
      </c>
      <c r="AS14" s="162" t="s">
        <v>559</v>
      </c>
      <c r="AT14" s="162" t="s">
        <v>559</v>
      </c>
      <c r="AU14" s="162" t="s">
        <v>559</v>
      </c>
      <c r="AV14" s="162" t="s">
        <v>579</v>
      </c>
      <c r="AW14" s="162"/>
      <c r="AX14" s="162"/>
      <c r="AY14" s="163"/>
      <c r="AZ14" s="163"/>
      <c r="BA14" s="163"/>
      <c r="BB14" s="163">
        <f t="shared" si="8"/>
        <v>13</v>
      </c>
      <c r="BC14" s="164">
        <f t="shared" si="9"/>
        <v>0.8125</v>
      </c>
      <c r="BD14" s="166">
        <f t="shared" si="10"/>
        <v>3</v>
      </c>
      <c r="BE14" s="164">
        <f t="shared" si="11"/>
        <v>0.1875</v>
      </c>
      <c r="BF14" s="166">
        <f t="shared" si="12"/>
        <v>1</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t="s">
        <v>579</v>
      </c>
      <c r="E15" s="162" t="s">
        <v>559</v>
      </c>
      <c r="F15" s="162" t="s">
        <v>559</v>
      </c>
      <c r="G15" s="162"/>
      <c r="H15" s="162" t="s">
        <v>559</v>
      </c>
      <c r="I15" s="162" t="s">
        <v>559</v>
      </c>
      <c r="J15" s="162" t="s">
        <v>559</v>
      </c>
      <c r="K15" s="162" t="s">
        <v>559</v>
      </c>
      <c r="L15" s="162" t="s">
        <v>559</v>
      </c>
      <c r="M15" s="162" t="s">
        <v>579</v>
      </c>
      <c r="N15" s="162" t="s">
        <v>559</v>
      </c>
      <c r="O15" s="162"/>
      <c r="P15" s="163"/>
      <c r="Q15" s="163"/>
      <c r="R15" s="162"/>
      <c r="S15" s="163"/>
      <c r="T15" s="163"/>
      <c r="U15" s="163"/>
      <c r="V15" s="163"/>
      <c r="W15" s="163"/>
      <c r="X15" s="163"/>
      <c r="Y15" s="162">
        <f t="shared" si="1"/>
        <v>8</v>
      </c>
      <c r="Z15" s="164">
        <f t="shared" si="2"/>
        <v>0.8</v>
      </c>
      <c r="AA15" s="165">
        <f t="shared" si="3"/>
        <v>2</v>
      </c>
      <c r="AB15" s="164">
        <f t="shared" si="4"/>
        <v>0.2</v>
      </c>
      <c r="AC15" s="166">
        <f t="shared" si="5"/>
        <v>0</v>
      </c>
      <c r="AD15" s="164">
        <f t="shared" si="6"/>
        <v>0</v>
      </c>
      <c r="AE15" s="160">
        <v>9.0</v>
      </c>
      <c r="AF15" s="161" t="str">
        <f t="shared" si="7"/>
        <v>Erleen  Brito Castillo</v>
      </c>
      <c r="AG15" s="162" t="s">
        <v>559</v>
      </c>
      <c r="AH15" s="162" t="s">
        <v>559</v>
      </c>
      <c r="AI15" s="162" t="s">
        <v>559</v>
      </c>
      <c r="AJ15" s="162" t="s">
        <v>559</v>
      </c>
      <c r="AK15" s="162" t="s">
        <v>559</v>
      </c>
      <c r="AL15" s="162" t="s">
        <v>559</v>
      </c>
      <c r="AM15" s="162" t="s">
        <v>559</v>
      </c>
      <c r="AN15" s="162" t="s">
        <v>559</v>
      </c>
      <c r="AO15" s="162" t="s">
        <v>580</v>
      </c>
      <c r="AP15" s="162" t="s">
        <v>559</v>
      </c>
      <c r="AQ15" s="162" t="s">
        <v>580</v>
      </c>
      <c r="AR15" s="162" t="s">
        <v>580</v>
      </c>
      <c r="AS15" s="162" t="s">
        <v>559</v>
      </c>
      <c r="AT15" s="162" t="s">
        <v>559</v>
      </c>
      <c r="AU15" s="162" t="s">
        <v>559</v>
      </c>
      <c r="AV15" s="162" t="s">
        <v>559</v>
      </c>
      <c r="AW15" s="162"/>
      <c r="AX15" s="162"/>
      <c r="AY15" s="163"/>
      <c r="AZ15" s="163"/>
      <c r="BA15" s="163"/>
      <c r="BB15" s="163">
        <f t="shared" si="8"/>
        <v>15</v>
      </c>
      <c r="BC15" s="164">
        <f t="shared" si="9"/>
        <v>0.9375</v>
      </c>
      <c r="BD15" s="166">
        <f t="shared" si="10"/>
        <v>0</v>
      </c>
      <c r="BE15" s="164">
        <f t="shared" si="11"/>
        <v>0</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t="s">
        <v>559</v>
      </c>
      <c r="E16" s="162" t="s">
        <v>559</v>
      </c>
      <c r="F16" s="162" t="s">
        <v>559</v>
      </c>
      <c r="G16" s="162"/>
      <c r="H16" s="162" t="s">
        <v>559</v>
      </c>
      <c r="I16" s="162" t="s">
        <v>559</v>
      </c>
      <c r="J16" s="162" t="s">
        <v>578</v>
      </c>
      <c r="K16" s="162" t="s">
        <v>559</v>
      </c>
      <c r="L16" s="162" t="s">
        <v>559</v>
      </c>
      <c r="M16" s="162" t="s">
        <v>559</v>
      </c>
      <c r="N16" s="162" t="s">
        <v>559</v>
      </c>
      <c r="O16" s="162"/>
      <c r="P16" s="163"/>
      <c r="Q16" s="163"/>
      <c r="R16" s="162"/>
      <c r="S16" s="163"/>
      <c r="T16" s="163"/>
      <c r="U16" s="163"/>
      <c r="V16" s="163"/>
      <c r="W16" s="163"/>
      <c r="X16" s="163"/>
      <c r="Y16" s="162">
        <f t="shared" si="1"/>
        <v>10</v>
      </c>
      <c r="Z16" s="164">
        <f t="shared" si="2"/>
        <v>1</v>
      </c>
      <c r="AA16" s="165">
        <f t="shared" si="3"/>
        <v>0</v>
      </c>
      <c r="AB16" s="164">
        <f t="shared" si="4"/>
        <v>0</v>
      </c>
      <c r="AC16" s="166">
        <f t="shared" si="5"/>
        <v>1</v>
      </c>
      <c r="AD16" s="164">
        <f t="shared" si="6"/>
        <v>0.1</v>
      </c>
      <c r="AE16" s="160">
        <v>10.0</v>
      </c>
      <c r="AF16" s="161" t="str">
        <f t="shared" si="7"/>
        <v>Brianny  Caraballo Guzmán</v>
      </c>
      <c r="AG16" s="162" t="s">
        <v>559</v>
      </c>
      <c r="AH16" s="162" t="s">
        <v>559</v>
      </c>
      <c r="AI16" s="162" t="s">
        <v>559</v>
      </c>
      <c r="AJ16" s="162" t="s">
        <v>559</v>
      </c>
      <c r="AK16" s="162" t="s">
        <v>559</v>
      </c>
      <c r="AL16" s="162" t="s">
        <v>559</v>
      </c>
      <c r="AM16" s="162" t="s">
        <v>559</v>
      </c>
      <c r="AN16" s="162" t="s">
        <v>559</v>
      </c>
      <c r="AO16" s="162" t="s">
        <v>559</v>
      </c>
      <c r="AP16" s="162" t="s">
        <v>578</v>
      </c>
      <c r="AQ16" s="162" t="s">
        <v>559</v>
      </c>
      <c r="AR16" s="162" t="s">
        <v>559</v>
      </c>
      <c r="AS16" s="162" t="s">
        <v>559</v>
      </c>
      <c r="AT16" s="162" t="s">
        <v>559</v>
      </c>
      <c r="AU16" s="162" t="s">
        <v>559</v>
      </c>
      <c r="AV16" s="162" t="s">
        <v>559</v>
      </c>
      <c r="AW16" s="162"/>
      <c r="AX16" s="162"/>
      <c r="AY16" s="163"/>
      <c r="AZ16" s="163"/>
      <c r="BA16" s="163"/>
      <c r="BB16" s="163">
        <f t="shared" si="8"/>
        <v>16</v>
      </c>
      <c r="BC16" s="164">
        <f t="shared" si="9"/>
        <v>1</v>
      </c>
      <c r="BD16" s="166">
        <f t="shared" si="10"/>
        <v>0</v>
      </c>
      <c r="BE16" s="164">
        <f t="shared" si="11"/>
        <v>0</v>
      </c>
      <c r="BF16" s="166">
        <f t="shared" si="12"/>
        <v>1</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t="s">
        <v>559</v>
      </c>
      <c r="E17" s="162" t="s">
        <v>559</v>
      </c>
      <c r="F17" s="162" t="s">
        <v>559</v>
      </c>
      <c r="G17" s="162"/>
      <c r="H17" s="162" t="s">
        <v>559</v>
      </c>
      <c r="I17" s="162"/>
      <c r="J17" s="162" t="s">
        <v>579</v>
      </c>
      <c r="K17" s="162" t="s">
        <v>559</v>
      </c>
      <c r="L17" s="162" t="s">
        <v>559</v>
      </c>
      <c r="M17" s="162" t="s">
        <v>559</v>
      </c>
      <c r="N17" s="162" t="s">
        <v>559</v>
      </c>
      <c r="O17" s="162"/>
      <c r="P17" s="163"/>
      <c r="Q17" s="163"/>
      <c r="R17" s="162"/>
      <c r="S17" s="163"/>
      <c r="T17" s="163"/>
      <c r="U17" s="163"/>
      <c r="V17" s="163"/>
      <c r="W17" s="163"/>
      <c r="X17" s="163"/>
      <c r="Y17" s="162">
        <f t="shared" si="1"/>
        <v>8</v>
      </c>
      <c r="Z17" s="164">
        <f t="shared" si="2"/>
        <v>0.8</v>
      </c>
      <c r="AA17" s="165">
        <f t="shared" si="3"/>
        <v>1</v>
      </c>
      <c r="AB17" s="164">
        <f t="shared" si="4"/>
        <v>0.1</v>
      </c>
      <c r="AC17" s="166">
        <f t="shared" si="5"/>
        <v>0</v>
      </c>
      <c r="AD17" s="164">
        <f t="shared" si="6"/>
        <v>0</v>
      </c>
      <c r="AE17" s="160">
        <v>11.0</v>
      </c>
      <c r="AF17" s="161" t="str">
        <f t="shared" si="7"/>
        <v>Scarlet  Castillo</v>
      </c>
      <c r="AG17" s="162" t="s">
        <v>578</v>
      </c>
      <c r="AH17" s="162" t="s">
        <v>559</v>
      </c>
      <c r="AI17" s="162" t="s">
        <v>579</v>
      </c>
      <c r="AJ17" s="162" t="s">
        <v>559</v>
      </c>
      <c r="AK17" s="162" t="s">
        <v>559</v>
      </c>
      <c r="AL17" s="162" t="s">
        <v>559</v>
      </c>
      <c r="AM17" s="162" t="s">
        <v>559</v>
      </c>
      <c r="AN17" s="162" t="s">
        <v>559</v>
      </c>
      <c r="AO17" s="162" t="s">
        <v>579</v>
      </c>
      <c r="AP17" s="162" t="s">
        <v>579</v>
      </c>
      <c r="AQ17" s="162" t="s">
        <v>559</v>
      </c>
      <c r="AR17" s="162" t="s">
        <v>559</v>
      </c>
      <c r="AS17" s="162" t="s">
        <v>559</v>
      </c>
      <c r="AT17" s="162" t="s">
        <v>579</v>
      </c>
      <c r="AU17" s="162" t="s">
        <v>559</v>
      </c>
      <c r="AV17" s="162" t="s">
        <v>559</v>
      </c>
      <c r="AW17" s="162"/>
      <c r="AX17" s="162"/>
      <c r="AY17" s="163"/>
      <c r="AZ17" s="163"/>
      <c r="BA17" s="163"/>
      <c r="BB17" s="163">
        <f t="shared" si="8"/>
        <v>12</v>
      </c>
      <c r="BC17" s="164">
        <f t="shared" si="9"/>
        <v>0.75</v>
      </c>
      <c r="BD17" s="166">
        <f t="shared" si="10"/>
        <v>4</v>
      </c>
      <c r="BE17" s="164">
        <f t="shared" si="11"/>
        <v>0.25</v>
      </c>
      <c r="BF17" s="166">
        <f t="shared" si="12"/>
        <v>1</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t="s">
        <v>559</v>
      </c>
      <c r="E18" s="162" t="s">
        <v>559</v>
      </c>
      <c r="F18" s="162" t="s">
        <v>559</v>
      </c>
      <c r="G18" s="162"/>
      <c r="H18" s="162" t="s">
        <v>559</v>
      </c>
      <c r="I18" s="162" t="s">
        <v>559</v>
      </c>
      <c r="J18" s="162" t="s">
        <v>578</v>
      </c>
      <c r="K18" s="162" t="s">
        <v>579</v>
      </c>
      <c r="L18" s="162" t="s">
        <v>559</v>
      </c>
      <c r="M18" s="162" t="s">
        <v>559</v>
      </c>
      <c r="N18" s="162" t="s">
        <v>559</v>
      </c>
      <c r="O18" s="162"/>
      <c r="P18" s="163"/>
      <c r="Q18" s="163"/>
      <c r="R18" s="162"/>
      <c r="S18" s="163"/>
      <c r="T18" s="163"/>
      <c r="U18" s="163"/>
      <c r="V18" s="163"/>
      <c r="W18" s="163"/>
      <c r="X18" s="163"/>
      <c r="Y18" s="162">
        <f t="shared" si="1"/>
        <v>9</v>
      </c>
      <c r="Z18" s="164">
        <f t="shared" si="2"/>
        <v>0.9</v>
      </c>
      <c r="AA18" s="165">
        <f t="shared" si="3"/>
        <v>1</v>
      </c>
      <c r="AB18" s="164">
        <f t="shared" si="4"/>
        <v>0.1</v>
      </c>
      <c r="AC18" s="166">
        <f t="shared" si="5"/>
        <v>1</v>
      </c>
      <c r="AD18" s="164">
        <f t="shared" si="6"/>
        <v>0.1</v>
      </c>
      <c r="AE18" s="160">
        <v>12.0</v>
      </c>
      <c r="AF18" s="161" t="str">
        <f t="shared" si="7"/>
        <v>Yarselin  Cruz Peña</v>
      </c>
      <c r="AG18" s="162" t="s">
        <v>559</v>
      </c>
      <c r="AH18" s="162" t="s">
        <v>559</v>
      </c>
      <c r="AI18" s="162" t="s">
        <v>559</v>
      </c>
      <c r="AJ18" s="162" t="s">
        <v>578</v>
      </c>
      <c r="AK18" s="162" t="s">
        <v>559</v>
      </c>
      <c r="AL18" s="162" t="s">
        <v>559</v>
      </c>
      <c r="AM18" s="162" t="s">
        <v>559</v>
      </c>
      <c r="AN18" s="162" t="s">
        <v>559</v>
      </c>
      <c r="AO18" s="162" t="s">
        <v>559</v>
      </c>
      <c r="AP18" s="162" t="s">
        <v>559</v>
      </c>
      <c r="AQ18" s="162" t="s">
        <v>559</v>
      </c>
      <c r="AR18" s="162" t="s">
        <v>559</v>
      </c>
      <c r="AS18" s="162" t="s">
        <v>559</v>
      </c>
      <c r="AT18" s="162" t="s">
        <v>578</v>
      </c>
      <c r="AU18" s="162" t="s">
        <v>559</v>
      </c>
      <c r="AV18" s="162" t="s">
        <v>559</v>
      </c>
      <c r="AW18" s="162"/>
      <c r="AX18" s="162"/>
      <c r="AY18" s="163"/>
      <c r="AZ18" s="163"/>
      <c r="BA18" s="163"/>
      <c r="BB18" s="163">
        <f t="shared" si="8"/>
        <v>16</v>
      </c>
      <c r="BC18" s="164">
        <f t="shared" si="9"/>
        <v>1</v>
      </c>
      <c r="BD18" s="166">
        <f t="shared" si="10"/>
        <v>0</v>
      </c>
      <c r="BE18" s="164">
        <f t="shared" si="11"/>
        <v>0</v>
      </c>
      <c r="BF18" s="166">
        <f t="shared" si="12"/>
        <v>2</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t="s">
        <v>559</v>
      </c>
      <c r="E19" s="162" t="s">
        <v>559</v>
      </c>
      <c r="F19" s="162" t="s">
        <v>559</v>
      </c>
      <c r="G19" s="162"/>
      <c r="H19" s="162" t="s">
        <v>559</v>
      </c>
      <c r="I19" s="162" t="s">
        <v>559</v>
      </c>
      <c r="J19" s="162" t="s">
        <v>559</v>
      </c>
      <c r="K19" s="162" t="s">
        <v>559</v>
      </c>
      <c r="L19" s="162" t="s">
        <v>559</v>
      </c>
      <c r="M19" s="162" t="s">
        <v>578</v>
      </c>
      <c r="N19" s="162" t="s">
        <v>559</v>
      </c>
      <c r="O19" s="162"/>
      <c r="P19" s="163"/>
      <c r="Q19" s="163"/>
      <c r="R19" s="162"/>
      <c r="S19" s="163"/>
      <c r="T19" s="163"/>
      <c r="U19" s="163"/>
      <c r="V19" s="163"/>
      <c r="W19" s="163"/>
      <c r="X19" s="163"/>
      <c r="Y19" s="162">
        <f t="shared" si="1"/>
        <v>10</v>
      </c>
      <c r="Z19" s="164">
        <f t="shared" si="2"/>
        <v>1</v>
      </c>
      <c r="AA19" s="165">
        <f t="shared" si="3"/>
        <v>0</v>
      </c>
      <c r="AB19" s="164">
        <f t="shared" si="4"/>
        <v>0</v>
      </c>
      <c r="AC19" s="166">
        <f t="shared" si="5"/>
        <v>1</v>
      </c>
      <c r="AD19" s="164">
        <f t="shared" si="6"/>
        <v>0.1</v>
      </c>
      <c r="AE19" s="160">
        <v>13.0</v>
      </c>
      <c r="AF19" s="161" t="str">
        <f t="shared" si="7"/>
        <v>Fernando José Díaz Fernández</v>
      </c>
      <c r="AG19" s="162" t="s">
        <v>559</v>
      </c>
      <c r="AH19" s="162" t="s">
        <v>559</v>
      </c>
      <c r="AI19" s="162" t="s">
        <v>559</v>
      </c>
      <c r="AJ19" s="162" t="s">
        <v>559</v>
      </c>
      <c r="AK19" s="162" t="s">
        <v>559</v>
      </c>
      <c r="AL19" s="162" t="s">
        <v>559</v>
      </c>
      <c r="AM19" s="162" t="s">
        <v>559</v>
      </c>
      <c r="AN19" s="162" t="s">
        <v>559</v>
      </c>
      <c r="AO19" s="162" t="s">
        <v>559</v>
      </c>
      <c r="AP19" s="162" t="s">
        <v>559</v>
      </c>
      <c r="AQ19" s="162" t="s">
        <v>559</v>
      </c>
      <c r="AR19" s="162" t="s">
        <v>559</v>
      </c>
      <c r="AS19" s="162" t="s">
        <v>559</v>
      </c>
      <c r="AT19" s="162" t="s">
        <v>559</v>
      </c>
      <c r="AU19" s="162" t="s">
        <v>559</v>
      </c>
      <c r="AV19" s="162" t="s">
        <v>559</v>
      </c>
      <c r="AW19" s="162"/>
      <c r="AX19" s="162"/>
      <c r="AY19" s="163"/>
      <c r="AZ19" s="163"/>
      <c r="BA19" s="163"/>
      <c r="BB19" s="163">
        <f t="shared" si="8"/>
        <v>16</v>
      </c>
      <c r="BC19" s="164">
        <f t="shared" si="9"/>
        <v>1</v>
      </c>
      <c r="BD19" s="166">
        <f t="shared" si="10"/>
        <v>0</v>
      </c>
      <c r="BE19" s="164">
        <f t="shared" si="11"/>
        <v>0</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t="s">
        <v>559</v>
      </c>
      <c r="E20" s="162" t="s">
        <v>559</v>
      </c>
      <c r="F20" s="162" t="s">
        <v>578</v>
      </c>
      <c r="G20" s="162"/>
      <c r="H20" s="162" t="s">
        <v>559</v>
      </c>
      <c r="I20" s="162" t="s">
        <v>559</v>
      </c>
      <c r="J20" s="162" t="s">
        <v>559</v>
      </c>
      <c r="K20" s="162" t="s">
        <v>559</v>
      </c>
      <c r="L20" s="162" t="s">
        <v>559</v>
      </c>
      <c r="M20" s="162" t="s">
        <v>559</v>
      </c>
      <c r="N20" s="162" t="s">
        <v>559</v>
      </c>
      <c r="O20" s="162"/>
      <c r="P20" s="163"/>
      <c r="Q20" s="163"/>
      <c r="R20" s="162"/>
      <c r="S20" s="163"/>
      <c r="T20" s="163"/>
      <c r="U20" s="163"/>
      <c r="V20" s="163"/>
      <c r="W20" s="163"/>
      <c r="X20" s="163"/>
      <c r="Y20" s="162">
        <f t="shared" si="1"/>
        <v>10</v>
      </c>
      <c r="Z20" s="164">
        <f t="shared" si="2"/>
        <v>1</v>
      </c>
      <c r="AA20" s="165">
        <f t="shared" si="3"/>
        <v>0</v>
      </c>
      <c r="AB20" s="164">
        <f t="shared" si="4"/>
        <v>0</v>
      </c>
      <c r="AC20" s="166">
        <f t="shared" si="5"/>
        <v>1</v>
      </c>
      <c r="AD20" s="164">
        <f t="shared" si="6"/>
        <v>0.1</v>
      </c>
      <c r="AE20" s="160">
        <v>14.0</v>
      </c>
      <c r="AF20" s="161" t="str">
        <f t="shared" si="7"/>
        <v>Scarlett  Espinal Estéves</v>
      </c>
      <c r="AG20" s="162" t="s">
        <v>579</v>
      </c>
      <c r="AH20" s="162" t="s">
        <v>559</v>
      </c>
      <c r="AI20" s="162" t="s">
        <v>559</v>
      </c>
      <c r="AJ20" s="162" t="s">
        <v>559</v>
      </c>
      <c r="AK20" s="162" t="s">
        <v>559</v>
      </c>
      <c r="AL20" s="162" t="s">
        <v>559</v>
      </c>
      <c r="AM20" s="162" t="s">
        <v>559</v>
      </c>
      <c r="AN20" s="162" t="s">
        <v>579</v>
      </c>
      <c r="AO20" s="162" t="s">
        <v>559</v>
      </c>
      <c r="AP20" s="162" t="s">
        <v>559</v>
      </c>
      <c r="AQ20" s="162" t="s">
        <v>579</v>
      </c>
      <c r="AR20" s="162" t="s">
        <v>559</v>
      </c>
      <c r="AS20" s="162" t="s">
        <v>559</v>
      </c>
      <c r="AT20" s="162" t="s">
        <v>559</v>
      </c>
      <c r="AU20" s="162" t="s">
        <v>559</v>
      </c>
      <c r="AV20" s="162" t="s">
        <v>559</v>
      </c>
      <c r="AW20" s="162"/>
      <c r="AX20" s="162"/>
      <c r="AY20" s="163"/>
      <c r="AZ20" s="163"/>
      <c r="BA20" s="163"/>
      <c r="BB20" s="163">
        <f t="shared" si="8"/>
        <v>13</v>
      </c>
      <c r="BC20" s="164">
        <f t="shared" si="9"/>
        <v>0.8125</v>
      </c>
      <c r="BD20" s="166">
        <f t="shared" si="10"/>
        <v>3</v>
      </c>
      <c r="BE20" s="164">
        <f t="shared" si="11"/>
        <v>0.1875</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t="s">
        <v>559</v>
      </c>
      <c r="E21" s="162" t="s">
        <v>559</v>
      </c>
      <c r="F21" s="162" t="s">
        <v>559</v>
      </c>
      <c r="G21" s="162"/>
      <c r="H21" s="162" t="s">
        <v>559</v>
      </c>
      <c r="I21" s="162" t="s">
        <v>580</v>
      </c>
      <c r="J21" s="162" t="s">
        <v>579</v>
      </c>
      <c r="K21" s="162" t="s">
        <v>559</v>
      </c>
      <c r="L21" s="162" t="s">
        <v>559</v>
      </c>
      <c r="M21" s="162" t="s">
        <v>559</v>
      </c>
      <c r="N21" s="162" t="s">
        <v>579</v>
      </c>
      <c r="O21" s="162"/>
      <c r="P21" s="163"/>
      <c r="Q21" s="163"/>
      <c r="R21" s="162"/>
      <c r="S21" s="163"/>
      <c r="T21" s="163"/>
      <c r="U21" s="163"/>
      <c r="V21" s="163"/>
      <c r="W21" s="163"/>
      <c r="X21" s="163"/>
      <c r="Y21" s="162">
        <f t="shared" si="1"/>
        <v>8</v>
      </c>
      <c r="Z21" s="164">
        <f t="shared" si="2"/>
        <v>0.8</v>
      </c>
      <c r="AA21" s="165">
        <f t="shared" si="3"/>
        <v>2</v>
      </c>
      <c r="AB21" s="164">
        <f t="shared" si="4"/>
        <v>0.2</v>
      </c>
      <c r="AC21" s="166">
        <f t="shared" si="5"/>
        <v>0</v>
      </c>
      <c r="AD21" s="164">
        <f t="shared" si="6"/>
        <v>0</v>
      </c>
      <c r="AE21" s="160">
        <v>15.0</v>
      </c>
      <c r="AF21" s="161" t="str">
        <f t="shared" si="7"/>
        <v>José Manuel Estrella</v>
      </c>
      <c r="AG21" s="162" t="s">
        <v>579</v>
      </c>
      <c r="AH21" s="162" t="s">
        <v>559</v>
      </c>
      <c r="AI21" s="162" t="s">
        <v>559</v>
      </c>
      <c r="AJ21" s="162" t="s">
        <v>559</v>
      </c>
      <c r="AK21" s="162" t="s">
        <v>559</v>
      </c>
      <c r="AL21" s="162" t="s">
        <v>559</v>
      </c>
      <c r="AM21" s="162" t="s">
        <v>559</v>
      </c>
      <c r="AN21" s="162" t="s">
        <v>559</v>
      </c>
      <c r="AO21" s="162" t="s">
        <v>578</v>
      </c>
      <c r="AP21" s="162" t="s">
        <v>559</v>
      </c>
      <c r="AQ21" s="162" t="s">
        <v>559</v>
      </c>
      <c r="AR21" s="162" t="s">
        <v>580</v>
      </c>
      <c r="AS21" s="162" t="s">
        <v>559</v>
      </c>
      <c r="AT21" s="162" t="s">
        <v>579</v>
      </c>
      <c r="AU21" s="162" t="s">
        <v>559</v>
      </c>
      <c r="AV21" s="162" t="s">
        <v>579</v>
      </c>
      <c r="AW21" s="162"/>
      <c r="AX21" s="162"/>
      <c r="AY21" s="163"/>
      <c r="AZ21" s="163"/>
      <c r="BA21" s="163"/>
      <c r="BB21" s="163">
        <f t="shared" si="8"/>
        <v>13</v>
      </c>
      <c r="BC21" s="164">
        <f t="shared" si="9"/>
        <v>0.8125</v>
      </c>
      <c r="BD21" s="166">
        <f t="shared" si="10"/>
        <v>3</v>
      </c>
      <c r="BE21" s="164">
        <f t="shared" si="11"/>
        <v>0.1875</v>
      </c>
      <c r="BF21" s="166">
        <f t="shared" si="12"/>
        <v>1</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t="s">
        <v>579</v>
      </c>
      <c r="E22" s="162" t="s">
        <v>559</v>
      </c>
      <c r="F22" s="162" t="s">
        <v>559</v>
      </c>
      <c r="G22" s="162"/>
      <c r="H22" s="162" t="s">
        <v>559</v>
      </c>
      <c r="I22" s="162" t="s">
        <v>559</v>
      </c>
      <c r="J22" s="162" t="s">
        <v>559</v>
      </c>
      <c r="K22" s="162" t="s">
        <v>579</v>
      </c>
      <c r="L22" s="162" t="s">
        <v>559</v>
      </c>
      <c r="M22" s="162" t="s">
        <v>559</v>
      </c>
      <c r="N22" s="162" t="s">
        <v>559</v>
      </c>
      <c r="O22" s="162"/>
      <c r="P22" s="163"/>
      <c r="Q22" s="163"/>
      <c r="R22" s="162"/>
      <c r="S22" s="163"/>
      <c r="T22" s="163"/>
      <c r="U22" s="163"/>
      <c r="V22" s="163"/>
      <c r="W22" s="163"/>
      <c r="X22" s="163"/>
      <c r="Y22" s="162">
        <f t="shared" si="1"/>
        <v>8</v>
      </c>
      <c r="Z22" s="164">
        <f t="shared" si="2"/>
        <v>0.8</v>
      </c>
      <c r="AA22" s="165">
        <f t="shared" si="3"/>
        <v>2</v>
      </c>
      <c r="AB22" s="164">
        <f t="shared" si="4"/>
        <v>0.2</v>
      </c>
      <c r="AC22" s="166">
        <f t="shared" si="5"/>
        <v>0</v>
      </c>
      <c r="AD22" s="164">
        <f t="shared" si="6"/>
        <v>0</v>
      </c>
      <c r="AE22" s="160">
        <v>16.0</v>
      </c>
      <c r="AF22" s="161" t="str">
        <f t="shared" si="7"/>
        <v>Misael Starberk Ferreras Pérez</v>
      </c>
      <c r="AG22" s="162" t="s">
        <v>579</v>
      </c>
      <c r="AH22" s="162" t="s">
        <v>559</v>
      </c>
      <c r="AI22" s="162" t="s">
        <v>559</v>
      </c>
      <c r="AJ22" s="162" t="s">
        <v>559</v>
      </c>
      <c r="AK22" s="162" t="s">
        <v>559</v>
      </c>
      <c r="AL22" s="162" t="s">
        <v>559</v>
      </c>
      <c r="AM22" s="162" t="s">
        <v>559</v>
      </c>
      <c r="AN22" s="162" t="s">
        <v>559</v>
      </c>
      <c r="AO22" s="162" t="s">
        <v>559</v>
      </c>
      <c r="AP22" s="162" t="s">
        <v>559</v>
      </c>
      <c r="AQ22" s="162" t="s">
        <v>559</v>
      </c>
      <c r="AR22" s="162" t="s">
        <v>559</v>
      </c>
      <c r="AS22" s="162" t="s">
        <v>559</v>
      </c>
      <c r="AT22" s="162" t="s">
        <v>559</v>
      </c>
      <c r="AU22" s="162" t="s">
        <v>559</v>
      </c>
      <c r="AV22" s="162" t="s">
        <v>559</v>
      </c>
      <c r="AW22" s="162"/>
      <c r="AX22" s="162"/>
      <c r="AY22" s="163"/>
      <c r="AZ22" s="163"/>
      <c r="BA22" s="163"/>
      <c r="BB22" s="163">
        <f t="shared" si="8"/>
        <v>15</v>
      </c>
      <c r="BC22" s="164">
        <f t="shared" si="9"/>
        <v>0.9375</v>
      </c>
      <c r="BD22" s="166">
        <f t="shared" si="10"/>
        <v>1</v>
      </c>
      <c r="BE22" s="164">
        <f t="shared" si="11"/>
        <v>0.0625</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t="s">
        <v>559</v>
      </c>
      <c r="E23" s="162" t="s">
        <v>559</v>
      </c>
      <c r="F23" s="162" t="s">
        <v>559</v>
      </c>
      <c r="G23" s="162"/>
      <c r="H23" s="162" t="s">
        <v>559</v>
      </c>
      <c r="I23" s="162" t="s">
        <v>579</v>
      </c>
      <c r="J23" s="162" t="s">
        <v>559</v>
      </c>
      <c r="K23" s="162" t="s">
        <v>559</v>
      </c>
      <c r="L23" s="162" t="s">
        <v>559</v>
      </c>
      <c r="M23" s="162" t="s">
        <v>559</v>
      </c>
      <c r="N23" s="162"/>
      <c r="O23" s="162"/>
      <c r="P23" s="163"/>
      <c r="Q23" s="163"/>
      <c r="R23" s="162"/>
      <c r="S23" s="163"/>
      <c r="T23" s="163"/>
      <c r="U23" s="163"/>
      <c r="V23" s="163"/>
      <c r="W23" s="163"/>
      <c r="X23" s="163"/>
      <c r="Y23" s="162">
        <f t="shared" si="1"/>
        <v>8</v>
      </c>
      <c r="Z23" s="164">
        <f t="shared" si="2"/>
        <v>0.8</v>
      </c>
      <c r="AA23" s="165">
        <f t="shared" si="3"/>
        <v>1</v>
      </c>
      <c r="AB23" s="164">
        <f t="shared" si="4"/>
        <v>0.1</v>
      </c>
      <c r="AC23" s="166">
        <f t="shared" si="5"/>
        <v>0</v>
      </c>
      <c r="AD23" s="164">
        <f t="shared" si="6"/>
        <v>0</v>
      </c>
      <c r="AE23" s="160">
        <v>17.0</v>
      </c>
      <c r="AF23" s="161" t="str">
        <f t="shared" si="7"/>
        <v>Ruth Esther Fernández Rodríguez</v>
      </c>
      <c r="AG23" s="162" t="s">
        <v>559</v>
      </c>
      <c r="AH23" s="162" t="s">
        <v>579</v>
      </c>
      <c r="AI23" s="162" t="s">
        <v>579</v>
      </c>
      <c r="AJ23" s="162" t="s">
        <v>559</v>
      </c>
      <c r="AK23" s="162" t="s">
        <v>559</v>
      </c>
      <c r="AL23" s="162" t="s">
        <v>559</v>
      </c>
      <c r="AM23" s="162" t="s">
        <v>559</v>
      </c>
      <c r="AN23" s="162" t="s">
        <v>559</v>
      </c>
      <c r="AO23" s="162" t="s">
        <v>578</v>
      </c>
      <c r="AP23" s="162" t="s">
        <v>559</v>
      </c>
      <c r="AQ23" s="162" t="s">
        <v>559</v>
      </c>
      <c r="AR23" s="162" t="s">
        <v>559</v>
      </c>
      <c r="AS23" s="162" t="s">
        <v>579</v>
      </c>
      <c r="AT23" s="162" t="s">
        <v>559</v>
      </c>
      <c r="AU23" s="162" t="s">
        <v>559</v>
      </c>
      <c r="AV23" s="162" t="s">
        <v>559</v>
      </c>
      <c r="AW23" s="162"/>
      <c r="AX23" s="162"/>
      <c r="AY23" s="163"/>
      <c r="AZ23" s="163"/>
      <c r="BA23" s="163"/>
      <c r="BB23" s="163">
        <f t="shared" si="8"/>
        <v>13</v>
      </c>
      <c r="BC23" s="164">
        <f t="shared" si="9"/>
        <v>0.8125</v>
      </c>
      <c r="BD23" s="166">
        <f t="shared" si="10"/>
        <v>3</v>
      </c>
      <c r="BE23" s="164">
        <f t="shared" si="11"/>
        <v>0.1875</v>
      </c>
      <c r="BF23" s="166">
        <f t="shared" si="12"/>
        <v>1</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t="s">
        <v>559</v>
      </c>
      <c r="E24" s="162" t="s">
        <v>559</v>
      </c>
      <c r="F24" s="162" t="s">
        <v>559</v>
      </c>
      <c r="G24" s="162"/>
      <c r="H24" s="162" t="s">
        <v>559</v>
      </c>
      <c r="I24" s="162" t="s">
        <v>559</v>
      </c>
      <c r="J24" s="162" t="s">
        <v>559</v>
      </c>
      <c r="K24" s="162" t="s">
        <v>559</v>
      </c>
      <c r="L24" s="162" t="s">
        <v>559</v>
      </c>
      <c r="M24" s="162" t="s">
        <v>559</v>
      </c>
      <c r="N24" s="162" t="s">
        <v>559</v>
      </c>
      <c r="O24" s="162"/>
      <c r="P24" s="163"/>
      <c r="Q24" s="163"/>
      <c r="R24" s="162"/>
      <c r="S24" s="163"/>
      <c r="T24" s="163"/>
      <c r="U24" s="163"/>
      <c r="V24" s="163"/>
      <c r="W24" s="163"/>
      <c r="X24" s="163"/>
      <c r="Y24" s="162">
        <f t="shared" si="1"/>
        <v>10</v>
      </c>
      <c r="Z24" s="164">
        <f t="shared" si="2"/>
        <v>1</v>
      </c>
      <c r="AA24" s="165">
        <f t="shared" si="3"/>
        <v>0</v>
      </c>
      <c r="AB24" s="164">
        <f t="shared" si="4"/>
        <v>0</v>
      </c>
      <c r="AC24" s="166">
        <f t="shared" si="5"/>
        <v>0</v>
      </c>
      <c r="AD24" s="164">
        <f t="shared" si="6"/>
        <v>0</v>
      </c>
      <c r="AE24" s="160">
        <v>18.0</v>
      </c>
      <c r="AF24" s="161" t="str">
        <f t="shared" si="7"/>
        <v>Discairy  Filpo Estrella</v>
      </c>
      <c r="AG24" s="162" t="s">
        <v>559</v>
      </c>
      <c r="AH24" s="162" t="s">
        <v>559</v>
      </c>
      <c r="AI24" s="162" t="s">
        <v>559</v>
      </c>
      <c r="AJ24" s="162" t="s">
        <v>559</v>
      </c>
      <c r="AK24" s="162" t="s">
        <v>559</v>
      </c>
      <c r="AL24" s="162" t="s">
        <v>559</v>
      </c>
      <c r="AM24" s="162" t="s">
        <v>559</v>
      </c>
      <c r="AN24" s="162" t="s">
        <v>559</v>
      </c>
      <c r="AO24" s="162" t="s">
        <v>559</v>
      </c>
      <c r="AP24" s="162" t="s">
        <v>559</v>
      </c>
      <c r="AQ24" s="162" t="s">
        <v>559</v>
      </c>
      <c r="AR24" s="162" t="s">
        <v>559</v>
      </c>
      <c r="AS24" s="162" t="s">
        <v>559</v>
      </c>
      <c r="AT24" s="162" t="s">
        <v>559</v>
      </c>
      <c r="AU24" s="162" t="s">
        <v>559</v>
      </c>
      <c r="AV24" s="162" t="s">
        <v>559</v>
      </c>
      <c r="AW24" s="162"/>
      <c r="AX24" s="162"/>
      <c r="AY24" s="163"/>
      <c r="AZ24" s="163"/>
      <c r="BA24" s="163"/>
      <c r="BB24" s="163">
        <f t="shared" si="8"/>
        <v>16</v>
      </c>
      <c r="BC24" s="164">
        <f t="shared" si="9"/>
        <v>1</v>
      </c>
      <c r="BD24" s="166">
        <f t="shared" si="10"/>
        <v>0</v>
      </c>
      <c r="BE24" s="164">
        <f t="shared" si="11"/>
        <v>0</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t="s">
        <v>559</v>
      </c>
      <c r="E25" s="162" t="s">
        <v>559</v>
      </c>
      <c r="F25" s="162" t="s">
        <v>559</v>
      </c>
      <c r="G25" s="162"/>
      <c r="H25" s="162" t="s">
        <v>559</v>
      </c>
      <c r="I25" s="162" t="s">
        <v>559</v>
      </c>
      <c r="J25" s="162" t="s">
        <v>559</v>
      </c>
      <c r="K25" s="162" t="s">
        <v>559</v>
      </c>
      <c r="L25" s="162" t="s">
        <v>559</v>
      </c>
      <c r="M25" s="162" t="s">
        <v>559</v>
      </c>
      <c r="N25" s="162" t="s">
        <v>559</v>
      </c>
      <c r="O25" s="162"/>
      <c r="P25" s="163"/>
      <c r="Q25" s="163"/>
      <c r="R25" s="162"/>
      <c r="S25" s="163"/>
      <c r="T25" s="163"/>
      <c r="U25" s="163"/>
      <c r="V25" s="163"/>
      <c r="W25" s="163"/>
      <c r="X25" s="163"/>
      <c r="Y25" s="162">
        <f t="shared" si="1"/>
        <v>10</v>
      </c>
      <c r="Z25" s="164">
        <f t="shared" si="2"/>
        <v>1</v>
      </c>
      <c r="AA25" s="165">
        <f t="shared" si="3"/>
        <v>0</v>
      </c>
      <c r="AB25" s="164">
        <f t="shared" si="4"/>
        <v>0</v>
      </c>
      <c r="AC25" s="166">
        <f t="shared" si="5"/>
        <v>0</v>
      </c>
      <c r="AD25" s="164">
        <f t="shared" si="6"/>
        <v>0</v>
      </c>
      <c r="AE25" s="160">
        <v>19.0</v>
      </c>
      <c r="AF25" s="161" t="str">
        <f t="shared" si="7"/>
        <v>Alexis Enmanuel Gil  Sánchez</v>
      </c>
      <c r="AG25" s="162" t="s">
        <v>559</v>
      </c>
      <c r="AH25" s="162" t="s">
        <v>559</v>
      </c>
      <c r="AI25" s="162" t="s">
        <v>579</v>
      </c>
      <c r="AJ25" s="162" t="s">
        <v>559</v>
      </c>
      <c r="AK25" s="162" t="s">
        <v>559</v>
      </c>
      <c r="AL25" s="162" t="s">
        <v>559</v>
      </c>
      <c r="AM25" s="162" t="s">
        <v>559</v>
      </c>
      <c r="AN25" s="162" t="s">
        <v>559</v>
      </c>
      <c r="AO25" s="162" t="s">
        <v>559</v>
      </c>
      <c r="AP25" s="162" t="s">
        <v>559</v>
      </c>
      <c r="AQ25" s="162" t="s">
        <v>559</v>
      </c>
      <c r="AR25" s="162" t="s">
        <v>559</v>
      </c>
      <c r="AS25" s="162" t="s">
        <v>559</v>
      </c>
      <c r="AT25" s="162" t="s">
        <v>559</v>
      </c>
      <c r="AU25" s="162" t="s">
        <v>559</v>
      </c>
      <c r="AV25" s="162" t="s">
        <v>559</v>
      </c>
      <c r="AW25" s="162"/>
      <c r="AX25" s="162"/>
      <c r="AY25" s="163"/>
      <c r="AZ25" s="163"/>
      <c r="BA25" s="163"/>
      <c r="BB25" s="163">
        <f t="shared" si="8"/>
        <v>15</v>
      </c>
      <c r="BC25" s="164">
        <f t="shared" si="9"/>
        <v>0.9375</v>
      </c>
      <c r="BD25" s="166">
        <f t="shared" si="10"/>
        <v>1</v>
      </c>
      <c r="BE25" s="164">
        <f t="shared" si="11"/>
        <v>0.0625</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t="s">
        <v>578</v>
      </c>
      <c r="E26" s="162" t="s">
        <v>559</v>
      </c>
      <c r="F26" s="162" t="s">
        <v>578</v>
      </c>
      <c r="G26" s="162"/>
      <c r="H26" s="162" t="s">
        <v>579</v>
      </c>
      <c r="I26" s="162" t="s">
        <v>580</v>
      </c>
      <c r="J26" s="162" t="s">
        <v>559</v>
      </c>
      <c r="K26" s="162" t="s">
        <v>579</v>
      </c>
      <c r="L26" s="162" t="s">
        <v>559</v>
      </c>
      <c r="M26" s="162" t="s">
        <v>578</v>
      </c>
      <c r="N26" s="162" t="s">
        <v>559</v>
      </c>
      <c r="O26" s="162"/>
      <c r="P26" s="163"/>
      <c r="Q26" s="163"/>
      <c r="R26" s="162"/>
      <c r="S26" s="163"/>
      <c r="T26" s="163"/>
      <c r="U26" s="163"/>
      <c r="V26" s="163"/>
      <c r="W26" s="163"/>
      <c r="X26" s="163"/>
      <c r="Y26" s="162">
        <f t="shared" si="1"/>
        <v>7</v>
      </c>
      <c r="Z26" s="164">
        <f t="shared" si="2"/>
        <v>0.7</v>
      </c>
      <c r="AA26" s="165">
        <f t="shared" si="3"/>
        <v>2</v>
      </c>
      <c r="AB26" s="164">
        <f t="shared" si="4"/>
        <v>0.2</v>
      </c>
      <c r="AC26" s="166">
        <f t="shared" si="5"/>
        <v>3</v>
      </c>
      <c r="AD26" s="164">
        <f t="shared" si="6"/>
        <v>0.3</v>
      </c>
      <c r="AE26" s="160">
        <v>20.0</v>
      </c>
      <c r="AF26" s="161" t="str">
        <f t="shared" si="7"/>
        <v>Ayendy Jesús Guzmán</v>
      </c>
      <c r="AG26" s="162" t="s">
        <v>559</v>
      </c>
      <c r="AH26" s="162" t="s">
        <v>579</v>
      </c>
      <c r="AI26" s="162" t="s">
        <v>559</v>
      </c>
      <c r="AJ26" s="162" t="s">
        <v>559</v>
      </c>
      <c r="AK26" s="162" t="s">
        <v>559</v>
      </c>
      <c r="AL26" s="162" t="s">
        <v>559</v>
      </c>
      <c r="AM26" s="162" t="s">
        <v>559</v>
      </c>
      <c r="AN26" s="162" t="s">
        <v>559</v>
      </c>
      <c r="AO26" s="162" t="s">
        <v>559</v>
      </c>
      <c r="AP26" s="162" t="s">
        <v>559</v>
      </c>
      <c r="AQ26" s="162" t="s">
        <v>559</v>
      </c>
      <c r="AR26" s="162" t="s">
        <v>580</v>
      </c>
      <c r="AS26" s="162" t="s">
        <v>559</v>
      </c>
      <c r="AT26" s="162" t="s">
        <v>579</v>
      </c>
      <c r="AU26" s="162" t="s">
        <v>559</v>
      </c>
      <c r="AV26" s="162" t="s">
        <v>579</v>
      </c>
      <c r="AW26" s="162"/>
      <c r="AX26" s="162"/>
      <c r="AY26" s="163"/>
      <c r="AZ26" s="163"/>
      <c r="BA26" s="163"/>
      <c r="BB26" s="163">
        <f t="shared" si="8"/>
        <v>13</v>
      </c>
      <c r="BC26" s="164">
        <f t="shared" si="9"/>
        <v>0.8125</v>
      </c>
      <c r="BD26" s="166">
        <f t="shared" si="10"/>
        <v>3</v>
      </c>
      <c r="BE26" s="164">
        <f t="shared" si="11"/>
        <v>0.1875</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t="s">
        <v>559</v>
      </c>
      <c r="E27" s="162" t="s">
        <v>559</v>
      </c>
      <c r="F27" s="162" t="s">
        <v>559</v>
      </c>
      <c r="G27" s="162"/>
      <c r="H27" s="162" t="s">
        <v>559</v>
      </c>
      <c r="I27" s="162" t="s">
        <v>559</v>
      </c>
      <c r="J27" s="162" t="s">
        <v>559</v>
      </c>
      <c r="K27" s="162" t="s">
        <v>559</v>
      </c>
      <c r="L27" s="162" t="s">
        <v>559</v>
      </c>
      <c r="M27" s="162" t="s">
        <v>559</v>
      </c>
      <c r="N27" s="162" t="s">
        <v>579</v>
      </c>
      <c r="O27" s="162"/>
      <c r="P27" s="163"/>
      <c r="Q27" s="163"/>
      <c r="R27" s="162"/>
      <c r="S27" s="163"/>
      <c r="T27" s="163"/>
      <c r="U27" s="163"/>
      <c r="V27" s="163"/>
      <c r="W27" s="163"/>
      <c r="X27" s="163"/>
      <c r="Y27" s="162">
        <f t="shared" si="1"/>
        <v>9</v>
      </c>
      <c r="Z27" s="164">
        <f t="shared" si="2"/>
        <v>0.9</v>
      </c>
      <c r="AA27" s="165">
        <f t="shared" si="3"/>
        <v>1</v>
      </c>
      <c r="AB27" s="164">
        <f t="shared" si="4"/>
        <v>0.1</v>
      </c>
      <c r="AC27" s="166">
        <f t="shared" si="5"/>
        <v>0</v>
      </c>
      <c r="AD27" s="164">
        <f t="shared" si="6"/>
        <v>0</v>
      </c>
      <c r="AE27" s="160">
        <v>21.0</v>
      </c>
      <c r="AF27" s="161" t="str">
        <f t="shared" si="7"/>
        <v>Yassir  Hernández Disla</v>
      </c>
      <c r="AG27" s="162" t="s">
        <v>559</v>
      </c>
      <c r="AH27" s="162" t="s">
        <v>559</v>
      </c>
      <c r="AI27" s="162" t="s">
        <v>559</v>
      </c>
      <c r="AJ27" s="162" t="s">
        <v>559</v>
      </c>
      <c r="AK27" s="162" t="s">
        <v>559</v>
      </c>
      <c r="AL27" s="162" t="s">
        <v>559</v>
      </c>
      <c r="AM27" s="162" t="s">
        <v>559</v>
      </c>
      <c r="AN27" s="162" t="s">
        <v>559</v>
      </c>
      <c r="AO27" s="162" t="s">
        <v>559</v>
      </c>
      <c r="AP27" s="162" t="s">
        <v>559</v>
      </c>
      <c r="AQ27" s="162" t="s">
        <v>559</v>
      </c>
      <c r="AR27" s="162" t="s">
        <v>559</v>
      </c>
      <c r="AS27" s="162" t="s">
        <v>559</v>
      </c>
      <c r="AT27" s="162" t="s">
        <v>559</v>
      </c>
      <c r="AU27" s="162" t="s">
        <v>559</v>
      </c>
      <c r="AV27" s="162" t="s">
        <v>579</v>
      </c>
      <c r="AW27" s="162"/>
      <c r="AX27" s="162"/>
      <c r="AY27" s="163"/>
      <c r="AZ27" s="163"/>
      <c r="BA27" s="163"/>
      <c r="BB27" s="163">
        <f t="shared" si="8"/>
        <v>15</v>
      </c>
      <c r="BC27" s="164">
        <f t="shared" si="9"/>
        <v>0.9375</v>
      </c>
      <c r="BD27" s="166">
        <f t="shared" si="10"/>
        <v>1</v>
      </c>
      <c r="BE27" s="164">
        <f t="shared" si="11"/>
        <v>0.0625</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t="s">
        <v>559</v>
      </c>
      <c r="E28" s="162" t="s">
        <v>559</v>
      </c>
      <c r="F28" s="162" t="s">
        <v>559</v>
      </c>
      <c r="G28" s="162"/>
      <c r="H28" s="162" t="s">
        <v>559</v>
      </c>
      <c r="I28" s="162" t="s">
        <v>559</v>
      </c>
      <c r="J28" s="162" t="s">
        <v>559</v>
      </c>
      <c r="K28" s="162" t="s">
        <v>559</v>
      </c>
      <c r="L28" s="162" t="s">
        <v>559</v>
      </c>
      <c r="M28" s="162" t="s">
        <v>559</v>
      </c>
      <c r="N28" s="162" t="s">
        <v>559</v>
      </c>
      <c r="O28" s="162"/>
      <c r="P28" s="163"/>
      <c r="Q28" s="163"/>
      <c r="R28" s="162"/>
      <c r="S28" s="163"/>
      <c r="T28" s="163"/>
      <c r="U28" s="163"/>
      <c r="V28" s="163"/>
      <c r="W28" s="163"/>
      <c r="X28" s="163"/>
      <c r="Y28" s="162">
        <f t="shared" si="1"/>
        <v>10</v>
      </c>
      <c r="Z28" s="164">
        <f t="shared" si="2"/>
        <v>1</v>
      </c>
      <c r="AA28" s="165">
        <f t="shared" si="3"/>
        <v>0</v>
      </c>
      <c r="AB28" s="164">
        <f t="shared" si="4"/>
        <v>0</v>
      </c>
      <c r="AC28" s="166">
        <f t="shared" si="5"/>
        <v>0</v>
      </c>
      <c r="AD28" s="164">
        <f t="shared" si="6"/>
        <v>0</v>
      </c>
      <c r="AE28" s="160">
        <v>22.0</v>
      </c>
      <c r="AF28" s="161" t="str">
        <f t="shared" si="7"/>
        <v>Yadiel  Jiménez Betances</v>
      </c>
      <c r="AG28" s="162" t="s">
        <v>559</v>
      </c>
      <c r="AH28" s="162" t="s">
        <v>559</v>
      </c>
      <c r="AI28" s="162" t="s">
        <v>559</v>
      </c>
      <c r="AJ28" s="162" t="s">
        <v>559</v>
      </c>
      <c r="AK28" s="162" t="s">
        <v>559</v>
      </c>
      <c r="AL28" s="162" t="s">
        <v>559</v>
      </c>
      <c r="AM28" s="162" t="s">
        <v>559</v>
      </c>
      <c r="AN28" s="162" t="s">
        <v>559</v>
      </c>
      <c r="AO28" s="162" t="s">
        <v>559</v>
      </c>
      <c r="AP28" s="162" t="s">
        <v>559</v>
      </c>
      <c r="AQ28" s="162" t="s">
        <v>578</v>
      </c>
      <c r="AR28" s="162" t="s">
        <v>578</v>
      </c>
      <c r="AS28" s="162" t="s">
        <v>559</v>
      </c>
      <c r="AT28" s="162" t="s">
        <v>559</v>
      </c>
      <c r="AU28" s="162" t="s">
        <v>559</v>
      </c>
      <c r="AV28" s="162" t="s">
        <v>559</v>
      </c>
      <c r="AW28" s="162"/>
      <c r="AX28" s="162"/>
      <c r="AY28" s="163"/>
      <c r="AZ28" s="163"/>
      <c r="BA28" s="163"/>
      <c r="BB28" s="163">
        <f t="shared" si="8"/>
        <v>16</v>
      </c>
      <c r="BC28" s="164">
        <f t="shared" si="9"/>
        <v>1</v>
      </c>
      <c r="BD28" s="166">
        <f t="shared" si="10"/>
        <v>0</v>
      </c>
      <c r="BE28" s="164">
        <f t="shared" si="11"/>
        <v>0</v>
      </c>
      <c r="BF28" s="166">
        <f t="shared" si="12"/>
        <v>2</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t="s">
        <v>559</v>
      </c>
      <c r="E29" s="162" t="s">
        <v>579</v>
      </c>
      <c r="F29" s="162" t="s">
        <v>559</v>
      </c>
      <c r="G29" s="162"/>
      <c r="H29" s="162" t="s">
        <v>559</v>
      </c>
      <c r="I29" s="162" t="s">
        <v>580</v>
      </c>
      <c r="J29" s="162" t="s">
        <v>559</v>
      </c>
      <c r="K29" s="162" t="s">
        <v>559</v>
      </c>
      <c r="L29" s="162" t="s">
        <v>559</v>
      </c>
      <c r="M29" s="162" t="s">
        <v>559</v>
      </c>
      <c r="N29" s="162" t="s">
        <v>559</v>
      </c>
      <c r="O29" s="162"/>
      <c r="P29" s="163"/>
      <c r="Q29" s="163"/>
      <c r="R29" s="162"/>
      <c r="S29" s="163"/>
      <c r="T29" s="163"/>
      <c r="U29" s="163"/>
      <c r="V29" s="163"/>
      <c r="W29" s="163"/>
      <c r="X29" s="163"/>
      <c r="Y29" s="162">
        <f t="shared" si="1"/>
        <v>9</v>
      </c>
      <c r="Z29" s="164">
        <f t="shared" si="2"/>
        <v>0.9</v>
      </c>
      <c r="AA29" s="165">
        <f t="shared" si="3"/>
        <v>1</v>
      </c>
      <c r="AB29" s="164">
        <f t="shared" si="4"/>
        <v>0.1</v>
      </c>
      <c r="AC29" s="166">
        <f t="shared" si="5"/>
        <v>0</v>
      </c>
      <c r="AD29" s="164">
        <f t="shared" si="6"/>
        <v>0</v>
      </c>
      <c r="AE29" s="160">
        <v>23.0</v>
      </c>
      <c r="AF29" s="161" t="str">
        <f t="shared" si="7"/>
        <v>Yamel  Mella Aquino</v>
      </c>
      <c r="AG29" s="162" t="s">
        <v>559</v>
      </c>
      <c r="AH29" s="162" t="s">
        <v>559</v>
      </c>
      <c r="AI29" s="162" t="s">
        <v>559</v>
      </c>
      <c r="AJ29" s="162" t="s">
        <v>559</v>
      </c>
      <c r="AK29" s="162" t="s">
        <v>559</v>
      </c>
      <c r="AL29" s="162" t="s">
        <v>559</v>
      </c>
      <c r="AM29" s="162" t="s">
        <v>578</v>
      </c>
      <c r="AN29" s="162" t="s">
        <v>559</v>
      </c>
      <c r="AO29" s="162" t="s">
        <v>559</v>
      </c>
      <c r="AP29" s="162" t="s">
        <v>559</v>
      </c>
      <c r="AQ29" s="162" t="s">
        <v>559</v>
      </c>
      <c r="AR29" s="162" t="s">
        <v>559</v>
      </c>
      <c r="AS29" s="162" t="s">
        <v>559</v>
      </c>
      <c r="AT29" s="162" t="s">
        <v>559</v>
      </c>
      <c r="AU29" s="162" t="s">
        <v>559</v>
      </c>
      <c r="AV29" s="162" t="s">
        <v>579</v>
      </c>
      <c r="AW29" s="162"/>
      <c r="AX29" s="162"/>
      <c r="AY29" s="163"/>
      <c r="AZ29" s="163"/>
      <c r="BA29" s="163"/>
      <c r="BB29" s="163">
        <f t="shared" si="8"/>
        <v>15</v>
      </c>
      <c r="BC29" s="164">
        <f t="shared" si="9"/>
        <v>0.9375</v>
      </c>
      <c r="BD29" s="166">
        <f t="shared" si="10"/>
        <v>1</v>
      </c>
      <c r="BE29" s="164">
        <f t="shared" si="11"/>
        <v>0.0625</v>
      </c>
      <c r="BF29" s="166">
        <f t="shared" si="12"/>
        <v>1</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t="s">
        <v>559</v>
      </c>
      <c r="E30" s="162" t="s">
        <v>559</v>
      </c>
      <c r="F30" s="162" t="s">
        <v>579</v>
      </c>
      <c r="G30" s="162"/>
      <c r="H30" s="162" t="s">
        <v>559</v>
      </c>
      <c r="I30" s="162" t="s">
        <v>559</v>
      </c>
      <c r="J30" s="162" t="s">
        <v>559</v>
      </c>
      <c r="K30" s="162" t="s">
        <v>559</v>
      </c>
      <c r="L30" s="162" t="s">
        <v>559</v>
      </c>
      <c r="M30" s="162" t="s">
        <v>559</v>
      </c>
      <c r="N30" s="162" t="s">
        <v>559</v>
      </c>
      <c r="O30" s="162"/>
      <c r="P30" s="163"/>
      <c r="Q30" s="163"/>
      <c r="R30" s="162"/>
      <c r="S30" s="163"/>
      <c r="T30" s="163"/>
      <c r="U30" s="163"/>
      <c r="V30" s="163"/>
      <c r="W30" s="163"/>
      <c r="X30" s="163"/>
      <c r="Y30" s="162">
        <f t="shared" si="1"/>
        <v>9</v>
      </c>
      <c r="Z30" s="164">
        <f t="shared" si="2"/>
        <v>0.9</v>
      </c>
      <c r="AA30" s="165">
        <f t="shared" si="3"/>
        <v>1</v>
      </c>
      <c r="AB30" s="164">
        <f t="shared" si="4"/>
        <v>0.1</v>
      </c>
      <c r="AC30" s="166">
        <f t="shared" si="5"/>
        <v>0</v>
      </c>
      <c r="AD30" s="164">
        <f t="shared" si="6"/>
        <v>0</v>
      </c>
      <c r="AE30" s="160">
        <v>24.0</v>
      </c>
      <c r="AF30" s="161" t="str">
        <f t="shared" si="7"/>
        <v>Sariely Del Carmen Mena Chávez</v>
      </c>
      <c r="AG30" s="162" t="s">
        <v>579</v>
      </c>
      <c r="AH30" s="162" t="s">
        <v>579</v>
      </c>
      <c r="AI30" s="162" t="s">
        <v>579</v>
      </c>
      <c r="AJ30" s="162" t="s">
        <v>559</v>
      </c>
      <c r="AK30" s="162" t="s">
        <v>578</v>
      </c>
      <c r="AL30" s="162" t="s">
        <v>559</v>
      </c>
      <c r="AM30" s="162" t="s">
        <v>559</v>
      </c>
      <c r="AN30" s="162" t="s">
        <v>559</v>
      </c>
      <c r="AO30" s="162" t="s">
        <v>559</v>
      </c>
      <c r="AP30" s="162" t="s">
        <v>559</v>
      </c>
      <c r="AQ30" s="162" t="s">
        <v>559</v>
      </c>
      <c r="AR30" s="162" t="s">
        <v>578</v>
      </c>
      <c r="AS30" s="162" t="s">
        <v>559</v>
      </c>
      <c r="AT30" s="162" t="s">
        <v>559</v>
      </c>
      <c r="AU30" s="162" t="s">
        <v>559</v>
      </c>
      <c r="AV30" s="162" t="s">
        <v>559</v>
      </c>
      <c r="AW30" s="162"/>
      <c r="AX30" s="162"/>
      <c r="AY30" s="163"/>
      <c r="AZ30" s="163"/>
      <c r="BA30" s="163"/>
      <c r="BB30" s="163">
        <f t="shared" si="8"/>
        <v>13</v>
      </c>
      <c r="BC30" s="164">
        <f t="shared" si="9"/>
        <v>0.8125</v>
      </c>
      <c r="BD30" s="166">
        <f t="shared" si="10"/>
        <v>3</v>
      </c>
      <c r="BE30" s="164">
        <f t="shared" si="11"/>
        <v>0.1875</v>
      </c>
      <c r="BF30" s="166">
        <f t="shared" si="12"/>
        <v>2</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t="s">
        <v>559</v>
      </c>
      <c r="E31" s="162" t="s">
        <v>559</v>
      </c>
      <c r="F31" s="162" t="s">
        <v>559</v>
      </c>
      <c r="G31" s="162"/>
      <c r="H31" s="162" t="s">
        <v>559</v>
      </c>
      <c r="I31" s="162" t="s">
        <v>559</v>
      </c>
      <c r="J31" s="162" t="s">
        <v>559</v>
      </c>
      <c r="K31" s="162" t="s">
        <v>559</v>
      </c>
      <c r="L31" s="162" t="s">
        <v>559</v>
      </c>
      <c r="M31" s="162" t="s">
        <v>559</v>
      </c>
      <c r="N31" s="162" t="s">
        <v>559</v>
      </c>
      <c r="O31" s="162"/>
      <c r="P31" s="163"/>
      <c r="Q31" s="163"/>
      <c r="R31" s="162"/>
      <c r="S31" s="163"/>
      <c r="T31" s="163"/>
      <c r="U31" s="163"/>
      <c r="V31" s="163"/>
      <c r="W31" s="163"/>
      <c r="X31" s="163"/>
      <c r="Y31" s="162">
        <f t="shared" si="1"/>
        <v>10</v>
      </c>
      <c r="Z31" s="164">
        <f t="shared" si="2"/>
        <v>1</v>
      </c>
      <c r="AA31" s="165">
        <f t="shared" si="3"/>
        <v>0</v>
      </c>
      <c r="AB31" s="164">
        <f t="shared" si="4"/>
        <v>0</v>
      </c>
      <c r="AC31" s="166">
        <f t="shared" si="5"/>
        <v>0</v>
      </c>
      <c r="AD31" s="164">
        <f t="shared" si="6"/>
        <v>0</v>
      </c>
      <c r="AE31" s="160">
        <v>25.0</v>
      </c>
      <c r="AF31" s="161" t="str">
        <f t="shared" si="7"/>
        <v>David Carmelo Navas Fernández</v>
      </c>
      <c r="AG31" s="162" t="s">
        <v>579</v>
      </c>
      <c r="AH31" s="162" t="s">
        <v>559</v>
      </c>
      <c r="AI31" s="162" t="s">
        <v>559</v>
      </c>
      <c r="AJ31" s="162" t="s">
        <v>559</v>
      </c>
      <c r="AK31" s="162" t="s">
        <v>559</v>
      </c>
      <c r="AL31" s="162" t="s">
        <v>559</v>
      </c>
      <c r="AM31" s="162" t="s">
        <v>559</v>
      </c>
      <c r="AN31" s="162" t="s">
        <v>579</v>
      </c>
      <c r="AO31" s="162" t="s">
        <v>559</v>
      </c>
      <c r="AP31" s="162" t="s">
        <v>559</v>
      </c>
      <c r="AQ31" s="162" t="s">
        <v>559</v>
      </c>
      <c r="AR31" s="162" t="s">
        <v>559</v>
      </c>
      <c r="AS31" s="162" t="s">
        <v>559</v>
      </c>
      <c r="AT31" s="162" t="s">
        <v>559</v>
      </c>
      <c r="AU31" s="162" t="s">
        <v>559</v>
      </c>
      <c r="AV31" s="162" t="s">
        <v>559</v>
      </c>
      <c r="AW31" s="162"/>
      <c r="AX31" s="162"/>
      <c r="AY31" s="163"/>
      <c r="AZ31" s="163"/>
      <c r="BA31" s="163"/>
      <c r="BB31" s="163">
        <f t="shared" si="8"/>
        <v>14</v>
      </c>
      <c r="BC31" s="164">
        <f t="shared" si="9"/>
        <v>0.875</v>
      </c>
      <c r="BD31" s="166">
        <f t="shared" si="10"/>
        <v>2</v>
      </c>
      <c r="BE31" s="164">
        <f t="shared" si="11"/>
        <v>0.125</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t="s">
        <v>559</v>
      </c>
      <c r="E32" s="162" t="s">
        <v>559</v>
      </c>
      <c r="F32" s="162" t="s">
        <v>559</v>
      </c>
      <c r="G32" s="162"/>
      <c r="H32" s="162" t="s">
        <v>559</v>
      </c>
      <c r="I32" s="162" t="s">
        <v>559</v>
      </c>
      <c r="J32" s="162" t="s">
        <v>559</v>
      </c>
      <c r="K32" s="162" t="s">
        <v>559</v>
      </c>
      <c r="L32" s="162" t="s">
        <v>559</v>
      </c>
      <c r="M32" s="162" t="s">
        <v>559</v>
      </c>
      <c r="N32" s="162" t="s">
        <v>559</v>
      </c>
      <c r="O32" s="162"/>
      <c r="P32" s="163"/>
      <c r="Q32" s="163"/>
      <c r="R32" s="162"/>
      <c r="S32" s="163"/>
      <c r="T32" s="163"/>
      <c r="U32" s="163"/>
      <c r="V32" s="163"/>
      <c r="W32" s="163"/>
      <c r="X32" s="163"/>
      <c r="Y32" s="162">
        <f t="shared" si="1"/>
        <v>10</v>
      </c>
      <c r="Z32" s="164">
        <f t="shared" si="2"/>
        <v>1</v>
      </c>
      <c r="AA32" s="165">
        <f t="shared" si="3"/>
        <v>0</v>
      </c>
      <c r="AB32" s="164">
        <f t="shared" si="4"/>
        <v>0</v>
      </c>
      <c r="AC32" s="166">
        <f t="shared" si="5"/>
        <v>0</v>
      </c>
      <c r="AD32" s="164">
        <f t="shared" si="6"/>
        <v>0</v>
      </c>
      <c r="AE32" s="160">
        <v>26.0</v>
      </c>
      <c r="AF32" s="161" t="str">
        <f t="shared" si="7"/>
        <v>Andriw Jelier Ortiz Rodríguez</v>
      </c>
      <c r="AG32" s="162" t="s">
        <v>559</v>
      </c>
      <c r="AH32" s="162" t="s">
        <v>559</v>
      </c>
      <c r="AI32" s="162" t="s">
        <v>559</v>
      </c>
      <c r="AJ32" s="162" t="s">
        <v>559</v>
      </c>
      <c r="AK32" s="162" t="s">
        <v>559</v>
      </c>
      <c r="AL32" s="162" t="s">
        <v>559</v>
      </c>
      <c r="AM32" s="162" t="s">
        <v>559</v>
      </c>
      <c r="AN32" s="162" t="s">
        <v>559</v>
      </c>
      <c r="AO32" s="162" t="s">
        <v>559</v>
      </c>
      <c r="AP32" s="162" t="s">
        <v>559</v>
      </c>
      <c r="AQ32" s="162" t="s">
        <v>559</v>
      </c>
      <c r="AR32" s="162" t="s">
        <v>559</v>
      </c>
      <c r="AS32" s="162" t="s">
        <v>559</v>
      </c>
      <c r="AT32" s="162" t="s">
        <v>559</v>
      </c>
      <c r="AU32" s="162" t="s">
        <v>559</v>
      </c>
      <c r="AV32" s="162" t="s">
        <v>559</v>
      </c>
      <c r="AW32" s="162"/>
      <c r="AX32" s="162"/>
      <c r="AY32" s="163"/>
      <c r="AZ32" s="163"/>
      <c r="BA32" s="163"/>
      <c r="BB32" s="163">
        <f t="shared" si="8"/>
        <v>16</v>
      </c>
      <c r="BC32" s="164">
        <f t="shared" si="9"/>
        <v>1</v>
      </c>
      <c r="BD32" s="166">
        <f t="shared" si="10"/>
        <v>0</v>
      </c>
      <c r="BE32" s="164">
        <f t="shared" si="11"/>
        <v>0</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t="s">
        <v>578</v>
      </c>
      <c r="E33" s="162" t="s">
        <v>578</v>
      </c>
      <c r="F33" s="162" t="s">
        <v>579</v>
      </c>
      <c r="G33" s="162"/>
      <c r="H33" s="162" t="s">
        <v>559</v>
      </c>
      <c r="I33" s="162" t="s">
        <v>559</v>
      </c>
      <c r="J33" s="162" t="s">
        <v>559</v>
      </c>
      <c r="K33" s="162" t="s">
        <v>559</v>
      </c>
      <c r="L33" s="162" t="s">
        <v>559</v>
      </c>
      <c r="M33" s="162" t="s">
        <v>559</v>
      </c>
      <c r="N33" s="162" t="s">
        <v>559</v>
      </c>
      <c r="O33" s="162"/>
      <c r="P33" s="163"/>
      <c r="Q33" s="163"/>
      <c r="R33" s="162"/>
      <c r="S33" s="163"/>
      <c r="T33" s="163"/>
      <c r="U33" s="163"/>
      <c r="V33" s="163"/>
      <c r="W33" s="163"/>
      <c r="X33" s="163"/>
      <c r="Y33" s="162">
        <f t="shared" si="1"/>
        <v>9</v>
      </c>
      <c r="Z33" s="164">
        <f t="shared" si="2"/>
        <v>0.9</v>
      </c>
      <c r="AA33" s="165">
        <f t="shared" si="3"/>
        <v>1</v>
      </c>
      <c r="AB33" s="164">
        <f t="shared" si="4"/>
        <v>0.1</v>
      </c>
      <c r="AC33" s="166">
        <f t="shared" si="5"/>
        <v>2</v>
      </c>
      <c r="AD33" s="164">
        <f t="shared" si="6"/>
        <v>0.2</v>
      </c>
      <c r="AE33" s="160">
        <v>27.0</v>
      </c>
      <c r="AF33" s="161" t="str">
        <f t="shared" si="7"/>
        <v>Dashley Nicole Peña García</v>
      </c>
      <c r="AG33" s="162" t="s">
        <v>559</v>
      </c>
      <c r="AH33" s="162" t="s">
        <v>559</v>
      </c>
      <c r="AI33" s="162" t="s">
        <v>559</v>
      </c>
      <c r="AJ33" s="162" t="s">
        <v>559</v>
      </c>
      <c r="AK33" s="162" t="s">
        <v>559</v>
      </c>
      <c r="AL33" s="162" t="s">
        <v>559</v>
      </c>
      <c r="AM33" s="162" t="s">
        <v>559</v>
      </c>
      <c r="AN33" s="162" t="s">
        <v>578</v>
      </c>
      <c r="AO33" s="162" t="s">
        <v>559</v>
      </c>
      <c r="AP33" s="162" t="s">
        <v>559</v>
      </c>
      <c r="AQ33" s="162" t="s">
        <v>559</v>
      </c>
      <c r="AR33" s="162" t="s">
        <v>559</v>
      </c>
      <c r="AS33" s="162" t="s">
        <v>559</v>
      </c>
      <c r="AT33" s="162" t="s">
        <v>559</v>
      </c>
      <c r="AU33" s="162" t="s">
        <v>559</v>
      </c>
      <c r="AV33" s="162" t="s">
        <v>559</v>
      </c>
      <c r="AW33" s="162"/>
      <c r="AX33" s="162"/>
      <c r="AY33" s="163"/>
      <c r="AZ33" s="163"/>
      <c r="BA33" s="163"/>
      <c r="BB33" s="163">
        <f t="shared" si="8"/>
        <v>16</v>
      </c>
      <c r="BC33" s="164">
        <f t="shared" si="9"/>
        <v>1</v>
      </c>
      <c r="BD33" s="166">
        <f t="shared" si="10"/>
        <v>0</v>
      </c>
      <c r="BE33" s="164">
        <f t="shared" si="11"/>
        <v>0</v>
      </c>
      <c r="BF33" s="166">
        <f t="shared" si="12"/>
        <v>1</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t="s">
        <v>559</v>
      </c>
      <c r="E34" s="162" t="s">
        <v>559</v>
      </c>
      <c r="F34" s="162" t="s">
        <v>559</v>
      </c>
      <c r="G34" s="162"/>
      <c r="H34" s="162" t="s">
        <v>559</v>
      </c>
      <c r="I34" s="162" t="s">
        <v>559</v>
      </c>
      <c r="J34" s="162" t="s">
        <v>559</v>
      </c>
      <c r="K34" s="162" t="s">
        <v>559</v>
      </c>
      <c r="L34" s="162" t="s">
        <v>559</v>
      </c>
      <c r="M34" s="162" t="s">
        <v>559</v>
      </c>
      <c r="N34" s="162" t="s">
        <v>559</v>
      </c>
      <c r="O34" s="162"/>
      <c r="P34" s="163"/>
      <c r="Q34" s="163"/>
      <c r="R34" s="162"/>
      <c r="S34" s="163"/>
      <c r="T34" s="163"/>
      <c r="U34" s="163"/>
      <c r="V34" s="163"/>
      <c r="W34" s="163"/>
      <c r="X34" s="163"/>
      <c r="Y34" s="162">
        <f t="shared" si="1"/>
        <v>10</v>
      </c>
      <c r="Z34" s="164">
        <f t="shared" si="2"/>
        <v>1</v>
      </c>
      <c r="AA34" s="165">
        <f t="shared" si="3"/>
        <v>0</v>
      </c>
      <c r="AB34" s="164">
        <f t="shared" si="4"/>
        <v>0</v>
      </c>
      <c r="AC34" s="166">
        <f t="shared" si="5"/>
        <v>0</v>
      </c>
      <c r="AD34" s="164">
        <f t="shared" si="6"/>
        <v>0</v>
      </c>
      <c r="AE34" s="160">
        <v>28.0</v>
      </c>
      <c r="AF34" s="161" t="str">
        <f t="shared" si="7"/>
        <v>Yesly  Peña Muñoz</v>
      </c>
      <c r="AG34" s="162" t="s">
        <v>559</v>
      </c>
      <c r="AH34" s="162" t="s">
        <v>559</v>
      </c>
      <c r="AI34" s="162" t="s">
        <v>559</v>
      </c>
      <c r="AJ34" s="162" t="s">
        <v>559</v>
      </c>
      <c r="AK34" s="162" t="s">
        <v>559</v>
      </c>
      <c r="AL34" s="162" t="s">
        <v>559</v>
      </c>
      <c r="AM34" s="162" t="s">
        <v>559</v>
      </c>
      <c r="AN34" s="162" t="s">
        <v>559</v>
      </c>
      <c r="AO34" s="162" t="s">
        <v>559</v>
      </c>
      <c r="AP34" s="162" t="s">
        <v>559</v>
      </c>
      <c r="AQ34" s="162" t="s">
        <v>559</v>
      </c>
      <c r="AR34" s="162" t="s">
        <v>559</v>
      </c>
      <c r="AS34" s="162" t="s">
        <v>559</v>
      </c>
      <c r="AT34" s="162" t="s">
        <v>559</v>
      </c>
      <c r="AU34" s="162" t="s">
        <v>559</v>
      </c>
      <c r="AV34" s="162" t="s">
        <v>559</v>
      </c>
      <c r="AW34" s="162"/>
      <c r="AX34" s="162"/>
      <c r="AY34" s="163"/>
      <c r="AZ34" s="163"/>
      <c r="BA34" s="163"/>
      <c r="BB34" s="163">
        <f t="shared" si="8"/>
        <v>16</v>
      </c>
      <c r="BC34" s="164">
        <f t="shared" si="9"/>
        <v>1</v>
      </c>
      <c r="BD34" s="166">
        <f t="shared" si="10"/>
        <v>0</v>
      </c>
      <c r="BE34" s="164">
        <f t="shared" si="11"/>
        <v>0</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t="s">
        <v>559</v>
      </c>
      <c r="E35" s="162" t="s">
        <v>559</v>
      </c>
      <c r="F35" s="162" t="s">
        <v>559</v>
      </c>
      <c r="G35" s="162"/>
      <c r="H35" s="162" t="s">
        <v>559</v>
      </c>
      <c r="I35" s="162" t="s">
        <v>559</v>
      </c>
      <c r="J35" s="162" t="s">
        <v>559</v>
      </c>
      <c r="K35" s="162" t="s">
        <v>559</v>
      </c>
      <c r="L35" s="162" t="s">
        <v>559</v>
      </c>
      <c r="M35" s="162" t="s">
        <v>559</v>
      </c>
      <c r="N35" s="162" t="s">
        <v>559</v>
      </c>
      <c r="O35" s="162"/>
      <c r="P35" s="163"/>
      <c r="Q35" s="163"/>
      <c r="R35" s="162"/>
      <c r="S35" s="163"/>
      <c r="T35" s="163"/>
      <c r="U35" s="163"/>
      <c r="V35" s="163"/>
      <c r="W35" s="163"/>
      <c r="X35" s="163"/>
      <c r="Y35" s="162">
        <f t="shared" si="1"/>
        <v>10</v>
      </c>
      <c r="Z35" s="164">
        <f t="shared" si="2"/>
        <v>1</v>
      </c>
      <c r="AA35" s="165">
        <f t="shared" si="3"/>
        <v>0</v>
      </c>
      <c r="AB35" s="164">
        <f t="shared" si="4"/>
        <v>0</v>
      </c>
      <c r="AC35" s="166">
        <f t="shared" si="5"/>
        <v>0</v>
      </c>
      <c r="AD35" s="164">
        <f t="shared" si="6"/>
        <v>0</v>
      </c>
      <c r="AE35" s="160">
        <v>29.0</v>
      </c>
      <c r="AF35" s="161" t="str">
        <f t="shared" si="7"/>
        <v>Wilbert  Peña Paulino</v>
      </c>
      <c r="AG35" s="162" t="s">
        <v>559</v>
      </c>
      <c r="AH35" s="162" t="s">
        <v>559</v>
      </c>
      <c r="AI35" s="162" t="s">
        <v>559</v>
      </c>
      <c r="AJ35" s="162" t="s">
        <v>559</v>
      </c>
      <c r="AK35" s="162" t="s">
        <v>559</v>
      </c>
      <c r="AL35" s="162" t="s">
        <v>559</v>
      </c>
      <c r="AM35" s="162" t="s">
        <v>559</v>
      </c>
      <c r="AN35" s="162" t="s">
        <v>559</v>
      </c>
      <c r="AO35" s="162" t="s">
        <v>559</v>
      </c>
      <c r="AP35" s="162" t="s">
        <v>559</v>
      </c>
      <c r="AQ35" s="162" t="s">
        <v>559</v>
      </c>
      <c r="AR35" s="162" t="s">
        <v>559</v>
      </c>
      <c r="AS35" s="162" t="s">
        <v>559</v>
      </c>
      <c r="AT35" s="162" t="s">
        <v>559</v>
      </c>
      <c r="AU35" s="162" t="s">
        <v>559</v>
      </c>
      <c r="AV35" s="162" t="s">
        <v>559</v>
      </c>
      <c r="AW35" s="162"/>
      <c r="AX35" s="162"/>
      <c r="AY35" s="163"/>
      <c r="AZ35" s="163"/>
      <c r="BA35" s="163"/>
      <c r="BB35" s="163">
        <f t="shared" si="8"/>
        <v>16</v>
      </c>
      <c r="BC35" s="164">
        <f t="shared" si="9"/>
        <v>1</v>
      </c>
      <c r="BD35" s="166">
        <f t="shared" si="10"/>
        <v>0</v>
      </c>
      <c r="BE35" s="164">
        <f t="shared" si="11"/>
        <v>0</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t="s">
        <v>559</v>
      </c>
      <c r="E36" s="162" t="s">
        <v>559</v>
      </c>
      <c r="F36" s="162" t="s">
        <v>559</v>
      </c>
      <c r="G36" s="162"/>
      <c r="H36" s="162" t="s">
        <v>579</v>
      </c>
      <c r="I36" s="162" t="s">
        <v>559</v>
      </c>
      <c r="J36" s="162" t="s">
        <v>559</v>
      </c>
      <c r="K36" s="162" t="s">
        <v>559</v>
      </c>
      <c r="L36" s="162" t="s">
        <v>578</v>
      </c>
      <c r="M36" s="162"/>
      <c r="N36" s="162" t="s">
        <v>559</v>
      </c>
      <c r="O36" s="162"/>
      <c r="P36" s="163"/>
      <c r="Q36" s="163"/>
      <c r="R36" s="162"/>
      <c r="S36" s="163"/>
      <c r="T36" s="163"/>
      <c r="U36" s="163"/>
      <c r="V36" s="163"/>
      <c r="W36" s="163"/>
      <c r="X36" s="163"/>
      <c r="Y36" s="162">
        <f t="shared" si="1"/>
        <v>8</v>
      </c>
      <c r="Z36" s="164">
        <f t="shared" si="2"/>
        <v>0.8</v>
      </c>
      <c r="AA36" s="165">
        <f t="shared" si="3"/>
        <v>1</v>
      </c>
      <c r="AB36" s="164">
        <f t="shared" si="4"/>
        <v>0.1</v>
      </c>
      <c r="AC36" s="166">
        <f t="shared" si="5"/>
        <v>1</v>
      </c>
      <c r="AD36" s="164">
        <f t="shared" si="6"/>
        <v>0.1</v>
      </c>
      <c r="AE36" s="160">
        <v>30.0</v>
      </c>
      <c r="AF36" s="161" t="str">
        <f t="shared" si="7"/>
        <v>Yonayry  Peña Santos</v>
      </c>
      <c r="AG36" s="162" t="s">
        <v>579</v>
      </c>
      <c r="AH36" s="162" t="s">
        <v>579</v>
      </c>
      <c r="AI36" s="162" t="s">
        <v>559</v>
      </c>
      <c r="AJ36" s="162" t="s">
        <v>559</v>
      </c>
      <c r="AK36" s="162" t="s">
        <v>578</v>
      </c>
      <c r="AL36" s="162" t="s">
        <v>559</v>
      </c>
      <c r="AM36" s="162" t="s">
        <v>559</v>
      </c>
      <c r="AN36" s="162" t="s">
        <v>559</v>
      </c>
      <c r="AO36" s="162" t="s">
        <v>559</v>
      </c>
      <c r="AP36" s="162" t="s">
        <v>559</v>
      </c>
      <c r="AQ36" s="162" t="s">
        <v>559</v>
      </c>
      <c r="AR36" s="162" t="s">
        <v>559</v>
      </c>
      <c r="AS36" s="162" t="s">
        <v>559</v>
      </c>
      <c r="AT36" s="162" t="s">
        <v>559</v>
      </c>
      <c r="AU36" s="162" t="s">
        <v>559</v>
      </c>
      <c r="AV36" s="162" t="s">
        <v>579</v>
      </c>
      <c r="AW36" s="162"/>
      <c r="AX36" s="162"/>
      <c r="AY36" s="163"/>
      <c r="AZ36" s="163"/>
      <c r="BA36" s="163"/>
      <c r="BB36" s="163">
        <f t="shared" si="8"/>
        <v>13</v>
      </c>
      <c r="BC36" s="164">
        <f t="shared" si="9"/>
        <v>0.8125</v>
      </c>
      <c r="BD36" s="166">
        <f t="shared" si="10"/>
        <v>3</v>
      </c>
      <c r="BE36" s="164">
        <f t="shared" si="11"/>
        <v>0.1875</v>
      </c>
      <c r="BF36" s="166">
        <f t="shared" si="12"/>
        <v>1</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t="s">
        <v>559</v>
      </c>
      <c r="E37" s="162" t="s">
        <v>559</v>
      </c>
      <c r="F37" s="162" t="s">
        <v>579</v>
      </c>
      <c r="G37" s="162"/>
      <c r="H37" s="162" t="s">
        <v>559</v>
      </c>
      <c r="I37" s="162" t="s">
        <v>580</v>
      </c>
      <c r="J37" s="162" t="s">
        <v>559</v>
      </c>
      <c r="K37" s="162" t="s">
        <v>578</v>
      </c>
      <c r="L37" s="162" t="s">
        <v>559</v>
      </c>
      <c r="M37" s="162" t="s">
        <v>559</v>
      </c>
      <c r="N37" s="162" t="s">
        <v>559</v>
      </c>
      <c r="O37" s="162"/>
      <c r="P37" s="163"/>
      <c r="Q37" s="163"/>
      <c r="R37" s="162"/>
      <c r="S37" s="163"/>
      <c r="T37" s="163"/>
      <c r="U37" s="163"/>
      <c r="V37" s="163"/>
      <c r="W37" s="163"/>
      <c r="X37" s="163"/>
      <c r="Y37" s="162">
        <f t="shared" si="1"/>
        <v>9</v>
      </c>
      <c r="Z37" s="164">
        <f t="shared" si="2"/>
        <v>0.9</v>
      </c>
      <c r="AA37" s="165">
        <f t="shared" si="3"/>
        <v>1</v>
      </c>
      <c r="AB37" s="164">
        <f t="shared" si="4"/>
        <v>0.1</v>
      </c>
      <c r="AC37" s="166">
        <f t="shared" si="5"/>
        <v>1</v>
      </c>
      <c r="AD37" s="164">
        <f t="shared" si="6"/>
        <v>0.1</v>
      </c>
      <c r="AE37" s="160">
        <v>31.0</v>
      </c>
      <c r="AF37" s="161" t="str">
        <f t="shared" si="7"/>
        <v>Rossier Analiz Pérez Rodríguez</v>
      </c>
      <c r="AG37" s="162" t="s">
        <v>579</v>
      </c>
      <c r="AH37" s="162" t="s">
        <v>579</v>
      </c>
      <c r="AI37" s="162" t="s">
        <v>559</v>
      </c>
      <c r="AJ37" s="162" t="s">
        <v>559</v>
      </c>
      <c r="AK37" s="162" t="s">
        <v>559</v>
      </c>
      <c r="AL37" s="162" t="s">
        <v>559</v>
      </c>
      <c r="AM37" s="162" t="s">
        <v>559</v>
      </c>
      <c r="AN37" s="162" t="s">
        <v>559</v>
      </c>
      <c r="AO37" s="162" t="s">
        <v>559</v>
      </c>
      <c r="AP37" s="162" t="s">
        <v>559</v>
      </c>
      <c r="AQ37" s="162" t="s">
        <v>559</v>
      </c>
      <c r="AR37" s="162" t="s">
        <v>559</v>
      </c>
      <c r="AS37" s="162" t="s">
        <v>559</v>
      </c>
      <c r="AT37" s="162" t="s">
        <v>559</v>
      </c>
      <c r="AU37" s="162" t="s">
        <v>559</v>
      </c>
      <c r="AV37" s="162" t="s">
        <v>559</v>
      </c>
      <c r="AW37" s="162"/>
      <c r="AX37" s="162"/>
      <c r="AY37" s="163"/>
      <c r="AZ37" s="163"/>
      <c r="BA37" s="163"/>
      <c r="BB37" s="163">
        <f t="shared" si="8"/>
        <v>14</v>
      </c>
      <c r="BC37" s="164">
        <f t="shared" si="9"/>
        <v>0.875</v>
      </c>
      <c r="BD37" s="166">
        <f t="shared" si="10"/>
        <v>2</v>
      </c>
      <c r="BE37" s="164">
        <f t="shared" si="11"/>
        <v>0.125</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t="s">
        <v>559</v>
      </c>
      <c r="E38" s="162" t="s">
        <v>559</v>
      </c>
      <c r="F38" s="162" t="s">
        <v>559</v>
      </c>
      <c r="G38" s="162"/>
      <c r="H38" s="162" t="s">
        <v>559</v>
      </c>
      <c r="I38" s="162" t="s">
        <v>559</v>
      </c>
      <c r="J38" s="162" t="s">
        <v>559</v>
      </c>
      <c r="K38" s="162" t="s">
        <v>559</v>
      </c>
      <c r="L38" s="162" t="s">
        <v>559</v>
      </c>
      <c r="M38" s="162" t="s">
        <v>559</v>
      </c>
      <c r="N38" s="162" t="s">
        <v>559</v>
      </c>
      <c r="O38" s="162"/>
      <c r="P38" s="163"/>
      <c r="Q38" s="163"/>
      <c r="R38" s="162"/>
      <c r="S38" s="163"/>
      <c r="T38" s="163"/>
      <c r="U38" s="163"/>
      <c r="V38" s="163"/>
      <c r="W38" s="163"/>
      <c r="X38" s="163"/>
      <c r="Y38" s="162">
        <f t="shared" si="1"/>
        <v>10</v>
      </c>
      <c r="Z38" s="164">
        <f t="shared" si="2"/>
        <v>1</v>
      </c>
      <c r="AA38" s="165">
        <f t="shared" si="3"/>
        <v>0</v>
      </c>
      <c r="AB38" s="164">
        <f t="shared" si="4"/>
        <v>0</v>
      </c>
      <c r="AC38" s="166">
        <f t="shared" si="5"/>
        <v>0</v>
      </c>
      <c r="AD38" s="164">
        <f t="shared" si="6"/>
        <v>0</v>
      </c>
      <c r="AE38" s="160">
        <v>32.0</v>
      </c>
      <c r="AF38" s="161" t="str">
        <f t="shared" si="7"/>
        <v>Joseph Francisco Ramírez Espinosa</v>
      </c>
      <c r="AG38" s="162" t="s">
        <v>559</v>
      </c>
      <c r="AH38" s="162" t="s">
        <v>559</v>
      </c>
      <c r="AI38" s="162" t="s">
        <v>559</v>
      </c>
      <c r="AJ38" s="162" t="s">
        <v>559</v>
      </c>
      <c r="AK38" s="162" t="s">
        <v>559</v>
      </c>
      <c r="AL38" s="162" t="s">
        <v>559</v>
      </c>
      <c r="AM38" s="162" t="s">
        <v>559</v>
      </c>
      <c r="AN38" s="162" t="s">
        <v>559</v>
      </c>
      <c r="AO38" s="162" t="s">
        <v>559</v>
      </c>
      <c r="AP38" s="162" t="s">
        <v>559</v>
      </c>
      <c r="AQ38" s="162" t="s">
        <v>559</v>
      </c>
      <c r="AR38" s="162" t="s">
        <v>559</v>
      </c>
      <c r="AS38" s="162" t="s">
        <v>559</v>
      </c>
      <c r="AT38" s="162" t="s">
        <v>559</v>
      </c>
      <c r="AU38" s="162" t="s">
        <v>559</v>
      </c>
      <c r="AV38" s="162" t="s">
        <v>559</v>
      </c>
      <c r="AW38" s="162"/>
      <c r="AX38" s="162"/>
      <c r="AY38" s="163"/>
      <c r="AZ38" s="163"/>
      <c r="BA38" s="163"/>
      <c r="BB38" s="163">
        <f t="shared" si="8"/>
        <v>16</v>
      </c>
      <c r="BC38" s="164">
        <f t="shared" si="9"/>
        <v>1</v>
      </c>
      <c r="BD38" s="166">
        <f t="shared" si="10"/>
        <v>0</v>
      </c>
      <c r="BE38" s="164">
        <f t="shared" si="11"/>
        <v>0</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t="s">
        <v>579</v>
      </c>
      <c r="E39" s="162" t="s">
        <v>559</v>
      </c>
      <c r="F39" s="162" t="s">
        <v>559</v>
      </c>
      <c r="G39" s="162"/>
      <c r="H39" s="162" t="s">
        <v>559</v>
      </c>
      <c r="I39" s="162" t="s">
        <v>559</v>
      </c>
      <c r="J39" s="162" t="s">
        <v>559</v>
      </c>
      <c r="K39" s="162" t="s">
        <v>559</v>
      </c>
      <c r="L39" s="162" t="s">
        <v>559</v>
      </c>
      <c r="M39" s="162" t="s">
        <v>559</v>
      </c>
      <c r="N39" s="162" t="s">
        <v>559</v>
      </c>
      <c r="O39" s="162"/>
      <c r="P39" s="163"/>
      <c r="Q39" s="163"/>
      <c r="R39" s="162"/>
      <c r="S39" s="163"/>
      <c r="T39" s="163"/>
      <c r="U39" s="163"/>
      <c r="V39" s="163"/>
      <c r="W39" s="163"/>
      <c r="X39" s="163"/>
      <c r="Y39" s="162">
        <f t="shared" si="1"/>
        <v>9</v>
      </c>
      <c r="Z39" s="164">
        <f t="shared" si="2"/>
        <v>0.9</v>
      </c>
      <c r="AA39" s="165">
        <f t="shared" si="3"/>
        <v>1</v>
      </c>
      <c r="AB39" s="164">
        <f t="shared" si="4"/>
        <v>0.1</v>
      </c>
      <c r="AC39" s="166">
        <f t="shared" si="5"/>
        <v>0</v>
      </c>
      <c r="AD39" s="164">
        <f t="shared" si="6"/>
        <v>0</v>
      </c>
      <c r="AE39" s="160">
        <v>33.0</v>
      </c>
      <c r="AF39" s="161" t="str">
        <f t="shared" si="7"/>
        <v>Yariel Alfonso Ramos</v>
      </c>
      <c r="AG39" s="162" t="s">
        <v>559</v>
      </c>
      <c r="AH39" s="162" t="s">
        <v>559</v>
      </c>
      <c r="AI39" s="162" t="s">
        <v>579</v>
      </c>
      <c r="AJ39" s="162" t="s">
        <v>559</v>
      </c>
      <c r="AK39" s="162" t="s">
        <v>559</v>
      </c>
      <c r="AL39" s="162" t="s">
        <v>559</v>
      </c>
      <c r="AM39" s="162" t="s">
        <v>559</v>
      </c>
      <c r="AN39" s="162" t="s">
        <v>559</v>
      </c>
      <c r="AO39" s="162" t="s">
        <v>559</v>
      </c>
      <c r="AP39" s="162" t="s">
        <v>559</v>
      </c>
      <c r="AQ39" s="162" t="s">
        <v>559</v>
      </c>
      <c r="AR39" s="162" t="s">
        <v>559</v>
      </c>
      <c r="AS39" s="162" t="s">
        <v>559</v>
      </c>
      <c r="AT39" s="162" t="s">
        <v>559</v>
      </c>
      <c r="AU39" s="162" t="s">
        <v>559</v>
      </c>
      <c r="AV39" s="162" t="s">
        <v>559</v>
      </c>
      <c r="AW39" s="162"/>
      <c r="AX39" s="162"/>
      <c r="AY39" s="163"/>
      <c r="AZ39" s="163"/>
      <c r="BA39" s="163"/>
      <c r="BB39" s="163">
        <f t="shared" si="8"/>
        <v>15</v>
      </c>
      <c r="BC39" s="164">
        <f t="shared" si="9"/>
        <v>0.9375</v>
      </c>
      <c r="BD39" s="166">
        <f t="shared" si="10"/>
        <v>1</v>
      </c>
      <c r="BE39" s="164">
        <f t="shared" si="11"/>
        <v>0.0625</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t="s">
        <v>559</v>
      </c>
      <c r="E40" s="162" t="s">
        <v>559</v>
      </c>
      <c r="F40" s="162" t="s">
        <v>559</v>
      </c>
      <c r="G40" s="162"/>
      <c r="H40" s="162" t="s">
        <v>559</v>
      </c>
      <c r="I40" s="162" t="s">
        <v>559</v>
      </c>
      <c r="J40" s="162" t="s">
        <v>559</v>
      </c>
      <c r="K40" s="162" t="s">
        <v>559</v>
      </c>
      <c r="L40" s="162" t="s">
        <v>559</v>
      </c>
      <c r="M40" s="162" t="s">
        <v>559</v>
      </c>
      <c r="N40" s="162" t="s">
        <v>559</v>
      </c>
      <c r="O40" s="162"/>
      <c r="P40" s="163"/>
      <c r="Q40" s="163"/>
      <c r="R40" s="162"/>
      <c r="S40" s="163"/>
      <c r="T40" s="163"/>
      <c r="U40" s="163"/>
      <c r="V40" s="163"/>
      <c r="W40" s="163"/>
      <c r="X40" s="163"/>
      <c r="Y40" s="162">
        <f t="shared" si="1"/>
        <v>10</v>
      </c>
      <c r="Z40" s="164">
        <f t="shared" si="2"/>
        <v>1</v>
      </c>
      <c r="AA40" s="165">
        <f t="shared" si="3"/>
        <v>0</v>
      </c>
      <c r="AB40" s="164">
        <f t="shared" si="4"/>
        <v>0</v>
      </c>
      <c r="AC40" s="166">
        <f t="shared" si="5"/>
        <v>0</v>
      </c>
      <c r="AD40" s="164">
        <f t="shared" si="6"/>
        <v>0</v>
      </c>
      <c r="AE40" s="160">
        <v>34.0</v>
      </c>
      <c r="AF40" s="161" t="str">
        <f t="shared" si="7"/>
        <v>Carlos David Rodríguez Almánzar</v>
      </c>
      <c r="AG40" s="162" t="s">
        <v>559</v>
      </c>
      <c r="AH40" s="162" t="s">
        <v>559</v>
      </c>
      <c r="AI40" s="162" t="s">
        <v>559</v>
      </c>
      <c r="AJ40" s="162" t="s">
        <v>559</v>
      </c>
      <c r="AK40" s="162" t="s">
        <v>559</v>
      </c>
      <c r="AL40" s="162" t="s">
        <v>559</v>
      </c>
      <c r="AM40" s="162" t="s">
        <v>559</v>
      </c>
      <c r="AN40" s="162" t="s">
        <v>559</v>
      </c>
      <c r="AO40" s="162" t="s">
        <v>559</v>
      </c>
      <c r="AP40" s="162" t="s">
        <v>559</v>
      </c>
      <c r="AQ40" s="162" t="s">
        <v>580</v>
      </c>
      <c r="AR40" s="162" t="s">
        <v>580</v>
      </c>
      <c r="AS40" s="162" t="s">
        <v>559</v>
      </c>
      <c r="AT40" s="162" t="s">
        <v>559</v>
      </c>
      <c r="AU40" s="162" t="s">
        <v>559</v>
      </c>
      <c r="AV40" s="162" t="s">
        <v>559</v>
      </c>
      <c r="AW40" s="162"/>
      <c r="AX40" s="162"/>
      <c r="AY40" s="163"/>
      <c r="AZ40" s="163"/>
      <c r="BA40" s="163"/>
      <c r="BB40" s="163">
        <f t="shared" si="8"/>
        <v>16</v>
      </c>
      <c r="BC40" s="164">
        <f t="shared" si="9"/>
        <v>1</v>
      </c>
      <c r="BD40" s="166">
        <f t="shared" si="10"/>
        <v>0</v>
      </c>
      <c r="BE40" s="164">
        <f t="shared" si="11"/>
        <v>0</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t="s">
        <v>559</v>
      </c>
      <c r="E41" s="162" t="s">
        <v>559</v>
      </c>
      <c r="F41" s="162" t="s">
        <v>559</v>
      </c>
      <c r="G41" s="162"/>
      <c r="H41" s="162" t="s">
        <v>559</v>
      </c>
      <c r="I41" s="162" t="s">
        <v>559</v>
      </c>
      <c r="J41" s="162" t="s">
        <v>559</v>
      </c>
      <c r="K41" s="162" t="s">
        <v>559</v>
      </c>
      <c r="L41" s="162" t="s">
        <v>559</v>
      </c>
      <c r="M41" s="162" t="s">
        <v>559</v>
      </c>
      <c r="N41" s="162" t="s">
        <v>559</v>
      </c>
      <c r="O41" s="162"/>
      <c r="P41" s="163"/>
      <c r="Q41" s="163"/>
      <c r="R41" s="162"/>
      <c r="S41" s="163"/>
      <c r="T41" s="163"/>
      <c r="U41" s="163"/>
      <c r="V41" s="163"/>
      <c r="W41" s="163"/>
      <c r="X41" s="163"/>
      <c r="Y41" s="162">
        <f t="shared" si="1"/>
        <v>10</v>
      </c>
      <c r="Z41" s="164">
        <f t="shared" si="2"/>
        <v>1</v>
      </c>
      <c r="AA41" s="165">
        <f t="shared" si="3"/>
        <v>0</v>
      </c>
      <c r="AB41" s="164">
        <f t="shared" si="4"/>
        <v>0</v>
      </c>
      <c r="AC41" s="166">
        <f t="shared" si="5"/>
        <v>0</v>
      </c>
      <c r="AD41" s="164">
        <f t="shared" si="6"/>
        <v>0</v>
      </c>
      <c r="AE41" s="160">
        <v>35.0</v>
      </c>
      <c r="AF41" s="161" t="str">
        <f t="shared" si="7"/>
        <v>Darianni  Santos Medina</v>
      </c>
      <c r="AG41" s="162" t="s">
        <v>559</v>
      </c>
      <c r="AH41" s="162" t="s">
        <v>559</v>
      </c>
      <c r="AI41" s="162" t="s">
        <v>559</v>
      </c>
      <c r="AJ41" s="162" t="s">
        <v>559</v>
      </c>
      <c r="AK41" s="162" t="s">
        <v>559</v>
      </c>
      <c r="AL41" s="162" t="s">
        <v>559</v>
      </c>
      <c r="AM41" s="162" t="s">
        <v>559</v>
      </c>
      <c r="AN41" s="162" t="s">
        <v>559</v>
      </c>
      <c r="AO41" s="162" t="s">
        <v>559</v>
      </c>
      <c r="AP41" s="162" t="s">
        <v>559</v>
      </c>
      <c r="AQ41" s="162" t="s">
        <v>559</v>
      </c>
      <c r="AR41" s="162" t="s">
        <v>559</v>
      </c>
      <c r="AS41" s="162" t="s">
        <v>559</v>
      </c>
      <c r="AT41" s="162" t="s">
        <v>578</v>
      </c>
      <c r="AU41" s="162" t="s">
        <v>559</v>
      </c>
      <c r="AV41" s="162" t="s">
        <v>559</v>
      </c>
      <c r="AW41" s="162"/>
      <c r="AX41" s="162"/>
      <c r="AY41" s="163"/>
      <c r="AZ41" s="163"/>
      <c r="BA41" s="163"/>
      <c r="BB41" s="163">
        <f t="shared" si="8"/>
        <v>16</v>
      </c>
      <c r="BC41" s="164">
        <f t="shared" si="9"/>
        <v>1</v>
      </c>
      <c r="BD41" s="166">
        <f t="shared" si="10"/>
        <v>0</v>
      </c>
      <c r="BE41" s="164">
        <f t="shared" si="11"/>
        <v>0</v>
      </c>
      <c r="BF41" s="166">
        <f t="shared" si="12"/>
        <v>1</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t="s">
        <v>559</v>
      </c>
      <c r="E42" s="162" t="s">
        <v>559</v>
      </c>
      <c r="F42" s="162" t="s">
        <v>559</v>
      </c>
      <c r="G42" s="162"/>
      <c r="H42" s="162" t="s">
        <v>559</v>
      </c>
      <c r="I42" s="162" t="s">
        <v>559</v>
      </c>
      <c r="J42" s="162"/>
      <c r="K42" s="162" t="s">
        <v>559</v>
      </c>
      <c r="L42" s="162" t="s">
        <v>579</v>
      </c>
      <c r="M42" s="162" t="s">
        <v>559</v>
      </c>
      <c r="N42" s="162" t="s">
        <v>578</v>
      </c>
      <c r="O42" s="162"/>
      <c r="P42" s="163"/>
      <c r="Q42" s="163"/>
      <c r="R42" s="162"/>
      <c r="S42" s="163"/>
      <c r="T42" s="163"/>
      <c r="U42" s="163"/>
      <c r="V42" s="163"/>
      <c r="W42" s="163"/>
      <c r="X42" s="163"/>
      <c r="Y42" s="162">
        <f t="shared" si="1"/>
        <v>8</v>
      </c>
      <c r="Z42" s="164">
        <f t="shared" si="2"/>
        <v>0.8</v>
      </c>
      <c r="AA42" s="165">
        <f t="shared" si="3"/>
        <v>1</v>
      </c>
      <c r="AB42" s="164">
        <f t="shared" si="4"/>
        <v>0.1</v>
      </c>
      <c r="AC42" s="166">
        <f t="shared" si="5"/>
        <v>1</v>
      </c>
      <c r="AD42" s="164">
        <f t="shared" si="6"/>
        <v>0.1</v>
      </c>
      <c r="AE42" s="160">
        <v>36.0</v>
      </c>
      <c r="AF42" s="161" t="str">
        <f t="shared" si="7"/>
        <v>Rosyeli Carolina Tavarez  Reyes</v>
      </c>
      <c r="AG42" s="162" t="s">
        <v>579</v>
      </c>
      <c r="AH42" s="162" t="s">
        <v>579</v>
      </c>
      <c r="AI42" s="162" t="s">
        <v>559</v>
      </c>
      <c r="AJ42" s="162" t="s">
        <v>559</v>
      </c>
      <c r="AK42" s="162" t="s">
        <v>578</v>
      </c>
      <c r="AL42" s="162" t="s">
        <v>559</v>
      </c>
      <c r="AM42" s="162" t="s">
        <v>559</v>
      </c>
      <c r="AN42" s="162" t="s">
        <v>579</v>
      </c>
      <c r="AO42" s="162" t="s">
        <v>559</v>
      </c>
      <c r="AP42" s="162" t="s">
        <v>559</v>
      </c>
      <c r="AQ42" s="162" t="s">
        <v>559</v>
      </c>
      <c r="AR42" s="162" t="s">
        <v>559</v>
      </c>
      <c r="AS42" s="162" t="s">
        <v>559</v>
      </c>
      <c r="AT42" s="162" t="s">
        <v>578</v>
      </c>
      <c r="AU42" s="162" t="s">
        <v>579</v>
      </c>
      <c r="AV42" s="162" t="s">
        <v>579</v>
      </c>
      <c r="AW42" s="162"/>
      <c r="AX42" s="162"/>
      <c r="AY42" s="163"/>
      <c r="AZ42" s="163"/>
      <c r="BA42" s="163"/>
      <c r="BB42" s="163">
        <f t="shared" si="8"/>
        <v>11</v>
      </c>
      <c r="BC42" s="164">
        <f t="shared" si="9"/>
        <v>0.6875</v>
      </c>
      <c r="BD42" s="166">
        <f t="shared" si="10"/>
        <v>5</v>
      </c>
      <c r="BE42" s="164">
        <f t="shared" si="11"/>
        <v>0.3125</v>
      </c>
      <c r="BF42" s="166">
        <f t="shared" si="12"/>
        <v>2</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t="s">
        <v>559</v>
      </c>
      <c r="E43" s="162" t="s">
        <v>559</v>
      </c>
      <c r="F43" s="162" t="s">
        <v>559</v>
      </c>
      <c r="G43" s="162"/>
      <c r="H43" s="162" t="s">
        <v>559</v>
      </c>
      <c r="I43" s="162" t="s">
        <v>559</v>
      </c>
      <c r="J43" s="162" t="s">
        <v>559</v>
      </c>
      <c r="K43" s="162" t="s">
        <v>559</v>
      </c>
      <c r="L43" s="162" t="s">
        <v>559</v>
      </c>
      <c r="M43" s="162" t="s">
        <v>559</v>
      </c>
      <c r="N43" s="162" t="s">
        <v>559</v>
      </c>
      <c r="O43" s="162"/>
      <c r="P43" s="163"/>
      <c r="Q43" s="163"/>
      <c r="R43" s="162"/>
      <c r="S43" s="163"/>
      <c r="T43" s="163"/>
      <c r="U43" s="163"/>
      <c r="V43" s="163"/>
      <c r="W43" s="163"/>
      <c r="X43" s="163"/>
      <c r="Y43" s="162">
        <f t="shared" si="1"/>
        <v>10</v>
      </c>
      <c r="Z43" s="164">
        <f t="shared" si="2"/>
        <v>1</v>
      </c>
      <c r="AA43" s="165">
        <f t="shared" si="3"/>
        <v>0</v>
      </c>
      <c r="AB43" s="164">
        <f t="shared" si="4"/>
        <v>0</v>
      </c>
      <c r="AC43" s="166">
        <f t="shared" si="5"/>
        <v>0</v>
      </c>
      <c r="AD43" s="164">
        <f t="shared" si="6"/>
        <v>0</v>
      </c>
      <c r="AE43" s="160">
        <v>37.0</v>
      </c>
      <c r="AF43" s="161" t="str">
        <f t="shared" si="7"/>
        <v>Melani  Taveras Bautista</v>
      </c>
      <c r="AG43" s="162" t="s">
        <v>579</v>
      </c>
      <c r="AH43" s="162" t="s">
        <v>559</v>
      </c>
      <c r="AI43" s="162" t="s">
        <v>559</v>
      </c>
      <c r="AJ43" s="162" t="s">
        <v>559</v>
      </c>
      <c r="AK43" s="162" t="s">
        <v>559</v>
      </c>
      <c r="AL43" s="162" t="s">
        <v>559</v>
      </c>
      <c r="AM43" s="162" t="s">
        <v>559</v>
      </c>
      <c r="AN43" s="162" t="s">
        <v>559</v>
      </c>
      <c r="AO43" s="162" t="s">
        <v>559</v>
      </c>
      <c r="AP43" s="162" t="s">
        <v>559</v>
      </c>
      <c r="AQ43" s="162" t="s">
        <v>559</v>
      </c>
      <c r="AR43" s="162" t="s">
        <v>559</v>
      </c>
      <c r="AS43" s="162" t="s">
        <v>559</v>
      </c>
      <c r="AT43" s="162" t="s">
        <v>578</v>
      </c>
      <c r="AU43" s="162" t="s">
        <v>559</v>
      </c>
      <c r="AV43" s="162" t="s">
        <v>559</v>
      </c>
      <c r="AW43" s="162"/>
      <c r="AX43" s="162"/>
      <c r="AY43" s="163"/>
      <c r="AZ43" s="163"/>
      <c r="BA43" s="163"/>
      <c r="BB43" s="163">
        <f t="shared" si="8"/>
        <v>15</v>
      </c>
      <c r="BC43" s="164">
        <f t="shared" si="9"/>
        <v>0.9375</v>
      </c>
      <c r="BD43" s="166">
        <f t="shared" si="10"/>
        <v>1</v>
      </c>
      <c r="BE43" s="164">
        <f t="shared" si="11"/>
        <v>0.0625</v>
      </c>
      <c r="BF43" s="166">
        <f t="shared" si="12"/>
        <v>1</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t="s">
        <v>559</v>
      </c>
      <c r="E44" s="162" t="s">
        <v>559</v>
      </c>
      <c r="F44" s="162" t="s">
        <v>559</v>
      </c>
      <c r="G44" s="162"/>
      <c r="H44" s="162" t="s">
        <v>559</v>
      </c>
      <c r="I44" s="162" t="s">
        <v>559</v>
      </c>
      <c r="J44" s="162" t="s">
        <v>559</v>
      </c>
      <c r="K44" s="162" t="s">
        <v>559</v>
      </c>
      <c r="L44" s="162" t="s">
        <v>559</v>
      </c>
      <c r="M44" s="162" t="s">
        <v>559</v>
      </c>
      <c r="N44" s="162" t="s">
        <v>559</v>
      </c>
      <c r="O44" s="162"/>
      <c r="P44" s="163"/>
      <c r="Q44" s="163"/>
      <c r="R44" s="162"/>
      <c r="S44" s="163"/>
      <c r="T44" s="163"/>
      <c r="U44" s="163"/>
      <c r="V44" s="163"/>
      <c r="W44" s="163"/>
      <c r="X44" s="163"/>
      <c r="Y44" s="162">
        <f t="shared" si="1"/>
        <v>10</v>
      </c>
      <c r="Z44" s="164">
        <f t="shared" si="2"/>
        <v>1</v>
      </c>
      <c r="AA44" s="165">
        <f t="shared" si="3"/>
        <v>0</v>
      </c>
      <c r="AB44" s="164">
        <f t="shared" si="4"/>
        <v>0</v>
      </c>
      <c r="AC44" s="166">
        <f t="shared" si="5"/>
        <v>0</v>
      </c>
      <c r="AD44" s="164">
        <f t="shared" si="6"/>
        <v>0</v>
      </c>
      <c r="AE44" s="160">
        <v>38.0</v>
      </c>
      <c r="AF44" s="161" t="str">
        <f t="shared" si="7"/>
        <v>Arianny  Tejada Guzmán</v>
      </c>
      <c r="AG44" s="162" t="s">
        <v>559</v>
      </c>
      <c r="AH44" s="162" t="s">
        <v>559</v>
      </c>
      <c r="AI44" s="162" t="s">
        <v>559</v>
      </c>
      <c r="AJ44" s="162" t="s">
        <v>559</v>
      </c>
      <c r="AK44" s="162" t="s">
        <v>559</v>
      </c>
      <c r="AL44" s="162" t="s">
        <v>559</v>
      </c>
      <c r="AM44" s="162" t="s">
        <v>559</v>
      </c>
      <c r="AN44" s="162" t="s">
        <v>559</v>
      </c>
      <c r="AO44" s="162" t="s">
        <v>559</v>
      </c>
      <c r="AP44" s="162" t="s">
        <v>559</v>
      </c>
      <c r="AQ44" s="162" t="s">
        <v>559</v>
      </c>
      <c r="AR44" s="162" t="s">
        <v>559</v>
      </c>
      <c r="AS44" s="162" t="s">
        <v>559</v>
      </c>
      <c r="AT44" s="162" t="s">
        <v>578</v>
      </c>
      <c r="AU44" s="162" t="s">
        <v>559</v>
      </c>
      <c r="AV44" s="162" t="s">
        <v>559</v>
      </c>
      <c r="AW44" s="162"/>
      <c r="AX44" s="162"/>
      <c r="AY44" s="163"/>
      <c r="AZ44" s="163"/>
      <c r="BA44" s="163"/>
      <c r="BB44" s="163">
        <f t="shared" si="8"/>
        <v>16</v>
      </c>
      <c r="BC44" s="164">
        <f t="shared" si="9"/>
        <v>1</v>
      </c>
      <c r="BD44" s="166">
        <f t="shared" si="10"/>
        <v>0</v>
      </c>
      <c r="BE44" s="164">
        <f t="shared" si="11"/>
        <v>0</v>
      </c>
      <c r="BF44" s="166">
        <f t="shared" si="12"/>
        <v>1</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t="s">
        <v>559</v>
      </c>
      <c r="E45" s="162" t="s">
        <v>559</v>
      </c>
      <c r="F45" s="162" t="s">
        <v>559</v>
      </c>
      <c r="G45" s="162"/>
      <c r="H45" s="162" t="s">
        <v>559</v>
      </c>
      <c r="I45" s="162" t="s">
        <v>580</v>
      </c>
      <c r="J45" s="162" t="s">
        <v>559</v>
      </c>
      <c r="K45" s="162" t="s">
        <v>559</v>
      </c>
      <c r="L45" s="162" t="s">
        <v>559</v>
      </c>
      <c r="M45" s="162" t="s">
        <v>559</v>
      </c>
      <c r="N45" s="162" t="s">
        <v>559</v>
      </c>
      <c r="O45" s="162"/>
      <c r="P45" s="163"/>
      <c r="Q45" s="163"/>
      <c r="R45" s="162"/>
      <c r="S45" s="163"/>
      <c r="T45" s="163"/>
      <c r="U45" s="163"/>
      <c r="V45" s="163"/>
      <c r="W45" s="163"/>
      <c r="X45" s="163"/>
      <c r="Y45" s="162">
        <f t="shared" si="1"/>
        <v>10</v>
      </c>
      <c r="Z45" s="164">
        <f t="shared" si="2"/>
        <v>1</v>
      </c>
      <c r="AA45" s="165">
        <f t="shared" si="3"/>
        <v>0</v>
      </c>
      <c r="AB45" s="164">
        <f t="shared" si="4"/>
        <v>0</v>
      </c>
      <c r="AC45" s="166">
        <f t="shared" si="5"/>
        <v>0</v>
      </c>
      <c r="AD45" s="164">
        <f t="shared" si="6"/>
        <v>0</v>
      </c>
      <c r="AE45" s="160">
        <v>39.0</v>
      </c>
      <c r="AF45" s="161" t="str">
        <f t="shared" si="7"/>
        <v>Jeilyn Aliah Tejada</v>
      </c>
      <c r="AG45" s="162" t="s">
        <v>559</v>
      </c>
      <c r="AH45" s="162" t="s">
        <v>559</v>
      </c>
      <c r="AI45" s="162" t="s">
        <v>559</v>
      </c>
      <c r="AJ45" s="162" t="s">
        <v>559</v>
      </c>
      <c r="AK45" s="162" t="s">
        <v>559</v>
      </c>
      <c r="AL45" s="162" t="s">
        <v>559</v>
      </c>
      <c r="AM45" s="162" t="s">
        <v>559</v>
      </c>
      <c r="AN45" s="162" t="s">
        <v>559</v>
      </c>
      <c r="AO45" s="162" t="s">
        <v>559</v>
      </c>
      <c r="AP45" s="162" t="s">
        <v>559</v>
      </c>
      <c r="AQ45" s="162" t="s">
        <v>559</v>
      </c>
      <c r="AR45" s="162" t="s">
        <v>559</v>
      </c>
      <c r="AS45" s="162" t="s">
        <v>559</v>
      </c>
      <c r="AT45" s="162" t="s">
        <v>559</v>
      </c>
      <c r="AU45" s="162" t="s">
        <v>559</v>
      </c>
      <c r="AV45" s="162" t="s">
        <v>559</v>
      </c>
      <c r="AW45" s="162"/>
      <c r="AX45" s="162"/>
      <c r="AY45" s="163"/>
      <c r="AZ45" s="163"/>
      <c r="BA45" s="163"/>
      <c r="BB45" s="163">
        <f t="shared" si="8"/>
        <v>16</v>
      </c>
      <c r="BC45" s="164">
        <f t="shared" si="9"/>
        <v>1</v>
      </c>
      <c r="BD45" s="166">
        <f t="shared" si="10"/>
        <v>0</v>
      </c>
      <c r="BE45" s="164">
        <f t="shared" si="11"/>
        <v>0</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t="s">
        <v>559</v>
      </c>
      <c r="E46" s="162" t="s">
        <v>559</v>
      </c>
      <c r="F46" s="162" t="s">
        <v>559</v>
      </c>
      <c r="G46" s="162"/>
      <c r="H46" s="162" t="s">
        <v>559</v>
      </c>
      <c r="I46" s="162" t="s">
        <v>559</v>
      </c>
      <c r="J46" s="162" t="s">
        <v>559</v>
      </c>
      <c r="K46" s="162" t="s">
        <v>559</v>
      </c>
      <c r="L46" s="162" t="s">
        <v>559</v>
      </c>
      <c r="M46" s="162" t="s">
        <v>559</v>
      </c>
      <c r="N46" s="162" t="s">
        <v>559</v>
      </c>
      <c r="O46" s="162"/>
      <c r="P46" s="163"/>
      <c r="Q46" s="163"/>
      <c r="R46" s="162"/>
      <c r="S46" s="163"/>
      <c r="T46" s="163"/>
      <c r="U46" s="163"/>
      <c r="V46" s="163"/>
      <c r="W46" s="163"/>
      <c r="X46" s="163"/>
      <c r="Y46" s="162">
        <f t="shared" si="1"/>
        <v>10</v>
      </c>
      <c r="Z46" s="164">
        <f t="shared" si="2"/>
        <v>1</v>
      </c>
      <c r="AA46" s="165">
        <f t="shared" si="3"/>
        <v>0</v>
      </c>
      <c r="AB46" s="164">
        <f t="shared" si="4"/>
        <v>0</v>
      </c>
      <c r="AC46" s="166">
        <f t="shared" si="5"/>
        <v>0</v>
      </c>
      <c r="AD46" s="164">
        <f t="shared" si="6"/>
        <v>0</v>
      </c>
      <c r="AE46" s="160">
        <v>40.0</v>
      </c>
      <c r="AF46" s="161" t="str">
        <f t="shared" si="7"/>
        <v>Rosenny  Ureña Arias</v>
      </c>
      <c r="AG46" s="162" t="s">
        <v>559</v>
      </c>
      <c r="AH46" s="162" t="s">
        <v>559</v>
      </c>
      <c r="AI46" s="162" t="s">
        <v>559</v>
      </c>
      <c r="AJ46" s="162" t="s">
        <v>559</v>
      </c>
      <c r="AK46" s="162" t="s">
        <v>559</v>
      </c>
      <c r="AL46" s="162" t="s">
        <v>559</v>
      </c>
      <c r="AM46" s="162" t="s">
        <v>559</v>
      </c>
      <c r="AN46" s="162" t="s">
        <v>559</v>
      </c>
      <c r="AO46" s="162" t="s">
        <v>559</v>
      </c>
      <c r="AP46" s="162" t="s">
        <v>559</v>
      </c>
      <c r="AQ46" s="162" t="s">
        <v>559</v>
      </c>
      <c r="AR46" s="162" t="s">
        <v>559</v>
      </c>
      <c r="AS46" s="162" t="s">
        <v>559</v>
      </c>
      <c r="AT46" s="162" t="s">
        <v>578</v>
      </c>
      <c r="AU46" s="162" t="s">
        <v>559</v>
      </c>
      <c r="AV46" s="162" t="s">
        <v>559</v>
      </c>
      <c r="AW46" s="162"/>
      <c r="AX46" s="162"/>
      <c r="AY46" s="163"/>
      <c r="AZ46" s="163"/>
      <c r="BA46" s="163"/>
      <c r="BB46" s="163">
        <f t="shared" si="8"/>
        <v>16</v>
      </c>
      <c r="BC46" s="164">
        <f t="shared" si="9"/>
        <v>1</v>
      </c>
      <c r="BD46" s="166">
        <f t="shared" si="10"/>
        <v>0</v>
      </c>
      <c r="BE46" s="164">
        <f t="shared" si="11"/>
        <v>0</v>
      </c>
      <c r="BF46" s="166">
        <f t="shared" si="12"/>
        <v>1</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t="s">
        <v>559</v>
      </c>
      <c r="E47" s="162" t="s">
        <v>559</v>
      </c>
      <c r="F47" s="162" t="s">
        <v>559</v>
      </c>
      <c r="G47" s="162"/>
      <c r="H47" s="162" t="s">
        <v>559</v>
      </c>
      <c r="I47" s="162" t="s">
        <v>559</v>
      </c>
      <c r="J47" s="162" t="s">
        <v>559</v>
      </c>
      <c r="K47" s="162" t="s">
        <v>559</v>
      </c>
      <c r="L47" s="162" t="s">
        <v>579</v>
      </c>
      <c r="M47" s="162" t="s">
        <v>559</v>
      </c>
      <c r="N47" s="162" t="s">
        <v>559</v>
      </c>
      <c r="O47" s="162"/>
      <c r="P47" s="163"/>
      <c r="Q47" s="163"/>
      <c r="R47" s="162"/>
      <c r="S47" s="163"/>
      <c r="T47" s="163"/>
      <c r="U47" s="163"/>
      <c r="V47" s="163"/>
      <c r="W47" s="163"/>
      <c r="X47" s="163"/>
      <c r="Y47" s="162">
        <f t="shared" si="1"/>
        <v>9</v>
      </c>
      <c r="Z47" s="164">
        <f t="shared" si="2"/>
        <v>0.9</v>
      </c>
      <c r="AA47" s="165">
        <f t="shared" si="3"/>
        <v>1</v>
      </c>
      <c r="AB47" s="164">
        <f t="shared" si="4"/>
        <v>0.1</v>
      </c>
      <c r="AC47" s="166">
        <f t="shared" si="5"/>
        <v>0</v>
      </c>
      <c r="AD47" s="164">
        <f t="shared" si="6"/>
        <v>0</v>
      </c>
      <c r="AE47" s="160">
        <v>41.0</v>
      </c>
      <c r="AF47" s="161" t="str">
        <f t="shared" si="7"/>
        <v>Jonathan  De Jesús Valerio Felipe</v>
      </c>
      <c r="AG47" s="162" t="s">
        <v>559</v>
      </c>
      <c r="AH47" s="162" t="s">
        <v>559</v>
      </c>
      <c r="AI47" s="162" t="s">
        <v>559</v>
      </c>
      <c r="AJ47" s="162" t="s">
        <v>559</v>
      </c>
      <c r="AK47" s="162" t="s">
        <v>559</v>
      </c>
      <c r="AL47" s="162" t="s">
        <v>559</v>
      </c>
      <c r="AM47" s="162" t="s">
        <v>559</v>
      </c>
      <c r="AN47" s="162" t="s">
        <v>559</v>
      </c>
      <c r="AO47" s="162" t="s">
        <v>559</v>
      </c>
      <c r="AP47" s="162" t="s">
        <v>559</v>
      </c>
      <c r="AQ47" s="162" t="s">
        <v>559</v>
      </c>
      <c r="AR47" s="162" t="s">
        <v>559</v>
      </c>
      <c r="AS47" s="162" t="s">
        <v>559</v>
      </c>
      <c r="AT47" s="162" t="s">
        <v>559</v>
      </c>
      <c r="AU47" s="162" t="s">
        <v>559</v>
      </c>
      <c r="AV47" s="162" t="s">
        <v>559</v>
      </c>
      <c r="AW47" s="162"/>
      <c r="AX47" s="162"/>
      <c r="AY47" s="163"/>
      <c r="AZ47" s="163"/>
      <c r="BA47" s="163"/>
      <c r="BB47" s="163">
        <f t="shared" si="8"/>
        <v>16</v>
      </c>
      <c r="BC47" s="164">
        <f t="shared" si="9"/>
        <v>1</v>
      </c>
      <c r="BD47" s="166">
        <f t="shared" si="10"/>
        <v>0</v>
      </c>
      <c r="BE47" s="164">
        <f t="shared" si="11"/>
        <v>0</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t="s">
        <v>559</v>
      </c>
      <c r="E48" s="162" t="s">
        <v>559</v>
      </c>
      <c r="F48" s="162" t="s">
        <v>559</v>
      </c>
      <c r="G48" s="162"/>
      <c r="H48" s="162" t="s">
        <v>559</v>
      </c>
      <c r="I48" s="162" t="s">
        <v>559</v>
      </c>
      <c r="J48" s="162" t="s">
        <v>559</v>
      </c>
      <c r="K48" s="162" t="s">
        <v>559</v>
      </c>
      <c r="L48" s="162" t="s">
        <v>559</v>
      </c>
      <c r="M48" s="162" t="s">
        <v>559</v>
      </c>
      <c r="N48" s="162" t="s">
        <v>579</v>
      </c>
      <c r="O48" s="162"/>
      <c r="P48" s="163"/>
      <c r="Q48" s="163"/>
      <c r="R48" s="162"/>
      <c r="S48" s="163"/>
      <c r="T48" s="163"/>
      <c r="U48" s="163"/>
      <c r="V48" s="163"/>
      <c r="W48" s="163"/>
      <c r="X48" s="163"/>
      <c r="Y48" s="162">
        <f t="shared" si="1"/>
        <v>9</v>
      </c>
      <c r="Z48" s="164">
        <f t="shared" si="2"/>
        <v>0.9</v>
      </c>
      <c r="AA48" s="165">
        <f t="shared" si="3"/>
        <v>1</v>
      </c>
      <c r="AB48" s="164">
        <f t="shared" si="4"/>
        <v>0.1</v>
      </c>
      <c r="AC48" s="166">
        <f t="shared" si="5"/>
        <v>0</v>
      </c>
      <c r="AD48" s="164">
        <f t="shared" si="6"/>
        <v>0</v>
      </c>
      <c r="AE48" s="160">
        <v>42.0</v>
      </c>
      <c r="AF48" s="161" t="str">
        <f t="shared" si="7"/>
        <v>Crisleydi  Turbí</v>
      </c>
      <c r="AG48" s="162" t="s">
        <v>579</v>
      </c>
      <c r="AH48" s="162" t="s">
        <v>559</v>
      </c>
      <c r="AI48" s="162" t="s">
        <v>559</v>
      </c>
      <c r="AJ48" s="162" t="s">
        <v>559</v>
      </c>
      <c r="AK48" s="162" t="s">
        <v>559</v>
      </c>
      <c r="AL48" s="162" t="s">
        <v>559</v>
      </c>
      <c r="AM48" s="162" t="s">
        <v>559</v>
      </c>
      <c r="AN48" s="162" t="s">
        <v>559</v>
      </c>
      <c r="AO48" s="162" t="s">
        <v>559</v>
      </c>
      <c r="AP48" s="162" t="s">
        <v>559</v>
      </c>
      <c r="AQ48" s="162" t="s">
        <v>559</v>
      </c>
      <c r="AR48" s="162" t="s">
        <v>559</v>
      </c>
      <c r="AS48" s="162" t="s">
        <v>559</v>
      </c>
      <c r="AT48" s="162" t="s">
        <v>559</v>
      </c>
      <c r="AU48" s="162" t="s">
        <v>559</v>
      </c>
      <c r="AV48" s="162" t="s">
        <v>559</v>
      </c>
      <c r="AW48" s="162"/>
      <c r="AX48" s="162"/>
      <c r="AY48" s="163"/>
      <c r="AZ48" s="163"/>
      <c r="BA48" s="163"/>
      <c r="BB48" s="163">
        <f t="shared" si="8"/>
        <v>15</v>
      </c>
      <c r="BC48" s="164">
        <f t="shared" si="9"/>
        <v>0.9375</v>
      </c>
      <c r="BD48" s="166">
        <f t="shared" si="10"/>
        <v>1</v>
      </c>
      <c r="BE48" s="164">
        <f t="shared" si="11"/>
        <v>0.0625</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t="s">
        <v>559</v>
      </c>
      <c r="E49" s="162" t="s">
        <v>578</v>
      </c>
      <c r="F49" s="162" t="s">
        <v>578</v>
      </c>
      <c r="G49" s="162"/>
      <c r="H49" s="162" t="s">
        <v>559</v>
      </c>
      <c r="I49" s="162" t="s">
        <v>559</v>
      </c>
      <c r="J49" s="162" t="s">
        <v>559</v>
      </c>
      <c r="K49" s="162" t="s">
        <v>559</v>
      </c>
      <c r="L49" s="162" t="s">
        <v>559</v>
      </c>
      <c r="M49" s="162" t="s">
        <v>559</v>
      </c>
      <c r="N49" s="162" t="s">
        <v>579</v>
      </c>
      <c r="O49" s="162"/>
      <c r="P49" s="163"/>
      <c r="Q49" s="163"/>
      <c r="R49" s="162"/>
      <c r="S49" s="163"/>
      <c r="T49" s="163"/>
      <c r="U49" s="163"/>
      <c r="V49" s="163"/>
      <c r="W49" s="163"/>
      <c r="X49" s="163"/>
      <c r="Y49" s="162">
        <f t="shared" si="1"/>
        <v>9</v>
      </c>
      <c r="Z49" s="164">
        <f t="shared" si="2"/>
        <v>0.9</v>
      </c>
      <c r="AA49" s="165">
        <f t="shared" si="3"/>
        <v>1</v>
      </c>
      <c r="AB49" s="164">
        <f t="shared" si="4"/>
        <v>0.1</v>
      </c>
      <c r="AC49" s="166">
        <f t="shared" si="5"/>
        <v>2</v>
      </c>
      <c r="AD49" s="164">
        <f t="shared" si="6"/>
        <v>0.2</v>
      </c>
      <c r="AE49" s="160">
        <v>43.0</v>
      </c>
      <c r="AF49" s="161" t="str">
        <f t="shared" si="7"/>
        <v>Jhoangel Rafael Vargas Ulloa</v>
      </c>
      <c r="AG49" s="162" t="s">
        <v>559</v>
      </c>
      <c r="AH49" s="162" t="s">
        <v>579</v>
      </c>
      <c r="AI49" s="162" t="s">
        <v>579</v>
      </c>
      <c r="AJ49" s="162" t="s">
        <v>579</v>
      </c>
      <c r="AK49" s="162" t="s">
        <v>579</v>
      </c>
      <c r="AL49" s="162" t="s">
        <v>579</v>
      </c>
      <c r="AM49" s="162" t="s">
        <v>579</v>
      </c>
      <c r="AN49" s="162" t="s">
        <v>559</v>
      </c>
      <c r="AO49" s="162" t="s">
        <v>579</v>
      </c>
      <c r="AP49" s="162" t="s">
        <v>559</v>
      </c>
      <c r="AQ49" s="162" t="s">
        <v>559</v>
      </c>
      <c r="AR49" s="162" t="s">
        <v>580</v>
      </c>
      <c r="AS49" s="162" t="s">
        <v>579</v>
      </c>
      <c r="AT49" s="162" t="s">
        <v>579</v>
      </c>
      <c r="AU49" s="162" t="s">
        <v>559</v>
      </c>
      <c r="AV49" s="162" t="s">
        <v>559</v>
      </c>
      <c r="AW49" s="162"/>
      <c r="AX49" s="162"/>
      <c r="AY49" s="163"/>
      <c r="AZ49" s="163"/>
      <c r="BA49" s="163"/>
      <c r="BB49" s="163">
        <f t="shared" si="8"/>
        <v>7</v>
      </c>
      <c r="BC49" s="164">
        <f t="shared" si="9"/>
        <v>0.4375</v>
      </c>
      <c r="BD49" s="166">
        <f t="shared" si="10"/>
        <v>9</v>
      </c>
      <c r="BE49" s="164">
        <f t="shared" si="11"/>
        <v>0.5625</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t="s">
        <v>559</v>
      </c>
      <c r="E50" s="162"/>
      <c r="F50" s="162" t="s">
        <v>559</v>
      </c>
      <c r="G50" s="162"/>
      <c r="H50" s="162" t="s">
        <v>559</v>
      </c>
      <c r="I50" s="162" t="s">
        <v>559</v>
      </c>
      <c r="J50" s="162" t="s">
        <v>559</v>
      </c>
      <c r="K50" s="162" t="s">
        <v>559</v>
      </c>
      <c r="L50" s="162" t="s">
        <v>559</v>
      </c>
      <c r="M50" s="162" t="s">
        <v>559</v>
      </c>
      <c r="N50" s="162" t="s">
        <v>559</v>
      </c>
      <c r="O50" s="162"/>
      <c r="P50" s="163"/>
      <c r="Q50" s="163"/>
      <c r="R50" s="162"/>
      <c r="S50" s="163"/>
      <c r="T50" s="163"/>
      <c r="U50" s="163"/>
      <c r="V50" s="163"/>
      <c r="W50" s="163"/>
      <c r="X50" s="163"/>
      <c r="Y50" s="162">
        <f t="shared" si="1"/>
        <v>9</v>
      </c>
      <c r="Z50" s="164">
        <f t="shared" si="2"/>
        <v>0.9</v>
      </c>
      <c r="AA50" s="165">
        <f t="shared" si="3"/>
        <v>0</v>
      </c>
      <c r="AB50" s="164">
        <f t="shared" si="4"/>
        <v>0</v>
      </c>
      <c r="AC50" s="166">
        <f t="shared" si="5"/>
        <v>0</v>
      </c>
      <c r="AD50" s="164">
        <f t="shared" si="6"/>
        <v>0</v>
      </c>
      <c r="AE50" s="160">
        <v>44.0</v>
      </c>
      <c r="AF50" s="161" t="str">
        <f t="shared" si="7"/>
        <v>Leslie  Cruz Espinal</v>
      </c>
      <c r="AG50" s="162" t="s">
        <v>559</v>
      </c>
      <c r="AH50" s="162" t="s">
        <v>559</v>
      </c>
      <c r="AI50" s="162" t="s">
        <v>559</v>
      </c>
      <c r="AJ50" s="162" t="s">
        <v>559</v>
      </c>
      <c r="AK50" s="162" t="s">
        <v>559</v>
      </c>
      <c r="AL50" s="162" t="s">
        <v>559</v>
      </c>
      <c r="AM50" s="162" t="s">
        <v>559</v>
      </c>
      <c r="AN50" s="162" t="s">
        <v>559</v>
      </c>
      <c r="AO50" s="162" t="s">
        <v>559</v>
      </c>
      <c r="AP50" s="162" t="s">
        <v>559</v>
      </c>
      <c r="AQ50" s="162" t="s">
        <v>559</v>
      </c>
      <c r="AR50" s="162" t="s">
        <v>559</v>
      </c>
      <c r="AS50" s="162" t="s">
        <v>559</v>
      </c>
      <c r="AT50" s="162" t="s">
        <v>559</v>
      </c>
      <c r="AU50" s="162" t="s">
        <v>559</v>
      </c>
      <c r="AV50" s="162" t="s">
        <v>559</v>
      </c>
      <c r="AW50" s="162"/>
      <c r="AX50" s="162"/>
      <c r="AY50" s="163"/>
      <c r="AZ50" s="163"/>
      <c r="BA50" s="163"/>
      <c r="BB50" s="163">
        <f t="shared" si="8"/>
        <v>16</v>
      </c>
      <c r="BC50" s="164">
        <f t="shared" si="9"/>
        <v>1</v>
      </c>
      <c r="BD50" s="166">
        <f t="shared" si="10"/>
        <v>0</v>
      </c>
      <c r="BE50" s="164">
        <f t="shared" si="11"/>
        <v>0</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ESTUDI'!N48</f>
        <v/>
      </c>
      <c r="B51" s="160">
        <v>45.0</v>
      </c>
      <c r="C51" s="161" t="str">
        <f>'3A 2025 - 2026 DATOS DEL ESTUDI'!B48</f>
        <v/>
      </c>
      <c r="D51" s="162"/>
      <c r="E51" s="162"/>
      <c r="F51" s="162"/>
      <c r="G51" s="162"/>
      <c r="H51" s="162"/>
      <c r="I51" s="162"/>
      <c r="J51" s="162"/>
      <c r="K51" s="162"/>
      <c r="L51" s="162"/>
      <c r="M51" s="163"/>
      <c r="N51" s="162"/>
      <c r="O51" s="162"/>
      <c r="P51" s="163"/>
      <c r="Q51" s="163"/>
      <c r="R51" s="162"/>
      <c r="S51" s="163"/>
      <c r="T51" s="163"/>
      <c r="U51" s="163"/>
      <c r="V51" s="163"/>
      <c r="W51" s="163"/>
      <c r="X51" s="163"/>
      <c r="Y51" s="162">
        <f t="shared" si="1"/>
        <v>0</v>
      </c>
      <c r="Z51" s="164">
        <f t="shared" si="2"/>
        <v>0</v>
      </c>
      <c r="AA51" s="165">
        <f t="shared" si="3"/>
        <v>0</v>
      </c>
      <c r="AB51" s="164">
        <f t="shared" si="4"/>
        <v>0</v>
      </c>
      <c r="AC51" s="166">
        <f t="shared" si="5"/>
        <v>0</v>
      </c>
      <c r="AD51" s="164">
        <f t="shared" si="6"/>
        <v>0</v>
      </c>
      <c r="AE51" s="160">
        <v>45.0</v>
      </c>
      <c r="AF51" s="161" t="str">
        <f t="shared" si="7"/>
        <v/>
      </c>
      <c r="AG51" s="162"/>
      <c r="AH51" s="162"/>
      <c r="AI51" s="162"/>
      <c r="AJ51" s="162"/>
      <c r="AK51" s="162"/>
      <c r="AL51" s="162"/>
      <c r="AM51" s="162"/>
      <c r="AN51" s="162"/>
      <c r="AO51" s="162"/>
      <c r="AP51" s="162"/>
      <c r="AQ51" s="162"/>
      <c r="AR51" s="162"/>
      <c r="AS51" s="162"/>
      <c r="AT51" s="162"/>
      <c r="AU51" s="162"/>
      <c r="AV51" s="162"/>
      <c r="AW51" s="162"/>
      <c r="AX51" s="162"/>
      <c r="AY51" s="163"/>
      <c r="AZ51" s="163"/>
      <c r="BA51" s="163"/>
      <c r="BB51" s="163">
        <f t="shared" si="8"/>
        <v>0</v>
      </c>
      <c r="BC51" s="164">
        <f t="shared" si="9"/>
        <v>0</v>
      </c>
      <c r="BD51" s="166">
        <f t="shared" si="10"/>
        <v>0</v>
      </c>
      <c r="BE51" s="164">
        <f t="shared" si="11"/>
        <v>0</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AMAT333!$BO$7:$BO$18</formula1>
    </dataValidation>
    <dataValidation type="list" allowBlank="1" showErrorMessage="1" sqref="D1">
      <formula1>AMAT333!$BN$7:$BN$16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565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AMAT333!H2</f>
        <v>CAROLIN VARGAS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562</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564</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v>16.0</v>
      </c>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c r="AH5" s="22"/>
      <c r="AI5" s="22"/>
      <c r="AJ5" s="22"/>
      <c r="AK5" s="22"/>
      <c r="AL5" s="22"/>
      <c r="AM5" s="22"/>
      <c r="AN5" s="22"/>
      <c r="AO5" s="22"/>
      <c r="AP5" s="22"/>
      <c r="AQ5" s="22"/>
      <c r="AR5" s="22"/>
      <c r="AS5" s="22"/>
      <c r="AT5" s="22"/>
      <c r="AU5" s="22"/>
      <c r="AV5" s="22"/>
      <c r="AW5" s="22"/>
      <c r="AX5" s="22"/>
      <c r="AY5" s="22"/>
      <c r="AZ5" s="22"/>
      <c r="BA5" s="22"/>
      <c r="BB5" s="151"/>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v>2.0</v>
      </c>
      <c r="E6" s="157">
        <v>3.0</v>
      </c>
      <c r="F6" s="157">
        <v>4.0</v>
      </c>
      <c r="G6" s="157">
        <v>5.0</v>
      </c>
      <c r="H6" s="157">
        <v>6.0</v>
      </c>
      <c r="I6" s="157">
        <v>9.0</v>
      </c>
      <c r="J6" s="157">
        <v>10.0</v>
      </c>
      <c r="K6" s="157">
        <v>11.0</v>
      </c>
      <c r="L6" s="157">
        <v>12.0</v>
      </c>
      <c r="M6" s="157">
        <v>13.0</v>
      </c>
      <c r="N6" s="157">
        <v>16.0</v>
      </c>
      <c r="O6" s="157">
        <v>17.0</v>
      </c>
      <c r="P6" s="157">
        <v>18.0</v>
      </c>
      <c r="Q6" s="157">
        <v>19.0</v>
      </c>
      <c r="R6" s="157">
        <v>20.0</v>
      </c>
      <c r="S6" s="157">
        <v>23.0</v>
      </c>
      <c r="T6" s="157">
        <v>24.0</v>
      </c>
      <c r="U6" s="157">
        <v>25.0</v>
      </c>
      <c r="V6" s="157">
        <v>26.0</v>
      </c>
      <c r="W6" s="157">
        <v>27.0</v>
      </c>
      <c r="X6" s="157"/>
      <c r="Y6" s="43"/>
      <c r="Z6" s="43"/>
      <c r="AA6" s="43"/>
      <c r="AB6" s="43"/>
      <c r="AC6" s="43"/>
      <c r="AD6" s="43"/>
      <c r="AE6" s="22" t="s">
        <v>555</v>
      </c>
      <c r="AF6" s="157" t="s">
        <v>554</v>
      </c>
      <c r="AG6" s="157">
        <v>2.0</v>
      </c>
      <c r="AH6" s="157">
        <v>3.0</v>
      </c>
      <c r="AI6" s="157">
        <v>4.0</v>
      </c>
      <c r="AJ6" s="157">
        <v>5.0</v>
      </c>
      <c r="AK6" s="157">
        <v>6.0</v>
      </c>
      <c r="AL6" s="157">
        <v>9.0</v>
      </c>
      <c r="AM6" s="157">
        <v>10.0</v>
      </c>
      <c r="AN6" s="157">
        <v>11.0</v>
      </c>
      <c r="AO6" s="157">
        <v>12.0</v>
      </c>
      <c r="AP6" s="157">
        <v>13.0</v>
      </c>
      <c r="AQ6" s="157">
        <v>16.0</v>
      </c>
      <c r="AR6" s="157">
        <v>17.0</v>
      </c>
      <c r="AS6" s="157">
        <v>18.0</v>
      </c>
      <c r="AT6" s="157">
        <v>19.0</v>
      </c>
      <c r="AU6" s="157">
        <v>20.0</v>
      </c>
      <c r="AV6" s="157">
        <v>23.0</v>
      </c>
      <c r="AW6" s="157">
        <v>24.0</v>
      </c>
      <c r="AX6" s="157">
        <v>25.0</v>
      </c>
      <c r="AY6" s="157">
        <v>26.0</v>
      </c>
      <c r="AZ6" s="157">
        <v>27.0</v>
      </c>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t="s">
        <v>559</v>
      </c>
      <c r="E7" s="162" t="s">
        <v>559</v>
      </c>
      <c r="F7" s="162" t="s">
        <v>559</v>
      </c>
      <c r="G7" s="162" t="s">
        <v>559</v>
      </c>
      <c r="H7" s="162"/>
      <c r="I7" s="162" t="s">
        <v>559</v>
      </c>
      <c r="J7" s="162" t="s">
        <v>559</v>
      </c>
      <c r="K7" s="162" t="s">
        <v>559</v>
      </c>
      <c r="L7" s="162"/>
      <c r="M7" s="162"/>
      <c r="N7" s="162" t="s">
        <v>559</v>
      </c>
      <c r="O7" s="162" t="s">
        <v>559</v>
      </c>
      <c r="P7" s="162" t="s">
        <v>559</v>
      </c>
      <c r="Q7" s="162" t="s">
        <v>559</v>
      </c>
      <c r="R7" s="162" t="s">
        <v>559</v>
      </c>
      <c r="S7" s="162" t="s">
        <v>559</v>
      </c>
      <c r="T7" s="162" t="s">
        <v>559</v>
      </c>
      <c r="U7" s="162" t="s">
        <v>559</v>
      </c>
      <c r="V7" s="162" t="s">
        <v>559</v>
      </c>
      <c r="W7" s="162"/>
      <c r="X7" s="163"/>
      <c r="Y7" s="162">
        <f t="shared" ref="Y7:Y51" si="1">IFERROR(COUNTIF(D7:X7,"P")+COUNTIF(D7:X7,"e")+COUNTIF(D7:X7,"t")-INT(COUNTIF(D7:X7,"e")/3)-INT(COUNTIF(D7:X7,"t")/3),"")</f>
        <v>16</v>
      </c>
      <c r="Z7" s="164">
        <f t="shared" ref="Z7:Z51" si="2">IFERROR((Y7/$Z$4),"")</f>
        <v>1</v>
      </c>
      <c r="AA7" s="165">
        <f t="shared" ref="AA7:AA51" si="3">IFERROR(COUNTIF(D7:X7,"A"),"")</f>
        <v>0</v>
      </c>
      <c r="AB7" s="164">
        <f t="shared" ref="AB7:AB51" si="4">IFERROR((AA7/$Z$4),"")</f>
        <v>0</v>
      </c>
      <c r="AC7" s="166">
        <f t="shared" ref="AC7:AC51" si="5">IFERROR(COUNTIF(D7:X7,"E"),"")</f>
        <v>0</v>
      </c>
      <c r="AD7" s="164">
        <f t="shared" ref="AD7:AD51" si="6">IFERROR((AC7/$Z$4),"")</f>
        <v>0</v>
      </c>
      <c r="AE7" s="160">
        <v>1.0</v>
      </c>
      <c r="AF7" s="161" t="str">
        <f t="shared" ref="AF7:AF51" si="7">C7</f>
        <v>Jadiel De Jesús Acosta Peña</v>
      </c>
      <c r="AG7" s="162" t="s">
        <v>559</v>
      </c>
      <c r="AH7" s="162" t="s">
        <v>559</v>
      </c>
      <c r="AI7" s="162" t="s">
        <v>559</v>
      </c>
      <c r="AJ7" s="162" t="s">
        <v>559</v>
      </c>
      <c r="AK7" s="162"/>
      <c r="AL7" s="162" t="s">
        <v>559</v>
      </c>
      <c r="AM7" s="162" t="s">
        <v>559</v>
      </c>
      <c r="AN7" s="162" t="s">
        <v>559</v>
      </c>
      <c r="AO7" s="162"/>
      <c r="AP7" s="162" t="s">
        <v>559</v>
      </c>
      <c r="AQ7" s="162" t="s">
        <v>559</v>
      </c>
      <c r="AR7" s="162" t="s">
        <v>559</v>
      </c>
      <c r="AS7" s="162" t="s">
        <v>559</v>
      </c>
      <c r="AT7" s="162" t="s">
        <v>559</v>
      </c>
      <c r="AU7" s="162"/>
      <c r="AV7" s="162"/>
      <c r="AW7" s="162" t="s">
        <v>559</v>
      </c>
      <c r="AX7" s="162"/>
      <c r="AY7" s="162" t="s">
        <v>559</v>
      </c>
      <c r="AZ7" s="163"/>
      <c r="BA7" s="162"/>
      <c r="BB7" s="163"/>
      <c r="BC7" s="164" t="str">
        <f t="shared" ref="BC7:BC51" si="8">IFERROR(BB7/$BC$4,"")</f>
        <v/>
      </c>
      <c r="BD7" s="166">
        <f t="shared" ref="BD7:BD51" si="9">IFERROR(COUNTIF(AG7:BA7,"A"),"")</f>
        <v>0</v>
      </c>
      <c r="BE7" s="164" t="str">
        <f t="shared" ref="BE7:BE51" si="10">IFERROR((BD7/$BC$4),"")</f>
        <v/>
      </c>
      <c r="BF7" s="166">
        <f t="shared" ref="BF7:BF51" si="11">IFERROR(COUNTIF(AG7:BA7,"E"),"")</f>
        <v>0</v>
      </c>
      <c r="BG7" s="167" t="str">
        <f>IFERROR((BF7/$BC$4),"")</f>
        <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t="s">
        <v>559</v>
      </c>
      <c r="E8" s="162" t="s">
        <v>559</v>
      </c>
      <c r="F8" s="162" t="s">
        <v>559</v>
      </c>
      <c r="G8" s="162" t="s">
        <v>559</v>
      </c>
      <c r="H8" s="162"/>
      <c r="I8" s="162" t="s">
        <v>559</v>
      </c>
      <c r="J8" s="162"/>
      <c r="K8" s="162" t="s">
        <v>559</v>
      </c>
      <c r="L8" s="162"/>
      <c r="M8" s="162"/>
      <c r="N8" s="162" t="s">
        <v>559</v>
      </c>
      <c r="O8" s="162" t="s">
        <v>559</v>
      </c>
      <c r="P8" s="162" t="s">
        <v>559</v>
      </c>
      <c r="Q8" s="162" t="s">
        <v>559</v>
      </c>
      <c r="R8" s="162" t="s">
        <v>559</v>
      </c>
      <c r="S8" s="162" t="s">
        <v>580</v>
      </c>
      <c r="T8" s="162" t="s">
        <v>559</v>
      </c>
      <c r="U8" s="162" t="s">
        <v>559</v>
      </c>
      <c r="V8" s="162" t="s">
        <v>578</v>
      </c>
      <c r="W8" s="162"/>
      <c r="X8" s="163"/>
      <c r="Y8" s="162">
        <f t="shared" si="1"/>
        <v>15</v>
      </c>
      <c r="Z8" s="164">
        <f t="shared" si="2"/>
        <v>0.9375</v>
      </c>
      <c r="AA8" s="165">
        <f t="shared" si="3"/>
        <v>0</v>
      </c>
      <c r="AB8" s="164">
        <f t="shared" si="4"/>
        <v>0</v>
      </c>
      <c r="AC8" s="166">
        <f t="shared" si="5"/>
        <v>1</v>
      </c>
      <c r="AD8" s="164">
        <f t="shared" si="6"/>
        <v>0.0625</v>
      </c>
      <c r="AE8" s="160">
        <v>2.0</v>
      </c>
      <c r="AF8" s="161" t="str">
        <f t="shared" si="7"/>
        <v>Daniel  Elía Almonte Martínez</v>
      </c>
      <c r="AG8" s="162" t="s">
        <v>559</v>
      </c>
      <c r="AH8" s="162" t="s">
        <v>559</v>
      </c>
      <c r="AI8" s="162" t="s">
        <v>559</v>
      </c>
      <c r="AJ8" s="162" t="s">
        <v>559</v>
      </c>
      <c r="AK8" s="162"/>
      <c r="AL8" s="162"/>
      <c r="AM8" s="162" t="s">
        <v>578</v>
      </c>
      <c r="AN8" s="162" t="s">
        <v>559</v>
      </c>
      <c r="AO8" s="162"/>
      <c r="AP8" s="162" t="s">
        <v>559</v>
      </c>
      <c r="AQ8" s="162" t="s">
        <v>559</v>
      </c>
      <c r="AR8" s="162" t="s">
        <v>559</v>
      </c>
      <c r="AS8" s="162" t="s">
        <v>559</v>
      </c>
      <c r="AT8" s="162" t="s">
        <v>559</v>
      </c>
      <c r="AU8" s="162"/>
      <c r="AV8" s="162"/>
      <c r="AW8" s="162" t="s">
        <v>559</v>
      </c>
      <c r="AX8" s="162"/>
      <c r="AY8" s="162" t="s">
        <v>559</v>
      </c>
      <c r="AZ8" s="163"/>
      <c r="BA8" s="162"/>
      <c r="BB8" s="163"/>
      <c r="BC8" s="164" t="str">
        <f t="shared" si="8"/>
        <v/>
      </c>
      <c r="BD8" s="166">
        <f t="shared" si="9"/>
        <v>0</v>
      </c>
      <c r="BE8" s="164" t="str">
        <f t="shared" si="10"/>
        <v/>
      </c>
      <c r="BF8" s="166">
        <f t="shared" si="11"/>
        <v>1</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t="s">
        <v>579</v>
      </c>
      <c r="E9" s="162" t="s">
        <v>559</v>
      </c>
      <c r="F9" s="162" t="s">
        <v>559</v>
      </c>
      <c r="G9" s="162" t="s">
        <v>559</v>
      </c>
      <c r="H9" s="162"/>
      <c r="I9" s="162" t="s">
        <v>559</v>
      </c>
      <c r="J9" s="162" t="s">
        <v>559</v>
      </c>
      <c r="K9" s="162" t="s">
        <v>559</v>
      </c>
      <c r="L9" s="162"/>
      <c r="M9" s="162"/>
      <c r="N9" s="162" t="s">
        <v>559</v>
      </c>
      <c r="O9" s="162" t="s">
        <v>559</v>
      </c>
      <c r="P9" s="162"/>
      <c r="Q9" s="162" t="s">
        <v>559</v>
      </c>
      <c r="R9" s="162" t="s">
        <v>559</v>
      </c>
      <c r="S9" s="162" t="s">
        <v>580</v>
      </c>
      <c r="T9" s="162" t="s">
        <v>559</v>
      </c>
      <c r="U9" s="162" t="s">
        <v>559</v>
      </c>
      <c r="V9" s="162" t="s">
        <v>578</v>
      </c>
      <c r="W9" s="162"/>
      <c r="X9" s="163"/>
      <c r="Y9" s="162">
        <f t="shared" si="1"/>
        <v>14</v>
      </c>
      <c r="Z9" s="164">
        <f t="shared" si="2"/>
        <v>0.875</v>
      </c>
      <c r="AA9" s="165">
        <f t="shared" si="3"/>
        <v>1</v>
      </c>
      <c r="AB9" s="164">
        <f t="shared" si="4"/>
        <v>0.0625</v>
      </c>
      <c r="AC9" s="166">
        <f t="shared" si="5"/>
        <v>1</v>
      </c>
      <c r="AD9" s="164">
        <f t="shared" si="6"/>
        <v>0.0625</v>
      </c>
      <c r="AE9" s="160">
        <v>3.0</v>
      </c>
      <c r="AF9" s="161" t="str">
        <f t="shared" si="7"/>
        <v>Isaac  Ángeles Liriano</v>
      </c>
      <c r="AG9" s="162" t="s">
        <v>559</v>
      </c>
      <c r="AH9" s="162" t="s">
        <v>579</v>
      </c>
      <c r="AI9" s="162" t="s">
        <v>579</v>
      </c>
      <c r="AJ9" s="162" t="s">
        <v>579</v>
      </c>
      <c r="AK9" s="162"/>
      <c r="AL9" s="162" t="s">
        <v>559</v>
      </c>
      <c r="AM9" s="162" t="s">
        <v>559</v>
      </c>
      <c r="AN9" s="162" t="s">
        <v>559</v>
      </c>
      <c r="AO9" s="162"/>
      <c r="AP9" s="162" t="s">
        <v>559</v>
      </c>
      <c r="AQ9" s="162" t="s">
        <v>559</v>
      </c>
      <c r="AR9" s="162" t="s">
        <v>559</v>
      </c>
      <c r="AS9" s="162" t="s">
        <v>579</v>
      </c>
      <c r="AT9" s="162" t="s">
        <v>559</v>
      </c>
      <c r="AU9" s="162"/>
      <c r="AV9" s="162"/>
      <c r="AW9" s="162" t="s">
        <v>559</v>
      </c>
      <c r="AX9" s="162"/>
      <c r="AY9" s="162" t="s">
        <v>559</v>
      </c>
      <c r="AZ9" s="163"/>
      <c r="BA9" s="162"/>
      <c r="BB9" s="163"/>
      <c r="BC9" s="164" t="str">
        <f t="shared" si="8"/>
        <v/>
      </c>
      <c r="BD9" s="166">
        <f t="shared" si="9"/>
        <v>4</v>
      </c>
      <c r="BE9" s="164" t="str">
        <f t="shared" si="10"/>
        <v/>
      </c>
      <c r="BF9" s="166">
        <f t="shared" si="11"/>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t="s">
        <v>559</v>
      </c>
      <c r="E10" s="162" t="s">
        <v>559</v>
      </c>
      <c r="F10" s="162" t="s">
        <v>559</v>
      </c>
      <c r="G10" s="162" t="s">
        <v>559</v>
      </c>
      <c r="H10" s="162"/>
      <c r="I10" s="162" t="s">
        <v>559</v>
      </c>
      <c r="J10" s="162" t="s">
        <v>559</v>
      </c>
      <c r="K10" s="162" t="s">
        <v>559</v>
      </c>
      <c r="L10" s="162"/>
      <c r="M10" s="162"/>
      <c r="N10" s="162" t="s">
        <v>559</v>
      </c>
      <c r="O10" s="162" t="s">
        <v>559</v>
      </c>
      <c r="P10" s="162" t="s">
        <v>559</v>
      </c>
      <c r="Q10" s="162" t="s">
        <v>559</v>
      </c>
      <c r="R10" s="162"/>
      <c r="S10" s="162" t="s">
        <v>559</v>
      </c>
      <c r="T10" s="162" t="s">
        <v>579</v>
      </c>
      <c r="U10" s="162" t="s">
        <v>559</v>
      </c>
      <c r="V10" s="162" t="s">
        <v>559</v>
      </c>
      <c r="W10" s="162"/>
      <c r="X10" s="163"/>
      <c r="Y10" s="162">
        <f t="shared" si="1"/>
        <v>14</v>
      </c>
      <c r="Z10" s="164">
        <f t="shared" si="2"/>
        <v>0.875</v>
      </c>
      <c r="AA10" s="165">
        <f t="shared" si="3"/>
        <v>1</v>
      </c>
      <c r="AB10" s="164">
        <f t="shared" si="4"/>
        <v>0.0625</v>
      </c>
      <c r="AC10" s="166">
        <f t="shared" si="5"/>
        <v>0</v>
      </c>
      <c r="AD10" s="164">
        <f t="shared" si="6"/>
        <v>0</v>
      </c>
      <c r="AE10" s="160">
        <v>4.0</v>
      </c>
      <c r="AF10" s="161" t="str">
        <f t="shared" si="7"/>
        <v>Melaniee  Aquino  Estrella</v>
      </c>
      <c r="AG10" s="162" t="s">
        <v>559</v>
      </c>
      <c r="AH10" s="162" t="s">
        <v>559</v>
      </c>
      <c r="AI10" s="162" t="s">
        <v>559</v>
      </c>
      <c r="AJ10" s="162" t="s">
        <v>559</v>
      </c>
      <c r="AK10" s="162"/>
      <c r="AL10" s="162" t="s">
        <v>559</v>
      </c>
      <c r="AM10" s="162" t="s">
        <v>559</v>
      </c>
      <c r="AN10" s="162" t="s">
        <v>559</v>
      </c>
      <c r="AO10" s="162"/>
      <c r="AP10" s="162" t="s">
        <v>559</v>
      </c>
      <c r="AQ10" s="162"/>
      <c r="AR10" s="162" t="s">
        <v>559</v>
      </c>
      <c r="AS10" s="162" t="s">
        <v>579</v>
      </c>
      <c r="AT10" s="162" t="s">
        <v>559</v>
      </c>
      <c r="AU10" s="162"/>
      <c r="AV10" s="162"/>
      <c r="AW10" s="162" t="s">
        <v>559</v>
      </c>
      <c r="AX10" s="162"/>
      <c r="AY10" s="162" t="s">
        <v>559</v>
      </c>
      <c r="AZ10" s="163"/>
      <c r="BA10" s="162"/>
      <c r="BB10" s="163"/>
      <c r="BC10" s="164" t="str">
        <f t="shared" si="8"/>
        <v/>
      </c>
      <c r="BD10" s="166">
        <f t="shared" si="9"/>
        <v>1</v>
      </c>
      <c r="BE10" s="164" t="str">
        <f t="shared" si="10"/>
        <v/>
      </c>
      <c r="BF10" s="166">
        <f t="shared" si="11"/>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c r="E11" s="162"/>
      <c r="F11" s="162"/>
      <c r="G11" s="162"/>
      <c r="H11" s="162"/>
      <c r="I11" s="162"/>
      <c r="J11" s="162"/>
      <c r="K11" s="162"/>
      <c r="L11" s="162"/>
      <c r="M11" s="162"/>
      <c r="N11" s="162"/>
      <c r="O11" s="162"/>
      <c r="P11" s="162"/>
      <c r="Q11" s="162"/>
      <c r="R11" s="162"/>
      <c r="S11" s="163"/>
      <c r="T11" s="162"/>
      <c r="U11" s="162"/>
      <c r="V11" s="162"/>
      <c r="W11" s="162"/>
      <c r="X11" s="163"/>
      <c r="Y11" s="162">
        <f t="shared" si="1"/>
        <v>0</v>
      </c>
      <c r="Z11" s="164">
        <f t="shared" si="2"/>
        <v>0</v>
      </c>
      <c r="AA11" s="165">
        <f t="shared" si="3"/>
        <v>0</v>
      </c>
      <c r="AB11" s="164">
        <f t="shared" si="4"/>
        <v>0</v>
      </c>
      <c r="AC11" s="166">
        <f t="shared" si="5"/>
        <v>0</v>
      </c>
      <c r="AD11" s="164">
        <f t="shared" si="6"/>
        <v>0</v>
      </c>
      <c r="AE11" s="160">
        <v>5.0</v>
      </c>
      <c r="AF11" s="161" t="str">
        <f t="shared" si="7"/>
        <v>Jennifer  Asenjo  De Los Santos TRANSFERIDA 10/12/25</v>
      </c>
      <c r="AG11" s="162"/>
      <c r="AH11" s="162"/>
      <c r="AI11" s="162"/>
      <c r="AJ11" s="162"/>
      <c r="AK11" s="162"/>
      <c r="AL11" s="162"/>
      <c r="AM11" s="162"/>
      <c r="AN11" s="162"/>
      <c r="AO11" s="162"/>
      <c r="AP11" s="162"/>
      <c r="AQ11" s="162"/>
      <c r="AR11" s="162"/>
      <c r="AS11" s="162"/>
      <c r="AT11" s="162"/>
      <c r="AU11" s="162"/>
      <c r="AV11" s="162"/>
      <c r="AW11" s="162"/>
      <c r="AX11" s="162"/>
      <c r="AY11" s="162"/>
      <c r="AZ11" s="163"/>
      <c r="BA11" s="162"/>
      <c r="BB11" s="163"/>
      <c r="BC11" s="164" t="str">
        <f t="shared" si="8"/>
        <v/>
      </c>
      <c r="BD11" s="166">
        <f t="shared" si="9"/>
        <v>0</v>
      </c>
      <c r="BE11" s="164" t="str">
        <f t="shared" si="10"/>
        <v/>
      </c>
      <c r="BF11" s="166">
        <f t="shared" si="11"/>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t="s">
        <v>559</v>
      </c>
      <c r="E12" s="162" t="s">
        <v>559</v>
      </c>
      <c r="F12" s="162" t="s">
        <v>559</v>
      </c>
      <c r="G12" s="162" t="s">
        <v>559</v>
      </c>
      <c r="H12" s="162"/>
      <c r="I12" s="162" t="s">
        <v>579</v>
      </c>
      <c r="J12" s="162"/>
      <c r="K12" s="162" t="s">
        <v>559</v>
      </c>
      <c r="L12" s="162"/>
      <c r="M12" s="162"/>
      <c r="N12" s="162" t="s">
        <v>559</v>
      </c>
      <c r="O12" s="162" t="s">
        <v>579</v>
      </c>
      <c r="P12" s="162" t="s">
        <v>559</v>
      </c>
      <c r="Q12" s="162" t="s">
        <v>559</v>
      </c>
      <c r="R12" s="162" t="s">
        <v>559</v>
      </c>
      <c r="S12" s="162" t="s">
        <v>559</v>
      </c>
      <c r="T12" s="162" t="s">
        <v>559</v>
      </c>
      <c r="U12" s="162" t="s">
        <v>559</v>
      </c>
      <c r="V12" s="162" t="s">
        <v>559</v>
      </c>
      <c r="W12" s="162"/>
      <c r="X12" s="163"/>
      <c r="Y12" s="162">
        <f t="shared" si="1"/>
        <v>13</v>
      </c>
      <c r="Z12" s="164">
        <f t="shared" si="2"/>
        <v>0.8125</v>
      </c>
      <c r="AA12" s="165">
        <f t="shared" si="3"/>
        <v>2</v>
      </c>
      <c r="AB12" s="164">
        <f t="shared" si="4"/>
        <v>0.125</v>
      </c>
      <c r="AC12" s="166">
        <f t="shared" si="5"/>
        <v>0</v>
      </c>
      <c r="AD12" s="164">
        <f t="shared" si="6"/>
        <v>0</v>
      </c>
      <c r="AE12" s="160">
        <v>6.0</v>
      </c>
      <c r="AF12" s="161" t="str">
        <f t="shared" si="7"/>
        <v>Leshlie Crismayri Bautista Quezada</v>
      </c>
      <c r="AG12" s="162" t="s">
        <v>559</v>
      </c>
      <c r="AH12" s="162" t="s">
        <v>559</v>
      </c>
      <c r="AI12" s="162" t="s">
        <v>559</v>
      </c>
      <c r="AJ12" s="162" t="s">
        <v>559</v>
      </c>
      <c r="AK12" s="162"/>
      <c r="AL12" s="162" t="s">
        <v>559</v>
      </c>
      <c r="AM12" s="162" t="s">
        <v>559</v>
      </c>
      <c r="AN12" s="162" t="s">
        <v>559</v>
      </c>
      <c r="AO12" s="162"/>
      <c r="AP12" s="162" t="s">
        <v>559</v>
      </c>
      <c r="AQ12" s="162" t="s">
        <v>559</v>
      </c>
      <c r="AR12" s="162" t="s">
        <v>559</v>
      </c>
      <c r="AS12" s="162" t="s">
        <v>559</v>
      </c>
      <c r="AT12" s="162" t="s">
        <v>578</v>
      </c>
      <c r="AU12" s="162"/>
      <c r="AV12" s="162"/>
      <c r="AW12" s="162" t="s">
        <v>559</v>
      </c>
      <c r="AX12" s="162"/>
      <c r="AY12" s="162" t="s">
        <v>559</v>
      </c>
      <c r="AZ12" s="163"/>
      <c r="BA12" s="162"/>
      <c r="BB12" s="163"/>
      <c r="BC12" s="164" t="str">
        <f t="shared" si="8"/>
        <v/>
      </c>
      <c r="BD12" s="166">
        <f t="shared" si="9"/>
        <v>0</v>
      </c>
      <c r="BE12" s="164" t="str">
        <f t="shared" si="10"/>
        <v/>
      </c>
      <c r="BF12" s="166">
        <f t="shared" si="11"/>
        <v>1</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t="s">
        <v>559</v>
      </c>
      <c r="E13" s="162" t="s">
        <v>559</v>
      </c>
      <c r="F13" s="162" t="s">
        <v>559</v>
      </c>
      <c r="G13" s="162" t="s">
        <v>559</v>
      </c>
      <c r="H13" s="162"/>
      <c r="I13" s="162" t="s">
        <v>559</v>
      </c>
      <c r="J13" s="162" t="s">
        <v>559</v>
      </c>
      <c r="K13" s="162" t="s">
        <v>559</v>
      </c>
      <c r="L13" s="162"/>
      <c r="M13" s="162"/>
      <c r="N13" s="162" t="s">
        <v>559</v>
      </c>
      <c r="O13" s="162" t="s">
        <v>559</v>
      </c>
      <c r="P13" s="162" t="s">
        <v>559</v>
      </c>
      <c r="Q13" s="162" t="s">
        <v>559</v>
      </c>
      <c r="R13" s="162" t="s">
        <v>579</v>
      </c>
      <c r="S13" s="162" t="s">
        <v>580</v>
      </c>
      <c r="T13" s="162" t="s">
        <v>559</v>
      </c>
      <c r="U13" s="162" t="s">
        <v>559</v>
      </c>
      <c r="V13" s="162" t="s">
        <v>559</v>
      </c>
      <c r="W13" s="162"/>
      <c r="X13" s="163"/>
      <c r="Y13" s="162">
        <f t="shared" si="1"/>
        <v>15</v>
      </c>
      <c r="Z13" s="164">
        <f t="shared" si="2"/>
        <v>0.9375</v>
      </c>
      <c r="AA13" s="165">
        <f t="shared" si="3"/>
        <v>1</v>
      </c>
      <c r="AB13" s="164">
        <f t="shared" si="4"/>
        <v>0.0625</v>
      </c>
      <c r="AC13" s="166">
        <f t="shared" si="5"/>
        <v>0</v>
      </c>
      <c r="AD13" s="164">
        <f t="shared" si="6"/>
        <v>0</v>
      </c>
      <c r="AE13" s="160">
        <v>7.0</v>
      </c>
      <c r="AF13" s="161" t="str">
        <f t="shared" si="7"/>
        <v>Gilber  Bello Silva</v>
      </c>
      <c r="AG13" s="162" t="s">
        <v>559</v>
      </c>
      <c r="AH13" s="162" t="s">
        <v>559</v>
      </c>
      <c r="AI13" s="162" t="s">
        <v>559</v>
      </c>
      <c r="AJ13" s="162" t="s">
        <v>559</v>
      </c>
      <c r="AK13" s="162"/>
      <c r="AL13" s="162" t="s">
        <v>559</v>
      </c>
      <c r="AM13" s="162" t="s">
        <v>559</v>
      </c>
      <c r="AN13" s="162" t="s">
        <v>559</v>
      </c>
      <c r="AO13" s="162"/>
      <c r="AP13" s="162" t="s">
        <v>559</v>
      </c>
      <c r="AQ13" s="162" t="s">
        <v>559</v>
      </c>
      <c r="AR13" s="162" t="s">
        <v>559</v>
      </c>
      <c r="AS13" s="162" t="s">
        <v>559</v>
      </c>
      <c r="AT13" s="162" t="s">
        <v>559</v>
      </c>
      <c r="AU13" s="162"/>
      <c r="AV13" s="162"/>
      <c r="AW13" s="162" t="s">
        <v>559</v>
      </c>
      <c r="AX13" s="162"/>
      <c r="AY13" s="162" t="s">
        <v>559</v>
      </c>
      <c r="AZ13" s="163"/>
      <c r="BA13" s="162"/>
      <c r="BB13" s="163"/>
      <c r="BC13" s="164" t="str">
        <f t="shared" si="8"/>
        <v/>
      </c>
      <c r="BD13" s="166">
        <f t="shared" si="9"/>
        <v>0</v>
      </c>
      <c r="BE13" s="164" t="str">
        <f t="shared" si="10"/>
        <v/>
      </c>
      <c r="BF13" s="166">
        <f t="shared" si="11"/>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t="s">
        <v>579</v>
      </c>
      <c r="E14" s="162" t="s">
        <v>559</v>
      </c>
      <c r="F14" s="162" t="s">
        <v>559</v>
      </c>
      <c r="G14" s="162" t="s">
        <v>559</v>
      </c>
      <c r="H14" s="162"/>
      <c r="I14" s="162" t="s">
        <v>559</v>
      </c>
      <c r="J14" s="162" t="s">
        <v>559</v>
      </c>
      <c r="K14" s="162" t="s">
        <v>559</v>
      </c>
      <c r="L14" s="162"/>
      <c r="M14" s="162"/>
      <c r="N14" s="162" t="s">
        <v>559</v>
      </c>
      <c r="O14" s="162" t="s">
        <v>579</v>
      </c>
      <c r="P14" s="162" t="s">
        <v>559</v>
      </c>
      <c r="Q14" s="162" t="s">
        <v>559</v>
      </c>
      <c r="R14" s="162" t="s">
        <v>559</v>
      </c>
      <c r="S14" s="162" t="s">
        <v>559</v>
      </c>
      <c r="T14" s="162" t="s">
        <v>559</v>
      </c>
      <c r="U14" s="162" t="s">
        <v>579</v>
      </c>
      <c r="V14" s="162" t="s">
        <v>559</v>
      </c>
      <c r="W14" s="162"/>
      <c r="X14" s="163"/>
      <c r="Y14" s="162">
        <f t="shared" si="1"/>
        <v>13</v>
      </c>
      <c r="Z14" s="164">
        <f t="shared" si="2"/>
        <v>0.8125</v>
      </c>
      <c r="AA14" s="165">
        <f t="shared" si="3"/>
        <v>3</v>
      </c>
      <c r="AB14" s="164">
        <f t="shared" si="4"/>
        <v>0.1875</v>
      </c>
      <c r="AC14" s="166">
        <f t="shared" si="5"/>
        <v>0</v>
      </c>
      <c r="AD14" s="164">
        <f t="shared" si="6"/>
        <v>0</v>
      </c>
      <c r="AE14" s="160">
        <v>8.0</v>
      </c>
      <c r="AF14" s="161" t="str">
        <f t="shared" si="7"/>
        <v>Sherlyn Mariel Bernabel Lora</v>
      </c>
      <c r="AG14" s="162" t="s">
        <v>559</v>
      </c>
      <c r="AH14" s="162" t="s">
        <v>559</v>
      </c>
      <c r="AI14" s="162" t="s">
        <v>559</v>
      </c>
      <c r="AJ14" s="162" t="s">
        <v>559</v>
      </c>
      <c r="AK14" s="162"/>
      <c r="AL14" s="162" t="s">
        <v>559</v>
      </c>
      <c r="AM14" s="162" t="s">
        <v>559</v>
      </c>
      <c r="AN14" s="162" t="s">
        <v>559</v>
      </c>
      <c r="AO14" s="162"/>
      <c r="AP14" s="162" t="s">
        <v>559</v>
      </c>
      <c r="AQ14" s="162" t="s">
        <v>559</v>
      </c>
      <c r="AR14" s="162" t="s">
        <v>559</v>
      </c>
      <c r="AS14" s="162" t="s">
        <v>579</v>
      </c>
      <c r="AT14" s="162" t="s">
        <v>559</v>
      </c>
      <c r="AU14" s="162"/>
      <c r="AV14" s="162"/>
      <c r="AW14" s="162" t="s">
        <v>559</v>
      </c>
      <c r="AX14" s="162"/>
      <c r="AY14" s="162" t="s">
        <v>559</v>
      </c>
      <c r="AZ14" s="163"/>
      <c r="BA14" s="162"/>
      <c r="BB14" s="163"/>
      <c r="BC14" s="164" t="str">
        <f t="shared" si="8"/>
        <v/>
      </c>
      <c r="BD14" s="166">
        <f t="shared" si="9"/>
        <v>1</v>
      </c>
      <c r="BE14" s="164" t="str">
        <f t="shared" si="10"/>
        <v/>
      </c>
      <c r="BF14" s="166">
        <f t="shared" si="11"/>
        <v>0</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t="s">
        <v>559</v>
      </c>
      <c r="E15" s="162" t="s">
        <v>559</v>
      </c>
      <c r="F15" s="162" t="s">
        <v>559</v>
      </c>
      <c r="G15" s="162" t="s">
        <v>559</v>
      </c>
      <c r="H15" s="162"/>
      <c r="I15" s="162" t="s">
        <v>559</v>
      </c>
      <c r="J15" s="162" t="s">
        <v>559</v>
      </c>
      <c r="K15" s="162" t="s">
        <v>559</v>
      </c>
      <c r="L15" s="162"/>
      <c r="M15" s="162"/>
      <c r="N15" s="162" t="s">
        <v>559</v>
      </c>
      <c r="O15" s="162" t="s">
        <v>559</v>
      </c>
      <c r="P15" s="162" t="s">
        <v>559</v>
      </c>
      <c r="Q15" s="162" t="s">
        <v>559</v>
      </c>
      <c r="R15" s="162" t="s">
        <v>578</v>
      </c>
      <c r="S15" s="162" t="s">
        <v>580</v>
      </c>
      <c r="T15" s="162" t="s">
        <v>559</v>
      </c>
      <c r="U15" s="162" t="s">
        <v>579</v>
      </c>
      <c r="V15" s="162" t="s">
        <v>559</v>
      </c>
      <c r="W15" s="162"/>
      <c r="X15" s="163"/>
      <c r="Y15" s="162">
        <f t="shared" si="1"/>
        <v>15</v>
      </c>
      <c r="Z15" s="164">
        <f t="shared" si="2"/>
        <v>0.9375</v>
      </c>
      <c r="AA15" s="165">
        <f t="shared" si="3"/>
        <v>1</v>
      </c>
      <c r="AB15" s="164">
        <f t="shared" si="4"/>
        <v>0.0625</v>
      </c>
      <c r="AC15" s="166">
        <f t="shared" si="5"/>
        <v>1</v>
      </c>
      <c r="AD15" s="164">
        <f t="shared" si="6"/>
        <v>0.0625</v>
      </c>
      <c r="AE15" s="160">
        <v>9.0</v>
      </c>
      <c r="AF15" s="161" t="str">
        <f t="shared" si="7"/>
        <v>Erleen  Brito Castillo</v>
      </c>
      <c r="AG15" s="162" t="s">
        <v>559</v>
      </c>
      <c r="AH15" s="162" t="s">
        <v>559</v>
      </c>
      <c r="AI15" s="162" t="s">
        <v>559</v>
      </c>
      <c r="AJ15" s="162" t="s">
        <v>559</v>
      </c>
      <c r="AK15" s="162"/>
      <c r="AL15" s="162" t="s">
        <v>559</v>
      </c>
      <c r="AM15" s="162" t="s">
        <v>559</v>
      </c>
      <c r="AN15" s="162" t="s">
        <v>559</v>
      </c>
      <c r="AO15" s="162"/>
      <c r="AP15" s="162" t="s">
        <v>559</v>
      </c>
      <c r="AQ15" s="162" t="s">
        <v>559</v>
      </c>
      <c r="AR15" s="162" t="s">
        <v>559</v>
      </c>
      <c r="AS15" s="162" t="s">
        <v>579</v>
      </c>
      <c r="AT15" s="162" t="s">
        <v>559</v>
      </c>
      <c r="AU15" s="162"/>
      <c r="AV15" s="162"/>
      <c r="AW15" s="162" t="s">
        <v>559</v>
      </c>
      <c r="AX15" s="162"/>
      <c r="AY15" s="162" t="s">
        <v>559</v>
      </c>
      <c r="AZ15" s="163"/>
      <c r="BA15" s="162"/>
      <c r="BB15" s="163"/>
      <c r="BC15" s="164" t="str">
        <f t="shared" si="8"/>
        <v/>
      </c>
      <c r="BD15" s="166">
        <f t="shared" si="9"/>
        <v>1</v>
      </c>
      <c r="BE15" s="164" t="str">
        <f t="shared" si="10"/>
        <v/>
      </c>
      <c r="BF15" s="166">
        <f t="shared" si="11"/>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t="s">
        <v>559</v>
      </c>
      <c r="E16" s="162" t="s">
        <v>559</v>
      </c>
      <c r="F16" s="162" t="s">
        <v>559</v>
      </c>
      <c r="G16" s="162" t="s">
        <v>559</v>
      </c>
      <c r="H16" s="162"/>
      <c r="I16" s="162" t="s">
        <v>559</v>
      </c>
      <c r="J16" s="162" t="s">
        <v>559</v>
      </c>
      <c r="K16" s="162" t="s">
        <v>559</v>
      </c>
      <c r="L16" s="162"/>
      <c r="M16" s="162"/>
      <c r="N16" s="162" t="s">
        <v>559</v>
      </c>
      <c r="O16" s="162" t="s">
        <v>559</v>
      </c>
      <c r="P16" s="162" t="s">
        <v>559</v>
      </c>
      <c r="Q16" s="162" t="s">
        <v>578</v>
      </c>
      <c r="R16" s="162" t="s">
        <v>559</v>
      </c>
      <c r="S16" s="162" t="s">
        <v>559</v>
      </c>
      <c r="T16" s="162" t="s">
        <v>559</v>
      </c>
      <c r="U16" s="162" t="s">
        <v>559</v>
      </c>
      <c r="V16" s="162" t="s">
        <v>559</v>
      </c>
      <c r="W16" s="162"/>
      <c r="X16" s="163"/>
      <c r="Y16" s="162">
        <f t="shared" si="1"/>
        <v>16</v>
      </c>
      <c r="Z16" s="164">
        <f t="shared" si="2"/>
        <v>1</v>
      </c>
      <c r="AA16" s="165">
        <f t="shared" si="3"/>
        <v>0</v>
      </c>
      <c r="AB16" s="164">
        <f t="shared" si="4"/>
        <v>0</v>
      </c>
      <c r="AC16" s="166">
        <f t="shared" si="5"/>
        <v>1</v>
      </c>
      <c r="AD16" s="164">
        <f t="shared" si="6"/>
        <v>0.0625</v>
      </c>
      <c r="AE16" s="160">
        <v>10.0</v>
      </c>
      <c r="AF16" s="161" t="str">
        <f t="shared" si="7"/>
        <v>Brianny  Caraballo Guzmán</v>
      </c>
      <c r="AG16" s="162" t="s">
        <v>559</v>
      </c>
      <c r="AH16" s="162" t="s">
        <v>559</v>
      </c>
      <c r="AI16" s="162" t="s">
        <v>559</v>
      </c>
      <c r="AJ16" s="162" t="s">
        <v>559</v>
      </c>
      <c r="AK16" s="162"/>
      <c r="AL16" s="162" t="s">
        <v>559</v>
      </c>
      <c r="AM16" s="162" t="s">
        <v>559</v>
      </c>
      <c r="AN16" s="162" t="s">
        <v>559</v>
      </c>
      <c r="AO16" s="162"/>
      <c r="AP16" s="162" t="s">
        <v>559</v>
      </c>
      <c r="AQ16" s="162" t="s">
        <v>559</v>
      </c>
      <c r="AR16" s="162" t="s">
        <v>559</v>
      </c>
      <c r="AS16" s="162" t="s">
        <v>559</v>
      </c>
      <c r="AT16" s="162" t="s">
        <v>578</v>
      </c>
      <c r="AU16" s="162"/>
      <c r="AV16" s="162"/>
      <c r="AW16" s="162" t="s">
        <v>559</v>
      </c>
      <c r="AX16" s="162"/>
      <c r="AY16" s="162" t="s">
        <v>559</v>
      </c>
      <c r="AZ16" s="163"/>
      <c r="BA16" s="162"/>
      <c r="BB16" s="163"/>
      <c r="BC16" s="164" t="str">
        <f t="shared" si="8"/>
        <v/>
      </c>
      <c r="BD16" s="166">
        <f t="shared" si="9"/>
        <v>0</v>
      </c>
      <c r="BE16" s="164" t="str">
        <f t="shared" si="10"/>
        <v/>
      </c>
      <c r="BF16" s="166">
        <f t="shared" si="11"/>
        <v>1</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t="s">
        <v>559</v>
      </c>
      <c r="E17" s="162" t="s">
        <v>559</v>
      </c>
      <c r="F17" s="162" t="s">
        <v>559</v>
      </c>
      <c r="G17" s="162" t="s">
        <v>559</v>
      </c>
      <c r="H17" s="162"/>
      <c r="I17" s="162" t="s">
        <v>559</v>
      </c>
      <c r="J17" s="162" t="s">
        <v>579</v>
      </c>
      <c r="K17" s="162" t="s">
        <v>559</v>
      </c>
      <c r="L17" s="162"/>
      <c r="M17" s="162"/>
      <c r="N17" s="162"/>
      <c r="O17" s="162" t="s">
        <v>579</v>
      </c>
      <c r="P17" s="162" t="s">
        <v>559</v>
      </c>
      <c r="Q17" s="162" t="s">
        <v>559</v>
      </c>
      <c r="R17" s="162" t="s">
        <v>580</v>
      </c>
      <c r="S17" s="162" t="s">
        <v>559</v>
      </c>
      <c r="T17" s="162" t="s">
        <v>559</v>
      </c>
      <c r="U17" s="162" t="s">
        <v>579</v>
      </c>
      <c r="V17" s="162" t="s">
        <v>578</v>
      </c>
      <c r="W17" s="162"/>
      <c r="X17" s="163"/>
      <c r="Y17" s="162">
        <f t="shared" si="1"/>
        <v>12</v>
      </c>
      <c r="Z17" s="164">
        <f t="shared" si="2"/>
        <v>0.75</v>
      </c>
      <c r="AA17" s="165">
        <f t="shared" si="3"/>
        <v>3</v>
      </c>
      <c r="AB17" s="164">
        <f t="shared" si="4"/>
        <v>0.1875</v>
      </c>
      <c r="AC17" s="166">
        <f t="shared" si="5"/>
        <v>1</v>
      </c>
      <c r="AD17" s="164">
        <f t="shared" si="6"/>
        <v>0.0625</v>
      </c>
      <c r="AE17" s="160">
        <v>11.0</v>
      </c>
      <c r="AF17" s="161" t="str">
        <f t="shared" si="7"/>
        <v>Scarlet  Castillo</v>
      </c>
      <c r="AG17" s="162" t="s">
        <v>579</v>
      </c>
      <c r="AH17" s="162" t="s">
        <v>559</v>
      </c>
      <c r="AI17" s="162" t="s">
        <v>559</v>
      </c>
      <c r="AJ17" s="162" t="s">
        <v>580</v>
      </c>
      <c r="AK17" s="162"/>
      <c r="AL17" s="162" t="s">
        <v>579</v>
      </c>
      <c r="AM17" s="162" t="s">
        <v>559</v>
      </c>
      <c r="AN17" s="162" t="s">
        <v>559</v>
      </c>
      <c r="AO17" s="162"/>
      <c r="AP17" s="162" t="s">
        <v>559</v>
      </c>
      <c r="AQ17" s="162" t="s">
        <v>559</v>
      </c>
      <c r="AR17" s="162" t="s">
        <v>559</v>
      </c>
      <c r="AS17" s="162" t="s">
        <v>579</v>
      </c>
      <c r="AT17" s="162" t="s">
        <v>559</v>
      </c>
      <c r="AU17" s="162"/>
      <c r="AV17" s="162"/>
      <c r="AW17" s="162" t="s">
        <v>559</v>
      </c>
      <c r="AX17" s="162"/>
      <c r="AY17" s="162" t="s">
        <v>559</v>
      </c>
      <c r="AZ17" s="163"/>
      <c r="BA17" s="162"/>
      <c r="BB17" s="163"/>
      <c r="BC17" s="164" t="str">
        <f t="shared" si="8"/>
        <v/>
      </c>
      <c r="BD17" s="166">
        <f t="shared" si="9"/>
        <v>3</v>
      </c>
      <c r="BE17" s="164" t="str">
        <f t="shared" si="10"/>
        <v/>
      </c>
      <c r="BF17" s="166">
        <f t="shared" si="11"/>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t="s">
        <v>559</v>
      </c>
      <c r="E18" s="162" t="s">
        <v>559</v>
      </c>
      <c r="F18" s="162" t="s">
        <v>559</v>
      </c>
      <c r="G18" s="162" t="s">
        <v>559</v>
      </c>
      <c r="H18" s="162"/>
      <c r="I18" s="162" t="s">
        <v>559</v>
      </c>
      <c r="J18" s="162" t="s">
        <v>559</v>
      </c>
      <c r="K18" s="162" t="s">
        <v>559</v>
      </c>
      <c r="L18" s="162"/>
      <c r="M18" s="162"/>
      <c r="N18" s="162" t="s">
        <v>579</v>
      </c>
      <c r="O18" s="162" t="s">
        <v>559</v>
      </c>
      <c r="P18" s="162"/>
      <c r="Q18" s="162" t="s">
        <v>559</v>
      </c>
      <c r="R18" s="162" t="s">
        <v>559</v>
      </c>
      <c r="S18" s="162" t="s">
        <v>559</v>
      </c>
      <c r="T18" s="162" t="s">
        <v>559</v>
      </c>
      <c r="U18" s="162" t="s">
        <v>559</v>
      </c>
      <c r="V18" s="162" t="s">
        <v>578</v>
      </c>
      <c r="W18" s="162"/>
      <c r="X18" s="163"/>
      <c r="Y18" s="162">
        <f t="shared" si="1"/>
        <v>14</v>
      </c>
      <c r="Z18" s="164">
        <f t="shared" si="2"/>
        <v>0.875</v>
      </c>
      <c r="AA18" s="165">
        <f t="shared" si="3"/>
        <v>1</v>
      </c>
      <c r="AB18" s="164">
        <f t="shared" si="4"/>
        <v>0.0625</v>
      </c>
      <c r="AC18" s="166">
        <f t="shared" si="5"/>
        <v>1</v>
      </c>
      <c r="AD18" s="164">
        <f t="shared" si="6"/>
        <v>0.0625</v>
      </c>
      <c r="AE18" s="160">
        <v>12.0</v>
      </c>
      <c r="AF18" s="161" t="str">
        <f t="shared" si="7"/>
        <v>Yarselin  Cruz Peña</v>
      </c>
      <c r="AG18" s="162" t="s">
        <v>559</v>
      </c>
      <c r="AH18" s="162" t="s">
        <v>559</v>
      </c>
      <c r="AI18" s="162" t="s">
        <v>559</v>
      </c>
      <c r="AJ18" s="162" t="s">
        <v>559</v>
      </c>
      <c r="AK18" s="162"/>
      <c r="AL18" s="162" t="s">
        <v>559</v>
      </c>
      <c r="AM18" s="162" t="s">
        <v>559</v>
      </c>
      <c r="AN18" s="162" t="s">
        <v>559</v>
      </c>
      <c r="AO18" s="162"/>
      <c r="AP18" s="162" t="s">
        <v>559</v>
      </c>
      <c r="AQ18" s="162" t="s">
        <v>559</v>
      </c>
      <c r="AR18" s="162" t="s">
        <v>559</v>
      </c>
      <c r="AS18" s="162" t="s">
        <v>559</v>
      </c>
      <c r="AT18" s="162" t="s">
        <v>578</v>
      </c>
      <c r="AU18" s="162"/>
      <c r="AV18" s="162"/>
      <c r="AW18" s="162" t="s">
        <v>559</v>
      </c>
      <c r="AX18" s="162"/>
      <c r="AY18" s="162" t="s">
        <v>559</v>
      </c>
      <c r="AZ18" s="163"/>
      <c r="BA18" s="162"/>
      <c r="BB18" s="163"/>
      <c r="BC18" s="164" t="str">
        <f t="shared" si="8"/>
        <v/>
      </c>
      <c r="BD18" s="166">
        <f t="shared" si="9"/>
        <v>0</v>
      </c>
      <c r="BE18" s="164" t="str">
        <f t="shared" si="10"/>
        <v/>
      </c>
      <c r="BF18" s="166">
        <f t="shared" si="11"/>
        <v>1</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t="s">
        <v>559</v>
      </c>
      <c r="E19" s="162" t="s">
        <v>559</v>
      </c>
      <c r="F19" s="162" t="s">
        <v>559</v>
      </c>
      <c r="G19" s="162" t="s">
        <v>559</v>
      </c>
      <c r="H19" s="162"/>
      <c r="I19" s="162" t="s">
        <v>578</v>
      </c>
      <c r="J19" s="162" t="s">
        <v>559</v>
      </c>
      <c r="K19" s="162" t="s">
        <v>559</v>
      </c>
      <c r="L19" s="162"/>
      <c r="M19" s="162"/>
      <c r="N19" s="162" t="s">
        <v>559</v>
      </c>
      <c r="O19" s="162" t="s">
        <v>559</v>
      </c>
      <c r="P19" s="162" t="s">
        <v>559</v>
      </c>
      <c r="Q19" s="162" t="s">
        <v>559</v>
      </c>
      <c r="R19" s="162" t="s">
        <v>559</v>
      </c>
      <c r="S19" s="162" t="s">
        <v>559</v>
      </c>
      <c r="T19" s="162" t="s">
        <v>559</v>
      </c>
      <c r="U19" s="162" t="s">
        <v>559</v>
      </c>
      <c r="V19" s="162" t="s">
        <v>559</v>
      </c>
      <c r="W19" s="162"/>
      <c r="X19" s="163"/>
      <c r="Y19" s="162">
        <f t="shared" si="1"/>
        <v>16</v>
      </c>
      <c r="Z19" s="164">
        <f t="shared" si="2"/>
        <v>1</v>
      </c>
      <c r="AA19" s="165">
        <f t="shared" si="3"/>
        <v>0</v>
      </c>
      <c r="AB19" s="164">
        <f t="shared" si="4"/>
        <v>0</v>
      </c>
      <c r="AC19" s="166">
        <f t="shared" si="5"/>
        <v>1</v>
      </c>
      <c r="AD19" s="164">
        <f t="shared" si="6"/>
        <v>0.0625</v>
      </c>
      <c r="AE19" s="160">
        <v>13.0</v>
      </c>
      <c r="AF19" s="161" t="str">
        <f t="shared" si="7"/>
        <v>Fernando José Díaz Fernández</v>
      </c>
      <c r="AG19" s="162" t="s">
        <v>559</v>
      </c>
      <c r="AH19" s="162" t="s">
        <v>559</v>
      </c>
      <c r="AI19" s="162" t="s">
        <v>559</v>
      </c>
      <c r="AJ19" s="162" t="s">
        <v>559</v>
      </c>
      <c r="AK19" s="162"/>
      <c r="AL19" s="162" t="s">
        <v>559</v>
      </c>
      <c r="AM19" s="162" t="s">
        <v>559</v>
      </c>
      <c r="AN19" s="162" t="s">
        <v>559</v>
      </c>
      <c r="AO19" s="162"/>
      <c r="AP19" s="162" t="s">
        <v>559</v>
      </c>
      <c r="AQ19" s="162" t="s">
        <v>559</v>
      </c>
      <c r="AR19" s="162" t="s">
        <v>559</v>
      </c>
      <c r="AS19" s="162" t="s">
        <v>559</v>
      </c>
      <c r="AT19" s="162" t="s">
        <v>559</v>
      </c>
      <c r="AU19" s="162"/>
      <c r="AV19" s="162"/>
      <c r="AW19" s="162" t="s">
        <v>559</v>
      </c>
      <c r="AX19" s="162"/>
      <c r="AY19" s="162" t="s">
        <v>559</v>
      </c>
      <c r="AZ19" s="163"/>
      <c r="BA19" s="162"/>
      <c r="BB19" s="163"/>
      <c r="BC19" s="164" t="str">
        <f t="shared" si="8"/>
        <v/>
      </c>
      <c r="BD19" s="166">
        <f t="shared" si="9"/>
        <v>0</v>
      </c>
      <c r="BE19" s="164" t="str">
        <f t="shared" si="10"/>
        <v/>
      </c>
      <c r="BF19" s="166">
        <f t="shared" si="11"/>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t="s">
        <v>578</v>
      </c>
      <c r="E20" s="162" t="s">
        <v>559</v>
      </c>
      <c r="F20" s="162" t="s">
        <v>559</v>
      </c>
      <c r="G20" s="162" t="s">
        <v>559</v>
      </c>
      <c r="H20" s="162"/>
      <c r="I20" s="162" t="s">
        <v>559</v>
      </c>
      <c r="J20" s="162" t="s">
        <v>559</v>
      </c>
      <c r="K20" s="162" t="s">
        <v>559</v>
      </c>
      <c r="L20" s="162"/>
      <c r="M20" s="162"/>
      <c r="N20" s="162" t="s">
        <v>559</v>
      </c>
      <c r="O20" s="162" t="s">
        <v>559</v>
      </c>
      <c r="P20" s="162" t="s">
        <v>559</v>
      </c>
      <c r="Q20" s="162" t="s">
        <v>559</v>
      </c>
      <c r="R20" s="162" t="s">
        <v>579</v>
      </c>
      <c r="S20" s="162" t="s">
        <v>579</v>
      </c>
      <c r="T20" s="162" t="s">
        <v>559</v>
      </c>
      <c r="U20" s="162" t="s">
        <v>578</v>
      </c>
      <c r="V20" s="162" t="s">
        <v>559</v>
      </c>
      <c r="W20" s="162"/>
      <c r="X20" s="163"/>
      <c r="Y20" s="162">
        <f t="shared" si="1"/>
        <v>14</v>
      </c>
      <c r="Z20" s="164">
        <f t="shared" si="2"/>
        <v>0.875</v>
      </c>
      <c r="AA20" s="165">
        <f t="shared" si="3"/>
        <v>2</v>
      </c>
      <c r="AB20" s="164">
        <f t="shared" si="4"/>
        <v>0.125</v>
      </c>
      <c r="AC20" s="166">
        <f t="shared" si="5"/>
        <v>2</v>
      </c>
      <c r="AD20" s="164">
        <f t="shared" si="6"/>
        <v>0.125</v>
      </c>
      <c r="AE20" s="160">
        <v>14.0</v>
      </c>
      <c r="AF20" s="161" t="str">
        <f t="shared" si="7"/>
        <v>Scarlett  Espinal Estéves</v>
      </c>
      <c r="AG20" s="162" t="s">
        <v>559</v>
      </c>
      <c r="AH20" s="162" t="s">
        <v>578</v>
      </c>
      <c r="AI20" s="162" t="s">
        <v>559</v>
      </c>
      <c r="AJ20" s="162" t="s">
        <v>559</v>
      </c>
      <c r="AK20" s="162"/>
      <c r="AL20" s="162" t="s">
        <v>579</v>
      </c>
      <c r="AM20" s="162" t="s">
        <v>559</v>
      </c>
      <c r="AN20" s="162" t="s">
        <v>559</v>
      </c>
      <c r="AO20" s="162"/>
      <c r="AP20" s="162" t="s">
        <v>579</v>
      </c>
      <c r="AQ20" s="162" t="s">
        <v>559</v>
      </c>
      <c r="AR20" s="162" t="s">
        <v>578</v>
      </c>
      <c r="AS20" s="162" t="s">
        <v>559</v>
      </c>
      <c r="AT20" s="162" t="s">
        <v>559</v>
      </c>
      <c r="AU20" s="162"/>
      <c r="AV20" s="162"/>
      <c r="AW20" s="162" t="s">
        <v>559</v>
      </c>
      <c r="AX20" s="162"/>
      <c r="AY20" s="162" t="s">
        <v>559</v>
      </c>
      <c r="AZ20" s="163"/>
      <c r="BA20" s="162"/>
      <c r="BB20" s="163"/>
      <c r="BC20" s="164" t="str">
        <f t="shared" si="8"/>
        <v/>
      </c>
      <c r="BD20" s="166">
        <f t="shared" si="9"/>
        <v>2</v>
      </c>
      <c r="BE20" s="164" t="str">
        <f t="shared" si="10"/>
        <v/>
      </c>
      <c r="BF20" s="166">
        <f t="shared" si="11"/>
        <v>2</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t="s">
        <v>559</v>
      </c>
      <c r="E21" s="162" t="s">
        <v>559</v>
      </c>
      <c r="F21" s="162" t="s">
        <v>559</v>
      </c>
      <c r="G21" s="162" t="s">
        <v>559</v>
      </c>
      <c r="H21" s="162"/>
      <c r="I21" s="162" t="s">
        <v>578</v>
      </c>
      <c r="J21" s="162" t="s">
        <v>559</v>
      </c>
      <c r="K21" s="162" t="s">
        <v>559</v>
      </c>
      <c r="L21" s="162"/>
      <c r="M21" s="162"/>
      <c r="N21" s="162" t="s">
        <v>559</v>
      </c>
      <c r="O21" s="162" t="s">
        <v>559</v>
      </c>
      <c r="P21" s="162" t="s">
        <v>559</v>
      </c>
      <c r="Q21" s="162" t="s">
        <v>579</v>
      </c>
      <c r="R21" s="162" t="s">
        <v>559</v>
      </c>
      <c r="S21" s="162" t="s">
        <v>580</v>
      </c>
      <c r="T21" s="162" t="s">
        <v>559</v>
      </c>
      <c r="U21" s="162" t="s">
        <v>579</v>
      </c>
      <c r="V21" s="162" t="s">
        <v>559</v>
      </c>
      <c r="W21" s="162"/>
      <c r="X21" s="163"/>
      <c r="Y21" s="162">
        <f t="shared" si="1"/>
        <v>14</v>
      </c>
      <c r="Z21" s="164">
        <f t="shared" si="2"/>
        <v>0.875</v>
      </c>
      <c r="AA21" s="165">
        <f t="shared" si="3"/>
        <v>2</v>
      </c>
      <c r="AB21" s="164">
        <f t="shared" si="4"/>
        <v>0.125</v>
      </c>
      <c r="AC21" s="166">
        <f t="shared" si="5"/>
        <v>1</v>
      </c>
      <c r="AD21" s="164">
        <f t="shared" si="6"/>
        <v>0.0625</v>
      </c>
      <c r="AE21" s="160">
        <v>15.0</v>
      </c>
      <c r="AF21" s="161" t="str">
        <f t="shared" si="7"/>
        <v>José Manuel Estrella</v>
      </c>
      <c r="AG21" s="162" t="s">
        <v>559</v>
      </c>
      <c r="AH21" s="162" t="s">
        <v>559</v>
      </c>
      <c r="AI21" s="162" t="s">
        <v>559</v>
      </c>
      <c r="AJ21" s="162" t="s">
        <v>580</v>
      </c>
      <c r="AK21" s="162"/>
      <c r="AL21" s="162"/>
      <c r="AM21" s="162" t="s">
        <v>559</v>
      </c>
      <c r="AN21" s="162" t="s">
        <v>559</v>
      </c>
      <c r="AO21" s="162"/>
      <c r="AP21" s="162" t="s">
        <v>559</v>
      </c>
      <c r="AQ21" s="162" t="s">
        <v>559</v>
      </c>
      <c r="AR21" s="162" t="s">
        <v>559</v>
      </c>
      <c r="AS21" s="162" t="s">
        <v>579</v>
      </c>
      <c r="AT21" s="162" t="s">
        <v>559</v>
      </c>
      <c r="AU21" s="162"/>
      <c r="AV21" s="162"/>
      <c r="AW21" s="162" t="s">
        <v>559</v>
      </c>
      <c r="AX21" s="162"/>
      <c r="AY21" s="162" t="s">
        <v>559</v>
      </c>
      <c r="AZ21" s="163"/>
      <c r="BA21" s="162"/>
      <c r="BB21" s="163"/>
      <c r="BC21" s="164" t="str">
        <f t="shared" si="8"/>
        <v/>
      </c>
      <c r="BD21" s="166">
        <f t="shared" si="9"/>
        <v>1</v>
      </c>
      <c r="BE21" s="164" t="str">
        <f t="shared" si="10"/>
        <v/>
      </c>
      <c r="BF21" s="166">
        <f t="shared" si="11"/>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t="s">
        <v>559</v>
      </c>
      <c r="E22" s="162" t="s">
        <v>559</v>
      </c>
      <c r="F22" s="162" t="s">
        <v>559</v>
      </c>
      <c r="G22" s="162" t="s">
        <v>559</v>
      </c>
      <c r="H22" s="162"/>
      <c r="I22" s="162" t="s">
        <v>559</v>
      </c>
      <c r="J22" s="162" t="s">
        <v>559</v>
      </c>
      <c r="K22" s="162" t="s">
        <v>559</v>
      </c>
      <c r="L22" s="162"/>
      <c r="M22" s="162"/>
      <c r="N22" s="162" t="s">
        <v>559</v>
      </c>
      <c r="O22" s="162" t="s">
        <v>559</v>
      </c>
      <c r="P22" s="162" t="s">
        <v>559</v>
      </c>
      <c r="Q22" s="162" t="s">
        <v>559</v>
      </c>
      <c r="R22" s="162" t="s">
        <v>559</v>
      </c>
      <c r="S22" s="162" t="s">
        <v>559</v>
      </c>
      <c r="T22" s="162" t="s">
        <v>559</v>
      </c>
      <c r="U22" s="162" t="s">
        <v>559</v>
      </c>
      <c r="V22" s="162" t="s">
        <v>559</v>
      </c>
      <c r="W22" s="162"/>
      <c r="X22" s="163"/>
      <c r="Y22" s="162">
        <f t="shared" si="1"/>
        <v>16</v>
      </c>
      <c r="Z22" s="164">
        <f t="shared" si="2"/>
        <v>1</v>
      </c>
      <c r="AA22" s="165">
        <f t="shared" si="3"/>
        <v>0</v>
      </c>
      <c r="AB22" s="164">
        <f t="shared" si="4"/>
        <v>0</v>
      </c>
      <c r="AC22" s="166">
        <f t="shared" si="5"/>
        <v>0</v>
      </c>
      <c r="AD22" s="164">
        <f t="shared" si="6"/>
        <v>0</v>
      </c>
      <c r="AE22" s="160">
        <v>16.0</v>
      </c>
      <c r="AF22" s="161" t="str">
        <f t="shared" si="7"/>
        <v>Misael Starberk Ferreras Pérez</v>
      </c>
      <c r="AG22" s="162" t="s">
        <v>559</v>
      </c>
      <c r="AH22" s="162" t="s">
        <v>559</v>
      </c>
      <c r="AI22" s="162" t="s">
        <v>559</v>
      </c>
      <c r="AJ22" s="162" t="s">
        <v>578</v>
      </c>
      <c r="AK22" s="162"/>
      <c r="AL22" s="162" t="s">
        <v>578</v>
      </c>
      <c r="AM22" s="162" t="s">
        <v>559</v>
      </c>
      <c r="AN22" s="162" t="s">
        <v>559</v>
      </c>
      <c r="AO22" s="162"/>
      <c r="AP22" s="162" t="s">
        <v>559</v>
      </c>
      <c r="AQ22" s="162" t="s">
        <v>559</v>
      </c>
      <c r="AR22" s="162" t="s">
        <v>559</v>
      </c>
      <c r="AS22" s="162" t="s">
        <v>559</v>
      </c>
      <c r="AT22" s="162" t="s">
        <v>559</v>
      </c>
      <c r="AU22" s="162"/>
      <c r="AV22" s="162"/>
      <c r="AW22" s="162" t="s">
        <v>559</v>
      </c>
      <c r="AX22" s="162"/>
      <c r="AY22" s="162" t="s">
        <v>559</v>
      </c>
      <c r="AZ22" s="163"/>
      <c r="BA22" s="162"/>
      <c r="BB22" s="163"/>
      <c r="BC22" s="164" t="str">
        <f t="shared" si="8"/>
        <v/>
      </c>
      <c r="BD22" s="166">
        <f t="shared" si="9"/>
        <v>0</v>
      </c>
      <c r="BE22" s="164" t="str">
        <f t="shared" si="10"/>
        <v/>
      </c>
      <c r="BF22" s="166">
        <f t="shared" si="11"/>
        <v>2</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t="s">
        <v>559</v>
      </c>
      <c r="E23" s="162" t="s">
        <v>559</v>
      </c>
      <c r="F23" s="162" t="s">
        <v>559</v>
      </c>
      <c r="G23" s="162" t="s">
        <v>559</v>
      </c>
      <c r="H23" s="162"/>
      <c r="I23" s="162" t="s">
        <v>578</v>
      </c>
      <c r="J23" s="162" t="s">
        <v>559</v>
      </c>
      <c r="K23" s="162" t="s">
        <v>559</v>
      </c>
      <c r="L23" s="162"/>
      <c r="M23" s="162"/>
      <c r="N23" s="162" t="s">
        <v>559</v>
      </c>
      <c r="O23" s="162" t="s">
        <v>559</v>
      </c>
      <c r="P23" s="162" t="s">
        <v>559</v>
      </c>
      <c r="Q23" s="162" t="s">
        <v>559</v>
      </c>
      <c r="R23" s="162" t="s">
        <v>559</v>
      </c>
      <c r="S23" s="162" t="s">
        <v>559</v>
      </c>
      <c r="T23" s="162" t="s">
        <v>559</v>
      </c>
      <c r="U23" s="162" t="s">
        <v>559</v>
      </c>
      <c r="V23" s="162" t="s">
        <v>559</v>
      </c>
      <c r="W23" s="162"/>
      <c r="X23" s="163"/>
      <c r="Y23" s="162">
        <f t="shared" si="1"/>
        <v>16</v>
      </c>
      <c r="Z23" s="164">
        <f t="shared" si="2"/>
        <v>1</v>
      </c>
      <c r="AA23" s="165">
        <f t="shared" si="3"/>
        <v>0</v>
      </c>
      <c r="AB23" s="164">
        <f t="shared" si="4"/>
        <v>0</v>
      </c>
      <c r="AC23" s="166">
        <f t="shared" si="5"/>
        <v>1</v>
      </c>
      <c r="AD23" s="164">
        <f t="shared" si="6"/>
        <v>0.0625</v>
      </c>
      <c r="AE23" s="160">
        <v>17.0</v>
      </c>
      <c r="AF23" s="161" t="str">
        <f t="shared" si="7"/>
        <v>Ruth Esther Fernández Rodríguez</v>
      </c>
      <c r="AG23" s="162"/>
      <c r="AH23" s="162" t="s">
        <v>559</v>
      </c>
      <c r="AI23" s="162" t="s">
        <v>559</v>
      </c>
      <c r="AJ23" s="162" t="s">
        <v>559</v>
      </c>
      <c r="AK23" s="162"/>
      <c r="AL23" s="162" t="s">
        <v>559</v>
      </c>
      <c r="AM23" s="162" t="s">
        <v>579</v>
      </c>
      <c r="AN23" s="162" t="s">
        <v>559</v>
      </c>
      <c r="AO23" s="162"/>
      <c r="AP23" s="162" t="s">
        <v>559</v>
      </c>
      <c r="AQ23" s="162" t="s">
        <v>559</v>
      </c>
      <c r="AR23" s="162" t="s">
        <v>559</v>
      </c>
      <c r="AS23" s="162" t="s">
        <v>559</v>
      </c>
      <c r="AT23" s="162" t="s">
        <v>559</v>
      </c>
      <c r="AU23" s="162"/>
      <c r="AV23" s="162"/>
      <c r="AW23" s="162" t="s">
        <v>559</v>
      </c>
      <c r="AX23" s="162"/>
      <c r="AY23" s="162" t="s">
        <v>559</v>
      </c>
      <c r="AZ23" s="163"/>
      <c r="BA23" s="162"/>
      <c r="BB23" s="163"/>
      <c r="BC23" s="164" t="str">
        <f t="shared" si="8"/>
        <v/>
      </c>
      <c r="BD23" s="166">
        <f t="shared" si="9"/>
        <v>1</v>
      </c>
      <c r="BE23" s="164" t="str">
        <f t="shared" si="10"/>
        <v/>
      </c>
      <c r="BF23" s="166">
        <f t="shared" si="11"/>
        <v>0</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t="s">
        <v>559</v>
      </c>
      <c r="E24" s="162" t="s">
        <v>559</v>
      </c>
      <c r="F24" s="162" t="s">
        <v>559</v>
      </c>
      <c r="G24" s="162" t="s">
        <v>559</v>
      </c>
      <c r="H24" s="162"/>
      <c r="I24" s="162" t="s">
        <v>559</v>
      </c>
      <c r="J24" s="162" t="s">
        <v>559</v>
      </c>
      <c r="K24" s="162" t="s">
        <v>559</v>
      </c>
      <c r="L24" s="162"/>
      <c r="M24" s="162"/>
      <c r="N24" s="162" t="s">
        <v>559</v>
      </c>
      <c r="O24" s="162" t="s">
        <v>559</v>
      </c>
      <c r="P24" s="162" t="s">
        <v>559</v>
      </c>
      <c r="Q24" s="162" t="s">
        <v>559</v>
      </c>
      <c r="R24" s="162" t="s">
        <v>559</v>
      </c>
      <c r="S24" s="162" t="s">
        <v>559</v>
      </c>
      <c r="T24" s="162" t="s">
        <v>559</v>
      </c>
      <c r="U24" s="162" t="s">
        <v>559</v>
      </c>
      <c r="V24" s="162" t="s">
        <v>559</v>
      </c>
      <c r="W24" s="162"/>
      <c r="X24" s="163"/>
      <c r="Y24" s="162">
        <f t="shared" si="1"/>
        <v>16</v>
      </c>
      <c r="Z24" s="164">
        <f t="shared" si="2"/>
        <v>1</v>
      </c>
      <c r="AA24" s="165">
        <f t="shared" si="3"/>
        <v>0</v>
      </c>
      <c r="AB24" s="164">
        <f t="shared" si="4"/>
        <v>0</v>
      </c>
      <c r="AC24" s="166">
        <f t="shared" si="5"/>
        <v>0</v>
      </c>
      <c r="AD24" s="164">
        <f t="shared" si="6"/>
        <v>0</v>
      </c>
      <c r="AE24" s="160">
        <v>18.0</v>
      </c>
      <c r="AF24" s="161" t="str">
        <f t="shared" si="7"/>
        <v>Discairy  Filpo Estrella</v>
      </c>
      <c r="AG24" s="162" t="s">
        <v>559</v>
      </c>
      <c r="AH24" s="162" t="s">
        <v>559</v>
      </c>
      <c r="AI24" s="162" t="s">
        <v>559</v>
      </c>
      <c r="AJ24" s="162" t="s">
        <v>559</v>
      </c>
      <c r="AK24" s="162"/>
      <c r="AL24" s="162" t="s">
        <v>559</v>
      </c>
      <c r="AM24" s="162" t="s">
        <v>559</v>
      </c>
      <c r="AN24" s="162" t="s">
        <v>559</v>
      </c>
      <c r="AO24" s="162"/>
      <c r="AP24" s="162" t="s">
        <v>559</v>
      </c>
      <c r="AQ24" s="162" t="s">
        <v>559</v>
      </c>
      <c r="AR24" s="162" t="s">
        <v>559</v>
      </c>
      <c r="AS24" s="162" t="s">
        <v>559</v>
      </c>
      <c r="AT24" s="162" t="s">
        <v>559</v>
      </c>
      <c r="AU24" s="162"/>
      <c r="AV24" s="162"/>
      <c r="AW24" s="162" t="s">
        <v>559</v>
      </c>
      <c r="AX24" s="162"/>
      <c r="AY24" s="162" t="s">
        <v>559</v>
      </c>
      <c r="AZ24" s="163"/>
      <c r="BA24" s="162"/>
      <c r="BB24" s="163"/>
      <c r="BC24" s="164" t="str">
        <f t="shared" si="8"/>
        <v/>
      </c>
      <c r="BD24" s="166">
        <f t="shared" si="9"/>
        <v>0</v>
      </c>
      <c r="BE24" s="164" t="str">
        <f t="shared" si="10"/>
        <v/>
      </c>
      <c r="BF24" s="166">
        <f t="shared" si="11"/>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t="s">
        <v>559</v>
      </c>
      <c r="E25" s="162" t="s">
        <v>559</v>
      </c>
      <c r="F25" s="162" t="s">
        <v>559</v>
      </c>
      <c r="G25" s="162" t="s">
        <v>559</v>
      </c>
      <c r="H25" s="162"/>
      <c r="I25" s="162" t="s">
        <v>559</v>
      </c>
      <c r="J25" s="162" t="s">
        <v>559</v>
      </c>
      <c r="K25" s="162" t="s">
        <v>559</v>
      </c>
      <c r="L25" s="162"/>
      <c r="M25" s="162"/>
      <c r="N25" s="162" t="s">
        <v>559</v>
      </c>
      <c r="O25" s="162" t="s">
        <v>559</v>
      </c>
      <c r="P25" s="162" t="s">
        <v>559</v>
      </c>
      <c r="Q25" s="162" t="s">
        <v>559</v>
      </c>
      <c r="R25" s="162" t="s">
        <v>559</v>
      </c>
      <c r="S25" s="162" t="s">
        <v>580</v>
      </c>
      <c r="T25" s="162" t="s">
        <v>559</v>
      </c>
      <c r="U25" s="162" t="s">
        <v>559</v>
      </c>
      <c r="V25" s="162" t="s">
        <v>559</v>
      </c>
      <c r="W25" s="162"/>
      <c r="X25" s="163"/>
      <c r="Y25" s="162">
        <f t="shared" si="1"/>
        <v>16</v>
      </c>
      <c r="Z25" s="164">
        <f t="shared" si="2"/>
        <v>1</v>
      </c>
      <c r="AA25" s="165">
        <f t="shared" si="3"/>
        <v>0</v>
      </c>
      <c r="AB25" s="164">
        <f t="shared" si="4"/>
        <v>0</v>
      </c>
      <c r="AC25" s="166">
        <f t="shared" si="5"/>
        <v>0</v>
      </c>
      <c r="AD25" s="164">
        <f t="shared" si="6"/>
        <v>0</v>
      </c>
      <c r="AE25" s="160">
        <v>19.0</v>
      </c>
      <c r="AF25" s="161" t="str">
        <f t="shared" si="7"/>
        <v>Alexis Enmanuel Gil  Sánchez</v>
      </c>
      <c r="AG25" s="162" t="s">
        <v>559</v>
      </c>
      <c r="AH25" s="162" t="s">
        <v>559</v>
      </c>
      <c r="AI25" s="162" t="s">
        <v>559</v>
      </c>
      <c r="AJ25" s="162" t="s">
        <v>580</v>
      </c>
      <c r="AK25" s="162"/>
      <c r="AL25" s="162"/>
      <c r="AM25" s="162" t="s">
        <v>559</v>
      </c>
      <c r="AN25" s="162" t="s">
        <v>580</v>
      </c>
      <c r="AO25" s="162"/>
      <c r="AP25" s="162" t="s">
        <v>559</v>
      </c>
      <c r="AQ25" s="162" t="s">
        <v>559</v>
      </c>
      <c r="AR25" s="162" t="s">
        <v>559</v>
      </c>
      <c r="AS25" s="162" t="s">
        <v>559</v>
      </c>
      <c r="AT25" s="162" t="s">
        <v>559</v>
      </c>
      <c r="AU25" s="162"/>
      <c r="AV25" s="162"/>
      <c r="AW25" s="162" t="s">
        <v>559</v>
      </c>
      <c r="AX25" s="162"/>
      <c r="AY25" s="162" t="s">
        <v>559</v>
      </c>
      <c r="AZ25" s="163"/>
      <c r="BA25" s="162"/>
      <c r="BB25" s="163"/>
      <c r="BC25" s="164" t="str">
        <f t="shared" si="8"/>
        <v/>
      </c>
      <c r="BD25" s="166">
        <f t="shared" si="9"/>
        <v>0</v>
      </c>
      <c r="BE25" s="164" t="str">
        <f t="shared" si="10"/>
        <v/>
      </c>
      <c r="BF25" s="166">
        <f t="shared" si="11"/>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t="s">
        <v>559</v>
      </c>
      <c r="E26" s="162" t="s">
        <v>559</v>
      </c>
      <c r="F26" s="162" t="s">
        <v>559</v>
      </c>
      <c r="G26" s="162" t="s">
        <v>579</v>
      </c>
      <c r="H26" s="162"/>
      <c r="I26" s="162" t="s">
        <v>559</v>
      </c>
      <c r="J26" s="162" t="s">
        <v>579</v>
      </c>
      <c r="K26" s="162" t="s">
        <v>559</v>
      </c>
      <c r="L26" s="162"/>
      <c r="M26" s="162"/>
      <c r="N26" s="162" t="s">
        <v>559</v>
      </c>
      <c r="O26" s="162" t="s">
        <v>559</v>
      </c>
      <c r="P26" s="162" t="s">
        <v>559</v>
      </c>
      <c r="Q26" s="162" t="s">
        <v>559</v>
      </c>
      <c r="R26" s="162" t="s">
        <v>580</v>
      </c>
      <c r="S26" s="162" t="s">
        <v>559</v>
      </c>
      <c r="T26" s="162" t="s">
        <v>559</v>
      </c>
      <c r="U26" s="162" t="s">
        <v>579</v>
      </c>
      <c r="V26" s="162" t="s">
        <v>579</v>
      </c>
      <c r="W26" s="162"/>
      <c r="X26" s="163"/>
      <c r="Y26" s="162">
        <f t="shared" si="1"/>
        <v>12</v>
      </c>
      <c r="Z26" s="164">
        <f t="shared" si="2"/>
        <v>0.75</v>
      </c>
      <c r="AA26" s="165">
        <f t="shared" si="3"/>
        <v>4</v>
      </c>
      <c r="AB26" s="164">
        <f t="shared" si="4"/>
        <v>0.25</v>
      </c>
      <c r="AC26" s="166">
        <f t="shared" si="5"/>
        <v>0</v>
      </c>
      <c r="AD26" s="164">
        <f t="shared" si="6"/>
        <v>0</v>
      </c>
      <c r="AE26" s="160">
        <v>20.0</v>
      </c>
      <c r="AF26" s="161" t="str">
        <f t="shared" si="7"/>
        <v>Ayendy Jesús Guzmán</v>
      </c>
      <c r="AG26" s="162" t="s">
        <v>579</v>
      </c>
      <c r="AH26" s="162" t="s">
        <v>579</v>
      </c>
      <c r="AI26" s="162" t="s">
        <v>579</v>
      </c>
      <c r="AJ26" s="162" t="s">
        <v>579</v>
      </c>
      <c r="AK26" s="162"/>
      <c r="AL26" s="162" t="s">
        <v>559</v>
      </c>
      <c r="AM26" s="162" t="s">
        <v>559</v>
      </c>
      <c r="AN26" s="162" t="s">
        <v>559</v>
      </c>
      <c r="AO26" s="162"/>
      <c r="AP26" s="162" t="s">
        <v>559</v>
      </c>
      <c r="AQ26" s="162" t="s">
        <v>559</v>
      </c>
      <c r="AR26" s="162" t="s">
        <v>559</v>
      </c>
      <c r="AS26" s="162" t="s">
        <v>559</v>
      </c>
      <c r="AT26" s="162" t="s">
        <v>578</v>
      </c>
      <c r="AU26" s="162"/>
      <c r="AV26" s="162"/>
      <c r="AW26" s="162" t="s">
        <v>559</v>
      </c>
      <c r="AX26" s="162"/>
      <c r="AY26" s="162" t="s">
        <v>559</v>
      </c>
      <c r="AZ26" s="163"/>
      <c r="BA26" s="162"/>
      <c r="BB26" s="163"/>
      <c r="BC26" s="164" t="str">
        <f t="shared" si="8"/>
        <v/>
      </c>
      <c r="BD26" s="166">
        <f t="shared" si="9"/>
        <v>4</v>
      </c>
      <c r="BE26" s="164" t="str">
        <f t="shared" si="10"/>
        <v/>
      </c>
      <c r="BF26" s="166">
        <f t="shared" si="11"/>
        <v>1</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t="s">
        <v>559</v>
      </c>
      <c r="E27" s="162" t="s">
        <v>559</v>
      </c>
      <c r="F27" s="162" t="s">
        <v>559</v>
      </c>
      <c r="G27" s="162" t="s">
        <v>559</v>
      </c>
      <c r="H27" s="162"/>
      <c r="I27" s="162" t="s">
        <v>559</v>
      </c>
      <c r="J27" s="162" t="s">
        <v>559</v>
      </c>
      <c r="K27" s="162" t="s">
        <v>559</v>
      </c>
      <c r="L27" s="162"/>
      <c r="M27" s="162"/>
      <c r="N27" s="162" t="s">
        <v>559</v>
      </c>
      <c r="O27" s="162" t="s">
        <v>559</v>
      </c>
      <c r="P27" s="162" t="s">
        <v>559</v>
      </c>
      <c r="Q27" s="162" t="s">
        <v>559</v>
      </c>
      <c r="R27" s="162" t="s">
        <v>559</v>
      </c>
      <c r="S27" s="162" t="s">
        <v>559</v>
      </c>
      <c r="T27" s="162" t="s">
        <v>559</v>
      </c>
      <c r="U27" s="162" t="s">
        <v>559</v>
      </c>
      <c r="V27" s="162" t="s">
        <v>559</v>
      </c>
      <c r="W27" s="162"/>
      <c r="X27" s="163"/>
      <c r="Y27" s="162">
        <f t="shared" si="1"/>
        <v>16</v>
      </c>
      <c r="Z27" s="164">
        <f t="shared" si="2"/>
        <v>1</v>
      </c>
      <c r="AA27" s="165">
        <f t="shared" si="3"/>
        <v>0</v>
      </c>
      <c r="AB27" s="164">
        <f t="shared" si="4"/>
        <v>0</v>
      </c>
      <c r="AC27" s="166">
        <f t="shared" si="5"/>
        <v>0</v>
      </c>
      <c r="AD27" s="164">
        <f t="shared" si="6"/>
        <v>0</v>
      </c>
      <c r="AE27" s="160">
        <v>21.0</v>
      </c>
      <c r="AF27" s="161" t="str">
        <f t="shared" si="7"/>
        <v>Yassir  Hernández Disla</v>
      </c>
      <c r="AG27" s="162" t="s">
        <v>559</v>
      </c>
      <c r="AH27" s="162" t="s">
        <v>559</v>
      </c>
      <c r="AI27" s="162" t="s">
        <v>579</v>
      </c>
      <c r="AJ27" s="162" t="s">
        <v>559</v>
      </c>
      <c r="AK27" s="162"/>
      <c r="AL27" s="162" t="s">
        <v>559</v>
      </c>
      <c r="AM27" s="162" t="s">
        <v>559</v>
      </c>
      <c r="AN27" s="162" t="s">
        <v>559</v>
      </c>
      <c r="AO27" s="162"/>
      <c r="AP27" s="162" t="s">
        <v>559</v>
      </c>
      <c r="AQ27" s="162"/>
      <c r="AR27" s="162" t="s">
        <v>559</v>
      </c>
      <c r="AS27" s="162" t="s">
        <v>559</v>
      </c>
      <c r="AT27" s="162" t="s">
        <v>559</v>
      </c>
      <c r="AU27" s="162"/>
      <c r="AV27" s="162"/>
      <c r="AW27" s="162" t="s">
        <v>559</v>
      </c>
      <c r="AX27" s="162"/>
      <c r="AY27" s="162" t="s">
        <v>559</v>
      </c>
      <c r="AZ27" s="163"/>
      <c r="BA27" s="162"/>
      <c r="BB27" s="163"/>
      <c r="BC27" s="164" t="str">
        <f t="shared" si="8"/>
        <v/>
      </c>
      <c r="BD27" s="166">
        <f t="shared" si="9"/>
        <v>1</v>
      </c>
      <c r="BE27" s="164" t="str">
        <f t="shared" si="10"/>
        <v/>
      </c>
      <c r="BF27" s="166">
        <f t="shared" si="11"/>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t="s">
        <v>559</v>
      </c>
      <c r="E28" s="162" t="s">
        <v>559</v>
      </c>
      <c r="F28" s="162" t="s">
        <v>559</v>
      </c>
      <c r="G28" s="162" t="s">
        <v>559</v>
      </c>
      <c r="H28" s="162"/>
      <c r="I28" s="162" t="s">
        <v>559</v>
      </c>
      <c r="J28" s="162" t="s">
        <v>559</v>
      </c>
      <c r="K28" s="162" t="s">
        <v>559</v>
      </c>
      <c r="L28" s="162"/>
      <c r="M28" s="162"/>
      <c r="N28" s="162" t="s">
        <v>559</v>
      </c>
      <c r="O28" s="162" t="s">
        <v>559</v>
      </c>
      <c r="P28" s="162" t="s">
        <v>559</v>
      </c>
      <c r="Q28" s="162" t="s">
        <v>559</v>
      </c>
      <c r="R28" s="162" t="s">
        <v>559</v>
      </c>
      <c r="S28" s="162" t="s">
        <v>559</v>
      </c>
      <c r="T28" s="162" t="s">
        <v>559</v>
      </c>
      <c r="U28" s="162" t="s">
        <v>559</v>
      </c>
      <c r="V28" s="162" t="s">
        <v>559</v>
      </c>
      <c r="W28" s="162"/>
      <c r="X28" s="163"/>
      <c r="Y28" s="162">
        <f t="shared" si="1"/>
        <v>16</v>
      </c>
      <c r="Z28" s="164">
        <f t="shared" si="2"/>
        <v>1</v>
      </c>
      <c r="AA28" s="165">
        <f t="shared" si="3"/>
        <v>0</v>
      </c>
      <c r="AB28" s="164">
        <f t="shared" si="4"/>
        <v>0</v>
      </c>
      <c r="AC28" s="166">
        <f t="shared" si="5"/>
        <v>0</v>
      </c>
      <c r="AD28" s="164">
        <f t="shared" si="6"/>
        <v>0</v>
      </c>
      <c r="AE28" s="160">
        <v>22.0</v>
      </c>
      <c r="AF28" s="161" t="str">
        <f t="shared" si="7"/>
        <v>Yadiel  Jiménez Betances</v>
      </c>
      <c r="AG28" s="162" t="s">
        <v>559</v>
      </c>
      <c r="AH28" s="162" t="s">
        <v>559</v>
      </c>
      <c r="AI28" s="162" t="s">
        <v>559</v>
      </c>
      <c r="AJ28" s="162" t="s">
        <v>559</v>
      </c>
      <c r="AK28" s="162"/>
      <c r="AL28" s="162" t="s">
        <v>559</v>
      </c>
      <c r="AM28" s="162" t="s">
        <v>559</v>
      </c>
      <c r="AN28" s="162" t="s">
        <v>559</v>
      </c>
      <c r="AO28" s="162"/>
      <c r="AP28" s="162" t="s">
        <v>559</v>
      </c>
      <c r="AQ28" s="162" t="s">
        <v>559</v>
      </c>
      <c r="AR28" s="162" t="s">
        <v>559</v>
      </c>
      <c r="AS28" s="162" t="s">
        <v>559</v>
      </c>
      <c r="AT28" s="162" t="s">
        <v>578</v>
      </c>
      <c r="AU28" s="162"/>
      <c r="AV28" s="162"/>
      <c r="AW28" s="162" t="s">
        <v>559</v>
      </c>
      <c r="AX28" s="162"/>
      <c r="AY28" s="162" t="s">
        <v>559</v>
      </c>
      <c r="AZ28" s="163"/>
      <c r="BA28" s="162"/>
      <c r="BB28" s="163"/>
      <c r="BC28" s="164" t="str">
        <f t="shared" si="8"/>
        <v/>
      </c>
      <c r="BD28" s="166">
        <f t="shared" si="9"/>
        <v>0</v>
      </c>
      <c r="BE28" s="164" t="str">
        <f t="shared" si="10"/>
        <v/>
      </c>
      <c r="BF28" s="166">
        <f t="shared" si="11"/>
        <v>1</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t="s">
        <v>559</v>
      </c>
      <c r="E29" s="162" t="s">
        <v>559</v>
      </c>
      <c r="F29" s="162" t="s">
        <v>578</v>
      </c>
      <c r="G29" s="162" t="s">
        <v>559</v>
      </c>
      <c r="H29" s="162"/>
      <c r="I29" s="162" t="s">
        <v>559</v>
      </c>
      <c r="J29" s="162" t="s">
        <v>559</v>
      </c>
      <c r="K29" s="162" t="s">
        <v>559</v>
      </c>
      <c r="L29" s="162"/>
      <c r="M29" s="162"/>
      <c r="N29" s="162" t="s">
        <v>559</v>
      </c>
      <c r="O29" s="162" t="s">
        <v>559</v>
      </c>
      <c r="P29" s="162" t="s">
        <v>559</v>
      </c>
      <c r="Q29" s="162" t="s">
        <v>559</v>
      </c>
      <c r="R29" s="162" t="s">
        <v>559</v>
      </c>
      <c r="S29" s="162" t="s">
        <v>559</v>
      </c>
      <c r="T29" s="162"/>
      <c r="U29" s="162" t="s">
        <v>559</v>
      </c>
      <c r="V29" s="162" t="s">
        <v>578</v>
      </c>
      <c r="W29" s="162"/>
      <c r="X29" s="163"/>
      <c r="Y29" s="162">
        <f t="shared" si="1"/>
        <v>15</v>
      </c>
      <c r="Z29" s="164">
        <f t="shared" si="2"/>
        <v>0.9375</v>
      </c>
      <c r="AA29" s="165">
        <f t="shared" si="3"/>
        <v>0</v>
      </c>
      <c r="AB29" s="164">
        <f t="shared" si="4"/>
        <v>0</v>
      </c>
      <c r="AC29" s="166">
        <f t="shared" si="5"/>
        <v>2</v>
      </c>
      <c r="AD29" s="164">
        <f t="shared" si="6"/>
        <v>0.125</v>
      </c>
      <c r="AE29" s="160">
        <v>23.0</v>
      </c>
      <c r="AF29" s="161" t="str">
        <f t="shared" si="7"/>
        <v>Yamel  Mella Aquino</v>
      </c>
      <c r="AG29" s="162" t="s">
        <v>559</v>
      </c>
      <c r="AH29" s="162" t="s">
        <v>559</v>
      </c>
      <c r="AI29" s="162" t="s">
        <v>559</v>
      </c>
      <c r="AJ29" s="162" t="s">
        <v>559</v>
      </c>
      <c r="AK29" s="162"/>
      <c r="AL29" s="162" t="s">
        <v>559</v>
      </c>
      <c r="AM29" s="162" t="s">
        <v>578</v>
      </c>
      <c r="AN29" s="162" t="s">
        <v>559</v>
      </c>
      <c r="AO29" s="162"/>
      <c r="AP29" s="162" t="s">
        <v>559</v>
      </c>
      <c r="AQ29" s="162" t="s">
        <v>559</v>
      </c>
      <c r="AR29" s="162" t="s">
        <v>559</v>
      </c>
      <c r="AS29" s="162" t="s">
        <v>559</v>
      </c>
      <c r="AT29" s="162" t="s">
        <v>559</v>
      </c>
      <c r="AU29" s="162"/>
      <c r="AV29" s="162"/>
      <c r="AW29" s="162"/>
      <c r="AX29" s="162"/>
      <c r="AY29" s="162" t="s">
        <v>559</v>
      </c>
      <c r="AZ29" s="163"/>
      <c r="BA29" s="162"/>
      <c r="BB29" s="163"/>
      <c r="BC29" s="164" t="str">
        <f t="shared" si="8"/>
        <v/>
      </c>
      <c r="BD29" s="166">
        <f t="shared" si="9"/>
        <v>0</v>
      </c>
      <c r="BE29" s="164" t="str">
        <f t="shared" si="10"/>
        <v/>
      </c>
      <c r="BF29" s="166">
        <f t="shared" si="11"/>
        <v>1</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t="s">
        <v>578</v>
      </c>
      <c r="E30" s="162" t="s">
        <v>559</v>
      </c>
      <c r="F30" s="162" t="s">
        <v>559</v>
      </c>
      <c r="G30" s="162" t="s">
        <v>559</v>
      </c>
      <c r="H30" s="162"/>
      <c r="I30" s="162"/>
      <c r="J30" s="162" t="s">
        <v>559</v>
      </c>
      <c r="K30" s="162" t="s">
        <v>579</v>
      </c>
      <c r="L30" s="162"/>
      <c r="M30" s="162"/>
      <c r="N30" s="162" t="s">
        <v>559</v>
      </c>
      <c r="O30" s="162" t="s">
        <v>579</v>
      </c>
      <c r="P30" s="162" t="s">
        <v>559</v>
      </c>
      <c r="Q30" s="162" t="s">
        <v>559</v>
      </c>
      <c r="R30" s="162" t="s">
        <v>578</v>
      </c>
      <c r="S30" s="162" t="s">
        <v>559</v>
      </c>
      <c r="T30" s="162" t="s">
        <v>559</v>
      </c>
      <c r="U30" s="162" t="s">
        <v>578</v>
      </c>
      <c r="V30" s="162" t="s">
        <v>559</v>
      </c>
      <c r="W30" s="162"/>
      <c r="X30" s="163"/>
      <c r="Y30" s="162">
        <f t="shared" si="1"/>
        <v>12</v>
      </c>
      <c r="Z30" s="164">
        <f t="shared" si="2"/>
        <v>0.75</v>
      </c>
      <c r="AA30" s="165">
        <f t="shared" si="3"/>
        <v>2</v>
      </c>
      <c r="AB30" s="164">
        <f t="shared" si="4"/>
        <v>0.125</v>
      </c>
      <c r="AC30" s="166">
        <f t="shared" si="5"/>
        <v>3</v>
      </c>
      <c r="AD30" s="164">
        <f t="shared" si="6"/>
        <v>0.1875</v>
      </c>
      <c r="AE30" s="160">
        <v>24.0</v>
      </c>
      <c r="AF30" s="161" t="str">
        <f t="shared" si="7"/>
        <v>Sariely Del Carmen Mena Chávez</v>
      </c>
      <c r="AG30" s="162" t="s">
        <v>559</v>
      </c>
      <c r="AH30" s="162" t="s">
        <v>559</v>
      </c>
      <c r="AI30" s="162" t="s">
        <v>559</v>
      </c>
      <c r="AJ30" s="162" t="s">
        <v>559</v>
      </c>
      <c r="AK30" s="162"/>
      <c r="AL30" s="162"/>
      <c r="AM30" s="162" t="s">
        <v>559</v>
      </c>
      <c r="AN30" s="162" t="s">
        <v>559</v>
      </c>
      <c r="AO30" s="162"/>
      <c r="AP30" s="162" t="s">
        <v>559</v>
      </c>
      <c r="AQ30" s="162" t="s">
        <v>559</v>
      </c>
      <c r="AR30" s="162" t="s">
        <v>578</v>
      </c>
      <c r="AS30" s="162" t="s">
        <v>559</v>
      </c>
      <c r="AT30" s="162" t="s">
        <v>578</v>
      </c>
      <c r="AU30" s="162"/>
      <c r="AV30" s="162"/>
      <c r="AW30" s="162" t="s">
        <v>559</v>
      </c>
      <c r="AX30" s="162"/>
      <c r="AY30" s="162" t="s">
        <v>579</v>
      </c>
      <c r="AZ30" s="163"/>
      <c r="BA30" s="162"/>
      <c r="BB30" s="163"/>
      <c r="BC30" s="164" t="str">
        <f t="shared" si="8"/>
        <v/>
      </c>
      <c r="BD30" s="166">
        <f t="shared" si="9"/>
        <v>1</v>
      </c>
      <c r="BE30" s="164" t="str">
        <f t="shared" si="10"/>
        <v/>
      </c>
      <c r="BF30" s="166">
        <f t="shared" si="11"/>
        <v>2</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t="s">
        <v>559</v>
      </c>
      <c r="E31" s="162" t="s">
        <v>559</v>
      </c>
      <c r="F31" s="162" t="s">
        <v>559</v>
      </c>
      <c r="G31" s="162" t="s">
        <v>559</v>
      </c>
      <c r="H31" s="162"/>
      <c r="I31" s="162" t="s">
        <v>559</v>
      </c>
      <c r="J31" s="162" t="s">
        <v>579</v>
      </c>
      <c r="K31" s="162" t="s">
        <v>559</v>
      </c>
      <c r="L31" s="162"/>
      <c r="M31" s="162"/>
      <c r="N31" s="162" t="s">
        <v>559</v>
      </c>
      <c r="O31" s="162" t="s">
        <v>559</v>
      </c>
      <c r="P31" s="162" t="s">
        <v>559</v>
      </c>
      <c r="Q31" s="162" t="s">
        <v>559</v>
      </c>
      <c r="R31" s="162" t="s">
        <v>559</v>
      </c>
      <c r="S31" s="162" t="s">
        <v>559</v>
      </c>
      <c r="T31" s="162" t="s">
        <v>559</v>
      </c>
      <c r="U31" s="162" t="s">
        <v>559</v>
      </c>
      <c r="V31" s="162" t="s">
        <v>559</v>
      </c>
      <c r="W31" s="162"/>
      <c r="X31" s="163"/>
      <c r="Y31" s="162">
        <f t="shared" si="1"/>
        <v>15</v>
      </c>
      <c r="Z31" s="164">
        <f t="shared" si="2"/>
        <v>0.9375</v>
      </c>
      <c r="AA31" s="165">
        <f t="shared" si="3"/>
        <v>1</v>
      </c>
      <c r="AB31" s="164">
        <f t="shared" si="4"/>
        <v>0.0625</v>
      </c>
      <c r="AC31" s="166">
        <f t="shared" si="5"/>
        <v>0</v>
      </c>
      <c r="AD31" s="164">
        <f t="shared" si="6"/>
        <v>0</v>
      </c>
      <c r="AE31" s="160">
        <v>25.0</v>
      </c>
      <c r="AF31" s="161" t="str">
        <f t="shared" si="7"/>
        <v>David Carmelo Navas Fernández</v>
      </c>
      <c r="AG31" s="162" t="s">
        <v>559</v>
      </c>
      <c r="AH31" s="162" t="s">
        <v>559</v>
      </c>
      <c r="AI31" s="162" t="s">
        <v>559</v>
      </c>
      <c r="AJ31" s="162" t="s">
        <v>559</v>
      </c>
      <c r="AK31" s="162"/>
      <c r="AL31" s="162" t="s">
        <v>559</v>
      </c>
      <c r="AM31" s="162" t="s">
        <v>559</v>
      </c>
      <c r="AN31" s="162" t="s">
        <v>559</v>
      </c>
      <c r="AO31" s="162"/>
      <c r="AP31" s="162" t="s">
        <v>559</v>
      </c>
      <c r="AQ31" s="162" t="s">
        <v>559</v>
      </c>
      <c r="AR31" s="162" t="s">
        <v>559</v>
      </c>
      <c r="AS31" s="162" t="s">
        <v>559</v>
      </c>
      <c r="AT31" s="162" t="s">
        <v>559</v>
      </c>
      <c r="AU31" s="162"/>
      <c r="AV31" s="162"/>
      <c r="AW31" s="162" t="s">
        <v>559</v>
      </c>
      <c r="AX31" s="162"/>
      <c r="AY31" s="162" t="s">
        <v>559</v>
      </c>
      <c r="AZ31" s="163"/>
      <c r="BA31" s="162"/>
      <c r="BB31" s="163"/>
      <c r="BC31" s="164" t="str">
        <f t="shared" si="8"/>
        <v/>
      </c>
      <c r="BD31" s="166">
        <f t="shared" si="9"/>
        <v>0</v>
      </c>
      <c r="BE31" s="164" t="str">
        <f t="shared" si="10"/>
        <v/>
      </c>
      <c r="BF31" s="166">
        <f t="shared" si="11"/>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t="s">
        <v>559</v>
      </c>
      <c r="E32" s="162" t="s">
        <v>559</v>
      </c>
      <c r="F32" s="162" t="s">
        <v>578</v>
      </c>
      <c r="G32" s="162" t="s">
        <v>559</v>
      </c>
      <c r="H32" s="162"/>
      <c r="I32" s="162" t="s">
        <v>559</v>
      </c>
      <c r="J32" s="162" t="s">
        <v>559</v>
      </c>
      <c r="K32" s="162" t="s">
        <v>559</v>
      </c>
      <c r="L32" s="162"/>
      <c r="M32" s="162"/>
      <c r="N32" s="162" t="s">
        <v>559</v>
      </c>
      <c r="O32" s="162" t="s">
        <v>559</v>
      </c>
      <c r="P32" s="162" t="s">
        <v>559</v>
      </c>
      <c r="Q32" s="162" t="s">
        <v>559</v>
      </c>
      <c r="R32" s="162" t="s">
        <v>559</v>
      </c>
      <c r="S32" s="162" t="s">
        <v>559</v>
      </c>
      <c r="T32" s="162" t="s">
        <v>559</v>
      </c>
      <c r="U32" s="162" t="s">
        <v>559</v>
      </c>
      <c r="V32" s="162" t="s">
        <v>559</v>
      </c>
      <c r="W32" s="162"/>
      <c r="X32" s="163"/>
      <c r="Y32" s="162">
        <f t="shared" si="1"/>
        <v>16</v>
      </c>
      <c r="Z32" s="164">
        <f t="shared" si="2"/>
        <v>1</v>
      </c>
      <c r="AA32" s="165">
        <f t="shared" si="3"/>
        <v>0</v>
      </c>
      <c r="AB32" s="164">
        <f t="shared" si="4"/>
        <v>0</v>
      </c>
      <c r="AC32" s="166">
        <f t="shared" si="5"/>
        <v>1</v>
      </c>
      <c r="AD32" s="164">
        <f t="shared" si="6"/>
        <v>0.0625</v>
      </c>
      <c r="AE32" s="160">
        <v>26.0</v>
      </c>
      <c r="AF32" s="161" t="str">
        <f t="shared" si="7"/>
        <v>Andriw Jelier Ortiz Rodríguez</v>
      </c>
      <c r="AG32" s="162" t="s">
        <v>559</v>
      </c>
      <c r="AH32" s="162" t="s">
        <v>559</v>
      </c>
      <c r="AI32" s="162" t="s">
        <v>559</v>
      </c>
      <c r="AJ32" s="162" t="s">
        <v>559</v>
      </c>
      <c r="AK32" s="162"/>
      <c r="AL32" s="162" t="s">
        <v>559</v>
      </c>
      <c r="AM32" s="162" t="s">
        <v>559</v>
      </c>
      <c r="AN32" s="162" t="s">
        <v>578</v>
      </c>
      <c r="AO32" s="162"/>
      <c r="AP32" s="162" t="s">
        <v>559</v>
      </c>
      <c r="AQ32" s="162" t="s">
        <v>559</v>
      </c>
      <c r="AR32" s="162" t="s">
        <v>559</v>
      </c>
      <c r="AS32" s="162" t="s">
        <v>559</v>
      </c>
      <c r="AT32" s="162" t="s">
        <v>559</v>
      </c>
      <c r="AU32" s="162"/>
      <c r="AV32" s="162"/>
      <c r="AW32" s="162" t="s">
        <v>559</v>
      </c>
      <c r="AX32" s="162"/>
      <c r="AY32" s="162" t="s">
        <v>559</v>
      </c>
      <c r="AZ32" s="163"/>
      <c r="BA32" s="162"/>
      <c r="BB32" s="163"/>
      <c r="BC32" s="164" t="str">
        <f t="shared" si="8"/>
        <v/>
      </c>
      <c r="BD32" s="166">
        <f t="shared" si="9"/>
        <v>0</v>
      </c>
      <c r="BE32" s="164" t="str">
        <f t="shared" si="10"/>
        <v/>
      </c>
      <c r="BF32" s="166">
        <f t="shared" si="11"/>
        <v>1</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t="s">
        <v>559</v>
      </c>
      <c r="E33" s="162" t="s">
        <v>559</v>
      </c>
      <c r="F33" s="162" t="s">
        <v>559</v>
      </c>
      <c r="G33" s="162" t="s">
        <v>559</v>
      </c>
      <c r="H33" s="162"/>
      <c r="I33" s="162" t="s">
        <v>559</v>
      </c>
      <c r="J33" s="162" t="s">
        <v>559</v>
      </c>
      <c r="K33" s="162" t="s">
        <v>559</v>
      </c>
      <c r="L33" s="162"/>
      <c r="M33" s="162"/>
      <c r="N33" s="162" t="s">
        <v>559</v>
      </c>
      <c r="O33" s="162" t="s">
        <v>559</v>
      </c>
      <c r="P33" s="162" t="s">
        <v>559</v>
      </c>
      <c r="Q33" s="162" t="s">
        <v>559</v>
      </c>
      <c r="R33" s="162" t="s">
        <v>559</v>
      </c>
      <c r="S33" s="162" t="s">
        <v>559</v>
      </c>
      <c r="T33" s="162" t="s">
        <v>559</v>
      </c>
      <c r="U33" s="162" t="s">
        <v>579</v>
      </c>
      <c r="V33" s="162" t="s">
        <v>559</v>
      </c>
      <c r="W33" s="162"/>
      <c r="X33" s="163"/>
      <c r="Y33" s="162">
        <f t="shared" si="1"/>
        <v>15</v>
      </c>
      <c r="Z33" s="164">
        <f t="shared" si="2"/>
        <v>0.9375</v>
      </c>
      <c r="AA33" s="165">
        <f t="shared" si="3"/>
        <v>1</v>
      </c>
      <c r="AB33" s="164">
        <f t="shared" si="4"/>
        <v>0.0625</v>
      </c>
      <c r="AC33" s="166">
        <f t="shared" si="5"/>
        <v>0</v>
      </c>
      <c r="AD33" s="164">
        <f t="shared" si="6"/>
        <v>0</v>
      </c>
      <c r="AE33" s="160">
        <v>27.0</v>
      </c>
      <c r="AF33" s="161" t="str">
        <f t="shared" si="7"/>
        <v>Dashley Nicole Peña García</v>
      </c>
      <c r="AG33" s="162" t="s">
        <v>559</v>
      </c>
      <c r="AH33" s="162" t="s">
        <v>559</v>
      </c>
      <c r="AI33" s="162" t="s">
        <v>559</v>
      </c>
      <c r="AJ33" s="162" t="s">
        <v>559</v>
      </c>
      <c r="AK33" s="162"/>
      <c r="AL33" s="162" t="s">
        <v>559</v>
      </c>
      <c r="AM33" s="162" t="s">
        <v>559</v>
      </c>
      <c r="AN33" s="162" t="s">
        <v>578</v>
      </c>
      <c r="AO33" s="162"/>
      <c r="AP33" s="162" t="s">
        <v>559</v>
      </c>
      <c r="AQ33" s="162" t="s">
        <v>559</v>
      </c>
      <c r="AR33" s="162" t="s">
        <v>559</v>
      </c>
      <c r="AS33" s="162" t="s">
        <v>559</v>
      </c>
      <c r="AT33" s="162" t="s">
        <v>559</v>
      </c>
      <c r="AU33" s="162"/>
      <c r="AV33" s="162"/>
      <c r="AW33" s="162" t="s">
        <v>559</v>
      </c>
      <c r="AX33" s="162"/>
      <c r="AY33" s="162" t="s">
        <v>559</v>
      </c>
      <c r="AZ33" s="163"/>
      <c r="BA33" s="162"/>
      <c r="BB33" s="163"/>
      <c r="BC33" s="164" t="str">
        <f t="shared" si="8"/>
        <v/>
      </c>
      <c r="BD33" s="166">
        <f t="shared" si="9"/>
        <v>0</v>
      </c>
      <c r="BE33" s="164" t="str">
        <f t="shared" si="10"/>
        <v/>
      </c>
      <c r="BF33" s="166">
        <f t="shared" si="11"/>
        <v>1</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t="s">
        <v>559</v>
      </c>
      <c r="E34" s="162" t="s">
        <v>559</v>
      </c>
      <c r="F34" s="162" t="s">
        <v>559</v>
      </c>
      <c r="G34" s="162" t="s">
        <v>559</v>
      </c>
      <c r="H34" s="162"/>
      <c r="I34" s="162" t="s">
        <v>559</v>
      </c>
      <c r="J34" s="162" t="s">
        <v>559</v>
      </c>
      <c r="K34" s="162" t="s">
        <v>559</v>
      </c>
      <c r="L34" s="162"/>
      <c r="M34" s="162"/>
      <c r="N34" s="162" t="s">
        <v>559</v>
      </c>
      <c r="O34" s="162" t="s">
        <v>559</v>
      </c>
      <c r="P34" s="162" t="s">
        <v>559</v>
      </c>
      <c r="Q34" s="162" t="s">
        <v>559</v>
      </c>
      <c r="R34" s="162" t="s">
        <v>559</v>
      </c>
      <c r="S34" s="162" t="s">
        <v>559</v>
      </c>
      <c r="T34" s="162" t="s">
        <v>559</v>
      </c>
      <c r="U34" s="162" t="s">
        <v>559</v>
      </c>
      <c r="V34" s="162" t="s">
        <v>559</v>
      </c>
      <c r="W34" s="162"/>
      <c r="X34" s="163"/>
      <c r="Y34" s="162">
        <f t="shared" si="1"/>
        <v>16</v>
      </c>
      <c r="Z34" s="164">
        <f t="shared" si="2"/>
        <v>1</v>
      </c>
      <c r="AA34" s="165">
        <f t="shared" si="3"/>
        <v>0</v>
      </c>
      <c r="AB34" s="164">
        <f t="shared" si="4"/>
        <v>0</v>
      </c>
      <c r="AC34" s="166">
        <f t="shared" si="5"/>
        <v>0</v>
      </c>
      <c r="AD34" s="164">
        <f t="shared" si="6"/>
        <v>0</v>
      </c>
      <c r="AE34" s="160">
        <v>28.0</v>
      </c>
      <c r="AF34" s="161" t="str">
        <f t="shared" si="7"/>
        <v>Yesly  Peña Muñoz</v>
      </c>
      <c r="AG34" s="162" t="s">
        <v>559</v>
      </c>
      <c r="AH34" s="162" t="s">
        <v>578</v>
      </c>
      <c r="AI34" s="162" t="s">
        <v>559</v>
      </c>
      <c r="AJ34" s="162" t="s">
        <v>559</v>
      </c>
      <c r="AK34" s="162"/>
      <c r="AL34" s="162" t="s">
        <v>559</v>
      </c>
      <c r="AM34" s="162" t="s">
        <v>578</v>
      </c>
      <c r="AN34" s="162" t="s">
        <v>559</v>
      </c>
      <c r="AO34" s="162"/>
      <c r="AP34" s="162" t="s">
        <v>559</v>
      </c>
      <c r="AQ34" s="162" t="s">
        <v>559</v>
      </c>
      <c r="AR34" s="162" t="s">
        <v>559</v>
      </c>
      <c r="AS34" s="162" t="s">
        <v>559</v>
      </c>
      <c r="AT34" s="162" t="s">
        <v>578</v>
      </c>
      <c r="AU34" s="162"/>
      <c r="AV34" s="162"/>
      <c r="AW34" s="162" t="s">
        <v>559</v>
      </c>
      <c r="AX34" s="162"/>
      <c r="AY34" s="162" t="s">
        <v>559</v>
      </c>
      <c r="AZ34" s="163"/>
      <c r="BA34" s="162"/>
      <c r="BB34" s="163"/>
      <c r="BC34" s="164" t="str">
        <f t="shared" si="8"/>
        <v/>
      </c>
      <c r="BD34" s="166">
        <f t="shared" si="9"/>
        <v>0</v>
      </c>
      <c r="BE34" s="164" t="str">
        <f t="shared" si="10"/>
        <v/>
      </c>
      <c r="BF34" s="166">
        <f t="shared" si="11"/>
        <v>3</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t="s">
        <v>559</v>
      </c>
      <c r="E35" s="162" t="s">
        <v>559</v>
      </c>
      <c r="F35" s="162" t="s">
        <v>559</v>
      </c>
      <c r="G35" s="162" t="s">
        <v>559</v>
      </c>
      <c r="H35" s="162"/>
      <c r="I35" s="162" t="s">
        <v>559</v>
      </c>
      <c r="J35" s="162" t="s">
        <v>559</v>
      </c>
      <c r="K35" s="162" t="s">
        <v>559</v>
      </c>
      <c r="L35" s="162"/>
      <c r="M35" s="162"/>
      <c r="N35" s="162" t="s">
        <v>559</v>
      </c>
      <c r="O35" s="162" t="s">
        <v>559</v>
      </c>
      <c r="P35" s="162" t="s">
        <v>559</v>
      </c>
      <c r="Q35" s="162" t="s">
        <v>559</v>
      </c>
      <c r="R35" s="162" t="s">
        <v>559</v>
      </c>
      <c r="S35" s="162" t="s">
        <v>559</v>
      </c>
      <c r="T35" s="162" t="s">
        <v>559</v>
      </c>
      <c r="U35" s="162" t="s">
        <v>559</v>
      </c>
      <c r="V35" s="162" t="s">
        <v>559</v>
      </c>
      <c r="W35" s="162"/>
      <c r="X35" s="163"/>
      <c r="Y35" s="162">
        <f t="shared" si="1"/>
        <v>16</v>
      </c>
      <c r="Z35" s="164">
        <f t="shared" si="2"/>
        <v>1</v>
      </c>
      <c r="AA35" s="165">
        <f t="shared" si="3"/>
        <v>0</v>
      </c>
      <c r="AB35" s="164">
        <f t="shared" si="4"/>
        <v>0</v>
      </c>
      <c r="AC35" s="166">
        <f t="shared" si="5"/>
        <v>0</v>
      </c>
      <c r="AD35" s="164">
        <f t="shared" si="6"/>
        <v>0</v>
      </c>
      <c r="AE35" s="160">
        <v>29.0</v>
      </c>
      <c r="AF35" s="161" t="str">
        <f t="shared" si="7"/>
        <v>Wilbert  Peña Paulino</v>
      </c>
      <c r="AG35" s="162" t="s">
        <v>559</v>
      </c>
      <c r="AH35" s="162" t="s">
        <v>559</v>
      </c>
      <c r="AI35" s="162" t="s">
        <v>559</v>
      </c>
      <c r="AJ35" s="162" t="s">
        <v>559</v>
      </c>
      <c r="AK35" s="162"/>
      <c r="AL35" s="162" t="s">
        <v>559</v>
      </c>
      <c r="AM35" s="162" t="s">
        <v>559</v>
      </c>
      <c r="AN35" s="162" t="s">
        <v>559</v>
      </c>
      <c r="AO35" s="162"/>
      <c r="AP35" s="162" t="s">
        <v>559</v>
      </c>
      <c r="AQ35" s="162" t="s">
        <v>559</v>
      </c>
      <c r="AR35" s="162" t="s">
        <v>559</v>
      </c>
      <c r="AS35" s="162" t="s">
        <v>559</v>
      </c>
      <c r="AT35" s="162" t="s">
        <v>559</v>
      </c>
      <c r="AU35" s="162"/>
      <c r="AV35" s="162"/>
      <c r="AW35" s="162" t="s">
        <v>559</v>
      </c>
      <c r="AX35" s="162"/>
      <c r="AY35" s="162" t="s">
        <v>559</v>
      </c>
      <c r="AZ35" s="163"/>
      <c r="BA35" s="162"/>
      <c r="BB35" s="163"/>
      <c r="BC35" s="164" t="str">
        <f t="shared" si="8"/>
        <v/>
      </c>
      <c r="BD35" s="166">
        <f t="shared" si="9"/>
        <v>0</v>
      </c>
      <c r="BE35" s="164" t="str">
        <f t="shared" si="10"/>
        <v/>
      </c>
      <c r="BF35" s="166">
        <f t="shared" si="11"/>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t="s">
        <v>579</v>
      </c>
      <c r="E36" s="162" t="s">
        <v>559</v>
      </c>
      <c r="F36" s="162" t="s">
        <v>559</v>
      </c>
      <c r="G36" s="162" t="s">
        <v>559</v>
      </c>
      <c r="H36" s="162"/>
      <c r="I36" s="162" t="s">
        <v>559</v>
      </c>
      <c r="J36" s="162" t="s">
        <v>559</v>
      </c>
      <c r="K36" s="162" t="s">
        <v>559</v>
      </c>
      <c r="L36" s="162"/>
      <c r="M36" s="162"/>
      <c r="N36" s="162" t="s">
        <v>559</v>
      </c>
      <c r="O36" s="162" t="s">
        <v>559</v>
      </c>
      <c r="P36" s="162" t="s">
        <v>559</v>
      </c>
      <c r="Q36" s="162" t="s">
        <v>559</v>
      </c>
      <c r="R36" s="162" t="s">
        <v>578</v>
      </c>
      <c r="S36" s="162" t="s">
        <v>559</v>
      </c>
      <c r="T36" s="162" t="s">
        <v>559</v>
      </c>
      <c r="U36" s="162" t="s">
        <v>578</v>
      </c>
      <c r="V36" s="162" t="s">
        <v>559</v>
      </c>
      <c r="W36" s="162"/>
      <c r="X36" s="163"/>
      <c r="Y36" s="162">
        <f t="shared" si="1"/>
        <v>15</v>
      </c>
      <c r="Z36" s="164">
        <f t="shared" si="2"/>
        <v>0.9375</v>
      </c>
      <c r="AA36" s="165">
        <f t="shared" si="3"/>
        <v>1</v>
      </c>
      <c r="AB36" s="164">
        <f t="shared" si="4"/>
        <v>0.0625</v>
      </c>
      <c r="AC36" s="166">
        <f t="shared" si="5"/>
        <v>2</v>
      </c>
      <c r="AD36" s="164">
        <f t="shared" si="6"/>
        <v>0.125</v>
      </c>
      <c r="AE36" s="160">
        <v>30.0</v>
      </c>
      <c r="AF36" s="161" t="str">
        <f t="shared" si="7"/>
        <v>Yonayry  Peña Santos</v>
      </c>
      <c r="AG36" s="162" t="s">
        <v>559</v>
      </c>
      <c r="AH36" s="162" t="s">
        <v>559</v>
      </c>
      <c r="AI36" s="162" t="s">
        <v>559</v>
      </c>
      <c r="AJ36" s="162" t="s">
        <v>559</v>
      </c>
      <c r="AK36" s="162"/>
      <c r="AL36" s="162" t="s">
        <v>559</v>
      </c>
      <c r="AM36" s="162" t="s">
        <v>579</v>
      </c>
      <c r="AN36" s="162" t="s">
        <v>559</v>
      </c>
      <c r="AO36" s="162"/>
      <c r="AP36" s="162" t="s">
        <v>559</v>
      </c>
      <c r="AQ36" s="162" t="s">
        <v>559</v>
      </c>
      <c r="AR36" s="162" t="s">
        <v>559</v>
      </c>
      <c r="AS36" s="162" t="s">
        <v>559</v>
      </c>
      <c r="AT36" s="162" t="s">
        <v>559</v>
      </c>
      <c r="AU36" s="162"/>
      <c r="AV36" s="162"/>
      <c r="AW36" s="162" t="s">
        <v>559</v>
      </c>
      <c r="AX36" s="162"/>
      <c r="AY36" s="162" t="s">
        <v>559</v>
      </c>
      <c r="AZ36" s="163"/>
      <c r="BA36" s="162"/>
      <c r="BB36" s="163"/>
      <c r="BC36" s="164" t="str">
        <f t="shared" si="8"/>
        <v/>
      </c>
      <c r="BD36" s="166">
        <f t="shared" si="9"/>
        <v>1</v>
      </c>
      <c r="BE36" s="164" t="str">
        <f t="shared" si="10"/>
        <v/>
      </c>
      <c r="BF36" s="166">
        <f t="shared" si="11"/>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t="s">
        <v>559</v>
      </c>
      <c r="E37" s="162" t="s">
        <v>559</v>
      </c>
      <c r="F37" s="162" t="s">
        <v>559</v>
      </c>
      <c r="G37" s="162" t="s">
        <v>559</v>
      </c>
      <c r="H37" s="162"/>
      <c r="I37" s="162" t="s">
        <v>559</v>
      </c>
      <c r="J37" s="162" t="s">
        <v>559</v>
      </c>
      <c r="K37" s="162" t="s">
        <v>559</v>
      </c>
      <c r="L37" s="162"/>
      <c r="M37" s="162"/>
      <c r="N37" s="162" t="s">
        <v>559</v>
      </c>
      <c r="O37" s="162" t="s">
        <v>559</v>
      </c>
      <c r="P37" s="162" t="s">
        <v>559</v>
      </c>
      <c r="Q37" s="162" t="s">
        <v>559</v>
      </c>
      <c r="R37" s="162" t="s">
        <v>559</v>
      </c>
      <c r="S37" s="162" t="s">
        <v>559</v>
      </c>
      <c r="T37" s="162" t="s">
        <v>559</v>
      </c>
      <c r="U37" s="162" t="s">
        <v>559</v>
      </c>
      <c r="V37" s="162" t="s">
        <v>559</v>
      </c>
      <c r="W37" s="162"/>
      <c r="X37" s="163"/>
      <c r="Y37" s="162">
        <f t="shared" si="1"/>
        <v>16</v>
      </c>
      <c r="Z37" s="164">
        <f t="shared" si="2"/>
        <v>1</v>
      </c>
      <c r="AA37" s="165">
        <f t="shared" si="3"/>
        <v>0</v>
      </c>
      <c r="AB37" s="164">
        <f t="shared" si="4"/>
        <v>0</v>
      </c>
      <c r="AC37" s="166">
        <f t="shared" si="5"/>
        <v>0</v>
      </c>
      <c r="AD37" s="164">
        <f t="shared" si="6"/>
        <v>0</v>
      </c>
      <c r="AE37" s="160">
        <v>31.0</v>
      </c>
      <c r="AF37" s="161" t="str">
        <f t="shared" si="7"/>
        <v>Rossier Analiz Pérez Rodríguez</v>
      </c>
      <c r="AG37" s="162" t="s">
        <v>559</v>
      </c>
      <c r="AH37" s="162" t="s">
        <v>559</v>
      </c>
      <c r="AI37" s="162" t="s">
        <v>559</v>
      </c>
      <c r="AJ37" s="162" t="s">
        <v>559</v>
      </c>
      <c r="AK37" s="162"/>
      <c r="AL37" s="162" t="s">
        <v>559</v>
      </c>
      <c r="AM37" s="162" t="s">
        <v>559</v>
      </c>
      <c r="AN37" s="162" t="s">
        <v>559</v>
      </c>
      <c r="AO37" s="162"/>
      <c r="AP37" s="162" t="s">
        <v>559</v>
      </c>
      <c r="AQ37" s="162" t="s">
        <v>559</v>
      </c>
      <c r="AR37" s="162" t="s">
        <v>559</v>
      </c>
      <c r="AS37" s="162" t="s">
        <v>559</v>
      </c>
      <c r="AT37" s="162" t="s">
        <v>579</v>
      </c>
      <c r="AU37" s="162"/>
      <c r="AV37" s="162"/>
      <c r="AW37" s="162" t="s">
        <v>559</v>
      </c>
      <c r="AX37" s="162"/>
      <c r="AY37" s="162" t="s">
        <v>559</v>
      </c>
      <c r="AZ37" s="163"/>
      <c r="BA37" s="162"/>
      <c r="BB37" s="163"/>
      <c r="BC37" s="164" t="str">
        <f t="shared" si="8"/>
        <v/>
      </c>
      <c r="BD37" s="166">
        <f t="shared" si="9"/>
        <v>1</v>
      </c>
      <c r="BE37" s="164" t="str">
        <f t="shared" si="10"/>
        <v/>
      </c>
      <c r="BF37" s="166">
        <f t="shared" si="11"/>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t="s">
        <v>559</v>
      </c>
      <c r="E38" s="162" t="s">
        <v>559</v>
      </c>
      <c r="F38" s="162" t="s">
        <v>559</v>
      </c>
      <c r="G38" s="162" t="s">
        <v>559</v>
      </c>
      <c r="H38" s="162"/>
      <c r="I38" s="162" t="s">
        <v>559</v>
      </c>
      <c r="J38" s="162" t="s">
        <v>578</v>
      </c>
      <c r="K38" s="162" t="s">
        <v>559</v>
      </c>
      <c r="L38" s="162"/>
      <c r="M38" s="162"/>
      <c r="N38" s="162" t="s">
        <v>559</v>
      </c>
      <c r="O38" s="162" t="s">
        <v>559</v>
      </c>
      <c r="P38" s="162" t="s">
        <v>559</v>
      </c>
      <c r="Q38" s="162" t="s">
        <v>559</v>
      </c>
      <c r="R38" s="162" t="s">
        <v>559</v>
      </c>
      <c r="S38" s="162" t="s">
        <v>559</v>
      </c>
      <c r="T38" s="162" t="s">
        <v>559</v>
      </c>
      <c r="U38" s="162" t="s">
        <v>559</v>
      </c>
      <c r="V38" s="162" t="s">
        <v>559</v>
      </c>
      <c r="W38" s="162"/>
      <c r="X38" s="163"/>
      <c r="Y38" s="162">
        <f t="shared" si="1"/>
        <v>16</v>
      </c>
      <c r="Z38" s="164">
        <f t="shared" si="2"/>
        <v>1</v>
      </c>
      <c r="AA38" s="165">
        <f t="shared" si="3"/>
        <v>0</v>
      </c>
      <c r="AB38" s="164">
        <f t="shared" si="4"/>
        <v>0</v>
      </c>
      <c r="AC38" s="166">
        <f t="shared" si="5"/>
        <v>1</v>
      </c>
      <c r="AD38" s="164">
        <f t="shared" si="6"/>
        <v>0.0625</v>
      </c>
      <c r="AE38" s="160">
        <v>32.0</v>
      </c>
      <c r="AF38" s="161" t="str">
        <f t="shared" si="7"/>
        <v>Joseph Francisco Ramírez Espinosa</v>
      </c>
      <c r="AG38" s="162" t="s">
        <v>559</v>
      </c>
      <c r="AH38" s="162" t="s">
        <v>559</v>
      </c>
      <c r="AI38" s="162" t="s">
        <v>559</v>
      </c>
      <c r="AJ38" s="162" t="s">
        <v>559</v>
      </c>
      <c r="AK38" s="162"/>
      <c r="AL38" s="162" t="s">
        <v>559</v>
      </c>
      <c r="AM38" s="162" t="s">
        <v>559</v>
      </c>
      <c r="AN38" s="162" t="s">
        <v>559</v>
      </c>
      <c r="AO38" s="162"/>
      <c r="AP38" s="162" t="s">
        <v>559</v>
      </c>
      <c r="AQ38" s="162" t="s">
        <v>559</v>
      </c>
      <c r="AR38" s="162" t="s">
        <v>559</v>
      </c>
      <c r="AS38" s="162" t="s">
        <v>559</v>
      </c>
      <c r="AT38" s="162" t="s">
        <v>578</v>
      </c>
      <c r="AU38" s="162"/>
      <c r="AV38" s="162"/>
      <c r="AW38" s="162" t="s">
        <v>559</v>
      </c>
      <c r="AX38" s="162"/>
      <c r="AY38" s="162" t="s">
        <v>559</v>
      </c>
      <c r="AZ38" s="163"/>
      <c r="BA38" s="162"/>
      <c r="BB38" s="163"/>
      <c r="BC38" s="164" t="str">
        <f t="shared" si="8"/>
        <v/>
      </c>
      <c r="BD38" s="166">
        <f t="shared" si="9"/>
        <v>0</v>
      </c>
      <c r="BE38" s="164" t="str">
        <f t="shared" si="10"/>
        <v/>
      </c>
      <c r="BF38" s="166">
        <f t="shared" si="11"/>
        <v>1</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t="s">
        <v>559</v>
      </c>
      <c r="E39" s="162" t="s">
        <v>559</v>
      </c>
      <c r="F39" s="162" t="s">
        <v>559</v>
      </c>
      <c r="G39" s="162" t="s">
        <v>559</v>
      </c>
      <c r="H39" s="162"/>
      <c r="I39" s="162" t="s">
        <v>578</v>
      </c>
      <c r="J39" s="162" t="s">
        <v>559</v>
      </c>
      <c r="K39" s="162" t="s">
        <v>559</v>
      </c>
      <c r="L39" s="162"/>
      <c r="M39" s="162"/>
      <c r="N39" s="162" t="s">
        <v>559</v>
      </c>
      <c r="O39" s="162" t="s">
        <v>559</v>
      </c>
      <c r="P39" s="162" t="s">
        <v>559</v>
      </c>
      <c r="Q39" s="162" t="s">
        <v>559</v>
      </c>
      <c r="R39" s="162" t="s">
        <v>559</v>
      </c>
      <c r="S39" s="162" t="s">
        <v>559</v>
      </c>
      <c r="T39" s="162" t="s">
        <v>579</v>
      </c>
      <c r="U39" s="162" t="s">
        <v>559</v>
      </c>
      <c r="V39" s="162" t="s">
        <v>559</v>
      </c>
      <c r="W39" s="162"/>
      <c r="X39" s="163"/>
      <c r="Y39" s="162">
        <f t="shared" si="1"/>
        <v>15</v>
      </c>
      <c r="Z39" s="164">
        <f t="shared" si="2"/>
        <v>0.9375</v>
      </c>
      <c r="AA39" s="165">
        <f t="shared" si="3"/>
        <v>1</v>
      </c>
      <c r="AB39" s="164">
        <f t="shared" si="4"/>
        <v>0.0625</v>
      </c>
      <c r="AC39" s="166">
        <f t="shared" si="5"/>
        <v>1</v>
      </c>
      <c r="AD39" s="164">
        <f t="shared" si="6"/>
        <v>0.0625</v>
      </c>
      <c r="AE39" s="160">
        <v>33.0</v>
      </c>
      <c r="AF39" s="161" t="str">
        <f t="shared" si="7"/>
        <v>Yariel Alfonso Ramos</v>
      </c>
      <c r="AG39" s="162" t="s">
        <v>559</v>
      </c>
      <c r="AH39" s="162" t="s">
        <v>559</v>
      </c>
      <c r="AI39" s="162" t="s">
        <v>559</v>
      </c>
      <c r="AJ39" s="162" t="s">
        <v>580</v>
      </c>
      <c r="AK39" s="162"/>
      <c r="AL39" s="162"/>
      <c r="AM39" s="162" t="s">
        <v>559</v>
      </c>
      <c r="AN39" s="162" t="s">
        <v>580</v>
      </c>
      <c r="AO39" s="162"/>
      <c r="AP39" s="162" t="s">
        <v>559</v>
      </c>
      <c r="AQ39" s="162" t="s">
        <v>559</v>
      </c>
      <c r="AR39" s="162" t="s">
        <v>559</v>
      </c>
      <c r="AS39" s="162" t="s">
        <v>559</v>
      </c>
      <c r="AT39" s="162" t="s">
        <v>579</v>
      </c>
      <c r="AU39" s="162"/>
      <c r="AV39" s="162"/>
      <c r="AW39" s="162" t="s">
        <v>559</v>
      </c>
      <c r="AX39" s="162"/>
      <c r="AY39" s="162" t="s">
        <v>559</v>
      </c>
      <c r="AZ39" s="163"/>
      <c r="BA39" s="162"/>
      <c r="BB39" s="163"/>
      <c r="BC39" s="164" t="str">
        <f t="shared" si="8"/>
        <v/>
      </c>
      <c r="BD39" s="166">
        <f t="shared" si="9"/>
        <v>1</v>
      </c>
      <c r="BE39" s="164" t="str">
        <f t="shared" si="10"/>
        <v/>
      </c>
      <c r="BF39" s="166">
        <f t="shared" si="11"/>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t="s">
        <v>578</v>
      </c>
      <c r="E40" s="162" t="s">
        <v>559</v>
      </c>
      <c r="F40" s="162" t="s">
        <v>559</v>
      </c>
      <c r="G40" s="162" t="s">
        <v>559</v>
      </c>
      <c r="H40" s="162"/>
      <c r="I40" s="162" t="s">
        <v>559</v>
      </c>
      <c r="J40" s="162" t="s">
        <v>559</v>
      </c>
      <c r="K40" s="162" t="s">
        <v>559</v>
      </c>
      <c r="L40" s="162"/>
      <c r="M40" s="162"/>
      <c r="N40" s="162" t="s">
        <v>559</v>
      </c>
      <c r="O40" s="162" t="s">
        <v>559</v>
      </c>
      <c r="P40" s="162" t="s">
        <v>559</v>
      </c>
      <c r="Q40" s="162" t="s">
        <v>559</v>
      </c>
      <c r="R40" s="162" t="s">
        <v>559</v>
      </c>
      <c r="S40" s="162" t="s">
        <v>559</v>
      </c>
      <c r="T40" s="162" t="s">
        <v>559</v>
      </c>
      <c r="U40" s="162" t="s">
        <v>559</v>
      </c>
      <c r="V40" s="162" t="s">
        <v>559</v>
      </c>
      <c r="W40" s="162"/>
      <c r="X40" s="163"/>
      <c r="Y40" s="162">
        <f t="shared" si="1"/>
        <v>16</v>
      </c>
      <c r="Z40" s="164">
        <f t="shared" si="2"/>
        <v>1</v>
      </c>
      <c r="AA40" s="165">
        <f t="shared" si="3"/>
        <v>0</v>
      </c>
      <c r="AB40" s="164">
        <f t="shared" si="4"/>
        <v>0</v>
      </c>
      <c r="AC40" s="166">
        <f t="shared" si="5"/>
        <v>1</v>
      </c>
      <c r="AD40" s="164">
        <f t="shared" si="6"/>
        <v>0.0625</v>
      </c>
      <c r="AE40" s="160">
        <v>34.0</v>
      </c>
      <c r="AF40" s="161" t="str">
        <f t="shared" si="7"/>
        <v>Carlos David Rodríguez Almánzar</v>
      </c>
      <c r="AG40" s="162" t="s">
        <v>559</v>
      </c>
      <c r="AH40" s="162" t="s">
        <v>559</v>
      </c>
      <c r="AI40" s="162" t="s">
        <v>559</v>
      </c>
      <c r="AJ40" s="162" t="s">
        <v>580</v>
      </c>
      <c r="AK40" s="162"/>
      <c r="AL40" s="162" t="s">
        <v>559</v>
      </c>
      <c r="AM40" s="162" t="s">
        <v>559</v>
      </c>
      <c r="AN40" s="162" t="s">
        <v>559</v>
      </c>
      <c r="AO40" s="162"/>
      <c r="AP40" s="162" t="s">
        <v>559</v>
      </c>
      <c r="AQ40" s="162" t="s">
        <v>559</v>
      </c>
      <c r="AR40" s="162" t="s">
        <v>559</v>
      </c>
      <c r="AS40" s="162" t="s">
        <v>559</v>
      </c>
      <c r="AT40" s="162" t="s">
        <v>559</v>
      </c>
      <c r="AU40" s="162"/>
      <c r="AV40" s="162"/>
      <c r="AW40" s="162" t="s">
        <v>559</v>
      </c>
      <c r="AX40" s="162"/>
      <c r="AY40" s="162" t="s">
        <v>559</v>
      </c>
      <c r="AZ40" s="163"/>
      <c r="BA40" s="162"/>
      <c r="BB40" s="163"/>
      <c r="BC40" s="164" t="str">
        <f t="shared" si="8"/>
        <v/>
      </c>
      <c r="BD40" s="166">
        <f t="shared" si="9"/>
        <v>0</v>
      </c>
      <c r="BE40" s="164" t="str">
        <f t="shared" si="10"/>
        <v/>
      </c>
      <c r="BF40" s="166">
        <f t="shared" si="11"/>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t="s">
        <v>559</v>
      </c>
      <c r="E41" s="162" t="s">
        <v>559</v>
      </c>
      <c r="F41" s="162" t="s">
        <v>559</v>
      </c>
      <c r="G41" s="162" t="s">
        <v>559</v>
      </c>
      <c r="H41" s="162"/>
      <c r="I41" s="162" t="s">
        <v>559</v>
      </c>
      <c r="J41" s="162" t="s">
        <v>559</v>
      </c>
      <c r="K41" s="162" t="s">
        <v>559</v>
      </c>
      <c r="L41" s="162"/>
      <c r="M41" s="162"/>
      <c r="N41" s="162" t="s">
        <v>559</v>
      </c>
      <c r="O41" s="162" t="s">
        <v>578</v>
      </c>
      <c r="P41" s="162" t="s">
        <v>559</v>
      </c>
      <c r="Q41" s="162" t="s">
        <v>559</v>
      </c>
      <c r="R41" s="162" t="s">
        <v>559</v>
      </c>
      <c r="S41" s="162" t="s">
        <v>559</v>
      </c>
      <c r="T41" s="162" t="s">
        <v>559</v>
      </c>
      <c r="U41" s="162" t="s">
        <v>559</v>
      </c>
      <c r="V41" s="162" t="s">
        <v>578</v>
      </c>
      <c r="W41" s="162"/>
      <c r="X41" s="163"/>
      <c r="Y41" s="162">
        <f t="shared" si="1"/>
        <v>16</v>
      </c>
      <c r="Z41" s="164">
        <f t="shared" si="2"/>
        <v>1</v>
      </c>
      <c r="AA41" s="165">
        <f t="shared" si="3"/>
        <v>0</v>
      </c>
      <c r="AB41" s="164">
        <f t="shared" si="4"/>
        <v>0</v>
      </c>
      <c r="AC41" s="166">
        <f t="shared" si="5"/>
        <v>2</v>
      </c>
      <c r="AD41" s="164">
        <f t="shared" si="6"/>
        <v>0.125</v>
      </c>
      <c r="AE41" s="160">
        <v>35.0</v>
      </c>
      <c r="AF41" s="161" t="str">
        <f t="shared" si="7"/>
        <v>Darianni  Santos Medina</v>
      </c>
      <c r="AG41" s="162" t="s">
        <v>559</v>
      </c>
      <c r="AH41" s="162" t="s">
        <v>559</v>
      </c>
      <c r="AI41" s="162" t="s">
        <v>559</v>
      </c>
      <c r="AJ41" s="162" t="s">
        <v>559</v>
      </c>
      <c r="AK41" s="162"/>
      <c r="AL41" s="162" t="s">
        <v>559</v>
      </c>
      <c r="AM41" s="162" t="s">
        <v>578</v>
      </c>
      <c r="AN41" s="162" t="s">
        <v>559</v>
      </c>
      <c r="AO41" s="162"/>
      <c r="AP41" s="162" t="s">
        <v>559</v>
      </c>
      <c r="AQ41" s="162" t="s">
        <v>559</v>
      </c>
      <c r="AR41" s="162" t="s">
        <v>559</v>
      </c>
      <c r="AS41" s="162" t="s">
        <v>559</v>
      </c>
      <c r="AT41" s="162" t="s">
        <v>559</v>
      </c>
      <c r="AU41" s="162"/>
      <c r="AV41" s="162"/>
      <c r="AW41" s="162" t="s">
        <v>559</v>
      </c>
      <c r="AX41" s="162"/>
      <c r="AY41" s="162" t="s">
        <v>559</v>
      </c>
      <c r="AZ41" s="163"/>
      <c r="BA41" s="162"/>
      <c r="BB41" s="163"/>
      <c r="BC41" s="164" t="str">
        <f t="shared" si="8"/>
        <v/>
      </c>
      <c r="BD41" s="166">
        <f t="shared" si="9"/>
        <v>0</v>
      </c>
      <c r="BE41" s="164" t="str">
        <f t="shared" si="10"/>
        <v/>
      </c>
      <c r="BF41" s="166">
        <f t="shared" si="11"/>
        <v>1</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t="s">
        <v>559</v>
      </c>
      <c r="E42" s="162" t="s">
        <v>559</v>
      </c>
      <c r="F42" s="162" t="s">
        <v>559</v>
      </c>
      <c r="G42" s="162" t="s">
        <v>578</v>
      </c>
      <c r="H42" s="162"/>
      <c r="I42" s="162" t="s">
        <v>559</v>
      </c>
      <c r="J42" s="162" t="s">
        <v>559</v>
      </c>
      <c r="K42" s="162" t="s">
        <v>579</v>
      </c>
      <c r="L42" s="162"/>
      <c r="M42" s="162"/>
      <c r="N42" s="162" t="s">
        <v>559</v>
      </c>
      <c r="O42" s="162" t="s">
        <v>559</v>
      </c>
      <c r="P42" s="162" t="s">
        <v>559</v>
      </c>
      <c r="Q42" s="162" t="s">
        <v>579</v>
      </c>
      <c r="R42" s="162" t="s">
        <v>559</v>
      </c>
      <c r="S42" s="162" t="s">
        <v>559</v>
      </c>
      <c r="T42" s="162" t="s">
        <v>559</v>
      </c>
      <c r="U42" s="162" t="s">
        <v>559</v>
      </c>
      <c r="V42" s="162" t="s">
        <v>559</v>
      </c>
      <c r="W42" s="162"/>
      <c r="X42" s="163"/>
      <c r="Y42" s="162">
        <f t="shared" si="1"/>
        <v>14</v>
      </c>
      <c r="Z42" s="164">
        <f t="shared" si="2"/>
        <v>0.875</v>
      </c>
      <c r="AA42" s="165">
        <f t="shared" si="3"/>
        <v>2</v>
      </c>
      <c r="AB42" s="164">
        <f t="shared" si="4"/>
        <v>0.125</v>
      </c>
      <c r="AC42" s="166">
        <f t="shared" si="5"/>
        <v>1</v>
      </c>
      <c r="AD42" s="164">
        <f t="shared" si="6"/>
        <v>0.0625</v>
      </c>
      <c r="AE42" s="160">
        <v>36.0</v>
      </c>
      <c r="AF42" s="161" t="str">
        <f t="shared" si="7"/>
        <v>Rosyeli Carolina Tavarez  Reyes</v>
      </c>
      <c r="AG42" s="162" t="s">
        <v>559</v>
      </c>
      <c r="AH42" s="162" t="s">
        <v>559</v>
      </c>
      <c r="AI42" s="162" t="s">
        <v>559</v>
      </c>
      <c r="AJ42" s="162" t="s">
        <v>559</v>
      </c>
      <c r="AK42" s="162"/>
      <c r="AL42" s="162" t="s">
        <v>559</v>
      </c>
      <c r="AM42" s="162" t="s">
        <v>559</v>
      </c>
      <c r="AN42" s="162" t="s">
        <v>559</v>
      </c>
      <c r="AO42" s="162"/>
      <c r="AP42" s="162" t="s">
        <v>579</v>
      </c>
      <c r="AQ42" s="162" t="s">
        <v>559</v>
      </c>
      <c r="AR42" s="162" t="s">
        <v>559</v>
      </c>
      <c r="AS42" s="162" t="s">
        <v>559</v>
      </c>
      <c r="AT42" s="162" t="s">
        <v>578</v>
      </c>
      <c r="AU42" s="162"/>
      <c r="AV42" s="162"/>
      <c r="AW42" s="162" t="s">
        <v>559</v>
      </c>
      <c r="AX42" s="162"/>
      <c r="AY42" s="162" t="s">
        <v>559</v>
      </c>
      <c r="AZ42" s="163"/>
      <c r="BA42" s="162"/>
      <c r="BB42" s="163"/>
      <c r="BC42" s="164" t="str">
        <f t="shared" si="8"/>
        <v/>
      </c>
      <c r="BD42" s="166">
        <f t="shared" si="9"/>
        <v>1</v>
      </c>
      <c r="BE42" s="164" t="str">
        <f t="shared" si="10"/>
        <v/>
      </c>
      <c r="BF42" s="166">
        <f t="shared" si="11"/>
        <v>1</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t="s">
        <v>559</v>
      </c>
      <c r="E43" s="162" t="s">
        <v>559</v>
      </c>
      <c r="F43" s="162" t="s">
        <v>559</v>
      </c>
      <c r="G43" s="162" t="s">
        <v>559</v>
      </c>
      <c r="H43" s="162"/>
      <c r="I43" s="162" t="s">
        <v>559</v>
      </c>
      <c r="J43" s="162" t="s">
        <v>559</v>
      </c>
      <c r="K43" s="162" t="s">
        <v>559</v>
      </c>
      <c r="L43" s="162"/>
      <c r="M43" s="162"/>
      <c r="N43" s="162" t="s">
        <v>559</v>
      </c>
      <c r="O43" s="162" t="s">
        <v>559</v>
      </c>
      <c r="P43" s="162" t="s">
        <v>559</v>
      </c>
      <c r="Q43" s="162" t="s">
        <v>559</v>
      </c>
      <c r="R43" s="162" t="s">
        <v>559</v>
      </c>
      <c r="S43" s="162" t="s">
        <v>559</v>
      </c>
      <c r="T43" s="162" t="s">
        <v>559</v>
      </c>
      <c r="U43" s="162" t="s">
        <v>559</v>
      </c>
      <c r="V43" s="162" t="s">
        <v>559</v>
      </c>
      <c r="W43" s="162"/>
      <c r="X43" s="163"/>
      <c r="Y43" s="162">
        <f t="shared" si="1"/>
        <v>16</v>
      </c>
      <c r="Z43" s="164">
        <f t="shared" si="2"/>
        <v>1</v>
      </c>
      <c r="AA43" s="165">
        <f t="shared" si="3"/>
        <v>0</v>
      </c>
      <c r="AB43" s="164">
        <f t="shared" si="4"/>
        <v>0</v>
      </c>
      <c r="AC43" s="166">
        <f t="shared" si="5"/>
        <v>0</v>
      </c>
      <c r="AD43" s="164">
        <f t="shared" si="6"/>
        <v>0</v>
      </c>
      <c r="AE43" s="160">
        <v>37.0</v>
      </c>
      <c r="AF43" s="161" t="str">
        <f t="shared" si="7"/>
        <v>Melani  Taveras Bautista</v>
      </c>
      <c r="AG43" s="162" t="s">
        <v>559</v>
      </c>
      <c r="AH43" s="162" t="s">
        <v>559</v>
      </c>
      <c r="AI43" s="162" t="s">
        <v>559</v>
      </c>
      <c r="AJ43" s="162" t="s">
        <v>559</v>
      </c>
      <c r="AK43" s="162"/>
      <c r="AL43" s="162" t="s">
        <v>559</v>
      </c>
      <c r="AM43" s="162" t="s">
        <v>559</v>
      </c>
      <c r="AN43" s="162" t="s">
        <v>559</v>
      </c>
      <c r="AO43" s="162"/>
      <c r="AP43" s="162" t="s">
        <v>559</v>
      </c>
      <c r="AQ43" s="162" t="s">
        <v>559</v>
      </c>
      <c r="AR43" s="162" t="s">
        <v>559</v>
      </c>
      <c r="AS43" s="162" t="s">
        <v>559</v>
      </c>
      <c r="AT43" s="162" t="s">
        <v>559</v>
      </c>
      <c r="AU43" s="162"/>
      <c r="AV43" s="162"/>
      <c r="AW43" s="162" t="s">
        <v>559</v>
      </c>
      <c r="AX43" s="162"/>
      <c r="AY43" s="162" t="s">
        <v>559</v>
      </c>
      <c r="AZ43" s="163"/>
      <c r="BA43" s="162"/>
      <c r="BB43" s="163"/>
      <c r="BC43" s="164" t="str">
        <f t="shared" si="8"/>
        <v/>
      </c>
      <c r="BD43" s="166">
        <f t="shared" si="9"/>
        <v>0</v>
      </c>
      <c r="BE43" s="164" t="str">
        <f t="shared" si="10"/>
        <v/>
      </c>
      <c r="BF43" s="166">
        <f t="shared" si="11"/>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t="s">
        <v>559</v>
      </c>
      <c r="E44" s="162" t="s">
        <v>559</v>
      </c>
      <c r="F44" s="162" t="s">
        <v>559</v>
      </c>
      <c r="G44" s="162" t="s">
        <v>559</v>
      </c>
      <c r="H44" s="162"/>
      <c r="I44" s="162" t="s">
        <v>559</v>
      </c>
      <c r="J44" s="162" t="s">
        <v>559</v>
      </c>
      <c r="K44" s="162" t="s">
        <v>559</v>
      </c>
      <c r="L44" s="162"/>
      <c r="M44" s="162"/>
      <c r="N44" s="162" t="s">
        <v>559</v>
      </c>
      <c r="O44" s="162" t="s">
        <v>559</v>
      </c>
      <c r="P44" s="162" t="s">
        <v>559</v>
      </c>
      <c r="Q44" s="162" t="s">
        <v>559</v>
      </c>
      <c r="R44" s="162" t="s">
        <v>559</v>
      </c>
      <c r="S44" s="162" t="s">
        <v>559</v>
      </c>
      <c r="T44" s="162" t="s">
        <v>559</v>
      </c>
      <c r="U44" s="162" t="s">
        <v>559</v>
      </c>
      <c r="V44" s="162" t="s">
        <v>578</v>
      </c>
      <c r="W44" s="162"/>
      <c r="X44" s="163"/>
      <c r="Y44" s="162">
        <f t="shared" si="1"/>
        <v>16</v>
      </c>
      <c r="Z44" s="164">
        <f t="shared" si="2"/>
        <v>1</v>
      </c>
      <c r="AA44" s="165">
        <f t="shared" si="3"/>
        <v>0</v>
      </c>
      <c r="AB44" s="164">
        <f t="shared" si="4"/>
        <v>0</v>
      </c>
      <c r="AC44" s="166">
        <f t="shared" si="5"/>
        <v>1</v>
      </c>
      <c r="AD44" s="164">
        <f t="shared" si="6"/>
        <v>0.0625</v>
      </c>
      <c r="AE44" s="160">
        <v>38.0</v>
      </c>
      <c r="AF44" s="161" t="str">
        <f t="shared" si="7"/>
        <v>Arianny  Tejada Guzmán</v>
      </c>
      <c r="AG44" s="162" t="s">
        <v>559</v>
      </c>
      <c r="AH44" s="162" t="s">
        <v>559</v>
      </c>
      <c r="AI44" s="162" t="s">
        <v>559</v>
      </c>
      <c r="AJ44" s="162" t="s">
        <v>559</v>
      </c>
      <c r="AK44" s="162"/>
      <c r="AL44" s="162" t="s">
        <v>559</v>
      </c>
      <c r="AM44" s="162" t="s">
        <v>578</v>
      </c>
      <c r="AN44" s="162" t="s">
        <v>559</v>
      </c>
      <c r="AO44" s="162"/>
      <c r="AP44" s="162" t="s">
        <v>559</v>
      </c>
      <c r="AQ44" s="162" t="s">
        <v>559</v>
      </c>
      <c r="AR44" s="162" t="s">
        <v>578</v>
      </c>
      <c r="AS44" s="162" t="s">
        <v>559</v>
      </c>
      <c r="AT44" s="162" t="s">
        <v>578</v>
      </c>
      <c r="AU44" s="162"/>
      <c r="AV44" s="162"/>
      <c r="AW44" s="162" t="s">
        <v>559</v>
      </c>
      <c r="AX44" s="162"/>
      <c r="AY44" s="162" t="s">
        <v>559</v>
      </c>
      <c r="AZ44" s="163"/>
      <c r="BA44" s="162"/>
      <c r="BB44" s="163"/>
      <c r="BC44" s="164" t="str">
        <f t="shared" si="8"/>
        <v/>
      </c>
      <c r="BD44" s="166">
        <f t="shared" si="9"/>
        <v>0</v>
      </c>
      <c r="BE44" s="164" t="str">
        <f t="shared" si="10"/>
        <v/>
      </c>
      <c r="BF44" s="166">
        <f t="shared" si="11"/>
        <v>3</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t="s">
        <v>578</v>
      </c>
      <c r="E45" s="162" t="s">
        <v>559</v>
      </c>
      <c r="F45" s="162" t="s">
        <v>559</v>
      </c>
      <c r="G45" s="162" t="s">
        <v>559</v>
      </c>
      <c r="H45" s="162"/>
      <c r="I45" s="162" t="s">
        <v>559</v>
      </c>
      <c r="J45" s="162" t="s">
        <v>559</v>
      </c>
      <c r="K45" s="162" t="s">
        <v>559</v>
      </c>
      <c r="L45" s="162"/>
      <c r="M45" s="162"/>
      <c r="N45" s="162" t="s">
        <v>559</v>
      </c>
      <c r="O45" s="162" t="s">
        <v>559</v>
      </c>
      <c r="P45" s="162" t="s">
        <v>559</v>
      </c>
      <c r="Q45" s="162" t="s">
        <v>559</v>
      </c>
      <c r="R45" s="162" t="s">
        <v>559</v>
      </c>
      <c r="S45" s="162" t="s">
        <v>578</v>
      </c>
      <c r="T45" s="162" t="s">
        <v>559</v>
      </c>
      <c r="U45" s="162" t="s">
        <v>580</v>
      </c>
      <c r="V45" s="162" t="s">
        <v>559</v>
      </c>
      <c r="W45" s="162"/>
      <c r="X45" s="163"/>
      <c r="Y45" s="162">
        <f t="shared" si="1"/>
        <v>16</v>
      </c>
      <c r="Z45" s="164">
        <f t="shared" si="2"/>
        <v>1</v>
      </c>
      <c r="AA45" s="165">
        <f t="shared" si="3"/>
        <v>0</v>
      </c>
      <c r="AB45" s="164">
        <f t="shared" si="4"/>
        <v>0</v>
      </c>
      <c r="AC45" s="166">
        <f t="shared" si="5"/>
        <v>2</v>
      </c>
      <c r="AD45" s="164">
        <f t="shared" si="6"/>
        <v>0.125</v>
      </c>
      <c r="AE45" s="160">
        <v>39.0</v>
      </c>
      <c r="AF45" s="161" t="str">
        <f t="shared" si="7"/>
        <v>Jeilyn Aliah Tejada</v>
      </c>
      <c r="AG45" s="162" t="s">
        <v>559</v>
      </c>
      <c r="AH45" s="162" t="s">
        <v>559</v>
      </c>
      <c r="AI45" s="162" t="s">
        <v>559</v>
      </c>
      <c r="AJ45" s="162" t="s">
        <v>559</v>
      </c>
      <c r="AK45" s="162"/>
      <c r="AL45" s="162" t="s">
        <v>559</v>
      </c>
      <c r="AM45" s="162" t="s">
        <v>559</v>
      </c>
      <c r="AN45" s="162" t="s">
        <v>559</v>
      </c>
      <c r="AO45" s="162"/>
      <c r="AP45" s="162" t="s">
        <v>559</v>
      </c>
      <c r="AQ45" s="162" t="s">
        <v>559</v>
      </c>
      <c r="AR45" s="162" t="s">
        <v>559</v>
      </c>
      <c r="AS45" s="162" t="s">
        <v>559</v>
      </c>
      <c r="AT45" s="162" t="s">
        <v>559</v>
      </c>
      <c r="AU45" s="162"/>
      <c r="AV45" s="162"/>
      <c r="AW45" s="162" t="s">
        <v>559</v>
      </c>
      <c r="AX45" s="162"/>
      <c r="AY45" s="162" t="s">
        <v>559</v>
      </c>
      <c r="AZ45" s="163"/>
      <c r="BA45" s="162"/>
      <c r="BB45" s="163"/>
      <c r="BC45" s="164" t="str">
        <f t="shared" si="8"/>
        <v/>
      </c>
      <c r="BD45" s="166">
        <f t="shared" si="9"/>
        <v>0</v>
      </c>
      <c r="BE45" s="164" t="str">
        <f t="shared" si="10"/>
        <v/>
      </c>
      <c r="BF45" s="166">
        <f t="shared" si="11"/>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t="s">
        <v>559</v>
      </c>
      <c r="E46" s="162" t="s">
        <v>559</v>
      </c>
      <c r="F46" s="162" t="s">
        <v>559</v>
      </c>
      <c r="G46" s="162" t="s">
        <v>559</v>
      </c>
      <c r="H46" s="162"/>
      <c r="I46" s="162" t="s">
        <v>578</v>
      </c>
      <c r="J46" s="162" t="s">
        <v>559</v>
      </c>
      <c r="K46" s="162" t="s">
        <v>559</v>
      </c>
      <c r="L46" s="162"/>
      <c r="M46" s="162"/>
      <c r="N46" s="162" t="s">
        <v>578</v>
      </c>
      <c r="O46" s="162" t="s">
        <v>559</v>
      </c>
      <c r="P46" s="162" t="s">
        <v>559</v>
      </c>
      <c r="Q46" s="162" t="s">
        <v>559</v>
      </c>
      <c r="R46" s="162" t="s">
        <v>559</v>
      </c>
      <c r="S46" s="162" t="s">
        <v>578</v>
      </c>
      <c r="T46" s="162" t="s">
        <v>559</v>
      </c>
      <c r="U46" s="162" t="s">
        <v>559</v>
      </c>
      <c r="V46" s="162" t="s">
        <v>578</v>
      </c>
      <c r="W46" s="162"/>
      <c r="X46" s="163"/>
      <c r="Y46" s="162">
        <f t="shared" si="1"/>
        <v>15</v>
      </c>
      <c r="Z46" s="164">
        <f t="shared" si="2"/>
        <v>0.9375</v>
      </c>
      <c r="AA46" s="165">
        <f t="shared" si="3"/>
        <v>0</v>
      </c>
      <c r="AB46" s="164">
        <f t="shared" si="4"/>
        <v>0</v>
      </c>
      <c r="AC46" s="166">
        <f t="shared" si="5"/>
        <v>4</v>
      </c>
      <c r="AD46" s="164">
        <f t="shared" si="6"/>
        <v>0.25</v>
      </c>
      <c r="AE46" s="160">
        <v>40.0</v>
      </c>
      <c r="AF46" s="161" t="str">
        <f t="shared" si="7"/>
        <v>Rosenny  Ureña Arias</v>
      </c>
      <c r="AG46" s="162" t="s">
        <v>559</v>
      </c>
      <c r="AH46" s="162" t="s">
        <v>559</v>
      </c>
      <c r="AI46" s="162" t="s">
        <v>559</v>
      </c>
      <c r="AJ46" s="162" t="s">
        <v>559</v>
      </c>
      <c r="AK46" s="162"/>
      <c r="AL46" s="162" t="s">
        <v>559</v>
      </c>
      <c r="AM46" s="162" t="s">
        <v>578</v>
      </c>
      <c r="AN46" s="162" t="s">
        <v>559</v>
      </c>
      <c r="AO46" s="162"/>
      <c r="AP46" s="162" t="s">
        <v>559</v>
      </c>
      <c r="AQ46" s="162" t="s">
        <v>559</v>
      </c>
      <c r="AR46" s="162" t="s">
        <v>559</v>
      </c>
      <c r="AS46" s="162" t="s">
        <v>559</v>
      </c>
      <c r="AT46" s="162" t="s">
        <v>559</v>
      </c>
      <c r="AU46" s="162"/>
      <c r="AV46" s="162"/>
      <c r="AW46" s="162" t="s">
        <v>559</v>
      </c>
      <c r="AX46" s="162"/>
      <c r="AY46" s="162" t="s">
        <v>559</v>
      </c>
      <c r="AZ46" s="163"/>
      <c r="BA46" s="162"/>
      <c r="BB46" s="163"/>
      <c r="BC46" s="164" t="str">
        <f t="shared" si="8"/>
        <v/>
      </c>
      <c r="BD46" s="166">
        <f t="shared" si="9"/>
        <v>0</v>
      </c>
      <c r="BE46" s="164" t="str">
        <f t="shared" si="10"/>
        <v/>
      </c>
      <c r="BF46" s="166">
        <f t="shared" si="11"/>
        <v>1</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t="s">
        <v>559</v>
      </c>
      <c r="E47" s="162" t="s">
        <v>559</v>
      </c>
      <c r="F47" s="162" t="s">
        <v>559</v>
      </c>
      <c r="G47" s="162" t="s">
        <v>559</v>
      </c>
      <c r="H47" s="162"/>
      <c r="I47" s="162" t="s">
        <v>578</v>
      </c>
      <c r="J47" s="162" t="s">
        <v>559</v>
      </c>
      <c r="K47" s="162" t="s">
        <v>559</v>
      </c>
      <c r="L47" s="162"/>
      <c r="M47" s="162"/>
      <c r="N47" s="162" t="s">
        <v>559</v>
      </c>
      <c r="O47" s="162" t="s">
        <v>559</v>
      </c>
      <c r="P47" s="162" t="s">
        <v>559</v>
      </c>
      <c r="Q47" s="162" t="s">
        <v>559</v>
      </c>
      <c r="R47" s="162" t="s">
        <v>559</v>
      </c>
      <c r="S47" s="162" t="s">
        <v>559</v>
      </c>
      <c r="T47" s="162" t="s">
        <v>559</v>
      </c>
      <c r="U47" s="162" t="s">
        <v>559</v>
      </c>
      <c r="V47" s="162" t="s">
        <v>559</v>
      </c>
      <c r="W47" s="162"/>
      <c r="X47" s="163"/>
      <c r="Y47" s="162">
        <f t="shared" si="1"/>
        <v>16</v>
      </c>
      <c r="Z47" s="164">
        <f t="shared" si="2"/>
        <v>1</v>
      </c>
      <c r="AA47" s="165">
        <f t="shared" si="3"/>
        <v>0</v>
      </c>
      <c r="AB47" s="164">
        <f t="shared" si="4"/>
        <v>0</v>
      </c>
      <c r="AC47" s="166">
        <f t="shared" si="5"/>
        <v>1</v>
      </c>
      <c r="AD47" s="164">
        <f t="shared" si="6"/>
        <v>0.0625</v>
      </c>
      <c r="AE47" s="160">
        <v>41.0</v>
      </c>
      <c r="AF47" s="161" t="str">
        <f t="shared" si="7"/>
        <v>Jonathan  De Jesús Valerio Felipe</v>
      </c>
      <c r="AG47" s="162" t="s">
        <v>559</v>
      </c>
      <c r="AH47" s="162" t="s">
        <v>559</v>
      </c>
      <c r="AI47" s="162" t="s">
        <v>559</v>
      </c>
      <c r="AJ47" s="162" t="s">
        <v>559</v>
      </c>
      <c r="AK47" s="162"/>
      <c r="AL47" s="162" t="s">
        <v>559</v>
      </c>
      <c r="AM47" s="162" t="s">
        <v>559</v>
      </c>
      <c r="AN47" s="162" t="s">
        <v>559</v>
      </c>
      <c r="AO47" s="162"/>
      <c r="AP47" s="162" t="s">
        <v>559</v>
      </c>
      <c r="AQ47" s="162" t="s">
        <v>559</v>
      </c>
      <c r="AR47" s="162" t="s">
        <v>559</v>
      </c>
      <c r="AS47" s="162" t="s">
        <v>559</v>
      </c>
      <c r="AT47" s="162" t="s">
        <v>559</v>
      </c>
      <c r="AU47" s="162"/>
      <c r="AV47" s="162"/>
      <c r="AW47" s="162" t="s">
        <v>559</v>
      </c>
      <c r="AX47" s="162"/>
      <c r="AY47" s="162" t="s">
        <v>559</v>
      </c>
      <c r="AZ47" s="163"/>
      <c r="BA47" s="162"/>
      <c r="BB47" s="163"/>
      <c r="BC47" s="164" t="str">
        <f t="shared" si="8"/>
        <v/>
      </c>
      <c r="BD47" s="166">
        <f t="shared" si="9"/>
        <v>0</v>
      </c>
      <c r="BE47" s="164" t="str">
        <f t="shared" si="10"/>
        <v/>
      </c>
      <c r="BF47" s="166">
        <f t="shared" si="11"/>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t="s">
        <v>559</v>
      </c>
      <c r="E48" s="162" t="s">
        <v>559</v>
      </c>
      <c r="F48" s="162" t="s">
        <v>559</v>
      </c>
      <c r="G48" s="162" t="s">
        <v>559</v>
      </c>
      <c r="H48" s="162"/>
      <c r="I48" s="162" t="s">
        <v>559</v>
      </c>
      <c r="J48" s="162" t="s">
        <v>559</v>
      </c>
      <c r="K48" s="162" t="s">
        <v>559</v>
      </c>
      <c r="L48" s="162"/>
      <c r="M48" s="162"/>
      <c r="N48" s="162" t="s">
        <v>559</v>
      </c>
      <c r="O48" s="162" t="s">
        <v>559</v>
      </c>
      <c r="P48" s="162" t="s">
        <v>559</v>
      </c>
      <c r="Q48" s="162" t="s">
        <v>559</v>
      </c>
      <c r="R48" s="162" t="s">
        <v>559</v>
      </c>
      <c r="S48" s="162" t="s">
        <v>559</v>
      </c>
      <c r="T48" s="162" t="s">
        <v>559</v>
      </c>
      <c r="U48" s="162" t="s">
        <v>559</v>
      </c>
      <c r="V48" s="162" t="s">
        <v>559</v>
      </c>
      <c r="W48" s="162"/>
      <c r="X48" s="163"/>
      <c r="Y48" s="162">
        <f t="shared" si="1"/>
        <v>16</v>
      </c>
      <c r="Z48" s="164">
        <f t="shared" si="2"/>
        <v>1</v>
      </c>
      <c r="AA48" s="165">
        <f t="shared" si="3"/>
        <v>0</v>
      </c>
      <c r="AB48" s="164">
        <f t="shared" si="4"/>
        <v>0</v>
      </c>
      <c r="AC48" s="166">
        <f t="shared" si="5"/>
        <v>0</v>
      </c>
      <c r="AD48" s="164">
        <f t="shared" si="6"/>
        <v>0</v>
      </c>
      <c r="AE48" s="160">
        <v>42.0</v>
      </c>
      <c r="AF48" s="161" t="str">
        <f t="shared" si="7"/>
        <v>Crisleydi  Turbí</v>
      </c>
      <c r="AG48" s="162" t="s">
        <v>559</v>
      </c>
      <c r="AH48" s="162" t="s">
        <v>559</v>
      </c>
      <c r="AI48" s="162" t="s">
        <v>559</v>
      </c>
      <c r="AJ48" s="162" t="s">
        <v>559</v>
      </c>
      <c r="AK48" s="162"/>
      <c r="AL48" s="162" t="s">
        <v>559</v>
      </c>
      <c r="AM48" s="162" t="s">
        <v>559</v>
      </c>
      <c r="AN48" s="162" t="s">
        <v>559</v>
      </c>
      <c r="AO48" s="162"/>
      <c r="AP48" s="162" t="s">
        <v>559</v>
      </c>
      <c r="AQ48" s="162" t="s">
        <v>559</v>
      </c>
      <c r="AR48" s="162" t="s">
        <v>559</v>
      </c>
      <c r="AS48" s="162" t="s">
        <v>559</v>
      </c>
      <c r="AT48" s="162" t="s">
        <v>578</v>
      </c>
      <c r="AU48" s="162"/>
      <c r="AV48" s="162"/>
      <c r="AW48" s="162" t="s">
        <v>559</v>
      </c>
      <c r="AX48" s="162"/>
      <c r="AY48" s="162" t="s">
        <v>559</v>
      </c>
      <c r="AZ48" s="163"/>
      <c r="BA48" s="162"/>
      <c r="BB48" s="163"/>
      <c r="BC48" s="164" t="str">
        <f t="shared" si="8"/>
        <v/>
      </c>
      <c r="BD48" s="166">
        <f t="shared" si="9"/>
        <v>0</v>
      </c>
      <c r="BE48" s="164" t="str">
        <f t="shared" si="10"/>
        <v/>
      </c>
      <c r="BF48" s="166">
        <f t="shared" si="11"/>
        <v>1</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t="s">
        <v>559</v>
      </c>
      <c r="E49" s="162" t="s">
        <v>559</v>
      </c>
      <c r="F49" s="162" t="s">
        <v>559</v>
      </c>
      <c r="G49" s="162" t="s">
        <v>559</v>
      </c>
      <c r="H49" s="162"/>
      <c r="I49" s="162" t="s">
        <v>559</v>
      </c>
      <c r="J49" s="162" t="s">
        <v>559</v>
      </c>
      <c r="K49" s="162" t="s">
        <v>559</v>
      </c>
      <c r="L49" s="162"/>
      <c r="M49" s="162"/>
      <c r="N49" s="162" t="s">
        <v>559</v>
      </c>
      <c r="O49" s="162" t="s">
        <v>559</v>
      </c>
      <c r="P49" s="162" t="s">
        <v>559</v>
      </c>
      <c r="Q49" s="162" t="s">
        <v>559</v>
      </c>
      <c r="R49" s="162" t="s">
        <v>578</v>
      </c>
      <c r="S49" s="162" t="s">
        <v>580</v>
      </c>
      <c r="T49" s="162" t="s">
        <v>559</v>
      </c>
      <c r="U49" s="162" t="s">
        <v>559</v>
      </c>
      <c r="V49" s="162" t="s">
        <v>559</v>
      </c>
      <c r="W49" s="162"/>
      <c r="X49" s="163"/>
      <c r="Y49" s="162">
        <f t="shared" si="1"/>
        <v>16</v>
      </c>
      <c r="Z49" s="164">
        <f t="shared" si="2"/>
        <v>1</v>
      </c>
      <c r="AA49" s="165">
        <f t="shared" si="3"/>
        <v>0</v>
      </c>
      <c r="AB49" s="164">
        <f t="shared" si="4"/>
        <v>0</v>
      </c>
      <c r="AC49" s="166">
        <f t="shared" si="5"/>
        <v>1</v>
      </c>
      <c r="AD49" s="164">
        <f t="shared" si="6"/>
        <v>0.0625</v>
      </c>
      <c r="AE49" s="160">
        <v>43.0</v>
      </c>
      <c r="AF49" s="161" t="str">
        <f t="shared" si="7"/>
        <v>Jhoangel Rafael Vargas Ulloa</v>
      </c>
      <c r="AG49" s="162" t="s">
        <v>559</v>
      </c>
      <c r="AH49" s="162" t="s">
        <v>559</v>
      </c>
      <c r="AI49" s="162" t="s">
        <v>559</v>
      </c>
      <c r="AJ49" s="162" t="s">
        <v>580</v>
      </c>
      <c r="AK49" s="162"/>
      <c r="AL49" s="162" t="s">
        <v>559</v>
      </c>
      <c r="AM49" s="162" t="s">
        <v>559</v>
      </c>
      <c r="AN49" s="162" t="s">
        <v>559</v>
      </c>
      <c r="AO49" s="162"/>
      <c r="AP49" s="162" t="s">
        <v>559</v>
      </c>
      <c r="AQ49" s="162" t="s">
        <v>559</v>
      </c>
      <c r="AR49" s="162" t="s">
        <v>559</v>
      </c>
      <c r="AS49" s="162" t="s">
        <v>579</v>
      </c>
      <c r="AT49" s="162" t="s">
        <v>578</v>
      </c>
      <c r="AU49" s="162"/>
      <c r="AV49" s="162"/>
      <c r="AW49" s="162" t="s">
        <v>559</v>
      </c>
      <c r="AX49" s="162"/>
      <c r="AY49" s="162"/>
      <c r="AZ49" s="163"/>
      <c r="BA49" s="162"/>
      <c r="BB49" s="163"/>
      <c r="BC49" s="164" t="str">
        <f t="shared" si="8"/>
        <v/>
      </c>
      <c r="BD49" s="166">
        <f t="shared" si="9"/>
        <v>1</v>
      </c>
      <c r="BE49" s="164" t="str">
        <f t="shared" si="10"/>
        <v/>
      </c>
      <c r="BF49" s="166">
        <f t="shared" si="11"/>
        <v>1</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t="s">
        <v>559</v>
      </c>
      <c r="E50" s="162" t="s">
        <v>559</v>
      </c>
      <c r="F50" s="162" t="s">
        <v>559</v>
      </c>
      <c r="G50" s="162" t="s">
        <v>559</v>
      </c>
      <c r="H50" s="162"/>
      <c r="I50" s="162" t="s">
        <v>559</v>
      </c>
      <c r="J50" s="162" t="s">
        <v>559</v>
      </c>
      <c r="K50" s="162" t="s">
        <v>559</v>
      </c>
      <c r="L50" s="162"/>
      <c r="M50" s="162"/>
      <c r="N50" s="162" t="s">
        <v>559</v>
      </c>
      <c r="O50" s="162" t="s">
        <v>559</v>
      </c>
      <c r="P50" s="162" t="s">
        <v>559</v>
      </c>
      <c r="Q50" s="162" t="s">
        <v>559</v>
      </c>
      <c r="R50" s="162" t="s">
        <v>559</v>
      </c>
      <c r="S50" s="162" t="s">
        <v>559</v>
      </c>
      <c r="T50" s="162" t="s">
        <v>559</v>
      </c>
      <c r="U50" s="162" t="s">
        <v>559</v>
      </c>
      <c r="V50" s="162" t="s">
        <v>559</v>
      </c>
      <c r="W50" s="162"/>
      <c r="X50" s="163"/>
      <c r="Y50" s="162">
        <f t="shared" si="1"/>
        <v>16</v>
      </c>
      <c r="Z50" s="164">
        <f t="shared" si="2"/>
        <v>1</v>
      </c>
      <c r="AA50" s="165">
        <f t="shared" si="3"/>
        <v>0</v>
      </c>
      <c r="AB50" s="164">
        <f t="shared" si="4"/>
        <v>0</v>
      </c>
      <c r="AC50" s="166">
        <f t="shared" si="5"/>
        <v>0</v>
      </c>
      <c r="AD50" s="164">
        <f t="shared" si="6"/>
        <v>0</v>
      </c>
      <c r="AE50" s="160">
        <v>44.0</v>
      </c>
      <c r="AF50" s="161" t="str">
        <f t="shared" si="7"/>
        <v>Leslie  Cruz Espinal</v>
      </c>
      <c r="AG50" s="162" t="s">
        <v>578</v>
      </c>
      <c r="AH50" s="162" t="s">
        <v>559</v>
      </c>
      <c r="AI50" s="162" t="s">
        <v>559</v>
      </c>
      <c r="AJ50" s="162" t="s">
        <v>559</v>
      </c>
      <c r="AK50" s="162"/>
      <c r="AL50" s="162" t="s">
        <v>559</v>
      </c>
      <c r="AM50" s="162" t="s">
        <v>559</v>
      </c>
      <c r="AN50" s="162" t="s">
        <v>559</v>
      </c>
      <c r="AO50" s="162"/>
      <c r="AP50" s="162" t="s">
        <v>559</v>
      </c>
      <c r="AQ50" s="162" t="s">
        <v>559</v>
      </c>
      <c r="AR50" s="162" t="s">
        <v>559</v>
      </c>
      <c r="AS50" s="162" t="s">
        <v>559</v>
      </c>
      <c r="AT50" s="162" t="s">
        <v>559</v>
      </c>
      <c r="AU50" s="162"/>
      <c r="AV50" s="162"/>
      <c r="AW50" s="162" t="s">
        <v>559</v>
      </c>
      <c r="AX50" s="162"/>
      <c r="AY50" s="162" t="s">
        <v>559</v>
      </c>
      <c r="AZ50" s="163"/>
      <c r="BA50" s="162"/>
      <c r="BB50" s="163"/>
      <c r="BC50" s="164" t="str">
        <f t="shared" si="8"/>
        <v/>
      </c>
      <c r="BD50" s="166">
        <f t="shared" si="9"/>
        <v>0</v>
      </c>
      <c r="BE50" s="164" t="str">
        <f t="shared" si="10"/>
        <v/>
      </c>
      <c r="BF50" s="166">
        <f t="shared" si="11"/>
        <v>1</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ESTUDI'!N48</f>
        <v/>
      </c>
      <c r="B51" s="160">
        <v>45.0</v>
      </c>
      <c r="C51" s="161" t="str">
        <f>'3A 2025 - 2026 DATOS DEL ESTUDI'!B48</f>
        <v/>
      </c>
      <c r="D51" s="162"/>
      <c r="E51" s="162"/>
      <c r="F51" s="162"/>
      <c r="G51" s="162"/>
      <c r="H51" s="162"/>
      <c r="I51" s="162"/>
      <c r="J51" s="162"/>
      <c r="K51" s="162"/>
      <c r="L51" s="162"/>
      <c r="M51" s="162"/>
      <c r="N51" s="162"/>
      <c r="O51" s="162"/>
      <c r="P51" s="162"/>
      <c r="Q51" s="162"/>
      <c r="R51" s="162"/>
      <c r="S51" s="162"/>
      <c r="T51" s="162"/>
      <c r="U51" s="162"/>
      <c r="V51" s="162"/>
      <c r="W51" s="162"/>
      <c r="X51" s="163"/>
      <c r="Y51" s="162">
        <f t="shared" si="1"/>
        <v>0</v>
      </c>
      <c r="Z51" s="164">
        <f t="shared" si="2"/>
        <v>0</v>
      </c>
      <c r="AA51" s="165">
        <f t="shared" si="3"/>
        <v>0</v>
      </c>
      <c r="AB51" s="164">
        <f t="shared" si="4"/>
        <v>0</v>
      </c>
      <c r="AC51" s="166">
        <f t="shared" si="5"/>
        <v>0</v>
      </c>
      <c r="AD51" s="164">
        <f t="shared" si="6"/>
        <v>0</v>
      </c>
      <c r="AE51" s="160">
        <v>45.0</v>
      </c>
      <c r="AF51" s="161" t="str">
        <f t="shared" si="7"/>
        <v/>
      </c>
      <c r="AG51" s="162"/>
      <c r="AH51" s="162"/>
      <c r="AI51" s="162"/>
      <c r="AJ51" s="162"/>
      <c r="AK51" s="162"/>
      <c r="AL51" s="162"/>
      <c r="AM51" s="162"/>
      <c r="AN51" s="162"/>
      <c r="AO51" s="162"/>
      <c r="AP51" s="162"/>
      <c r="AQ51" s="162"/>
      <c r="AR51" s="162"/>
      <c r="AS51" s="162"/>
      <c r="AT51" s="162"/>
      <c r="AU51" s="162"/>
      <c r="AV51" s="162"/>
      <c r="AW51" s="162"/>
      <c r="AX51" s="162"/>
      <c r="AY51" s="162"/>
      <c r="AZ51" s="163"/>
      <c r="BA51" s="162"/>
      <c r="BB51" s="163"/>
      <c r="BC51" s="164" t="str">
        <f t="shared" si="8"/>
        <v/>
      </c>
      <c r="BD51" s="166">
        <f t="shared" si="9"/>
        <v>0</v>
      </c>
      <c r="BE51" s="164" t="str">
        <f t="shared" si="10"/>
        <v/>
      </c>
      <c r="BF51" s="166">
        <f t="shared" si="11"/>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AMAT334!$BN$7:$BN$16</formula1>
    </dataValidation>
    <dataValidation type="list" allowBlank="1" showErrorMessage="1" sqref="F3 AI3">
      <formula1>AMAT334!$BO$7:$BO$18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565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AMAT333!H2</f>
        <v>CAROLIN VARGAS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566</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568</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v>18.0</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c r="E6" s="157"/>
      <c r="F6" s="157"/>
      <c r="G6" s="157"/>
      <c r="H6" s="157"/>
      <c r="I6" s="157"/>
      <c r="J6" s="157"/>
      <c r="K6" s="157"/>
      <c r="L6" s="157"/>
      <c r="M6" s="157"/>
      <c r="N6" s="157"/>
      <c r="O6" s="157"/>
      <c r="P6" s="157"/>
      <c r="Q6" s="157"/>
      <c r="R6" s="157"/>
      <c r="S6" s="157"/>
      <c r="T6" s="157"/>
      <c r="U6" s="157"/>
      <c r="V6" s="157"/>
      <c r="W6" s="157"/>
      <c r="X6" s="157"/>
      <c r="Y6" s="43"/>
      <c r="Z6" s="43"/>
      <c r="AA6" s="43"/>
      <c r="AB6" s="43"/>
      <c r="AC6" s="43"/>
      <c r="AD6" s="43"/>
      <c r="AE6" s="22" t="s">
        <v>555</v>
      </c>
      <c r="AF6" s="157" t="s">
        <v>554</v>
      </c>
      <c r="AG6" s="157"/>
      <c r="AH6" s="157"/>
      <c r="AI6" s="157"/>
      <c r="AJ6" s="157"/>
      <c r="AK6" s="157"/>
      <c r="AL6" s="157"/>
      <c r="AM6" s="157"/>
      <c r="AN6" s="157"/>
      <c r="AO6" s="157"/>
      <c r="AP6" s="157"/>
      <c r="AQ6" s="157"/>
      <c r="AR6" s="157"/>
      <c r="AS6" s="157"/>
      <c r="AT6" s="157"/>
      <c r="AU6" s="157"/>
      <c r="AV6" s="157"/>
      <c r="AW6" s="157"/>
      <c r="AX6" s="157"/>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c r="E7" s="162"/>
      <c r="F7" s="162"/>
      <c r="G7" s="162"/>
      <c r="H7" s="162"/>
      <c r="I7" s="162"/>
      <c r="J7" s="162"/>
      <c r="K7" s="162"/>
      <c r="L7" s="162"/>
      <c r="M7" s="162"/>
      <c r="N7" s="162"/>
      <c r="O7" s="162"/>
      <c r="P7" s="162"/>
      <c r="Q7" s="162"/>
      <c r="R7" s="162"/>
      <c r="S7" s="162"/>
      <c r="T7" s="162"/>
      <c r="U7" s="162"/>
      <c r="V7" s="163"/>
      <c r="W7" s="163"/>
      <c r="X7" s="162"/>
      <c r="Y7" s="162">
        <f t="shared" ref="Y7:Y51" si="1">IFERROR(COUNTIF(D7:X7,"P")+COUNTIF(D7:X7,"e")+COUNTIF(D7:X7,"t")-INT(COUNTIF(D7:X7,"e")/3)-INT(COUNTIF(D7:X7,"t")/3),"")</f>
        <v>0</v>
      </c>
      <c r="Z7" s="164" t="str">
        <f t="shared" ref="Z7:Z51" si="2">IFERROR((Y7/$Z$4),"")</f>
        <v/>
      </c>
      <c r="AA7" s="165">
        <f t="shared" ref="AA7:AA51" si="3">IFERROR(COUNTIF(D7:X7,"A"),"")</f>
        <v>0</v>
      </c>
      <c r="AB7" s="164" t="str">
        <f t="shared" ref="AB7:AB51" si="4">IFERROR((AA7/$Z$4),"")</f>
        <v/>
      </c>
      <c r="AC7" s="166">
        <f t="shared" ref="AC7:AC51" si="5">IFERROR(COUNTIF(D7:X7,"E"),"")</f>
        <v>0</v>
      </c>
      <c r="AD7" s="164" t="str">
        <f t="shared" ref="AD7:AD51" si="6">IFERROR((AC7/$Z$4),"")</f>
        <v/>
      </c>
      <c r="AE7" s="160">
        <v>1.0</v>
      </c>
      <c r="AF7" s="161" t="str">
        <f t="shared" ref="AF7:AF51" si="7">C7</f>
        <v>Jadiel De Jesús Acosta Peña</v>
      </c>
      <c r="AG7" s="162"/>
      <c r="AH7" s="162"/>
      <c r="AI7" s="162"/>
      <c r="AJ7" s="162"/>
      <c r="AK7" s="162"/>
      <c r="AL7" s="162"/>
      <c r="AM7" s="162"/>
      <c r="AN7" s="162"/>
      <c r="AO7" s="162"/>
      <c r="AP7" s="162"/>
      <c r="AQ7" s="162"/>
      <c r="AR7" s="162"/>
      <c r="AS7" s="162"/>
      <c r="AT7" s="162"/>
      <c r="AU7" s="162"/>
      <c r="AV7" s="162"/>
      <c r="AW7" s="162"/>
      <c r="AX7" s="163"/>
      <c r="AY7" s="162"/>
      <c r="AZ7" s="163"/>
      <c r="BA7" s="163"/>
      <c r="BB7" s="163">
        <f t="shared" ref="BB7:BB51" si="8">IFERROR(COUNTIF(AG7:BA7,"P")+COUNTIF(AG7:BA7,"e")+COUNTIF(AG7:BA7,"t")-INT(COUNTIF(AG7:BA7,"e")/3)-INT(COUNTIF(AG7:BA7,"t")/3),"")</f>
        <v>0</v>
      </c>
      <c r="BC7" s="164" t="str">
        <f t="shared" ref="BC7:BC51" si="9">IFERROR(BB7/$BC$4,"")</f>
        <v/>
      </c>
      <c r="BD7" s="166">
        <f t="shared" ref="BD7:BD51" si="10">IFERROR(COUNTIF(AG7:BA7,"A"),"")</f>
        <v>0</v>
      </c>
      <c r="BE7" s="164" t="str">
        <f t="shared" ref="BE7:BE51" si="11">IFERROR((BD7/$BC$4),"")</f>
        <v/>
      </c>
      <c r="BF7" s="166">
        <f t="shared" ref="BF7:BF51" si="12">IFERROR(COUNTIF(AG7:BA7,"E"),"")</f>
        <v>0</v>
      </c>
      <c r="BG7" s="167" t="str">
        <f>IFERROR((BF7/$BC$4),"")</f>
        <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c r="E8" s="162"/>
      <c r="F8" s="162"/>
      <c r="G8" s="162"/>
      <c r="H8" s="162"/>
      <c r="I8" s="162"/>
      <c r="J8" s="162"/>
      <c r="K8" s="162"/>
      <c r="L8" s="162"/>
      <c r="M8" s="162"/>
      <c r="N8" s="162"/>
      <c r="O8" s="162"/>
      <c r="P8" s="162"/>
      <c r="Q8" s="162"/>
      <c r="R8" s="162"/>
      <c r="S8" s="162"/>
      <c r="T8" s="162"/>
      <c r="U8" s="162"/>
      <c r="V8" s="163"/>
      <c r="W8" s="163"/>
      <c r="X8" s="162"/>
      <c r="Y8" s="162">
        <f t="shared" si="1"/>
        <v>0</v>
      </c>
      <c r="Z8" s="164" t="str">
        <f t="shared" si="2"/>
        <v/>
      </c>
      <c r="AA8" s="165">
        <f t="shared" si="3"/>
        <v>0</v>
      </c>
      <c r="AB8" s="164" t="str">
        <f t="shared" si="4"/>
        <v/>
      </c>
      <c r="AC8" s="166">
        <f t="shared" si="5"/>
        <v>0</v>
      </c>
      <c r="AD8" s="164" t="str">
        <f t="shared" si="6"/>
        <v/>
      </c>
      <c r="AE8" s="160">
        <v>2.0</v>
      </c>
      <c r="AF8" s="161" t="str">
        <f t="shared" si="7"/>
        <v>Daniel  Elía Almonte Martínez</v>
      </c>
      <c r="AG8" s="162"/>
      <c r="AH8" s="162"/>
      <c r="AI8" s="162"/>
      <c r="AJ8" s="162"/>
      <c r="AK8" s="162"/>
      <c r="AL8" s="162"/>
      <c r="AM8" s="162"/>
      <c r="AN8" s="162"/>
      <c r="AO8" s="162"/>
      <c r="AP8" s="162"/>
      <c r="AQ8" s="162"/>
      <c r="AR8" s="162"/>
      <c r="AS8" s="162"/>
      <c r="AT8" s="162"/>
      <c r="AU8" s="162"/>
      <c r="AV8" s="162"/>
      <c r="AW8" s="162"/>
      <c r="AX8" s="163"/>
      <c r="AY8" s="162"/>
      <c r="AZ8" s="163"/>
      <c r="BA8" s="163"/>
      <c r="BB8" s="163">
        <f t="shared" si="8"/>
        <v>0</v>
      </c>
      <c r="BC8" s="164" t="str">
        <f t="shared" si="9"/>
        <v/>
      </c>
      <c r="BD8" s="166">
        <f t="shared" si="10"/>
        <v>0</v>
      </c>
      <c r="BE8" s="164" t="str">
        <f t="shared" si="11"/>
        <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c r="E9" s="162"/>
      <c r="F9" s="162"/>
      <c r="G9" s="162"/>
      <c r="H9" s="162"/>
      <c r="I9" s="162"/>
      <c r="J9" s="162"/>
      <c r="K9" s="162"/>
      <c r="L9" s="162"/>
      <c r="M9" s="162"/>
      <c r="N9" s="162"/>
      <c r="O9" s="162"/>
      <c r="P9" s="162"/>
      <c r="Q9" s="162"/>
      <c r="R9" s="162"/>
      <c r="S9" s="162"/>
      <c r="T9" s="162"/>
      <c r="U9" s="162"/>
      <c r="V9" s="163"/>
      <c r="W9" s="163"/>
      <c r="X9" s="162"/>
      <c r="Y9" s="162">
        <f t="shared" si="1"/>
        <v>0</v>
      </c>
      <c r="Z9" s="164" t="str">
        <f t="shared" si="2"/>
        <v/>
      </c>
      <c r="AA9" s="165">
        <f t="shared" si="3"/>
        <v>0</v>
      </c>
      <c r="AB9" s="164" t="str">
        <f t="shared" si="4"/>
        <v/>
      </c>
      <c r="AC9" s="166">
        <f t="shared" si="5"/>
        <v>0</v>
      </c>
      <c r="AD9" s="164" t="str">
        <f t="shared" si="6"/>
        <v/>
      </c>
      <c r="AE9" s="160">
        <v>3.0</v>
      </c>
      <c r="AF9" s="161" t="str">
        <f t="shared" si="7"/>
        <v>Isaac  Ángeles Liriano</v>
      </c>
      <c r="AG9" s="162"/>
      <c r="AH9" s="162"/>
      <c r="AI9" s="162"/>
      <c r="AJ9" s="162"/>
      <c r="AK9" s="162"/>
      <c r="AL9" s="162"/>
      <c r="AM9" s="162"/>
      <c r="AN9" s="162"/>
      <c r="AO9" s="162"/>
      <c r="AP9" s="162"/>
      <c r="AQ9" s="162"/>
      <c r="AR9" s="162"/>
      <c r="AS9" s="162"/>
      <c r="AT9" s="162"/>
      <c r="AU9" s="162"/>
      <c r="AV9" s="162"/>
      <c r="AW9" s="162"/>
      <c r="AX9" s="163"/>
      <c r="AY9" s="162"/>
      <c r="AZ9" s="163"/>
      <c r="BA9" s="163"/>
      <c r="BB9" s="163">
        <f t="shared" si="8"/>
        <v>0</v>
      </c>
      <c r="BC9" s="164" t="str">
        <f t="shared" si="9"/>
        <v/>
      </c>
      <c r="BD9" s="166">
        <f t="shared" si="10"/>
        <v>0</v>
      </c>
      <c r="BE9" s="164" t="str">
        <f t="shared" si="11"/>
        <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c r="E10" s="162"/>
      <c r="F10" s="162"/>
      <c r="G10" s="162"/>
      <c r="H10" s="162"/>
      <c r="I10" s="162"/>
      <c r="J10" s="162"/>
      <c r="K10" s="162"/>
      <c r="L10" s="162"/>
      <c r="M10" s="162"/>
      <c r="N10" s="162"/>
      <c r="O10" s="162"/>
      <c r="P10" s="162"/>
      <c r="Q10" s="162"/>
      <c r="R10" s="162"/>
      <c r="S10" s="162"/>
      <c r="T10" s="162"/>
      <c r="U10" s="162"/>
      <c r="V10" s="163"/>
      <c r="W10" s="163"/>
      <c r="X10" s="162"/>
      <c r="Y10" s="162">
        <f t="shared" si="1"/>
        <v>0</v>
      </c>
      <c r="Z10" s="164" t="str">
        <f t="shared" si="2"/>
        <v/>
      </c>
      <c r="AA10" s="165">
        <f t="shared" si="3"/>
        <v>0</v>
      </c>
      <c r="AB10" s="164" t="str">
        <f t="shared" si="4"/>
        <v/>
      </c>
      <c r="AC10" s="166">
        <f t="shared" si="5"/>
        <v>0</v>
      </c>
      <c r="AD10" s="164" t="str">
        <f t="shared" si="6"/>
        <v/>
      </c>
      <c r="AE10" s="160">
        <v>4.0</v>
      </c>
      <c r="AF10" s="161" t="str">
        <f t="shared" si="7"/>
        <v>Melaniee  Aquino  Estrella</v>
      </c>
      <c r="AG10" s="162"/>
      <c r="AH10" s="162"/>
      <c r="AI10" s="162"/>
      <c r="AJ10" s="162"/>
      <c r="AK10" s="162"/>
      <c r="AL10" s="162"/>
      <c r="AM10" s="162"/>
      <c r="AN10" s="162"/>
      <c r="AO10" s="162"/>
      <c r="AP10" s="162"/>
      <c r="AQ10" s="162"/>
      <c r="AR10" s="162"/>
      <c r="AS10" s="162"/>
      <c r="AT10" s="162"/>
      <c r="AU10" s="162"/>
      <c r="AV10" s="162"/>
      <c r="AW10" s="162"/>
      <c r="AX10" s="163"/>
      <c r="AY10" s="162"/>
      <c r="AZ10" s="163"/>
      <c r="BA10" s="163"/>
      <c r="BB10" s="163">
        <f t="shared" si="8"/>
        <v>0</v>
      </c>
      <c r="BC10" s="164" t="str">
        <f t="shared" si="9"/>
        <v/>
      </c>
      <c r="BD10" s="166">
        <f t="shared" si="10"/>
        <v>0</v>
      </c>
      <c r="BE10" s="164" t="str">
        <f t="shared" si="11"/>
        <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c r="E11" s="162"/>
      <c r="F11" s="162"/>
      <c r="G11" s="162"/>
      <c r="H11" s="162"/>
      <c r="I11" s="162"/>
      <c r="J11" s="162"/>
      <c r="K11" s="162"/>
      <c r="L11" s="162"/>
      <c r="M11" s="162"/>
      <c r="N11" s="162"/>
      <c r="O11" s="162"/>
      <c r="P11" s="162"/>
      <c r="Q11" s="162"/>
      <c r="R11" s="162"/>
      <c r="S11" s="162"/>
      <c r="T11" s="162"/>
      <c r="U11" s="162"/>
      <c r="V11" s="163"/>
      <c r="W11" s="163"/>
      <c r="X11" s="162"/>
      <c r="Y11" s="162">
        <f t="shared" si="1"/>
        <v>0</v>
      </c>
      <c r="Z11" s="164" t="str">
        <f t="shared" si="2"/>
        <v/>
      </c>
      <c r="AA11" s="165">
        <f t="shared" si="3"/>
        <v>0</v>
      </c>
      <c r="AB11" s="164" t="str">
        <f t="shared" si="4"/>
        <v/>
      </c>
      <c r="AC11" s="166">
        <f t="shared" si="5"/>
        <v>0</v>
      </c>
      <c r="AD11" s="164" t="str">
        <f t="shared" si="6"/>
        <v/>
      </c>
      <c r="AE11" s="160">
        <v>5.0</v>
      </c>
      <c r="AF11" s="161" t="str">
        <f t="shared" si="7"/>
        <v>Jennifer  Asenjo  De Los Santos TRANSFERIDA 10/12/25</v>
      </c>
      <c r="AG11" s="162"/>
      <c r="AH11" s="162"/>
      <c r="AI11" s="162"/>
      <c r="AJ11" s="162"/>
      <c r="AK11" s="162"/>
      <c r="AL11" s="162"/>
      <c r="AM11" s="162"/>
      <c r="AN11" s="162"/>
      <c r="AO11" s="162"/>
      <c r="AP11" s="162"/>
      <c r="AQ11" s="162"/>
      <c r="AR11" s="162"/>
      <c r="AS11" s="162"/>
      <c r="AT11" s="162"/>
      <c r="AU11" s="162"/>
      <c r="AV11" s="162"/>
      <c r="AW11" s="162"/>
      <c r="AX11" s="163"/>
      <c r="AY11" s="162"/>
      <c r="AZ11" s="163"/>
      <c r="BA11" s="163"/>
      <c r="BB11" s="163">
        <f t="shared" si="8"/>
        <v>0</v>
      </c>
      <c r="BC11" s="164" t="str">
        <f t="shared" si="9"/>
        <v/>
      </c>
      <c r="BD11" s="166">
        <f t="shared" si="10"/>
        <v>0</v>
      </c>
      <c r="BE11" s="164" t="str">
        <f t="shared" si="11"/>
        <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c r="E12" s="162"/>
      <c r="F12" s="162"/>
      <c r="G12" s="162"/>
      <c r="H12" s="162"/>
      <c r="I12" s="162"/>
      <c r="J12" s="162"/>
      <c r="K12" s="162"/>
      <c r="L12" s="162"/>
      <c r="M12" s="162"/>
      <c r="N12" s="162"/>
      <c r="O12" s="162"/>
      <c r="P12" s="162"/>
      <c r="Q12" s="162"/>
      <c r="R12" s="162"/>
      <c r="S12" s="162"/>
      <c r="T12" s="162"/>
      <c r="U12" s="162"/>
      <c r="V12" s="163"/>
      <c r="W12" s="163"/>
      <c r="X12" s="162"/>
      <c r="Y12" s="162">
        <f t="shared" si="1"/>
        <v>0</v>
      </c>
      <c r="Z12" s="164" t="str">
        <f t="shared" si="2"/>
        <v/>
      </c>
      <c r="AA12" s="165">
        <f t="shared" si="3"/>
        <v>0</v>
      </c>
      <c r="AB12" s="164" t="str">
        <f t="shared" si="4"/>
        <v/>
      </c>
      <c r="AC12" s="166">
        <f t="shared" si="5"/>
        <v>0</v>
      </c>
      <c r="AD12" s="164" t="str">
        <f t="shared" si="6"/>
        <v/>
      </c>
      <c r="AE12" s="160">
        <v>6.0</v>
      </c>
      <c r="AF12" s="161" t="str">
        <f t="shared" si="7"/>
        <v>Leshlie Crismayri Bautista Quezada</v>
      </c>
      <c r="AG12" s="162"/>
      <c r="AH12" s="162"/>
      <c r="AI12" s="162"/>
      <c r="AJ12" s="162"/>
      <c r="AK12" s="162"/>
      <c r="AL12" s="162"/>
      <c r="AM12" s="162"/>
      <c r="AN12" s="162"/>
      <c r="AO12" s="162"/>
      <c r="AP12" s="162"/>
      <c r="AQ12" s="162"/>
      <c r="AR12" s="162"/>
      <c r="AS12" s="162"/>
      <c r="AT12" s="162"/>
      <c r="AU12" s="162"/>
      <c r="AV12" s="162"/>
      <c r="AW12" s="162"/>
      <c r="AX12" s="163"/>
      <c r="AY12" s="162"/>
      <c r="AZ12" s="163"/>
      <c r="BA12" s="163"/>
      <c r="BB12" s="163">
        <f t="shared" si="8"/>
        <v>0</v>
      </c>
      <c r="BC12" s="164" t="str">
        <f t="shared" si="9"/>
        <v/>
      </c>
      <c r="BD12" s="166">
        <f t="shared" si="10"/>
        <v>0</v>
      </c>
      <c r="BE12" s="164" t="str">
        <f t="shared" si="11"/>
        <v/>
      </c>
      <c r="BF12" s="166">
        <f t="shared" si="12"/>
        <v>0</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c r="E13" s="162"/>
      <c r="F13" s="162"/>
      <c r="G13" s="162"/>
      <c r="H13" s="162"/>
      <c r="I13" s="162"/>
      <c r="J13" s="162"/>
      <c r="K13" s="162"/>
      <c r="L13" s="162"/>
      <c r="M13" s="162"/>
      <c r="N13" s="162"/>
      <c r="O13" s="162"/>
      <c r="P13" s="162"/>
      <c r="Q13" s="162"/>
      <c r="R13" s="162"/>
      <c r="S13" s="162"/>
      <c r="T13" s="162"/>
      <c r="U13" s="162"/>
      <c r="V13" s="163"/>
      <c r="W13" s="163"/>
      <c r="X13" s="162"/>
      <c r="Y13" s="162">
        <f t="shared" si="1"/>
        <v>0</v>
      </c>
      <c r="Z13" s="164" t="str">
        <f t="shared" si="2"/>
        <v/>
      </c>
      <c r="AA13" s="165">
        <f t="shared" si="3"/>
        <v>0</v>
      </c>
      <c r="AB13" s="164" t="str">
        <f t="shared" si="4"/>
        <v/>
      </c>
      <c r="AC13" s="166">
        <f t="shared" si="5"/>
        <v>0</v>
      </c>
      <c r="AD13" s="164" t="str">
        <f t="shared" si="6"/>
        <v/>
      </c>
      <c r="AE13" s="160">
        <v>7.0</v>
      </c>
      <c r="AF13" s="161" t="str">
        <f t="shared" si="7"/>
        <v>Gilber  Bello Silva</v>
      </c>
      <c r="AG13" s="162"/>
      <c r="AH13" s="162"/>
      <c r="AI13" s="162"/>
      <c r="AJ13" s="162"/>
      <c r="AK13" s="162"/>
      <c r="AL13" s="162"/>
      <c r="AM13" s="162"/>
      <c r="AN13" s="162"/>
      <c r="AO13" s="162"/>
      <c r="AP13" s="162"/>
      <c r="AQ13" s="162"/>
      <c r="AR13" s="162"/>
      <c r="AS13" s="162"/>
      <c r="AT13" s="162"/>
      <c r="AU13" s="162"/>
      <c r="AV13" s="162"/>
      <c r="AW13" s="162"/>
      <c r="AX13" s="163"/>
      <c r="AY13" s="162"/>
      <c r="AZ13" s="163"/>
      <c r="BA13" s="163"/>
      <c r="BB13" s="163">
        <f t="shared" si="8"/>
        <v>0</v>
      </c>
      <c r="BC13" s="164" t="str">
        <f t="shared" si="9"/>
        <v/>
      </c>
      <c r="BD13" s="166">
        <f t="shared" si="10"/>
        <v>0</v>
      </c>
      <c r="BE13" s="164" t="str">
        <f t="shared" si="11"/>
        <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c r="E14" s="162"/>
      <c r="F14" s="162"/>
      <c r="G14" s="162"/>
      <c r="H14" s="162"/>
      <c r="I14" s="162"/>
      <c r="J14" s="162"/>
      <c r="K14" s="162"/>
      <c r="L14" s="162"/>
      <c r="M14" s="162"/>
      <c r="N14" s="162"/>
      <c r="O14" s="162"/>
      <c r="P14" s="162"/>
      <c r="Q14" s="162"/>
      <c r="R14" s="162"/>
      <c r="S14" s="162"/>
      <c r="T14" s="162"/>
      <c r="U14" s="162"/>
      <c r="V14" s="163"/>
      <c r="W14" s="163"/>
      <c r="X14" s="162"/>
      <c r="Y14" s="162">
        <f t="shared" si="1"/>
        <v>0</v>
      </c>
      <c r="Z14" s="164" t="str">
        <f t="shared" si="2"/>
        <v/>
      </c>
      <c r="AA14" s="165">
        <f t="shared" si="3"/>
        <v>0</v>
      </c>
      <c r="AB14" s="164" t="str">
        <f t="shared" si="4"/>
        <v/>
      </c>
      <c r="AC14" s="166">
        <f t="shared" si="5"/>
        <v>0</v>
      </c>
      <c r="AD14" s="164" t="str">
        <f t="shared" si="6"/>
        <v/>
      </c>
      <c r="AE14" s="160">
        <v>8.0</v>
      </c>
      <c r="AF14" s="161" t="str">
        <f t="shared" si="7"/>
        <v>Sherlyn Mariel Bernabel Lora</v>
      </c>
      <c r="AG14" s="162"/>
      <c r="AH14" s="162"/>
      <c r="AI14" s="162"/>
      <c r="AJ14" s="162"/>
      <c r="AK14" s="162"/>
      <c r="AL14" s="162"/>
      <c r="AM14" s="162"/>
      <c r="AN14" s="162"/>
      <c r="AO14" s="162"/>
      <c r="AP14" s="162"/>
      <c r="AQ14" s="162"/>
      <c r="AR14" s="162"/>
      <c r="AS14" s="162"/>
      <c r="AT14" s="162"/>
      <c r="AU14" s="162"/>
      <c r="AV14" s="162"/>
      <c r="AW14" s="162"/>
      <c r="AX14" s="163"/>
      <c r="AY14" s="162"/>
      <c r="AZ14" s="163"/>
      <c r="BA14" s="163"/>
      <c r="BB14" s="163">
        <f t="shared" si="8"/>
        <v>0</v>
      </c>
      <c r="BC14" s="164" t="str">
        <f t="shared" si="9"/>
        <v/>
      </c>
      <c r="BD14" s="166">
        <f t="shared" si="10"/>
        <v>0</v>
      </c>
      <c r="BE14" s="164" t="str">
        <f t="shared" si="11"/>
        <v/>
      </c>
      <c r="BF14" s="166">
        <f t="shared" si="12"/>
        <v>0</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c r="E15" s="162"/>
      <c r="F15" s="162"/>
      <c r="G15" s="162"/>
      <c r="H15" s="162"/>
      <c r="I15" s="162"/>
      <c r="J15" s="162"/>
      <c r="K15" s="162"/>
      <c r="L15" s="162"/>
      <c r="M15" s="162"/>
      <c r="N15" s="162"/>
      <c r="O15" s="162"/>
      <c r="P15" s="162"/>
      <c r="Q15" s="162"/>
      <c r="R15" s="162"/>
      <c r="S15" s="162"/>
      <c r="T15" s="162"/>
      <c r="U15" s="162"/>
      <c r="V15" s="163"/>
      <c r="W15" s="163"/>
      <c r="X15" s="162"/>
      <c r="Y15" s="162">
        <f t="shared" si="1"/>
        <v>0</v>
      </c>
      <c r="Z15" s="164" t="str">
        <f t="shared" si="2"/>
        <v/>
      </c>
      <c r="AA15" s="165">
        <f t="shared" si="3"/>
        <v>0</v>
      </c>
      <c r="AB15" s="164" t="str">
        <f t="shared" si="4"/>
        <v/>
      </c>
      <c r="AC15" s="166">
        <f t="shared" si="5"/>
        <v>0</v>
      </c>
      <c r="AD15" s="164" t="str">
        <f t="shared" si="6"/>
        <v/>
      </c>
      <c r="AE15" s="160">
        <v>9.0</v>
      </c>
      <c r="AF15" s="161" t="str">
        <f t="shared" si="7"/>
        <v>Erleen  Brito Castillo</v>
      </c>
      <c r="AG15" s="162"/>
      <c r="AH15" s="162"/>
      <c r="AI15" s="162"/>
      <c r="AJ15" s="162"/>
      <c r="AK15" s="162"/>
      <c r="AL15" s="162"/>
      <c r="AM15" s="162"/>
      <c r="AN15" s="162"/>
      <c r="AO15" s="162"/>
      <c r="AP15" s="162"/>
      <c r="AQ15" s="162"/>
      <c r="AR15" s="162"/>
      <c r="AS15" s="162"/>
      <c r="AT15" s="162"/>
      <c r="AU15" s="162"/>
      <c r="AV15" s="162"/>
      <c r="AW15" s="162"/>
      <c r="AX15" s="163"/>
      <c r="AY15" s="162"/>
      <c r="AZ15" s="163"/>
      <c r="BA15" s="163"/>
      <c r="BB15" s="163">
        <f t="shared" si="8"/>
        <v>0</v>
      </c>
      <c r="BC15" s="164" t="str">
        <f t="shared" si="9"/>
        <v/>
      </c>
      <c r="BD15" s="166">
        <f t="shared" si="10"/>
        <v>0</v>
      </c>
      <c r="BE15" s="164" t="str">
        <f t="shared" si="11"/>
        <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c r="E16" s="162"/>
      <c r="F16" s="162"/>
      <c r="G16" s="162"/>
      <c r="H16" s="162"/>
      <c r="I16" s="162"/>
      <c r="J16" s="162"/>
      <c r="K16" s="162"/>
      <c r="L16" s="162"/>
      <c r="M16" s="162"/>
      <c r="N16" s="162"/>
      <c r="O16" s="162"/>
      <c r="P16" s="162"/>
      <c r="Q16" s="162"/>
      <c r="R16" s="162"/>
      <c r="S16" s="162"/>
      <c r="T16" s="162"/>
      <c r="U16" s="162"/>
      <c r="V16" s="163"/>
      <c r="W16" s="163"/>
      <c r="X16" s="162"/>
      <c r="Y16" s="162">
        <f t="shared" si="1"/>
        <v>0</v>
      </c>
      <c r="Z16" s="164" t="str">
        <f t="shared" si="2"/>
        <v/>
      </c>
      <c r="AA16" s="165">
        <f t="shared" si="3"/>
        <v>0</v>
      </c>
      <c r="AB16" s="164" t="str">
        <f t="shared" si="4"/>
        <v/>
      </c>
      <c r="AC16" s="166">
        <f t="shared" si="5"/>
        <v>0</v>
      </c>
      <c r="AD16" s="164" t="str">
        <f t="shared" si="6"/>
        <v/>
      </c>
      <c r="AE16" s="160">
        <v>10.0</v>
      </c>
      <c r="AF16" s="161" t="str">
        <f t="shared" si="7"/>
        <v>Brianny  Caraballo Guzmán</v>
      </c>
      <c r="AG16" s="162"/>
      <c r="AH16" s="162"/>
      <c r="AI16" s="162"/>
      <c r="AJ16" s="162"/>
      <c r="AK16" s="162"/>
      <c r="AL16" s="162"/>
      <c r="AM16" s="162"/>
      <c r="AN16" s="162"/>
      <c r="AO16" s="162"/>
      <c r="AP16" s="162"/>
      <c r="AQ16" s="162"/>
      <c r="AR16" s="162"/>
      <c r="AS16" s="162"/>
      <c r="AT16" s="162"/>
      <c r="AU16" s="162"/>
      <c r="AV16" s="162"/>
      <c r="AW16" s="162"/>
      <c r="AX16" s="163"/>
      <c r="AY16" s="162"/>
      <c r="AZ16" s="163"/>
      <c r="BA16" s="163"/>
      <c r="BB16" s="163">
        <f t="shared" si="8"/>
        <v>0</v>
      </c>
      <c r="BC16" s="164" t="str">
        <f t="shared" si="9"/>
        <v/>
      </c>
      <c r="BD16" s="166">
        <f t="shared" si="10"/>
        <v>0</v>
      </c>
      <c r="BE16" s="164" t="str">
        <f t="shared" si="11"/>
        <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c r="E17" s="162"/>
      <c r="F17" s="162"/>
      <c r="G17" s="162"/>
      <c r="H17" s="162"/>
      <c r="I17" s="162"/>
      <c r="J17" s="162"/>
      <c r="K17" s="162"/>
      <c r="L17" s="162"/>
      <c r="M17" s="162"/>
      <c r="N17" s="162"/>
      <c r="O17" s="162"/>
      <c r="P17" s="162"/>
      <c r="Q17" s="162"/>
      <c r="R17" s="162"/>
      <c r="S17" s="162"/>
      <c r="T17" s="162"/>
      <c r="U17" s="162"/>
      <c r="V17" s="163"/>
      <c r="W17" s="163"/>
      <c r="X17" s="162"/>
      <c r="Y17" s="162">
        <f t="shared" si="1"/>
        <v>0</v>
      </c>
      <c r="Z17" s="164" t="str">
        <f t="shared" si="2"/>
        <v/>
      </c>
      <c r="AA17" s="165">
        <f t="shared" si="3"/>
        <v>0</v>
      </c>
      <c r="AB17" s="164" t="str">
        <f t="shared" si="4"/>
        <v/>
      </c>
      <c r="AC17" s="166">
        <f t="shared" si="5"/>
        <v>0</v>
      </c>
      <c r="AD17" s="164" t="str">
        <f t="shared" si="6"/>
        <v/>
      </c>
      <c r="AE17" s="160">
        <v>11.0</v>
      </c>
      <c r="AF17" s="161" t="str">
        <f t="shared" si="7"/>
        <v>Scarlet  Castillo</v>
      </c>
      <c r="AG17" s="162"/>
      <c r="AH17" s="162"/>
      <c r="AI17" s="162"/>
      <c r="AJ17" s="162"/>
      <c r="AK17" s="162"/>
      <c r="AL17" s="162"/>
      <c r="AM17" s="162"/>
      <c r="AN17" s="162"/>
      <c r="AO17" s="162"/>
      <c r="AP17" s="162"/>
      <c r="AQ17" s="162"/>
      <c r="AR17" s="162"/>
      <c r="AS17" s="162"/>
      <c r="AT17" s="162"/>
      <c r="AU17" s="162"/>
      <c r="AV17" s="162"/>
      <c r="AW17" s="162"/>
      <c r="AX17" s="163"/>
      <c r="AY17" s="162"/>
      <c r="AZ17" s="163"/>
      <c r="BA17" s="163"/>
      <c r="BB17" s="163">
        <f t="shared" si="8"/>
        <v>0</v>
      </c>
      <c r="BC17" s="164" t="str">
        <f t="shared" si="9"/>
        <v/>
      </c>
      <c r="BD17" s="166">
        <f t="shared" si="10"/>
        <v>0</v>
      </c>
      <c r="BE17" s="164" t="str">
        <f t="shared" si="11"/>
        <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c r="E18" s="162"/>
      <c r="F18" s="162"/>
      <c r="G18" s="162"/>
      <c r="H18" s="162"/>
      <c r="I18" s="162"/>
      <c r="J18" s="162"/>
      <c r="K18" s="162"/>
      <c r="L18" s="162"/>
      <c r="M18" s="162"/>
      <c r="N18" s="162"/>
      <c r="O18" s="162"/>
      <c r="P18" s="162"/>
      <c r="Q18" s="162"/>
      <c r="R18" s="162"/>
      <c r="S18" s="162"/>
      <c r="T18" s="162"/>
      <c r="U18" s="162"/>
      <c r="V18" s="163"/>
      <c r="W18" s="163"/>
      <c r="X18" s="162"/>
      <c r="Y18" s="162">
        <f t="shared" si="1"/>
        <v>0</v>
      </c>
      <c r="Z18" s="164" t="str">
        <f t="shared" si="2"/>
        <v/>
      </c>
      <c r="AA18" s="165">
        <f t="shared" si="3"/>
        <v>0</v>
      </c>
      <c r="AB18" s="164" t="str">
        <f t="shared" si="4"/>
        <v/>
      </c>
      <c r="AC18" s="166">
        <f t="shared" si="5"/>
        <v>0</v>
      </c>
      <c r="AD18" s="164" t="str">
        <f t="shared" si="6"/>
        <v/>
      </c>
      <c r="AE18" s="160">
        <v>12.0</v>
      </c>
      <c r="AF18" s="161" t="str">
        <f t="shared" si="7"/>
        <v>Yarselin  Cruz Peña</v>
      </c>
      <c r="AG18" s="162"/>
      <c r="AH18" s="162"/>
      <c r="AI18" s="162"/>
      <c r="AJ18" s="162"/>
      <c r="AK18" s="162"/>
      <c r="AL18" s="162"/>
      <c r="AM18" s="162"/>
      <c r="AN18" s="162"/>
      <c r="AO18" s="162"/>
      <c r="AP18" s="162"/>
      <c r="AQ18" s="162"/>
      <c r="AR18" s="162"/>
      <c r="AS18" s="162"/>
      <c r="AT18" s="162"/>
      <c r="AU18" s="162"/>
      <c r="AV18" s="162"/>
      <c r="AW18" s="162"/>
      <c r="AX18" s="163"/>
      <c r="AY18" s="162"/>
      <c r="AZ18" s="163"/>
      <c r="BA18" s="163"/>
      <c r="BB18" s="163">
        <f t="shared" si="8"/>
        <v>0</v>
      </c>
      <c r="BC18" s="164" t="str">
        <f t="shared" si="9"/>
        <v/>
      </c>
      <c r="BD18" s="166">
        <f t="shared" si="10"/>
        <v>0</v>
      </c>
      <c r="BE18" s="164" t="str">
        <f t="shared" si="11"/>
        <v/>
      </c>
      <c r="BF18" s="166">
        <f t="shared" si="12"/>
        <v>0</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c r="E19" s="162"/>
      <c r="F19" s="162"/>
      <c r="G19" s="162"/>
      <c r="H19" s="162"/>
      <c r="I19" s="162"/>
      <c r="J19" s="162"/>
      <c r="K19" s="162"/>
      <c r="L19" s="162"/>
      <c r="M19" s="162"/>
      <c r="N19" s="162"/>
      <c r="O19" s="162"/>
      <c r="P19" s="162"/>
      <c r="Q19" s="162"/>
      <c r="R19" s="162"/>
      <c r="S19" s="162"/>
      <c r="T19" s="162"/>
      <c r="U19" s="162"/>
      <c r="V19" s="163"/>
      <c r="W19" s="163"/>
      <c r="X19" s="162"/>
      <c r="Y19" s="162">
        <f t="shared" si="1"/>
        <v>0</v>
      </c>
      <c r="Z19" s="164" t="str">
        <f t="shared" si="2"/>
        <v/>
      </c>
      <c r="AA19" s="165">
        <f t="shared" si="3"/>
        <v>0</v>
      </c>
      <c r="AB19" s="164" t="str">
        <f t="shared" si="4"/>
        <v/>
      </c>
      <c r="AC19" s="166">
        <f t="shared" si="5"/>
        <v>0</v>
      </c>
      <c r="AD19" s="164" t="str">
        <f t="shared" si="6"/>
        <v/>
      </c>
      <c r="AE19" s="160">
        <v>13.0</v>
      </c>
      <c r="AF19" s="161" t="str">
        <f t="shared" si="7"/>
        <v>Fernando José Díaz Fernández</v>
      </c>
      <c r="AG19" s="162"/>
      <c r="AH19" s="162"/>
      <c r="AI19" s="162"/>
      <c r="AJ19" s="162"/>
      <c r="AK19" s="162"/>
      <c r="AL19" s="162"/>
      <c r="AM19" s="162"/>
      <c r="AN19" s="162"/>
      <c r="AO19" s="162"/>
      <c r="AP19" s="162"/>
      <c r="AQ19" s="162"/>
      <c r="AR19" s="162"/>
      <c r="AS19" s="162"/>
      <c r="AT19" s="162"/>
      <c r="AU19" s="162"/>
      <c r="AV19" s="162"/>
      <c r="AW19" s="162"/>
      <c r="AX19" s="163"/>
      <c r="AY19" s="162"/>
      <c r="AZ19" s="163"/>
      <c r="BA19" s="163"/>
      <c r="BB19" s="163">
        <f t="shared" si="8"/>
        <v>0</v>
      </c>
      <c r="BC19" s="164" t="str">
        <f t="shared" si="9"/>
        <v/>
      </c>
      <c r="BD19" s="166">
        <f t="shared" si="10"/>
        <v>0</v>
      </c>
      <c r="BE19" s="164" t="str">
        <f t="shared" si="11"/>
        <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c r="E20" s="162"/>
      <c r="F20" s="162"/>
      <c r="G20" s="162"/>
      <c r="H20" s="162"/>
      <c r="I20" s="162"/>
      <c r="J20" s="162"/>
      <c r="K20" s="162"/>
      <c r="L20" s="162"/>
      <c r="M20" s="162"/>
      <c r="N20" s="162"/>
      <c r="O20" s="162"/>
      <c r="P20" s="162"/>
      <c r="Q20" s="162"/>
      <c r="R20" s="162"/>
      <c r="S20" s="162"/>
      <c r="T20" s="162"/>
      <c r="U20" s="162"/>
      <c r="V20" s="163"/>
      <c r="W20" s="163"/>
      <c r="X20" s="162"/>
      <c r="Y20" s="162">
        <f t="shared" si="1"/>
        <v>0</v>
      </c>
      <c r="Z20" s="164" t="str">
        <f t="shared" si="2"/>
        <v/>
      </c>
      <c r="AA20" s="165">
        <f t="shared" si="3"/>
        <v>0</v>
      </c>
      <c r="AB20" s="164" t="str">
        <f t="shared" si="4"/>
        <v/>
      </c>
      <c r="AC20" s="166">
        <f t="shared" si="5"/>
        <v>0</v>
      </c>
      <c r="AD20" s="164" t="str">
        <f t="shared" si="6"/>
        <v/>
      </c>
      <c r="AE20" s="160">
        <v>14.0</v>
      </c>
      <c r="AF20" s="161" t="str">
        <f t="shared" si="7"/>
        <v>Scarlett  Espinal Estéves</v>
      </c>
      <c r="AG20" s="162"/>
      <c r="AH20" s="162"/>
      <c r="AI20" s="162"/>
      <c r="AJ20" s="162"/>
      <c r="AK20" s="162"/>
      <c r="AL20" s="162"/>
      <c r="AM20" s="162"/>
      <c r="AN20" s="162"/>
      <c r="AO20" s="162"/>
      <c r="AP20" s="162"/>
      <c r="AQ20" s="162"/>
      <c r="AR20" s="162"/>
      <c r="AS20" s="162"/>
      <c r="AT20" s="162"/>
      <c r="AU20" s="162"/>
      <c r="AV20" s="162"/>
      <c r="AW20" s="162"/>
      <c r="AX20" s="163"/>
      <c r="AY20" s="162"/>
      <c r="AZ20" s="163"/>
      <c r="BA20" s="163"/>
      <c r="BB20" s="163">
        <f t="shared" si="8"/>
        <v>0</v>
      </c>
      <c r="BC20" s="164" t="str">
        <f t="shared" si="9"/>
        <v/>
      </c>
      <c r="BD20" s="166">
        <f t="shared" si="10"/>
        <v>0</v>
      </c>
      <c r="BE20" s="164" t="str">
        <f t="shared" si="11"/>
        <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c r="E21" s="162"/>
      <c r="F21" s="162"/>
      <c r="G21" s="162"/>
      <c r="H21" s="162"/>
      <c r="I21" s="162"/>
      <c r="J21" s="162"/>
      <c r="K21" s="162"/>
      <c r="L21" s="162"/>
      <c r="M21" s="162"/>
      <c r="N21" s="162"/>
      <c r="O21" s="162"/>
      <c r="P21" s="162"/>
      <c r="Q21" s="162"/>
      <c r="R21" s="162"/>
      <c r="S21" s="162"/>
      <c r="T21" s="162"/>
      <c r="U21" s="162"/>
      <c r="V21" s="163"/>
      <c r="W21" s="163"/>
      <c r="X21" s="162"/>
      <c r="Y21" s="162">
        <f t="shared" si="1"/>
        <v>0</v>
      </c>
      <c r="Z21" s="164" t="str">
        <f t="shared" si="2"/>
        <v/>
      </c>
      <c r="AA21" s="165">
        <f t="shared" si="3"/>
        <v>0</v>
      </c>
      <c r="AB21" s="164" t="str">
        <f t="shared" si="4"/>
        <v/>
      </c>
      <c r="AC21" s="166">
        <f t="shared" si="5"/>
        <v>0</v>
      </c>
      <c r="AD21" s="164" t="str">
        <f t="shared" si="6"/>
        <v/>
      </c>
      <c r="AE21" s="160">
        <v>15.0</v>
      </c>
      <c r="AF21" s="161" t="str">
        <f t="shared" si="7"/>
        <v>José Manuel Estrella</v>
      </c>
      <c r="AG21" s="162"/>
      <c r="AH21" s="162"/>
      <c r="AI21" s="162"/>
      <c r="AJ21" s="162"/>
      <c r="AK21" s="162"/>
      <c r="AL21" s="162"/>
      <c r="AM21" s="162"/>
      <c r="AN21" s="162"/>
      <c r="AO21" s="162"/>
      <c r="AP21" s="162"/>
      <c r="AQ21" s="162"/>
      <c r="AR21" s="162"/>
      <c r="AS21" s="162"/>
      <c r="AT21" s="162"/>
      <c r="AU21" s="162"/>
      <c r="AV21" s="162"/>
      <c r="AW21" s="162"/>
      <c r="AX21" s="163"/>
      <c r="AY21" s="162"/>
      <c r="AZ21" s="163"/>
      <c r="BA21" s="163"/>
      <c r="BB21" s="163">
        <f t="shared" si="8"/>
        <v>0</v>
      </c>
      <c r="BC21" s="164" t="str">
        <f t="shared" si="9"/>
        <v/>
      </c>
      <c r="BD21" s="166">
        <f t="shared" si="10"/>
        <v>0</v>
      </c>
      <c r="BE21" s="164" t="str">
        <f t="shared" si="11"/>
        <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c r="E22" s="162"/>
      <c r="F22" s="162"/>
      <c r="G22" s="162"/>
      <c r="H22" s="162"/>
      <c r="I22" s="162"/>
      <c r="J22" s="162"/>
      <c r="K22" s="162"/>
      <c r="L22" s="162"/>
      <c r="M22" s="162"/>
      <c r="N22" s="162"/>
      <c r="O22" s="162"/>
      <c r="P22" s="162"/>
      <c r="Q22" s="162"/>
      <c r="R22" s="162"/>
      <c r="S22" s="162"/>
      <c r="T22" s="162"/>
      <c r="U22" s="162"/>
      <c r="V22" s="163"/>
      <c r="W22" s="163"/>
      <c r="X22" s="162"/>
      <c r="Y22" s="162">
        <f t="shared" si="1"/>
        <v>0</v>
      </c>
      <c r="Z22" s="164" t="str">
        <f t="shared" si="2"/>
        <v/>
      </c>
      <c r="AA22" s="165">
        <f t="shared" si="3"/>
        <v>0</v>
      </c>
      <c r="AB22" s="164" t="str">
        <f t="shared" si="4"/>
        <v/>
      </c>
      <c r="AC22" s="166">
        <f t="shared" si="5"/>
        <v>0</v>
      </c>
      <c r="AD22" s="164" t="str">
        <f t="shared" si="6"/>
        <v/>
      </c>
      <c r="AE22" s="160">
        <v>16.0</v>
      </c>
      <c r="AF22" s="161" t="str">
        <f t="shared" si="7"/>
        <v>Misael Starberk Ferreras Pérez</v>
      </c>
      <c r="AG22" s="162"/>
      <c r="AH22" s="162"/>
      <c r="AI22" s="162"/>
      <c r="AJ22" s="162"/>
      <c r="AK22" s="162"/>
      <c r="AL22" s="162"/>
      <c r="AM22" s="162"/>
      <c r="AN22" s="162"/>
      <c r="AO22" s="162"/>
      <c r="AP22" s="162"/>
      <c r="AQ22" s="162"/>
      <c r="AR22" s="162"/>
      <c r="AS22" s="162"/>
      <c r="AT22" s="162"/>
      <c r="AU22" s="162"/>
      <c r="AV22" s="162"/>
      <c r="AW22" s="162"/>
      <c r="AX22" s="163"/>
      <c r="AY22" s="162"/>
      <c r="AZ22" s="163"/>
      <c r="BA22" s="163"/>
      <c r="BB22" s="163">
        <f t="shared" si="8"/>
        <v>0</v>
      </c>
      <c r="BC22" s="164" t="str">
        <f t="shared" si="9"/>
        <v/>
      </c>
      <c r="BD22" s="166">
        <f t="shared" si="10"/>
        <v>0</v>
      </c>
      <c r="BE22" s="164" t="str">
        <f t="shared" si="11"/>
        <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c r="E23" s="162"/>
      <c r="F23" s="162"/>
      <c r="G23" s="162"/>
      <c r="H23" s="162"/>
      <c r="I23" s="162"/>
      <c r="J23" s="162"/>
      <c r="K23" s="162"/>
      <c r="L23" s="162"/>
      <c r="M23" s="162"/>
      <c r="N23" s="162"/>
      <c r="O23" s="162"/>
      <c r="P23" s="162"/>
      <c r="Q23" s="162"/>
      <c r="R23" s="162"/>
      <c r="S23" s="162"/>
      <c r="T23" s="162"/>
      <c r="U23" s="162"/>
      <c r="V23" s="163"/>
      <c r="W23" s="163"/>
      <c r="X23" s="162"/>
      <c r="Y23" s="162">
        <f t="shared" si="1"/>
        <v>0</v>
      </c>
      <c r="Z23" s="164" t="str">
        <f t="shared" si="2"/>
        <v/>
      </c>
      <c r="AA23" s="165">
        <f t="shared" si="3"/>
        <v>0</v>
      </c>
      <c r="AB23" s="164" t="str">
        <f t="shared" si="4"/>
        <v/>
      </c>
      <c r="AC23" s="166">
        <f t="shared" si="5"/>
        <v>0</v>
      </c>
      <c r="AD23" s="164" t="str">
        <f t="shared" si="6"/>
        <v/>
      </c>
      <c r="AE23" s="160">
        <v>17.0</v>
      </c>
      <c r="AF23" s="161" t="str">
        <f t="shared" si="7"/>
        <v>Ruth Esther Fernández Rodríguez</v>
      </c>
      <c r="AG23" s="162"/>
      <c r="AH23" s="162"/>
      <c r="AI23" s="162"/>
      <c r="AJ23" s="162"/>
      <c r="AK23" s="162"/>
      <c r="AL23" s="162"/>
      <c r="AM23" s="162"/>
      <c r="AN23" s="162"/>
      <c r="AO23" s="162"/>
      <c r="AP23" s="162"/>
      <c r="AQ23" s="162"/>
      <c r="AR23" s="162"/>
      <c r="AS23" s="162"/>
      <c r="AT23" s="162"/>
      <c r="AU23" s="162"/>
      <c r="AV23" s="162"/>
      <c r="AW23" s="162"/>
      <c r="AX23" s="163"/>
      <c r="AY23" s="162"/>
      <c r="AZ23" s="163"/>
      <c r="BA23" s="163"/>
      <c r="BB23" s="163">
        <f t="shared" si="8"/>
        <v>0</v>
      </c>
      <c r="BC23" s="164" t="str">
        <f t="shared" si="9"/>
        <v/>
      </c>
      <c r="BD23" s="166">
        <f t="shared" si="10"/>
        <v>0</v>
      </c>
      <c r="BE23" s="164" t="str">
        <f t="shared" si="11"/>
        <v/>
      </c>
      <c r="BF23" s="166">
        <f t="shared" si="12"/>
        <v>0</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c r="E24" s="162"/>
      <c r="F24" s="162"/>
      <c r="G24" s="162"/>
      <c r="H24" s="162"/>
      <c r="I24" s="162"/>
      <c r="J24" s="162"/>
      <c r="K24" s="162"/>
      <c r="L24" s="162"/>
      <c r="M24" s="162"/>
      <c r="N24" s="162"/>
      <c r="O24" s="162"/>
      <c r="P24" s="162"/>
      <c r="Q24" s="162"/>
      <c r="R24" s="162"/>
      <c r="S24" s="162"/>
      <c r="T24" s="162"/>
      <c r="U24" s="162"/>
      <c r="V24" s="163"/>
      <c r="W24" s="163"/>
      <c r="X24" s="162"/>
      <c r="Y24" s="162">
        <f t="shared" si="1"/>
        <v>0</v>
      </c>
      <c r="Z24" s="164" t="str">
        <f t="shared" si="2"/>
        <v/>
      </c>
      <c r="AA24" s="165">
        <f t="shared" si="3"/>
        <v>0</v>
      </c>
      <c r="AB24" s="164" t="str">
        <f t="shared" si="4"/>
        <v/>
      </c>
      <c r="AC24" s="166">
        <f t="shared" si="5"/>
        <v>0</v>
      </c>
      <c r="AD24" s="164" t="str">
        <f t="shared" si="6"/>
        <v/>
      </c>
      <c r="AE24" s="160">
        <v>18.0</v>
      </c>
      <c r="AF24" s="161" t="str">
        <f t="shared" si="7"/>
        <v>Discairy  Filpo Estrella</v>
      </c>
      <c r="AG24" s="162"/>
      <c r="AH24" s="162"/>
      <c r="AI24" s="162"/>
      <c r="AJ24" s="162"/>
      <c r="AK24" s="162"/>
      <c r="AL24" s="162"/>
      <c r="AM24" s="162"/>
      <c r="AN24" s="162"/>
      <c r="AO24" s="162"/>
      <c r="AP24" s="162"/>
      <c r="AQ24" s="162"/>
      <c r="AR24" s="162"/>
      <c r="AS24" s="162"/>
      <c r="AT24" s="162"/>
      <c r="AU24" s="162"/>
      <c r="AV24" s="162"/>
      <c r="AW24" s="162"/>
      <c r="AX24" s="163"/>
      <c r="AY24" s="162"/>
      <c r="AZ24" s="163"/>
      <c r="BA24" s="163"/>
      <c r="BB24" s="163">
        <f t="shared" si="8"/>
        <v>0</v>
      </c>
      <c r="BC24" s="164" t="str">
        <f t="shared" si="9"/>
        <v/>
      </c>
      <c r="BD24" s="166">
        <f t="shared" si="10"/>
        <v>0</v>
      </c>
      <c r="BE24" s="164" t="str">
        <f t="shared" si="11"/>
        <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c r="E25" s="162"/>
      <c r="F25" s="162"/>
      <c r="G25" s="162"/>
      <c r="H25" s="162"/>
      <c r="I25" s="162"/>
      <c r="J25" s="162"/>
      <c r="K25" s="162"/>
      <c r="L25" s="162"/>
      <c r="M25" s="162"/>
      <c r="N25" s="162"/>
      <c r="O25" s="162"/>
      <c r="P25" s="162"/>
      <c r="Q25" s="162"/>
      <c r="R25" s="162"/>
      <c r="S25" s="162"/>
      <c r="T25" s="162"/>
      <c r="U25" s="162"/>
      <c r="V25" s="163"/>
      <c r="W25" s="163"/>
      <c r="X25" s="162"/>
      <c r="Y25" s="162">
        <f t="shared" si="1"/>
        <v>0</v>
      </c>
      <c r="Z25" s="164" t="str">
        <f t="shared" si="2"/>
        <v/>
      </c>
      <c r="AA25" s="165">
        <f t="shared" si="3"/>
        <v>0</v>
      </c>
      <c r="AB25" s="164" t="str">
        <f t="shared" si="4"/>
        <v/>
      </c>
      <c r="AC25" s="166">
        <f t="shared" si="5"/>
        <v>0</v>
      </c>
      <c r="AD25" s="164" t="str">
        <f t="shared" si="6"/>
        <v/>
      </c>
      <c r="AE25" s="160">
        <v>19.0</v>
      </c>
      <c r="AF25" s="161" t="str">
        <f t="shared" si="7"/>
        <v>Alexis Enmanuel Gil  Sánchez</v>
      </c>
      <c r="AG25" s="162"/>
      <c r="AH25" s="162"/>
      <c r="AI25" s="162"/>
      <c r="AJ25" s="162"/>
      <c r="AK25" s="162"/>
      <c r="AL25" s="162"/>
      <c r="AM25" s="162"/>
      <c r="AN25" s="162"/>
      <c r="AO25" s="162"/>
      <c r="AP25" s="162"/>
      <c r="AQ25" s="162"/>
      <c r="AR25" s="162"/>
      <c r="AS25" s="162"/>
      <c r="AT25" s="162"/>
      <c r="AU25" s="162"/>
      <c r="AV25" s="162"/>
      <c r="AW25" s="162"/>
      <c r="AX25" s="163"/>
      <c r="AY25" s="162"/>
      <c r="AZ25" s="163"/>
      <c r="BA25" s="163"/>
      <c r="BB25" s="163">
        <f t="shared" si="8"/>
        <v>0</v>
      </c>
      <c r="BC25" s="164" t="str">
        <f t="shared" si="9"/>
        <v/>
      </c>
      <c r="BD25" s="166">
        <f t="shared" si="10"/>
        <v>0</v>
      </c>
      <c r="BE25" s="164" t="str">
        <f t="shared" si="11"/>
        <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c r="E26" s="162"/>
      <c r="F26" s="162"/>
      <c r="G26" s="162"/>
      <c r="H26" s="162"/>
      <c r="I26" s="162"/>
      <c r="J26" s="162"/>
      <c r="K26" s="162"/>
      <c r="L26" s="162"/>
      <c r="M26" s="162"/>
      <c r="N26" s="162"/>
      <c r="O26" s="162"/>
      <c r="P26" s="162"/>
      <c r="Q26" s="162"/>
      <c r="R26" s="162"/>
      <c r="S26" s="162"/>
      <c r="T26" s="162"/>
      <c r="U26" s="162"/>
      <c r="V26" s="163"/>
      <c r="W26" s="163"/>
      <c r="X26" s="162"/>
      <c r="Y26" s="162">
        <f t="shared" si="1"/>
        <v>0</v>
      </c>
      <c r="Z26" s="164" t="str">
        <f t="shared" si="2"/>
        <v/>
      </c>
      <c r="AA26" s="165">
        <f t="shared" si="3"/>
        <v>0</v>
      </c>
      <c r="AB26" s="164" t="str">
        <f t="shared" si="4"/>
        <v/>
      </c>
      <c r="AC26" s="166">
        <f t="shared" si="5"/>
        <v>0</v>
      </c>
      <c r="AD26" s="164" t="str">
        <f t="shared" si="6"/>
        <v/>
      </c>
      <c r="AE26" s="160">
        <v>20.0</v>
      </c>
      <c r="AF26" s="161" t="str">
        <f t="shared" si="7"/>
        <v>Ayendy Jesús Guzmán</v>
      </c>
      <c r="AG26" s="162"/>
      <c r="AH26" s="162"/>
      <c r="AI26" s="162"/>
      <c r="AJ26" s="162"/>
      <c r="AK26" s="162"/>
      <c r="AL26" s="162"/>
      <c r="AM26" s="162"/>
      <c r="AN26" s="162"/>
      <c r="AO26" s="162"/>
      <c r="AP26" s="162"/>
      <c r="AQ26" s="162"/>
      <c r="AR26" s="162"/>
      <c r="AS26" s="162"/>
      <c r="AT26" s="162"/>
      <c r="AU26" s="162"/>
      <c r="AV26" s="162"/>
      <c r="AW26" s="162"/>
      <c r="AX26" s="163"/>
      <c r="AY26" s="162"/>
      <c r="AZ26" s="163"/>
      <c r="BA26" s="163"/>
      <c r="BB26" s="163">
        <f t="shared" si="8"/>
        <v>0</v>
      </c>
      <c r="BC26" s="164" t="str">
        <f t="shared" si="9"/>
        <v/>
      </c>
      <c r="BD26" s="166">
        <f t="shared" si="10"/>
        <v>0</v>
      </c>
      <c r="BE26" s="164" t="str">
        <f t="shared" si="11"/>
        <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c r="E27" s="162"/>
      <c r="F27" s="162"/>
      <c r="G27" s="162"/>
      <c r="H27" s="162"/>
      <c r="I27" s="162"/>
      <c r="J27" s="162"/>
      <c r="K27" s="162"/>
      <c r="L27" s="162"/>
      <c r="M27" s="162"/>
      <c r="N27" s="162"/>
      <c r="O27" s="162"/>
      <c r="P27" s="162"/>
      <c r="Q27" s="162"/>
      <c r="R27" s="162"/>
      <c r="S27" s="162"/>
      <c r="T27" s="162"/>
      <c r="U27" s="162"/>
      <c r="V27" s="163"/>
      <c r="W27" s="163"/>
      <c r="X27" s="162"/>
      <c r="Y27" s="162">
        <f t="shared" si="1"/>
        <v>0</v>
      </c>
      <c r="Z27" s="164" t="str">
        <f t="shared" si="2"/>
        <v/>
      </c>
      <c r="AA27" s="165">
        <f t="shared" si="3"/>
        <v>0</v>
      </c>
      <c r="AB27" s="164" t="str">
        <f t="shared" si="4"/>
        <v/>
      </c>
      <c r="AC27" s="166">
        <f t="shared" si="5"/>
        <v>0</v>
      </c>
      <c r="AD27" s="164" t="str">
        <f t="shared" si="6"/>
        <v/>
      </c>
      <c r="AE27" s="160">
        <v>21.0</v>
      </c>
      <c r="AF27" s="161" t="str">
        <f t="shared" si="7"/>
        <v>Yassir  Hernández Disla</v>
      </c>
      <c r="AG27" s="162"/>
      <c r="AH27" s="162"/>
      <c r="AI27" s="162"/>
      <c r="AJ27" s="162"/>
      <c r="AK27" s="162"/>
      <c r="AL27" s="162"/>
      <c r="AM27" s="162"/>
      <c r="AN27" s="162"/>
      <c r="AO27" s="162"/>
      <c r="AP27" s="162"/>
      <c r="AQ27" s="162"/>
      <c r="AR27" s="162"/>
      <c r="AS27" s="162"/>
      <c r="AT27" s="162"/>
      <c r="AU27" s="162"/>
      <c r="AV27" s="162"/>
      <c r="AW27" s="162"/>
      <c r="AX27" s="163"/>
      <c r="AY27" s="162"/>
      <c r="AZ27" s="163"/>
      <c r="BA27" s="163"/>
      <c r="BB27" s="163">
        <f t="shared" si="8"/>
        <v>0</v>
      </c>
      <c r="BC27" s="164" t="str">
        <f t="shared" si="9"/>
        <v/>
      </c>
      <c r="BD27" s="166">
        <f t="shared" si="10"/>
        <v>0</v>
      </c>
      <c r="BE27" s="164" t="str">
        <f t="shared" si="11"/>
        <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c r="E28" s="162"/>
      <c r="F28" s="162"/>
      <c r="G28" s="162"/>
      <c r="H28" s="162"/>
      <c r="I28" s="162"/>
      <c r="J28" s="162"/>
      <c r="K28" s="162"/>
      <c r="L28" s="162"/>
      <c r="M28" s="162"/>
      <c r="N28" s="162"/>
      <c r="O28" s="162"/>
      <c r="P28" s="162"/>
      <c r="Q28" s="162"/>
      <c r="R28" s="162"/>
      <c r="S28" s="162"/>
      <c r="T28" s="162"/>
      <c r="U28" s="162"/>
      <c r="V28" s="163"/>
      <c r="W28" s="163"/>
      <c r="X28" s="162"/>
      <c r="Y28" s="162">
        <f t="shared" si="1"/>
        <v>0</v>
      </c>
      <c r="Z28" s="164" t="str">
        <f t="shared" si="2"/>
        <v/>
      </c>
      <c r="AA28" s="165">
        <f t="shared" si="3"/>
        <v>0</v>
      </c>
      <c r="AB28" s="164" t="str">
        <f t="shared" si="4"/>
        <v/>
      </c>
      <c r="AC28" s="166">
        <f t="shared" si="5"/>
        <v>0</v>
      </c>
      <c r="AD28" s="164" t="str">
        <f t="shared" si="6"/>
        <v/>
      </c>
      <c r="AE28" s="160">
        <v>22.0</v>
      </c>
      <c r="AF28" s="161" t="str">
        <f t="shared" si="7"/>
        <v>Yadiel  Jiménez Betances</v>
      </c>
      <c r="AG28" s="162"/>
      <c r="AH28" s="162"/>
      <c r="AI28" s="162"/>
      <c r="AJ28" s="162"/>
      <c r="AK28" s="162"/>
      <c r="AL28" s="162"/>
      <c r="AM28" s="162"/>
      <c r="AN28" s="162"/>
      <c r="AO28" s="162"/>
      <c r="AP28" s="162"/>
      <c r="AQ28" s="162"/>
      <c r="AR28" s="162"/>
      <c r="AS28" s="162"/>
      <c r="AT28" s="162"/>
      <c r="AU28" s="162"/>
      <c r="AV28" s="162"/>
      <c r="AW28" s="162"/>
      <c r="AX28" s="163"/>
      <c r="AY28" s="162"/>
      <c r="AZ28" s="163"/>
      <c r="BA28" s="163"/>
      <c r="BB28" s="163">
        <f t="shared" si="8"/>
        <v>0</v>
      </c>
      <c r="BC28" s="164" t="str">
        <f t="shared" si="9"/>
        <v/>
      </c>
      <c r="BD28" s="166">
        <f t="shared" si="10"/>
        <v>0</v>
      </c>
      <c r="BE28" s="164" t="str">
        <f t="shared" si="11"/>
        <v/>
      </c>
      <c r="BF28" s="166">
        <f t="shared" si="12"/>
        <v>0</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c r="E29" s="162"/>
      <c r="F29" s="162"/>
      <c r="G29" s="162"/>
      <c r="H29" s="162"/>
      <c r="I29" s="162"/>
      <c r="J29" s="162"/>
      <c r="K29" s="162"/>
      <c r="L29" s="162"/>
      <c r="M29" s="162"/>
      <c r="N29" s="162"/>
      <c r="O29" s="162"/>
      <c r="P29" s="162"/>
      <c r="Q29" s="162"/>
      <c r="R29" s="162"/>
      <c r="S29" s="162"/>
      <c r="T29" s="162"/>
      <c r="U29" s="162"/>
      <c r="V29" s="163"/>
      <c r="W29" s="163"/>
      <c r="X29" s="162"/>
      <c r="Y29" s="162">
        <f t="shared" si="1"/>
        <v>0</v>
      </c>
      <c r="Z29" s="164" t="str">
        <f t="shared" si="2"/>
        <v/>
      </c>
      <c r="AA29" s="165">
        <f t="shared" si="3"/>
        <v>0</v>
      </c>
      <c r="AB29" s="164" t="str">
        <f t="shared" si="4"/>
        <v/>
      </c>
      <c r="AC29" s="166">
        <f t="shared" si="5"/>
        <v>0</v>
      </c>
      <c r="AD29" s="164" t="str">
        <f t="shared" si="6"/>
        <v/>
      </c>
      <c r="AE29" s="160">
        <v>23.0</v>
      </c>
      <c r="AF29" s="161" t="str">
        <f t="shared" si="7"/>
        <v>Yamel  Mella Aquino</v>
      </c>
      <c r="AG29" s="162"/>
      <c r="AH29" s="162"/>
      <c r="AI29" s="162"/>
      <c r="AJ29" s="162"/>
      <c r="AK29" s="162"/>
      <c r="AL29" s="162"/>
      <c r="AM29" s="162"/>
      <c r="AN29" s="162"/>
      <c r="AO29" s="162"/>
      <c r="AP29" s="162"/>
      <c r="AQ29" s="162"/>
      <c r="AR29" s="162"/>
      <c r="AS29" s="162"/>
      <c r="AT29" s="162"/>
      <c r="AU29" s="162"/>
      <c r="AV29" s="162"/>
      <c r="AW29" s="162"/>
      <c r="AX29" s="163"/>
      <c r="AY29" s="162"/>
      <c r="AZ29" s="163"/>
      <c r="BA29" s="163"/>
      <c r="BB29" s="163">
        <f t="shared" si="8"/>
        <v>0</v>
      </c>
      <c r="BC29" s="164" t="str">
        <f t="shared" si="9"/>
        <v/>
      </c>
      <c r="BD29" s="166">
        <f t="shared" si="10"/>
        <v>0</v>
      </c>
      <c r="BE29" s="164" t="str">
        <f t="shared" si="11"/>
        <v/>
      </c>
      <c r="BF29" s="166">
        <f t="shared" si="12"/>
        <v>0</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c r="E30" s="162"/>
      <c r="F30" s="162"/>
      <c r="G30" s="162"/>
      <c r="H30" s="162"/>
      <c r="I30" s="162"/>
      <c r="J30" s="162"/>
      <c r="K30" s="162"/>
      <c r="L30" s="162"/>
      <c r="M30" s="162"/>
      <c r="N30" s="162"/>
      <c r="O30" s="162"/>
      <c r="P30" s="162"/>
      <c r="Q30" s="162"/>
      <c r="R30" s="162"/>
      <c r="S30" s="162"/>
      <c r="T30" s="162"/>
      <c r="U30" s="162"/>
      <c r="V30" s="163"/>
      <c r="W30" s="163"/>
      <c r="X30" s="162"/>
      <c r="Y30" s="162">
        <f t="shared" si="1"/>
        <v>0</v>
      </c>
      <c r="Z30" s="164" t="str">
        <f t="shared" si="2"/>
        <v/>
      </c>
      <c r="AA30" s="165">
        <f t="shared" si="3"/>
        <v>0</v>
      </c>
      <c r="AB30" s="164" t="str">
        <f t="shared" si="4"/>
        <v/>
      </c>
      <c r="AC30" s="166">
        <f t="shared" si="5"/>
        <v>0</v>
      </c>
      <c r="AD30" s="164" t="str">
        <f t="shared" si="6"/>
        <v/>
      </c>
      <c r="AE30" s="160">
        <v>24.0</v>
      </c>
      <c r="AF30" s="161" t="str">
        <f t="shared" si="7"/>
        <v>Sariely Del Carmen Mena Chávez</v>
      </c>
      <c r="AG30" s="162"/>
      <c r="AH30" s="162"/>
      <c r="AI30" s="162"/>
      <c r="AJ30" s="162"/>
      <c r="AK30" s="162"/>
      <c r="AL30" s="162"/>
      <c r="AM30" s="162"/>
      <c r="AN30" s="162"/>
      <c r="AO30" s="162"/>
      <c r="AP30" s="162"/>
      <c r="AQ30" s="162"/>
      <c r="AR30" s="162"/>
      <c r="AS30" s="162"/>
      <c r="AT30" s="162"/>
      <c r="AU30" s="162"/>
      <c r="AV30" s="162"/>
      <c r="AW30" s="162"/>
      <c r="AX30" s="163"/>
      <c r="AY30" s="162"/>
      <c r="AZ30" s="163"/>
      <c r="BA30" s="163"/>
      <c r="BB30" s="163">
        <f t="shared" si="8"/>
        <v>0</v>
      </c>
      <c r="BC30" s="164" t="str">
        <f t="shared" si="9"/>
        <v/>
      </c>
      <c r="BD30" s="166">
        <f t="shared" si="10"/>
        <v>0</v>
      </c>
      <c r="BE30" s="164" t="str">
        <f t="shared" si="11"/>
        <v/>
      </c>
      <c r="BF30" s="166">
        <f t="shared" si="12"/>
        <v>0</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c r="E31" s="162"/>
      <c r="F31" s="162"/>
      <c r="G31" s="162"/>
      <c r="H31" s="162"/>
      <c r="I31" s="162"/>
      <c r="J31" s="162"/>
      <c r="K31" s="162"/>
      <c r="L31" s="162"/>
      <c r="M31" s="162"/>
      <c r="N31" s="162"/>
      <c r="O31" s="162"/>
      <c r="P31" s="162"/>
      <c r="Q31" s="162"/>
      <c r="R31" s="162"/>
      <c r="S31" s="162"/>
      <c r="T31" s="162"/>
      <c r="U31" s="162"/>
      <c r="V31" s="163"/>
      <c r="W31" s="163"/>
      <c r="X31" s="162"/>
      <c r="Y31" s="162">
        <f t="shared" si="1"/>
        <v>0</v>
      </c>
      <c r="Z31" s="164" t="str">
        <f t="shared" si="2"/>
        <v/>
      </c>
      <c r="AA31" s="165">
        <f t="shared" si="3"/>
        <v>0</v>
      </c>
      <c r="AB31" s="164" t="str">
        <f t="shared" si="4"/>
        <v/>
      </c>
      <c r="AC31" s="166">
        <f t="shared" si="5"/>
        <v>0</v>
      </c>
      <c r="AD31" s="164" t="str">
        <f t="shared" si="6"/>
        <v/>
      </c>
      <c r="AE31" s="160">
        <v>25.0</v>
      </c>
      <c r="AF31" s="161" t="str">
        <f t="shared" si="7"/>
        <v>David Carmelo Navas Fernández</v>
      </c>
      <c r="AG31" s="162"/>
      <c r="AH31" s="162"/>
      <c r="AI31" s="162"/>
      <c r="AJ31" s="162"/>
      <c r="AK31" s="162"/>
      <c r="AL31" s="162"/>
      <c r="AM31" s="162"/>
      <c r="AN31" s="162"/>
      <c r="AO31" s="162"/>
      <c r="AP31" s="162"/>
      <c r="AQ31" s="162"/>
      <c r="AR31" s="162"/>
      <c r="AS31" s="162"/>
      <c r="AT31" s="162"/>
      <c r="AU31" s="162"/>
      <c r="AV31" s="162"/>
      <c r="AW31" s="162"/>
      <c r="AX31" s="163"/>
      <c r="AY31" s="162"/>
      <c r="AZ31" s="163"/>
      <c r="BA31" s="163"/>
      <c r="BB31" s="163">
        <f t="shared" si="8"/>
        <v>0</v>
      </c>
      <c r="BC31" s="164" t="str">
        <f t="shared" si="9"/>
        <v/>
      </c>
      <c r="BD31" s="166">
        <f t="shared" si="10"/>
        <v>0</v>
      </c>
      <c r="BE31" s="164" t="str">
        <f t="shared" si="11"/>
        <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c r="E32" s="162"/>
      <c r="F32" s="162"/>
      <c r="G32" s="162"/>
      <c r="H32" s="162"/>
      <c r="I32" s="162"/>
      <c r="J32" s="162"/>
      <c r="K32" s="162"/>
      <c r="L32" s="162"/>
      <c r="M32" s="162"/>
      <c r="N32" s="162"/>
      <c r="O32" s="162"/>
      <c r="P32" s="162"/>
      <c r="Q32" s="162"/>
      <c r="R32" s="162"/>
      <c r="S32" s="162"/>
      <c r="T32" s="162"/>
      <c r="U32" s="162"/>
      <c r="V32" s="163"/>
      <c r="W32" s="163"/>
      <c r="X32" s="162"/>
      <c r="Y32" s="162">
        <f t="shared" si="1"/>
        <v>0</v>
      </c>
      <c r="Z32" s="164" t="str">
        <f t="shared" si="2"/>
        <v/>
      </c>
      <c r="AA32" s="165">
        <f t="shared" si="3"/>
        <v>0</v>
      </c>
      <c r="AB32" s="164" t="str">
        <f t="shared" si="4"/>
        <v/>
      </c>
      <c r="AC32" s="166">
        <f t="shared" si="5"/>
        <v>0</v>
      </c>
      <c r="AD32" s="164" t="str">
        <f t="shared" si="6"/>
        <v/>
      </c>
      <c r="AE32" s="160">
        <v>26.0</v>
      </c>
      <c r="AF32" s="161" t="str">
        <f t="shared" si="7"/>
        <v>Andriw Jelier Ortiz Rodríguez</v>
      </c>
      <c r="AG32" s="162"/>
      <c r="AH32" s="162"/>
      <c r="AI32" s="162"/>
      <c r="AJ32" s="162"/>
      <c r="AK32" s="162"/>
      <c r="AL32" s="162"/>
      <c r="AM32" s="162"/>
      <c r="AN32" s="162"/>
      <c r="AO32" s="162"/>
      <c r="AP32" s="162"/>
      <c r="AQ32" s="162"/>
      <c r="AR32" s="162"/>
      <c r="AS32" s="162"/>
      <c r="AT32" s="162"/>
      <c r="AU32" s="162"/>
      <c r="AV32" s="162"/>
      <c r="AW32" s="162"/>
      <c r="AX32" s="163"/>
      <c r="AY32" s="162"/>
      <c r="AZ32" s="163"/>
      <c r="BA32" s="163"/>
      <c r="BB32" s="163">
        <f t="shared" si="8"/>
        <v>0</v>
      </c>
      <c r="BC32" s="164" t="str">
        <f t="shared" si="9"/>
        <v/>
      </c>
      <c r="BD32" s="166">
        <f t="shared" si="10"/>
        <v>0</v>
      </c>
      <c r="BE32" s="164" t="str">
        <f t="shared" si="11"/>
        <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c r="E33" s="162"/>
      <c r="F33" s="162"/>
      <c r="G33" s="162"/>
      <c r="H33" s="162"/>
      <c r="I33" s="162"/>
      <c r="J33" s="162"/>
      <c r="K33" s="162"/>
      <c r="L33" s="162"/>
      <c r="M33" s="162"/>
      <c r="N33" s="162"/>
      <c r="O33" s="162"/>
      <c r="P33" s="162"/>
      <c r="Q33" s="162"/>
      <c r="R33" s="162"/>
      <c r="S33" s="162"/>
      <c r="T33" s="162"/>
      <c r="U33" s="162"/>
      <c r="V33" s="163"/>
      <c r="W33" s="163"/>
      <c r="X33" s="162"/>
      <c r="Y33" s="162">
        <f t="shared" si="1"/>
        <v>0</v>
      </c>
      <c r="Z33" s="164" t="str">
        <f t="shared" si="2"/>
        <v/>
      </c>
      <c r="AA33" s="165">
        <f t="shared" si="3"/>
        <v>0</v>
      </c>
      <c r="AB33" s="164" t="str">
        <f t="shared" si="4"/>
        <v/>
      </c>
      <c r="AC33" s="166">
        <f t="shared" si="5"/>
        <v>0</v>
      </c>
      <c r="AD33" s="164" t="str">
        <f t="shared" si="6"/>
        <v/>
      </c>
      <c r="AE33" s="160">
        <v>27.0</v>
      </c>
      <c r="AF33" s="161" t="str">
        <f t="shared" si="7"/>
        <v>Dashley Nicole Peña García</v>
      </c>
      <c r="AG33" s="162"/>
      <c r="AH33" s="162"/>
      <c r="AI33" s="162"/>
      <c r="AJ33" s="162"/>
      <c r="AK33" s="162"/>
      <c r="AL33" s="162"/>
      <c r="AM33" s="162"/>
      <c r="AN33" s="162"/>
      <c r="AO33" s="162"/>
      <c r="AP33" s="162"/>
      <c r="AQ33" s="162"/>
      <c r="AR33" s="162"/>
      <c r="AS33" s="162"/>
      <c r="AT33" s="162"/>
      <c r="AU33" s="162"/>
      <c r="AV33" s="162"/>
      <c r="AW33" s="162"/>
      <c r="AX33" s="163"/>
      <c r="AY33" s="162"/>
      <c r="AZ33" s="163"/>
      <c r="BA33" s="163"/>
      <c r="BB33" s="163">
        <f t="shared" si="8"/>
        <v>0</v>
      </c>
      <c r="BC33" s="164" t="str">
        <f t="shared" si="9"/>
        <v/>
      </c>
      <c r="BD33" s="166">
        <f t="shared" si="10"/>
        <v>0</v>
      </c>
      <c r="BE33" s="164" t="str">
        <f t="shared" si="11"/>
        <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c r="E34" s="162"/>
      <c r="F34" s="162"/>
      <c r="G34" s="162"/>
      <c r="H34" s="162"/>
      <c r="I34" s="162"/>
      <c r="J34" s="162"/>
      <c r="K34" s="162"/>
      <c r="L34" s="162"/>
      <c r="M34" s="162"/>
      <c r="N34" s="162"/>
      <c r="O34" s="162"/>
      <c r="P34" s="162"/>
      <c r="Q34" s="162"/>
      <c r="R34" s="162"/>
      <c r="S34" s="162"/>
      <c r="T34" s="162"/>
      <c r="U34" s="162"/>
      <c r="V34" s="163"/>
      <c r="W34" s="163"/>
      <c r="X34" s="162"/>
      <c r="Y34" s="162">
        <f t="shared" si="1"/>
        <v>0</v>
      </c>
      <c r="Z34" s="164" t="str">
        <f t="shared" si="2"/>
        <v/>
      </c>
      <c r="AA34" s="165">
        <f t="shared" si="3"/>
        <v>0</v>
      </c>
      <c r="AB34" s="164" t="str">
        <f t="shared" si="4"/>
        <v/>
      </c>
      <c r="AC34" s="166">
        <f t="shared" si="5"/>
        <v>0</v>
      </c>
      <c r="AD34" s="164" t="str">
        <f t="shared" si="6"/>
        <v/>
      </c>
      <c r="AE34" s="160">
        <v>28.0</v>
      </c>
      <c r="AF34" s="161" t="str">
        <f t="shared" si="7"/>
        <v>Yesly  Peña Muñoz</v>
      </c>
      <c r="AG34" s="162"/>
      <c r="AH34" s="162"/>
      <c r="AI34" s="162"/>
      <c r="AJ34" s="162"/>
      <c r="AK34" s="162"/>
      <c r="AL34" s="162"/>
      <c r="AM34" s="162"/>
      <c r="AN34" s="162"/>
      <c r="AO34" s="162"/>
      <c r="AP34" s="162"/>
      <c r="AQ34" s="162"/>
      <c r="AR34" s="162"/>
      <c r="AS34" s="162"/>
      <c r="AT34" s="162"/>
      <c r="AU34" s="162"/>
      <c r="AV34" s="162"/>
      <c r="AW34" s="162"/>
      <c r="AX34" s="163"/>
      <c r="AY34" s="162"/>
      <c r="AZ34" s="163"/>
      <c r="BA34" s="163"/>
      <c r="BB34" s="163">
        <f t="shared" si="8"/>
        <v>0</v>
      </c>
      <c r="BC34" s="164" t="str">
        <f t="shared" si="9"/>
        <v/>
      </c>
      <c r="BD34" s="166">
        <f t="shared" si="10"/>
        <v>0</v>
      </c>
      <c r="BE34" s="164" t="str">
        <f t="shared" si="11"/>
        <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c r="E35" s="162"/>
      <c r="F35" s="162"/>
      <c r="G35" s="162"/>
      <c r="H35" s="162"/>
      <c r="I35" s="162"/>
      <c r="J35" s="162"/>
      <c r="K35" s="162"/>
      <c r="L35" s="162"/>
      <c r="M35" s="162"/>
      <c r="N35" s="162"/>
      <c r="O35" s="162"/>
      <c r="P35" s="162"/>
      <c r="Q35" s="162"/>
      <c r="R35" s="162"/>
      <c r="S35" s="162"/>
      <c r="T35" s="162"/>
      <c r="U35" s="162"/>
      <c r="V35" s="163"/>
      <c r="W35" s="163"/>
      <c r="X35" s="162"/>
      <c r="Y35" s="162">
        <f t="shared" si="1"/>
        <v>0</v>
      </c>
      <c r="Z35" s="164" t="str">
        <f t="shared" si="2"/>
        <v/>
      </c>
      <c r="AA35" s="165">
        <f t="shared" si="3"/>
        <v>0</v>
      </c>
      <c r="AB35" s="164" t="str">
        <f t="shared" si="4"/>
        <v/>
      </c>
      <c r="AC35" s="166">
        <f t="shared" si="5"/>
        <v>0</v>
      </c>
      <c r="AD35" s="164" t="str">
        <f t="shared" si="6"/>
        <v/>
      </c>
      <c r="AE35" s="160">
        <v>29.0</v>
      </c>
      <c r="AF35" s="161" t="str">
        <f t="shared" si="7"/>
        <v>Wilbert  Peña Paulino</v>
      </c>
      <c r="AG35" s="162"/>
      <c r="AH35" s="162"/>
      <c r="AI35" s="162"/>
      <c r="AJ35" s="162"/>
      <c r="AK35" s="162"/>
      <c r="AL35" s="162"/>
      <c r="AM35" s="162"/>
      <c r="AN35" s="162"/>
      <c r="AO35" s="162"/>
      <c r="AP35" s="162"/>
      <c r="AQ35" s="162"/>
      <c r="AR35" s="162"/>
      <c r="AS35" s="162"/>
      <c r="AT35" s="162"/>
      <c r="AU35" s="162"/>
      <c r="AV35" s="162"/>
      <c r="AW35" s="162"/>
      <c r="AX35" s="163"/>
      <c r="AY35" s="162"/>
      <c r="AZ35" s="163"/>
      <c r="BA35" s="163"/>
      <c r="BB35" s="163">
        <f t="shared" si="8"/>
        <v>0</v>
      </c>
      <c r="BC35" s="164" t="str">
        <f t="shared" si="9"/>
        <v/>
      </c>
      <c r="BD35" s="166">
        <f t="shared" si="10"/>
        <v>0</v>
      </c>
      <c r="BE35" s="164" t="str">
        <f t="shared" si="11"/>
        <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c r="E36" s="162"/>
      <c r="F36" s="162"/>
      <c r="G36" s="162"/>
      <c r="H36" s="162"/>
      <c r="I36" s="162"/>
      <c r="J36" s="162"/>
      <c r="K36" s="162"/>
      <c r="L36" s="162"/>
      <c r="M36" s="162"/>
      <c r="N36" s="162"/>
      <c r="O36" s="162"/>
      <c r="P36" s="162"/>
      <c r="Q36" s="162"/>
      <c r="R36" s="162"/>
      <c r="S36" s="162"/>
      <c r="T36" s="162"/>
      <c r="U36" s="162"/>
      <c r="V36" s="163"/>
      <c r="W36" s="163"/>
      <c r="X36" s="162"/>
      <c r="Y36" s="162">
        <f t="shared" si="1"/>
        <v>0</v>
      </c>
      <c r="Z36" s="164" t="str">
        <f t="shared" si="2"/>
        <v/>
      </c>
      <c r="AA36" s="165">
        <f t="shared" si="3"/>
        <v>0</v>
      </c>
      <c r="AB36" s="164" t="str">
        <f t="shared" si="4"/>
        <v/>
      </c>
      <c r="AC36" s="166">
        <f t="shared" si="5"/>
        <v>0</v>
      </c>
      <c r="AD36" s="164" t="str">
        <f t="shared" si="6"/>
        <v/>
      </c>
      <c r="AE36" s="160">
        <v>30.0</v>
      </c>
      <c r="AF36" s="161" t="str">
        <f t="shared" si="7"/>
        <v>Yonayry  Peña Santos</v>
      </c>
      <c r="AG36" s="162"/>
      <c r="AH36" s="162"/>
      <c r="AI36" s="162"/>
      <c r="AJ36" s="162"/>
      <c r="AK36" s="162"/>
      <c r="AL36" s="162"/>
      <c r="AM36" s="162"/>
      <c r="AN36" s="162"/>
      <c r="AO36" s="162"/>
      <c r="AP36" s="162"/>
      <c r="AQ36" s="162"/>
      <c r="AR36" s="162"/>
      <c r="AS36" s="162"/>
      <c r="AT36" s="162"/>
      <c r="AU36" s="162"/>
      <c r="AV36" s="162"/>
      <c r="AW36" s="162"/>
      <c r="AX36" s="163"/>
      <c r="AY36" s="162"/>
      <c r="AZ36" s="163"/>
      <c r="BA36" s="163"/>
      <c r="BB36" s="163">
        <f t="shared" si="8"/>
        <v>0</v>
      </c>
      <c r="BC36" s="164" t="str">
        <f t="shared" si="9"/>
        <v/>
      </c>
      <c r="BD36" s="166">
        <f t="shared" si="10"/>
        <v>0</v>
      </c>
      <c r="BE36" s="164" t="str">
        <f t="shared" si="11"/>
        <v/>
      </c>
      <c r="BF36" s="166">
        <f t="shared" si="12"/>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c r="E37" s="162"/>
      <c r="F37" s="162"/>
      <c r="G37" s="162"/>
      <c r="H37" s="162"/>
      <c r="I37" s="162"/>
      <c r="J37" s="162"/>
      <c r="K37" s="162"/>
      <c r="L37" s="162"/>
      <c r="M37" s="162"/>
      <c r="N37" s="162"/>
      <c r="O37" s="162"/>
      <c r="P37" s="162"/>
      <c r="Q37" s="162"/>
      <c r="R37" s="162"/>
      <c r="S37" s="162"/>
      <c r="T37" s="162"/>
      <c r="U37" s="162"/>
      <c r="V37" s="163"/>
      <c r="W37" s="163"/>
      <c r="X37" s="162"/>
      <c r="Y37" s="162">
        <f t="shared" si="1"/>
        <v>0</v>
      </c>
      <c r="Z37" s="164" t="str">
        <f t="shared" si="2"/>
        <v/>
      </c>
      <c r="AA37" s="165">
        <f t="shared" si="3"/>
        <v>0</v>
      </c>
      <c r="AB37" s="164" t="str">
        <f t="shared" si="4"/>
        <v/>
      </c>
      <c r="AC37" s="166">
        <f t="shared" si="5"/>
        <v>0</v>
      </c>
      <c r="AD37" s="164" t="str">
        <f t="shared" si="6"/>
        <v/>
      </c>
      <c r="AE37" s="160">
        <v>31.0</v>
      </c>
      <c r="AF37" s="161" t="str">
        <f t="shared" si="7"/>
        <v>Rossier Analiz Pérez Rodríguez</v>
      </c>
      <c r="AG37" s="162"/>
      <c r="AH37" s="162"/>
      <c r="AI37" s="162"/>
      <c r="AJ37" s="162"/>
      <c r="AK37" s="162"/>
      <c r="AL37" s="162"/>
      <c r="AM37" s="162"/>
      <c r="AN37" s="162"/>
      <c r="AO37" s="162"/>
      <c r="AP37" s="162"/>
      <c r="AQ37" s="162"/>
      <c r="AR37" s="162"/>
      <c r="AS37" s="162"/>
      <c r="AT37" s="162"/>
      <c r="AU37" s="162"/>
      <c r="AV37" s="162"/>
      <c r="AW37" s="162"/>
      <c r="AX37" s="163"/>
      <c r="AY37" s="162"/>
      <c r="AZ37" s="163"/>
      <c r="BA37" s="163"/>
      <c r="BB37" s="163">
        <f t="shared" si="8"/>
        <v>0</v>
      </c>
      <c r="BC37" s="164" t="str">
        <f t="shared" si="9"/>
        <v/>
      </c>
      <c r="BD37" s="166">
        <f t="shared" si="10"/>
        <v>0</v>
      </c>
      <c r="BE37" s="164" t="str">
        <f t="shared" si="11"/>
        <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c r="E38" s="162"/>
      <c r="F38" s="162"/>
      <c r="G38" s="162"/>
      <c r="H38" s="162"/>
      <c r="I38" s="162"/>
      <c r="J38" s="162"/>
      <c r="K38" s="162"/>
      <c r="L38" s="162"/>
      <c r="M38" s="162"/>
      <c r="N38" s="162"/>
      <c r="O38" s="162"/>
      <c r="P38" s="162"/>
      <c r="Q38" s="162"/>
      <c r="R38" s="162"/>
      <c r="S38" s="162"/>
      <c r="T38" s="162"/>
      <c r="U38" s="162"/>
      <c r="V38" s="163"/>
      <c r="W38" s="163"/>
      <c r="X38" s="162"/>
      <c r="Y38" s="162">
        <f t="shared" si="1"/>
        <v>0</v>
      </c>
      <c r="Z38" s="164" t="str">
        <f t="shared" si="2"/>
        <v/>
      </c>
      <c r="AA38" s="165">
        <f t="shared" si="3"/>
        <v>0</v>
      </c>
      <c r="AB38" s="164" t="str">
        <f t="shared" si="4"/>
        <v/>
      </c>
      <c r="AC38" s="166">
        <f t="shared" si="5"/>
        <v>0</v>
      </c>
      <c r="AD38" s="164" t="str">
        <f t="shared" si="6"/>
        <v/>
      </c>
      <c r="AE38" s="160">
        <v>32.0</v>
      </c>
      <c r="AF38" s="161" t="str">
        <f t="shared" si="7"/>
        <v>Joseph Francisco Ramírez Espinosa</v>
      </c>
      <c r="AG38" s="162"/>
      <c r="AH38" s="162"/>
      <c r="AI38" s="162"/>
      <c r="AJ38" s="162"/>
      <c r="AK38" s="162"/>
      <c r="AL38" s="162"/>
      <c r="AM38" s="162"/>
      <c r="AN38" s="162"/>
      <c r="AO38" s="162"/>
      <c r="AP38" s="162"/>
      <c r="AQ38" s="162"/>
      <c r="AR38" s="162"/>
      <c r="AS38" s="162"/>
      <c r="AT38" s="162"/>
      <c r="AU38" s="162"/>
      <c r="AV38" s="162"/>
      <c r="AW38" s="162"/>
      <c r="AX38" s="163"/>
      <c r="AY38" s="162"/>
      <c r="AZ38" s="163"/>
      <c r="BA38" s="163"/>
      <c r="BB38" s="163">
        <f t="shared" si="8"/>
        <v>0</v>
      </c>
      <c r="BC38" s="164" t="str">
        <f t="shared" si="9"/>
        <v/>
      </c>
      <c r="BD38" s="166">
        <f t="shared" si="10"/>
        <v>0</v>
      </c>
      <c r="BE38" s="164" t="str">
        <f t="shared" si="11"/>
        <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c r="E39" s="162"/>
      <c r="F39" s="162"/>
      <c r="G39" s="162"/>
      <c r="H39" s="162"/>
      <c r="I39" s="162"/>
      <c r="J39" s="162"/>
      <c r="K39" s="162"/>
      <c r="L39" s="162"/>
      <c r="M39" s="162"/>
      <c r="N39" s="162"/>
      <c r="O39" s="162"/>
      <c r="P39" s="162"/>
      <c r="Q39" s="162"/>
      <c r="R39" s="162"/>
      <c r="S39" s="162"/>
      <c r="T39" s="162"/>
      <c r="U39" s="162"/>
      <c r="V39" s="163"/>
      <c r="W39" s="163"/>
      <c r="X39" s="162"/>
      <c r="Y39" s="162">
        <f t="shared" si="1"/>
        <v>0</v>
      </c>
      <c r="Z39" s="164" t="str">
        <f t="shared" si="2"/>
        <v/>
      </c>
      <c r="AA39" s="165">
        <f t="shared" si="3"/>
        <v>0</v>
      </c>
      <c r="AB39" s="164" t="str">
        <f t="shared" si="4"/>
        <v/>
      </c>
      <c r="AC39" s="166">
        <f t="shared" si="5"/>
        <v>0</v>
      </c>
      <c r="AD39" s="164" t="str">
        <f t="shared" si="6"/>
        <v/>
      </c>
      <c r="AE39" s="160">
        <v>33.0</v>
      </c>
      <c r="AF39" s="161" t="str">
        <f t="shared" si="7"/>
        <v>Yariel Alfonso Ramos</v>
      </c>
      <c r="AG39" s="162"/>
      <c r="AH39" s="162"/>
      <c r="AI39" s="162"/>
      <c r="AJ39" s="162"/>
      <c r="AK39" s="162"/>
      <c r="AL39" s="162"/>
      <c r="AM39" s="162"/>
      <c r="AN39" s="162"/>
      <c r="AO39" s="162"/>
      <c r="AP39" s="162"/>
      <c r="AQ39" s="162"/>
      <c r="AR39" s="162"/>
      <c r="AS39" s="162"/>
      <c r="AT39" s="162"/>
      <c r="AU39" s="162"/>
      <c r="AV39" s="162"/>
      <c r="AW39" s="162"/>
      <c r="AX39" s="163"/>
      <c r="AY39" s="162"/>
      <c r="AZ39" s="163"/>
      <c r="BA39" s="163"/>
      <c r="BB39" s="163">
        <f t="shared" si="8"/>
        <v>0</v>
      </c>
      <c r="BC39" s="164" t="str">
        <f t="shared" si="9"/>
        <v/>
      </c>
      <c r="BD39" s="166">
        <f t="shared" si="10"/>
        <v>0</v>
      </c>
      <c r="BE39" s="164" t="str">
        <f t="shared" si="11"/>
        <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c r="E40" s="162"/>
      <c r="F40" s="162"/>
      <c r="G40" s="162"/>
      <c r="H40" s="162"/>
      <c r="I40" s="162"/>
      <c r="J40" s="162"/>
      <c r="K40" s="162"/>
      <c r="L40" s="162"/>
      <c r="M40" s="162"/>
      <c r="N40" s="162"/>
      <c r="O40" s="162"/>
      <c r="P40" s="162"/>
      <c r="Q40" s="162"/>
      <c r="R40" s="162"/>
      <c r="S40" s="162"/>
      <c r="T40" s="162"/>
      <c r="U40" s="162"/>
      <c r="V40" s="163"/>
      <c r="W40" s="163"/>
      <c r="X40" s="162"/>
      <c r="Y40" s="162">
        <f t="shared" si="1"/>
        <v>0</v>
      </c>
      <c r="Z40" s="164" t="str">
        <f t="shared" si="2"/>
        <v/>
      </c>
      <c r="AA40" s="165">
        <f t="shared" si="3"/>
        <v>0</v>
      </c>
      <c r="AB40" s="164" t="str">
        <f t="shared" si="4"/>
        <v/>
      </c>
      <c r="AC40" s="166">
        <f t="shared" si="5"/>
        <v>0</v>
      </c>
      <c r="AD40" s="164" t="str">
        <f t="shared" si="6"/>
        <v/>
      </c>
      <c r="AE40" s="160">
        <v>34.0</v>
      </c>
      <c r="AF40" s="161" t="str">
        <f t="shared" si="7"/>
        <v>Carlos David Rodríguez Almánzar</v>
      </c>
      <c r="AG40" s="162"/>
      <c r="AH40" s="162"/>
      <c r="AI40" s="162"/>
      <c r="AJ40" s="162"/>
      <c r="AK40" s="162"/>
      <c r="AL40" s="162"/>
      <c r="AM40" s="162"/>
      <c r="AN40" s="162"/>
      <c r="AO40" s="162"/>
      <c r="AP40" s="162"/>
      <c r="AQ40" s="162"/>
      <c r="AR40" s="162"/>
      <c r="AS40" s="162"/>
      <c r="AT40" s="162"/>
      <c r="AU40" s="162"/>
      <c r="AV40" s="162"/>
      <c r="AW40" s="162"/>
      <c r="AX40" s="163"/>
      <c r="AY40" s="162"/>
      <c r="AZ40" s="163"/>
      <c r="BA40" s="163"/>
      <c r="BB40" s="163">
        <f t="shared" si="8"/>
        <v>0</v>
      </c>
      <c r="BC40" s="164" t="str">
        <f t="shared" si="9"/>
        <v/>
      </c>
      <c r="BD40" s="166">
        <f t="shared" si="10"/>
        <v>0</v>
      </c>
      <c r="BE40" s="164" t="str">
        <f t="shared" si="11"/>
        <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c r="E41" s="162"/>
      <c r="F41" s="162"/>
      <c r="G41" s="162"/>
      <c r="H41" s="162"/>
      <c r="I41" s="162"/>
      <c r="J41" s="162"/>
      <c r="K41" s="162"/>
      <c r="L41" s="162"/>
      <c r="M41" s="162"/>
      <c r="N41" s="162"/>
      <c r="O41" s="162"/>
      <c r="P41" s="162"/>
      <c r="Q41" s="162"/>
      <c r="R41" s="162"/>
      <c r="S41" s="162"/>
      <c r="T41" s="162"/>
      <c r="U41" s="162"/>
      <c r="V41" s="163"/>
      <c r="W41" s="163"/>
      <c r="X41" s="162"/>
      <c r="Y41" s="162">
        <f t="shared" si="1"/>
        <v>0</v>
      </c>
      <c r="Z41" s="164" t="str">
        <f t="shared" si="2"/>
        <v/>
      </c>
      <c r="AA41" s="165">
        <f t="shared" si="3"/>
        <v>0</v>
      </c>
      <c r="AB41" s="164" t="str">
        <f t="shared" si="4"/>
        <v/>
      </c>
      <c r="AC41" s="166">
        <f t="shared" si="5"/>
        <v>0</v>
      </c>
      <c r="AD41" s="164" t="str">
        <f t="shared" si="6"/>
        <v/>
      </c>
      <c r="AE41" s="160">
        <v>35.0</v>
      </c>
      <c r="AF41" s="161" t="str">
        <f t="shared" si="7"/>
        <v>Darianni  Santos Medina</v>
      </c>
      <c r="AG41" s="162"/>
      <c r="AH41" s="162"/>
      <c r="AI41" s="162"/>
      <c r="AJ41" s="162"/>
      <c r="AK41" s="162"/>
      <c r="AL41" s="162"/>
      <c r="AM41" s="162"/>
      <c r="AN41" s="162"/>
      <c r="AO41" s="162"/>
      <c r="AP41" s="162"/>
      <c r="AQ41" s="162"/>
      <c r="AR41" s="162"/>
      <c r="AS41" s="162"/>
      <c r="AT41" s="162"/>
      <c r="AU41" s="162"/>
      <c r="AV41" s="162"/>
      <c r="AW41" s="162"/>
      <c r="AX41" s="163"/>
      <c r="AY41" s="162"/>
      <c r="AZ41" s="163"/>
      <c r="BA41" s="163"/>
      <c r="BB41" s="163">
        <f t="shared" si="8"/>
        <v>0</v>
      </c>
      <c r="BC41" s="164" t="str">
        <f t="shared" si="9"/>
        <v/>
      </c>
      <c r="BD41" s="166">
        <f t="shared" si="10"/>
        <v>0</v>
      </c>
      <c r="BE41" s="164" t="str">
        <f t="shared" si="11"/>
        <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c r="E42" s="162"/>
      <c r="F42" s="162"/>
      <c r="G42" s="162"/>
      <c r="H42" s="162"/>
      <c r="I42" s="162"/>
      <c r="J42" s="162"/>
      <c r="K42" s="162"/>
      <c r="L42" s="162"/>
      <c r="M42" s="162"/>
      <c r="N42" s="162"/>
      <c r="O42" s="162"/>
      <c r="P42" s="162"/>
      <c r="Q42" s="162"/>
      <c r="R42" s="162"/>
      <c r="S42" s="162"/>
      <c r="T42" s="162"/>
      <c r="U42" s="162"/>
      <c r="V42" s="163"/>
      <c r="W42" s="163"/>
      <c r="X42" s="162"/>
      <c r="Y42" s="162">
        <f t="shared" si="1"/>
        <v>0</v>
      </c>
      <c r="Z42" s="164" t="str">
        <f t="shared" si="2"/>
        <v/>
      </c>
      <c r="AA42" s="165">
        <f t="shared" si="3"/>
        <v>0</v>
      </c>
      <c r="AB42" s="164" t="str">
        <f t="shared" si="4"/>
        <v/>
      </c>
      <c r="AC42" s="166">
        <f t="shared" si="5"/>
        <v>0</v>
      </c>
      <c r="AD42" s="164" t="str">
        <f t="shared" si="6"/>
        <v/>
      </c>
      <c r="AE42" s="160">
        <v>36.0</v>
      </c>
      <c r="AF42" s="161" t="str">
        <f t="shared" si="7"/>
        <v>Rosyeli Carolina Tavarez  Reyes</v>
      </c>
      <c r="AG42" s="162"/>
      <c r="AH42" s="162"/>
      <c r="AI42" s="162"/>
      <c r="AJ42" s="162"/>
      <c r="AK42" s="162"/>
      <c r="AL42" s="162"/>
      <c r="AM42" s="162"/>
      <c r="AN42" s="162"/>
      <c r="AO42" s="162"/>
      <c r="AP42" s="162"/>
      <c r="AQ42" s="162"/>
      <c r="AR42" s="162"/>
      <c r="AS42" s="162"/>
      <c r="AT42" s="162"/>
      <c r="AU42" s="162"/>
      <c r="AV42" s="162"/>
      <c r="AW42" s="162"/>
      <c r="AX42" s="163"/>
      <c r="AY42" s="162"/>
      <c r="AZ42" s="163"/>
      <c r="BA42" s="163"/>
      <c r="BB42" s="163">
        <f t="shared" si="8"/>
        <v>0</v>
      </c>
      <c r="BC42" s="164" t="str">
        <f t="shared" si="9"/>
        <v/>
      </c>
      <c r="BD42" s="166">
        <f t="shared" si="10"/>
        <v>0</v>
      </c>
      <c r="BE42" s="164" t="str">
        <f t="shared" si="11"/>
        <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c r="E43" s="162"/>
      <c r="F43" s="162"/>
      <c r="G43" s="162"/>
      <c r="H43" s="162"/>
      <c r="I43" s="162"/>
      <c r="J43" s="162"/>
      <c r="K43" s="162"/>
      <c r="L43" s="162"/>
      <c r="M43" s="162"/>
      <c r="N43" s="162"/>
      <c r="O43" s="162"/>
      <c r="P43" s="162"/>
      <c r="Q43" s="162"/>
      <c r="R43" s="162"/>
      <c r="S43" s="162"/>
      <c r="T43" s="162"/>
      <c r="U43" s="162"/>
      <c r="V43" s="163"/>
      <c r="W43" s="163"/>
      <c r="X43" s="162"/>
      <c r="Y43" s="162">
        <f t="shared" si="1"/>
        <v>0</v>
      </c>
      <c r="Z43" s="164" t="str">
        <f t="shared" si="2"/>
        <v/>
      </c>
      <c r="AA43" s="165">
        <f t="shared" si="3"/>
        <v>0</v>
      </c>
      <c r="AB43" s="164" t="str">
        <f t="shared" si="4"/>
        <v/>
      </c>
      <c r="AC43" s="166">
        <f t="shared" si="5"/>
        <v>0</v>
      </c>
      <c r="AD43" s="164" t="str">
        <f t="shared" si="6"/>
        <v/>
      </c>
      <c r="AE43" s="160">
        <v>37.0</v>
      </c>
      <c r="AF43" s="161" t="str">
        <f t="shared" si="7"/>
        <v>Melani  Taveras Bautista</v>
      </c>
      <c r="AG43" s="162"/>
      <c r="AH43" s="162"/>
      <c r="AI43" s="162"/>
      <c r="AJ43" s="162"/>
      <c r="AK43" s="162"/>
      <c r="AL43" s="162"/>
      <c r="AM43" s="162"/>
      <c r="AN43" s="162"/>
      <c r="AO43" s="162"/>
      <c r="AP43" s="162"/>
      <c r="AQ43" s="162"/>
      <c r="AR43" s="162"/>
      <c r="AS43" s="162"/>
      <c r="AT43" s="162"/>
      <c r="AU43" s="162"/>
      <c r="AV43" s="162"/>
      <c r="AW43" s="162"/>
      <c r="AX43" s="163"/>
      <c r="AY43" s="162"/>
      <c r="AZ43" s="163"/>
      <c r="BA43" s="163"/>
      <c r="BB43" s="163">
        <f t="shared" si="8"/>
        <v>0</v>
      </c>
      <c r="BC43" s="164" t="str">
        <f t="shared" si="9"/>
        <v/>
      </c>
      <c r="BD43" s="166">
        <f t="shared" si="10"/>
        <v>0</v>
      </c>
      <c r="BE43" s="164" t="str">
        <f t="shared" si="11"/>
        <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c r="E44" s="162"/>
      <c r="F44" s="162"/>
      <c r="G44" s="162"/>
      <c r="H44" s="162"/>
      <c r="I44" s="162"/>
      <c r="J44" s="162"/>
      <c r="K44" s="162"/>
      <c r="L44" s="162"/>
      <c r="M44" s="162"/>
      <c r="N44" s="162"/>
      <c r="O44" s="162"/>
      <c r="P44" s="162"/>
      <c r="Q44" s="162"/>
      <c r="R44" s="162"/>
      <c r="S44" s="162"/>
      <c r="T44" s="162"/>
      <c r="U44" s="162"/>
      <c r="V44" s="163"/>
      <c r="W44" s="163"/>
      <c r="X44" s="162"/>
      <c r="Y44" s="162">
        <f t="shared" si="1"/>
        <v>0</v>
      </c>
      <c r="Z44" s="164" t="str">
        <f t="shared" si="2"/>
        <v/>
      </c>
      <c r="AA44" s="165">
        <f t="shared" si="3"/>
        <v>0</v>
      </c>
      <c r="AB44" s="164" t="str">
        <f t="shared" si="4"/>
        <v/>
      </c>
      <c r="AC44" s="166">
        <f t="shared" si="5"/>
        <v>0</v>
      </c>
      <c r="AD44" s="164" t="str">
        <f t="shared" si="6"/>
        <v/>
      </c>
      <c r="AE44" s="160">
        <v>38.0</v>
      </c>
      <c r="AF44" s="161" t="str">
        <f t="shared" si="7"/>
        <v>Arianny  Tejada Guzmán</v>
      </c>
      <c r="AG44" s="162"/>
      <c r="AH44" s="162"/>
      <c r="AI44" s="162"/>
      <c r="AJ44" s="162"/>
      <c r="AK44" s="162"/>
      <c r="AL44" s="162"/>
      <c r="AM44" s="162"/>
      <c r="AN44" s="162"/>
      <c r="AO44" s="162"/>
      <c r="AP44" s="162"/>
      <c r="AQ44" s="162"/>
      <c r="AR44" s="162"/>
      <c r="AS44" s="162"/>
      <c r="AT44" s="162"/>
      <c r="AU44" s="162"/>
      <c r="AV44" s="162"/>
      <c r="AW44" s="162"/>
      <c r="AX44" s="163"/>
      <c r="AY44" s="162"/>
      <c r="AZ44" s="163"/>
      <c r="BA44" s="163"/>
      <c r="BB44" s="163">
        <f t="shared" si="8"/>
        <v>0</v>
      </c>
      <c r="BC44" s="164" t="str">
        <f t="shared" si="9"/>
        <v/>
      </c>
      <c r="BD44" s="166">
        <f t="shared" si="10"/>
        <v>0</v>
      </c>
      <c r="BE44" s="164" t="str">
        <f t="shared" si="11"/>
        <v/>
      </c>
      <c r="BF44" s="166">
        <f t="shared" si="12"/>
        <v>0</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c r="E45" s="162"/>
      <c r="F45" s="162"/>
      <c r="G45" s="162"/>
      <c r="H45" s="162"/>
      <c r="I45" s="162"/>
      <c r="J45" s="162"/>
      <c r="K45" s="162"/>
      <c r="L45" s="162"/>
      <c r="M45" s="162"/>
      <c r="N45" s="162"/>
      <c r="O45" s="162"/>
      <c r="P45" s="162"/>
      <c r="Q45" s="162"/>
      <c r="R45" s="162"/>
      <c r="S45" s="162"/>
      <c r="T45" s="162"/>
      <c r="U45" s="162"/>
      <c r="V45" s="163"/>
      <c r="W45" s="163"/>
      <c r="X45" s="162"/>
      <c r="Y45" s="162">
        <f t="shared" si="1"/>
        <v>0</v>
      </c>
      <c r="Z45" s="164" t="str">
        <f t="shared" si="2"/>
        <v/>
      </c>
      <c r="AA45" s="165">
        <f t="shared" si="3"/>
        <v>0</v>
      </c>
      <c r="AB45" s="164" t="str">
        <f t="shared" si="4"/>
        <v/>
      </c>
      <c r="AC45" s="166">
        <f t="shared" si="5"/>
        <v>0</v>
      </c>
      <c r="AD45" s="164" t="str">
        <f t="shared" si="6"/>
        <v/>
      </c>
      <c r="AE45" s="160">
        <v>39.0</v>
      </c>
      <c r="AF45" s="161" t="str">
        <f t="shared" si="7"/>
        <v>Jeilyn Aliah Tejada</v>
      </c>
      <c r="AG45" s="162"/>
      <c r="AH45" s="162"/>
      <c r="AI45" s="162"/>
      <c r="AJ45" s="162"/>
      <c r="AK45" s="162"/>
      <c r="AL45" s="162"/>
      <c r="AM45" s="162"/>
      <c r="AN45" s="162"/>
      <c r="AO45" s="162"/>
      <c r="AP45" s="162"/>
      <c r="AQ45" s="162"/>
      <c r="AR45" s="162"/>
      <c r="AS45" s="162"/>
      <c r="AT45" s="162"/>
      <c r="AU45" s="162"/>
      <c r="AV45" s="162"/>
      <c r="AW45" s="162"/>
      <c r="AX45" s="163"/>
      <c r="AY45" s="162"/>
      <c r="AZ45" s="163"/>
      <c r="BA45" s="163"/>
      <c r="BB45" s="163">
        <f t="shared" si="8"/>
        <v>0</v>
      </c>
      <c r="BC45" s="164" t="str">
        <f t="shared" si="9"/>
        <v/>
      </c>
      <c r="BD45" s="166">
        <f t="shared" si="10"/>
        <v>0</v>
      </c>
      <c r="BE45" s="164" t="str">
        <f t="shared" si="11"/>
        <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c r="E46" s="162"/>
      <c r="F46" s="162"/>
      <c r="G46" s="162"/>
      <c r="H46" s="162"/>
      <c r="I46" s="162"/>
      <c r="J46" s="162"/>
      <c r="K46" s="162"/>
      <c r="L46" s="162"/>
      <c r="M46" s="162"/>
      <c r="N46" s="162"/>
      <c r="O46" s="162"/>
      <c r="P46" s="162"/>
      <c r="Q46" s="162"/>
      <c r="R46" s="162"/>
      <c r="S46" s="162"/>
      <c r="T46" s="162"/>
      <c r="U46" s="162"/>
      <c r="V46" s="163"/>
      <c r="W46" s="163"/>
      <c r="X46" s="162"/>
      <c r="Y46" s="162">
        <f t="shared" si="1"/>
        <v>0</v>
      </c>
      <c r="Z46" s="164" t="str">
        <f t="shared" si="2"/>
        <v/>
      </c>
      <c r="AA46" s="165">
        <f t="shared" si="3"/>
        <v>0</v>
      </c>
      <c r="AB46" s="164" t="str">
        <f t="shared" si="4"/>
        <v/>
      </c>
      <c r="AC46" s="166">
        <f t="shared" si="5"/>
        <v>0</v>
      </c>
      <c r="AD46" s="164" t="str">
        <f t="shared" si="6"/>
        <v/>
      </c>
      <c r="AE46" s="160">
        <v>40.0</v>
      </c>
      <c r="AF46" s="161" t="str">
        <f t="shared" si="7"/>
        <v>Rosenny  Ureña Arias</v>
      </c>
      <c r="AG46" s="162"/>
      <c r="AH46" s="162"/>
      <c r="AI46" s="162"/>
      <c r="AJ46" s="162"/>
      <c r="AK46" s="162"/>
      <c r="AL46" s="162"/>
      <c r="AM46" s="162"/>
      <c r="AN46" s="162"/>
      <c r="AO46" s="162"/>
      <c r="AP46" s="162"/>
      <c r="AQ46" s="162"/>
      <c r="AR46" s="162"/>
      <c r="AS46" s="162"/>
      <c r="AT46" s="162"/>
      <c r="AU46" s="162"/>
      <c r="AV46" s="162"/>
      <c r="AW46" s="162"/>
      <c r="AX46" s="163"/>
      <c r="AY46" s="162"/>
      <c r="AZ46" s="163"/>
      <c r="BA46" s="163"/>
      <c r="BB46" s="163">
        <f t="shared" si="8"/>
        <v>0</v>
      </c>
      <c r="BC46" s="164" t="str">
        <f t="shared" si="9"/>
        <v/>
      </c>
      <c r="BD46" s="166">
        <f t="shared" si="10"/>
        <v>0</v>
      </c>
      <c r="BE46" s="164" t="str">
        <f t="shared" si="11"/>
        <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c r="E47" s="162"/>
      <c r="F47" s="162"/>
      <c r="G47" s="162"/>
      <c r="H47" s="162"/>
      <c r="I47" s="162"/>
      <c r="J47" s="162"/>
      <c r="K47" s="162"/>
      <c r="L47" s="162"/>
      <c r="M47" s="162"/>
      <c r="N47" s="162"/>
      <c r="O47" s="162"/>
      <c r="P47" s="162"/>
      <c r="Q47" s="162"/>
      <c r="R47" s="162"/>
      <c r="S47" s="162"/>
      <c r="T47" s="162"/>
      <c r="U47" s="162"/>
      <c r="V47" s="163"/>
      <c r="W47" s="163"/>
      <c r="X47" s="162"/>
      <c r="Y47" s="162">
        <f t="shared" si="1"/>
        <v>0</v>
      </c>
      <c r="Z47" s="164" t="str">
        <f t="shared" si="2"/>
        <v/>
      </c>
      <c r="AA47" s="165">
        <f t="shared" si="3"/>
        <v>0</v>
      </c>
      <c r="AB47" s="164" t="str">
        <f t="shared" si="4"/>
        <v/>
      </c>
      <c r="AC47" s="166">
        <f t="shared" si="5"/>
        <v>0</v>
      </c>
      <c r="AD47" s="164" t="str">
        <f t="shared" si="6"/>
        <v/>
      </c>
      <c r="AE47" s="160">
        <v>41.0</v>
      </c>
      <c r="AF47" s="161" t="str">
        <f t="shared" si="7"/>
        <v>Jonathan  De Jesús Valerio Felipe</v>
      </c>
      <c r="AG47" s="162"/>
      <c r="AH47" s="162"/>
      <c r="AI47" s="162"/>
      <c r="AJ47" s="162"/>
      <c r="AK47" s="162"/>
      <c r="AL47" s="162"/>
      <c r="AM47" s="162"/>
      <c r="AN47" s="162"/>
      <c r="AO47" s="162"/>
      <c r="AP47" s="162"/>
      <c r="AQ47" s="162"/>
      <c r="AR47" s="162"/>
      <c r="AS47" s="162"/>
      <c r="AT47" s="162"/>
      <c r="AU47" s="162"/>
      <c r="AV47" s="162"/>
      <c r="AW47" s="162"/>
      <c r="AX47" s="163"/>
      <c r="AY47" s="162"/>
      <c r="AZ47" s="163"/>
      <c r="BA47" s="163"/>
      <c r="BB47" s="163">
        <f t="shared" si="8"/>
        <v>0</v>
      </c>
      <c r="BC47" s="164" t="str">
        <f t="shared" si="9"/>
        <v/>
      </c>
      <c r="BD47" s="166">
        <f t="shared" si="10"/>
        <v>0</v>
      </c>
      <c r="BE47" s="164" t="str">
        <f t="shared" si="11"/>
        <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c r="E48" s="162"/>
      <c r="F48" s="162"/>
      <c r="G48" s="162"/>
      <c r="H48" s="162"/>
      <c r="I48" s="162"/>
      <c r="J48" s="162"/>
      <c r="K48" s="162"/>
      <c r="L48" s="162"/>
      <c r="M48" s="162"/>
      <c r="N48" s="162"/>
      <c r="O48" s="162"/>
      <c r="P48" s="162"/>
      <c r="Q48" s="162"/>
      <c r="R48" s="162"/>
      <c r="S48" s="162"/>
      <c r="T48" s="162"/>
      <c r="U48" s="162"/>
      <c r="V48" s="163"/>
      <c r="W48" s="163"/>
      <c r="X48" s="162"/>
      <c r="Y48" s="162">
        <f t="shared" si="1"/>
        <v>0</v>
      </c>
      <c r="Z48" s="164" t="str">
        <f t="shared" si="2"/>
        <v/>
      </c>
      <c r="AA48" s="165">
        <f t="shared" si="3"/>
        <v>0</v>
      </c>
      <c r="AB48" s="164" t="str">
        <f t="shared" si="4"/>
        <v/>
      </c>
      <c r="AC48" s="166">
        <f t="shared" si="5"/>
        <v>0</v>
      </c>
      <c r="AD48" s="164" t="str">
        <f t="shared" si="6"/>
        <v/>
      </c>
      <c r="AE48" s="160">
        <v>42.0</v>
      </c>
      <c r="AF48" s="161" t="str">
        <f t="shared" si="7"/>
        <v>Crisleydi  Turbí</v>
      </c>
      <c r="AG48" s="162"/>
      <c r="AH48" s="162"/>
      <c r="AI48" s="162"/>
      <c r="AJ48" s="162"/>
      <c r="AK48" s="162"/>
      <c r="AL48" s="162"/>
      <c r="AM48" s="162"/>
      <c r="AN48" s="162"/>
      <c r="AO48" s="162"/>
      <c r="AP48" s="162"/>
      <c r="AQ48" s="162"/>
      <c r="AR48" s="162"/>
      <c r="AS48" s="162"/>
      <c r="AT48" s="162"/>
      <c r="AU48" s="162"/>
      <c r="AV48" s="162"/>
      <c r="AW48" s="162"/>
      <c r="AX48" s="163"/>
      <c r="AY48" s="162"/>
      <c r="AZ48" s="163"/>
      <c r="BA48" s="163"/>
      <c r="BB48" s="163">
        <f t="shared" si="8"/>
        <v>0</v>
      </c>
      <c r="BC48" s="164" t="str">
        <f t="shared" si="9"/>
        <v/>
      </c>
      <c r="BD48" s="166">
        <f t="shared" si="10"/>
        <v>0</v>
      </c>
      <c r="BE48" s="164" t="str">
        <f t="shared" si="11"/>
        <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c r="E49" s="162"/>
      <c r="F49" s="162"/>
      <c r="G49" s="162"/>
      <c r="H49" s="162"/>
      <c r="I49" s="162"/>
      <c r="J49" s="162"/>
      <c r="K49" s="162"/>
      <c r="L49" s="162"/>
      <c r="M49" s="162"/>
      <c r="N49" s="162"/>
      <c r="O49" s="162"/>
      <c r="P49" s="162"/>
      <c r="Q49" s="162"/>
      <c r="R49" s="162"/>
      <c r="S49" s="162"/>
      <c r="T49" s="162"/>
      <c r="U49" s="162"/>
      <c r="V49" s="163"/>
      <c r="W49" s="163"/>
      <c r="X49" s="162"/>
      <c r="Y49" s="162">
        <f t="shared" si="1"/>
        <v>0</v>
      </c>
      <c r="Z49" s="164" t="str">
        <f t="shared" si="2"/>
        <v/>
      </c>
      <c r="AA49" s="165">
        <f t="shared" si="3"/>
        <v>0</v>
      </c>
      <c r="AB49" s="164" t="str">
        <f t="shared" si="4"/>
        <v/>
      </c>
      <c r="AC49" s="166">
        <f t="shared" si="5"/>
        <v>0</v>
      </c>
      <c r="AD49" s="164" t="str">
        <f t="shared" si="6"/>
        <v/>
      </c>
      <c r="AE49" s="160">
        <v>43.0</v>
      </c>
      <c r="AF49" s="161" t="str">
        <f t="shared" si="7"/>
        <v>Jhoangel Rafael Vargas Ulloa</v>
      </c>
      <c r="AG49" s="162"/>
      <c r="AH49" s="162"/>
      <c r="AI49" s="162"/>
      <c r="AJ49" s="162"/>
      <c r="AK49" s="162"/>
      <c r="AL49" s="162"/>
      <c r="AM49" s="162"/>
      <c r="AN49" s="162"/>
      <c r="AO49" s="162"/>
      <c r="AP49" s="162"/>
      <c r="AQ49" s="162"/>
      <c r="AR49" s="162"/>
      <c r="AS49" s="162"/>
      <c r="AT49" s="162"/>
      <c r="AU49" s="162"/>
      <c r="AV49" s="162"/>
      <c r="AW49" s="162"/>
      <c r="AX49" s="163"/>
      <c r="AY49" s="162"/>
      <c r="AZ49" s="163"/>
      <c r="BA49" s="163"/>
      <c r="BB49" s="163">
        <f t="shared" si="8"/>
        <v>0</v>
      </c>
      <c r="BC49" s="164" t="str">
        <f t="shared" si="9"/>
        <v/>
      </c>
      <c r="BD49" s="166">
        <f t="shared" si="10"/>
        <v>0</v>
      </c>
      <c r="BE49" s="164" t="str">
        <f t="shared" si="11"/>
        <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c r="E50" s="162"/>
      <c r="F50" s="162"/>
      <c r="G50" s="162"/>
      <c r="H50" s="162"/>
      <c r="I50" s="162"/>
      <c r="J50" s="162"/>
      <c r="K50" s="162"/>
      <c r="L50" s="162"/>
      <c r="M50" s="162"/>
      <c r="N50" s="162"/>
      <c r="O50" s="162"/>
      <c r="P50" s="162"/>
      <c r="Q50" s="162"/>
      <c r="R50" s="162"/>
      <c r="S50" s="162"/>
      <c r="T50" s="162"/>
      <c r="U50" s="162"/>
      <c r="V50" s="163"/>
      <c r="W50" s="163"/>
      <c r="X50" s="162"/>
      <c r="Y50" s="162">
        <f t="shared" si="1"/>
        <v>0</v>
      </c>
      <c r="Z50" s="164" t="str">
        <f t="shared" si="2"/>
        <v/>
      </c>
      <c r="AA50" s="165">
        <f t="shared" si="3"/>
        <v>0</v>
      </c>
      <c r="AB50" s="164" t="str">
        <f t="shared" si="4"/>
        <v/>
      </c>
      <c r="AC50" s="166">
        <f t="shared" si="5"/>
        <v>0</v>
      </c>
      <c r="AD50" s="164" t="str">
        <f t="shared" si="6"/>
        <v/>
      </c>
      <c r="AE50" s="160">
        <v>44.0</v>
      </c>
      <c r="AF50" s="161" t="str">
        <f t="shared" si="7"/>
        <v>Leslie  Cruz Espinal</v>
      </c>
      <c r="AG50" s="162"/>
      <c r="AH50" s="162"/>
      <c r="AI50" s="162"/>
      <c r="AJ50" s="162"/>
      <c r="AK50" s="162"/>
      <c r="AL50" s="162"/>
      <c r="AM50" s="162"/>
      <c r="AN50" s="162"/>
      <c r="AO50" s="162"/>
      <c r="AP50" s="162"/>
      <c r="AQ50" s="162"/>
      <c r="AR50" s="162"/>
      <c r="AS50" s="162"/>
      <c r="AT50" s="162"/>
      <c r="AU50" s="162"/>
      <c r="AV50" s="162"/>
      <c r="AW50" s="162"/>
      <c r="AX50" s="163"/>
      <c r="AY50" s="162"/>
      <c r="AZ50" s="163"/>
      <c r="BA50" s="163"/>
      <c r="BB50" s="163">
        <f t="shared" si="8"/>
        <v>0</v>
      </c>
      <c r="BC50" s="164" t="str">
        <f t="shared" si="9"/>
        <v/>
      </c>
      <c r="BD50" s="166">
        <f t="shared" si="10"/>
        <v>0</v>
      </c>
      <c r="BE50" s="164" t="str">
        <f t="shared" si="11"/>
        <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ESTUDI'!N48</f>
        <v/>
      </c>
      <c r="B51" s="160">
        <v>45.0</v>
      </c>
      <c r="C51" s="161" t="str">
        <f>'3A 2025 - 2026 DATOS DEL ESTUDI'!B48</f>
        <v/>
      </c>
      <c r="D51" s="162"/>
      <c r="E51" s="162"/>
      <c r="F51" s="162"/>
      <c r="G51" s="162"/>
      <c r="H51" s="162"/>
      <c r="I51" s="162"/>
      <c r="J51" s="162"/>
      <c r="K51" s="162"/>
      <c r="L51" s="162"/>
      <c r="M51" s="162"/>
      <c r="N51" s="162"/>
      <c r="O51" s="162"/>
      <c r="P51" s="162"/>
      <c r="Q51" s="162"/>
      <c r="R51" s="162"/>
      <c r="S51" s="162"/>
      <c r="T51" s="162"/>
      <c r="U51" s="162"/>
      <c r="V51" s="163"/>
      <c r="W51" s="163"/>
      <c r="X51" s="162"/>
      <c r="Y51" s="162">
        <f t="shared" si="1"/>
        <v>0</v>
      </c>
      <c r="Z51" s="164" t="str">
        <f t="shared" si="2"/>
        <v/>
      </c>
      <c r="AA51" s="165">
        <f t="shared" si="3"/>
        <v>0</v>
      </c>
      <c r="AB51" s="164" t="str">
        <f t="shared" si="4"/>
        <v/>
      </c>
      <c r="AC51" s="166">
        <f t="shared" si="5"/>
        <v>0</v>
      </c>
      <c r="AD51" s="164" t="str">
        <f t="shared" si="6"/>
        <v/>
      </c>
      <c r="AE51" s="160">
        <v>45.0</v>
      </c>
      <c r="AF51" s="161" t="str">
        <f t="shared" si="7"/>
        <v/>
      </c>
      <c r="AG51" s="162"/>
      <c r="AH51" s="162"/>
      <c r="AI51" s="162"/>
      <c r="AJ51" s="162"/>
      <c r="AK51" s="162"/>
      <c r="AL51" s="162"/>
      <c r="AM51" s="162"/>
      <c r="AN51" s="162"/>
      <c r="AO51" s="162"/>
      <c r="AP51" s="162"/>
      <c r="AQ51" s="162"/>
      <c r="AR51" s="162"/>
      <c r="AS51" s="162"/>
      <c r="AT51" s="162"/>
      <c r="AU51" s="162"/>
      <c r="AV51" s="162"/>
      <c r="AW51" s="162"/>
      <c r="AX51" s="163"/>
      <c r="AY51" s="162"/>
      <c r="AZ51" s="163"/>
      <c r="BA51" s="163"/>
      <c r="BB51" s="163">
        <f t="shared" si="8"/>
        <v>0</v>
      </c>
      <c r="BC51" s="164" t="str">
        <f t="shared" si="9"/>
        <v/>
      </c>
      <c r="BD51" s="166">
        <f t="shared" si="10"/>
        <v>0</v>
      </c>
      <c r="BE51" s="164" t="str">
        <f t="shared" si="11"/>
        <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AMAT335!$BO$7:$BO$18</formula1>
    </dataValidation>
    <dataValidation type="list" allowBlank="1" showErrorMessage="1" sqref="D1">
      <formula1>AMAT335!$BN$7:$BN$16</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47" t="s">
        <v>737</v>
      </c>
    </row>
    <row r="2">
      <c r="A2" s="173" t="s">
        <v>738</v>
      </c>
      <c r="B2" s="16"/>
      <c r="C2" s="174" t="s">
        <v>584</v>
      </c>
      <c r="D2" s="174" t="s">
        <v>585</v>
      </c>
    </row>
    <row r="3">
      <c r="A3" s="175" t="s">
        <v>586</v>
      </c>
      <c r="B3" s="175" t="s">
        <v>587</v>
      </c>
      <c r="C3" s="176" t="s">
        <v>588</v>
      </c>
      <c r="D3" s="16"/>
    </row>
    <row r="4">
      <c r="A4" s="157" t="s">
        <v>589</v>
      </c>
      <c r="B4" s="177" t="s">
        <v>739</v>
      </c>
      <c r="C4" s="178" t="s">
        <v>740</v>
      </c>
      <c r="D4" s="16"/>
    </row>
    <row r="5">
      <c r="A5" s="157" t="s">
        <v>592</v>
      </c>
      <c r="B5" s="177" t="s">
        <v>741</v>
      </c>
      <c r="C5" s="178" t="s">
        <v>742</v>
      </c>
      <c r="D5" s="16"/>
    </row>
    <row r="6">
      <c r="A6" s="157" t="s">
        <v>595</v>
      </c>
      <c r="B6" s="177" t="s">
        <v>743</v>
      </c>
      <c r="C6" s="178" t="s">
        <v>744</v>
      </c>
      <c r="D6" s="16"/>
    </row>
    <row r="7">
      <c r="A7" s="157" t="s">
        <v>745</v>
      </c>
      <c r="B7" s="177" t="s">
        <v>746</v>
      </c>
      <c r="C7" s="178" t="s">
        <v>747</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47" t="s">
        <v>737</v>
      </c>
    </row>
    <row r="2">
      <c r="A2" s="173" t="s">
        <v>738</v>
      </c>
      <c r="B2" s="16"/>
      <c r="C2" s="174" t="s">
        <v>584</v>
      </c>
      <c r="D2" s="174" t="s">
        <v>585</v>
      </c>
    </row>
    <row r="3">
      <c r="A3" s="175" t="s">
        <v>586</v>
      </c>
      <c r="B3" s="175" t="s">
        <v>587</v>
      </c>
      <c r="C3" s="176" t="s">
        <v>588</v>
      </c>
      <c r="D3" s="16"/>
    </row>
    <row r="4">
      <c r="A4" s="157" t="s">
        <v>748</v>
      </c>
      <c r="B4" s="177" t="s">
        <v>749</v>
      </c>
      <c r="C4" s="178" t="s">
        <v>750</v>
      </c>
      <c r="D4" s="16"/>
    </row>
    <row r="5">
      <c r="A5" s="157" t="s">
        <v>604</v>
      </c>
      <c r="B5" s="177" t="s">
        <v>751</v>
      </c>
      <c r="C5" s="178" t="s">
        <v>752</v>
      </c>
      <c r="D5" s="16"/>
    </row>
    <row r="6">
      <c r="A6" s="157" t="s">
        <v>607</v>
      </c>
      <c r="B6" s="177" t="s">
        <v>753</v>
      </c>
      <c r="C6" s="178" t="s">
        <v>754</v>
      </c>
      <c r="D6" s="16"/>
    </row>
    <row r="7">
      <c r="A7" s="179" t="s">
        <v>610</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611</v>
      </c>
      <c r="B1" s="181" t="s">
        <v>612</v>
      </c>
    </row>
    <row r="2">
      <c r="A2" s="182" t="s">
        <v>613</v>
      </c>
      <c r="B2" s="182" t="s">
        <v>614</v>
      </c>
      <c r="C2" s="182" t="s">
        <v>615</v>
      </c>
    </row>
    <row r="3" ht="783.0" customHeight="1">
      <c r="A3" s="265" t="s">
        <v>755</v>
      </c>
      <c r="B3" s="279" t="s">
        <v>756</v>
      </c>
      <c r="C3" s="280" t="s">
        <v>757</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619</v>
      </c>
      <c r="B1" s="181" t="s">
        <v>612</v>
      </c>
    </row>
    <row r="2">
      <c r="A2" s="182" t="s">
        <v>613</v>
      </c>
      <c r="B2" s="182" t="s">
        <v>614</v>
      </c>
      <c r="C2" s="182" t="s">
        <v>615</v>
      </c>
    </row>
    <row r="3" ht="783.0" customHeight="1">
      <c r="A3" s="265" t="s">
        <v>758</v>
      </c>
      <c r="B3" s="279" t="s">
        <v>759</v>
      </c>
      <c r="C3" s="280" t="s">
        <v>760</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4"/>
  <legacyDrawing r:id="rId5"/>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622</v>
      </c>
      <c r="B1" s="181" t="s">
        <v>612</v>
      </c>
    </row>
    <row r="2">
      <c r="A2" s="182" t="s">
        <v>613</v>
      </c>
      <c r="B2" s="182" t="s">
        <v>614</v>
      </c>
      <c r="C2" s="182" t="s">
        <v>615</v>
      </c>
    </row>
    <row r="3" ht="691.5" customHeight="1">
      <c r="A3" s="265" t="s">
        <v>758</v>
      </c>
      <c r="B3" s="184" t="s">
        <v>761</v>
      </c>
      <c r="C3" s="185" t="s">
        <v>762</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625</v>
      </c>
      <c r="B1" s="181" t="s">
        <v>612</v>
      </c>
    </row>
    <row r="2">
      <c r="A2" s="182" t="s">
        <v>613</v>
      </c>
      <c r="B2" s="182" t="s">
        <v>614</v>
      </c>
      <c r="C2" s="182" t="s">
        <v>615</v>
      </c>
    </row>
    <row r="3" ht="691.5" customHeight="1">
      <c r="A3" s="265" t="s">
        <v>758</v>
      </c>
      <c r="B3" s="184" t="s">
        <v>763</v>
      </c>
      <c r="C3" s="185" t="s">
        <v>764</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sheetPr>
  <sheetViews>
    <sheetView workbookViewId="0"/>
  </sheetViews>
  <sheetFormatPr customHeight="1" defaultColWidth="12.63" defaultRowHeight="15.75"/>
  <cols>
    <col customWidth="1" min="1" max="1" width="3.25"/>
    <col customWidth="1" min="2" max="2" width="56.38"/>
    <col customWidth="1" min="3" max="18" width="6.38"/>
  </cols>
  <sheetData>
    <row r="1">
      <c r="A1" s="187" t="s">
        <v>565</v>
      </c>
      <c r="Q1" s="187" t="s">
        <v>585</v>
      </c>
    </row>
    <row r="2">
      <c r="A2" s="250" t="s">
        <v>627</v>
      </c>
      <c r="B2" s="189" t="s">
        <v>628</v>
      </c>
      <c r="C2" s="190" t="s">
        <v>765</v>
      </c>
      <c r="D2" s="15"/>
      <c r="E2" s="15"/>
      <c r="F2" s="15"/>
      <c r="G2" s="15"/>
      <c r="H2" s="15"/>
      <c r="I2" s="15"/>
      <c r="J2" s="16"/>
      <c r="K2" s="190" t="s">
        <v>766</v>
      </c>
      <c r="L2" s="15"/>
      <c r="M2" s="15"/>
      <c r="N2" s="15"/>
      <c r="O2" s="15"/>
      <c r="P2" s="15"/>
      <c r="Q2" s="15"/>
      <c r="R2" s="16"/>
    </row>
    <row r="3" ht="30.0" customHeight="1">
      <c r="A3" s="251" t="s">
        <v>555</v>
      </c>
      <c r="B3" s="43"/>
      <c r="C3" s="22" t="s">
        <v>631</v>
      </c>
      <c r="D3" s="192" t="s">
        <v>632</v>
      </c>
      <c r="E3" s="22" t="s">
        <v>633</v>
      </c>
      <c r="F3" s="192" t="s">
        <v>634</v>
      </c>
      <c r="G3" s="22" t="s">
        <v>635</v>
      </c>
      <c r="H3" s="192" t="s">
        <v>636</v>
      </c>
      <c r="I3" s="22" t="s">
        <v>637</v>
      </c>
      <c r="J3" s="192" t="s">
        <v>638</v>
      </c>
      <c r="K3" s="22" t="s">
        <v>631</v>
      </c>
      <c r="L3" s="192" t="s">
        <v>632</v>
      </c>
      <c r="M3" s="22" t="s">
        <v>633</v>
      </c>
      <c r="N3" s="192" t="s">
        <v>634</v>
      </c>
      <c r="O3" s="22" t="s">
        <v>635</v>
      </c>
      <c r="P3" s="192" t="s">
        <v>636</v>
      </c>
      <c r="Q3" s="22" t="s">
        <v>637</v>
      </c>
      <c r="R3" s="192" t="s">
        <v>638</v>
      </c>
    </row>
    <row r="4" ht="30.0" customHeight="1">
      <c r="A4" s="252">
        <v>1.0</v>
      </c>
      <c r="B4" s="253" t="str">
        <f>'3A 2025 - 2026 DATOS DEL ESTUDI'!B4</f>
        <v>Jadiel De Jesús Acosta Peña</v>
      </c>
      <c r="C4" s="119">
        <v>85.0</v>
      </c>
      <c r="D4" s="254"/>
      <c r="E4" s="119">
        <v>87.0</v>
      </c>
      <c r="F4" s="254"/>
      <c r="G4" s="119">
        <v>96.0</v>
      </c>
      <c r="H4" s="254"/>
      <c r="I4" s="119"/>
      <c r="J4" s="254"/>
      <c r="K4" s="119">
        <v>70.0</v>
      </c>
      <c r="L4" s="254"/>
      <c r="M4" s="119">
        <v>100.0</v>
      </c>
      <c r="N4" s="254"/>
      <c r="O4" s="119">
        <v>93.0</v>
      </c>
      <c r="P4" s="254"/>
      <c r="Q4" s="119"/>
      <c r="R4" s="254"/>
    </row>
    <row r="5" ht="30.0" customHeight="1">
      <c r="A5" s="252">
        <v>2.0</v>
      </c>
      <c r="B5" s="253" t="str">
        <f>'3A 2025 - 2026 DATOS DEL ESTUDI'!B5</f>
        <v>Daniel  Elía Almonte Martínez</v>
      </c>
      <c r="C5" s="119">
        <v>78.0</v>
      </c>
      <c r="D5" s="254"/>
      <c r="E5" s="119">
        <v>50.0</v>
      </c>
      <c r="F5" s="254">
        <v>70.0</v>
      </c>
      <c r="G5" s="119">
        <v>74.0</v>
      </c>
      <c r="H5" s="254"/>
      <c r="I5" s="119"/>
      <c r="J5" s="254"/>
      <c r="K5" s="119">
        <v>70.0</v>
      </c>
      <c r="L5" s="254"/>
      <c r="M5" s="119">
        <v>30.0</v>
      </c>
      <c r="N5" s="254">
        <v>70.0</v>
      </c>
      <c r="O5" s="119">
        <v>70.0</v>
      </c>
      <c r="P5" s="254"/>
      <c r="Q5" s="119"/>
      <c r="R5" s="254"/>
    </row>
    <row r="6" ht="30.0" customHeight="1">
      <c r="A6" s="252">
        <v>3.0</v>
      </c>
      <c r="B6" s="253" t="str">
        <f>'3A 2025 - 2026 DATOS DEL ESTUDI'!B6</f>
        <v>Isaac  Ángeles Liriano</v>
      </c>
      <c r="C6" s="119">
        <v>63.0</v>
      </c>
      <c r="D6" s="254">
        <v>70.0</v>
      </c>
      <c r="E6" s="119">
        <v>35.0</v>
      </c>
      <c r="F6" s="254">
        <v>55.0</v>
      </c>
      <c r="G6" s="119">
        <v>48.0</v>
      </c>
      <c r="H6" s="254"/>
      <c r="I6" s="119"/>
      <c r="J6" s="254"/>
      <c r="K6" s="119">
        <v>60.0</v>
      </c>
      <c r="L6" s="254">
        <v>65.0</v>
      </c>
      <c r="M6" s="119">
        <v>55.0</v>
      </c>
      <c r="N6" s="254">
        <v>60.0</v>
      </c>
      <c r="O6" s="119">
        <v>40.0</v>
      </c>
      <c r="P6" s="254"/>
      <c r="Q6" s="119"/>
      <c r="R6" s="254"/>
    </row>
    <row r="7" ht="30.0" customHeight="1">
      <c r="A7" s="252">
        <v>4.0</v>
      </c>
      <c r="B7" s="253" t="str">
        <f>'3A 2025 - 2026 DATOS DEL ESTUDI'!B7</f>
        <v>Melaniee  Aquino  Estrella</v>
      </c>
      <c r="C7" s="119">
        <v>50.0</v>
      </c>
      <c r="D7" s="254">
        <v>70.0</v>
      </c>
      <c r="E7" s="119">
        <v>70.0</v>
      </c>
      <c r="F7" s="254"/>
      <c r="G7" s="119">
        <v>76.0</v>
      </c>
      <c r="H7" s="254"/>
      <c r="I7" s="119"/>
      <c r="J7" s="254"/>
      <c r="K7" s="119">
        <v>45.0</v>
      </c>
      <c r="L7" s="254">
        <v>71.0</v>
      </c>
      <c r="M7" s="119">
        <v>73.0</v>
      </c>
      <c r="N7" s="254"/>
      <c r="O7" s="119">
        <v>70.0</v>
      </c>
      <c r="P7" s="254"/>
      <c r="Q7" s="119"/>
      <c r="R7" s="254"/>
    </row>
    <row r="8" ht="30.0" customHeight="1">
      <c r="A8" s="252">
        <v>5.0</v>
      </c>
      <c r="B8" s="253" t="str">
        <f>'3A 2025 - 2026 DATOS DEL ESTUDI'!B8</f>
        <v>Jennifer  Asenjo  De Los Santos TRANSFERIDA 10/12/25</v>
      </c>
      <c r="C8" s="119">
        <v>89.0</v>
      </c>
      <c r="D8" s="254"/>
      <c r="E8" s="119"/>
      <c r="F8" s="254"/>
      <c r="G8" s="119"/>
      <c r="H8" s="254"/>
      <c r="I8" s="119"/>
      <c r="J8" s="254"/>
      <c r="K8" s="119">
        <v>97.0</v>
      </c>
      <c r="L8" s="254"/>
      <c r="M8" s="119"/>
      <c r="N8" s="254"/>
      <c r="O8" s="119"/>
      <c r="P8" s="254"/>
      <c r="Q8" s="119"/>
      <c r="R8" s="254"/>
    </row>
    <row r="9" ht="30.0" customHeight="1">
      <c r="A9" s="252">
        <v>6.0</v>
      </c>
      <c r="B9" s="253" t="str">
        <f>'3A 2025 - 2026 DATOS DEL ESTUDI'!B9</f>
        <v>Leshlie Crismayri Bautista Quezada</v>
      </c>
      <c r="C9" s="119">
        <v>99.0</v>
      </c>
      <c r="D9" s="254"/>
      <c r="E9" s="119">
        <v>80.0</v>
      </c>
      <c r="F9" s="254"/>
      <c r="G9" s="119">
        <v>88.0</v>
      </c>
      <c r="H9" s="254"/>
      <c r="I9" s="119"/>
      <c r="J9" s="254"/>
      <c r="K9" s="119">
        <v>95.0</v>
      </c>
      <c r="L9" s="254"/>
      <c r="M9" s="119">
        <v>80.0</v>
      </c>
      <c r="N9" s="254"/>
      <c r="O9" s="119">
        <v>87.0</v>
      </c>
      <c r="P9" s="254"/>
      <c r="Q9" s="119"/>
      <c r="R9" s="254"/>
    </row>
    <row r="10" ht="30.0" customHeight="1">
      <c r="A10" s="252">
        <v>7.0</v>
      </c>
      <c r="B10" s="253" t="str">
        <f>'3A 2025 - 2026 DATOS DEL ESTUDI'!B10</f>
        <v>Gilber  Bello Silva</v>
      </c>
      <c r="C10" s="119">
        <v>50.0</v>
      </c>
      <c r="D10" s="254">
        <v>62.0</v>
      </c>
      <c r="E10" s="119">
        <v>60.0</v>
      </c>
      <c r="F10" s="254">
        <v>70.0</v>
      </c>
      <c r="G10" s="119">
        <v>70.0</v>
      </c>
      <c r="H10" s="254"/>
      <c r="I10" s="119"/>
      <c r="J10" s="254"/>
      <c r="K10" s="119">
        <v>40.0</v>
      </c>
      <c r="L10" s="254">
        <v>60.0</v>
      </c>
      <c r="M10" s="119">
        <v>55.0</v>
      </c>
      <c r="N10" s="254">
        <v>60.0</v>
      </c>
      <c r="O10" s="119">
        <v>63.0</v>
      </c>
      <c r="P10" s="254"/>
      <c r="Q10" s="119"/>
      <c r="R10" s="254"/>
    </row>
    <row r="11" ht="30.0" customHeight="1">
      <c r="A11" s="252">
        <v>8.0</v>
      </c>
      <c r="B11" s="253" t="str">
        <f>'3A 2025 - 2026 DATOS DEL ESTUDI'!B11</f>
        <v>Sherlyn Mariel Bernabel Lora</v>
      </c>
      <c r="C11" s="119">
        <v>50.0</v>
      </c>
      <c r="D11" s="254">
        <v>60.0</v>
      </c>
      <c r="E11" s="119">
        <v>30.0</v>
      </c>
      <c r="F11" s="254">
        <v>60.0</v>
      </c>
      <c r="G11" s="119">
        <v>50.0</v>
      </c>
      <c r="H11" s="254"/>
      <c r="I11" s="119"/>
      <c r="J11" s="254"/>
      <c r="K11" s="119">
        <v>45.0</v>
      </c>
      <c r="L11" s="254">
        <v>60.0</v>
      </c>
      <c r="M11" s="119">
        <v>20.0</v>
      </c>
      <c r="N11" s="254">
        <v>50.0</v>
      </c>
      <c r="O11" s="119">
        <v>40.0</v>
      </c>
      <c r="P11" s="254"/>
      <c r="Q11" s="119"/>
      <c r="R11" s="254"/>
    </row>
    <row r="12" ht="30.0" customHeight="1">
      <c r="A12" s="252">
        <v>9.0</v>
      </c>
      <c r="B12" s="253" t="str">
        <f>'3A 2025 - 2026 DATOS DEL ESTUDI'!B12</f>
        <v>Erleen  Brito Castillo</v>
      </c>
      <c r="C12" s="119">
        <v>35.0</v>
      </c>
      <c r="D12" s="254">
        <v>57.0</v>
      </c>
      <c r="E12" s="119">
        <v>35.0</v>
      </c>
      <c r="F12" s="254">
        <v>70.0</v>
      </c>
      <c r="G12" s="119">
        <v>70.0</v>
      </c>
      <c r="H12" s="254"/>
      <c r="I12" s="119"/>
      <c r="J12" s="254"/>
      <c r="K12" s="119">
        <v>35.0</v>
      </c>
      <c r="L12" s="254">
        <v>62.0</v>
      </c>
      <c r="M12" s="119">
        <v>30.0</v>
      </c>
      <c r="N12" s="254">
        <v>40.0</v>
      </c>
      <c r="O12" s="119">
        <v>60.0</v>
      </c>
      <c r="P12" s="254"/>
      <c r="Q12" s="119"/>
      <c r="R12" s="254"/>
    </row>
    <row r="13" ht="30.0" customHeight="1">
      <c r="A13" s="252">
        <v>10.0</v>
      </c>
      <c r="B13" s="253" t="str">
        <f>'3A 2025 - 2026 DATOS DEL ESTUDI'!B13</f>
        <v>Brianny  Caraballo Guzmán</v>
      </c>
      <c r="C13" s="119">
        <v>100.0</v>
      </c>
      <c r="D13" s="254"/>
      <c r="E13" s="119">
        <v>100.0</v>
      </c>
      <c r="F13" s="254"/>
      <c r="G13" s="119">
        <v>94.0</v>
      </c>
      <c r="H13" s="254"/>
      <c r="I13" s="119"/>
      <c r="J13" s="254"/>
      <c r="K13" s="119">
        <v>100.0</v>
      </c>
      <c r="L13" s="254"/>
      <c r="M13" s="119">
        <v>100.0</v>
      </c>
      <c r="N13" s="254"/>
      <c r="O13" s="119">
        <v>99.0</v>
      </c>
      <c r="P13" s="254"/>
      <c r="Q13" s="119"/>
      <c r="R13" s="254"/>
    </row>
    <row r="14" ht="30.0" customHeight="1">
      <c r="A14" s="252">
        <v>11.0</v>
      </c>
      <c r="B14" s="253" t="str">
        <f>'3A 2025 - 2026 DATOS DEL ESTUDI'!B14</f>
        <v>Scarlet  Castillo</v>
      </c>
      <c r="C14" s="119">
        <v>35.0</v>
      </c>
      <c r="D14" s="254">
        <v>57.0</v>
      </c>
      <c r="E14" s="119">
        <v>30.0</v>
      </c>
      <c r="F14" s="254">
        <v>30.0</v>
      </c>
      <c r="G14" s="119">
        <v>40.0</v>
      </c>
      <c r="H14" s="254"/>
      <c r="I14" s="119"/>
      <c r="J14" s="254"/>
      <c r="K14" s="119">
        <v>35.0</v>
      </c>
      <c r="L14" s="254">
        <v>70.0</v>
      </c>
      <c r="M14" s="119">
        <v>20.0</v>
      </c>
      <c r="N14" s="254">
        <v>50.0</v>
      </c>
      <c r="O14" s="119">
        <v>30.0</v>
      </c>
      <c r="P14" s="254"/>
      <c r="Q14" s="119"/>
      <c r="R14" s="254"/>
    </row>
    <row r="15" ht="30.0" customHeight="1">
      <c r="A15" s="252">
        <v>12.0</v>
      </c>
      <c r="B15" s="253" t="str">
        <f>'3A 2025 - 2026 DATOS DEL ESTUDI'!B15</f>
        <v>Yarselin  Cruz Peña</v>
      </c>
      <c r="C15" s="119">
        <v>95.0</v>
      </c>
      <c r="D15" s="254"/>
      <c r="E15" s="119">
        <v>85.0</v>
      </c>
      <c r="F15" s="254"/>
      <c r="G15" s="119">
        <v>80.0</v>
      </c>
      <c r="H15" s="254"/>
      <c r="I15" s="119"/>
      <c r="J15" s="254"/>
      <c r="K15" s="119">
        <v>97.0</v>
      </c>
      <c r="L15" s="254"/>
      <c r="M15" s="119">
        <v>90.0</v>
      </c>
      <c r="N15" s="254"/>
      <c r="O15" s="119">
        <v>82.0</v>
      </c>
      <c r="P15" s="254"/>
      <c r="Q15" s="119"/>
      <c r="R15" s="254"/>
    </row>
    <row r="16" ht="30.0" customHeight="1">
      <c r="A16" s="252">
        <v>13.0</v>
      </c>
      <c r="B16" s="253" t="str">
        <f>'3A 2025 - 2026 DATOS DEL ESTUDI'!B16</f>
        <v>Fernando José Díaz Fernández</v>
      </c>
      <c r="C16" s="119">
        <v>70.0</v>
      </c>
      <c r="D16" s="254"/>
      <c r="E16" s="119">
        <v>70.0</v>
      </c>
      <c r="F16" s="254"/>
      <c r="G16" s="119">
        <v>70.0</v>
      </c>
      <c r="H16" s="254"/>
      <c r="I16" s="119"/>
      <c r="J16" s="254"/>
      <c r="K16" s="119">
        <v>60.0</v>
      </c>
      <c r="L16" s="254">
        <v>71.0</v>
      </c>
      <c r="M16" s="119">
        <v>55.0</v>
      </c>
      <c r="N16" s="254">
        <v>70.0</v>
      </c>
      <c r="O16" s="119">
        <v>70.0</v>
      </c>
      <c r="P16" s="254"/>
      <c r="Q16" s="119"/>
      <c r="R16" s="254"/>
    </row>
    <row r="17" ht="30.0" customHeight="1">
      <c r="A17" s="252">
        <v>14.0</v>
      </c>
      <c r="B17" s="253" t="str">
        <f>'3A 2025 - 2026 DATOS DEL ESTUDI'!B17</f>
        <v>Scarlett  Espinal Estéves</v>
      </c>
      <c r="C17" s="119">
        <v>59.0</v>
      </c>
      <c r="D17" s="254">
        <v>70.0</v>
      </c>
      <c r="E17" s="119">
        <v>50.0</v>
      </c>
      <c r="F17" s="254">
        <v>70.0</v>
      </c>
      <c r="G17" s="119">
        <v>70.0</v>
      </c>
      <c r="H17" s="254"/>
      <c r="I17" s="119"/>
      <c r="J17" s="254"/>
      <c r="K17" s="119">
        <v>50.0</v>
      </c>
      <c r="L17" s="254">
        <v>70.0</v>
      </c>
      <c r="M17" s="119">
        <v>55.0</v>
      </c>
      <c r="N17" s="254">
        <v>70.0</v>
      </c>
      <c r="O17" s="119">
        <v>70.0</v>
      </c>
      <c r="P17" s="254"/>
      <c r="Q17" s="119"/>
      <c r="R17" s="254"/>
    </row>
    <row r="18" ht="30.0" customHeight="1">
      <c r="A18" s="252">
        <v>15.0</v>
      </c>
      <c r="B18" s="253" t="str">
        <f>'3A 2025 - 2026 DATOS DEL ESTUDI'!B18</f>
        <v>José Manuel Estrella</v>
      </c>
      <c r="C18" s="119">
        <v>71.0</v>
      </c>
      <c r="D18" s="254"/>
      <c r="E18" s="119">
        <v>50.0</v>
      </c>
      <c r="F18" s="254">
        <v>50.0</v>
      </c>
      <c r="G18" s="119">
        <v>60.0</v>
      </c>
      <c r="H18" s="254"/>
      <c r="I18" s="119"/>
      <c r="J18" s="254"/>
      <c r="K18" s="119">
        <v>77.0</v>
      </c>
      <c r="L18" s="254"/>
      <c r="M18" s="119">
        <v>40.0</v>
      </c>
      <c r="N18" s="254">
        <v>55.0</v>
      </c>
      <c r="O18" s="119">
        <v>40.0</v>
      </c>
      <c r="P18" s="254"/>
      <c r="Q18" s="119"/>
      <c r="R18" s="254"/>
    </row>
    <row r="19" ht="30.0" customHeight="1">
      <c r="A19" s="252">
        <v>16.0</v>
      </c>
      <c r="B19" s="253" t="str">
        <f>'3A 2025 - 2026 DATOS DEL ESTUDI'!B19</f>
        <v>Misael Starberk Ferreras Pérez</v>
      </c>
      <c r="C19" s="119">
        <v>70.0</v>
      </c>
      <c r="D19" s="254"/>
      <c r="E19" s="119">
        <v>80.0</v>
      </c>
      <c r="F19" s="254"/>
      <c r="G19" s="119">
        <v>90.0</v>
      </c>
      <c r="H19" s="254"/>
      <c r="I19" s="119"/>
      <c r="J19" s="254"/>
      <c r="K19" s="119">
        <v>71.0</v>
      </c>
      <c r="L19" s="254"/>
      <c r="M19" s="119">
        <v>90.0</v>
      </c>
      <c r="N19" s="254"/>
      <c r="O19" s="119">
        <v>91.0</v>
      </c>
      <c r="P19" s="254"/>
      <c r="Q19" s="119"/>
      <c r="R19" s="254"/>
    </row>
    <row r="20" ht="30.0" customHeight="1">
      <c r="A20" s="252">
        <v>17.0</v>
      </c>
      <c r="B20" s="253" t="str">
        <f>'3A 2025 - 2026 DATOS DEL ESTUDI'!B20</f>
        <v>Ruth Esther Fernández Rodríguez</v>
      </c>
      <c r="C20" s="119">
        <v>91.0</v>
      </c>
      <c r="D20" s="254"/>
      <c r="E20" s="119">
        <v>70.0</v>
      </c>
      <c r="F20" s="254"/>
      <c r="G20" s="119">
        <v>70.0</v>
      </c>
      <c r="H20" s="254"/>
      <c r="I20" s="119"/>
      <c r="J20" s="254"/>
      <c r="K20" s="119">
        <v>70.0</v>
      </c>
      <c r="L20" s="254"/>
      <c r="M20" s="119">
        <v>50.0</v>
      </c>
      <c r="N20" s="254">
        <v>70.0</v>
      </c>
      <c r="O20" s="119">
        <v>70.0</v>
      </c>
      <c r="P20" s="254"/>
      <c r="Q20" s="119"/>
      <c r="R20" s="254"/>
    </row>
    <row r="21" ht="30.0" customHeight="1">
      <c r="A21" s="252">
        <v>18.0</v>
      </c>
      <c r="B21" s="253" t="str">
        <f>'3A 2025 - 2026 DATOS DEL ESTUDI'!B21</f>
        <v>Discairy  Filpo Estrella</v>
      </c>
      <c r="C21" s="119">
        <v>85.0</v>
      </c>
      <c r="D21" s="254"/>
      <c r="E21" s="119">
        <v>72.0</v>
      </c>
      <c r="F21" s="254"/>
      <c r="G21" s="119">
        <v>80.0</v>
      </c>
      <c r="H21" s="254"/>
      <c r="I21" s="119"/>
      <c r="J21" s="254"/>
      <c r="K21" s="119">
        <v>75.0</v>
      </c>
      <c r="L21" s="254"/>
      <c r="M21" s="119">
        <v>90.0</v>
      </c>
      <c r="N21" s="254"/>
      <c r="O21" s="119">
        <v>75.0</v>
      </c>
      <c r="P21" s="254"/>
      <c r="Q21" s="119"/>
      <c r="R21" s="254"/>
    </row>
    <row r="22" ht="30.0" customHeight="1">
      <c r="A22" s="252">
        <v>19.0</v>
      </c>
      <c r="B22" s="253" t="str">
        <f>'3A 2025 - 2026 DATOS DEL ESTUDI'!B22</f>
        <v>Alexis Enmanuel Gil  Sánchez</v>
      </c>
      <c r="C22" s="119">
        <v>40.0</v>
      </c>
      <c r="D22" s="254">
        <v>60.0</v>
      </c>
      <c r="E22" s="119">
        <v>25.0</v>
      </c>
      <c r="F22" s="254">
        <v>35.0</v>
      </c>
      <c r="G22" s="119">
        <v>50.0</v>
      </c>
      <c r="H22" s="254"/>
      <c r="I22" s="119"/>
      <c r="J22" s="254"/>
      <c r="K22" s="119">
        <v>35.0</v>
      </c>
      <c r="L22" s="254">
        <v>60.0</v>
      </c>
      <c r="M22" s="119">
        <v>30.0</v>
      </c>
      <c r="N22" s="254">
        <v>60.0</v>
      </c>
      <c r="O22" s="119">
        <v>40.0</v>
      </c>
      <c r="P22" s="254"/>
      <c r="Q22" s="119"/>
      <c r="R22" s="254"/>
    </row>
    <row r="23" ht="30.0" customHeight="1">
      <c r="A23" s="252">
        <v>20.0</v>
      </c>
      <c r="B23" s="253" t="str">
        <f>'3A 2025 - 2026 DATOS DEL ESTUDI'!B23</f>
        <v>Ayendy Jesús Guzmán</v>
      </c>
      <c r="C23" s="119">
        <v>50.0</v>
      </c>
      <c r="D23" s="254">
        <v>62.0</v>
      </c>
      <c r="E23" s="119">
        <v>25.0</v>
      </c>
      <c r="F23" s="254">
        <v>40.0</v>
      </c>
      <c r="G23" s="119">
        <v>50.0</v>
      </c>
      <c r="H23" s="254"/>
      <c r="I23" s="119"/>
      <c r="J23" s="254"/>
      <c r="K23" s="119">
        <v>70.0</v>
      </c>
      <c r="L23" s="254"/>
      <c r="M23" s="119">
        <v>40.0</v>
      </c>
      <c r="N23" s="254">
        <v>60.0</v>
      </c>
      <c r="O23" s="119">
        <v>65.0</v>
      </c>
      <c r="P23" s="254"/>
      <c r="Q23" s="119"/>
      <c r="R23" s="254"/>
    </row>
    <row r="24" ht="30.0" customHeight="1">
      <c r="A24" s="252">
        <v>21.0</v>
      </c>
      <c r="B24" s="253" t="str">
        <f>'3A 2025 - 2026 DATOS DEL ESTUDI'!B24</f>
        <v>Yassir  Hernández Disla</v>
      </c>
      <c r="C24" s="119">
        <v>90.0</v>
      </c>
      <c r="D24" s="254"/>
      <c r="E24" s="119">
        <v>71.0</v>
      </c>
      <c r="F24" s="254"/>
      <c r="G24" s="119">
        <v>78.0</v>
      </c>
      <c r="H24" s="254"/>
      <c r="I24" s="119"/>
      <c r="J24" s="254"/>
      <c r="K24" s="119">
        <v>77.0</v>
      </c>
      <c r="L24" s="254"/>
      <c r="M24" s="119">
        <v>80.0</v>
      </c>
      <c r="N24" s="254"/>
      <c r="O24" s="119">
        <v>75.0</v>
      </c>
      <c r="P24" s="254"/>
      <c r="Q24" s="119"/>
      <c r="R24" s="254"/>
    </row>
    <row r="25" ht="30.0" customHeight="1">
      <c r="A25" s="252">
        <v>22.0</v>
      </c>
      <c r="B25" s="253" t="str">
        <f>'3A 2025 - 2026 DATOS DEL ESTUDI'!B25</f>
        <v>Yadiel  Jiménez Betances</v>
      </c>
      <c r="C25" s="119">
        <v>84.0</v>
      </c>
      <c r="D25" s="254"/>
      <c r="E25" s="119">
        <v>72.0</v>
      </c>
      <c r="F25" s="254"/>
      <c r="G25" s="119">
        <v>80.0</v>
      </c>
      <c r="H25" s="254"/>
      <c r="I25" s="119"/>
      <c r="J25" s="254"/>
      <c r="K25" s="119">
        <v>75.0</v>
      </c>
      <c r="L25" s="254"/>
      <c r="M25" s="119">
        <v>90.0</v>
      </c>
      <c r="N25" s="254"/>
      <c r="O25" s="119">
        <v>84.0</v>
      </c>
      <c r="P25" s="254"/>
      <c r="Q25" s="119"/>
      <c r="R25" s="254"/>
    </row>
    <row r="26" ht="30.0" customHeight="1">
      <c r="A26" s="252">
        <v>23.0</v>
      </c>
      <c r="B26" s="253" t="str">
        <f>'3A 2025 - 2026 DATOS DEL ESTUDI'!B26</f>
        <v>Yamel  Mella Aquino</v>
      </c>
      <c r="C26" s="119">
        <v>70.0</v>
      </c>
      <c r="D26" s="254"/>
      <c r="E26" s="119">
        <v>70.0</v>
      </c>
      <c r="F26" s="254"/>
      <c r="G26" s="119">
        <v>76.0</v>
      </c>
      <c r="H26" s="254"/>
      <c r="I26" s="119"/>
      <c r="J26" s="254"/>
      <c r="K26" s="119">
        <v>54.0</v>
      </c>
      <c r="L26" s="254">
        <v>73.0</v>
      </c>
      <c r="M26" s="119">
        <v>70.0</v>
      </c>
      <c r="N26" s="254"/>
      <c r="O26" s="119">
        <v>80.0</v>
      </c>
      <c r="P26" s="254"/>
      <c r="Q26" s="119"/>
      <c r="R26" s="254"/>
    </row>
    <row r="27" ht="30.0" customHeight="1">
      <c r="A27" s="252">
        <v>24.0</v>
      </c>
      <c r="B27" s="253" t="str">
        <f>'3A 2025 - 2026 DATOS DEL ESTUDI'!B27</f>
        <v>Sariely Del Carmen Mena Chávez</v>
      </c>
      <c r="C27" s="119">
        <v>70.0</v>
      </c>
      <c r="D27" s="254"/>
      <c r="E27" s="119">
        <v>75.0</v>
      </c>
      <c r="F27" s="254"/>
      <c r="G27" s="119">
        <v>70.0</v>
      </c>
      <c r="H27" s="254"/>
      <c r="I27" s="119"/>
      <c r="J27" s="254"/>
      <c r="K27" s="119">
        <v>70.0</v>
      </c>
      <c r="L27" s="254"/>
      <c r="M27" s="119">
        <v>40.0</v>
      </c>
      <c r="N27" s="254">
        <v>70.0</v>
      </c>
      <c r="O27" s="119">
        <v>70.0</v>
      </c>
      <c r="P27" s="254"/>
      <c r="Q27" s="119"/>
      <c r="R27" s="254"/>
    </row>
    <row r="28" ht="30.0" customHeight="1">
      <c r="A28" s="252">
        <v>25.0</v>
      </c>
      <c r="B28" s="253" t="str">
        <f>'3A 2025 - 2026 DATOS DEL ESTUDI'!B28</f>
        <v>David Carmelo Navas Fernández</v>
      </c>
      <c r="C28" s="119">
        <v>72.0</v>
      </c>
      <c r="D28" s="254"/>
      <c r="E28" s="119">
        <v>90.0</v>
      </c>
      <c r="F28" s="254"/>
      <c r="G28" s="119">
        <v>88.0</v>
      </c>
      <c r="H28" s="254"/>
      <c r="I28" s="119"/>
      <c r="J28" s="254"/>
      <c r="K28" s="119">
        <v>60.0</v>
      </c>
      <c r="L28" s="254">
        <v>75.0</v>
      </c>
      <c r="M28" s="119">
        <v>90.0</v>
      </c>
      <c r="N28" s="254"/>
      <c r="O28" s="119">
        <v>90.0</v>
      </c>
      <c r="P28" s="254"/>
      <c r="Q28" s="119"/>
      <c r="R28" s="254"/>
    </row>
    <row r="29" ht="30.0" customHeight="1">
      <c r="A29" s="252">
        <v>26.0</v>
      </c>
      <c r="B29" s="253" t="str">
        <f>'3A 2025 - 2026 DATOS DEL ESTUDI'!B29</f>
        <v>Andriw Jelier Ortiz Rodríguez</v>
      </c>
      <c r="C29" s="119">
        <v>70.0</v>
      </c>
      <c r="D29" s="254"/>
      <c r="E29" s="119">
        <v>90.0</v>
      </c>
      <c r="F29" s="254"/>
      <c r="G29" s="119">
        <v>90.0</v>
      </c>
      <c r="H29" s="254"/>
      <c r="I29" s="119"/>
      <c r="J29" s="254"/>
      <c r="K29" s="119">
        <v>70.0</v>
      </c>
      <c r="L29" s="254"/>
      <c r="M29" s="119">
        <v>100.0</v>
      </c>
      <c r="N29" s="254"/>
      <c r="O29" s="119">
        <v>94.0</v>
      </c>
      <c r="P29" s="254"/>
      <c r="Q29" s="119"/>
      <c r="R29" s="254"/>
    </row>
    <row r="30" ht="30.0" customHeight="1">
      <c r="A30" s="252">
        <v>27.0</v>
      </c>
      <c r="B30" s="253" t="str">
        <f>'3A 2025 - 2026 DATOS DEL ESTUDI'!B30</f>
        <v>Dashley Nicole Peña García</v>
      </c>
      <c r="C30" s="119">
        <v>54.0</v>
      </c>
      <c r="D30" s="254">
        <v>70.0</v>
      </c>
      <c r="E30" s="119">
        <v>60.0</v>
      </c>
      <c r="F30" s="254">
        <v>70.0</v>
      </c>
      <c r="G30" s="119">
        <v>70.0</v>
      </c>
      <c r="H30" s="254"/>
      <c r="I30" s="119"/>
      <c r="J30" s="254"/>
      <c r="K30" s="119">
        <v>50.0</v>
      </c>
      <c r="L30" s="254">
        <v>71.0</v>
      </c>
      <c r="M30" s="119">
        <v>35.0</v>
      </c>
      <c r="N30" s="254">
        <v>70.0</v>
      </c>
      <c r="O30" s="119">
        <v>60.0</v>
      </c>
      <c r="P30" s="254"/>
      <c r="Q30" s="119"/>
      <c r="R30" s="254"/>
    </row>
    <row r="31" ht="30.0" customHeight="1">
      <c r="A31" s="252">
        <v>28.0</v>
      </c>
      <c r="B31" s="253" t="str">
        <f>'3A 2025 - 2026 DATOS DEL ESTUDI'!B31</f>
        <v>Yesly  Peña Muñoz</v>
      </c>
      <c r="C31" s="119">
        <v>100.0</v>
      </c>
      <c r="D31" s="254"/>
      <c r="E31" s="119">
        <v>100.0</v>
      </c>
      <c r="F31" s="254"/>
      <c r="G31" s="119">
        <v>100.0</v>
      </c>
      <c r="H31" s="254"/>
      <c r="I31" s="119"/>
      <c r="J31" s="254"/>
      <c r="K31" s="119">
        <v>96.0</v>
      </c>
      <c r="L31" s="254"/>
      <c r="M31" s="119">
        <v>100.0</v>
      </c>
      <c r="N31" s="254"/>
      <c r="O31" s="119">
        <v>98.0</v>
      </c>
      <c r="P31" s="254"/>
      <c r="Q31" s="119"/>
      <c r="R31" s="254"/>
    </row>
    <row r="32" ht="30.0" customHeight="1">
      <c r="A32" s="252">
        <v>29.0</v>
      </c>
      <c r="B32" s="253" t="str">
        <f>'3A 2025 - 2026 DATOS DEL ESTUDI'!B32</f>
        <v>Wilbert  Peña Paulino</v>
      </c>
      <c r="C32" s="119">
        <v>70.0</v>
      </c>
      <c r="D32" s="254"/>
      <c r="E32" s="119">
        <v>78.0</v>
      </c>
      <c r="F32" s="254"/>
      <c r="G32" s="119">
        <v>80.0</v>
      </c>
      <c r="H32" s="254"/>
      <c r="I32" s="119"/>
      <c r="J32" s="254"/>
      <c r="K32" s="119">
        <v>78.0</v>
      </c>
      <c r="L32" s="254"/>
      <c r="M32" s="119">
        <v>90.0</v>
      </c>
      <c r="N32" s="254"/>
      <c r="O32" s="119">
        <v>78.0</v>
      </c>
      <c r="P32" s="254"/>
      <c r="Q32" s="119"/>
      <c r="R32" s="254"/>
    </row>
    <row r="33" ht="30.0" customHeight="1">
      <c r="A33" s="252">
        <v>30.0</v>
      </c>
      <c r="B33" s="253" t="str">
        <f>'3A 2025 - 2026 DATOS DEL ESTUDI'!B33</f>
        <v>Yonayry  Peña Santos</v>
      </c>
      <c r="C33" s="119">
        <v>60.0</v>
      </c>
      <c r="D33" s="254">
        <v>70.0</v>
      </c>
      <c r="E33" s="119">
        <v>70.0</v>
      </c>
      <c r="F33" s="254"/>
      <c r="G33" s="119">
        <v>70.0</v>
      </c>
      <c r="H33" s="254"/>
      <c r="I33" s="119"/>
      <c r="J33" s="254"/>
      <c r="K33" s="119">
        <v>55.0</v>
      </c>
      <c r="L33" s="254">
        <v>70.0</v>
      </c>
      <c r="M33" s="119">
        <v>35.0</v>
      </c>
      <c r="N33" s="254">
        <v>70.0</v>
      </c>
      <c r="O33" s="119">
        <v>70.0</v>
      </c>
      <c r="P33" s="254"/>
      <c r="Q33" s="119"/>
      <c r="R33" s="254"/>
    </row>
    <row r="34" ht="30.0" customHeight="1">
      <c r="A34" s="252">
        <v>31.0</v>
      </c>
      <c r="B34" s="253" t="str">
        <f>'3A 2025 - 2026 DATOS DEL ESTUDI'!B34</f>
        <v>Rossier Analiz Pérez Rodríguez</v>
      </c>
      <c r="C34" s="119">
        <v>71.0</v>
      </c>
      <c r="D34" s="254"/>
      <c r="E34" s="119">
        <v>94.0</v>
      </c>
      <c r="F34" s="254"/>
      <c r="G34" s="119">
        <v>90.0</v>
      </c>
      <c r="H34" s="254"/>
      <c r="I34" s="119"/>
      <c r="J34" s="254"/>
      <c r="K34" s="119">
        <v>84.0</v>
      </c>
      <c r="L34" s="254"/>
      <c r="M34" s="119">
        <v>100.0</v>
      </c>
      <c r="N34" s="254"/>
      <c r="O34" s="119">
        <v>90.0</v>
      </c>
      <c r="P34" s="254"/>
      <c r="Q34" s="119"/>
      <c r="R34" s="254"/>
    </row>
    <row r="35" ht="30.0" customHeight="1">
      <c r="A35" s="252">
        <v>32.0</v>
      </c>
      <c r="B35" s="253" t="str">
        <f>'3A 2025 - 2026 DATOS DEL ESTUDI'!B35</f>
        <v>Joseph Francisco Ramírez Espinosa</v>
      </c>
      <c r="C35" s="119">
        <v>60.0</v>
      </c>
      <c r="D35" s="254">
        <v>70.0</v>
      </c>
      <c r="E35" s="119">
        <v>70.0</v>
      </c>
      <c r="F35" s="254"/>
      <c r="G35" s="119">
        <v>71.0</v>
      </c>
      <c r="H35" s="254"/>
      <c r="I35" s="119"/>
      <c r="J35" s="254"/>
      <c r="K35" s="119">
        <v>70.0</v>
      </c>
      <c r="L35" s="254"/>
      <c r="M35" s="119">
        <v>40.0</v>
      </c>
      <c r="N35" s="254">
        <v>73.0</v>
      </c>
      <c r="O35" s="119">
        <v>70.0</v>
      </c>
      <c r="P35" s="254"/>
      <c r="Q35" s="119"/>
      <c r="R35" s="254"/>
    </row>
    <row r="36" ht="30.0" customHeight="1">
      <c r="A36" s="252">
        <v>33.0</v>
      </c>
      <c r="B36" s="253" t="str">
        <f>'3A 2025 - 2026 DATOS DEL ESTUDI'!B36</f>
        <v>Yariel Alfonso Ramos</v>
      </c>
      <c r="C36" s="119">
        <v>35.0</v>
      </c>
      <c r="D36" s="254">
        <v>56.0</v>
      </c>
      <c r="E36" s="119">
        <v>20.0</v>
      </c>
      <c r="F36" s="254">
        <v>50.0</v>
      </c>
      <c r="G36" s="119">
        <v>70.0</v>
      </c>
      <c r="H36" s="254"/>
      <c r="I36" s="119"/>
      <c r="J36" s="254"/>
      <c r="K36" s="119">
        <v>35.0</v>
      </c>
      <c r="L36" s="254">
        <v>61.0</v>
      </c>
      <c r="M36" s="119">
        <v>30.0</v>
      </c>
      <c r="N36" s="254">
        <v>60.0</v>
      </c>
      <c r="O36" s="119">
        <v>50.0</v>
      </c>
      <c r="P36" s="254"/>
      <c r="Q36" s="119"/>
      <c r="R36" s="254"/>
    </row>
    <row r="37" ht="30.0" customHeight="1">
      <c r="A37" s="252">
        <v>34.0</v>
      </c>
      <c r="B37" s="253" t="str">
        <f>'3A 2025 - 2026 DATOS DEL ESTUDI'!B37</f>
        <v>Carlos David Rodríguez Almánzar</v>
      </c>
      <c r="C37" s="119">
        <v>70.0</v>
      </c>
      <c r="D37" s="254"/>
      <c r="E37" s="119">
        <v>70.0</v>
      </c>
      <c r="F37" s="254"/>
      <c r="G37" s="119">
        <v>85.0</v>
      </c>
      <c r="H37" s="254"/>
      <c r="I37" s="119"/>
      <c r="J37" s="254"/>
      <c r="K37" s="119">
        <v>60.0</v>
      </c>
      <c r="L37" s="254">
        <v>72.0</v>
      </c>
      <c r="M37" s="119">
        <v>75.0</v>
      </c>
      <c r="N37" s="254"/>
      <c r="O37" s="119">
        <v>90.0</v>
      </c>
      <c r="P37" s="254"/>
      <c r="Q37" s="119"/>
      <c r="R37" s="254"/>
    </row>
    <row r="38" ht="30.0" customHeight="1">
      <c r="A38" s="252">
        <v>35.0</v>
      </c>
      <c r="B38" s="253" t="str">
        <f>'3A 2025 - 2026 DATOS DEL ESTUDI'!B38</f>
        <v>Darianni  Santos Medina</v>
      </c>
      <c r="C38" s="119">
        <v>72.0</v>
      </c>
      <c r="D38" s="254"/>
      <c r="E38" s="119">
        <v>78.0</v>
      </c>
      <c r="F38" s="254"/>
      <c r="G38" s="119">
        <v>79.0</v>
      </c>
      <c r="H38" s="254"/>
      <c r="I38" s="119"/>
      <c r="J38" s="254"/>
      <c r="K38" s="119">
        <v>95.0</v>
      </c>
      <c r="L38" s="254"/>
      <c r="M38" s="119">
        <v>85.0</v>
      </c>
      <c r="N38" s="254"/>
      <c r="O38" s="119">
        <v>74.0</v>
      </c>
      <c r="P38" s="254"/>
      <c r="Q38" s="119"/>
      <c r="R38" s="254"/>
    </row>
    <row r="39" ht="30.0" customHeight="1">
      <c r="A39" s="252">
        <v>36.0</v>
      </c>
      <c r="B39" s="253" t="str">
        <f>'3A 2025 - 2026 DATOS DEL ESTUDI'!B39</f>
        <v>Rosyeli Carolina Tavarez  Reyes</v>
      </c>
      <c r="C39" s="119">
        <v>50.0</v>
      </c>
      <c r="D39" s="254">
        <v>64.0</v>
      </c>
      <c r="E39" s="119">
        <v>70.0</v>
      </c>
      <c r="F39" s="254"/>
      <c r="G39" s="119">
        <v>70.0</v>
      </c>
      <c r="H39" s="254"/>
      <c r="I39" s="119"/>
      <c r="J39" s="254"/>
      <c r="K39" s="119">
        <v>40.0</v>
      </c>
      <c r="L39" s="254">
        <v>70.0</v>
      </c>
      <c r="M39" s="119">
        <v>40.0</v>
      </c>
      <c r="N39" s="254">
        <v>70.0</v>
      </c>
      <c r="O39" s="119">
        <v>50.0</v>
      </c>
      <c r="P39" s="254"/>
      <c r="Q39" s="119"/>
      <c r="R39" s="254"/>
    </row>
    <row r="40" ht="30.0" customHeight="1">
      <c r="A40" s="252">
        <v>37.0</v>
      </c>
      <c r="B40" s="253" t="str">
        <f>'3A 2025 - 2026 DATOS DEL ESTUDI'!B40</f>
        <v>Melani  Taveras Bautista</v>
      </c>
      <c r="C40" s="119">
        <v>40.0</v>
      </c>
      <c r="D40" s="254">
        <v>58.0</v>
      </c>
      <c r="E40" s="119">
        <v>30.0</v>
      </c>
      <c r="F40" s="254">
        <v>50.0</v>
      </c>
      <c r="G40" s="119">
        <v>70.0</v>
      </c>
      <c r="H40" s="254"/>
      <c r="I40" s="119"/>
      <c r="J40" s="254"/>
      <c r="K40" s="119">
        <v>40.0</v>
      </c>
      <c r="L40" s="254">
        <v>65.0</v>
      </c>
      <c r="M40" s="119">
        <v>30.0</v>
      </c>
      <c r="N40" s="254">
        <v>70.0</v>
      </c>
      <c r="O40" s="119">
        <v>60.0</v>
      </c>
      <c r="P40" s="254"/>
      <c r="Q40" s="119"/>
      <c r="R40" s="254"/>
    </row>
    <row r="41" ht="30.0" customHeight="1">
      <c r="A41" s="252">
        <v>38.0</v>
      </c>
      <c r="B41" s="253" t="str">
        <f>'3A 2025 - 2026 DATOS DEL ESTUDI'!B41</f>
        <v>Arianny  Tejada Guzmán</v>
      </c>
      <c r="C41" s="119">
        <v>70.0</v>
      </c>
      <c r="D41" s="254"/>
      <c r="E41" s="119">
        <v>80.0</v>
      </c>
      <c r="F41" s="254"/>
      <c r="G41" s="119">
        <v>79.0</v>
      </c>
      <c r="H41" s="254"/>
      <c r="I41" s="119"/>
      <c r="J41" s="254"/>
      <c r="K41" s="119">
        <v>79.0</v>
      </c>
      <c r="L41" s="254"/>
      <c r="M41" s="119">
        <v>94.0</v>
      </c>
      <c r="N41" s="254"/>
      <c r="O41" s="119">
        <v>80.0</v>
      </c>
      <c r="P41" s="254"/>
      <c r="Q41" s="119"/>
      <c r="R41" s="254"/>
    </row>
    <row r="42" ht="30.0" customHeight="1">
      <c r="A42" s="252">
        <v>39.0</v>
      </c>
      <c r="B42" s="253" t="str">
        <f>'3A 2025 - 2026 DATOS DEL ESTUDI'!B42</f>
        <v>Jeilyn Aliah Tejada</v>
      </c>
      <c r="C42" s="119">
        <v>70.0</v>
      </c>
      <c r="D42" s="254"/>
      <c r="E42" s="119">
        <v>75.0</v>
      </c>
      <c r="F42" s="254"/>
      <c r="G42" s="119">
        <v>72.0</v>
      </c>
      <c r="H42" s="254"/>
      <c r="I42" s="119"/>
      <c r="J42" s="254"/>
      <c r="K42" s="119">
        <v>55.0</v>
      </c>
      <c r="L42" s="254">
        <v>70.0</v>
      </c>
      <c r="M42" s="119">
        <v>85.0</v>
      </c>
      <c r="N42" s="254"/>
      <c r="O42" s="119">
        <v>70.0</v>
      </c>
      <c r="P42" s="254"/>
      <c r="Q42" s="119"/>
      <c r="R42" s="254"/>
    </row>
    <row r="43" ht="30.0" customHeight="1">
      <c r="A43" s="252">
        <v>40.0</v>
      </c>
      <c r="B43" s="253" t="str">
        <f>'3A 2025 - 2026 DATOS DEL ESTUDI'!B43</f>
        <v>Rosenny  Ureña Arias</v>
      </c>
      <c r="C43" s="119">
        <v>94.0</v>
      </c>
      <c r="D43" s="254"/>
      <c r="E43" s="119">
        <v>75.0</v>
      </c>
      <c r="F43" s="254"/>
      <c r="G43" s="119">
        <v>78.0</v>
      </c>
      <c r="H43" s="254"/>
      <c r="I43" s="119"/>
      <c r="J43" s="254"/>
      <c r="K43" s="119">
        <v>99.0</v>
      </c>
      <c r="L43" s="254"/>
      <c r="M43" s="119">
        <v>78.0</v>
      </c>
      <c r="N43" s="254"/>
      <c r="O43" s="119">
        <v>80.0</v>
      </c>
      <c r="P43" s="254"/>
      <c r="Q43" s="119"/>
      <c r="R43" s="254"/>
    </row>
    <row r="44" ht="30.0" customHeight="1">
      <c r="A44" s="252">
        <v>41.0</v>
      </c>
      <c r="B44" s="253" t="str">
        <f>'3A 2025 - 2026 DATOS DEL ESTUDI'!B49</f>
        <v/>
      </c>
      <c r="C44" s="119">
        <v>45.0</v>
      </c>
      <c r="D44" s="254">
        <v>70.0</v>
      </c>
      <c r="E44" s="119">
        <v>60.0</v>
      </c>
      <c r="F44" s="254">
        <v>70.0</v>
      </c>
      <c r="G44" s="119">
        <v>70.0</v>
      </c>
      <c r="H44" s="254"/>
      <c r="I44" s="119"/>
      <c r="J44" s="254"/>
      <c r="K44" s="119">
        <v>45.0</v>
      </c>
      <c r="L44" s="254">
        <v>71.0</v>
      </c>
      <c r="M44" s="119">
        <v>70.0</v>
      </c>
      <c r="N44" s="254"/>
      <c r="O44" s="119">
        <v>70.0</v>
      </c>
      <c r="P44" s="254"/>
      <c r="Q44" s="119"/>
      <c r="R44" s="254"/>
    </row>
    <row r="45" ht="30.0" customHeight="1">
      <c r="A45" s="252">
        <v>42.0</v>
      </c>
      <c r="B45" s="253" t="str">
        <f>'3A 2025 - 2026 DATOS DEL ESTUDI'!B50</f>
        <v/>
      </c>
      <c r="C45" s="119">
        <v>35.0</v>
      </c>
      <c r="D45" s="254">
        <v>60.0</v>
      </c>
      <c r="E45" s="119">
        <v>75.0</v>
      </c>
      <c r="F45" s="254"/>
      <c r="G45" s="119">
        <v>70.0</v>
      </c>
      <c r="H45" s="254"/>
      <c r="I45" s="119"/>
      <c r="J45" s="254"/>
      <c r="K45" s="119">
        <v>35.0</v>
      </c>
      <c r="L45" s="254">
        <v>70.0</v>
      </c>
      <c r="M45" s="119">
        <v>45.0</v>
      </c>
      <c r="N45" s="254">
        <v>70.0</v>
      </c>
      <c r="O45" s="119">
        <v>80.0</v>
      </c>
      <c r="P45" s="254"/>
      <c r="Q45" s="119"/>
      <c r="R45" s="254"/>
    </row>
    <row r="46" ht="30.0" customHeight="1">
      <c r="A46" s="252">
        <v>43.0</v>
      </c>
      <c r="B46" s="253" t="str">
        <f>'3A 2025 - 2026 DATOS DEL ESTUDI'!B51</f>
        <v/>
      </c>
      <c r="C46" s="119">
        <v>40.0</v>
      </c>
      <c r="D46" s="254">
        <v>42.0</v>
      </c>
      <c r="E46" s="119">
        <v>35.0</v>
      </c>
      <c r="F46" s="254">
        <v>35.0</v>
      </c>
      <c r="G46" s="119">
        <v>30.0</v>
      </c>
      <c r="H46" s="254"/>
      <c r="I46" s="119"/>
      <c r="J46" s="254"/>
      <c r="K46" s="119">
        <v>35.0</v>
      </c>
      <c r="L46" s="254">
        <v>50.0</v>
      </c>
      <c r="M46" s="119">
        <v>30.0</v>
      </c>
      <c r="N46" s="254">
        <v>30.0</v>
      </c>
      <c r="O46" s="119">
        <v>20.0</v>
      </c>
      <c r="P46" s="254"/>
      <c r="Q46" s="119"/>
      <c r="R46" s="254"/>
    </row>
    <row r="47" ht="30.0" customHeight="1">
      <c r="A47" s="252">
        <v>44.0</v>
      </c>
      <c r="B47" s="253" t="str">
        <f>'3A 2025 - 2026 DATOS DEL ESTUDI'!B52</f>
        <v/>
      </c>
      <c r="C47" s="119">
        <v>45.0</v>
      </c>
      <c r="D47" s="254">
        <v>70.0</v>
      </c>
      <c r="E47" s="119">
        <v>70.0</v>
      </c>
      <c r="F47" s="254"/>
      <c r="G47" s="119">
        <v>70.0</v>
      </c>
      <c r="H47" s="254"/>
      <c r="I47" s="119"/>
      <c r="J47" s="254"/>
      <c r="K47" s="119">
        <v>50.0</v>
      </c>
      <c r="L47" s="254">
        <v>71.0</v>
      </c>
      <c r="M47" s="119">
        <v>75.0</v>
      </c>
      <c r="N47" s="254"/>
      <c r="O47" s="119">
        <v>50.0</v>
      </c>
      <c r="P47" s="254"/>
      <c r="Q47" s="119"/>
      <c r="R47" s="254"/>
    </row>
    <row r="48" ht="30.0" customHeight="1">
      <c r="A48" s="252">
        <v>45.0</v>
      </c>
      <c r="B48" s="253" t="str">
        <f>'3A 2025 - 2026 DATOS DEL ESTUDI'!B53</f>
        <v/>
      </c>
      <c r="C48" s="119"/>
      <c r="D48" s="254"/>
      <c r="E48" s="119"/>
      <c r="F48" s="254"/>
      <c r="G48" s="119"/>
      <c r="H48" s="254"/>
      <c r="I48" s="119"/>
      <c r="J48" s="254"/>
      <c r="K48" s="119"/>
      <c r="L48" s="254"/>
      <c r="M48" s="119"/>
      <c r="N48" s="254"/>
      <c r="O48" s="119"/>
      <c r="P48" s="254"/>
      <c r="Q48" s="119"/>
      <c r="R48" s="254"/>
    </row>
  </sheetData>
  <mergeCells count="5">
    <mergeCell ref="A1:P1"/>
    <mergeCell ref="Q1:R1"/>
    <mergeCell ref="B2:B3"/>
    <mergeCell ref="C2:J2"/>
    <mergeCell ref="K2:R2"/>
  </mergeCells>
  <conditionalFormatting sqref="D4:D48">
    <cfRule type="expression" dxfId="5" priority="1">
      <formula>C4&lt;=69</formula>
    </cfRule>
  </conditionalFormatting>
  <conditionalFormatting sqref="D4:D48">
    <cfRule type="expression" dxfId="6" priority="2">
      <formula>C4&gt;=70</formula>
    </cfRule>
  </conditionalFormatting>
  <conditionalFormatting sqref="F4:F48">
    <cfRule type="expression" dxfId="5" priority="3">
      <formula>E4&lt;=69</formula>
    </cfRule>
  </conditionalFormatting>
  <conditionalFormatting sqref="F4:F48">
    <cfRule type="expression" dxfId="6" priority="4">
      <formula>E4&gt;=70</formula>
    </cfRule>
  </conditionalFormatting>
  <conditionalFormatting sqref="H4:H48">
    <cfRule type="expression" dxfId="5" priority="5">
      <formula>G4&lt;=69</formula>
    </cfRule>
  </conditionalFormatting>
  <conditionalFormatting sqref="H4:H48">
    <cfRule type="expression" dxfId="6" priority="6">
      <formula>G4&gt;=70</formula>
    </cfRule>
  </conditionalFormatting>
  <conditionalFormatting sqref="J4:J48">
    <cfRule type="expression" dxfId="5" priority="7">
      <formula>I4&lt;=69</formula>
    </cfRule>
  </conditionalFormatting>
  <conditionalFormatting sqref="J4:J48">
    <cfRule type="expression" dxfId="6" priority="8">
      <formula>"&gt;=70"</formula>
    </cfRule>
  </conditionalFormatting>
  <conditionalFormatting sqref="L4:L48">
    <cfRule type="expression" dxfId="5" priority="9">
      <formula>K4&lt;=69</formula>
    </cfRule>
  </conditionalFormatting>
  <conditionalFormatting sqref="L4:L48">
    <cfRule type="expression" dxfId="6" priority="10">
      <formula>K4&gt;=70</formula>
    </cfRule>
  </conditionalFormatting>
  <conditionalFormatting sqref="N4:N48">
    <cfRule type="expression" dxfId="5" priority="11">
      <formula>M4&lt;=69</formula>
    </cfRule>
  </conditionalFormatting>
  <conditionalFormatting sqref="N4:N48">
    <cfRule type="expression" dxfId="6" priority="12">
      <formula>M4&gt;=70</formula>
    </cfRule>
  </conditionalFormatting>
  <conditionalFormatting sqref="P4:P48">
    <cfRule type="expression" dxfId="5" priority="13">
      <formula>O4&lt;=69</formula>
    </cfRule>
  </conditionalFormatting>
  <conditionalFormatting sqref="P4:P48">
    <cfRule type="expression" dxfId="6" priority="14">
      <formula>O4&gt;=70</formula>
    </cfRule>
  </conditionalFormatting>
  <conditionalFormatting sqref="R4:R48">
    <cfRule type="expression" dxfId="5" priority="15">
      <formula>Q4&lt;=69</formula>
    </cfRule>
  </conditionalFormatting>
  <conditionalFormatting sqref="R4:R48">
    <cfRule type="expression" dxfId="6" priority="16">
      <formula>Q4&gt;=70</formula>
    </cfRule>
  </conditionalFormatting>
  <conditionalFormatting sqref="C4:R48">
    <cfRule type="cellIs" dxfId="7" priority="17" operator="lessThanOrEqual">
      <formula>69</formula>
    </cfRule>
  </conditionalFormatting>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87" t="s">
        <v>565</v>
      </c>
      <c r="Q1" s="187"/>
      <c r="S1" s="187"/>
      <c r="T1" s="187"/>
      <c r="U1" s="187" t="s">
        <v>640</v>
      </c>
    </row>
    <row r="2">
      <c r="A2" s="188" t="s">
        <v>627</v>
      </c>
      <c r="B2" s="189" t="s">
        <v>628</v>
      </c>
      <c r="C2" s="196" t="s">
        <v>767</v>
      </c>
      <c r="D2" s="41"/>
      <c r="E2" s="41"/>
      <c r="F2" s="41"/>
      <c r="G2" s="41"/>
      <c r="H2" s="41"/>
      <c r="I2" s="41"/>
      <c r="J2" s="42"/>
      <c r="K2" s="196" t="s">
        <v>768</v>
      </c>
      <c r="L2" s="41"/>
      <c r="M2" s="41"/>
      <c r="N2" s="41"/>
      <c r="O2" s="41"/>
      <c r="P2" s="41"/>
      <c r="Q2" s="41"/>
      <c r="R2" s="42"/>
      <c r="S2" s="197" t="s">
        <v>643</v>
      </c>
      <c r="T2" s="15"/>
      <c r="U2" s="15"/>
      <c r="V2" s="16"/>
      <c r="W2" s="198" t="s">
        <v>644</v>
      </c>
    </row>
    <row r="3" ht="163.5" customHeight="1">
      <c r="A3" s="47"/>
      <c r="B3" s="47"/>
      <c r="C3" s="48"/>
      <c r="D3" s="11"/>
      <c r="E3" s="11"/>
      <c r="F3" s="11"/>
      <c r="G3" s="11"/>
      <c r="H3" s="11"/>
      <c r="I3" s="11"/>
      <c r="J3" s="12"/>
      <c r="K3" s="48"/>
      <c r="L3" s="11"/>
      <c r="M3" s="11"/>
      <c r="N3" s="11"/>
      <c r="O3" s="11"/>
      <c r="P3" s="11"/>
      <c r="Q3" s="11"/>
      <c r="R3" s="12"/>
      <c r="S3" s="199" t="s">
        <v>645</v>
      </c>
      <c r="T3" s="199" t="s">
        <v>646</v>
      </c>
      <c r="U3" s="199" t="s">
        <v>647</v>
      </c>
      <c r="V3" s="199" t="s">
        <v>648</v>
      </c>
      <c r="W3" s="47"/>
    </row>
    <row r="4" ht="30.0" customHeight="1">
      <c r="A4" s="191" t="s">
        <v>555</v>
      </c>
      <c r="B4" s="43"/>
      <c r="C4" s="22" t="s">
        <v>631</v>
      </c>
      <c r="D4" s="192" t="s">
        <v>632</v>
      </c>
      <c r="E4" s="22" t="s">
        <v>633</v>
      </c>
      <c r="F4" s="192" t="s">
        <v>634</v>
      </c>
      <c r="G4" s="22" t="s">
        <v>635</v>
      </c>
      <c r="H4" s="192" t="s">
        <v>636</v>
      </c>
      <c r="I4" s="22" t="s">
        <v>637</v>
      </c>
      <c r="J4" s="192" t="s">
        <v>638</v>
      </c>
      <c r="K4" s="22" t="s">
        <v>631</v>
      </c>
      <c r="L4" s="192" t="s">
        <v>632</v>
      </c>
      <c r="M4" s="22" t="s">
        <v>633</v>
      </c>
      <c r="N4" s="192" t="s">
        <v>634</v>
      </c>
      <c r="O4" s="22" t="s">
        <v>635</v>
      </c>
      <c r="P4" s="192" t="s">
        <v>636</v>
      </c>
      <c r="Q4" s="22" t="s">
        <v>637</v>
      </c>
      <c r="R4" s="192" t="s">
        <v>638</v>
      </c>
      <c r="S4" s="43"/>
      <c r="T4" s="43"/>
      <c r="U4" s="43"/>
      <c r="V4" s="43"/>
      <c r="W4" s="43"/>
    </row>
    <row r="5" ht="30.0" customHeight="1">
      <c r="A5" s="193">
        <v>1.0</v>
      </c>
      <c r="B5" s="128" t="str">
        <f>'3A 2025 - 2026 DATOS DEL ESTUDI'!B4</f>
        <v>Jadiel De Jesús Acosta Peña</v>
      </c>
      <c r="C5" s="146">
        <v>81.0</v>
      </c>
      <c r="D5" s="194"/>
      <c r="E5" s="146">
        <v>100.0</v>
      </c>
      <c r="F5" s="194"/>
      <c r="G5" s="146">
        <v>95.0</v>
      </c>
      <c r="H5" s="194"/>
      <c r="I5" s="146"/>
      <c r="J5" s="194"/>
      <c r="K5" s="146">
        <v>91.0</v>
      </c>
      <c r="L5" s="194"/>
      <c r="M5" s="146">
        <v>100.0</v>
      </c>
      <c r="N5" s="194"/>
      <c r="O5" s="146">
        <v>95.0</v>
      </c>
      <c r="P5" s="194"/>
      <c r="Q5" s="146"/>
      <c r="R5" s="194"/>
      <c r="S5" s="200">
        <f>IFERROR((SUM(max('CE-MAT-3136'!C4,'CE-MAT-3136'!D4),max('CE-MAT-3136'!E4,'CE-MAT-3136'!F4),max('CE-MAT-3136'!G4,'CE-MAT-3136'!H4),max('CE-MAT-3136'!I4,'CE-MAT-3136'!J4))/4),"")</f>
        <v>67</v>
      </c>
      <c r="T5" s="200">
        <f>IFERROR((SUM(max('CE-MAT-3136'!K4,'CE-MAT-3136'!L4),max('CE-MAT-3136'!M4,'CE-MAT-3136'!N4),max('CE-MAT-3136'!O4,'CE-MAT-3136'!P4),max('CE-MAT-3136'!Q4,'CE-MAT-3136'!R4))/4),"")</f>
        <v>65.75</v>
      </c>
      <c r="U5" s="200">
        <f t="shared" ref="U5:U49" si="1">IFERROR(SUM(max(K5,L5),max(M5,N5),max(O5,P5),max(Q5,R5))/4,"")</f>
        <v>71.5</v>
      </c>
      <c r="V5" s="200">
        <f t="shared" ref="V5:V49" si="2">IFERROR(SUM(max(C5,D5),max(E5,F5),max(G5,H5),max(I5,J5))/4,"")</f>
        <v>69</v>
      </c>
      <c r="W5" s="255">
        <f t="shared" ref="W5:W49" si="3">IFERROR(((SUM(S5:V5))/4),"")</f>
        <v>68.3125</v>
      </c>
    </row>
    <row r="6" ht="30.0" customHeight="1">
      <c r="A6" s="193">
        <v>2.0</v>
      </c>
      <c r="B6" s="128" t="str">
        <f>'3A 2025 - 2026 DATOS DEL ESTUDI'!B5</f>
        <v>Daniel  Elía Almonte Martínez</v>
      </c>
      <c r="C6" s="146">
        <v>75.0</v>
      </c>
      <c r="D6" s="194"/>
      <c r="E6" s="146">
        <v>63.0</v>
      </c>
      <c r="F6" s="194">
        <v>70.0</v>
      </c>
      <c r="G6" s="146">
        <v>78.0</v>
      </c>
      <c r="H6" s="194"/>
      <c r="I6" s="146"/>
      <c r="J6" s="194"/>
      <c r="K6" s="146">
        <v>70.0</v>
      </c>
      <c r="L6" s="194"/>
      <c r="M6" s="146">
        <v>50.0</v>
      </c>
      <c r="N6" s="194">
        <v>70.0</v>
      </c>
      <c r="O6" s="146">
        <v>73.0</v>
      </c>
      <c r="P6" s="194"/>
      <c r="Q6" s="146"/>
      <c r="R6" s="194"/>
      <c r="S6" s="200">
        <f>IFERROR((SUM(max('CE-MAT-3136'!C5,'CE-MAT-3136'!D5),max('CE-MAT-3136'!E5,'CE-MAT-3136'!F5),max('CE-MAT-3136'!G5,'CE-MAT-3136'!H5),max('CE-MAT-3136'!I5,'CE-MAT-3136'!J5))/4),"")</f>
        <v>55.5</v>
      </c>
      <c r="T6" s="200">
        <f>IFERROR((SUM(max('CE-MAT-3136'!K5,'CE-MAT-3136'!L5),max('CE-MAT-3136'!M5,'CE-MAT-3136'!N5),max('CE-MAT-3136'!O5,'CE-MAT-3136'!P5),max('CE-MAT-3136'!Q5,'CE-MAT-3136'!R5))/4),"")</f>
        <v>52.5</v>
      </c>
      <c r="U6" s="200">
        <f t="shared" si="1"/>
        <v>53.25</v>
      </c>
      <c r="V6" s="200">
        <f t="shared" si="2"/>
        <v>55.75</v>
      </c>
      <c r="W6" s="255">
        <f t="shared" si="3"/>
        <v>54.25</v>
      </c>
    </row>
    <row r="7" ht="30.0" customHeight="1">
      <c r="A7" s="193">
        <v>3.0</v>
      </c>
      <c r="B7" s="128" t="str">
        <f>'3A 2025 - 2026 DATOS DEL ESTUDI'!B6</f>
        <v>Isaac  Ángeles Liriano</v>
      </c>
      <c r="C7" s="146">
        <v>60.0</v>
      </c>
      <c r="D7" s="194">
        <v>70.0</v>
      </c>
      <c r="E7" s="146">
        <v>65.0</v>
      </c>
      <c r="F7" s="194">
        <v>70.0</v>
      </c>
      <c r="G7" s="146">
        <v>60.0</v>
      </c>
      <c r="H7" s="194"/>
      <c r="I7" s="146"/>
      <c r="J7" s="194"/>
      <c r="K7" s="146">
        <v>70.0</v>
      </c>
      <c r="L7" s="194"/>
      <c r="M7" s="146">
        <v>70.0</v>
      </c>
      <c r="N7" s="194"/>
      <c r="O7" s="146">
        <v>50.0</v>
      </c>
      <c r="P7" s="194"/>
      <c r="Q7" s="146"/>
      <c r="R7" s="194"/>
      <c r="S7" s="200">
        <f>IFERROR((SUM(max('CE-MAT-3136'!C6,'CE-MAT-3136'!D6),max('CE-MAT-3136'!E6,'CE-MAT-3136'!F6),max('CE-MAT-3136'!G6,'CE-MAT-3136'!H6),max('CE-MAT-3136'!I6,'CE-MAT-3136'!J6))/4),"")</f>
        <v>43.25</v>
      </c>
      <c r="T7" s="200">
        <f>IFERROR((SUM(max('CE-MAT-3136'!K6,'CE-MAT-3136'!L6),max('CE-MAT-3136'!M6,'CE-MAT-3136'!N6),max('CE-MAT-3136'!O6,'CE-MAT-3136'!P6),max('CE-MAT-3136'!Q6,'CE-MAT-3136'!R6))/4),"")</f>
        <v>41.25</v>
      </c>
      <c r="U7" s="200">
        <f t="shared" si="1"/>
        <v>47.5</v>
      </c>
      <c r="V7" s="200">
        <f t="shared" si="2"/>
        <v>50</v>
      </c>
      <c r="W7" s="255">
        <f t="shared" si="3"/>
        <v>45.5</v>
      </c>
    </row>
    <row r="8" ht="30.0" customHeight="1">
      <c r="A8" s="193">
        <v>4.0</v>
      </c>
      <c r="B8" s="128" t="str">
        <f>'3A 2025 - 2026 DATOS DEL ESTUDI'!B7</f>
        <v>Melaniee  Aquino  Estrella</v>
      </c>
      <c r="C8" s="146">
        <v>55.0</v>
      </c>
      <c r="D8" s="194">
        <v>70.0</v>
      </c>
      <c r="E8" s="146">
        <v>71.0</v>
      </c>
      <c r="F8" s="194"/>
      <c r="G8" s="146">
        <v>71.0</v>
      </c>
      <c r="H8" s="194"/>
      <c r="I8" s="146"/>
      <c r="J8" s="194"/>
      <c r="K8" s="146">
        <v>70.0</v>
      </c>
      <c r="L8" s="194"/>
      <c r="M8" s="146">
        <v>60.0</v>
      </c>
      <c r="N8" s="194">
        <v>70.0</v>
      </c>
      <c r="O8" s="146">
        <v>70.0</v>
      </c>
      <c r="P8" s="194"/>
      <c r="Q8" s="146"/>
      <c r="R8" s="194"/>
      <c r="S8" s="200">
        <f>IFERROR((SUM(max('CE-MAT-3136'!C7,'CE-MAT-3136'!D7),max('CE-MAT-3136'!E7,'CE-MAT-3136'!F7),max('CE-MAT-3136'!G7,'CE-MAT-3136'!H7),max('CE-MAT-3136'!I7,'CE-MAT-3136'!J7))/4),"")</f>
        <v>54</v>
      </c>
      <c r="T8" s="200">
        <f>IFERROR((SUM(max('CE-MAT-3136'!K7,'CE-MAT-3136'!L7),max('CE-MAT-3136'!M7,'CE-MAT-3136'!N7),max('CE-MAT-3136'!O7,'CE-MAT-3136'!P7),max('CE-MAT-3136'!Q7,'CE-MAT-3136'!R7))/4),"")</f>
        <v>53.5</v>
      </c>
      <c r="U8" s="200">
        <f t="shared" si="1"/>
        <v>52.5</v>
      </c>
      <c r="V8" s="200">
        <f t="shared" si="2"/>
        <v>53</v>
      </c>
      <c r="W8" s="255">
        <f t="shared" si="3"/>
        <v>53.25</v>
      </c>
    </row>
    <row r="9" ht="30.0" customHeight="1">
      <c r="A9" s="193">
        <v>5.0</v>
      </c>
      <c r="B9" s="128" t="str">
        <f>'3A 2025 - 2026 DATOS DEL ESTUDI'!B8</f>
        <v>Jennifer  Asenjo  De Los Santos TRANSFERIDA 10/12/25</v>
      </c>
      <c r="C9" s="146">
        <v>95.0</v>
      </c>
      <c r="D9" s="194"/>
      <c r="E9" s="146"/>
      <c r="F9" s="194"/>
      <c r="G9" s="146"/>
      <c r="H9" s="194"/>
      <c r="I9" s="146"/>
      <c r="J9" s="194"/>
      <c r="K9" s="146">
        <v>90.0</v>
      </c>
      <c r="L9" s="194"/>
      <c r="M9" s="146"/>
      <c r="N9" s="194"/>
      <c r="O9" s="146"/>
      <c r="P9" s="194"/>
      <c r="Q9" s="146"/>
      <c r="R9" s="194"/>
      <c r="S9" s="200">
        <f>IFERROR((SUM(max('CE-MAT-3136'!C8,'CE-MAT-3136'!D8),max('CE-MAT-3136'!E8,'CE-MAT-3136'!F8),max('CE-MAT-3136'!G8,'CE-MAT-3136'!H8),max('CE-MAT-3136'!I8,'CE-MAT-3136'!J8))/4),"")</f>
        <v>22.25</v>
      </c>
      <c r="T9" s="200">
        <f>IFERROR((SUM(max('CE-MAT-3136'!K8,'CE-MAT-3136'!L8),max('CE-MAT-3136'!M8,'CE-MAT-3136'!N8),max('CE-MAT-3136'!O8,'CE-MAT-3136'!P8),max('CE-MAT-3136'!Q8,'CE-MAT-3136'!R8))/4),"")</f>
        <v>24.25</v>
      </c>
      <c r="U9" s="200">
        <f t="shared" si="1"/>
        <v>22.5</v>
      </c>
      <c r="V9" s="200">
        <f t="shared" si="2"/>
        <v>23.75</v>
      </c>
      <c r="W9" s="255">
        <f t="shared" si="3"/>
        <v>23.1875</v>
      </c>
    </row>
    <row r="10" ht="30.0" customHeight="1">
      <c r="A10" s="193">
        <v>6.0</v>
      </c>
      <c r="B10" s="128" t="str">
        <f>'3A 2025 - 2026 DATOS DEL ESTUDI'!B9</f>
        <v>Leshlie Crismayri Bautista Quezada</v>
      </c>
      <c r="C10" s="146">
        <v>97.0</v>
      </c>
      <c r="D10" s="194"/>
      <c r="E10" s="146">
        <v>80.0</v>
      </c>
      <c r="F10" s="194"/>
      <c r="G10" s="146">
        <v>88.0</v>
      </c>
      <c r="H10" s="194"/>
      <c r="I10" s="146"/>
      <c r="J10" s="194"/>
      <c r="K10" s="146">
        <v>95.0</v>
      </c>
      <c r="L10" s="194"/>
      <c r="M10" s="146">
        <v>75.0</v>
      </c>
      <c r="N10" s="194"/>
      <c r="O10" s="146">
        <v>95.0</v>
      </c>
      <c r="P10" s="194"/>
      <c r="Q10" s="146"/>
      <c r="R10" s="194"/>
      <c r="S10" s="200">
        <f>IFERROR((SUM(max('CE-MAT-3136'!C9,'CE-MAT-3136'!D9),max('CE-MAT-3136'!E9,'CE-MAT-3136'!F9),max('CE-MAT-3136'!G9,'CE-MAT-3136'!H9),max('CE-MAT-3136'!I9,'CE-MAT-3136'!J9))/4),"")</f>
        <v>66.75</v>
      </c>
      <c r="T10" s="200">
        <f>IFERROR((SUM(max('CE-MAT-3136'!K9,'CE-MAT-3136'!L9),max('CE-MAT-3136'!M9,'CE-MAT-3136'!N9),max('CE-MAT-3136'!O9,'CE-MAT-3136'!P9),max('CE-MAT-3136'!Q9,'CE-MAT-3136'!R9))/4),"")</f>
        <v>65.5</v>
      </c>
      <c r="U10" s="200">
        <f t="shared" si="1"/>
        <v>66.25</v>
      </c>
      <c r="V10" s="200">
        <f t="shared" si="2"/>
        <v>66.25</v>
      </c>
      <c r="W10" s="255">
        <f t="shared" si="3"/>
        <v>66.1875</v>
      </c>
    </row>
    <row r="11" ht="30.0" customHeight="1">
      <c r="A11" s="193">
        <v>7.0</v>
      </c>
      <c r="B11" s="128" t="str">
        <f>'3A 2025 - 2026 DATOS DEL ESTUDI'!B10</f>
        <v>Gilber  Bello Silva</v>
      </c>
      <c r="C11" s="146">
        <v>60.0</v>
      </c>
      <c r="D11" s="194">
        <v>70.0</v>
      </c>
      <c r="E11" s="146">
        <v>71.0</v>
      </c>
      <c r="F11" s="194"/>
      <c r="G11" s="146">
        <v>70.0</v>
      </c>
      <c r="H11" s="194"/>
      <c r="I11" s="146"/>
      <c r="J11" s="194"/>
      <c r="K11" s="146">
        <v>70.0</v>
      </c>
      <c r="L11" s="194"/>
      <c r="M11" s="146">
        <v>70.0</v>
      </c>
      <c r="N11" s="194"/>
      <c r="O11" s="146">
        <v>60.0</v>
      </c>
      <c r="P11" s="194"/>
      <c r="Q11" s="146"/>
      <c r="R11" s="194"/>
      <c r="S11" s="200">
        <f>IFERROR((SUM(max('CE-MAT-3136'!C10,'CE-MAT-3136'!D10),max('CE-MAT-3136'!E10,'CE-MAT-3136'!F10),max('CE-MAT-3136'!G10,'CE-MAT-3136'!H10),max('CE-MAT-3136'!I10,'CE-MAT-3136'!J10))/4),"")</f>
        <v>50.5</v>
      </c>
      <c r="T11" s="200">
        <f>IFERROR((SUM(max('CE-MAT-3136'!K10,'CE-MAT-3136'!L10),max('CE-MAT-3136'!M10,'CE-MAT-3136'!N10),max('CE-MAT-3136'!O10,'CE-MAT-3136'!P10),max('CE-MAT-3136'!Q10,'CE-MAT-3136'!R10))/4),"")</f>
        <v>45.75</v>
      </c>
      <c r="U11" s="200">
        <f t="shared" si="1"/>
        <v>50</v>
      </c>
      <c r="V11" s="200">
        <f t="shared" si="2"/>
        <v>52.75</v>
      </c>
      <c r="W11" s="255">
        <f t="shared" si="3"/>
        <v>49.75</v>
      </c>
    </row>
    <row r="12" ht="30.0" customHeight="1">
      <c r="A12" s="193">
        <v>8.0</v>
      </c>
      <c r="B12" s="128" t="str">
        <f>'3A 2025 - 2026 DATOS DEL ESTUDI'!B11</f>
        <v>Sherlyn Mariel Bernabel Lora</v>
      </c>
      <c r="C12" s="146">
        <v>70.0</v>
      </c>
      <c r="D12" s="194"/>
      <c r="E12" s="146">
        <v>57.0</v>
      </c>
      <c r="F12" s="194">
        <v>63.0</v>
      </c>
      <c r="G12" s="146">
        <v>70.0</v>
      </c>
      <c r="H12" s="194"/>
      <c r="I12" s="146"/>
      <c r="J12" s="194"/>
      <c r="K12" s="146">
        <v>70.0</v>
      </c>
      <c r="L12" s="194"/>
      <c r="M12" s="146">
        <v>50.0</v>
      </c>
      <c r="N12" s="194">
        <v>50.0</v>
      </c>
      <c r="O12" s="146">
        <v>60.0</v>
      </c>
      <c r="P12" s="194"/>
      <c r="Q12" s="146"/>
      <c r="R12" s="194"/>
      <c r="S12" s="200">
        <f>IFERROR((SUM(max('CE-MAT-3136'!C11,'CE-MAT-3136'!D11),max('CE-MAT-3136'!E11,'CE-MAT-3136'!F11),max('CE-MAT-3136'!G11,'CE-MAT-3136'!H11),max('CE-MAT-3136'!I11,'CE-MAT-3136'!J11))/4),"")</f>
        <v>42.5</v>
      </c>
      <c r="T12" s="200">
        <f>IFERROR((SUM(max('CE-MAT-3136'!K11,'CE-MAT-3136'!L11),max('CE-MAT-3136'!M11,'CE-MAT-3136'!N11),max('CE-MAT-3136'!O11,'CE-MAT-3136'!P11),max('CE-MAT-3136'!Q11,'CE-MAT-3136'!R11))/4),"")</f>
        <v>37.5</v>
      </c>
      <c r="U12" s="200">
        <f t="shared" si="1"/>
        <v>45</v>
      </c>
      <c r="V12" s="200">
        <f t="shared" si="2"/>
        <v>50.75</v>
      </c>
      <c r="W12" s="255">
        <f t="shared" si="3"/>
        <v>43.9375</v>
      </c>
    </row>
    <row r="13" ht="30.0" customHeight="1">
      <c r="A13" s="193">
        <v>9.0</v>
      </c>
      <c r="B13" s="128" t="str">
        <f>'3A 2025 - 2026 DATOS DEL ESTUDI'!B12</f>
        <v>Erleen  Brito Castillo</v>
      </c>
      <c r="C13" s="146">
        <v>50.0</v>
      </c>
      <c r="D13" s="194">
        <v>70.0</v>
      </c>
      <c r="E13" s="146">
        <v>60.0</v>
      </c>
      <c r="F13" s="194">
        <v>70.0</v>
      </c>
      <c r="G13" s="146">
        <v>70.0</v>
      </c>
      <c r="H13" s="194"/>
      <c r="I13" s="146"/>
      <c r="J13" s="194"/>
      <c r="K13" s="146">
        <v>70.0</v>
      </c>
      <c r="L13" s="194"/>
      <c r="M13" s="146">
        <v>55.0</v>
      </c>
      <c r="N13" s="194">
        <v>60.0</v>
      </c>
      <c r="O13" s="146">
        <v>63.0</v>
      </c>
      <c r="P13" s="194"/>
      <c r="Q13" s="146"/>
      <c r="R13" s="194"/>
      <c r="S13" s="200">
        <f>IFERROR((SUM(max('CE-MAT-3136'!C12,'CE-MAT-3136'!D12),max('CE-MAT-3136'!E12,'CE-MAT-3136'!F12),max('CE-MAT-3136'!G12,'CE-MAT-3136'!H12),max('CE-MAT-3136'!I12,'CE-MAT-3136'!J12))/4),"")</f>
        <v>49.25</v>
      </c>
      <c r="T13" s="200">
        <f>IFERROR((SUM(max('CE-MAT-3136'!K12,'CE-MAT-3136'!L12),max('CE-MAT-3136'!M12,'CE-MAT-3136'!N12),max('CE-MAT-3136'!O12,'CE-MAT-3136'!P12),max('CE-MAT-3136'!Q12,'CE-MAT-3136'!R12))/4),"")</f>
        <v>40.5</v>
      </c>
      <c r="U13" s="200">
        <f t="shared" si="1"/>
        <v>48.25</v>
      </c>
      <c r="V13" s="200">
        <f t="shared" si="2"/>
        <v>52.5</v>
      </c>
      <c r="W13" s="255">
        <f t="shared" si="3"/>
        <v>47.625</v>
      </c>
    </row>
    <row r="14" ht="30.0" customHeight="1">
      <c r="A14" s="193">
        <v>10.0</v>
      </c>
      <c r="B14" s="128" t="str">
        <f>'3A 2025 - 2026 DATOS DEL ESTUDI'!B13</f>
        <v>Brianny  Caraballo Guzmán</v>
      </c>
      <c r="C14" s="146">
        <v>100.0</v>
      </c>
      <c r="D14" s="194"/>
      <c r="E14" s="146">
        <v>100.0</v>
      </c>
      <c r="F14" s="194"/>
      <c r="G14" s="146">
        <v>99.0</v>
      </c>
      <c r="H14" s="194"/>
      <c r="I14" s="146"/>
      <c r="J14" s="194"/>
      <c r="K14" s="146">
        <v>100.0</v>
      </c>
      <c r="L14" s="194"/>
      <c r="M14" s="146">
        <v>100.0</v>
      </c>
      <c r="N14" s="194"/>
      <c r="O14" s="146">
        <v>100.0</v>
      </c>
      <c r="P14" s="194"/>
      <c r="Q14" s="146"/>
      <c r="R14" s="194"/>
      <c r="S14" s="200">
        <f>IFERROR((SUM(max('CE-MAT-3136'!C13,'CE-MAT-3136'!D13),max('CE-MAT-3136'!E13,'CE-MAT-3136'!F13),max('CE-MAT-3136'!G13,'CE-MAT-3136'!H13),max('CE-MAT-3136'!I13,'CE-MAT-3136'!J13))/4),"")</f>
        <v>73.5</v>
      </c>
      <c r="T14" s="200">
        <f>IFERROR((SUM(max('CE-MAT-3136'!K13,'CE-MAT-3136'!L13),max('CE-MAT-3136'!M13,'CE-MAT-3136'!N13),max('CE-MAT-3136'!O13,'CE-MAT-3136'!P13),max('CE-MAT-3136'!Q13,'CE-MAT-3136'!R13))/4),"")</f>
        <v>74.75</v>
      </c>
      <c r="U14" s="200">
        <f t="shared" si="1"/>
        <v>75</v>
      </c>
      <c r="V14" s="200">
        <f t="shared" si="2"/>
        <v>74.75</v>
      </c>
      <c r="W14" s="255">
        <f t="shared" si="3"/>
        <v>74.5</v>
      </c>
    </row>
    <row r="15" ht="30.0" customHeight="1">
      <c r="A15" s="193">
        <v>11.0</v>
      </c>
      <c r="B15" s="128" t="str">
        <f>'3A 2025 - 2026 DATOS DEL ESTUDI'!B14</f>
        <v>Scarlet  Castillo</v>
      </c>
      <c r="C15" s="146">
        <v>50.0</v>
      </c>
      <c r="D15" s="194">
        <v>70.0</v>
      </c>
      <c r="E15" s="146">
        <v>52.0</v>
      </c>
      <c r="F15" s="194">
        <v>52.0</v>
      </c>
      <c r="G15" s="146">
        <v>60.0</v>
      </c>
      <c r="H15" s="194"/>
      <c r="I15" s="146"/>
      <c r="J15" s="194"/>
      <c r="K15" s="146">
        <v>70.0</v>
      </c>
      <c r="L15" s="194"/>
      <c r="M15" s="146">
        <v>60.0</v>
      </c>
      <c r="N15" s="194">
        <v>60.0</v>
      </c>
      <c r="O15" s="146">
        <v>50.0</v>
      </c>
      <c r="P15" s="194"/>
      <c r="Q15" s="146"/>
      <c r="R15" s="194"/>
      <c r="S15" s="200">
        <f>IFERROR((SUM(max('CE-MAT-3136'!C14,'CE-MAT-3136'!D14),max('CE-MAT-3136'!E14,'CE-MAT-3136'!F14),max('CE-MAT-3136'!G14,'CE-MAT-3136'!H14),max('CE-MAT-3136'!I14,'CE-MAT-3136'!J14))/4),"")</f>
        <v>31.75</v>
      </c>
      <c r="T15" s="200">
        <f>IFERROR((SUM(max('CE-MAT-3136'!K14,'CE-MAT-3136'!L14),max('CE-MAT-3136'!M14,'CE-MAT-3136'!N14),max('CE-MAT-3136'!O14,'CE-MAT-3136'!P14),max('CE-MAT-3136'!Q14,'CE-MAT-3136'!R14))/4),"")</f>
        <v>37.5</v>
      </c>
      <c r="U15" s="200">
        <f t="shared" si="1"/>
        <v>45</v>
      </c>
      <c r="V15" s="200">
        <f t="shared" si="2"/>
        <v>45.5</v>
      </c>
      <c r="W15" s="255">
        <f t="shared" si="3"/>
        <v>39.9375</v>
      </c>
    </row>
    <row r="16" ht="30.0" customHeight="1">
      <c r="A16" s="193">
        <v>12.0</v>
      </c>
      <c r="B16" s="128" t="str">
        <f>'3A 2025 - 2026 DATOS DEL ESTUDI'!B15</f>
        <v>Yarselin  Cruz Peña</v>
      </c>
      <c r="C16" s="146">
        <v>97.0</v>
      </c>
      <c r="D16" s="194"/>
      <c r="E16" s="146">
        <v>78.0</v>
      </c>
      <c r="F16" s="194"/>
      <c r="G16" s="146">
        <v>81.0</v>
      </c>
      <c r="H16" s="194"/>
      <c r="I16" s="146"/>
      <c r="J16" s="194"/>
      <c r="K16" s="146">
        <v>96.0</v>
      </c>
      <c r="L16" s="194"/>
      <c r="M16" s="146">
        <v>80.0</v>
      </c>
      <c r="N16" s="194"/>
      <c r="O16" s="146">
        <v>80.0</v>
      </c>
      <c r="P16" s="194"/>
      <c r="Q16" s="146"/>
      <c r="R16" s="194"/>
      <c r="S16" s="200">
        <f>IFERROR((SUM(max('CE-MAT-3136'!C15,'CE-MAT-3136'!D15),max('CE-MAT-3136'!E15,'CE-MAT-3136'!F15),max('CE-MAT-3136'!G15,'CE-MAT-3136'!H15),max('CE-MAT-3136'!I15,'CE-MAT-3136'!J15))/4),"")</f>
        <v>65</v>
      </c>
      <c r="T16" s="200">
        <f>IFERROR((SUM(max('CE-MAT-3136'!K15,'CE-MAT-3136'!L15),max('CE-MAT-3136'!M15,'CE-MAT-3136'!N15),max('CE-MAT-3136'!O15,'CE-MAT-3136'!P15),max('CE-MAT-3136'!Q15,'CE-MAT-3136'!R15))/4),"")</f>
        <v>67.25</v>
      </c>
      <c r="U16" s="200">
        <f t="shared" si="1"/>
        <v>64</v>
      </c>
      <c r="V16" s="200">
        <f t="shared" si="2"/>
        <v>64</v>
      </c>
      <c r="W16" s="255">
        <f t="shared" si="3"/>
        <v>65.0625</v>
      </c>
    </row>
    <row r="17" ht="30.0" customHeight="1">
      <c r="A17" s="193">
        <v>13.0</v>
      </c>
      <c r="B17" s="128" t="str">
        <f>'3A 2025 - 2026 DATOS DEL ESTUDI'!B16</f>
        <v>Fernando José Díaz Fernández</v>
      </c>
      <c r="C17" s="146">
        <v>70.0</v>
      </c>
      <c r="D17" s="194"/>
      <c r="E17" s="146">
        <v>70.0</v>
      </c>
      <c r="F17" s="194"/>
      <c r="G17" s="146">
        <v>74.0</v>
      </c>
      <c r="H17" s="194"/>
      <c r="I17" s="146"/>
      <c r="J17" s="194"/>
      <c r="K17" s="146">
        <v>70.0</v>
      </c>
      <c r="L17" s="194"/>
      <c r="M17" s="146">
        <v>75.0</v>
      </c>
      <c r="N17" s="194"/>
      <c r="O17" s="146">
        <v>70.0</v>
      </c>
      <c r="P17" s="194"/>
      <c r="Q17" s="146"/>
      <c r="R17" s="194"/>
      <c r="S17" s="200">
        <f>IFERROR((SUM(max('CE-MAT-3136'!C16,'CE-MAT-3136'!D16),max('CE-MAT-3136'!E16,'CE-MAT-3136'!F16),max('CE-MAT-3136'!G16,'CE-MAT-3136'!H16),max('CE-MAT-3136'!I16,'CE-MAT-3136'!J16))/4),"")</f>
        <v>52.5</v>
      </c>
      <c r="T17" s="200">
        <f>IFERROR((SUM(max('CE-MAT-3136'!K16,'CE-MAT-3136'!L16),max('CE-MAT-3136'!M16,'CE-MAT-3136'!N16),max('CE-MAT-3136'!O16,'CE-MAT-3136'!P16),max('CE-MAT-3136'!Q16,'CE-MAT-3136'!R16))/4),"")</f>
        <v>52.75</v>
      </c>
      <c r="U17" s="200">
        <f t="shared" si="1"/>
        <v>53.75</v>
      </c>
      <c r="V17" s="200">
        <f t="shared" si="2"/>
        <v>53.5</v>
      </c>
      <c r="W17" s="255">
        <f t="shared" si="3"/>
        <v>53.125</v>
      </c>
    </row>
    <row r="18" ht="30.0" customHeight="1">
      <c r="A18" s="193">
        <v>14.0</v>
      </c>
      <c r="B18" s="128" t="str">
        <f>'3A 2025 - 2026 DATOS DEL ESTUDI'!B17</f>
        <v>Scarlett  Espinal Estéves</v>
      </c>
      <c r="C18" s="146">
        <v>64.0</v>
      </c>
      <c r="D18" s="194">
        <v>73.0</v>
      </c>
      <c r="E18" s="146">
        <v>70.0</v>
      </c>
      <c r="F18" s="194"/>
      <c r="G18" s="146">
        <v>70.0</v>
      </c>
      <c r="H18" s="194"/>
      <c r="I18" s="146"/>
      <c r="J18" s="194"/>
      <c r="K18" s="146">
        <v>70.0</v>
      </c>
      <c r="L18" s="194"/>
      <c r="M18" s="146">
        <v>74.0</v>
      </c>
      <c r="N18" s="194"/>
      <c r="O18" s="146">
        <v>70.0</v>
      </c>
      <c r="P18" s="194"/>
      <c r="Q18" s="146"/>
      <c r="R18" s="194"/>
      <c r="S18" s="200">
        <f>IFERROR((SUM(max('CE-MAT-3136'!C17,'CE-MAT-3136'!D17),max('CE-MAT-3136'!E17,'CE-MAT-3136'!F17),max('CE-MAT-3136'!G17,'CE-MAT-3136'!H17),max('CE-MAT-3136'!I17,'CE-MAT-3136'!J17))/4),"")</f>
        <v>52.5</v>
      </c>
      <c r="T18" s="200">
        <f>IFERROR((SUM(max('CE-MAT-3136'!K17,'CE-MAT-3136'!L17),max('CE-MAT-3136'!M17,'CE-MAT-3136'!N17),max('CE-MAT-3136'!O17,'CE-MAT-3136'!P17),max('CE-MAT-3136'!Q17,'CE-MAT-3136'!R17))/4),"")</f>
        <v>52.5</v>
      </c>
      <c r="U18" s="200">
        <f t="shared" si="1"/>
        <v>53.5</v>
      </c>
      <c r="V18" s="200">
        <f t="shared" si="2"/>
        <v>53.25</v>
      </c>
      <c r="W18" s="255">
        <f t="shared" si="3"/>
        <v>52.9375</v>
      </c>
    </row>
    <row r="19" ht="30.0" customHeight="1">
      <c r="A19" s="193">
        <v>15.0</v>
      </c>
      <c r="B19" s="128" t="str">
        <f>'3A 2025 - 2026 DATOS DEL ESTUDI'!B18</f>
        <v>José Manuel Estrella</v>
      </c>
      <c r="C19" s="146">
        <v>84.0</v>
      </c>
      <c r="D19" s="194"/>
      <c r="E19" s="146">
        <v>53.0</v>
      </c>
      <c r="F19" s="194">
        <v>60.0</v>
      </c>
      <c r="G19" s="146">
        <v>60.0</v>
      </c>
      <c r="H19" s="194"/>
      <c r="I19" s="146"/>
      <c r="J19" s="194"/>
      <c r="K19" s="146">
        <v>70.0</v>
      </c>
      <c r="L19" s="194"/>
      <c r="M19" s="146">
        <v>55.0</v>
      </c>
      <c r="N19" s="194">
        <v>60.0</v>
      </c>
      <c r="O19" s="146">
        <v>60.0</v>
      </c>
      <c r="P19" s="194"/>
      <c r="Q19" s="146"/>
      <c r="R19" s="194"/>
      <c r="S19" s="200">
        <f>IFERROR((SUM(max('CE-MAT-3136'!C18,'CE-MAT-3136'!D18),max('CE-MAT-3136'!E18,'CE-MAT-3136'!F18),max('CE-MAT-3136'!G18,'CE-MAT-3136'!H18),max('CE-MAT-3136'!I18,'CE-MAT-3136'!J18))/4),"")</f>
        <v>45.25</v>
      </c>
      <c r="T19" s="200">
        <f>IFERROR((SUM(max('CE-MAT-3136'!K18,'CE-MAT-3136'!L18),max('CE-MAT-3136'!M18,'CE-MAT-3136'!N18),max('CE-MAT-3136'!O18,'CE-MAT-3136'!P18),max('CE-MAT-3136'!Q18,'CE-MAT-3136'!R18))/4),"")</f>
        <v>43</v>
      </c>
      <c r="U19" s="200">
        <f t="shared" si="1"/>
        <v>47.5</v>
      </c>
      <c r="V19" s="200">
        <f t="shared" si="2"/>
        <v>51</v>
      </c>
      <c r="W19" s="255">
        <f t="shared" si="3"/>
        <v>46.6875</v>
      </c>
    </row>
    <row r="20" ht="30.0" customHeight="1">
      <c r="A20" s="193">
        <v>16.0</v>
      </c>
      <c r="B20" s="128" t="str">
        <f>'3A 2025 - 2026 DATOS DEL ESTUDI'!B19</f>
        <v>Misael Starberk Ferreras Pérez</v>
      </c>
      <c r="C20" s="146">
        <v>80.0</v>
      </c>
      <c r="D20" s="194"/>
      <c r="E20" s="146">
        <v>98.0</v>
      </c>
      <c r="F20" s="194"/>
      <c r="G20" s="146">
        <v>94.0</v>
      </c>
      <c r="H20" s="194"/>
      <c r="I20" s="146"/>
      <c r="J20" s="194"/>
      <c r="K20" s="146">
        <v>70.0</v>
      </c>
      <c r="L20" s="194"/>
      <c r="M20" s="146">
        <v>95.0</v>
      </c>
      <c r="N20" s="194"/>
      <c r="O20" s="146">
        <v>93.0</v>
      </c>
      <c r="P20" s="194"/>
      <c r="Q20" s="146"/>
      <c r="R20" s="194"/>
      <c r="S20" s="200">
        <f>IFERROR((SUM(max('CE-MAT-3136'!C19,'CE-MAT-3136'!D19),max('CE-MAT-3136'!E19,'CE-MAT-3136'!F19),max('CE-MAT-3136'!G19,'CE-MAT-3136'!H19),max('CE-MAT-3136'!I19,'CE-MAT-3136'!J19))/4),"")</f>
        <v>60</v>
      </c>
      <c r="T20" s="200">
        <f>IFERROR((SUM(max('CE-MAT-3136'!K19,'CE-MAT-3136'!L19),max('CE-MAT-3136'!M19,'CE-MAT-3136'!N19),max('CE-MAT-3136'!O19,'CE-MAT-3136'!P19),max('CE-MAT-3136'!Q19,'CE-MAT-3136'!R19))/4),"")</f>
        <v>63</v>
      </c>
      <c r="U20" s="200">
        <f t="shared" si="1"/>
        <v>64.5</v>
      </c>
      <c r="V20" s="200">
        <f t="shared" si="2"/>
        <v>68</v>
      </c>
      <c r="W20" s="255">
        <f t="shared" si="3"/>
        <v>63.875</v>
      </c>
    </row>
    <row r="21" ht="30.0" customHeight="1">
      <c r="A21" s="193">
        <v>17.0</v>
      </c>
      <c r="B21" s="128" t="str">
        <f>'3A 2025 - 2026 DATOS DEL ESTUDI'!B20</f>
        <v>Ruth Esther Fernández Rodríguez</v>
      </c>
      <c r="C21" s="146">
        <v>70.0</v>
      </c>
      <c r="D21" s="194"/>
      <c r="E21" s="146">
        <v>73.0</v>
      </c>
      <c r="F21" s="194"/>
      <c r="G21" s="146">
        <v>79.0</v>
      </c>
      <c r="H21" s="194"/>
      <c r="I21" s="146"/>
      <c r="J21" s="194"/>
      <c r="K21" s="146">
        <v>74.0</v>
      </c>
      <c r="L21" s="194"/>
      <c r="M21" s="146">
        <v>78.0</v>
      </c>
      <c r="N21" s="194"/>
      <c r="O21" s="146">
        <v>80.0</v>
      </c>
      <c r="P21" s="194"/>
      <c r="Q21" s="146"/>
      <c r="R21" s="194"/>
      <c r="S21" s="200">
        <f>IFERROR((SUM(max('CE-MAT-3136'!C20,'CE-MAT-3136'!D20),max('CE-MAT-3136'!E20,'CE-MAT-3136'!F20),max('CE-MAT-3136'!G20,'CE-MAT-3136'!H20),max('CE-MAT-3136'!I20,'CE-MAT-3136'!J20))/4),"")</f>
        <v>57.75</v>
      </c>
      <c r="T21" s="200">
        <f>IFERROR((SUM(max('CE-MAT-3136'!K20,'CE-MAT-3136'!L20),max('CE-MAT-3136'!M20,'CE-MAT-3136'!N20),max('CE-MAT-3136'!O20,'CE-MAT-3136'!P20),max('CE-MAT-3136'!Q20,'CE-MAT-3136'!R20))/4),"")</f>
        <v>52.5</v>
      </c>
      <c r="U21" s="200">
        <f t="shared" si="1"/>
        <v>58</v>
      </c>
      <c r="V21" s="200">
        <f t="shared" si="2"/>
        <v>55.5</v>
      </c>
      <c r="W21" s="255">
        <f t="shared" si="3"/>
        <v>55.9375</v>
      </c>
    </row>
    <row r="22" ht="30.0" customHeight="1">
      <c r="A22" s="193">
        <v>18.0</v>
      </c>
      <c r="B22" s="128" t="str">
        <f>'3A 2025 - 2026 DATOS DEL ESTUDI'!B21</f>
        <v>Discairy  Filpo Estrella</v>
      </c>
      <c r="C22" s="146">
        <v>93.0</v>
      </c>
      <c r="D22" s="194"/>
      <c r="E22" s="146">
        <v>83.0</v>
      </c>
      <c r="F22" s="194"/>
      <c r="G22" s="146">
        <v>85.0</v>
      </c>
      <c r="H22" s="194"/>
      <c r="I22" s="146"/>
      <c r="J22" s="194"/>
      <c r="K22" s="146">
        <v>87.0</v>
      </c>
      <c r="L22" s="194"/>
      <c r="M22" s="146">
        <v>88.0</v>
      </c>
      <c r="N22" s="194"/>
      <c r="O22" s="146">
        <v>80.0</v>
      </c>
      <c r="P22" s="194"/>
      <c r="Q22" s="146"/>
      <c r="R22" s="194"/>
      <c r="S22" s="200">
        <f>IFERROR((SUM(max('CE-MAT-3136'!C21,'CE-MAT-3136'!D21),max('CE-MAT-3136'!E21,'CE-MAT-3136'!F21),max('CE-MAT-3136'!G21,'CE-MAT-3136'!H21),max('CE-MAT-3136'!I21,'CE-MAT-3136'!J21))/4),"")</f>
        <v>59.25</v>
      </c>
      <c r="T22" s="200">
        <f>IFERROR((SUM(max('CE-MAT-3136'!K21,'CE-MAT-3136'!L21),max('CE-MAT-3136'!M21,'CE-MAT-3136'!N21),max('CE-MAT-3136'!O21,'CE-MAT-3136'!P21),max('CE-MAT-3136'!Q21,'CE-MAT-3136'!R21))/4),"")</f>
        <v>60</v>
      </c>
      <c r="U22" s="200">
        <f t="shared" si="1"/>
        <v>63.75</v>
      </c>
      <c r="V22" s="200">
        <f t="shared" si="2"/>
        <v>65.25</v>
      </c>
      <c r="W22" s="255">
        <f t="shared" si="3"/>
        <v>62.0625</v>
      </c>
    </row>
    <row r="23" ht="30.0" customHeight="1">
      <c r="A23" s="193">
        <v>19.0</v>
      </c>
      <c r="B23" s="128" t="str">
        <f>'3A 2025 - 2026 DATOS DEL ESTUDI'!B22</f>
        <v>Alexis Enmanuel Gil  Sánchez</v>
      </c>
      <c r="C23" s="146">
        <v>35.0</v>
      </c>
      <c r="D23" s="194">
        <v>60.0</v>
      </c>
      <c r="E23" s="146">
        <v>53.0</v>
      </c>
      <c r="F23" s="194">
        <v>60.0</v>
      </c>
      <c r="G23" s="146">
        <v>70.0</v>
      </c>
      <c r="H23" s="194"/>
      <c r="I23" s="146"/>
      <c r="J23" s="194"/>
      <c r="K23" s="146">
        <v>70.0</v>
      </c>
      <c r="L23" s="194"/>
      <c r="M23" s="146">
        <v>60.0</v>
      </c>
      <c r="N23" s="194">
        <v>60.0</v>
      </c>
      <c r="O23" s="146">
        <v>60.0</v>
      </c>
      <c r="P23" s="194"/>
      <c r="Q23" s="146"/>
      <c r="R23" s="194"/>
      <c r="S23" s="200">
        <f>IFERROR((SUM(max('CE-MAT-3136'!C22,'CE-MAT-3136'!D22),max('CE-MAT-3136'!E22,'CE-MAT-3136'!F22),max('CE-MAT-3136'!G22,'CE-MAT-3136'!H22),max('CE-MAT-3136'!I22,'CE-MAT-3136'!J22))/4),"")</f>
        <v>36.25</v>
      </c>
      <c r="T23" s="200">
        <f>IFERROR((SUM(max('CE-MAT-3136'!K22,'CE-MAT-3136'!L22),max('CE-MAT-3136'!M22,'CE-MAT-3136'!N22),max('CE-MAT-3136'!O22,'CE-MAT-3136'!P22),max('CE-MAT-3136'!Q22,'CE-MAT-3136'!R22))/4),"")</f>
        <v>40</v>
      </c>
      <c r="U23" s="200">
        <f t="shared" si="1"/>
        <v>47.5</v>
      </c>
      <c r="V23" s="200">
        <f t="shared" si="2"/>
        <v>47.5</v>
      </c>
      <c r="W23" s="255">
        <f t="shared" si="3"/>
        <v>42.8125</v>
      </c>
    </row>
    <row r="24" ht="30.0" customHeight="1">
      <c r="A24" s="193">
        <v>20.0</v>
      </c>
      <c r="B24" s="128" t="str">
        <f>'3A 2025 - 2026 DATOS DEL ESTUDI'!B23</f>
        <v>Ayendy Jesús Guzmán</v>
      </c>
      <c r="C24" s="146">
        <v>80.0</v>
      </c>
      <c r="D24" s="194"/>
      <c r="E24" s="146">
        <v>60.0</v>
      </c>
      <c r="F24" s="194">
        <v>70.0</v>
      </c>
      <c r="G24" s="146">
        <v>60.0</v>
      </c>
      <c r="H24" s="194"/>
      <c r="I24" s="146"/>
      <c r="J24" s="194"/>
      <c r="K24" s="146">
        <v>70.0</v>
      </c>
      <c r="L24" s="194"/>
      <c r="M24" s="146">
        <v>75.0</v>
      </c>
      <c r="N24" s="194"/>
      <c r="O24" s="146">
        <v>70.0</v>
      </c>
      <c r="P24" s="194"/>
      <c r="Q24" s="146"/>
      <c r="R24" s="194"/>
      <c r="S24" s="200">
        <f>IFERROR((SUM(max('CE-MAT-3136'!C23,'CE-MAT-3136'!D23),max('CE-MAT-3136'!E23,'CE-MAT-3136'!F23),max('CE-MAT-3136'!G23,'CE-MAT-3136'!H23),max('CE-MAT-3136'!I23,'CE-MAT-3136'!J23))/4),"")</f>
        <v>38</v>
      </c>
      <c r="T24" s="200">
        <f>IFERROR((SUM(max('CE-MAT-3136'!K23,'CE-MAT-3136'!L23),max('CE-MAT-3136'!M23,'CE-MAT-3136'!N23),max('CE-MAT-3136'!O23,'CE-MAT-3136'!P23),max('CE-MAT-3136'!Q23,'CE-MAT-3136'!R23))/4),"")</f>
        <v>48.75</v>
      </c>
      <c r="U24" s="200">
        <f t="shared" si="1"/>
        <v>53.75</v>
      </c>
      <c r="V24" s="200">
        <f t="shared" si="2"/>
        <v>52.5</v>
      </c>
      <c r="W24" s="255">
        <f t="shared" si="3"/>
        <v>48.25</v>
      </c>
    </row>
    <row r="25" ht="30.0" customHeight="1">
      <c r="A25" s="193">
        <v>21.0</v>
      </c>
      <c r="B25" s="128" t="str">
        <f>'3A 2025 - 2026 DATOS DEL ESTUDI'!B24</f>
        <v>Yassir  Hernández Disla</v>
      </c>
      <c r="C25" s="146">
        <v>81.0</v>
      </c>
      <c r="D25" s="194"/>
      <c r="E25" s="146">
        <v>80.0</v>
      </c>
      <c r="F25" s="194"/>
      <c r="G25" s="146">
        <v>80.0</v>
      </c>
      <c r="H25" s="194"/>
      <c r="I25" s="146"/>
      <c r="J25" s="194"/>
      <c r="K25" s="146">
        <v>80.0</v>
      </c>
      <c r="L25" s="194"/>
      <c r="M25" s="146">
        <v>84.0</v>
      </c>
      <c r="N25" s="194"/>
      <c r="O25" s="146">
        <v>81.0</v>
      </c>
      <c r="P25" s="194"/>
      <c r="Q25" s="146"/>
      <c r="R25" s="194"/>
      <c r="S25" s="200">
        <f>IFERROR((SUM(max('CE-MAT-3136'!C24,'CE-MAT-3136'!D24),max('CE-MAT-3136'!E24,'CE-MAT-3136'!F24),max('CE-MAT-3136'!G24,'CE-MAT-3136'!H24),max('CE-MAT-3136'!I24,'CE-MAT-3136'!J24))/4),"")</f>
        <v>59.75</v>
      </c>
      <c r="T25" s="200">
        <f>IFERROR((SUM(max('CE-MAT-3136'!K24,'CE-MAT-3136'!L24),max('CE-MAT-3136'!M24,'CE-MAT-3136'!N24),max('CE-MAT-3136'!O24,'CE-MAT-3136'!P24),max('CE-MAT-3136'!Q24,'CE-MAT-3136'!R24))/4),"")</f>
        <v>58</v>
      </c>
      <c r="U25" s="200">
        <f t="shared" si="1"/>
        <v>61.25</v>
      </c>
      <c r="V25" s="200">
        <f t="shared" si="2"/>
        <v>60.25</v>
      </c>
      <c r="W25" s="255">
        <f t="shared" si="3"/>
        <v>59.8125</v>
      </c>
    </row>
    <row r="26" ht="30.0" customHeight="1">
      <c r="A26" s="193">
        <v>22.0</v>
      </c>
      <c r="B26" s="128" t="str">
        <f>'3A 2025 - 2026 DATOS DEL ESTUDI'!B25</f>
        <v>Yadiel  Jiménez Betances</v>
      </c>
      <c r="C26" s="146">
        <v>85.0</v>
      </c>
      <c r="D26" s="194"/>
      <c r="E26" s="146">
        <v>81.0</v>
      </c>
      <c r="F26" s="194"/>
      <c r="G26" s="146">
        <v>86.0</v>
      </c>
      <c r="H26" s="194"/>
      <c r="I26" s="146"/>
      <c r="J26" s="194"/>
      <c r="K26" s="146">
        <v>85.0</v>
      </c>
      <c r="L26" s="194"/>
      <c r="M26" s="146">
        <v>85.0</v>
      </c>
      <c r="N26" s="194"/>
      <c r="O26" s="146">
        <v>85.0</v>
      </c>
      <c r="P26" s="194"/>
      <c r="Q26" s="146"/>
      <c r="R26" s="194"/>
      <c r="S26" s="200">
        <f>IFERROR((SUM(max('CE-MAT-3136'!C25,'CE-MAT-3136'!D25),max('CE-MAT-3136'!E25,'CE-MAT-3136'!F25),max('CE-MAT-3136'!G25,'CE-MAT-3136'!H25),max('CE-MAT-3136'!I25,'CE-MAT-3136'!J25))/4),"")</f>
        <v>59</v>
      </c>
      <c r="T26" s="200">
        <f>IFERROR((SUM(max('CE-MAT-3136'!K25,'CE-MAT-3136'!L25),max('CE-MAT-3136'!M25,'CE-MAT-3136'!N25),max('CE-MAT-3136'!O25,'CE-MAT-3136'!P25),max('CE-MAT-3136'!Q25,'CE-MAT-3136'!R25))/4),"")</f>
        <v>62.25</v>
      </c>
      <c r="U26" s="200">
        <f t="shared" si="1"/>
        <v>63.75</v>
      </c>
      <c r="V26" s="200">
        <f t="shared" si="2"/>
        <v>63</v>
      </c>
      <c r="W26" s="255">
        <f t="shared" si="3"/>
        <v>62</v>
      </c>
    </row>
    <row r="27" ht="30.0" customHeight="1">
      <c r="A27" s="193">
        <v>23.0</v>
      </c>
      <c r="B27" s="128" t="str">
        <f>'3A 2025 - 2026 DATOS DEL ESTUDI'!B26</f>
        <v>Yamel  Mella Aquino</v>
      </c>
      <c r="C27" s="146">
        <v>60.0</v>
      </c>
      <c r="D27" s="194">
        <v>75.0</v>
      </c>
      <c r="E27" s="146">
        <v>78.0</v>
      </c>
      <c r="F27" s="194"/>
      <c r="G27" s="146">
        <v>88.0</v>
      </c>
      <c r="H27" s="194"/>
      <c r="I27" s="146"/>
      <c r="J27" s="194"/>
      <c r="K27" s="146">
        <v>70.0</v>
      </c>
      <c r="L27" s="194"/>
      <c r="M27" s="146">
        <v>80.0</v>
      </c>
      <c r="N27" s="194"/>
      <c r="O27" s="146">
        <v>80.0</v>
      </c>
      <c r="P27" s="194"/>
      <c r="Q27" s="146"/>
      <c r="R27" s="194"/>
      <c r="S27" s="200">
        <f>IFERROR((SUM(max('CE-MAT-3136'!C26,'CE-MAT-3136'!D26),max('CE-MAT-3136'!E26,'CE-MAT-3136'!F26),max('CE-MAT-3136'!G26,'CE-MAT-3136'!H26),max('CE-MAT-3136'!I26,'CE-MAT-3136'!J26))/4),"")</f>
        <v>54</v>
      </c>
      <c r="T27" s="200">
        <f>IFERROR((SUM(max('CE-MAT-3136'!K26,'CE-MAT-3136'!L26),max('CE-MAT-3136'!M26,'CE-MAT-3136'!N26),max('CE-MAT-3136'!O26,'CE-MAT-3136'!P26),max('CE-MAT-3136'!Q26,'CE-MAT-3136'!R26))/4),"")</f>
        <v>55.75</v>
      </c>
      <c r="U27" s="200">
        <f t="shared" si="1"/>
        <v>57.5</v>
      </c>
      <c r="V27" s="200">
        <f t="shared" si="2"/>
        <v>60.25</v>
      </c>
      <c r="W27" s="255">
        <f t="shared" si="3"/>
        <v>56.875</v>
      </c>
    </row>
    <row r="28" ht="30.0" customHeight="1">
      <c r="A28" s="193">
        <v>24.0</v>
      </c>
      <c r="B28" s="128" t="str">
        <f>'3A 2025 - 2026 DATOS DEL ESTUDI'!B27</f>
        <v>Sariely Del Carmen Mena Chávez</v>
      </c>
      <c r="C28" s="146">
        <v>70.0</v>
      </c>
      <c r="D28" s="194"/>
      <c r="E28" s="146">
        <v>76.0</v>
      </c>
      <c r="F28" s="194"/>
      <c r="G28" s="146">
        <v>74.0</v>
      </c>
      <c r="H28" s="194"/>
      <c r="I28" s="146"/>
      <c r="J28" s="194"/>
      <c r="K28" s="146">
        <v>70.0</v>
      </c>
      <c r="L28" s="194"/>
      <c r="M28" s="146">
        <v>75.0</v>
      </c>
      <c r="N28" s="194"/>
      <c r="O28" s="146">
        <v>70.0</v>
      </c>
      <c r="P28" s="194"/>
      <c r="Q28" s="146"/>
      <c r="R28" s="194"/>
      <c r="S28" s="200">
        <f>IFERROR((SUM(max('CE-MAT-3136'!C27,'CE-MAT-3136'!D27),max('CE-MAT-3136'!E27,'CE-MAT-3136'!F27),max('CE-MAT-3136'!G27,'CE-MAT-3136'!H27),max('CE-MAT-3136'!I27,'CE-MAT-3136'!J27))/4),"")</f>
        <v>53.75</v>
      </c>
      <c r="T28" s="200">
        <f>IFERROR((SUM(max('CE-MAT-3136'!K27,'CE-MAT-3136'!L27),max('CE-MAT-3136'!M27,'CE-MAT-3136'!N27),max('CE-MAT-3136'!O27,'CE-MAT-3136'!P27),max('CE-MAT-3136'!Q27,'CE-MAT-3136'!R27))/4),"")</f>
        <v>52.5</v>
      </c>
      <c r="U28" s="200">
        <f t="shared" si="1"/>
        <v>53.75</v>
      </c>
      <c r="V28" s="200">
        <f t="shared" si="2"/>
        <v>55</v>
      </c>
      <c r="W28" s="255">
        <f t="shared" si="3"/>
        <v>53.75</v>
      </c>
    </row>
    <row r="29" ht="30.0" customHeight="1">
      <c r="A29" s="193">
        <v>25.0</v>
      </c>
      <c r="B29" s="128" t="str">
        <f>'3A 2025 - 2026 DATOS DEL ESTUDI'!B28</f>
        <v>David Carmelo Navas Fernández</v>
      </c>
      <c r="C29" s="146">
        <v>75.0</v>
      </c>
      <c r="D29" s="194"/>
      <c r="E29" s="146">
        <v>91.0</v>
      </c>
      <c r="F29" s="194"/>
      <c r="G29" s="146">
        <v>91.0</v>
      </c>
      <c r="H29" s="194"/>
      <c r="I29" s="146"/>
      <c r="J29" s="194"/>
      <c r="K29" s="146">
        <v>70.0</v>
      </c>
      <c r="L29" s="194"/>
      <c r="M29" s="146">
        <v>90.0</v>
      </c>
      <c r="N29" s="194"/>
      <c r="O29" s="146">
        <v>80.0</v>
      </c>
      <c r="P29" s="194"/>
      <c r="Q29" s="146"/>
      <c r="R29" s="194"/>
      <c r="S29" s="200">
        <f>IFERROR((SUM(max('CE-MAT-3136'!C28,'CE-MAT-3136'!D28),max('CE-MAT-3136'!E28,'CE-MAT-3136'!F28),max('CE-MAT-3136'!G28,'CE-MAT-3136'!H28),max('CE-MAT-3136'!I28,'CE-MAT-3136'!J28))/4),"")</f>
        <v>62.5</v>
      </c>
      <c r="T29" s="200">
        <f>IFERROR((SUM(max('CE-MAT-3136'!K28,'CE-MAT-3136'!L28),max('CE-MAT-3136'!M28,'CE-MAT-3136'!N28),max('CE-MAT-3136'!O28,'CE-MAT-3136'!P28),max('CE-MAT-3136'!Q28,'CE-MAT-3136'!R28))/4),"")</f>
        <v>63.75</v>
      </c>
      <c r="U29" s="200">
        <f t="shared" si="1"/>
        <v>60</v>
      </c>
      <c r="V29" s="200">
        <f t="shared" si="2"/>
        <v>64.25</v>
      </c>
      <c r="W29" s="255">
        <f t="shared" si="3"/>
        <v>62.625</v>
      </c>
    </row>
    <row r="30" ht="30.0" customHeight="1">
      <c r="A30" s="193">
        <v>26.0</v>
      </c>
      <c r="B30" s="128" t="str">
        <f>'3A 2025 - 2026 DATOS DEL ESTUDI'!B29</f>
        <v>Andriw Jelier Ortiz Rodríguez</v>
      </c>
      <c r="C30" s="146">
        <v>60.0</v>
      </c>
      <c r="D30" s="194">
        <v>78.0</v>
      </c>
      <c r="E30" s="146">
        <v>93.0</v>
      </c>
      <c r="F30" s="194"/>
      <c r="G30" s="146">
        <v>85.0</v>
      </c>
      <c r="H30" s="194"/>
      <c r="I30" s="146"/>
      <c r="J30" s="194"/>
      <c r="K30" s="146">
        <v>70.0</v>
      </c>
      <c r="L30" s="194"/>
      <c r="M30" s="146">
        <v>90.0</v>
      </c>
      <c r="N30" s="194"/>
      <c r="O30" s="146">
        <v>90.0</v>
      </c>
      <c r="P30" s="194"/>
      <c r="Q30" s="146"/>
      <c r="R30" s="194"/>
      <c r="S30" s="200">
        <f>IFERROR((SUM(max('CE-MAT-3136'!C29,'CE-MAT-3136'!D29),max('CE-MAT-3136'!E29,'CE-MAT-3136'!F29),max('CE-MAT-3136'!G29,'CE-MAT-3136'!H29),max('CE-MAT-3136'!I29,'CE-MAT-3136'!J29))/4),"")</f>
        <v>62.5</v>
      </c>
      <c r="T30" s="200">
        <f>IFERROR((SUM(max('CE-MAT-3136'!K29,'CE-MAT-3136'!L29),max('CE-MAT-3136'!M29,'CE-MAT-3136'!N29),max('CE-MAT-3136'!O29,'CE-MAT-3136'!P29),max('CE-MAT-3136'!Q29,'CE-MAT-3136'!R29))/4),"")</f>
        <v>66</v>
      </c>
      <c r="U30" s="200">
        <f t="shared" si="1"/>
        <v>62.5</v>
      </c>
      <c r="V30" s="200">
        <f t="shared" si="2"/>
        <v>64</v>
      </c>
      <c r="W30" s="255">
        <f t="shared" si="3"/>
        <v>63.75</v>
      </c>
    </row>
    <row r="31" ht="30.0" customHeight="1">
      <c r="A31" s="193">
        <v>27.0</v>
      </c>
      <c r="B31" s="128" t="str">
        <f>'3A 2025 - 2026 DATOS DEL ESTUDI'!B30</f>
        <v>Dashley Nicole Peña García</v>
      </c>
      <c r="C31" s="146">
        <v>76.0</v>
      </c>
      <c r="D31" s="194"/>
      <c r="E31" s="146">
        <v>81.0</v>
      </c>
      <c r="F31" s="194"/>
      <c r="G31" s="146">
        <v>70.0</v>
      </c>
      <c r="H31" s="194"/>
      <c r="I31" s="146"/>
      <c r="J31" s="194"/>
      <c r="K31" s="146">
        <v>70.0</v>
      </c>
      <c r="L31" s="194"/>
      <c r="M31" s="146">
        <v>70.0</v>
      </c>
      <c r="N31" s="194"/>
      <c r="O31" s="146">
        <v>70.0</v>
      </c>
      <c r="P31" s="194"/>
      <c r="Q31" s="146"/>
      <c r="R31" s="194"/>
      <c r="S31" s="200">
        <f>IFERROR((SUM(max('CE-MAT-3136'!C30,'CE-MAT-3136'!D30),max('CE-MAT-3136'!E30,'CE-MAT-3136'!F30),max('CE-MAT-3136'!G30,'CE-MAT-3136'!H30),max('CE-MAT-3136'!I30,'CE-MAT-3136'!J30))/4),"")</f>
        <v>52.5</v>
      </c>
      <c r="T31" s="200">
        <f>IFERROR((SUM(max('CE-MAT-3136'!K30,'CE-MAT-3136'!L30),max('CE-MAT-3136'!M30,'CE-MAT-3136'!N30),max('CE-MAT-3136'!O30,'CE-MAT-3136'!P30),max('CE-MAT-3136'!Q30,'CE-MAT-3136'!R30))/4),"")</f>
        <v>50.25</v>
      </c>
      <c r="U31" s="200">
        <f t="shared" si="1"/>
        <v>52.5</v>
      </c>
      <c r="V31" s="200">
        <f t="shared" si="2"/>
        <v>56.75</v>
      </c>
      <c r="W31" s="255">
        <f t="shared" si="3"/>
        <v>53</v>
      </c>
    </row>
    <row r="32" ht="30.0" customHeight="1">
      <c r="A32" s="193">
        <v>28.0</v>
      </c>
      <c r="B32" s="128" t="str">
        <f>'3A 2025 - 2026 DATOS DEL ESTUDI'!B31</f>
        <v>Yesly  Peña Muñoz</v>
      </c>
      <c r="C32" s="146">
        <v>96.0</v>
      </c>
      <c r="D32" s="194"/>
      <c r="E32" s="146">
        <v>100.0</v>
      </c>
      <c r="F32" s="194"/>
      <c r="G32" s="146">
        <v>99.0</v>
      </c>
      <c r="H32" s="194"/>
      <c r="I32" s="146"/>
      <c r="J32" s="194"/>
      <c r="K32" s="146">
        <v>94.0</v>
      </c>
      <c r="L32" s="194"/>
      <c r="M32" s="146">
        <v>100.0</v>
      </c>
      <c r="N32" s="194"/>
      <c r="O32" s="146">
        <v>99.0</v>
      </c>
      <c r="P32" s="194"/>
      <c r="Q32" s="146"/>
      <c r="R32" s="194"/>
      <c r="S32" s="200">
        <f>IFERROR((SUM(max('CE-MAT-3136'!C31,'CE-MAT-3136'!D31),max('CE-MAT-3136'!E31,'CE-MAT-3136'!F31),max('CE-MAT-3136'!G31,'CE-MAT-3136'!H31),max('CE-MAT-3136'!I31,'CE-MAT-3136'!J31))/4),"")</f>
        <v>75</v>
      </c>
      <c r="T32" s="200">
        <f>IFERROR((SUM(max('CE-MAT-3136'!K31,'CE-MAT-3136'!L31),max('CE-MAT-3136'!M31,'CE-MAT-3136'!N31),max('CE-MAT-3136'!O31,'CE-MAT-3136'!P31),max('CE-MAT-3136'!Q31,'CE-MAT-3136'!R31))/4),"")</f>
        <v>73.5</v>
      </c>
      <c r="U32" s="200">
        <f t="shared" si="1"/>
        <v>73.25</v>
      </c>
      <c r="V32" s="200">
        <f t="shared" si="2"/>
        <v>73.75</v>
      </c>
      <c r="W32" s="255">
        <f t="shared" si="3"/>
        <v>73.875</v>
      </c>
    </row>
    <row r="33" ht="30.0" customHeight="1">
      <c r="A33" s="193">
        <v>29.0</v>
      </c>
      <c r="B33" s="128" t="str">
        <f>'3A 2025 - 2026 DATOS DEL ESTUDI'!B32</f>
        <v>Wilbert  Peña Paulino</v>
      </c>
      <c r="C33" s="146">
        <v>70.0</v>
      </c>
      <c r="D33" s="194"/>
      <c r="E33" s="146">
        <v>83.0</v>
      </c>
      <c r="F33" s="194"/>
      <c r="G33" s="146">
        <v>77.0</v>
      </c>
      <c r="H33" s="194"/>
      <c r="I33" s="146"/>
      <c r="J33" s="194"/>
      <c r="K33" s="146">
        <v>70.0</v>
      </c>
      <c r="L33" s="194"/>
      <c r="M33" s="146">
        <v>81.0</v>
      </c>
      <c r="N33" s="194"/>
      <c r="O33" s="146">
        <v>90.0</v>
      </c>
      <c r="P33" s="194"/>
      <c r="Q33" s="146"/>
      <c r="R33" s="194"/>
      <c r="S33" s="200">
        <f>IFERROR((SUM(max('CE-MAT-3136'!C32,'CE-MAT-3136'!D32),max('CE-MAT-3136'!E32,'CE-MAT-3136'!F32),max('CE-MAT-3136'!G32,'CE-MAT-3136'!H32),max('CE-MAT-3136'!I32,'CE-MAT-3136'!J32))/4),"")</f>
        <v>57</v>
      </c>
      <c r="T33" s="200">
        <f>IFERROR((SUM(max('CE-MAT-3136'!K32,'CE-MAT-3136'!L32),max('CE-MAT-3136'!M32,'CE-MAT-3136'!N32),max('CE-MAT-3136'!O32,'CE-MAT-3136'!P32),max('CE-MAT-3136'!Q32,'CE-MAT-3136'!R32))/4),"")</f>
        <v>61.5</v>
      </c>
      <c r="U33" s="200">
        <f t="shared" si="1"/>
        <v>60.25</v>
      </c>
      <c r="V33" s="200">
        <f t="shared" si="2"/>
        <v>57.5</v>
      </c>
      <c r="W33" s="255">
        <f t="shared" si="3"/>
        <v>59.0625</v>
      </c>
    </row>
    <row r="34" ht="30.0" customHeight="1">
      <c r="A34" s="193">
        <v>30.0</v>
      </c>
      <c r="B34" s="128" t="str">
        <f>'3A 2025 - 2026 DATOS DEL ESTUDI'!B33</f>
        <v>Yonayry  Peña Santos</v>
      </c>
      <c r="C34" s="146">
        <v>60.0</v>
      </c>
      <c r="D34" s="194">
        <v>72.0</v>
      </c>
      <c r="E34" s="146">
        <v>71.0</v>
      </c>
      <c r="F34" s="194"/>
      <c r="G34" s="146">
        <v>70.0</v>
      </c>
      <c r="H34" s="194"/>
      <c r="I34" s="146"/>
      <c r="J34" s="194"/>
      <c r="K34" s="146">
        <v>70.0</v>
      </c>
      <c r="L34" s="194"/>
      <c r="M34" s="146">
        <v>74.0</v>
      </c>
      <c r="N34" s="194"/>
      <c r="O34" s="146">
        <v>70.0</v>
      </c>
      <c r="P34" s="194"/>
      <c r="Q34" s="146"/>
      <c r="R34" s="194"/>
      <c r="S34" s="200">
        <f>IFERROR((SUM(max('CE-MAT-3136'!C33,'CE-MAT-3136'!D33),max('CE-MAT-3136'!E33,'CE-MAT-3136'!F33),max('CE-MAT-3136'!G33,'CE-MAT-3136'!H33),max('CE-MAT-3136'!I33,'CE-MAT-3136'!J33))/4),"")</f>
        <v>52.5</v>
      </c>
      <c r="T34" s="200">
        <f>IFERROR((SUM(max('CE-MAT-3136'!K33,'CE-MAT-3136'!L33),max('CE-MAT-3136'!M33,'CE-MAT-3136'!N33),max('CE-MAT-3136'!O33,'CE-MAT-3136'!P33),max('CE-MAT-3136'!Q33,'CE-MAT-3136'!R33))/4),"")</f>
        <v>52.5</v>
      </c>
      <c r="U34" s="200">
        <f t="shared" si="1"/>
        <v>53.5</v>
      </c>
      <c r="V34" s="200">
        <f t="shared" si="2"/>
        <v>53.25</v>
      </c>
      <c r="W34" s="255">
        <f t="shared" si="3"/>
        <v>52.9375</v>
      </c>
    </row>
    <row r="35" ht="30.0" customHeight="1">
      <c r="A35" s="193">
        <v>31.0</v>
      </c>
      <c r="B35" s="128" t="str">
        <f>'3A 2025 - 2026 DATOS DEL ESTUDI'!B34</f>
        <v>Rossier Analiz Pérez Rodríguez</v>
      </c>
      <c r="C35" s="146">
        <v>90.0</v>
      </c>
      <c r="D35" s="194"/>
      <c r="E35" s="146">
        <v>94.0</v>
      </c>
      <c r="F35" s="194"/>
      <c r="G35" s="146">
        <v>92.0</v>
      </c>
      <c r="H35" s="194"/>
      <c r="I35" s="146"/>
      <c r="J35" s="194"/>
      <c r="K35" s="146">
        <v>80.0</v>
      </c>
      <c r="L35" s="194"/>
      <c r="M35" s="146">
        <v>100.0</v>
      </c>
      <c r="N35" s="194"/>
      <c r="O35" s="146">
        <v>90.0</v>
      </c>
      <c r="P35" s="194"/>
      <c r="Q35" s="146"/>
      <c r="R35" s="194"/>
      <c r="S35" s="200">
        <f>IFERROR((SUM(max('CE-MAT-3136'!C34,'CE-MAT-3136'!D34),max('CE-MAT-3136'!E34,'CE-MAT-3136'!F34),max('CE-MAT-3136'!G34,'CE-MAT-3136'!H34),max('CE-MAT-3136'!I34,'CE-MAT-3136'!J34))/4),"")</f>
        <v>63.75</v>
      </c>
      <c r="T35" s="200">
        <f>IFERROR((SUM(max('CE-MAT-3136'!K34,'CE-MAT-3136'!L34),max('CE-MAT-3136'!M34,'CE-MAT-3136'!N34),max('CE-MAT-3136'!O34,'CE-MAT-3136'!P34),max('CE-MAT-3136'!Q34,'CE-MAT-3136'!R34))/4),"")</f>
        <v>68.5</v>
      </c>
      <c r="U35" s="200">
        <f t="shared" si="1"/>
        <v>67.5</v>
      </c>
      <c r="V35" s="200">
        <f t="shared" si="2"/>
        <v>69</v>
      </c>
      <c r="W35" s="255">
        <f t="shared" si="3"/>
        <v>67.1875</v>
      </c>
    </row>
    <row r="36" ht="30.0" customHeight="1">
      <c r="A36" s="193">
        <v>32.0</v>
      </c>
      <c r="B36" s="128" t="str">
        <f>'3A 2025 - 2026 DATOS DEL ESTUDI'!B35</f>
        <v>Joseph Francisco Ramírez Espinosa</v>
      </c>
      <c r="C36" s="146">
        <v>65.0</v>
      </c>
      <c r="D36" s="194">
        <v>71.0</v>
      </c>
      <c r="E36" s="146">
        <v>70.0</v>
      </c>
      <c r="F36" s="194"/>
      <c r="G36" s="146">
        <v>71.0</v>
      </c>
      <c r="H36" s="194"/>
      <c r="I36" s="146"/>
      <c r="J36" s="194"/>
      <c r="K36" s="146">
        <v>70.0</v>
      </c>
      <c r="L36" s="194"/>
      <c r="M36" s="146">
        <v>60.0</v>
      </c>
      <c r="N36" s="194">
        <v>70.0</v>
      </c>
      <c r="O36" s="146">
        <v>70.0</v>
      </c>
      <c r="P36" s="194"/>
      <c r="Q36" s="146"/>
      <c r="R36" s="194"/>
      <c r="S36" s="200">
        <f>IFERROR((SUM(max('CE-MAT-3136'!C35,'CE-MAT-3136'!D35),max('CE-MAT-3136'!E35,'CE-MAT-3136'!F35),max('CE-MAT-3136'!G35,'CE-MAT-3136'!H35),max('CE-MAT-3136'!I35,'CE-MAT-3136'!J35))/4),"")</f>
        <v>52.75</v>
      </c>
      <c r="T36" s="200">
        <f>IFERROR((SUM(max('CE-MAT-3136'!K35,'CE-MAT-3136'!L35),max('CE-MAT-3136'!M35,'CE-MAT-3136'!N35),max('CE-MAT-3136'!O35,'CE-MAT-3136'!P35),max('CE-MAT-3136'!Q35,'CE-MAT-3136'!R35))/4),"")</f>
        <v>53.25</v>
      </c>
      <c r="U36" s="200">
        <f t="shared" si="1"/>
        <v>52.5</v>
      </c>
      <c r="V36" s="200">
        <f t="shared" si="2"/>
        <v>53</v>
      </c>
      <c r="W36" s="255">
        <f t="shared" si="3"/>
        <v>52.875</v>
      </c>
    </row>
    <row r="37" ht="30.0" customHeight="1">
      <c r="A37" s="193">
        <v>33.0</v>
      </c>
      <c r="B37" s="128" t="str">
        <f>'3A 2025 - 2026 DATOS DEL ESTUDI'!B36</f>
        <v>Yariel Alfonso Ramos</v>
      </c>
      <c r="C37" s="146">
        <v>50.0</v>
      </c>
      <c r="D37" s="194">
        <v>65.0</v>
      </c>
      <c r="E37" s="146">
        <v>45.0</v>
      </c>
      <c r="F37" s="194">
        <v>55.0</v>
      </c>
      <c r="G37" s="146">
        <v>60.0</v>
      </c>
      <c r="H37" s="194"/>
      <c r="I37" s="146"/>
      <c r="J37" s="194"/>
      <c r="K37" s="146">
        <v>70.0</v>
      </c>
      <c r="L37" s="194"/>
      <c r="M37" s="146">
        <v>60.0</v>
      </c>
      <c r="N37" s="194">
        <v>70.0</v>
      </c>
      <c r="O37" s="146">
        <v>70.0</v>
      </c>
      <c r="P37" s="194"/>
      <c r="Q37" s="146"/>
      <c r="R37" s="194"/>
      <c r="S37" s="200">
        <f>IFERROR((SUM(max('CE-MAT-3136'!C36,'CE-MAT-3136'!D36),max('CE-MAT-3136'!E36,'CE-MAT-3136'!F36),max('CE-MAT-3136'!G36,'CE-MAT-3136'!H36),max('CE-MAT-3136'!I36,'CE-MAT-3136'!J36))/4),"")</f>
        <v>44</v>
      </c>
      <c r="T37" s="200">
        <f>IFERROR((SUM(max('CE-MAT-3136'!K36,'CE-MAT-3136'!L36),max('CE-MAT-3136'!M36,'CE-MAT-3136'!N36),max('CE-MAT-3136'!O36,'CE-MAT-3136'!P36),max('CE-MAT-3136'!Q36,'CE-MAT-3136'!R36))/4),"")</f>
        <v>42.75</v>
      </c>
      <c r="U37" s="200">
        <f t="shared" si="1"/>
        <v>52.5</v>
      </c>
      <c r="V37" s="200">
        <f t="shared" si="2"/>
        <v>45</v>
      </c>
      <c r="W37" s="255">
        <f t="shared" si="3"/>
        <v>46.0625</v>
      </c>
    </row>
    <row r="38" ht="30.0" customHeight="1">
      <c r="A38" s="193">
        <v>34.0</v>
      </c>
      <c r="B38" s="128" t="str">
        <f>'3A 2025 - 2026 DATOS DEL ESTUDI'!B37</f>
        <v>Carlos David Rodríguez Almánzar</v>
      </c>
      <c r="C38" s="146">
        <v>65.0</v>
      </c>
      <c r="D38" s="194">
        <v>76.0</v>
      </c>
      <c r="E38" s="146">
        <v>78.0</v>
      </c>
      <c r="F38" s="194"/>
      <c r="G38" s="146">
        <v>88.0</v>
      </c>
      <c r="H38" s="194"/>
      <c r="I38" s="146"/>
      <c r="J38" s="194"/>
      <c r="K38" s="146">
        <v>70.0</v>
      </c>
      <c r="L38" s="194"/>
      <c r="M38" s="146">
        <v>85.0</v>
      </c>
      <c r="N38" s="194"/>
      <c r="O38" s="146">
        <v>84.0</v>
      </c>
      <c r="P38" s="194"/>
      <c r="Q38" s="146"/>
      <c r="R38" s="194"/>
      <c r="S38" s="200">
        <f>IFERROR((SUM(max('CE-MAT-3136'!C37,'CE-MAT-3136'!D37),max('CE-MAT-3136'!E37,'CE-MAT-3136'!F37),max('CE-MAT-3136'!G37,'CE-MAT-3136'!H37),max('CE-MAT-3136'!I37,'CE-MAT-3136'!J37))/4),"")</f>
        <v>56.25</v>
      </c>
      <c r="T38" s="200">
        <f>IFERROR((SUM(max('CE-MAT-3136'!K37,'CE-MAT-3136'!L37),max('CE-MAT-3136'!M37,'CE-MAT-3136'!N37),max('CE-MAT-3136'!O37,'CE-MAT-3136'!P37),max('CE-MAT-3136'!Q37,'CE-MAT-3136'!R37))/4),"")</f>
        <v>59.25</v>
      </c>
      <c r="U38" s="200">
        <f t="shared" si="1"/>
        <v>59.75</v>
      </c>
      <c r="V38" s="200">
        <f t="shared" si="2"/>
        <v>60.5</v>
      </c>
      <c r="W38" s="255">
        <f t="shared" si="3"/>
        <v>58.9375</v>
      </c>
    </row>
    <row r="39" ht="30.0" customHeight="1">
      <c r="A39" s="193">
        <v>35.0</v>
      </c>
      <c r="B39" s="128" t="str">
        <f>'3A 2025 - 2026 DATOS DEL ESTUDI'!B38</f>
        <v>Darianni  Santos Medina</v>
      </c>
      <c r="C39" s="146">
        <v>88.0</v>
      </c>
      <c r="D39" s="194"/>
      <c r="E39" s="146">
        <v>82.0</v>
      </c>
      <c r="F39" s="194"/>
      <c r="G39" s="146">
        <v>78.0</v>
      </c>
      <c r="H39" s="194"/>
      <c r="I39" s="146"/>
      <c r="J39" s="194"/>
      <c r="K39" s="146">
        <v>74.0</v>
      </c>
      <c r="L39" s="194"/>
      <c r="M39" s="146">
        <v>80.0</v>
      </c>
      <c r="N39" s="194"/>
      <c r="O39" s="146">
        <v>80.0</v>
      </c>
      <c r="P39" s="194"/>
      <c r="Q39" s="146"/>
      <c r="R39" s="194"/>
      <c r="S39" s="200">
        <f>IFERROR((SUM(max('CE-MAT-3136'!C38,'CE-MAT-3136'!D38),max('CE-MAT-3136'!E38,'CE-MAT-3136'!F38),max('CE-MAT-3136'!G38,'CE-MAT-3136'!H38),max('CE-MAT-3136'!I38,'CE-MAT-3136'!J38))/4),"")</f>
        <v>57.25</v>
      </c>
      <c r="T39" s="200">
        <f>IFERROR((SUM(max('CE-MAT-3136'!K38,'CE-MAT-3136'!L38),max('CE-MAT-3136'!M38,'CE-MAT-3136'!N38),max('CE-MAT-3136'!O38,'CE-MAT-3136'!P38),max('CE-MAT-3136'!Q38,'CE-MAT-3136'!R38))/4),"")</f>
        <v>63.5</v>
      </c>
      <c r="U39" s="200">
        <f t="shared" si="1"/>
        <v>58.5</v>
      </c>
      <c r="V39" s="200">
        <f t="shared" si="2"/>
        <v>62</v>
      </c>
      <c r="W39" s="255">
        <f t="shared" si="3"/>
        <v>60.3125</v>
      </c>
    </row>
    <row r="40" ht="30.0" customHeight="1">
      <c r="A40" s="193">
        <v>36.0</v>
      </c>
      <c r="B40" s="128" t="str">
        <f>'3A 2025 - 2026 DATOS DEL ESTUDI'!B39</f>
        <v>Rosyeli Carolina Tavarez  Reyes</v>
      </c>
      <c r="C40" s="146">
        <v>50.0</v>
      </c>
      <c r="D40" s="194">
        <v>70.0</v>
      </c>
      <c r="E40" s="146">
        <v>72.0</v>
      </c>
      <c r="F40" s="194"/>
      <c r="G40" s="146">
        <v>70.0</v>
      </c>
      <c r="H40" s="194"/>
      <c r="I40" s="146"/>
      <c r="J40" s="194"/>
      <c r="K40" s="146">
        <v>70.0</v>
      </c>
      <c r="L40" s="194"/>
      <c r="M40" s="146">
        <v>65.0</v>
      </c>
      <c r="N40" s="194">
        <v>70.0</v>
      </c>
      <c r="O40" s="146">
        <v>60.0</v>
      </c>
      <c r="P40" s="194"/>
      <c r="Q40" s="146"/>
      <c r="R40" s="194"/>
      <c r="S40" s="200">
        <f>IFERROR((SUM(max('CE-MAT-3136'!C39,'CE-MAT-3136'!D39),max('CE-MAT-3136'!E39,'CE-MAT-3136'!F39),max('CE-MAT-3136'!G39,'CE-MAT-3136'!H39),max('CE-MAT-3136'!I39,'CE-MAT-3136'!J39))/4),"")</f>
        <v>51</v>
      </c>
      <c r="T40" s="200">
        <f>IFERROR((SUM(max('CE-MAT-3136'!K39,'CE-MAT-3136'!L39),max('CE-MAT-3136'!M39,'CE-MAT-3136'!N39),max('CE-MAT-3136'!O39,'CE-MAT-3136'!P39),max('CE-MAT-3136'!Q39,'CE-MAT-3136'!R39))/4),"")</f>
        <v>47.5</v>
      </c>
      <c r="U40" s="200">
        <f t="shared" si="1"/>
        <v>50</v>
      </c>
      <c r="V40" s="200">
        <f t="shared" si="2"/>
        <v>53</v>
      </c>
      <c r="W40" s="255">
        <f t="shared" si="3"/>
        <v>50.375</v>
      </c>
    </row>
    <row r="41" ht="30.0" customHeight="1">
      <c r="A41" s="193">
        <v>37.0</v>
      </c>
      <c r="B41" s="128" t="str">
        <f>'3A 2025 - 2026 DATOS DEL ESTUDI'!B40</f>
        <v>Melani  Taveras Bautista</v>
      </c>
      <c r="C41" s="146">
        <v>60.0</v>
      </c>
      <c r="D41" s="194">
        <v>70.0</v>
      </c>
      <c r="E41" s="146">
        <v>65.0</v>
      </c>
      <c r="F41" s="194">
        <v>70.0</v>
      </c>
      <c r="G41" s="146">
        <v>70.0</v>
      </c>
      <c r="H41" s="194"/>
      <c r="I41" s="146"/>
      <c r="J41" s="194"/>
      <c r="K41" s="146">
        <v>70.0</v>
      </c>
      <c r="L41" s="194"/>
      <c r="M41" s="146">
        <v>70.0</v>
      </c>
      <c r="N41" s="194"/>
      <c r="O41" s="146">
        <v>70.0</v>
      </c>
      <c r="P41" s="194"/>
      <c r="Q41" s="146"/>
      <c r="R41" s="194"/>
      <c r="S41" s="200">
        <f>IFERROR((SUM(max('CE-MAT-3136'!C40,'CE-MAT-3136'!D40),max('CE-MAT-3136'!E40,'CE-MAT-3136'!F40),max('CE-MAT-3136'!G40,'CE-MAT-3136'!H40),max('CE-MAT-3136'!I40,'CE-MAT-3136'!J40))/4),"")</f>
        <v>44.5</v>
      </c>
      <c r="T41" s="200">
        <f>IFERROR((SUM(max('CE-MAT-3136'!K40,'CE-MAT-3136'!L40),max('CE-MAT-3136'!M40,'CE-MAT-3136'!N40),max('CE-MAT-3136'!O40,'CE-MAT-3136'!P40),max('CE-MAT-3136'!Q40,'CE-MAT-3136'!R40))/4),"")</f>
        <v>48.75</v>
      </c>
      <c r="U41" s="200">
        <f t="shared" si="1"/>
        <v>52.5</v>
      </c>
      <c r="V41" s="200">
        <f t="shared" si="2"/>
        <v>52.5</v>
      </c>
      <c r="W41" s="255">
        <f t="shared" si="3"/>
        <v>49.5625</v>
      </c>
    </row>
    <row r="42" ht="30.0" customHeight="1">
      <c r="A42" s="193">
        <v>38.0</v>
      </c>
      <c r="B42" s="128" t="str">
        <f>'3A 2025 - 2026 DATOS DEL ESTUDI'!B41</f>
        <v>Arianny  Tejada Guzmán</v>
      </c>
      <c r="C42" s="146">
        <v>88.0</v>
      </c>
      <c r="D42" s="194"/>
      <c r="E42" s="146">
        <v>93.0</v>
      </c>
      <c r="F42" s="194"/>
      <c r="G42" s="146">
        <v>82.0</v>
      </c>
      <c r="H42" s="194"/>
      <c r="I42" s="146"/>
      <c r="J42" s="194"/>
      <c r="K42" s="146">
        <v>80.0</v>
      </c>
      <c r="L42" s="194"/>
      <c r="M42" s="146">
        <v>85.0</v>
      </c>
      <c r="N42" s="194"/>
      <c r="O42" s="146">
        <v>76.0</v>
      </c>
      <c r="P42" s="194"/>
      <c r="Q42" s="146"/>
      <c r="R42" s="194"/>
      <c r="S42" s="200">
        <f>IFERROR((SUM(max('CE-MAT-3136'!C41,'CE-MAT-3136'!D41),max('CE-MAT-3136'!E41,'CE-MAT-3136'!F41),max('CE-MAT-3136'!G41,'CE-MAT-3136'!H41),max('CE-MAT-3136'!I41,'CE-MAT-3136'!J41))/4),"")</f>
        <v>57.25</v>
      </c>
      <c r="T42" s="200">
        <f>IFERROR((SUM(max('CE-MAT-3136'!K41,'CE-MAT-3136'!L41),max('CE-MAT-3136'!M41,'CE-MAT-3136'!N41),max('CE-MAT-3136'!O41,'CE-MAT-3136'!P41),max('CE-MAT-3136'!Q41,'CE-MAT-3136'!R41))/4),"")</f>
        <v>63.25</v>
      </c>
      <c r="U42" s="200">
        <f t="shared" si="1"/>
        <v>60.25</v>
      </c>
      <c r="V42" s="200">
        <f t="shared" si="2"/>
        <v>65.75</v>
      </c>
      <c r="W42" s="255">
        <f t="shared" si="3"/>
        <v>61.625</v>
      </c>
    </row>
    <row r="43" ht="30.0" customHeight="1">
      <c r="A43" s="193">
        <v>39.0</v>
      </c>
      <c r="B43" s="128" t="str">
        <f>'3A 2025 - 2026 DATOS DEL ESTUDI'!B42</f>
        <v>Jeilyn Aliah Tejada</v>
      </c>
      <c r="C43" s="146">
        <v>60.0</v>
      </c>
      <c r="D43" s="194">
        <v>70.0</v>
      </c>
      <c r="E43" s="146">
        <v>75.0</v>
      </c>
      <c r="F43" s="194"/>
      <c r="G43" s="146">
        <v>70.0</v>
      </c>
      <c r="H43" s="194"/>
      <c r="I43" s="146"/>
      <c r="J43" s="194"/>
      <c r="K43" s="146">
        <v>70.0</v>
      </c>
      <c r="L43" s="194"/>
      <c r="M43" s="146">
        <v>65.0</v>
      </c>
      <c r="N43" s="194">
        <v>70.0</v>
      </c>
      <c r="O43" s="146">
        <v>74.0</v>
      </c>
      <c r="P43" s="194"/>
      <c r="Q43" s="146"/>
      <c r="R43" s="194"/>
      <c r="S43" s="200">
        <f>IFERROR((SUM(max('CE-MAT-3136'!C42,'CE-MAT-3136'!D42),max('CE-MAT-3136'!E42,'CE-MAT-3136'!F42),max('CE-MAT-3136'!G42,'CE-MAT-3136'!H42),max('CE-MAT-3136'!I42,'CE-MAT-3136'!J42))/4),"")</f>
        <v>54.25</v>
      </c>
      <c r="T43" s="200">
        <f>IFERROR((SUM(max('CE-MAT-3136'!K42,'CE-MAT-3136'!L42),max('CE-MAT-3136'!M42,'CE-MAT-3136'!N42),max('CE-MAT-3136'!O42,'CE-MAT-3136'!P42),max('CE-MAT-3136'!Q42,'CE-MAT-3136'!R42))/4),"")</f>
        <v>56.25</v>
      </c>
      <c r="U43" s="200">
        <f t="shared" si="1"/>
        <v>53.5</v>
      </c>
      <c r="V43" s="200">
        <f t="shared" si="2"/>
        <v>53.75</v>
      </c>
      <c r="W43" s="255">
        <f t="shared" si="3"/>
        <v>54.4375</v>
      </c>
    </row>
    <row r="44" ht="30.0" customHeight="1">
      <c r="A44" s="193">
        <v>40.0</v>
      </c>
      <c r="B44" s="128" t="str">
        <f>'3A 2025 - 2026 DATOS DEL ESTUDI'!B43</f>
        <v>Rosenny  Ureña Arias</v>
      </c>
      <c r="C44" s="146">
        <v>96.0</v>
      </c>
      <c r="D44" s="194"/>
      <c r="E44" s="146">
        <v>80.0</v>
      </c>
      <c r="F44" s="194"/>
      <c r="G44" s="146">
        <v>70.0</v>
      </c>
      <c r="H44" s="194"/>
      <c r="I44" s="146"/>
      <c r="J44" s="194"/>
      <c r="K44" s="146">
        <v>96.0</v>
      </c>
      <c r="L44" s="194"/>
      <c r="M44" s="146">
        <v>84.0</v>
      </c>
      <c r="N44" s="194"/>
      <c r="O44" s="146">
        <v>71.0</v>
      </c>
      <c r="P44" s="194"/>
      <c r="Q44" s="146"/>
      <c r="R44" s="194"/>
      <c r="S44" s="200">
        <f>IFERROR((SUM(max('CE-MAT-3136'!C43,'CE-MAT-3136'!D43),max('CE-MAT-3136'!E43,'CE-MAT-3136'!F43),max('CE-MAT-3136'!G43,'CE-MAT-3136'!H43),max('CE-MAT-3136'!I43,'CE-MAT-3136'!J43))/4),"")</f>
        <v>61.75</v>
      </c>
      <c r="T44" s="200">
        <f>IFERROR((SUM(max('CE-MAT-3136'!K43,'CE-MAT-3136'!L43),max('CE-MAT-3136'!M43,'CE-MAT-3136'!N43),max('CE-MAT-3136'!O43,'CE-MAT-3136'!P43),max('CE-MAT-3136'!Q43,'CE-MAT-3136'!R43))/4),"")</f>
        <v>64.25</v>
      </c>
      <c r="U44" s="200">
        <f t="shared" si="1"/>
        <v>62.75</v>
      </c>
      <c r="V44" s="200">
        <f t="shared" si="2"/>
        <v>61.5</v>
      </c>
      <c r="W44" s="255">
        <f t="shared" si="3"/>
        <v>62.5625</v>
      </c>
    </row>
    <row r="45" ht="30.0" customHeight="1">
      <c r="A45" s="193">
        <v>41.0</v>
      </c>
      <c r="B45" s="128" t="str">
        <f>'3A 2025 - 2026 DATOS DEL ESTUDI'!B49</f>
        <v/>
      </c>
      <c r="C45" s="146">
        <v>60.0</v>
      </c>
      <c r="D45" s="194">
        <v>70.0</v>
      </c>
      <c r="E45" s="146">
        <v>70.0</v>
      </c>
      <c r="F45" s="194"/>
      <c r="G45" s="146">
        <v>65.0</v>
      </c>
      <c r="H45" s="194"/>
      <c r="I45" s="146"/>
      <c r="J45" s="194"/>
      <c r="K45" s="146">
        <v>70.0</v>
      </c>
      <c r="L45" s="194"/>
      <c r="M45" s="146">
        <v>72.0</v>
      </c>
      <c r="N45" s="194"/>
      <c r="O45" s="146">
        <v>70.0</v>
      </c>
      <c r="P45" s="194"/>
      <c r="Q45" s="146"/>
      <c r="R45" s="194"/>
      <c r="S45" s="200">
        <f>IFERROR((SUM(max('CE-MAT-3136'!C44,'CE-MAT-3136'!D44),max('CE-MAT-3136'!E44,'CE-MAT-3136'!F44),max('CE-MAT-3136'!G44,'CE-MAT-3136'!H44),max('CE-MAT-3136'!I44,'CE-MAT-3136'!J44))/4),"")</f>
        <v>52.5</v>
      </c>
      <c r="T45" s="200">
        <f>IFERROR((SUM(max('CE-MAT-3136'!K44,'CE-MAT-3136'!L44),max('CE-MAT-3136'!M44,'CE-MAT-3136'!N44),max('CE-MAT-3136'!O44,'CE-MAT-3136'!P44),max('CE-MAT-3136'!Q44,'CE-MAT-3136'!R44))/4),"")</f>
        <v>52.75</v>
      </c>
      <c r="U45" s="200">
        <f t="shared" si="1"/>
        <v>53</v>
      </c>
      <c r="V45" s="200">
        <f t="shared" si="2"/>
        <v>51.25</v>
      </c>
      <c r="W45" s="255">
        <f t="shared" si="3"/>
        <v>52.375</v>
      </c>
    </row>
    <row r="46" ht="30.0" customHeight="1">
      <c r="A46" s="193">
        <v>42.0</v>
      </c>
      <c r="B46" s="128" t="str">
        <f>'3A 2025 - 2026 DATOS DEL ESTUDI'!B50</f>
        <v/>
      </c>
      <c r="C46" s="146">
        <v>50.0</v>
      </c>
      <c r="D46" s="194">
        <v>70.0</v>
      </c>
      <c r="E46" s="146">
        <v>70.0</v>
      </c>
      <c r="F46" s="194"/>
      <c r="G46" s="146">
        <v>78.0</v>
      </c>
      <c r="H46" s="194"/>
      <c r="I46" s="146"/>
      <c r="J46" s="194"/>
      <c r="K46" s="146">
        <v>70.0</v>
      </c>
      <c r="L46" s="194"/>
      <c r="M46" s="146">
        <v>65.0</v>
      </c>
      <c r="N46" s="194">
        <v>70.0</v>
      </c>
      <c r="O46" s="146">
        <v>70.0</v>
      </c>
      <c r="P46" s="194"/>
      <c r="Q46" s="146"/>
      <c r="R46" s="194"/>
      <c r="S46" s="200">
        <f>IFERROR((SUM(max('CE-MAT-3136'!C45,'CE-MAT-3136'!D45),max('CE-MAT-3136'!E45,'CE-MAT-3136'!F45),max('CE-MAT-3136'!G45,'CE-MAT-3136'!H45),max('CE-MAT-3136'!I45,'CE-MAT-3136'!J45))/4),"")</f>
        <v>51.25</v>
      </c>
      <c r="T46" s="200">
        <f>IFERROR((SUM(max('CE-MAT-3136'!K45,'CE-MAT-3136'!L45),max('CE-MAT-3136'!M45,'CE-MAT-3136'!N45),max('CE-MAT-3136'!O45,'CE-MAT-3136'!P45),max('CE-MAT-3136'!Q45,'CE-MAT-3136'!R45))/4),"")</f>
        <v>55</v>
      </c>
      <c r="U46" s="200">
        <f t="shared" si="1"/>
        <v>52.5</v>
      </c>
      <c r="V46" s="200">
        <f t="shared" si="2"/>
        <v>54.5</v>
      </c>
      <c r="W46" s="255">
        <f t="shared" si="3"/>
        <v>53.3125</v>
      </c>
    </row>
    <row r="47" ht="30.0" customHeight="1">
      <c r="A47" s="193">
        <v>43.0</v>
      </c>
      <c r="B47" s="128" t="str">
        <f>'3A 2025 - 2026 DATOS DEL ESTUDI'!B51</f>
        <v/>
      </c>
      <c r="C47" s="146">
        <v>45.0</v>
      </c>
      <c r="D47" s="194">
        <v>50.0</v>
      </c>
      <c r="E47" s="146">
        <v>33.0</v>
      </c>
      <c r="F47" s="194">
        <v>33.0</v>
      </c>
      <c r="G47" s="146">
        <v>30.0</v>
      </c>
      <c r="H47" s="194"/>
      <c r="I47" s="146"/>
      <c r="J47" s="194"/>
      <c r="K47" s="146">
        <v>70.0</v>
      </c>
      <c r="L47" s="194"/>
      <c r="M47" s="146">
        <v>60.0</v>
      </c>
      <c r="N47" s="194">
        <v>60.0</v>
      </c>
      <c r="O47" s="146">
        <v>38.0</v>
      </c>
      <c r="P47" s="194"/>
      <c r="Q47" s="146"/>
      <c r="R47" s="194"/>
      <c r="S47" s="200">
        <f>IFERROR((SUM(max('CE-MAT-3136'!C46,'CE-MAT-3136'!D46),max('CE-MAT-3136'!E46,'CE-MAT-3136'!F46),max('CE-MAT-3136'!G46,'CE-MAT-3136'!H46),max('CE-MAT-3136'!I46,'CE-MAT-3136'!J46))/4),"")</f>
        <v>26.75</v>
      </c>
      <c r="T47" s="200">
        <f>IFERROR((SUM(max('CE-MAT-3136'!K46,'CE-MAT-3136'!L46),max('CE-MAT-3136'!M46,'CE-MAT-3136'!N46),max('CE-MAT-3136'!O46,'CE-MAT-3136'!P46),max('CE-MAT-3136'!Q46,'CE-MAT-3136'!R46))/4),"")</f>
        <v>25</v>
      </c>
      <c r="U47" s="200">
        <f t="shared" si="1"/>
        <v>42</v>
      </c>
      <c r="V47" s="200">
        <f t="shared" si="2"/>
        <v>28.25</v>
      </c>
      <c r="W47" s="255">
        <f t="shared" si="3"/>
        <v>30.5</v>
      </c>
    </row>
    <row r="48" ht="30.0" customHeight="1">
      <c r="A48" s="193">
        <v>44.0</v>
      </c>
      <c r="B48" s="128" t="str">
        <f>'3A 2025 - 2026 DATOS DEL ESTUDI'!B52</f>
        <v/>
      </c>
      <c r="C48" s="146">
        <v>60.0</v>
      </c>
      <c r="D48" s="194">
        <v>70.0</v>
      </c>
      <c r="E48" s="146">
        <v>70.0</v>
      </c>
      <c r="F48" s="194"/>
      <c r="G48" s="146">
        <v>60.0</v>
      </c>
      <c r="H48" s="194"/>
      <c r="I48" s="146"/>
      <c r="J48" s="194"/>
      <c r="K48" s="146">
        <v>70.0</v>
      </c>
      <c r="L48" s="194"/>
      <c r="M48" s="146">
        <v>65.0</v>
      </c>
      <c r="N48" s="194">
        <v>70.0</v>
      </c>
      <c r="O48" s="146">
        <v>70.0</v>
      </c>
      <c r="P48" s="194"/>
      <c r="Q48" s="146"/>
      <c r="R48" s="194"/>
      <c r="S48" s="200">
        <f>IFERROR((SUM(max('CE-MAT-3136'!C47,'CE-MAT-3136'!D47),max('CE-MAT-3136'!E47,'CE-MAT-3136'!F47),max('CE-MAT-3136'!G47,'CE-MAT-3136'!H47),max('CE-MAT-3136'!I47,'CE-MAT-3136'!J47))/4),"")</f>
        <v>52.5</v>
      </c>
      <c r="T48" s="200">
        <f>IFERROR((SUM(max('CE-MAT-3136'!K47,'CE-MAT-3136'!L47),max('CE-MAT-3136'!M47,'CE-MAT-3136'!N47),max('CE-MAT-3136'!O47,'CE-MAT-3136'!P47),max('CE-MAT-3136'!Q47,'CE-MAT-3136'!R47))/4),"")</f>
        <v>49</v>
      </c>
      <c r="U48" s="200">
        <f t="shared" si="1"/>
        <v>52.5</v>
      </c>
      <c r="V48" s="200">
        <f t="shared" si="2"/>
        <v>50</v>
      </c>
      <c r="W48" s="255">
        <f t="shared" si="3"/>
        <v>51</v>
      </c>
    </row>
    <row r="49" ht="30.0" customHeight="1">
      <c r="A49" s="193">
        <v>45.0</v>
      </c>
      <c r="B49" s="128" t="str">
        <f>'3A 2025 - 2026 DATOS DEL ESTUDI'!B53</f>
        <v/>
      </c>
      <c r="C49" s="146"/>
      <c r="D49" s="194"/>
      <c r="E49" s="146"/>
      <c r="F49" s="194"/>
      <c r="G49" s="146"/>
      <c r="H49" s="194"/>
      <c r="I49" s="146"/>
      <c r="J49" s="194"/>
      <c r="K49" s="146"/>
      <c r="L49" s="194"/>
      <c r="M49" s="146"/>
      <c r="N49" s="194"/>
      <c r="O49" s="146"/>
      <c r="P49" s="194"/>
      <c r="Q49" s="146"/>
      <c r="R49" s="194"/>
      <c r="S49" s="200">
        <f>IFERROR((SUM(max('CE-MAT-3136'!C48,'CE-MAT-3136'!D48),max('CE-MAT-3136'!E48,'CE-MAT-3136'!F48),max('CE-MAT-3136'!G48,'CE-MAT-3136'!H48),max('CE-MAT-3136'!I48,'CE-MAT-3136'!J48))/4),"")</f>
        <v>0</v>
      </c>
      <c r="T49" s="200">
        <f>IFERROR((SUM(max('CE-MAT-3136'!K48,'CE-MAT-3136'!L48),max('CE-MAT-3136'!M48,'CE-MAT-3136'!N48),max('CE-MAT-3136'!O48,'CE-MAT-3136'!P48),max('CE-MAT-3136'!Q48,'CE-MAT-3136'!R48))/4),"")</f>
        <v>0</v>
      </c>
      <c r="U49" s="200">
        <f t="shared" si="1"/>
        <v>0</v>
      </c>
      <c r="V49" s="200">
        <f t="shared" si="2"/>
        <v>0</v>
      </c>
      <c r="W49" s="255">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S5:W49">
    <cfRule type="cellIs" dxfId="8" priority="1" operator="equal">
      <formula>0</formula>
    </cfRule>
  </conditionalFormatting>
  <conditionalFormatting sqref="W5:W49">
    <cfRule type="cellIs" dxfId="9" priority="2" operator="greaterThanOrEqual">
      <formula>70</formula>
    </cfRule>
  </conditionalFormatting>
  <conditionalFormatting sqref="D5:D49">
    <cfRule type="expression" dxfId="5" priority="3">
      <formula>C5&lt;=69</formula>
    </cfRule>
  </conditionalFormatting>
  <conditionalFormatting sqref="D5:D49">
    <cfRule type="expression" dxfId="6" priority="4">
      <formula>C5&gt;=70</formula>
    </cfRule>
  </conditionalFormatting>
  <conditionalFormatting sqref="F5:F49">
    <cfRule type="expression" dxfId="5" priority="5">
      <formula>E5&lt;=69</formula>
    </cfRule>
  </conditionalFormatting>
  <conditionalFormatting sqref="F5:F49">
    <cfRule type="expression" dxfId="6" priority="6">
      <formula>E5&gt;=70</formula>
    </cfRule>
  </conditionalFormatting>
  <conditionalFormatting sqref="H5:H49">
    <cfRule type="expression" dxfId="5" priority="7">
      <formula>G5&lt;=69</formula>
    </cfRule>
  </conditionalFormatting>
  <conditionalFormatting sqref="H5:H49">
    <cfRule type="expression" dxfId="6" priority="8">
      <formula>G5&gt;=70</formula>
    </cfRule>
  </conditionalFormatting>
  <conditionalFormatting sqref="J5:J49">
    <cfRule type="expression" dxfId="5" priority="9">
      <formula>I5&lt;=69</formula>
    </cfRule>
  </conditionalFormatting>
  <conditionalFormatting sqref="J5:J49">
    <cfRule type="expression" dxfId="6" priority="10">
      <formula>"&gt;=70"</formula>
    </cfRule>
  </conditionalFormatting>
  <conditionalFormatting sqref="L5:L49">
    <cfRule type="expression" dxfId="5" priority="11">
      <formula>K5&lt;=69</formula>
    </cfRule>
  </conditionalFormatting>
  <conditionalFormatting sqref="L5:L49">
    <cfRule type="expression" dxfId="6" priority="12">
      <formula>K5&gt;=70</formula>
    </cfRule>
  </conditionalFormatting>
  <conditionalFormatting sqref="N5:N49">
    <cfRule type="expression" dxfId="5" priority="13">
      <formula>M5&lt;=69</formula>
    </cfRule>
  </conditionalFormatting>
  <conditionalFormatting sqref="N5:N49">
    <cfRule type="expression" dxfId="6" priority="14">
      <formula>M5&gt;=70</formula>
    </cfRule>
  </conditionalFormatting>
  <conditionalFormatting sqref="P5:P49">
    <cfRule type="expression" dxfId="5" priority="15">
      <formula>O5&lt;=69</formula>
    </cfRule>
  </conditionalFormatting>
  <conditionalFormatting sqref="P5:P49">
    <cfRule type="expression" dxfId="6" priority="16">
      <formula>O5&gt;=70</formula>
    </cfRule>
  </conditionalFormatting>
  <conditionalFormatting sqref="R5:R49">
    <cfRule type="expression" dxfId="5" priority="17">
      <formula>Q5&lt;=69</formula>
    </cfRule>
  </conditionalFormatting>
  <conditionalFormatting sqref="R5:R49">
    <cfRule type="expression" dxfId="6" priority="18">
      <formula>Q5&gt;=70</formula>
    </cfRule>
  </conditionalFormatting>
  <conditionalFormatting sqref="C5:R49">
    <cfRule type="cellIs" dxfId="7" priority="19" operator="lessThanOrEqual">
      <formula>69</formula>
    </cfRule>
  </conditionalFormatting>
  <conditionalFormatting sqref="W1:W49">
    <cfRule type="cellIs" dxfId="10"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hidden="1" min="1" max="1" width="43.38"/>
    <col customWidth="1" hidden="1" min="2" max="2" width="9.63"/>
    <col customWidth="1" min="3" max="3" width="3.25"/>
    <col customWidth="1" min="4" max="4" width="49.13"/>
    <col customWidth="1" min="5" max="9" width="10.38"/>
    <col customWidth="1" hidden="1" min="10" max="13" width="10.38"/>
    <col customWidth="1" min="14" max="16" width="10.38"/>
    <col customWidth="1" min="17" max="17" width="8.88"/>
    <col customWidth="1" min="18" max="21" width="8.0"/>
    <col customWidth="1" min="22" max="25" width="9.63"/>
    <col customWidth="1" min="26" max="26" width="8.88"/>
  </cols>
  <sheetData>
    <row r="1">
      <c r="A1" s="202"/>
      <c r="B1" s="202"/>
      <c r="C1" s="202" t="s">
        <v>565</v>
      </c>
    </row>
    <row r="2">
      <c r="A2" s="203"/>
      <c r="B2" s="203"/>
      <c r="C2" s="204" t="s">
        <v>541</v>
      </c>
      <c r="J2" s="202"/>
      <c r="K2" s="202"/>
      <c r="L2" s="202"/>
      <c r="M2" s="202"/>
      <c r="N2" s="203"/>
    </row>
    <row r="3" ht="15.0" customHeight="1">
      <c r="A3" s="206"/>
      <c r="B3" s="206"/>
      <c r="C3" s="206"/>
    </row>
    <row r="4">
      <c r="A4" s="207" t="s">
        <v>103</v>
      </c>
      <c r="B4" s="207" t="s">
        <v>552</v>
      </c>
      <c r="C4" s="206"/>
      <c r="D4" s="2" t="s">
        <v>649</v>
      </c>
      <c r="E4" s="208" t="s">
        <v>650</v>
      </c>
      <c r="F4" s="15"/>
      <c r="G4" s="15"/>
      <c r="H4" s="16"/>
      <c r="I4" s="281" t="s">
        <v>651</v>
      </c>
      <c r="J4" s="257" t="s">
        <v>652</v>
      </c>
      <c r="K4" s="15"/>
      <c r="L4" s="15"/>
      <c r="M4" s="15"/>
      <c r="N4" s="16"/>
      <c r="O4" s="197" t="s">
        <v>653</v>
      </c>
      <c r="P4" s="15"/>
      <c r="Q4" s="15"/>
      <c r="R4" s="16"/>
      <c r="S4" s="197" t="s">
        <v>654</v>
      </c>
      <c r="T4" s="15"/>
      <c r="U4" s="15"/>
      <c r="V4" s="16"/>
      <c r="W4" s="197" t="s">
        <v>655</v>
      </c>
      <c r="X4" s="16"/>
      <c r="Y4" s="197" t="s">
        <v>656</v>
      </c>
      <c r="Z4" s="16"/>
    </row>
    <row r="5" ht="30.0" customHeight="1">
      <c r="A5" s="47"/>
      <c r="B5" s="47"/>
      <c r="E5" s="210" t="s">
        <v>657</v>
      </c>
      <c r="F5" s="211" t="s">
        <v>658</v>
      </c>
      <c r="G5" s="211" t="s">
        <v>659</v>
      </c>
      <c r="H5" s="211" t="s">
        <v>660</v>
      </c>
      <c r="I5" s="47"/>
      <c r="J5" s="213" t="s">
        <v>699</v>
      </c>
      <c r="K5" s="214" t="s">
        <v>700</v>
      </c>
      <c r="L5" s="214" t="s">
        <v>701</v>
      </c>
      <c r="M5" s="214" t="s">
        <v>702</v>
      </c>
      <c r="N5" s="215" t="s">
        <v>661</v>
      </c>
      <c r="O5" s="216" t="s">
        <v>662</v>
      </c>
      <c r="P5" s="151" t="s">
        <v>734</v>
      </c>
      <c r="Q5" s="216" t="s">
        <v>735</v>
      </c>
      <c r="R5" s="151" t="s">
        <v>665</v>
      </c>
      <c r="S5" s="216" t="s">
        <v>666</v>
      </c>
      <c r="T5" s="216" t="s">
        <v>736</v>
      </c>
      <c r="U5" s="216" t="s">
        <v>668</v>
      </c>
      <c r="V5" s="220" t="s">
        <v>669</v>
      </c>
      <c r="W5" s="216" t="s">
        <v>670</v>
      </c>
      <c r="X5" s="220" t="s">
        <v>671</v>
      </c>
      <c r="Y5" s="151" t="s">
        <v>579</v>
      </c>
      <c r="Z5" s="151" t="s">
        <v>672</v>
      </c>
    </row>
    <row r="6" ht="30.0" customHeight="1">
      <c r="A6" s="43"/>
      <c r="B6" s="43"/>
      <c r="C6" s="221" t="s">
        <v>555</v>
      </c>
      <c r="E6" s="43"/>
      <c r="F6" s="12"/>
      <c r="G6" s="12"/>
      <c r="H6" s="12"/>
      <c r="I6" s="43"/>
      <c r="J6" s="43"/>
      <c r="K6" s="12"/>
      <c r="L6" s="12"/>
      <c r="M6" s="12"/>
      <c r="N6" s="12"/>
      <c r="O6" s="43"/>
      <c r="P6" s="43"/>
      <c r="Q6" s="43"/>
      <c r="R6" s="43"/>
      <c r="S6" s="43"/>
      <c r="T6" s="43"/>
      <c r="U6" s="43"/>
      <c r="V6" s="43"/>
      <c r="W6" s="43"/>
      <c r="X6" s="43"/>
      <c r="Y6" s="43"/>
      <c r="Z6" s="43"/>
    </row>
    <row r="7" ht="30.0" customHeight="1">
      <c r="A7" s="222" t="str">
        <f>'3A 2025 - 2026 DATOS DEL ESTUDI'!M4</f>
        <v/>
      </c>
      <c r="B7" s="258">
        <f>'3A 2025 - 2026 DATOS DEL ESTUDI'!N4</f>
        <v>32586041</v>
      </c>
      <c r="C7" s="224">
        <v>1.0</v>
      </c>
      <c r="D7" s="225" t="str">
        <f>'3A 2025 - 2026 DATOS DEL ESTUDI'!B4</f>
        <v>Jadiel De Jesús Acosta Peña</v>
      </c>
      <c r="E7" s="226">
        <f>'CE-MAT-3137'!S5</f>
        <v>67</v>
      </c>
      <c r="F7" s="226">
        <f>'CE-MAT-3137'!T5</f>
        <v>65.75</v>
      </c>
      <c r="G7" s="226">
        <f>'CE-MAT-3137'!U5</f>
        <v>71.5</v>
      </c>
      <c r="H7" s="227">
        <f>'CE-MAT-3137'!V5</f>
        <v>69</v>
      </c>
      <c r="I7" s="228">
        <f t="shared" ref="I7:I51" si="1">SUM(E7:H7)/4</f>
        <v>68.3125</v>
      </c>
      <c r="J7" s="229" t="str">
        <f>IFERROR(CONCATENATE(SUM(AMAT331!Y7,AMAT331!BB7,AMAT332!Y7),"/",(SUM(AMAT331!$Z$4,AMAT331!$BC$4,AMAT332!$Z$4))),"")</f>
        <v>41/41</v>
      </c>
      <c r="K7" s="228"/>
      <c r="L7" s="228"/>
      <c r="M7" s="228"/>
      <c r="N7" s="259">
        <f>IFERROR((SUM(AMAT331!Z7,AMAT331!BC7,AMAT332!Z7,AMAT332!BC7,AMAT333!Z7,AMAT333!BC7,AMAT334!Z7,AMAT334!BC7,AMAT335!Z7,AMAT335!BC7)/10),"")</f>
        <v>0.7</v>
      </c>
      <c r="O7" s="231">
        <f t="shared" ref="O7:O51" si="2">IF(I7&lt;=69,I7*0.5,"")</f>
        <v>34.15625</v>
      </c>
      <c r="P7" s="232"/>
      <c r="Q7" s="231" t="str">
        <f t="shared" ref="Q7:Q51" si="3">IF(P7="","", IFERROR((P7*0.5),""))</f>
        <v/>
      </c>
      <c r="R7" s="228">
        <f t="shared" ref="R7:R51" si="4">IF(O7="","",IFERROR((ROUND(O7+Q7,0)),0))</f>
        <v>34</v>
      </c>
      <c r="S7" s="231">
        <f t="shared" ref="S7:S51" si="5">IF(I7="","",IF(R7&lt;=69, IFERROR((I7*0.3),0),""))</f>
        <v>20.49375</v>
      </c>
      <c r="T7" s="232"/>
      <c r="U7" s="231" t="str">
        <f t="shared" ref="U7:U51" si="6">IF(T7="","", IFERROR((T7*0.7),0))</f>
        <v/>
      </c>
      <c r="V7" s="228">
        <f t="shared" ref="V7:V51" si="7">IF(S7="","",IFERROR((ROUND(S7+U7,0)),""))</f>
        <v>20</v>
      </c>
      <c r="W7" s="228">
        <f t="shared" ref="W7:W51" si="8">I7</f>
        <v>68.3125</v>
      </c>
      <c r="X7" s="268" t="str">
        <f t="shared" ref="X7:X51" si="9">IF(COUNT(I7:L7)=4, IF(W7="A","","R"),"")</f>
        <v/>
      </c>
      <c r="Y7" s="235" t="str">
        <f t="shared" ref="Y7:Y51" si="10">IF(COUNT(E7:H7)=4, IF(OR(I7&gt;=70,R7&gt;=70,V7&gt;=70),"A",""),"")</f>
        <v/>
      </c>
      <c r="Z7" s="261" t="str">
        <f t="shared" ref="Z7:Z51" si="11">IF(COUNT(E7:H7)=4, IF(Y7="A","","R"),"")</f>
        <v>R</v>
      </c>
    </row>
    <row r="8" ht="30.0" customHeight="1">
      <c r="A8" s="237"/>
      <c r="B8" s="262">
        <f>'3A 2025 - 2026 DATOS DEL ESTUDI'!N5</f>
        <v>6954636</v>
      </c>
      <c r="C8" s="239">
        <v>2.0</v>
      </c>
      <c r="D8" s="240" t="str">
        <f>'3A 2025 - 2026 DATOS DEL ESTUDI'!B5</f>
        <v>Daniel  Elía Almonte Martínez</v>
      </c>
      <c r="E8" s="226">
        <f>'CE-MAT-3137'!S6</f>
        <v>55.5</v>
      </c>
      <c r="F8" s="226">
        <f>'CE-MAT-3137'!T6</f>
        <v>52.5</v>
      </c>
      <c r="G8" s="226">
        <f>'CE-MAT-3137'!U6</f>
        <v>53.25</v>
      </c>
      <c r="H8" s="227">
        <f>'CE-MAT-3137'!V6</f>
        <v>55.75</v>
      </c>
      <c r="I8" s="228">
        <f t="shared" si="1"/>
        <v>54.25</v>
      </c>
      <c r="J8" s="229" t="str">
        <f>IFERROR(CONCATENATE(SUM(AMAT331!Y8,AMAT331!BB8,AMAT332!Y8),"/",(SUM(AMAT331!$Z$4,AMAT331!$BC$4,AMAT332!$Z$4))),"")</f>
        <v>41/41</v>
      </c>
      <c r="K8" s="228"/>
      <c r="L8" s="228"/>
      <c r="M8" s="228"/>
      <c r="N8" s="259">
        <f>IFERROR((SUM(AMAT331!Z8,AMAT331!BC8,AMAT332!Z8,AMAT332!BC8,AMAT333!Z8,AMAT333!BC8,AMAT334!Z8,AMAT334!BC8,AMAT335!Z8,AMAT335!BC8)/10),"")</f>
        <v>0.6794642857</v>
      </c>
      <c r="O8" s="231">
        <f t="shared" si="2"/>
        <v>27.125</v>
      </c>
      <c r="P8" s="232"/>
      <c r="Q8" s="231" t="str">
        <f t="shared" si="3"/>
        <v/>
      </c>
      <c r="R8" s="228">
        <f t="shared" si="4"/>
        <v>27</v>
      </c>
      <c r="S8" s="231">
        <f t="shared" si="5"/>
        <v>16.275</v>
      </c>
      <c r="T8" s="232"/>
      <c r="U8" s="231" t="str">
        <f t="shared" si="6"/>
        <v/>
      </c>
      <c r="V8" s="228">
        <f t="shared" si="7"/>
        <v>16</v>
      </c>
      <c r="W8" s="228">
        <f t="shared" si="8"/>
        <v>54.25</v>
      </c>
      <c r="X8" s="268" t="str">
        <f t="shared" si="9"/>
        <v/>
      </c>
      <c r="Y8" s="235" t="str">
        <f t="shared" si="10"/>
        <v/>
      </c>
      <c r="Z8" s="261" t="str">
        <f t="shared" si="11"/>
        <v>R</v>
      </c>
    </row>
    <row r="9" ht="30.0" customHeight="1">
      <c r="A9" s="237"/>
      <c r="B9" s="262">
        <f>'3A 2025 - 2026 DATOS DEL ESTUDI'!N6</f>
        <v>32743589</v>
      </c>
      <c r="C9" s="239">
        <v>3.0</v>
      </c>
      <c r="D9" s="240" t="str">
        <f>'3A 2025 - 2026 DATOS DEL ESTUDI'!B6</f>
        <v>Isaac  Ángeles Liriano</v>
      </c>
      <c r="E9" s="226">
        <f>'CE-MAT-3137'!S7</f>
        <v>43.25</v>
      </c>
      <c r="F9" s="226">
        <f>'CE-MAT-3137'!T7</f>
        <v>41.25</v>
      </c>
      <c r="G9" s="226">
        <f>'CE-MAT-3137'!U7</f>
        <v>47.5</v>
      </c>
      <c r="H9" s="227">
        <f>'CE-MAT-3137'!V7</f>
        <v>50</v>
      </c>
      <c r="I9" s="228">
        <f t="shared" si="1"/>
        <v>45.5</v>
      </c>
      <c r="J9" s="229" t="str">
        <f>IFERROR(CONCATENATE(SUM(AMAT331!Y9,AMAT331!BB9,AMAT332!Y9),"/",(SUM(AMAT331!$Z$4,AMAT331!$BC$4,AMAT332!$Z$4))),"")</f>
        <v>40/41</v>
      </c>
      <c r="K9" s="228"/>
      <c r="L9" s="228"/>
      <c r="M9" s="228"/>
      <c r="N9" s="259">
        <f>IFERROR((SUM(AMAT331!Z9,AMAT331!BC9,AMAT332!Z9,AMAT332!BC9,AMAT333!Z9,AMAT333!BC9,AMAT334!Z9,AMAT334!BC9,AMAT335!Z9,AMAT335!BC9)/10),"")</f>
        <v>0.6623015873</v>
      </c>
      <c r="O9" s="231">
        <f t="shared" si="2"/>
        <v>22.75</v>
      </c>
      <c r="P9" s="232"/>
      <c r="Q9" s="231" t="str">
        <f t="shared" si="3"/>
        <v/>
      </c>
      <c r="R9" s="228">
        <f t="shared" si="4"/>
        <v>23</v>
      </c>
      <c r="S9" s="231">
        <f t="shared" si="5"/>
        <v>13.65</v>
      </c>
      <c r="T9" s="232"/>
      <c r="U9" s="231" t="str">
        <f t="shared" si="6"/>
        <v/>
      </c>
      <c r="V9" s="228">
        <f t="shared" si="7"/>
        <v>14</v>
      </c>
      <c r="W9" s="228">
        <f t="shared" si="8"/>
        <v>45.5</v>
      </c>
      <c r="X9" s="268" t="str">
        <f t="shared" si="9"/>
        <v/>
      </c>
      <c r="Y9" s="235" t="str">
        <f t="shared" si="10"/>
        <v/>
      </c>
      <c r="Z9" s="261" t="str">
        <f t="shared" si="11"/>
        <v>R</v>
      </c>
    </row>
    <row r="10" ht="30.0" customHeight="1">
      <c r="A10" s="237"/>
      <c r="B10" s="262">
        <f>'3A 2025 - 2026 DATOS DEL ESTUDI'!N7</f>
        <v>32899338</v>
      </c>
      <c r="C10" s="239">
        <v>4.0</v>
      </c>
      <c r="D10" s="240" t="str">
        <f>'3A 2025 - 2026 DATOS DEL ESTUDI'!B7</f>
        <v>Melaniee  Aquino  Estrella</v>
      </c>
      <c r="E10" s="226">
        <f>'CE-MAT-3137'!S8</f>
        <v>54</v>
      </c>
      <c r="F10" s="226">
        <f>'CE-MAT-3137'!T8</f>
        <v>53.5</v>
      </c>
      <c r="G10" s="226">
        <f>'CE-MAT-3137'!U8</f>
        <v>52.5</v>
      </c>
      <c r="H10" s="227">
        <f>'CE-MAT-3137'!V8</f>
        <v>53</v>
      </c>
      <c r="I10" s="228">
        <f t="shared" si="1"/>
        <v>53.25</v>
      </c>
      <c r="J10" s="229" t="str">
        <f>IFERROR(CONCATENATE(SUM(AMAT331!Y10,AMAT331!BB10,AMAT332!Y10),"/",(SUM(AMAT331!$Z$4,AMAT331!$BC$4,AMAT332!$Z$4))),"")</f>
        <v>40/41</v>
      </c>
      <c r="K10" s="228"/>
      <c r="L10" s="228"/>
      <c r="M10" s="228"/>
      <c r="N10" s="259">
        <f>IFERROR((SUM(AMAT331!Z10,AMAT331!BC10,AMAT332!Z10,AMAT332!BC10,AMAT333!Z10,AMAT333!BC10,AMAT334!Z10,AMAT334!BC10,AMAT335!Z10,AMAT335!BC10)/10),"")</f>
        <v>0.652593985</v>
      </c>
      <c r="O10" s="231">
        <f t="shared" si="2"/>
        <v>26.625</v>
      </c>
      <c r="P10" s="232"/>
      <c r="Q10" s="231" t="str">
        <f t="shared" si="3"/>
        <v/>
      </c>
      <c r="R10" s="228">
        <f t="shared" si="4"/>
        <v>27</v>
      </c>
      <c r="S10" s="231">
        <f t="shared" si="5"/>
        <v>15.975</v>
      </c>
      <c r="T10" s="232"/>
      <c r="U10" s="231" t="str">
        <f t="shared" si="6"/>
        <v/>
      </c>
      <c r="V10" s="228">
        <f t="shared" si="7"/>
        <v>16</v>
      </c>
      <c r="W10" s="228">
        <f t="shared" si="8"/>
        <v>53.25</v>
      </c>
      <c r="X10" s="268" t="str">
        <f t="shared" si="9"/>
        <v/>
      </c>
      <c r="Y10" s="235" t="str">
        <f t="shared" si="10"/>
        <v/>
      </c>
      <c r="Z10" s="261" t="str">
        <f t="shared" si="11"/>
        <v>R</v>
      </c>
    </row>
    <row r="11" ht="30.0" customHeight="1">
      <c r="A11" s="237"/>
      <c r="B11" s="262">
        <f>'3A 2025 - 2026 DATOS DEL ESTUDI'!N8</f>
        <v>33109621</v>
      </c>
      <c r="C11" s="239">
        <v>5.0</v>
      </c>
      <c r="D11" s="240" t="str">
        <f>'3A 2025 - 2026 DATOS DEL ESTUDI'!B8</f>
        <v>Jennifer  Asenjo  De Los Santos TRANSFERIDA 10/12/25</v>
      </c>
      <c r="E11" s="226">
        <f>'CE-MAT-3137'!S9</f>
        <v>22.25</v>
      </c>
      <c r="F11" s="226">
        <f>'CE-MAT-3137'!T9</f>
        <v>24.25</v>
      </c>
      <c r="G11" s="226">
        <f>'CE-MAT-3137'!U9</f>
        <v>22.5</v>
      </c>
      <c r="H11" s="227">
        <f>'CE-MAT-3137'!V9</f>
        <v>23.75</v>
      </c>
      <c r="I11" s="228">
        <f t="shared" si="1"/>
        <v>23.1875</v>
      </c>
      <c r="J11" s="229" t="str">
        <f>IFERROR(CONCATENATE(SUM(AMAT331!Y11,AMAT331!BB11,AMAT332!Y11),"/",(SUM(AMAT331!$Z$4,AMAT331!$BC$4,AMAT332!$Z$4))),"")</f>
        <v>37/41</v>
      </c>
      <c r="K11" s="228"/>
      <c r="L11" s="228"/>
      <c r="M11" s="228"/>
      <c r="N11" s="259">
        <f>IFERROR((SUM(AMAT331!Z11,AMAT331!BC11,AMAT332!Z11,AMAT332!BC11,AMAT333!Z11,AMAT333!BC11,AMAT334!Z11,AMAT334!BC11,AMAT335!Z11,AMAT335!BC11)/10),"")</f>
        <v>0.4109273183</v>
      </c>
      <c r="O11" s="231">
        <f t="shared" si="2"/>
        <v>11.59375</v>
      </c>
      <c r="P11" s="232"/>
      <c r="Q11" s="231" t="str">
        <f t="shared" si="3"/>
        <v/>
      </c>
      <c r="R11" s="228">
        <f t="shared" si="4"/>
        <v>12</v>
      </c>
      <c r="S11" s="231">
        <f t="shared" si="5"/>
        <v>6.95625</v>
      </c>
      <c r="T11" s="232"/>
      <c r="U11" s="231" t="str">
        <f t="shared" si="6"/>
        <v/>
      </c>
      <c r="V11" s="228">
        <f t="shared" si="7"/>
        <v>7</v>
      </c>
      <c r="W11" s="228">
        <f t="shared" si="8"/>
        <v>23.1875</v>
      </c>
      <c r="X11" s="268" t="str">
        <f t="shared" si="9"/>
        <v/>
      </c>
      <c r="Y11" s="235" t="str">
        <f t="shared" si="10"/>
        <v/>
      </c>
      <c r="Z11" s="261" t="str">
        <f t="shared" si="11"/>
        <v>R</v>
      </c>
    </row>
    <row r="12" ht="30.0" customHeight="1">
      <c r="A12" s="237"/>
      <c r="B12" s="262">
        <f>'3A 2025 - 2026 DATOS DEL ESTUDI'!N9</f>
        <v>32678295</v>
      </c>
      <c r="C12" s="239">
        <v>6.0</v>
      </c>
      <c r="D12" s="240" t="str">
        <f>'3A 2025 - 2026 DATOS DEL ESTUDI'!B9</f>
        <v>Leshlie Crismayri Bautista Quezada</v>
      </c>
      <c r="E12" s="226">
        <f>'CE-MAT-3137'!S10</f>
        <v>66.75</v>
      </c>
      <c r="F12" s="226">
        <f>'CE-MAT-3137'!T10</f>
        <v>65.5</v>
      </c>
      <c r="G12" s="226">
        <f>'CE-MAT-3137'!U10</f>
        <v>66.25</v>
      </c>
      <c r="H12" s="227">
        <f>'CE-MAT-3137'!V10</f>
        <v>66.25</v>
      </c>
      <c r="I12" s="228">
        <f t="shared" si="1"/>
        <v>66.1875</v>
      </c>
      <c r="J12" s="229" t="str">
        <f>IFERROR(CONCATENATE(SUM(AMAT331!Y12,AMAT331!BB12,AMAT332!Y12),"/",(SUM(AMAT331!$Z$4,AMAT331!$BC$4,AMAT332!$Z$4))),"")</f>
        <v>41/41</v>
      </c>
      <c r="K12" s="228"/>
      <c r="L12" s="228"/>
      <c r="M12" s="228"/>
      <c r="N12" s="259">
        <f>IFERROR((SUM(AMAT331!Z12,AMAT331!BC12,AMAT332!Z12,AMAT332!BC12,AMAT333!Z12,AMAT333!BC12,AMAT334!Z12,AMAT334!BC12,AMAT335!Z12,AMAT335!BC12)/10),"")</f>
        <v>0.635</v>
      </c>
      <c r="O12" s="231">
        <f t="shared" si="2"/>
        <v>33.09375</v>
      </c>
      <c r="P12" s="232"/>
      <c r="Q12" s="231" t="str">
        <f t="shared" si="3"/>
        <v/>
      </c>
      <c r="R12" s="228">
        <f t="shared" si="4"/>
        <v>33</v>
      </c>
      <c r="S12" s="231">
        <f t="shared" si="5"/>
        <v>19.85625</v>
      </c>
      <c r="T12" s="232"/>
      <c r="U12" s="231" t="str">
        <f t="shared" si="6"/>
        <v/>
      </c>
      <c r="V12" s="228">
        <f t="shared" si="7"/>
        <v>20</v>
      </c>
      <c r="W12" s="228">
        <f t="shared" si="8"/>
        <v>66.1875</v>
      </c>
      <c r="X12" s="268" t="str">
        <f t="shared" si="9"/>
        <v/>
      </c>
      <c r="Y12" s="235" t="str">
        <f t="shared" si="10"/>
        <v/>
      </c>
      <c r="Z12" s="261" t="str">
        <f t="shared" si="11"/>
        <v>R</v>
      </c>
    </row>
    <row r="13" ht="30.0" customHeight="1">
      <c r="A13" s="237"/>
      <c r="B13" s="262">
        <f>'3A 2025 - 2026 DATOS DEL ESTUDI'!N10</f>
        <v>33224927</v>
      </c>
      <c r="C13" s="239">
        <v>7.0</v>
      </c>
      <c r="D13" s="240" t="str">
        <f>'3A 2025 - 2026 DATOS DEL ESTUDI'!B10</f>
        <v>Gilber  Bello Silva</v>
      </c>
      <c r="E13" s="226">
        <f>'CE-MAT-3137'!S11</f>
        <v>50.5</v>
      </c>
      <c r="F13" s="226">
        <f>'CE-MAT-3137'!T11</f>
        <v>45.75</v>
      </c>
      <c r="G13" s="226">
        <f>'CE-MAT-3137'!U11</f>
        <v>50</v>
      </c>
      <c r="H13" s="227">
        <f>'CE-MAT-3137'!V11</f>
        <v>52.75</v>
      </c>
      <c r="I13" s="228">
        <f t="shared" si="1"/>
        <v>49.75</v>
      </c>
      <c r="J13" s="229" t="str">
        <f>IFERROR(CONCATENATE(SUM(AMAT331!Y13,AMAT331!BB13,AMAT332!Y13),"/",(SUM(AMAT331!$Z$4,AMAT331!$BC$4,AMAT332!$Z$4))),"")</f>
        <v>40/41</v>
      </c>
      <c r="K13" s="228"/>
      <c r="L13" s="228"/>
      <c r="M13" s="228"/>
      <c r="N13" s="259">
        <f>IFERROR((SUM(AMAT331!Z13,AMAT331!BC13,AMAT332!Z13,AMAT332!BC13,AMAT333!Z13,AMAT333!BC13,AMAT334!Z13,AMAT334!BC13,AMAT335!Z13,AMAT335!BC13)/10),"")</f>
        <v>0.6676587302</v>
      </c>
      <c r="O13" s="231">
        <f t="shared" si="2"/>
        <v>24.875</v>
      </c>
      <c r="P13" s="232"/>
      <c r="Q13" s="231" t="str">
        <f t="shared" si="3"/>
        <v/>
      </c>
      <c r="R13" s="228">
        <f t="shared" si="4"/>
        <v>25</v>
      </c>
      <c r="S13" s="231">
        <f t="shared" si="5"/>
        <v>14.925</v>
      </c>
      <c r="T13" s="232"/>
      <c r="U13" s="231" t="str">
        <f t="shared" si="6"/>
        <v/>
      </c>
      <c r="V13" s="228">
        <f t="shared" si="7"/>
        <v>15</v>
      </c>
      <c r="W13" s="228">
        <f t="shared" si="8"/>
        <v>49.75</v>
      </c>
      <c r="X13" s="268" t="str">
        <f t="shared" si="9"/>
        <v/>
      </c>
      <c r="Y13" s="235" t="str">
        <f t="shared" si="10"/>
        <v/>
      </c>
      <c r="Z13" s="261" t="str">
        <f t="shared" si="11"/>
        <v>R</v>
      </c>
    </row>
    <row r="14" ht="30.0" customHeight="1">
      <c r="A14" s="237"/>
      <c r="B14" s="262">
        <f>'3A 2025 - 2026 DATOS DEL ESTUDI'!N11</f>
        <v>6783589</v>
      </c>
      <c r="C14" s="239">
        <v>8.0</v>
      </c>
      <c r="D14" s="240" t="str">
        <f>'3A 2025 - 2026 DATOS DEL ESTUDI'!B11</f>
        <v>Sherlyn Mariel Bernabel Lora</v>
      </c>
      <c r="E14" s="226">
        <f>'CE-MAT-3137'!S12</f>
        <v>42.5</v>
      </c>
      <c r="F14" s="226">
        <f>'CE-MAT-3137'!T12</f>
        <v>37.5</v>
      </c>
      <c r="G14" s="226">
        <f>'CE-MAT-3137'!U12</f>
        <v>45</v>
      </c>
      <c r="H14" s="227">
        <f>'CE-MAT-3137'!V12</f>
        <v>50.75</v>
      </c>
      <c r="I14" s="228">
        <f t="shared" si="1"/>
        <v>43.9375</v>
      </c>
      <c r="J14" s="229" t="str">
        <f>IFERROR(CONCATENATE(SUM(AMAT331!Y14,AMAT331!BB14,AMAT332!Y14),"/",(SUM(AMAT331!$Z$4,AMAT331!$BC$4,AMAT332!$Z$4))),"")</f>
        <v>38/41</v>
      </c>
      <c r="K14" s="228"/>
      <c r="L14" s="228"/>
      <c r="M14" s="228"/>
      <c r="N14" s="259">
        <f>IFERROR((SUM(AMAT331!Z14,AMAT331!BC14,AMAT332!Z14,AMAT332!BC14,AMAT333!Z14,AMAT333!BC14,AMAT334!Z14,AMAT334!BC14,AMAT335!Z14,AMAT335!BC14)/10),"")</f>
        <v>0.6092752715</v>
      </c>
      <c r="O14" s="231">
        <f t="shared" si="2"/>
        <v>21.96875</v>
      </c>
      <c r="P14" s="232"/>
      <c r="Q14" s="231" t="str">
        <f t="shared" si="3"/>
        <v/>
      </c>
      <c r="R14" s="228">
        <f t="shared" si="4"/>
        <v>22</v>
      </c>
      <c r="S14" s="231">
        <f t="shared" si="5"/>
        <v>13.18125</v>
      </c>
      <c r="T14" s="232"/>
      <c r="U14" s="231" t="str">
        <f t="shared" si="6"/>
        <v/>
      </c>
      <c r="V14" s="228">
        <f t="shared" si="7"/>
        <v>13</v>
      </c>
      <c r="W14" s="228">
        <f t="shared" si="8"/>
        <v>43.9375</v>
      </c>
      <c r="X14" s="268" t="str">
        <f t="shared" si="9"/>
        <v/>
      </c>
      <c r="Y14" s="235" t="str">
        <f t="shared" si="10"/>
        <v/>
      </c>
      <c r="Z14" s="261" t="str">
        <f t="shared" si="11"/>
        <v>R</v>
      </c>
    </row>
    <row r="15" ht="30.0" customHeight="1">
      <c r="A15" s="237"/>
      <c r="B15" s="262">
        <f>'3A 2025 - 2026 DATOS DEL ESTUDI'!N12</f>
        <v>7117826</v>
      </c>
      <c r="C15" s="239">
        <v>9.0</v>
      </c>
      <c r="D15" s="240" t="str">
        <f>'3A 2025 - 2026 DATOS DEL ESTUDI'!B12</f>
        <v>Erleen  Brito Castillo</v>
      </c>
      <c r="E15" s="226">
        <f>'CE-MAT-3137'!S13</f>
        <v>49.25</v>
      </c>
      <c r="F15" s="226">
        <f>'CE-MAT-3137'!T13</f>
        <v>40.5</v>
      </c>
      <c r="G15" s="226">
        <f>'CE-MAT-3137'!U13</f>
        <v>48.25</v>
      </c>
      <c r="H15" s="227">
        <f>'CE-MAT-3137'!V13</f>
        <v>52.5</v>
      </c>
      <c r="I15" s="228">
        <f t="shared" si="1"/>
        <v>47.625</v>
      </c>
      <c r="J15" s="229" t="str">
        <f>IFERROR(CONCATENATE(SUM(AMAT331!Y15,AMAT331!BB15,AMAT332!Y15),"/",(SUM(AMAT331!$Z$4,AMAT331!$BC$4,AMAT332!$Z$4))),"")</f>
        <v>41/41</v>
      </c>
      <c r="K15" s="228"/>
      <c r="L15" s="228"/>
      <c r="M15" s="228"/>
      <c r="N15" s="259">
        <f>IFERROR((SUM(AMAT331!Z15,AMAT331!BC15,AMAT332!Z15,AMAT332!BC15,AMAT333!Z15,AMAT333!BC15,AMAT334!Z15,AMAT334!BC15,AMAT335!Z15,AMAT335!BC15)/10),"")</f>
        <v>0.6603571429</v>
      </c>
      <c r="O15" s="231">
        <f t="shared" si="2"/>
        <v>23.8125</v>
      </c>
      <c r="P15" s="232"/>
      <c r="Q15" s="231" t="str">
        <f t="shared" si="3"/>
        <v/>
      </c>
      <c r="R15" s="228">
        <f t="shared" si="4"/>
        <v>24</v>
      </c>
      <c r="S15" s="231">
        <f t="shared" si="5"/>
        <v>14.2875</v>
      </c>
      <c r="T15" s="232"/>
      <c r="U15" s="231" t="str">
        <f t="shared" si="6"/>
        <v/>
      </c>
      <c r="V15" s="228">
        <f t="shared" si="7"/>
        <v>14</v>
      </c>
      <c r="W15" s="228">
        <f t="shared" si="8"/>
        <v>47.625</v>
      </c>
      <c r="X15" s="268" t="str">
        <f t="shared" si="9"/>
        <v/>
      </c>
      <c r="Y15" s="235" t="str">
        <f t="shared" si="10"/>
        <v/>
      </c>
      <c r="Z15" s="261" t="str">
        <f t="shared" si="11"/>
        <v>R</v>
      </c>
    </row>
    <row r="16" ht="30.0" customHeight="1">
      <c r="A16" s="237"/>
      <c r="B16" s="262">
        <f>'3A 2025 - 2026 DATOS DEL ESTUDI'!N13</f>
        <v>7042227</v>
      </c>
      <c r="C16" s="239">
        <v>10.0</v>
      </c>
      <c r="D16" s="240" t="str">
        <f>'3A 2025 - 2026 DATOS DEL ESTUDI'!B13</f>
        <v>Brianny  Caraballo Guzmán</v>
      </c>
      <c r="E16" s="226">
        <f>'CE-MAT-3137'!S14</f>
        <v>73.5</v>
      </c>
      <c r="F16" s="226">
        <f>'CE-MAT-3137'!T14</f>
        <v>74.75</v>
      </c>
      <c r="G16" s="226">
        <f>'CE-MAT-3137'!U14</f>
        <v>75</v>
      </c>
      <c r="H16" s="227">
        <f>'CE-MAT-3137'!V14</f>
        <v>74.75</v>
      </c>
      <c r="I16" s="228">
        <f t="shared" si="1"/>
        <v>74.5</v>
      </c>
      <c r="J16" s="229" t="str">
        <f>IFERROR(CONCATENATE(SUM(AMAT331!Y16,AMAT331!BB16,AMAT332!Y16),"/",(SUM(AMAT331!$Z$4,AMAT331!$BC$4,AMAT332!$Z$4))),"")</f>
        <v>41/41</v>
      </c>
      <c r="K16" s="228"/>
      <c r="L16" s="228"/>
      <c r="M16" s="228"/>
      <c r="N16" s="259">
        <f>IFERROR((SUM(AMAT331!Z16,AMAT331!BC16,AMAT332!Z16,AMAT332!BC16,AMAT333!Z16,AMAT333!BC16,AMAT334!Z16,AMAT334!BC16,AMAT335!Z16,AMAT335!BC16)/10),"")</f>
        <v>0.7</v>
      </c>
      <c r="O16" s="231" t="str">
        <f t="shared" si="2"/>
        <v/>
      </c>
      <c r="P16" s="232"/>
      <c r="Q16" s="231" t="str">
        <f t="shared" si="3"/>
        <v/>
      </c>
      <c r="R16" s="228" t="str">
        <f t="shared" si="4"/>
        <v/>
      </c>
      <c r="S16" s="231" t="str">
        <f t="shared" si="5"/>
        <v/>
      </c>
      <c r="T16" s="232"/>
      <c r="U16" s="231" t="str">
        <f t="shared" si="6"/>
        <v/>
      </c>
      <c r="V16" s="228" t="str">
        <f t="shared" si="7"/>
        <v/>
      </c>
      <c r="W16" s="228">
        <f t="shared" si="8"/>
        <v>74.5</v>
      </c>
      <c r="X16" s="268" t="str">
        <f t="shared" si="9"/>
        <v/>
      </c>
      <c r="Y16" s="235" t="str">
        <f t="shared" si="10"/>
        <v>A</v>
      </c>
      <c r="Z16" s="261" t="str">
        <f t="shared" si="11"/>
        <v/>
      </c>
    </row>
    <row r="17" ht="30.0" customHeight="1">
      <c r="A17" s="237"/>
      <c r="B17" s="262">
        <f>'3A 2025 - 2026 DATOS DEL ESTUDI'!N14</f>
        <v>32626669</v>
      </c>
      <c r="C17" s="239">
        <v>11.0</v>
      </c>
      <c r="D17" s="240" t="str">
        <f>'3A 2025 - 2026 DATOS DEL ESTUDI'!B14</f>
        <v>Scarlet  Castillo</v>
      </c>
      <c r="E17" s="226">
        <f>'CE-MAT-3137'!S15</f>
        <v>31.75</v>
      </c>
      <c r="F17" s="226">
        <f>'CE-MAT-3137'!T15</f>
        <v>37.5</v>
      </c>
      <c r="G17" s="226">
        <f>'CE-MAT-3137'!U15</f>
        <v>45</v>
      </c>
      <c r="H17" s="227">
        <f>'CE-MAT-3137'!V15</f>
        <v>45.5</v>
      </c>
      <c r="I17" s="228">
        <f t="shared" si="1"/>
        <v>39.9375</v>
      </c>
      <c r="J17" s="229" t="str">
        <f>IFERROR(CONCATENATE(SUM(AMAT331!Y17,AMAT331!BB17,AMAT332!Y17),"/",(SUM(AMAT331!$Z$4,AMAT331!$BC$4,AMAT332!$Z$4))),"")</f>
        <v>36/41</v>
      </c>
      <c r="K17" s="228"/>
      <c r="L17" s="228"/>
      <c r="M17" s="228"/>
      <c r="N17" s="259">
        <f>IFERROR((SUM(AMAT331!Z17,AMAT331!BC17,AMAT332!Z17,AMAT332!BC17,AMAT333!Z17,AMAT333!BC17,AMAT334!Z17,AMAT334!BC17,AMAT335!Z17,AMAT335!BC17)/10),"")</f>
        <v>0.5956641604</v>
      </c>
      <c r="O17" s="231">
        <f t="shared" si="2"/>
        <v>19.96875</v>
      </c>
      <c r="P17" s="232"/>
      <c r="Q17" s="231" t="str">
        <f t="shared" si="3"/>
        <v/>
      </c>
      <c r="R17" s="228">
        <f t="shared" si="4"/>
        <v>20</v>
      </c>
      <c r="S17" s="231">
        <f t="shared" si="5"/>
        <v>11.98125</v>
      </c>
      <c r="T17" s="232"/>
      <c r="U17" s="231" t="str">
        <f t="shared" si="6"/>
        <v/>
      </c>
      <c r="V17" s="228">
        <f t="shared" si="7"/>
        <v>12</v>
      </c>
      <c r="W17" s="228">
        <f t="shared" si="8"/>
        <v>39.9375</v>
      </c>
      <c r="X17" s="268" t="str">
        <f t="shared" si="9"/>
        <v/>
      </c>
      <c r="Y17" s="235" t="str">
        <f t="shared" si="10"/>
        <v/>
      </c>
      <c r="Z17" s="261" t="str">
        <f t="shared" si="11"/>
        <v>R</v>
      </c>
    </row>
    <row r="18" ht="30.0" customHeight="1">
      <c r="A18" s="237"/>
      <c r="B18" s="262">
        <f>'3A 2025 - 2026 DATOS DEL ESTUDI'!N15</f>
        <v>33016326</v>
      </c>
      <c r="C18" s="239">
        <v>12.0</v>
      </c>
      <c r="D18" s="240" t="str">
        <f>'3A 2025 - 2026 DATOS DEL ESTUDI'!B15</f>
        <v>Yarselin  Cruz Peña</v>
      </c>
      <c r="E18" s="226">
        <f>'CE-MAT-3137'!S16</f>
        <v>65</v>
      </c>
      <c r="F18" s="226">
        <f>'CE-MAT-3137'!T16</f>
        <v>67.25</v>
      </c>
      <c r="G18" s="226">
        <f>'CE-MAT-3137'!U16</f>
        <v>64</v>
      </c>
      <c r="H18" s="227">
        <f>'CE-MAT-3137'!V16</f>
        <v>64</v>
      </c>
      <c r="I18" s="228">
        <f t="shared" si="1"/>
        <v>65.0625</v>
      </c>
      <c r="J18" s="229" t="str">
        <f>IFERROR(CONCATENATE(SUM(AMAT331!Y18,AMAT331!BB18,AMAT332!Y18),"/",(SUM(AMAT331!$Z$4,AMAT331!$BC$4,AMAT332!$Z$4))),"")</f>
        <v>41/41</v>
      </c>
      <c r="K18" s="228"/>
      <c r="L18" s="228"/>
      <c r="M18" s="228"/>
      <c r="N18" s="259">
        <f>IFERROR((SUM(AMAT331!Z18,AMAT331!BC18,AMAT332!Z18,AMAT332!BC18,AMAT333!Z18,AMAT333!BC18,AMAT334!Z18,AMAT334!BC18,AMAT335!Z18,AMAT335!BC18)/10),"")</f>
        <v>0.6775</v>
      </c>
      <c r="O18" s="231">
        <f t="shared" si="2"/>
        <v>32.53125</v>
      </c>
      <c r="P18" s="232"/>
      <c r="Q18" s="231" t="str">
        <f t="shared" si="3"/>
        <v/>
      </c>
      <c r="R18" s="228">
        <f t="shared" si="4"/>
        <v>33</v>
      </c>
      <c r="S18" s="231">
        <f t="shared" si="5"/>
        <v>19.51875</v>
      </c>
      <c r="T18" s="232"/>
      <c r="U18" s="231" t="str">
        <f t="shared" si="6"/>
        <v/>
      </c>
      <c r="V18" s="228">
        <f t="shared" si="7"/>
        <v>20</v>
      </c>
      <c r="W18" s="228">
        <f t="shared" si="8"/>
        <v>65.0625</v>
      </c>
      <c r="X18" s="268" t="str">
        <f t="shared" si="9"/>
        <v/>
      </c>
      <c r="Y18" s="235" t="str">
        <f t="shared" si="10"/>
        <v/>
      </c>
      <c r="Z18" s="261" t="str">
        <f t="shared" si="11"/>
        <v>R</v>
      </c>
    </row>
    <row r="19" ht="30.0" customHeight="1">
      <c r="A19" s="237"/>
      <c r="B19" s="262">
        <f>'3A 2025 - 2026 DATOS DEL ESTUDI'!N16</f>
        <v>32387390</v>
      </c>
      <c r="C19" s="239">
        <v>13.0</v>
      </c>
      <c r="D19" s="240" t="str">
        <f>'3A 2025 - 2026 DATOS DEL ESTUDI'!B16</f>
        <v>Fernando José Díaz Fernández</v>
      </c>
      <c r="E19" s="226">
        <f>'CE-MAT-3137'!S17</f>
        <v>52.5</v>
      </c>
      <c r="F19" s="226">
        <f>'CE-MAT-3137'!T17</f>
        <v>52.75</v>
      </c>
      <c r="G19" s="226">
        <f>'CE-MAT-3137'!U17</f>
        <v>53.75</v>
      </c>
      <c r="H19" s="227">
        <f>'CE-MAT-3137'!V17</f>
        <v>53.5</v>
      </c>
      <c r="I19" s="228">
        <f t="shared" si="1"/>
        <v>53.125</v>
      </c>
      <c r="J19" s="229" t="str">
        <f>IFERROR(CONCATENATE(SUM(AMAT331!Y19,AMAT331!BB19,AMAT332!Y19),"/",(SUM(AMAT331!$Z$4,AMAT331!$BC$4,AMAT332!$Z$4))),"")</f>
        <v>39/41</v>
      </c>
      <c r="K19" s="228"/>
      <c r="L19" s="228"/>
      <c r="M19" s="228"/>
      <c r="N19" s="259">
        <f>IFERROR((SUM(AMAT331!Z19,AMAT331!BC19,AMAT332!Z19,AMAT332!BC19,AMAT333!Z19,AMAT333!BC19,AMAT334!Z19,AMAT334!BC19,AMAT335!Z19,AMAT335!BC19)/10),"")</f>
        <v>0.6820384294</v>
      </c>
      <c r="O19" s="231">
        <f t="shared" si="2"/>
        <v>26.5625</v>
      </c>
      <c r="P19" s="232"/>
      <c r="Q19" s="231" t="str">
        <f t="shared" si="3"/>
        <v/>
      </c>
      <c r="R19" s="228">
        <f t="shared" si="4"/>
        <v>27</v>
      </c>
      <c r="S19" s="231">
        <f t="shared" si="5"/>
        <v>15.9375</v>
      </c>
      <c r="T19" s="232"/>
      <c r="U19" s="231" t="str">
        <f t="shared" si="6"/>
        <v/>
      </c>
      <c r="V19" s="228">
        <f t="shared" si="7"/>
        <v>16</v>
      </c>
      <c r="W19" s="228">
        <f t="shared" si="8"/>
        <v>53.125</v>
      </c>
      <c r="X19" s="268" t="str">
        <f t="shared" si="9"/>
        <v/>
      </c>
      <c r="Y19" s="235" t="str">
        <f t="shared" si="10"/>
        <v/>
      </c>
      <c r="Z19" s="261" t="str">
        <f t="shared" si="11"/>
        <v>R</v>
      </c>
    </row>
    <row r="20" ht="30.0" customHeight="1">
      <c r="A20" s="237"/>
      <c r="B20" s="262">
        <f>'3A 2025 - 2026 DATOS DEL ESTUDI'!N17</f>
        <v>27198412</v>
      </c>
      <c r="C20" s="239">
        <v>14.0</v>
      </c>
      <c r="D20" s="240" t="str">
        <f>'3A 2025 - 2026 DATOS DEL ESTUDI'!B17</f>
        <v>Scarlett  Espinal Estéves</v>
      </c>
      <c r="E20" s="226">
        <f>'CE-MAT-3137'!S18</f>
        <v>52.5</v>
      </c>
      <c r="F20" s="226">
        <f>'CE-MAT-3137'!T18</f>
        <v>52.5</v>
      </c>
      <c r="G20" s="226">
        <f>'CE-MAT-3137'!U18</f>
        <v>53.5</v>
      </c>
      <c r="H20" s="227">
        <f>'CE-MAT-3137'!V18</f>
        <v>53.25</v>
      </c>
      <c r="I20" s="228">
        <f t="shared" si="1"/>
        <v>52.9375</v>
      </c>
      <c r="J20" s="229" t="str">
        <f>IFERROR(CONCATENATE(SUM(AMAT331!Y20,AMAT331!BB20,AMAT332!Y20),"/",(SUM(AMAT331!$Z$4,AMAT331!$BC$4,AMAT332!$Z$4))),"")</f>
        <v>37/41</v>
      </c>
      <c r="K20" s="228"/>
      <c r="L20" s="228"/>
      <c r="M20" s="228"/>
      <c r="N20" s="259">
        <f>IFERROR((SUM(AMAT331!Z20,AMAT331!BC20,AMAT332!Z20,AMAT332!BC20,AMAT333!Z20,AMAT333!BC20,AMAT334!Z20,AMAT334!BC20,AMAT335!Z20,AMAT335!BC20)/10),"")</f>
        <v>0.6325344612</v>
      </c>
      <c r="O20" s="231">
        <f t="shared" si="2"/>
        <v>26.46875</v>
      </c>
      <c r="P20" s="232"/>
      <c r="Q20" s="231" t="str">
        <f t="shared" si="3"/>
        <v/>
      </c>
      <c r="R20" s="228">
        <f t="shared" si="4"/>
        <v>26</v>
      </c>
      <c r="S20" s="231">
        <f t="shared" si="5"/>
        <v>15.88125</v>
      </c>
      <c r="T20" s="232"/>
      <c r="U20" s="231" t="str">
        <f t="shared" si="6"/>
        <v/>
      </c>
      <c r="V20" s="228">
        <f t="shared" si="7"/>
        <v>16</v>
      </c>
      <c r="W20" s="228">
        <f t="shared" si="8"/>
        <v>52.9375</v>
      </c>
      <c r="X20" s="268" t="str">
        <f t="shared" si="9"/>
        <v/>
      </c>
      <c r="Y20" s="235" t="str">
        <f t="shared" si="10"/>
        <v/>
      </c>
      <c r="Z20" s="261" t="str">
        <f t="shared" si="11"/>
        <v>R</v>
      </c>
    </row>
    <row r="21" ht="30.0" customHeight="1">
      <c r="A21" s="237"/>
      <c r="B21" s="262">
        <f>'3A 2025 - 2026 DATOS DEL ESTUDI'!N18</f>
        <v>33382609</v>
      </c>
      <c r="C21" s="239">
        <v>15.0</v>
      </c>
      <c r="D21" s="240" t="str">
        <f>'3A 2025 - 2026 DATOS DEL ESTUDI'!B18</f>
        <v>José Manuel Estrella</v>
      </c>
      <c r="E21" s="226">
        <f>'CE-MAT-3137'!S19</f>
        <v>45.25</v>
      </c>
      <c r="F21" s="226">
        <f>'CE-MAT-3137'!T19</f>
        <v>43</v>
      </c>
      <c r="G21" s="226">
        <f>'CE-MAT-3137'!U19</f>
        <v>47.5</v>
      </c>
      <c r="H21" s="227">
        <f>'CE-MAT-3137'!V19</f>
        <v>51</v>
      </c>
      <c r="I21" s="228">
        <f t="shared" si="1"/>
        <v>46.6875</v>
      </c>
      <c r="J21" s="229" t="str">
        <f>IFERROR(CONCATENATE(SUM(AMAT331!Y21,AMAT331!BB21,AMAT332!Y21),"/",(SUM(AMAT331!$Z$4,AMAT331!$BC$4,AMAT332!$Z$4))),"")</f>
        <v>41/41</v>
      </c>
      <c r="K21" s="228"/>
      <c r="L21" s="228"/>
      <c r="M21" s="228"/>
      <c r="N21" s="259">
        <f>IFERROR((SUM(AMAT331!Z21,AMAT331!BC21,AMAT332!Z21,AMAT332!BC21,AMAT333!Z21,AMAT333!BC21,AMAT334!Z21,AMAT334!BC21,AMAT335!Z21,AMAT335!BC21)/10),"")</f>
        <v>0.6273214286</v>
      </c>
      <c r="O21" s="231">
        <f t="shared" si="2"/>
        <v>23.34375</v>
      </c>
      <c r="P21" s="232"/>
      <c r="Q21" s="231" t="str">
        <f t="shared" si="3"/>
        <v/>
      </c>
      <c r="R21" s="228">
        <f t="shared" si="4"/>
        <v>23</v>
      </c>
      <c r="S21" s="231">
        <f t="shared" si="5"/>
        <v>14.00625</v>
      </c>
      <c r="T21" s="232"/>
      <c r="U21" s="231" t="str">
        <f t="shared" si="6"/>
        <v/>
      </c>
      <c r="V21" s="228">
        <f t="shared" si="7"/>
        <v>14</v>
      </c>
      <c r="W21" s="228">
        <f t="shared" si="8"/>
        <v>46.6875</v>
      </c>
      <c r="X21" s="268" t="str">
        <f t="shared" si="9"/>
        <v/>
      </c>
      <c r="Y21" s="235" t="str">
        <f t="shared" si="10"/>
        <v/>
      </c>
      <c r="Z21" s="261" t="str">
        <f t="shared" si="11"/>
        <v>R</v>
      </c>
    </row>
    <row r="22" ht="30.0" customHeight="1">
      <c r="A22" s="237"/>
      <c r="B22" s="262">
        <f>'3A 2025 - 2026 DATOS DEL ESTUDI'!N19</f>
        <v>32745811</v>
      </c>
      <c r="C22" s="239">
        <v>16.0</v>
      </c>
      <c r="D22" s="240" t="str">
        <f>'3A 2025 - 2026 DATOS DEL ESTUDI'!B19</f>
        <v>Misael Starberk Ferreras Pérez</v>
      </c>
      <c r="E22" s="226">
        <f>'CE-MAT-3137'!S20</f>
        <v>60</v>
      </c>
      <c r="F22" s="226">
        <f>'CE-MAT-3137'!T20</f>
        <v>63</v>
      </c>
      <c r="G22" s="226">
        <f>'CE-MAT-3137'!U20</f>
        <v>64.5</v>
      </c>
      <c r="H22" s="227">
        <f>'CE-MAT-3137'!V20</f>
        <v>68</v>
      </c>
      <c r="I22" s="228">
        <f t="shared" si="1"/>
        <v>63.875</v>
      </c>
      <c r="J22" s="229" t="str">
        <f>IFERROR(CONCATENATE(SUM(AMAT331!Y22,AMAT331!BB22,AMAT332!Y22),"/",(SUM(AMAT331!$Z$4,AMAT331!$BC$4,AMAT332!$Z$4))),"")</f>
        <v>40/41</v>
      </c>
      <c r="K22" s="228"/>
      <c r="L22" s="228"/>
      <c r="M22" s="228"/>
      <c r="N22" s="259">
        <f>IFERROR((SUM(AMAT331!Z22,AMAT331!BC22,AMAT332!Z22,AMAT332!BC22,AMAT333!Z22,AMAT333!BC22,AMAT334!Z22,AMAT334!BC22,AMAT335!Z22,AMAT335!BC22)/10),"")</f>
        <v>0.661343985</v>
      </c>
      <c r="O22" s="231">
        <f t="shared" si="2"/>
        <v>31.9375</v>
      </c>
      <c r="P22" s="232"/>
      <c r="Q22" s="231" t="str">
        <f t="shared" si="3"/>
        <v/>
      </c>
      <c r="R22" s="228">
        <f t="shared" si="4"/>
        <v>32</v>
      </c>
      <c r="S22" s="231">
        <f t="shared" si="5"/>
        <v>19.1625</v>
      </c>
      <c r="T22" s="232"/>
      <c r="U22" s="231" t="str">
        <f t="shared" si="6"/>
        <v/>
      </c>
      <c r="V22" s="228">
        <f t="shared" si="7"/>
        <v>19</v>
      </c>
      <c r="W22" s="228">
        <f t="shared" si="8"/>
        <v>63.875</v>
      </c>
      <c r="X22" s="268" t="str">
        <f t="shared" si="9"/>
        <v/>
      </c>
      <c r="Y22" s="235" t="str">
        <f t="shared" si="10"/>
        <v/>
      </c>
      <c r="Z22" s="261" t="str">
        <f t="shared" si="11"/>
        <v>R</v>
      </c>
    </row>
    <row r="23" ht="30.0" customHeight="1">
      <c r="A23" s="237"/>
      <c r="B23" s="262">
        <f>'3A 2025 - 2026 DATOS DEL ESTUDI'!N20</f>
        <v>6739413</v>
      </c>
      <c r="C23" s="239">
        <v>17.0</v>
      </c>
      <c r="D23" s="240" t="str">
        <f>'3A 2025 - 2026 DATOS DEL ESTUDI'!B20</f>
        <v>Ruth Esther Fernández Rodríguez</v>
      </c>
      <c r="E23" s="226">
        <f>'CE-MAT-3137'!S21</f>
        <v>57.75</v>
      </c>
      <c r="F23" s="226">
        <f>'CE-MAT-3137'!T21</f>
        <v>52.5</v>
      </c>
      <c r="G23" s="226">
        <f>'CE-MAT-3137'!U21</f>
        <v>58</v>
      </c>
      <c r="H23" s="227">
        <f>'CE-MAT-3137'!V21</f>
        <v>55.5</v>
      </c>
      <c r="I23" s="228">
        <f t="shared" si="1"/>
        <v>55.9375</v>
      </c>
      <c r="J23" s="229" t="str">
        <f>IFERROR(CONCATENATE(SUM(AMAT331!Y23,AMAT331!BB23,AMAT332!Y23),"/",(SUM(AMAT331!$Z$4,AMAT331!$BC$4,AMAT332!$Z$4))),"")</f>
        <v>38/41</v>
      </c>
      <c r="K23" s="228"/>
      <c r="L23" s="228"/>
      <c r="M23" s="228"/>
      <c r="N23" s="259">
        <f>IFERROR((SUM(AMAT331!Z23,AMAT331!BC23,AMAT332!Z23,AMAT332!BC23,AMAT333!Z23,AMAT333!BC23,AMAT334!Z23,AMAT334!BC23,AMAT335!Z23,AMAT335!BC23)/10),"")</f>
        <v>0.6374404762</v>
      </c>
      <c r="O23" s="231">
        <f t="shared" si="2"/>
        <v>27.96875</v>
      </c>
      <c r="P23" s="232"/>
      <c r="Q23" s="231" t="str">
        <f t="shared" si="3"/>
        <v/>
      </c>
      <c r="R23" s="228">
        <f t="shared" si="4"/>
        <v>28</v>
      </c>
      <c r="S23" s="231">
        <f t="shared" si="5"/>
        <v>16.78125</v>
      </c>
      <c r="T23" s="232"/>
      <c r="U23" s="231" t="str">
        <f t="shared" si="6"/>
        <v/>
      </c>
      <c r="V23" s="228">
        <f t="shared" si="7"/>
        <v>17</v>
      </c>
      <c r="W23" s="228">
        <f t="shared" si="8"/>
        <v>55.9375</v>
      </c>
      <c r="X23" s="268" t="str">
        <f t="shared" si="9"/>
        <v/>
      </c>
      <c r="Y23" s="235" t="str">
        <f t="shared" si="10"/>
        <v/>
      </c>
      <c r="Z23" s="261" t="str">
        <f t="shared" si="11"/>
        <v>R</v>
      </c>
    </row>
    <row r="24" ht="30.0" customHeight="1">
      <c r="A24" s="237"/>
      <c r="B24" s="262">
        <f>'3A 2025 - 2026 DATOS DEL ESTUDI'!N21</f>
        <v>32812732</v>
      </c>
      <c r="C24" s="239">
        <v>18.0</v>
      </c>
      <c r="D24" s="240" t="str">
        <f>'3A 2025 - 2026 DATOS DEL ESTUDI'!B21</f>
        <v>Discairy  Filpo Estrella</v>
      </c>
      <c r="E24" s="226">
        <f>'CE-MAT-3137'!S22</f>
        <v>59.25</v>
      </c>
      <c r="F24" s="226">
        <f>'CE-MAT-3137'!T22</f>
        <v>60</v>
      </c>
      <c r="G24" s="226">
        <f>'CE-MAT-3137'!U22</f>
        <v>63.75</v>
      </c>
      <c r="H24" s="227">
        <f>'CE-MAT-3137'!V22</f>
        <v>65.25</v>
      </c>
      <c r="I24" s="228">
        <f t="shared" si="1"/>
        <v>62.0625</v>
      </c>
      <c r="J24" s="229" t="str">
        <f>IFERROR(CONCATENATE(SUM(AMAT331!Y24,AMAT331!BB24,AMAT332!Y24),"/",(SUM(AMAT331!$Z$4,AMAT331!$BC$4,AMAT332!$Z$4))),"")</f>
        <v>41/41</v>
      </c>
      <c r="K24" s="228"/>
      <c r="L24" s="228"/>
      <c r="M24" s="228"/>
      <c r="N24" s="259">
        <f>IFERROR((SUM(AMAT331!Z24,AMAT331!BC24,AMAT332!Z24,AMAT332!BC24,AMAT333!Z24,AMAT333!BC24,AMAT334!Z24,AMAT334!BC24,AMAT335!Z24,AMAT335!BC24)/10),"")</f>
        <v>0.7</v>
      </c>
      <c r="O24" s="231">
        <f t="shared" si="2"/>
        <v>31.03125</v>
      </c>
      <c r="P24" s="232"/>
      <c r="Q24" s="231" t="str">
        <f t="shared" si="3"/>
        <v/>
      </c>
      <c r="R24" s="228">
        <f t="shared" si="4"/>
        <v>31</v>
      </c>
      <c r="S24" s="231">
        <f t="shared" si="5"/>
        <v>18.61875</v>
      </c>
      <c r="T24" s="232"/>
      <c r="U24" s="231" t="str">
        <f t="shared" si="6"/>
        <v/>
      </c>
      <c r="V24" s="228">
        <f t="shared" si="7"/>
        <v>19</v>
      </c>
      <c r="W24" s="228">
        <f t="shared" si="8"/>
        <v>62.0625</v>
      </c>
      <c r="X24" s="268" t="str">
        <f t="shared" si="9"/>
        <v/>
      </c>
      <c r="Y24" s="235" t="str">
        <f t="shared" si="10"/>
        <v/>
      </c>
      <c r="Z24" s="261" t="str">
        <f t="shared" si="11"/>
        <v>R</v>
      </c>
    </row>
    <row r="25" ht="30.0" customHeight="1">
      <c r="A25" s="237"/>
      <c r="B25" s="262">
        <f>'3A 2025 - 2026 DATOS DEL ESTUDI'!N22</f>
        <v>32529336</v>
      </c>
      <c r="C25" s="239">
        <v>19.0</v>
      </c>
      <c r="D25" s="240" t="str">
        <f>'3A 2025 - 2026 DATOS DEL ESTUDI'!B22</f>
        <v>Alexis Enmanuel Gil  Sánchez</v>
      </c>
      <c r="E25" s="226">
        <f>'CE-MAT-3137'!S23</f>
        <v>36.25</v>
      </c>
      <c r="F25" s="226">
        <f>'CE-MAT-3137'!T23</f>
        <v>40</v>
      </c>
      <c r="G25" s="226">
        <f>'CE-MAT-3137'!U23</f>
        <v>47.5</v>
      </c>
      <c r="H25" s="227">
        <f>'CE-MAT-3137'!V23</f>
        <v>47.5</v>
      </c>
      <c r="I25" s="228">
        <f t="shared" si="1"/>
        <v>42.8125</v>
      </c>
      <c r="J25" s="229" t="str">
        <f>IFERROR(CONCATENATE(SUM(AMAT331!Y25,AMAT331!BB25,AMAT332!Y25),"/",(SUM(AMAT331!$Z$4,AMAT331!$BC$4,AMAT332!$Z$4))),"")</f>
        <v>41/41</v>
      </c>
      <c r="K25" s="228"/>
      <c r="L25" s="228"/>
      <c r="M25" s="228"/>
      <c r="N25" s="259">
        <f>IFERROR((SUM(AMAT331!Z25,AMAT331!BC25,AMAT332!Z25,AMAT332!BC25,AMAT333!Z25,AMAT333!BC25,AMAT334!Z25,AMAT334!BC25,AMAT335!Z25,AMAT335!BC25)/10),"")</f>
        <v>0.69375</v>
      </c>
      <c r="O25" s="231">
        <f t="shared" si="2"/>
        <v>21.40625</v>
      </c>
      <c r="P25" s="232"/>
      <c r="Q25" s="231" t="str">
        <f t="shared" si="3"/>
        <v/>
      </c>
      <c r="R25" s="228">
        <f t="shared" si="4"/>
        <v>21</v>
      </c>
      <c r="S25" s="231">
        <f t="shared" si="5"/>
        <v>12.84375</v>
      </c>
      <c r="T25" s="232"/>
      <c r="U25" s="231" t="str">
        <f t="shared" si="6"/>
        <v/>
      </c>
      <c r="V25" s="228">
        <f t="shared" si="7"/>
        <v>13</v>
      </c>
      <c r="W25" s="228">
        <f t="shared" si="8"/>
        <v>42.8125</v>
      </c>
      <c r="X25" s="268" t="str">
        <f t="shared" si="9"/>
        <v/>
      </c>
      <c r="Y25" s="235" t="str">
        <f t="shared" si="10"/>
        <v/>
      </c>
      <c r="Z25" s="261" t="str">
        <f t="shared" si="11"/>
        <v>R</v>
      </c>
    </row>
    <row r="26" ht="30.0" customHeight="1">
      <c r="A26" s="237"/>
      <c r="B26" s="262">
        <f>'3A 2025 - 2026 DATOS DEL ESTUDI'!N23</f>
        <v>22047916</v>
      </c>
      <c r="C26" s="239">
        <v>20.0</v>
      </c>
      <c r="D26" s="240" t="str">
        <f>'3A 2025 - 2026 DATOS DEL ESTUDI'!B23</f>
        <v>Ayendy Jesús Guzmán</v>
      </c>
      <c r="E26" s="226">
        <f>'CE-MAT-3137'!S24</f>
        <v>38</v>
      </c>
      <c r="F26" s="226">
        <f>'CE-MAT-3137'!T24</f>
        <v>48.75</v>
      </c>
      <c r="G26" s="226">
        <f>'CE-MAT-3137'!U24</f>
        <v>53.75</v>
      </c>
      <c r="H26" s="227">
        <f>'CE-MAT-3137'!V24</f>
        <v>52.5</v>
      </c>
      <c r="I26" s="228">
        <f t="shared" si="1"/>
        <v>48.25</v>
      </c>
      <c r="J26" s="229" t="str">
        <f>IFERROR(CONCATENATE(SUM(AMAT331!Y26,AMAT331!BB26,AMAT332!Y26),"/",(SUM(AMAT331!$Z$4,AMAT331!$BC$4,AMAT332!$Z$4))),"")</f>
        <v>39/41</v>
      </c>
      <c r="K26" s="228"/>
      <c r="L26" s="228"/>
      <c r="M26" s="228"/>
      <c r="N26" s="259">
        <f>IFERROR((SUM(AMAT331!Z26,AMAT331!BC26,AMAT332!Z26,AMAT332!BC26,AMAT333!Z26,AMAT333!BC26,AMAT334!Z26,AMAT334!BC26,AMAT335!Z26,AMAT335!BC26)/10),"")</f>
        <v>0.6011455723</v>
      </c>
      <c r="O26" s="231">
        <f t="shared" si="2"/>
        <v>24.125</v>
      </c>
      <c r="P26" s="232"/>
      <c r="Q26" s="231" t="str">
        <f t="shared" si="3"/>
        <v/>
      </c>
      <c r="R26" s="228">
        <f t="shared" si="4"/>
        <v>24</v>
      </c>
      <c r="S26" s="231">
        <f t="shared" si="5"/>
        <v>14.475</v>
      </c>
      <c r="T26" s="232"/>
      <c r="U26" s="231" t="str">
        <f t="shared" si="6"/>
        <v/>
      </c>
      <c r="V26" s="228">
        <f t="shared" si="7"/>
        <v>14</v>
      </c>
      <c r="W26" s="228">
        <f t="shared" si="8"/>
        <v>48.25</v>
      </c>
      <c r="X26" s="268" t="str">
        <f t="shared" si="9"/>
        <v/>
      </c>
      <c r="Y26" s="235" t="str">
        <f t="shared" si="10"/>
        <v/>
      </c>
      <c r="Z26" s="261" t="str">
        <f t="shared" si="11"/>
        <v>R</v>
      </c>
    </row>
    <row r="27" ht="30.0" customHeight="1">
      <c r="A27" s="237"/>
      <c r="B27" s="262">
        <f>'3A 2025 - 2026 DATOS DEL ESTUDI'!N24</f>
        <v>32387479</v>
      </c>
      <c r="C27" s="239">
        <v>21.0</v>
      </c>
      <c r="D27" s="240" t="str">
        <f>'3A 2025 - 2026 DATOS DEL ESTUDI'!B24</f>
        <v>Yassir  Hernández Disla</v>
      </c>
      <c r="E27" s="226">
        <f>'CE-MAT-3137'!S25</f>
        <v>59.75</v>
      </c>
      <c r="F27" s="226">
        <f>'CE-MAT-3137'!T25</f>
        <v>58</v>
      </c>
      <c r="G27" s="226">
        <f>'CE-MAT-3137'!U25</f>
        <v>61.25</v>
      </c>
      <c r="H27" s="227">
        <f>'CE-MAT-3137'!V25</f>
        <v>60.25</v>
      </c>
      <c r="I27" s="228">
        <f t="shared" si="1"/>
        <v>59.8125</v>
      </c>
      <c r="J27" s="229" t="str">
        <f>IFERROR(CONCATENATE(SUM(AMAT331!Y27,AMAT331!BB27,AMAT332!Y27),"/",(SUM(AMAT331!$Z$4,AMAT331!$BC$4,AMAT332!$Z$4))),"")</f>
        <v>41/41</v>
      </c>
      <c r="K27" s="228"/>
      <c r="L27" s="228"/>
      <c r="M27" s="228"/>
      <c r="N27" s="259">
        <f>IFERROR((SUM(AMAT331!Z27,AMAT331!BC27,AMAT332!Z27,AMAT332!BC27,AMAT333!Z27,AMAT333!BC27,AMAT334!Z27,AMAT334!BC27,AMAT335!Z27,AMAT335!BC27)/10),"")</f>
        <v>0.68375</v>
      </c>
      <c r="O27" s="231">
        <f t="shared" si="2"/>
        <v>29.90625</v>
      </c>
      <c r="P27" s="232"/>
      <c r="Q27" s="231" t="str">
        <f t="shared" si="3"/>
        <v/>
      </c>
      <c r="R27" s="228">
        <f t="shared" si="4"/>
        <v>30</v>
      </c>
      <c r="S27" s="231">
        <f t="shared" si="5"/>
        <v>17.94375</v>
      </c>
      <c r="T27" s="232"/>
      <c r="U27" s="231" t="str">
        <f t="shared" si="6"/>
        <v/>
      </c>
      <c r="V27" s="228">
        <f t="shared" si="7"/>
        <v>18</v>
      </c>
      <c r="W27" s="228">
        <f t="shared" si="8"/>
        <v>59.8125</v>
      </c>
      <c r="X27" s="268" t="str">
        <f t="shared" si="9"/>
        <v/>
      </c>
      <c r="Y27" s="235" t="str">
        <f t="shared" si="10"/>
        <v/>
      </c>
      <c r="Z27" s="261" t="str">
        <f t="shared" si="11"/>
        <v>R</v>
      </c>
    </row>
    <row r="28" ht="30.0" customHeight="1">
      <c r="A28" s="237"/>
      <c r="B28" s="262">
        <f>'3A 2025 - 2026 DATOS DEL ESTUDI'!N25</f>
        <v>6635033</v>
      </c>
      <c r="C28" s="239">
        <v>22.0</v>
      </c>
      <c r="D28" s="240" t="str">
        <f>'3A 2025 - 2026 DATOS DEL ESTUDI'!B25</f>
        <v>Yadiel  Jiménez Betances</v>
      </c>
      <c r="E28" s="226">
        <f>'CE-MAT-3137'!S26</f>
        <v>59</v>
      </c>
      <c r="F28" s="226">
        <f>'CE-MAT-3137'!T26</f>
        <v>62.25</v>
      </c>
      <c r="G28" s="226">
        <f>'CE-MAT-3137'!U26</f>
        <v>63.75</v>
      </c>
      <c r="H28" s="227">
        <f>'CE-MAT-3137'!V26</f>
        <v>63</v>
      </c>
      <c r="I28" s="228">
        <f t="shared" si="1"/>
        <v>62</v>
      </c>
      <c r="J28" s="229" t="str">
        <f>IFERROR(CONCATENATE(SUM(AMAT331!Y28,AMAT331!BB28,AMAT332!Y28),"/",(SUM(AMAT331!$Z$4,AMAT331!$BC$4,AMAT332!$Z$4))),"")</f>
        <v>39/41</v>
      </c>
      <c r="K28" s="228"/>
      <c r="L28" s="228"/>
      <c r="M28" s="228"/>
      <c r="N28" s="259">
        <f>IFERROR((SUM(AMAT331!Z28,AMAT331!BC28,AMAT332!Z28,AMAT332!BC28,AMAT333!Z28,AMAT333!BC28,AMAT334!Z28,AMAT334!BC28,AMAT335!Z28,AMAT335!BC28)/10),"")</f>
        <v>0.6891812865</v>
      </c>
      <c r="O28" s="231">
        <f t="shared" si="2"/>
        <v>31</v>
      </c>
      <c r="P28" s="232"/>
      <c r="Q28" s="231" t="str">
        <f t="shared" si="3"/>
        <v/>
      </c>
      <c r="R28" s="228">
        <f t="shared" si="4"/>
        <v>31</v>
      </c>
      <c r="S28" s="231">
        <f t="shared" si="5"/>
        <v>18.6</v>
      </c>
      <c r="T28" s="232"/>
      <c r="U28" s="231" t="str">
        <f t="shared" si="6"/>
        <v/>
      </c>
      <c r="V28" s="228">
        <f t="shared" si="7"/>
        <v>19</v>
      </c>
      <c r="W28" s="228">
        <f t="shared" si="8"/>
        <v>62</v>
      </c>
      <c r="X28" s="268" t="str">
        <f t="shared" si="9"/>
        <v/>
      </c>
      <c r="Y28" s="235" t="str">
        <f t="shared" si="10"/>
        <v/>
      </c>
      <c r="Z28" s="261" t="str">
        <f t="shared" si="11"/>
        <v>R</v>
      </c>
    </row>
    <row r="29" ht="30.0" customHeight="1">
      <c r="A29" s="237"/>
      <c r="B29" s="262">
        <f>'3A 2025 - 2026 DATOS DEL ESTUDI'!N26</f>
        <v>32857385</v>
      </c>
      <c r="C29" s="239">
        <v>23.0</v>
      </c>
      <c r="D29" s="240" t="str">
        <f>'3A 2025 - 2026 DATOS DEL ESTUDI'!B26</f>
        <v>Yamel  Mella Aquino</v>
      </c>
      <c r="E29" s="226">
        <f>'CE-MAT-3137'!S27</f>
        <v>54</v>
      </c>
      <c r="F29" s="226">
        <f>'CE-MAT-3137'!T27</f>
        <v>55.75</v>
      </c>
      <c r="G29" s="226">
        <f>'CE-MAT-3137'!U27</f>
        <v>57.5</v>
      </c>
      <c r="H29" s="227">
        <f>'CE-MAT-3137'!V27</f>
        <v>60.25</v>
      </c>
      <c r="I29" s="228">
        <f t="shared" si="1"/>
        <v>56.875</v>
      </c>
      <c r="J29" s="229" t="str">
        <f>IFERROR(CONCATENATE(SUM(AMAT331!Y29,AMAT331!BB29,AMAT332!Y29),"/",(SUM(AMAT331!$Z$4,AMAT331!$BC$4,AMAT332!$Z$4))),"")</f>
        <v>40/41</v>
      </c>
      <c r="K29" s="228"/>
      <c r="L29" s="228"/>
      <c r="M29" s="228"/>
      <c r="N29" s="259">
        <f>IFERROR((SUM(AMAT331!Z29,AMAT331!BC29,AMAT332!Z29,AMAT332!BC29,AMAT333!Z29,AMAT333!BC29,AMAT334!Z29,AMAT334!BC29,AMAT335!Z29,AMAT335!BC29)/10),"")</f>
        <v>0.6508082707</v>
      </c>
      <c r="O29" s="231">
        <f t="shared" si="2"/>
        <v>28.4375</v>
      </c>
      <c r="P29" s="232"/>
      <c r="Q29" s="231" t="str">
        <f t="shared" si="3"/>
        <v/>
      </c>
      <c r="R29" s="228">
        <f t="shared" si="4"/>
        <v>28</v>
      </c>
      <c r="S29" s="231">
        <f t="shared" si="5"/>
        <v>17.0625</v>
      </c>
      <c r="T29" s="232"/>
      <c r="U29" s="231" t="str">
        <f t="shared" si="6"/>
        <v/>
      </c>
      <c r="V29" s="228">
        <f t="shared" si="7"/>
        <v>17</v>
      </c>
      <c r="W29" s="228">
        <f t="shared" si="8"/>
        <v>56.875</v>
      </c>
      <c r="X29" s="268" t="str">
        <f t="shared" si="9"/>
        <v/>
      </c>
      <c r="Y29" s="235" t="str">
        <f t="shared" si="10"/>
        <v/>
      </c>
      <c r="Z29" s="261" t="str">
        <f t="shared" si="11"/>
        <v>R</v>
      </c>
    </row>
    <row r="30" ht="30.0" customHeight="1">
      <c r="A30" s="237"/>
      <c r="B30" s="262">
        <f>'3A 2025 - 2026 DATOS DEL ESTUDI'!N27</f>
        <v>6396255</v>
      </c>
      <c r="C30" s="239">
        <v>24.0</v>
      </c>
      <c r="D30" s="240" t="str">
        <f>'3A 2025 - 2026 DATOS DEL ESTUDI'!B27</f>
        <v>Sariely Del Carmen Mena Chávez</v>
      </c>
      <c r="E30" s="226">
        <f>'CE-MAT-3137'!S28</f>
        <v>53.75</v>
      </c>
      <c r="F30" s="226">
        <f>'CE-MAT-3137'!T28</f>
        <v>52.5</v>
      </c>
      <c r="G30" s="226">
        <f>'CE-MAT-3137'!U28</f>
        <v>53.75</v>
      </c>
      <c r="H30" s="227">
        <f>'CE-MAT-3137'!V28</f>
        <v>55</v>
      </c>
      <c r="I30" s="228">
        <f t="shared" si="1"/>
        <v>53.75</v>
      </c>
      <c r="J30" s="229" t="str">
        <f>IFERROR(CONCATENATE(SUM(AMAT331!Y30,AMAT331!BB30,AMAT332!Y30),"/",(SUM(AMAT331!$Z$4,AMAT331!$BC$4,AMAT332!$Z$4))),"")</f>
        <v>35/41</v>
      </c>
      <c r="K30" s="228"/>
      <c r="L30" s="228"/>
      <c r="M30" s="228"/>
      <c r="N30" s="259">
        <f>IFERROR((SUM(AMAT331!Z30,AMAT331!BC30,AMAT332!Z30,AMAT332!BC30,AMAT333!Z30,AMAT333!BC30,AMAT334!Z30,AMAT334!BC30,AMAT335!Z30,AMAT335!BC30)/10),"")</f>
        <v>0.5855148287</v>
      </c>
      <c r="O30" s="231">
        <f t="shared" si="2"/>
        <v>26.875</v>
      </c>
      <c r="P30" s="232"/>
      <c r="Q30" s="231" t="str">
        <f t="shared" si="3"/>
        <v/>
      </c>
      <c r="R30" s="228">
        <f t="shared" si="4"/>
        <v>27</v>
      </c>
      <c r="S30" s="231">
        <f t="shared" si="5"/>
        <v>16.125</v>
      </c>
      <c r="T30" s="232"/>
      <c r="U30" s="231" t="str">
        <f t="shared" si="6"/>
        <v/>
      </c>
      <c r="V30" s="228">
        <f t="shared" si="7"/>
        <v>16</v>
      </c>
      <c r="W30" s="228">
        <f t="shared" si="8"/>
        <v>53.75</v>
      </c>
      <c r="X30" s="268" t="str">
        <f t="shared" si="9"/>
        <v/>
      </c>
      <c r="Y30" s="235" t="str">
        <f t="shared" si="10"/>
        <v/>
      </c>
      <c r="Z30" s="261" t="str">
        <f t="shared" si="11"/>
        <v>R</v>
      </c>
    </row>
    <row r="31" ht="30.0" customHeight="1">
      <c r="A31" s="237"/>
      <c r="B31" s="262">
        <f>'3A 2025 - 2026 DATOS DEL ESTUDI'!N28</f>
        <v>33560794</v>
      </c>
      <c r="C31" s="239">
        <v>25.0</v>
      </c>
      <c r="D31" s="240" t="str">
        <f>'3A 2025 - 2026 DATOS DEL ESTUDI'!B28</f>
        <v>David Carmelo Navas Fernández</v>
      </c>
      <c r="E31" s="226">
        <f>'CE-MAT-3137'!S29</f>
        <v>62.5</v>
      </c>
      <c r="F31" s="226">
        <f>'CE-MAT-3137'!T29</f>
        <v>63.75</v>
      </c>
      <c r="G31" s="226">
        <f>'CE-MAT-3137'!U29</f>
        <v>60</v>
      </c>
      <c r="H31" s="227">
        <f>'CE-MAT-3137'!V29</f>
        <v>64.25</v>
      </c>
      <c r="I31" s="228">
        <f t="shared" si="1"/>
        <v>62.625</v>
      </c>
      <c r="J31" s="229" t="str">
        <f>IFERROR(CONCATENATE(SUM(AMAT331!Y31,AMAT331!BB31,AMAT332!Y31),"/",(SUM(AMAT331!$Z$4,AMAT331!$BC$4,AMAT332!$Z$4))),"")</f>
        <v>38/41</v>
      </c>
      <c r="K31" s="228"/>
      <c r="L31" s="228"/>
      <c r="M31" s="228"/>
      <c r="N31" s="259">
        <f>IFERROR((SUM(AMAT331!Z31,AMAT331!BC31,AMAT332!Z31,AMAT332!BC31,AMAT333!Z31,AMAT333!BC31,AMAT334!Z31,AMAT334!BC31,AMAT335!Z31,AMAT335!BC31)/10),"")</f>
        <v>0.6651681287</v>
      </c>
      <c r="O31" s="231">
        <f t="shared" si="2"/>
        <v>31.3125</v>
      </c>
      <c r="P31" s="232"/>
      <c r="Q31" s="231" t="str">
        <f t="shared" si="3"/>
        <v/>
      </c>
      <c r="R31" s="228">
        <f t="shared" si="4"/>
        <v>31</v>
      </c>
      <c r="S31" s="231">
        <f t="shared" si="5"/>
        <v>18.7875</v>
      </c>
      <c r="T31" s="232"/>
      <c r="U31" s="231" t="str">
        <f t="shared" si="6"/>
        <v/>
      </c>
      <c r="V31" s="228">
        <f t="shared" si="7"/>
        <v>19</v>
      </c>
      <c r="W31" s="228">
        <f t="shared" si="8"/>
        <v>62.625</v>
      </c>
      <c r="X31" s="268" t="str">
        <f t="shared" si="9"/>
        <v/>
      </c>
      <c r="Y31" s="235" t="str">
        <f t="shared" si="10"/>
        <v/>
      </c>
      <c r="Z31" s="261" t="str">
        <f t="shared" si="11"/>
        <v>R</v>
      </c>
    </row>
    <row r="32" ht="30.0" customHeight="1">
      <c r="A32" s="237"/>
      <c r="B32" s="262">
        <f>'3A 2025 - 2026 DATOS DEL ESTUDI'!N29</f>
        <v>32720987</v>
      </c>
      <c r="C32" s="239">
        <v>26.0</v>
      </c>
      <c r="D32" s="240" t="str">
        <f>'3A 2025 - 2026 DATOS DEL ESTUDI'!B29</f>
        <v>Andriw Jelier Ortiz Rodríguez</v>
      </c>
      <c r="E32" s="226">
        <f>'CE-MAT-3137'!S30</f>
        <v>62.5</v>
      </c>
      <c r="F32" s="226">
        <f>'CE-MAT-3137'!T30</f>
        <v>66</v>
      </c>
      <c r="G32" s="226">
        <f>'CE-MAT-3137'!U30</f>
        <v>62.5</v>
      </c>
      <c r="H32" s="227">
        <f>'CE-MAT-3137'!V30</f>
        <v>64</v>
      </c>
      <c r="I32" s="228">
        <f t="shared" si="1"/>
        <v>63.75</v>
      </c>
      <c r="J32" s="229" t="str">
        <f>IFERROR(CONCATENATE(SUM(AMAT331!Y32,AMAT331!BB32,AMAT332!Y32),"/",(SUM(AMAT331!$Z$4,AMAT331!$BC$4,AMAT332!$Z$4))),"")</f>
        <v>40/41</v>
      </c>
      <c r="K32" s="228"/>
      <c r="L32" s="228"/>
      <c r="M32" s="228"/>
      <c r="N32" s="259">
        <f>IFERROR((SUM(AMAT331!Z32,AMAT331!BC32,AMAT332!Z32,AMAT332!BC32,AMAT333!Z32,AMAT333!BC32,AMAT334!Z32,AMAT334!BC32,AMAT335!Z32,AMAT335!BC32)/10),"")</f>
        <v>0.6947368421</v>
      </c>
      <c r="O32" s="231">
        <f t="shared" si="2"/>
        <v>31.875</v>
      </c>
      <c r="P32" s="232"/>
      <c r="Q32" s="231" t="str">
        <f t="shared" si="3"/>
        <v/>
      </c>
      <c r="R32" s="228">
        <f t="shared" si="4"/>
        <v>32</v>
      </c>
      <c r="S32" s="231">
        <f t="shared" si="5"/>
        <v>19.125</v>
      </c>
      <c r="T32" s="232"/>
      <c r="U32" s="231" t="str">
        <f t="shared" si="6"/>
        <v/>
      </c>
      <c r="V32" s="228">
        <f t="shared" si="7"/>
        <v>19</v>
      </c>
      <c r="W32" s="228">
        <f t="shared" si="8"/>
        <v>63.75</v>
      </c>
      <c r="X32" s="268" t="str">
        <f t="shared" si="9"/>
        <v/>
      </c>
      <c r="Y32" s="235" t="str">
        <f t="shared" si="10"/>
        <v/>
      </c>
      <c r="Z32" s="261" t="str">
        <f t="shared" si="11"/>
        <v>R</v>
      </c>
    </row>
    <row r="33" ht="30.0" customHeight="1">
      <c r="A33" s="237"/>
      <c r="B33" s="262">
        <f>'3A 2025 - 2026 DATOS DEL ESTUDI'!N30</f>
        <v>32899290</v>
      </c>
      <c r="C33" s="239">
        <v>27.0</v>
      </c>
      <c r="D33" s="240" t="str">
        <f>'3A 2025 - 2026 DATOS DEL ESTUDI'!B30</f>
        <v>Dashley Nicole Peña García</v>
      </c>
      <c r="E33" s="226">
        <f>'CE-MAT-3137'!S31</f>
        <v>52.5</v>
      </c>
      <c r="F33" s="226">
        <f>'CE-MAT-3137'!T31</f>
        <v>50.25</v>
      </c>
      <c r="G33" s="226">
        <f>'CE-MAT-3137'!U31</f>
        <v>52.5</v>
      </c>
      <c r="H33" s="227">
        <f>'CE-MAT-3137'!V31</f>
        <v>56.75</v>
      </c>
      <c r="I33" s="228">
        <f t="shared" si="1"/>
        <v>53</v>
      </c>
      <c r="J33" s="229" t="str">
        <f>IFERROR(CONCATENATE(SUM(AMAT331!Y33,AMAT331!BB33,AMAT332!Y33),"/",(SUM(AMAT331!$Z$4,AMAT331!$BC$4,AMAT332!$Z$4))),"")</f>
        <v>40/41</v>
      </c>
      <c r="K33" s="228"/>
      <c r="L33" s="228"/>
      <c r="M33" s="228"/>
      <c r="N33" s="259">
        <f>IFERROR((SUM(AMAT331!Z33,AMAT331!BC33,AMAT332!Z33,AMAT332!BC33,AMAT333!Z33,AMAT333!BC33,AMAT334!Z33,AMAT334!BC33,AMAT335!Z33,AMAT335!BC33)/10),"")</f>
        <v>0.671343985</v>
      </c>
      <c r="O33" s="231">
        <f t="shared" si="2"/>
        <v>26.5</v>
      </c>
      <c r="P33" s="232"/>
      <c r="Q33" s="231" t="str">
        <f t="shared" si="3"/>
        <v/>
      </c>
      <c r="R33" s="228">
        <f t="shared" si="4"/>
        <v>27</v>
      </c>
      <c r="S33" s="231">
        <f t="shared" si="5"/>
        <v>15.9</v>
      </c>
      <c r="T33" s="232"/>
      <c r="U33" s="231" t="str">
        <f t="shared" si="6"/>
        <v/>
      </c>
      <c r="V33" s="228">
        <f t="shared" si="7"/>
        <v>16</v>
      </c>
      <c r="W33" s="228">
        <f t="shared" si="8"/>
        <v>53</v>
      </c>
      <c r="X33" s="268" t="str">
        <f t="shared" si="9"/>
        <v/>
      </c>
      <c r="Y33" s="235" t="str">
        <f t="shared" si="10"/>
        <v/>
      </c>
      <c r="Z33" s="261" t="str">
        <f t="shared" si="11"/>
        <v>R</v>
      </c>
    </row>
    <row r="34" ht="30.0" customHeight="1">
      <c r="A34" s="237"/>
      <c r="B34" s="262">
        <f>'3A 2025 - 2026 DATOS DEL ESTUDI'!N31</f>
        <v>32607334</v>
      </c>
      <c r="C34" s="239">
        <v>28.0</v>
      </c>
      <c r="D34" s="240" t="str">
        <f>'3A 2025 - 2026 DATOS DEL ESTUDI'!B31</f>
        <v>Yesly  Peña Muñoz</v>
      </c>
      <c r="E34" s="226">
        <f>'CE-MAT-3137'!S32</f>
        <v>75</v>
      </c>
      <c r="F34" s="226">
        <f>'CE-MAT-3137'!T32</f>
        <v>73.5</v>
      </c>
      <c r="G34" s="226">
        <f>'CE-MAT-3137'!U32</f>
        <v>73.25</v>
      </c>
      <c r="H34" s="227">
        <f>'CE-MAT-3137'!V32</f>
        <v>73.75</v>
      </c>
      <c r="I34" s="228">
        <f t="shared" si="1"/>
        <v>73.875</v>
      </c>
      <c r="J34" s="229" t="str">
        <f>IFERROR(CONCATENATE(SUM(AMAT331!Y34,AMAT331!BB34,AMAT332!Y34),"/",(SUM(AMAT331!$Z$4,AMAT331!$BC$4,AMAT332!$Z$4))),"")</f>
        <v>41/41</v>
      </c>
      <c r="K34" s="228"/>
      <c r="L34" s="228"/>
      <c r="M34" s="228"/>
      <c r="N34" s="259">
        <f>IFERROR((SUM(AMAT331!Z34,AMAT331!BC34,AMAT332!Z34,AMAT332!BC34,AMAT333!Z34,AMAT333!BC34,AMAT334!Z34,AMAT334!BC34,AMAT335!Z34,AMAT335!BC34)/10),"")</f>
        <v>0.7</v>
      </c>
      <c r="O34" s="231" t="str">
        <f t="shared" si="2"/>
        <v/>
      </c>
      <c r="P34" s="232"/>
      <c r="Q34" s="231" t="str">
        <f t="shared" si="3"/>
        <v/>
      </c>
      <c r="R34" s="228" t="str">
        <f t="shared" si="4"/>
        <v/>
      </c>
      <c r="S34" s="231" t="str">
        <f t="shared" si="5"/>
        <v/>
      </c>
      <c r="T34" s="232"/>
      <c r="U34" s="231" t="str">
        <f t="shared" si="6"/>
        <v/>
      </c>
      <c r="V34" s="228" t="str">
        <f t="shared" si="7"/>
        <v/>
      </c>
      <c r="W34" s="228">
        <f t="shared" si="8"/>
        <v>73.875</v>
      </c>
      <c r="X34" s="268" t="str">
        <f t="shared" si="9"/>
        <v/>
      </c>
      <c r="Y34" s="235" t="str">
        <f t="shared" si="10"/>
        <v>A</v>
      </c>
      <c r="Z34" s="261" t="str">
        <f t="shared" si="11"/>
        <v/>
      </c>
    </row>
    <row r="35" ht="30.0" customHeight="1">
      <c r="A35" s="237"/>
      <c r="B35" s="262">
        <f>'3A 2025 - 2026 DATOS DEL ESTUDI'!N32</f>
        <v>32687351</v>
      </c>
      <c r="C35" s="239">
        <v>29.0</v>
      </c>
      <c r="D35" s="240" t="str">
        <f>'3A 2025 - 2026 DATOS DEL ESTUDI'!B32</f>
        <v>Wilbert  Peña Paulino</v>
      </c>
      <c r="E35" s="226">
        <f>'CE-MAT-3137'!S33</f>
        <v>57</v>
      </c>
      <c r="F35" s="226">
        <f>'CE-MAT-3137'!T33</f>
        <v>61.5</v>
      </c>
      <c r="G35" s="226">
        <f>'CE-MAT-3137'!U33</f>
        <v>60.25</v>
      </c>
      <c r="H35" s="227">
        <f>'CE-MAT-3137'!V33</f>
        <v>57.5</v>
      </c>
      <c r="I35" s="228">
        <f t="shared" si="1"/>
        <v>59.0625</v>
      </c>
      <c r="J35" s="229" t="str">
        <f>IFERROR(CONCATENATE(SUM(AMAT331!Y35,AMAT331!BB35,AMAT332!Y35),"/",(SUM(AMAT331!$Z$4,AMAT331!$BC$4,AMAT332!$Z$4))),"")</f>
        <v>40/41</v>
      </c>
      <c r="K35" s="228"/>
      <c r="L35" s="228"/>
      <c r="M35" s="228"/>
      <c r="N35" s="259">
        <f>IFERROR((SUM(AMAT331!Z35,AMAT331!BC35,AMAT332!Z35,AMAT332!BC35,AMAT333!Z35,AMAT333!BC35,AMAT334!Z35,AMAT334!BC35,AMAT335!Z35,AMAT335!BC35)/10),"")</f>
        <v>0.6947368421</v>
      </c>
      <c r="O35" s="231">
        <f t="shared" si="2"/>
        <v>29.53125</v>
      </c>
      <c r="P35" s="232"/>
      <c r="Q35" s="231" t="str">
        <f t="shared" si="3"/>
        <v/>
      </c>
      <c r="R35" s="228">
        <f t="shared" si="4"/>
        <v>30</v>
      </c>
      <c r="S35" s="231">
        <f t="shared" si="5"/>
        <v>17.71875</v>
      </c>
      <c r="T35" s="232"/>
      <c r="U35" s="231" t="str">
        <f t="shared" si="6"/>
        <v/>
      </c>
      <c r="V35" s="228">
        <f t="shared" si="7"/>
        <v>18</v>
      </c>
      <c r="W35" s="228">
        <f t="shared" si="8"/>
        <v>59.0625</v>
      </c>
      <c r="X35" s="268" t="str">
        <f t="shared" si="9"/>
        <v/>
      </c>
      <c r="Y35" s="235" t="str">
        <f t="shared" si="10"/>
        <v/>
      </c>
      <c r="Z35" s="261" t="str">
        <f t="shared" si="11"/>
        <v>R</v>
      </c>
    </row>
    <row r="36" ht="30.0" customHeight="1">
      <c r="A36" s="237"/>
      <c r="B36" s="262">
        <f>'3A 2025 - 2026 DATOS DEL ESTUDI'!N33</f>
        <v>6445759</v>
      </c>
      <c r="C36" s="239">
        <v>30.0</v>
      </c>
      <c r="D36" s="240" t="str">
        <f>'3A 2025 - 2026 DATOS DEL ESTUDI'!B33</f>
        <v>Yonayry  Peña Santos</v>
      </c>
      <c r="E36" s="226">
        <f>'CE-MAT-3137'!S34</f>
        <v>52.5</v>
      </c>
      <c r="F36" s="226">
        <f>'CE-MAT-3137'!T34</f>
        <v>52.5</v>
      </c>
      <c r="G36" s="226">
        <f>'CE-MAT-3137'!U34</f>
        <v>53.5</v>
      </c>
      <c r="H36" s="227">
        <f>'CE-MAT-3137'!V34</f>
        <v>53.25</v>
      </c>
      <c r="I36" s="228">
        <f t="shared" si="1"/>
        <v>52.9375</v>
      </c>
      <c r="J36" s="229" t="str">
        <f>IFERROR(CONCATENATE(SUM(AMAT331!Y36,AMAT331!BB36,AMAT332!Y36),"/",(SUM(AMAT331!$Z$4,AMAT331!$BC$4,AMAT332!$Z$4))),"")</f>
        <v>36/41</v>
      </c>
      <c r="K36" s="228"/>
      <c r="L36" s="228"/>
      <c r="M36" s="228"/>
      <c r="N36" s="259">
        <f>IFERROR((SUM(AMAT331!Z36,AMAT331!BC36,AMAT332!Z36,AMAT332!BC36,AMAT333!Z36,AMAT333!BC36,AMAT334!Z36,AMAT334!BC36,AMAT335!Z36,AMAT335!BC36)/10),"")</f>
        <v>0.6203717627</v>
      </c>
      <c r="O36" s="231">
        <f t="shared" si="2"/>
        <v>26.46875</v>
      </c>
      <c r="P36" s="232"/>
      <c r="Q36" s="231" t="str">
        <f t="shared" si="3"/>
        <v/>
      </c>
      <c r="R36" s="228">
        <f t="shared" si="4"/>
        <v>26</v>
      </c>
      <c r="S36" s="231">
        <f t="shared" si="5"/>
        <v>15.88125</v>
      </c>
      <c r="T36" s="232"/>
      <c r="U36" s="231" t="str">
        <f t="shared" si="6"/>
        <v/>
      </c>
      <c r="V36" s="228">
        <f t="shared" si="7"/>
        <v>16</v>
      </c>
      <c r="W36" s="228">
        <f t="shared" si="8"/>
        <v>52.9375</v>
      </c>
      <c r="X36" s="268" t="str">
        <f t="shared" si="9"/>
        <v/>
      </c>
      <c r="Y36" s="235" t="str">
        <f t="shared" si="10"/>
        <v/>
      </c>
      <c r="Z36" s="261" t="str">
        <f t="shared" si="11"/>
        <v>R</v>
      </c>
    </row>
    <row r="37" ht="30.0" customHeight="1">
      <c r="A37" s="237"/>
      <c r="B37" s="262">
        <f>'3A 2025 - 2026 DATOS DEL ESTUDI'!N34</f>
        <v>22023376</v>
      </c>
      <c r="C37" s="239">
        <v>31.0</v>
      </c>
      <c r="D37" s="240" t="str">
        <f>'3A 2025 - 2026 DATOS DEL ESTUDI'!B34</f>
        <v>Rossier Analiz Pérez Rodríguez</v>
      </c>
      <c r="E37" s="226">
        <f>'CE-MAT-3137'!S35</f>
        <v>63.75</v>
      </c>
      <c r="F37" s="226">
        <f>'CE-MAT-3137'!T35</f>
        <v>68.5</v>
      </c>
      <c r="G37" s="226">
        <f>'CE-MAT-3137'!U35</f>
        <v>67.5</v>
      </c>
      <c r="H37" s="227">
        <f>'CE-MAT-3137'!V35</f>
        <v>69</v>
      </c>
      <c r="I37" s="228">
        <f t="shared" si="1"/>
        <v>67.1875</v>
      </c>
      <c r="J37" s="229" t="str">
        <f>IFERROR(CONCATENATE(SUM(AMAT331!Y37,AMAT331!BB37,AMAT332!Y37),"/",(SUM(AMAT331!$Z$4,AMAT331!$BC$4,AMAT332!$Z$4))),"")</f>
        <v>39/41</v>
      </c>
      <c r="K37" s="228"/>
      <c r="L37" s="228"/>
      <c r="M37" s="228"/>
      <c r="N37" s="259">
        <f>IFERROR((SUM(AMAT331!Z37,AMAT331!BC37,AMAT332!Z37,AMAT332!BC37,AMAT333!Z37,AMAT333!BC37,AMAT334!Z37,AMAT334!BC37,AMAT335!Z37,AMAT335!BC37)/10),"")</f>
        <v>0.6595384294</v>
      </c>
      <c r="O37" s="231">
        <f t="shared" si="2"/>
        <v>33.59375</v>
      </c>
      <c r="P37" s="232"/>
      <c r="Q37" s="231" t="str">
        <f t="shared" si="3"/>
        <v/>
      </c>
      <c r="R37" s="228">
        <f t="shared" si="4"/>
        <v>34</v>
      </c>
      <c r="S37" s="231">
        <f t="shared" si="5"/>
        <v>20.15625</v>
      </c>
      <c r="T37" s="232"/>
      <c r="U37" s="231" t="str">
        <f t="shared" si="6"/>
        <v/>
      </c>
      <c r="V37" s="228">
        <f t="shared" si="7"/>
        <v>20</v>
      </c>
      <c r="W37" s="228">
        <f t="shared" si="8"/>
        <v>67.1875</v>
      </c>
      <c r="X37" s="268" t="str">
        <f t="shared" si="9"/>
        <v/>
      </c>
      <c r="Y37" s="235" t="str">
        <f t="shared" si="10"/>
        <v/>
      </c>
      <c r="Z37" s="261" t="str">
        <f t="shared" si="11"/>
        <v>R</v>
      </c>
    </row>
    <row r="38" ht="30.0" customHeight="1">
      <c r="A38" s="237"/>
      <c r="B38" s="269">
        <f>'3A 2025 - 2026 DATOS DEL ESTUDI'!N35</f>
        <v>6925657</v>
      </c>
      <c r="C38" s="239">
        <v>32.0</v>
      </c>
      <c r="D38" s="240" t="str">
        <f>'3A 2025 - 2026 DATOS DEL ESTUDI'!B35</f>
        <v>Joseph Francisco Ramírez Espinosa</v>
      </c>
      <c r="E38" s="226">
        <f>'CE-MAT-3137'!S36</f>
        <v>52.75</v>
      </c>
      <c r="F38" s="226">
        <f>'CE-MAT-3137'!T36</f>
        <v>53.25</v>
      </c>
      <c r="G38" s="226">
        <f>'CE-MAT-3137'!U36</f>
        <v>52.5</v>
      </c>
      <c r="H38" s="227">
        <f>'CE-MAT-3137'!V36</f>
        <v>53</v>
      </c>
      <c r="I38" s="228">
        <f t="shared" si="1"/>
        <v>52.875</v>
      </c>
      <c r="J38" s="229" t="str">
        <f>IFERROR(CONCATENATE(SUM(AMAT331!Y38,AMAT331!BB38,AMAT332!Y38),"/",(SUM(AMAT331!$Z$4,AMAT331!$BC$4,AMAT332!$Z$4))),"")</f>
        <v>41/41</v>
      </c>
      <c r="K38" s="228"/>
      <c r="L38" s="228"/>
      <c r="M38" s="228"/>
      <c r="N38" s="259">
        <f>IFERROR((SUM(AMAT331!Z38,AMAT331!BC38,AMAT332!Z38,AMAT332!BC38,AMAT333!Z38,AMAT333!BC38,AMAT334!Z38,AMAT334!BC38,AMAT335!Z38,AMAT335!BC38)/10),"")</f>
        <v>0.7</v>
      </c>
      <c r="O38" s="231">
        <f t="shared" si="2"/>
        <v>26.4375</v>
      </c>
      <c r="P38" s="232"/>
      <c r="Q38" s="231" t="str">
        <f t="shared" si="3"/>
        <v/>
      </c>
      <c r="R38" s="228">
        <f t="shared" si="4"/>
        <v>26</v>
      </c>
      <c r="S38" s="231">
        <f t="shared" si="5"/>
        <v>15.8625</v>
      </c>
      <c r="T38" s="232"/>
      <c r="U38" s="231" t="str">
        <f t="shared" si="6"/>
        <v/>
      </c>
      <c r="V38" s="228">
        <f t="shared" si="7"/>
        <v>16</v>
      </c>
      <c r="W38" s="228">
        <f t="shared" si="8"/>
        <v>52.875</v>
      </c>
      <c r="X38" s="268" t="str">
        <f t="shared" si="9"/>
        <v/>
      </c>
      <c r="Y38" s="235" t="str">
        <f t="shared" si="10"/>
        <v/>
      </c>
      <c r="Z38" s="261" t="str">
        <f t="shared" si="11"/>
        <v>R</v>
      </c>
    </row>
    <row r="39" ht="30.0" customHeight="1">
      <c r="A39" s="237"/>
      <c r="B39" s="269">
        <f>'3A 2025 - 2026 DATOS DEL ESTUDI'!N36</f>
        <v>12009792</v>
      </c>
      <c r="C39" s="239">
        <v>33.0</v>
      </c>
      <c r="D39" s="240" t="str">
        <f>'3A 2025 - 2026 DATOS DEL ESTUDI'!B36</f>
        <v>Yariel Alfonso Ramos</v>
      </c>
      <c r="E39" s="226">
        <f>'CE-MAT-3137'!S37</f>
        <v>44</v>
      </c>
      <c r="F39" s="226">
        <f>'CE-MAT-3137'!T37</f>
        <v>42.75</v>
      </c>
      <c r="G39" s="226">
        <f>'CE-MAT-3137'!U37</f>
        <v>52.5</v>
      </c>
      <c r="H39" s="227">
        <f>'CE-MAT-3137'!V37</f>
        <v>45</v>
      </c>
      <c r="I39" s="228">
        <f t="shared" si="1"/>
        <v>46.0625</v>
      </c>
      <c r="J39" s="229" t="str">
        <f>IFERROR(CONCATENATE(SUM(AMAT331!Y39,AMAT331!BB39,AMAT332!Y39),"/",(SUM(AMAT331!$Z$4,AMAT331!$BC$4,AMAT332!$Z$4))),"")</f>
        <v>39/41</v>
      </c>
      <c r="K39" s="228"/>
      <c r="L39" s="228"/>
      <c r="M39" s="228"/>
      <c r="N39" s="259">
        <f>IFERROR((SUM(AMAT331!Z39,AMAT331!BC39,AMAT332!Z39,AMAT332!BC39,AMAT333!Z39,AMAT333!BC39,AMAT334!Z39,AMAT334!BC39,AMAT335!Z39,AMAT335!BC39)/10),"")</f>
        <v>0.6663888889</v>
      </c>
      <c r="O39" s="231">
        <f t="shared" si="2"/>
        <v>23.03125</v>
      </c>
      <c r="P39" s="232"/>
      <c r="Q39" s="231" t="str">
        <f t="shared" si="3"/>
        <v/>
      </c>
      <c r="R39" s="228">
        <f t="shared" si="4"/>
        <v>23</v>
      </c>
      <c r="S39" s="231">
        <f t="shared" si="5"/>
        <v>13.81875</v>
      </c>
      <c r="T39" s="232"/>
      <c r="U39" s="231" t="str">
        <f t="shared" si="6"/>
        <v/>
      </c>
      <c r="V39" s="228">
        <f t="shared" si="7"/>
        <v>14</v>
      </c>
      <c r="W39" s="228">
        <f t="shared" si="8"/>
        <v>46.0625</v>
      </c>
      <c r="X39" s="268" t="str">
        <f t="shared" si="9"/>
        <v/>
      </c>
      <c r="Y39" s="235" t="str">
        <f t="shared" si="10"/>
        <v/>
      </c>
      <c r="Z39" s="261" t="str">
        <f t="shared" si="11"/>
        <v>R</v>
      </c>
    </row>
    <row r="40" ht="30.0" customHeight="1">
      <c r="A40" s="237"/>
      <c r="B40" s="269">
        <f>'3A 2025 - 2026 DATOS DEL ESTUDI'!N37</f>
        <v>32790184</v>
      </c>
      <c r="C40" s="239">
        <v>34.0</v>
      </c>
      <c r="D40" s="240" t="str">
        <f>'3A 2025 - 2026 DATOS DEL ESTUDI'!B37</f>
        <v>Carlos David Rodríguez Almánzar</v>
      </c>
      <c r="E40" s="226">
        <f>'CE-MAT-3137'!S38</f>
        <v>56.25</v>
      </c>
      <c r="F40" s="226">
        <f>'CE-MAT-3137'!T38</f>
        <v>59.25</v>
      </c>
      <c r="G40" s="226">
        <f>'CE-MAT-3137'!U38</f>
        <v>59.75</v>
      </c>
      <c r="H40" s="227">
        <f>'CE-MAT-3137'!V38</f>
        <v>60.5</v>
      </c>
      <c r="I40" s="228">
        <f t="shared" si="1"/>
        <v>58.9375</v>
      </c>
      <c r="J40" s="229" t="str">
        <f>IFERROR(CONCATENATE(SUM(AMAT331!Y40,AMAT331!BB40,AMAT332!Y40),"/",(SUM(AMAT331!$Z$4,AMAT331!$BC$4,AMAT332!$Z$4))),"")</f>
        <v>41/41</v>
      </c>
      <c r="K40" s="228"/>
      <c r="L40" s="228"/>
      <c r="M40" s="228"/>
      <c r="N40" s="259">
        <f>IFERROR((SUM(AMAT331!Z40,AMAT331!BC40,AMAT332!Z40,AMAT332!BC40,AMAT333!Z40,AMAT333!BC40,AMAT334!Z40,AMAT334!BC40,AMAT335!Z40,AMAT335!BC40)/10),"")</f>
        <v>0.7</v>
      </c>
      <c r="O40" s="231">
        <f t="shared" si="2"/>
        <v>29.46875</v>
      </c>
      <c r="P40" s="232"/>
      <c r="Q40" s="231" t="str">
        <f t="shared" si="3"/>
        <v/>
      </c>
      <c r="R40" s="228">
        <f t="shared" si="4"/>
        <v>29</v>
      </c>
      <c r="S40" s="231">
        <f t="shared" si="5"/>
        <v>17.68125</v>
      </c>
      <c r="T40" s="232"/>
      <c r="U40" s="231" t="str">
        <f t="shared" si="6"/>
        <v/>
      </c>
      <c r="V40" s="228">
        <f t="shared" si="7"/>
        <v>18</v>
      </c>
      <c r="W40" s="228">
        <f t="shared" si="8"/>
        <v>58.9375</v>
      </c>
      <c r="X40" s="268" t="str">
        <f t="shared" si="9"/>
        <v/>
      </c>
      <c r="Y40" s="235" t="str">
        <f t="shared" si="10"/>
        <v/>
      </c>
      <c r="Z40" s="261" t="str">
        <f t="shared" si="11"/>
        <v>R</v>
      </c>
    </row>
    <row r="41" ht="30.0" customHeight="1">
      <c r="A41" s="237"/>
      <c r="B41" s="269">
        <f>'3A 2025 - 2026 DATOS DEL ESTUDI'!N38</f>
        <v>32790393</v>
      </c>
      <c r="C41" s="239">
        <v>35.0</v>
      </c>
      <c r="D41" s="240" t="str">
        <f>'3A 2025 - 2026 DATOS DEL ESTUDI'!B38</f>
        <v>Darianni  Santos Medina</v>
      </c>
      <c r="E41" s="226">
        <f>'CE-MAT-3137'!S39</f>
        <v>57.25</v>
      </c>
      <c r="F41" s="226">
        <f>'CE-MAT-3137'!T39</f>
        <v>63.5</v>
      </c>
      <c r="G41" s="226">
        <f>'CE-MAT-3137'!U39</f>
        <v>58.5</v>
      </c>
      <c r="H41" s="227">
        <f>'CE-MAT-3137'!V39</f>
        <v>62</v>
      </c>
      <c r="I41" s="228">
        <f t="shared" si="1"/>
        <v>60.3125</v>
      </c>
      <c r="J41" s="229" t="str">
        <f>IFERROR(CONCATENATE(SUM(AMAT331!Y41,AMAT331!BB41,AMAT332!Y41),"/",(SUM(AMAT331!$Z$4,AMAT331!$BC$4,AMAT332!$Z$4))),"")</f>
        <v>39/41</v>
      </c>
      <c r="K41" s="228"/>
      <c r="L41" s="228"/>
      <c r="M41" s="228"/>
      <c r="N41" s="259">
        <f>IFERROR((SUM(AMAT331!Z41,AMAT331!BC41,AMAT332!Z41,AMAT332!BC41,AMAT333!Z41,AMAT333!BC41,AMAT334!Z41,AMAT334!BC41,AMAT335!Z41,AMAT335!BC41)/10),"")</f>
        <v>0.6888888889</v>
      </c>
      <c r="O41" s="231">
        <f t="shared" si="2"/>
        <v>30.15625</v>
      </c>
      <c r="P41" s="232"/>
      <c r="Q41" s="231" t="str">
        <f t="shared" si="3"/>
        <v/>
      </c>
      <c r="R41" s="228">
        <f t="shared" si="4"/>
        <v>30</v>
      </c>
      <c r="S41" s="231">
        <f t="shared" si="5"/>
        <v>18.09375</v>
      </c>
      <c r="T41" s="232"/>
      <c r="U41" s="231" t="str">
        <f t="shared" si="6"/>
        <v/>
      </c>
      <c r="V41" s="228">
        <f t="shared" si="7"/>
        <v>18</v>
      </c>
      <c r="W41" s="228">
        <f t="shared" si="8"/>
        <v>60.3125</v>
      </c>
      <c r="X41" s="268" t="str">
        <f t="shared" si="9"/>
        <v/>
      </c>
      <c r="Y41" s="235" t="str">
        <f t="shared" si="10"/>
        <v/>
      </c>
      <c r="Z41" s="261" t="str">
        <f t="shared" si="11"/>
        <v>R</v>
      </c>
    </row>
    <row r="42" ht="30.0" customHeight="1">
      <c r="A42" s="237"/>
      <c r="B42" s="269">
        <f>'3A 2025 - 2026 DATOS DEL ESTUDI'!N39</f>
        <v>6947490</v>
      </c>
      <c r="C42" s="239">
        <v>36.0</v>
      </c>
      <c r="D42" s="240" t="str">
        <f>'3A 2025 - 2026 DATOS DEL ESTUDI'!B39</f>
        <v>Rosyeli Carolina Tavarez  Reyes</v>
      </c>
      <c r="E42" s="226">
        <f>'CE-MAT-3137'!S40</f>
        <v>51</v>
      </c>
      <c r="F42" s="226">
        <f>'CE-MAT-3137'!T40</f>
        <v>47.5</v>
      </c>
      <c r="G42" s="226">
        <f>'CE-MAT-3137'!U40</f>
        <v>50</v>
      </c>
      <c r="H42" s="227">
        <f>'CE-MAT-3137'!V40</f>
        <v>53</v>
      </c>
      <c r="I42" s="228">
        <f t="shared" si="1"/>
        <v>50.375</v>
      </c>
      <c r="J42" s="229" t="str">
        <f>IFERROR(CONCATENATE(SUM(AMAT331!Y42,AMAT331!BB42,AMAT332!Y42),"/",(SUM(AMAT331!$Z$4,AMAT331!$BC$4,AMAT332!$Z$4))),"")</f>
        <v>39/41</v>
      </c>
      <c r="K42" s="228"/>
      <c r="L42" s="228"/>
      <c r="M42" s="228"/>
      <c r="N42" s="259">
        <f>IFERROR((SUM(AMAT331!Z42,AMAT331!BC42,AMAT332!Z42,AMAT332!BC42,AMAT333!Z42,AMAT333!BC42,AMAT334!Z42,AMAT334!BC42,AMAT335!Z42,AMAT335!BC42)/10),"")</f>
        <v>0.596859858</v>
      </c>
      <c r="O42" s="231">
        <f t="shared" si="2"/>
        <v>25.1875</v>
      </c>
      <c r="P42" s="232"/>
      <c r="Q42" s="231" t="str">
        <f t="shared" si="3"/>
        <v/>
      </c>
      <c r="R42" s="228">
        <f t="shared" si="4"/>
        <v>25</v>
      </c>
      <c r="S42" s="231">
        <f t="shared" si="5"/>
        <v>15.1125</v>
      </c>
      <c r="T42" s="232"/>
      <c r="U42" s="231" t="str">
        <f t="shared" si="6"/>
        <v/>
      </c>
      <c r="V42" s="228">
        <f t="shared" si="7"/>
        <v>15</v>
      </c>
      <c r="W42" s="228">
        <f t="shared" si="8"/>
        <v>50.375</v>
      </c>
      <c r="X42" s="268" t="str">
        <f t="shared" si="9"/>
        <v/>
      </c>
      <c r="Y42" s="235" t="str">
        <f t="shared" si="10"/>
        <v/>
      </c>
      <c r="Z42" s="261" t="str">
        <f t="shared" si="11"/>
        <v>R</v>
      </c>
    </row>
    <row r="43" ht="30.0" customHeight="1">
      <c r="A43" s="237"/>
      <c r="B43" s="269">
        <f>'3A 2025 - 2026 DATOS DEL ESTUDI'!N40</f>
        <v>32590071</v>
      </c>
      <c r="C43" s="239">
        <v>37.0</v>
      </c>
      <c r="D43" s="240" t="str">
        <f>'3A 2025 - 2026 DATOS DEL ESTUDI'!B40</f>
        <v>Melani  Taveras Bautista</v>
      </c>
      <c r="E43" s="226">
        <f>'CE-MAT-3137'!S41</f>
        <v>44.5</v>
      </c>
      <c r="F43" s="226">
        <f>'CE-MAT-3137'!T41</f>
        <v>48.75</v>
      </c>
      <c r="G43" s="226">
        <f>'CE-MAT-3137'!U41</f>
        <v>52.5</v>
      </c>
      <c r="H43" s="227">
        <f>'CE-MAT-3137'!V41</f>
        <v>52.5</v>
      </c>
      <c r="I43" s="228">
        <f t="shared" si="1"/>
        <v>49.5625</v>
      </c>
      <c r="J43" s="229" t="str">
        <f>IFERROR(CONCATENATE(SUM(AMAT331!Y43,AMAT331!BB43,AMAT332!Y43),"/",(SUM(AMAT331!$Z$4,AMAT331!$BC$4,AMAT332!$Z$4))),"")</f>
        <v>41/41</v>
      </c>
      <c r="K43" s="228"/>
      <c r="L43" s="228"/>
      <c r="M43" s="228"/>
      <c r="N43" s="259">
        <f>IFERROR((SUM(AMAT331!Z43,AMAT331!BC43,AMAT332!Z43,AMAT332!BC43,AMAT333!Z43,AMAT333!BC43,AMAT334!Z43,AMAT334!BC43,AMAT335!Z43,AMAT335!BC43)/10),"")</f>
        <v>0.69375</v>
      </c>
      <c r="O43" s="231">
        <f t="shared" si="2"/>
        <v>24.78125</v>
      </c>
      <c r="P43" s="232"/>
      <c r="Q43" s="231" t="str">
        <f t="shared" si="3"/>
        <v/>
      </c>
      <c r="R43" s="228">
        <f t="shared" si="4"/>
        <v>25</v>
      </c>
      <c r="S43" s="231">
        <f t="shared" si="5"/>
        <v>14.86875</v>
      </c>
      <c r="T43" s="232"/>
      <c r="U43" s="231" t="str">
        <f t="shared" si="6"/>
        <v/>
      </c>
      <c r="V43" s="228">
        <f t="shared" si="7"/>
        <v>15</v>
      </c>
      <c r="W43" s="228">
        <f t="shared" si="8"/>
        <v>49.5625</v>
      </c>
      <c r="X43" s="268" t="str">
        <f t="shared" si="9"/>
        <v/>
      </c>
      <c r="Y43" s="235" t="str">
        <f t="shared" si="10"/>
        <v/>
      </c>
      <c r="Z43" s="261" t="str">
        <f t="shared" si="11"/>
        <v>R</v>
      </c>
    </row>
    <row r="44" ht="30.0" customHeight="1">
      <c r="A44" s="237"/>
      <c r="B44" s="269">
        <f>'3A 2025 - 2026 DATOS DEL ESTUDI'!N41</f>
        <v>32790609</v>
      </c>
      <c r="C44" s="239">
        <v>38.0</v>
      </c>
      <c r="D44" s="240" t="str">
        <f>'3A 2025 - 2026 DATOS DEL ESTUDI'!B41</f>
        <v>Arianny  Tejada Guzmán</v>
      </c>
      <c r="E44" s="226">
        <f>'CE-MAT-3137'!S42</f>
        <v>57.25</v>
      </c>
      <c r="F44" s="226">
        <f>'CE-MAT-3137'!T42</f>
        <v>63.25</v>
      </c>
      <c r="G44" s="226">
        <f>'CE-MAT-3137'!U42</f>
        <v>60.25</v>
      </c>
      <c r="H44" s="227">
        <f>'CE-MAT-3137'!V42</f>
        <v>65.75</v>
      </c>
      <c r="I44" s="228">
        <f t="shared" si="1"/>
        <v>61.625</v>
      </c>
      <c r="J44" s="229" t="str">
        <f>IFERROR(CONCATENATE(SUM(AMAT331!Y44,AMAT331!BB44,AMAT332!Y44),"/",(SUM(AMAT331!$Z$4,AMAT331!$BC$4,AMAT332!$Z$4))),"")</f>
        <v>41/41</v>
      </c>
      <c r="K44" s="228"/>
      <c r="L44" s="228"/>
      <c r="M44" s="228"/>
      <c r="N44" s="259">
        <f>IFERROR((SUM(AMAT331!Z44,AMAT331!BC44,AMAT332!Z44,AMAT332!BC44,AMAT333!Z44,AMAT333!BC44,AMAT334!Z44,AMAT334!BC44,AMAT335!Z44,AMAT335!BC44)/10),"")</f>
        <v>0.6928571429</v>
      </c>
      <c r="O44" s="231">
        <f t="shared" si="2"/>
        <v>30.8125</v>
      </c>
      <c r="P44" s="232"/>
      <c r="Q44" s="231" t="str">
        <f t="shared" si="3"/>
        <v/>
      </c>
      <c r="R44" s="228">
        <f t="shared" si="4"/>
        <v>31</v>
      </c>
      <c r="S44" s="231">
        <f t="shared" si="5"/>
        <v>18.4875</v>
      </c>
      <c r="T44" s="232"/>
      <c r="U44" s="231" t="str">
        <f t="shared" si="6"/>
        <v/>
      </c>
      <c r="V44" s="228">
        <f t="shared" si="7"/>
        <v>18</v>
      </c>
      <c r="W44" s="228">
        <f t="shared" si="8"/>
        <v>61.625</v>
      </c>
      <c r="X44" s="268" t="str">
        <f t="shared" si="9"/>
        <v/>
      </c>
      <c r="Y44" s="235" t="str">
        <f t="shared" si="10"/>
        <v/>
      </c>
      <c r="Z44" s="261" t="str">
        <f t="shared" si="11"/>
        <v>R</v>
      </c>
    </row>
    <row r="45" ht="30.0" customHeight="1">
      <c r="A45" s="237"/>
      <c r="B45" s="269">
        <f>'3A 2025 - 2026 DATOS DEL ESTUDI'!N42</f>
        <v>6758894</v>
      </c>
      <c r="C45" s="239">
        <v>39.0</v>
      </c>
      <c r="D45" s="240" t="str">
        <f>'3A 2025 - 2026 DATOS DEL ESTUDI'!B42</f>
        <v>Jeilyn Aliah Tejada</v>
      </c>
      <c r="E45" s="226">
        <f>'CE-MAT-3137'!S43</f>
        <v>54.25</v>
      </c>
      <c r="F45" s="226">
        <f>'CE-MAT-3137'!T43</f>
        <v>56.25</v>
      </c>
      <c r="G45" s="226">
        <f>'CE-MAT-3137'!U43</f>
        <v>53.5</v>
      </c>
      <c r="H45" s="227">
        <f>'CE-MAT-3137'!V43</f>
        <v>53.75</v>
      </c>
      <c r="I45" s="228">
        <f t="shared" si="1"/>
        <v>54.4375</v>
      </c>
      <c r="J45" s="229" t="str">
        <f>IFERROR(CONCATENATE(SUM(AMAT331!Y45,AMAT331!BB45,AMAT332!Y45),"/",(SUM(AMAT331!$Z$4,AMAT331!$BC$4,AMAT332!$Z$4))),"")</f>
        <v>39/41</v>
      </c>
      <c r="K45" s="228"/>
      <c r="L45" s="228"/>
      <c r="M45" s="228"/>
      <c r="N45" s="259">
        <f>IFERROR((SUM(AMAT331!Z45,AMAT331!BC45,AMAT332!Z45,AMAT332!BC45,AMAT333!Z45,AMAT333!BC45,AMAT334!Z45,AMAT334!BC45,AMAT335!Z45,AMAT335!BC45)/10),"")</f>
        <v>0.6748955723</v>
      </c>
      <c r="O45" s="231">
        <f t="shared" si="2"/>
        <v>27.21875</v>
      </c>
      <c r="P45" s="232"/>
      <c r="Q45" s="231" t="str">
        <f t="shared" si="3"/>
        <v/>
      </c>
      <c r="R45" s="228">
        <f t="shared" si="4"/>
        <v>27</v>
      </c>
      <c r="S45" s="231">
        <f t="shared" si="5"/>
        <v>16.33125</v>
      </c>
      <c r="T45" s="232"/>
      <c r="U45" s="231" t="str">
        <f t="shared" si="6"/>
        <v/>
      </c>
      <c r="V45" s="228">
        <f t="shared" si="7"/>
        <v>16</v>
      </c>
      <c r="W45" s="228">
        <f t="shared" si="8"/>
        <v>54.4375</v>
      </c>
      <c r="X45" s="268" t="str">
        <f t="shared" si="9"/>
        <v/>
      </c>
      <c r="Y45" s="235" t="str">
        <f t="shared" si="10"/>
        <v/>
      </c>
      <c r="Z45" s="261" t="str">
        <f t="shared" si="11"/>
        <v>R</v>
      </c>
    </row>
    <row r="46" ht="30.0" customHeight="1">
      <c r="A46" s="237"/>
      <c r="B46" s="269">
        <f>'3A 2025 - 2026 DATOS DEL ESTUDI'!N43</f>
        <v>32718082</v>
      </c>
      <c r="C46" s="239">
        <v>40.0</v>
      </c>
      <c r="D46" s="240" t="str">
        <f>'3A 2025 - 2026 DATOS DEL ESTUDI'!B43</f>
        <v>Rosenny  Ureña Arias</v>
      </c>
      <c r="E46" s="226">
        <f>'CE-MAT-3137'!S44</f>
        <v>61.75</v>
      </c>
      <c r="F46" s="226">
        <f>'CE-MAT-3137'!T44</f>
        <v>64.25</v>
      </c>
      <c r="G46" s="226">
        <f>'CE-MAT-3137'!U44</f>
        <v>62.75</v>
      </c>
      <c r="H46" s="227">
        <f>'CE-MAT-3137'!V44</f>
        <v>61.5</v>
      </c>
      <c r="I46" s="228">
        <f t="shared" si="1"/>
        <v>62.5625</v>
      </c>
      <c r="J46" s="229" t="str">
        <f>IFERROR(CONCATENATE(SUM(AMAT331!Y46,AMAT331!BB46,AMAT332!Y46),"/",(SUM(AMAT331!$Z$4,AMAT331!$BC$4,AMAT332!$Z$4))),"")</f>
        <v>40/41</v>
      </c>
      <c r="K46" s="228"/>
      <c r="L46" s="228"/>
      <c r="M46" s="228"/>
      <c r="N46" s="259">
        <f>IFERROR((SUM(AMAT331!Z46,AMAT331!BC46,AMAT332!Z46,AMAT332!BC46,AMAT333!Z46,AMAT333!BC46,AMAT334!Z46,AMAT334!BC46,AMAT335!Z46,AMAT335!BC46)/10),"")</f>
        <v>0.6810515873</v>
      </c>
      <c r="O46" s="231">
        <f t="shared" si="2"/>
        <v>31.28125</v>
      </c>
      <c r="P46" s="232"/>
      <c r="Q46" s="231" t="str">
        <f t="shared" si="3"/>
        <v/>
      </c>
      <c r="R46" s="228">
        <f t="shared" si="4"/>
        <v>31</v>
      </c>
      <c r="S46" s="231">
        <f t="shared" si="5"/>
        <v>18.76875</v>
      </c>
      <c r="T46" s="232"/>
      <c r="U46" s="231" t="str">
        <f t="shared" si="6"/>
        <v/>
      </c>
      <c r="V46" s="228">
        <f t="shared" si="7"/>
        <v>19</v>
      </c>
      <c r="W46" s="228">
        <f t="shared" si="8"/>
        <v>62.5625</v>
      </c>
      <c r="X46" s="268" t="str">
        <f t="shared" si="9"/>
        <v/>
      </c>
      <c r="Y46" s="235" t="str">
        <f t="shared" si="10"/>
        <v/>
      </c>
      <c r="Z46" s="261" t="str">
        <f t="shared" si="11"/>
        <v>R</v>
      </c>
    </row>
    <row r="47" ht="30.0" customHeight="1">
      <c r="A47" s="242"/>
      <c r="B47" s="270"/>
      <c r="C47" s="239">
        <v>41.0</v>
      </c>
      <c r="D47" s="240" t="str">
        <f>'3A 2025 - 2026 DATOS DEL ESTUDI'!B49</f>
        <v/>
      </c>
      <c r="E47" s="226">
        <f>'CE-MAT-3137'!S45</f>
        <v>52.5</v>
      </c>
      <c r="F47" s="226">
        <f>'CE-MAT-3137'!T45</f>
        <v>52.75</v>
      </c>
      <c r="G47" s="226">
        <f>'CE-MAT-3137'!U45</f>
        <v>53</v>
      </c>
      <c r="H47" s="227">
        <f>'CE-MAT-3137'!V45</f>
        <v>51.25</v>
      </c>
      <c r="I47" s="228">
        <f t="shared" si="1"/>
        <v>52.375</v>
      </c>
      <c r="J47" s="229" t="str">
        <f>IFERROR(CONCATENATE(SUM(AMAT331!Y47,AMAT331!BB47,AMAT332!Y47),"/",(SUM(AMAT331!$Z$4,AMAT331!$BC$4,AMAT332!$Z$4))),"")</f>
        <v>41/41</v>
      </c>
      <c r="K47" s="228"/>
      <c r="L47" s="228"/>
      <c r="M47" s="228"/>
      <c r="N47" s="259">
        <f>IFERROR((SUM(AMAT331!Z47,AMAT331!BC47,AMAT332!Z47,AMAT332!BC47,AMAT333!Z47,AMAT333!BC47,AMAT334!Z47,AMAT334!BC47,AMAT335!Z47,AMAT335!BC47)/10),"")</f>
        <v>0.69</v>
      </c>
      <c r="O47" s="231">
        <f t="shared" si="2"/>
        <v>26.1875</v>
      </c>
      <c r="P47" s="232"/>
      <c r="Q47" s="231" t="str">
        <f t="shared" si="3"/>
        <v/>
      </c>
      <c r="R47" s="228">
        <f t="shared" si="4"/>
        <v>26</v>
      </c>
      <c r="S47" s="231">
        <f t="shared" si="5"/>
        <v>15.7125</v>
      </c>
      <c r="T47" s="232"/>
      <c r="U47" s="231" t="str">
        <f t="shared" si="6"/>
        <v/>
      </c>
      <c r="V47" s="228">
        <f t="shared" si="7"/>
        <v>16</v>
      </c>
      <c r="W47" s="228">
        <f t="shared" si="8"/>
        <v>52.375</v>
      </c>
      <c r="X47" s="268" t="str">
        <f t="shared" si="9"/>
        <v/>
      </c>
      <c r="Y47" s="235" t="str">
        <f t="shared" si="10"/>
        <v/>
      </c>
      <c r="Z47" s="261" t="str">
        <f t="shared" si="11"/>
        <v>R</v>
      </c>
    </row>
    <row r="48" ht="30.0" customHeight="1">
      <c r="A48" s="242"/>
      <c r="B48" s="270"/>
      <c r="C48" s="239">
        <v>42.0</v>
      </c>
      <c r="D48" s="240" t="str">
        <f>'3A 2025 - 2026 DATOS DEL ESTUDI'!B50</f>
        <v/>
      </c>
      <c r="E48" s="226">
        <f>'CE-MAT-3137'!S46</f>
        <v>51.25</v>
      </c>
      <c r="F48" s="226">
        <f>'CE-MAT-3137'!T46</f>
        <v>55</v>
      </c>
      <c r="G48" s="226">
        <f>'CE-MAT-3137'!U46</f>
        <v>52.5</v>
      </c>
      <c r="H48" s="227">
        <f>'CE-MAT-3137'!V46</f>
        <v>54.5</v>
      </c>
      <c r="I48" s="228">
        <f t="shared" si="1"/>
        <v>53.3125</v>
      </c>
      <c r="J48" s="229" t="str">
        <f>IFERROR(CONCATENATE(SUM(AMAT331!Y48,AMAT331!BB48,AMAT332!Y48),"/",(SUM(AMAT331!$Z$4,AMAT331!$BC$4,AMAT332!$Z$4))),"")</f>
        <v>39/41</v>
      </c>
      <c r="K48" s="228"/>
      <c r="L48" s="228"/>
      <c r="M48" s="228"/>
      <c r="N48" s="259">
        <f>IFERROR((SUM(AMAT331!Z48,AMAT331!BC48,AMAT332!Z48,AMAT332!BC48,AMAT333!Z48,AMAT333!BC48,AMAT334!Z48,AMAT334!BC48,AMAT335!Z48,AMAT335!BC48)/10),"")</f>
        <v>0.6657884294</v>
      </c>
      <c r="O48" s="231">
        <f t="shared" si="2"/>
        <v>26.65625</v>
      </c>
      <c r="P48" s="232"/>
      <c r="Q48" s="231" t="str">
        <f t="shared" si="3"/>
        <v/>
      </c>
      <c r="R48" s="228">
        <f t="shared" si="4"/>
        <v>27</v>
      </c>
      <c r="S48" s="231">
        <f t="shared" si="5"/>
        <v>15.99375</v>
      </c>
      <c r="T48" s="232"/>
      <c r="U48" s="231" t="str">
        <f t="shared" si="6"/>
        <v/>
      </c>
      <c r="V48" s="228">
        <f t="shared" si="7"/>
        <v>16</v>
      </c>
      <c r="W48" s="228">
        <f t="shared" si="8"/>
        <v>53.3125</v>
      </c>
      <c r="X48" s="268" t="str">
        <f t="shared" si="9"/>
        <v/>
      </c>
      <c r="Y48" s="235" t="str">
        <f t="shared" si="10"/>
        <v/>
      </c>
      <c r="Z48" s="261" t="str">
        <f t="shared" si="11"/>
        <v>R</v>
      </c>
    </row>
    <row r="49" ht="30.0" customHeight="1">
      <c r="A49" s="242"/>
      <c r="B49" s="270"/>
      <c r="C49" s="239">
        <v>43.0</v>
      </c>
      <c r="D49" s="240" t="str">
        <f>'3A 2025 - 2026 DATOS DEL ESTUDI'!B51</f>
        <v/>
      </c>
      <c r="E49" s="226">
        <f>'CE-MAT-3137'!S47</f>
        <v>26.75</v>
      </c>
      <c r="F49" s="226">
        <f>'CE-MAT-3137'!T47</f>
        <v>25</v>
      </c>
      <c r="G49" s="226">
        <f>'CE-MAT-3137'!U47</f>
        <v>42</v>
      </c>
      <c r="H49" s="227">
        <f>'CE-MAT-3137'!V47</f>
        <v>28.25</v>
      </c>
      <c r="I49" s="228">
        <f t="shared" si="1"/>
        <v>30.5</v>
      </c>
      <c r="J49" s="229" t="str">
        <f>IFERROR(CONCATENATE(SUM(AMAT331!Y49,AMAT331!BB49,AMAT332!Y49),"/",(SUM(AMAT331!$Z$4,AMAT331!$BC$4,AMAT332!$Z$4))),"")</f>
        <v>40/41</v>
      </c>
      <c r="K49" s="228"/>
      <c r="L49" s="228"/>
      <c r="M49" s="228"/>
      <c r="N49" s="259">
        <f>IFERROR((SUM(AMAT331!Z49,AMAT331!BC49,AMAT332!Z49,AMAT332!BC49,AMAT333!Z49,AMAT333!BC49,AMAT334!Z49,AMAT334!BC49,AMAT335!Z49,AMAT335!BC49)/10),"")</f>
        <v>0.6284868421</v>
      </c>
      <c r="O49" s="231">
        <f t="shared" si="2"/>
        <v>15.25</v>
      </c>
      <c r="P49" s="232"/>
      <c r="Q49" s="231" t="str">
        <f t="shared" si="3"/>
        <v/>
      </c>
      <c r="R49" s="228">
        <f t="shared" si="4"/>
        <v>15</v>
      </c>
      <c r="S49" s="231">
        <f t="shared" si="5"/>
        <v>9.15</v>
      </c>
      <c r="T49" s="232"/>
      <c r="U49" s="231" t="str">
        <f t="shared" si="6"/>
        <v/>
      </c>
      <c r="V49" s="228">
        <f t="shared" si="7"/>
        <v>9</v>
      </c>
      <c r="W49" s="228">
        <f t="shared" si="8"/>
        <v>30.5</v>
      </c>
      <c r="X49" s="268" t="str">
        <f t="shared" si="9"/>
        <v/>
      </c>
      <c r="Y49" s="235" t="str">
        <f t="shared" si="10"/>
        <v/>
      </c>
      <c r="Z49" s="261" t="str">
        <f t="shared" si="11"/>
        <v>R</v>
      </c>
    </row>
    <row r="50" ht="30.0" customHeight="1">
      <c r="A50" s="242"/>
      <c r="B50" s="270"/>
      <c r="C50" s="239">
        <v>44.0</v>
      </c>
      <c r="D50" s="240" t="str">
        <f>'3A 2025 - 2026 DATOS DEL ESTUDI'!B52</f>
        <v/>
      </c>
      <c r="E50" s="226">
        <f>'CE-MAT-3137'!S48</f>
        <v>52.5</v>
      </c>
      <c r="F50" s="226">
        <f>'CE-MAT-3137'!T48</f>
        <v>49</v>
      </c>
      <c r="G50" s="226">
        <f>'CE-MAT-3137'!U48</f>
        <v>52.5</v>
      </c>
      <c r="H50" s="227">
        <f>'CE-MAT-3137'!V48</f>
        <v>50</v>
      </c>
      <c r="I50" s="228">
        <f t="shared" si="1"/>
        <v>51</v>
      </c>
      <c r="J50" s="229" t="str">
        <f>IFERROR(CONCATENATE(SUM(AMAT331!Y50,AMAT331!BB50,AMAT332!Y50),"/",(SUM(AMAT331!$Z$4,AMAT331!$BC$4,AMAT332!$Z$4))),"")</f>
        <v>39/41</v>
      </c>
      <c r="K50" s="228"/>
      <c r="L50" s="228"/>
      <c r="M50" s="228"/>
      <c r="N50" s="259">
        <f>IFERROR((SUM(AMAT331!Z50,AMAT331!BC50,AMAT332!Z50,AMAT332!BC50,AMAT333!Z50,AMAT333!BC50,AMAT334!Z50,AMAT334!BC50,AMAT335!Z50,AMAT335!BC50)/10),"")</f>
        <v>0.6794736842</v>
      </c>
      <c r="O50" s="231">
        <f t="shared" si="2"/>
        <v>25.5</v>
      </c>
      <c r="P50" s="232"/>
      <c r="Q50" s="231" t="str">
        <f t="shared" si="3"/>
        <v/>
      </c>
      <c r="R50" s="228">
        <f t="shared" si="4"/>
        <v>26</v>
      </c>
      <c r="S50" s="231">
        <f t="shared" si="5"/>
        <v>15.3</v>
      </c>
      <c r="T50" s="232"/>
      <c r="U50" s="231" t="str">
        <f t="shared" si="6"/>
        <v/>
      </c>
      <c r="V50" s="228">
        <f t="shared" si="7"/>
        <v>15</v>
      </c>
      <c r="W50" s="228">
        <f t="shared" si="8"/>
        <v>51</v>
      </c>
      <c r="X50" s="268" t="str">
        <f t="shared" si="9"/>
        <v/>
      </c>
      <c r="Y50" s="235" t="str">
        <f t="shared" si="10"/>
        <v/>
      </c>
      <c r="Z50" s="261" t="str">
        <f t="shared" si="11"/>
        <v>R</v>
      </c>
    </row>
    <row r="51" ht="30.0" customHeight="1">
      <c r="A51" s="242"/>
      <c r="B51" s="270"/>
      <c r="C51" s="239">
        <v>45.0</v>
      </c>
      <c r="D51" s="240" t="str">
        <f>'3A 2025 - 2026 DATOS DEL ESTUDI'!B53</f>
        <v/>
      </c>
      <c r="E51" s="226">
        <f>'CE-MAT-3137'!S49</f>
        <v>0</v>
      </c>
      <c r="F51" s="226">
        <f>'CE-MAT-3137'!T49</f>
        <v>0</v>
      </c>
      <c r="G51" s="226">
        <f>'CE-MAT-3137'!U49</f>
        <v>0</v>
      </c>
      <c r="H51" s="227">
        <f>'CE-MAT-3137'!V49</f>
        <v>0</v>
      </c>
      <c r="I51" s="228">
        <f t="shared" si="1"/>
        <v>0</v>
      </c>
      <c r="J51" s="229" t="str">
        <f>IFERROR(CONCATENATE(SUM(AMAT331!Y51,AMAT331!BB51,AMAT332!Y51),"/",(SUM(AMAT331!$Z$4,AMAT331!$BC$4,AMAT332!$Z$4))),"")</f>
        <v>0/41</v>
      </c>
      <c r="K51" s="228"/>
      <c r="L51" s="228"/>
      <c r="M51" s="228"/>
      <c r="N51" s="259">
        <f>IFERROR((SUM(AMAT331!Z51,AMAT331!BC51,AMAT332!Z51,AMAT332!BC51,AMAT333!Z51,AMAT333!BC51,AMAT334!Z51,AMAT334!BC51,AMAT335!Z51,AMAT335!BC51)/10),"")</f>
        <v>0</v>
      </c>
      <c r="O51" s="231">
        <f t="shared" si="2"/>
        <v>0</v>
      </c>
      <c r="P51" s="232"/>
      <c r="Q51" s="231" t="str">
        <f t="shared" si="3"/>
        <v/>
      </c>
      <c r="R51" s="228">
        <f t="shared" si="4"/>
        <v>0</v>
      </c>
      <c r="S51" s="231">
        <f t="shared" si="5"/>
        <v>0</v>
      </c>
      <c r="T51" s="232"/>
      <c r="U51" s="231" t="str">
        <f t="shared" si="6"/>
        <v/>
      </c>
      <c r="V51" s="228">
        <f t="shared" si="7"/>
        <v>0</v>
      </c>
      <c r="W51" s="228">
        <f t="shared" si="8"/>
        <v>0</v>
      </c>
      <c r="X51" s="268" t="str">
        <f t="shared" si="9"/>
        <v/>
      </c>
      <c r="Y51" s="235" t="str">
        <f t="shared" si="10"/>
        <v/>
      </c>
      <c r="Z51" s="261"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N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P7:P51">
    <cfRule type="notContainsBlanks" dxfId="12" priority="1">
      <formula>LEN(TRIM(P7))&gt;0</formula>
    </cfRule>
  </conditionalFormatting>
  <conditionalFormatting sqref="Z7:Z51">
    <cfRule type="cellIs" dxfId="13"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Y7:Z51">
    <cfRule type="notContainsBlanks" dxfId="14" priority="5">
      <formula>LEN(TRIM(Y7))&gt;0</formula>
    </cfRule>
  </conditionalFormatting>
  <conditionalFormatting sqref="V7:V51">
    <cfRule type="cellIs" dxfId="14" priority="6" operator="greaterThanOrEqual">
      <formula>70</formula>
    </cfRule>
  </conditionalFormatting>
  <conditionalFormatting sqref="R7:R51">
    <cfRule type="cellIs" dxfId="17" priority="7" operator="greaterThanOrEqual">
      <formula>70</formula>
    </cfRule>
  </conditionalFormatting>
  <conditionalFormatting sqref="V7:V51">
    <cfRule type="cellIs" dxfId="15" priority="8" operator="equal">
      <formula>0</formula>
    </cfRule>
  </conditionalFormatting>
  <conditionalFormatting sqref="R7:R51">
    <cfRule type="cellIs" dxfId="15" priority="9" operator="equal">
      <formula>0</formula>
    </cfRule>
  </conditionalFormatting>
  <conditionalFormatting sqref="Y7:Y51">
    <cfRule type="colorScale" priority="10">
      <colorScale>
        <cfvo type="min"/>
        <cfvo type="max"/>
        <color rgb="FF57BB8A"/>
        <color rgb="FFFFFFFF"/>
      </colorScale>
    </cfRule>
  </conditionalFormatting>
  <conditionalFormatting sqref="E7:P51 S7:S51">
    <cfRule type="cellIs" dxfId="16" priority="11" operator="equal">
      <formula>0</formula>
    </cfRule>
  </conditionalFormatting>
  <conditionalFormatting sqref="R8:T51">
    <cfRule type="cellIs" dxfId="16" priority="12" operator="equal">
      <formula>0</formula>
    </cfRule>
  </conditionalFormatting>
  <conditionalFormatting sqref="V7:X51">
    <cfRule type="cellIs" dxfId="16" priority="13" operator="equal">
      <formula>0</formula>
    </cfRule>
  </conditionalFormatting>
  <conditionalFormatting sqref="I1:I51">
    <cfRule type="cellIs" dxfId="11" priority="14" operator="lessThanOrEqual">
      <formula>69.9</formula>
    </cfRule>
  </conditionalFormatting>
  <conditionalFormatting sqref="N1:N51">
    <cfRule type="cellIs" dxfId="11" priority="15" operator="lessThanOrEqual">
      <formula>"79.90%"</formula>
    </cfRule>
  </conditionalFormatting>
  <conditionalFormatting sqref="Q1 Q3:Q51">
    <cfRule type="cellIs" dxfId="11" priority="16" operator="lessThanOrEqual">
      <formula>69.9</formula>
    </cfRule>
  </conditionalFormatting>
  <conditionalFormatting sqref="V7:V51">
    <cfRule type="cellIs" dxfId="11" priority="17"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567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'DATOS DOCENTES'!B6</f>
        <v>PERLA PEÑA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543</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544</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v>1.0</v>
      </c>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v>18.0</v>
      </c>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v>28.0</v>
      </c>
      <c r="E6" s="157"/>
      <c r="F6" s="157"/>
      <c r="G6" s="157"/>
      <c r="H6" s="157"/>
      <c r="I6" s="157"/>
      <c r="J6" s="157"/>
      <c r="K6" s="157"/>
      <c r="L6" s="157"/>
      <c r="M6" s="157"/>
      <c r="N6" s="157"/>
      <c r="O6" s="157"/>
      <c r="P6" s="157"/>
      <c r="Q6" s="157"/>
      <c r="R6" s="157"/>
      <c r="S6" s="157"/>
      <c r="T6" s="157"/>
      <c r="U6" s="157"/>
      <c r="V6" s="157"/>
      <c r="W6" s="157"/>
      <c r="X6" s="157"/>
      <c r="Y6" s="43"/>
      <c r="Z6" s="43"/>
      <c r="AA6" s="43"/>
      <c r="AB6" s="43"/>
      <c r="AC6" s="43"/>
      <c r="AD6" s="43"/>
      <c r="AE6" s="22" t="s">
        <v>555</v>
      </c>
      <c r="AF6" s="157" t="s">
        <v>554</v>
      </c>
      <c r="AG6" s="282">
        <v>1.0</v>
      </c>
      <c r="AH6" s="282">
        <v>2.0</v>
      </c>
      <c r="AI6" s="282">
        <v>3.0</v>
      </c>
      <c r="AJ6" s="282">
        <v>4.0</v>
      </c>
      <c r="AK6" s="283">
        <v>5.0</v>
      </c>
      <c r="AL6" s="283">
        <v>8.0</v>
      </c>
      <c r="AM6" s="283">
        <v>9.0</v>
      </c>
      <c r="AN6" s="283">
        <v>10.0</v>
      </c>
      <c r="AO6" s="283">
        <v>11.0</v>
      </c>
      <c r="AP6" s="284">
        <v>12.0</v>
      </c>
      <c r="AQ6" s="284">
        <v>15.0</v>
      </c>
      <c r="AR6" s="284">
        <v>16.0</v>
      </c>
      <c r="AS6" s="282">
        <v>17.0</v>
      </c>
      <c r="AT6" s="282">
        <v>18.0</v>
      </c>
      <c r="AU6" s="282">
        <v>19.0</v>
      </c>
      <c r="AV6" s="282">
        <v>22.0</v>
      </c>
      <c r="AW6" s="282">
        <v>23.0</v>
      </c>
      <c r="AX6" s="282">
        <v>24.0</v>
      </c>
      <c r="AY6" s="282">
        <v>25.0</v>
      </c>
      <c r="AZ6" s="282">
        <v>29.0</v>
      </c>
      <c r="BA6" s="282">
        <v>30.0</v>
      </c>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6" t="s">
        <v>559</v>
      </c>
      <c r="E7" s="162"/>
      <c r="F7" s="162"/>
      <c r="G7" s="162"/>
      <c r="H7" s="162"/>
      <c r="I7" s="162"/>
      <c r="J7" s="162"/>
      <c r="K7" s="162"/>
      <c r="L7" s="162"/>
      <c r="M7" s="163"/>
      <c r="N7" s="162"/>
      <c r="O7" s="162"/>
      <c r="P7" s="162"/>
      <c r="Q7" s="162"/>
      <c r="R7" s="162"/>
      <c r="S7" s="162"/>
      <c r="T7" s="162"/>
      <c r="U7" s="162"/>
      <c r="V7" s="163"/>
      <c r="W7" s="163"/>
      <c r="X7" s="163"/>
      <c r="Y7" s="162">
        <f t="shared" ref="Y7:Y51" si="1">IFERROR(COUNTIF(D7:X7,"P")+COUNTIF(D7:X7,"e")+COUNTIF(D7:X7,"t")-INT(COUNTIF(D7:X7,"e")/3)-INT(COUNTIF(D7:X7,"t")/3),"")</f>
        <v>1</v>
      </c>
      <c r="Z7" s="164">
        <f t="shared" ref="Z7:Z51" si="2">IFERROR((Y7/$Z$4),"")</f>
        <v>1</v>
      </c>
      <c r="AA7" s="165">
        <f t="shared" ref="AA7:AA51" si="3">IFERROR(COUNTIF(D7:X7,"A"),"")</f>
        <v>0</v>
      </c>
      <c r="AB7" s="164">
        <f t="shared" ref="AB7:AB51" si="4">IFERROR((AA7/$Z$4),"")</f>
        <v>0</v>
      </c>
      <c r="AC7" s="166">
        <f t="shared" ref="AC7:AC51" si="5">IFERROR(COUNTIF(D7:X7,"E"),"")</f>
        <v>0</v>
      </c>
      <c r="AD7" s="164">
        <f t="shared" ref="AD7:AD51" si="6">IFERROR((AC7/$Z$4),"")</f>
        <v>0</v>
      </c>
      <c r="AE7" s="160">
        <v>1.0</v>
      </c>
      <c r="AF7" s="161" t="str">
        <f t="shared" ref="AF7:AF51" si="7">C7</f>
        <v>Jadiel De Jesús Acosta Peña</v>
      </c>
      <c r="AG7" s="274" t="s">
        <v>559</v>
      </c>
      <c r="AH7" s="274" t="s">
        <v>559</v>
      </c>
      <c r="AI7" s="274" t="s">
        <v>559</v>
      </c>
      <c r="AJ7" s="274" t="s">
        <v>559</v>
      </c>
      <c r="AK7" s="274" t="s">
        <v>559</v>
      </c>
      <c r="AL7" s="274" t="s">
        <v>559</v>
      </c>
      <c r="AM7" s="274" t="s">
        <v>559</v>
      </c>
      <c r="AN7" s="274" t="s">
        <v>559</v>
      </c>
      <c r="AO7" s="274" t="s">
        <v>559</v>
      </c>
      <c r="AP7" s="285"/>
      <c r="AQ7" s="274" t="s">
        <v>559</v>
      </c>
      <c r="AR7" s="274" t="s">
        <v>559</v>
      </c>
      <c r="AS7" s="274" t="s">
        <v>559</v>
      </c>
      <c r="AT7" s="285"/>
      <c r="AU7" s="274" t="s">
        <v>559</v>
      </c>
      <c r="AV7" s="274" t="s">
        <v>559</v>
      </c>
      <c r="AW7" s="274" t="s">
        <v>559</v>
      </c>
      <c r="AX7" s="274"/>
      <c r="AY7" s="274" t="s">
        <v>559</v>
      </c>
      <c r="AZ7" s="286" t="s">
        <v>559</v>
      </c>
      <c r="BA7" s="286" t="s">
        <v>559</v>
      </c>
      <c r="BB7" s="163">
        <f t="shared" ref="BB7:BB51" si="8">IFERROR(COUNTIF(AG7:BA7,"P")+COUNTIF(AG7:BA7,"e")+COUNTIF(AG7:BA7,"t")-INT(COUNTIF(AG7:BA7,"e")/3)-INT(COUNTIF(AG7:BA7,"t")/3),"")</f>
        <v>18</v>
      </c>
      <c r="BC7" s="164">
        <f t="shared" ref="BC7:BC51" si="9">IFERROR(BB7/$BC$4,"")</f>
        <v>1</v>
      </c>
      <c r="BD7" s="166">
        <f t="shared" ref="BD7:BD51" si="10">IFERROR(COUNTIF(AG7:BA7,"A"),"")</f>
        <v>0</v>
      </c>
      <c r="BE7" s="164">
        <f t="shared" ref="BE7:BE51" si="11">IFERROR((BD7/$BC$4),"")</f>
        <v>0</v>
      </c>
      <c r="BF7" s="166">
        <f t="shared" ref="BF7:BF51" si="12">IFERROR(COUNTIF(AG7:BA7,"E"),"")</f>
        <v>0</v>
      </c>
      <c r="BG7" s="167">
        <f>IFERROR((BF7/$BC$4),"")</f>
        <v>0</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6" t="s">
        <v>559</v>
      </c>
      <c r="E8" s="162"/>
      <c r="F8" s="162"/>
      <c r="G8" s="162"/>
      <c r="H8" s="162"/>
      <c r="I8" s="162"/>
      <c r="J8" s="162"/>
      <c r="K8" s="162"/>
      <c r="L8" s="162"/>
      <c r="M8" s="163"/>
      <c r="N8" s="162"/>
      <c r="O8" s="162"/>
      <c r="P8" s="162"/>
      <c r="Q8" s="162"/>
      <c r="R8" s="162"/>
      <c r="S8" s="162"/>
      <c r="T8" s="162"/>
      <c r="U8" s="162"/>
      <c r="V8" s="163"/>
      <c r="W8" s="163"/>
      <c r="X8" s="163"/>
      <c r="Y8" s="162">
        <f t="shared" si="1"/>
        <v>1</v>
      </c>
      <c r="Z8" s="164">
        <f t="shared" si="2"/>
        <v>1</v>
      </c>
      <c r="AA8" s="165">
        <f t="shared" si="3"/>
        <v>0</v>
      </c>
      <c r="AB8" s="164">
        <f t="shared" si="4"/>
        <v>0</v>
      </c>
      <c r="AC8" s="166">
        <f t="shared" si="5"/>
        <v>0</v>
      </c>
      <c r="AD8" s="164">
        <f t="shared" si="6"/>
        <v>0</v>
      </c>
      <c r="AE8" s="160">
        <v>2.0</v>
      </c>
      <c r="AF8" s="161" t="str">
        <f t="shared" si="7"/>
        <v>Daniel  Elía Almonte Martínez</v>
      </c>
      <c r="AG8" s="276" t="s">
        <v>559</v>
      </c>
      <c r="AH8" s="276" t="s">
        <v>559</v>
      </c>
      <c r="AI8" s="276" t="s">
        <v>559</v>
      </c>
      <c r="AJ8" s="276" t="s">
        <v>559</v>
      </c>
      <c r="AK8" s="276" t="s">
        <v>559</v>
      </c>
      <c r="AL8" s="276" t="s">
        <v>559</v>
      </c>
      <c r="AM8" s="276" t="s">
        <v>559</v>
      </c>
      <c r="AN8" s="276" t="s">
        <v>559</v>
      </c>
      <c r="AO8" s="276" t="s">
        <v>559</v>
      </c>
      <c r="AP8" s="287"/>
      <c r="AQ8" s="276" t="s">
        <v>580</v>
      </c>
      <c r="AR8" s="276" t="s">
        <v>559</v>
      </c>
      <c r="AS8" s="276" t="s">
        <v>559</v>
      </c>
      <c r="AT8" s="287"/>
      <c r="AU8" s="276" t="s">
        <v>559</v>
      </c>
      <c r="AV8" s="276" t="s">
        <v>559</v>
      </c>
      <c r="AW8" s="276" t="s">
        <v>559</v>
      </c>
      <c r="AX8" s="276"/>
      <c r="AY8" s="276" t="s">
        <v>559</v>
      </c>
      <c r="AZ8" s="274" t="s">
        <v>559</v>
      </c>
      <c r="BA8" s="274" t="s">
        <v>559</v>
      </c>
      <c r="BB8" s="163">
        <f t="shared" si="8"/>
        <v>18</v>
      </c>
      <c r="BC8" s="164">
        <f t="shared" si="9"/>
        <v>1</v>
      </c>
      <c r="BD8" s="166">
        <f t="shared" si="10"/>
        <v>0</v>
      </c>
      <c r="BE8" s="164">
        <f t="shared" si="11"/>
        <v>0</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6" t="s">
        <v>559</v>
      </c>
      <c r="E9" s="162"/>
      <c r="F9" s="162"/>
      <c r="G9" s="162"/>
      <c r="H9" s="162"/>
      <c r="I9" s="162"/>
      <c r="J9" s="162"/>
      <c r="K9" s="162"/>
      <c r="L9" s="162"/>
      <c r="M9" s="163"/>
      <c r="N9" s="162"/>
      <c r="O9" s="162"/>
      <c r="P9" s="162"/>
      <c r="Q9" s="162"/>
      <c r="R9" s="162"/>
      <c r="S9" s="162"/>
      <c r="T9" s="162"/>
      <c r="U9" s="162"/>
      <c r="V9" s="163"/>
      <c r="W9" s="163"/>
      <c r="X9" s="163"/>
      <c r="Y9" s="162">
        <f t="shared" si="1"/>
        <v>1</v>
      </c>
      <c r="Z9" s="164">
        <f t="shared" si="2"/>
        <v>1</v>
      </c>
      <c r="AA9" s="165">
        <f t="shared" si="3"/>
        <v>0</v>
      </c>
      <c r="AB9" s="164">
        <f t="shared" si="4"/>
        <v>0</v>
      </c>
      <c r="AC9" s="166">
        <f t="shared" si="5"/>
        <v>0</v>
      </c>
      <c r="AD9" s="164">
        <f t="shared" si="6"/>
        <v>0</v>
      </c>
      <c r="AE9" s="160">
        <v>3.0</v>
      </c>
      <c r="AF9" s="161" t="str">
        <f t="shared" si="7"/>
        <v>Isaac  Ángeles Liriano</v>
      </c>
      <c r="AG9" s="274" t="s">
        <v>559</v>
      </c>
      <c r="AH9" s="274" t="s">
        <v>559</v>
      </c>
      <c r="AI9" s="274" t="s">
        <v>559</v>
      </c>
      <c r="AJ9" s="274" t="s">
        <v>559</v>
      </c>
      <c r="AK9" s="274" t="s">
        <v>559</v>
      </c>
      <c r="AL9" s="274" t="s">
        <v>559</v>
      </c>
      <c r="AM9" s="274" t="s">
        <v>559</v>
      </c>
      <c r="AN9" s="274" t="s">
        <v>559</v>
      </c>
      <c r="AO9" s="274" t="s">
        <v>559</v>
      </c>
      <c r="AP9" s="285"/>
      <c r="AQ9" s="274" t="s">
        <v>580</v>
      </c>
      <c r="AR9" s="274" t="s">
        <v>559</v>
      </c>
      <c r="AS9" s="274" t="s">
        <v>579</v>
      </c>
      <c r="AT9" s="285"/>
      <c r="AU9" s="274" t="s">
        <v>559</v>
      </c>
      <c r="AV9" s="274" t="s">
        <v>559</v>
      </c>
      <c r="AW9" s="274" t="s">
        <v>559</v>
      </c>
      <c r="AX9" s="274"/>
      <c r="AY9" s="274" t="s">
        <v>559</v>
      </c>
      <c r="AZ9" s="286" t="s">
        <v>559</v>
      </c>
      <c r="BA9" s="286" t="s">
        <v>559</v>
      </c>
      <c r="BB9" s="163">
        <f t="shared" si="8"/>
        <v>17</v>
      </c>
      <c r="BC9" s="164">
        <f t="shared" si="9"/>
        <v>0.9444444444</v>
      </c>
      <c r="BD9" s="166">
        <f t="shared" si="10"/>
        <v>1</v>
      </c>
      <c r="BE9" s="164">
        <f t="shared" si="11"/>
        <v>0.05555555556</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6" t="s">
        <v>559</v>
      </c>
      <c r="E10" s="162"/>
      <c r="F10" s="162"/>
      <c r="G10" s="162"/>
      <c r="H10" s="162"/>
      <c r="I10" s="162"/>
      <c r="J10" s="162"/>
      <c r="K10" s="162"/>
      <c r="L10" s="162"/>
      <c r="M10" s="163"/>
      <c r="N10" s="162"/>
      <c r="O10" s="162"/>
      <c r="P10" s="162"/>
      <c r="Q10" s="162"/>
      <c r="R10" s="162"/>
      <c r="S10" s="162"/>
      <c r="T10" s="162"/>
      <c r="U10" s="162"/>
      <c r="V10" s="163"/>
      <c r="W10" s="163"/>
      <c r="X10" s="163"/>
      <c r="Y10" s="162">
        <f t="shared" si="1"/>
        <v>1</v>
      </c>
      <c r="Z10" s="164">
        <f t="shared" si="2"/>
        <v>1</v>
      </c>
      <c r="AA10" s="165">
        <f t="shared" si="3"/>
        <v>0</v>
      </c>
      <c r="AB10" s="164">
        <f t="shared" si="4"/>
        <v>0</v>
      </c>
      <c r="AC10" s="166">
        <f t="shared" si="5"/>
        <v>0</v>
      </c>
      <c r="AD10" s="164">
        <f t="shared" si="6"/>
        <v>0</v>
      </c>
      <c r="AE10" s="160">
        <v>4.0</v>
      </c>
      <c r="AF10" s="161" t="str">
        <f t="shared" si="7"/>
        <v>Melaniee  Aquino  Estrella</v>
      </c>
      <c r="AG10" s="276" t="s">
        <v>559</v>
      </c>
      <c r="AH10" s="276" t="s">
        <v>559</v>
      </c>
      <c r="AI10" s="276" t="s">
        <v>559</v>
      </c>
      <c r="AJ10" s="276" t="s">
        <v>559</v>
      </c>
      <c r="AK10" s="276" t="s">
        <v>559</v>
      </c>
      <c r="AL10" s="276" t="s">
        <v>559</v>
      </c>
      <c r="AM10" s="276" t="s">
        <v>559</v>
      </c>
      <c r="AN10" s="276" t="s">
        <v>559</v>
      </c>
      <c r="AO10" s="276" t="s">
        <v>579</v>
      </c>
      <c r="AP10" s="287"/>
      <c r="AQ10" s="276" t="s">
        <v>559</v>
      </c>
      <c r="AR10" s="276" t="s">
        <v>559</v>
      </c>
      <c r="AS10" s="276" t="s">
        <v>559</v>
      </c>
      <c r="AT10" s="287"/>
      <c r="AU10" s="276" t="s">
        <v>559</v>
      </c>
      <c r="AV10" s="276" t="s">
        <v>559</v>
      </c>
      <c r="AW10" s="276" t="s">
        <v>559</v>
      </c>
      <c r="AX10" s="276"/>
      <c r="AY10" s="276" t="s">
        <v>559</v>
      </c>
      <c r="AZ10" s="274" t="s">
        <v>559</v>
      </c>
      <c r="BA10" s="274" t="s">
        <v>559</v>
      </c>
      <c r="BB10" s="163">
        <f t="shared" si="8"/>
        <v>17</v>
      </c>
      <c r="BC10" s="164">
        <f t="shared" si="9"/>
        <v>0.9444444444</v>
      </c>
      <c r="BD10" s="166">
        <f t="shared" si="10"/>
        <v>1</v>
      </c>
      <c r="BE10" s="164">
        <f t="shared" si="11"/>
        <v>0.05555555556</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6" t="s">
        <v>579</v>
      </c>
      <c r="E11" s="162"/>
      <c r="F11" s="162"/>
      <c r="G11" s="162"/>
      <c r="H11" s="162"/>
      <c r="I11" s="162"/>
      <c r="J11" s="162"/>
      <c r="K11" s="162"/>
      <c r="L11" s="162"/>
      <c r="M11" s="163"/>
      <c r="N11" s="162"/>
      <c r="O11" s="162"/>
      <c r="P11" s="162"/>
      <c r="Q11" s="162"/>
      <c r="R11" s="162"/>
      <c r="S11" s="162"/>
      <c r="T11" s="162"/>
      <c r="U11" s="162"/>
      <c r="V11" s="163"/>
      <c r="W11" s="163"/>
      <c r="X11" s="163"/>
      <c r="Y11" s="162">
        <f t="shared" si="1"/>
        <v>0</v>
      </c>
      <c r="Z11" s="164">
        <f t="shared" si="2"/>
        <v>0</v>
      </c>
      <c r="AA11" s="165">
        <f t="shared" si="3"/>
        <v>1</v>
      </c>
      <c r="AB11" s="164">
        <f t="shared" si="4"/>
        <v>1</v>
      </c>
      <c r="AC11" s="166">
        <f t="shared" si="5"/>
        <v>0</v>
      </c>
      <c r="AD11" s="164">
        <f t="shared" si="6"/>
        <v>0</v>
      </c>
      <c r="AE11" s="160">
        <v>5.0</v>
      </c>
      <c r="AF11" s="161" t="str">
        <f t="shared" si="7"/>
        <v>Jennifer  Asenjo  De Los Santos TRANSFERIDA 10/12/25</v>
      </c>
      <c r="AG11" s="274" t="s">
        <v>579</v>
      </c>
      <c r="AH11" s="274" t="s">
        <v>578</v>
      </c>
      <c r="AI11" s="274" t="s">
        <v>578</v>
      </c>
      <c r="AJ11" s="274" t="s">
        <v>559</v>
      </c>
      <c r="AK11" s="274" t="s">
        <v>559</v>
      </c>
      <c r="AL11" s="274" t="s">
        <v>559</v>
      </c>
      <c r="AM11" s="274" t="s">
        <v>559</v>
      </c>
      <c r="AN11" s="274" t="s">
        <v>559</v>
      </c>
      <c r="AO11" s="274" t="s">
        <v>559</v>
      </c>
      <c r="AP11" s="285"/>
      <c r="AQ11" s="274" t="s">
        <v>559</v>
      </c>
      <c r="AR11" s="274" t="s">
        <v>559</v>
      </c>
      <c r="AS11" s="274" t="s">
        <v>559</v>
      </c>
      <c r="AT11" s="285"/>
      <c r="AU11" s="274" t="s">
        <v>559</v>
      </c>
      <c r="AV11" s="274" t="s">
        <v>559</v>
      </c>
      <c r="AW11" s="274" t="s">
        <v>559</v>
      </c>
      <c r="AX11" s="274"/>
      <c r="AY11" s="274" t="s">
        <v>578</v>
      </c>
      <c r="AZ11" s="286" t="s">
        <v>578</v>
      </c>
      <c r="BA11" s="286" t="s">
        <v>559</v>
      </c>
      <c r="BB11" s="163">
        <f t="shared" si="8"/>
        <v>16</v>
      </c>
      <c r="BC11" s="164">
        <f t="shared" si="9"/>
        <v>0.8888888889</v>
      </c>
      <c r="BD11" s="166">
        <f t="shared" si="10"/>
        <v>1</v>
      </c>
      <c r="BE11" s="164">
        <f t="shared" si="11"/>
        <v>0.05555555556</v>
      </c>
      <c r="BF11" s="166">
        <f t="shared" si="12"/>
        <v>4</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6" t="s">
        <v>559</v>
      </c>
      <c r="E12" s="162"/>
      <c r="F12" s="162"/>
      <c r="G12" s="162"/>
      <c r="H12" s="162"/>
      <c r="I12" s="162"/>
      <c r="J12" s="162"/>
      <c r="K12" s="162"/>
      <c r="L12" s="162"/>
      <c r="M12" s="163"/>
      <c r="N12" s="162"/>
      <c r="O12" s="162"/>
      <c r="P12" s="162"/>
      <c r="Q12" s="162"/>
      <c r="R12" s="162"/>
      <c r="S12" s="162"/>
      <c r="T12" s="162"/>
      <c r="U12" s="162"/>
      <c r="V12" s="163"/>
      <c r="W12" s="163"/>
      <c r="X12" s="163"/>
      <c r="Y12" s="162">
        <f t="shared" si="1"/>
        <v>1</v>
      </c>
      <c r="Z12" s="164">
        <f t="shared" si="2"/>
        <v>1</v>
      </c>
      <c r="AA12" s="165">
        <f t="shared" si="3"/>
        <v>0</v>
      </c>
      <c r="AB12" s="164">
        <f t="shared" si="4"/>
        <v>0</v>
      </c>
      <c r="AC12" s="166">
        <f t="shared" si="5"/>
        <v>0</v>
      </c>
      <c r="AD12" s="164">
        <f t="shared" si="6"/>
        <v>0</v>
      </c>
      <c r="AE12" s="160">
        <v>6.0</v>
      </c>
      <c r="AF12" s="161" t="str">
        <f t="shared" si="7"/>
        <v>Leshlie Crismayri Bautista Quezada</v>
      </c>
      <c r="AG12" s="276" t="s">
        <v>559</v>
      </c>
      <c r="AH12" s="276" t="s">
        <v>559</v>
      </c>
      <c r="AI12" s="276" t="s">
        <v>559</v>
      </c>
      <c r="AJ12" s="276" t="s">
        <v>559</v>
      </c>
      <c r="AK12" s="276" t="s">
        <v>559</v>
      </c>
      <c r="AL12" s="276" t="s">
        <v>559</v>
      </c>
      <c r="AM12" s="276" t="s">
        <v>559</v>
      </c>
      <c r="AN12" s="276" t="s">
        <v>559</v>
      </c>
      <c r="AO12" s="276" t="s">
        <v>559</v>
      </c>
      <c r="AP12" s="287"/>
      <c r="AQ12" s="276" t="s">
        <v>559</v>
      </c>
      <c r="AR12" s="276" t="s">
        <v>559</v>
      </c>
      <c r="AS12" s="276" t="s">
        <v>559</v>
      </c>
      <c r="AT12" s="287"/>
      <c r="AU12" s="276" t="s">
        <v>559</v>
      </c>
      <c r="AV12" s="276" t="s">
        <v>559</v>
      </c>
      <c r="AW12" s="276" t="s">
        <v>559</v>
      </c>
      <c r="AX12" s="276"/>
      <c r="AY12" s="276" t="s">
        <v>559</v>
      </c>
      <c r="AZ12" s="274" t="s">
        <v>559</v>
      </c>
      <c r="BA12" s="274" t="s">
        <v>559</v>
      </c>
      <c r="BB12" s="163">
        <f t="shared" si="8"/>
        <v>18</v>
      </c>
      <c r="BC12" s="164">
        <f t="shared" si="9"/>
        <v>1</v>
      </c>
      <c r="BD12" s="166">
        <f t="shared" si="10"/>
        <v>0</v>
      </c>
      <c r="BE12" s="164">
        <f t="shared" si="11"/>
        <v>0</v>
      </c>
      <c r="BF12" s="166">
        <f t="shared" si="12"/>
        <v>0</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6" t="s">
        <v>559</v>
      </c>
      <c r="E13" s="162"/>
      <c r="F13" s="162"/>
      <c r="G13" s="162"/>
      <c r="H13" s="162"/>
      <c r="I13" s="162"/>
      <c r="J13" s="162"/>
      <c r="K13" s="162"/>
      <c r="L13" s="162"/>
      <c r="M13" s="163"/>
      <c r="N13" s="162"/>
      <c r="O13" s="162"/>
      <c r="P13" s="162"/>
      <c r="Q13" s="162"/>
      <c r="R13" s="162"/>
      <c r="S13" s="162"/>
      <c r="T13" s="162"/>
      <c r="U13" s="162"/>
      <c r="V13" s="163"/>
      <c r="W13" s="163"/>
      <c r="X13" s="163"/>
      <c r="Y13" s="162">
        <f t="shared" si="1"/>
        <v>1</v>
      </c>
      <c r="Z13" s="164">
        <f t="shared" si="2"/>
        <v>1</v>
      </c>
      <c r="AA13" s="165">
        <f t="shared" si="3"/>
        <v>0</v>
      </c>
      <c r="AB13" s="164">
        <f t="shared" si="4"/>
        <v>0</v>
      </c>
      <c r="AC13" s="166">
        <f t="shared" si="5"/>
        <v>0</v>
      </c>
      <c r="AD13" s="164">
        <f t="shared" si="6"/>
        <v>0</v>
      </c>
      <c r="AE13" s="160">
        <v>7.0</v>
      </c>
      <c r="AF13" s="161" t="str">
        <f t="shared" si="7"/>
        <v>Gilber  Bello Silva</v>
      </c>
      <c r="AG13" s="274" t="s">
        <v>559</v>
      </c>
      <c r="AH13" s="274" t="s">
        <v>559</v>
      </c>
      <c r="AI13" s="274" t="s">
        <v>559</v>
      </c>
      <c r="AJ13" s="274" t="s">
        <v>559</v>
      </c>
      <c r="AK13" s="274" t="s">
        <v>559</v>
      </c>
      <c r="AL13" s="274" t="s">
        <v>559</v>
      </c>
      <c r="AM13" s="274" t="s">
        <v>559</v>
      </c>
      <c r="AN13" s="274" t="s">
        <v>559</v>
      </c>
      <c r="AO13" s="274" t="s">
        <v>559</v>
      </c>
      <c r="AP13" s="285"/>
      <c r="AQ13" s="274" t="s">
        <v>559</v>
      </c>
      <c r="AR13" s="274" t="s">
        <v>559</v>
      </c>
      <c r="AS13" s="274" t="s">
        <v>559</v>
      </c>
      <c r="AT13" s="285"/>
      <c r="AU13" s="274" t="s">
        <v>559</v>
      </c>
      <c r="AV13" s="274" t="s">
        <v>559</v>
      </c>
      <c r="AW13" s="274" t="s">
        <v>559</v>
      </c>
      <c r="AX13" s="274"/>
      <c r="AY13" s="274" t="s">
        <v>559</v>
      </c>
      <c r="AZ13" s="286" t="s">
        <v>559</v>
      </c>
      <c r="BA13" s="286" t="s">
        <v>559</v>
      </c>
      <c r="BB13" s="163">
        <f t="shared" si="8"/>
        <v>18</v>
      </c>
      <c r="BC13" s="164">
        <f t="shared" si="9"/>
        <v>1</v>
      </c>
      <c r="BD13" s="166">
        <f t="shared" si="10"/>
        <v>0</v>
      </c>
      <c r="BE13" s="164">
        <f t="shared" si="11"/>
        <v>0</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6" t="s">
        <v>559</v>
      </c>
      <c r="E14" s="162"/>
      <c r="F14" s="162"/>
      <c r="G14" s="162"/>
      <c r="H14" s="162"/>
      <c r="I14" s="162"/>
      <c r="J14" s="162"/>
      <c r="K14" s="162"/>
      <c r="L14" s="162"/>
      <c r="M14" s="163"/>
      <c r="N14" s="162"/>
      <c r="O14" s="162"/>
      <c r="P14" s="162"/>
      <c r="Q14" s="162"/>
      <c r="R14" s="162"/>
      <c r="S14" s="162"/>
      <c r="T14" s="162"/>
      <c r="U14" s="162"/>
      <c r="V14" s="163"/>
      <c r="W14" s="163"/>
      <c r="X14" s="163"/>
      <c r="Y14" s="162">
        <f t="shared" si="1"/>
        <v>1</v>
      </c>
      <c r="Z14" s="164">
        <f t="shared" si="2"/>
        <v>1</v>
      </c>
      <c r="AA14" s="165">
        <f t="shared" si="3"/>
        <v>0</v>
      </c>
      <c r="AB14" s="164">
        <f t="shared" si="4"/>
        <v>0</v>
      </c>
      <c r="AC14" s="166">
        <f t="shared" si="5"/>
        <v>0</v>
      </c>
      <c r="AD14" s="164">
        <f t="shared" si="6"/>
        <v>0</v>
      </c>
      <c r="AE14" s="160">
        <v>8.0</v>
      </c>
      <c r="AF14" s="161" t="str">
        <f t="shared" si="7"/>
        <v>Sherlyn Mariel Bernabel Lora</v>
      </c>
      <c r="AG14" s="276" t="s">
        <v>559</v>
      </c>
      <c r="AH14" s="276" t="s">
        <v>579</v>
      </c>
      <c r="AI14" s="276" t="s">
        <v>559</v>
      </c>
      <c r="AJ14" s="276" t="s">
        <v>559</v>
      </c>
      <c r="AK14" s="276" t="s">
        <v>559</v>
      </c>
      <c r="AL14" s="276" t="s">
        <v>559</v>
      </c>
      <c r="AM14" s="276" t="s">
        <v>559</v>
      </c>
      <c r="AN14" s="276" t="s">
        <v>559</v>
      </c>
      <c r="AO14" s="276" t="s">
        <v>559</v>
      </c>
      <c r="AP14" s="287"/>
      <c r="AQ14" s="276" t="s">
        <v>578</v>
      </c>
      <c r="AR14" s="276" t="s">
        <v>559</v>
      </c>
      <c r="AS14" s="276" t="s">
        <v>559</v>
      </c>
      <c r="AT14" s="287"/>
      <c r="AU14" s="276" t="s">
        <v>559</v>
      </c>
      <c r="AV14" s="276" t="s">
        <v>559</v>
      </c>
      <c r="AW14" s="276" t="s">
        <v>559</v>
      </c>
      <c r="AX14" s="276"/>
      <c r="AY14" s="276" t="s">
        <v>559</v>
      </c>
      <c r="AZ14" s="274" t="s">
        <v>559</v>
      </c>
      <c r="BA14" s="274" t="s">
        <v>559</v>
      </c>
      <c r="BB14" s="163">
        <f t="shared" si="8"/>
        <v>17</v>
      </c>
      <c r="BC14" s="164">
        <f t="shared" si="9"/>
        <v>0.9444444444</v>
      </c>
      <c r="BD14" s="166">
        <f t="shared" si="10"/>
        <v>1</v>
      </c>
      <c r="BE14" s="164">
        <f t="shared" si="11"/>
        <v>0.05555555556</v>
      </c>
      <c r="BF14" s="166">
        <f t="shared" si="12"/>
        <v>1</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6" t="s">
        <v>559</v>
      </c>
      <c r="E15" s="162"/>
      <c r="F15" s="162"/>
      <c r="G15" s="162"/>
      <c r="H15" s="162"/>
      <c r="I15" s="162"/>
      <c r="J15" s="162"/>
      <c r="K15" s="162"/>
      <c r="L15" s="162"/>
      <c r="M15" s="163"/>
      <c r="N15" s="162"/>
      <c r="O15" s="162"/>
      <c r="P15" s="162"/>
      <c r="Q15" s="162"/>
      <c r="R15" s="162"/>
      <c r="S15" s="162"/>
      <c r="T15" s="162"/>
      <c r="U15" s="162"/>
      <c r="V15" s="163"/>
      <c r="W15" s="163"/>
      <c r="X15" s="163"/>
      <c r="Y15" s="162">
        <f t="shared" si="1"/>
        <v>1</v>
      </c>
      <c r="Z15" s="164">
        <f t="shared" si="2"/>
        <v>1</v>
      </c>
      <c r="AA15" s="165">
        <f t="shared" si="3"/>
        <v>0</v>
      </c>
      <c r="AB15" s="164">
        <f t="shared" si="4"/>
        <v>0</v>
      </c>
      <c r="AC15" s="166">
        <f t="shared" si="5"/>
        <v>0</v>
      </c>
      <c r="AD15" s="164">
        <f t="shared" si="6"/>
        <v>0</v>
      </c>
      <c r="AE15" s="160">
        <v>9.0</v>
      </c>
      <c r="AF15" s="161" t="str">
        <f t="shared" si="7"/>
        <v>Erleen  Brito Castillo</v>
      </c>
      <c r="AG15" s="274" t="s">
        <v>559</v>
      </c>
      <c r="AH15" s="274" t="s">
        <v>559</v>
      </c>
      <c r="AI15" s="274" t="s">
        <v>559</v>
      </c>
      <c r="AJ15" s="274" t="s">
        <v>559</v>
      </c>
      <c r="AK15" s="274" t="s">
        <v>559</v>
      </c>
      <c r="AL15" s="274" t="s">
        <v>559</v>
      </c>
      <c r="AM15" s="274" t="s">
        <v>559</v>
      </c>
      <c r="AN15" s="274" t="s">
        <v>559</v>
      </c>
      <c r="AO15" s="274" t="s">
        <v>559</v>
      </c>
      <c r="AP15" s="285"/>
      <c r="AQ15" s="274" t="s">
        <v>559</v>
      </c>
      <c r="AR15" s="274" t="s">
        <v>559</v>
      </c>
      <c r="AS15" s="274" t="s">
        <v>559</v>
      </c>
      <c r="AT15" s="285"/>
      <c r="AU15" s="274" t="s">
        <v>559</v>
      </c>
      <c r="AV15" s="274" t="s">
        <v>559</v>
      </c>
      <c r="AW15" s="274" t="s">
        <v>559</v>
      </c>
      <c r="AX15" s="274"/>
      <c r="AY15" s="274" t="s">
        <v>559</v>
      </c>
      <c r="AZ15" s="286" t="s">
        <v>559</v>
      </c>
      <c r="BA15" s="286" t="s">
        <v>559</v>
      </c>
      <c r="BB15" s="163">
        <f t="shared" si="8"/>
        <v>18</v>
      </c>
      <c r="BC15" s="164">
        <f t="shared" si="9"/>
        <v>1</v>
      </c>
      <c r="BD15" s="166">
        <f t="shared" si="10"/>
        <v>0</v>
      </c>
      <c r="BE15" s="164">
        <f t="shared" si="11"/>
        <v>0</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6" t="s">
        <v>559</v>
      </c>
      <c r="E16" s="162"/>
      <c r="F16" s="162"/>
      <c r="G16" s="162"/>
      <c r="H16" s="162"/>
      <c r="I16" s="162"/>
      <c r="J16" s="162"/>
      <c r="K16" s="162"/>
      <c r="L16" s="162"/>
      <c r="M16" s="163"/>
      <c r="N16" s="162"/>
      <c r="O16" s="162"/>
      <c r="P16" s="162"/>
      <c r="Q16" s="162"/>
      <c r="R16" s="162"/>
      <c r="S16" s="162"/>
      <c r="T16" s="162"/>
      <c r="U16" s="162"/>
      <c r="V16" s="163"/>
      <c r="W16" s="163"/>
      <c r="X16" s="163"/>
      <c r="Y16" s="162">
        <f t="shared" si="1"/>
        <v>1</v>
      </c>
      <c r="Z16" s="164">
        <f t="shared" si="2"/>
        <v>1</v>
      </c>
      <c r="AA16" s="165">
        <f t="shared" si="3"/>
        <v>0</v>
      </c>
      <c r="AB16" s="164">
        <f t="shared" si="4"/>
        <v>0</v>
      </c>
      <c r="AC16" s="166">
        <f t="shared" si="5"/>
        <v>0</v>
      </c>
      <c r="AD16" s="164">
        <f t="shared" si="6"/>
        <v>0</v>
      </c>
      <c r="AE16" s="160">
        <v>10.0</v>
      </c>
      <c r="AF16" s="161" t="str">
        <f t="shared" si="7"/>
        <v>Brianny  Caraballo Guzmán</v>
      </c>
      <c r="AG16" s="276" t="s">
        <v>559</v>
      </c>
      <c r="AH16" s="276" t="s">
        <v>559</v>
      </c>
      <c r="AI16" s="276" t="s">
        <v>559</v>
      </c>
      <c r="AJ16" s="276" t="s">
        <v>559</v>
      </c>
      <c r="AK16" s="276" t="s">
        <v>559</v>
      </c>
      <c r="AL16" s="276" t="s">
        <v>559</v>
      </c>
      <c r="AM16" s="276" t="s">
        <v>559</v>
      </c>
      <c r="AN16" s="276" t="s">
        <v>559</v>
      </c>
      <c r="AO16" s="276" t="s">
        <v>559</v>
      </c>
      <c r="AP16" s="287"/>
      <c r="AQ16" s="276" t="s">
        <v>559</v>
      </c>
      <c r="AR16" s="276" t="s">
        <v>559</v>
      </c>
      <c r="AS16" s="276" t="s">
        <v>559</v>
      </c>
      <c r="AT16" s="287"/>
      <c r="AU16" s="276" t="s">
        <v>559</v>
      </c>
      <c r="AV16" s="276" t="s">
        <v>559</v>
      </c>
      <c r="AW16" s="276" t="s">
        <v>559</v>
      </c>
      <c r="AX16" s="276"/>
      <c r="AY16" s="276" t="s">
        <v>559</v>
      </c>
      <c r="AZ16" s="274" t="s">
        <v>559</v>
      </c>
      <c r="BA16" s="274" t="s">
        <v>559</v>
      </c>
      <c r="BB16" s="163">
        <f t="shared" si="8"/>
        <v>18</v>
      </c>
      <c r="BC16" s="164">
        <f t="shared" si="9"/>
        <v>1</v>
      </c>
      <c r="BD16" s="166">
        <f t="shared" si="10"/>
        <v>0</v>
      </c>
      <c r="BE16" s="164">
        <f t="shared" si="11"/>
        <v>0</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6" t="s">
        <v>559</v>
      </c>
      <c r="E17" s="162"/>
      <c r="F17" s="162"/>
      <c r="G17" s="162"/>
      <c r="H17" s="162"/>
      <c r="I17" s="162"/>
      <c r="J17" s="162"/>
      <c r="K17" s="162"/>
      <c r="L17" s="162"/>
      <c r="M17" s="163"/>
      <c r="N17" s="162"/>
      <c r="O17" s="162"/>
      <c r="P17" s="162"/>
      <c r="Q17" s="162"/>
      <c r="R17" s="162"/>
      <c r="S17" s="162"/>
      <c r="T17" s="162"/>
      <c r="U17" s="162"/>
      <c r="V17" s="163"/>
      <c r="W17" s="163"/>
      <c r="X17" s="163"/>
      <c r="Y17" s="162">
        <f t="shared" si="1"/>
        <v>1</v>
      </c>
      <c r="Z17" s="164">
        <f t="shared" si="2"/>
        <v>1</v>
      </c>
      <c r="AA17" s="165">
        <f t="shared" si="3"/>
        <v>0</v>
      </c>
      <c r="AB17" s="164">
        <f t="shared" si="4"/>
        <v>0</v>
      </c>
      <c r="AC17" s="166">
        <f t="shared" si="5"/>
        <v>0</v>
      </c>
      <c r="AD17" s="164">
        <f t="shared" si="6"/>
        <v>0</v>
      </c>
      <c r="AE17" s="160">
        <v>11.0</v>
      </c>
      <c r="AF17" s="161" t="str">
        <f t="shared" si="7"/>
        <v>Scarlet  Castillo</v>
      </c>
      <c r="AG17" s="274" t="s">
        <v>559</v>
      </c>
      <c r="AH17" s="274" t="s">
        <v>559</v>
      </c>
      <c r="AI17" s="274" t="s">
        <v>559</v>
      </c>
      <c r="AJ17" s="274" t="s">
        <v>559</v>
      </c>
      <c r="AK17" s="274" t="s">
        <v>559</v>
      </c>
      <c r="AL17" s="274" t="s">
        <v>579</v>
      </c>
      <c r="AM17" s="274" t="s">
        <v>559</v>
      </c>
      <c r="AN17" s="274" t="s">
        <v>559</v>
      </c>
      <c r="AO17" s="274" t="s">
        <v>559</v>
      </c>
      <c r="AP17" s="285"/>
      <c r="AQ17" s="274" t="s">
        <v>559</v>
      </c>
      <c r="AR17" s="274" t="s">
        <v>559</v>
      </c>
      <c r="AS17" s="274" t="s">
        <v>559</v>
      </c>
      <c r="AT17" s="285"/>
      <c r="AU17" s="274" t="s">
        <v>559</v>
      </c>
      <c r="AV17" s="274" t="s">
        <v>559</v>
      </c>
      <c r="AW17" s="274" t="s">
        <v>579</v>
      </c>
      <c r="AX17" s="274"/>
      <c r="AY17" s="274" t="s">
        <v>579</v>
      </c>
      <c r="AZ17" s="286" t="s">
        <v>579</v>
      </c>
      <c r="BA17" s="286" t="s">
        <v>579</v>
      </c>
      <c r="BB17" s="163">
        <f t="shared" si="8"/>
        <v>13</v>
      </c>
      <c r="BC17" s="164">
        <f t="shared" si="9"/>
        <v>0.7222222222</v>
      </c>
      <c r="BD17" s="166">
        <f t="shared" si="10"/>
        <v>5</v>
      </c>
      <c r="BE17" s="164">
        <f t="shared" si="11"/>
        <v>0.2777777778</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6" t="s">
        <v>559</v>
      </c>
      <c r="E18" s="162"/>
      <c r="F18" s="162"/>
      <c r="G18" s="162"/>
      <c r="H18" s="162"/>
      <c r="I18" s="162"/>
      <c r="J18" s="162"/>
      <c r="K18" s="162"/>
      <c r="L18" s="162"/>
      <c r="M18" s="163"/>
      <c r="N18" s="162"/>
      <c r="O18" s="162"/>
      <c r="P18" s="162"/>
      <c r="Q18" s="162"/>
      <c r="R18" s="162"/>
      <c r="S18" s="162"/>
      <c r="T18" s="162"/>
      <c r="U18" s="162"/>
      <c r="V18" s="163"/>
      <c r="W18" s="163"/>
      <c r="X18" s="163"/>
      <c r="Y18" s="162">
        <f t="shared" si="1"/>
        <v>1</v>
      </c>
      <c r="Z18" s="164">
        <f t="shared" si="2"/>
        <v>1</v>
      </c>
      <c r="AA18" s="165">
        <f t="shared" si="3"/>
        <v>0</v>
      </c>
      <c r="AB18" s="164">
        <f t="shared" si="4"/>
        <v>0</v>
      </c>
      <c r="AC18" s="166">
        <f t="shared" si="5"/>
        <v>0</v>
      </c>
      <c r="AD18" s="164">
        <f t="shared" si="6"/>
        <v>0</v>
      </c>
      <c r="AE18" s="160">
        <v>12.0</v>
      </c>
      <c r="AF18" s="161" t="str">
        <f t="shared" si="7"/>
        <v>Yarselin  Cruz Peña</v>
      </c>
      <c r="AG18" s="276" t="s">
        <v>559</v>
      </c>
      <c r="AH18" s="276" t="s">
        <v>559</v>
      </c>
      <c r="AI18" s="276" t="s">
        <v>559</v>
      </c>
      <c r="AJ18" s="277" t="s">
        <v>559</v>
      </c>
      <c r="AK18" s="276" t="s">
        <v>559</v>
      </c>
      <c r="AL18" s="276" t="s">
        <v>559</v>
      </c>
      <c r="AM18" s="276" t="s">
        <v>559</v>
      </c>
      <c r="AN18" s="276" t="s">
        <v>559</v>
      </c>
      <c r="AO18" s="276" t="s">
        <v>559</v>
      </c>
      <c r="AP18" s="287"/>
      <c r="AQ18" s="276" t="s">
        <v>559</v>
      </c>
      <c r="AR18" s="277" t="s">
        <v>559</v>
      </c>
      <c r="AS18" s="277" t="s">
        <v>559</v>
      </c>
      <c r="AT18" s="288"/>
      <c r="AU18" s="276" t="s">
        <v>559</v>
      </c>
      <c r="AV18" s="276" t="s">
        <v>578</v>
      </c>
      <c r="AW18" s="276" t="s">
        <v>559</v>
      </c>
      <c r="AX18" s="276"/>
      <c r="AY18" s="277" t="s">
        <v>559</v>
      </c>
      <c r="AZ18" s="274" t="s">
        <v>559</v>
      </c>
      <c r="BA18" s="274" t="s">
        <v>559</v>
      </c>
      <c r="BB18" s="163">
        <f t="shared" si="8"/>
        <v>18</v>
      </c>
      <c r="BC18" s="164">
        <f t="shared" si="9"/>
        <v>1</v>
      </c>
      <c r="BD18" s="166">
        <f t="shared" si="10"/>
        <v>0</v>
      </c>
      <c r="BE18" s="164">
        <f t="shared" si="11"/>
        <v>0</v>
      </c>
      <c r="BF18" s="166">
        <f t="shared" si="12"/>
        <v>1</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6" t="s">
        <v>559</v>
      </c>
      <c r="E19" s="162"/>
      <c r="F19" s="162"/>
      <c r="G19" s="162"/>
      <c r="H19" s="162"/>
      <c r="I19" s="162"/>
      <c r="J19" s="162"/>
      <c r="K19" s="162"/>
      <c r="L19" s="162"/>
      <c r="M19" s="163"/>
      <c r="N19" s="162"/>
      <c r="O19" s="162"/>
      <c r="P19" s="162"/>
      <c r="Q19" s="162"/>
      <c r="R19" s="162"/>
      <c r="S19" s="162"/>
      <c r="T19" s="162"/>
      <c r="U19" s="162"/>
      <c r="V19" s="163"/>
      <c r="W19" s="163"/>
      <c r="X19" s="163"/>
      <c r="Y19" s="162">
        <f t="shared" si="1"/>
        <v>1</v>
      </c>
      <c r="Z19" s="164">
        <f t="shared" si="2"/>
        <v>1</v>
      </c>
      <c r="AA19" s="165">
        <f t="shared" si="3"/>
        <v>0</v>
      </c>
      <c r="AB19" s="164">
        <f t="shared" si="4"/>
        <v>0</v>
      </c>
      <c r="AC19" s="166">
        <f t="shared" si="5"/>
        <v>0</v>
      </c>
      <c r="AD19" s="164">
        <f t="shared" si="6"/>
        <v>0</v>
      </c>
      <c r="AE19" s="160">
        <v>13.0</v>
      </c>
      <c r="AF19" s="161" t="str">
        <f t="shared" si="7"/>
        <v>Fernando José Díaz Fernández</v>
      </c>
      <c r="AG19" s="274" t="s">
        <v>559</v>
      </c>
      <c r="AH19" s="274" t="s">
        <v>559</v>
      </c>
      <c r="AI19" s="274" t="s">
        <v>559</v>
      </c>
      <c r="AJ19" s="274" t="s">
        <v>559</v>
      </c>
      <c r="AK19" s="274" t="s">
        <v>559</v>
      </c>
      <c r="AL19" s="274" t="s">
        <v>559</v>
      </c>
      <c r="AM19" s="274" t="s">
        <v>559</v>
      </c>
      <c r="AN19" s="274" t="s">
        <v>559</v>
      </c>
      <c r="AO19" s="274" t="s">
        <v>559</v>
      </c>
      <c r="AP19" s="285"/>
      <c r="AQ19" s="274" t="s">
        <v>559</v>
      </c>
      <c r="AR19" s="274" t="s">
        <v>559</v>
      </c>
      <c r="AS19" s="274" t="s">
        <v>559</v>
      </c>
      <c r="AT19" s="285"/>
      <c r="AU19" s="274" t="s">
        <v>559</v>
      </c>
      <c r="AV19" s="274" t="s">
        <v>559</v>
      </c>
      <c r="AW19" s="274" t="s">
        <v>559</v>
      </c>
      <c r="AX19" s="274"/>
      <c r="AY19" s="274" t="s">
        <v>559</v>
      </c>
      <c r="AZ19" s="286" t="s">
        <v>559</v>
      </c>
      <c r="BA19" s="286" t="s">
        <v>559</v>
      </c>
      <c r="BB19" s="163">
        <f t="shared" si="8"/>
        <v>18</v>
      </c>
      <c r="BC19" s="164">
        <f t="shared" si="9"/>
        <v>1</v>
      </c>
      <c r="BD19" s="166">
        <f t="shared" si="10"/>
        <v>0</v>
      </c>
      <c r="BE19" s="164">
        <f t="shared" si="11"/>
        <v>0</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6" t="s">
        <v>559</v>
      </c>
      <c r="E20" s="162"/>
      <c r="F20" s="162"/>
      <c r="G20" s="162"/>
      <c r="H20" s="162"/>
      <c r="I20" s="162"/>
      <c r="J20" s="162"/>
      <c r="K20" s="162"/>
      <c r="L20" s="162"/>
      <c r="M20" s="163"/>
      <c r="N20" s="162"/>
      <c r="O20" s="162"/>
      <c r="P20" s="162"/>
      <c r="Q20" s="162"/>
      <c r="R20" s="162"/>
      <c r="S20" s="162"/>
      <c r="T20" s="162"/>
      <c r="U20" s="162"/>
      <c r="V20" s="163"/>
      <c r="W20" s="163"/>
      <c r="X20" s="163"/>
      <c r="Y20" s="162">
        <f t="shared" si="1"/>
        <v>1</v>
      </c>
      <c r="Z20" s="164">
        <f t="shared" si="2"/>
        <v>1</v>
      </c>
      <c r="AA20" s="165">
        <f t="shared" si="3"/>
        <v>0</v>
      </c>
      <c r="AB20" s="164">
        <f t="shared" si="4"/>
        <v>0</v>
      </c>
      <c r="AC20" s="166">
        <f t="shared" si="5"/>
        <v>0</v>
      </c>
      <c r="AD20" s="164">
        <f t="shared" si="6"/>
        <v>0</v>
      </c>
      <c r="AE20" s="160">
        <v>14.0</v>
      </c>
      <c r="AF20" s="161" t="str">
        <f t="shared" si="7"/>
        <v>Scarlett  Espinal Estéves</v>
      </c>
      <c r="AG20" s="276" t="s">
        <v>559</v>
      </c>
      <c r="AH20" s="276" t="s">
        <v>559</v>
      </c>
      <c r="AI20" s="276" t="s">
        <v>579</v>
      </c>
      <c r="AJ20" s="276" t="s">
        <v>559</v>
      </c>
      <c r="AK20" s="276" t="s">
        <v>559</v>
      </c>
      <c r="AL20" s="276" t="s">
        <v>559</v>
      </c>
      <c r="AM20" s="276" t="s">
        <v>559</v>
      </c>
      <c r="AN20" s="276" t="s">
        <v>559</v>
      </c>
      <c r="AO20" s="276" t="s">
        <v>559</v>
      </c>
      <c r="AP20" s="287"/>
      <c r="AQ20" s="276" t="s">
        <v>559</v>
      </c>
      <c r="AR20" s="276" t="s">
        <v>559</v>
      </c>
      <c r="AS20" s="276" t="s">
        <v>559</v>
      </c>
      <c r="AT20" s="287"/>
      <c r="AU20" s="276" t="s">
        <v>559</v>
      </c>
      <c r="AV20" s="276" t="s">
        <v>559</v>
      </c>
      <c r="AW20" s="276" t="s">
        <v>559</v>
      </c>
      <c r="AX20" s="276"/>
      <c r="AY20" s="276" t="s">
        <v>578</v>
      </c>
      <c r="AZ20" s="274" t="s">
        <v>559</v>
      </c>
      <c r="BA20" s="274" t="s">
        <v>559</v>
      </c>
      <c r="BB20" s="163">
        <f t="shared" si="8"/>
        <v>17</v>
      </c>
      <c r="BC20" s="164">
        <f t="shared" si="9"/>
        <v>0.9444444444</v>
      </c>
      <c r="BD20" s="166">
        <f t="shared" si="10"/>
        <v>1</v>
      </c>
      <c r="BE20" s="164">
        <f t="shared" si="11"/>
        <v>0.05555555556</v>
      </c>
      <c r="BF20" s="166">
        <f t="shared" si="12"/>
        <v>1</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6" t="s">
        <v>559</v>
      </c>
      <c r="E21" s="162"/>
      <c r="F21" s="162"/>
      <c r="G21" s="162"/>
      <c r="H21" s="162"/>
      <c r="I21" s="162"/>
      <c r="J21" s="162"/>
      <c r="K21" s="162"/>
      <c r="L21" s="162"/>
      <c r="M21" s="163"/>
      <c r="N21" s="162"/>
      <c r="O21" s="162"/>
      <c r="P21" s="162"/>
      <c r="Q21" s="162"/>
      <c r="R21" s="162"/>
      <c r="S21" s="162"/>
      <c r="T21" s="162"/>
      <c r="U21" s="162"/>
      <c r="V21" s="163"/>
      <c r="W21" s="163"/>
      <c r="X21" s="163"/>
      <c r="Y21" s="162">
        <f t="shared" si="1"/>
        <v>1</v>
      </c>
      <c r="Z21" s="164">
        <f t="shared" si="2"/>
        <v>1</v>
      </c>
      <c r="AA21" s="165">
        <f t="shared" si="3"/>
        <v>0</v>
      </c>
      <c r="AB21" s="164">
        <f t="shared" si="4"/>
        <v>0</v>
      </c>
      <c r="AC21" s="166">
        <f t="shared" si="5"/>
        <v>0</v>
      </c>
      <c r="AD21" s="164">
        <f t="shared" si="6"/>
        <v>0</v>
      </c>
      <c r="AE21" s="160">
        <v>15.0</v>
      </c>
      <c r="AF21" s="161" t="str">
        <f t="shared" si="7"/>
        <v>José Manuel Estrella</v>
      </c>
      <c r="AG21" s="274" t="s">
        <v>559</v>
      </c>
      <c r="AH21" s="274" t="s">
        <v>559</v>
      </c>
      <c r="AI21" s="274" t="s">
        <v>559</v>
      </c>
      <c r="AJ21" s="274" t="s">
        <v>559</v>
      </c>
      <c r="AK21" s="274" t="s">
        <v>559</v>
      </c>
      <c r="AL21" s="274" t="s">
        <v>559</v>
      </c>
      <c r="AM21" s="274" t="s">
        <v>559</v>
      </c>
      <c r="AN21" s="274" t="s">
        <v>580</v>
      </c>
      <c r="AO21" s="274" t="s">
        <v>559</v>
      </c>
      <c r="AP21" s="285"/>
      <c r="AQ21" s="274" t="s">
        <v>579</v>
      </c>
      <c r="AR21" s="274" t="s">
        <v>559</v>
      </c>
      <c r="AS21" s="274" t="s">
        <v>559</v>
      </c>
      <c r="AT21" s="285"/>
      <c r="AU21" s="274" t="s">
        <v>559</v>
      </c>
      <c r="AV21" s="274" t="s">
        <v>559</v>
      </c>
      <c r="AW21" s="274" t="s">
        <v>559</v>
      </c>
      <c r="AX21" s="274"/>
      <c r="AY21" s="274" t="s">
        <v>559</v>
      </c>
      <c r="AZ21" s="286" t="s">
        <v>559</v>
      </c>
      <c r="BA21" s="286" t="s">
        <v>559</v>
      </c>
      <c r="BB21" s="163">
        <f t="shared" si="8"/>
        <v>17</v>
      </c>
      <c r="BC21" s="164">
        <f t="shared" si="9"/>
        <v>0.9444444444</v>
      </c>
      <c r="BD21" s="166">
        <f t="shared" si="10"/>
        <v>1</v>
      </c>
      <c r="BE21" s="164">
        <f t="shared" si="11"/>
        <v>0.05555555556</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6" t="s">
        <v>559</v>
      </c>
      <c r="E22" s="162"/>
      <c r="F22" s="162"/>
      <c r="G22" s="162"/>
      <c r="H22" s="162"/>
      <c r="I22" s="162"/>
      <c r="J22" s="162"/>
      <c r="K22" s="162"/>
      <c r="L22" s="162"/>
      <c r="M22" s="163"/>
      <c r="N22" s="162"/>
      <c r="O22" s="162"/>
      <c r="P22" s="162"/>
      <c r="Q22" s="162"/>
      <c r="R22" s="162"/>
      <c r="S22" s="162"/>
      <c r="T22" s="162"/>
      <c r="U22" s="162"/>
      <c r="V22" s="163"/>
      <c r="W22" s="163"/>
      <c r="X22" s="163"/>
      <c r="Y22" s="162">
        <f t="shared" si="1"/>
        <v>1</v>
      </c>
      <c r="Z22" s="164">
        <f t="shared" si="2"/>
        <v>1</v>
      </c>
      <c r="AA22" s="165">
        <f t="shared" si="3"/>
        <v>0</v>
      </c>
      <c r="AB22" s="164">
        <f t="shared" si="4"/>
        <v>0</v>
      </c>
      <c r="AC22" s="166">
        <f t="shared" si="5"/>
        <v>0</v>
      </c>
      <c r="AD22" s="164">
        <f t="shared" si="6"/>
        <v>0</v>
      </c>
      <c r="AE22" s="160">
        <v>16.0</v>
      </c>
      <c r="AF22" s="161" t="str">
        <f t="shared" si="7"/>
        <v>Misael Starberk Ferreras Pérez</v>
      </c>
      <c r="AG22" s="276" t="s">
        <v>559</v>
      </c>
      <c r="AH22" s="276" t="s">
        <v>559</v>
      </c>
      <c r="AI22" s="276" t="s">
        <v>559</v>
      </c>
      <c r="AJ22" s="276" t="s">
        <v>559</v>
      </c>
      <c r="AK22" s="276" t="s">
        <v>559</v>
      </c>
      <c r="AL22" s="276" t="s">
        <v>559</v>
      </c>
      <c r="AM22" s="276" t="s">
        <v>559</v>
      </c>
      <c r="AN22" s="276" t="s">
        <v>559</v>
      </c>
      <c r="AO22" s="276" t="s">
        <v>559</v>
      </c>
      <c r="AP22" s="287"/>
      <c r="AQ22" s="276" t="s">
        <v>559</v>
      </c>
      <c r="AR22" s="276" t="s">
        <v>559</v>
      </c>
      <c r="AS22" s="276" t="s">
        <v>559</v>
      </c>
      <c r="AT22" s="287"/>
      <c r="AU22" s="276" t="s">
        <v>559</v>
      </c>
      <c r="AV22" s="276" t="s">
        <v>559</v>
      </c>
      <c r="AW22" s="276" t="s">
        <v>559</v>
      </c>
      <c r="AX22" s="276"/>
      <c r="AY22" s="276" t="s">
        <v>559</v>
      </c>
      <c r="AZ22" s="274" t="s">
        <v>559</v>
      </c>
      <c r="BA22" s="274" t="s">
        <v>559</v>
      </c>
      <c r="BB22" s="163">
        <f t="shared" si="8"/>
        <v>18</v>
      </c>
      <c r="BC22" s="164">
        <f t="shared" si="9"/>
        <v>1</v>
      </c>
      <c r="BD22" s="166">
        <f t="shared" si="10"/>
        <v>0</v>
      </c>
      <c r="BE22" s="164">
        <f t="shared" si="11"/>
        <v>0</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6" t="s">
        <v>579</v>
      </c>
      <c r="E23" s="162"/>
      <c r="F23" s="162"/>
      <c r="G23" s="162"/>
      <c r="H23" s="162"/>
      <c r="I23" s="162"/>
      <c r="J23" s="162"/>
      <c r="K23" s="162"/>
      <c r="L23" s="162"/>
      <c r="M23" s="163"/>
      <c r="N23" s="162"/>
      <c r="O23" s="162"/>
      <c r="P23" s="162"/>
      <c r="Q23" s="162"/>
      <c r="R23" s="162"/>
      <c r="S23" s="162"/>
      <c r="T23" s="162"/>
      <c r="U23" s="162"/>
      <c r="V23" s="163"/>
      <c r="W23" s="162"/>
      <c r="X23" s="163"/>
      <c r="Y23" s="162">
        <f t="shared" si="1"/>
        <v>0</v>
      </c>
      <c r="Z23" s="164">
        <f t="shared" si="2"/>
        <v>0</v>
      </c>
      <c r="AA23" s="165">
        <f t="shared" si="3"/>
        <v>1</v>
      </c>
      <c r="AB23" s="164">
        <f t="shared" si="4"/>
        <v>1</v>
      </c>
      <c r="AC23" s="166">
        <f t="shared" si="5"/>
        <v>0</v>
      </c>
      <c r="AD23" s="164">
        <f t="shared" si="6"/>
        <v>0</v>
      </c>
      <c r="AE23" s="160">
        <v>17.0</v>
      </c>
      <c r="AF23" s="161" t="str">
        <f t="shared" si="7"/>
        <v>Ruth Esther Fernández Rodríguez</v>
      </c>
      <c r="AG23" s="274" t="s">
        <v>579</v>
      </c>
      <c r="AH23" s="274" t="s">
        <v>559</v>
      </c>
      <c r="AI23" s="274" t="s">
        <v>559</v>
      </c>
      <c r="AJ23" s="274" t="s">
        <v>559</v>
      </c>
      <c r="AK23" s="274" t="s">
        <v>559</v>
      </c>
      <c r="AL23" s="274" t="s">
        <v>579</v>
      </c>
      <c r="AM23" s="274" t="s">
        <v>579</v>
      </c>
      <c r="AN23" s="274" t="s">
        <v>580</v>
      </c>
      <c r="AO23" s="274" t="s">
        <v>559</v>
      </c>
      <c r="AP23" s="285"/>
      <c r="AQ23" s="274" t="s">
        <v>580</v>
      </c>
      <c r="AR23" s="274" t="s">
        <v>559</v>
      </c>
      <c r="AS23" s="274" t="s">
        <v>559</v>
      </c>
      <c r="AT23" s="285"/>
      <c r="AU23" s="274" t="s">
        <v>559</v>
      </c>
      <c r="AV23" s="274" t="s">
        <v>559</v>
      </c>
      <c r="AW23" s="274" t="s">
        <v>559</v>
      </c>
      <c r="AX23" s="274"/>
      <c r="AY23" s="274" t="s">
        <v>559</v>
      </c>
      <c r="AZ23" s="286" t="s">
        <v>559</v>
      </c>
      <c r="BA23" s="286" t="s">
        <v>559</v>
      </c>
      <c r="BB23" s="163">
        <f t="shared" si="8"/>
        <v>15</v>
      </c>
      <c r="BC23" s="164">
        <f t="shared" si="9"/>
        <v>0.8333333333</v>
      </c>
      <c r="BD23" s="166">
        <f t="shared" si="10"/>
        <v>3</v>
      </c>
      <c r="BE23" s="164">
        <f t="shared" si="11"/>
        <v>0.1666666667</v>
      </c>
      <c r="BF23" s="166">
        <f t="shared" si="12"/>
        <v>0</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6" t="s">
        <v>559</v>
      </c>
      <c r="E24" s="162"/>
      <c r="F24" s="162"/>
      <c r="G24" s="162"/>
      <c r="H24" s="162"/>
      <c r="I24" s="162"/>
      <c r="J24" s="162"/>
      <c r="K24" s="162"/>
      <c r="L24" s="162"/>
      <c r="M24" s="163"/>
      <c r="N24" s="162"/>
      <c r="O24" s="162"/>
      <c r="P24" s="162"/>
      <c r="Q24" s="162"/>
      <c r="R24" s="162"/>
      <c r="S24" s="162"/>
      <c r="T24" s="162"/>
      <c r="U24" s="162"/>
      <c r="V24" s="163"/>
      <c r="W24" s="163"/>
      <c r="X24" s="163"/>
      <c r="Y24" s="162">
        <f t="shared" si="1"/>
        <v>1</v>
      </c>
      <c r="Z24" s="164">
        <f t="shared" si="2"/>
        <v>1</v>
      </c>
      <c r="AA24" s="165">
        <f t="shared" si="3"/>
        <v>0</v>
      </c>
      <c r="AB24" s="164">
        <f t="shared" si="4"/>
        <v>0</v>
      </c>
      <c r="AC24" s="166">
        <f t="shared" si="5"/>
        <v>0</v>
      </c>
      <c r="AD24" s="164">
        <f t="shared" si="6"/>
        <v>0</v>
      </c>
      <c r="AE24" s="160">
        <v>18.0</v>
      </c>
      <c r="AF24" s="161" t="str">
        <f t="shared" si="7"/>
        <v>Discairy  Filpo Estrella</v>
      </c>
      <c r="AG24" s="276" t="s">
        <v>559</v>
      </c>
      <c r="AH24" s="276" t="s">
        <v>559</v>
      </c>
      <c r="AI24" s="276" t="s">
        <v>559</v>
      </c>
      <c r="AJ24" s="276" t="s">
        <v>559</v>
      </c>
      <c r="AK24" s="276" t="s">
        <v>559</v>
      </c>
      <c r="AL24" s="276" t="s">
        <v>559</v>
      </c>
      <c r="AM24" s="276" t="s">
        <v>559</v>
      </c>
      <c r="AN24" s="276" t="s">
        <v>559</v>
      </c>
      <c r="AO24" s="276" t="s">
        <v>559</v>
      </c>
      <c r="AP24" s="287"/>
      <c r="AQ24" s="276" t="s">
        <v>559</v>
      </c>
      <c r="AR24" s="276" t="s">
        <v>559</v>
      </c>
      <c r="AS24" s="276" t="s">
        <v>559</v>
      </c>
      <c r="AT24" s="287"/>
      <c r="AU24" s="276" t="s">
        <v>559</v>
      </c>
      <c r="AV24" s="276" t="s">
        <v>559</v>
      </c>
      <c r="AW24" s="276" t="s">
        <v>559</v>
      </c>
      <c r="AX24" s="276"/>
      <c r="AY24" s="276" t="s">
        <v>559</v>
      </c>
      <c r="AZ24" s="274" t="s">
        <v>559</v>
      </c>
      <c r="BA24" s="274" t="s">
        <v>559</v>
      </c>
      <c r="BB24" s="163">
        <f t="shared" si="8"/>
        <v>18</v>
      </c>
      <c r="BC24" s="164">
        <f t="shared" si="9"/>
        <v>1</v>
      </c>
      <c r="BD24" s="166">
        <f t="shared" si="10"/>
        <v>0</v>
      </c>
      <c r="BE24" s="164">
        <f t="shared" si="11"/>
        <v>0</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6" t="s">
        <v>559</v>
      </c>
      <c r="E25" s="162"/>
      <c r="F25" s="162"/>
      <c r="G25" s="162"/>
      <c r="H25" s="162"/>
      <c r="I25" s="162"/>
      <c r="J25" s="162"/>
      <c r="K25" s="162"/>
      <c r="L25" s="162"/>
      <c r="M25" s="163"/>
      <c r="N25" s="162"/>
      <c r="O25" s="162"/>
      <c r="P25" s="162"/>
      <c r="Q25" s="162"/>
      <c r="R25" s="162"/>
      <c r="S25" s="162"/>
      <c r="T25" s="162"/>
      <c r="U25" s="162"/>
      <c r="V25" s="163"/>
      <c r="W25" s="163"/>
      <c r="X25" s="163"/>
      <c r="Y25" s="162">
        <f t="shared" si="1"/>
        <v>1</v>
      </c>
      <c r="Z25" s="164">
        <f t="shared" si="2"/>
        <v>1</v>
      </c>
      <c r="AA25" s="165">
        <f t="shared" si="3"/>
        <v>0</v>
      </c>
      <c r="AB25" s="164">
        <f t="shared" si="4"/>
        <v>0</v>
      </c>
      <c r="AC25" s="166">
        <f t="shared" si="5"/>
        <v>0</v>
      </c>
      <c r="AD25" s="164">
        <f t="shared" si="6"/>
        <v>0</v>
      </c>
      <c r="AE25" s="160">
        <v>19.0</v>
      </c>
      <c r="AF25" s="161" t="str">
        <f t="shared" si="7"/>
        <v>Alexis Enmanuel Gil  Sánchez</v>
      </c>
      <c r="AG25" s="274" t="s">
        <v>559</v>
      </c>
      <c r="AH25" s="274" t="s">
        <v>559</v>
      </c>
      <c r="AI25" s="274" t="s">
        <v>559</v>
      </c>
      <c r="AJ25" s="274" t="s">
        <v>559</v>
      </c>
      <c r="AK25" s="274" t="s">
        <v>559</v>
      </c>
      <c r="AL25" s="274" t="s">
        <v>559</v>
      </c>
      <c r="AM25" s="274" t="s">
        <v>559</v>
      </c>
      <c r="AN25" s="274" t="s">
        <v>559</v>
      </c>
      <c r="AO25" s="274" t="s">
        <v>559</v>
      </c>
      <c r="AP25" s="285"/>
      <c r="AQ25" s="274" t="s">
        <v>559</v>
      </c>
      <c r="AR25" s="274" t="s">
        <v>559</v>
      </c>
      <c r="AS25" s="274" t="s">
        <v>559</v>
      </c>
      <c r="AT25" s="285"/>
      <c r="AU25" s="274" t="s">
        <v>559</v>
      </c>
      <c r="AV25" s="274" t="s">
        <v>559</v>
      </c>
      <c r="AW25" s="274" t="s">
        <v>559</v>
      </c>
      <c r="AX25" s="274"/>
      <c r="AY25" s="274" t="s">
        <v>559</v>
      </c>
      <c r="AZ25" s="286" t="s">
        <v>559</v>
      </c>
      <c r="BA25" s="286" t="s">
        <v>559</v>
      </c>
      <c r="BB25" s="163">
        <f t="shared" si="8"/>
        <v>18</v>
      </c>
      <c r="BC25" s="164">
        <f t="shared" si="9"/>
        <v>1</v>
      </c>
      <c r="BD25" s="166">
        <f t="shared" si="10"/>
        <v>0</v>
      </c>
      <c r="BE25" s="164">
        <f t="shared" si="11"/>
        <v>0</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6" t="s">
        <v>559</v>
      </c>
      <c r="E26" s="162"/>
      <c r="F26" s="162"/>
      <c r="G26" s="162"/>
      <c r="H26" s="162"/>
      <c r="I26" s="162"/>
      <c r="J26" s="162"/>
      <c r="K26" s="162"/>
      <c r="L26" s="162"/>
      <c r="M26" s="163"/>
      <c r="N26" s="162"/>
      <c r="O26" s="162"/>
      <c r="P26" s="162"/>
      <c r="Q26" s="162"/>
      <c r="R26" s="162"/>
      <c r="S26" s="162"/>
      <c r="T26" s="162"/>
      <c r="U26" s="162"/>
      <c r="V26" s="163"/>
      <c r="W26" s="163"/>
      <c r="X26" s="163"/>
      <c r="Y26" s="162">
        <f t="shared" si="1"/>
        <v>1</v>
      </c>
      <c r="Z26" s="164">
        <f t="shared" si="2"/>
        <v>1</v>
      </c>
      <c r="AA26" s="165">
        <f t="shared" si="3"/>
        <v>0</v>
      </c>
      <c r="AB26" s="164">
        <f t="shared" si="4"/>
        <v>0</v>
      </c>
      <c r="AC26" s="166">
        <f t="shared" si="5"/>
        <v>0</v>
      </c>
      <c r="AD26" s="164">
        <f t="shared" si="6"/>
        <v>0</v>
      </c>
      <c r="AE26" s="160">
        <v>20.0</v>
      </c>
      <c r="AF26" s="161" t="str">
        <f t="shared" si="7"/>
        <v>Ayendy Jesús Guzmán</v>
      </c>
      <c r="AG26" s="276" t="s">
        <v>559</v>
      </c>
      <c r="AH26" s="276" t="s">
        <v>559</v>
      </c>
      <c r="AI26" s="276" t="s">
        <v>559</v>
      </c>
      <c r="AJ26" s="276" t="s">
        <v>559</v>
      </c>
      <c r="AK26" s="276" t="s">
        <v>559</v>
      </c>
      <c r="AL26" s="276" t="s">
        <v>559</v>
      </c>
      <c r="AM26" s="276" t="s">
        <v>559</v>
      </c>
      <c r="AN26" s="276" t="s">
        <v>559</v>
      </c>
      <c r="AO26" s="276" t="s">
        <v>559</v>
      </c>
      <c r="AP26" s="287"/>
      <c r="AQ26" s="276" t="s">
        <v>559</v>
      </c>
      <c r="AR26" s="276" t="s">
        <v>559</v>
      </c>
      <c r="AS26" s="276" t="s">
        <v>559</v>
      </c>
      <c r="AT26" s="287"/>
      <c r="AU26" s="276" t="s">
        <v>559</v>
      </c>
      <c r="AV26" s="276" t="s">
        <v>559</v>
      </c>
      <c r="AW26" s="276" t="s">
        <v>559</v>
      </c>
      <c r="AX26" s="276"/>
      <c r="AY26" s="276" t="s">
        <v>559</v>
      </c>
      <c r="AZ26" s="274" t="s">
        <v>559</v>
      </c>
      <c r="BA26" s="274" t="s">
        <v>559</v>
      </c>
      <c r="BB26" s="163">
        <f t="shared" si="8"/>
        <v>18</v>
      </c>
      <c r="BC26" s="164">
        <f t="shared" si="9"/>
        <v>1</v>
      </c>
      <c r="BD26" s="166">
        <f t="shared" si="10"/>
        <v>0</v>
      </c>
      <c r="BE26" s="164">
        <f t="shared" si="11"/>
        <v>0</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6" t="s">
        <v>559</v>
      </c>
      <c r="E27" s="162"/>
      <c r="F27" s="162"/>
      <c r="G27" s="162"/>
      <c r="H27" s="162"/>
      <c r="I27" s="162"/>
      <c r="J27" s="162"/>
      <c r="K27" s="162"/>
      <c r="L27" s="162"/>
      <c r="M27" s="163"/>
      <c r="N27" s="162"/>
      <c r="O27" s="162"/>
      <c r="P27" s="162"/>
      <c r="Q27" s="162"/>
      <c r="R27" s="162"/>
      <c r="S27" s="162"/>
      <c r="T27" s="162"/>
      <c r="U27" s="162"/>
      <c r="V27" s="163"/>
      <c r="W27" s="163"/>
      <c r="X27" s="163"/>
      <c r="Y27" s="162">
        <f t="shared" si="1"/>
        <v>1</v>
      </c>
      <c r="Z27" s="164">
        <f t="shared" si="2"/>
        <v>1</v>
      </c>
      <c r="AA27" s="165">
        <f t="shared" si="3"/>
        <v>0</v>
      </c>
      <c r="AB27" s="164">
        <f t="shared" si="4"/>
        <v>0</v>
      </c>
      <c r="AC27" s="166">
        <f t="shared" si="5"/>
        <v>0</v>
      </c>
      <c r="AD27" s="164">
        <f t="shared" si="6"/>
        <v>0</v>
      </c>
      <c r="AE27" s="160">
        <v>21.0</v>
      </c>
      <c r="AF27" s="161" t="str">
        <f t="shared" si="7"/>
        <v>Yassir  Hernández Disla</v>
      </c>
      <c r="AG27" s="274" t="s">
        <v>559</v>
      </c>
      <c r="AH27" s="274" t="s">
        <v>559</v>
      </c>
      <c r="AI27" s="274" t="s">
        <v>559</v>
      </c>
      <c r="AJ27" s="274" t="s">
        <v>559</v>
      </c>
      <c r="AK27" s="274" t="s">
        <v>559</v>
      </c>
      <c r="AL27" s="274" t="s">
        <v>559</v>
      </c>
      <c r="AM27" s="274" t="s">
        <v>559</v>
      </c>
      <c r="AN27" s="274" t="s">
        <v>559</v>
      </c>
      <c r="AO27" s="274" t="s">
        <v>559</v>
      </c>
      <c r="AP27" s="285"/>
      <c r="AQ27" s="274" t="s">
        <v>559</v>
      </c>
      <c r="AR27" s="274" t="s">
        <v>559</v>
      </c>
      <c r="AS27" s="274" t="s">
        <v>559</v>
      </c>
      <c r="AT27" s="285"/>
      <c r="AU27" s="274" t="s">
        <v>559</v>
      </c>
      <c r="AV27" s="274" t="s">
        <v>559</v>
      </c>
      <c r="AW27" s="274" t="s">
        <v>559</v>
      </c>
      <c r="AX27" s="274"/>
      <c r="AY27" s="274" t="s">
        <v>559</v>
      </c>
      <c r="AZ27" s="286" t="s">
        <v>559</v>
      </c>
      <c r="BA27" s="286" t="s">
        <v>559</v>
      </c>
      <c r="BB27" s="163">
        <f t="shared" si="8"/>
        <v>18</v>
      </c>
      <c r="BC27" s="164">
        <f t="shared" si="9"/>
        <v>1</v>
      </c>
      <c r="BD27" s="166">
        <f t="shared" si="10"/>
        <v>0</v>
      </c>
      <c r="BE27" s="164">
        <f t="shared" si="11"/>
        <v>0</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6" t="s">
        <v>559</v>
      </c>
      <c r="E28" s="162"/>
      <c r="F28" s="162"/>
      <c r="G28" s="162"/>
      <c r="H28" s="162"/>
      <c r="I28" s="162"/>
      <c r="J28" s="162"/>
      <c r="K28" s="162"/>
      <c r="L28" s="162"/>
      <c r="M28" s="163"/>
      <c r="N28" s="162"/>
      <c r="O28" s="162"/>
      <c r="P28" s="162"/>
      <c r="Q28" s="162"/>
      <c r="R28" s="162"/>
      <c r="S28" s="162"/>
      <c r="T28" s="162"/>
      <c r="U28" s="162"/>
      <c r="V28" s="163"/>
      <c r="W28" s="163"/>
      <c r="X28" s="163"/>
      <c r="Y28" s="162">
        <f t="shared" si="1"/>
        <v>1</v>
      </c>
      <c r="Z28" s="164">
        <f t="shared" si="2"/>
        <v>1</v>
      </c>
      <c r="AA28" s="165">
        <f t="shared" si="3"/>
        <v>0</v>
      </c>
      <c r="AB28" s="164">
        <f t="shared" si="4"/>
        <v>0</v>
      </c>
      <c r="AC28" s="166">
        <f t="shared" si="5"/>
        <v>0</v>
      </c>
      <c r="AD28" s="164">
        <f t="shared" si="6"/>
        <v>0</v>
      </c>
      <c r="AE28" s="160">
        <v>22.0</v>
      </c>
      <c r="AF28" s="161" t="str">
        <f t="shared" si="7"/>
        <v>Yadiel  Jiménez Betances</v>
      </c>
      <c r="AG28" s="276" t="s">
        <v>559</v>
      </c>
      <c r="AH28" s="276" t="s">
        <v>559</v>
      </c>
      <c r="AI28" s="276" t="s">
        <v>559</v>
      </c>
      <c r="AJ28" s="276" t="s">
        <v>559</v>
      </c>
      <c r="AK28" s="276" t="s">
        <v>559</v>
      </c>
      <c r="AL28" s="276" t="s">
        <v>559</v>
      </c>
      <c r="AM28" s="276" t="s">
        <v>559</v>
      </c>
      <c r="AN28" s="276" t="s">
        <v>559</v>
      </c>
      <c r="AO28" s="276" t="s">
        <v>559</v>
      </c>
      <c r="AP28" s="287"/>
      <c r="AQ28" s="276" t="s">
        <v>559</v>
      </c>
      <c r="AR28" s="276" t="s">
        <v>559</v>
      </c>
      <c r="AS28" s="276" t="s">
        <v>559</v>
      </c>
      <c r="AT28" s="287"/>
      <c r="AU28" s="276" t="s">
        <v>579</v>
      </c>
      <c r="AV28" s="276" t="s">
        <v>578</v>
      </c>
      <c r="AW28" s="276" t="s">
        <v>559</v>
      </c>
      <c r="AX28" s="276"/>
      <c r="AY28" s="276" t="s">
        <v>559</v>
      </c>
      <c r="AZ28" s="274" t="s">
        <v>559</v>
      </c>
      <c r="BA28" s="274" t="s">
        <v>559</v>
      </c>
      <c r="BB28" s="163">
        <f t="shared" si="8"/>
        <v>17</v>
      </c>
      <c r="BC28" s="164">
        <f t="shared" si="9"/>
        <v>0.9444444444</v>
      </c>
      <c r="BD28" s="166">
        <f t="shared" si="10"/>
        <v>1</v>
      </c>
      <c r="BE28" s="164">
        <f t="shared" si="11"/>
        <v>0.05555555556</v>
      </c>
      <c r="BF28" s="166">
        <f t="shared" si="12"/>
        <v>1</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6" t="s">
        <v>559</v>
      </c>
      <c r="E29" s="162"/>
      <c r="F29" s="162"/>
      <c r="G29" s="162"/>
      <c r="H29" s="162"/>
      <c r="I29" s="162"/>
      <c r="J29" s="162"/>
      <c r="K29" s="162"/>
      <c r="L29" s="162"/>
      <c r="M29" s="163"/>
      <c r="N29" s="162"/>
      <c r="O29" s="162"/>
      <c r="P29" s="162"/>
      <c r="Q29" s="162"/>
      <c r="R29" s="162"/>
      <c r="S29" s="162"/>
      <c r="T29" s="162"/>
      <c r="U29" s="162"/>
      <c r="V29" s="163"/>
      <c r="W29" s="163"/>
      <c r="X29" s="163"/>
      <c r="Y29" s="162">
        <f t="shared" si="1"/>
        <v>1</v>
      </c>
      <c r="Z29" s="164">
        <f t="shared" si="2"/>
        <v>1</v>
      </c>
      <c r="AA29" s="165">
        <f t="shared" si="3"/>
        <v>0</v>
      </c>
      <c r="AB29" s="164">
        <f t="shared" si="4"/>
        <v>0</v>
      </c>
      <c r="AC29" s="166">
        <f t="shared" si="5"/>
        <v>0</v>
      </c>
      <c r="AD29" s="164">
        <f t="shared" si="6"/>
        <v>0</v>
      </c>
      <c r="AE29" s="160">
        <v>23.0</v>
      </c>
      <c r="AF29" s="161" t="str">
        <f t="shared" si="7"/>
        <v>Yamel  Mella Aquino</v>
      </c>
      <c r="AG29" s="274" t="s">
        <v>559</v>
      </c>
      <c r="AH29" s="274" t="s">
        <v>559</v>
      </c>
      <c r="AI29" s="274" t="s">
        <v>559</v>
      </c>
      <c r="AJ29" s="274" t="s">
        <v>559</v>
      </c>
      <c r="AK29" s="274" t="s">
        <v>559</v>
      </c>
      <c r="AL29" s="274" t="s">
        <v>559</v>
      </c>
      <c r="AM29" s="274" t="s">
        <v>559</v>
      </c>
      <c r="AN29" s="274" t="s">
        <v>559</v>
      </c>
      <c r="AO29" s="274" t="s">
        <v>579</v>
      </c>
      <c r="AP29" s="285"/>
      <c r="AQ29" s="274" t="s">
        <v>578</v>
      </c>
      <c r="AR29" s="274" t="s">
        <v>559</v>
      </c>
      <c r="AS29" s="274" t="s">
        <v>559</v>
      </c>
      <c r="AT29" s="285"/>
      <c r="AU29" s="274" t="s">
        <v>579</v>
      </c>
      <c r="AV29" s="274" t="s">
        <v>559</v>
      </c>
      <c r="AW29" s="274" t="s">
        <v>559</v>
      </c>
      <c r="AX29" s="274"/>
      <c r="AY29" s="274" t="s">
        <v>559</v>
      </c>
      <c r="AZ29" s="286" t="s">
        <v>559</v>
      </c>
      <c r="BA29" s="286" t="s">
        <v>559</v>
      </c>
      <c r="BB29" s="163">
        <f t="shared" si="8"/>
        <v>16</v>
      </c>
      <c r="BC29" s="164">
        <f t="shared" si="9"/>
        <v>0.8888888889</v>
      </c>
      <c r="BD29" s="166">
        <f t="shared" si="10"/>
        <v>2</v>
      </c>
      <c r="BE29" s="164">
        <f t="shared" si="11"/>
        <v>0.1111111111</v>
      </c>
      <c r="BF29" s="166">
        <f t="shared" si="12"/>
        <v>1</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6" t="s">
        <v>559</v>
      </c>
      <c r="E30" s="162"/>
      <c r="F30" s="162"/>
      <c r="G30" s="162"/>
      <c r="H30" s="162"/>
      <c r="I30" s="162"/>
      <c r="J30" s="162"/>
      <c r="K30" s="162"/>
      <c r="L30" s="162"/>
      <c r="M30" s="163"/>
      <c r="N30" s="162"/>
      <c r="O30" s="162"/>
      <c r="P30" s="162"/>
      <c r="Q30" s="162"/>
      <c r="R30" s="162"/>
      <c r="S30" s="162"/>
      <c r="T30" s="162"/>
      <c r="U30" s="162"/>
      <c r="V30" s="163"/>
      <c r="W30" s="163"/>
      <c r="X30" s="163"/>
      <c r="Y30" s="162">
        <f t="shared" si="1"/>
        <v>1</v>
      </c>
      <c r="Z30" s="164">
        <f t="shared" si="2"/>
        <v>1</v>
      </c>
      <c r="AA30" s="165">
        <f t="shared" si="3"/>
        <v>0</v>
      </c>
      <c r="AB30" s="164">
        <f t="shared" si="4"/>
        <v>0</v>
      </c>
      <c r="AC30" s="166">
        <f t="shared" si="5"/>
        <v>0</v>
      </c>
      <c r="AD30" s="164">
        <f t="shared" si="6"/>
        <v>0</v>
      </c>
      <c r="AE30" s="160">
        <v>24.0</v>
      </c>
      <c r="AF30" s="161" t="str">
        <f t="shared" si="7"/>
        <v>Sariely Del Carmen Mena Chávez</v>
      </c>
      <c r="AG30" s="276" t="s">
        <v>559</v>
      </c>
      <c r="AH30" s="276" t="s">
        <v>579</v>
      </c>
      <c r="AI30" s="276" t="s">
        <v>559</v>
      </c>
      <c r="AJ30" s="276" t="s">
        <v>579</v>
      </c>
      <c r="AK30" s="276" t="s">
        <v>559</v>
      </c>
      <c r="AL30" s="276" t="s">
        <v>559</v>
      </c>
      <c r="AM30" s="276" t="s">
        <v>559</v>
      </c>
      <c r="AN30" s="276" t="s">
        <v>580</v>
      </c>
      <c r="AO30" s="276" t="s">
        <v>559</v>
      </c>
      <c r="AP30" s="287"/>
      <c r="AQ30" s="276" t="s">
        <v>559</v>
      </c>
      <c r="AR30" s="276" t="s">
        <v>559</v>
      </c>
      <c r="AS30" s="276" t="s">
        <v>559</v>
      </c>
      <c r="AT30" s="287"/>
      <c r="AU30" s="276" t="s">
        <v>559</v>
      </c>
      <c r="AV30" s="276" t="s">
        <v>579</v>
      </c>
      <c r="AW30" s="276" t="s">
        <v>559</v>
      </c>
      <c r="AX30" s="276"/>
      <c r="AY30" s="276" t="s">
        <v>559</v>
      </c>
      <c r="AZ30" s="274" t="s">
        <v>578</v>
      </c>
      <c r="BA30" s="274" t="s">
        <v>559</v>
      </c>
      <c r="BB30" s="163">
        <f t="shared" si="8"/>
        <v>15</v>
      </c>
      <c r="BC30" s="164">
        <f t="shared" si="9"/>
        <v>0.8333333333</v>
      </c>
      <c r="BD30" s="166">
        <f t="shared" si="10"/>
        <v>3</v>
      </c>
      <c r="BE30" s="164">
        <f t="shared" si="11"/>
        <v>0.1666666667</v>
      </c>
      <c r="BF30" s="166">
        <f t="shared" si="12"/>
        <v>1</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6" t="s">
        <v>559</v>
      </c>
      <c r="E31" s="162"/>
      <c r="F31" s="162"/>
      <c r="G31" s="162"/>
      <c r="H31" s="162"/>
      <c r="I31" s="162"/>
      <c r="J31" s="162"/>
      <c r="K31" s="162"/>
      <c r="L31" s="162"/>
      <c r="M31" s="163"/>
      <c r="N31" s="162"/>
      <c r="O31" s="162"/>
      <c r="P31" s="162"/>
      <c r="Q31" s="162"/>
      <c r="R31" s="162"/>
      <c r="S31" s="162"/>
      <c r="T31" s="162"/>
      <c r="U31" s="162"/>
      <c r="V31" s="163"/>
      <c r="W31" s="163"/>
      <c r="X31" s="163"/>
      <c r="Y31" s="162">
        <f t="shared" si="1"/>
        <v>1</v>
      </c>
      <c r="Z31" s="164">
        <f t="shared" si="2"/>
        <v>1</v>
      </c>
      <c r="AA31" s="165">
        <f t="shared" si="3"/>
        <v>0</v>
      </c>
      <c r="AB31" s="164">
        <f t="shared" si="4"/>
        <v>0</v>
      </c>
      <c r="AC31" s="166">
        <f t="shared" si="5"/>
        <v>0</v>
      </c>
      <c r="AD31" s="164">
        <f t="shared" si="6"/>
        <v>0</v>
      </c>
      <c r="AE31" s="160">
        <v>25.0</v>
      </c>
      <c r="AF31" s="161" t="str">
        <f t="shared" si="7"/>
        <v>David Carmelo Navas Fernández</v>
      </c>
      <c r="AG31" s="274" t="s">
        <v>559</v>
      </c>
      <c r="AH31" s="274" t="s">
        <v>559</v>
      </c>
      <c r="AI31" s="274" t="s">
        <v>559</v>
      </c>
      <c r="AJ31" s="274" t="s">
        <v>559</v>
      </c>
      <c r="AK31" s="274" t="s">
        <v>559</v>
      </c>
      <c r="AL31" s="274" t="s">
        <v>559</v>
      </c>
      <c r="AM31" s="274" t="s">
        <v>579</v>
      </c>
      <c r="AN31" s="274" t="s">
        <v>559</v>
      </c>
      <c r="AO31" s="274" t="s">
        <v>559</v>
      </c>
      <c r="AP31" s="285"/>
      <c r="AQ31" s="274" t="s">
        <v>559</v>
      </c>
      <c r="AR31" s="274" t="s">
        <v>559</v>
      </c>
      <c r="AS31" s="274" t="s">
        <v>559</v>
      </c>
      <c r="AT31" s="285"/>
      <c r="AU31" s="274" t="s">
        <v>559</v>
      </c>
      <c r="AV31" s="274" t="s">
        <v>559</v>
      </c>
      <c r="AW31" s="274" t="s">
        <v>559</v>
      </c>
      <c r="AX31" s="274"/>
      <c r="AY31" s="274" t="s">
        <v>559</v>
      </c>
      <c r="AZ31" s="286" t="s">
        <v>559</v>
      </c>
      <c r="BA31" s="286" t="s">
        <v>559</v>
      </c>
      <c r="BB31" s="163">
        <f t="shared" si="8"/>
        <v>17</v>
      </c>
      <c r="BC31" s="164">
        <f t="shared" si="9"/>
        <v>0.9444444444</v>
      </c>
      <c r="BD31" s="166">
        <f t="shared" si="10"/>
        <v>1</v>
      </c>
      <c r="BE31" s="164">
        <f t="shared" si="11"/>
        <v>0.05555555556</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6" t="s">
        <v>559</v>
      </c>
      <c r="E32" s="162"/>
      <c r="F32" s="162"/>
      <c r="G32" s="162"/>
      <c r="H32" s="162"/>
      <c r="I32" s="162"/>
      <c r="J32" s="162"/>
      <c r="K32" s="162"/>
      <c r="L32" s="162"/>
      <c r="M32" s="163"/>
      <c r="N32" s="162"/>
      <c r="O32" s="162"/>
      <c r="P32" s="162"/>
      <c r="Q32" s="162"/>
      <c r="R32" s="162"/>
      <c r="S32" s="162"/>
      <c r="T32" s="162"/>
      <c r="U32" s="162"/>
      <c r="V32" s="163"/>
      <c r="W32" s="163"/>
      <c r="X32" s="163"/>
      <c r="Y32" s="162">
        <f t="shared" si="1"/>
        <v>1</v>
      </c>
      <c r="Z32" s="164">
        <f t="shared" si="2"/>
        <v>1</v>
      </c>
      <c r="AA32" s="165">
        <f t="shared" si="3"/>
        <v>0</v>
      </c>
      <c r="AB32" s="164">
        <f t="shared" si="4"/>
        <v>0</v>
      </c>
      <c r="AC32" s="166">
        <f t="shared" si="5"/>
        <v>0</v>
      </c>
      <c r="AD32" s="164">
        <f t="shared" si="6"/>
        <v>0</v>
      </c>
      <c r="AE32" s="160">
        <v>26.0</v>
      </c>
      <c r="AF32" s="161" t="str">
        <f t="shared" si="7"/>
        <v>Andriw Jelier Ortiz Rodríguez</v>
      </c>
      <c r="AG32" s="276" t="s">
        <v>559</v>
      </c>
      <c r="AH32" s="276" t="s">
        <v>559</v>
      </c>
      <c r="AI32" s="276" t="s">
        <v>559</v>
      </c>
      <c r="AJ32" s="276" t="s">
        <v>559</v>
      </c>
      <c r="AK32" s="276" t="s">
        <v>559</v>
      </c>
      <c r="AL32" s="276" t="s">
        <v>559</v>
      </c>
      <c r="AM32" s="276" t="s">
        <v>559</v>
      </c>
      <c r="AN32" s="276" t="s">
        <v>559</v>
      </c>
      <c r="AO32" s="276" t="s">
        <v>559</v>
      </c>
      <c r="AP32" s="287"/>
      <c r="AQ32" s="276" t="s">
        <v>559</v>
      </c>
      <c r="AR32" s="276" t="s">
        <v>559</v>
      </c>
      <c r="AS32" s="276" t="s">
        <v>559</v>
      </c>
      <c r="AT32" s="287"/>
      <c r="AU32" s="276" t="s">
        <v>559</v>
      </c>
      <c r="AV32" s="276" t="s">
        <v>559</v>
      </c>
      <c r="AW32" s="276" t="s">
        <v>559</v>
      </c>
      <c r="AX32" s="276"/>
      <c r="AY32" s="276" t="s">
        <v>559</v>
      </c>
      <c r="AZ32" s="274" t="s">
        <v>559</v>
      </c>
      <c r="BA32" s="274" t="s">
        <v>559</v>
      </c>
      <c r="BB32" s="163">
        <f t="shared" si="8"/>
        <v>18</v>
      </c>
      <c r="BC32" s="164">
        <f t="shared" si="9"/>
        <v>1</v>
      </c>
      <c r="BD32" s="166">
        <f t="shared" si="10"/>
        <v>0</v>
      </c>
      <c r="BE32" s="164">
        <f t="shared" si="11"/>
        <v>0</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6" t="s">
        <v>559</v>
      </c>
      <c r="E33" s="162"/>
      <c r="F33" s="162"/>
      <c r="G33" s="162"/>
      <c r="H33" s="162"/>
      <c r="I33" s="162"/>
      <c r="J33" s="162"/>
      <c r="K33" s="162"/>
      <c r="L33" s="162"/>
      <c r="M33" s="163"/>
      <c r="N33" s="162"/>
      <c r="O33" s="162"/>
      <c r="P33" s="162"/>
      <c r="Q33" s="162"/>
      <c r="R33" s="162"/>
      <c r="S33" s="162"/>
      <c r="T33" s="162"/>
      <c r="U33" s="162"/>
      <c r="V33" s="163"/>
      <c r="W33" s="163"/>
      <c r="X33" s="163"/>
      <c r="Y33" s="162">
        <f t="shared" si="1"/>
        <v>1</v>
      </c>
      <c r="Z33" s="164">
        <f t="shared" si="2"/>
        <v>1</v>
      </c>
      <c r="AA33" s="165">
        <f t="shared" si="3"/>
        <v>0</v>
      </c>
      <c r="AB33" s="164">
        <f t="shared" si="4"/>
        <v>0</v>
      </c>
      <c r="AC33" s="166">
        <f t="shared" si="5"/>
        <v>0</v>
      </c>
      <c r="AD33" s="164">
        <f t="shared" si="6"/>
        <v>0</v>
      </c>
      <c r="AE33" s="160">
        <v>27.0</v>
      </c>
      <c r="AF33" s="161" t="str">
        <f t="shared" si="7"/>
        <v>Dashley Nicole Peña García</v>
      </c>
      <c r="AG33" s="274" t="s">
        <v>559</v>
      </c>
      <c r="AH33" s="274" t="s">
        <v>559</v>
      </c>
      <c r="AI33" s="274" t="s">
        <v>559</v>
      </c>
      <c r="AJ33" s="274" t="s">
        <v>559</v>
      </c>
      <c r="AK33" s="274" t="s">
        <v>559</v>
      </c>
      <c r="AL33" s="274" t="s">
        <v>559</v>
      </c>
      <c r="AM33" s="274" t="s">
        <v>559</v>
      </c>
      <c r="AN33" s="274" t="s">
        <v>559</v>
      </c>
      <c r="AO33" s="274" t="s">
        <v>559</v>
      </c>
      <c r="AP33" s="285"/>
      <c r="AQ33" s="274" t="s">
        <v>559</v>
      </c>
      <c r="AR33" s="274" t="s">
        <v>559</v>
      </c>
      <c r="AS33" s="274" t="s">
        <v>559</v>
      </c>
      <c r="AT33" s="285"/>
      <c r="AU33" s="274" t="s">
        <v>559</v>
      </c>
      <c r="AV33" s="274" t="s">
        <v>559</v>
      </c>
      <c r="AW33" s="274" t="s">
        <v>559</v>
      </c>
      <c r="AX33" s="274"/>
      <c r="AY33" s="274" t="s">
        <v>559</v>
      </c>
      <c r="AZ33" s="286" t="s">
        <v>559</v>
      </c>
      <c r="BA33" s="286" t="s">
        <v>559</v>
      </c>
      <c r="BB33" s="163">
        <f t="shared" si="8"/>
        <v>18</v>
      </c>
      <c r="BC33" s="164">
        <f t="shared" si="9"/>
        <v>1</v>
      </c>
      <c r="BD33" s="166">
        <f t="shared" si="10"/>
        <v>0</v>
      </c>
      <c r="BE33" s="164">
        <f t="shared" si="11"/>
        <v>0</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6" t="s">
        <v>559</v>
      </c>
      <c r="E34" s="162"/>
      <c r="F34" s="162"/>
      <c r="G34" s="162"/>
      <c r="H34" s="162"/>
      <c r="I34" s="162"/>
      <c r="J34" s="162"/>
      <c r="K34" s="162"/>
      <c r="L34" s="162"/>
      <c r="M34" s="163"/>
      <c r="N34" s="162"/>
      <c r="O34" s="162"/>
      <c r="P34" s="162"/>
      <c r="Q34" s="162"/>
      <c r="R34" s="162"/>
      <c r="S34" s="162"/>
      <c r="T34" s="162"/>
      <c r="U34" s="162"/>
      <c r="V34" s="163"/>
      <c r="W34" s="163"/>
      <c r="X34" s="163"/>
      <c r="Y34" s="162">
        <f t="shared" si="1"/>
        <v>1</v>
      </c>
      <c r="Z34" s="164">
        <f t="shared" si="2"/>
        <v>1</v>
      </c>
      <c r="AA34" s="165">
        <f t="shared" si="3"/>
        <v>0</v>
      </c>
      <c r="AB34" s="164">
        <f t="shared" si="4"/>
        <v>0</v>
      </c>
      <c r="AC34" s="166">
        <f t="shared" si="5"/>
        <v>0</v>
      </c>
      <c r="AD34" s="164">
        <f t="shared" si="6"/>
        <v>0</v>
      </c>
      <c r="AE34" s="160">
        <v>28.0</v>
      </c>
      <c r="AF34" s="161" t="str">
        <f t="shared" si="7"/>
        <v>Yesly  Peña Muñoz</v>
      </c>
      <c r="AG34" s="276" t="s">
        <v>559</v>
      </c>
      <c r="AH34" s="276" t="s">
        <v>559</v>
      </c>
      <c r="AI34" s="276" t="s">
        <v>559</v>
      </c>
      <c r="AJ34" s="276" t="s">
        <v>559</v>
      </c>
      <c r="AK34" s="276" t="s">
        <v>559</v>
      </c>
      <c r="AL34" s="276" t="s">
        <v>580</v>
      </c>
      <c r="AM34" s="276" t="s">
        <v>559</v>
      </c>
      <c r="AN34" s="276" t="s">
        <v>559</v>
      </c>
      <c r="AO34" s="276" t="s">
        <v>559</v>
      </c>
      <c r="AP34" s="287"/>
      <c r="AQ34" s="276" t="s">
        <v>559</v>
      </c>
      <c r="AR34" s="276" t="s">
        <v>559</v>
      </c>
      <c r="AS34" s="276" t="s">
        <v>559</v>
      </c>
      <c r="AT34" s="287"/>
      <c r="AU34" s="276" t="s">
        <v>559</v>
      </c>
      <c r="AV34" s="276" t="s">
        <v>559</v>
      </c>
      <c r="AW34" s="276" t="s">
        <v>559</v>
      </c>
      <c r="AX34" s="276"/>
      <c r="AY34" s="276" t="s">
        <v>559</v>
      </c>
      <c r="AZ34" s="274" t="s">
        <v>559</v>
      </c>
      <c r="BA34" s="274" t="s">
        <v>559</v>
      </c>
      <c r="BB34" s="163">
        <f t="shared" si="8"/>
        <v>18</v>
      </c>
      <c r="BC34" s="164">
        <f t="shared" si="9"/>
        <v>1</v>
      </c>
      <c r="BD34" s="166">
        <f t="shared" si="10"/>
        <v>0</v>
      </c>
      <c r="BE34" s="164">
        <f t="shared" si="11"/>
        <v>0</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6" t="s">
        <v>559</v>
      </c>
      <c r="E35" s="162"/>
      <c r="F35" s="162"/>
      <c r="G35" s="162"/>
      <c r="H35" s="162"/>
      <c r="I35" s="162"/>
      <c r="J35" s="162"/>
      <c r="K35" s="162"/>
      <c r="L35" s="162"/>
      <c r="M35" s="163"/>
      <c r="N35" s="162"/>
      <c r="O35" s="162"/>
      <c r="P35" s="162"/>
      <c r="Q35" s="162"/>
      <c r="R35" s="162"/>
      <c r="S35" s="162"/>
      <c r="T35" s="162"/>
      <c r="U35" s="162"/>
      <c r="V35" s="163"/>
      <c r="W35" s="163"/>
      <c r="X35" s="163"/>
      <c r="Y35" s="162">
        <f t="shared" si="1"/>
        <v>1</v>
      </c>
      <c r="Z35" s="164">
        <f t="shared" si="2"/>
        <v>1</v>
      </c>
      <c r="AA35" s="165">
        <f t="shared" si="3"/>
        <v>0</v>
      </c>
      <c r="AB35" s="164">
        <f t="shared" si="4"/>
        <v>0</v>
      </c>
      <c r="AC35" s="166">
        <f t="shared" si="5"/>
        <v>0</v>
      </c>
      <c r="AD35" s="164">
        <f t="shared" si="6"/>
        <v>0</v>
      </c>
      <c r="AE35" s="160">
        <v>29.0</v>
      </c>
      <c r="AF35" s="161" t="str">
        <f t="shared" si="7"/>
        <v>Wilbert  Peña Paulino</v>
      </c>
      <c r="AG35" s="274" t="s">
        <v>559</v>
      </c>
      <c r="AH35" s="274" t="s">
        <v>559</v>
      </c>
      <c r="AI35" s="274" t="s">
        <v>559</v>
      </c>
      <c r="AJ35" s="274" t="s">
        <v>559</v>
      </c>
      <c r="AK35" s="274" t="s">
        <v>559</v>
      </c>
      <c r="AL35" s="274" t="s">
        <v>559</v>
      </c>
      <c r="AM35" s="274" t="s">
        <v>559</v>
      </c>
      <c r="AN35" s="274" t="s">
        <v>559</v>
      </c>
      <c r="AO35" s="274" t="s">
        <v>559</v>
      </c>
      <c r="AP35" s="285"/>
      <c r="AQ35" s="274" t="s">
        <v>559</v>
      </c>
      <c r="AR35" s="274" t="s">
        <v>559</v>
      </c>
      <c r="AS35" s="274" t="s">
        <v>559</v>
      </c>
      <c r="AT35" s="285"/>
      <c r="AU35" s="274" t="s">
        <v>559</v>
      </c>
      <c r="AV35" s="274" t="s">
        <v>559</v>
      </c>
      <c r="AW35" s="274" t="s">
        <v>559</v>
      </c>
      <c r="AX35" s="274"/>
      <c r="AY35" s="274" t="s">
        <v>559</v>
      </c>
      <c r="AZ35" s="286" t="s">
        <v>559</v>
      </c>
      <c r="BA35" s="286" t="s">
        <v>559</v>
      </c>
      <c r="BB35" s="163">
        <f t="shared" si="8"/>
        <v>18</v>
      </c>
      <c r="BC35" s="164">
        <f t="shared" si="9"/>
        <v>1</v>
      </c>
      <c r="BD35" s="166">
        <f t="shared" si="10"/>
        <v>0</v>
      </c>
      <c r="BE35" s="164">
        <f t="shared" si="11"/>
        <v>0</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6" t="s">
        <v>579</v>
      </c>
      <c r="E36" s="162"/>
      <c r="F36" s="162"/>
      <c r="G36" s="162"/>
      <c r="H36" s="162"/>
      <c r="I36" s="162"/>
      <c r="J36" s="162"/>
      <c r="K36" s="162"/>
      <c r="L36" s="162"/>
      <c r="M36" s="163"/>
      <c r="N36" s="162"/>
      <c r="O36" s="162"/>
      <c r="P36" s="162"/>
      <c r="Q36" s="162"/>
      <c r="R36" s="162"/>
      <c r="S36" s="162"/>
      <c r="T36" s="162"/>
      <c r="U36" s="162"/>
      <c r="V36" s="163"/>
      <c r="W36" s="163"/>
      <c r="X36" s="163"/>
      <c r="Y36" s="162">
        <f t="shared" si="1"/>
        <v>0</v>
      </c>
      <c r="Z36" s="164">
        <f t="shared" si="2"/>
        <v>0</v>
      </c>
      <c r="AA36" s="165">
        <f t="shared" si="3"/>
        <v>1</v>
      </c>
      <c r="AB36" s="164">
        <f t="shared" si="4"/>
        <v>1</v>
      </c>
      <c r="AC36" s="166">
        <f t="shared" si="5"/>
        <v>0</v>
      </c>
      <c r="AD36" s="164">
        <f t="shared" si="6"/>
        <v>0</v>
      </c>
      <c r="AE36" s="160">
        <v>30.0</v>
      </c>
      <c r="AF36" s="161" t="str">
        <f t="shared" si="7"/>
        <v>Yonayry  Peña Santos</v>
      </c>
      <c r="AG36" s="276" t="s">
        <v>559</v>
      </c>
      <c r="AH36" s="276" t="s">
        <v>559</v>
      </c>
      <c r="AI36" s="276" t="s">
        <v>559</v>
      </c>
      <c r="AJ36" s="276" t="s">
        <v>559</v>
      </c>
      <c r="AK36" s="276" t="s">
        <v>559</v>
      </c>
      <c r="AL36" s="276" t="s">
        <v>579</v>
      </c>
      <c r="AM36" s="276" t="s">
        <v>559</v>
      </c>
      <c r="AN36" s="276" t="s">
        <v>580</v>
      </c>
      <c r="AO36" s="276" t="s">
        <v>559</v>
      </c>
      <c r="AP36" s="287"/>
      <c r="AQ36" s="276" t="s">
        <v>578</v>
      </c>
      <c r="AR36" s="276" t="s">
        <v>559</v>
      </c>
      <c r="AS36" s="276" t="s">
        <v>579</v>
      </c>
      <c r="AT36" s="287"/>
      <c r="AU36" s="276" t="s">
        <v>559</v>
      </c>
      <c r="AV36" s="276" t="s">
        <v>559</v>
      </c>
      <c r="AW36" s="276" t="s">
        <v>559</v>
      </c>
      <c r="AX36" s="276"/>
      <c r="AY36" s="276" t="s">
        <v>559</v>
      </c>
      <c r="AZ36" s="274" t="s">
        <v>559</v>
      </c>
      <c r="BA36" s="274" t="s">
        <v>559</v>
      </c>
      <c r="BB36" s="163">
        <f t="shared" si="8"/>
        <v>16</v>
      </c>
      <c r="BC36" s="164">
        <f t="shared" si="9"/>
        <v>0.8888888889</v>
      </c>
      <c r="BD36" s="166">
        <f t="shared" si="10"/>
        <v>2</v>
      </c>
      <c r="BE36" s="164">
        <f t="shared" si="11"/>
        <v>0.1111111111</v>
      </c>
      <c r="BF36" s="166">
        <f t="shared" si="12"/>
        <v>1</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6" t="s">
        <v>559</v>
      </c>
      <c r="E37" s="162"/>
      <c r="F37" s="162"/>
      <c r="G37" s="162"/>
      <c r="H37" s="162"/>
      <c r="I37" s="162"/>
      <c r="J37" s="162"/>
      <c r="K37" s="162"/>
      <c r="L37" s="162"/>
      <c r="M37" s="163"/>
      <c r="N37" s="162"/>
      <c r="O37" s="162"/>
      <c r="P37" s="162"/>
      <c r="Q37" s="162"/>
      <c r="R37" s="162"/>
      <c r="S37" s="162"/>
      <c r="T37" s="162"/>
      <c r="U37" s="162"/>
      <c r="V37" s="163"/>
      <c r="W37" s="163"/>
      <c r="X37" s="163"/>
      <c r="Y37" s="162">
        <f t="shared" si="1"/>
        <v>1</v>
      </c>
      <c r="Z37" s="164">
        <f t="shared" si="2"/>
        <v>1</v>
      </c>
      <c r="AA37" s="165">
        <f t="shared" si="3"/>
        <v>0</v>
      </c>
      <c r="AB37" s="164">
        <f t="shared" si="4"/>
        <v>0</v>
      </c>
      <c r="AC37" s="166">
        <f t="shared" si="5"/>
        <v>0</v>
      </c>
      <c r="AD37" s="164">
        <f t="shared" si="6"/>
        <v>0</v>
      </c>
      <c r="AE37" s="160">
        <v>31.0</v>
      </c>
      <c r="AF37" s="161" t="str">
        <f t="shared" si="7"/>
        <v>Rossier Analiz Pérez Rodríguez</v>
      </c>
      <c r="AG37" s="274" t="s">
        <v>559</v>
      </c>
      <c r="AH37" s="274" t="s">
        <v>559</v>
      </c>
      <c r="AI37" s="274" t="s">
        <v>559</v>
      </c>
      <c r="AJ37" s="274" t="s">
        <v>559</v>
      </c>
      <c r="AK37" s="274" t="s">
        <v>559</v>
      </c>
      <c r="AL37" s="274" t="s">
        <v>559</v>
      </c>
      <c r="AM37" s="274" t="s">
        <v>559</v>
      </c>
      <c r="AN37" s="274" t="s">
        <v>559</v>
      </c>
      <c r="AO37" s="274" t="s">
        <v>559</v>
      </c>
      <c r="AP37" s="285"/>
      <c r="AQ37" s="274" t="s">
        <v>559</v>
      </c>
      <c r="AR37" s="274" t="s">
        <v>559</v>
      </c>
      <c r="AS37" s="274" t="s">
        <v>579</v>
      </c>
      <c r="AT37" s="285"/>
      <c r="AU37" s="274" t="s">
        <v>559</v>
      </c>
      <c r="AV37" s="274" t="s">
        <v>559</v>
      </c>
      <c r="AW37" s="274" t="s">
        <v>559</v>
      </c>
      <c r="AX37" s="274"/>
      <c r="AY37" s="274" t="s">
        <v>559</v>
      </c>
      <c r="AZ37" s="286" t="s">
        <v>559</v>
      </c>
      <c r="BA37" s="286" t="s">
        <v>559</v>
      </c>
      <c r="BB37" s="163">
        <f t="shared" si="8"/>
        <v>17</v>
      </c>
      <c r="BC37" s="164">
        <f t="shared" si="9"/>
        <v>0.9444444444</v>
      </c>
      <c r="BD37" s="166">
        <f t="shared" si="10"/>
        <v>1</v>
      </c>
      <c r="BE37" s="164">
        <f t="shared" si="11"/>
        <v>0.05555555556</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6" t="s">
        <v>559</v>
      </c>
      <c r="E38" s="162"/>
      <c r="F38" s="162"/>
      <c r="G38" s="162"/>
      <c r="H38" s="162"/>
      <c r="I38" s="162"/>
      <c r="J38" s="162"/>
      <c r="K38" s="162"/>
      <c r="L38" s="162"/>
      <c r="M38" s="163"/>
      <c r="N38" s="162"/>
      <c r="O38" s="162"/>
      <c r="P38" s="162"/>
      <c r="Q38" s="162"/>
      <c r="R38" s="162"/>
      <c r="S38" s="162"/>
      <c r="T38" s="162"/>
      <c r="U38" s="162"/>
      <c r="V38" s="163"/>
      <c r="W38" s="163"/>
      <c r="X38" s="163"/>
      <c r="Y38" s="162">
        <f t="shared" si="1"/>
        <v>1</v>
      </c>
      <c r="Z38" s="164">
        <f t="shared" si="2"/>
        <v>1</v>
      </c>
      <c r="AA38" s="165">
        <f t="shared" si="3"/>
        <v>0</v>
      </c>
      <c r="AB38" s="164">
        <f t="shared" si="4"/>
        <v>0</v>
      </c>
      <c r="AC38" s="166">
        <f t="shared" si="5"/>
        <v>0</v>
      </c>
      <c r="AD38" s="164">
        <f t="shared" si="6"/>
        <v>0</v>
      </c>
      <c r="AE38" s="160">
        <v>32.0</v>
      </c>
      <c r="AF38" s="161" t="str">
        <f t="shared" si="7"/>
        <v>Joseph Francisco Ramírez Espinosa</v>
      </c>
      <c r="AG38" s="276" t="s">
        <v>559</v>
      </c>
      <c r="AH38" s="276" t="s">
        <v>559</v>
      </c>
      <c r="AI38" s="276" t="s">
        <v>559</v>
      </c>
      <c r="AJ38" s="276" t="s">
        <v>559</v>
      </c>
      <c r="AK38" s="276" t="s">
        <v>559</v>
      </c>
      <c r="AL38" s="276" t="s">
        <v>559</v>
      </c>
      <c r="AM38" s="276" t="s">
        <v>559</v>
      </c>
      <c r="AN38" s="276" t="s">
        <v>559</v>
      </c>
      <c r="AO38" s="276" t="s">
        <v>559</v>
      </c>
      <c r="AP38" s="287"/>
      <c r="AQ38" s="276" t="s">
        <v>559</v>
      </c>
      <c r="AR38" s="276" t="s">
        <v>559</v>
      </c>
      <c r="AS38" s="276" t="s">
        <v>559</v>
      </c>
      <c r="AT38" s="287"/>
      <c r="AU38" s="276" t="s">
        <v>559</v>
      </c>
      <c r="AV38" s="276" t="s">
        <v>559</v>
      </c>
      <c r="AW38" s="276" t="s">
        <v>559</v>
      </c>
      <c r="AX38" s="276"/>
      <c r="AY38" s="276" t="s">
        <v>559</v>
      </c>
      <c r="AZ38" s="274" t="s">
        <v>559</v>
      </c>
      <c r="BA38" s="274" t="s">
        <v>559</v>
      </c>
      <c r="BB38" s="163">
        <f t="shared" si="8"/>
        <v>18</v>
      </c>
      <c r="BC38" s="164">
        <f t="shared" si="9"/>
        <v>1</v>
      </c>
      <c r="BD38" s="166">
        <f t="shared" si="10"/>
        <v>0</v>
      </c>
      <c r="BE38" s="164">
        <f t="shared" si="11"/>
        <v>0</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6" t="s">
        <v>559</v>
      </c>
      <c r="E39" s="162"/>
      <c r="F39" s="162"/>
      <c r="G39" s="162"/>
      <c r="H39" s="162"/>
      <c r="I39" s="162"/>
      <c r="J39" s="162"/>
      <c r="K39" s="162"/>
      <c r="L39" s="162"/>
      <c r="M39" s="163"/>
      <c r="N39" s="162"/>
      <c r="O39" s="162"/>
      <c r="P39" s="162"/>
      <c r="Q39" s="162"/>
      <c r="R39" s="162"/>
      <c r="S39" s="162"/>
      <c r="T39" s="162"/>
      <c r="U39" s="162"/>
      <c r="V39" s="163"/>
      <c r="W39" s="163"/>
      <c r="X39" s="163"/>
      <c r="Y39" s="162">
        <f t="shared" si="1"/>
        <v>1</v>
      </c>
      <c r="Z39" s="164">
        <f t="shared" si="2"/>
        <v>1</v>
      </c>
      <c r="AA39" s="165">
        <f t="shared" si="3"/>
        <v>0</v>
      </c>
      <c r="AB39" s="164">
        <f t="shared" si="4"/>
        <v>0</v>
      </c>
      <c r="AC39" s="166">
        <f t="shared" si="5"/>
        <v>0</v>
      </c>
      <c r="AD39" s="164">
        <f t="shared" si="6"/>
        <v>0</v>
      </c>
      <c r="AE39" s="160">
        <v>33.0</v>
      </c>
      <c r="AF39" s="161" t="str">
        <f t="shared" si="7"/>
        <v>Yariel Alfonso Ramos</v>
      </c>
      <c r="AG39" s="274" t="s">
        <v>580</v>
      </c>
      <c r="AH39" s="274" t="s">
        <v>559</v>
      </c>
      <c r="AI39" s="274" t="s">
        <v>559</v>
      </c>
      <c r="AJ39" s="274" t="s">
        <v>559</v>
      </c>
      <c r="AK39" s="274" t="s">
        <v>579</v>
      </c>
      <c r="AL39" s="274" t="s">
        <v>559</v>
      </c>
      <c r="AM39" s="274" t="s">
        <v>559</v>
      </c>
      <c r="AN39" s="274" t="s">
        <v>580</v>
      </c>
      <c r="AO39" s="274" t="s">
        <v>559</v>
      </c>
      <c r="AP39" s="285"/>
      <c r="AQ39" s="274" t="s">
        <v>559</v>
      </c>
      <c r="AR39" s="274" t="s">
        <v>559</v>
      </c>
      <c r="AS39" s="274" t="s">
        <v>559</v>
      </c>
      <c r="AT39" s="285"/>
      <c r="AU39" s="274" t="s">
        <v>559</v>
      </c>
      <c r="AV39" s="274" t="s">
        <v>559</v>
      </c>
      <c r="AW39" s="274" t="s">
        <v>559</v>
      </c>
      <c r="AX39" s="274"/>
      <c r="AY39" s="274" t="s">
        <v>579</v>
      </c>
      <c r="AZ39" s="286" t="s">
        <v>559</v>
      </c>
      <c r="BA39" s="286" t="s">
        <v>559</v>
      </c>
      <c r="BB39" s="163">
        <f t="shared" si="8"/>
        <v>16</v>
      </c>
      <c r="BC39" s="164">
        <f t="shared" si="9"/>
        <v>0.8888888889</v>
      </c>
      <c r="BD39" s="166">
        <f t="shared" si="10"/>
        <v>2</v>
      </c>
      <c r="BE39" s="164">
        <f t="shared" si="11"/>
        <v>0.1111111111</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6" t="s">
        <v>559</v>
      </c>
      <c r="E40" s="162"/>
      <c r="F40" s="162"/>
      <c r="G40" s="162"/>
      <c r="H40" s="162"/>
      <c r="I40" s="162"/>
      <c r="J40" s="162"/>
      <c r="K40" s="162"/>
      <c r="L40" s="162"/>
      <c r="M40" s="163"/>
      <c r="N40" s="162"/>
      <c r="O40" s="162"/>
      <c r="P40" s="162"/>
      <c r="Q40" s="162"/>
      <c r="R40" s="162"/>
      <c r="S40" s="162"/>
      <c r="T40" s="162"/>
      <c r="U40" s="162"/>
      <c r="V40" s="163"/>
      <c r="W40" s="163"/>
      <c r="X40" s="163"/>
      <c r="Y40" s="162">
        <f t="shared" si="1"/>
        <v>1</v>
      </c>
      <c r="Z40" s="164">
        <f t="shared" si="2"/>
        <v>1</v>
      </c>
      <c r="AA40" s="165">
        <f t="shared" si="3"/>
        <v>0</v>
      </c>
      <c r="AB40" s="164">
        <f t="shared" si="4"/>
        <v>0</v>
      </c>
      <c r="AC40" s="166">
        <f t="shared" si="5"/>
        <v>0</v>
      </c>
      <c r="AD40" s="164">
        <f t="shared" si="6"/>
        <v>0</v>
      </c>
      <c r="AE40" s="160">
        <v>34.0</v>
      </c>
      <c r="AF40" s="161" t="str">
        <f t="shared" si="7"/>
        <v>Carlos David Rodríguez Almánzar</v>
      </c>
      <c r="AG40" s="276" t="s">
        <v>559</v>
      </c>
      <c r="AH40" s="276" t="s">
        <v>559</v>
      </c>
      <c r="AI40" s="276" t="s">
        <v>559</v>
      </c>
      <c r="AJ40" s="276" t="s">
        <v>559</v>
      </c>
      <c r="AK40" s="276" t="s">
        <v>559</v>
      </c>
      <c r="AL40" s="276" t="s">
        <v>559</v>
      </c>
      <c r="AM40" s="276" t="s">
        <v>559</v>
      </c>
      <c r="AN40" s="276" t="s">
        <v>559</v>
      </c>
      <c r="AO40" s="276" t="s">
        <v>559</v>
      </c>
      <c r="AP40" s="287"/>
      <c r="AQ40" s="276" t="s">
        <v>559</v>
      </c>
      <c r="AR40" s="276" t="s">
        <v>559</v>
      </c>
      <c r="AS40" s="276" t="s">
        <v>559</v>
      </c>
      <c r="AT40" s="287"/>
      <c r="AU40" s="276" t="s">
        <v>559</v>
      </c>
      <c r="AV40" s="276" t="s">
        <v>559</v>
      </c>
      <c r="AW40" s="276" t="s">
        <v>559</v>
      </c>
      <c r="AX40" s="276"/>
      <c r="AY40" s="276" t="s">
        <v>559</v>
      </c>
      <c r="AZ40" s="274" t="s">
        <v>559</v>
      </c>
      <c r="BA40" s="274" t="s">
        <v>559</v>
      </c>
      <c r="BB40" s="163">
        <f t="shared" si="8"/>
        <v>18</v>
      </c>
      <c r="BC40" s="164">
        <f t="shared" si="9"/>
        <v>1</v>
      </c>
      <c r="BD40" s="166">
        <f t="shared" si="10"/>
        <v>0</v>
      </c>
      <c r="BE40" s="164">
        <f t="shared" si="11"/>
        <v>0</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6" t="s">
        <v>559</v>
      </c>
      <c r="E41" s="162"/>
      <c r="F41" s="162"/>
      <c r="G41" s="162"/>
      <c r="H41" s="162"/>
      <c r="I41" s="162"/>
      <c r="J41" s="162"/>
      <c r="K41" s="162"/>
      <c r="L41" s="162"/>
      <c r="M41" s="163"/>
      <c r="N41" s="162"/>
      <c r="O41" s="162"/>
      <c r="P41" s="162"/>
      <c r="Q41" s="162"/>
      <c r="R41" s="162"/>
      <c r="S41" s="162"/>
      <c r="T41" s="162"/>
      <c r="U41" s="162"/>
      <c r="V41" s="163"/>
      <c r="W41" s="163"/>
      <c r="X41" s="163"/>
      <c r="Y41" s="162">
        <f t="shared" si="1"/>
        <v>1</v>
      </c>
      <c r="Z41" s="164">
        <f t="shared" si="2"/>
        <v>1</v>
      </c>
      <c r="AA41" s="165">
        <f t="shared" si="3"/>
        <v>0</v>
      </c>
      <c r="AB41" s="164">
        <f t="shared" si="4"/>
        <v>0</v>
      </c>
      <c r="AC41" s="166">
        <f t="shared" si="5"/>
        <v>0</v>
      </c>
      <c r="AD41" s="164">
        <f t="shared" si="6"/>
        <v>0</v>
      </c>
      <c r="AE41" s="160">
        <v>35.0</v>
      </c>
      <c r="AF41" s="161" t="str">
        <f t="shared" si="7"/>
        <v>Darianni  Santos Medina</v>
      </c>
      <c r="AG41" s="274" t="s">
        <v>559</v>
      </c>
      <c r="AH41" s="274" t="s">
        <v>559</v>
      </c>
      <c r="AI41" s="274" t="s">
        <v>559</v>
      </c>
      <c r="AJ41" s="274" t="s">
        <v>559</v>
      </c>
      <c r="AK41" s="274" t="s">
        <v>579</v>
      </c>
      <c r="AL41" s="274" t="s">
        <v>559</v>
      </c>
      <c r="AM41" s="274" t="s">
        <v>559</v>
      </c>
      <c r="AN41" s="274" t="s">
        <v>559</v>
      </c>
      <c r="AO41" s="274" t="s">
        <v>559</v>
      </c>
      <c r="AP41" s="285"/>
      <c r="AQ41" s="274" t="s">
        <v>559</v>
      </c>
      <c r="AR41" s="274" t="s">
        <v>559</v>
      </c>
      <c r="AS41" s="274" t="s">
        <v>559</v>
      </c>
      <c r="AT41" s="285"/>
      <c r="AU41" s="274" t="s">
        <v>559</v>
      </c>
      <c r="AV41" s="274" t="s">
        <v>559</v>
      </c>
      <c r="AW41" s="274" t="s">
        <v>559</v>
      </c>
      <c r="AX41" s="274"/>
      <c r="AY41" s="274" t="s">
        <v>559</v>
      </c>
      <c r="AZ41" s="286" t="s">
        <v>559</v>
      </c>
      <c r="BA41" s="286" t="s">
        <v>559</v>
      </c>
      <c r="BB41" s="163">
        <f t="shared" si="8"/>
        <v>17</v>
      </c>
      <c r="BC41" s="164">
        <f t="shared" si="9"/>
        <v>0.9444444444</v>
      </c>
      <c r="BD41" s="166">
        <f t="shared" si="10"/>
        <v>1</v>
      </c>
      <c r="BE41" s="164">
        <f t="shared" si="11"/>
        <v>0.05555555556</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6" t="s">
        <v>559</v>
      </c>
      <c r="E42" s="162"/>
      <c r="F42" s="162"/>
      <c r="G42" s="162"/>
      <c r="H42" s="162"/>
      <c r="I42" s="162"/>
      <c r="J42" s="162"/>
      <c r="K42" s="162"/>
      <c r="L42" s="162"/>
      <c r="M42" s="163"/>
      <c r="N42" s="162"/>
      <c r="O42" s="162"/>
      <c r="P42" s="162"/>
      <c r="Q42" s="162"/>
      <c r="R42" s="162"/>
      <c r="S42" s="162"/>
      <c r="T42" s="162"/>
      <c r="U42" s="162"/>
      <c r="V42" s="163"/>
      <c r="W42" s="163"/>
      <c r="X42" s="163"/>
      <c r="Y42" s="162">
        <f t="shared" si="1"/>
        <v>1</v>
      </c>
      <c r="Z42" s="164">
        <f t="shared" si="2"/>
        <v>1</v>
      </c>
      <c r="AA42" s="165">
        <f t="shared" si="3"/>
        <v>0</v>
      </c>
      <c r="AB42" s="164">
        <f t="shared" si="4"/>
        <v>0</v>
      </c>
      <c r="AC42" s="166">
        <f t="shared" si="5"/>
        <v>0</v>
      </c>
      <c r="AD42" s="164">
        <f t="shared" si="6"/>
        <v>0</v>
      </c>
      <c r="AE42" s="160">
        <v>36.0</v>
      </c>
      <c r="AF42" s="161" t="str">
        <f t="shared" si="7"/>
        <v>Rosyeli Carolina Tavarez  Reyes</v>
      </c>
      <c r="AG42" s="276" t="s">
        <v>559</v>
      </c>
      <c r="AH42" s="276" t="s">
        <v>559</v>
      </c>
      <c r="AI42" s="276" t="s">
        <v>559</v>
      </c>
      <c r="AJ42" s="276" t="s">
        <v>559</v>
      </c>
      <c r="AK42" s="276" t="s">
        <v>559</v>
      </c>
      <c r="AL42" s="276" t="s">
        <v>559</v>
      </c>
      <c r="AM42" s="276" t="s">
        <v>559</v>
      </c>
      <c r="AN42" s="276" t="s">
        <v>559</v>
      </c>
      <c r="AO42" s="276" t="s">
        <v>578</v>
      </c>
      <c r="AP42" s="287"/>
      <c r="AQ42" s="276" t="s">
        <v>559</v>
      </c>
      <c r="AR42" s="276" t="s">
        <v>579</v>
      </c>
      <c r="AS42" s="276" t="s">
        <v>559</v>
      </c>
      <c r="AT42" s="287"/>
      <c r="AU42" s="276" t="s">
        <v>559</v>
      </c>
      <c r="AV42" s="276" t="s">
        <v>559</v>
      </c>
      <c r="AW42" s="276" t="s">
        <v>559</v>
      </c>
      <c r="AX42" s="276"/>
      <c r="AY42" s="276" t="s">
        <v>559</v>
      </c>
      <c r="AZ42" s="274" t="s">
        <v>559</v>
      </c>
      <c r="BA42" s="274" t="s">
        <v>559</v>
      </c>
      <c r="BB42" s="163">
        <f t="shared" si="8"/>
        <v>17</v>
      </c>
      <c r="BC42" s="164">
        <f t="shared" si="9"/>
        <v>0.9444444444</v>
      </c>
      <c r="BD42" s="166">
        <f t="shared" si="10"/>
        <v>1</v>
      </c>
      <c r="BE42" s="164">
        <f t="shared" si="11"/>
        <v>0.05555555556</v>
      </c>
      <c r="BF42" s="166">
        <f t="shared" si="12"/>
        <v>1</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6" t="s">
        <v>559</v>
      </c>
      <c r="E43" s="162"/>
      <c r="F43" s="162"/>
      <c r="G43" s="162"/>
      <c r="H43" s="162"/>
      <c r="I43" s="162"/>
      <c r="J43" s="162"/>
      <c r="K43" s="162"/>
      <c r="L43" s="162"/>
      <c r="M43" s="163"/>
      <c r="N43" s="162"/>
      <c r="O43" s="162"/>
      <c r="P43" s="162"/>
      <c r="Q43" s="162"/>
      <c r="R43" s="162"/>
      <c r="S43" s="162"/>
      <c r="T43" s="162"/>
      <c r="U43" s="162"/>
      <c r="V43" s="163"/>
      <c r="W43" s="163"/>
      <c r="X43" s="163"/>
      <c r="Y43" s="162">
        <f t="shared" si="1"/>
        <v>1</v>
      </c>
      <c r="Z43" s="164">
        <f t="shared" si="2"/>
        <v>1</v>
      </c>
      <c r="AA43" s="165">
        <f t="shared" si="3"/>
        <v>0</v>
      </c>
      <c r="AB43" s="164">
        <f t="shared" si="4"/>
        <v>0</v>
      </c>
      <c r="AC43" s="166">
        <f t="shared" si="5"/>
        <v>0</v>
      </c>
      <c r="AD43" s="164">
        <f t="shared" si="6"/>
        <v>0</v>
      </c>
      <c r="AE43" s="160">
        <v>37.0</v>
      </c>
      <c r="AF43" s="161" t="str">
        <f t="shared" si="7"/>
        <v>Melani  Taveras Bautista</v>
      </c>
      <c r="AG43" s="274" t="s">
        <v>559</v>
      </c>
      <c r="AH43" s="274" t="s">
        <v>559</v>
      </c>
      <c r="AI43" s="274" t="s">
        <v>559</v>
      </c>
      <c r="AJ43" s="274" t="s">
        <v>559</v>
      </c>
      <c r="AK43" s="274" t="s">
        <v>559</v>
      </c>
      <c r="AL43" s="274" t="s">
        <v>559</v>
      </c>
      <c r="AM43" s="274" t="s">
        <v>559</v>
      </c>
      <c r="AN43" s="274" t="s">
        <v>559</v>
      </c>
      <c r="AO43" s="274" t="s">
        <v>559</v>
      </c>
      <c r="AP43" s="285"/>
      <c r="AQ43" s="274" t="s">
        <v>559</v>
      </c>
      <c r="AR43" s="274" t="s">
        <v>559</v>
      </c>
      <c r="AS43" s="274" t="s">
        <v>559</v>
      </c>
      <c r="AT43" s="285"/>
      <c r="AU43" s="274" t="s">
        <v>559</v>
      </c>
      <c r="AV43" s="274" t="s">
        <v>559</v>
      </c>
      <c r="AW43" s="274" t="s">
        <v>559</v>
      </c>
      <c r="AX43" s="274"/>
      <c r="AY43" s="274" t="s">
        <v>559</v>
      </c>
      <c r="AZ43" s="286" t="s">
        <v>559</v>
      </c>
      <c r="BA43" s="286" t="s">
        <v>559</v>
      </c>
      <c r="BB43" s="163">
        <f t="shared" si="8"/>
        <v>18</v>
      </c>
      <c r="BC43" s="164">
        <f t="shared" si="9"/>
        <v>1</v>
      </c>
      <c r="BD43" s="166">
        <f t="shared" si="10"/>
        <v>0</v>
      </c>
      <c r="BE43" s="164">
        <f t="shared" si="11"/>
        <v>0</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6" t="s">
        <v>559</v>
      </c>
      <c r="E44" s="163"/>
      <c r="F44" s="163"/>
      <c r="G44" s="163"/>
      <c r="H44" s="163"/>
      <c r="I44" s="163"/>
      <c r="J44" s="163"/>
      <c r="K44" s="163"/>
      <c r="L44" s="163"/>
      <c r="M44" s="163"/>
      <c r="N44" s="163"/>
      <c r="O44" s="162"/>
      <c r="P44" s="162"/>
      <c r="Q44" s="162"/>
      <c r="R44" s="162"/>
      <c r="S44" s="162"/>
      <c r="T44" s="162"/>
      <c r="U44" s="162"/>
      <c r="V44" s="163"/>
      <c r="W44" s="163"/>
      <c r="X44" s="163"/>
      <c r="Y44" s="162">
        <f t="shared" si="1"/>
        <v>1</v>
      </c>
      <c r="Z44" s="164">
        <f t="shared" si="2"/>
        <v>1</v>
      </c>
      <c r="AA44" s="165">
        <f t="shared" si="3"/>
        <v>0</v>
      </c>
      <c r="AB44" s="164">
        <f t="shared" si="4"/>
        <v>0</v>
      </c>
      <c r="AC44" s="166">
        <f t="shared" si="5"/>
        <v>0</v>
      </c>
      <c r="AD44" s="164">
        <f t="shared" si="6"/>
        <v>0</v>
      </c>
      <c r="AE44" s="160">
        <v>38.0</v>
      </c>
      <c r="AF44" s="161" t="str">
        <f t="shared" si="7"/>
        <v>Arianny  Tejada Guzmán</v>
      </c>
      <c r="AG44" s="276" t="s">
        <v>559</v>
      </c>
      <c r="AH44" s="276" t="s">
        <v>559</v>
      </c>
      <c r="AI44" s="276" t="s">
        <v>559</v>
      </c>
      <c r="AJ44" s="276" t="s">
        <v>559</v>
      </c>
      <c r="AK44" s="276" t="s">
        <v>559</v>
      </c>
      <c r="AL44" s="276" t="s">
        <v>559</v>
      </c>
      <c r="AM44" s="276" t="s">
        <v>559</v>
      </c>
      <c r="AN44" s="276" t="s">
        <v>559</v>
      </c>
      <c r="AO44" s="276" t="s">
        <v>559</v>
      </c>
      <c r="AP44" s="287"/>
      <c r="AQ44" s="276" t="s">
        <v>559</v>
      </c>
      <c r="AR44" s="276" t="s">
        <v>559</v>
      </c>
      <c r="AS44" s="276" t="s">
        <v>559</v>
      </c>
      <c r="AT44" s="287"/>
      <c r="AU44" s="276" t="s">
        <v>559</v>
      </c>
      <c r="AV44" s="276" t="s">
        <v>559</v>
      </c>
      <c r="AW44" s="276" t="s">
        <v>559</v>
      </c>
      <c r="AX44" s="276"/>
      <c r="AY44" s="276" t="s">
        <v>559</v>
      </c>
      <c r="AZ44" s="274" t="s">
        <v>578</v>
      </c>
      <c r="BA44" s="274" t="s">
        <v>559</v>
      </c>
      <c r="BB44" s="163">
        <f t="shared" si="8"/>
        <v>18</v>
      </c>
      <c r="BC44" s="164">
        <f t="shared" si="9"/>
        <v>1</v>
      </c>
      <c r="BD44" s="166">
        <f t="shared" si="10"/>
        <v>0</v>
      </c>
      <c r="BE44" s="164">
        <f t="shared" si="11"/>
        <v>0</v>
      </c>
      <c r="BF44" s="166">
        <f t="shared" si="12"/>
        <v>1</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6" t="s">
        <v>559</v>
      </c>
      <c r="E45" s="163"/>
      <c r="F45" s="163"/>
      <c r="G45" s="163"/>
      <c r="H45" s="163"/>
      <c r="I45" s="163"/>
      <c r="J45" s="163"/>
      <c r="K45" s="163"/>
      <c r="L45" s="163"/>
      <c r="M45" s="163"/>
      <c r="N45" s="163"/>
      <c r="O45" s="163"/>
      <c r="P45" s="163"/>
      <c r="Q45" s="163"/>
      <c r="R45" s="163"/>
      <c r="S45" s="163"/>
      <c r="T45" s="163"/>
      <c r="U45" s="163"/>
      <c r="V45" s="163"/>
      <c r="W45" s="163"/>
      <c r="X45" s="163"/>
      <c r="Y45" s="162">
        <f t="shared" si="1"/>
        <v>1</v>
      </c>
      <c r="Z45" s="164">
        <f t="shared" si="2"/>
        <v>1</v>
      </c>
      <c r="AA45" s="165">
        <f t="shared" si="3"/>
        <v>0</v>
      </c>
      <c r="AB45" s="164">
        <f t="shared" si="4"/>
        <v>0</v>
      </c>
      <c r="AC45" s="166">
        <f t="shared" si="5"/>
        <v>0</v>
      </c>
      <c r="AD45" s="164">
        <f t="shared" si="6"/>
        <v>0</v>
      </c>
      <c r="AE45" s="160">
        <v>39.0</v>
      </c>
      <c r="AF45" s="161" t="str">
        <f t="shared" si="7"/>
        <v>Jeilyn Aliah Tejada</v>
      </c>
      <c r="AG45" s="274" t="s">
        <v>559</v>
      </c>
      <c r="AH45" s="274" t="s">
        <v>559</v>
      </c>
      <c r="AI45" s="274" t="s">
        <v>579</v>
      </c>
      <c r="AJ45" s="278" t="s">
        <v>559</v>
      </c>
      <c r="AK45" s="274" t="s">
        <v>559</v>
      </c>
      <c r="AL45" s="274" t="s">
        <v>559</v>
      </c>
      <c r="AM45" s="274" t="s">
        <v>559</v>
      </c>
      <c r="AN45" s="274" t="s">
        <v>580</v>
      </c>
      <c r="AO45" s="278" t="s">
        <v>559</v>
      </c>
      <c r="AP45" s="285"/>
      <c r="AQ45" s="274" t="s">
        <v>578</v>
      </c>
      <c r="AR45" s="278" t="s">
        <v>559</v>
      </c>
      <c r="AS45" s="278" t="s">
        <v>559</v>
      </c>
      <c r="AT45" s="289"/>
      <c r="AU45" s="274" t="s">
        <v>559</v>
      </c>
      <c r="AV45" s="278" t="s">
        <v>559</v>
      </c>
      <c r="AW45" s="274" t="s">
        <v>559</v>
      </c>
      <c r="AX45" s="274"/>
      <c r="AY45" s="278" t="s">
        <v>559</v>
      </c>
      <c r="AZ45" s="286" t="s">
        <v>559</v>
      </c>
      <c r="BA45" s="290" t="s">
        <v>559</v>
      </c>
      <c r="BB45" s="163">
        <f t="shared" si="8"/>
        <v>17</v>
      </c>
      <c r="BC45" s="164">
        <f t="shared" si="9"/>
        <v>0.9444444444</v>
      </c>
      <c r="BD45" s="166">
        <f t="shared" si="10"/>
        <v>1</v>
      </c>
      <c r="BE45" s="164">
        <f t="shared" si="11"/>
        <v>0.05555555556</v>
      </c>
      <c r="BF45" s="166">
        <f t="shared" si="12"/>
        <v>1</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6" t="s">
        <v>559</v>
      </c>
      <c r="E46" s="163"/>
      <c r="F46" s="163"/>
      <c r="G46" s="163"/>
      <c r="H46" s="163"/>
      <c r="I46" s="163"/>
      <c r="J46" s="163"/>
      <c r="K46" s="163"/>
      <c r="L46" s="163"/>
      <c r="M46" s="163"/>
      <c r="N46" s="163"/>
      <c r="O46" s="163"/>
      <c r="P46" s="163"/>
      <c r="Q46" s="163"/>
      <c r="R46" s="163"/>
      <c r="S46" s="163"/>
      <c r="T46" s="163"/>
      <c r="U46" s="163"/>
      <c r="V46" s="163"/>
      <c r="W46" s="163"/>
      <c r="X46" s="163"/>
      <c r="Y46" s="162">
        <f t="shared" si="1"/>
        <v>1</v>
      </c>
      <c r="Z46" s="164">
        <f t="shared" si="2"/>
        <v>1</v>
      </c>
      <c r="AA46" s="165">
        <f t="shared" si="3"/>
        <v>0</v>
      </c>
      <c r="AB46" s="164">
        <f t="shared" si="4"/>
        <v>0</v>
      </c>
      <c r="AC46" s="166">
        <f t="shared" si="5"/>
        <v>0</v>
      </c>
      <c r="AD46" s="164">
        <f t="shared" si="6"/>
        <v>0</v>
      </c>
      <c r="AE46" s="160">
        <v>40.0</v>
      </c>
      <c r="AF46" s="161" t="str">
        <f t="shared" si="7"/>
        <v>Rosenny  Ureña Arias</v>
      </c>
      <c r="AG46" s="276" t="s">
        <v>559</v>
      </c>
      <c r="AH46" s="276" t="s">
        <v>559</v>
      </c>
      <c r="AI46" s="276" t="s">
        <v>559</v>
      </c>
      <c r="AJ46" s="277" t="s">
        <v>559</v>
      </c>
      <c r="AK46" s="276" t="s">
        <v>559</v>
      </c>
      <c r="AL46" s="276" t="s">
        <v>559</v>
      </c>
      <c r="AM46" s="276" t="s">
        <v>559</v>
      </c>
      <c r="AN46" s="276" t="s">
        <v>559</v>
      </c>
      <c r="AO46" s="277" t="s">
        <v>559</v>
      </c>
      <c r="AP46" s="287"/>
      <c r="AQ46" s="276" t="s">
        <v>559</v>
      </c>
      <c r="AR46" s="277" t="s">
        <v>559</v>
      </c>
      <c r="AS46" s="277" t="s">
        <v>559</v>
      </c>
      <c r="AT46" s="288"/>
      <c r="AU46" s="276" t="s">
        <v>559</v>
      </c>
      <c r="AV46" s="277" t="s">
        <v>559</v>
      </c>
      <c r="AW46" s="276" t="s">
        <v>559</v>
      </c>
      <c r="AX46" s="276"/>
      <c r="AY46" s="277" t="s">
        <v>559</v>
      </c>
      <c r="AZ46" s="274" t="s">
        <v>559</v>
      </c>
      <c r="BA46" s="278" t="s">
        <v>559</v>
      </c>
      <c r="BB46" s="163">
        <f t="shared" si="8"/>
        <v>18</v>
      </c>
      <c r="BC46" s="164">
        <f t="shared" si="9"/>
        <v>1</v>
      </c>
      <c r="BD46" s="166">
        <f t="shared" si="10"/>
        <v>0</v>
      </c>
      <c r="BE46" s="164">
        <f t="shared" si="11"/>
        <v>0</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6" t="s">
        <v>559</v>
      </c>
      <c r="E47" s="163"/>
      <c r="F47" s="163"/>
      <c r="G47" s="163"/>
      <c r="H47" s="163"/>
      <c r="I47" s="163"/>
      <c r="J47" s="163"/>
      <c r="K47" s="163"/>
      <c r="L47" s="163"/>
      <c r="M47" s="163"/>
      <c r="N47" s="163"/>
      <c r="O47" s="163"/>
      <c r="P47" s="163"/>
      <c r="Q47" s="163"/>
      <c r="R47" s="163"/>
      <c r="S47" s="163"/>
      <c r="T47" s="163"/>
      <c r="U47" s="163"/>
      <c r="V47" s="163"/>
      <c r="W47" s="163"/>
      <c r="X47" s="163"/>
      <c r="Y47" s="162">
        <f t="shared" si="1"/>
        <v>1</v>
      </c>
      <c r="Z47" s="164">
        <f t="shared" si="2"/>
        <v>1</v>
      </c>
      <c r="AA47" s="165">
        <f t="shared" si="3"/>
        <v>0</v>
      </c>
      <c r="AB47" s="164">
        <f t="shared" si="4"/>
        <v>0</v>
      </c>
      <c r="AC47" s="166">
        <f t="shared" si="5"/>
        <v>0</v>
      </c>
      <c r="AD47" s="164">
        <f t="shared" si="6"/>
        <v>0</v>
      </c>
      <c r="AE47" s="160">
        <v>41.0</v>
      </c>
      <c r="AF47" s="161" t="str">
        <f t="shared" si="7"/>
        <v>Jonathan  De Jesús Valerio Felipe</v>
      </c>
      <c r="AG47" s="274" t="s">
        <v>559</v>
      </c>
      <c r="AH47" s="274" t="s">
        <v>559</v>
      </c>
      <c r="AI47" s="274" t="s">
        <v>559</v>
      </c>
      <c r="AJ47" s="278" t="s">
        <v>559</v>
      </c>
      <c r="AK47" s="274" t="s">
        <v>559</v>
      </c>
      <c r="AL47" s="274" t="s">
        <v>559</v>
      </c>
      <c r="AM47" s="274" t="s">
        <v>559</v>
      </c>
      <c r="AN47" s="274" t="s">
        <v>559</v>
      </c>
      <c r="AO47" s="278" t="s">
        <v>559</v>
      </c>
      <c r="AP47" s="285"/>
      <c r="AQ47" s="274" t="s">
        <v>559</v>
      </c>
      <c r="AR47" s="278" t="s">
        <v>559</v>
      </c>
      <c r="AS47" s="278" t="s">
        <v>559</v>
      </c>
      <c r="AT47" s="289"/>
      <c r="AU47" s="274" t="s">
        <v>559</v>
      </c>
      <c r="AV47" s="278" t="s">
        <v>559</v>
      </c>
      <c r="AW47" s="274" t="s">
        <v>559</v>
      </c>
      <c r="AX47" s="274"/>
      <c r="AY47" s="278" t="s">
        <v>559</v>
      </c>
      <c r="AZ47" s="286" t="s">
        <v>559</v>
      </c>
      <c r="BA47" s="290" t="s">
        <v>559</v>
      </c>
      <c r="BB47" s="163">
        <f t="shared" si="8"/>
        <v>18</v>
      </c>
      <c r="BC47" s="164">
        <f t="shared" si="9"/>
        <v>1</v>
      </c>
      <c r="BD47" s="166">
        <f t="shared" si="10"/>
        <v>0</v>
      </c>
      <c r="BE47" s="164">
        <f t="shared" si="11"/>
        <v>0</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6" t="s">
        <v>559</v>
      </c>
      <c r="E48" s="163"/>
      <c r="F48" s="163"/>
      <c r="G48" s="163"/>
      <c r="H48" s="163"/>
      <c r="I48" s="163"/>
      <c r="J48" s="163"/>
      <c r="K48" s="163"/>
      <c r="L48" s="163"/>
      <c r="M48" s="163"/>
      <c r="N48" s="163"/>
      <c r="O48" s="163"/>
      <c r="P48" s="163"/>
      <c r="Q48" s="163"/>
      <c r="R48" s="163"/>
      <c r="S48" s="163"/>
      <c r="T48" s="163"/>
      <c r="U48" s="163"/>
      <c r="V48" s="163"/>
      <c r="W48" s="163"/>
      <c r="X48" s="163"/>
      <c r="Y48" s="162">
        <f t="shared" si="1"/>
        <v>1</v>
      </c>
      <c r="Z48" s="164">
        <f t="shared" si="2"/>
        <v>1</v>
      </c>
      <c r="AA48" s="165">
        <f t="shared" si="3"/>
        <v>0</v>
      </c>
      <c r="AB48" s="164">
        <f t="shared" si="4"/>
        <v>0</v>
      </c>
      <c r="AC48" s="166">
        <f t="shared" si="5"/>
        <v>0</v>
      </c>
      <c r="AD48" s="164">
        <f t="shared" si="6"/>
        <v>0</v>
      </c>
      <c r="AE48" s="160">
        <v>42.0</v>
      </c>
      <c r="AF48" s="161" t="str">
        <f t="shared" si="7"/>
        <v>Crisleydi  Turbí</v>
      </c>
      <c r="AG48" s="276" t="s">
        <v>559</v>
      </c>
      <c r="AH48" s="276" t="s">
        <v>559</v>
      </c>
      <c r="AI48" s="276" t="s">
        <v>559</v>
      </c>
      <c r="AJ48" s="277" t="s">
        <v>559</v>
      </c>
      <c r="AK48" s="276" t="s">
        <v>559</v>
      </c>
      <c r="AL48" s="276" t="s">
        <v>559</v>
      </c>
      <c r="AM48" s="276" t="s">
        <v>559</v>
      </c>
      <c r="AN48" s="276" t="s">
        <v>559</v>
      </c>
      <c r="AO48" s="277" t="s">
        <v>559</v>
      </c>
      <c r="AP48" s="287"/>
      <c r="AQ48" s="276" t="s">
        <v>580</v>
      </c>
      <c r="AR48" s="277" t="s">
        <v>559</v>
      </c>
      <c r="AS48" s="277" t="s">
        <v>559</v>
      </c>
      <c r="AT48" s="288"/>
      <c r="AU48" s="276" t="s">
        <v>559</v>
      </c>
      <c r="AV48" s="277" t="s">
        <v>559</v>
      </c>
      <c r="AW48" s="276" t="s">
        <v>559</v>
      </c>
      <c r="AX48" s="276"/>
      <c r="AY48" s="277" t="s">
        <v>559</v>
      </c>
      <c r="AZ48" s="274" t="s">
        <v>559</v>
      </c>
      <c r="BA48" s="278" t="s">
        <v>559</v>
      </c>
      <c r="BB48" s="163">
        <f t="shared" si="8"/>
        <v>18</v>
      </c>
      <c r="BC48" s="164">
        <f t="shared" si="9"/>
        <v>1</v>
      </c>
      <c r="BD48" s="166">
        <f t="shared" si="10"/>
        <v>0</v>
      </c>
      <c r="BE48" s="164">
        <f t="shared" si="11"/>
        <v>0</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6" t="s">
        <v>559</v>
      </c>
      <c r="E49" s="163"/>
      <c r="F49" s="163"/>
      <c r="G49" s="163"/>
      <c r="H49" s="163"/>
      <c r="I49" s="163"/>
      <c r="J49" s="163"/>
      <c r="K49" s="163"/>
      <c r="L49" s="163"/>
      <c r="M49" s="163"/>
      <c r="N49" s="163"/>
      <c r="O49" s="163"/>
      <c r="P49" s="163"/>
      <c r="Q49" s="163"/>
      <c r="R49" s="163"/>
      <c r="S49" s="163"/>
      <c r="T49" s="163"/>
      <c r="U49" s="163"/>
      <c r="V49" s="163"/>
      <c r="W49" s="163"/>
      <c r="X49" s="163"/>
      <c r="Y49" s="162">
        <f t="shared" si="1"/>
        <v>1</v>
      </c>
      <c r="Z49" s="164">
        <f t="shared" si="2"/>
        <v>1</v>
      </c>
      <c r="AA49" s="165">
        <f t="shared" si="3"/>
        <v>0</v>
      </c>
      <c r="AB49" s="164">
        <f t="shared" si="4"/>
        <v>0</v>
      </c>
      <c r="AC49" s="166">
        <f t="shared" si="5"/>
        <v>0</v>
      </c>
      <c r="AD49" s="164">
        <f t="shared" si="6"/>
        <v>0</v>
      </c>
      <c r="AE49" s="160">
        <v>43.0</v>
      </c>
      <c r="AF49" s="161" t="str">
        <f t="shared" si="7"/>
        <v>Jhoangel Rafael Vargas Ulloa</v>
      </c>
      <c r="AG49" s="274" t="s">
        <v>559</v>
      </c>
      <c r="AH49" s="274" t="s">
        <v>559</v>
      </c>
      <c r="AI49" s="274" t="s">
        <v>559</v>
      </c>
      <c r="AJ49" s="278" t="s">
        <v>559</v>
      </c>
      <c r="AK49" s="274" t="s">
        <v>559</v>
      </c>
      <c r="AL49" s="274" t="s">
        <v>559</v>
      </c>
      <c r="AM49" s="274" t="s">
        <v>559</v>
      </c>
      <c r="AN49" s="274" t="s">
        <v>559</v>
      </c>
      <c r="AO49" s="278" t="s">
        <v>559</v>
      </c>
      <c r="AP49" s="285"/>
      <c r="AQ49" s="274" t="s">
        <v>580</v>
      </c>
      <c r="AR49" s="278" t="s">
        <v>559</v>
      </c>
      <c r="AS49" s="278" t="s">
        <v>559</v>
      </c>
      <c r="AT49" s="289"/>
      <c r="AU49" s="274" t="s">
        <v>559</v>
      </c>
      <c r="AV49" s="278" t="s">
        <v>559</v>
      </c>
      <c r="AW49" s="274" t="s">
        <v>559</v>
      </c>
      <c r="AX49" s="274"/>
      <c r="AY49" s="278" t="s">
        <v>559</v>
      </c>
      <c r="AZ49" s="286" t="s">
        <v>559</v>
      </c>
      <c r="BA49" s="290" t="s">
        <v>559</v>
      </c>
      <c r="BB49" s="163">
        <f t="shared" si="8"/>
        <v>18</v>
      </c>
      <c r="BC49" s="164">
        <f t="shared" si="9"/>
        <v>1</v>
      </c>
      <c r="BD49" s="166">
        <f t="shared" si="10"/>
        <v>0</v>
      </c>
      <c r="BE49" s="164">
        <f t="shared" si="11"/>
        <v>0</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6" t="s">
        <v>559</v>
      </c>
      <c r="E50" s="163"/>
      <c r="F50" s="163"/>
      <c r="G50" s="163"/>
      <c r="H50" s="163"/>
      <c r="I50" s="163"/>
      <c r="J50" s="163"/>
      <c r="K50" s="163"/>
      <c r="L50" s="163"/>
      <c r="M50" s="163"/>
      <c r="N50" s="163"/>
      <c r="O50" s="163"/>
      <c r="P50" s="163"/>
      <c r="Q50" s="163"/>
      <c r="R50" s="163"/>
      <c r="S50" s="163"/>
      <c r="T50" s="163"/>
      <c r="U50" s="163"/>
      <c r="V50" s="163"/>
      <c r="W50" s="163"/>
      <c r="X50" s="163"/>
      <c r="Y50" s="162">
        <f t="shared" si="1"/>
        <v>1</v>
      </c>
      <c r="Z50" s="164">
        <f t="shared" si="2"/>
        <v>1</v>
      </c>
      <c r="AA50" s="165">
        <f t="shared" si="3"/>
        <v>0</v>
      </c>
      <c r="AB50" s="164">
        <f t="shared" si="4"/>
        <v>0</v>
      </c>
      <c r="AC50" s="166">
        <f t="shared" si="5"/>
        <v>0</v>
      </c>
      <c r="AD50" s="164">
        <f t="shared" si="6"/>
        <v>0</v>
      </c>
      <c r="AE50" s="160">
        <v>44.0</v>
      </c>
      <c r="AF50" s="161" t="str">
        <f t="shared" si="7"/>
        <v>Leslie  Cruz Espinal</v>
      </c>
      <c r="AG50" s="276" t="s">
        <v>559</v>
      </c>
      <c r="AH50" s="276" t="s">
        <v>559</v>
      </c>
      <c r="AI50" s="276" t="s">
        <v>559</v>
      </c>
      <c r="AJ50" s="277" t="s">
        <v>559</v>
      </c>
      <c r="AK50" s="276" t="s">
        <v>559</v>
      </c>
      <c r="AL50" s="276" t="s">
        <v>580</v>
      </c>
      <c r="AM50" s="276" t="s">
        <v>559</v>
      </c>
      <c r="AN50" s="276" t="s">
        <v>559</v>
      </c>
      <c r="AO50" s="277" t="s">
        <v>559</v>
      </c>
      <c r="AP50" s="287"/>
      <c r="AQ50" s="276" t="s">
        <v>559</v>
      </c>
      <c r="AR50" s="277" t="s">
        <v>559</v>
      </c>
      <c r="AS50" s="277" t="s">
        <v>559</v>
      </c>
      <c r="AT50" s="277" t="s">
        <v>769</v>
      </c>
      <c r="AU50" s="276" t="s">
        <v>559</v>
      </c>
      <c r="AV50" s="277" t="s">
        <v>559</v>
      </c>
      <c r="AW50" s="276" t="s">
        <v>559</v>
      </c>
      <c r="AX50" s="276"/>
      <c r="AY50" s="277" t="s">
        <v>559</v>
      </c>
      <c r="AZ50" s="274" t="s">
        <v>559</v>
      </c>
      <c r="BA50" s="278" t="s">
        <v>559</v>
      </c>
      <c r="BB50" s="163">
        <f t="shared" si="8"/>
        <v>18</v>
      </c>
      <c r="BC50" s="164">
        <f t="shared" si="9"/>
        <v>1</v>
      </c>
      <c r="BD50" s="166">
        <f t="shared" si="10"/>
        <v>0</v>
      </c>
      <c r="BE50" s="164">
        <f t="shared" si="11"/>
        <v>0</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ESTUDI'!N48</f>
        <v/>
      </c>
      <c r="B51" s="160">
        <v>45.0</v>
      </c>
      <c r="C51" s="161" t="str">
        <f>'3A 2025 - 2026 DATOS DEL ESTUDI'!B48</f>
        <v/>
      </c>
      <c r="D51" s="162"/>
      <c r="E51" s="163"/>
      <c r="F51" s="163"/>
      <c r="G51" s="163"/>
      <c r="H51" s="163"/>
      <c r="I51" s="163"/>
      <c r="J51" s="163"/>
      <c r="K51" s="163"/>
      <c r="L51" s="163"/>
      <c r="M51" s="163"/>
      <c r="N51" s="163"/>
      <c r="O51" s="163"/>
      <c r="P51" s="163"/>
      <c r="Q51" s="163"/>
      <c r="R51" s="163"/>
      <c r="S51" s="163"/>
      <c r="T51" s="163"/>
      <c r="U51" s="163"/>
      <c r="V51" s="163"/>
      <c r="W51" s="163"/>
      <c r="X51" s="163"/>
      <c r="Y51" s="162">
        <f t="shared" si="1"/>
        <v>0</v>
      </c>
      <c r="Z51" s="164">
        <f t="shared" si="2"/>
        <v>0</v>
      </c>
      <c r="AA51" s="165">
        <f t="shared" si="3"/>
        <v>0</v>
      </c>
      <c r="AB51" s="164">
        <f t="shared" si="4"/>
        <v>0</v>
      </c>
      <c r="AC51" s="166">
        <f t="shared" si="5"/>
        <v>0</v>
      </c>
      <c r="AD51" s="164">
        <f t="shared" si="6"/>
        <v>0</v>
      </c>
      <c r="AE51" s="160">
        <v>45.0</v>
      </c>
      <c r="AF51" s="161" t="str">
        <f t="shared" si="7"/>
        <v/>
      </c>
      <c r="AG51" s="162"/>
      <c r="AH51" s="162"/>
      <c r="AI51" s="162"/>
      <c r="AJ51" s="163"/>
      <c r="AK51" s="162"/>
      <c r="AL51" s="162"/>
      <c r="AM51" s="162"/>
      <c r="AN51" s="162"/>
      <c r="AO51" s="163"/>
      <c r="AP51" s="162"/>
      <c r="AQ51" s="162"/>
      <c r="AR51" s="163"/>
      <c r="AS51" s="163"/>
      <c r="AT51" s="163"/>
      <c r="AU51" s="162"/>
      <c r="AV51" s="163"/>
      <c r="AW51" s="162"/>
      <c r="AX51" s="162"/>
      <c r="AY51" s="163"/>
      <c r="AZ51" s="291"/>
      <c r="BA51" s="163"/>
      <c r="BB51" s="163">
        <f t="shared" si="8"/>
        <v>0</v>
      </c>
      <c r="BC51" s="164">
        <f t="shared" si="9"/>
        <v>0</v>
      </c>
      <c r="BD51" s="166">
        <f t="shared" si="10"/>
        <v>0</v>
      </c>
      <c r="BE51" s="164">
        <f t="shared" si="11"/>
        <v>0</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'ACS336'!$BO$7:$BO$18</formula1>
    </dataValidation>
    <dataValidation type="list" allowBlank="1" showErrorMessage="1" sqref="D1">
      <formula1>'ACS336'!$BN$7:$BN$16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244" t="s">
        <v>673</v>
      </c>
      <c r="B1" s="131"/>
      <c r="C1" s="132"/>
      <c r="D1" s="133" t="s">
        <v>567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'ACS336'!H2</f>
        <v>PERLA PEÑA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575</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576</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v>20.0</v>
      </c>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v>15.0</v>
      </c>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v>1.0</v>
      </c>
      <c r="E6" s="157">
        <v>2.0</v>
      </c>
      <c r="F6" s="157">
        <v>3.0</v>
      </c>
      <c r="G6" s="157">
        <v>6.0</v>
      </c>
      <c r="H6" s="157">
        <v>7.0</v>
      </c>
      <c r="I6" s="157">
        <v>8.0</v>
      </c>
      <c r="J6" s="157">
        <v>9.0</v>
      </c>
      <c r="K6" s="157">
        <v>10.0</v>
      </c>
      <c r="L6" s="157">
        <v>13.0</v>
      </c>
      <c r="M6" s="157">
        <v>14.0</v>
      </c>
      <c r="N6" s="157">
        <v>15.0</v>
      </c>
      <c r="O6" s="157">
        <v>16.0</v>
      </c>
      <c r="P6" s="157">
        <v>17.0</v>
      </c>
      <c r="Q6" s="157">
        <v>20.0</v>
      </c>
      <c r="R6" s="157">
        <v>21.0</v>
      </c>
      <c r="S6" s="157">
        <v>22.0</v>
      </c>
      <c r="T6" s="157">
        <v>23.0</v>
      </c>
      <c r="U6" s="292">
        <v>27.0</v>
      </c>
      <c r="V6" s="292">
        <v>28.0</v>
      </c>
      <c r="W6" s="292">
        <v>29.0</v>
      </c>
      <c r="X6" s="157">
        <v>30.0</v>
      </c>
      <c r="Y6" s="43"/>
      <c r="Z6" s="43"/>
      <c r="AA6" s="43"/>
      <c r="AB6" s="43"/>
      <c r="AC6" s="43"/>
      <c r="AD6" s="43"/>
      <c r="AE6" s="22" t="s">
        <v>555</v>
      </c>
      <c r="AF6" s="157" t="s">
        <v>554</v>
      </c>
      <c r="AG6" s="157">
        <v>3.0</v>
      </c>
      <c r="AH6" s="157">
        <v>4.0</v>
      </c>
      <c r="AI6" s="157">
        <v>5.0</v>
      </c>
      <c r="AJ6" s="157">
        <v>6.0</v>
      </c>
      <c r="AK6" s="157">
        <v>7.0</v>
      </c>
      <c r="AL6" s="157">
        <v>10.0</v>
      </c>
      <c r="AM6" s="157">
        <v>11.0</v>
      </c>
      <c r="AN6" s="157">
        <v>12.0</v>
      </c>
      <c r="AO6" s="157">
        <v>13.0</v>
      </c>
      <c r="AP6" s="157">
        <v>14.0</v>
      </c>
      <c r="AQ6" s="157">
        <v>17.0</v>
      </c>
      <c r="AR6" s="157">
        <v>18.0</v>
      </c>
      <c r="AS6" s="157">
        <v>19.0</v>
      </c>
      <c r="AT6" s="157">
        <v>20.0</v>
      </c>
      <c r="AU6" s="157">
        <v>21.0</v>
      </c>
      <c r="AV6" s="157">
        <v>24.0</v>
      </c>
      <c r="AW6" s="157">
        <v>25.0</v>
      </c>
      <c r="AX6" s="157">
        <v>26.0</v>
      </c>
      <c r="AY6" s="157">
        <v>27.0</v>
      </c>
      <c r="AZ6" s="157">
        <v>28.0</v>
      </c>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t="s">
        <v>559</v>
      </c>
      <c r="E7" s="162" t="s">
        <v>559</v>
      </c>
      <c r="F7" s="162" t="s">
        <v>559</v>
      </c>
      <c r="G7" s="162" t="s">
        <v>559</v>
      </c>
      <c r="H7" s="162"/>
      <c r="I7" s="162" t="s">
        <v>559</v>
      </c>
      <c r="J7" s="162" t="s">
        <v>559</v>
      </c>
      <c r="K7" s="162" t="s">
        <v>559</v>
      </c>
      <c r="L7" s="162" t="s">
        <v>559</v>
      </c>
      <c r="M7" s="162" t="s">
        <v>559</v>
      </c>
      <c r="N7" s="162" t="s">
        <v>559</v>
      </c>
      <c r="O7" s="162" t="s">
        <v>559</v>
      </c>
      <c r="P7" s="162" t="s">
        <v>559</v>
      </c>
      <c r="Q7" s="162" t="s">
        <v>559</v>
      </c>
      <c r="R7" s="162" t="s">
        <v>559</v>
      </c>
      <c r="S7" s="162" t="s">
        <v>559</v>
      </c>
      <c r="T7" s="162" t="s">
        <v>559</v>
      </c>
      <c r="U7" s="293" t="s">
        <v>559</v>
      </c>
      <c r="V7" s="294" t="s">
        <v>559</v>
      </c>
      <c r="W7" s="293" t="s">
        <v>559</v>
      </c>
      <c r="X7" s="162" t="s">
        <v>559</v>
      </c>
      <c r="Y7" s="162">
        <f t="shared" ref="Y7:Y51" si="1">IFERROR(COUNTIF(D7:X7,"P")+COUNTIF(D7:X7,"e")+COUNTIF(D7:X7,"t")-INT(COUNTIF(D7:X7,"e")/3)-INT(COUNTIF(D7:X7,"t")/3),"")</f>
        <v>20</v>
      </c>
      <c r="Z7" s="164">
        <f t="shared" ref="Z7:Z51" si="2">IFERROR((Y7/$Z$4),"")</f>
        <v>1</v>
      </c>
      <c r="AA7" s="165">
        <f t="shared" ref="AA7:AA51" si="3">IFERROR(COUNTIF(D7:X7,"A"),"")</f>
        <v>0</v>
      </c>
      <c r="AB7" s="164">
        <f t="shared" ref="AB7:AB51" si="4">IFERROR((AA7/$Z$4),"")</f>
        <v>0</v>
      </c>
      <c r="AC7" s="166">
        <f t="shared" ref="AC7:AC51" si="5">IFERROR(COUNTIF(D7:X7,"E"),"")</f>
        <v>0</v>
      </c>
      <c r="AD7" s="164">
        <f t="shared" ref="AD7:AD51" si="6">IFERROR((AC7/$Z$4),"")</f>
        <v>0</v>
      </c>
      <c r="AE7" s="160">
        <v>1.0</v>
      </c>
      <c r="AF7" s="161" t="str">
        <f t="shared" ref="AF7:AF51" si="7">C7</f>
        <v>Jadiel De Jesús Acosta Peña</v>
      </c>
      <c r="AG7" s="162" t="s">
        <v>559</v>
      </c>
      <c r="AH7" s="162" t="s">
        <v>559</v>
      </c>
      <c r="AI7" s="295" t="s">
        <v>559</v>
      </c>
      <c r="AJ7" s="162" t="s">
        <v>559</v>
      </c>
      <c r="AK7" s="162"/>
      <c r="AL7" s="162" t="s">
        <v>559</v>
      </c>
      <c r="AM7" s="162" t="s">
        <v>559</v>
      </c>
      <c r="AN7" s="162" t="s">
        <v>559</v>
      </c>
      <c r="AO7" s="162" t="s">
        <v>559</v>
      </c>
      <c r="AP7" s="162" t="s">
        <v>559</v>
      </c>
      <c r="AQ7" s="162"/>
      <c r="AR7" s="162"/>
      <c r="AS7" s="162"/>
      <c r="AT7" s="163"/>
      <c r="AU7" s="162" t="s">
        <v>559</v>
      </c>
      <c r="AV7" s="162" t="s">
        <v>559</v>
      </c>
      <c r="AW7" s="162" t="s">
        <v>559</v>
      </c>
      <c r="AX7" s="162" t="s">
        <v>559</v>
      </c>
      <c r="AY7" s="162" t="s">
        <v>559</v>
      </c>
      <c r="AZ7" s="162" t="s">
        <v>559</v>
      </c>
      <c r="BA7" s="162"/>
      <c r="BB7" s="163">
        <f t="shared" ref="BB7:BB51" si="8">IFERROR(COUNTIF(AG7:BA7,"P")+COUNTIF(AG7:BA7,"e")+COUNTIF(AG7:BA7,"t")-INT(COUNTIF(AG7:BA7,"e")/3)-INT(COUNTIF(AG7:BA7,"t")/3),"")</f>
        <v>15</v>
      </c>
      <c r="BC7" s="164">
        <f t="shared" ref="BC7:BC51" si="9">IFERROR(BB7/$BC$4,"")</f>
        <v>1</v>
      </c>
      <c r="BD7" s="166">
        <f t="shared" ref="BD7:BD51" si="10">IFERROR(COUNTIF(AG7:BA7,"A"),"")</f>
        <v>0</v>
      </c>
      <c r="BE7" s="164">
        <f t="shared" ref="BE7:BE51" si="11">IFERROR((BD7/$BC$4),"")</f>
        <v>0</v>
      </c>
      <c r="BF7" s="166">
        <f t="shared" ref="BF7:BF51" si="12">IFERROR(COUNTIF(AG7:BA7,"E"),"")</f>
        <v>0</v>
      </c>
      <c r="BG7" s="167">
        <f>IFERROR((BF7/$BC$4),"")</f>
        <v>0</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t="s">
        <v>559</v>
      </c>
      <c r="E8" s="162" t="s">
        <v>559</v>
      </c>
      <c r="F8" s="162" t="s">
        <v>559</v>
      </c>
      <c r="G8" s="162" t="s">
        <v>580</v>
      </c>
      <c r="H8" s="162"/>
      <c r="I8" s="162" t="s">
        <v>559</v>
      </c>
      <c r="J8" s="162" t="s">
        <v>559</v>
      </c>
      <c r="K8" s="162" t="s">
        <v>559</v>
      </c>
      <c r="L8" s="162" t="s">
        <v>580</v>
      </c>
      <c r="M8" s="162" t="s">
        <v>559</v>
      </c>
      <c r="N8" s="162" t="s">
        <v>579</v>
      </c>
      <c r="O8" s="162" t="s">
        <v>559</v>
      </c>
      <c r="P8" s="162" t="s">
        <v>559</v>
      </c>
      <c r="Q8" s="162" t="s">
        <v>559</v>
      </c>
      <c r="R8" s="162" t="s">
        <v>559</v>
      </c>
      <c r="S8" s="162" t="s">
        <v>559</v>
      </c>
      <c r="T8" s="162" t="s">
        <v>559</v>
      </c>
      <c r="U8" s="296" t="s">
        <v>559</v>
      </c>
      <c r="V8" s="297" t="s">
        <v>559</v>
      </c>
      <c r="W8" s="296" t="s">
        <v>559</v>
      </c>
      <c r="X8" s="162" t="s">
        <v>559</v>
      </c>
      <c r="Y8" s="162">
        <f t="shared" si="1"/>
        <v>19</v>
      </c>
      <c r="Z8" s="164">
        <f t="shared" si="2"/>
        <v>0.95</v>
      </c>
      <c r="AA8" s="165">
        <f t="shared" si="3"/>
        <v>1</v>
      </c>
      <c r="AB8" s="164">
        <f t="shared" si="4"/>
        <v>0.05</v>
      </c>
      <c r="AC8" s="166">
        <f t="shared" si="5"/>
        <v>0</v>
      </c>
      <c r="AD8" s="164">
        <f t="shared" si="6"/>
        <v>0</v>
      </c>
      <c r="AE8" s="160">
        <v>2.0</v>
      </c>
      <c r="AF8" s="161" t="str">
        <f t="shared" si="7"/>
        <v>Daniel  Elía Almonte Martínez</v>
      </c>
      <c r="AG8" s="162" t="s">
        <v>559</v>
      </c>
      <c r="AH8" s="162" t="s">
        <v>559</v>
      </c>
      <c r="AI8" s="298" t="s">
        <v>559</v>
      </c>
      <c r="AJ8" s="162" t="s">
        <v>559</v>
      </c>
      <c r="AK8" s="162"/>
      <c r="AL8" s="162" t="s">
        <v>578</v>
      </c>
      <c r="AM8" s="162" t="s">
        <v>578</v>
      </c>
      <c r="AN8" s="162" t="s">
        <v>578</v>
      </c>
      <c r="AO8" s="162" t="s">
        <v>578</v>
      </c>
      <c r="AP8" s="162" t="s">
        <v>578</v>
      </c>
      <c r="AQ8" s="162"/>
      <c r="AR8" s="162"/>
      <c r="AS8" s="162"/>
      <c r="AT8" s="163"/>
      <c r="AU8" s="162" t="s">
        <v>578</v>
      </c>
      <c r="AV8" s="162" t="s">
        <v>559</v>
      </c>
      <c r="AW8" s="162" t="s">
        <v>559</v>
      </c>
      <c r="AX8" s="162" t="s">
        <v>559</v>
      </c>
      <c r="AY8" s="162" t="s">
        <v>559</v>
      </c>
      <c r="AZ8" s="162" t="s">
        <v>559</v>
      </c>
      <c r="BA8" s="162"/>
      <c r="BB8" s="163">
        <f t="shared" si="8"/>
        <v>13</v>
      </c>
      <c r="BC8" s="164">
        <f t="shared" si="9"/>
        <v>0.8666666667</v>
      </c>
      <c r="BD8" s="166">
        <f t="shared" si="10"/>
        <v>0</v>
      </c>
      <c r="BE8" s="164">
        <f t="shared" si="11"/>
        <v>0</v>
      </c>
      <c r="BF8" s="166">
        <f t="shared" si="12"/>
        <v>6</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t="s">
        <v>559</v>
      </c>
      <c r="E9" s="162" t="s">
        <v>559</v>
      </c>
      <c r="F9" s="162" t="s">
        <v>559</v>
      </c>
      <c r="G9" s="162" t="s">
        <v>559</v>
      </c>
      <c r="H9" s="162"/>
      <c r="I9" s="162" t="s">
        <v>559</v>
      </c>
      <c r="J9" s="162" t="s">
        <v>559</v>
      </c>
      <c r="K9" s="162" t="s">
        <v>559</v>
      </c>
      <c r="L9" s="162" t="s">
        <v>580</v>
      </c>
      <c r="M9" s="162" t="s">
        <v>559</v>
      </c>
      <c r="N9" s="162" t="s">
        <v>559</v>
      </c>
      <c r="O9" s="162" t="s">
        <v>559</v>
      </c>
      <c r="P9" s="162" t="s">
        <v>559</v>
      </c>
      <c r="Q9" s="162" t="s">
        <v>559</v>
      </c>
      <c r="R9" s="162" t="s">
        <v>559</v>
      </c>
      <c r="S9" s="162" t="s">
        <v>559</v>
      </c>
      <c r="T9" s="162" t="s">
        <v>559</v>
      </c>
      <c r="U9" s="293" t="s">
        <v>559</v>
      </c>
      <c r="V9" s="294" t="s">
        <v>559</v>
      </c>
      <c r="W9" s="293" t="s">
        <v>559</v>
      </c>
      <c r="X9" s="162" t="s">
        <v>580</v>
      </c>
      <c r="Y9" s="162">
        <f t="shared" si="1"/>
        <v>20</v>
      </c>
      <c r="Z9" s="164">
        <f t="shared" si="2"/>
        <v>1</v>
      </c>
      <c r="AA9" s="165">
        <f t="shared" si="3"/>
        <v>0</v>
      </c>
      <c r="AB9" s="164">
        <f t="shared" si="4"/>
        <v>0</v>
      </c>
      <c r="AC9" s="166">
        <f t="shared" si="5"/>
        <v>0</v>
      </c>
      <c r="AD9" s="164">
        <f t="shared" si="6"/>
        <v>0</v>
      </c>
      <c r="AE9" s="160">
        <v>3.0</v>
      </c>
      <c r="AF9" s="161" t="str">
        <f t="shared" si="7"/>
        <v>Isaac  Ángeles Liriano</v>
      </c>
      <c r="AG9" s="162" t="s">
        <v>580</v>
      </c>
      <c r="AH9" s="162" t="s">
        <v>559</v>
      </c>
      <c r="AI9" s="295" t="s">
        <v>559</v>
      </c>
      <c r="AJ9" s="162" t="s">
        <v>559</v>
      </c>
      <c r="AK9" s="162"/>
      <c r="AL9" s="162" t="s">
        <v>559</v>
      </c>
      <c r="AM9" s="162" t="s">
        <v>559</v>
      </c>
      <c r="AN9" s="162" t="s">
        <v>559</v>
      </c>
      <c r="AO9" s="162" t="s">
        <v>559</v>
      </c>
      <c r="AP9" s="162" t="s">
        <v>559</v>
      </c>
      <c r="AQ9" s="162"/>
      <c r="AR9" s="162"/>
      <c r="AS9" s="162"/>
      <c r="AT9" s="163"/>
      <c r="AU9" s="162" t="s">
        <v>559</v>
      </c>
      <c r="AV9" s="162" t="s">
        <v>579</v>
      </c>
      <c r="AW9" s="162" t="s">
        <v>559</v>
      </c>
      <c r="AX9" s="162" t="s">
        <v>559</v>
      </c>
      <c r="AY9" s="162" t="s">
        <v>559</v>
      </c>
      <c r="AZ9" s="162" t="s">
        <v>579</v>
      </c>
      <c r="BA9" s="162"/>
      <c r="BB9" s="163">
        <f t="shared" si="8"/>
        <v>13</v>
      </c>
      <c r="BC9" s="164">
        <f t="shared" si="9"/>
        <v>0.8666666667</v>
      </c>
      <c r="BD9" s="166">
        <f t="shared" si="10"/>
        <v>2</v>
      </c>
      <c r="BE9" s="164">
        <f t="shared" si="11"/>
        <v>0.1333333333</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t="s">
        <v>559</v>
      </c>
      <c r="E10" s="162" t="s">
        <v>559</v>
      </c>
      <c r="F10" s="162" t="s">
        <v>559</v>
      </c>
      <c r="G10" s="162" t="s">
        <v>559</v>
      </c>
      <c r="H10" s="162"/>
      <c r="I10" s="162" t="s">
        <v>559</v>
      </c>
      <c r="J10" s="162" t="s">
        <v>559</v>
      </c>
      <c r="K10" s="162" t="s">
        <v>559</v>
      </c>
      <c r="L10" s="162" t="s">
        <v>580</v>
      </c>
      <c r="M10" s="162" t="s">
        <v>559</v>
      </c>
      <c r="N10" s="162" t="s">
        <v>559</v>
      </c>
      <c r="O10" s="162" t="s">
        <v>579</v>
      </c>
      <c r="P10" s="162" t="s">
        <v>559</v>
      </c>
      <c r="Q10" s="162" t="s">
        <v>559</v>
      </c>
      <c r="R10" s="162" t="s">
        <v>559</v>
      </c>
      <c r="S10" s="162" t="s">
        <v>559</v>
      </c>
      <c r="T10" s="162" t="s">
        <v>559</v>
      </c>
      <c r="U10" s="296" t="s">
        <v>579</v>
      </c>
      <c r="V10" s="297" t="s">
        <v>559</v>
      </c>
      <c r="W10" s="296" t="s">
        <v>559</v>
      </c>
      <c r="X10" s="162" t="s">
        <v>559</v>
      </c>
      <c r="Y10" s="162">
        <f t="shared" si="1"/>
        <v>18</v>
      </c>
      <c r="Z10" s="164">
        <f t="shared" si="2"/>
        <v>0.9</v>
      </c>
      <c r="AA10" s="165">
        <f t="shared" si="3"/>
        <v>2</v>
      </c>
      <c r="AB10" s="164">
        <f t="shared" si="4"/>
        <v>0.1</v>
      </c>
      <c r="AC10" s="166">
        <f t="shared" si="5"/>
        <v>0</v>
      </c>
      <c r="AD10" s="164">
        <f t="shared" si="6"/>
        <v>0</v>
      </c>
      <c r="AE10" s="160">
        <v>4.0</v>
      </c>
      <c r="AF10" s="161" t="str">
        <f t="shared" si="7"/>
        <v>Melaniee  Aquino  Estrella</v>
      </c>
      <c r="AG10" s="162" t="s">
        <v>559</v>
      </c>
      <c r="AH10" s="162" t="s">
        <v>559</v>
      </c>
      <c r="AI10" s="299" t="s">
        <v>559</v>
      </c>
      <c r="AJ10" s="162" t="s">
        <v>559</v>
      </c>
      <c r="AK10" s="162"/>
      <c r="AL10" s="162" t="s">
        <v>559</v>
      </c>
      <c r="AM10" s="162" t="s">
        <v>559</v>
      </c>
      <c r="AN10" s="162" t="s">
        <v>559</v>
      </c>
      <c r="AO10" s="162" t="s">
        <v>559</v>
      </c>
      <c r="AP10" s="162" t="s">
        <v>559</v>
      </c>
      <c r="AQ10" s="162"/>
      <c r="AR10" s="163"/>
      <c r="AS10" s="163"/>
      <c r="AT10" s="163"/>
      <c r="AU10" s="162" t="s">
        <v>559</v>
      </c>
      <c r="AV10" s="162" t="s">
        <v>579</v>
      </c>
      <c r="AW10" s="162" t="s">
        <v>559</v>
      </c>
      <c r="AX10" s="162" t="s">
        <v>559</v>
      </c>
      <c r="AY10" s="162" t="s">
        <v>559</v>
      </c>
      <c r="AZ10" s="162" t="s">
        <v>559</v>
      </c>
      <c r="BA10" s="163"/>
      <c r="BB10" s="163">
        <f t="shared" si="8"/>
        <v>14</v>
      </c>
      <c r="BC10" s="164">
        <f t="shared" si="9"/>
        <v>0.9333333333</v>
      </c>
      <c r="BD10" s="166">
        <f t="shared" si="10"/>
        <v>1</v>
      </c>
      <c r="BE10" s="164">
        <f t="shared" si="11"/>
        <v>0.06666666667</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t="s">
        <v>559</v>
      </c>
      <c r="E11" s="162" t="s">
        <v>559</v>
      </c>
      <c r="F11" s="162" t="s">
        <v>559</v>
      </c>
      <c r="G11" s="162" t="s">
        <v>559</v>
      </c>
      <c r="H11" s="162"/>
      <c r="I11" s="162" t="s">
        <v>559</v>
      </c>
      <c r="J11" s="162" t="s">
        <v>559</v>
      </c>
      <c r="K11" s="162" t="s">
        <v>559</v>
      </c>
      <c r="L11" s="162" t="s">
        <v>559</v>
      </c>
      <c r="M11" s="162" t="s">
        <v>559</v>
      </c>
      <c r="N11" s="162" t="s">
        <v>559</v>
      </c>
      <c r="O11" s="162" t="s">
        <v>559</v>
      </c>
      <c r="P11" s="162" t="s">
        <v>559</v>
      </c>
      <c r="Q11" s="162" t="s">
        <v>559</v>
      </c>
      <c r="R11" s="162" t="s">
        <v>559</v>
      </c>
      <c r="S11" s="162" t="s">
        <v>579</v>
      </c>
      <c r="T11" s="162" t="s">
        <v>559</v>
      </c>
      <c r="U11" s="293" t="s">
        <v>559</v>
      </c>
      <c r="V11" s="300" t="s">
        <v>559</v>
      </c>
      <c r="W11" s="293" t="s">
        <v>559</v>
      </c>
      <c r="X11" s="162" t="s">
        <v>559</v>
      </c>
      <c r="Y11" s="162">
        <f t="shared" si="1"/>
        <v>19</v>
      </c>
      <c r="Z11" s="164">
        <f t="shared" si="2"/>
        <v>0.95</v>
      </c>
      <c r="AA11" s="165">
        <f t="shared" si="3"/>
        <v>1</v>
      </c>
      <c r="AB11" s="164">
        <f t="shared" si="4"/>
        <v>0.05</v>
      </c>
      <c r="AC11" s="166">
        <f t="shared" si="5"/>
        <v>0</v>
      </c>
      <c r="AD11" s="164">
        <f t="shared" si="6"/>
        <v>0</v>
      </c>
      <c r="AE11" s="160">
        <v>5.0</v>
      </c>
      <c r="AF11" s="161" t="str">
        <f t="shared" si="7"/>
        <v>Jennifer  Asenjo  De Los Santos TRANSFERIDA 10/12/25</v>
      </c>
      <c r="AG11" s="162" t="s">
        <v>559</v>
      </c>
      <c r="AH11" s="162" t="s">
        <v>578</v>
      </c>
      <c r="AI11" s="295" t="s">
        <v>559</v>
      </c>
      <c r="AJ11" s="162" t="s">
        <v>559</v>
      </c>
      <c r="AK11" s="162"/>
      <c r="AL11" s="162" t="s">
        <v>559</v>
      </c>
      <c r="AM11" s="162" t="s">
        <v>559</v>
      </c>
      <c r="AN11" s="162" t="s">
        <v>559</v>
      </c>
      <c r="AO11" s="162" t="s">
        <v>559</v>
      </c>
      <c r="AP11" s="162" t="s">
        <v>559</v>
      </c>
      <c r="AQ11" s="162"/>
      <c r="AR11" s="162"/>
      <c r="AS11" s="162"/>
      <c r="AT11" s="163"/>
      <c r="AU11" s="162" t="s">
        <v>559</v>
      </c>
      <c r="AV11" s="162" t="s">
        <v>559</v>
      </c>
      <c r="AW11" s="162" t="s">
        <v>559</v>
      </c>
      <c r="AX11" s="162" t="s">
        <v>559</v>
      </c>
      <c r="AY11" s="162" t="s">
        <v>559</v>
      </c>
      <c r="AZ11" s="162" t="s">
        <v>559</v>
      </c>
      <c r="BA11" s="162"/>
      <c r="BB11" s="163">
        <f t="shared" si="8"/>
        <v>15</v>
      </c>
      <c r="BC11" s="164">
        <f t="shared" si="9"/>
        <v>1</v>
      </c>
      <c r="BD11" s="166">
        <f t="shared" si="10"/>
        <v>0</v>
      </c>
      <c r="BE11" s="164">
        <f t="shared" si="11"/>
        <v>0</v>
      </c>
      <c r="BF11" s="166">
        <f t="shared" si="12"/>
        <v>1</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t="s">
        <v>559</v>
      </c>
      <c r="E12" s="162" t="s">
        <v>559</v>
      </c>
      <c r="F12" s="162" t="s">
        <v>559</v>
      </c>
      <c r="G12" s="162" t="s">
        <v>559</v>
      </c>
      <c r="H12" s="162"/>
      <c r="I12" s="162" t="s">
        <v>559</v>
      </c>
      <c r="J12" s="162" t="s">
        <v>559</v>
      </c>
      <c r="K12" s="162" t="s">
        <v>559</v>
      </c>
      <c r="L12" s="162" t="s">
        <v>559</v>
      </c>
      <c r="M12" s="162" t="s">
        <v>559</v>
      </c>
      <c r="N12" s="162" t="s">
        <v>559</v>
      </c>
      <c r="O12" s="162" t="s">
        <v>559</v>
      </c>
      <c r="P12" s="162" t="s">
        <v>579</v>
      </c>
      <c r="Q12" s="162" t="s">
        <v>559</v>
      </c>
      <c r="R12" s="162" t="s">
        <v>559</v>
      </c>
      <c r="S12" s="162" t="s">
        <v>559</v>
      </c>
      <c r="T12" s="162" t="s">
        <v>559</v>
      </c>
      <c r="U12" s="296" t="s">
        <v>559</v>
      </c>
      <c r="V12" s="297" t="s">
        <v>559</v>
      </c>
      <c r="W12" s="296" t="s">
        <v>559</v>
      </c>
      <c r="X12" s="162" t="s">
        <v>559</v>
      </c>
      <c r="Y12" s="162">
        <f t="shared" si="1"/>
        <v>19</v>
      </c>
      <c r="Z12" s="164">
        <f t="shared" si="2"/>
        <v>0.95</v>
      </c>
      <c r="AA12" s="165">
        <f t="shared" si="3"/>
        <v>1</v>
      </c>
      <c r="AB12" s="164">
        <f t="shared" si="4"/>
        <v>0.05</v>
      </c>
      <c r="AC12" s="166">
        <f t="shared" si="5"/>
        <v>0</v>
      </c>
      <c r="AD12" s="164">
        <f t="shared" si="6"/>
        <v>0</v>
      </c>
      <c r="AE12" s="160">
        <v>6.0</v>
      </c>
      <c r="AF12" s="161" t="str">
        <f t="shared" si="7"/>
        <v>Leshlie Crismayri Bautista Quezada</v>
      </c>
      <c r="AG12" s="162" t="s">
        <v>559</v>
      </c>
      <c r="AH12" s="162" t="s">
        <v>559</v>
      </c>
      <c r="AI12" s="298" t="s">
        <v>559</v>
      </c>
      <c r="AJ12" s="162" t="s">
        <v>559</v>
      </c>
      <c r="AK12" s="162"/>
      <c r="AL12" s="162" t="s">
        <v>559</v>
      </c>
      <c r="AM12" s="162" t="s">
        <v>559</v>
      </c>
      <c r="AN12" s="162" t="s">
        <v>559</v>
      </c>
      <c r="AO12" s="162" t="s">
        <v>578</v>
      </c>
      <c r="AP12" s="162" t="s">
        <v>559</v>
      </c>
      <c r="AQ12" s="162"/>
      <c r="AR12" s="162"/>
      <c r="AS12" s="162"/>
      <c r="AT12" s="163"/>
      <c r="AU12" s="162" t="s">
        <v>559</v>
      </c>
      <c r="AV12" s="162" t="s">
        <v>559</v>
      </c>
      <c r="AW12" s="162" t="s">
        <v>559</v>
      </c>
      <c r="AX12" s="162" t="s">
        <v>559</v>
      </c>
      <c r="AY12" s="162" t="s">
        <v>559</v>
      </c>
      <c r="AZ12" s="162" t="s">
        <v>559</v>
      </c>
      <c r="BA12" s="162"/>
      <c r="BB12" s="163">
        <f t="shared" si="8"/>
        <v>15</v>
      </c>
      <c r="BC12" s="164">
        <f t="shared" si="9"/>
        <v>1</v>
      </c>
      <c r="BD12" s="166">
        <f t="shared" si="10"/>
        <v>0</v>
      </c>
      <c r="BE12" s="164">
        <f t="shared" si="11"/>
        <v>0</v>
      </c>
      <c r="BF12" s="166">
        <f t="shared" si="12"/>
        <v>1</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t="s">
        <v>559</v>
      </c>
      <c r="E13" s="162" t="s">
        <v>559</v>
      </c>
      <c r="F13" s="162" t="s">
        <v>559</v>
      </c>
      <c r="G13" s="162" t="s">
        <v>559</v>
      </c>
      <c r="H13" s="162"/>
      <c r="I13" s="162" t="s">
        <v>559</v>
      </c>
      <c r="J13" s="162" t="s">
        <v>578</v>
      </c>
      <c r="K13" s="162" t="s">
        <v>559</v>
      </c>
      <c r="L13" s="162" t="s">
        <v>559</v>
      </c>
      <c r="M13" s="162" t="s">
        <v>559</v>
      </c>
      <c r="N13" s="162" t="s">
        <v>559</v>
      </c>
      <c r="O13" s="162" t="s">
        <v>559</v>
      </c>
      <c r="P13" s="162" t="s">
        <v>559</v>
      </c>
      <c r="Q13" s="162" t="s">
        <v>559</v>
      </c>
      <c r="R13" s="162" t="s">
        <v>559</v>
      </c>
      <c r="S13" s="162" t="s">
        <v>579</v>
      </c>
      <c r="T13" s="162" t="s">
        <v>559</v>
      </c>
      <c r="U13" s="293" t="s">
        <v>559</v>
      </c>
      <c r="V13" s="300" t="s">
        <v>559</v>
      </c>
      <c r="W13" s="293" t="s">
        <v>559</v>
      </c>
      <c r="X13" s="162" t="s">
        <v>559</v>
      </c>
      <c r="Y13" s="162">
        <f t="shared" si="1"/>
        <v>19</v>
      </c>
      <c r="Z13" s="164">
        <f t="shared" si="2"/>
        <v>0.95</v>
      </c>
      <c r="AA13" s="165">
        <f t="shared" si="3"/>
        <v>1</v>
      </c>
      <c r="AB13" s="164">
        <f t="shared" si="4"/>
        <v>0.05</v>
      </c>
      <c r="AC13" s="166">
        <f t="shared" si="5"/>
        <v>1</v>
      </c>
      <c r="AD13" s="164">
        <f t="shared" si="6"/>
        <v>0.05</v>
      </c>
      <c r="AE13" s="160">
        <v>7.0</v>
      </c>
      <c r="AF13" s="161" t="str">
        <f t="shared" si="7"/>
        <v>Gilber  Bello Silva</v>
      </c>
      <c r="AG13" s="162" t="s">
        <v>559</v>
      </c>
      <c r="AH13" s="162" t="s">
        <v>559</v>
      </c>
      <c r="AI13" s="295" t="s">
        <v>559</v>
      </c>
      <c r="AJ13" s="162" t="s">
        <v>559</v>
      </c>
      <c r="AK13" s="162"/>
      <c r="AL13" s="162" t="s">
        <v>579</v>
      </c>
      <c r="AM13" s="162" t="s">
        <v>559</v>
      </c>
      <c r="AN13" s="162" t="s">
        <v>559</v>
      </c>
      <c r="AO13" s="162" t="s">
        <v>559</v>
      </c>
      <c r="AP13" s="162" t="s">
        <v>559</v>
      </c>
      <c r="AQ13" s="162"/>
      <c r="AR13" s="162"/>
      <c r="AS13" s="162"/>
      <c r="AT13" s="163"/>
      <c r="AU13" s="162" t="s">
        <v>559</v>
      </c>
      <c r="AV13" s="162" t="s">
        <v>559</v>
      </c>
      <c r="AW13" s="162" t="s">
        <v>579</v>
      </c>
      <c r="AX13" s="162" t="s">
        <v>559</v>
      </c>
      <c r="AY13" s="162" t="s">
        <v>559</v>
      </c>
      <c r="AZ13" s="162" t="s">
        <v>559</v>
      </c>
      <c r="BA13" s="162"/>
      <c r="BB13" s="163">
        <f t="shared" si="8"/>
        <v>13</v>
      </c>
      <c r="BC13" s="164">
        <f t="shared" si="9"/>
        <v>0.8666666667</v>
      </c>
      <c r="BD13" s="166">
        <f t="shared" si="10"/>
        <v>2</v>
      </c>
      <c r="BE13" s="164">
        <f t="shared" si="11"/>
        <v>0.1333333333</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t="s">
        <v>559</v>
      </c>
      <c r="E14" s="162" t="s">
        <v>559</v>
      </c>
      <c r="F14" s="162" t="s">
        <v>559</v>
      </c>
      <c r="G14" s="162" t="s">
        <v>559</v>
      </c>
      <c r="H14" s="162"/>
      <c r="I14" s="162" t="s">
        <v>559</v>
      </c>
      <c r="J14" s="162" t="s">
        <v>578</v>
      </c>
      <c r="K14" s="162" t="s">
        <v>578</v>
      </c>
      <c r="L14" s="162" t="s">
        <v>579</v>
      </c>
      <c r="M14" s="162" t="s">
        <v>579</v>
      </c>
      <c r="N14" s="162" t="s">
        <v>559</v>
      </c>
      <c r="O14" s="162" t="s">
        <v>559</v>
      </c>
      <c r="P14" s="162" t="s">
        <v>559</v>
      </c>
      <c r="Q14" s="162" t="s">
        <v>559</v>
      </c>
      <c r="R14" s="162" t="s">
        <v>559</v>
      </c>
      <c r="S14" s="162" t="s">
        <v>559</v>
      </c>
      <c r="T14" s="162" t="s">
        <v>579</v>
      </c>
      <c r="U14" s="296" t="s">
        <v>559</v>
      </c>
      <c r="V14" s="297" t="s">
        <v>559</v>
      </c>
      <c r="W14" s="296" t="s">
        <v>559</v>
      </c>
      <c r="X14" s="162" t="s">
        <v>559</v>
      </c>
      <c r="Y14" s="162">
        <f t="shared" si="1"/>
        <v>17</v>
      </c>
      <c r="Z14" s="164">
        <f t="shared" si="2"/>
        <v>0.85</v>
      </c>
      <c r="AA14" s="165">
        <f t="shared" si="3"/>
        <v>3</v>
      </c>
      <c r="AB14" s="164">
        <f t="shared" si="4"/>
        <v>0.15</v>
      </c>
      <c r="AC14" s="166">
        <f t="shared" si="5"/>
        <v>2</v>
      </c>
      <c r="AD14" s="164">
        <f t="shared" si="6"/>
        <v>0.1</v>
      </c>
      <c r="AE14" s="160">
        <v>8.0</v>
      </c>
      <c r="AF14" s="161" t="str">
        <f t="shared" si="7"/>
        <v>Sherlyn Mariel Bernabel Lora</v>
      </c>
      <c r="AG14" s="162" t="s">
        <v>578</v>
      </c>
      <c r="AH14" s="162" t="s">
        <v>559</v>
      </c>
      <c r="AI14" s="298" t="s">
        <v>559</v>
      </c>
      <c r="AJ14" s="162" t="s">
        <v>559</v>
      </c>
      <c r="AK14" s="162"/>
      <c r="AL14" s="162" t="s">
        <v>559</v>
      </c>
      <c r="AM14" s="162" t="s">
        <v>559</v>
      </c>
      <c r="AN14" s="162" t="s">
        <v>559</v>
      </c>
      <c r="AO14" s="162" t="s">
        <v>559</v>
      </c>
      <c r="AP14" s="162" t="s">
        <v>559</v>
      </c>
      <c r="AQ14" s="162"/>
      <c r="AR14" s="162"/>
      <c r="AS14" s="162"/>
      <c r="AT14" s="163"/>
      <c r="AU14" s="162" t="s">
        <v>559</v>
      </c>
      <c r="AV14" s="162" t="s">
        <v>559</v>
      </c>
      <c r="AW14" s="162" t="s">
        <v>559</v>
      </c>
      <c r="AX14" s="162" t="s">
        <v>559</v>
      </c>
      <c r="AY14" s="162" t="s">
        <v>579</v>
      </c>
      <c r="AZ14" s="162" t="s">
        <v>579</v>
      </c>
      <c r="BA14" s="162"/>
      <c r="BB14" s="163">
        <f t="shared" si="8"/>
        <v>13</v>
      </c>
      <c r="BC14" s="164">
        <f t="shared" si="9"/>
        <v>0.8666666667</v>
      </c>
      <c r="BD14" s="166">
        <f t="shared" si="10"/>
        <v>2</v>
      </c>
      <c r="BE14" s="164">
        <f t="shared" si="11"/>
        <v>0.1333333333</v>
      </c>
      <c r="BF14" s="166">
        <f t="shared" si="12"/>
        <v>1</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t="s">
        <v>559</v>
      </c>
      <c r="E15" s="162" t="s">
        <v>559</v>
      </c>
      <c r="F15" s="162" t="s">
        <v>559</v>
      </c>
      <c r="G15" s="162" t="s">
        <v>559</v>
      </c>
      <c r="H15" s="162"/>
      <c r="I15" s="162" t="s">
        <v>559</v>
      </c>
      <c r="J15" s="162" t="s">
        <v>559</v>
      </c>
      <c r="K15" s="162" t="s">
        <v>559</v>
      </c>
      <c r="L15" s="162" t="s">
        <v>559</v>
      </c>
      <c r="M15" s="162" t="s">
        <v>559</v>
      </c>
      <c r="N15" s="162" t="s">
        <v>559</v>
      </c>
      <c r="O15" s="162" t="s">
        <v>559</v>
      </c>
      <c r="P15" s="162" t="s">
        <v>559</v>
      </c>
      <c r="Q15" s="162" t="s">
        <v>559</v>
      </c>
      <c r="R15" s="162" t="s">
        <v>559</v>
      </c>
      <c r="S15" s="162" t="s">
        <v>559</v>
      </c>
      <c r="T15" s="162" t="s">
        <v>559</v>
      </c>
      <c r="U15" s="293" t="s">
        <v>559</v>
      </c>
      <c r="V15" s="300" t="s">
        <v>559</v>
      </c>
      <c r="W15" s="293" t="s">
        <v>559</v>
      </c>
      <c r="X15" s="162" t="s">
        <v>559</v>
      </c>
      <c r="Y15" s="162">
        <f t="shared" si="1"/>
        <v>20</v>
      </c>
      <c r="Z15" s="164">
        <f t="shared" si="2"/>
        <v>1</v>
      </c>
      <c r="AA15" s="165">
        <f t="shared" si="3"/>
        <v>0</v>
      </c>
      <c r="AB15" s="164">
        <f t="shared" si="4"/>
        <v>0</v>
      </c>
      <c r="AC15" s="166">
        <f t="shared" si="5"/>
        <v>0</v>
      </c>
      <c r="AD15" s="164">
        <f t="shared" si="6"/>
        <v>0</v>
      </c>
      <c r="AE15" s="160">
        <v>9.0</v>
      </c>
      <c r="AF15" s="161" t="str">
        <f t="shared" si="7"/>
        <v>Erleen  Brito Castillo</v>
      </c>
      <c r="AG15" s="162" t="s">
        <v>559</v>
      </c>
      <c r="AH15" s="162" t="s">
        <v>559</v>
      </c>
      <c r="AI15" s="295" t="s">
        <v>559</v>
      </c>
      <c r="AJ15" s="162" t="s">
        <v>559</v>
      </c>
      <c r="AK15" s="162"/>
      <c r="AL15" s="162" t="s">
        <v>559</v>
      </c>
      <c r="AM15" s="162" t="s">
        <v>559</v>
      </c>
      <c r="AN15" s="162" t="s">
        <v>559</v>
      </c>
      <c r="AO15" s="162" t="s">
        <v>559</v>
      </c>
      <c r="AP15" s="162" t="s">
        <v>559</v>
      </c>
      <c r="AQ15" s="162"/>
      <c r="AR15" s="162"/>
      <c r="AS15" s="162"/>
      <c r="AT15" s="163"/>
      <c r="AU15" s="162" t="s">
        <v>559</v>
      </c>
      <c r="AV15" s="162" t="s">
        <v>559</v>
      </c>
      <c r="AW15" s="162" t="s">
        <v>559</v>
      </c>
      <c r="AX15" s="162" t="s">
        <v>559</v>
      </c>
      <c r="AY15" s="162" t="s">
        <v>559</v>
      </c>
      <c r="AZ15" s="162" t="s">
        <v>559</v>
      </c>
      <c r="BA15" s="162"/>
      <c r="BB15" s="163">
        <f t="shared" si="8"/>
        <v>15</v>
      </c>
      <c r="BC15" s="164">
        <f t="shared" si="9"/>
        <v>1</v>
      </c>
      <c r="BD15" s="166">
        <f t="shared" si="10"/>
        <v>0</v>
      </c>
      <c r="BE15" s="164">
        <f t="shared" si="11"/>
        <v>0</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t="s">
        <v>559</v>
      </c>
      <c r="E16" s="162" t="s">
        <v>559</v>
      </c>
      <c r="F16" s="162" t="s">
        <v>559</v>
      </c>
      <c r="G16" s="162" t="s">
        <v>559</v>
      </c>
      <c r="H16" s="162"/>
      <c r="I16" s="162" t="s">
        <v>559</v>
      </c>
      <c r="J16" s="162" t="s">
        <v>559</v>
      </c>
      <c r="K16" s="162" t="s">
        <v>559</v>
      </c>
      <c r="L16" s="162" t="s">
        <v>559</v>
      </c>
      <c r="M16" s="162" t="s">
        <v>559</v>
      </c>
      <c r="N16" s="162" t="s">
        <v>559</v>
      </c>
      <c r="O16" s="162" t="s">
        <v>559</v>
      </c>
      <c r="P16" s="162" t="s">
        <v>559</v>
      </c>
      <c r="Q16" s="162" t="s">
        <v>559</v>
      </c>
      <c r="R16" s="162" t="s">
        <v>559</v>
      </c>
      <c r="S16" s="162" t="s">
        <v>559</v>
      </c>
      <c r="T16" s="162" t="s">
        <v>559</v>
      </c>
      <c r="U16" s="296" t="s">
        <v>559</v>
      </c>
      <c r="V16" s="297" t="s">
        <v>578</v>
      </c>
      <c r="W16" s="296" t="s">
        <v>559</v>
      </c>
      <c r="X16" s="162" t="s">
        <v>559</v>
      </c>
      <c r="Y16" s="162">
        <f t="shared" si="1"/>
        <v>20</v>
      </c>
      <c r="Z16" s="164">
        <f t="shared" si="2"/>
        <v>1</v>
      </c>
      <c r="AA16" s="165">
        <f t="shared" si="3"/>
        <v>0</v>
      </c>
      <c r="AB16" s="164">
        <f t="shared" si="4"/>
        <v>0</v>
      </c>
      <c r="AC16" s="166">
        <f t="shared" si="5"/>
        <v>1</v>
      </c>
      <c r="AD16" s="164">
        <f t="shared" si="6"/>
        <v>0.05</v>
      </c>
      <c r="AE16" s="160">
        <v>10.0</v>
      </c>
      <c r="AF16" s="161" t="str">
        <f t="shared" si="7"/>
        <v>Brianny  Caraballo Guzmán</v>
      </c>
      <c r="AG16" s="162" t="s">
        <v>559</v>
      </c>
      <c r="AH16" s="162" t="s">
        <v>559</v>
      </c>
      <c r="AI16" s="298" t="s">
        <v>559</v>
      </c>
      <c r="AJ16" s="162" t="s">
        <v>559</v>
      </c>
      <c r="AK16" s="162"/>
      <c r="AL16" s="162" t="s">
        <v>559</v>
      </c>
      <c r="AM16" s="162" t="s">
        <v>559</v>
      </c>
      <c r="AN16" s="162" t="s">
        <v>559</v>
      </c>
      <c r="AO16" s="162" t="s">
        <v>578</v>
      </c>
      <c r="AP16" s="162" t="s">
        <v>559</v>
      </c>
      <c r="AQ16" s="162"/>
      <c r="AR16" s="162"/>
      <c r="AS16" s="162"/>
      <c r="AT16" s="163"/>
      <c r="AU16" s="162" t="s">
        <v>559</v>
      </c>
      <c r="AV16" s="162" t="s">
        <v>559</v>
      </c>
      <c r="AW16" s="162" t="s">
        <v>559</v>
      </c>
      <c r="AX16" s="162" t="s">
        <v>559</v>
      </c>
      <c r="AY16" s="162" t="s">
        <v>559</v>
      </c>
      <c r="AZ16" s="162" t="s">
        <v>559</v>
      </c>
      <c r="BA16" s="162"/>
      <c r="BB16" s="163">
        <f t="shared" si="8"/>
        <v>15</v>
      </c>
      <c r="BC16" s="164">
        <f t="shared" si="9"/>
        <v>1</v>
      </c>
      <c r="BD16" s="166">
        <f t="shared" si="10"/>
        <v>0</v>
      </c>
      <c r="BE16" s="164">
        <f t="shared" si="11"/>
        <v>0</v>
      </c>
      <c r="BF16" s="166">
        <f t="shared" si="12"/>
        <v>1</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t="s">
        <v>579</v>
      </c>
      <c r="E17" s="162" t="s">
        <v>559</v>
      </c>
      <c r="F17" s="162" t="s">
        <v>559</v>
      </c>
      <c r="G17" s="162" t="s">
        <v>559</v>
      </c>
      <c r="H17" s="162"/>
      <c r="I17" s="162" t="s">
        <v>559</v>
      </c>
      <c r="J17" s="162" t="s">
        <v>559</v>
      </c>
      <c r="K17" s="162" t="s">
        <v>559</v>
      </c>
      <c r="L17" s="162" t="s">
        <v>559</v>
      </c>
      <c r="M17" s="162" t="s">
        <v>559</v>
      </c>
      <c r="N17" s="162" t="s">
        <v>559</v>
      </c>
      <c r="O17" s="162" t="s">
        <v>579</v>
      </c>
      <c r="P17" s="162" t="s">
        <v>559</v>
      </c>
      <c r="Q17" s="162" t="s">
        <v>559</v>
      </c>
      <c r="R17" s="162" t="s">
        <v>559</v>
      </c>
      <c r="S17" s="162" t="s">
        <v>559</v>
      </c>
      <c r="T17" s="162" t="s">
        <v>559</v>
      </c>
      <c r="U17" s="293" t="s">
        <v>579</v>
      </c>
      <c r="V17" s="300" t="s">
        <v>559</v>
      </c>
      <c r="W17" s="293" t="s">
        <v>559</v>
      </c>
      <c r="X17" s="162" t="s">
        <v>559</v>
      </c>
      <c r="Y17" s="162">
        <f t="shared" si="1"/>
        <v>17</v>
      </c>
      <c r="Z17" s="164">
        <f t="shared" si="2"/>
        <v>0.85</v>
      </c>
      <c r="AA17" s="165">
        <f t="shared" si="3"/>
        <v>3</v>
      </c>
      <c r="AB17" s="164">
        <f t="shared" si="4"/>
        <v>0.15</v>
      </c>
      <c r="AC17" s="166">
        <f t="shared" si="5"/>
        <v>0</v>
      </c>
      <c r="AD17" s="164">
        <f t="shared" si="6"/>
        <v>0</v>
      </c>
      <c r="AE17" s="160">
        <v>11.0</v>
      </c>
      <c r="AF17" s="161" t="str">
        <f t="shared" si="7"/>
        <v>Scarlet  Castillo</v>
      </c>
      <c r="AG17" s="162" t="s">
        <v>559</v>
      </c>
      <c r="AH17" s="162" t="s">
        <v>579</v>
      </c>
      <c r="AI17" s="295" t="s">
        <v>559</v>
      </c>
      <c r="AJ17" s="162" t="s">
        <v>559</v>
      </c>
      <c r="AK17" s="162"/>
      <c r="AL17" s="162" t="s">
        <v>559</v>
      </c>
      <c r="AM17" s="162" t="s">
        <v>559</v>
      </c>
      <c r="AN17" s="162" t="s">
        <v>559</v>
      </c>
      <c r="AO17" s="162" t="s">
        <v>559</v>
      </c>
      <c r="AP17" s="162" t="s">
        <v>559</v>
      </c>
      <c r="AQ17" s="162"/>
      <c r="AR17" s="162"/>
      <c r="AS17" s="162"/>
      <c r="AT17" s="163"/>
      <c r="AU17" s="162" t="s">
        <v>559</v>
      </c>
      <c r="AV17" s="162" t="s">
        <v>559</v>
      </c>
      <c r="AW17" s="162" t="s">
        <v>559</v>
      </c>
      <c r="AX17" s="162" t="s">
        <v>579</v>
      </c>
      <c r="AY17" s="162" t="s">
        <v>559</v>
      </c>
      <c r="AZ17" s="162" t="s">
        <v>559</v>
      </c>
      <c r="BA17" s="162"/>
      <c r="BB17" s="163">
        <f t="shared" si="8"/>
        <v>13</v>
      </c>
      <c r="BC17" s="164">
        <f t="shared" si="9"/>
        <v>0.8666666667</v>
      </c>
      <c r="BD17" s="166">
        <f t="shared" si="10"/>
        <v>2</v>
      </c>
      <c r="BE17" s="164">
        <f t="shared" si="11"/>
        <v>0.1333333333</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t="s">
        <v>559</v>
      </c>
      <c r="E18" s="162" t="s">
        <v>559</v>
      </c>
      <c r="F18" s="162" t="s">
        <v>559</v>
      </c>
      <c r="G18" s="162" t="s">
        <v>559</v>
      </c>
      <c r="H18" s="162"/>
      <c r="I18" s="162" t="s">
        <v>559</v>
      </c>
      <c r="J18" s="162" t="s">
        <v>559</v>
      </c>
      <c r="K18" s="162" t="s">
        <v>559</v>
      </c>
      <c r="L18" s="162" t="s">
        <v>559</v>
      </c>
      <c r="M18" s="162" t="s">
        <v>559</v>
      </c>
      <c r="N18" s="162" t="s">
        <v>559</v>
      </c>
      <c r="O18" s="162" t="s">
        <v>559</v>
      </c>
      <c r="P18" s="162" t="s">
        <v>559</v>
      </c>
      <c r="Q18" s="162" t="s">
        <v>559</v>
      </c>
      <c r="R18" s="162" t="s">
        <v>559</v>
      </c>
      <c r="S18" s="162" t="s">
        <v>559</v>
      </c>
      <c r="T18" s="162" t="s">
        <v>559</v>
      </c>
      <c r="U18" s="296" t="s">
        <v>559</v>
      </c>
      <c r="V18" s="301" t="s">
        <v>559</v>
      </c>
      <c r="W18" s="296" t="s">
        <v>559</v>
      </c>
      <c r="X18" s="162" t="s">
        <v>559</v>
      </c>
      <c r="Y18" s="162">
        <f t="shared" si="1"/>
        <v>20</v>
      </c>
      <c r="Z18" s="164">
        <f t="shared" si="2"/>
        <v>1</v>
      </c>
      <c r="AA18" s="165">
        <f t="shared" si="3"/>
        <v>0</v>
      </c>
      <c r="AB18" s="164">
        <f t="shared" si="4"/>
        <v>0</v>
      </c>
      <c r="AC18" s="166">
        <f t="shared" si="5"/>
        <v>0</v>
      </c>
      <c r="AD18" s="164">
        <f t="shared" si="6"/>
        <v>0</v>
      </c>
      <c r="AE18" s="160">
        <v>12.0</v>
      </c>
      <c r="AF18" s="161" t="str">
        <f t="shared" si="7"/>
        <v>Yarselin  Cruz Peña</v>
      </c>
      <c r="AG18" s="162" t="s">
        <v>559</v>
      </c>
      <c r="AH18" s="162" t="s">
        <v>559</v>
      </c>
      <c r="AI18" s="298" t="s">
        <v>559</v>
      </c>
      <c r="AJ18" s="162" t="s">
        <v>559</v>
      </c>
      <c r="AK18" s="163"/>
      <c r="AL18" s="162" t="s">
        <v>559</v>
      </c>
      <c r="AM18" s="162" t="s">
        <v>578</v>
      </c>
      <c r="AN18" s="162" t="s">
        <v>559</v>
      </c>
      <c r="AO18" s="162" t="s">
        <v>559</v>
      </c>
      <c r="AP18" s="162" t="s">
        <v>559</v>
      </c>
      <c r="AQ18" s="162"/>
      <c r="AR18" s="162"/>
      <c r="AS18" s="162"/>
      <c r="AT18" s="163"/>
      <c r="AU18" s="162" t="s">
        <v>559</v>
      </c>
      <c r="AV18" s="162" t="s">
        <v>559</v>
      </c>
      <c r="AW18" s="162" t="s">
        <v>559</v>
      </c>
      <c r="AX18" s="162" t="s">
        <v>559</v>
      </c>
      <c r="AY18" s="162" t="s">
        <v>559</v>
      </c>
      <c r="AZ18" s="162" t="s">
        <v>559</v>
      </c>
      <c r="BA18" s="162"/>
      <c r="BB18" s="163">
        <f t="shared" si="8"/>
        <v>15</v>
      </c>
      <c r="BC18" s="164">
        <f t="shared" si="9"/>
        <v>1</v>
      </c>
      <c r="BD18" s="166">
        <f t="shared" si="10"/>
        <v>0</v>
      </c>
      <c r="BE18" s="164">
        <f t="shared" si="11"/>
        <v>0</v>
      </c>
      <c r="BF18" s="166">
        <f t="shared" si="12"/>
        <v>1</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t="s">
        <v>559</v>
      </c>
      <c r="E19" s="162" t="s">
        <v>559</v>
      </c>
      <c r="F19" s="162" t="s">
        <v>559</v>
      </c>
      <c r="G19" s="162" t="s">
        <v>559</v>
      </c>
      <c r="H19" s="162"/>
      <c r="I19" s="162" t="s">
        <v>559</v>
      </c>
      <c r="J19" s="162" t="s">
        <v>559</v>
      </c>
      <c r="K19" s="162" t="s">
        <v>559</v>
      </c>
      <c r="L19" s="162" t="s">
        <v>580</v>
      </c>
      <c r="M19" s="162" t="s">
        <v>559</v>
      </c>
      <c r="N19" s="162" t="s">
        <v>559</v>
      </c>
      <c r="O19" s="162" t="s">
        <v>559</v>
      </c>
      <c r="P19" s="162" t="s">
        <v>559</v>
      </c>
      <c r="Q19" s="162" t="s">
        <v>559</v>
      </c>
      <c r="R19" s="162" t="s">
        <v>559</v>
      </c>
      <c r="S19" s="162" t="s">
        <v>579</v>
      </c>
      <c r="T19" s="162" t="s">
        <v>559</v>
      </c>
      <c r="U19" s="293" t="s">
        <v>559</v>
      </c>
      <c r="V19" s="300" t="s">
        <v>559</v>
      </c>
      <c r="W19" s="293" t="s">
        <v>559</v>
      </c>
      <c r="X19" s="162" t="s">
        <v>559</v>
      </c>
      <c r="Y19" s="162">
        <f t="shared" si="1"/>
        <v>19</v>
      </c>
      <c r="Z19" s="164">
        <f t="shared" si="2"/>
        <v>0.95</v>
      </c>
      <c r="AA19" s="165">
        <f t="shared" si="3"/>
        <v>1</v>
      </c>
      <c r="AB19" s="164">
        <f t="shared" si="4"/>
        <v>0.05</v>
      </c>
      <c r="AC19" s="166">
        <f t="shared" si="5"/>
        <v>0</v>
      </c>
      <c r="AD19" s="164">
        <f t="shared" si="6"/>
        <v>0</v>
      </c>
      <c r="AE19" s="160">
        <v>13.0</v>
      </c>
      <c r="AF19" s="161" t="str">
        <f t="shared" si="7"/>
        <v>Fernando José Díaz Fernández</v>
      </c>
      <c r="AG19" s="162" t="s">
        <v>559</v>
      </c>
      <c r="AH19" s="162" t="s">
        <v>559</v>
      </c>
      <c r="AI19" s="295" t="s">
        <v>559</v>
      </c>
      <c r="AJ19" s="162" t="s">
        <v>559</v>
      </c>
      <c r="AK19" s="162"/>
      <c r="AL19" s="162" t="s">
        <v>559</v>
      </c>
      <c r="AM19" s="162" t="s">
        <v>559</v>
      </c>
      <c r="AN19" s="162" t="s">
        <v>559</v>
      </c>
      <c r="AO19" s="162" t="s">
        <v>559</v>
      </c>
      <c r="AP19" s="162" t="s">
        <v>559</v>
      </c>
      <c r="AQ19" s="162"/>
      <c r="AR19" s="162"/>
      <c r="AS19" s="162"/>
      <c r="AT19" s="163"/>
      <c r="AU19" s="162" t="s">
        <v>559</v>
      </c>
      <c r="AV19" s="162" t="s">
        <v>578</v>
      </c>
      <c r="AW19" s="162" t="s">
        <v>578</v>
      </c>
      <c r="AX19" s="162" t="s">
        <v>578</v>
      </c>
      <c r="AY19" s="162" t="s">
        <v>559</v>
      </c>
      <c r="AZ19" s="162" t="s">
        <v>559</v>
      </c>
      <c r="BA19" s="162"/>
      <c r="BB19" s="163">
        <f t="shared" si="8"/>
        <v>14</v>
      </c>
      <c r="BC19" s="164">
        <f t="shared" si="9"/>
        <v>0.9333333333</v>
      </c>
      <c r="BD19" s="166">
        <f t="shared" si="10"/>
        <v>0</v>
      </c>
      <c r="BE19" s="164">
        <f t="shared" si="11"/>
        <v>0</v>
      </c>
      <c r="BF19" s="166">
        <f t="shared" si="12"/>
        <v>3</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t="s">
        <v>559</v>
      </c>
      <c r="E20" s="162" t="s">
        <v>579</v>
      </c>
      <c r="F20" s="162" t="s">
        <v>559</v>
      </c>
      <c r="G20" s="162" t="s">
        <v>559</v>
      </c>
      <c r="H20" s="162"/>
      <c r="I20" s="162" t="s">
        <v>559</v>
      </c>
      <c r="J20" s="162" t="s">
        <v>559</v>
      </c>
      <c r="K20" s="162" t="s">
        <v>559</v>
      </c>
      <c r="L20" s="162" t="s">
        <v>580</v>
      </c>
      <c r="M20" s="162" t="s">
        <v>559</v>
      </c>
      <c r="N20" s="162" t="s">
        <v>559</v>
      </c>
      <c r="O20" s="162" t="s">
        <v>559</v>
      </c>
      <c r="P20" s="162" t="s">
        <v>559</v>
      </c>
      <c r="Q20" s="162" t="s">
        <v>559</v>
      </c>
      <c r="R20" s="162" t="s">
        <v>579</v>
      </c>
      <c r="S20" s="162" t="s">
        <v>559</v>
      </c>
      <c r="T20" s="162" t="s">
        <v>559</v>
      </c>
      <c r="U20" s="296" t="s">
        <v>559</v>
      </c>
      <c r="V20" s="297" t="s">
        <v>559</v>
      </c>
      <c r="W20" s="296" t="s">
        <v>559</v>
      </c>
      <c r="X20" s="162" t="s">
        <v>559</v>
      </c>
      <c r="Y20" s="162">
        <f t="shared" si="1"/>
        <v>18</v>
      </c>
      <c r="Z20" s="164">
        <f t="shared" si="2"/>
        <v>0.9</v>
      </c>
      <c r="AA20" s="165">
        <f t="shared" si="3"/>
        <v>2</v>
      </c>
      <c r="AB20" s="164">
        <f t="shared" si="4"/>
        <v>0.1</v>
      </c>
      <c r="AC20" s="166">
        <f t="shared" si="5"/>
        <v>0</v>
      </c>
      <c r="AD20" s="164">
        <f t="shared" si="6"/>
        <v>0</v>
      </c>
      <c r="AE20" s="160">
        <v>14.0</v>
      </c>
      <c r="AF20" s="161" t="str">
        <f t="shared" si="7"/>
        <v>Scarlett  Espinal Estéves</v>
      </c>
      <c r="AG20" s="162" t="s">
        <v>559</v>
      </c>
      <c r="AH20" s="162" t="s">
        <v>559</v>
      </c>
      <c r="AI20" s="298" t="s">
        <v>559</v>
      </c>
      <c r="AJ20" s="162" t="s">
        <v>559</v>
      </c>
      <c r="AK20" s="162"/>
      <c r="AL20" s="162" t="s">
        <v>579</v>
      </c>
      <c r="AM20" s="162" t="s">
        <v>559</v>
      </c>
      <c r="AN20" s="162" t="s">
        <v>559</v>
      </c>
      <c r="AO20" s="162" t="s">
        <v>559</v>
      </c>
      <c r="AP20" s="162" t="s">
        <v>559</v>
      </c>
      <c r="AQ20" s="162"/>
      <c r="AR20" s="162"/>
      <c r="AS20" s="162"/>
      <c r="AT20" s="163"/>
      <c r="AU20" s="162" t="s">
        <v>559</v>
      </c>
      <c r="AV20" s="162" t="s">
        <v>559</v>
      </c>
      <c r="AW20" s="162" t="s">
        <v>559</v>
      </c>
      <c r="AX20" s="162" t="s">
        <v>559</v>
      </c>
      <c r="AY20" s="162" t="s">
        <v>559</v>
      </c>
      <c r="AZ20" s="162" t="s">
        <v>559</v>
      </c>
      <c r="BA20" s="162"/>
      <c r="BB20" s="163">
        <f t="shared" si="8"/>
        <v>14</v>
      </c>
      <c r="BC20" s="164">
        <f t="shared" si="9"/>
        <v>0.9333333333</v>
      </c>
      <c r="BD20" s="166">
        <f t="shared" si="10"/>
        <v>1</v>
      </c>
      <c r="BE20" s="164">
        <f t="shared" si="11"/>
        <v>0.06666666667</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t="s">
        <v>559</v>
      </c>
      <c r="E21" s="162" t="s">
        <v>559</v>
      </c>
      <c r="F21" s="162" t="s">
        <v>559</v>
      </c>
      <c r="G21" s="162" t="s">
        <v>580</v>
      </c>
      <c r="H21" s="162"/>
      <c r="I21" s="162" t="s">
        <v>559</v>
      </c>
      <c r="J21" s="162" t="s">
        <v>559</v>
      </c>
      <c r="K21" s="162" t="s">
        <v>559</v>
      </c>
      <c r="L21" s="162" t="s">
        <v>580</v>
      </c>
      <c r="M21" s="162" t="s">
        <v>559</v>
      </c>
      <c r="N21" s="162" t="s">
        <v>579</v>
      </c>
      <c r="O21" s="162" t="s">
        <v>559</v>
      </c>
      <c r="P21" s="162" t="s">
        <v>559</v>
      </c>
      <c r="Q21" s="162" t="s">
        <v>559</v>
      </c>
      <c r="R21" s="162" t="s">
        <v>559</v>
      </c>
      <c r="S21" s="162" t="s">
        <v>559</v>
      </c>
      <c r="T21" s="162" t="s">
        <v>559</v>
      </c>
      <c r="U21" s="293" t="s">
        <v>559</v>
      </c>
      <c r="V21" s="300" t="s">
        <v>559</v>
      </c>
      <c r="W21" s="293" t="s">
        <v>559</v>
      </c>
      <c r="X21" s="162" t="s">
        <v>580</v>
      </c>
      <c r="Y21" s="162">
        <f t="shared" si="1"/>
        <v>18</v>
      </c>
      <c r="Z21" s="164">
        <f t="shared" si="2"/>
        <v>0.9</v>
      </c>
      <c r="AA21" s="165">
        <f t="shared" si="3"/>
        <v>1</v>
      </c>
      <c r="AB21" s="164">
        <f t="shared" si="4"/>
        <v>0.05</v>
      </c>
      <c r="AC21" s="166">
        <f t="shared" si="5"/>
        <v>0</v>
      </c>
      <c r="AD21" s="164">
        <f t="shared" si="6"/>
        <v>0</v>
      </c>
      <c r="AE21" s="160">
        <v>15.0</v>
      </c>
      <c r="AF21" s="161" t="str">
        <f t="shared" si="7"/>
        <v>José Manuel Estrella</v>
      </c>
      <c r="AG21" s="162" t="s">
        <v>559</v>
      </c>
      <c r="AH21" s="162" t="s">
        <v>559</v>
      </c>
      <c r="AI21" s="295" t="s">
        <v>559</v>
      </c>
      <c r="AJ21" s="162" t="s">
        <v>559</v>
      </c>
      <c r="AK21" s="162"/>
      <c r="AL21" s="162" t="s">
        <v>559</v>
      </c>
      <c r="AM21" s="162" t="s">
        <v>559</v>
      </c>
      <c r="AN21" s="162" t="s">
        <v>559</v>
      </c>
      <c r="AO21" s="162" t="s">
        <v>559</v>
      </c>
      <c r="AP21" s="162" t="s">
        <v>559</v>
      </c>
      <c r="AQ21" s="162"/>
      <c r="AR21" s="162"/>
      <c r="AS21" s="162"/>
      <c r="AT21" s="163"/>
      <c r="AU21" s="162" t="s">
        <v>579</v>
      </c>
      <c r="AV21" s="162" t="s">
        <v>559</v>
      </c>
      <c r="AW21" s="162" t="s">
        <v>559</v>
      </c>
      <c r="AX21" s="162" t="s">
        <v>559</v>
      </c>
      <c r="AY21" s="162" t="s">
        <v>559</v>
      </c>
      <c r="AZ21" s="162" t="s">
        <v>559</v>
      </c>
      <c r="BA21" s="162"/>
      <c r="BB21" s="163">
        <f t="shared" si="8"/>
        <v>14</v>
      </c>
      <c r="BC21" s="164">
        <f t="shared" si="9"/>
        <v>0.9333333333</v>
      </c>
      <c r="BD21" s="166">
        <f t="shared" si="10"/>
        <v>1</v>
      </c>
      <c r="BE21" s="164">
        <f t="shared" si="11"/>
        <v>0.06666666667</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t="s">
        <v>559</v>
      </c>
      <c r="E22" s="162" t="s">
        <v>559</v>
      </c>
      <c r="F22" s="162" t="s">
        <v>559</v>
      </c>
      <c r="G22" s="162" t="s">
        <v>559</v>
      </c>
      <c r="H22" s="162"/>
      <c r="I22" s="162" t="s">
        <v>559</v>
      </c>
      <c r="J22" s="162" t="s">
        <v>559</v>
      </c>
      <c r="K22" s="162" t="s">
        <v>559</v>
      </c>
      <c r="L22" s="162" t="s">
        <v>559</v>
      </c>
      <c r="M22" s="162" t="s">
        <v>559</v>
      </c>
      <c r="N22" s="162" t="s">
        <v>559</v>
      </c>
      <c r="O22" s="162" t="s">
        <v>559</v>
      </c>
      <c r="P22" s="162" t="s">
        <v>559</v>
      </c>
      <c r="Q22" s="162" t="s">
        <v>559</v>
      </c>
      <c r="R22" s="162" t="s">
        <v>559</v>
      </c>
      <c r="S22" s="162" t="s">
        <v>559</v>
      </c>
      <c r="T22" s="162" t="s">
        <v>578</v>
      </c>
      <c r="U22" s="296" t="s">
        <v>559</v>
      </c>
      <c r="V22" s="297" t="s">
        <v>559</v>
      </c>
      <c r="W22" s="296" t="s">
        <v>559</v>
      </c>
      <c r="X22" s="162" t="s">
        <v>559</v>
      </c>
      <c r="Y22" s="162">
        <f t="shared" si="1"/>
        <v>20</v>
      </c>
      <c r="Z22" s="164">
        <f t="shared" si="2"/>
        <v>1</v>
      </c>
      <c r="AA22" s="165">
        <f t="shared" si="3"/>
        <v>0</v>
      </c>
      <c r="AB22" s="164">
        <f t="shared" si="4"/>
        <v>0</v>
      </c>
      <c r="AC22" s="166">
        <f t="shared" si="5"/>
        <v>1</v>
      </c>
      <c r="AD22" s="164">
        <f t="shared" si="6"/>
        <v>0.05</v>
      </c>
      <c r="AE22" s="160">
        <v>16.0</v>
      </c>
      <c r="AF22" s="161" t="str">
        <f t="shared" si="7"/>
        <v>Misael Starberk Ferreras Pérez</v>
      </c>
      <c r="AG22" s="162" t="s">
        <v>559</v>
      </c>
      <c r="AH22" s="162" t="s">
        <v>578</v>
      </c>
      <c r="AI22" s="298" t="s">
        <v>559</v>
      </c>
      <c r="AJ22" s="162" t="s">
        <v>559</v>
      </c>
      <c r="AK22" s="162"/>
      <c r="AL22" s="162" t="s">
        <v>559</v>
      </c>
      <c r="AM22" s="162" t="s">
        <v>559</v>
      </c>
      <c r="AN22" s="162" t="s">
        <v>559</v>
      </c>
      <c r="AO22" s="162" t="s">
        <v>559</v>
      </c>
      <c r="AP22" s="162" t="s">
        <v>559</v>
      </c>
      <c r="AQ22" s="162"/>
      <c r="AR22" s="162"/>
      <c r="AS22" s="162"/>
      <c r="AT22" s="163"/>
      <c r="AU22" s="162" t="s">
        <v>559</v>
      </c>
      <c r="AV22" s="162" t="s">
        <v>559</v>
      </c>
      <c r="AW22" s="162" t="s">
        <v>559</v>
      </c>
      <c r="AX22" s="162" t="s">
        <v>559</v>
      </c>
      <c r="AY22" s="162" t="s">
        <v>559</v>
      </c>
      <c r="AZ22" s="162" t="s">
        <v>559</v>
      </c>
      <c r="BA22" s="162"/>
      <c r="BB22" s="163">
        <f t="shared" si="8"/>
        <v>15</v>
      </c>
      <c r="BC22" s="164">
        <f t="shared" si="9"/>
        <v>1</v>
      </c>
      <c r="BD22" s="166">
        <f t="shared" si="10"/>
        <v>0</v>
      </c>
      <c r="BE22" s="164">
        <f t="shared" si="11"/>
        <v>0</v>
      </c>
      <c r="BF22" s="166">
        <f t="shared" si="12"/>
        <v>1</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t="s">
        <v>559</v>
      </c>
      <c r="E23" s="162" t="s">
        <v>559</v>
      </c>
      <c r="F23" s="162" t="s">
        <v>559</v>
      </c>
      <c r="G23" s="162" t="s">
        <v>559</v>
      </c>
      <c r="H23" s="162"/>
      <c r="I23" s="162" t="s">
        <v>559</v>
      </c>
      <c r="J23" s="162" t="s">
        <v>559</v>
      </c>
      <c r="K23" s="162" t="s">
        <v>559</v>
      </c>
      <c r="L23" s="162" t="s">
        <v>578</v>
      </c>
      <c r="M23" s="162" t="s">
        <v>578</v>
      </c>
      <c r="N23" s="162" t="s">
        <v>559</v>
      </c>
      <c r="O23" s="162" t="s">
        <v>559</v>
      </c>
      <c r="P23" s="162" t="s">
        <v>559</v>
      </c>
      <c r="Q23" s="162" t="s">
        <v>559</v>
      </c>
      <c r="R23" s="162" t="s">
        <v>559</v>
      </c>
      <c r="S23" s="162" t="s">
        <v>559</v>
      </c>
      <c r="T23" s="162" t="s">
        <v>559</v>
      </c>
      <c r="U23" s="293" t="s">
        <v>559</v>
      </c>
      <c r="V23" s="300" t="s">
        <v>559</v>
      </c>
      <c r="W23" s="293" t="s">
        <v>559</v>
      </c>
      <c r="X23" s="162" t="s">
        <v>559</v>
      </c>
      <c r="Y23" s="162">
        <f t="shared" si="1"/>
        <v>20</v>
      </c>
      <c r="Z23" s="164">
        <f t="shared" si="2"/>
        <v>1</v>
      </c>
      <c r="AA23" s="165">
        <f t="shared" si="3"/>
        <v>0</v>
      </c>
      <c r="AB23" s="164">
        <f t="shared" si="4"/>
        <v>0</v>
      </c>
      <c r="AC23" s="166">
        <f t="shared" si="5"/>
        <v>2</v>
      </c>
      <c r="AD23" s="164">
        <f t="shared" si="6"/>
        <v>0.1</v>
      </c>
      <c r="AE23" s="160">
        <v>17.0</v>
      </c>
      <c r="AF23" s="161" t="str">
        <f t="shared" si="7"/>
        <v>Ruth Esther Fernández Rodríguez</v>
      </c>
      <c r="AG23" s="162" t="s">
        <v>559</v>
      </c>
      <c r="AH23" s="162" t="s">
        <v>559</v>
      </c>
      <c r="AI23" s="295" t="s">
        <v>579</v>
      </c>
      <c r="AJ23" s="162" t="s">
        <v>559</v>
      </c>
      <c r="AK23" s="162"/>
      <c r="AL23" s="162" t="s">
        <v>579</v>
      </c>
      <c r="AM23" s="162" t="s">
        <v>559</v>
      </c>
      <c r="AN23" s="162" t="s">
        <v>559</v>
      </c>
      <c r="AO23" s="162" t="s">
        <v>559</v>
      </c>
      <c r="AP23" s="162" t="s">
        <v>559</v>
      </c>
      <c r="AQ23" s="162"/>
      <c r="AR23" s="162"/>
      <c r="AS23" s="162"/>
      <c r="AT23" s="163"/>
      <c r="AU23" s="162" t="s">
        <v>559</v>
      </c>
      <c r="AV23" s="162" t="s">
        <v>559</v>
      </c>
      <c r="AW23" s="162" t="s">
        <v>559</v>
      </c>
      <c r="AX23" s="162" t="s">
        <v>559</v>
      </c>
      <c r="AY23" s="162" t="s">
        <v>559</v>
      </c>
      <c r="AZ23" s="162" t="s">
        <v>578</v>
      </c>
      <c r="BA23" s="162"/>
      <c r="BB23" s="163">
        <f t="shared" si="8"/>
        <v>13</v>
      </c>
      <c r="BC23" s="164">
        <f t="shared" si="9"/>
        <v>0.8666666667</v>
      </c>
      <c r="BD23" s="166">
        <f t="shared" si="10"/>
        <v>2</v>
      </c>
      <c r="BE23" s="164">
        <f t="shared" si="11"/>
        <v>0.1333333333</v>
      </c>
      <c r="BF23" s="166">
        <f t="shared" si="12"/>
        <v>1</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t="s">
        <v>559</v>
      </c>
      <c r="E24" s="162" t="s">
        <v>559</v>
      </c>
      <c r="F24" s="162" t="s">
        <v>559</v>
      </c>
      <c r="G24" s="162" t="s">
        <v>559</v>
      </c>
      <c r="H24" s="162"/>
      <c r="I24" s="162" t="s">
        <v>559</v>
      </c>
      <c r="J24" s="162" t="s">
        <v>559</v>
      </c>
      <c r="K24" s="162" t="s">
        <v>559</v>
      </c>
      <c r="L24" s="162" t="s">
        <v>559</v>
      </c>
      <c r="M24" s="162" t="s">
        <v>559</v>
      </c>
      <c r="N24" s="162" t="s">
        <v>559</v>
      </c>
      <c r="O24" s="162" t="s">
        <v>559</v>
      </c>
      <c r="P24" s="162" t="s">
        <v>559</v>
      </c>
      <c r="Q24" s="162" t="s">
        <v>559</v>
      </c>
      <c r="R24" s="162" t="s">
        <v>559</v>
      </c>
      <c r="S24" s="162" t="s">
        <v>559</v>
      </c>
      <c r="T24" s="162" t="s">
        <v>559</v>
      </c>
      <c r="U24" s="296" t="s">
        <v>559</v>
      </c>
      <c r="V24" s="297" t="s">
        <v>559</v>
      </c>
      <c r="W24" s="296" t="s">
        <v>559</v>
      </c>
      <c r="X24" s="162" t="s">
        <v>559</v>
      </c>
      <c r="Y24" s="162">
        <f t="shared" si="1"/>
        <v>20</v>
      </c>
      <c r="Z24" s="164">
        <f t="shared" si="2"/>
        <v>1</v>
      </c>
      <c r="AA24" s="165">
        <f t="shared" si="3"/>
        <v>0</v>
      </c>
      <c r="AB24" s="164">
        <f t="shared" si="4"/>
        <v>0</v>
      </c>
      <c r="AC24" s="166">
        <f t="shared" si="5"/>
        <v>0</v>
      </c>
      <c r="AD24" s="164">
        <f t="shared" si="6"/>
        <v>0</v>
      </c>
      <c r="AE24" s="160">
        <v>18.0</v>
      </c>
      <c r="AF24" s="161" t="str">
        <f t="shared" si="7"/>
        <v>Discairy  Filpo Estrella</v>
      </c>
      <c r="AG24" s="162" t="s">
        <v>559</v>
      </c>
      <c r="AH24" s="162" t="s">
        <v>559</v>
      </c>
      <c r="AI24" s="298" t="s">
        <v>559</v>
      </c>
      <c r="AJ24" s="162" t="s">
        <v>559</v>
      </c>
      <c r="AK24" s="162"/>
      <c r="AL24" s="162" t="s">
        <v>559</v>
      </c>
      <c r="AM24" s="162" t="s">
        <v>559</v>
      </c>
      <c r="AN24" s="162" t="s">
        <v>559</v>
      </c>
      <c r="AO24" s="162" t="s">
        <v>559</v>
      </c>
      <c r="AP24" s="162" t="s">
        <v>559</v>
      </c>
      <c r="AQ24" s="162"/>
      <c r="AR24" s="162"/>
      <c r="AS24" s="162"/>
      <c r="AT24" s="163"/>
      <c r="AU24" s="162" t="s">
        <v>559</v>
      </c>
      <c r="AV24" s="162" t="s">
        <v>559</v>
      </c>
      <c r="AW24" s="162" t="s">
        <v>559</v>
      </c>
      <c r="AX24" s="162" t="s">
        <v>559</v>
      </c>
      <c r="AY24" s="162" t="s">
        <v>559</v>
      </c>
      <c r="AZ24" s="162" t="s">
        <v>559</v>
      </c>
      <c r="BA24" s="162"/>
      <c r="BB24" s="163">
        <f t="shared" si="8"/>
        <v>15</v>
      </c>
      <c r="BC24" s="164">
        <f t="shared" si="9"/>
        <v>1</v>
      </c>
      <c r="BD24" s="166">
        <f t="shared" si="10"/>
        <v>0</v>
      </c>
      <c r="BE24" s="164">
        <f t="shared" si="11"/>
        <v>0</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t="s">
        <v>559</v>
      </c>
      <c r="E25" s="162" t="s">
        <v>559</v>
      </c>
      <c r="F25" s="162" t="s">
        <v>559</v>
      </c>
      <c r="G25" s="162" t="s">
        <v>559</v>
      </c>
      <c r="H25" s="162"/>
      <c r="I25" s="162" t="s">
        <v>559</v>
      </c>
      <c r="J25" s="162" t="s">
        <v>559</v>
      </c>
      <c r="K25" s="162" t="s">
        <v>559</v>
      </c>
      <c r="L25" s="162" t="s">
        <v>559</v>
      </c>
      <c r="M25" s="162" t="s">
        <v>559</v>
      </c>
      <c r="N25" s="162" t="s">
        <v>579</v>
      </c>
      <c r="O25" s="162" t="s">
        <v>559</v>
      </c>
      <c r="P25" s="162" t="s">
        <v>559</v>
      </c>
      <c r="Q25" s="162" t="s">
        <v>559</v>
      </c>
      <c r="R25" s="162" t="s">
        <v>559</v>
      </c>
      <c r="S25" s="162" t="s">
        <v>559</v>
      </c>
      <c r="T25" s="162" t="s">
        <v>559</v>
      </c>
      <c r="U25" s="293" t="s">
        <v>559</v>
      </c>
      <c r="V25" s="300" t="s">
        <v>559</v>
      </c>
      <c r="W25" s="293" t="s">
        <v>559</v>
      </c>
      <c r="X25" s="162" t="s">
        <v>559</v>
      </c>
      <c r="Y25" s="162">
        <f t="shared" si="1"/>
        <v>19</v>
      </c>
      <c r="Z25" s="164">
        <f t="shared" si="2"/>
        <v>0.95</v>
      </c>
      <c r="AA25" s="165">
        <f t="shared" si="3"/>
        <v>1</v>
      </c>
      <c r="AB25" s="164">
        <f t="shared" si="4"/>
        <v>0.05</v>
      </c>
      <c r="AC25" s="166">
        <f t="shared" si="5"/>
        <v>0</v>
      </c>
      <c r="AD25" s="164">
        <f t="shared" si="6"/>
        <v>0</v>
      </c>
      <c r="AE25" s="160">
        <v>19.0</v>
      </c>
      <c r="AF25" s="161" t="str">
        <f t="shared" si="7"/>
        <v>Alexis Enmanuel Gil  Sánchez</v>
      </c>
      <c r="AG25" s="162" t="s">
        <v>559</v>
      </c>
      <c r="AH25" s="162" t="s">
        <v>559</v>
      </c>
      <c r="AI25" s="295" t="s">
        <v>559</v>
      </c>
      <c r="AJ25" s="162" t="s">
        <v>559</v>
      </c>
      <c r="AK25" s="162"/>
      <c r="AL25" s="162" t="s">
        <v>559</v>
      </c>
      <c r="AM25" s="162" t="s">
        <v>559</v>
      </c>
      <c r="AN25" s="162" t="s">
        <v>559</v>
      </c>
      <c r="AO25" s="162" t="s">
        <v>559</v>
      </c>
      <c r="AP25" s="162" t="s">
        <v>559</v>
      </c>
      <c r="AQ25" s="162"/>
      <c r="AR25" s="162"/>
      <c r="AS25" s="162"/>
      <c r="AT25" s="163"/>
      <c r="AU25" s="162" t="s">
        <v>559</v>
      </c>
      <c r="AV25" s="162" t="s">
        <v>559</v>
      </c>
      <c r="AW25" s="162" t="s">
        <v>559</v>
      </c>
      <c r="AX25" s="162" t="s">
        <v>559</v>
      </c>
      <c r="AY25" s="162" t="s">
        <v>559</v>
      </c>
      <c r="AZ25" s="162" t="s">
        <v>559</v>
      </c>
      <c r="BA25" s="162"/>
      <c r="BB25" s="163">
        <f t="shared" si="8"/>
        <v>15</v>
      </c>
      <c r="BC25" s="164">
        <f t="shared" si="9"/>
        <v>1</v>
      </c>
      <c r="BD25" s="166">
        <f t="shared" si="10"/>
        <v>0</v>
      </c>
      <c r="BE25" s="164">
        <f t="shared" si="11"/>
        <v>0</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t="s">
        <v>559</v>
      </c>
      <c r="E26" s="162" t="s">
        <v>559</v>
      </c>
      <c r="F26" s="162" t="s">
        <v>559</v>
      </c>
      <c r="G26" s="162" t="s">
        <v>559</v>
      </c>
      <c r="H26" s="162"/>
      <c r="I26" s="162" t="s">
        <v>579</v>
      </c>
      <c r="J26" s="162" t="s">
        <v>559</v>
      </c>
      <c r="K26" s="162" t="s">
        <v>559</v>
      </c>
      <c r="L26" s="162" t="s">
        <v>580</v>
      </c>
      <c r="M26" s="162" t="s">
        <v>559</v>
      </c>
      <c r="N26" s="162" t="s">
        <v>579</v>
      </c>
      <c r="O26" s="162" t="s">
        <v>559</v>
      </c>
      <c r="P26" s="162" t="s">
        <v>559</v>
      </c>
      <c r="Q26" s="162" t="s">
        <v>559</v>
      </c>
      <c r="R26" s="162" t="s">
        <v>559</v>
      </c>
      <c r="S26" s="162" t="s">
        <v>559</v>
      </c>
      <c r="T26" s="162" t="s">
        <v>579</v>
      </c>
      <c r="U26" s="296" t="s">
        <v>559</v>
      </c>
      <c r="V26" s="297" t="s">
        <v>559</v>
      </c>
      <c r="W26" s="296" t="s">
        <v>559</v>
      </c>
      <c r="X26" s="162" t="s">
        <v>579</v>
      </c>
      <c r="Y26" s="162">
        <f t="shared" si="1"/>
        <v>16</v>
      </c>
      <c r="Z26" s="164">
        <f t="shared" si="2"/>
        <v>0.8</v>
      </c>
      <c r="AA26" s="165">
        <f t="shared" si="3"/>
        <v>4</v>
      </c>
      <c r="AB26" s="164">
        <f t="shared" si="4"/>
        <v>0.2</v>
      </c>
      <c r="AC26" s="166">
        <f t="shared" si="5"/>
        <v>0</v>
      </c>
      <c r="AD26" s="164">
        <f t="shared" si="6"/>
        <v>0</v>
      </c>
      <c r="AE26" s="160">
        <v>20.0</v>
      </c>
      <c r="AF26" s="161" t="str">
        <f t="shared" si="7"/>
        <v>Ayendy Jesús Guzmán</v>
      </c>
      <c r="AG26" s="162" t="s">
        <v>559</v>
      </c>
      <c r="AH26" s="162" t="s">
        <v>559</v>
      </c>
      <c r="AI26" s="298" t="s">
        <v>559</v>
      </c>
      <c r="AJ26" s="162" t="s">
        <v>559</v>
      </c>
      <c r="AK26" s="162"/>
      <c r="AL26" s="162" t="s">
        <v>559</v>
      </c>
      <c r="AM26" s="162" t="s">
        <v>559</v>
      </c>
      <c r="AN26" s="162" t="s">
        <v>559</v>
      </c>
      <c r="AO26" s="162" t="s">
        <v>559</v>
      </c>
      <c r="AP26" s="162" t="s">
        <v>579</v>
      </c>
      <c r="AQ26" s="162"/>
      <c r="AR26" s="162"/>
      <c r="AS26" s="162"/>
      <c r="AT26" s="163"/>
      <c r="AU26" s="162" t="s">
        <v>579</v>
      </c>
      <c r="AV26" s="162" t="s">
        <v>559</v>
      </c>
      <c r="AW26" s="162" t="s">
        <v>559</v>
      </c>
      <c r="AX26" s="162" t="s">
        <v>559</v>
      </c>
      <c r="AY26" s="162" t="s">
        <v>559</v>
      </c>
      <c r="AZ26" s="162" t="s">
        <v>559</v>
      </c>
      <c r="BA26" s="162"/>
      <c r="BB26" s="163">
        <f t="shared" si="8"/>
        <v>13</v>
      </c>
      <c r="BC26" s="164">
        <f t="shared" si="9"/>
        <v>0.8666666667</v>
      </c>
      <c r="BD26" s="166">
        <f t="shared" si="10"/>
        <v>2</v>
      </c>
      <c r="BE26" s="164">
        <f t="shared" si="11"/>
        <v>0.1333333333</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t="s">
        <v>559</v>
      </c>
      <c r="E27" s="162" t="s">
        <v>559</v>
      </c>
      <c r="F27" s="162" t="s">
        <v>559</v>
      </c>
      <c r="G27" s="162" t="s">
        <v>559</v>
      </c>
      <c r="H27" s="162"/>
      <c r="I27" s="162" t="s">
        <v>559</v>
      </c>
      <c r="J27" s="162" t="s">
        <v>559</v>
      </c>
      <c r="K27" s="162" t="s">
        <v>559</v>
      </c>
      <c r="L27" s="162" t="s">
        <v>559</v>
      </c>
      <c r="M27" s="162" t="s">
        <v>559</v>
      </c>
      <c r="N27" s="162" t="s">
        <v>559</v>
      </c>
      <c r="O27" s="162" t="s">
        <v>559</v>
      </c>
      <c r="P27" s="162" t="s">
        <v>559</v>
      </c>
      <c r="Q27" s="162" t="s">
        <v>559</v>
      </c>
      <c r="R27" s="162" t="s">
        <v>559</v>
      </c>
      <c r="S27" s="162" t="s">
        <v>578</v>
      </c>
      <c r="T27" s="162" t="s">
        <v>559</v>
      </c>
      <c r="U27" s="293" t="s">
        <v>559</v>
      </c>
      <c r="V27" s="300" t="s">
        <v>559</v>
      </c>
      <c r="W27" s="293" t="s">
        <v>559</v>
      </c>
      <c r="X27" s="162" t="s">
        <v>559</v>
      </c>
      <c r="Y27" s="162">
        <f t="shared" si="1"/>
        <v>20</v>
      </c>
      <c r="Z27" s="164">
        <f t="shared" si="2"/>
        <v>1</v>
      </c>
      <c r="AA27" s="165">
        <f t="shared" si="3"/>
        <v>0</v>
      </c>
      <c r="AB27" s="164">
        <f t="shared" si="4"/>
        <v>0</v>
      </c>
      <c r="AC27" s="166">
        <f t="shared" si="5"/>
        <v>1</v>
      </c>
      <c r="AD27" s="164">
        <f t="shared" si="6"/>
        <v>0.05</v>
      </c>
      <c r="AE27" s="160">
        <v>21.0</v>
      </c>
      <c r="AF27" s="161" t="str">
        <f t="shared" si="7"/>
        <v>Yassir  Hernández Disla</v>
      </c>
      <c r="AG27" s="162" t="s">
        <v>559</v>
      </c>
      <c r="AH27" s="162" t="s">
        <v>559</v>
      </c>
      <c r="AI27" s="295" t="s">
        <v>559</v>
      </c>
      <c r="AJ27" s="162" t="s">
        <v>559</v>
      </c>
      <c r="AK27" s="162"/>
      <c r="AL27" s="162" t="s">
        <v>559</v>
      </c>
      <c r="AM27" s="162" t="s">
        <v>559</v>
      </c>
      <c r="AN27" s="162" t="s">
        <v>559</v>
      </c>
      <c r="AO27" s="162" t="s">
        <v>559</v>
      </c>
      <c r="AP27" s="162" t="s">
        <v>559</v>
      </c>
      <c r="AQ27" s="162"/>
      <c r="AR27" s="162"/>
      <c r="AS27" s="162"/>
      <c r="AT27" s="163"/>
      <c r="AU27" s="162" t="s">
        <v>559</v>
      </c>
      <c r="AV27" s="162" t="s">
        <v>559</v>
      </c>
      <c r="AW27" s="162" t="s">
        <v>559</v>
      </c>
      <c r="AX27" s="162" t="s">
        <v>559</v>
      </c>
      <c r="AY27" s="162" t="s">
        <v>559</v>
      </c>
      <c r="AZ27" s="162" t="s">
        <v>579</v>
      </c>
      <c r="BA27" s="162"/>
      <c r="BB27" s="163">
        <f t="shared" si="8"/>
        <v>14</v>
      </c>
      <c r="BC27" s="164">
        <f t="shared" si="9"/>
        <v>0.9333333333</v>
      </c>
      <c r="BD27" s="166">
        <f t="shared" si="10"/>
        <v>1</v>
      </c>
      <c r="BE27" s="164">
        <f t="shared" si="11"/>
        <v>0.06666666667</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t="s">
        <v>559</v>
      </c>
      <c r="E28" s="162" t="s">
        <v>559</v>
      </c>
      <c r="F28" s="162" t="s">
        <v>559</v>
      </c>
      <c r="G28" s="162" t="s">
        <v>559</v>
      </c>
      <c r="H28" s="162"/>
      <c r="I28" s="162" t="s">
        <v>559</v>
      </c>
      <c r="J28" s="162" t="s">
        <v>559</v>
      </c>
      <c r="K28" s="162" t="s">
        <v>559</v>
      </c>
      <c r="L28" s="162" t="s">
        <v>559</v>
      </c>
      <c r="M28" s="162" t="s">
        <v>559</v>
      </c>
      <c r="N28" s="162" t="s">
        <v>559</v>
      </c>
      <c r="O28" s="162" t="s">
        <v>559</v>
      </c>
      <c r="P28" s="162" t="s">
        <v>559</v>
      </c>
      <c r="Q28" s="162" t="s">
        <v>559</v>
      </c>
      <c r="R28" s="162" t="s">
        <v>559</v>
      </c>
      <c r="S28" s="162" t="s">
        <v>559</v>
      </c>
      <c r="T28" s="162" t="s">
        <v>559</v>
      </c>
      <c r="U28" s="296" t="s">
        <v>559</v>
      </c>
      <c r="V28" s="297" t="s">
        <v>559</v>
      </c>
      <c r="W28" s="296" t="s">
        <v>559</v>
      </c>
      <c r="X28" s="162" t="s">
        <v>559</v>
      </c>
      <c r="Y28" s="162">
        <f t="shared" si="1"/>
        <v>20</v>
      </c>
      <c r="Z28" s="164">
        <f t="shared" si="2"/>
        <v>1</v>
      </c>
      <c r="AA28" s="165">
        <f t="shared" si="3"/>
        <v>0</v>
      </c>
      <c r="AB28" s="164">
        <f t="shared" si="4"/>
        <v>0</v>
      </c>
      <c r="AC28" s="166">
        <f t="shared" si="5"/>
        <v>0</v>
      </c>
      <c r="AD28" s="164">
        <f t="shared" si="6"/>
        <v>0</v>
      </c>
      <c r="AE28" s="160">
        <v>22.0</v>
      </c>
      <c r="AF28" s="161" t="str">
        <f t="shared" si="7"/>
        <v>Yadiel  Jiménez Betances</v>
      </c>
      <c r="AG28" s="162" t="s">
        <v>559</v>
      </c>
      <c r="AH28" s="162" t="s">
        <v>559</v>
      </c>
      <c r="AI28" s="298" t="s">
        <v>559</v>
      </c>
      <c r="AJ28" s="162" t="s">
        <v>559</v>
      </c>
      <c r="AK28" s="162"/>
      <c r="AL28" s="162" t="s">
        <v>559</v>
      </c>
      <c r="AM28" s="162" t="s">
        <v>578</v>
      </c>
      <c r="AN28" s="162" t="s">
        <v>578</v>
      </c>
      <c r="AO28" s="162" t="s">
        <v>559</v>
      </c>
      <c r="AP28" s="162" t="s">
        <v>559</v>
      </c>
      <c r="AQ28" s="162"/>
      <c r="AR28" s="162"/>
      <c r="AS28" s="162"/>
      <c r="AT28" s="163"/>
      <c r="AU28" s="162" t="s">
        <v>559</v>
      </c>
      <c r="AV28" s="162" t="s">
        <v>559</v>
      </c>
      <c r="AW28" s="162" t="s">
        <v>559</v>
      </c>
      <c r="AX28" s="162" t="s">
        <v>559</v>
      </c>
      <c r="AY28" s="162" t="s">
        <v>559</v>
      </c>
      <c r="AZ28" s="162" t="s">
        <v>559</v>
      </c>
      <c r="BA28" s="162"/>
      <c r="BB28" s="163">
        <f t="shared" si="8"/>
        <v>15</v>
      </c>
      <c r="BC28" s="164">
        <f t="shared" si="9"/>
        <v>1</v>
      </c>
      <c r="BD28" s="166">
        <f t="shared" si="10"/>
        <v>0</v>
      </c>
      <c r="BE28" s="164">
        <f t="shared" si="11"/>
        <v>0</v>
      </c>
      <c r="BF28" s="166">
        <f t="shared" si="12"/>
        <v>2</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t="s">
        <v>559</v>
      </c>
      <c r="E29" s="162" t="s">
        <v>559</v>
      </c>
      <c r="F29" s="162" t="s">
        <v>559</v>
      </c>
      <c r="G29" s="162" t="s">
        <v>579</v>
      </c>
      <c r="H29" s="162"/>
      <c r="I29" s="162" t="s">
        <v>559</v>
      </c>
      <c r="J29" s="162" t="s">
        <v>559</v>
      </c>
      <c r="K29" s="162" t="s">
        <v>559</v>
      </c>
      <c r="L29" s="162" t="s">
        <v>580</v>
      </c>
      <c r="M29" s="162" t="s">
        <v>559</v>
      </c>
      <c r="N29" s="162" t="s">
        <v>559</v>
      </c>
      <c r="O29" s="162" t="s">
        <v>559</v>
      </c>
      <c r="P29" s="162" t="s">
        <v>559</v>
      </c>
      <c r="Q29" s="162" t="s">
        <v>559</v>
      </c>
      <c r="R29" s="162" t="s">
        <v>559</v>
      </c>
      <c r="S29" s="162" t="s">
        <v>559</v>
      </c>
      <c r="T29" s="162" t="s">
        <v>559</v>
      </c>
      <c r="U29" s="293" t="s">
        <v>579</v>
      </c>
      <c r="V29" s="300" t="s">
        <v>559</v>
      </c>
      <c r="W29" s="293" t="s">
        <v>559</v>
      </c>
      <c r="X29" s="162" t="s">
        <v>559</v>
      </c>
      <c r="Y29" s="162">
        <f t="shared" si="1"/>
        <v>18</v>
      </c>
      <c r="Z29" s="164">
        <f t="shared" si="2"/>
        <v>0.9</v>
      </c>
      <c r="AA29" s="165">
        <f t="shared" si="3"/>
        <v>2</v>
      </c>
      <c r="AB29" s="164">
        <f t="shared" si="4"/>
        <v>0.1</v>
      </c>
      <c r="AC29" s="166">
        <f t="shared" si="5"/>
        <v>0</v>
      </c>
      <c r="AD29" s="164">
        <f t="shared" si="6"/>
        <v>0</v>
      </c>
      <c r="AE29" s="160">
        <v>23.0</v>
      </c>
      <c r="AF29" s="161" t="str">
        <f t="shared" si="7"/>
        <v>Yamel  Mella Aquino</v>
      </c>
      <c r="AG29" s="162" t="s">
        <v>559</v>
      </c>
      <c r="AH29" s="162" t="s">
        <v>559</v>
      </c>
      <c r="AI29" s="295" t="s">
        <v>559</v>
      </c>
      <c r="AJ29" s="162" t="s">
        <v>559</v>
      </c>
      <c r="AK29" s="162"/>
      <c r="AL29" s="162" t="s">
        <v>559</v>
      </c>
      <c r="AM29" s="162" t="s">
        <v>559</v>
      </c>
      <c r="AN29" s="162" t="s">
        <v>559</v>
      </c>
      <c r="AO29" s="162" t="s">
        <v>559</v>
      </c>
      <c r="AP29" s="162" t="s">
        <v>559</v>
      </c>
      <c r="AQ29" s="162"/>
      <c r="AR29" s="162"/>
      <c r="AS29" s="162"/>
      <c r="AT29" s="163"/>
      <c r="AU29" s="162" t="s">
        <v>559</v>
      </c>
      <c r="AV29" s="162" t="s">
        <v>559</v>
      </c>
      <c r="AW29" s="162" t="s">
        <v>559</v>
      </c>
      <c r="AX29" s="162" t="s">
        <v>579</v>
      </c>
      <c r="AY29" s="162" t="s">
        <v>559</v>
      </c>
      <c r="AZ29" s="162" t="s">
        <v>559</v>
      </c>
      <c r="BA29" s="162"/>
      <c r="BB29" s="163">
        <f t="shared" si="8"/>
        <v>14</v>
      </c>
      <c r="BC29" s="164">
        <f t="shared" si="9"/>
        <v>0.9333333333</v>
      </c>
      <c r="BD29" s="166">
        <f t="shared" si="10"/>
        <v>1</v>
      </c>
      <c r="BE29" s="164">
        <f t="shared" si="11"/>
        <v>0.06666666667</v>
      </c>
      <c r="BF29" s="166">
        <f t="shared" si="12"/>
        <v>0</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t="s">
        <v>580</v>
      </c>
      <c r="E30" s="162" t="s">
        <v>559</v>
      </c>
      <c r="F30" s="162" t="s">
        <v>559</v>
      </c>
      <c r="G30" s="162" t="s">
        <v>559</v>
      </c>
      <c r="H30" s="162"/>
      <c r="I30" s="162" t="s">
        <v>559</v>
      </c>
      <c r="J30" s="162" t="s">
        <v>579</v>
      </c>
      <c r="K30" s="162" t="s">
        <v>559</v>
      </c>
      <c r="L30" s="162" t="s">
        <v>579</v>
      </c>
      <c r="M30" s="162" t="s">
        <v>559</v>
      </c>
      <c r="N30" s="162" t="s">
        <v>559</v>
      </c>
      <c r="O30" s="162" t="s">
        <v>559</v>
      </c>
      <c r="P30" s="162" t="s">
        <v>579</v>
      </c>
      <c r="Q30" s="162" t="s">
        <v>579</v>
      </c>
      <c r="R30" s="162" t="s">
        <v>559</v>
      </c>
      <c r="S30" s="162" t="s">
        <v>559</v>
      </c>
      <c r="T30" s="162" t="s">
        <v>559</v>
      </c>
      <c r="U30" s="296" t="s">
        <v>579</v>
      </c>
      <c r="V30" s="297" t="s">
        <v>559</v>
      </c>
      <c r="W30" s="296" t="s">
        <v>559</v>
      </c>
      <c r="X30" s="162" t="s">
        <v>559</v>
      </c>
      <c r="Y30" s="162">
        <f t="shared" si="1"/>
        <v>15</v>
      </c>
      <c r="Z30" s="164">
        <f t="shared" si="2"/>
        <v>0.75</v>
      </c>
      <c r="AA30" s="165">
        <f t="shared" si="3"/>
        <v>5</v>
      </c>
      <c r="AB30" s="164">
        <f t="shared" si="4"/>
        <v>0.25</v>
      </c>
      <c r="AC30" s="166">
        <f t="shared" si="5"/>
        <v>0</v>
      </c>
      <c r="AD30" s="164">
        <f t="shared" si="6"/>
        <v>0</v>
      </c>
      <c r="AE30" s="160">
        <v>24.0</v>
      </c>
      <c r="AF30" s="161" t="str">
        <f t="shared" si="7"/>
        <v>Sariely Del Carmen Mena Chávez</v>
      </c>
      <c r="AG30" s="162" t="s">
        <v>580</v>
      </c>
      <c r="AH30" s="162" t="s">
        <v>578</v>
      </c>
      <c r="AI30" s="298" t="s">
        <v>559</v>
      </c>
      <c r="AJ30" s="162" t="s">
        <v>578</v>
      </c>
      <c r="AK30" s="162"/>
      <c r="AL30" s="162" t="s">
        <v>579</v>
      </c>
      <c r="AM30" s="162" t="s">
        <v>559</v>
      </c>
      <c r="AN30" s="162" t="s">
        <v>559</v>
      </c>
      <c r="AO30" s="162" t="s">
        <v>559</v>
      </c>
      <c r="AP30" s="162" t="s">
        <v>559</v>
      </c>
      <c r="AQ30" s="162"/>
      <c r="AR30" s="162"/>
      <c r="AS30" s="162"/>
      <c r="AT30" s="163"/>
      <c r="AU30" s="162" t="s">
        <v>559</v>
      </c>
      <c r="AV30" s="162" t="s">
        <v>559</v>
      </c>
      <c r="AW30" s="162" t="s">
        <v>579</v>
      </c>
      <c r="AX30" s="162" t="s">
        <v>579</v>
      </c>
      <c r="AY30" s="162" t="s">
        <v>559</v>
      </c>
      <c r="AZ30" s="162" t="s">
        <v>559</v>
      </c>
      <c r="BA30" s="162"/>
      <c r="BB30" s="163">
        <f t="shared" si="8"/>
        <v>12</v>
      </c>
      <c r="BC30" s="164">
        <f t="shared" si="9"/>
        <v>0.8</v>
      </c>
      <c r="BD30" s="166">
        <f t="shared" si="10"/>
        <v>3</v>
      </c>
      <c r="BE30" s="164">
        <f t="shared" si="11"/>
        <v>0.2</v>
      </c>
      <c r="BF30" s="166">
        <f t="shared" si="12"/>
        <v>2</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t="s">
        <v>559</v>
      </c>
      <c r="E31" s="162" t="s">
        <v>579</v>
      </c>
      <c r="F31" s="162" t="s">
        <v>579</v>
      </c>
      <c r="G31" s="162" t="s">
        <v>559</v>
      </c>
      <c r="H31" s="162"/>
      <c r="I31" s="162" t="s">
        <v>559</v>
      </c>
      <c r="J31" s="162" t="s">
        <v>559</v>
      </c>
      <c r="K31" s="162" t="s">
        <v>559</v>
      </c>
      <c r="L31" s="162" t="s">
        <v>559</v>
      </c>
      <c r="M31" s="162" t="s">
        <v>559</v>
      </c>
      <c r="N31" s="162" t="s">
        <v>559</v>
      </c>
      <c r="O31" s="162" t="s">
        <v>559</v>
      </c>
      <c r="P31" s="162" t="s">
        <v>559</v>
      </c>
      <c r="Q31" s="162" t="s">
        <v>579</v>
      </c>
      <c r="R31" s="162" t="s">
        <v>559</v>
      </c>
      <c r="S31" s="162" t="s">
        <v>559</v>
      </c>
      <c r="T31" s="162" t="s">
        <v>578</v>
      </c>
      <c r="U31" s="293" t="s">
        <v>559</v>
      </c>
      <c r="V31" s="300" t="s">
        <v>559</v>
      </c>
      <c r="W31" s="293" t="s">
        <v>559</v>
      </c>
      <c r="X31" s="162" t="s">
        <v>559</v>
      </c>
      <c r="Y31" s="162">
        <f t="shared" si="1"/>
        <v>17</v>
      </c>
      <c r="Z31" s="164">
        <f t="shared" si="2"/>
        <v>0.85</v>
      </c>
      <c r="AA31" s="165">
        <f t="shared" si="3"/>
        <v>3</v>
      </c>
      <c r="AB31" s="164">
        <f t="shared" si="4"/>
        <v>0.15</v>
      </c>
      <c r="AC31" s="166">
        <f t="shared" si="5"/>
        <v>1</v>
      </c>
      <c r="AD31" s="164">
        <f t="shared" si="6"/>
        <v>0.05</v>
      </c>
      <c r="AE31" s="160">
        <v>25.0</v>
      </c>
      <c r="AF31" s="161" t="str">
        <f t="shared" si="7"/>
        <v>David Carmelo Navas Fernández</v>
      </c>
      <c r="AG31" s="162" t="s">
        <v>559</v>
      </c>
      <c r="AH31" s="162" t="s">
        <v>559</v>
      </c>
      <c r="AI31" s="295" t="s">
        <v>559</v>
      </c>
      <c r="AJ31" s="162" t="s">
        <v>559</v>
      </c>
      <c r="AK31" s="162"/>
      <c r="AL31" s="162" t="s">
        <v>559</v>
      </c>
      <c r="AM31" s="162" t="s">
        <v>579</v>
      </c>
      <c r="AN31" s="162" t="s">
        <v>578</v>
      </c>
      <c r="AO31" s="162" t="s">
        <v>559</v>
      </c>
      <c r="AP31" s="162" t="s">
        <v>559</v>
      </c>
      <c r="AQ31" s="162"/>
      <c r="AR31" s="162"/>
      <c r="AS31" s="162"/>
      <c r="AT31" s="163"/>
      <c r="AU31" s="162" t="s">
        <v>559</v>
      </c>
      <c r="AV31" s="162" t="s">
        <v>559</v>
      </c>
      <c r="AW31" s="162" t="s">
        <v>559</v>
      </c>
      <c r="AX31" s="162" t="s">
        <v>559</v>
      </c>
      <c r="AY31" s="162" t="s">
        <v>559</v>
      </c>
      <c r="AZ31" s="162" t="s">
        <v>559</v>
      </c>
      <c r="BA31" s="162"/>
      <c r="BB31" s="163">
        <f t="shared" si="8"/>
        <v>14</v>
      </c>
      <c r="BC31" s="164">
        <f t="shared" si="9"/>
        <v>0.9333333333</v>
      </c>
      <c r="BD31" s="166">
        <f t="shared" si="10"/>
        <v>1</v>
      </c>
      <c r="BE31" s="164">
        <f t="shared" si="11"/>
        <v>0.06666666667</v>
      </c>
      <c r="BF31" s="166">
        <f t="shared" si="12"/>
        <v>1</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t="s">
        <v>559</v>
      </c>
      <c r="E32" s="162" t="s">
        <v>579</v>
      </c>
      <c r="F32" s="162" t="s">
        <v>559</v>
      </c>
      <c r="G32" s="162" t="s">
        <v>559</v>
      </c>
      <c r="H32" s="162"/>
      <c r="I32" s="162" t="s">
        <v>559</v>
      </c>
      <c r="J32" s="162" t="s">
        <v>559</v>
      </c>
      <c r="K32" s="162" t="s">
        <v>559</v>
      </c>
      <c r="L32" s="162" t="s">
        <v>580</v>
      </c>
      <c r="M32" s="162" t="s">
        <v>559</v>
      </c>
      <c r="N32" s="162" t="s">
        <v>559</v>
      </c>
      <c r="O32" s="162" t="s">
        <v>559</v>
      </c>
      <c r="P32" s="162" t="s">
        <v>559</v>
      </c>
      <c r="Q32" s="162" t="s">
        <v>559</v>
      </c>
      <c r="R32" s="162" t="s">
        <v>559</v>
      </c>
      <c r="S32" s="162" t="s">
        <v>559</v>
      </c>
      <c r="T32" s="162" t="s">
        <v>559</v>
      </c>
      <c r="U32" s="296" t="s">
        <v>559</v>
      </c>
      <c r="V32" s="297" t="s">
        <v>559</v>
      </c>
      <c r="W32" s="296" t="s">
        <v>559</v>
      </c>
      <c r="X32" s="162" t="s">
        <v>559</v>
      </c>
      <c r="Y32" s="162">
        <f t="shared" si="1"/>
        <v>19</v>
      </c>
      <c r="Z32" s="164">
        <f t="shared" si="2"/>
        <v>0.95</v>
      </c>
      <c r="AA32" s="165">
        <f t="shared" si="3"/>
        <v>1</v>
      </c>
      <c r="AB32" s="164">
        <f t="shared" si="4"/>
        <v>0.05</v>
      </c>
      <c r="AC32" s="166">
        <f t="shared" si="5"/>
        <v>0</v>
      </c>
      <c r="AD32" s="164">
        <f t="shared" si="6"/>
        <v>0</v>
      </c>
      <c r="AE32" s="160">
        <v>26.0</v>
      </c>
      <c r="AF32" s="161" t="str">
        <f t="shared" si="7"/>
        <v>Andriw Jelier Ortiz Rodríguez</v>
      </c>
      <c r="AG32" s="162" t="s">
        <v>559</v>
      </c>
      <c r="AH32" s="162" t="s">
        <v>559</v>
      </c>
      <c r="AI32" s="298" t="s">
        <v>559</v>
      </c>
      <c r="AJ32" s="162" t="s">
        <v>559</v>
      </c>
      <c r="AK32" s="162"/>
      <c r="AL32" s="162" t="s">
        <v>559</v>
      </c>
      <c r="AM32" s="162" t="s">
        <v>559</v>
      </c>
      <c r="AN32" s="162" t="s">
        <v>559</v>
      </c>
      <c r="AO32" s="162" t="s">
        <v>559</v>
      </c>
      <c r="AP32" s="162" t="s">
        <v>559</v>
      </c>
      <c r="AQ32" s="162"/>
      <c r="AR32" s="162"/>
      <c r="AS32" s="162"/>
      <c r="AT32" s="163"/>
      <c r="AU32" s="162" t="s">
        <v>559</v>
      </c>
      <c r="AV32" s="162" t="s">
        <v>559</v>
      </c>
      <c r="AW32" s="162" t="s">
        <v>559</v>
      </c>
      <c r="AX32" s="162" t="s">
        <v>559</v>
      </c>
      <c r="AY32" s="162" t="s">
        <v>559</v>
      </c>
      <c r="AZ32" s="162" t="s">
        <v>559</v>
      </c>
      <c r="BA32" s="162"/>
      <c r="BB32" s="163">
        <f t="shared" si="8"/>
        <v>15</v>
      </c>
      <c r="BC32" s="164">
        <f t="shared" si="9"/>
        <v>1</v>
      </c>
      <c r="BD32" s="166">
        <f t="shared" si="10"/>
        <v>0</v>
      </c>
      <c r="BE32" s="164">
        <f t="shared" si="11"/>
        <v>0</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t="s">
        <v>559</v>
      </c>
      <c r="E33" s="162" t="s">
        <v>559</v>
      </c>
      <c r="F33" s="162" t="s">
        <v>559</v>
      </c>
      <c r="G33" s="162" t="s">
        <v>559</v>
      </c>
      <c r="H33" s="162"/>
      <c r="I33" s="162" t="s">
        <v>559</v>
      </c>
      <c r="J33" s="162" t="s">
        <v>559</v>
      </c>
      <c r="K33" s="162" t="s">
        <v>559</v>
      </c>
      <c r="L33" s="162" t="s">
        <v>559</v>
      </c>
      <c r="M33" s="162" t="s">
        <v>559</v>
      </c>
      <c r="N33" s="162" t="s">
        <v>579</v>
      </c>
      <c r="O33" s="162" t="s">
        <v>559</v>
      </c>
      <c r="P33" s="162" t="s">
        <v>559</v>
      </c>
      <c r="Q33" s="162" t="s">
        <v>559</v>
      </c>
      <c r="R33" s="162" t="s">
        <v>559</v>
      </c>
      <c r="S33" s="162" t="s">
        <v>559</v>
      </c>
      <c r="T33" s="162" t="s">
        <v>559</v>
      </c>
      <c r="U33" s="293" t="s">
        <v>579</v>
      </c>
      <c r="V33" s="300" t="s">
        <v>559</v>
      </c>
      <c r="W33" s="293" t="s">
        <v>559</v>
      </c>
      <c r="X33" s="162" t="s">
        <v>559</v>
      </c>
      <c r="Y33" s="162">
        <f t="shared" si="1"/>
        <v>18</v>
      </c>
      <c r="Z33" s="164">
        <f t="shared" si="2"/>
        <v>0.9</v>
      </c>
      <c r="AA33" s="165">
        <f t="shared" si="3"/>
        <v>2</v>
      </c>
      <c r="AB33" s="164">
        <f t="shared" si="4"/>
        <v>0.1</v>
      </c>
      <c r="AC33" s="166">
        <f t="shared" si="5"/>
        <v>0</v>
      </c>
      <c r="AD33" s="164">
        <f t="shared" si="6"/>
        <v>0</v>
      </c>
      <c r="AE33" s="160">
        <v>27.0</v>
      </c>
      <c r="AF33" s="161" t="str">
        <f t="shared" si="7"/>
        <v>Dashley Nicole Peña García</v>
      </c>
      <c r="AG33" s="162" t="s">
        <v>559</v>
      </c>
      <c r="AH33" s="162" t="s">
        <v>559</v>
      </c>
      <c r="AI33" s="295" t="s">
        <v>559</v>
      </c>
      <c r="AJ33" s="162" t="s">
        <v>559</v>
      </c>
      <c r="AK33" s="162"/>
      <c r="AL33" s="162" t="s">
        <v>559</v>
      </c>
      <c r="AM33" s="162" t="s">
        <v>559</v>
      </c>
      <c r="AN33" s="162" t="s">
        <v>559</v>
      </c>
      <c r="AO33" s="162" t="s">
        <v>559</v>
      </c>
      <c r="AP33" s="162" t="s">
        <v>559</v>
      </c>
      <c r="AQ33" s="162"/>
      <c r="AR33" s="162"/>
      <c r="AS33" s="162"/>
      <c r="AT33" s="163"/>
      <c r="AU33" s="162" t="s">
        <v>559</v>
      </c>
      <c r="AV33" s="162" t="s">
        <v>559</v>
      </c>
      <c r="AW33" s="162" t="s">
        <v>559</v>
      </c>
      <c r="AX33" s="162" t="s">
        <v>559</v>
      </c>
      <c r="AY33" s="162" t="s">
        <v>559</v>
      </c>
      <c r="AZ33" s="162" t="s">
        <v>579</v>
      </c>
      <c r="BA33" s="162"/>
      <c r="BB33" s="163">
        <f t="shared" si="8"/>
        <v>14</v>
      </c>
      <c r="BC33" s="164">
        <f t="shared" si="9"/>
        <v>0.9333333333</v>
      </c>
      <c r="BD33" s="166">
        <f t="shared" si="10"/>
        <v>1</v>
      </c>
      <c r="BE33" s="164">
        <f t="shared" si="11"/>
        <v>0.06666666667</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t="s">
        <v>559</v>
      </c>
      <c r="E34" s="162" t="s">
        <v>559</v>
      </c>
      <c r="F34" s="162" t="s">
        <v>559</v>
      </c>
      <c r="G34" s="162" t="s">
        <v>559</v>
      </c>
      <c r="H34" s="162"/>
      <c r="I34" s="162" t="s">
        <v>559</v>
      </c>
      <c r="J34" s="162" t="s">
        <v>559</v>
      </c>
      <c r="K34" s="162" t="s">
        <v>559</v>
      </c>
      <c r="L34" s="162" t="s">
        <v>559</v>
      </c>
      <c r="M34" s="162" t="s">
        <v>559</v>
      </c>
      <c r="N34" s="162" t="s">
        <v>559</v>
      </c>
      <c r="O34" s="162" t="s">
        <v>559</v>
      </c>
      <c r="P34" s="162" t="s">
        <v>559</v>
      </c>
      <c r="Q34" s="162" t="s">
        <v>559</v>
      </c>
      <c r="R34" s="162" t="s">
        <v>559</v>
      </c>
      <c r="S34" s="162" t="s">
        <v>559</v>
      </c>
      <c r="T34" s="162" t="s">
        <v>559</v>
      </c>
      <c r="U34" s="296" t="s">
        <v>559</v>
      </c>
      <c r="V34" s="297" t="s">
        <v>559</v>
      </c>
      <c r="W34" s="296" t="s">
        <v>559</v>
      </c>
      <c r="X34" s="162" t="s">
        <v>559</v>
      </c>
      <c r="Y34" s="162">
        <f t="shared" si="1"/>
        <v>20</v>
      </c>
      <c r="Z34" s="164">
        <f t="shared" si="2"/>
        <v>1</v>
      </c>
      <c r="AA34" s="165">
        <f t="shared" si="3"/>
        <v>0</v>
      </c>
      <c r="AB34" s="164">
        <f t="shared" si="4"/>
        <v>0</v>
      </c>
      <c r="AC34" s="166">
        <f t="shared" si="5"/>
        <v>0</v>
      </c>
      <c r="AD34" s="164">
        <f t="shared" si="6"/>
        <v>0</v>
      </c>
      <c r="AE34" s="160">
        <v>28.0</v>
      </c>
      <c r="AF34" s="161" t="str">
        <f t="shared" si="7"/>
        <v>Yesly  Peña Muñoz</v>
      </c>
      <c r="AG34" s="162" t="s">
        <v>559</v>
      </c>
      <c r="AH34" s="162" t="s">
        <v>559</v>
      </c>
      <c r="AI34" s="298" t="s">
        <v>559</v>
      </c>
      <c r="AJ34" s="162" t="s">
        <v>559</v>
      </c>
      <c r="AK34" s="162"/>
      <c r="AL34" s="162" t="s">
        <v>559</v>
      </c>
      <c r="AM34" s="162" t="s">
        <v>559</v>
      </c>
      <c r="AN34" s="162" t="s">
        <v>559</v>
      </c>
      <c r="AO34" s="162" t="s">
        <v>559</v>
      </c>
      <c r="AP34" s="162" t="s">
        <v>559</v>
      </c>
      <c r="AQ34" s="162"/>
      <c r="AR34" s="162"/>
      <c r="AS34" s="162"/>
      <c r="AT34" s="163"/>
      <c r="AU34" s="162" t="s">
        <v>559</v>
      </c>
      <c r="AV34" s="162" t="s">
        <v>559</v>
      </c>
      <c r="AW34" s="162" t="s">
        <v>559</v>
      </c>
      <c r="AX34" s="162" t="s">
        <v>559</v>
      </c>
      <c r="AY34" s="162" t="s">
        <v>559</v>
      </c>
      <c r="AZ34" s="162" t="s">
        <v>559</v>
      </c>
      <c r="BA34" s="162"/>
      <c r="BB34" s="163">
        <f t="shared" si="8"/>
        <v>15</v>
      </c>
      <c r="BC34" s="164">
        <f t="shared" si="9"/>
        <v>1</v>
      </c>
      <c r="BD34" s="166">
        <f t="shared" si="10"/>
        <v>0</v>
      </c>
      <c r="BE34" s="164">
        <f t="shared" si="11"/>
        <v>0</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t="s">
        <v>559</v>
      </c>
      <c r="E35" s="162" t="s">
        <v>559</v>
      </c>
      <c r="F35" s="162" t="s">
        <v>559</v>
      </c>
      <c r="G35" s="162" t="s">
        <v>559</v>
      </c>
      <c r="H35" s="162"/>
      <c r="I35" s="162" t="s">
        <v>559</v>
      </c>
      <c r="J35" s="162" t="s">
        <v>559</v>
      </c>
      <c r="K35" s="162" t="s">
        <v>559</v>
      </c>
      <c r="L35" s="162" t="s">
        <v>559</v>
      </c>
      <c r="M35" s="162" t="s">
        <v>559</v>
      </c>
      <c r="N35" s="162" t="s">
        <v>559</v>
      </c>
      <c r="O35" s="162" t="s">
        <v>559</v>
      </c>
      <c r="P35" s="162" t="s">
        <v>559</v>
      </c>
      <c r="Q35" s="162" t="s">
        <v>559</v>
      </c>
      <c r="R35" s="162" t="s">
        <v>559</v>
      </c>
      <c r="S35" s="162" t="s">
        <v>559</v>
      </c>
      <c r="T35" s="162" t="s">
        <v>559</v>
      </c>
      <c r="U35" s="293" t="s">
        <v>559</v>
      </c>
      <c r="V35" s="300" t="s">
        <v>559</v>
      </c>
      <c r="W35" s="293" t="s">
        <v>559</v>
      </c>
      <c r="X35" s="162" t="s">
        <v>559</v>
      </c>
      <c r="Y35" s="162">
        <f t="shared" si="1"/>
        <v>20</v>
      </c>
      <c r="Z35" s="164">
        <f t="shared" si="2"/>
        <v>1</v>
      </c>
      <c r="AA35" s="165">
        <f t="shared" si="3"/>
        <v>0</v>
      </c>
      <c r="AB35" s="164">
        <f t="shared" si="4"/>
        <v>0</v>
      </c>
      <c r="AC35" s="166">
        <f t="shared" si="5"/>
        <v>0</v>
      </c>
      <c r="AD35" s="164">
        <f t="shared" si="6"/>
        <v>0</v>
      </c>
      <c r="AE35" s="160">
        <v>29.0</v>
      </c>
      <c r="AF35" s="161" t="str">
        <f t="shared" si="7"/>
        <v>Wilbert  Peña Paulino</v>
      </c>
      <c r="AG35" s="162" t="s">
        <v>559</v>
      </c>
      <c r="AH35" s="162" t="s">
        <v>559</v>
      </c>
      <c r="AI35" s="295" t="s">
        <v>559</v>
      </c>
      <c r="AJ35" s="162" t="s">
        <v>559</v>
      </c>
      <c r="AK35" s="162"/>
      <c r="AL35" s="162" t="s">
        <v>559</v>
      </c>
      <c r="AM35" s="162" t="s">
        <v>559</v>
      </c>
      <c r="AN35" s="162" t="s">
        <v>559</v>
      </c>
      <c r="AO35" s="162" t="s">
        <v>559</v>
      </c>
      <c r="AP35" s="162" t="s">
        <v>559</v>
      </c>
      <c r="AQ35" s="162"/>
      <c r="AR35" s="162"/>
      <c r="AS35" s="162"/>
      <c r="AT35" s="163"/>
      <c r="AU35" s="162" t="s">
        <v>559</v>
      </c>
      <c r="AV35" s="162" t="s">
        <v>559</v>
      </c>
      <c r="AW35" s="162" t="s">
        <v>559</v>
      </c>
      <c r="AX35" s="162" t="s">
        <v>559</v>
      </c>
      <c r="AY35" s="162" t="s">
        <v>559</v>
      </c>
      <c r="AZ35" s="162" t="s">
        <v>559</v>
      </c>
      <c r="BA35" s="162"/>
      <c r="BB35" s="163">
        <f t="shared" si="8"/>
        <v>15</v>
      </c>
      <c r="BC35" s="164">
        <f t="shared" si="9"/>
        <v>1</v>
      </c>
      <c r="BD35" s="166">
        <f t="shared" si="10"/>
        <v>0</v>
      </c>
      <c r="BE35" s="164">
        <f t="shared" si="11"/>
        <v>0</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t="s">
        <v>559</v>
      </c>
      <c r="E36" s="162" t="s">
        <v>559</v>
      </c>
      <c r="F36" s="162" t="s">
        <v>559</v>
      </c>
      <c r="G36" s="162" t="s">
        <v>579</v>
      </c>
      <c r="H36" s="162"/>
      <c r="I36" s="162" t="s">
        <v>559</v>
      </c>
      <c r="J36" s="162" t="s">
        <v>579</v>
      </c>
      <c r="K36" s="162" t="s">
        <v>559</v>
      </c>
      <c r="L36" s="162" t="s">
        <v>559</v>
      </c>
      <c r="M36" s="162" t="s">
        <v>559</v>
      </c>
      <c r="N36" s="162" t="s">
        <v>559</v>
      </c>
      <c r="O36" s="162" t="s">
        <v>579</v>
      </c>
      <c r="P36" s="162" t="s">
        <v>579</v>
      </c>
      <c r="Q36" s="162" t="s">
        <v>559</v>
      </c>
      <c r="R36" s="162" t="s">
        <v>579</v>
      </c>
      <c r="S36" s="162" t="s">
        <v>559</v>
      </c>
      <c r="T36" s="162" t="s">
        <v>559</v>
      </c>
      <c r="U36" s="296" t="s">
        <v>578</v>
      </c>
      <c r="V36" s="297" t="s">
        <v>559</v>
      </c>
      <c r="W36" s="296" t="s">
        <v>559</v>
      </c>
      <c r="X36" s="162" t="s">
        <v>579</v>
      </c>
      <c r="Y36" s="162">
        <f t="shared" si="1"/>
        <v>14</v>
      </c>
      <c r="Z36" s="164">
        <f t="shared" si="2"/>
        <v>0.7</v>
      </c>
      <c r="AA36" s="165">
        <f t="shared" si="3"/>
        <v>6</v>
      </c>
      <c r="AB36" s="164">
        <f t="shared" si="4"/>
        <v>0.3</v>
      </c>
      <c r="AC36" s="166">
        <f t="shared" si="5"/>
        <v>1</v>
      </c>
      <c r="AD36" s="164">
        <f t="shared" si="6"/>
        <v>0.05</v>
      </c>
      <c r="AE36" s="160">
        <v>30.0</v>
      </c>
      <c r="AF36" s="161" t="str">
        <f t="shared" si="7"/>
        <v>Yonayry  Peña Santos</v>
      </c>
      <c r="AG36" s="162" t="s">
        <v>559</v>
      </c>
      <c r="AH36" s="162" t="s">
        <v>559</v>
      </c>
      <c r="AI36" s="298" t="s">
        <v>559</v>
      </c>
      <c r="AJ36" s="162" t="s">
        <v>559</v>
      </c>
      <c r="AK36" s="162"/>
      <c r="AL36" s="162" t="s">
        <v>559</v>
      </c>
      <c r="AM36" s="162" t="s">
        <v>559</v>
      </c>
      <c r="AN36" s="162" t="s">
        <v>559</v>
      </c>
      <c r="AO36" s="162" t="s">
        <v>559</v>
      </c>
      <c r="AP36" s="162" t="s">
        <v>559</v>
      </c>
      <c r="AQ36" s="162"/>
      <c r="AR36" s="162"/>
      <c r="AS36" s="162"/>
      <c r="AT36" s="163"/>
      <c r="AU36" s="162" t="s">
        <v>559</v>
      </c>
      <c r="AV36" s="162" t="s">
        <v>559</v>
      </c>
      <c r="AW36" s="162" t="s">
        <v>559</v>
      </c>
      <c r="AX36" s="162" t="s">
        <v>559</v>
      </c>
      <c r="AY36" s="162" t="s">
        <v>559</v>
      </c>
      <c r="AZ36" s="162" t="s">
        <v>559</v>
      </c>
      <c r="BA36" s="162"/>
      <c r="BB36" s="163">
        <f t="shared" si="8"/>
        <v>15</v>
      </c>
      <c r="BC36" s="164">
        <f t="shared" si="9"/>
        <v>1</v>
      </c>
      <c r="BD36" s="166">
        <f t="shared" si="10"/>
        <v>0</v>
      </c>
      <c r="BE36" s="164">
        <f t="shared" si="11"/>
        <v>0</v>
      </c>
      <c r="BF36" s="166">
        <f t="shared" si="12"/>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t="s">
        <v>559</v>
      </c>
      <c r="E37" s="162" t="s">
        <v>559</v>
      </c>
      <c r="F37" s="162" t="s">
        <v>559</v>
      </c>
      <c r="G37" s="162" t="s">
        <v>559</v>
      </c>
      <c r="H37" s="162"/>
      <c r="I37" s="162" t="s">
        <v>559</v>
      </c>
      <c r="J37" s="162" t="s">
        <v>578</v>
      </c>
      <c r="K37" s="162" t="s">
        <v>559</v>
      </c>
      <c r="L37" s="162" t="s">
        <v>580</v>
      </c>
      <c r="M37" s="162" t="s">
        <v>559</v>
      </c>
      <c r="N37" s="162" t="s">
        <v>559</v>
      </c>
      <c r="O37" s="162" t="s">
        <v>559</v>
      </c>
      <c r="P37" s="162" t="s">
        <v>559</v>
      </c>
      <c r="Q37" s="162" t="s">
        <v>559</v>
      </c>
      <c r="R37" s="162" t="s">
        <v>559</v>
      </c>
      <c r="S37" s="162" t="s">
        <v>559</v>
      </c>
      <c r="T37" s="162" t="s">
        <v>559</v>
      </c>
      <c r="U37" s="293" t="s">
        <v>559</v>
      </c>
      <c r="V37" s="300" t="s">
        <v>559</v>
      </c>
      <c r="W37" s="293" t="s">
        <v>559</v>
      </c>
      <c r="X37" s="162" t="s">
        <v>559</v>
      </c>
      <c r="Y37" s="162">
        <f t="shared" si="1"/>
        <v>20</v>
      </c>
      <c r="Z37" s="164">
        <f t="shared" si="2"/>
        <v>1</v>
      </c>
      <c r="AA37" s="165">
        <f t="shared" si="3"/>
        <v>0</v>
      </c>
      <c r="AB37" s="164">
        <f t="shared" si="4"/>
        <v>0</v>
      </c>
      <c r="AC37" s="166">
        <f t="shared" si="5"/>
        <v>1</v>
      </c>
      <c r="AD37" s="164">
        <f t="shared" si="6"/>
        <v>0.05</v>
      </c>
      <c r="AE37" s="160">
        <v>31.0</v>
      </c>
      <c r="AF37" s="161" t="str">
        <f t="shared" si="7"/>
        <v>Rossier Analiz Pérez Rodríguez</v>
      </c>
      <c r="AG37" s="162" t="s">
        <v>559</v>
      </c>
      <c r="AH37" s="162" t="s">
        <v>579</v>
      </c>
      <c r="AI37" s="295" t="s">
        <v>559</v>
      </c>
      <c r="AJ37" s="162" t="s">
        <v>559</v>
      </c>
      <c r="AK37" s="162"/>
      <c r="AL37" s="162" t="s">
        <v>559</v>
      </c>
      <c r="AM37" s="162" t="s">
        <v>559</v>
      </c>
      <c r="AN37" s="162" t="s">
        <v>559</v>
      </c>
      <c r="AO37" s="162" t="s">
        <v>559</v>
      </c>
      <c r="AP37" s="162" t="s">
        <v>559</v>
      </c>
      <c r="AQ37" s="162"/>
      <c r="AR37" s="162"/>
      <c r="AS37" s="162"/>
      <c r="AT37" s="163"/>
      <c r="AU37" s="162" t="s">
        <v>559</v>
      </c>
      <c r="AV37" s="162" t="s">
        <v>559</v>
      </c>
      <c r="AW37" s="162" t="s">
        <v>559</v>
      </c>
      <c r="AX37" s="162" t="s">
        <v>559</v>
      </c>
      <c r="AY37" s="162" t="s">
        <v>559</v>
      </c>
      <c r="AZ37" s="162" t="s">
        <v>559</v>
      </c>
      <c r="BA37" s="162"/>
      <c r="BB37" s="163">
        <f t="shared" si="8"/>
        <v>14</v>
      </c>
      <c r="BC37" s="164">
        <f t="shared" si="9"/>
        <v>0.9333333333</v>
      </c>
      <c r="BD37" s="166">
        <f t="shared" si="10"/>
        <v>1</v>
      </c>
      <c r="BE37" s="164">
        <f t="shared" si="11"/>
        <v>0.06666666667</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t="s">
        <v>559</v>
      </c>
      <c r="E38" s="162" t="s">
        <v>559</v>
      </c>
      <c r="F38" s="162" t="s">
        <v>559</v>
      </c>
      <c r="G38" s="162" t="s">
        <v>559</v>
      </c>
      <c r="H38" s="162"/>
      <c r="I38" s="162" t="s">
        <v>559</v>
      </c>
      <c r="J38" s="162" t="s">
        <v>559</v>
      </c>
      <c r="K38" s="162" t="s">
        <v>559</v>
      </c>
      <c r="L38" s="162" t="s">
        <v>559</v>
      </c>
      <c r="M38" s="162" t="s">
        <v>559</v>
      </c>
      <c r="N38" s="162" t="s">
        <v>559</v>
      </c>
      <c r="O38" s="162" t="s">
        <v>559</v>
      </c>
      <c r="P38" s="162" t="s">
        <v>559</v>
      </c>
      <c r="Q38" s="162" t="s">
        <v>559</v>
      </c>
      <c r="R38" s="162" t="s">
        <v>559</v>
      </c>
      <c r="S38" s="162" t="s">
        <v>559</v>
      </c>
      <c r="T38" s="162" t="s">
        <v>559</v>
      </c>
      <c r="U38" s="296" t="s">
        <v>559</v>
      </c>
      <c r="V38" s="297" t="s">
        <v>559</v>
      </c>
      <c r="W38" s="296" t="s">
        <v>559</v>
      </c>
      <c r="X38" s="162" t="s">
        <v>559</v>
      </c>
      <c r="Y38" s="162">
        <f t="shared" si="1"/>
        <v>20</v>
      </c>
      <c r="Z38" s="164">
        <f t="shared" si="2"/>
        <v>1</v>
      </c>
      <c r="AA38" s="165">
        <f t="shared" si="3"/>
        <v>0</v>
      </c>
      <c r="AB38" s="164">
        <f t="shared" si="4"/>
        <v>0</v>
      </c>
      <c r="AC38" s="166">
        <f t="shared" si="5"/>
        <v>0</v>
      </c>
      <c r="AD38" s="164">
        <f t="shared" si="6"/>
        <v>0</v>
      </c>
      <c r="AE38" s="160">
        <v>32.0</v>
      </c>
      <c r="AF38" s="161" t="str">
        <f t="shared" si="7"/>
        <v>Joseph Francisco Ramírez Espinosa</v>
      </c>
      <c r="AG38" s="162" t="s">
        <v>559</v>
      </c>
      <c r="AH38" s="162" t="s">
        <v>559</v>
      </c>
      <c r="AI38" s="298" t="s">
        <v>559</v>
      </c>
      <c r="AJ38" s="162" t="s">
        <v>559</v>
      </c>
      <c r="AK38" s="162"/>
      <c r="AL38" s="162" t="s">
        <v>559</v>
      </c>
      <c r="AM38" s="162" t="s">
        <v>559</v>
      </c>
      <c r="AN38" s="162" t="s">
        <v>559</v>
      </c>
      <c r="AO38" s="162" t="s">
        <v>559</v>
      </c>
      <c r="AP38" s="162" t="s">
        <v>559</v>
      </c>
      <c r="AQ38" s="162"/>
      <c r="AR38" s="162"/>
      <c r="AS38" s="162"/>
      <c r="AT38" s="163"/>
      <c r="AU38" s="162" t="s">
        <v>559</v>
      </c>
      <c r="AV38" s="162" t="s">
        <v>559</v>
      </c>
      <c r="AW38" s="162" t="s">
        <v>559</v>
      </c>
      <c r="AX38" s="162" t="s">
        <v>559</v>
      </c>
      <c r="AY38" s="162" t="s">
        <v>559</v>
      </c>
      <c r="AZ38" s="162" t="s">
        <v>559</v>
      </c>
      <c r="BA38" s="162"/>
      <c r="BB38" s="163">
        <f t="shared" si="8"/>
        <v>15</v>
      </c>
      <c r="BC38" s="164">
        <f t="shared" si="9"/>
        <v>1</v>
      </c>
      <c r="BD38" s="166">
        <f t="shared" si="10"/>
        <v>0</v>
      </c>
      <c r="BE38" s="164">
        <f t="shared" si="11"/>
        <v>0</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t="s">
        <v>559</v>
      </c>
      <c r="E39" s="162" t="s">
        <v>559</v>
      </c>
      <c r="F39" s="162" t="s">
        <v>559</v>
      </c>
      <c r="G39" s="162" t="s">
        <v>559</v>
      </c>
      <c r="H39" s="162"/>
      <c r="I39" s="162" t="s">
        <v>559</v>
      </c>
      <c r="J39" s="162" t="s">
        <v>559</v>
      </c>
      <c r="K39" s="162" t="s">
        <v>559</v>
      </c>
      <c r="L39" s="162" t="s">
        <v>579</v>
      </c>
      <c r="M39" s="162" t="s">
        <v>559</v>
      </c>
      <c r="N39" s="162" t="s">
        <v>559</v>
      </c>
      <c r="O39" s="162" t="s">
        <v>559</v>
      </c>
      <c r="P39" s="162" t="s">
        <v>559</v>
      </c>
      <c r="Q39" s="162" t="s">
        <v>559</v>
      </c>
      <c r="R39" s="162" t="s">
        <v>559</v>
      </c>
      <c r="S39" s="162" t="s">
        <v>559</v>
      </c>
      <c r="T39" s="162" t="s">
        <v>559</v>
      </c>
      <c r="U39" s="293" t="s">
        <v>559</v>
      </c>
      <c r="V39" s="300" t="s">
        <v>559</v>
      </c>
      <c r="W39" s="293" t="s">
        <v>579</v>
      </c>
      <c r="X39" s="162" t="s">
        <v>559</v>
      </c>
      <c r="Y39" s="162">
        <f t="shared" si="1"/>
        <v>18</v>
      </c>
      <c r="Z39" s="164">
        <f t="shared" si="2"/>
        <v>0.9</v>
      </c>
      <c r="AA39" s="165">
        <f t="shared" si="3"/>
        <v>2</v>
      </c>
      <c r="AB39" s="164">
        <f t="shared" si="4"/>
        <v>0.1</v>
      </c>
      <c r="AC39" s="166">
        <f t="shared" si="5"/>
        <v>0</v>
      </c>
      <c r="AD39" s="164">
        <f t="shared" si="6"/>
        <v>0</v>
      </c>
      <c r="AE39" s="160">
        <v>33.0</v>
      </c>
      <c r="AF39" s="161" t="str">
        <f t="shared" si="7"/>
        <v>Yariel Alfonso Ramos</v>
      </c>
      <c r="AG39" s="162" t="s">
        <v>559</v>
      </c>
      <c r="AH39" s="162" t="s">
        <v>559</v>
      </c>
      <c r="AI39" s="295" t="s">
        <v>559</v>
      </c>
      <c r="AJ39" s="162" t="s">
        <v>559</v>
      </c>
      <c r="AK39" s="162"/>
      <c r="AL39" s="162" t="s">
        <v>559</v>
      </c>
      <c r="AM39" s="162" t="s">
        <v>579</v>
      </c>
      <c r="AN39" s="162" t="s">
        <v>559</v>
      </c>
      <c r="AO39" s="162" t="s">
        <v>579</v>
      </c>
      <c r="AP39" s="162" t="s">
        <v>559</v>
      </c>
      <c r="AQ39" s="162"/>
      <c r="AR39" s="162"/>
      <c r="AS39" s="162"/>
      <c r="AT39" s="163"/>
      <c r="AU39" s="162" t="s">
        <v>559</v>
      </c>
      <c r="AV39" s="162" t="s">
        <v>559</v>
      </c>
      <c r="AW39" s="162" t="s">
        <v>559</v>
      </c>
      <c r="AX39" s="162" t="s">
        <v>559</v>
      </c>
      <c r="AY39" s="162" t="s">
        <v>559</v>
      </c>
      <c r="AZ39" s="162" t="s">
        <v>559</v>
      </c>
      <c r="BA39" s="162"/>
      <c r="BB39" s="163">
        <f t="shared" si="8"/>
        <v>13</v>
      </c>
      <c r="BC39" s="164">
        <f t="shared" si="9"/>
        <v>0.8666666667</v>
      </c>
      <c r="BD39" s="166">
        <f t="shared" si="10"/>
        <v>2</v>
      </c>
      <c r="BE39" s="164">
        <f t="shared" si="11"/>
        <v>0.1333333333</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t="s">
        <v>559</v>
      </c>
      <c r="E40" s="162" t="s">
        <v>559</v>
      </c>
      <c r="F40" s="162" t="s">
        <v>559</v>
      </c>
      <c r="G40" s="162" t="s">
        <v>559</v>
      </c>
      <c r="H40" s="162"/>
      <c r="I40" s="162" t="s">
        <v>559</v>
      </c>
      <c r="J40" s="162" t="s">
        <v>559</v>
      </c>
      <c r="K40" s="162" t="s">
        <v>559</v>
      </c>
      <c r="L40" s="162" t="s">
        <v>559</v>
      </c>
      <c r="M40" s="162" t="s">
        <v>559</v>
      </c>
      <c r="N40" s="162" t="s">
        <v>559</v>
      </c>
      <c r="O40" s="162" t="s">
        <v>559</v>
      </c>
      <c r="P40" s="162" t="s">
        <v>559</v>
      </c>
      <c r="Q40" s="162" t="s">
        <v>559</v>
      </c>
      <c r="R40" s="162" t="s">
        <v>559</v>
      </c>
      <c r="S40" s="162" t="s">
        <v>559</v>
      </c>
      <c r="T40" s="162" t="s">
        <v>559</v>
      </c>
      <c r="U40" s="296" t="s">
        <v>580</v>
      </c>
      <c r="V40" s="297" t="s">
        <v>559</v>
      </c>
      <c r="W40" s="296" t="s">
        <v>559</v>
      </c>
      <c r="X40" s="162" t="s">
        <v>559</v>
      </c>
      <c r="Y40" s="162">
        <f t="shared" si="1"/>
        <v>20</v>
      </c>
      <c r="Z40" s="164">
        <f t="shared" si="2"/>
        <v>1</v>
      </c>
      <c r="AA40" s="165">
        <f t="shared" si="3"/>
        <v>0</v>
      </c>
      <c r="AB40" s="164">
        <f t="shared" si="4"/>
        <v>0</v>
      </c>
      <c r="AC40" s="166">
        <f t="shared" si="5"/>
        <v>0</v>
      </c>
      <c r="AD40" s="164">
        <f t="shared" si="6"/>
        <v>0</v>
      </c>
      <c r="AE40" s="160">
        <v>34.0</v>
      </c>
      <c r="AF40" s="161" t="str">
        <f t="shared" si="7"/>
        <v>Carlos David Rodríguez Almánzar</v>
      </c>
      <c r="AG40" s="162" t="s">
        <v>580</v>
      </c>
      <c r="AH40" s="162" t="s">
        <v>559</v>
      </c>
      <c r="AI40" s="298" t="s">
        <v>559</v>
      </c>
      <c r="AJ40" s="162" t="s">
        <v>559</v>
      </c>
      <c r="AK40" s="162"/>
      <c r="AL40" s="162" t="s">
        <v>559</v>
      </c>
      <c r="AM40" s="162" t="s">
        <v>559</v>
      </c>
      <c r="AN40" s="162" t="s">
        <v>559</v>
      </c>
      <c r="AO40" s="162" t="s">
        <v>559</v>
      </c>
      <c r="AP40" s="162" t="s">
        <v>559</v>
      </c>
      <c r="AQ40" s="162"/>
      <c r="AR40" s="162"/>
      <c r="AS40" s="162"/>
      <c r="AT40" s="163"/>
      <c r="AU40" s="162" t="s">
        <v>559</v>
      </c>
      <c r="AV40" s="162" t="s">
        <v>559</v>
      </c>
      <c r="AW40" s="162" t="s">
        <v>559</v>
      </c>
      <c r="AX40" s="162" t="s">
        <v>559</v>
      </c>
      <c r="AY40" s="162" t="s">
        <v>559</v>
      </c>
      <c r="AZ40" s="162" t="s">
        <v>559</v>
      </c>
      <c r="BA40" s="162"/>
      <c r="BB40" s="163">
        <f t="shared" si="8"/>
        <v>15</v>
      </c>
      <c r="BC40" s="164">
        <f t="shared" si="9"/>
        <v>1</v>
      </c>
      <c r="BD40" s="166">
        <f t="shared" si="10"/>
        <v>0</v>
      </c>
      <c r="BE40" s="164">
        <f t="shared" si="11"/>
        <v>0</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t="s">
        <v>559</v>
      </c>
      <c r="E41" s="162" t="s">
        <v>559</v>
      </c>
      <c r="F41" s="162" t="s">
        <v>559</v>
      </c>
      <c r="G41" s="162" t="s">
        <v>559</v>
      </c>
      <c r="H41" s="162"/>
      <c r="I41" s="162" t="s">
        <v>559</v>
      </c>
      <c r="J41" s="162" t="s">
        <v>559</v>
      </c>
      <c r="K41" s="162" t="s">
        <v>559</v>
      </c>
      <c r="L41" s="162" t="s">
        <v>559</v>
      </c>
      <c r="M41" s="162" t="s">
        <v>559</v>
      </c>
      <c r="N41" s="162" t="s">
        <v>559</v>
      </c>
      <c r="O41" s="162" t="s">
        <v>559</v>
      </c>
      <c r="P41" s="162" t="s">
        <v>559</v>
      </c>
      <c r="Q41" s="162" t="s">
        <v>559</v>
      </c>
      <c r="R41" s="162" t="s">
        <v>559</v>
      </c>
      <c r="S41" s="162" t="s">
        <v>559</v>
      </c>
      <c r="T41" s="162" t="s">
        <v>559</v>
      </c>
      <c r="U41" s="293" t="s">
        <v>559</v>
      </c>
      <c r="V41" s="300" t="s">
        <v>559</v>
      </c>
      <c r="W41" s="293" t="s">
        <v>559</v>
      </c>
      <c r="X41" s="162" t="s">
        <v>559</v>
      </c>
      <c r="Y41" s="162">
        <f t="shared" si="1"/>
        <v>20</v>
      </c>
      <c r="Z41" s="164">
        <f t="shared" si="2"/>
        <v>1</v>
      </c>
      <c r="AA41" s="165">
        <f t="shared" si="3"/>
        <v>0</v>
      </c>
      <c r="AB41" s="164">
        <f t="shared" si="4"/>
        <v>0</v>
      </c>
      <c r="AC41" s="166">
        <f t="shared" si="5"/>
        <v>0</v>
      </c>
      <c r="AD41" s="164">
        <f t="shared" si="6"/>
        <v>0</v>
      </c>
      <c r="AE41" s="160">
        <v>35.0</v>
      </c>
      <c r="AF41" s="161" t="str">
        <f t="shared" si="7"/>
        <v>Darianni  Santos Medina</v>
      </c>
      <c r="AG41" s="162" t="s">
        <v>559</v>
      </c>
      <c r="AH41" s="162" t="s">
        <v>559</v>
      </c>
      <c r="AI41" s="295" t="s">
        <v>559</v>
      </c>
      <c r="AJ41" s="162" t="s">
        <v>559</v>
      </c>
      <c r="AK41" s="162"/>
      <c r="AL41" s="162" t="s">
        <v>559</v>
      </c>
      <c r="AM41" s="162" t="s">
        <v>559</v>
      </c>
      <c r="AN41" s="162" t="s">
        <v>559</v>
      </c>
      <c r="AO41" s="162" t="s">
        <v>559</v>
      </c>
      <c r="AP41" s="162" t="s">
        <v>559</v>
      </c>
      <c r="AQ41" s="162"/>
      <c r="AR41" s="162"/>
      <c r="AS41" s="162"/>
      <c r="AT41" s="163"/>
      <c r="AU41" s="162" t="s">
        <v>559</v>
      </c>
      <c r="AV41" s="162" t="s">
        <v>559</v>
      </c>
      <c r="AW41" s="162" t="s">
        <v>559</v>
      </c>
      <c r="AX41" s="162" t="s">
        <v>559</v>
      </c>
      <c r="AY41" s="162" t="s">
        <v>559</v>
      </c>
      <c r="AZ41" s="162" t="s">
        <v>559</v>
      </c>
      <c r="BA41" s="162"/>
      <c r="BB41" s="163">
        <f t="shared" si="8"/>
        <v>15</v>
      </c>
      <c r="BC41" s="164">
        <f t="shared" si="9"/>
        <v>1</v>
      </c>
      <c r="BD41" s="166">
        <f t="shared" si="10"/>
        <v>0</v>
      </c>
      <c r="BE41" s="164">
        <f t="shared" si="11"/>
        <v>0</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t="s">
        <v>559</v>
      </c>
      <c r="E42" s="162" t="s">
        <v>579</v>
      </c>
      <c r="F42" s="162" t="s">
        <v>559</v>
      </c>
      <c r="G42" s="162" t="s">
        <v>559</v>
      </c>
      <c r="H42" s="162"/>
      <c r="I42" s="162" t="s">
        <v>578</v>
      </c>
      <c r="J42" s="162" t="s">
        <v>559</v>
      </c>
      <c r="K42" s="162" t="s">
        <v>559</v>
      </c>
      <c r="L42" s="162" t="s">
        <v>579</v>
      </c>
      <c r="M42" s="162" t="s">
        <v>559</v>
      </c>
      <c r="N42" s="162" t="s">
        <v>559</v>
      </c>
      <c r="O42" s="162" t="s">
        <v>559</v>
      </c>
      <c r="P42" s="162" t="s">
        <v>559</v>
      </c>
      <c r="Q42" s="162" t="s">
        <v>559</v>
      </c>
      <c r="R42" s="162" t="s">
        <v>579</v>
      </c>
      <c r="S42" s="162" t="s">
        <v>559</v>
      </c>
      <c r="T42" s="162" t="s">
        <v>559</v>
      </c>
      <c r="U42" s="296" t="s">
        <v>559</v>
      </c>
      <c r="V42" s="297" t="s">
        <v>559</v>
      </c>
      <c r="W42" s="296" t="s">
        <v>559</v>
      </c>
      <c r="X42" s="162" t="s">
        <v>559</v>
      </c>
      <c r="Y42" s="162">
        <f t="shared" si="1"/>
        <v>17</v>
      </c>
      <c r="Z42" s="164">
        <f t="shared" si="2"/>
        <v>0.85</v>
      </c>
      <c r="AA42" s="165">
        <f t="shared" si="3"/>
        <v>3</v>
      </c>
      <c r="AB42" s="164">
        <f t="shared" si="4"/>
        <v>0.15</v>
      </c>
      <c r="AC42" s="166">
        <f t="shared" si="5"/>
        <v>1</v>
      </c>
      <c r="AD42" s="164">
        <f t="shared" si="6"/>
        <v>0.05</v>
      </c>
      <c r="AE42" s="160">
        <v>36.0</v>
      </c>
      <c r="AF42" s="161" t="str">
        <f t="shared" si="7"/>
        <v>Rosyeli Carolina Tavarez  Reyes</v>
      </c>
      <c r="AG42" s="162" t="s">
        <v>579</v>
      </c>
      <c r="AH42" s="162" t="s">
        <v>559</v>
      </c>
      <c r="AI42" s="298" t="s">
        <v>579</v>
      </c>
      <c r="AJ42" s="162" t="s">
        <v>559</v>
      </c>
      <c r="AK42" s="162"/>
      <c r="AL42" s="162" t="s">
        <v>559</v>
      </c>
      <c r="AM42" s="162" t="s">
        <v>559</v>
      </c>
      <c r="AN42" s="162" t="s">
        <v>559</v>
      </c>
      <c r="AO42" s="162" t="s">
        <v>579</v>
      </c>
      <c r="AP42" s="162" t="s">
        <v>559</v>
      </c>
      <c r="AQ42" s="162"/>
      <c r="AR42" s="162"/>
      <c r="AS42" s="162"/>
      <c r="AT42" s="163"/>
      <c r="AU42" s="162" t="s">
        <v>579</v>
      </c>
      <c r="AV42" s="162" t="s">
        <v>559</v>
      </c>
      <c r="AW42" s="162" t="s">
        <v>559</v>
      </c>
      <c r="AX42" s="162" t="s">
        <v>559</v>
      </c>
      <c r="AY42" s="162" t="s">
        <v>559</v>
      </c>
      <c r="AZ42" s="162" t="s">
        <v>579</v>
      </c>
      <c r="BA42" s="162"/>
      <c r="BB42" s="163">
        <f t="shared" si="8"/>
        <v>10</v>
      </c>
      <c r="BC42" s="164">
        <f t="shared" si="9"/>
        <v>0.6666666667</v>
      </c>
      <c r="BD42" s="166">
        <f t="shared" si="10"/>
        <v>5</v>
      </c>
      <c r="BE42" s="164">
        <f t="shared" si="11"/>
        <v>0.3333333333</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t="s">
        <v>559</v>
      </c>
      <c r="E43" s="162" t="s">
        <v>559</v>
      </c>
      <c r="F43" s="162" t="s">
        <v>559</v>
      </c>
      <c r="G43" s="162" t="s">
        <v>559</v>
      </c>
      <c r="H43" s="162"/>
      <c r="I43" s="162" t="s">
        <v>559</v>
      </c>
      <c r="J43" s="162" t="s">
        <v>559</v>
      </c>
      <c r="K43" s="162" t="s">
        <v>559</v>
      </c>
      <c r="L43" s="162" t="s">
        <v>580</v>
      </c>
      <c r="M43" s="162" t="s">
        <v>559</v>
      </c>
      <c r="N43" s="162" t="s">
        <v>559</v>
      </c>
      <c r="O43" s="162" t="s">
        <v>559</v>
      </c>
      <c r="P43" s="162" t="s">
        <v>559</v>
      </c>
      <c r="Q43" s="162" t="s">
        <v>559</v>
      </c>
      <c r="R43" s="162" t="s">
        <v>559</v>
      </c>
      <c r="S43" s="162" t="s">
        <v>559</v>
      </c>
      <c r="T43" s="162" t="s">
        <v>559</v>
      </c>
      <c r="U43" s="293" t="s">
        <v>559</v>
      </c>
      <c r="V43" s="300" t="s">
        <v>559</v>
      </c>
      <c r="W43" s="293" t="s">
        <v>559</v>
      </c>
      <c r="X43" s="162" t="s">
        <v>559</v>
      </c>
      <c r="Y43" s="162">
        <f t="shared" si="1"/>
        <v>20</v>
      </c>
      <c r="Z43" s="164">
        <f t="shared" si="2"/>
        <v>1</v>
      </c>
      <c r="AA43" s="165">
        <f t="shared" si="3"/>
        <v>0</v>
      </c>
      <c r="AB43" s="164">
        <f t="shared" si="4"/>
        <v>0</v>
      </c>
      <c r="AC43" s="166">
        <f t="shared" si="5"/>
        <v>0</v>
      </c>
      <c r="AD43" s="164">
        <f t="shared" si="6"/>
        <v>0</v>
      </c>
      <c r="AE43" s="160">
        <v>37.0</v>
      </c>
      <c r="AF43" s="161" t="str">
        <f t="shared" si="7"/>
        <v>Melani  Taveras Bautista</v>
      </c>
      <c r="AG43" s="162" t="s">
        <v>559</v>
      </c>
      <c r="AH43" s="162" t="s">
        <v>559</v>
      </c>
      <c r="AI43" s="295" t="s">
        <v>559</v>
      </c>
      <c r="AJ43" s="162" t="s">
        <v>559</v>
      </c>
      <c r="AK43" s="162"/>
      <c r="AL43" s="162" t="s">
        <v>559</v>
      </c>
      <c r="AM43" s="162" t="s">
        <v>559</v>
      </c>
      <c r="AN43" s="162" t="s">
        <v>559</v>
      </c>
      <c r="AO43" s="162" t="s">
        <v>559</v>
      </c>
      <c r="AP43" s="162" t="s">
        <v>559</v>
      </c>
      <c r="AQ43" s="162"/>
      <c r="AR43" s="162"/>
      <c r="AS43" s="162"/>
      <c r="AT43" s="163"/>
      <c r="AU43" s="162" t="s">
        <v>559</v>
      </c>
      <c r="AV43" s="162" t="s">
        <v>559</v>
      </c>
      <c r="AW43" s="162" t="s">
        <v>559</v>
      </c>
      <c r="AX43" s="162" t="s">
        <v>559</v>
      </c>
      <c r="AY43" s="162" t="s">
        <v>559</v>
      </c>
      <c r="AZ43" s="162" t="s">
        <v>559</v>
      </c>
      <c r="BA43" s="162"/>
      <c r="BB43" s="163">
        <f t="shared" si="8"/>
        <v>15</v>
      </c>
      <c r="BC43" s="164">
        <f t="shared" si="9"/>
        <v>1</v>
      </c>
      <c r="BD43" s="166">
        <f t="shared" si="10"/>
        <v>0</v>
      </c>
      <c r="BE43" s="164">
        <f t="shared" si="11"/>
        <v>0</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t="s">
        <v>559</v>
      </c>
      <c r="E44" s="162" t="s">
        <v>559</v>
      </c>
      <c r="F44" s="162" t="s">
        <v>559</v>
      </c>
      <c r="G44" s="162" t="s">
        <v>559</v>
      </c>
      <c r="H44" s="162"/>
      <c r="I44" s="162" t="s">
        <v>559</v>
      </c>
      <c r="J44" s="162" t="s">
        <v>559</v>
      </c>
      <c r="K44" s="162" t="s">
        <v>559</v>
      </c>
      <c r="L44" s="162" t="s">
        <v>559</v>
      </c>
      <c r="M44" s="162" t="s">
        <v>559</v>
      </c>
      <c r="N44" s="162" t="s">
        <v>559</v>
      </c>
      <c r="O44" s="162" t="s">
        <v>559</v>
      </c>
      <c r="P44" s="162" t="s">
        <v>559</v>
      </c>
      <c r="Q44" s="162" t="s">
        <v>559</v>
      </c>
      <c r="R44" s="162" t="s">
        <v>559</v>
      </c>
      <c r="S44" s="162" t="s">
        <v>559</v>
      </c>
      <c r="T44" s="162" t="s">
        <v>559</v>
      </c>
      <c r="U44" s="296" t="s">
        <v>559</v>
      </c>
      <c r="V44" s="297" t="s">
        <v>559</v>
      </c>
      <c r="W44" s="296" t="s">
        <v>559</v>
      </c>
      <c r="X44" s="162" t="s">
        <v>559</v>
      </c>
      <c r="Y44" s="162">
        <f t="shared" si="1"/>
        <v>20</v>
      </c>
      <c r="Z44" s="164">
        <f t="shared" si="2"/>
        <v>1</v>
      </c>
      <c r="AA44" s="165">
        <f t="shared" si="3"/>
        <v>0</v>
      </c>
      <c r="AB44" s="164">
        <f t="shared" si="4"/>
        <v>0</v>
      </c>
      <c r="AC44" s="166">
        <f t="shared" si="5"/>
        <v>0</v>
      </c>
      <c r="AD44" s="164">
        <f t="shared" si="6"/>
        <v>0</v>
      </c>
      <c r="AE44" s="160">
        <v>38.0</v>
      </c>
      <c r="AF44" s="161" t="str">
        <f t="shared" si="7"/>
        <v>Arianny  Tejada Guzmán</v>
      </c>
      <c r="AG44" s="162" t="s">
        <v>578</v>
      </c>
      <c r="AH44" s="162" t="s">
        <v>559</v>
      </c>
      <c r="AI44" s="298" t="s">
        <v>559</v>
      </c>
      <c r="AJ44" s="162" t="s">
        <v>559</v>
      </c>
      <c r="AK44" s="162"/>
      <c r="AL44" s="162" t="s">
        <v>559</v>
      </c>
      <c r="AM44" s="162" t="s">
        <v>579</v>
      </c>
      <c r="AN44" s="162" t="s">
        <v>559</v>
      </c>
      <c r="AO44" s="162" t="s">
        <v>559</v>
      </c>
      <c r="AP44" s="162" t="s">
        <v>559</v>
      </c>
      <c r="AQ44" s="162"/>
      <c r="AR44" s="162"/>
      <c r="AS44" s="162"/>
      <c r="AT44" s="163"/>
      <c r="AU44" s="162" t="s">
        <v>559</v>
      </c>
      <c r="AV44" s="162" t="s">
        <v>559</v>
      </c>
      <c r="AW44" s="162" t="s">
        <v>559</v>
      </c>
      <c r="AX44" s="162" t="s">
        <v>559</v>
      </c>
      <c r="AY44" s="162" t="s">
        <v>559</v>
      </c>
      <c r="AZ44" s="162" t="s">
        <v>559</v>
      </c>
      <c r="BA44" s="162"/>
      <c r="BB44" s="163">
        <f t="shared" si="8"/>
        <v>14</v>
      </c>
      <c r="BC44" s="164">
        <f t="shared" si="9"/>
        <v>0.9333333333</v>
      </c>
      <c r="BD44" s="166">
        <f t="shared" si="10"/>
        <v>1</v>
      </c>
      <c r="BE44" s="164">
        <f t="shared" si="11"/>
        <v>0.06666666667</v>
      </c>
      <c r="BF44" s="166">
        <f t="shared" si="12"/>
        <v>1</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t="s">
        <v>559</v>
      </c>
      <c r="E45" s="162" t="s">
        <v>559</v>
      </c>
      <c r="F45" s="162" t="s">
        <v>559</v>
      </c>
      <c r="G45" s="162" t="s">
        <v>559</v>
      </c>
      <c r="H45" s="162"/>
      <c r="I45" s="162" t="s">
        <v>559</v>
      </c>
      <c r="J45" s="162" t="s">
        <v>559</v>
      </c>
      <c r="K45" s="162" t="s">
        <v>559</v>
      </c>
      <c r="L45" s="162" t="s">
        <v>579</v>
      </c>
      <c r="M45" s="162" t="s">
        <v>559</v>
      </c>
      <c r="N45" s="162" t="s">
        <v>559</v>
      </c>
      <c r="O45" s="162" t="s">
        <v>559</v>
      </c>
      <c r="P45" s="162" t="s">
        <v>559</v>
      </c>
      <c r="Q45" s="162" t="s">
        <v>559</v>
      </c>
      <c r="R45" s="162" t="s">
        <v>559</v>
      </c>
      <c r="S45" s="162" t="s">
        <v>559</v>
      </c>
      <c r="T45" s="162" t="s">
        <v>559</v>
      </c>
      <c r="U45" s="293" t="s">
        <v>559</v>
      </c>
      <c r="V45" s="300" t="s">
        <v>559</v>
      </c>
      <c r="W45" s="293" t="s">
        <v>559</v>
      </c>
      <c r="X45" s="162" t="s">
        <v>559</v>
      </c>
      <c r="Y45" s="162">
        <f t="shared" si="1"/>
        <v>19</v>
      </c>
      <c r="Z45" s="164">
        <f t="shared" si="2"/>
        <v>0.95</v>
      </c>
      <c r="AA45" s="165">
        <f t="shared" si="3"/>
        <v>1</v>
      </c>
      <c r="AB45" s="164">
        <f t="shared" si="4"/>
        <v>0.05</v>
      </c>
      <c r="AC45" s="166">
        <f t="shared" si="5"/>
        <v>0</v>
      </c>
      <c r="AD45" s="164">
        <f t="shared" si="6"/>
        <v>0</v>
      </c>
      <c r="AE45" s="160">
        <v>39.0</v>
      </c>
      <c r="AF45" s="161" t="str">
        <f t="shared" si="7"/>
        <v>Jeilyn Aliah Tejada</v>
      </c>
      <c r="AG45" s="162" t="s">
        <v>559</v>
      </c>
      <c r="AH45" s="162" t="s">
        <v>559</v>
      </c>
      <c r="AI45" s="295" t="s">
        <v>559</v>
      </c>
      <c r="AJ45" s="162" t="s">
        <v>559</v>
      </c>
      <c r="AK45" s="162"/>
      <c r="AL45" s="162" t="s">
        <v>559</v>
      </c>
      <c r="AM45" s="162" t="s">
        <v>579</v>
      </c>
      <c r="AN45" s="162" t="s">
        <v>578</v>
      </c>
      <c r="AO45" s="162" t="s">
        <v>559</v>
      </c>
      <c r="AP45" s="162" t="s">
        <v>559</v>
      </c>
      <c r="AQ45" s="162"/>
      <c r="AR45" s="162"/>
      <c r="AS45" s="162"/>
      <c r="AT45" s="163"/>
      <c r="AU45" s="162" t="s">
        <v>559</v>
      </c>
      <c r="AV45" s="162" t="s">
        <v>579</v>
      </c>
      <c r="AW45" s="162" t="s">
        <v>559</v>
      </c>
      <c r="AX45" s="162" t="s">
        <v>559</v>
      </c>
      <c r="AY45" s="162" t="s">
        <v>559</v>
      </c>
      <c r="AZ45" s="162" t="s">
        <v>559</v>
      </c>
      <c r="BA45" s="162"/>
      <c r="BB45" s="163">
        <f t="shared" si="8"/>
        <v>13</v>
      </c>
      <c r="BC45" s="164">
        <f t="shared" si="9"/>
        <v>0.8666666667</v>
      </c>
      <c r="BD45" s="166">
        <f t="shared" si="10"/>
        <v>2</v>
      </c>
      <c r="BE45" s="164">
        <f t="shared" si="11"/>
        <v>0.1333333333</v>
      </c>
      <c r="BF45" s="166">
        <f t="shared" si="12"/>
        <v>1</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t="s">
        <v>559</v>
      </c>
      <c r="E46" s="162" t="s">
        <v>559</v>
      </c>
      <c r="F46" s="162" t="s">
        <v>559</v>
      </c>
      <c r="G46" s="162" t="s">
        <v>559</v>
      </c>
      <c r="H46" s="162"/>
      <c r="I46" s="162" t="s">
        <v>559</v>
      </c>
      <c r="J46" s="162" t="s">
        <v>559</v>
      </c>
      <c r="K46" s="162" t="s">
        <v>559</v>
      </c>
      <c r="L46" s="162" t="s">
        <v>559</v>
      </c>
      <c r="M46" s="162" t="s">
        <v>559</v>
      </c>
      <c r="N46" s="162" t="s">
        <v>559</v>
      </c>
      <c r="O46" s="162" t="s">
        <v>559</v>
      </c>
      <c r="P46" s="162" t="s">
        <v>559</v>
      </c>
      <c r="Q46" s="162" t="s">
        <v>559</v>
      </c>
      <c r="R46" s="162" t="s">
        <v>559</v>
      </c>
      <c r="S46" s="162" t="s">
        <v>559</v>
      </c>
      <c r="T46" s="162" t="s">
        <v>559</v>
      </c>
      <c r="U46" s="296" t="s">
        <v>559</v>
      </c>
      <c r="V46" s="296" t="s">
        <v>559</v>
      </c>
      <c r="W46" s="296" t="s">
        <v>559</v>
      </c>
      <c r="X46" s="162" t="s">
        <v>559</v>
      </c>
      <c r="Y46" s="162">
        <f t="shared" si="1"/>
        <v>20</v>
      </c>
      <c r="Z46" s="164">
        <f t="shared" si="2"/>
        <v>1</v>
      </c>
      <c r="AA46" s="165">
        <f t="shared" si="3"/>
        <v>0</v>
      </c>
      <c r="AB46" s="164">
        <f t="shared" si="4"/>
        <v>0</v>
      </c>
      <c r="AC46" s="166">
        <f t="shared" si="5"/>
        <v>0</v>
      </c>
      <c r="AD46" s="164">
        <f t="shared" si="6"/>
        <v>0</v>
      </c>
      <c r="AE46" s="160">
        <v>40.0</v>
      </c>
      <c r="AF46" s="161" t="str">
        <f t="shared" si="7"/>
        <v>Rosenny  Ureña Arias</v>
      </c>
      <c r="AG46" s="162" t="s">
        <v>559</v>
      </c>
      <c r="AH46" s="162" t="s">
        <v>559</v>
      </c>
      <c r="AI46" s="298" t="s">
        <v>559</v>
      </c>
      <c r="AJ46" s="162" t="s">
        <v>559</v>
      </c>
      <c r="AK46" s="163"/>
      <c r="AL46" s="162" t="s">
        <v>559</v>
      </c>
      <c r="AM46" s="162" t="s">
        <v>559</v>
      </c>
      <c r="AN46" s="162" t="s">
        <v>559</v>
      </c>
      <c r="AO46" s="162" t="s">
        <v>559</v>
      </c>
      <c r="AP46" s="162" t="s">
        <v>559</v>
      </c>
      <c r="AQ46" s="162"/>
      <c r="AR46" s="162"/>
      <c r="AS46" s="162"/>
      <c r="AT46" s="163"/>
      <c r="AU46" s="162" t="s">
        <v>578</v>
      </c>
      <c r="AV46" s="162" t="s">
        <v>559</v>
      </c>
      <c r="AW46" s="162" t="s">
        <v>559</v>
      </c>
      <c r="AX46" s="162" t="s">
        <v>559</v>
      </c>
      <c r="AY46" s="162" t="s">
        <v>559</v>
      </c>
      <c r="AZ46" s="162" t="s">
        <v>559</v>
      </c>
      <c r="BA46" s="162"/>
      <c r="BB46" s="163">
        <f t="shared" si="8"/>
        <v>15</v>
      </c>
      <c r="BC46" s="164">
        <f t="shared" si="9"/>
        <v>1</v>
      </c>
      <c r="BD46" s="166">
        <f t="shared" si="10"/>
        <v>0</v>
      </c>
      <c r="BE46" s="164">
        <f t="shared" si="11"/>
        <v>0</v>
      </c>
      <c r="BF46" s="166">
        <f t="shared" si="12"/>
        <v>1</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t="s">
        <v>559</v>
      </c>
      <c r="E47" s="162" t="s">
        <v>559</v>
      </c>
      <c r="F47" s="162" t="s">
        <v>559</v>
      </c>
      <c r="G47" s="162" t="s">
        <v>559</v>
      </c>
      <c r="H47" s="162"/>
      <c r="I47" s="162" t="s">
        <v>559</v>
      </c>
      <c r="J47" s="162" t="s">
        <v>559</v>
      </c>
      <c r="K47" s="162" t="s">
        <v>559</v>
      </c>
      <c r="L47" s="162" t="s">
        <v>580</v>
      </c>
      <c r="M47" s="162" t="s">
        <v>559</v>
      </c>
      <c r="N47" s="162" t="s">
        <v>559</v>
      </c>
      <c r="O47" s="162" t="s">
        <v>559</v>
      </c>
      <c r="P47" s="162" t="s">
        <v>559</v>
      </c>
      <c r="Q47" s="162" t="s">
        <v>559</v>
      </c>
      <c r="R47" s="162" t="s">
        <v>559</v>
      </c>
      <c r="S47" s="162" t="s">
        <v>559</v>
      </c>
      <c r="T47" s="162" t="s">
        <v>559</v>
      </c>
      <c r="U47" s="293" t="s">
        <v>559</v>
      </c>
      <c r="V47" s="293" t="s">
        <v>559</v>
      </c>
      <c r="W47" s="293" t="s">
        <v>559</v>
      </c>
      <c r="X47" s="162" t="s">
        <v>559</v>
      </c>
      <c r="Y47" s="162">
        <f t="shared" si="1"/>
        <v>20</v>
      </c>
      <c r="Z47" s="164">
        <f t="shared" si="2"/>
        <v>1</v>
      </c>
      <c r="AA47" s="165">
        <f t="shared" si="3"/>
        <v>0</v>
      </c>
      <c r="AB47" s="164">
        <f t="shared" si="4"/>
        <v>0</v>
      </c>
      <c r="AC47" s="166">
        <f t="shared" si="5"/>
        <v>0</v>
      </c>
      <c r="AD47" s="164">
        <f t="shared" si="6"/>
        <v>0</v>
      </c>
      <c r="AE47" s="160">
        <v>41.0</v>
      </c>
      <c r="AF47" s="161" t="str">
        <f t="shared" si="7"/>
        <v>Jonathan  De Jesús Valerio Felipe</v>
      </c>
      <c r="AG47" s="162" t="s">
        <v>559</v>
      </c>
      <c r="AH47" s="162" t="s">
        <v>559</v>
      </c>
      <c r="AI47" s="298" t="s">
        <v>559</v>
      </c>
      <c r="AJ47" s="162" t="s">
        <v>559</v>
      </c>
      <c r="AK47" s="163"/>
      <c r="AL47" s="162" t="s">
        <v>559</v>
      </c>
      <c r="AM47" s="162" t="s">
        <v>559</v>
      </c>
      <c r="AN47" s="162" t="s">
        <v>559</v>
      </c>
      <c r="AO47" s="162" t="s">
        <v>559</v>
      </c>
      <c r="AP47" s="162" t="s">
        <v>559</v>
      </c>
      <c r="AQ47" s="162"/>
      <c r="AR47" s="162"/>
      <c r="AS47" s="162"/>
      <c r="AT47" s="163"/>
      <c r="AU47" s="162" t="s">
        <v>559</v>
      </c>
      <c r="AV47" s="162" t="s">
        <v>559</v>
      </c>
      <c r="AW47" s="162" t="s">
        <v>559</v>
      </c>
      <c r="AX47" s="162" t="s">
        <v>559</v>
      </c>
      <c r="AY47" s="162" t="s">
        <v>559</v>
      </c>
      <c r="AZ47" s="162" t="s">
        <v>559</v>
      </c>
      <c r="BA47" s="162"/>
      <c r="BB47" s="163">
        <f t="shared" si="8"/>
        <v>15</v>
      </c>
      <c r="BC47" s="164">
        <f t="shared" si="9"/>
        <v>1</v>
      </c>
      <c r="BD47" s="166">
        <f t="shared" si="10"/>
        <v>0</v>
      </c>
      <c r="BE47" s="164">
        <f t="shared" si="11"/>
        <v>0</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t="s">
        <v>559</v>
      </c>
      <c r="E48" s="162" t="s">
        <v>559</v>
      </c>
      <c r="F48" s="162" t="s">
        <v>559</v>
      </c>
      <c r="G48" s="162" t="s">
        <v>559</v>
      </c>
      <c r="H48" s="162"/>
      <c r="I48" s="162" t="s">
        <v>559</v>
      </c>
      <c r="J48" s="162" t="s">
        <v>559</v>
      </c>
      <c r="K48" s="162" t="s">
        <v>559</v>
      </c>
      <c r="L48" s="162" t="s">
        <v>559</v>
      </c>
      <c r="M48" s="162" t="s">
        <v>579</v>
      </c>
      <c r="N48" s="162" t="s">
        <v>559</v>
      </c>
      <c r="O48" s="162" t="s">
        <v>559</v>
      </c>
      <c r="P48" s="162" t="s">
        <v>559</v>
      </c>
      <c r="Q48" s="162" t="s">
        <v>559</v>
      </c>
      <c r="R48" s="162" t="s">
        <v>559</v>
      </c>
      <c r="S48" s="162" t="s">
        <v>559</v>
      </c>
      <c r="T48" s="162" t="s">
        <v>559</v>
      </c>
      <c r="U48" s="296" t="s">
        <v>579</v>
      </c>
      <c r="V48" s="296" t="s">
        <v>559</v>
      </c>
      <c r="W48" s="296" t="s">
        <v>559</v>
      </c>
      <c r="X48" s="162" t="s">
        <v>559</v>
      </c>
      <c r="Y48" s="162">
        <f t="shared" si="1"/>
        <v>18</v>
      </c>
      <c r="Z48" s="164">
        <f t="shared" si="2"/>
        <v>0.9</v>
      </c>
      <c r="AA48" s="165">
        <f t="shared" si="3"/>
        <v>2</v>
      </c>
      <c r="AB48" s="164">
        <f t="shared" si="4"/>
        <v>0.1</v>
      </c>
      <c r="AC48" s="166">
        <f t="shared" si="5"/>
        <v>0</v>
      </c>
      <c r="AD48" s="164">
        <f t="shared" si="6"/>
        <v>0</v>
      </c>
      <c r="AE48" s="160">
        <v>42.0</v>
      </c>
      <c r="AF48" s="161" t="str">
        <f t="shared" si="7"/>
        <v>Crisleydi  Turbí</v>
      </c>
      <c r="AG48" s="162" t="s">
        <v>559</v>
      </c>
      <c r="AH48" s="162" t="s">
        <v>559</v>
      </c>
      <c r="AI48" s="298" t="s">
        <v>559</v>
      </c>
      <c r="AJ48" s="162" t="s">
        <v>559</v>
      </c>
      <c r="AK48" s="163"/>
      <c r="AL48" s="162" t="s">
        <v>559</v>
      </c>
      <c r="AM48" s="162" t="s">
        <v>559</v>
      </c>
      <c r="AN48" s="162" t="s">
        <v>559</v>
      </c>
      <c r="AO48" s="162" t="s">
        <v>559</v>
      </c>
      <c r="AP48" s="162" t="s">
        <v>559</v>
      </c>
      <c r="AQ48" s="162"/>
      <c r="AR48" s="162"/>
      <c r="AS48" s="162"/>
      <c r="AT48" s="163"/>
      <c r="AU48" s="162" t="s">
        <v>559</v>
      </c>
      <c r="AV48" s="162" t="s">
        <v>579</v>
      </c>
      <c r="AW48" s="162" t="s">
        <v>559</v>
      </c>
      <c r="AX48" s="162" t="s">
        <v>559</v>
      </c>
      <c r="AY48" s="162" t="s">
        <v>559</v>
      </c>
      <c r="AZ48" s="162" t="s">
        <v>559</v>
      </c>
      <c r="BA48" s="162"/>
      <c r="BB48" s="163">
        <f t="shared" si="8"/>
        <v>14</v>
      </c>
      <c r="BC48" s="164">
        <f t="shared" si="9"/>
        <v>0.9333333333</v>
      </c>
      <c r="BD48" s="166">
        <f t="shared" si="10"/>
        <v>1</v>
      </c>
      <c r="BE48" s="164">
        <f t="shared" si="11"/>
        <v>0.06666666667</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t="s">
        <v>559</v>
      </c>
      <c r="E49" s="162" t="s">
        <v>559</v>
      </c>
      <c r="F49" s="162" t="s">
        <v>559</v>
      </c>
      <c r="G49" s="162" t="s">
        <v>580</v>
      </c>
      <c r="H49" s="162"/>
      <c r="I49" s="162" t="s">
        <v>559</v>
      </c>
      <c r="J49" s="162" t="s">
        <v>559</v>
      </c>
      <c r="K49" s="162" t="s">
        <v>559</v>
      </c>
      <c r="L49" s="162" t="s">
        <v>580</v>
      </c>
      <c r="M49" s="162" t="s">
        <v>559</v>
      </c>
      <c r="N49" s="162" t="s">
        <v>579</v>
      </c>
      <c r="O49" s="162" t="s">
        <v>559</v>
      </c>
      <c r="P49" s="162" t="s">
        <v>559</v>
      </c>
      <c r="Q49" s="162" t="s">
        <v>559</v>
      </c>
      <c r="R49" s="162" t="s">
        <v>559</v>
      </c>
      <c r="S49" s="162" t="s">
        <v>579</v>
      </c>
      <c r="T49" s="162" t="s">
        <v>559</v>
      </c>
      <c r="U49" s="293" t="s">
        <v>559</v>
      </c>
      <c r="V49" s="293" t="s">
        <v>559</v>
      </c>
      <c r="W49" s="293" t="s">
        <v>559</v>
      </c>
      <c r="X49" s="162" t="s">
        <v>559</v>
      </c>
      <c r="Y49" s="162">
        <f t="shared" si="1"/>
        <v>18</v>
      </c>
      <c r="Z49" s="164">
        <f t="shared" si="2"/>
        <v>0.9</v>
      </c>
      <c r="AA49" s="165">
        <f t="shared" si="3"/>
        <v>2</v>
      </c>
      <c r="AB49" s="164">
        <f t="shared" si="4"/>
        <v>0.1</v>
      </c>
      <c r="AC49" s="166">
        <f t="shared" si="5"/>
        <v>0</v>
      </c>
      <c r="AD49" s="164">
        <f t="shared" si="6"/>
        <v>0</v>
      </c>
      <c r="AE49" s="160">
        <v>43.0</v>
      </c>
      <c r="AF49" s="161" t="str">
        <f t="shared" si="7"/>
        <v>Jhoangel Rafael Vargas Ulloa</v>
      </c>
      <c r="AG49" s="162" t="s">
        <v>580</v>
      </c>
      <c r="AH49" s="162" t="s">
        <v>559</v>
      </c>
      <c r="AI49" s="298" t="s">
        <v>559</v>
      </c>
      <c r="AJ49" s="162" t="s">
        <v>559</v>
      </c>
      <c r="AK49" s="163"/>
      <c r="AL49" s="162" t="s">
        <v>559</v>
      </c>
      <c r="AM49" s="162" t="s">
        <v>559</v>
      </c>
      <c r="AN49" s="162" t="s">
        <v>559</v>
      </c>
      <c r="AO49" s="162" t="s">
        <v>559</v>
      </c>
      <c r="AP49" s="162" t="s">
        <v>559</v>
      </c>
      <c r="AQ49" s="162"/>
      <c r="AR49" s="162"/>
      <c r="AS49" s="162"/>
      <c r="AT49" s="163"/>
      <c r="AU49" s="162" t="s">
        <v>559</v>
      </c>
      <c r="AV49" s="162" t="s">
        <v>559</v>
      </c>
      <c r="AW49" s="162" t="s">
        <v>559</v>
      </c>
      <c r="AX49" s="162" t="s">
        <v>559</v>
      </c>
      <c r="AY49" s="162" t="s">
        <v>559</v>
      </c>
      <c r="AZ49" s="162" t="s">
        <v>579</v>
      </c>
      <c r="BA49" s="162"/>
      <c r="BB49" s="163">
        <f t="shared" si="8"/>
        <v>14</v>
      </c>
      <c r="BC49" s="164">
        <f t="shared" si="9"/>
        <v>0.9333333333</v>
      </c>
      <c r="BD49" s="166">
        <f t="shared" si="10"/>
        <v>1</v>
      </c>
      <c r="BE49" s="164">
        <f t="shared" si="11"/>
        <v>0.06666666667</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t="s">
        <v>559</v>
      </c>
      <c r="E50" s="162" t="s">
        <v>559</v>
      </c>
      <c r="F50" s="162" t="s">
        <v>559</v>
      </c>
      <c r="G50" s="162" t="s">
        <v>559</v>
      </c>
      <c r="H50" s="162"/>
      <c r="I50" s="162" t="s">
        <v>559</v>
      </c>
      <c r="J50" s="162" t="s">
        <v>559</v>
      </c>
      <c r="K50" s="162" t="s">
        <v>559</v>
      </c>
      <c r="L50" s="162" t="s">
        <v>578</v>
      </c>
      <c r="M50" s="162" t="s">
        <v>559</v>
      </c>
      <c r="N50" s="162" t="s">
        <v>559</v>
      </c>
      <c r="O50" s="162" t="s">
        <v>559</v>
      </c>
      <c r="P50" s="162" t="s">
        <v>559</v>
      </c>
      <c r="Q50" s="162" t="s">
        <v>559</v>
      </c>
      <c r="R50" s="162" t="s">
        <v>559</v>
      </c>
      <c r="S50" s="162" t="s">
        <v>559</v>
      </c>
      <c r="T50" s="162" t="s">
        <v>559</v>
      </c>
      <c r="U50" s="296" t="s">
        <v>559</v>
      </c>
      <c r="V50" s="296" t="s">
        <v>559</v>
      </c>
      <c r="W50" s="296" t="s">
        <v>559</v>
      </c>
      <c r="X50" s="162" t="s">
        <v>559</v>
      </c>
      <c r="Y50" s="162">
        <f t="shared" si="1"/>
        <v>20</v>
      </c>
      <c r="Z50" s="164">
        <f t="shared" si="2"/>
        <v>1</v>
      </c>
      <c r="AA50" s="165">
        <f t="shared" si="3"/>
        <v>0</v>
      </c>
      <c r="AB50" s="164">
        <f t="shared" si="4"/>
        <v>0</v>
      </c>
      <c r="AC50" s="166">
        <f t="shared" si="5"/>
        <v>1</v>
      </c>
      <c r="AD50" s="164">
        <f t="shared" si="6"/>
        <v>0.05</v>
      </c>
      <c r="AE50" s="160">
        <v>44.0</v>
      </c>
      <c r="AF50" s="161" t="str">
        <f t="shared" si="7"/>
        <v>Leslie  Cruz Espinal</v>
      </c>
      <c r="AG50" s="162" t="s">
        <v>559</v>
      </c>
      <c r="AH50" s="162" t="s">
        <v>559</v>
      </c>
      <c r="AI50" s="298" t="s">
        <v>559</v>
      </c>
      <c r="AJ50" s="162" t="s">
        <v>559</v>
      </c>
      <c r="AK50" s="163"/>
      <c r="AL50" s="162" t="s">
        <v>559</v>
      </c>
      <c r="AM50" s="162" t="s">
        <v>559</v>
      </c>
      <c r="AN50" s="162" t="s">
        <v>559</v>
      </c>
      <c r="AO50" s="162" t="s">
        <v>559</v>
      </c>
      <c r="AP50" s="162" t="s">
        <v>559</v>
      </c>
      <c r="AQ50" s="162"/>
      <c r="AR50" s="162"/>
      <c r="AS50" s="162"/>
      <c r="AT50" s="163"/>
      <c r="AU50" s="162" t="s">
        <v>559</v>
      </c>
      <c r="AV50" s="162" t="s">
        <v>559</v>
      </c>
      <c r="AW50" s="162" t="s">
        <v>559</v>
      </c>
      <c r="AX50" s="162" t="s">
        <v>559</v>
      </c>
      <c r="AY50" s="162" t="s">
        <v>559</v>
      </c>
      <c r="AZ50" s="162" t="s">
        <v>559</v>
      </c>
      <c r="BA50" s="162"/>
      <c r="BB50" s="163">
        <f t="shared" si="8"/>
        <v>15</v>
      </c>
      <c r="BC50" s="164">
        <f t="shared" si="9"/>
        <v>1</v>
      </c>
      <c r="BD50" s="166">
        <f t="shared" si="10"/>
        <v>0</v>
      </c>
      <c r="BE50" s="164">
        <f t="shared" si="11"/>
        <v>0</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ESTUDI'!N53</f>
        <v/>
      </c>
      <c r="B51" s="160">
        <v>45.0</v>
      </c>
      <c r="C51" s="161" t="str">
        <f>'3A 2025 - 2026 DATOS DEL ESTUDI'!B53</f>
        <v/>
      </c>
      <c r="D51" s="162"/>
      <c r="E51" s="162"/>
      <c r="F51" s="162"/>
      <c r="G51" s="162"/>
      <c r="H51" s="162"/>
      <c r="I51" s="162"/>
      <c r="J51" s="163"/>
      <c r="K51" s="162"/>
      <c r="L51" s="162"/>
      <c r="M51" s="162"/>
      <c r="N51" s="162"/>
      <c r="O51" s="162"/>
      <c r="P51" s="162"/>
      <c r="Q51" s="162"/>
      <c r="R51" s="162"/>
      <c r="S51" s="162"/>
      <c r="T51" s="162"/>
      <c r="U51" s="162"/>
      <c r="V51" s="162"/>
      <c r="W51" s="162"/>
      <c r="X51" s="162"/>
      <c r="Y51" s="162">
        <f t="shared" si="1"/>
        <v>0</v>
      </c>
      <c r="Z51" s="164">
        <f t="shared" si="2"/>
        <v>0</v>
      </c>
      <c r="AA51" s="165">
        <f t="shared" si="3"/>
        <v>0</v>
      </c>
      <c r="AB51" s="164">
        <f t="shared" si="4"/>
        <v>0</v>
      </c>
      <c r="AC51" s="166">
        <f t="shared" si="5"/>
        <v>0</v>
      </c>
      <c r="AD51" s="164">
        <f t="shared" si="6"/>
        <v>0</v>
      </c>
      <c r="AE51" s="160">
        <v>45.0</v>
      </c>
      <c r="AF51" s="161" t="str">
        <f t="shared" si="7"/>
        <v/>
      </c>
      <c r="AG51" s="162"/>
      <c r="AH51" s="162"/>
      <c r="AI51" s="302"/>
      <c r="AJ51" s="162"/>
      <c r="AK51" s="163"/>
      <c r="AL51" s="163"/>
      <c r="AM51" s="162"/>
      <c r="AN51" s="162"/>
      <c r="AO51" s="162"/>
      <c r="AP51" s="162"/>
      <c r="AQ51" s="162"/>
      <c r="AR51" s="162"/>
      <c r="AS51" s="162"/>
      <c r="AT51" s="163"/>
      <c r="AU51" s="162"/>
      <c r="AV51" s="162"/>
      <c r="AW51" s="162"/>
      <c r="AX51" s="162"/>
      <c r="AY51" s="162"/>
      <c r="AZ51" s="162"/>
      <c r="BA51" s="162"/>
      <c r="BB51" s="163">
        <f t="shared" si="8"/>
        <v>0</v>
      </c>
      <c r="BC51" s="164">
        <f t="shared" si="9"/>
        <v>0</v>
      </c>
      <c r="BD51" s="166">
        <f t="shared" si="10"/>
        <v>0</v>
      </c>
      <c r="BE51" s="164">
        <f t="shared" si="11"/>
        <v>0</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'ACS337'!$BO$7:$BO$18</formula1>
    </dataValidation>
    <dataValidation type="list" allowBlank="1" showErrorMessage="1" sqref="D1">
      <formula1>'ACS337'!$BN$7:$BN$16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567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'ACS337'!H2</f>
        <v>PERLA PEÑA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577</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560</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v>8.0</v>
      </c>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v>15.0</v>
      </c>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c r="AH5" s="22"/>
      <c r="AI5" s="22"/>
      <c r="AJ5" s="22"/>
      <c r="AK5" s="22"/>
      <c r="AL5" s="22"/>
      <c r="AM5" s="22"/>
      <c r="AN5" s="22"/>
      <c r="AO5" s="22"/>
      <c r="AP5" s="22"/>
      <c r="AQ5" s="22"/>
      <c r="AR5" s="22"/>
      <c r="AS5" s="22"/>
      <c r="AT5" s="22"/>
      <c r="AU5" s="22"/>
      <c r="AV5" s="22"/>
      <c r="AW5" s="22"/>
      <c r="AX5" s="22"/>
      <c r="AY5" s="22"/>
      <c r="AZ5" s="22"/>
      <c r="BA5" s="22"/>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v>1.0</v>
      </c>
      <c r="E6" s="157">
        <v>2.0</v>
      </c>
      <c r="F6" s="157">
        <v>3.0</v>
      </c>
      <c r="G6" s="157">
        <v>4.0</v>
      </c>
      <c r="H6" s="157">
        <v>5.0</v>
      </c>
      <c r="I6" s="157">
        <v>8.0</v>
      </c>
      <c r="J6" s="157">
        <v>9.0</v>
      </c>
      <c r="K6" s="157">
        <v>10.0</v>
      </c>
      <c r="L6" s="157">
        <v>11.0</v>
      </c>
      <c r="M6" s="157">
        <v>12.0</v>
      </c>
      <c r="N6" s="157">
        <v>15.0</v>
      </c>
      <c r="O6" s="157">
        <v>16.0</v>
      </c>
      <c r="P6" s="157">
        <v>17.0</v>
      </c>
      <c r="Q6" s="157"/>
      <c r="R6" s="157"/>
      <c r="S6" s="157"/>
      <c r="T6" s="157"/>
      <c r="U6" s="157"/>
      <c r="V6" s="157"/>
      <c r="W6" s="157"/>
      <c r="X6" s="157"/>
      <c r="Y6" s="43"/>
      <c r="Z6" s="43"/>
      <c r="AA6" s="43"/>
      <c r="AB6" s="43"/>
      <c r="AC6" s="43"/>
      <c r="AD6" s="43"/>
      <c r="AE6" s="22" t="s">
        <v>555</v>
      </c>
      <c r="AF6" s="157" t="s">
        <v>554</v>
      </c>
      <c r="AG6" s="157">
        <v>7.0</v>
      </c>
      <c r="AH6" s="157">
        <v>8.0</v>
      </c>
      <c r="AI6" s="157">
        <v>9.0</v>
      </c>
      <c r="AJ6" s="157">
        <v>12.0</v>
      </c>
      <c r="AK6" s="157">
        <v>13.0</v>
      </c>
      <c r="AL6" s="157">
        <v>14.0</v>
      </c>
      <c r="AM6" s="157">
        <v>15.0</v>
      </c>
      <c r="AN6" s="157">
        <v>16.0</v>
      </c>
      <c r="AO6" s="157">
        <v>19.0</v>
      </c>
      <c r="AP6" s="157">
        <v>20.0</v>
      </c>
      <c r="AQ6" s="157">
        <v>21.0</v>
      </c>
      <c r="AR6" s="157">
        <v>22.0</v>
      </c>
      <c r="AS6" s="157">
        <v>23.0</v>
      </c>
      <c r="AT6" s="157">
        <v>26.0</v>
      </c>
      <c r="AU6" s="157">
        <v>27.0</v>
      </c>
      <c r="AV6" s="157">
        <v>28.0</v>
      </c>
      <c r="AW6" s="157">
        <v>29.0</v>
      </c>
      <c r="AX6" s="157">
        <v>30.0</v>
      </c>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c r="E7" s="162" t="s">
        <v>559</v>
      </c>
      <c r="F7" s="162" t="s">
        <v>559</v>
      </c>
      <c r="G7" s="162"/>
      <c r="H7" s="162"/>
      <c r="I7" s="162" t="s">
        <v>559</v>
      </c>
      <c r="J7" s="162" t="s">
        <v>559</v>
      </c>
      <c r="K7" s="162"/>
      <c r="L7" s="162" t="s">
        <v>559</v>
      </c>
      <c r="M7" s="162" t="s">
        <v>559</v>
      </c>
      <c r="N7" s="162" t="s">
        <v>559</v>
      </c>
      <c r="O7" s="162" t="s">
        <v>559</v>
      </c>
      <c r="P7" s="162"/>
      <c r="Q7" s="162"/>
      <c r="R7" s="162"/>
      <c r="S7" s="163"/>
      <c r="T7" s="162"/>
      <c r="U7" s="162"/>
      <c r="V7" s="163"/>
      <c r="W7" s="163"/>
      <c r="X7" s="163"/>
      <c r="Y7" s="162">
        <f t="shared" ref="Y7:Y51" si="1">IFERROR(COUNTIF(D7:X7,"P")+COUNTIF(D7:X7,"e")+COUNTIF(D7:X7,"t")-INT(COUNTIF(D7:X7,"e")/3)-INT(COUNTIF(D7:X7,"t")/3),"")</f>
        <v>8</v>
      </c>
      <c r="Z7" s="164">
        <f t="shared" ref="Z7:Z51" si="2">IFERROR((Y7/$Z$4),"")</f>
        <v>1</v>
      </c>
      <c r="AA7" s="165">
        <f t="shared" ref="AA7:AA51" si="3">IFERROR(COUNTIF(D7:X7,"A"),"")</f>
        <v>0</v>
      </c>
      <c r="AB7" s="164">
        <f t="shared" ref="AB7:AB51" si="4">IFERROR((AA7/$Z$4),"")</f>
        <v>0</v>
      </c>
      <c r="AC7" s="166">
        <f t="shared" ref="AC7:AC51" si="5">IFERROR(COUNTIF(D7:X7,"E"),"")</f>
        <v>0</v>
      </c>
      <c r="AD7" s="164">
        <f t="shared" ref="AD7:AD51" si="6">IFERROR((AC7/$Z$4),"")</f>
        <v>0</v>
      </c>
      <c r="AE7" s="160">
        <v>1.0</v>
      </c>
      <c r="AF7" s="161" t="str">
        <f t="shared" ref="AF7:AF51" si="7">C7</f>
        <v>Jadiel De Jesús Acosta Peña</v>
      </c>
      <c r="AG7" s="162" t="s">
        <v>559</v>
      </c>
      <c r="AH7" s="162" t="s">
        <v>559</v>
      </c>
      <c r="AI7" s="162" t="s">
        <v>559</v>
      </c>
      <c r="AJ7" s="162" t="s">
        <v>559</v>
      </c>
      <c r="AK7" s="162" t="s">
        <v>559</v>
      </c>
      <c r="AL7" s="162" t="s">
        <v>559</v>
      </c>
      <c r="AM7" s="162" t="s">
        <v>559</v>
      </c>
      <c r="AN7" s="293" t="s">
        <v>559</v>
      </c>
      <c r="AO7" s="162" t="s">
        <v>559</v>
      </c>
      <c r="AP7" s="162" t="s">
        <v>559</v>
      </c>
      <c r="AQ7" s="162"/>
      <c r="AR7" s="162"/>
      <c r="AS7" s="162" t="s">
        <v>559</v>
      </c>
      <c r="AT7" s="162"/>
      <c r="AU7" s="162" t="s">
        <v>559</v>
      </c>
      <c r="AV7" s="162" t="s">
        <v>559</v>
      </c>
      <c r="AW7" s="162" t="s">
        <v>559</v>
      </c>
      <c r="AX7" s="162" t="s">
        <v>559</v>
      </c>
      <c r="AY7" s="162"/>
      <c r="AZ7" s="162"/>
      <c r="BA7" s="162"/>
      <c r="BB7" s="163">
        <f t="shared" ref="BB7:BB51" si="8">IFERROR(COUNTIF(AG7:BA7,"P")+COUNTIF(AG7:BA7,"e")+COUNTIF(AG7:BA7,"t")-INT(COUNTIF(AG7:BA7,"e")/3)-INT(COUNTIF(AG7:BA7,"t")/3),"")</f>
        <v>15</v>
      </c>
      <c r="BC7" s="164">
        <f t="shared" ref="BC7:BC51" si="9">IFERROR(BB7/$BC$4,"")</f>
        <v>1</v>
      </c>
      <c r="BD7" s="166">
        <f t="shared" ref="BD7:BD51" si="10">IFERROR(COUNTIF(AG7:BA7,"A"),"")</f>
        <v>0</v>
      </c>
      <c r="BE7" s="164">
        <f t="shared" ref="BE7:BE51" si="11">IFERROR((BD7/$BC$4),"")</f>
        <v>0</v>
      </c>
      <c r="BF7" s="166">
        <f t="shared" ref="BF7:BF51" si="12">IFERROR(COUNTIF(AG7:BA7,"E"),"")</f>
        <v>0</v>
      </c>
      <c r="BG7" s="167">
        <f>IFERROR((BF7/$BC$4),"")</f>
        <v>0</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c r="E8" s="162" t="s">
        <v>559</v>
      </c>
      <c r="F8" s="162" t="s">
        <v>559</v>
      </c>
      <c r="G8" s="162"/>
      <c r="H8" s="162"/>
      <c r="I8" s="162" t="s">
        <v>559</v>
      </c>
      <c r="J8" s="162" t="s">
        <v>559</v>
      </c>
      <c r="K8" s="162"/>
      <c r="L8" s="162" t="s">
        <v>559</v>
      </c>
      <c r="M8" s="162" t="s">
        <v>559</v>
      </c>
      <c r="N8" s="162" t="s">
        <v>559</v>
      </c>
      <c r="O8" s="162" t="s">
        <v>559</v>
      </c>
      <c r="P8" s="162"/>
      <c r="Q8" s="162"/>
      <c r="R8" s="162"/>
      <c r="S8" s="163"/>
      <c r="T8" s="162"/>
      <c r="U8" s="162"/>
      <c r="V8" s="163"/>
      <c r="W8" s="163"/>
      <c r="X8" s="163"/>
      <c r="Y8" s="162">
        <f t="shared" si="1"/>
        <v>8</v>
      </c>
      <c r="Z8" s="164">
        <f t="shared" si="2"/>
        <v>1</v>
      </c>
      <c r="AA8" s="165">
        <f t="shared" si="3"/>
        <v>0</v>
      </c>
      <c r="AB8" s="164">
        <f t="shared" si="4"/>
        <v>0</v>
      </c>
      <c r="AC8" s="166">
        <f t="shared" si="5"/>
        <v>0</v>
      </c>
      <c r="AD8" s="164">
        <f t="shared" si="6"/>
        <v>0</v>
      </c>
      <c r="AE8" s="160">
        <v>2.0</v>
      </c>
      <c r="AF8" s="161" t="str">
        <f t="shared" si="7"/>
        <v>Daniel  Elía Almonte Martínez</v>
      </c>
      <c r="AG8" s="162" t="s">
        <v>559</v>
      </c>
      <c r="AH8" s="162" t="s">
        <v>559</v>
      </c>
      <c r="AI8" s="162" t="s">
        <v>559</v>
      </c>
      <c r="AJ8" s="162" t="s">
        <v>559</v>
      </c>
      <c r="AK8" s="162" t="s">
        <v>559</v>
      </c>
      <c r="AL8" s="162" t="s">
        <v>559</v>
      </c>
      <c r="AM8" s="162" t="s">
        <v>559</v>
      </c>
      <c r="AN8" s="296" t="s">
        <v>559</v>
      </c>
      <c r="AO8" s="162" t="s">
        <v>559</v>
      </c>
      <c r="AP8" s="162" t="s">
        <v>559</v>
      </c>
      <c r="AQ8" s="162"/>
      <c r="AR8" s="162"/>
      <c r="AS8" s="162" t="s">
        <v>559</v>
      </c>
      <c r="AT8" s="162"/>
      <c r="AU8" s="162" t="s">
        <v>559</v>
      </c>
      <c r="AV8" s="162" t="s">
        <v>559</v>
      </c>
      <c r="AW8" s="162" t="s">
        <v>559</v>
      </c>
      <c r="AX8" s="162" t="s">
        <v>559</v>
      </c>
      <c r="AY8" s="162"/>
      <c r="AZ8" s="162"/>
      <c r="BA8" s="162"/>
      <c r="BB8" s="163">
        <f t="shared" si="8"/>
        <v>15</v>
      </c>
      <c r="BC8" s="164">
        <f t="shared" si="9"/>
        <v>1</v>
      </c>
      <c r="BD8" s="166">
        <f t="shared" si="10"/>
        <v>0</v>
      </c>
      <c r="BE8" s="164">
        <f t="shared" si="11"/>
        <v>0</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c r="E9" s="162" t="s">
        <v>559</v>
      </c>
      <c r="F9" s="162" t="s">
        <v>559</v>
      </c>
      <c r="G9" s="162"/>
      <c r="H9" s="162"/>
      <c r="I9" s="162" t="s">
        <v>580</v>
      </c>
      <c r="J9" s="162" t="s">
        <v>559</v>
      </c>
      <c r="K9" s="162"/>
      <c r="L9" s="162" t="s">
        <v>559</v>
      </c>
      <c r="M9" s="162" t="s">
        <v>559</v>
      </c>
      <c r="N9" s="162" t="s">
        <v>579</v>
      </c>
      <c r="O9" s="162" t="s">
        <v>559</v>
      </c>
      <c r="P9" s="162"/>
      <c r="Q9" s="162"/>
      <c r="R9" s="162"/>
      <c r="S9" s="163"/>
      <c r="T9" s="162"/>
      <c r="U9" s="162"/>
      <c r="V9" s="163"/>
      <c r="W9" s="163"/>
      <c r="X9" s="163"/>
      <c r="Y9" s="162">
        <f t="shared" si="1"/>
        <v>7</v>
      </c>
      <c r="Z9" s="164">
        <f t="shared" si="2"/>
        <v>0.875</v>
      </c>
      <c r="AA9" s="165">
        <f t="shared" si="3"/>
        <v>1</v>
      </c>
      <c r="AB9" s="164">
        <f t="shared" si="4"/>
        <v>0.125</v>
      </c>
      <c r="AC9" s="166">
        <f t="shared" si="5"/>
        <v>0</v>
      </c>
      <c r="AD9" s="164">
        <f t="shared" si="6"/>
        <v>0</v>
      </c>
      <c r="AE9" s="160">
        <v>3.0</v>
      </c>
      <c r="AF9" s="161" t="str">
        <f t="shared" si="7"/>
        <v>Isaac  Ángeles Liriano</v>
      </c>
      <c r="AG9" s="162" t="s">
        <v>559</v>
      </c>
      <c r="AH9" s="162" t="s">
        <v>559</v>
      </c>
      <c r="AI9" s="162" t="s">
        <v>579</v>
      </c>
      <c r="AJ9" s="162" t="s">
        <v>559</v>
      </c>
      <c r="AK9" s="162" t="s">
        <v>559</v>
      </c>
      <c r="AL9" s="162" t="s">
        <v>559</v>
      </c>
      <c r="AM9" s="162" t="s">
        <v>559</v>
      </c>
      <c r="AN9" s="293" t="s">
        <v>559</v>
      </c>
      <c r="AO9" s="162" t="s">
        <v>559</v>
      </c>
      <c r="AP9" s="162" t="s">
        <v>559</v>
      </c>
      <c r="AQ9" s="162"/>
      <c r="AR9" s="162"/>
      <c r="AS9" s="162" t="s">
        <v>559</v>
      </c>
      <c r="AT9" s="162"/>
      <c r="AU9" s="162" t="s">
        <v>559</v>
      </c>
      <c r="AV9" s="162" t="s">
        <v>559</v>
      </c>
      <c r="AW9" s="162" t="s">
        <v>559</v>
      </c>
      <c r="AX9" s="162" t="s">
        <v>559</v>
      </c>
      <c r="AY9" s="162"/>
      <c r="AZ9" s="162"/>
      <c r="BA9" s="162"/>
      <c r="BB9" s="163">
        <f t="shared" si="8"/>
        <v>14</v>
      </c>
      <c r="BC9" s="164">
        <f t="shared" si="9"/>
        <v>0.9333333333</v>
      </c>
      <c r="BD9" s="166">
        <f t="shared" si="10"/>
        <v>1</v>
      </c>
      <c r="BE9" s="164">
        <f t="shared" si="11"/>
        <v>0.06666666667</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3"/>
      <c r="E10" s="162" t="s">
        <v>559</v>
      </c>
      <c r="F10" s="162" t="s">
        <v>559</v>
      </c>
      <c r="G10" s="162"/>
      <c r="H10" s="162"/>
      <c r="I10" s="162" t="s">
        <v>580</v>
      </c>
      <c r="J10" s="162" t="s">
        <v>559</v>
      </c>
      <c r="K10" s="162"/>
      <c r="L10" s="162" t="s">
        <v>559</v>
      </c>
      <c r="M10" s="162" t="s">
        <v>559</v>
      </c>
      <c r="N10" s="162" t="s">
        <v>559</v>
      </c>
      <c r="O10" s="162" t="s">
        <v>579</v>
      </c>
      <c r="P10" s="162"/>
      <c r="Q10" s="162"/>
      <c r="R10" s="162"/>
      <c r="S10" s="163"/>
      <c r="T10" s="162"/>
      <c r="U10" s="162"/>
      <c r="V10" s="163"/>
      <c r="W10" s="163"/>
      <c r="X10" s="163"/>
      <c r="Y10" s="162">
        <f t="shared" si="1"/>
        <v>7</v>
      </c>
      <c r="Z10" s="164">
        <f t="shared" si="2"/>
        <v>0.875</v>
      </c>
      <c r="AA10" s="165">
        <f t="shared" si="3"/>
        <v>1</v>
      </c>
      <c r="AB10" s="164">
        <f t="shared" si="4"/>
        <v>0.125</v>
      </c>
      <c r="AC10" s="166">
        <f t="shared" si="5"/>
        <v>0</v>
      </c>
      <c r="AD10" s="164">
        <f t="shared" si="6"/>
        <v>0</v>
      </c>
      <c r="AE10" s="160">
        <v>4.0</v>
      </c>
      <c r="AF10" s="161" t="str">
        <f t="shared" si="7"/>
        <v>Melaniee  Aquino  Estrella</v>
      </c>
      <c r="AG10" s="162" t="s">
        <v>559</v>
      </c>
      <c r="AH10" s="162" t="s">
        <v>579</v>
      </c>
      <c r="AI10" s="162" t="s">
        <v>559</v>
      </c>
      <c r="AJ10" s="162" t="s">
        <v>559</v>
      </c>
      <c r="AK10" s="162" t="s">
        <v>559</v>
      </c>
      <c r="AL10" s="162" t="s">
        <v>559</v>
      </c>
      <c r="AM10" s="162" t="s">
        <v>559</v>
      </c>
      <c r="AN10" s="296" t="s">
        <v>559</v>
      </c>
      <c r="AO10" s="162" t="s">
        <v>559</v>
      </c>
      <c r="AP10" s="162" t="s">
        <v>578</v>
      </c>
      <c r="AQ10" s="162"/>
      <c r="AR10" s="163"/>
      <c r="AS10" s="162" t="s">
        <v>559</v>
      </c>
      <c r="AT10" s="162"/>
      <c r="AU10" s="162" t="s">
        <v>559</v>
      </c>
      <c r="AV10" s="162" t="s">
        <v>559</v>
      </c>
      <c r="AW10" s="162" t="s">
        <v>559</v>
      </c>
      <c r="AX10" s="162" t="s">
        <v>559</v>
      </c>
      <c r="AY10" s="163"/>
      <c r="AZ10" s="162"/>
      <c r="BA10" s="162"/>
      <c r="BB10" s="163">
        <f t="shared" si="8"/>
        <v>14</v>
      </c>
      <c r="BC10" s="164">
        <f t="shared" si="9"/>
        <v>0.9333333333</v>
      </c>
      <c r="BD10" s="166">
        <f t="shared" si="10"/>
        <v>1</v>
      </c>
      <c r="BE10" s="164">
        <f t="shared" si="11"/>
        <v>0.06666666667</v>
      </c>
      <c r="BF10" s="166">
        <f t="shared" si="12"/>
        <v>1</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c r="E11" s="162" t="s">
        <v>559</v>
      </c>
      <c r="F11" s="162" t="s">
        <v>559</v>
      </c>
      <c r="G11" s="162"/>
      <c r="H11" s="162"/>
      <c r="I11" s="162" t="s">
        <v>579</v>
      </c>
      <c r="J11" s="162" t="s">
        <v>559</v>
      </c>
      <c r="K11" s="162"/>
      <c r="L11" s="162"/>
      <c r="M11" s="162"/>
      <c r="N11" s="162"/>
      <c r="O11" s="162"/>
      <c r="P11" s="162"/>
      <c r="Q11" s="162"/>
      <c r="R11" s="162"/>
      <c r="S11" s="163"/>
      <c r="T11" s="162"/>
      <c r="U11" s="162"/>
      <c r="V11" s="163"/>
      <c r="W11" s="163"/>
      <c r="X11" s="163"/>
      <c r="Y11" s="162">
        <f t="shared" si="1"/>
        <v>3</v>
      </c>
      <c r="Z11" s="164">
        <f t="shared" si="2"/>
        <v>0.375</v>
      </c>
      <c r="AA11" s="165">
        <f t="shared" si="3"/>
        <v>1</v>
      </c>
      <c r="AB11" s="164">
        <f t="shared" si="4"/>
        <v>0.125</v>
      </c>
      <c r="AC11" s="166">
        <f t="shared" si="5"/>
        <v>0</v>
      </c>
      <c r="AD11" s="164">
        <f t="shared" si="6"/>
        <v>0</v>
      </c>
      <c r="AE11" s="160">
        <v>5.0</v>
      </c>
      <c r="AF11" s="161" t="str">
        <f t="shared" si="7"/>
        <v>Jennifer  Asenjo  De Los Santos TRANSFERIDA 10/12/25</v>
      </c>
      <c r="AG11" s="162"/>
      <c r="AH11" s="162"/>
      <c r="AI11" s="162"/>
      <c r="AJ11" s="162"/>
      <c r="AK11" s="162"/>
      <c r="AL11" s="162"/>
      <c r="AM11" s="162"/>
      <c r="AN11" s="303"/>
      <c r="AO11" s="162"/>
      <c r="AP11" s="162"/>
      <c r="AQ11" s="162"/>
      <c r="AR11" s="162"/>
      <c r="AS11" s="162"/>
      <c r="AT11" s="162"/>
      <c r="AU11" s="162"/>
      <c r="AV11" s="162"/>
      <c r="AW11" s="162"/>
      <c r="AX11" s="162"/>
      <c r="AY11" s="162"/>
      <c r="AZ11" s="162"/>
      <c r="BA11" s="162"/>
      <c r="BB11" s="163">
        <f t="shared" si="8"/>
        <v>0</v>
      </c>
      <c r="BC11" s="164">
        <f t="shared" si="9"/>
        <v>0</v>
      </c>
      <c r="BD11" s="166">
        <f t="shared" si="10"/>
        <v>0</v>
      </c>
      <c r="BE11" s="164">
        <f t="shared" si="11"/>
        <v>0</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c r="E12" s="162" t="s">
        <v>559</v>
      </c>
      <c r="F12" s="162" t="s">
        <v>559</v>
      </c>
      <c r="G12" s="162"/>
      <c r="H12" s="162"/>
      <c r="I12" s="162" t="s">
        <v>578</v>
      </c>
      <c r="J12" s="162" t="s">
        <v>578</v>
      </c>
      <c r="K12" s="162"/>
      <c r="L12" s="162" t="s">
        <v>578</v>
      </c>
      <c r="M12" s="162" t="s">
        <v>579</v>
      </c>
      <c r="N12" s="162" t="s">
        <v>559</v>
      </c>
      <c r="O12" s="162" t="s">
        <v>559</v>
      </c>
      <c r="P12" s="162"/>
      <c r="Q12" s="162"/>
      <c r="R12" s="162"/>
      <c r="S12" s="163"/>
      <c r="T12" s="162"/>
      <c r="U12" s="162"/>
      <c r="V12" s="163"/>
      <c r="W12" s="163"/>
      <c r="X12" s="163"/>
      <c r="Y12" s="162">
        <f t="shared" si="1"/>
        <v>6</v>
      </c>
      <c r="Z12" s="164">
        <f t="shared" si="2"/>
        <v>0.75</v>
      </c>
      <c r="AA12" s="165">
        <f t="shared" si="3"/>
        <v>1</v>
      </c>
      <c r="AB12" s="164">
        <f t="shared" si="4"/>
        <v>0.125</v>
      </c>
      <c r="AC12" s="166">
        <f t="shared" si="5"/>
        <v>3</v>
      </c>
      <c r="AD12" s="164">
        <f t="shared" si="6"/>
        <v>0.375</v>
      </c>
      <c r="AE12" s="160">
        <v>6.0</v>
      </c>
      <c r="AF12" s="161" t="str">
        <f t="shared" si="7"/>
        <v>Leshlie Crismayri Bautista Quezada</v>
      </c>
      <c r="AG12" s="162" t="s">
        <v>579</v>
      </c>
      <c r="AH12" s="162" t="s">
        <v>559</v>
      </c>
      <c r="AI12" s="162" t="s">
        <v>559</v>
      </c>
      <c r="AJ12" s="162" t="s">
        <v>559</v>
      </c>
      <c r="AK12" s="162" t="s">
        <v>559</v>
      </c>
      <c r="AL12" s="162" t="s">
        <v>559</v>
      </c>
      <c r="AM12" s="162" t="s">
        <v>559</v>
      </c>
      <c r="AN12" s="296" t="s">
        <v>559</v>
      </c>
      <c r="AO12" s="162" t="s">
        <v>559</v>
      </c>
      <c r="AP12" s="162" t="s">
        <v>559</v>
      </c>
      <c r="AQ12" s="162"/>
      <c r="AR12" s="162"/>
      <c r="AS12" s="162" t="s">
        <v>559</v>
      </c>
      <c r="AT12" s="162"/>
      <c r="AU12" s="162" t="s">
        <v>559</v>
      </c>
      <c r="AV12" s="162" t="s">
        <v>559</v>
      </c>
      <c r="AW12" s="162" t="s">
        <v>559</v>
      </c>
      <c r="AX12" s="162" t="s">
        <v>559</v>
      </c>
      <c r="AY12" s="162"/>
      <c r="AZ12" s="162"/>
      <c r="BA12" s="162"/>
      <c r="BB12" s="163">
        <f t="shared" si="8"/>
        <v>14</v>
      </c>
      <c r="BC12" s="164">
        <f t="shared" si="9"/>
        <v>0.9333333333</v>
      </c>
      <c r="BD12" s="166">
        <f t="shared" si="10"/>
        <v>1</v>
      </c>
      <c r="BE12" s="164">
        <f t="shared" si="11"/>
        <v>0.06666666667</v>
      </c>
      <c r="BF12" s="166">
        <f t="shared" si="12"/>
        <v>0</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c r="E13" s="162" t="s">
        <v>559</v>
      </c>
      <c r="F13" s="162" t="s">
        <v>559</v>
      </c>
      <c r="G13" s="162"/>
      <c r="H13" s="162"/>
      <c r="I13" s="162" t="s">
        <v>559</v>
      </c>
      <c r="J13" s="162" t="s">
        <v>559</v>
      </c>
      <c r="K13" s="162"/>
      <c r="L13" s="162" t="s">
        <v>559</v>
      </c>
      <c r="M13" s="162" t="s">
        <v>559</v>
      </c>
      <c r="N13" s="162" t="s">
        <v>559</v>
      </c>
      <c r="O13" s="162" t="s">
        <v>559</v>
      </c>
      <c r="P13" s="162"/>
      <c r="Q13" s="162"/>
      <c r="R13" s="162"/>
      <c r="S13" s="163"/>
      <c r="T13" s="162"/>
      <c r="U13" s="162"/>
      <c r="V13" s="163"/>
      <c r="W13" s="163"/>
      <c r="X13" s="163"/>
      <c r="Y13" s="162">
        <f t="shared" si="1"/>
        <v>8</v>
      </c>
      <c r="Z13" s="164">
        <f t="shared" si="2"/>
        <v>1</v>
      </c>
      <c r="AA13" s="165">
        <f t="shared" si="3"/>
        <v>0</v>
      </c>
      <c r="AB13" s="164">
        <f t="shared" si="4"/>
        <v>0</v>
      </c>
      <c r="AC13" s="166">
        <f t="shared" si="5"/>
        <v>0</v>
      </c>
      <c r="AD13" s="164">
        <f t="shared" si="6"/>
        <v>0</v>
      </c>
      <c r="AE13" s="160">
        <v>7.0</v>
      </c>
      <c r="AF13" s="161" t="str">
        <f t="shared" si="7"/>
        <v>Gilber  Bello Silva</v>
      </c>
      <c r="AG13" s="162" t="s">
        <v>559</v>
      </c>
      <c r="AH13" s="162" t="s">
        <v>559</v>
      </c>
      <c r="AI13" s="162" t="s">
        <v>559</v>
      </c>
      <c r="AJ13" s="162" t="s">
        <v>559</v>
      </c>
      <c r="AK13" s="162" t="s">
        <v>559</v>
      </c>
      <c r="AL13" s="162" t="s">
        <v>559</v>
      </c>
      <c r="AM13" s="162" t="s">
        <v>559</v>
      </c>
      <c r="AN13" s="293" t="s">
        <v>559</v>
      </c>
      <c r="AO13" s="162" t="s">
        <v>559</v>
      </c>
      <c r="AP13" s="162" t="s">
        <v>578</v>
      </c>
      <c r="AQ13" s="162"/>
      <c r="AR13" s="162"/>
      <c r="AS13" s="162" t="s">
        <v>559</v>
      </c>
      <c r="AT13" s="162"/>
      <c r="AU13" s="162" t="s">
        <v>559</v>
      </c>
      <c r="AV13" s="162" t="s">
        <v>559</v>
      </c>
      <c r="AW13" s="162" t="s">
        <v>559</v>
      </c>
      <c r="AX13" s="162" t="s">
        <v>559</v>
      </c>
      <c r="AY13" s="162"/>
      <c r="AZ13" s="162"/>
      <c r="BA13" s="162"/>
      <c r="BB13" s="163">
        <f t="shared" si="8"/>
        <v>15</v>
      </c>
      <c r="BC13" s="164">
        <f t="shared" si="9"/>
        <v>1</v>
      </c>
      <c r="BD13" s="166">
        <f t="shared" si="10"/>
        <v>0</v>
      </c>
      <c r="BE13" s="164">
        <f t="shared" si="11"/>
        <v>0</v>
      </c>
      <c r="BF13" s="166">
        <f t="shared" si="12"/>
        <v>1</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c r="E14" s="162" t="s">
        <v>579</v>
      </c>
      <c r="F14" s="162" t="s">
        <v>559</v>
      </c>
      <c r="G14" s="162"/>
      <c r="H14" s="162"/>
      <c r="I14" s="162" t="s">
        <v>580</v>
      </c>
      <c r="J14" s="162" t="s">
        <v>559</v>
      </c>
      <c r="K14" s="162"/>
      <c r="L14" s="162" t="s">
        <v>559</v>
      </c>
      <c r="M14" s="162" t="s">
        <v>559</v>
      </c>
      <c r="N14" s="162" t="s">
        <v>559</v>
      </c>
      <c r="O14" s="162" t="s">
        <v>559</v>
      </c>
      <c r="P14" s="162"/>
      <c r="Q14" s="162"/>
      <c r="R14" s="162"/>
      <c r="S14" s="163"/>
      <c r="T14" s="162"/>
      <c r="U14" s="162"/>
      <c r="V14" s="163"/>
      <c r="W14" s="163"/>
      <c r="X14" s="163"/>
      <c r="Y14" s="162">
        <f t="shared" si="1"/>
        <v>7</v>
      </c>
      <c r="Z14" s="164">
        <f t="shared" si="2"/>
        <v>0.875</v>
      </c>
      <c r="AA14" s="165">
        <f t="shared" si="3"/>
        <v>1</v>
      </c>
      <c r="AB14" s="164">
        <f t="shared" si="4"/>
        <v>0.125</v>
      </c>
      <c r="AC14" s="166">
        <f t="shared" si="5"/>
        <v>0</v>
      </c>
      <c r="AD14" s="164">
        <f t="shared" si="6"/>
        <v>0</v>
      </c>
      <c r="AE14" s="160">
        <v>8.0</v>
      </c>
      <c r="AF14" s="161" t="str">
        <f t="shared" si="7"/>
        <v>Sherlyn Mariel Bernabel Lora</v>
      </c>
      <c r="AG14" s="162" t="s">
        <v>559</v>
      </c>
      <c r="AH14" s="162" t="s">
        <v>559</v>
      </c>
      <c r="AI14" s="162" t="s">
        <v>559</v>
      </c>
      <c r="AJ14" s="162" t="s">
        <v>559</v>
      </c>
      <c r="AK14" s="162" t="s">
        <v>578</v>
      </c>
      <c r="AL14" s="162" t="s">
        <v>559</v>
      </c>
      <c r="AM14" s="162" t="s">
        <v>559</v>
      </c>
      <c r="AN14" s="296" t="s">
        <v>559</v>
      </c>
      <c r="AO14" s="162" t="s">
        <v>559</v>
      </c>
      <c r="AP14" s="162" t="s">
        <v>559</v>
      </c>
      <c r="AQ14" s="162"/>
      <c r="AR14" s="162"/>
      <c r="AS14" s="162" t="s">
        <v>579</v>
      </c>
      <c r="AT14" s="162"/>
      <c r="AU14" s="162" t="s">
        <v>579</v>
      </c>
      <c r="AV14" s="162" t="s">
        <v>559</v>
      </c>
      <c r="AW14" s="162" t="s">
        <v>559</v>
      </c>
      <c r="AX14" s="162" t="s">
        <v>579</v>
      </c>
      <c r="AY14" s="162"/>
      <c r="AZ14" s="162"/>
      <c r="BA14" s="162"/>
      <c r="BB14" s="163">
        <f t="shared" si="8"/>
        <v>12</v>
      </c>
      <c r="BC14" s="164">
        <f t="shared" si="9"/>
        <v>0.8</v>
      </c>
      <c r="BD14" s="166">
        <f t="shared" si="10"/>
        <v>3</v>
      </c>
      <c r="BE14" s="164">
        <f t="shared" si="11"/>
        <v>0.2</v>
      </c>
      <c r="BF14" s="166">
        <f t="shared" si="12"/>
        <v>1</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c r="E15" s="162" t="s">
        <v>559</v>
      </c>
      <c r="F15" s="162" t="s">
        <v>559</v>
      </c>
      <c r="G15" s="162"/>
      <c r="H15" s="162"/>
      <c r="I15" s="162" t="s">
        <v>559</v>
      </c>
      <c r="J15" s="162" t="s">
        <v>559</v>
      </c>
      <c r="K15" s="162"/>
      <c r="L15" s="162" t="s">
        <v>559</v>
      </c>
      <c r="M15" s="162" t="s">
        <v>559</v>
      </c>
      <c r="N15" s="162" t="s">
        <v>559</v>
      </c>
      <c r="O15" s="162" t="s">
        <v>559</v>
      </c>
      <c r="P15" s="162"/>
      <c r="Q15" s="162"/>
      <c r="R15" s="162"/>
      <c r="S15" s="163"/>
      <c r="T15" s="162"/>
      <c r="U15" s="162"/>
      <c r="V15" s="163"/>
      <c r="W15" s="163"/>
      <c r="X15" s="163"/>
      <c r="Y15" s="162">
        <f t="shared" si="1"/>
        <v>8</v>
      </c>
      <c r="Z15" s="164">
        <f t="shared" si="2"/>
        <v>1</v>
      </c>
      <c r="AA15" s="165">
        <f t="shared" si="3"/>
        <v>0</v>
      </c>
      <c r="AB15" s="164">
        <f t="shared" si="4"/>
        <v>0</v>
      </c>
      <c r="AC15" s="166">
        <f t="shared" si="5"/>
        <v>0</v>
      </c>
      <c r="AD15" s="164">
        <f t="shared" si="6"/>
        <v>0</v>
      </c>
      <c r="AE15" s="160">
        <v>9.0</v>
      </c>
      <c r="AF15" s="161" t="str">
        <f t="shared" si="7"/>
        <v>Erleen  Brito Castillo</v>
      </c>
      <c r="AG15" s="162" t="s">
        <v>559</v>
      </c>
      <c r="AH15" s="162" t="s">
        <v>559</v>
      </c>
      <c r="AI15" s="162" t="s">
        <v>559</v>
      </c>
      <c r="AJ15" s="162" t="s">
        <v>559</v>
      </c>
      <c r="AK15" s="162" t="s">
        <v>559</v>
      </c>
      <c r="AL15" s="162" t="s">
        <v>559</v>
      </c>
      <c r="AM15" s="162" t="s">
        <v>559</v>
      </c>
      <c r="AN15" s="293" t="s">
        <v>559</v>
      </c>
      <c r="AO15" s="162" t="s">
        <v>559</v>
      </c>
      <c r="AP15" s="162" t="s">
        <v>559</v>
      </c>
      <c r="AQ15" s="162"/>
      <c r="AR15" s="162"/>
      <c r="AS15" s="162" t="s">
        <v>559</v>
      </c>
      <c r="AT15" s="162"/>
      <c r="AU15" s="162" t="s">
        <v>559</v>
      </c>
      <c r="AV15" s="162" t="s">
        <v>559</v>
      </c>
      <c r="AW15" s="162" t="s">
        <v>559</v>
      </c>
      <c r="AX15" s="162" t="s">
        <v>559</v>
      </c>
      <c r="AY15" s="162"/>
      <c r="AZ15" s="162"/>
      <c r="BA15" s="162"/>
      <c r="BB15" s="163">
        <f t="shared" si="8"/>
        <v>15</v>
      </c>
      <c r="BC15" s="164">
        <f t="shared" si="9"/>
        <v>1</v>
      </c>
      <c r="BD15" s="166">
        <f t="shared" si="10"/>
        <v>0</v>
      </c>
      <c r="BE15" s="164">
        <f t="shared" si="11"/>
        <v>0</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c r="E16" s="162" t="s">
        <v>559</v>
      </c>
      <c r="F16" s="162" t="s">
        <v>559</v>
      </c>
      <c r="G16" s="162"/>
      <c r="H16" s="162"/>
      <c r="I16" s="162" t="s">
        <v>559</v>
      </c>
      <c r="J16" s="162" t="s">
        <v>559</v>
      </c>
      <c r="K16" s="162"/>
      <c r="L16" s="162" t="s">
        <v>559</v>
      </c>
      <c r="M16" s="162" t="s">
        <v>559</v>
      </c>
      <c r="N16" s="162" t="s">
        <v>559</v>
      </c>
      <c r="O16" s="162" t="s">
        <v>559</v>
      </c>
      <c r="P16" s="162"/>
      <c r="Q16" s="162"/>
      <c r="R16" s="162"/>
      <c r="S16" s="163"/>
      <c r="T16" s="162"/>
      <c r="U16" s="162"/>
      <c r="V16" s="163"/>
      <c r="W16" s="163"/>
      <c r="X16" s="163"/>
      <c r="Y16" s="162">
        <f t="shared" si="1"/>
        <v>8</v>
      </c>
      <c r="Z16" s="164">
        <f t="shared" si="2"/>
        <v>1</v>
      </c>
      <c r="AA16" s="165">
        <f t="shared" si="3"/>
        <v>0</v>
      </c>
      <c r="AB16" s="164">
        <f t="shared" si="4"/>
        <v>0</v>
      </c>
      <c r="AC16" s="166">
        <f t="shared" si="5"/>
        <v>0</v>
      </c>
      <c r="AD16" s="164">
        <f t="shared" si="6"/>
        <v>0</v>
      </c>
      <c r="AE16" s="160">
        <v>10.0</v>
      </c>
      <c r="AF16" s="161" t="str">
        <f t="shared" si="7"/>
        <v>Brianny  Caraballo Guzmán</v>
      </c>
      <c r="AG16" s="162" t="s">
        <v>559</v>
      </c>
      <c r="AH16" s="162" t="s">
        <v>559</v>
      </c>
      <c r="AI16" s="162" t="s">
        <v>559</v>
      </c>
      <c r="AJ16" s="162" t="s">
        <v>559</v>
      </c>
      <c r="AK16" s="162" t="s">
        <v>559</v>
      </c>
      <c r="AL16" s="162" t="s">
        <v>559</v>
      </c>
      <c r="AM16" s="162" t="s">
        <v>559</v>
      </c>
      <c r="AN16" s="296" t="s">
        <v>559</v>
      </c>
      <c r="AO16" s="162" t="s">
        <v>559</v>
      </c>
      <c r="AP16" s="162" t="s">
        <v>578</v>
      </c>
      <c r="AQ16" s="162"/>
      <c r="AR16" s="162"/>
      <c r="AS16" s="162" t="s">
        <v>559</v>
      </c>
      <c r="AT16" s="162"/>
      <c r="AU16" s="162" t="s">
        <v>559</v>
      </c>
      <c r="AV16" s="162" t="s">
        <v>559</v>
      </c>
      <c r="AW16" s="162" t="s">
        <v>559</v>
      </c>
      <c r="AX16" s="162" t="s">
        <v>559</v>
      </c>
      <c r="AY16" s="162"/>
      <c r="AZ16" s="162"/>
      <c r="BA16" s="162"/>
      <c r="BB16" s="163">
        <f t="shared" si="8"/>
        <v>15</v>
      </c>
      <c r="BC16" s="164">
        <f t="shared" si="9"/>
        <v>1</v>
      </c>
      <c r="BD16" s="166">
        <f t="shared" si="10"/>
        <v>0</v>
      </c>
      <c r="BE16" s="164">
        <f t="shared" si="11"/>
        <v>0</v>
      </c>
      <c r="BF16" s="166">
        <f t="shared" si="12"/>
        <v>1</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c r="E17" s="162" t="s">
        <v>559</v>
      </c>
      <c r="F17" s="162" t="s">
        <v>559</v>
      </c>
      <c r="G17" s="162"/>
      <c r="H17" s="162"/>
      <c r="I17" s="162" t="s">
        <v>580</v>
      </c>
      <c r="J17" s="162" t="s">
        <v>559</v>
      </c>
      <c r="K17" s="162"/>
      <c r="L17" s="162" t="s">
        <v>559</v>
      </c>
      <c r="M17" s="162" t="s">
        <v>559</v>
      </c>
      <c r="N17" s="162" t="s">
        <v>580</v>
      </c>
      <c r="O17" s="162" t="s">
        <v>559</v>
      </c>
      <c r="P17" s="162"/>
      <c r="Q17" s="162"/>
      <c r="R17" s="162"/>
      <c r="S17" s="163"/>
      <c r="T17" s="162"/>
      <c r="U17" s="162"/>
      <c r="V17" s="163"/>
      <c r="W17" s="163"/>
      <c r="X17" s="163"/>
      <c r="Y17" s="162">
        <f t="shared" si="1"/>
        <v>8</v>
      </c>
      <c r="Z17" s="164">
        <f t="shared" si="2"/>
        <v>1</v>
      </c>
      <c r="AA17" s="165">
        <f t="shared" si="3"/>
        <v>0</v>
      </c>
      <c r="AB17" s="164">
        <f t="shared" si="4"/>
        <v>0</v>
      </c>
      <c r="AC17" s="166">
        <f t="shared" si="5"/>
        <v>0</v>
      </c>
      <c r="AD17" s="164">
        <f t="shared" si="6"/>
        <v>0</v>
      </c>
      <c r="AE17" s="160">
        <v>11.0</v>
      </c>
      <c r="AF17" s="161" t="str">
        <f t="shared" si="7"/>
        <v>Scarlet  Castillo</v>
      </c>
      <c r="AG17" s="162" t="s">
        <v>559</v>
      </c>
      <c r="AH17" s="162" t="s">
        <v>559</v>
      </c>
      <c r="AI17" s="162" t="s">
        <v>579</v>
      </c>
      <c r="AJ17" s="162" t="s">
        <v>559</v>
      </c>
      <c r="AK17" s="162" t="s">
        <v>579</v>
      </c>
      <c r="AL17" s="162" t="s">
        <v>559</v>
      </c>
      <c r="AM17" s="162" t="s">
        <v>559</v>
      </c>
      <c r="AN17" s="293" t="s">
        <v>559</v>
      </c>
      <c r="AO17" s="162" t="s">
        <v>579</v>
      </c>
      <c r="AP17" s="162" t="s">
        <v>579</v>
      </c>
      <c r="AQ17" s="162"/>
      <c r="AR17" s="162"/>
      <c r="AS17" s="162" t="s">
        <v>559</v>
      </c>
      <c r="AT17" s="162"/>
      <c r="AU17" s="162" t="s">
        <v>559</v>
      </c>
      <c r="AV17" s="162" t="s">
        <v>579</v>
      </c>
      <c r="AW17" s="162" t="s">
        <v>559</v>
      </c>
      <c r="AX17" s="162" t="s">
        <v>559</v>
      </c>
      <c r="AY17" s="162"/>
      <c r="AZ17" s="162"/>
      <c r="BA17" s="162"/>
      <c r="BB17" s="163">
        <f t="shared" si="8"/>
        <v>10</v>
      </c>
      <c r="BC17" s="164">
        <f t="shared" si="9"/>
        <v>0.6666666667</v>
      </c>
      <c r="BD17" s="166">
        <f t="shared" si="10"/>
        <v>5</v>
      </c>
      <c r="BE17" s="164">
        <f t="shared" si="11"/>
        <v>0.3333333333</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c r="E18" s="162" t="s">
        <v>559</v>
      </c>
      <c r="F18" s="162" t="s">
        <v>559</v>
      </c>
      <c r="G18" s="162"/>
      <c r="H18" s="162"/>
      <c r="I18" s="162" t="s">
        <v>559</v>
      </c>
      <c r="J18" s="162" t="s">
        <v>559</v>
      </c>
      <c r="K18" s="162"/>
      <c r="L18" s="162" t="s">
        <v>579</v>
      </c>
      <c r="M18" s="162" t="s">
        <v>559</v>
      </c>
      <c r="N18" s="162" t="s">
        <v>559</v>
      </c>
      <c r="O18" s="162" t="s">
        <v>559</v>
      </c>
      <c r="P18" s="162"/>
      <c r="Q18" s="163"/>
      <c r="R18" s="162"/>
      <c r="S18" s="163"/>
      <c r="T18" s="163"/>
      <c r="U18" s="163"/>
      <c r="V18" s="163"/>
      <c r="W18" s="163"/>
      <c r="X18" s="163"/>
      <c r="Y18" s="162">
        <f t="shared" si="1"/>
        <v>7</v>
      </c>
      <c r="Z18" s="164">
        <f t="shared" si="2"/>
        <v>0.875</v>
      </c>
      <c r="AA18" s="165">
        <f t="shared" si="3"/>
        <v>1</v>
      </c>
      <c r="AB18" s="164">
        <f t="shared" si="4"/>
        <v>0.125</v>
      </c>
      <c r="AC18" s="166">
        <f t="shared" si="5"/>
        <v>0</v>
      </c>
      <c r="AD18" s="164">
        <f t="shared" si="6"/>
        <v>0</v>
      </c>
      <c r="AE18" s="160">
        <v>12.0</v>
      </c>
      <c r="AF18" s="161" t="str">
        <f t="shared" si="7"/>
        <v>Yarselin  Cruz Peña</v>
      </c>
      <c r="AG18" s="162" t="s">
        <v>559</v>
      </c>
      <c r="AH18" s="162" t="s">
        <v>559</v>
      </c>
      <c r="AI18" s="162" t="s">
        <v>559</v>
      </c>
      <c r="AJ18" s="162" t="s">
        <v>578</v>
      </c>
      <c r="AK18" s="162" t="s">
        <v>559</v>
      </c>
      <c r="AL18" s="162" t="s">
        <v>559</v>
      </c>
      <c r="AM18" s="162" t="s">
        <v>559</v>
      </c>
      <c r="AN18" s="296" t="s">
        <v>559</v>
      </c>
      <c r="AO18" s="162" t="s">
        <v>559</v>
      </c>
      <c r="AP18" s="162" t="s">
        <v>559</v>
      </c>
      <c r="AQ18" s="163"/>
      <c r="AR18" s="162"/>
      <c r="AS18" s="162" t="s">
        <v>559</v>
      </c>
      <c r="AT18" s="162"/>
      <c r="AU18" s="162" t="s">
        <v>559</v>
      </c>
      <c r="AV18" s="162" t="s">
        <v>559</v>
      </c>
      <c r="AW18" s="162" t="s">
        <v>559</v>
      </c>
      <c r="AX18" s="162" t="s">
        <v>559</v>
      </c>
      <c r="AY18" s="162"/>
      <c r="AZ18" s="162"/>
      <c r="BA18" s="163"/>
      <c r="BB18" s="163">
        <f t="shared" si="8"/>
        <v>15</v>
      </c>
      <c r="BC18" s="164">
        <f t="shared" si="9"/>
        <v>1</v>
      </c>
      <c r="BD18" s="166">
        <f t="shared" si="10"/>
        <v>0</v>
      </c>
      <c r="BE18" s="164">
        <f t="shared" si="11"/>
        <v>0</v>
      </c>
      <c r="BF18" s="166">
        <f t="shared" si="12"/>
        <v>1</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c r="E19" s="162" t="s">
        <v>559</v>
      </c>
      <c r="F19" s="162" t="s">
        <v>559</v>
      </c>
      <c r="G19" s="162"/>
      <c r="H19" s="162"/>
      <c r="I19" s="162" t="s">
        <v>559</v>
      </c>
      <c r="J19" s="162" t="s">
        <v>559</v>
      </c>
      <c r="K19" s="162"/>
      <c r="L19" s="162" t="s">
        <v>559</v>
      </c>
      <c r="M19" s="162" t="s">
        <v>559</v>
      </c>
      <c r="N19" s="162" t="s">
        <v>559</v>
      </c>
      <c r="O19" s="162" t="s">
        <v>559</v>
      </c>
      <c r="P19" s="162"/>
      <c r="Q19" s="162"/>
      <c r="R19" s="162"/>
      <c r="S19" s="163"/>
      <c r="T19" s="162"/>
      <c r="U19" s="162"/>
      <c r="V19" s="163"/>
      <c r="W19" s="163"/>
      <c r="X19" s="163"/>
      <c r="Y19" s="162">
        <f t="shared" si="1"/>
        <v>8</v>
      </c>
      <c r="Z19" s="164">
        <f t="shared" si="2"/>
        <v>1</v>
      </c>
      <c r="AA19" s="165">
        <f t="shared" si="3"/>
        <v>0</v>
      </c>
      <c r="AB19" s="164">
        <f t="shared" si="4"/>
        <v>0</v>
      </c>
      <c r="AC19" s="166">
        <f t="shared" si="5"/>
        <v>0</v>
      </c>
      <c r="AD19" s="164">
        <f t="shared" si="6"/>
        <v>0</v>
      </c>
      <c r="AE19" s="160">
        <v>13.0</v>
      </c>
      <c r="AF19" s="161" t="str">
        <f t="shared" si="7"/>
        <v>Fernando José Díaz Fernández</v>
      </c>
      <c r="AG19" s="162" t="s">
        <v>559</v>
      </c>
      <c r="AH19" s="162" t="s">
        <v>559</v>
      </c>
      <c r="AI19" s="162" t="s">
        <v>559</v>
      </c>
      <c r="AJ19" s="162" t="s">
        <v>559</v>
      </c>
      <c r="AK19" s="162" t="s">
        <v>559</v>
      </c>
      <c r="AL19" s="162" t="s">
        <v>559</v>
      </c>
      <c r="AM19" s="162" t="s">
        <v>559</v>
      </c>
      <c r="AN19" s="293" t="s">
        <v>559</v>
      </c>
      <c r="AO19" s="162" t="s">
        <v>559</v>
      </c>
      <c r="AP19" s="162" t="s">
        <v>559</v>
      </c>
      <c r="AQ19" s="162"/>
      <c r="AR19" s="162"/>
      <c r="AS19" s="162" t="s">
        <v>559</v>
      </c>
      <c r="AT19" s="162"/>
      <c r="AU19" s="162" t="s">
        <v>559</v>
      </c>
      <c r="AV19" s="162" t="s">
        <v>559</v>
      </c>
      <c r="AW19" s="162" t="s">
        <v>559</v>
      </c>
      <c r="AX19" s="162" t="s">
        <v>559</v>
      </c>
      <c r="AY19" s="162"/>
      <c r="AZ19" s="162"/>
      <c r="BA19" s="162"/>
      <c r="BB19" s="163">
        <f t="shared" si="8"/>
        <v>15</v>
      </c>
      <c r="BC19" s="164">
        <f t="shared" si="9"/>
        <v>1</v>
      </c>
      <c r="BD19" s="166">
        <f t="shared" si="10"/>
        <v>0</v>
      </c>
      <c r="BE19" s="164">
        <f t="shared" si="11"/>
        <v>0</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c r="E20" s="162" t="s">
        <v>559</v>
      </c>
      <c r="F20" s="162" t="s">
        <v>559</v>
      </c>
      <c r="G20" s="162"/>
      <c r="H20" s="162"/>
      <c r="I20" s="162" t="s">
        <v>559</v>
      </c>
      <c r="J20" s="162" t="s">
        <v>559</v>
      </c>
      <c r="K20" s="162"/>
      <c r="L20" s="162" t="s">
        <v>559</v>
      </c>
      <c r="M20" s="162" t="s">
        <v>559</v>
      </c>
      <c r="N20" s="162" t="s">
        <v>559</v>
      </c>
      <c r="O20" s="162" t="s">
        <v>559</v>
      </c>
      <c r="P20" s="162"/>
      <c r="Q20" s="162"/>
      <c r="R20" s="162"/>
      <c r="S20" s="163"/>
      <c r="T20" s="162"/>
      <c r="U20" s="162"/>
      <c r="V20" s="163"/>
      <c r="W20" s="163"/>
      <c r="X20" s="163"/>
      <c r="Y20" s="162">
        <f t="shared" si="1"/>
        <v>8</v>
      </c>
      <c r="Z20" s="164">
        <f t="shared" si="2"/>
        <v>1</v>
      </c>
      <c r="AA20" s="165">
        <f t="shared" si="3"/>
        <v>0</v>
      </c>
      <c r="AB20" s="164">
        <f t="shared" si="4"/>
        <v>0</v>
      </c>
      <c r="AC20" s="166">
        <f t="shared" si="5"/>
        <v>0</v>
      </c>
      <c r="AD20" s="164">
        <f t="shared" si="6"/>
        <v>0</v>
      </c>
      <c r="AE20" s="160">
        <v>14.0</v>
      </c>
      <c r="AF20" s="161" t="str">
        <f t="shared" si="7"/>
        <v>Scarlett  Espinal Estéves</v>
      </c>
      <c r="AG20" s="162" t="s">
        <v>579</v>
      </c>
      <c r="AH20" s="162" t="s">
        <v>559</v>
      </c>
      <c r="AI20" s="162" t="s">
        <v>559</v>
      </c>
      <c r="AJ20" s="162" t="s">
        <v>559</v>
      </c>
      <c r="AK20" s="162" t="s">
        <v>559</v>
      </c>
      <c r="AL20" s="162" t="s">
        <v>559</v>
      </c>
      <c r="AM20" s="162" t="s">
        <v>559</v>
      </c>
      <c r="AN20" s="296" t="s">
        <v>579</v>
      </c>
      <c r="AO20" s="162" t="s">
        <v>559</v>
      </c>
      <c r="AP20" s="162" t="s">
        <v>559</v>
      </c>
      <c r="AQ20" s="162"/>
      <c r="AR20" s="162"/>
      <c r="AS20" s="162" t="s">
        <v>559</v>
      </c>
      <c r="AT20" s="162"/>
      <c r="AU20" s="162" t="s">
        <v>559</v>
      </c>
      <c r="AV20" s="162" t="s">
        <v>559</v>
      </c>
      <c r="AW20" s="162" t="s">
        <v>559</v>
      </c>
      <c r="AX20" s="162" t="s">
        <v>559</v>
      </c>
      <c r="AY20" s="162"/>
      <c r="AZ20" s="162"/>
      <c r="BA20" s="162"/>
      <c r="BB20" s="163">
        <f t="shared" si="8"/>
        <v>13</v>
      </c>
      <c r="BC20" s="164">
        <f t="shared" si="9"/>
        <v>0.8666666667</v>
      </c>
      <c r="BD20" s="166">
        <f t="shared" si="10"/>
        <v>2</v>
      </c>
      <c r="BE20" s="164">
        <f t="shared" si="11"/>
        <v>0.1333333333</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c r="E21" s="162" t="s">
        <v>559</v>
      </c>
      <c r="F21" s="162" t="s">
        <v>559</v>
      </c>
      <c r="G21" s="162"/>
      <c r="H21" s="162"/>
      <c r="I21" s="162" t="s">
        <v>559</v>
      </c>
      <c r="J21" s="162" t="s">
        <v>559</v>
      </c>
      <c r="K21" s="162"/>
      <c r="L21" s="162" t="s">
        <v>559</v>
      </c>
      <c r="M21" s="162" t="s">
        <v>559</v>
      </c>
      <c r="N21" s="162" t="s">
        <v>559</v>
      </c>
      <c r="O21" s="162" t="s">
        <v>579</v>
      </c>
      <c r="P21" s="162"/>
      <c r="Q21" s="162"/>
      <c r="R21" s="162"/>
      <c r="S21" s="163"/>
      <c r="T21" s="162"/>
      <c r="U21" s="162"/>
      <c r="V21" s="163"/>
      <c r="W21" s="163"/>
      <c r="X21" s="163"/>
      <c r="Y21" s="162">
        <f t="shared" si="1"/>
        <v>7</v>
      </c>
      <c r="Z21" s="164">
        <f t="shared" si="2"/>
        <v>0.875</v>
      </c>
      <c r="AA21" s="165">
        <f t="shared" si="3"/>
        <v>1</v>
      </c>
      <c r="AB21" s="164">
        <f t="shared" si="4"/>
        <v>0.125</v>
      </c>
      <c r="AC21" s="166">
        <f t="shared" si="5"/>
        <v>0</v>
      </c>
      <c r="AD21" s="164">
        <f t="shared" si="6"/>
        <v>0</v>
      </c>
      <c r="AE21" s="160">
        <v>15.0</v>
      </c>
      <c r="AF21" s="161" t="str">
        <f t="shared" si="7"/>
        <v>José Manuel Estrella</v>
      </c>
      <c r="AG21" s="162" t="s">
        <v>579</v>
      </c>
      <c r="AH21" s="162" t="s">
        <v>559</v>
      </c>
      <c r="AI21" s="162" t="s">
        <v>559</v>
      </c>
      <c r="AJ21" s="162" t="s">
        <v>559</v>
      </c>
      <c r="AK21" s="162" t="s">
        <v>559</v>
      </c>
      <c r="AL21" s="162" t="s">
        <v>559</v>
      </c>
      <c r="AM21" s="162" t="s">
        <v>559</v>
      </c>
      <c r="AN21" s="293" t="s">
        <v>559</v>
      </c>
      <c r="AO21" s="162" t="s">
        <v>578</v>
      </c>
      <c r="AP21" s="162" t="s">
        <v>559</v>
      </c>
      <c r="AQ21" s="162"/>
      <c r="AR21" s="162"/>
      <c r="AS21" s="162" t="s">
        <v>559</v>
      </c>
      <c r="AT21" s="162"/>
      <c r="AU21" s="162" t="s">
        <v>559</v>
      </c>
      <c r="AV21" s="162" t="s">
        <v>579</v>
      </c>
      <c r="AW21" s="162" t="s">
        <v>559</v>
      </c>
      <c r="AX21" s="162" t="s">
        <v>579</v>
      </c>
      <c r="AY21" s="162"/>
      <c r="AZ21" s="162"/>
      <c r="BA21" s="162"/>
      <c r="BB21" s="163">
        <f t="shared" si="8"/>
        <v>12</v>
      </c>
      <c r="BC21" s="164">
        <f t="shared" si="9"/>
        <v>0.8</v>
      </c>
      <c r="BD21" s="166">
        <f t="shared" si="10"/>
        <v>3</v>
      </c>
      <c r="BE21" s="164">
        <f t="shared" si="11"/>
        <v>0.2</v>
      </c>
      <c r="BF21" s="166">
        <f t="shared" si="12"/>
        <v>1</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c r="E22" s="162" t="s">
        <v>559</v>
      </c>
      <c r="F22" s="162" t="s">
        <v>559</v>
      </c>
      <c r="G22" s="162"/>
      <c r="H22" s="162"/>
      <c r="I22" s="162" t="s">
        <v>559</v>
      </c>
      <c r="J22" s="162" t="s">
        <v>559</v>
      </c>
      <c r="K22" s="162"/>
      <c r="L22" s="162" t="s">
        <v>579</v>
      </c>
      <c r="M22" s="162" t="s">
        <v>559</v>
      </c>
      <c r="N22" s="162" t="s">
        <v>559</v>
      </c>
      <c r="O22" s="162" t="s">
        <v>559</v>
      </c>
      <c r="P22" s="162"/>
      <c r="Q22" s="162"/>
      <c r="R22" s="162"/>
      <c r="S22" s="163"/>
      <c r="T22" s="162"/>
      <c r="U22" s="162"/>
      <c r="V22" s="163"/>
      <c r="W22" s="163"/>
      <c r="X22" s="163"/>
      <c r="Y22" s="162">
        <f t="shared" si="1"/>
        <v>7</v>
      </c>
      <c r="Z22" s="164">
        <f t="shared" si="2"/>
        <v>0.875</v>
      </c>
      <c r="AA22" s="165">
        <f t="shared" si="3"/>
        <v>1</v>
      </c>
      <c r="AB22" s="164">
        <f t="shared" si="4"/>
        <v>0.125</v>
      </c>
      <c r="AC22" s="166">
        <f t="shared" si="5"/>
        <v>0</v>
      </c>
      <c r="AD22" s="164">
        <f t="shared" si="6"/>
        <v>0</v>
      </c>
      <c r="AE22" s="160">
        <v>16.0</v>
      </c>
      <c r="AF22" s="161" t="str">
        <f t="shared" si="7"/>
        <v>Misael Starberk Ferreras Pérez</v>
      </c>
      <c r="AG22" s="162" t="s">
        <v>579</v>
      </c>
      <c r="AH22" s="162" t="s">
        <v>559</v>
      </c>
      <c r="AI22" s="162" t="s">
        <v>559</v>
      </c>
      <c r="AJ22" s="162" t="s">
        <v>559</v>
      </c>
      <c r="AK22" s="162" t="s">
        <v>559</v>
      </c>
      <c r="AL22" s="162" t="s">
        <v>559</v>
      </c>
      <c r="AM22" s="162" t="s">
        <v>559</v>
      </c>
      <c r="AN22" s="296" t="s">
        <v>559</v>
      </c>
      <c r="AO22" s="162" t="s">
        <v>559</v>
      </c>
      <c r="AP22" s="162" t="s">
        <v>559</v>
      </c>
      <c r="AQ22" s="162"/>
      <c r="AR22" s="162"/>
      <c r="AS22" s="162" t="s">
        <v>559</v>
      </c>
      <c r="AT22" s="162"/>
      <c r="AU22" s="162" t="s">
        <v>559</v>
      </c>
      <c r="AV22" s="162" t="s">
        <v>559</v>
      </c>
      <c r="AW22" s="162" t="s">
        <v>559</v>
      </c>
      <c r="AX22" s="162" t="s">
        <v>559</v>
      </c>
      <c r="AY22" s="162"/>
      <c r="AZ22" s="162"/>
      <c r="BA22" s="162"/>
      <c r="BB22" s="163">
        <f t="shared" si="8"/>
        <v>14</v>
      </c>
      <c r="BC22" s="164">
        <f t="shared" si="9"/>
        <v>0.9333333333</v>
      </c>
      <c r="BD22" s="166">
        <f t="shared" si="10"/>
        <v>1</v>
      </c>
      <c r="BE22" s="164">
        <f t="shared" si="11"/>
        <v>0.06666666667</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c r="E23" s="162" t="s">
        <v>559</v>
      </c>
      <c r="F23" s="162" t="s">
        <v>559</v>
      </c>
      <c r="G23" s="162"/>
      <c r="H23" s="162"/>
      <c r="I23" s="162" t="s">
        <v>559</v>
      </c>
      <c r="J23" s="162" t="s">
        <v>578</v>
      </c>
      <c r="K23" s="162"/>
      <c r="L23" s="162" t="s">
        <v>559</v>
      </c>
      <c r="M23" s="162" t="s">
        <v>559</v>
      </c>
      <c r="N23" s="162" t="s">
        <v>559</v>
      </c>
      <c r="O23" s="162" t="s">
        <v>579</v>
      </c>
      <c r="P23" s="162"/>
      <c r="Q23" s="162"/>
      <c r="R23" s="162"/>
      <c r="S23" s="163"/>
      <c r="T23" s="162"/>
      <c r="U23" s="162"/>
      <c r="V23" s="163"/>
      <c r="W23" s="163"/>
      <c r="X23" s="163"/>
      <c r="Y23" s="162">
        <f t="shared" si="1"/>
        <v>7</v>
      </c>
      <c r="Z23" s="164">
        <f t="shared" si="2"/>
        <v>0.875</v>
      </c>
      <c r="AA23" s="165">
        <f t="shared" si="3"/>
        <v>1</v>
      </c>
      <c r="AB23" s="164">
        <f t="shared" si="4"/>
        <v>0.125</v>
      </c>
      <c r="AC23" s="166">
        <f t="shared" si="5"/>
        <v>1</v>
      </c>
      <c r="AD23" s="164">
        <f t="shared" si="6"/>
        <v>0.125</v>
      </c>
      <c r="AE23" s="160">
        <v>17.0</v>
      </c>
      <c r="AF23" s="161" t="str">
        <f t="shared" si="7"/>
        <v>Ruth Esther Fernández Rodríguez</v>
      </c>
      <c r="AG23" s="162" t="s">
        <v>559</v>
      </c>
      <c r="AH23" s="162" t="s">
        <v>579</v>
      </c>
      <c r="AI23" s="162" t="s">
        <v>579</v>
      </c>
      <c r="AJ23" s="162" t="s">
        <v>559</v>
      </c>
      <c r="AK23" s="162" t="s">
        <v>559</v>
      </c>
      <c r="AL23" s="162" t="s">
        <v>559</v>
      </c>
      <c r="AM23" s="162" t="s">
        <v>559</v>
      </c>
      <c r="AN23" s="293" t="s">
        <v>559</v>
      </c>
      <c r="AO23" s="162" t="s">
        <v>578</v>
      </c>
      <c r="AP23" s="162" t="s">
        <v>559</v>
      </c>
      <c r="AQ23" s="162"/>
      <c r="AR23" s="162"/>
      <c r="AS23" s="162" t="s">
        <v>559</v>
      </c>
      <c r="AT23" s="162"/>
      <c r="AU23" s="162" t="s">
        <v>579</v>
      </c>
      <c r="AV23" s="162" t="s">
        <v>559</v>
      </c>
      <c r="AW23" s="162" t="s">
        <v>559</v>
      </c>
      <c r="AX23" s="162" t="s">
        <v>559</v>
      </c>
      <c r="AY23" s="162"/>
      <c r="AZ23" s="162"/>
      <c r="BA23" s="162"/>
      <c r="BB23" s="163">
        <f t="shared" si="8"/>
        <v>12</v>
      </c>
      <c r="BC23" s="164">
        <f t="shared" si="9"/>
        <v>0.8</v>
      </c>
      <c r="BD23" s="166">
        <f t="shared" si="10"/>
        <v>3</v>
      </c>
      <c r="BE23" s="164">
        <f t="shared" si="11"/>
        <v>0.2</v>
      </c>
      <c r="BF23" s="166">
        <f t="shared" si="12"/>
        <v>1</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c r="E24" s="162" t="s">
        <v>559</v>
      </c>
      <c r="F24" s="162" t="s">
        <v>559</v>
      </c>
      <c r="G24" s="162"/>
      <c r="H24" s="162"/>
      <c r="I24" s="162" t="s">
        <v>559</v>
      </c>
      <c r="J24" s="162" t="s">
        <v>559</v>
      </c>
      <c r="K24" s="162"/>
      <c r="L24" s="162" t="s">
        <v>559</v>
      </c>
      <c r="M24" s="162" t="s">
        <v>559</v>
      </c>
      <c r="N24" s="162" t="s">
        <v>559</v>
      </c>
      <c r="O24" s="162" t="s">
        <v>559</v>
      </c>
      <c r="P24" s="162"/>
      <c r="Q24" s="162"/>
      <c r="R24" s="162"/>
      <c r="S24" s="163"/>
      <c r="T24" s="162"/>
      <c r="U24" s="162"/>
      <c r="V24" s="163"/>
      <c r="W24" s="163"/>
      <c r="X24" s="163"/>
      <c r="Y24" s="162">
        <f t="shared" si="1"/>
        <v>8</v>
      </c>
      <c r="Z24" s="164">
        <f t="shared" si="2"/>
        <v>1</v>
      </c>
      <c r="AA24" s="165">
        <f t="shared" si="3"/>
        <v>0</v>
      </c>
      <c r="AB24" s="164">
        <f t="shared" si="4"/>
        <v>0</v>
      </c>
      <c r="AC24" s="166">
        <f t="shared" si="5"/>
        <v>0</v>
      </c>
      <c r="AD24" s="164">
        <f t="shared" si="6"/>
        <v>0</v>
      </c>
      <c r="AE24" s="160">
        <v>18.0</v>
      </c>
      <c r="AF24" s="161" t="str">
        <f t="shared" si="7"/>
        <v>Discairy  Filpo Estrella</v>
      </c>
      <c r="AG24" s="162" t="s">
        <v>559</v>
      </c>
      <c r="AH24" s="162" t="s">
        <v>559</v>
      </c>
      <c r="AI24" s="162" t="s">
        <v>559</v>
      </c>
      <c r="AJ24" s="162" t="s">
        <v>559</v>
      </c>
      <c r="AK24" s="162" t="s">
        <v>559</v>
      </c>
      <c r="AL24" s="162" t="s">
        <v>559</v>
      </c>
      <c r="AM24" s="162" t="s">
        <v>559</v>
      </c>
      <c r="AN24" s="296" t="s">
        <v>559</v>
      </c>
      <c r="AO24" s="162" t="s">
        <v>559</v>
      </c>
      <c r="AP24" s="162" t="s">
        <v>559</v>
      </c>
      <c r="AQ24" s="162"/>
      <c r="AR24" s="162"/>
      <c r="AS24" s="162" t="s">
        <v>559</v>
      </c>
      <c r="AT24" s="162"/>
      <c r="AU24" s="162" t="s">
        <v>559</v>
      </c>
      <c r="AV24" s="162" t="s">
        <v>559</v>
      </c>
      <c r="AW24" s="162" t="s">
        <v>559</v>
      </c>
      <c r="AX24" s="162" t="s">
        <v>559</v>
      </c>
      <c r="AY24" s="162"/>
      <c r="AZ24" s="162"/>
      <c r="BA24" s="162"/>
      <c r="BB24" s="163">
        <f t="shared" si="8"/>
        <v>15</v>
      </c>
      <c r="BC24" s="164">
        <f t="shared" si="9"/>
        <v>1</v>
      </c>
      <c r="BD24" s="166">
        <f t="shared" si="10"/>
        <v>0</v>
      </c>
      <c r="BE24" s="164">
        <f t="shared" si="11"/>
        <v>0</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c r="E25" s="162" t="s">
        <v>559</v>
      </c>
      <c r="F25" s="162" t="s">
        <v>559</v>
      </c>
      <c r="G25" s="162"/>
      <c r="H25" s="162"/>
      <c r="I25" s="162" t="s">
        <v>580</v>
      </c>
      <c r="J25" s="162" t="s">
        <v>559</v>
      </c>
      <c r="K25" s="162"/>
      <c r="L25" s="162" t="s">
        <v>559</v>
      </c>
      <c r="M25" s="162" t="s">
        <v>559</v>
      </c>
      <c r="N25" s="162" t="s">
        <v>559</v>
      </c>
      <c r="O25" s="162" t="s">
        <v>559</v>
      </c>
      <c r="P25" s="162"/>
      <c r="Q25" s="162"/>
      <c r="R25" s="162"/>
      <c r="S25" s="163"/>
      <c r="T25" s="162"/>
      <c r="U25" s="162"/>
      <c r="V25" s="163"/>
      <c r="W25" s="163"/>
      <c r="X25" s="163"/>
      <c r="Y25" s="162">
        <f t="shared" si="1"/>
        <v>8</v>
      </c>
      <c r="Z25" s="164">
        <f t="shared" si="2"/>
        <v>1</v>
      </c>
      <c r="AA25" s="165">
        <f t="shared" si="3"/>
        <v>0</v>
      </c>
      <c r="AB25" s="164">
        <f t="shared" si="4"/>
        <v>0</v>
      </c>
      <c r="AC25" s="166">
        <f t="shared" si="5"/>
        <v>0</v>
      </c>
      <c r="AD25" s="164">
        <f t="shared" si="6"/>
        <v>0</v>
      </c>
      <c r="AE25" s="160">
        <v>19.0</v>
      </c>
      <c r="AF25" s="161" t="str">
        <f t="shared" si="7"/>
        <v>Alexis Enmanuel Gil  Sánchez</v>
      </c>
      <c r="AG25" s="162" t="s">
        <v>559</v>
      </c>
      <c r="AH25" s="162" t="s">
        <v>559</v>
      </c>
      <c r="AI25" s="162" t="s">
        <v>579</v>
      </c>
      <c r="AJ25" s="162" t="s">
        <v>559</v>
      </c>
      <c r="AK25" s="162" t="s">
        <v>559</v>
      </c>
      <c r="AL25" s="162" t="s">
        <v>559</v>
      </c>
      <c r="AM25" s="162" t="s">
        <v>559</v>
      </c>
      <c r="AN25" s="293" t="s">
        <v>559</v>
      </c>
      <c r="AO25" s="162" t="s">
        <v>559</v>
      </c>
      <c r="AP25" s="162" t="s">
        <v>559</v>
      </c>
      <c r="AQ25" s="162"/>
      <c r="AR25" s="162"/>
      <c r="AS25" s="162" t="s">
        <v>559</v>
      </c>
      <c r="AT25" s="162"/>
      <c r="AU25" s="162" t="s">
        <v>559</v>
      </c>
      <c r="AV25" s="162" t="s">
        <v>559</v>
      </c>
      <c r="AW25" s="162" t="s">
        <v>559</v>
      </c>
      <c r="AX25" s="162" t="s">
        <v>559</v>
      </c>
      <c r="AY25" s="162"/>
      <c r="AZ25" s="162"/>
      <c r="BA25" s="162"/>
      <c r="BB25" s="163">
        <f t="shared" si="8"/>
        <v>14</v>
      </c>
      <c r="BC25" s="164">
        <f t="shared" si="9"/>
        <v>0.9333333333</v>
      </c>
      <c r="BD25" s="166">
        <f t="shared" si="10"/>
        <v>1</v>
      </c>
      <c r="BE25" s="164">
        <f t="shared" si="11"/>
        <v>0.06666666667</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c r="E26" s="162" t="s">
        <v>559</v>
      </c>
      <c r="F26" s="162" t="s">
        <v>559</v>
      </c>
      <c r="G26" s="162"/>
      <c r="H26" s="162"/>
      <c r="I26" s="162" t="s">
        <v>578</v>
      </c>
      <c r="J26" s="162" t="s">
        <v>559</v>
      </c>
      <c r="K26" s="162"/>
      <c r="L26" s="162" t="s">
        <v>579</v>
      </c>
      <c r="M26" s="162" t="s">
        <v>579</v>
      </c>
      <c r="N26" s="162" t="s">
        <v>579</v>
      </c>
      <c r="O26" s="162" t="s">
        <v>559</v>
      </c>
      <c r="P26" s="162"/>
      <c r="Q26" s="162"/>
      <c r="R26" s="162"/>
      <c r="S26" s="163"/>
      <c r="T26" s="162"/>
      <c r="U26" s="162"/>
      <c r="V26" s="163"/>
      <c r="W26" s="163"/>
      <c r="X26" s="163"/>
      <c r="Y26" s="162">
        <f t="shared" si="1"/>
        <v>5</v>
      </c>
      <c r="Z26" s="164">
        <f t="shared" si="2"/>
        <v>0.625</v>
      </c>
      <c r="AA26" s="165">
        <f t="shared" si="3"/>
        <v>3</v>
      </c>
      <c r="AB26" s="164">
        <f t="shared" si="4"/>
        <v>0.375</v>
      </c>
      <c r="AC26" s="166">
        <f t="shared" si="5"/>
        <v>1</v>
      </c>
      <c r="AD26" s="164">
        <f t="shared" si="6"/>
        <v>0.125</v>
      </c>
      <c r="AE26" s="160">
        <v>20.0</v>
      </c>
      <c r="AF26" s="161" t="str">
        <f t="shared" si="7"/>
        <v>Ayendy Jesús Guzmán</v>
      </c>
      <c r="AG26" s="162" t="s">
        <v>559</v>
      </c>
      <c r="AH26" s="162" t="s">
        <v>579</v>
      </c>
      <c r="AI26" s="162" t="s">
        <v>559</v>
      </c>
      <c r="AJ26" s="162" t="s">
        <v>559</v>
      </c>
      <c r="AK26" s="162" t="s">
        <v>559</v>
      </c>
      <c r="AL26" s="162" t="s">
        <v>559</v>
      </c>
      <c r="AM26" s="162" t="s">
        <v>559</v>
      </c>
      <c r="AN26" s="296" t="s">
        <v>559</v>
      </c>
      <c r="AO26" s="162" t="s">
        <v>559</v>
      </c>
      <c r="AP26" s="162" t="s">
        <v>559</v>
      </c>
      <c r="AQ26" s="162"/>
      <c r="AR26" s="162"/>
      <c r="AS26" s="162" t="s">
        <v>559</v>
      </c>
      <c r="AT26" s="162"/>
      <c r="AU26" s="162" t="s">
        <v>559</v>
      </c>
      <c r="AV26" s="162" t="s">
        <v>579</v>
      </c>
      <c r="AW26" s="162" t="s">
        <v>559</v>
      </c>
      <c r="AX26" s="162" t="s">
        <v>579</v>
      </c>
      <c r="AY26" s="162"/>
      <c r="AZ26" s="162"/>
      <c r="BA26" s="162"/>
      <c r="BB26" s="163">
        <f t="shared" si="8"/>
        <v>12</v>
      </c>
      <c r="BC26" s="164">
        <f t="shared" si="9"/>
        <v>0.8</v>
      </c>
      <c r="BD26" s="166">
        <f t="shared" si="10"/>
        <v>3</v>
      </c>
      <c r="BE26" s="164">
        <f t="shared" si="11"/>
        <v>0.2</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c r="E27" s="162" t="s">
        <v>559</v>
      </c>
      <c r="F27" s="162" t="s">
        <v>559</v>
      </c>
      <c r="G27" s="162"/>
      <c r="H27" s="162"/>
      <c r="I27" s="162" t="s">
        <v>559</v>
      </c>
      <c r="J27" s="162" t="s">
        <v>559</v>
      </c>
      <c r="K27" s="162"/>
      <c r="L27" s="162" t="s">
        <v>559</v>
      </c>
      <c r="M27" s="162" t="s">
        <v>559</v>
      </c>
      <c r="N27" s="162" t="s">
        <v>578</v>
      </c>
      <c r="O27" s="162" t="s">
        <v>578</v>
      </c>
      <c r="P27" s="162"/>
      <c r="Q27" s="162"/>
      <c r="R27" s="162"/>
      <c r="S27" s="163"/>
      <c r="T27" s="162"/>
      <c r="U27" s="162"/>
      <c r="V27" s="163"/>
      <c r="W27" s="163"/>
      <c r="X27" s="163"/>
      <c r="Y27" s="162">
        <f t="shared" si="1"/>
        <v>8</v>
      </c>
      <c r="Z27" s="164">
        <f t="shared" si="2"/>
        <v>1</v>
      </c>
      <c r="AA27" s="165">
        <f t="shared" si="3"/>
        <v>0</v>
      </c>
      <c r="AB27" s="164">
        <f t="shared" si="4"/>
        <v>0</v>
      </c>
      <c r="AC27" s="166">
        <f t="shared" si="5"/>
        <v>2</v>
      </c>
      <c r="AD27" s="164">
        <f t="shared" si="6"/>
        <v>0.25</v>
      </c>
      <c r="AE27" s="160">
        <v>21.0</v>
      </c>
      <c r="AF27" s="161" t="str">
        <f t="shared" si="7"/>
        <v>Yassir  Hernández Disla</v>
      </c>
      <c r="AG27" s="162" t="s">
        <v>559</v>
      </c>
      <c r="AH27" s="162" t="s">
        <v>559</v>
      </c>
      <c r="AI27" s="162" t="s">
        <v>559</v>
      </c>
      <c r="AJ27" s="162" t="s">
        <v>559</v>
      </c>
      <c r="AK27" s="162" t="s">
        <v>559</v>
      </c>
      <c r="AL27" s="162" t="s">
        <v>559</v>
      </c>
      <c r="AM27" s="162" t="s">
        <v>559</v>
      </c>
      <c r="AN27" s="293" t="s">
        <v>559</v>
      </c>
      <c r="AO27" s="162" t="s">
        <v>559</v>
      </c>
      <c r="AP27" s="162" t="s">
        <v>559</v>
      </c>
      <c r="AQ27" s="162"/>
      <c r="AR27" s="162"/>
      <c r="AS27" s="162" t="s">
        <v>559</v>
      </c>
      <c r="AT27" s="162"/>
      <c r="AU27" s="162" t="s">
        <v>559</v>
      </c>
      <c r="AV27" s="162" t="s">
        <v>559</v>
      </c>
      <c r="AW27" s="162" t="s">
        <v>559</v>
      </c>
      <c r="AX27" s="162" t="s">
        <v>579</v>
      </c>
      <c r="AY27" s="162"/>
      <c r="AZ27" s="162"/>
      <c r="BA27" s="162"/>
      <c r="BB27" s="163">
        <f t="shared" si="8"/>
        <v>14</v>
      </c>
      <c r="BC27" s="164">
        <f t="shared" si="9"/>
        <v>0.9333333333</v>
      </c>
      <c r="BD27" s="166">
        <f t="shared" si="10"/>
        <v>1</v>
      </c>
      <c r="BE27" s="164">
        <f t="shared" si="11"/>
        <v>0.06666666667</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c r="E28" s="162" t="s">
        <v>559</v>
      </c>
      <c r="F28" s="162" t="s">
        <v>559</v>
      </c>
      <c r="G28" s="162"/>
      <c r="H28" s="162"/>
      <c r="I28" s="162" t="s">
        <v>559</v>
      </c>
      <c r="J28" s="162" t="s">
        <v>559</v>
      </c>
      <c r="K28" s="162"/>
      <c r="L28" s="162" t="s">
        <v>559</v>
      </c>
      <c r="M28" s="162" t="s">
        <v>559</v>
      </c>
      <c r="N28" s="162" t="s">
        <v>559</v>
      </c>
      <c r="O28" s="162" t="s">
        <v>559</v>
      </c>
      <c r="P28" s="162"/>
      <c r="Q28" s="162"/>
      <c r="R28" s="162"/>
      <c r="S28" s="163"/>
      <c r="T28" s="162"/>
      <c r="U28" s="162"/>
      <c r="V28" s="163"/>
      <c r="W28" s="163"/>
      <c r="X28" s="163"/>
      <c r="Y28" s="162">
        <f t="shared" si="1"/>
        <v>8</v>
      </c>
      <c r="Z28" s="164">
        <f t="shared" si="2"/>
        <v>1</v>
      </c>
      <c r="AA28" s="165">
        <f t="shared" si="3"/>
        <v>0</v>
      </c>
      <c r="AB28" s="164">
        <f t="shared" si="4"/>
        <v>0</v>
      </c>
      <c r="AC28" s="166">
        <f t="shared" si="5"/>
        <v>0</v>
      </c>
      <c r="AD28" s="164">
        <f t="shared" si="6"/>
        <v>0</v>
      </c>
      <c r="AE28" s="160">
        <v>22.0</v>
      </c>
      <c r="AF28" s="161" t="str">
        <f t="shared" si="7"/>
        <v>Yadiel  Jiménez Betances</v>
      </c>
      <c r="AG28" s="162" t="s">
        <v>559</v>
      </c>
      <c r="AH28" s="162" t="s">
        <v>559</v>
      </c>
      <c r="AI28" s="162" t="s">
        <v>559</v>
      </c>
      <c r="AJ28" s="162" t="s">
        <v>559</v>
      </c>
      <c r="AK28" s="162" t="s">
        <v>559</v>
      </c>
      <c r="AL28" s="162" t="s">
        <v>559</v>
      </c>
      <c r="AM28" s="162" t="s">
        <v>559</v>
      </c>
      <c r="AN28" s="296" t="s">
        <v>559</v>
      </c>
      <c r="AO28" s="162" t="s">
        <v>559</v>
      </c>
      <c r="AP28" s="162" t="s">
        <v>559</v>
      </c>
      <c r="AQ28" s="162"/>
      <c r="AR28" s="162"/>
      <c r="AS28" s="162" t="s">
        <v>578</v>
      </c>
      <c r="AT28" s="162"/>
      <c r="AU28" s="162" t="s">
        <v>559</v>
      </c>
      <c r="AV28" s="162" t="s">
        <v>559</v>
      </c>
      <c r="AW28" s="162" t="s">
        <v>559</v>
      </c>
      <c r="AX28" s="162" t="s">
        <v>559</v>
      </c>
      <c r="AY28" s="162"/>
      <c r="AZ28" s="162"/>
      <c r="BA28" s="162"/>
      <c r="BB28" s="163">
        <f t="shared" si="8"/>
        <v>15</v>
      </c>
      <c r="BC28" s="164">
        <f t="shared" si="9"/>
        <v>1</v>
      </c>
      <c r="BD28" s="166">
        <f t="shared" si="10"/>
        <v>0</v>
      </c>
      <c r="BE28" s="164">
        <f t="shared" si="11"/>
        <v>0</v>
      </c>
      <c r="BF28" s="166">
        <f t="shared" si="12"/>
        <v>1</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c r="E29" s="162" t="s">
        <v>559</v>
      </c>
      <c r="F29" s="162" t="s">
        <v>579</v>
      </c>
      <c r="G29" s="162"/>
      <c r="H29" s="162"/>
      <c r="I29" s="162" t="s">
        <v>559</v>
      </c>
      <c r="J29" s="162" t="s">
        <v>559</v>
      </c>
      <c r="K29" s="162"/>
      <c r="L29" s="162" t="s">
        <v>559</v>
      </c>
      <c r="M29" s="162" t="s">
        <v>559</v>
      </c>
      <c r="N29" s="162" t="s">
        <v>559</v>
      </c>
      <c r="O29" s="162" t="s">
        <v>559</v>
      </c>
      <c r="P29" s="162"/>
      <c r="Q29" s="162"/>
      <c r="R29" s="162"/>
      <c r="S29" s="163"/>
      <c r="T29" s="162"/>
      <c r="U29" s="162"/>
      <c r="V29" s="163"/>
      <c r="W29" s="163"/>
      <c r="X29" s="163"/>
      <c r="Y29" s="162">
        <f t="shared" si="1"/>
        <v>7</v>
      </c>
      <c r="Z29" s="164">
        <f t="shared" si="2"/>
        <v>0.875</v>
      </c>
      <c r="AA29" s="165">
        <f t="shared" si="3"/>
        <v>1</v>
      </c>
      <c r="AB29" s="164">
        <f t="shared" si="4"/>
        <v>0.125</v>
      </c>
      <c r="AC29" s="166">
        <f t="shared" si="5"/>
        <v>0</v>
      </c>
      <c r="AD29" s="164">
        <f t="shared" si="6"/>
        <v>0</v>
      </c>
      <c r="AE29" s="160">
        <v>23.0</v>
      </c>
      <c r="AF29" s="161" t="str">
        <f t="shared" si="7"/>
        <v>Yamel  Mella Aquino</v>
      </c>
      <c r="AG29" s="162" t="s">
        <v>559</v>
      </c>
      <c r="AH29" s="162" t="s">
        <v>559</v>
      </c>
      <c r="AI29" s="162" t="s">
        <v>559</v>
      </c>
      <c r="AJ29" s="162" t="s">
        <v>559</v>
      </c>
      <c r="AK29" s="162" t="s">
        <v>559</v>
      </c>
      <c r="AL29" s="162" t="s">
        <v>559</v>
      </c>
      <c r="AM29" s="162" t="s">
        <v>578</v>
      </c>
      <c r="AN29" s="293" t="s">
        <v>559</v>
      </c>
      <c r="AO29" s="162" t="s">
        <v>559</v>
      </c>
      <c r="AP29" s="162" t="s">
        <v>559</v>
      </c>
      <c r="AQ29" s="162"/>
      <c r="AR29" s="162"/>
      <c r="AS29" s="162" t="s">
        <v>559</v>
      </c>
      <c r="AT29" s="162"/>
      <c r="AU29" s="162" t="s">
        <v>559</v>
      </c>
      <c r="AV29" s="162" t="s">
        <v>559</v>
      </c>
      <c r="AW29" s="162" t="s">
        <v>559</v>
      </c>
      <c r="AX29" s="162" t="s">
        <v>579</v>
      </c>
      <c r="AY29" s="162"/>
      <c r="AZ29" s="162"/>
      <c r="BA29" s="162"/>
      <c r="BB29" s="163">
        <f t="shared" si="8"/>
        <v>14</v>
      </c>
      <c r="BC29" s="164">
        <f t="shared" si="9"/>
        <v>0.9333333333</v>
      </c>
      <c r="BD29" s="166">
        <f t="shared" si="10"/>
        <v>1</v>
      </c>
      <c r="BE29" s="164">
        <f t="shared" si="11"/>
        <v>0.06666666667</v>
      </c>
      <c r="BF29" s="166">
        <f t="shared" si="12"/>
        <v>1</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c r="E30" s="162" t="s">
        <v>559</v>
      </c>
      <c r="F30" s="162" t="s">
        <v>559</v>
      </c>
      <c r="G30" s="162"/>
      <c r="H30" s="162"/>
      <c r="I30" s="162" t="s">
        <v>559</v>
      </c>
      <c r="J30" s="162" t="s">
        <v>559</v>
      </c>
      <c r="K30" s="162"/>
      <c r="L30" s="162" t="s">
        <v>559</v>
      </c>
      <c r="M30" s="162" t="s">
        <v>559</v>
      </c>
      <c r="N30" s="162" t="s">
        <v>559</v>
      </c>
      <c r="O30" s="162" t="s">
        <v>559</v>
      </c>
      <c r="P30" s="162"/>
      <c r="Q30" s="162"/>
      <c r="R30" s="162"/>
      <c r="S30" s="163"/>
      <c r="T30" s="162"/>
      <c r="U30" s="162"/>
      <c r="V30" s="163"/>
      <c r="W30" s="163"/>
      <c r="X30" s="163"/>
      <c r="Y30" s="162">
        <f t="shared" si="1"/>
        <v>8</v>
      </c>
      <c r="Z30" s="164">
        <f t="shared" si="2"/>
        <v>1</v>
      </c>
      <c r="AA30" s="165">
        <f t="shared" si="3"/>
        <v>0</v>
      </c>
      <c r="AB30" s="164">
        <f t="shared" si="4"/>
        <v>0</v>
      </c>
      <c r="AC30" s="166">
        <f t="shared" si="5"/>
        <v>0</v>
      </c>
      <c r="AD30" s="164">
        <f t="shared" si="6"/>
        <v>0</v>
      </c>
      <c r="AE30" s="160">
        <v>24.0</v>
      </c>
      <c r="AF30" s="161" t="str">
        <f t="shared" si="7"/>
        <v>Sariely Del Carmen Mena Chávez</v>
      </c>
      <c r="AG30" s="162" t="s">
        <v>579</v>
      </c>
      <c r="AH30" s="162" t="s">
        <v>579</v>
      </c>
      <c r="AI30" s="162" t="s">
        <v>579</v>
      </c>
      <c r="AJ30" s="162" t="s">
        <v>559</v>
      </c>
      <c r="AK30" s="162" t="s">
        <v>578</v>
      </c>
      <c r="AL30" s="162" t="s">
        <v>559</v>
      </c>
      <c r="AM30" s="162" t="s">
        <v>559</v>
      </c>
      <c r="AN30" s="296" t="s">
        <v>559</v>
      </c>
      <c r="AO30" s="162" t="s">
        <v>578</v>
      </c>
      <c r="AP30" s="162" t="s">
        <v>559</v>
      </c>
      <c r="AQ30" s="162"/>
      <c r="AR30" s="162"/>
      <c r="AS30" s="162" t="s">
        <v>578</v>
      </c>
      <c r="AT30" s="162"/>
      <c r="AU30" s="162" t="s">
        <v>559</v>
      </c>
      <c r="AV30" s="162" t="s">
        <v>559</v>
      </c>
      <c r="AW30" s="162" t="s">
        <v>559</v>
      </c>
      <c r="AX30" s="162" t="s">
        <v>559</v>
      </c>
      <c r="AY30" s="162"/>
      <c r="AZ30" s="162"/>
      <c r="BA30" s="162"/>
      <c r="BB30" s="163">
        <f t="shared" si="8"/>
        <v>11</v>
      </c>
      <c r="BC30" s="164">
        <f t="shared" si="9"/>
        <v>0.7333333333</v>
      </c>
      <c r="BD30" s="166">
        <f t="shared" si="10"/>
        <v>3</v>
      </c>
      <c r="BE30" s="164">
        <f t="shared" si="11"/>
        <v>0.2</v>
      </c>
      <c r="BF30" s="166">
        <f t="shared" si="12"/>
        <v>3</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c r="E31" s="162" t="s">
        <v>559</v>
      </c>
      <c r="F31" s="162" t="s">
        <v>579</v>
      </c>
      <c r="G31" s="162"/>
      <c r="H31" s="162"/>
      <c r="I31" s="162" t="s">
        <v>559</v>
      </c>
      <c r="J31" s="162" t="s">
        <v>559</v>
      </c>
      <c r="K31" s="162"/>
      <c r="L31" s="162" t="s">
        <v>559</v>
      </c>
      <c r="M31" s="162" t="s">
        <v>559</v>
      </c>
      <c r="N31" s="162" t="s">
        <v>559</v>
      </c>
      <c r="O31" s="162" t="s">
        <v>559</v>
      </c>
      <c r="P31" s="162"/>
      <c r="Q31" s="162"/>
      <c r="R31" s="162"/>
      <c r="S31" s="163"/>
      <c r="T31" s="162"/>
      <c r="U31" s="162"/>
      <c r="V31" s="163"/>
      <c r="W31" s="163"/>
      <c r="X31" s="163"/>
      <c r="Y31" s="162">
        <f t="shared" si="1"/>
        <v>7</v>
      </c>
      <c r="Z31" s="164">
        <f t="shared" si="2"/>
        <v>0.875</v>
      </c>
      <c r="AA31" s="165">
        <f t="shared" si="3"/>
        <v>1</v>
      </c>
      <c r="AB31" s="164">
        <f t="shared" si="4"/>
        <v>0.125</v>
      </c>
      <c r="AC31" s="166">
        <f t="shared" si="5"/>
        <v>0</v>
      </c>
      <c r="AD31" s="164">
        <f t="shared" si="6"/>
        <v>0</v>
      </c>
      <c r="AE31" s="160">
        <v>25.0</v>
      </c>
      <c r="AF31" s="161" t="str">
        <f t="shared" si="7"/>
        <v>David Carmelo Navas Fernández</v>
      </c>
      <c r="AG31" s="162" t="s">
        <v>579</v>
      </c>
      <c r="AH31" s="162" t="s">
        <v>559</v>
      </c>
      <c r="AI31" s="162" t="s">
        <v>559</v>
      </c>
      <c r="AJ31" s="162" t="s">
        <v>559</v>
      </c>
      <c r="AK31" s="162" t="s">
        <v>559</v>
      </c>
      <c r="AL31" s="162" t="s">
        <v>559</v>
      </c>
      <c r="AM31" s="162" t="s">
        <v>559</v>
      </c>
      <c r="AN31" s="293" t="s">
        <v>579</v>
      </c>
      <c r="AO31" s="162" t="s">
        <v>559</v>
      </c>
      <c r="AP31" s="162" t="s">
        <v>559</v>
      </c>
      <c r="AQ31" s="162"/>
      <c r="AR31" s="162"/>
      <c r="AS31" s="162" t="s">
        <v>559</v>
      </c>
      <c r="AT31" s="162"/>
      <c r="AU31" s="162" t="s">
        <v>559</v>
      </c>
      <c r="AV31" s="162" t="s">
        <v>559</v>
      </c>
      <c r="AW31" s="162" t="s">
        <v>559</v>
      </c>
      <c r="AX31" s="162" t="s">
        <v>559</v>
      </c>
      <c r="AY31" s="162"/>
      <c r="AZ31" s="162"/>
      <c r="BA31" s="162"/>
      <c r="BB31" s="163">
        <f t="shared" si="8"/>
        <v>13</v>
      </c>
      <c r="BC31" s="164">
        <f t="shared" si="9"/>
        <v>0.8666666667</v>
      </c>
      <c r="BD31" s="166">
        <f t="shared" si="10"/>
        <v>2</v>
      </c>
      <c r="BE31" s="164">
        <f t="shared" si="11"/>
        <v>0.1333333333</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c r="E32" s="162" t="s">
        <v>559</v>
      </c>
      <c r="F32" s="162" t="s">
        <v>559</v>
      </c>
      <c r="G32" s="162"/>
      <c r="H32" s="162"/>
      <c r="I32" s="162" t="s">
        <v>580</v>
      </c>
      <c r="J32" s="162" t="s">
        <v>559</v>
      </c>
      <c r="K32" s="162"/>
      <c r="L32" s="162" t="s">
        <v>559</v>
      </c>
      <c r="M32" s="162" t="s">
        <v>559</v>
      </c>
      <c r="N32" s="162" t="s">
        <v>559</v>
      </c>
      <c r="O32" s="162" t="s">
        <v>559</v>
      </c>
      <c r="P32" s="162"/>
      <c r="Q32" s="162"/>
      <c r="R32" s="162"/>
      <c r="S32" s="163"/>
      <c r="T32" s="162"/>
      <c r="U32" s="162"/>
      <c r="V32" s="163"/>
      <c r="W32" s="163"/>
      <c r="X32" s="163"/>
      <c r="Y32" s="162">
        <f t="shared" si="1"/>
        <v>8</v>
      </c>
      <c r="Z32" s="164">
        <f t="shared" si="2"/>
        <v>1</v>
      </c>
      <c r="AA32" s="165">
        <f t="shared" si="3"/>
        <v>0</v>
      </c>
      <c r="AB32" s="164">
        <f t="shared" si="4"/>
        <v>0</v>
      </c>
      <c r="AC32" s="166">
        <f t="shared" si="5"/>
        <v>0</v>
      </c>
      <c r="AD32" s="164">
        <f t="shared" si="6"/>
        <v>0</v>
      </c>
      <c r="AE32" s="160">
        <v>26.0</v>
      </c>
      <c r="AF32" s="161" t="str">
        <f t="shared" si="7"/>
        <v>Andriw Jelier Ortiz Rodríguez</v>
      </c>
      <c r="AG32" s="162" t="s">
        <v>559</v>
      </c>
      <c r="AH32" s="162" t="s">
        <v>559</v>
      </c>
      <c r="AI32" s="162" t="s">
        <v>559</v>
      </c>
      <c r="AJ32" s="162" t="s">
        <v>559</v>
      </c>
      <c r="AK32" s="162" t="s">
        <v>559</v>
      </c>
      <c r="AL32" s="162" t="s">
        <v>559</v>
      </c>
      <c r="AM32" s="162" t="s">
        <v>559</v>
      </c>
      <c r="AN32" s="296" t="s">
        <v>559</v>
      </c>
      <c r="AO32" s="162" t="s">
        <v>559</v>
      </c>
      <c r="AP32" s="162" t="s">
        <v>559</v>
      </c>
      <c r="AQ32" s="162"/>
      <c r="AR32" s="162"/>
      <c r="AS32" s="162" t="s">
        <v>559</v>
      </c>
      <c r="AT32" s="162"/>
      <c r="AU32" s="162" t="s">
        <v>559</v>
      </c>
      <c r="AV32" s="162" t="s">
        <v>559</v>
      </c>
      <c r="AW32" s="162" t="s">
        <v>559</v>
      </c>
      <c r="AX32" s="162" t="s">
        <v>559</v>
      </c>
      <c r="AY32" s="162"/>
      <c r="AZ32" s="162"/>
      <c r="BA32" s="162"/>
      <c r="BB32" s="163">
        <f t="shared" si="8"/>
        <v>15</v>
      </c>
      <c r="BC32" s="164">
        <f t="shared" si="9"/>
        <v>1</v>
      </c>
      <c r="BD32" s="166">
        <f t="shared" si="10"/>
        <v>0</v>
      </c>
      <c r="BE32" s="164">
        <f t="shared" si="11"/>
        <v>0</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c r="E33" s="162" t="s">
        <v>578</v>
      </c>
      <c r="F33" s="162" t="s">
        <v>559</v>
      </c>
      <c r="G33" s="162"/>
      <c r="H33" s="162"/>
      <c r="I33" s="162" t="s">
        <v>559</v>
      </c>
      <c r="J33" s="162" t="s">
        <v>559</v>
      </c>
      <c r="K33" s="162"/>
      <c r="L33" s="162" t="s">
        <v>559</v>
      </c>
      <c r="M33" s="162" t="s">
        <v>559</v>
      </c>
      <c r="N33" s="162" t="s">
        <v>559</v>
      </c>
      <c r="O33" s="162" t="s">
        <v>559</v>
      </c>
      <c r="P33" s="162"/>
      <c r="Q33" s="162"/>
      <c r="R33" s="162"/>
      <c r="S33" s="163"/>
      <c r="T33" s="162"/>
      <c r="U33" s="162"/>
      <c r="V33" s="163"/>
      <c r="W33" s="163"/>
      <c r="X33" s="163"/>
      <c r="Y33" s="162">
        <f t="shared" si="1"/>
        <v>8</v>
      </c>
      <c r="Z33" s="164">
        <f t="shared" si="2"/>
        <v>1</v>
      </c>
      <c r="AA33" s="165">
        <f t="shared" si="3"/>
        <v>0</v>
      </c>
      <c r="AB33" s="164">
        <f t="shared" si="4"/>
        <v>0</v>
      </c>
      <c r="AC33" s="166">
        <f t="shared" si="5"/>
        <v>1</v>
      </c>
      <c r="AD33" s="164">
        <f t="shared" si="6"/>
        <v>0.125</v>
      </c>
      <c r="AE33" s="160">
        <v>27.0</v>
      </c>
      <c r="AF33" s="161" t="str">
        <f t="shared" si="7"/>
        <v>Dashley Nicole Peña García</v>
      </c>
      <c r="AG33" s="162" t="s">
        <v>559</v>
      </c>
      <c r="AH33" s="162" t="s">
        <v>559</v>
      </c>
      <c r="AI33" s="162" t="s">
        <v>559</v>
      </c>
      <c r="AJ33" s="162" t="s">
        <v>559</v>
      </c>
      <c r="AK33" s="162" t="s">
        <v>559</v>
      </c>
      <c r="AL33" s="162" t="s">
        <v>559</v>
      </c>
      <c r="AM33" s="162" t="s">
        <v>559</v>
      </c>
      <c r="AN33" s="293" t="s">
        <v>579</v>
      </c>
      <c r="AO33" s="162" t="s">
        <v>559</v>
      </c>
      <c r="AP33" s="162" t="s">
        <v>559</v>
      </c>
      <c r="AQ33" s="162"/>
      <c r="AR33" s="162"/>
      <c r="AS33" s="162" t="s">
        <v>559</v>
      </c>
      <c r="AT33" s="162"/>
      <c r="AU33" s="162" t="s">
        <v>559</v>
      </c>
      <c r="AV33" s="162" t="s">
        <v>559</v>
      </c>
      <c r="AW33" s="162" t="s">
        <v>559</v>
      </c>
      <c r="AX33" s="162" t="s">
        <v>559</v>
      </c>
      <c r="AY33" s="162"/>
      <c r="AZ33" s="162"/>
      <c r="BA33" s="162"/>
      <c r="BB33" s="163">
        <f t="shared" si="8"/>
        <v>14</v>
      </c>
      <c r="BC33" s="164">
        <f t="shared" si="9"/>
        <v>0.9333333333</v>
      </c>
      <c r="BD33" s="166">
        <f t="shared" si="10"/>
        <v>1</v>
      </c>
      <c r="BE33" s="164">
        <f t="shared" si="11"/>
        <v>0.06666666667</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c r="E34" s="162" t="s">
        <v>559</v>
      </c>
      <c r="F34" s="162" t="s">
        <v>559</v>
      </c>
      <c r="G34" s="162"/>
      <c r="H34" s="162"/>
      <c r="I34" s="162" t="s">
        <v>559</v>
      </c>
      <c r="J34" s="162" t="s">
        <v>559</v>
      </c>
      <c r="K34" s="162"/>
      <c r="L34" s="162" t="s">
        <v>559</v>
      </c>
      <c r="M34" s="162" t="s">
        <v>559</v>
      </c>
      <c r="N34" s="162" t="s">
        <v>559</v>
      </c>
      <c r="O34" s="162" t="s">
        <v>559</v>
      </c>
      <c r="P34" s="162"/>
      <c r="Q34" s="162"/>
      <c r="R34" s="162"/>
      <c r="S34" s="163"/>
      <c r="T34" s="162"/>
      <c r="U34" s="162"/>
      <c r="V34" s="163"/>
      <c r="W34" s="163"/>
      <c r="X34" s="163"/>
      <c r="Y34" s="162">
        <f t="shared" si="1"/>
        <v>8</v>
      </c>
      <c r="Z34" s="164">
        <f t="shared" si="2"/>
        <v>1</v>
      </c>
      <c r="AA34" s="165">
        <f t="shared" si="3"/>
        <v>0</v>
      </c>
      <c r="AB34" s="164">
        <f t="shared" si="4"/>
        <v>0</v>
      </c>
      <c r="AC34" s="166">
        <f t="shared" si="5"/>
        <v>0</v>
      </c>
      <c r="AD34" s="164">
        <f t="shared" si="6"/>
        <v>0</v>
      </c>
      <c r="AE34" s="160">
        <v>28.0</v>
      </c>
      <c r="AF34" s="161" t="str">
        <f t="shared" si="7"/>
        <v>Yesly  Peña Muñoz</v>
      </c>
      <c r="AG34" s="162" t="s">
        <v>559</v>
      </c>
      <c r="AH34" s="162" t="s">
        <v>559</v>
      </c>
      <c r="AI34" s="162" t="s">
        <v>559</v>
      </c>
      <c r="AJ34" s="162" t="s">
        <v>559</v>
      </c>
      <c r="AK34" s="162" t="s">
        <v>559</v>
      </c>
      <c r="AL34" s="162" t="s">
        <v>559</v>
      </c>
      <c r="AM34" s="162" t="s">
        <v>559</v>
      </c>
      <c r="AN34" s="296" t="s">
        <v>559</v>
      </c>
      <c r="AO34" s="162" t="s">
        <v>559</v>
      </c>
      <c r="AP34" s="162" t="s">
        <v>559</v>
      </c>
      <c r="AQ34" s="162"/>
      <c r="AR34" s="162"/>
      <c r="AS34" s="162" t="s">
        <v>559</v>
      </c>
      <c r="AT34" s="162"/>
      <c r="AU34" s="162" t="s">
        <v>559</v>
      </c>
      <c r="AV34" s="162" t="s">
        <v>559</v>
      </c>
      <c r="AW34" s="162" t="s">
        <v>559</v>
      </c>
      <c r="AX34" s="162" t="s">
        <v>559</v>
      </c>
      <c r="AY34" s="162"/>
      <c r="AZ34" s="162"/>
      <c r="BA34" s="162"/>
      <c r="BB34" s="163">
        <f t="shared" si="8"/>
        <v>15</v>
      </c>
      <c r="BC34" s="164">
        <f t="shared" si="9"/>
        <v>1</v>
      </c>
      <c r="BD34" s="166">
        <f t="shared" si="10"/>
        <v>0</v>
      </c>
      <c r="BE34" s="164">
        <f t="shared" si="11"/>
        <v>0</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c r="E35" s="162" t="s">
        <v>559</v>
      </c>
      <c r="F35" s="162" t="s">
        <v>559</v>
      </c>
      <c r="G35" s="162"/>
      <c r="H35" s="162"/>
      <c r="I35" s="162" t="s">
        <v>559</v>
      </c>
      <c r="J35" s="162" t="s">
        <v>559</v>
      </c>
      <c r="K35" s="162"/>
      <c r="L35" s="162" t="s">
        <v>559</v>
      </c>
      <c r="M35" s="162" t="s">
        <v>559</v>
      </c>
      <c r="N35" s="162" t="s">
        <v>559</v>
      </c>
      <c r="O35" s="162" t="s">
        <v>559</v>
      </c>
      <c r="P35" s="162"/>
      <c r="Q35" s="162"/>
      <c r="R35" s="162"/>
      <c r="S35" s="163"/>
      <c r="T35" s="162"/>
      <c r="U35" s="162"/>
      <c r="V35" s="163"/>
      <c r="W35" s="163"/>
      <c r="X35" s="163"/>
      <c r="Y35" s="162">
        <f t="shared" si="1"/>
        <v>8</v>
      </c>
      <c r="Z35" s="164">
        <f t="shared" si="2"/>
        <v>1</v>
      </c>
      <c r="AA35" s="165">
        <f t="shared" si="3"/>
        <v>0</v>
      </c>
      <c r="AB35" s="164">
        <f t="shared" si="4"/>
        <v>0</v>
      </c>
      <c r="AC35" s="166">
        <f t="shared" si="5"/>
        <v>0</v>
      </c>
      <c r="AD35" s="164">
        <f t="shared" si="6"/>
        <v>0</v>
      </c>
      <c r="AE35" s="160">
        <v>29.0</v>
      </c>
      <c r="AF35" s="161" t="str">
        <f t="shared" si="7"/>
        <v>Wilbert  Peña Paulino</v>
      </c>
      <c r="AG35" s="162" t="s">
        <v>559</v>
      </c>
      <c r="AH35" s="162" t="s">
        <v>559</v>
      </c>
      <c r="AI35" s="162" t="s">
        <v>559</v>
      </c>
      <c r="AJ35" s="162" t="s">
        <v>559</v>
      </c>
      <c r="AK35" s="162" t="s">
        <v>559</v>
      </c>
      <c r="AL35" s="162" t="s">
        <v>559</v>
      </c>
      <c r="AM35" s="162" t="s">
        <v>559</v>
      </c>
      <c r="AN35" s="293" t="s">
        <v>559</v>
      </c>
      <c r="AO35" s="162" t="s">
        <v>559</v>
      </c>
      <c r="AP35" s="162" t="s">
        <v>559</v>
      </c>
      <c r="AQ35" s="162"/>
      <c r="AR35" s="162"/>
      <c r="AS35" s="162" t="s">
        <v>559</v>
      </c>
      <c r="AT35" s="162"/>
      <c r="AU35" s="162" t="s">
        <v>559</v>
      </c>
      <c r="AV35" s="162" t="s">
        <v>559</v>
      </c>
      <c r="AW35" s="162" t="s">
        <v>559</v>
      </c>
      <c r="AX35" s="162" t="s">
        <v>559</v>
      </c>
      <c r="AY35" s="162"/>
      <c r="AZ35" s="162"/>
      <c r="BA35" s="162"/>
      <c r="BB35" s="163">
        <f t="shared" si="8"/>
        <v>15</v>
      </c>
      <c r="BC35" s="164">
        <f t="shared" si="9"/>
        <v>1</v>
      </c>
      <c r="BD35" s="166">
        <f t="shared" si="10"/>
        <v>0</v>
      </c>
      <c r="BE35" s="164">
        <f t="shared" si="11"/>
        <v>0</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c r="E36" s="162" t="s">
        <v>559</v>
      </c>
      <c r="F36" s="162" t="s">
        <v>559</v>
      </c>
      <c r="G36" s="162"/>
      <c r="H36" s="162"/>
      <c r="I36" s="162" t="s">
        <v>578</v>
      </c>
      <c r="J36" s="162" t="s">
        <v>559</v>
      </c>
      <c r="K36" s="162"/>
      <c r="L36" s="162" t="s">
        <v>559</v>
      </c>
      <c r="M36" s="162" t="s">
        <v>559</v>
      </c>
      <c r="N36" s="162" t="s">
        <v>579</v>
      </c>
      <c r="O36" s="162" t="s">
        <v>559</v>
      </c>
      <c r="P36" s="162"/>
      <c r="Q36" s="162"/>
      <c r="R36" s="162"/>
      <c r="S36" s="163"/>
      <c r="T36" s="162"/>
      <c r="U36" s="162"/>
      <c r="V36" s="163"/>
      <c r="W36" s="163"/>
      <c r="X36" s="163"/>
      <c r="Y36" s="162">
        <f t="shared" si="1"/>
        <v>7</v>
      </c>
      <c r="Z36" s="164">
        <f t="shared" si="2"/>
        <v>0.875</v>
      </c>
      <c r="AA36" s="165">
        <f t="shared" si="3"/>
        <v>1</v>
      </c>
      <c r="AB36" s="164">
        <f t="shared" si="4"/>
        <v>0.125</v>
      </c>
      <c r="AC36" s="166">
        <f t="shared" si="5"/>
        <v>1</v>
      </c>
      <c r="AD36" s="164">
        <f t="shared" si="6"/>
        <v>0.125</v>
      </c>
      <c r="AE36" s="160">
        <v>30.0</v>
      </c>
      <c r="AF36" s="161" t="str">
        <f t="shared" si="7"/>
        <v>Yonayry  Peña Santos</v>
      </c>
      <c r="AG36" s="162" t="s">
        <v>579</v>
      </c>
      <c r="AH36" s="162" t="s">
        <v>579</v>
      </c>
      <c r="AI36" s="162" t="s">
        <v>559</v>
      </c>
      <c r="AJ36" s="162" t="s">
        <v>559</v>
      </c>
      <c r="AK36" s="162" t="s">
        <v>578</v>
      </c>
      <c r="AL36" s="162" t="s">
        <v>559</v>
      </c>
      <c r="AM36" s="162" t="s">
        <v>559</v>
      </c>
      <c r="AN36" s="296" t="s">
        <v>559</v>
      </c>
      <c r="AO36" s="162" t="s">
        <v>578</v>
      </c>
      <c r="AP36" s="162" t="s">
        <v>559</v>
      </c>
      <c r="AQ36" s="162"/>
      <c r="AR36" s="162"/>
      <c r="AS36" s="162" t="s">
        <v>559</v>
      </c>
      <c r="AT36" s="162"/>
      <c r="AU36" s="162" t="s">
        <v>559</v>
      </c>
      <c r="AV36" s="162" t="s">
        <v>559</v>
      </c>
      <c r="AW36" s="162" t="s">
        <v>559</v>
      </c>
      <c r="AX36" s="162" t="s">
        <v>579</v>
      </c>
      <c r="AY36" s="162"/>
      <c r="AZ36" s="162"/>
      <c r="BA36" s="162"/>
      <c r="BB36" s="163">
        <f t="shared" si="8"/>
        <v>12</v>
      </c>
      <c r="BC36" s="164">
        <f t="shared" si="9"/>
        <v>0.8</v>
      </c>
      <c r="BD36" s="166">
        <f t="shared" si="10"/>
        <v>3</v>
      </c>
      <c r="BE36" s="164">
        <f t="shared" si="11"/>
        <v>0.2</v>
      </c>
      <c r="BF36" s="166">
        <f t="shared" si="12"/>
        <v>2</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c r="E37" s="162" t="s">
        <v>559</v>
      </c>
      <c r="F37" s="162" t="s">
        <v>559</v>
      </c>
      <c r="G37" s="162"/>
      <c r="H37" s="162"/>
      <c r="I37" s="162" t="s">
        <v>559</v>
      </c>
      <c r="J37" s="162" t="s">
        <v>559</v>
      </c>
      <c r="K37" s="162"/>
      <c r="L37" s="162" t="s">
        <v>578</v>
      </c>
      <c r="M37" s="162" t="s">
        <v>559</v>
      </c>
      <c r="N37" s="162" t="s">
        <v>559</v>
      </c>
      <c r="O37" s="162" t="s">
        <v>559</v>
      </c>
      <c r="P37" s="162"/>
      <c r="Q37" s="162"/>
      <c r="R37" s="162"/>
      <c r="S37" s="163"/>
      <c r="T37" s="162"/>
      <c r="U37" s="162"/>
      <c r="V37" s="163"/>
      <c r="W37" s="163"/>
      <c r="X37" s="163"/>
      <c r="Y37" s="162">
        <f t="shared" si="1"/>
        <v>8</v>
      </c>
      <c r="Z37" s="164">
        <f t="shared" si="2"/>
        <v>1</v>
      </c>
      <c r="AA37" s="165">
        <f t="shared" si="3"/>
        <v>0</v>
      </c>
      <c r="AB37" s="164">
        <f t="shared" si="4"/>
        <v>0</v>
      </c>
      <c r="AC37" s="166">
        <f t="shared" si="5"/>
        <v>1</v>
      </c>
      <c r="AD37" s="164">
        <f t="shared" si="6"/>
        <v>0.125</v>
      </c>
      <c r="AE37" s="160">
        <v>31.0</v>
      </c>
      <c r="AF37" s="161" t="str">
        <f t="shared" si="7"/>
        <v>Rossier Analiz Pérez Rodríguez</v>
      </c>
      <c r="AG37" s="162" t="s">
        <v>579</v>
      </c>
      <c r="AH37" s="162" t="s">
        <v>579</v>
      </c>
      <c r="AI37" s="162" t="s">
        <v>559</v>
      </c>
      <c r="AJ37" s="162" t="s">
        <v>559</v>
      </c>
      <c r="AK37" s="162" t="s">
        <v>578</v>
      </c>
      <c r="AL37" s="162" t="s">
        <v>559</v>
      </c>
      <c r="AM37" s="162" t="s">
        <v>559</v>
      </c>
      <c r="AN37" s="293" t="s">
        <v>559</v>
      </c>
      <c r="AO37" s="162" t="s">
        <v>559</v>
      </c>
      <c r="AP37" s="162" t="s">
        <v>559</v>
      </c>
      <c r="AQ37" s="162"/>
      <c r="AR37" s="162"/>
      <c r="AS37" s="162" t="s">
        <v>559</v>
      </c>
      <c r="AT37" s="162"/>
      <c r="AU37" s="162" t="s">
        <v>559</v>
      </c>
      <c r="AV37" s="162" t="s">
        <v>559</v>
      </c>
      <c r="AW37" s="162" t="s">
        <v>559</v>
      </c>
      <c r="AX37" s="162" t="s">
        <v>559</v>
      </c>
      <c r="AY37" s="162"/>
      <c r="AZ37" s="162"/>
      <c r="BA37" s="162"/>
      <c r="BB37" s="163">
        <f t="shared" si="8"/>
        <v>13</v>
      </c>
      <c r="BC37" s="164">
        <f t="shared" si="9"/>
        <v>0.8666666667</v>
      </c>
      <c r="BD37" s="166">
        <f t="shared" si="10"/>
        <v>2</v>
      </c>
      <c r="BE37" s="164">
        <f t="shared" si="11"/>
        <v>0.1333333333</v>
      </c>
      <c r="BF37" s="166">
        <f t="shared" si="12"/>
        <v>1</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c r="E38" s="162" t="s">
        <v>559</v>
      </c>
      <c r="F38" s="162" t="s">
        <v>559</v>
      </c>
      <c r="G38" s="162"/>
      <c r="H38" s="162"/>
      <c r="I38" s="162" t="s">
        <v>559</v>
      </c>
      <c r="J38" s="162" t="s">
        <v>559</v>
      </c>
      <c r="K38" s="162"/>
      <c r="L38" s="162" t="s">
        <v>559</v>
      </c>
      <c r="M38" s="162" t="s">
        <v>559</v>
      </c>
      <c r="N38" s="162" t="s">
        <v>559</v>
      </c>
      <c r="O38" s="162" t="s">
        <v>559</v>
      </c>
      <c r="P38" s="162"/>
      <c r="Q38" s="162"/>
      <c r="R38" s="162"/>
      <c r="S38" s="163"/>
      <c r="T38" s="162"/>
      <c r="U38" s="162"/>
      <c r="V38" s="163"/>
      <c r="W38" s="163"/>
      <c r="X38" s="163"/>
      <c r="Y38" s="162">
        <f t="shared" si="1"/>
        <v>8</v>
      </c>
      <c r="Z38" s="164">
        <f t="shared" si="2"/>
        <v>1</v>
      </c>
      <c r="AA38" s="165">
        <f t="shared" si="3"/>
        <v>0</v>
      </c>
      <c r="AB38" s="164">
        <f t="shared" si="4"/>
        <v>0</v>
      </c>
      <c r="AC38" s="166">
        <f t="shared" si="5"/>
        <v>0</v>
      </c>
      <c r="AD38" s="164">
        <f t="shared" si="6"/>
        <v>0</v>
      </c>
      <c r="AE38" s="160">
        <v>32.0</v>
      </c>
      <c r="AF38" s="161" t="str">
        <f t="shared" si="7"/>
        <v>Joseph Francisco Ramírez Espinosa</v>
      </c>
      <c r="AG38" s="162" t="s">
        <v>559</v>
      </c>
      <c r="AH38" s="162" t="s">
        <v>559</v>
      </c>
      <c r="AI38" s="162" t="s">
        <v>559</v>
      </c>
      <c r="AJ38" s="162" t="s">
        <v>559</v>
      </c>
      <c r="AK38" s="162" t="s">
        <v>559</v>
      </c>
      <c r="AL38" s="162" t="s">
        <v>559</v>
      </c>
      <c r="AM38" s="162" t="s">
        <v>559</v>
      </c>
      <c r="AN38" s="296" t="s">
        <v>559</v>
      </c>
      <c r="AO38" s="162" t="s">
        <v>559</v>
      </c>
      <c r="AP38" s="162" t="s">
        <v>559</v>
      </c>
      <c r="AQ38" s="162"/>
      <c r="AR38" s="162"/>
      <c r="AS38" s="162" t="s">
        <v>559</v>
      </c>
      <c r="AT38" s="162"/>
      <c r="AU38" s="162" t="s">
        <v>559</v>
      </c>
      <c r="AV38" s="162" t="s">
        <v>559</v>
      </c>
      <c r="AW38" s="162" t="s">
        <v>559</v>
      </c>
      <c r="AX38" s="162" t="s">
        <v>559</v>
      </c>
      <c r="AY38" s="162"/>
      <c r="AZ38" s="162"/>
      <c r="BA38" s="162"/>
      <c r="BB38" s="163">
        <f t="shared" si="8"/>
        <v>15</v>
      </c>
      <c r="BC38" s="164">
        <f t="shared" si="9"/>
        <v>1</v>
      </c>
      <c r="BD38" s="166">
        <f t="shared" si="10"/>
        <v>0</v>
      </c>
      <c r="BE38" s="164">
        <f t="shared" si="11"/>
        <v>0</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c r="E39" s="162" t="s">
        <v>559</v>
      </c>
      <c r="F39" s="162" t="s">
        <v>559</v>
      </c>
      <c r="G39" s="162"/>
      <c r="H39" s="162"/>
      <c r="I39" s="162" t="s">
        <v>580</v>
      </c>
      <c r="J39" s="162" t="s">
        <v>559</v>
      </c>
      <c r="K39" s="162"/>
      <c r="L39" s="162" t="s">
        <v>559</v>
      </c>
      <c r="M39" s="162" t="s">
        <v>559</v>
      </c>
      <c r="N39" s="162" t="s">
        <v>580</v>
      </c>
      <c r="O39" s="162" t="s">
        <v>559</v>
      </c>
      <c r="P39" s="162"/>
      <c r="Q39" s="162"/>
      <c r="R39" s="162"/>
      <c r="S39" s="163"/>
      <c r="T39" s="162"/>
      <c r="U39" s="162"/>
      <c r="V39" s="163"/>
      <c r="W39" s="163"/>
      <c r="X39" s="163"/>
      <c r="Y39" s="162">
        <f t="shared" si="1"/>
        <v>8</v>
      </c>
      <c r="Z39" s="164">
        <f t="shared" si="2"/>
        <v>1</v>
      </c>
      <c r="AA39" s="165">
        <f t="shared" si="3"/>
        <v>0</v>
      </c>
      <c r="AB39" s="164">
        <f t="shared" si="4"/>
        <v>0</v>
      </c>
      <c r="AC39" s="166">
        <f t="shared" si="5"/>
        <v>0</v>
      </c>
      <c r="AD39" s="164">
        <f t="shared" si="6"/>
        <v>0</v>
      </c>
      <c r="AE39" s="160">
        <v>33.0</v>
      </c>
      <c r="AF39" s="161" t="str">
        <f t="shared" si="7"/>
        <v>Yariel Alfonso Ramos</v>
      </c>
      <c r="AG39" s="162" t="s">
        <v>559</v>
      </c>
      <c r="AH39" s="162" t="s">
        <v>559</v>
      </c>
      <c r="AI39" s="162" t="s">
        <v>579</v>
      </c>
      <c r="AJ39" s="162" t="s">
        <v>559</v>
      </c>
      <c r="AK39" s="162" t="s">
        <v>559</v>
      </c>
      <c r="AL39" s="162" t="s">
        <v>559</v>
      </c>
      <c r="AM39" s="162" t="s">
        <v>559</v>
      </c>
      <c r="AN39" s="293" t="s">
        <v>559</v>
      </c>
      <c r="AO39" s="162" t="s">
        <v>559</v>
      </c>
      <c r="AP39" s="162" t="s">
        <v>559</v>
      </c>
      <c r="AQ39" s="162"/>
      <c r="AR39" s="162"/>
      <c r="AS39" s="162" t="s">
        <v>559</v>
      </c>
      <c r="AT39" s="162"/>
      <c r="AU39" s="162" t="s">
        <v>559</v>
      </c>
      <c r="AV39" s="162" t="s">
        <v>559</v>
      </c>
      <c r="AW39" s="162" t="s">
        <v>559</v>
      </c>
      <c r="AX39" s="162" t="s">
        <v>559</v>
      </c>
      <c r="AY39" s="162"/>
      <c r="AZ39" s="162"/>
      <c r="BA39" s="162"/>
      <c r="BB39" s="163">
        <f t="shared" si="8"/>
        <v>14</v>
      </c>
      <c r="BC39" s="164">
        <f t="shared" si="9"/>
        <v>0.9333333333</v>
      </c>
      <c r="BD39" s="166">
        <f t="shared" si="10"/>
        <v>1</v>
      </c>
      <c r="BE39" s="164">
        <f t="shared" si="11"/>
        <v>0.06666666667</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c r="E40" s="162" t="s">
        <v>559</v>
      </c>
      <c r="F40" s="162" t="s">
        <v>559</v>
      </c>
      <c r="G40" s="162"/>
      <c r="H40" s="162"/>
      <c r="I40" s="162" t="s">
        <v>559</v>
      </c>
      <c r="J40" s="162" t="s">
        <v>559</v>
      </c>
      <c r="K40" s="162"/>
      <c r="L40" s="162" t="s">
        <v>559</v>
      </c>
      <c r="M40" s="162" t="s">
        <v>559</v>
      </c>
      <c r="N40" s="162" t="s">
        <v>580</v>
      </c>
      <c r="O40" s="162" t="s">
        <v>559</v>
      </c>
      <c r="P40" s="162"/>
      <c r="Q40" s="162"/>
      <c r="R40" s="162"/>
      <c r="S40" s="163"/>
      <c r="T40" s="162"/>
      <c r="U40" s="162"/>
      <c r="V40" s="163"/>
      <c r="W40" s="163"/>
      <c r="X40" s="163"/>
      <c r="Y40" s="162">
        <f t="shared" si="1"/>
        <v>8</v>
      </c>
      <c r="Z40" s="164">
        <f t="shared" si="2"/>
        <v>1</v>
      </c>
      <c r="AA40" s="165">
        <f t="shared" si="3"/>
        <v>0</v>
      </c>
      <c r="AB40" s="164">
        <f t="shared" si="4"/>
        <v>0</v>
      </c>
      <c r="AC40" s="166">
        <f t="shared" si="5"/>
        <v>0</v>
      </c>
      <c r="AD40" s="164">
        <f t="shared" si="6"/>
        <v>0</v>
      </c>
      <c r="AE40" s="160">
        <v>34.0</v>
      </c>
      <c r="AF40" s="161" t="str">
        <f t="shared" si="7"/>
        <v>Carlos David Rodríguez Almánzar</v>
      </c>
      <c r="AG40" s="162" t="s">
        <v>559</v>
      </c>
      <c r="AH40" s="162" t="s">
        <v>559</v>
      </c>
      <c r="AI40" s="162" t="s">
        <v>559</v>
      </c>
      <c r="AJ40" s="162" t="s">
        <v>559</v>
      </c>
      <c r="AK40" s="162" t="s">
        <v>578</v>
      </c>
      <c r="AL40" s="162" t="s">
        <v>559</v>
      </c>
      <c r="AM40" s="162" t="s">
        <v>559</v>
      </c>
      <c r="AN40" s="296" t="s">
        <v>559</v>
      </c>
      <c r="AO40" s="162" t="s">
        <v>559</v>
      </c>
      <c r="AP40" s="162" t="s">
        <v>559</v>
      </c>
      <c r="AQ40" s="162"/>
      <c r="AR40" s="162"/>
      <c r="AS40" s="162" t="s">
        <v>559</v>
      </c>
      <c r="AT40" s="162"/>
      <c r="AU40" s="162" t="s">
        <v>559</v>
      </c>
      <c r="AV40" s="162" t="s">
        <v>559</v>
      </c>
      <c r="AW40" s="162" t="s">
        <v>559</v>
      </c>
      <c r="AX40" s="162" t="s">
        <v>559</v>
      </c>
      <c r="AY40" s="162"/>
      <c r="AZ40" s="162"/>
      <c r="BA40" s="162"/>
      <c r="BB40" s="163">
        <f t="shared" si="8"/>
        <v>15</v>
      </c>
      <c r="BC40" s="164">
        <f t="shared" si="9"/>
        <v>1</v>
      </c>
      <c r="BD40" s="166">
        <f t="shared" si="10"/>
        <v>0</v>
      </c>
      <c r="BE40" s="164">
        <f t="shared" si="11"/>
        <v>0</v>
      </c>
      <c r="BF40" s="166">
        <f t="shared" si="12"/>
        <v>1</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c r="E41" s="162" t="s">
        <v>578</v>
      </c>
      <c r="F41" s="162" t="s">
        <v>578</v>
      </c>
      <c r="G41" s="162"/>
      <c r="H41" s="162"/>
      <c r="I41" s="162" t="s">
        <v>559</v>
      </c>
      <c r="J41" s="162" t="s">
        <v>559</v>
      </c>
      <c r="K41" s="162"/>
      <c r="L41" s="162" t="s">
        <v>559</v>
      </c>
      <c r="M41" s="162" t="s">
        <v>559</v>
      </c>
      <c r="N41" s="162" t="s">
        <v>559</v>
      </c>
      <c r="O41" s="162" t="s">
        <v>559</v>
      </c>
      <c r="P41" s="162"/>
      <c r="Q41" s="162"/>
      <c r="R41" s="162"/>
      <c r="S41" s="163"/>
      <c r="T41" s="162"/>
      <c r="U41" s="162"/>
      <c r="V41" s="163"/>
      <c r="W41" s="163"/>
      <c r="X41" s="163"/>
      <c r="Y41" s="162">
        <f t="shared" si="1"/>
        <v>8</v>
      </c>
      <c r="Z41" s="164">
        <f t="shared" si="2"/>
        <v>1</v>
      </c>
      <c r="AA41" s="165">
        <f t="shared" si="3"/>
        <v>0</v>
      </c>
      <c r="AB41" s="164">
        <f t="shared" si="4"/>
        <v>0</v>
      </c>
      <c r="AC41" s="166">
        <f t="shared" si="5"/>
        <v>2</v>
      </c>
      <c r="AD41" s="164">
        <f t="shared" si="6"/>
        <v>0.25</v>
      </c>
      <c r="AE41" s="160">
        <v>35.0</v>
      </c>
      <c r="AF41" s="161" t="str">
        <f t="shared" si="7"/>
        <v>Darianni  Santos Medina</v>
      </c>
      <c r="AG41" s="162" t="s">
        <v>559</v>
      </c>
      <c r="AH41" s="162" t="s">
        <v>559</v>
      </c>
      <c r="AI41" s="162" t="s">
        <v>559</v>
      </c>
      <c r="AJ41" s="162" t="s">
        <v>559</v>
      </c>
      <c r="AK41" s="162" t="s">
        <v>559</v>
      </c>
      <c r="AL41" s="162" t="s">
        <v>559</v>
      </c>
      <c r="AM41" s="162" t="s">
        <v>559</v>
      </c>
      <c r="AN41" s="293" t="s">
        <v>559</v>
      </c>
      <c r="AO41" s="162" t="s">
        <v>559</v>
      </c>
      <c r="AP41" s="162" t="s">
        <v>559</v>
      </c>
      <c r="AQ41" s="162"/>
      <c r="AR41" s="162"/>
      <c r="AS41" s="162" t="s">
        <v>559</v>
      </c>
      <c r="AT41" s="162"/>
      <c r="AU41" s="162" t="s">
        <v>559</v>
      </c>
      <c r="AV41" s="162" t="s">
        <v>559</v>
      </c>
      <c r="AW41" s="162" t="s">
        <v>559</v>
      </c>
      <c r="AX41" s="162" t="s">
        <v>559</v>
      </c>
      <c r="AY41" s="162"/>
      <c r="AZ41" s="162"/>
      <c r="BA41" s="162"/>
      <c r="BB41" s="163">
        <f t="shared" si="8"/>
        <v>15</v>
      </c>
      <c r="BC41" s="164">
        <f t="shared" si="9"/>
        <v>1</v>
      </c>
      <c r="BD41" s="166">
        <f t="shared" si="10"/>
        <v>0</v>
      </c>
      <c r="BE41" s="164">
        <f t="shared" si="11"/>
        <v>0</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c r="E42" s="162" t="s">
        <v>559</v>
      </c>
      <c r="F42" s="162" t="s">
        <v>559</v>
      </c>
      <c r="G42" s="162"/>
      <c r="H42" s="162"/>
      <c r="I42" s="162" t="s">
        <v>559</v>
      </c>
      <c r="J42" s="162" t="s">
        <v>559</v>
      </c>
      <c r="K42" s="162"/>
      <c r="L42" s="162" t="s">
        <v>559</v>
      </c>
      <c r="M42" s="162" t="s">
        <v>579</v>
      </c>
      <c r="N42" s="162" t="s">
        <v>559</v>
      </c>
      <c r="O42" s="162" t="s">
        <v>579</v>
      </c>
      <c r="P42" s="162"/>
      <c r="Q42" s="162"/>
      <c r="R42" s="162"/>
      <c r="S42" s="163"/>
      <c r="T42" s="162"/>
      <c r="U42" s="162"/>
      <c r="V42" s="163"/>
      <c r="W42" s="163"/>
      <c r="X42" s="163"/>
      <c r="Y42" s="162">
        <f t="shared" si="1"/>
        <v>6</v>
      </c>
      <c r="Z42" s="164">
        <f t="shared" si="2"/>
        <v>0.75</v>
      </c>
      <c r="AA42" s="165">
        <f t="shared" si="3"/>
        <v>2</v>
      </c>
      <c r="AB42" s="164">
        <f t="shared" si="4"/>
        <v>0.25</v>
      </c>
      <c r="AC42" s="166">
        <f t="shared" si="5"/>
        <v>0</v>
      </c>
      <c r="AD42" s="164">
        <f t="shared" si="6"/>
        <v>0</v>
      </c>
      <c r="AE42" s="160">
        <v>36.0</v>
      </c>
      <c r="AF42" s="161" t="str">
        <f t="shared" si="7"/>
        <v>Rosyeli Carolina Tavarez  Reyes</v>
      </c>
      <c r="AG42" s="162" t="s">
        <v>579</v>
      </c>
      <c r="AH42" s="162" t="s">
        <v>579</v>
      </c>
      <c r="AI42" s="162" t="s">
        <v>559</v>
      </c>
      <c r="AJ42" s="162" t="s">
        <v>559</v>
      </c>
      <c r="AK42" s="162" t="s">
        <v>578</v>
      </c>
      <c r="AL42" s="162" t="s">
        <v>559</v>
      </c>
      <c r="AM42" s="162" t="s">
        <v>559</v>
      </c>
      <c r="AN42" s="296" t="s">
        <v>579</v>
      </c>
      <c r="AO42" s="162" t="s">
        <v>559</v>
      </c>
      <c r="AP42" s="162" t="s">
        <v>559</v>
      </c>
      <c r="AQ42" s="162"/>
      <c r="AR42" s="162"/>
      <c r="AS42" s="162" t="s">
        <v>559</v>
      </c>
      <c r="AT42" s="162"/>
      <c r="AU42" s="162" t="s">
        <v>559</v>
      </c>
      <c r="AV42" s="162" t="s">
        <v>559</v>
      </c>
      <c r="AW42" s="162" t="s">
        <v>579</v>
      </c>
      <c r="AX42" s="162" t="s">
        <v>579</v>
      </c>
      <c r="AY42" s="162"/>
      <c r="AZ42" s="162"/>
      <c r="BA42" s="162"/>
      <c r="BB42" s="163">
        <f t="shared" si="8"/>
        <v>10</v>
      </c>
      <c r="BC42" s="164">
        <f t="shared" si="9"/>
        <v>0.6666666667</v>
      </c>
      <c r="BD42" s="166">
        <f t="shared" si="10"/>
        <v>5</v>
      </c>
      <c r="BE42" s="164">
        <f t="shared" si="11"/>
        <v>0.3333333333</v>
      </c>
      <c r="BF42" s="166">
        <f t="shared" si="12"/>
        <v>1</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c r="E43" s="162" t="s">
        <v>559</v>
      </c>
      <c r="F43" s="162" t="s">
        <v>559</v>
      </c>
      <c r="G43" s="162"/>
      <c r="H43" s="162"/>
      <c r="I43" s="162" t="s">
        <v>559</v>
      </c>
      <c r="J43" s="162" t="s">
        <v>559</v>
      </c>
      <c r="K43" s="162"/>
      <c r="L43" s="162" t="s">
        <v>559</v>
      </c>
      <c r="M43" s="162" t="s">
        <v>559</v>
      </c>
      <c r="N43" s="162" t="s">
        <v>580</v>
      </c>
      <c r="O43" s="162" t="s">
        <v>559</v>
      </c>
      <c r="P43" s="162"/>
      <c r="Q43" s="162"/>
      <c r="R43" s="162"/>
      <c r="S43" s="163"/>
      <c r="T43" s="162"/>
      <c r="U43" s="162"/>
      <c r="V43" s="163"/>
      <c r="W43" s="163"/>
      <c r="X43" s="163"/>
      <c r="Y43" s="162">
        <f t="shared" si="1"/>
        <v>8</v>
      </c>
      <c r="Z43" s="164">
        <f t="shared" si="2"/>
        <v>1</v>
      </c>
      <c r="AA43" s="165">
        <f t="shared" si="3"/>
        <v>0</v>
      </c>
      <c r="AB43" s="164">
        <f t="shared" si="4"/>
        <v>0</v>
      </c>
      <c r="AC43" s="166">
        <f t="shared" si="5"/>
        <v>0</v>
      </c>
      <c r="AD43" s="164">
        <f t="shared" si="6"/>
        <v>0</v>
      </c>
      <c r="AE43" s="160">
        <v>37.0</v>
      </c>
      <c r="AF43" s="161" t="str">
        <f t="shared" si="7"/>
        <v>Melani  Taveras Bautista</v>
      </c>
      <c r="AG43" s="162" t="s">
        <v>579</v>
      </c>
      <c r="AH43" s="162" t="s">
        <v>559</v>
      </c>
      <c r="AI43" s="162" t="s">
        <v>559</v>
      </c>
      <c r="AJ43" s="162" t="s">
        <v>559</v>
      </c>
      <c r="AK43" s="162" t="s">
        <v>559</v>
      </c>
      <c r="AL43" s="162" t="s">
        <v>559</v>
      </c>
      <c r="AM43" s="162" t="s">
        <v>559</v>
      </c>
      <c r="AN43" s="293" t="s">
        <v>559</v>
      </c>
      <c r="AO43" s="162" t="s">
        <v>559</v>
      </c>
      <c r="AP43" s="162" t="s">
        <v>559</v>
      </c>
      <c r="AQ43" s="162"/>
      <c r="AR43" s="162"/>
      <c r="AS43" s="162" t="s">
        <v>559</v>
      </c>
      <c r="AT43" s="162"/>
      <c r="AU43" s="162" t="s">
        <v>559</v>
      </c>
      <c r="AV43" s="162" t="s">
        <v>559</v>
      </c>
      <c r="AW43" s="162" t="s">
        <v>559</v>
      </c>
      <c r="AX43" s="162" t="s">
        <v>559</v>
      </c>
      <c r="AY43" s="162"/>
      <c r="AZ43" s="162"/>
      <c r="BA43" s="162"/>
      <c r="BB43" s="163">
        <f t="shared" si="8"/>
        <v>14</v>
      </c>
      <c r="BC43" s="164">
        <f t="shared" si="9"/>
        <v>0.9333333333</v>
      </c>
      <c r="BD43" s="166">
        <f t="shared" si="10"/>
        <v>1</v>
      </c>
      <c r="BE43" s="164">
        <f t="shared" si="11"/>
        <v>0.06666666667</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c r="E44" s="162" t="s">
        <v>559</v>
      </c>
      <c r="F44" s="162" t="s">
        <v>559</v>
      </c>
      <c r="G44" s="162"/>
      <c r="H44" s="162"/>
      <c r="I44" s="162" t="s">
        <v>559</v>
      </c>
      <c r="J44" s="162" t="s">
        <v>559</v>
      </c>
      <c r="K44" s="162"/>
      <c r="L44" s="162" t="s">
        <v>559</v>
      </c>
      <c r="M44" s="162" t="s">
        <v>559</v>
      </c>
      <c r="N44" s="162" t="s">
        <v>559</v>
      </c>
      <c r="O44" s="162" t="s">
        <v>559</v>
      </c>
      <c r="P44" s="162"/>
      <c r="Q44" s="162"/>
      <c r="R44" s="162"/>
      <c r="S44" s="163"/>
      <c r="T44" s="162"/>
      <c r="U44" s="162"/>
      <c r="V44" s="163"/>
      <c r="W44" s="163"/>
      <c r="X44" s="163"/>
      <c r="Y44" s="162">
        <f t="shared" si="1"/>
        <v>8</v>
      </c>
      <c r="Z44" s="164">
        <f t="shared" si="2"/>
        <v>1</v>
      </c>
      <c r="AA44" s="165">
        <f t="shared" si="3"/>
        <v>0</v>
      </c>
      <c r="AB44" s="164">
        <f t="shared" si="4"/>
        <v>0</v>
      </c>
      <c r="AC44" s="166">
        <f t="shared" si="5"/>
        <v>0</v>
      </c>
      <c r="AD44" s="164">
        <f t="shared" si="6"/>
        <v>0</v>
      </c>
      <c r="AE44" s="160">
        <v>38.0</v>
      </c>
      <c r="AF44" s="161" t="str">
        <f t="shared" si="7"/>
        <v>Arianny  Tejada Guzmán</v>
      </c>
      <c r="AG44" s="162" t="s">
        <v>559</v>
      </c>
      <c r="AH44" s="162" t="s">
        <v>559</v>
      </c>
      <c r="AI44" s="162" t="s">
        <v>559</v>
      </c>
      <c r="AJ44" s="162" t="s">
        <v>559</v>
      </c>
      <c r="AK44" s="162" t="s">
        <v>559</v>
      </c>
      <c r="AL44" s="162" t="s">
        <v>559</v>
      </c>
      <c r="AM44" s="162" t="s">
        <v>559</v>
      </c>
      <c r="AN44" s="296" t="s">
        <v>559</v>
      </c>
      <c r="AO44" s="162" t="s">
        <v>559</v>
      </c>
      <c r="AP44" s="162" t="s">
        <v>559</v>
      </c>
      <c r="AQ44" s="162"/>
      <c r="AR44" s="162"/>
      <c r="AS44" s="162" t="s">
        <v>559</v>
      </c>
      <c r="AT44" s="162"/>
      <c r="AU44" s="162" t="s">
        <v>559</v>
      </c>
      <c r="AV44" s="162" t="s">
        <v>559</v>
      </c>
      <c r="AW44" s="162" t="s">
        <v>559</v>
      </c>
      <c r="AX44" s="162" t="s">
        <v>559</v>
      </c>
      <c r="AY44" s="162"/>
      <c r="AZ44" s="162"/>
      <c r="BA44" s="162"/>
      <c r="BB44" s="163">
        <f t="shared" si="8"/>
        <v>15</v>
      </c>
      <c r="BC44" s="164">
        <f t="shared" si="9"/>
        <v>1</v>
      </c>
      <c r="BD44" s="166">
        <f t="shared" si="10"/>
        <v>0</v>
      </c>
      <c r="BE44" s="164">
        <f t="shared" si="11"/>
        <v>0</v>
      </c>
      <c r="BF44" s="166">
        <f t="shared" si="12"/>
        <v>0</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c r="E45" s="162" t="s">
        <v>559</v>
      </c>
      <c r="F45" s="162" t="s">
        <v>559</v>
      </c>
      <c r="G45" s="162"/>
      <c r="H45" s="162"/>
      <c r="I45" s="162" t="s">
        <v>559</v>
      </c>
      <c r="J45" s="162" t="s">
        <v>559</v>
      </c>
      <c r="K45" s="162"/>
      <c r="L45" s="162" t="s">
        <v>559</v>
      </c>
      <c r="M45" s="162" t="s">
        <v>559</v>
      </c>
      <c r="N45" s="162" t="s">
        <v>559</v>
      </c>
      <c r="O45" s="162" t="s">
        <v>559</v>
      </c>
      <c r="P45" s="162"/>
      <c r="Q45" s="162"/>
      <c r="R45" s="162"/>
      <c r="S45" s="163"/>
      <c r="T45" s="162"/>
      <c r="U45" s="162"/>
      <c r="V45" s="163"/>
      <c r="W45" s="163"/>
      <c r="X45" s="163"/>
      <c r="Y45" s="162">
        <f t="shared" si="1"/>
        <v>8</v>
      </c>
      <c r="Z45" s="164">
        <f t="shared" si="2"/>
        <v>1</v>
      </c>
      <c r="AA45" s="165">
        <f t="shared" si="3"/>
        <v>0</v>
      </c>
      <c r="AB45" s="164">
        <f t="shared" si="4"/>
        <v>0</v>
      </c>
      <c r="AC45" s="166">
        <f t="shared" si="5"/>
        <v>0</v>
      </c>
      <c r="AD45" s="164">
        <f t="shared" si="6"/>
        <v>0</v>
      </c>
      <c r="AE45" s="160">
        <v>39.0</v>
      </c>
      <c r="AF45" s="161" t="str">
        <f t="shared" si="7"/>
        <v>Jeilyn Aliah Tejada</v>
      </c>
      <c r="AG45" s="162" t="s">
        <v>559</v>
      </c>
      <c r="AH45" s="162" t="s">
        <v>559</v>
      </c>
      <c r="AI45" s="162" t="s">
        <v>559</v>
      </c>
      <c r="AJ45" s="162" t="s">
        <v>559</v>
      </c>
      <c r="AK45" s="162" t="s">
        <v>559</v>
      </c>
      <c r="AL45" s="162" t="s">
        <v>559</v>
      </c>
      <c r="AM45" s="162" t="s">
        <v>559</v>
      </c>
      <c r="AN45" s="293" t="s">
        <v>559</v>
      </c>
      <c r="AO45" s="162" t="s">
        <v>559</v>
      </c>
      <c r="AP45" s="162" t="s">
        <v>559</v>
      </c>
      <c r="AQ45" s="162"/>
      <c r="AR45" s="162"/>
      <c r="AS45" s="162" t="s">
        <v>559</v>
      </c>
      <c r="AT45" s="162"/>
      <c r="AU45" s="162" t="s">
        <v>559</v>
      </c>
      <c r="AV45" s="162" t="s">
        <v>559</v>
      </c>
      <c r="AW45" s="162" t="s">
        <v>559</v>
      </c>
      <c r="AX45" s="162" t="s">
        <v>559</v>
      </c>
      <c r="AY45" s="162"/>
      <c r="AZ45" s="162"/>
      <c r="BA45" s="162"/>
      <c r="BB45" s="163">
        <f t="shared" si="8"/>
        <v>15</v>
      </c>
      <c r="BC45" s="164">
        <f t="shared" si="9"/>
        <v>1</v>
      </c>
      <c r="BD45" s="166">
        <f t="shared" si="10"/>
        <v>0</v>
      </c>
      <c r="BE45" s="164">
        <f t="shared" si="11"/>
        <v>0</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c r="E46" s="162" t="s">
        <v>559</v>
      </c>
      <c r="F46" s="162" t="s">
        <v>559</v>
      </c>
      <c r="G46" s="162"/>
      <c r="H46" s="162"/>
      <c r="I46" s="162" t="s">
        <v>559</v>
      </c>
      <c r="J46" s="162" t="s">
        <v>559</v>
      </c>
      <c r="K46" s="162"/>
      <c r="L46" s="162" t="s">
        <v>559</v>
      </c>
      <c r="M46" s="162" t="s">
        <v>559</v>
      </c>
      <c r="N46" s="162" t="s">
        <v>580</v>
      </c>
      <c r="O46" s="162" t="s">
        <v>559</v>
      </c>
      <c r="P46" s="162"/>
      <c r="Q46" s="162"/>
      <c r="R46" s="162"/>
      <c r="S46" s="163"/>
      <c r="T46" s="162"/>
      <c r="U46" s="162"/>
      <c r="V46" s="163"/>
      <c r="W46" s="163"/>
      <c r="X46" s="163"/>
      <c r="Y46" s="162">
        <f t="shared" si="1"/>
        <v>8</v>
      </c>
      <c r="Z46" s="164">
        <f t="shared" si="2"/>
        <v>1</v>
      </c>
      <c r="AA46" s="165">
        <f t="shared" si="3"/>
        <v>0</v>
      </c>
      <c r="AB46" s="164">
        <f t="shared" si="4"/>
        <v>0</v>
      </c>
      <c r="AC46" s="166">
        <f t="shared" si="5"/>
        <v>0</v>
      </c>
      <c r="AD46" s="164">
        <f t="shared" si="6"/>
        <v>0</v>
      </c>
      <c r="AE46" s="160">
        <v>40.0</v>
      </c>
      <c r="AF46" s="161" t="str">
        <f t="shared" si="7"/>
        <v>Rosenny  Ureña Arias</v>
      </c>
      <c r="AG46" s="162" t="s">
        <v>559</v>
      </c>
      <c r="AH46" s="162" t="s">
        <v>559</v>
      </c>
      <c r="AI46" s="162" t="s">
        <v>559</v>
      </c>
      <c r="AJ46" s="162" t="s">
        <v>559</v>
      </c>
      <c r="AK46" s="162" t="s">
        <v>559</v>
      </c>
      <c r="AL46" s="162" t="s">
        <v>559</v>
      </c>
      <c r="AM46" s="162" t="s">
        <v>559</v>
      </c>
      <c r="AN46" s="296" t="s">
        <v>559</v>
      </c>
      <c r="AO46" s="162" t="s">
        <v>559</v>
      </c>
      <c r="AP46" s="162" t="s">
        <v>559</v>
      </c>
      <c r="AQ46" s="162"/>
      <c r="AR46" s="162"/>
      <c r="AS46" s="162" t="s">
        <v>559</v>
      </c>
      <c r="AT46" s="162"/>
      <c r="AU46" s="162" t="s">
        <v>559</v>
      </c>
      <c r="AV46" s="162" t="s">
        <v>559</v>
      </c>
      <c r="AW46" s="162" t="s">
        <v>559</v>
      </c>
      <c r="AX46" s="162" t="s">
        <v>559</v>
      </c>
      <c r="AY46" s="162"/>
      <c r="AZ46" s="162"/>
      <c r="BA46" s="162"/>
      <c r="BB46" s="163">
        <f t="shared" si="8"/>
        <v>15</v>
      </c>
      <c r="BC46" s="164">
        <f t="shared" si="9"/>
        <v>1</v>
      </c>
      <c r="BD46" s="166">
        <f t="shared" si="10"/>
        <v>0</v>
      </c>
      <c r="BE46" s="164">
        <f t="shared" si="11"/>
        <v>0</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t="str">
        <f>'3A 2025 - 2026 DATOS DEL ESTUDI'!N49</f>
        <v/>
      </c>
      <c r="B47" s="160">
        <v>41.0</v>
      </c>
      <c r="C47" s="161" t="str">
        <f>'3A 2025 - 2026 DATOS DEL ESTUDI'!B49</f>
        <v/>
      </c>
      <c r="D47" s="162"/>
      <c r="E47" s="162" t="s">
        <v>559</v>
      </c>
      <c r="F47" s="162" t="s">
        <v>559</v>
      </c>
      <c r="G47" s="162"/>
      <c r="H47" s="162"/>
      <c r="I47" s="162" t="s">
        <v>559</v>
      </c>
      <c r="J47" s="162" t="s">
        <v>559</v>
      </c>
      <c r="K47" s="162"/>
      <c r="L47" s="162" t="s">
        <v>559</v>
      </c>
      <c r="M47" s="162" t="s">
        <v>579</v>
      </c>
      <c r="N47" s="162" t="s">
        <v>559</v>
      </c>
      <c r="O47" s="162" t="s">
        <v>559</v>
      </c>
      <c r="P47" s="162"/>
      <c r="Q47" s="162"/>
      <c r="R47" s="162"/>
      <c r="S47" s="163"/>
      <c r="T47" s="162"/>
      <c r="U47" s="162"/>
      <c r="V47" s="163"/>
      <c r="W47" s="163"/>
      <c r="X47" s="163"/>
      <c r="Y47" s="162">
        <f t="shared" si="1"/>
        <v>7</v>
      </c>
      <c r="Z47" s="164">
        <f t="shared" si="2"/>
        <v>0.875</v>
      </c>
      <c r="AA47" s="165">
        <f t="shared" si="3"/>
        <v>1</v>
      </c>
      <c r="AB47" s="164">
        <f t="shared" si="4"/>
        <v>0.125</v>
      </c>
      <c r="AC47" s="166">
        <f t="shared" si="5"/>
        <v>0</v>
      </c>
      <c r="AD47" s="164">
        <f t="shared" si="6"/>
        <v>0</v>
      </c>
      <c r="AE47" s="160">
        <v>41.0</v>
      </c>
      <c r="AF47" s="161" t="str">
        <f t="shared" si="7"/>
        <v/>
      </c>
      <c r="AG47" s="162" t="s">
        <v>559</v>
      </c>
      <c r="AH47" s="162" t="s">
        <v>559</v>
      </c>
      <c r="AI47" s="162" t="s">
        <v>559</v>
      </c>
      <c r="AJ47" s="162" t="s">
        <v>559</v>
      </c>
      <c r="AK47" s="162" t="s">
        <v>559</v>
      </c>
      <c r="AL47" s="162" t="s">
        <v>559</v>
      </c>
      <c r="AM47" s="162" t="s">
        <v>559</v>
      </c>
      <c r="AN47" s="293" t="s">
        <v>559</v>
      </c>
      <c r="AO47" s="162" t="s">
        <v>559</v>
      </c>
      <c r="AP47" s="162" t="s">
        <v>559</v>
      </c>
      <c r="AQ47" s="162"/>
      <c r="AR47" s="162"/>
      <c r="AS47" s="162" t="s">
        <v>559</v>
      </c>
      <c r="AT47" s="162"/>
      <c r="AU47" s="162" t="s">
        <v>559</v>
      </c>
      <c r="AV47" s="162" t="s">
        <v>559</v>
      </c>
      <c r="AW47" s="162" t="s">
        <v>559</v>
      </c>
      <c r="AX47" s="162" t="s">
        <v>559</v>
      </c>
      <c r="AY47" s="162"/>
      <c r="AZ47" s="162"/>
      <c r="BA47" s="162"/>
      <c r="BB47" s="163">
        <f t="shared" si="8"/>
        <v>15</v>
      </c>
      <c r="BC47" s="164">
        <f t="shared" si="9"/>
        <v>1</v>
      </c>
      <c r="BD47" s="166">
        <f t="shared" si="10"/>
        <v>0</v>
      </c>
      <c r="BE47" s="164">
        <f t="shared" si="11"/>
        <v>0</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t="str">
        <f>'3A 2025 - 2026 DATOS DEL ESTUDI'!N50</f>
        <v/>
      </c>
      <c r="B48" s="160">
        <v>42.0</v>
      </c>
      <c r="C48" s="161" t="str">
        <f>'3A 2025 - 2026 DATOS DEL ESTUDI'!B50</f>
        <v/>
      </c>
      <c r="D48" s="162"/>
      <c r="E48" s="162" t="s">
        <v>559</v>
      </c>
      <c r="F48" s="162" t="s">
        <v>559</v>
      </c>
      <c r="G48" s="162"/>
      <c r="H48" s="162"/>
      <c r="I48" s="162" t="s">
        <v>559</v>
      </c>
      <c r="J48" s="162" t="s">
        <v>559</v>
      </c>
      <c r="K48" s="162"/>
      <c r="L48" s="162" t="s">
        <v>559</v>
      </c>
      <c r="M48" s="162" t="s">
        <v>559</v>
      </c>
      <c r="N48" s="162" t="s">
        <v>580</v>
      </c>
      <c r="O48" s="162" t="s">
        <v>579</v>
      </c>
      <c r="P48" s="162"/>
      <c r="Q48" s="162"/>
      <c r="R48" s="162"/>
      <c r="S48" s="163"/>
      <c r="T48" s="162"/>
      <c r="U48" s="162"/>
      <c r="V48" s="163"/>
      <c r="W48" s="163"/>
      <c r="X48" s="163"/>
      <c r="Y48" s="162">
        <f t="shared" si="1"/>
        <v>7</v>
      </c>
      <c r="Z48" s="164">
        <f t="shared" si="2"/>
        <v>0.875</v>
      </c>
      <c r="AA48" s="165">
        <f t="shared" si="3"/>
        <v>1</v>
      </c>
      <c r="AB48" s="164">
        <f t="shared" si="4"/>
        <v>0.125</v>
      </c>
      <c r="AC48" s="166">
        <f t="shared" si="5"/>
        <v>0</v>
      </c>
      <c r="AD48" s="164">
        <f t="shared" si="6"/>
        <v>0</v>
      </c>
      <c r="AE48" s="160">
        <v>42.0</v>
      </c>
      <c r="AF48" s="161" t="str">
        <f t="shared" si="7"/>
        <v/>
      </c>
      <c r="AG48" s="162" t="s">
        <v>579</v>
      </c>
      <c r="AH48" s="162" t="s">
        <v>559</v>
      </c>
      <c r="AI48" s="162" t="s">
        <v>559</v>
      </c>
      <c r="AJ48" s="162" t="s">
        <v>559</v>
      </c>
      <c r="AK48" s="162" t="s">
        <v>579</v>
      </c>
      <c r="AL48" s="162" t="s">
        <v>559</v>
      </c>
      <c r="AM48" s="162" t="s">
        <v>559</v>
      </c>
      <c r="AN48" s="296" t="s">
        <v>559</v>
      </c>
      <c r="AO48" s="162" t="s">
        <v>579</v>
      </c>
      <c r="AP48" s="162" t="s">
        <v>559</v>
      </c>
      <c r="AQ48" s="162"/>
      <c r="AR48" s="162"/>
      <c r="AS48" s="162" t="s">
        <v>559</v>
      </c>
      <c r="AT48" s="162"/>
      <c r="AU48" s="162" t="s">
        <v>559</v>
      </c>
      <c r="AV48" s="162" t="s">
        <v>579</v>
      </c>
      <c r="AW48" s="162" t="s">
        <v>559</v>
      </c>
      <c r="AX48" s="162" t="s">
        <v>559</v>
      </c>
      <c r="AY48" s="162"/>
      <c r="AZ48" s="162"/>
      <c r="BA48" s="162"/>
      <c r="BB48" s="163">
        <f t="shared" si="8"/>
        <v>11</v>
      </c>
      <c r="BC48" s="164">
        <f t="shared" si="9"/>
        <v>0.7333333333</v>
      </c>
      <c r="BD48" s="166">
        <f t="shared" si="10"/>
        <v>4</v>
      </c>
      <c r="BE48" s="164">
        <f t="shared" si="11"/>
        <v>0.2666666667</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t="str">
        <f>'3A 2025 - 2026 DATOS DEL ESTUDI'!N51</f>
        <v/>
      </c>
      <c r="B49" s="160">
        <v>43.0</v>
      </c>
      <c r="C49" s="161" t="str">
        <f>'3A 2025 - 2026 DATOS DEL ESTUDI'!B51</f>
        <v/>
      </c>
      <c r="D49" s="162"/>
      <c r="E49" s="162" t="s">
        <v>578</v>
      </c>
      <c r="F49" s="162" t="s">
        <v>578</v>
      </c>
      <c r="G49" s="162"/>
      <c r="H49" s="162"/>
      <c r="I49" s="162" t="s">
        <v>580</v>
      </c>
      <c r="J49" s="162" t="s">
        <v>559</v>
      </c>
      <c r="K49" s="162"/>
      <c r="L49" s="162" t="s">
        <v>559</v>
      </c>
      <c r="M49" s="162" t="s">
        <v>559</v>
      </c>
      <c r="N49" s="162" t="s">
        <v>579</v>
      </c>
      <c r="O49" s="162" t="s">
        <v>579</v>
      </c>
      <c r="P49" s="162"/>
      <c r="Q49" s="162"/>
      <c r="R49" s="162"/>
      <c r="S49" s="163"/>
      <c r="T49" s="162"/>
      <c r="U49" s="162"/>
      <c r="V49" s="163"/>
      <c r="W49" s="163"/>
      <c r="X49" s="163"/>
      <c r="Y49" s="162">
        <f t="shared" si="1"/>
        <v>6</v>
      </c>
      <c r="Z49" s="164">
        <f t="shared" si="2"/>
        <v>0.75</v>
      </c>
      <c r="AA49" s="165">
        <f t="shared" si="3"/>
        <v>2</v>
      </c>
      <c r="AB49" s="164">
        <f t="shared" si="4"/>
        <v>0.25</v>
      </c>
      <c r="AC49" s="166">
        <f t="shared" si="5"/>
        <v>2</v>
      </c>
      <c r="AD49" s="164">
        <f t="shared" si="6"/>
        <v>0.25</v>
      </c>
      <c r="AE49" s="160">
        <v>43.0</v>
      </c>
      <c r="AF49" s="161" t="str">
        <f t="shared" si="7"/>
        <v/>
      </c>
      <c r="AG49" s="162" t="s">
        <v>559</v>
      </c>
      <c r="AH49" s="162" t="s">
        <v>579</v>
      </c>
      <c r="AI49" s="162" t="s">
        <v>579</v>
      </c>
      <c r="AJ49" s="162" t="s">
        <v>579</v>
      </c>
      <c r="AK49" s="162" t="s">
        <v>579</v>
      </c>
      <c r="AL49" s="162" t="s">
        <v>579</v>
      </c>
      <c r="AM49" s="162" t="s">
        <v>579</v>
      </c>
      <c r="AN49" s="293" t="s">
        <v>559</v>
      </c>
      <c r="AO49" s="162" t="s">
        <v>579</v>
      </c>
      <c r="AP49" s="162" t="s">
        <v>559</v>
      </c>
      <c r="AQ49" s="162"/>
      <c r="AR49" s="162"/>
      <c r="AS49" s="162" t="s">
        <v>559</v>
      </c>
      <c r="AT49" s="162"/>
      <c r="AU49" s="162" t="s">
        <v>579</v>
      </c>
      <c r="AV49" s="162" t="s">
        <v>559</v>
      </c>
      <c r="AW49" s="162" t="s">
        <v>559</v>
      </c>
      <c r="AX49" s="162" t="s">
        <v>559</v>
      </c>
      <c r="AY49" s="162"/>
      <c r="AZ49" s="162"/>
      <c r="BA49" s="162"/>
      <c r="BB49" s="163">
        <f t="shared" si="8"/>
        <v>7</v>
      </c>
      <c r="BC49" s="164">
        <f t="shared" si="9"/>
        <v>0.4666666667</v>
      </c>
      <c r="BD49" s="166">
        <f t="shared" si="10"/>
        <v>8</v>
      </c>
      <c r="BE49" s="164">
        <f t="shared" si="11"/>
        <v>0.5333333333</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t="str">
        <f>'3A 2025 - 2026 DATOS DEL ESTUDI'!N52</f>
        <v/>
      </c>
      <c r="B50" s="160">
        <v>44.0</v>
      </c>
      <c r="C50" s="161" t="str">
        <f>'3A 2025 - 2026 DATOS DEL ESTUDI'!B52</f>
        <v/>
      </c>
      <c r="D50" s="162"/>
      <c r="E50" s="162" t="s">
        <v>559</v>
      </c>
      <c r="F50" s="162" t="s">
        <v>559</v>
      </c>
      <c r="G50" s="162"/>
      <c r="H50" s="162"/>
      <c r="I50" s="162" t="s">
        <v>559</v>
      </c>
      <c r="J50" s="162" t="s">
        <v>559</v>
      </c>
      <c r="K50" s="162"/>
      <c r="L50" s="162" t="s">
        <v>559</v>
      </c>
      <c r="M50" s="162" t="s">
        <v>559</v>
      </c>
      <c r="N50" s="162" t="s">
        <v>559</v>
      </c>
      <c r="O50" s="162" t="s">
        <v>559</v>
      </c>
      <c r="P50" s="162"/>
      <c r="Q50" s="162"/>
      <c r="R50" s="162"/>
      <c r="S50" s="163"/>
      <c r="T50" s="162"/>
      <c r="U50" s="162"/>
      <c r="V50" s="163"/>
      <c r="W50" s="163"/>
      <c r="X50" s="163"/>
      <c r="Y50" s="162">
        <f t="shared" si="1"/>
        <v>8</v>
      </c>
      <c r="Z50" s="164">
        <f t="shared" si="2"/>
        <v>1</v>
      </c>
      <c r="AA50" s="165">
        <f t="shared" si="3"/>
        <v>0</v>
      </c>
      <c r="AB50" s="164">
        <f t="shared" si="4"/>
        <v>0</v>
      </c>
      <c r="AC50" s="166">
        <f t="shared" si="5"/>
        <v>0</v>
      </c>
      <c r="AD50" s="164">
        <f t="shared" si="6"/>
        <v>0</v>
      </c>
      <c r="AE50" s="160">
        <v>44.0</v>
      </c>
      <c r="AF50" s="161" t="str">
        <f t="shared" si="7"/>
        <v/>
      </c>
      <c r="AG50" s="162" t="s">
        <v>559</v>
      </c>
      <c r="AH50" s="162" t="s">
        <v>559</v>
      </c>
      <c r="AI50" s="162" t="s">
        <v>559</v>
      </c>
      <c r="AJ50" s="162" t="s">
        <v>559</v>
      </c>
      <c r="AK50" s="162" t="s">
        <v>559</v>
      </c>
      <c r="AL50" s="162" t="s">
        <v>559</v>
      </c>
      <c r="AM50" s="162" t="s">
        <v>559</v>
      </c>
      <c r="AN50" s="162" t="s">
        <v>559</v>
      </c>
      <c r="AO50" s="162" t="s">
        <v>559</v>
      </c>
      <c r="AP50" s="162" t="s">
        <v>559</v>
      </c>
      <c r="AQ50" s="162"/>
      <c r="AR50" s="162"/>
      <c r="AS50" s="162" t="s">
        <v>559</v>
      </c>
      <c r="AT50" s="162"/>
      <c r="AU50" s="162" t="s">
        <v>559</v>
      </c>
      <c r="AV50" s="162" t="s">
        <v>559</v>
      </c>
      <c r="AW50" s="162" t="s">
        <v>559</v>
      </c>
      <c r="AX50" s="162" t="s">
        <v>559</v>
      </c>
      <c r="AY50" s="162"/>
      <c r="AZ50" s="162"/>
      <c r="BA50" s="162"/>
      <c r="BB50" s="163">
        <f t="shared" si="8"/>
        <v>15</v>
      </c>
      <c r="BC50" s="164">
        <f t="shared" si="9"/>
        <v>1</v>
      </c>
      <c r="BD50" s="166">
        <f t="shared" si="10"/>
        <v>0</v>
      </c>
      <c r="BE50" s="164">
        <f t="shared" si="11"/>
        <v>0</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ESTUDI'!N53</f>
        <v/>
      </c>
      <c r="B51" s="160">
        <v>45.0</v>
      </c>
      <c r="C51" s="161" t="str">
        <f>'3A 2025 - 2026 DATOS DEL ESTUDI'!B53</f>
        <v/>
      </c>
      <c r="D51" s="162"/>
      <c r="E51" s="162"/>
      <c r="F51" s="162"/>
      <c r="G51" s="162"/>
      <c r="H51" s="162"/>
      <c r="I51" s="162"/>
      <c r="J51" s="162"/>
      <c r="K51" s="162"/>
      <c r="L51" s="162"/>
      <c r="M51" s="162"/>
      <c r="N51" s="162"/>
      <c r="O51" s="162"/>
      <c r="P51" s="162"/>
      <c r="Q51" s="162"/>
      <c r="R51" s="162"/>
      <c r="S51" s="163"/>
      <c r="T51" s="162"/>
      <c r="U51" s="162"/>
      <c r="V51" s="163"/>
      <c r="W51" s="163"/>
      <c r="X51" s="163"/>
      <c r="Y51" s="162">
        <f t="shared" si="1"/>
        <v>0</v>
      </c>
      <c r="Z51" s="164">
        <f t="shared" si="2"/>
        <v>0</v>
      </c>
      <c r="AA51" s="165">
        <f t="shared" si="3"/>
        <v>0</v>
      </c>
      <c r="AB51" s="164">
        <f t="shared" si="4"/>
        <v>0</v>
      </c>
      <c r="AC51" s="166">
        <f t="shared" si="5"/>
        <v>0</v>
      </c>
      <c r="AD51" s="164">
        <f t="shared" si="6"/>
        <v>0</v>
      </c>
      <c r="AE51" s="160">
        <v>45.0</v>
      </c>
      <c r="AF51" s="161" t="str">
        <f t="shared" si="7"/>
        <v/>
      </c>
      <c r="AG51" s="162"/>
      <c r="AH51" s="162"/>
      <c r="AI51" s="162"/>
      <c r="AJ51" s="162"/>
      <c r="AK51" s="162"/>
      <c r="AL51" s="162"/>
      <c r="AM51" s="162"/>
      <c r="AN51" s="162"/>
      <c r="AO51" s="162"/>
      <c r="AP51" s="162"/>
      <c r="AQ51" s="162"/>
      <c r="AR51" s="162"/>
      <c r="AS51" s="162"/>
      <c r="AT51" s="162"/>
      <c r="AU51" s="162"/>
      <c r="AV51" s="162"/>
      <c r="AW51" s="162"/>
      <c r="AX51" s="162"/>
      <c r="AY51" s="162"/>
      <c r="AZ51" s="162"/>
      <c r="BA51" s="162"/>
      <c r="BB51" s="163">
        <f t="shared" si="8"/>
        <v>0</v>
      </c>
      <c r="BC51" s="164">
        <f t="shared" si="9"/>
        <v>0</v>
      </c>
      <c r="BD51" s="166">
        <f t="shared" si="10"/>
        <v>0</v>
      </c>
      <c r="BE51" s="164">
        <f t="shared" si="11"/>
        <v>0</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'ACS338'!$BO$7:$BO$18</formula1>
    </dataValidation>
    <dataValidation type="list" allowBlank="1" showErrorMessage="1" sqref="D1">
      <formula1>'ACS338'!$BN$7:$BN$16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567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'ACS338'!H2</f>
        <v>PERLA PEÑA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562</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564</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v>17.0</v>
      </c>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292">
        <v>2.0</v>
      </c>
      <c r="E6" s="292">
        <v>3.0</v>
      </c>
      <c r="F6" s="292">
        <v>4.0</v>
      </c>
      <c r="G6" s="292">
        <v>5.0</v>
      </c>
      <c r="H6" s="292">
        <v>6.0</v>
      </c>
      <c r="I6" s="292">
        <v>9.0</v>
      </c>
      <c r="J6" s="292">
        <v>10.0</v>
      </c>
      <c r="K6" s="292">
        <v>11.0</v>
      </c>
      <c r="L6" s="292">
        <v>12.0</v>
      </c>
      <c r="M6" s="292">
        <v>13.0</v>
      </c>
      <c r="N6" s="292">
        <v>16.0</v>
      </c>
      <c r="O6" s="292">
        <v>17.0</v>
      </c>
      <c r="P6" s="292">
        <v>18.0</v>
      </c>
      <c r="Q6" s="292">
        <v>19.0</v>
      </c>
      <c r="R6" s="292">
        <v>20.0</v>
      </c>
      <c r="S6" s="292">
        <v>23.0</v>
      </c>
      <c r="T6" s="292">
        <v>24.0</v>
      </c>
      <c r="U6" s="292">
        <v>25.0</v>
      </c>
      <c r="V6" s="292">
        <v>26.0</v>
      </c>
      <c r="W6" s="304">
        <v>27.0</v>
      </c>
      <c r="X6" s="157"/>
      <c r="Y6" s="43"/>
      <c r="Z6" s="43"/>
      <c r="AA6" s="43"/>
      <c r="AB6" s="43"/>
      <c r="AC6" s="43"/>
      <c r="AD6" s="43"/>
      <c r="AE6" s="22" t="s">
        <v>555</v>
      </c>
      <c r="AF6" s="157" t="s">
        <v>554</v>
      </c>
      <c r="AG6" s="157">
        <v>2.0</v>
      </c>
      <c r="AH6" s="157">
        <v>3.0</v>
      </c>
      <c r="AI6" s="157">
        <v>4.0</v>
      </c>
      <c r="AJ6" s="157">
        <v>5.0</v>
      </c>
      <c r="AK6" s="157">
        <v>6.0</v>
      </c>
      <c r="AL6" s="157">
        <v>9.0</v>
      </c>
      <c r="AM6" s="157">
        <v>10.0</v>
      </c>
      <c r="AN6" s="157">
        <v>11.0</v>
      </c>
      <c r="AO6" s="157">
        <v>12.0</v>
      </c>
      <c r="AP6" s="157">
        <v>13.0</v>
      </c>
      <c r="AQ6" s="157">
        <v>16.0</v>
      </c>
      <c r="AR6" s="157">
        <v>17.0</v>
      </c>
      <c r="AS6" s="157">
        <v>18.0</v>
      </c>
      <c r="AT6" s="157">
        <v>19.0</v>
      </c>
      <c r="AU6" s="157">
        <v>20.0</v>
      </c>
      <c r="AV6" s="157">
        <v>23.0</v>
      </c>
      <c r="AW6" s="157">
        <v>24.0</v>
      </c>
      <c r="AX6" s="157">
        <v>25.0</v>
      </c>
      <c r="AY6" s="157">
        <v>26.0</v>
      </c>
      <c r="AZ6" s="157">
        <v>27.0</v>
      </c>
      <c r="BA6" s="157">
        <v>30.0</v>
      </c>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t="s">
        <v>559</v>
      </c>
      <c r="E7" s="162" t="s">
        <v>559</v>
      </c>
      <c r="F7" s="162" t="s">
        <v>559</v>
      </c>
      <c r="G7" s="162" t="s">
        <v>559</v>
      </c>
      <c r="H7" s="163"/>
      <c r="I7" s="162" t="s">
        <v>559</v>
      </c>
      <c r="J7" s="162" t="s">
        <v>559</v>
      </c>
      <c r="K7" s="162" t="s">
        <v>559</v>
      </c>
      <c r="L7" s="162"/>
      <c r="M7" s="162" t="s">
        <v>559</v>
      </c>
      <c r="N7" s="162" t="s">
        <v>559</v>
      </c>
      <c r="O7" s="162" t="s">
        <v>559</v>
      </c>
      <c r="P7" s="162" t="s">
        <v>559</v>
      </c>
      <c r="Q7" s="162" t="s">
        <v>559</v>
      </c>
      <c r="R7" s="305" t="s">
        <v>559</v>
      </c>
      <c r="S7" s="162" t="s">
        <v>559</v>
      </c>
      <c r="T7" s="162" t="s">
        <v>559</v>
      </c>
      <c r="U7" s="162" t="s">
        <v>559</v>
      </c>
      <c r="V7" s="162" t="s">
        <v>559</v>
      </c>
      <c r="W7" s="163"/>
      <c r="X7" s="162"/>
      <c r="Y7" s="162">
        <f t="shared" ref="Y7:Y51" si="1">IFERROR(COUNTIF(D7:X7,"P")+COUNTIF(D7:X7,"e")+COUNTIF(D7:X7,"t")-INT(COUNTIF(D7:X7,"e")/3)-INT(COUNTIF(D7:X7,"t")/3),"")</f>
        <v>17</v>
      </c>
      <c r="Z7" s="164">
        <f t="shared" ref="Z7:Z51" si="2">IFERROR((Y7/$Z$4),"")</f>
        <v>1</v>
      </c>
      <c r="AA7" s="165">
        <f t="shared" ref="AA7:AA51" si="3">IFERROR(COUNTIF(D7:X7,"A"),"")</f>
        <v>0</v>
      </c>
      <c r="AB7" s="164">
        <f t="shared" ref="AB7:AB51" si="4">IFERROR((AA7/$Z$4),"")</f>
        <v>0</v>
      </c>
      <c r="AC7" s="166">
        <f t="shared" ref="AC7:AC51" si="5">IFERROR(COUNTIF(D7:X7,"E"),"")</f>
        <v>0</v>
      </c>
      <c r="AD7" s="164">
        <f t="shared" ref="AD7:AD51" si="6">IFERROR((AC7/$Z$4),"")</f>
        <v>0</v>
      </c>
      <c r="AE7" s="160">
        <v>1.0</v>
      </c>
      <c r="AF7" s="161" t="str">
        <f t="shared" ref="AF7:AF51" si="7">C7</f>
        <v>Jadiel De Jesús Acosta Peña</v>
      </c>
      <c r="AG7" s="162" t="s">
        <v>559</v>
      </c>
      <c r="AH7" s="162" t="s">
        <v>559</v>
      </c>
      <c r="AI7" s="162" t="s">
        <v>559</v>
      </c>
      <c r="AJ7" s="162" t="s">
        <v>559</v>
      </c>
      <c r="AK7" s="162"/>
      <c r="AL7" s="162" t="s">
        <v>559</v>
      </c>
      <c r="AM7" s="162" t="s">
        <v>559</v>
      </c>
      <c r="AN7" s="162" t="s">
        <v>559</v>
      </c>
      <c r="AO7" s="162"/>
      <c r="AP7" s="162"/>
      <c r="AQ7" s="162" t="s">
        <v>559</v>
      </c>
      <c r="AR7" s="162" t="s">
        <v>559</v>
      </c>
      <c r="AS7" s="162" t="s">
        <v>559</v>
      </c>
      <c r="AT7" s="162"/>
      <c r="AU7" s="162" t="s">
        <v>559</v>
      </c>
      <c r="AV7" s="162" t="s">
        <v>559</v>
      </c>
      <c r="AW7" s="162" t="s">
        <v>559</v>
      </c>
      <c r="AX7" s="162"/>
      <c r="AY7" s="162"/>
      <c r="AZ7" s="162"/>
      <c r="BA7" s="162"/>
      <c r="BB7" s="163">
        <f t="shared" ref="BB7:BB51" si="8">IFERROR(COUNTIF(AG7:BA7,"P")+COUNTIF(AG7:BA7,"e")+COUNTIF(AG7:BA7,"t")-INT(COUNTIF(AG7:BA7,"e")/3)-INT(COUNTIF(AG7:BA7,"t")/3),"")</f>
        <v>13</v>
      </c>
      <c r="BC7" s="164" t="str">
        <f t="shared" ref="BC7:BC51" si="9">IFERROR(BB7/$BC$4,"")</f>
        <v/>
      </c>
      <c r="BD7" s="166">
        <f t="shared" ref="BD7:BD51" si="10">IFERROR(COUNTIF(AG7:BA7,"A"),"")</f>
        <v>0</v>
      </c>
      <c r="BE7" s="164" t="str">
        <f t="shared" ref="BE7:BE51" si="11">IFERROR((BD7/$BC$4),"")</f>
        <v/>
      </c>
      <c r="BF7" s="166">
        <f t="shared" ref="BF7:BF51" si="12">IFERROR(COUNTIF(AG7:BA7,"E"),"")</f>
        <v>0</v>
      </c>
      <c r="BG7" s="167" t="str">
        <f>IFERROR((BF7/$BC$4),"")</f>
        <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t="s">
        <v>559</v>
      </c>
      <c r="E8" s="162" t="s">
        <v>559</v>
      </c>
      <c r="F8" s="162" t="s">
        <v>559</v>
      </c>
      <c r="G8" s="162" t="s">
        <v>559</v>
      </c>
      <c r="H8" s="163"/>
      <c r="I8" s="162" t="s">
        <v>559</v>
      </c>
      <c r="J8" s="162" t="s">
        <v>559</v>
      </c>
      <c r="K8" s="162" t="s">
        <v>559</v>
      </c>
      <c r="L8" s="162"/>
      <c r="M8" s="162" t="s">
        <v>559</v>
      </c>
      <c r="N8" s="162" t="s">
        <v>559</v>
      </c>
      <c r="O8" s="162" t="s">
        <v>559</v>
      </c>
      <c r="P8" s="162" t="s">
        <v>559</v>
      </c>
      <c r="Q8" s="162" t="s">
        <v>559</v>
      </c>
      <c r="R8" s="306" t="s">
        <v>559</v>
      </c>
      <c r="S8" s="162" t="s">
        <v>580</v>
      </c>
      <c r="T8" s="162" t="s">
        <v>559</v>
      </c>
      <c r="U8" s="162" t="s">
        <v>559</v>
      </c>
      <c r="V8" s="162" t="s">
        <v>559</v>
      </c>
      <c r="W8" s="163"/>
      <c r="X8" s="162"/>
      <c r="Y8" s="162">
        <f t="shared" si="1"/>
        <v>17</v>
      </c>
      <c r="Z8" s="164">
        <f t="shared" si="2"/>
        <v>1</v>
      </c>
      <c r="AA8" s="165">
        <f t="shared" si="3"/>
        <v>0</v>
      </c>
      <c r="AB8" s="164">
        <f t="shared" si="4"/>
        <v>0</v>
      </c>
      <c r="AC8" s="166">
        <f t="shared" si="5"/>
        <v>0</v>
      </c>
      <c r="AD8" s="164">
        <f t="shared" si="6"/>
        <v>0</v>
      </c>
      <c r="AE8" s="160">
        <v>2.0</v>
      </c>
      <c r="AF8" s="161" t="str">
        <f t="shared" si="7"/>
        <v>Daniel  Elía Almonte Martínez</v>
      </c>
      <c r="AG8" s="162" t="s">
        <v>580</v>
      </c>
      <c r="AH8" s="162" t="s">
        <v>559</v>
      </c>
      <c r="AI8" s="162" t="s">
        <v>559</v>
      </c>
      <c r="AJ8" s="162" t="s">
        <v>559</v>
      </c>
      <c r="AK8" s="162"/>
      <c r="AL8" s="162" t="s">
        <v>559</v>
      </c>
      <c r="AM8" s="162" t="s">
        <v>559</v>
      </c>
      <c r="AN8" s="162" t="s">
        <v>559</v>
      </c>
      <c r="AO8" s="162"/>
      <c r="AP8" s="162"/>
      <c r="AQ8" s="162" t="s">
        <v>559</v>
      </c>
      <c r="AR8" s="162" t="s">
        <v>559</v>
      </c>
      <c r="AS8" s="162" t="s">
        <v>559</v>
      </c>
      <c r="AT8" s="162"/>
      <c r="AU8" s="162" t="s">
        <v>559</v>
      </c>
      <c r="AV8" s="162" t="s">
        <v>559</v>
      </c>
      <c r="AW8" s="162" t="s">
        <v>559</v>
      </c>
      <c r="AX8" s="162"/>
      <c r="AY8" s="162"/>
      <c r="AZ8" s="162"/>
      <c r="BA8" s="162"/>
      <c r="BB8" s="163">
        <f t="shared" si="8"/>
        <v>13</v>
      </c>
      <c r="BC8" s="164" t="str">
        <f t="shared" si="9"/>
        <v/>
      </c>
      <c r="BD8" s="166">
        <f t="shared" si="10"/>
        <v>0</v>
      </c>
      <c r="BE8" s="164" t="str">
        <f t="shared" si="11"/>
        <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t="s">
        <v>579</v>
      </c>
      <c r="E9" s="162" t="s">
        <v>559</v>
      </c>
      <c r="F9" s="162" t="s">
        <v>559</v>
      </c>
      <c r="G9" s="162" t="s">
        <v>559</v>
      </c>
      <c r="H9" s="163"/>
      <c r="I9" s="162" t="s">
        <v>559</v>
      </c>
      <c r="J9" s="162" t="s">
        <v>559</v>
      </c>
      <c r="K9" s="162" t="s">
        <v>559</v>
      </c>
      <c r="L9" s="162"/>
      <c r="M9" s="162" t="s">
        <v>559</v>
      </c>
      <c r="N9" s="162" t="s">
        <v>579</v>
      </c>
      <c r="O9" s="162" t="s">
        <v>579</v>
      </c>
      <c r="P9" s="162" t="s">
        <v>579</v>
      </c>
      <c r="Q9" s="162" t="s">
        <v>559</v>
      </c>
      <c r="R9" s="307" t="s">
        <v>559</v>
      </c>
      <c r="S9" s="162" t="s">
        <v>580</v>
      </c>
      <c r="T9" s="162" t="s">
        <v>559</v>
      </c>
      <c r="U9" s="162" t="s">
        <v>559</v>
      </c>
      <c r="V9" s="162" t="s">
        <v>559</v>
      </c>
      <c r="W9" s="163"/>
      <c r="X9" s="162"/>
      <c r="Y9" s="162">
        <f t="shared" si="1"/>
        <v>13</v>
      </c>
      <c r="Z9" s="164">
        <f t="shared" si="2"/>
        <v>0.7647058824</v>
      </c>
      <c r="AA9" s="165">
        <f t="shared" si="3"/>
        <v>4</v>
      </c>
      <c r="AB9" s="164">
        <f t="shared" si="4"/>
        <v>0.2352941176</v>
      </c>
      <c r="AC9" s="166">
        <f t="shared" si="5"/>
        <v>0</v>
      </c>
      <c r="AD9" s="164">
        <f t="shared" si="6"/>
        <v>0</v>
      </c>
      <c r="AE9" s="160">
        <v>3.0</v>
      </c>
      <c r="AF9" s="161" t="str">
        <f t="shared" si="7"/>
        <v>Isaac  Ángeles Liriano</v>
      </c>
      <c r="AG9" s="162" t="s">
        <v>579</v>
      </c>
      <c r="AH9" s="162" t="s">
        <v>579</v>
      </c>
      <c r="AI9" s="162" t="s">
        <v>579</v>
      </c>
      <c r="AJ9" s="162" t="s">
        <v>579</v>
      </c>
      <c r="AK9" s="162"/>
      <c r="AL9" s="162" t="s">
        <v>559</v>
      </c>
      <c r="AM9" s="162" t="s">
        <v>559</v>
      </c>
      <c r="AN9" s="162" t="s">
        <v>559</v>
      </c>
      <c r="AO9" s="162"/>
      <c r="AP9" s="162"/>
      <c r="AQ9" s="162" t="s">
        <v>580</v>
      </c>
      <c r="AR9" s="162" t="s">
        <v>559</v>
      </c>
      <c r="AS9" s="162" t="s">
        <v>579</v>
      </c>
      <c r="AT9" s="162"/>
      <c r="AU9" s="162" t="s">
        <v>559</v>
      </c>
      <c r="AV9" s="162" t="s">
        <v>580</v>
      </c>
      <c r="AW9" s="162" t="s">
        <v>559</v>
      </c>
      <c r="AX9" s="162"/>
      <c r="AY9" s="162"/>
      <c r="AZ9" s="162"/>
      <c r="BA9" s="162"/>
      <c r="BB9" s="163">
        <f t="shared" si="8"/>
        <v>8</v>
      </c>
      <c r="BC9" s="164" t="str">
        <f t="shared" si="9"/>
        <v/>
      </c>
      <c r="BD9" s="166">
        <f t="shared" si="10"/>
        <v>5</v>
      </c>
      <c r="BE9" s="164" t="str">
        <f t="shared" si="11"/>
        <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t="s">
        <v>559</v>
      </c>
      <c r="E10" s="162" t="s">
        <v>559</v>
      </c>
      <c r="F10" s="162" t="s">
        <v>559</v>
      </c>
      <c r="G10" s="162" t="s">
        <v>559</v>
      </c>
      <c r="H10" s="163"/>
      <c r="I10" s="162" t="s">
        <v>559</v>
      </c>
      <c r="J10" s="162" t="s">
        <v>559</v>
      </c>
      <c r="K10" s="162" t="s">
        <v>559</v>
      </c>
      <c r="L10" s="162"/>
      <c r="M10" s="162" t="s">
        <v>559</v>
      </c>
      <c r="N10" s="162" t="s">
        <v>559</v>
      </c>
      <c r="O10" s="162" t="s">
        <v>559</v>
      </c>
      <c r="P10" s="162" t="s">
        <v>559</v>
      </c>
      <c r="Q10" s="162" t="s">
        <v>559</v>
      </c>
      <c r="R10" s="306" t="s">
        <v>579</v>
      </c>
      <c r="S10" s="162" t="s">
        <v>559</v>
      </c>
      <c r="T10" s="162" t="s">
        <v>579</v>
      </c>
      <c r="U10" s="162" t="s">
        <v>559</v>
      </c>
      <c r="V10" s="162" t="s">
        <v>559</v>
      </c>
      <c r="W10" s="163"/>
      <c r="X10" s="163"/>
      <c r="Y10" s="162">
        <f t="shared" si="1"/>
        <v>15</v>
      </c>
      <c r="Z10" s="164">
        <f t="shared" si="2"/>
        <v>0.8823529412</v>
      </c>
      <c r="AA10" s="165">
        <f t="shared" si="3"/>
        <v>2</v>
      </c>
      <c r="AB10" s="164">
        <f t="shared" si="4"/>
        <v>0.1176470588</v>
      </c>
      <c r="AC10" s="166">
        <f t="shared" si="5"/>
        <v>0</v>
      </c>
      <c r="AD10" s="164">
        <f t="shared" si="6"/>
        <v>0</v>
      </c>
      <c r="AE10" s="160">
        <v>4.0</v>
      </c>
      <c r="AF10" s="161" t="str">
        <f t="shared" si="7"/>
        <v>Melaniee  Aquino  Estrella</v>
      </c>
      <c r="AG10" s="162" t="s">
        <v>559</v>
      </c>
      <c r="AH10" s="162" t="s">
        <v>559</v>
      </c>
      <c r="AI10" s="162" t="s">
        <v>559</v>
      </c>
      <c r="AJ10" s="162" t="s">
        <v>559</v>
      </c>
      <c r="AK10" s="162"/>
      <c r="AL10" s="162" t="s">
        <v>559</v>
      </c>
      <c r="AM10" s="162" t="s">
        <v>559</v>
      </c>
      <c r="AN10" s="162" t="s">
        <v>559</v>
      </c>
      <c r="AO10" s="163"/>
      <c r="AP10" s="162"/>
      <c r="AQ10" s="162" t="s">
        <v>579</v>
      </c>
      <c r="AR10" s="162" t="s">
        <v>559</v>
      </c>
      <c r="AS10" s="162" t="s">
        <v>579</v>
      </c>
      <c r="AT10" s="162"/>
      <c r="AU10" s="162" t="s">
        <v>559</v>
      </c>
      <c r="AV10" s="162" t="s">
        <v>559</v>
      </c>
      <c r="AW10" s="162" t="s">
        <v>559</v>
      </c>
      <c r="AX10" s="162"/>
      <c r="AY10" s="162"/>
      <c r="AZ10" s="163"/>
      <c r="BA10" s="162"/>
      <c r="BB10" s="163">
        <f t="shared" si="8"/>
        <v>11</v>
      </c>
      <c r="BC10" s="164" t="str">
        <f t="shared" si="9"/>
        <v/>
      </c>
      <c r="BD10" s="166">
        <f t="shared" si="10"/>
        <v>2</v>
      </c>
      <c r="BE10" s="164" t="str">
        <f t="shared" si="11"/>
        <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c r="E11" s="162"/>
      <c r="F11" s="162"/>
      <c r="G11" s="162"/>
      <c r="H11" s="163"/>
      <c r="I11" s="162"/>
      <c r="J11" s="162"/>
      <c r="K11" s="162"/>
      <c r="L11" s="162"/>
      <c r="M11" s="162"/>
      <c r="N11" s="162"/>
      <c r="O11" s="162"/>
      <c r="P11" s="162"/>
      <c r="Q11" s="162"/>
      <c r="R11" s="308"/>
      <c r="S11" s="163"/>
      <c r="T11" s="163"/>
      <c r="U11" s="162"/>
      <c r="V11" s="163"/>
      <c r="W11" s="163"/>
      <c r="X11" s="163"/>
      <c r="Y11" s="162">
        <f t="shared" si="1"/>
        <v>0</v>
      </c>
      <c r="Z11" s="164">
        <f t="shared" si="2"/>
        <v>0</v>
      </c>
      <c r="AA11" s="165">
        <f t="shared" si="3"/>
        <v>0</v>
      </c>
      <c r="AB11" s="164">
        <f t="shared" si="4"/>
        <v>0</v>
      </c>
      <c r="AC11" s="166">
        <f t="shared" si="5"/>
        <v>0</v>
      </c>
      <c r="AD11" s="164">
        <f t="shared" si="6"/>
        <v>0</v>
      </c>
      <c r="AE11" s="160">
        <v>5.0</v>
      </c>
      <c r="AF11" s="161" t="str">
        <f t="shared" si="7"/>
        <v>Jennifer  Asenjo  De Los Santos TRANSFERIDA 10/12/25</v>
      </c>
      <c r="AG11" s="162"/>
      <c r="AH11" s="162"/>
      <c r="AI11" s="162"/>
      <c r="AJ11" s="162"/>
      <c r="AK11" s="162"/>
      <c r="AL11" s="162"/>
      <c r="AM11" s="162"/>
      <c r="AN11" s="162"/>
      <c r="AO11" s="163"/>
      <c r="AP11" s="162"/>
      <c r="AQ11" s="162"/>
      <c r="AR11" s="162"/>
      <c r="AS11" s="163"/>
      <c r="AT11" s="162"/>
      <c r="AU11" s="162"/>
      <c r="AV11" s="162"/>
      <c r="AW11" s="163"/>
      <c r="AX11" s="162"/>
      <c r="AY11" s="162"/>
      <c r="AZ11" s="163"/>
      <c r="BA11" s="162"/>
      <c r="BB11" s="163">
        <f t="shared" si="8"/>
        <v>0</v>
      </c>
      <c r="BC11" s="164" t="str">
        <f t="shared" si="9"/>
        <v/>
      </c>
      <c r="BD11" s="166">
        <f t="shared" si="10"/>
        <v>0</v>
      </c>
      <c r="BE11" s="164" t="str">
        <f t="shared" si="11"/>
        <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t="s">
        <v>559</v>
      </c>
      <c r="E12" s="162" t="s">
        <v>559</v>
      </c>
      <c r="F12" s="162" t="s">
        <v>559</v>
      </c>
      <c r="G12" s="162" t="s">
        <v>559</v>
      </c>
      <c r="H12" s="163"/>
      <c r="I12" s="162" t="s">
        <v>578</v>
      </c>
      <c r="J12" s="162" t="s">
        <v>559</v>
      </c>
      <c r="K12" s="162" t="s">
        <v>580</v>
      </c>
      <c r="L12" s="162"/>
      <c r="M12" s="162" t="s">
        <v>559</v>
      </c>
      <c r="N12" s="162" t="s">
        <v>559</v>
      </c>
      <c r="O12" s="162" t="s">
        <v>578</v>
      </c>
      <c r="P12" s="162" t="s">
        <v>559</v>
      </c>
      <c r="Q12" s="162" t="s">
        <v>559</v>
      </c>
      <c r="R12" s="306" t="s">
        <v>559</v>
      </c>
      <c r="S12" s="162" t="s">
        <v>559</v>
      </c>
      <c r="T12" s="162" t="s">
        <v>559</v>
      </c>
      <c r="U12" s="162" t="s">
        <v>559</v>
      </c>
      <c r="V12" s="162" t="s">
        <v>559</v>
      </c>
      <c r="W12" s="163"/>
      <c r="X12" s="162"/>
      <c r="Y12" s="162">
        <f t="shared" si="1"/>
        <v>17</v>
      </c>
      <c r="Z12" s="164">
        <f t="shared" si="2"/>
        <v>1</v>
      </c>
      <c r="AA12" s="165">
        <f t="shared" si="3"/>
        <v>0</v>
      </c>
      <c r="AB12" s="164">
        <f t="shared" si="4"/>
        <v>0</v>
      </c>
      <c r="AC12" s="166">
        <f t="shared" si="5"/>
        <v>2</v>
      </c>
      <c r="AD12" s="164">
        <f t="shared" si="6"/>
        <v>0.1176470588</v>
      </c>
      <c r="AE12" s="160">
        <v>6.0</v>
      </c>
      <c r="AF12" s="161" t="str">
        <f t="shared" si="7"/>
        <v>Leshlie Crismayri Bautista Quezada</v>
      </c>
      <c r="AG12" s="162" t="s">
        <v>559</v>
      </c>
      <c r="AH12" s="162" t="s">
        <v>559</v>
      </c>
      <c r="AI12" s="162" t="s">
        <v>559</v>
      </c>
      <c r="AJ12" s="162" t="s">
        <v>559</v>
      </c>
      <c r="AK12" s="162"/>
      <c r="AL12" s="162" t="s">
        <v>559</v>
      </c>
      <c r="AM12" s="162" t="s">
        <v>559</v>
      </c>
      <c r="AN12" s="162" t="s">
        <v>559</v>
      </c>
      <c r="AO12" s="162"/>
      <c r="AP12" s="162"/>
      <c r="AQ12" s="162" t="s">
        <v>559</v>
      </c>
      <c r="AR12" s="162" t="s">
        <v>559</v>
      </c>
      <c r="AS12" s="162" t="s">
        <v>559</v>
      </c>
      <c r="AT12" s="162"/>
      <c r="AU12" s="162" t="s">
        <v>578</v>
      </c>
      <c r="AV12" s="162" t="s">
        <v>559</v>
      </c>
      <c r="AW12" s="162" t="s">
        <v>559</v>
      </c>
      <c r="AX12" s="162"/>
      <c r="AY12" s="162"/>
      <c r="AZ12" s="162"/>
      <c r="BA12" s="162"/>
      <c r="BB12" s="163">
        <f t="shared" si="8"/>
        <v>13</v>
      </c>
      <c r="BC12" s="164" t="str">
        <f t="shared" si="9"/>
        <v/>
      </c>
      <c r="BD12" s="166">
        <f t="shared" si="10"/>
        <v>0</v>
      </c>
      <c r="BE12" s="164" t="str">
        <f t="shared" si="11"/>
        <v/>
      </c>
      <c r="BF12" s="166">
        <f t="shared" si="12"/>
        <v>1</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t="s">
        <v>559</v>
      </c>
      <c r="E13" s="162" t="s">
        <v>559</v>
      </c>
      <c r="F13" s="162" t="s">
        <v>559</v>
      </c>
      <c r="G13" s="162" t="s">
        <v>559</v>
      </c>
      <c r="H13" s="163"/>
      <c r="I13" s="162" t="s">
        <v>559</v>
      </c>
      <c r="J13" s="162" t="s">
        <v>559</v>
      </c>
      <c r="K13" s="162" t="s">
        <v>559</v>
      </c>
      <c r="L13" s="162"/>
      <c r="M13" s="162" t="s">
        <v>559</v>
      </c>
      <c r="N13" s="162" t="s">
        <v>559</v>
      </c>
      <c r="O13" s="162" t="s">
        <v>559</v>
      </c>
      <c r="P13" s="162" t="s">
        <v>559</v>
      </c>
      <c r="Q13" s="162" t="s">
        <v>559</v>
      </c>
      <c r="R13" s="307" t="s">
        <v>578</v>
      </c>
      <c r="S13" s="162" t="s">
        <v>580</v>
      </c>
      <c r="T13" s="162" t="s">
        <v>559</v>
      </c>
      <c r="U13" s="162" t="s">
        <v>559</v>
      </c>
      <c r="V13" s="162" t="s">
        <v>559</v>
      </c>
      <c r="W13" s="163"/>
      <c r="X13" s="162"/>
      <c r="Y13" s="162">
        <f t="shared" si="1"/>
        <v>17</v>
      </c>
      <c r="Z13" s="164">
        <f t="shared" si="2"/>
        <v>1</v>
      </c>
      <c r="AA13" s="165">
        <f t="shared" si="3"/>
        <v>0</v>
      </c>
      <c r="AB13" s="164">
        <f t="shared" si="4"/>
        <v>0</v>
      </c>
      <c r="AC13" s="166">
        <f t="shared" si="5"/>
        <v>1</v>
      </c>
      <c r="AD13" s="164">
        <f t="shared" si="6"/>
        <v>0.05882352941</v>
      </c>
      <c r="AE13" s="160">
        <v>7.0</v>
      </c>
      <c r="AF13" s="161" t="str">
        <f t="shared" si="7"/>
        <v>Gilber  Bello Silva</v>
      </c>
      <c r="AG13" s="162" t="s">
        <v>559</v>
      </c>
      <c r="AH13" s="162" t="s">
        <v>559</v>
      </c>
      <c r="AI13" s="162" t="s">
        <v>559</v>
      </c>
      <c r="AJ13" s="162" t="s">
        <v>559</v>
      </c>
      <c r="AK13" s="162"/>
      <c r="AL13" s="162" t="s">
        <v>559</v>
      </c>
      <c r="AM13" s="162" t="s">
        <v>559</v>
      </c>
      <c r="AN13" s="162" t="s">
        <v>559</v>
      </c>
      <c r="AO13" s="162"/>
      <c r="AP13" s="162"/>
      <c r="AQ13" s="162" t="s">
        <v>559</v>
      </c>
      <c r="AR13" s="162" t="s">
        <v>559</v>
      </c>
      <c r="AS13" s="162" t="s">
        <v>559</v>
      </c>
      <c r="AT13" s="162"/>
      <c r="AU13" s="162" t="s">
        <v>578</v>
      </c>
      <c r="AV13" s="162" t="s">
        <v>559</v>
      </c>
      <c r="AW13" s="162" t="s">
        <v>559</v>
      </c>
      <c r="AX13" s="162"/>
      <c r="AY13" s="162"/>
      <c r="AZ13" s="162"/>
      <c r="BA13" s="162"/>
      <c r="BB13" s="163">
        <f t="shared" si="8"/>
        <v>13</v>
      </c>
      <c r="BC13" s="164" t="str">
        <f t="shared" si="9"/>
        <v/>
      </c>
      <c r="BD13" s="166">
        <f t="shared" si="10"/>
        <v>0</v>
      </c>
      <c r="BE13" s="164" t="str">
        <f t="shared" si="11"/>
        <v/>
      </c>
      <c r="BF13" s="166">
        <f t="shared" si="12"/>
        <v>1</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t="s">
        <v>579</v>
      </c>
      <c r="E14" s="162" t="s">
        <v>559</v>
      </c>
      <c r="F14" s="162" t="s">
        <v>559</v>
      </c>
      <c r="G14" s="162" t="s">
        <v>559</v>
      </c>
      <c r="H14" s="163"/>
      <c r="I14" s="162" t="s">
        <v>559</v>
      </c>
      <c r="J14" s="162" t="s">
        <v>559</v>
      </c>
      <c r="K14" s="162" t="s">
        <v>559</v>
      </c>
      <c r="L14" s="162"/>
      <c r="M14" s="162" t="s">
        <v>559</v>
      </c>
      <c r="N14" s="162" t="s">
        <v>579</v>
      </c>
      <c r="O14" s="162" t="s">
        <v>579</v>
      </c>
      <c r="P14" s="162" t="s">
        <v>579</v>
      </c>
      <c r="Q14" s="162" t="s">
        <v>559</v>
      </c>
      <c r="R14" s="306" t="s">
        <v>559</v>
      </c>
      <c r="S14" s="162" t="s">
        <v>559</v>
      </c>
      <c r="T14" s="162" t="s">
        <v>559</v>
      </c>
      <c r="U14" s="162" t="s">
        <v>579</v>
      </c>
      <c r="V14" s="162" t="s">
        <v>559</v>
      </c>
      <c r="W14" s="163"/>
      <c r="X14" s="162"/>
      <c r="Y14" s="162">
        <f t="shared" si="1"/>
        <v>12</v>
      </c>
      <c r="Z14" s="164">
        <f t="shared" si="2"/>
        <v>0.7058823529</v>
      </c>
      <c r="AA14" s="165">
        <f t="shared" si="3"/>
        <v>5</v>
      </c>
      <c r="AB14" s="164">
        <f t="shared" si="4"/>
        <v>0.2941176471</v>
      </c>
      <c r="AC14" s="166">
        <f t="shared" si="5"/>
        <v>0</v>
      </c>
      <c r="AD14" s="164">
        <f t="shared" si="6"/>
        <v>0</v>
      </c>
      <c r="AE14" s="160">
        <v>8.0</v>
      </c>
      <c r="AF14" s="161" t="str">
        <f t="shared" si="7"/>
        <v>Sherlyn Mariel Bernabel Lora</v>
      </c>
      <c r="AG14" s="162" t="s">
        <v>580</v>
      </c>
      <c r="AH14" s="162" t="s">
        <v>559</v>
      </c>
      <c r="AI14" s="162" t="s">
        <v>559</v>
      </c>
      <c r="AJ14" s="162" t="s">
        <v>559</v>
      </c>
      <c r="AK14" s="162"/>
      <c r="AL14" s="162" t="s">
        <v>559</v>
      </c>
      <c r="AM14" s="162" t="s">
        <v>559</v>
      </c>
      <c r="AN14" s="162" t="s">
        <v>559</v>
      </c>
      <c r="AO14" s="162"/>
      <c r="AP14" s="162"/>
      <c r="AQ14" s="162" t="s">
        <v>580</v>
      </c>
      <c r="AR14" s="162" t="s">
        <v>559</v>
      </c>
      <c r="AS14" s="162" t="s">
        <v>579</v>
      </c>
      <c r="AT14" s="162"/>
      <c r="AU14" s="162" t="s">
        <v>559</v>
      </c>
      <c r="AV14" s="162" t="s">
        <v>559</v>
      </c>
      <c r="AW14" s="162" t="s">
        <v>559</v>
      </c>
      <c r="AX14" s="162"/>
      <c r="AY14" s="162"/>
      <c r="AZ14" s="162"/>
      <c r="BA14" s="162"/>
      <c r="BB14" s="163">
        <f t="shared" si="8"/>
        <v>12</v>
      </c>
      <c r="BC14" s="164" t="str">
        <f t="shared" si="9"/>
        <v/>
      </c>
      <c r="BD14" s="166">
        <f t="shared" si="10"/>
        <v>1</v>
      </c>
      <c r="BE14" s="164" t="str">
        <f t="shared" si="11"/>
        <v/>
      </c>
      <c r="BF14" s="166">
        <f t="shared" si="12"/>
        <v>0</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t="s">
        <v>559</v>
      </c>
      <c r="E15" s="162" t="s">
        <v>559</v>
      </c>
      <c r="F15" s="162" t="s">
        <v>559</v>
      </c>
      <c r="G15" s="162" t="s">
        <v>559</v>
      </c>
      <c r="H15" s="163"/>
      <c r="I15" s="162" t="s">
        <v>559</v>
      </c>
      <c r="J15" s="162" t="s">
        <v>559</v>
      </c>
      <c r="K15" s="162" t="s">
        <v>559</v>
      </c>
      <c r="L15" s="162"/>
      <c r="M15" s="162" t="s">
        <v>559</v>
      </c>
      <c r="N15" s="162" t="s">
        <v>559</v>
      </c>
      <c r="O15" s="162" t="s">
        <v>559</v>
      </c>
      <c r="P15" s="162" t="s">
        <v>559</v>
      </c>
      <c r="Q15" s="162" t="s">
        <v>559</v>
      </c>
      <c r="R15" s="307" t="s">
        <v>578</v>
      </c>
      <c r="S15" s="162" t="s">
        <v>580</v>
      </c>
      <c r="T15" s="162" t="s">
        <v>559</v>
      </c>
      <c r="U15" s="162" t="s">
        <v>579</v>
      </c>
      <c r="V15" s="162" t="s">
        <v>559</v>
      </c>
      <c r="W15" s="163"/>
      <c r="X15" s="162"/>
      <c r="Y15" s="162">
        <f t="shared" si="1"/>
        <v>16</v>
      </c>
      <c r="Z15" s="164">
        <f t="shared" si="2"/>
        <v>0.9411764706</v>
      </c>
      <c r="AA15" s="165">
        <f t="shared" si="3"/>
        <v>1</v>
      </c>
      <c r="AB15" s="164">
        <f t="shared" si="4"/>
        <v>0.05882352941</v>
      </c>
      <c r="AC15" s="166">
        <f t="shared" si="5"/>
        <v>1</v>
      </c>
      <c r="AD15" s="164">
        <f t="shared" si="6"/>
        <v>0.05882352941</v>
      </c>
      <c r="AE15" s="160">
        <v>9.0</v>
      </c>
      <c r="AF15" s="161" t="str">
        <f t="shared" si="7"/>
        <v>Erleen  Brito Castillo</v>
      </c>
      <c r="AG15" s="162" t="s">
        <v>580</v>
      </c>
      <c r="AH15" s="162" t="s">
        <v>559</v>
      </c>
      <c r="AI15" s="162" t="s">
        <v>559</v>
      </c>
      <c r="AJ15" s="162" t="s">
        <v>559</v>
      </c>
      <c r="AK15" s="162"/>
      <c r="AL15" s="162" t="s">
        <v>559</v>
      </c>
      <c r="AM15" s="162" t="s">
        <v>559</v>
      </c>
      <c r="AN15" s="162" t="s">
        <v>559</v>
      </c>
      <c r="AO15" s="162"/>
      <c r="AP15" s="162"/>
      <c r="AQ15" s="162" t="s">
        <v>559</v>
      </c>
      <c r="AR15" s="162" t="s">
        <v>559</v>
      </c>
      <c r="AS15" s="162" t="s">
        <v>559</v>
      </c>
      <c r="AT15" s="162"/>
      <c r="AU15" s="162" t="s">
        <v>559</v>
      </c>
      <c r="AV15" s="162" t="s">
        <v>559</v>
      </c>
      <c r="AW15" s="162" t="s">
        <v>559</v>
      </c>
      <c r="AX15" s="162"/>
      <c r="AY15" s="162"/>
      <c r="AZ15" s="162"/>
      <c r="BA15" s="162"/>
      <c r="BB15" s="163">
        <f t="shared" si="8"/>
        <v>13</v>
      </c>
      <c r="BC15" s="164" t="str">
        <f t="shared" si="9"/>
        <v/>
      </c>
      <c r="BD15" s="166">
        <f t="shared" si="10"/>
        <v>0</v>
      </c>
      <c r="BE15" s="164" t="str">
        <f t="shared" si="11"/>
        <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t="s">
        <v>559</v>
      </c>
      <c r="E16" s="162" t="s">
        <v>559</v>
      </c>
      <c r="F16" s="162" t="s">
        <v>559</v>
      </c>
      <c r="G16" s="162" t="s">
        <v>559</v>
      </c>
      <c r="H16" s="163"/>
      <c r="I16" s="162" t="s">
        <v>559</v>
      </c>
      <c r="J16" s="162" t="s">
        <v>559</v>
      </c>
      <c r="K16" s="162" t="s">
        <v>559</v>
      </c>
      <c r="L16" s="162"/>
      <c r="M16" s="162" t="s">
        <v>559</v>
      </c>
      <c r="N16" s="162" t="s">
        <v>559</v>
      </c>
      <c r="O16" s="162" t="s">
        <v>559</v>
      </c>
      <c r="P16" s="162" t="s">
        <v>559</v>
      </c>
      <c r="Q16" s="162" t="s">
        <v>578</v>
      </c>
      <c r="R16" s="306" t="s">
        <v>559</v>
      </c>
      <c r="S16" s="162" t="s">
        <v>559</v>
      </c>
      <c r="T16" s="162" t="s">
        <v>559</v>
      </c>
      <c r="U16" s="162" t="s">
        <v>559</v>
      </c>
      <c r="V16" s="162" t="s">
        <v>559</v>
      </c>
      <c r="W16" s="163"/>
      <c r="X16" s="162"/>
      <c r="Y16" s="162">
        <f t="shared" si="1"/>
        <v>17</v>
      </c>
      <c r="Z16" s="164">
        <f t="shared" si="2"/>
        <v>1</v>
      </c>
      <c r="AA16" s="165">
        <f t="shared" si="3"/>
        <v>0</v>
      </c>
      <c r="AB16" s="164">
        <f t="shared" si="4"/>
        <v>0</v>
      </c>
      <c r="AC16" s="166">
        <f t="shared" si="5"/>
        <v>1</v>
      </c>
      <c r="AD16" s="164">
        <f t="shared" si="6"/>
        <v>0.05882352941</v>
      </c>
      <c r="AE16" s="160">
        <v>10.0</v>
      </c>
      <c r="AF16" s="161" t="str">
        <f t="shared" si="7"/>
        <v>Brianny  Caraballo Guzmán</v>
      </c>
      <c r="AG16" s="162" t="s">
        <v>559</v>
      </c>
      <c r="AH16" s="162" t="s">
        <v>559</v>
      </c>
      <c r="AI16" s="162" t="s">
        <v>559</v>
      </c>
      <c r="AJ16" s="162" t="s">
        <v>559</v>
      </c>
      <c r="AK16" s="162"/>
      <c r="AL16" s="162" t="s">
        <v>559</v>
      </c>
      <c r="AM16" s="162" t="s">
        <v>559</v>
      </c>
      <c r="AN16" s="162" t="s">
        <v>559</v>
      </c>
      <c r="AO16" s="162"/>
      <c r="AP16" s="162"/>
      <c r="AQ16" s="162" t="s">
        <v>559</v>
      </c>
      <c r="AR16" s="162" t="s">
        <v>559</v>
      </c>
      <c r="AS16" s="162" t="s">
        <v>559</v>
      </c>
      <c r="AT16" s="162"/>
      <c r="AU16" s="162" t="s">
        <v>559</v>
      </c>
      <c r="AV16" s="162" t="s">
        <v>559</v>
      </c>
      <c r="AW16" s="162" t="s">
        <v>559</v>
      </c>
      <c r="AX16" s="162"/>
      <c r="AY16" s="162"/>
      <c r="AZ16" s="162"/>
      <c r="BA16" s="162"/>
      <c r="BB16" s="163">
        <f t="shared" si="8"/>
        <v>13</v>
      </c>
      <c r="BC16" s="164" t="str">
        <f t="shared" si="9"/>
        <v/>
      </c>
      <c r="BD16" s="166">
        <f t="shared" si="10"/>
        <v>0</v>
      </c>
      <c r="BE16" s="164" t="str">
        <f t="shared" si="11"/>
        <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t="s">
        <v>559</v>
      </c>
      <c r="E17" s="162" t="s">
        <v>559</v>
      </c>
      <c r="F17" s="162" t="s">
        <v>559</v>
      </c>
      <c r="G17" s="162" t="s">
        <v>559</v>
      </c>
      <c r="H17" s="163"/>
      <c r="I17" s="162" t="s">
        <v>580</v>
      </c>
      <c r="J17" s="162" t="s">
        <v>559</v>
      </c>
      <c r="K17" s="162" t="s">
        <v>559</v>
      </c>
      <c r="L17" s="162"/>
      <c r="M17" s="162" t="s">
        <v>559</v>
      </c>
      <c r="N17" s="162" t="s">
        <v>579</v>
      </c>
      <c r="O17" s="162" t="s">
        <v>579</v>
      </c>
      <c r="P17" s="162" t="s">
        <v>559</v>
      </c>
      <c r="Q17" s="162" t="s">
        <v>559</v>
      </c>
      <c r="R17" s="307" t="s">
        <v>559</v>
      </c>
      <c r="S17" s="162" t="s">
        <v>559</v>
      </c>
      <c r="T17" s="162" t="s">
        <v>559</v>
      </c>
      <c r="U17" s="162" t="s">
        <v>579</v>
      </c>
      <c r="V17" s="162" t="s">
        <v>559</v>
      </c>
      <c r="W17" s="163"/>
      <c r="X17" s="162"/>
      <c r="Y17" s="162">
        <f t="shared" si="1"/>
        <v>14</v>
      </c>
      <c r="Z17" s="164">
        <f t="shared" si="2"/>
        <v>0.8235294118</v>
      </c>
      <c r="AA17" s="165">
        <f t="shared" si="3"/>
        <v>3</v>
      </c>
      <c r="AB17" s="164">
        <f t="shared" si="4"/>
        <v>0.1764705882</v>
      </c>
      <c r="AC17" s="166">
        <f t="shared" si="5"/>
        <v>0</v>
      </c>
      <c r="AD17" s="164">
        <f t="shared" si="6"/>
        <v>0</v>
      </c>
      <c r="AE17" s="160">
        <v>11.0</v>
      </c>
      <c r="AF17" s="161" t="str">
        <f t="shared" si="7"/>
        <v>Scarlet  Castillo</v>
      </c>
      <c r="AG17" s="162" t="s">
        <v>579</v>
      </c>
      <c r="AH17" s="162" t="s">
        <v>559</v>
      </c>
      <c r="AI17" s="162" t="s">
        <v>559</v>
      </c>
      <c r="AJ17" s="162" t="s">
        <v>580</v>
      </c>
      <c r="AK17" s="162"/>
      <c r="AL17" s="162" t="s">
        <v>579</v>
      </c>
      <c r="AM17" s="162" t="s">
        <v>559</v>
      </c>
      <c r="AN17" s="162" t="s">
        <v>559</v>
      </c>
      <c r="AO17" s="162"/>
      <c r="AP17" s="162"/>
      <c r="AQ17" s="162" t="s">
        <v>559</v>
      </c>
      <c r="AR17" s="162" t="s">
        <v>559</v>
      </c>
      <c r="AS17" s="162" t="s">
        <v>579</v>
      </c>
      <c r="AT17" s="162"/>
      <c r="AU17" s="162" t="s">
        <v>559</v>
      </c>
      <c r="AV17" s="162" t="s">
        <v>579</v>
      </c>
      <c r="AW17" s="162" t="s">
        <v>559</v>
      </c>
      <c r="AX17" s="162"/>
      <c r="AY17" s="162"/>
      <c r="AZ17" s="162"/>
      <c r="BA17" s="162"/>
      <c r="BB17" s="163">
        <f t="shared" si="8"/>
        <v>9</v>
      </c>
      <c r="BC17" s="164" t="str">
        <f t="shared" si="9"/>
        <v/>
      </c>
      <c r="BD17" s="166">
        <f t="shared" si="10"/>
        <v>4</v>
      </c>
      <c r="BE17" s="164" t="str">
        <f t="shared" si="11"/>
        <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t="s">
        <v>559</v>
      </c>
      <c r="E18" s="162" t="s">
        <v>559</v>
      </c>
      <c r="F18" s="162" t="s">
        <v>559</v>
      </c>
      <c r="G18" s="162" t="s">
        <v>559</v>
      </c>
      <c r="H18" s="163"/>
      <c r="I18" s="162" t="s">
        <v>559</v>
      </c>
      <c r="J18" s="162" t="s">
        <v>559</v>
      </c>
      <c r="K18" s="162" t="s">
        <v>559</v>
      </c>
      <c r="L18" s="162"/>
      <c r="M18" s="162" t="s">
        <v>559</v>
      </c>
      <c r="N18" s="162" t="s">
        <v>559</v>
      </c>
      <c r="O18" s="162" t="s">
        <v>559</v>
      </c>
      <c r="P18" s="162" t="s">
        <v>579</v>
      </c>
      <c r="Q18" s="162" t="s">
        <v>559</v>
      </c>
      <c r="R18" s="309" t="s">
        <v>559</v>
      </c>
      <c r="S18" s="162" t="s">
        <v>559</v>
      </c>
      <c r="T18" s="162" t="s">
        <v>559</v>
      </c>
      <c r="U18" s="162" t="s">
        <v>559</v>
      </c>
      <c r="V18" s="162" t="s">
        <v>559</v>
      </c>
      <c r="W18" s="163"/>
      <c r="X18" s="162"/>
      <c r="Y18" s="162">
        <f t="shared" si="1"/>
        <v>16</v>
      </c>
      <c r="Z18" s="164">
        <f t="shared" si="2"/>
        <v>0.9411764706</v>
      </c>
      <c r="AA18" s="165">
        <f t="shared" si="3"/>
        <v>1</v>
      </c>
      <c r="AB18" s="164">
        <f t="shared" si="4"/>
        <v>0.05882352941</v>
      </c>
      <c r="AC18" s="166">
        <f t="shared" si="5"/>
        <v>0</v>
      </c>
      <c r="AD18" s="164">
        <f t="shared" si="6"/>
        <v>0</v>
      </c>
      <c r="AE18" s="160">
        <v>12.0</v>
      </c>
      <c r="AF18" s="161" t="str">
        <f t="shared" si="7"/>
        <v>Yarselin  Cruz Peña</v>
      </c>
      <c r="AG18" s="162" t="s">
        <v>559</v>
      </c>
      <c r="AH18" s="162" t="s">
        <v>559</v>
      </c>
      <c r="AI18" s="162" t="s">
        <v>559</v>
      </c>
      <c r="AJ18" s="162" t="s">
        <v>559</v>
      </c>
      <c r="AK18" s="162"/>
      <c r="AL18" s="162" t="s">
        <v>559</v>
      </c>
      <c r="AM18" s="162" t="s">
        <v>559</v>
      </c>
      <c r="AN18" s="162" t="s">
        <v>559</v>
      </c>
      <c r="AO18" s="162"/>
      <c r="AP18" s="162"/>
      <c r="AQ18" s="162" t="s">
        <v>559</v>
      </c>
      <c r="AR18" s="162" t="s">
        <v>559</v>
      </c>
      <c r="AS18" s="162" t="s">
        <v>559</v>
      </c>
      <c r="AT18" s="162"/>
      <c r="AU18" s="162" t="s">
        <v>559</v>
      </c>
      <c r="AV18" s="162" t="s">
        <v>559</v>
      </c>
      <c r="AW18" s="162" t="s">
        <v>559</v>
      </c>
      <c r="AX18" s="162"/>
      <c r="AY18" s="162"/>
      <c r="AZ18" s="162"/>
      <c r="BA18" s="162"/>
      <c r="BB18" s="163">
        <f t="shared" si="8"/>
        <v>13</v>
      </c>
      <c r="BC18" s="164" t="str">
        <f t="shared" si="9"/>
        <v/>
      </c>
      <c r="BD18" s="166">
        <f t="shared" si="10"/>
        <v>0</v>
      </c>
      <c r="BE18" s="164" t="str">
        <f t="shared" si="11"/>
        <v/>
      </c>
      <c r="BF18" s="166">
        <f t="shared" si="12"/>
        <v>0</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t="s">
        <v>559</v>
      </c>
      <c r="E19" s="162" t="s">
        <v>559</v>
      </c>
      <c r="F19" s="162" t="s">
        <v>559</v>
      </c>
      <c r="G19" s="162" t="s">
        <v>559</v>
      </c>
      <c r="H19" s="163"/>
      <c r="I19" s="162" t="s">
        <v>578</v>
      </c>
      <c r="J19" s="162" t="s">
        <v>559</v>
      </c>
      <c r="K19" s="162" t="s">
        <v>559</v>
      </c>
      <c r="L19" s="162"/>
      <c r="M19" s="162" t="s">
        <v>559</v>
      </c>
      <c r="N19" s="162" t="s">
        <v>559</v>
      </c>
      <c r="O19" s="162" t="s">
        <v>559</v>
      </c>
      <c r="P19" s="162" t="s">
        <v>559</v>
      </c>
      <c r="Q19" s="162" t="s">
        <v>559</v>
      </c>
      <c r="R19" s="307" t="s">
        <v>559</v>
      </c>
      <c r="S19" s="162" t="s">
        <v>559</v>
      </c>
      <c r="T19" s="162" t="s">
        <v>559</v>
      </c>
      <c r="U19" s="162" t="s">
        <v>559</v>
      </c>
      <c r="V19" s="162" t="s">
        <v>559</v>
      </c>
      <c r="W19" s="163"/>
      <c r="X19" s="162"/>
      <c r="Y19" s="162">
        <f t="shared" si="1"/>
        <v>17</v>
      </c>
      <c r="Z19" s="164">
        <f t="shared" si="2"/>
        <v>1</v>
      </c>
      <c r="AA19" s="165">
        <f t="shared" si="3"/>
        <v>0</v>
      </c>
      <c r="AB19" s="164">
        <f t="shared" si="4"/>
        <v>0</v>
      </c>
      <c r="AC19" s="166">
        <f t="shared" si="5"/>
        <v>1</v>
      </c>
      <c r="AD19" s="164">
        <f t="shared" si="6"/>
        <v>0.05882352941</v>
      </c>
      <c r="AE19" s="160">
        <v>13.0</v>
      </c>
      <c r="AF19" s="161" t="str">
        <f t="shared" si="7"/>
        <v>Fernando José Díaz Fernández</v>
      </c>
      <c r="AG19" s="162" t="s">
        <v>559</v>
      </c>
      <c r="AH19" s="162" t="s">
        <v>559</v>
      </c>
      <c r="AI19" s="162" t="s">
        <v>559</v>
      </c>
      <c r="AJ19" s="162" t="s">
        <v>559</v>
      </c>
      <c r="AK19" s="162"/>
      <c r="AL19" s="162" t="s">
        <v>559</v>
      </c>
      <c r="AM19" s="162" t="s">
        <v>559</v>
      </c>
      <c r="AN19" s="162" t="s">
        <v>559</v>
      </c>
      <c r="AO19" s="162"/>
      <c r="AP19" s="162"/>
      <c r="AQ19" s="162" t="s">
        <v>559</v>
      </c>
      <c r="AR19" s="162" t="s">
        <v>559</v>
      </c>
      <c r="AS19" s="162" t="s">
        <v>559</v>
      </c>
      <c r="AT19" s="162"/>
      <c r="AU19" s="162" t="s">
        <v>559</v>
      </c>
      <c r="AV19" s="162" t="s">
        <v>559</v>
      </c>
      <c r="AW19" s="162" t="s">
        <v>559</v>
      </c>
      <c r="AX19" s="162"/>
      <c r="AY19" s="162"/>
      <c r="AZ19" s="162"/>
      <c r="BA19" s="162"/>
      <c r="BB19" s="163">
        <f t="shared" si="8"/>
        <v>13</v>
      </c>
      <c r="BC19" s="164" t="str">
        <f t="shared" si="9"/>
        <v/>
      </c>
      <c r="BD19" s="166">
        <f t="shared" si="10"/>
        <v>0</v>
      </c>
      <c r="BE19" s="164" t="str">
        <f t="shared" si="11"/>
        <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t="s">
        <v>578</v>
      </c>
      <c r="E20" s="162" t="s">
        <v>559</v>
      </c>
      <c r="F20" s="162" t="s">
        <v>559</v>
      </c>
      <c r="G20" s="162" t="s">
        <v>559</v>
      </c>
      <c r="H20" s="163"/>
      <c r="I20" s="162" t="s">
        <v>559</v>
      </c>
      <c r="J20" s="162" t="s">
        <v>559</v>
      </c>
      <c r="K20" s="162" t="s">
        <v>559</v>
      </c>
      <c r="L20" s="162"/>
      <c r="M20" s="162" t="s">
        <v>559</v>
      </c>
      <c r="N20" s="162" t="s">
        <v>559</v>
      </c>
      <c r="O20" s="162" t="s">
        <v>559</v>
      </c>
      <c r="P20" s="162" t="s">
        <v>559</v>
      </c>
      <c r="Q20" s="162" t="s">
        <v>559</v>
      </c>
      <c r="R20" s="306" t="s">
        <v>579</v>
      </c>
      <c r="S20" s="162" t="s">
        <v>579</v>
      </c>
      <c r="T20" s="162" t="s">
        <v>559</v>
      </c>
      <c r="U20" s="162" t="s">
        <v>578</v>
      </c>
      <c r="V20" s="162" t="s">
        <v>559</v>
      </c>
      <c r="W20" s="163"/>
      <c r="X20" s="162"/>
      <c r="Y20" s="162">
        <f t="shared" si="1"/>
        <v>15</v>
      </c>
      <c r="Z20" s="164">
        <f t="shared" si="2"/>
        <v>0.8823529412</v>
      </c>
      <c r="AA20" s="165">
        <f t="shared" si="3"/>
        <v>2</v>
      </c>
      <c r="AB20" s="164">
        <f t="shared" si="4"/>
        <v>0.1176470588</v>
      </c>
      <c r="AC20" s="166">
        <f t="shared" si="5"/>
        <v>2</v>
      </c>
      <c r="AD20" s="164">
        <f t="shared" si="6"/>
        <v>0.1176470588</v>
      </c>
      <c r="AE20" s="160">
        <v>14.0</v>
      </c>
      <c r="AF20" s="161" t="str">
        <f t="shared" si="7"/>
        <v>Scarlett  Espinal Estéves</v>
      </c>
      <c r="AG20" s="162" t="s">
        <v>559</v>
      </c>
      <c r="AH20" s="162" t="s">
        <v>578</v>
      </c>
      <c r="AI20" s="162" t="s">
        <v>559</v>
      </c>
      <c r="AJ20" s="162" t="s">
        <v>559</v>
      </c>
      <c r="AK20" s="162"/>
      <c r="AL20" s="162" t="s">
        <v>579</v>
      </c>
      <c r="AM20" s="162" t="s">
        <v>559</v>
      </c>
      <c r="AN20" s="162" t="s">
        <v>559</v>
      </c>
      <c r="AO20" s="162"/>
      <c r="AP20" s="162"/>
      <c r="AQ20" s="162" t="s">
        <v>559</v>
      </c>
      <c r="AR20" s="162" t="s">
        <v>578</v>
      </c>
      <c r="AS20" s="162" t="s">
        <v>559</v>
      </c>
      <c r="AT20" s="162"/>
      <c r="AU20" s="162" t="s">
        <v>579</v>
      </c>
      <c r="AV20" s="162" t="s">
        <v>559</v>
      </c>
      <c r="AW20" s="162" t="s">
        <v>559</v>
      </c>
      <c r="AX20" s="162"/>
      <c r="AY20" s="162"/>
      <c r="AZ20" s="162"/>
      <c r="BA20" s="162"/>
      <c r="BB20" s="163">
        <f t="shared" si="8"/>
        <v>11</v>
      </c>
      <c r="BC20" s="164" t="str">
        <f t="shared" si="9"/>
        <v/>
      </c>
      <c r="BD20" s="166">
        <f t="shared" si="10"/>
        <v>2</v>
      </c>
      <c r="BE20" s="164" t="str">
        <f t="shared" si="11"/>
        <v/>
      </c>
      <c r="BF20" s="166">
        <f t="shared" si="12"/>
        <v>2</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t="s">
        <v>559</v>
      </c>
      <c r="E21" s="162" t="s">
        <v>559</v>
      </c>
      <c r="F21" s="162" t="s">
        <v>559</v>
      </c>
      <c r="G21" s="162" t="s">
        <v>559</v>
      </c>
      <c r="H21" s="163"/>
      <c r="I21" s="162" t="s">
        <v>578</v>
      </c>
      <c r="J21" s="162" t="s">
        <v>559</v>
      </c>
      <c r="K21" s="162" t="s">
        <v>559</v>
      </c>
      <c r="L21" s="162"/>
      <c r="M21" s="162" t="s">
        <v>559</v>
      </c>
      <c r="N21" s="162" t="s">
        <v>559</v>
      </c>
      <c r="O21" s="162" t="s">
        <v>559</v>
      </c>
      <c r="P21" s="162" t="s">
        <v>559</v>
      </c>
      <c r="Q21" s="162" t="s">
        <v>579</v>
      </c>
      <c r="R21" s="307" t="s">
        <v>559</v>
      </c>
      <c r="S21" s="162" t="s">
        <v>580</v>
      </c>
      <c r="T21" s="162" t="s">
        <v>559</v>
      </c>
      <c r="U21" s="162" t="s">
        <v>579</v>
      </c>
      <c r="V21" s="162" t="s">
        <v>559</v>
      </c>
      <c r="W21" s="163"/>
      <c r="X21" s="162"/>
      <c r="Y21" s="162">
        <f t="shared" si="1"/>
        <v>15</v>
      </c>
      <c r="Z21" s="164">
        <f t="shared" si="2"/>
        <v>0.8823529412</v>
      </c>
      <c r="AA21" s="165">
        <f t="shared" si="3"/>
        <v>2</v>
      </c>
      <c r="AB21" s="164">
        <f t="shared" si="4"/>
        <v>0.1176470588</v>
      </c>
      <c r="AC21" s="166">
        <f t="shared" si="5"/>
        <v>1</v>
      </c>
      <c r="AD21" s="164">
        <f t="shared" si="6"/>
        <v>0.05882352941</v>
      </c>
      <c r="AE21" s="160">
        <v>15.0</v>
      </c>
      <c r="AF21" s="161" t="str">
        <f t="shared" si="7"/>
        <v>José Manuel Estrella</v>
      </c>
      <c r="AG21" s="162" t="s">
        <v>580</v>
      </c>
      <c r="AH21" s="162" t="s">
        <v>559</v>
      </c>
      <c r="AI21" s="162" t="s">
        <v>559</v>
      </c>
      <c r="AJ21" s="162" t="s">
        <v>580</v>
      </c>
      <c r="AK21" s="162"/>
      <c r="AL21" s="162" t="s">
        <v>559</v>
      </c>
      <c r="AM21" s="162" t="s">
        <v>559</v>
      </c>
      <c r="AN21" s="162" t="s">
        <v>559</v>
      </c>
      <c r="AO21" s="162"/>
      <c r="AP21" s="162"/>
      <c r="AQ21" s="162" t="s">
        <v>580</v>
      </c>
      <c r="AR21" s="162" t="s">
        <v>559</v>
      </c>
      <c r="AS21" s="162" t="s">
        <v>559</v>
      </c>
      <c r="AT21" s="162"/>
      <c r="AU21" s="162" t="s">
        <v>579</v>
      </c>
      <c r="AV21" s="162" t="s">
        <v>559</v>
      </c>
      <c r="AW21" s="162" t="s">
        <v>559</v>
      </c>
      <c r="AX21" s="162"/>
      <c r="AY21" s="162"/>
      <c r="AZ21" s="162"/>
      <c r="BA21" s="162"/>
      <c r="BB21" s="163">
        <f t="shared" si="8"/>
        <v>11</v>
      </c>
      <c r="BC21" s="164" t="str">
        <f t="shared" si="9"/>
        <v/>
      </c>
      <c r="BD21" s="166">
        <f t="shared" si="10"/>
        <v>1</v>
      </c>
      <c r="BE21" s="164" t="str">
        <f t="shared" si="11"/>
        <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t="s">
        <v>559</v>
      </c>
      <c r="E22" s="162" t="s">
        <v>559</v>
      </c>
      <c r="F22" s="162" t="s">
        <v>559</v>
      </c>
      <c r="G22" s="162" t="s">
        <v>559</v>
      </c>
      <c r="H22" s="163"/>
      <c r="I22" s="162" t="s">
        <v>559</v>
      </c>
      <c r="J22" s="162" t="s">
        <v>559</v>
      </c>
      <c r="K22" s="162" t="s">
        <v>559</v>
      </c>
      <c r="L22" s="162"/>
      <c r="M22" s="162" t="s">
        <v>559</v>
      </c>
      <c r="N22" s="162" t="s">
        <v>559</v>
      </c>
      <c r="O22" s="162" t="s">
        <v>559</v>
      </c>
      <c r="P22" s="162" t="s">
        <v>559</v>
      </c>
      <c r="Q22" s="162" t="s">
        <v>559</v>
      </c>
      <c r="R22" s="306" t="s">
        <v>559</v>
      </c>
      <c r="S22" s="162" t="s">
        <v>559</v>
      </c>
      <c r="T22" s="162" t="s">
        <v>559</v>
      </c>
      <c r="U22" s="162" t="s">
        <v>559</v>
      </c>
      <c r="V22" s="162" t="s">
        <v>559</v>
      </c>
      <c r="W22" s="163"/>
      <c r="X22" s="162"/>
      <c r="Y22" s="162">
        <f t="shared" si="1"/>
        <v>17</v>
      </c>
      <c r="Z22" s="164">
        <f t="shared" si="2"/>
        <v>1</v>
      </c>
      <c r="AA22" s="165">
        <f t="shared" si="3"/>
        <v>0</v>
      </c>
      <c r="AB22" s="164">
        <f t="shared" si="4"/>
        <v>0</v>
      </c>
      <c r="AC22" s="166">
        <f t="shared" si="5"/>
        <v>0</v>
      </c>
      <c r="AD22" s="164">
        <f t="shared" si="6"/>
        <v>0</v>
      </c>
      <c r="AE22" s="160">
        <v>16.0</v>
      </c>
      <c r="AF22" s="161" t="str">
        <f t="shared" si="7"/>
        <v>Misael Starberk Ferreras Pérez</v>
      </c>
      <c r="AG22" s="162" t="s">
        <v>559</v>
      </c>
      <c r="AH22" s="162" t="s">
        <v>559</v>
      </c>
      <c r="AI22" s="162" t="s">
        <v>559</v>
      </c>
      <c r="AJ22" s="162" t="s">
        <v>578</v>
      </c>
      <c r="AK22" s="162"/>
      <c r="AL22" s="162" t="s">
        <v>578</v>
      </c>
      <c r="AM22" s="162" t="s">
        <v>559</v>
      </c>
      <c r="AN22" s="162" t="s">
        <v>559</v>
      </c>
      <c r="AO22" s="162"/>
      <c r="AP22" s="162"/>
      <c r="AQ22" s="162" t="s">
        <v>559</v>
      </c>
      <c r="AR22" s="162" t="s">
        <v>559</v>
      </c>
      <c r="AS22" s="162" t="s">
        <v>559</v>
      </c>
      <c r="AT22" s="162"/>
      <c r="AU22" s="162" t="s">
        <v>559</v>
      </c>
      <c r="AV22" s="162" t="s">
        <v>559</v>
      </c>
      <c r="AW22" s="162" t="s">
        <v>559</v>
      </c>
      <c r="AX22" s="162"/>
      <c r="AY22" s="162"/>
      <c r="AZ22" s="162"/>
      <c r="BA22" s="162"/>
      <c r="BB22" s="163">
        <f t="shared" si="8"/>
        <v>13</v>
      </c>
      <c r="BC22" s="164" t="str">
        <f t="shared" si="9"/>
        <v/>
      </c>
      <c r="BD22" s="166">
        <f t="shared" si="10"/>
        <v>0</v>
      </c>
      <c r="BE22" s="164" t="str">
        <f t="shared" si="11"/>
        <v/>
      </c>
      <c r="BF22" s="166">
        <f t="shared" si="12"/>
        <v>2</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t="s">
        <v>559</v>
      </c>
      <c r="E23" s="162" t="s">
        <v>559</v>
      </c>
      <c r="F23" s="162" t="s">
        <v>559</v>
      </c>
      <c r="G23" s="162" t="s">
        <v>559</v>
      </c>
      <c r="H23" s="163"/>
      <c r="I23" s="162" t="s">
        <v>578</v>
      </c>
      <c r="J23" s="162" t="s">
        <v>578</v>
      </c>
      <c r="K23" s="162" t="s">
        <v>559</v>
      </c>
      <c r="L23" s="162"/>
      <c r="M23" s="162" t="s">
        <v>559</v>
      </c>
      <c r="N23" s="162" t="s">
        <v>559</v>
      </c>
      <c r="O23" s="162" t="s">
        <v>559</v>
      </c>
      <c r="P23" s="162" t="s">
        <v>559</v>
      </c>
      <c r="Q23" s="162" t="s">
        <v>559</v>
      </c>
      <c r="R23" s="307" t="s">
        <v>559</v>
      </c>
      <c r="S23" s="162" t="s">
        <v>559</v>
      </c>
      <c r="T23" s="162" t="s">
        <v>559</v>
      </c>
      <c r="U23" s="162" t="s">
        <v>559</v>
      </c>
      <c r="V23" s="162" t="s">
        <v>559</v>
      </c>
      <c r="W23" s="163"/>
      <c r="X23" s="162"/>
      <c r="Y23" s="162">
        <f t="shared" si="1"/>
        <v>17</v>
      </c>
      <c r="Z23" s="164">
        <f t="shared" si="2"/>
        <v>1</v>
      </c>
      <c r="AA23" s="165">
        <f t="shared" si="3"/>
        <v>0</v>
      </c>
      <c r="AB23" s="164">
        <f t="shared" si="4"/>
        <v>0</v>
      </c>
      <c r="AC23" s="166">
        <f t="shared" si="5"/>
        <v>2</v>
      </c>
      <c r="AD23" s="164">
        <f t="shared" si="6"/>
        <v>0.1176470588</v>
      </c>
      <c r="AE23" s="160">
        <v>17.0</v>
      </c>
      <c r="AF23" s="161" t="str">
        <f t="shared" si="7"/>
        <v>Ruth Esther Fernández Rodríguez</v>
      </c>
      <c r="AG23" s="162" t="s">
        <v>578</v>
      </c>
      <c r="AH23" s="162" t="s">
        <v>559</v>
      </c>
      <c r="AI23" s="162" t="s">
        <v>559</v>
      </c>
      <c r="AJ23" s="162" t="s">
        <v>559</v>
      </c>
      <c r="AK23" s="162"/>
      <c r="AL23" s="162" t="s">
        <v>559</v>
      </c>
      <c r="AM23" s="162" t="s">
        <v>579</v>
      </c>
      <c r="AN23" s="162" t="s">
        <v>559</v>
      </c>
      <c r="AO23" s="162"/>
      <c r="AP23" s="162"/>
      <c r="AQ23" s="162" t="s">
        <v>559</v>
      </c>
      <c r="AR23" s="162" t="s">
        <v>559</v>
      </c>
      <c r="AS23" s="162" t="s">
        <v>559</v>
      </c>
      <c r="AT23" s="162"/>
      <c r="AU23" s="162" t="s">
        <v>559</v>
      </c>
      <c r="AV23" s="162" t="s">
        <v>578</v>
      </c>
      <c r="AW23" s="162" t="s">
        <v>559</v>
      </c>
      <c r="AX23" s="162"/>
      <c r="AY23" s="162"/>
      <c r="AZ23" s="162"/>
      <c r="BA23" s="162"/>
      <c r="BB23" s="163">
        <f t="shared" si="8"/>
        <v>12</v>
      </c>
      <c r="BC23" s="164" t="str">
        <f t="shared" si="9"/>
        <v/>
      </c>
      <c r="BD23" s="166">
        <f t="shared" si="10"/>
        <v>1</v>
      </c>
      <c r="BE23" s="164" t="str">
        <f t="shared" si="11"/>
        <v/>
      </c>
      <c r="BF23" s="166">
        <f t="shared" si="12"/>
        <v>2</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t="s">
        <v>559</v>
      </c>
      <c r="E24" s="162" t="s">
        <v>559</v>
      </c>
      <c r="F24" s="162" t="s">
        <v>559</v>
      </c>
      <c r="G24" s="162" t="s">
        <v>559</v>
      </c>
      <c r="H24" s="163"/>
      <c r="I24" s="162" t="s">
        <v>559</v>
      </c>
      <c r="J24" s="162" t="s">
        <v>559</v>
      </c>
      <c r="K24" s="162" t="s">
        <v>559</v>
      </c>
      <c r="L24" s="162"/>
      <c r="M24" s="162" t="s">
        <v>559</v>
      </c>
      <c r="N24" s="162" t="s">
        <v>559</v>
      </c>
      <c r="O24" s="162" t="s">
        <v>559</v>
      </c>
      <c r="P24" s="162" t="s">
        <v>559</v>
      </c>
      <c r="Q24" s="162" t="s">
        <v>559</v>
      </c>
      <c r="R24" s="306" t="s">
        <v>559</v>
      </c>
      <c r="S24" s="162" t="s">
        <v>559</v>
      </c>
      <c r="T24" s="162" t="s">
        <v>559</v>
      </c>
      <c r="U24" s="162" t="s">
        <v>559</v>
      </c>
      <c r="V24" s="162" t="s">
        <v>559</v>
      </c>
      <c r="W24" s="163"/>
      <c r="X24" s="162"/>
      <c r="Y24" s="162">
        <f t="shared" si="1"/>
        <v>17</v>
      </c>
      <c r="Z24" s="164">
        <f t="shared" si="2"/>
        <v>1</v>
      </c>
      <c r="AA24" s="165">
        <f t="shared" si="3"/>
        <v>0</v>
      </c>
      <c r="AB24" s="164">
        <f t="shared" si="4"/>
        <v>0</v>
      </c>
      <c r="AC24" s="166">
        <f t="shared" si="5"/>
        <v>0</v>
      </c>
      <c r="AD24" s="164">
        <f t="shared" si="6"/>
        <v>0</v>
      </c>
      <c r="AE24" s="160">
        <v>18.0</v>
      </c>
      <c r="AF24" s="161" t="str">
        <f t="shared" si="7"/>
        <v>Discairy  Filpo Estrella</v>
      </c>
      <c r="AG24" s="162" t="s">
        <v>559</v>
      </c>
      <c r="AH24" s="162" t="s">
        <v>559</v>
      </c>
      <c r="AI24" s="162" t="s">
        <v>559</v>
      </c>
      <c r="AJ24" s="162" t="s">
        <v>559</v>
      </c>
      <c r="AK24" s="162"/>
      <c r="AL24" s="162" t="s">
        <v>559</v>
      </c>
      <c r="AM24" s="162" t="s">
        <v>559</v>
      </c>
      <c r="AN24" s="162" t="s">
        <v>559</v>
      </c>
      <c r="AO24" s="162"/>
      <c r="AP24" s="162"/>
      <c r="AQ24" s="162" t="s">
        <v>578</v>
      </c>
      <c r="AR24" s="162" t="s">
        <v>559</v>
      </c>
      <c r="AS24" s="162" t="s">
        <v>559</v>
      </c>
      <c r="AT24" s="162"/>
      <c r="AU24" s="162" t="s">
        <v>559</v>
      </c>
      <c r="AV24" s="162" t="s">
        <v>559</v>
      </c>
      <c r="AW24" s="162" t="s">
        <v>559</v>
      </c>
      <c r="AX24" s="162"/>
      <c r="AY24" s="162"/>
      <c r="AZ24" s="162"/>
      <c r="BA24" s="162"/>
      <c r="BB24" s="163">
        <f t="shared" si="8"/>
        <v>13</v>
      </c>
      <c r="BC24" s="164" t="str">
        <f t="shared" si="9"/>
        <v/>
      </c>
      <c r="BD24" s="166">
        <f t="shared" si="10"/>
        <v>0</v>
      </c>
      <c r="BE24" s="164" t="str">
        <f t="shared" si="11"/>
        <v/>
      </c>
      <c r="BF24" s="166">
        <f t="shared" si="12"/>
        <v>1</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t="s">
        <v>559</v>
      </c>
      <c r="E25" s="162" t="s">
        <v>559</v>
      </c>
      <c r="F25" s="162" t="s">
        <v>559</v>
      </c>
      <c r="G25" s="162" t="s">
        <v>559</v>
      </c>
      <c r="H25" s="163"/>
      <c r="I25" s="162" t="s">
        <v>559</v>
      </c>
      <c r="J25" s="162" t="s">
        <v>559</v>
      </c>
      <c r="K25" s="162" t="s">
        <v>559</v>
      </c>
      <c r="L25" s="162"/>
      <c r="M25" s="162" t="s">
        <v>559</v>
      </c>
      <c r="N25" s="162" t="s">
        <v>579</v>
      </c>
      <c r="O25" s="162" t="s">
        <v>559</v>
      </c>
      <c r="P25" s="162" t="s">
        <v>559</v>
      </c>
      <c r="Q25" s="162" t="s">
        <v>559</v>
      </c>
      <c r="R25" s="307" t="s">
        <v>559</v>
      </c>
      <c r="S25" s="162" t="s">
        <v>580</v>
      </c>
      <c r="T25" s="162" t="s">
        <v>559</v>
      </c>
      <c r="U25" s="162" t="s">
        <v>559</v>
      </c>
      <c r="V25" s="162" t="s">
        <v>559</v>
      </c>
      <c r="W25" s="163"/>
      <c r="X25" s="162"/>
      <c r="Y25" s="162">
        <f t="shared" si="1"/>
        <v>16</v>
      </c>
      <c r="Z25" s="164">
        <f t="shared" si="2"/>
        <v>0.9411764706</v>
      </c>
      <c r="AA25" s="165">
        <f t="shared" si="3"/>
        <v>1</v>
      </c>
      <c r="AB25" s="164">
        <f t="shared" si="4"/>
        <v>0.05882352941</v>
      </c>
      <c r="AC25" s="166">
        <f t="shared" si="5"/>
        <v>0</v>
      </c>
      <c r="AD25" s="164">
        <f t="shared" si="6"/>
        <v>0</v>
      </c>
      <c r="AE25" s="160">
        <v>19.0</v>
      </c>
      <c r="AF25" s="161" t="str">
        <f t="shared" si="7"/>
        <v>Alexis Enmanuel Gil  Sánchez</v>
      </c>
      <c r="AG25" s="162" t="s">
        <v>580</v>
      </c>
      <c r="AH25" s="162" t="s">
        <v>559</v>
      </c>
      <c r="AI25" s="162" t="s">
        <v>559</v>
      </c>
      <c r="AJ25" s="162" t="s">
        <v>580</v>
      </c>
      <c r="AK25" s="162"/>
      <c r="AL25" s="162" t="s">
        <v>579</v>
      </c>
      <c r="AM25" s="162" t="s">
        <v>559</v>
      </c>
      <c r="AN25" s="162" t="s">
        <v>579</v>
      </c>
      <c r="AO25" s="162"/>
      <c r="AP25" s="162"/>
      <c r="AQ25" s="162" t="s">
        <v>559</v>
      </c>
      <c r="AR25" s="162" t="s">
        <v>559</v>
      </c>
      <c r="AS25" s="162" t="s">
        <v>559</v>
      </c>
      <c r="AT25" s="162"/>
      <c r="AU25" s="162" t="s">
        <v>559</v>
      </c>
      <c r="AV25" s="162" t="s">
        <v>559</v>
      </c>
      <c r="AW25" s="162" t="s">
        <v>559</v>
      </c>
      <c r="AX25" s="162"/>
      <c r="AY25" s="162"/>
      <c r="AZ25" s="162"/>
      <c r="BA25" s="162"/>
      <c r="BB25" s="163">
        <f t="shared" si="8"/>
        <v>11</v>
      </c>
      <c r="BC25" s="164" t="str">
        <f t="shared" si="9"/>
        <v/>
      </c>
      <c r="BD25" s="166">
        <f t="shared" si="10"/>
        <v>2</v>
      </c>
      <c r="BE25" s="164" t="str">
        <f t="shared" si="11"/>
        <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t="s">
        <v>559</v>
      </c>
      <c r="E26" s="162" t="s">
        <v>559</v>
      </c>
      <c r="F26" s="162" t="s">
        <v>559</v>
      </c>
      <c r="G26" s="162" t="s">
        <v>579</v>
      </c>
      <c r="H26" s="163"/>
      <c r="I26" s="162" t="s">
        <v>559</v>
      </c>
      <c r="J26" s="162" t="s">
        <v>578</v>
      </c>
      <c r="K26" s="162" t="s">
        <v>559</v>
      </c>
      <c r="L26" s="162"/>
      <c r="M26" s="162" t="s">
        <v>559</v>
      </c>
      <c r="N26" s="162" t="s">
        <v>559</v>
      </c>
      <c r="O26" s="162" t="s">
        <v>559</v>
      </c>
      <c r="P26" s="162" t="s">
        <v>559</v>
      </c>
      <c r="Q26" s="162" t="s">
        <v>559</v>
      </c>
      <c r="R26" s="306" t="s">
        <v>559</v>
      </c>
      <c r="S26" s="162" t="s">
        <v>559</v>
      </c>
      <c r="T26" s="162" t="s">
        <v>579</v>
      </c>
      <c r="U26" s="162" t="s">
        <v>579</v>
      </c>
      <c r="V26" s="162" t="s">
        <v>579</v>
      </c>
      <c r="W26" s="163"/>
      <c r="X26" s="162"/>
      <c r="Y26" s="162">
        <f t="shared" si="1"/>
        <v>13</v>
      </c>
      <c r="Z26" s="164">
        <f t="shared" si="2"/>
        <v>0.7647058824</v>
      </c>
      <c r="AA26" s="165">
        <f t="shared" si="3"/>
        <v>4</v>
      </c>
      <c r="AB26" s="164">
        <f t="shared" si="4"/>
        <v>0.2352941176</v>
      </c>
      <c r="AC26" s="166">
        <f t="shared" si="5"/>
        <v>1</v>
      </c>
      <c r="AD26" s="164">
        <f t="shared" si="6"/>
        <v>0.05882352941</v>
      </c>
      <c r="AE26" s="160">
        <v>20.0</v>
      </c>
      <c r="AF26" s="161" t="str">
        <f t="shared" si="7"/>
        <v>Ayendy Jesús Guzmán</v>
      </c>
      <c r="AG26" s="162" t="s">
        <v>579</v>
      </c>
      <c r="AH26" s="162" t="s">
        <v>579</v>
      </c>
      <c r="AI26" s="162" t="s">
        <v>579</v>
      </c>
      <c r="AJ26" s="162" t="s">
        <v>579</v>
      </c>
      <c r="AK26" s="162"/>
      <c r="AL26" s="162" t="s">
        <v>559</v>
      </c>
      <c r="AM26" s="162" t="s">
        <v>559</v>
      </c>
      <c r="AN26" s="162" t="s">
        <v>559</v>
      </c>
      <c r="AO26" s="162"/>
      <c r="AP26" s="162"/>
      <c r="AQ26" s="162" t="s">
        <v>559</v>
      </c>
      <c r="AR26" s="162" t="s">
        <v>559</v>
      </c>
      <c r="AS26" s="162" t="s">
        <v>559</v>
      </c>
      <c r="AT26" s="162"/>
      <c r="AU26" s="162" t="s">
        <v>559</v>
      </c>
      <c r="AV26" s="162" t="s">
        <v>559</v>
      </c>
      <c r="AW26" s="162" t="s">
        <v>559</v>
      </c>
      <c r="AX26" s="162"/>
      <c r="AY26" s="162"/>
      <c r="AZ26" s="162"/>
      <c r="BA26" s="162"/>
      <c r="BB26" s="163">
        <f t="shared" si="8"/>
        <v>9</v>
      </c>
      <c r="BC26" s="164" t="str">
        <f t="shared" si="9"/>
        <v/>
      </c>
      <c r="BD26" s="166">
        <f t="shared" si="10"/>
        <v>4</v>
      </c>
      <c r="BE26" s="164" t="str">
        <f t="shared" si="11"/>
        <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t="s">
        <v>559</v>
      </c>
      <c r="E27" s="162" t="s">
        <v>559</v>
      </c>
      <c r="F27" s="162" t="s">
        <v>559</v>
      </c>
      <c r="G27" s="162" t="s">
        <v>559</v>
      </c>
      <c r="H27" s="163"/>
      <c r="I27" s="162" t="s">
        <v>559</v>
      </c>
      <c r="J27" s="162" t="s">
        <v>559</v>
      </c>
      <c r="K27" s="162" t="s">
        <v>559</v>
      </c>
      <c r="L27" s="162"/>
      <c r="M27" s="162" t="s">
        <v>559</v>
      </c>
      <c r="N27" s="162" t="s">
        <v>559</v>
      </c>
      <c r="O27" s="162" t="s">
        <v>559</v>
      </c>
      <c r="P27" s="162" t="s">
        <v>559</v>
      </c>
      <c r="Q27" s="162" t="s">
        <v>559</v>
      </c>
      <c r="R27" s="307" t="s">
        <v>559</v>
      </c>
      <c r="S27" s="162" t="s">
        <v>559</v>
      </c>
      <c r="T27" s="162" t="s">
        <v>559</v>
      </c>
      <c r="U27" s="162" t="s">
        <v>559</v>
      </c>
      <c r="V27" s="162" t="s">
        <v>559</v>
      </c>
      <c r="W27" s="163"/>
      <c r="X27" s="162"/>
      <c r="Y27" s="162">
        <f t="shared" si="1"/>
        <v>17</v>
      </c>
      <c r="Z27" s="164">
        <f t="shared" si="2"/>
        <v>1</v>
      </c>
      <c r="AA27" s="165">
        <f t="shared" si="3"/>
        <v>0</v>
      </c>
      <c r="AB27" s="164">
        <f t="shared" si="4"/>
        <v>0</v>
      </c>
      <c r="AC27" s="166">
        <f t="shared" si="5"/>
        <v>0</v>
      </c>
      <c r="AD27" s="164">
        <f t="shared" si="6"/>
        <v>0</v>
      </c>
      <c r="AE27" s="160">
        <v>21.0</v>
      </c>
      <c r="AF27" s="161" t="str">
        <f t="shared" si="7"/>
        <v>Yassir  Hernández Disla</v>
      </c>
      <c r="AG27" s="162" t="s">
        <v>559</v>
      </c>
      <c r="AH27" s="162" t="s">
        <v>559</v>
      </c>
      <c r="AI27" s="162" t="s">
        <v>579</v>
      </c>
      <c r="AJ27" s="162" t="s">
        <v>559</v>
      </c>
      <c r="AK27" s="162"/>
      <c r="AL27" s="162" t="s">
        <v>559</v>
      </c>
      <c r="AM27" s="162" t="s">
        <v>559</v>
      </c>
      <c r="AN27" s="162" t="s">
        <v>559</v>
      </c>
      <c r="AO27" s="162"/>
      <c r="AP27" s="162"/>
      <c r="AQ27" s="162" t="s">
        <v>578</v>
      </c>
      <c r="AR27" s="162" t="s">
        <v>559</v>
      </c>
      <c r="AS27" s="162" t="s">
        <v>579</v>
      </c>
      <c r="AT27" s="162"/>
      <c r="AU27" s="162" t="s">
        <v>559</v>
      </c>
      <c r="AV27" s="162" t="s">
        <v>559</v>
      </c>
      <c r="AW27" s="162" t="s">
        <v>578</v>
      </c>
      <c r="AX27" s="162"/>
      <c r="AY27" s="162"/>
      <c r="AZ27" s="162"/>
      <c r="BA27" s="162"/>
      <c r="BB27" s="163">
        <f t="shared" si="8"/>
        <v>11</v>
      </c>
      <c r="BC27" s="164" t="str">
        <f t="shared" si="9"/>
        <v/>
      </c>
      <c r="BD27" s="166">
        <f t="shared" si="10"/>
        <v>2</v>
      </c>
      <c r="BE27" s="164" t="str">
        <f t="shared" si="11"/>
        <v/>
      </c>
      <c r="BF27" s="166">
        <f t="shared" si="12"/>
        <v>2</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t="s">
        <v>559</v>
      </c>
      <c r="E28" s="162" t="s">
        <v>559</v>
      </c>
      <c r="F28" s="162" t="s">
        <v>559</v>
      </c>
      <c r="G28" s="162" t="s">
        <v>559</v>
      </c>
      <c r="H28" s="163"/>
      <c r="I28" s="162" t="s">
        <v>559</v>
      </c>
      <c r="J28" s="162" t="s">
        <v>559</v>
      </c>
      <c r="K28" s="162" t="s">
        <v>559</v>
      </c>
      <c r="L28" s="162"/>
      <c r="M28" s="162" t="s">
        <v>559</v>
      </c>
      <c r="N28" s="162" t="s">
        <v>559</v>
      </c>
      <c r="O28" s="162" t="s">
        <v>559</v>
      </c>
      <c r="P28" s="162" t="s">
        <v>559</v>
      </c>
      <c r="Q28" s="162" t="s">
        <v>559</v>
      </c>
      <c r="R28" s="306" t="s">
        <v>559</v>
      </c>
      <c r="S28" s="162" t="s">
        <v>559</v>
      </c>
      <c r="T28" s="162" t="s">
        <v>559</v>
      </c>
      <c r="U28" s="162" t="s">
        <v>559</v>
      </c>
      <c r="V28" s="162" t="s">
        <v>559</v>
      </c>
      <c r="W28" s="163"/>
      <c r="X28" s="162"/>
      <c r="Y28" s="162">
        <f t="shared" si="1"/>
        <v>17</v>
      </c>
      <c r="Z28" s="164">
        <f t="shared" si="2"/>
        <v>1</v>
      </c>
      <c r="AA28" s="165">
        <f t="shared" si="3"/>
        <v>0</v>
      </c>
      <c r="AB28" s="164">
        <f t="shared" si="4"/>
        <v>0</v>
      </c>
      <c r="AC28" s="166">
        <f t="shared" si="5"/>
        <v>0</v>
      </c>
      <c r="AD28" s="164">
        <f t="shared" si="6"/>
        <v>0</v>
      </c>
      <c r="AE28" s="160">
        <v>22.0</v>
      </c>
      <c r="AF28" s="161" t="str">
        <f t="shared" si="7"/>
        <v>Yadiel  Jiménez Betances</v>
      </c>
      <c r="AG28" s="162" t="s">
        <v>559</v>
      </c>
      <c r="AH28" s="162" t="s">
        <v>559</v>
      </c>
      <c r="AI28" s="162" t="s">
        <v>559</v>
      </c>
      <c r="AJ28" s="162" t="s">
        <v>559</v>
      </c>
      <c r="AK28" s="162"/>
      <c r="AL28" s="162" t="s">
        <v>559</v>
      </c>
      <c r="AM28" s="162" t="s">
        <v>559</v>
      </c>
      <c r="AN28" s="162" t="s">
        <v>559</v>
      </c>
      <c r="AO28" s="162"/>
      <c r="AP28" s="162"/>
      <c r="AQ28" s="162" t="s">
        <v>559</v>
      </c>
      <c r="AR28" s="162" t="s">
        <v>559</v>
      </c>
      <c r="AS28" s="162" t="s">
        <v>559</v>
      </c>
      <c r="AT28" s="162"/>
      <c r="AU28" s="162" t="s">
        <v>559</v>
      </c>
      <c r="AV28" s="162" t="s">
        <v>559</v>
      </c>
      <c r="AW28" s="162" t="s">
        <v>559</v>
      </c>
      <c r="AX28" s="162"/>
      <c r="AY28" s="162"/>
      <c r="AZ28" s="162"/>
      <c r="BA28" s="162"/>
      <c r="BB28" s="163">
        <f t="shared" si="8"/>
        <v>13</v>
      </c>
      <c r="BC28" s="164" t="str">
        <f t="shared" si="9"/>
        <v/>
      </c>
      <c r="BD28" s="166">
        <f t="shared" si="10"/>
        <v>0</v>
      </c>
      <c r="BE28" s="164" t="str">
        <f t="shared" si="11"/>
        <v/>
      </c>
      <c r="BF28" s="166">
        <f t="shared" si="12"/>
        <v>0</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t="s">
        <v>559</v>
      </c>
      <c r="E29" s="162" t="s">
        <v>559</v>
      </c>
      <c r="F29" s="162" t="s">
        <v>578</v>
      </c>
      <c r="G29" s="162" t="s">
        <v>559</v>
      </c>
      <c r="H29" s="163"/>
      <c r="I29" s="162" t="s">
        <v>559</v>
      </c>
      <c r="J29" s="162" t="s">
        <v>559</v>
      </c>
      <c r="K29" s="162" t="s">
        <v>559</v>
      </c>
      <c r="L29" s="162"/>
      <c r="M29" s="162" t="s">
        <v>559</v>
      </c>
      <c r="N29" s="162" t="s">
        <v>579</v>
      </c>
      <c r="O29" s="162" t="s">
        <v>559</v>
      </c>
      <c r="P29" s="162" t="s">
        <v>559</v>
      </c>
      <c r="Q29" s="162" t="s">
        <v>559</v>
      </c>
      <c r="R29" s="307" t="s">
        <v>559</v>
      </c>
      <c r="S29" s="162" t="s">
        <v>559</v>
      </c>
      <c r="T29" s="162" t="s">
        <v>579</v>
      </c>
      <c r="U29" s="162" t="s">
        <v>559</v>
      </c>
      <c r="V29" s="162" t="s">
        <v>559</v>
      </c>
      <c r="W29" s="163"/>
      <c r="X29" s="162"/>
      <c r="Y29" s="162">
        <f t="shared" si="1"/>
        <v>15</v>
      </c>
      <c r="Z29" s="164">
        <f t="shared" si="2"/>
        <v>0.8823529412</v>
      </c>
      <c r="AA29" s="165">
        <f t="shared" si="3"/>
        <v>2</v>
      </c>
      <c r="AB29" s="164">
        <f t="shared" si="4"/>
        <v>0.1176470588</v>
      </c>
      <c r="AC29" s="166">
        <f t="shared" si="5"/>
        <v>1</v>
      </c>
      <c r="AD29" s="164">
        <f t="shared" si="6"/>
        <v>0.05882352941</v>
      </c>
      <c r="AE29" s="160">
        <v>23.0</v>
      </c>
      <c r="AF29" s="161" t="str">
        <f t="shared" si="7"/>
        <v>Yamel  Mella Aquino</v>
      </c>
      <c r="AG29" s="162" t="s">
        <v>559</v>
      </c>
      <c r="AH29" s="162" t="s">
        <v>559</v>
      </c>
      <c r="AI29" s="162" t="s">
        <v>559</v>
      </c>
      <c r="AJ29" s="162" t="s">
        <v>559</v>
      </c>
      <c r="AK29" s="162"/>
      <c r="AL29" s="162" t="s">
        <v>559</v>
      </c>
      <c r="AM29" s="162" t="s">
        <v>559</v>
      </c>
      <c r="AN29" s="162" t="s">
        <v>559</v>
      </c>
      <c r="AO29" s="162"/>
      <c r="AP29" s="162"/>
      <c r="AQ29" s="162" t="s">
        <v>559</v>
      </c>
      <c r="AR29" s="162" t="s">
        <v>559</v>
      </c>
      <c r="AS29" s="162" t="s">
        <v>559</v>
      </c>
      <c r="AT29" s="162"/>
      <c r="AU29" s="162" t="s">
        <v>559</v>
      </c>
      <c r="AV29" s="162" t="s">
        <v>559</v>
      </c>
      <c r="AW29" s="162" t="s">
        <v>578</v>
      </c>
      <c r="AX29" s="162"/>
      <c r="AY29" s="162"/>
      <c r="AZ29" s="162"/>
      <c r="BA29" s="162"/>
      <c r="BB29" s="163">
        <f t="shared" si="8"/>
        <v>13</v>
      </c>
      <c r="BC29" s="164" t="str">
        <f t="shared" si="9"/>
        <v/>
      </c>
      <c r="BD29" s="166">
        <f t="shared" si="10"/>
        <v>0</v>
      </c>
      <c r="BE29" s="164" t="str">
        <f t="shared" si="11"/>
        <v/>
      </c>
      <c r="BF29" s="166">
        <f t="shared" si="12"/>
        <v>1</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t="s">
        <v>578</v>
      </c>
      <c r="E30" s="162" t="s">
        <v>559</v>
      </c>
      <c r="F30" s="162" t="s">
        <v>559</v>
      </c>
      <c r="G30" s="162" t="s">
        <v>559</v>
      </c>
      <c r="H30" s="163"/>
      <c r="I30" s="162" t="s">
        <v>579</v>
      </c>
      <c r="J30" s="162" t="s">
        <v>559</v>
      </c>
      <c r="K30" s="162" t="s">
        <v>579</v>
      </c>
      <c r="L30" s="162"/>
      <c r="M30" s="162" t="s">
        <v>579</v>
      </c>
      <c r="N30" s="162" t="s">
        <v>559</v>
      </c>
      <c r="O30" s="162" t="s">
        <v>579</v>
      </c>
      <c r="P30" s="162" t="s">
        <v>559</v>
      </c>
      <c r="Q30" s="162" t="s">
        <v>559</v>
      </c>
      <c r="R30" s="306" t="s">
        <v>578</v>
      </c>
      <c r="S30" s="162" t="s">
        <v>559</v>
      </c>
      <c r="T30" s="162" t="s">
        <v>559</v>
      </c>
      <c r="U30" s="162" t="s">
        <v>578</v>
      </c>
      <c r="V30" s="162" t="s">
        <v>559</v>
      </c>
      <c r="W30" s="163"/>
      <c r="X30" s="162"/>
      <c r="Y30" s="162">
        <f t="shared" si="1"/>
        <v>12</v>
      </c>
      <c r="Z30" s="164">
        <f t="shared" si="2"/>
        <v>0.7058823529</v>
      </c>
      <c r="AA30" s="165">
        <f t="shared" si="3"/>
        <v>4</v>
      </c>
      <c r="AB30" s="164">
        <f t="shared" si="4"/>
        <v>0.2352941176</v>
      </c>
      <c r="AC30" s="166">
        <f t="shared" si="5"/>
        <v>3</v>
      </c>
      <c r="AD30" s="164">
        <f t="shared" si="6"/>
        <v>0.1764705882</v>
      </c>
      <c r="AE30" s="160">
        <v>24.0</v>
      </c>
      <c r="AF30" s="161" t="str">
        <f t="shared" si="7"/>
        <v>Sariely Del Carmen Mena Chávez</v>
      </c>
      <c r="AG30" s="162" t="s">
        <v>580</v>
      </c>
      <c r="AH30" s="162" t="s">
        <v>559</v>
      </c>
      <c r="AI30" s="162" t="s">
        <v>559</v>
      </c>
      <c r="AJ30" s="162" t="s">
        <v>559</v>
      </c>
      <c r="AK30" s="162"/>
      <c r="AL30" s="162" t="s">
        <v>579</v>
      </c>
      <c r="AM30" s="162" t="s">
        <v>559</v>
      </c>
      <c r="AN30" s="162" t="s">
        <v>559</v>
      </c>
      <c r="AO30" s="163"/>
      <c r="AP30" s="162"/>
      <c r="AQ30" s="162" t="s">
        <v>580</v>
      </c>
      <c r="AR30" s="162" t="s">
        <v>578</v>
      </c>
      <c r="AS30" s="162" t="s">
        <v>559</v>
      </c>
      <c r="AT30" s="162"/>
      <c r="AU30" s="162" t="s">
        <v>579</v>
      </c>
      <c r="AV30" s="162" t="s">
        <v>559</v>
      </c>
      <c r="AW30" s="162" t="s">
        <v>559</v>
      </c>
      <c r="AX30" s="162"/>
      <c r="AY30" s="162"/>
      <c r="AZ30" s="163"/>
      <c r="BA30" s="162"/>
      <c r="BB30" s="163">
        <f t="shared" si="8"/>
        <v>11</v>
      </c>
      <c r="BC30" s="164" t="str">
        <f t="shared" si="9"/>
        <v/>
      </c>
      <c r="BD30" s="166">
        <f t="shared" si="10"/>
        <v>2</v>
      </c>
      <c r="BE30" s="164" t="str">
        <f t="shared" si="11"/>
        <v/>
      </c>
      <c r="BF30" s="166">
        <f t="shared" si="12"/>
        <v>1</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t="s">
        <v>559</v>
      </c>
      <c r="E31" s="162" t="s">
        <v>559</v>
      </c>
      <c r="F31" s="162" t="s">
        <v>559</v>
      </c>
      <c r="G31" s="162" t="s">
        <v>559</v>
      </c>
      <c r="H31" s="163"/>
      <c r="I31" s="162" t="s">
        <v>559</v>
      </c>
      <c r="J31" s="162" t="s">
        <v>579</v>
      </c>
      <c r="K31" s="162" t="s">
        <v>559</v>
      </c>
      <c r="L31" s="162"/>
      <c r="M31" s="162" t="s">
        <v>559</v>
      </c>
      <c r="N31" s="162" t="s">
        <v>559</v>
      </c>
      <c r="O31" s="162" t="s">
        <v>559</v>
      </c>
      <c r="P31" s="162" t="s">
        <v>559</v>
      </c>
      <c r="Q31" s="162" t="s">
        <v>559</v>
      </c>
      <c r="R31" s="307" t="s">
        <v>559</v>
      </c>
      <c r="S31" s="162" t="s">
        <v>559</v>
      </c>
      <c r="T31" s="162" t="s">
        <v>559</v>
      </c>
      <c r="U31" s="162" t="s">
        <v>559</v>
      </c>
      <c r="V31" s="162" t="s">
        <v>559</v>
      </c>
      <c r="W31" s="163"/>
      <c r="X31" s="162"/>
      <c r="Y31" s="162">
        <f t="shared" si="1"/>
        <v>16</v>
      </c>
      <c r="Z31" s="164">
        <f t="shared" si="2"/>
        <v>0.9411764706</v>
      </c>
      <c r="AA31" s="165">
        <f t="shared" si="3"/>
        <v>1</v>
      </c>
      <c r="AB31" s="164">
        <f t="shared" si="4"/>
        <v>0.05882352941</v>
      </c>
      <c r="AC31" s="166">
        <f t="shared" si="5"/>
        <v>0</v>
      </c>
      <c r="AD31" s="164">
        <f t="shared" si="6"/>
        <v>0</v>
      </c>
      <c r="AE31" s="160">
        <v>25.0</v>
      </c>
      <c r="AF31" s="161" t="str">
        <f t="shared" si="7"/>
        <v>David Carmelo Navas Fernández</v>
      </c>
      <c r="AG31" s="162" t="s">
        <v>559</v>
      </c>
      <c r="AH31" s="162" t="s">
        <v>559</v>
      </c>
      <c r="AI31" s="162" t="s">
        <v>559</v>
      </c>
      <c r="AJ31" s="162" t="s">
        <v>559</v>
      </c>
      <c r="AK31" s="162"/>
      <c r="AL31" s="162" t="s">
        <v>559</v>
      </c>
      <c r="AM31" s="162" t="s">
        <v>559</v>
      </c>
      <c r="AN31" s="162" t="s">
        <v>559</v>
      </c>
      <c r="AO31" s="162"/>
      <c r="AP31" s="162"/>
      <c r="AQ31" s="162" t="s">
        <v>559</v>
      </c>
      <c r="AR31" s="162" t="s">
        <v>559</v>
      </c>
      <c r="AS31" s="162" t="s">
        <v>559</v>
      </c>
      <c r="AT31" s="162"/>
      <c r="AU31" s="162" t="s">
        <v>559</v>
      </c>
      <c r="AV31" s="162" t="s">
        <v>559</v>
      </c>
      <c r="AW31" s="162" t="s">
        <v>559</v>
      </c>
      <c r="AX31" s="162"/>
      <c r="AY31" s="162"/>
      <c r="AZ31" s="162"/>
      <c r="BA31" s="162"/>
      <c r="BB31" s="163">
        <f t="shared" si="8"/>
        <v>13</v>
      </c>
      <c r="BC31" s="164" t="str">
        <f t="shared" si="9"/>
        <v/>
      </c>
      <c r="BD31" s="166">
        <f t="shared" si="10"/>
        <v>0</v>
      </c>
      <c r="BE31" s="164" t="str">
        <f t="shared" si="11"/>
        <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t="s">
        <v>559</v>
      </c>
      <c r="E32" s="162" t="s">
        <v>559</v>
      </c>
      <c r="F32" s="162" t="s">
        <v>578</v>
      </c>
      <c r="G32" s="162" t="s">
        <v>559</v>
      </c>
      <c r="H32" s="163"/>
      <c r="I32" s="162" t="s">
        <v>559</v>
      </c>
      <c r="J32" s="162" t="s">
        <v>559</v>
      </c>
      <c r="K32" s="162" t="s">
        <v>559</v>
      </c>
      <c r="L32" s="162"/>
      <c r="M32" s="162" t="s">
        <v>559</v>
      </c>
      <c r="N32" s="162" t="s">
        <v>559</v>
      </c>
      <c r="O32" s="162" t="s">
        <v>559</v>
      </c>
      <c r="P32" s="162" t="s">
        <v>559</v>
      </c>
      <c r="Q32" s="162" t="s">
        <v>559</v>
      </c>
      <c r="R32" s="306" t="s">
        <v>559</v>
      </c>
      <c r="S32" s="162" t="s">
        <v>559</v>
      </c>
      <c r="T32" s="162" t="s">
        <v>559</v>
      </c>
      <c r="U32" s="162" t="s">
        <v>559</v>
      </c>
      <c r="V32" s="162" t="s">
        <v>559</v>
      </c>
      <c r="W32" s="163"/>
      <c r="X32" s="162"/>
      <c r="Y32" s="162">
        <f t="shared" si="1"/>
        <v>17</v>
      </c>
      <c r="Z32" s="164">
        <f t="shared" si="2"/>
        <v>1</v>
      </c>
      <c r="AA32" s="165">
        <f t="shared" si="3"/>
        <v>0</v>
      </c>
      <c r="AB32" s="164">
        <f t="shared" si="4"/>
        <v>0</v>
      </c>
      <c r="AC32" s="166">
        <f t="shared" si="5"/>
        <v>1</v>
      </c>
      <c r="AD32" s="164">
        <f t="shared" si="6"/>
        <v>0.05882352941</v>
      </c>
      <c r="AE32" s="160">
        <v>26.0</v>
      </c>
      <c r="AF32" s="161" t="str">
        <f t="shared" si="7"/>
        <v>Andriw Jelier Ortiz Rodríguez</v>
      </c>
      <c r="AG32" s="162" t="s">
        <v>559</v>
      </c>
      <c r="AH32" s="162" t="s">
        <v>559</v>
      </c>
      <c r="AI32" s="162" t="s">
        <v>559</v>
      </c>
      <c r="AJ32" s="162" t="s">
        <v>559</v>
      </c>
      <c r="AK32" s="162"/>
      <c r="AL32" s="162" t="s">
        <v>559</v>
      </c>
      <c r="AM32" s="162" t="s">
        <v>559</v>
      </c>
      <c r="AN32" s="162" t="s">
        <v>578</v>
      </c>
      <c r="AO32" s="162"/>
      <c r="AP32" s="162"/>
      <c r="AQ32" s="162" t="s">
        <v>559</v>
      </c>
      <c r="AR32" s="162" t="s">
        <v>559</v>
      </c>
      <c r="AS32" s="162" t="s">
        <v>559</v>
      </c>
      <c r="AT32" s="162"/>
      <c r="AU32" s="162" t="s">
        <v>559</v>
      </c>
      <c r="AV32" s="162" t="s">
        <v>578</v>
      </c>
      <c r="AW32" s="162" t="s">
        <v>559</v>
      </c>
      <c r="AX32" s="162"/>
      <c r="AY32" s="162"/>
      <c r="AZ32" s="162"/>
      <c r="BA32" s="162"/>
      <c r="BB32" s="163">
        <f t="shared" si="8"/>
        <v>13</v>
      </c>
      <c r="BC32" s="164" t="str">
        <f t="shared" si="9"/>
        <v/>
      </c>
      <c r="BD32" s="166">
        <f t="shared" si="10"/>
        <v>0</v>
      </c>
      <c r="BE32" s="164" t="str">
        <f t="shared" si="11"/>
        <v/>
      </c>
      <c r="BF32" s="166">
        <f t="shared" si="12"/>
        <v>2</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t="s">
        <v>559</v>
      </c>
      <c r="E33" s="162" t="s">
        <v>559</v>
      </c>
      <c r="F33" s="162" t="s">
        <v>559</v>
      </c>
      <c r="G33" s="162" t="s">
        <v>559</v>
      </c>
      <c r="H33" s="163"/>
      <c r="I33" s="162" t="s">
        <v>559</v>
      </c>
      <c r="J33" s="162" t="s">
        <v>559</v>
      </c>
      <c r="K33" s="162" t="s">
        <v>559</v>
      </c>
      <c r="L33" s="162"/>
      <c r="M33" s="162" t="s">
        <v>559</v>
      </c>
      <c r="N33" s="162" t="s">
        <v>559</v>
      </c>
      <c r="O33" s="162" t="s">
        <v>559</v>
      </c>
      <c r="P33" s="162" t="s">
        <v>559</v>
      </c>
      <c r="Q33" s="162" t="s">
        <v>559</v>
      </c>
      <c r="R33" s="307" t="s">
        <v>559</v>
      </c>
      <c r="S33" s="162" t="s">
        <v>559</v>
      </c>
      <c r="T33" s="162" t="s">
        <v>559</v>
      </c>
      <c r="U33" s="162" t="s">
        <v>579</v>
      </c>
      <c r="V33" s="162" t="s">
        <v>559</v>
      </c>
      <c r="W33" s="163"/>
      <c r="X33" s="162"/>
      <c r="Y33" s="162">
        <f t="shared" si="1"/>
        <v>16</v>
      </c>
      <c r="Z33" s="164">
        <f t="shared" si="2"/>
        <v>0.9411764706</v>
      </c>
      <c r="AA33" s="165">
        <f t="shared" si="3"/>
        <v>1</v>
      </c>
      <c r="AB33" s="164">
        <f t="shared" si="4"/>
        <v>0.05882352941</v>
      </c>
      <c r="AC33" s="166">
        <f t="shared" si="5"/>
        <v>0</v>
      </c>
      <c r="AD33" s="164">
        <f t="shared" si="6"/>
        <v>0</v>
      </c>
      <c r="AE33" s="160">
        <v>27.0</v>
      </c>
      <c r="AF33" s="161" t="str">
        <f t="shared" si="7"/>
        <v>Dashley Nicole Peña García</v>
      </c>
      <c r="AG33" s="162" t="s">
        <v>559</v>
      </c>
      <c r="AH33" s="162" t="s">
        <v>559</v>
      </c>
      <c r="AI33" s="162" t="s">
        <v>559</v>
      </c>
      <c r="AJ33" s="162" t="s">
        <v>559</v>
      </c>
      <c r="AK33" s="162"/>
      <c r="AL33" s="162" t="s">
        <v>559</v>
      </c>
      <c r="AM33" s="162" t="s">
        <v>559</v>
      </c>
      <c r="AN33" s="162" t="s">
        <v>578</v>
      </c>
      <c r="AO33" s="162"/>
      <c r="AP33" s="162"/>
      <c r="AQ33" s="162" t="s">
        <v>559</v>
      </c>
      <c r="AR33" s="162" t="s">
        <v>559</v>
      </c>
      <c r="AS33" s="162" t="s">
        <v>559</v>
      </c>
      <c r="AT33" s="162"/>
      <c r="AU33" s="162" t="s">
        <v>559</v>
      </c>
      <c r="AV33" s="162" t="s">
        <v>559</v>
      </c>
      <c r="AW33" s="162" t="s">
        <v>559</v>
      </c>
      <c r="AX33" s="162"/>
      <c r="AY33" s="162"/>
      <c r="AZ33" s="162"/>
      <c r="BA33" s="162"/>
      <c r="BB33" s="163">
        <f t="shared" si="8"/>
        <v>13</v>
      </c>
      <c r="BC33" s="164" t="str">
        <f t="shared" si="9"/>
        <v/>
      </c>
      <c r="BD33" s="166">
        <f t="shared" si="10"/>
        <v>0</v>
      </c>
      <c r="BE33" s="164" t="str">
        <f t="shared" si="11"/>
        <v/>
      </c>
      <c r="BF33" s="166">
        <f t="shared" si="12"/>
        <v>1</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t="s">
        <v>559</v>
      </c>
      <c r="E34" s="162" t="s">
        <v>559</v>
      </c>
      <c r="F34" s="162" t="s">
        <v>559</v>
      </c>
      <c r="G34" s="162" t="s">
        <v>559</v>
      </c>
      <c r="H34" s="163"/>
      <c r="I34" s="162" t="s">
        <v>559</v>
      </c>
      <c r="J34" s="162" t="s">
        <v>559</v>
      </c>
      <c r="K34" s="162" t="s">
        <v>559</v>
      </c>
      <c r="L34" s="162"/>
      <c r="M34" s="162" t="s">
        <v>559</v>
      </c>
      <c r="N34" s="162" t="s">
        <v>579</v>
      </c>
      <c r="O34" s="162" t="s">
        <v>559</v>
      </c>
      <c r="P34" s="162" t="s">
        <v>559</v>
      </c>
      <c r="Q34" s="162" t="s">
        <v>559</v>
      </c>
      <c r="R34" s="306" t="s">
        <v>559</v>
      </c>
      <c r="S34" s="162" t="s">
        <v>559</v>
      </c>
      <c r="T34" s="162" t="s">
        <v>559</v>
      </c>
      <c r="U34" s="162" t="s">
        <v>559</v>
      </c>
      <c r="V34" s="162" t="s">
        <v>559</v>
      </c>
      <c r="W34" s="163"/>
      <c r="X34" s="162"/>
      <c r="Y34" s="162">
        <f t="shared" si="1"/>
        <v>16</v>
      </c>
      <c r="Z34" s="164">
        <f t="shared" si="2"/>
        <v>0.9411764706</v>
      </c>
      <c r="AA34" s="165">
        <f t="shared" si="3"/>
        <v>1</v>
      </c>
      <c r="AB34" s="164">
        <f t="shared" si="4"/>
        <v>0.05882352941</v>
      </c>
      <c r="AC34" s="166">
        <f t="shared" si="5"/>
        <v>0</v>
      </c>
      <c r="AD34" s="164">
        <f t="shared" si="6"/>
        <v>0</v>
      </c>
      <c r="AE34" s="160">
        <v>28.0</v>
      </c>
      <c r="AF34" s="161" t="str">
        <f t="shared" si="7"/>
        <v>Yesly  Peña Muñoz</v>
      </c>
      <c r="AG34" s="162" t="s">
        <v>559</v>
      </c>
      <c r="AH34" s="162" t="s">
        <v>578</v>
      </c>
      <c r="AI34" s="162" t="s">
        <v>559</v>
      </c>
      <c r="AJ34" s="162" t="s">
        <v>559</v>
      </c>
      <c r="AK34" s="162"/>
      <c r="AL34" s="162" t="s">
        <v>559</v>
      </c>
      <c r="AM34" s="162" t="s">
        <v>559</v>
      </c>
      <c r="AN34" s="162" t="s">
        <v>559</v>
      </c>
      <c r="AO34" s="162"/>
      <c r="AP34" s="162"/>
      <c r="AQ34" s="162" t="s">
        <v>559</v>
      </c>
      <c r="AR34" s="162" t="s">
        <v>559</v>
      </c>
      <c r="AS34" s="162" t="s">
        <v>559</v>
      </c>
      <c r="AT34" s="162"/>
      <c r="AU34" s="162" t="s">
        <v>559</v>
      </c>
      <c r="AV34" s="162" t="s">
        <v>559</v>
      </c>
      <c r="AW34" s="162" t="s">
        <v>559</v>
      </c>
      <c r="AX34" s="162"/>
      <c r="AY34" s="162"/>
      <c r="AZ34" s="162"/>
      <c r="BA34" s="162"/>
      <c r="BB34" s="163">
        <f t="shared" si="8"/>
        <v>13</v>
      </c>
      <c r="BC34" s="164" t="str">
        <f t="shared" si="9"/>
        <v/>
      </c>
      <c r="BD34" s="166">
        <f t="shared" si="10"/>
        <v>0</v>
      </c>
      <c r="BE34" s="164" t="str">
        <f t="shared" si="11"/>
        <v/>
      </c>
      <c r="BF34" s="166">
        <f t="shared" si="12"/>
        <v>1</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t="s">
        <v>559</v>
      </c>
      <c r="E35" s="162" t="s">
        <v>559</v>
      </c>
      <c r="F35" s="162" t="s">
        <v>559</v>
      </c>
      <c r="G35" s="162" t="s">
        <v>559</v>
      </c>
      <c r="H35" s="163"/>
      <c r="I35" s="162" t="s">
        <v>559</v>
      </c>
      <c r="J35" s="162" t="s">
        <v>559</v>
      </c>
      <c r="K35" s="162" t="s">
        <v>559</v>
      </c>
      <c r="L35" s="162"/>
      <c r="M35" s="162" t="s">
        <v>559</v>
      </c>
      <c r="N35" s="162" t="s">
        <v>559</v>
      </c>
      <c r="O35" s="162" t="s">
        <v>559</v>
      </c>
      <c r="P35" s="162" t="s">
        <v>559</v>
      </c>
      <c r="Q35" s="162" t="s">
        <v>559</v>
      </c>
      <c r="R35" s="307" t="s">
        <v>559</v>
      </c>
      <c r="S35" s="162" t="s">
        <v>559</v>
      </c>
      <c r="T35" s="162" t="s">
        <v>559</v>
      </c>
      <c r="U35" s="162" t="s">
        <v>559</v>
      </c>
      <c r="V35" s="162" t="s">
        <v>559</v>
      </c>
      <c r="W35" s="163"/>
      <c r="X35" s="162"/>
      <c r="Y35" s="162">
        <f t="shared" si="1"/>
        <v>17</v>
      </c>
      <c r="Z35" s="164">
        <f t="shared" si="2"/>
        <v>1</v>
      </c>
      <c r="AA35" s="165">
        <f t="shared" si="3"/>
        <v>0</v>
      </c>
      <c r="AB35" s="164">
        <f t="shared" si="4"/>
        <v>0</v>
      </c>
      <c r="AC35" s="166">
        <f t="shared" si="5"/>
        <v>0</v>
      </c>
      <c r="AD35" s="164">
        <f t="shared" si="6"/>
        <v>0</v>
      </c>
      <c r="AE35" s="160">
        <v>29.0</v>
      </c>
      <c r="AF35" s="161" t="str">
        <f t="shared" si="7"/>
        <v>Wilbert  Peña Paulino</v>
      </c>
      <c r="AG35" s="162" t="s">
        <v>559</v>
      </c>
      <c r="AH35" s="162" t="s">
        <v>559</v>
      </c>
      <c r="AI35" s="162" t="s">
        <v>559</v>
      </c>
      <c r="AJ35" s="162" t="s">
        <v>559</v>
      </c>
      <c r="AK35" s="162"/>
      <c r="AL35" s="162" t="s">
        <v>559</v>
      </c>
      <c r="AM35" s="162" t="s">
        <v>559</v>
      </c>
      <c r="AN35" s="162" t="s">
        <v>559</v>
      </c>
      <c r="AO35" s="162"/>
      <c r="AP35" s="162"/>
      <c r="AQ35" s="162" t="s">
        <v>559</v>
      </c>
      <c r="AR35" s="162" t="s">
        <v>559</v>
      </c>
      <c r="AS35" s="162" t="s">
        <v>559</v>
      </c>
      <c r="AT35" s="162"/>
      <c r="AU35" s="162" t="s">
        <v>559</v>
      </c>
      <c r="AV35" s="162" t="s">
        <v>559</v>
      </c>
      <c r="AW35" s="162" t="s">
        <v>559</v>
      </c>
      <c r="AX35" s="162"/>
      <c r="AY35" s="162"/>
      <c r="AZ35" s="162"/>
      <c r="BA35" s="162"/>
      <c r="BB35" s="163">
        <f t="shared" si="8"/>
        <v>13</v>
      </c>
      <c r="BC35" s="164" t="str">
        <f t="shared" si="9"/>
        <v/>
      </c>
      <c r="BD35" s="166">
        <f t="shared" si="10"/>
        <v>0</v>
      </c>
      <c r="BE35" s="164" t="str">
        <f t="shared" si="11"/>
        <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t="s">
        <v>579</v>
      </c>
      <c r="E36" s="162" t="s">
        <v>559</v>
      </c>
      <c r="F36" s="162" t="s">
        <v>559</v>
      </c>
      <c r="G36" s="162" t="s">
        <v>559</v>
      </c>
      <c r="H36" s="163"/>
      <c r="I36" s="162" t="s">
        <v>559</v>
      </c>
      <c r="J36" s="162" t="s">
        <v>559</v>
      </c>
      <c r="K36" s="162" t="s">
        <v>559</v>
      </c>
      <c r="L36" s="162"/>
      <c r="M36" s="162" t="s">
        <v>559</v>
      </c>
      <c r="N36" s="162" t="s">
        <v>559</v>
      </c>
      <c r="O36" s="162" t="s">
        <v>559</v>
      </c>
      <c r="P36" s="162" t="s">
        <v>559</v>
      </c>
      <c r="Q36" s="162" t="s">
        <v>559</v>
      </c>
      <c r="R36" s="306" t="s">
        <v>578</v>
      </c>
      <c r="S36" s="162" t="s">
        <v>559</v>
      </c>
      <c r="T36" s="162" t="s">
        <v>559</v>
      </c>
      <c r="U36" s="162" t="s">
        <v>578</v>
      </c>
      <c r="V36" s="162" t="s">
        <v>559</v>
      </c>
      <c r="W36" s="163"/>
      <c r="X36" s="162"/>
      <c r="Y36" s="162">
        <f t="shared" si="1"/>
        <v>16</v>
      </c>
      <c r="Z36" s="164">
        <f t="shared" si="2"/>
        <v>0.9411764706</v>
      </c>
      <c r="AA36" s="165">
        <f t="shared" si="3"/>
        <v>1</v>
      </c>
      <c r="AB36" s="164">
        <f t="shared" si="4"/>
        <v>0.05882352941</v>
      </c>
      <c r="AC36" s="166">
        <f t="shared" si="5"/>
        <v>2</v>
      </c>
      <c r="AD36" s="164">
        <f t="shared" si="6"/>
        <v>0.1176470588</v>
      </c>
      <c r="AE36" s="160">
        <v>30.0</v>
      </c>
      <c r="AF36" s="161" t="str">
        <f t="shared" si="7"/>
        <v>Yonayry  Peña Santos</v>
      </c>
      <c r="AG36" s="162" t="s">
        <v>559</v>
      </c>
      <c r="AH36" s="162" t="s">
        <v>559</v>
      </c>
      <c r="AI36" s="162" t="s">
        <v>559</v>
      </c>
      <c r="AJ36" s="162" t="s">
        <v>559</v>
      </c>
      <c r="AK36" s="162"/>
      <c r="AL36" s="162" t="s">
        <v>559</v>
      </c>
      <c r="AM36" s="162" t="s">
        <v>559</v>
      </c>
      <c r="AN36" s="162" t="s">
        <v>559</v>
      </c>
      <c r="AO36" s="162"/>
      <c r="AP36" s="162"/>
      <c r="AQ36" s="162" t="s">
        <v>559</v>
      </c>
      <c r="AR36" s="162" t="s">
        <v>559</v>
      </c>
      <c r="AS36" s="162" t="s">
        <v>559</v>
      </c>
      <c r="AT36" s="162"/>
      <c r="AU36" s="162" t="s">
        <v>559</v>
      </c>
      <c r="AV36" s="162" t="s">
        <v>559</v>
      </c>
      <c r="AW36" s="162" t="s">
        <v>559</v>
      </c>
      <c r="AX36" s="162"/>
      <c r="AY36" s="162"/>
      <c r="AZ36" s="162"/>
      <c r="BA36" s="162"/>
      <c r="BB36" s="163">
        <f t="shared" si="8"/>
        <v>13</v>
      </c>
      <c r="BC36" s="164" t="str">
        <f t="shared" si="9"/>
        <v/>
      </c>
      <c r="BD36" s="166">
        <f t="shared" si="10"/>
        <v>0</v>
      </c>
      <c r="BE36" s="164" t="str">
        <f t="shared" si="11"/>
        <v/>
      </c>
      <c r="BF36" s="166">
        <f t="shared" si="12"/>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t="s">
        <v>559</v>
      </c>
      <c r="E37" s="162" t="s">
        <v>559</v>
      </c>
      <c r="F37" s="162" t="s">
        <v>559</v>
      </c>
      <c r="G37" s="162" t="s">
        <v>559</v>
      </c>
      <c r="H37" s="163"/>
      <c r="I37" s="162" t="s">
        <v>559</v>
      </c>
      <c r="J37" s="162" t="s">
        <v>559</v>
      </c>
      <c r="K37" s="162" t="s">
        <v>559</v>
      </c>
      <c r="L37" s="162"/>
      <c r="M37" s="162" t="s">
        <v>559</v>
      </c>
      <c r="N37" s="162" t="s">
        <v>559</v>
      </c>
      <c r="O37" s="162" t="s">
        <v>559</v>
      </c>
      <c r="P37" s="162" t="s">
        <v>559</v>
      </c>
      <c r="Q37" s="162" t="s">
        <v>559</v>
      </c>
      <c r="R37" s="307" t="s">
        <v>559</v>
      </c>
      <c r="S37" s="162" t="s">
        <v>559</v>
      </c>
      <c r="T37" s="162" t="s">
        <v>559</v>
      </c>
      <c r="U37" s="162" t="s">
        <v>559</v>
      </c>
      <c r="V37" s="162" t="s">
        <v>559</v>
      </c>
      <c r="W37" s="163"/>
      <c r="X37" s="162"/>
      <c r="Y37" s="162">
        <f t="shared" si="1"/>
        <v>17</v>
      </c>
      <c r="Z37" s="164">
        <f t="shared" si="2"/>
        <v>1</v>
      </c>
      <c r="AA37" s="165">
        <f t="shared" si="3"/>
        <v>0</v>
      </c>
      <c r="AB37" s="164">
        <f t="shared" si="4"/>
        <v>0</v>
      </c>
      <c r="AC37" s="166">
        <f t="shared" si="5"/>
        <v>0</v>
      </c>
      <c r="AD37" s="164">
        <f t="shared" si="6"/>
        <v>0</v>
      </c>
      <c r="AE37" s="160">
        <v>31.0</v>
      </c>
      <c r="AF37" s="161" t="str">
        <f t="shared" si="7"/>
        <v>Rossier Analiz Pérez Rodríguez</v>
      </c>
      <c r="AG37" s="162" t="s">
        <v>559</v>
      </c>
      <c r="AH37" s="162" t="s">
        <v>559</v>
      </c>
      <c r="AI37" s="162" t="s">
        <v>559</v>
      </c>
      <c r="AJ37" s="162" t="s">
        <v>559</v>
      </c>
      <c r="AK37" s="162"/>
      <c r="AL37" s="162" t="s">
        <v>559</v>
      </c>
      <c r="AM37" s="162" t="s">
        <v>559</v>
      </c>
      <c r="AN37" s="162" t="s">
        <v>559</v>
      </c>
      <c r="AO37" s="162"/>
      <c r="AP37" s="162"/>
      <c r="AQ37" s="162" t="s">
        <v>559</v>
      </c>
      <c r="AR37" s="162" t="s">
        <v>559</v>
      </c>
      <c r="AS37" s="162" t="s">
        <v>559</v>
      </c>
      <c r="AT37" s="162"/>
      <c r="AU37" s="162" t="s">
        <v>559</v>
      </c>
      <c r="AV37" s="162" t="s">
        <v>559</v>
      </c>
      <c r="AW37" s="162" t="s">
        <v>559</v>
      </c>
      <c r="AX37" s="162"/>
      <c r="AY37" s="162"/>
      <c r="AZ37" s="162"/>
      <c r="BA37" s="162"/>
      <c r="BB37" s="163">
        <f t="shared" si="8"/>
        <v>13</v>
      </c>
      <c r="BC37" s="164" t="str">
        <f t="shared" si="9"/>
        <v/>
      </c>
      <c r="BD37" s="166">
        <f t="shared" si="10"/>
        <v>0</v>
      </c>
      <c r="BE37" s="164" t="str">
        <f t="shared" si="11"/>
        <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t="s">
        <v>559</v>
      </c>
      <c r="E38" s="162" t="s">
        <v>559</v>
      </c>
      <c r="F38" s="162" t="s">
        <v>559</v>
      </c>
      <c r="G38" s="162" t="s">
        <v>559</v>
      </c>
      <c r="H38" s="163"/>
      <c r="I38" s="162" t="s">
        <v>559</v>
      </c>
      <c r="J38" s="162" t="s">
        <v>578</v>
      </c>
      <c r="K38" s="162" t="s">
        <v>559</v>
      </c>
      <c r="L38" s="162"/>
      <c r="M38" s="162" t="s">
        <v>559</v>
      </c>
      <c r="N38" s="162" t="s">
        <v>559</v>
      </c>
      <c r="O38" s="162" t="s">
        <v>559</v>
      </c>
      <c r="P38" s="162" t="s">
        <v>559</v>
      </c>
      <c r="Q38" s="162" t="s">
        <v>559</v>
      </c>
      <c r="R38" s="306" t="s">
        <v>559</v>
      </c>
      <c r="S38" s="162" t="s">
        <v>559</v>
      </c>
      <c r="T38" s="162" t="s">
        <v>559</v>
      </c>
      <c r="U38" s="162" t="s">
        <v>559</v>
      </c>
      <c r="V38" s="162" t="s">
        <v>559</v>
      </c>
      <c r="W38" s="163"/>
      <c r="X38" s="162"/>
      <c r="Y38" s="162">
        <f t="shared" si="1"/>
        <v>17</v>
      </c>
      <c r="Z38" s="164">
        <f t="shared" si="2"/>
        <v>1</v>
      </c>
      <c r="AA38" s="165">
        <f t="shared" si="3"/>
        <v>0</v>
      </c>
      <c r="AB38" s="164">
        <f t="shared" si="4"/>
        <v>0</v>
      </c>
      <c r="AC38" s="166">
        <f t="shared" si="5"/>
        <v>1</v>
      </c>
      <c r="AD38" s="164">
        <f t="shared" si="6"/>
        <v>0.05882352941</v>
      </c>
      <c r="AE38" s="160">
        <v>32.0</v>
      </c>
      <c r="AF38" s="161" t="str">
        <f t="shared" si="7"/>
        <v>Joseph Francisco Ramírez Espinosa</v>
      </c>
      <c r="AG38" s="162" t="s">
        <v>559</v>
      </c>
      <c r="AH38" s="162" t="s">
        <v>559</v>
      </c>
      <c r="AI38" s="162" t="s">
        <v>559</v>
      </c>
      <c r="AJ38" s="162" t="s">
        <v>559</v>
      </c>
      <c r="AK38" s="162"/>
      <c r="AL38" s="162" t="s">
        <v>559</v>
      </c>
      <c r="AM38" s="162" t="s">
        <v>559</v>
      </c>
      <c r="AN38" s="162" t="s">
        <v>559</v>
      </c>
      <c r="AO38" s="162"/>
      <c r="AP38" s="162"/>
      <c r="AQ38" s="162" t="s">
        <v>559</v>
      </c>
      <c r="AR38" s="162" t="s">
        <v>559</v>
      </c>
      <c r="AS38" s="162" t="s">
        <v>559</v>
      </c>
      <c r="AT38" s="162"/>
      <c r="AU38" s="162" t="s">
        <v>559</v>
      </c>
      <c r="AV38" s="162" t="s">
        <v>559</v>
      </c>
      <c r="AW38" s="162" t="s">
        <v>559</v>
      </c>
      <c r="AX38" s="162"/>
      <c r="AY38" s="162"/>
      <c r="AZ38" s="162"/>
      <c r="BA38" s="162"/>
      <c r="BB38" s="163">
        <f t="shared" si="8"/>
        <v>13</v>
      </c>
      <c r="BC38" s="164" t="str">
        <f t="shared" si="9"/>
        <v/>
      </c>
      <c r="BD38" s="166">
        <f t="shared" si="10"/>
        <v>0</v>
      </c>
      <c r="BE38" s="164" t="str">
        <f t="shared" si="11"/>
        <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t="s">
        <v>559</v>
      </c>
      <c r="E39" s="162" t="s">
        <v>559</v>
      </c>
      <c r="F39" s="162" t="s">
        <v>559</v>
      </c>
      <c r="G39" s="162" t="s">
        <v>559</v>
      </c>
      <c r="H39" s="163"/>
      <c r="I39" s="162" t="s">
        <v>578</v>
      </c>
      <c r="J39" s="162" t="s">
        <v>559</v>
      </c>
      <c r="K39" s="162" t="s">
        <v>559</v>
      </c>
      <c r="L39" s="162"/>
      <c r="M39" s="162" t="s">
        <v>559</v>
      </c>
      <c r="N39" s="162" t="s">
        <v>559</v>
      </c>
      <c r="O39" s="162" t="s">
        <v>559</v>
      </c>
      <c r="P39" s="162" t="s">
        <v>559</v>
      </c>
      <c r="Q39" s="162" t="s">
        <v>559</v>
      </c>
      <c r="R39" s="307" t="s">
        <v>559</v>
      </c>
      <c r="S39" s="162" t="s">
        <v>559</v>
      </c>
      <c r="T39" s="162" t="s">
        <v>579</v>
      </c>
      <c r="U39" s="162" t="s">
        <v>559</v>
      </c>
      <c r="V39" s="162" t="s">
        <v>559</v>
      </c>
      <c r="W39" s="163"/>
      <c r="X39" s="162"/>
      <c r="Y39" s="162">
        <f t="shared" si="1"/>
        <v>16</v>
      </c>
      <c r="Z39" s="164">
        <f t="shared" si="2"/>
        <v>0.9411764706</v>
      </c>
      <c r="AA39" s="165">
        <f t="shared" si="3"/>
        <v>1</v>
      </c>
      <c r="AB39" s="164">
        <f t="shared" si="4"/>
        <v>0.05882352941</v>
      </c>
      <c r="AC39" s="166">
        <f t="shared" si="5"/>
        <v>1</v>
      </c>
      <c r="AD39" s="164">
        <f t="shared" si="6"/>
        <v>0.05882352941</v>
      </c>
      <c r="AE39" s="160">
        <v>33.0</v>
      </c>
      <c r="AF39" s="161" t="str">
        <f t="shared" si="7"/>
        <v>Yariel Alfonso Ramos</v>
      </c>
      <c r="AG39" s="162" t="s">
        <v>559</v>
      </c>
      <c r="AH39" s="162" t="s">
        <v>559</v>
      </c>
      <c r="AI39" s="162" t="s">
        <v>559</v>
      </c>
      <c r="AJ39" s="162" t="s">
        <v>580</v>
      </c>
      <c r="AK39" s="162"/>
      <c r="AL39" s="162" t="s">
        <v>579</v>
      </c>
      <c r="AM39" s="162" t="s">
        <v>559</v>
      </c>
      <c r="AN39" s="162" t="s">
        <v>559</v>
      </c>
      <c r="AO39" s="162"/>
      <c r="AP39" s="162"/>
      <c r="AQ39" s="162" t="s">
        <v>559</v>
      </c>
      <c r="AR39" s="162" t="s">
        <v>559</v>
      </c>
      <c r="AS39" s="162" t="s">
        <v>559</v>
      </c>
      <c r="AT39" s="162"/>
      <c r="AU39" s="162" t="s">
        <v>559</v>
      </c>
      <c r="AV39" s="162" t="s">
        <v>578</v>
      </c>
      <c r="AW39" s="162" t="s">
        <v>559</v>
      </c>
      <c r="AX39" s="162"/>
      <c r="AY39" s="162"/>
      <c r="AZ39" s="162"/>
      <c r="BA39" s="162"/>
      <c r="BB39" s="163">
        <f t="shared" si="8"/>
        <v>12</v>
      </c>
      <c r="BC39" s="164" t="str">
        <f t="shared" si="9"/>
        <v/>
      </c>
      <c r="BD39" s="166">
        <f t="shared" si="10"/>
        <v>1</v>
      </c>
      <c r="BE39" s="164" t="str">
        <f t="shared" si="11"/>
        <v/>
      </c>
      <c r="BF39" s="166">
        <f t="shared" si="12"/>
        <v>1</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t="s">
        <v>578</v>
      </c>
      <c r="E40" s="162" t="s">
        <v>559</v>
      </c>
      <c r="F40" s="162" t="s">
        <v>559</v>
      </c>
      <c r="G40" s="162" t="s">
        <v>559</v>
      </c>
      <c r="H40" s="163"/>
      <c r="I40" s="162" t="s">
        <v>559</v>
      </c>
      <c r="J40" s="162" t="s">
        <v>559</v>
      </c>
      <c r="K40" s="162" t="s">
        <v>559</v>
      </c>
      <c r="L40" s="162"/>
      <c r="M40" s="162" t="s">
        <v>559</v>
      </c>
      <c r="N40" s="162" t="s">
        <v>559</v>
      </c>
      <c r="O40" s="162" t="s">
        <v>559</v>
      </c>
      <c r="P40" s="162" t="s">
        <v>559</v>
      </c>
      <c r="Q40" s="162" t="s">
        <v>559</v>
      </c>
      <c r="R40" s="306" t="s">
        <v>559</v>
      </c>
      <c r="S40" s="162" t="s">
        <v>559</v>
      </c>
      <c r="T40" s="162" t="s">
        <v>559</v>
      </c>
      <c r="U40" s="162" t="s">
        <v>559</v>
      </c>
      <c r="V40" s="162" t="s">
        <v>559</v>
      </c>
      <c r="W40" s="163"/>
      <c r="X40" s="162"/>
      <c r="Y40" s="162">
        <f t="shared" si="1"/>
        <v>17</v>
      </c>
      <c r="Z40" s="164">
        <f t="shared" si="2"/>
        <v>1</v>
      </c>
      <c r="AA40" s="165">
        <f t="shared" si="3"/>
        <v>0</v>
      </c>
      <c r="AB40" s="164">
        <f t="shared" si="4"/>
        <v>0</v>
      </c>
      <c r="AC40" s="166">
        <f t="shared" si="5"/>
        <v>1</v>
      </c>
      <c r="AD40" s="164">
        <f t="shared" si="6"/>
        <v>0.05882352941</v>
      </c>
      <c r="AE40" s="160">
        <v>34.0</v>
      </c>
      <c r="AF40" s="161" t="str">
        <f t="shared" si="7"/>
        <v>Carlos David Rodríguez Almánzar</v>
      </c>
      <c r="AG40" s="162" t="s">
        <v>559</v>
      </c>
      <c r="AH40" s="162" t="s">
        <v>559</v>
      </c>
      <c r="AI40" s="162" t="s">
        <v>559</v>
      </c>
      <c r="AJ40" s="162" t="s">
        <v>580</v>
      </c>
      <c r="AK40" s="162"/>
      <c r="AL40" s="162" t="s">
        <v>559</v>
      </c>
      <c r="AM40" s="162" t="s">
        <v>559</v>
      </c>
      <c r="AN40" s="162" t="s">
        <v>559</v>
      </c>
      <c r="AO40" s="162"/>
      <c r="AP40" s="162"/>
      <c r="AQ40" s="162" t="s">
        <v>559</v>
      </c>
      <c r="AR40" s="162" t="s">
        <v>559</v>
      </c>
      <c r="AS40" s="162" t="s">
        <v>559</v>
      </c>
      <c r="AT40" s="162"/>
      <c r="AU40" s="162" t="s">
        <v>559</v>
      </c>
      <c r="AV40" s="162" t="s">
        <v>559</v>
      </c>
      <c r="AW40" s="162" t="s">
        <v>559</v>
      </c>
      <c r="AX40" s="162"/>
      <c r="AY40" s="162"/>
      <c r="AZ40" s="162"/>
      <c r="BA40" s="162"/>
      <c r="BB40" s="163">
        <f t="shared" si="8"/>
        <v>13</v>
      </c>
      <c r="BC40" s="164" t="str">
        <f t="shared" si="9"/>
        <v/>
      </c>
      <c r="BD40" s="166">
        <f t="shared" si="10"/>
        <v>0</v>
      </c>
      <c r="BE40" s="164" t="str">
        <f t="shared" si="11"/>
        <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t="s">
        <v>559</v>
      </c>
      <c r="E41" s="162" t="s">
        <v>559</v>
      </c>
      <c r="F41" s="162" t="s">
        <v>559</v>
      </c>
      <c r="G41" s="162" t="s">
        <v>559</v>
      </c>
      <c r="H41" s="163"/>
      <c r="I41" s="162" t="s">
        <v>559</v>
      </c>
      <c r="J41" s="162" t="s">
        <v>559</v>
      </c>
      <c r="K41" s="162" t="s">
        <v>559</v>
      </c>
      <c r="L41" s="162"/>
      <c r="M41" s="162" t="s">
        <v>559</v>
      </c>
      <c r="N41" s="162" t="s">
        <v>559</v>
      </c>
      <c r="O41" s="162" t="s">
        <v>578</v>
      </c>
      <c r="P41" s="162" t="s">
        <v>559</v>
      </c>
      <c r="Q41" s="162" t="s">
        <v>559</v>
      </c>
      <c r="R41" s="307" t="s">
        <v>559</v>
      </c>
      <c r="S41" s="162" t="s">
        <v>559</v>
      </c>
      <c r="T41" s="162" t="s">
        <v>559</v>
      </c>
      <c r="U41" s="162" t="s">
        <v>559</v>
      </c>
      <c r="V41" s="162" t="s">
        <v>559</v>
      </c>
      <c r="W41" s="163"/>
      <c r="X41" s="162"/>
      <c r="Y41" s="162">
        <f t="shared" si="1"/>
        <v>17</v>
      </c>
      <c r="Z41" s="164">
        <f t="shared" si="2"/>
        <v>1</v>
      </c>
      <c r="AA41" s="165">
        <f t="shared" si="3"/>
        <v>0</v>
      </c>
      <c r="AB41" s="164">
        <f t="shared" si="4"/>
        <v>0</v>
      </c>
      <c r="AC41" s="166">
        <f t="shared" si="5"/>
        <v>1</v>
      </c>
      <c r="AD41" s="164">
        <f t="shared" si="6"/>
        <v>0.05882352941</v>
      </c>
      <c r="AE41" s="160">
        <v>35.0</v>
      </c>
      <c r="AF41" s="161" t="str">
        <f t="shared" si="7"/>
        <v>Darianni  Santos Medina</v>
      </c>
      <c r="AG41" s="162" t="s">
        <v>559</v>
      </c>
      <c r="AH41" s="162" t="s">
        <v>559</v>
      </c>
      <c r="AI41" s="162" t="s">
        <v>559</v>
      </c>
      <c r="AJ41" s="162" t="s">
        <v>559</v>
      </c>
      <c r="AK41" s="162"/>
      <c r="AL41" s="162" t="s">
        <v>559</v>
      </c>
      <c r="AM41" s="162" t="s">
        <v>559</v>
      </c>
      <c r="AN41" s="162" t="s">
        <v>559</v>
      </c>
      <c r="AO41" s="162"/>
      <c r="AP41" s="162"/>
      <c r="AQ41" s="162" t="s">
        <v>559</v>
      </c>
      <c r="AR41" s="162" t="s">
        <v>559</v>
      </c>
      <c r="AS41" s="162" t="s">
        <v>559</v>
      </c>
      <c r="AT41" s="162"/>
      <c r="AU41" s="162" t="s">
        <v>559</v>
      </c>
      <c r="AV41" s="162" t="s">
        <v>559</v>
      </c>
      <c r="AW41" s="162" t="s">
        <v>559</v>
      </c>
      <c r="AX41" s="162"/>
      <c r="AY41" s="162"/>
      <c r="AZ41" s="162"/>
      <c r="BA41" s="162"/>
      <c r="BB41" s="163">
        <f t="shared" si="8"/>
        <v>13</v>
      </c>
      <c r="BC41" s="164" t="str">
        <f t="shared" si="9"/>
        <v/>
      </c>
      <c r="BD41" s="166">
        <f t="shared" si="10"/>
        <v>0</v>
      </c>
      <c r="BE41" s="164" t="str">
        <f t="shared" si="11"/>
        <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t="s">
        <v>559</v>
      </c>
      <c r="E42" s="162" t="s">
        <v>559</v>
      </c>
      <c r="F42" s="162" t="s">
        <v>559</v>
      </c>
      <c r="G42" s="162" t="s">
        <v>578</v>
      </c>
      <c r="H42" s="163"/>
      <c r="I42" s="162" t="s">
        <v>559</v>
      </c>
      <c r="J42" s="162" t="s">
        <v>559</v>
      </c>
      <c r="K42" s="162" t="s">
        <v>579</v>
      </c>
      <c r="L42" s="162"/>
      <c r="M42" s="162" t="s">
        <v>559</v>
      </c>
      <c r="N42" s="162" t="s">
        <v>559</v>
      </c>
      <c r="O42" s="162" t="s">
        <v>559</v>
      </c>
      <c r="P42" s="162" t="s">
        <v>559</v>
      </c>
      <c r="Q42" s="162" t="s">
        <v>579</v>
      </c>
      <c r="R42" s="306" t="s">
        <v>559</v>
      </c>
      <c r="S42" s="162" t="s">
        <v>559</v>
      </c>
      <c r="T42" s="162" t="s">
        <v>559</v>
      </c>
      <c r="U42" s="162" t="s">
        <v>559</v>
      </c>
      <c r="V42" s="162" t="s">
        <v>559</v>
      </c>
      <c r="W42" s="163"/>
      <c r="X42" s="162"/>
      <c r="Y42" s="162">
        <f t="shared" si="1"/>
        <v>15</v>
      </c>
      <c r="Z42" s="164">
        <f t="shared" si="2"/>
        <v>0.8823529412</v>
      </c>
      <c r="AA42" s="165">
        <f t="shared" si="3"/>
        <v>2</v>
      </c>
      <c r="AB42" s="164">
        <f t="shared" si="4"/>
        <v>0.1176470588</v>
      </c>
      <c r="AC42" s="166">
        <f t="shared" si="5"/>
        <v>1</v>
      </c>
      <c r="AD42" s="164">
        <f t="shared" si="6"/>
        <v>0.05882352941</v>
      </c>
      <c r="AE42" s="160">
        <v>36.0</v>
      </c>
      <c r="AF42" s="161" t="str">
        <f t="shared" si="7"/>
        <v>Rosyeli Carolina Tavarez  Reyes</v>
      </c>
      <c r="AG42" s="162" t="s">
        <v>559</v>
      </c>
      <c r="AH42" s="162" t="s">
        <v>559</v>
      </c>
      <c r="AI42" s="162" t="s">
        <v>559</v>
      </c>
      <c r="AJ42" s="162" t="s">
        <v>559</v>
      </c>
      <c r="AK42" s="162"/>
      <c r="AL42" s="162" t="s">
        <v>559</v>
      </c>
      <c r="AM42" s="162" t="s">
        <v>559</v>
      </c>
      <c r="AN42" s="162" t="s">
        <v>559</v>
      </c>
      <c r="AO42" s="162"/>
      <c r="AP42" s="162"/>
      <c r="AQ42" s="162" t="s">
        <v>559</v>
      </c>
      <c r="AR42" s="162" t="s">
        <v>559</v>
      </c>
      <c r="AS42" s="162" t="s">
        <v>559</v>
      </c>
      <c r="AT42" s="162"/>
      <c r="AU42" s="162" t="s">
        <v>579</v>
      </c>
      <c r="AV42" s="162" t="s">
        <v>559</v>
      </c>
      <c r="AW42" s="162" t="s">
        <v>559</v>
      </c>
      <c r="AX42" s="162"/>
      <c r="AY42" s="162"/>
      <c r="AZ42" s="162"/>
      <c r="BA42" s="162"/>
      <c r="BB42" s="163">
        <f t="shared" si="8"/>
        <v>12</v>
      </c>
      <c r="BC42" s="164" t="str">
        <f t="shared" si="9"/>
        <v/>
      </c>
      <c r="BD42" s="166">
        <f t="shared" si="10"/>
        <v>1</v>
      </c>
      <c r="BE42" s="164" t="str">
        <f t="shared" si="11"/>
        <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t="s">
        <v>559</v>
      </c>
      <c r="E43" s="162" t="s">
        <v>559</v>
      </c>
      <c r="F43" s="162" t="s">
        <v>559</v>
      </c>
      <c r="G43" s="162" t="s">
        <v>559</v>
      </c>
      <c r="H43" s="163"/>
      <c r="I43" s="162" t="s">
        <v>559</v>
      </c>
      <c r="J43" s="162" t="s">
        <v>559</v>
      </c>
      <c r="K43" s="162" t="s">
        <v>559</v>
      </c>
      <c r="L43" s="162"/>
      <c r="M43" s="162" t="s">
        <v>559</v>
      </c>
      <c r="N43" s="162" t="s">
        <v>559</v>
      </c>
      <c r="O43" s="162" t="s">
        <v>559</v>
      </c>
      <c r="P43" s="162" t="s">
        <v>559</v>
      </c>
      <c r="Q43" s="162" t="s">
        <v>559</v>
      </c>
      <c r="R43" s="307" t="s">
        <v>559</v>
      </c>
      <c r="S43" s="162" t="s">
        <v>559</v>
      </c>
      <c r="T43" s="162" t="s">
        <v>559</v>
      </c>
      <c r="U43" s="162" t="s">
        <v>559</v>
      </c>
      <c r="V43" s="162" t="s">
        <v>559</v>
      </c>
      <c r="W43" s="163"/>
      <c r="X43" s="162"/>
      <c r="Y43" s="162">
        <f t="shared" si="1"/>
        <v>17</v>
      </c>
      <c r="Z43" s="164">
        <f t="shared" si="2"/>
        <v>1</v>
      </c>
      <c r="AA43" s="165">
        <f t="shared" si="3"/>
        <v>0</v>
      </c>
      <c r="AB43" s="164">
        <f t="shared" si="4"/>
        <v>0</v>
      </c>
      <c r="AC43" s="166">
        <f t="shared" si="5"/>
        <v>0</v>
      </c>
      <c r="AD43" s="164">
        <f t="shared" si="6"/>
        <v>0</v>
      </c>
      <c r="AE43" s="160">
        <v>37.0</v>
      </c>
      <c r="AF43" s="161" t="str">
        <f t="shared" si="7"/>
        <v>Melani  Taveras Bautista</v>
      </c>
      <c r="AG43" s="162" t="s">
        <v>559</v>
      </c>
      <c r="AH43" s="162" t="s">
        <v>559</v>
      </c>
      <c r="AI43" s="162" t="s">
        <v>559</v>
      </c>
      <c r="AJ43" s="162" t="s">
        <v>559</v>
      </c>
      <c r="AK43" s="162"/>
      <c r="AL43" s="162" t="s">
        <v>559</v>
      </c>
      <c r="AM43" s="162" t="s">
        <v>559</v>
      </c>
      <c r="AN43" s="162" t="s">
        <v>559</v>
      </c>
      <c r="AO43" s="162"/>
      <c r="AP43" s="162"/>
      <c r="AQ43" s="162" t="s">
        <v>559</v>
      </c>
      <c r="AR43" s="162" t="s">
        <v>559</v>
      </c>
      <c r="AS43" s="162" t="s">
        <v>559</v>
      </c>
      <c r="AT43" s="162"/>
      <c r="AU43" s="162" t="s">
        <v>559</v>
      </c>
      <c r="AV43" s="162" t="s">
        <v>559</v>
      </c>
      <c r="AW43" s="162" t="s">
        <v>559</v>
      </c>
      <c r="AX43" s="162"/>
      <c r="AY43" s="162"/>
      <c r="AZ43" s="162"/>
      <c r="BA43" s="162"/>
      <c r="BB43" s="163">
        <f t="shared" si="8"/>
        <v>13</v>
      </c>
      <c r="BC43" s="164" t="str">
        <f t="shared" si="9"/>
        <v/>
      </c>
      <c r="BD43" s="166">
        <f t="shared" si="10"/>
        <v>0</v>
      </c>
      <c r="BE43" s="164" t="str">
        <f t="shared" si="11"/>
        <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t="s">
        <v>559</v>
      </c>
      <c r="E44" s="162" t="s">
        <v>559</v>
      </c>
      <c r="F44" s="162" t="s">
        <v>559</v>
      </c>
      <c r="G44" s="162" t="s">
        <v>559</v>
      </c>
      <c r="H44" s="163"/>
      <c r="I44" s="162" t="s">
        <v>559</v>
      </c>
      <c r="J44" s="162" t="s">
        <v>559</v>
      </c>
      <c r="K44" s="162" t="s">
        <v>559</v>
      </c>
      <c r="L44" s="162"/>
      <c r="M44" s="162" t="s">
        <v>559</v>
      </c>
      <c r="N44" s="162" t="s">
        <v>559</v>
      </c>
      <c r="O44" s="162" t="s">
        <v>559</v>
      </c>
      <c r="P44" s="162" t="s">
        <v>559</v>
      </c>
      <c r="Q44" s="162" t="s">
        <v>559</v>
      </c>
      <c r="R44" s="306" t="s">
        <v>559</v>
      </c>
      <c r="S44" s="162" t="s">
        <v>559</v>
      </c>
      <c r="T44" s="162" t="s">
        <v>559</v>
      </c>
      <c r="U44" s="162" t="s">
        <v>559</v>
      </c>
      <c r="V44" s="162" t="s">
        <v>559</v>
      </c>
      <c r="W44" s="163"/>
      <c r="X44" s="162"/>
      <c r="Y44" s="162">
        <f t="shared" si="1"/>
        <v>17</v>
      </c>
      <c r="Z44" s="164">
        <f t="shared" si="2"/>
        <v>1</v>
      </c>
      <c r="AA44" s="165">
        <f t="shared" si="3"/>
        <v>0</v>
      </c>
      <c r="AB44" s="164">
        <f t="shared" si="4"/>
        <v>0</v>
      </c>
      <c r="AC44" s="166">
        <f t="shared" si="5"/>
        <v>0</v>
      </c>
      <c r="AD44" s="164">
        <f t="shared" si="6"/>
        <v>0</v>
      </c>
      <c r="AE44" s="160">
        <v>38.0</v>
      </c>
      <c r="AF44" s="161" t="str">
        <f t="shared" si="7"/>
        <v>Arianny  Tejada Guzmán</v>
      </c>
      <c r="AG44" s="162" t="s">
        <v>559</v>
      </c>
      <c r="AH44" s="162" t="s">
        <v>559</v>
      </c>
      <c r="AI44" s="162" t="s">
        <v>559</v>
      </c>
      <c r="AJ44" s="162" t="s">
        <v>559</v>
      </c>
      <c r="AK44" s="162"/>
      <c r="AL44" s="162" t="s">
        <v>559</v>
      </c>
      <c r="AM44" s="162" t="s">
        <v>559</v>
      </c>
      <c r="AN44" s="162" t="s">
        <v>559</v>
      </c>
      <c r="AO44" s="162"/>
      <c r="AP44" s="162"/>
      <c r="AQ44" s="162" t="s">
        <v>559</v>
      </c>
      <c r="AR44" s="162" t="s">
        <v>578</v>
      </c>
      <c r="AS44" s="162" t="s">
        <v>559</v>
      </c>
      <c r="AT44" s="162"/>
      <c r="AU44" s="162" t="s">
        <v>559</v>
      </c>
      <c r="AV44" s="162" t="s">
        <v>559</v>
      </c>
      <c r="AW44" s="162" t="s">
        <v>559</v>
      </c>
      <c r="AX44" s="162"/>
      <c r="AY44" s="162"/>
      <c r="AZ44" s="162"/>
      <c r="BA44" s="162"/>
      <c r="BB44" s="163">
        <f t="shared" si="8"/>
        <v>13</v>
      </c>
      <c r="BC44" s="164" t="str">
        <f t="shared" si="9"/>
        <v/>
      </c>
      <c r="BD44" s="166">
        <f t="shared" si="10"/>
        <v>0</v>
      </c>
      <c r="BE44" s="164" t="str">
        <f t="shared" si="11"/>
        <v/>
      </c>
      <c r="BF44" s="166">
        <f t="shared" si="12"/>
        <v>1</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t="s">
        <v>578</v>
      </c>
      <c r="E45" s="162" t="s">
        <v>559</v>
      </c>
      <c r="F45" s="162" t="s">
        <v>559</v>
      </c>
      <c r="G45" s="162" t="s">
        <v>559</v>
      </c>
      <c r="H45" s="163"/>
      <c r="I45" s="162" t="s">
        <v>559</v>
      </c>
      <c r="J45" s="162" t="s">
        <v>559</v>
      </c>
      <c r="K45" s="162" t="s">
        <v>559</v>
      </c>
      <c r="L45" s="162"/>
      <c r="M45" s="162" t="s">
        <v>559</v>
      </c>
      <c r="N45" s="162" t="s">
        <v>559</v>
      </c>
      <c r="O45" s="162" t="s">
        <v>559</v>
      </c>
      <c r="P45" s="162" t="s">
        <v>559</v>
      </c>
      <c r="Q45" s="162" t="s">
        <v>559</v>
      </c>
      <c r="R45" s="307" t="s">
        <v>559</v>
      </c>
      <c r="S45" s="162" t="s">
        <v>578</v>
      </c>
      <c r="T45" s="162" t="s">
        <v>559</v>
      </c>
      <c r="U45" s="162" t="s">
        <v>580</v>
      </c>
      <c r="V45" s="162" t="s">
        <v>559</v>
      </c>
      <c r="W45" s="163"/>
      <c r="X45" s="162"/>
      <c r="Y45" s="162">
        <f t="shared" si="1"/>
        <v>17</v>
      </c>
      <c r="Z45" s="164">
        <f t="shared" si="2"/>
        <v>1</v>
      </c>
      <c r="AA45" s="165">
        <f t="shared" si="3"/>
        <v>0</v>
      </c>
      <c r="AB45" s="164">
        <f t="shared" si="4"/>
        <v>0</v>
      </c>
      <c r="AC45" s="166">
        <f t="shared" si="5"/>
        <v>2</v>
      </c>
      <c r="AD45" s="164">
        <f t="shared" si="6"/>
        <v>0.1176470588</v>
      </c>
      <c r="AE45" s="160">
        <v>39.0</v>
      </c>
      <c r="AF45" s="161" t="str">
        <f t="shared" si="7"/>
        <v>Jeilyn Aliah Tejada</v>
      </c>
      <c r="AG45" s="162" t="s">
        <v>559</v>
      </c>
      <c r="AH45" s="162" t="s">
        <v>559</v>
      </c>
      <c r="AI45" s="162" t="s">
        <v>559</v>
      </c>
      <c r="AJ45" s="162" t="s">
        <v>559</v>
      </c>
      <c r="AK45" s="162"/>
      <c r="AL45" s="162" t="s">
        <v>559</v>
      </c>
      <c r="AM45" s="162" t="s">
        <v>559</v>
      </c>
      <c r="AN45" s="162" t="s">
        <v>559</v>
      </c>
      <c r="AO45" s="162"/>
      <c r="AP45" s="162"/>
      <c r="AQ45" s="162" t="s">
        <v>559</v>
      </c>
      <c r="AR45" s="162" t="s">
        <v>559</v>
      </c>
      <c r="AS45" s="162" t="s">
        <v>559</v>
      </c>
      <c r="AT45" s="162"/>
      <c r="AU45" s="162" t="s">
        <v>559</v>
      </c>
      <c r="AV45" s="162" t="s">
        <v>578</v>
      </c>
      <c r="AW45" s="162" t="s">
        <v>559</v>
      </c>
      <c r="AX45" s="162"/>
      <c r="AY45" s="162"/>
      <c r="AZ45" s="162"/>
      <c r="BA45" s="162"/>
      <c r="BB45" s="163">
        <f t="shared" si="8"/>
        <v>13</v>
      </c>
      <c r="BC45" s="164" t="str">
        <f t="shared" si="9"/>
        <v/>
      </c>
      <c r="BD45" s="166">
        <f t="shared" si="10"/>
        <v>0</v>
      </c>
      <c r="BE45" s="164" t="str">
        <f t="shared" si="11"/>
        <v/>
      </c>
      <c r="BF45" s="166">
        <f t="shared" si="12"/>
        <v>1</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t="s">
        <v>559</v>
      </c>
      <c r="E46" s="162" t="s">
        <v>559</v>
      </c>
      <c r="F46" s="162" t="s">
        <v>559</v>
      </c>
      <c r="G46" s="162" t="s">
        <v>559</v>
      </c>
      <c r="H46" s="163"/>
      <c r="I46" s="162" t="s">
        <v>578</v>
      </c>
      <c r="J46" s="162" t="s">
        <v>559</v>
      </c>
      <c r="K46" s="162" t="s">
        <v>559</v>
      </c>
      <c r="L46" s="162"/>
      <c r="M46" s="162" t="s">
        <v>559</v>
      </c>
      <c r="N46" s="162" t="s">
        <v>578</v>
      </c>
      <c r="O46" s="162" t="s">
        <v>559</v>
      </c>
      <c r="P46" s="162" t="s">
        <v>559</v>
      </c>
      <c r="Q46" s="162" t="s">
        <v>559</v>
      </c>
      <c r="R46" s="162" t="s">
        <v>559</v>
      </c>
      <c r="S46" s="162" t="s">
        <v>578</v>
      </c>
      <c r="T46" s="162" t="s">
        <v>559</v>
      </c>
      <c r="U46" s="162" t="s">
        <v>559</v>
      </c>
      <c r="V46" s="162" t="s">
        <v>559</v>
      </c>
      <c r="W46" s="163"/>
      <c r="X46" s="162"/>
      <c r="Y46" s="162">
        <f t="shared" si="1"/>
        <v>16</v>
      </c>
      <c r="Z46" s="164">
        <f t="shared" si="2"/>
        <v>0.9411764706</v>
      </c>
      <c r="AA46" s="165">
        <f t="shared" si="3"/>
        <v>0</v>
      </c>
      <c r="AB46" s="164">
        <f t="shared" si="4"/>
        <v>0</v>
      </c>
      <c r="AC46" s="166">
        <f t="shared" si="5"/>
        <v>3</v>
      </c>
      <c r="AD46" s="164">
        <f t="shared" si="6"/>
        <v>0.1764705882</v>
      </c>
      <c r="AE46" s="160">
        <v>40.0</v>
      </c>
      <c r="AF46" s="161" t="str">
        <f t="shared" si="7"/>
        <v>Rosenny  Ureña Arias</v>
      </c>
      <c r="AG46" s="162" t="s">
        <v>559</v>
      </c>
      <c r="AH46" s="162" t="s">
        <v>559</v>
      </c>
      <c r="AI46" s="162" t="s">
        <v>559</v>
      </c>
      <c r="AJ46" s="162" t="s">
        <v>559</v>
      </c>
      <c r="AK46" s="162"/>
      <c r="AL46" s="162" t="s">
        <v>559</v>
      </c>
      <c r="AM46" s="162" t="s">
        <v>559</v>
      </c>
      <c r="AN46" s="162" t="s">
        <v>559</v>
      </c>
      <c r="AO46" s="162"/>
      <c r="AP46" s="162"/>
      <c r="AQ46" s="162" t="s">
        <v>559</v>
      </c>
      <c r="AR46" s="162" t="s">
        <v>559</v>
      </c>
      <c r="AS46" s="162" t="s">
        <v>559</v>
      </c>
      <c r="AT46" s="162"/>
      <c r="AU46" s="162" t="s">
        <v>559</v>
      </c>
      <c r="AV46" s="162" t="s">
        <v>559</v>
      </c>
      <c r="AW46" s="162" t="s">
        <v>559</v>
      </c>
      <c r="AX46" s="162"/>
      <c r="AY46" s="162"/>
      <c r="AZ46" s="162"/>
      <c r="BA46" s="162"/>
      <c r="BB46" s="163">
        <f t="shared" si="8"/>
        <v>13</v>
      </c>
      <c r="BC46" s="164" t="str">
        <f t="shared" si="9"/>
        <v/>
      </c>
      <c r="BD46" s="166">
        <f t="shared" si="10"/>
        <v>0</v>
      </c>
      <c r="BE46" s="164" t="str">
        <f t="shared" si="11"/>
        <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t="s">
        <v>559</v>
      </c>
      <c r="E47" s="162" t="s">
        <v>559</v>
      </c>
      <c r="F47" s="162" t="s">
        <v>559</v>
      </c>
      <c r="G47" s="162" t="s">
        <v>559</v>
      </c>
      <c r="H47" s="163"/>
      <c r="I47" s="162" t="s">
        <v>559</v>
      </c>
      <c r="J47" s="162" t="s">
        <v>559</v>
      </c>
      <c r="K47" s="162" t="s">
        <v>559</v>
      </c>
      <c r="L47" s="162"/>
      <c r="M47" s="162" t="s">
        <v>559</v>
      </c>
      <c r="N47" s="162" t="s">
        <v>559</v>
      </c>
      <c r="O47" s="162" t="s">
        <v>559</v>
      </c>
      <c r="P47" s="162" t="s">
        <v>559</v>
      </c>
      <c r="Q47" s="162" t="s">
        <v>559</v>
      </c>
      <c r="R47" s="162" t="s">
        <v>559</v>
      </c>
      <c r="S47" s="162" t="s">
        <v>559</v>
      </c>
      <c r="T47" s="162" t="s">
        <v>559</v>
      </c>
      <c r="U47" s="162" t="s">
        <v>559</v>
      </c>
      <c r="V47" s="162" t="s">
        <v>559</v>
      </c>
      <c r="W47" s="163"/>
      <c r="X47" s="162"/>
      <c r="Y47" s="162">
        <f t="shared" si="1"/>
        <v>17</v>
      </c>
      <c r="Z47" s="164">
        <f t="shared" si="2"/>
        <v>1</v>
      </c>
      <c r="AA47" s="165">
        <f t="shared" si="3"/>
        <v>0</v>
      </c>
      <c r="AB47" s="164">
        <f t="shared" si="4"/>
        <v>0</v>
      </c>
      <c r="AC47" s="166">
        <f t="shared" si="5"/>
        <v>0</v>
      </c>
      <c r="AD47" s="164">
        <f t="shared" si="6"/>
        <v>0</v>
      </c>
      <c r="AE47" s="160">
        <v>41.0</v>
      </c>
      <c r="AF47" s="161" t="str">
        <f t="shared" si="7"/>
        <v>Jonathan  De Jesús Valerio Felipe</v>
      </c>
      <c r="AG47" s="162" t="s">
        <v>559</v>
      </c>
      <c r="AH47" s="162" t="s">
        <v>559</v>
      </c>
      <c r="AI47" s="162" t="s">
        <v>559</v>
      </c>
      <c r="AJ47" s="162" t="s">
        <v>559</v>
      </c>
      <c r="AK47" s="162"/>
      <c r="AL47" s="162" t="s">
        <v>559</v>
      </c>
      <c r="AM47" s="162" t="s">
        <v>559</v>
      </c>
      <c r="AN47" s="162" t="s">
        <v>559</v>
      </c>
      <c r="AO47" s="162"/>
      <c r="AP47" s="162"/>
      <c r="AQ47" s="162" t="s">
        <v>559</v>
      </c>
      <c r="AR47" s="162" t="s">
        <v>559</v>
      </c>
      <c r="AS47" s="162" t="s">
        <v>559</v>
      </c>
      <c r="AT47" s="162"/>
      <c r="AU47" s="162" t="s">
        <v>559</v>
      </c>
      <c r="AV47" s="162" t="s">
        <v>559</v>
      </c>
      <c r="AW47" s="162" t="s">
        <v>559</v>
      </c>
      <c r="AX47" s="162"/>
      <c r="AY47" s="162"/>
      <c r="AZ47" s="162"/>
      <c r="BA47" s="162"/>
      <c r="BB47" s="163">
        <f t="shared" si="8"/>
        <v>13</v>
      </c>
      <c r="BC47" s="164" t="str">
        <f t="shared" si="9"/>
        <v/>
      </c>
      <c r="BD47" s="166">
        <f t="shared" si="10"/>
        <v>0</v>
      </c>
      <c r="BE47" s="164" t="str">
        <f t="shared" si="11"/>
        <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t="s">
        <v>559</v>
      </c>
      <c r="E48" s="162" t="s">
        <v>559</v>
      </c>
      <c r="F48" s="162" t="s">
        <v>559</v>
      </c>
      <c r="G48" s="162" t="s">
        <v>559</v>
      </c>
      <c r="H48" s="163"/>
      <c r="I48" s="162" t="s">
        <v>559</v>
      </c>
      <c r="J48" s="162" t="s">
        <v>559</v>
      </c>
      <c r="K48" s="162" t="s">
        <v>559</v>
      </c>
      <c r="L48" s="162"/>
      <c r="M48" s="162" t="s">
        <v>559</v>
      </c>
      <c r="N48" s="162" t="s">
        <v>559</v>
      </c>
      <c r="O48" s="162" t="s">
        <v>559</v>
      </c>
      <c r="P48" s="162" t="s">
        <v>559</v>
      </c>
      <c r="Q48" s="162" t="s">
        <v>559</v>
      </c>
      <c r="R48" s="162" t="s">
        <v>559</v>
      </c>
      <c r="S48" s="162" t="s">
        <v>559</v>
      </c>
      <c r="T48" s="162" t="s">
        <v>559</v>
      </c>
      <c r="U48" s="162" t="s">
        <v>559</v>
      </c>
      <c r="V48" s="162" t="s">
        <v>559</v>
      </c>
      <c r="W48" s="163"/>
      <c r="X48" s="162"/>
      <c r="Y48" s="162">
        <f t="shared" si="1"/>
        <v>17</v>
      </c>
      <c r="Z48" s="164">
        <f t="shared" si="2"/>
        <v>1</v>
      </c>
      <c r="AA48" s="165">
        <f t="shared" si="3"/>
        <v>0</v>
      </c>
      <c r="AB48" s="164">
        <f t="shared" si="4"/>
        <v>0</v>
      </c>
      <c r="AC48" s="166">
        <f t="shared" si="5"/>
        <v>0</v>
      </c>
      <c r="AD48" s="164">
        <f t="shared" si="6"/>
        <v>0</v>
      </c>
      <c r="AE48" s="160">
        <v>42.0</v>
      </c>
      <c r="AF48" s="161" t="str">
        <f t="shared" si="7"/>
        <v>Crisleydi  Turbí</v>
      </c>
      <c r="AG48" s="162" t="s">
        <v>559</v>
      </c>
      <c r="AH48" s="162" t="s">
        <v>559</v>
      </c>
      <c r="AI48" s="162" t="s">
        <v>559</v>
      </c>
      <c r="AJ48" s="162" t="s">
        <v>559</v>
      </c>
      <c r="AK48" s="162"/>
      <c r="AL48" s="162" t="s">
        <v>559</v>
      </c>
      <c r="AM48" s="162" t="s">
        <v>559</v>
      </c>
      <c r="AN48" s="162" t="s">
        <v>559</v>
      </c>
      <c r="AO48" s="162"/>
      <c r="AP48" s="162"/>
      <c r="AQ48" s="162" t="s">
        <v>559</v>
      </c>
      <c r="AR48" s="162" t="s">
        <v>559</v>
      </c>
      <c r="AS48" s="162" t="s">
        <v>559</v>
      </c>
      <c r="AT48" s="162"/>
      <c r="AU48" s="162" t="s">
        <v>559</v>
      </c>
      <c r="AV48" s="162" t="s">
        <v>559</v>
      </c>
      <c r="AW48" s="162" t="s">
        <v>559</v>
      </c>
      <c r="AX48" s="162"/>
      <c r="AY48" s="162"/>
      <c r="AZ48" s="162"/>
      <c r="BA48" s="162"/>
      <c r="BB48" s="163">
        <f t="shared" si="8"/>
        <v>13</v>
      </c>
      <c r="BC48" s="164" t="str">
        <f t="shared" si="9"/>
        <v/>
      </c>
      <c r="BD48" s="166">
        <f t="shared" si="10"/>
        <v>0</v>
      </c>
      <c r="BE48" s="164" t="str">
        <f t="shared" si="11"/>
        <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t="s">
        <v>559</v>
      </c>
      <c r="E49" s="162" t="s">
        <v>559</v>
      </c>
      <c r="F49" s="162" t="s">
        <v>559</v>
      </c>
      <c r="G49" s="162" t="s">
        <v>559</v>
      </c>
      <c r="H49" s="163"/>
      <c r="I49" s="162" t="s">
        <v>559</v>
      </c>
      <c r="J49" s="162" t="s">
        <v>559</v>
      </c>
      <c r="K49" s="162" t="s">
        <v>559</v>
      </c>
      <c r="L49" s="162"/>
      <c r="M49" s="162" t="s">
        <v>559</v>
      </c>
      <c r="N49" s="162" t="s">
        <v>580</v>
      </c>
      <c r="O49" s="162" t="s">
        <v>559</v>
      </c>
      <c r="P49" s="162" t="s">
        <v>559</v>
      </c>
      <c r="Q49" s="162" t="s">
        <v>559</v>
      </c>
      <c r="R49" s="162" t="s">
        <v>578</v>
      </c>
      <c r="S49" s="162" t="s">
        <v>580</v>
      </c>
      <c r="T49" s="162" t="s">
        <v>579</v>
      </c>
      <c r="U49" s="162" t="s">
        <v>559</v>
      </c>
      <c r="V49" s="162" t="s">
        <v>579</v>
      </c>
      <c r="W49" s="163"/>
      <c r="X49" s="162"/>
      <c r="Y49" s="162">
        <f t="shared" si="1"/>
        <v>15</v>
      </c>
      <c r="Z49" s="164">
        <f t="shared" si="2"/>
        <v>0.8823529412</v>
      </c>
      <c r="AA49" s="165">
        <f t="shared" si="3"/>
        <v>2</v>
      </c>
      <c r="AB49" s="164">
        <f t="shared" si="4"/>
        <v>0.1176470588</v>
      </c>
      <c r="AC49" s="166">
        <f t="shared" si="5"/>
        <v>1</v>
      </c>
      <c r="AD49" s="164">
        <f t="shared" si="6"/>
        <v>0.05882352941</v>
      </c>
      <c r="AE49" s="160">
        <v>43.0</v>
      </c>
      <c r="AF49" s="161" t="str">
        <f t="shared" si="7"/>
        <v>Jhoangel Rafael Vargas Ulloa</v>
      </c>
      <c r="AG49" s="162" t="s">
        <v>580</v>
      </c>
      <c r="AH49" s="162" t="s">
        <v>559</v>
      </c>
      <c r="AI49" s="162" t="s">
        <v>559</v>
      </c>
      <c r="AJ49" s="162" t="s">
        <v>580</v>
      </c>
      <c r="AK49" s="162"/>
      <c r="AL49" s="162" t="s">
        <v>559</v>
      </c>
      <c r="AM49" s="162" t="s">
        <v>559</v>
      </c>
      <c r="AN49" s="162" t="s">
        <v>559</v>
      </c>
      <c r="AO49" s="162"/>
      <c r="AP49" s="162"/>
      <c r="AQ49" s="162" t="s">
        <v>579</v>
      </c>
      <c r="AR49" s="162" t="s">
        <v>559</v>
      </c>
      <c r="AS49" s="162" t="s">
        <v>579</v>
      </c>
      <c r="AT49" s="162"/>
      <c r="AU49" s="162" t="s">
        <v>579</v>
      </c>
      <c r="AV49" s="162" t="s">
        <v>559</v>
      </c>
      <c r="AW49" s="162" t="s">
        <v>559</v>
      </c>
      <c r="AX49" s="162"/>
      <c r="AY49" s="162"/>
      <c r="AZ49" s="162"/>
      <c r="BA49" s="162"/>
      <c r="BB49" s="163">
        <f t="shared" si="8"/>
        <v>10</v>
      </c>
      <c r="BC49" s="164" t="str">
        <f t="shared" si="9"/>
        <v/>
      </c>
      <c r="BD49" s="166">
        <f t="shared" si="10"/>
        <v>3</v>
      </c>
      <c r="BE49" s="164" t="str">
        <f t="shared" si="11"/>
        <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t="s">
        <v>559</v>
      </c>
      <c r="E50" s="162" t="s">
        <v>559</v>
      </c>
      <c r="F50" s="162" t="s">
        <v>559</v>
      </c>
      <c r="G50" s="162" t="s">
        <v>559</v>
      </c>
      <c r="H50" s="163"/>
      <c r="I50" s="162" t="s">
        <v>559</v>
      </c>
      <c r="J50" s="162" t="s">
        <v>559</v>
      </c>
      <c r="K50" s="162" t="s">
        <v>559</v>
      </c>
      <c r="L50" s="162"/>
      <c r="M50" s="162" t="s">
        <v>559</v>
      </c>
      <c r="N50" s="162" t="s">
        <v>559</v>
      </c>
      <c r="O50" s="162" t="s">
        <v>559</v>
      </c>
      <c r="P50" s="162" t="s">
        <v>559</v>
      </c>
      <c r="Q50" s="162" t="s">
        <v>559</v>
      </c>
      <c r="R50" s="162" t="s">
        <v>559</v>
      </c>
      <c r="S50" s="162" t="s">
        <v>559</v>
      </c>
      <c r="T50" s="162" t="s">
        <v>559</v>
      </c>
      <c r="U50" s="162" t="s">
        <v>559</v>
      </c>
      <c r="V50" s="162" t="s">
        <v>559</v>
      </c>
      <c r="W50" s="163"/>
      <c r="X50" s="162"/>
      <c r="Y50" s="162">
        <f t="shared" si="1"/>
        <v>17</v>
      </c>
      <c r="Z50" s="164">
        <f t="shared" si="2"/>
        <v>1</v>
      </c>
      <c r="AA50" s="165">
        <f t="shared" si="3"/>
        <v>0</v>
      </c>
      <c r="AB50" s="164">
        <f t="shared" si="4"/>
        <v>0</v>
      </c>
      <c r="AC50" s="166">
        <f t="shared" si="5"/>
        <v>0</v>
      </c>
      <c r="AD50" s="164">
        <f t="shared" si="6"/>
        <v>0</v>
      </c>
      <c r="AE50" s="160">
        <v>44.0</v>
      </c>
      <c r="AF50" s="161" t="str">
        <f t="shared" si="7"/>
        <v>Leslie  Cruz Espinal</v>
      </c>
      <c r="AG50" s="162" t="s">
        <v>578</v>
      </c>
      <c r="AH50" s="162" t="s">
        <v>559</v>
      </c>
      <c r="AI50" s="162" t="s">
        <v>559</v>
      </c>
      <c r="AJ50" s="162" t="s">
        <v>559</v>
      </c>
      <c r="AK50" s="162"/>
      <c r="AL50" s="162" t="s">
        <v>559</v>
      </c>
      <c r="AM50" s="162" t="s">
        <v>559</v>
      </c>
      <c r="AN50" s="162" t="s">
        <v>559</v>
      </c>
      <c r="AO50" s="162"/>
      <c r="AP50" s="162"/>
      <c r="AQ50" s="162" t="s">
        <v>559</v>
      </c>
      <c r="AR50" s="162" t="s">
        <v>559</v>
      </c>
      <c r="AS50" s="162" t="s">
        <v>559</v>
      </c>
      <c r="AT50" s="162"/>
      <c r="AU50" s="162" t="s">
        <v>559</v>
      </c>
      <c r="AV50" s="162" t="s">
        <v>559</v>
      </c>
      <c r="AW50" s="162" t="s">
        <v>559</v>
      </c>
      <c r="AX50" s="162"/>
      <c r="AY50" s="162"/>
      <c r="AZ50" s="162"/>
      <c r="BA50" s="162"/>
      <c r="BB50" s="163">
        <f t="shared" si="8"/>
        <v>13</v>
      </c>
      <c r="BC50" s="164" t="str">
        <f t="shared" si="9"/>
        <v/>
      </c>
      <c r="BD50" s="166">
        <f t="shared" si="10"/>
        <v>0</v>
      </c>
      <c r="BE50" s="164" t="str">
        <f t="shared" si="11"/>
        <v/>
      </c>
      <c r="BF50" s="166">
        <f t="shared" si="12"/>
        <v>1</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ESTUDI'!N53</f>
        <v/>
      </c>
      <c r="B51" s="160">
        <v>45.0</v>
      </c>
      <c r="C51" s="161" t="str">
        <f>'3A 2025 - 2026 DATOS DEL ESTUDI'!B48</f>
        <v/>
      </c>
      <c r="D51" s="162"/>
      <c r="E51" s="162"/>
      <c r="F51" s="162"/>
      <c r="G51" s="162"/>
      <c r="H51" s="163"/>
      <c r="I51" s="162"/>
      <c r="J51" s="162"/>
      <c r="K51" s="162"/>
      <c r="L51" s="162"/>
      <c r="M51" s="162"/>
      <c r="N51" s="162"/>
      <c r="O51" s="162"/>
      <c r="P51" s="162"/>
      <c r="Q51" s="162"/>
      <c r="R51" s="162"/>
      <c r="S51" s="162"/>
      <c r="T51" s="162"/>
      <c r="U51" s="162"/>
      <c r="V51" s="163"/>
      <c r="W51" s="163"/>
      <c r="X51" s="162"/>
      <c r="Y51" s="162">
        <f t="shared" si="1"/>
        <v>0</v>
      </c>
      <c r="Z51" s="164">
        <f t="shared" si="2"/>
        <v>0</v>
      </c>
      <c r="AA51" s="165">
        <f t="shared" si="3"/>
        <v>0</v>
      </c>
      <c r="AB51" s="164">
        <f t="shared" si="4"/>
        <v>0</v>
      </c>
      <c r="AC51" s="166">
        <f t="shared" si="5"/>
        <v>0</v>
      </c>
      <c r="AD51" s="164">
        <f t="shared" si="6"/>
        <v>0</v>
      </c>
      <c r="AE51" s="160">
        <v>45.0</v>
      </c>
      <c r="AF51" s="161" t="str">
        <f t="shared" si="7"/>
        <v/>
      </c>
      <c r="AG51" s="162"/>
      <c r="AH51" s="162"/>
      <c r="AI51" s="162"/>
      <c r="AJ51" s="162"/>
      <c r="AK51" s="162"/>
      <c r="AL51" s="162"/>
      <c r="AM51" s="162"/>
      <c r="AN51" s="162"/>
      <c r="AO51" s="162"/>
      <c r="AP51" s="162"/>
      <c r="AQ51" s="162"/>
      <c r="AR51" s="162"/>
      <c r="AS51" s="162"/>
      <c r="AT51" s="162"/>
      <c r="AU51" s="162"/>
      <c r="AV51" s="162"/>
      <c r="AW51" s="162"/>
      <c r="AX51" s="162"/>
      <c r="AY51" s="162"/>
      <c r="AZ51" s="162"/>
      <c r="BA51" s="162"/>
      <c r="BB51" s="163">
        <f t="shared" si="8"/>
        <v>0</v>
      </c>
      <c r="BC51" s="164" t="str">
        <f t="shared" si="9"/>
        <v/>
      </c>
      <c r="BD51" s="166">
        <f t="shared" si="10"/>
        <v>0</v>
      </c>
      <c r="BE51" s="164" t="str">
        <f t="shared" si="11"/>
        <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'ACS339'!$BN$7:$BN$16</formula1>
    </dataValidation>
    <dataValidation type="list" allowBlank="1" showErrorMessage="1" sqref="F3 AI3">
      <formula1>'ACS339'!$BO$7:$BO$18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567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'ACS338'!H2</f>
        <v>PERLA PEÑA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566</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568</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c r="E6" s="157"/>
      <c r="F6" s="157"/>
      <c r="G6" s="157"/>
      <c r="H6" s="157"/>
      <c r="I6" s="157"/>
      <c r="J6" s="157"/>
      <c r="K6" s="157"/>
      <c r="L6" s="157"/>
      <c r="M6" s="157"/>
      <c r="N6" s="157"/>
      <c r="O6" s="157"/>
      <c r="P6" s="157"/>
      <c r="Q6" s="157"/>
      <c r="R6" s="157"/>
      <c r="S6" s="157"/>
      <c r="T6" s="157"/>
      <c r="U6" s="157"/>
      <c r="V6" s="157"/>
      <c r="W6" s="157"/>
      <c r="X6" s="157"/>
      <c r="Y6" s="43"/>
      <c r="Z6" s="43"/>
      <c r="AA6" s="43"/>
      <c r="AB6" s="43"/>
      <c r="AC6" s="43"/>
      <c r="AD6" s="43"/>
      <c r="AE6" s="22" t="s">
        <v>555</v>
      </c>
      <c r="AF6" s="157" t="s">
        <v>554</v>
      </c>
      <c r="AG6" s="157"/>
      <c r="AH6" s="157"/>
      <c r="AI6" s="157"/>
      <c r="AJ6" s="157"/>
      <c r="AK6" s="157"/>
      <c r="AL6" s="157"/>
      <c r="AM6" s="157"/>
      <c r="AN6" s="157"/>
      <c r="AO6" s="157"/>
      <c r="AP6" s="157"/>
      <c r="AQ6" s="157"/>
      <c r="AR6" s="157"/>
      <c r="AS6" s="157"/>
      <c r="AT6" s="157"/>
      <c r="AU6" s="157"/>
      <c r="AV6" s="157"/>
      <c r="AW6" s="157"/>
      <c r="AX6" s="157"/>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c r="E7" s="162"/>
      <c r="F7" s="162"/>
      <c r="G7" s="162"/>
      <c r="H7" s="162"/>
      <c r="I7" s="293"/>
      <c r="J7" s="293"/>
      <c r="K7" s="162"/>
      <c r="L7" s="162"/>
      <c r="M7" s="162"/>
      <c r="N7" s="162"/>
      <c r="O7" s="162"/>
      <c r="P7" s="162"/>
      <c r="Q7" s="162"/>
      <c r="R7" s="162"/>
      <c r="S7" s="162"/>
      <c r="T7" s="162"/>
      <c r="U7" s="162"/>
      <c r="V7" s="162"/>
      <c r="W7" s="162"/>
      <c r="X7" s="162"/>
      <c r="Y7" s="162">
        <f t="shared" ref="Y7:Y51" si="1">IFERROR(COUNTIF(D7:X7,"P")+COUNTIF(D7:X7,"e")+COUNTIF(D7:X7,"t")-INT(COUNTIF(D7:X7,"e")/3)-INT(COUNTIF(D7:X7,"t")/3),"")</f>
        <v>0</v>
      </c>
      <c r="Z7" s="164" t="str">
        <f t="shared" ref="Z7:Z51" si="2">IFERROR((Y7/$Z$4),"")</f>
        <v/>
      </c>
      <c r="AA7" s="165">
        <f t="shared" ref="AA7:AA51" si="3">IFERROR(COUNTIF(D7:X7,"A"),"")</f>
        <v>0</v>
      </c>
      <c r="AB7" s="164" t="str">
        <f t="shared" ref="AB7:AB51" si="4">IFERROR((AA7/$Z$4),"")</f>
        <v/>
      </c>
      <c r="AC7" s="166">
        <f t="shared" ref="AC7:AC51" si="5">IFERROR(COUNTIF(D7:X7,"E"),"")</f>
        <v>0</v>
      </c>
      <c r="AD7" s="164" t="str">
        <f t="shared" ref="AD7:AD51" si="6">IFERROR((AC7/$Z$4),"")</f>
        <v/>
      </c>
      <c r="AE7" s="160">
        <v>1.0</v>
      </c>
      <c r="AF7" s="161" t="str">
        <f t="shared" ref="AF7:AF51" si="7">C7</f>
        <v>Jadiel De Jesús Acosta Peña</v>
      </c>
      <c r="AG7" s="162"/>
      <c r="AH7" s="162"/>
      <c r="AI7" s="162"/>
      <c r="AJ7" s="162"/>
      <c r="AK7" s="162"/>
      <c r="AL7" s="162"/>
      <c r="AM7" s="162"/>
      <c r="AN7" s="162"/>
      <c r="AO7" s="162"/>
      <c r="AP7" s="162"/>
      <c r="AQ7" s="162"/>
      <c r="AR7" s="162"/>
      <c r="AS7" s="162"/>
      <c r="AT7" s="162"/>
      <c r="AU7" s="162"/>
      <c r="AV7" s="162"/>
      <c r="AW7" s="162"/>
      <c r="AX7" s="162"/>
      <c r="AY7" s="162"/>
      <c r="AZ7" s="163"/>
      <c r="BA7" s="162"/>
      <c r="BB7" s="163">
        <f t="shared" ref="BB7:BB51" si="8">IFERROR(COUNTIF(AG7:BA7,"P")+COUNTIF(AG7:BA7,"e")+COUNTIF(AG7:BA7,"t")-INT(COUNTIF(AG7:BA7,"e")/3)-INT(COUNTIF(AG7:BA7,"t")/3),"")</f>
        <v>0</v>
      </c>
      <c r="BC7" s="164" t="str">
        <f t="shared" ref="BC7:BC51" si="9">IFERROR(BB7/$BC$4,"")</f>
        <v/>
      </c>
      <c r="BD7" s="166">
        <f t="shared" ref="BD7:BD51" si="10">IFERROR(COUNTIF(AG7:BA7,"A"),"")</f>
        <v>0</v>
      </c>
      <c r="BE7" s="164" t="str">
        <f t="shared" ref="BE7:BE51" si="11">IFERROR((BD7/$BC$4),"")</f>
        <v/>
      </c>
      <c r="BF7" s="166">
        <f t="shared" ref="BF7:BF51" si="12">IFERROR(COUNTIF(AG7:BA7,"E"),"")</f>
        <v>0</v>
      </c>
      <c r="BG7" s="167" t="str">
        <f>IFERROR((BF7/$BC$4),"")</f>
        <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c r="E8" s="162"/>
      <c r="F8" s="162"/>
      <c r="G8" s="162"/>
      <c r="H8" s="162"/>
      <c r="I8" s="296"/>
      <c r="J8" s="296"/>
      <c r="K8" s="162"/>
      <c r="L8" s="162"/>
      <c r="M8" s="162"/>
      <c r="N8" s="162"/>
      <c r="O8" s="162"/>
      <c r="P8" s="162"/>
      <c r="Q8" s="162"/>
      <c r="R8" s="162"/>
      <c r="S8" s="162"/>
      <c r="T8" s="162"/>
      <c r="U8" s="162"/>
      <c r="V8" s="162"/>
      <c r="W8" s="162"/>
      <c r="X8" s="162"/>
      <c r="Y8" s="162">
        <f t="shared" si="1"/>
        <v>0</v>
      </c>
      <c r="Z8" s="164" t="str">
        <f t="shared" si="2"/>
        <v/>
      </c>
      <c r="AA8" s="165">
        <f t="shared" si="3"/>
        <v>0</v>
      </c>
      <c r="AB8" s="164" t="str">
        <f t="shared" si="4"/>
        <v/>
      </c>
      <c r="AC8" s="166">
        <f t="shared" si="5"/>
        <v>0</v>
      </c>
      <c r="AD8" s="164" t="str">
        <f t="shared" si="6"/>
        <v/>
      </c>
      <c r="AE8" s="160">
        <v>2.0</v>
      </c>
      <c r="AF8" s="161" t="str">
        <f t="shared" si="7"/>
        <v>Daniel  Elía Almonte Martínez</v>
      </c>
      <c r="AG8" s="162"/>
      <c r="AH8" s="163"/>
      <c r="AI8" s="163"/>
      <c r="AJ8" s="162"/>
      <c r="AK8" s="162"/>
      <c r="AL8" s="162"/>
      <c r="AM8" s="162"/>
      <c r="AN8" s="162"/>
      <c r="AO8" s="162"/>
      <c r="AP8" s="162"/>
      <c r="AQ8" s="162"/>
      <c r="AR8" s="162"/>
      <c r="AS8" s="162"/>
      <c r="AT8" s="162"/>
      <c r="AU8" s="162"/>
      <c r="AV8" s="162"/>
      <c r="AW8" s="162"/>
      <c r="AX8" s="162"/>
      <c r="AY8" s="162"/>
      <c r="AZ8" s="163"/>
      <c r="BA8" s="162"/>
      <c r="BB8" s="163">
        <f t="shared" si="8"/>
        <v>0</v>
      </c>
      <c r="BC8" s="164" t="str">
        <f t="shared" si="9"/>
        <v/>
      </c>
      <c r="BD8" s="166">
        <f t="shared" si="10"/>
        <v>0</v>
      </c>
      <c r="BE8" s="164" t="str">
        <f t="shared" si="11"/>
        <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c r="E9" s="162"/>
      <c r="F9" s="162"/>
      <c r="G9" s="162"/>
      <c r="H9" s="162"/>
      <c r="I9" s="293"/>
      <c r="J9" s="293"/>
      <c r="K9" s="162"/>
      <c r="L9" s="162"/>
      <c r="M9" s="162"/>
      <c r="N9" s="162"/>
      <c r="O9" s="162"/>
      <c r="P9" s="162"/>
      <c r="Q9" s="162"/>
      <c r="R9" s="162"/>
      <c r="S9" s="162"/>
      <c r="T9" s="162"/>
      <c r="U9" s="162"/>
      <c r="V9" s="162"/>
      <c r="W9" s="162"/>
      <c r="X9" s="162"/>
      <c r="Y9" s="162">
        <f t="shared" si="1"/>
        <v>0</v>
      </c>
      <c r="Z9" s="164" t="str">
        <f t="shared" si="2"/>
        <v/>
      </c>
      <c r="AA9" s="165">
        <f t="shared" si="3"/>
        <v>0</v>
      </c>
      <c r="AB9" s="164" t="str">
        <f t="shared" si="4"/>
        <v/>
      </c>
      <c r="AC9" s="166">
        <f t="shared" si="5"/>
        <v>0</v>
      </c>
      <c r="AD9" s="164" t="str">
        <f t="shared" si="6"/>
        <v/>
      </c>
      <c r="AE9" s="160">
        <v>3.0</v>
      </c>
      <c r="AF9" s="161" t="str">
        <f t="shared" si="7"/>
        <v>Isaac  Ángeles Liriano</v>
      </c>
      <c r="AG9" s="162"/>
      <c r="AH9" s="163"/>
      <c r="AI9" s="163"/>
      <c r="AJ9" s="162"/>
      <c r="AK9" s="162"/>
      <c r="AL9" s="162"/>
      <c r="AM9" s="162"/>
      <c r="AN9" s="162"/>
      <c r="AO9" s="162"/>
      <c r="AP9" s="162"/>
      <c r="AQ9" s="162"/>
      <c r="AR9" s="162"/>
      <c r="AS9" s="162"/>
      <c r="AT9" s="162"/>
      <c r="AU9" s="162"/>
      <c r="AV9" s="162"/>
      <c r="AW9" s="162"/>
      <c r="AX9" s="162"/>
      <c r="AY9" s="162"/>
      <c r="AZ9" s="163"/>
      <c r="BA9" s="162"/>
      <c r="BB9" s="163">
        <f t="shared" si="8"/>
        <v>0</v>
      </c>
      <c r="BC9" s="164" t="str">
        <f t="shared" si="9"/>
        <v/>
      </c>
      <c r="BD9" s="166">
        <f t="shared" si="10"/>
        <v>0</v>
      </c>
      <c r="BE9" s="164" t="str">
        <f t="shared" si="11"/>
        <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c r="E10" s="162"/>
      <c r="F10" s="162"/>
      <c r="G10" s="162"/>
      <c r="H10" s="162"/>
      <c r="I10" s="310"/>
      <c r="J10" s="310"/>
      <c r="K10" s="162"/>
      <c r="L10" s="162"/>
      <c r="M10" s="162"/>
      <c r="N10" s="162"/>
      <c r="O10" s="162"/>
      <c r="P10" s="162"/>
      <c r="Q10" s="162"/>
      <c r="R10" s="162"/>
      <c r="S10" s="162"/>
      <c r="T10" s="162"/>
      <c r="U10" s="162"/>
      <c r="V10" s="163"/>
      <c r="W10" s="162"/>
      <c r="X10" s="163"/>
      <c r="Y10" s="162">
        <f t="shared" si="1"/>
        <v>0</v>
      </c>
      <c r="Z10" s="164" t="str">
        <f t="shared" si="2"/>
        <v/>
      </c>
      <c r="AA10" s="165">
        <f t="shared" si="3"/>
        <v>0</v>
      </c>
      <c r="AB10" s="164" t="str">
        <f t="shared" si="4"/>
        <v/>
      </c>
      <c r="AC10" s="166">
        <f t="shared" si="5"/>
        <v>0</v>
      </c>
      <c r="AD10" s="164" t="str">
        <f t="shared" si="6"/>
        <v/>
      </c>
      <c r="AE10" s="160">
        <v>4.0</v>
      </c>
      <c r="AF10" s="161" t="str">
        <f t="shared" si="7"/>
        <v>Melaniee  Aquino  Estrella</v>
      </c>
      <c r="AG10" s="163"/>
      <c r="AH10" s="163"/>
      <c r="AI10" s="163"/>
      <c r="AJ10" s="162"/>
      <c r="AK10" s="162"/>
      <c r="AL10" s="163"/>
      <c r="AM10" s="163"/>
      <c r="AN10" s="163"/>
      <c r="AO10" s="162"/>
      <c r="AP10" s="163"/>
      <c r="AQ10" s="163"/>
      <c r="AR10" s="163"/>
      <c r="AS10" s="163"/>
      <c r="AT10" s="163"/>
      <c r="AU10" s="163"/>
      <c r="AV10" s="162"/>
      <c r="AW10" s="162"/>
      <c r="AX10" s="162"/>
      <c r="AY10" s="163"/>
      <c r="AZ10" s="163"/>
      <c r="BA10" s="163"/>
      <c r="BB10" s="163">
        <f t="shared" si="8"/>
        <v>0</v>
      </c>
      <c r="BC10" s="164" t="str">
        <f t="shared" si="9"/>
        <v/>
      </c>
      <c r="BD10" s="166">
        <f t="shared" si="10"/>
        <v>0</v>
      </c>
      <c r="BE10" s="164" t="str">
        <f t="shared" si="11"/>
        <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c r="E11" s="162"/>
      <c r="F11" s="162"/>
      <c r="G11" s="162"/>
      <c r="H11" s="162"/>
      <c r="I11" s="303"/>
      <c r="J11" s="303"/>
      <c r="K11" s="162"/>
      <c r="L11" s="162"/>
      <c r="M11" s="162"/>
      <c r="N11" s="162"/>
      <c r="O11" s="162"/>
      <c r="P11" s="162"/>
      <c r="Q11" s="162"/>
      <c r="R11" s="162"/>
      <c r="S11" s="162"/>
      <c r="T11" s="162"/>
      <c r="U11" s="162"/>
      <c r="V11" s="163"/>
      <c r="W11" s="162"/>
      <c r="X11" s="163"/>
      <c r="Y11" s="162">
        <f t="shared" si="1"/>
        <v>0</v>
      </c>
      <c r="Z11" s="164" t="str">
        <f t="shared" si="2"/>
        <v/>
      </c>
      <c r="AA11" s="165">
        <f t="shared" si="3"/>
        <v>0</v>
      </c>
      <c r="AB11" s="164" t="str">
        <f t="shared" si="4"/>
        <v/>
      </c>
      <c r="AC11" s="166">
        <f t="shared" si="5"/>
        <v>0</v>
      </c>
      <c r="AD11" s="164" t="str">
        <f t="shared" si="6"/>
        <v/>
      </c>
      <c r="AE11" s="160">
        <v>5.0</v>
      </c>
      <c r="AF11" s="161" t="str">
        <f t="shared" si="7"/>
        <v>Jennifer  Asenjo  De Los Santos TRANSFERIDA 10/12/25</v>
      </c>
      <c r="AG11" s="163"/>
      <c r="AH11" s="163"/>
      <c r="AI11" s="163"/>
      <c r="AJ11" s="162"/>
      <c r="AK11" s="162"/>
      <c r="AL11" s="163"/>
      <c r="AM11" s="163"/>
      <c r="AN11" s="163"/>
      <c r="AO11" s="162"/>
      <c r="AP11" s="163"/>
      <c r="AQ11" s="163"/>
      <c r="AR11" s="163"/>
      <c r="AS11" s="162"/>
      <c r="AT11" s="163"/>
      <c r="AU11" s="163"/>
      <c r="AV11" s="162"/>
      <c r="AW11" s="162"/>
      <c r="AX11" s="162"/>
      <c r="AY11" s="163"/>
      <c r="AZ11" s="163"/>
      <c r="BA11" s="163"/>
      <c r="BB11" s="163">
        <f t="shared" si="8"/>
        <v>0</v>
      </c>
      <c r="BC11" s="164" t="str">
        <f t="shared" si="9"/>
        <v/>
      </c>
      <c r="BD11" s="166">
        <f t="shared" si="10"/>
        <v>0</v>
      </c>
      <c r="BE11" s="164" t="str">
        <f t="shared" si="11"/>
        <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c r="E12" s="162"/>
      <c r="F12" s="162"/>
      <c r="G12" s="162"/>
      <c r="H12" s="162"/>
      <c r="I12" s="296"/>
      <c r="J12" s="296"/>
      <c r="K12" s="162"/>
      <c r="L12" s="162"/>
      <c r="M12" s="162"/>
      <c r="N12" s="162"/>
      <c r="O12" s="162"/>
      <c r="P12" s="162"/>
      <c r="Q12" s="162"/>
      <c r="R12" s="162"/>
      <c r="S12" s="162"/>
      <c r="T12" s="162"/>
      <c r="U12" s="162"/>
      <c r="V12" s="162"/>
      <c r="W12" s="162"/>
      <c r="X12" s="162"/>
      <c r="Y12" s="162">
        <f t="shared" si="1"/>
        <v>0</v>
      </c>
      <c r="Z12" s="164" t="str">
        <f t="shared" si="2"/>
        <v/>
      </c>
      <c r="AA12" s="165">
        <f t="shared" si="3"/>
        <v>0</v>
      </c>
      <c r="AB12" s="164" t="str">
        <f t="shared" si="4"/>
        <v/>
      </c>
      <c r="AC12" s="166">
        <f t="shared" si="5"/>
        <v>0</v>
      </c>
      <c r="AD12" s="164" t="str">
        <f t="shared" si="6"/>
        <v/>
      </c>
      <c r="AE12" s="160">
        <v>6.0</v>
      </c>
      <c r="AF12" s="161" t="str">
        <f t="shared" si="7"/>
        <v>Leshlie Crismayri Bautista Quezada</v>
      </c>
      <c r="AG12" s="162"/>
      <c r="AH12" s="163"/>
      <c r="AI12" s="163"/>
      <c r="AJ12" s="162"/>
      <c r="AK12" s="162"/>
      <c r="AL12" s="162"/>
      <c r="AM12" s="162"/>
      <c r="AN12" s="162"/>
      <c r="AO12" s="162"/>
      <c r="AP12" s="162"/>
      <c r="AQ12" s="162"/>
      <c r="AR12" s="162"/>
      <c r="AS12" s="162"/>
      <c r="AT12" s="162"/>
      <c r="AU12" s="162"/>
      <c r="AV12" s="162"/>
      <c r="AW12" s="162"/>
      <c r="AX12" s="162"/>
      <c r="AY12" s="162"/>
      <c r="AZ12" s="163"/>
      <c r="BA12" s="162"/>
      <c r="BB12" s="163">
        <f t="shared" si="8"/>
        <v>0</v>
      </c>
      <c r="BC12" s="164" t="str">
        <f t="shared" si="9"/>
        <v/>
      </c>
      <c r="BD12" s="166">
        <f t="shared" si="10"/>
        <v>0</v>
      </c>
      <c r="BE12" s="164" t="str">
        <f t="shared" si="11"/>
        <v/>
      </c>
      <c r="BF12" s="166">
        <f t="shared" si="12"/>
        <v>0</v>
      </c>
      <c r="BG12" s="167"/>
      <c r="BH12" s="168"/>
      <c r="BI12" s="169"/>
      <c r="BJ12" s="169"/>
      <c r="BK12" s="169"/>
      <c r="BL12" s="169"/>
      <c r="BM12" s="169"/>
      <c r="BN12" s="170" t="s">
        <v>569</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c r="E13" s="162"/>
      <c r="F13" s="162"/>
      <c r="G13" s="162"/>
      <c r="H13" s="162"/>
      <c r="I13" s="293"/>
      <c r="J13" s="293"/>
      <c r="K13" s="162"/>
      <c r="L13" s="162"/>
      <c r="M13" s="162"/>
      <c r="N13" s="162"/>
      <c r="O13" s="162"/>
      <c r="P13" s="162"/>
      <c r="Q13" s="162"/>
      <c r="R13" s="162"/>
      <c r="S13" s="162"/>
      <c r="T13" s="162"/>
      <c r="U13" s="162"/>
      <c r="V13" s="162"/>
      <c r="W13" s="162"/>
      <c r="X13" s="162"/>
      <c r="Y13" s="162">
        <f t="shared" si="1"/>
        <v>0</v>
      </c>
      <c r="Z13" s="164" t="str">
        <f t="shared" si="2"/>
        <v/>
      </c>
      <c r="AA13" s="165">
        <f t="shared" si="3"/>
        <v>0</v>
      </c>
      <c r="AB13" s="164" t="str">
        <f t="shared" si="4"/>
        <v/>
      </c>
      <c r="AC13" s="166">
        <f t="shared" si="5"/>
        <v>0</v>
      </c>
      <c r="AD13" s="164" t="str">
        <f t="shared" si="6"/>
        <v/>
      </c>
      <c r="AE13" s="160">
        <v>7.0</v>
      </c>
      <c r="AF13" s="161" t="str">
        <f t="shared" si="7"/>
        <v>Gilber  Bello Silva</v>
      </c>
      <c r="AG13" s="162"/>
      <c r="AH13" s="163"/>
      <c r="AI13" s="163"/>
      <c r="AJ13" s="162"/>
      <c r="AK13" s="162"/>
      <c r="AL13" s="162"/>
      <c r="AM13" s="162"/>
      <c r="AN13" s="162"/>
      <c r="AO13" s="162"/>
      <c r="AP13" s="162"/>
      <c r="AQ13" s="162"/>
      <c r="AR13" s="162"/>
      <c r="AS13" s="162"/>
      <c r="AT13" s="162"/>
      <c r="AU13" s="162"/>
      <c r="AV13" s="162"/>
      <c r="AW13" s="162"/>
      <c r="AX13" s="162"/>
      <c r="AY13" s="162"/>
      <c r="AZ13" s="163"/>
      <c r="BA13" s="162"/>
      <c r="BB13" s="163">
        <f t="shared" si="8"/>
        <v>0</v>
      </c>
      <c r="BC13" s="164" t="str">
        <f t="shared" si="9"/>
        <v/>
      </c>
      <c r="BD13" s="166">
        <f t="shared" si="10"/>
        <v>0</v>
      </c>
      <c r="BE13" s="164" t="str">
        <f t="shared" si="11"/>
        <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c r="E14" s="162"/>
      <c r="F14" s="162"/>
      <c r="G14" s="162"/>
      <c r="H14" s="162"/>
      <c r="I14" s="296"/>
      <c r="J14" s="296"/>
      <c r="K14" s="162"/>
      <c r="L14" s="162"/>
      <c r="M14" s="162"/>
      <c r="N14" s="162"/>
      <c r="O14" s="162"/>
      <c r="P14" s="162"/>
      <c r="Q14" s="162"/>
      <c r="R14" s="162"/>
      <c r="S14" s="162"/>
      <c r="T14" s="162"/>
      <c r="U14" s="162"/>
      <c r="V14" s="162"/>
      <c r="W14" s="162"/>
      <c r="X14" s="162"/>
      <c r="Y14" s="162">
        <f t="shared" si="1"/>
        <v>0</v>
      </c>
      <c r="Z14" s="164" t="str">
        <f t="shared" si="2"/>
        <v/>
      </c>
      <c r="AA14" s="165">
        <f t="shared" si="3"/>
        <v>0</v>
      </c>
      <c r="AB14" s="164" t="str">
        <f t="shared" si="4"/>
        <v/>
      </c>
      <c r="AC14" s="166">
        <f t="shared" si="5"/>
        <v>0</v>
      </c>
      <c r="AD14" s="164" t="str">
        <f t="shared" si="6"/>
        <v/>
      </c>
      <c r="AE14" s="160">
        <v>8.0</v>
      </c>
      <c r="AF14" s="161" t="str">
        <f t="shared" si="7"/>
        <v>Sherlyn Mariel Bernabel Lora</v>
      </c>
      <c r="AG14" s="162"/>
      <c r="AH14" s="163"/>
      <c r="AI14" s="163"/>
      <c r="AJ14" s="162"/>
      <c r="AK14" s="162"/>
      <c r="AL14" s="162"/>
      <c r="AM14" s="162"/>
      <c r="AN14" s="162"/>
      <c r="AO14" s="162"/>
      <c r="AP14" s="162"/>
      <c r="AQ14" s="162"/>
      <c r="AR14" s="162"/>
      <c r="AS14" s="162"/>
      <c r="AT14" s="162"/>
      <c r="AU14" s="162"/>
      <c r="AV14" s="162"/>
      <c r="AW14" s="162"/>
      <c r="AX14" s="162"/>
      <c r="AY14" s="162"/>
      <c r="AZ14" s="163"/>
      <c r="BA14" s="162"/>
      <c r="BB14" s="163">
        <f t="shared" si="8"/>
        <v>0</v>
      </c>
      <c r="BC14" s="164" t="str">
        <f t="shared" si="9"/>
        <v/>
      </c>
      <c r="BD14" s="166">
        <f t="shared" si="10"/>
        <v>0</v>
      </c>
      <c r="BE14" s="164" t="str">
        <f t="shared" si="11"/>
        <v/>
      </c>
      <c r="BF14" s="166">
        <f t="shared" si="12"/>
        <v>0</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c r="E15" s="162"/>
      <c r="F15" s="162"/>
      <c r="G15" s="162"/>
      <c r="H15" s="162"/>
      <c r="I15" s="293"/>
      <c r="J15" s="291"/>
      <c r="K15" s="162"/>
      <c r="L15" s="162"/>
      <c r="M15" s="162"/>
      <c r="N15" s="162"/>
      <c r="O15" s="162"/>
      <c r="P15" s="162"/>
      <c r="Q15" s="162"/>
      <c r="R15" s="162"/>
      <c r="S15" s="162"/>
      <c r="T15" s="162"/>
      <c r="U15" s="162"/>
      <c r="V15" s="162"/>
      <c r="W15" s="162"/>
      <c r="X15" s="162"/>
      <c r="Y15" s="162">
        <f t="shared" si="1"/>
        <v>0</v>
      </c>
      <c r="Z15" s="164" t="str">
        <f t="shared" si="2"/>
        <v/>
      </c>
      <c r="AA15" s="165">
        <f t="shared" si="3"/>
        <v>0</v>
      </c>
      <c r="AB15" s="164" t="str">
        <f t="shared" si="4"/>
        <v/>
      </c>
      <c r="AC15" s="166">
        <f t="shared" si="5"/>
        <v>0</v>
      </c>
      <c r="AD15" s="164" t="str">
        <f t="shared" si="6"/>
        <v/>
      </c>
      <c r="AE15" s="160">
        <v>9.0</v>
      </c>
      <c r="AF15" s="161" t="str">
        <f t="shared" si="7"/>
        <v>Erleen  Brito Castillo</v>
      </c>
      <c r="AG15" s="162"/>
      <c r="AH15" s="163"/>
      <c r="AI15" s="163"/>
      <c r="AJ15" s="162"/>
      <c r="AK15" s="162"/>
      <c r="AL15" s="162"/>
      <c r="AM15" s="162"/>
      <c r="AN15" s="162"/>
      <c r="AO15" s="162"/>
      <c r="AP15" s="162"/>
      <c r="AQ15" s="162"/>
      <c r="AR15" s="162"/>
      <c r="AS15" s="162"/>
      <c r="AT15" s="162"/>
      <c r="AU15" s="162"/>
      <c r="AV15" s="162"/>
      <c r="AW15" s="162"/>
      <c r="AX15" s="162"/>
      <c r="AY15" s="162"/>
      <c r="AZ15" s="163"/>
      <c r="BA15" s="162"/>
      <c r="BB15" s="163">
        <f t="shared" si="8"/>
        <v>0</v>
      </c>
      <c r="BC15" s="164" t="str">
        <f t="shared" si="9"/>
        <v/>
      </c>
      <c r="BD15" s="166">
        <f t="shared" si="10"/>
        <v>0</v>
      </c>
      <c r="BE15" s="164" t="str">
        <f t="shared" si="11"/>
        <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c r="E16" s="162"/>
      <c r="F16" s="162"/>
      <c r="G16" s="162"/>
      <c r="H16" s="162"/>
      <c r="I16" s="296"/>
      <c r="J16" s="296"/>
      <c r="K16" s="162"/>
      <c r="L16" s="162"/>
      <c r="M16" s="162"/>
      <c r="N16" s="162"/>
      <c r="O16" s="162"/>
      <c r="P16" s="162"/>
      <c r="Q16" s="162"/>
      <c r="R16" s="162"/>
      <c r="S16" s="162"/>
      <c r="T16" s="162"/>
      <c r="U16" s="162"/>
      <c r="V16" s="162"/>
      <c r="W16" s="162"/>
      <c r="X16" s="162"/>
      <c r="Y16" s="162">
        <f t="shared" si="1"/>
        <v>0</v>
      </c>
      <c r="Z16" s="164" t="str">
        <f t="shared" si="2"/>
        <v/>
      </c>
      <c r="AA16" s="165">
        <f t="shared" si="3"/>
        <v>0</v>
      </c>
      <c r="AB16" s="164" t="str">
        <f t="shared" si="4"/>
        <v/>
      </c>
      <c r="AC16" s="166">
        <f t="shared" si="5"/>
        <v>0</v>
      </c>
      <c r="AD16" s="164" t="str">
        <f t="shared" si="6"/>
        <v/>
      </c>
      <c r="AE16" s="160">
        <v>10.0</v>
      </c>
      <c r="AF16" s="161" t="str">
        <f t="shared" si="7"/>
        <v>Brianny  Caraballo Guzmán</v>
      </c>
      <c r="AG16" s="162"/>
      <c r="AH16" s="163"/>
      <c r="AI16" s="163"/>
      <c r="AJ16" s="162"/>
      <c r="AK16" s="162"/>
      <c r="AL16" s="162"/>
      <c r="AM16" s="162"/>
      <c r="AN16" s="162"/>
      <c r="AO16" s="162"/>
      <c r="AP16" s="162"/>
      <c r="AQ16" s="162"/>
      <c r="AR16" s="162"/>
      <c r="AS16" s="162"/>
      <c r="AT16" s="162"/>
      <c r="AU16" s="162"/>
      <c r="AV16" s="162"/>
      <c r="AW16" s="162"/>
      <c r="AX16" s="162"/>
      <c r="AY16" s="162"/>
      <c r="AZ16" s="163"/>
      <c r="BA16" s="162"/>
      <c r="BB16" s="163">
        <f t="shared" si="8"/>
        <v>0</v>
      </c>
      <c r="BC16" s="164" t="str">
        <f t="shared" si="9"/>
        <v/>
      </c>
      <c r="BD16" s="166">
        <f t="shared" si="10"/>
        <v>0</v>
      </c>
      <c r="BE16" s="164" t="str">
        <f t="shared" si="11"/>
        <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c r="E17" s="162"/>
      <c r="F17" s="162"/>
      <c r="G17" s="162"/>
      <c r="H17" s="162"/>
      <c r="I17" s="293"/>
      <c r="J17" s="293"/>
      <c r="K17" s="162"/>
      <c r="L17" s="162"/>
      <c r="M17" s="162"/>
      <c r="N17" s="162"/>
      <c r="O17" s="162"/>
      <c r="P17" s="162"/>
      <c r="Q17" s="162"/>
      <c r="R17" s="162"/>
      <c r="S17" s="162"/>
      <c r="T17" s="162"/>
      <c r="U17" s="162"/>
      <c r="V17" s="162"/>
      <c r="W17" s="162"/>
      <c r="X17" s="162"/>
      <c r="Y17" s="162">
        <f t="shared" si="1"/>
        <v>0</v>
      </c>
      <c r="Z17" s="164" t="str">
        <f t="shared" si="2"/>
        <v/>
      </c>
      <c r="AA17" s="165">
        <f t="shared" si="3"/>
        <v>0</v>
      </c>
      <c r="AB17" s="164" t="str">
        <f t="shared" si="4"/>
        <v/>
      </c>
      <c r="AC17" s="166">
        <f t="shared" si="5"/>
        <v>0</v>
      </c>
      <c r="AD17" s="164" t="str">
        <f t="shared" si="6"/>
        <v/>
      </c>
      <c r="AE17" s="160">
        <v>11.0</v>
      </c>
      <c r="AF17" s="161" t="str">
        <f t="shared" si="7"/>
        <v>Scarlet  Castillo</v>
      </c>
      <c r="AG17" s="162"/>
      <c r="AH17" s="163"/>
      <c r="AI17" s="163"/>
      <c r="AJ17" s="162"/>
      <c r="AK17" s="162"/>
      <c r="AL17" s="162"/>
      <c r="AM17" s="162"/>
      <c r="AN17" s="162"/>
      <c r="AO17" s="162"/>
      <c r="AP17" s="162"/>
      <c r="AQ17" s="162"/>
      <c r="AR17" s="162"/>
      <c r="AS17" s="162"/>
      <c r="AT17" s="162"/>
      <c r="AU17" s="162"/>
      <c r="AV17" s="162"/>
      <c r="AW17" s="162"/>
      <c r="AX17" s="162"/>
      <c r="AY17" s="162"/>
      <c r="AZ17" s="163"/>
      <c r="BA17" s="162"/>
      <c r="BB17" s="163">
        <f t="shared" si="8"/>
        <v>0</v>
      </c>
      <c r="BC17" s="164" t="str">
        <f t="shared" si="9"/>
        <v/>
      </c>
      <c r="BD17" s="166">
        <f t="shared" si="10"/>
        <v>0</v>
      </c>
      <c r="BE17" s="164" t="str">
        <f t="shared" si="11"/>
        <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c r="E18" s="162"/>
      <c r="F18" s="162"/>
      <c r="G18" s="162"/>
      <c r="H18" s="162"/>
      <c r="I18" s="296"/>
      <c r="J18" s="296"/>
      <c r="K18" s="162"/>
      <c r="L18" s="163"/>
      <c r="M18" s="162"/>
      <c r="N18" s="162"/>
      <c r="O18" s="162"/>
      <c r="P18" s="162"/>
      <c r="Q18" s="162"/>
      <c r="R18" s="163"/>
      <c r="S18" s="162"/>
      <c r="T18" s="162"/>
      <c r="U18" s="162"/>
      <c r="V18" s="162"/>
      <c r="W18" s="162"/>
      <c r="X18" s="162"/>
      <c r="Y18" s="162">
        <f t="shared" si="1"/>
        <v>0</v>
      </c>
      <c r="Z18" s="164" t="str">
        <f t="shared" si="2"/>
        <v/>
      </c>
      <c r="AA18" s="165">
        <f t="shared" si="3"/>
        <v>0</v>
      </c>
      <c r="AB18" s="164" t="str">
        <f t="shared" si="4"/>
        <v/>
      </c>
      <c r="AC18" s="166">
        <f t="shared" si="5"/>
        <v>0</v>
      </c>
      <c r="AD18" s="164" t="str">
        <f t="shared" si="6"/>
        <v/>
      </c>
      <c r="AE18" s="160">
        <v>12.0</v>
      </c>
      <c r="AF18" s="161" t="str">
        <f t="shared" si="7"/>
        <v>Yarselin  Cruz Peña</v>
      </c>
      <c r="AG18" s="162"/>
      <c r="AH18" s="163"/>
      <c r="AI18" s="163"/>
      <c r="AJ18" s="162"/>
      <c r="AK18" s="162"/>
      <c r="AL18" s="162"/>
      <c r="AM18" s="162"/>
      <c r="AN18" s="162"/>
      <c r="AO18" s="162"/>
      <c r="AP18" s="162"/>
      <c r="AQ18" s="162"/>
      <c r="AR18" s="162"/>
      <c r="AS18" s="162"/>
      <c r="AT18" s="162"/>
      <c r="AU18" s="162"/>
      <c r="AV18" s="162"/>
      <c r="AW18" s="162"/>
      <c r="AX18" s="162"/>
      <c r="AY18" s="162"/>
      <c r="AZ18" s="163"/>
      <c r="BA18" s="162"/>
      <c r="BB18" s="163">
        <f t="shared" si="8"/>
        <v>0</v>
      </c>
      <c r="BC18" s="164" t="str">
        <f t="shared" si="9"/>
        <v/>
      </c>
      <c r="BD18" s="166">
        <f t="shared" si="10"/>
        <v>0</v>
      </c>
      <c r="BE18" s="164" t="str">
        <f t="shared" si="11"/>
        <v/>
      </c>
      <c r="BF18" s="166">
        <f t="shared" si="12"/>
        <v>0</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c r="E19" s="162"/>
      <c r="F19" s="162"/>
      <c r="G19" s="162"/>
      <c r="H19" s="162"/>
      <c r="I19" s="293"/>
      <c r="J19" s="293"/>
      <c r="K19" s="162"/>
      <c r="L19" s="162"/>
      <c r="M19" s="162"/>
      <c r="N19" s="162"/>
      <c r="O19" s="162"/>
      <c r="P19" s="162"/>
      <c r="Q19" s="162"/>
      <c r="R19" s="162"/>
      <c r="S19" s="162"/>
      <c r="T19" s="162"/>
      <c r="U19" s="162"/>
      <c r="V19" s="162"/>
      <c r="W19" s="162"/>
      <c r="X19" s="162"/>
      <c r="Y19" s="162">
        <f t="shared" si="1"/>
        <v>0</v>
      </c>
      <c r="Z19" s="164" t="str">
        <f t="shared" si="2"/>
        <v/>
      </c>
      <c r="AA19" s="165">
        <f t="shared" si="3"/>
        <v>0</v>
      </c>
      <c r="AB19" s="164" t="str">
        <f t="shared" si="4"/>
        <v/>
      </c>
      <c r="AC19" s="166">
        <f t="shared" si="5"/>
        <v>0</v>
      </c>
      <c r="AD19" s="164" t="str">
        <f t="shared" si="6"/>
        <v/>
      </c>
      <c r="AE19" s="160">
        <v>13.0</v>
      </c>
      <c r="AF19" s="161" t="str">
        <f t="shared" si="7"/>
        <v>Fernando José Díaz Fernández</v>
      </c>
      <c r="AG19" s="162"/>
      <c r="AH19" s="163"/>
      <c r="AI19" s="163"/>
      <c r="AJ19" s="162"/>
      <c r="AK19" s="162"/>
      <c r="AL19" s="162"/>
      <c r="AM19" s="162"/>
      <c r="AN19" s="162"/>
      <c r="AO19" s="162"/>
      <c r="AP19" s="162"/>
      <c r="AQ19" s="162"/>
      <c r="AR19" s="162"/>
      <c r="AS19" s="162"/>
      <c r="AT19" s="162"/>
      <c r="AU19" s="162"/>
      <c r="AV19" s="162"/>
      <c r="AW19" s="162"/>
      <c r="AX19" s="162"/>
      <c r="AY19" s="162"/>
      <c r="AZ19" s="163"/>
      <c r="BA19" s="162"/>
      <c r="BB19" s="163">
        <f t="shared" si="8"/>
        <v>0</v>
      </c>
      <c r="BC19" s="164" t="str">
        <f t="shared" si="9"/>
        <v/>
      </c>
      <c r="BD19" s="166">
        <f t="shared" si="10"/>
        <v>0</v>
      </c>
      <c r="BE19" s="164" t="str">
        <f t="shared" si="11"/>
        <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c r="E20" s="162"/>
      <c r="F20" s="162"/>
      <c r="G20" s="162"/>
      <c r="H20" s="162"/>
      <c r="I20" s="296"/>
      <c r="J20" s="296"/>
      <c r="K20" s="162"/>
      <c r="L20" s="162"/>
      <c r="M20" s="162"/>
      <c r="N20" s="162"/>
      <c r="O20" s="162"/>
      <c r="P20" s="162"/>
      <c r="Q20" s="162"/>
      <c r="R20" s="162"/>
      <c r="S20" s="162"/>
      <c r="T20" s="162"/>
      <c r="U20" s="162"/>
      <c r="V20" s="162"/>
      <c r="W20" s="162"/>
      <c r="X20" s="162"/>
      <c r="Y20" s="162">
        <f t="shared" si="1"/>
        <v>0</v>
      </c>
      <c r="Z20" s="164" t="str">
        <f t="shared" si="2"/>
        <v/>
      </c>
      <c r="AA20" s="165">
        <f t="shared" si="3"/>
        <v>0</v>
      </c>
      <c r="AB20" s="164" t="str">
        <f t="shared" si="4"/>
        <v/>
      </c>
      <c r="AC20" s="166">
        <f t="shared" si="5"/>
        <v>0</v>
      </c>
      <c r="AD20" s="164" t="str">
        <f t="shared" si="6"/>
        <v/>
      </c>
      <c r="AE20" s="160">
        <v>14.0</v>
      </c>
      <c r="AF20" s="161" t="str">
        <f t="shared" si="7"/>
        <v>Scarlett  Espinal Estéves</v>
      </c>
      <c r="AG20" s="162"/>
      <c r="AH20" s="163"/>
      <c r="AI20" s="163"/>
      <c r="AJ20" s="162"/>
      <c r="AK20" s="162"/>
      <c r="AL20" s="162"/>
      <c r="AM20" s="162"/>
      <c r="AN20" s="162"/>
      <c r="AO20" s="162"/>
      <c r="AP20" s="162"/>
      <c r="AQ20" s="162"/>
      <c r="AR20" s="162"/>
      <c r="AS20" s="162"/>
      <c r="AT20" s="162"/>
      <c r="AU20" s="162"/>
      <c r="AV20" s="162"/>
      <c r="AW20" s="162"/>
      <c r="AX20" s="162"/>
      <c r="AY20" s="162"/>
      <c r="AZ20" s="163"/>
      <c r="BA20" s="162"/>
      <c r="BB20" s="163">
        <f t="shared" si="8"/>
        <v>0</v>
      </c>
      <c r="BC20" s="164" t="str">
        <f t="shared" si="9"/>
        <v/>
      </c>
      <c r="BD20" s="166">
        <f t="shared" si="10"/>
        <v>0</v>
      </c>
      <c r="BE20" s="164" t="str">
        <f t="shared" si="11"/>
        <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c r="E21" s="162"/>
      <c r="F21" s="162"/>
      <c r="G21" s="162"/>
      <c r="H21" s="162"/>
      <c r="I21" s="293"/>
      <c r="J21" s="293"/>
      <c r="K21" s="162"/>
      <c r="L21" s="162"/>
      <c r="M21" s="162"/>
      <c r="N21" s="162"/>
      <c r="O21" s="162"/>
      <c r="P21" s="162"/>
      <c r="Q21" s="162"/>
      <c r="R21" s="162"/>
      <c r="S21" s="162"/>
      <c r="T21" s="162"/>
      <c r="U21" s="162"/>
      <c r="V21" s="162"/>
      <c r="W21" s="162"/>
      <c r="X21" s="162"/>
      <c r="Y21" s="162">
        <f t="shared" si="1"/>
        <v>0</v>
      </c>
      <c r="Z21" s="164" t="str">
        <f t="shared" si="2"/>
        <v/>
      </c>
      <c r="AA21" s="165">
        <f t="shared" si="3"/>
        <v>0</v>
      </c>
      <c r="AB21" s="164" t="str">
        <f t="shared" si="4"/>
        <v/>
      </c>
      <c r="AC21" s="166">
        <f t="shared" si="5"/>
        <v>0</v>
      </c>
      <c r="AD21" s="164" t="str">
        <f t="shared" si="6"/>
        <v/>
      </c>
      <c r="AE21" s="160">
        <v>15.0</v>
      </c>
      <c r="AF21" s="161" t="str">
        <f t="shared" si="7"/>
        <v>José Manuel Estrella</v>
      </c>
      <c r="AG21" s="162"/>
      <c r="AH21" s="163"/>
      <c r="AI21" s="163"/>
      <c r="AJ21" s="162"/>
      <c r="AK21" s="162"/>
      <c r="AL21" s="162"/>
      <c r="AM21" s="162"/>
      <c r="AN21" s="162"/>
      <c r="AO21" s="162"/>
      <c r="AP21" s="162"/>
      <c r="AQ21" s="162"/>
      <c r="AR21" s="162"/>
      <c r="AS21" s="162"/>
      <c r="AT21" s="162"/>
      <c r="AU21" s="162"/>
      <c r="AV21" s="162"/>
      <c r="AW21" s="162"/>
      <c r="AX21" s="162"/>
      <c r="AY21" s="162"/>
      <c r="AZ21" s="163"/>
      <c r="BA21" s="162"/>
      <c r="BB21" s="163">
        <f t="shared" si="8"/>
        <v>0</v>
      </c>
      <c r="BC21" s="164" t="str">
        <f t="shared" si="9"/>
        <v/>
      </c>
      <c r="BD21" s="166">
        <f t="shared" si="10"/>
        <v>0</v>
      </c>
      <c r="BE21" s="164" t="str">
        <f t="shared" si="11"/>
        <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c r="E22" s="162"/>
      <c r="F22" s="162"/>
      <c r="G22" s="162"/>
      <c r="H22" s="162"/>
      <c r="I22" s="296"/>
      <c r="J22" s="296"/>
      <c r="K22" s="162"/>
      <c r="L22" s="162"/>
      <c r="M22" s="162"/>
      <c r="N22" s="162"/>
      <c r="O22" s="162"/>
      <c r="P22" s="162"/>
      <c r="Q22" s="162"/>
      <c r="R22" s="162"/>
      <c r="S22" s="162"/>
      <c r="T22" s="162"/>
      <c r="U22" s="162"/>
      <c r="V22" s="162"/>
      <c r="W22" s="162"/>
      <c r="X22" s="162"/>
      <c r="Y22" s="162">
        <f t="shared" si="1"/>
        <v>0</v>
      </c>
      <c r="Z22" s="164" t="str">
        <f t="shared" si="2"/>
        <v/>
      </c>
      <c r="AA22" s="165">
        <f t="shared" si="3"/>
        <v>0</v>
      </c>
      <c r="AB22" s="164" t="str">
        <f t="shared" si="4"/>
        <v/>
      </c>
      <c r="AC22" s="166">
        <f t="shared" si="5"/>
        <v>0</v>
      </c>
      <c r="AD22" s="164" t="str">
        <f t="shared" si="6"/>
        <v/>
      </c>
      <c r="AE22" s="160">
        <v>16.0</v>
      </c>
      <c r="AF22" s="161" t="str">
        <f t="shared" si="7"/>
        <v>Misael Starberk Ferreras Pérez</v>
      </c>
      <c r="AG22" s="162"/>
      <c r="AH22" s="163"/>
      <c r="AI22" s="163"/>
      <c r="AJ22" s="162"/>
      <c r="AK22" s="162"/>
      <c r="AL22" s="162"/>
      <c r="AM22" s="162"/>
      <c r="AN22" s="162"/>
      <c r="AO22" s="162"/>
      <c r="AP22" s="162"/>
      <c r="AQ22" s="162"/>
      <c r="AR22" s="162"/>
      <c r="AS22" s="162"/>
      <c r="AT22" s="162"/>
      <c r="AU22" s="162"/>
      <c r="AV22" s="162"/>
      <c r="AW22" s="162"/>
      <c r="AX22" s="162"/>
      <c r="AY22" s="162"/>
      <c r="AZ22" s="163"/>
      <c r="BA22" s="162"/>
      <c r="BB22" s="163">
        <f t="shared" si="8"/>
        <v>0</v>
      </c>
      <c r="BC22" s="164" t="str">
        <f t="shared" si="9"/>
        <v/>
      </c>
      <c r="BD22" s="166">
        <f t="shared" si="10"/>
        <v>0</v>
      </c>
      <c r="BE22" s="164" t="str">
        <f t="shared" si="11"/>
        <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c r="E23" s="162"/>
      <c r="F23" s="162"/>
      <c r="G23" s="162"/>
      <c r="H23" s="162"/>
      <c r="I23" s="293"/>
      <c r="J23" s="293"/>
      <c r="K23" s="162"/>
      <c r="L23" s="162"/>
      <c r="M23" s="162"/>
      <c r="N23" s="162"/>
      <c r="O23" s="162"/>
      <c r="P23" s="162"/>
      <c r="Q23" s="162"/>
      <c r="R23" s="162"/>
      <c r="S23" s="162"/>
      <c r="T23" s="162"/>
      <c r="U23" s="162"/>
      <c r="V23" s="162"/>
      <c r="W23" s="162"/>
      <c r="X23" s="162"/>
      <c r="Y23" s="162">
        <f t="shared" si="1"/>
        <v>0</v>
      </c>
      <c r="Z23" s="164" t="str">
        <f t="shared" si="2"/>
        <v/>
      </c>
      <c r="AA23" s="165">
        <f t="shared" si="3"/>
        <v>0</v>
      </c>
      <c r="AB23" s="164" t="str">
        <f t="shared" si="4"/>
        <v/>
      </c>
      <c r="AC23" s="166">
        <f t="shared" si="5"/>
        <v>0</v>
      </c>
      <c r="AD23" s="164" t="str">
        <f t="shared" si="6"/>
        <v/>
      </c>
      <c r="AE23" s="160">
        <v>17.0</v>
      </c>
      <c r="AF23" s="161" t="str">
        <f t="shared" si="7"/>
        <v>Ruth Esther Fernández Rodríguez</v>
      </c>
      <c r="AG23" s="162"/>
      <c r="AH23" s="163"/>
      <c r="AI23" s="163"/>
      <c r="AJ23" s="162"/>
      <c r="AK23" s="162"/>
      <c r="AL23" s="162"/>
      <c r="AM23" s="162"/>
      <c r="AN23" s="162"/>
      <c r="AO23" s="162"/>
      <c r="AP23" s="162"/>
      <c r="AQ23" s="162"/>
      <c r="AR23" s="162"/>
      <c r="AS23" s="162"/>
      <c r="AT23" s="162"/>
      <c r="AU23" s="162"/>
      <c r="AV23" s="162"/>
      <c r="AW23" s="162"/>
      <c r="AX23" s="162"/>
      <c r="AY23" s="162"/>
      <c r="AZ23" s="163"/>
      <c r="BA23" s="162"/>
      <c r="BB23" s="163">
        <f t="shared" si="8"/>
        <v>0</v>
      </c>
      <c r="BC23" s="164" t="str">
        <f t="shared" si="9"/>
        <v/>
      </c>
      <c r="BD23" s="166">
        <f t="shared" si="10"/>
        <v>0</v>
      </c>
      <c r="BE23" s="164" t="str">
        <f t="shared" si="11"/>
        <v/>
      </c>
      <c r="BF23" s="166">
        <f t="shared" si="12"/>
        <v>0</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c r="E24" s="162"/>
      <c r="F24" s="162"/>
      <c r="G24" s="162"/>
      <c r="H24" s="162"/>
      <c r="I24" s="296"/>
      <c r="J24" s="296"/>
      <c r="K24" s="162"/>
      <c r="L24" s="162"/>
      <c r="M24" s="162"/>
      <c r="N24" s="162"/>
      <c r="O24" s="162"/>
      <c r="P24" s="162"/>
      <c r="Q24" s="162"/>
      <c r="R24" s="162"/>
      <c r="S24" s="162"/>
      <c r="T24" s="162"/>
      <c r="U24" s="162"/>
      <c r="V24" s="162"/>
      <c r="W24" s="162"/>
      <c r="X24" s="162"/>
      <c r="Y24" s="162">
        <f t="shared" si="1"/>
        <v>0</v>
      </c>
      <c r="Z24" s="164" t="str">
        <f t="shared" si="2"/>
        <v/>
      </c>
      <c r="AA24" s="165">
        <f t="shared" si="3"/>
        <v>0</v>
      </c>
      <c r="AB24" s="164" t="str">
        <f t="shared" si="4"/>
        <v/>
      </c>
      <c r="AC24" s="166">
        <f t="shared" si="5"/>
        <v>0</v>
      </c>
      <c r="AD24" s="164" t="str">
        <f t="shared" si="6"/>
        <v/>
      </c>
      <c r="AE24" s="160">
        <v>18.0</v>
      </c>
      <c r="AF24" s="161" t="str">
        <f t="shared" si="7"/>
        <v>Discairy  Filpo Estrella</v>
      </c>
      <c r="AG24" s="162"/>
      <c r="AH24" s="163"/>
      <c r="AI24" s="163"/>
      <c r="AJ24" s="162"/>
      <c r="AK24" s="162"/>
      <c r="AL24" s="162"/>
      <c r="AM24" s="162"/>
      <c r="AN24" s="162"/>
      <c r="AO24" s="162"/>
      <c r="AP24" s="162"/>
      <c r="AQ24" s="162"/>
      <c r="AR24" s="162"/>
      <c r="AS24" s="162"/>
      <c r="AT24" s="162"/>
      <c r="AU24" s="162"/>
      <c r="AV24" s="162"/>
      <c r="AW24" s="162"/>
      <c r="AX24" s="162"/>
      <c r="AY24" s="162"/>
      <c r="AZ24" s="163"/>
      <c r="BA24" s="162"/>
      <c r="BB24" s="163">
        <f t="shared" si="8"/>
        <v>0</v>
      </c>
      <c r="BC24" s="164" t="str">
        <f t="shared" si="9"/>
        <v/>
      </c>
      <c r="BD24" s="166">
        <f t="shared" si="10"/>
        <v>0</v>
      </c>
      <c r="BE24" s="164" t="str">
        <f t="shared" si="11"/>
        <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c r="E25" s="162"/>
      <c r="F25" s="162"/>
      <c r="G25" s="162"/>
      <c r="H25" s="162"/>
      <c r="I25" s="293"/>
      <c r="J25" s="293"/>
      <c r="K25" s="162"/>
      <c r="L25" s="162"/>
      <c r="M25" s="162"/>
      <c r="N25" s="162"/>
      <c r="O25" s="162"/>
      <c r="P25" s="162"/>
      <c r="Q25" s="162"/>
      <c r="R25" s="162"/>
      <c r="S25" s="162"/>
      <c r="T25" s="162"/>
      <c r="U25" s="162"/>
      <c r="V25" s="162"/>
      <c r="W25" s="162"/>
      <c r="X25" s="162"/>
      <c r="Y25" s="162">
        <f t="shared" si="1"/>
        <v>0</v>
      </c>
      <c r="Z25" s="164" t="str">
        <f t="shared" si="2"/>
        <v/>
      </c>
      <c r="AA25" s="165">
        <f t="shared" si="3"/>
        <v>0</v>
      </c>
      <c r="AB25" s="164" t="str">
        <f t="shared" si="4"/>
        <v/>
      </c>
      <c r="AC25" s="166">
        <f t="shared" si="5"/>
        <v>0</v>
      </c>
      <c r="AD25" s="164" t="str">
        <f t="shared" si="6"/>
        <v/>
      </c>
      <c r="AE25" s="160">
        <v>19.0</v>
      </c>
      <c r="AF25" s="161" t="str">
        <f t="shared" si="7"/>
        <v>Alexis Enmanuel Gil  Sánchez</v>
      </c>
      <c r="AG25" s="162"/>
      <c r="AH25" s="163"/>
      <c r="AI25" s="163"/>
      <c r="AJ25" s="162"/>
      <c r="AK25" s="162"/>
      <c r="AL25" s="162"/>
      <c r="AM25" s="162"/>
      <c r="AN25" s="162"/>
      <c r="AO25" s="162"/>
      <c r="AP25" s="162"/>
      <c r="AQ25" s="162"/>
      <c r="AR25" s="162"/>
      <c r="AS25" s="162"/>
      <c r="AT25" s="162"/>
      <c r="AU25" s="162"/>
      <c r="AV25" s="162"/>
      <c r="AW25" s="162"/>
      <c r="AX25" s="162"/>
      <c r="AY25" s="162"/>
      <c r="AZ25" s="163"/>
      <c r="BA25" s="162"/>
      <c r="BB25" s="163">
        <f t="shared" si="8"/>
        <v>0</v>
      </c>
      <c r="BC25" s="164" t="str">
        <f t="shared" si="9"/>
        <v/>
      </c>
      <c r="BD25" s="166">
        <f t="shared" si="10"/>
        <v>0</v>
      </c>
      <c r="BE25" s="164" t="str">
        <f t="shared" si="11"/>
        <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c r="E26" s="162"/>
      <c r="F26" s="162"/>
      <c r="G26" s="162"/>
      <c r="H26" s="162"/>
      <c r="I26" s="296"/>
      <c r="J26" s="296"/>
      <c r="K26" s="162"/>
      <c r="L26" s="162"/>
      <c r="M26" s="162"/>
      <c r="N26" s="162"/>
      <c r="O26" s="162"/>
      <c r="P26" s="162"/>
      <c r="Q26" s="162"/>
      <c r="R26" s="162"/>
      <c r="S26" s="162"/>
      <c r="T26" s="162"/>
      <c r="U26" s="162"/>
      <c r="V26" s="162"/>
      <c r="W26" s="162"/>
      <c r="X26" s="162"/>
      <c r="Y26" s="162">
        <f t="shared" si="1"/>
        <v>0</v>
      </c>
      <c r="Z26" s="164" t="str">
        <f t="shared" si="2"/>
        <v/>
      </c>
      <c r="AA26" s="165">
        <f t="shared" si="3"/>
        <v>0</v>
      </c>
      <c r="AB26" s="164" t="str">
        <f t="shared" si="4"/>
        <v/>
      </c>
      <c r="AC26" s="166">
        <f t="shared" si="5"/>
        <v>0</v>
      </c>
      <c r="AD26" s="164" t="str">
        <f t="shared" si="6"/>
        <v/>
      </c>
      <c r="AE26" s="160">
        <v>20.0</v>
      </c>
      <c r="AF26" s="161" t="str">
        <f t="shared" si="7"/>
        <v>Ayendy Jesús Guzmán</v>
      </c>
      <c r="AG26" s="162"/>
      <c r="AH26" s="163"/>
      <c r="AI26" s="163"/>
      <c r="AJ26" s="162"/>
      <c r="AK26" s="162"/>
      <c r="AL26" s="162"/>
      <c r="AM26" s="162"/>
      <c r="AN26" s="162"/>
      <c r="AO26" s="162"/>
      <c r="AP26" s="162"/>
      <c r="AQ26" s="162"/>
      <c r="AR26" s="162"/>
      <c r="AS26" s="162"/>
      <c r="AT26" s="162"/>
      <c r="AU26" s="162"/>
      <c r="AV26" s="162"/>
      <c r="AW26" s="162"/>
      <c r="AX26" s="162"/>
      <c r="AY26" s="162"/>
      <c r="AZ26" s="163"/>
      <c r="BA26" s="162"/>
      <c r="BB26" s="163">
        <f t="shared" si="8"/>
        <v>0</v>
      </c>
      <c r="BC26" s="164" t="str">
        <f t="shared" si="9"/>
        <v/>
      </c>
      <c r="BD26" s="166">
        <f t="shared" si="10"/>
        <v>0</v>
      </c>
      <c r="BE26" s="164" t="str">
        <f t="shared" si="11"/>
        <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c r="E27" s="162"/>
      <c r="F27" s="162"/>
      <c r="G27" s="162"/>
      <c r="H27" s="162"/>
      <c r="I27" s="293"/>
      <c r="J27" s="293"/>
      <c r="K27" s="162"/>
      <c r="L27" s="162"/>
      <c r="M27" s="162"/>
      <c r="N27" s="162"/>
      <c r="O27" s="162"/>
      <c r="P27" s="162"/>
      <c r="Q27" s="162"/>
      <c r="R27" s="162"/>
      <c r="S27" s="162"/>
      <c r="T27" s="162"/>
      <c r="U27" s="162"/>
      <c r="V27" s="162"/>
      <c r="W27" s="162"/>
      <c r="X27" s="162"/>
      <c r="Y27" s="162">
        <f t="shared" si="1"/>
        <v>0</v>
      </c>
      <c r="Z27" s="164" t="str">
        <f t="shared" si="2"/>
        <v/>
      </c>
      <c r="AA27" s="165">
        <f t="shared" si="3"/>
        <v>0</v>
      </c>
      <c r="AB27" s="164" t="str">
        <f t="shared" si="4"/>
        <v/>
      </c>
      <c r="AC27" s="166">
        <f t="shared" si="5"/>
        <v>0</v>
      </c>
      <c r="AD27" s="164" t="str">
        <f t="shared" si="6"/>
        <v/>
      </c>
      <c r="AE27" s="160">
        <v>21.0</v>
      </c>
      <c r="AF27" s="161" t="str">
        <f t="shared" si="7"/>
        <v>Yassir  Hernández Disla</v>
      </c>
      <c r="AG27" s="162"/>
      <c r="AH27" s="163"/>
      <c r="AI27" s="163"/>
      <c r="AJ27" s="162"/>
      <c r="AK27" s="162"/>
      <c r="AL27" s="162"/>
      <c r="AM27" s="162"/>
      <c r="AN27" s="162"/>
      <c r="AO27" s="162"/>
      <c r="AP27" s="162"/>
      <c r="AQ27" s="162"/>
      <c r="AR27" s="162"/>
      <c r="AS27" s="162"/>
      <c r="AT27" s="162"/>
      <c r="AU27" s="162"/>
      <c r="AV27" s="162"/>
      <c r="AW27" s="162"/>
      <c r="AX27" s="162"/>
      <c r="AY27" s="162"/>
      <c r="AZ27" s="163"/>
      <c r="BA27" s="162"/>
      <c r="BB27" s="163">
        <f t="shared" si="8"/>
        <v>0</v>
      </c>
      <c r="BC27" s="164" t="str">
        <f t="shared" si="9"/>
        <v/>
      </c>
      <c r="BD27" s="166">
        <f t="shared" si="10"/>
        <v>0</v>
      </c>
      <c r="BE27" s="164" t="str">
        <f t="shared" si="11"/>
        <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c r="E28" s="162"/>
      <c r="F28" s="162"/>
      <c r="G28" s="162"/>
      <c r="H28" s="162"/>
      <c r="I28" s="296"/>
      <c r="J28" s="296"/>
      <c r="K28" s="162"/>
      <c r="L28" s="162"/>
      <c r="M28" s="162"/>
      <c r="N28" s="162"/>
      <c r="O28" s="162"/>
      <c r="P28" s="162"/>
      <c r="Q28" s="162"/>
      <c r="R28" s="162"/>
      <c r="S28" s="162"/>
      <c r="T28" s="162"/>
      <c r="U28" s="162"/>
      <c r="V28" s="162"/>
      <c r="W28" s="162"/>
      <c r="X28" s="162"/>
      <c r="Y28" s="162">
        <f t="shared" si="1"/>
        <v>0</v>
      </c>
      <c r="Z28" s="164" t="str">
        <f t="shared" si="2"/>
        <v/>
      </c>
      <c r="AA28" s="165">
        <f t="shared" si="3"/>
        <v>0</v>
      </c>
      <c r="AB28" s="164" t="str">
        <f t="shared" si="4"/>
        <v/>
      </c>
      <c r="AC28" s="166">
        <f t="shared" si="5"/>
        <v>0</v>
      </c>
      <c r="AD28" s="164" t="str">
        <f t="shared" si="6"/>
        <v/>
      </c>
      <c r="AE28" s="160">
        <v>22.0</v>
      </c>
      <c r="AF28" s="161" t="str">
        <f t="shared" si="7"/>
        <v>Yadiel  Jiménez Betances</v>
      </c>
      <c r="AG28" s="162"/>
      <c r="AH28" s="163"/>
      <c r="AI28" s="163"/>
      <c r="AJ28" s="162"/>
      <c r="AK28" s="162"/>
      <c r="AL28" s="162"/>
      <c r="AM28" s="162"/>
      <c r="AN28" s="162"/>
      <c r="AO28" s="162"/>
      <c r="AP28" s="162"/>
      <c r="AQ28" s="162"/>
      <c r="AR28" s="162"/>
      <c r="AS28" s="162"/>
      <c r="AT28" s="162"/>
      <c r="AU28" s="162"/>
      <c r="AV28" s="162"/>
      <c r="AW28" s="162"/>
      <c r="AX28" s="162"/>
      <c r="AY28" s="162"/>
      <c r="AZ28" s="163"/>
      <c r="BA28" s="162"/>
      <c r="BB28" s="163">
        <f t="shared" si="8"/>
        <v>0</v>
      </c>
      <c r="BC28" s="164" t="str">
        <f t="shared" si="9"/>
        <v/>
      </c>
      <c r="BD28" s="166">
        <f t="shared" si="10"/>
        <v>0</v>
      </c>
      <c r="BE28" s="164" t="str">
        <f t="shared" si="11"/>
        <v/>
      </c>
      <c r="BF28" s="166">
        <f t="shared" si="12"/>
        <v>0</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c r="E29" s="162"/>
      <c r="F29" s="162"/>
      <c r="G29" s="162"/>
      <c r="H29" s="162"/>
      <c r="I29" s="293"/>
      <c r="J29" s="293"/>
      <c r="K29" s="162"/>
      <c r="L29" s="162"/>
      <c r="M29" s="162"/>
      <c r="N29" s="162"/>
      <c r="O29" s="162"/>
      <c r="P29" s="162"/>
      <c r="Q29" s="162"/>
      <c r="R29" s="162"/>
      <c r="S29" s="162"/>
      <c r="T29" s="162"/>
      <c r="U29" s="162"/>
      <c r="V29" s="162"/>
      <c r="W29" s="162"/>
      <c r="X29" s="162"/>
      <c r="Y29" s="162">
        <f t="shared" si="1"/>
        <v>0</v>
      </c>
      <c r="Z29" s="164" t="str">
        <f t="shared" si="2"/>
        <v/>
      </c>
      <c r="AA29" s="165">
        <f t="shared" si="3"/>
        <v>0</v>
      </c>
      <c r="AB29" s="164" t="str">
        <f t="shared" si="4"/>
        <v/>
      </c>
      <c r="AC29" s="166">
        <f t="shared" si="5"/>
        <v>0</v>
      </c>
      <c r="AD29" s="164" t="str">
        <f t="shared" si="6"/>
        <v/>
      </c>
      <c r="AE29" s="160">
        <v>23.0</v>
      </c>
      <c r="AF29" s="161" t="str">
        <f t="shared" si="7"/>
        <v>Yamel  Mella Aquino</v>
      </c>
      <c r="AG29" s="162"/>
      <c r="AH29" s="163"/>
      <c r="AI29" s="163"/>
      <c r="AJ29" s="162"/>
      <c r="AK29" s="162"/>
      <c r="AL29" s="162"/>
      <c r="AM29" s="162"/>
      <c r="AN29" s="162"/>
      <c r="AO29" s="162"/>
      <c r="AP29" s="162"/>
      <c r="AQ29" s="162"/>
      <c r="AR29" s="162"/>
      <c r="AS29" s="162"/>
      <c r="AT29" s="162"/>
      <c r="AU29" s="162"/>
      <c r="AV29" s="162"/>
      <c r="AW29" s="162"/>
      <c r="AX29" s="162"/>
      <c r="AY29" s="162"/>
      <c r="AZ29" s="163"/>
      <c r="BA29" s="162"/>
      <c r="BB29" s="163">
        <f t="shared" si="8"/>
        <v>0</v>
      </c>
      <c r="BC29" s="164" t="str">
        <f t="shared" si="9"/>
        <v/>
      </c>
      <c r="BD29" s="166">
        <f t="shared" si="10"/>
        <v>0</v>
      </c>
      <c r="BE29" s="164" t="str">
        <f t="shared" si="11"/>
        <v/>
      </c>
      <c r="BF29" s="166">
        <f t="shared" si="12"/>
        <v>0</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c r="E30" s="162"/>
      <c r="F30" s="162"/>
      <c r="G30" s="162"/>
      <c r="H30" s="162"/>
      <c r="I30" s="310"/>
      <c r="J30" s="310"/>
      <c r="K30" s="162"/>
      <c r="L30" s="162"/>
      <c r="M30" s="162"/>
      <c r="N30" s="162"/>
      <c r="O30" s="162"/>
      <c r="P30" s="162"/>
      <c r="Q30" s="162"/>
      <c r="R30" s="162"/>
      <c r="S30" s="162"/>
      <c r="T30" s="162"/>
      <c r="U30" s="162"/>
      <c r="V30" s="163"/>
      <c r="W30" s="162"/>
      <c r="X30" s="163"/>
      <c r="Y30" s="162">
        <f t="shared" si="1"/>
        <v>0</v>
      </c>
      <c r="Z30" s="164" t="str">
        <f t="shared" si="2"/>
        <v/>
      </c>
      <c r="AA30" s="165">
        <f t="shared" si="3"/>
        <v>0</v>
      </c>
      <c r="AB30" s="164" t="str">
        <f t="shared" si="4"/>
        <v/>
      </c>
      <c r="AC30" s="166">
        <f t="shared" si="5"/>
        <v>0</v>
      </c>
      <c r="AD30" s="164" t="str">
        <f t="shared" si="6"/>
        <v/>
      </c>
      <c r="AE30" s="160">
        <v>24.0</v>
      </c>
      <c r="AF30" s="161" t="str">
        <f t="shared" si="7"/>
        <v>Sariely Del Carmen Mena Chávez</v>
      </c>
      <c r="AG30" s="162"/>
      <c r="AH30" s="163"/>
      <c r="AI30" s="163"/>
      <c r="AJ30" s="162"/>
      <c r="AK30" s="162"/>
      <c r="AL30" s="162"/>
      <c r="AM30" s="162"/>
      <c r="AN30" s="162"/>
      <c r="AO30" s="162"/>
      <c r="AP30" s="162"/>
      <c r="AQ30" s="162"/>
      <c r="AR30" s="162"/>
      <c r="AS30" s="162"/>
      <c r="AT30" s="162"/>
      <c r="AU30" s="162"/>
      <c r="AV30" s="162"/>
      <c r="AW30" s="162"/>
      <c r="AX30" s="162"/>
      <c r="AY30" s="162"/>
      <c r="AZ30" s="162"/>
      <c r="BA30" s="162"/>
      <c r="BB30" s="163">
        <f t="shared" si="8"/>
        <v>0</v>
      </c>
      <c r="BC30" s="164" t="str">
        <f t="shared" si="9"/>
        <v/>
      </c>
      <c r="BD30" s="166">
        <f t="shared" si="10"/>
        <v>0</v>
      </c>
      <c r="BE30" s="164" t="str">
        <f t="shared" si="11"/>
        <v/>
      </c>
      <c r="BF30" s="166">
        <f t="shared" si="12"/>
        <v>0</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c r="E31" s="162"/>
      <c r="F31" s="162"/>
      <c r="G31" s="162"/>
      <c r="H31" s="162"/>
      <c r="I31" s="293"/>
      <c r="J31" s="293"/>
      <c r="K31" s="162"/>
      <c r="L31" s="162"/>
      <c r="M31" s="162"/>
      <c r="N31" s="162"/>
      <c r="O31" s="162"/>
      <c r="P31" s="162"/>
      <c r="Q31" s="162"/>
      <c r="R31" s="162"/>
      <c r="S31" s="162"/>
      <c r="T31" s="162"/>
      <c r="U31" s="162"/>
      <c r="V31" s="162"/>
      <c r="W31" s="162"/>
      <c r="X31" s="162"/>
      <c r="Y31" s="162">
        <f t="shared" si="1"/>
        <v>0</v>
      </c>
      <c r="Z31" s="164" t="str">
        <f t="shared" si="2"/>
        <v/>
      </c>
      <c r="AA31" s="165">
        <f t="shared" si="3"/>
        <v>0</v>
      </c>
      <c r="AB31" s="164" t="str">
        <f t="shared" si="4"/>
        <v/>
      </c>
      <c r="AC31" s="166">
        <f t="shared" si="5"/>
        <v>0</v>
      </c>
      <c r="AD31" s="164" t="str">
        <f t="shared" si="6"/>
        <v/>
      </c>
      <c r="AE31" s="160">
        <v>25.0</v>
      </c>
      <c r="AF31" s="161" t="str">
        <f t="shared" si="7"/>
        <v>David Carmelo Navas Fernández</v>
      </c>
      <c r="AG31" s="162"/>
      <c r="AH31" s="163"/>
      <c r="AI31" s="163"/>
      <c r="AJ31" s="162"/>
      <c r="AK31" s="162"/>
      <c r="AL31" s="162"/>
      <c r="AM31" s="162"/>
      <c r="AN31" s="162"/>
      <c r="AO31" s="162"/>
      <c r="AP31" s="162"/>
      <c r="AQ31" s="162"/>
      <c r="AR31" s="162"/>
      <c r="AS31" s="162"/>
      <c r="AT31" s="162"/>
      <c r="AU31" s="162"/>
      <c r="AV31" s="162"/>
      <c r="AW31" s="162"/>
      <c r="AX31" s="162"/>
      <c r="AY31" s="162"/>
      <c r="AZ31" s="163"/>
      <c r="BA31" s="162"/>
      <c r="BB31" s="163">
        <f t="shared" si="8"/>
        <v>0</v>
      </c>
      <c r="BC31" s="164" t="str">
        <f t="shared" si="9"/>
        <v/>
      </c>
      <c r="BD31" s="166">
        <f t="shared" si="10"/>
        <v>0</v>
      </c>
      <c r="BE31" s="164" t="str">
        <f t="shared" si="11"/>
        <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c r="E32" s="162"/>
      <c r="F32" s="162"/>
      <c r="G32" s="162"/>
      <c r="H32" s="162"/>
      <c r="I32" s="296"/>
      <c r="J32" s="296"/>
      <c r="K32" s="162"/>
      <c r="L32" s="162"/>
      <c r="M32" s="162"/>
      <c r="N32" s="162"/>
      <c r="O32" s="162"/>
      <c r="P32" s="162"/>
      <c r="Q32" s="162"/>
      <c r="R32" s="162"/>
      <c r="S32" s="162"/>
      <c r="T32" s="162"/>
      <c r="U32" s="162"/>
      <c r="V32" s="162"/>
      <c r="W32" s="162"/>
      <c r="X32" s="162"/>
      <c r="Y32" s="162">
        <f t="shared" si="1"/>
        <v>0</v>
      </c>
      <c r="Z32" s="164" t="str">
        <f t="shared" si="2"/>
        <v/>
      </c>
      <c r="AA32" s="165">
        <f t="shared" si="3"/>
        <v>0</v>
      </c>
      <c r="AB32" s="164" t="str">
        <f t="shared" si="4"/>
        <v/>
      </c>
      <c r="AC32" s="166">
        <f t="shared" si="5"/>
        <v>0</v>
      </c>
      <c r="AD32" s="164" t="str">
        <f t="shared" si="6"/>
        <v/>
      </c>
      <c r="AE32" s="160">
        <v>26.0</v>
      </c>
      <c r="AF32" s="161" t="str">
        <f t="shared" si="7"/>
        <v>Andriw Jelier Ortiz Rodríguez</v>
      </c>
      <c r="AG32" s="162"/>
      <c r="AH32" s="163"/>
      <c r="AI32" s="163"/>
      <c r="AJ32" s="162"/>
      <c r="AK32" s="162"/>
      <c r="AL32" s="162"/>
      <c r="AM32" s="162"/>
      <c r="AN32" s="162"/>
      <c r="AO32" s="162"/>
      <c r="AP32" s="162"/>
      <c r="AQ32" s="162"/>
      <c r="AR32" s="162"/>
      <c r="AS32" s="162"/>
      <c r="AT32" s="162"/>
      <c r="AU32" s="162"/>
      <c r="AV32" s="162"/>
      <c r="AW32" s="162"/>
      <c r="AX32" s="162"/>
      <c r="AY32" s="162"/>
      <c r="AZ32" s="163"/>
      <c r="BA32" s="162"/>
      <c r="BB32" s="163">
        <f t="shared" si="8"/>
        <v>0</v>
      </c>
      <c r="BC32" s="164" t="str">
        <f t="shared" si="9"/>
        <v/>
      </c>
      <c r="BD32" s="166">
        <f t="shared" si="10"/>
        <v>0</v>
      </c>
      <c r="BE32" s="164" t="str">
        <f t="shared" si="11"/>
        <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c r="E33" s="162"/>
      <c r="F33" s="162"/>
      <c r="G33" s="162"/>
      <c r="H33" s="162"/>
      <c r="I33" s="293"/>
      <c r="J33" s="293"/>
      <c r="K33" s="162"/>
      <c r="L33" s="162"/>
      <c r="M33" s="162"/>
      <c r="N33" s="162"/>
      <c r="O33" s="162"/>
      <c r="P33" s="162"/>
      <c r="Q33" s="162"/>
      <c r="R33" s="162"/>
      <c r="S33" s="162"/>
      <c r="T33" s="162"/>
      <c r="U33" s="162"/>
      <c r="V33" s="162"/>
      <c r="W33" s="162"/>
      <c r="X33" s="162"/>
      <c r="Y33" s="162">
        <f t="shared" si="1"/>
        <v>0</v>
      </c>
      <c r="Z33" s="164" t="str">
        <f t="shared" si="2"/>
        <v/>
      </c>
      <c r="AA33" s="165">
        <f t="shared" si="3"/>
        <v>0</v>
      </c>
      <c r="AB33" s="164" t="str">
        <f t="shared" si="4"/>
        <v/>
      </c>
      <c r="AC33" s="166">
        <f t="shared" si="5"/>
        <v>0</v>
      </c>
      <c r="AD33" s="164" t="str">
        <f t="shared" si="6"/>
        <v/>
      </c>
      <c r="AE33" s="160">
        <v>27.0</v>
      </c>
      <c r="AF33" s="161" t="str">
        <f t="shared" si="7"/>
        <v>Dashley Nicole Peña García</v>
      </c>
      <c r="AG33" s="162"/>
      <c r="AH33" s="163"/>
      <c r="AI33" s="163"/>
      <c r="AJ33" s="162"/>
      <c r="AK33" s="162"/>
      <c r="AL33" s="162"/>
      <c r="AM33" s="162"/>
      <c r="AN33" s="162"/>
      <c r="AO33" s="162"/>
      <c r="AP33" s="162"/>
      <c r="AQ33" s="162"/>
      <c r="AR33" s="162"/>
      <c r="AS33" s="162"/>
      <c r="AT33" s="162"/>
      <c r="AU33" s="162"/>
      <c r="AV33" s="162"/>
      <c r="AW33" s="162"/>
      <c r="AX33" s="162"/>
      <c r="AY33" s="162"/>
      <c r="AZ33" s="163"/>
      <c r="BA33" s="162"/>
      <c r="BB33" s="163">
        <f t="shared" si="8"/>
        <v>0</v>
      </c>
      <c r="BC33" s="164" t="str">
        <f t="shared" si="9"/>
        <v/>
      </c>
      <c r="BD33" s="166">
        <f t="shared" si="10"/>
        <v>0</v>
      </c>
      <c r="BE33" s="164" t="str">
        <f t="shared" si="11"/>
        <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c r="E34" s="162"/>
      <c r="F34" s="162"/>
      <c r="G34" s="162"/>
      <c r="H34" s="162"/>
      <c r="I34" s="296"/>
      <c r="J34" s="296"/>
      <c r="K34" s="162"/>
      <c r="L34" s="162"/>
      <c r="M34" s="162"/>
      <c r="N34" s="162"/>
      <c r="O34" s="162"/>
      <c r="P34" s="162"/>
      <c r="Q34" s="162"/>
      <c r="R34" s="162"/>
      <c r="S34" s="162"/>
      <c r="T34" s="162"/>
      <c r="U34" s="162"/>
      <c r="V34" s="162"/>
      <c r="W34" s="162"/>
      <c r="X34" s="162"/>
      <c r="Y34" s="162">
        <f t="shared" si="1"/>
        <v>0</v>
      </c>
      <c r="Z34" s="164" t="str">
        <f t="shared" si="2"/>
        <v/>
      </c>
      <c r="AA34" s="165">
        <f t="shared" si="3"/>
        <v>0</v>
      </c>
      <c r="AB34" s="164" t="str">
        <f t="shared" si="4"/>
        <v/>
      </c>
      <c r="AC34" s="166">
        <f t="shared" si="5"/>
        <v>0</v>
      </c>
      <c r="AD34" s="164" t="str">
        <f t="shared" si="6"/>
        <v/>
      </c>
      <c r="AE34" s="160">
        <v>28.0</v>
      </c>
      <c r="AF34" s="161" t="str">
        <f t="shared" si="7"/>
        <v>Yesly  Peña Muñoz</v>
      </c>
      <c r="AG34" s="162"/>
      <c r="AH34" s="163"/>
      <c r="AI34" s="163"/>
      <c r="AJ34" s="162"/>
      <c r="AK34" s="162"/>
      <c r="AL34" s="162"/>
      <c r="AM34" s="162"/>
      <c r="AN34" s="162"/>
      <c r="AO34" s="162"/>
      <c r="AP34" s="162"/>
      <c r="AQ34" s="162"/>
      <c r="AR34" s="162"/>
      <c r="AS34" s="162"/>
      <c r="AT34" s="162"/>
      <c r="AU34" s="162"/>
      <c r="AV34" s="162"/>
      <c r="AW34" s="162"/>
      <c r="AX34" s="162"/>
      <c r="AY34" s="162"/>
      <c r="AZ34" s="163"/>
      <c r="BA34" s="162"/>
      <c r="BB34" s="163">
        <f t="shared" si="8"/>
        <v>0</v>
      </c>
      <c r="BC34" s="164" t="str">
        <f t="shared" si="9"/>
        <v/>
      </c>
      <c r="BD34" s="166">
        <f t="shared" si="10"/>
        <v>0</v>
      </c>
      <c r="BE34" s="164" t="str">
        <f t="shared" si="11"/>
        <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c r="E35" s="162"/>
      <c r="F35" s="162"/>
      <c r="G35" s="162"/>
      <c r="H35" s="162"/>
      <c r="I35" s="293"/>
      <c r="J35" s="293"/>
      <c r="K35" s="162"/>
      <c r="L35" s="162"/>
      <c r="M35" s="162"/>
      <c r="N35" s="162"/>
      <c r="O35" s="162"/>
      <c r="P35" s="162"/>
      <c r="Q35" s="162"/>
      <c r="R35" s="162"/>
      <c r="S35" s="162"/>
      <c r="T35" s="162"/>
      <c r="U35" s="162"/>
      <c r="V35" s="162"/>
      <c r="W35" s="162"/>
      <c r="X35" s="162"/>
      <c r="Y35" s="162">
        <f t="shared" si="1"/>
        <v>0</v>
      </c>
      <c r="Z35" s="164" t="str">
        <f t="shared" si="2"/>
        <v/>
      </c>
      <c r="AA35" s="165">
        <f t="shared" si="3"/>
        <v>0</v>
      </c>
      <c r="AB35" s="164" t="str">
        <f t="shared" si="4"/>
        <v/>
      </c>
      <c r="AC35" s="166">
        <f t="shared" si="5"/>
        <v>0</v>
      </c>
      <c r="AD35" s="164" t="str">
        <f t="shared" si="6"/>
        <v/>
      </c>
      <c r="AE35" s="160">
        <v>29.0</v>
      </c>
      <c r="AF35" s="161" t="str">
        <f t="shared" si="7"/>
        <v>Wilbert  Peña Paulino</v>
      </c>
      <c r="AG35" s="162"/>
      <c r="AH35" s="163"/>
      <c r="AI35" s="163"/>
      <c r="AJ35" s="162"/>
      <c r="AK35" s="162"/>
      <c r="AL35" s="162"/>
      <c r="AM35" s="162"/>
      <c r="AN35" s="162"/>
      <c r="AO35" s="162"/>
      <c r="AP35" s="162"/>
      <c r="AQ35" s="162"/>
      <c r="AR35" s="162"/>
      <c r="AS35" s="162"/>
      <c r="AT35" s="162"/>
      <c r="AU35" s="162"/>
      <c r="AV35" s="162"/>
      <c r="AW35" s="162"/>
      <c r="AX35" s="162"/>
      <c r="AY35" s="162"/>
      <c r="AZ35" s="163"/>
      <c r="BA35" s="162"/>
      <c r="BB35" s="163">
        <f t="shared" si="8"/>
        <v>0</v>
      </c>
      <c r="BC35" s="164" t="str">
        <f t="shared" si="9"/>
        <v/>
      </c>
      <c r="BD35" s="166">
        <f t="shared" si="10"/>
        <v>0</v>
      </c>
      <c r="BE35" s="164" t="str">
        <f t="shared" si="11"/>
        <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c r="E36" s="162"/>
      <c r="F36" s="162"/>
      <c r="G36" s="162"/>
      <c r="H36" s="162"/>
      <c r="I36" s="296"/>
      <c r="J36" s="296"/>
      <c r="K36" s="162"/>
      <c r="L36" s="162"/>
      <c r="M36" s="162"/>
      <c r="N36" s="162"/>
      <c r="O36" s="162"/>
      <c r="P36" s="162"/>
      <c r="Q36" s="162"/>
      <c r="R36" s="162"/>
      <c r="S36" s="162"/>
      <c r="T36" s="162"/>
      <c r="U36" s="162"/>
      <c r="V36" s="162"/>
      <c r="W36" s="162"/>
      <c r="X36" s="162"/>
      <c r="Y36" s="162">
        <f t="shared" si="1"/>
        <v>0</v>
      </c>
      <c r="Z36" s="164" t="str">
        <f t="shared" si="2"/>
        <v/>
      </c>
      <c r="AA36" s="165">
        <f t="shared" si="3"/>
        <v>0</v>
      </c>
      <c r="AB36" s="164" t="str">
        <f t="shared" si="4"/>
        <v/>
      </c>
      <c r="AC36" s="166">
        <f t="shared" si="5"/>
        <v>0</v>
      </c>
      <c r="AD36" s="164" t="str">
        <f t="shared" si="6"/>
        <v/>
      </c>
      <c r="AE36" s="160">
        <v>30.0</v>
      </c>
      <c r="AF36" s="161" t="str">
        <f t="shared" si="7"/>
        <v>Yonayry  Peña Santos</v>
      </c>
      <c r="AG36" s="162"/>
      <c r="AH36" s="163"/>
      <c r="AI36" s="163"/>
      <c r="AJ36" s="162"/>
      <c r="AK36" s="162"/>
      <c r="AL36" s="162"/>
      <c r="AM36" s="162"/>
      <c r="AN36" s="162"/>
      <c r="AO36" s="162"/>
      <c r="AP36" s="162"/>
      <c r="AQ36" s="162"/>
      <c r="AR36" s="162"/>
      <c r="AS36" s="162"/>
      <c r="AT36" s="162"/>
      <c r="AU36" s="162"/>
      <c r="AV36" s="162"/>
      <c r="AW36" s="162"/>
      <c r="AX36" s="162"/>
      <c r="AY36" s="162"/>
      <c r="AZ36" s="163"/>
      <c r="BA36" s="162"/>
      <c r="BB36" s="163">
        <f t="shared" si="8"/>
        <v>0</v>
      </c>
      <c r="BC36" s="164" t="str">
        <f t="shared" si="9"/>
        <v/>
      </c>
      <c r="BD36" s="166">
        <f t="shared" si="10"/>
        <v>0</v>
      </c>
      <c r="BE36" s="164" t="str">
        <f t="shared" si="11"/>
        <v/>
      </c>
      <c r="BF36" s="166">
        <f t="shared" si="12"/>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c r="E37" s="162"/>
      <c r="F37" s="162"/>
      <c r="G37" s="162"/>
      <c r="H37" s="162"/>
      <c r="I37" s="293"/>
      <c r="J37" s="293"/>
      <c r="K37" s="162"/>
      <c r="L37" s="162"/>
      <c r="M37" s="162"/>
      <c r="N37" s="162"/>
      <c r="O37" s="162"/>
      <c r="P37" s="162"/>
      <c r="Q37" s="162"/>
      <c r="R37" s="162"/>
      <c r="S37" s="162"/>
      <c r="T37" s="162"/>
      <c r="U37" s="162"/>
      <c r="V37" s="162"/>
      <c r="W37" s="162"/>
      <c r="X37" s="162"/>
      <c r="Y37" s="162">
        <f t="shared" si="1"/>
        <v>0</v>
      </c>
      <c r="Z37" s="164" t="str">
        <f t="shared" si="2"/>
        <v/>
      </c>
      <c r="AA37" s="165">
        <f t="shared" si="3"/>
        <v>0</v>
      </c>
      <c r="AB37" s="164" t="str">
        <f t="shared" si="4"/>
        <v/>
      </c>
      <c r="AC37" s="166">
        <f t="shared" si="5"/>
        <v>0</v>
      </c>
      <c r="AD37" s="164" t="str">
        <f t="shared" si="6"/>
        <v/>
      </c>
      <c r="AE37" s="160">
        <v>31.0</v>
      </c>
      <c r="AF37" s="161" t="str">
        <f t="shared" si="7"/>
        <v>Rossier Analiz Pérez Rodríguez</v>
      </c>
      <c r="AG37" s="162"/>
      <c r="AH37" s="163"/>
      <c r="AI37" s="163"/>
      <c r="AJ37" s="162"/>
      <c r="AK37" s="162"/>
      <c r="AL37" s="162"/>
      <c r="AM37" s="162"/>
      <c r="AN37" s="162"/>
      <c r="AO37" s="162"/>
      <c r="AP37" s="162"/>
      <c r="AQ37" s="162"/>
      <c r="AR37" s="162"/>
      <c r="AS37" s="162"/>
      <c r="AT37" s="162"/>
      <c r="AU37" s="162"/>
      <c r="AV37" s="162"/>
      <c r="AW37" s="162"/>
      <c r="AX37" s="162"/>
      <c r="AY37" s="162"/>
      <c r="AZ37" s="163"/>
      <c r="BA37" s="162"/>
      <c r="BB37" s="163">
        <f t="shared" si="8"/>
        <v>0</v>
      </c>
      <c r="BC37" s="164" t="str">
        <f t="shared" si="9"/>
        <v/>
      </c>
      <c r="BD37" s="166">
        <f t="shared" si="10"/>
        <v>0</v>
      </c>
      <c r="BE37" s="164" t="str">
        <f t="shared" si="11"/>
        <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c r="E38" s="162"/>
      <c r="F38" s="162"/>
      <c r="G38" s="162"/>
      <c r="H38" s="162"/>
      <c r="I38" s="296"/>
      <c r="J38" s="296"/>
      <c r="K38" s="162"/>
      <c r="L38" s="162"/>
      <c r="M38" s="162"/>
      <c r="N38" s="162"/>
      <c r="O38" s="162"/>
      <c r="P38" s="162"/>
      <c r="Q38" s="162"/>
      <c r="R38" s="162"/>
      <c r="S38" s="162"/>
      <c r="T38" s="162"/>
      <c r="U38" s="162"/>
      <c r="V38" s="162"/>
      <c r="W38" s="162"/>
      <c r="X38" s="162"/>
      <c r="Y38" s="162">
        <f t="shared" si="1"/>
        <v>0</v>
      </c>
      <c r="Z38" s="164" t="str">
        <f t="shared" si="2"/>
        <v/>
      </c>
      <c r="AA38" s="165">
        <f t="shared" si="3"/>
        <v>0</v>
      </c>
      <c r="AB38" s="164" t="str">
        <f t="shared" si="4"/>
        <v/>
      </c>
      <c r="AC38" s="166">
        <f t="shared" si="5"/>
        <v>0</v>
      </c>
      <c r="AD38" s="164" t="str">
        <f t="shared" si="6"/>
        <v/>
      </c>
      <c r="AE38" s="160">
        <v>32.0</v>
      </c>
      <c r="AF38" s="161" t="str">
        <f t="shared" si="7"/>
        <v>Joseph Francisco Ramírez Espinosa</v>
      </c>
      <c r="AG38" s="162"/>
      <c r="AH38" s="163"/>
      <c r="AI38" s="163"/>
      <c r="AJ38" s="162"/>
      <c r="AK38" s="162"/>
      <c r="AL38" s="162"/>
      <c r="AM38" s="162"/>
      <c r="AN38" s="162"/>
      <c r="AO38" s="162"/>
      <c r="AP38" s="162"/>
      <c r="AQ38" s="162"/>
      <c r="AR38" s="162"/>
      <c r="AS38" s="162"/>
      <c r="AT38" s="162"/>
      <c r="AU38" s="162"/>
      <c r="AV38" s="162"/>
      <c r="AW38" s="162"/>
      <c r="AX38" s="162"/>
      <c r="AY38" s="162"/>
      <c r="AZ38" s="163"/>
      <c r="BA38" s="162"/>
      <c r="BB38" s="163">
        <f t="shared" si="8"/>
        <v>0</v>
      </c>
      <c r="BC38" s="164" t="str">
        <f t="shared" si="9"/>
        <v/>
      </c>
      <c r="BD38" s="166">
        <f t="shared" si="10"/>
        <v>0</v>
      </c>
      <c r="BE38" s="164" t="str">
        <f t="shared" si="11"/>
        <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c r="E39" s="162"/>
      <c r="F39" s="162"/>
      <c r="G39" s="162"/>
      <c r="H39" s="162"/>
      <c r="I39" s="293"/>
      <c r="J39" s="293"/>
      <c r="K39" s="162"/>
      <c r="L39" s="162"/>
      <c r="M39" s="162"/>
      <c r="N39" s="162"/>
      <c r="O39" s="162"/>
      <c r="P39" s="162"/>
      <c r="Q39" s="162"/>
      <c r="R39" s="162"/>
      <c r="S39" s="162"/>
      <c r="T39" s="162"/>
      <c r="U39" s="162"/>
      <c r="V39" s="162"/>
      <c r="W39" s="162"/>
      <c r="X39" s="162"/>
      <c r="Y39" s="162">
        <f t="shared" si="1"/>
        <v>0</v>
      </c>
      <c r="Z39" s="164" t="str">
        <f t="shared" si="2"/>
        <v/>
      </c>
      <c r="AA39" s="165">
        <f t="shared" si="3"/>
        <v>0</v>
      </c>
      <c r="AB39" s="164" t="str">
        <f t="shared" si="4"/>
        <v/>
      </c>
      <c r="AC39" s="166">
        <f t="shared" si="5"/>
        <v>0</v>
      </c>
      <c r="AD39" s="164" t="str">
        <f t="shared" si="6"/>
        <v/>
      </c>
      <c r="AE39" s="160">
        <v>33.0</v>
      </c>
      <c r="AF39" s="161" t="str">
        <f t="shared" si="7"/>
        <v>Yariel Alfonso Ramos</v>
      </c>
      <c r="AG39" s="162"/>
      <c r="AH39" s="163"/>
      <c r="AI39" s="163"/>
      <c r="AJ39" s="162"/>
      <c r="AK39" s="162"/>
      <c r="AL39" s="162"/>
      <c r="AM39" s="162"/>
      <c r="AN39" s="162"/>
      <c r="AO39" s="162"/>
      <c r="AP39" s="162"/>
      <c r="AQ39" s="162"/>
      <c r="AR39" s="162"/>
      <c r="AS39" s="162"/>
      <c r="AT39" s="162"/>
      <c r="AU39" s="162"/>
      <c r="AV39" s="162"/>
      <c r="AW39" s="162"/>
      <c r="AX39" s="162"/>
      <c r="AY39" s="162"/>
      <c r="AZ39" s="163"/>
      <c r="BA39" s="162"/>
      <c r="BB39" s="163">
        <f t="shared" si="8"/>
        <v>0</v>
      </c>
      <c r="BC39" s="164" t="str">
        <f t="shared" si="9"/>
        <v/>
      </c>
      <c r="BD39" s="166">
        <f t="shared" si="10"/>
        <v>0</v>
      </c>
      <c r="BE39" s="164" t="str">
        <f t="shared" si="11"/>
        <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c r="E40" s="162"/>
      <c r="F40" s="162"/>
      <c r="G40" s="162"/>
      <c r="H40" s="162"/>
      <c r="I40" s="296"/>
      <c r="J40" s="296"/>
      <c r="K40" s="162"/>
      <c r="L40" s="162"/>
      <c r="M40" s="162"/>
      <c r="N40" s="162"/>
      <c r="O40" s="162"/>
      <c r="P40" s="162"/>
      <c r="Q40" s="162"/>
      <c r="R40" s="162"/>
      <c r="S40" s="162"/>
      <c r="T40" s="162"/>
      <c r="U40" s="162"/>
      <c r="V40" s="162"/>
      <c r="W40" s="162"/>
      <c r="X40" s="162"/>
      <c r="Y40" s="162">
        <f t="shared" si="1"/>
        <v>0</v>
      </c>
      <c r="Z40" s="164" t="str">
        <f t="shared" si="2"/>
        <v/>
      </c>
      <c r="AA40" s="165">
        <f t="shared" si="3"/>
        <v>0</v>
      </c>
      <c r="AB40" s="164" t="str">
        <f t="shared" si="4"/>
        <v/>
      </c>
      <c r="AC40" s="166">
        <f t="shared" si="5"/>
        <v>0</v>
      </c>
      <c r="AD40" s="164" t="str">
        <f t="shared" si="6"/>
        <v/>
      </c>
      <c r="AE40" s="160">
        <v>34.0</v>
      </c>
      <c r="AF40" s="161" t="str">
        <f t="shared" si="7"/>
        <v>Carlos David Rodríguez Almánzar</v>
      </c>
      <c r="AG40" s="162"/>
      <c r="AH40" s="163"/>
      <c r="AI40" s="163"/>
      <c r="AJ40" s="162"/>
      <c r="AK40" s="162"/>
      <c r="AL40" s="162"/>
      <c r="AM40" s="162"/>
      <c r="AN40" s="162"/>
      <c r="AO40" s="162"/>
      <c r="AP40" s="162"/>
      <c r="AQ40" s="162"/>
      <c r="AR40" s="162"/>
      <c r="AS40" s="162"/>
      <c r="AT40" s="162"/>
      <c r="AU40" s="162"/>
      <c r="AV40" s="162"/>
      <c r="AW40" s="162"/>
      <c r="AX40" s="162"/>
      <c r="AY40" s="162"/>
      <c r="AZ40" s="163"/>
      <c r="BA40" s="162"/>
      <c r="BB40" s="163">
        <f t="shared" si="8"/>
        <v>0</v>
      </c>
      <c r="BC40" s="164" t="str">
        <f t="shared" si="9"/>
        <v/>
      </c>
      <c r="BD40" s="166">
        <f t="shared" si="10"/>
        <v>0</v>
      </c>
      <c r="BE40" s="164" t="str">
        <f t="shared" si="11"/>
        <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c r="E41" s="162"/>
      <c r="F41" s="162"/>
      <c r="G41" s="162"/>
      <c r="H41" s="162"/>
      <c r="I41" s="293"/>
      <c r="J41" s="293"/>
      <c r="K41" s="162"/>
      <c r="L41" s="163"/>
      <c r="M41" s="162"/>
      <c r="N41" s="162"/>
      <c r="O41" s="162"/>
      <c r="P41" s="162"/>
      <c r="Q41" s="162"/>
      <c r="R41" s="163"/>
      <c r="S41" s="162"/>
      <c r="T41" s="162"/>
      <c r="U41" s="162"/>
      <c r="V41" s="162"/>
      <c r="W41" s="162"/>
      <c r="X41" s="162"/>
      <c r="Y41" s="162">
        <f t="shared" si="1"/>
        <v>0</v>
      </c>
      <c r="Z41" s="164" t="str">
        <f t="shared" si="2"/>
        <v/>
      </c>
      <c r="AA41" s="165">
        <f t="shared" si="3"/>
        <v>0</v>
      </c>
      <c r="AB41" s="164" t="str">
        <f t="shared" si="4"/>
        <v/>
      </c>
      <c r="AC41" s="166">
        <f t="shared" si="5"/>
        <v>0</v>
      </c>
      <c r="AD41" s="164" t="str">
        <f t="shared" si="6"/>
        <v/>
      </c>
      <c r="AE41" s="160">
        <v>35.0</v>
      </c>
      <c r="AF41" s="161" t="str">
        <f t="shared" si="7"/>
        <v>Darianni  Santos Medina</v>
      </c>
      <c r="AG41" s="162"/>
      <c r="AH41" s="163"/>
      <c r="AI41" s="163"/>
      <c r="AJ41" s="162"/>
      <c r="AK41" s="162"/>
      <c r="AL41" s="162"/>
      <c r="AM41" s="162"/>
      <c r="AN41" s="162"/>
      <c r="AO41" s="162"/>
      <c r="AP41" s="162"/>
      <c r="AQ41" s="162"/>
      <c r="AR41" s="162"/>
      <c r="AS41" s="162"/>
      <c r="AT41" s="162"/>
      <c r="AU41" s="162"/>
      <c r="AV41" s="162"/>
      <c r="AW41" s="162"/>
      <c r="AX41" s="162"/>
      <c r="AY41" s="162"/>
      <c r="AZ41" s="163"/>
      <c r="BA41" s="162"/>
      <c r="BB41" s="163">
        <f t="shared" si="8"/>
        <v>0</v>
      </c>
      <c r="BC41" s="164" t="str">
        <f t="shared" si="9"/>
        <v/>
      </c>
      <c r="BD41" s="166">
        <f t="shared" si="10"/>
        <v>0</v>
      </c>
      <c r="BE41" s="164" t="str">
        <f t="shared" si="11"/>
        <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c r="E42" s="162"/>
      <c r="F42" s="162"/>
      <c r="G42" s="162"/>
      <c r="H42" s="162"/>
      <c r="I42" s="296"/>
      <c r="J42" s="296"/>
      <c r="K42" s="162"/>
      <c r="L42" s="162"/>
      <c r="M42" s="162"/>
      <c r="N42" s="162"/>
      <c r="O42" s="162"/>
      <c r="P42" s="162"/>
      <c r="Q42" s="162"/>
      <c r="R42" s="162"/>
      <c r="S42" s="162"/>
      <c r="T42" s="162"/>
      <c r="U42" s="162"/>
      <c r="V42" s="162"/>
      <c r="W42" s="162"/>
      <c r="X42" s="162"/>
      <c r="Y42" s="162">
        <f t="shared" si="1"/>
        <v>0</v>
      </c>
      <c r="Z42" s="164" t="str">
        <f t="shared" si="2"/>
        <v/>
      </c>
      <c r="AA42" s="165">
        <f t="shared" si="3"/>
        <v>0</v>
      </c>
      <c r="AB42" s="164" t="str">
        <f t="shared" si="4"/>
        <v/>
      </c>
      <c r="AC42" s="166">
        <f t="shared" si="5"/>
        <v>0</v>
      </c>
      <c r="AD42" s="164" t="str">
        <f t="shared" si="6"/>
        <v/>
      </c>
      <c r="AE42" s="160">
        <v>36.0</v>
      </c>
      <c r="AF42" s="161" t="str">
        <f t="shared" si="7"/>
        <v>Rosyeli Carolina Tavarez  Reyes</v>
      </c>
      <c r="AG42" s="162"/>
      <c r="AH42" s="163"/>
      <c r="AI42" s="163"/>
      <c r="AJ42" s="162"/>
      <c r="AK42" s="162"/>
      <c r="AL42" s="162"/>
      <c r="AM42" s="162"/>
      <c r="AN42" s="162"/>
      <c r="AO42" s="162"/>
      <c r="AP42" s="162"/>
      <c r="AQ42" s="162"/>
      <c r="AR42" s="162"/>
      <c r="AS42" s="162"/>
      <c r="AT42" s="162"/>
      <c r="AU42" s="162"/>
      <c r="AV42" s="162"/>
      <c r="AW42" s="162"/>
      <c r="AX42" s="162"/>
      <c r="AY42" s="162"/>
      <c r="AZ42" s="163"/>
      <c r="BA42" s="162"/>
      <c r="BB42" s="163">
        <f t="shared" si="8"/>
        <v>0</v>
      </c>
      <c r="BC42" s="164" t="str">
        <f t="shared" si="9"/>
        <v/>
      </c>
      <c r="BD42" s="166">
        <f t="shared" si="10"/>
        <v>0</v>
      </c>
      <c r="BE42" s="164" t="str">
        <f t="shared" si="11"/>
        <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c r="E43" s="162"/>
      <c r="F43" s="162"/>
      <c r="G43" s="162"/>
      <c r="H43" s="162"/>
      <c r="I43" s="293"/>
      <c r="J43" s="293"/>
      <c r="K43" s="162"/>
      <c r="L43" s="162"/>
      <c r="M43" s="162"/>
      <c r="N43" s="162"/>
      <c r="O43" s="162"/>
      <c r="P43" s="162"/>
      <c r="Q43" s="162"/>
      <c r="R43" s="162"/>
      <c r="S43" s="162"/>
      <c r="T43" s="162"/>
      <c r="U43" s="162"/>
      <c r="V43" s="162"/>
      <c r="W43" s="162"/>
      <c r="X43" s="162"/>
      <c r="Y43" s="162">
        <f t="shared" si="1"/>
        <v>0</v>
      </c>
      <c r="Z43" s="164" t="str">
        <f t="shared" si="2"/>
        <v/>
      </c>
      <c r="AA43" s="165">
        <f t="shared" si="3"/>
        <v>0</v>
      </c>
      <c r="AB43" s="164" t="str">
        <f t="shared" si="4"/>
        <v/>
      </c>
      <c r="AC43" s="166">
        <f t="shared" si="5"/>
        <v>0</v>
      </c>
      <c r="AD43" s="164" t="str">
        <f t="shared" si="6"/>
        <v/>
      </c>
      <c r="AE43" s="160">
        <v>37.0</v>
      </c>
      <c r="AF43" s="161" t="str">
        <f t="shared" si="7"/>
        <v>Melani  Taveras Bautista</v>
      </c>
      <c r="AG43" s="162"/>
      <c r="AH43" s="163"/>
      <c r="AI43" s="163"/>
      <c r="AJ43" s="162"/>
      <c r="AK43" s="162"/>
      <c r="AL43" s="162"/>
      <c r="AM43" s="162"/>
      <c r="AN43" s="162"/>
      <c r="AO43" s="162"/>
      <c r="AP43" s="162"/>
      <c r="AQ43" s="162"/>
      <c r="AR43" s="162"/>
      <c r="AS43" s="162"/>
      <c r="AT43" s="162"/>
      <c r="AU43" s="162"/>
      <c r="AV43" s="162"/>
      <c r="AW43" s="162"/>
      <c r="AX43" s="162"/>
      <c r="AY43" s="162"/>
      <c r="AZ43" s="163"/>
      <c r="BA43" s="162"/>
      <c r="BB43" s="163">
        <f t="shared" si="8"/>
        <v>0</v>
      </c>
      <c r="BC43" s="164" t="str">
        <f t="shared" si="9"/>
        <v/>
      </c>
      <c r="BD43" s="166">
        <f t="shared" si="10"/>
        <v>0</v>
      </c>
      <c r="BE43" s="164" t="str">
        <f t="shared" si="11"/>
        <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c r="E44" s="162"/>
      <c r="F44" s="162"/>
      <c r="G44" s="162"/>
      <c r="H44" s="162"/>
      <c r="I44" s="296"/>
      <c r="J44" s="296"/>
      <c r="K44" s="162"/>
      <c r="L44" s="162"/>
      <c r="M44" s="162"/>
      <c r="N44" s="162"/>
      <c r="O44" s="162"/>
      <c r="P44" s="162"/>
      <c r="Q44" s="162"/>
      <c r="R44" s="162"/>
      <c r="S44" s="162"/>
      <c r="T44" s="162"/>
      <c r="U44" s="162"/>
      <c r="V44" s="162"/>
      <c r="W44" s="162"/>
      <c r="X44" s="162"/>
      <c r="Y44" s="162">
        <f t="shared" si="1"/>
        <v>0</v>
      </c>
      <c r="Z44" s="164" t="str">
        <f t="shared" si="2"/>
        <v/>
      </c>
      <c r="AA44" s="165">
        <f t="shared" si="3"/>
        <v>0</v>
      </c>
      <c r="AB44" s="164" t="str">
        <f t="shared" si="4"/>
        <v/>
      </c>
      <c r="AC44" s="166">
        <f t="shared" si="5"/>
        <v>0</v>
      </c>
      <c r="AD44" s="164" t="str">
        <f t="shared" si="6"/>
        <v/>
      </c>
      <c r="AE44" s="160">
        <v>38.0</v>
      </c>
      <c r="AF44" s="161" t="str">
        <f t="shared" si="7"/>
        <v>Arianny  Tejada Guzmán</v>
      </c>
      <c r="AG44" s="162"/>
      <c r="AH44" s="163"/>
      <c r="AI44" s="163"/>
      <c r="AJ44" s="162"/>
      <c r="AK44" s="162"/>
      <c r="AL44" s="162"/>
      <c r="AM44" s="162"/>
      <c r="AN44" s="162"/>
      <c r="AO44" s="162"/>
      <c r="AP44" s="162"/>
      <c r="AQ44" s="162"/>
      <c r="AR44" s="162"/>
      <c r="AS44" s="162"/>
      <c r="AT44" s="162"/>
      <c r="AU44" s="162"/>
      <c r="AV44" s="162"/>
      <c r="AW44" s="162"/>
      <c r="AX44" s="162"/>
      <c r="AY44" s="162"/>
      <c r="AZ44" s="163"/>
      <c r="BA44" s="162"/>
      <c r="BB44" s="163">
        <f t="shared" si="8"/>
        <v>0</v>
      </c>
      <c r="BC44" s="164" t="str">
        <f t="shared" si="9"/>
        <v/>
      </c>
      <c r="BD44" s="166">
        <f t="shared" si="10"/>
        <v>0</v>
      </c>
      <c r="BE44" s="164" t="str">
        <f t="shared" si="11"/>
        <v/>
      </c>
      <c r="BF44" s="166">
        <f t="shared" si="12"/>
        <v>0</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c r="E45" s="162"/>
      <c r="F45" s="162"/>
      <c r="G45" s="162"/>
      <c r="H45" s="162"/>
      <c r="I45" s="293"/>
      <c r="J45" s="293"/>
      <c r="K45" s="162"/>
      <c r="L45" s="162"/>
      <c r="M45" s="162"/>
      <c r="N45" s="162"/>
      <c r="O45" s="162"/>
      <c r="P45" s="162"/>
      <c r="Q45" s="162"/>
      <c r="R45" s="162"/>
      <c r="S45" s="162"/>
      <c r="T45" s="162"/>
      <c r="U45" s="162"/>
      <c r="V45" s="162"/>
      <c r="W45" s="162"/>
      <c r="X45" s="162"/>
      <c r="Y45" s="162">
        <f t="shared" si="1"/>
        <v>0</v>
      </c>
      <c r="Z45" s="164" t="str">
        <f t="shared" si="2"/>
        <v/>
      </c>
      <c r="AA45" s="165">
        <f t="shared" si="3"/>
        <v>0</v>
      </c>
      <c r="AB45" s="164" t="str">
        <f t="shared" si="4"/>
        <v/>
      </c>
      <c r="AC45" s="166">
        <f t="shared" si="5"/>
        <v>0</v>
      </c>
      <c r="AD45" s="164" t="str">
        <f t="shared" si="6"/>
        <v/>
      </c>
      <c r="AE45" s="160">
        <v>39.0</v>
      </c>
      <c r="AF45" s="161" t="str">
        <f t="shared" si="7"/>
        <v>Jeilyn Aliah Tejada</v>
      </c>
      <c r="AG45" s="162"/>
      <c r="AH45" s="163"/>
      <c r="AI45" s="163"/>
      <c r="AJ45" s="162"/>
      <c r="AK45" s="162"/>
      <c r="AL45" s="162"/>
      <c r="AM45" s="162"/>
      <c r="AN45" s="162"/>
      <c r="AO45" s="162"/>
      <c r="AP45" s="162"/>
      <c r="AQ45" s="162"/>
      <c r="AR45" s="162"/>
      <c r="AS45" s="162"/>
      <c r="AT45" s="162"/>
      <c r="AU45" s="162"/>
      <c r="AV45" s="162"/>
      <c r="AW45" s="162"/>
      <c r="AX45" s="162"/>
      <c r="AY45" s="162"/>
      <c r="AZ45" s="163"/>
      <c r="BA45" s="162"/>
      <c r="BB45" s="163">
        <f t="shared" si="8"/>
        <v>0</v>
      </c>
      <c r="BC45" s="164" t="str">
        <f t="shared" si="9"/>
        <v/>
      </c>
      <c r="BD45" s="166">
        <f t="shared" si="10"/>
        <v>0</v>
      </c>
      <c r="BE45" s="164" t="str">
        <f t="shared" si="11"/>
        <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c r="E46" s="162"/>
      <c r="F46" s="162"/>
      <c r="G46" s="162"/>
      <c r="H46" s="162"/>
      <c r="I46" s="296"/>
      <c r="J46" s="296"/>
      <c r="K46" s="162"/>
      <c r="L46" s="162"/>
      <c r="M46" s="162"/>
      <c r="N46" s="162"/>
      <c r="O46" s="162"/>
      <c r="P46" s="162"/>
      <c r="Q46" s="162"/>
      <c r="R46" s="162"/>
      <c r="S46" s="162"/>
      <c r="T46" s="162"/>
      <c r="U46" s="162"/>
      <c r="V46" s="162"/>
      <c r="W46" s="162"/>
      <c r="X46" s="162"/>
      <c r="Y46" s="162">
        <f t="shared" si="1"/>
        <v>0</v>
      </c>
      <c r="Z46" s="164" t="str">
        <f t="shared" si="2"/>
        <v/>
      </c>
      <c r="AA46" s="165">
        <f t="shared" si="3"/>
        <v>0</v>
      </c>
      <c r="AB46" s="164" t="str">
        <f t="shared" si="4"/>
        <v/>
      </c>
      <c r="AC46" s="166">
        <f t="shared" si="5"/>
        <v>0</v>
      </c>
      <c r="AD46" s="164" t="str">
        <f t="shared" si="6"/>
        <v/>
      </c>
      <c r="AE46" s="160">
        <v>40.0</v>
      </c>
      <c r="AF46" s="161" t="str">
        <f t="shared" si="7"/>
        <v>Rosenny  Ureña Arias</v>
      </c>
      <c r="AG46" s="162"/>
      <c r="AH46" s="163"/>
      <c r="AI46" s="163"/>
      <c r="AJ46" s="162"/>
      <c r="AK46" s="162"/>
      <c r="AL46" s="162"/>
      <c r="AM46" s="162"/>
      <c r="AN46" s="162"/>
      <c r="AO46" s="162"/>
      <c r="AP46" s="162"/>
      <c r="AQ46" s="162"/>
      <c r="AR46" s="162"/>
      <c r="AS46" s="162"/>
      <c r="AT46" s="162"/>
      <c r="AU46" s="162"/>
      <c r="AV46" s="162"/>
      <c r="AW46" s="162"/>
      <c r="AX46" s="162"/>
      <c r="AY46" s="162"/>
      <c r="AZ46" s="163"/>
      <c r="BA46" s="162"/>
      <c r="BB46" s="163">
        <f t="shared" si="8"/>
        <v>0</v>
      </c>
      <c r="BC46" s="164" t="str">
        <f t="shared" si="9"/>
        <v/>
      </c>
      <c r="BD46" s="166">
        <f t="shared" si="10"/>
        <v>0</v>
      </c>
      <c r="BE46" s="164" t="str">
        <f t="shared" si="11"/>
        <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t="str">
        <f>'3A 2025 - 2026 DATOS DEL ESTUDI'!N49</f>
        <v/>
      </c>
      <c r="B47" s="160">
        <v>41.0</v>
      </c>
      <c r="C47" s="161" t="str">
        <f>'3A 2025 - 2026 DATOS DEL ESTUDI'!B49</f>
        <v/>
      </c>
      <c r="D47" s="162"/>
      <c r="E47" s="162"/>
      <c r="F47" s="162"/>
      <c r="G47" s="162"/>
      <c r="H47" s="162"/>
      <c r="I47" s="296"/>
      <c r="J47" s="296"/>
      <c r="K47" s="162"/>
      <c r="L47" s="162"/>
      <c r="M47" s="162"/>
      <c r="N47" s="162"/>
      <c r="O47" s="162"/>
      <c r="P47" s="162"/>
      <c r="Q47" s="162"/>
      <c r="R47" s="162"/>
      <c r="S47" s="162"/>
      <c r="T47" s="162"/>
      <c r="U47" s="162"/>
      <c r="V47" s="162"/>
      <c r="W47" s="162"/>
      <c r="X47" s="162"/>
      <c r="Y47" s="162">
        <f t="shared" si="1"/>
        <v>0</v>
      </c>
      <c r="Z47" s="164" t="str">
        <f t="shared" si="2"/>
        <v/>
      </c>
      <c r="AA47" s="165">
        <f t="shared" si="3"/>
        <v>0</v>
      </c>
      <c r="AB47" s="164" t="str">
        <f t="shared" si="4"/>
        <v/>
      </c>
      <c r="AC47" s="166">
        <f t="shared" si="5"/>
        <v>0</v>
      </c>
      <c r="AD47" s="164" t="str">
        <f t="shared" si="6"/>
        <v/>
      </c>
      <c r="AE47" s="160">
        <v>41.0</v>
      </c>
      <c r="AF47" s="161" t="str">
        <f t="shared" si="7"/>
        <v/>
      </c>
      <c r="AG47" s="162"/>
      <c r="AH47" s="163"/>
      <c r="AI47" s="163"/>
      <c r="AJ47" s="162"/>
      <c r="AK47" s="162"/>
      <c r="AL47" s="162"/>
      <c r="AM47" s="162"/>
      <c r="AN47" s="162"/>
      <c r="AO47" s="162"/>
      <c r="AP47" s="162"/>
      <c r="AQ47" s="162"/>
      <c r="AR47" s="162"/>
      <c r="AS47" s="162"/>
      <c r="AT47" s="162"/>
      <c r="AU47" s="162"/>
      <c r="AV47" s="162"/>
      <c r="AW47" s="162"/>
      <c r="AX47" s="162"/>
      <c r="AY47" s="162"/>
      <c r="AZ47" s="163"/>
      <c r="BA47" s="162"/>
      <c r="BB47" s="163">
        <f t="shared" si="8"/>
        <v>0</v>
      </c>
      <c r="BC47" s="164" t="str">
        <f t="shared" si="9"/>
        <v/>
      </c>
      <c r="BD47" s="166">
        <f t="shared" si="10"/>
        <v>0</v>
      </c>
      <c r="BE47" s="164" t="str">
        <f t="shared" si="11"/>
        <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t="str">
        <f>'3A 2025 - 2026 DATOS DEL ESTUDI'!N50</f>
        <v/>
      </c>
      <c r="B48" s="160">
        <v>42.0</v>
      </c>
      <c r="C48" s="161" t="str">
        <f>'3A 2025 - 2026 DATOS DEL ESTUDI'!B50</f>
        <v/>
      </c>
      <c r="D48" s="162"/>
      <c r="E48" s="162"/>
      <c r="F48" s="162"/>
      <c r="G48" s="162"/>
      <c r="H48" s="162"/>
      <c r="I48" s="296"/>
      <c r="J48" s="296"/>
      <c r="K48" s="162"/>
      <c r="L48" s="162"/>
      <c r="M48" s="162"/>
      <c r="N48" s="162"/>
      <c r="O48" s="162"/>
      <c r="P48" s="162"/>
      <c r="Q48" s="162"/>
      <c r="R48" s="162"/>
      <c r="S48" s="162"/>
      <c r="T48" s="162"/>
      <c r="U48" s="162"/>
      <c r="V48" s="162"/>
      <c r="W48" s="162"/>
      <c r="X48" s="162"/>
      <c r="Y48" s="162">
        <f t="shared" si="1"/>
        <v>0</v>
      </c>
      <c r="Z48" s="164" t="str">
        <f t="shared" si="2"/>
        <v/>
      </c>
      <c r="AA48" s="165">
        <f t="shared" si="3"/>
        <v>0</v>
      </c>
      <c r="AB48" s="164" t="str">
        <f t="shared" si="4"/>
        <v/>
      </c>
      <c r="AC48" s="166">
        <f t="shared" si="5"/>
        <v>0</v>
      </c>
      <c r="AD48" s="164" t="str">
        <f t="shared" si="6"/>
        <v/>
      </c>
      <c r="AE48" s="160">
        <v>42.0</v>
      </c>
      <c r="AF48" s="161" t="str">
        <f t="shared" si="7"/>
        <v/>
      </c>
      <c r="AG48" s="162"/>
      <c r="AH48" s="163"/>
      <c r="AI48" s="163"/>
      <c r="AJ48" s="162"/>
      <c r="AK48" s="162"/>
      <c r="AL48" s="162"/>
      <c r="AM48" s="162"/>
      <c r="AN48" s="162"/>
      <c r="AO48" s="162"/>
      <c r="AP48" s="162"/>
      <c r="AQ48" s="162"/>
      <c r="AR48" s="162"/>
      <c r="AS48" s="162"/>
      <c r="AT48" s="162"/>
      <c r="AU48" s="162"/>
      <c r="AV48" s="162"/>
      <c r="AW48" s="162"/>
      <c r="AX48" s="162"/>
      <c r="AY48" s="162"/>
      <c r="AZ48" s="163"/>
      <c r="BA48" s="162"/>
      <c r="BB48" s="163">
        <f t="shared" si="8"/>
        <v>0</v>
      </c>
      <c r="BC48" s="164" t="str">
        <f t="shared" si="9"/>
        <v/>
      </c>
      <c r="BD48" s="166">
        <f t="shared" si="10"/>
        <v>0</v>
      </c>
      <c r="BE48" s="164" t="str">
        <f t="shared" si="11"/>
        <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t="str">
        <f>'3A 2025 - 2026 DATOS DEL ESTUDI'!N51</f>
        <v/>
      </c>
      <c r="B49" s="160">
        <v>43.0</v>
      </c>
      <c r="C49" s="161" t="str">
        <f>'3A 2025 - 2026 DATOS DEL ESTUDI'!B51</f>
        <v/>
      </c>
      <c r="D49" s="162"/>
      <c r="E49" s="162"/>
      <c r="F49" s="162"/>
      <c r="G49" s="162"/>
      <c r="H49" s="162"/>
      <c r="I49" s="296"/>
      <c r="J49" s="296"/>
      <c r="K49" s="162"/>
      <c r="L49" s="162"/>
      <c r="M49" s="162"/>
      <c r="N49" s="162"/>
      <c r="O49" s="162"/>
      <c r="P49" s="162"/>
      <c r="Q49" s="162"/>
      <c r="R49" s="162"/>
      <c r="S49" s="162"/>
      <c r="T49" s="162"/>
      <c r="U49" s="162"/>
      <c r="V49" s="162"/>
      <c r="W49" s="162"/>
      <c r="X49" s="162"/>
      <c r="Y49" s="162">
        <f t="shared" si="1"/>
        <v>0</v>
      </c>
      <c r="Z49" s="164" t="str">
        <f t="shared" si="2"/>
        <v/>
      </c>
      <c r="AA49" s="165">
        <f t="shared" si="3"/>
        <v>0</v>
      </c>
      <c r="AB49" s="164" t="str">
        <f t="shared" si="4"/>
        <v/>
      </c>
      <c r="AC49" s="166">
        <f t="shared" si="5"/>
        <v>0</v>
      </c>
      <c r="AD49" s="164" t="str">
        <f t="shared" si="6"/>
        <v/>
      </c>
      <c r="AE49" s="160">
        <v>43.0</v>
      </c>
      <c r="AF49" s="161" t="str">
        <f t="shared" si="7"/>
        <v/>
      </c>
      <c r="AG49" s="162"/>
      <c r="AH49" s="163"/>
      <c r="AI49" s="163"/>
      <c r="AJ49" s="162"/>
      <c r="AK49" s="162"/>
      <c r="AL49" s="162"/>
      <c r="AM49" s="162"/>
      <c r="AN49" s="162"/>
      <c r="AO49" s="162"/>
      <c r="AP49" s="162"/>
      <c r="AQ49" s="162"/>
      <c r="AR49" s="162"/>
      <c r="AS49" s="162"/>
      <c r="AT49" s="162"/>
      <c r="AU49" s="162"/>
      <c r="AV49" s="162"/>
      <c r="AW49" s="162"/>
      <c r="AX49" s="162"/>
      <c r="AY49" s="162"/>
      <c r="AZ49" s="163"/>
      <c r="BA49" s="162"/>
      <c r="BB49" s="163">
        <f t="shared" si="8"/>
        <v>0</v>
      </c>
      <c r="BC49" s="164" t="str">
        <f t="shared" si="9"/>
        <v/>
      </c>
      <c r="BD49" s="166">
        <f t="shared" si="10"/>
        <v>0</v>
      </c>
      <c r="BE49" s="164" t="str">
        <f t="shared" si="11"/>
        <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t="str">
        <f>'3A 2025 - 2026 DATOS DEL ESTUDI'!N52</f>
        <v/>
      </c>
      <c r="B50" s="160">
        <v>44.0</v>
      </c>
      <c r="C50" s="161" t="str">
        <f>'3A 2025 - 2026 DATOS DEL ESTUDI'!B52</f>
        <v/>
      </c>
      <c r="D50" s="162"/>
      <c r="E50" s="162"/>
      <c r="F50" s="162"/>
      <c r="G50" s="162"/>
      <c r="H50" s="162"/>
      <c r="I50" s="296"/>
      <c r="J50" s="296"/>
      <c r="K50" s="162"/>
      <c r="L50" s="162"/>
      <c r="M50" s="162"/>
      <c r="N50" s="162"/>
      <c r="O50" s="162"/>
      <c r="P50" s="162"/>
      <c r="Q50" s="162"/>
      <c r="R50" s="162"/>
      <c r="S50" s="162"/>
      <c r="T50" s="162"/>
      <c r="U50" s="162"/>
      <c r="V50" s="162"/>
      <c r="W50" s="162"/>
      <c r="X50" s="162"/>
      <c r="Y50" s="162">
        <f t="shared" si="1"/>
        <v>0</v>
      </c>
      <c r="Z50" s="164" t="str">
        <f t="shared" si="2"/>
        <v/>
      </c>
      <c r="AA50" s="165">
        <f t="shared" si="3"/>
        <v>0</v>
      </c>
      <c r="AB50" s="164" t="str">
        <f t="shared" si="4"/>
        <v/>
      </c>
      <c r="AC50" s="166">
        <f t="shared" si="5"/>
        <v>0</v>
      </c>
      <c r="AD50" s="164" t="str">
        <f t="shared" si="6"/>
        <v/>
      </c>
      <c r="AE50" s="160">
        <v>44.0</v>
      </c>
      <c r="AF50" s="161" t="str">
        <f t="shared" si="7"/>
        <v/>
      </c>
      <c r="AG50" s="162"/>
      <c r="AH50" s="163"/>
      <c r="AI50" s="163"/>
      <c r="AJ50" s="162"/>
      <c r="AK50" s="162"/>
      <c r="AL50" s="162"/>
      <c r="AM50" s="162"/>
      <c r="AN50" s="162"/>
      <c r="AO50" s="162"/>
      <c r="AP50" s="162"/>
      <c r="AQ50" s="162"/>
      <c r="AR50" s="162"/>
      <c r="AS50" s="162"/>
      <c r="AT50" s="162"/>
      <c r="AU50" s="162"/>
      <c r="AV50" s="162"/>
      <c r="AW50" s="162"/>
      <c r="AX50" s="162"/>
      <c r="AY50" s="162"/>
      <c r="AZ50" s="163"/>
      <c r="BA50" s="162"/>
      <c r="BB50" s="163">
        <f t="shared" si="8"/>
        <v>0</v>
      </c>
      <c r="BC50" s="164" t="str">
        <f t="shared" si="9"/>
        <v/>
      </c>
      <c r="BD50" s="166">
        <f t="shared" si="10"/>
        <v>0</v>
      </c>
      <c r="BE50" s="164" t="str">
        <f t="shared" si="11"/>
        <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ESTUDI'!N53</f>
        <v/>
      </c>
      <c r="B51" s="160">
        <v>45.0</v>
      </c>
      <c r="C51" s="161" t="str">
        <f>'3A 2025 - 2026 DATOS DEL ESTUDI'!B53</f>
        <v/>
      </c>
      <c r="D51" s="162"/>
      <c r="E51" s="162"/>
      <c r="F51" s="162"/>
      <c r="G51" s="162"/>
      <c r="H51" s="162"/>
      <c r="I51" s="296"/>
      <c r="J51" s="296"/>
      <c r="K51" s="162"/>
      <c r="L51" s="162"/>
      <c r="M51" s="162"/>
      <c r="N51" s="162"/>
      <c r="O51" s="162"/>
      <c r="P51" s="162"/>
      <c r="Q51" s="162"/>
      <c r="R51" s="162"/>
      <c r="S51" s="162"/>
      <c r="T51" s="162"/>
      <c r="U51" s="162"/>
      <c r="V51" s="162"/>
      <c r="W51" s="162"/>
      <c r="X51" s="162"/>
      <c r="Y51" s="162">
        <f t="shared" si="1"/>
        <v>0</v>
      </c>
      <c r="Z51" s="164" t="str">
        <f t="shared" si="2"/>
        <v/>
      </c>
      <c r="AA51" s="165">
        <f t="shared" si="3"/>
        <v>0</v>
      </c>
      <c r="AB51" s="164" t="str">
        <f t="shared" si="4"/>
        <v/>
      </c>
      <c r="AC51" s="166">
        <f t="shared" si="5"/>
        <v>0</v>
      </c>
      <c r="AD51" s="164" t="str">
        <f t="shared" si="6"/>
        <v/>
      </c>
      <c r="AE51" s="160">
        <v>45.0</v>
      </c>
      <c r="AF51" s="161" t="str">
        <f t="shared" si="7"/>
        <v/>
      </c>
      <c r="AG51" s="162"/>
      <c r="AH51" s="163"/>
      <c r="AI51" s="163"/>
      <c r="AJ51" s="162"/>
      <c r="AK51" s="162"/>
      <c r="AL51" s="162"/>
      <c r="AM51" s="162"/>
      <c r="AN51" s="162"/>
      <c r="AO51" s="162"/>
      <c r="AP51" s="162"/>
      <c r="AQ51" s="162"/>
      <c r="AR51" s="162"/>
      <c r="AS51" s="162"/>
      <c r="AT51" s="162"/>
      <c r="AU51" s="162"/>
      <c r="AV51" s="162"/>
      <c r="AW51" s="162"/>
      <c r="AX51" s="162"/>
      <c r="AY51" s="162"/>
      <c r="AZ51" s="163"/>
      <c r="BA51" s="162"/>
      <c r="BB51" s="163">
        <f t="shared" si="8"/>
        <v>0</v>
      </c>
      <c r="BC51" s="164" t="str">
        <f t="shared" si="9"/>
        <v/>
      </c>
      <c r="BD51" s="166">
        <f t="shared" si="10"/>
        <v>0</v>
      </c>
      <c r="BE51" s="164" t="str">
        <f t="shared" si="11"/>
        <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D1">
      <formula1>'ACS340'!$BN$7:$BN$16</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'ACS340'!$BO$7:$BO$18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47" t="s">
        <v>770</v>
      </c>
    </row>
    <row r="2">
      <c r="A2" s="173" t="s">
        <v>771</v>
      </c>
      <c r="B2" s="16"/>
      <c r="C2" s="174" t="s">
        <v>584</v>
      </c>
      <c r="D2" s="174" t="s">
        <v>585</v>
      </c>
    </row>
    <row r="3">
      <c r="A3" s="175" t="s">
        <v>586</v>
      </c>
      <c r="B3" s="175" t="s">
        <v>587</v>
      </c>
      <c r="C3" s="176" t="s">
        <v>588</v>
      </c>
      <c r="D3" s="16"/>
    </row>
    <row r="4">
      <c r="A4" s="157" t="s">
        <v>589</v>
      </c>
      <c r="B4" s="177" t="s">
        <v>772</v>
      </c>
      <c r="C4" s="178" t="s">
        <v>773</v>
      </c>
      <c r="D4" s="16"/>
    </row>
    <row r="5">
      <c r="A5" s="157" t="s">
        <v>592</v>
      </c>
      <c r="B5" s="177" t="s">
        <v>774</v>
      </c>
      <c r="C5" s="178" t="s">
        <v>775</v>
      </c>
      <c r="D5" s="16"/>
    </row>
    <row r="6">
      <c r="A6" s="157" t="s">
        <v>776</v>
      </c>
      <c r="B6" s="177" t="s">
        <v>777</v>
      </c>
      <c r="C6" s="178" t="s">
        <v>778</v>
      </c>
      <c r="D6" s="16"/>
    </row>
    <row r="7">
      <c r="A7" s="157" t="s">
        <v>745</v>
      </c>
      <c r="B7" s="177" t="s">
        <v>779</v>
      </c>
      <c r="C7" s="178" t="s">
        <v>780</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47" t="s">
        <v>770</v>
      </c>
    </row>
    <row r="2">
      <c r="A2" s="173" t="s">
        <v>771</v>
      </c>
      <c r="B2" s="16"/>
      <c r="C2" s="174" t="s">
        <v>584</v>
      </c>
      <c r="D2" s="174" t="s">
        <v>585</v>
      </c>
    </row>
    <row r="3">
      <c r="A3" s="175" t="s">
        <v>586</v>
      </c>
      <c r="B3" s="175" t="s">
        <v>587</v>
      </c>
      <c r="C3" s="176" t="s">
        <v>588</v>
      </c>
      <c r="D3" s="16"/>
    </row>
    <row r="4">
      <c r="A4" s="157" t="s">
        <v>781</v>
      </c>
      <c r="B4" s="177" t="s">
        <v>782</v>
      </c>
      <c r="C4" s="178" t="s">
        <v>783</v>
      </c>
      <c r="D4" s="16"/>
    </row>
    <row r="5">
      <c r="A5" s="157" t="s">
        <v>604</v>
      </c>
      <c r="B5" s="177" t="s">
        <v>784</v>
      </c>
      <c r="C5" s="178" t="s">
        <v>785</v>
      </c>
      <c r="D5" s="16"/>
    </row>
    <row r="6">
      <c r="A6" s="157" t="s">
        <v>607</v>
      </c>
      <c r="B6" s="177" t="s">
        <v>786</v>
      </c>
      <c r="C6" s="178" t="s">
        <v>787</v>
      </c>
      <c r="D6" s="16"/>
    </row>
    <row r="7">
      <c r="A7" s="179" t="s">
        <v>610</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611</v>
      </c>
      <c r="B1" s="249" t="s">
        <v>612</v>
      </c>
      <c r="C1" s="16"/>
    </row>
    <row r="2">
      <c r="A2" s="182" t="s">
        <v>613</v>
      </c>
      <c r="B2" s="182" t="s">
        <v>614</v>
      </c>
      <c r="C2" s="182" t="s">
        <v>615</v>
      </c>
    </row>
    <row r="3" ht="702.0" customHeight="1">
      <c r="A3" s="311" t="s">
        <v>788</v>
      </c>
      <c r="B3" s="311" t="s">
        <v>789</v>
      </c>
      <c r="C3" s="312" t="s">
        <v>790</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619</v>
      </c>
      <c r="B1" s="181" t="s">
        <v>612</v>
      </c>
    </row>
    <row r="2">
      <c r="A2" s="182" t="s">
        <v>613</v>
      </c>
      <c r="B2" s="182" t="s">
        <v>614</v>
      </c>
      <c r="C2" s="182" t="s">
        <v>615</v>
      </c>
    </row>
    <row r="3" ht="700.5" customHeight="1">
      <c r="A3" s="313" t="s">
        <v>788</v>
      </c>
      <c r="B3" s="314" t="s">
        <v>791</v>
      </c>
      <c r="C3" s="314" t="s">
        <v>792</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622</v>
      </c>
      <c r="B1" s="181" t="s">
        <v>612</v>
      </c>
    </row>
    <row r="2">
      <c r="A2" s="182" t="s">
        <v>613</v>
      </c>
      <c r="B2" s="182" t="s">
        <v>614</v>
      </c>
      <c r="C2" s="182" t="s">
        <v>615</v>
      </c>
    </row>
    <row r="3" ht="706.5" customHeight="1">
      <c r="A3" s="265" t="s">
        <v>793</v>
      </c>
      <c r="B3" s="279" t="s">
        <v>794</v>
      </c>
      <c r="C3" s="315" t="s">
        <v>795</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625</v>
      </c>
      <c r="B1" s="181" t="s">
        <v>612</v>
      </c>
    </row>
    <row r="2">
      <c r="A2" s="182" t="s">
        <v>613</v>
      </c>
      <c r="B2" s="182" t="s">
        <v>614</v>
      </c>
      <c r="C2" s="182" t="s">
        <v>615</v>
      </c>
    </row>
    <row r="3" ht="726.0" customHeight="1">
      <c r="A3" s="265" t="s">
        <v>793</v>
      </c>
      <c r="B3" s="316" t="s">
        <v>796</v>
      </c>
      <c r="C3" s="317" t="s">
        <v>797</v>
      </c>
    </row>
    <row r="4" ht="726.0" customHeight="1">
      <c r="A4" s="318"/>
      <c r="B4" s="316"/>
      <c r="C4" s="319"/>
    </row>
    <row r="5" ht="726.0" customHeight="1">
      <c r="A5" s="318"/>
      <c r="B5" s="316"/>
      <c r="C5" s="319"/>
    </row>
    <row r="6" ht="726.0" customHeight="1">
      <c r="A6" s="318"/>
      <c r="B6" s="316"/>
      <c r="C6" s="319"/>
    </row>
    <row r="7" ht="726.0" customHeight="1">
      <c r="A7" s="318"/>
      <c r="B7" s="316"/>
      <c r="C7" s="319"/>
    </row>
    <row r="8" ht="726.0" customHeight="1">
      <c r="A8" s="318"/>
      <c r="B8" s="316"/>
      <c r="C8" s="319"/>
    </row>
    <row r="9" ht="726.0" customHeight="1">
      <c r="A9" s="318"/>
      <c r="B9" s="316"/>
      <c r="C9" s="319"/>
    </row>
    <row r="10" ht="726.0" customHeight="1">
      <c r="A10" s="318"/>
      <c r="B10" s="316"/>
      <c r="C10" s="319"/>
    </row>
    <row r="11" ht="726.0" customHeight="1">
      <c r="A11" s="318"/>
      <c r="B11" s="316"/>
      <c r="C11" s="320"/>
    </row>
  </sheetData>
  <mergeCells count="1">
    <mergeCell ref="B1:C1"/>
  </mergeCells>
  <conditionalFormatting sqref="A3:C11">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cols>
    <col customWidth="1" min="1" max="1" width="3.25"/>
    <col customWidth="1" min="2" max="2" width="56.38"/>
    <col customWidth="1" min="3" max="18" width="6.38"/>
  </cols>
  <sheetData>
    <row r="1">
      <c r="A1" s="187" t="s">
        <v>567</v>
      </c>
      <c r="P1" s="187" t="s">
        <v>585</v>
      </c>
    </row>
    <row r="2">
      <c r="A2" s="250" t="s">
        <v>627</v>
      </c>
      <c r="B2" s="189" t="s">
        <v>628</v>
      </c>
      <c r="C2" s="190" t="s">
        <v>798</v>
      </c>
      <c r="D2" s="15"/>
      <c r="E2" s="15"/>
      <c r="F2" s="15"/>
      <c r="G2" s="15"/>
      <c r="H2" s="15"/>
      <c r="I2" s="15"/>
      <c r="J2" s="16"/>
      <c r="K2" s="190" t="s">
        <v>799</v>
      </c>
      <c r="L2" s="15"/>
      <c r="M2" s="15"/>
      <c r="N2" s="15"/>
      <c r="O2" s="15"/>
      <c r="P2" s="15"/>
      <c r="Q2" s="15"/>
      <c r="R2" s="16"/>
    </row>
    <row r="3" ht="30.0" customHeight="1">
      <c r="A3" s="251" t="s">
        <v>555</v>
      </c>
      <c r="B3" s="43"/>
      <c r="C3" s="22" t="s">
        <v>631</v>
      </c>
      <c r="D3" s="192" t="s">
        <v>632</v>
      </c>
      <c r="E3" s="22" t="s">
        <v>633</v>
      </c>
      <c r="F3" s="192" t="s">
        <v>634</v>
      </c>
      <c r="G3" s="22" t="s">
        <v>635</v>
      </c>
      <c r="H3" s="192" t="s">
        <v>636</v>
      </c>
      <c r="I3" s="22" t="s">
        <v>637</v>
      </c>
      <c r="J3" s="192" t="s">
        <v>638</v>
      </c>
      <c r="K3" s="22" t="s">
        <v>631</v>
      </c>
      <c r="L3" s="192" t="s">
        <v>632</v>
      </c>
      <c r="M3" s="22" t="s">
        <v>633</v>
      </c>
      <c r="N3" s="192" t="s">
        <v>634</v>
      </c>
      <c r="O3" s="22" t="s">
        <v>635</v>
      </c>
      <c r="P3" s="192" t="s">
        <v>636</v>
      </c>
      <c r="Q3" s="22" t="s">
        <v>637</v>
      </c>
      <c r="R3" s="192" t="s">
        <v>638</v>
      </c>
    </row>
    <row r="4" ht="30.0" customHeight="1">
      <c r="A4" s="252">
        <v>1.0</v>
      </c>
      <c r="B4" s="253" t="str">
        <f>'3A 2025 - 2026 DATOS DEL ESTUDI'!B4</f>
        <v>Jadiel De Jesús Acosta Peña</v>
      </c>
      <c r="C4" s="296">
        <v>81.0</v>
      </c>
      <c r="D4" s="321"/>
      <c r="E4" s="322">
        <v>85.0</v>
      </c>
      <c r="F4" s="323"/>
      <c r="G4" s="321">
        <v>94.0</v>
      </c>
      <c r="H4" s="74"/>
      <c r="I4" s="324"/>
      <c r="J4" s="325"/>
      <c r="K4" s="326">
        <v>81.0</v>
      </c>
      <c r="L4" s="325"/>
      <c r="M4" s="296">
        <v>93.0</v>
      </c>
      <c r="N4" s="74"/>
      <c r="O4" s="296">
        <v>93.0</v>
      </c>
      <c r="P4" s="74"/>
      <c r="Q4" s="74"/>
      <c r="R4" s="74"/>
    </row>
    <row r="5" ht="30.0" customHeight="1">
      <c r="A5" s="252">
        <v>2.0</v>
      </c>
      <c r="B5" s="253" t="str">
        <f>'3A 2025 - 2026 DATOS DEL ESTUDI'!B5</f>
        <v>Daniel  Elía Almonte Martínez</v>
      </c>
      <c r="C5" s="296">
        <v>63.0</v>
      </c>
      <c r="D5" s="321">
        <v>71.0</v>
      </c>
      <c r="E5" s="322">
        <v>78.0</v>
      </c>
      <c r="F5" s="323"/>
      <c r="G5" s="321">
        <v>73.0</v>
      </c>
      <c r="H5" s="74"/>
      <c r="I5" s="324"/>
      <c r="J5" s="325"/>
      <c r="K5" s="326">
        <v>73.0</v>
      </c>
      <c r="L5" s="325"/>
      <c r="M5" s="296">
        <v>62.0</v>
      </c>
      <c r="N5" s="74">
        <v>74.0</v>
      </c>
      <c r="O5" s="296">
        <v>50.0</v>
      </c>
      <c r="P5" s="74"/>
      <c r="Q5" s="74"/>
      <c r="R5" s="74"/>
    </row>
    <row r="6" ht="30.0" customHeight="1">
      <c r="A6" s="252">
        <v>3.0</v>
      </c>
      <c r="B6" s="253" t="str">
        <f>'3A 2025 - 2026 DATOS DEL ESTUDI'!B6</f>
        <v>Isaac  Ángeles Liriano</v>
      </c>
      <c r="C6" s="296">
        <v>48.0</v>
      </c>
      <c r="D6" s="321">
        <v>48.0</v>
      </c>
      <c r="E6" s="322">
        <v>45.0</v>
      </c>
      <c r="F6" s="323">
        <v>68.0</v>
      </c>
      <c r="G6" s="296">
        <v>51.0</v>
      </c>
      <c r="H6" s="74"/>
      <c r="I6" s="324"/>
      <c r="J6" s="325"/>
      <c r="K6" s="326">
        <v>36.0</v>
      </c>
      <c r="L6" s="325">
        <v>36.0</v>
      </c>
      <c r="M6" s="296">
        <v>49.0</v>
      </c>
      <c r="N6" s="74">
        <v>70.0</v>
      </c>
      <c r="O6" s="296">
        <v>47.0</v>
      </c>
      <c r="P6" s="74"/>
      <c r="Q6" s="74"/>
      <c r="R6" s="74"/>
    </row>
    <row r="7" ht="30.0" customHeight="1">
      <c r="A7" s="252">
        <v>4.0</v>
      </c>
      <c r="B7" s="253" t="str">
        <f>'3A 2025 - 2026 DATOS DEL ESTUDI'!B7</f>
        <v>Melaniee  Aquino  Estrella</v>
      </c>
      <c r="C7" s="296">
        <v>76.0</v>
      </c>
      <c r="D7" s="321"/>
      <c r="E7" s="322">
        <v>53.0</v>
      </c>
      <c r="F7" s="323">
        <v>81.0</v>
      </c>
      <c r="G7" s="296">
        <v>78.0</v>
      </c>
      <c r="H7" s="74"/>
      <c r="I7" s="324"/>
      <c r="J7" s="325"/>
      <c r="K7" s="326">
        <v>73.0</v>
      </c>
      <c r="L7" s="325"/>
      <c r="M7" s="296">
        <v>40.0</v>
      </c>
      <c r="N7" s="74">
        <v>71.0</v>
      </c>
      <c r="O7" s="296">
        <v>83.0</v>
      </c>
      <c r="P7" s="74"/>
      <c r="Q7" s="74"/>
      <c r="R7" s="74"/>
    </row>
    <row r="8" ht="30.0" customHeight="1">
      <c r="A8" s="252">
        <v>5.0</v>
      </c>
      <c r="B8" s="253" t="str">
        <f>'3A 2025 - 2026 DATOS DEL ESTUDI'!B8</f>
        <v>Jennifer  Asenjo  De Los Santos TRANSFERIDA 10/12/25</v>
      </c>
      <c r="C8" s="296">
        <v>90.0</v>
      </c>
      <c r="D8" s="321"/>
      <c r="E8" s="322"/>
      <c r="F8" s="323"/>
      <c r="G8" s="296"/>
      <c r="H8" s="74"/>
      <c r="I8" s="324"/>
      <c r="J8" s="325"/>
      <c r="K8" s="326">
        <v>85.0</v>
      </c>
      <c r="L8" s="325"/>
      <c r="M8" s="296"/>
      <c r="N8" s="74"/>
      <c r="O8" s="296"/>
      <c r="P8" s="74"/>
      <c r="Q8" s="74"/>
      <c r="R8" s="74"/>
    </row>
    <row r="9" ht="30.0" customHeight="1">
      <c r="A9" s="252">
        <v>6.0</v>
      </c>
      <c r="B9" s="253" t="str">
        <f>'3A 2025 - 2026 DATOS DEL ESTUDI'!B9</f>
        <v>Leshlie Crismayri Bautista Quezada</v>
      </c>
      <c r="C9" s="296">
        <v>94.0</v>
      </c>
      <c r="D9" s="321"/>
      <c r="E9" s="322">
        <v>86.0</v>
      </c>
      <c r="F9" s="323"/>
      <c r="G9" s="296">
        <v>91.0</v>
      </c>
      <c r="H9" s="74"/>
      <c r="I9" s="324"/>
      <c r="J9" s="325"/>
      <c r="K9" s="326">
        <v>86.0</v>
      </c>
      <c r="L9" s="325"/>
      <c r="M9" s="296">
        <v>85.0</v>
      </c>
      <c r="N9" s="74"/>
      <c r="O9" s="296">
        <v>90.0</v>
      </c>
      <c r="P9" s="74"/>
      <c r="Q9" s="74"/>
      <c r="R9" s="74"/>
    </row>
    <row r="10" ht="30.0" customHeight="1">
      <c r="A10" s="252">
        <v>7.0</v>
      </c>
      <c r="B10" s="253" t="str">
        <f>'3A 2025 - 2026 DATOS DEL ESTUDI'!B10</f>
        <v>Gilber  Bello Silva</v>
      </c>
      <c r="C10" s="296">
        <v>76.0</v>
      </c>
      <c r="D10" s="321"/>
      <c r="E10" s="322">
        <v>79.0</v>
      </c>
      <c r="F10" s="323"/>
      <c r="G10" s="296">
        <v>65.0</v>
      </c>
      <c r="H10" s="74"/>
      <c r="I10" s="324"/>
      <c r="J10" s="325"/>
      <c r="K10" s="326">
        <v>72.0</v>
      </c>
      <c r="L10" s="325"/>
      <c r="M10" s="296">
        <v>82.0</v>
      </c>
      <c r="N10" s="74"/>
      <c r="O10" s="296">
        <v>81.0</v>
      </c>
      <c r="P10" s="74"/>
      <c r="Q10" s="74"/>
      <c r="R10" s="74"/>
    </row>
    <row r="11" ht="30.0" customHeight="1">
      <c r="A11" s="252">
        <v>8.0</v>
      </c>
      <c r="B11" s="253" t="str">
        <f>'3A 2025 - 2026 DATOS DEL ESTUDI'!B11</f>
        <v>Sherlyn Mariel Bernabel Lora</v>
      </c>
      <c r="C11" s="296">
        <v>77.0</v>
      </c>
      <c r="D11" s="321"/>
      <c r="E11" s="322">
        <v>51.0</v>
      </c>
      <c r="F11" s="323">
        <v>58.0</v>
      </c>
      <c r="G11" s="296">
        <v>43.0</v>
      </c>
      <c r="H11" s="74"/>
      <c r="I11" s="324"/>
      <c r="J11" s="325"/>
      <c r="K11" s="326">
        <v>81.0</v>
      </c>
      <c r="L11" s="325"/>
      <c r="M11" s="296">
        <v>55.0</v>
      </c>
      <c r="N11" s="74">
        <v>61.0</v>
      </c>
      <c r="O11" s="296">
        <v>40.0</v>
      </c>
      <c r="P11" s="74"/>
      <c r="Q11" s="74"/>
      <c r="R11" s="74"/>
    </row>
    <row r="12" ht="30.0" customHeight="1">
      <c r="A12" s="252">
        <v>9.0</v>
      </c>
      <c r="B12" s="253" t="str">
        <f>'3A 2025 - 2026 DATOS DEL ESTUDI'!B12</f>
        <v>Erleen  Brito Castillo</v>
      </c>
      <c r="C12" s="296">
        <v>73.0</v>
      </c>
      <c r="D12" s="321"/>
      <c r="E12" s="322">
        <v>64.0</v>
      </c>
      <c r="F12" s="323">
        <v>72.0</v>
      </c>
      <c r="G12" s="296">
        <v>50.0</v>
      </c>
      <c r="H12" s="74"/>
      <c r="I12" s="324"/>
      <c r="J12" s="325"/>
      <c r="K12" s="326">
        <v>62.0</v>
      </c>
      <c r="L12" s="325">
        <v>62.0</v>
      </c>
      <c r="M12" s="296">
        <v>75.0</v>
      </c>
      <c r="N12" s="74"/>
      <c r="O12" s="296">
        <v>57.0</v>
      </c>
      <c r="P12" s="74"/>
      <c r="Q12" s="74"/>
      <c r="R12" s="74"/>
    </row>
    <row r="13" ht="30.0" customHeight="1">
      <c r="A13" s="252">
        <v>10.0</v>
      </c>
      <c r="B13" s="253" t="str">
        <f>'3A 2025 - 2026 DATOS DEL ESTUDI'!B13</f>
        <v>Brianny  Caraballo Guzmán</v>
      </c>
      <c r="C13" s="296">
        <v>98.0</v>
      </c>
      <c r="D13" s="321"/>
      <c r="E13" s="322">
        <v>100.0</v>
      </c>
      <c r="F13" s="323"/>
      <c r="G13" s="296">
        <v>97.0</v>
      </c>
      <c r="H13" s="74"/>
      <c r="I13" s="324"/>
      <c r="J13" s="325"/>
      <c r="K13" s="326">
        <v>93.0</v>
      </c>
      <c r="L13" s="325"/>
      <c r="M13" s="296">
        <v>97.0</v>
      </c>
      <c r="N13" s="74"/>
      <c r="O13" s="296">
        <v>100.0</v>
      </c>
      <c r="P13" s="74"/>
      <c r="Q13" s="74"/>
      <c r="R13" s="74"/>
    </row>
    <row r="14" ht="30.0" customHeight="1">
      <c r="A14" s="252">
        <v>11.0</v>
      </c>
      <c r="B14" s="253" t="str">
        <f>'3A 2025 - 2026 DATOS DEL ESTUDI'!B14</f>
        <v>Scarlet  Castillo</v>
      </c>
      <c r="C14" s="296">
        <v>85.0</v>
      </c>
      <c r="D14" s="321"/>
      <c r="E14" s="322">
        <v>48.0</v>
      </c>
      <c r="F14" s="323">
        <v>61.0</v>
      </c>
      <c r="G14" s="296">
        <v>62.0</v>
      </c>
      <c r="H14" s="74"/>
      <c r="I14" s="324"/>
      <c r="J14" s="325"/>
      <c r="K14" s="326">
        <v>81.0</v>
      </c>
      <c r="L14" s="325"/>
      <c r="M14" s="296">
        <v>53.0</v>
      </c>
      <c r="N14" s="74">
        <v>65.0</v>
      </c>
      <c r="O14" s="296">
        <v>71.0</v>
      </c>
      <c r="P14" s="74"/>
      <c r="Q14" s="74"/>
      <c r="R14" s="74"/>
    </row>
    <row r="15" ht="30.0" customHeight="1">
      <c r="A15" s="252">
        <v>12.0</v>
      </c>
      <c r="B15" s="253" t="str">
        <f>'3A 2025 - 2026 DATOS DEL ESTUDI'!B15</f>
        <v>Yarselin  Cruz Peña</v>
      </c>
      <c r="C15" s="296">
        <v>88.0</v>
      </c>
      <c r="D15" s="321"/>
      <c r="E15" s="322">
        <v>92.0</v>
      </c>
      <c r="F15" s="323"/>
      <c r="G15" s="296">
        <v>91.0</v>
      </c>
      <c r="H15" s="74"/>
      <c r="I15" s="324"/>
      <c r="J15" s="325"/>
      <c r="K15" s="326">
        <v>89.0</v>
      </c>
      <c r="L15" s="325"/>
      <c r="M15" s="296">
        <v>95.0</v>
      </c>
      <c r="N15" s="74"/>
      <c r="O15" s="296">
        <v>96.0</v>
      </c>
      <c r="P15" s="74"/>
      <c r="Q15" s="74"/>
      <c r="R15" s="74"/>
    </row>
    <row r="16" ht="30.0" customHeight="1">
      <c r="A16" s="252">
        <v>13.0</v>
      </c>
      <c r="B16" s="253" t="str">
        <f>'3A 2025 - 2026 DATOS DEL ESTUDI'!B16</f>
        <v>Fernando José Díaz Fernández</v>
      </c>
      <c r="C16" s="296">
        <v>78.0</v>
      </c>
      <c r="D16" s="321"/>
      <c r="E16" s="322">
        <v>88.0</v>
      </c>
      <c r="F16" s="323"/>
      <c r="G16" s="296">
        <v>92.0</v>
      </c>
      <c r="H16" s="74"/>
      <c r="I16" s="324"/>
      <c r="J16" s="325"/>
      <c r="K16" s="326">
        <v>80.0</v>
      </c>
      <c r="L16" s="325"/>
      <c r="M16" s="296">
        <v>90.0</v>
      </c>
      <c r="N16" s="74"/>
      <c r="O16" s="296">
        <v>91.0</v>
      </c>
      <c r="P16" s="74"/>
      <c r="Q16" s="74"/>
      <c r="R16" s="74"/>
    </row>
    <row r="17" ht="30.0" customHeight="1">
      <c r="A17" s="252">
        <v>14.0</v>
      </c>
      <c r="B17" s="253" t="str">
        <f>'3A 2025 - 2026 DATOS DEL ESTUDI'!B17</f>
        <v>Scarlett  Espinal Estéves</v>
      </c>
      <c r="C17" s="296">
        <v>71.0</v>
      </c>
      <c r="D17" s="321"/>
      <c r="E17" s="322">
        <v>72.0</v>
      </c>
      <c r="F17" s="323"/>
      <c r="G17" s="296">
        <v>61.0</v>
      </c>
      <c r="H17" s="74"/>
      <c r="I17" s="324"/>
      <c r="J17" s="325"/>
      <c r="K17" s="326">
        <v>72.0</v>
      </c>
      <c r="L17" s="325"/>
      <c r="M17" s="296">
        <v>79.0</v>
      </c>
      <c r="N17" s="74"/>
      <c r="O17" s="296">
        <v>82.0</v>
      </c>
      <c r="P17" s="74"/>
      <c r="Q17" s="74"/>
      <c r="R17" s="74"/>
    </row>
    <row r="18" ht="30.0" customHeight="1">
      <c r="A18" s="252">
        <v>15.0</v>
      </c>
      <c r="B18" s="253" t="str">
        <f>'3A 2025 - 2026 DATOS DEL ESTUDI'!B18</f>
        <v>José Manuel Estrella</v>
      </c>
      <c r="C18" s="296">
        <v>76.0</v>
      </c>
      <c r="D18" s="321"/>
      <c r="E18" s="322">
        <v>72.0</v>
      </c>
      <c r="F18" s="323"/>
      <c r="G18" s="296">
        <v>44.0</v>
      </c>
      <c r="H18" s="74"/>
      <c r="I18" s="324"/>
      <c r="J18" s="325"/>
      <c r="K18" s="326">
        <v>76.0</v>
      </c>
      <c r="L18" s="325"/>
      <c r="M18" s="296">
        <v>52.0</v>
      </c>
      <c r="N18" s="74">
        <v>65.0</v>
      </c>
      <c r="O18" s="296">
        <v>50.0</v>
      </c>
      <c r="P18" s="74"/>
      <c r="Q18" s="74"/>
      <c r="R18" s="74"/>
    </row>
    <row r="19" ht="30.0" customHeight="1">
      <c r="A19" s="252">
        <v>16.0</v>
      </c>
      <c r="B19" s="253" t="str">
        <f>'3A 2025 - 2026 DATOS DEL ESTUDI'!B19</f>
        <v>Misael Starberk Ferreras Pérez</v>
      </c>
      <c r="C19" s="296">
        <v>89.0</v>
      </c>
      <c r="D19" s="321"/>
      <c r="E19" s="322">
        <v>79.0</v>
      </c>
      <c r="F19" s="323"/>
      <c r="G19" s="296">
        <v>90.0</v>
      </c>
      <c r="H19" s="74"/>
      <c r="I19" s="324"/>
      <c r="J19" s="325"/>
      <c r="K19" s="326">
        <v>83.0</v>
      </c>
      <c r="L19" s="325"/>
      <c r="M19" s="296">
        <v>75.0</v>
      </c>
      <c r="N19" s="74"/>
      <c r="O19" s="296">
        <v>96.0</v>
      </c>
      <c r="P19" s="74"/>
      <c r="Q19" s="74"/>
      <c r="R19" s="74"/>
    </row>
    <row r="20" ht="30.0" customHeight="1">
      <c r="A20" s="252">
        <v>17.0</v>
      </c>
      <c r="B20" s="253" t="str">
        <f>'3A 2025 - 2026 DATOS DEL ESTUDI'!B20</f>
        <v>Ruth Esther Fernández Rodríguez</v>
      </c>
      <c r="C20" s="296">
        <v>86.0</v>
      </c>
      <c r="D20" s="321"/>
      <c r="E20" s="322">
        <v>86.0</v>
      </c>
      <c r="F20" s="323"/>
      <c r="G20" s="296">
        <v>90.0</v>
      </c>
      <c r="H20" s="74"/>
      <c r="I20" s="324"/>
      <c r="J20" s="325"/>
      <c r="K20" s="326">
        <v>82.0</v>
      </c>
      <c r="L20" s="325"/>
      <c r="M20" s="296">
        <v>84.0</v>
      </c>
      <c r="N20" s="74"/>
      <c r="O20" s="296">
        <v>92.0</v>
      </c>
      <c r="P20" s="74"/>
      <c r="Q20" s="74"/>
      <c r="R20" s="74"/>
    </row>
    <row r="21" ht="30.0" customHeight="1">
      <c r="A21" s="252">
        <v>18.0</v>
      </c>
      <c r="B21" s="253" t="str">
        <f>'3A 2025 - 2026 DATOS DEL ESTUDI'!B21</f>
        <v>Discairy  Filpo Estrella</v>
      </c>
      <c r="C21" s="296">
        <v>83.0</v>
      </c>
      <c r="D21" s="321"/>
      <c r="E21" s="322">
        <v>89.0</v>
      </c>
      <c r="F21" s="323"/>
      <c r="G21" s="296">
        <v>86.0</v>
      </c>
      <c r="H21" s="74"/>
      <c r="I21" s="324"/>
      <c r="J21" s="325"/>
      <c r="K21" s="326">
        <v>82.0</v>
      </c>
      <c r="L21" s="325"/>
      <c r="M21" s="296">
        <v>87.0</v>
      </c>
      <c r="N21" s="74"/>
      <c r="O21" s="296">
        <v>88.0</v>
      </c>
      <c r="P21" s="74"/>
      <c r="Q21" s="74"/>
      <c r="R21" s="74"/>
    </row>
    <row r="22" ht="30.0" customHeight="1">
      <c r="A22" s="252">
        <v>19.0</v>
      </c>
      <c r="B22" s="253" t="str">
        <f>'3A 2025 - 2026 DATOS DEL ESTUDI'!B22</f>
        <v>Alexis Enmanuel Gil  Sánchez</v>
      </c>
      <c r="C22" s="296">
        <v>72.0</v>
      </c>
      <c r="D22" s="321"/>
      <c r="E22" s="322">
        <v>58.0</v>
      </c>
      <c r="F22" s="323">
        <v>71.0</v>
      </c>
      <c r="G22" s="296">
        <v>73.0</v>
      </c>
      <c r="H22" s="74"/>
      <c r="I22" s="324"/>
      <c r="J22" s="325"/>
      <c r="K22" s="326">
        <v>74.0</v>
      </c>
      <c r="L22" s="325"/>
      <c r="M22" s="296">
        <v>74.0</v>
      </c>
      <c r="N22" s="74"/>
      <c r="O22" s="296">
        <v>56.0</v>
      </c>
      <c r="P22" s="74"/>
      <c r="Q22" s="74"/>
      <c r="R22" s="74"/>
    </row>
    <row r="23" ht="30.0" customHeight="1">
      <c r="A23" s="252">
        <v>20.0</v>
      </c>
      <c r="B23" s="253" t="str">
        <f>'3A 2025 - 2026 DATOS DEL ESTUDI'!B23</f>
        <v>Ayendy Jesús Guzmán</v>
      </c>
      <c r="C23" s="296">
        <v>76.0</v>
      </c>
      <c r="D23" s="321"/>
      <c r="E23" s="322">
        <v>52.0</v>
      </c>
      <c r="F23" s="323">
        <v>73.0</v>
      </c>
      <c r="G23" s="296">
        <v>55.0</v>
      </c>
      <c r="H23" s="74"/>
      <c r="I23" s="324"/>
      <c r="J23" s="325"/>
      <c r="K23" s="326">
        <v>72.0</v>
      </c>
      <c r="L23" s="325"/>
      <c r="M23" s="296">
        <v>51.0</v>
      </c>
      <c r="N23" s="74">
        <v>71.0</v>
      </c>
      <c r="O23" s="296">
        <v>73.0</v>
      </c>
      <c r="P23" s="74"/>
      <c r="Q23" s="74"/>
      <c r="R23" s="74"/>
    </row>
    <row r="24" ht="30.0" customHeight="1">
      <c r="A24" s="252">
        <v>21.0</v>
      </c>
      <c r="B24" s="253" t="str">
        <f>'3A 2025 - 2026 DATOS DEL ESTUDI'!B24</f>
        <v>Yassir  Hernández Disla</v>
      </c>
      <c r="C24" s="296">
        <v>78.0</v>
      </c>
      <c r="D24" s="321"/>
      <c r="E24" s="322">
        <v>81.0</v>
      </c>
      <c r="F24" s="323"/>
      <c r="G24" s="296">
        <v>91.0</v>
      </c>
      <c r="H24" s="74"/>
      <c r="I24" s="324"/>
      <c r="J24" s="325"/>
      <c r="K24" s="326">
        <v>75.0</v>
      </c>
      <c r="L24" s="325"/>
      <c r="M24" s="296">
        <v>78.0</v>
      </c>
      <c r="N24" s="74"/>
      <c r="O24" s="296">
        <v>94.0</v>
      </c>
      <c r="P24" s="74"/>
      <c r="Q24" s="74"/>
      <c r="R24" s="74"/>
    </row>
    <row r="25" ht="30.0" customHeight="1">
      <c r="A25" s="252">
        <v>22.0</v>
      </c>
      <c r="B25" s="253" t="str">
        <f>'3A 2025 - 2026 DATOS DEL ESTUDI'!B25</f>
        <v>Yadiel  Jiménez Betances</v>
      </c>
      <c r="C25" s="296">
        <v>82.0</v>
      </c>
      <c r="D25" s="321"/>
      <c r="E25" s="322">
        <v>89.0</v>
      </c>
      <c r="F25" s="323"/>
      <c r="G25" s="296">
        <v>87.0</v>
      </c>
      <c r="H25" s="74"/>
      <c r="I25" s="324"/>
      <c r="J25" s="325"/>
      <c r="K25" s="326">
        <v>76.0</v>
      </c>
      <c r="L25" s="325"/>
      <c r="M25" s="296">
        <v>92.0</v>
      </c>
      <c r="N25" s="74"/>
      <c r="O25" s="296">
        <v>91.0</v>
      </c>
      <c r="P25" s="74"/>
      <c r="Q25" s="74"/>
      <c r="R25" s="74"/>
    </row>
    <row r="26" ht="30.0" customHeight="1">
      <c r="A26" s="252">
        <v>23.0</v>
      </c>
      <c r="B26" s="253" t="str">
        <f>'3A 2025 - 2026 DATOS DEL ESTUDI'!B26</f>
        <v>Yamel  Mella Aquino</v>
      </c>
      <c r="C26" s="296">
        <v>81.0</v>
      </c>
      <c r="D26" s="321"/>
      <c r="E26" s="322">
        <v>82.0</v>
      </c>
      <c r="F26" s="323"/>
      <c r="G26" s="296">
        <v>94.0</v>
      </c>
      <c r="H26" s="74"/>
      <c r="I26" s="324"/>
      <c r="J26" s="325"/>
      <c r="K26" s="326">
        <v>82.0</v>
      </c>
      <c r="L26" s="325"/>
      <c r="M26" s="296">
        <v>84.0</v>
      </c>
      <c r="N26" s="74"/>
      <c r="O26" s="296">
        <v>92.0</v>
      </c>
      <c r="P26" s="74"/>
      <c r="Q26" s="74"/>
      <c r="R26" s="74"/>
    </row>
    <row r="27" ht="30.0" customHeight="1">
      <c r="A27" s="252">
        <v>24.0</v>
      </c>
      <c r="B27" s="253" t="str">
        <f>'3A 2025 - 2026 DATOS DEL ESTUDI'!B27</f>
        <v>Sariely Del Carmen Mena Chávez</v>
      </c>
      <c r="C27" s="296">
        <v>74.0</v>
      </c>
      <c r="D27" s="321"/>
      <c r="E27" s="322">
        <v>75.0</v>
      </c>
      <c r="F27" s="323"/>
      <c r="G27" s="296">
        <v>81.0</v>
      </c>
      <c r="H27" s="74"/>
      <c r="I27" s="324"/>
      <c r="J27" s="325"/>
      <c r="K27" s="326">
        <v>77.0</v>
      </c>
      <c r="L27" s="325"/>
      <c r="M27" s="296">
        <v>81.0</v>
      </c>
      <c r="N27" s="74"/>
      <c r="O27" s="296">
        <v>87.0</v>
      </c>
      <c r="P27" s="74"/>
      <c r="Q27" s="74"/>
      <c r="R27" s="74"/>
    </row>
    <row r="28" ht="30.0" customHeight="1">
      <c r="A28" s="252">
        <v>25.0</v>
      </c>
      <c r="B28" s="253" t="str">
        <f>'3A 2025 - 2026 DATOS DEL ESTUDI'!B28</f>
        <v>David Carmelo Navas Fernández</v>
      </c>
      <c r="C28" s="296">
        <v>79.0</v>
      </c>
      <c r="D28" s="321"/>
      <c r="E28" s="322">
        <v>90.0</v>
      </c>
      <c r="F28" s="323"/>
      <c r="G28" s="296">
        <v>91.0</v>
      </c>
      <c r="H28" s="74"/>
      <c r="I28" s="324"/>
      <c r="J28" s="325"/>
      <c r="K28" s="326">
        <v>79.0</v>
      </c>
      <c r="L28" s="325"/>
      <c r="M28" s="296">
        <v>88.0</v>
      </c>
      <c r="N28" s="74"/>
      <c r="O28" s="296">
        <v>94.0</v>
      </c>
      <c r="P28" s="74"/>
      <c r="Q28" s="74"/>
      <c r="R28" s="74"/>
    </row>
    <row r="29" ht="30.0" customHeight="1">
      <c r="A29" s="252">
        <v>26.0</v>
      </c>
      <c r="B29" s="253" t="str">
        <f>'3A 2025 - 2026 DATOS DEL ESTUDI'!B29</f>
        <v>Andriw Jelier Ortiz Rodríguez</v>
      </c>
      <c r="C29" s="296">
        <v>81.0</v>
      </c>
      <c r="D29" s="321"/>
      <c r="E29" s="322">
        <v>82.0</v>
      </c>
      <c r="F29" s="323"/>
      <c r="G29" s="296">
        <v>87.0</v>
      </c>
      <c r="H29" s="74"/>
      <c r="I29" s="324"/>
      <c r="J29" s="325"/>
      <c r="K29" s="326">
        <v>83.0</v>
      </c>
      <c r="L29" s="325"/>
      <c r="M29" s="296">
        <v>75.0</v>
      </c>
      <c r="N29" s="74"/>
      <c r="O29" s="296">
        <v>88.0</v>
      </c>
      <c r="P29" s="74"/>
      <c r="Q29" s="74"/>
      <c r="R29" s="74"/>
    </row>
    <row r="30" ht="30.0" customHeight="1">
      <c r="A30" s="252">
        <v>27.0</v>
      </c>
      <c r="B30" s="253" t="str">
        <f>'3A 2025 - 2026 DATOS DEL ESTUDI'!B30</f>
        <v>Dashley Nicole Peña García</v>
      </c>
      <c r="C30" s="296">
        <v>78.0</v>
      </c>
      <c r="D30" s="321"/>
      <c r="E30" s="322">
        <v>72.0</v>
      </c>
      <c r="F30" s="323"/>
      <c r="G30" s="296">
        <v>81.0</v>
      </c>
      <c r="H30" s="74"/>
      <c r="I30" s="324"/>
      <c r="J30" s="325"/>
      <c r="K30" s="326">
        <v>76.0</v>
      </c>
      <c r="L30" s="325"/>
      <c r="M30" s="296">
        <v>55.0</v>
      </c>
      <c r="N30" s="74">
        <v>72.0</v>
      </c>
      <c r="O30" s="296">
        <v>90.0</v>
      </c>
      <c r="P30" s="74"/>
      <c r="Q30" s="74"/>
      <c r="R30" s="74"/>
    </row>
    <row r="31" ht="30.0" customHeight="1">
      <c r="A31" s="252">
        <v>28.0</v>
      </c>
      <c r="B31" s="253" t="str">
        <f>'3A 2025 - 2026 DATOS DEL ESTUDI'!B31</f>
        <v>Yesly  Peña Muñoz</v>
      </c>
      <c r="C31" s="296">
        <v>93.0</v>
      </c>
      <c r="D31" s="321"/>
      <c r="E31" s="322">
        <v>97.0</v>
      </c>
      <c r="F31" s="323"/>
      <c r="G31" s="296">
        <v>91.0</v>
      </c>
      <c r="H31" s="74"/>
      <c r="I31" s="324"/>
      <c r="J31" s="325"/>
      <c r="K31" s="326">
        <v>95.0</v>
      </c>
      <c r="L31" s="325"/>
      <c r="M31" s="296">
        <v>100.0</v>
      </c>
      <c r="N31" s="74"/>
      <c r="O31" s="296">
        <v>92.0</v>
      </c>
      <c r="P31" s="74"/>
      <c r="Q31" s="74"/>
      <c r="R31" s="74"/>
    </row>
    <row r="32" ht="30.0" customHeight="1">
      <c r="A32" s="252">
        <v>29.0</v>
      </c>
      <c r="B32" s="253" t="str">
        <f>'3A 2025 - 2026 DATOS DEL ESTUDI'!B32</f>
        <v>Wilbert  Peña Paulino</v>
      </c>
      <c r="C32" s="296">
        <v>73.0</v>
      </c>
      <c r="D32" s="321"/>
      <c r="E32" s="322">
        <v>83.0</v>
      </c>
      <c r="F32" s="323"/>
      <c r="G32" s="296">
        <v>88.0</v>
      </c>
      <c r="H32" s="74"/>
      <c r="I32" s="324"/>
      <c r="J32" s="325"/>
      <c r="K32" s="326">
        <v>90.0</v>
      </c>
      <c r="L32" s="325"/>
      <c r="M32" s="296">
        <v>85.0</v>
      </c>
      <c r="N32" s="74"/>
      <c r="O32" s="296">
        <v>91.0</v>
      </c>
      <c r="P32" s="74"/>
      <c r="Q32" s="74"/>
      <c r="R32" s="74"/>
    </row>
    <row r="33" ht="30.0" customHeight="1">
      <c r="A33" s="252">
        <v>30.0</v>
      </c>
      <c r="B33" s="253" t="str">
        <f>'3A 2025 - 2026 DATOS DEL ESTUDI'!B33</f>
        <v>Yonayry  Peña Santos</v>
      </c>
      <c r="C33" s="296">
        <v>81.0</v>
      </c>
      <c r="D33" s="321"/>
      <c r="E33" s="322">
        <v>77.0</v>
      </c>
      <c r="F33" s="323"/>
      <c r="G33" s="296">
        <v>81.0</v>
      </c>
      <c r="H33" s="74"/>
      <c r="I33" s="324"/>
      <c r="J33" s="325"/>
      <c r="K33" s="326">
        <v>78.0</v>
      </c>
      <c r="L33" s="325"/>
      <c r="M33" s="296">
        <v>79.0</v>
      </c>
      <c r="N33" s="74"/>
      <c r="O33" s="296">
        <v>88.0</v>
      </c>
      <c r="P33" s="74"/>
      <c r="Q33" s="74"/>
      <c r="R33" s="74"/>
    </row>
    <row r="34" ht="30.0" customHeight="1">
      <c r="A34" s="252">
        <v>31.0</v>
      </c>
      <c r="B34" s="253" t="str">
        <f>'3A 2025 - 2026 DATOS DEL ESTUDI'!B34</f>
        <v>Rossier Analiz Pérez Rodríguez</v>
      </c>
      <c r="C34" s="296">
        <v>92.0</v>
      </c>
      <c r="D34" s="321"/>
      <c r="E34" s="322">
        <v>85.0</v>
      </c>
      <c r="F34" s="323"/>
      <c r="G34" s="296">
        <v>96.0</v>
      </c>
      <c r="H34" s="74"/>
      <c r="I34" s="324"/>
      <c r="J34" s="325"/>
      <c r="K34" s="326">
        <v>80.0</v>
      </c>
      <c r="L34" s="325"/>
      <c r="M34" s="296">
        <v>83.0</v>
      </c>
      <c r="N34" s="74"/>
      <c r="O34" s="296">
        <v>95.0</v>
      </c>
      <c r="P34" s="74"/>
      <c r="Q34" s="74"/>
      <c r="R34" s="74"/>
    </row>
    <row r="35" ht="30.0" customHeight="1">
      <c r="A35" s="252">
        <v>32.0</v>
      </c>
      <c r="B35" s="253" t="str">
        <f>'3A 2025 - 2026 DATOS DEL ESTUDI'!B35</f>
        <v>Joseph Francisco Ramírez Espinosa</v>
      </c>
      <c r="C35" s="296">
        <v>84.0</v>
      </c>
      <c r="D35" s="321"/>
      <c r="E35" s="322">
        <v>88.0</v>
      </c>
      <c r="F35" s="323"/>
      <c r="G35" s="296">
        <v>86.0</v>
      </c>
      <c r="H35" s="74"/>
      <c r="I35" s="324"/>
      <c r="J35" s="325"/>
      <c r="K35" s="326">
        <v>81.0</v>
      </c>
      <c r="L35" s="325"/>
      <c r="M35" s="296">
        <v>90.0</v>
      </c>
      <c r="N35" s="74"/>
      <c r="O35" s="296">
        <v>93.0</v>
      </c>
      <c r="P35" s="74"/>
      <c r="Q35" s="74"/>
      <c r="R35" s="74"/>
    </row>
    <row r="36" ht="30.0" customHeight="1">
      <c r="A36" s="252">
        <v>33.0</v>
      </c>
      <c r="B36" s="253" t="str">
        <f>'3A 2025 - 2026 DATOS DEL ESTUDI'!B36</f>
        <v>Yariel Alfonso Ramos</v>
      </c>
      <c r="C36" s="296">
        <v>65.0</v>
      </c>
      <c r="D36" s="321">
        <v>65.0</v>
      </c>
      <c r="E36" s="322">
        <v>49.0</v>
      </c>
      <c r="F36" s="323">
        <v>66.0</v>
      </c>
      <c r="G36" s="296">
        <v>61.0</v>
      </c>
      <c r="H36" s="74"/>
      <c r="I36" s="324"/>
      <c r="J36" s="325"/>
      <c r="K36" s="326">
        <v>72.0</v>
      </c>
      <c r="L36" s="325"/>
      <c r="M36" s="296">
        <v>51.0</v>
      </c>
      <c r="N36" s="74">
        <v>68.0</v>
      </c>
      <c r="O36" s="296">
        <v>60.0</v>
      </c>
      <c r="P36" s="74"/>
      <c r="Q36" s="74"/>
      <c r="R36" s="74"/>
    </row>
    <row r="37" ht="30.0" customHeight="1">
      <c r="A37" s="252">
        <v>34.0</v>
      </c>
      <c r="B37" s="253" t="str">
        <f>'3A 2025 - 2026 DATOS DEL ESTUDI'!B37</f>
        <v>Carlos David Rodríguez Almánzar</v>
      </c>
      <c r="C37" s="296">
        <v>63.0</v>
      </c>
      <c r="D37" s="321">
        <v>63.0</v>
      </c>
      <c r="E37" s="322">
        <v>60.0</v>
      </c>
      <c r="F37" s="323">
        <v>78.0</v>
      </c>
      <c r="G37" s="296">
        <v>82.0</v>
      </c>
      <c r="H37" s="74"/>
      <c r="I37" s="324"/>
      <c r="J37" s="325"/>
      <c r="K37" s="326">
        <v>60.0</v>
      </c>
      <c r="L37" s="325">
        <v>60.0</v>
      </c>
      <c r="M37" s="296">
        <v>62.0</v>
      </c>
      <c r="N37" s="74">
        <v>71.0</v>
      </c>
      <c r="O37" s="296">
        <v>81.0</v>
      </c>
      <c r="P37" s="74"/>
      <c r="Q37" s="74"/>
      <c r="R37" s="74"/>
    </row>
    <row r="38" ht="30.0" customHeight="1">
      <c r="A38" s="252">
        <v>35.0</v>
      </c>
      <c r="B38" s="253" t="str">
        <f>'3A 2025 - 2026 DATOS DEL ESTUDI'!B38</f>
        <v>Darianni  Santos Medina</v>
      </c>
      <c r="C38" s="296">
        <v>76.0</v>
      </c>
      <c r="D38" s="321"/>
      <c r="E38" s="322">
        <v>91.0</v>
      </c>
      <c r="F38" s="323"/>
      <c r="G38" s="296">
        <v>96.0</v>
      </c>
      <c r="H38" s="74"/>
      <c r="I38" s="324"/>
      <c r="J38" s="325"/>
      <c r="K38" s="326">
        <v>75.0</v>
      </c>
      <c r="L38" s="325"/>
      <c r="M38" s="296">
        <v>90.0</v>
      </c>
      <c r="N38" s="74"/>
      <c r="O38" s="296">
        <v>94.0</v>
      </c>
      <c r="P38" s="74"/>
      <c r="Q38" s="74"/>
      <c r="R38" s="74"/>
    </row>
    <row r="39" ht="30.0" customHeight="1">
      <c r="A39" s="252">
        <v>36.0</v>
      </c>
      <c r="B39" s="253" t="str">
        <f>'3A 2025 - 2026 DATOS DEL ESTUDI'!B39</f>
        <v>Rosyeli Carolina Tavarez  Reyes</v>
      </c>
      <c r="C39" s="296">
        <v>71.0</v>
      </c>
      <c r="D39" s="321"/>
      <c r="E39" s="322">
        <v>53.0</v>
      </c>
      <c r="F39" s="323">
        <v>70.0</v>
      </c>
      <c r="G39" s="296">
        <v>72.0</v>
      </c>
      <c r="H39" s="74"/>
      <c r="I39" s="324"/>
      <c r="J39" s="325"/>
      <c r="K39" s="326">
        <v>76.0</v>
      </c>
      <c r="L39" s="325"/>
      <c r="M39" s="296">
        <v>51.0</v>
      </c>
      <c r="N39" s="74">
        <v>69.0</v>
      </c>
      <c r="O39" s="296">
        <v>61.0</v>
      </c>
      <c r="P39" s="74"/>
      <c r="Q39" s="74"/>
      <c r="R39" s="74"/>
    </row>
    <row r="40" ht="30.0" customHeight="1">
      <c r="A40" s="252">
        <v>37.0</v>
      </c>
      <c r="B40" s="253" t="str">
        <f>'3A 2025 - 2026 DATOS DEL ESTUDI'!B40</f>
        <v>Melani  Taveras Bautista</v>
      </c>
      <c r="C40" s="296">
        <v>74.0</v>
      </c>
      <c r="D40" s="321"/>
      <c r="E40" s="322">
        <v>88.0</v>
      </c>
      <c r="F40" s="323"/>
      <c r="G40" s="296">
        <v>87.0</v>
      </c>
      <c r="H40" s="74"/>
      <c r="I40" s="324"/>
      <c r="J40" s="325"/>
      <c r="K40" s="326">
        <v>77.0</v>
      </c>
      <c r="L40" s="325"/>
      <c r="M40" s="296">
        <v>94.0</v>
      </c>
      <c r="N40" s="74"/>
      <c r="O40" s="296">
        <v>90.0</v>
      </c>
      <c r="P40" s="74"/>
      <c r="Q40" s="74"/>
      <c r="R40" s="74"/>
    </row>
    <row r="41" ht="30.0" customHeight="1">
      <c r="A41" s="252">
        <v>38.0</v>
      </c>
      <c r="B41" s="253" t="str">
        <f>'3A 2025 - 2026 DATOS DEL ESTUDI'!B41</f>
        <v>Arianny  Tejada Guzmán</v>
      </c>
      <c r="C41" s="296">
        <v>91.0</v>
      </c>
      <c r="D41" s="321"/>
      <c r="E41" s="322">
        <v>93.0</v>
      </c>
      <c r="F41" s="323"/>
      <c r="G41" s="296">
        <v>94.0</v>
      </c>
      <c r="H41" s="74"/>
      <c r="I41" s="324"/>
      <c r="J41" s="325"/>
      <c r="K41" s="326">
        <v>91.0</v>
      </c>
      <c r="L41" s="325"/>
      <c r="M41" s="296">
        <v>97.0</v>
      </c>
      <c r="N41" s="74"/>
      <c r="O41" s="296">
        <v>96.0</v>
      </c>
      <c r="P41" s="74"/>
      <c r="Q41" s="74"/>
      <c r="R41" s="74"/>
    </row>
    <row r="42" ht="30.0" customHeight="1">
      <c r="A42" s="252">
        <v>39.0</v>
      </c>
      <c r="B42" s="253" t="str">
        <f>'3A 2025 - 2026 DATOS DEL ESTUDI'!B42</f>
        <v>Jeilyn Aliah Tejada</v>
      </c>
      <c r="C42" s="296">
        <v>78.0</v>
      </c>
      <c r="D42" s="321"/>
      <c r="E42" s="322">
        <v>82.0</v>
      </c>
      <c r="F42" s="323"/>
      <c r="G42" s="296">
        <v>86.0</v>
      </c>
      <c r="H42" s="74"/>
      <c r="I42" s="324"/>
      <c r="J42" s="325"/>
      <c r="K42" s="326">
        <v>78.0</v>
      </c>
      <c r="L42" s="325"/>
      <c r="M42" s="296">
        <v>86.0</v>
      </c>
      <c r="N42" s="74"/>
      <c r="O42" s="296">
        <v>83.0</v>
      </c>
      <c r="P42" s="74"/>
      <c r="Q42" s="74"/>
      <c r="R42" s="74"/>
    </row>
    <row r="43" ht="30.0" customHeight="1">
      <c r="A43" s="252">
        <v>40.0</v>
      </c>
      <c r="B43" s="253" t="str">
        <f>'3A 2025 - 2026 DATOS DEL ESTUDI'!B43</f>
        <v>Rosenny  Ureña Arias</v>
      </c>
      <c r="C43" s="296">
        <v>91.0</v>
      </c>
      <c r="D43" s="321"/>
      <c r="E43" s="322">
        <v>92.0</v>
      </c>
      <c r="F43" s="323"/>
      <c r="G43" s="296">
        <v>89.0</v>
      </c>
      <c r="H43" s="74"/>
      <c r="I43" s="324"/>
      <c r="J43" s="325"/>
      <c r="K43" s="326">
        <v>84.0</v>
      </c>
      <c r="L43" s="325"/>
      <c r="M43" s="296">
        <v>93.0</v>
      </c>
      <c r="N43" s="74"/>
      <c r="O43" s="296">
        <v>90.0</v>
      </c>
      <c r="P43" s="74"/>
      <c r="Q43" s="74"/>
      <c r="R43" s="74"/>
    </row>
    <row r="44" ht="30.0" customHeight="1">
      <c r="A44" s="252">
        <v>41.0</v>
      </c>
      <c r="B44" s="253" t="str">
        <f>'3A 2025 - 2026 DATOS DEL ESTUDI'!B44</f>
        <v>Jonathan  De Jesús Valerio Felipe</v>
      </c>
      <c r="C44" s="296">
        <v>61.0</v>
      </c>
      <c r="D44" s="321">
        <v>61.0</v>
      </c>
      <c r="E44" s="322">
        <v>81.0</v>
      </c>
      <c r="F44" s="323"/>
      <c r="G44" s="296">
        <v>75.0</v>
      </c>
      <c r="H44" s="74"/>
      <c r="I44" s="324"/>
      <c r="J44" s="325"/>
      <c r="K44" s="326">
        <v>63.0</v>
      </c>
      <c r="L44" s="325">
        <v>63.0</v>
      </c>
      <c r="M44" s="296">
        <v>84.0</v>
      </c>
      <c r="N44" s="74"/>
      <c r="O44" s="296">
        <v>78.0</v>
      </c>
      <c r="P44" s="74"/>
      <c r="Q44" s="74"/>
      <c r="R44" s="74"/>
    </row>
    <row r="45" ht="30.0" customHeight="1">
      <c r="A45" s="252">
        <v>42.0</v>
      </c>
      <c r="B45" s="253" t="str">
        <f>'3A 2025 - 2026 DATOS DEL ESTUDI'!B45</f>
        <v>Crisleydi  Turbí</v>
      </c>
      <c r="C45" s="296">
        <v>64.0</v>
      </c>
      <c r="D45" s="321">
        <v>64.0</v>
      </c>
      <c r="E45" s="322">
        <v>53.0</v>
      </c>
      <c r="F45" s="323">
        <v>66.0</v>
      </c>
      <c r="G45" s="296">
        <v>77.0</v>
      </c>
      <c r="H45" s="74"/>
      <c r="I45" s="324"/>
      <c r="J45" s="325"/>
      <c r="K45" s="326">
        <v>79.0</v>
      </c>
      <c r="L45" s="325"/>
      <c r="M45" s="296">
        <v>52.0</v>
      </c>
      <c r="N45" s="74">
        <v>71.0</v>
      </c>
      <c r="O45" s="296">
        <v>83.0</v>
      </c>
      <c r="P45" s="74"/>
      <c r="Q45" s="74"/>
      <c r="R45" s="74"/>
    </row>
    <row r="46" ht="30.0" customHeight="1">
      <c r="A46" s="252">
        <v>43.0</v>
      </c>
      <c r="B46" s="253" t="str">
        <f>'3A 2025 - 2026 DATOS DEL ESTUDI'!B46</f>
        <v>Jhoangel Rafael Vargas Ulloa</v>
      </c>
      <c r="C46" s="296">
        <v>59.0</v>
      </c>
      <c r="D46" s="321">
        <v>59.0</v>
      </c>
      <c r="E46" s="322">
        <v>54.0</v>
      </c>
      <c r="F46" s="323">
        <v>64.0</v>
      </c>
      <c r="G46" s="296">
        <v>71.0</v>
      </c>
      <c r="H46" s="74"/>
      <c r="I46" s="324"/>
      <c r="J46" s="325"/>
      <c r="K46" s="326">
        <v>51.0</v>
      </c>
      <c r="L46" s="325">
        <v>51.0</v>
      </c>
      <c r="M46" s="296">
        <v>51.0</v>
      </c>
      <c r="N46" s="74">
        <v>61.0</v>
      </c>
      <c r="O46" s="296">
        <v>60.0</v>
      </c>
      <c r="P46" s="74"/>
      <c r="Q46" s="74"/>
      <c r="R46" s="74"/>
    </row>
    <row r="47" ht="30.0" customHeight="1">
      <c r="A47" s="252">
        <v>44.0</v>
      </c>
      <c r="B47" s="253" t="str">
        <f>'3A 2025 - 2026 DATOS DEL ESTUDI'!B47</f>
        <v>Leslie  Cruz Espinal</v>
      </c>
      <c r="C47" s="296">
        <v>74.0</v>
      </c>
      <c r="D47" s="321"/>
      <c r="E47" s="322">
        <v>82.0</v>
      </c>
      <c r="F47" s="323"/>
      <c r="G47" s="296">
        <v>78.0</v>
      </c>
      <c r="H47" s="74"/>
      <c r="I47" s="324"/>
      <c r="J47" s="325"/>
      <c r="K47" s="326">
        <v>76.0</v>
      </c>
      <c r="L47" s="325"/>
      <c r="M47" s="296">
        <v>83.0</v>
      </c>
      <c r="N47" s="74"/>
      <c r="O47" s="296">
        <v>87.0</v>
      </c>
      <c r="P47" s="74"/>
      <c r="Q47" s="74"/>
      <c r="R47" s="74"/>
    </row>
    <row r="48" ht="30.0" customHeight="1">
      <c r="A48" s="252">
        <v>45.0</v>
      </c>
      <c r="B48" s="253" t="str">
        <f>'3A 2025 - 2026 DATOS DEL ESTUDI'!B48</f>
        <v/>
      </c>
      <c r="C48" s="74"/>
      <c r="D48" s="74"/>
      <c r="E48" s="323"/>
      <c r="F48" s="323"/>
      <c r="G48" s="74"/>
      <c r="H48" s="74"/>
      <c r="I48" s="324"/>
      <c r="J48" s="325"/>
      <c r="K48" s="325"/>
      <c r="L48" s="325"/>
      <c r="M48" s="74"/>
      <c r="N48" s="74"/>
      <c r="O48" s="74"/>
      <c r="P48" s="74"/>
      <c r="Q48" s="74"/>
      <c r="R48" s="74"/>
    </row>
  </sheetData>
  <mergeCells count="5">
    <mergeCell ref="A1:O1"/>
    <mergeCell ref="P1:R1"/>
    <mergeCell ref="B2:B3"/>
    <mergeCell ref="C2:J2"/>
    <mergeCell ref="K2:R2"/>
  </mergeCells>
  <conditionalFormatting sqref="D4:D48">
    <cfRule type="expression" dxfId="5" priority="1">
      <formula>C4&lt;=69</formula>
    </cfRule>
  </conditionalFormatting>
  <conditionalFormatting sqref="D4:D48">
    <cfRule type="expression" dxfId="6" priority="2">
      <formula>C4&gt;=70</formula>
    </cfRule>
  </conditionalFormatting>
  <conditionalFormatting sqref="F4:F48">
    <cfRule type="expression" dxfId="5" priority="3">
      <formula>E4&lt;=69</formula>
    </cfRule>
  </conditionalFormatting>
  <conditionalFormatting sqref="F4:F48">
    <cfRule type="expression" dxfId="6" priority="4">
      <formula>E4&gt;=70</formula>
    </cfRule>
  </conditionalFormatting>
  <conditionalFormatting sqref="H4:H48">
    <cfRule type="expression" dxfId="5" priority="5">
      <formula>G4&lt;=69</formula>
    </cfRule>
  </conditionalFormatting>
  <conditionalFormatting sqref="H4:H48">
    <cfRule type="expression" dxfId="6" priority="6">
      <formula>G4&gt;=70</formula>
    </cfRule>
  </conditionalFormatting>
  <conditionalFormatting sqref="J4:J48">
    <cfRule type="expression" dxfId="5" priority="7">
      <formula>I4&lt;=69</formula>
    </cfRule>
  </conditionalFormatting>
  <conditionalFormatting sqref="J4:J48">
    <cfRule type="expression" dxfId="6" priority="8">
      <formula>"&gt;=70"</formula>
    </cfRule>
  </conditionalFormatting>
  <conditionalFormatting sqref="L4:L48">
    <cfRule type="expression" dxfId="5" priority="9">
      <formula>K4&lt;=69</formula>
    </cfRule>
  </conditionalFormatting>
  <conditionalFormatting sqref="L4:L48">
    <cfRule type="expression" dxfId="6" priority="10">
      <formula>K4&gt;=70</formula>
    </cfRule>
  </conditionalFormatting>
  <conditionalFormatting sqref="N4:N48">
    <cfRule type="expression" dxfId="5" priority="11">
      <formula>M4&lt;=69</formula>
    </cfRule>
  </conditionalFormatting>
  <conditionalFormatting sqref="N4:N48">
    <cfRule type="expression" dxfId="6" priority="12">
      <formula>M4&gt;=70</formula>
    </cfRule>
  </conditionalFormatting>
  <conditionalFormatting sqref="P4:P48">
    <cfRule type="expression" dxfId="5" priority="13">
      <formula>O4&lt;=69</formula>
    </cfRule>
  </conditionalFormatting>
  <conditionalFormatting sqref="P4:P48">
    <cfRule type="expression" dxfId="6" priority="14">
      <formula>O4&gt;=70</formula>
    </cfRule>
  </conditionalFormatting>
  <conditionalFormatting sqref="R4:R48">
    <cfRule type="expression" dxfId="5" priority="15">
      <formula>Q4&lt;=69</formula>
    </cfRule>
  </conditionalFormatting>
  <conditionalFormatting sqref="R4:R48">
    <cfRule type="expression" dxfId="6" priority="16">
      <formula>Q4&gt;=70</formula>
    </cfRule>
  </conditionalFormatting>
  <conditionalFormatting sqref="C4:R48">
    <cfRule type="cellIs" dxfId="7" priority="17" operator="lessThanOrEqual">
      <formula>69</formula>
    </cfRule>
  </conditionalFormatting>
  <drawing r:id="rId1"/>
  <tableParts count="5">
    <tablePart r:id="rId7"/>
    <tablePart r:id="rId8"/>
    <tablePart r:id="rId9"/>
    <tablePart r:id="rId10"/>
    <tablePart r:id="rId11"/>
  </tableParts>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87" t="s">
        <v>567</v>
      </c>
      <c r="Q1" s="187"/>
      <c r="S1" s="187"/>
      <c r="T1" s="187"/>
      <c r="U1" s="187" t="s">
        <v>640</v>
      </c>
    </row>
    <row r="2">
      <c r="A2" s="188" t="s">
        <v>627</v>
      </c>
      <c r="B2" s="189" t="s">
        <v>628</v>
      </c>
      <c r="C2" s="196" t="s">
        <v>800</v>
      </c>
      <c r="D2" s="41"/>
      <c r="E2" s="41"/>
      <c r="F2" s="41"/>
      <c r="G2" s="41"/>
      <c r="H2" s="41"/>
      <c r="I2" s="41"/>
      <c r="J2" s="42"/>
      <c r="K2" s="196" t="s">
        <v>801</v>
      </c>
      <c r="L2" s="41"/>
      <c r="M2" s="41"/>
      <c r="N2" s="41"/>
      <c r="O2" s="41"/>
      <c r="P2" s="41"/>
      <c r="Q2" s="41"/>
      <c r="R2" s="42"/>
      <c r="S2" s="197" t="s">
        <v>643</v>
      </c>
      <c r="T2" s="15"/>
      <c r="U2" s="15"/>
      <c r="V2" s="16"/>
      <c r="W2" s="198" t="s">
        <v>644</v>
      </c>
    </row>
    <row r="3" ht="163.5" customHeight="1">
      <c r="A3" s="47"/>
      <c r="B3" s="47"/>
      <c r="C3" s="48"/>
      <c r="D3" s="11"/>
      <c r="E3" s="11"/>
      <c r="F3" s="11"/>
      <c r="G3" s="11"/>
      <c r="H3" s="11"/>
      <c r="I3" s="11"/>
      <c r="J3" s="12"/>
      <c r="K3" s="48"/>
      <c r="L3" s="11"/>
      <c r="M3" s="11"/>
      <c r="N3" s="11"/>
      <c r="O3" s="11"/>
      <c r="P3" s="11"/>
      <c r="Q3" s="11"/>
      <c r="R3" s="12"/>
      <c r="S3" s="199" t="s">
        <v>645</v>
      </c>
      <c r="T3" s="199" t="s">
        <v>646</v>
      </c>
      <c r="U3" s="199" t="s">
        <v>647</v>
      </c>
      <c r="V3" s="199" t="s">
        <v>648</v>
      </c>
      <c r="W3" s="47"/>
    </row>
    <row r="4" ht="30.0" customHeight="1">
      <c r="A4" s="191" t="s">
        <v>555</v>
      </c>
      <c r="B4" s="43"/>
      <c r="C4" s="22" t="s">
        <v>631</v>
      </c>
      <c r="D4" s="192" t="s">
        <v>632</v>
      </c>
      <c r="E4" s="22" t="s">
        <v>633</v>
      </c>
      <c r="F4" s="192" t="s">
        <v>634</v>
      </c>
      <c r="G4" s="22" t="s">
        <v>635</v>
      </c>
      <c r="H4" s="192" t="s">
        <v>636</v>
      </c>
      <c r="I4" s="22" t="s">
        <v>637</v>
      </c>
      <c r="J4" s="192" t="s">
        <v>638</v>
      </c>
      <c r="K4" s="22" t="s">
        <v>631</v>
      </c>
      <c r="L4" s="192" t="s">
        <v>632</v>
      </c>
      <c r="M4" s="22" t="s">
        <v>633</v>
      </c>
      <c r="N4" s="192" t="s">
        <v>634</v>
      </c>
      <c r="O4" s="22" t="s">
        <v>635</v>
      </c>
      <c r="P4" s="192" t="s">
        <v>636</v>
      </c>
      <c r="Q4" s="22" t="s">
        <v>637</v>
      </c>
      <c r="R4" s="192" t="s">
        <v>638</v>
      </c>
      <c r="S4" s="43"/>
      <c r="T4" s="43"/>
      <c r="U4" s="43"/>
      <c r="V4" s="43"/>
      <c r="W4" s="43"/>
    </row>
    <row r="5" ht="30.0" customHeight="1">
      <c r="A5" s="193">
        <v>1.0</v>
      </c>
      <c r="B5" s="128" t="str">
        <f>'3A 2025 - 2026 DATOS DEL ESTUDI'!B4</f>
        <v>Jadiel De Jesús Acosta Peña</v>
      </c>
      <c r="C5" s="327">
        <v>82.0</v>
      </c>
      <c r="D5" s="67"/>
      <c r="E5" s="328">
        <v>97.0</v>
      </c>
      <c r="F5" s="67"/>
      <c r="G5" s="328">
        <v>83.0</v>
      </c>
      <c r="H5" s="67"/>
      <c r="I5" s="69"/>
      <c r="J5" s="67"/>
      <c r="K5" s="329">
        <v>92.0</v>
      </c>
      <c r="L5" s="67"/>
      <c r="M5" s="328">
        <v>98.0</v>
      </c>
      <c r="N5" s="67"/>
      <c r="O5" s="330">
        <v>94.0</v>
      </c>
      <c r="P5" s="67"/>
      <c r="Q5" s="67"/>
      <c r="R5" s="67"/>
      <c r="S5" s="200">
        <f>IFERROR((SUM(max('CE-SOC-3138'!C4,'CE-SOC-3138'!D4),max('CE-SOC-3138'!E4,'CE-SOC-3138'!F4),max('CE-SOC-3138'!G4,'CE-SOC-3138'!H4),max('CE-SOC-3138'!I4,'CE-SOC-3138'!J4))/4),"")</f>
        <v>65</v>
      </c>
      <c r="T5" s="200">
        <f>IFERROR((SUM(max('CE-SOC-3138'!K4,'CE-SOC-3138'!L4),max('CE-SOC-3138'!M4,'CE-SOC-3138'!N4),max('CE-SOC-3138'!O4,'CE-SOC-3138'!P4),max('CE-SOC-3138'!Q4,'CE-SOC-3138'!R4))/4),"")</f>
        <v>66.75</v>
      </c>
      <c r="U5" s="200">
        <f t="shared" ref="U5:U49" si="1">IFERROR(SUM(max(K5,L5),max(M5,N5),max(O5,P5),max(Q5,R5))/4,"")</f>
        <v>71</v>
      </c>
      <c r="V5" s="200">
        <f t="shared" ref="V5:V49" si="2">IFERROR(SUM(max(C5,D5),max(E5,F5),max(G5,H5),max(I5,J5))/4,"")</f>
        <v>65.5</v>
      </c>
      <c r="W5" s="255">
        <f t="shared" ref="W5:W49" si="3">IFERROR(((SUM(S5:V5))/4),"")</f>
        <v>67.0625</v>
      </c>
    </row>
    <row r="6" ht="30.0" customHeight="1">
      <c r="A6" s="193">
        <v>2.0</v>
      </c>
      <c r="B6" s="128" t="str">
        <f>'3A 2025 - 2026 DATOS DEL ESTUDI'!B5</f>
        <v>Daniel  Elía Almonte Martínez</v>
      </c>
      <c r="C6" s="327">
        <v>70.0</v>
      </c>
      <c r="D6" s="67"/>
      <c r="E6" s="328">
        <v>49.0</v>
      </c>
      <c r="F6" s="67">
        <v>65.0</v>
      </c>
      <c r="G6" s="328">
        <v>66.0</v>
      </c>
      <c r="H6" s="67"/>
      <c r="I6" s="69"/>
      <c r="J6" s="67"/>
      <c r="K6" s="329">
        <v>55.0</v>
      </c>
      <c r="L6" s="67">
        <v>73.0</v>
      </c>
      <c r="M6" s="328">
        <v>50.0</v>
      </c>
      <c r="N6" s="67">
        <v>71.0</v>
      </c>
      <c r="O6" s="331">
        <v>57.0</v>
      </c>
      <c r="P6" s="67"/>
      <c r="Q6" s="67"/>
      <c r="R6" s="67"/>
      <c r="S6" s="200">
        <f>IFERROR((SUM(max('CE-SOC-3138'!C5,'CE-SOC-3138'!D5),max('CE-SOC-3138'!E5,'CE-SOC-3138'!F5),max('CE-SOC-3138'!G5,'CE-SOC-3138'!H5),max('CE-SOC-3138'!I5,'CE-SOC-3138'!J5))/4),"")</f>
        <v>55.5</v>
      </c>
      <c r="T6" s="200">
        <f>IFERROR((SUM(max('CE-SOC-3138'!K5,'CE-SOC-3138'!L5),max('CE-SOC-3138'!M5,'CE-SOC-3138'!N5),max('CE-SOC-3138'!O5,'CE-SOC-3138'!P5),max('CE-SOC-3138'!Q5,'CE-SOC-3138'!R5))/4),"")</f>
        <v>49.25</v>
      </c>
      <c r="U6" s="200">
        <f t="shared" si="1"/>
        <v>50.25</v>
      </c>
      <c r="V6" s="200">
        <f t="shared" si="2"/>
        <v>50.25</v>
      </c>
      <c r="W6" s="255">
        <f t="shared" si="3"/>
        <v>51.3125</v>
      </c>
    </row>
    <row r="7" ht="30.0" customHeight="1">
      <c r="A7" s="193">
        <v>3.0</v>
      </c>
      <c r="B7" s="128" t="str">
        <f>'3A 2025 - 2026 DATOS DEL ESTUDI'!B6</f>
        <v>Isaac  Ángeles Liriano</v>
      </c>
      <c r="C7" s="327">
        <v>48.0</v>
      </c>
      <c r="D7" s="67">
        <v>48.0</v>
      </c>
      <c r="E7" s="328">
        <v>72.0</v>
      </c>
      <c r="F7" s="67"/>
      <c r="G7" s="328">
        <v>51.0</v>
      </c>
      <c r="H7" s="67"/>
      <c r="I7" s="69"/>
      <c r="J7" s="67"/>
      <c r="K7" s="329">
        <v>36.0</v>
      </c>
      <c r="L7" s="67">
        <v>36.0</v>
      </c>
      <c r="M7" s="328">
        <v>70.0</v>
      </c>
      <c r="N7" s="67"/>
      <c r="O7" s="332">
        <v>55.0</v>
      </c>
      <c r="P7" s="67"/>
      <c r="Q7" s="67"/>
      <c r="R7" s="67"/>
      <c r="S7" s="200">
        <f>IFERROR((SUM(max('CE-SOC-3138'!C6,'CE-SOC-3138'!D6),max('CE-SOC-3138'!E6,'CE-SOC-3138'!F6),max('CE-SOC-3138'!G6,'CE-SOC-3138'!H6),max('CE-SOC-3138'!I6,'CE-SOC-3138'!J6))/4),"")</f>
        <v>41.75</v>
      </c>
      <c r="T7" s="200">
        <f>IFERROR((SUM(max('CE-SOC-3138'!K6,'CE-SOC-3138'!L6),max('CE-SOC-3138'!M6,'CE-SOC-3138'!N6),max('CE-SOC-3138'!O6,'CE-SOC-3138'!P6),max('CE-SOC-3138'!Q6,'CE-SOC-3138'!R6))/4),"")</f>
        <v>38.25</v>
      </c>
      <c r="U7" s="200">
        <f t="shared" si="1"/>
        <v>40.25</v>
      </c>
      <c r="V7" s="200">
        <f t="shared" si="2"/>
        <v>42.75</v>
      </c>
      <c r="W7" s="255">
        <f t="shared" si="3"/>
        <v>40.75</v>
      </c>
    </row>
    <row r="8" ht="30.0" customHeight="1">
      <c r="A8" s="193">
        <v>4.0</v>
      </c>
      <c r="B8" s="128" t="str">
        <f>'3A 2025 - 2026 DATOS DEL ESTUDI'!B7</f>
        <v>Melaniee  Aquino  Estrella</v>
      </c>
      <c r="C8" s="327">
        <v>42.0</v>
      </c>
      <c r="D8" s="67">
        <v>70.0</v>
      </c>
      <c r="E8" s="328">
        <v>59.0</v>
      </c>
      <c r="F8" s="67">
        <v>78.0</v>
      </c>
      <c r="G8" s="328">
        <v>51.0</v>
      </c>
      <c r="H8" s="67"/>
      <c r="I8" s="69"/>
      <c r="J8" s="67"/>
      <c r="K8" s="329">
        <v>84.0</v>
      </c>
      <c r="L8" s="67"/>
      <c r="M8" s="328">
        <v>73.0</v>
      </c>
      <c r="N8" s="67"/>
      <c r="O8" s="333">
        <v>77.0</v>
      </c>
      <c r="P8" s="67"/>
      <c r="Q8" s="67"/>
      <c r="R8" s="67"/>
      <c r="S8" s="200">
        <f>IFERROR((SUM(max('CE-SOC-3138'!C7,'CE-SOC-3138'!D7),max('CE-SOC-3138'!E7,'CE-SOC-3138'!F7),max('CE-SOC-3138'!G7,'CE-SOC-3138'!H7),max('CE-SOC-3138'!I7,'CE-SOC-3138'!J7))/4),"")</f>
        <v>58.75</v>
      </c>
      <c r="T8" s="200">
        <f>IFERROR((SUM(max('CE-SOC-3138'!K7,'CE-SOC-3138'!L7),max('CE-SOC-3138'!M7,'CE-SOC-3138'!N7),max('CE-SOC-3138'!O7,'CE-SOC-3138'!P7),max('CE-SOC-3138'!Q7,'CE-SOC-3138'!R7))/4),"")</f>
        <v>56.75</v>
      </c>
      <c r="U8" s="200">
        <f t="shared" si="1"/>
        <v>58.5</v>
      </c>
      <c r="V8" s="200">
        <f t="shared" si="2"/>
        <v>49.75</v>
      </c>
      <c r="W8" s="255">
        <f t="shared" si="3"/>
        <v>55.9375</v>
      </c>
    </row>
    <row r="9" ht="30.0" customHeight="1">
      <c r="A9" s="193">
        <v>5.0</v>
      </c>
      <c r="B9" s="128" t="str">
        <f>'3A 2025 - 2026 DATOS DEL ESTUDI'!B8</f>
        <v>Jennifer  Asenjo  De Los Santos TRANSFERIDA 10/12/25</v>
      </c>
      <c r="C9" s="327">
        <v>98.0</v>
      </c>
      <c r="D9" s="67"/>
      <c r="E9" s="328"/>
      <c r="F9" s="67"/>
      <c r="G9" s="328"/>
      <c r="H9" s="67"/>
      <c r="I9" s="69"/>
      <c r="J9" s="67"/>
      <c r="K9" s="329">
        <v>98.0</v>
      </c>
      <c r="L9" s="67"/>
      <c r="M9" s="328"/>
      <c r="N9" s="67"/>
      <c r="O9" s="334"/>
      <c r="P9" s="67"/>
      <c r="Q9" s="67"/>
      <c r="R9" s="67"/>
      <c r="S9" s="200">
        <f>IFERROR((SUM(max('CE-SOC-3138'!C8,'CE-SOC-3138'!D8),max('CE-SOC-3138'!E8,'CE-SOC-3138'!F8),max('CE-SOC-3138'!G8,'CE-SOC-3138'!H8),max('CE-SOC-3138'!I8,'CE-SOC-3138'!J8))/4),"")</f>
        <v>22.5</v>
      </c>
      <c r="T9" s="200">
        <f>IFERROR((SUM(max('CE-SOC-3138'!K8,'CE-SOC-3138'!L8),max('CE-SOC-3138'!M8,'CE-SOC-3138'!N8),max('CE-SOC-3138'!O8,'CE-SOC-3138'!P8),max('CE-SOC-3138'!Q8,'CE-SOC-3138'!R8))/4),"")</f>
        <v>21.25</v>
      </c>
      <c r="U9" s="200">
        <f t="shared" si="1"/>
        <v>24.5</v>
      </c>
      <c r="V9" s="200">
        <f t="shared" si="2"/>
        <v>24.5</v>
      </c>
      <c r="W9" s="255">
        <f t="shared" si="3"/>
        <v>23.1875</v>
      </c>
    </row>
    <row r="10" ht="30.0" customHeight="1">
      <c r="A10" s="193">
        <v>6.0</v>
      </c>
      <c r="B10" s="128" t="str">
        <f>'3A 2025 - 2026 DATOS DEL ESTUDI'!B9</f>
        <v>Leshlie Crismayri Bautista Quezada</v>
      </c>
      <c r="C10" s="69">
        <v>89.0</v>
      </c>
      <c r="D10" s="67"/>
      <c r="E10" s="328">
        <v>90.0</v>
      </c>
      <c r="F10" s="67"/>
      <c r="G10" s="328">
        <v>92.0</v>
      </c>
      <c r="H10" s="67"/>
      <c r="I10" s="69"/>
      <c r="J10" s="67"/>
      <c r="K10" s="329">
        <v>98.0</v>
      </c>
      <c r="L10" s="67"/>
      <c r="M10" s="328">
        <v>94.0</v>
      </c>
      <c r="N10" s="67"/>
      <c r="O10" s="335">
        <v>91.0</v>
      </c>
      <c r="P10" s="67"/>
      <c r="Q10" s="67"/>
      <c r="R10" s="67"/>
      <c r="S10" s="200">
        <f>IFERROR((SUM(max('CE-SOC-3138'!C9,'CE-SOC-3138'!D9),max('CE-SOC-3138'!E9,'CE-SOC-3138'!F9),max('CE-SOC-3138'!G9,'CE-SOC-3138'!H9),max('CE-SOC-3138'!I9,'CE-SOC-3138'!J9))/4),"")</f>
        <v>67.75</v>
      </c>
      <c r="T10" s="200">
        <f>IFERROR((SUM(max('CE-SOC-3138'!K9,'CE-SOC-3138'!L9),max('CE-SOC-3138'!M9,'CE-SOC-3138'!N9),max('CE-SOC-3138'!O9,'CE-SOC-3138'!P9),max('CE-SOC-3138'!Q9,'CE-SOC-3138'!R9))/4),"")</f>
        <v>65.25</v>
      </c>
      <c r="U10" s="200">
        <f t="shared" si="1"/>
        <v>70.75</v>
      </c>
      <c r="V10" s="200">
        <f t="shared" si="2"/>
        <v>67.75</v>
      </c>
      <c r="W10" s="255">
        <f t="shared" si="3"/>
        <v>67.875</v>
      </c>
    </row>
    <row r="11" ht="30.0" customHeight="1">
      <c r="A11" s="193">
        <v>7.0</v>
      </c>
      <c r="B11" s="128" t="str">
        <f>'3A 2025 - 2026 DATOS DEL ESTUDI'!B10</f>
        <v>Gilber  Bello Silva</v>
      </c>
      <c r="C11" s="327">
        <v>93.0</v>
      </c>
      <c r="D11" s="67"/>
      <c r="E11" s="328">
        <v>88.0</v>
      </c>
      <c r="F11" s="67"/>
      <c r="G11" s="328">
        <v>71.0</v>
      </c>
      <c r="H11" s="67"/>
      <c r="I11" s="69"/>
      <c r="J11" s="67"/>
      <c r="K11" s="329">
        <v>90.0</v>
      </c>
      <c r="L11" s="67"/>
      <c r="M11" s="328">
        <v>70.0</v>
      </c>
      <c r="N11" s="67"/>
      <c r="O11" s="330">
        <v>74.0</v>
      </c>
      <c r="P11" s="67"/>
      <c r="Q11" s="67"/>
      <c r="R11" s="67"/>
      <c r="S11" s="200">
        <f>IFERROR((SUM(max('CE-SOC-3138'!C10,'CE-SOC-3138'!D10),max('CE-SOC-3138'!E10,'CE-SOC-3138'!F10),max('CE-SOC-3138'!G10,'CE-SOC-3138'!H10),max('CE-SOC-3138'!I10,'CE-SOC-3138'!J10))/4),"")</f>
        <v>55</v>
      </c>
      <c r="T11" s="200">
        <f>IFERROR((SUM(max('CE-SOC-3138'!K10,'CE-SOC-3138'!L10),max('CE-SOC-3138'!M10,'CE-SOC-3138'!N10),max('CE-SOC-3138'!O10,'CE-SOC-3138'!P10),max('CE-SOC-3138'!Q10,'CE-SOC-3138'!R10))/4),"")</f>
        <v>58.75</v>
      </c>
      <c r="U11" s="200">
        <f t="shared" si="1"/>
        <v>58.5</v>
      </c>
      <c r="V11" s="200">
        <f t="shared" si="2"/>
        <v>63</v>
      </c>
      <c r="W11" s="255">
        <f t="shared" si="3"/>
        <v>58.8125</v>
      </c>
    </row>
    <row r="12" ht="30.0" customHeight="1">
      <c r="A12" s="193">
        <v>8.0</v>
      </c>
      <c r="B12" s="128" t="str">
        <f>'3A 2025 - 2026 DATOS DEL ESTUDI'!B11</f>
        <v>Sherlyn Mariel Bernabel Lora</v>
      </c>
      <c r="C12" s="327">
        <v>84.0</v>
      </c>
      <c r="D12" s="67"/>
      <c r="E12" s="328">
        <v>54.0</v>
      </c>
      <c r="F12" s="67">
        <v>60.0</v>
      </c>
      <c r="G12" s="328">
        <v>43.0</v>
      </c>
      <c r="H12" s="67"/>
      <c r="I12" s="69"/>
      <c r="J12" s="67"/>
      <c r="K12" s="329">
        <v>87.0</v>
      </c>
      <c r="L12" s="67"/>
      <c r="M12" s="328">
        <v>58.0</v>
      </c>
      <c r="N12" s="67">
        <v>63.0</v>
      </c>
      <c r="O12" s="336">
        <v>51.0</v>
      </c>
      <c r="P12" s="67"/>
      <c r="Q12" s="67"/>
      <c r="R12" s="67"/>
      <c r="S12" s="200">
        <f>IFERROR((SUM(max('CE-SOC-3138'!C11,'CE-SOC-3138'!D11),max('CE-SOC-3138'!E11,'CE-SOC-3138'!F11),max('CE-SOC-3138'!G11,'CE-SOC-3138'!H11),max('CE-SOC-3138'!I11,'CE-SOC-3138'!J11))/4),"")</f>
        <v>44.5</v>
      </c>
      <c r="T12" s="200">
        <f>IFERROR((SUM(max('CE-SOC-3138'!K11,'CE-SOC-3138'!L11),max('CE-SOC-3138'!M11,'CE-SOC-3138'!N11),max('CE-SOC-3138'!O11,'CE-SOC-3138'!P11),max('CE-SOC-3138'!Q11,'CE-SOC-3138'!R11))/4),"")</f>
        <v>45.5</v>
      </c>
      <c r="U12" s="200">
        <f t="shared" si="1"/>
        <v>50.25</v>
      </c>
      <c r="V12" s="200">
        <f t="shared" si="2"/>
        <v>46.75</v>
      </c>
      <c r="W12" s="255">
        <f t="shared" si="3"/>
        <v>46.75</v>
      </c>
    </row>
    <row r="13" ht="30.0" customHeight="1">
      <c r="A13" s="193">
        <v>9.0</v>
      </c>
      <c r="B13" s="128" t="str">
        <f>'3A 2025 - 2026 DATOS DEL ESTUDI'!B12</f>
        <v>Erleen  Brito Castillo</v>
      </c>
      <c r="C13" s="327">
        <v>75.0</v>
      </c>
      <c r="D13" s="67"/>
      <c r="E13" s="328">
        <v>54.0</v>
      </c>
      <c r="F13" s="67">
        <v>71.0</v>
      </c>
      <c r="G13" s="328">
        <v>41.0</v>
      </c>
      <c r="H13" s="67"/>
      <c r="I13" s="69"/>
      <c r="J13" s="67"/>
      <c r="K13" s="329">
        <v>73.0</v>
      </c>
      <c r="L13" s="67"/>
      <c r="M13" s="328">
        <v>51.0</v>
      </c>
      <c r="N13" s="67">
        <v>69.0</v>
      </c>
      <c r="O13" s="337">
        <v>51.0</v>
      </c>
      <c r="P13" s="67"/>
      <c r="Q13" s="67"/>
      <c r="R13" s="67"/>
      <c r="S13" s="200">
        <f>IFERROR((SUM(max('CE-SOC-3138'!C12,'CE-SOC-3138'!D12),max('CE-SOC-3138'!E12,'CE-SOC-3138'!F12),max('CE-SOC-3138'!G12,'CE-SOC-3138'!H12),max('CE-SOC-3138'!I12,'CE-SOC-3138'!J12))/4),"")</f>
        <v>48.75</v>
      </c>
      <c r="T13" s="200">
        <f>IFERROR((SUM(max('CE-SOC-3138'!K12,'CE-SOC-3138'!L12),max('CE-SOC-3138'!M12,'CE-SOC-3138'!N12),max('CE-SOC-3138'!O12,'CE-SOC-3138'!P12),max('CE-SOC-3138'!Q12,'CE-SOC-3138'!R12))/4),"")</f>
        <v>48.5</v>
      </c>
      <c r="U13" s="200">
        <f t="shared" si="1"/>
        <v>48.25</v>
      </c>
      <c r="V13" s="200">
        <f t="shared" si="2"/>
        <v>46.75</v>
      </c>
      <c r="W13" s="255">
        <f t="shared" si="3"/>
        <v>48.0625</v>
      </c>
    </row>
    <row r="14" ht="30.0" customHeight="1">
      <c r="A14" s="193">
        <v>10.0</v>
      </c>
      <c r="B14" s="128" t="str">
        <f>'3A 2025 - 2026 DATOS DEL ESTUDI'!B13</f>
        <v>Brianny  Caraballo Guzmán</v>
      </c>
      <c r="C14" s="327">
        <v>100.0</v>
      </c>
      <c r="D14" s="67"/>
      <c r="E14" s="328">
        <v>100.0</v>
      </c>
      <c r="F14" s="67"/>
      <c r="G14" s="328">
        <v>93.0</v>
      </c>
      <c r="H14" s="67"/>
      <c r="I14" s="69"/>
      <c r="J14" s="67"/>
      <c r="K14" s="329">
        <v>100.0</v>
      </c>
      <c r="L14" s="67"/>
      <c r="M14" s="328">
        <v>100.0</v>
      </c>
      <c r="N14" s="67"/>
      <c r="O14" s="333">
        <v>98.0</v>
      </c>
      <c r="P14" s="67"/>
      <c r="Q14" s="67"/>
      <c r="R14" s="67"/>
      <c r="S14" s="200">
        <f>IFERROR((SUM(max('CE-SOC-3138'!C13,'CE-SOC-3138'!D13),max('CE-SOC-3138'!E13,'CE-SOC-3138'!F13),max('CE-SOC-3138'!G13,'CE-SOC-3138'!H13),max('CE-SOC-3138'!I13,'CE-SOC-3138'!J13))/4),"")</f>
        <v>73.75</v>
      </c>
      <c r="T14" s="200">
        <f>IFERROR((SUM(max('CE-SOC-3138'!K13,'CE-SOC-3138'!L13),max('CE-SOC-3138'!M13,'CE-SOC-3138'!N13),max('CE-SOC-3138'!O13,'CE-SOC-3138'!P13),max('CE-SOC-3138'!Q13,'CE-SOC-3138'!R13))/4),"")</f>
        <v>72.5</v>
      </c>
      <c r="U14" s="200">
        <f t="shared" si="1"/>
        <v>74.5</v>
      </c>
      <c r="V14" s="200">
        <f t="shared" si="2"/>
        <v>73.25</v>
      </c>
      <c r="W14" s="255">
        <f t="shared" si="3"/>
        <v>73.5</v>
      </c>
    </row>
    <row r="15" ht="30.0" customHeight="1">
      <c r="A15" s="193">
        <v>11.0</v>
      </c>
      <c r="B15" s="128" t="str">
        <f>'3A 2025 - 2026 DATOS DEL ESTUDI'!B14</f>
        <v>Scarlet  Castillo</v>
      </c>
      <c r="C15" s="69">
        <v>55.0</v>
      </c>
      <c r="D15" s="67">
        <v>55.0</v>
      </c>
      <c r="E15" s="328">
        <v>51.0</v>
      </c>
      <c r="F15" s="67">
        <v>61.0</v>
      </c>
      <c r="G15" s="328">
        <v>42.0</v>
      </c>
      <c r="H15" s="67"/>
      <c r="I15" s="69"/>
      <c r="J15" s="67"/>
      <c r="K15" s="329">
        <v>92.0</v>
      </c>
      <c r="L15" s="67"/>
      <c r="M15" s="328">
        <v>52.0</v>
      </c>
      <c r="N15" s="67">
        <v>60.0</v>
      </c>
      <c r="O15" s="338">
        <v>58.0</v>
      </c>
      <c r="P15" s="67"/>
      <c r="Q15" s="67"/>
      <c r="R15" s="67"/>
      <c r="S15" s="200">
        <f>IFERROR((SUM(max('CE-SOC-3138'!C14,'CE-SOC-3138'!D14),max('CE-SOC-3138'!E14,'CE-SOC-3138'!F14),max('CE-SOC-3138'!G14,'CE-SOC-3138'!H14),max('CE-SOC-3138'!I14,'CE-SOC-3138'!J14))/4),"")</f>
        <v>52</v>
      </c>
      <c r="T15" s="200">
        <f>IFERROR((SUM(max('CE-SOC-3138'!K14,'CE-SOC-3138'!L14),max('CE-SOC-3138'!M14,'CE-SOC-3138'!N14),max('CE-SOC-3138'!O14,'CE-SOC-3138'!P14),max('CE-SOC-3138'!Q14,'CE-SOC-3138'!R14))/4),"")</f>
        <v>54.25</v>
      </c>
      <c r="U15" s="200">
        <f t="shared" si="1"/>
        <v>52.5</v>
      </c>
      <c r="V15" s="200">
        <f t="shared" si="2"/>
        <v>39.5</v>
      </c>
      <c r="W15" s="255">
        <f t="shared" si="3"/>
        <v>49.5625</v>
      </c>
    </row>
    <row r="16" ht="30.0" customHeight="1">
      <c r="A16" s="193">
        <v>12.0</v>
      </c>
      <c r="B16" s="128" t="str">
        <f>'3A 2025 - 2026 DATOS DEL ESTUDI'!B15</f>
        <v>Yarselin  Cruz Peña</v>
      </c>
      <c r="C16" s="327">
        <v>95.0</v>
      </c>
      <c r="D16" s="67"/>
      <c r="E16" s="328">
        <v>90.0</v>
      </c>
      <c r="F16" s="67"/>
      <c r="G16" s="328">
        <v>98.0</v>
      </c>
      <c r="H16" s="67"/>
      <c r="I16" s="69"/>
      <c r="J16" s="67"/>
      <c r="K16" s="329">
        <v>91.0</v>
      </c>
      <c r="L16" s="67"/>
      <c r="M16" s="328">
        <v>93.0</v>
      </c>
      <c r="N16" s="67"/>
      <c r="O16" s="339">
        <v>95.0</v>
      </c>
      <c r="P16" s="67"/>
      <c r="Q16" s="67"/>
      <c r="R16" s="67"/>
      <c r="S16" s="200">
        <f>IFERROR((SUM(max('CE-SOC-3138'!C15,'CE-SOC-3138'!D15),max('CE-SOC-3138'!E15,'CE-SOC-3138'!F15),max('CE-SOC-3138'!G15,'CE-SOC-3138'!H15),max('CE-SOC-3138'!I15,'CE-SOC-3138'!J15))/4),"")</f>
        <v>67.75</v>
      </c>
      <c r="T16" s="200">
        <f>IFERROR((SUM(max('CE-SOC-3138'!K15,'CE-SOC-3138'!L15),max('CE-SOC-3138'!M15,'CE-SOC-3138'!N15),max('CE-SOC-3138'!O15,'CE-SOC-3138'!P15),max('CE-SOC-3138'!Q15,'CE-SOC-3138'!R15))/4),"")</f>
        <v>70</v>
      </c>
      <c r="U16" s="200">
        <f t="shared" si="1"/>
        <v>69.75</v>
      </c>
      <c r="V16" s="200">
        <f t="shared" si="2"/>
        <v>70.75</v>
      </c>
      <c r="W16" s="255">
        <f t="shared" si="3"/>
        <v>69.5625</v>
      </c>
    </row>
    <row r="17" ht="30.0" customHeight="1">
      <c r="A17" s="193">
        <v>13.0</v>
      </c>
      <c r="B17" s="128" t="str">
        <f>'3A 2025 - 2026 DATOS DEL ESTUDI'!B16</f>
        <v>Fernando José Díaz Fernández</v>
      </c>
      <c r="C17" s="327">
        <v>83.0</v>
      </c>
      <c r="D17" s="67"/>
      <c r="E17" s="328">
        <v>88.0</v>
      </c>
      <c r="F17" s="67"/>
      <c r="G17" s="328">
        <v>98.0</v>
      </c>
      <c r="H17" s="67"/>
      <c r="I17" s="69"/>
      <c r="J17" s="67"/>
      <c r="K17" s="329">
        <v>78.0</v>
      </c>
      <c r="L17" s="67"/>
      <c r="M17" s="328">
        <v>94.0</v>
      </c>
      <c r="N17" s="67"/>
      <c r="O17" s="340">
        <v>92.0</v>
      </c>
      <c r="P17" s="67"/>
      <c r="Q17" s="67"/>
      <c r="R17" s="67"/>
      <c r="S17" s="200">
        <f>IFERROR((SUM(max('CE-SOC-3138'!C16,'CE-SOC-3138'!D16),max('CE-SOC-3138'!E16,'CE-SOC-3138'!F16),max('CE-SOC-3138'!G16,'CE-SOC-3138'!H16),max('CE-SOC-3138'!I16,'CE-SOC-3138'!J16))/4),"")</f>
        <v>64.5</v>
      </c>
      <c r="T17" s="200">
        <f>IFERROR((SUM(max('CE-SOC-3138'!K16,'CE-SOC-3138'!L16),max('CE-SOC-3138'!M16,'CE-SOC-3138'!N16),max('CE-SOC-3138'!O16,'CE-SOC-3138'!P16),max('CE-SOC-3138'!Q16,'CE-SOC-3138'!R16))/4),"")</f>
        <v>65.25</v>
      </c>
      <c r="U17" s="200">
        <f t="shared" si="1"/>
        <v>66</v>
      </c>
      <c r="V17" s="200">
        <f t="shared" si="2"/>
        <v>67.25</v>
      </c>
      <c r="W17" s="255">
        <f t="shared" si="3"/>
        <v>65.75</v>
      </c>
    </row>
    <row r="18" ht="30.0" customHeight="1">
      <c r="A18" s="193">
        <v>14.0</v>
      </c>
      <c r="B18" s="128" t="str">
        <f>'3A 2025 - 2026 DATOS DEL ESTUDI'!B17</f>
        <v>Scarlett  Espinal Estéves</v>
      </c>
      <c r="C18" s="327">
        <v>72.0</v>
      </c>
      <c r="D18" s="67"/>
      <c r="E18" s="328">
        <v>87.0</v>
      </c>
      <c r="F18" s="67"/>
      <c r="G18" s="328">
        <v>98.0</v>
      </c>
      <c r="H18" s="67"/>
      <c r="I18" s="69"/>
      <c r="J18" s="67"/>
      <c r="K18" s="329">
        <v>55.0</v>
      </c>
      <c r="L18" s="67">
        <v>72.0</v>
      </c>
      <c r="M18" s="328">
        <v>57.0</v>
      </c>
      <c r="N18" s="67">
        <v>76.0</v>
      </c>
      <c r="O18" s="341">
        <v>74.0</v>
      </c>
      <c r="P18" s="67"/>
      <c r="Q18" s="67"/>
      <c r="R18" s="67"/>
      <c r="S18" s="200">
        <f>IFERROR((SUM(max('CE-SOC-3138'!C17,'CE-SOC-3138'!D17),max('CE-SOC-3138'!E17,'CE-SOC-3138'!F17),max('CE-SOC-3138'!G17,'CE-SOC-3138'!H17),max('CE-SOC-3138'!I17,'CE-SOC-3138'!J17))/4),"")</f>
        <v>51</v>
      </c>
      <c r="T18" s="200">
        <f>IFERROR((SUM(max('CE-SOC-3138'!K17,'CE-SOC-3138'!L17),max('CE-SOC-3138'!M17,'CE-SOC-3138'!N17),max('CE-SOC-3138'!O17,'CE-SOC-3138'!P17),max('CE-SOC-3138'!Q17,'CE-SOC-3138'!R17))/4),"")</f>
        <v>58.25</v>
      </c>
      <c r="U18" s="200">
        <f t="shared" si="1"/>
        <v>55.5</v>
      </c>
      <c r="V18" s="200">
        <f t="shared" si="2"/>
        <v>64.25</v>
      </c>
      <c r="W18" s="255">
        <f t="shared" si="3"/>
        <v>57.25</v>
      </c>
    </row>
    <row r="19" ht="30.0" customHeight="1">
      <c r="A19" s="193">
        <v>15.0</v>
      </c>
      <c r="B19" s="128" t="str">
        <f>'3A 2025 - 2026 DATOS DEL ESTUDI'!B18</f>
        <v>José Manuel Estrella</v>
      </c>
      <c r="C19" s="327">
        <v>70.0</v>
      </c>
      <c r="D19" s="67"/>
      <c r="E19" s="328">
        <v>58.0</v>
      </c>
      <c r="F19" s="67">
        <v>73.0</v>
      </c>
      <c r="G19" s="328">
        <v>45.0</v>
      </c>
      <c r="H19" s="67"/>
      <c r="I19" s="69"/>
      <c r="J19" s="67"/>
      <c r="K19" s="329">
        <v>60.0</v>
      </c>
      <c r="L19" s="67">
        <v>71.0</v>
      </c>
      <c r="M19" s="328">
        <v>50.0</v>
      </c>
      <c r="N19" s="67">
        <v>68.0</v>
      </c>
      <c r="O19" s="337">
        <v>52.0</v>
      </c>
      <c r="P19" s="67"/>
      <c r="Q19" s="67"/>
      <c r="R19" s="67"/>
      <c r="S19" s="200">
        <f>IFERROR((SUM(max('CE-SOC-3138'!C18,'CE-SOC-3138'!D18),max('CE-SOC-3138'!E18,'CE-SOC-3138'!F18),max('CE-SOC-3138'!G18,'CE-SOC-3138'!H18),max('CE-SOC-3138'!I18,'CE-SOC-3138'!J18))/4),"")</f>
        <v>48</v>
      </c>
      <c r="T19" s="200">
        <f>IFERROR((SUM(max('CE-SOC-3138'!K18,'CE-SOC-3138'!L18),max('CE-SOC-3138'!M18,'CE-SOC-3138'!N18),max('CE-SOC-3138'!O18,'CE-SOC-3138'!P18),max('CE-SOC-3138'!Q18,'CE-SOC-3138'!R18))/4),"")</f>
        <v>47.75</v>
      </c>
      <c r="U19" s="200">
        <f t="shared" si="1"/>
        <v>47.75</v>
      </c>
      <c r="V19" s="200">
        <f t="shared" si="2"/>
        <v>47</v>
      </c>
      <c r="W19" s="255">
        <f t="shared" si="3"/>
        <v>47.625</v>
      </c>
    </row>
    <row r="20" ht="30.0" customHeight="1">
      <c r="A20" s="193">
        <v>16.0</v>
      </c>
      <c r="B20" s="128" t="str">
        <f>'3A 2025 - 2026 DATOS DEL ESTUDI'!B19</f>
        <v>Misael Starberk Ferreras Pérez</v>
      </c>
      <c r="C20" s="327">
        <v>74.0</v>
      </c>
      <c r="D20" s="67"/>
      <c r="E20" s="328">
        <v>70.0</v>
      </c>
      <c r="F20" s="67"/>
      <c r="G20" s="328">
        <v>92.0</v>
      </c>
      <c r="H20" s="67"/>
      <c r="I20" s="69"/>
      <c r="J20" s="67"/>
      <c r="K20" s="329">
        <v>95.0</v>
      </c>
      <c r="L20" s="67"/>
      <c r="M20" s="328">
        <v>77.0</v>
      </c>
      <c r="N20" s="67"/>
      <c r="O20" s="335">
        <v>89.0</v>
      </c>
      <c r="P20" s="67"/>
      <c r="Q20" s="67"/>
      <c r="R20" s="67"/>
      <c r="S20" s="200">
        <f>IFERROR((SUM(max('CE-SOC-3138'!C19,'CE-SOC-3138'!D19),max('CE-SOC-3138'!E19,'CE-SOC-3138'!F19),max('CE-SOC-3138'!G19,'CE-SOC-3138'!H19),max('CE-SOC-3138'!I19,'CE-SOC-3138'!J19))/4),"")</f>
        <v>64.5</v>
      </c>
      <c r="T20" s="200">
        <f>IFERROR((SUM(max('CE-SOC-3138'!K19,'CE-SOC-3138'!L19),max('CE-SOC-3138'!M19,'CE-SOC-3138'!N19),max('CE-SOC-3138'!O19,'CE-SOC-3138'!P19),max('CE-SOC-3138'!Q19,'CE-SOC-3138'!R19))/4),"")</f>
        <v>63.5</v>
      </c>
      <c r="U20" s="200">
        <f t="shared" si="1"/>
        <v>65.25</v>
      </c>
      <c r="V20" s="200">
        <f t="shared" si="2"/>
        <v>59</v>
      </c>
      <c r="W20" s="255">
        <f t="shared" si="3"/>
        <v>63.0625</v>
      </c>
    </row>
    <row r="21" ht="30.0" customHeight="1">
      <c r="A21" s="193">
        <v>17.0</v>
      </c>
      <c r="B21" s="128" t="str">
        <f>'3A 2025 - 2026 DATOS DEL ESTUDI'!B20</f>
        <v>Ruth Esther Fernández Rodríguez</v>
      </c>
      <c r="C21" s="327">
        <v>94.0</v>
      </c>
      <c r="D21" s="67"/>
      <c r="E21" s="328">
        <v>92.0</v>
      </c>
      <c r="F21" s="67"/>
      <c r="G21" s="328">
        <v>86.0</v>
      </c>
      <c r="H21" s="67"/>
      <c r="I21" s="69"/>
      <c r="J21" s="67"/>
      <c r="K21" s="329">
        <v>92.0</v>
      </c>
      <c r="L21" s="67"/>
      <c r="M21" s="328">
        <v>90.0</v>
      </c>
      <c r="N21" s="67"/>
      <c r="O21" s="342">
        <v>90.0</v>
      </c>
      <c r="P21" s="67"/>
      <c r="Q21" s="67"/>
      <c r="R21" s="67"/>
      <c r="S21" s="200">
        <f>IFERROR((SUM(max('CE-SOC-3138'!C20,'CE-SOC-3138'!D20),max('CE-SOC-3138'!E20,'CE-SOC-3138'!F20),max('CE-SOC-3138'!G20,'CE-SOC-3138'!H20),max('CE-SOC-3138'!I20,'CE-SOC-3138'!J20))/4),"")</f>
        <v>65.5</v>
      </c>
      <c r="T21" s="200">
        <f>IFERROR((SUM(max('CE-SOC-3138'!K20,'CE-SOC-3138'!L20),max('CE-SOC-3138'!M20,'CE-SOC-3138'!N20),max('CE-SOC-3138'!O20,'CE-SOC-3138'!P20),max('CE-SOC-3138'!Q20,'CE-SOC-3138'!R20))/4),"")</f>
        <v>64.5</v>
      </c>
      <c r="U21" s="200">
        <f t="shared" si="1"/>
        <v>68</v>
      </c>
      <c r="V21" s="200">
        <f t="shared" si="2"/>
        <v>68</v>
      </c>
      <c r="W21" s="255">
        <f t="shared" si="3"/>
        <v>66.5</v>
      </c>
    </row>
    <row r="22" ht="30.0" customHeight="1">
      <c r="A22" s="193">
        <v>18.0</v>
      </c>
      <c r="B22" s="128" t="str">
        <f>'3A 2025 - 2026 DATOS DEL ESTUDI'!B21</f>
        <v>Discairy  Filpo Estrella</v>
      </c>
      <c r="C22" s="327">
        <v>83.0</v>
      </c>
      <c r="D22" s="67"/>
      <c r="E22" s="328">
        <v>88.0</v>
      </c>
      <c r="F22" s="67"/>
      <c r="G22" s="328">
        <v>92.0</v>
      </c>
      <c r="H22" s="67"/>
      <c r="I22" s="69"/>
      <c r="J22" s="67"/>
      <c r="K22" s="329">
        <v>88.0</v>
      </c>
      <c r="L22" s="67"/>
      <c r="M22" s="328">
        <v>88.0</v>
      </c>
      <c r="N22" s="67"/>
      <c r="O22" s="335">
        <v>85.0</v>
      </c>
      <c r="P22" s="67"/>
      <c r="Q22" s="67"/>
      <c r="R22" s="67"/>
      <c r="S22" s="200">
        <f>IFERROR((SUM(max('CE-SOC-3138'!C21,'CE-SOC-3138'!D21),max('CE-SOC-3138'!E21,'CE-SOC-3138'!F21),max('CE-SOC-3138'!G21,'CE-SOC-3138'!H21),max('CE-SOC-3138'!I21,'CE-SOC-3138'!J21))/4),"")</f>
        <v>64.5</v>
      </c>
      <c r="T22" s="200">
        <f>IFERROR((SUM(max('CE-SOC-3138'!K21,'CE-SOC-3138'!L21),max('CE-SOC-3138'!M21,'CE-SOC-3138'!N21),max('CE-SOC-3138'!O21,'CE-SOC-3138'!P21),max('CE-SOC-3138'!Q21,'CE-SOC-3138'!R21))/4),"")</f>
        <v>64.25</v>
      </c>
      <c r="U22" s="200">
        <f t="shared" si="1"/>
        <v>65.25</v>
      </c>
      <c r="V22" s="200">
        <f t="shared" si="2"/>
        <v>65.75</v>
      </c>
      <c r="W22" s="255">
        <f t="shared" si="3"/>
        <v>64.9375</v>
      </c>
    </row>
    <row r="23" ht="30.0" customHeight="1">
      <c r="A23" s="193">
        <v>19.0</v>
      </c>
      <c r="B23" s="128" t="str">
        <f>'3A 2025 - 2026 DATOS DEL ESTUDI'!B22</f>
        <v>Alexis Enmanuel Gil  Sánchez</v>
      </c>
      <c r="C23" s="327">
        <v>74.0</v>
      </c>
      <c r="D23" s="67"/>
      <c r="E23" s="343">
        <v>61.0</v>
      </c>
      <c r="F23" s="67">
        <v>73.0</v>
      </c>
      <c r="G23" s="328">
        <v>82.0</v>
      </c>
      <c r="H23" s="67"/>
      <c r="I23" s="69"/>
      <c r="J23" s="67"/>
      <c r="K23" s="329">
        <v>89.0</v>
      </c>
      <c r="L23" s="67"/>
      <c r="M23" s="328">
        <v>54.0</v>
      </c>
      <c r="N23" s="67">
        <v>69.0</v>
      </c>
      <c r="O23" s="330">
        <v>74.0</v>
      </c>
      <c r="P23" s="67"/>
      <c r="Q23" s="67"/>
      <c r="R23" s="67"/>
      <c r="S23" s="200">
        <f>IFERROR((SUM(max('CE-SOC-3138'!C22,'CE-SOC-3138'!D22),max('CE-SOC-3138'!E22,'CE-SOC-3138'!F22),max('CE-SOC-3138'!G22,'CE-SOC-3138'!H22),max('CE-SOC-3138'!I22,'CE-SOC-3138'!J22))/4),"")</f>
        <v>54</v>
      </c>
      <c r="T23" s="200">
        <f>IFERROR((SUM(max('CE-SOC-3138'!K22,'CE-SOC-3138'!L22),max('CE-SOC-3138'!M22,'CE-SOC-3138'!N22),max('CE-SOC-3138'!O22,'CE-SOC-3138'!P22),max('CE-SOC-3138'!Q22,'CE-SOC-3138'!R22))/4),"")</f>
        <v>51</v>
      </c>
      <c r="U23" s="200">
        <f t="shared" si="1"/>
        <v>58</v>
      </c>
      <c r="V23" s="200">
        <f t="shared" si="2"/>
        <v>57.25</v>
      </c>
      <c r="W23" s="255">
        <f t="shared" si="3"/>
        <v>55.0625</v>
      </c>
    </row>
    <row r="24" ht="30.0" customHeight="1">
      <c r="A24" s="193">
        <v>20.0</v>
      </c>
      <c r="B24" s="128" t="str">
        <f>'3A 2025 - 2026 DATOS DEL ESTUDI'!B23</f>
        <v>Ayendy Jesús Guzmán</v>
      </c>
      <c r="C24" s="327">
        <v>55.0</v>
      </c>
      <c r="D24" s="67">
        <v>55.0</v>
      </c>
      <c r="E24" s="328">
        <v>65.0</v>
      </c>
      <c r="F24" s="67">
        <v>74.0</v>
      </c>
      <c r="G24" s="328">
        <v>71.0</v>
      </c>
      <c r="H24" s="67"/>
      <c r="I24" s="69"/>
      <c r="J24" s="67"/>
      <c r="K24" s="329">
        <v>84.0</v>
      </c>
      <c r="L24" s="67"/>
      <c r="M24" s="328">
        <v>55.0</v>
      </c>
      <c r="N24" s="67">
        <v>74.0</v>
      </c>
      <c r="O24" s="336">
        <v>58.0</v>
      </c>
      <c r="P24" s="67"/>
      <c r="Q24" s="67"/>
      <c r="R24" s="67"/>
      <c r="S24" s="200">
        <f>IFERROR((SUM(max('CE-SOC-3138'!C23,'CE-SOC-3138'!D23),max('CE-SOC-3138'!E23,'CE-SOC-3138'!F23),max('CE-SOC-3138'!G23,'CE-SOC-3138'!H23),max('CE-SOC-3138'!I23,'CE-SOC-3138'!J23))/4),"")</f>
        <v>51</v>
      </c>
      <c r="T24" s="200">
        <f>IFERROR((SUM(max('CE-SOC-3138'!K23,'CE-SOC-3138'!L23),max('CE-SOC-3138'!M23,'CE-SOC-3138'!N23),max('CE-SOC-3138'!O23,'CE-SOC-3138'!P23),max('CE-SOC-3138'!Q23,'CE-SOC-3138'!R23))/4),"")</f>
        <v>54</v>
      </c>
      <c r="U24" s="200">
        <f t="shared" si="1"/>
        <v>54</v>
      </c>
      <c r="V24" s="200">
        <f t="shared" si="2"/>
        <v>50</v>
      </c>
      <c r="W24" s="255">
        <f t="shared" si="3"/>
        <v>52.25</v>
      </c>
    </row>
    <row r="25" ht="30.0" customHeight="1">
      <c r="A25" s="193">
        <v>21.0</v>
      </c>
      <c r="B25" s="128" t="str">
        <f>'3A 2025 - 2026 DATOS DEL ESTUDI'!B24</f>
        <v>Yassir  Hernández Disla</v>
      </c>
      <c r="C25" s="327">
        <v>85.0</v>
      </c>
      <c r="D25" s="67"/>
      <c r="E25" s="328">
        <v>62.0</v>
      </c>
      <c r="F25" s="67">
        <v>78.0</v>
      </c>
      <c r="G25" s="328">
        <v>78.0</v>
      </c>
      <c r="H25" s="67"/>
      <c r="I25" s="69"/>
      <c r="J25" s="67"/>
      <c r="K25" s="329">
        <v>91.0</v>
      </c>
      <c r="L25" s="67"/>
      <c r="M25" s="328">
        <v>98.0</v>
      </c>
      <c r="N25" s="67"/>
      <c r="O25" s="342">
        <v>93.0</v>
      </c>
      <c r="P25" s="67"/>
      <c r="Q25" s="67"/>
      <c r="R25" s="67"/>
      <c r="S25" s="200">
        <f>IFERROR((SUM(max('CE-SOC-3138'!C24,'CE-SOC-3138'!D24),max('CE-SOC-3138'!E24,'CE-SOC-3138'!F24),max('CE-SOC-3138'!G24,'CE-SOC-3138'!H24),max('CE-SOC-3138'!I24,'CE-SOC-3138'!J24))/4),"")</f>
        <v>62.5</v>
      </c>
      <c r="T25" s="200">
        <f>IFERROR((SUM(max('CE-SOC-3138'!K24,'CE-SOC-3138'!L24),max('CE-SOC-3138'!M24,'CE-SOC-3138'!N24),max('CE-SOC-3138'!O24,'CE-SOC-3138'!P24),max('CE-SOC-3138'!Q24,'CE-SOC-3138'!R24))/4),"")</f>
        <v>61.75</v>
      </c>
      <c r="U25" s="200">
        <f t="shared" si="1"/>
        <v>70.5</v>
      </c>
      <c r="V25" s="200">
        <f t="shared" si="2"/>
        <v>60.25</v>
      </c>
      <c r="W25" s="255">
        <f t="shared" si="3"/>
        <v>63.75</v>
      </c>
    </row>
    <row r="26" ht="30.0" customHeight="1">
      <c r="A26" s="193">
        <v>22.0</v>
      </c>
      <c r="B26" s="128" t="str">
        <f>'3A 2025 - 2026 DATOS DEL ESTUDI'!B25</f>
        <v>Yadiel  Jiménez Betances</v>
      </c>
      <c r="C26" s="327">
        <v>87.0</v>
      </c>
      <c r="D26" s="67"/>
      <c r="E26" s="328">
        <v>96.0</v>
      </c>
      <c r="F26" s="67"/>
      <c r="G26" s="328">
        <v>86.0</v>
      </c>
      <c r="H26" s="67"/>
      <c r="I26" s="69"/>
      <c r="J26" s="67"/>
      <c r="K26" s="329">
        <v>96.0</v>
      </c>
      <c r="L26" s="67"/>
      <c r="M26" s="328">
        <v>100.0</v>
      </c>
      <c r="N26" s="67"/>
      <c r="O26" s="344">
        <v>95.0</v>
      </c>
      <c r="P26" s="67"/>
      <c r="Q26" s="67"/>
      <c r="R26" s="67"/>
      <c r="S26" s="200">
        <f>IFERROR((SUM(max('CE-SOC-3138'!C25,'CE-SOC-3138'!D25),max('CE-SOC-3138'!E25,'CE-SOC-3138'!F25),max('CE-SOC-3138'!G25,'CE-SOC-3138'!H25),max('CE-SOC-3138'!I25,'CE-SOC-3138'!J25))/4),"")</f>
        <v>64.5</v>
      </c>
      <c r="T26" s="200">
        <f>IFERROR((SUM(max('CE-SOC-3138'!K25,'CE-SOC-3138'!L25),max('CE-SOC-3138'!M25,'CE-SOC-3138'!N25),max('CE-SOC-3138'!O25,'CE-SOC-3138'!P25),max('CE-SOC-3138'!Q25,'CE-SOC-3138'!R25))/4),"")</f>
        <v>64.75</v>
      </c>
      <c r="U26" s="200">
        <f t="shared" si="1"/>
        <v>72.75</v>
      </c>
      <c r="V26" s="200">
        <f t="shared" si="2"/>
        <v>67.25</v>
      </c>
      <c r="W26" s="255">
        <f t="shared" si="3"/>
        <v>67.3125</v>
      </c>
    </row>
    <row r="27" ht="30.0" customHeight="1">
      <c r="A27" s="193">
        <v>23.0</v>
      </c>
      <c r="B27" s="128" t="str">
        <f>'3A 2025 - 2026 DATOS DEL ESTUDI'!B26</f>
        <v>Yamel  Mella Aquino</v>
      </c>
      <c r="C27" s="327">
        <v>76.0</v>
      </c>
      <c r="D27" s="67"/>
      <c r="E27" s="328">
        <v>73.0</v>
      </c>
      <c r="F27" s="67"/>
      <c r="G27" s="328">
        <v>81.0</v>
      </c>
      <c r="H27" s="67"/>
      <c r="I27" s="69"/>
      <c r="J27" s="67"/>
      <c r="K27" s="329">
        <v>60.0</v>
      </c>
      <c r="L27" s="67">
        <v>77.0</v>
      </c>
      <c r="M27" s="328">
        <v>72.0</v>
      </c>
      <c r="N27" s="67"/>
      <c r="O27" s="345">
        <v>91.0</v>
      </c>
      <c r="P27" s="67"/>
      <c r="Q27" s="67"/>
      <c r="R27" s="67"/>
      <c r="S27" s="200">
        <f>IFERROR((SUM(max('CE-SOC-3138'!C26,'CE-SOC-3138'!D26),max('CE-SOC-3138'!E26,'CE-SOC-3138'!F26),max('CE-SOC-3138'!G26,'CE-SOC-3138'!H26),max('CE-SOC-3138'!I26,'CE-SOC-3138'!J26))/4),"")</f>
        <v>64.25</v>
      </c>
      <c r="T27" s="200">
        <f>IFERROR((SUM(max('CE-SOC-3138'!K26,'CE-SOC-3138'!L26),max('CE-SOC-3138'!M26,'CE-SOC-3138'!N26),max('CE-SOC-3138'!O26,'CE-SOC-3138'!P26),max('CE-SOC-3138'!Q26,'CE-SOC-3138'!R26))/4),"")</f>
        <v>64.5</v>
      </c>
      <c r="U27" s="200">
        <f t="shared" si="1"/>
        <v>60</v>
      </c>
      <c r="V27" s="200">
        <f t="shared" si="2"/>
        <v>57.5</v>
      </c>
      <c r="W27" s="255">
        <f t="shared" si="3"/>
        <v>61.5625</v>
      </c>
    </row>
    <row r="28" ht="30.0" customHeight="1">
      <c r="A28" s="193">
        <v>24.0</v>
      </c>
      <c r="B28" s="128" t="str">
        <f>'3A 2025 - 2026 DATOS DEL ESTUDI'!B27</f>
        <v>Sariely Del Carmen Mena Chávez</v>
      </c>
      <c r="C28" s="327">
        <v>59.0</v>
      </c>
      <c r="D28" s="67">
        <v>72.0</v>
      </c>
      <c r="E28" s="328">
        <v>81.0</v>
      </c>
      <c r="F28" s="67"/>
      <c r="G28" s="328">
        <v>76.0</v>
      </c>
      <c r="H28" s="67"/>
      <c r="I28" s="69"/>
      <c r="J28" s="67"/>
      <c r="K28" s="329">
        <v>60.0</v>
      </c>
      <c r="L28" s="67">
        <v>70.0</v>
      </c>
      <c r="M28" s="328">
        <v>93.0</v>
      </c>
      <c r="N28" s="67"/>
      <c r="O28" s="333">
        <v>87.0</v>
      </c>
      <c r="P28" s="67"/>
      <c r="Q28" s="67"/>
      <c r="R28" s="67"/>
      <c r="S28" s="200">
        <f>IFERROR((SUM(max('CE-SOC-3138'!C27,'CE-SOC-3138'!D27),max('CE-SOC-3138'!E27,'CE-SOC-3138'!F27),max('CE-SOC-3138'!G27,'CE-SOC-3138'!H27),max('CE-SOC-3138'!I27,'CE-SOC-3138'!J27))/4),"")</f>
        <v>57.5</v>
      </c>
      <c r="T28" s="200">
        <f>IFERROR((SUM(max('CE-SOC-3138'!K27,'CE-SOC-3138'!L27),max('CE-SOC-3138'!M27,'CE-SOC-3138'!N27),max('CE-SOC-3138'!O27,'CE-SOC-3138'!P27),max('CE-SOC-3138'!Q27,'CE-SOC-3138'!R27))/4),"")</f>
        <v>61.25</v>
      </c>
      <c r="U28" s="200">
        <f t="shared" si="1"/>
        <v>62.5</v>
      </c>
      <c r="V28" s="200">
        <f t="shared" si="2"/>
        <v>57.25</v>
      </c>
      <c r="W28" s="255">
        <f t="shared" si="3"/>
        <v>59.625</v>
      </c>
    </row>
    <row r="29" ht="30.0" customHeight="1">
      <c r="A29" s="193">
        <v>25.0</v>
      </c>
      <c r="B29" s="128" t="str">
        <f>'3A 2025 - 2026 DATOS DEL ESTUDI'!B28</f>
        <v>David Carmelo Navas Fernández</v>
      </c>
      <c r="C29" s="327">
        <v>86.0</v>
      </c>
      <c r="D29" s="67"/>
      <c r="E29" s="328">
        <v>83.0</v>
      </c>
      <c r="F29" s="67"/>
      <c r="G29" s="328">
        <v>82.0</v>
      </c>
      <c r="H29" s="67"/>
      <c r="I29" s="69"/>
      <c r="J29" s="67"/>
      <c r="K29" s="329">
        <v>92.0</v>
      </c>
      <c r="L29" s="67"/>
      <c r="M29" s="328">
        <v>85.0</v>
      </c>
      <c r="N29" s="67"/>
      <c r="O29" s="346">
        <v>90.0</v>
      </c>
      <c r="P29" s="67"/>
      <c r="Q29" s="67"/>
      <c r="R29" s="67"/>
      <c r="S29" s="200">
        <f>IFERROR((SUM(max('CE-SOC-3138'!C28,'CE-SOC-3138'!D28),max('CE-SOC-3138'!E28,'CE-SOC-3138'!F28),max('CE-SOC-3138'!G28,'CE-SOC-3138'!H28),max('CE-SOC-3138'!I28,'CE-SOC-3138'!J28))/4),"")</f>
        <v>65</v>
      </c>
      <c r="T29" s="200">
        <f>IFERROR((SUM(max('CE-SOC-3138'!K28,'CE-SOC-3138'!L28),max('CE-SOC-3138'!M28,'CE-SOC-3138'!N28),max('CE-SOC-3138'!O28,'CE-SOC-3138'!P28),max('CE-SOC-3138'!Q28,'CE-SOC-3138'!R28))/4),"")</f>
        <v>65.25</v>
      </c>
      <c r="U29" s="200">
        <f t="shared" si="1"/>
        <v>66.75</v>
      </c>
      <c r="V29" s="200">
        <f t="shared" si="2"/>
        <v>62.75</v>
      </c>
      <c r="W29" s="255">
        <f t="shared" si="3"/>
        <v>64.9375</v>
      </c>
    </row>
    <row r="30" ht="30.0" customHeight="1">
      <c r="A30" s="193">
        <v>26.0</v>
      </c>
      <c r="B30" s="128" t="str">
        <f>'3A 2025 - 2026 DATOS DEL ESTUDI'!B29</f>
        <v>Andriw Jelier Ortiz Rodríguez</v>
      </c>
      <c r="C30" s="327">
        <v>46.0</v>
      </c>
      <c r="D30" s="67">
        <v>46.0</v>
      </c>
      <c r="E30" s="328">
        <v>60.0</v>
      </c>
      <c r="F30" s="67">
        <v>82.0</v>
      </c>
      <c r="G30" s="328">
        <v>73.0</v>
      </c>
      <c r="H30" s="67"/>
      <c r="I30" s="69"/>
      <c r="J30" s="67"/>
      <c r="K30" s="329">
        <v>94.0</v>
      </c>
      <c r="L30" s="67"/>
      <c r="M30" s="328">
        <v>51.0</v>
      </c>
      <c r="N30" s="67">
        <v>85.0</v>
      </c>
      <c r="O30" s="347">
        <v>87.0</v>
      </c>
      <c r="P30" s="67"/>
      <c r="Q30" s="67"/>
      <c r="R30" s="67"/>
      <c r="S30" s="200">
        <f>IFERROR((SUM(max('CE-SOC-3138'!C29,'CE-SOC-3138'!D29),max('CE-SOC-3138'!E29,'CE-SOC-3138'!F29),max('CE-SOC-3138'!G29,'CE-SOC-3138'!H29),max('CE-SOC-3138'!I29,'CE-SOC-3138'!J29))/4),"")</f>
        <v>62.5</v>
      </c>
      <c r="T30" s="200">
        <f>IFERROR((SUM(max('CE-SOC-3138'!K29,'CE-SOC-3138'!L29),max('CE-SOC-3138'!M29,'CE-SOC-3138'!N29),max('CE-SOC-3138'!O29,'CE-SOC-3138'!P29),max('CE-SOC-3138'!Q29,'CE-SOC-3138'!R29))/4),"")</f>
        <v>61.5</v>
      </c>
      <c r="U30" s="200">
        <f t="shared" si="1"/>
        <v>66.5</v>
      </c>
      <c r="V30" s="200">
        <f t="shared" si="2"/>
        <v>50.25</v>
      </c>
      <c r="W30" s="255">
        <f t="shared" si="3"/>
        <v>60.1875</v>
      </c>
    </row>
    <row r="31" ht="30.0" customHeight="1">
      <c r="A31" s="193">
        <v>27.0</v>
      </c>
      <c r="B31" s="128" t="str">
        <f>'3A 2025 - 2026 DATOS DEL ESTUDI'!B30</f>
        <v>Dashley Nicole Peña García</v>
      </c>
      <c r="C31" s="327">
        <v>76.0</v>
      </c>
      <c r="D31" s="67"/>
      <c r="E31" s="328">
        <v>74.0</v>
      </c>
      <c r="F31" s="67"/>
      <c r="G31" s="328">
        <v>81.0</v>
      </c>
      <c r="H31" s="67"/>
      <c r="I31" s="69"/>
      <c r="J31" s="67"/>
      <c r="K31" s="329">
        <v>86.0</v>
      </c>
      <c r="L31" s="67"/>
      <c r="M31" s="328">
        <v>89.0</v>
      </c>
      <c r="N31" s="67"/>
      <c r="O31" s="345">
        <v>87.0</v>
      </c>
      <c r="P31" s="67"/>
      <c r="Q31" s="67"/>
      <c r="R31" s="67"/>
      <c r="S31" s="200">
        <f>IFERROR((SUM(max('CE-SOC-3138'!C30,'CE-SOC-3138'!D30),max('CE-SOC-3138'!E30,'CE-SOC-3138'!F30),max('CE-SOC-3138'!G30,'CE-SOC-3138'!H30),max('CE-SOC-3138'!I30,'CE-SOC-3138'!J30))/4),"")</f>
        <v>57.75</v>
      </c>
      <c r="T31" s="200">
        <f>IFERROR((SUM(max('CE-SOC-3138'!K30,'CE-SOC-3138'!L30),max('CE-SOC-3138'!M30,'CE-SOC-3138'!N30),max('CE-SOC-3138'!O30,'CE-SOC-3138'!P30),max('CE-SOC-3138'!Q30,'CE-SOC-3138'!R30))/4),"")</f>
        <v>59.5</v>
      </c>
      <c r="U31" s="200">
        <f t="shared" si="1"/>
        <v>65.5</v>
      </c>
      <c r="V31" s="200">
        <f t="shared" si="2"/>
        <v>57.75</v>
      </c>
      <c r="W31" s="255">
        <f t="shared" si="3"/>
        <v>60.125</v>
      </c>
    </row>
    <row r="32" ht="30.0" customHeight="1">
      <c r="A32" s="193">
        <v>28.0</v>
      </c>
      <c r="B32" s="128" t="str">
        <f>'3A 2025 - 2026 DATOS DEL ESTUDI'!B31</f>
        <v>Yesly  Peña Muñoz</v>
      </c>
      <c r="C32" s="327">
        <v>94.0</v>
      </c>
      <c r="D32" s="67"/>
      <c r="E32" s="328">
        <v>97.0</v>
      </c>
      <c r="F32" s="67"/>
      <c r="G32" s="328">
        <v>98.0</v>
      </c>
      <c r="H32" s="67"/>
      <c r="I32" s="69"/>
      <c r="J32" s="67"/>
      <c r="K32" s="329">
        <v>96.0</v>
      </c>
      <c r="L32" s="67"/>
      <c r="M32" s="328">
        <v>100.0</v>
      </c>
      <c r="N32" s="67"/>
      <c r="O32" s="333">
        <v>95.0</v>
      </c>
      <c r="P32" s="67"/>
      <c r="Q32" s="67"/>
      <c r="R32" s="67"/>
      <c r="S32" s="200">
        <f>IFERROR((SUM(max('CE-SOC-3138'!C31,'CE-SOC-3138'!D31),max('CE-SOC-3138'!E31,'CE-SOC-3138'!F31),max('CE-SOC-3138'!G31,'CE-SOC-3138'!H31),max('CE-SOC-3138'!I31,'CE-SOC-3138'!J31))/4),"")</f>
        <v>70.25</v>
      </c>
      <c r="T32" s="200">
        <f>IFERROR((SUM(max('CE-SOC-3138'!K31,'CE-SOC-3138'!L31),max('CE-SOC-3138'!M31,'CE-SOC-3138'!N31),max('CE-SOC-3138'!O31,'CE-SOC-3138'!P31),max('CE-SOC-3138'!Q31,'CE-SOC-3138'!R31))/4),"")</f>
        <v>71.75</v>
      </c>
      <c r="U32" s="200">
        <f t="shared" si="1"/>
        <v>72.75</v>
      </c>
      <c r="V32" s="200">
        <f t="shared" si="2"/>
        <v>72.25</v>
      </c>
      <c r="W32" s="255">
        <f t="shared" si="3"/>
        <v>71.75</v>
      </c>
    </row>
    <row r="33" ht="30.0" customHeight="1">
      <c r="A33" s="193">
        <v>29.0</v>
      </c>
      <c r="B33" s="128" t="str">
        <f>'3A 2025 - 2026 DATOS DEL ESTUDI'!B32</f>
        <v>Wilbert  Peña Paulino</v>
      </c>
      <c r="C33" s="327">
        <v>67.0</v>
      </c>
      <c r="D33" s="67">
        <v>81.0</v>
      </c>
      <c r="E33" s="328">
        <v>87.0</v>
      </c>
      <c r="F33" s="67"/>
      <c r="G33" s="328">
        <v>92.0</v>
      </c>
      <c r="H33" s="67"/>
      <c r="I33" s="69"/>
      <c r="J33" s="67"/>
      <c r="K33" s="329">
        <v>71.0</v>
      </c>
      <c r="L33" s="67"/>
      <c r="M33" s="328">
        <v>89.0</v>
      </c>
      <c r="N33" s="67"/>
      <c r="O33" s="348">
        <v>87.0</v>
      </c>
      <c r="P33" s="67"/>
      <c r="Q33" s="67"/>
      <c r="R33" s="67"/>
      <c r="S33" s="200">
        <f>IFERROR((SUM(max('CE-SOC-3138'!C32,'CE-SOC-3138'!D32),max('CE-SOC-3138'!E32,'CE-SOC-3138'!F32),max('CE-SOC-3138'!G32,'CE-SOC-3138'!H32),max('CE-SOC-3138'!I32,'CE-SOC-3138'!J32))/4),"")</f>
        <v>61</v>
      </c>
      <c r="T33" s="200">
        <f>IFERROR((SUM(max('CE-SOC-3138'!K32,'CE-SOC-3138'!L32),max('CE-SOC-3138'!M32,'CE-SOC-3138'!N32),max('CE-SOC-3138'!O32,'CE-SOC-3138'!P32),max('CE-SOC-3138'!Q32,'CE-SOC-3138'!R32))/4),"")</f>
        <v>66.5</v>
      </c>
      <c r="U33" s="200">
        <f t="shared" si="1"/>
        <v>61.75</v>
      </c>
      <c r="V33" s="200">
        <f t="shared" si="2"/>
        <v>65</v>
      </c>
      <c r="W33" s="255">
        <f t="shared" si="3"/>
        <v>63.5625</v>
      </c>
    </row>
    <row r="34" ht="30.0" customHeight="1">
      <c r="A34" s="193">
        <v>30.0</v>
      </c>
      <c r="B34" s="128" t="str">
        <f>'3A 2025 - 2026 DATOS DEL ESTUDI'!B33</f>
        <v>Yonayry  Peña Santos</v>
      </c>
      <c r="C34" s="69">
        <v>0.0</v>
      </c>
      <c r="D34" s="67">
        <v>79.0</v>
      </c>
      <c r="E34" s="328">
        <v>93.0</v>
      </c>
      <c r="F34" s="67"/>
      <c r="G34" s="328">
        <v>83.0</v>
      </c>
      <c r="H34" s="67"/>
      <c r="I34" s="69"/>
      <c r="J34" s="67"/>
      <c r="K34" s="329">
        <v>83.0</v>
      </c>
      <c r="L34" s="67"/>
      <c r="M34" s="328">
        <v>76.0</v>
      </c>
      <c r="N34" s="67"/>
      <c r="O34" s="349">
        <v>81.0</v>
      </c>
      <c r="P34" s="67"/>
      <c r="Q34" s="67"/>
      <c r="R34" s="67"/>
      <c r="S34" s="200">
        <f>IFERROR((SUM(max('CE-SOC-3138'!C33,'CE-SOC-3138'!D33),max('CE-SOC-3138'!E33,'CE-SOC-3138'!F33),max('CE-SOC-3138'!G33,'CE-SOC-3138'!H33),max('CE-SOC-3138'!I33,'CE-SOC-3138'!J33))/4),"")</f>
        <v>59.75</v>
      </c>
      <c r="T34" s="200">
        <f>IFERROR((SUM(max('CE-SOC-3138'!K33,'CE-SOC-3138'!L33),max('CE-SOC-3138'!M33,'CE-SOC-3138'!N33),max('CE-SOC-3138'!O33,'CE-SOC-3138'!P33),max('CE-SOC-3138'!Q33,'CE-SOC-3138'!R33))/4),"")</f>
        <v>61.25</v>
      </c>
      <c r="U34" s="200">
        <f t="shared" si="1"/>
        <v>60</v>
      </c>
      <c r="V34" s="200">
        <f t="shared" si="2"/>
        <v>63.75</v>
      </c>
      <c r="W34" s="255">
        <f t="shared" si="3"/>
        <v>61.1875</v>
      </c>
    </row>
    <row r="35" ht="30.0" customHeight="1">
      <c r="A35" s="193">
        <v>31.0</v>
      </c>
      <c r="B35" s="128" t="str">
        <f>'3A 2025 - 2026 DATOS DEL ESTUDI'!B34</f>
        <v>Rossier Analiz Pérez Rodríguez</v>
      </c>
      <c r="C35" s="327">
        <v>90.0</v>
      </c>
      <c r="D35" s="67"/>
      <c r="E35" s="328">
        <v>75.0</v>
      </c>
      <c r="F35" s="67"/>
      <c r="G35" s="328">
        <v>98.0</v>
      </c>
      <c r="H35" s="67"/>
      <c r="I35" s="69"/>
      <c r="J35" s="67"/>
      <c r="K35" s="329">
        <v>97.0</v>
      </c>
      <c r="L35" s="67"/>
      <c r="M35" s="328">
        <v>91.0</v>
      </c>
      <c r="N35" s="67"/>
      <c r="O35" s="340">
        <v>93.0</v>
      </c>
      <c r="P35" s="67"/>
      <c r="Q35" s="67"/>
      <c r="R35" s="67"/>
      <c r="S35" s="200">
        <f>IFERROR((SUM(max('CE-SOC-3138'!C34,'CE-SOC-3138'!D34),max('CE-SOC-3138'!E34,'CE-SOC-3138'!F34),max('CE-SOC-3138'!G34,'CE-SOC-3138'!H34),max('CE-SOC-3138'!I34,'CE-SOC-3138'!J34))/4),"")</f>
        <v>68.25</v>
      </c>
      <c r="T35" s="200">
        <f>IFERROR((SUM(max('CE-SOC-3138'!K34,'CE-SOC-3138'!L34),max('CE-SOC-3138'!M34,'CE-SOC-3138'!N34),max('CE-SOC-3138'!O34,'CE-SOC-3138'!P34),max('CE-SOC-3138'!Q34,'CE-SOC-3138'!R34))/4),"")</f>
        <v>64.5</v>
      </c>
      <c r="U35" s="200">
        <f t="shared" si="1"/>
        <v>70.25</v>
      </c>
      <c r="V35" s="200">
        <f t="shared" si="2"/>
        <v>65.75</v>
      </c>
      <c r="W35" s="255">
        <f t="shared" si="3"/>
        <v>67.1875</v>
      </c>
    </row>
    <row r="36" ht="30.0" customHeight="1">
      <c r="A36" s="193">
        <v>32.0</v>
      </c>
      <c r="B36" s="128" t="str">
        <f>'3A 2025 - 2026 DATOS DEL ESTUDI'!B35</f>
        <v>Joseph Francisco Ramírez Espinosa</v>
      </c>
      <c r="C36" s="327">
        <v>89.0</v>
      </c>
      <c r="D36" s="67"/>
      <c r="E36" s="328">
        <v>92.0</v>
      </c>
      <c r="F36" s="67"/>
      <c r="G36" s="328">
        <v>83.0</v>
      </c>
      <c r="H36" s="67"/>
      <c r="I36" s="69"/>
      <c r="J36" s="67"/>
      <c r="K36" s="329">
        <v>91.0</v>
      </c>
      <c r="L36" s="67"/>
      <c r="M36" s="328">
        <v>88.0</v>
      </c>
      <c r="N36" s="67"/>
      <c r="O36" s="349">
        <v>89.0</v>
      </c>
      <c r="P36" s="67"/>
      <c r="Q36" s="67"/>
      <c r="R36" s="67"/>
      <c r="S36" s="200">
        <f>IFERROR((SUM(max('CE-SOC-3138'!C35,'CE-SOC-3138'!D35),max('CE-SOC-3138'!E35,'CE-SOC-3138'!F35),max('CE-SOC-3138'!G35,'CE-SOC-3138'!H35),max('CE-SOC-3138'!I35,'CE-SOC-3138'!J35))/4),"")</f>
        <v>64.5</v>
      </c>
      <c r="T36" s="200">
        <f>IFERROR((SUM(max('CE-SOC-3138'!K35,'CE-SOC-3138'!L35),max('CE-SOC-3138'!M35,'CE-SOC-3138'!N35),max('CE-SOC-3138'!O35,'CE-SOC-3138'!P35),max('CE-SOC-3138'!Q35,'CE-SOC-3138'!R35))/4),"")</f>
        <v>66</v>
      </c>
      <c r="U36" s="200">
        <f t="shared" si="1"/>
        <v>67</v>
      </c>
      <c r="V36" s="200">
        <f t="shared" si="2"/>
        <v>66</v>
      </c>
      <c r="W36" s="255">
        <f t="shared" si="3"/>
        <v>65.875</v>
      </c>
    </row>
    <row r="37" ht="30.0" customHeight="1">
      <c r="A37" s="193">
        <v>33.0</v>
      </c>
      <c r="B37" s="128" t="str">
        <f>'3A 2025 - 2026 DATOS DEL ESTUDI'!B36</f>
        <v>Yariel Alfonso Ramos</v>
      </c>
      <c r="C37" s="327">
        <v>41.0</v>
      </c>
      <c r="D37" s="67">
        <v>41.0</v>
      </c>
      <c r="E37" s="328">
        <v>53.0</v>
      </c>
      <c r="F37" s="67">
        <v>69.0</v>
      </c>
      <c r="G37" s="328">
        <v>44.0</v>
      </c>
      <c r="H37" s="67"/>
      <c r="I37" s="69"/>
      <c r="J37" s="67"/>
      <c r="K37" s="329">
        <v>67.0</v>
      </c>
      <c r="L37" s="67">
        <v>67.0</v>
      </c>
      <c r="M37" s="328">
        <v>55.0</v>
      </c>
      <c r="N37" s="67">
        <v>70.0</v>
      </c>
      <c r="O37" s="350">
        <v>57.0</v>
      </c>
      <c r="P37" s="67"/>
      <c r="Q37" s="67"/>
      <c r="R37" s="67"/>
      <c r="S37" s="200">
        <f>IFERROR((SUM(max('CE-SOC-3138'!C36,'CE-SOC-3138'!D36),max('CE-SOC-3138'!E36,'CE-SOC-3138'!F36),max('CE-SOC-3138'!G36,'CE-SOC-3138'!H36),max('CE-SOC-3138'!I36,'CE-SOC-3138'!J36))/4),"")</f>
        <v>48</v>
      </c>
      <c r="T37" s="200">
        <f>IFERROR((SUM(max('CE-SOC-3138'!K36,'CE-SOC-3138'!L36),max('CE-SOC-3138'!M36,'CE-SOC-3138'!N36),max('CE-SOC-3138'!O36,'CE-SOC-3138'!P36),max('CE-SOC-3138'!Q36,'CE-SOC-3138'!R36))/4),"")</f>
        <v>50</v>
      </c>
      <c r="U37" s="200">
        <f t="shared" si="1"/>
        <v>48.5</v>
      </c>
      <c r="V37" s="200">
        <f t="shared" si="2"/>
        <v>38.5</v>
      </c>
      <c r="W37" s="255">
        <f t="shared" si="3"/>
        <v>46.25</v>
      </c>
    </row>
    <row r="38" ht="30.0" customHeight="1">
      <c r="A38" s="193">
        <v>34.0</v>
      </c>
      <c r="B38" s="128" t="str">
        <f>'3A 2025 - 2026 DATOS DEL ESTUDI'!B37</f>
        <v>Carlos David Rodríguez Almánzar</v>
      </c>
      <c r="C38" s="327">
        <v>50.0</v>
      </c>
      <c r="D38" s="67">
        <v>50.0</v>
      </c>
      <c r="E38" s="328">
        <v>54.0</v>
      </c>
      <c r="F38" s="67">
        <v>75.0</v>
      </c>
      <c r="G38" s="328">
        <v>93.0</v>
      </c>
      <c r="H38" s="67"/>
      <c r="I38" s="69"/>
      <c r="J38" s="67"/>
      <c r="K38" s="329">
        <v>48.0</v>
      </c>
      <c r="L38" s="67">
        <v>48.0</v>
      </c>
      <c r="M38" s="328">
        <v>56.0</v>
      </c>
      <c r="N38" s="67">
        <v>76.0</v>
      </c>
      <c r="O38" s="349">
        <v>81.0</v>
      </c>
      <c r="P38" s="67"/>
      <c r="Q38" s="67"/>
      <c r="R38" s="67"/>
      <c r="S38" s="200">
        <f>IFERROR((SUM(max('CE-SOC-3138'!C37,'CE-SOC-3138'!D37),max('CE-SOC-3138'!E37,'CE-SOC-3138'!F37),max('CE-SOC-3138'!G37,'CE-SOC-3138'!H37),max('CE-SOC-3138'!I37,'CE-SOC-3138'!J37))/4),"")</f>
        <v>55.75</v>
      </c>
      <c r="T38" s="200">
        <f>IFERROR((SUM(max('CE-SOC-3138'!K37,'CE-SOC-3138'!L37),max('CE-SOC-3138'!M37,'CE-SOC-3138'!N37),max('CE-SOC-3138'!O37,'CE-SOC-3138'!P37),max('CE-SOC-3138'!Q37,'CE-SOC-3138'!R37))/4),"")</f>
        <v>53</v>
      </c>
      <c r="U38" s="200">
        <f t="shared" si="1"/>
        <v>51.25</v>
      </c>
      <c r="V38" s="200">
        <f t="shared" si="2"/>
        <v>54.5</v>
      </c>
      <c r="W38" s="255">
        <f t="shared" si="3"/>
        <v>53.625</v>
      </c>
    </row>
    <row r="39" ht="30.0" customHeight="1">
      <c r="A39" s="193">
        <v>35.0</v>
      </c>
      <c r="B39" s="128" t="str">
        <f>'3A 2025 - 2026 DATOS DEL ESTUDI'!B38</f>
        <v>Darianni  Santos Medina</v>
      </c>
      <c r="C39" s="327">
        <v>88.0</v>
      </c>
      <c r="D39" s="67"/>
      <c r="E39" s="328">
        <v>90.0</v>
      </c>
      <c r="F39" s="67"/>
      <c r="G39" s="328">
        <v>81.0</v>
      </c>
      <c r="H39" s="67"/>
      <c r="I39" s="69"/>
      <c r="J39" s="67"/>
      <c r="K39" s="329">
        <v>94.0</v>
      </c>
      <c r="L39" s="67"/>
      <c r="M39" s="328">
        <v>96.0</v>
      </c>
      <c r="N39" s="67"/>
      <c r="O39" s="348">
        <v>92.0</v>
      </c>
      <c r="P39" s="67"/>
      <c r="Q39" s="67"/>
      <c r="R39" s="67"/>
      <c r="S39" s="200">
        <f>IFERROR((SUM(max('CE-SOC-3138'!C38,'CE-SOC-3138'!D38),max('CE-SOC-3138'!E38,'CE-SOC-3138'!F38),max('CE-SOC-3138'!G38,'CE-SOC-3138'!H38),max('CE-SOC-3138'!I38,'CE-SOC-3138'!J38))/4),"")</f>
        <v>65.75</v>
      </c>
      <c r="T39" s="200">
        <f>IFERROR((SUM(max('CE-SOC-3138'!K38,'CE-SOC-3138'!L38),max('CE-SOC-3138'!M38,'CE-SOC-3138'!N38),max('CE-SOC-3138'!O38,'CE-SOC-3138'!P38),max('CE-SOC-3138'!Q38,'CE-SOC-3138'!R38))/4),"")</f>
        <v>64.75</v>
      </c>
      <c r="U39" s="200">
        <f t="shared" si="1"/>
        <v>70.5</v>
      </c>
      <c r="V39" s="200">
        <f t="shared" si="2"/>
        <v>64.75</v>
      </c>
      <c r="W39" s="255">
        <f t="shared" si="3"/>
        <v>66.4375</v>
      </c>
    </row>
    <row r="40" ht="30.0" customHeight="1">
      <c r="A40" s="193">
        <v>36.0</v>
      </c>
      <c r="B40" s="128" t="str">
        <f>'3A 2025 - 2026 DATOS DEL ESTUDI'!B39</f>
        <v>Rosyeli Carolina Tavarez  Reyes</v>
      </c>
      <c r="C40" s="327">
        <v>63.0</v>
      </c>
      <c r="D40" s="67">
        <v>63.0</v>
      </c>
      <c r="E40" s="328">
        <v>50.0</v>
      </c>
      <c r="F40" s="67">
        <v>68.0</v>
      </c>
      <c r="G40" s="328">
        <v>83.0</v>
      </c>
      <c r="H40" s="67"/>
      <c r="I40" s="69"/>
      <c r="J40" s="67"/>
      <c r="K40" s="329">
        <v>75.0</v>
      </c>
      <c r="L40" s="67"/>
      <c r="M40" s="328">
        <v>55.0</v>
      </c>
      <c r="N40" s="67">
        <v>71.0</v>
      </c>
      <c r="O40" s="351">
        <v>58.0</v>
      </c>
      <c r="P40" s="67"/>
      <c r="Q40" s="67"/>
      <c r="R40" s="67"/>
      <c r="S40" s="200">
        <f>IFERROR((SUM(max('CE-SOC-3138'!C39,'CE-SOC-3138'!D39),max('CE-SOC-3138'!E39,'CE-SOC-3138'!F39),max('CE-SOC-3138'!G39,'CE-SOC-3138'!H39),max('CE-SOC-3138'!I39,'CE-SOC-3138'!J39))/4),"")</f>
        <v>53.25</v>
      </c>
      <c r="T40" s="200">
        <f>IFERROR((SUM(max('CE-SOC-3138'!K39,'CE-SOC-3138'!L39),max('CE-SOC-3138'!M39,'CE-SOC-3138'!N39),max('CE-SOC-3138'!O39,'CE-SOC-3138'!P39),max('CE-SOC-3138'!Q39,'CE-SOC-3138'!R39))/4),"")</f>
        <v>51.5</v>
      </c>
      <c r="U40" s="200">
        <f t="shared" si="1"/>
        <v>51</v>
      </c>
      <c r="V40" s="200">
        <f t="shared" si="2"/>
        <v>53.5</v>
      </c>
      <c r="W40" s="255">
        <f t="shared" si="3"/>
        <v>52.3125</v>
      </c>
    </row>
    <row r="41" ht="30.0" customHeight="1">
      <c r="A41" s="193">
        <v>37.0</v>
      </c>
      <c r="B41" s="128" t="str">
        <f>'3A 2025 - 2026 DATOS DEL ESTUDI'!B40</f>
        <v>Melani  Taveras Bautista</v>
      </c>
      <c r="C41" s="327">
        <v>72.0</v>
      </c>
      <c r="D41" s="67"/>
      <c r="E41" s="328">
        <v>85.0</v>
      </c>
      <c r="F41" s="67"/>
      <c r="G41" s="328">
        <v>93.0</v>
      </c>
      <c r="H41" s="67"/>
      <c r="I41" s="69"/>
      <c r="J41" s="67"/>
      <c r="K41" s="329">
        <v>90.0</v>
      </c>
      <c r="L41" s="67"/>
      <c r="M41" s="328">
        <v>83.0</v>
      </c>
      <c r="N41" s="67"/>
      <c r="O41" s="340">
        <v>89.0</v>
      </c>
      <c r="P41" s="67"/>
      <c r="Q41" s="67"/>
      <c r="R41" s="67"/>
      <c r="S41" s="200">
        <f>IFERROR((SUM(max('CE-SOC-3138'!C40,'CE-SOC-3138'!D40),max('CE-SOC-3138'!E40,'CE-SOC-3138'!F40),max('CE-SOC-3138'!G40,'CE-SOC-3138'!H40),max('CE-SOC-3138'!I40,'CE-SOC-3138'!J40))/4),"")</f>
        <v>62.25</v>
      </c>
      <c r="T41" s="200">
        <f>IFERROR((SUM(max('CE-SOC-3138'!K40,'CE-SOC-3138'!L40),max('CE-SOC-3138'!M40,'CE-SOC-3138'!N40),max('CE-SOC-3138'!O40,'CE-SOC-3138'!P40),max('CE-SOC-3138'!Q40,'CE-SOC-3138'!R40))/4),"")</f>
        <v>65.25</v>
      </c>
      <c r="U41" s="200">
        <f t="shared" si="1"/>
        <v>65.5</v>
      </c>
      <c r="V41" s="200">
        <f t="shared" si="2"/>
        <v>62.5</v>
      </c>
      <c r="W41" s="255">
        <f t="shared" si="3"/>
        <v>63.875</v>
      </c>
    </row>
    <row r="42" ht="30.0" customHeight="1">
      <c r="A42" s="193">
        <v>38.0</v>
      </c>
      <c r="B42" s="128" t="str">
        <f>'3A 2025 - 2026 DATOS DEL ESTUDI'!B41</f>
        <v>Arianny  Tejada Guzmán</v>
      </c>
      <c r="C42" s="327">
        <v>98.0</v>
      </c>
      <c r="D42" s="67"/>
      <c r="E42" s="328">
        <v>94.0</v>
      </c>
      <c r="F42" s="67"/>
      <c r="G42" s="328">
        <v>93.0</v>
      </c>
      <c r="H42" s="67"/>
      <c r="I42" s="69"/>
      <c r="J42" s="67"/>
      <c r="K42" s="329">
        <v>92.0</v>
      </c>
      <c r="L42" s="67"/>
      <c r="M42" s="328">
        <v>100.0</v>
      </c>
      <c r="N42" s="67"/>
      <c r="O42" s="333">
        <v>91.0</v>
      </c>
      <c r="P42" s="67"/>
      <c r="Q42" s="67"/>
      <c r="R42" s="67"/>
      <c r="S42" s="200">
        <f>IFERROR((SUM(max('CE-SOC-3138'!C41,'CE-SOC-3138'!D41),max('CE-SOC-3138'!E41,'CE-SOC-3138'!F41),max('CE-SOC-3138'!G41,'CE-SOC-3138'!H41),max('CE-SOC-3138'!I41,'CE-SOC-3138'!J41))/4),"")</f>
        <v>69.5</v>
      </c>
      <c r="T42" s="200">
        <f>IFERROR((SUM(max('CE-SOC-3138'!K41,'CE-SOC-3138'!L41),max('CE-SOC-3138'!M41,'CE-SOC-3138'!N41),max('CE-SOC-3138'!O41,'CE-SOC-3138'!P41),max('CE-SOC-3138'!Q41,'CE-SOC-3138'!R41))/4),"")</f>
        <v>71</v>
      </c>
      <c r="U42" s="200">
        <f t="shared" si="1"/>
        <v>70.75</v>
      </c>
      <c r="V42" s="200">
        <f t="shared" si="2"/>
        <v>71.25</v>
      </c>
      <c r="W42" s="255">
        <f t="shared" si="3"/>
        <v>70.625</v>
      </c>
    </row>
    <row r="43" ht="30.0" customHeight="1">
      <c r="A43" s="193">
        <v>39.0</v>
      </c>
      <c r="B43" s="128" t="str">
        <f>'3A 2025 - 2026 DATOS DEL ESTUDI'!B42</f>
        <v>Jeilyn Aliah Tejada</v>
      </c>
      <c r="C43" s="327">
        <v>81.0</v>
      </c>
      <c r="D43" s="67"/>
      <c r="E43" s="328">
        <v>88.0</v>
      </c>
      <c r="F43" s="67"/>
      <c r="G43" s="328">
        <v>71.0</v>
      </c>
      <c r="H43" s="67"/>
      <c r="I43" s="69"/>
      <c r="J43" s="67"/>
      <c r="K43" s="329">
        <v>89.0</v>
      </c>
      <c r="L43" s="67"/>
      <c r="M43" s="328">
        <v>85.0</v>
      </c>
      <c r="N43" s="67"/>
      <c r="O43" s="340">
        <v>82.0</v>
      </c>
      <c r="P43" s="67"/>
      <c r="Q43" s="67"/>
      <c r="R43" s="67"/>
      <c r="S43" s="200">
        <f>IFERROR((SUM(max('CE-SOC-3138'!C42,'CE-SOC-3138'!D42),max('CE-SOC-3138'!E42,'CE-SOC-3138'!F42),max('CE-SOC-3138'!G42,'CE-SOC-3138'!H42),max('CE-SOC-3138'!I42,'CE-SOC-3138'!J42))/4),"")</f>
        <v>61.5</v>
      </c>
      <c r="T43" s="200">
        <f>IFERROR((SUM(max('CE-SOC-3138'!K42,'CE-SOC-3138'!L42),max('CE-SOC-3138'!M42,'CE-SOC-3138'!N42),max('CE-SOC-3138'!O42,'CE-SOC-3138'!P42),max('CE-SOC-3138'!Q42,'CE-SOC-3138'!R42))/4),"")</f>
        <v>61.75</v>
      </c>
      <c r="U43" s="200">
        <f t="shared" si="1"/>
        <v>64</v>
      </c>
      <c r="V43" s="200">
        <f t="shared" si="2"/>
        <v>60</v>
      </c>
      <c r="W43" s="255">
        <f t="shared" si="3"/>
        <v>61.8125</v>
      </c>
    </row>
    <row r="44" ht="30.0" customHeight="1">
      <c r="A44" s="193">
        <v>40.0</v>
      </c>
      <c r="B44" s="128" t="str">
        <f>'3A 2025 - 2026 DATOS DEL ESTUDI'!B43</f>
        <v>Rosenny  Ureña Arias</v>
      </c>
      <c r="C44" s="327">
        <v>92.0</v>
      </c>
      <c r="D44" s="67"/>
      <c r="E44" s="328">
        <v>90.0</v>
      </c>
      <c r="F44" s="67"/>
      <c r="G44" s="328">
        <v>83.0</v>
      </c>
      <c r="H44" s="67"/>
      <c r="I44" s="69"/>
      <c r="J44" s="67"/>
      <c r="K44" s="329">
        <v>93.0</v>
      </c>
      <c r="L44" s="67"/>
      <c r="M44" s="328">
        <v>81.0</v>
      </c>
      <c r="N44" s="67"/>
      <c r="O44" s="333">
        <v>90.0</v>
      </c>
      <c r="P44" s="67"/>
      <c r="Q44" s="67"/>
      <c r="R44" s="67"/>
      <c r="S44" s="200">
        <f>IFERROR((SUM(max('CE-SOC-3138'!C43,'CE-SOC-3138'!D43),max('CE-SOC-3138'!E43,'CE-SOC-3138'!F43),max('CE-SOC-3138'!G43,'CE-SOC-3138'!H43),max('CE-SOC-3138'!I43,'CE-SOC-3138'!J43))/4),"")</f>
        <v>68</v>
      </c>
      <c r="T44" s="200">
        <f>IFERROR((SUM(max('CE-SOC-3138'!K43,'CE-SOC-3138'!L43),max('CE-SOC-3138'!M43,'CE-SOC-3138'!N43),max('CE-SOC-3138'!O43,'CE-SOC-3138'!P43),max('CE-SOC-3138'!Q43,'CE-SOC-3138'!R43))/4),"")</f>
        <v>66.75</v>
      </c>
      <c r="U44" s="200">
        <f t="shared" si="1"/>
        <v>66</v>
      </c>
      <c r="V44" s="200">
        <f t="shared" si="2"/>
        <v>66.25</v>
      </c>
      <c r="W44" s="255">
        <f t="shared" si="3"/>
        <v>66.75</v>
      </c>
    </row>
    <row r="45" ht="30.0" customHeight="1">
      <c r="A45" s="193">
        <v>41.0</v>
      </c>
      <c r="B45" s="128" t="str">
        <f>'3A 2025 - 2026 DATOS DEL ESTUDI'!B44</f>
        <v>Jonathan  De Jesús Valerio Felipe</v>
      </c>
      <c r="C45" s="327">
        <v>56.0</v>
      </c>
      <c r="D45" s="67">
        <v>56.0</v>
      </c>
      <c r="E45" s="328">
        <v>57.0</v>
      </c>
      <c r="F45" s="67">
        <v>66.0</v>
      </c>
      <c r="G45" s="328">
        <v>76.0</v>
      </c>
      <c r="H45" s="67"/>
      <c r="I45" s="69"/>
      <c r="J45" s="67"/>
      <c r="K45" s="329">
        <v>78.0</v>
      </c>
      <c r="L45" s="67"/>
      <c r="M45" s="328">
        <v>70.0</v>
      </c>
      <c r="N45" s="67"/>
      <c r="O45" s="340">
        <v>77.0</v>
      </c>
      <c r="P45" s="67"/>
      <c r="Q45" s="67"/>
      <c r="R45" s="67"/>
      <c r="S45" s="200">
        <f>IFERROR((SUM(max('CE-SOC-3138'!C44,'CE-SOC-3138'!D44),max('CE-SOC-3138'!E44,'CE-SOC-3138'!F44),max('CE-SOC-3138'!G44,'CE-SOC-3138'!H44),max('CE-SOC-3138'!I44,'CE-SOC-3138'!J44))/4),"")</f>
        <v>54.25</v>
      </c>
      <c r="T45" s="200">
        <f>IFERROR((SUM(max('CE-SOC-3138'!K44,'CE-SOC-3138'!L44),max('CE-SOC-3138'!M44,'CE-SOC-3138'!N44),max('CE-SOC-3138'!O44,'CE-SOC-3138'!P44),max('CE-SOC-3138'!Q44,'CE-SOC-3138'!R44))/4),"")</f>
        <v>56.25</v>
      </c>
      <c r="U45" s="200">
        <f t="shared" si="1"/>
        <v>56.25</v>
      </c>
      <c r="V45" s="200">
        <f t="shared" si="2"/>
        <v>49.5</v>
      </c>
      <c r="W45" s="255">
        <f t="shared" si="3"/>
        <v>54.0625</v>
      </c>
    </row>
    <row r="46" ht="30.0" customHeight="1">
      <c r="A46" s="193">
        <v>42.0</v>
      </c>
      <c r="B46" s="128" t="str">
        <f>'3A 2025 - 2026 DATOS DEL ESTUDI'!B45</f>
        <v>Crisleydi  Turbí</v>
      </c>
      <c r="C46" s="327">
        <v>66.0</v>
      </c>
      <c r="D46" s="67">
        <v>66.0</v>
      </c>
      <c r="E46" s="328">
        <v>44.0</v>
      </c>
      <c r="F46" s="67">
        <v>61.0</v>
      </c>
      <c r="G46" s="328">
        <v>83.0</v>
      </c>
      <c r="H46" s="67"/>
      <c r="I46" s="69"/>
      <c r="J46" s="67"/>
      <c r="K46" s="329">
        <v>60.0</v>
      </c>
      <c r="L46" s="67">
        <v>60.0</v>
      </c>
      <c r="M46" s="328">
        <v>62.0</v>
      </c>
      <c r="N46" s="67">
        <v>74.0</v>
      </c>
      <c r="O46" s="333">
        <v>81.0</v>
      </c>
      <c r="P46" s="67"/>
      <c r="Q46" s="67"/>
      <c r="R46" s="67"/>
      <c r="S46" s="200">
        <f>IFERROR((SUM(max('CE-SOC-3138'!C45,'CE-SOC-3138'!D45),max('CE-SOC-3138'!E45,'CE-SOC-3138'!F45),max('CE-SOC-3138'!G45,'CE-SOC-3138'!H45),max('CE-SOC-3138'!I45,'CE-SOC-3138'!J45))/4),"")</f>
        <v>51.75</v>
      </c>
      <c r="T46" s="200">
        <f>IFERROR((SUM(max('CE-SOC-3138'!K45,'CE-SOC-3138'!L45),max('CE-SOC-3138'!M45,'CE-SOC-3138'!N45),max('CE-SOC-3138'!O45,'CE-SOC-3138'!P45),max('CE-SOC-3138'!Q45,'CE-SOC-3138'!R45))/4),"")</f>
        <v>58.25</v>
      </c>
      <c r="U46" s="200">
        <f t="shared" si="1"/>
        <v>53.75</v>
      </c>
      <c r="V46" s="200">
        <f t="shared" si="2"/>
        <v>52.5</v>
      </c>
      <c r="W46" s="255">
        <f t="shared" si="3"/>
        <v>54.0625</v>
      </c>
    </row>
    <row r="47" ht="30.0" customHeight="1">
      <c r="A47" s="193">
        <v>43.0</v>
      </c>
      <c r="B47" s="128" t="str">
        <f>'3A 2025 - 2026 DATOS DEL ESTUDI'!B46</f>
        <v>Jhoangel Rafael Vargas Ulloa</v>
      </c>
      <c r="C47" s="69">
        <v>40.0</v>
      </c>
      <c r="D47" s="67">
        <v>40.0</v>
      </c>
      <c r="E47" s="328">
        <v>59.0</v>
      </c>
      <c r="F47" s="67">
        <v>67.0</v>
      </c>
      <c r="G47" s="328">
        <v>40.0</v>
      </c>
      <c r="H47" s="67"/>
      <c r="I47" s="69"/>
      <c r="J47" s="67"/>
      <c r="K47" s="329">
        <v>72.0</v>
      </c>
      <c r="L47" s="67"/>
      <c r="M47" s="328">
        <v>55.0</v>
      </c>
      <c r="N47" s="67">
        <v>64.0</v>
      </c>
      <c r="O47" s="332">
        <v>49.0</v>
      </c>
      <c r="P47" s="67"/>
      <c r="Q47" s="67"/>
      <c r="R47" s="67"/>
      <c r="S47" s="200">
        <f>IFERROR((SUM(max('CE-SOC-3138'!C46,'CE-SOC-3138'!D46),max('CE-SOC-3138'!E46,'CE-SOC-3138'!F46),max('CE-SOC-3138'!G46,'CE-SOC-3138'!H46),max('CE-SOC-3138'!I46,'CE-SOC-3138'!J46))/4),"")</f>
        <v>48.5</v>
      </c>
      <c r="T47" s="200">
        <f>IFERROR((SUM(max('CE-SOC-3138'!K46,'CE-SOC-3138'!L46),max('CE-SOC-3138'!M46,'CE-SOC-3138'!N46),max('CE-SOC-3138'!O46,'CE-SOC-3138'!P46),max('CE-SOC-3138'!Q46,'CE-SOC-3138'!R46))/4),"")</f>
        <v>43</v>
      </c>
      <c r="U47" s="200">
        <f t="shared" si="1"/>
        <v>46.25</v>
      </c>
      <c r="V47" s="200">
        <f t="shared" si="2"/>
        <v>36.75</v>
      </c>
      <c r="W47" s="255">
        <f t="shared" si="3"/>
        <v>43.625</v>
      </c>
    </row>
    <row r="48" ht="30.0" customHeight="1">
      <c r="A48" s="193">
        <v>44.0</v>
      </c>
      <c r="B48" s="128" t="str">
        <f>'3A 2025 - 2026 DATOS DEL ESTUDI'!B47</f>
        <v>Leslie  Cruz Espinal</v>
      </c>
      <c r="C48" s="327">
        <v>78.0</v>
      </c>
      <c r="D48" s="67"/>
      <c r="E48" s="328">
        <v>79.0</v>
      </c>
      <c r="F48" s="67"/>
      <c r="G48" s="328">
        <v>71.0</v>
      </c>
      <c r="H48" s="67"/>
      <c r="I48" s="69"/>
      <c r="J48" s="67"/>
      <c r="K48" s="329">
        <v>84.0</v>
      </c>
      <c r="L48" s="67"/>
      <c r="M48" s="328">
        <v>75.0</v>
      </c>
      <c r="N48" s="67"/>
      <c r="O48" s="333">
        <v>81.0</v>
      </c>
      <c r="P48" s="67"/>
      <c r="Q48" s="67"/>
      <c r="R48" s="67"/>
      <c r="S48" s="200">
        <f>IFERROR((SUM(max('CE-SOC-3138'!C47,'CE-SOC-3138'!D47),max('CE-SOC-3138'!E47,'CE-SOC-3138'!F47),max('CE-SOC-3138'!G47,'CE-SOC-3138'!H47),max('CE-SOC-3138'!I47,'CE-SOC-3138'!J47))/4),"")</f>
        <v>58.5</v>
      </c>
      <c r="T48" s="200">
        <f>IFERROR((SUM(max('CE-SOC-3138'!K47,'CE-SOC-3138'!L47),max('CE-SOC-3138'!M47,'CE-SOC-3138'!N47),max('CE-SOC-3138'!O47,'CE-SOC-3138'!P47),max('CE-SOC-3138'!Q47,'CE-SOC-3138'!R47))/4),"")</f>
        <v>61.5</v>
      </c>
      <c r="U48" s="200">
        <f t="shared" si="1"/>
        <v>60</v>
      </c>
      <c r="V48" s="200">
        <f t="shared" si="2"/>
        <v>57</v>
      </c>
      <c r="W48" s="255">
        <f t="shared" si="3"/>
        <v>59.25</v>
      </c>
    </row>
    <row r="49" ht="30.0" customHeight="1">
      <c r="A49" s="193">
        <v>45.0</v>
      </c>
      <c r="B49" s="128" t="str">
        <f>'3A 2025 - 2026 DATOS DEL ESTUDI'!B48</f>
        <v/>
      </c>
      <c r="C49" s="69"/>
      <c r="D49" s="67"/>
      <c r="E49" s="69"/>
      <c r="F49" s="67"/>
      <c r="G49" s="69"/>
      <c r="H49" s="67"/>
      <c r="I49" s="69"/>
      <c r="J49" s="67"/>
      <c r="K49" s="67"/>
      <c r="L49" s="67"/>
      <c r="M49" s="69"/>
      <c r="N49" s="67"/>
      <c r="O49" s="69"/>
      <c r="P49" s="67"/>
      <c r="Q49" s="67"/>
      <c r="R49" s="67"/>
      <c r="S49" s="200">
        <f>IFERROR((SUM(max('CE-SOC-3138'!C48,'CE-SOC-3138'!D48),max('CE-SOC-3138'!E48,'CE-SOC-3138'!F48),max('CE-SOC-3138'!G48,'CE-SOC-3138'!H48),max('CE-SOC-3138'!I48,'CE-SOC-3138'!J48))/4),"")</f>
        <v>0</v>
      </c>
      <c r="T49" s="200">
        <f>IFERROR((SUM(max('CE-SOC-3138'!K48,'CE-SOC-3138'!L48),max('CE-SOC-3138'!M48,'CE-SOC-3138'!N48),max('CE-SOC-3138'!O48,'CE-SOC-3138'!P48),max('CE-SOC-3138'!Q48,'CE-SOC-3138'!R48))/4),"")</f>
        <v>0</v>
      </c>
      <c r="U49" s="200">
        <f t="shared" si="1"/>
        <v>0</v>
      </c>
      <c r="V49" s="200">
        <f t="shared" si="2"/>
        <v>0</v>
      </c>
      <c r="W49" s="255">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S5:W49">
    <cfRule type="cellIs" dxfId="8" priority="1" operator="equal">
      <formula>0</formula>
    </cfRule>
  </conditionalFormatting>
  <conditionalFormatting sqref="W5:W49">
    <cfRule type="cellIs" dxfId="9" priority="2" operator="greaterThanOrEqual">
      <formula>70</formula>
    </cfRule>
  </conditionalFormatting>
  <conditionalFormatting sqref="D5:D49">
    <cfRule type="expression" dxfId="5" priority="3">
      <formula>C5&lt;=69</formula>
    </cfRule>
  </conditionalFormatting>
  <conditionalFormatting sqref="D5:D49">
    <cfRule type="expression" dxfId="6" priority="4">
      <formula>C5&gt;=70</formula>
    </cfRule>
  </conditionalFormatting>
  <conditionalFormatting sqref="F5:F49">
    <cfRule type="expression" dxfId="5" priority="5">
      <formula>E5&lt;=69</formula>
    </cfRule>
  </conditionalFormatting>
  <conditionalFormatting sqref="F5:F49">
    <cfRule type="expression" dxfId="6" priority="6">
      <formula>E5&gt;=70</formula>
    </cfRule>
  </conditionalFormatting>
  <conditionalFormatting sqref="H5:H49">
    <cfRule type="expression" dxfId="5" priority="7">
      <formula>G5&lt;=69</formula>
    </cfRule>
  </conditionalFormatting>
  <conditionalFormatting sqref="H5:H49">
    <cfRule type="expression" dxfId="6" priority="8">
      <formula>G5&gt;=70</formula>
    </cfRule>
  </conditionalFormatting>
  <conditionalFormatting sqref="J5:J49">
    <cfRule type="expression" dxfId="5" priority="9">
      <formula>I5&lt;=69</formula>
    </cfRule>
  </conditionalFormatting>
  <conditionalFormatting sqref="J5:J49">
    <cfRule type="expression" dxfId="6" priority="10">
      <formula>"&gt;=70"</formula>
    </cfRule>
  </conditionalFormatting>
  <conditionalFormatting sqref="L5:L49">
    <cfRule type="expression" dxfId="5" priority="11">
      <formula>K5&lt;=69</formula>
    </cfRule>
  </conditionalFormatting>
  <conditionalFormatting sqref="L5:L49">
    <cfRule type="expression" dxfId="6" priority="12">
      <formula>K5&gt;=70</formula>
    </cfRule>
  </conditionalFormatting>
  <conditionalFormatting sqref="N5:N49">
    <cfRule type="expression" dxfId="5" priority="13">
      <formula>M5&lt;=69</formula>
    </cfRule>
  </conditionalFormatting>
  <conditionalFormatting sqref="N5:N49">
    <cfRule type="expression" dxfId="6" priority="14">
      <formula>M5&gt;=70</formula>
    </cfRule>
  </conditionalFormatting>
  <conditionalFormatting sqref="P5:P49">
    <cfRule type="expression" dxfId="5" priority="15">
      <formula>O5&lt;=69</formula>
    </cfRule>
  </conditionalFormatting>
  <conditionalFormatting sqref="P5:P49">
    <cfRule type="expression" dxfId="6" priority="16">
      <formula>O5&gt;=70</formula>
    </cfRule>
  </conditionalFormatting>
  <conditionalFormatting sqref="R5:R49">
    <cfRule type="expression" dxfId="5" priority="17">
      <formula>Q5&lt;=69</formula>
    </cfRule>
  </conditionalFormatting>
  <conditionalFormatting sqref="R5:R49">
    <cfRule type="expression" dxfId="6" priority="18">
      <formula>Q5&gt;=70</formula>
    </cfRule>
  </conditionalFormatting>
  <conditionalFormatting sqref="C5:R49">
    <cfRule type="cellIs" dxfId="7" priority="19" operator="lessThanOrEqual">
      <formula>69</formula>
    </cfRule>
  </conditionalFormatting>
  <conditionalFormatting sqref="W1:W49">
    <cfRule type="cellIs" dxfId="10"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tableParts count="5">
    <tablePart r:id="rId7"/>
    <tablePart r:id="rId8"/>
    <tablePart r:id="rId9"/>
    <tablePart r:id="rId10"/>
    <tablePart r:id="rId11"/>
  </tableParts>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5200C"/>
    <outlinePr summaryBelow="0" summaryRight="0"/>
    <pageSetUpPr fitToPage="1"/>
  </sheetPr>
  <sheetViews>
    <sheetView workbookViewId="0"/>
  </sheetViews>
  <sheetFormatPr customHeight="1" defaultColWidth="12.63" defaultRowHeight="15.75"/>
  <cols>
    <col customWidth="1" hidden="1" min="1" max="1" width="43.38"/>
    <col customWidth="1" hidden="1" min="2" max="2" width="9.63"/>
    <col customWidth="1" min="3" max="3" width="3.25"/>
    <col customWidth="1" min="4" max="4" width="44.63"/>
    <col customWidth="1" min="5" max="9" width="10.38"/>
    <col customWidth="1" hidden="1" min="10" max="13" width="10.38"/>
    <col customWidth="1" min="14" max="16" width="10.38"/>
    <col customWidth="1" min="17" max="17" width="8.88"/>
    <col customWidth="1" min="18" max="21" width="8.0"/>
    <col customWidth="1" min="22" max="25" width="9.63"/>
    <col customWidth="1" min="26" max="26" width="8.88"/>
  </cols>
  <sheetData>
    <row r="1">
      <c r="A1" s="202"/>
      <c r="B1" s="202"/>
      <c r="C1" s="202" t="s">
        <v>567</v>
      </c>
    </row>
    <row r="2">
      <c r="A2" s="203"/>
      <c r="B2" s="203"/>
      <c r="C2" s="204" t="s">
        <v>541</v>
      </c>
      <c r="J2" s="202"/>
      <c r="K2" s="202"/>
      <c r="L2" s="202"/>
      <c r="M2" s="202"/>
      <c r="N2" s="267" t="str">
        <f>'ACS340'!H2</f>
        <v>PERLA PEÑA</v>
      </c>
      <c r="O2" s="11"/>
      <c r="P2" s="11"/>
      <c r="Q2" s="11"/>
      <c r="R2" s="11"/>
      <c r="S2" s="11"/>
      <c r="T2" s="11"/>
      <c r="U2" s="11"/>
      <c r="V2" s="11"/>
      <c r="W2" s="11"/>
      <c r="X2" s="11"/>
      <c r="Y2" s="11"/>
      <c r="Z2" s="11"/>
    </row>
    <row r="3" ht="15.0" customHeight="1">
      <c r="A3" s="206"/>
      <c r="B3" s="206"/>
      <c r="C3" s="206"/>
    </row>
    <row r="4">
      <c r="A4" s="207" t="s">
        <v>103</v>
      </c>
      <c r="B4" s="207" t="s">
        <v>552</v>
      </c>
      <c r="C4" s="206"/>
      <c r="D4" s="2" t="s">
        <v>649</v>
      </c>
      <c r="E4" s="208" t="s">
        <v>650</v>
      </c>
      <c r="F4" s="15"/>
      <c r="G4" s="15"/>
      <c r="H4" s="16"/>
      <c r="I4" s="151" t="s">
        <v>651</v>
      </c>
      <c r="J4" s="257" t="s">
        <v>652</v>
      </c>
      <c r="K4" s="15"/>
      <c r="L4" s="15"/>
      <c r="M4" s="15"/>
      <c r="N4" s="16"/>
      <c r="O4" s="197" t="s">
        <v>653</v>
      </c>
      <c r="P4" s="15"/>
      <c r="Q4" s="15"/>
      <c r="R4" s="16"/>
      <c r="S4" s="197" t="s">
        <v>654</v>
      </c>
      <c r="T4" s="15"/>
      <c r="U4" s="15"/>
      <c r="V4" s="16"/>
      <c r="W4" s="197" t="s">
        <v>655</v>
      </c>
      <c r="X4" s="16"/>
      <c r="Y4" s="197" t="s">
        <v>656</v>
      </c>
      <c r="Z4" s="16"/>
    </row>
    <row r="5" ht="30.0" customHeight="1">
      <c r="A5" s="47"/>
      <c r="B5" s="47"/>
      <c r="E5" s="210" t="s">
        <v>657</v>
      </c>
      <c r="F5" s="211" t="s">
        <v>658</v>
      </c>
      <c r="G5" s="211" t="s">
        <v>659</v>
      </c>
      <c r="H5" s="212" t="s">
        <v>660</v>
      </c>
      <c r="I5" s="47"/>
      <c r="J5" s="213" t="s">
        <v>699</v>
      </c>
      <c r="K5" s="214" t="s">
        <v>700</v>
      </c>
      <c r="L5" s="214" t="s">
        <v>701</v>
      </c>
      <c r="M5" s="214" t="s">
        <v>702</v>
      </c>
      <c r="N5" s="215" t="s">
        <v>661</v>
      </c>
      <c r="O5" s="216" t="s">
        <v>662</v>
      </c>
      <c r="P5" s="218" t="s">
        <v>734</v>
      </c>
      <c r="Q5" s="216" t="s">
        <v>735</v>
      </c>
      <c r="R5" s="218" t="s">
        <v>665</v>
      </c>
      <c r="S5" s="216" t="s">
        <v>666</v>
      </c>
      <c r="T5" s="216" t="s">
        <v>736</v>
      </c>
      <c r="U5" s="216" t="s">
        <v>668</v>
      </c>
      <c r="V5" s="220" t="s">
        <v>669</v>
      </c>
      <c r="W5" s="216" t="s">
        <v>670</v>
      </c>
      <c r="X5" s="220" t="s">
        <v>671</v>
      </c>
      <c r="Y5" s="151" t="s">
        <v>579</v>
      </c>
      <c r="Z5" s="151" t="s">
        <v>672</v>
      </c>
    </row>
    <row r="6" ht="30.0" customHeight="1">
      <c r="A6" s="43"/>
      <c r="B6" s="43"/>
      <c r="C6" s="221" t="s">
        <v>555</v>
      </c>
      <c r="E6" s="43"/>
      <c r="F6" s="12"/>
      <c r="G6" s="12"/>
      <c r="H6" s="12"/>
      <c r="I6" s="43"/>
      <c r="J6" s="43"/>
      <c r="K6" s="12"/>
      <c r="L6" s="12"/>
      <c r="M6" s="12"/>
      <c r="N6" s="12"/>
      <c r="O6" s="43"/>
      <c r="P6" s="43"/>
      <c r="Q6" s="43"/>
      <c r="R6" s="43"/>
      <c r="S6" s="43"/>
      <c r="T6" s="43"/>
      <c r="U6" s="43"/>
      <c r="V6" s="43"/>
      <c r="W6" s="43"/>
      <c r="X6" s="43"/>
      <c r="Y6" s="43"/>
      <c r="Z6" s="43"/>
    </row>
    <row r="7" ht="30.0" customHeight="1">
      <c r="A7" s="222" t="str">
        <f>'3A 2025 - 2026 DATOS DEL ESTUDI'!M4</f>
        <v/>
      </c>
      <c r="B7" s="258">
        <f>'3A 2025 - 2026 DATOS DEL ESTUDI'!N4</f>
        <v>32586041</v>
      </c>
      <c r="C7" s="224">
        <v>1.0</v>
      </c>
      <c r="D7" s="225" t="str">
        <f>'3A 2025 - 2026 DATOS DEL ESTUDI'!B4</f>
        <v>Jadiel De Jesús Acosta Peña</v>
      </c>
      <c r="E7" s="226">
        <f>'CE-SOC-3139'!S5</f>
        <v>65</v>
      </c>
      <c r="F7" s="226">
        <f>'CE-SOC-3139'!T5</f>
        <v>66.75</v>
      </c>
      <c r="G7" s="226">
        <f>'CE-SOC-3139'!U5</f>
        <v>71</v>
      </c>
      <c r="H7" s="227">
        <f>'CE-SOC-3139'!V5</f>
        <v>65.5</v>
      </c>
      <c r="I7" s="228">
        <f t="shared" ref="I7:I51" si="1">SUM(E7:H7)/4</f>
        <v>67.0625</v>
      </c>
      <c r="J7" s="229" t="str">
        <f>IFERROR(CONCATENATE(SUM('ACS336'!Y7,'ACS336'!BB7),"/",(SUM('ACS336'!$Z$4,'ACS336'!$BC$4))),"")</f>
        <v>19/19</v>
      </c>
      <c r="K7" s="228"/>
      <c r="L7" s="228"/>
      <c r="M7" s="228"/>
      <c r="N7" s="259">
        <f>IFERROR((SUM('ACS336'!Z7,'ACS336'!BC7,'ACS337'!Z7,'ACS337'!BC7,'ACS338'!Z7,'ACS338'!BC7,'ACS339'!Z7,'ACS339'!BC7,'ACS340'!Z7,'ACS340'!BC7)/10),"")</f>
        <v>0.7</v>
      </c>
      <c r="O7" s="231">
        <f t="shared" ref="O7:O51" si="2">IF(I7&lt;=69,I7*0.5,"")</f>
        <v>33.53125</v>
      </c>
      <c r="P7" s="232"/>
      <c r="Q7" s="231" t="str">
        <f t="shared" ref="Q7:Q51" si="3">IF(P7="","", IFERROR((P7*0.5),""))</f>
        <v/>
      </c>
      <c r="R7" s="228">
        <f t="shared" ref="R7:R51" si="4">IF(O7="","",IFERROR((ROUND(O7+Q7,0)),0))</f>
        <v>34</v>
      </c>
      <c r="S7" s="231">
        <f t="shared" ref="S7:S51" si="5">IF(I7="","",IF(R7&lt;=69, IFERROR((I7*0.3),0),""))</f>
        <v>20.11875</v>
      </c>
      <c r="T7" s="232"/>
      <c r="U7" s="231" t="str">
        <f t="shared" ref="U7:U51" si="6">IF(T7="","", IFERROR((T7*0.7),0))</f>
        <v/>
      </c>
      <c r="V7" s="228">
        <f t="shared" ref="V7:V51" si="7">IF(S7="","",IFERROR((ROUND(S7+U7,0)),""))</f>
        <v>20</v>
      </c>
      <c r="W7" s="235" t="str">
        <f t="shared" ref="W7:W51" si="8">IF(COUNT(I7:L7)=4, IF(OR(M7&gt;=70,R7&gt;=70,V7&gt;=70),"A",""),"")</f>
        <v/>
      </c>
      <c r="X7" s="268" t="str">
        <f t="shared" ref="X7:X51" si="9">IF(COUNT(I7:L7)=4, IF(W7="A","","R"),"")</f>
        <v/>
      </c>
      <c r="Y7" s="235" t="str">
        <f t="shared" ref="Y7:Y51" si="10">IF(COUNT(E7:H7)=4, IF(OR(I7&gt;=70,R7&gt;=70,V7&gt;=70),"A",""),"")</f>
        <v/>
      </c>
      <c r="Z7" s="261" t="str">
        <f t="shared" ref="Z7:Z51" si="11">IF(COUNT(E7:H7)=4, IF(Y7="A","","R"),"")</f>
        <v>R</v>
      </c>
    </row>
    <row r="8" ht="30.0" customHeight="1">
      <c r="A8" s="237" t="str">
        <f>'3A 2025 - 2026 DATOS DEL ESTUDI'!M5</f>
        <v/>
      </c>
      <c r="B8" s="262">
        <f>'3A 2025 - 2026 DATOS DEL ESTUDI'!N5</f>
        <v>6954636</v>
      </c>
      <c r="C8" s="239">
        <v>2.0</v>
      </c>
      <c r="D8" s="240" t="str">
        <f>'3A 2025 - 2026 DATOS DEL ESTUDI'!B5</f>
        <v>Daniel  Elía Almonte Martínez</v>
      </c>
      <c r="E8" s="226">
        <f>'CE-SOC-3139'!S6</f>
        <v>55.5</v>
      </c>
      <c r="F8" s="226">
        <f>'CE-SOC-3139'!T6</f>
        <v>49.25</v>
      </c>
      <c r="G8" s="226">
        <f>'CE-SOC-3139'!U6</f>
        <v>50.25</v>
      </c>
      <c r="H8" s="227">
        <f>'CE-SOC-3139'!V6</f>
        <v>50.25</v>
      </c>
      <c r="I8" s="228">
        <f t="shared" si="1"/>
        <v>51.3125</v>
      </c>
      <c r="J8" s="229" t="str">
        <f>IFERROR(CONCATENATE(SUM('ACS336'!Y8,'ACS336'!BB8),"/",(SUM('ACS336'!$Z$4,'ACS336'!$BC$4))),"")</f>
        <v>19/19</v>
      </c>
      <c r="K8" s="228"/>
      <c r="L8" s="228"/>
      <c r="M8" s="228"/>
      <c r="N8" s="259">
        <f>IFERROR((SUM('ACS336'!Z8,'ACS336'!BC8,'ACS337'!Z8,'ACS337'!BC8,'ACS338'!Z8,'ACS338'!BC8,'ACS339'!Z8,'ACS339'!BC8,'ACS340'!Z8,'ACS340'!BC8)/10),"")</f>
        <v>0.6816666667</v>
      </c>
      <c r="O8" s="231">
        <f t="shared" si="2"/>
        <v>25.65625</v>
      </c>
      <c r="P8" s="232"/>
      <c r="Q8" s="231" t="str">
        <f t="shared" si="3"/>
        <v/>
      </c>
      <c r="R8" s="228">
        <f t="shared" si="4"/>
        <v>26</v>
      </c>
      <c r="S8" s="231">
        <f t="shared" si="5"/>
        <v>15.39375</v>
      </c>
      <c r="T8" s="232"/>
      <c r="U8" s="231" t="str">
        <f t="shared" si="6"/>
        <v/>
      </c>
      <c r="V8" s="228">
        <f t="shared" si="7"/>
        <v>15</v>
      </c>
      <c r="W8" s="235" t="str">
        <f t="shared" si="8"/>
        <v/>
      </c>
      <c r="X8" s="268" t="str">
        <f t="shared" si="9"/>
        <v/>
      </c>
      <c r="Y8" s="235" t="str">
        <f t="shared" si="10"/>
        <v/>
      </c>
      <c r="Z8" s="261" t="str">
        <f t="shared" si="11"/>
        <v>R</v>
      </c>
    </row>
    <row r="9" ht="30.0" customHeight="1">
      <c r="A9" s="237" t="str">
        <f>'3A 2025 - 2026 DATOS DEL ESTUDI'!M6</f>
        <v/>
      </c>
      <c r="B9" s="262">
        <f>'3A 2025 - 2026 DATOS DEL ESTUDI'!N6</f>
        <v>32743589</v>
      </c>
      <c r="C9" s="239">
        <v>3.0</v>
      </c>
      <c r="D9" s="240" t="str">
        <f>'3A 2025 - 2026 DATOS DEL ESTUDI'!B6</f>
        <v>Isaac  Ángeles Liriano</v>
      </c>
      <c r="E9" s="226">
        <f>'CE-SOC-3139'!S7</f>
        <v>41.75</v>
      </c>
      <c r="F9" s="226">
        <f>'CE-SOC-3139'!T7</f>
        <v>38.25</v>
      </c>
      <c r="G9" s="226">
        <f>'CE-SOC-3139'!U7</f>
        <v>40.25</v>
      </c>
      <c r="H9" s="227">
        <f>'CE-SOC-3139'!V7</f>
        <v>42.75</v>
      </c>
      <c r="I9" s="228">
        <f t="shared" si="1"/>
        <v>40.75</v>
      </c>
      <c r="J9" s="229" t="str">
        <f>IFERROR(CONCATENATE(SUM('ACS336'!Y9,'ACS336'!BB9),"/",(SUM('ACS336'!$Z$4,'ACS336'!$BC$4))),"")</f>
        <v>18/19</v>
      </c>
      <c r="K9" s="228"/>
      <c r="L9" s="228"/>
      <c r="M9" s="228"/>
      <c r="N9" s="259">
        <f>IFERROR((SUM('ACS336'!Z9,'ACS336'!BC9,'ACS337'!Z9,'ACS337'!BC9,'ACS338'!Z9,'ACS338'!BC9,'ACS339'!Z9,'ACS339'!BC9,'ACS340'!Z9,'ACS340'!BC9)/10),"")</f>
        <v>0.6384150327</v>
      </c>
      <c r="O9" s="231">
        <f t="shared" si="2"/>
        <v>20.375</v>
      </c>
      <c r="P9" s="232"/>
      <c r="Q9" s="231" t="str">
        <f t="shared" si="3"/>
        <v/>
      </c>
      <c r="R9" s="228">
        <f t="shared" si="4"/>
        <v>20</v>
      </c>
      <c r="S9" s="231">
        <f t="shared" si="5"/>
        <v>12.225</v>
      </c>
      <c r="T9" s="232"/>
      <c r="U9" s="231" t="str">
        <f t="shared" si="6"/>
        <v/>
      </c>
      <c r="V9" s="228">
        <f t="shared" si="7"/>
        <v>12</v>
      </c>
      <c r="W9" s="235" t="str">
        <f t="shared" si="8"/>
        <v/>
      </c>
      <c r="X9" s="268" t="str">
        <f t="shared" si="9"/>
        <v/>
      </c>
      <c r="Y9" s="235" t="str">
        <f t="shared" si="10"/>
        <v/>
      </c>
      <c r="Z9" s="261" t="str">
        <f t="shared" si="11"/>
        <v>R</v>
      </c>
    </row>
    <row r="10" ht="30.0" customHeight="1">
      <c r="A10" s="237" t="str">
        <f>'3A 2025 - 2026 DATOS DEL ESTUDI'!M7</f>
        <v/>
      </c>
      <c r="B10" s="262">
        <f>'3A 2025 - 2026 DATOS DEL ESTUDI'!N7</f>
        <v>32899338</v>
      </c>
      <c r="C10" s="239">
        <v>4.0</v>
      </c>
      <c r="D10" s="240" t="str">
        <f>'3A 2025 - 2026 DATOS DEL ESTUDI'!B7</f>
        <v>Melaniee  Aquino  Estrella</v>
      </c>
      <c r="E10" s="226">
        <f>'CE-SOC-3139'!S8</f>
        <v>58.75</v>
      </c>
      <c r="F10" s="226">
        <f>'CE-SOC-3139'!T8</f>
        <v>56.75</v>
      </c>
      <c r="G10" s="226">
        <f>'CE-SOC-3139'!U8</f>
        <v>58.5</v>
      </c>
      <c r="H10" s="227">
        <f>'CE-SOC-3139'!V8</f>
        <v>49.75</v>
      </c>
      <c r="I10" s="228">
        <f t="shared" si="1"/>
        <v>55.9375</v>
      </c>
      <c r="J10" s="229" t="str">
        <f>IFERROR(CONCATENATE(SUM('ACS336'!Y10,'ACS336'!BB10),"/",(SUM('ACS336'!$Z$4,'ACS336'!$BC$4))),"")</f>
        <v>18/19</v>
      </c>
      <c r="K10" s="228"/>
      <c r="L10" s="228"/>
      <c r="M10" s="228"/>
      <c r="N10" s="259">
        <f>IFERROR((SUM('ACS336'!Z10,'ACS336'!BC10,'ACS337'!Z10,'ACS337'!BC10,'ACS338'!Z10,'ACS338'!BC10,'ACS339'!Z10,'ACS339'!BC10,'ACS340'!Z10,'ACS340'!BC10)/10),"")</f>
        <v>0.6468464052</v>
      </c>
      <c r="O10" s="231">
        <f t="shared" si="2"/>
        <v>27.96875</v>
      </c>
      <c r="P10" s="232"/>
      <c r="Q10" s="231" t="str">
        <f t="shared" si="3"/>
        <v/>
      </c>
      <c r="R10" s="228">
        <f t="shared" si="4"/>
        <v>28</v>
      </c>
      <c r="S10" s="231">
        <f t="shared" si="5"/>
        <v>16.78125</v>
      </c>
      <c r="T10" s="232"/>
      <c r="U10" s="231" t="str">
        <f t="shared" si="6"/>
        <v/>
      </c>
      <c r="V10" s="228">
        <f t="shared" si="7"/>
        <v>17</v>
      </c>
      <c r="W10" s="235" t="str">
        <f t="shared" si="8"/>
        <v/>
      </c>
      <c r="X10" s="268" t="str">
        <f t="shared" si="9"/>
        <v/>
      </c>
      <c r="Y10" s="235" t="str">
        <f t="shared" si="10"/>
        <v/>
      </c>
      <c r="Z10" s="261" t="str">
        <f t="shared" si="11"/>
        <v>R</v>
      </c>
    </row>
    <row r="11" ht="30.0" customHeight="1">
      <c r="A11" s="237" t="str">
        <f>'3A 2025 - 2026 DATOS DEL ESTUDI'!M8</f>
        <v/>
      </c>
      <c r="B11" s="262">
        <f>'3A 2025 - 2026 DATOS DEL ESTUDI'!N8</f>
        <v>33109621</v>
      </c>
      <c r="C11" s="239">
        <v>5.0</v>
      </c>
      <c r="D11" s="240" t="str">
        <f>'3A 2025 - 2026 DATOS DEL ESTUDI'!B8</f>
        <v>Jennifer  Asenjo  De Los Santos TRANSFERIDA 10/12/25</v>
      </c>
      <c r="E11" s="226">
        <f>'CE-SOC-3139'!S9</f>
        <v>22.5</v>
      </c>
      <c r="F11" s="226">
        <f>'CE-SOC-3139'!T9</f>
        <v>21.25</v>
      </c>
      <c r="G11" s="226">
        <f>'CE-SOC-3139'!U9</f>
        <v>24.5</v>
      </c>
      <c r="H11" s="227">
        <f>'CE-SOC-3139'!V9</f>
        <v>24.5</v>
      </c>
      <c r="I11" s="228">
        <f t="shared" si="1"/>
        <v>23.1875</v>
      </c>
      <c r="J11" s="229" t="str">
        <f>IFERROR(CONCATENATE(SUM('ACS336'!Y11,'ACS336'!BB11),"/",(SUM('ACS336'!$Z$4,'ACS336'!$BC$4))),"")</f>
        <v>16/19</v>
      </c>
      <c r="K11" s="228"/>
      <c r="L11" s="228"/>
      <c r="M11" s="228"/>
      <c r="N11" s="259">
        <f>IFERROR((SUM('ACS336'!Z11,'ACS336'!BC11,'ACS337'!Z11,'ACS337'!BC11,'ACS338'!Z11,'ACS338'!BC11,'ACS339'!Z11,'ACS339'!BC11,'ACS340'!Z11,'ACS340'!BC11)/10),"")</f>
        <v>0.3213888889</v>
      </c>
      <c r="O11" s="231">
        <f t="shared" si="2"/>
        <v>11.59375</v>
      </c>
      <c r="P11" s="232"/>
      <c r="Q11" s="231" t="str">
        <f t="shared" si="3"/>
        <v/>
      </c>
      <c r="R11" s="228">
        <f t="shared" si="4"/>
        <v>12</v>
      </c>
      <c r="S11" s="231">
        <f t="shared" si="5"/>
        <v>6.95625</v>
      </c>
      <c r="T11" s="232"/>
      <c r="U11" s="231" t="str">
        <f t="shared" si="6"/>
        <v/>
      </c>
      <c r="V11" s="228">
        <f t="shared" si="7"/>
        <v>7</v>
      </c>
      <c r="W11" s="235" t="str">
        <f t="shared" si="8"/>
        <v/>
      </c>
      <c r="X11" s="268" t="str">
        <f t="shared" si="9"/>
        <v/>
      </c>
      <c r="Y11" s="235" t="str">
        <f t="shared" si="10"/>
        <v/>
      </c>
      <c r="Z11" s="261" t="str">
        <f t="shared" si="11"/>
        <v>R</v>
      </c>
    </row>
    <row r="12" ht="30.0" customHeight="1">
      <c r="A12" s="237" t="str">
        <f>'3A 2025 - 2026 DATOS DEL ESTUDI'!M9</f>
        <v/>
      </c>
      <c r="B12" s="262">
        <f>'3A 2025 - 2026 DATOS DEL ESTUDI'!N9</f>
        <v>32678295</v>
      </c>
      <c r="C12" s="239">
        <v>6.0</v>
      </c>
      <c r="D12" s="240" t="str">
        <f>'3A 2025 - 2026 DATOS DEL ESTUDI'!B9</f>
        <v>Leshlie Crismayri Bautista Quezada</v>
      </c>
      <c r="E12" s="226">
        <f>'CE-SOC-3139'!S10</f>
        <v>67.75</v>
      </c>
      <c r="F12" s="226">
        <f>'CE-SOC-3139'!T10</f>
        <v>65.25</v>
      </c>
      <c r="G12" s="226">
        <f>'CE-SOC-3139'!U10</f>
        <v>70.75</v>
      </c>
      <c r="H12" s="227">
        <f>'CE-SOC-3139'!V10</f>
        <v>67.75</v>
      </c>
      <c r="I12" s="228">
        <f t="shared" si="1"/>
        <v>67.875</v>
      </c>
      <c r="J12" s="229" t="str">
        <f>IFERROR(CONCATENATE(SUM('ACS336'!Y12,'ACS336'!BB12),"/",(SUM('ACS336'!$Z$4,'ACS336'!$BC$4))),"")</f>
        <v>19/19</v>
      </c>
      <c r="K12" s="228"/>
      <c r="L12" s="228"/>
      <c r="M12" s="228"/>
      <c r="N12" s="259">
        <f>IFERROR((SUM('ACS336'!Z12,'ACS336'!BC12,'ACS337'!Z12,'ACS337'!BC12,'ACS338'!Z12,'ACS338'!BC12,'ACS339'!Z12,'ACS339'!BC12,'ACS340'!Z12,'ACS340'!BC12)/10),"")</f>
        <v>0.6633333333</v>
      </c>
      <c r="O12" s="231">
        <f t="shared" si="2"/>
        <v>33.9375</v>
      </c>
      <c r="P12" s="232"/>
      <c r="Q12" s="231" t="str">
        <f t="shared" si="3"/>
        <v/>
      </c>
      <c r="R12" s="228">
        <f t="shared" si="4"/>
        <v>34</v>
      </c>
      <c r="S12" s="231">
        <f t="shared" si="5"/>
        <v>20.3625</v>
      </c>
      <c r="T12" s="232"/>
      <c r="U12" s="231" t="str">
        <f t="shared" si="6"/>
        <v/>
      </c>
      <c r="V12" s="228">
        <f t="shared" si="7"/>
        <v>20</v>
      </c>
      <c r="W12" s="235" t="str">
        <f t="shared" si="8"/>
        <v/>
      </c>
      <c r="X12" s="268" t="str">
        <f t="shared" si="9"/>
        <v/>
      </c>
      <c r="Y12" s="235" t="str">
        <f t="shared" si="10"/>
        <v/>
      </c>
      <c r="Z12" s="261" t="str">
        <f t="shared" si="11"/>
        <v>R</v>
      </c>
    </row>
    <row r="13" ht="30.0" customHeight="1">
      <c r="A13" s="237" t="str">
        <f>'3A 2025 - 2026 DATOS DEL ESTUDI'!M10</f>
        <v/>
      </c>
      <c r="B13" s="262">
        <f>'3A 2025 - 2026 DATOS DEL ESTUDI'!N10</f>
        <v>33224927</v>
      </c>
      <c r="C13" s="239">
        <v>7.0</v>
      </c>
      <c r="D13" s="240" t="str">
        <f>'3A 2025 - 2026 DATOS DEL ESTUDI'!B10</f>
        <v>Gilber  Bello Silva</v>
      </c>
      <c r="E13" s="226">
        <f>'CE-SOC-3139'!S11</f>
        <v>55</v>
      </c>
      <c r="F13" s="226">
        <f>'CE-SOC-3139'!T11</f>
        <v>58.75</v>
      </c>
      <c r="G13" s="226">
        <f>'CE-SOC-3139'!U11</f>
        <v>58.5</v>
      </c>
      <c r="H13" s="227">
        <f>'CE-SOC-3139'!V11</f>
        <v>63</v>
      </c>
      <c r="I13" s="228">
        <f t="shared" si="1"/>
        <v>58.8125</v>
      </c>
      <c r="J13" s="229" t="str">
        <f>IFERROR(CONCATENATE(SUM('ACS336'!Y13,'ACS336'!BB13),"/",(SUM('ACS336'!$Z$4,'ACS336'!$BC$4))),"")</f>
        <v>19/19</v>
      </c>
      <c r="K13" s="228"/>
      <c r="L13" s="228"/>
      <c r="M13" s="228"/>
      <c r="N13" s="259">
        <f>IFERROR((SUM('ACS336'!Z13,'ACS336'!BC13,'ACS337'!Z13,'ACS337'!BC13,'ACS338'!Z13,'ACS338'!BC13,'ACS339'!Z13,'ACS339'!BC13,'ACS340'!Z13,'ACS340'!BC13)/10),"")</f>
        <v>0.6816666667</v>
      </c>
      <c r="O13" s="231">
        <f t="shared" si="2"/>
        <v>29.40625</v>
      </c>
      <c r="P13" s="232"/>
      <c r="Q13" s="231" t="str">
        <f t="shared" si="3"/>
        <v/>
      </c>
      <c r="R13" s="228">
        <f t="shared" si="4"/>
        <v>29</v>
      </c>
      <c r="S13" s="231">
        <f t="shared" si="5"/>
        <v>17.64375</v>
      </c>
      <c r="T13" s="232"/>
      <c r="U13" s="231" t="str">
        <f t="shared" si="6"/>
        <v/>
      </c>
      <c r="V13" s="228">
        <f t="shared" si="7"/>
        <v>18</v>
      </c>
      <c r="W13" s="235" t="str">
        <f t="shared" si="8"/>
        <v/>
      </c>
      <c r="X13" s="268" t="str">
        <f t="shared" si="9"/>
        <v/>
      </c>
      <c r="Y13" s="235" t="str">
        <f t="shared" si="10"/>
        <v/>
      </c>
      <c r="Z13" s="261" t="str">
        <f t="shared" si="11"/>
        <v>R</v>
      </c>
    </row>
    <row r="14" ht="30.0" customHeight="1">
      <c r="A14" s="237" t="str">
        <f>'3A 2025 - 2026 DATOS DEL ESTUDI'!M11</f>
        <v/>
      </c>
      <c r="B14" s="262">
        <f>'3A 2025 - 2026 DATOS DEL ESTUDI'!N11</f>
        <v>6783589</v>
      </c>
      <c r="C14" s="239">
        <v>8.0</v>
      </c>
      <c r="D14" s="240" t="str">
        <f>'3A 2025 - 2026 DATOS DEL ESTUDI'!B11</f>
        <v>Sherlyn Mariel Bernabel Lora</v>
      </c>
      <c r="E14" s="226">
        <f>'CE-SOC-3139'!S12</f>
        <v>44.5</v>
      </c>
      <c r="F14" s="226">
        <f>'CE-SOC-3139'!T12</f>
        <v>45.5</v>
      </c>
      <c r="G14" s="226">
        <f>'CE-SOC-3139'!U12</f>
        <v>50.25</v>
      </c>
      <c r="H14" s="227">
        <f>'CE-SOC-3139'!V12</f>
        <v>46.75</v>
      </c>
      <c r="I14" s="228">
        <f t="shared" si="1"/>
        <v>46.75</v>
      </c>
      <c r="J14" s="229" t="str">
        <f>IFERROR(CONCATENATE(SUM('ACS336'!Y14,'ACS336'!BB14),"/",(SUM('ACS336'!$Z$4,'ACS336'!$BC$4))),"")</f>
        <v>18/19</v>
      </c>
      <c r="K14" s="228"/>
      <c r="L14" s="228"/>
      <c r="M14" s="228"/>
      <c r="N14" s="259">
        <f>IFERROR((SUM('ACS336'!Z14,'ACS336'!BC14,'ACS337'!Z14,'ACS337'!BC14,'ACS338'!Z14,'ACS338'!BC14,'ACS339'!Z14,'ACS339'!BC14,'ACS340'!Z14,'ACS340'!BC14)/10),"")</f>
        <v>0.6041993464</v>
      </c>
      <c r="O14" s="231">
        <f t="shared" si="2"/>
        <v>23.375</v>
      </c>
      <c r="P14" s="232"/>
      <c r="Q14" s="231" t="str">
        <f t="shared" si="3"/>
        <v/>
      </c>
      <c r="R14" s="228">
        <f t="shared" si="4"/>
        <v>23</v>
      </c>
      <c r="S14" s="231">
        <f t="shared" si="5"/>
        <v>14.025</v>
      </c>
      <c r="T14" s="232"/>
      <c r="U14" s="231" t="str">
        <f t="shared" si="6"/>
        <v/>
      </c>
      <c r="V14" s="228">
        <f t="shared" si="7"/>
        <v>14</v>
      </c>
      <c r="W14" s="235" t="str">
        <f t="shared" si="8"/>
        <v/>
      </c>
      <c r="X14" s="268" t="str">
        <f t="shared" si="9"/>
        <v/>
      </c>
      <c r="Y14" s="235" t="str">
        <f t="shared" si="10"/>
        <v/>
      </c>
      <c r="Z14" s="261" t="str">
        <f t="shared" si="11"/>
        <v>R</v>
      </c>
    </row>
    <row r="15" ht="30.0" customHeight="1">
      <c r="A15" s="237" t="str">
        <f>'3A 2025 - 2026 DATOS DEL ESTUDI'!M12</f>
        <v/>
      </c>
      <c r="B15" s="262">
        <f>'3A 2025 - 2026 DATOS DEL ESTUDI'!N12</f>
        <v>7117826</v>
      </c>
      <c r="C15" s="239">
        <v>9.0</v>
      </c>
      <c r="D15" s="240" t="str">
        <f>'3A 2025 - 2026 DATOS DEL ESTUDI'!B12</f>
        <v>Erleen  Brito Castillo</v>
      </c>
      <c r="E15" s="226">
        <f>'CE-SOC-3139'!S13</f>
        <v>48.75</v>
      </c>
      <c r="F15" s="226">
        <f>'CE-SOC-3139'!T13</f>
        <v>48.5</v>
      </c>
      <c r="G15" s="226">
        <f>'CE-SOC-3139'!U13</f>
        <v>48.25</v>
      </c>
      <c r="H15" s="227">
        <f>'CE-SOC-3139'!V13</f>
        <v>46.75</v>
      </c>
      <c r="I15" s="228">
        <f t="shared" si="1"/>
        <v>48.0625</v>
      </c>
      <c r="J15" s="229" t="str">
        <f>IFERROR(CONCATENATE(SUM('ACS336'!Y15,'ACS336'!BB15),"/",(SUM('ACS336'!$Z$4,'ACS336'!$BC$4))),"")</f>
        <v>19/19</v>
      </c>
      <c r="K15" s="228"/>
      <c r="L15" s="228"/>
      <c r="M15" s="228"/>
      <c r="N15" s="259">
        <f>IFERROR((SUM('ACS336'!Z15,'ACS336'!BC15,'ACS337'!Z15,'ACS337'!BC15,'ACS338'!Z15,'ACS338'!BC15,'ACS339'!Z15,'ACS339'!BC15,'ACS340'!Z15,'ACS340'!BC15)/10),"")</f>
        <v>0.6941176471</v>
      </c>
      <c r="O15" s="231">
        <f t="shared" si="2"/>
        <v>24.03125</v>
      </c>
      <c r="P15" s="232"/>
      <c r="Q15" s="231" t="str">
        <f t="shared" si="3"/>
        <v/>
      </c>
      <c r="R15" s="228">
        <f t="shared" si="4"/>
        <v>24</v>
      </c>
      <c r="S15" s="231">
        <f t="shared" si="5"/>
        <v>14.41875</v>
      </c>
      <c r="T15" s="232"/>
      <c r="U15" s="231" t="str">
        <f t="shared" si="6"/>
        <v/>
      </c>
      <c r="V15" s="228">
        <f t="shared" si="7"/>
        <v>14</v>
      </c>
      <c r="W15" s="235" t="str">
        <f t="shared" si="8"/>
        <v/>
      </c>
      <c r="X15" s="268" t="str">
        <f t="shared" si="9"/>
        <v/>
      </c>
      <c r="Y15" s="235" t="str">
        <f t="shared" si="10"/>
        <v/>
      </c>
      <c r="Z15" s="261" t="str">
        <f t="shared" si="11"/>
        <v>R</v>
      </c>
    </row>
    <row r="16" ht="30.0" customHeight="1">
      <c r="A16" s="237" t="str">
        <f>'3A 2025 - 2026 DATOS DEL ESTUDI'!M13</f>
        <v/>
      </c>
      <c r="B16" s="262">
        <f>'3A 2025 - 2026 DATOS DEL ESTUDI'!N13</f>
        <v>7042227</v>
      </c>
      <c r="C16" s="239">
        <v>10.0</v>
      </c>
      <c r="D16" s="240" t="str">
        <f>'3A 2025 - 2026 DATOS DEL ESTUDI'!B13</f>
        <v>Brianny  Caraballo Guzmán</v>
      </c>
      <c r="E16" s="226">
        <f>'CE-SOC-3139'!S14</f>
        <v>73.75</v>
      </c>
      <c r="F16" s="226">
        <f>'CE-SOC-3139'!T14</f>
        <v>72.5</v>
      </c>
      <c r="G16" s="226">
        <f>'CE-SOC-3139'!U14</f>
        <v>74.5</v>
      </c>
      <c r="H16" s="227">
        <f>'CE-SOC-3139'!V14</f>
        <v>73.25</v>
      </c>
      <c r="I16" s="228">
        <f t="shared" si="1"/>
        <v>73.5</v>
      </c>
      <c r="J16" s="229" t="str">
        <f>IFERROR(CONCATENATE(SUM('ACS336'!Y16,'ACS336'!BB16),"/",(SUM('ACS336'!$Z$4,'ACS336'!$BC$4))),"")</f>
        <v>19/19</v>
      </c>
      <c r="K16" s="228"/>
      <c r="L16" s="228"/>
      <c r="M16" s="228"/>
      <c r="N16" s="259">
        <f>IFERROR((SUM('ACS336'!Z16,'ACS336'!BC16,'ACS337'!Z16,'ACS337'!BC16,'ACS338'!Z16,'ACS338'!BC16,'ACS339'!Z16,'ACS339'!BC16,'ACS340'!Z16,'ACS340'!BC16)/10),"")</f>
        <v>0.7</v>
      </c>
      <c r="O16" s="231" t="str">
        <f t="shared" si="2"/>
        <v/>
      </c>
      <c r="P16" s="232"/>
      <c r="Q16" s="231" t="str">
        <f t="shared" si="3"/>
        <v/>
      </c>
      <c r="R16" s="228" t="str">
        <f t="shared" si="4"/>
        <v/>
      </c>
      <c r="S16" s="231" t="str">
        <f t="shared" si="5"/>
        <v/>
      </c>
      <c r="T16" s="232"/>
      <c r="U16" s="231" t="str">
        <f t="shared" si="6"/>
        <v/>
      </c>
      <c r="V16" s="228" t="str">
        <f t="shared" si="7"/>
        <v/>
      </c>
      <c r="W16" s="235" t="str">
        <f t="shared" si="8"/>
        <v/>
      </c>
      <c r="X16" s="268" t="str">
        <f t="shared" si="9"/>
        <v/>
      </c>
      <c r="Y16" s="235" t="str">
        <f t="shared" si="10"/>
        <v>A</v>
      </c>
      <c r="Z16" s="261" t="str">
        <f t="shared" si="11"/>
        <v/>
      </c>
    </row>
    <row r="17" ht="30.0" customHeight="1">
      <c r="A17" s="237" t="str">
        <f>'3A 2025 - 2026 DATOS DEL ESTUDI'!M14</f>
        <v/>
      </c>
      <c r="B17" s="262">
        <f>'3A 2025 - 2026 DATOS DEL ESTUDI'!N14</f>
        <v>32626669</v>
      </c>
      <c r="C17" s="239">
        <v>11.0</v>
      </c>
      <c r="D17" s="240" t="str">
        <f>'3A 2025 - 2026 DATOS DEL ESTUDI'!B14</f>
        <v>Scarlet  Castillo</v>
      </c>
      <c r="E17" s="226">
        <f>'CE-SOC-3139'!S15</f>
        <v>52</v>
      </c>
      <c r="F17" s="226">
        <f>'CE-SOC-3139'!T15</f>
        <v>54.25</v>
      </c>
      <c r="G17" s="226">
        <f>'CE-SOC-3139'!U15</f>
        <v>52.5</v>
      </c>
      <c r="H17" s="227">
        <f>'CE-SOC-3139'!V15</f>
        <v>39.5</v>
      </c>
      <c r="I17" s="228">
        <f t="shared" si="1"/>
        <v>49.5625</v>
      </c>
      <c r="J17" s="229" t="str">
        <f>IFERROR(CONCATENATE(SUM('ACS336'!Y17,'ACS336'!BB17),"/",(SUM('ACS336'!$Z$4,'ACS336'!$BC$4))),"")</f>
        <v>14/19</v>
      </c>
      <c r="K17" s="228"/>
      <c r="L17" s="228"/>
      <c r="M17" s="228"/>
      <c r="N17" s="259">
        <f>IFERROR((SUM('ACS336'!Z17,'ACS336'!BC17,'ACS337'!Z17,'ACS337'!BC17,'ACS338'!Z17,'ACS338'!BC17,'ACS339'!Z17,'ACS339'!BC17,'ACS340'!Z17,'ACS340'!BC17)/10),"")</f>
        <v>0.5929084967</v>
      </c>
      <c r="O17" s="231">
        <f t="shared" si="2"/>
        <v>24.78125</v>
      </c>
      <c r="P17" s="232"/>
      <c r="Q17" s="231" t="str">
        <f t="shared" si="3"/>
        <v/>
      </c>
      <c r="R17" s="228">
        <f t="shared" si="4"/>
        <v>25</v>
      </c>
      <c r="S17" s="231">
        <f t="shared" si="5"/>
        <v>14.86875</v>
      </c>
      <c r="T17" s="232"/>
      <c r="U17" s="231" t="str">
        <f t="shared" si="6"/>
        <v/>
      </c>
      <c r="V17" s="228">
        <f t="shared" si="7"/>
        <v>15</v>
      </c>
      <c r="W17" s="235" t="str">
        <f t="shared" si="8"/>
        <v/>
      </c>
      <c r="X17" s="268" t="str">
        <f t="shared" si="9"/>
        <v/>
      </c>
      <c r="Y17" s="235" t="str">
        <f t="shared" si="10"/>
        <v/>
      </c>
      <c r="Z17" s="261" t="str">
        <f t="shared" si="11"/>
        <v>R</v>
      </c>
    </row>
    <row r="18" ht="30.0" customHeight="1">
      <c r="A18" s="237" t="str">
        <f>'3A 2025 - 2026 DATOS DEL ESTUDI'!M15</f>
        <v/>
      </c>
      <c r="B18" s="262">
        <f>'3A 2025 - 2026 DATOS DEL ESTUDI'!N15</f>
        <v>33016326</v>
      </c>
      <c r="C18" s="239">
        <v>12.0</v>
      </c>
      <c r="D18" s="240" t="str">
        <f>'3A 2025 - 2026 DATOS DEL ESTUDI'!B15</f>
        <v>Yarselin  Cruz Peña</v>
      </c>
      <c r="E18" s="226">
        <f>'CE-SOC-3139'!S16</f>
        <v>67.75</v>
      </c>
      <c r="F18" s="226">
        <f>'CE-SOC-3139'!T16</f>
        <v>70</v>
      </c>
      <c r="G18" s="226">
        <f>'CE-SOC-3139'!U16</f>
        <v>69.75</v>
      </c>
      <c r="H18" s="227">
        <f>'CE-SOC-3139'!V16</f>
        <v>70.75</v>
      </c>
      <c r="I18" s="228">
        <f t="shared" si="1"/>
        <v>69.5625</v>
      </c>
      <c r="J18" s="229" t="str">
        <f>IFERROR(CONCATENATE(SUM('ACS336'!Y18,'ACS336'!BB18),"/",(SUM('ACS336'!$Z$4,'ACS336'!$BC$4))),"")</f>
        <v>19/19</v>
      </c>
      <c r="K18" s="228"/>
      <c r="L18" s="228"/>
      <c r="M18" s="228"/>
      <c r="N18" s="259">
        <f>IFERROR((SUM('ACS336'!Z18,'ACS336'!BC18,'ACS337'!Z18,'ACS337'!BC18,'ACS338'!Z18,'ACS338'!BC18,'ACS339'!Z18,'ACS339'!BC18,'ACS340'!Z18,'ACS340'!BC18)/10),"")</f>
        <v>0.6816176471</v>
      </c>
      <c r="O18" s="231" t="str">
        <f t="shared" si="2"/>
        <v/>
      </c>
      <c r="P18" s="232"/>
      <c r="Q18" s="231" t="str">
        <f t="shared" si="3"/>
        <v/>
      </c>
      <c r="R18" s="228" t="str">
        <f t="shared" si="4"/>
        <v/>
      </c>
      <c r="S18" s="231" t="str">
        <f t="shared" si="5"/>
        <v/>
      </c>
      <c r="T18" s="232"/>
      <c r="U18" s="231" t="str">
        <f t="shared" si="6"/>
        <v/>
      </c>
      <c r="V18" s="228" t="str">
        <f t="shared" si="7"/>
        <v/>
      </c>
      <c r="W18" s="235" t="str">
        <f t="shared" si="8"/>
        <v/>
      </c>
      <c r="X18" s="268" t="str">
        <f t="shared" si="9"/>
        <v/>
      </c>
      <c r="Y18" s="235" t="str">
        <f t="shared" si="10"/>
        <v>A</v>
      </c>
      <c r="Z18" s="261" t="str">
        <f t="shared" si="11"/>
        <v/>
      </c>
    </row>
    <row r="19" ht="30.0" customHeight="1">
      <c r="A19" s="237" t="str">
        <f>'3A 2025 - 2026 DATOS DEL ESTUDI'!M16</f>
        <v/>
      </c>
      <c r="B19" s="262">
        <f>'3A 2025 - 2026 DATOS DEL ESTUDI'!N16</f>
        <v>32387390</v>
      </c>
      <c r="C19" s="239">
        <v>13.0</v>
      </c>
      <c r="D19" s="240" t="str">
        <f>'3A 2025 - 2026 DATOS DEL ESTUDI'!B16</f>
        <v>Fernando José Díaz Fernández</v>
      </c>
      <c r="E19" s="226">
        <f>'CE-SOC-3139'!S17</f>
        <v>64.5</v>
      </c>
      <c r="F19" s="226">
        <f>'CE-SOC-3139'!T17</f>
        <v>65.25</v>
      </c>
      <c r="G19" s="226">
        <f>'CE-SOC-3139'!U17</f>
        <v>66</v>
      </c>
      <c r="H19" s="227">
        <f>'CE-SOC-3139'!V17</f>
        <v>67.25</v>
      </c>
      <c r="I19" s="228">
        <f t="shared" si="1"/>
        <v>65.75</v>
      </c>
      <c r="J19" s="229" t="str">
        <f>IFERROR(CONCATENATE(SUM('ACS336'!Y19,'ACS336'!BB19),"/",(SUM('ACS336'!$Z$4,'ACS336'!$BC$4))),"")</f>
        <v>19/19</v>
      </c>
      <c r="K19" s="228"/>
      <c r="L19" s="228"/>
      <c r="M19" s="228"/>
      <c r="N19" s="259">
        <f>IFERROR((SUM('ACS336'!Z19,'ACS336'!BC19,'ACS337'!Z19,'ACS337'!BC19,'ACS338'!Z19,'ACS338'!BC19,'ACS339'!Z19,'ACS339'!BC19,'ACS340'!Z19,'ACS340'!BC19)/10),"")</f>
        <v>0.6883333333</v>
      </c>
      <c r="O19" s="231">
        <f t="shared" si="2"/>
        <v>32.875</v>
      </c>
      <c r="P19" s="232"/>
      <c r="Q19" s="231" t="str">
        <f t="shared" si="3"/>
        <v/>
      </c>
      <c r="R19" s="228">
        <f t="shared" si="4"/>
        <v>33</v>
      </c>
      <c r="S19" s="231">
        <f t="shared" si="5"/>
        <v>19.725</v>
      </c>
      <c r="T19" s="232"/>
      <c r="U19" s="231" t="str">
        <f t="shared" si="6"/>
        <v/>
      </c>
      <c r="V19" s="228">
        <f t="shared" si="7"/>
        <v>20</v>
      </c>
      <c r="W19" s="235" t="str">
        <f t="shared" si="8"/>
        <v/>
      </c>
      <c r="X19" s="268" t="str">
        <f t="shared" si="9"/>
        <v/>
      </c>
      <c r="Y19" s="235" t="str">
        <f t="shared" si="10"/>
        <v/>
      </c>
      <c r="Z19" s="261" t="str">
        <f t="shared" si="11"/>
        <v>R</v>
      </c>
    </row>
    <row r="20" ht="30.0" customHeight="1">
      <c r="A20" s="237" t="str">
        <f>'3A 2025 - 2026 DATOS DEL ESTUDI'!M17</f>
        <v/>
      </c>
      <c r="B20" s="262">
        <f>'3A 2025 - 2026 DATOS DEL ESTUDI'!N17</f>
        <v>27198412</v>
      </c>
      <c r="C20" s="239">
        <v>14.0</v>
      </c>
      <c r="D20" s="240" t="str">
        <f>'3A 2025 - 2026 DATOS DEL ESTUDI'!B17</f>
        <v>Scarlett  Espinal Estéves</v>
      </c>
      <c r="E20" s="226">
        <f>'CE-SOC-3139'!S18</f>
        <v>51</v>
      </c>
      <c r="F20" s="226">
        <f>'CE-SOC-3139'!T18</f>
        <v>58.25</v>
      </c>
      <c r="G20" s="226">
        <f>'CE-SOC-3139'!U18</f>
        <v>55.5</v>
      </c>
      <c r="H20" s="227">
        <f>'CE-SOC-3139'!V18</f>
        <v>64.25</v>
      </c>
      <c r="I20" s="228">
        <f t="shared" si="1"/>
        <v>57.25</v>
      </c>
      <c r="J20" s="229" t="str">
        <f>IFERROR(CONCATENATE(SUM('ACS336'!Y20,'ACS336'!BB20),"/",(SUM('ACS336'!$Z$4,'ACS336'!$BC$4))),"")</f>
        <v>18/19</v>
      </c>
      <c r="K20" s="228"/>
      <c r="L20" s="228"/>
      <c r="M20" s="228"/>
      <c r="N20" s="259">
        <f>IFERROR((SUM('ACS336'!Z20,'ACS336'!BC20,'ACS337'!Z20,'ACS337'!BC20,'ACS338'!Z20,'ACS338'!BC20,'ACS339'!Z20,'ACS339'!BC20,'ACS340'!Z20,'ACS340'!BC20)/10),"")</f>
        <v>0.6526797386</v>
      </c>
      <c r="O20" s="231">
        <f t="shared" si="2"/>
        <v>28.625</v>
      </c>
      <c r="P20" s="232"/>
      <c r="Q20" s="231" t="str">
        <f t="shared" si="3"/>
        <v/>
      </c>
      <c r="R20" s="228">
        <f t="shared" si="4"/>
        <v>29</v>
      </c>
      <c r="S20" s="231">
        <f t="shared" si="5"/>
        <v>17.175</v>
      </c>
      <c r="T20" s="232"/>
      <c r="U20" s="231" t="str">
        <f t="shared" si="6"/>
        <v/>
      </c>
      <c r="V20" s="228">
        <f t="shared" si="7"/>
        <v>17</v>
      </c>
      <c r="W20" s="235" t="str">
        <f t="shared" si="8"/>
        <v/>
      </c>
      <c r="X20" s="268" t="str">
        <f t="shared" si="9"/>
        <v/>
      </c>
      <c r="Y20" s="235" t="str">
        <f t="shared" si="10"/>
        <v/>
      </c>
      <c r="Z20" s="261" t="str">
        <f t="shared" si="11"/>
        <v>R</v>
      </c>
    </row>
    <row r="21" ht="30.0" customHeight="1">
      <c r="A21" s="237" t="str">
        <f>'3A 2025 - 2026 DATOS DEL ESTUDI'!M18</f>
        <v/>
      </c>
      <c r="B21" s="262">
        <f>'3A 2025 - 2026 DATOS DEL ESTUDI'!N18</f>
        <v>33382609</v>
      </c>
      <c r="C21" s="239">
        <v>15.0</v>
      </c>
      <c r="D21" s="240" t="str">
        <f>'3A 2025 - 2026 DATOS DEL ESTUDI'!B18</f>
        <v>José Manuel Estrella</v>
      </c>
      <c r="E21" s="226">
        <f>'CE-SOC-3139'!S19</f>
        <v>48</v>
      </c>
      <c r="F21" s="226">
        <f>'CE-SOC-3139'!T19</f>
        <v>47.75</v>
      </c>
      <c r="G21" s="226">
        <f>'CE-SOC-3139'!U19</f>
        <v>47.75</v>
      </c>
      <c r="H21" s="227">
        <f>'CE-SOC-3139'!V19</f>
        <v>47</v>
      </c>
      <c r="I21" s="228">
        <f t="shared" si="1"/>
        <v>47.625</v>
      </c>
      <c r="J21" s="229" t="str">
        <f>IFERROR(CONCATENATE(SUM('ACS336'!Y21,'ACS336'!BB21),"/",(SUM('ACS336'!$Z$4,'ACS336'!$BC$4))),"")</f>
        <v>18/19</v>
      </c>
      <c r="K21" s="228"/>
      <c r="L21" s="228"/>
      <c r="M21" s="228"/>
      <c r="N21" s="259">
        <f>IFERROR((SUM('ACS336'!Z21,'ACS336'!BC21,'ACS337'!Z21,'ACS337'!BC21,'ACS338'!Z21,'ACS338'!BC21,'ACS339'!Z21,'ACS339'!BC21,'ACS340'!Z21,'ACS340'!BC21)/10),"")</f>
        <v>0.6335130719</v>
      </c>
      <c r="O21" s="231">
        <f t="shared" si="2"/>
        <v>23.8125</v>
      </c>
      <c r="P21" s="232"/>
      <c r="Q21" s="231" t="str">
        <f t="shared" si="3"/>
        <v/>
      </c>
      <c r="R21" s="228">
        <f t="shared" si="4"/>
        <v>24</v>
      </c>
      <c r="S21" s="231">
        <f t="shared" si="5"/>
        <v>14.2875</v>
      </c>
      <c r="T21" s="232"/>
      <c r="U21" s="231" t="str">
        <f t="shared" si="6"/>
        <v/>
      </c>
      <c r="V21" s="228">
        <f t="shared" si="7"/>
        <v>14</v>
      </c>
      <c r="W21" s="235" t="str">
        <f t="shared" si="8"/>
        <v/>
      </c>
      <c r="X21" s="268" t="str">
        <f t="shared" si="9"/>
        <v/>
      </c>
      <c r="Y21" s="235" t="str">
        <f t="shared" si="10"/>
        <v/>
      </c>
      <c r="Z21" s="261" t="str">
        <f t="shared" si="11"/>
        <v>R</v>
      </c>
    </row>
    <row r="22" ht="30.0" customHeight="1">
      <c r="A22" s="237" t="str">
        <f>'3A 2025 - 2026 DATOS DEL ESTUDI'!M19</f>
        <v/>
      </c>
      <c r="B22" s="262">
        <f>'3A 2025 - 2026 DATOS DEL ESTUDI'!N19</f>
        <v>32745811</v>
      </c>
      <c r="C22" s="239">
        <v>16.0</v>
      </c>
      <c r="D22" s="240" t="str">
        <f>'3A 2025 - 2026 DATOS DEL ESTUDI'!B19</f>
        <v>Misael Starberk Ferreras Pérez</v>
      </c>
      <c r="E22" s="226">
        <f>'CE-SOC-3139'!S20</f>
        <v>64.5</v>
      </c>
      <c r="F22" s="226">
        <f>'CE-SOC-3139'!T20</f>
        <v>63.5</v>
      </c>
      <c r="G22" s="226">
        <f>'CE-SOC-3139'!U20</f>
        <v>65.25</v>
      </c>
      <c r="H22" s="227">
        <f>'CE-SOC-3139'!V20</f>
        <v>59</v>
      </c>
      <c r="I22" s="228">
        <f t="shared" si="1"/>
        <v>63.0625</v>
      </c>
      <c r="J22" s="229" t="str">
        <f>IFERROR(CONCATENATE(SUM('ACS336'!Y22,'ACS336'!BB22),"/",(SUM('ACS336'!$Z$4,'ACS336'!$BC$4))),"")</f>
        <v>19/19</v>
      </c>
      <c r="K22" s="228"/>
      <c r="L22" s="228"/>
      <c r="M22" s="228"/>
      <c r="N22" s="259">
        <f>IFERROR((SUM('ACS336'!Z22,'ACS336'!BC22,'ACS337'!Z22,'ACS337'!BC22,'ACS338'!Z22,'ACS338'!BC22,'ACS339'!Z22,'ACS339'!BC22,'ACS340'!Z22,'ACS340'!BC22)/10),"")</f>
        <v>0.6808333333</v>
      </c>
      <c r="O22" s="231">
        <f t="shared" si="2"/>
        <v>31.53125</v>
      </c>
      <c r="P22" s="232"/>
      <c r="Q22" s="231" t="str">
        <f t="shared" si="3"/>
        <v/>
      </c>
      <c r="R22" s="228">
        <f t="shared" si="4"/>
        <v>32</v>
      </c>
      <c r="S22" s="231">
        <f t="shared" si="5"/>
        <v>18.91875</v>
      </c>
      <c r="T22" s="232"/>
      <c r="U22" s="231" t="str">
        <f t="shared" si="6"/>
        <v/>
      </c>
      <c r="V22" s="228">
        <f t="shared" si="7"/>
        <v>19</v>
      </c>
      <c r="W22" s="235" t="str">
        <f t="shared" si="8"/>
        <v/>
      </c>
      <c r="X22" s="268" t="str">
        <f t="shared" si="9"/>
        <v/>
      </c>
      <c r="Y22" s="235" t="str">
        <f t="shared" si="10"/>
        <v/>
      </c>
      <c r="Z22" s="261" t="str">
        <f t="shared" si="11"/>
        <v>R</v>
      </c>
    </row>
    <row r="23" ht="30.0" customHeight="1">
      <c r="A23" s="237" t="str">
        <f>'3A 2025 - 2026 DATOS DEL ESTUDI'!M20</f>
        <v/>
      </c>
      <c r="B23" s="262">
        <f>'3A 2025 - 2026 DATOS DEL ESTUDI'!N20</f>
        <v>6739413</v>
      </c>
      <c r="C23" s="239">
        <v>17.0</v>
      </c>
      <c r="D23" s="240" t="str">
        <f>'3A 2025 - 2026 DATOS DEL ESTUDI'!B20</f>
        <v>Ruth Esther Fernández Rodríguez</v>
      </c>
      <c r="E23" s="226">
        <f>'CE-SOC-3139'!S21</f>
        <v>65.5</v>
      </c>
      <c r="F23" s="226">
        <f>'CE-SOC-3139'!T21</f>
        <v>64.5</v>
      </c>
      <c r="G23" s="226">
        <f>'CE-SOC-3139'!U21</f>
        <v>68</v>
      </c>
      <c r="H23" s="227">
        <f>'CE-SOC-3139'!V21</f>
        <v>68</v>
      </c>
      <c r="I23" s="228">
        <f t="shared" si="1"/>
        <v>66.5</v>
      </c>
      <c r="J23" s="229" t="str">
        <f>IFERROR(CONCATENATE(SUM('ACS336'!Y23,'ACS336'!BB23),"/",(SUM('ACS336'!$Z$4,'ACS336'!$BC$4))),"")</f>
        <v>15/19</v>
      </c>
      <c r="K23" s="228"/>
      <c r="L23" s="228"/>
      <c r="M23" s="228"/>
      <c r="N23" s="259">
        <f>IFERROR((SUM('ACS336'!Z23,'ACS336'!BC23,'ACS337'!Z23,'ACS337'!BC23,'ACS338'!Z23,'ACS338'!BC23,'ACS339'!Z23,'ACS339'!BC23,'ACS340'!Z23,'ACS340'!BC23)/10),"")</f>
        <v>0.5375</v>
      </c>
      <c r="O23" s="231">
        <f t="shared" si="2"/>
        <v>33.25</v>
      </c>
      <c r="P23" s="232"/>
      <c r="Q23" s="231" t="str">
        <f t="shared" si="3"/>
        <v/>
      </c>
      <c r="R23" s="228">
        <f t="shared" si="4"/>
        <v>33</v>
      </c>
      <c r="S23" s="231">
        <f t="shared" si="5"/>
        <v>19.95</v>
      </c>
      <c r="T23" s="232"/>
      <c r="U23" s="231" t="str">
        <f t="shared" si="6"/>
        <v/>
      </c>
      <c r="V23" s="228">
        <f t="shared" si="7"/>
        <v>20</v>
      </c>
      <c r="W23" s="235" t="str">
        <f t="shared" si="8"/>
        <v/>
      </c>
      <c r="X23" s="268" t="str">
        <f t="shared" si="9"/>
        <v/>
      </c>
      <c r="Y23" s="235" t="str">
        <f t="shared" si="10"/>
        <v/>
      </c>
      <c r="Z23" s="261" t="str">
        <f t="shared" si="11"/>
        <v>R</v>
      </c>
    </row>
    <row r="24" ht="30.0" customHeight="1">
      <c r="A24" s="237" t="str">
        <f>'3A 2025 - 2026 DATOS DEL ESTUDI'!M21</f>
        <v/>
      </c>
      <c r="B24" s="262">
        <f>'3A 2025 - 2026 DATOS DEL ESTUDI'!N21</f>
        <v>32812732</v>
      </c>
      <c r="C24" s="239">
        <v>18.0</v>
      </c>
      <c r="D24" s="240" t="str">
        <f>'3A 2025 - 2026 DATOS DEL ESTUDI'!B21</f>
        <v>Discairy  Filpo Estrella</v>
      </c>
      <c r="E24" s="226">
        <f>'CE-SOC-3139'!S22</f>
        <v>64.5</v>
      </c>
      <c r="F24" s="226">
        <f>'CE-SOC-3139'!T22</f>
        <v>64.25</v>
      </c>
      <c r="G24" s="226">
        <f>'CE-SOC-3139'!U22</f>
        <v>65.25</v>
      </c>
      <c r="H24" s="227">
        <f>'CE-SOC-3139'!V22</f>
        <v>65.75</v>
      </c>
      <c r="I24" s="228">
        <f t="shared" si="1"/>
        <v>64.9375</v>
      </c>
      <c r="J24" s="229" t="str">
        <f>IFERROR(CONCATENATE(SUM('ACS336'!Y24,'ACS336'!BB24),"/",(SUM('ACS336'!$Z$4,'ACS336'!$BC$4))),"")</f>
        <v>19/19</v>
      </c>
      <c r="K24" s="228"/>
      <c r="L24" s="228"/>
      <c r="M24" s="228"/>
      <c r="N24" s="259">
        <f>IFERROR((SUM('ACS336'!Z24,'ACS336'!BC24,'ACS337'!Z24,'ACS337'!BC24,'ACS338'!Z24,'ACS338'!BC24,'ACS339'!Z24,'ACS339'!BC24,'ACS340'!Z24,'ACS340'!BC24)/10),"")</f>
        <v>0.7</v>
      </c>
      <c r="O24" s="231">
        <f t="shared" si="2"/>
        <v>32.46875</v>
      </c>
      <c r="P24" s="232"/>
      <c r="Q24" s="231" t="str">
        <f t="shared" si="3"/>
        <v/>
      </c>
      <c r="R24" s="228">
        <f t="shared" si="4"/>
        <v>32</v>
      </c>
      <c r="S24" s="231">
        <f t="shared" si="5"/>
        <v>19.48125</v>
      </c>
      <c r="T24" s="232"/>
      <c r="U24" s="231" t="str">
        <f t="shared" si="6"/>
        <v/>
      </c>
      <c r="V24" s="228">
        <f t="shared" si="7"/>
        <v>19</v>
      </c>
      <c r="W24" s="235" t="str">
        <f t="shared" si="8"/>
        <v/>
      </c>
      <c r="X24" s="268" t="str">
        <f t="shared" si="9"/>
        <v/>
      </c>
      <c r="Y24" s="235" t="str">
        <f t="shared" si="10"/>
        <v/>
      </c>
      <c r="Z24" s="261" t="str">
        <f t="shared" si="11"/>
        <v>R</v>
      </c>
    </row>
    <row r="25" ht="30.0" customHeight="1">
      <c r="A25" s="237" t="str">
        <f>'3A 2025 - 2026 DATOS DEL ESTUDI'!M22</f>
        <v/>
      </c>
      <c r="B25" s="262">
        <f>'3A 2025 - 2026 DATOS DEL ESTUDI'!N22</f>
        <v>32529336</v>
      </c>
      <c r="C25" s="239">
        <v>19.0</v>
      </c>
      <c r="D25" s="240" t="str">
        <f>'3A 2025 - 2026 DATOS DEL ESTUDI'!B22</f>
        <v>Alexis Enmanuel Gil  Sánchez</v>
      </c>
      <c r="E25" s="226">
        <f>'CE-SOC-3139'!S23</f>
        <v>54</v>
      </c>
      <c r="F25" s="226">
        <f>'CE-SOC-3139'!T23</f>
        <v>51</v>
      </c>
      <c r="G25" s="226">
        <f>'CE-SOC-3139'!U23</f>
        <v>58</v>
      </c>
      <c r="H25" s="227">
        <f>'CE-SOC-3139'!V23</f>
        <v>57.25</v>
      </c>
      <c r="I25" s="228">
        <f t="shared" si="1"/>
        <v>55.0625</v>
      </c>
      <c r="J25" s="229" t="str">
        <f>IFERROR(CONCATENATE(SUM('ACS336'!Y25,'ACS336'!BB25),"/",(SUM('ACS336'!$Z$4,'ACS336'!$BC$4))),"")</f>
        <v>19/19</v>
      </c>
      <c r="K25" s="228"/>
      <c r="L25" s="228"/>
      <c r="M25" s="228"/>
      <c r="N25" s="259">
        <f>IFERROR((SUM('ACS336'!Z25,'ACS336'!BC25,'ACS337'!Z25,'ACS337'!BC25,'ACS338'!Z25,'ACS338'!BC25,'ACS339'!Z25,'ACS339'!BC25,'ACS340'!Z25,'ACS340'!BC25)/10),"")</f>
        <v>0.6824509804</v>
      </c>
      <c r="O25" s="231">
        <f t="shared" si="2"/>
        <v>27.53125</v>
      </c>
      <c r="P25" s="232"/>
      <c r="Q25" s="231" t="str">
        <f t="shared" si="3"/>
        <v/>
      </c>
      <c r="R25" s="228">
        <f t="shared" si="4"/>
        <v>28</v>
      </c>
      <c r="S25" s="231">
        <f t="shared" si="5"/>
        <v>16.51875</v>
      </c>
      <c r="T25" s="232"/>
      <c r="U25" s="231" t="str">
        <f t="shared" si="6"/>
        <v/>
      </c>
      <c r="V25" s="228">
        <f t="shared" si="7"/>
        <v>17</v>
      </c>
      <c r="W25" s="235" t="str">
        <f t="shared" si="8"/>
        <v/>
      </c>
      <c r="X25" s="268" t="str">
        <f t="shared" si="9"/>
        <v/>
      </c>
      <c r="Y25" s="235" t="str">
        <f t="shared" si="10"/>
        <v/>
      </c>
      <c r="Z25" s="261" t="str">
        <f t="shared" si="11"/>
        <v>R</v>
      </c>
    </row>
    <row r="26" ht="30.0" customHeight="1">
      <c r="A26" s="237" t="str">
        <f>'3A 2025 - 2026 DATOS DEL ESTUDI'!M23</f>
        <v/>
      </c>
      <c r="B26" s="262">
        <f>'3A 2025 - 2026 DATOS DEL ESTUDI'!N23</f>
        <v>22047916</v>
      </c>
      <c r="C26" s="239">
        <v>20.0</v>
      </c>
      <c r="D26" s="240" t="str">
        <f>'3A 2025 - 2026 DATOS DEL ESTUDI'!B23</f>
        <v>Ayendy Jesús Guzmán</v>
      </c>
      <c r="E26" s="226">
        <f>'CE-SOC-3139'!S24</f>
        <v>51</v>
      </c>
      <c r="F26" s="226">
        <f>'CE-SOC-3139'!T24</f>
        <v>54</v>
      </c>
      <c r="G26" s="226">
        <f>'CE-SOC-3139'!U24</f>
        <v>54</v>
      </c>
      <c r="H26" s="227">
        <f>'CE-SOC-3139'!V24</f>
        <v>50</v>
      </c>
      <c r="I26" s="228">
        <f t="shared" si="1"/>
        <v>52.25</v>
      </c>
      <c r="J26" s="229" t="str">
        <f>IFERROR(CONCATENATE(SUM('ACS336'!Y26,'ACS336'!BB26),"/",(SUM('ACS336'!$Z$4,'ACS336'!$BC$4))),"")</f>
        <v>19/19</v>
      </c>
      <c r="K26" s="228"/>
      <c r="L26" s="228"/>
      <c r="M26" s="228"/>
      <c r="N26" s="259">
        <f>IFERROR((SUM('ACS336'!Z26,'ACS336'!BC26,'ACS337'!Z26,'ACS337'!BC26,'ACS338'!Z26,'ACS338'!BC26,'ACS339'!Z26,'ACS339'!BC26,'ACS340'!Z26,'ACS340'!BC26)/10),"")</f>
        <v>0.5856372549</v>
      </c>
      <c r="O26" s="231">
        <f t="shared" si="2"/>
        <v>26.125</v>
      </c>
      <c r="P26" s="232"/>
      <c r="Q26" s="231" t="str">
        <f t="shared" si="3"/>
        <v/>
      </c>
      <c r="R26" s="228">
        <f t="shared" si="4"/>
        <v>26</v>
      </c>
      <c r="S26" s="231">
        <f t="shared" si="5"/>
        <v>15.675</v>
      </c>
      <c r="T26" s="232"/>
      <c r="U26" s="231" t="str">
        <f t="shared" si="6"/>
        <v/>
      </c>
      <c r="V26" s="228">
        <f t="shared" si="7"/>
        <v>16</v>
      </c>
      <c r="W26" s="235" t="str">
        <f t="shared" si="8"/>
        <v/>
      </c>
      <c r="X26" s="268" t="str">
        <f t="shared" si="9"/>
        <v/>
      </c>
      <c r="Y26" s="235" t="str">
        <f t="shared" si="10"/>
        <v/>
      </c>
      <c r="Z26" s="261" t="str">
        <f t="shared" si="11"/>
        <v>R</v>
      </c>
    </row>
    <row r="27" ht="30.0" customHeight="1">
      <c r="A27" s="237" t="str">
        <f>'3A 2025 - 2026 DATOS DEL ESTUDI'!M24</f>
        <v/>
      </c>
      <c r="B27" s="262">
        <f>'3A 2025 - 2026 DATOS DEL ESTUDI'!N24</f>
        <v>32387479</v>
      </c>
      <c r="C27" s="239">
        <v>21.0</v>
      </c>
      <c r="D27" s="240" t="str">
        <f>'3A 2025 - 2026 DATOS DEL ESTUDI'!B24</f>
        <v>Yassir  Hernández Disla</v>
      </c>
      <c r="E27" s="226">
        <f>'CE-SOC-3139'!S25</f>
        <v>62.5</v>
      </c>
      <c r="F27" s="226">
        <f>'CE-SOC-3139'!T25</f>
        <v>61.75</v>
      </c>
      <c r="G27" s="226">
        <f>'CE-SOC-3139'!U25</f>
        <v>70.5</v>
      </c>
      <c r="H27" s="227">
        <f>'CE-SOC-3139'!V25</f>
        <v>60.25</v>
      </c>
      <c r="I27" s="228">
        <f t="shared" si="1"/>
        <v>63.75</v>
      </c>
      <c r="J27" s="229" t="str">
        <f>IFERROR(CONCATENATE(SUM('ACS336'!Y27,'ACS336'!BB27),"/",(SUM('ACS336'!$Z$4,'ACS336'!$BC$4))),"")</f>
        <v>19/19</v>
      </c>
      <c r="K27" s="228"/>
      <c r="L27" s="228"/>
      <c r="M27" s="228"/>
      <c r="N27" s="259">
        <f>IFERROR((SUM('ACS336'!Z27,'ACS336'!BC27,'ACS337'!Z27,'ACS337'!BC27,'ACS338'!Z27,'ACS338'!BC27,'ACS339'!Z27,'ACS339'!BC27,'ACS340'!Z27,'ACS340'!BC27)/10),"")</f>
        <v>0.6866666667</v>
      </c>
      <c r="O27" s="231">
        <f t="shared" si="2"/>
        <v>31.875</v>
      </c>
      <c r="P27" s="232"/>
      <c r="Q27" s="231" t="str">
        <f t="shared" si="3"/>
        <v/>
      </c>
      <c r="R27" s="228">
        <f t="shared" si="4"/>
        <v>32</v>
      </c>
      <c r="S27" s="231">
        <f t="shared" si="5"/>
        <v>19.125</v>
      </c>
      <c r="T27" s="232"/>
      <c r="U27" s="231" t="str">
        <f t="shared" si="6"/>
        <v/>
      </c>
      <c r="V27" s="228">
        <f t="shared" si="7"/>
        <v>19</v>
      </c>
      <c r="W27" s="235" t="str">
        <f t="shared" si="8"/>
        <v/>
      </c>
      <c r="X27" s="268" t="str">
        <f t="shared" si="9"/>
        <v/>
      </c>
      <c r="Y27" s="235" t="str">
        <f t="shared" si="10"/>
        <v/>
      </c>
      <c r="Z27" s="261" t="str">
        <f t="shared" si="11"/>
        <v>R</v>
      </c>
    </row>
    <row r="28" ht="30.0" customHeight="1">
      <c r="A28" s="237" t="str">
        <f>'3A 2025 - 2026 DATOS DEL ESTUDI'!M25</f>
        <v/>
      </c>
      <c r="B28" s="262">
        <f>'3A 2025 - 2026 DATOS DEL ESTUDI'!N25</f>
        <v>6635033</v>
      </c>
      <c r="C28" s="239">
        <v>22.0</v>
      </c>
      <c r="D28" s="240" t="str">
        <f>'3A 2025 - 2026 DATOS DEL ESTUDI'!B25</f>
        <v>Yadiel  Jiménez Betances</v>
      </c>
      <c r="E28" s="226">
        <f>'CE-SOC-3139'!S26</f>
        <v>64.5</v>
      </c>
      <c r="F28" s="226">
        <f>'CE-SOC-3139'!T26</f>
        <v>64.75</v>
      </c>
      <c r="G28" s="226">
        <f>'CE-SOC-3139'!U26</f>
        <v>72.75</v>
      </c>
      <c r="H28" s="227">
        <f>'CE-SOC-3139'!V26</f>
        <v>67.25</v>
      </c>
      <c r="I28" s="228">
        <f t="shared" si="1"/>
        <v>67.3125</v>
      </c>
      <c r="J28" s="229" t="str">
        <f>IFERROR(CONCATENATE(SUM('ACS336'!Y28,'ACS336'!BB28),"/",(SUM('ACS336'!$Z$4,'ACS336'!$BC$4))),"")</f>
        <v>18/19</v>
      </c>
      <c r="K28" s="228"/>
      <c r="L28" s="228"/>
      <c r="M28" s="228"/>
      <c r="N28" s="259">
        <f>IFERROR((SUM('ACS336'!Z28,'ACS336'!BC28,'ACS337'!Z28,'ACS337'!BC28,'ACS338'!Z28,'ACS338'!BC28,'ACS339'!Z28,'ACS339'!BC28,'ACS340'!Z28,'ACS340'!BC28)/10),"")</f>
        <v>0.6944444444</v>
      </c>
      <c r="O28" s="231">
        <f t="shared" si="2"/>
        <v>33.65625</v>
      </c>
      <c r="P28" s="232"/>
      <c r="Q28" s="231" t="str">
        <f t="shared" si="3"/>
        <v/>
      </c>
      <c r="R28" s="228">
        <f t="shared" si="4"/>
        <v>34</v>
      </c>
      <c r="S28" s="231">
        <f t="shared" si="5"/>
        <v>20.19375</v>
      </c>
      <c r="T28" s="232"/>
      <c r="U28" s="231" t="str">
        <f t="shared" si="6"/>
        <v/>
      </c>
      <c r="V28" s="228">
        <f t="shared" si="7"/>
        <v>20</v>
      </c>
      <c r="W28" s="235" t="str">
        <f t="shared" si="8"/>
        <v/>
      </c>
      <c r="X28" s="268" t="str">
        <f t="shared" si="9"/>
        <v/>
      </c>
      <c r="Y28" s="235" t="str">
        <f t="shared" si="10"/>
        <v/>
      </c>
      <c r="Z28" s="261" t="str">
        <f t="shared" si="11"/>
        <v>R</v>
      </c>
    </row>
    <row r="29" ht="30.0" customHeight="1">
      <c r="A29" s="237" t="str">
        <f>'3A 2025 - 2026 DATOS DEL ESTUDI'!M26</f>
        <v/>
      </c>
      <c r="B29" s="262">
        <f>'3A 2025 - 2026 DATOS DEL ESTUDI'!N26</f>
        <v>32857385</v>
      </c>
      <c r="C29" s="239">
        <v>23.0</v>
      </c>
      <c r="D29" s="240" t="str">
        <f>'3A 2025 - 2026 DATOS DEL ESTUDI'!B26</f>
        <v>Yamel  Mella Aquino</v>
      </c>
      <c r="E29" s="226">
        <f>'CE-SOC-3139'!S27</f>
        <v>64.25</v>
      </c>
      <c r="F29" s="226">
        <f>'CE-SOC-3139'!T27</f>
        <v>64.5</v>
      </c>
      <c r="G29" s="226">
        <f>'CE-SOC-3139'!U27</f>
        <v>60</v>
      </c>
      <c r="H29" s="227">
        <f>'CE-SOC-3139'!V27</f>
        <v>57.5</v>
      </c>
      <c r="I29" s="228">
        <f t="shared" si="1"/>
        <v>61.5625</v>
      </c>
      <c r="J29" s="229" t="str">
        <f>IFERROR(CONCATENATE(SUM('ACS336'!Y29,'ACS336'!BB29),"/",(SUM('ACS336'!$Z$4,'ACS336'!$BC$4))),"")</f>
        <v>17/19</v>
      </c>
      <c r="K29" s="228"/>
      <c r="L29" s="228"/>
      <c r="M29" s="228"/>
      <c r="N29" s="259">
        <f>IFERROR((SUM('ACS336'!Z29,'ACS336'!BC29,'ACS337'!Z29,'ACS337'!BC29,'ACS338'!Z29,'ACS338'!BC29,'ACS339'!Z29,'ACS339'!BC29,'ACS340'!Z29,'ACS340'!BC29)/10),"")</f>
        <v>0.6412908497</v>
      </c>
      <c r="O29" s="231">
        <f t="shared" si="2"/>
        <v>30.78125</v>
      </c>
      <c r="P29" s="232"/>
      <c r="Q29" s="231" t="str">
        <f t="shared" si="3"/>
        <v/>
      </c>
      <c r="R29" s="228">
        <f t="shared" si="4"/>
        <v>31</v>
      </c>
      <c r="S29" s="231">
        <f t="shared" si="5"/>
        <v>18.46875</v>
      </c>
      <c r="T29" s="232"/>
      <c r="U29" s="231" t="str">
        <f t="shared" si="6"/>
        <v/>
      </c>
      <c r="V29" s="228">
        <f t="shared" si="7"/>
        <v>18</v>
      </c>
      <c r="W29" s="235" t="str">
        <f t="shared" si="8"/>
        <v/>
      </c>
      <c r="X29" s="268" t="str">
        <f t="shared" si="9"/>
        <v/>
      </c>
      <c r="Y29" s="235" t="str">
        <f t="shared" si="10"/>
        <v/>
      </c>
      <c r="Z29" s="261" t="str">
        <f t="shared" si="11"/>
        <v>R</v>
      </c>
    </row>
    <row r="30" ht="30.0" customHeight="1">
      <c r="A30" s="237" t="str">
        <f>'3A 2025 - 2026 DATOS DEL ESTUDI'!M27</f>
        <v/>
      </c>
      <c r="B30" s="262">
        <f>'3A 2025 - 2026 DATOS DEL ESTUDI'!N27</f>
        <v>6396255</v>
      </c>
      <c r="C30" s="239">
        <v>24.0</v>
      </c>
      <c r="D30" s="240" t="str">
        <f>'3A 2025 - 2026 DATOS DEL ESTUDI'!B27</f>
        <v>Sariely Del Carmen Mena Chávez</v>
      </c>
      <c r="E30" s="226">
        <f>'CE-SOC-3139'!S28</f>
        <v>57.5</v>
      </c>
      <c r="F30" s="226">
        <f>'CE-SOC-3139'!T28</f>
        <v>61.25</v>
      </c>
      <c r="G30" s="226">
        <f>'CE-SOC-3139'!U28</f>
        <v>62.5</v>
      </c>
      <c r="H30" s="227">
        <f>'CE-SOC-3139'!V28</f>
        <v>57.25</v>
      </c>
      <c r="I30" s="228">
        <f t="shared" si="1"/>
        <v>59.625</v>
      </c>
      <c r="J30" s="229" t="str">
        <f>IFERROR(CONCATENATE(SUM('ACS336'!Y30,'ACS336'!BB30),"/",(SUM('ACS336'!$Z$4,'ACS336'!$BC$4))),"")</f>
        <v>16/19</v>
      </c>
      <c r="K30" s="228"/>
      <c r="L30" s="228"/>
      <c r="M30" s="228"/>
      <c r="N30" s="259">
        <f>IFERROR((SUM('ACS336'!Z30,'ACS336'!BC30,'ACS337'!Z30,'ACS337'!BC30,'ACS338'!Z30,'ACS338'!BC30,'ACS339'!Z30,'ACS339'!BC30,'ACS340'!Z30,'ACS340'!BC30)/10),"")</f>
        <v>0.582254902</v>
      </c>
      <c r="O30" s="231">
        <f t="shared" si="2"/>
        <v>29.8125</v>
      </c>
      <c r="P30" s="232"/>
      <c r="Q30" s="231" t="str">
        <f t="shared" si="3"/>
        <v/>
      </c>
      <c r="R30" s="228">
        <f t="shared" si="4"/>
        <v>30</v>
      </c>
      <c r="S30" s="231">
        <f t="shared" si="5"/>
        <v>17.8875</v>
      </c>
      <c r="T30" s="232"/>
      <c r="U30" s="231" t="str">
        <f t="shared" si="6"/>
        <v/>
      </c>
      <c r="V30" s="228">
        <f t="shared" si="7"/>
        <v>18</v>
      </c>
      <c r="W30" s="235" t="str">
        <f t="shared" si="8"/>
        <v/>
      </c>
      <c r="X30" s="268" t="str">
        <f t="shared" si="9"/>
        <v/>
      </c>
      <c r="Y30" s="235" t="str">
        <f t="shared" si="10"/>
        <v/>
      </c>
      <c r="Z30" s="261" t="str">
        <f t="shared" si="11"/>
        <v>R</v>
      </c>
    </row>
    <row r="31" ht="30.0" customHeight="1">
      <c r="A31" s="237" t="str">
        <f>'3A 2025 - 2026 DATOS DEL ESTUDI'!M28</f>
        <v/>
      </c>
      <c r="B31" s="262">
        <f>'3A 2025 - 2026 DATOS DEL ESTUDI'!N28</f>
        <v>33560794</v>
      </c>
      <c r="C31" s="239">
        <v>25.0</v>
      </c>
      <c r="D31" s="240" t="str">
        <f>'3A 2025 - 2026 DATOS DEL ESTUDI'!B28</f>
        <v>David Carmelo Navas Fernández</v>
      </c>
      <c r="E31" s="226">
        <f>'CE-SOC-3139'!S29</f>
        <v>65</v>
      </c>
      <c r="F31" s="226">
        <f>'CE-SOC-3139'!T29</f>
        <v>65.25</v>
      </c>
      <c r="G31" s="226">
        <f>'CE-SOC-3139'!U29</f>
        <v>66.75</v>
      </c>
      <c r="H31" s="227">
        <f>'CE-SOC-3139'!V29</f>
        <v>62.75</v>
      </c>
      <c r="I31" s="228">
        <f t="shared" si="1"/>
        <v>64.9375</v>
      </c>
      <c r="J31" s="229" t="str">
        <f>IFERROR(CONCATENATE(SUM('ACS336'!Y31,'ACS336'!BB31),"/",(SUM('ACS336'!$Z$4,'ACS336'!$BC$4))),"")</f>
        <v>18/19</v>
      </c>
      <c r="K31" s="228"/>
      <c r="L31" s="228"/>
      <c r="M31" s="228"/>
      <c r="N31" s="259">
        <f>IFERROR((SUM('ACS336'!Z31,'ACS336'!BC31,'ACS337'!Z31,'ACS337'!BC31,'ACS338'!Z31,'ACS338'!BC31,'ACS339'!Z31,'ACS339'!BC31,'ACS340'!Z31,'ACS340'!BC31)/10),"")</f>
        <v>0.6410620915</v>
      </c>
      <c r="O31" s="231">
        <f t="shared" si="2"/>
        <v>32.46875</v>
      </c>
      <c r="P31" s="232"/>
      <c r="Q31" s="231" t="str">
        <f t="shared" si="3"/>
        <v/>
      </c>
      <c r="R31" s="228">
        <f t="shared" si="4"/>
        <v>32</v>
      </c>
      <c r="S31" s="231">
        <f t="shared" si="5"/>
        <v>19.48125</v>
      </c>
      <c r="T31" s="232"/>
      <c r="U31" s="231" t="str">
        <f t="shared" si="6"/>
        <v/>
      </c>
      <c r="V31" s="228">
        <f t="shared" si="7"/>
        <v>19</v>
      </c>
      <c r="W31" s="235" t="str">
        <f t="shared" si="8"/>
        <v/>
      </c>
      <c r="X31" s="268" t="str">
        <f t="shared" si="9"/>
        <v/>
      </c>
      <c r="Y31" s="235" t="str">
        <f t="shared" si="10"/>
        <v/>
      </c>
      <c r="Z31" s="261" t="str">
        <f t="shared" si="11"/>
        <v>R</v>
      </c>
    </row>
    <row r="32" ht="30.0" customHeight="1">
      <c r="A32" s="237" t="str">
        <f>'3A 2025 - 2026 DATOS DEL ESTUDI'!M29</f>
        <v/>
      </c>
      <c r="B32" s="262">
        <f>'3A 2025 - 2026 DATOS DEL ESTUDI'!N29</f>
        <v>32720987</v>
      </c>
      <c r="C32" s="239">
        <v>26.0</v>
      </c>
      <c r="D32" s="240" t="str">
        <f>'3A 2025 - 2026 DATOS DEL ESTUDI'!B29</f>
        <v>Andriw Jelier Ortiz Rodríguez</v>
      </c>
      <c r="E32" s="226">
        <f>'CE-SOC-3139'!S30</f>
        <v>62.5</v>
      </c>
      <c r="F32" s="226">
        <f>'CE-SOC-3139'!T30</f>
        <v>61.5</v>
      </c>
      <c r="G32" s="226">
        <f>'CE-SOC-3139'!U30</f>
        <v>66.5</v>
      </c>
      <c r="H32" s="227">
        <f>'CE-SOC-3139'!V30</f>
        <v>50.25</v>
      </c>
      <c r="I32" s="228">
        <f t="shared" si="1"/>
        <v>60.1875</v>
      </c>
      <c r="J32" s="229" t="str">
        <f>IFERROR(CONCATENATE(SUM('ACS336'!Y32,'ACS336'!BB32),"/",(SUM('ACS336'!$Z$4,'ACS336'!$BC$4))),"")</f>
        <v>19/19</v>
      </c>
      <c r="K32" s="228"/>
      <c r="L32" s="228"/>
      <c r="M32" s="228"/>
      <c r="N32" s="259">
        <f>IFERROR((SUM('ACS336'!Z32,'ACS336'!BC32,'ACS337'!Z32,'ACS337'!BC32,'ACS338'!Z32,'ACS338'!BC32,'ACS339'!Z32,'ACS339'!BC32,'ACS340'!Z32,'ACS340'!BC32)/10),"")</f>
        <v>0.695</v>
      </c>
      <c r="O32" s="231">
        <f t="shared" si="2"/>
        <v>30.09375</v>
      </c>
      <c r="P32" s="232"/>
      <c r="Q32" s="231" t="str">
        <f t="shared" si="3"/>
        <v/>
      </c>
      <c r="R32" s="228">
        <f t="shared" si="4"/>
        <v>30</v>
      </c>
      <c r="S32" s="231">
        <f t="shared" si="5"/>
        <v>18.05625</v>
      </c>
      <c r="T32" s="232"/>
      <c r="U32" s="231" t="str">
        <f t="shared" si="6"/>
        <v/>
      </c>
      <c r="V32" s="228">
        <f t="shared" si="7"/>
        <v>18</v>
      </c>
      <c r="W32" s="235" t="str">
        <f t="shared" si="8"/>
        <v/>
      </c>
      <c r="X32" s="268" t="str">
        <f t="shared" si="9"/>
        <v/>
      </c>
      <c r="Y32" s="235" t="str">
        <f t="shared" si="10"/>
        <v/>
      </c>
      <c r="Z32" s="261" t="str">
        <f t="shared" si="11"/>
        <v>R</v>
      </c>
    </row>
    <row r="33" ht="30.0" customHeight="1">
      <c r="A33" s="237" t="str">
        <f>'3A 2025 - 2026 DATOS DEL ESTUDI'!M30</f>
        <v/>
      </c>
      <c r="B33" s="262">
        <f>'3A 2025 - 2026 DATOS DEL ESTUDI'!N30</f>
        <v>32899290</v>
      </c>
      <c r="C33" s="239">
        <v>27.0</v>
      </c>
      <c r="D33" s="240" t="str">
        <f>'3A 2025 - 2026 DATOS DEL ESTUDI'!B30</f>
        <v>Dashley Nicole Peña García</v>
      </c>
      <c r="E33" s="226">
        <f>'CE-SOC-3139'!S31</f>
        <v>57.75</v>
      </c>
      <c r="F33" s="226">
        <f>'CE-SOC-3139'!T31</f>
        <v>59.5</v>
      </c>
      <c r="G33" s="226">
        <f>'CE-SOC-3139'!U31</f>
        <v>65.5</v>
      </c>
      <c r="H33" s="227">
        <f>'CE-SOC-3139'!V31</f>
        <v>57.75</v>
      </c>
      <c r="I33" s="228">
        <f t="shared" si="1"/>
        <v>60.125</v>
      </c>
      <c r="J33" s="229" t="str">
        <f>IFERROR(CONCATENATE(SUM('ACS336'!Y33,'ACS336'!BB33),"/",(SUM('ACS336'!$Z$4,'ACS336'!$BC$4))),"")</f>
        <v>19/19</v>
      </c>
      <c r="K33" s="228"/>
      <c r="L33" s="228"/>
      <c r="M33" s="228"/>
      <c r="N33" s="259">
        <f>IFERROR((SUM('ACS336'!Z33,'ACS336'!BC33,'ACS337'!Z33,'ACS337'!BC33,'ACS338'!Z33,'ACS338'!BC33,'ACS339'!Z33,'ACS339'!BC33,'ACS340'!Z33,'ACS340'!BC33)/10),"")</f>
        <v>0.6707843137</v>
      </c>
      <c r="O33" s="231">
        <f t="shared" si="2"/>
        <v>30.0625</v>
      </c>
      <c r="P33" s="232"/>
      <c r="Q33" s="231" t="str">
        <f t="shared" si="3"/>
        <v/>
      </c>
      <c r="R33" s="228">
        <f t="shared" si="4"/>
        <v>30</v>
      </c>
      <c r="S33" s="231">
        <f t="shared" si="5"/>
        <v>18.0375</v>
      </c>
      <c r="T33" s="232"/>
      <c r="U33" s="231" t="str">
        <f t="shared" si="6"/>
        <v/>
      </c>
      <c r="V33" s="228">
        <f t="shared" si="7"/>
        <v>18</v>
      </c>
      <c r="W33" s="235" t="str">
        <f t="shared" si="8"/>
        <v/>
      </c>
      <c r="X33" s="268" t="str">
        <f t="shared" si="9"/>
        <v/>
      </c>
      <c r="Y33" s="235" t="str">
        <f t="shared" si="10"/>
        <v/>
      </c>
      <c r="Z33" s="261" t="str">
        <f t="shared" si="11"/>
        <v>R</v>
      </c>
    </row>
    <row r="34" ht="30.0" customHeight="1">
      <c r="A34" s="237" t="str">
        <f>'3A 2025 - 2026 DATOS DEL ESTUDI'!M31</f>
        <v/>
      </c>
      <c r="B34" s="262">
        <f>'3A 2025 - 2026 DATOS DEL ESTUDI'!N31</f>
        <v>32607334</v>
      </c>
      <c r="C34" s="239">
        <v>28.0</v>
      </c>
      <c r="D34" s="240" t="str">
        <f>'3A 2025 - 2026 DATOS DEL ESTUDI'!B31</f>
        <v>Yesly  Peña Muñoz</v>
      </c>
      <c r="E34" s="226">
        <f>'CE-SOC-3139'!S32</f>
        <v>70.25</v>
      </c>
      <c r="F34" s="226">
        <f>'CE-SOC-3139'!T32</f>
        <v>71.75</v>
      </c>
      <c r="G34" s="226">
        <f>'CE-SOC-3139'!U32</f>
        <v>72.75</v>
      </c>
      <c r="H34" s="227">
        <f>'CE-SOC-3139'!V32</f>
        <v>72.25</v>
      </c>
      <c r="I34" s="228">
        <f t="shared" si="1"/>
        <v>71.75</v>
      </c>
      <c r="J34" s="229" t="str">
        <f>IFERROR(CONCATENATE(SUM('ACS336'!Y34,'ACS336'!BB34),"/",(SUM('ACS336'!$Z$4,'ACS336'!$BC$4))),"")</f>
        <v>19/19</v>
      </c>
      <c r="K34" s="228"/>
      <c r="L34" s="228"/>
      <c r="M34" s="228"/>
      <c r="N34" s="259">
        <f>IFERROR((SUM('ACS336'!Z34,'ACS336'!BC34,'ACS337'!Z34,'ACS337'!BC34,'ACS338'!Z34,'ACS338'!BC34,'ACS339'!Z34,'ACS339'!BC34,'ACS340'!Z34,'ACS340'!BC34)/10),"")</f>
        <v>0.6941176471</v>
      </c>
      <c r="O34" s="231" t="str">
        <f t="shared" si="2"/>
        <v/>
      </c>
      <c r="P34" s="232"/>
      <c r="Q34" s="231" t="str">
        <f t="shared" si="3"/>
        <v/>
      </c>
      <c r="R34" s="228" t="str">
        <f t="shared" si="4"/>
        <v/>
      </c>
      <c r="S34" s="231" t="str">
        <f t="shared" si="5"/>
        <v/>
      </c>
      <c r="T34" s="232"/>
      <c r="U34" s="231" t="str">
        <f t="shared" si="6"/>
        <v/>
      </c>
      <c r="V34" s="228" t="str">
        <f t="shared" si="7"/>
        <v/>
      </c>
      <c r="W34" s="235" t="str">
        <f t="shared" si="8"/>
        <v/>
      </c>
      <c r="X34" s="268" t="str">
        <f t="shared" si="9"/>
        <v/>
      </c>
      <c r="Y34" s="235" t="str">
        <f t="shared" si="10"/>
        <v>A</v>
      </c>
      <c r="Z34" s="261" t="str">
        <f t="shared" si="11"/>
        <v/>
      </c>
    </row>
    <row r="35" ht="30.0" customHeight="1">
      <c r="A35" s="237" t="str">
        <f>'3A 2025 - 2026 DATOS DEL ESTUDI'!M32</f>
        <v/>
      </c>
      <c r="B35" s="262">
        <f>'3A 2025 - 2026 DATOS DEL ESTUDI'!N32</f>
        <v>32687351</v>
      </c>
      <c r="C35" s="239">
        <v>29.0</v>
      </c>
      <c r="D35" s="240" t="str">
        <f>'3A 2025 - 2026 DATOS DEL ESTUDI'!B32</f>
        <v>Wilbert  Peña Paulino</v>
      </c>
      <c r="E35" s="226">
        <f>'CE-SOC-3139'!S33</f>
        <v>61</v>
      </c>
      <c r="F35" s="226">
        <f>'CE-SOC-3139'!T33</f>
        <v>66.5</v>
      </c>
      <c r="G35" s="226">
        <f>'CE-SOC-3139'!U33</f>
        <v>61.75</v>
      </c>
      <c r="H35" s="227">
        <f>'CE-SOC-3139'!V33</f>
        <v>65</v>
      </c>
      <c r="I35" s="228">
        <f t="shared" si="1"/>
        <v>63.5625</v>
      </c>
      <c r="J35" s="229" t="str">
        <f>IFERROR(CONCATENATE(SUM('ACS336'!Y35,'ACS336'!BB35),"/",(SUM('ACS336'!$Z$4,'ACS336'!$BC$4))),"")</f>
        <v>19/19</v>
      </c>
      <c r="K35" s="228"/>
      <c r="L35" s="228"/>
      <c r="M35" s="228"/>
      <c r="N35" s="259">
        <f>IFERROR((SUM('ACS336'!Z35,'ACS336'!BC35,'ACS337'!Z35,'ACS337'!BC35,'ACS338'!Z35,'ACS338'!BC35,'ACS339'!Z35,'ACS339'!BC35,'ACS340'!Z35,'ACS340'!BC35)/10),"")</f>
        <v>0.7</v>
      </c>
      <c r="O35" s="231">
        <f t="shared" si="2"/>
        <v>31.78125</v>
      </c>
      <c r="P35" s="232"/>
      <c r="Q35" s="231" t="str">
        <f t="shared" si="3"/>
        <v/>
      </c>
      <c r="R35" s="228">
        <f t="shared" si="4"/>
        <v>32</v>
      </c>
      <c r="S35" s="231">
        <f t="shared" si="5"/>
        <v>19.06875</v>
      </c>
      <c r="T35" s="232"/>
      <c r="U35" s="231" t="str">
        <f t="shared" si="6"/>
        <v/>
      </c>
      <c r="V35" s="228">
        <f t="shared" si="7"/>
        <v>19</v>
      </c>
      <c r="W35" s="235" t="str">
        <f t="shared" si="8"/>
        <v/>
      </c>
      <c r="X35" s="268" t="str">
        <f t="shared" si="9"/>
        <v/>
      </c>
      <c r="Y35" s="235" t="str">
        <f t="shared" si="10"/>
        <v/>
      </c>
      <c r="Z35" s="261" t="str">
        <f t="shared" si="11"/>
        <v>R</v>
      </c>
    </row>
    <row r="36" ht="30.0" customHeight="1">
      <c r="A36" s="237" t="str">
        <f>'3A 2025 - 2026 DATOS DEL ESTUDI'!M33</f>
        <v/>
      </c>
      <c r="B36" s="262">
        <f>'3A 2025 - 2026 DATOS DEL ESTUDI'!N33</f>
        <v>6445759</v>
      </c>
      <c r="C36" s="239">
        <v>30.0</v>
      </c>
      <c r="D36" s="240" t="str">
        <f>'3A 2025 - 2026 DATOS DEL ESTUDI'!B33</f>
        <v>Yonayry  Peña Santos</v>
      </c>
      <c r="E36" s="226">
        <f>'CE-SOC-3139'!S34</f>
        <v>59.75</v>
      </c>
      <c r="F36" s="226">
        <f>'CE-SOC-3139'!T34</f>
        <v>61.25</v>
      </c>
      <c r="G36" s="226">
        <f>'CE-SOC-3139'!U34</f>
        <v>60</v>
      </c>
      <c r="H36" s="227">
        <f>'CE-SOC-3139'!V34</f>
        <v>63.75</v>
      </c>
      <c r="I36" s="228">
        <f t="shared" si="1"/>
        <v>61.1875</v>
      </c>
      <c r="J36" s="229" t="str">
        <f>IFERROR(CONCATENATE(SUM('ACS336'!Y36,'ACS336'!BB36),"/",(SUM('ACS336'!$Z$4,'ACS336'!$BC$4))),"")</f>
        <v>16/19</v>
      </c>
      <c r="K36" s="228"/>
      <c r="L36" s="228"/>
      <c r="M36" s="228"/>
      <c r="N36" s="259">
        <f>IFERROR((SUM('ACS336'!Z36,'ACS336'!BC36,'ACS337'!Z36,'ACS337'!BC36,'ACS338'!Z36,'ACS338'!BC36,'ACS339'!Z36,'ACS339'!BC36,'ACS340'!Z36,'ACS340'!BC36)/10),"")</f>
        <v>0.5205065359</v>
      </c>
      <c r="O36" s="231">
        <f t="shared" si="2"/>
        <v>30.59375</v>
      </c>
      <c r="P36" s="232"/>
      <c r="Q36" s="231" t="str">
        <f t="shared" si="3"/>
        <v/>
      </c>
      <c r="R36" s="228">
        <f t="shared" si="4"/>
        <v>31</v>
      </c>
      <c r="S36" s="231">
        <f t="shared" si="5"/>
        <v>18.35625</v>
      </c>
      <c r="T36" s="232"/>
      <c r="U36" s="231" t="str">
        <f t="shared" si="6"/>
        <v/>
      </c>
      <c r="V36" s="228">
        <f t="shared" si="7"/>
        <v>18</v>
      </c>
      <c r="W36" s="235" t="str">
        <f t="shared" si="8"/>
        <v/>
      </c>
      <c r="X36" s="268" t="str">
        <f t="shared" si="9"/>
        <v/>
      </c>
      <c r="Y36" s="235" t="str">
        <f t="shared" si="10"/>
        <v/>
      </c>
      <c r="Z36" s="261" t="str">
        <f t="shared" si="11"/>
        <v>R</v>
      </c>
    </row>
    <row r="37" ht="30.0" customHeight="1">
      <c r="A37" s="237" t="str">
        <f>'3A 2025 - 2026 DATOS DEL ESTUDI'!M34</f>
        <v/>
      </c>
      <c r="B37" s="262">
        <f>'3A 2025 - 2026 DATOS DEL ESTUDI'!N34</f>
        <v>22023376</v>
      </c>
      <c r="C37" s="239">
        <v>31.0</v>
      </c>
      <c r="D37" s="240" t="str">
        <f>'3A 2025 - 2026 DATOS DEL ESTUDI'!B34</f>
        <v>Rossier Analiz Pérez Rodríguez</v>
      </c>
      <c r="E37" s="226">
        <f>'CE-SOC-3139'!S35</f>
        <v>68.25</v>
      </c>
      <c r="F37" s="226">
        <f>'CE-SOC-3139'!T35</f>
        <v>64.5</v>
      </c>
      <c r="G37" s="226">
        <f>'CE-SOC-3139'!U35</f>
        <v>70.25</v>
      </c>
      <c r="H37" s="227">
        <f>'CE-SOC-3139'!V35</f>
        <v>65.75</v>
      </c>
      <c r="I37" s="228">
        <f t="shared" si="1"/>
        <v>67.1875</v>
      </c>
      <c r="J37" s="229" t="str">
        <f>IFERROR(CONCATENATE(SUM('ACS336'!Y37,'ACS336'!BB37),"/",(SUM('ACS336'!$Z$4,'ACS336'!$BC$4))),"")</f>
        <v>18/19</v>
      </c>
      <c r="K37" s="228"/>
      <c r="L37" s="228"/>
      <c r="M37" s="228"/>
      <c r="N37" s="259">
        <f>IFERROR((SUM('ACS336'!Z37,'ACS336'!BC37,'ACS337'!Z37,'ACS337'!BC37,'ACS338'!Z37,'ACS338'!BC37,'ACS339'!Z37,'ACS339'!BC37,'ACS340'!Z37,'ACS340'!BC37)/10),"")</f>
        <v>0.6744444444</v>
      </c>
      <c r="O37" s="231">
        <f t="shared" si="2"/>
        <v>33.59375</v>
      </c>
      <c r="P37" s="232"/>
      <c r="Q37" s="231" t="str">
        <f t="shared" si="3"/>
        <v/>
      </c>
      <c r="R37" s="228">
        <f t="shared" si="4"/>
        <v>34</v>
      </c>
      <c r="S37" s="231">
        <f t="shared" si="5"/>
        <v>20.15625</v>
      </c>
      <c r="T37" s="232"/>
      <c r="U37" s="231" t="str">
        <f t="shared" si="6"/>
        <v/>
      </c>
      <c r="V37" s="228">
        <f t="shared" si="7"/>
        <v>20</v>
      </c>
      <c r="W37" s="235" t="str">
        <f t="shared" si="8"/>
        <v/>
      </c>
      <c r="X37" s="268" t="str">
        <f t="shared" si="9"/>
        <v/>
      </c>
      <c r="Y37" s="235" t="str">
        <f t="shared" si="10"/>
        <v/>
      </c>
      <c r="Z37" s="261" t="str">
        <f t="shared" si="11"/>
        <v>R</v>
      </c>
    </row>
    <row r="38" ht="30.0" customHeight="1">
      <c r="A38" s="237" t="str">
        <f>'3A 2025 - 2026 DATOS DEL ESTUDI'!M35</f>
        <v/>
      </c>
      <c r="B38" s="269">
        <f>'3A 2025 - 2026 DATOS DEL ESTUDI'!N35</f>
        <v>6925657</v>
      </c>
      <c r="C38" s="239">
        <v>32.0</v>
      </c>
      <c r="D38" s="240" t="str">
        <f>'3A 2025 - 2026 DATOS DEL ESTUDI'!B35</f>
        <v>Joseph Francisco Ramírez Espinosa</v>
      </c>
      <c r="E38" s="226">
        <f>'CE-SOC-3139'!S36</f>
        <v>64.5</v>
      </c>
      <c r="F38" s="226">
        <f>'CE-SOC-3139'!T36</f>
        <v>66</v>
      </c>
      <c r="G38" s="226">
        <f>'CE-SOC-3139'!U36</f>
        <v>67</v>
      </c>
      <c r="H38" s="227">
        <f>'CE-SOC-3139'!V36</f>
        <v>66</v>
      </c>
      <c r="I38" s="228">
        <f t="shared" si="1"/>
        <v>65.875</v>
      </c>
      <c r="J38" s="229" t="str">
        <f>IFERROR(CONCATENATE(SUM('ACS336'!Y38,'ACS336'!BB38),"/",(SUM('ACS336'!$Z$4,'ACS336'!$BC$4))),"")</f>
        <v>19/19</v>
      </c>
      <c r="K38" s="228"/>
      <c r="L38" s="228"/>
      <c r="M38" s="228"/>
      <c r="N38" s="259">
        <f>IFERROR((SUM('ACS336'!Z38,'ACS336'!BC38,'ACS337'!Z38,'ACS337'!BC38,'ACS338'!Z38,'ACS338'!BC38,'ACS339'!Z38,'ACS339'!BC38,'ACS340'!Z38,'ACS340'!BC38)/10),"")</f>
        <v>0.7</v>
      </c>
      <c r="O38" s="231">
        <f t="shared" si="2"/>
        <v>32.9375</v>
      </c>
      <c r="P38" s="232"/>
      <c r="Q38" s="231" t="str">
        <f t="shared" si="3"/>
        <v/>
      </c>
      <c r="R38" s="228">
        <f t="shared" si="4"/>
        <v>33</v>
      </c>
      <c r="S38" s="231">
        <f t="shared" si="5"/>
        <v>19.7625</v>
      </c>
      <c r="T38" s="232"/>
      <c r="U38" s="231" t="str">
        <f t="shared" si="6"/>
        <v/>
      </c>
      <c r="V38" s="228">
        <f t="shared" si="7"/>
        <v>20</v>
      </c>
      <c r="W38" s="235" t="str">
        <f t="shared" si="8"/>
        <v/>
      </c>
      <c r="X38" s="268" t="str">
        <f t="shared" si="9"/>
        <v/>
      </c>
      <c r="Y38" s="235" t="str">
        <f t="shared" si="10"/>
        <v/>
      </c>
      <c r="Z38" s="261" t="str">
        <f t="shared" si="11"/>
        <v>R</v>
      </c>
    </row>
    <row r="39" ht="30.0" customHeight="1">
      <c r="A39" s="237" t="str">
        <f>'3A 2025 - 2026 DATOS DEL ESTUDI'!M36</f>
        <v/>
      </c>
      <c r="B39" s="269">
        <f>'3A 2025 - 2026 DATOS DEL ESTUDI'!N36</f>
        <v>12009792</v>
      </c>
      <c r="C39" s="239">
        <v>33.0</v>
      </c>
      <c r="D39" s="240" t="str">
        <f>'3A 2025 - 2026 DATOS DEL ESTUDI'!B36</f>
        <v>Yariel Alfonso Ramos</v>
      </c>
      <c r="E39" s="226">
        <f>'CE-SOC-3139'!S37</f>
        <v>48</v>
      </c>
      <c r="F39" s="226">
        <f>'CE-SOC-3139'!T37</f>
        <v>50</v>
      </c>
      <c r="G39" s="226">
        <f>'CE-SOC-3139'!U37</f>
        <v>48.5</v>
      </c>
      <c r="H39" s="227">
        <f>'CE-SOC-3139'!V37</f>
        <v>38.5</v>
      </c>
      <c r="I39" s="228">
        <f t="shared" si="1"/>
        <v>46.25</v>
      </c>
      <c r="J39" s="229" t="str">
        <f>IFERROR(CONCATENATE(SUM('ACS336'!Y39,'ACS336'!BB39),"/",(SUM('ACS336'!$Z$4,'ACS336'!$BC$4))),"")</f>
        <v>17/19</v>
      </c>
      <c r="K39" s="228"/>
      <c r="L39" s="228"/>
      <c r="M39" s="228"/>
      <c r="N39" s="259">
        <f>IFERROR((SUM('ACS336'!Z39,'ACS336'!BC39,'ACS337'!Z39,'ACS337'!BC39,'ACS338'!Z39,'ACS338'!BC39,'ACS339'!Z39,'ACS339'!BC39,'ACS340'!Z39,'ACS340'!BC39)/10),"")</f>
        <v>0.6530065359</v>
      </c>
      <c r="O39" s="231">
        <f t="shared" si="2"/>
        <v>23.125</v>
      </c>
      <c r="P39" s="232"/>
      <c r="Q39" s="231" t="str">
        <f t="shared" si="3"/>
        <v/>
      </c>
      <c r="R39" s="228">
        <f t="shared" si="4"/>
        <v>23</v>
      </c>
      <c r="S39" s="231">
        <f t="shared" si="5"/>
        <v>13.875</v>
      </c>
      <c r="T39" s="232"/>
      <c r="U39" s="231" t="str">
        <f t="shared" si="6"/>
        <v/>
      </c>
      <c r="V39" s="228">
        <f t="shared" si="7"/>
        <v>14</v>
      </c>
      <c r="W39" s="235" t="str">
        <f t="shared" si="8"/>
        <v/>
      </c>
      <c r="X39" s="268" t="str">
        <f t="shared" si="9"/>
        <v/>
      </c>
      <c r="Y39" s="235" t="str">
        <f t="shared" si="10"/>
        <v/>
      </c>
      <c r="Z39" s="261" t="str">
        <f t="shared" si="11"/>
        <v>R</v>
      </c>
    </row>
    <row r="40" ht="30.0" customHeight="1">
      <c r="A40" s="237" t="str">
        <f>'3A 2025 - 2026 DATOS DEL ESTUDI'!M37</f>
        <v/>
      </c>
      <c r="B40" s="269">
        <f>'3A 2025 - 2026 DATOS DEL ESTUDI'!N37</f>
        <v>32790184</v>
      </c>
      <c r="C40" s="239">
        <v>34.0</v>
      </c>
      <c r="D40" s="240" t="str">
        <f>'3A 2025 - 2026 DATOS DEL ESTUDI'!B37</f>
        <v>Carlos David Rodríguez Almánzar</v>
      </c>
      <c r="E40" s="226">
        <f>'CE-SOC-3139'!S38</f>
        <v>55.75</v>
      </c>
      <c r="F40" s="226">
        <f>'CE-SOC-3139'!T38</f>
        <v>53</v>
      </c>
      <c r="G40" s="226">
        <f>'CE-SOC-3139'!U38</f>
        <v>51.25</v>
      </c>
      <c r="H40" s="227">
        <f>'CE-SOC-3139'!V38</f>
        <v>54.5</v>
      </c>
      <c r="I40" s="228">
        <f t="shared" si="1"/>
        <v>53.625</v>
      </c>
      <c r="J40" s="229" t="str">
        <f>IFERROR(CONCATENATE(SUM('ACS336'!Y40,'ACS336'!BB40),"/",(SUM('ACS336'!$Z$4,'ACS336'!$BC$4))),"")</f>
        <v>19/19</v>
      </c>
      <c r="K40" s="228"/>
      <c r="L40" s="228"/>
      <c r="M40" s="228"/>
      <c r="N40" s="259">
        <f>IFERROR((SUM('ACS336'!Z40,'ACS336'!BC40,'ACS337'!Z40,'ACS337'!BC40,'ACS338'!Z40,'ACS338'!BC40,'ACS339'!Z40,'ACS339'!BC40,'ACS340'!Z40,'ACS340'!BC40)/10),"")</f>
        <v>0.7</v>
      </c>
      <c r="O40" s="231">
        <f t="shared" si="2"/>
        <v>26.8125</v>
      </c>
      <c r="P40" s="232"/>
      <c r="Q40" s="231" t="str">
        <f t="shared" si="3"/>
        <v/>
      </c>
      <c r="R40" s="228">
        <f t="shared" si="4"/>
        <v>27</v>
      </c>
      <c r="S40" s="231">
        <f t="shared" si="5"/>
        <v>16.0875</v>
      </c>
      <c r="T40" s="232"/>
      <c r="U40" s="231" t="str">
        <f t="shared" si="6"/>
        <v/>
      </c>
      <c r="V40" s="228">
        <f t="shared" si="7"/>
        <v>16</v>
      </c>
      <c r="W40" s="235" t="str">
        <f t="shared" si="8"/>
        <v/>
      </c>
      <c r="X40" s="268" t="str">
        <f t="shared" si="9"/>
        <v/>
      </c>
      <c r="Y40" s="235" t="str">
        <f t="shared" si="10"/>
        <v/>
      </c>
      <c r="Z40" s="261" t="str">
        <f t="shared" si="11"/>
        <v>R</v>
      </c>
    </row>
    <row r="41" ht="30.0" customHeight="1">
      <c r="A41" s="237" t="str">
        <f>'3A 2025 - 2026 DATOS DEL ESTUDI'!M38</f>
        <v/>
      </c>
      <c r="B41" s="269">
        <f>'3A 2025 - 2026 DATOS DEL ESTUDI'!N38</f>
        <v>32790393</v>
      </c>
      <c r="C41" s="239">
        <v>35.0</v>
      </c>
      <c r="D41" s="240" t="str">
        <f>'3A 2025 - 2026 DATOS DEL ESTUDI'!B38</f>
        <v>Darianni  Santos Medina</v>
      </c>
      <c r="E41" s="226">
        <f>'CE-SOC-3139'!S39</f>
        <v>65.75</v>
      </c>
      <c r="F41" s="226">
        <f>'CE-SOC-3139'!T39</f>
        <v>64.75</v>
      </c>
      <c r="G41" s="226">
        <f>'CE-SOC-3139'!U39</f>
        <v>70.5</v>
      </c>
      <c r="H41" s="227">
        <f>'CE-SOC-3139'!V39</f>
        <v>64.75</v>
      </c>
      <c r="I41" s="228">
        <f t="shared" si="1"/>
        <v>66.4375</v>
      </c>
      <c r="J41" s="229" t="str">
        <f>IFERROR(CONCATENATE(SUM('ACS336'!Y41,'ACS336'!BB41),"/",(SUM('ACS336'!$Z$4,'ACS336'!$BC$4))),"")</f>
        <v>18/19</v>
      </c>
      <c r="K41" s="228"/>
      <c r="L41" s="228"/>
      <c r="M41" s="228"/>
      <c r="N41" s="259">
        <f>IFERROR((SUM('ACS336'!Z41,'ACS336'!BC41,'ACS337'!Z41,'ACS337'!BC41,'ACS338'!Z41,'ACS338'!BC41,'ACS339'!Z41,'ACS339'!BC41,'ACS340'!Z41,'ACS340'!BC41)/10),"")</f>
        <v>0.6944444444</v>
      </c>
      <c r="O41" s="231">
        <f t="shared" si="2"/>
        <v>33.21875</v>
      </c>
      <c r="P41" s="232"/>
      <c r="Q41" s="231" t="str">
        <f t="shared" si="3"/>
        <v/>
      </c>
      <c r="R41" s="228">
        <f t="shared" si="4"/>
        <v>33</v>
      </c>
      <c r="S41" s="231">
        <f t="shared" si="5"/>
        <v>19.93125</v>
      </c>
      <c r="T41" s="232"/>
      <c r="U41" s="231" t="str">
        <f t="shared" si="6"/>
        <v/>
      </c>
      <c r="V41" s="228">
        <f t="shared" si="7"/>
        <v>20</v>
      </c>
      <c r="W41" s="235" t="str">
        <f t="shared" si="8"/>
        <v/>
      </c>
      <c r="X41" s="268" t="str">
        <f t="shared" si="9"/>
        <v/>
      </c>
      <c r="Y41" s="235" t="str">
        <f t="shared" si="10"/>
        <v/>
      </c>
      <c r="Z41" s="261" t="str">
        <f t="shared" si="11"/>
        <v>R</v>
      </c>
    </row>
    <row r="42" ht="30.0" customHeight="1">
      <c r="A42" s="237" t="str">
        <f>'3A 2025 - 2026 DATOS DEL ESTUDI'!M39</f>
        <v/>
      </c>
      <c r="B42" s="269">
        <f>'3A 2025 - 2026 DATOS DEL ESTUDI'!N39</f>
        <v>6947490</v>
      </c>
      <c r="C42" s="239">
        <v>36.0</v>
      </c>
      <c r="D42" s="240" t="str">
        <f>'3A 2025 - 2026 DATOS DEL ESTUDI'!B39</f>
        <v>Rosyeli Carolina Tavarez  Reyes</v>
      </c>
      <c r="E42" s="226">
        <f>'CE-SOC-3139'!S40</f>
        <v>53.25</v>
      </c>
      <c r="F42" s="226">
        <f>'CE-SOC-3139'!T40</f>
        <v>51.5</v>
      </c>
      <c r="G42" s="226">
        <f>'CE-SOC-3139'!U40</f>
        <v>51</v>
      </c>
      <c r="H42" s="227">
        <f>'CE-SOC-3139'!V40</f>
        <v>53.5</v>
      </c>
      <c r="I42" s="228">
        <f t="shared" si="1"/>
        <v>52.3125</v>
      </c>
      <c r="J42" s="229" t="str">
        <f>IFERROR(CONCATENATE(SUM('ACS336'!Y42,'ACS336'!BB42),"/",(SUM('ACS336'!$Z$4,'ACS336'!$BC$4))),"")</f>
        <v>18/19</v>
      </c>
      <c r="K42" s="228"/>
      <c r="L42" s="228"/>
      <c r="M42" s="228"/>
      <c r="N42" s="259">
        <f>IFERROR((SUM('ACS336'!Z42,'ACS336'!BC42,'ACS337'!Z42,'ACS337'!BC42,'ACS338'!Z42,'ACS338'!BC42,'ACS339'!Z42,'ACS339'!BC42,'ACS340'!Z42,'ACS340'!BC42)/10),"")</f>
        <v>0.5760130719</v>
      </c>
      <c r="O42" s="231">
        <f t="shared" si="2"/>
        <v>26.15625</v>
      </c>
      <c r="P42" s="232"/>
      <c r="Q42" s="231" t="str">
        <f t="shared" si="3"/>
        <v/>
      </c>
      <c r="R42" s="228">
        <f t="shared" si="4"/>
        <v>26</v>
      </c>
      <c r="S42" s="231">
        <f t="shared" si="5"/>
        <v>15.69375</v>
      </c>
      <c r="T42" s="232"/>
      <c r="U42" s="231" t="str">
        <f t="shared" si="6"/>
        <v/>
      </c>
      <c r="V42" s="228">
        <f t="shared" si="7"/>
        <v>16</v>
      </c>
      <c r="W42" s="235" t="str">
        <f t="shared" si="8"/>
        <v/>
      </c>
      <c r="X42" s="268" t="str">
        <f t="shared" si="9"/>
        <v/>
      </c>
      <c r="Y42" s="235" t="str">
        <f t="shared" si="10"/>
        <v/>
      </c>
      <c r="Z42" s="261" t="str">
        <f t="shared" si="11"/>
        <v>R</v>
      </c>
    </row>
    <row r="43" ht="30.0" customHeight="1">
      <c r="A43" s="237" t="str">
        <f>'3A 2025 - 2026 DATOS DEL ESTUDI'!M40</f>
        <v/>
      </c>
      <c r="B43" s="269">
        <f>'3A 2025 - 2026 DATOS DEL ESTUDI'!N40</f>
        <v>32590071</v>
      </c>
      <c r="C43" s="239">
        <v>37.0</v>
      </c>
      <c r="D43" s="240" t="str">
        <f>'3A 2025 - 2026 DATOS DEL ESTUDI'!B40</f>
        <v>Melani  Taveras Bautista</v>
      </c>
      <c r="E43" s="226">
        <f>'CE-SOC-3139'!S41</f>
        <v>62.25</v>
      </c>
      <c r="F43" s="226">
        <f>'CE-SOC-3139'!T41</f>
        <v>65.25</v>
      </c>
      <c r="G43" s="226">
        <f>'CE-SOC-3139'!U41</f>
        <v>65.5</v>
      </c>
      <c r="H43" s="227">
        <f>'CE-SOC-3139'!V41</f>
        <v>62.5</v>
      </c>
      <c r="I43" s="228">
        <f t="shared" si="1"/>
        <v>63.875</v>
      </c>
      <c r="J43" s="229" t="str">
        <f>IFERROR(CONCATENATE(SUM('ACS336'!Y43,'ACS336'!BB43),"/",(SUM('ACS336'!$Z$4,'ACS336'!$BC$4))),"")</f>
        <v>19/19</v>
      </c>
      <c r="K43" s="228"/>
      <c r="L43" s="228"/>
      <c r="M43" s="228"/>
      <c r="N43" s="259">
        <f>IFERROR((SUM('ACS336'!Z43,'ACS336'!BC43,'ACS337'!Z43,'ACS337'!BC43,'ACS338'!Z43,'ACS338'!BC43,'ACS339'!Z43,'ACS339'!BC43,'ACS340'!Z43,'ACS340'!BC43)/10),"")</f>
        <v>0.6933333333</v>
      </c>
      <c r="O43" s="231">
        <f t="shared" si="2"/>
        <v>31.9375</v>
      </c>
      <c r="P43" s="232"/>
      <c r="Q43" s="231" t="str">
        <f t="shared" si="3"/>
        <v/>
      </c>
      <c r="R43" s="228">
        <f t="shared" si="4"/>
        <v>32</v>
      </c>
      <c r="S43" s="231">
        <f t="shared" si="5"/>
        <v>19.1625</v>
      </c>
      <c r="T43" s="232"/>
      <c r="U43" s="231" t="str">
        <f t="shared" si="6"/>
        <v/>
      </c>
      <c r="V43" s="228">
        <f t="shared" si="7"/>
        <v>19</v>
      </c>
      <c r="W43" s="235" t="str">
        <f t="shared" si="8"/>
        <v/>
      </c>
      <c r="X43" s="268" t="str">
        <f t="shared" si="9"/>
        <v/>
      </c>
      <c r="Y43" s="235" t="str">
        <f t="shared" si="10"/>
        <v/>
      </c>
      <c r="Z43" s="261" t="str">
        <f t="shared" si="11"/>
        <v>R</v>
      </c>
    </row>
    <row r="44" ht="30.0" customHeight="1">
      <c r="A44" s="237" t="str">
        <f>'3A 2025 - 2026 DATOS DEL ESTUDI'!M41</f>
        <v/>
      </c>
      <c r="B44" s="269">
        <f>'3A 2025 - 2026 DATOS DEL ESTUDI'!N41</f>
        <v>32790609</v>
      </c>
      <c r="C44" s="239">
        <v>38.0</v>
      </c>
      <c r="D44" s="240" t="str">
        <f>'3A 2025 - 2026 DATOS DEL ESTUDI'!B41</f>
        <v>Arianny  Tejada Guzmán</v>
      </c>
      <c r="E44" s="226">
        <f>'CE-SOC-3139'!S42</f>
        <v>69.5</v>
      </c>
      <c r="F44" s="226">
        <f>'CE-SOC-3139'!T42</f>
        <v>71</v>
      </c>
      <c r="G44" s="226">
        <f>'CE-SOC-3139'!U42</f>
        <v>70.75</v>
      </c>
      <c r="H44" s="227">
        <f>'CE-SOC-3139'!V42</f>
        <v>71.25</v>
      </c>
      <c r="I44" s="228">
        <f t="shared" si="1"/>
        <v>70.625</v>
      </c>
      <c r="J44" s="229" t="str">
        <f>IFERROR(CONCATENATE(SUM('ACS336'!Y44,'ACS336'!BB44),"/",(SUM('ACS336'!$Z$4,'ACS336'!$BC$4))),"")</f>
        <v>19/19</v>
      </c>
      <c r="K44" s="228"/>
      <c r="L44" s="228"/>
      <c r="M44" s="228"/>
      <c r="N44" s="259">
        <f>IFERROR((SUM('ACS336'!Z44,'ACS336'!BC44,'ACS337'!Z44,'ACS337'!BC44,'ACS338'!Z44,'ACS338'!BC44,'ACS339'!Z44,'ACS339'!BC44,'ACS340'!Z44,'ACS340'!BC44)/10),"")</f>
        <v>0.6933333333</v>
      </c>
      <c r="O44" s="231" t="str">
        <f t="shared" si="2"/>
        <v/>
      </c>
      <c r="P44" s="232"/>
      <c r="Q44" s="231" t="str">
        <f t="shared" si="3"/>
        <v/>
      </c>
      <c r="R44" s="228" t="str">
        <f t="shared" si="4"/>
        <v/>
      </c>
      <c r="S44" s="231" t="str">
        <f t="shared" si="5"/>
        <v/>
      </c>
      <c r="T44" s="232"/>
      <c r="U44" s="231" t="str">
        <f t="shared" si="6"/>
        <v/>
      </c>
      <c r="V44" s="228" t="str">
        <f t="shared" si="7"/>
        <v/>
      </c>
      <c r="W44" s="235" t="str">
        <f t="shared" si="8"/>
        <v/>
      </c>
      <c r="X44" s="268" t="str">
        <f t="shared" si="9"/>
        <v/>
      </c>
      <c r="Y44" s="235" t="str">
        <f t="shared" si="10"/>
        <v>A</v>
      </c>
      <c r="Z44" s="261" t="str">
        <f t="shared" si="11"/>
        <v/>
      </c>
    </row>
    <row r="45" ht="30.0" customHeight="1">
      <c r="A45" s="237" t="str">
        <f>'3A 2025 - 2026 DATOS DEL ESTUDI'!M42</f>
        <v/>
      </c>
      <c r="B45" s="269">
        <f>'3A 2025 - 2026 DATOS DEL ESTUDI'!N42</f>
        <v>6758894</v>
      </c>
      <c r="C45" s="239">
        <v>39.0</v>
      </c>
      <c r="D45" s="240" t="str">
        <f>'3A 2025 - 2026 DATOS DEL ESTUDI'!B42</f>
        <v>Jeilyn Aliah Tejada</v>
      </c>
      <c r="E45" s="226">
        <f>'CE-SOC-3139'!S43</f>
        <v>61.5</v>
      </c>
      <c r="F45" s="226">
        <f>'CE-SOC-3139'!T43</f>
        <v>61.75</v>
      </c>
      <c r="G45" s="226">
        <f>'CE-SOC-3139'!U43</f>
        <v>64</v>
      </c>
      <c r="H45" s="227">
        <f>'CE-SOC-3139'!V43</f>
        <v>60</v>
      </c>
      <c r="I45" s="228">
        <f t="shared" si="1"/>
        <v>61.8125</v>
      </c>
      <c r="J45" s="229" t="str">
        <f>IFERROR(CONCATENATE(SUM('ACS336'!Y45,'ACS336'!BB45),"/",(SUM('ACS336'!$Z$4,'ACS336'!$BC$4))),"")</f>
        <v>18/19</v>
      </c>
      <c r="K45" s="228"/>
      <c r="L45" s="228"/>
      <c r="M45" s="228"/>
      <c r="N45" s="259">
        <f>IFERROR((SUM('ACS336'!Z45,'ACS336'!BC45,'ACS337'!Z45,'ACS337'!BC45,'ACS338'!Z45,'ACS338'!BC45,'ACS339'!Z45,'ACS339'!BC45,'ACS340'!Z45,'ACS340'!BC45)/10),"")</f>
        <v>0.6761111111</v>
      </c>
      <c r="O45" s="231">
        <f t="shared" si="2"/>
        <v>30.90625</v>
      </c>
      <c r="P45" s="232"/>
      <c r="Q45" s="231" t="str">
        <f t="shared" si="3"/>
        <v/>
      </c>
      <c r="R45" s="228">
        <f t="shared" si="4"/>
        <v>31</v>
      </c>
      <c r="S45" s="231">
        <f t="shared" si="5"/>
        <v>18.54375</v>
      </c>
      <c r="T45" s="232"/>
      <c r="U45" s="231" t="str">
        <f t="shared" si="6"/>
        <v/>
      </c>
      <c r="V45" s="228">
        <f t="shared" si="7"/>
        <v>19</v>
      </c>
      <c r="W45" s="235" t="str">
        <f t="shared" si="8"/>
        <v/>
      </c>
      <c r="X45" s="268" t="str">
        <f t="shared" si="9"/>
        <v/>
      </c>
      <c r="Y45" s="235" t="str">
        <f t="shared" si="10"/>
        <v/>
      </c>
      <c r="Z45" s="261" t="str">
        <f t="shared" si="11"/>
        <v>R</v>
      </c>
    </row>
    <row r="46" ht="30.0" customHeight="1">
      <c r="A46" s="237" t="str">
        <f>'3A 2025 - 2026 DATOS DEL ESTUDI'!M43</f>
        <v/>
      </c>
      <c r="B46" s="269">
        <f>'3A 2025 - 2026 DATOS DEL ESTUDI'!N43</f>
        <v>32718082</v>
      </c>
      <c r="C46" s="239">
        <v>40.0</v>
      </c>
      <c r="D46" s="240" t="str">
        <f>'3A 2025 - 2026 DATOS DEL ESTUDI'!B43</f>
        <v>Rosenny  Ureña Arias</v>
      </c>
      <c r="E46" s="226">
        <f>'CE-SOC-3139'!S44</f>
        <v>68</v>
      </c>
      <c r="F46" s="226">
        <f>'CE-SOC-3139'!T44</f>
        <v>66.75</v>
      </c>
      <c r="G46" s="226">
        <f>'CE-SOC-3139'!U44</f>
        <v>66</v>
      </c>
      <c r="H46" s="227">
        <f>'CE-SOC-3139'!V44</f>
        <v>66.25</v>
      </c>
      <c r="I46" s="228">
        <f t="shared" si="1"/>
        <v>66.75</v>
      </c>
      <c r="J46" s="229" t="str">
        <f>IFERROR(CONCATENATE(SUM('ACS336'!Y46,'ACS336'!BB46),"/",(SUM('ACS336'!$Z$4,'ACS336'!$BC$4))),"")</f>
        <v>19/19</v>
      </c>
      <c r="K46" s="228"/>
      <c r="L46" s="228"/>
      <c r="M46" s="228"/>
      <c r="N46" s="259">
        <f>IFERROR((SUM('ACS336'!Z46,'ACS336'!BC46,'ACS337'!Z46,'ACS337'!BC46,'ACS338'!Z46,'ACS338'!BC46,'ACS339'!Z46,'ACS339'!BC46,'ACS340'!Z46,'ACS340'!BC46)/10),"")</f>
        <v>0.6941176471</v>
      </c>
      <c r="O46" s="231">
        <f t="shared" si="2"/>
        <v>33.375</v>
      </c>
      <c r="P46" s="232"/>
      <c r="Q46" s="231" t="str">
        <f t="shared" si="3"/>
        <v/>
      </c>
      <c r="R46" s="228">
        <f t="shared" si="4"/>
        <v>33</v>
      </c>
      <c r="S46" s="231">
        <f t="shared" si="5"/>
        <v>20.025</v>
      </c>
      <c r="T46" s="232"/>
      <c r="U46" s="231" t="str">
        <f t="shared" si="6"/>
        <v/>
      </c>
      <c r="V46" s="228">
        <f t="shared" si="7"/>
        <v>20</v>
      </c>
      <c r="W46" s="235" t="str">
        <f t="shared" si="8"/>
        <v/>
      </c>
      <c r="X46" s="268" t="str">
        <f t="shared" si="9"/>
        <v/>
      </c>
      <c r="Y46" s="235" t="str">
        <f t="shared" si="10"/>
        <v/>
      </c>
      <c r="Z46" s="261" t="str">
        <f t="shared" si="11"/>
        <v>R</v>
      </c>
    </row>
    <row r="47" ht="30.0" customHeight="1">
      <c r="A47" s="242"/>
      <c r="B47" s="270"/>
      <c r="C47" s="239">
        <v>41.0</v>
      </c>
      <c r="D47" s="240" t="str">
        <f>'3A 2025 - 2026 DATOS DEL ESTUDI'!B44</f>
        <v>Jonathan  De Jesús Valerio Felipe</v>
      </c>
      <c r="E47" s="226">
        <f>'CE-SOC-3139'!S45</f>
        <v>54.25</v>
      </c>
      <c r="F47" s="226">
        <f>'CE-SOC-3139'!T45</f>
        <v>56.25</v>
      </c>
      <c r="G47" s="226">
        <f>'CE-SOC-3139'!U45</f>
        <v>56.25</v>
      </c>
      <c r="H47" s="227">
        <f>'CE-SOC-3139'!V45</f>
        <v>49.5</v>
      </c>
      <c r="I47" s="228">
        <f t="shared" si="1"/>
        <v>54.0625</v>
      </c>
      <c r="J47" s="229" t="str">
        <f>IFERROR(CONCATENATE(SUM('ACS336'!Y47,'ACS336'!BB47),"/",(SUM('ACS336'!$Z$4,'ACS336'!$BC$4))),"")</f>
        <v>19/19</v>
      </c>
      <c r="K47" s="228"/>
      <c r="L47" s="228"/>
      <c r="M47" s="228"/>
      <c r="N47" s="259">
        <f>IFERROR((SUM('ACS336'!Z47,'ACS336'!BC47,'ACS337'!Z47,'ACS337'!BC47,'ACS338'!Z47,'ACS338'!BC47,'ACS339'!Z47,'ACS339'!BC47,'ACS340'!Z47,'ACS340'!BC47)/10),"")</f>
        <v>0.6875</v>
      </c>
      <c r="O47" s="231">
        <f t="shared" si="2"/>
        <v>27.03125</v>
      </c>
      <c r="P47" s="232"/>
      <c r="Q47" s="231" t="str">
        <f t="shared" si="3"/>
        <v/>
      </c>
      <c r="R47" s="228">
        <f t="shared" si="4"/>
        <v>27</v>
      </c>
      <c r="S47" s="231">
        <f t="shared" si="5"/>
        <v>16.21875</v>
      </c>
      <c r="T47" s="232"/>
      <c r="U47" s="231" t="str">
        <f t="shared" si="6"/>
        <v/>
      </c>
      <c r="V47" s="228">
        <f t="shared" si="7"/>
        <v>16</v>
      </c>
      <c r="W47" s="235" t="str">
        <f t="shared" si="8"/>
        <v/>
      </c>
      <c r="X47" s="268" t="str">
        <f t="shared" si="9"/>
        <v/>
      </c>
      <c r="Y47" s="235" t="str">
        <f t="shared" si="10"/>
        <v/>
      </c>
      <c r="Z47" s="261" t="str">
        <f t="shared" si="11"/>
        <v>R</v>
      </c>
    </row>
    <row r="48" ht="30.0" customHeight="1">
      <c r="A48" s="242"/>
      <c r="B48" s="270"/>
      <c r="C48" s="239">
        <v>42.0</v>
      </c>
      <c r="D48" s="240" t="str">
        <f>'3A 2025 - 2026 DATOS DEL ESTUDI'!B45</f>
        <v>Crisleydi  Turbí</v>
      </c>
      <c r="E48" s="226">
        <f>'CE-SOC-3139'!S46</f>
        <v>51.75</v>
      </c>
      <c r="F48" s="226">
        <f>'CE-SOC-3139'!T46</f>
        <v>58.25</v>
      </c>
      <c r="G48" s="226">
        <f>'CE-SOC-3139'!U46</f>
        <v>53.75</v>
      </c>
      <c r="H48" s="227">
        <f>'CE-SOC-3139'!V46</f>
        <v>52.5</v>
      </c>
      <c r="I48" s="228">
        <f t="shared" si="1"/>
        <v>54.0625</v>
      </c>
      <c r="J48" s="229" t="str">
        <f>IFERROR(CONCATENATE(SUM('ACS336'!Y48,'ACS336'!BB48),"/",(SUM('ACS336'!$Z$4,'ACS336'!$BC$4))),"")</f>
        <v>19/19</v>
      </c>
      <c r="K48" s="228"/>
      <c r="L48" s="228"/>
      <c r="M48" s="228"/>
      <c r="N48" s="259">
        <f>IFERROR((SUM('ACS336'!Z48,'ACS336'!BC48,'ACS337'!Z48,'ACS337'!BC48,'ACS338'!Z48,'ACS338'!BC48,'ACS339'!Z48,'ACS339'!BC48,'ACS340'!Z48,'ACS340'!BC48)/10),"")</f>
        <v>0.6441666667</v>
      </c>
      <c r="O48" s="231">
        <f t="shared" si="2"/>
        <v>27.03125</v>
      </c>
      <c r="P48" s="232"/>
      <c r="Q48" s="231" t="str">
        <f t="shared" si="3"/>
        <v/>
      </c>
      <c r="R48" s="228">
        <f t="shared" si="4"/>
        <v>27</v>
      </c>
      <c r="S48" s="231">
        <f t="shared" si="5"/>
        <v>16.21875</v>
      </c>
      <c r="T48" s="232"/>
      <c r="U48" s="231" t="str">
        <f t="shared" si="6"/>
        <v/>
      </c>
      <c r="V48" s="228">
        <f t="shared" si="7"/>
        <v>16</v>
      </c>
      <c r="W48" s="235" t="str">
        <f t="shared" si="8"/>
        <v/>
      </c>
      <c r="X48" s="268" t="str">
        <f t="shared" si="9"/>
        <v/>
      </c>
      <c r="Y48" s="235" t="str">
        <f t="shared" si="10"/>
        <v/>
      </c>
      <c r="Z48" s="261" t="str">
        <f t="shared" si="11"/>
        <v>R</v>
      </c>
    </row>
    <row r="49" ht="30.0" customHeight="1">
      <c r="A49" s="242"/>
      <c r="B49" s="270"/>
      <c r="C49" s="239">
        <v>43.0</v>
      </c>
      <c r="D49" s="240" t="str">
        <f>'3A 2025 - 2026 DATOS DEL ESTUDI'!B46</f>
        <v>Jhoangel Rafael Vargas Ulloa</v>
      </c>
      <c r="E49" s="226">
        <f>'CE-SOC-3139'!S47</f>
        <v>48.5</v>
      </c>
      <c r="F49" s="226">
        <f>'CE-SOC-3139'!T47</f>
        <v>43</v>
      </c>
      <c r="G49" s="226">
        <f>'CE-SOC-3139'!U47</f>
        <v>46.25</v>
      </c>
      <c r="H49" s="227">
        <f>'CE-SOC-3139'!V47</f>
        <v>36.75</v>
      </c>
      <c r="I49" s="228">
        <f t="shared" si="1"/>
        <v>43.625</v>
      </c>
      <c r="J49" s="229" t="str">
        <f>IFERROR(CONCATENATE(SUM('ACS336'!Y49,'ACS336'!BB49),"/",(SUM('ACS336'!$Z$4,'ACS336'!$BC$4))),"")</f>
        <v>19/19</v>
      </c>
      <c r="K49" s="228"/>
      <c r="L49" s="228"/>
      <c r="M49" s="228"/>
      <c r="N49" s="259">
        <f>IFERROR((SUM('ACS336'!Z49,'ACS336'!BC49,'ACS337'!Z49,'ACS337'!BC49,'ACS338'!Z49,'ACS338'!BC49,'ACS339'!Z49,'ACS339'!BC49,'ACS340'!Z49,'ACS340'!BC49)/10),"")</f>
        <v>0.5932352941</v>
      </c>
      <c r="O49" s="231">
        <f t="shared" si="2"/>
        <v>21.8125</v>
      </c>
      <c r="P49" s="232"/>
      <c r="Q49" s="231" t="str">
        <f t="shared" si="3"/>
        <v/>
      </c>
      <c r="R49" s="228">
        <f t="shared" si="4"/>
        <v>22</v>
      </c>
      <c r="S49" s="231">
        <f t="shared" si="5"/>
        <v>13.0875</v>
      </c>
      <c r="T49" s="232"/>
      <c r="U49" s="231" t="str">
        <f t="shared" si="6"/>
        <v/>
      </c>
      <c r="V49" s="228">
        <f t="shared" si="7"/>
        <v>13</v>
      </c>
      <c r="W49" s="235" t="str">
        <f t="shared" si="8"/>
        <v/>
      </c>
      <c r="X49" s="268" t="str">
        <f t="shared" si="9"/>
        <v/>
      </c>
      <c r="Y49" s="235" t="str">
        <f t="shared" si="10"/>
        <v/>
      </c>
      <c r="Z49" s="261" t="str">
        <f t="shared" si="11"/>
        <v>R</v>
      </c>
    </row>
    <row r="50" ht="30.0" customHeight="1">
      <c r="A50" s="242"/>
      <c r="B50" s="270"/>
      <c r="C50" s="239">
        <v>44.0</v>
      </c>
      <c r="D50" s="240" t="str">
        <f>'3A 2025 - 2026 DATOS DEL ESTUDI'!B47</f>
        <v>Leslie  Cruz Espinal</v>
      </c>
      <c r="E50" s="226">
        <f>'CE-SOC-3139'!S48</f>
        <v>58.5</v>
      </c>
      <c r="F50" s="226">
        <f>'CE-SOC-3139'!T48</f>
        <v>61.5</v>
      </c>
      <c r="G50" s="226">
        <f>'CE-SOC-3139'!U48</f>
        <v>60</v>
      </c>
      <c r="H50" s="227">
        <f>'CE-SOC-3139'!V48</f>
        <v>57</v>
      </c>
      <c r="I50" s="228">
        <f t="shared" si="1"/>
        <v>59.25</v>
      </c>
      <c r="J50" s="229" t="str">
        <f>IFERROR(CONCATENATE(SUM('ACS336'!Y50,'ACS336'!BB50),"/",(SUM('ACS336'!$Z$4,'ACS336'!$BC$4))),"")</f>
        <v>19/19</v>
      </c>
      <c r="K50" s="228"/>
      <c r="L50" s="228"/>
      <c r="M50" s="228"/>
      <c r="N50" s="259">
        <f>IFERROR((SUM('ACS336'!Z50,'ACS336'!BC50,'ACS337'!Z50,'ACS337'!BC50,'ACS338'!Z50,'ACS338'!BC50,'ACS339'!Z50,'ACS339'!BC50,'ACS340'!Z50,'ACS340'!BC50)/10),"")</f>
        <v>0.7</v>
      </c>
      <c r="O50" s="231">
        <f t="shared" si="2"/>
        <v>29.625</v>
      </c>
      <c r="P50" s="232"/>
      <c r="Q50" s="231" t="str">
        <f t="shared" si="3"/>
        <v/>
      </c>
      <c r="R50" s="228">
        <f t="shared" si="4"/>
        <v>30</v>
      </c>
      <c r="S50" s="231">
        <f t="shared" si="5"/>
        <v>17.775</v>
      </c>
      <c r="T50" s="232"/>
      <c r="U50" s="231" t="str">
        <f t="shared" si="6"/>
        <v/>
      </c>
      <c r="V50" s="228">
        <f t="shared" si="7"/>
        <v>18</v>
      </c>
      <c r="W50" s="235" t="str">
        <f t="shared" si="8"/>
        <v/>
      </c>
      <c r="X50" s="268" t="str">
        <f t="shared" si="9"/>
        <v/>
      </c>
      <c r="Y50" s="235" t="str">
        <f t="shared" si="10"/>
        <v/>
      </c>
      <c r="Z50" s="261" t="str">
        <f t="shared" si="11"/>
        <v>R</v>
      </c>
    </row>
    <row r="51" ht="30.0" customHeight="1">
      <c r="A51" s="242"/>
      <c r="B51" s="270"/>
      <c r="C51" s="239">
        <v>45.0</v>
      </c>
      <c r="D51" s="240" t="str">
        <f>'3A 2025 - 2026 DATOS DEL ESTUDI'!B48</f>
        <v/>
      </c>
      <c r="E51" s="226">
        <f>'CE-SOC-3139'!S49</f>
        <v>0</v>
      </c>
      <c r="F51" s="226">
        <f>'CE-SOC-3139'!T49</f>
        <v>0</v>
      </c>
      <c r="G51" s="226">
        <f>'CE-SOC-3139'!U49</f>
        <v>0</v>
      </c>
      <c r="H51" s="227">
        <f>'CE-SOC-3139'!V49</f>
        <v>0</v>
      </c>
      <c r="I51" s="228">
        <f t="shared" si="1"/>
        <v>0</v>
      </c>
      <c r="J51" s="229" t="str">
        <f>IFERROR(CONCATENATE(SUM('ACS336'!Y51,'ACS336'!BB51),"/",(SUM('ACS336'!$Z$4,'ACS336'!$BC$4))),"")</f>
        <v>0/19</v>
      </c>
      <c r="K51" s="228"/>
      <c r="L51" s="228"/>
      <c r="M51" s="228"/>
      <c r="N51" s="259">
        <f>IFERROR((SUM('ACS336'!Z51,'ACS336'!BC51,'ACS337'!Z51,'ACS337'!BC51,'ACS338'!Z51,'ACS338'!BC51,'ACS339'!Z51,'ACS339'!BC51,'ACS340'!Z51,'ACS340'!BC51)/10),"")</f>
        <v>0</v>
      </c>
      <c r="O51" s="231">
        <f t="shared" si="2"/>
        <v>0</v>
      </c>
      <c r="P51" s="232"/>
      <c r="Q51" s="231" t="str">
        <f t="shared" si="3"/>
        <v/>
      </c>
      <c r="R51" s="228">
        <f t="shared" si="4"/>
        <v>0</v>
      </c>
      <c r="S51" s="231">
        <f t="shared" si="5"/>
        <v>0</v>
      </c>
      <c r="T51" s="232"/>
      <c r="U51" s="231" t="str">
        <f t="shared" si="6"/>
        <v/>
      </c>
      <c r="V51" s="228">
        <f t="shared" si="7"/>
        <v>0</v>
      </c>
      <c r="W51" s="235" t="str">
        <f t="shared" si="8"/>
        <v/>
      </c>
      <c r="X51" s="268" t="str">
        <f t="shared" si="9"/>
        <v/>
      </c>
      <c r="Y51" s="235" t="str">
        <f t="shared" si="10"/>
        <v/>
      </c>
      <c r="Z51" s="261"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N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P7:P51">
    <cfRule type="notContainsBlanks" dxfId="12" priority="1">
      <formula>LEN(TRIM(P7))&gt;0</formula>
    </cfRule>
  </conditionalFormatting>
  <conditionalFormatting sqref="Z7:Z51">
    <cfRule type="cellIs" dxfId="13"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Y7:Z51">
    <cfRule type="notContainsBlanks" dxfId="14" priority="5">
      <formula>LEN(TRIM(Y7))&gt;0</formula>
    </cfRule>
  </conditionalFormatting>
  <conditionalFormatting sqref="V7:V51">
    <cfRule type="cellIs" dxfId="14" priority="6" operator="greaterThanOrEqual">
      <formula>70</formula>
    </cfRule>
  </conditionalFormatting>
  <conditionalFormatting sqref="R7:R51">
    <cfRule type="cellIs" dxfId="17" priority="7" operator="greaterThanOrEqual">
      <formula>70</formula>
    </cfRule>
  </conditionalFormatting>
  <conditionalFormatting sqref="V7:V51">
    <cfRule type="cellIs" dxfId="15" priority="8" operator="equal">
      <formula>0</formula>
    </cfRule>
  </conditionalFormatting>
  <conditionalFormatting sqref="R7:R51">
    <cfRule type="cellIs" dxfId="15" priority="9" operator="equal">
      <formula>0</formula>
    </cfRule>
  </conditionalFormatting>
  <conditionalFormatting sqref="Y7:Y51">
    <cfRule type="colorScale" priority="10">
      <colorScale>
        <cfvo type="min"/>
        <cfvo type="max"/>
        <color rgb="FF57BB8A"/>
        <color rgb="FFFFFFFF"/>
      </colorScale>
    </cfRule>
  </conditionalFormatting>
  <conditionalFormatting sqref="E7:P51 S7:S51">
    <cfRule type="cellIs" dxfId="16" priority="11" operator="equal">
      <formula>0</formula>
    </cfRule>
  </conditionalFormatting>
  <conditionalFormatting sqref="R8:T51">
    <cfRule type="cellIs" dxfId="16" priority="12" operator="equal">
      <formula>0</formula>
    </cfRule>
  </conditionalFormatting>
  <conditionalFormatting sqref="V7:X51">
    <cfRule type="cellIs" dxfId="16" priority="13" operator="equal">
      <formula>0</formula>
    </cfRule>
  </conditionalFormatting>
  <conditionalFormatting sqref="I1:I51">
    <cfRule type="cellIs" dxfId="11" priority="14" operator="lessThanOrEqual">
      <formula>69.9</formula>
    </cfRule>
  </conditionalFormatting>
  <conditionalFormatting sqref="N1:N51">
    <cfRule type="cellIs" dxfId="11" priority="15" operator="lessThanOrEqual">
      <formula>"79.90%"</formula>
    </cfRule>
  </conditionalFormatting>
  <conditionalFormatting sqref="R7:R51">
    <cfRule type="cellIs" dxfId="11" priority="16" operator="lessThanOrEqual">
      <formula>69.9</formula>
    </cfRule>
  </conditionalFormatting>
  <conditionalFormatting sqref="V7:V51">
    <cfRule type="cellIs" dxfId="11" priority="17"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802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'DATOS DOCENTES'!B7</f>
        <v>LEONELY RODRÍGUEZ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543</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544</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v>4.0</v>
      </c>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v>16.0</v>
      </c>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352">
        <v>25.0</v>
      </c>
      <c r="E6" s="352">
        <v>26.0</v>
      </c>
      <c r="F6" s="352">
        <v>27.0</v>
      </c>
      <c r="G6" s="352">
        <v>28.0</v>
      </c>
      <c r="H6" s="157"/>
      <c r="I6" s="157"/>
      <c r="J6" s="157"/>
      <c r="K6" s="157"/>
      <c r="L6" s="157"/>
      <c r="M6" s="157"/>
      <c r="N6" s="157"/>
      <c r="O6" s="157"/>
      <c r="P6" s="157"/>
      <c r="Q6" s="157"/>
      <c r="R6" s="157"/>
      <c r="S6" s="157"/>
      <c r="T6" s="157"/>
      <c r="U6" s="157"/>
      <c r="V6" s="157"/>
      <c r="W6" s="157"/>
      <c r="X6" s="157"/>
      <c r="Y6" s="43"/>
      <c r="Z6" s="43"/>
      <c r="AA6" s="43"/>
      <c r="AB6" s="43"/>
      <c r="AC6" s="43"/>
      <c r="AD6" s="43"/>
      <c r="AE6" s="22" t="s">
        <v>555</v>
      </c>
      <c r="AF6" s="157" t="s">
        <v>554</v>
      </c>
      <c r="AG6" s="353">
        <v>1.0</v>
      </c>
      <c r="AH6" s="353">
        <v>2.0</v>
      </c>
      <c r="AI6" s="353">
        <v>3.0</v>
      </c>
      <c r="AJ6" s="353">
        <v>4.0</v>
      </c>
      <c r="AK6" s="353">
        <v>5.0</v>
      </c>
      <c r="AL6" s="353">
        <v>8.0</v>
      </c>
      <c r="AM6" s="353">
        <v>9.0</v>
      </c>
      <c r="AN6" s="353">
        <v>10.0</v>
      </c>
      <c r="AO6" s="353">
        <v>11.0</v>
      </c>
      <c r="AP6" s="352">
        <v>12.0</v>
      </c>
      <c r="AQ6" s="352">
        <v>15.0</v>
      </c>
      <c r="AR6" s="352">
        <v>16.0</v>
      </c>
      <c r="AS6" s="157">
        <v>17.0</v>
      </c>
      <c r="AT6" s="157">
        <v>18.0</v>
      </c>
      <c r="AU6" s="352">
        <v>19.0</v>
      </c>
      <c r="AV6" s="157">
        <v>22.0</v>
      </c>
      <c r="AW6" s="157">
        <v>23.0</v>
      </c>
      <c r="AX6" s="157">
        <v>24.0</v>
      </c>
      <c r="AY6" s="157">
        <v>25.0</v>
      </c>
      <c r="AZ6" s="157">
        <v>26.0</v>
      </c>
      <c r="BA6" s="157">
        <v>29.0</v>
      </c>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354" t="s">
        <v>559</v>
      </c>
      <c r="E7" s="354" t="s">
        <v>559</v>
      </c>
      <c r="F7" s="354" t="s">
        <v>559</v>
      </c>
      <c r="G7" s="354" t="s">
        <v>559</v>
      </c>
      <c r="H7" s="162"/>
      <c r="I7" s="163"/>
      <c r="J7" s="163"/>
      <c r="K7" s="163"/>
      <c r="L7" s="163"/>
      <c r="M7" s="163"/>
      <c r="N7" s="163"/>
      <c r="O7" s="163"/>
      <c r="P7" s="163"/>
      <c r="Q7" s="163"/>
      <c r="R7" s="163"/>
      <c r="S7" s="163"/>
      <c r="T7" s="163"/>
      <c r="U7" s="163"/>
      <c r="V7" s="163"/>
      <c r="W7" s="163"/>
      <c r="X7" s="163"/>
      <c r="Y7" s="162">
        <f t="shared" ref="Y7:Y51" si="1">IFERROR(COUNTIF(D7:X7,"P")+COUNTIF(D7:X7,"e")+COUNTIF(D7:X7,"t")-INT(COUNTIF(D7:X7,"e")/3)-INT(COUNTIF(D7:X7,"t")/3),"")</f>
        <v>4</v>
      </c>
      <c r="Z7" s="164">
        <f t="shared" ref="Z7:Z51" si="2">IFERROR((Y7/$Z$4),"")</f>
        <v>1</v>
      </c>
      <c r="AA7" s="165">
        <f t="shared" ref="AA7:AA51" si="3">IFERROR(COUNTIF(D7:X7,"A"),"")</f>
        <v>0</v>
      </c>
      <c r="AB7" s="164">
        <f t="shared" ref="AB7:AB51" si="4">IFERROR((AA7/$Z$4),"")</f>
        <v>0</v>
      </c>
      <c r="AC7" s="166">
        <f t="shared" ref="AC7:AC51" si="5">IFERROR(COUNTIF(D7:X7,"E"),"")</f>
        <v>0</v>
      </c>
      <c r="AD7" s="164">
        <f t="shared" ref="AD7:AD51" si="6">IFERROR((AC7/$Z$4),"")</f>
        <v>0</v>
      </c>
      <c r="AE7" s="160">
        <v>1.0</v>
      </c>
      <c r="AF7" s="161" t="str">
        <f t="shared" ref="AF7:AF51" si="7">C7</f>
        <v>Jadiel De Jesús Acosta Peña</v>
      </c>
      <c r="AG7" s="354" t="s">
        <v>559</v>
      </c>
      <c r="AH7" s="354" t="s">
        <v>559</v>
      </c>
      <c r="AI7" s="354" t="s">
        <v>559</v>
      </c>
      <c r="AJ7" s="354" t="s">
        <v>559</v>
      </c>
      <c r="AK7" s="354" t="s">
        <v>559</v>
      </c>
      <c r="AL7" s="354" t="s">
        <v>559</v>
      </c>
      <c r="AM7" s="354" t="s">
        <v>559</v>
      </c>
      <c r="AN7" s="354" t="s">
        <v>559</v>
      </c>
      <c r="AO7" s="354" t="s">
        <v>559</v>
      </c>
      <c r="AP7" s="355"/>
      <c r="AQ7" s="354" t="s">
        <v>559</v>
      </c>
      <c r="AR7" s="354" t="s">
        <v>559</v>
      </c>
      <c r="AS7" s="162"/>
      <c r="AT7" s="162"/>
      <c r="AU7" s="354" t="s">
        <v>559</v>
      </c>
      <c r="AV7" s="293" t="s">
        <v>559</v>
      </c>
      <c r="AW7" s="293" t="s">
        <v>559</v>
      </c>
      <c r="AX7" s="293"/>
      <c r="AY7" s="293" t="s">
        <v>559</v>
      </c>
      <c r="AZ7" s="303"/>
      <c r="BA7" s="293" t="s">
        <v>559</v>
      </c>
      <c r="BB7" s="163">
        <f t="shared" ref="BB7:BB51" si="8">IFERROR(COUNTIF(AG7:BA7,"P")+COUNTIF(AG7:BA7,"e")+COUNTIF(AG7:BA7,"t")-INT(COUNTIF(AG7:BA7,"e")/3)-INT(COUNTIF(AG7:BA7,"t")/3),"")</f>
        <v>16</v>
      </c>
      <c r="BC7" s="164">
        <f t="shared" ref="BC7:BC51" si="9">IFERROR(BB7/$BC$4,"")</f>
        <v>1</v>
      </c>
      <c r="BD7" s="166">
        <f t="shared" ref="BD7:BD51" si="10">IFERROR(COUNTIF(AG7:BA7,"A"),"")</f>
        <v>0</v>
      </c>
      <c r="BE7" s="164">
        <f t="shared" ref="BE7:BE51" si="11">IFERROR((BD7/$BC$4),"")</f>
        <v>0</v>
      </c>
      <c r="BF7" s="166">
        <f t="shared" ref="BF7:BF51" si="12">IFERROR(COUNTIF(AG7:BA7,"E"),"")</f>
        <v>0</v>
      </c>
      <c r="BG7" s="167">
        <f>IFERROR((BF7/$BC$4),"")</f>
        <v>0</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356" t="s">
        <v>559</v>
      </c>
      <c r="E8" s="354" t="s">
        <v>559</v>
      </c>
      <c r="F8" s="354" t="s">
        <v>559</v>
      </c>
      <c r="G8" s="354" t="s">
        <v>559</v>
      </c>
      <c r="H8" s="162"/>
      <c r="I8" s="163"/>
      <c r="J8" s="163"/>
      <c r="K8" s="163"/>
      <c r="L8" s="163"/>
      <c r="M8" s="163"/>
      <c r="N8" s="163"/>
      <c r="O8" s="163"/>
      <c r="P8" s="163"/>
      <c r="Q8" s="163"/>
      <c r="R8" s="163"/>
      <c r="S8" s="163"/>
      <c r="T8" s="163"/>
      <c r="U8" s="163"/>
      <c r="V8" s="163"/>
      <c r="W8" s="163"/>
      <c r="X8" s="163"/>
      <c r="Y8" s="162">
        <f t="shared" si="1"/>
        <v>4</v>
      </c>
      <c r="Z8" s="164">
        <f t="shared" si="2"/>
        <v>1</v>
      </c>
      <c r="AA8" s="165">
        <f t="shared" si="3"/>
        <v>0</v>
      </c>
      <c r="AB8" s="164">
        <f t="shared" si="4"/>
        <v>0</v>
      </c>
      <c r="AC8" s="166">
        <f t="shared" si="5"/>
        <v>0</v>
      </c>
      <c r="AD8" s="164">
        <f t="shared" si="6"/>
        <v>0</v>
      </c>
      <c r="AE8" s="160">
        <v>2.0</v>
      </c>
      <c r="AF8" s="161" t="str">
        <f t="shared" si="7"/>
        <v>Daniel  Elía Almonte Martínez</v>
      </c>
      <c r="AG8" s="354" t="s">
        <v>559</v>
      </c>
      <c r="AH8" s="354" t="s">
        <v>559</v>
      </c>
      <c r="AI8" s="354" t="s">
        <v>559</v>
      </c>
      <c r="AJ8" s="354" t="s">
        <v>559</v>
      </c>
      <c r="AK8" s="354" t="s">
        <v>559</v>
      </c>
      <c r="AL8" s="354" t="s">
        <v>559</v>
      </c>
      <c r="AM8" s="354" t="s">
        <v>559</v>
      </c>
      <c r="AN8" s="354" t="s">
        <v>559</v>
      </c>
      <c r="AO8" s="354" t="s">
        <v>559</v>
      </c>
      <c r="AP8" s="355"/>
      <c r="AQ8" s="354" t="s">
        <v>559</v>
      </c>
      <c r="AR8" s="354" t="s">
        <v>559</v>
      </c>
      <c r="AS8" s="162"/>
      <c r="AT8" s="162"/>
      <c r="AU8" s="354" t="s">
        <v>559</v>
      </c>
      <c r="AV8" s="296" t="s">
        <v>559</v>
      </c>
      <c r="AW8" s="296" t="s">
        <v>559</v>
      </c>
      <c r="AX8" s="296"/>
      <c r="AY8" s="296" t="s">
        <v>559</v>
      </c>
      <c r="AZ8" s="310"/>
      <c r="BA8" s="296" t="s">
        <v>559</v>
      </c>
      <c r="BB8" s="163">
        <f t="shared" si="8"/>
        <v>16</v>
      </c>
      <c r="BC8" s="164">
        <f t="shared" si="9"/>
        <v>1</v>
      </c>
      <c r="BD8" s="166">
        <f t="shared" si="10"/>
        <v>0</v>
      </c>
      <c r="BE8" s="164">
        <f t="shared" si="11"/>
        <v>0</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356" t="s">
        <v>579</v>
      </c>
      <c r="E9" s="354" t="s">
        <v>559</v>
      </c>
      <c r="F9" s="354" t="s">
        <v>559</v>
      </c>
      <c r="G9" s="354" t="s">
        <v>559</v>
      </c>
      <c r="H9" s="162"/>
      <c r="I9" s="163"/>
      <c r="J9" s="163"/>
      <c r="K9" s="163"/>
      <c r="L9" s="163"/>
      <c r="M9" s="163"/>
      <c r="N9" s="163"/>
      <c r="O9" s="163"/>
      <c r="P9" s="163"/>
      <c r="Q9" s="163"/>
      <c r="R9" s="163"/>
      <c r="S9" s="163"/>
      <c r="T9" s="163"/>
      <c r="U9" s="163"/>
      <c r="V9" s="163"/>
      <c r="W9" s="163"/>
      <c r="X9" s="163"/>
      <c r="Y9" s="162">
        <f t="shared" si="1"/>
        <v>3</v>
      </c>
      <c r="Z9" s="164">
        <f t="shared" si="2"/>
        <v>0.75</v>
      </c>
      <c r="AA9" s="165">
        <f t="shared" si="3"/>
        <v>1</v>
      </c>
      <c r="AB9" s="164">
        <f t="shared" si="4"/>
        <v>0.25</v>
      </c>
      <c r="AC9" s="166">
        <f t="shared" si="5"/>
        <v>0</v>
      </c>
      <c r="AD9" s="164">
        <f t="shared" si="6"/>
        <v>0</v>
      </c>
      <c r="AE9" s="160">
        <v>3.0</v>
      </c>
      <c r="AF9" s="161" t="str">
        <f t="shared" si="7"/>
        <v>Isaac  Ángeles Liriano</v>
      </c>
      <c r="AG9" s="354" t="s">
        <v>559</v>
      </c>
      <c r="AH9" s="354" t="s">
        <v>559</v>
      </c>
      <c r="AI9" s="354" t="s">
        <v>559</v>
      </c>
      <c r="AJ9" s="354" t="s">
        <v>559</v>
      </c>
      <c r="AK9" s="354" t="s">
        <v>559</v>
      </c>
      <c r="AL9" s="356" t="s">
        <v>579</v>
      </c>
      <c r="AM9" s="354" t="s">
        <v>559</v>
      </c>
      <c r="AN9" s="354" t="s">
        <v>559</v>
      </c>
      <c r="AO9" s="354" t="s">
        <v>559</v>
      </c>
      <c r="AP9" s="355"/>
      <c r="AQ9" s="354" t="s">
        <v>559</v>
      </c>
      <c r="AR9" s="354" t="s">
        <v>559</v>
      </c>
      <c r="AS9" s="162"/>
      <c r="AT9" s="162"/>
      <c r="AU9" s="354" t="s">
        <v>559</v>
      </c>
      <c r="AV9" s="293" t="s">
        <v>559</v>
      </c>
      <c r="AW9" s="293" t="s">
        <v>559</v>
      </c>
      <c r="AX9" s="293"/>
      <c r="AY9" s="293" t="s">
        <v>559</v>
      </c>
      <c r="AZ9" s="303"/>
      <c r="BA9" s="293" t="s">
        <v>559</v>
      </c>
      <c r="BB9" s="163">
        <f t="shared" si="8"/>
        <v>15</v>
      </c>
      <c r="BC9" s="164">
        <f t="shared" si="9"/>
        <v>0.9375</v>
      </c>
      <c r="BD9" s="166">
        <f t="shared" si="10"/>
        <v>1</v>
      </c>
      <c r="BE9" s="164">
        <f t="shared" si="11"/>
        <v>0.0625</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354" t="s">
        <v>579</v>
      </c>
      <c r="E10" s="354" t="s">
        <v>559</v>
      </c>
      <c r="F10" s="354" t="s">
        <v>559</v>
      </c>
      <c r="G10" s="356" t="s">
        <v>579</v>
      </c>
      <c r="H10" s="162"/>
      <c r="I10" s="163"/>
      <c r="J10" s="163"/>
      <c r="K10" s="163"/>
      <c r="L10" s="163"/>
      <c r="M10" s="163"/>
      <c r="N10" s="163"/>
      <c r="O10" s="163"/>
      <c r="P10" s="163"/>
      <c r="Q10" s="163"/>
      <c r="R10" s="163"/>
      <c r="S10" s="163"/>
      <c r="T10" s="163"/>
      <c r="U10" s="163"/>
      <c r="V10" s="163"/>
      <c r="W10" s="163"/>
      <c r="X10" s="163"/>
      <c r="Y10" s="162">
        <f t="shared" si="1"/>
        <v>2</v>
      </c>
      <c r="Z10" s="164">
        <f t="shared" si="2"/>
        <v>0.5</v>
      </c>
      <c r="AA10" s="165">
        <f t="shared" si="3"/>
        <v>2</v>
      </c>
      <c r="AB10" s="164">
        <f t="shared" si="4"/>
        <v>0.5</v>
      </c>
      <c r="AC10" s="166">
        <f t="shared" si="5"/>
        <v>0</v>
      </c>
      <c r="AD10" s="164">
        <f t="shared" si="6"/>
        <v>0</v>
      </c>
      <c r="AE10" s="160">
        <v>4.0</v>
      </c>
      <c r="AF10" s="161" t="str">
        <f t="shared" si="7"/>
        <v>Melaniee  Aquino  Estrella</v>
      </c>
      <c r="AG10" s="354" t="s">
        <v>559</v>
      </c>
      <c r="AH10" s="354" t="s">
        <v>559</v>
      </c>
      <c r="AI10" s="354" t="s">
        <v>559</v>
      </c>
      <c r="AJ10" s="354" t="s">
        <v>559</v>
      </c>
      <c r="AK10" s="354" t="s">
        <v>559</v>
      </c>
      <c r="AL10" s="354" t="s">
        <v>559</v>
      </c>
      <c r="AM10" s="354" t="s">
        <v>559</v>
      </c>
      <c r="AN10" s="354" t="s">
        <v>559</v>
      </c>
      <c r="AO10" s="354" t="s">
        <v>559</v>
      </c>
      <c r="AP10" s="355"/>
      <c r="AQ10" s="354" t="s">
        <v>559</v>
      </c>
      <c r="AR10" s="354" t="s">
        <v>559</v>
      </c>
      <c r="AS10" s="162"/>
      <c r="AT10" s="162"/>
      <c r="AU10" s="354" t="s">
        <v>559</v>
      </c>
      <c r="AV10" s="296" t="s">
        <v>559</v>
      </c>
      <c r="AW10" s="296" t="s">
        <v>559</v>
      </c>
      <c r="AX10" s="296"/>
      <c r="AY10" s="296" t="s">
        <v>559</v>
      </c>
      <c r="AZ10" s="310"/>
      <c r="BA10" s="296" t="s">
        <v>559</v>
      </c>
      <c r="BB10" s="163">
        <f t="shared" si="8"/>
        <v>16</v>
      </c>
      <c r="BC10" s="164">
        <f t="shared" si="9"/>
        <v>1</v>
      </c>
      <c r="BD10" s="166">
        <f t="shared" si="10"/>
        <v>0</v>
      </c>
      <c r="BE10" s="164">
        <f t="shared" si="11"/>
        <v>0</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354" t="s">
        <v>559</v>
      </c>
      <c r="E11" s="354" t="s">
        <v>559</v>
      </c>
      <c r="F11" s="356" t="s">
        <v>579</v>
      </c>
      <c r="G11" s="354" t="s">
        <v>559</v>
      </c>
      <c r="H11" s="162"/>
      <c r="I11" s="163"/>
      <c r="J11" s="163"/>
      <c r="K11" s="163"/>
      <c r="L11" s="163"/>
      <c r="M11" s="163"/>
      <c r="N11" s="163"/>
      <c r="O11" s="163"/>
      <c r="P11" s="163"/>
      <c r="Q11" s="163"/>
      <c r="R11" s="163"/>
      <c r="S11" s="163"/>
      <c r="T11" s="163"/>
      <c r="U11" s="163"/>
      <c r="V11" s="163"/>
      <c r="W11" s="163"/>
      <c r="X11" s="163"/>
      <c r="Y11" s="162">
        <f t="shared" si="1"/>
        <v>3</v>
      </c>
      <c r="Z11" s="164">
        <f t="shared" si="2"/>
        <v>0.75</v>
      </c>
      <c r="AA11" s="165">
        <f t="shared" si="3"/>
        <v>1</v>
      </c>
      <c r="AB11" s="164">
        <f t="shared" si="4"/>
        <v>0.25</v>
      </c>
      <c r="AC11" s="166">
        <f t="shared" si="5"/>
        <v>0</v>
      </c>
      <c r="AD11" s="164">
        <f t="shared" si="6"/>
        <v>0</v>
      </c>
      <c r="AE11" s="160">
        <v>5.0</v>
      </c>
      <c r="AF11" s="161" t="str">
        <f t="shared" si="7"/>
        <v>Jennifer  Asenjo  De Los Santos TRANSFERIDA 10/12/25</v>
      </c>
      <c r="AG11" s="354" t="s">
        <v>559</v>
      </c>
      <c r="AH11" s="354" t="s">
        <v>559</v>
      </c>
      <c r="AI11" s="354" t="s">
        <v>559</v>
      </c>
      <c r="AJ11" s="354" t="s">
        <v>559</v>
      </c>
      <c r="AK11" s="354" t="s">
        <v>559</v>
      </c>
      <c r="AL11" s="354" t="s">
        <v>559</v>
      </c>
      <c r="AM11" s="354" t="s">
        <v>559</v>
      </c>
      <c r="AN11" s="354" t="s">
        <v>559</v>
      </c>
      <c r="AO11" s="354" t="s">
        <v>559</v>
      </c>
      <c r="AP11" s="355"/>
      <c r="AQ11" s="354" t="s">
        <v>559</v>
      </c>
      <c r="AR11" s="354" t="s">
        <v>559</v>
      </c>
      <c r="AS11" s="162"/>
      <c r="AT11" s="162"/>
      <c r="AU11" s="354" t="s">
        <v>559</v>
      </c>
      <c r="AV11" s="293" t="s">
        <v>559</v>
      </c>
      <c r="AW11" s="293" t="s">
        <v>559</v>
      </c>
      <c r="AX11" s="293"/>
      <c r="AY11" s="293" t="s">
        <v>559</v>
      </c>
      <c r="AZ11" s="303"/>
      <c r="BA11" s="293" t="s">
        <v>559</v>
      </c>
      <c r="BB11" s="163">
        <f t="shared" si="8"/>
        <v>16</v>
      </c>
      <c r="BC11" s="164">
        <f t="shared" si="9"/>
        <v>1</v>
      </c>
      <c r="BD11" s="166">
        <f t="shared" si="10"/>
        <v>0</v>
      </c>
      <c r="BE11" s="164">
        <f t="shared" si="11"/>
        <v>0</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354" t="s">
        <v>559</v>
      </c>
      <c r="E12" s="354" t="s">
        <v>559</v>
      </c>
      <c r="F12" s="354" t="s">
        <v>559</v>
      </c>
      <c r="G12" s="354" t="s">
        <v>559</v>
      </c>
      <c r="H12" s="162"/>
      <c r="I12" s="163"/>
      <c r="J12" s="163"/>
      <c r="K12" s="163"/>
      <c r="L12" s="163"/>
      <c r="M12" s="163"/>
      <c r="N12" s="163"/>
      <c r="O12" s="163"/>
      <c r="P12" s="163"/>
      <c r="Q12" s="163"/>
      <c r="R12" s="163"/>
      <c r="S12" s="163"/>
      <c r="T12" s="163"/>
      <c r="U12" s="163"/>
      <c r="V12" s="163"/>
      <c r="W12" s="163"/>
      <c r="X12" s="163"/>
      <c r="Y12" s="162">
        <f t="shared" si="1"/>
        <v>4</v>
      </c>
      <c r="Z12" s="164">
        <f t="shared" si="2"/>
        <v>1</v>
      </c>
      <c r="AA12" s="165">
        <f t="shared" si="3"/>
        <v>0</v>
      </c>
      <c r="AB12" s="164">
        <f t="shared" si="4"/>
        <v>0</v>
      </c>
      <c r="AC12" s="166">
        <f t="shared" si="5"/>
        <v>0</v>
      </c>
      <c r="AD12" s="164">
        <f t="shared" si="6"/>
        <v>0</v>
      </c>
      <c r="AE12" s="160">
        <v>6.0</v>
      </c>
      <c r="AF12" s="161" t="str">
        <f t="shared" si="7"/>
        <v>Leshlie Crismayri Bautista Quezada</v>
      </c>
      <c r="AG12" s="354" t="s">
        <v>559</v>
      </c>
      <c r="AH12" s="357" t="s">
        <v>580</v>
      </c>
      <c r="AI12" s="354" t="s">
        <v>559</v>
      </c>
      <c r="AJ12" s="354" t="s">
        <v>559</v>
      </c>
      <c r="AK12" s="354" t="s">
        <v>559</v>
      </c>
      <c r="AL12" s="354" t="s">
        <v>559</v>
      </c>
      <c r="AM12" s="354" t="s">
        <v>559</v>
      </c>
      <c r="AN12" s="354" t="s">
        <v>559</v>
      </c>
      <c r="AO12" s="354" t="s">
        <v>559</v>
      </c>
      <c r="AP12" s="355"/>
      <c r="AQ12" s="354" t="s">
        <v>559</v>
      </c>
      <c r="AR12" s="354" t="s">
        <v>559</v>
      </c>
      <c r="AS12" s="162"/>
      <c r="AT12" s="162"/>
      <c r="AU12" s="354" t="s">
        <v>559</v>
      </c>
      <c r="AV12" s="296" t="s">
        <v>559</v>
      </c>
      <c r="AW12" s="296" t="s">
        <v>559</v>
      </c>
      <c r="AX12" s="296"/>
      <c r="AY12" s="296" t="s">
        <v>559</v>
      </c>
      <c r="AZ12" s="310"/>
      <c r="BA12" s="296" t="s">
        <v>559</v>
      </c>
      <c r="BB12" s="163">
        <f t="shared" si="8"/>
        <v>16</v>
      </c>
      <c r="BC12" s="164">
        <f t="shared" si="9"/>
        <v>1</v>
      </c>
      <c r="BD12" s="166">
        <f t="shared" si="10"/>
        <v>0</v>
      </c>
      <c r="BE12" s="164">
        <f t="shared" si="11"/>
        <v>0</v>
      </c>
      <c r="BF12" s="166">
        <f t="shared" si="12"/>
        <v>0</v>
      </c>
      <c r="BG12" s="167"/>
      <c r="BH12" s="168"/>
      <c r="BI12" s="169"/>
      <c r="BJ12" s="169"/>
      <c r="BK12" s="169"/>
      <c r="BL12" s="169"/>
      <c r="BM12" s="169"/>
      <c r="BN12" s="171" t="s">
        <v>802</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354" t="s">
        <v>559</v>
      </c>
      <c r="E13" s="354" t="s">
        <v>559</v>
      </c>
      <c r="F13" s="354" t="s">
        <v>559</v>
      </c>
      <c r="G13" s="354" t="s">
        <v>559</v>
      </c>
      <c r="H13" s="162"/>
      <c r="I13" s="163"/>
      <c r="J13" s="163"/>
      <c r="K13" s="163"/>
      <c r="L13" s="163"/>
      <c r="M13" s="163"/>
      <c r="N13" s="163"/>
      <c r="O13" s="163"/>
      <c r="P13" s="163"/>
      <c r="Q13" s="163"/>
      <c r="R13" s="163"/>
      <c r="S13" s="163"/>
      <c r="T13" s="163"/>
      <c r="U13" s="163"/>
      <c r="V13" s="163"/>
      <c r="W13" s="163"/>
      <c r="X13" s="163"/>
      <c r="Y13" s="162">
        <f t="shared" si="1"/>
        <v>4</v>
      </c>
      <c r="Z13" s="164">
        <f t="shared" si="2"/>
        <v>1</v>
      </c>
      <c r="AA13" s="165">
        <f t="shared" si="3"/>
        <v>0</v>
      </c>
      <c r="AB13" s="164">
        <f t="shared" si="4"/>
        <v>0</v>
      </c>
      <c r="AC13" s="166">
        <f t="shared" si="5"/>
        <v>0</v>
      </c>
      <c r="AD13" s="164">
        <f t="shared" si="6"/>
        <v>0</v>
      </c>
      <c r="AE13" s="160">
        <v>7.0</v>
      </c>
      <c r="AF13" s="161" t="str">
        <f t="shared" si="7"/>
        <v>Gilber  Bello Silva</v>
      </c>
      <c r="AG13" s="354" t="s">
        <v>559</v>
      </c>
      <c r="AH13" s="354" t="s">
        <v>559</v>
      </c>
      <c r="AI13" s="354" t="s">
        <v>559</v>
      </c>
      <c r="AJ13" s="354" t="s">
        <v>559</v>
      </c>
      <c r="AK13" s="354" t="s">
        <v>559</v>
      </c>
      <c r="AL13" s="354" t="s">
        <v>559</v>
      </c>
      <c r="AM13" s="354" t="s">
        <v>559</v>
      </c>
      <c r="AN13" s="354" t="s">
        <v>559</v>
      </c>
      <c r="AO13" s="354" t="s">
        <v>578</v>
      </c>
      <c r="AP13" s="355"/>
      <c r="AQ13" s="354" t="s">
        <v>559</v>
      </c>
      <c r="AR13" s="354" t="s">
        <v>559</v>
      </c>
      <c r="AS13" s="162"/>
      <c r="AT13" s="162"/>
      <c r="AU13" s="354" t="s">
        <v>559</v>
      </c>
      <c r="AV13" s="293" t="s">
        <v>559</v>
      </c>
      <c r="AW13" s="293" t="s">
        <v>559</v>
      </c>
      <c r="AX13" s="293"/>
      <c r="AY13" s="293" t="s">
        <v>559</v>
      </c>
      <c r="AZ13" s="303"/>
      <c r="BA13" s="293" t="s">
        <v>559</v>
      </c>
      <c r="BB13" s="163">
        <f t="shared" si="8"/>
        <v>16</v>
      </c>
      <c r="BC13" s="164">
        <f t="shared" si="9"/>
        <v>1</v>
      </c>
      <c r="BD13" s="166">
        <f t="shared" si="10"/>
        <v>0</v>
      </c>
      <c r="BE13" s="164">
        <f t="shared" si="11"/>
        <v>0</v>
      </c>
      <c r="BF13" s="166">
        <f t="shared" si="12"/>
        <v>1</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354" t="s">
        <v>559</v>
      </c>
      <c r="E14" s="354" t="s">
        <v>559</v>
      </c>
      <c r="F14" s="354" t="s">
        <v>559</v>
      </c>
      <c r="G14" s="354" t="s">
        <v>559</v>
      </c>
      <c r="H14" s="162"/>
      <c r="I14" s="163"/>
      <c r="J14" s="163"/>
      <c r="K14" s="163"/>
      <c r="L14" s="163"/>
      <c r="M14" s="163"/>
      <c r="N14" s="163"/>
      <c r="O14" s="163"/>
      <c r="P14" s="163"/>
      <c r="Q14" s="163"/>
      <c r="R14" s="163"/>
      <c r="S14" s="163"/>
      <c r="T14" s="163"/>
      <c r="U14" s="163"/>
      <c r="V14" s="163"/>
      <c r="W14" s="163"/>
      <c r="X14" s="163"/>
      <c r="Y14" s="162">
        <f t="shared" si="1"/>
        <v>4</v>
      </c>
      <c r="Z14" s="164">
        <f t="shared" si="2"/>
        <v>1</v>
      </c>
      <c r="AA14" s="165">
        <f t="shared" si="3"/>
        <v>0</v>
      </c>
      <c r="AB14" s="164">
        <f t="shared" si="4"/>
        <v>0</v>
      </c>
      <c r="AC14" s="166">
        <f t="shared" si="5"/>
        <v>0</v>
      </c>
      <c r="AD14" s="164">
        <f t="shared" si="6"/>
        <v>0</v>
      </c>
      <c r="AE14" s="160">
        <v>8.0</v>
      </c>
      <c r="AF14" s="161" t="str">
        <f t="shared" si="7"/>
        <v>Sherlyn Mariel Bernabel Lora</v>
      </c>
      <c r="AG14" s="354" t="s">
        <v>559</v>
      </c>
      <c r="AH14" s="357" t="s">
        <v>580</v>
      </c>
      <c r="AI14" s="354" t="s">
        <v>559</v>
      </c>
      <c r="AJ14" s="354" t="s">
        <v>559</v>
      </c>
      <c r="AK14" s="354" t="s">
        <v>559</v>
      </c>
      <c r="AL14" s="354" t="s">
        <v>559</v>
      </c>
      <c r="AM14" s="354" t="s">
        <v>559</v>
      </c>
      <c r="AN14" s="354" t="s">
        <v>559</v>
      </c>
      <c r="AO14" s="354" t="s">
        <v>559</v>
      </c>
      <c r="AP14" s="355"/>
      <c r="AQ14" s="354" t="s">
        <v>578</v>
      </c>
      <c r="AR14" s="354" t="s">
        <v>559</v>
      </c>
      <c r="AS14" s="162"/>
      <c r="AT14" s="162"/>
      <c r="AU14" s="354" t="s">
        <v>559</v>
      </c>
      <c r="AV14" s="296" t="s">
        <v>559</v>
      </c>
      <c r="AW14" s="296" t="s">
        <v>559</v>
      </c>
      <c r="AX14" s="296"/>
      <c r="AY14" s="296" t="s">
        <v>559</v>
      </c>
      <c r="AZ14" s="310"/>
      <c r="BA14" s="296" t="s">
        <v>559</v>
      </c>
      <c r="BB14" s="163">
        <f t="shared" si="8"/>
        <v>16</v>
      </c>
      <c r="BC14" s="164">
        <f t="shared" si="9"/>
        <v>1</v>
      </c>
      <c r="BD14" s="166">
        <f t="shared" si="10"/>
        <v>0</v>
      </c>
      <c r="BE14" s="164">
        <f t="shared" si="11"/>
        <v>0</v>
      </c>
      <c r="BF14" s="166">
        <f t="shared" si="12"/>
        <v>1</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354" t="s">
        <v>559</v>
      </c>
      <c r="E15" s="354" t="s">
        <v>559</v>
      </c>
      <c r="F15" s="354" t="s">
        <v>559</v>
      </c>
      <c r="G15" s="354" t="s">
        <v>559</v>
      </c>
      <c r="H15" s="162"/>
      <c r="I15" s="163"/>
      <c r="J15" s="163"/>
      <c r="K15" s="163"/>
      <c r="L15" s="163"/>
      <c r="M15" s="163"/>
      <c r="N15" s="163"/>
      <c r="O15" s="163"/>
      <c r="P15" s="163"/>
      <c r="Q15" s="163"/>
      <c r="R15" s="163"/>
      <c r="S15" s="163"/>
      <c r="T15" s="163"/>
      <c r="U15" s="163"/>
      <c r="V15" s="163"/>
      <c r="W15" s="163"/>
      <c r="X15" s="163"/>
      <c r="Y15" s="162">
        <f t="shared" si="1"/>
        <v>4</v>
      </c>
      <c r="Z15" s="164">
        <f t="shared" si="2"/>
        <v>1</v>
      </c>
      <c r="AA15" s="165">
        <f t="shared" si="3"/>
        <v>0</v>
      </c>
      <c r="AB15" s="164">
        <f t="shared" si="4"/>
        <v>0</v>
      </c>
      <c r="AC15" s="166">
        <f t="shared" si="5"/>
        <v>0</v>
      </c>
      <c r="AD15" s="164">
        <f t="shared" si="6"/>
        <v>0</v>
      </c>
      <c r="AE15" s="160">
        <v>9.0</v>
      </c>
      <c r="AF15" s="161" t="str">
        <f t="shared" si="7"/>
        <v>Erleen  Brito Castillo</v>
      </c>
      <c r="AG15" s="354" t="s">
        <v>559</v>
      </c>
      <c r="AH15" s="354" t="s">
        <v>559</v>
      </c>
      <c r="AI15" s="354" t="s">
        <v>559</v>
      </c>
      <c r="AJ15" s="354" t="s">
        <v>559</v>
      </c>
      <c r="AK15" s="354" t="s">
        <v>559</v>
      </c>
      <c r="AL15" s="354" t="s">
        <v>559</v>
      </c>
      <c r="AM15" s="354" t="s">
        <v>559</v>
      </c>
      <c r="AN15" s="354" t="s">
        <v>559</v>
      </c>
      <c r="AO15" s="354" t="s">
        <v>559</v>
      </c>
      <c r="AP15" s="355"/>
      <c r="AQ15" s="354" t="s">
        <v>559</v>
      </c>
      <c r="AR15" s="354" t="s">
        <v>559</v>
      </c>
      <c r="AS15" s="162"/>
      <c r="AT15" s="162"/>
      <c r="AU15" s="354" t="s">
        <v>559</v>
      </c>
      <c r="AV15" s="293" t="s">
        <v>559</v>
      </c>
      <c r="AW15" s="293" t="s">
        <v>559</v>
      </c>
      <c r="AX15" s="293"/>
      <c r="AY15" s="293" t="s">
        <v>559</v>
      </c>
      <c r="AZ15" s="303"/>
      <c r="BA15" s="293" t="s">
        <v>559</v>
      </c>
      <c r="BB15" s="163">
        <f t="shared" si="8"/>
        <v>16</v>
      </c>
      <c r="BC15" s="164">
        <f t="shared" si="9"/>
        <v>1</v>
      </c>
      <c r="BD15" s="166">
        <f t="shared" si="10"/>
        <v>0</v>
      </c>
      <c r="BE15" s="164">
        <f t="shared" si="11"/>
        <v>0</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354" t="s">
        <v>559</v>
      </c>
      <c r="E16" s="354" t="s">
        <v>559</v>
      </c>
      <c r="F16" s="354" t="s">
        <v>559</v>
      </c>
      <c r="G16" s="354" t="s">
        <v>559</v>
      </c>
      <c r="H16" s="162"/>
      <c r="I16" s="163"/>
      <c r="J16" s="163"/>
      <c r="K16" s="163"/>
      <c r="L16" s="163"/>
      <c r="M16" s="163"/>
      <c r="N16" s="163"/>
      <c r="O16" s="163"/>
      <c r="P16" s="163"/>
      <c r="Q16" s="163"/>
      <c r="R16" s="163"/>
      <c r="S16" s="163"/>
      <c r="T16" s="163"/>
      <c r="U16" s="163"/>
      <c r="V16" s="163"/>
      <c r="W16" s="163"/>
      <c r="X16" s="163"/>
      <c r="Y16" s="162">
        <f t="shared" si="1"/>
        <v>4</v>
      </c>
      <c r="Z16" s="164">
        <f t="shared" si="2"/>
        <v>1</v>
      </c>
      <c r="AA16" s="165">
        <f t="shared" si="3"/>
        <v>0</v>
      </c>
      <c r="AB16" s="164">
        <f t="shared" si="4"/>
        <v>0</v>
      </c>
      <c r="AC16" s="166">
        <f t="shared" si="5"/>
        <v>0</v>
      </c>
      <c r="AD16" s="164">
        <f t="shared" si="6"/>
        <v>0</v>
      </c>
      <c r="AE16" s="160">
        <v>10.0</v>
      </c>
      <c r="AF16" s="161" t="str">
        <f t="shared" si="7"/>
        <v>Brianny  Caraballo Guzmán</v>
      </c>
      <c r="AG16" s="354" t="s">
        <v>559</v>
      </c>
      <c r="AH16" s="354" t="s">
        <v>559</v>
      </c>
      <c r="AI16" s="354" t="s">
        <v>559</v>
      </c>
      <c r="AJ16" s="354" t="s">
        <v>559</v>
      </c>
      <c r="AK16" s="354" t="s">
        <v>559</v>
      </c>
      <c r="AL16" s="354" t="s">
        <v>559</v>
      </c>
      <c r="AM16" s="354" t="s">
        <v>559</v>
      </c>
      <c r="AN16" s="354" t="s">
        <v>559</v>
      </c>
      <c r="AO16" s="354" t="s">
        <v>559</v>
      </c>
      <c r="AP16" s="355"/>
      <c r="AQ16" s="354" t="s">
        <v>559</v>
      </c>
      <c r="AR16" s="354" t="s">
        <v>559</v>
      </c>
      <c r="AS16" s="162"/>
      <c r="AT16" s="162"/>
      <c r="AU16" s="354" t="s">
        <v>559</v>
      </c>
      <c r="AV16" s="296" t="s">
        <v>559</v>
      </c>
      <c r="AW16" s="296" t="s">
        <v>559</v>
      </c>
      <c r="AX16" s="296"/>
      <c r="AY16" s="296" t="s">
        <v>559</v>
      </c>
      <c r="AZ16" s="310"/>
      <c r="BA16" s="296" t="s">
        <v>559</v>
      </c>
      <c r="BB16" s="163">
        <f t="shared" si="8"/>
        <v>16</v>
      </c>
      <c r="BC16" s="164">
        <f t="shared" si="9"/>
        <v>1</v>
      </c>
      <c r="BD16" s="166">
        <f t="shared" si="10"/>
        <v>0</v>
      </c>
      <c r="BE16" s="164">
        <f t="shared" si="11"/>
        <v>0</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354" t="s">
        <v>559</v>
      </c>
      <c r="E17" s="354" t="s">
        <v>559</v>
      </c>
      <c r="F17" s="354" t="s">
        <v>559</v>
      </c>
      <c r="G17" s="354" t="s">
        <v>559</v>
      </c>
      <c r="H17" s="162"/>
      <c r="I17" s="163"/>
      <c r="J17" s="163"/>
      <c r="K17" s="163"/>
      <c r="L17" s="163"/>
      <c r="M17" s="163"/>
      <c r="N17" s="163"/>
      <c r="O17" s="163"/>
      <c r="P17" s="163"/>
      <c r="Q17" s="163"/>
      <c r="R17" s="163"/>
      <c r="S17" s="163"/>
      <c r="T17" s="163"/>
      <c r="U17" s="163"/>
      <c r="V17" s="163"/>
      <c r="W17" s="163"/>
      <c r="X17" s="163"/>
      <c r="Y17" s="162">
        <f t="shared" si="1"/>
        <v>4</v>
      </c>
      <c r="Z17" s="164">
        <f t="shared" si="2"/>
        <v>1</v>
      </c>
      <c r="AA17" s="165">
        <f t="shared" si="3"/>
        <v>0</v>
      </c>
      <c r="AB17" s="164">
        <f t="shared" si="4"/>
        <v>0</v>
      </c>
      <c r="AC17" s="166">
        <f t="shared" si="5"/>
        <v>0</v>
      </c>
      <c r="AD17" s="164">
        <f t="shared" si="6"/>
        <v>0</v>
      </c>
      <c r="AE17" s="160">
        <v>11.0</v>
      </c>
      <c r="AF17" s="161" t="str">
        <f t="shared" si="7"/>
        <v>Scarlet  Castillo</v>
      </c>
      <c r="AG17" s="354" t="s">
        <v>559</v>
      </c>
      <c r="AH17" s="354" t="s">
        <v>559</v>
      </c>
      <c r="AI17" s="354" t="s">
        <v>559</v>
      </c>
      <c r="AJ17" s="354" t="s">
        <v>559</v>
      </c>
      <c r="AK17" s="354" t="s">
        <v>559</v>
      </c>
      <c r="AL17" s="354" t="s">
        <v>559</v>
      </c>
      <c r="AM17" s="354" t="s">
        <v>559</v>
      </c>
      <c r="AN17" s="354" t="s">
        <v>559</v>
      </c>
      <c r="AO17" s="354" t="s">
        <v>559</v>
      </c>
      <c r="AP17" s="355"/>
      <c r="AQ17" s="354" t="s">
        <v>559</v>
      </c>
      <c r="AR17" s="354" t="s">
        <v>559</v>
      </c>
      <c r="AS17" s="162"/>
      <c r="AT17" s="162"/>
      <c r="AU17" s="354" t="s">
        <v>559</v>
      </c>
      <c r="AV17" s="293" t="s">
        <v>559</v>
      </c>
      <c r="AW17" s="293" t="s">
        <v>559</v>
      </c>
      <c r="AX17" s="293"/>
      <c r="AY17" s="293" t="s">
        <v>559</v>
      </c>
      <c r="AZ17" s="303"/>
      <c r="BA17" s="293" t="s">
        <v>559</v>
      </c>
      <c r="BB17" s="163">
        <f t="shared" si="8"/>
        <v>16</v>
      </c>
      <c r="BC17" s="164">
        <f t="shared" si="9"/>
        <v>1</v>
      </c>
      <c r="BD17" s="166">
        <f t="shared" si="10"/>
        <v>0</v>
      </c>
      <c r="BE17" s="164">
        <f t="shared" si="11"/>
        <v>0</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354" t="s">
        <v>559</v>
      </c>
      <c r="E18" s="354" t="s">
        <v>559</v>
      </c>
      <c r="F18" s="354" t="s">
        <v>559</v>
      </c>
      <c r="G18" s="354" t="s">
        <v>559</v>
      </c>
      <c r="H18" s="162"/>
      <c r="I18" s="163"/>
      <c r="J18" s="163"/>
      <c r="K18" s="163"/>
      <c r="L18" s="163"/>
      <c r="M18" s="163"/>
      <c r="N18" s="163"/>
      <c r="O18" s="163"/>
      <c r="P18" s="163"/>
      <c r="Q18" s="163"/>
      <c r="R18" s="163"/>
      <c r="S18" s="163"/>
      <c r="T18" s="163"/>
      <c r="U18" s="163"/>
      <c r="V18" s="163"/>
      <c r="W18" s="163"/>
      <c r="X18" s="163"/>
      <c r="Y18" s="162">
        <f t="shared" si="1"/>
        <v>4</v>
      </c>
      <c r="Z18" s="164">
        <f t="shared" si="2"/>
        <v>1</v>
      </c>
      <c r="AA18" s="165">
        <f t="shared" si="3"/>
        <v>0</v>
      </c>
      <c r="AB18" s="164">
        <f t="shared" si="4"/>
        <v>0</v>
      </c>
      <c r="AC18" s="166">
        <f t="shared" si="5"/>
        <v>0</v>
      </c>
      <c r="AD18" s="164">
        <f t="shared" si="6"/>
        <v>0</v>
      </c>
      <c r="AE18" s="160">
        <v>12.0</v>
      </c>
      <c r="AF18" s="161" t="str">
        <f t="shared" si="7"/>
        <v>Yarselin  Cruz Peña</v>
      </c>
      <c r="AG18" s="354" t="s">
        <v>559</v>
      </c>
      <c r="AH18" s="354" t="s">
        <v>559</v>
      </c>
      <c r="AI18" s="354" t="s">
        <v>559</v>
      </c>
      <c r="AJ18" s="354" t="s">
        <v>559</v>
      </c>
      <c r="AK18" s="354" t="s">
        <v>559</v>
      </c>
      <c r="AL18" s="354" t="s">
        <v>559</v>
      </c>
      <c r="AM18" s="354" t="s">
        <v>559</v>
      </c>
      <c r="AN18" s="354" t="s">
        <v>559</v>
      </c>
      <c r="AO18" s="354" t="s">
        <v>559</v>
      </c>
      <c r="AP18" s="355"/>
      <c r="AQ18" s="356" t="s">
        <v>579</v>
      </c>
      <c r="AR18" s="354" t="s">
        <v>559</v>
      </c>
      <c r="AS18" s="162"/>
      <c r="AT18" s="162"/>
      <c r="AU18" s="354" t="s">
        <v>559</v>
      </c>
      <c r="AV18" s="296" t="s">
        <v>559</v>
      </c>
      <c r="AW18" s="296" t="s">
        <v>559</v>
      </c>
      <c r="AX18" s="296"/>
      <c r="AY18" s="296" t="s">
        <v>559</v>
      </c>
      <c r="AZ18" s="310"/>
      <c r="BA18" s="296" t="s">
        <v>559</v>
      </c>
      <c r="BB18" s="163">
        <f t="shared" si="8"/>
        <v>15</v>
      </c>
      <c r="BC18" s="164">
        <f t="shared" si="9"/>
        <v>0.9375</v>
      </c>
      <c r="BD18" s="166">
        <f t="shared" si="10"/>
        <v>1</v>
      </c>
      <c r="BE18" s="164">
        <f t="shared" si="11"/>
        <v>0.0625</v>
      </c>
      <c r="BF18" s="166">
        <f t="shared" si="12"/>
        <v>0</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354" t="s">
        <v>559</v>
      </c>
      <c r="E19" s="354" t="s">
        <v>559</v>
      </c>
      <c r="F19" s="354" t="s">
        <v>559</v>
      </c>
      <c r="G19" s="354" t="s">
        <v>559</v>
      </c>
      <c r="H19" s="162"/>
      <c r="I19" s="163"/>
      <c r="J19" s="163"/>
      <c r="K19" s="163"/>
      <c r="L19" s="163"/>
      <c r="M19" s="163"/>
      <c r="N19" s="163"/>
      <c r="O19" s="163"/>
      <c r="P19" s="163"/>
      <c r="Q19" s="163"/>
      <c r="R19" s="163"/>
      <c r="S19" s="163"/>
      <c r="T19" s="163"/>
      <c r="U19" s="163"/>
      <c r="V19" s="163"/>
      <c r="W19" s="163"/>
      <c r="X19" s="163"/>
      <c r="Y19" s="162">
        <f t="shared" si="1"/>
        <v>4</v>
      </c>
      <c r="Z19" s="164">
        <f t="shared" si="2"/>
        <v>1</v>
      </c>
      <c r="AA19" s="165">
        <f t="shared" si="3"/>
        <v>0</v>
      </c>
      <c r="AB19" s="164">
        <f t="shared" si="4"/>
        <v>0</v>
      </c>
      <c r="AC19" s="166">
        <f t="shared" si="5"/>
        <v>0</v>
      </c>
      <c r="AD19" s="164">
        <f t="shared" si="6"/>
        <v>0</v>
      </c>
      <c r="AE19" s="160">
        <v>13.0</v>
      </c>
      <c r="AF19" s="161" t="str">
        <f t="shared" si="7"/>
        <v>Fernando José Díaz Fernández</v>
      </c>
      <c r="AG19" s="354" t="s">
        <v>559</v>
      </c>
      <c r="AH19" s="354" t="s">
        <v>559</v>
      </c>
      <c r="AI19" s="354" t="s">
        <v>559</v>
      </c>
      <c r="AJ19" s="354" t="s">
        <v>559</v>
      </c>
      <c r="AK19" s="354" t="s">
        <v>559</v>
      </c>
      <c r="AL19" s="354" t="s">
        <v>559</v>
      </c>
      <c r="AM19" s="354" t="s">
        <v>559</v>
      </c>
      <c r="AN19" s="354" t="s">
        <v>559</v>
      </c>
      <c r="AO19" s="354" t="s">
        <v>559</v>
      </c>
      <c r="AP19" s="355"/>
      <c r="AQ19" s="354" t="s">
        <v>559</v>
      </c>
      <c r="AR19" s="354" t="s">
        <v>559</v>
      </c>
      <c r="AS19" s="162"/>
      <c r="AT19" s="162"/>
      <c r="AU19" s="354" t="s">
        <v>559</v>
      </c>
      <c r="AV19" s="293" t="s">
        <v>559</v>
      </c>
      <c r="AW19" s="293" t="s">
        <v>559</v>
      </c>
      <c r="AX19" s="293"/>
      <c r="AY19" s="293" t="s">
        <v>559</v>
      </c>
      <c r="AZ19" s="303"/>
      <c r="BA19" s="293" t="s">
        <v>559</v>
      </c>
      <c r="BB19" s="163">
        <f t="shared" si="8"/>
        <v>16</v>
      </c>
      <c r="BC19" s="164">
        <f t="shared" si="9"/>
        <v>1</v>
      </c>
      <c r="BD19" s="166">
        <f t="shared" si="10"/>
        <v>0</v>
      </c>
      <c r="BE19" s="164">
        <f t="shared" si="11"/>
        <v>0</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354" t="s">
        <v>559</v>
      </c>
      <c r="E20" s="354" t="s">
        <v>559</v>
      </c>
      <c r="F20" s="354" t="s">
        <v>559</v>
      </c>
      <c r="G20" s="354" t="s">
        <v>559</v>
      </c>
      <c r="H20" s="162"/>
      <c r="I20" s="163"/>
      <c r="J20" s="163"/>
      <c r="K20" s="163"/>
      <c r="L20" s="163"/>
      <c r="M20" s="163"/>
      <c r="N20" s="163"/>
      <c r="O20" s="163"/>
      <c r="P20" s="163"/>
      <c r="Q20" s="163"/>
      <c r="R20" s="163"/>
      <c r="S20" s="163"/>
      <c r="T20" s="163"/>
      <c r="U20" s="163"/>
      <c r="V20" s="163"/>
      <c r="W20" s="163"/>
      <c r="X20" s="163"/>
      <c r="Y20" s="162">
        <f t="shared" si="1"/>
        <v>4</v>
      </c>
      <c r="Z20" s="164">
        <f t="shared" si="2"/>
        <v>1</v>
      </c>
      <c r="AA20" s="165">
        <f t="shared" si="3"/>
        <v>0</v>
      </c>
      <c r="AB20" s="164">
        <f t="shared" si="4"/>
        <v>0</v>
      </c>
      <c r="AC20" s="166">
        <f t="shared" si="5"/>
        <v>0</v>
      </c>
      <c r="AD20" s="164">
        <f t="shared" si="6"/>
        <v>0</v>
      </c>
      <c r="AE20" s="160">
        <v>14.0</v>
      </c>
      <c r="AF20" s="161" t="str">
        <f t="shared" si="7"/>
        <v>Scarlett  Espinal Estéves</v>
      </c>
      <c r="AG20" s="354" t="s">
        <v>559</v>
      </c>
      <c r="AH20" s="354" t="s">
        <v>559</v>
      </c>
      <c r="AI20" s="354" t="s">
        <v>559</v>
      </c>
      <c r="AJ20" s="354" t="s">
        <v>559</v>
      </c>
      <c r="AK20" s="354" t="s">
        <v>559</v>
      </c>
      <c r="AL20" s="354" t="s">
        <v>559</v>
      </c>
      <c r="AM20" s="354" t="s">
        <v>559</v>
      </c>
      <c r="AN20" s="354" t="s">
        <v>559</v>
      </c>
      <c r="AO20" s="354" t="s">
        <v>559</v>
      </c>
      <c r="AP20" s="355"/>
      <c r="AQ20" s="354" t="s">
        <v>559</v>
      </c>
      <c r="AR20" s="354" t="s">
        <v>559</v>
      </c>
      <c r="AS20" s="162"/>
      <c r="AT20" s="162"/>
      <c r="AU20" s="354" t="s">
        <v>559</v>
      </c>
      <c r="AV20" s="296" t="s">
        <v>559</v>
      </c>
      <c r="AW20" s="296" t="s">
        <v>559</v>
      </c>
      <c r="AX20" s="296"/>
      <c r="AY20" s="296" t="s">
        <v>559</v>
      </c>
      <c r="AZ20" s="310"/>
      <c r="BA20" s="296" t="s">
        <v>559</v>
      </c>
      <c r="BB20" s="163">
        <f t="shared" si="8"/>
        <v>16</v>
      </c>
      <c r="BC20" s="164">
        <f t="shared" si="9"/>
        <v>1</v>
      </c>
      <c r="BD20" s="166">
        <f t="shared" si="10"/>
        <v>0</v>
      </c>
      <c r="BE20" s="164">
        <f t="shared" si="11"/>
        <v>0</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354" t="s">
        <v>559</v>
      </c>
      <c r="E21" s="354" t="s">
        <v>559</v>
      </c>
      <c r="F21" s="354" t="s">
        <v>559</v>
      </c>
      <c r="G21" s="354" t="s">
        <v>559</v>
      </c>
      <c r="H21" s="162"/>
      <c r="I21" s="163"/>
      <c r="J21" s="163"/>
      <c r="K21" s="163"/>
      <c r="L21" s="163"/>
      <c r="M21" s="163"/>
      <c r="N21" s="163"/>
      <c r="O21" s="163"/>
      <c r="P21" s="163"/>
      <c r="Q21" s="163"/>
      <c r="R21" s="163"/>
      <c r="S21" s="163"/>
      <c r="T21" s="163"/>
      <c r="U21" s="163"/>
      <c r="V21" s="163"/>
      <c r="W21" s="163"/>
      <c r="X21" s="163"/>
      <c r="Y21" s="162">
        <f t="shared" si="1"/>
        <v>4</v>
      </c>
      <c r="Z21" s="164">
        <f t="shared" si="2"/>
        <v>1</v>
      </c>
      <c r="AA21" s="165">
        <f t="shared" si="3"/>
        <v>0</v>
      </c>
      <c r="AB21" s="164">
        <f t="shared" si="4"/>
        <v>0</v>
      </c>
      <c r="AC21" s="166">
        <f t="shared" si="5"/>
        <v>0</v>
      </c>
      <c r="AD21" s="164">
        <f t="shared" si="6"/>
        <v>0</v>
      </c>
      <c r="AE21" s="160">
        <v>15.0</v>
      </c>
      <c r="AF21" s="161" t="str">
        <f t="shared" si="7"/>
        <v>José Manuel Estrella</v>
      </c>
      <c r="AG21" s="355"/>
      <c r="AH21" s="354" t="s">
        <v>559</v>
      </c>
      <c r="AI21" s="354" t="s">
        <v>559</v>
      </c>
      <c r="AJ21" s="354" t="s">
        <v>559</v>
      </c>
      <c r="AK21" s="354" t="s">
        <v>559</v>
      </c>
      <c r="AL21" s="354" t="s">
        <v>559</v>
      </c>
      <c r="AM21" s="354" t="s">
        <v>559</v>
      </c>
      <c r="AN21" s="354" t="s">
        <v>559</v>
      </c>
      <c r="AO21" s="354" t="s">
        <v>559</v>
      </c>
      <c r="AP21" s="355"/>
      <c r="AQ21" s="354" t="s">
        <v>559</v>
      </c>
      <c r="AR21" s="354" t="s">
        <v>559</v>
      </c>
      <c r="AS21" s="162"/>
      <c r="AT21" s="162"/>
      <c r="AU21" s="354" t="s">
        <v>559</v>
      </c>
      <c r="AV21" s="293" t="s">
        <v>559</v>
      </c>
      <c r="AW21" s="293" t="s">
        <v>559</v>
      </c>
      <c r="AX21" s="293"/>
      <c r="AY21" s="293" t="s">
        <v>559</v>
      </c>
      <c r="AZ21" s="303"/>
      <c r="BA21" s="293" t="s">
        <v>559</v>
      </c>
      <c r="BB21" s="163">
        <f t="shared" si="8"/>
        <v>15</v>
      </c>
      <c r="BC21" s="164">
        <f t="shared" si="9"/>
        <v>0.9375</v>
      </c>
      <c r="BD21" s="166">
        <f t="shared" si="10"/>
        <v>0</v>
      </c>
      <c r="BE21" s="164">
        <f t="shared" si="11"/>
        <v>0</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354" t="s">
        <v>559</v>
      </c>
      <c r="E22" s="354" t="s">
        <v>559</v>
      </c>
      <c r="F22" s="354" t="s">
        <v>559</v>
      </c>
      <c r="G22" s="354" t="s">
        <v>559</v>
      </c>
      <c r="H22" s="162"/>
      <c r="I22" s="163"/>
      <c r="J22" s="163"/>
      <c r="K22" s="163"/>
      <c r="L22" s="163"/>
      <c r="M22" s="163"/>
      <c r="N22" s="163"/>
      <c r="O22" s="163"/>
      <c r="P22" s="163"/>
      <c r="Q22" s="163"/>
      <c r="R22" s="163"/>
      <c r="S22" s="163"/>
      <c r="T22" s="163"/>
      <c r="U22" s="163"/>
      <c r="V22" s="163"/>
      <c r="W22" s="163"/>
      <c r="X22" s="163"/>
      <c r="Y22" s="162">
        <f t="shared" si="1"/>
        <v>4</v>
      </c>
      <c r="Z22" s="164">
        <f t="shared" si="2"/>
        <v>1</v>
      </c>
      <c r="AA22" s="165">
        <f t="shared" si="3"/>
        <v>0</v>
      </c>
      <c r="AB22" s="164">
        <f t="shared" si="4"/>
        <v>0</v>
      </c>
      <c r="AC22" s="166">
        <f t="shared" si="5"/>
        <v>0</v>
      </c>
      <c r="AD22" s="164">
        <f t="shared" si="6"/>
        <v>0</v>
      </c>
      <c r="AE22" s="160">
        <v>16.0</v>
      </c>
      <c r="AF22" s="161" t="str">
        <f t="shared" si="7"/>
        <v>Misael Starberk Ferreras Pérez</v>
      </c>
      <c r="AG22" s="354" t="s">
        <v>559</v>
      </c>
      <c r="AH22" s="357" t="s">
        <v>580</v>
      </c>
      <c r="AI22" s="354" t="s">
        <v>559</v>
      </c>
      <c r="AJ22" s="354" t="s">
        <v>559</v>
      </c>
      <c r="AK22" s="354" t="s">
        <v>559</v>
      </c>
      <c r="AL22" s="354" t="s">
        <v>559</v>
      </c>
      <c r="AM22" s="356" t="s">
        <v>579</v>
      </c>
      <c r="AN22" s="354" t="s">
        <v>559</v>
      </c>
      <c r="AO22" s="354" t="s">
        <v>559</v>
      </c>
      <c r="AP22" s="355"/>
      <c r="AQ22" s="354" t="s">
        <v>559</v>
      </c>
      <c r="AR22" s="354" t="s">
        <v>559</v>
      </c>
      <c r="AS22" s="162"/>
      <c r="AT22" s="162"/>
      <c r="AU22" s="354" t="s">
        <v>559</v>
      </c>
      <c r="AV22" s="296" t="s">
        <v>559</v>
      </c>
      <c r="AW22" s="296" t="s">
        <v>559</v>
      </c>
      <c r="AX22" s="296"/>
      <c r="AY22" s="296" t="s">
        <v>559</v>
      </c>
      <c r="AZ22" s="310"/>
      <c r="BA22" s="296" t="s">
        <v>559</v>
      </c>
      <c r="BB22" s="163">
        <f t="shared" si="8"/>
        <v>15</v>
      </c>
      <c r="BC22" s="164">
        <f t="shared" si="9"/>
        <v>0.9375</v>
      </c>
      <c r="BD22" s="166">
        <f t="shared" si="10"/>
        <v>1</v>
      </c>
      <c r="BE22" s="164">
        <f t="shared" si="11"/>
        <v>0.0625</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356" t="s">
        <v>579</v>
      </c>
      <c r="E23" s="356" t="s">
        <v>579</v>
      </c>
      <c r="F23" s="356" t="s">
        <v>579</v>
      </c>
      <c r="G23" s="356" t="s">
        <v>579</v>
      </c>
      <c r="H23" s="162"/>
      <c r="I23" s="163"/>
      <c r="J23" s="163"/>
      <c r="K23" s="163"/>
      <c r="L23" s="163"/>
      <c r="M23" s="163"/>
      <c r="N23" s="163"/>
      <c r="O23" s="163"/>
      <c r="P23" s="163"/>
      <c r="Q23" s="163"/>
      <c r="R23" s="163"/>
      <c r="S23" s="163"/>
      <c r="T23" s="163"/>
      <c r="U23" s="163"/>
      <c r="V23" s="163"/>
      <c r="W23" s="163"/>
      <c r="X23" s="163"/>
      <c r="Y23" s="162">
        <f t="shared" si="1"/>
        <v>0</v>
      </c>
      <c r="Z23" s="164">
        <f t="shared" si="2"/>
        <v>0</v>
      </c>
      <c r="AA23" s="165">
        <f t="shared" si="3"/>
        <v>4</v>
      </c>
      <c r="AB23" s="164">
        <f t="shared" si="4"/>
        <v>1</v>
      </c>
      <c r="AC23" s="166">
        <f t="shared" si="5"/>
        <v>0</v>
      </c>
      <c r="AD23" s="164">
        <f t="shared" si="6"/>
        <v>0</v>
      </c>
      <c r="AE23" s="160">
        <v>17.0</v>
      </c>
      <c r="AF23" s="161" t="str">
        <f t="shared" si="7"/>
        <v>Ruth Esther Fernández Rodríguez</v>
      </c>
      <c r="AG23" s="354" t="s">
        <v>559</v>
      </c>
      <c r="AH23" s="354" t="s">
        <v>559</v>
      </c>
      <c r="AI23" s="354" t="s">
        <v>559</v>
      </c>
      <c r="AJ23" s="354" t="s">
        <v>559</v>
      </c>
      <c r="AK23" s="354" t="s">
        <v>559</v>
      </c>
      <c r="AL23" s="354" t="s">
        <v>559</v>
      </c>
      <c r="AM23" s="354" t="s">
        <v>559</v>
      </c>
      <c r="AN23" s="354" t="s">
        <v>559</v>
      </c>
      <c r="AO23" s="354" t="s">
        <v>559</v>
      </c>
      <c r="AP23" s="355"/>
      <c r="AQ23" s="354" t="s">
        <v>559</v>
      </c>
      <c r="AR23" s="354" t="s">
        <v>559</v>
      </c>
      <c r="AS23" s="162"/>
      <c r="AT23" s="162"/>
      <c r="AU23" s="354" t="s">
        <v>559</v>
      </c>
      <c r="AV23" s="293" t="s">
        <v>559</v>
      </c>
      <c r="AW23" s="293" t="s">
        <v>559</v>
      </c>
      <c r="AX23" s="293"/>
      <c r="AY23" s="293" t="s">
        <v>559</v>
      </c>
      <c r="AZ23" s="303"/>
      <c r="BA23" s="293" t="s">
        <v>559</v>
      </c>
      <c r="BB23" s="163">
        <f t="shared" si="8"/>
        <v>16</v>
      </c>
      <c r="BC23" s="164">
        <f t="shared" si="9"/>
        <v>1</v>
      </c>
      <c r="BD23" s="166">
        <f t="shared" si="10"/>
        <v>0</v>
      </c>
      <c r="BE23" s="164">
        <f t="shared" si="11"/>
        <v>0</v>
      </c>
      <c r="BF23" s="166">
        <f t="shared" si="12"/>
        <v>0</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354" t="s">
        <v>559</v>
      </c>
      <c r="E24" s="354" t="s">
        <v>559</v>
      </c>
      <c r="F24" s="354" t="s">
        <v>559</v>
      </c>
      <c r="G24" s="354" t="s">
        <v>803</v>
      </c>
      <c r="H24" s="162"/>
      <c r="I24" s="163"/>
      <c r="J24" s="163"/>
      <c r="K24" s="163"/>
      <c r="L24" s="163"/>
      <c r="M24" s="163"/>
      <c r="N24" s="163"/>
      <c r="O24" s="163"/>
      <c r="P24" s="163"/>
      <c r="Q24" s="163"/>
      <c r="R24" s="163"/>
      <c r="S24" s="163"/>
      <c r="T24" s="163"/>
      <c r="U24" s="163"/>
      <c r="V24" s="163"/>
      <c r="W24" s="163"/>
      <c r="X24" s="163"/>
      <c r="Y24" s="162">
        <f t="shared" si="1"/>
        <v>3</v>
      </c>
      <c r="Z24" s="164">
        <f t="shared" si="2"/>
        <v>0.75</v>
      </c>
      <c r="AA24" s="165">
        <f t="shared" si="3"/>
        <v>0</v>
      </c>
      <c r="AB24" s="164">
        <f t="shared" si="4"/>
        <v>0</v>
      </c>
      <c r="AC24" s="166">
        <f t="shared" si="5"/>
        <v>0</v>
      </c>
      <c r="AD24" s="164">
        <f t="shared" si="6"/>
        <v>0</v>
      </c>
      <c r="AE24" s="160">
        <v>18.0</v>
      </c>
      <c r="AF24" s="161" t="str">
        <f t="shared" si="7"/>
        <v>Discairy  Filpo Estrella</v>
      </c>
      <c r="AG24" s="354" t="s">
        <v>559</v>
      </c>
      <c r="AH24" s="354" t="s">
        <v>559</v>
      </c>
      <c r="AI24" s="354" t="s">
        <v>559</v>
      </c>
      <c r="AJ24" s="354" t="s">
        <v>559</v>
      </c>
      <c r="AK24" s="354" t="s">
        <v>559</v>
      </c>
      <c r="AL24" s="354" t="s">
        <v>559</v>
      </c>
      <c r="AM24" s="354" t="s">
        <v>559</v>
      </c>
      <c r="AN24" s="354" t="s">
        <v>559</v>
      </c>
      <c r="AO24" s="354" t="s">
        <v>559</v>
      </c>
      <c r="AP24" s="355"/>
      <c r="AQ24" s="354" t="s">
        <v>559</v>
      </c>
      <c r="AR24" s="354" t="s">
        <v>559</v>
      </c>
      <c r="AS24" s="162"/>
      <c r="AT24" s="162"/>
      <c r="AU24" s="354" t="s">
        <v>559</v>
      </c>
      <c r="AV24" s="296" t="s">
        <v>559</v>
      </c>
      <c r="AW24" s="296" t="s">
        <v>559</v>
      </c>
      <c r="AX24" s="296"/>
      <c r="AY24" s="296" t="s">
        <v>559</v>
      </c>
      <c r="AZ24" s="310"/>
      <c r="BA24" s="296" t="s">
        <v>559</v>
      </c>
      <c r="BB24" s="163">
        <f t="shared" si="8"/>
        <v>16</v>
      </c>
      <c r="BC24" s="164">
        <f t="shared" si="9"/>
        <v>1</v>
      </c>
      <c r="BD24" s="166">
        <f t="shared" si="10"/>
        <v>0</v>
      </c>
      <c r="BE24" s="164">
        <f t="shared" si="11"/>
        <v>0</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354" t="s">
        <v>559</v>
      </c>
      <c r="E25" s="354" t="s">
        <v>559</v>
      </c>
      <c r="F25" s="354" t="s">
        <v>559</v>
      </c>
      <c r="G25" s="354" t="s">
        <v>559</v>
      </c>
      <c r="H25" s="162"/>
      <c r="I25" s="163"/>
      <c r="J25" s="163"/>
      <c r="K25" s="163"/>
      <c r="L25" s="163"/>
      <c r="M25" s="163"/>
      <c r="N25" s="163"/>
      <c r="O25" s="163"/>
      <c r="P25" s="163"/>
      <c r="Q25" s="163"/>
      <c r="R25" s="163"/>
      <c r="S25" s="163"/>
      <c r="T25" s="163"/>
      <c r="U25" s="163"/>
      <c r="V25" s="163"/>
      <c r="W25" s="163"/>
      <c r="X25" s="163"/>
      <c r="Y25" s="162">
        <f t="shared" si="1"/>
        <v>4</v>
      </c>
      <c r="Z25" s="164">
        <f t="shared" si="2"/>
        <v>1</v>
      </c>
      <c r="AA25" s="165">
        <f t="shared" si="3"/>
        <v>0</v>
      </c>
      <c r="AB25" s="164">
        <f t="shared" si="4"/>
        <v>0</v>
      </c>
      <c r="AC25" s="166">
        <f t="shared" si="5"/>
        <v>0</v>
      </c>
      <c r="AD25" s="164">
        <f t="shared" si="6"/>
        <v>0</v>
      </c>
      <c r="AE25" s="160">
        <v>19.0</v>
      </c>
      <c r="AF25" s="161" t="str">
        <f t="shared" si="7"/>
        <v>Alexis Enmanuel Gil  Sánchez</v>
      </c>
      <c r="AG25" s="354" t="s">
        <v>559</v>
      </c>
      <c r="AH25" s="357" t="s">
        <v>580</v>
      </c>
      <c r="AI25" s="354" t="s">
        <v>559</v>
      </c>
      <c r="AJ25" s="354" t="s">
        <v>559</v>
      </c>
      <c r="AK25" s="354" t="s">
        <v>559</v>
      </c>
      <c r="AL25" s="354" t="s">
        <v>559</v>
      </c>
      <c r="AM25" s="354" t="s">
        <v>559</v>
      </c>
      <c r="AN25" s="354" t="s">
        <v>559</v>
      </c>
      <c r="AO25" s="354" t="s">
        <v>559</v>
      </c>
      <c r="AP25" s="355"/>
      <c r="AQ25" s="354" t="s">
        <v>559</v>
      </c>
      <c r="AR25" s="354" t="s">
        <v>559</v>
      </c>
      <c r="AS25" s="162"/>
      <c r="AT25" s="162"/>
      <c r="AU25" s="354" t="s">
        <v>559</v>
      </c>
      <c r="AV25" s="293" t="s">
        <v>559</v>
      </c>
      <c r="AW25" s="293" t="s">
        <v>559</v>
      </c>
      <c r="AX25" s="293"/>
      <c r="AY25" s="293" t="s">
        <v>559</v>
      </c>
      <c r="AZ25" s="303"/>
      <c r="BA25" s="293" t="s">
        <v>559</v>
      </c>
      <c r="BB25" s="163">
        <f t="shared" si="8"/>
        <v>16</v>
      </c>
      <c r="BC25" s="164">
        <f t="shared" si="9"/>
        <v>1</v>
      </c>
      <c r="BD25" s="166">
        <f t="shared" si="10"/>
        <v>0</v>
      </c>
      <c r="BE25" s="164">
        <f t="shared" si="11"/>
        <v>0</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354" t="s">
        <v>559</v>
      </c>
      <c r="E26" s="354" t="s">
        <v>559</v>
      </c>
      <c r="F26" s="354" t="s">
        <v>559</v>
      </c>
      <c r="G26" s="354" t="s">
        <v>559</v>
      </c>
      <c r="H26" s="162"/>
      <c r="I26" s="163"/>
      <c r="J26" s="163"/>
      <c r="K26" s="163"/>
      <c r="L26" s="163"/>
      <c r="M26" s="163"/>
      <c r="N26" s="163"/>
      <c r="O26" s="163"/>
      <c r="P26" s="163"/>
      <c r="Q26" s="163"/>
      <c r="R26" s="163"/>
      <c r="S26" s="163"/>
      <c r="T26" s="163"/>
      <c r="U26" s="163"/>
      <c r="V26" s="163"/>
      <c r="W26" s="163"/>
      <c r="X26" s="163"/>
      <c r="Y26" s="162">
        <f t="shared" si="1"/>
        <v>4</v>
      </c>
      <c r="Z26" s="164">
        <f t="shared" si="2"/>
        <v>1</v>
      </c>
      <c r="AA26" s="165">
        <f t="shared" si="3"/>
        <v>0</v>
      </c>
      <c r="AB26" s="164">
        <f t="shared" si="4"/>
        <v>0</v>
      </c>
      <c r="AC26" s="166">
        <f t="shared" si="5"/>
        <v>0</v>
      </c>
      <c r="AD26" s="164">
        <f t="shared" si="6"/>
        <v>0</v>
      </c>
      <c r="AE26" s="160">
        <v>20.0</v>
      </c>
      <c r="AF26" s="161" t="str">
        <f t="shared" si="7"/>
        <v>Ayendy Jesús Guzmán</v>
      </c>
      <c r="AG26" s="354" t="s">
        <v>559</v>
      </c>
      <c r="AH26" s="354" t="s">
        <v>559</v>
      </c>
      <c r="AI26" s="354" t="s">
        <v>559</v>
      </c>
      <c r="AJ26" s="354" t="s">
        <v>559</v>
      </c>
      <c r="AK26" s="354" t="s">
        <v>559</v>
      </c>
      <c r="AL26" s="354" t="s">
        <v>559</v>
      </c>
      <c r="AM26" s="356" t="s">
        <v>579</v>
      </c>
      <c r="AN26" s="354" t="s">
        <v>559</v>
      </c>
      <c r="AO26" s="354" t="s">
        <v>559</v>
      </c>
      <c r="AP26" s="355"/>
      <c r="AQ26" s="354" t="s">
        <v>559</v>
      </c>
      <c r="AR26" s="354" t="s">
        <v>559</v>
      </c>
      <c r="AS26" s="162"/>
      <c r="AT26" s="162"/>
      <c r="AU26" s="354" t="s">
        <v>559</v>
      </c>
      <c r="AV26" s="296" t="s">
        <v>559</v>
      </c>
      <c r="AW26" s="296" t="s">
        <v>559</v>
      </c>
      <c r="AX26" s="296"/>
      <c r="AY26" s="296" t="s">
        <v>559</v>
      </c>
      <c r="AZ26" s="310"/>
      <c r="BA26" s="296" t="s">
        <v>559</v>
      </c>
      <c r="BB26" s="163">
        <f t="shared" si="8"/>
        <v>15</v>
      </c>
      <c r="BC26" s="164">
        <f t="shared" si="9"/>
        <v>0.9375</v>
      </c>
      <c r="BD26" s="166">
        <f t="shared" si="10"/>
        <v>1</v>
      </c>
      <c r="BE26" s="164">
        <f t="shared" si="11"/>
        <v>0.0625</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354" t="s">
        <v>559</v>
      </c>
      <c r="E27" s="354" t="s">
        <v>559</v>
      </c>
      <c r="F27" s="354" t="s">
        <v>559</v>
      </c>
      <c r="G27" s="354" t="s">
        <v>559</v>
      </c>
      <c r="H27" s="162"/>
      <c r="I27" s="163"/>
      <c r="J27" s="163"/>
      <c r="K27" s="163"/>
      <c r="L27" s="163"/>
      <c r="M27" s="163"/>
      <c r="N27" s="163"/>
      <c r="O27" s="163"/>
      <c r="P27" s="163"/>
      <c r="Q27" s="163"/>
      <c r="R27" s="163"/>
      <c r="S27" s="163"/>
      <c r="T27" s="163"/>
      <c r="U27" s="163"/>
      <c r="V27" s="163"/>
      <c r="W27" s="163"/>
      <c r="X27" s="163"/>
      <c r="Y27" s="162">
        <f t="shared" si="1"/>
        <v>4</v>
      </c>
      <c r="Z27" s="164">
        <f t="shared" si="2"/>
        <v>1</v>
      </c>
      <c r="AA27" s="165">
        <f t="shared" si="3"/>
        <v>0</v>
      </c>
      <c r="AB27" s="164">
        <f t="shared" si="4"/>
        <v>0</v>
      </c>
      <c r="AC27" s="166">
        <f t="shared" si="5"/>
        <v>0</v>
      </c>
      <c r="AD27" s="164">
        <f t="shared" si="6"/>
        <v>0</v>
      </c>
      <c r="AE27" s="160">
        <v>21.0</v>
      </c>
      <c r="AF27" s="161" t="str">
        <f t="shared" si="7"/>
        <v>Yassir  Hernández Disla</v>
      </c>
      <c r="AG27" s="354" t="s">
        <v>559</v>
      </c>
      <c r="AH27" s="354" t="s">
        <v>559</v>
      </c>
      <c r="AI27" s="354" t="s">
        <v>559</v>
      </c>
      <c r="AJ27" s="354" t="s">
        <v>559</v>
      </c>
      <c r="AK27" s="354" t="s">
        <v>559</v>
      </c>
      <c r="AL27" s="354" t="s">
        <v>559</v>
      </c>
      <c r="AM27" s="354" t="s">
        <v>559</v>
      </c>
      <c r="AN27" s="354" t="s">
        <v>559</v>
      </c>
      <c r="AO27" s="354" t="s">
        <v>559</v>
      </c>
      <c r="AP27" s="355"/>
      <c r="AQ27" s="354" t="s">
        <v>559</v>
      </c>
      <c r="AR27" s="354" t="s">
        <v>559</v>
      </c>
      <c r="AS27" s="162"/>
      <c r="AT27" s="162"/>
      <c r="AU27" s="354" t="s">
        <v>559</v>
      </c>
      <c r="AV27" s="293" t="s">
        <v>559</v>
      </c>
      <c r="AW27" s="293" t="s">
        <v>559</v>
      </c>
      <c r="AX27" s="293"/>
      <c r="AY27" s="293" t="s">
        <v>559</v>
      </c>
      <c r="AZ27" s="303"/>
      <c r="BA27" s="293" t="s">
        <v>559</v>
      </c>
      <c r="BB27" s="163">
        <f t="shared" si="8"/>
        <v>16</v>
      </c>
      <c r="BC27" s="164">
        <f t="shared" si="9"/>
        <v>1</v>
      </c>
      <c r="BD27" s="166">
        <f t="shared" si="10"/>
        <v>0</v>
      </c>
      <c r="BE27" s="164">
        <f t="shared" si="11"/>
        <v>0</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356" t="s">
        <v>579</v>
      </c>
      <c r="E28" s="356" t="s">
        <v>579</v>
      </c>
      <c r="F28" s="354" t="s">
        <v>559</v>
      </c>
      <c r="G28" s="354" t="s">
        <v>559</v>
      </c>
      <c r="H28" s="162"/>
      <c r="I28" s="163"/>
      <c r="J28" s="163"/>
      <c r="K28" s="163"/>
      <c r="L28" s="163"/>
      <c r="M28" s="163"/>
      <c r="N28" s="163"/>
      <c r="O28" s="163"/>
      <c r="P28" s="163"/>
      <c r="Q28" s="163"/>
      <c r="R28" s="163"/>
      <c r="S28" s="163"/>
      <c r="T28" s="163"/>
      <c r="U28" s="163"/>
      <c r="V28" s="163"/>
      <c r="W28" s="163"/>
      <c r="X28" s="163"/>
      <c r="Y28" s="162">
        <f t="shared" si="1"/>
        <v>2</v>
      </c>
      <c r="Z28" s="164">
        <f t="shared" si="2"/>
        <v>0.5</v>
      </c>
      <c r="AA28" s="165">
        <f t="shared" si="3"/>
        <v>2</v>
      </c>
      <c r="AB28" s="164">
        <f t="shared" si="4"/>
        <v>0.5</v>
      </c>
      <c r="AC28" s="166">
        <f t="shared" si="5"/>
        <v>0</v>
      </c>
      <c r="AD28" s="164">
        <f t="shared" si="6"/>
        <v>0</v>
      </c>
      <c r="AE28" s="160">
        <v>22.0</v>
      </c>
      <c r="AF28" s="161" t="str">
        <f t="shared" si="7"/>
        <v>Yadiel  Jiménez Betances</v>
      </c>
      <c r="AG28" s="354" t="s">
        <v>559</v>
      </c>
      <c r="AH28" s="354" t="s">
        <v>559</v>
      </c>
      <c r="AI28" s="354" t="s">
        <v>559</v>
      </c>
      <c r="AJ28" s="354" t="s">
        <v>559</v>
      </c>
      <c r="AK28" s="354" t="s">
        <v>559</v>
      </c>
      <c r="AL28" s="354" t="s">
        <v>559</v>
      </c>
      <c r="AM28" s="354" t="s">
        <v>559</v>
      </c>
      <c r="AN28" s="354" t="s">
        <v>559</v>
      </c>
      <c r="AO28" s="354" t="s">
        <v>559</v>
      </c>
      <c r="AP28" s="355"/>
      <c r="AQ28" s="354" t="s">
        <v>559</v>
      </c>
      <c r="AR28" s="354" t="s">
        <v>559</v>
      </c>
      <c r="AS28" s="162"/>
      <c r="AT28" s="162"/>
      <c r="AU28" s="354" t="s">
        <v>559</v>
      </c>
      <c r="AV28" s="296" t="s">
        <v>559</v>
      </c>
      <c r="AW28" s="296" t="s">
        <v>559</v>
      </c>
      <c r="AX28" s="296"/>
      <c r="AY28" s="296" t="s">
        <v>559</v>
      </c>
      <c r="AZ28" s="310"/>
      <c r="BA28" s="296" t="s">
        <v>559</v>
      </c>
      <c r="BB28" s="163">
        <f t="shared" si="8"/>
        <v>16</v>
      </c>
      <c r="BC28" s="164">
        <f t="shared" si="9"/>
        <v>1</v>
      </c>
      <c r="BD28" s="166">
        <f t="shared" si="10"/>
        <v>0</v>
      </c>
      <c r="BE28" s="164">
        <f t="shared" si="11"/>
        <v>0</v>
      </c>
      <c r="BF28" s="166">
        <f t="shared" si="12"/>
        <v>0</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354" t="s">
        <v>559</v>
      </c>
      <c r="E29" s="356" t="s">
        <v>579</v>
      </c>
      <c r="F29" s="354" t="s">
        <v>559</v>
      </c>
      <c r="G29" s="354" t="s">
        <v>559</v>
      </c>
      <c r="H29" s="162"/>
      <c r="I29" s="163"/>
      <c r="J29" s="163"/>
      <c r="K29" s="163"/>
      <c r="L29" s="163"/>
      <c r="M29" s="163"/>
      <c r="N29" s="163"/>
      <c r="O29" s="163"/>
      <c r="P29" s="163"/>
      <c r="Q29" s="163"/>
      <c r="R29" s="163"/>
      <c r="S29" s="163"/>
      <c r="T29" s="163"/>
      <c r="U29" s="163"/>
      <c r="V29" s="163"/>
      <c r="W29" s="163"/>
      <c r="X29" s="163"/>
      <c r="Y29" s="162">
        <f t="shared" si="1"/>
        <v>3</v>
      </c>
      <c r="Z29" s="164">
        <f t="shared" si="2"/>
        <v>0.75</v>
      </c>
      <c r="AA29" s="165">
        <f t="shared" si="3"/>
        <v>1</v>
      </c>
      <c r="AB29" s="164">
        <f t="shared" si="4"/>
        <v>0.25</v>
      </c>
      <c r="AC29" s="166">
        <f t="shared" si="5"/>
        <v>0</v>
      </c>
      <c r="AD29" s="164">
        <f t="shared" si="6"/>
        <v>0</v>
      </c>
      <c r="AE29" s="160">
        <v>23.0</v>
      </c>
      <c r="AF29" s="161" t="str">
        <f t="shared" si="7"/>
        <v>Yamel  Mella Aquino</v>
      </c>
      <c r="AG29" s="354" t="s">
        <v>559</v>
      </c>
      <c r="AH29" s="354" t="s">
        <v>559</v>
      </c>
      <c r="AI29" s="356" t="s">
        <v>579</v>
      </c>
      <c r="AJ29" s="354" t="s">
        <v>559</v>
      </c>
      <c r="AK29" s="354" t="s">
        <v>559</v>
      </c>
      <c r="AL29" s="354" t="s">
        <v>559</v>
      </c>
      <c r="AM29" s="354" t="s">
        <v>559</v>
      </c>
      <c r="AN29" s="354" t="s">
        <v>559</v>
      </c>
      <c r="AO29" s="354" t="s">
        <v>559</v>
      </c>
      <c r="AP29" s="355"/>
      <c r="AQ29" s="357" t="s">
        <v>580</v>
      </c>
      <c r="AR29" s="354" t="s">
        <v>559</v>
      </c>
      <c r="AS29" s="162"/>
      <c r="AT29" s="162"/>
      <c r="AU29" s="354" t="s">
        <v>559</v>
      </c>
      <c r="AV29" s="293" t="s">
        <v>559</v>
      </c>
      <c r="AW29" s="293" t="s">
        <v>559</v>
      </c>
      <c r="AX29" s="293"/>
      <c r="AY29" s="293" t="s">
        <v>559</v>
      </c>
      <c r="AZ29" s="303"/>
      <c r="BA29" s="293" t="s">
        <v>559</v>
      </c>
      <c r="BB29" s="163">
        <f t="shared" si="8"/>
        <v>15</v>
      </c>
      <c r="BC29" s="164">
        <f t="shared" si="9"/>
        <v>0.9375</v>
      </c>
      <c r="BD29" s="166">
        <f t="shared" si="10"/>
        <v>1</v>
      </c>
      <c r="BE29" s="164">
        <f t="shared" si="11"/>
        <v>0.0625</v>
      </c>
      <c r="BF29" s="166">
        <f t="shared" si="12"/>
        <v>0</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354" t="s">
        <v>559</v>
      </c>
      <c r="E30" s="354" t="s">
        <v>559</v>
      </c>
      <c r="F30" s="354" t="s">
        <v>559</v>
      </c>
      <c r="G30" s="354" t="s">
        <v>559</v>
      </c>
      <c r="H30" s="162"/>
      <c r="I30" s="163"/>
      <c r="J30" s="163"/>
      <c r="K30" s="163"/>
      <c r="L30" s="163"/>
      <c r="M30" s="163"/>
      <c r="N30" s="163"/>
      <c r="O30" s="163"/>
      <c r="P30" s="163"/>
      <c r="Q30" s="163"/>
      <c r="R30" s="163"/>
      <c r="S30" s="163"/>
      <c r="T30" s="163"/>
      <c r="U30" s="163"/>
      <c r="V30" s="163"/>
      <c r="W30" s="163"/>
      <c r="X30" s="163"/>
      <c r="Y30" s="162">
        <f t="shared" si="1"/>
        <v>4</v>
      </c>
      <c r="Z30" s="164">
        <f t="shared" si="2"/>
        <v>1</v>
      </c>
      <c r="AA30" s="165">
        <f t="shared" si="3"/>
        <v>0</v>
      </c>
      <c r="AB30" s="164">
        <f t="shared" si="4"/>
        <v>0</v>
      </c>
      <c r="AC30" s="166">
        <f t="shared" si="5"/>
        <v>0</v>
      </c>
      <c r="AD30" s="164">
        <f t="shared" si="6"/>
        <v>0</v>
      </c>
      <c r="AE30" s="160">
        <v>24.0</v>
      </c>
      <c r="AF30" s="161" t="str">
        <f t="shared" si="7"/>
        <v>Sariely Del Carmen Mena Chávez</v>
      </c>
      <c r="AG30" s="354" t="s">
        <v>559</v>
      </c>
      <c r="AH30" s="354" t="s">
        <v>559</v>
      </c>
      <c r="AI30" s="354" t="s">
        <v>559</v>
      </c>
      <c r="AJ30" s="354" t="s">
        <v>559</v>
      </c>
      <c r="AK30" s="354" t="s">
        <v>559</v>
      </c>
      <c r="AL30" s="354" t="s">
        <v>559</v>
      </c>
      <c r="AM30" s="354" t="s">
        <v>559</v>
      </c>
      <c r="AN30" s="354" t="s">
        <v>559</v>
      </c>
      <c r="AO30" s="354" t="s">
        <v>559</v>
      </c>
      <c r="AP30" s="355"/>
      <c r="AQ30" s="354" t="s">
        <v>559</v>
      </c>
      <c r="AR30" s="354" t="s">
        <v>559</v>
      </c>
      <c r="AS30" s="162"/>
      <c r="AT30" s="162"/>
      <c r="AU30" s="354" t="s">
        <v>559</v>
      </c>
      <c r="AV30" s="296" t="s">
        <v>559</v>
      </c>
      <c r="AW30" s="296" t="s">
        <v>559</v>
      </c>
      <c r="AX30" s="296"/>
      <c r="AY30" s="296" t="s">
        <v>559</v>
      </c>
      <c r="AZ30" s="310"/>
      <c r="BA30" s="296" t="s">
        <v>559</v>
      </c>
      <c r="BB30" s="163">
        <f t="shared" si="8"/>
        <v>16</v>
      </c>
      <c r="BC30" s="164">
        <f t="shared" si="9"/>
        <v>1</v>
      </c>
      <c r="BD30" s="166">
        <f t="shared" si="10"/>
        <v>0</v>
      </c>
      <c r="BE30" s="164">
        <f t="shared" si="11"/>
        <v>0</v>
      </c>
      <c r="BF30" s="166">
        <f t="shared" si="12"/>
        <v>0</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354" t="s">
        <v>559</v>
      </c>
      <c r="E31" s="354" t="s">
        <v>559</v>
      </c>
      <c r="F31" s="354" t="s">
        <v>559</v>
      </c>
      <c r="G31" s="354" t="s">
        <v>559</v>
      </c>
      <c r="H31" s="162"/>
      <c r="I31" s="163"/>
      <c r="J31" s="163"/>
      <c r="K31" s="163"/>
      <c r="L31" s="163"/>
      <c r="M31" s="163"/>
      <c r="N31" s="163"/>
      <c r="O31" s="163"/>
      <c r="P31" s="163"/>
      <c r="Q31" s="163"/>
      <c r="R31" s="163"/>
      <c r="S31" s="163"/>
      <c r="T31" s="163"/>
      <c r="U31" s="163"/>
      <c r="V31" s="163"/>
      <c r="W31" s="163"/>
      <c r="X31" s="163"/>
      <c r="Y31" s="162">
        <f t="shared" si="1"/>
        <v>4</v>
      </c>
      <c r="Z31" s="164">
        <f t="shared" si="2"/>
        <v>1</v>
      </c>
      <c r="AA31" s="165">
        <f t="shared" si="3"/>
        <v>0</v>
      </c>
      <c r="AB31" s="164">
        <f t="shared" si="4"/>
        <v>0</v>
      </c>
      <c r="AC31" s="166">
        <f t="shared" si="5"/>
        <v>0</v>
      </c>
      <c r="AD31" s="164">
        <f t="shared" si="6"/>
        <v>0</v>
      </c>
      <c r="AE31" s="160">
        <v>25.0</v>
      </c>
      <c r="AF31" s="161" t="str">
        <f t="shared" si="7"/>
        <v>David Carmelo Navas Fernández</v>
      </c>
      <c r="AG31" s="354" t="s">
        <v>559</v>
      </c>
      <c r="AH31" s="354" t="s">
        <v>559</v>
      </c>
      <c r="AI31" s="354" t="s">
        <v>559</v>
      </c>
      <c r="AJ31" s="354" t="s">
        <v>559</v>
      </c>
      <c r="AK31" s="354" t="s">
        <v>559</v>
      </c>
      <c r="AL31" s="354" t="s">
        <v>559</v>
      </c>
      <c r="AM31" s="354" t="s">
        <v>559</v>
      </c>
      <c r="AN31" s="354" t="s">
        <v>559</v>
      </c>
      <c r="AO31" s="354" t="s">
        <v>559</v>
      </c>
      <c r="AP31" s="355"/>
      <c r="AQ31" s="354" t="s">
        <v>559</v>
      </c>
      <c r="AR31" s="354" t="s">
        <v>559</v>
      </c>
      <c r="AS31" s="162"/>
      <c r="AT31" s="162"/>
      <c r="AU31" s="354" t="s">
        <v>559</v>
      </c>
      <c r="AV31" s="293" t="s">
        <v>559</v>
      </c>
      <c r="AW31" s="293" t="s">
        <v>559</v>
      </c>
      <c r="AX31" s="293"/>
      <c r="AY31" s="293" t="s">
        <v>559</v>
      </c>
      <c r="AZ31" s="303"/>
      <c r="BA31" s="293" t="s">
        <v>559</v>
      </c>
      <c r="BB31" s="163">
        <f t="shared" si="8"/>
        <v>16</v>
      </c>
      <c r="BC31" s="164">
        <f t="shared" si="9"/>
        <v>1</v>
      </c>
      <c r="BD31" s="166">
        <f t="shared" si="10"/>
        <v>0</v>
      </c>
      <c r="BE31" s="164">
        <f t="shared" si="11"/>
        <v>0</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354" t="s">
        <v>559</v>
      </c>
      <c r="E32" s="354" t="s">
        <v>559</v>
      </c>
      <c r="F32" s="354" t="s">
        <v>559</v>
      </c>
      <c r="G32" s="354" t="s">
        <v>559</v>
      </c>
      <c r="H32" s="162"/>
      <c r="I32" s="163"/>
      <c r="J32" s="163"/>
      <c r="K32" s="163"/>
      <c r="L32" s="163"/>
      <c r="M32" s="163"/>
      <c r="N32" s="163"/>
      <c r="O32" s="163"/>
      <c r="P32" s="163"/>
      <c r="Q32" s="163"/>
      <c r="R32" s="163"/>
      <c r="S32" s="163"/>
      <c r="T32" s="163"/>
      <c r="U32" s="163"/>
      <c r="V32" s="163"/>
      <c r="W32" s="163"/>
      <c r="X32" s="163"/>
      <c r="Y32" s="162">
        <f t="shared" si="1"/>
        <v>4</v>
      </c>
      <c r="Z32" s="164">
        <f t="shared" si="2"/>
        <v>1</v>
      </c>
      <c r="AA32" s="165">
        <f t="shared" si="3"/>
        <v>0</v>
      </c>
      <c r="AB32" s="164">
        <f t="shared" si="4"/>
        <v>0</v>
      </c>
      <c r="AC32" s="166">
        <f t="shared" si="5"/>
        <v>0</v>
      </c>
      <c r="AD32" s="164">
        <f t="shared" si="6"/>
        <v>0</v>
      </c>
      <c r="AE32" s="160">
        <v>26.0</v>
      </c>
      <c r="AF32" s="161" t="str">
        <f t="shared" si="7"/>
        <v>Andriw Jelier Ortiz Rodríguez</v>
      </c>
      <c r="AG32" s="354" t="s">
        <v>559</v>
      </c>
      <c r="AH32" s="356" t="s">
        <v>579</v>
      </c>
      <c r="AI32" s="354" t="s">
        <v>559</v>
      </c>
      <c r="AJ32" s="354" t="s">
        <v>559</v>
      </c>
      <c r="AK32" s="354" t="s">
        <v>559</v>
      </c>
      <c r="AL32" s="354" t="s">
        <v>559</v>
      </c>
      <c r="AM32" s="354" t="s">
        <v>559</v>
      </c>
      <c r="AN32" s="354" t="s">
        <v>559</v>
      </c>
      <c r="AO32" s="354" t="s">
        <v>559</v>
      </c>
      <c r="AP32" s="355"/>
      <c r="AQ32" s="354" t="s">
        <v>559</v>
      </c>
      <c r="AR32" s="354" t="s">
        <v>559</v>
      </c>
      <c r="AS32" s="162"/>
      <c r="AT32" s="162"/>
      <c r="AU32" s="354" t="s">
        <v>559</v>
      </c>
      <c r="AV32" s="296" t="s">
        <v>559</v>
      </c>
      <c r="AW32" s="296" t="s">
        <v>559</v>
      </c>
      <c r="AX32" s="296"/>
      <c r="AY32" s="296" t="s">
        <v>559</v>
      </c>
      <c r="AZ32" s="310"/>
      <c r="BA32" s="296" t="s">
        <v>559</v>
      </c>
      <c r="BB32" s="163">
        <f t="shared" si="8"/>
        <v>15</v>
      </c>
      <c r="BC32" s="164">
        <f t="shared" si="9"/>
        <v>0.9375</v>
      </c>
      <c r="BD32" s="166">
        <f t="shared" si="10"/>
        <v>1</v>
      </c>
      <c r="BE32" s="164">
        <f t="shared" si="11"/>
        <v>0.0625</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354" t="s">
        <v>559</v>
      </c>
      <c r="E33" s="354" t="s">
        <v>559</v>
      </c>
      <c r="F33" s="354" t="s">
        <v>559</v>
      </c>
      <c r="G33" s="354" t="s">
        <v>559</v>
      </c>
      <c r="H33" s="162"/>
      <c r="I33" s="163"/>
      <c r="J33" s="163"/>
      <c r="K33" s="163"/>
      <c r="L33" s="163"/>
      <c r="M33" s="163"/>
      <c r="N33" s="163"/>
      <c r="O33" s="163"/>
      <c r="P33" s="163"/>
      <c r="Q33" s="163"/>
      <c r="R33" s="163"/>
      <c r="S33" s="163"/>
      <c r="T33" s="163"/>
      <c r="U33" s="163"/>
      <c r="V33" s="163"/>
      <c r="W33" s="163"/>
      <c r="X33" s="163"/>
      <c r="Y33" s="162">
        <f t="shared" si="1"/>
        <v>4</v>
      </c>
      <c r="Z33" s="164">
        <f t="shared" si="2"/>
        <v>1</v>
      </c>
      <c r="AA33" s="165">
        <f t="shared" si="3"/>
        <v>0</v>
      </c>
      <c r="AB33" s="164">
        <f t="shared" si="4"/>
        <v>0</v>
      </c>
      <c r="AC33" s="166">
        <f t="shared" si="5"/>
        <v>0</v>
      </c>
      <c r="AD33" s="164">
        <f t="shared" si="6"/>
        <v>0</v>
      </c>
      <c r="AE33" s="160">
        <v>27.0</v>
      </c>
      <c r="AF33" s="161" t="str">
        <f t="shared" si="7"/>
        <v>Dashley Nicole Peña García</v>
      </c>
      <c r="AG33" s="354" t="s">
        <v>559</v>
      </c>
      <c r="AH33" s="354" t="s">
        <v>559</v>
      </c>
      <c r="AI33" s="354" t="s">
        <v>559</v>
      </c>
      <c r="AJ33" s="354" t="s">
        <v>559</v>
      </c>
      <c r="AK33" s="354" t="s">
        <v>559</v>
      </c>
      <c r="AL33" s="354" t="s">
        <v>559</v>
      </c>
      <c r="AM33" s="354" t="s">
        <v>559</v>
      </c>
      <c r="AN33" s="354" t="s">
        <v>559</v>
      </c>
      <c r="AO33" s="354" t="s">
        <v>559</v>
      </c>
      <c r="AP33" s="355"/>
      <c r="AQ33" s="354" t="s">
        <v>559</v>
      </c>
      <c r="AR33" s="354" t="s">
        <v>559</v>
      </c>
      <c r="AS33" s="162"/>
      <c r="AT33" s="162"/>
      <c r="AU33" s="354" t="s">
        <v>559</v>
      </c>
      <c r="AV33" s="293" t="s">
        <v>559</v>
      </c>
      <c r="AW33" s="293" t="s">
        <v>559</v>
      </c>
      <c r="AX33" s="293"/>
      <c r="AY33" s="293" t="s">
        <v>559</v>
      </c>
      <c r="AZ33" s="303"/>
      <c r="BA33" s="293" t="s">
        <v>559</v>
      </c>
      <c r="BB33" s="163">
        <f t="shared" si="8"/>
        <v>16</v>
      </c>
      <c r="BC33" s="164">
        <f t="shared" si="9"/>
        <v>1</v>
      </c>
      <c r="BD33" s="166">
        <f t="shared" si="10"/>
        <v>0</v>
      </c>
      <c r="BE33" s="164">
        <f t="shared" si="11"/>
        <v>0</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354" t="s">
        <v>559</v>
      </c>
      <c r="E34" s="354" t="s">
        <v>559</v>
      </c>
      <c r="F34" s="354" t="s">
        <v>559</v>
      </c>
      <c r="G34" s="356" t="s">
        <v>579</v>
      </c>
      <c r="H34" s="162"/>
      <c r="I34" s="163"/>
      <c r="J34" s="163"/>
      <c r="K34" s="163"/>
      <c r="L34" s="163"/>
      <c r="M34" s="163"/>
      <c r="N34" s="163"/>
      <c r="O34" s="163"/>
      <c r="P34" s="163"/>
      <c r="Q34" s="163"/>
      <c r="R34" s="163"/>
      <c r="S34" s="163"/>
      <c r="T34" s="163"/>
      <c r="U34" s="163"/>
      <c r="V34" s="163"/>
      <c r="W34" s="163"/>
      <c r="X34" s="163"/>
      <c r="Y34" s="162">
        <f t="shared" si="1"/>
        <v>3</v>
      </c>
      <c r="Z34" s="164">
        <f t="shared" si="2"/>
        <v>0.75</v>
      </c>
      <c r="AA34" s="165">
        <f t="shared" si="3"/>
        <v>1</v>
      </c>
      <c r="AB34" s="164">
        <f t="shared" si="4"/>
        <v>0.25</v>
      </c>
      <c r="AC34" s="166">
        <f t="shared" si="5"/>
        <v>0</v>
      </c>
      <c r="AD34" s="164">
        <f t="shared" si="6"/>
        <v>0</v>
      </c>
      <c r="AE34" s="160">
        <v>28.0</v>
      </c>
      <c r="AF34" s="161" t="str">
        <f t="shared" si="7"/>
        <v>Yesly  Peña Muñoz</v>
      </c>
      <c r="AG34" s="354" t="s">
        <v>559</v>
      </c>
      <c r="AH34" s="354" t="s">
        <v>559</v>
      </c>
      <c r="AI34" s="354" t="s">
        <v>559</v>
      </c>
      <c r="AJ34" s="354" t="s">
        <v>559</v>
      </c>
      <c r="AK34" s="354" t="s">
        <v>559</v>
      </c>
      <c r="AL34" s="354" t="s">
        <v>559</v>
      </c>
      <c r="AM34" s="354" t="s">
        <v>559</v>
      </c>
      <c r="AN34" s="354" t="s">
        <v>559</v>
      </c>
      <c r="AO34" s="354" t="s">
        <v>559</v>
      </c>
      <c r="AP34" s="355"/>
      <c r="AQ34" s="354" t="s">
        <v>559</v>
      </c>
      <c r="AR34" s="354" t="s">
        <v>559</v>
      </c>
      <c r="AS34" s="162"/>
      <c r="AT34" s="162"/>
      <c r="AU34" s="354" t="s">
        <v>559</v>
      </c>
      <c r="AV34" s="296" t="s">
        <v>559</v>
      </c>
      <c r="AW34" s="296" t="s">
        <v>559</v>
      </c>
      <c r="AX34" s="296"/>
      <c r="AY34" s="296" t="s">
        <v>559</v>
      </c>
      <c r="AZ34" s="310"/>
      <c r="BA34" s="296" t="s">
        <v>559</v>
      </c>
      <c r="BB34" s="163">
        <f t="shared" si="8"/>
        <v>16</v>
      </c>
      <c r="BC34" s="164">
        <f t="shared" si="9"/>
        <v>1</v>
      </c>
      <c r="BD34" s="166">
        <f t="shared" si="10"/>
        <v>0</v>
      </c>
      <c r="BE34" s="164">
        <f t="shared" si="11"/>
        <v>0</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354" t="s">
        <v>559</v>
      </c>
      <c r="E35" s="354" t="s">
        <v>559</v>
      </c>
      <c r="F35" s="354" t="s">
        <v>559</v>
      </c>
      <c r="G35" s="354" t="s">
        <v>559</v>
      </c>
      <c r="H35" s="162"/>
      <c r="I35" s="163"/>
      <c r="J35" s="163"/>
      <c r="K35" s="163"/>
      <c r="L35" s="163"/>
      <c r="M35" s="163"/>
      <c r="N35" s="163"/>
      <c r="O35" s="163"/>
      <c r="P35" s="163"/>
      <c r="Q35" s="163"/>
      <c r="R35" s="163"/>
      <c r="S35" s="163"/>
      <c r="T35" s="163"/>
      <c r="U35" s="163"/>
      <c r="V35" s="163"/>
      <c r="W35" s="163"/>
      <c r="X35" s="163"/>
      <c r="Y35" s="162">
        <f t="shared" si="1"/>
        <v>4</v>
      </c>
      <c r="Z35" s="164">
        <f t="shared" si="2"/>
        <v>1</v>
      </c>
      <c r="AA35" s="165">
        <f t="shared" si="3"/>
        <v>0</v>
      </c>
      <c r="AB35" s="164">
        <f t="shared" si="4"/>
        <v>0</v>
      </c>
      <c r="AC35" s="166">
        <f t="shared" si="5"/>
        <v>0</v>
      </c>
      <c r="AD35" s="164">
        <f t="shared" si="6"/>
        <v>0</v>
      </c>
      <c r="AE35" s="160">
        <v>29.0</v>
      </c>
      <c r="AF35" s="161" t="str">
        <f t="shared" si="7"/>
        <v>Wilbert  Peña Paulino</v>
      </c>
      <c r="AG35" s="354" t="s">
        <v>559</v>
      </c>
      <c r="AH35" s="354" t="s">
        <v>559</v>
      </c>
      <c r="AI35" s="354" t="s">
        <v>559</v>
      </c>
      <c r="AJ35" s="354" t="s">
        <v>559</v>
      </c>
      <c r="AK35" s="354" t="s">
        <v>559</v>
      </c>
      <c r="AL35" s="354" t="s">
        <v>559</v>
      </c>
      <c r="AM35" s="354" t="s">
        <v>559</v>
      </c>
      <c r="AN35" s="354" t="s">
        <v>559</v>
      </c>
      <c r="AO35" s="354" t="s">
        <v>559</v>
      </c>
      <c r="AP35" s="355"/>
      <c r="AQ35" s="354" t="s">
        <v>559</v>
      </c>
      <c r="AR35" s="354" t="s">
        <v>559</v>
      </c>
      <c r="AS35" s="162"/>
      <c r="AT35" s="162"/>
      <c r="AU35" s="354" t="s">
        <v>559</v>
      </c>
      <c r="AV35" s="293" t="s">
        <v>559</v>
      </c>
      <c r="AW35" s="293" t="s">
        <v>559</v>
      </c>
      <c r="AX35" s="293"/>
      <c r="AY35" s="293" t="s">
        <v>559</v>
      </c>
      <c r="AZ35" s="303"/>
      <c r="BA35" s="293" t="s">
        <v>559</v>
      </c>
      <c r="BB35" s="163">
        <f t="shared" si="8"/>
        <v>16</v>
      </c>
      <c r="BC35" s="164">
        <f t="shared" si="9"/>
        <v>1</v>
      </c>
      <c r="BD35" s="166">
        <f t="shared" si="10"/>
        <v>0</v>
      </c>
      <c r="BE35" s="164">
        <f t="shared" si="11"/>
        <v>0</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354" t="s">
        <v>559</v>
      </c>
      <c r="E36" s="354" t="s">
        <v>559</v>
      </c>
      <c r="F36" s="354" t="s">
        <v>559</v>
      </c>
      <c r="G36" s="354" t="s">
        <v>559</v>
      </c>
      <c r="H36" s="162"/>
      <c r="I36" s="163"/>
      <c r="J36" s="163"/>
      <c r="K36" s="163"/>
      <c r="L36" s="163"/>
      <c r="M36" s="163"/>
      <c r="N36" s="163"/>
      <c r="O36" s="163"/>
      <c r="P36" s="163"/>
      <c r="Q36" s="163"/>
      <c r="R36" s="163"/>
      <c r="S36" s="163"/>
      <c r="T36" s="163"/>
      <c r="U36" s="163"/>
      <c r="V36" s="163"/>
      <c r="W36" s="163"/>
      <c r="X36" s="163"/>
      <c r="Y36" s="162">
        <f t="shared" si="1"/>
        <v>4</v>
      </c>
      <c r="Z36" s="164">
        <f t="shared" si="2"/>
        <v>1</v>
      </c>
      <c r="AA36" s="165">
        <f t="shared" si="3"/>
        <v>0</v>
      </c>
      <c r="AB36" s="164">
        <f t="shared" si="4"/>
        <v>0</v>
      </c>
      <c r="AC36" s="166">
        <f t="shared" si="5"/>
        <v>0</v>
      </c>
      <c r="AD36" s="164">
        <f t="shared" si="6"/>
        <v>0</v>
      </c>
      <c r="AE36" s="160">
        <v>30.0</v>
      </c>
      <c r="AF36" s="161" t="str">
        <f t="shared" si="7"/>
        <v>Yonayry  Peña Santos</v>
      </c>
      <c r="AG36" s="354" t="s">
        <v>559</v>
      </c>
      <c r="AH36" s="357" t="s">
        <v>580</v>
      </c>
      <c r="AI36" s="354" t="s">
        <v>559</v>
      </c>
      <c r="AJ36" s="354" t="s">
        <v>559</v>
      </c>
      <c r="AK36" s="354" t="s">
        <v>559</v>
      </c>
      <c r="AL36" s="354" t="s">
        <v>559</v>
      </c>
      <c r="AM36" s="356" t="s">
        <v>579</v>
      </c>
      <c r="AN36" s="354" t="s">
        <v>559</v>
      </c>
      <c r="AO36" s="354" t="s">
        <v>559</v>
      </c>
      <c r="AP36" s="355"/>
      <c r="AQ36" s="354" t="s">
        <v>559</v>
      </c>
      <c r="AR36" s="354" t="s">
        <v>559</v>
      </c>
      <c r="AS36" s="162"/>
      <c r="AT36" s="162"/>
      <c r="AU36" s="356" t="s">
        <v>579</v>
      </c>
      <c r="AV36" s="296" t="s">
        <v>559</v>
      </c>
      <c r="AW36" s="296" t="s">
        <v>559</v>
      </c>
      <c r="AX36" s="296"/>
      <c r="AY36" s="296" t="s">
        <v>559</v>
      </c>
      <c r="AZ36" s="310"/>
      <c r="BA36" s="296" t="s">
        <v>559</v>
      </c>
      <c r="BB36" s="163">
        <f t="shared" si="8"/>
        <v>14</v>
      </c>
      <c r="BC36" s="164">
        <f t="shared" si="9"/>
        <v>0.875</v>
      </c>
      <c r="BD36" s="166">
        <f t="shared" si="10"/>
        <v>2</v>
      </c>
      <c r="BE36" s="164">
        <f t="shared" si="11"/>
        <v>0.125</v>
      </c>
      <c r="BF36" s="166">
        <f t="shared" si="12"/>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354" t="s">
        <v>559</v>
      </c>
      <c r="E37" s="354" t="s">
        <v>559</v>
      </c>
      <c r="F37" s="354" t="s">
        <v>559</v>
      </c>
      <c r="G37" s="354" t="s">
        <v>559</v>
      </c>
      <c r="H37" s="162"/>
      <c r="I37" s="163"/>
      <c r="J37" s="163"/>
      <c r="K37" s="163"/>
      <c r="L37" s="163"/>
      <c r="M37" s="163"/>
      <c r="N37" s="163"/>
      <c r="O37" s="163"/>
      <c r="P37" s="163"/>
      <c r="Q37" s="163"/>
      <c r="R37" s="163"/>
      <c r="S37" s="163"/>
      <c r="T37" s="163"/>
      <c r="U37" s="163"/>
      <c r="V37" s="163"/>
      <c r="W37" s="163"/>
      <c r="X37" s="163"/>
      <c r="Y37" s="162">
        <f t="shared" si="1"/>
        <v>4</v>
      </c>
      <c r="Z37" s="164">
        <f t="shared" si="2"/>
        <v>1</v>
      </c>
      <c r="AA37" s="165">
        <f t="shared" si="3"/>
        <v>0</v>
      </c>
      <c r="AB37" s="164">
        <f t="shared" si="4"/>
        <v>0</v>
      </c>
      <c r="AC37" s="166">
        <f t="shared" si="5"/>
        <v>0</v>
      </c>
      <c r="AD37" s="164">
        <f t="shared" si="6"/>
        <v>0</v>
      </c>
      <c r="AE37" s="160">
        <v>31.0</v>
      </c>
      <c r="AF37" s="161" t="str">
        <f t="shared" si="7"/>
        <v>Rossier Analiz Pérez Rodríguez</v>
      </c>
      <c r="AG37" s="354" t="s">
        <v>559</v>
      </c>
      <c r="AH37" s="354" t="s">
        <v>559</v>
      </c>
      <c r="AI37" s="354" t="s">
        <v>559</v>
      </c>
      <c r="AJ37" s="354" t="s">
        <v>559</v>
      </c>
      <c r="AK37" s="354" t="s">
        <v>559</v>
      </c>
      <c r="AL37" s="354" t="s">
        <v>559</v>
      </c>
      <c r="AM37" s="354" t="s">
        <v>559</v>
      </c>
      <c r="AN37" s="354" t="s">
        <v>559</v>
      </c>
      <c r="AO37" s="354" t="s">
        <v>559</v>
      </c>
      <c r="AP37" s="355"/>
      <c r="AQ37" s="354" t="s">
        <v>559</v>
      </c>
      <c r="AR37" s="354" t="s">
        <v>559</v>
      </c>
      <c r="AS37" s="162"/>
      <c r="AT37" s="162"/>
      <c r="AU37" s="354" t="s">
        <v>559</v>
      </c>
      <c r="AV37" s="293" t="s">
        <v>559</v>
      </c>
      <c r="AW37" s="293" t="s">
        <v>559</v>
      </c>
      <c r="AX37" s="293"/>
      <c r="AY37" s="293" t="s">
        <v>559</v>
      </c>
      <c r="AZ37" s="303"/>
      <c r="BA37" s="293" t="s">
        <v>559</v>
      </c>
      <c r="BB37" s="163">
        <f t="shared" si="8"/>
        <v>16</v>
      </c>
      <c r="BC37" s="164">
        <f t="shared" si="9"/>
        <v>1</v>
      </c>
      <c r="BD37" s="166">
        <f t="shared" si="10"/>
        <v>0</v>
      </c>
      <c r="BE37" s="164">
        <f t="shared" si="11"/>
        <v>0</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354" t="s">
        <v>559</v>
      </c>
      <c r="E38" s="354" t="s">
        <v>559</v>
      </c>
      <c r="F38" s="354" t="s">
        <v>559</v>
      </c>
      <c r="G38" s="354" t="s">
        <v>559</v>
      </c>
      <c r="H38" s="162"/>
      <c r="I38" s="163"/>
      <c r="J38" s="163"/>
      <c r="K38" s="163"/>
      <c r="L38" s="163"/>
      <c r="M38" s="163"/>
      <c r="N38" s="163"/>
      <c r="O38" s="163"/>
      <c r="P38" s="163"/>
      <c r="Q38" s="163"/>
      <c r="R38" s="163"/>
      <c r="S38" s="163"/>
      <c r="T38" s="163"/>
      <c r="U38" s="163"/>
      <c r="V38" s="163"/>
      <c r="W38" s="163"/>
      <c r="X38" s="163"/>
      <c r="Y38" s="162">
        <f t="shared" si="1"/>
        <v>4</v>
      </c>
      <c r="Z38" s="164">
        <f t="shared" si="2"/>
        <v>1</v>
      </c>
      <c r="AA38" s="165">
        <f t="shared" si="3"/>
        <v>0</v>
      </c>
      <c r="AB38" s="164">
        <f t="shared" si="4"/>
        <v>0</v>
      </c>
      <c r="AC38" s="166">
        <f t="shared" si="5"/>
        <v>0</v>
      </c>
      <c r="AD38" s="164">
        <f t="shared" si="6"/>
        <v>0</v>
      </c>
      <c r="AE38" s="160">
        <v>32.0</v>
      </c>
      <c r="AF38" s="161" t="str">
        <f t="shared" si="7"/>
        <v>Joseph Francisco Ramírez Espinosa</v>
      </c>
      <c r="AG38" s="354" t="s">
        <v>559</v>
      </c>
      <c r="AH38" s="357" t="s">
        <v>580</v>
      </c>
      <c r="AI38" s="354" t="s">
        <v>559</v>
      </c>
      <c r="AJ38" s="354" t="s">
        <v>559</v>
      </c>
      <c r="AK38" s="354" t="s">
        <v>559</v>
      </c>
      <c r="AL38" s="354" t="s">
        <v>559</v>
      </c>
      <c r="AM38" s="354" t="s">
        <v>559</v>
      </c>
      <c r="AN38" s="354" t="s">
        <v>559</v>
      </c>
      <c r="AO38" s="354" t="s">
        <v>559</v>
      </c>
      <c r="AP38" s="355"/>
      <c r="AQ38" s="354" t="s">
        <v>559</v>
      </c>
      <c r="AR38" s="354" t="s">
        <v>559</v>
      </c>
      <c r="AS38" s="162"/>
      <c r="AT38" s="162"/>
      <c r="AU38" s="354" t="s">
        <v>559</v>
      </c>
      <c r="AV38" s="296" t="s">
        <v>559</v>
      </c>
      <c r="AW38" s="296" t="s">
        <v>559</v>
      </c>
      <c r="AX38" s="296"/>
      <c r="AY38" s="296" t="s">
        <v>559</v>
      </c>
      <c r="AZ38" s="310"/>
      <c r="BA38" s="296" t="s">
        <v>559</v>
      </c>
      <c r="BB38" s="163">
        <f t="shared" si="8"/>
        <v>16</v>
      </c>
      <c r="BC38" s="164">
        <f t="shared" si="9"/>
        <v>1</v>
      </c>
      <c r="BD38" s="166">
        <f t="shared" si="10"/>
        <v>0</v>
      </c>
      <c r="BE38" s="164">
        <f t="shared" si="11"/>
        <v>0</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354" t="s">
        <v>559</v>
      </c>
      <c r="E39" s="354" t="s">
        <v>559</v>
      </c>
      <c r="F39" s="354" t="s">
        <v>559</v>
      </c>
      <c r="G39" s="354" t="s">
        <v>559</v>
      </c>
      <c r="H39" s="162"/>
      <c r="I39" s="163"/>
      <c r="J39" s="163"/>
      <c r="K39" s="163"/>
      <c r="L39" s="163"/>
      <c r="M39" s="163"/>
      <c r="N39" s="163"/>
      <c r="O39" s="163"/>
      <c r="P39" s="163"/>
      <c r="Q39" s="163"/>
      <c r="R39" s="163"/>
      <c r="S39" s="163"/>
      <c r="T39" s="163"/>
      <c r="U39" s="163"/>
      <c r="V39" s="163"/>
      <c r="W39" s="163"/>
      <c r="X39" s="163"/>
      <c r="Y39" s="162">
        <f t="shared" si="1"/>
        <v>4</v>
      </c>
      <c r="Z39" s="164">
        <f t="shared" si="2"/>
        <v>1</v>
      </c>
      <c r="AA39" s="165">
        <f t="shared" si="3"/>
        <v>0</v>
      </c>
      <c r="AB39" s="164">
        <f t="shared" si="4"/>
        <v>0</v>
      </c>
      <c r="AC39" s="166">
        <f t="shared" si="5"/>
        <v>0</v>
      </c>
      <c r="AD39" s="164">
        <f t="shared" si="6"/>
        <v>0</v>
      </c>
      <c r="AE39" s="160">
        <v>33.0</v>
      </c>
      <c r="AF39" s="161" t="str">
        <f t="shared" si="7"/>
        <v>Yariel Alfonso Ramos</v>
      </c>
      <c r="AG39" s="354" t="s">
        <v>559</v>
      </c>
      <c r="AH39" s="354" t="s">
        <v>559</v>
      </c>
      <c r="AI39" s="354" t="s">
        <v>559</v>
      </c>
      <c r="AJ39" s="354" t="s">
        <v>559</v>
      </c>
      <c r="AK39" s="354" t="s">
        <v>559</v>
      </c>
      <c r="AL39" s="354" t="s">
        <v>559</v>
      </c>
      <c r="AM39" s="354" t="s">
        <v>559</v>
      </c>
      <c r="AN39" s="354" t="s">
        <v>559</v>
      </c>
      <c r="AO39" s="354" t="s">
        <v>559</v>
      </c>
      <c r="AP39" s="355"/>
      <c r="AQ39" s="354" t="s">
        <v>559</v>
      </c>
      <c r="AR39" s="354" t="s">
        <v>559</v>
      </c>
      <c r="AS39" s="162"/>
      <c r="AT39" s="162"/>
      <c r="AU39" s="354" t="s">
        <v>559</v>
      </c>
      <c r="AV39" s="293" t="s">
        <v>559</v>
      </c>
      <c r="AW39" s="293" t="s">
        <v>559</v>
      </c>
      <c r="AX39" s="293"/>
      <c r="AY39" s="293" t="s">
        <v>559</v>
      </c>
      <c r="AZ39" s="303"/>
      <c r="BA39" s="293" t="s">
        <v>559</v>
      </c>
      <c r="BB39" s="163">
        <f t="shared" si="8"/>
        <v>16</v>
      </c>
      <c r="BC39" s="164">
        <f t="shared" si="9"/>
        <v>1</v>
      </c>
      <c r="BD39" s="166">
        <f t="shared" si="10"/>
        <v>0</v>
      </c>
      <c r="BE39" s="164">
        <f t="shared" si="11"/>
        <v>0</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356" t="s">
        <v>579</v>
      </c>
      <c r="E40" s="354" t="s">
        <v>559</v>
      </c>
      <c r="F40" s="354" t="s">
        <v>559</v>
      </c>
      <c r="G40" s="354" t="s">
        <v>559</v>
      </c>
      <c r="H40" s="162"/>
      <c r="I40" s="163"/>
      <c r="J40" s="163"/>
      <c r="K40" s="163"/>
      <c r="L40" s="163"/>
      <c r="M40" s="163"/>
      <c r="N40" s="163"/>
      <c r="O40" s="163"/>
      <c r="P40" s="163"/>
      <c r="Q40" s="163"/>
      <c r="R40" s="163"/>
      <c r="S40" s="163"/>
      <c r="T40" s="163"/>
      <c r="U40" s="163"/>
      <c r="V40" s="163"/>
      <c r="W40" s="163"/>
      <c r="X40" s="163"/>
      <c r="Y40" s="162">
        <f t="shared" si="1"/>
        <v>3</v>
      </c>
      <c r="Z40" s="164">
        <f t="shared" si="2"/>
        <v>0.75</v>
      </c>
      <c r="AA40" s="165">
        <f t="shared" si="3"/>
        <v>1</v>
      </c>
      <c r="AB40" s="164">
        <f t="shared" si="4"/>
        <v>0.25</v>
      </c>
      <c r="AC40" s="166">
        <f t="shared" si="5"/>
        <v>0</v>
      </c>
      <c r="AD40" s="164">
        <f t="shared" si="6"/>
        <v>0</v>
      </c>
      <c r="AE40" s="160">
        <v>34.0</v>
      </c>
      <c r="AF40" s="161" t="str">
        <f t="shared" si="7"/>
        <v>Carlos David Rodríguez Almánzar</v>
      </c>
      <c r="AG40" s="354" t="s">
        <v>559</v>
      </c>
      <c r="AH40" s="354" t="s">
        <v>559</v>
      </c>
      <c r="AI40" s="354" t="s">
        <v>559</v>
      </c>
      <c r="AJ40" s="354" t="s">
        <v>559</v>
      </c>
      <c r="AK40" s="356" t="s">
        <v>579</v>
      </c>
      <c r="AL40" s="354" t="s">
        <v>559</v>
      </c>
      <c r="AM40" s="354" t="s">
        <v>559</v>
      </c>
      <c r="AN40" s="354" t="s">
        <v>559</v>
      </c>
      <c r="AO40" s="354" t="s">
        <v>559</v>
      </c>
      <c r="AP40" s="355"/>
      <c r="AQ40" s="357" t="s">
        <v>580</v>
      </c>
      <c r="AR40" s="354" t="s">
        <v>559</v>
      </c>
      <c r="AS40" s="162"/>
      <c r="AT40" s="162"/>
      <c r="AU40" s="354" t="s">
        <v>559</v>
      </c>
      <c r="AV40" s="296" t="s">
        <v>559</v>
      </c>
      <c r="AW40" s="296" t="s">
        <v>559</v>
      </c>
      <c r="AX40" s="296"/>
      <c r="AY40" s="296" t="s">
        <v>559</v>
      </c>
      <c r="AZ40" s="310"/>
      <c r="BA40" s="296" t="s">
        <v>559</v>
      </c>
      <c r="BB40" s="163">
        <f t="shared" si="8"/>
        <v>15</v>
      </c>
      <c r="BC40" s="164">
        <f t="shared" si="9"/>
        <v>0.9375</v>
      </c>
      <c r="BD40" s="166">
        <f t="shared" si="10"/>
        <v>1</v>
      </c>
      <c r="BE40" s="164">
        <f t="shared" si="11"/>
        <v>0.0625</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356" t="s">
        <v>579</v>
      </c>
      <c r="E41" s="354" t="s">
        <v>559</v>
      </c>
      <c r="F41" s="354" t="s">
        <v>559</v>
      </c>
      <c r="G41" s="354" t="s">
        <v>559</v>
      </c>
      <c r="H41" s="162"/>
      <c r="I41" s="163"/>
      <c r="J41" s="163"/>
      <c r="K41" s="163"/>
      <c r="L41" s="163"/>
      <c r="M41" s="163"/>
      <c r="N41" s="163"/>
      <c r="O41" s="163"/>
      <c r="P41" s="163"/>
      <c r="Q41" s="163"/>
      <c r="R41" s="163"/>
      <c r="S41" s="163"/>
      <c r="T41" s="163"/>
      <c r="U41" s="163"/>
      <c r="V41" s="163"/>
      <c r="W41" s="163"/>
      <c r="X41" s="163"/>
      <c r="Y41" s="162">
        <f t="shared" si="1"/>
        <v>3</v>
      </c>
      <c r="Z41" s="164">
        <f t="shared" si="2"/>
        <v>0.75</v>
      </c>
      <c r="AA41" s="165">
        <f t="shared" si="3"/>
        <v>1</v>
      </c>
      <c r="AB41" s="164">
        <f t="shared" si="4"/>
        <v>0.25</v>
      </c>
      <c r="AC41" s="166">
        <f t="shared" si="5"/>
        <v>0</v>
      </c>
      <c r="AD41" s="164">
        <f t="shared" si="6"/>
        <v>0</v>
      </c>
      <c r="AE41" s="160">
        <v>35.0</v>
      </c>
      <c r="AF41" s="161" t="str">
        <f t="shared" si="7"/>
        <v>Darianni  Santos Medina</v>
      </c>
      <c r="AG41" s="354" t="s">
        <v>559</v>
      </c>
      <c r="AH41" s="354" t="s">
        <v>559</v>
      </c>
      <c r="AI41" s="354" t="s">
        <v>559</v>
      </c>
      <c r="AJ41" s="354" t="s">
        <v>559</v>
      </c>
      <c r="AK41" s="354" t="s">
        <v>559</v>
      </c>
      <c r="AL41" s="354" t="s">
        <v>559</v>
      </c>
      <c r="AM41" s="354" t="s">
        <v>559</v>
      </c>
      <c r="AN41" s="354" t="s">
        <v>559</v>
      </c>
      <c r="AO41" s="354" t="s">
        <v>559</v>
      </c>
      <c r="AP41" s="355"/>
      <c r="AQ41" s="354" t="s">
        <v>559</v>
      </c>
      <c r="AR41" s="354" t="s">
        <v>559</v>
      </c>
      <c r="AS41" s="162"/>
      <c r="AT41" s="162"/>
      <c r="AU41" s="354" t="s">
        <v>559</v>
      </c>
      <c r="AV41" s="293" t="s">
        <v>559</v>
      </c>
      <c r="AW41" s="293" t="s">
        <v>559</v>
      </c>
      <c r="AX41" s="293"/>
      <c r="AY41" s="293" t="s">
        <v>559</v>
      </c>
      <c r="AZ41" s="303"/>
      <c r="BA41" s="293" t="s">
        <v>559</v>
      </c>
      <c r="BB41" s="163">
        <f t="shared" si="8"/>
        <v>16</v>
      </c>
      <c r="BC41" s="164">
        <f t="shared" si="9"/>
        <v>1</v>
      </c>
      <c r="BD41" s="166">
        <f t="shared" si="10"/>
        <v>0</v>
      </c>
      <c r="BE41" s="164">
        <f t="shared" si="11"/>
        <v>0</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354" t="s">
        <v>559</v>
      </c>
      <c r="E42" s="354" t="s">
        <v>559</v>
      </c>
      <c r="F42" s="354" t="s">
        <v>559</v>
      </c>
      <c r="G42" s="354" t="s">
        <v>559</v>
      </c>
      <c r="H42" s="162"/>
      <c r="I42" s="163"/>
      <c r="J42" s="163"/>
      <c r="K42" s="163"/>
      <c r="L42" s="163"/>
      <c r="M42" s="163"/>
      <c r="N42" s="163"/>
      <c r="O42" s="163"/>
      <c r="P42" s="163"/>
      <c r="Q42" s="163"/>
      <c r="R42" s="163"/>
      <c r="S42" s="163"/>
      <c r="T42" s="163"/>
      <c r="U42" s="163"/>
      <c r="V42" s="163"/>
      <c r="W42" s="163"/>
      <c r="X42" s="163"/>
      <c r="Y42" s="162">
        <f t="shared" si="1"/>
        <v>4</v>
      </c>
      <c r="Z42" s="164">
        <f t="shared" si="2"/>
        <v>1</v>
      </c>
      <c r="AA42" s="165">
        <f t="shared" si="3"/>
        <v>0</v>
      </c>
      <c r="AB42" s="164">
        <f t="shared" si="4"/>
        <v>0</v>
      </c>
      <c r="AC42" s="166">
        <f t="shared" si="5"/>
        <v>0</v>
      </c>
      <c r="AD42" s="164">
        <f t="shared" si="6"/>
        <v>0</v>
      </c>
      <c r="AE42" s="160">
        <v>36.0</v>
      </c>
      <c r="AF42" s="161" t="str">
        <f t="shared" si="7"/>
        <v>Rosyeli Carolina Tavarez  Reyes</v>
      </c>
      <c r="AG42" s="354" t="s">
        <v>559</v>
      </c>
      <c r="AH42" s="356" t="s">
        <v>579</v>
      </c>
      <c r="AI42" s="354" t="s">
        <v>559</v>
      </c>
      <c r="AJ42" s="354" t="s">
        <v>559</v>
      </c>
      <c r="AK42" s="354" t="s">
        <v>559</v>
      </c>
      <c r="AL42" s="354" t="s">
        <v>559</v>
      </c>
      <c r="AM42" s="354" t="s">
        <v>559</v>
      </c>
      <c r="AN42" s="354" t="s">
        <v>559</v>
      </c>
      <c r="AO42" s="354" t="s">
        <v>559</v>
      </c>
      <c r="AP42" s="355"/>
      <c r="AQ42" s="357" t="s">
        <v>580</v>
      </c>
      <c r="AR42" s="354" t="s">
        <v>559</v>
      </c>
      <c r="AS42" s="162"/>
      <c r="AT42" s="162"/>
      <c r="AU42" s="354" t="s">
        <v>559</v>
      </c>
      <c r="AV42" s="296" t="s">
        <v>559</v>
      </c>
      <c r="AW42" s="296" t="s">
        <v>559</v>
      </c>
      <c r="AX42" s="296"/>
      <c r="AY42" s="296" t="s">
        <v>559</v>
      </c>
      <c r="AZ42" s="310"/>
      <c r="BA42" s="296" t="s">
        <v>559</v>
      </c>
      <c r="BB42" s="163">
        <f t="shared" si="8"/>
        <v>15</v>
      </c>
      <c r="BC42" s="164">
        <f t="shared" si="9"/>
        <v>0.9375</v>
      </c>
      <c r="BD42" s="166">
        <f t="shared" si="10"/>
        <v>1</v>
      </c>
      <c r="BE42" s="164">
        <f t="shared" si="11"/>
        <v>0.0625</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354" t="s">
        <v>559</v>
      </c>
      <c r="E43" s="354" t="s">
        <v>559</v>
      </c>
      <c r="F43" s="354" t="s">
        <v>559</v>
      </c>
      <c r="G43" s="354" t="s">
        <v>559</v>
      </c>
      <c r="H43" s="162"/>
      <c r="I43" s="163"/>
      <c r="J43" s="163"/>
      <c r="K43" s="163"/>
      <c r="L43" s="163"/>
      <c r="M43" s="163"/>
      <c r="N43" s="163"/>
      <c r="O43" s="163"/>
      <c r="P43" s="163"/>
      <c r="Q43" s="163"/>
      <c r="R43" s="163"/>
      <c r="S43" s="163"/>
      <c r="T43" s="163"/>
      <c r="U43" s="163"/>
      <c r="V43" s="163"/>
      <c r="W43" s="163"/>
      <c r="X43" s="163"/>
      <c r="Y43" s="162">
        <f t="shared" si="1"/>
        <v>4</v>
      </c>
      <c r="Z43" s="164">
        <f t="shared" si="2"/>
        <v>1</v>
      </c>
      <c r="AA43" s="165">
        <f t="shared" si="3"/>
        <v>0</v>
      </c>
      <c r="AB43" s="164">
        <f t="shared" si="4"/>
        <v>0</v>
      </c>
      <c r="AC43" s="166">
        <f t="shared" si="5"/>
        <v>0</v>
      </c>
      <c r="AD43" s="164">
        <f t="shared" si="6"/>
        <v>0</v>
      </c>
      <c r="AE43" s="160">
        <v>37.0</v>
      </c>
      <c r="AF43" s="161" t="str">
        <f t="shared" si="7"/>
        <v>Melani  Taveras Bautista</v>
      </c>
      <c r="AG43" s="354" t="s">
        <v>559</v>
      </c>
      <c r="AH43" s="354" t="s">
        <v>559</v>
      </c>
      <c r="AI43" s="354" t="s">
        <v>559</v>
      </c>
      <c r="AJ43" s="354" t="s">
        <v>559</v>
      </c>
      <c r="AK43" s="354" t="s">
        <v>559</v>
      </c>
      <c r="AL43" s="354" t="s">
        <v>559</v>
      </c>
      <c r="AM43" s="354" t="s">
        <v>559</v>
      </c>
      <c r="AN43" s="354" t="s">
        <v>559</v>
      </c>
      <c r="AO43" s="354" t="s">
        <v>559</v>
      </c>
      <c r="AP43" s="355"/>
      <c r="AQ43" s="354" t="s">
        <v>559</v>
      </c>
      <c r="AR43" s="354" t="s">
        <v>559</v>
      </c>
      <c r="AS43" s="162"/>
      <c r="AT43" s="162"/>
      <c r="AU43" s="354" t="s">
        <v>559</v>
      </c>
      <c r="AV43" s="293" t="s">
        <v>559</v>
      </c>
      <c r="AW43" s="293" t="s">
        <v>559</v>
      </c>
      <c r="AX43" s="293"/>
      <c r="AY43" s="293" t="s">
        <v>559</v>
      </c>
      <c r="AZ43" s="303"/>
      <c r="BA43" s="293" t="s">
        <v>559</v>
      </c>
      <c r="BB43" s="163">
        <f t="shared" si="8"/>
        <v>16</v>
      </c>
      <c r="BC43" s="164">
        <f t="shared" si="9"/>
        <v>1</v>
      </c>
      <c r="BD43" s="166">
        <f t="shared" si="10"/>
        <v>0</v>
      </c>
      <c r="BE43" s="164">
        <f t="shared" si="11"/>
        <v>0</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354" t="s">
        <v>559</v>
      </c>
      <c r="E44" s="354" t="s">
        <v>559</v>
      </c>
      <c r="F44" s="354" t="s">
        <v>559</v>
      </c>
      <c r="G44" s="354" t="s">
        <v>559</v>
      </c>
      <c r="H44" s="162"/>
      <c r="I44" s="163"/>
      <c r="J44" s="163"/>
      <c r="K44" s="163"/>
      <c r="L44" s="163"/>
      <c r="M44" s="163"/>
      <c r="N44" s="163"/>
      <c r="O44" s="163"/>
      <c r="P44" s="163"/>
      <c r="Q44" s="163"/>
      <c r="R44" s="163"/>
      <c r="S44" s="163"/>
      <c r="T44" s="163"/>
      <c r="U44" s="163"/>
      <c r="V44" s="163"/>
      <c r="W44" s="163"/>
      <c r="X44" s="163"/>
      <c r="Y44" s="162">
        <f t="shared" si="1"/>
        <v>4</v>
      </c>
      <c r="Z44" s="164">
        <f t="shared" si="2"/>
        <v>1</v>
      </c>
      <c r="AA44" s="165">
        <f t="shared" si="3"/>
        <v>0</v>
      </c>
      <c r="AB44" s="164">
        <f t="shared" si="4"/>
        <v>0</v>
      </c>
      <c r="AC44" s="166">
        <f t="shared" si="5"/>
        <v>0</v>
      </c>
      <c r="AD44" s="164">
        <f t="shared" si="6"/>
        <v>0</v>
      </c>
      <c r="AE44" s="160">
        <v>38.0</v>
      </c>
      <c r="AF44" s="161" t="str">
        <f t="shared" si="7"/>
        <v>Arianny  Tejada Guzmán</v>
      </c>
      <c r="AG44" s="354" t="s">
        <v>559</v>
      </c>
      <c r="AH44" s="354" t="s">
        <v>559</v>
      </c>
      <c r="AI44" s="354" t="s">
        <v>559</v>
      </c>
      <c r="AJ44" s="354" t="s">
        <v>559</v>
      </c>
      <c r="AK44" s="354" t="s">
        <v>559</v>
      </c>
      <c r="AL44" s="354" t="s">
        <v>559</v>
      </c>
      <c r="AM44" s="354" t="s">
        <v>559</v>
      </c>
      <c r="AN44" s="354" t="s">
        <v>559</v>
      </c>
      <c r="AO44" s="354" t="s">
        <v>559</v>
      </c>
      <c r="AP44" s="358"/>
      <c r="AQ44" s="354" t="s">
        <v>559</v>
      </c>
      <c r="AR44" s="354" t="s">
        <v>559</v>
      </c>
      <c r="AS44" s="162"/>
      <c r="AT44" s="162"/>
      <c r="AU44" s="354" t="s">
        <v>559</v>
      </c>
      <c r="AV44" s="296" t="s">
        <v>559</v>
      </c>
      <c r="AW44" s="296" t="s">
        <v>559</v>
      </c>
      <c r="AX44" s="296"/>
      <c r="AY44" s="296" t="s">
        <v>559</v>
      </c>
      <c r="AZ44" s="310"/>
      <c r="BA44" s="296" t="s">
        <v>559</v>
      </c>
      <c r="BB44" s="163">
        <f t="shared" si="8"/>
        <v>16</v>
      </c>
      <c r="BC44" s="164">
        <f t="shared" si="9"/>
        <v>1</v>
      </c>
      <c r="BD44" s="166">
        <f t="shared" si="10"/>
        <v>0</v>
      </c>
      <c r="BE44" s="164">
        <f t="shared" si="11"/>
        <v>0</v>
      </c>
      <c r="BF44" s="166">
        <f t="shared" si="12"/>
        <v>0</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354" t="s">
        <v>559</v>
      </c>
      <c r="E45" s="354" t="s">
        <v>559</v>
      </c>
      <c r="F45" s="354" t="s">
        <v>559</v>
      </c>
      <c r="G45" s="354" t="s">
        <v>559</v>
      </c>
      <c r="H45" s="162"/>
      <c r="I45" s="163"/>
      <c r="J45" s="163"/>
      <c r="K45" s="163"/>
      <c r="L45" s="163"/>
      <c r="M45" s="163"/>
      <c r="N45" s="163"/>
      <c r="O45" s="163"/>
      <c r="P45" s="163"/>
      <c r="Q45" s="163"/>
      <c r="R45" s="163"/>
      <c r="S45" s="163"/>
      <c r="T45" s="163"/>
      <c r="U45" s="163"/>
      <c r="V45" s="163"/>
      <c r="W45" s="163"/>
      <c r="X45" s="163"/>
      <c r="Y45" s="162">
        <f t="shared" si="1"/>
        <v>4</v>
      </c>
      <c r="Z45" s="164">
        <f t="shared" si="2"/>
        <v>1</v>
      </c>
      <c r="AA45" s="165">
        <f t="shared" si="3"/>
        <v>0</v>
      </c>
      <c r="AB45" s="164">
        <f t="shared" si="4"/>
        <v>0</v>
      </c>
      <c r="AC45" s="166">
        <f t="shared" si="5"/>
        <v>0</v>
      </c>
      <c r="AD45" s="164">
        <f t="shared" si="6"/>
        <v>0</v>
      </c>
      <c r="AE45" s="160">
        <v>39.0</v>
      </c>
      <c r="AF45" s="161" t="str">
        <f t="shared" si="7"/>
        <v>Jeilyn Aliah Tejada</v>
      </c>
      <c r="AG45" s="354" t="s">
        <v>559</v>
      </c>
      <c r="AH45" s="354" t="s">
        <v>559</v>
      </c>
      <c r="AI45" s="354" t="s">
        <v>559</v>
      </c>
      <c r="AJ45" s="354" t="s">
        <v>559</v>
      </c>
      <c r="AK45" s="356" t="s">
        <v>579</v>
      </c>
      <c r="AL45" s="354" t="s">
        <v>559</v>
      </c>
      <c r="AM45" s="354" t="s">
        <v>559</v>
      </c>
      <c r="AN45" s="354" t="s">
        <v>559</v>
      </c>
      <c r="AO45" s="354" t="s">
        <v>559</v>
      </c>
      <c r="AP45" s="358"/>
      <c r="AQ45" s="354" t="s">
        <v>559</v>
      </c>
      <c r="AR45" s="354" t="s">
        <v>559</v>
      </c>
      <c r="AS45" s="162"/>
      <c r="AT45" s="162"/>
      <c r="AU45" s="354" t="s">
        <v>559</v>
      </c>
      <c r="AV45" s="293" t="s">
        <v>559</v>
      </c>
      <c r="AW45" s="359" t="s">
        <v>559</v>
      </c>
      <c r="AX45" s="293"/>
      <c r="AY45" s="293" t="s">
        <v>559</v>
      </c>
      <c r="AZ45" s="360"/>
      <c r="BA45" s="293" t="s">
        <v>559</v>
      </c>
      <c r="BB45" s="163">
        <f t="shared" si="8"/>
        <v>15</v>
      </c>
      <c r="BC45" s="164">
        <f t="shared" si="9"/>
        <v>0.9375</v>
      </c>
      <c r="BD45" s="166">
        <f t="shared" si="10"/>
        <v>1</v>
      </c>
      <c r="BE45" s="164">
        <f t="shared" si="11"/>
        <v>0.0625</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356" t="s">
        <v>579</v>
      </c>
      <c r="E46" s="354" t="s">
        <v>559</v>
      </c>
      <c r="F46" s="354" t="s">
        <v>559</v>
      </c>
      <c r="G46" s="354" t="s">
        <v>559</v>
      </c>
      <c r="H46" s="162"/>
      <c r="I46" s="163"/>
      <c r="J46" s="163"/>
      <c r="K46" s="163"/>
      <c r="L46" s="163"/>
      <c r="M46" s="163"/>
      <c r="N46" s="163"/>
      <c r="O46" s="163"/>
      <c r="P46" s="163"/>
      <c r="Q46" s="163"/>
      <c r="R46" s="163"/>
      <c r="S46" s="163"/>
      <c r="T46" s="163"/>
      <c r="U46" s="163"/>
      <c r="V46" s="163"/>
      <c r="W46" s="163"/>
      <c r="X46" s="163"/>
      <c r="Y46" s="162">
        <f t="shared" si="1"/>
        <v>3</v>
      </c>
      <c r="Z46" s="164">
        <f t="shared" si="2"/>
        <v>0.75</v>
      </c>
      <c r="AA46" s="165">
        <f t="shared" si="3"/>
        <v>1</v>
      </c>
      <c r="AB46" s="164">
        <f t="shared" si="4"/>
        <v>0.25</v>
      </c>
      <c r="AC46" s="166">
        <f t="shared" si="5"/>
        <v>0</v>
      </c>
      <c r="AD46" s="164">
        <f t="shared" si="6"/>
        <v>0</v>
      </c>
      <c r="AE46" s="160">
        <v>40.0</v>
      </c>
      <c r="AF46" s="161" t="str">
        <f t="shared" si="7"/>
        <v>Rosenny  Ureña Arias</v>
      </c>
      <c r="AG46" s="354" t="s">
        <v>559</v>
      </c>
      <c r="AH46" s="354" t="s">
        <v>559</v>
      </c>
      <c r="AI46" s="354" t="s">
        <v>559</v>
      </c>
      <c r="AJ46" s="354" t="s">
        <v>559</v>
      </c>
      <c r="AK46" s="354" t="s">
        <v>559</v>
      </c>
      <c r="AL46" s="354" t="s">
        <v>559</v>
      </c>
      <c r="AM46" s="354" t="s">
        <v>559</v>
      </c>
      <c r="AN46" s="354" t="s">
        <v>559</v>
      </c>
      <c r="AO46" s="354" t="s">
        <v>559</v>
      </c>
      <c r="AP46" s="358"/>
      <c r="AQ46" s="354" t="s">
        <v>559</v>
      </c>
      <c r="AR46" s="354" t="s">
        <v>559</v>
      </c>
      <c r="AS46" s="162"/>
      <c r="AT46" s="162"/>
      <c r="AU46" s="354" t="s">
        <v>559</v>
      </c>
      <c r="AV46" s="296" t="s">
        <v>559</v>
      </c>
      <c r="AW46" s="361" t="s">
        <v>559</v>
      </c>
      <c r="AX46" s="296"/>
      <c r="AY46" s="296" t="s">
        <v>559</v>
      </c>
      <c r="AZ46" s="362"/>
      <c r="BA46" s="296" t="s">
        <v>559</v>
      </c>
      <c r="BB46" s="163">
        <f t="shared" si="8"/>
        <v>16</v>
      </c>
      <c r="BC46" s="164">
        <f t="shared" si="9"/>
        <v>1</v>
      </c>
      <c r="BD46" s="166">
        <f t="shared" si="10"/>
        <v>0</v>
      </c>
      <c r="BE46" s="164">
        <f t="shared" si="11"/>
        <v>0</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354" t="s">
        <v>559</v>
      </c>
      <c r="E47" s="354" t="s">
        <v>559</v>
      </c>
      <c r="F47" s="354" t="s">
        <v>559</v>
      </c>
      <c r="G47" s="354" t="s">
        <v>559</v>
      </c>
      <c r="H47" s="162"/>
      <c r="I47" s="163"/>
      <c r="J47" s="163"/>
      <c r="K47" s="163"/>
      <c r="L47" s="163"/>
      <c r="M47" s="163"/>
      <c r="N47" s="163"/>
      <c r="O47" s="163"/>
      <c r="P47" s="163"/>
      <c r="Q47" s="163"/>
      <c r="R47" s="163"/>
      <c r="S47" s="163"/>
      <c r="T47" s="163"/>
      <c r="U47" s="163"/>
      <c r="V47" s="163"/>
      <c r="W47" s="163"/>
      <c r="X47" s="163"/>
      <c r="Y47" s="162">
        <f t="shared" si="1"/>
        <v>4</v>
      </c>
      <c r="Z47" s="164">
        <f t="shared" si="2"/>
        <v>1</v>
      </c>
      <c r="AA47" s="165">
        <f t="shared" si="3"/>
        <v>0</v>
      </c>
      <c r="AB47" s="164">
        <f t="shared" si="4"/>
        <v>0</v>
      </c>
      <c r="AC47" s="166">
        <f t="shared" si="5"/>
        <v>0</v>
      </c>
      <c r="AD47" s="164">
        <f t="shared" si="6"/>
        <v>0</v>
      </c>
      <c r="AE47" s="160">
        <v>41.0</v>
      </c>
      <c r="AF47" s="161" t="str">
        <f t="shared" si="7"/>
        <v>Jonathan  De Jesús Valerio Felipe</v>
      </c>
      <c r="AG47" s="354" t="s">
        <v>559</v>
      </c>
      <c r="AH47" s="354" t="s">
        <v>559</v>
      </c>
      <c r="AI47" s="354" t="s">
        <v>559</v>
      </c>
      <c r="AJ47" s="354" t="s">
        <v>559</v>
      </c>
      <c r="AK47" s="354" t="s">
        <v>559</v>
      </c>
      <c r="AL47" s="354" t="s">
        <v>559</v>
      </c>
      <c r="AM47" s="354" t="s">
        <v>559</v>
      </c>
      <c r="AN47" s="354" t="s">
        <v>559</v>
      </c>
      <c r="AO47" s="354" t="s">
        <v>559</v>
      </c>
      <c r="AP47" s="358"/>
      <c r="AQ47" s="354" t="s">
        <v>559</v>
      </c>
      <c r="AR47" s="354" t="s">
        <v>559</v>
      </c>
      <c r="AS47" s="162"/>
      <c r="AT47" s="162"/>
      <c r="AU47" s="354" t="s">
        <v>559</v>
      </c>
      <c r="AV47" s="293" t="s">
        <v>559</v>
      </c>
      <c r="AW47" s="359" t="s">
        <v>559</v>
      </c>
      <c r="AX47" s="293"/>
      <c r="AY47" s="293" t="s">
        <v>559</v>
      </c>
      <c r="AZ47" s="360"/>
      <c r="BA47" s="293" t="s">
        <v>559</v>
      </c>
      <c r="BB47" s="163">
        <f t="shared" si="8"/>
        <v>16</v>
      </c>
      <c r="BC47" s="164">
        <f t="shared" si="9"/>
        <v>1</v>
      </c>
      <c r="BD47" s="166">
        <f t="shared" si="10"/>
        <v>0</v>
      </c>
      <c r="BE47" s="164">
        <f t="shared" si="11"/>
        <v>0</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354" t="s">
        <v>559</v>
      </c>
      <c r="E48" s="354" t="s">
        <v>559</v>
      </c>
      <c r="F48" s="354" t="s">
        <v>559</v>
      </c>
      <c r="G48" s="354" t="s">
        <v>559</v>
      </c>
      <c r="H48" s="162"/>
      <c r="I48" s="163"/>
      <c r="J48" s="163"/>
      <c r="K48" s="163"/>
      <c r="L48" s="163"/>
      <c r="M48" s="163"/>
      <c r="N48" s="163"/>
      <c r="O48" s="163"/>
      <c r="P48" s="163"/>
      <c r="Q48" s="163"/>
      <c r="R48" s="163"/>
      <c r="S48" s="163"/>
      <c r="T48" s="163"/>
      <c r="U48" s="163"/>
      <c r="V48" s="163"/>
      <c r="W48" s="163"/>
      <c r="X48" s="163"/>
      <c r="Y48" s="162">
        <f t="shared" si="1"/>
        <v>4</v>
      </c>
      <c r="Z48" s="164">
        <f t="shared" si="2"/>
        <v>1</v>
      </c>
      <c r="AA48" s="165">
        <f t="shared" si="3"/>
        <v>0</v>
      </c>
      <c r="AB48" s="164">
        <f t="shared" si="4"/>
        <v>0</v>
      </c>
      <c r="AC48" s="166">
        <f t="shared" si="5"/>
        <v>0</v>
      </c>
      <c r="AD48" s="164">
        <f t="shared" si="6"/>
        <v>0</v>
      </c>
      <c r="AE48" s="160">
        <v>42.0</v>
      </c>
      <c r="AF48" s="161" t="str">
        <f t="shared" si="7"/>
        <v>Crisleydi  Turbí</v>
      </c>
      <c r="AG48" s="354" t="s">
        <v>559</v>
      </c>
      <c r="AH48" s="357" t="s">
        <v>580</v>
      </c>
      <c r="AI48" s="354" t="s">
        <v>559</v>
      </c>
      <c r="AJ48" s="354" t="s">
        <v>559</v>
      </c>
      <c r="AK48" s="354" t="s">
        <v>559</v>
      </c>
      <c r="AL48" s="354" t="s">
        <v>559</v>
      </c>
      <c r="AM48" s="354" t="s">
        <v>559</v>
      </c>
      <c r="AN48" s="354" t="s">
        <v>559</v>
      </c>
      <c r="AO48" s="354" t="s">
        <v>578</v>
      </c>
      <c r="AP48" s="358"/>
      <c r="AQ48" s="354" t="s">
        <v>559</v>
      </c>
      <c r="AR48" s="354" t="s">
        <v>559</v>
      </c>
      <c r="AS48" s="162"/>
      <c r="AT48" s="162"/>
      <c r="AU48" s="356" t="s">
        <v>579</v>
      </c>
      <c r="AV48" s="296" t="s">
        <v>559</v>
      </c>
      <c r="AW48" s="361" t="s">
        <v>559</v>
      </c>
      <c r="AX48" s="296"/>
      <c r="AY48" s="296" t="s">
        <v>559</v>
      </c>
      <c r="AZ48" s="362"/>
      <c r="BA48" s="296" t="s">
        <v>559</v>
      </c>
      <c r="BB48" s="163">
        <f t="shared" si="8"/>
        <v>15</v>
      </c>
      <c r="BC48" s="164">
        <f t="shared" si="9"/>
        <v>0.9375</v>
      </c>
      <c r="BD48" s="166">
        <f t="shared" si="10"/>
        <v>1</v>
      </c>
      <c r="BE48" s="164">
        <f t="shared" si="11"/>
        <v>0.0625</v>
      </c>
      <c r="BF48" s="166">
        <f t="shared" si="12"/>
        <v>1</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c r="E49" s="162"/>
      <c r="F49" s="162"/>
      <c r="G49" s="162"/>
      <c r="H49" s="162"/>
      <c r="I49" s="163"/>
      <c r="J49" s="163"/>
      <c r="K49" s="163"/>
      <c r="L49" s="163"/>
      <c r="M49" s="163"/>
      <c r="N49" s="163"/>
      <c r="O49" s="163"/>
      <c r="P49" s="163"/>
      <c r="Q49" s="163"/>
      <c r="R49" s="163"/>
      <c r="S49" s="163"/>
      <c r="T49" s="163"/>
      <c r="U49" s="163"/>
      <c r="V49" s="163"/>
      <c r="W49" s="163"/>
      <c r="X49" s="163"/>
      <c r="Y49" s="162">
        <f t="shared" si="1"/>
        <v>0</v>
      </c>
      <c r="Z49" s="164">
        <f t="shared" si="2"/>
        <v>0</v>
      </c>
      <c r="AA49" s="165">
        <f t="shared" si="3"/>
        <v>0</v>
      </c>
      <c r="AB49" s="164">
        <f t="shared" si="4"/>
        <v>0</v>
      </c>
      <c r="AC49" s="166">
        <f t="shared" si="5"/>
        <v>0</v>
      </c>
      <c r="AD49" s="164">
        <f t="shared" si="6"/>
        <v>0</v>
      </c>
      <c r="AE49" s="160">
        <v>43.0</v>
      </c>
      <c r="AF49" s="161" t="str">
        <f t="shared" si="7"/>
        <v>Jhoangel Rafael Vargas Ulloa</v>
      </c>
      <c r="AG49" s="354" t="s">
        <v>559</v>
      </c>
      <c r="AH49" s="354" t="s">
        <v>559</v>
      </c>
      <c r="AI49" s="354" t="s">
        <v>559</v>
      </c>
      <c r="AJ49" s="354" t="s">
        <v>559</v>
      </c>
      <c r="AK49" s="354" t="s">
        <v>559</v>
      </c>
      <c r="AL49" s="354" t="s">
        <v>559</v>
      </c>
      <c r="AM49" s="354" t="s">
        <v>559</v>
      </c>
      <c r="AN49" s="354" t="s">
        <v>559</v>
      </c>
      <c r="AO49" s="354" t="s">
        <v>559</v>
      </c>
      <c r="AP49" s="358"/>
      <c r="AQ49" s="354" t="s">
        <v>559</v>
      </c>
      <c r="AR49" s="354" t="s">
        <v>559</v>
      </c>
      <c r="AS49" s="162"/>
      <c r="AT49" s="162"/>
      <c r="AU49" s="354" t="s">
        <v>559</v>
      </c>
      <c r="AV49" s="293" t="s">
        <v>559</v>
      </c>
      <c r="AW49" s="359" t="s">
        <v>559</v>
      </c>
      <c r="AX49" s="293"/>
      <c r="AY49" s="293" t="s">
        <v>559</v>
      </c>
      <c r="AZ49" s="360"/>
      <c r="BA49" s="293" t="s">
        <v>559</v>
      </c>
      <c r="BB49" s="163">
        <f t="shared" si="8"/>
        <v>16</v>
      </c>
      <c r="BC49" s="164">
        <f t="shared" si="9"/>
        <v>1</v>
      </c>
      <c r="BD49" s="166">
        <f t="shared" si="10"/>
        <v>0</v>
      </c>
      <c r="BE49" s="164">
        <f t="shared" si="11"/>
        <v>0</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c r="E50" s="162"/>
      <c r="F50" s="162"/>
      <c r="G50" s="162"/>
      <c r="H50" s="162"/>
      <c r="I50" s="163"/>
      <c r="J50" s="163"/>
      <c r="K50" s="163"/>
      <c r="L50" s="163"/>
      <c r="M50" s="163"/>
      <c r="N50" s="163"/>
      <c r="O50" s="163"/>
      <c r="P50" s="163"/>
      <c r="Q50" s="163"/>
      <c r="R50" s="163"/>
      <c r="S50" s="163"/>
      <c r="T50" s="163"/>
      <c r="U50" s="163"/>
      <c r="V50" s="163"/>
      <c r="W50" s="163"/>
      <c r="X50" s="163"/>
      <c r="Y50" s="162">
        <f t="shared" si="1"/>
        <v>0</v>
      </c>
      <c r="Z50" s="164">
        <f t="shared" si="2"/>
        <v>0</v>
      </c>
      <c r="AA50" s="165">
        <f t="shared" si="3"/>
        <v>0</v>
      </c>
      <c r="AB50" s="164">
        <f t="shared" si="4"/>
        <v>0</v>
      </c>
      <c r="AC50" s="166">
        <f t="shared" si="5"/>
        <v>0</v>
      </c>
      <c r="AD50" s="164">
        <f t="shared" si="6"/>
        <v>0</v>
      </c>
      <c r="AE50" s="160">
        <v>44.0</v>
      </c>
      <c r="AF50" s="161" t="str">
        <f t="shared" si="7"/>
        <v>Leslie  Cruz Espinal</v>
      </c>
      <c r="AG50" s="363" t="s">
        <v>559</v>
      </c>
      <c r="AH50" s="363" t="s">
        <v>559</v>
      </c>
      <c r="AI50" s="363" t="s">
        <v>559</v>
      </c>
      <c r="AJ50" s="363" t="s">
        <v>559</v>
      </c>
      <c r="AK50" s="363" t="s">
        <v>559</v>
      </c>
      <c r="AL50" s="363" t="s">
        <v>559</v>
      </c>
      <c r="AM50" s="363" t="s">
        <v>559</v>
      </c>
      <c r="AN50" s="363" t="s">
        <v>559</v>
      </c>
      <c r="AO50" s="363" t="s">
        <v>559</v>
      </c>
      <c r="AP50" s="364"/>
      <c r="AQ50" s="363" t="s">
        <v>559</v>
      </c>
      <c r="AR50" s="363" t="s">
        <v>559</v>
      </c>
      <c r="AS50" s="365"/>
      <c r="AT50" s="365"/>
      <c r="AU50" s="366" t="s">
        <v>559</v>
      </c>
      <c r="AV50" s="366" t="s">
        <v>559</v>
      </c>
      <c r="AW50" s="361" t="s">
        <v>559</v>
      </c>
      <c r="AX50" s="296"/>
      <c r="AY50" s="296" t="s">
        <v>559</v>
      </c>
      <c r="AZ50" s="362"/>
      <c r="BA50" s="296" t="s">
        <v>559</v>
      </c>
      <c r="BB50" s="163">
        <f t="shared" si="8"/>
        <v>16</v>
      </c>
      <c r="BC50" s="164">
        <f t="shared" si="9"/>
        <v>1</v>
      </c>
      <c r="BD50" s="166">
        <f t="shared" si="10"/>
        <v>0</v>
      </c>
      <c r="BE50" s="164">
        <f t="shared" si="11"/>
        <v>0</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ESTUDI'!N48</f>
        <v/>
      </c>
      <c r="B51" s="160">
        <v>45.0</v>
      </c>
      <c r="C51" s="161" t="str">
        <f>'3A 2025 - 2026 DATOS DEL ESTUDI'!B48</f>
        <v/>
      </c>
      <c r="D51" s="162"/>
      <c r="E51" s="162"/>
      <c r="F51" s="162"/>
      <c r="G51" s="162"/>
      <c r="H51" s="162"/>
      <c r="I51" s="163"/>
      <c r="J51" s="163"/>
      <c r="K51" s="163"/>
      <c r="L51" s="163"/>
      <c r="M51" s="163"/>
      <c r="N51" s="163"/>
      <c r="O51" s="163"/>
      <c r="P51" s="163"/>
      <c r="Q51" s="163"/>
      <c r="R51" s="163"/>
      <c r="S51" s="163"/>
      <c r="T51" s="163"/>
      <c r="U51" s="163"/>
      <c r="V51" s="163"/>
      <c r="W51" s="163"/>
      <c r="X51" s="163"/>
      <c r="Y51" s="162">
        <f t="shared" si="1"/>
        <v>0</v>
      </c>
      <c r="Z51" s="164">
        <f t="shared" si="2"/>
        <v>0</v>
      </c>
      <c r="AA51" s="165">
        <f t="shared" si="3"/>
        <v>0</v>
      </c>
      <c r="AB51" s="164">
        <f t="shared" si="4"/>
        <v>0</v>
      </c>
      <c r="AC51" s="166">
        <f t="shared" si="5"/>
        <v>0</v>
      </c>
      <c r="AD51" s="164">
        <f t="shared" si="6"/>
        <v>0</v>
      </c>
      <c r="AE51" s="160">
        <v>45.0</v>
      </c>
      <c r="AF51" s="161" t="str">
        <f t="shared" si="7"/>
        <v/>
      </c>
      <c r="AG51" s="162"/>
      <c r="AH51" s="162"/>
      <c r="AI51" s="162"/>
      <c r="AJ51" s="162"/>
      <c r="AK51" s="162"/>
      <c r="AL51" s="162"/>
      <c r="AM51" s="162"/>
      <c r="AN51" s="162"/>
      <c r="AO51" s="162"/>
      <c r="AP51" s="163"/>
      <c r="AQ51" s="162"/>
      <c r="AR51" s="162"/>
      <c r="AS51" s="162"/>
      <c r="AT51" s="162"/>
      <c r="AU51" s="163"/>
      <c r="AV51" s="162"/>
      <c r="AW51" s="163"/>
      <c r="AX51" s="162"/>
      <c r="AY51" s="162"/>
      <c r="AZ51" s="163"/>
      <c r="BA51" s="162"/>
      <c r="BB51" s="163">
        <f t="shared" si="8"/>
        <v>0</v>
      </c>
      <c r="BC51" s="164">
        <f t="shared" si="9"/>
        <v>0</v>
      </c>
      <c r="BD51" s="166">
        <f t="shared" si="10"/>
        <v>0</v>
      </c>
      <c r="BE51" s="164">
        <f t="shared" si="11"/>
        <v>0</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ACNCCV341!$BN$7:$BN$16</formula1>
    </dataValidation>
    <dataValidation type="list" allowBlank="1" showErrorMessage="1" sqref="F3 AI3">
      <formula1>ACNCCV341!$BO$7:$BO$18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244" t="s">
        <v>673</v>
      </c>
      <c r="B1" s="131"/>
      <c r="C1" s="132"/>
      <c r="D1" s="133" t="s">
        <v>802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ACNCCV341!H2</f>
        <v>LEONELY RODRÍGUEZ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575</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576</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v>20.0</v>
      </c>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353">
        <v>1.0</v>
      </c>
      <c r="E6" s="353">
        <v>2.0</v>
      </c>
      <c r="F6" s="353">
        <v>3.0</v>
      </c>
      <c r="G6" s="353">
        <v>6.0</v>
      </c>
      <c r="H6" s="353">
        <v>7.0</v>
      </c>
      <c r="I6" s="353">
        <v>8.0</v>
      </c>
      <c r="J6" s="353">
        <v>9.0</v>
      </c>
      <c r="K6" s="353">
        <v>10.0</v>
      </c>
      <c r="L6" s="353">
        <v>13.0</v>
      </c>
      <c r="M6" s="352">
        <v>14.0</v>
      </c>
      <c r="N6" s="352">
        <v>15.0</v>
      </c>
      <c r="O6" s="352">
        <v>16.0</v>
      </c>
      <c r="P6" s="352">
        <v>17.0</v>
      </c>
      <c r="Q6" s="352">
        <v>20.0</v>
      </c>
      <c r="R6" s="352">
        <v>21.0</v>
      </c>
      <c r="S6" s="352">
        <v>22.0</v>
      </c>
      <c r="T6" s="352">
        <v>23.0</v>
      </c>
      <c r="U6" s="352">
        <v>24.0</v>
      </c>
      <c r="V6" s="352">
        <v>27.0</v>
      </c>
      <c r="W6" s="352">
        <v>28.0</v>
      </c>
      <c r="X6" s="352">
        <v>29.0</v>
      </c>
      <c r="Y6" s="43"/>
      <c r="Z6" s="43"/>
      <c r="AA6" s="43"/>
      <c r="AB6" s="43"/>
      <c r="AC6" s="43"/>
      <c r="AD6" s="43"/>
      <c r="AE6" s="22" t="s">
        <v>555</v>
      </c>
      <c r="AF6" s="157" t="s">
        <v>554</v>
      </c>
      <c r="AG6" s="157">
        <v>3.0</v>
      </c>
      <c r="AH6" s="157">
        <v>4.0</v>
      </c>
      <c r="AI6" s="157">
        <v>6.0</v>
      </c>
      <c r="AJ6" s="157">
        <v>7.0</v>
      </c>
      <c r="AK6" s="157">
        <v>11.0</v>
      </c>
      <c r="AL6" s="157">
        <v>12.0</v>
      </c>
      <c r="AM6" s="157">
        <v>13.0</v>
      </c>
      <c r="AN6" s="157">
        <v>14.0</v>
      </c>
      <c r="AO6" s="157">
        <v>17.0</v>
      </c>
      <c r="AP6" s="157">
        <v>18.0</v>
      </c>
      <c r="AQ6" s="157">
        <v>19.0</v>
      </c>
      <c r="AR6" s="157">
        <v>20.0</v>
      </c>
      <c r="AS6" s="157"/>
      <c r="AT6" s="157"/>
      <c r="AU6" s="157"/>
      <c r="AV6" s="157"/>
      <c r="AW6" s="157"/>
      <c r="AX6" s="157"/>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354" t="s">
        <v>559</v>
      </c>
      <c r="E7" s="354" t="s">
        <v>559</v>
      </c>
      <c r="F7" s="354" t="s">
        <v>559</v>
      </c>
      <c r="G7" s="354" t="s">
        <v>559</v>
      </c>
      <c r="H7" s="354" t="s">
        <v>559</v>
      </c>
      <c r="I7" s="354" t="s">
        <v>559</v>
      </c>
      <c r="J7" s="354" t="s">
        <v>559</v>
      </c>
      <c r="K7" s="354" t="s">
        <v>559</v>
      </c>
      <c r="L7" s="354" t="s">
        <v>559</v>
      </c>
      <c r="M7" s="354" t="s">
        <v>559</v>
      </c>
      <c r="N7" s="354" t="s">
        <v>559</v>
      </c>
      <c r="O7" s="354" t="s">
        <v>559</v>
      </c>
      <c r="P7" s="354" t="s">
        <v>559</v>
      </c>
      <c r="Q7" s="354" t="s">
        <v>559</v>
      </c>
      <c r="R7" s="354" t="s">
        <v>559</v>
      </c>
      <c r="S7" s="354" t="s">
        <v>559</v>
      </c>
      <c r="T7" s="354" t="s">
        <v>559</v>
      </c>
      <c r="U7" s="355"/>
      <c r="V7" s="354" t="s">
        <v>559</v>
      </c>
      <c r="W7" s="354" t="s">
        <v>559</v>
      </c>
      <c r="X7" s="354" t="s">
        <v>559</v>
      </c>
      <c r="Y7" s="162">
        <f t="shared" ref="Y7:Y51" si="1">IFERROR(COUNTIF(D7:X7,"P")+COUNTIF(D7:X7,"e")+COUNTIF(D7:X7,"t")-INT(COUNTIF(D7:X7,"e")/3)-INT(COUNTIF(D7:X7,"t")/3),"")</f>
        <v>20</v>
      </c>
      <c r="Z7" s="164">
        <f t="shared" ref="Z7:Z51" si="2">IFERROR((Y7/$Z$4),"")</f>
        <v>1</v>
      </c>
      <c r="AA7" s="165">
        <f t="shared" ref="AA7:AA51" si="3">IFERROR(COUNTIF(D7:X7,"A"),"")</f>
        <v>0</v>
      </c>
      <c r="AB7" s="164">
        <f t="shared" ref="AB7:AB51" si="4">IFERROR((AA7/$Z$4),"")</f>
        <v>0</v>
      </c>
      <c r="AC7" s="166">
        <f t="shared" ref="AC7:AC51" si="5">IFERROR(COUNTIF(D7:X7,"E"),"")</f>
        <v>0</v>
      </c>
      <c r="AD7" s="164">
        <f t="shared" ref="AD7:AD51" si="6">IFERROR((AC7/$Z$4),"")</f>
        <v>0</v>
      </c>
      <c r="AE7" s="160">
        <v>1.0</v>
      </c>
      <c r="AF7" s="161" t="str">
        <f t="shared" ref="AF7:AF51" si="7">C7</f>
        <v>Jadiel De Jesús Acosta Peña</v>
      </c>
      <c r="AG7" s="354" t="s">
        <v>559</v>
      </c>
      <c r="AH7" s="354" t="s">
        <v>559</v>
      </c>
      <c r="AI7" s="162" t="s">
        <v>559</v>
      </c>
      <c r="AJ7" s="162"/>
      <c r="AK7" s="162" t="s">
        <v>559</v>
      </c>
      <c r="AL7" s="162" t="s">
        <v>559</v>
      </c>
      <c r="AM7" s="162" t="s">
        <v>559</v>
      </c>
      <c r="AN7" s="162" t="s">
        <v>559</v>
      </c>
      <c r="AO7" s="293" t="s">
        <v>559</v>
      </c>
      <c r="AP7" s="293" t="s">
        <v>559</v>
      </c>
      <c r="AQ7" s="162" t="s">
        <v>559</v>
      </c>
      <c r="AR7" s="367" t="s">
        <v>559</v>
      </c>
      <c r="AS7" s="162"/>
      <c r="AT7" s="162"/>
      <c r="AU7" s="162"/>
      <c r="AV7" s="162"/>
      <c r="AW7" s="162"/>
      <c r="AX7" s="162"/>
      <c r="AY7" s="162"/>
      <c r="AZ7" s="162"/>
      <c r="BA7" s="162"/>
      <c r="BB7" s="163">
        <f t="shared" ref="BB7:BB51" si="8">IFERROR(COUNTIF(AG7:BA7,"P")+COUNTIF(AG7:BA7,"e")+COUNTIF(AG7:BA7,"t")-INT(COUNTIF(AG7:BA7,"e")/3)-INT(COUNTIF(AG7:BA7,"t")/3),"")</f>
        <v>11</v>
      </c>
      <c r="BC7" s="164" t="str">
        <f t="shared" ref="BC7:BC51" si="9">IFERROR(BB7/$BC$4,"")</f>
        <v/>
      </c>
      <c r="BD7" s="166">
        <f t="shared" ref="BD7:BD51" si="10">IFERROR(COUNTIF(AG7:BA7,"A"),"")</f>
        <v>0</v>
      </c>
      <c r="BE7" s="164" t="str">
        <f t="shared" ref="BE7:BE51" si="11">IFERROR((BD7/$BC$4),"")</f>
        <v/>
      </c>
      <c r="BF7" s="166">
        <f t="shared" ref="BF7:BF51" si="12">IFERROR(COUNTIF(AG7:BA7,"E"),"")</f>
        <v>0</v>
      </c>
      <c r="BG7" s="167" t="str">
        <f>IFERROR((BF7/$BC$4),"")</f>
        <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354" t="s">
        <v>559</v>
      </c>
      <c r="E8" s="354" t="s">
        <v>559</v>
      </c>
      <c r="F8" s="354" t="s">
        <v>559</v>
      </c>
      <c r="G8" s="354" t="s">
        <v>559</v>
      </c>
      <c r="H8" s="354" t="s">
        <v>559</v>
      </c>
      <c r="I8" s="354" t="s">
        <v>559</v>
      </c>
      <c r="J8" s="354" t="s">
        <v>559</v>
      </c>
      <c r="K8" s="354" t="s">
        <v>559</v>
      </c>
      <c r="L8" s="354" t="s">
        <v>559</v>
      </c>
      <c r="M8" s="354" t="s">
        <v>559</v>
      </c>
      <c r="N8" s="356" t="s">
        <v>579</v>
      </c>
      <c r="O8" s="354" t="s">
        <v>559</v>
      </c>
      <c r="P8" s="354" t="s">
        <v>559</v>
      </c>
      <c r="Q8" s="354" t="s">
        <v>559</v>
      </c>
      <c r="R8" s="354" t="s">
        <v>559</v>
      </c>
      <c r="S8" s="354" t="s">
        <v>559</v>
      </c>
      <c r="T8" s="354" t="s">
        <v>559</v>
      </c>
      <c r="U8" s="355"/>
      <c r="V8" s="354" t="s">
        <v>559</v>
      </c>
      <c r="W8" s="354" t="s">
        <v>559</v>
      </c>
      <c r="X8" s="354" t="s">
        <v>559</v>
      </c>
      <c r="Y8" s="162">
        <f t="shared" si="1"/>
        <v>19</v>
      </c>
      <c r="Z8" s="164">
        <f t="shared" si="2"/>
        <v>0.95</v>
      </c>
      <c r="AA8" s="165">
        <f t="shared" si="3"/>
        <v>1</v>
      </c>
      <c r="AB8" s="164">
        <f t="shared" si="4"/>
        <v>0.05</v>
      </c>
      <c r="AC8" s="166">
        <f t="shared" si="5"/>
        <v>0</v>
      </c>
      <c r="AD8" s="164">
        <f t="shared" si="6"/>
        <v>0</v>
      </c>
      <c r="AE8" s="160">
        <v>2.0</v>
      </c>
      <c r="AF8" s="161" t="str">
        <f t="shared" si="7"/>
        <v>Daniel  Elía Almonte Martínez</v>
      </c>
      <c r="AG8" s="354" t="s">
        <v>559</v>
      </c>
      <c r="AH8" s="354" t="s">
        <v>559</v>
      </c>
      <c r="AI8" s="162" t="s">
        <v>559</v>
      </c>
      <c r="AJ8" s="162"/>
      <c r="AK8" s="162" t="s">
        <v>578</v>
      </c>
      <c r="AL8" s="162" t="s">
        <v>578</v>
      </c>
      <c r="AM8" s="162" t="s">
        <v>578</v>
      </c>
      <c r="AN8" s="162" t="s">
        <v>578</v>
      </c>
      <c r="AO8" s="296" t="s">
        <v>578</v>
      </c>
      <c r="AP8" s="296" t="s">
        <v>578</v>
      </c>
      <c r="AQ8" s="162" t="s">
        <v>578</v>
      </c>
      <c r="AR8" s="354" t="s">
        <v>578</v>
      </c>
      <c r="AS8" s="162"/>
      <c r="AT8" s="162"/>
      <c r="AU8" s="162"/>
      <c r="AV8" s="162"/>
      <c r="AW8" s="162"/>
      <c r="AX8" s="162"/>
      <c r="AY8" s="162"/>
      <c r="AZ8" s="162"/>
      <c r="BA8" s="162"/>
      <c r="BB8" s="163">
        <f t="shared" si="8"/>
        <v>9</v>
      </c>
      <c r="BC8" s="164" t="str">
        <f t="shared" si="9"/>
        <v/>
      </c>
      <c r="BD8" s="166">
        <f t="shared" si="10"/>
        <v>0</v>
      </c>
      <c r="BE8" s="164" t="str">
        <f t="shared" si="11"/>
        <v/>
      </c>
      <c r="BF8" s="166">
        <f t="shared" si="12"/>
        <v>8</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354" t="s">
        <v>559</v>
      </c>
      <c r="E9" s="354" t="s">
        <v>559</v>
      </c>
      <c r="F9" s="354" t="s">
        <v>559</v>
      </c>
      <c r="G9" s="354" t="s">
        <v>559</v>
      </c>
      <c r="H9" s="354" t="s">
        <v>559</v>
      </c>
      <c r="I9" s="354" t="s">
        <v>559</v>
      </c>
      <c r="J9" s="354" t="s">
        <v>559</v>
      </c>
      <c r="K9" s="354" t="s">
        <v>559</v>
      </c>
      <c r="L9" s="354" t="s">
        <v>559</v>
      </c>
      <c r="M9" s="354" t="s">
        <v>559</v>
      </c>
      <c r="N9" s="354" t="s">
        <v>559</v>
      </c>
      <c r="O9" s="354" t="s">
        <v>559</v>
      </c>
      <c r="P9" s="354" t="s">
        <v>559</v>
      </c>
      <c r="Q9" s="354" t="s">
        <v>559</v>
      </c>
      <c r="R9" s="354" t="s">
        <v>559</v>
      </c>
      <c r="S9" s="354" t="s">
        <v>559</v>
      </c>
      <c r="T9" s="354" t="s">
        <v>559</v>
      </c>
      <c r="U9" s="355"/>
      <c r="V9" s="354" t="s">
        <v>559</v>
      </c>
      <c r="W9" s="354" t="s">
        <v>559</v>
      </c>
      <c r="X9" s="354" t="s">
        <v>559</v>
      </c>
      <c r="Y9" s="162">
        <f t="shared" si="1"/>
        <v>20</v>
      </c>
      <c r="Z9" s="164">
        <f t="shared" si="2"/>
        <v>1</v>
      </c>
      <c r="AA9" s="165">
        <f t="shared" si="3"/>
        <v>0</v>
      </c>
      <c r="AB9" s="164">
        <f t="shared" si="4"/>
        <v>0</v>
      </c>
      <c r="AC9" s="166">
        <f t="shared" si="5"/>
        <v>0</v>
      </c>
      <c r="AD9" s="164">
        <f t="shared" si="6"/>
        <v>0</v>
      </c>
      <c r="AE9" s="160">
        <v>3.0</v>
      </c>
      <c r="AF9" s="161" t="str">
        <f t="shared" si="7"/>
        <v>Isaac  Ángeles Liriano</v>
      </c>
      <c r="AG9" s="354" t="s">
        <v>559</v>
      </c>
      <c r="AH9" s="354" t="s">
        <v>559</v>
      </c>
      <c r="AI9" s="162" t="s">
        <v>559</v>
      </c>
      <c r="AJ9" s="162"/>
      <c r="AK9" s="162" t="s">
        <v>559</v>
      </c>
      <c r="AL9" s="162" t="s">
        <v>559</v>
      </c>
      <c r="AM9" s="162" t="s">
        <v>559</v>
      </c>
      <c r="AN9" s="162" t="s">
        <v>559</v>
      </c>
      <c r="AO9" s="293" t="s">
        <v>559</v>
      </c>
      <c r="AP9" s="293" t="s">
        <v>559</v>
      </c>
      <c r="AQ9" s="162" t="s">
        <v>559</v>
      </c>
      <c r="AR9" s="354" t="s">
        <v>559</v>
      </c>
      <c r="AS9" s="162"/>
      <c r="AT9" s="162"/>
      <c r="AU9" s="162"/>
      <c r="AV9" s="162"/>
      <c r="AW9" s="162"/>
      <c r="AX9" s="162"/>
      <c r="AY9" s="162"/>
      <c r="AZ9" s="162"/>
      <c r="BA9" s="162"/>
      <c r="BB9" s="163">
        <f t="shared" si="8"/>
        <v>11</v>
      </c>
      <c r="BC9" s="164" t="str">
        <f t="shared" si="9"/>
        <v/>
      </c>
      <c r="BD9" s="166">
        <f t="shared" si="10"/>
        <v>0</v>
      </c>
      <c r="BE9" s="164" t="str">
        <f t="shared" si="11"/>
        <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354" t="s">
        <v>559</v>
      </c>
      <c r="E10" s="354" t="s">
        <v>559</v>
      </c>
      <c r="F10" s="354" t="s">
        <v>559</v>
      </c>
      <c r="G10" s="354" t="s">
        <v>559</v>
      </c>
      <c r="H10" s="354" t="s">
        <v>559</v>
      </c>
      <c r="I10" s="354" t="s">
        <v>559</v>
      </c>
      <c r="J10" s="354" t="s">
        <v>559</v>
      </c>
      <c r="K10" s="354" t="s">
        <v>559</v>
      </c>
      <c r="L10" s="354" t="s">
        <v>559</v>
      </c>
      <c r="M10" s="354" t="s">
        <v>559</v>
      </c>
      <c r="N10" s="354" t="s">
        <v>559</v>
      </c>
      <c r="O10" s="354" t="s">
        <v>559</v>
      </c>
      <c r="P10" s="354" t="s">
        <v>559</v>
      </c>
      <c r="Q10" s="354" t="s">
        <v>559</v>
      </c>
      <c r="R10" s="354" t="s">
        <v>559</v>
      </c>
      <c r="S10" s="354" t="s">
        <v>559</v>
      </c>
      <c r="T10" s="354" t="s">
        <v>559</v>
      </c>
      <c r="U10" s="355"/>
      <c r="V10" s="356" t="s">
        <v>579</v>
      </c>
      <c r="W10" s="354" t="s">
        <v>559</v>
      </c>
      <c r="X10" s="354" t="s">
        <v>559</v>
      </c>
      <c r="Y10" s="162">
        <f t="shared" si="1"/>
        <v>19</v>
      </c>
      <c r="Z10" s="164">
        <f t="shared" si="2"/>
        <v>0.95</v>
      </c>
      <c r="AA10" s="165">
        <f t="shared" si="3"/>
        <v>1</v>
      </c>
      <c r="AB10" s="164">
        <f t="shared" si="4"/>
        <v>0.05</v>
      </c>
      <c r="AC10" s="166">
        <f t="shared" si="5"/>
        <v>0</v>
      </c>
      <c r="AD10" s="164">
        <f t="shared" si="6"/>
        <v>0</v>
      </c>
      <c r="AE10" s="160">
        <v>4.0</v>
      </c>
      <c r="AF10" s="161" t="str">
        <f t="shared" si="7"/>
        <v>Melaniee  Aquino  Estrella</v>
      </c>
      <c r="AG10" s="354" t="s">
        <v>559</v>
      </c>
      <c r="AH10" s="354" t="s">
        <v>559</v>
      </c>
      <c r="AI10" s="162" t="s">
        <v>559</v>
      </c>
      <c r="AJ10" s="162"/>
      <c r="AK10" s="162" t="s">
        <v>559</v>
      </c>
      <c r="AL10" s="162" t="s">
        <v>559</v>
      </c>
      <c r="AM10" s="162" t="s">
        <v>559</v>
      </c>
      <c r="AN10" s="162" t="s">
        <v>559</v>
      </c>
      <c r="AO10" s="296" t="s">
        <v>559</v>
      </c>
      <c r="AP10" s="296" t="s">
        <v>559</v>
      </c>
      <c r="AQ10" s="162" t="s">
        <v>559</v>
      </c>
      <c r="AR10" s="354" t="s">
        <v>559</v>
      </c>
      <c r="AS10" s="162"/>
      <c r="AT10" s="162"/>
      <c r="AU10" s="162"/>
      <c r="AV10" s="162"/>
      <c r="AW10" s="162"/>
      <c r="AX10" s="162"/>
      <c r="AY10" s="162"/>
      <c r="AZ10" s="162"/>
      <c r="BA10" s="162"/>
      <c r="BB10" s="163">
        <f t="shared" si="8"/>
        <v>11</v>
      </c>
      <c r="BC10" s="164" t="str">
        <f t="shared" si="9"/>
        <v/>
      </c>
      <c r="BD10" s="166">
        <f t="shared" si="10"/>
        <v>0</v>
      </c>
      <c r="BE10" s="164" t="str">
        <f t="shared" si="11"/>
        <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354" t="s">
        <v>559</v>
      </c>
      <c r="E11" s="354" t="s">
        <v>559</v>
      </c>
      <c r="F11" s="354" t="s">
        <v>559</v>
      </c>
      <c r="G11" s="354" t="s">
        <v>559</v>
      </c>
      <c r="H11" s="354" t="s">
        <v>559</v>
      </c>
      <c r="I11" s="354" t="s">
        <v>559</v>
      </c>
      <c r="J11" s="354" t="s">
        <v>559</v>
      </c>
      <c r="K11" s="354" t="s">
        <v>559</v>
      </c>
      <c r="L11" s="354" t="s">
        <v>559</v>
      </c>
      <c r="M11" s="354" t="s">
        <v>559</v>
      </c>
      <c r="N11" s="354" t="s">
        <v>559</v>
      </c>
      <c r="O11" s="354" t="s">
        <v>559</v>
      </c>
      <c r="P11" s="354" t="s">
        <v>559</v>
      </c>
      <c r="Q11" s="354" t="s">
        <v>559</v>
      </c>
      <c r="R11" s="354" t="s">
        <v>559</v>
      </c>
      <c r="S11" s="354" t="s">
        <v>559</v>
      </c>
      <c r="T11" s="354" t="s">
        <v>559</v>
      </c>
      <c r="U11" s="355"/>
      <c r="V11" s="354" t="s">
        <v>559</v>
      </c>
      <c r="W11" s="354" t="s">
        <v>559</v>
      </c>
      <c r="X11" s="354" t="s">
        <v>559</v>
      </c>
      <c r="Y11" s="162">
        <f t="shared" si="1"/>
        <v>20</v>
      </c>
      <c r="Z11" s="164">
        <f t="shared" si="2"/>
        <v>1</v>
      </c>
      <c r="AA11" s="165">
        <f t="shared" si="3"/>
        <v>0</v>
      </c>
      <c r="AB11" s="164">
        <f t="shared" si="4"/>
        <v>0</v>
      </c>
      <c r="AC11" s="166">
        <f t="shared" si="5"/>
        <v>0</v>
      </c>
      <c r="AD11" s="164">
        <f t="shared" si="6"/>
        <v>0</v>
      </c>
      <c r="AE11" s="160">
        <v>5.0</v>
      </c>
      <c r="AF11" s="161" t="str">
        <f t="shared" si="7"/>
        <v>Jennifer  Asenjo  De Los Santos TRANSFERIDA 10/12/25</v>
      </c>
      <c r="AG11" s="354" t="s">
        <v>559</v>
      </c>
      <c r="AH11" s="354" t="s">
        <v>578</v>
      </c>
      <c r="AI11" s="162" t="s">
        <v>559</v>
      </c>
      <c r="AJ11" s="162"/>
      <c r="AK11" s="162" t="s">
        <v>559</v>
      </c>
      <c r="AL11" s="162" t="s">
        <v>559</v>
      </c>
      <c r="AM11" s="162" t="s">
        <v>559</v>
      </c>
      <c r="AN11" s="162" t="s">
        <v>559</v>
      </c>
      <c r="AO11" s="293" t="s">
        <v>559</v>
      </c>
      <c r="AP11" s="293" t="s">
        <v>559</v>
      </c>
      <c r="AQ11" s="162" t="s">
        <v>559</v>
      </c>
      <c r="AR11" s="354" t="s">
        <v>559</v>
      </c>
      <c r="AS11" s="162"/>
      <c r="AT11" s="162"/>
      <c r="AU11" s="162"/>
      <c r="AV11" s="162"/>
      <c r="AW11" s="162"/>
      <c r="AX11" s="162"/>
      <c r="AY11" s="162"/>
      <c r="AZ11" s="162"/>
      <c r="BA11" s="162"/>
      <c r="BB11" s="163">
        <f t="shared" si="8"/>
        <v>11</v>
      </c>
      <c r="BC11" s="164" t="str">
        <f t="shared" si="9"/>
        <v/>
      </c>
      <c r="BD11" s="166">
        <f t="shared" si="10"/>
        <v>0</v>
      </c>
      <c r="BE11" s="164" t="str">
        <f t="shared" si="11"/>
        <v/>
      </c>
      <c r="BF11" s="166">
        <f t="shared" si="12"/>
        <v>1</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354" t="s">
        <v>559</v>
      </c>
      <c r="E12" s="354" t="s">
        <v>559</v>
      </c>
      <c r="F12" s="354" t="s">
        <v>559</v>
      </c>
      <c r="G12" s="354" t="s">
        <v>559</v>
      </c>
      <c r="H12" s="354" t="s">
        <v>559</v>
      </c>
      <c r="I12" s="354" t="s">
        <v>559</v>
      </c>
      <c r="J12" s="354" t="s">
        <v>559</v>
      </c>
      <c r="K12" s="354" t="s">
        <v>559</v>
      </c>
      <c r="L12" s="354" t="s">
        <v>559</v>
      </c>
      <c r="M12" s="354" t="s">
        <v>559</v>
      </c>
      <c r="N12" s="354" t="s">
        <v>559</v>
      </c>
      <c r="O12" s="354" t="s">
        <v>559</v>
      </c>
      <c r="P12" s="354" t="s">
        <v>578</v>
      </c>
      <c r="Q12" s="354" t="s">
        <v>559</v>
      </c>
      <c r="R12" s="354" t="s">
        <v>559</v>
      </c>
      <c r="S12" s="354" t="s">
        <v>559</v>
      </c>
      <c r="T12" s="354" t="s">
        <v>559</v>
      </c>
      <c r="U12" s="355"/>
      <c r="V12" s="354" t="s">
        <v>559</v>
      </c>
      <c r="W12" s="354" t="s">
        <v>559</v>
      </c>
      <c r="X12" s="354" t="s">
        <v>559</v>
      </c>
      <c r="Y12" s="162">
        <f t="shared" si="1"/>
        <v>20</v>
      </c>
      <c r="Z12" s="164">
        <f t="shared" si="2"/>
        <v>1</v>
      </c>
      <c r="AA12" s="165">
        <f t="shared" si="3"/>
        <v>0</v>
      </c>
      <c r="AB12" s="164">
        <f t="shared" si="4"/>
        <v>0</v>
      </c>
      <c r="AC12" s="166">
        <f t="shared" si="5"/>
        <v>1</v>
      </c>
      <c r="AD12" s="164">
        <f t="shared" si="6"/>
        <v>0.05</v>
      </c>
      <c r="AE12" s="160">
        <v>6.0</v>
      </c>
      <c r="AF12" s="161" t="str">
        <f t="shared" si="7"/>
        <v>Leshlie Crismayri Bautista Quezada</v>
      </c>
      <c r="AG12" s="354" t="s">
        <v>559</v>
      </c>
      <c r="AH12" s="354" t="s">
        <v>559</v>
      </c>
      <c r="AI12" s="162" t="s">
        <v>559</v>
      </c>
      <c r="AJ12" s="162"/>
      <c r="AK12" s="162" t="s">
        <v>559</v>
      </c>
      <c r="AL12" s="162" t="s">
        <v>559</v>
      </c>
      <c r="AM12" s="162" t="s">
        <v>578</v>
      </c>
      <c r="AN12" s="162" t="s">
        <v>559</v>
      </c>
      <c r="AO12" s="296" t="s">
        <v>559</v>
      </c>
      <c r="AP12" s="296" t="s">
        <v>559</v>
      </c>
      <c r="AQ12" s="162" t="s">
        <v>559</v>
      </c>
      <c r="AR12" s="354" t="s">
        <v>559</v>
      </c>
      <c r="AS12" s="162"/>
      <c r="AT12" s="162"/>
      <c r="AU12" s="162"/>
      <c r="AV12" s="162"/>
      <c r="AW12" s="162"/>
      <c r="AX12" s="162"/>
      <c r="AY12" s="162"/>
      <c r="AZ12" s="162"/>
      <c r="BA12" s="162"/>
      <c r="BB12" s="163">
        <f t="shared" si="8"/>
        <v>11</v>
      </c>
      <c r="BC12" s="164" t="str">
        <f t="shared" si="9"/>
        <v/>
      </c>
      <c r="BD12" s="166">
        <f t="shared" si="10"/>
        <v>0</v>
      </c>
      <c r="BE12" s="164" t="str">
        <f t="shared" si="11"/>
        <v/>
      </c>
      <c r="BF12" s="166">
        <f t="shared" si="12"/>
        <v>1</v>
      </c>
      <c r="BG12" s="167"/>
      <c r="BH12" s="168"/>
      <c r="BI12" s="169"/>
      <c r="BJ12" s="169"/>
      <c r="BK12" s="169"/>
      <c r="BL12" s="169"/>
      <c r="BM12" s="169"/>
      <c r="BN12" s="171" t="s">
        <v>802</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354" t="s">
        <v>559</v>
      </c>
      <c r="E13" s="354" t="s">
        <v>559</v>
      </c>
      <c r="F13" s="354" t="s">
        <v>559</v>
      </c>
      <c r="G13" s="354" t="s">
        <v>559</v>
      </c>
      <c r="H13" s="354" t="s">
        <v>559</v>
      </c>
      <c r="I13" s="354" t="s">
        <v>559</v>
      </c>
      <c r="J13" s="354" t="s">
        <v>559</v>
      </c>
      <c r="K13" s="354" t="s">
        <v>578</v>
      </c>
      <c r="L13" s="354" t="s">
        <v>559</v>
      </c>
      <c r="M13" s="354" t="s">
        <v>559</v>
      </c>
      <c r="N13" s="354" t="s">
        <v>559</v>
      </c>
      <c r="O13" s="354" t="s">
        <v>559</v>
      </c>
      <c r="P13" s="354" t="s">
        <v>559</v>
      </c>
      <c r="Q13" s="354" t="s">
        <v>559</v>
      </c>
      <c r="R13" s="354" t="s">
        <v>559</v>
      </c>
      <c r="S13" s="356" t="s">
        <v>579</v>
      </c>
      <c r="T13" s="354" t="s">
        <v>559</v>
      </c>
      <c r="U13" s="355"/>
      <c r="V13" s="354" t="s">
        <v>559</v>
      </c>
      <c r="W13" s="354" t="s">
        <v>559</v>
      </c>
      <c r="X13" s="354" t="s">
        <v>559</v>
      </c>
      <c r="Y13" s="162">
        <f t="shared" si="1"/>
        <v>19</v>
      </c>
      <c r="Z13" s="164">
        <f t="shared" si="2"/>
        <v>0.95</v>
      </c>
      <c r="AA13" s="165">
        <f t="shared" si="3"/>
        <v>1</v>
      </c>
      <c r="AB13" s="164">
        <f t="shared" si="4"/>
        <v>0.05</v>
      </c>
      <c r="AC13" s="166">
        <f t="shared" si="5"/>
        <v>1</v>
      </c>
      <c r="AD13" s="164">
        <f t="shared" si="6"/>
        <v>0.05</v>
      </c>
      <c r="AE13" s="160">
        <v>7.0</v>
      </c>
      <c r="AF13" s="161" t="str">
        <f t="shared" si="7"/>
        <v>Gilber  Bello Silva</v>
      </c>
      <c r="AG13" s="354" t="s">
        <v>559</v>
      </c>
      <c r="AH13" s="354" t="s">
        <v>559</v>
      </c>
      <c r="AI13" s="162" t="s">
        <v>559</v>
      </c>
      <c r="AJ13" s="162"/>
      <c r="AK13" s="162" t="s">
        <v>579</v>
      </c>
      <c r="AL13" s="162" t="s">
        <v>559</v>
      </c>
      <c r="AM13" s="162" t="s">
        <v>559</v>
      </c>
      <c r="AN13" s="162" t="s">
        <v>559</v>
      </c>
      <c r="AO13" s="293" t="s">
        <v>559</v>
      </c>
      <c r="AP13" s="293" t="s">
        <v>559</v>
      </c>
      <c r="AQ13" s="162" t="s">
        <v>559</v>
      </c>
      <c r="AR13" s="354" t="s">
        <v>559</v>
      </c>
      <c r="AS13" s="162"/>
      <c r="AT13" s="162"/>
      <c r="AU13" s="162"/>
      <c r="AV13" s="162"/>
      <c r="AW13" s="162"/>
      <c r="AX13" s="162"/>
      <c r="AY13" s="162"/>
      <c r="AZ13" s="162"/>
      <c r="BA13" s="162"/>
      <c r="BB13" s="163">
        <f t="shared" si="8"/>
        <v>10</v>
      </c>
      <c r="BC13" s="164" t="str">
        <f t="shared" si="9"/>
        <v/>
      </c>
      <c r="BD13" s="166">
        <f t="shared" si="10"/>
        <v>1</v>
      </c>
      <c r="BE13" s="164" t="str">
        <f t="shared" si="11"/>
        <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354" t="s">
        <v>559</v>
      </c>
      <c r="E14" s="354" t="s">
        <v>559</v>
      </c>
      <c r="F14" s="354" t="s">
        <v>559</v>
      </c>
      <c r="G14" s="354" t="s">
        <v>559</v>
      </c>
      <c r="H14" s="354" t="s">
        <v>559</v>
      </c>
      <c r="I14" s="354" t="s">
        <v>559</v>
      </c>
      <c r="J14" s="354" t="s">
        <v>559</v>
      </c>
      <c r="K14" s="354" t="s">
        <v>559</v>
      </c>
      <c r="L14" s="354" t="s">
        <v>559</v>
      </c>
      <c r="M14" s="356" t="s">
        <v>579</v>
      </c>
      <c r="N14" s="354" t="s">
        <v>559</v>
      </c>
      <c r="O14" s="354" t="s">
        <v>559</v>
      </c>
      <c r="P14" s="354" t="s">
        <v>559</v>
      </c>
      <c r="Q14" s="354" t="s">
        <v>559</v>
      </c>
      <c r="R14" s="354" t="s">
        <v>559</v>
      </c>
      <c r="S14" s="354" t="s">
        <v>559</v>
      </c>
      <c r="T14" s="356" t="s">
        <v>579</v>
      </c>
      <c r="U14" s="355"/>
      <c r="V14" s="354" t="s">
        <v>559</v>
      </c>
      <c r="W14" s="354" t="s">
        <v>559</v>
      </c>
      <c r="X14" s="354" t="s">
        <v>559</v>
      </c>
      <c r="Y14" s="162">
        <f t="shared" si="1"/>
        <v>18</v>
      </c>
      <c r="Z14" s="164">
        <f t="shared" si="2"/>
        <v>0.9</v>
      </c>
      <c r="AA14" s="165">
        <f t="shared" si="3"/>
        <v>2</v>
      </c>
      <c r="AB14" s="164">
        <f t="shared" si="4"/>
        <v>0.1</v>
      </c>
      <c r="AC14" s="166">
        <f t="shared" si="5"/>
        <v>0</v>
      </c>
      <c r="AD14" s="164">
        <f t="shared" si="6"/>
        <v>0</v>
      </c>
      <c r="AE14" s="160">
        <v>8.0</v>
      </c>
      <c r="AF14" s="161" t="str">
        <f t="shared" si="7"/>
        <v>Sherlyn Mariel Bernabel Lora</v>
      </c>
      <c r="AG14" s="354" t="s">
        <v>578</v>
      </c>
      <c r="AH14" s="354" t="s">
        <v>559</v>
      </c>
      <c r="AI14" s="162" t="s">
        <v>559</v>
      </c>
      <c r="AJ14" s="162"/>
      <c r="AK14" s="162" t="s">
        <v>559</v>
      </c>
      <c r="AL14" s="162" t="s">
        <v>559</v>
      </c>
      <c r="AM14" s="162" t="s">
        <v>559</v>
      </c>
      <c r="AN14" s="162" t="s">
        <v>559</v>
      </c>
      <c r="AO14" s="296" t="s">
        <v>559</v>
      </c>
      <c r="AP14" s="296" t="s">
        <v>579</v>
      </c>
      <c r="AQ14" s="162" t="s">
        <v>559</v>
      </c>
      <c r="AR14" s="354" t="s">
        <v>559</v>
      </c>
      <c r="AS14" s="162"/>
      <c r="AT14" s="162"/>
      <c r="AU14" s="162"/>
      <c r="AV14" s="162"/>
      <c r="AW14" s="162"/>
      <c r="AX14" s="162"/>
      <c r="AY14" s="162"/>
      <c r="AZ14" s="162"/>
      <c r="BA14" s="162"/>
      <c r="BB14" s="163">
        <f t="shared" si="8"/>
        <v>10</v>
      </c>
      <c r="BC14" s="164" t="str">
        <f t="shared" si="9"/>
        <v/>
      </c>
      <c r="BD14" s="166">
        <f t="shared" si="10"/>
        <v>1</v>
      </c>
      <c r="BE14" s="164" t="str">
        <f t="shared" si="11"/>
        <v/>
      </c>
      <c r="BF14" s="166">
        <f t="shared" si="12"/>
        <v>1</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354" t="s">
        <v>559</v>
      </c>
      <c r="E15" s="354" t="s">
        <v>559</v>
      </c>
      <c r="F15" s="354" t="s">
        <v>559</v>
      </c>
      <c r="G15" s="354" t="s">
        <v>559</v>
      </c>
      <c r="H15" s="354" t="s">
        <v>559</v>
      </c>
      <c r="I15" s="354" t="s">
        <v>559</v>
      </c>
      <c r="J15" s="354" t="s">
        <v>559</v>
      </c>
      <c r="K15" s="354" t="s">
        <v>559</v>
      </c>
      <c r="L15" s="354" t="s">
        <v>559</v>
      </c>
      <c r="M15" s="354" t="s">
        <v>559</v>
      </c>
      <c r="N15" s="354" t="s">
        <v>559</v>
      </c>
      <c r="O15" s="354" t="s">
        <v>559</v>
      </c>
      <c r="P15" s="354" t="s">
        <v>559</v>
      </c>
      <c r="Q15" s="354" t="s">
        <v>559</v>
      </c>
      <c r="R15" s="354" t="s">
        <v>559</v>
      </c>
      <c r="S15" s="354" t="s">
        <v>559</v>
      </c>
      <c r="T15" s="354" t="s">
        <v>559</v>
      </c>
      <c r="U15" s="355"/>
      <c r="V15" s="354" t="s">
        <v>559</v>
      </c>
      <c r="W15" s="354" t="s">
        <v>559</v>
      </c>
      <c r="X15" s="354" t="s">
        <v>559</v>
      </c>
      <c r="Y15" s="162">
        <f t="shared" si="1"/>
        <v>20</v>
      </c>
      <c r="Z15" s="164">
        <f t="shared" si="2"/>
        <v>1</v>
      </c>
      <c r="AA15" s="165">
        <f t="shared" si="3"/>
        <v>0</v>
      </c>
      <c r="AB15" s="164">
        <f t="shared" si="4"/>
        <v>0</v>
      </c>
      <c r="AC15" s="166">
        <f t="shared" si="5"/>
        <v>0</v>
      </c>
      <c r="AD15" s="164">
        <f t="shared" si="6"/>
        <v>0</v>
      </c>
      <c r="AE15" s="160">
        <v>9.0</v>
      </c>
      <c r="AF15" s="161" t="str">
        <f t="shared" si="7"/>
        <v>Erleen  Brito Castillo</v>
      </c>
      <c r="AG15" s="354" t="s">
        <v>559</v>
      </c>
      <c r="AH15" s="354" t="s">
        <v>559</v>
      </c>
      <c r="AI15" s="162" t="s">
        <v>559</v>
      </c>
      <c r="AJ15" s="162"/>
      <c r="AK15" s="162" t="s">
        <v>559</v>
      </c>
      <c r="AL15" s="162" t="s">
        <v>559</v>
      </c>
      <c r="AM15" s="162" t="s">
        <v>559</v>
      </c>
      <c r="AN15" s="162" t="s">
        <v>559</v>
      </c>
      <c r="AO15" s="293" t="s">
        <v>559</v>
      </c>
      <c r="AP15" s="293" t="s">
        <v>580</v>
      </c>
      <c r="AQ15" s="162" t="s">
        <v>579</v>
      </c>
      <c r="AR15" s="354" t="s">
        <v>559</v>
      </c>
      <c r="AS15" s="162"/>
      <c r="AT15" s="162"/>
      <c r="AU15" s="162"/>
      <c r="AV15" s="162"/>
      <c r="AW15" s="162"/>
      <c r="AX15" s="162"/>
      <c r="AY15" s="162"/>
      <c r="AZ15" s="162"/>
      <c r="BA15" s="162"/>
      <c r="BB15" s="163">
        <f t="shared" si="8"/>
        <v>10</v>
      </c>
      <c r="BC15" s="164" t="str">
        <f t="shared" si="9"/>
        <v/>
      </c>
      <c r="BD15" s="166">
        <f t="shared" si="10"/>
        <v>1</v>
      </c>
      <c r="BE15" s="164" t="str">
        <f t="shared" si="11"/>
        <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354" t="s">
        <v>559</v>
      </c>
      <c r="E16" s="354" t="s">
        <v>559</v>
      </c>
      <c r="F16" s="354" t="s">
        <v>559</v>
      </c>
      <c r="G16" s="354" t="s">
        <v>559</v>
      </c>
      <c r="H16" s="354" t="s">
        <v>559</v>
      </c>
      <c r="I16" s="354" t="s">
        <v>559</v>
      </c>
      <c r="J16" s="354" t="s">
        <v>559</v>
      </c>
      <c r="K16" s="354" t="s">
        <v>559</v>
      </c>
      <c r="L16" s="354" t="s">
        <v>559</v>
      </c>
      <c r="M16" s="354" t="s">
        <v>559</v>
      </c>
      <c r="N16" s="354" t="s">
        <v>559</v>
      </c>
      <c r="O16" s="354" t="s">
        <v>559</v>
      </c>
      <c r="P16" s="354" t="s">
        <v>559</v>
      </c>
      <c r="Q16" s="354" t="s">
        <v>559</v>
      </c>
      <c r="R16" s="354" t="s">
        <v>559</v>
      </c>
      <c r="S16" s="354" t="s">
        <v>559</v>
      </c>
      <c r="T16" s="354" t="s">
        <v>559</v>
      </c>
      <c r="U16" s="355"/>
      <c r="V16" s="354" t="s">
        <v>559</v>
      </c>
      <c r="W16" s="354" t="s">
        <v>578</v>
      </c>
      <c r="X16" s="354" t="s">
        <v>559</v>
      </c>
      <c r="Y16" s="162">
        <f t="shared" si="1"/>
        <v>20</v>
      </c>
      <c r="Z16" s="164">
        <f t="shared" si="2"/>
        <v>1</v>
      </c>
      <c r="AA16" s="165">
        <f t="shared" si="3"/>
        <v>0</v>
      </c>
      <c r="AB16" s="164">
        <f t="shared" si="4"/>
        <v>0</v>
      </c>
      <c r="AC16" s="166">
        <f t="shared" si="5"/>
        <v>1</v>
      </c>
      <c r="AD16" s="164">
        <f t="shared" si="6"/>
        <v>0.05</v>
      </c>
      <c r="AE16" s="160">
        <v>10.0</v>
      </c>
      <c r="AF16" s="161" t="str">
        <f t="shared" si="7"/>
        <v>Brianny  Caraballo Guzmán</v>
      </c>
      <c r="AG16" s="354" t="s">
        <v>559</v>
      </c>
      <c r="AH16" s="354" t="s">
        <v>559</v>
      </c>
      <c r="AI16" s="162" t="s">
        <v>559</v>
      </c>
      <c r="AJ16" s="162"/>
      <c r="AK16" s="162" t="s">
        <v>559</v>
      </c>
      <c r="AL16" s="162" t="s">
        <v>559</v>
      </c>
      <c r="AM16" s="162" t="s">
        <v>578</v>
      </c>
      <c r="AN16" s="162" t="s">
        <v>559</v>
      </c>
      <c r="AO16" s="296" t="s">
        <v>559</v>
      </c>
      <c r="AP16" s="296" t="s">
        <v>559</v>
      </c>
      <c r="AQ16" s="162" t="s">
        <v>559</v>
      </c>
      <c r="AR16" s="354" t="s">
        <v>559</v>
      </c>
      <c r="AS16" s="162"/>
      <c r="AT16" s="162"/>
      <c r="AU16" s="162"/>
      <c r="AV16" s="162"/>
      <c r="AW16" s="162"/>
      <c r="AX16" s="162"/>
      <c r="AY16" s="162"/>
      <c r="AZ16" s="162"/>
      <c r="BA16" s="162"/>
      <c r="BB16" s="163">
        <f t="shared" si="8"/>
        <v>11</v>
      </c>
      <c r="BC16" s="164" t="str">
        <f t="shared" si="9"/>
        <v/>
      </c>
      <c r="BD16" s="166">
        <f t="shared" si="10"/>
        <v>0</v>
      </c>
      <c r="BE16" s="164" t="str">
        <f t="shared" si="11"/>
        <v/>
      </c>
      <c r="BF16" s="166">
        <f t="shared" si="12"/>
        <v>1</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354" t="s">
        <v>559</v>
      </c>
      <c r="E17" s="354" t="s">
        <v>559</v>
      </c>
      <c r="F17" s="354" t="s">
        <v>559</v>
      </c>
      <c r="G17" s="354" t="s">
        <v>559</v>
      </c>
      <c r="H17" s="354" t="s">
        <v>559</v>
      </c>
      <c r="I17" s="354" t="s">
        <v>559</v>
      </c>
      <c r="J17" s="354" t="s">
        <v>559</v>
      </c>
      <c r="K17" s="354" t="s">
        <v>559</v>
      </c>
      <c r="L17" s="354" t="s">
        <v>559</v>
      </c>
      <c r="M17" s="354" t="s">
        <v>559</v>
      </c>
      <c r="N17" s="354" t="s">
        <v>559</v>
      </c>
      <c r="O17" s="356" t="s">
        <v>579</v>
      </c>
      <c r="P17" s="354" t="s">
        <v>559</v>
      </c>
      <c r="Q17" s="354" t="s">
        <v>559</v>
      </c>
      <c r="R17" s="354" t="s">
        <v>559</v>
      </c>
      <c r="S17" s="354" t="s">
        <v>559</v>
      </c>
      <c r="T17" s="354" t="s">
        <v>559</v>
      </c>
      <c r="U17" s="355"/>
      <c r="V17" s="356" t="s">
        <v>579</v>
      </c>
      <c r="W17" s="354" t="s">
        <v>559</v>
      </c>
      <c r="X17" s="354" t="s">
        <v>559</v>
      </c>
      <c r="Y17" s="162">
        <f t="shared" si="1"/>
        <v>18</v>
      </c>
      <c r="Z17" s="164">
        <f t="shared" si="2"/>
        <v>0.9</v>
      </c>
      <c r="AA17" s="165">
        <f t="shared" si="3"/>
        <v>2</v>
      </c>
      <c r="AB17" s="164">
        <f t="shared" si="4"/>
        <v>0.1</v>
      </c>
      <c r="AC17" s="166">
        <f t="shared" si="5"/>
        <v>0</v>
      </c>
      <c r="AD17" s="164">
        <f t="shared" si="6"/>
        <v>0</v>
      </c>
      <c r="AE17" s="160">
        <v>11.0</v>
      </c>
      <c r="AF17" s="161" t="str">
        <f t="shared" si="7"/>
        <v>Scarlet  Castillo</v>
      </c>
      <c r="AG17" s="354" t="s">
        <v>559</v>
      </c>
      <c r="AH17" s="354" t="s">
        <v>578</v>
      </c>
      <c r="AI17" s="162" t="s">
        <v>559</v>
      </c>
      <c r="AJ17" s="162"/>
      <c r="AK17" s="162" t="s">
        <v>559</v>
      </c>
      <c r="AL17" s="162" t="s">
        <v>559</v>
      </c>
      <c r="AM17" s="162" t="s">
        <v>559</v>
      </c>
      <c r="AN17" s="162" t="s">
        <v>559</v>
      </c>
      <c r="AO17" s="293" t="s">
        <v>559</v>
      </c>
      <c r="AP17" s="293" t="s">
        <v>559</v>
      </c>
      <c r="AQ17" s="162" t="s">
        <v>559</v>
      </c>
      <c r="AR17" s="354" t="s">
        <v>559</v>
      </c>
      <c r="AS17" s="162"/>
      <c r="AT17" s="162"/>
      <c r="AU17" s="162"/>
      <c r="AV17" s="162"/>
      <c r="AW17" s="162"/>
      <c r="AX17" s="162"/>
      <c r="AY17" s="162"/>
      <c r="AZ17" s="162"/>
      <c r="BA17" s="162"/>
      <c r="BB17" s="163">
        <f t="shared" si="8"/>
        <v>11</v>
      </c>
      <c r="BC17" s="164" t="str">
        <f t="shared" si="9"/>
        <v/>
      </c>
      <c r="BD17" s="166">
        <f t="shared" si="10"/>
        <v>0</v>
      </c>
      <c r="BE17" s="164" t="str">
        <f t="shared" si="11"/>
        <v/>
      </c>
      <c r="BF17" s="166">
        <f t="shared" si="12"/>
        <v>1</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354" t="s">
        <v>559</v>
      </c>
      <c r="E18" s="354" t="s">
        <v>559</v>
      </c>
      <c r="F18" s="354" t="s">
        <v>559</v>
      </c>
      <c r="G18" s="354" t="s">
        <v>559</v>
      </c>
      <c r="H18" s="354" t="s">
        <v>559</v>
      </c>
      <c r="I18" s="354" t="s">
        <v>559</v>
      </c>
      <c r="J18" s="354" t="s">
        <v>559</v>
      </c>
      <c r="K18" s="354" t="s">
        <v>559</v>
      </c>
      <c r="L18" s="354" t="s">
        <v>559</v>
      </c>
      <c r="M18" s="354" t="s">
        <v>559</v>
      </c>
      <c r="N18" s="354" t="s">
        <v>559</v>
      </c>
      <c r="O18" s="354" t="s">
        <v>559</v>
      </c>
      <c r="P18" s="354" t="s">
        <v>559</v>
      </c>
      <c r="Q18" s="354" t="s">
        <v>559</v>
      </c>
      <c r="R18" s="354" t="s">
        <v>559</v>
      </c>
      <c r="S18" s="356" t="s">
        <v>579</v>
      </c>
      <c r="T18" s="354" t="s">
        <v>559</v>
      </c>
      <c r="U18" s="355"/>
      <c r="V18" s="354" t="s">
        <v>559</v>
      </c>
      <c r="W18" s="354" t="s">
        <v>559</v>
      </c>
      <c r="X18" s="354" t="s">
        <v>559</v>
      </c>
      <c r="Y18" s="162">
        <f t="shared" si="1"/>
        <v>19</v>
      </c>
      <c r="Z18" s="164">
        <f t="shared" si="2"/>
        <v>0.95</v>
      </c>
      <c r="AA18" s="165">
        <f t="shared" si="3"/>
        <v>1</v>
      </c>
      <c r="AB18" s="164">
        <f t="shared" si="4"/>
        <v>0.05</v>
      </c>
      <c r="AC18" s="166">
        <f t="shared" si="5"/>
        <v>0</v>
      </c>
      <c r="AD18" s="164">
        <f t="shared" si="6"/>
        <v>0</v>
      </c>
      <c r="AE18" s="160">
        <v>12.0</v>
      </c>
      <c r="AF18" s="161" t="str">
        <f t="shared" si="7"/>
        <v>Yarselin  Cruz Peña</v>
      </c>
      <c r="AG18" s="354" t="s">
        <v>559</v>
      </c>
      <c r="AH18" s="354" t="s">
        <v>559</v>
      </c>
      <c r="AI18" s="162" t="s">
        <v>559</v>
      </c>
      <c r="AJ18" s="162"/>
      <c r="AK18" s="162" t="s">
        <v>559</v>
      </c>
      <c r="AL18" s="162" t="s">
        <v>578</v>
      </c>
      <c r="AM18" s="162" t="s">
        <v>559</v>
      </c>
      <c r="AN18" s="162" t="s">
        <v>559</v>
      </c>
      <c r="AO18" s="296" t="s">
        <v>559</v>
      </c>
      <c r="AP18" s="296" t="s">
        <v>559</v>
      </c>
      <c r="AQ18" s="162" t="s">
        <v>559</v>
      </c>
      <c r="AR18" s="354" t="s">
        <v>559</v>
      </c>
      <c r="AS18" s="162"/>
      <c r="AT18" s="162"/>
      <c r="AU18" s="162"/>
      <c r="AV18" s="162"/>
      <c r="AW18" s="162"/>
      <c r="AX18" s="162"/>
      <c r="AY18" s="162"/>
      <c r="AZ18" s="162"/>
      <c r="BA18" s="162"/>
      <c r="BB18" s="163">
        <f t="shared" si="8"/>
        <v>11</v>
      </c>
      <c r="BC18" s="164" t="str">
        <f t="shared" si="9"/>
        <v/>
      </c>
      <c r="BD18" s="166">
        <f t="shared" si="10"/>
        <v>0</v>
      </c>
      <c r="BE18" s="164" t="str">
        <f t="shared" si="11"/>
        <v/>
      </c>
      <c r="BF18" s="166">
        <f t="shared" si="12"/>
        <v>1</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354" t="s">
        <v>559</v>
      </c>
      <c r="E19" s="354" t="s">
        <v>559</v>
      </c>
      <c r="F19" s="354" t="s">
        <v>559</v>
      </c>
      <c r="G19" s="354" t="s">
        <v>559</v>
      </c>
      <c r="H19" s="354" t="s">
        <v>559</v>
      </c>
      <c r="I19" s="354" t="s">
        <v>559</v>
      </c>
      <c r="J19" s="354" t="s">
        <v>559</v>
      </c>
      <c r="K19" s="354" t="s">
        <v>559</v>
      </c>
      <c r="L19" s="354" t="s">
        <v>559</v>
      </c>
      <c r="M19" s="354" t="s">
        <v>559</v>
      </c>
      <c r="N19" s="354" t="s">
        <v>559</v>
      </c>
      <c r="O19" s="354" t="s">
        <v>559</v>
      </c>
      <c r="P19" s="354" t="s">
        <v>559</v>
      </c>
      <c r="Q19" s="354" t="s">
        <v>559</v>
      </c>
      <c r="R19" s="354" t="s">
        <v>559</v>
      </c>
      <c r="S19" s="354" t="s">
        <v>559</v>
      </c>
      <c r="T19" s="354" t="s">
        <v>559</v>
      </c>
      <c r="U19" s="355"/>
      <c r="V19" s="354" t="s">
        <v>559</v>
      </c>
      <c r="W19" s="354" t="s">
        <v>559</v>
      </c>
      <c r="X19" s="354" t="s">
        <v>559</v>
      </c>
      <c r="Y19" s="162">
        <f t="shared" si="1"/>
        <v>20</v>
      </c>
      <c r="Z19" s="164">
        <f t="shared" si="2"/>
        <v>1</v>
      </c>
      <c r="AA19" s="165">
        <f t="shared" si="3"/>
        <v>0</v>
      </c>
      <c r="AB19" s="164">
        <f t="shared" si="4"/>
        <v>0</v>
      </c>
      <c r="AC19" s="166">
        <f t="shared" si="5"/>
        <v>0</v>
      </c>
      <c r="AD19" s="164">
        <f t="shared" si="6"/>
        <v>0</v>
      </c>
      <c r="AE19" s="160">
        <v>13.0</v>
      </c>
      <c r="AF19" s="161" t="str">
        <f t="shared" si="7"/>
        <v>Fernando José Díaz Fernández</v>
      </c>
      <c r="AG19" s="354" t="s">
        <v>559</v>
      </c>
      <c r="AH19" s="354" t="s">
        <v>559</v>
      </c>
      <c r="AI19" s="162" t="s">
        <v>559</v>
      </c>
      <c r="AJ19" s="162"/>
      <c r="AK19" s="162" t="s">
        <v>559</v>
      </c>
      <c r="AL19" s="162" t="s">
        <v>559</v>
      </c>
      <c r="AM19" s="162" t="s">
        <v>559</v>
      </c>
      <c r="AN19" s="162" t="s">
        <v>559</v>
      </c>
      <c r="AO19" s="293" t="s">
        <v>559</v>
      </c>
      <c r="AP19" s="293" t="s">
        <v>559</v>
      </c>
      <c r="AQ19" s="162" t="s">
        <v>559</v>
      </c>
      <c r="AR19" s="354" t="s">
        <v>559</v>
      </c>
      <c r="AS19" s="162"/>
      <c r="AT19" s="162"/>
      <c r="AU19" s="162"/>
      <c r="AV19" s="162"/>
      <c r="AW19" s="162"/>
      <c r="AX19" s="162"/>
      <c r="AY19" s="162"/>
      <c r="AZ19" s="162"/>
      <c r="BA19" s="162"/>
      <c r="BB19" s="163">
        <f t="shared" si="8"/>
        <v>11</v>
      </c>
      <c r="BC19" s="164" t="str">
        <f t="shared" si="9"/>
        <v/>
      </c>
      <c r="BD19" s="166">
        <f t="shared" si="10"/>
        <v>0</v>
      </c>
      <c r="BE19" s="164" t="str">
        <f t="shared" si="11"/>
        <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354" t="s">
        <v>559</v>
      </c>
      <c r="E20" s="356" t="s">
        <v>579</v>
      </c>
      <c r="F20" s="354" t="s">
        <v>559</v>
      </c>
      <c r="G20" s="354" t="s">
        <v>559</v>
      </c>
      <c r="H20" s="354" t="s">
        <v>559</v>
      </c>
      <c r="I20" s="354" t="s">
        <v>559</v>
      </c>
      <c r="J20" s="354" t="s">
        <v>559</v>
      </c>
      <c r="K20" s="354" t="s">
        <v>559</v>
      </c>
      <c r="L20" s="354" t="s">
        <v>559</v>
      </c>
      <c r="M20" s="354" t="s">
        <v>559</v>
      </c>
      <c r="N20" s="354" t="s">
        <v>559</v>
      </c>
      <c r="O20" s="354" t="s">
        <v>559</v>
      </c>
      <c r="P20" s="354" t="s">
        <v>559</v>
      </c>
      <c r="Q20" s="354" t="s">
        <v>559</v>
      </c>
      <c r="R20" s="356" t="s">
        <v>579</v>
      </c>
      <c r="S20" s="354" t="s">
        <v>559</v>
      </c>
      <c r="T20" s="354" t="s">
        <v>559</v>
      </c>
      <c r="U20" s="355"/>
      <c r="V20" s="354" t="s">
        <v>559</v>
      </c>
      <c r="W20" s="354" t="s">
        <v>559</v>
      </c>
      <c r="X20" s="354" t="s">
        <v>559</v>
      </c>
      <c r="Y20" s="162">
        <f t="shared" si="1"/>
        <v>18</v>
      </c>
      <c r="Z20" s="164">
        <f t="shared" si="2"/>
        <v>0.9</v>
      </c>
      <c r="AA20" s="165">
        <f t="shared" si="3"/>
        <v>2</v>
      </c>
      <c r="AB20" s="164">
        <f t="shared" si="4"/>
        <v>0.1</v>
      </c>
      <c r="AC20" s="166">
        <f t="shared" si="5"/>
        <v>0</v>
      </c>
      <c r="AD20" s="164">
        <f t="shared" si="6"/>
        <v>0</v>
      </c>
      <c r="AE20" s="160">
        <v>14.0</v>
      </c>
      <c r="AF20" s="161" t="str">
        <f t="shared" si="7"/>
        <v>Scarlett  Espinal Estéves</v>
      </c>
      <c r="AG20" s="354" t="s">
        <v>559</v>
      </c>
      <c r="AH20" s="354" t="s">
        <v>559</v>
      </c>
      <c r="AI20" s="162" t="s">
        <v>559</v>
      </c>
      <c r="AJ20" s="162"/>
      <c r="AK20" s="162" t="s">
        <v>579</v>
      </c>
      <c r="AL20" s="162" t="s">
        <v>559</v>
      </c>
      <c r="AM20" s="162" t="s">
        <v>559</v>
      </c>
      <c r="AN20" s="162" t="s">
        <v>559</v>
      </c>
      <c r="AO20" s="296" t="s">
        <v>559</v>
      </c>
      <c r="AP20" s="296" t="s">
        <v>559</v>
      </c>
      <c r="AQ20" s="162" t="s">
        <v>559</v>
      </c>
      <c r="AR20" s="354" t="s">
        <v>559</v>
      </c>
      <c r="AS20" s="162"/>
      <c r="AT20" s="162"/>
      <c r="AU20" s="162"/>
      <c r="AV20" s="162"/>
      <c r="AW20" s="162"/>
      <c r="AX20" s="162"/>
      <c r="AY20" s="162"/>
      <c r="AZ20" s="162"/>
      <c r="BA20" s="162"/>
      <c r="BB20" s="163">
        <f t="shared" si="8"/>
        <v>10</v>
      </c>
      <c r="BC20" s="164" t="str">
        <f t="shared" si="9"/>
        <v/>
      </c>
      <c r="BD20" s="166">
        <f t="shared" si="10"/>
        <v>1</v>
      </c>
      <c r="BE20" s="164" t="str">
        <f t="shared" si="11"/>
        <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354" t="s">
        <v>559</v>
      </c>
      <c r="E21" s="354" t="s">
        <v>559</v>
      </c>
      <c r="F21" s="354" t="s">
        <v>559</v>
      </c>
      <c r="G21" s="354" t="s">
        <v>559</v>
      </c>
      <c r="H21" s="354" t="s">
        <v>559</v>
      </c>
      <c r="I21" s="354" t="s">
        <v>559</v>
      </c>
      <c r="J21" s="354" t="s">
        <v>559</v>
      </c>
      <c r="K21" s="354" t="s">
        <v>559</v>
      </c>
      <c r="L21" s="354" t="s">
        <v>559</v>
      </c>
      <c r="M21" s="354" t="s">
        <v>559</v>
      </c>
      <c r="N21" s="356" t="s">
        <v>579</v>
      </c>
      <c r="O21" s="354" t="s">
        <v>559</v>
      </c>
      <c r="P21" s="354" t="s">
        <v>559</v>
      </c>
      <c r="Q21" s="354" t="s">
        <v>559</v>
      </c>
      <c r="R21" s="354" t="s">
        <v>559</v>
      </c>
      <c r="S21" s="356" t="s">
        <v>579</v>
      </c>
      <c r="T21" s="354" t="s">
        <v>559</v>
      </c>
      <c r="U21" s="355"/>
      <c r="V21" s="354" t="s">
        <v>559</v>
      </c>
      <c r="W21" s="354" t="s">
        <v>559</v>
      </c>
      <c r="X21" s="354" t="s">
        <v>559</v>
      </c>
      <c r="Y21" s="162">
        <f t="shared" si="1"/>
        <v>18</v>
      </c>
      <c r="Z21" s="164">
        <f t="shared" si="2"/>
        <v>0.9</v>
      </c>
      <c r="AA21" s="165">
        <f t="shared" si="3"/>
        <v>2</v>
      </c>
      <c r="AB21" s="164">
        <f t="shared" si="4"/>
        <v>0.1</v>
      </c>
      <c r="AC21" s="166">
        <f t="shared" si="5"/>
        <v>0</v>
      </c>
      <c r="AD21" s="164">
        <f t="shared" si="6"/>
        <v>0</v>
      </c>
      <c r="AE21" s="160">
        <v>15.0</v>
      </c>
      <c r="AF21" s="161" t="str">
        <f t="shared" si="7"/>
        <v>José Manuel Estrella</v>
      </c>
      <c r="AG21" s="354" t="s">
        <v>559</v>
      </c>
      <c r="AH21" s="354" t="s">
        <v>559</v>
      </c>
      <c r="AI21" s="162" t="s">
        <v>559</v>
      </c>
      <c r="AJ21" s="162"/>
      <c r="AK21" s="162" t="s">
        <v>559</v>
      </c>
      <c r="AL21" s="162" t="s">
        <v>559</v>
      </c>
      <c r="AM21" s="162" t="s">
        <v>559</v>
      </c>
      <c r="AN21" s="162" t="s">
        <v>559</v>
      </c>
      <c r="AO21" s="293" t="s">
        <v>559</v>
      </c>
      <c r="AP21" s="293" t="s">
        <v>559</v>
      </c>
      <c r="AQ21" s="162" t="s">
        <v>579</v>
      </c>
      <c r="AR21" s="354" t="s">
        <v>579</v>
      </c>
      <c r="AS21" s="162"/>
      <c r="AT21" s="162"/>
      <c r="AU21" s="162"/>
      <c r="AV21" s="162"/>
      <c r="AW21" s="162"/>
      <c r="AX21" s="162"/>
      <c r="AY21" s="162"/>
      <c r="AZ21" s="162"/>
      <c r="BA21" s="162"/>
      <c r="BB21" s="163">
        <f t="shared" si="8"/>
        <v>9</v>
      </c>
      <c r="BC21" s="164" t="str">
        <f t="shared" si="9"/>
        <v/>
      </c>
      <c r="BD21" s="166">
        <f t="shared" si="10"/>
        <v>2</v>
      </c>
      <c r="BE21" s="164" t="str">
        <f t="shared" si="11"/>
        <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354" t="s">
        <v>559</v>
      </c>
      <c r="E22" s="354" t="s">
        <v>559</v>
      </c>
      <c r="F22" s="354" t="s">
        <v>559</v>
      </c>
      <c r="G22" s="354" t="s">
        <v>559</v>
      </c>
      <c r="H22" s="354" t="s">
        <v>559</v>
      </c>
      <c r="I22" s="354" t="s">
        <v>559</v>
      </c>
      <c r="J22" s="354" t="s">
        <v>559</v>
      </c>
      <c r="K22" s="354" t="s">
        <v>559</v>
      </c>
      <c r="L22" s="354" t="s">
        <v>559</v>
      </c>
      <c r="M22" s="354" t="s">
        <v>559</v>
      </c>
      <c r="N22" s="354" t="s">
        <v>559</v>
      </c>
      <c r="O22" s="354" t="s">
        <v>559</v>
      </c>
      <c r="P22" s="354" t="s">
        <v>559</v>
      </c>
      <c r="Q22" s="354" t="s">
        <v>559</v>
      </c>
      <c r="R22" s="354" t="s">
        <v>559</v>
      </c>
      <c r="S22" s="354" t="s">
        <v>559</v>
      </c>
      <c r="T22" s="354" t="s">
        <v>559</v>
      </c>
      <c r="U22" s="355"/>
      <c r="V22" s="354" t="s">
        <v>559</v>
      </c>
      <c r="W22" s="354" t="s">
        <v>559</v>
      </c>
      <c r="X22" s="354" t="s">
        <v>559</v>
      </c>
      <c r="Y22" s="162">
        <f t="shared" si="1"/>
        <v>20</v>
      </c>
      <c r="Z22" s="164">
        <f t="shared" si="2"/>
        <v>1</v>
      </c>
      <c r="AA22" s="165">
        <f t="shared" si="3"/>
        <v>0</v>
      </c>
      <c r="AB22" s="164">
        <f t="shared" si="4"/>
        <v>0</v>
      </c>
      <c r="AC22" s="166">
        <f t="shared" si="5"/>
        <v>0</v>
      </c>
      <c r="AD22" s="164">
        <f t="shared" si="6"/>
        <v>0</v>
      </c>
      <c r="AE22" s="160">
        <v>16.0</v>
      </c>
      <c r="AF22" s="161" t="str">
        <f t="shared" si="7"/>
        <v>Misael Starberk Ferreras Pérez</v>
      </c>
      <c r="AG22" s="354" t="s">
        <v>559</v>
      </c>
      <c r="AH22" s="354" t="s">
        <v>578</v>
      </c>
      <c r="AI22" s="162" t="s">
        <v>559</v>
      </c>
      <c r="AJ22" s="162"/>
      <c r="AK22" s="162" t="s">
        <v>559</v>
      </c>
      <c r="AL22" s="162" t="s">
        <v>559</v>
      </c>
      <c r="AM22" s="162" t="s">
        <v>559</v>
      </c>
      <c r="AN22" s="162" t="s">
        <v>578</v>
      </c>
      <c r="AO22" s="296" t="s">
        <v>559</v>
      </c>
      <c r="AP22" s="296" t="s">
        <v>559</v>
      </c>
      <c r="AQ22" s="162" t="s">
        <v>559</v>
      </c>
      <c r="AR22" s="356" t="s">
        <v>559</v>
      </c>
      <c r="AS22" s="162"/>
      <c r="AT22" s="162"/>
      <c r="AU22" s="162"/>
      <c r="AV22" s="162"/>
      <c r="AW22" s="162"/>
      <c r="AX22" s="162"/>
      <c r="AY22" s="162"/>
      <c r="AZ22" s="162"/>
      <c r="BA22" s="162"/>
      <c r="BB22" s="163">
        <f t="shared" si="8"/>
        <v>11</v>
      </c>
      <c r="BC22" s="164" t="str">
        <f t="shared" si="9"/>
        <v/>
      </c>
      <c r="BD22" s="166">
        <f t="shared" si="10"/>
        <v>0</v>
      </c>
      <c r="BE22" s="164" t="str">
        <f t="shared" si="11"/>
        <v/>
      </c>
      <c r="BF22" s="166">
        <f t="shared" si="12"/>
        <v>2</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354" t="s">
        <v>559</v>
      </c>
      <c r="E23" s="354" t="s">
        <v>559</v>
      </c>
      <c r="F23" s="354" t="s">
        <v>559</v>
      </c>
      <c r="G23" s="354" t="s">
        <v>559</v>
      </c>
      <c r="H23" s="354" t="s">
        <v>559</v>
      </c>
      <c r="I23" s="354" t="s">
        <v>559</v>
      </c>
      <c r="J23" s="354" t="s">
        <v>559</v>
      </c>
      <c r="K23" s="354" t="s">
        <v>559</v>
      </c>
      <c r="L23" s="354" t="s">
        <v>559</v>
      </c>
      <c r="M23" s="356" t="s">
        <v>579</v>
      </c>
      <c r="N23" s="354" t="s">
        <v>559</v>
      </c>
      <c r="O23" s="354" t="s">
        <v>559</v>
      </c>
      <c r="P23" s="354" t="s">
        <v>559</v>
      </c>
      <c r="Q23" s="354" t="s">
        <v>559</v>
      </c>
      <c r="R23" s="354" t="s">
        <v>559</v>
      </c>
      <c r="S23" s="354" t="s">
        <v>559</v>
      </c>
      <c r="T23" s="354" t="s">
        <v>559</v>
      </c>
      <c r="U23" s="355"/>
      <c r="V23" s="354" t="s">
        <v>559</v>
      </c>
      <c r="W23" s="354" t="s">
        <v>559</v>
      </c>
      <c r="X23" s="354" t="s">
        <v>559</v>
      </c>
      <c r="Y23" s="162">
        <f t="shared" si="1"/>
        <v>19</v>
      </c>
      <c r="Z23" s="164">
        <f t="shared" si="2"/>
        <v>0.95</v>
      </c>
      <c r="AA23" s="165">
        <f t="shared" si="3"/>
        <v>1</v>
      </c>
      <c r="AB23" s="164">
        <f t="shared" si="4"/>
        <v>0.05</v>
      </c>
      <c r="AC23" s="166">
        <f t="shared" si="5"/>
        <v>0</v>
      </c>
      <c r="AD23" s="164">
        <f t="shared" si="6"/>
        <v>0</v>
      </c>
      <c r="AE23" s="160">
        <v>17.0</v>
      </c>
      <c r="AF23" s="161" t="str">
        <f t="shared" si="7"/>
        <v>Ruth Esther Fernández Rodríguez</v>
      </c>
      <c r="AG23" s="354" t="s">
        <v>559</v>
      </c>
      <c r="AH23" s="354" t="s">
        <v>559</v>
      </c>
      <c r="AI23" s="162" t="s">
        <v>579</v>
      </c>
      <c r="AJ23" s="162"/>
      <c r="AK23" s="162" t="s">
        <v>579</v>
      </c>
      <c r="AL23" s="162" t="s">
        <v>559</v>
      </c>
      <c r="AM23" s="162" t="s">
        <v>559</v>
      </c>
      <c r="AN23" s="162" t="s">
        <v>559</v>
      </c>
      <c r="AO23" s="293" t="s">
        <v>578</v>
      </c>
      <c r="AP23" s="293" t="s">
        <v>559</v>
      </c>
      <c r="AQ23" s="162" t="s">
        <v>559</v>
      </c>
      <c r="AR23" s="354" t="s">
        <v>559</v>
      </c>
      <c r="AS23" s="162"/>
      <c r="AT23" s="162"/>
      <c r="AU23" s="162"/>
      <c r="AV23" s="162"/>
      <c r="AW23" s="162"/>
      <c r="AX23" s="162"/>
      <c r="AY23" s="162"/>
      <c r="AZ23" s="162"/>
      <c r="BA23" s="162"/>
      <c r="BB23" s="163">
        <f t="shared" si="8"/>
        <v>9</v>
      </c>
      <c r="BC23" s="164" t="str">
        <f t="shared" si="9"/>
        <v/>
      </c>
      <c r="BD23" s="166">
        <f t="shared" si="10"/>
        <v>2</v>
      </c>
      <c r="BE23" s="164" t="str">
        <f t="shared" si="11"/>
        <v/>
      </c>
      <c r="BF23" s="166">
        <f t="shared" si="12"/>
        <v>1</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354" t="s">
        <v>559</v>
      </c>
      <c r="E24" s="354" t="s">
        <v>559</v>
      </c>
      <c r="F24" s="354" t="s">
        <v>559</v>
      </c>
      <c r="G24" s="354" t="s">
        <v>559</v>
      </c>
      <c r="H24" s="354" t="s">
        <v>559</v>
      </c>
      <c r="I24" s="354" t="s">
        <v>559</v>
      </c>
      <c r="J24" s="354" t="s">
        <v>559</v>
      </c>
      <c r="K24" s="354" t="s">
        <v>559</v>
      </c>
      <c r="L24" s="354" t="s">
        <v>559</v>
      </c>
      <c r="M24" s="354" t="s">
        <v>559</v>
      </c>
      <c r="N24" s="354" t="s">
        <v>559</v>
      </c>
      <c r="O24" s="354" t="s">
        <v>559</v>
      </c>
      <c r="P24" s="354" t="s">
        <v>559</v>
      </c>
      <c r="Q24" s="354" t="s">
        <v>559</v>
      </c>
      <c r="R24" s="354" t="s">
        <v>559</v>
      </c>
      <c r="S24" s="354" t="s">
        <v>559</v>
      </c>
      <c r="T24" s="354" t="s">
        <v>559</v>
      </c>
      <c r="U24" s="355"/>
      <c r="V24" s="354" t="s">
        <v>559</v>
      </c>
      <c r="W24" s="354" t="s">
        <v>559</v>
      </c>
      <c r="X24" s="354" t="s">
        <v>559</v>
      </c>
      <c r="Y24" s="162">
        <f t="shared" si="1"/>
        <v>20</v>
      </c>
      <c r="Z24" s="164">
        <f t="shared" si="2"/>
        <v>1</v>
      </c>
      <c r="AA24" s="165">
        <f t="shared" si="3"/>
        <v>0</v>
      </c>
      <c r="AB24" s="164">
        <f t="shared" si="4"/>
        <v>0</v>
      </c>
      <c r="AC24" s="166">
        <f t="shared" si="5"/>
        <v>0</v>
      </c>
      <c r="AD24" s="164">
        <f t="shared" si="6"/>
        <v>0</v>
      </c>
      <c r="AE24" s="160">
        <v>18.0</v>
      </c>
      <c r="AF24" s="161" t="str">
        <f t="shared" si="7"/>
        <v>Discairy  Filpo Estrella</v>
      </c>
      <c r="AG24" s="354" t="s">
        <v>559</v>
      </c>
      <c r="AH24" s="354" t="s">
        <v>559</v>
      </c>
      <c r="AI24" s="162" t="s">
        <v>559</v>
      </c>
      <c r="AJ24" s="162"/>
      <c r="AK24" s="162" t="s">
        <v>559</v>
      </c>
      <c r="AL24" s="162" t="s">
        <v>559</v>
      </c>
      <c r="AM24" s="162" t="s">
        <v>559</v>
      </c>
      <c r="AN24" s="162" t="s">
        <v>559</v>
      </c>
      <c r="AO24" s="296" t="s">
        <v>559</v>
      </c>
      <c r="AP24" s="296" t="s">
        <v>559</v>
      </c>
      <c r="AQ24" s="162" t="s">
        <v>559</v>
      </c>
      <c r="AR24" s="354" t="s">
        <v>559</v>
      </c>
      <c r="AS24" s="162"/>
      <c r="AT24" s="162"/>
      <c r="AU24" s="162"/>
      <c r="AV24" s="162"/>
      <c r="AW24" s="162"/>
      <c r="AX24" s="162"/>
      <c r="AY24" s="162"/>
      <c r="AZ24" s="162"/>
      <c r="BA24" s="162"/>
      <c r="BB24" s="163">
        <f t="shared" si="8"/>
        <v>11</v>
      </c>
      <c r="BC24" s="164" t="str">
        <f t="shared" si="9"/>
        <v/>
      </c>
      <c r="BD24" s="166">
        <f t="shared" si="10"/>
        <v>0</v>
      </c>
      <c r="BE24" s="164" t="str">
        <f t="shared" si="11"/>
        <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354" t="s">
        <v>559</v>
      </c>
      <c r="E25" s="354" t="s">
        <v>559</v>
      </c>
      <c r="F25" s="354" t="s">
        <v>559</v>
      </c>
      <c r="G25" s="354" t="s">
        <v>559</v>
      </c>
      <c r="H25" s="354" t="s">
        <v>559</v>
      </c>
      <c r="I25" s="354" t="s">
        <v>559</v>
      </c>
      <c r="J25" s="354" t="s">
        <v>559</v>
      </c>
      <c r="K25" s="354" t="s">
        <v>559</v>
      </c>
      <c r="L25" s="354" t="s">
        <v>559</v>
      </c>
      <c r="M25" s="354" t="s">
        <v>559</v>
      </c>
      <c r="N25" s="356" t="s">
        <v>579</v>
      </c>
      <c r="O25" s="354" t="s">
        <v>559</v>
      </c>
      <c r="P25" s="354" t="s">
        <v>559</v>
      </c>
      <c r="Q25" s="354" t="s">
        <v>559</v>
      </c>
      <c r="R25" s="354" t="s">
        <v>559</v>
      </c>
      <c r="S25" s="354" t="s">
        <v>559</v>
      </c>
      <c r="T25" s="354" t="s">
        <v>559</v>
      </c>
      <c r="U25" s="355"/>
      <c r="V25" s="354" t="s">
        <v>559</v>
      </c>
      <c r="W25" s="354" t="s">
        <v>559</v>
      </c>
      <c r="X25" s="354" t="s">
        <v>559</v>
      </c>
      <c r="Y25" s="162">
        <f t="shared" si="1"/>
        <v>19</v>
      </c>
      <c r="Z25" s="164">
        <f t="shared" si="2"/>
        <v>0.95</v>
      </c>
      <c r="AA25" s="165">
        <f t="shared" si="3"/>
        <v>1</v>
      </c>
      <c r="AB25" s="164">
        <f t="shared" si="4"/>
        <v>0.05</v>
      </c>
      <c r="AC25" s="166">
        <f t="shared" si="5"/>
        <v>0</v>
      </c>
      <c r="AD25" s="164">
        <f t="shared" si="6"/>
        <v>0</v>
      </c>
      <c r="AE25" s="160">
        <v>19.0</v>
      </c>
      <c r="AF25" s="161" t="str">
        <f t="shared" si="7"/>
        <v>Alexis Enmanuel Gil  Sánchez</v>
      </c>
      <c r="AG25" s="354" t="s">
        <v>559</v>
      </c>
      <c r="AH25" s="354" t="s">
        <v>559</v>
      </c>
      <c r="AI25" s="162" t="s">
        <v>559</v>
      </c>
      <c r="AJ25" s="162"/>
      <c r="AK25" s="162" t="s">
        <v>559</v>
      </c>
      <c r="AL25" s="162" t="s">
        <v>559</v>
      </c>
      <c r="AM25" s="162" t="s">
        <v>559</v>
      </c>
      <c r="AN25" s="162" t="s">
        <v>559</v>
      </c>
      <c r="AO25" s="293" t="s">
        <v>559</v>
      </c>
      <c r="AP25" s="293" t="s">
        <v>559</v>
      </c>
      <c r="AQ25" s="162" t="s">
        <v>559</v>
      </c>
      <c r="AR25" s="354" t="s">
        <v>559</v>
      </c>
      <c r="AS25" s="162"/>
      <c r="AT25" s="162"/>
      <c r="AU25" s="162"/>
      <c r="AV25" s="162"/>
      <c r="AW25" s="162"/>
      <c r="AX25" s="162"/>
      <c r="AY25" s="162"/>
      <c r="AZ25" s="162"/>
      <c r="BA25" s="162"/>
      <c r="BB25" s="163">
        <f t="shared" si="8"/>
        <v>11</v>
      </c>
      <c r="BC25" s="164" t="str">
        <f t="shared" si="9"/>
        <v/>
      </c>
      <c r="BD25" s="166">
        <f t="shared" si="10"/>
        <v>0</v>
      </c>
      <c r="BE25" s="164" t="str">
        <f t="shared" si="11"/>
        <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354" t="s">
        <v>559</v>
      </c>
      <c r="E26" s="354" t="s">
        <v>559</v>
      </c>
      <c r="F26" s="354" t="s">
        <v>559</v>
      </c>
      <c r="G26" s="354" t="s">
        <v>559</v>
      </c>
      <c r="H26" s="354" t="s">
        <v>559</v>
      </c>
      <c r="I26" s="354" t="s">
        <v>559</v>
      </c>
      <c r="J26" s="354" t="s">
        <v>559</v>
      </c>
      <c r="K26" s="354" t="s">
        <v>559</v>
      </c>
      <c r="L26" s="354" t="s">
        <v>559</v>
      </c>
      <c r="M26" s="354" t="s">
        <v>559</v>
      </c>
      <c r="N26" s="356" t="s">
        <v>579</v>
      </c>
      <c r="O26" s="354" t="s">
        <v>559</v>
      </c>
      <c r="P26" s="354" t="s">
        <v>559</v>
      </c>
      <c r="Q26" s="354" t="s">
        <v>559</v>
      </c>
      <c r="R26" s="354" t="s">
        <v>559</v>
      </c>
      <c r="S26" s="354" t="s">
        <v>559</v>
      </c>
      <c r="T26" s="356" t="s">
        <v>579</v>
      </c>
      <c r="U26" s="355"/>
      <c r="V26" s="354" t="s">
        <v>559</v>
      </c>
      <c r="W26" s="354" t="s">
        <v>559</v>
      </c>
      <c r="X26" s="354" t="s">
        <v>559</v>
      </c>
      <c r="Y26" s="162">
        <f t="shared" si="1"/>
        <v>18</v>
      </c>
      <c r="Z26" s="164">
        <f t="shared" si="2"/>
        <v>0.9</v>
      </c>
      <c r="AA26" s="165">
        <f t="shared" si="3"/>
        <v>2</v>
      </c>
      <c r="AB26" s="164">
        <f t="shared" si="4"/>
        <v>0.1</v>
      </c>
      <c r="AC26" s="166">
        <f t="shared" si="5"/>
        <v>0</v>
      </c>
      <c r="AD26" s="164">
        <f t="shared" si="6"/>
        <v>0</v>
      </c>
      <c r="AE26" s="160">
        <v>20.0</v>
      </c>
      <c r="AF26" s="161" t="str">
        <f t="shared" si="7"/>
        <v>Ayendy Jesús Guzmán</v>
      </c>
      <c r="AG26" s="354" t="s">
        <v>559</v>
      </c>
      <c r="AH26" s="354" t="s">
        <v>559</v>
      </c>
      <c r="AI26" s="162" t="s">
        <v>559</v>
      </c>
      <c r="AJ26" s="162"/>
      <c r="AK26" s="162" t="s">
        <v>559</v>
      </c>
      <c r="AL26" s="162" t="s">
        <v>559</v>
      </c>
      <c r="AM26" s="162" t="s">
        <v>559</v>
      </c>
      <c r="AN26" s="162" t="s">
        <v>579</v>
      </c>
      <c r="AO26" s="296" t="s">
        <v>559</v>
      </c>
      <c r="AP26" s="296" t="s">
        <v>559</v>
      </c>
      <c r="AQ26" s="162" t="s">
        <v>559</v>
      </c>
      <c r="AR26" s="354" t="s">
        <v>559</v>
      </c>
      <c r="AS26" s="162"/>
      <c r="AT26" s="162"/>
      <c r="AU26" s="162"/>
      <c r="AV26" s="162"/>
      <c r="AW26" s="162"/>
      <c r="AX26" s="162"/>
      <c r="AY26" s="162"/>
      <c r="AZ26" s="162"/>
      <c r="BA26" s="162"/>
      <c r="BB26" s="163">
        <f t="shared" si="8"/>
        <v>10</v>
      </c>
      <c r="BC26" s="164" t="str">
        <f t="shared" si="9"/>
        <v/>
      </c>
      <c r="BD26" s="166">
        <f t="shared" si="10"/>
        <v>1</v>
      </c>
      <c r="BE26" s="164" t="str">
        <f t="shared" si="11"/>
        <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354" t="s">
        <v>559</v>
      </c>
      <c r="E27" s="354" t="s">
        <v>559</v>
      </c>
      <c r="F27" s="354" t="s">
        <v>559</v>
      </c>
      <c r="G27" s="354" t="s">
        <v>559</v>
      </c>
      <c r="H27" s="354" t="s">
        <v>559</v>
      </c>
      <c r="I27" s="354" t="s">
        <v>559</v>
      </c>
      <c r="J27" s="354" t="s">
        <v>559</v>
      </c>
      <c r="K27" s="354" t="s">
        <v>559</v>
      </c>
      <c r="L27" s="354" t="s">
        <v>559</v>
      </c>
      <c r="M27" s="354" t="s">
        <v>559</v>
      </c>
      <c r="N27" s="354" t="s">
        <v>559</v>
      </c>
      <c r="O27" s="354" t="s">
        <v>559</v>
      </c>
      <c r="P27" s="354" t="s">
        <v>559</v>
      </c>
      <c r="Q27" s="354" t="s">
        <v>559</v>
      </c>
      <c r="R27" s="354" t="s">
        <v>559</v>
      </c>
      <c r="S27" s="354" t="s">
        <v>559</v>
      </c>
      <c r="T27" s="354" t="s">
        <v>559</v>
      </c>
      <c r="U27" s="355"/>
      <c r="V27" s="354" t="s">
        <v>559</v>
      </c>
      <c r="W27" s="354" t="s">
        <v>559</v>
      </c>
      <c r="X27" s="354" t="s">
        <v>559</v>
      </c>
      <c r="Y27" s="162">
        <f t="shared" si="1"/>
        <v>20</v>
      </c>
      <c r="Z27" s="164">
        <f t="shared" si="2"/>
        <v>1</v>
      </c>
      <c r="AA27" s="165">
        <f t="shared" si="3"/>
        <v>0</v>
      </c>
      <c r="AB27" s="164">
        <f t="shared" si="4"/>
        <v>0</v>
      </c>
      <c r="AC27" s="166">
        <f t="shared" si="5"/>
        <v>0</v>
      </c>
      <c r="AD27" s="164">
        <f t="shared" si="6"/>
        <v>0</v>
      </c>
      <c r="AE27" s="160">
        <v>21.0</v>
      </c>
      <c r="AF27" s="161" t="str">
        <f t="shared" si="7"/>
        <v>Yassir  Hernández Disla</v>
      </c>
      <c r="AG27" s="354" t="s">
        <v>559</v>
      </c>
      <c r="AH27" s="354" t="s">
        <v>559</v>
      </c>
      <c r="AI27" s="162" t="s">
        <v>559</v>
      </c>
      <c r="AJ27" s="162"/>
      <c r="AK27" s="162" t="s">
        <v>559</v>
      </c>
      <c r="AL27" s="162" t="s">
        <v>559</v>
      </c>
      <c r="AM27" s="162" t="s">
        <v>559</v>
      </c>
      <c r="AN27" s="162" t="s">
        <v>559</v>
      </c>
      <c r="AO27" s="293" t="s">
        <v>559</v>
      </c>
      <c r="AP27" s="293" t="s">
        <v>559</v>
      </c>
      <c r="AQ27" s="162" t="s">
        <v>559</v>
      </c>
      <c r="AR27" s="354" t="s">
        <v>559</v>
      </c>
      <c r="AS27" s="162"/>
      <c r="AT27" s="162"/>
      <c r="AU27" s="162"/>
      <c r="AV27" s="162"/>
      <c r="AW27" s="162"/>
      <c r="AX27" s="162"/>
      <c r="AY27" s="162"/>
      <c r="AZ27" s="162"/>
      <c r="BA27" s="162"/>
      <c r="BB27" s="163">
        <f t="shared" si="8"/>
        <v>11</v>
      </c>
      <c r="BC27" s="164" t="str">
        <f t="shared" si="9"/>
        <v/>
      </c>
      <c r="BD27" s="166">
        <f t="shared" si="10"/>
        <v>0</v>
      </c>
      <c r="BE27" s="164" t="str">
        <f t="shared" si="11"/>
        <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354" t="s">
        <v>559</v>
      </c>
      <c r="E28" s="354" t="s">
        <v>559</v>
      </c>
      <c r="F28" s="354" t="s">
        <v>559</v>
      </c>
      <c r="G28" s="354" t="s">
        <v>559</v>
      </c>
      <c r="H28" s="354" t="s">
        <v>559</v>
      </c>
      <c r="I28" s="354" t="s">
        <v>559</v>
      </c>
      <c r="J28" s="354" t="s">
        <v>559</v>
      </c>
      <c r="K28" s="354" t="s">
        <v>559</v>
      </c>
      <c r="L28" s="354" t="s">
        <v>559</v>
      </c>
      <c r="M28" s="354" t="s">
        <v>559</v>
      </c>
      <c r="N28" s="354" t="s">
        <v>559</v>
      </c>
      <c r="O28" s="354" t="s">
        <v>559</v>
      </c>
      <c r="P28" s="354" t="s">
        <v>559</v>
      </c>
      <c r="Q28" s="354" t="s">
        <v>559</v>
      </c>
      <c r="R28" s="354" t="s">
        <v>559</v>
      </c>
      <c r="S28" s="354" t="s">
        <v>559</v>
      </c>
      <c r="T28" s="354" t="s">
        <v>559</v>
      </c>
      <c r="U28" s="355"/>
      <c r="V28" s="354" t="s">
        <v>559</v>
      </c>
      <c r="W28" s="354" t="s">
        <v>559</v>
      </c>
      <c r="X28" s="354" t="s">
        <v>559</v>
      </c>
      <c r="Y28" s="162">
        <f t="shared" si="1"/>
        <v>20</v>
      </c>
      <c r="Z28" s="164">
        <f t="shared" si="2"/>
        <v>1</v>
      </c>
      <c r="AA28" s="165">
        <f t="shared" si="3"/>
        <v>0</v>
      </c>
      <c r="AB28" s="164">
        <f t="shared" si="4"/>
        <v>0</v>
      </c>
      <c r="AC28" s="166">
        <f t="shared" si="5"/>
        <v>0</v>
      </c>
      <c r="AD28" s="164">
        <f t="shared" si="6"/>
        <v>0</v>
      </c>
      <c r="AE28" s="160">
        <v>22.0</v>
      </c>
      <c r="AF28" s="161" t="str">
        <f t="shared" si="7"/>
        <v>Yadiel  Jiménez Betances</v>
      </c>
      <c r="AG28" s="354" t="s">
        <v>559</v>
      </c>
      <c r="AH28" s="354" t="s">
        <v>559</v>
      </c>
      <c r="AI28" s="162" t="s">
        <v>559</v>
      </c>
      <c r="AJ28" s="162"/>
      <c r="AK28" s="162" t="s">
        <v>559</v>
      </c>
      <c r="AL28" s="162" t="s">
        <v>578</v>
      </c>
      <c r="AM28" s="162" t="s">
        <v>559</v>
      </c>
      <c r="AN28" s="162" t="s">
        <v>559</v>
      </c>
      <c r="AO28" s="296" t="s">
        <v>559</v>
      </c>
      <c r="AP28" s="296" t="s">
        <v>559</v>
      </c>
      <c r="AQ28" s="162" t="s">
        <v>559</v>
      </c>
      <c r="AR28" s="354" t="s">
        <v>559</v>
      </c>
      <c r="AS28" s="162"/>
      <c r="AT28" s="162"/>
      <c r="AU28" s="162"/>
      <c r="AV28" s="162"/>
      <c r="AW28" s="162"/>
      <c r="AX28" s="162"/>
      <c r="AY28" s="162"/>
      <c r="AZ28" s="162"/>
      <c r="BA28" s="162"/>
      <c r="BB28" s="163">
        <f t="shared" si="8"/>
        <v>11</v>
      </c>
      <c r="BC28" s="164" t="str">
        <f t="shared" si="9"/>
        <v/>
      </c>
      <c r="BD28" s="166">
        <f t="shared" si="10"/>
        <v>0</v>
      </c>
      <c r="BE28" s="164" t="str">
        <f t="shared" si="11"/>
        <v/>
      </c>
      <c r="BF28" s="166">
        <f t="shared" si="12"/>
        <v>1</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354" t="s">
        <v>559</v>
      </c>
      <c r="E29" s="354" t="s">
        <v>559</v>
      </c>
      <c r="F29" s="354" t="s">
        <v>559</v>
      </c>
      <c r="G29" s="356" t="s">
        <v>579</v>
      </c>
      <c r="H29" s="354" t="s">
        <v>559</v>
      </c>
      <c r="I29" s="354" t="s">
        <v>559</v>
      </c>
      <c r="J29" s="354" t="s">
        <v>559</v>
      </c>
      <c r="K29" s="354" t="s">
        <v>559</v>
      </c>
      <c r="L29" s="354" t="s">
        <v>559</v>
      </c>
      <c r="M29" s="354" t="s">
        <v>559</v>
      </c>
      <c r="N29" s="354" t="s">
        <v>559</v>
      </c>
      <c r="O29" s="354" t="s">
        <v>559</v>
      </c>
      <c r="P29" s="354" t="s">
        <v>559</v>
      </c>
      <c r="Q29" s="354" t="s">
        <v>559</v>
      </c>
      <c r="R29" s="354" t="s">
        <v>559</v>
      </c>
      <c r="S29" s="354" t="s">
        <v>559</v>
      </c>
      <c r="T29" s="354" t="s">
        <v>559</v>
      </c>
      <c r="U29" s="355"/>
      <c r="V29" s="356" t="s">
        <v>579</v>
      </c>
      <c r="W29" s="354" t="s">
        <v>559</v>
      </c>
      <c r="X29" s="354" t="s">
        <v>559</v>
      </c>
      <c r="Y29" s="162">
        <f t="shared" si="1"/>
        <v>18</v>
      </c>
      <c r="Z29" s="164">
        <f t="shared" si="2"/>
        <v>0.9</v>
      </c>
      <c r="AA29" s="165">
        <f t="shared" si="3"/>
        <v>2</v>
      </c>
      <c r="AB29" s="164">
        <f t="shared" si="4"/>
        <v>0.1</v>
      </c>
      <c r="AC29" s="166">
        <f t="shared" si="5"/>
        <v>0</v>
      </c>
      <c r="AD29" s="164">
        <f t="shared" si="6"/>
        <v>0</v>
      </c>
      <c r="AE29" s="160">
        <v>23.0</v>
      </c>
      <c r="AF29" s="161" t="str">
        <f t="shared" si="7"/>
        <v>Yamel  Mella Aquino</v>
      </c>
      <c r="AG29" s="354" t="s">
        <v>559</v>
      </c>
      <c r="AH29" s="354" t="s">
        <v>559</v>
      </c>
      <c r="AI29" s="162" t="s">
        <v>559</v>
      </c>
      <c r="AJ29" s="162"/>
      <c r="AK29" s="162" t="s">
        <v>559</v>
      </c>
      <c r="AL29" s="162" t="s">
        <v>559</v>
      </c>
      <c r="AM29" s="162" t="s">
        <v>559</v>
      </c>
      <c r="AN29" s="162" t="s">
        <v>559</v>
      </c>
      <c r="AO29" s="293" t="s">
        <v>559</v>
      </c>
      <c r="AP29" s="293" t="s">
        <v>559</v>
      </c>
      <c r="AQ29" s="162" t="s">
        <v>559</v>
      </c>
      <c r="AR29" s="354" t="s">
        <v>559</v>
      </c>
      <c r="AS29" s="162"/>
      <c r="AT29" s="162"/>
      <c r="AU29" s="162"/>
      <c r="AV29" s="162"/>
      <c r="AW29" s="162"/>
      <c r="AX29" s="162"/>
      <c r="AY29" s="162"/>
      <c r="AZ29" s="162"/>
      <c r="BA29" s="162"/>
      <c r="BB29" s="163">
        <f t="shared" si="8"/>
        <v>11</v>
      </c>
      <c r="BC29" s="164" t="str">
        <f t="shared" si="9"/>
        <v/>
      </c>
      <c r="BD29" s="166">
        <f t="shared" si="10"/>
        <v>0</v>
      </c>
      <c r="BE29" s="164" t="str">
        <f t="shared" si="11"/>
        <v/>
      </c>
      <c r="BF29" s="166">
        <f t="shared" si="12"/>
        <v>0</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354" t="s">
        <v>559</v>
      </c>
      <c r="E30" s="354" t="s">
        <v>559</v>
      </c>
      <c r="F30" s="354" t="s">
        <v>559</v>
      </c>
      <c r="G30" s="354" t="s">
        <v>559</v>
      </c>
      <c r="H30" s="354" t="s">
        <v>559</v>
      </c>
      <c r="I30" s="354" t="s">
        <v>559</v>
      </c>
      <c r="J30" s="356" t="s">
        <v>579</v>
      </c>
      <c r="K30" s="354" t="s">
        <v>559</v>
      </c>
      <c r="L30" s="356" t="s">
        <v>579</v>
      </c>
      <c r="M30" s="354" t="s">
        <v>559</v>
      </c>
      <c r="N30" s="354" t="s">
        <v>559</v>
      </c>
      <c r="O30" s="354" t="s">
        <v>559</v>
      </c>
      <c r="P30" s="368" t="s">
        <v>578</v>
      </c>
      <c r="Q30" s="356" t="s">
        <v>579</v>
      </c>
      <c r="R30" s="354" t="s">
        <v>559</v>
      </c>
      <c r="S30" s="354" t="s">
        <v>559</v>
      </c>
      <c r="T30" s="354" t="s">
        <v>559</v>
      </c>
      <c r="U30" s="355"/>
      <c r="V30" s="356" t="s">
        <v>579</v>
      </c>
      <c r="W30" s="356" t="s">
        <v>579</v>
      </c>
      <c r="X30" s="354" t="s">
        <v>559</v>
      </c>
      <c r="Y30" s="162">
        <f t="shared" si="1"/>
        <v>15</v>
      </c>
      <c r="Z30" s="164">
        <f t="shared" si="2"/>
        <v>0.75</v>
      </c>
      <c r="AA30" s="165">
        <f t="shared" si="3"/>
        <v>5</v>
      </c>
      <c r="AB30" s="164">
        <f t="shared" si="4"/>
        <v>0.25</v>
      </c>
      <c r="AC30" s="166">
        <f t="shared" si="5"/>
        <v>1</v>
      </c>
      <c r="AD30" s="164">
        <f t="shared" si="6"/>
        <v>0.05</v>
      </c>
      <c r="AE30" s="160">
        <v>24.0</v>
      </c>
      <c r="AF30" s="161" t="str">
        <f t="shared" si="7"/>
        <v>Sariely Del Carmen Mena Chávez</v>
      </c>
      <c r="AG30" s="354" t="s">
        <v>559</v>
      </c>
      <c r="AH30" s="354" t="s">
        <v>559</v>
      </c>
      <c r="AI30" s="162" t="s">
        <v>559</v>
      </c>
      <c r="AJ30" s="162"/>
      <c r="AK30" s="162" t="s">
        <v>579</v>
      </c>
      <c r="AL30" s="162" t="s">
        <v>559</v>
      </c>
      <c r="AM30" s="162" t="s">
        <v>559</v>
      </c>
      <c r="AN30" s="162" t="s">
        <v>559</v>
      </c>
      <c r="AO30" s="296" t="s">
        <v>578</v>
      </c>
      <c r="AP30" s="296" t="s">
        <v>559</v>
      </c>
      <c r="AQ30" s="162" t="s">
        <v>559</v>
      </c>
      <c r="AR30" s="354" t="s">
        <v>559</v>
      </c>
      <c r="AS30" s="162"/>
      <c r="AT30" s="162"/>
      <c r="AU30" s="162"/>
      <c r="AV30" s="162"/>
      <c r="AW30" s="162"/>
      <c r="AX30" s="162"/>
      <c r="AY30" s="162"/>
      <c r="AZ30" s="162"/>
      <c r="BA30" s="162"/>
      <c r="BB30" s="163">
        <f t="shared" si="8"/>
        <v>10</v>
      </c>
      <c r="BC30" s="164" t="str">
        <f t="shared" si="9"/>
        <v/>
      </c>
      <c r="BD30" s="166">
        <f t="shared" si="10"/>
        <v>1</v>
      </c>
      <c r="BE30" s="164" t="str">
        <f t="shared" si="11"/>
        <v/>
      </c>
      <c r="BF30" s="166">
        <f t="shared" si="12"/>
        <v>1</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354" t="s">
        <v>559</v>
      </c>
      <c r="E31" s="356" t="s">
        <v>579</v>
      </c>
      <c r="F31" s="356" t="s">
        <v>579</v>
      </c>
      <c r="G31" s="354" t="s">
        <v>559</v>
      </c>
      <c r="H31" s="354" t="s">
        <v>559</v>
      </c>
      <c r="I31" s="354" t="s">
        <v>559</v>
      </c>
      <c r="J31" s="354" t="s">
        <v>559</v>
      </c>
      <c r="K31" s="354" t="s">
        <v>559</v>
      </c>
      <c r="L31" s="354" t="s">
        <v>559</v>
      </c>
      <c r="M31" s="354" t="s">
        <v>559</v>
      </c>
      <c r="N31" s="354" t="s">
        <v>559</v>
      </c>
      <c r="O31" s="354" t="s">
        <v>559</v>
      </c>
      <c r="P31" s="354" t="s">
        <v>559</v>
      </c>
      <c r="Q31" s="354" t="s">
        <v>559</v>
      </c>
      <c r="R31" s="354" t="s">
        <v>559</v>
      </c>
      <c r="S31" s="354" t="s">
        <v>559</v>
      </c>
      <c r="T31" s="354" t="s">
        <v>559</v>
      </c>
      <c r="U31" s="355"/>
      <c r="V31" s="354" t="s">
        <v>559</v>
      </c>
      <c r="W31" s="354" t="s">
        <v>559</v>
      </c>
      <c r="X31" s="354" t="s">
        <v>559</v>
      </c>
      <c r="Y31" s="162">
        <f t="shared" si="1"/>
        <v>18</v>
      </c>
      <c r="Z31" s="164">
        <f t="shared" si="2"/>
        <v>0.9</v>
      </c>
      <c r="AA31" s="165">
        <f t="shared" si="3"/>
        <v>2</v>
      </c>
      <c r="AB31" s="164">
        <f t="shared" si="4"/>
        <v>0.1</v>
      </c>
      <c r="AC31" s="166">
        <f t="shared" si="5"/>
        <v>0</v>
      </c>
      <c r="AD31" s="164">
        <f t="shared" si="6"/>
        <v>0</v>
      </c>
      <c r="AE31" s="160">
        <v>25.0</v>
      </c>
      <c r="AF31" s="161" t="str">
        <f t="shared" si="7"/>
        <v>David Carmelo Navas Fernández</v>
      </c>
      <c r="AG31" s="354" t="s">
        <v>559</v>
      </c>
      <c r="AH31" s="354" t="s">
        <v>559</v>
      </c>
      <c r="AI31" s="162" t="s">
        <v>559</v>
      </c>
      <c r="AJ31" s="162"/>
      <c r="AK31" s="162" t="s">
        <v>559</v>
      </c>
      <c r="AL31" s="162" t="s">
        <v>579</v>
      </c>
      <c r="AM31" s="162" t="s">
        <v>559</v>
      </c>
      <c r="AN31" s="162" t="s">
        <v>559</v>
      </c>
      <c r="AO31" s="293" t="s">
        <v>559</v>
      </c>
      <c r="AP31" s="293" t="s">
        <v>559</v>
      </c>
      <c r="AQ31" s="162" t="s">
        <v>559</v>
      </c>
      <c r="AR31" s="354" t="s">
        <v>559</v>
      </c>
      <c r="AS31" s="162"/>
      <c r="AT31" s="162"/>
      <c r="AU31" s="162"/>
      <c r="AV31" s="162"/>
      <c r="AW31" s="162"/>
      <c r="AX31" s="162"/>
      <c r="AY31" s="162"/>
      <c r="AZ31" s="162"/>
      <c r="BA31" s="162"/>
      <c r="BB31" s="163">
        <f t="shared" si="8"/>
        <v>10</v>
      </c>
      <c r="BC31" s="164" t="str">
        <f t="shared" si="9"/>
        <v/>
      </c>
      <c r="BD31" s="166">
        <f t="shared" si="10"/>
        <v>1</v>
      </c>
      <c r="BE31" s="164" t="str">
        <f t="shared" si="11"/>
        <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354" t="s">
        <v>559</v>
      </c>
      <c r="E32" s="354" t="s">
        <v>578</v>
      </c>
      <c r="F32" s="354" t="s">
        <v>559</v>
      </c>
      <c r="G32" s="354" t="s">
        <v>559</v>
      </c>
      <c r="H32" s="354" t="s">
        <v>559</v>
      </c>
      <c r="I32" s="354" t="s">
        <v>559</v>
      </c>
      <c r="J32" s="354" t="s">
        <v>559</v>
      </c>
      <c r="K32" s="354" t="s">
        <v>559</v>
      </c>
      <c r="L32" s="354" t="s">
        <v>559</v>
      </c>
      <c r="M32" s="354" t="s">
        <v>559</v>
      </c>
      <c r="N32" s="354" t="s">
        <v>559</v>
      </c>
      <c r="O32" s="354" t="s">
        <v>559</v>
      </c>
      <c r="P32" s="354" t="s">
        <v>559</v>
      </c>
      <c r="Q32" s="354" t="s">
        <v>559</v>
      </c>
      <c r="R32" s="354" t="s">
        <v>559</v>
      </c>
      <c r="S32" s="354" t="s">
        <v>559</v>
      </c>
      <c r="T32" s="354" t="s">
        <v>559</v>
      </c>
      <c r="U32" s="355"/>
      <c r="V32" s="354" t="s">
        <v>559</v>
      </c>
      <c r="W32" s="354" t="s">
        <v>559</v>
      </c>
      <c r="X32" s="354" t="s">
        <v>559</v>
      </c>
      <c r="Y32" s="162">
        <f t="shared" si="1"/>
        <v>20</v>
      </c>
      <c r="Z32" s="164">
        <f t="shared" si="2"/>
        <v>1</v>
      </c>
      <c r="AA32" s="165">
        <f t="shared" si="3"/>
        <v>0</v>
      </c>
      <c r="AB32" s="164">
        <f t="shared" si="4"/>
        <v>0</v>
      </c>
      <c r="AC32" s="166">
        <f t="shared" si="5"/>
        <v>1</v>
      </c>
      <c r="AD32" s="164">
        <f t="shared" si="6"/>
        <v>0.05</v>
      </c>
      <c r="AE32" s="160">
        <v>26.0</v>
      </c>
      <c r="AF32" s="161" t="str">
        <f t="shared" si="7"/>
        <v>Andriw Jelier Ortiz Rodríguez</v>
      </c>
      <c r="AG32" s="354" t="s">
        <v>559</v>
      </c>
      <c r="AH32" s="354" t="s">
        <v>559</v>
      </c>
      <c r="AI32" s="162" t="s">
        <v>559</v>
      </c>
      <c r="AJ32" s="162"/>
      <c r="AK32" s="162" t="s">
        <v>559</v>
      </c>
      <c r="AL32" s="162" t="s">
        <v>559</v>
      </c>
      <c r="AM32" s="162" t="s">
        <v>559</v>
      </c>
      <c r="AN32" s="162" t="s">
        <v>559</v>
      </c>
      <c r="AO32" s="296" t="s">
        <v>559</v>
      </c>
      <c r="AP32" s="296" t="s">
        <v>559</v>
      </c>
      <c r="AQ32" s="162" t="s">
        <v>559</v>
      </c>
      <c r="AR32" s="354" t="s">
        <v>559</v>
      </c>
      <c r="AS32" s="162"/>
      <c r="AT32" s="162"/>
      <c r="AU32" s="162"/>
      <c r="AV32" s="162"/>
      <c r="AW32" s="162"/>
      <c r="AX32" s="162"/>
      <c r="AY32" s="162"/>
      <c r="AZ32" s="162"/>
      <c r="BA32" s="162"/>
      <c r="BB32" s="163">
        <f t="shared" si="8"/>
        <v>11</v>
      </c>
      <c r="BC32" s="164" t="str">
        <f t="shared" si="9"/>
        <v/>
      </c>
      <c r="BD32" s="166">
        <f t="shared" si="10"/>
        <v>0</v>
      </c>
      <c r="BE32" s="164" t="str">
        <f t="shared" si="11"/>
        <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354" t="s">
        <v>559</v>
      </c>
      <c r="E33" s="354" t="s">
        <v>559</v>
      </c>
      <c r="F33" s="354" t="s">
        <v>559</v>
      </c>
      <c r="G33" s="354" t="s">
        <v>559</v>
      </c>
      <c r="H33" s="354" t="s">
        <v>559</v>
      </c>
      <c r="I33" s="354" t="s">
        <v>559</v>
      </c>
      <c r="J33" s="354" t="s">
        <v>559</v>
      </c>
      <c r="K33" s="354" t="s">
        <v>559</v>
      </c>
      <c r="L33" s="354" t="s">
        <v>559</v>
      </c>
      <c r="M33" s="354" t="s">
        <v>559</v>
      </c>
      <c r="N33" s="356" t="s">
        <v>579</v>
      </c>
      <c r="O33" s="354" t="s">
        <v>559</v>
      </c>
      <c r="P33" s="354" t="s">
        <v>559</v>
      </c>
      <c r="Q33" s="354" t="s">
        <v>559</v>
      </c>
      <c r="R33" s="354" t="s">
        <v>559</v>
      </c>
      <c r="S33" s="354" t="s">
        <v>559</v>
      </c>
      <c r="T33" s="354" t="s">
        <v>559</v>
      </c>
      <c r="U33" s="355"/>
      <c r="V33" s="354" t="s">
        <v>559</v>
      </c>
      <c r="W33" s="354" t="s">
        <v>559</v>
      </c>
      <c r="X33" s="354" t="s">
        <v>559</v>
      </c>
      <c r="Y33" s="162">
        <f t="shared" si="1"/>
        <v>19</v>
      </c>
      <c r="Z33" s="164">
        <f t="shared" si="2"/>
        <v>0.95</v>
      </c>
      <c r="AA33" s="165">
        <f t="shared" si="3"/>
        <v>1</v>
      </c>
      <c r="AB33" s="164">
        <f t="shared" si="4"/>
        <v>0.05</v>
      </c>
      <c r="AC33" s="166">
        <f t="shared" si="5"/>
        <v>0</v>
      </c>
      <c r="AD33" s="164">
        <f t="shared" si="6"/>
        <v>0</v>
      </c>
      <c r="AE33" s="160">
        <v>27.0</v>
      </c>
      <c r="AF33" s="161" t="str">
        <f t="shared" si="7"/>
        <v>Dashley Nicole Peña García</v>
      </c>
      <c r="AG33" s="354" t="s">
        <v>559</v>
      </c>
      <c r="AH33" s="354" t="s">
        <v>559</v>
      </c>
      <c r="AI33" s="162" t="s">
        <v>559</v>
      </c>
      <c r="AJ33" s="162"/>
      <c r="AK33" s="162" t="s">
        <v>559</v>
      </c>
      <c r="AL33" s="162" t="s">
        <v>559</v>
      </c>
      <c r="AM33" s="162" t="s">
        <v>559</v>
      </c>
      <c r="AN33" s="162" t="s">
        <v>559</v>
      </c>
      <c r="AO33" s="293" t="s">
        <v>559</v>
      </c>
      <c r="AP33" s="293" t="s">
        <v>559</v>
      </c>
      <c r="AQ33" s="162" t="s">
        <v>559</v>
      </c>
      <c r="AR33" s="354" t="s">
        <v>559</v>
      </c>
      <c r="AS33" s="162"/>
      <c r="AT33" s="162"/>
      <c r="AU33" s="162"/>
      <c r="AV33" s="162"/>
      <c r="AW33" s="162"/>
      <c r="AX33" s="162"/>
      <c r="AY33" s="162"/>
      <c r="AZ33" s="162"/>
      <c r="BA33" s="162"/>
      <c r="BB33" s="163">
        <f t="shared" si="8"/>
        <v>11</v>
      </c>
      <c r="BC33" s="164" t="str">
        <f t="shared" si="9"/>
        <v/>
      </c>
      <c r="BD33" s="166">
        <f t="shared" si="10"/>
        <v>0</v>
      </c>
      <c r="BE33" s="164" t="str">
        <f t="shared" si="11"/>
        <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354" t="s">
        <v>559</v>
      </c>
      <c r="E34" s="354" t="s">
        <v>559</v>
      </c>
      <c r="F34" s="354" t="s">
        <v>559</v>
      </c>
      <c r="G34" s="354" t="s">
        <v>559</v>
      </c>
      <c r="H34" s="354" t="s">
        <v>559</v>
      </c>
      <c r="I34" s="354" t="s">
        <v>559</v>
      </c>
      <c r="J34" s="354" t="s">
        <v>559</v>
      </c>
      <c r="K34" s="354" t="s">
        <v>559</v>
      </c>
      <c r="L34" s="354" t="s">
        <v>559</v>
      </c>
      <c r="M34" s="354" t="s">
        <v>559</v>
      </c>
      <c r="N34" s="354" t="s">
        <v>559</v>
      </c>
      <c r="O34" s="354" t="s">
        <v>559</v>
      </c>
      <c r="P34" s="354" t="s">
        <v>559</v>
      </c>
      <c r="Q34" s="354" t="s">
        <v>559</v>
      </c>
      <c r="R34" s="354" t="s">
        <v>559</v>
      </c>
      <c r="S34" s="354" t="s">
        <v>559</v>
      </c>
      <c r="T34" s="354" t="s">
        <v>559</v>
      </c>
      <c r="U34" s="355"/>
      <c r="V34" s="354" t="s">
        <v>559</v>
      </c>
      <c r="W34" s="354" t="s">
        <v>559</v>
      </c>
      <c r="X34" s="354" t="s">
        <v>559</v>
      </c>
      <c r="Y34" s="162">
        <f t="shared" si="1"/>
        <v>20</v>
      </c>
      <c r="Z34" s="164">
        <f t="shared" si="2"/>
        <v>1</v>
      </c>
      <c r="AA34" s="165">
        <f t="shared" si="3"/>
        <v>0</v>
      </c>
      <c r="AB34" s="164">
        <f t="shared" si="4"/>
        <v>0</v>
      </c>
      <c r="AC34" s="166">
        <f t="shared" si="5"/>
        <v>0</v>
      </c>
      <c r="AD34" s="164">
        <f t="shared" si="6"/>
        <v>0</v>
      </c>
      <c r="AE34" s="160">
        <v>28.0</v>
      </c>
      <c r="AF34" s="161" t="str">
        <f t="shared" si="7"/>
        <v>Yesly  Peña Muñoz</v>
      </c>
      <c r="AG34" s="354" t="s">
        <v>559</v>
      </c>
      <c r="AH34" s="354" t="s">
        <v>559</v>
      </c>
      <c r="AI34" s="162" t="s">
        <v>559</v>
      </c>
      <c r="AJ34" s="162"/>
      <c r="AK34" s="162" t="s">
        <v>559</v>
      </c>
      <c r="AL34" s="162" t="s">
        <v>559</v>
      </c>
      <c r="AM34" s="162" t="s">
        <v>559</v>
      </c>
      <c r="AN34" s="162" t="s">
        <v>559</v>
      </c>
      <c r="AO34" s="296" t="s">
        <v>559</v>
      </c>
      <c r="AP34" s="296" t="s">
        <v>559</v>
      </c>
      <c r="AQ34" s="162" t="s">
        <v>559</v>
      </c>
      <c r="AR34" s="354" t="s">
        <v>559</v>
      </c>
      <c r="AS34" s="162"/>
      <c r="AT34" s="162"/>
      <c r="AU34" s="162"/>
      <c r="AV34" s="162"/>
      <c r="AW34" s="162"/>
      <c r="AX34" s="162"/>
      <c r="AY34" s="162"/>
      <c r="AZ34" s="162"/>
      <c r="BA34" s="162"/>
      <c r="BB34" s="163">
        <f t="shared" si="8"/>
        <v>11</v>
      </c>
      <c r="BC34" s="164" t="str">
        <f t="shared" si="9"/>
        <v/>
      </c>
      <c r="BD34" s="166">
        <f t="shared" si="10"/>
        <v>0</v>
      </c>
      <c r="BE34" s="164" t="str">
        <f t="shared" si="11"/>
        <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354" t="s">
        <v>559</v>
      </c>
      <c r="E35" s="354" t="s">
        <v>559</v>
      </c>
      <c r="F35" s="354" t="s">
        <v>559</v>
      </c>
      <c r="G35" s="354" t="s">
        <v>559</v>
      </c>
      <c r="H35" s="354" t="s">
        <v>559</v>
      </c>
      <c r="I35" s="354" t="s">
        <v>559</v>
      </c>
      <c r="J35" s="354" t="s">
        <v>559</v>
      </c>
      <c r="K35" s="354" t="s">
        <v>559</v>
      </c>
      <c r="L35" s="354" t="s">
        <v>559</v>
      </c>
      <c r="M35" s="354" t="s">
        <v>559</v>
      </c>
      <c r="N35" s="354" t="s">
        <v>559</v>
      </c>
      <c r="O35" s="354" t="s">
        <v>559</v>
      </c>
      <c r="P35" s="354" t="s">
        <v>559</v>
      </c>
      <c r="Q35" s="354" t="s">
        <v>559</v>
      </c>
      <c r="R35" s="354" t="s">
        <v>559</v>
      </c>
      <c r="S35" s="354" t="s">
        <v>559</v>
      </c>
      <c r="T35" s="354" t="s">
        <v>559</v>
      </c>
      <c r="U35" s="355"/>
      <c r="V35" s="354" t="s">
        <v>559</v>
      </c>
      <c r="W35" s="354" t="s">
        <v>559</v>
      </c>
      <c r="X35" s="354" t="s">
        <v>559</v>
      </c>
      <c r="Y35" s="162">
        <f t="shared" si="1"/>
        <v>20</v>
      </c>
      <c r="Z35" s="164">
        <f t="shared" si="2"/>
        <v>1</v>
      </c>
      <c r="AA35" s="165">
        <f t="shared" si="3"/>
        <v>0</v>
      </c>
      <c r="AB35" s="164">
        <f t="shared" si="4"/>
        <v>0</v>
      </c>
      <c r="AC35" s="166">
        <f t="shared" si="5"/>
        <v>0</v>
      </c>
      <c r="AD35" s="164">
        <f t="shared" si="6"/>
        <v>0</v>
      </c>
      <c r="AE35" s="160">
        <v>29.0</v>
      </c>
      <c r="AF35" s="161" t="str">
        <f t="shared" si="7"/>
        <v>Wilbert  Peña Paulino</v>
      </c>
      <c r="AG35" s="354" t="s">
        <v>559</v>
      </c>
      <c r="AH35" s="354" t="s">
        <v>559</v>
      </c>
      <c r="AI35" s="162" t="s">
        <v>559</v>
      </c>
      <c r="AJ35" s="162"/>
      <c r="AK35" s="162" t="s">
        <v>559</v>
      </c>
      <c r="AL35" s="162" t="s">
        <v>559</v>
      </c>
      <c r="AM35" s="162" t="s">
        <v>559</v>
      </c>
      <c r="AN35" s="162" t="s">
        <v>559</v>
      </c>
      <c r="AO35" s="293" t="s">
        <v>559</v>
      </c>
      <c r="AP35" s="293" t="s">
        <v>559</v>
      </c>
      <c r="AQ35" s="162" t="s">
        <v>559</v>
      </c>
      <c r="AR35" s="354" t="s">
        <v>559</v>
      </c>
      <c r="AS35" s="162"/>
      <c r="AT35" s="162"/>
      <c r="AU35" s="162"/>
      <c r="AV35" s="162"/>
      <c r="AW35" s="162"/>
      <c r="AX35" s="162"/>
      <c r="AY35" s="162"/>
      <c r="AZ35" s="162"/>
      <c r="BA35" s="162"/>
      <c r="BB35" s="163">
        <f t="shared" si="8"/>
        <v>11</v>
      </c>
      <c r="BC35" s="164" t="str">
        <f t="shared" si="9"/>
        <v/>
      </c>
      <c r="BD35" s="166">
        <f t="shared" si="10"/>
        <v>0</v>
      </c>
      <c r="BE35" s="164" t="str">
        <f t="shared" si="11"/>
        <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354" t="s">
        <v>559</v>
      </c>
      <c r="E36" s="354" t="s">
        <v>559</v>
      </c>
      <c r="F36" s="354" t="s">
        <v>559</v>
      </c>
      <c r="G36" s="354" t="s">
        <v>559</v>
      </c>
      <c r="H36" s="354" t="s">
        <v>559</v>
      </c>
      <c r="I36" s="354" t="s">
        <v>559</v>
      </c>
      <c r="J36" s="354" t="s">
        <v>559</v>
      </c>
      <c r="K36" s="354" t="s">
        <v>559</v>
      </c>
      <c r="L36" s="354" t="s">
        <v>559</v>
      </c>
      <c r="M36" s="354" t="s">
        <v>559</v>
      </c>
      <c r="N36" s="354" t="s">
        <v>559</v>
      </c>
      <c r="O36" s="356" t="s">
        <v>579</v>
      </c>
      <c r="P36" s="354" t="s">
        <v>559</v>
      </c>
      <c r="Q36" s="354" t="s">
        <v>559</v>
      </c>
      <c r="R36" s="356" t="s">
        <v>579</v>
      </c>
      <c r="S36" s="354" t="s">
        <v>804</v>
      </c>
      <c r="T36" s="354" t="s">
        <v>559</v>
      </c>
      <c r="U36" s="355"/>
      <c r="V36" s="356" t="s">
        <v>579</v>
      </c>
      <c r="W36" s="354" t="s">
        <v>559</v>
      </c>
      <c r="X36" s="354" t="s">
        <v>559</v>
      </c>
      <c r="Y36" s="162">
        <f t="shared" si="1"/>
        <v>17</v>
      </c>
      <c r="Z36" s="164">
        <f t="shared" si="2"/>
        <v>0.85</v>
      </c>
      <c r="AA36" s="165">
        <f t="shared" si="3"/>
        <v>3</v>
      </c>
      <c r="AB36" s="164">
        <f t="shared" si="4"/>
        <v>0.15</v>
      </c>
      <c r="AC36" s="166">
        <f t="shared" si="5"/>
        <v>0</v>
      </c>
      <c r="AD36" s="164">
        <f t="shared" si="6"/>
        <v>0</v>
      </c>
      <c r="AE36" s="160">
        <v>30.0</v>
      </c>
      <c r="AF36" s="161" t="str">
        <f t="shared" si="7"/>
        <v>Yonayry  Peña Santos</v>
      </c>
      <c r="AG36" s="354" t="s">
        <v>559</v>
      </c>
      <c r="AH36" s="354" t="s">
        <v>559</v>
      </c>
      <c r="AI36" s="162" t="s">
        <v>559</v>
      </c>
      <c r="AJ36" s="162"/>
      <c r="AK36" s="162" t="s">
        <v>559</v>
      </c>
      <c r="AL36" s="162" t="s">
        <v>559</v>
      </c>
      <c r="AM36" s="162" t="s">
        <v>559</v>
      </c>
      <c r="AN36" s="162" t="s">
        <v>559</v>
      </c>
      <c r="AO36" s="296" t="s">
        <v>579</v>
      </c>
      <c r="AP36" s="296" t="s">
        <v>559</v>
      </c>
      <c r="AQ36" s="162" t="s">
        <v>559</v>
      </c>
      <c r="AR36" s="354" t="s">
        <v>559</v>
      </c>
      <c r="AS36" s="162"/>
      <c r="AT36" s="162"/>
      <c r="AU36" s="162"/>
      <c r="AV36" s="162"/>
      <c r="AW36" s="162"/>
      <c r="AX36" s="162"/>
      <c r="AY36" s="162"/>
      <c r="AZ36" s="162"/>
      <c r="BA36" s="162"/>
      <c r="BB36" s="163">
        <f t="shared" si="8"/>
        <v>10</v>
      </c>
      <c r="BC36" s="164" t="str">
        <f t="shared" si="9"/>
        <v/>
      </c>
      <c r="BD36" s="166">
        <f t="shared" si="10"/>
        <v>1</v>
      </c>
      <c r="BE36" s="164" t="str">
        <f t="shared" si="11"/>
        <v/>
      </c>
      <c r="BF36" s="166">
        <f t="shared" si="12"/>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354" t="s">
        <v>559</v>
      </c>
      <c r="E37" s="354" t="s">
        <v>559</v>
      </c>
      <c r="F37" s="354" t="s">
        <v>559</v>
      </c>
      <c r="G37" s="354" t="s">
        <v>559</v>
      </c>
      <c r="H37" s="354" t="s">
        <v>559</v>
      </c>
      <c r="I37" s="354" t="s">
        <v>559</v>
      </c>
      <c r="J37" s="354" t="s">
        <v>578</v>
      </c>
      <c r="K37" s="354" t="s">
        <v>578</v>
      </c>
      <c r="L37" s="354" t="s">
        <v>559</v>
      </c>
      <c r="M37" s="354" t="s">
        <v>559</v>
      </c>
      <c r="N37" s="354" t="s">
        <v>559</v>
      </c>
      <c r="O37" s="354" t="s">
        <v>559</v>
      </c>
      <c r="P37" s="354" t="s">
        <v>559</v>
      </c>
      <c r="Q37" s="354" t="s">
        <v>559</v>
      </c>
      <c r="R37" s="354" t="s">
        <v>559</v>
      </c>
      <c r="S37" s="354" t="s">
        <v>559</v>
      </c>
      <c r="T37" s="354" t="s">
        <v>559</v>
      </c>
      <c r="U37" s="355"/>
      <c r="V37" s="354" t="s">
        <v>559</v>
      </c>
      <c r="W37" s="354" t="s">
        <v>559</v>
      </c>
      <c r="X37" s="354" t="s">
        <v>559</v>
      </c>
      <c r="Y37" s="162">
        <f t="shared" si="1"/>
        <v>20</v>
      </c>
      <c r="Z37" s="164">
        <f t="shared" si="2"/>
        <v>1</v>
      </c>
      <c r="AA37" s="165">
        <f t="shared" si="3"/>
        <v>0</v>
      </c>
      <c r="AB37" s="164">
        <f t="shared" si="4"/>
        <v>0</v>
      </c>
      <c r="AC37" s="166">
        <f t="shared" si="5"/>
        <v>2</v>
      </c>
      <c r="AD37" s="164">
        <f t="shared" si="6"/>
        <v>0.1</v>
      </c>
      <c r="AE37" s="160">
        <v>31.0</v>
      </c>
      <c r="AF37" s="161" t="str">
        <f t="shared" si="7"/>
        <v>Rossier Analiz Pérez Rodríguez</v>
      </c>
      <c r="AG37" s="354" t="s">
        <v>559</v>
      </c>
      <c r="AH37" s="356" t="s">
        <v>579</v>
      </c>
      <c r="AI37" s="162" t="s">
        <v>559</v>
      </c>
      <c r="AJ37" s="162"/>
      <c r="AK37" s="162" t="s">
        <v>559</v>
      </c>
      <c r="AL37" s="162" t="s">
        <v>559</v>
      </c>
      <c r="AM37" s="162" t="s">
        <v>559</v>
      </c>
      <c r="AN37" s="162" t="s">
        <v>559</v>
      </c>
      <c r="AO37" s="293" t="s">
        <v>559</v>
      </c>
      <c r="AP37" s="293" t="s">
        <v>559</v>
      </c>
      <c r="AQ37" s="162" t="s">
        <v>559</v>
      </c>
      <c r="AR37" s="354" t="s">
        <v>559</v>
      </c>
      <c r="AS37" s="162"/>
      <c r="AT37" s="162"/>
      <c r="AU37" s="162"/>
      <c r="AV37" s="162"/>
      <c r="AW37" s="162"/>
      <c r="AX37" s="162"/>
      <c r="AY37" s="162"/>
      <c r="AZ37" s="162"/>
      <c r="BA37" s="162"/>
      <c r="BB37" s="163">
        <f t="shared" si="8"/>
        <v>10</v>
      </c>
      <c r="BC37" s="164" t="str">
        <f t="shared" si="9"/>
        <v/>
      </c>
      <c r="BD37" s="166">
        <f t="shared" si="10"/>
        <v>1</v>
      </c>
      <c r="BE37" s="164" t="str">
        <f t="shared" si="11"/>
        <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354" t="s">
        <v>559</v>
      </c>
      <c r="E38" s="354" t="s">
        <v>559</v>
      </c>
      <c r="F38" s="354" t="s">
        <v>559</v>
      </c>
      <c r="G38" s="354" t="s">
        <v>559</v>
      </c>
      <c r="H38" s="354" t="s">
        <v>559</v>
      </c>
      <c r="I38" s="354" t="s">
        <v>559</v>
      </c>
      <c r="J38" s="354" t="s">
        <v>559</v>
      </c>
      <c r="K38" s="354" t="s">
        <v>559</v>
      </c>
      <c r="L38" s="354" t="s">
        <v>559</v>
      </c>
      <c r="M38" s="354" t="s">
        <v>559</v>
      </c>
      <c r="N38" s="354" t="s">
        <v>559</v>
      </c>
      <c r="O38" s="354" t="s">
        <v>559</v>
      </c>
      <c r="P38" s="354" t="s">
        <v>559</v>
      </c>
      <c r="Q38" s="354" t="s">
        <v>559</v>
      </c>
      <c r="R38" s="354" t="s">
        <v>559</v>
      </c>
      <c r="S38" s="354" t="s">
        <v>559</v>
      </c>
      <c r="T38" s="354" t="s">
        <v>559</v>
      </c>
      <c r="U38" s="355"/>
      <c r="V38" s="354" t="s">
        <v>559</v>
      </c>
      <c r="W38" s="354" t="s">
        <v>559</v>
      </c>
      <c r="X38" s="354" t="s">
        <v>559</v>
      </c>
      <c r="Y38" s="162">
        <f t="shared" si="1"/>
        <v>20</v>
      </c>
      <c r="Z38" s="164">
        <f t="shared" si="2"/>
        <v>1</v>
      </c>
      <c r="AA38" s="165">
        <f t="shared" si="3"/>
        <v>0</v>
      </c>
      <c r="AB38" s="164">
        <f t="shared" si="4"/>
        <v>0</v>
      </c>
      <c r="AC38" s="166">
        <f t="shared" si="5"/>
        <v>0</v>
      </c>
      <c r="AD38" s="164">
        <f t="shared" si="6"/>
        <v>0</v>
      </c>
      <c r="AE38" s="160">
        <v>32.0</v>
      </c>
      <c r="AF38" s="161" t="str">
        <f t="shared" si="7"/>
        <v>Joseph Francisco Ramírez Espinosa</v>
      </c>
      <c r="AG38" s="354" t="s">
        <v>559</v>
      </c>
      <c r="AH38" s="354" t="s">
        <v>559</v>
      </c>
      <c r="AI38" s="162" t="s">
        <v>559</v>
      </c>
      <c r="AJ38" s="162"/>
      <c r="AK38" s="162" t="s">
        <v>559</v>
      </c>
      <c r="AL38" s="162" t="s">
        <v>559</v>
      </c>
      <c r="AM38" s="162" t="s">
        <v>559</v>
      </c>
      <c r="AN38" s="162" t="s">
        <v>559</v>
      </c>
      <c r="AO38" s="296" t="s">
        <v>559</v>
      </c>
      <c r="AP38" s="296" t="s">
        <v>559</v>
      </c>
      <c r="AQ38" s="162" t="s">
        <v>559</v>
      </c>
      <c r="AR38" s="354" t="s">
        <v>559</v>
      </c>
      <c r="AS38" s="162"/>
      <c r="AT38" s="162"/>
      <c r="AU38" s="162"/>
      <c r="AV38" s="162"/>
      <c r="AW38" s="162"/>
      <c r="AX38" s="162"/>
      <c r="AY38" s="162"/>
      <c r="AZ38" s="162"/>
      <c r="BA38" s="162"/>
      <c r="BB38" s="163">
        <f t="shared" si="8"/>
        <v>11</v>
      </c>
      <c r="BC38" s="164" t="str">
        <f t="shared" si="9"/>
        <v/>
      </c>
      <c r="BD38" s="166">
        <f t="shared" si="10"/>
        <v>0</v>
      </c>
      <c r="BE38" s="164" t="str">
        <f t="shared" si="11"/>
        <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354" t="s">
        <v>559</v>
      </c>
      <c r="E39" s="354" t="s">
        <v>559</v>
      </c>
      <c r="F39" s="354" t="s">
        <v>559</v>
      </c>
      <c r="G39" s="354" t="s">
        <v>559</v>
      </c>
      <c r="H39" s="354" t="s">
        <v>559</v>
      </c>
      <c r="I39" s="354" t="s">
        <v>559</v>
      </c>
      <c r="J39" s="354" t="s">
        <v>559</v>
      </c>
      <c r="K39" s="354" t="s">
        <v>559</v>
      </c>
      <c r="L39" s="356" t="s">
        <v>579</v>
      </c>
      <c r="M39" s="354" t="s">
        <v>559</v>
      </c>
      <c r="N39" s="356" t="s">
        <v>579</v>
      </c>
      <c r="O39" s="354" t="s">
        <v>559</v>
      </c>
      <c r="P39" s="354" t="s">
        <v>559</v>
      </c>
      <c r="Q39" s="354" t="s">
        <v>559</v>
      </c>
      <c r="R39" s="354" t="s">
        <v>559</v>
      </c>
      <c r="S39" s="354" t="s">
        <v>559</v>
      </c>
      <c r="T39" s="354" t="s">
        <v>559</v>
      </c>
      <c r="U39" s="355"/>
      <c r="V39" s="354" t="s">
        <v>559</v>
      </c>
      <c r="W39" s="354" t="s">
        <v>559</v>
      </c>
      <c r="X39" s="354" t="s">
        <v>559</v>
      </c>
      <c r="Y39" s="162">
        <f t="shared" si="1"/>
        <v>18</v>
      </c>
      <c r="Z39" s="164">
        <f t="shared" si="2"/>
        <v>0.9</v>
      </c>
      <c r="AA39" s="165">
        <f t="shared" si="3"/>
        <v>2</v>
      </c>
      <c r="AB39" s="164">
        <f t="shared" si="4"/>
        <v>0.1</v>
      </c>
      <c r="AC39" s="166">
        <f t="shared" si="5"/>
        <v>0</v>
      </c>
      <c r="AD39" s="164">
        <f t="shared" si="6"/>
        <v>0</v>
      </c>
      <c r="AE39" s="160">
        <v>33.0</v>
      </c>
      <c r="AF39" s="161" t="str">
        <f t="shared" si="7"/>
        <v>Yariel Alfonso Ramos</v>
      </c>
      <c r="AG39" s="354" t="s">
        <v>559</v>
      </c>
      <c r="AH39" s="354" t="s">
        <v>559</v>
      </c>
      <c r="AI39" s="162" t="s">
        <v>559</v>
      </c>
      <c r="AJ39" s="162"/>
      <c r="AK39" s="162" t="s">
        <v>559</v>
      </c>
      <c r="AL39" s="162" t="s">
        <v>559</v>
      </c>
      <c r="AM39" s="162" t="s">
        <v>579</v>
      </c>
      <c r="AN39" s="162" t="s">
        <v>559</v>
      </c>
      <c r="AO39" s="293" t="s">
        <v>559</v>
      </c>
      <c r="AP39" s="293" t="s">
        <v>559</v>
      </c>
      <c r="AQ39" s="162" t="s">
        <v>559</v>
      </c>
      <c r="AR39" s="354" t="s">
        <v>559</v>
      </c>
      <c r="AS39" s="162"/>
      <c r="AT39" s="162"/>
      <c r="AU39" s="162"/>
      <c r="AV39" s="162"/>
      <c r="AW39" s="162"/>
      <c r="AX39" s="162"/>
      <c r="AY39" s="162"/>
      <c r="AZ39" s="162"/>
      <c r="BA39" s="162"/>
      <c r="BB39" s="163">
        <f t="shared" si="8"/>
        <v>10</v>
      </c>
      <c r="BC39" s="164" t="str">
        <f t="shared" si="9"/>
        <v/>
      </c>
      <c r="BD39" s="166">
        <f t="shared" si="10"/>
        <v>1</v>
      </c>
      <c r="BE39" s="164" t="str">
        <f t="shared" si="11"/>
        <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354" t="s">
        <v>559</v>
      </c>
      <c r="E40" s="354" t="s">
        <v>559</v>
      </c>
      <c r="F40" s="354" t="s">
        <v>559</v>
      </c>
      <c r="G40" s="354" t="s">
        <v>559</v>
      </c>
      <c r="H40" s="354" t="s">
        <v>559</v>
      </c>
      <c r="I40" s="354" t="s">
        <v>559</v>
      </c>
      <c r="J40" s="354" t="s">
        <v>559</v>
      </c>
      <c r="K40" s="354" t="s">
        <v>559</v>
      </c>
      <c r="L40" s="354" t="s">
        <v>559</v>
      </c>
      <c r="M40" s="354" t="s">
        <v>559</v>
      </c>
      <c r="N40" s="354" t="s">
        <v>559</v>
      </c>
      <c r="O40" s="354" t="s">
        <v>559</v>
      </c>
      <c r="P40" s="354" t="s">
        <v>559</v>
      </c>
      <c r="Q40" s="354" t="s">
        <v>559</v>
      </c>
      <c r="R40" s="354" t="s">
        <v>559</v>
      </c>
      <c r="S40" s="354" t="s">
        <v>559</v>
      </c>
      <c r="T40" s="354" t="s">
        <v>559</v>
      </c>
      <c r="U40" s="355"/>
      <c r="V40" s="354" t="s">
        <v>559</v>
      </c>
      <c r="W40" s="354" t="s">
        <v>559</v>
      </c>
      <c r="X40" s="354" t="s">
        <v>559</v>
      </c>
      <c r="Y40" s="162">
        <f t="shared" si="1"/>
        <v>20</v>
      </c>
      <c r="Z40" s="164">
        <f t="shared" si="2"/>
        <v>1</v>
      </c>
      <c r="AA40" s="165">
        <f t="shared" si="3"/>
        <v>0</v>
      </c>
      <c r="AB40" s="164">
        <f t="shared" si="4"/>
        <v>0</v>
      </c>
      <c r="AC40" s="166">
        <f t="shared" si="5"/>
        <v>0</v>
      </c>
      <c r="AD40" s="164">
        <f t="shared" si="6"/>
        <v>0</v>
      </c>
      <c r="AE40" s="160">
        <v>34.0</v>
      </c>
      <c r="AF40" s="161" t="str">
        <f t="shared" si="7"/>
        <v>Carlos David Rodríguez Almánzar</v>
      </c>
      <c r="AG40" s="354" t="s">
        <v>559</v>
      </c>
      <c r="AH40" s="354" t="s">
        <v>559</v>
      </c>
      <c r="AI40" s="162" t="s">
        <v>559</v>
      </c>
      <c r="AJ40" s="162"/>
      <c r="AK40" s="162" t="s">
        <v>559</v>
      </c>
      <c r="AL40" s="162" t="s">
        <v>559</v>
      </c>
      <c r="AM40" s="162" t="s">
        <v>559</v>
      </c>
      <c r="AN40" s="162" t="s">
        <v>559</v>
      </c>
      <c r="AO40" s="296" t="s">
        <v>559</v>
      </c>
      <c r="AP40" s="296" t="s">
        <v>559</v>
      </c>
      <c r="AQ40" s="162" t="s">
        <v>559</v>
      </c>
      <c r="AR40" s="356" t="s">
        <v>559</v>
      </c>
      <c r="AS40" s="162"/>
      <c r="AT40" s="162"/>
      <c r="AU40" s="162"/>
      <c r="AV40" s="162"/>
      <c r="AW40" s="162"/>
      <c r="AX40" s="162"/>
      <c r="AY40" s="162"/>
      <c r="AZ40" s="162"/>
      <c r="BA40" s="162"/>
      <c r="BB40" s="163">
        <f t="shared" si="8"/>
        <v>11</v>
      </c>
      <c r="BC40" s="164" t="str">
        <f t="shared" si="9"/>
        <v/>
      </c>
      <c r="BD40" s="166">
        <f t="shared" si="10"/>
        <v>0</v>
      </c>
      <c r="BE40" s="164" t="str">
        <f t="shared" si="11"/>
        <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354" t="s">
        <v>559</v>
      </c>
      <c r="E41" s="354" t="s">
        <v>559</v>
      </c>
      <c r="F41" s="354" t="s">
        <v>559</v>
      </c>
      <c r="G41" s="354" t="s">
        <v>559</v>
      </c>
      <c r="H41" s="354" t="s">
        <v>559</v>
      </c>
      <c r="I41" s="354" t="s">
        <v>559</v>
      </c>
      <c r="J41" s="354" t="s">
        <v>559</v>
      </c>
      <c r="K41" s="354" t="s">
        <v>559</v>
      </c>
      <c r="L41" s="354" t="s">
        <v>559</v>
      </c>
      <c r="M41" s="354" t="s">
        <v>559</v>
      </c>
      <c r="N41" s="354" t="s">
        <v>559</v>
      </c>
      <c r="O41" s="354" t="s">
        <v>559</v>
      </c>
      <c r="P41" s="354" t="s">
        <v>559</v>
      </c>
      <c r="Q41" s="354" t="s">
        <v>559</v>
      </c>
      <c r="R41" s="354" t="s">
        <v>559</v>
      </c>
      <c r="S41" s="354" t="s">
        <v>559</v>
      </c>
      <c r="T41" s="354" t="s">
        <v>559</v>
      </c>
      <c r="U41" s="355"/>
      <c r="V41" s="354" t="s">
        <v>559</v>
      </c>
      <c r="W41" s="354" t="s">
        <v>559</v>
      </c>
      <c r="X41" s="354" t="s">
        <v>559</v>
      </c>
      <c r="Y41" s="162">
        <f t="shared" si="1"/>
        <v>20</v>
      </c>
      <c r="Z41" s="164">
        <f t="shared" si="2"/>
        <v>1</v>
      </c>
      <c r="AA41" s="165">
        <f t="shared" si="3"/>
        <v>0</v>
      </c>
      <c r="AB41" s="164">
        <f t="shared" si="4"/>
        <v>0</v>
      </c>
      <c r="AC41" s="166">
        <f t="shared" si="5"/>
        <v>0</v>
      </c>
      <c r="AD41" s="164">
        <f t="shared" si="6"/>
        <v>0</v>
      </c>
      <c r="AE41" s="160">
        <v>35.0</v>
      </c>
      <c r="AF41" s="161" t="str">
        <f t="shared" si="7"/>
        <v>Darianni  Santos Medina</v>
      </c>
      <c r="AG41" s="354" t="s">
        <v>559</v>
      </c>
      <c r="AH41" s="354" t="s">
        <v>559</v>
      </c>
      <c r="AI41" s="162" t="s">
        <v>559</v>
      </c>
      <c r="AJ41" s="162"/>
      <c r="AK41" s="162" t="s">
        <v>559</v>
      </c>
      <c r="AL41" s="162" t="s">
        <v>559</v>
      </c>
      <c r="AM41" s="162" t="s">
        <v>559</v>
      </c>
      <c r="AN41" s="162" t="s">
        <v>559</v>
      </c>
      <c r="AO41" s="293" t="s">
        <v>559</v>
      </c>
      <c r="AP41" s="293" t="s">
        <v>559</v>
      </c>
      <c r="AQ41" s="162" t="s">
        <v>559</v>
      </c>
      <c r="AR41" s="354" t="s">
        <v>559</v>
      </c>
      <c r="AS41" s="162"/>
      <c r="AT41" s="162"/>
      <c r="AU41" s="162"/>
      <c r="AV41" s="162"/>
      <c r="AW41" s="162"/>
      <c r="AX41" s="162"/>
      <c r="AY41" s="162"/>
      <c r="AZ41" s="162"/>
      <c r="BA41" s="162"/>
      <c r="BB41" s="163">
        <f t="shared" si="8"/>
        <v>11</v>
      </c>
      <c r="BC41" s="164" t="str">
        <f t="shared" si="9"/>
        <v/>
      </c>
      <c r="BD41" s="166">
        <f t="shared" si="10"/>
        <v>0</v>
      </c>
      <c r="BE41" s="164" t="str">
        <f t="shared" si="11"/>
        <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354" t="s">
        <v>559</v>
      </c>
      <c r="E42" s="356" t="s">
        <v>579</v>
      </c>
      <c r="F42" s="354" t="s">
        <v>559</v>
      </c>
      <c r="G42" s="354" t="s">
        <v>559</v>
      </c>
      <c r="H42" s="354" t="s">
        <v>559</v>
      </c>
      <c r="I42" s="354" t="s">
        <v>578</v>
      </c>
      <c r="J42" s="354" t="s">
        <v>559</v>
      </c>
      <c r="K42" s="354" t="s">
        <v>578</v>
      </c>
      <c r="L42" s="354" t="s">
        <v>559</v>
      </c>
      <c r="M42" s="354" t="s">
        <v>559</v>
      </c>
      <c r="N42" s="354" t="s">
        <v>559</v>
      </c>
      <c r="O42" s="354" t="s">
        <v>559</v>
      </c>
      <c r="P42" s="354" t="s">
        <v>559</v>
      </c>
      <c r="Q42" s="354" t="s">
        <v>559</v>
      </c>
      <c r="R42" s="356" t="s">
        <v>579</v>
      </c>
      <c r="S42" s="354" t="s">
        <v>559</v>
      </c>
      <c r="T42" s="354" t="s">
        <v>559</v>
      </c>
      <c r="U42" s="355"/>
      <c r="V42" s="354" t="s">
        <v>559</v>
      </c>
      <c r="W42" s="354" t="s">
        <v>559</v>
      </c>
      <c r="X42" s="354" t="s">
        <v>559</v>
      </c>
      <c r="Y42" s="162">
        <f t="shared" si="1"/>
        <v>18</v>
      </c>
      <c r="Z42" s="164">
        <f t="shared" si="2"/>
        <v>0.9</v>
      </c>
      <c r="AA42" s="165">
        <f t="shared" si="3"/>
        <v>2</v>
      </c>
      <c r="AB42" s="164">
        <f t="shared" si="4"/>
        <v>0.1</v>
      </c>
      <c r="AC42" s="166">
        <f t="shared" si="5"/>
        <v>2</v>
      </c>
      <c r="AD42" s="164">
        <f t="shared" si="6"/>
        <v>0.1</v>
      </c>
      <c r="AE42" s="160">
        <v>36.0</v>
      </c>
      <c r="AF42" s="161" t="str">
        <f t="shared" si="7"/>
        <v>Rosyeli Carolina Tavarez  Reyes</v>
      </c>
      <c r="AG42" s="356" t="s">
        <v>579</v>
      </c>
      <c r="AH42" s="354" t="s">
        <v>559</v>
      </c>
      <c r="AI42" s="162" t="s">
        <v>579</v>
      </c>
      <c r="AJ42" s="162"/>
      <c r="AK42" s="162" t="s">
        <v>559</v>
      </c>
      <c r="AL42" s="162" t="s">
        <v>559</v>
      </c>
      <c r="AM42" s="162" t="s">
        <v>579</v>
      </c>
      <c r="AN42" s="162" t="s">
        <v>559</v>
      </c>
      <c r="AO42" s="296" t="s">
        <v>579</v>
      </c>
      <c r="AP42" s="296" t="s">
        <v>559</v>
      </c>
      <c r="AQ42" s="162" t="s">
        <v>578</v>
      </c>
      <c r="AR42" s="354" t="s">
        <v>559</v>
      </c>
      <c r="AS42" s="162"/>
      <c r="AT42" s="162"/>
      <c r="AU42" s="162"/>
      <c r="AV42" s="162"/>
      <c r="AW42" s="162"/>
      <c r="AX42" s="162"/>
      <c r="AY42" s="162"/>
      <c r="AZ42" s="162"/>
      <c r="BA42" s="162"/>
      <c r="BB42" s="163">
        <f t="shared" si="8"/>
        <v>7</v>
      </c>
      <c r="BC42" s="164" t="str">
        <f t="shared" si="9"/>
        <v/>
      </c>
      <c r="BD42" s="166">
        <f t="shared" si="10"/>
        <v>4</v>
      </c>
      <c r="BE42" s="164" t="str">
        <f t="shared" si="11"/>
        <v/>
      </c>
      <c r="BF42" s="166">
        <f t="shared" si="12"/>
        <v>1</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354" t="s">
        <v>559</v>
      </c>
      <c r="E43" s="354" t="s">
        <v>559</v>
      </c>
      <c r="F43" s="354" t="s">
        <v>559</v>
      </c>
      <c r="G43" s="354" t="s">
        <v>559</v>
      </c>
      <c r="H43" s="354" t="s">
        <v>559</v>
      </c>
      <c r="I43" s="354" t="s">
        <v>559</v>
      </c>
      <c r="J43" s="354" t="s">
        <v>559</v>
      </c>
      <c r="K43" s="354" t="s">
        <v>559</v>
      </c>
      <c r="L43" s="354" t="s">
        <v>559</v>
      </c>
      <c r="M43" s="354" t="s">
        <v>559</v>
      </c>
      <c r="N43" s="354" t="s">
        <v>559</v>
      </c>
      <c r="O43" s="354" t="s">
        <v>559</v>
      </c>
      <c r="P43" s="354" t="s">
        <v>559</v>
      </c>
      <c r="Q43" s="354" t="s">
        <v>559</v>
      </c>
      <c r="R43" s="354" t="s">
        <v>559</v>
      </c>
      <c r="S43" s="354" t="s">
        <v>559</v>
      </c>
      <c r="T43" s="354" t="s">
        <v>559</v>
      </c>
      <c r="U43" s="355"/>
      <c r="V43" s="354" t="s">
        <v>559</v>
      </c>
      <c r="W43" s="354" t="s">
        <v>559</v>
      </c>
      <c r="X43" s="354" t="s">
        <v>559</v>
      </c>
      <c r="Y43" s="162">
        <f t="shared" si="1"/>
        <v>20</v>
      </c>
      <c r="Z43" s="164">
        <f t="shared" si="2"/>
        <v>1</v>
      </c>
      <c r="AA43" s="165">
        <f t="shared" si="3"/>
        <v>0</v>
      </c>
      <c r="AB43" s="164">
        <f t="shared" si="4"/>
        <v>0</v>
      </c>
      <c r="AC43" s="166">
        <f t="shared" si="5"/>
        <v>0</v>
      </c>
      <c r="AD43" s="164">
        <f t="shared" si="6"/>
        <v>0</v>
      </c>
      <c r="AE43" s="160">
        <v>37.0</v>
      </c>
      <c r="AF43" s="161" t="str">
        <f t="shared" si="7"/>
        <v>Melani  Taveras Bautista</v>
      </c>
      <c r="AG43" s="354" t="s">
        <v>559</v>
      </c>
      <c r="AH43" s="354" t="s">
        <v>559</v>
      </c>
      <c r="AI43" s="162" t="s">
        <v>559</v>
      </c>
      <c r="AJ43" s="162"/>
      <c r="AK43" s="162" t="s">
        <v>559</v>
      </c>
      <c r="AL43" s="162" t="s">
        <v>559</v>
      </c>
      <c r="AM43" s="162" t="s">
        <v>559</v>
      </c>
      <c r="AN43" s="162" t="s">
        <v>559</v>
      </c>
      <c r="AO43" s="293" t="s">
        <v>559</v>
      </c>
      <c r="AP43" s="293" t="s">
        <v>559</v>
      </c>
      <c r="AQ43" s="162" t="s">
        <v>559</v>
      </c>
      <c r="AR43" s="354" t="s">
        <v>559</v>
      </c>
      <c r="AS43" s="162"/>
      <c r="AT43" s="162"/>
      <c r="AU43" s="162"/>
      <c r="AV43" s="162"/>
      <c r="AW43" s="162"/>
      <c r="AX43" s="162"/>
      <c r="AY43" s="162"/>
      <c r="AZ43" s="162"/>
      <c r="BA43" s="162"/>
      <c r="BB43" s="163">
        <f t="shared" si="8"/>
        <v>11</v>
      </c>
      <c r="BC43" s="164" t="str">
        <f t="shared" si="9"/>
        <v/>
      </c>
      <c r="BD43" s="166">
        <f t="shared" si="10"/>
        <v>0</v>
      </c>
      <c r="BE43" s="164" t="str">
        <f t="shared" si="11"/>
        <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354" t="s">
        <v>559</v>
      </c>
      <c r="E44" s="354" t="s">
        <v>559</v>
      </c>
      <c r="F44" s="354" t="s">
        <v>559</v>
      </c>
      <c r="G44" s="354" t="s">
        <v>559</v>
      </c>
      <c r="H44" s="354" t="s">
        <v>559</v>
      </c>
      <c r="I44" s="354" t="s">
        <v>559</v>
      </c>
      <c r="J44" s="354" t="s">
        <v>559</v>
      </c>
      <c r="K44" s="354" t="s">
        <v>559</v>
      </c>
      <c r="L44" s="354" t="s">
        <v>559</v>
      </c>
      <c r="M44" s="354" t="s">
        <v>559</v>
      </c>
      <c r="N44" s="354" t="s">
        <v>559</v>
      </c>
      <c r="O44" s="354" t="s">
        <v>559</v>
      </c>
      <c r="P44" s="354" t="s">
        <v>559</v>
      </c>
      <c r="Q44" s="354" t="s">
        <v>559</v>
      </c>
      <c r="R44" s="354" t="s">
        <v>559</v>
      </c>
      <c r="S44" s="354" t="s">
        <v>559</v>
      </c>
      <c r="T44" s="354" t="s">
        <v>559</v>
      </c>
      <c r="U44" s="355"/>
      <c r="V44" s="354" t="s">
        <v>559</v>
      </c>
      <c r="W44" s="354" t="s">
        <v>559</v>
      </c>
      <c r="X44" s="354" t="s">
        <v>559</v>
      </c>
      <c r="Y44" s="162">
        <f t="shared" si="1"/>
        <v>20</v>
      </c>
      <c r="Z44" s="164">
        <f t="shared" si="2"/>
        <v>1</v>
      </c>
      <c r="AA44" s="165">
        <f t="shared" si="3"/>
        <v>0</v>
      </c>
      <c r="AB44" s="164">
        <f t="shared" si="4"/>
        <v>0</v>
      </c>
      <c r="AC44" s="166">
        <f t="shared" si="5"/>
        <v>0</v>
      </c>
      <c r="AD44" s="164">
        <f t="shared" si="6"/>
        <v>0</v>
      </c>
      <c r="AE44" s="160">
        <v>38.0</v>
      </c>
      <c r="AF44" s="161" t="str">
        <f t="shared" si="7"/>
        <v>Arianny  Tejada Guzmán</v>
      </c>
      <c r="AG44" s="354" t="s">
        <v>578</v>
      </c>
      <c r="AH44" s="354" t="s">
        <v>559</v>
      </c>
      <c r="AI44" s="162" t="s">
        <v>559</v>
      </c>
      <c r="AJ44" s="162"/>
      <c r="AK44" s="162" t="s">
        <v>559</v>
      </c>
      <c r="AL44" s="162" t="s">
        <v>578</v>
      </c>
      <c r="AM44" s="162" t="s">
        <v>559</v>
      </c>
      <c r="AN44" s="162" t="s">
        <v>579</v>
      </c>
      <c r="AO44" s="296" t="s">
        <v>579</v>
      </c>
      <c r="AP44" s="296" t="s">
        <v>559</v>
      </c>
      <c r="AQ44" s="162" t="s">
        <v>559</v>
      </c>
      <c r="AR44" s="354" t="s">
        <v>559</v>
      </c>
      <c r="AS44" s="162"/>
      <c r="AT44" s="162"/>
      <c r="AU44" s="162"/>
      <c r="AV44" s="162"/>
      <c r="AW44" s="162"/>
      <c r="AX44" s="162"/>
      <c r="AY44" s="162"/>
      <c r="AZ44" s="162"/>
      <c r="BA44" s="162"/>
      <c r="BB44" s="163">
        <f t="shared" si="8"/>
        <v>9</v>
      </c>
      <c r="BC44" s="164" t="str">
        <f t="shared" si="9"/>
        <v/>
      </c>
      <c r="BD44" s="166">
        <f t="shared" si="10"/>
        <v>2</v>
      </c>
      <c r="BE44" s="164" t="str">
        <f t="shared" si="11"/>
        <v/>
      </c>
      <c r="BF44" s="166">
        <f t="shared" si="12"/>
        <v>2</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354" t="s">
        <v>559</v>
      </c>
      <c r="E45" s="354" t="s">
        <v>559</v>
      </c>
      <c r="F45" s="354" t="s">
        <v>559</v>
      </c>
      <c r="G45" s="354" t="s">
        <v>559</v>
      </c>
      <c r="H45" s="354" t="s">
        <v>559</v>
      </c>
      <c r="I45" s="354" t="s">
        <v>559</v>
      </c>
      <c r="J45" s="354" t="s">
        <v>559</v>
      </c>
      <c r="K45" s="354" t="s">
        <v>559</v>
      </c>
      <c r="L45" s="356" t="s">
        <v>579</v>
      </c>
      <c r="M45" s="354" t="s">
        <v>559</v>
      </c>
      <c r="N45" s="354" t="s">
        <v>559</v>
      </c>
      <c r="O45" s="354" t="s">
        <v>559</v>
      </c>
      <c r="P45" s="354" t="s">
        <v>559</v>
      </c>
      <c r="Q45" s="354" t="s">
        <v>559</v>
      </c>
      <c r="R45" s="354" t="s">
        <v>559</v>
      </c>
      <c r="S45" s="354" t="s">
        <v>559</v>
      </c>
      <c r="T45" s="354" t="s">
        <v>559</v>
      </c>
      <c r="U45" s="355"/>
      <c r="V45" s="354" t="s">
        <v>559</v>
      </c>
      <c r="W45" s="354" t="s">
        <v>559</v>
      </c>
      <c r="X45" s="354" t="s">
        <v>559</v>
      </c>
      <c r="Y45" s="162">
        <f t="shared" si="1"/>
        <v>19</v>
      </c>
      <c r="Z45" s="164">
        <f t="shared" si="2"/>
        <v>0.95</v>
      </c>
      <c r="AA45" s="165">
        <f t="shared" si="3"/>
        <v>1</v>
      </c>
      <c r="AB45" s="164">
        <f t="shared" si="4"/>
        <v>0.05</v>
      </c>
      <c r="AC45" s="166">
        <f t="shared" si="5"/>
        <v>0</v>
      </c>
      <c r="AD45" s="164">
        <f t="shared" si="6"/>
        <v>0</v>
      </c>
      <c r="AE45" s="160">
        <v>39.0</v>
      </c>
      <c r="AF45" s="161" t="str">
        <f t="shared" si="7"/>
        <v>Jeilyn Aliah Tejada</v>
      </c>
      <c r="AG45" s="354" t="s">
        <v>559</v>
      </c>
      <c r="AH45" s="354" t="s">
        <v>559</v>
      </c>
      <c r="AI45" s="162" t="s">
        <v>559</v>
      </c>
      <c r="AJ45" s="162"/>
      <c r="AK45" s="162" t="s">
        <v>559</v>
      </c>
      <c r="AL45" s="162" t="s">
        <v>579</v>
      </c>
      <c r="AM45" s="162" t="s">
        <v>559</v>
      </c>
      <c r="AN45" s="162" t="s">
        <v>559</v>
      </c>
      <c r="AO45" s="293" t="s">
        <v>559</v>
      </c>
      <c r="AP45" s="293" t="s">
        <v>559</v>
      </c>
      <c r="AQ45" s="162" t="s">
        <v>559</v>
      </c>
      <c r="AR45" s="354" t="s">
        <v>559</v>
      </c>
      <c r="AS45" s="162"/>
      <c r="AT45" s="163"/>
      <c r="AU45" s="162"/>
      <c r="AV45" s="162"/>
      <c r="AW45" s="162"/>
      <c r="AX45" s="162"/>
      <c r="AY45" s="162"/>
      <c r="AZ45" s="162"/>
      <c r="BA45" s="162"/>
      <c r="BB45" s="163">
        <f t="shared" si="8"/>
        <v>10</v>
      </c>
      <c r="BC45" s="164" t="str">
        <f t="shared" si="9"/>
        <v/>
      </c>
      <c r="BD45" s="166">
        <f t="shared" si="10"/>
        <v>1</v>
      </c>
      <c r="BE45" s="164" t="str">
        <f t="shared" si="11"/>
        <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354" t="s">
        <v>559</v>
      </c>
      <c r="E46" s="354" t="s">
        <v>559</v>
      </c>
      <c r="F46" s="354" t="s">
        <v>559</v>
      </c>
      <c r="G46" s="354" t="s">
        <v>559</v>
      </c>
      <c r="H46" s="354" t="s">
        <v>559</v>
      </c>
      <c r="I46" s="354" t="s">
        <v>559</v>
      </c>
      <c r="J46" s="354" t="s">
        <v>559</v>
      </c>
      <c r="K46" s="354" t="s">
        <v>559</v>
      </c>
      <c r="L46" s="354" t="s">
        <v>559</v>
      </c>
      <c r="M46" s="354" t="s">
        <v>559</v>
      </c>
      <c r="N46" s="354" t="s">
        <v>559</v>
      </c>
      <c r="O46" s="354" t="s">
        <v>559</v>
      </c>
      <c r="P46" s="354" t="s">
        <v>559</v>
      </c>
      <c r="Q46" s="354" t="s">
        <v>559</v>
      </c>
      <c r="R46" s="354" t="s">
        <v>559</v>
      </c>
      <c r="S46" s="354" t="s">
        <v>559</v>
      </c>
      <c r="T46" s="354" t="s">
        <v>559</v>
      </c>
      <c r="U46" s="355"/>
      <c r="V46" s="354" t="s">
        <v>559</v>
      </c>
      <c r="W46" s="354" t="s">
        <v>559</v>
      </c>
      <c r="X46" s="354" t="s">
        <v>559</v>
      </c>
      <c r="Y46" s="162">
        <f t="shared" si="1"/>
        <v>20</v>
      </c>
      <c r="Z46" s="164">
        <f t="shared" si="2"/>
        <v>1</v>
      </c>
      <c r="AA46" s="165">
        <f t="shared" si="3"/>
        <v>0</v>
      </c>
      <c r="AB46" s="164">
        <f t="shared" si="4"/>
        <v>0</v>
      </c>
      <c r="AC46" s="166">
        <f t="shared" si="5"/>
        <v>0</v>
      </c>
      <c r="AD46" s="164">
        <f t="shared" si="6"/>
        <v>0</v>
      </c>
      <c r="AE46" s="160">
        <v>40.0</v>
      </c>
      <c r="AF46" s="161" t="str">
        <f t="shared" si="7"/>
        <v>Rosenny  Ureña Arias</v>
      </c>
      <c r="AG46" s="354" t="s">
        <v>559</v>
      </c>
      <c r="AH46" s="354" t="s">
        <v>559</v>
      </c>
      <c r="AI46" s="162" t="s">
        <v>559</v>
      </c>
      <c r="AJ46" s="162"/>
      <c r="AK46" s="162" t="s">
        <v>559</v>
      </c>
      <c r="AL46" s="162" t="s">
        <v>559</v>
      </c>
      <c r="AM46" s="162" t="s">
        <v>559</v>
      </c>
      <c r="AN46" s="162" t="s">
        <v>559</v>
      </c>
      <c r="AO46" s="296" t="s">
        <v>559</v>
      </c>
      <c r="AP46" s="296" t="s">
        <v>559</v>
      </c>
      <c r="AQ46" s="162" t="s">
        <v>559</v>
      </c>
      <c r="AR46" s="354" t="s">
        <v>559</v>
      </c>
      <c r="AS46" s="162"/>
      <c r="AT46" s="163"/>
      <c r="AU46" s="162"/>
      <c r="AV46" s="162"/>
      <c r="AW46" s="162"/>
      <c r="AX46" s="162"/>
      <c r="AY46" s="162"/>
      <c r="AZ46" s="162"/>
      <c r="BA46" s="162"/>
      <c r="BB46" s="163">
        <f t="shared" si="8"/>
        <v>11</v>
      </c>
      <c r="BC46" s="164" t="str">
        <f t="shared" si="9"/>
        <v/>
      </c>
      <c r="BD46" s="166">
        <f t="shared" si="10"/>
        <v>0</v>
      </c>
      <c r="BE46" s="164" t="str">
        <f t="shared" si="11"/>
        <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354" t="s">
        <v>559</v>
      </c>
      <c r="E47" s="354" t="s">
        <v>559</v>
      </c>
      <c r="F47" s="354" t="s">
        <v>559</v>
      </c>
      <c r="G47" s="354" t="s">
        <v>559</v>
      </c>
      <c r="H47" s="354" t="s">
        <v>559</v>
      </c>
      <c r="I47" s="354" t="s">
        <v>559</v>
      </c>
      <c r="J47" s="354" t="s">
        <v>559</v>
      </c>
      <c r="K47" s="354" t="s">
        <v>559</v>
      </c>
      <c r="L47" s="354" t="s">
        <v>559</v>
      </c>
      <c r="M47" s="354" t="s">
        <v>559</v>
      </c>
      <c r="N47" s="354" t="s">
        <v>559</v>
      </c>
      <c r="O47" s="354" t="s">
        <v>559</v>
      </c>
      <c r="P47" s="354" t="s">
        <v>559</v>
      </c>
      <c r="Q47" s="354" t="s">
        <v>559</v>
      </c>
      <c r="R47" s="354" t="s">
        <v>559</v>
      </c>
      <c r="S47" s="354" t="s">
        <v>559</v>
      </c>
      <c r="T47" s="354" t="s">
        <v>559</v>
      </c>
      <c r="U47" s="355"/>
      <c r="V47" s="354" t="s">
        <v>559</v>
      </c>
      <c r="W47" s="354" t="s">
        <v>559</v>
      </c>
      <c r="X47" s="354" t="s">
        <v>559</v>
      </c>
      <c r="Y47" s="162">
        <f t="shared" si="1"/>
        <v>20</v>
      </c>
      <c r="Z47" s="164">
        <f t="shared" si="2"/>
        <v>1</v>
      </c>
      <c r="AA47" s="165">
        <f t="shared" si="3"/>
        <v>0</v>
      </c>
      <c r="AB47" s="164">
        <f t="shared" si="4"/>
        <v>0</v>
      </c>
      <c r="AC47" s="166">
        <f t="shared" si="5"/>
        <v>0</v>
      </c>
      <c r="AD47" s="164">
        <f t="shared" si="6"/>
        <v>0</v>
      </c>
      <c r="AE47" s="160">
        <v>41.0</v>
      </c>
      <c r="AF47" s="161" t="str">
        <f t="shared" si="7"/>
        <v>Jonathan  De Jesús Valerio Felipe</v>
      </c>
      <c r="AG47" s="354" t="s">
        <v>559</v>
      </c>
      <c r="AH47" s="354" t="s">
        <v>559</v>
      </c>
      <c r="AI47" s="162" t="s">
        <v>559</v>
      </c>
      <c r="AJ47" s="162"/>
      <c r="AK47" s="162" t="s">
        <v>559</v>
      </c>
      <c r="AL47" s="162" t="s">
        <v>559</v>
      </c>
      <c r="AM47" s="162" t="s">
        <v>559</v>
      </c>
      <c r="AN47" s="162" t="s">
        <v>559</v>
      </c>
      <c r="AO47" s="293" t="s">
        <v>559</v>
      </c>
      <c r="AP47" s="293" t="s">
        <v>559</v>
      </c>
      <c r="AQ47" s="162" t="s">
        <v>559</v>
      </c>
      <c r="AR47" s="354" t="s">
        <v>559</v>
      </c>
      <c r="AS47" s="162"/>
      <c r="AT47" s="163"/>
      <c r="AU47" s="162"/>
      <c r="AV47" s="162"/>
      <c r="AW47" s="162"/>
      <c r="AX47" s="162"/>
      <c r="AY47" s="162"/>
      <c r="AZ47" s="162"/>
      <c r="BA47" s="162"/>
      <c r="BB47" s="163">
        <f t="shared" si="8"/>
        <v>11</v>
      </c>
      <c r="BC47" s="164" t="str">
        <f t="shared" si="9"/>
        <v/>
      </c>
      <c r="BD47" s="166">
        <f t="shared" si="10"/>
        <v>0</v>
      </c>
      <c r="BE47" s="164" t="str">
        <f t="shared" si="11"/>
        <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354" t="s">
        <v>559</v>
      </c>
      <c r="E48" s="354" t="s">
        <v>559</v>
      </c>
      <c r="F48" s="354" t="s">
        <v>559</v>
      </c>
      <c r="G48" s="354" t="s">
        <v>559</v>
      </c>
      <c r="H48" s="354" t="s">
        <v>559</v>
      </c>
      <c r="I48" s="354" t="s">
        <v>559</v>
      </c>
      <c r="J48" s="354" t="s">
        <v>559</v>
      </c>
      <c r="K48" s="354" t="s">
        <v>559</v>
      </c>
      <c r="L48" s="354" t="s">
        <v>559</v>
      </c>
      <c r="M48" s="356" t="s">
        <v>579</v>
      </c>
      <c r="N48" s="354" t="s">
        <v>559</v>
      </c>
      <c r="O48" s="354" t="s">
        <v>559</v>
      </c>
      <c r="P48" s="354" t="s">
        <v>559</v>
      </c>
      <c r="Q48" s="354" t="s">
        <v>559</v>
      </c>
      <c r="R48" s="354" t="s">
        <v>559</v>
      </c>
      <c r="S48" s="354" t="s">
        <v>559</v>
      </c>
      <c r="T48" s="354" t="s">
        <v>559</v>
      </c>
      <c r="U48" s="355"/>
      <c r="V48" s="356" t="s">
        <v>579</v>
      </c>
      <c r="W48" s="354" t="s">
        <v>559</v>
      </c>
      <c r="X48" s="354" t="s">
        <v>559</v>
      </c>
      <c r="Y48" s="162">
        <f t="shared" si="1"/>
        <v>18</v>
      </c>
      <c r="Z48" s="164">
        <f t="shared" si="2"/>
        <v>0.9</v>
      </c>
      <c r="AA48" s="165">
        <f t="shared" si="3"/>
        <v>2</v>
      </c>
      <c r="AB48" s="164">
        <f t="shared" si="4"/>
        <v>0.1</v>
      </c>
      <c r="AC48" s="166">
        <f t="shared" si="5"/>
        <v>0</v>
      </c>
      <c r="AD48" s="164">
        <f t="shared" si="6"/>
        <v>0</v>
      </c>
      <c r="AE48" s="160">
        <v>42.0</v>
      </c>
      <c r="AF48" s="161" t="str">
        <f t="shared" si="7"/>
        <v>Crisleydi  Turbí</v>
      </c>
      <c r="AG48" s="354" t="s">
        <v>559</v>
      </c>
      <c r="AH48" s="354" t="s">
        <v>559</v>
      </c>
      <c r="AI48" s="162" t="s">
        <v>559</v>
      </c>
      <c r="AJ48" s="162"/>
      <c r="AK48" s="162" t="s">
        <v>559</v>
      </c>
      <c r="AL48" s="162" t="s">
        <v>559</v>
      </c>
      <c r="AM48" s="162" t="s">
        <v>559</v>
      </c>
      <c r="AN48" s="162" t="s">
        <v>559</v>
      </c>
      <c r="AO48" s="296" t="s">
        <v>559</v>
      </c>
      <c r="AP48" s="296" t="s">
        <v>579</v>
      </c>
      <c r="AQ48" s="162" t="s">
        <v>559</v>
      </c>
      <c r="AR48" s="354" t="s">
        <v>559</v>
      </c>
      <c r="AS48" s="162"/>
      <c r="AT48" s="163"/>
      <c r="AU48" s="162"/>
      <c r="AV48" s="162"/>
      <c r="AW48" s="162"/>
      <c r="AX48" s="162"/>
      <c r="AY48" s="162"/>
      <c r="AZ48" s="162"/>
      <c r="BA48" s="162"/>
      <c r="BB48" s="163">
        <f t="shared" si="8"/>
        <v>10</v>
      </c>
      <c r="BC48" s="164" t="str">
        <f t="shared" si="9"/>
        <v/>
      </c>
      <c r="BD48" s="166">
        <f t="shared" si="10"/>
        <v>1</v>
      </c>
      <c r="BE48" s="164" t="str">
        <f t="shared" si="11"/>
        <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354" t="s">
        <v>559</v>
      </c>
      <c r="E49" s="354" t="s">
        <v>559</v>
      </c>
      <c r="F49" s="354" t="s">
        <v>559</v>
      </c>
      <c r="G49" s="354" t="s">
        <v>559</v>
      </c>
      <c r="H49" s="354" t="s">
        <v>559</v>
      </c>
      <c r="I49" s="354" t="s">
        <v>559</v>
      </c>
      <c r="J49" s="354" t="s">
        <v>559</v>
      </c>
      <c r="K49" s="354" t="s">
        <v>559</v>
      </c>
      <c r="L49" s="354" t="s">
        <v>559</v>
      </c>
      <c r="M49" s="354" t="s">
        <v>559</v>
      </c>
      <c r="N49" s="356" t="s">
        <v>579</v>
      </c>
      <c r="O49" s="354" t="s">
        <v>559</v>
      </c>
      <c r="P49" s="354" t="s">
        <v>559</v>
      </c>
      <c r="Q49" s="354" t="s">
        <v>559</v>
      </c>
      <c r="R49" s="354" t="s">
        <v>559</v>
      </c>
      <c r="S49" s="354" t="s">
        <v>559</v>
      </c>
      <c r="T49" s="354" t="s">
        <v>559</v>
      </c>
      <c r="U49" s="355"/>
      <c r="V49" s="354" t="s">
        <v>559</v>
      </c>
      <c r="W49" s="354" t="s">
        <v>559</v>
      </c>
      <c r="X49" s="354" t="s">
        <v>559</v>
      </c>
      <c r="Y49" s="162">
        <f t="shared" si="1"/>
        <v>19</v>
      </c>
      <c r="Z49" s="164">
        <f t="shared" si="2"/>
        <v>0.95</v>
      </c>
      <c r="AA49" s="165">
        <f t="shared" si="3"/>
        <v>1</v>
      </c>
      <c r="AB49" s="164">
        <f t="shared" si="4"/>
        <v>0.05</v>
      </c>
      <c r="AC49" s="166">
        <f t="shared" si="5"/>
        <v>0</v>
      </c>
      <c r="AD49" s="164">
        <f t="shared" si="6"/>
        <v>0</v>
      </c>
      <c r="AE49" s="160">
        <v>43.0</v>
      </c>
      <c r="AF49" s="161" t="str">
        <f t="shared" si="7"/>
        <v>Jhoangel Rafael Vargas Ulloa</v>
      </c>
      <c r="AG49" s="354" t="s">
        <v>559</v>
      </c>
      <c r="AH49" s="354" t="s">
        <v>559</v>
      </c>
      <c r="AI49" s="162" t="s">
        <v>559</v>
      </c>
      <c r="AJ49" s="162"/>
      <c r="AK49" s="162" t="s">
        <v>559</v>
      </c>
      <c r="AL49" s="162" t="s">
        <v>559</v>
      </c>
      <c r="AM49" s="162" t="s">
        <v>559</v>
      </c>
      <c r="AN49" s="162" t="s">
        <v>559</v>
      </c>
      <c r="AO49" s="293" t="s">
        <v>559</v>
      </c>
      <c r="AP49" s="293" t="s">
        <v>580</v>
      </c>
      <c r="AQ49" s="162" t="s">
        <v>559</v>
      </c>
      <c r="AR49" s="354" t="s">
        <v>559</v>
      </c>
      <c r="AS49" s="162"/>
      <c r="AT49" s="163"/>
      <c r="AU49" s="162"/>
      <c r="AV49" s="162"/>
      <c r="AW49" s="162"/>
      <c r="AX49" s="162"/>
      <c r="AY49" s="162"/>
      <c r="AZ49" s="162"/>
      <c r="BA49" s="162"/>
      <c r="BB49" s="163">
        <f t="shared" si="8"/>
        <v>11</v>
      </c>
      <c r="BC49" s="164" t="str">
        <f t="shared" si="9"/>
        <v/>
      </c>
      <c r="BD49" s="166">
        <f t="shared" si="10"/>
        <v>0</v>
      </c>
      <c r="BE49" s="164" t="str">
        <f t="shared" si="11"/>
        <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354" t="s">
        <v>559</v>
      </c>
      <c r="E50" s="354" t="s">
        <v>559</v>
      </c>
      <c r="F50" s="354" t="s">
        <v>559</v>
      </c>
      <c r="G50" s="354" t="s">
        <v>559</v>
      </c>
      <c r="H50" s="354" t="s">
        <v>559</v>
      </c>
      <c r="I50" s="354" t="s">
        <v>559</v>
      </c>
      <c r="J50" s="354" t="s">
        <v>559</v>
      </c>
      <c r="K50" s="354" t="s">
        <v>559</v>
      </c>
      <c r="L50" s="354" t="s">
        <v>578</v>
      </c>
      <c r="M50" s="354" t="s">
        <v>559</v>
      </c>
      <c r="N50" s="354" t="s">
        <v>559</v>
      </c>
      <c r="O50" s="354" t="s">
        <v>559</v>
      </c>
      <c r="P50" s="354" t="s">
        <v>559</v>
      </c>
      <c r="Q50" s="354" t="s">
        <v>559</v>
      </c>
      <c r="R50" s="354" t="s">
        <v>559</v>
      </c>
      <c r="S50" s="354" t="s">
        <v>559</v>
      </c>
      <c r="T50" s="354" t="s">
        <v>559</v>
      </c>
      <c r="U50" s="355"/>
      <c r="V50" s="354" t="s">
        <v>559</v>
      </c>
      <c r="W50" s="354" t="s">
        <v>559</v>
      </c>
      <c r="X50" s="354" t="s">
        <v>559</v>
      </c>
      <c r="Y50" s="162">
        <f t="shared" si="1"/>
        <v>20</v>
      </c>
      <c r="Z50" s="164">
        <f t="shared" si="2"/>
        <v>1</v>
      </c>
      <c r="AA50" s="165">
        <f t="shared" si="3"/>
        <v>0</v>
      </c>
      <c r="AB50" s="164">
        <f t="shared" si="4"/>
        <v>0</v>
      </c>
      <c r="AC50" s="166">
        <f t="shared" si="5"/>
        <v>1</v>
      </c>
      <c r="AD50" s="164">
        <f t="shared" si="6"/>
        <v>0.05</v>
      </c>
      <c r="AE50" s="160">
        <v>44.0</v>
      </c>
      <c r="AF50" s="161" t="str">
        <f t="shared" si="7"/>
        <v>Leslie  Cruz Espinal</v>
      </c>
      <c r="AG50" s="354" t="s">
        <v>559</v>
      </c>
      <c r="AH50" s="354" t="s">
        <v>559</v>
      </c>
      <c r="AI50" s="162" t="s">
        <v>559</v>
      </c>
      <c r="AJ50" s="162"/>
      <c r="AK50" s="162" t="s">
        <v>578</v>
      </c>
      <c r="AL50" s="162" t="s">
        <v>559</v>
      </c>
      <c r="AM50" s="162" t="s">
        <v>559</v>
      </c>
      <c r="AN50" s="162" t="s">
        <v>559</v>
      </c>
      <c r="AO50" s="296" t="s">
        <v>559</v>
      </c>
      <c r="AP50" s="296" t="s">
        <v>559</v>
      </c>
      <c r="AQ50" s="162" t="s">
        <v>559</v>
      </c>
      <c r="AR50" s="354" t="s">
        <v>559</v>
      </c>
      <c r="AS50" s="162"/>
      <c r="AT50" s="163"/>
      <c r="AU50" s="162"/>
      <c r="AV50" s="162"/>
      <c r="AW50" s="162"/>
      <c r="AX50" s="162"/>
      <c r="AY50" s="162"/>
      <c r="AZ50" s="162"/>
      <c r="BA50" s="162"/>
      <c r="BB50" s="163">
        <f t="shared" si="8"/>
        <v>11</v>
      </c>
      <c r="BC50" s="164" t="str">
        <f t="shared" si="9"/>
        <v/>
      </c>
      <c r="BD50" s="166">
        <f t="shared" si="10"/>
        <v>0</v>
      </c>
      <c r="BE50" s="164" t="str">
        <f t="shared" si="11"/>
        <v/>
      </c>
      <c r="BF50" s="166">
        <f t="shared" si="12"/>
        <v>1</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ESTUDI'!N48</f>
        <v/>
      </c>
      <c r="B51" s="160">
        <v>45.0</v>
      </c>
      <c r="C51" s="161" t="str">
        <f>'3A 2025 - 2026 DATOS DEL ESTUDI'!B48</f>
        <v/>
      </c>
      <c r="D51" s="162"/>
      <c r="E51" s="162"/>
      <c r="F51" s="163"/>
      <c r="G51" s="162"/>
      <c r="H51" s="162"/>
      <c r="I51" s="162"/>
      <c r="J51" s="162"/>
      <c r="K51" s="162"/>
      <c r="L51" s="162"/>
      <c r="M51" s="162"/>
      <c r="N51" s="162"/>
      <c r="O51" s="162"/>
      <c r="P51" s="162"/>
      <c r="Q51" s="162"/>
      <c r="R51" s="162"/>
      <c r="S51" s="162"/>
      <c r="T51" s="162"/>
      <c r="U51" s="162"/>
      <c r="V51" s="162"/>
      <c r="W51" s="162"/>
      <c r="X51" s="162"/>
      <c r="Y51" s="162">
        <f t="shared" si="1"/>
        <v>0</v>
      </c>
      <c r="Z51" s="164">
        <f t="shared" si="2"/>
        <v>0</v>
      </c>
      <c r="AA51" s="165">
        <f t="shared" si="3"/>
        <v>0</v>
      </c>
      <c r="AB51" s="164">
        <f t="shared" si="4"/>
        <v>0</v>
      </c>
      <c r="AC51" s="166">
        <f t="shared" si="5"/>
        <v>0</v>
      </c>
      <c r="AD51" s="164">
        <f t="shared" si="6"/>
        <v>0</v>
      </c>
      <c r="AE51" s="160">
        <v>45.0</v>
      </c>
      <c r="AF51" s="161" t="str">
        <f t="shared" si="7"/>
        <v/>
      </c>
      <c r="AG51" s="162"/>
      <c r="AH51" s="162"/>
      <c r="AI51" s="162"/>
      <c r="AJ51" s="162"/>
      <c r="AK51" s="162"/>
      <c r="AL51" s="162"/>
      <c r="AM51" s="162"/>
      <c r="AN51" s="162"/>
      <c r="AO51" s="162"/>
      <c r="AP51" s="162"/>
      <c r="AQ51" s="163"/>
      <c r="AR51" s="162"/>
      <c r="AS51" s="162"/>
      <c r="AT51" s="163"/>
      <c r="AU51" s="162"/>
      <c r="AV51" s="162"/>
      <c r="AW51" s="162"/>
      <c r="AX51" s="162"/>
      <c r="AY51" s="162"/>
      <c r="AZ51" s="162"/>
      <c r="BA51" s="162"/>
      <c r="BB51" s="163">
        <f t="shared" si="8"/>
        <v>0</v>
      </c>
      <c r="BC51" s="164" t="str">
        <f t="shared" si="9"/>
        <v/>
      </c>
      <c r="BD51" s="166">
        <f t="shared" si="10"/>
        <v>0</v>
      </c>
      <c r="BE51" s="164" t="str">
        <f t="shared" si="11"/>
        <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ACNCCV342!$BN$7:$BN$16</formula1>
    </dataValidation>
    <dataValidation type="list" allowBlank="1" showErrorMessage="1" sqref="F3 AI3">
      <formula1>ACNCCV342!$BO$7:$BO$18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802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ACNCCV342!H2</f>
        <v>LEONELY RODRÍGUEZ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577</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560</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v>1.0</v>
      </c>
      <c r="E6" s="157">
        <v>2.0</v>
      </c>
      <c r="F6" s="157">
        <v>3.0</v>
      </c>
      <c r="G6" s="157">
        <v>4.0</v>
      </c>
      <c r="H6" s="157">
        <v>5.0</v>
      </c>
      <c r="I6" s="157">
        <v>8.0</v>
      </c>
      <c r="J6" s="157">
        <v>9.0</v>
      </c>
      <c r="K6" s="292">
        <v>10.0</v>
      </c>
      <c r="L6" s="292">
        <v>11.0</v>
      </c>
      <c r="M6" s="292">
        <v>12.0</v>
      </c>
      <c r="N6" s="292">
        <v>15.0</v>
      </c>
      <c r="O6" s="292">
        <v>16.0</v>
      </c>
      <c r="P6" s="292">
        <v>17.0</v>
      </c>
      <c r="Q6" s="157">
        <v>18.0</v>
      </c>
      <c r="R6" s="157"/>
      <c r="S6" s="157"/>
      <c r="T6" s="157"/>
      <c r="U6" s="157"/>
      <c r="V6" s="157"/>
      <c r="W6" s="157"/>
      <c r="X6" s="157"/>
      <c r="Y6" s="43"/>
      <c r="Z6" s="43"/>
      <c r="AA6" s="43"/>
      <c r="AB6" s="43"/>
      <c r="AC6" s="43"/>
      <c r="AD6" s="43"/>
      <c r="AE6" s="22" t="s">
        <v>555</v>
      </c>
      <c r="AF6" s="157" t="s">
        <v>554</v>
      </c>
      <c r="AG6" s="157">
        <v>7.0</v>
      </c>
      <c r="AH6" s="157">
        <v>8.0</v>
      </c>
      <c r="AI6" s="157">
        <v>9.0</v>
      </c>
      <c r="AJ6" s="157">
        <v>12.0</v>
      </c>
      <c r="AK6" s="157">
        <v>13.0</v>
      </c>
      <c r="AL6" s="157">
        <v>14.0</v>
      </c>
      <c r="AM6" s="157">
        <v>15.0</v>
      </c>
      <c r="AN6" s="157">
        <v>16.0</v>
      </c>
      <c r="AO6" s="157">
        <v>19.0</v>
      </c>
      <c r="AP6" s="157">
        <v>20.0</v>
      </c>
      <c r="AQ6" s="157">
        <v>22.0</v>
      </c>
      <c r="AR6" s="157">
        <v>23.0</v>
      </c>
      <c r="AS6" s="157">
        <v>27.0</v>
      </c>
      <c r="AT6" s="157">
        <v>28.0</v>
      </c>
      <c r="AU6" s="157">
        <v>29.0</v>
      </c>
      <c r="AV6" s="157">
        <v>30.0</v>
      </c>
      <c r="AW6" s="157"/>
      <c r="AX6" s="157"/>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c r="E7" s="293" t="s">
        <v>559</v>
      </c>
      <c r="F7" s="293" t="s">
        <v>559</v>
      </c>
      <c r="G7" s="293" t="s">
        <v>559</v>
      </c>
      <c r="H7" s="162"/>
      <c r="I7" s="293" t="s">
        <v>559</v>
      </c>
      <c r="J7" s="293" t="s">
        <v>559</v>
      </c>
      <c r="K7" s="293" t="s">
        <v>559</v>
      </c>
      <c r="L7" s="293" t="s">
        <v>559</v>
      </c>
      <c r="M7" s="293" t="s">
        <v>559</v>
      </c>
      <c r="N7" s="293" t="s">
        <v>559</v>
      </c>
      <c r="O7" s="293" t="s">
        <v>559</v>
      </c>
      <c r="P7" s="303"/>
      <c r="Q7" s="163"/>
      <c r="R7" s="163"/>
      <c r="S7" s="163"/>
      <c r="T7" s="163"/>
      <c r="U7" s="163"/>
      <c r="V7" s="163"/>
      <c r="W7" s="163"/>
      <c r="X7" s="163"/>
      <c r="Y7" s="162">
        <f t="shared" ref="Y7:Y51" si="1">IFERROR(COUNTIF(D7:X7,"P")+COUNTIF(D7:X7,"e")+COUNTIF(D7:X7,"t")-INT(COUNTIF(D7:X7,"e")/3)-INT(COUNTIF(D7:X7,"t")/3),"")</f>
        <v>10</v>
      </c>
      <c r="Z7" s="164" t="str">
        <f t="shared" ref="Z7:Z51" si="2">IFERROR((Y7/$Z$4),"")</f>
        <v/>
      </c>
      <c r="AA7" s="165">
        <f t="shared" ref="AA7:AA51" si="3">IFERROR(COUNTIF(D7:X7,"A"),"")</f>
        <v>0</v>
      </c>
      <c r="AB7" s="164" t="str">
        <f t="shared" ref="AB7:AB51" si="4">IFERROR((AA7/$Z$4),"")</f>
        <v/>
      </c>
      <c r="AC7" s="166">
        <f t="shared" ref="AC7:AC51" si="5">IFERROR(COUNTIF(D7:X7,"E"),"")</f>
        <v>0</v>
      </c>
      <c r="AD7" s="164" t="str">
        <f t="shared" ref="AD7:AD51" si="6">IFERROR((AC7/$Z$4),"")</f>
        <v/>
      </c>
      <c r="AE7" s="160">
        <v>1.0</v>
      </c>
      <c r="AF7" s="161" t="str">
        <f t="shared" ref="AF7:AF51" si="7">C7</f>
        <v>Jadiel De Jesús Acosta Peña</v>
      </c>
      <c r="AG7" s="162" t="s">
        <v>559</v>
      </c>
      <c r="AH7" s="162" t="s">
        <v>559</v>
      </c>
      <c r="AI7" s="162" t="s">
        <v>559</v>
      </c>
      <c r="AJ7" s="162" t="s">
        <v>559</v>
      </c>
      <c r="AK7" s="162" t="s">
        <v>559</v>
      </c>
      <c r="AL7" s="162" t="s">
        <v>805</v>
      </c>
      <c r="AM7" s="162" t="s">
        <v>559</v>
      </c>
      <c r="AN7" s="162" t="s">
        <v>559</v>
      </c>
      <c r="AO7" s="162" t="s">
        <v>559</v>
      </c>
      <c r="AP7" s="162" t="s">
        <v>559</v>
      </c>
      <c r="AQ7" s="162" t="s">
        <v>559</v>
      </c>
      <c r="AR7" s="162" t="s">
        <v>559</v>
      </c>
      <c r="AS7" s="162" t="s">
        <v>559</v>
      </c>
      <c r="AT7" s="162"/>
      <c r="AU7" s="162" t="s">
        <v>559</v>
      </c>
      <c r="AV7" s="162" t="s">
        <v>559</v>
      </c>
      <c r="AW7" s="162"/>
      <c r="AX7" s="162"/>
      <c r="AY7" s="162"/>
      <c r="AZ7" s="163"/>
      <c r="BA7" s="163"/>
      <c r="BB7" s="163">
        <f t="shared" ref="BB7:BB51" si="8">IFERROR(COUNTIF(AG7:BA7,"P")+COUNTIF(AG7:BA7,"e")+COUNTIF(AG7:BA7,"t")-INT(COUNTIF(AG7:BA7,"e")/3)-INT(COUNTIF(AG7:BA7,"t")/3),"")</f>
        <v>14</v>
      </c>
      <c r="BC7" s="164" t="str">
        <f t="shared" ref="BC7:BC51" si="9">IFERROR(BB7/$BC$4,"")</f>
        <v/>
      </c>
      <c r="BD7" s="166">
        <f t="shared" ref="BD7:BD51" si="10">IFERROR(COUNTIF(AG7:BA7,"A"),"")</f>
        <v>0</v>
      </c>
      <c r="BE7" s="164" t="str">
        <f t="shared" ref="BE7:BE51" si="11">IFERROR((BD7/$BC$4),"")</f>
        <v/>
      </c>
      <c r="BF7" s="166">
        <f t="shared" ref="BF7:BF51" si="12">IFERROR(COUNTIF(AG7:BA7,"E"),"")</f>
        <v>0</v>
      </c>
      <c r="BG7" s="167" t="str">
        <f>IFERROR((BF7/$BC$4),"")</f>
        <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c r="E8" s="296" t="s">
        <v>559</v>
      </c>
      <c r="F8" s="296" t="s">
        <v>559</v>
      </c>
      <c r="G8" s="296" t="s">
        <v>559</v>
      </c>
      <c r="H8" s="162"/>
      <c r="I8" s="296" t="s">
        <v>559</v>
      </c>
      <c r="J8" s="296" t="s">
        <v>559</v>
      </c>
      <c r="K8" s="296" t="s">
        <v>559</v>
      </c>
      <c r="L8" s="296" t="s">
        <v>559</v>
      </c>
      <c r="M8" s="296" t="s">
        <v>559</v>
      </c>
      <c r="N8" s="296" t="s">
        <v>559</v>
      </c>
      <c r="O8" s="296" t="s">
        <v>559</v>
      </c>
      <c r="P8" s="310"/>
      <c r="Q8" s="163"/>
      <c r="R8" s="163"/>
      <c r="S8" s="163"/>
      <c r="T8" s="163"/>
      <c r="U8" s="163"/>
      <c r="V8" s="163"/>
      <c r="W8" s="163"/>
      <c r="X8" s="163"/>
      <c r="Y8" s="162">
        <f t="shared" si="1"/>
        <v>10</v>
      </c>
      <c r="Z8" s="164" t="str">
        <f t="shared" si="2"/>
        <v/>
      </c>
      <c r="AA8" s="165">
        <f t="shared" si="3"/>
        <v>0</v>
      </c>
      <c r="AB8" s="164" t="str">
        <f t="shared" si="4"/>
        <v/>
      </c>
      <c r="AC8" s="166">
        <f t="shared" si="5"/>
        <v>0</v>
      </c>
      <c r="AD8" s="164" t="str">
        <f t="shared" si="6"/>
        <v/>
      </c>
      <c r="AE8" s="160">
        <v>2.0</v>
      </c>
      <c r="AF8" s="161" t="str">
        <f t="shared" si="7"/>
        <v>Daniel  Elía Almonte Martínez</v>
      </c>
      <c r="AG8" s="162" t="s">
        <v>559</v>
      </c>
      <c r="AH8" s="162" t="s">
        <v>559</v>
      </c>
      <c r="AI8" s="162" t="s">
        <v>559</v>
      </c>
      <c r="AJ8" s="162" t="s">
        <v>559</v>
      </c>
      <c r="AK8" s="162" t="s">
        <v>559</v>
      </c>
      <c r="AL8" s="162" t="s">
        <v>559</v>
      </c>
      <c r="AM8" s="162" t="s">
        <v>559</v>
      </c>
      <c r="AN8" s="162" t="s">
        <v>559</v>
      </c>
      <c r="AO8" s="162" t="s">
        <v>559</v>
      </c>
      <c r="AP8" s="162" t="s">
        <v>559</v>
      </c>
      <c r="AQ8" s="162" t="s">
        <v>559</v>
      </c>
      <c r="AR8" s="162" t="s">
        <v>559</v>
      </c>
      <c r="AS8" s="162" t="s">
        <v>559</v>
      </c>
      <c r="AT8" s="162"/>
      <c r="AU8" s="162" t="s">
        <v>559</v>
      </c>
      <c r="AV8" s="162" t="s">
        <v>559</v>
      </c>
      <c r="AW8" s="162"/>
      <c r="AX8" s="162"/>
      <c r="AY8" s="162"/>
      <c r="AZ8" s="163"/>
      <c r="BA8" s="163"/>
      <c r="BB8" s="163">
        <f t="shared" si="8"/>
        <v>15</v>
      </c>
      <c r="BC8" s="164" t="str">
        <f t="shared" si="9"/>
        <v/>
      </c>
      <c r="BD8" s="166">
        <f t="shared" si="10"/>
        <v>0</v>
      </c>
      <c r="BE8" s="164" t="str">
        <f t="shared" si="11"/>
        <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c r="E9" s="293" t="s">
        <v>559</v>
      </c>
      <c r="F9" s="293" t="s">
        <v>559</v>
      </c>
      <c r="G9" s="293" t="s">
        <v>559</v>
      </c>
      <c r="H9" s="162"/>
      <c r="I9" s="293" t="s">
        <v>559</v>
      </c>
      <c r="J9" s="293" t="s">
        <v>559</v>
      </c>
      <c r="K9" s="293" t="s">
        <v>559</v>
      </c>
      <c r="L9" s="293" t="s">
        <v>559</v>
      </c>
      <c r="M9" s="293" t="s">
        <v>559</v>
      </c>
      <c r="N9" s="293" t="s">
        <v>559</v>
      </c>
      <c r="O9" s="293" t="s">
        <v>559</v>
      </c>
      <c r="P9" s="303"/>
      <c r="Q9" s="163"/>
      <c r="R9" s="163"/>
      <c r="S9" s="163"/>
      <c r="T9" s="163"/>
      <c r="U9" s="163"/>
      <c r="V9" s="163"/>
      <c r="W9" s="163"/>
      <c r="X9" s="163"/>
      <c r="Y9" s="162">
        <f t="shared" si="1"/>
        <v>10</v>
      </c>
      <c r="Z9" s="164" t="str">
        <f t="shared" si="2"/>
        <v/>
      </c>
      <c r="AA9" s="165">
        <f t="shared" si="3"/>
        <v>0</v>
      </c>
      <c r="AB9" s="164" t="str">
        <f t="shared" si="4"/>
        <v/>
      </c>
      <c r="AC9" s="166">
        <f t="shared" si="5"/>
        <v>0</v>
      </c>
      <c r="AD9" s="164" t="str">
        <f t="shared" si="6"/>
        <v/>
      </c>
      <c r="AE9" s="160">
        <v>3.0</v>
      </c>
      <c r="AF9" s="161" t="str">
        <f t="shared" si="7"/>
        <v>Isaac  Ángeles Liriano</v>
      </c>
      <c r="AG9" s="162" t="s">
        <v>559</v>
      </c>
      <c r="AH9" s="162" t="s">
        <v>559</v>
      </c>
      <c r="AI9" s="162" t="s">
        <v>559</v>
      </c>
      <c r="AJ9" s="162" t="s">
        <v>559</v>
      </c>
      <c r="AK9" s="162" t="s">
        <v>559</v>
      </c>
      <c r="AL9" s="162" t="s">
        <v>559</v>
      </c>
      <c r="AM9" s="162" t="s">
        <v>559</v>
      </c>
      <c r="AN9" s="162" t="s">
        <v>580</v>
      </c>
      <c r="AO9" s="162" t="s">
        <v>559</v>
      </c>
      <c r="AP9" s="162" t="s">
        <v>559</v>
      </c>
      <c r="AQ9" s="162" t="s">
        <v>559</v>
      </c>
      <c r="AR9" s="162" t="s">
        <v>559</v>
      </c>
      <c r="AS9" s="162" t="s">
        <v>559</v>
      </c>
      <c r="AT9" s="162"/>
      <c r="AU9" s="162" t="s">
        <v>559</v>
      </c>
      <c r="AV9" s="162" t="s">
        <v>559</v>
      </c>
      <c r="AW9" s="162"/>
      <c r="AX9" s="162"/>
      <c r="AY9" s="162"/>
      <c r="AZ9" s="163"/>
      <c r="BA9" s="163"/>
      <c r="BB9" s="163">
        <f t="shared" si="8"/>
        <v>15</v>
      </c>
      <c r="BC9" s="164" t="str">
        <f t="shared" si="9"/>
        <v/>
      </c>
      <c r="BD9" s="166">
        <f t="shared" si="10"/>
        <v>0</v>
      </c>
      <c r="BE9" s="164" t="str">
        <f t="shared" si="11"/>
        <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c r="E10" s="296" t="s">
        <v>559</v>
      </c>
      <c r="F10" s="296" t="s">
        <v>559</v>
      </c>
      <c r="G10" s="296" t="s">
        <v>559</v>
      </c>
      <c r="H10" s="162"/>
      <c r="I10" s="296" t="s">
        <v>559</v>
      </c>
      <c r="J10" s="296" t="s">
        <v>559</v>
      </c>
      <c r="K10" s="296" t="s">
        <v>559</v>
      </c>
      <c r="L10" s="296" t="s">
        <v>559</v>
      </c>
      <c r="M10" s="296" t="s">
        <v>559</v>
      </c>
      <c r="N10" s="296" t="s">
        <v>559</v>
      </c>
      <c r="O10" s="296" t="s">
        <v>579</v>
      </c>
      <c r="P10" s="310"/>
      <c r="Q10" s="163"/>
      <c r="R10" s="163"/>
      <c r="S10" s="163"/>
      <c r="T10" s="163"/>
      <c r="U10" s="163"/>
      <c r="V10" s="163"/>
      <c r="W10" s="163"/>
      <c r="X10" s="163"/>
      <c r="Y10" s="162">
        <f t="shared" si="1"/>
        <v>9</v>
      </c>
      <c r="Z10" s="164" t="str">
        <f t="shared" si="2"/>
        <v/>
      </c>
      <c r="AA10" s="165">
        <f t="shared" si="3"/>
        <v>1</v>
      </c>
      <c r="AB10" s="164" t="str">
        <f t="shared" si="4"/>
        <v/>
      </c>
      <c r="AC10" s="166">
        <f t="shared" si="5"/>
        <v>0</v>
      </c>
      <c r="AD10" s="164" t="str">
        <f t="shared" si="6"/>
        <v/>
      </c>
      <c r="AE10" s="160">
        <v>4.0</v>
      </c>
      <c r="AF10" s="161" t="str">
        <f t="shared" si="7"/>
        <v>Melaniee  Aquino  Estrella</v>
      </c>
      <c r="AG10" s="162" t="s">
        <v>559</v>
      </c>
      <c r="AH10" s="162" t="s">
        <v>579</v>
      </c>
      <c r="AI10" s="162" t="s">
        <v>559</v>
      </c>
      <c r="AJ10" s="162" t="s">
        <v>559</v>
      </c>
      <c r="AK10" s="162" t="s">
        <v>559</v>
      </c>
      <c r="AL10" s="162" t="s">
        <v>559</v>
      </c>
      <c r="AM10" s="162" t="s">
        <v>559</v>
      </c>
      <c r="AN10" s="162" t="s">
        <v>559</v>
      </c>
      <c r="AO10" s="162" t="s">
        <v>559</v>
      </c>
      <c r="AP10" s="162" t="s">
        <v>559</v>
      </c>
      <c r="AQ10" s="162" t="s">
        <v>579</v>
      </c>
      <c r="AR10" s="162" t="s">
        <v>559</v>
      </c>
      <c r="AS10" s="162" t="s">
        <v>559</v>
      </c>
      <c r="AT10" s="162"/>
      <c r="AU10" s="162" t="s">
        <v>559</v>
      </c>
      <c r="AV10" s="162" t="s">
        <v>559</v>
      </c>
      <c r="AW10" s="162"/>
      <c r="AX10" s="162"/>
      <c r="AY10" s="162"/>
      <c r="AZ10" s="162"/>
      <c r="BA10" s="163"/>
      <c r="BB10" s="163">
        <f t="shared" si="8"/>
        <v>13</v>
      </c>
      <c r="BC10" s="164" t="str">
        <f t="shared" si="9"/>
        <v/>
      </c>
      <c r="BD10" s="166">
        <f t="shared" si="10"/>
        <v>2</v>
      </c>
      <c r="BE10" s="164" t="str">
        <f t="shared" si="11"/>
        <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c r="E11" s="293" t="s">
        <v>559</v>
      </c>
      <c r="F11" s="293" t="s">
        <v>559</v>
      </c>
      <c r="G11" s="293" t="s">
        <v>559</v>
      </c>
      <c r="H11" s="162"/>
      <c r="I11" s="293" t="s">
        <v>579</v>
      </c>
      <c r="J11" s="293" t="s">
        <v>559</v>
      </c>
      <c r="K11" s="293" t="s">
        <v>559</v>
      </c>
      <c r="L11" s="303"/>
      <c r="M11" s="303"/>
      <c r="N11" s="303"/>
      <c r="O11" s="303"/>
      <c r="P11" s="303"/>
      <c r="Q11" s="163"/>
      <c r="R11" s="163"/>
      <c r="S11" s="163"/>
      <c r="T11" s="163"/>
      <c r="U11" s="163"/>
      <c r="V11" s="163"/>
      <c r="W11" s="163"/>
      <c r="X11" s="163"/>
      <c r="Y11" s="162">
        <f t="shared" si="1"/>
        <v>5</v>
      </c>
      <c r="Z11" s="164" t="str">
        <f t="shared" si="2"/>
        <v/>
      </c>
      <c r="AA11" s="165">
        <f t="shared" si="3"/>
        <v>1</v>
      </c>
      <c r="AB11" s="164" t="str">
        <f t="shared" si="4"/>
        <v/>
      </c>
      <c r="AC11" s="166">
        <f t="shared" si="5"/>
        <v>0</v>
      </c>
      <c r="AD11" s="164" t="str">
        <f t="shared" si="6"/>
        <v/>
      </c>
      <c r="AE11" s="160">
        <v>5.0</v>
      </c>
      <c r="AF11" s="161" t="str">
        <f t="shared" si="7"/>
        <v>Jennifer  Asenjo  De Los Santos TRANSFERIDA 10/12/25</v>
      </c>
      <c r="AG11" s="162"/>
      <c r="AH11" s="162"/>
      <c r="AI11" s="162"/>
      <c r="AJ11" s="162"/>
      <c r="AK11" s="162"/>
      <c r="AL11" s="162"/>
      <c r="AM11" s="162"/>
      <c r="AN11" s="162"/>
      <c r="AO11" s="162"/>
      <c r="AP11" s="162"/>
      <c r="AQ11" s="162"/>
      <c r="AR11" s="162"/>
      <c r="AS11" s="162"/>
      <c r="AT11" s="162"/>
      <c r="AU11" s="162"/>
      <c r="AV11" s="162"/>
      <c r="AW11" s="162"/>
      <c r="AX11" s="162"/>
      <c r="AY11" s="162"/>
      <c r="AZ11" s="163"/>
      <c r="BA11" s="163"/>
      <c r="BB11" s="163">
        <f t="shared" si="8"/>
        <v>0</v>
      </c>
      <c r="BC11" s="164" t="str">
        <f t="shared" si="9"/>
        <v/>
      </c>
      <c r="BD11" s="166">
        <f t="shared" si="10"/>
        <v>0</v>
      </c>
      <c r="BE11" s="164" t="str">
        <f t="shared" si="11"/>
        <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c r="E12" s="296" t="s">
        <v>559</v>
      </c>
      <c r="F12" s="296" t="s">
        <v>559</v>
      </c>
      <c r="G12" s="296" t="s">
        <v>559</v>
      </c>
      <c r="H12" s="162"/>
      <c r="I12" s="296" t="s">
        <v>579</v>
      </c>
      <c r="J12" s="296" t="s">
        <v>578</v>
      </c>
      <c r="K12" s="296" t="s">
        <v>578</v>
      </c>
      <c r="L12" s="296" t="s">
        <v>578</v>
      </c>
      <c r="M12" s="296" t="s">
        <v>578</v>
      </c>
      <c r="N12" s="296" t="s">
        <v>559</v>
      </c>
      <c r="O12" s="296" t="s">
        <v>559</v>
      </c>
      <c r="P12" s="310"/>
      <c r="Q12" s="163"/>
      <c r="R12" s="163"/>
      <c r="S12" s="163"/>
      <c r="T12" s="163"/>
      <c r="U12" s="163"/>
      <c r="V12" s="163"/>
      <c r="W12" s="163"/>
      <c r="X12" s="163"/>
      <c r="Y12" s="162">
        <f t="shared" si="1"/>
        <v>8</v>
      </c>
      <c r="Z12" s="164" t="str">
        <f t="shared" si="2"/>
        <v/>
      </c>
      <c r="AA12" s="165">
        <f t="shared" si="3"/>
        <v>1</v>
      </c>
      <c r="AB12" s="164" t="str">
        <f t="shared" si="4"/>
        <v/>
      </c>
      <c r="AC12" s="166">
        <f t="shared" si="5"/>
        <v>4</v>
      </c>
      <c r="AD12" s="164" t="str">
        <f t="shared" si="6"/>
        <v/>
      </c>
      <c r="AE12" s="160">
        <v>6.0</v>
      </c>
      <c r="AF12" s="161" t="str">
        <f t="shared" si="7"/>
        <v>Leshlie Crismayri Bautista Quezada</v>
      </c>
      <c r="AG12" s="162" t="s">
        <v>579</v>
      </c>
      <c r="AH12" s="162" t="s">
        <v>559</v>
      </c>
      <c r="AI12" s="162" t="s">
        <v>559</v>
      </c>
      <c r="AJ12" s="162" t="s">
        <v>559</v>
      </c>
      <c r="AK12" s="162" t="s">
        <v>559</v>
      </c>
      <c r="AL12" s="162" t="s">
        <v>559</v>
      </c>
      <c r="AM12" s="162" t="s">
        <v>559</v>
      </c>
      <c r="AN12" s="162" t="s">
        <v>559</v>
      </c>
      <c r="AO12" s="162" t="s">
        <v>559</v>
      </c>
      <c r="AP12" s="162" t="s">
        <v>559</v>
      </c>
      <c r="AQ12" s="162" t="s">
        <v>559</v>
      </c>
      <c r="AR12" s="162" t="s">
        <v>559</v>
      </c>
      <c r="AS12" s="162" t="s">
        <v>559</v>
      </c>
      <c r="AT12" s="162"/>
      <c r="AU12" s="162" t="s">
        <v>559</v>
      </c>
      <c r="AV12" s="162" t="s">
        <v>559</v>
      </c>
      <c r="AW12" s="162"/>
      <c r="AX12" s="162"/>
      <c r="AY12" s="162"/>
      <c r="AZ12" s="163"/>
      <c r="BA12" s="163"/>
      <c r="BB12" s="163">
        <f t="shared" si="8"/>
        <v>14</v>
      </c>
      <c r="BC12" s="164" t="str">
        <f t="shared" si="9"/>
        <v/>
      </c>
      <c r="BD12" s="166">
        <f t="shared" si="10"/>
        <v>1</v>
      </c>
      <c r="BE12" s="164" t="str">
        <f t="shared" si="11"/>
        <v/>
      </c>
      <c r="BF12" s="166">
        <f t="shared" si="12"/>
        <v>0</v>
      </c>
      <c r="BG12" s="167"/>
      <c r="BH12" s="168"/>
      <c r="BI12" s="169"/>
      <c r="BJ12" s="169"/>
      <c r="BK12" s="169"/>
      <c r="BL12" s="169"/>
      <c r="BM12" s="169"/>
      <c r="BN12" s="171" t="s">
        <v>802</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c r="E13" s="293" t="s">
        <v>559</v>
      </c>
      <c r="F13" s="293" t="s">
        <v>578</v>
      </c>
      <c r="G13" s="293" t="s">
        <v>559</v>
      </c>
      <c r="H13" s="162"/>
      <c r="I13" s="293" t="s">
        <v>559</v>
      </c>
      <c r="J13" s="293" t="s">
        <v>559</v>
      </c>
      <c r="K13" s="293" t="s">
        <v>559</v>
      </c>
      <c r="L13" s="293" t="s">
        <v>559</v>
      </c>
      <c r="M13" s="293" t="s">
        <v>559</v>
      </c>
      <c r="N13" s="293" t="s">
        <v>559</v>
      </c>
      <c r="O13" s="293" t="s">
        <v>559</v>
      </c>
      <c r="P13" s="303"/>
      <c r="Q13" s="163"/>
      <c r="R13" s="163"/>
      <c r="S13" s="163"/>
      <c r="T13" s="163"/>
      <c r="U13" s="163"/>
      <c r="V13" s="163"/>
      <c r="W13" s="163"/>
      <c r="X13" s="163"/>
      <c r="Y13" s="162">
        <f t="shared" si="1"/>
        <v>10</v>
      </c>
      <c r="Z13" s="164" t="str">
        <f t="shared" si="2"/>
        <v/>
      </c>
      <c r="AA13" s="165">
        <f t="shared" si="3"/>
        <v>0</v>
      </c>
      <c r="AB13" s="164" t="str">
        <f t="shared" si="4"/>
        <v/>
      </c>
      <c r="AC13" s="166">
        <f t="shared" si="5"/>
        <v>1</v>
      </c>
      <c r="AD13" s="164" t="str">
        <f t="shared" si="6"/>
        <v/>
      </c>
      <c r="AE13" s="160">
        <v>7.0</v>
      </c>
      <c r="AF13" s="161" t="str">
        <f t="shared" si="7"/>
        <v>Gilber  Bello Silva</v>
      </c>
      <c r="AG13" s="162" t="s">
        <v>559</v>
      </c>
      <c r="AH13" s="162" t="s">
        <v>559</v>
      </c>
      <c r="AI13" s="162" t="s">
        <v>559</v>
      </c>
      <c r="AJ13" s="162" t="s">
        <v>559</v>
      </c>
      <c r="AK13" s="162" t="s">
        <v>559</v>
      </c>
      <c r="AL13" s="162" t="s">
        <v>559</v>
      </c>
      <c r="AM13" s="162" t="s">
        <v>559</v>
      </c>
      <c r="AN13" s="162" t="s">
        <v>559</v>
      </c>
      <c r="AO13" s="162" t="s">
        <v>559</v>
      </c>
      <c r="AP13" s="162" t="s">
        <v>579</v>
      </c>
      <c r="AQ13" s="162" t="s">
        <v>559</v>
      </c>
      <c r="AR13" s="162" t="s">
        <v>559</v>
      </c>
      <c r="AS13" s="162" t="s">
        <v>559</v>
      </c>
      <c r="AT13" s="162"/>
      <c r="AU13" s="162" t="s">
        <v>559</v>
      </c>
      <c r="AV13" s="162" t="s">
        <v>559</v>
      </c>
      <c r="AW13" s="162"/>
      <c r="AX13" s="162"/>
      <c r="AY13" s="162"/>
      <c r="AZ13" s="163"/>
      <c r="BA13" s="163"/>
      <c r="BB13" s="163">
        <f t="shared" si="8"/>
        <v>14</v>
      </c>
      <c r="BC13" s="164" t="str">
        <f t="shared" si="9"/>
        <v/>
      </c>
      <c r="BD13" s="166">
        <f t="shared" si="10"/>
        <v>1</v>
      </c>
      <c r="BE13" s="164" t="str">
        <f t="shared" si="11"/>
        <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c r="E14" s="296" t="s">
        <v>579</v>
      </c>
      <c r="F14" s="296" t="s">
        <v>579</v>
      </c>
      <c r="G14" s="296" t="s">
        <v>579</v>
      </c>
      <c r="H14" s="162"/>
      <c r="I14" s="296" t="s">
        <v>579</v>
      </c>
      <c r="J14" s="296" t="s">
        <v>559</v>
      </c>
      <c r="K14" s="296" t="s">
        <v>559</v>
      </c>
      <c r="L14" s="296" t="s">
        <v>559</v>
      </c>
      <c r="M14" s="296" t="s">
        <v>559</v>
      </c>
      <c r="N14" s="296" t="s">
        <v>559</v>
      </c>
      <c r="O14" s="296" t="s">
        <v>559</v>
      </c>
      <c r="P14" s="310"/>
      <c r="Q14" s="163"/>
      <c r="R14" s="163"/>
      <c r="S14" s="163"/>
      <c r="T14" s="163"/>
      <c r="U14" s="163"/>
      <c r="V14" s="163"/>
      <c r="W14" s="163"/>
      <c r="X14" s="163"/>
      <c r="Y14" s="162">
        <f t="shared" si="1"/>
        <v>6</v>
      </c>
      <c r="Z14" s="164" t="str">
        <f t="shared" si="2"/>
        <v/>
      </c>
      <c r="AA14" s="165">
        <f t="shared" si="3"/>
        <v>4</v>
      </c>
      <c r="AB14" s="164" t="str">
        <f t="shared" si="4"/>
        <v/>
      </c>
      <c r="AC14" s="166">
        <f t="shared" si="5"/>
        <v>0</v>
      </c>
      <c r="AD14" s="164" t="str">
        <f t="shared" si="6"/>
        <v/>
      </c>
      <c r="AE14" s="160">
        <v>8.0</v>
      </c>
      <c r="AF14" s="161" t="str">
        <f t="shared" si="7"/>
        <v>Sherlyn Mariel Bernabel Lora</v>
      </c>
      <c r="AG14" s="162" t="s">
        <v>559</v>
      </c>
      <c r="AH14" s="162" t="s">
        <v>559</v>
      </c>
      <c r="AI14" s="162" t="s">
        <v>559</v>
      </c>
      <c r="AJ14" s="162" t="s">
        <v>559</v>
      </c>
      <c r="AK14" s="162" t="s">
        <v>559</v>
      </c>
      <c r="AL14" s="162" t="s">
        <v>559</v>
      </c>
      <c r="AM14" s="162" t="s">
        <v>559</v>
      </c>
      <c r="AN14" s="162" t="s">
        <v>559</v>
      </c>
      <c r="AO14" s="162" t="s">
        <v>559</v>
      </c>
      <c r="AP14" s="162" t="s">
        <v>559</v>
      </c>
      <c r="AQ14" s="162" t="s">
        <v>559</v>
      </c>
      <c r="AR14" s="162" t="s">
        <v>579</v>
      </c>
      <c r="AS14" s="162" t="s">
        <v>559</v>
      </c>
      <c r="AT14" s="162"/>
      <c r="AU14" s="162" t="s">
        <v>559</v>
      </c>
      <c r="AV14" s="162" t="s">
        <v>579</v>
      </c>
      <c r="AW14" s="162"/>
      <c r="AX14" s="162"/>
      <c r="AY14" s="162"/>
      <c r="AZ14" s="163"/>
      <c r="BA14" s="163"/>
      <c r="BB14" s="163">
        <f t="shared" si="8"/>
        <v>13</v>
      </c>
      <c r="BC14" s="164" t="str">
        <f t="shared" si="9"/>
        <v/>
      </c>
      <c r="BD14" s="166">
        <f t="shared" si="10"/>
        <v>2</v>
      </c>
      <c r="BE14" s="164" t="str">
        <f t="shared" si="11"/>
        <v/>
      </c>
      <c r="BF14" s="166">
        <f t="shared" si="12"/>
        <v>0</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c r="E15" s="293" t="s">
        <v>559</v>
      </c>
      <c r="F15" s="293" t="s">
        <v>559</v>
      </c>
      <c r="G15" s="293" t="s">
        <v>559</v>
      </c>
      <c r="H15" s="162"/>
      <c r="I15" s="293" t="s">
        <v>559</v>
      </c>
      <c r="J15" s="293" t="s">
        <v>559</v>
      </c>
      <c r="K15" s="293" t="s">
        <v>559</v>
      </c>
      <c r="L15" s="293" t="s">
        <v>559</v>
      </c>
      <c r="M15" s="293" t="s">
        <v>559</v>
      </c>
      <c r="N15" s="293" t="s">
        <v>579</v>
      </c>
      <c r="O15" s="293" t="s">
        <v>559</v>
      </c>
      <c r="P15" s="303"/>
      <c r="Q15" s="163"/>
      <c r="R15" s="163"/>
      <c r="S15" s="163"/>
      <c r="T15" s="163"/>
      <c r="U15" s="163"/>
      <c r="V15" s="163"/>
      <c r="W15" s="163"/>
      <c r="X15" s="163"/>
      <c r="Y15" s="162">
        <f t="shared" si="1"/>
        <v>9</v>
      </c>
      <c r="Z15" s="164" t="str">
        <f t="shared" si="2"/>
        <v/>
      </c>
      <c r="AA15" s="165">
        <f t="shared" si="3"/>
        <v>1</v>
      </c>
      <c r="AB15" s="164" t="str">
        <f t="shared" si="4"/>
        <v/>
      </c>
      <c r="AC15" s="166">
        <f t="shared" si="5"/>
        <v>0</v>
      </c>
      <c r="AD15" s="164" t="str">
        <f t="shared" si="6"/>
        <v/>
      </c>
      <c r="AE15" s="160">
        <v>9.0</v>
      </c>
      <c r="AF15" s="161" t="str">
        <f t="shared" si="7"/>
        <v>Erleen  Brito Castillo</v>
      </c>
      <c r="AG15" s="162" t="s">
        <v>559</v>
      </c>
      <c r="AH15" s="162" t="s">
        <v>559</v>
      </c>
      <c r="AI15" s="162" t="s">
        <v>559</v>
      </c>
      <c r="AJ15" s="162" t="s">
        <v>559</v>
      </c>
      <c r="AK15" s="162" t="s">
        <v>559</v>
      </c>
      <c r="AL15" s="162" t="s">
        <v>559</v>
      </c>
      <c r="AM15" s="162" t="s">
        <v>559</v>
      </c>
      <c r="AN15" s="162" t="s">
        <v>559</v>
      </c>
      <c r="AO15" s="162" t="s">
        <v>559</v>
      </c>
      <c r="AP15" s="162" t="s">
        <v>559</v>
      </c>
      <c r="AQ15" s="162" t="s">
        <v>559</v>
      </c>
      <c r="AR15" s="162" t="s">
        <v>559</v>
      </c>
      <c r="AS15" s="162" t="s">
        <v>559</v>
      </c>
      <c r="AT15" s="162"/>
      <c r="AU15" s="162" t="s">
        <v>559</v>
      </c>
      <c r="AV15" s="162" t="s">
        <v>559</v>
      </c>
      <c r="AW15" s="162"/>
      <c r="AX15" s="162"/>
      <c r="AY15" s="162"/>
      <c r="AZ15" s="163"/>
      <c r="BA15" s="163"/>
      <c r="BB15" s="163">
        <f t="shared" si="8"/>
        <v>15</v>
      </c>
      <c r="BC15" s="164" t="str">
        <f t="shared" si="9"/>
        <v/>
      </c>
      <c r="BD15" s="166">
        <f t="shared" si="10"/>
        <v>0</v>
      </c>
      <c r="BE15" s="164" t="str">
        <f t="shared" si="11"/>
        <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c r="E16" s="296" t="s">
        <v>559</v>
      </c>
      <c r="F16" s="296" t="s">
        <v>559</v>
      </c>
      <c r="G16" s="296" t="s">
        <v>559</v>
      </c>
      <c r="H16" s="162"/>
      <c r="I16" s="296" t="s">
        <v>559</v>
      </c>
      <c r="J16" s="296" t="s">
        <v>559</v>
      </c>
      <c r="K16" s="296" t="s">
        <v>578</v>
      </c>
      <c r="L16" s="296" t="s">
        <v>559</v>
      </c>
      <c r="M16" s="296" t="s">
        <v>559</v>
      </c>
      <c r="N16" s="296" t="s">
        <v>559</v>
      </c>
      <c r="O16" s="296" t="s">
        <v>559</v>
      </c>
      <c r="P16" s="310"/>
      <c r="Q16" s="163"/>
      <c r="R16" s="163"/>
      <c r="S16" s="163"/>
      <c r="T16" s="163"/>
      <c r="U16" s="163"/>
      <c r="V16" s="163"/>
      <c r="W16" s="163"/>
      <c r="X16" s="163"/>
      <c r="Y16" s="162">
        <f t="shared" si="1"/>
        <v>10</v>
      </c>
      <c r="Z16" s="164" t="str">
        <f t="shared" si="2"/>
        <v/>
      </c>
      <c r="AA16" s="165">
        <f t="shared" si="3"/>
        <v>0</v>
      </c>
      <c r="AB16" s="164" t="str">
        <f t="shared" si="4"/>
        <v/>
      </c>
      <c r="AC16" s="166">
        <f t="shared" si="5"/>
        <v>1</v>
      </c>
      <c r="AD16" s="164" t="str">
        <f t="shared" si="6"/>
        <v/>
      </c>
      <c r="AE16" s="160">
        <v>10.0</v>
      </c>
      <c r="AF16" s="161" t="str">
        <f t="shared" si="7"/>
        <v>Brianny  Caraballo Guzmán</v>
      </c>
      <c r="AG16" s="162" t="s">
        <v>559</v>
      </c>
      <c r="AH16" s="162" t="s">
        <v>559</v>
      </c>
      <c r="AI16" s="162" t="s">
        <v>559</v>
      </c>
      <c r="AJ16" s="162" t="s">
        <v>559</v>
      </c>
      <c r="AK16" s="162" t="s">
        <v>559</v>
      </c>
      <c r="AL16" s="162" t="s">
        <v>559</v>
      </c>
      <c r="AM16" s="162" t="s">
        <v>559</v>
      </c>
      <c r="AN16" s="162" t="s">
        <v>559</v>
      </c>
      <c r="AO16" s="162" t="s">
        <v>559</v>
      </c>
      <c r="AP16" s="162" t="s">
        <v>578</v>
      </c>
      <c r="AQ16" s="162" t="s">
        <v>559</v>
      </c>
      <c r="AR16" s="162" t="s">
        <v>559</v>
      </c>
      <c r="AS16" s="162" t="s">
        <v>559</v>
      </c>
      <c r="AT16" s="162"/>
      <c r="AU16" s="162" t="s">
        <v>559</v>
      </c>
      <c r="AV16" s="162" t="s">
        <v>559</v>
      </c>
      <c r="AW16" s="162"/>
      <c r="AX16" s="162"/>
      <c r="AY16" s="162"/>
      <c r="AZ16" s="163"/>
      <c r="BA16" s="163"/>
      <c r="BB16" s="163">
        <f t="shared" si="8"/>
        <v>15</v>
      </c>
      <c r="BC16" s="164" t="str">
        <f t="shared" si="9"/>
        <v/>
      </c>
      <c r="BD16" s="166">
        <f t="shared" si="10"/>
        <v>0</v>
      </c>
      <c r="BE16" s="164" t="str">
        <f t="shared" si="11"/>
        <v/>
      </c>
      <c r="BF16" s="166">
        <f t="shared" si="12"/>
        <v>1</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c r="E17" s="293" t="s">
        <v>559</v>
      </c>
      <c r="F17" s="293" t="s">
        <v>559</v>
      </c>
      <c r="G17" s="293" t="s">
        <v>559</v>
      </c>
      <c r="H17" s="162"/>
      <c r="I17" s="293" t="s">
        <v>559</v>
      </c>
      <c r="J17" s="293" t="s">
        <v>559</v>
      </c>
      <c r="K17" s="293" t="s">
        <v>559</v>
      </c>
      <c r="L17" s="293" t="s">
        <v>559</v>
      </c>
      <c r="M17" s="293" t="s">
        <v>559</v>
      </c>
      <c r="N17" s="293" t="s">
        <v>559</v>
      </c>
      <c r="O17" s="293" t="s">
        <v>559</v>
      </c>
      <c r="P17" s="303"/>
      <c r="Q17" s="163"/>
      <c r="R17" s="163"/>
      <c r="S17" s="163"/>
      <c r="T17" s="163"/>
      <c r="U17" s="163"/>
      <c r="V17" s="163"/>
      <c r="W17" s="163"/>
      <c r="X17" s="163"/>
      <c r="Y17" s="162">
        <f t="shared" si="1"/>
        <v>10</v>
      </c>
      <c r="Z17" s="164" t="str">
        <f t="shared" si="2"/>
        <v/>
      </c>
      <c r="AA17" s="165">
        <f t="shared" si="3"/>
        <v>0</v>
      </c>
      <c r="AB17" s="164" t="str">
        <f t="shared" si="4"/>
        <v/>
      </c>
      <c r="AC17" s="166">
        <f t="shared" si="5"/>
        <v>0</v>
      </c>
      <c r="AD17" s="164" t="str">
        <f t="shared" si="6"/>
        <v/>
      </c>
      <c r="AE17" s="160">
        <v>11.0</v>
      </c>
      <c r="AF17" s="161" t="str">
        <f t="shared" si="7"/>
        <v>Scarlet  Castillo</v>
      </c>
      <c r="AG17" s="162" t="s">
        <v>578</v>
      </c>
      <c r="AH17" s="162" t="s">
        <v>559</v>
      </c>
      <c r="AI17" s="162" t="s">
        <v>579</v>
      </c>
      <c r="AJ17" s="162" t="s">
        <v>559</v>
      </c>
      <c r="AK17" s="162" t="s">
        <v>579</v>
      </c>
      <c r="AL17" s="162" t="s">
        <v>559</v>
      </c>
      <c r="AM17" s="162" t="s">
        <v>559</v>
      </c>
      <c r="AN17" s="162" t="s">
        <v>559</v>
      </c>
      <c r="AO17" s="162" t="s">
        <v>579</v>
      </c>
      <c r="AP17" s="162" t="s">
        <v>579</v>
      </c>
      <c r="AQ17" s="162" t="s">
        <v>559</v>
      </c>
      <c r="AR17" s="162" t="s">
        <v>559</v>
      </c>
      <c r="AS17" s="162" t="s">
        <v>559</v>
      </c>
      <c r="AT17" s="162"/>
      <c r="AU17" s="162" t="s">
        <v>559</v>
      </c>
      <c r="AV17" s="162" t="s">
        <v>559</v>
      </c>
      <c r="AW17" s="162"/>
      <c r="AX17" s="162"/>
      <c r="AY17" s="162"/>
      <c r="AZ17" s="163"/>
      <c r="BA17" s="163"/>
      <c r="BB17" s="163">
        <f t="shared" si="8"/>
        <v>11</v>
      </c>
      <c r="BC17" s="164" t="str">
        <f t="shared" si="9"/>
        <v/>
      </c>
      <c r="BD17" s="166">
        <f t="shared" si="10"/>
        <v>4</v>
      </c>
      <c r="BE17" s="164" t="str">
        <f t="shared" si="11"/>
        <v/>
      </c>
      <c r="BF17" s="166">
        <f t="shared" si="12"/>
        <v>1</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c r="E18" s="296" t="s">
        <v>559</v>
      </c>
      <c r="F18" s="296" t="s">
        <v>559</v>
      </c>
      <c r="G18" s="296" t="s">
        <v>559</v>
      </c>
      <c r="H18" s="162"/>
      <c r="I18" s="296" t="s">
        <v>559</v>
      </c>
      <c r="J18" s="296" t="s">
        <v>559</v>
      </c>
      <c r="K18" s="296" t="s">
        <v>578</v>
      </c>
      <c r="L18" s="296" t="s">
        <v>579</v>
      </c>
      <c r="M18" s="296" t="s">
        <v>559</v>
      </c>
      <c r="N18" s="296" t="s">
        <v>559</v>
      </c>
      <c r="O18" s="296" t="s">
        <v>559</v>
      </c>
      <c r="P18" s="310"/>
      <c r="Q18" s="163"/>
      <c r="R18" s="163"/>
      <c r="S18" s="163"/>
      <c r="T18" s="163"/>
      <c r="U18" s="163"/>
      <c r="V18" s="163"/>
      <c r="W18" s="163"/>
      <c r="X18" s="163"/>
      <c r="Y18" s="162">
        <f t="shared" si="1"/>
        <v>9</v>
      </c>
      <c r="Z18" s="164" t="str">
        <f t="shared" si="2"/>
        <v/>
      </c>
      <c r="AA18" s="165">
        <f t="shared" si="3"/>
        <v>1</v>
      </c>
      <c r="AB18" s="164" t="str">
        <f t="shared" si="4"/>
        <v/>
      </c>
      <c r="AC18" s="166">
        <f t="shared" si="5"/>
        <v>1</v>
      </c>
      <c r="AD18" s="164" t="str">
        <f t="shared" si="6"/>
        <v/>
      </c>
      <c r="AE18" s="160">
        <v>12.0</v>
      </c>
      <c r="AF18" s="161" t="str">
        <f t="shared" si="7"/>
        <v>Yarselin  Cruz Peña</v>
      </c>
      <c r="AG18" s="162" t="s">
        <v>559</v>
      </c>
      <c r="AH18" s="162" t="s">
        <v>559</v>
      </c>
      <c r="AI18" s="162" t="s">
        <v>559</v>
      </c>
      <c r="AJ18" s="162" t="s">
        <v>578</v>
      </c>
      <c r="AK18" s="162" t="s">
        <v>559</v>
      </c>
      <c r="AL18" s="162" t="s">
        <v>559</v>
      </c>
      <c r="AM18" s="162" t="s">
        <v>559</v>
      </c>
      <c r="AN18" s="162" t="s">
        <v>559</v>
      </c>
      <c r="AO18" s="162" t="s">
        <v>559</v>
      </c>
      <c r="AP18" s="162" t="s">
        <v>559</v>
      </c>
      <c r="AQ18" s="162" t="s">
        <v>559</v>
      </c>
      <c r="AR18" s="162" t="s">
        <v>559</v>
      </c>
      <c r="AS18" s="162" t="s">
        <v>559</v>
      </c>
      <c r="AT18" s="162"/>
      <c r="AU18" s="162" t="s">
        <v>559</v>
      </c>
      <c r="AV18" s="162" t="s">
        <v>559</v>
      </c>
      <c r="AW18" s="162"/>
      <c r="AX18" s="162"/>
      <c r="AY18" s="162"/>
      <c r="AZ18" s="163"/>
      <c r="BA18" s="163"/>
      <c r="BB18" s="163">
        <f t="shared" si="8"/>
        <v>15</v>
      </c>
      <c r="BC18" s="164" t="str">
        <f t="shared" si="9"/>
        <v/>
      </c>
      <c r="BD18" s="166">
        <f t="shared" si="10"/>
        <v>0</v>
      </c>
      <c r="BE18" s="164" t="str">
        <f t="shared" si="11"/>
        <v/>
      </c>
      <c r="BF18" s="166">
        <f t="shared" si="12"/>
        <v>1</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c r="E19" s="293" t="s">
        <v>559</v>
      </c>
      <c r="F19" s="293" t="s">
        <v>559</v>
      </c>
      <c r="G19" s="293" t="s">
        <v>559</v>
      </c>
      <c r="H19" s="162"/>
      <c r="I19" s="293" t="s">
        <v>559</v>
      </c>
      <c r="J19" s="293" t="s">
        <v>559</v>
      </c>
      <c r="K19" s="293" t="s">
        <v>559</v>
      </c>
      <c r="L19" s="293" t="s">
        <v>559</v>
      </c>
      <c r="M19" s="293" t="s">
        <v>559</v>
      </c>
      <c r="N19" s="293" t="s">
        <v>578</v>
      </c>
      <c r="O19" s="293" t="s">
        <v>559</v>
      </c>
      <c r="P19" s="303"/>
      <c r="Q19" s="163"/>
      <c r="R19" s="163"/>
      <c r="S19" s="163"/>
      <c r="T19" s="163"/>
      <c r="U19" s="163"/>
      <c r="V19" s="163"/>
      <c r="W19" s="163"/>
      <c r="X19" s="163"/>
      <c r="Y19" s="162">
        <f t="shared" si="1"/>
        <v>10</v>
      </c>
      <c r="Z19" s="164" t="str">
        <f t="shared" si="2"/>
        <v/>
      </c>
      <c r="AA19" s="165">
        <f t="shared" si="3"/>
        <v>0</v>
      </c>
      <c r="AB19" s="164" t="str">
        <f t="shared" si="4"/>
        <v/>
      </c>
      <c r="AC19" s="166">
        <f t="shared" si="5"/>
        <v>1</v>
      </c>
      <c r="AD19" s="164" t="str">
        <f t="shared" si="6"/>
        <v/>
      </c>
      <c r="AE19" s="160">
        <v>13.0</v>
      </c>
      <c r="AF19" s="161" t="str">
        <f t="shared" si="7"/>
        <v>Fernando José Díaz Fernández</v>
      </c>
      <c r="AG19" s="162" t="s">
        <v>559</v>
      </c>
      <c r="AH19" s="162" t="s">
        <v>559</v>
      </c>
      <c r="AI19" s="162" t="s">
        <v>559</v>
      </c>
      <c r="AJ19" s="162" t="s">
        <v>559</v>
      </c>
      <c r="AK19" s="162" t="s">
        <v>559</v>
      </c>
      <c r="AL19" s="162" t="s">
        <v>559</v>
      </c>
      <c r="AM19" s="162" t="s">
        <v>559</v>
      </c>
      <c r="AN19" s="162" t="s">
        <v>559</v>
      </c>
      <c r="AO19" s="162" t="s">
        <v>559</v>
      </c>
      <c r="AP19" s="162" t="s">
        <v>559</v>
      </c>
      <c r="AQ19" s="162" t="s">
        <v>559</v>
      </c>
      <c r="AR19" s="162" t="s">
        <v>559</v>
      </c>
      <c r="AS19" s="162" t="s">
        <v>559</v>
      </c>
      <c r="AT19" s="162"/>
      <c r="AU19" s="162" t="s">
        <v>559</v>
      </c>
      <c r="AV19" s="162" t="s">
        <v>559</v>
      </c>
      <c r="AW19" s="162"/>
      <c r="AX19" s="162"/>
      <c r="AY19" s="162"/>
      <c r="AZ19" s="163"/>
      <c r="BA19" s="163"/>
      <c r="BB19" s="163">
        <f t="shared" si="8"/>
        <v>15</v>
      </c>
      <c r="BC19" s="164" t="str">
        <f t="shared" si="9"/>
        <v/>
      </c>
      <c r="BD19" s="166">
        <f t="shared" si="10"/>
        <v>0</v>
      </c>
      <c r="BE19" s="164" t="str">
        <f t="shared" si="11"/>
        <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c r="E20" s="296" t="s">
        <v>559</v>
      </c>
      <c r="F20" s="296" t="s">
        <v>559</v>
      </c>
      <c r="G20" s="296" t="s">
        <v>579</v>
      </c>
      <c r="H20" s="162"/>
      <c r="I20" s="296" t="s">
        <v>559</v>
      </c>
      <c r="J20" s="296" t="s">
        <v>559</v>
      </c>
      <c r="K20" s="296" t="s">
        <v>559</v>
      </c>
      <c r="L20" s="296" t="s">
        <v>559</v>
      </c>
      <c r="M20" s="296" t="s">
        <v>559</v>
      </c>
      <c r="N20" s="296" t="s">
        <v>559</v>
      </c>
      <c r="O20" s="296" t="s">
        <v>559</v>
      </c>
      <c r="P20" s="310"/>
      <c r="Q20" s="163"/>
      <c r="R20" s="163"/>
      <c r="S20" s="163"/>
      <c r="T20" s="163"/>
      <c r="U20" s="163"/>
      <c r="V20" s="163"/>
      <c r="W20" s="163"/>
      <c r="X20" s="163"/>
      <c r="Y20" s="162">
        <f t="shared" si="1"/>
        <v>9</v>
      </c>
      <c r="Z20" s="164" t="str">
        <f t="shared" si="2"/>
        <v/>
      </c>
      <c r="AA20" s="165">
        <f t="shared" si="3"/>
        <v>1</v>
      </c>
      <c r="AB20" s="164" t="str">
        <f t="shared" si="4"/>
        <v/>
      </c>
      <c r="AC20" s="166">
        <f t="shared" si="5"/>
        <v>0</v>
      </c>
      <c r="AD20" s="164" t="str">
        <f t="shared" si="6"/>
        <v/>
      </c>
      <c r="AE20" s="160">
        <v>14.0</v>
      </c>
      <c r="AF20" s="161" t="str">
        <f t="shared" si="7"/>
        <v>Scarlett  Espinal Estéves</v>
      </c>
      <c r="AG20" s="162" t="s">
        <v>579</v>
      </c>
      <c r="AH20" s="162" t="s">
        <v>559</v>
      </c>
      <c r="AI20" s="162" t="s">
        <v>559</v>
      </c>
      <c r="AJ20" s="162" t="s">
        <v>559</v>
      </c>
      <c r="AK20" s="162" t="s">
        <v>559</v>
      </c>
      <c r="AL20" s="162" t="s">
        <v>559</v>
      </c>
      <c r="AM20" s="162" t="s">
        <v>559</v>
      </c>
      <c r="AN20" s="162" t="s">
        <v>579</v>
      </c>
      <c r="AO20" s="162" t="s">
        <v>559</v>
      </c>
      <c r="AP20" s="162" t="s">
        <v>559</v>
      </c>
      <c r="AQ20" s="162" t="s">
        <v>579</v>
      </c>
      <c r="AR20" s="162" t="s">
        <v>559</v>
      </c>
      <c r="AS20" s="162" t="s">
        <v>559</v>
      </c>
      <c r="AT20" s="162"/>
      <c r="AU20" s="162" t="s">
        <v>559</v>
      </c>
      <c r="AV20" s="162" t="s">
        <v>559</v>
      </c>
      <c r="AW20" s="162"/>
      <c r="AX20" s="162"/>
      <c r="AY20" s="162"/>
      <c r="AZ20" s="163"/>
      <c r="BA20" s="163"/>
      <c r="BB20" s="163">
        <f t="shared" si="8"/>
        <v>12</v>
      </c>
      <c r="BC20" s="164" t="str">
        <f t="shared" si="9"/>
        <v/>
      </c>
      <c r="BD20" s="166">
        <f t="shared" si="10"/>
        <v>3</v>
      </c>
      <c r="BE20" s="164" t="str">
        <f t="shared" si="11"/>
        <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c r="E21" s="293" t="s">
        <v>559</v>
      </c>
      <c r="F21" s="293" t="s">
        <v>559</v>
      </c>
      <c r="G21" s="293" t="s">
        <v>559</v>
      </c>
      <c r="H21" s="162"/>
      <c r="I21" s="293" t="s">
        <v>559</v>
      </c>
      <c r="J21" s="293" t="s">
        <v>559</v>
      </c>
      <c r="K21" s="293" t="s">
        <v>579</v>
      </c>
      <c r="L21" s="293" t="s">
        <v>559</v>
      </c>
      <c r="M21" s="293" t="s">
        <v>559</v>
      </c>
      <c r="N21" s="293" t="s">
        <v>559</v>
      </c>
      <c r="O21" s="293" t="s">
        <v>559</v>
      </c>
      <c r="P21" s="303"/>
      <c r="Q21" s="163"/>
      <c r="R21" s="163"/>
      <c r="S21" s="163"/>
      <c r="T21" s="163"/>
      <c r="U21" s="163"/>
      <c r="V21" s="163"/>
      <c r="W21" s="163"/>
      <c r="X21" s="163"/>
      <c r="Y21" s="162">
        <f t="shared" si="1"/>
        <v>9</v>
      </c>
      <c r="Z21" s="164" t="str">
        <f t="shared" si="2"/>
        <v/>
      </c>
      <c r="AA21" s="165">
        <f t="shared" si="3"/>
        <v>1</v>
      </c>
      <c r="AB21" s="164" t="str">
        <f t="shared" si="4"/>
        <v/>
      </c>
      <c r="AC21" s="166">
        <f t="shared" si="5"/>
        <v>0</v>
      </c>
      <c r="AD21" s="164" t="str">
        <f t="shared" si="6"/>
        <v/>
      </c>
      <c r="AE21" s="160">
        <v>15.0</v>
      </c>
      <c r="AF21" s="161" t="str">
        <f t="shared" si="7"/>
        <v>José Manuel Estrella</v>
      </c>
      <c r="AG21" s="162" t="s">
        <v>579</v>
      </c>
      <c r="AH21" s="162" t="s">
        <v>559</v>
      </c>
      <c r="AI21" s="162" t="s">
        <v>559</v>
      </c>
      <c r="AJ21" s="162" t="s">
        <v>559</v>
      </c>
      <c r="AK21" s="162" t="s">
        <v>559</v>
      </c>
      <c r="AL21" s="162" t="s">
        <v>559</v>
      </c>
      <c r="AM21" s="162" t="s">
        <v>580</v>
      </c>
      <c r="AN21" s="162" t="s">
        <v>559</v>
      </c>
      <c r="AO21" s="162" t="s">
        <v>578</v>
      </c>
      <c r="AP21" s="162" t="s">
        <v>559</v>
      </c>
      <c r="AQ21" s="162" t="s">
        <v>559</v>
      </c>
      <c r="AR21" s="162" t="s">
        <v>559</v>
      </c>
      <c r="AS21" s="162" t="s">
        <v>559</v>
      </c>
      <c r="AT21" s="162"/>
      <c r="AU21" s="162" t="s">
        <v>559</v>
      </c>
      <c r="AV21" s="162" t="s">
        <v>579</v>
      </c>
      <c r="AW21" s="162"/>
      <c r="AX21" s="162"/>
      <c r="AY21" s="162"/>
      <c r="AZ21" s="163"/>
      <c r="BA21" s="163"/>
      <c r="BB21" s="163">
        <f t="shared" si="8"/>
        <v>13</v>
      </c>
      <c r="BC21" s="164" t="str">
        <f t="shared" si="9"/>
        <v/>
      </c>
      <c r="BD21" s="166">
        <f t="shared" si="10"/>
        <v>2</v>
      </c>
      <c r="BE21" s="164" t="str">
        <f t="shared" si="11"/>
        <v/>
      </c>
      <c r="BF21" s="166">
        <f t="shared" si="12"/>
        <v>1</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c r="E22" s="296" t="s">
        <v>559</v>
      </c>
      <c r="F22" s="296" t="s">
        <v>559</v>
      </c>
      <c r="G22" s="296" t="s">
        <v>559</v>
      </c>
      <c r="H22" s="162"/>
      <c r="I22" s="296" t="s">
        <v>559</v>
      </c>
      <c r="J22" s="296" t="s">
        <v>559</v>
      </c>
      <c r="K22" s="296" t="s">
        <v>559</v>
      </c>
      <c r="L22" s="296" t="s">
        <v>579</v>
      </c>
      <c r="M22" s="296" t="s">
        <v>559</v>
      </c>
      <c r="N22" s="296" t="s">
        <v>559</v>
      </c>
      <c r="O22" s="296" t="s">
        <v>559</v>
      </c>
      <c r="P22" s="310"/>
      <c r="Q22" s="163"/>
      <c r="R22" s="163"/>
      <c r="S22" s="163"/>
      <c r="T22" s="163"/>
      <c r="U22" s="163"/>
      <c r="V22" s="163"/>
      <c r="W22" s="163"/>
      <c r="X22" s="163"/>
      <c r="Y22" s="162">
        <f t="shared" si="1"/>
        <v>9</v>
      </c>
      <c r="Z22" s="164" t="str">
        <f t="shared" si="2"/>
        <v/>
      </c>
      <c r="AA22" s="165">
        <f t="shared" si="3"/>
        <v>1</v>
      </c>
      <c r="AB22" s="164" t="str">
        <f t="shared" si="4"/>
        <v/>
      </c>
      <c r="AC22" s="166">
        <f t="shared" si="5"/>
        <v>0</v>
      </c>
      <c r="AD22" s="164" t="str">
        <f t="shared" si="6"/>
        <v/>
      </c>
      <c r="AE22" s="160">
        <v>16.0</v>
      </c>
      <c r="AF22" s="161" t="str">
        <f t="shared" si="7"/>
        <v>Misael Starberk Ferreras Pérez</v>
      </c>
      <c r="AG22" s="162" t="s">
        <v>579</v>
      </c>
      <c r="AH22" s="162" t="s">
        <v>559</v>
      </c>
      <c r="AI22" s="162" t="s">
        <v>559</v>
      </c>
      <c r="AJ22" s="162" t="s">
        <v>559</v>
      </c>
      <c r="AK22" s="162" t="s">
        <v>559</v>
      </c>
      <c r="AL22" s="162" t="s">
        <v>559</v>
      </c>
      <c r="AM22" s="162" t="s">
        <v>559</v>
      </c>
      <c r="AN22" s="162" t="s">
        <v>559</v>
      </c>
      <c r="AO22" s="162" t="s">
        <v>559</v>
      </c>
      <c r="AP22" s="162" t="s">
        <v>559</v>
      </c>
      <c r="AQ22" s="162" t="s">
        <v>559</v>
      </c>
      <c r="AR22" s="162" t="s">
        <v>559</v>
      </c>
      <c r="AS22" s="162" t="s">
        <v>559</v>
      </c>
      <c r="AT22" s="162"/>
      <c r="AU22" s="162" t="s">
        <v>559</v>
      </c>
      <c r="AV22" s="162" t="s">
        <v>559</v>
      </c>
      <c r="AW22" s="162"/>
      <c r="AX22" s="162"/>
      <c r="AY22" s="162"/>
      <c r="AZ22" s="163"/>
      <c r="BA22" s="163"/>
      <c r="BB22" s="163">
        <f t="shared" si="8"/>
        <v>14</v>
      </c>
      <c r="BC22" s="164" t="str">
        <f t="shared" si="9"/>
        <v/>
      </c>
      <c r="BD22" s="166">
        <f t="shared" si="10"/>
        <v>1</v>
      </c>
      <c r="BE22" s="164" t="str">
        <f t="shared" si="11"/>
        <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c r="E23" s="293" t="s">
        <v>559</v>
      </c>
      <c r="F23" s="293" t="s">
        <v>559</v>
      </c>
      <c r="G23" s="293" t="s">
        <v>559</v>
      </c>
      <c r="H23" s="162"/>
      <c r="I23" s="293" t="s">
        <v>559</v>
      </c>
      <c r="J23" s="293" t="s">
        <v>578</v>
      </c>
      <c r="K23" s="293" t="s">
        <v>559</v>
      </c>
      <c r="L23" s="293" t="s">
        <v>559</v>
      </c>
      <c r="M23" s="293" t="s">
        <v>559</v>
      </c>
      <c r="N23" s="293" t="s">
        <v>559</v>
      </c>
      <c r="O23" s="293" t="s">
        <v>578</v>
      </c>
      <c r="P23" s="303"/>
      <c r="Q23" s="163"/>
      <c r="R23" s="163"/>
      <c r="S23" s="163"/>
      <c r="T23" s="163"/>
      <c r="U23" s="163"/>
      <c r="V23" s="163"/>
      <c r="W23" s="163"/>
      <c r="X23" s="163"/>
      <c r="Y23" s="162">
        <f t="shared" si="1"/>
        <v>10</v>
      </c>
      <c r="Z23" s="164" t="str">
        <f t="shared" si="2"/>
        <v/>
      </c>
      <c r="AA23" s="165">
        <f t="shared" si="3"/>
        <v>0</v>
      </c>
      <c r="AB23" s="164" t="str">
        <f t="shared" si="4"/>
        <v/>
      </c>
      <c r="AC23" s="166">
        <f t="shared" si="5"/>
        <v>2</v>
      </c>
      <c r="AD23" s="164" t="str">
        <f t="shared" si="6"/>
        <v/>
      </c>
      <c r="AE23" s="160">
        <v>17.0</v>
      </c>
      <c r="AF23" s="161" t="str">
        <f t="shared" si="7"/>
        <v>Ruth Esther Fernández Rodríguez</v>
      </c>
      <c r="AG23" s="162" t="s">
        <v>559</v>
      </c>
      <c r="AH23" s="162" t="s">
        <v>559</v>
      </c>
      <c r="AI23" s="162" t="s">
        <v>559</v>
      </c>
      <c r="AJ23" s="162" t="s">
        <v>559</v>
      </c>
      <c r="AK23" s="162" t="s">
        <v>559</v>
      </c>
      <c r="AL23" s="162" t="s">
        <v>559</v>
      </c>
      <c r="AM23" s="162" t="s">
        <v>559</v>
      </c>
      <c r="AN23" s="162" t="s">
        <v>559</v>
      </c>
      <c r="AO23" s="162" t="s">
        <v>578</v>
      </c>
      <c r="AP23" s="162" t="s">
        <v>559</v>
      </c>
      <c r="AQ23" s="162" t="s">
        <v>559</v>
      </c>
      <c r="AR23" s="162" t="s">
        <v>559</v>
      </c>
      <c r="AS23" s="162" t="s">
        <v>579</v>
      </c>
      <c r="AT23" s="162"/>
      <c r="AU23" s="162" t="s">
        <v>559</v>
      </c>
      <c r="AV23" s="162" t="s">
        <v>559</v>
      </c>
      <c r="AW23" s="162"/>
      <c r="AX23" s="162"/>
      <c r="AY23" s="162"/>
      <c r="AZ23" s="163"/>
      <c r="BA23" s="163"/>
      <c r="BB23" s="163">
        <f t="shared" si="8"/>
        <v>14</v>
      </c>
      <c r="BC23" s="164" t="str">
        <f t="shared" si="9"/>
        <v/>
      </c>
      <c r="BD23" s="166">
        <f t="shared" si="10"/>
        <v>1</v>
      </c>
      <c r="BE23" s="164" t="str">
        <f t="shared" si="11"/>
        <v/>
      </c>
      <c r="BF23" s="166">
        <f t="shared" si="12"/>
        <v>1</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c r="E24" s="296" t="s">
        <v>559</v>
      </c>
      <c r="F24" s="296" t="s">
        <v>559</v>
      </c>
      <c r="G24" s="296" t="s">
        <v>559</v>
      </c>
      <c r="H24" s="162"/>
      <c r="I24" s="296" t="s">
        <v>559</v>
      </c>
      <c r="J24" s="296" t="s">
        <v>559</v>
      </c>
      <c r="K24" s="296" t="s">
        <v>559</v>
      </c>
      <c r="L24" s="296" t="s">
        <v>559</v>
      </c>
      <c r="M24" s="296" t="s">
        <v>559</v>
      </c>
      <c r="N24" s="296" t="s">
        <v>559</v>
      </c>
      <c r="O24" s="296" t="s">
        <v>559</v>
      </c>
      <c r="P24" s="310"/>
      <c r="Q24" s="163"/>
      <c r="R24" s="163"/>
      <c r="S24" s="163"/>
      <c r="T24" s="163"/>
      <c r="U24" s="163"/>
      <c r="V24" s="163"/>
      <c r="W24" s="163"/>
      <c r="X24" s="163"/>
      <c r="Y24" s="162">
        <f t="shared" si="1"/>
        <v>10</v>
      </c>
      <c r="Z24" s="164" t="str">
        <f t="shared" si="2"/>
        <v/>
      </c>
      <c r="AA24" s="165">
        <f t="shared" si="3"/>
        <v>0</v>
      </c>
      <c r="AB24" s="164" t="str">
        <f t="shared" si="4"/>
        <v/>
      </c>
      <c r="AC24" s="166">
        <f t="shared" si="5"/>
        <v>0</v>
      </c>
      <c r="AD24" s="164" t="str">
        <f t="shared" si="6"/>
        <v/>
      </c>
      <c r="AE24" s="160">
        <v>18.0</v>
      </c>
      <c r="AF24" s="161" t="str">
        <f t="shared" si="7"/>
        <v>Discairy  Filpo Estrella</v>
      </c>
      <c r="AG24" s="162" t="s">
        <v>559</v>
      </c>
      <c r="AH24" s="162" t="s">
        <v>559</v>
      </c>
      <c r="AI24" s="162" t="s">
        <v>559</v>
      </c>
      <c r="AJ24" s="162" t="s">
        <v>559</v>
      </c>
      <c r="AK24" s="162" t="s">
        <v>559</v>
      </c>
      <c r="AL24" s="162" t="s">
        <v>559</v>
      </c>
      <c r="AM24" s="162" t="s">
        <v>559</v>
      </c>
      <c r="AN24" s="162" t="s">
        <v>559</v>
      </c>
      <c r="AO24" s="162" t="s">
        <v>559</v>
      </c>
      <c r="AP24" s="162" t="s">
        <v>559</v>
      </c>
      <c r="AQ24" s="162" t="s">
        <v>559</v>
      </c>
      <c r="AR24" s="162" t="s">
        <v>559</v>
      </c>
      <c r="AS24" s="162" t="s">
        <v>559</v>
      </c>
      <c r="AT24" s="162"/>
      <c r="AU24" s="162" t="s">
        <v>559</v>
      </c>
      <c r="AV24" s="162" t="s">
        <v>559</v>
      </c>
      <c r="AW24" s="162"/>
      <c r="AX24" s="162"/>
      <c r="AY24" s="162"/>
      <c r="AZ24" s="163"/>
      <c r="BA24" s="163"/>
      <c r="BB24" s="163">
        <f t="shared" si="8"/>
        <v>15</v>
      </c>
      <c r="BC24" s="164" t="str">
        <f t="shared" si="9"/>
        <v/>
      </c>
      <c r="BD24" s="166">
        <f t="shared" si="10"/>
        <v>0</v>
      </c>
      <c r="BE24" s="164" t="str">
        <f t="shared" si="11"/>
        <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c r="E25" s="293" t="s">
        <v>559</v>
      </c>
      <c r="F25" s="293" t="s">
        <v>559</v>
      </c>
      <c r="G25" s="293" t="s">
        <v>559</v>
      </c>
      <c r="H25" s="162"/>
      <c r="I25" s="293" t="s">
        <v>559</v>
      </c>
      <c r="J25" s="293" t="s">
        <v>559</v>
      </c>
      <c r="K25" s="293" t="s">
        <v>559</v>
      </c>
      <c r="L25" s="293" t="s">
        <v>559</v>
      </c>
      <c r="M25" s="293" t="s">
        <v>559</v>
      </c>
      <c r="N25" s="293" t="s">
        <v>559</v>
      </c>
      <c r="O25" s="293" t="s">
        <v>559</v>
      </c>
      <c r="P25" s="303"/>
      <c r="Q25" s="163"/>
      <c r="R25" s="163"/>
      <c r="S25" s="163"/>
      <c r="T25" s="163"/>
      <c r="U25" s="163"/>
      <c r="V25" s="163"/>
      <c r="W25" s="163"/>
      <c r="X25" s="163"/>
      <c r="Y25" s="162">
        <f t="shared" si="1"/>
        <v>10</v>
      </c>
      <c r="Z25" s="164" t="str">
        <f t="shared" si="2"/>
        <v/>
      </c>
      <c r="AA25" s="165">
        <f t="shared" si="3"/>
        <v>0</v>
      </c>
      <c r="AB25" s="164" t="str">
        <f t="shared" si="4"/>
        <v/>
      </c>
      <c r="AC25" s="166">
        <f t="shared" si="5"/>
        <v>0</v>
      </c>
      <c r="AD25" s="164" t="str">
        <f t="shared" si="6"/>
        <v/>
      </c>
      <c r="AE25" s="160">
        <v>19.0</v>
      </c>
      <c r="AF25" s="161" t="str">
        <f t="shared" si="7"/>
        <v>Alexis Enmanuel Gil  Sánchez</v>
      </c>
      <c r="AG25" s="162" t="s">
        <v>559</v>
      </c>
      <c r="AH25" s="162" t="s">
        <v>559</v>
      </c>
      <c r="AI25" s="162" t="s">
        <v>579</v>
      </c>
      <c r="AJ25" s="162" t="s">
        <v>559</v>
      </c>
      <c r="AK25" s="162" t="s">
        <v>559</v>
      </c>
      <c r="AL25" s="162" t="s">
        <v>559</v>
      </c>
      <c r="AM25" s="162" t="s">
        <v>559</v>
      </c>
      <c r="AN25" s="162" t="s">
        <v>559</v>
      </c>
      <c r="AO25" s="162" t="s">
        <v>559</v>
      </c>
      <c r="AP25" s="162" t="s">
        <v>559</v>
      </c>
      <c r="AQ25" s="162" t="s">
        <v>559</v>
      </c>
      <c r="AR25" s="162" t="s">
        <v>559</v>
      </c>
      <c r="AS25" s="162" t="s">
        <v>559</v>
      </c>
      <c r="AT25" s="162"/>
      <c r="AU25" s="162" t="s">
        <v>559</v>
      </c>
      <c r="AV25" s="162" t="s">
        <v>559</v>
      </c>
      <c r="AW25" s="162"/>
      <c r="AX25" s="162"/>
      <c r="AY25" s="162"/>
      <c r="AZ25" s="163"/>
      <c r="BA25" s="163"/>
      <c r="BB25" s="163">
        <f t="shared" si="8"/>
        <v>14</v>
      </c>
      <c r="BC25" s="164" t="str">
        <f t="shared" si="9"/>
        <v/>
      </c>
      <c r="BD25" s="166">
        <f t="shared" si="10"/>
        <v>1</v>
      </c>
      <c r="BE25" s="164" t="str">
        <f t="shared" si="11"/>
        <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c r="E26" s="296" t="s">
        <v>559</v>
      </c>
      <c r="F26" s="296" t="s">
        <v>559</v>
      </c>
      <c r="G26" s="296" t="s">
        <v>578</v>
      </c>
      <c r="H26" s="162"/>
      <c r="I26" s="296" t="s">
        <v>559</v>
      </c>
      <c r="J26" s="296" t="s">
        <v>559</v>
      </c>
      <c r="K26" s="296" t="s">
        <v>559</v>
      </c>
      <c r="L26" s="296" t="s">
        <v>579</v>
      </c>
      <c r="M26" s="296" t="s">
        <v>559</v>
      </c>
      <c r="N26" s="296" t="s">
        <v>579</v>
      </c>
      <c r="O26" s="296" t="s">
        <v>559</v>
      </c>
      <c r="P26" s="310"/>
      <c r="Q26" s="163"/>
      <c r="R26" s="163"/>
      <c r="S26" s="163"/>
      <c r="T26" s="163"/>
      <c r="U26" s="163"/>
      <c r="V26" s="163"/>
      <c r="W26" s="163"/>
      <c r="X26" s="163"/>
      <c r="Y26" s="162">
        <f t="shared" si="1"/>
        <v>8</v>
      </c>
      <c r="Z26" s="164" t="str">
        <f t="shared" si="2"/>
        <v/>
      </c>
      <c r="AA26" s="165">
        <f t="shared" si="3"/>
        <v>2</v>
      </c>
      <c r="AB26" s="164" t="str">
        <f t="shared" si="4"/>
        <v/>
      </c>
      <c r="AC26" s="166">
        <f t="shared" si="5"/>
        <v>1</v>
      </c>
      <c r="AD26" s="164" t="str">
        <f t="shared" si="6"/>
        <v/>
      </c>
      <c r="AE26" s="160">
        <v>20.0</v>
      </c>
      <c r="AF26" s="161" t="str">
        <f t="shared" si="7"/>
        <v>Ayendy Jesús Guzmán</v>
      </c>
      <c r="AG26" s="162" t="s">
        <v>559</v>
      </c>
      <c r="AH26" s="162" t="s">
        <v>579</v>
      </c>
      <c r="AI26" s="162" t="s">
        <v>579</v>
      </c>
      <c r="AJ26" s="162" t="s">
        <v>559</v>
      </c>
      <c r="AK26" s="162" t="s">
        <v>559</v>
      </c>
      <c r="AL26" s="162" t="s">
        <v>559</v>
      </c>
      <c r="AM26" s="162" t="s">
        <v>559</v>
      </c>
      <c r="AN26" s="162" t="s">
        <v>559</v>
      </c>
      <c r="AO26" s="162" t="s">
        <v>559</v>
      </c>
      <c r="AP26" s="162" t="s">
        <v>559</v>
      </c>
      <c r="AQ26" s="162" t="s">
        <v>559</v>
      </c>
      <c r="AR26" s="162" t="s">
        <v>580</v>
      </c>
      <c r="AS26" s="162" t="s">
        <v>559</v>
      </c>
      <c r="AT26" s="162"/>
      <c r="AU26" s="162" t="s">
        <v>559</v>
      </c>
      <c r="AV26" s="162" t="s">
        <v>579</v>
      </c>
      <c r="AW26" s="162"/>
      <c r="AX26" s="162"/>
      <c r="AY26" s="162"/>
      <c r="AZ26" s="163"/>
      <c r="BA26" s="163"/>
      <c r="BB26" s="163">
        <f t="shared" si="8"/>
        <v>12</v>
      </c>
      <c r="BC26" s="164" t="str">
        <f t="shared" si="9"/>
        <v/>
      </c>
      <c r="BD26" s="166">
        <f t="shared" si="10"/>
        <v>3</v>
      </c>
      <c r="BE26" s="164" t="str">
        <f t="shared" si="11"/>
        <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c r="E27" s="293" t="s">
        <v>559</v>
      </c>
      <c r="F27" s="293" t="s">
        <v>559</v>
      </c>
      <c r="G27" s="293" t="s">
        <v>559</v>
      </c>
      <c r="H27" s="162"/>
      <c r="I27" s="293" t="s">
        <v>559</v>
      </c>
      <c r="J27" s="293" t="s">
        <v>559</v>
      </c>
      <c r="K27" s="293" t="s">
        <v>559</v>
      </c>
      <c r="L27" s="293" t="s">
        <v>559</v>
      </c>
      <c r="M27" s="293" t="s">
        <v>559</v>
      </c>
      <c r="N27" s="293" t="s">
        <v>578</v>
      </c>
      <c r="O27" s="293" t="s">
        <v>578</v>
      </c>
      <c r="P27" s="303"/>
      <c r="Q27" s="163"/>
      <c r="R27" s="163"/>
      <c r="S27" s="163"/>
      <c r="T27" s="163"/>
      <c r="U27" s="163"/>
      <c r="V27" s="163"/>
      <c r="W27" s="163"/>
      <c r="X27" s="163"/>
      <c r="Y27" s="162">
        <f t="shared" si="1"/>
        <v>10</v>
      </c>
      <c r="Z27" s="164" t="str">
        <f t="shared" si="2"/>
        <v/>
      </c>
      <c r="AA27" s="165">
        <f t="shared" si="3"/>
        <v>0</v>
      </c>
      <c r="AB27" s="164" t="str">
        <f t="shared" si="4"/>
        <v/>
      </c>
      <c r="AC27" s="166">
        <f t="shared" si="5"/>
        <v>2</v>
      </c>
      <c r="AD27" s="164" t="str">
        <f t="shared" si="6"/>
        <v/>
      </c>
      <c r="AE27" s="160">
        <v>21.0</v>
      </c>
      <c r="AF27" s="161" t="str">
        <f t="shared" si="7"/>
        <v>Yassir  Hernández Disla</v>
      </c>
      <c r="AG27" s="162" t="s">
        <v>559</v>
      </c>
      <c r="AH27" s="162" t="s">
        <v>559</v>
      </c>
      <c r="AI27" s="162" t="s">
        <v>559</v>
      </c>
      <c r="AJ27" s="162" t="s">
        <v>559</v>
      </c>
      <c r="AK27" s="162" t="s">
        <v>559</v>
      </c>
      <c r="AL27" s="162" t="s">
        <v>559</v>
      </c>
      <c r="AM27" s="162" t="s">
        <v>559</v>
      </c>
      <c r="AN27" s="162" t="s">
        <v>559</v>
      </c>
      <c r="AO27" s="162" t="s">
        <v>559</v>
      </c>
      <c r="AP27" s="162" t="s">
        <v>559</v>
      </c>
      <c r="AQ27" s="162" t="s">
        <v>559</v>
      </c>
      <c r="AR27" s="162" t="s">
        <v>559</v>
      </c>
      <c r="AS27" s="162" t="s">
        <v>559</v>
      </c>
      <c r="AT27" s="162"/>
      <c r="AU27" s="162" t="s">
        <v>559</v>
      </c>
      <c r="AV27" s="162" t="s">
        <v>578</v>
      </c>
      <c r="AW27" s="162"/>
      <c r="AX27" s="162"/>
      <c r="AY27" s="162"/>
      <c r="AZ27" s="163"/>
      <c r="BA27" s="163"/>
      <c r="BB27" s="163">
        <f t="shared" si="8"/>
        <v>15</v>
      </c>
      <c r="BC27" s="164" t="str">
        <f t="shared" si="9"/>
        <v/>
      </c>
      <c r="BD27" s="166">
        <f t="shared" si="10"/>
        <v>0</v>
      </c>
      <c r="BE27" s="164" t="str">
        <f t="shared" si="11"/>
        <v/>
      </c>
      <c r="BF27" s="166">
        <f t="shared" si="12"/>
        <v>1</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c r="E28" s="296" t="s">
        <v>559</v>
      </c>
      <c r="F28" s="296" t="s">
        <v>559</v>
      </c>
      <c r="G28" s="296" t="s">
        <v>559</v>
      </c>
      <c r="H28" s="162"/>
      <c r="I28" s="296" t="s">
        <v>559</v>
      </c>
      <c r="J28" s="296" t="s">
        <v>559</v>
      </c>
      <c r="K28" s="296" t="s">
        <v>559</v>
      </c>
      <c r="L28" s="296" t="s">
        <v>559</v>
      </c>
      <c r="M28" s="296" t="s">
        <v>559</v>
      </c>
      <c r="N28" s="296" t="s">
        <v>559</v>
      </c>
      <c r="O28" s="296" t="s">
        <v>559</v>
      </c>
      <c r="P28" s="310"/>
      <c r="Q28" s="163"/>
      <c r="R28" s="163"/>
      <c r="S28" s="163"/>
      <c r="T28" s="163"/>
      <c r="U28" s="163"/>
      <c r="V28" s="163"/>
      <c r="W28" s="163"/>
      <c r="X28" s="163"/>
      <c r="Y28" s="162">
        <f t="shared" si="1"/>
        <v>10</v>
      </c>
      <c r="Z28" s="164" t="str">
        <f t="shared" si="2"/>
        <v/>
      </c>
      <c r="AA28" s="165">
        <f t="shared" si="3"/>
        <v>0</v>
      </c>
      <c r="AB28" s="164" t="str">
        <f t="shared" si="4"/>
        <v/>
      </c>
      <c r="AC28" s="166">
        <f t="shared" si="5"/>
        <v>0</v>
      </c>
      <c r="AD28" s="164" t="str">
        <f t="shared" si="6"/>
        <v/>
      </c>
      <c r="AE28" s="160">
        <v>22.0</v>
      </c>
      <c r="AF28" s="161" t="str">
        <f t="shared" si="7"/>
        <v>Yadiel  Jiménez Betances</v>
      </c>
      <c r="AG28" s="162" t="s">
        <v>559</v>
      </c>
      <c r="AH28" s="162" t="s">
        <v>559</v>
      </c>
      <c r="AI28" s="162" t="s">
        <v>559</v>
      </c>
      <c r="AJ28" s="162" t="s">
        <v>559</v>
      </c>
      <c r="AK28" s="162" t="s">
        <v>559</v>
      </c>
      <c r="AL28" s="162" t="s">
        <v>559</v>
      </c>
      <c r="AM28" s="162" t="s">
        <v>559</v>
      </c>
      <c r="AN28" s="162" t="s">
        <v>559</v>
      </c>
      <c r="AO28" s="162" t="s">
        <v>559</v>
      </c>
      <c r="AP28" s="162" t="s">
        <v>559</v>
      </c>
      <c r="AQ28" s="162" t="s">
        <v>578</v>
      </c>
      <c r="AR28" s="162" t="s">
        <v>578</v>
      </c>
      <c r="AS28" s="162" t="s">
        <v>559</v>
      </c>
      <c r="AT28" s="162"/>
      <c r="AU28" s="162" t="s">
        <v>559</v>
      </c>
      <c r="AV28" s="162" t="s">
        <v>559</v>
      </c>
      <c r="AW28" s="162"/>
      <c r="AX28" s="162"/>
      <c r="AY28" s="162"/>
      <c r="AZ28" s="163"/>
      <c r="BA28" s="163"/>
      <c r="BB28" s="163">
        <f t="shared" si="8"/>
        <v>15</v>
      </c>
      <c r="BC28" s="164" t="str">
        <f t="shared" si="9"/>
        <v/>
      </c>
      <c r="BD28" s="166">
        <f t="shared" si="10"/>
        <v>0</v>
      </c>
      <c r="BE28" s="164" t="str">
        <f t="shared" si="11"/>
        <v/>
      </c>
      <c r="BF28" s="166">
        <f t="shared" si="12"/>
        <v>2</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c r="E29" s="293" t="s">
        <v>559</v>
      </c>
      <c r="F29" s="293" t="s">
        <v>579</v>
      </c>
      <c r="G29" s="293" t="s">
        <v>559</v>
      </c>
      <c r="H29" s="162"/>
      <c r="I29" s="293" t="s">
        <v>559</v>
      </c>
      <c r="J29" s="293" t="s">
        <v>559</v>
      </c>
      <c r="K29" s="293" t="s">
        <v>559</v>
      </c>
      <c r="L29" s="293" t="s">
        <v>559</v>
      </c>
      <c r="M29" s="293" t="s">
        <v>559</v>
      </c>
      <c r="N29" s="293" t="s">
        <v>559</v>
      </c>
      <c r="O29" s="293" t="s">
        <v>559</v>
      </c>
      <c r="P29" s="303"/>
      <c r="Q29" s="163"/>
      <c r="R29" s="163"/>
      <c r="S29" s="163"/>
      <c r="T29" s="163"/>
      <c r="U29" s="163"/>
      <c r="V29" s="163"/>
      <c r="W29" s="163"/>
      <c r="X29" s="163"/>
      <c r="Y29" s="162">
        <f t="shared" si="1"/>
        <v>9</v>
      </c>
      <c r="Z29" s="164" t="str">
        <f t="shared" si="2"/>
        <v/>
      </c>
      <c r="AA29" s="165">
        <f t="shared" si="3"/>
        <v>1</v>
      </c>
      <c r="AB29" s="164" t="str">
        <f t="shared" si="4"/>
        <v/>
      </c>
      <c r="AC29" s="166">
        <f t="shared" si="5"/>
        <v>0</v>
      </c>
      <c r="AD29" s="164" t="str">
        <f t="shared" si="6"/>
        <v/>
      </c>
      <c r="AE29" s="160">
        <v>23.0</v>
      </c>
      <c r="AF29" s="161" t="str">
        <f t="shared" si="7"/>
        <v>Yamel  Mella Aquino</v>
      </c>
      <c r="AG29" s="162" t="s">
        <v>559</v>
      </c>
      <c r="AH29" s="162" t="s">
        <v>559</v>
      </c>
      <c r="AI29" s="162" t="s">
        <v>559</v>
      </c>
      <c r="AJ29" s="162" t="s">
        <v>559</v>
      </c>
      <c r="AK29" s="162" t="s">
        <v>559</v>
      </c>
      <c r="AL29" s="162" t="s">
        <v>559</v>
      </c>
      <c r="AM29" s="162" t="s">
        <v>578</v>
      </c>
      <c r="AN29" s="162" t="s">
        <v>559</v>
      </c>
      <c r="AO29" s="162" t="s">
        <v>559</v>
      </c>
      <c r="AP29" s="162" t="s">
        <v>559</v>
      </c>
      <c r="AQ29" s="162" t="s">
        <v>559</v>
      </c>
      <c r="AR29" s="162" t="s">
        <v>559</v>
      </c>
      <c r="AS29" s="162" t="s">
        <v>559</v>
      </c>
      <c r="AT29" s="162"/>
      <c r="AU29" s="162" t="s">
        <v>559</v>
      </c>
      <c r="AV29" s="162" t="s">
        <v>579</v>
      </c>
      <c r="AW29" s="162"/>
      <c r="AX29" s="162"/>
      <c r="AY29" s="162"/>
      <c r="AZ29" s="163"/>
      <c r="BA29" s="163"/>
      <c r="BB29" s="163">
        <f t="shared" si="8"/>
        <v>14</v>
      </c>
      <c r="BC29" s="164" t="str">
        <f t="shared" si="9"/>
        <v/>
      </c>
      <c r="BD29" s="166">
        <f t="shared" si="10"/>
        <v>1</v>
      </c>
      <c r="BE29" s="164" t="str">
        <f t="shared" si="11"/>
        <v/>
      </c>
      <c r="BF29" s="166">
        <f t="shared" si="12"/>
        <v>1</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c r="E30" s="296" t="s">
        <v>559</v>
      </c>
      <c r="F30" s="296" t="s">
        <v>559</v>
      </c>
      <c r="G30" s="296" t="s">
        <v>579</v>
      </c>
      <c r="H30" s="162"/>
      <c r="I30" s="296" t="s">
        <v>579</v>
      </c>
      <c r="J30" s="296" t="s">
        <v>559</v>
      </c>
      <c r="K30" s="296" t="s">
        <v>559</v>
      </c>
      <c r="L30" s="296" t="s">
        <v>559</v>
      </c>
      <c r="M30" s="296" t="s">
        <v>559</v>
      </c>
      <c r="N30" s="296" t="s">
        <v>579</v>
      </c>
      <c r="O30" s="296" t="s">
        <v>559</v>
      </c>
      <c r="P30" s="310"/>
      <c r="Q30" s="163"/>
      <c r="R30" s="163"/>
      <c r="S30" s="163"/>
      <c r="T30" s="163"/>
      <c r="U30" s="163"/>
      <c r="V30" s="163"/>
      <c r="W30" s="163"/>
      <c r="X30" s="163"/>
      <c r="Y30" s="162">
        <f t="shared" si="1"/>
        <v>7</v>
      </c>
      <c r="Z30" s="164" t="str">
        <f t="shared" si="2"/>
        <v/>
      </c>
      <c r="AA30" s="165">
        <f t="shared" si="3"/>
        <v>3</v>
      </c>
      <c r="AB30" s="164" t="str">
        <f t="shared" si="4"/>
        <v/>
      </c>
      <c r="AC30" s="166">
        <f t="shared" si="5"/>
        <v>0</v>
      </c>
      <c r="AD30" s="164" t="str">
        <f t="shared" si="6"/>
        <v/>
      </c>
      <c r="AE30" s="160">
        <v>24.0</v>
      </c>
      <c r="AF30" s="161" t="str">
        <f t="shared" si="7"/>
        <v>Sariely Del Carmen Mena Chávez</v>
      </c>
      <c r="AG30" s="162" t="s">
        <v>579</v>
      </c>
      <c r="AH30" s="162" t="s">
        <v>579</v>
      </c>
      <c r="AI30" s="162" t="s">
        <v>559</v>
      </c>
      <c r="AJ30" s="162" t="s">
        <v>559</v>
      </c>
      <c r="AK30" s="162" t="s">
        <v>578</v>
      </c>
      <c r="AL30" s="162" t="s">
        <v>559</v>
      </c>
      <c r="AM30" s="162" t="s">
        <v>559</v>
      </c>
      <c r="AN30" s="162" t="s">
        <v>559</v>
      </c>
      <c r="AO30" s="162" t="s">
        <v>559</v>
      </c>
      <c r="AP30" s="162" t="s">
        <v>559</v>
      </c>
      <c r="AQ30" s="162" t="s">
        <v>559</v>
      </c>
      <c r="AR30" s="162" t="s">
        <v>578</v>
      </c>
      <c r="AS30" s="162" t="s">
        <v>559</v>
      </c>
      <c r="AT30" s="162"/>
      <c r="AU30" s="162" t="s">
        <v>559</v>
      </c>
      <c r="AV30" s="162" t="s">
        <v>559</v>
      </c>
      <c r="AW30" s="162"/>
      <c r="AX30" s="162"/>
      <c r="AY30" s="162"/>
      <c r="AZ30" s="163"/>
      <c r="BA30" s="163"/>
      <c r="BB30" s="163">
        <f t="shared" si="8"/>
        <v>13</v>
      </c>
      <c r="BC30" s="164" t="str">
        <f t="shared" si="9"/>
        <v/>
      </c>
      <c r="BD30" s="166">
        <f t="shared" si="10"/>
        <v>2</v>
      </c>
      <c r="BE30" s="164" t="str">
        <f t="shared" si="11"/>
        <v/>
      </c>
      <c r="BF30" s="166">
        <f t="shared" si="12"/>
        <v>2</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c r="E31" s="293" t="s">
        <v>559</v>
      </c>
      <c r="F31" s="293" t="s">
        <v>579</v>
      </c>
      <c r="G31" s="293" t="s">
        <v>559</v>
      </c>
      <c r="H31" s="162"/>
      <c r="I31" s="293" t="s">
        <v>559</v>
      </c>
      <c r="J31" s="293" t="s">
        <v>559</v>
      </c>
      <c r="K31" s="293" t="s">
        <v>559</v>
      </c>
      <c r="L31" s="293" t="s">
        <v>559</v>
      </c>
      <c r="M31" s="293" t="s">
        <v>559</v>
      </c>
      <c r="N31" s="293" t="s">
        <v>559</v>
      </c>
      <c r="O31" s="293" t="s">
        <v>559</v>
      </c>
      <c r="P31" s="303"/>
      <c r="Q31" s="163"/>
      <c r="R31" s="163"/>
      <c r="S31" s="163"/>
      <c r="T31" s="163"/>
      <c r="U31" s="163"/>
      <c r="V31" s="163"/>
      <c r="W31" s="163"/>
      <c r="X31" s="163"/>
      <c r="Y31" s="162">
        <f t="shared" si="1"/>
        <v>9</v>
      </c>
      <c r="Z31" s="164" t="str">
        <f t="shared" si="2"/>
        <v/>
      </c>
      <c r="AA31" s="165">
        <f t="shared" si="3"/>
        <v>1</v>
      </c>
      <c r="AB31" s="164" t="str">
        <f t="shared" si="4"/>
        <v/>
      </c>
      <c r="AC31" s="166">
        <f t="shared" si="5"/>
        <v>0</v>
      </c>
      <c r="AD31" s="164" t="str">
        <f t="shared" si="6"/>
        <v/>
      </c>
      <c r="AE31" s="160">
        <v>25.0</v>
      </c>
      <c r="AF31" s="161" t="str">
        <f t="shared" si="7"/>
        <v>David Carmelo Navas Fernández</v>
      </c>
      <c r="AG31" s="162" t="s">
        <v>579</v>
      </c>
      <c r="AH31" s="162" t="s">
        <v>559</v>
      </c>
      <c r="AI31" s="162" t="s">
        <v>559</v>
      </c>
      <c r="AJ31" s="162" t="s">
        <v>559</v>
      </c>
      <c r="AK31" s="162" t="s">
        <v>559</v>
      </c>
      <c r="AL31" s="162" t="s">
        <v>559</v>
      </c>
      <c r="AM31" s="162" t="s">
        <v>559</v>
      </c>
      <c r="AN31" s="162" t="s">
        <v>579</v>
      </c>
      <c r="AO31" s="162" t="s">
        <v>559</v>
      </c>
      <c r="AP31" s="162" t="s">
        <v>559</v>
      </c>
      <c r="AQ31" s="162" t="s">
        <v>559</v>
      </c>
      <c r="AR31" s="162" t="s">
        <v>559</v>
      </c>
      <c r="AS31" s="162" t="s">
        <v>559</v>
      </c>
      <c r="AT31" s="162"/>
      <c r="AU31" s="162" t="s">
        <v>559</v>
      </c>
      <c r="AV31" s="162" t="s">
        <v>559</v>
      </c>
      <c r="AW31" s="162"/>
      <c r="AX31" s="162"/>
      <c r="AY31" s="162"/>
      <c r="AZ31" s="163"/>
      <c r="BA31" s="163"/>
      <c r="BB31" s="163">
        <f t="shared" si="8"/>
        <v>13</v>
      </c>
      <c r="BC31" s="164" t="str">
        <f t="shared" si="9"/>
        <v/>
      </c>
      <c r="BD31" s="166">
        <f t="shared" si="10"/>
        <v>2</v>
      </c>
      <c r="BE31" s="164" t="str">
        <f t="shared" si="11"/>
        <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c r="E32" s="296" t="s">
        <v>559</v>
      </c>
      <c r="F32" s="296" t="s">
        <v>559</v>
      </c>
      <c r="G32" s="296" t="s">
        <v>559</v>
      </c>
      <c r="H32" s="162"/>
      <c r="I32" s="296" t="s">
        <v>559</v>
      </c>
      <c r="J32" s="296" t="s">
        <v>559</v>
      </c>
      <c r="K32" s="296" t="s">
        <v>559</v>
      </c>
      <c r="L32" s="296" t="s">
        <v>559</v>
      </c>
      <c r="M32" s="296" t="s">
        <v>559</v>
      </c>
      <c r="N32" s="296" t="s">
        <v>559</v>
      </c>
      <c r="O32" s="296" t="s">
        <v>559</v>
      </c>
      <c r="P32" s="310"/>
      <c r="Q32" s="163"/>
      <c r="R32" s="163"/>
      <c r="S32" s="163"/>
      <c r="T32" s="163"/>
      <c r="U32" s="163"/>
      <c r="V32" s="163"/>
      <c r="W32" s="163"/>
      <c r="X32" s="163"/>
      <c r="Y32" s="162">
        <f t="shared" si="1"/>
        <v>10</v>
      </c>
      <c r="Z32" s="164" t="str">
        <f t="shared" si="2"/>
        <v/>
      </c>
      <c r="AA32" s="165">
        <f t="shared" si="3"/>
        <v>0</v>
      </c>
      <c r="AB32" s="164" t="str">
        <f t="shared" si="4"/>
        <v/>
      </c>
      <c r="AC32" s="166">
        <f t="shared" si="5"/>
        <v>0</v>
      </c>
      <c r="AD32" s="164" t="str">
        <f t="shared" si="6"/>
        <v/>
      </c>
      <c r="AE32" s="160">
        <v>26.0</v>
      </c>
      <c r="AF32" s="161" t="str">
        <f t="shared" si="7"/>
        <v>Andriw Jelier Ortiz Rodríguez</v>
      </c>
      <c r="AG32" s="162" t="s">
        <v>559</v>
      </c>
      <c r="AH32" s="162" t="s">
        <v>559</v>
      </c>
      <c r="AI32" s="162" t="s">
        <v>559</v>
      </c>
      <c r="AJ32" s="162" t="s">
        <v>559</v>
      </c>
      <c r="AK32" s="162" t="s">
        <v>559</v>
      </c>
      <c r="AL32" s="162" t="s">
        <v>559</v>
      </c>
      <c r="AM32" s="162" t="s">
        <v>559</v>
      </c>
      <c r="AN32" s="162" t="s">
        <v>559</v>
      </c>
      <c r="AO32" s="162" t="s">
        <v>559</v>
      </c>
      <c r="AP32" s="162" t="s">
        <v>559</v>
      </c>
      <c r="AQ32" s="162" t="s">
        <v>559</v>
      </c>
      <c r="AR32" s="162" t="s">
        <v>559</v>
      </c>
      <c r="AS32" s="162" t="s">
        <v>559</v>
      </c>
      <c r="AT32" s="162"/>
      <c r="AU32" s="162" t="s">
        <v>559</v>
      </c>
      <c r="AV32" s="162" t="s">
        <v>559</v>
      </c>
      <c r="AW32" s="162"/>
      <c r="AX32" s="162"/>
      <c r="AY32" s="162"/>
      <c r="AZ32" s="163"/>
      <c r="BA32" s="163"/>
      <c r="BB32" s="163">
        <f t="shared" si="8"/>
        <v>15</v>
      </c>
      <c r="BC32" s="164" t="str">
        <f t="shared" si="9"/>
        <v/>
      </c>
      <c r="BD32" s="166">
        <f t="shared" si="10"/>
        <v>0</v>
      </c>
      <c r="BE32" s="164" t="str">
        <f t="shared" si="11"/>
        <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c r="E33" s="293" t="s">
        <v>578</v>
      </c>
      <c r="F33" s="293" t="s">
        <v>578</v>
      </c>
      <c r="G33" s="293" t="s">
        <v>578</v>
      </c>
      <c r="H33" s="162"/>
      <c r="I33" s="293" t="s">
        <v>559</v>
      </c>
      <c r="J33" s="293" t="s">
        <v>559</v>
      </c>
      <c r="K33" s="293" t="s">
        <v>559</v>
      </c>
      <c r="L33" s="293" t="s">
        <v>559</v>
      </c>
      <c r="M33" s="293" t="s">
        <v>559</v>
      </c>
      <c r="N33" s="293" t="s">
        <v>559</v>
      </c>
      <c r="O33" s="293" t="s">
        <v>559</v>
      </c>
      <c r="P33" s="303"/>
      <c r="Q33" s="163"/>
      <c r="R33" s="163"/>
      <c r="S33" s="163"/>
      <c r="T33" s="163"/>
      <c r="U33" s="163"/>
      <c r="V33" s="163"/>
      <c r="W33" s="163"/>
      <c r="X33" s="163"/>
      <c r="Y33" s="162">
        <f t="shared" si="1"/>
        <v>9</v>
      </c>
      <c r="Z33" s="164" t="str">
        <f t="shared" si="2"/>
        <v/>
      </c>
      <c r="AA33" s="165">
        <f t="shared" si="3"/>
        <v>0</v>
      </c>
      <c r="AB33" s="164" t="str">
        <f t="shared" si="4"/>
        <v/>
      </c>
      <c r="AC33" s="166">
        <f t="shared" si="5"/>
        <v>3</v>
      </c>
      <c r="AD33" s="164" t="str">
        <f t="shared" si="6"/>
        <v/>
      </c>
      <c r="AE33" s="160">
        <v>27.0</v>
      </c>
      <c r="AF33" s="161" t="str">
        <f t="shared" si="7"/>
        <v>Dashley Nicole Peña García</v>
      </c>
      <c r="AG33" s="162" t="s">
        <v>559</v>
      </c>
      <c r="AH33" s="162" t="s">
        <v>559</v>
      </c>
      <c r="AI33" s="162" t="s">
        <v>559</v>
      </c>
      <c r="AJ33" s="162" t="s">
        <v>559</v>
      </c>
      <c r="AK33" s="162" t="s">
        <v>559</v>
      </c>
      <c r="AL33" s="162" t="s">
        <v>559</v>
      </c>
      <c r="AM33" s="162" t="s">
        <v>559</v>
      </c>
      <c r="AN33" s="162" t="s">
        <v>578</v>
      </c>
      <c r="AO33" s="162" t="s">
        <v>559</v>
      </c>
      <c r="AP33" s="162" t="s">
        <v>559</v>
      </c>
      <c r="AQ33" s="162" t="s">
        <v>559</v>
      </c>
      <c r="AR33" s="162" t="s">
        <v>559</v>
      </c>
      <c r="AS33" s="162" t="s">
        <v>559</v>
      </c>
      <c r="AT33" s="162"/>
      <c r="AU33" s="162" t="s">
        <v>559</v>
      </c>
      <c r="AV33" s="162" t="s">
        <v>559</v>
      </c>
      <c r="AW33" s="162"/>
      <c r="AX33" s="162"/>
      <c r="AY33" s="162"/>
      <c r="AZ33" s="163"/>
      <c r="BA33" s="163"/>
      <c r="BB33" s="163">
        <f t="shared" si="8"/>
        <v>15</v>
      </c>
      <c r="BC33" s="164" t="str">
        <f t="shared" si="9"/>
        <v/>
      </c>
      <c r="BD33" s="166">
        <f t="shared" si="10"/>
        <v>0</v>
      </c>
      <c r="BE33" s="164" t="str">
        <f t="shared" si="11"/>
        <v/>
      </c>
      <c r="BF33" s="166">
        <f t="shared" si="12"/>
        <v>1</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c r="E34" s="296" t="s">
        <v>559</v>
      </c>
      <c r="F34" s="296" t="s">
        <v>559</v>
      </c>
      <c r="G34" s="296" t="s">
        <v>559</v>
      </c>
      <c r="H34" s="162"/>
      <c r="I34" s="296" t="s">
        <v>559</v>
      </c>
      <c r="J34" s="296" t="s">
        <v>559</v>
      </c>
      <c r="K34" s="296" t="s">
        <v>559</v>
      </c>
      <c r="L34" s="296" t="s">
        <v>559</v>
      </c>
      <c r="M34" s="296" t="s">
        <v>559</v>
      </c>
      <c r="N34" s="296" t="s">
        <v>559</v>
      </c>
      <c r="O34" s="296" t="s">
        <v>559</v>
      </c>
      <c r="P34" s="310"/>
      <c r="Q34" s="163"/>
      <c r="R34" s="163"/>
      <c r="S34" s="163"/>
      <c r="T34" s="163"/>
      <c r="U34" s="163"/>
      <c r="V34" s="163"/>
      <c r="W34" s="163"/>
      <c r="X34" s="163"/>
      <c r="Y34" s="162">
        <f t="shared" si="1"/>
        <v>10</v>
      </c>
      <c r="Z34" s="164" t="str">
        <f t="shared" si="2"/>
        <v/>
      </c>
      <c r="AA34" s="165">
        <f t="shared" si="3"/>
        <v>0</v>
      </c>
      <c r="AB34" s="164" t="str">
        <f t="shared" si="4"/>
        <v/>
      </c>
      <c r="AC34" s="166">
        <f t="shared" si="5"/>
        <v>0</v>
      </c>
      <c r="AD34" s="164" t="str">
        <f t="shared" si="6"/>
        <v/>
      </c>
      <c r="AE34" s="160">
        <v>28.0</v>
      </c>
      <c r="AF34" s="161" t="str">
        <f t="shared" si="7"/>
        <v>Yesly  Peña Muñoz</v>
      </c>
      <c r="AG34" s="162" t="s">
        <v>559</v>
      </c>
      <c r="AH34" s="162" t="s">
        <v>559</v>
      </c>
      <c r="AI34" s="162" t="s">
        <v>559</v>
      </c>
      <c r="AJ34" s="162" t="s">
        <v>559</v>
      </c>
      <c r="AK34" s="162" t="s">
        <v>559</v>
      </c>
      <c r="AL34" s="162" t="s">
        <v>559</v>
      </c>
      <c r="AM34" s="162" t="s">
        <v>559</v>
      </c>
      <c r="AN34" s="162" t="s">
        <v>559</v>
      </c>
      <c r="AO34" s="162" t="s">
        <v>559</v>
      </c>
      <c r="AP34" s="162" t="s">
        <v>559</v>
      </c>
      <c r="AQ34" s="162" t="s">
        <v>559</v>
      </c>
      <c r="AR34" s="162" t="s">
        <v>559</v>
      </c>
      <c r="AS34" s="162" t="s">
        <v>559</v>
      </c>
      <c r="AT34" s="162"/>
      <c r="AU34" s="162" t="s">
        <v>559</v>
      </c>
      <c r="AV34" s="162" t="s">
        <v>559</v>
      </c>
      <c r="AW34" s="162"/>
      <c r="AX34" s="162"/>
      <c r="AY34" s="162"/>
      <c r="AZ34" s="163"/>
      <c r="BA34" s="163"/>
      <c r="BB34" s="163">
        <f t="shared" si="8"/>
        <v>15</v>
      </c>
      <c r="BC34" s="164" t="str">
        <f t="shared" si="9"/>
        <v/>
      </c>
      <c r="BD34" s="166">
        <f t="shared" si="10"/>
        <v>0</v>
      </c>
      <c r="BE34" s="164" t="str">
        <f t="shared" si="11"/>
        <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c r="E35" s="293" t="s">
        <v>559</v>
      </c>
      <c r="F35" s="293" t="s">
        <v>559</v>
      </c>
      <c r="G35" s="293" t="s">
        <v>559</v>
      </c>
      <c r="H35" s="162"/>
      <c r="I35" s="293" t="s">
        <v>559</v>
      </c>
      <c r="J35" s="293" t="s">
        <v>559</v>
      </c>
      <c r="K35" s="293" t="s">
        <v>559</v>
      </c>
      <c r="L35" s="293" t="s">
        <v>559</v>
      </c>
      <c r="M35" s="293" t="s">
        <v>559</v>
      </c>
      <c r="N35" s="293" t="s">
        <v>559</v>
      </c>
      <c r="O35" s="293" t="s">
        <v>559</v>
      </c>
      <c r="P35" s="303"/>
      <c r="Q35" s="163"/>
      <c r="R35" s="163"/>
      <c r="S35" s="163"/>
      <c r="T35" s="163"/>
      <c r="U35" s="163"/>
      <c r="V35" s="163"/>
      <c r="W35" s="163"/>
      <c r="X35" s="163"/>
      <c r="Y35" s="162">
        <f t="shared" si="1"/>
        <v>10</v>
      </c>
      <c r="Z35" s="164" t="str">
        <f t="shared" si="2"/>
        <v/>
      </c>
      <c r="AA35" s="165">
        <f t="shared" si="3"/>
        <v>0</v>
      </c>
      <c r="AB35" s="164" t="str">
        <f t="shared" si="4"/>
        <v/>
      </c>
      <c r="AC35" s="166">
        <f t="shared" si="5"/>
        <v>0</v>
      </c>
      <c r="AD35" s="164" t="str">
        <f t="shared" si="6"/>
        <v/>
      </c>
      <c r="AE35" s="160">
        <v>29.0</v>
      </c>
      <c r="AF35" s="161" t="str">
        <f t="shared" si="7"/>
        <v>Wilbert  Peña Paulino</v>
      </c>
      <c r="AG35" s="162" t="s">
        <v>559</v>
      </c>
      <c r="AH35" s="162" t="s">
        <v>559</v>
      </c>
      <c r="AI35" s="162" t="s">
        <v>559</v>
      </c>
      <c r="AJ35" s="162" t="s">
        <v>559</v>
      </c>
      <c r="AK35" s="162" t="s">
        <v>559</v>
      </c>
      <c r="AL35" s="162" t="s">
        <v>559</v>
      </c>
      <c r="AM35" s="162" t="s">
        <v>559</v>
      </c>
      <c r="AN35" s="162" t="s">
        <v>559</v>
      </c>
      <c r="AO35" s="162" t="s">
        <v>559</v>
      </c>
      <c r="AP35" s="162" t="s">
        <v>559</v>
      </c>
      <c r="AQ35" s="162" t="s">
        <v>559</v>
      </c>
      <c r="AR35" s="162" t="s">
        <v>559</v>
      </c>
      <c r="AS35" s="162" t="s">
        <v>559</v>
      </c>
      <c r="AT35" s="162"/>
      <c r="AU35" s="162" t="s">
        <v>559</v>
      </c>
      <c r="AV35" s="162" t="s">
        <v>559</v>
      </c>
      <c r="AW35" s="162"/>
      <c r="AX35" s="162"/>
      <c r="AY35" s="162"/>
      <c r="AZ35" s="163"/>
      <c r="BA35" s="163"/>
      <c r="BB35" s="163">
        <f t="shared" si="8"/>
        <v>15</v>
      </c>
      <c r="BC35" s="164" t="str">
        <f t="shared" si="9"/>
        <v/>
      </c>
      <c r="BD35" s="166">
        <f t="shared" si="10"/>
        <v>0</v>
      </c>
      <c r="BE35" s="164" t="str">
        <f t="shared" si="11"/>
        <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c r="E36" s="296" t="s">
        <v>559</v>
      </c>
      <c r="F36" s="296" t="s">
        <v>559</v>
      </c>
      <c r="G36" s="296" t="s">
        <v>559</v>
      </c>
      <c r="H36" s="162"/>
      <c r="I36" s="296" t="s">
        <v>579</v>
      </c>
      <c r="J36" s="296" t="s">
        <v>559</v>
      </c>
      <c r="K36" s="296" t="s">
        <v>559</v>
      </c>
      <c r="L36" s="296" t="s">
        <v>559</v>
      </c>
      <c r="M36" s="296" t="s">
        <v>559</v>
      </c>
      <c r="N36" s="296" t="s">
        <v>579</v>
      </c>
      <c r="O36" s="296" t="s">
        <v>559</v>
      </c>
      <c r="P36" s="310"/>
      <c r="Q36" s="163"/>
      <c r="R36" s="163"/>
      <c r="S36" s="163"/>
      <c r="T36" s="163"/>
      <c r="U36" s="163"/>
      <c r="V36" s="163"/>
      <c r="W36" s="163"/>
      <c r="X36" s="163"/>
      <c r="Y36" s="162">
        <f t="shared" si="1"/>
        <v>8</v>
      </c>
      <c r="Z36" s="164" t="str">
        <f t="shared" si="2"/>
        <v/>
      </c>
      <c r="AA36" s="165">
        <f t="shared" si="3"/>
        <v>2</v>
      </c>
      <c r="AB36" s="164" t="str">
        <f t="shared" si="4"/>
        <v/>
      </c>
      <c r="AC36" s="166">
        <f t="shared" si="5"/>
        <v>0</v>
      </c>
      <c r="AD36" s="164" t="str">
        <f t="shared" si="6"/>
        <v/>
      </c>
      <c r="AE36" s="160">
        <v>30.0</v>
      </c>
      <c r="AF36" s="161" t="str">
        <f t="shared" si="7"/>
        <v>Yonayry  Peña Santos</v>
      </c>
      <c r="AG36" s="162" t="s">
        <v>579</v>
      </c>
      <c r="AH36" s="162" t="s">
        <v>579</v>
      </c>
      <c r="AI36" s="162" t="s">
        <v>559</v>
      </c>
      <c r="AJ36" s="162" t="s">
        <v>559</v>
      </c>
      <c r="AK36" s="162" t="s">
        <v>578</v>
      </c>
      <c r="AL36" s="162" t="s">
        <v>559</v>
      </c>
      <c r="AM36" s="162" t="s">
        <v>559</v>
      </c>
      <c r="AN36" s="162" t="s">
        <v>559</v>
      </c>
      <c r="AO36" s="162" t="s">
        <v>559</v>
      </c>
      <c r="AP36" s="162" t="s">
        <v>559</v>
      </c>
      <c r="AQ36" s="162" t="s">
        <v>559</v>
      </c>
      <c r="AR36" s="162" t="s">
        <v>559</v>
      </c>
      <c r="AS36" s="162" t="s">
        <v>559</v>
      </c>
      <c r="AT36" s="162"/>
      <c r="AU36" s="162" t="s">
        <v>559</v>
      </c>
      <c r="AV36" s="162" t="s">
        <v>579</v>
      </c>
      <c r="AW36" s="162"/>
      <c r="AX36" s="162"/>
      <c r="AY36" s="162"/>
      <c r="AZ36" s="163"/>
      <c r="BA36" s="163"/>
      <c r="BB36" s="163">
        <f t="shared" si="8"/>
        <v>12</v>
      </c>
      <c r="BC36" s="164" t="str">
        <f t="shared" si="9"/>
        <v/>
      </c>
      <c r="BD36" s="166">
        <f t="shared" si="10"/>
        <v>3</v>
      </c>
      <c r="BE36" s="164" t="str">
        <f t="shared" si="11"/>
        <v/>
      </c>
      <c r="BF36" s="166">
        <f t="shared" si="12"/>
        <v>1</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c r="E37" s="293" t="s">
        <v>559</v>
      </c>
      <c r="F37" s="293" t="s">
        <v>559</v>
      </c>
      <c r="G37" s="293" t="s">
        <v>578</v>
      </c>
      <c r="H37" s="162"/>
      <c r="I37" s="293" t="s">
        <v>559</v>
      </c>
      <c r="J37" s="293" t="s">
        <v>559</v>
      </c>
      <c r="K37" s="293" t="s">
        <v>559</v>
      </c>
      <c r="L37" s="293" t="s">
        <v>578</v>
      </c>
      <c r="M37" s="293" t="s">
        <v>559</v>
      </c>
      <c r="N37" s="293" t="s">
        <v>559</v>
      </c>
      <c r="O37" s="293" t="s">
        <v>559</v>
      </c>
      <c r="P37" s="303"/>
      <c r="Q37" s="163"/>
      <c r="R37" s="163"/>
      <c r="S37" s="163"/>
      <c r="T37" s="163"/>
      <c r="U37" s="163"/>
      <c r="V37" s="163"/>
      <c r="W37" s="163"/>
      <c r="X37" s="163"/>
      <c r="Y37" s="162">
        <f t="shared" si="1"/>
        <v>10</v>
      </c>
      <c r="Z37" s="164" t="str">
        <f t="shared" si="2"/>
        <v/>
      </c>
      <c r="AA37" s="165">
        <f t="shared" si="3"/>
        <v>0</v>
      </c>
      <c r="AB37" s="164" t="str">
        <f t="shared" si="4"/>
        <v/>
      </c>
      <c r="AC37" s="166">
        <f t="shared" si="5"/>
        <v>2</v>
      </c>
      <c r="AD37" s="164" t="str">
        <f t="shared" si="6"/>
        <v/>
      </c>
      <c r="AE37" s="160">
        <v>31.0</v>
      </c>
      <c r="AF37" s="161" t="str">
        <f t="shared" si="7"/>
        <v>Rossier Analiz Pérez Rodríguez</v>
      </c>
      <c r="AG37" s="162" t="s">
        <v>579</v>
      </c>
      <c r="AH37" s="162" t="s">
        <v>579</v>
      </c>
      <c r="AI37" s="162" t="s">
        <v>559</v>
      </c>
      <c r="AJ37" s="162" t="s">
        <v>559</v>
      </c>
      <c r="AK37" s="162" t="s">
        <v>559</v>
      </c>
      <c r="AL37" s="162" t="s">
        <v>559</v>
      </c>
      <c r="AM37" s="162" t="s">
        <v>559</v>
      </c>
      <c r="AN37" s="162" t="s">
        <v>559</v>
      </c>
      <c r="AO37" s="162" t="s">
        <v>559</v>
      </c>
      <c r="AP37" s="162" t="s">
        <v>559</v>
      </c>
      <c r="AQ37" s="162" t="s">
        <v>559</v>
      </c>
      <c r="AR37" s="162" t="s">
        <v>559</v>
      </c>
      <c r="AS37" s="162" t="s">
        <v>559</v>
      </c>
      <c r="AT37" s="162"/>
      <c r="AU37" s="162" t="s">
        <v>559</v>
      </c>
      <c r="AV37" s="162" t="s">
        <v>559</v>
      </c>
      <c r="AW37" s="162"/>
      <c r="AX37" s="162"/>
      <c r="AY37" s="162"/>
      <c r="AZ37" s="163"/>
      <c r="BA37" s="163"/>
      <c r="BB37" s="163">
        <f t="shared" si="8"/>
        <v>13</v>
      </c>
      <c r="BC37" s="164" t="str">
        <f t="shared" si="9"/>
        <v/>
      </c>
      <c r="BD37" s="166">
        <f t="shared" si="10"/>
        <v>2</v>
      </c>
      <c r="BE37" s="164" t="str">
        <f t="shared" si="11"/>
        <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c r="E38" s="296" t="s">
        <v>559</v>
      </c>
      <c r="F38" s="296" t="s">
        <v>559</v>
      </c>
      <c r="G38" s="296" t="s">
        <v>559</v>
      </c>
      <c r="H38" s="162"/>
      <c r="I38" s="296" t="s">
        <v>559</v>
      </c>
      <c r="J38" s="296" t="s">
        <v>559</v>
      </c>
      <c r="K38" s="296" t="s">
        <v>559</v>
      </c>
      <c r="L38" s="296" t="s">
        <v>559</v>
      </c>
      <c r="M38" s="296" t="s">
        <v>559</v>
      </c>
      <c r="N38" s="296" t="s">
        <v>559</v>
      </c>
      <c r="O38" s="296" t="s">
        <v>559</v>
      </c>
      <c r="P38" s="310"/>
      <c r="Q38" s="163"/>
      <c r="R38" s="163"/>
      <c r="S38" s="163"/>
      <c r="T38" s="163"/>
      <c r="U38" s="163"/>
      <c r="V38" s="163"/>
      <c r="W38" s="163"/>
      <c r="X38" s="163"/>
      <c r="Y38" s="162">
        <f t="shared" si="1"/>
        <v>10</v>
      </c>
      <c r="Z38" s="164" t="str">
        <f t="shared" si="2"/>
        <v/>
      </c>
      <c r="AA38" s="165">
        <f t="shared" si="3"/>
        <v>0</v>
      </c>
      <c r="AB38" s="164" t="str">
        <f t="shared" si="4"/>
        <v/>
      </c>
      <c r="AC38" s="166">
        <f t="shared" si="5"/>
        <v>0</v>
      </c>
      <c r="AD38" s="164" t="str">
        <f t="shared" si="6"/>
        <v/>
      </c>
      <c r="AE38" s="160">
        <v>32.0</v>
      </c>
      <c r="AF38" s="161" t="str">
        <f t="shared" si="7"/>
        <v>Joseph Francisco Ramírez Espinosa</v>
      </c>
      <c r="AG38" s="162" t="s">
        <v>559</v>
      </c>
      <c r="AH38" s="162" t="s">
        <v>559</v>
      </c>
      <c r="AI38" s="162" t="s">
        <v>559</v>
      </c>
      <c r="AJ38" s="162" t="s">
        <v>559</v>
      </c>
      <c r="AK38" s="162" t="s">
        <v>579</v>
      </c>
      <c r="AL38" s="162" t="s">
        <v>559</v>
      </c>
      <c r="AM38" s="162" t="s">
        <v>559</v>
      </c>
      <c r="AN38" s="162" t="s">
        <v>559</v>
      </c>
      <c r="AO38" s="162" t="s">
        <v>559</v>
      </c>
      <c r="AP38" s="162" t="s">
        <v>559</v>
      </c>
      <c r="AQ38" s="162" t="s">
        <v>559</v>
      </c>
      <c r="AR38" s="162" t="s">
        <v>559</v>
      </c>
      <c r="AS38" s="162" t="s">
        <v>559</v>
      </c>
      <c r="AT38" s="162"/>
      <c r="AU38" s="162" t="s">
        <v>559</v>
      </c>
      <c r="AV38" s="162" t="s">
        <v>559</v>
      </c>
      <c r="AW38" s="162"/>
      <c r="AX38" s="162"/>
      <c r="AY38" s="162"/>
      <c r="AZ38" s="163"/>
      <c r="BA38" s="163"/>
      <c r="BB38" s="163">
        <f t="shared" si="8"/>
        <v>14</v>
      </c>
      <c r="BC38" s="164" t="str">
        <f t="shared" si="9"/>
        <v/>
      </c>
      <c r="BD38" s="166">
        <f t="shared" si="10"/>
        <v>1</v>
      </c>
      <c r="BE38" s="164" t="str">
        <f t="shared" si="11"/>
        <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c r="E39" s="293" t="s">
        <v>559</v>
      </c>
      <c r="F39" s="293" t="s">
        <v>559</v>
      </c>
      <c r="G39" s="293" t="s">
        <v>559</v>
      </c>
      <c r="H39" s="162"/>
      <c r="I39" s="293" t="s">
        <v>559</v>
      </c>
      <c r="J39" s="293" t="s">
        <v>559</v>
      </c>
      <c r="K39" s="293" t="s">
        <v>559</v>
      </c>
      <c r="L39" s="293" t="s">
        <v>559</v>
      </c>
      <c r="M39" s="293" t="s">
        <v>559</v>
      </c>
      <c r="N39" s="293" t="s">
        <v>559</v>
      </c>
      <c r="O39" s="293" t="s">
        <v>559</v>
      </c>
      <c r="P39" s="303"/>
      <c r="Q39" s="163"/>
      <c r="R39" s="163"/>
      <c r="S39" s="163"/>
      <c r="T39" s="163"/>
      <c r="U39" s="163"/>
      <c r="V39" s="163"/>
      <c r="W39" s="163"/>
      <c r="X39" s="163"/>
      <c r="Y39" s="162">
        <f t="shared" si="1"/>
        <v>10</v>
      </c>
      <c r="Z39" s="164" t="str">
        <f t="shared" si="2"/>
        <v/>
      </c>
      <c r="AA39" s="165">
        <f t="shared" si="3"/>
        <v>0</v>
      </c>
      <c r="AB39" s="164" t="str">
        <f t="shared" si="4"/>
        <v/>
      </c>
      <c r="AC39" s="166">
        <f t="shared" si="5"/>
        <v>0</v>
      </c>
      <c r="AD39" s="164" t="str">
        <f t="shared" si="6"/>
        <v/>
      </c>
      <c r="AE39" s="160">
        <v>33.0</v>
      </c>
      <c r="AF39" s="161" t="str">
        <f t="shared" si="7"/>
        <v>Yariel Alfonso Ramos</v>
      </c>
      <c r="AG39" s="162" t="s">
        <v>559</v>
      </c>
      <c r="AH39" s="162" t="s">
        <v>559</v>
      </c>
      <c r="AI39" s="162" t="s">
        <v>579</v>
      </c>
      <c r="AJ39" s="162" t="s">
        <v>559</v>
      </c>
      <c r="AK39" s="162" t="s">
        <v>559</v>
      </c>
      <c r="AL39" s="162" t="s">
        <v>559</v>
      </c>
      <c r="AM39" s="162" t="s">
        <v>559</v>
      </c>
      <c r="AN39" s="162" t="s">
        <v>559</v>
      </c>
      <c r="AO39" s="162" t="s">
        <v>559</v>
      </c>
      <c r="AP39" s="162" t="s">
        <v>559</v>
      </c>
      <c r="AQ39" s="162" t="s">
        <v>559</v>
      </c>
      <c r="AR39" s="162" t="s">
        <v>559</v>
      </c>
      <c r="AS39" s="162" t="s">
        <v>559</v>
      </c>
      <c r="AT39" s="162"/>
      <c r="AU39" s="162" t="s">
        <v>559</v>
      </c>
      <c r="AV39" s="162" t="s">
        <v>559</v>
      </c>
      <c r="AW39" s="162"/>
      <c r="AX39" s="162"/>
      <c r="AY39" s="162"/>
      <c r="AZ39" s="163"/>
      <c r="BA39" s="163"/>
      <c r="BB39" s="163">
        <f t="shared" si="8"/>
        <v>14</v>
      </c>
      <c r="BC39" s="164" t="str">
        <f t="shared" si="9"/>
        <v/>
      </c>
      <c r="BD39" s="166">
        <f t="shared" si="10"/>
        <v>1</v>
      </c>
      <c r="BE39" s="164" t="str">
        <f t="shared" si="11"/>
        <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c r="E40" s="296" t="s">
        <v>559</v>
      </c>
      <c r="F40" s="296" t="s">
        <v>559</v>
      </c>
      <c r="G40" s="296" t="s">
        <v>559</v>
      </c>
      <c r="H40" s="162"/>
      <c r="I40" s="296" t="s">
        <v>559</v>
      </c>
      <c r="J40" s="296" t="s">
        <v>559</v>
      </c>
      <c r="K40" s="296" t="s">
        <v>559</v>
      </c>
      <c r="L40" s="296" t="s">
        <v>559</v>
      </c>
      <c r="M40" s="296" t="s">
        <v>559</v>
      </c>
      <c r="N40" s="296" t="s">
        <v>559</v>
      </c>
      <c r="O40" s="296" t="s">
        <v>559</v>
      </c>
      <c r="P40" s="310"/>
      <c r="Q40" s="163"/>
      <c r="R40" s="163"/>
      <c r="S40" s="163"/>
      <c r="T40" s="163"/>
      <c r="U40" s="163"/>
      <c r="V40" s="163"/>
      <c r="W40" s="163"/>
      <c r="X40" s="163"/>
      <c r="Y40" s="162">
        <f t="shared" si="1"/>
        <v>10</v>
      </c>
      <c r="Z40" s="164" t="str">
        <f t="shared" si="2"/>
        <v/>
      </c>
      <c r="AA40" s="165">
        <f t="shared" si="3"/>
        <v>0</v>
      </c>
      <c r="AB40" s="164" t="str">
        <f t="shared" si="4"/>
        <v/>
      </c>
      <c r="AC40" s="166">
        <f t="shared" si="5"/>
        <v>0</v>
      </c>
      <c r="AD40" s="164" t="str">
        <f t="shared" si="6"/>
        <v/>
      </c>
      <c r="AE40" s="160">
        <v>34.0</v>
      </c>
      <c r="AF40" s="161" t="str">
        <f t="shared" si="7"/>
        <v>Carlos David Rodríguez Almánzar</v>
      </c>
      <c r="AG40" s="162" t="s">
        <v>559</v>
      </c>
      <c r="AH40" s="162" t="s">
        <v>559</v>
      </c>
      <c r="AI40" s="162" t="s">
        <v>559</v>
      </c>
      <c r="AJ40" s="162" t="s">
        <v>559</v>
      </c>
      <c r="AK40" s="162" t="s">
        <v>559</v>
      </c>
      <c r="AL40" s="162" t="s">
        <v>559</v>
      </c>
      <c r="AM40" s="162" t="s">
        <v>559</v>
      </c>
      <c r="AN40" s="162" t="s">
        <v>559</v>
      </c>
      <c r="AO40" s="162" t="s">
        <v>559</v>
      </c>
      <c r="AP40" s="162" t="s">
        <v>559</v>
      </c>
      <c r="AQ40" s="162" t="s">
        <v>559</v>
      </c>
      <c r="AR40" s="162" t="s">
        <v>559</v>
      </c>
      <c r="AS40" s="162" t="s">
        <v>559</v>
      </c>
      <c r="AT40" s="162"/>
      <c r="AU40" s="162" t="s">
        <v>559</v>
      </c>
      <c r="AV40" s="162" t="s">
        <v>559</v>
      </c>
      <c r="AW40" s="162"/>
      <c r="AX40" s="162"/>
      <c r="AY40" s="162"/>
      <c r="AZ40" s="163"/>
      <c r="BA40" s="163"/>
      <c r="BB40" s="163">
        <f t="shared" si="8"/>
        <v>15</v>
      </c>
      <c r="BC40" s="164" t="str">
        <f t="shared" si="9"/>
        <v/>
      </c>
      <c r="BD40" s="166">
        <f t="shared" si="10"/>
        <v>0</v>
      </c>
      <c r="BE40" s="164" t="str">
        <f t="shared" si="11"/>
        <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c r="E41" s="293" t="s">
        <v>578</v>
      </c>
      <c r="F41" s="293" t="s">
        <v>559</v>
      </c>
      <c r="G41" s="293" t="s">
        <v>559</v>
      </c>
      <c r="H41" s="162"/>
      <c r="I41" s="293" t="s">
        <v>559</v>
      </c>
      <c r="J41" s="293" t="s">
        <v>559</v>
      </c>
      <c r="K41" s="293" t="s">
        <v>559</v>
      </c>
      <c r="L41" s="293" t="s">
        <v>559</v>
      </c>
      <c r="M41" s="293" t="s">
        <v>559</v>
      </c>
      <c r="N41" s="293" t="s">
        <v>559</v>
      </c>
      <c r="O41" s="293" t="s">
        <v>559</v>
      </c>
      <c r="P41" s="303"/>
      <c r="Q41" s="163"/>
      <c r="R41" s="163"/>
      <c r="S41" s="163"/>
      <c r="T41" s="163"/>
      <c r="U41" s="163"/>
      <c r="V41" s="163"/>
      <c r="W41" s="163"/>
      <c r="X41" s="163"/>
      <c r="Y41" s="162">
        <f t="shared" si="1"/>
        <v>10</v>
      </c>
      <c r="Z41" s="164" t="str">
        <f t="shared" si="2"/>
        <v/>
      </c>
      <c r="AA41" s="165">
        <f t="shared" si="3"/>
        <v>0</v>
      </c>
      <c r="AB41" s="164" t="str">
        <f t="shared" si="4"/>
        <v/>
      </c>
      <c r="AC41" s="166">
        <f t="shared" si="5"/>
        <v>1</v>
      </c>
      <c r="AD41" s="164" t="str">
        <f t="shared" si="6"/>
        <v/>
      </c>
      <c r="AE41" s="160">
        <v>35.0</v>
      </c>
      <c r="AF41" s="161" t="str">
        <f t="shared" si="7"/>
        <v>Darianni  Santos Medina</v>
      </c>
      <c r="AG41" s="162" t="s">
        <v>559</v>
      </c>
      <c r="AH41" s="162" t="s">
        <v>559</v>
      </c>
      <c r="AI41" s="162" t="s">
        <v>559</v>
      </c>
      <c r="AJ41" s="162" t="s">
        <v>559</v>
      </c>
      <c r="AK41" s="162" t="s">
        <v>559</v>
      </c>
      <c r="AL41" s="162" t="s">
        <v>559</v>
      </c>
      <c r="AM41" s="162" t="s">
        <v>559</v>
      </c>
      <c r="AN41" s="162" t="s">
        <v>559</v>
      </c>
      <c r="AO41" s="162" t="s">
        <v>559</v>
      </c>
      <c r="AP41" s="162" t="s">
        <v>559</v>
      </c>
      <c r="AQ41" s="162" t="s">
        <v>559</v>
      </c>
      <c r="AR41" s="162" t="s">
        <v>559</v>
      </c>
      <c r="AS41" s="162" t="s">
        <v>559</v>
      </c>
      <c r="AT41" s="162"/>
      <c r="AU41" s="162" t="s">
        <v>559</v>
      </c>
      <c r="AV41" s="162" t="s">
        <v>559</v>
      </c>
      <c r="AW41" s="162"/>
      <c r="AX41" s="162"/>
      <c r="AY41" s="162"/>
      <c r="AZ41" s="163"/>
      <c r="BA41" s="163"/>
      <c r="BB41" s="163">
        <f t="shared" si="8"/>
        <v>15</v>
      </c>
      <c r="BC41" s="164" t="str">
        <f t="shared" si="9"/>
        <v/>
      </c>
      <c r="BD41" s="166">
        <f t="shared" si="10"/>
        <v>0</v>
      </c>
      <c r="BE41" s="164" t="str">
        <f t="shared" si="11"/>
        <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c r="E42" s="296" t="s">
        <v>559</v>
      </c>
      <c r="F42" s="296" t="s">
        <v>559</v>
      </c>
      <c r="G42" s="296" t="s">
        <v>559</v>
      </c>
      <c r="H42" s="162"/>
      <c r="I42" s="296" t="s">
        <v>579</v>
      </c>
      <c r="J42" s="296" t="s">
        <v>559</v>
      </c>
      <c r="K42" s="296" t="s">
        <v>559</v>
      </c>
      <c r="L42" s="296" t="s">
        <v>559</v>
      </c>
      <c r="M42" s="296" t="s">
        <v>559</v>
      </c>
      <c r="N42" s="296" t="s">
        <v>559</v>
      </c>
      <c r="O42" s="296" t="s">
        <v>578</v>
      </c>
      <c r="P42" s="310"/>
      <c r="Q42" s="163"/>
      <c r="R42" s="163"/>
      <c r="S42" s="163"/>
      <c r="T42" s="163"/>
      <c r="U42" s="163"/>
      <c r="V42" s="163"/>
      <c r="W42" s="163"/>
      <c r="X42" s="163"/>
      <c r="Y42" s="162">
        <f t="shared" si="1"/>
        <v>9</v>
      </c>
      <c r="Z42" s="164" t="str">
        <f t="shared" si="2"/>
        <v/>
      </c>
      <c r="AA42" s="165">
        <f t="shared" si="3"/>
        <v>1</v>
      </c>
      <c r="AB42" s="164" t="str">
        <f t="shared" si="4"/>
        <v/>
      </c>
      <c r="AC42" s="166">
        <f t="shared" si="5"/>
        <v>1</v>
      </c>
      <c r="AD42" s="164" t="str">
        <f t="shared" si="6"/>
        <v/>
      </c>
      <c r="AE42" s="160">
        <v>36.0</v>
      </c>
      <c r="AF42" s="161" t="str">
        <f t="shared" si="7"/>
        <v>Rosyeli Carolina Tavarez  Reyes</v>
      </c>
      <c r="AG42" s="162" t="s">
        <v>579</v>
      </c>
      <c r="AH42" s="162" t="s">
        <v>559</v>
      </c>
      <c r="AI42" s="162" t="s">
        <v>559</v>
      </c>
      <c r="AJ42" s="162" t="s">
        <v>559</v>
      </c>
      <c r="AK42" s="162" t="s">
        <v>579</v>
      </c>
      <c r="AL42" s="162" t="s">
        <v>559</v>
      </c>
      <c r="AM42" s="162" t="s">
        <v>559</v>
      </c>
      <c r="AN42" s="162" t="s">
        <v>579</v>
      </c>
      <c r="AO42" s="162" t="s">
        <v>559</v>
      </c>
      <c r="AP42" s="162" t="s">
        <v>559</v>
      </c>
      <c r="AQ42" s="162" t="s">
        <v>559</v>
      </c>
      <c r="AR42" s="162" t="s">
        <v>559</v>
      </c>
      <c r="AS42" s="162" t="s">
        <v>559</v>
      </c>
      <c r="AT42" s="162"/>
      <c r="AU42" s="162" t="s">
        <v>579</v>
      </c>
      <c r="AV42" s="162" t="s">
        <v>579</v>
      </c>
      <c r="AW42" s="162"/>
      <c r="AX42" s="162"/>
      <c r="AY42" s="162"/>
      <c r="AZ42" s="163"/>
      <c r="BA42" s="163"/>
      <c r="BB42" s="163">
        <f t="shared" si="8"/>
        <v>10</v>
      </c>
      <c r="BC42" s="164" t="str">
        <f t="shared" si="9"/>
        <v/>
      </c>
      <c r="BD42" s="166">
        <f t="shared" si="10"/>
        <v>5</v>
      </c>
      <c r="BE42" s="164" t="str">
        <f t="shared" si="11"/>
        <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c r="E43" s="293" t="s">
        <v>559</v>
      </c>
      <c r="F43" s="293" t="s">
        <v>559</v>
      </c>
      <c r="G43" s="293" t="s">
        <v>559</v>
      </c>
      <c r="H43" s="162"/>
      <c r="I43" s="293" t="s">
        <v>579</v>
      </c>
      <c r="J43" s="293" t="s">
        <v>559</v>
      </c>
      <c r="K43" s="293" t="s">
        <v>559</v>
      </c>
      <c r="L43" s="293" t="s">
        <v>559</v>
      </c>
      <c r="M43" s="293" t="s">
        <v>559</v>
      </c>
      <c r="N43" s="293" t="s">
        <v>559</v>
      </c>
      <c r="O43" s="293" t="s">
        <v>559</v>
      </c>
      <c r="P43" s="303"/>
      <c r="Q43" s="163"/>
      <c r="R43" s="163"/>
      <c r="S43" s="163"/>
      <c r="T43" s="163"/>
      <c r="U43" s="163"/>
      <c r="V43" s="163"/>
      <c r="W43" s="163"/>
      <c r="X43" s="163"/>
      <c r="Y43" s="162">
        <f t="shared" si="1"/>
        <v>9</v>
      </c>
      <c r="Z43" s="164" t="str">
        <f t="shared" si="2"/>
        <v/>
      </c>
      <c r="AA43" s="165">
        <f t="shared" si="3"/>
        <v>1</v>
      </c>
      <c r="AB43" s="164" t="str">
        <f t="shared" si="4"/>
        <v/>
      </c>
      <c r="AC43" s="166">
        <f t="shared" si="5"/>
        <v>0</v>
      </c>
      <c r="AD43" s="164" t="str">
        <f t="shared" si="6"/>
        <v/>
      </c>
      <c r="AE43" s="160">
        <v>37.0</v>
      </c>
      <c r="AF43" s="161" t="str">
        <f t="shared" si="7"/>
        <v>Melani  Taveras Bautista</v>
      </c>
      <c r="AG43" s="162" t="s">
        <v>579</v>
      </c>
      <c r="AH43" s="162" t="s">
        <v>559</v>
      </c>
      <c r="AI43" s="162" t="s">
        <v>559</v>
      </c>
      <c r="AJ43" s="162" t="s">
        <v>559</v>
      </c>
      <c r="AK43" s="162" t="s">
        <v>559</v>
      </c>
      <c r="AL43" s="162" t="s">
        <v>559</v>
      </c>
      <c r="AM43" s="162" t="s">
        <v>559</v>
      </c>
      <c r="AN43" s="162" t="s">
        <v>559</v>
      </c>
      <c r="AO43" s="162" t="s">
        <v>559</v>
      </c>
      <c r="AP43" s="162" t="s">
        <v>559</v>
      </c>
      <c r="AQ43" s="162" t="s">
        <v>559</v>
      </c>
      <c r="AR43" s="162" t="s">
        <v>559</v>
      </c>
      <c r="AS43" s="162" t="s">
        <v>559</v>
      </c>
      <c r="AT43" s="162"/>
      <c r="AU43" s="162" t="s">
        <v>559</v>
      </c>
      <c r="AV43" s="162" t="s">
        <v>559</v>
      </c>
      <c r="AW43" s="162"/>
      <c r="AX43" s="162"/>
      <c r="AY43" s="162"/>
      <c r="AZ43" s="163"/>
      <c r="BA43" s="163"/>
      <c r="BB43" s="163">
        <f t="shared" si="8"/>
        <v>14</v>
      </c>
      <c r="BC43" s="164" t="str">
        <f t="shared" si="9"/>
        <v/>
      </c>
      <c r="BD43" s="166">
        <f t="shared" si="10"/>
        <v>1</v>
      </c>
      <c r="BE43" s="164" t="str">
        <f t="shared" si="11"/>
        <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c r="E44" s="296" t="s">
        <v>559</v>
      </c>
      <c r="F44" s="296" t="s">
        <v>559</v>
      </c>
      <c r="G44" s="296" t="s">
        <v>559</v>
      </c>
      <c r="H44" s="162"/>
      <c r="I44" s="296" t="s">
        <v>559</v>
      </c>
      <c r="J44" s="296" t="s">
        <v>559</v>
      </c>
      <c r="K44" s="296" t="s">
        <v>559</v>
      </c>
      <c r="L44" s="296" t="s">
        <v>559</v>
      </c>
      <c r="M44" s="296" t="s">
        <v>559</v>
      </c>
      <c r="N44" s="296" t="s">
        <v>559</v>
      </c>
      <c r="O44" s="296" t="s">
        <v>559</v>
      </c>
      <c r="P44" s="310"/>
      <c r="Q44" s="163"/>
      <c r="R44" s="163"/>
      <c r="S44" s="163"/>
      <c r="T44" s="163"/>
      <c r="U44" s="163"/>
      <c r="V44" s="163"/>
      <c r="W44" s="163"/>
      <c r="X44" s="163"/>
      <c r="Y44" s="162">
        <f t="shared" si="1"/>
        <v>10</v>
      </c>
      <c r="Z44" s="164" t="str">
        <f t="shared" si="2"/>
        <v/>
      </c>
      <c r="AA44" s="165">
        <f t="shared" si="3"/>
        <v>0</v>
      </c>
      <c r="AB44" s="164" t="str">
        <f t="shared" si="4"/>
        <v/>
      </c>
      <c r="AC44" s="166">
        <f t="shared" si="5"/>
        <v>0</v>
      </c>
      <c r="AD44" s="164" t="str">
        <f t="shared" si="6"/>
        <v/>
      </c>
      <c r="AE44" s="160">
        <v>38.0</v>
      </c>
      <c r="AF44" s="161" t="str">
        <f t="shared" si="7"/>
        <v>Arianny  Tejada Guzmán</v>
      </c>
      <c r="AG44" s="162" t="s">
        <v>559</v>
      </c>
      <c r="AH44" s="162" t="s">
        <v>559</v>
      </c>
      <c r="AI44" s="162" t="s">
        <v>559</v>
      </c>
      <c r="AJ44" s="162" t="s">
        <v>559</v>
      </c>
      <c r="AK44" s="162" t="s">
        <v>559</v>
      </c>
      <c r="AL44" s="162" t="s">
        <v>559</v>
      </c>
      <c r="AM44" s="162" t="s">
        <v>559</v>
      </c>
      <c r="AN44" s="162" t="s">
        <v>559</v>
      </c>
      <c r="AO44" s="162" t="s">
        <v>559</v>
      </c>
      <c r="AP44" s="162" t="s">
        <v>559</v>
      </c>
      <c r="AQ44" s="162" t="s">
        <v>559</v>
      </c>
      <c r="AR44" s="162" t="s">
        <v>559</v>
      </c>
      <c r="AS44" s="162" t="s">
        <v>559</v>
      </c>
      <c r="AT44" s="162"/>
      <c r="AU44" s="162" t="s">
        <v>559</v>
      </c>
      <c r="AV44" s="162" t="s">
        <v>559</v>
      </c>
      <c r="AW44" s="162"/>
      <c r="AX44" s="162"/>
      <c r="AY44" s="162"/>
      <c r="AZ44" s="163"/>
      <c r="BA44" s="163"/>
      <c r="BB44" s="163">
        <f t="shared" si="8"/>
        <v>15</v>
      </c>
      <c r="BC44" s="164" t="str">
        <f t="shared" si="9"/>
        <v/>
      </c>
      <c r="BD44" s="166">
        <f t="shared" si="10"/>
        <v>0</v>
      </c>
      <c r="BE44" s="164" t="str">
        <f t="shared" si="11"/>
        <v/>
      </c>
      <c r="BF44" s="166">
        <f t="shared" si="12"/>
        <v>0</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c r="E45" s="293" t="s">
        <v>559</v>
      </c>
      <c r="F45" s="293" t="s">
        <v>559</v>
      </c>
      <c r="G45" s="293" t="s">
        <v>559</v>
      </c>
      <c r="H45" s="162"/>
      <c r="I45" s="293" t="s">
        <v>559</v>
      </c>
      <c r="J45" s="293" t="s">
        <v>559</v>
      </c>
      <c r="K45" s="293" t="s">
        <v>559</v>
      </c>
      <c r="L45" s="293" t="s">
        <v>559</v>
      </c>
      <c r="M45" s="293" t="s">
        <v>559</v>
      </c>
      <c r="N45" s="293" t="s">
        <v>579</v>
      </c>
      <c r="O45" s="293" t="s">
        <v>559</v>
      </c>
      <c r="P45" s="303"/>
      <c r="Q45" s="163"/>
      <c r="R45" s="163"/>
      <c r="S45" s="163"/>
      <c r="T45" s="163"/>
      <c r="U45" s="163"/>
      <c r="V45" s="163"/>
      <c r="W45" s="163"/>
      <c r="X45" s="163"/>
      <c r="Y45" s="162">
        <f t="shared" si="1"/>
        <v>9</v>
      </c>
      <c r="Z45" s="164" t="str">
        <f t="shared" si="2"/>
        <v/>
      </c>
      <c r="AA45" s="165">
        <f t="shared" si="3"/>
        <v>1</v>
      </c>
      <c r="AB45" s="164" t="str">
        <f t="shared" si="4"/>
        <v/>
      </c>
      <c r="AC45" s="166">
        <f t="shared" si="5"/>
        <v>0</v>
      </c>
      <c r="AD45" s="164" t="str">
        <f t="shared" si="6"/>
        <v/>
      </c>
      <c r="AE45" s="160">
        <v>39.0</v>
      </c>
      <c r="AF45" s="161" t="str">
        <f t="shared" si="7"/>
        <v>Jeilyn Aliah Tejada</v>
      </c>
      <c r="AG45" s="162" t="s">
        <v>559</v>
      </c>
      <c r="AH45" s="162" t="s">
        <v>559</v>
      </c>
      <c r="AI45" s="162" t="s">
        <v>559</v>
      </c>
      <c r="AJ45" s="162" t="s">
        <v>559</v>
      </c>
      <c r="AK45" s="162" t="s">
        <v>559</v>
      </c>
      <c r="AL45" s="162" t="s">
        <v>559</v>
      </c>
      <c r="AM45" s="162" t="s">
        <v>559</v>
      </c>
      <c r="AN45" s="162" t="s">
        <v>559</v>
      </c>
      <c r="AO45" s="162" t="s">
        <v>559</v>
      </c>
      <c r="AP45" s="162" t="s">
        <v>559</v>
      </c>
      <c r="AQ45" s="162" t="s">
        <v>559</v>
      </c>
      <c r="AR45" s="162" t="s">
        <v>559</v>
      </c>
      <c r="AS45" s="162" t="s">
        <v>559</v>
      </c>
      <c r="AT45" s="162"/>
      <c r="AU45" s="162" t="s">
        <v>559</v>
      </c>
      <c r="AV45" s="162" t="s">
        <v>559</v>
      </c>
      <c r="AW45" s="162"/>
      <c r="AX45" s="162"/>
      <c r="AY45" s="162"/>
      <c r="AZ45" s="163"/>
      <c r="BA45" s="163"/>
      <c r="BB45" s="163">
        <f t="shared" si="8"/>
        <v>15</v>
      </c>
      <c r="BC45" s="164" t="str">
        <f t="shared" si="9"/>
        <v/>
      </c>
      <c r="BD45" s="166">
        <f t="shared" si="10"/>
        <v>0</v>
      </c>
      <c r="BE45" s="164" t="str">
        <f t="shared" si="11"/>
        <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c r="E46" s="296" t="s">
        <v>559</v>
      </c>
      <c r="F46" s="296" t="s">
        <v>559</v>
      </c>
      <c r="G46" s="296" t="s">
        <v>559</v>
      </c>
      <c r="H46" s="162"/>
      <c r="I46" s="296" t="s">
        <v>559</v>
      </c>
      <c r="J46" s="296" t="s">
        <v>559</v>
      </c>
      <c r="K46" s="296" t="s">
        <v>559</v>
      </c>
      <c r="L46" s="296" t="s">
        <v>559</v>
      </c>
      <c r="M46" s="296" t="s">
        <v>559</v>
      </c>
      <c r="N46" s="296" t="s">
        <v>559</v>
      </c>
      <c r="O46" s="296" t="s">
        <v>559</v>
      </c>
      <c r="P46" s="310"/>
      <c r="Q46" s="163"/>
      <c r="R46" s="163"/>
      <c r="S46" s="163"/>
      <c r="T46" s="163"/>
      <c r="U46" s="163"/>
      <c r="V46" s="163"/>
      <c r="W46" s="163"/>
      <c r="X46" s="163"/>
      <c r="Y46" s="162">
        <f t="shared" si="1"/>
        <v>10</v>
      </c>
      <c r="Z46" s="164" t="str">
        <f t="shared" si="2"/>
        <v/>
      </c>
      <c r="AA46" s="165">
        <f t="shared" si="3"/>
        <v>0</v>
      </c>
      <c r="AB46" s="164" t="str">
        <f t="shared" si="4"/>
        <v/>
      </c>
      <c r="AC46" s="166">
        <f t="shared" si="5"/>
        <v>0</v>
      </c>
      <c r="AD46" s="164" t="str">
        <f t="shared" si="6"/>
        <v/>
      </c>
      <c r="AE46" s="160">
        <v>40.0</v>
      </c>
      <c r="AF46" s="161" t="str">
        <f t="shared" si="7"/>
        <v>Rosenny  Ureña Arias</v>
      </c>
      <c r="AG46" s="162" t="s">
        <v>559</v>
      </c>
      <c r="AH46" s="162" t="s">
        <v>559</v>
      </c>
      <c r="AI46" s="162" t="s">
        <v>559</v>
      </c>
      <c r="AJ46" s="162" t="s">
        <v>559</v>
      </c>
      <c r="AK46" s="162" t="s">
        <v>559</v>
      </c>
      <c r="AL46" s="162" t="s">
        <v>559</v>
      </c>
      <c r="AM46" s="162" t="s">
        <v>559</v>
      </c>
      <c r="AN46" s="162" t="s">
        <v>559</v>
      </c>
      <c r="AO46" s="162" t="s">
        <v>559</v>
      </c>
      <c r="AP46" s="162" t="s">
        <v>559</v>
      </c>
      <c r="AQ46" s="162" t="s">
        <v>559</v>
      </c>
      <c r="AR46" s="162" t="s">
        <v>559</v>
      </c>
      <c r="AS46" s="162" t="s">
        <v>559</v>
      </c>
      <c r="AT46" s="162"/>
      <c r="AU46" s="162" t="s">
        <v>559</v>
      </c>
      <c r="AV46" s="162" t="s">
        <v>559</v>
      </c>
      <c r="AW46" s="162"/>
      <c r="AX46" s="162"/>
      <c r="AY46" s="162"/>
      <c r="AZ46" s="163"/>
      <c r="BA46" s="163"/>
      <c r="BB46" s="163">
        <f t="shared" si="8"/>
        <v>15</v>
      </c>
      <c r="BC46" s="164" t="str">
        <f t="shared" si="9"/>
        <v/>
      </c>
      <c r="BD46" s="166">
        <f t="shared" si="10"/>
        <v>0</v>
      </c>
      <c r="BE46" s="164" t="str">
        <f t="shared" si="11"/>
        <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c r="E47" s="293" t="s">
        <v>559</v>
      </c>
      <c r="F47" s="293" t="s">
        <v>559</v>
      </c>
      <c r="G47" s="293" t="s">
        <v>559</v>
      </c>
      <c r="H47" s="162"/>
      <c r="I47" s="293" t="s">
        <v>559</v>
      </c>
      <c r="J47" s="293" t="s">
        <v>559</v>
      </c>
      <c r="K47" s="293" t="s">
        <v>559</v>
      </c>
      <c r="L47" s="293" t="s">
        <v>559</v>
      </c>
      <c r="M47" s="293" t="s">
        <v>559</v>
      </c>
      <c r="N47" s="293" t="s">
        <v>559</v>
      </c>
      <c r="O47" s="293" t="s">
        <v>559</v>
      </c>
      <c r="P47" s="303"/>
      <c r="Q47" s="163"/>
      <c r="R47" s="163"/>
      <c r="S47" s="163"/>
      <c r="T47" s="163"/>
      <c r="U47" s="163"/>
      <c r="V47" s="163"/>
      <c r="W47" s="163"/>
      <c r="X47" s="163"/>
      <c r="Y47" s="162">
        <f t="shared" si="1"/>
        <v>10</v>
      </c>
      <c r="Z47" s="164" t="str">
        <f t="shared" si="2"/>
        <v/>
      </c>
      <c r="AA47" s="165">
        <f t="shared" si="3"/>
        <v>0</v>
      </c>
      <c r="AB47" s="164" t="str">
        <f t="shared" si="4"/>
        <v/>
      </c>
      <c r="AC47" s="166">
        <f t="shared" si="5"/>
        <v>0</v>
      </c>
      <c r="AD47" s="164" t="str">
        <f t="shared" si="6"/>
        <v/>
      </c>
      <c r="AE47" s="160">
        <v>41.0</v>
      </c>
      <c r="AF47" s="161" t="str">
        <f t="shared" si="7"/>
        <v>Jonathan  De Jesús Valerio Felipe</v>
      </c>
      <c r="AG47" s="162" t="s">
        <v>559</v>
      </c>
      <c r="AH47" s="162" t="s">
        <v>559</v>
      </c>
      <c r="AI47" s="162" t="s">
        <v>559</v>
      </c>
      <c r="AJ47" s="162" t="s">
        <v>559</v>
      </c>
      <c r="AK47" s="162" t="s">
        <v>559</v>
      </c>
      <c r="AL47" s="162" t="s">
        <v>559</v>
      </c>
      <c r="AM47" s="162" t="s">
        <v>559</v>
      </c>
      <c r="AN47" s="162" t="s">
        <v>559</v>
      </c>
      <c r="AO47" s="162" t="s">
        <v>559</v>
      </c>
      <c r="AP47" s="162" t="s">
        <v>559</v>
      </c>
      <c r="AQ47" s="162" t="s">
        <v>559</v>
      </c>
      <c r="AR47" s="162" t="s">
        <v>559</v>
      </c>
      <c r="AS47" s="162" t="s">
        <v>559</v>
      </c>
      <c r="AT47" s="162"/>
      <c r="AU47" s="162" t="s">
        <v>559</v>
      </c>
      <c r="AV47" s="162" t="s">
        <v>559</v>
      </c>
      <c r="AW47" s="162"/>
      <c r="AX47" s="162"/>
      <c r="AY47" s="162"/>
      <c r="AZ47" s="163"/>
      <c r="BA47" s="163"/>
      <c r="BB47" s="163">
        <f t="shared" si="8"/>
        <v>15</v>
      </c>
      <c r="BC47" s="164" t="str">
        <f t="shared" si="9"/>
        <v/>
      </c>
      <c r="BD47" s="166">
        <f t="shared" si="10"/>
        <v>0</v>
      </c>
      <c r="BE47" s="164" t="str">
        <f t="shared" si="11"/>
        <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c r="E48" s="296" t="s">
        <v>559</v>
      </c>
      <c r="F48" s="296" t="s">
        <v>559</v>
      </c>
      <c r="G48" s="296" t="s">
        <v>559</v>
      </c>
      <c r="H48" s="162"/>
      <c r="I48" s="296" t="s">
        <v>559</v>
      </c>
      <c r="J48" s="296" t="s">
        <v>559</v>
      </c>
      <c r="K48" s="296" t="s">
        <v>559</v>
      </c>
      <c r="L48" s="296" t="s">
        <v>559</v>
      </c>
      <c r="M48" s="296" t="s">
        <v>559</v>
      </c>
      <c r="N48" s="296" t="s">
        <v>559</v>
      </c>
      <c r="O48" s="296" t="s">
        <v>579</v>
      </c>
      <c r="P48" s="310"/>
      <c r="Q48" s="163"/>
      <c r="R48" s="163"/>
      <c r="S48" s="163"/>
      <c r="T48" s="163"/>
      <c r="U48" s="163"/>
      <c r="V48" s="163"/>
      <c r="W48" s="163"/>
      <c r="X48" s="163"/>
      <c r="Y48" s="162">
        <f t="shared" si="1"/>
        <v>9</v>
      </c>
      <c r="Z48" s="164" t="str">
        <f t="shared" si="2"/>
        <v/>
      </c>
      <c r="AA48" s="165">
        <f t="shared" si="3"/>
        <v>1</v>
      </c>
      <c r="AB48" s="164" t="str">
        <f t="shared" si="4"/>
        <v/>
      </c>
      <c r="AC48" s="166">
        <f t="shared" si="5"/>
        <v>0</v>
      </c>
      <c r="AD48" s="164" t="str">
        <f t="shared" si="6"/>
        <v/>
      </c>
      <c r="AE48" s="160">
        <v>42.0</v>
      </c>
      <c r="AF48" s="161" t="str">
        <f t="shared" si="7"/>
        <v>Crisleydi  Turbí</v>
      </c>
      <c r="AG48" s="162" t="s">
        <v>579</v>
      </c>
      <c r="AH48" s="162" t="s">
        <v>559</v>
      </c>
      <c r="AI48" s="162" t="s">
        <v>559</v>
      </c>
      <c r="AJ48" s="162" t="s">
        <v>559</v>
      </c>
      <c r="AK48" s="162" t="s">
        <v>579</v>
      </c>
      <c r="AL48" s="162" t="s">
        <v>559</v>
      </c>
      <c r="AM48" s="162" t="s">
        <v>559</v>
      </c>
      <c r="AN48" s="162" t="s">
        <v>559</v>
      </c>
      <c r="AO48" s="162" t="s">
        <v>559</v>
      </c>
      <c r="AP48" s="162" t="s">
        <v>559</v>
      </c>
      <c r="AQ48" s="162" t="s">
        <v>559</v>
      </c>
      <c r="AR48" s="162" t="s">
        <v>559</v>
      </c>
      <c r="AS48" s="162" t="s">
        <v>559</v>
      </c>
      <c r="AT48" s="162"/>
      <c r="AU48" s="162" t="s">
        <v>559</v>
      </c>
      <c r="AV48" s="162" t="s">
        <v>559</v>
      </c>
      <c r="AW48" s="162"/>
      <c r="AX48" s="162"/>
      <c r="AY48" s="162"/>
      <c r="AZ48" s="163"/>
      <c r="BA48" s="163"/>
      <c r="BB48" s="163">
        <f t="shared" si="8"/>
        <v>13</v>
      </c>
      <c r="BC48" s="164" t="str">
        <f t="shared" si="9"/>
        <v/>
      </c>
      <c r="BD48" s="166">
        <f t="shared" si="10"/>
        <v>2</v>
      </c>
      <c r="BE48" s="164" t="str">
        <f t="shared" si="11"/>
        <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c r="E49" s="293" t="s">
        <v>578</v>
      </c>
      <c r="F49" s="293" t="s">
        <v>578</v>
      </c>
      <c r="G49" s="293" t="s">
        <v>578</v>
      </c>
      <c r="H49" s="162"/>
      <c r="I49" s="293" t="s">
        <v>559</v>
      </c>
      <c r="J49" s="293" t="s">
        <v>559</v>
      </c>
      <c r="K49" s="293" t="s">
        <v>559</v>
      </c>
      <c r="L49" s="293" t="s">
        <v>559</v>
      </c>
      <c r="M49" s="293" t="s">
        <v>559</v>
      </c>
      <c r="N49" s="293" t="s">
        <v>579</v>
      </c>
      <c r="O49" s="293" t="s">
        <v>579</v>
      </c>
      <c r="P49" s="303"/>
      <c r="Q49" s="163"/>
      <c r="R49" s="163"/>
      <c r="S49" s="163"/>
      <c r="T49" s="163"/>
      <c r="U49" s="163"/>
      <c r="V49" s="163"/>
      <c r="W49" s="163"/>
      <c r="X49" s="163"/>
      <c r="Y49" s="162">
        <f t="shared" si="1"/>
        <v>7</v>
      </c>
      <c r="Z49" s="164" t="str">
        <f t="shared" si="2"/>
        <v/>
      </c>
      <c r="AA49" s="165">
        <f t="shared" si="3"/>
        <v>2</v>
      </c>
      <c r="AB49" s="164" t="str">
        <f t="shared" si="4"/>
        <v/>
      </c>
      <c r="AC49" s="166">
        <f t="shared" si="5"/>
        <v>3</v>
      </c>
      <c r="AD49" s="164" t="str">
        <f t="shared" si="6"/>
        <v/>
      </c>
      <c r="AE49" s="160">
        <v>43.0</v>
      </c>
      <c r="AF49" s="161" t="str">
        <f t="shared" si="7"/>
        <v>Jhoangel Rafael Vargas Ulloa</v>
      </c>
      <c r="AG49" s="162" t="s">
        <v>559</v>
      </c>
      <c r="AH49" s="162" t="s">
        <v>559</v>
      </c>
      <c r="AI49" s="162" t="s">
        <v>579</v>
      </c>
      <c r="AJ49" s="162" t="s">
        <v>579</v>
      </c>
      <c r="AK49" s="162" t="s">
        <v>579</v>
      </c>
      <c r="AL49" s="162" t="s">
        <v>579</v>
      </c>
      <c r="AM49" s="162" t="s">
        <v>559</v>
      </c>
      <c r="AN49" s="162" t="s">
        <v>559</v>
      </c>
      <c r="AO49" s="162" t="s">
        <v>559</v>
      </c>
      <c r="AP49" s="162" t="s">
        <v>559</v>
      </c>
      <c r="AQ49" s="162" t="s">
        <v>559</v>
      </c>
      <c r="AR49" s="162" t="s">
        <v>559</v>
      </c>
      <c r="AS49" s="162" t="s">
        <v>579</v>
      </c>
      <c r="AT49" s="162"/>
      <c r="AU49" s="162" t="s">
        <v>559</v>
      </c>
      <c r="AV49" s="162" t="s">
        <v>559</v>
      </c>
      <c r="AW49" s="162"/>
      <c r="AX49" s="162"/>
      <c r="AY49" s="162"/>
      <c r="AZ49" s="163"/>
      <c r="BA49" s="163"/>
      <c r="BB49" s="163">
        <f t="shared" si="8"/>
        <v>10</v>
      </c>
      <c r="BC49" s="164" t="str">
        <f t="shared" si="9"/>
        <v/>
      </c>
      <c r="BD49" s="166">
        <f t="shared" si="10"/>
        <v>5</v>
      </c>
      <c r="BE49" s="164" t="str">
        <f t="shared" si="11"/>
        <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c r="E50" s="296" t="s">
        <v>559</v>
      </c>
      <c r="F50" s="296" t="s">
        <v>559</v>
      </c>
      <c r="G50" s="296" t="s">
        <v>559</v>
      </c>
      <c r="H50" s="162"/>
      <c r="I50" s="296" t="s">
        <v>559</v>
      </c>
      <c r="J50" s="296" t="s">
        <v>559</v>
      </c>
      <c r="K50" s="296" t="s">
        <v>559</v>
      </c>
      <c r="L50" s="296" t="s">
        <v>559</v>
      </c>
      <c r="M50" s="296" t="s">
        <v>559</v>
      </c>
      <c r="N50" s="296" t="s">
        <v>559</v>
      </c>
      <c r="O50" s="296" t="s">
        <v>559</v>
      </c>
      <c r="P50" s="310"/>
      <c r="Q50" s="163"/>
      <c r="R50" s="163"/>
      <c r="S50" s="163"/>
      <c r="T50" s="163"/>
      <c r="U50" s="163"/>
      <c r="V50" s="163"/>
      <c r="W50" s="163"/>
      <c r="X50" s="163"/>
      <c r="Y50" s="162">
        <f t="shared" si="1"/>
        <v>10</v>
      </c>
      <c r="Z50" s="164" t="str">
        <f t="shared" si="2"/>
        <v/>
      </c>
      <c r="AA50" s="165">
        <f t="shared" si="3"/>
        <v>0</v>
      </c>
      <c r="AB50" s="164" t="str">
        <f t="shared" si="4"/>
        <v/>
      </c>
      <c r="AC50" s="166">
        <f t="shared" si="5"/>
        <v>0</v>
      </c>
      <c r="AD50" s="164" t="str">
        <f t="shared" si="6"/>
        <v/>
      </c>
      <c r="AE50" s="160">
        <v>44.0</v>
      </c>
      <c r="AF50" s="161" t="str">
        <f t="shared" si="7"/>
        <v>Leslie  Cruz Espinal</v>
      </c>
      <c r="AG50" s="162" t="s">
        <v>559</v>
      </c>
      <c r="AH50" s="162" t="s">
        <v>559</v>
      </c>
      <c r="AI50" s="162" t="s">
        <v>559</v>
      </c>
      <c r="AJ50" s="162" t="s">
        <v>559</v>
      </c>
      <c r="AK50" s="162" t="s">
        <v>559</v>
      </c>
      <c r="AL50" s="162" t="s">
        <v>559</v>
      </c>
      <c r="AM50" s="162" t="s">
        <v>559</v>
      </c>
      <c r="AN50" s="162" t="s">
        <v>559</v>
      </c>
      <c r="AO50" s="162" t="s">
        <v>559</v>
      </c>
      <c r="AP50" s="162" t="s">
        <v>559</v>
      </c>
      <c r="AQ50" s="162" t="s">
        <v>559</v>
      </c>
      <c r="AR50" s="162" t="s">
        <v>559</v>
      </c>
      <c r="AS50" s="162" t="s">
        <v>559</v>
      </c>
      <c r="AT50" s="162"/>
      <c r="AU50" s="162" t="s">
        <v>559</v>
      </c>
      <c r="AV50" s="162" t="s">
        <v>559</v>
      </c>
      <c r="AW50" s="162"/>
      <c r="AX50" s="162"/>
      <c r="AY50" s="162"/>
      <c r="AZ50" s="163"/>
      <c r="BA50" s="163"/>
      <c r="BB50" s="163">
        <f t="shared" si="8"/>
        <v>15</v>
      </c>
      <c r="BC50" s="164" t="str">
        <f t="shared" si="9"/>
        <v/>
      </c>
      <c r="BD50" s="166">
        <f t="shared" si="10"/>
        <v>0</v>
      </c>
      <c r="BE50" s="164" t="str">
        <f t="shared" si="11"/>
        <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ESTUDI'!N53</f>
        <v/>
      </c>
      <c r="B51" s="160">
        <v>45.0</v>
      </c>
      <c r="C51" s="161" t="str">
        <f>'3A 2025 - 2026 DATOS DEL ESTUDI'!B48</f>
        <v/>
      </c>
      <c r="D51" s="162"/>
      <c r="E51" s="162"/>
      <c r="F51" s="162"/>
      <c r="G51" s="162"/>
      <c r="H51" s="162"/>
      <c r="I51" s="162"/>
      <c r="J51" s="162"/>
      <c r="K51" s="162"/>
      <c r="L51" s="162"/>
      <c r="M51" s="162"/>
      <c r="N51" s="162"/>
      <c r="O51" s="162"/>
      <c r="P51" s="162"/>
      <c r="Q51" s="163"/>
      <c r="R51" s="163"/>
      <c r="S51" s="163"/>
      <c r="T51" s="163"/>
      <c r="U51" s="163"/>
      <c r="V51" s="163"/>
      <c r="W51" s="163"/>
      <c r="X51" s="163"/>
      <c r="Y51" s="162">
        <f t="shared" si="1"/>
        <v>0</v>
      </c>
      <c r="Z51" s="164" t="str">
        <f t="shared" si="2"/>
        <v/>
      </c>
      <c r="AA51" s="165">
        <f t="shared" si="3"/>
        <v>0</v>
      </c>
      <c r="AB51" s="164" t="str">
        <f t="shared" si="4"/>
        <v/>
      </c>
      <c r="AC51" s="166">
        <f t="shared" si="5"/>
        <v>0</v>
      </c>
      <c r="AD51" s="164" t="str">
        <f t="shared" si="6"/>
        <v/>
      </c>
      <c r="AE51" s="160">
        <v>45.0</v>
      </c>
      <c r="AF51" s="161" t="str">
        <f t="shared" si="7"/>
        <v/>
      </c>
      <c r="AG51" s="162"/>
      <c r="AH51" s="162"/>
      <c r="AI51" s="162"/>
      <c r="AJ51" s="162"/>
      <c r="AK51" s="162"/>
      <c r="AL51" s="162"/>
      <c r="AM51" s="162"/>
      <c r="AN51" s="162"/>
      <c r="AO51" s="162"/>
      <c r="AP51" s="162"/>
      <c r="AQ51" s="162"/>
      <c r="AR51" s="162"/>
      <c r="AS51" s="162"/>
      <c r="AT51" s="162"/>
      <c r="AU51" s="162"/>
      <c r="AV51" s="162"/>
      <c r="AW51" s="162"/>
      <c r="AX51" s="162"/>
      <c r="AY51" s="162"/>
      <c r="AZ51" s="163"/>
      <c r="BA51" s="163"/>
      <c r="BB51" s="163">
        <f t="shared" si="8"/>
        <v>0</v>
      </c>
      <c r="BC51" s="164" t="str">
        <f t="shared" si="9"/>
        <v/>
      </c>
      <c r="BD51" s="166">
        <f t="shared" si="10"/>
        <v>0</v>
      </c>
      <c r="BE51" s="164" t="str">
        <f t="shared" si="11"/>
        <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ACNCCV343!$BO$7:$BO$18</formula1>
    </dataValidation>
    <dataValidation type="list" allowBlank="1" showErrorMessage="1" sqref="D1">
      <formula1>ACNCCV343!$BN$7:$BN$16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802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ACNCCV343!H2</f>
        <v>LEONELY RODRÍGUEZ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562</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564</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v>2.0</v>
      </c>
      <c r="E6" s="157">
        <v>3.0</v>
      </c>
      <c r="F6" s="157">
        <v>4.0</v>
      </c>
      <c r="G6" s="157">
        <v>5.0</v>
      </c>
      <c r="H6" s="157">
        <v>9.0</v>
      </c>
      <c r="I6" s="157">
        <v>10.0</v>
      </c>
      <c r="J6" s="157">
        <v>11.0</v>
      </c>
      <c r="K6" s="157">
        <v>12.0</v>
      </c>
      <c r="L6" s="157">
        <v>13.0</v>
      </c>
      <c r="M6" s="157">
        <v>16.0</v>
      </c>
      <c r="N6" s="157">
        <v>17.0</v>
      </c>
      <c r="O6" s="157">
        <v>18.0</v>
      </c>
      <c r="P6" s="157">
        <v>19.0</v>
      </c>
      <c r="Q6" s="157">
        <v>20.0</v>
      </c>
      <c r="R6" s="157">
        <v>23.0</v>
      </c>
      <c r="S6" s="157">
        <v>24.0</v>
      </c>
      <c r="T6" s="157">
        <v>25.0</v>
      </c>
      <c r="U6" s="157">
        <v>26.0</v>
      </c>
      <c r="V6" s="157"/>
      <c r="W6" s="157"/>
      <c r="X6" s="157"/>
      <c r="Y6" s="43"/>
      <c r="Z6" s="43"/>
      <c r="AA6" s="43"/>
      <c r="AB6" s="43"/>
      <c r="AC6" s="43"/>
      <c r="AD6" s="43"/>
      <c r="AE6" s="22" t="s">
        <v>555</v>
      </c>
      <c r="AF6" s="157" t="s">
        <v>554</v>
      </c>
      <c r="AG6" s="157">
        <v>2.0</v>
      </c>
      <c r="AH6" s="157">
        <v>3.0</v>
      </c>
      <c r="AI6" s="157">
        <v>4.0</v>
      </c>
      <c r="AJ6" s="157">
        <v>5.0</v>
      </c>
      <c r="AK6" s="157">
        <v>6.0</v>
      </c>
      <c r="AL6" s="157">
        <v>9.0</v>
      </c>
      <c r="AM6" s="157">
        <v>10.0</v>
      </c>
      <c r="AN6" s="157">
        <v>11.0</v>
      </c>
      <c r="AO6" s="157">
        <v>12.0</v>
      </c>
      <c r="AP6" s="157">
        <v>13.0</v>
      </c>
      <c r="AQ6" s="157">
        <v>16.0</v>
      </c>
      <c r="AR6" s="157">
        <v>17.0</v>
      </c>
      <c r="AS6" s="157">
        <v>18.0</v>
      </c>
      <c r="AT6" s="157">
        <v>19.0</v>
      </c>
      <c r="AU6" s="157">
        <v>20.0</v>
      </c>
      <c r="AV6" s="157">
        <v>23.0</v>
      </c>
      <c r="AW6" s="157">
        <v>24.0</v>
      </c>
      <c r="AX6" s="157">
        <v>26.0</v>
      </c>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t="s">
        <v>559</v>
      </c>
      <c r="E7" s="162" t="s">
        <v>559</v>
      </c>
      <c r="F7" s="162" t="s">
        <v>559</v>
      </c>
      <c r="G7" s="162" t="s">
        <v>559</v>
      </c>
      <c r="H7" s="162" t="s">
        <v>559</v>
      </c>
      <c r="I7" s="162" t="s">
        <v>559</v>
      </c>
      <c r="J7" s="162" t="s">
        <v>559</v>
      </c>
      <c r="K7" s="162"/>
      <c r="L7" s="162"/>
      <c r="M7" s="162" t="s">
        <v>559</v>
      </c>
      <c r="N7" s="162" t="s">
        <v>559</v>
      </c>
      <c r="O7" s="162" t="s">
        <v>559</v>
      </c>
      <c r="P7" s="162" t="s">
        <v>559</v>
      </c>
      <c r="Q7" s="162" t="s">
        <v>559</v>
      </c>
      <c r="R7" s="162" t="s">
        <v>559</v>
      </c>
      <c r="S7" s="162" t="s">
        <v>559</v>
      </c>
      <c r="T7" s="162" t="s">
        <v>559</v>
      </c>
      <c r="U7" s="162" t="s">
        <v>559</v>
      </c>
      <c r="V7" s="162"/>
      <c r="W7" s="162"/>
      <c r="X7" s="163"/>
      <c r="Y7" s="162">
        <f t="shared" ref="Y7:Y51" si="1">IFERROR(COUNTIF(D7:X7,"P")+COUNTIF(D7:X7,"e")+COUNTIF(D7:X7,"t")-INT(COUNTIF(D7:X7,"e")/3)-INT(COUNTIF(D7:X7,"t")/3),"")</f>
        <v>16</v>
      </c>
      <c r="Z7" s="164" t="str">
        <f t="shared" ref="Z7:Z51" si="2">IFERROR((Y7/$Z$4),"")</f>
        <v/>
      </c>
      <c r="AA7" s="165">
        <f t="shared" ref="AA7:AA51" si="3">IFERROR(COUNTIF(D7:X7,"A"),"")</f>
        <v>0</v>
      </c>
      <c r="AB7" s="164" t="str">
        <f t="shared" ref="AB7:AB51" si="4">IFERROR((AA7/$Z$4),"")</f>
        <v/>
      </c>
      <c r="AC7" s="166">
        <f t="shared" ref="AC7:AC51" si="5">IFERROR(COUNTIF(D7:X7,"E"),"")</f>
        <v>0</v>
      </c>
      <c r="AD7" s="164" t="str">
        <f t="shared" ref="AD7:AD51" si="6">IFERROR((AC7/$Z$4),"")</f>
        <v/>
      </c>
      <c r="AE7" s="160">
        <v>1.0</v>
      </c>
      <c r="AF7" s="161" t="str">
        <f t="shared" ref="AF7:AF45" si="7">C7</f>
        <v>Jadiel De Jesús Acosta Peña</v>
      </c>
      <c r="AG7" s="162" t="s">
        <v>559</v>
      </c>
      <c r="AH7" s="162" t="s">
        <v>559</v>
      </c>
      <c r="AI7" s="162" t="s">
        <v>559</v>
      </c>
      <c r="AJ7" s="162" t="s">
        <v>559</v>
      </c>
      <c r="AK7" s="162"/>
      <c r="AL7" s="162" t="s">
        <v>559</v>
      </c>
      <c r="AM7" s="162"/>
      <c r="AN7" s="162"/>
      <c r="AO7" s="162"/>
      <c r="AP7" s="162" t="s">
        <v>559</v>
      </c>
      <c r="AQ7" s="162" t="s">
        <v>559</v>
      </c>
      <c r="AR7" s="162" t="s">
        <v>559</v>
      </c>
      <c r="AS7" s="162" t="s">
        <v>559</v>
      </c>
      <c r="AT7" s="162" t="s">
        <v>559</v>
      </c>
      <c r="AU7" s="162" t="s">
        <v>559</v>
      </c>
      <c r="AV7" s="162" t="s">
        <v>559</v>
      </c>
      <c r="AW7" s="162" t="s">
        <v>559</v>
      </c>
      <c r="AX7" s="162" t="s">
        <v>559</v>
      </c>
      <c r="AY7" s="162"/>
      <c r="AZ7" s="163"/>
      <c r="BA7" s="162"/>
      <c r="BB7" s="163">
        <f t="shared" ref="BB7:BB51" si="8">IFERROR(COUNTIF(AG7:BA7,"P")+COUNTIF(AG7:BA7,"e")+COUNTIF(AG7:BA7,"t")-INT(COUNTIF(AG7:BA7,"e")/3)-INT(COUNTIF(AG7:BA7,"t")/3),"")</f>
        <v>14</v>
      </c>
      <c r="BC7" s="164" t="str">
        <f t="shared" ref="BC7:BC51" si="9">IFERROR(BB7/$BC$4,"")</f>
        <v/>
      </c>
      <c r="BD7" s="166">
        <f t="shared" ref="BD7:BD51" si="10">IFERROR(COUNTIF(AG7:BA7,"A"),"")</f>
        <v>0</v>
      </c>
      <c r="BE7" s="164" t="str">
        <f t="shared" ref="BE7:BE51" si="11">IFERROR((BD7/$BC$4),"")</f>
        <v/>
      </c>
      <c r="BF7" s="166">
        <f t="shared" ref="BF7:BF51" si="12">IFERROR(COUNTIF(AG7:BA7,"E"),"")</f>
        <v>0</v>
      </c>
      <c r="BG7" s="167" t="str">
        <f>IFERROR((BF7/$BC$4),"")</f>
        <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t="s">
        <v>559</v>
      </c>
      <c r="E8" s="162" t="s">
        <v>559</v>
      </c>
      <c r="F8" s="162" t="s">
        <v>559</v>
      </c>
      <c r="G8" s="162" t="s">
        <v>559</v>
      </c>
      <c r="H8" s="162" t="s">
        <v>559</v>
      </c>
      <c r="I8" s="162" t="s">
        <v>578</v>
      </c>
      <c r="J8" s="162" t="s">
        <v>559</v>
      </c>
      <c r="K8" s="162"/>
      <c r="L8" s="162"/>
      <c r="M8" s="162" t="s">
        <v>559</v>
      </c>
      <c r="N8" s="162" t="s">
        <v>559</v>
      </c>
      <c r="O8" s="162" t="s">
        <v>559</v>
      </c>
      <c r="P8" s="162" t="s">
        <v>559</v>
      </c>
      <c r="Q8" s="162" t="s">
        <v>559</v>
      </c>
      <c r="R8" s="162" t="s">
        <v>559</v>
      </c>
      <c r="S8" s="162" t="s">
        <v>559</v>
      </c>
      <c r="T8" s="162" t="s">
        <v>559</v>
      </c>
      <c r="U8" s="162" t="s">
        <v>559</v>
      </c>
      <c r="V8" s="162"/>
      <c r="W8" s="162"/>
      <c r="X8" s="163"/>
      <c r="Y8" s="162">
        <f t="shared" si="1"/>
        <v>16</v>
      </c>
      <c r="Z8" s="164" t="str">
        <f t="shared" si="2"/>
        <v/>
      </c>
      <c r="AA8" s="165">
        <f t="shared" si="3"/>
        <v>0</v>
      </c>
      <c r="AB8" s="164" t="str">
        <f t="shared" si="4"/>
        <v/>
      </c>
      <c r="AC8" s="166">
        <f t="shared" si="5"/>
        <v>1</v>
      </c>
      <c r="AD8" s="164" t="str">
        <f t="shared" si="6"/>
        <v/>
      </c>
      <c r="AE8" s="160">
        <v>2.0</v>
      </c>
      <c r="AF8" s="161" t="str">
        <f t="shared" si="7"/>
        <v>Daniel  Elía Almonte Martínez</v>
      </c>
      <c r="AG8" s="162" t="s">
        <v>559</v>
      </c>
      <c r="AH8" s="162" t="s">
        <v>559</v>
      </c>
      <c r="AI8" s="162" t="s">
        <v>559</v>
      </c>
      <c r="AJ8" s="162" t="s">
        <v>559</v>
      </c>
      <c r="AK8" s="162"/>
      <c r="AL8" s="162" t="s">
        <v>559</v>
      </c>
      <c r="AM8" s="162"/>
      <c r="AN8" s="162"/>
      <c r="AO8" s="162"/>
      <c r="AP8" s="162" t="s">
        <v>559</v>
      </c>
      <c r="AQ8" s="162" t="s">
        <v>559</v>
      </c>
      <c r="AR8" s="162" t="s">
        <v>559</v>
      </c>
      <c r="AS8" s="162" t="s">
        <v>559</v>
      </c>
      <c r="AT8" s="162" t="s">
        <v>559</v>
      </c>
      <c r="AU8" s="162" t="s">
        <v>559</v>
      </c>
      <c r="AV8" s="162" t="s">
        <v>559</v>
      </c>
      <c r="AW8" s="162" t="s">
        <v>559</v>
      </c>
      <c r="AX8" s="162" t="s">
        <v>559</v>
      </c>
      <c r="AY8" s="162"/>
      <c r="AZ8" s="163"/>
      <c r="BA8" s="162"/>
      <c r="BB8" s="163">
        <f t="shared" si="8"/>
        <v>14</v>
      </c>
      <c r="BC8" s="164" t="str">
        <f t="shared" si="9"/>
        <v/>
      </c>
      <c r="BD8" s="166">
        <f t="shared" si="10"/>
        <v>0</v>
      </c>
      <c r="BE8" s="164" t="str">
        <f t="shared" si="11"/>
        <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t="s">
        <v>579</v>
      </c>
      <c r="E9" s="162" t="s">
        <v>559</v>
      </c>
      <c r="F9" s="162" t="s">
        <v>559</v>
      </c>
      <c r="G9" s="162" t="s">
        <v>559</v>
      </c>
      <c r="H9" s="162" t="s">
        <v>559</v>
      </c>
      <c r="I9" s="162" t="s">
        <v>559</v>
      </c>
      <c r="J9" s="162" t="s">
        <v>559</v>
      </c>
      <c r="K9" s="162"/>
      <c r="L9" s="162"/>
      <c r="M9" s="162" t="s">
        <v>559</v>
      </c>
      <c r="N9" s="162" t="s">
        <v>579</v>
      </c>
      <c r="O9" s="162" t="s">
        <v>578</v>
      </c>
      <c r="P9" s="162" t="s">
        <v>559</v>
      </c>
      <c r="Q9" s="162" t="s">
        <v>559</v>
      </c>
      <c r="R9" s="162" t="s">
        <v>559</v>
      </c>
      <c r="S9" s="162" t="s">
        <v>580</v>
      </c>
      <c r="T9" s="162" t="s">
        <v>559</v>
      </c>
      <c r="U9" s="162" t="s">
        <v>559</v>
      </c>
      <c r="V9" s="162"/>
      <c r="W9" s="162"/>
      <c r="X9" s="163"/>
      <c r="Y9" s="162">
        <f t="shared" si="1"/>
        <v>14</v>
      </c>
      <c r="Z9" s="164" t="str">
        <f t="shared" si="2"/>
        <v/>
      </c>
      <c r="AA9" s="165">
        <f t="shared" si="3"/>
        <v>2</v>
      </c>
      <c r="AB9" s="164" t="str">
        <f t="shared" si="4"/>
        <v/>
      </c>
      <c r="AC9" s="166">
        <f t="shared" si="5"/>
        <v>1</v>
      </c>
      <c r="AD9" s="164" t="str">
        <f t="shared" si="6"/>
        <v/>
      </c>
      <c r="AE9" s="160">
        <v>3.0</v>
      </c>
      <c r="AF9" s="161" t="str">
        <f t="shared" si="7"/>
        <v>Isaac  Ángeles Liriano</v>
      </c>
      <c r="AG9" s="162" t="s">
        <v>559</v>
      </c>
      <c r="AH9" s="162" t="s">
        <v>579</v>
      </c>
      <c r="AI9" s="162" t="s">
        <v>579</v>
      </c>
      <c r="AJ9" s="162" t="s">
        <v>579</v>
      </c>
      <c r="AK9" s="162"/>
      <c r="AL9" s="162" t="s">
        <v>559</v>
      </c>
      <c r="AM9" s="162"/>
      <c r="AN9" s="162"/>
      <c r="AO9" s="162"/>
      <c r="AP9" s="162" t="s">
        <v>559</v>
      </c>
      <c r="AQ9" s="162" t="s">
        <v>559</v>
      </c>
      <c r="AR9" s="162" t="s">
        <v>559</v>
      </c>
      <c r="AS9" s="162" t="s">
        <v>579</v>
      </c>
      <c r="AT9" s="162" t="s">
        <v>559</v>
      </c>
      <c r="AU9" s="162" t="s">
        <v>559</v>
      </c>
      <c r="AV9" s="162" t="s">
        <v>559</v>
      </c>
      <c r="AW9" s="162" t="s">
        <v>559</v>
      </c>
      <c r="AX9" s="162" t="s">
        <v>559</v>
      </c>
      <c r="AY9" s="162"/>
      <c r="AZ9" s="163"/>
      <c r="BA9" s="162"/>
      <c r="BB9" s="163">
        <f t="shared" si="8"/>
        <v>10</v>
      </c>
      <c r="BC9" s="164" t="str">
        <f t="shared" si="9"/>
        <v/>
      </c>
      <c r="BD9" s="166">
        <f t="shared" si="10"/>
        <v>4</v>
      </c>
      <c r="BE9" s="164" t="str">
        <f t="shared" si="11"/>
        <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t="s">
        <v>559</v>
      </c>
      <c r="E10" s="162" t="s">
        <v>559</v>
      </c>
      <c r="F10" s="162" t="s">
        <v>559</v>
      </c>
      <c r="G10" s="162" t="s">
        <v>559</v>
      </c>
      <c r="H10" s="162" t="s">
        <v>559</v>
      </c>
      <c r="I10" s="162" t="s">
        <v>559</v>
      </c>
      <c r="J10" s="162" t="s">
        <v>559</v>
      </c>
      <c r="K10" s="162"/>
      <c r="L10" s="162"/>
      <c r="M10" s="162" t="s">
        <v>559</v>
      </c>
      <c r="N10" s="162" t="s">
        <v>559</v>
      </c>
      <c r="O10" s="162" t="s">
        <v>559</v>
      </c>
      <c r="P10" s="162" t="s">
        <v>559</v>
      </c>
      <c r="Q10" s="162" t="s">
        <v>559</v>
      </c>
      <c r="R10" s="162" t="s">
        <v>559</v>
      </c>
      <c r="S10" s="162" t="s">
        <v>579</v>
      </c>
      <c r="T10" s="162" t="s">
        <v>559</v>
      </c>
      <c r="U10" s="162" t="s">
        <v>559</v>
      </c>
      <c r="V10" s="162"/>
      <c r="W10" s="162"/>
      <c r="X10" s="163"/>
      <c r="Y10" s="162">
        <f t="shared" si="1"/>
        <v>15</v>
      </c>
      <c r="Z10" s="164" t="str">
        <f t="shared" si="2"/>
        <v/>
      </c>
      <c r="AA10" s="165">
        <f t="shared" si="3"/>
        <v>1</v>
      </c>
      <c r="AB10" s="164" t="str">
        <f t="shared" si="4"/>
        <v/>
      </c>
      <c r="AC10" s="166">
        <f t="shared" si="5"/>
        <v>0</v>
      </c>
      <c r="AD10" s="164" t="str">
        <f t="shared" si="6"/>
        <v/>
      </c>
      <c r="AE10" s="160">
        <v>4.0</v>
      </c>
      <c r="AF10" s="161" t="str">
        <f t="shared" si="7"/>
        <v>Melaniee  Aquino  Estrella</v>
      </c>
      <c r="AG10" s="162" t="s">
        <v>559</v>
      </c>
      <c r="AH10" s="162" t="s">
        <v>559</v>
      </c>
      <c r="AI10" s="162" t="s">
        <v>559</v>
      </c>
      <c r="AJ10" s="162" t="s">
        <v>559</v>
      </c>
      <c r="AK10" s="162"/>
      <c r="AL10" s="162" t="s">
        <v>559</v>
      </c>
      <c r="AM10" s="162"/>
      <c r="AN10" s="162"/>
      <c r="AO10" s="162"/>
      <c r="AP10" s="162" t="s">
        <v>559</v>
      </c>
      <c r="AQ10" s="162" t="s">
        <v>579</v>
      </c>
      <c r="AR10" s="162" t="s">
        <v>559</v>
      </c>
      <c r="AS10" s="162" t="s">
        <v>579</v>
      </c>
      <c r="AT10" s="162" t="s">
        <v>559</v>
      </c>
      <c r="AU10" s="162" t="s">
        <v>559</v>
      </c>
      <c r="AV10" s="162" t="s">
        <v>559</v>
      </c>
      <c r="AW10" s="162" t="s">
        <v>559</v>
      </c>
      <c r="AX10" s="162" t="s">
        <v>559</v>
      </c>
      <c r="AY10" s="162"/>
      <c r="AZ10" s="163"/>
      <c r="BA10" s="162"/>
      <c r="BB10" s="163">
        <f t="shared" si="8"/>
        <v>12</v>
      </c>
      <c r="BC10" s="164" t="str">
        <f t="shared" si="9"/>
        <v/>
      </c>
      <c r="BD10" s="166">
        <f t="shared" si="10"/>
        <v>2</v>
      </c>
      <c r="BE10" s="164" t="str">
        <f t="shared" si="11"/>
        <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c r="E11" s="162"/>
      <c r="F11" s="162"/>
      <c r="G11" s="162"/>
      <c r="H11" s="162"/>
      <c r="I11" s="162"/>
      <c r="J11" s="162"/>
      <c r="K11" s="162"/>
      <c r="L11" s="162"/>
      <c r="M11" s="162"/>
      <c r="N11" s="162"/>
      <c r="O11" s="162"/>
      <c r="P11" s="162"/>
      <c r="Q11" s="163"/>
      <c r="R11" s="162"/>
      <c r="S11" s="162"/>
      <c r="T11" s="162"/>
      <c r="U11" s="162"/>
      <c r="V11" s="162"/>
      <c r="W11" s="162"/>
      <c r="X11" s="163"/>
      <c r="Y11" s="162">
        <f t="shared" si="1"/>
        <v>0</v>
      </c>
      <c r="Z11" s="164" t="str">
        <f t="shared" si="2"/>
        <v/>
      </c>
      <c r="AA11" s="165">
        <f t="shared" si="3"/>
        <v>0</v>
      </c>
      <c r="AB11" s="164" t="str">
        <f t="shared" si="4"/>
        <v/>
      </c>
      <c r="AC11" s="166">
        <f t="shared" si="5"/>
        <v>0</v>
      </c>
      <c r="AD11" s="164" t="str">
        <f t="shared" si="6"/>
        <v/>
      </c>
      <c r="AE11" s="160">
        <v>5.0</v>
      </c>
      <c r="AF11" s="161" t="str">
        <f t="shared" si="7"/>
        <v>Jennifer  Asenjo  De Los Santos TRANSFERIDA 10/12/25</v>
      </c>
      <c r="AG11" s="162"/>
      <c r="AH11" s="162"/>
      <c r="AI11" s="162"/>
      <c r="AJ11" s="162"/>
      <c r="AK11" s="162"/>
      <c r="AL11" s="162"/>
      <c r="AM11" s="162"/>
      <c r="AN11" s="162"/>
      <c r="AO11" s="162"/>
      <c r="AP11" s="162"/>
      <c r="AQ11" s="162" t="s">
        <v>559</v>
      </c>
      <c r="AR11" s="162"/>
      <c r="AS11" s="162"/>
      <c r="AT11" s="163"/>
      <c r="AU11" s="162"/>
      <c r="AV11" s="162"/>
      <c r="AW11" s="162"/>
      <c r="AX11" s="162"/>
      <c r="AY11" s="162"/>
      <c r="AZ11" s="163"/>
      <c r="BA11" s="162"/>
      <c r="BB11" s="163">
        <f t="shared" si="8"/>
        <v>1</v>
      </c>
      <c r="BC11" s="164" t="str">
        <f t="shared" si="9"/>
        <v/>
      </c>
      <c r="BD11" s="166">
        <f t="shared" si="10"/>
        <v>0</v>
      </c>
      <c r="BE11" s="164" t="str">
        <f t="shared" si="11"/>
        <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t="s">
        <v>559</v>
      </c>
      <c r="E12" s="162" t="s">
        <v>559</v>
      </c>
      <c r="F12" s="162" t="s">
        <v>559</v>
      </c>
      <c r="G12" s="162" t="s">
        <v>559</v>
      </c>
      <c r="H12" s="162" t="s">
        <v>578</v>
      </c>
      <c r="I12" s="162" t="s">
        <v>579</v>
      </c>
      <c r="J12" s="162" t="s">
        <v>559</v>
      </c>
      <c r="K12" s="162"/>
      <c r="L12" s="162"/>
      <c r="M12" s="162" t="s">
        <v>559</v>
      </c>
      <c r="N12" s="162" t="s">
        <v>578</v>
      </c>
      <c r="O12" s="162" t="s">
        <v>559</v>
      </c>
      <c r="P12" s="162" t="s">
        <v>559</v>
      </c>
      <c r="Q12" s="162" t="s">
        <v>559</v>
      </c>
      <c r="R12" s="162" t="s">
        <v>559</v>
      </c>
      <c r="S12" s="162" t="s">
        <v>559</v>
      </c>
      <c r="T12" s="162" t="s">
        <v>559</v>
      </c>
      <c r="U12" s="162" t="s">
        <v>559</v>
      </c>
      <c r="V12" s="162"/>
      <c r="W12" s="162"/>
      <c r="X12" s="163"/>
      <c r="Y12" s="162">
        <f t="shared" si="1"/>
        <v>15</v>
      </c>
      <c r="Z12" s="164" t="str">
        <f t="shared" si="2"/>
        <v/>
      </c>
      <c r="AA12" s="165">
        <f t="shared" si="3"/>
        <v>1</v>
      </c>
      <c r="AB12" s="164" t="str">
        <f t="shared" si="4"/>
        <v/>
      </c>
      <c r="AC12" s="166">
        <f t="shared" si="5"/>
        <v>2</v>
      </c>
      <c r="AD12" s="164" t="str">
        <f t="shared" si="6"/>
        <v/>
      </c>
      <c r="AE12" s="160">
        <v>6.0</v>
      </c>
      <c r="AF12" s="161" t="str">
        <f t="shared" si="7"/>
        <v>Leshlie Crismayri Bautista Quezada</v>
      </c>
      <c r="AG12" s="162" t="s">
        <v>559</v>
      </c>
      <c r="AH12" s="162" t="s">
        <v>559</v>
      </c>
      <c r="AI12" s="162" t="s">
        <v>559</v>
      </c>
      <c r="AJ12" s="162" t="s">
        <v>559</v>
      </c>
      <c r="AK12" s="162"/>
      <c r="AL12" s="162" t="s">
        <v>559</v>
      </c>
      <c r="AM12" s="162"/>
      <c r="AN12" s="162"/>
      <c r="AO12" s="162"/>
      <c r="AP12" s="162" t="s">
        <v>559</v>
      </c>
      <c r="AQ12" s="162" t="s">
        <v>559</v>
      </c>
      <c r="AR12" s="162" t="s">
        <v>559</v>
      </c>
      <c r="AS12" s="162" t="s">
        <v>559</v>
      </c>
      <c r="AT12" s="162" t="s">
        <v>578</v>
      </c>
      <c r="AU12" s="162" t="s">
        <v>578</v>
      </c>
      <c r="AV12" s="162" t="s">
        <v>559</v>
      </c>
      <c r="AW12" s="162" t="s">
        <v>559</v>
      </c>
      <c r="AX12" s="162" t="s">
        <v>559</v>
      </c>
      <c r="AY12" s="162"/>
      <c r="AZ12" s="163"/>
      <c r="BA12" s="162"/>
      <c r="BB12" s="163">
        <f t="shared" si="8"/>
        <v>14</v>
      </c>
      <c r="BC12" s="164" t="str">
        <f t="shared" si="9"/>
        <v/>
      </c>
      <c r="BD12" s="166">
        <f t="shared" si="10"/>
        <v>0</v>
      </c>
      <c r="BE12" s="164" t="str">
        <f t="shared" si="11"/>
        <v/>
      </c>
      <c r="BF12" s="166">
        <f t="shared" si="12"/>
        <v>2</v>
      </c>
      <c r="BG12" s="167"/>
      <c r="BH12" s="168"/>
      <c r="BI12" s="169"/>
      <c r="BJ12" s="169"/>
      <c r="BK12" s="169"/>
      <c r="BL12" s="169"/>
      <c r="BM12" s="169"/>
      <c r="BN12" s="171" t="s">
        <v>802</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t="s">
        <v>559</v>
      </c>
      <c r="E13" s="162" t="s">
        <v>559</v>
      </c>
      <c r="F13" s="162" t="s">
        <v>559</v>
      </c>
      <c r="G13" s="162" t="s">
        <v>559</v>
      </c>
      <c r="H13" s="162" t="s">
        <v>559</v>
      </c>
      <c r="I13" s="162" t="s">
        <v>559</v>
      </c>
      <c r="J13" s="162" t="s">
        <v>559</v>
      </c>
      <c r="K13" s="162"/>
      <c r="L13" s="162"/>
      <c r="M13" s="162" t="s">
        <v>559</v>
      </c>
      <c r="N13" s="162" t="s">
        <v>559</v>
      </c>
      <c r="O13" s="162" t="s">
        <v>559</v>
      </c>
      <c r="P13" s="162" t="s">
        <v>559</v>
      </c>
      <c r="Q13" s="162" t="s">
        <v>559</v>
      </c>
      <c r="R13" s="162" t="s">
        <v>559</v>
      </c>
      <c r="S13" s="162" t="s">
        <v>559</v>
      </c>
      <c r="T13" s="162" t="s">
        <v>559</v>
      </c>
      <c r="U13" s="162" t="s">
        <v>559</v>
      </c>
      <c r="V13" s="162"/>
      <c r="W13" s="162"/>
      <c r="X13" s="163"/>
      <c r="Y13" s="162">
        <f t="shared" si="1"/>
        <v>16</v>
      </c>
      <c r="Z13" s="164" t="str">
        <f t="shared" si="2"/>
        <v/>
      </c>
      <c r="AA13" s="165">
        <f t="shared" si="3"/>
        <v>0</v>
      </c>
      <c r="AB13" s="164" t="str">
        <f t="shared" si="4"/>
        <v/>
      </c>
      <c r="AC13" s="166">
        <f t="shared" si="5"/>
        <v>0</v>
      </c>
      <c r="AD13" s="164" t="str">
        <f t="shared" si="6"/>
        <v/>
      </c>
      <c r="AE13" s="160">
        <v>7.0</v>
      </c>
      <c r="AF13" s="161" t="str">
        <f t="shared" si="7"/>
        <v>Gilber  Bello Silva</v>
      </c>
      <c r="AG13" s="162" t="s">
        <v>559</v>
      </c>
      <c r="AH13" s="162" t="s">
        <v>559</v>
      </c>
      <c r="AI13" s="162" t="s">
        <v>559</v>
      </c>
      <c r="AJ13" s="162" t="s">
        <v>559</v>
      </c>
      <c r="AK13" s="162"/>
      <c r="AL13" s="162" t="s">
        <v>559</v>
      </c>
      <c r="AM13" s="162"/>
      <c r="AN13" s="162"/>
      <c r="AO13" s="162"/>
      <c r="AP13" s="162" t="s">
        <v>559</v>
      </c>
      <c r="AQ13" s="162" t="s">
        <v>559</v>
      </c>
      <c r="AR13" s="162" t="s">
        <v>559</v>
      </c>
      <c r="AS13" s="162" t="s">
        <v>559</v>
      </c>
      <c r="AT13" s="162" t="s">
        <v>559</v>
      </c>
      <c r="AU13" s="162" t="s">
        <v>578</v>
      </c>
      <c r="AV13" s="162" t="s">
        <v>559</v>
      </c>
      <c r="AW13" s="162" t="s">
        <v>559</v>
      </c>
      <c r="AX13" s="162" t="s">
        <v>559</v>
      </c>
      <c r="AY13" s="162"/>
      <c r="AZ13" s="163"/>
      <c r="BA13" s="162"/>
      <c r="BB13" s="163">
        <f t="shared" si="8"/>
        <v>14</v>
      </c>
      <c r="BC13" s="164" t="str">
        <f t="shared" si="9"/>
        <v/>
      </c>
      <c r="BD13" s="166">
        <f t="shared" si="10"/>
        <v>0</v>
      </c>
      <c r="BE13" s="164" t="str">
        <f t="shared" si="11"/>
        <v/>
      </c>
      <c r="BF13" s="166">
        <f t="shared" si="12"/>
        <v>1</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t="s">
        <v>579</v>
      </c>
      <c r="E14" s="162" t="s">
        <v>559</v>
      </c>
      <c r="F14" s="162" t="s">
        <v>559</v>
      </c>
      <c r="G14" s="162" t="s">
        <v>559</v>
      </c>
      <c r="H14" s="162" t="s">
        <v>559</v>
      </c>
      <c r="I14" s="162" t="s">
        <v>559</v>
      </c>
      <c r="J14" s="162" t="s">
        <v>559</v>
      </c>
      <c r="K14" s="162"/>
      <c r="L14" s="162"/>
      <c r="M14" s="162" t="s">
        <v>559</v>
      </c>
      <c r="N14" s="162" t="s">
        <v>579</v>
      </c>
      <c r="O14" s="162" t="s">
        <v>559</v>
      </c>
      <c r="P14" s="162" t="s">
        <v>559</v>
      </c>
      <c r="Q14" s="162" t="s">
        <v>559</v>
      </c>
      <c r="R14" s="162" t="s">
        <v>559</v>
      </c>
      <c r="S14" s="162" t="s">
        <v>559</v>
      </c>
      <c r="T14" s="162" t="s">
        <v>579</v>
      </c>
      <c r="U14" s="162" t="s">
        <v>559</v>
      </c>
      <c r="V14" s="162"/>
      <c r="W14" s="162"/>
      <c r="X14" s="163"/>
      <c r="Y14" s="162">
        <f t="shared" si="1"/>
        <v>13</v>
      </c>
      <c r="Z14" s="164" t="str">
        <f t="shared" si="2"/>
        <v/>
      </c>
      <c r="AA14" s="165">
        <f t="shared" si="3"/>
        <v>3</v>
      </c>
      <c r="AB14" s="164" t="str">
        <f t="shared" si="4"/>
        <v/>
      </c>
      <c r="AC14" s="166">
        <f t="shared" si="5"/>
        <v>0</v>
      </c>
      <c r="AD14" s="164" t="str">
        <f t="shared" si="6"/>
        <v/>
      </c>
      <c r="AE14" s="160">
        <v>8.0</v>
      </c>
      <c r="AF14" s="161" t="str">
        <f t="shared" si="7"/>
        <v>Sherlyn Mariel Bernabel Lora</v>
      </c>
      <c r="AG14" s="162" t="s">
        <v>559</v>
      </c>
      <c r="AH14" s="162" t="s">
        <v>559</v>
      </c>
      <c r="AI14" s="162" t="s">
        <v>559</v>
      </c>
      <c r="AJ14" s="162" t="s">
        <v>559</v>
      </c>
      <c r="AK14" s="162"/>
      <c r="AL14" s="162" t="s">
        <v>559</v>
      </c>
      <c r="AM14" s="162"/>
      <c r="AN14" s="162"/>
      <c r="AO14" s="162"/>
      <c r="AP14" s="162" t="s">
        <v>559</v>
      </c>
      <c r="AQ14" s="162" t="s">
        <v>559</v>
      </c>
      <c r="AR14" s="162" t="s">
        <v>559</v>
      </c>
      <c r="AS14" s="162" t="s">
        <v>579</v>
      </c>
      <c r="AT14" s="162" t="s">
        <v>559</v>
      </c>
      <c r="AU14" s="162" t="s">
        <v>559</v>
      </c>
      <c r="AV14" s="162" t="s">
        <v>559</v>
      </c>
      <c r="AW14" s="162" t="s">
        <v>559</v>
      </c>
      <c r="AX14" s="162" t="s">
        <v>559</v>
      </c>
      <c r="AY14" s="162"/>
      <c r="AZ14" s="163"/>
      <c r="BA14" s="162"/>
      <c r="BB14" s="163">
        <f t="shared" si="8"/>
        <v>13</v>
      </c>
      <c r="BC14" s="164" t="str">
        <f t="shared" si="9"/>
        <v/>
      </c>
      <c r="BD14" s="166">
        <f t="shared" si="10"/>
        <v>1</v>
      </c>
      <c r="BE14" s="164" t="str">
        <f t="shared" si="11"/>
        <v/>
      </c>
      <c r="BF14" s="166">
        <f t="shared" si="12"/>
        <v>0</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t="s">
        <v>559</v>
      </c>
      <c r="E15" s="162" t="s">
        <v>559</v>
      </c>
      <c r="F15" s="162" t="s">
        <v>559</v>
      </c>
      <c r="G15" s="162" t="s">
        <v>559</v>
      </c>
      <c r="H15" s="162" t="s">
        <v>559</v>
      </c>
      <c r="I15" s="162" t="s">
        <v>559</v>
      </c>
      <c r="J15" s="162" t="s">
        <v>559</v>
      </c>
      <c r="K15" s="162"/>
      <c r="L15" s="162"/>
      <c r="M15" s="162" t="s">
        <v>559</v>
      </c>
      <c r="N15" s="162" t="s">
        <v>559</v>
      </c>
      <c r="O15" s="162" t="s">
        <v>559</v>
      </c>
      <c r="P15" s="162" t="s">
        <v>559</v>
      </c>
      <c r="Q15" s="162" t="s">
        <v>579</v>
      </c>
      <c r="R15" s="162" t="s">
        <v>559</v>
      </c>
      <c r="S15" s="162" t="s">
        <v>559</v>
      </c>
      <c r="T15" s="162" t="s">
        <v>579</v>
      </c>
      <c r="U15" s="162" t="s">
        <v>559</v>
      </c>
      <c r="V15" s="162"/>
      <c r="W15" s="162"/>
      <c r="X15" s="163"/>
      <c r="Y15" s="162">
        <f t="shared" si="1"/>
        <v>14</v>
      </c>
      <c r="Z15" s="164" t="str">
        <f t="shared" si="2"/>
        <v/>
      </c>
      <c r="AA15" s="165">
        <f t="shared" si="3"/>
        <v>2</v>
      </c>
      <c r="AB15" s="164" t="str">
        <f t="shared" si="4"/>
        <v/>
      </c>
      <c r="AC15" s="166">
        <f t="shared" si="5"/>
        <v>0</v>
      </c>
      <c r="AD15" s="164" t="str">
        <f t="shared" si="6"/>
        <v/>
      </c>
      <c r="AE15" s="160">
        <v>9.0</v>
      </c>
      <c r="AF15" s="161" t="str">
        <f t="shared" si="7"/>
        <v>Erleen  Brito Castillo</v>
      </c>
      <c r="AG15" s="162" t="s">
        <v>559</v>
      </c>
      <c r="AH15" s="162" t="s">
        <v>559</v>
      </c>
      <c r="AI15" s="162" t="s">
        <v>559</v>
      </c>
      <c r="AJ15" s="162" t="s">
        <v>559</v>
      </c>
      <c r="AK15" s="162"/>
      <c r="AL15" s="162" t="s">
        <v>559</v>
      </c>
      <c r="AM15" s="162"/>
      <c r="AN15" s="162"/>
      <c r="AO15" s="162"/>
      <c r="AP15" s="162" t="s">
        <v>559</v>
      </c>
      <c r="AQ15" s="162" t="s">
        <v>559</v>
      </c>
      <c r="AR15" s="162" t="s">
        <v>559</v>
      </c>
      <c r="AS15" s="162" t="s">
        <v>559</v>
      </c>
      <c r="AT15" s="162" t="s">
        <v>559</v>
      </c>
      <c r="AU15" s="162" t="s">
        <v>559</v>
      </c>
      <c r="AV15" s="162" t="s">
        <v>559</v>
      </c>
      <c r="AW15" s="162" t="s">
        <v>559</v>
      </c>
      <c r="AX15" s="162" t="s">
        <v>559</v>
      </c>
      <c r="AY15" s="162"/>
      <c r="AZ15" s="163"/>
      <c r="BA15" s="162"/>
      <c r="BB15" s="163">
        <f t="shared" si="8"/>
        <v>14</v>
      </c>
      <c r="BC15" s="164" t="str">
        <f t="shared" si="9"/>
        <v/>
      </c>
      <c r="BD15" s="166">
        <f t="shared" si="10"/>
        <v>0</v>
      </c>
      <c r="BE15" s="164" t="str">
        <f t="shared" si="11"/>
        <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t="s">
        <v>559</v>
      </c>
      <c r="E16" s="162" t="s">
        <v>559</v>
      </c>
      <c r="F16" s="162" t="s">
        <v>559</v>
      </c>
      <c r="G16" s="162" t="s">
        <v>559</v>
      </c>
      <c r="H16" s="162" t="s">
        <v>559</v>
      </c>
      <c r="I16" s="162" t="s">
        <v>559</v>
      </c>
      <c r="J16" s="162" t="s">
        <v>559</v>
      </c>
      <c r="K16" s="162"/>
      <c r="L16" s="162"/>
      <c r="M16" s="162" t="s">
        <v>559</v>
      </c>
      <c r="N16" s="162" t="s">
        <v>559</v>
      </c>
      <c r="O16" s="162" t="s">
        <v>559</v>
      </c>
      <c r="P16" s="162" t="s">
        <v>578</v>
      </c>
      <c r="Q16" s="162" t="s">
        <v>559</v>
      </c>
      <c r="R16" s="162" t="s">
        <v>559</v>
      </c>
      <c r="S16" s="162" t="s">
        <v>559</v>
      </c>
      <c r="T16" s="162" t="s">
        <v>559</v>
      </c>
      <c r="U16" s="162" t="s">
        <v>559</v>
      </c>
      <c r="V16" s="162"/>
      <c r="W16" s="162"/>
      <c r="X16" s="163"/>
      <c r="Y16" s="162">
        <f t="shared" si="1"/>
        <v>16</v>
      </c>
      <c r="Z16" s="164" t="str">
        <f t="shared" si="2"/>
        <v/>
      </c>
      <c r="AA16" s="165">
        <f t="shared" si="3"/>
        <v>0</v>
      </c>
      <c r="AB16" s="164" t="str">
        <f t="shared" si="4"/>
        <v/>
      </c>
      <c r="AC16" s="166">
        <f t="shared" si="5"/>
        <v>1</v>
      </c>
      <c r="AD16" s="164" t="str">
        <f t="shared" si="6"/>
        <v/>
      </c>
      <c r="AE16" s="160">
        <v>10.0</v>
      </c>
      <c r="AF16" s="161" t="str">
        <f t="shared" si="7"/>
        <v>Brianny  Caraballo Guzmán</v>
      </c>
      <c r="AG16" s="162" t="s">
        <v>559</v>
      </c>
      <c r="AH16" s="162" t="s">
        <v>559</v>
      </c>
      <c r="AI16" s="162" t="s">
        <v>559</v>
      </c>
      <c r="AJ16" s="162" t="s">
        <v>559</v>
      </c>
      <c r="AK16" s="162"/>
      <c r="AL16" s="162" t="s">
        <v>559</v>
      </c>
      <c r="AM16" s="162"/>
      <c r="AN16" s="162"/>
      <c r="AO16" s="162"/>
      <c r="AP16" s="162" t="s">
        <v>559</v>
      </c>
      <c r="AQ16" s="162" t="s">
        <v>559</v>
      </c>
      <c r="AR16" s="162" t="s">
        <v>559</v>
      </c>
      <c r="AS16" s="162" t="s">
        <v>559</v>
      </c>
      <c r="AT16" s="162" t="s">
        <v>559</v>
      </c>
      <c r="AU16" s="162" t="s">
        <v>559</v>
      </c>
      <c r="AV16" s="162" t="s">
        <v>559</v>
      </c>
      <c r="AW16" s="162" t="s">
        <v>559</v>
      </c>
      <c r="AX16" s="162" t="s">
        <v>559</v>
      </c>
      <c r="AY16" s="162"/>
      <c r="AZ16" s="163"/>
      <c r="BA16" s="162"/>
      <c r="BB16" s="163">
        <f t="shared" si="8"/>
        <v>14</v>
      </c>
      <c r="BC16" s="164" t="str">
        <f t="shared" si="9"/>
        <v/>
      </c>
      <c r="BD16" s="166">
        <f t="shared" si="10"/>
        <v>0</v>
      </c>
      <c r="BE16" s="164" t="str">
        <f t="shared" si="11"/>
        <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t="s">
        <v>559</v>
      </c>
      <c r="E17" s="162" t="s">
        <v>559</v>
      </c>
      <c r="F17" s="162" t="s">
        <v>559</v>
      </c>
      <c r="G17" s="162" t="s">
        <v>559</v>
      </c>
      <c r="H17" s="162" t="s">
        <v>559</v>
      </c>
      <c r="I17" s="162" t="s">
        <v>559</v>
      </c>
      <c r="J17" s="162" t="s">
        <v>559</v>
      </c>
      <c r="K17" s="162"/>
      <c r="L17" s="162"/>
      <c r="M17" s="162" t="s">
        <v>579</v>
      </c>
      <c r="N17" s="162" t="s">
        <v>559</v>
      </c>
      <c r="O17" s="162" t="s">
        <v>559</v>
      </c>
      <c r="P17" s="162" t="s">
        <v>559</v>
      </c>
      <c r="Q17" s="162" t="s">
        <v>559</v>
      </c>
      <c r="R17" s="162" t="s">
        <v>559</v>
      </c>
      <c r="S17" s="162" t="s">
        <v>559</v>
      </c>
      <c r="T17" s="162" t="s">
        <v>579</v>
      </c>
      <c r="U17" s="162" t="s">
        <v>559</v>
      </c>
      <c r="V17" s="162"/>
      <c r="W17" s="162"/>
      <c r="X17" s="163"/>
      <c r="Y17" s="162">
        <f t="shared" si="1"/>
        <v>14</v>
      </c>
      <c r="Z17" s="164" t="str">
        <f t="shared" si="2"/>
        <v/>
      </c>
      <c r="AA17" s="165">
        <f t="shared" si="3"/>
        <v>2</v>
      </c>
      <c r="AB17" s="164" t="str">
        <f t="shared" si="4"/>
        <v/>
      </c>
      <c r="AC17" s="166">
        <f t="shared" si="5"/>
        <v>0</v>
      </c>
      <c r="AD17" s="164" t="str">
        <f t="shared" si="6"/>
        <v/>
      </c>
      <c r="AE17" s="160">
        <v>11.0</v>
      </c>
      <c r="AF17" s="161" t="str">
        <f t="shared" si="7"/>
        <v>Scarlet  Castillo</v>
      </c>
      <c r="AG17" s="162" t="s">
        <v>579</v>
      </c>
      <c r="AH17" s="162" t="s">
        <v>559</v>
      </c>
      <c r="AI17" s="162" t="s">
        <v>559</v>
      </c>
      <c r="AJ17" s="162" t="s">
        <v>559</v>
      </c>
      <c r="AK17" s="162"/>
      <c r="AL17" s="162" t="s">
        <v>559</v>
      </c>
      <c r="AM17" s="162"/>
      <c r="AN17" s="162"/>
      <c r="AO17" s="162"/>
      <c r="AP17" s="162" t="s">
        <v>559</v>
      </c>
      <c r="AQ17" s="162" t="s">
        <v>579</v>
      </c>
      <c r="AR17" s="162" t="s">
        <v>559</v>
      </c>
      <c r="AS17" s="162" t="s">
        <v>579</v>
      </c>
      <c r="AT17" s="162" t="s">
        <v>559</v>
      </c>
      <c r="AU17" s="162" t="s">
        <v>559</v>
      </c>
      <c r="AV17" s="162" t="s">
        <v>579</v>
      </c>
      <c r="AW17" s="162" t="s">
        <v>559</v>
      </c>
      <c r="AX17" s="162" t="s">
        <v>559</v>
      </c>
      <c r="AY17" s="162"/>
      <c r="AZ17" s="163"/>
      <c r="BA17" s="162"/>
      <c r="BB17" s="163">
        <f t="shared" si="8"/>
        <v>10</v>
      </c>
      <c r="BC17" s="164" t="str">
        <f t="shared" si="9"/>
        <v/>
      </c>
      <c r="BD17" s="166">
        <f t="shared" si="10"/>
        <v>4</v>
      </c>
      <c r="BE17" s="164" t="str">
        <f t="shared" si="11"/>
        <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t="s">
        <v>559</v>
      </c>
      <c r="E18" s="162" t="s">
        <v>559</v>
      </c>
      <c r="F18" s="162" t="s">
        <v>559</v>
      </c>
      <c r="G18" s="162" t="s">
        <v>559</v>
      </c>
      <c r="H18" s="162" t="s">
        <v>559</v>
      </c>
      <c r="I18" s="162" t="s">
        <v>559</v>
      </c>
      <c r="J18" s="162" t="s">
        <v>559</v>
      </c>
      <c r="K18" s="162"/>
      <c r="L18" s="162"/>
      <c r="M18" s="162" t="s">
        <v>559</v>
      </c>
      <c r="N18" s="162" t="s">
        <v>559</v>
      </c>
      <c r="O18" s="162" t="s">
        <v>579</v>
      </c>
      <c r="P18" s="162" t="s">
        <v>559</v>
      </c>
      <c r="Q18" s="162" t="s">
        <v>559</v>
      </c>
      <c r="R18" s="162" t="s">
        <v>559</v>
      </c>
      <c r="S18" s="162" t="s">
        <v>559</v>
      </c>
      <c r="T18" s="162" t="s">
        <v>559</v>
      </c>
      <c r="U18" s="162" t="s">
        <v>559</v>
      </c>
      <c r="V18" s="162"/>
      <c r="W18" s="162"/>
      <c r="X18" s="163"/>
      <c r="Y18" s="162">
        <f t="shared" si="1"/>
        <v>15</v>
      </c>
      <c r="Z18" s="164" t="str">
        <f t="shared" si="2"/>
        <v/>
      </c>
      <c r="AA18" s="165">
        <f t="shared" si="3"/>
        <v>1</v>
      </c>
      <c r="AB18" s="164" t="str">
        <f t="shared" si="4"/>
        <v/>
      </c>
      <c r="AC18" s="166">
        <f t="shared" si="5"/>
        <v>0</v>
      </c>
      <c r="AD18" s="164" t="str">
        <f t="shared" si="6"/>
        <v/>
      </c>
      <c r="AE18" s="160">
        <v>12.0</v>
      </c>
      <c r="AF18" s="161" t="str">
        <f t="shared" si="7"/>
        <v>Yarselin  Cruz Peña</v>
      </c>
      <c r="AG18" s="162" t="s">
        <v>559</v>
      </c>
      <c r="AH18" s="162" t="s">
        <v>559</v>
      </c>
      <c r="AI18" s="162" t="s">
        <v>559</v>
      </c>
      <c r="AJ18" s="162" t="s">
        <v>559</v>
      </c>
      <c r="AK18" s="162"/>
      <c r="AL18" s="162" t="s">
        <v>579</v>
      </c>
      <c r="AM18" s="162"/>
      <c r="AN18" s="162"/>
      <c r="AO18" s="162"/>
      <c r="AP18" s="162" t="s">
        <v>559</v>
      </c>
      <c r="AQ18" s="162" t="s">
        <v>559</v>
      </c>
      <c r="AR18" s="162" t="s">
        <v>559</v>
      </c>
      <c r="AS18" s="162" t="s">
        <v>559</v>
      </c>
      <c r="AT18" s="162" t="s">
        <v>559</v>
      </c>
      <c r="AU18" s="162" t="s">
        <v>559</v>
      </c>
      <c r="AV18" s="162" t="s">
        <v>559</v>
      </c>
      <c r="AW18" s="162" t="s">
        <v>559</v>
      </c>
      <c r="AX18" s="162" t="s">
        <v>559</v>
      </c>
      <c r="AY18" s="162"/>
      <c r="AZ18" s="163"/>
      <c r="BA18" s="162"/>
      <c r="BB18" s="163">
        <f t="shared" si="8"/>
        <v>13</v>
      </c>
      <c r="BC18" s="164" t="str">
        <f t="shared" si="9"/>
        <v/>
      </c>
      <c r="BD18" s="166">
        <f t="shared" si="10"/>
        <v>1</v>
      </c>
      <c r="BE18" s="164" t="str">
        <f t="shared" si="11"/>
        <v/>
      </c>
      <c r="BF18" s="166">
        <f t="shared" si="12"/>
        <v>0</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t="s">
        <v>559</v>
      </c>
      <c r="E19" s="162" t="s">
        <v>559</v>
      </c>
      <c r="F19" s="162" t="s">
        <v>559</v>
      </c>
      <c r="G19" s="162" t="s">
        <v>559</v>
      </c>
      <c r="H19" s="162" t="s">
        <v>578</v>
      </c>
      <c r="I19" s="162" t="s">
        <v>559</v>
      </c>
      <c r="J19" s="162" t="s">
        <v>559</v>
      </c>
      <c r="K19" s="162"/>
      <c r="L19" s="162"/>
      <c r="M19" s="162" t="s">
        <v>559</v>
      </c>
      <c r="N19" s="162" t="s">
        <v>559</v>
      </c>
      <c r="O19" s="162" t="s">
        <v>559</v>
      </c>
      <c r="P19" s="162" t="s">
        <v>559</v>
      </c>
      <c r="Q19" s="162" t="s">
        <v>559</v>
      </c>
      <c r="R19" s="162" t="s">
        <v>559</v>
      </c>
      <c r="S19" s="162" t="s">
        <v>559</v>
      </c>
      <c r="T19" s="162" t="s">
        <v>559</v>
      </c>
      <c r="U19" s="162" t="s">
        <v>559</v>
      </c>
      <c r="V19" s="162"/>
      <c r="W19" s="162"/>
      <c r="X19" s="163"/>
      <c r="Y19" s="162">
        <f t="shared" si="1"/>
        <v>16</v>
      </c>
      <c r="Z19" s="164" t="str">
        <f t="shared" si="2"/>
        <v/>
      </c>
      <c r="AA19" s="165">
        <f t="shared" si="3"/>
        <v>0</v>
      </c>
      <c r="AB19" s="164" t="str">
        <f t="shared" si="4"/>
        <v/>
      </c>
      <c r="AC19" s="166">
        <f t="shared" si="5"/>
        <v>1</v>
      </c>
      <c r="AD19" s="164" t="str">
        <f t="shared" si="6"/>
        <v/>
      </c>
      <c r="AE19" s="160">
        <v>13.0</v>
      </c>
      <c r="AF19" s="161" t="str">
        <f t="shared" si="7"/>
        <v>Fernando José Díaz Fernández</v>
      </c>
      <c r="AG19" s="162" t="s">
        <v>559</v>
      </c>
      <c r="AH19" s="162" t="s">
        <v>559</v>
      </c>
      <c r="AI19" s="162" t="s">
        <v>559</v>
      </c>
      <c r="AJ19" s="162" t="s">
        <v>559</v>
      </c>
      <c r="AK19" s="162"/>
      <c r="AL19" s="162" t="s">
        <v>559</v>
      </c>
      <c r="AM19" s="162"/>
      <c r="AN19" s="162"/>
      <c r="AO19" s="162"/>
      <c r="AP19" s="162" t="s">
        <v>559</v>
      </c>
      <c r="AQ19" s="162" t="s">
        <v>559</v>
      </c>
      <c r="AR19" s="162" t="s">
        <v>559</v>
      </c>
      <c r="AS19" s="162" t="s">
        <v>559</v>
      </c>
      <c r="AT19" s="162" t="s">
        <v>559</v>
      </c>
      <c r="AU19" s="162" t="s">
        <v>559</v>
      </c>
      <c r="AV19" s="162" t="s">
        <v>559</v>
      </c>
      <c r="AW19" s="162" t="s">
        <v>559</v>
      </c>
      <c r="AX19" s="162" t="s">
        <v>559</v>
      </c>
      <c r="AY19" s="162"/>
      <c r="AZ19" s="163"/>
      <c r="BA19" s="162"/>
      <c r="BB19" s="163">
        <f t="shared" si="8"/>
        <v>14</v>
      </c>
      <c r="BC19" s="164" t="str">
        <f t="shared" si="9"/>
        <v/>
      </c>
      <c r="BD19" s="166">
        <f t="shared" si="10"/>
        <v>0</v>
      </c>
      <c r="BE19" s="164" t="str">
        <f t="shared" si="11"/>
        <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t="s">
        <v>578</v>
      </c>
      <c r="E20" s="162" t="s">
        <v>559</v>
      </c>
      <c r="F20" s="162" t="s">
        <v>559</v>
      </c>
      <c r="G20" s="162" t="s">
        <v>559</v>
      </c>
      <c r="H20" s="162" t="s">
        <v>559</v>
      </c>
      <c r="I20" s="162" t="s">
        <v>559</v>
      </c>
      <c r="J20" s="162" t="s">
        <v>559</v>
      </c>
      <c r="K20" s="162"/>
      <c r="L20" s="162"/>
      <c r="M20" s="162" t="s">
        <v>559</v>
      </c>
      <c r="N20" s="162" t="s">
        <v>559</v>
      </c>
      <c r="O20" s="162" t="s">
        <v>559</v>
      </c>
      <c r="P20" s="162" t="s">
        <v>559</v>
      </c>
      <c r="Q20" s="162" t="s">
        <v>579</v>
      </c>
      <c r="R20" s="162" t="s">
        <v>579</v>
      </c>
      <c r="S20" s="162" t="s">
        <v>559</v>
      </c>
      <c r="T20" s="162" t="s">
        <v>579</v>
      </c>
      <c r="U20" s="162" t="s">
        <v>559</v>
      </c>
      <c r="V20" s="162"/>
      <c r="W20" s="162"/>
      <c r="X20" s="163"/>
      <c r="Y20" s="162">
        <f t="shared" si="1"/>
        <v>13</v>
      </c>
      <c r="Z20" s="164" t="str">
        <f t="shared" si="2"/>
        <v/>
      </c>
      <c r="AA20" s="165">
        <f t="shared" si="3"/>
        <v>3</v>
      </c>
      <c r="AB20" s="164" t="str">
        <f t="shared" si="4"/>
        <v/>
      </c>
      <c r="AC20" s="166">
        <f t="shared" si="5"/>
        <v>1</v>
      </c>
      <c r="AD20" s="164" t="str">
        <f t="shared" si="6"/>
        <v/>
      </c>
      <c r="AE20" s="160">
        <v>14.0</v>
      </c>
      <c r="AF20" s="161" t="str">
        <f t="shared" si="7"/>
        <v>Scarlett  Espinal Estéves</v>
      </c>
      <c r="AG20" s="162" t="s">
        <v>559</v>
      </c>
      <c r="AH20" s="162" t="s">
        <v>578</v>
      </c>
      <c r="AI20" s="162" t="s">
        <v>559</v>
      </c>
      <c r="AJ20" s="162" t="s">
        <v>559</v>
      </c>
      <c r="AK20" s="162"/>
      <c r="AL20" s="162" t="s">
        <v>559</v>
      </c>
      <c r="AM20" s="162"/>
      <c r="AN20" s="162"/>
      <c r="AO20" s="162"/>
      <c r="AP20" s="162" t="s">
        <v>579</v>
      </c>
      <c r="AQ20" s="162" t="s">
        <v>559</v>
      </c>
      <c r="AR20" s="162" t="s">
        <v>559</v>
      </c>
      <c r="AS20" s="162" t="s">
        <v>559</v>
      </c>
      <c r="AT20" s="162" t="s">
        <v>559</v>
      </c>
      <c r="AU20" s="162" t="s">
        <v>579</v>
      </c>
      <c r="AV20" s="162" t="s">
        <v>559</v>
      </c>
      <c r="AW20" s="162" t="s">
        <v>559</v>
      </c>
      <c r="AX20" s="162" t="s">
        <v>559</v>
      </c>
      <c r="AY20" s="162"/>
      <c r="AZ20" s="163"/>
      <c r="BA20" s="162"/>
      <c r="BB20" s="163">
        <f t="shared" si="8"/>
        <v>12</v>
      </c>
      <c r="BC20" s="164" t="str">
        <f t="shared" si="9"/>
        <v/>
      </c>
      <c r="BD20" s="166">
        <f t="shared" si="10"/>
        <v>2</v>
      </c>
      <c r="BE20" s="164" t="str">
        <f t="shared" si="11"/>
        <v/>
      </c>
      <c r="BF20" s="166">
        <f t="shared" si="12"/>
        <v>1</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t="s">
        <v>559</v>
      </c>
      <c r="E21" s="162" t="s">
        <v>559</v>
      </c>
      <c r="F21" s="162" t="s">
        <v>559</v>
      </c>
      <c r="G21" s="162" t="s">
        <v>559</v>
      </c>
      <c r="H21" s="162" t="s">
        <v>578</v>
      </c>
      <c r="I21" s="162" t="s">
        <v>559</v>
      </c>
      <c r="J21" s="162" t="s">
        <v>559</v>
      </c>
      <c r="K21" s="162"/>
      <c r="L21" s="162"/>
      <c r="M21" s="162" t="s">
        <v>559</v>
      </c>
      <c r="N21" s="162" t="s">
        <v>559</v>
      </c>
      <c r="O21" s="162" t="s">
        <v>559</v>
      </c>
      <c r="P21" s="162" t="s">
        <v>579</v>
      </c>
      <c r="Q21" s="162" t="s">
        <v>559</v>
      </c>
      <c r="R21" s="162" t="s">
        <v>559</v>
      </c>
      <c r="S21" s="162" t="s">
        <v>559</v>
      </c>
      <c r="T21" s="162" t="s">
        <v>559</v>
      </c>
      <c r="U21" s="162" t="s">
        <v>559</v>
      </c>
      <c r="V21" s="162"/>
      <c r="W21" s="162"/>
      <c r="X21" s="163"/>
      <c r="Y21" s="162">
        <f t="shared" si="1"/>
        <v>15</v>
      </c>
      <c r="Z21" s="164" t="str">
        <f t="shared" si="2"/>
        <v/>
      </c>
      <c r="AA21" s="165">
        <f t="shared" si="3"/>
        <v>1</v>
      </c>
      <c r="AB21" s="164" t="str">
        <f t="shared" si="4"/>
        <v/>
      </c>
      <c r="AC21" s="166">
        <f t="shared" si="5"/>
        <v>1</v>
      </c>
      <c r="AD21" s="164" t="str">
        <f t="shared" si="6"/>
        <v/>
      </c>
      <c r="AE21" s="160">
        <v>15.0</v>
      </c>
      <c r="AF21" s="161" t="str">
        <f t="shared" si="7"/>
        <v>José Manuel Estrella</v>
      </c>
      <c r="AG21" s="162" t="s">
        <v>559</v>
      </c>
      <c r="AH21" s="162" t="s">
        <v>559</v>
      </c>
      <c r="AI21" s="162" t="s">
        <v>559</v>
      </c>
      <c r="AJ21" s="162" t="s">
        <v>559</v>
      </c>
      <c r="AK21" s="162"/>
      <c r="AL21" s="162" t="s">
        <v>559</v>
      </c>
      <c r="AM21" s="162"/>
      <c r="AN21" s="162"/>
      <c r="AO21" s="162"/>
      <c r="AP21" s="162" t="s">
        <v>559</v>
      </c>
      <c r="AQ21" s="162" t="s">
        <v>559</v>
      </c>
      <c r="AR21" s="162" t="s">
        <v>559</v>
      </c>
      <c r="AS21" s="162" t="s">
        <v>579</v>
      </c>
      <c r="AT21" s="162" t="s">
        <v>579</v>
      </c>
      <c r="AU21" s="162" t="s">
        <v>579</v>
      </c>
      <c r="AV21" s="162" t="s">
        <v>559</v>
      </c>
      <c r="AW21" s="162" t="s">
        <v>559</v>
      </c>
      <c r="AX21" s="162" t="s">
        <v>559</v>
      </c>
      <c r="AY21" s="162"/>
      <c r="AZ21" s="163"/>
      <c r="BA21" s="162"/>
      <c r="BB21" s="163">
        <f t="shared" si="8"/>
        <v>11</v>
      </c>
      <c r="BC21" s="164" t="str">
        <f t="shared" si="9"/>
        <v/>
      </c>
      <c r="BD21" s="166">
        <f t="shared" si="10"/>
        <v>3</v>
      </c>
      <c r="BE21" s="164" t="str">
        <f t="shared" si="11"/>
        <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t="s">
        <v>559</v>
      </c>
      <c r="E22" s="162" t="s">
        <v>559</v>
      </c>
      <c r="F22" s="162" t="s">
        <v>559</v>
      </c>
      <c r="G22" s="162" t="s">
        <v>559</v>
      </c>
      <c r="H22" s="162" t="s">
        <v>559</v>
      </c>
      <c r="I22" s="162" t="s">
        <v>559</v>
      </c>
      <c r="J22" s="162" t="s">
        <v>559</v>
      </c>
      <c r="K22" s="162"/>
      <c r="L22" s="162"/>
      <c r="M22" s="162" t="s">
        <v>559</v>
      </c>
      <c r="N22" s="162" t="s">
        <v>559</v>
      </c>
      <c r="O22" s="162" t="s">
        <v>559</v>
      </c>
      <c r="P22" s="162" t="s">
        <v>559</v>
      </c>
      <c r="Q22" s="162" t="s">
        <v>559</v>
      </c>
      <c r="R22" s="162" t="s">
        <v>559</v>
      </c>
      <c r="S22" s="162" t="s">
        <v>559</v>
      </c>
      <c r="T22" s="162" t="s">
        <v>559</v>
      </c>
      <c r="U22" s="162" t="s">
        <v>559</v>
      </c>
      <c r="V22" s="162"/>
      <c r="W22" s="162"/>
      <c r="X22" s="163"/>
      <c r="Y22" s="162">
        <f t="shared" si="1"/>
        <v>16</v>
      </c>
      <c r="Z22" s="164" t="str">
        <f t="shared" si="2"/>
        <v/>
      </c>
      <c r="AA22" s="165">
        <f t="shared" si="3"/>
        <v>0</v>
      </c>
      <c r="AB22" s="164" t="str">
        <f t="shared" si="4"/>
        <v/>
      </c>
      <c r="AC22" s="166">
        <f t="shared" si="5"/>
        <v>0</v>
      </c>
      <c r="AD22" s="164" t="str">
        <f t="shared" si="6"/>
        <v/>
      </c>
      <c r="AE22" s="160">
        <v>16.0</v>
      </c>
      <c r="AF22" s="161" t="str">
        <f t="shared" si="7"/>
        <v>Misael Starberk Ferreras Pérez</v>
      </c>
      <c r="AG22" s="162" t="s">
        <v>559</v>
      </c>
      <c r="AH22" s="162" t="s">
        <v>559</v>
      </c>
      <c r="AI22" s="162" t="s">
        <v>559</v>
      </c>
      <c r="AJ22" s="162" t="s">
        <v>578</v>
      </c>
      <c r="AK22" s="162"/>
      <c r="AL22" s="162" t="s">
        <v>578</v>
      </c>
      <c r="AM22" s="162"/>
      <c r="AN22" s="162"/>
      <c r="AO22" s="162"/>
      <c r="AP22" s="162" t="s">
        <v>559</v>
      </c>
      <c r="AQ22" s="162" t="s">
        <v>559</v>
      </c>
      <c r="AR22" s="162" t="s">
        <v>559</v>
      </c>
      <c r="AS22" s="162" t="s">
        <v>559</v>
      </c>
      <c r="AT22" s="162" t="s">
        <v>559</v>
      </c>
      <c r="AU22" s="162" t="s">
        <v>559</v>
      </c>
      <c r="AV22" s="162" t="s">
        <v>559</v>
      </c>
      <c r="AW22" s="162" t="s">
        <v>559</v>
      </c>
      <c r="AX22" s="162" t="s">
        <v>559</v>
      </c>
      <c r="AY22" s="162"/>
      <c r="AZ22" s="163"/>
      <c r="BA22" s="162"/>
      <c r="BB22" s="163">
        <f t="shared" si="8"/>
        <v>14</v>
      </c>
      <c r="BC22" s="164" t="str">
        <f t="shared" si="9"/>
        <v/>
      </c>
      <c r="BD22" s="166">
        <f t="shared" si="10"/>
        <v>0</v>
      </c>
      <c r="BE22" s="164" t="str">
        <f t="shared" si="11"/>
        <v/>
      </c>
      <c r="BF22" s="166">
        <f t="shared" si="12"/>
        <v>2</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t="s">
        <v>559</v>
      </c>
      <c r="E23" s="162" t="s">
        <v>559</v>
      </c>
      <c r="F23" s="162" t="s">
        <v>559</v>
      </c>
      <c r="G23" s="162" t="s">
        <v>559</v>
      </c>
      <c r="H23" s="162" t="s">
        <v>578</v>
      </c>
      <c r="I23" s="162" t="s">
        <v>559</v>
      </c>
      <c r="J23" s="162" t="s">
        <v>559</v>
      </c>
      <c r="K23" s="162"/>
      <c r="L23" s="162"/>
      <c r="M23" s="162" t="s">
        <v>559</v>
      </c>
      <c r="N23" s="162" t="s">
        <v>559</v>
      </c>
      <c r="O23" s="162" t="s">
        <v>559</v>
      </c>
      <c r="P23" s="162" t="s">
        <v>559</v>
      </c>
      <c r="Q23" s="162" t="s">
        <v>559</v>
      </c>
      <c r="R23" s="162" t="s">
        <v>559</v>
      </c>
      <c r="S23" s="162" t="s">
        <v>559</v>
      </c>
      <c r="T23" s="162" t="s">
        <v>559</v>
      </c>
      <c r="U23" s="162" t="s">
        <v>559</v>
      </c>
      <c r="V23" s="162"/>
      <c r="W23" s="162"/>
      <c r="X23" s="163"/>
      <c r="Y23" s="162">
        <f t="shared" si="1"/>
        <v>16</v>
      </c>
      <c r="Z23" s="164" t="str">
        <f t="shared" si="2"/>
        <v/>
      </c>
      <c r="AA23" s="165">
        <f t="shared" si="3"/>
        <v>0</v>
      </c>
      <c r="AB23" s="164" t="str">
        <f t="shared" si="4"/>
        <v/>
      </c>
      <c r="AC23" s="166">
        <f t="shared" si="5"/>
        <v>1</v>
      </c>
      <c r="AD23" s="164" t="str">
        <f t="shared" si="6"/>
        <v/>
      </c>
      <c r="AE23" s="160">
        <v>17.0</v>
      </c>
      <c r="AF23" s="161" t="str">
        <f t="shared" si="7"/>
        <v>Ruth Esther Fernández Rodríguez</v>
      </c>
      <c r="AG23" s="162" t="s">
        <v>578</v>
      </c>
      <c r="AH23" s="162" t="s">
        <v>559</v>
      </c>
      <c r="AI23" s="162" t="s">
        <v>559</v>
      </c>
      <c r="AJ23" s="162" t="s">
        <v>559</v>
      </c>
      <c r="AK23" s="162"/>
      <c r="AL23" s="162" t="s">
        <v>559</v>
      </c>
      <c r="AM23" s="162"/>
      <c r="AN23" s="162"/>
      <c r="AO23" s="162"/>
      <c r="AP23" s="162" t="s">
        <v>559</v>
      </c>
      <c r="AQ23" s="162" t="s">
        <v>559</v>
      </c>
      <c r="AR23" s="162" t="s">
        <v>559</v>
      </c>
      <c r="AS23" s="162" t="s">
        <v>559</v>
      </c>
      <c r="AT23" s="162" t="s">
        <v>559</v>
      </c>
      <c r="AU23" s="162" t="s">
        <v>559</v>
      </c>
      <c r="AV23" s="162" t="s">
        <v>578</v>
      </c>
      <c r="AW23" s="162" t="s">
        <v>559</v>
      </c>
      <c r="AX23" s="162" t="s">
        <v>559</v>
      </c>
      <c r="AY23" s="162"/>
      <c r="AZ23" s="163"/>
      <c r="BA23" s="162"/>
      <c r="BB23" s="163">
        <f t="shared" si="8"/>
        <v>14</v>
      </c>
      <c r="BC23" s="164" t="str">
        <f t="shared" si="9"/>
        <v/>
      </c>
      <c r="BD23" s="166">
        <f t="shared" si="10"/>
        <v>0</v>
      </c>
      <c r="BE23" s="164" t="str">
        <f t="shared" si="11"/>
        <v/>
      </c>
      <c r="BF23" s="166">
        <f t="shared" si="12"/>
        <v>2</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t="s">
        <v>559</v>
      </c>
      <c r="E24" s="162" t="s">
        <v>559</v>
      </c>
      <c r="F24" s="162" t="s">
        <v>559</v>
      </c>
      <c r="G24" s="162" t="s">
        <v>559</v>
      </c>
      <c r="H24" s="162" t="s">
        <v>559</v>
      </c>
      <c r="I24" s="162" t="s">
        <v>559</v>
      </c>
      <c r="J24" s="162" t="s">
        <v>559</v>
      </c>
      <c r="K24" s="162"/>
      <c r="L24" s="162"/>
      <c r="M24" s="162" t="s">
        <v>559</v>
      </c>
      <c r="N24" s="162" t="s">
        <v>559</v>
      </c>
      <c r="O24" s="162" t="s">
        <v>559</v>
      </c>
      <c r="P24" s="162" t="s">
        <v>559</v>
      </c>
      <c r="Q24" s="162" t="s">
        <v>559</v>
      </c>
      <c r="R24" s="162" t="s">
        <v>559</v>
      </c>
      <c r="S24" s="162" t="s">
        <v>559</v>
      </c>
      <c r="T24" s="162" t="s">
        <v>559</v>
      </c>
      <c r="U24" s="162" t="s">
        <v>559</v>
      </c>
      <c r="V24" s="162"/>
      <c r="W24" s="162"/>
      <c r="X24" s="163"/>
      <c r="Y24" s="162">
        <f t="shared" si="1"/>
        <v>16</v>
      </c>
      <c r="Z24" s="164" t="str">
        <f t="shared" si="2"/>
        <v/>
      </c>
      <c r="AA24" s="165">
        <f t="shared" si="3"/>
        <v>0</v>
      </c>
      <c r="AB24" s="164" t="str">
        <f t="shared" si="4"/>
        <v/>
      </c>
      <c r="AC24" s="166">
        <f t="shared" si="5"/>
        <v>0</v>
      </c>
      <c r="AD24" s="164" t="str">
        <f t="shared" si="6"/>
        <v/>
      </c>
      <c r="AE24" s="160">
        <v>18.0</v>
      </c>
      <c r="AF24" s="161" t="str">
        <f t="shared" si="7"/>
        <v>Discairy  Filpo Estrella</v>
      </c>
      <c r="AG24" s="162" t="s">
        <v>559</v>
      </c>
      <c r="AH24" s="162" t="s">
        <v>559</v>
      </c>
      <c r="AI24" s="162" t="s">
        <v>559</v>
      </c>
      <c r="AJ24" s="162" t="s">
        <v>559</v>
      </c>
      <c r="AK24" s="162"/>
      <c r="AL24" s="162" t="s">
        <v>559</v>
      </c>
      <c r="AM24" s="162"/>
      <c r="AN24" s="162"/>
      <c r="AO24" s="162"/>
      <c r="AP24" s="162" t="s">
        <v>559</v>
      </c>
      <c r="AQ24" s="162" t="s">
        <v>559</v>
      </c>
      <c r="AR24" s="162" t="s">
        <v>559</v>
      </c>
      <c r="AS24" s="162" t="s">
        <v>559</v>
      </c>
      <c r="AT24" s="162" t="s">
        <v>559</v>
      </c>
      <c r="AU24" s="162" t="s">
        <v>559</v>
      </c>
      <c r="AV24" s="162" t="s">
        <v>559</v>
      </c>
      <c r="AW24" s="162" t="s">
        <v>559</v>
      </c>
      <c r="AX24" s="162" t="s">
        <v>559</v>
      </c>
      <c r="AY24" s="162"/>
      <c r="AZ24" s="163"/>
      <c r="BA24" s="162"/>
      <c r="BB24" s="163">
        <f t="shared" si="8"/>
        <v>14</v>
      </c>
      <c r="BC24" s="164" t="str">
        <f t="shared" si="9"/>
        <v/>
      </c>
      <c r="BD24" s="166">
        <f t="shared" si="10"/>
        <v>0</v>
      </c>
      <c r="BE24" s="164" t="str">
        <f t="shared" si="11"/>
        <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t="s">
        <v>559</v>
      </c>
      <c r="E25" s="162" t="s">
        <v>559</v>
      </c>
      <c r="F25" s="162" t="s">
        <v>559</v>
      </c>
      <c r="G25" s="162" t="s">
        <v>559</v>
      </c>
      <c r="H25" s="162" t="s">
        <v>559</v>
      </c>
      <c r="I25" s="162" t="s">
        <v>559</v>
      </c>
      <c r="J25" s="162" t="s">
        <v>559</v>
      </c>
      <c r="K25" s="162"/>
      <c r="L25" s="162"/>
      <c r="M25" s="162" t="s">
        <v>559</v>
      </c>
      <c r="N25" s="162" t="s">
        <v>559</v>
      </c>
      <c r="O25" s="162" t="s">
        <v>559</v>
      </c>
      <c r="P25" s="162" t="s">
        <v>559</v>
      </c>
      <c r="Q25" s="162" t="s">
        <v>559</v>
      </c>
      <c r="R25" s="162" t="s">
        <v>559</v>
      </c>
      <c r="S25" s="162" t="s">
        <v>559</v>
      </c>
      <c r="T25" s="162" t="s">
        <v>559</v>
      </c>
      <c r="U25" s="162" t="s">
        <v>559</v>
      </c>
      <c r="V25" s="162"/>
      <c r="W25" s="162"/>
      <c r="X25" s="163"/>
      <c r="Y25" s="162">
        <f t="shared" si="1"/>
        <v>16</v>
      </c>
      <c r="Z25" s="164" t="str">
        <f t="shared" si="2"/>
        <v/>
      </c>
      <c r="AA25" s="165">
        <f t="shared" si="3"/>
        <v>0</v>
      </c>
      <c r="AB25" s="164" t="str">
        <f t="shared" si="4"/>
        <v/>
      </c>
      <c r="AC25" s="166">
        <f t="shared" si="5"/>
        <v>0</v>
      </c>
      <c r="AD25" s="164" t="str">
        <f t="shared" si="6"/>
        <v/>
      </c>
      <c r="AE25" s="160">
        <v>19.0</v>
      </c>
      <c r="AF25" s="161" t="str">
        <f t="shared" si="7"/>
        <v>Alexis Enmanuel Gil  Sánchez</v>
      </c>
      <c r="AG25" s="162" t="s">
        <v>559</v>
      </c>
      <c r="AH25" s="162" t="s">
        <v>559</v>
      </c>
      <c r="AI25" s="162" t="s">
        <v>559</v>
      </c>
      <c r="AJ25" s="162" t="s">
        <v>559</v>
      </c>
      <c r="AK25" s="162"/>
      <c r="AL25" s="162" t="s">
        <v>579</v>
      </c>
      <c r="AM25" s="162"/>
      <c r="AN25" s="162"/>
      <c r="AO25" s="162"/>
      <c r="AP25" s="162" t="s">
        <v>559</v>
      </c>
      <c r="AQ25" s="162" t="s">
        <v>559</v>
      </c>
      <c r="AR25" s="162" t="s">
        <v>559</v>
      </c>
      <c r="AS25" s="162" t="s">
        <v>559</v>
      </c>
      <c r="AT25" s="162" t="s">
        <v>559</v>
      </c>
      <c r="AU25" s="162" t="s">
        <v>559</v>
      </c>
      <c r="AV25" s="162" t="s">
        <v>559</v>
      </c>
      <c r="AW25" s="162" t="s">
        <v>559</v>
      </c>
      <c r="AX25" s="162" t="s">
        <v>559</v>
      </c>
      <c r="AY25" s="162"/>
      <c r="AZ25" s="163"/>
      <c r="BA25" s="162"/>
      <c r="BB25" s="163">
        <f t="shared" si="8"/>
        <v>13</v>
      </c>
      <c r="BC25" s="164" t="str">
        <f t="shared" si="9"/>
        <v/>
      </c>
      <c r="BD25" s="166">
        <f t="shared" si="10"/>
        <v>1</v>
      </c>
      <c r="BE25" s="164" t="str">
        <f t="shared" si="11"/>
        <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t="s">
        <v>559</v>
      </c>
      <c r="E26" s="162" t="s">
        <v>559</v>
      </c>
      <c r="F26" s="162" t="s">
        <v>559</v>
      </c>
      <c r="G26" s="162" t="s">
        <v>559</v>
      </c>
      <c r="H26" s="162" t="s">
        <v>559</v>
      </c>
      <c r="I26" s="162" t="s">
        <v>579</v>
      </c>
      <c r="J26" s="162" t="s">
        <v>580</v>
      </c>
      <c r="K26" s="162"/>
      <c r="L26" s="162"/>
      <c r="M26" s="162" t="s">
        <v>559</v>
      </c>
      <c r="N26" s="162" t="s">
        <v>559</v>
      </c>
      <c r="O26" s="162" t="s">
        <v>559</v>
      </c>
      <c r="P26" s="162" t="s">
        <v>559</v>
      </c>
      <c r="Q26" s="162" t="s">
        <v>559</v>
      </c>
      <c r="R26" s="162" t="s">
        <v>559</v>
      </c>
      <c r="S26" s="162" t="s">
        <v>559</v>
      </c>
      <c r="T26" s="162" t="s">
        <v>579</v>
      </c>
      <c r="U26" s="162" t="s">
        <v>579</v>
      </c>
      <c r="V26" s="162"/>
      <c r="W26" s="162"/>
      <c r="X26" s="163"/>
      <c r="Y26" s="162">
        <f t="shared" si="1"/>
        <v>13</v>
      </c>
      <c r="Z26" s="164" t="str">
        <f t="shared" si="2"/>
        <v/>
      </c>
      <c r="AA26" s="165">
        <f t="shared" si="3"/>
        <v>3</v>
      </c>
      <c r="AB26" s="164" t="str">
        <f t="shared" si="4"/>
        <v/>
      </c>
      <c r="AC26" s="166">
        <f t="shared" si="5"/>
        <v>0</v>
      </c>
      <c r="AD26" s="164" t="str">
        <f t="shared" si="6"/>
        <v/>
      </c>
      <c r="AE26" s="160">
        <v>20.0</v>
      </c>
      <c r="AF26" s="161" t="str">
        <f t="shared" si="7"/>
        <v>Ayendy Jesús Guzmán</v>
      </c>
      <c r="AG26" s="162" t="s">
        <v>579</v>
      </c>
      <c r="AH26" s="162" t="s">
        <v>579</v>
      </c>
      <c r="AI26" s="162" t="s">
        <v>579</v>
      </c>
      <c r="AJ26" s="162" t="s">
        <v>579</v>
      </c>
      <c r="AK26" s="162"/>
      <c r="AL26" s="162" t="s">
        <v>559</v>
      </c>
      <c r="AM26" s="162"/>
      <c r="AN26" s="162"/>
      <c r="AO26" s="162"/>
      <c r="AP26" s="162" t="s">
        <v>559</v>
      </c>
      <c r="AQ26" s="162" t="s">
        <v>559</v>
      </c>
      <c r="AR26" s="162" t="s">
        <v>559</v>
      </c>
      <c r="AS26" s="162" t="s">
        <v>559</v>
      </c>
      <c r="AT26" s="162" t="s">
        <v>578</v>
      </c>
      <c r="AU26" s="162" t="s">
        <v>559</v>
      </c>
      <c r="AV26" s="162" t="s">
        <v>559</v>
      </c>
      <c r="AW26" s="162" t="s">
        <v>559</v>
      </c>
      <c r="AX26" s="162" t="s">
        <v>559</v>
      </c>
      <c r="AY26" s="162"/>
      <c r="AZ26" s="163"/>
      <c r="BA26" s="162"/>
      <c r="BB26" s="163">
        <f t="shared" si="8"/>
        <v>10</v>
      </c>
      <c r="BC26" s="164" t="str">
        <f t="shared" si="9"/>
        <v/>
      </c>
      <c r="BD26" s="166">
        <f t="shared" si="10"/>
        <v>4</v>
      </c>
      <c r="BE26" s="164" t="str">
        <f t="shared" si="11"/>
        <v/>
      </c>
      <c r="BF26" s="166">
        <f t="shared" si="12"/>
        <v>1</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t="s">
        <v>559</v>
      </c>
      <c r="E27" s="162" t="s">
        <v>559</v>
      </c>
      <c r="F27" s="162" t="s">
        <v>559</v>
      </c>
      <c r="G27" s="162" t="s">
        <v>559</v>
      </c>
      <c r="H27" s="162" t="s">
        <v>559</v>
      </c>
      <c r="I27" s="162" t="s">
        <v>559</v>
      </c>
      <c r="J27" s="162" t="s">
        <v>559</v>
      </c>
      <c r="K27" s="162"/>
      <c r="L27" s="162"/>
      <c r="M27" s="162" t="s">
        <v>559</v>
      </c>
      <c r="N27" s="162" t="s">
        <v>559</v>
      </c>
      <c r="O27" s="162" t="s">
        <v>559</v>
      </c>
      <c r="P27" s="162" t="s">
        <v>559</v>
      </c>
      <c r="Q27" s="162" t="s">
        <v>559</v>
      </c>
      <c r="R27" s="162" t="s">
        <v>559</v>
      </c>
      <c r="S27" s="162" t="s">
        <v>559</v>
      </c>
      <c r="T27" s="162" t="s">
        <v>559</v>
      </c>
      <c r="U27" s="162" t="s">
        <v>559</v>
      </c>
      <c r="V27" s="162"/>
      <c r="W27" s="162"/>
      <c r="X27" s="163"/>
      <c r="Y27" s="162">
        <f t="shared" si="1"/>
        <v>16</v>
      </c>
      <c r="Z27" s="164" t="str">
        <f t="shared" si="2"/>
        <v/>
      </c>
      <c r="AA27" s="165">
        <f t="shared" si="3"/>
        <v>0</v>
      </c>
      <c r="AB27" s="164" t="str">
        <f t="shared" si="4"/>
        <v/>
      </c>
      <c r="AC27" s="166">
        <f t="shared" si="5"/>
        <v>0</v>
      </c>
      <c r="AD27" s="164" t="str">
        <f t="shared" si="6"/>
        <v/>
      </c>
      <c r="AE27" s="160">
        <v>21.0</v>
      </c>
      <c r="AF27" s="161" t="str">
        <f t="shared" si="7"/>
        <v>Yassir  Hernández Disla</v>
      </c>
      <c r="AG27" s="162" t="s">
        <v>559</v>
      </c>
      <c r="AH27" s="162" t="s">
        <v>559</v>
      </c>
      <c r="AI27" s="162" t="s">
        <v>578</v>
      </c>
      <c r="AJ27" s="162" t="s">
        <v>559</v>
      </c>
      <c r="AK27" s="162"/>
      <c r="AL27" s="162" t="s">
        <v>559</v>
      </c>
      <c r="AM27" s="162"/>
      <c r="AN27" s="162"/>
      <c r="AO27" s="162"/>
      <c r="AP27" s="162" t="s">
        <v>559</v>
      </c>
      <c r="AQ27" s="162" t="s">
        <v>578</v>
      </c>
      <c r="AR27" s="162" t="s">
        <v>559</v>
      </c>
      <c r="AS27" s="162" t="s">
        <v>559</v>
      </c>
      <c r="AT27" s="162" t="s">
        <v>559</v>
      </c>
      <c r="AU27" s="162" t="s">
        <v>559</v>
      </c>
      <c r="AV27" s="162" t="s">
        <v>559</v>
      </c>
      <c r="AW27" s="162" t="s">
        <v>559</v>
      </c>
      <c r="AX27" s="162" t="s">
        <v>559</v>
      </c>
      <c r="AY27" s="162"/>
      <c r="AZ27" s="163"/>
      <c r="BA27" s="162"/>
      <c r="BB27" s="163">
        <f t="shared" si="8"/>
        <v>14</v>
      </c>
      <c r="BC27" s="164" t="str">
        <f t="shared" si="9"/>
        <v/>
      </c>
      <c r="BD27" s="166">
        <f t="shared" si="10"/>
        <v>0</v>
      </c>
      <c r="BE27" s="164" t="str">
        <f t="shared" si="11"/>
        <v/>
      </c>
      <c r="BF27" s="166">
        <f t="shared" si="12"/>
        <v>2</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t="s">
        <v>559</v>
      </c>
      <c r="E28" s="162" t="s">
        <v>559</v>
      </c>
      <c r="F28" s="162" t="s">
        <v>559</v>
      </c>
      <c r="G28" s="162" t="s">
        <v>559</v>
      </c>
      <c r="H28" s="162" t="s">
        <v>559</v>
      </c>
      <c r="I28" s="162" t="s">
        <v>559</v>
      </c>
      <c r="J28" s="162" t="s">
        <v>559</v>
      </c>
      <c r="K28" s="162"/>
      <c r="L28" s="162"/>
      <c r="M28" s="162" t="s">
        <v>559</v>
      </c>
      <c r="N28" s="162" t="s">
        <v>559</v>
      </c>
      <c r="O28" s="162" t="s">
        <v>559</v>
      </c>
      <c r="P28" s="162" t="s">
        <v>559</v>
      </c>
      <c r="Q28" s="162" t="s">
        <v>559</v>
      </c>
      <c r="R28" s="162" t="s">
        <v>559</v>
      </c>
      <c r="S28" s="162" t="s">
        <v>559</v>
      </c>
      <c r="T28" s="162" t="s">
        <v>559</v>
      </c>
      <c r="U28" s="162" t="s">
        <v>559</v>
      </c>
      <c r="V28" s="162"/>
      <c r="W28" s="162"/>
      <c r="X28" s="163"/>
      <c r="Y28" s="162">
        <f t="shared" si="1"/>
        <v>16</v>
      </c>
      <c r="Z28" s="164" t="str">
        <f t="shared" si="2"/>
        <v/>
      </c>
      <c r="AA28" s="165">
        <f t="shared" si="3"/>
        <v>0</v>
      </c>
      <c r="AB28" s="164" t="str">
        <f t="shared" si="4"/>
        <v/>
      </c>
      <c r="AC28" s="166">
        <f t="shared" si="5"/>
        <v>0</v>
      </c>
      <c r="AD28" s="164" t="str">
        <f t="shared" si="6"/>
        <v/>
      </c>
      <c r="AE28" s="160">
        <v>22.0</v>
      </c>
      <c r="AF28" s="161" t="str">
        <f t="shared" si="7"/>
        <v>Yadiel  Jiménez Betances</v>
      </c>
      <c r="AG28" s="162" t="s">
        <v>559</v>
      </c>
      <c r="AH28" s="162" t="s">
        <v>559</v>
      </c>
      <c r="AI28" s="162" t="s">
        <v>559</v>
      </c>
      <c r="AJ28" s="162" t="s">
        <v>559</v>
      </c>
      <c r="AK28" s="162"/>
      <c r="AL28" s="162" t="s">
        <v>559</v>
      </c>
      <c r="AM28" s="162"/>
      <c r="AN28" s="162"/>
      <c r="AO28" s="162"/>
      <c r="AP28" s="162" t="s">
        <v>559</v>
      </c>
      <c r="AQ28" s="162" t="s">
        <v>559</v>
      </c>
      <c r="AR28" s="162" t="s">
        <v>559</v>
      </c>
      <c r="AS28" s="162" t="s">
        <v>559</v>
      </c>
      <c r="AT28" s="162" t="s">
        <v>559</v>
      </c>
      <c r="AU28" s="162" t="s">
        <v>559</v>
      </c>
      <c r="AV28" s="162" t="s">
        <v>559</v>
      </c>
      <c r="AW28" s="162" t="s">
        <v>559</v>
      </c>
      <c r="AX28" s="162" t="s">
        <v>559</v>
      </c>
      <c r="AY28" s="162"/>
      <c r="AZ28" s="163"/>
      <c r="BA28" s="162"/>
      <c r="BB28" s="163">
        <f t="shared" si="8"/>
        <v>14</v>
      </c>
      <c r="BC28" s="164" t="str">
        <f t="shared" si="9"/>
        <v/>
      </c>
      <c r="BD28" s="166">
        <f t="shared" si="10"/>
        <v>0</v>
      </c>
      <c r="BE28" s="164" t="str">
        <f t="shared" si="11"/>
        <v/>
      </c>
      <c r="BF28" s="166">
        <f t="shared" si="12"/>
        <v>0</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t="s">
        <v>559</v>
      </c>
      <c r="E29" s="162" t="s">
        <v>559</v>
      </c>
      <c r="F29" s="162" t="s">
        <v>578</v>
      </c>
      <c r="G29" s="162" t="s">
        <v>559</v>
      </c>
      <c r="H29" s="162" t="s">
        <v>559</v>
      </c>
      <c r="I29" s="162" t="s">
        <v>559</v>
      </c>
      <c r="J29" s="162" t="s">
        <v>559</v>
      </c>
      <c r="K29" s="162"/>
      <c r="L29" s="162"/>
      <c r="M29" s="162" t="s">
        <v>559</v>
      </c>
      <c r="N29" s="162" t="s">
        <v>579</v>
      </c>
      <c r="O29" s="162" t="s">
        <v>559</v>
      </c>
      <c r="P29" s="162" t="s">
        <v>559</v>
      </c>
      <c r="Q29" s="162" t="s">
        <v>559</v>
      </c>
      <c r="R29" s="162" t="s">
        <v>559</v>
      </c>
      <c r="S29" s="162" t="s">
        <v>579</v>
      </c>
      <c r="T29" s="162" t="s">
        <v>559</v>
      </c>
      <c r="U29" s="162" t="s">
        <v>559</v>
      </c>
      <c r="V29" s="162"/>
      <c r="W29" s="162"/>
      <c r="X29" s="163"/>
      <c r="Y29" s="162">
        <f t="shared" si="1"/>
        <v>14</v>
      </c>
      <c r="Z29" s="164" t="str">
        <f t="shared" si="2"/>
        <v/>
      </c>
      <c r="AA29" s="165">
        <f t="shared" si="3"/>
        <v>2</v>
      </c>
      <c r="AB29" s="164" t="str">
        <f t="shared" si="4"/>
        <v/>
      </c>
      <c r="AC29" s="166">
        <f t="shared" si="5"/>
        <v>1</v>
      </c>
      <c r="AD29" s="164" t="str">
        <f t="shared" si="6"/>
        <v/>
      </c>
      <c r="AE29" s="160">
        <v>23.0</v>
      </c>
      <c r="AF29" s="161" t="str">
        <f t="shared" si="7"/>
        <v>Yamel  Mella Aquino</v>
      </c>
      <c r="AG29" s="162" t="s">
        <v>559</v>
      </c>
      <c r="AH29" s="162" t="s">
        <v>559</v>
      </c>
      <c r="AI29" s="162" t="s">
        <v>559</v>
      </c>
      <c r="AJ29" s="162" t="s">
        <v>559</v>
      </c>
      <c r="AK29" s="162"/>
      <c r="AL29" s="162" t="s">
        <v>559</v>
      </c>
      <c r="AM29" s="162"/>
      <c r="AN29" s="162"/>
      <c r="AO29" s="162"/>
      <c r="AP29" s="162" t="s">
        <v>579</v>
      </c>
      <c r="AQ29" s="162" t="s">
        <v>559</v>
      </c>
      <c r="AR29" s="162" t="s">
        <v>559</v>
      </c>
      <c r="AS29" s="162" t="s">
        <v>559</v>
      </c>
      <c r="AT29" s="162" t="s">
        <v>559</v>
      </c>
      <c r="AU29" s="162" t="s">
        <v>559</v>
      </c>
      <c r="AV29" s="162" t="s">
        <v>559</v>
      </c>
      <c r="AW29" s="162" t="s">
        <v>579</v>
      </c>
      <c r="AX29" s="162" t="s">
        <v>559</v>
      </c>
      <c r="AY29" s="162"/>
      <c r="AZ29" s="163"/>
      <c r="BA29" s="162"/>
      <c r="BB29" s="163">
        <f t="shared" si="8"/>
        <v>12</v>
      </c>
      <c r="BC29" s="164" t="str">
        <f t="shared" si="9"/>
        <v/>
      </c>
      <c r="BD29" s="166">
        <f t="shared" si="10"/>
        <v>2</v>
      </c>
      <c r="BE29" s="164" t="str">
        <f t="shared" si="11"/>
        <v/>
      </c>
      <c r="BF29" s="166">
        <f t="shared" si="12"/>
        <v>0</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t="s">
        <v>578</v>
      </c>
      <c r="E30" s="162" t="s">
        <v>559</v>
      </c>
      <c r="F30" s="162" t="s">
        <v>559</v>
      </c>
      <c r="G30" s="162" t="s">
        <v>559</v>
      </c>
      <c r="H30" s="162" t="s">
        <v>579</v>
      </c>
      <c r="I30" s="162" t="s">
        <v>559</v>
      </c>
      <c r="J30" s="162" t="s">
        <v>579</v>
      </c>
      <c r="K30" s="162"/>
      <c r="L30" s="162"/>
      <c r="M30" s="162" t="s">
        <v>559</v>
      </c>
      <c r="N30" s="162" t="s">
        <v>579</v>
      </c>
      <c r="O30" s="162" t="s">
        <v>559</v>
      </c>
      <c r="P30" s="162" t="s">
        <v>559</v>
      </c>
      <c r="Q30" s="162" t="s">
        <v>578</v>
      </c>
      <c r="R30" s="162" t="s">
        <v>559</v>
      </c>
      <c r="S30" s="162" t="s">
        <v>559</v>
      </c>
      <c r="T30" s="162" t="s">
        <v>578</v>
      </c>
      <c r="U30" s="162" t="s">
        <v>559</v>
      </c>
      <c r="V30" s="162"/>
      <c r="W30" s="162"/>
      <c r="X30" s="163"/>
      <c r="Y30" s="162">
        <f t="shared" si="1"/>
        <v>12</v>
      </c>
      <c r="Z30" s="164" t="str">
        <f t="shared" si="2"/>
        <v/>
      </c>
      <c r="AA30" s="165">
        <f t="shared" si="3"/>
        <v>3</v>
      </c>
      <c r="AB30" s="164" t="str">
        <f t="shared" si="4"/>
        <v/>
      </c>
      <c r="AC30" s="166">
        <f t="shared" si="5"/>
        <v>3</v>
      </c>
      <c r="AD30" s="164" t="str">
        <f t="shared" si="6"/>
        <v/>
      </c>
      <c r="AE30" s="160">
        <v>24.0</v>
      </c>
      <c r="AF30" s="161" t="str">
        <f t="shared" si="7"/>
        <v>Sariely Del Carmen Mena Chávez</v>
      </c>
      <c r="AG30" s="162" t="s">
        <v>559</v>
      </c>
      <c r="AH30" s="162" t="s">
        <v>559</v>
      </c>
      <c r="AI30" s="162" t="s">
        <v>559</v>
      </c>
      <c r="AJ30" s="162" t="s">
        <v>559</v>
      </c>
      <c r="AK30" s="162"/>
      <c r="AL30" s="162" t="s">
        <v>559</v>
      </c>
      <c r="AM30" s="162"/>
      <c r="AN30" s="162"/>
      <c r="AO30" s="162"/>
      <c r="AP30" s="162" t="s">
        <v>559</v>
      </c>
      <c r="AQ30" s="162" t="s">
        <v>559</v>
      </c>
      <c r="AR30" s="162" t="s">
        <v>579</v>
      </c>
      <c r="AS30" s="162" t="s">
        <v>559</v>
      </c>
      <c r="AT30" s="162" t="s">
        <v>559</v>
      </c>
      <c r="AU30" s="162" t="s">
        <v>559</v>
      </c>
      <c r="AV30" s="162" t="s">
        <v>559</v>
      </c>
      <c r="AW30" s="162" t="s">
        <v>559</v>
      </c>
      <c r="AX30" s="162" t="s">
        <v>579</v>
      </c>
      <c r="AY30" s="162"/>
      <c r="AZ30" s="163"/>
      <c r="BA30" s="162"/>
      <c r="BB30" s="163">
        <f t="shared" si="8"/>
        <v>12</v>
      </c>
      <c r="BC30" s="164" t="str">
        <f t="shared" si="9"/>
        <v/>
      </c>
      <c r="BD30" s="166">
        <f t="shared" si="10"/>
        <v>2</v>
      </c>
      <c r="BE30" s="164" t="str">
        <f t="shared" si="11"/>
        <v/>
      </c>
      <c r="BF30" s="166">
        <f t="shared" si="12"/>
        <v>0</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t="s">
        <v>559</v>
      </c>
      <c r="E31" s="162" t="s">
        <v>559</v>
      </c>
      <c r="F31" s="162" t="s">
        <v>559</v>
      </c>
      <c r="G31" s="162" t="s">
        <v>559</v>
      </c>
      <c r="H31" s="162" t="s">
        <v>559</v>
      </c>
      <c r="I31" s="162" t="s">
        <v>579</v>
      </c>
      <c r="J31" s="162" t="s">
        <v>559</v>
      </c>
      <c r="K31" s="162"/>
      <c r="L31" s="162"/>
      <c r="M31" s="162" t="s">
        <v>559</v>
      </c>
      <c r="N31" s="162" t="s">
        <v>559</v>
      </c>
      <c r="O31" s="162" t="s">
        <v>559</v>
      </c>
      <c r="P31" s="162" t="s">
        <v>559</v>
      </c>
      <c r="Q31" s="162" t="s">
        <v>559</v>
      </c>
      <c r="R31" s="162" t="s">
        <v>559</v>
      </c>
      <c r="S31" s="162" t="s">
        <v>559</v>
      </c>
      <c r="T31" s="162" t="s">
        <v>559</v>
      </c>
      <c r="U31" s="162" t="s">
        <v>559</v>
      </c>
      <c r="V31" s="162"/>
      <c r="W31" s="162"/>
      <c r="X31" s="163"/>
      <c r="Y31" s="162">
        <f t="shared" si="1"/>
        <v>15</v>
      </c>
      <c r="Z31" s="164" t="str">
        <f t="shared" si="2"/>
        <v/>
      </c>
      <c r="AA31" s="165">
        <f t="shared" si="3"/>
        <v>1</v>
      </c>
      <c r="AB31" s="164" t="str">
        <f t="shared" si="4"/>
        <v/>
      </c>
      <c r="AC31" s="166">
        <f t="shared" si="5"/>
        <v>0</v>
      </c>
      <c r="AD31" s="164" t="str">
        <f t="shared" si="6"/>
        <v/>
      </c>
      <c r="AE31" s="160">
        <v>25.0</v>
      </c>
      <c r="AF31" s="161" t="str">
        <f t="shared" si="7"/>
        <v>David Carmelo Navas Fernández</v>
      </c>
      <c r="AG31" s="162" t="s">
        <v>559</v>
      </c>
      <c r="AH31" s="162" t="s">
        <v>559</v>
      </c>
      <c r="AI31" s="162" t="s">
        <v>559</v>
      </c>
      <c r="AJ31" s="162" t="s">
        <v>559</v>
      </c>
      <c r="AK31" s="162"/>
      <c r="AL31" s="162" t="s">
        <v>559</v>
      </c>
      <c r="AM31" s="162"/>
      <c r="AN31" s="162"/>
      <c r="AO31" s="162"/>
      <c r="AP31" s="162" t="s">
        <v>559</v>
      </c>
      <c r="AQ31" s="162" t="s">
        <v>559</v>
      </c>
      <c r="AR31" s="162" t="s">
        <v>559</v>
      </c>
      <c r="AS31" s="162" t="s">
        <v>559</v>
      </c>
      <c r="AT31" s="162" t="s">
        <v>559</v>
      </c>
      <c r="AU31" s="162" t="s">
        <v>559</v>
      </c>
      <c r="AV31" s="162" t="s">
        <v>559</v>
      </c>
      <c r="AW31" s="162" t="s">
        <v>559</v>
      </c>
      <c r="AX31" s="162" t="s">
        <v>559</v>
      </c>
      <c r="AY31" s="162"/>
      <c r="AZ31" s="163"/>
      <c r="BA31" s="162"/>
      <c r="BB31" s="163">
        <f t="shared" si="8"/>
        <v>14</v>
      </c>
      <c r="BC31" s="164" t="str">
        <f t="shared" si="9"/>
        <v/>
      </c>
      <c r="BD31" s="166">
        <f t="shared" si="10"/>
        <v>0</v>
      </c>
      <c r="BE31" s="164" t="str">
        <f t="shared" si="11"/>
        <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t="s">
        <v>580</v>
      </c>
      <c r="E32" s="162" t="s">
        <v>559</v>
      </c>
      <c r="F32" s="162" t="s">
        <v>578</v>
      </c>
      <c r="G32" s="162" t="s">
        <v>559</v>
      </c>
      <c r="H32" s="162" t="s">
        <v>559</v>
      </c>
      <c r="I32" s="162" t="s">
        <v>559</v>
      </c>
      <c r="J32" s="162" t="s">
        <v>559</v>
      </c>
      <c r="K32" s="162"/>
      <c r="L32" s="162"/>
      <c r="M32" s="162" t="s">
        <v>559</v>
      </c>
      <c r="N32" s="162" t="s">
        <v>559</v>
      </c>
      <c r="O32" s="162" t="s">
        <v>559</v>
      </c>
      <c r="P32" s="162" t="s">
        <v>559</v>
      </c>
      <c r="Q32" s="162" t="s">
        <v>559</v>
      </c>
      <c r="R32" s="162" t="s">
        <v>559</v>
      </c>
      <c r="S32" s="162" t="s">
        <v>559</v>
      </c>
      <c r="T32" s="162" t="s">
        <v>559</v>
      </c>
      <c r="U32" s="162" t="s">
        <v>559</v>
      </c>
      <c r="V32" s="162"/>
      <c r="W32" s="162"/>
      <c r="X32" s="163"/>
      <c r="Y32" s="162">
        <f t="shared" si="1"/>
        <v>16</v>
      </c>
      <c r="Z32" s="164" t="str">
        <f t="shared" si="2"/>
        <v/>
      </c>
      <c r="AA32" s="165">
        <f t="shared" si="3"/>
        <v>0</v>
      </c>
      <c r="AB32" s="164" t="str">
        <f t="shared" si="4"/>
        <v/>
      </c>
      <c r="AC32" s="166">
        <f t="shared" si="5"/>
        <v>1</v>
      </c>
      <c r="AD32" s="164" t="str">
        <f t="shared" si="6"/>
        <v/>
      </c>
      <c r="AE32" s="160">
        <v>26.0</v>
      </c>
      <c r="AF32" s="161" t="str">
        <f t="shared" si="7"/>
        <v>Andriw Jelier Ortiz Rodríguez</v>
      </c>
      <c r="AG32" s="162" t="s">
        <v>559</v>
      </c>
      <c r="AH32" s="162" t="s">
        <v>559</v>
      </c>
      <c r="AI32" s="162" t="s">
        <v>559</v>
      </c>
      <c r="AJ32" s="162" t="s">
        <v>559</v>
      </c>
      <c r="AK32" s="162"/>
      <c r="AL32" s="162" t="s">
        <v>559</v>
      </c>
      <c r="AM32" s="162"/>
      <c r="AN32" s="162"/>
      <c r="AO32" s="162"/>
      <c r="AP32" s="162" t="s">
        <v>559</v>
      </c>
      <c r="AQ32" s="162" t="s">
        <v>559</v>
      </c>
      <c r="AR32" s="162" t="s">
        <v>559</v>
      </c>
      <c r="AS32" s="162" t="s">
        <v>580</v>
      </c>
      <c r="AT32" s="162" t="s">
        <v>559</v>
      </c>
      <c r="AU32" s="162" t="s">
        <v>559</v>
      </c>
      <c r="AV32" s="162" t="s">
        <v>578</v>
      </c>
      <c r="AW32" s="162" t="s">
        <v>559</v>
      </c>
      <c r="AX32" s="162" t="s">
        <v>559</v>
      </c>
      <c r="AY32" s="162"/>
      <c r="AZ32" s="163"/>
      <c r="BA32" s="162"/>
      <c r="BB32" s="163">
        <f t="shared" si="8"/>
        <v>14</v>
      </c>
      <c r="BC32" s="164" t="str">
        <f t="shared" si="9"/>
        <v/>
      </c>
      <c r="BD32" s="166">
        <f t="shared" si="10"/>
        <v>0</v>
      </c>
      <c r="BE32" s="164" t="str">
        <f t="shared" si="11"/>
        <v/>
      </c>
      <c r="BF32" s="166">
        <f t="shared" si="12"/>
        <v>1</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t="s">
        <v>579</v>
      </c>
      <c r="E33" s="162" t="s">
        <v>559</v>
      </c>
      <c r="F33" s="162" t="s">
        <v>559</v>
      </c>
      <c r="G33" s="162" t="s">
        <v>559</v>
      </c>
      <c r="H33" s="162" t="s">
        <v>559</v>
      </c>
      <c r="I33" s="162" t="s">
        <v>559</v>
      </c>
      <c r="J33" s="162" t="s">
        <v>559</v>
      </c>
      <c r="K33" s="162"/>
      <c r="L33" s="162"/>
      <c r="M33" s="162" t="s">
        <v>559</v>
      </c>
      <c r="N33" s="162" t="s">
        <v>559</v>
      </c>
      <c r="O33" s="162" t="s">
        <v>559</v>
      </c>
      <c r="P33" s="162" t="s">
        <v>559</v>
      </c>
      <c r="Q33" s="162" t="s">
        <v>559</v>
      </c>
      <c r="R33" s="162" t="s">
        <v>559</v>
      </c>
      <c r="S33" s="162" t="s">
        <v>559</v>
      </c>
      <c r="T33" s="162" t="s">
        <v>579</v>
      </c>
      <c r="U33" s="162" t="s">
        <v>559</v>
      </c>
      <c r="V33" s="162"/>
      <c r="W33" s="162"/>
      <c r="X33" s="163"/>
      <c r="Y33" s="162">
        <f t="shared" si="1"/>
        <v>14</v>
      </c>
      <c r="Z33" s="164" t="str">
        <f t="shared" si="2"/>
        <v/>
      </c>
      <c r="AA33" s="165">
        <f t="shared" si="3"/>
        <v>2</v>
      </c>
      <c r="AB33" s="164" t="str">
        <f t="shared" si="4"/>
        <v/>
      </c>
      <c r="AC33" s="166">
        <f t="shared" si="5"/>
        <v>0</v>
      </c>
      <c r="AD33" s="164" t="str">
        <f t="shared" si="6"/>
        <v/>
      </c>
      <c r="AE33" s="160">
        <v>27.0</v>
      </c>
      <c r="AF33" s="161" t="str">
        <f t="shared" si="7"/>
        <v>Dashley Nicole Peña García</v>
      </c>
      <c r="AG33" s="162" t="s">
        <v>559</v>
      </c>
      <c r="AH33" s="162" t="s">
        <v>559</v>
      </c>
      <c r="AI33" s="162" t="s">
        <v>559</v>
      </c>
      <c r="AJ33" s="162" t="s">
        <v>559</v>
      </c>
      <c r="AK33" s="162"/>
      <c r="AL33" s="162" t="s">
        <v>559</v>
      </c>
      <c r="AM33" s="162"/>
      <c r="AN33" s="162"/>
      <c r="AO33" s="162"/>
      <c r="AP33" s="162" t="s">
        <v>559</v>
      </c>
      <c r="AQ33" s="162" t="s">
        <v>559</v>
      </c>
      <c r="AR33" s="162" t="s">
        <v>559</v>
      </c>
      <c r="AS33" s="162" t="s">
        <v>559</v>
      </c>
      <c r="AT33" s="162" t="s">
        <v>559</v>
      </c>
      <c r="AU33" s="162" t="s">
        <v>559</v>
      </c>
      <c r="AV33" s="162" t="s">
        <v>559</v>
      </c>
      <c r="AW33" s="162" t="s">
        <v>559</v>
      </c>
      <c r="AX33" s="162" t="s">
        <v>559</v>
      </c>
      <c r="AY33" s="162"/>
      <c r="AZ33" s="163"/>
      <c r="BA33" s="162"/>
      <c r="BB33" s="163">
        <f t="shared" si="8"/>
        <v>14</v>
      </c>
      <c r="BC33" s="164" t="str">
        <f t="shared" si="9"/>
        <v/>
      </c>
      <c r="BD33" s="166">
        <f t="shared" si="10"/>
        <v>0</v>
      </c>
      <c r="BE33" s="164" t="str">
        <f t="shared" si="11"/>
        <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t="s">
        <v>559</v>
      </c>
      <c r="E34" s="162" t="s">
        <v>559</v>
      </c>
      <c r="F34" s="162" t="s">
        <v>559</v>
      </c>
      <c r="G34" s="162" t="s">
        <v>559</v>
      </c>
      <c r="H34" s="162" t="s">
        <v>559</v>
      </c>
      <c r="I34" s="162" t="s">
        <v>559</v>
      </c>
      <c r="J34" s="162" t="s">
        <v>559</v>
      </c>
      <c r="K34" s="162"/>
      <c r="L34" s="162"/>
      <c r="M34" s="162" t="s">
        <v>559</v>
      </c>
      <c r="N34" s="162" t="s">
        <v>579</v>
      </c>
      <c r="O34" s="162" t="s">
        <v>559</v>
      </c>
      <c r="P34" s="162" t="s">
        <v>559</v>
      </c>
      <c r="Q34" s="162" t="s">
        <v>559</v>
      </c>
      <c r="R34" s="162" t="s">
        <v>559</v>
      </c>
      <c r="S34" s="162" t="s">
        <v>559</v>
      </c>
      <c r="T34" s="162" t="s">
        <v>559</v>
      </c>
      <c r="U34" s="162" t="s">
        <v>559</v>
      </c>
      <c r="V34" s="162"/>
      <c r="W34" s="162"/>
      <c r="X34" s="163"/>
      <c r="Y34" s="162">
        <f t="shared" si="1"/>
        <v>15</v>
      </c>
      <c r="Z34" s="164" t="str">
        <f t="shared" si="2"/>
        <v/>
      </c>
      <c r="AA34" s="165">
        <f t="shared" si="3"/>
        <v>1</v>
      </c>
      <c r="AB34" s="164" t="str">
        <f t="shared" si="4"/>
        <v/>
      </c>
      <c r="AC34" s="166">
        <f t="shared" si="5"/>
        <v>0</v>
      </c>
      <c r="AD34" s="164" t="str">
        <f t="shared" si="6"/>
        <v/>
      </c>
      <c r="AE34" s="160">
        <v>28.0</v>
      </c>
      <c r="AF34" s="161" t="str">
        <f t="shared" si="7"/>
        <v>Yesly  Peña Muñoz</v>
      </c>
      <c r="AG34" s="162" t="s">
        <v>559</v>
      </c>
      <c r="AH34" s="162" t="s">
        <v>559</v>
      </c>
      <c r="AI34" s="162" t="s">
        <v>559</v>
      </c>
      <c r="AJ34" s="162" t="s">
        <v>559</v>
      </c>
      <c r="AK34" s="162"/>
      <c r="AL34" s="162" t="s">
        <v>559</v>
      </c>
      <c r="AM34" s="162"/>
      <c r="AN34" s="162"/>
      <c r="AO34" s="162"/>
      <c r="AP34" s="162" t="s">
        <v>559</v>
      </c>
      <c r="AQ34" s="162" t="s">
        <v>559</v>
      </c>
      <c r="AR34" s="162" t="s">
        <v>559</v>
      </c>
      <c r="AS34" s="162" t="s">
        <v>559</v>
      </c>
      <c r="AT34" s="162" t="s">
        <v>559</v>
      </c>
      <c r="AU34" s="162" t="s">
        <v>559</v>
      </c>
      <c r="AV34" s="162" t="s">
        <v>559</v>
      </c>
      <c r="AW34" s="162" t="s">
        <v>559</v>
      </c>
      <c r="AX34" s="162" t="s">
        <v>559</v>
      </c>
      <c r="AY34" s="162"/>
      <c r="AZ34" s="163"/>
      <c r="BA34" s="162"/>
      <c r="BB34" s="163">
        <f t="shared" si="8"/>
        <v>14</v>
      </c>
      <c r="BC34" s="164" t="str">
        <f t="shared" si="9"/>
        <v/>
      </c>
      <c r="BD34" s="166">
        <f t="shared" si="10"/>
        <v>0</v>
      </c>
      <c r="BE34" s="164" t="str">
        <f t="shared" si="11"/>
        <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t="s">
        <v>559</v>
      </c>
      <c r="E35" s="162" t="s">
        <v>559</v>
      </c>
      <c r="F35" s="162" t="s">
        <v>559</v>
      </c>
      <c r="G35" s="162" t="s">
        <v>559</v>
      </c>
      <c r="H35" s="162" t="s">
        <v>559</v>
      </c>
      <c r="I35" s="162" t="s">
        <v>559</v>
      </c>
      <c r="J35" s="162" t="s">
        <v>559</v>
      </c>
      <c r="K35" s="162"/>
      <c r="L35" s="162"/>
      <c r="M35" s="162" t="s">
        <v>559</v>
      </c>
      <c r="N35" s="162" t="s">
        <v>559</v>
      </c>
      <c r="O35" s="162" t="s">
        <v>559</v>
      </c>
      <c r="P35" s="162" t="s">
        <v>559</v>
      </c>
      <c r="Q35" s="162" t="s">
        <v>559</v>
      </c>
      <c r="R35" s="162" t="s">
        <v>559</v>
      </c>
      <c r="S35" s="162" t="s">
        <v>559</v>
      </c>
      <c r="T35" s="162" t="s">
        <v>559</v>
      </c>
      <c r="U35" s="162" t="s">
        <v>559</v>
      </c>
      <c r="V35" s="162"/>
      <c r="W35" s="162"/>
      <c r="X35" s="163"/>
      <c r="Y35" s="162">
        <f t="shared" si="1"/>
        <v>16</v>
      </c>
      <c r="Z35" s="164" t="str">
        <f t="shared" si="2"/>
        <v/>
      </c>
      <c r="AA35" s="165">
        <f t="shared" si="3"/>
        <v>0</v>
      </c>
      <c r="AB35" s="164" t="str">
        <f t="shared" si="4"/>
        <v/>
      </c>
      <c r="AC35" s="166">
        <f t="shared" si="5"/>
        <v>0</v>
      </c>
      <c r="AD35" s="164" t="str">
        <f t="shared" si="6"/>
        <v/>
      </c>
      <c r="AE35" s="160">
        <v>29.0</v>
      </c>
      <c r="AF35" s="161" t="str">
        <f t="shared" si="7"/>
        <v>Wilbert  Peña Paulino</v>
      </c>
      <c r="AG35" s="162" t="s">
        <v>559</v>
      </c>
      <c r="AH35" s="162" t="s">
        <v>559</v>
      </c>
      <c r="AI35" s="162" t="s">
        <v>559</v>
      </c>
      <c r="AJ35" s="162" t="s">
        <v>559</v>
      </c>
      <c r="AK35" s="162"/>
      <c r="AL35" s="162" t="s">
        <v>559</v>
      </c>
      <c r="AM35" s="162"/>
      <c r="AN35" s="162"/>
      <c r="AO35" s="162"/>
      <c r="AP35" s="162" t="s">
        <v>559</v>
      </c>
      <c r="AQ35" s="162" t="s">
        <v>559</v>
      </c>
      <c r="AR35" s="162" t="s">
        <v>559</v>
      </c>
      <c r="AS35" s="162" t="s">
        <v>559</v>
      </c>
      <c r="AT35" s="162" t="s">
        <v>559</v>
      </c>
      <c r="AU35" s="162" t="s">
        <v>559</v>
      </c>
      <c r="AV35" s="162" t="s">
        <v>559</v>
      </c>
      <c r="AW35" s="162" t="s">
        <v>559</v>
      </c>
      <c r="AX35" s="162" t="s">
        <v>559</v>
      </c>
      <c r="AY35" s="162"/>
      <c r="AZ35" s="163"/>
      <c r="BA35" s="162"/>
      <c r="BB35" s="163">
        <f t="shared" si="8"/>
        <v>14</v>
      </c>
      <c r="BC35" s="164" t="str">
        <f t="shared" si="9"/>
        <v/>
      </c>
      <c r="BD35" s="166">
        <f t="shared" si="10"/>
        <v>0</v>
      </c>
      <c r="BE35" s="164" t="str">
        <f t="shared" si="11"/>
        <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t="s">
        <v>578</v>
      </c>
      <c r="E36" s="162" t="s">
        <v>559</v>
      </c>
      <c r="F36" s="162" t="s">
        <v>559</v>
      </c>
      <c r="G36" s="162" t="s">
        <v>559</v>
      </c>
      <c r="H36" s="162" t="s">
        <v>559</v>
      </c>
      <c r="I36" s="162" t="s">
        <v>559</v>
      </c>
      <c r="J36" s="162" t="s">
        <v>559</v>
      </c>
      <c r="K36" s="162"/>
      <c r="L36" s="162"/>
      <c r="M36" s="162" t="s">
        <v>559</v>
      </c>
      <c r="N36" s="162" t="s">
        <v>559</v>
      </c>
      <c r="O36" s="162" t="s">
        <v>559</v>
      </c>
      <c r="P36" s="162" t="s">
        <v>559</v>
      </c>
      <c r="Q36" s="162" t="s">
        <v>578</v>
      </c>
      <c r="R36" s="162" t="s">
        <v>559</v>
      </c>
      <c r="S36" s="162" t="s">
        <v>559</v>
      </c>
      <c r="T36" s="162" t="s">
        <v>579</v>
      </c>
      <c r="U36" s="162" t="s">
        <v>559</v>
      </c>
      <c r="V36" s="162"/>
      <c r="W36" s="162"/>
      <c r="X36" s="163"/>
      <c r="Y36" s="162">
        <f t="shared" si="1"/>
        <v>15</v>
      </c>
      <c r="Z36" s="164" t="str">
        <f t="shared" si="2"/>
        <v/>
      </c>
      <c r="AA36" s="165">
        <f t="shared" si="3"/>
        <v>1</v>
      </c>
      <c r="AB36" s="164" t="str">
        <f t="shared" si="4"/>
        <v/>
      </c>
      <c r="AC36" s="166">
        <f t="shared" si="5"/>
        <v>2</v>
      </c>
      <c r="AD36" s="164" t="str">
        <f t="shared" si="6"/>
        <v/>
      </c>
      <c r="AE36" s="160">
        <v>30.0</v>
      </c>
      <c r="AF36" s="161" t="str">
        <f t="shared" si="7"/>
        <v>Yonayry  Peña Santos</v>
      </c>
      <c r="AG36" s="162" t="s">
        <v>559</v>
      </c>
      <c r="AH36" s="162" t="s">
        <v>559</v>
      </c>
      <c r="AI36" s="162" t="s">
        <v>559</v>
      </c>
      <c r="AJ36" s="162" t="s">
        <v>559</v>
      </c>
      <c r="AK36" s="162"/>
      <c r="AL36" s="162" t="s">
        <v>559</v>
      </c>
      <c r="AM36" s="162"/>
      <c r="AN36" s="162"/>
      <c r="AO36" s="162"/>
      <c r="AP36" s="162" t="s">
        <v>559</v>
      </c>
      <c r="AQ36" s="162" t="s">
        <v>559</v>
      </c>
      <c r="AR36" s="162" t="s">
        <v>559</v>
      </c>
      <c r="AS36" s="162" t="s">
        <v>559</v>
      </c>
      <c r="AT36" s="162" t="s">
        <v>559</v>
      </c>
      <c r="AU36" s="162" t="s">
        <v>578</v>
      </c>
      <c r="AV36" s="162" t="s">
        <v>559</v>
      </c>
      <c r="AW36" s="162" t="s">
        <v>559</v>
      </c>
      <c r="AX36" s="162" t="s">
        <v>559</v>
      </c>
      <c r="AY36" s="162"/>
      <c r="AZ36" s="163"/>
      <c r="BA36" s="162"/>
      <c r="BB36" s="163">
        <f t="shared" si="8"/>
        <v>14</v>
      </c>
      <c r="BC36" s="164" t="str">
        <f t="shared" si="9"/>
        <v/>
      </c>
      <c r="BD36" s="166">
        <f t="shared" si="10"/>
        <v>0</v>
      </c>
      <c r="BE36" s="164" t="str">
        <f t="shared" si="11"/>
        <v/>
      </c>
      <c r="BF36" s="166">
        <f t="shared" si="12"/>
        <v>1</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t="s">
        <v>580</v>
      </c>
      <c r="E37" s="162" t="s">
        <v>559</v>
      </c>
      <c r="F37" s="162" t="s">
        <v>559</v>
      </c>
      <c r="G37" s="162" t="s">
        <v>580</v>
      </c>
      <c r="H37" s="162" t="s">
        <v>559</v>
      </c>
      <c r="I37" s="162" t="s">
        <v>559</v>
      </c>
      <c r="J37" s="162" t="s">
        <v>559</v>
      </c>
      <c r="K37" s="162"/>
      <c r="L37" s="162"/>
      <c r="M37" s="162" t="s">
        <v>559</v>
      </c>
      <c r="N37" s="162" t="s">
        <v>559</v>
      </c>
      <c r="O37" s="162" t="s">
        <v>559</v>
      </c>
      <c r="P37" s="162" t="s">
        <v>559</v>
      </c>
      <c r="Q37" s="162" t="s">
        <v>559</v>
      </c>
      <c r="R37" s="162" t="s">
        <v>559</v>
      </c>
      <c r="S37" s="162" t="s">
        <v>559</v>
      </c>
      <c r="T37" s="162" t="s">
        <v>559</v>
      </c>
      <c r="U37" s="162" t="s">
        <v>559</v>
      </c>
      <c r="V37" s="162"/>
      <c r="W37" s="162"/>
      <c r="X37" s="163"/>
      <c r="Y37" s="162">
        <f t="shared" si="1"/>
        <v>16</v>
      </c>
      <c r="Z37" s="164" t="str">
        <f t="shared" si="2"/>
        <v/>
      </c>
      <c r="AA37" s="165">
        <f t="shared" si="3"/>
        <v>0</v>
      </c>
      <c r="AB37" s="164" t="str">
        <f t="shared" si="4"/>
        <v/>
      </c>
      <c r="AC37" s="166">
        <f t="shared" si="5"/>
        <v>0</v>
      </c>
      <c r="AD37" s="164" t="str">
        <f t="shared" si="6"/>
        <v/>
      </c>
      <c r="AE37" s="160">
        <v>31.0</v>
      </c>
      <c r="AF37" s="161" t="str">
        <f t="shared" si="7"/>
        <v>Rossier Analiz Pérez Rodríguez</v>
      </c>
      <c r="AG37" s="162" t="s">
        <v>559</v>
      </c>
      <c r="AH37" s="162" t="s">
        <v>559</v>
      </c>
      <c r="AI37" s="162" t="s">
        <v>559</v>
      </c>
      <c r="AJ37" s="162" t="s">
        <v>579</v>
      </c>
      <c r="AK37" s="162"/>
      <c r="AL37" s="162" t="s">
        <v>559</v>
      </c>
      <c r="AM37" s="162"/>
      <c r="AN37" s="162"/>
      <c r="AO37" s="162"/>
      <c r="AP37" s="162" t="s">
        <v>559</v>
      </c>
      <c r="AQ37" s="162" t="s">
        <v>559</v>
      </c>
      <c r="AR37" s="162" t="s">
        <v>559</v>
      </c>
      <c r="AS37" s="162" t="s">
        <v>559</v>
      </c>
      <c r="AT37" s="162" t="s">
        <v>579</v>
      </c>
      <c r="AU37" s="162" t="s">
        <v>559</v>
      </c>
      <c r="AV37" s="162" t="s">
        <v>559</v>
      </c>
      <c r="AW37" s="162" t="s">
        <v>559</v>
      </c>
      <c r="AX37" s="162" t="s">
        <v>559</v>
      </c>
      <c r="AY37" s="162"/>
      <c r="AZ37" s="163"/>
      <c r="BA37" s="162"/>
      <c r="BB37" s="163">
        <f t="shared" si="8"/>
        <v>12</v>
      </c>
      <c r="BC37" s="164" t="str">
        <f t="shared" si="9"/>
        <v/>
      </c>
      <c r="BD37" s="166">
        <f t="shared" si="10"/>
        <v>2</v>
      </c>
      <c r="BE37" s="164" t="str">
        <f t="shared" si="11"/>
        <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t="s">
        <v>559</v>
      </c>
      <c r="E38" s="162" t="s">
        <v>559</v>
      </c>
      <c r="F38" s="162" t="s">
        <v>559</v>
      </c>
      <c r="G38" s="162" t="s">
        <v>559</v>
      </c>
      <c r="H38" s="162" t="s">
        <v>559</v>
      </c>
      <c r="I38" s="162" t="s">
        <v>579</v>
      </c>
      <c r="J38" s="162" t="s">
        <v>559</v>
      </c>
      <c r="K38" s="162"/>
      <c r="L38" s="162"/>
      <c r="M38" s="162" t="s">
        <v>559</v>
      </c>
      <c r="N38" s="162" t="s">
        <v>559</v>
      </c>
      <c r="O38" s="162" t="s">
        <v>559</v>
      </c>
      <c r="P38" s="162" t="s">
        <v>559</v>
      </c>
      <c r="Q38" s="162" t="s">
        <v>559</v>
      </c>
      <c r="R38" s="162" t="s">
        <v>559</v>
      </c>
      <c r="S38" s="162" t="s">
        <v>559</v>
      </c>
      <c r="T38" s="162" t="s">
        <v>559</v>
      </c>
      <c r="U38" s="162" t="s">
        <v>559</v>
      </c>
      <c r="V38" s="162"/>
      <c r="W38" s="162"/>
      <c r="X38" s="163"/>
      <c r="Y38" s="162">
        <f t="shared" si="1"/>
        <v>15</v>
      </c>
      <c r="Z38" s="164" t="str">
        <f t="shared" si="2"/>
        <v/>
      </c>
      <c r="AA38" s="165">
        <f t="shared" si="3"/>
        <v>1</v>
      </c>
      <c r="AB38" s="164" t="str">
        <f t="shared" si="4"/>
        <v/>
      </c>
      <c r="AC38" s="166">
        <f t="shared" si="5"/>
        <v>0</v>
      </c>
      <c r="AD38" s="164" t="str">
        <f t="shared" si="6"/>
        <v/>
      </c>
      <c r="AE38" s="160">
        <v>32.0</v>
      </c>
      <c r="AF38" s="161" t="str">
        <f t="shared" si="7"/>
        <v>Joseph Francisco Ramírez Espinosa</v>
      </c>
      <c r="AG38" s="162" t="s">
        <v>559</v>
      </c>
      <c r="AH38" s="162" t="s">
        <v>559</v>
      </c>
      <c r="AI38" s="162" t="s">
        <v>559</v>
      </c>
      <c r="AJ38" s="162" t="s">
        <v>559</v>
      </c>
      <c r="AK38" s="162"/>
      <c r="AL38" s="162" t="s">
        <v>559</v>
      </c>
      <c r="AM38" s="162"/>
      <c r="AN38" s="162"/>
      <c r="AO38" s="162"/>
      <c r="AP38" s="162" t="s">
        <v>559</v>
      </c>
      <c r="AQ38" s="162" t="s">
        <v>559</v>
      </c>
      <c r="AR38" s="162" t="s">
        <v>559</v>
      </c>
      <c r="AS38" s="162" t="s">
        <v>559</v>
      </c>
      <c r="AT38" s="162" t="s">
        <v>559</v>
      </c>
      <c r="AU38" s="162" t="s">
        <v>559</v>
      </c>
      <c r="AV38" s="162" t="s">
        <v>559</v>
      </c>
      <c r="AW38" s="162" t="s">
        <v>559</v>
      </c>
      <c r="AX38" s="162" t="s">
        <v>559</v>
      </c>
      <c r="AY38" s="162"/>
      <c r="AZ38" s="163"/>
      <c r="BA38" s="162"/>
      <c r="BB38" s="163">
        <f t="shared" si="8"/>
        <v>14</v>
      </c>
      <c r="BC38" s="164" t="str">
        <f t="shared" si="9"/>
        <v/>
      </c>
      <c r="BD38" s="166">
        <f t="shared" si="10"/>
        <v>0</v>
      </c>
      <c r="BE38" s="164" t="str">
        <f t="shared" si="11"/>
        <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t="s">
        <v>559</v>
      </c>
      <c r="E39" s="162" t="s">
        <v>559</v>
      </c>
      <c r="F39" s="162" t="s">
        <v>559</v>
      </c>
      <c r="G39" s="162" t="s">
        <v>559</v>
      </c>
      <c r="H39" s="162" t="s">
        <v>578</v>
      </c>
      <c r="I39" s="162" t="s">
        <v>559</v>
      </c>
      <c r="J39" s="162" t="s">
        <v>559</v>
      </c>
      <c r="K39" s="162"/>
      <c r="L39" s="162"/>
      <c r="M39" s="162" t="s">
        <v>559</v>
      </c>
      <c r="N39" s="162" t="s">
        <v>559</v>
      </c>
      <c r="O39" s="162" t="s">
        <v>559</v>
      </c>
      <c r="P39" s="162" t="s">
        <v>559</v>
      </c>
      <c r="Q39" s="162" t="s">
        <v>559</v>
      </c>
      <c r="R39" s="162" t="s">
        <v>559</v>
      </c>
      <c r="S39" s="162" t="s">
        <v>579</v>
      </c>
      <c r="T39" s="162" t="s">
        <v>559</v>
      </c>
      <c r="U39" s="162" t="s">
        <v>559</v>
      </c>
      <c r="V39" s="162"/>
      <c r="W39" s="162"/>
      <c r="X39" s="163"/>
      <c r="Y39" s="162">
        <f t="shared" si="1"/>
        <v>15</v>
      </c>
      <c r="Z39" s="164" t="str">
        <f t="shared" si="2"/>
        <v/>
      </c>
      <c r="AA39" s="165">
        <f t="shared" si="3"/>
        <v>1</v>
      </c>
      <c r="AB39" s="164" t="str">
        <f t="shared" si="4"/>
        <v/>
      </c>
      <c r="AC39" s="166">
        <f t="shared" si="5"/>
        <v>1</v>
      </c>
      <c r="AD39" s="164" t="str">
        <f t="shared" si="6"/>
        <v/>
      </c>
      <c r="AE39" s="160">
        <v>33.0</v>
      </c>
      <c r="AF39" s="161" t="str">
        <f t="shared" si="7"/>
        <v>Yariel Alfonso Ramos</v>
      </c>
      <c r="AG39" s="162" t="s">
        <v>559</v>
      </c>
      <c r="AH39" s="162" t="s">
        <v>559</v>
      </c>
      <c r="AI39" s="162" t="s">
        <v>559</v>
      </c>
      <c r="AJ39" s="162" t="s">
        <v>559</v>
      </c>
      <c r="AK39" s="162"/>
      <c r="AL39" s="162" t="s">
        <v>579</v>
      </c>
      <c r="AM39" s="162"/>
      <c r="AN39" s="162"/>
      <c r="AO39" s="162"/>
      <c r="AP39" s="162" t="s">
        <v>559</v>
      </c>
      <c r="AQ39" s="162" t="s">
        <v>559</v>
      </c>
      <c r="AR39" s="162" t="s">
        <v>559</v>
      </c>
      <c r="AS39" s="162" t="s">
        <v>559</v>
      </c>
      <c r="AT39" s="162" t="s">
        <v>579</v>
      </c>
      <c r="AU39" s="162" t="s">
        <v>559</v>
      </c>
      <c r="AV39" s="162" t="s">
        <v>578</v>
      </c>
      <c r="AW39" s="162" t="s">
        <v>559</v>
      </c>
      <c r="AX39" s="162" t="s">
        <v>559</v>
      </c>
      <c r="AY39" s="162"/>
      <c r="AZ39" s="163"/>
      <c r="BA39" s="162"/>
      <c r="BB39" s="163">
        <f t="shared" si="8"/>
        <v>12</v>
      </c>
      <c r="BC39" s="164" t="str">
        <f t="shared" si="9"/>
        <v/>
      </c>
      <c r="BD39" s="166">
        <f t="shared" si="10"/>
        <v>2</v>
      </c>
      <c r="BE39" s="164" t="str">
        <f t="shared" si="11"/>
        <v/>
      </c>
      <c r="BF39" s="166">
        <f t="shared" si="12"/>
        <v>1</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t="s">
        <v>578</v>
      </c>
      <c r="E40" s="162" t="s">
        <v>559</v>
      </c>
      <c r="F40" s="162" t="s">
        <v>559</v>
      </c>
      <c r="G40" s="162" t="s">
        <v>559</v>
      </c>
      <c r="H40" s="162" t="s">
        <v>559</v>
      </c>
      <c r="I40" s="162" t="s">
        <v>559</v>
      </c>
      <c r="J40" s="162" t="s">
        <v>559</v>
      </c>
      <c r="K40" s="162"/>
      <c r="L40" s="162"/>
      <c r="M40" s="162" t="s">
        <v>559</v>
      </c>
      <c r="N40" s="162" t="s">
        <v>559</v>
      </c>
      <c r="O40" s="162" t="s">
        <v>559</v>
      </c>
      <c r="P40" s="162" t="s">
        <v>559</v>
      </c>
      <c r="Q40" s="162" t="s">
        <v>559</v>
      </c>
      <c r="R40" s="162" t="s">
        <v>559</v>
      </c>
      <c r="S40" s="162" t="s">
        <v>559</v>
      </c>
      <c r="T40" s="162" t="s">
        <v>559</v>
      </c>
      <c r="U40" s="162" t="s">
        <v>559</v>
      </c>
      <c r="V40" s="162"/>
      <c r="W40" s="162"/>
      <c r="X40" s="163"/>
      <c r="Y40" s="162">
        <f t="shared" si="1"/>
        <v>16</v>
      </c>
      <c r="Z40" s="164" t="str">
        <f t="shared" si="2"/>
        <v/>
      </c>
      <c r="AA40" s="165">
        <f t="shared" si="3"/>
        <v>0</v>
      </c>
      <c r="AB40" s="164" t="str">
        <f t="shared" si="4"/>
        <v/>
      </c>
      <c r="AC40" s="166">
        <f t="shared" si="5"/>
        <v>1</v>
      </c>
      <c r="AD40" s="164" t="str">
        <f t="shared" si="6"/>
        <v/>
      </c>
      <c r="AE40" s="160">
        <v>34.0</v>
      </c>
      <c r="AF40" s="161" t="str">
        <f t="shared" si="7"/>
        <v>Carlos David Rodríguez Almánzar</v>
      </c>
      <c r="AG40" s="162" t="s">
        <v>559</v>
      </c>
      <c r="AH40" s="162" t="s">
        <v>559</v>
      </c>
      <c r="AI40" s="162" t="s">
        <v>559</v>
      </c>
      <c r="AJ40" s="162" t="s">
        <v>559</v>
      </c>
      <c r="AK40" s="162"/>
      <c r="AL40" s="162" t="s">
        <v>559</v>
      </c>
      <c r="AM40" s="162"/>
      <c r="AN40" s="162"/>
      <c r="AO40" s="162"/>
      <c r="AP40" s="162" t="s">
        <v>559</v>
      </c>
      <c r="AQ40" s="162" t="s">
        <v>559</v>
      </c>
      <c r="AR40" s="162" t="s">
        <v>559</v>
      </c>
      <c r="AS40" s="162" t="s">
        <v>559</v>
      </c>
      <c r="AT40" s="162" t="s">
        <v>559</v>
      </c>
      <c r="AU40" s="162" t="s">
        <v>559</v>
      </c>
      <c r="AV40" s="162" t="s">
        <v>559</v>
      </c>
      <c r="AW40" s="162" t="s">
        <v>559</v>
      </c>
      <c r="AX40" s="162" t="s">
        <v>559</v>
      </c>
      <c r="AY40" s="162"/>
      <c r="AZ40" s="163"/>
      <c r="BA40" s="162"/>
      <c r="BB40" s="163">
        <f t="shared" si="8"/>
        <v>14</v>
      </c>
      <c r="BC40" s="164" t="str">
        <f t="shared" si="9"/>
        <v/>
      </c>
      <c r="BD40" s="166">
        <f t="shared" si="10"/>
        <v>0</v>
      </c>
      <c r="BE40" s="164" t="str">
        <f t="shared" si="11"/>
        <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t="s">
        <v>559</v>
      </c>
      <c r="E41" s="162" t="s">
        <v>559</v>
      </c>
      <c r="F41" s="162" t="s">
        <v>559</v>
      </c>
      <c r="G41" s="162" t="s">
        <v>559</v>
      </c>
      <c r="H41" s="162" t="s">
        <v>559</v>
      </c>
      <c r="I41" s="162" t="s">
        <v>559</v>
      </c>
      <c r="J41" s="162" t="s">
        <v>559</v>
      </c>
      <c r="K41" s="162"/>
      <c r="L41" s="162"/>
      <c r="M41" s="162" t="s">
        <v>559</v>
      </c>
      <c r="N41" s="162" t="s">
        <v>578</v>
      </c>
      <c r="O41" s="162" t="s">
        <v>559</v>
      </c>
      <c r="P41" s="162" t="s">
        <v>559</v>
      </c>
      <c r="Q41" s="162" t="s">
        <v>559</v>
      </c>
      <c r="R41" s="162" t="s">
        <v>559</v>
      </c>
      <c r="S41" s="162" t="s">
        <v>559</v>
      </c>
      <c r="T41" s="162" t="s">
        <v>559</v>
      </c>
      <c r="U41" s="162" t="s">
        <v>559</v>
      </c>
      <c r="V41" s="162"/>
      <c r="W41" s="162"/>
      <c r="X41" s="163"/>
      <c r="Y41" s="162">
        <f t="shared" si="1"/>
        <v>16</v>
      </c>
      <c r="Z41" s="164" t="str">
        <f t="shared" si="2"/>
        <v/>
      </c>
      <c r="AA41" s="165">
        <f t="shared" si="3"/>
        <v>0</v>
      </c>
      <c r="AB41" s="164" t="str">
        <f t="shared" si="4"/>
        <v/>
      </c>
      <c r="AC41" s="166">
        <f t="shared" si="5"/>
        <v>1</v>
      </c>
      <c r="AD41" s="164" t="str">
        <f t="shared" si="6"/>
        <v/>
      </c>
      <c r="AE41" s="160">
        <v>35.0</v>
      </c>
      <c r="AF41" s="161" t="str">
        <f t="shared" si="7"/>
        <v>Darianni  Santos Medina</v>
      </c>
      <c r="AG41" s="162" t="s">
        <v>559</v>
      </c>
      <c r="AH41" s="162" t="s">
        <v>559</v>
      </c>
      <c r="AI41" s="162" t="s">
        <v>559</v>
      </c>
      <c r="AJ41" s="162" t="s">
        <v>559</v>
      </c>
      <c r="AK41" s="162"/>
      <c r="AL41" s="162" t="s">
        <v>559</v>
      </c>
      <c r="AM41" s="162"/>
      <c r="AN41" s="162"/>
      <c r="AO41" s="162"/>
      <c r="AP41" s="162" t="s">
        <v>559</v>
      </c>
      <c r="AQ41" s="162" t="s">
        <v>559</v>
      </c>
      <c r="AR41" s="162" t="s">
        <v>559</v>
      </c>
      <c r="AS41" s="162" t="s">
        <v>559</v>
      </c>
      <c r="AT41" s="162" t="s">
        <v>559</v>
      </c>
      <c r="AU41" s="162" t="s">
        <v>559</v>
      </c>
      <c r="AV41" s="162" t="s">
        <v>559</v>
      </c>
      <c r="AW41" s="162" t="s">
        <v>559</v>
      </c>
      <c r="AX41" s="162" t="s">
        <v>559</v>
      </c>
      <c r="AY41" s="162"/>
      <c r="AZ41" s="163"/>
      <c r="BA41" s="162"/>
      <c r="BB41" s="163">
        <f t="shared" si="8"/>
        <v>14</v>
      </c>
      <c r="BC41" s="164" t="str">
        <f t="shared" si="9"/>
        <v/>
      </c>
      <c r="BD41" s="166">
        <f t="shared" si="10"/>
        <v>0</v>
      </c>
      <c r="BE41" s="164" t="str">
        <f t="shared" si="11"/>
        <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t="s">
        <v>559</v>
      </c>
      <c r="E42" s="162" t="s">
        <v>559</v>
      </c>
      <c r="F42" s="162" t="s">
        <v>559</v>
      </c>
      <c r="G42" s="162" t="s">
        <v>578</v>
      </c>
      <c r="H42" s="162" t="s">
        <v>559</v>
      </c>
      <c r="I42" s="162" t="s">
        <v>559</v>
      </c>
      <c r="J42" s="162" t="s">
        <v>579</v>
      </c>
      <c r="K42" s="162"/>
      <c r="L42" s="162"/>
      <c r="M42" s="162" t="s">
        <v>559</v>
      </c>
      <c r="N42" s="162" t="s">
        <v>559</v>
      </c>
      <c r="O42" s="162" t="s">
        <v>559</v>
      </c>
      <c r="P42" s="162" t="s">
        <v>579</v>
      </c>
      <c r="Q42" s="162" t="s">
        <v>559</v>
      </c>
      <c r="R42" s="162" t="s">
        <v>559</v>
      </c>
      <c r="S42" s="162" t="s">
        <v>559</v>
      </c>
      <c r="T42" s="162" t="s">
        <v>559</v>
      </c>
      <c r="U42" s="162" t="s">
        <v>559</v>
      </c>
      <c r="V42" s="162"/>
      <c r="W42" s="162"/>
      <c r="X42" s="163"/>
      <c r="Y42" s="162">
        <f t="shared" si="1"/>
        <v>14</v>
      </c>
      <c r="Z42" s="164" t="str">
        <f t="shared" si="2"/>
        <v/>
      </c>
      <c r="AA42" s="165">
        <f t="shared" si="3"/>
        <v>2</v>
      </c>
      <c r="AB42" s="164" t="str">
        <f t="shared" si="4"/>
        <v/>
      </c>
      <c r="AC42" s="166">
        <f t="shared" si="5"/>
        <v>1</v>
      </c>
      <c r="AD42" s="164" t="str">
        <f t="shared" si="6"/>
        <v/>
      </c>
      <c r="AE42" s="160">
        <v>36.0</v>
      </c>
      <c r="AF42" s="161" t="str">
        <f t="shared" si="7"/>
        <v>Rosyeli Carolina Tavarez  Reyes</v>
      </c>
      <c r="AG42" s="162" t="s">
        <v>559</v>
      </c>
      <c r="AH42" s="162" t="s">
        <v>559</v>
      </c>
      <c r="AI42" s="162" t="s">
        <v>559</v>
      </c>
      <c r="AJ42" s="162" t="s">
        <v>559</v>
      </c>
      <c r="AK42" s="162"/>
      <c r="AL42" s="162" t="s">
        <v>559</v>
      </c>
      <c r="AM42" s="162"/>
      <c r="AN42" s="162"/>
      <c r="AO42" s="162"/>
      <c r="AP42" s="162" t="s">
        <v>579</v>
      </c>
      <c r="AQ42" s="162" t="s">
        <v>559</v>
      </c>
      <c r="AR42" s="162" t="s">
        <v>579</v>
      </c>
      <c r="AS42" s="162" t="s">
        <v>559</v>
      </c>
      <c r="AT42" s="162" t="s">
        <v>559</v>
      </c>
      <c r="AU42" s="162" t="s">
        <v>579</v>
      </c>
      <c r="AV42" s="162" t="s">
        <v>559</v>
      </c>
      <c r="AW42" s="162" t="s">
        <v>559</v>
      </c>
      <c r="AX42" s="162" t="s">
        <v>559</v>
      </c>
      <c r="AY42" s="162"/>
      <c r="AZ42" s="163"/>
      <c r="BA42" s="162"/>
      <c r="BB42" s="163">
        <f t="shared" si="8"/>
        <v>11</v>
      </c>
      <c r="BC42" s="164" t="str">
        <f t="shared" si="9"/>
        <v/>
      </c>
      <c r="BD42" s="166">
        <f t="shared" si="10"/>
        <v>3</v>
      </c>
      <c r="BE42" s="164" t="str">
        <f t="shared" si="11"/>
        <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t="s">
        <v>559</v>
      </c>
      <c r="E43" s="162" t="s">
        <v>559</v>
      </c>
      <c r="F43" s="162" t="s">
        <v>559</v>
      </c>
      <c r="G43" s="162" t="s">
        <v>580</v>
      </c>
      <c r="H43" s="162" t="s">
        <v>559</v>
      </c>
      <c r="I43" s="162" t="s">
        <v>559</v>
      </c>
      <c r="J43" s="162" t="s">
        <v>559</v>
      </c>
      <c r="K43" s="162"/>
      <c r="L43" s="162"/>
      <c r="M43" s="162" t="s">
        <v>559</v>
      </c>
      <c r="N43" s="162" t="s">
        <v>559</v>
      </c>
      <c r="O43" s="162" t="s">
        <v>559</v>
      </c>
      <c r="P43" s="162" t="s">
        <v>559</v>
      </c>
      <c r="Q43" s="162" t="s">
        <v>559</v>
      </c>
      <c r="R43" s="162" t="s">
        <v>559</v>
      </c>
      <c r="S43" s="162" t="s">
        <v>559</v>
      </c>
      <c r="T43" s="162" t="s">
        <v>559</v>
      </c>
      <c r="U43" s="162" t="s">
        <v>559</v>
      </c>
      <c r="V43" s="162"/>
      <c r="W43" s="162"/>
      <c r="X43" s="163"/>
      <c r="Y43" s="162">
        <f t="shared" si="1"/>
        <v>16</v>
      </c>
      <c r="Z43" s="164" t="str">
        <f t="shared" si="2"/>
        <v/>
      </c>
      <c r="AA43" s="165">
        <f t="shared" si="3"/>
        <v>0</v>
      </c>
      <c r="AB43" s="164" t="str">
        <f t="shared" si="4"/>
        <v/>
      </c>
      <c r="AC43" s="166">
        <f t="shared" si="5"/>
        <v>0</v>
      </c>
      <c r="AD43" s="164" t="str">
        <f t="shared" si="6"/>
        <v/>
      </c>
      <c r="AE43" s="160">
        <v>37.0</v>
      </c>
      <c r="AF43" s="161" t="str">
        <f t="shared" si="7"/>
        <v>Melani  Taveras Bautista</v>
      </c>
      <c r="AG43" s="162" t="s">
        <v>559</v>
      </c>
      <c r="AH43" s="162" t="s">
        <v>559</v>
      </c>
      <c r="AI43" s="162" t="s">
        <v>559</v>
      </c>
      <c r="AJ43" s="162" t="s">
        <v>559</v>
      </c>
      <c r="AK43" s="162"/>
      <c r="AL43" s="162" t="s">
        <v>559</v>
      </c>
      <c r="AM43" s="162"/>
      <c r="AN43" s="162"/>
      <c r="AO43" s="162"/>
      <c r="AP43" s="162" t="s">
        <v>559</v>
      </c>
      <c r="AQ43" s="162" t="s">
        <v>559</v>
      </c>
      <c r="AR43" s="162" t="s">
        <v>559</v>
      </c>
      <c r="AS43" s="162" t="s">
        <v>559</v>
      </c>
      <c r="AT43" s="162" t="s">
        <v>559</v>
      </c>
      <c r="AU43" s="162" t="s">
        <v>559</v>
      </c>
      <c r="AV43" s="162" t="s">
        <v>559</v>
      </c>
      <c r="AW43" s="162" t="s">
        <v>559</v>
      </c>
      <c r="AX43" s="162" t="s">
        <v>559</v>
      </c>
      <c r="AY43" s="162"/>
      <c r="AZ43" s="163"/>
      <c r="BA43" s="162"/>
      <c r="BB43" s="163">
        <f t="shared" si="8"/>
        <v>14</v>
      </c>
      <c r="BC43" s="164" t="str">
        <f t="shared" si="9"/>
        <v/>
      </c>
      <c r="BD43" s="166">
        <f t="shared" si="10"/>
        <v>0</v>
      </c>
      <c r="BE43" s="164" t="str">
        <f t="shared" si="11"/>
        <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t="s">
        <v>559</v>
      </c>
      <c r="E44" s="162" t="s">
        <v>559</v>
      </c>
      <c r="F44" s="162" t="s">
        <v>559</v>
      </c>
      <c r="G44" s="162" t="s">
        <v>559</v>
      </c>
      <c r="H44" s="162" t="s">
        <v>559</v>
      </c>
      <c r="I44" s="162" t="s">
        <v>559</v>
      </c>
      <c r="J44" s="162" t="s">
        <v>559</v>
      </c>
      <c r="K44" s="162"/>
      <c r="L44" s="162"/>
      <c r="M44" s="162" t="s">
        <v>559</v>
      </c>
      <c r="N44" s="162" t="s">
        <v>559</v>
      </c>
      <c r="O44" s="162" t="s">
        <v>559</v>
      </c>
      <c r="P44" s="162" t="s">
        <v>559</v>
      </c>
      <c r="Q44" s="162" t="s">
        <v>559</v>
      </c>
      <c r="R44" s="162" t="s">
        <v>559</v>
      </c>
      <c r="S44" s="162" t="s">
        <v>559</v>
      </c>
      <c r="T44" s="162" t="s">
        <v>559</v>
      </c>
      <c r="U44" s="162" t="s">
        <v>559</v>
      </c>
      <c r="V44" s="162"/>
      <c r="W44" s="162"/>
      <c r="X44" s="163"/>
      <c r="Y44" s="162">
        <f t="shared" si="1"/>
        <v>16</v>
      </c>
      <c r="Z44" s="164" t="str">
        <f t="shared" si="2"/>
        <v/>
      </c>
      <c r="AA44" s="165">
        <f t="shared" si="3"/>
        <v>0</v>
      </c>
      <c r="AB44" s="164" t="str">
        <f t="shared" si="4"/>
        <v/>
      </c>
      <c r="AC44" s="166">
        <f t="shared" si="5"/>
        <v>0</v>
      </c>
      <c r="AD44" s="164" t="str">
        <f t="shared" si="6"/>
        <v/>
      </c>
      <c r="AE44" s="160">
        <v>38.0</v>
      </c>
      <c r="AF44" s="161" t="str">
        <f t="shared" si="7"/>
        <v>Arianny  Tejada Guzmán</v>
      </c>
      <c r="AG44" s="162" t="s">
        <v>559</v>
      </c>
      <c r="AH44" s="162" t="s">
        <v>559</v>
      </c>
      <c r="AI44" s="162" t="s">
        <v>559</v>
      </c>
      <c r="AJ44" s="162" t="s">
        <v>559</v>
      </c>
      <c r="AK44" s="162"/>
      <c r="AL44" s="162" t="s">
        <v>559</v>
      </c>
      <c r="AM44" s="162"/>
      <c r="AN44" s="162"/>
      <c r="AO44" s="162"/>
      <c r="AP44" s="162" t="s">
        <v>559</v>
      </c>
      <c r="AQ44" s="162" t="s">
        <v>559</v>
      </c>
      <c r="AR44" s="162" t="s">
        <v>578</v>
      </c>
      <c r="AS44" s="162" t="s">
        <v>559</v>
      </c>
      <c r="AT44" s="162" t="s">
        <v>559</v>
      </c>
      <c r="AU44" s="162" t="s">
        <v>559</v>
      </c>
      <c r="AV44" s="162" t="s">
        <v>559</v>
      </c>
      <c r="AW44" s="162" t="s">
        <v>559</v>
      </c>
      <c r="AX44" s="162" t="s">
        <v>559</v>
      </c>
      <c r="AY44" s="162"/>
      <c r="AZ44" s="163"/>
      <c r="BA44" s="162"/>
      <c r="BB44" s="163">
        <f t="shared" si="8"/>
        <v>14</v>
      </c>
      <c r="BC44" s="164" t="str">
        <f t="shared" si="9"/>
        <v/>
      </c>
      <c r="BD44" s="166">
        <f t="shared" si="10"/>
        <v>0</v>
      </c>
      <c r="BE44" s="164" t="str">
        <f t="shared" si="11"/>
        <v/>
      </c>
      <c r="BF44" s="166">
        <f t="shared" si="12"/>
        <v>1</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t="s">
        <v>578</v>
      </c>
      <c r="E45" s="162" t="s">
        <v>559</v>
      </c>
      <c r="F45" s="162" t="s">
        <v>559</v>
      </c>
      <c r="G45" s="162" t="s">
        <v>559</v>
      </c>
      <c r="H45" s="162" t="s">
        <v>559</v>
      </c>
      <c r="I45" s="162" t="s">
        <v>559</v>
      </c>
      <c r="J45" s="162" t="s">
        <v>559</v>
      </c>
      <c r="K45" s="162"/>
      <c r="L45" s="162"/>
      <c r="M45" s="162" t="s">
        <v>559</v>
      </c>
      <c r="N45" s="162" t="s">
        <v>559</v>
      </c>
      <c r="O45" s="162" t="s">
        <v>559</v>
      </c>
      <c r="P45" s="162" t="s">
        <v>559</v>
      </c>
      <c r="Q45" s="162" t="s">
        <v>559</v>
      </c>
      <c r="R45" s="162" t="s">
        <v>579</v>
      </c>
      <c r="S45" s="162" t="s">
        <v>559</v>
      </c>
      <c r="T45" s="162" t="s">
        <v>559</v>
      </c>
      <c r="U45" s="162" t="s">
        <v>559</v>
      </c>
      <c r="V45" s="162"/>
      <c r="W45" s="162"/>
      <c r="X45" s="163"/>
      <c r="Y45" s="162">
        <f t="shared" si="1"/>
        <v>15</v>
      </c>
      <c r="Z45" s="164" t="str">
        <f t="shared" si="2"/>
        <v/>
      </c>
      <c r="AA45" s="165">
        <f t="shared" si="3"/>
        <v>1</v>
      </c>
      <c r="AB45" s="164" t="str">
        <f t="shared" si="4"/>
        <v/>
      </c>
      <c r="AC45" s="166">
        <f t="shared" si="5"/>
        <v>1</v>
      </c>
      <c r="AD45" s="164" t="str">
        <f t="shared" si="6"/>
        <v/>
      </c>
      <c r="AE45" s="160">
        <v>39.0</v>
      </c>
      <c r="AF45" s="161" t="str">
        <f t="shared" si="7"/>
        <v>Jeilyn Aliah Tejada</v>
      </c>
      <c r="AG45" s="162" t="s">
        <v>559</v>
      </c>
      <c r="AH45" s="162" t="s">
        <v>559</v>
      </c>
      <c r="AI45" s="162" t="s">
        <v>559</v>
      </c>
      <c r="AJ45" s="162" t="s">
        <v>559</v>
      </c>
      <c r="AK45" s="162"/>
      <c r="AL45" s="162" t="s">
        <v>559</v>
      </c>
      <c r="AM45" s="162"/>
      <c r="AN45" s="162"/>
      <c r="AO45" s="162"/>
      <c r="AP45" s="162" t="s">
        <v>559</v>
      </c>
      <c r="AQ45" s="162" t="s">
        <v>559</v>
      </c>
      <c r="AR45" s="162" t="s">
        <v>579</v>
      </c>
      <c r="AS45" s="162" t="s">
        <v>559</v>
      </c>
      <c r="AT45" s="162" t="s">
        <v>559</v>
      </c>
      <c r="AU45" s="162" t="s">
        <v>559</v>
      </c>
      <c r="AV45" s="162" t="s">
        <v>578</v>
      </c>
      <c r="AW45" s="162" t="s">
        <v>559</v>
      </c>
      <c r="AX45" s="162" t="s">
        <v>559</v>
      </c>
      <c r="AY45" s="162"/>
      <c r="AZ45" s="163"/>
      <c r="BA45" s="162"/>
      <c r="BB45" s="163">
        <f t="shared" si="8"/>
        <v>13</v>
      </c>
      <c r="BC45" s="164" t="str">
        <f t="shared" si="9"/>
        <v/>
      </c>
      <c r="BD45" s="166">
        <f t="shared" si="10"/>
        <v>1</v>
      </c>
      <c r="BE45" s="164" t="str">
        <f t="shared" si="11"/>
        <v/>
      </c>
      <c r="BF45" s="166">
        <f t="shared" si="12"/>
        <v>1</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t="s">
        <v>559</v>
      </c>
      <c r="E46" s="162" t="s">
        <v>559</v>
      </c>
      <c r="F46" s="162" t="s">
        <v>559</v>
      </c>
      <c r="G46" s="162" t="s">
        <v>559</v>
      </c>
      <c r="H46" s="162" t="s">
        <v>578</v>
      </c>
      <c r="I46" s="162" t="s">
        <v>559</v>
      </c>
      <c r="J46" s="162" t="s">
        <v>559</v>
      </c>
      <c r="K46" s="162"/>
      <c r="L46" s="162"/>
      <c r="M46" s="162" t="s">
        <v>578</v>
      </c>
      <c r="N46" s="162" t="s">
        <v>559</v>
      </c>
      <c r="O46" s="162" t="s">
        <v>559</v>
      </c>
      <c r="P46" s="162" t="s">
        <v>559</v>
      </c>
      <c r="Q46" s="162" t="s">
        <v>559</v>
      </c>
      <c r="R46" s="162" t="s">
        <v>578</v>
      </c>
      <c r="S46" s="162" t="s">
        <v>559</v>
      </c>
      <c r="T46" s="162" t="s">
        <v>559</v>
      </c>
      <c r="U46" s="162" t="s">
        <v>559</v>
      </c>
      <c r="V46" s="162"/>
      <c r="W46" s="162"/>
      <c r="X46" s="163"/>
      <c r="Y46" s="162">
        <f t="shared" si="1"/>
        <v>15</v>
      </c>
      <c r="Z46" s="164" t="str">
        <f t="shared" si="2"/>
        <v/>
      </c>
      <c r="AA46" s="165">
        <f t="shared" si="3"/>
        <v>0</v>
      </c>
      <c r="AB46" s="164" t="str">
        <f t="shared" si="4"/>
        <v/>
      </c>
      <c r="AC46" s="166">
        <f t="shared" si="5"/>
        <v>3</v>
      </c>
      <c r="AD46" s="164" t="str">
        <f t="shared" si="6"/>
        <v/>
      </c>
      <c r="AE46" s="160">
        <v>40.0</v>
      </c>
      <c r="AF46" s="161" t="str">
        <f>C51</f>
        <v/>
      </c>
      <c r="AG46" s="162" t="s">
        <v>559</v>
      </c>
      <c r="AH46" s="162" t="s">
        <v>559</v>
      </c>
      <c r="AI46" s="162" t="s">
        <v>559</v>
      </c>
      <c r="AJ46" s="162" t="s">
        <v>559</v>
      </c>
      <c r="AK46" s="162"/>
      <c r="AL46" s="162" t="s">
        <v>559</v>
      </c>
      <c r="AM46" s="162"/>
      <c r="AN46" s="162"/>
      <c r="AO46" s="162"/>
      <c r="AP46" s="162" t="s">
        <v>559</v>
      </c>
      <c r="AQ46" s="162" t="s">
        <v>559</v>
      </c>
      <c r="AR46" s="162" t="s">
        <v>559</v>
      </c>
      <c r="AS46" s="162" t="s">
        <v>559</v>
      </c>
      <c r="AT46" s="162" t="s">
        <v>559</v>
      </c>
      <c r="AU46" s="162" t="s">
        <v>559</v>
      </c>
      <c r="AV46" s="162" t="s">
        <v>559</v>
      </c>
      <c r="AW46" s="162" t="s">
        <v>559</v>
      </c>
      <c r="AX46" s="162" t="s">
        <v>559</v>
      </c>
      <c r="AY46" s="162"/>
      <c r="AZ46" s="163"/>
      <c r="BA46" s="162"/>
      <c r="BB46" s="163">
        <f t="shared" si="8"/>
        <v>14</v>
      </c>
      <c r="BC46" s="164" t="str">
        <f t="shared" si="9"/>
        <v/>
      </c>
      <c r="BD46" s="166">
        <f t="shared" si="10"/>
        <v>0</v>
      </c>
      <c r="BE46" s="164" t="str">
        <f t="shared" si="11"/>
        <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t="s">
        <v>559</v>
      </c>
      <c r="E47" s="162" t="s">
        <v>559</v>
      </c>
      <c r="F47" s="162" t="s">
        <v>559</v>
      </c>
      <c r="G47" s="162" t="s">
        <v>559</v>
      </c>
      <c r="H47" s="162" t="s">
        <v>578</v>
      </c>
      <c r="I47" s="162" t="s">
        <v>559</v>
      </c>
      <c r="J47" s="162" t="s">
        <v>559</v>
      </c>
      <c r="K47" s="162"/>
      <c r="L47" s="162"/>
      <c r="M47" s="162" t="s">
        <v>559</v>
      </c>
      <c r="N47" s="162" t="s">
        <v>559</v>
      </c>
      <c r="O47" s="162" t="s">
        <v>559</v>
      </c>
      <c r="P47" s="162" t="s">
        <v>559</v>
      </c>
      <c r="Q47" s="162" t="s">
        <v>559</v>
      </c>
      <c r="R47" s="162" t="s">
        <v>559</v>
      </c>
      <c r="S47" s="162" t="s">
        <v>559</v>
      </c>
      <c r="T47" s="162" t="s">
        <v>559</v>
      </c>
      <c r="U47" s="162" t="s">
        <v>559</v>
      </c>
      <c r="V47" s="162"/>
      <c r="W47" s="162"/>
      <c r="X47" s="163"/>
      <c r="Y47" s="162">
        <f t="shared" si="1"/>
        <v>16</v>
      </c>
      <c r="Z47" s="164" t="str">
        <f t="shared" si="2"/>
        <v/>
      </c>
      <c r="AA47" s="165">
        <f t="shared" si="3"/>
        <v>0</v>
      </c>
      <c r="AB47" s="164" t="str">
        <f t="shared" si="4"/>
        <v/>
      </c>
      <c r="AC47" s="166">
        <f t="shared" si="5"/>
        <v>1</v>
      </c>
      <c r="AD47" s="164" t="str">
        <f t="shared" si="6"/>
        <v/>
      </c>
      <c r="AE47" s="160">
        <v>41.0</v>
      </c>
      <c r="AF47" s="161" t="str">
        <f t="shared" ref="AF47:AF50" si="13">C47</f>
        <v>Jonathan  De Jesús Valerio Felipe</v>
      </c>
      <c r="AG47" s="162" t="s">
        <v>559</v>
      </c>
      <c r="AH47" s="162" t="s">
        <v>559</v>
      </c>
      <c r="AI47" s="162" t="s">
        <v>559</v>
      </c>
      <c r="AJ47" s="162" t="s">
        <v>559</v>
      </c>
      <c r="AK47" s="162"/>
      <c r="AL47" s="162" t="s">
        <v>580</v>
      </c>
      <c r="AM47" s="162"/>
      <c r="AN47" s="162"/>
      <c r="AO47" s="162"/>
      <c r="AP47" s="162" t="s">
        <v>559</v>
      </c>
      <c r="AQ47" s="162" t="s">
        <v>559</v>
      </c>
      <c r="AR47" s="162" t="s">
        <v>559</v>
      </c>
      <c r="AS47" s="162" t="s">
        <v>559</v>
      </c>
      <c r="AT47" s="162" t="s">
        <v>559</v>
      </c>
      <c r="AU47" s="162" t="s">
        <v>559</v>
      </c>
      <c r="AV47" s="162" t="s">
        <v>559</v>
      </c>
      <c r="AW47" s="162" t="s">
        <v>559</v>
      </c>
      <c r="AX47" s="162" t="s">
        <v>559</v>
      </c>
      <c r="AY47" s="162"/>
      <c r="AZ47" s="163"/>
      <c r="BA47" s="162"/>
      <c r="BB47" s="163">
        <f t="shared" si="8"/>
        <v>14</v>
      </c>
      <c r="BC47" s="164" t="str">
        <f t="shared" si="9"/>
        <v/>
      </c>
      <c r="BD47" s="166">
        <f t="shared" si="10"/>
        <v>0</v>
      </c>
      <c r="BE47" s="164" t="str">
        <f t="shared" si="11"/>
        <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t="s">
        <v>559</v>
      </c>
      <c r="E48" s="162" t="s">
        <v>559</v>
      </c>
      <c r="F48" s="162" t="s">
        <v>559</v>
      </c>
      <c r="G48" s="162" t="s">
        <v>559</v>
      </c>
      <c r="H48" s="162" t="s">
        <v>559</v>
      </c>
      <c r="I48" s="162" t="s">
        <v>559</v>
      </c>
      <c r="J48" s="162" t="s">
        <v>559</v>
      </c>
      <c r="K48" s="162"/>
      <c r="L48" s="162"/>
      <c r="M48" s="162" t="s">
        <v>559</v>
      </c>
      <c r="N48" s="162" t="s">
        <v>559</v>
      </c>
      <c r="O48" s="162" t="s">
        <v>559</v>
      </c>
      <c r="P48" s="162" t="s">
        <v>559</v>
      </c>
      <c r="Q48" s="162" t="s">
        <v>559</v>
      </c>
      <c r="R48" s="162" t="s">
        <v>559</v>
      </c>
      <c r="S48" s="162" t="s">
        <v>559</v>
      </c>
      <c r="T48" s="162" t="s">
        <v>559</v>
      </c>
      <c r="U48" s="162" t="s">
        <v>559</v>
      </c>
      <c r="V48" s="162"/>
      <c r="W48" s="162"/>
      <c r="X48" s="163"/>
      <c r="Y48" s="162">
        <f t="shared" si="1"/>
        <v>16</v>
      </c>
      <c r="Z48" s="164" t="str">
        <f t="shared" si="2"/>
        <v/>
      </c>
      <c r="AA48" s="165">
        <f t="shared" si="3"/>
        <v>0</v>
      </c>
      <c r="AB48" s="164" t="str">
        <f t="shared" si="4"/>
        <v/>
      </c>
      <c r="AC48" s="166">
        <f t="shared" si="5"/>
        <v>0</v>
      </c>
      <c r="AD48" s="164" t="str">
        <f t="shared" si="6"/>
        <v/>
      </c>
      <c r="AE48" s="160">
        <v>42.0</v>
      </c>
      <c r="AF48" s="161" t="str">
        <f t="shared" si="13"/>
        <v>Crisleydi  Turbí</v>
      </c>
      <c r="AG48" s="162" t="s">
        <v>559</v>
      </c>
      <c r="AH48" s="162" t="s">
        <v>559</v>
      </c>
      <c r="AI48" s="162" t="s">
        <v>559</v>
      </c>
      <c r="AJ48" s="162" t="s">
        <v>559</v>
      </c>
      <c r="AK48" s="162"/>
      <c r="AL48" s="162" t="s">
        <v>559</v>
      </c>
      <c r="AM48" s="162"/>
      <c r="AN48" s="162"/>
      <c r="AO48" s="162"/>
      <c r="AP48" s="162" t="s">
        <v>559</v>
      </c>
      <c r="AQ48" s="162" t="s">
        <v>559</v>
      </c>
      <c r="AR48" s="162" t="s">
        <v>559</v>
      </c>
      <c r="AS48" s="162" t="s">
        <v>559</v>
      </c>
      <c r="AT48" s="162" t="s">
        <v>559</v>
      </c>
      <c r="AU48" s="162" t="s">
        <v>559</v>
      </c>
      <c r="AV48" s="162" t="s">
        <v>559</v>
      </c>
      <c r="AW48" s="162" t="s">
        <v>559</v>
      </c>
      <c r="AX48" s="162" t="s">
        <v>559</v>
      </c>
      <c r="AY48" s="162"/>
      <c r="AZ48" s="163"/>
      <c r="BA48" s="162"/>
      <c r="BB48" s="163">
        <f t="shared" si="8"/>
        <v>14</v>
      </c>
      <c r="BC48" s="164" t="str">
        <f t="shared" si="9"/>
        <v/>
      </c>
      <c r="BD48" s="166">
        <f t="shared" si="10"/>
        <v>0</v>
      </c>
      <c r="BE48" s="164" t="str">
        <f t="shared" si="11"/>
        <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t="s">
        <v>559</v>
      </c>
      <c r="E49" s="162" t="s">
        <v>559</v>
      </c>
      <c r="F49" s="162" t="s">
        <v>559</v>
      </c>
      <c r="G49" s="162" t="s">
        <v>559</v>
      </c>
      <c r="H49" s="162" t="s">
        <v>559</v>
      </c>
      <c r="I49" s="162" t="s">
        <v>559</v>
      </c>
      <c r="J49" s="162" t="s">
        <v>580</v>
      </c>
      <c r="K49" s="162"/>
      <c r="L49" s="162"/>
      <c r="M49" s="162" t="s">
        <v>559</v>
      </c>
      <c r="N49" s="162" t="s">
        <v>559</v>
      </c>
      <c r="O49" s="162" t="s">
        <v>559</v>
      </c>
      <c r="P49" s="162" t="s">
        <v>559</v>
      </c>
      <c r="Q49" s="162" t="s">
        <v>578</v>
      </c>
      <c r="R49" s="162" t="s">
        <v>559</v>
      </c>
      <c r="S49" s="162" t="s">
        <v>559</v>
      </c>
      <c r="T49" s="162" t="s">
        <v>580</v>
      </c>
      <c r="U49" s="162" t="s">
        <v>559</v>
      </c>
      <c r="V49" s="162"/>
      <c r="W49" s="162"/>
      <c r="X49" s="163"/>
      <c r="Y49" s="162">
        <f t="shared" si="1"/>
        <v>16</v>
      </c>
      <c r="Z49" s="164" t="str">
        <f t="shared" si="2"/>
        <v/>
      </c>
      <c r="AA49" s="165">
        <f t="shared" si="3"/>
        <v>0</v>
      </c>
      <c r="AB49" s="164" t="str">
        <f t="shared" si="4"/>
        <v/>
      </c>
      <c r="AC49" s="166">
        <f t="shared" si="5"/>
        <v>1</v>
      </c>
      <c r="AD49" s="164" t="str">
        <f t="shared" si="6"/>
        <v/>
      </c>
      <c r="AE49" s="160">
        <v>43.0</v>
      </c>
      <c r="AF49" s="161" t="str">
        <f t="shared" si="13"/>
        <v>Jhoangel Rafael Vargas Ulloa</v>
      </c>
      <c r="AG49" s="162" t="s">
        <v>559</v>
      </c>
      <c r="AH49" s="162" t="s">
        <v>559</v>
      </c>
      <c r="AI49" s="162" t="s">
        <v>559</v>
      </c>
      <c r="AJ49" s="162" t="s">
        <v>559</v>
      </c>
      <c r="AK49" s="162"/>
      <c r="AL49" s="162" t="s">
        <v>580</v>
      </c>
      <c r="AM49" s="162"/>
      <c r="AN49" s="162"/>
      <c r="AO49" s="162"/>
      <c r="AP49" s="162" t="s">
        <v>559</v>
      </c>
      <c r="AQ49" s="162" t="s">
        <v>559</v>
      </c>
      <c r="AR49" s="162" t="s">
        <v>559</v>
      </c>
      <c r="AS49" s="162" t="s">
        <v>579</v>
      </c>
      <c r="AT49" s="162" t="s">
        <v>579</v>
      </c>
      <c r="AU49" s="162" t="s">
        <v>579</v>
      </c>
      <c r="AV49" s="162" t="s">
        <v>559</v>
      </c>
      <c r="AW49" s="162" t="s">
        <v>559</v>
      </c>
      <c r="AX49" s="162" t="s">
        <v>579</v>
      </c>
      <c r="AY49" s="162"/>
      <c r="AZ49" s="163"/>
      <c r="BA49" s="162"/>
      <c r="BB49" s="163">
        <f t="shared" si="8"/>
        <v>10</v>
      </c>
      <c r="BC49" s="164" t="str">
        <f t="shared" si="9"/>
        <v/>
      </c>
      <c r="BD49" s="166">
        <f t="shared" si="10"/>
        <v>4</v>
      </c>
      <c r="BE49" s="164" t="str">
        <f t="shared" si="11"/>
        <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t="s">
        <v>559</v>
      </c>
      <c r="E50" s="162" t="s">
        <v>559</v>
      </c>
      <c r="F50" s="162" t="s">
        <v>559</v>
      </c>
      <c r="G50" s="162" t="s">
        <v>559</v>
      </c>
      <c r="H50" s="162" t="s">
        <v>559</v>
      </c>
      <c r="I50" s="162" t="s">
        <v>559</v>
      </c>
      <c r="J50" s="162" t="s">
        <v>559</v>
      </c>
      <c r="K50" s="162"/>
      <c r="L50" s="162"/>
      <c r="M50" s="162" t="s">
        <v>559</v>
      </c>
      <c r="N50" s="162" t="s">
        <v>559</v>
      </c>
      <c r="O50" s="162" t="s">
        <v>559</v>
      </c>
      <c r="P50" s="162" t="s">
        <v>559</v>
      </c>
      <c r="Q50" s="162" t="s">
        <v>559</v>
      </c>
      <c r="R50" s="162" t="s">
        <v>559</v>
      </c>
      <c r="S50" s="162" t="s">
        <v>559</v>
      </c>
      <c r="T50" s="162" t="s">
        <v>559</v>
      </c>
      <c r="U50" s="162" t="s">
        <v>559</v>
      </c>
      <c r="V50" s="162"/>
      <c r="W50" s="162"/>
      <c r="X50" s="163"/>
      <c r="Y50" s="162">
        <f t="shared" si="1"/>
        <v>16</v>
      </c>
      <c r="Z50" s="164" t="str">
        <f t="shared" si="2"/>
        <v/>
      </c>
      <c r="AA50" s="165">
        <f t="shared" si="3"/>
        <v>0</v>
      </c>
      <c r="AB50" s="164" t="str">
        <f t="shared" si="4"/>
        <v/>
      </c>
      <c r="AC50" s="166">
        <f t="shared" si="5"/>
        <v>0</v>
      </c>
      <c r="AD50" s="164" t="str">
        <f t="shared" si="6"/>
        <v/>
      </c>
      <c r="AE50" s="160">
        <v>44.0</v>
      </c>
      <c r="AF50" s="161" t="str">
        <f t="shared" si="13"/>
        <v>Leslie  Cruz Espinal</v>
      </c>
      <c r="AG50" s="162" t="s">
        <v>578</v>
      </c>
      <c r="AH50" s="162" t="s">
        <v>559</v>
      </c>
      <c r="AI50" s="162" t="s">
        <v>559</v>
      </c>
      <c r="AJ50" s="162" t="s">
        <v>559</v>
      </c>
      <c r="AK50" s="162"/>
      <c r="AL50" s="162" t="s">
        <v>559</v>
      </c>
      <c r="AM50" s="162"/>
      <c r="AN50" s="162"/>
      <c r="AO50" s="162"/>
      <c r="AP50" s="162" t="s">
        <v>559</v>
      </c>
      <c r="AQ50" s="162" t="s">
        <v>559</v>
      </c>
      <c r="AR50" s="162" t="s">
        <v>559</v>
      </c>
      <c r="AS50" s="162" t="s">
        <v>559</v>
      </c>
      <c r="AT50" s="162" t="s">
        <v>559</v>
      </c>
      <c r="AU50" s="162" t="s">
        <v>559</v>
      </c>
      <c r="AV50" s="162" t="s">
        <v>559</v>
      </c>
      <c r="AW50" s="162" t="s">
        <v>559</v>
      </c>
      <c r="AX50" s="162" t="s">
        <v>559</v>
      </c>
      <c r="AY50" s="162"/>
      <c r="AZ50" s="163"/>
      <c r="BA50" s="162"/>
      <c r="BB50" s="163">
        <f t="shared" si="8"/>
        <v>14</v>
      </c>
      <c r="BC50" s="164" t="str">
        <f t="shared" si="9"/>
        <v/>
      </c>
      <c r="BD50" s="166">
        <f t="shared" si="10"/>
        <v>0</v>
      </c>
      <c r="BE50" s="164" t="str">
        <f t="shared" si="11"/>
        <v/>
      </c>
      <c r="BF50" s="166">
        <f t="shared" si="12"/>
        <v>1</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ESTUDI'!N48</f>
        <v/>
      </c>
      <c r="B51" s="160">
        <v>45.0</v>
      </c>
      <c r="C51" s="161" t="str">
        <f>'3A 2025 - 2026 DATOS DEL ESTUDI'!B48</f>
        <v/>
      </c>
      <c r="D51" s="162"/>
      <c r="E51" s="162"/>
      <c r="F51" s="162"/>
      <c r="G51" s="162"/>
      <c r="H51" s="162"/>
      <c r="I51" s="162"/>
      <c r="J51" s="162"/>
      <c r="K51" s="162"/>
      <c r="L51" s="162"/>
      <c r="M51" s="162"/>
      <c r="N51" s="162"/>
      <c r="O51" s="162"/>
      <c r="P51" s="162"/>
      <c r="Q51" s="163"/>
      <c r="R51" s="162"/>
      <c r="S51" s="162"/>
      <c r="T51" s="162"/>
      <c r="U51" s="162"/>
      <c r="V51" s="162"/>
      <c r="W51" s="162"/>
      <c r="X51" s="163"/>
      <c r="Y51" s="162">
        <f t="shared" si="1"/>
        <v>0</v>
      </c>
      <c r="Z51" s="164" t="str">
        <f t="shared" si="2"/>
        <v/>
      </c>
      <c r="AA51" s="165">
        <f t="shared" si="3"/>
        <v>0</v>
      </c>
      <c r="AB51" s="164" t="str">
        <f t="shared" si="4"/>
        <v/>
      </c>
      <c r="AC51" s="166">
        <f t="shared" si="5"/>
        <v>0</v>
      </c>
      <c r="AD51" s="164" t="str">
        <f t="shared" si="6"/>
        <v/>
      </c>
      <c r="AE51" s="160">
        <v>45.0</v>
      </c>
      <c r="AF51" s="161" t="str">
        <f>#REF!</f>
        <v>#REF!</v>
      </c>
      <c r="AG51" s="162"/>
      <c r="AH51" s="162"/>
      <c r="AI51" s="162"/>
      <c r="AJ51" s="162"/>
      <c r="AK51" s="162"/>
      <c r="AL51" s="162"/>
      <c r="AM51" s="162"/>
      <c r="AN51" s="162"/>
      <c r="AO51" s="162"/>
      <c r="AP51" s="162"/>
      <c r="AQ51" s="162"/>
      <c r="AR51" s="162"/>
      <c r="AS51" s="162"/>
      <c r="AT51" s="162"/>
      <c r="AU51" s="162"/>
      <c r="AV51" s="162"/>
      <c r="AW51" s="162"/>
      <c r="AX51" s="162"/>
      <c r="AY51" s="162"/>
      <c r="AZ51" s="163"/>
      <c r="BA51" s="162"/>
      <c r="BB51" s="163">
        <f t="shared" si="8"/>
        <v>0</v>
      </c>
      <c r="BC51" s="164" t="str">
        <f t="shared" si="9"/>
        <v/>
      </c>
      <c r="BD51" s="166">
        <f t="shared" si="10"/>
        <v>0</v>
      </c>
      <c r="BE51" s="164" t="str">
        <f t="shared" si="11"/>
        <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F3 AI3">
      <formula1>ACNCCV344!$BO$7:$BO$18</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ACNCCV344!$BN$7:$BN$16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1"/>
      <c r="B1" s="131"/>
      <c r="C1" s="132"/>
      <c r="D1" s="133" t="s">
        <v>802</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4"/>
      <c r="BE1" s="134"/>
      <c r="BF1" s="134"/>
      <c r="BG1" s="134"/>
      <c r="BH1" s="135"/>
      <c r="BI1" s="136"/>
      <c r="BJ1" s="137"/>
      <c r="BK1" s="136"/>
      <c r="BL1" s="136"/>
      <c r="BM1" s="136"/>
      <c r="BN1" s="136"/>
      <c r="BO1" s="136"/>
      <c r="BP1" s="136"/>
      <c r="BQ1" s="136"/>
      <c r="BR1" s="136"/>
      <c r="BS1" s="136"/>
      <c r="BT1" s="136"/>
      <c r="BU1" s="136"/>
      <c r="BV1" s="136"/>
    </row>
    <row r="2" ht="37.5" customHeight="1">
      <c r="A2" s="138"/>
      <c r="B2" s="138"/>
      <c r="C2" s="138"/>
      <c r="D2" s="139" t="s">
        <v>541</v>
      </c>
      <c r="E2" s="15"/>
      <c r="F2" s="15"/>
      <c r="G2" s="16"/>
      <c r="H2" s="140" t="str">
        <f>ACNCCV343!H2</f>
        <v>LEONELY RODRÍGUEZ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1"/>
      <c r="BE2" s="141"/>
      <c r="BF2" s="141"/>
      <c r="BG2" s="141"/>
      <c r="BH2" s="142"/>
      <c r="BI2" s="143"/>
      <c r="BJ2" s="143"/>
      <c r="BK2" s="143"/>
      <c r="BL2" s="143"/>
      <c r="BM2" s="143"/>
      <c r="BN2" s="143"/>
      <c r="BO2" s="143"/>
      <c r="BP2" s="143"/>
      <c r="BQ2" s="143"/>
      <c r="BR2" s="143"/>
      <c r="BS2" s="143"/>
      <c r="BT2" s="143"/>
      <c r="BU2" s="143"/>
      <c r="BV2" s="143"/>
    </row>
    <row r="3" ht="37.5" customHeight="1">
      <c r="A3" s="138"/>
      <c r="B3" s="138"/>
      <c r="C3" s="138"/>
      <c r="D3" s="139" t="s">
        <v>542</v>
      </c>
      <c r="E3" s="16"/>
      <c r="F3" s="144" t="s">
        <v>566</v>
      </c>
      <c r="G3" s="15"/>
      <c r="H3" s="15"/>
      <c r="I3" s="15"/>
      <c r="J3" s="15"/>
      <c r="K3" s="15"/>
      <c r="L3" s="15"/>
      <c r="M3" s="15"/>
      <c r="N3" s="15"/>
      <c r="O3" s="15"/>
      <c r="P3" s="15"/>
      <c r="Q3" s="15"/>
      <c r="R3" s="15"/>
      <c r="S3" s="15"/>
      <c r="T3" s="15"/>
      <c r="U3" s="15"/>
      <c r="V3" s="15"/>
      <c r="W3" s="15"/>
      <c r="X3" s="15"/>
      <c r="Y3" s="15"/>
      <c r="Z3" s="16"/>
      <c r="AA3" s="143"/>
      <c r="AB3" s="143"/>
      <c r="AC3" s="143"/>
      <c r="AD3" s="143"/>
      <c r="AE3" s="143"/>
      <c r="AF3" s="138"/>
      <c r="AG3" s="139" t="s">
        <v>542</v>
      </c>
      <c r="AH3" s="16"/>
      <c r="AI3" s="144" t="s">
        <v>568</v>
      </c>
      <c r="AJ3" s="15"/>
      <c r="AK3" s="15"/>
      <c r="AL3" s="15"/>
      <c r="AM3" s="15"/>
      <c r="AN3" s="15"/>
      <c r="AO3" s="15"/>
      <c r="AP3" s="15"/>
      <c r="AQ3" s="15"/>
      <c r="AR3" s="15"/>
      <c r="AS3" s="15"/>
      <c r="AT3" s="15"/>
      <c r="AU3" s="15"/>
      <c r="AV3" s="15"/>
      <c r="AW3" s="15"/>
      <c r="AX3" s="15"/>
      <c r="AY3" s="15"/>
      <c r="AZ3" s="15"/>
      <c r="BA3" s="15"/>
      <c r="BB3" s="15"/>
      <c r="BC3" s="16"/>
      <c r="BD3" s="141"/>
      <c r="BE3" s="141"/>
      <c r="BF3" s="141"/>
      <c r="BG3" s="141"/>
      <c r="BH3" s="142"/>
      <c r="BI3" s="143"/>
      <c r="BJ3" s="143"/>
      <c r="BK3" s="143"/>
      <c r="BL3" s="143"/>
      <c r="BM3" s="143"/>
      <c r="BN3" s="143"/>
      <c r="BO3" s="143"/>
      <c r="BP3" s="143"/>
      <c r="BQ3" s="143"/>
      <c r="BR3" s="143"/>
      <c r="BS3" s="143"/>
      <c r="BT3" s="143"/>
      <c r="BU3" s="143"/>
      <c r="BV3" s="143"/>
    </row>
    <row r="4" ht="37.5" customHeight="1">
      <c r="A4" s="35"/>
      <c r="B4" s="35"/>
      <c r="C4" s="2"/>
      <c r="D4" s="145" t="s">
        <v>545</v>
      </c>
      <c r="E4" s="15"/>
      <c r="F4" s="15"/>
      <c r="G4" s="15"/>
      <c r="H4" s="15"/>
      <c r="I4" s="15"/>
      <c r="J4" s="15"/>
      <c r="K4" s="15"/>
      <c r="L4" s="15"/>
      <c r="M4" s="15"/>
      <c r="N4" s="15"/>
      <c r="O4" s="15"/>
      <c r="P4" s="15"/>
      <c r="Q4" s="15"/>
      <c r="R4" s="15"/>
      <c r="S4" s="15"/>
      <c r="T4" s="15"/>
      <c r="U4" s="15"/>
      <c r="V4" s="15"/>
      <c r="W4" s="15"/>
      <c r="X4" s="15"/>
      <c r="Y4" s="16"/>
      <c r="Z4" s="146"/>
      <c r="AA4" s="147"/>
      <c r="AB4" s="147"/>
      <c r="AC4" s="147"/>
      <c r="AD4" s="147"/>
      <c r="AE4" s="2"/>
      <c r="AF4" s="2"/>
      <c r="AG4" s="145" t="s">
        <v>545</v>
      </c>
      <c r="AH4" s="15"/>
      <c r="AI4" s="15"/>
      <c r="AJ4" s="15"/>
      <c r="AK4" s="15"/>
      <c r="AL4" s="15"/>
      <c r="AM4" s="15"/>
      <c r="AN4" s="15"/>
      <c r="AO4" s="15"/>
      <c r="AP4" s="15"/>
      <c r="AQ4" s="15"/>
      <c r="AR4" s="15"/>
      <c r="AS4" s="15"/>
      <c r="AT4" s="15"/>
      <c r="AU4" s="15"/>
      <c r="AV4" s="15"/>
      <c r="AW4" s="15"/>
      <c r="AX4" s="15"/>
      <c r="AY4" s="15"/>
      <c r="AZ4" s="15"/>
      <c r="BA4" s="15"/>
      <c r="BB4" s="16"/>
      <c r="BC4" s="146"/>
      <c r="BD4" s="147"/>
      <c r="BE4" s="147"/>
      <c r="BF4" s="147"/>
      <c r="BG4" s="147"/>
      <c r="BH4" s="148"/>
      <c r="BI4" s="149"/>
      <c r="BJ4" s="149"/>
      <c r="BK4" s="149"/>
      <c r="BL4" s="149"/>
      <c r="BM4" s="149"/>
      <c r="BN4" s="149"/>
      <c r="BO4" s="149"/>
      <c r="BP4" s="149"/>
      <c r="BQ4" s="149"/>
      <c r="BR4" s="149"/>
      <c r="BS4" s="149"/>
      <c r="BT4" s="149"/>
      <c r="BU4" s="149"/>
      <c r="BV4" s="149"/>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0">
        <v>21.0</v>
      </c>
      <c r="Y5" s="151" t="s">
        <v>546</v>
      </c>
      <c r="Z5" s="152" t="s">
        <v>547</v>
      </c>
      <c r="AA5" s="152" t="s">
        <v>548</v>
      </c>
      <c r="AB5" s="152" t="s">
        <v>549</v>
      </c>
      <c r="AC5" s="152" t="s">
        <v>550</v>
      </c>
      <c r="AD5" s="152" t="s">
        <v>551</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1" t="s">
        <v>546</v>
      </c>
      <c r="BC5" s="152" t="s">
        <v>547</v>
      </c>
      <c r="BD5" s="152" t="s">
        <v>548</v>
      </c>
      <c r="BE5" s="152" t="s">
        <v>549</v>
      </c>
      <c r="BF5" s="152" t="s">
        <v>550</v>
      </c>
      <c r="BG5" s="153" t="s">
        <v>551</v>
      </c>
      <c r="BH5" s="154"/>
      <c r="BI5" s="155"/>
      <c r="BJ5" s="156"/>
      <c r="BK5" s="156"/>
      <c r="BL5" s="156"/>
      <c r="BM5" s="156"/>
      <c r="BN5" s="156"/>
      <c r="BO5" s="156"/>
      <c r="BP5" s="156"/>
      <c r="BQ5" s="156"/>
      <c r="BR5" s="156"/>
      <c r="BS5" s="156"/>
      <c r="BT5" s="156"/>
      <c r="BU5" s="156"/>
      <c r="BV5" s="156"/>
    </row>
    <row r="6" ht="30.0" customHeight="1">
      <c r="A6" s="22" t="s">
        <v>552</v>
      </c>
      <c r="B6" s="22" t="s">
        <v>553</v>
      </c>
      <c r="C6" s="157" t="s">
        <v>554</v>
      </c>
      <c r="D6" s="157"/>
      <c r="E6" s="157"/>
      <c r="F6" s="157"/>
      <c r="G6" s="157"/>
      <c r="H6" s="157"/>
      <c r="I6" s="157"/>
      <c r="J6" s="157"/>
      <c r="K6" s="157"/>
      <c r="L6" s="157"/>
      <c r="M6" s="157"/>
      <c r="N6" s="157"/>
      <c r="O6" s="157"/>
      <c r="P6" s="157"/>
      <c r="Q6" s="157"/>
      <c r="R6" s="157"/>
      <c r="S6" s="157"/>
      <c r="T6" s="157"/>
      <c r="U6" s="157"/>
      <c r="V6" s="157"/>
      <c r="W6" s="157"/>
      <c r="X6" s="157"/>
      <c r="Y6" s="43"/>
      <c r="Z6" s="43"/>
      <c r="AA6" s="43"/>
      <c r="AB6" s="43"/>
      <c r="AC6" s="43"/>
      <c r="AD6" s="43"/>
      <c r="AE6" s="22" t="s">
        <v>555</v>
      </c>
      <c r="AF6" s="157" t="s">
        <v>554</v>
      </c>
      <c r="AG6" s="157"/>
      <c r="AH6" s="157"/>
      <c r="AI6" s="157"/>
      <c r="AJ6" s="157"/>
      <c r="AK6" s="157"/>
      <c r="AL6" s="157"/>
      <c r="AM6" s="157"/>
      <c r="AN6" s="157"/>
      <c r="AO6" s="157"/>
      <c r="AP6" s="157"/>
      <c r="AQ6" s="157"/>
      <c r="AR6" s="157"/>
      <c r="AS6" s="157"/>
      <c r="AT6" s="157"/>
      <c r="AU6" s="157"/>
      <c r="AV6" s="157"/>
      <c r="AW6" s="157"/>
      <c r="AX6" s="157"/>
      <c r="AY6" s="157"/>
      <c r="AZ6" s="157"/>
      <c r="BA6" s="157"/>
      <c r="BB6" s="43"/>
      <c r="BC6" s="43"/>
      <c r="BD6" s="43"/>
      <c r="BE6" s="43"/>
      <c r="BF6" s="43"/>
      <c r="BG6" s="48"/>
      <c r="BH6" s="154"/>
      <c r="BI6" s="155"/>
      <c r="BJ6" s="155"/>
      <c r="BK6" s="155"/>
      <c r="BL6" s="155"/>
      <c r="BM6" s="155"/>
      <c r="BN6" s="158" t="s">
        <v>556</v>
      </c>
      <c r="BO6" s="158" t="s">
        <v>557</v>
      </c>
      <c r="BP6" s="159" t="s">
        <v>558</v>
      </c>
      <c r="BQ6" s="155"/>
      <c r="BR6" s="155"/>
      <c r="BS6" s="155"/>
      <c r="BT6" s="155"/>
      <c r="BU6" s="155"/>
      <c r="BV6" s="155"/>
    </row>
    <row r="7" ht="30.0" customHeight="1">
      <c r="A7" s="160">
        <f>'3A 2025 - 2026 DATOS DEL ESTUDI'!N4</f>
        <v>32586041</v>
      </c>
      <c r="B7" s="160">
        <v>1.0</v>
      </c>
      <c r="C7" s="161" t="str">
        <f>'3A 2025 - 2026 DATOS DEL ESTUDI'!B4</f>
        <v>Jadiel De Jesús Acosta Peña</v>
      </c>
      <c r="D7" s="162"/>
      <c r="E7" s="162"/>
      <c r="F7" s="162"/>
      <c r="G7" s="162"/>
      <c r="H7" s="162"/>
      <c r="I7" s="162"/>
      <c r="J7" s="162"/>
      <c r="K7" s="162"/>
      <c r="L7" s="162"/>
      <c r="M7" s="162"/>
      <c r="N7" s="162"/>
      <c r="O7" s="162"/>
      <c r="P7" s="162"/>
      <c r="Q7" s="162"/>
      <c r="R7" s="162"/>
      <c r="S7" s="162"/>
      <c r="T7" s="162"/>
      <c r="U7" s="163"/>
      <c r="V7" s="163"/>
      <c r="W7" s="162"/>
      <c r="X7" s="163"/>
      <c r="Y7" s="162">
        <f t="shared" ref="Y7:Y51" si="1">IFERROR(COUNTIF(D7:X7,"P")+COUNTIF(D7:X7,"e")+COUNTIF(D7:X7,"t")-INT(COUNTIF(D7:X7,"e")/3)-INT(COUNTIF(D7:X7,"t")/3),"")</f>
        <v>0</v>
      </c>
      <c r="Z7" s="164" t="str">
        <f t="shared" ref="Z7:Z51" si="2">IFERROR((Y7/$Z$4),"")</f>
        <v/>
      </c>
      <c r="AA7" s="165">
        <f t="shared" ref="AA7:AA51" si="3">IFERROR(COUNTIF(D7:X7,"A"),"")</f>
        <v>0</v>
      </c>
      <c r="AB7" s="164" t="str">
        <f t="shared" ref="AB7:AB51" si="4">IFERROR((AA7/$Z$4),"")</f>
        <v/>
      </c>
      <c r="AC7" s="166">
        <f t="shared" ref="AC7:AC51" si="5">IFERROR(COUNTIF(D7:X7,"E"),"")</f>
        <v>0</v>
      </c>
      <c r="AD7" s="164" t="str">
        <f t="shared" ref="AD7:AD51" si="6">IFERROR((AC7/$Z$4),"")</f>
        <v/>
      </c>
      <c r="AE7" s="160">
        <v>1.0</v>
      </c>
      <c r="AF7" s="161" t="str">
        <f t="shared" ref="AF7:AF51" si="7">C7</f>
        <v>Jadiel De Jesús Acosta Peña</v>
      </c>
      <c r="AG7" s="162"/>
      <c r="AH7" s="162"/>
      <c r="AI7" s="162"/>
      <c r="AJ7" s="162"/>
      <c r="AK7" s="162"/>
      <c r="AL7" s="162"/>
      <c r="AM7" s="162"/>
      <c r="AN7" s="162"/>
      <c r="AO7" s="162"/>
      <c r="AP7" s="162"/>
      <c r="AQ7" s="162"/>
      <c r="AR7" s="162"/>
      <c r="AS7" s="162"/>
      <c r="AT7" s="162"/>
      <c r="AU7" s="162"/>
      <c r="AV7" s="163"/>
      <c r="AW7" s="163"/>
      <c r="AX7" s="162"/>
      <c r="AY7" s="163"/>
      <c r="AZ7" s="162"/>
      <c r="BA7" s="163"/>
      <c r="BB7" s="163">
        <f t="shared" ref="BB7:BB51" si="8">IFERROR(COUNTIF(AG7:BA7,"P")+COUNTIF(AG7:BA7,"e")+COUNTIF(AG7:BA7,"t")-INT(COUNTIF(AG7:BA7,"e")/3)-INT(COUNTIF(AG7:BA7,"t")/3),"")</f>
        <v>0</v>
      </c>
      <c r="BC7" s="164" t="str">
        <f t="shared" ref="BC7:BC51" si="9">IFERROR(BB7/$BC$4,"")</f>
        <v/>
      </c>
      <c r="BD7" s="166">
        <f t="shared" ref="BD7:BD51" si="10">IFERROR(COUNTIF(AG7:BA7,"A"),"")</f>
        <v>0</v>
      </c>
      <c r="BE7" s="164" t="str">
        <f t="shared" ref="BE7:BE51" si="11">IFERROR((BD7/$BC$4),"")</f>
        <v/>
      </c>
      <c r="BF7" s="166">
        <f t="shared" ref="BF7:BF51" si="12">IFERROR(COUNTIF(AG7:BA7,"E"),"")</f>
        <v>0</v>
      </c>
      <c r="BG7" s="167" t="str">
        <f>IFERROR((BF7/$BC$4),"")</f>
        <v/>
      </c>
      <c r="BH7" s="168"/>
      <c r="BI7" s="169"/>
      <c r="BJ7" s="169"/>
      <c r="BK7" s="169"/>
      <c r="BL7" s="169"/>
      <c r="BM7" s="169"/>
      <c r="BN7" s="170" t="s">
        <v>540</v>
      </c>
      <c r="BO7" s="170" t="s">
        <v>560</v>
      </c>
      <c r="BP7" s="171">
        <v>1.0</v>
      </c>
      <c r="BQ7" s="169"/>
      <c r="BR7" s="169"/>
      <c r="BS7" s="169"/>
      <c r="BT7" s="169"/>
      <c r="BU7" s="169"/>
      <c r="BV7" s="169"/>
    </row>
    <row r="8" ht="30.0" customHeight="1">
      <c r="A8" s="160">
        <f>'3A 2025 - 2026 DATOS DEL ESTUDI'!N5</f>
        <v>6954636</v>
      </c>
      <c r="B8" s="160">
        <v>2.0</v>
      </c>
      <c r="C8" s="161" t="str">
        <f>'3A 2025 - 2026 DATOS DEL ESTUDI'!B5</f>
        <v>Daniel  Elía Almonte Martínez</v>
      </c>
      <c r="D8" s="162"/>
      <c r="E8" s="162"/>
      <c r="F8" s="162"/>
      <c r="G8" s="162"/>
      <c r="H8" s="162"/>
      <c r="I8" s="162"/>
      <c r="J8" s="163"/>
      <c r="K8" s="162"/>
      <c r="L8" s="162"/>
      <c r="M8" s="162"/>
      <c r="N8" s="162"/>
      <c r="O8" s="162"/>
      <c r="P8" s="162"/>
      <c r="Q8" s="162"/>
      <c r="R8" s="162"/>
      <c r="S8" s="162"/>
      <c r="T8" s="162"/>
      <c r="U8" s="163"/>
      <c r="V8" s="163"/>
      <c r="W8" s="162"/>
      <c r="X8" s="163"/>
      <c r="Y8" s="162">
        <f t="shared" si="1"/>
        <v>0</v>
      </c>
      <c r="Z8" s="164" t="str">
        <f t="shared" si="2"/>
        <v/>
      </c>
      <c r="AA8" s="165">
        <f t="shared" si="3"/>
        <v>0</v>
      </c>
      <c r="AB8" s="164" t="str">
        <f t="shared" si="4"/>
        <v/>
      </c>
      <c r="AC8" s="166">
        <f t="shared" si="5"/>
        <v>0</v>
      </c>
      <c r="AD8" s="164" t="str">
        <f t="shared" si="6"/>
        <v/>
      </c>
      <c r="AE8" s="160">
        <v>2.0</v>
      </c>
      <c r="AF8" s="161" t="str">
        <f t="shared" si="7"/>
        <v>Daniel  Elía Almonte Martínez</v>
      </c>
      <c r="AG8" s="162"/>
      <c r="AH8" s="162"/>
      <c r="AI8" s="162"/>
      <c r="AJ8" s="162"/>
      <c r="AK8" s="162"/>
      <c r="AL8" s="162"/>
      <c r="AM8" s="162"/>
      <c r="AN8" s="162"/>
      <c r="AO8" s="162"/>
      <c r="AP8" s="162"/>
      <c r="AQ8" s="162"/>
      <c r="AR8" s="162"/>
      <c r="AS8" s="162"/>
      <c r="AT8" s="162"/>
      <c r="AU8" s="162"/>
      <c r="AV8" s="163"/>
      <c r="AW8" s="163"/>
      <c r="AX8" s="162"/>
      <c r="AY8" s="163"/>
      <c r="AZ8" s="162"/>
      <c r="BA8" s="163"/>
      <c r="BB8" s="163">
        <f t="shared" si="8"/>
        <v>0</v>
      </c>
      <c r="BC8" s="164" t="str">
        <f t="shared" si="9"/>
        <v/>
      </c>
      <c r="BD8" s="166">
        <f t="shared" si="10"/>
        <v>0</v>
      </c>
      <c r="BE8" s="164" t="str">
        <f t="shared" si="11"/>
        <v/>
      </c>
      <c r="BF8" s="166">
        <f t="shared" si="12"/>
        <v>0</v>
      </c>
      <c r="BG8" s="167"/>
      <c r="BH8" s="168"/>
      <c r="BI8" s="169"/>
      <c r="BJ8" s="169"/>
      <c r="BK8" s="169"/>
      <c r="BL8" s="169"/>
      <c r="BM8" s="169"/>
      <c r="BN8" s="170" t="s">
        <v>561</v>
      </c>
      <c r="BO8" s="170" t="s">
        <v>562</v>
      </c>
      <c r="BP8" s="171">
        <v>2.0</v>
      </c>
      <c r="BQ8" s="169"/>
      <c r="BR8" s="169"/>
      <c r="BS8" s="169"/>
      <c r="BT8" s="169"/>
      <c r="BU8" s="169"/>
      <c r="BV8" s="169"/>
    </row>
    <row r="9" ht="30.0" customHeight="1">
      <c r="A9" s="160">
        <f>'3A 2025 - 2026 DATOS DEL ESTUDI'!N6</f>
        <v>32743589</v>
      </c>
      <c r="B9" s="160">
        <v>3.0</v>
      </c>
      <c r="C9" s="161" t="str">
        <f>'3A 2025 - 2026 DATOS DEL ESTUDI'!B6</f>
        <v>Isaac  Ángeles Liriano</v>
      </c>
      <c r="D9" s="162"/>
      <c r="E9" s="162"/>
      <c r="F9" s="162"/>
      <c r="G9" s="162"/>
      <c r="H9" s="162"/>
      <c r="I9" s="162"/>
      <c r="J9" s="163"/>
      <c r="K9" s="162"/>
      <c r="L9" s="162"/>
      <c r="M9" s="162"/>
      <c r="N9" s="162"/>
      <c r="O9" s="162"/>
      <c r="P9" s="162"/>
      <c r="Q9" s="162"/>
      <c r="R9" s="162"/>
      <c r="S9" s="162"/>
      <c r="T9" s="162"/>
      <c r="U9" s="163"/>
      <c r="V9" s="163"/>
      <c r="W9" s="162"/>
      <c r="X9" s="163"/>
      <c r="Y9" s="162">
        <f t="shared" si="1"/>
        <v>0</v>
      </c>
      <c r="Z9" s="164" t="str">
        <f t="shared" si="2"/>
        <v/>
      </c>
      <c r="AA9" s="165">
        <f t="shared" si="3"/>
        <v>0</v>
      </c>
      <c r="AB9" s="164" t="str">
        <f t="shared" si="4"/>
        <v/>
      </c>
      <c r="AC9" s="166">
        <f t="shared" si="5"/>
        <v>0</v>
      </c>
      <c r="AD9" s="164" t="str">
        <f t="shared" si="6"/>
        <v/>
      </c>
      <c r="AE9" s="160">
        <v>3.0</v>
      </c>
      <c r="AF9" s="161" t="str">
        <f t="shared" si="7"/>
        <v>Isaac  Ángeles Liriano</v>
      </c>
      <c r="AG9" s="162"/>
      <c r="AH9" s="162"/>
      <c r="AI9" s="162"/>
      <c r="AJ9" s="162"/>
      <c r="AK9" s="162"/>
      <c r="AL9" s="162"/>
      <c r="AM9" s="162"/>
      <c r="AN9" s="162"/>
      <c r="AO9" s="162"/>
      <c r="AP9" s="162"/>
      <c r="AQ9" s="162"/>
      <c r="AR9" s="162"/>
      <c r="AS9" s="162"/>
      <c r="AT9" s="162"/>
      <c r="AU9" s="162"/>
      <c r="AV9" s="163"/>
      <c r="AW9" s="163"/>
      <c r="AX9" s="162"/>
      <c r="AY9" s="163"/>
      <c r="AZ9" s="162"/>
      <c r="BA9" s="163"/>
      <c r="BB9" s="163">
        <f t="shared" si="8"/>
        <v>0</v>
      </c>
      <c r="BC9" s="164" t="str">
        <f t="shared" si="9"/>
        <v/>
      </c>
      <c r="BD9" s="166">
        <f t="shared" si="10"/>
        <v>0</v>
      </c>
      <c r="BE9" s="164" t="str">
        <f t="shared" si="11"/>
        <v/>
      </c>
      <c r="BF9" s="166">
        <f t="shared" si="12"/>
        <v>0</v>
      </c>
      <c r="BG9" s="167"/>
      <c r="BH9" s="168"/>
      <c r="BI9" s="169"/>
      <c r="BJ9" s="169"/>
      <c r="BK9" s="169"/>
      <c r="BL9" s="169"/>
      <c r="BM9" s="169"/>
      <c r="BN9" s="170" t="s">
        <v>563</v>
      </c>
      <c r="BO9" s="170" t="s">
        <v>564</v>
      </c>
      <c r="BP9" s="171">
        <v>3.0</v>
      </c>
      <c r="BQ9" s="169"/>
      <c r="BR9" s="169"/>
      <c r="BS9" s="169"/>
      <c r="BT9" s="169"/>
      <c r="BU9" s="169"/>
      <c r="BV9" s="169"/>
    </row>
    <row r="10" ht="30.0" customHeight="1">
      <c r="A10" s="160">
        <f>'3A 2025 - 2026 DATOS DEL ESTUDI'!N7</f>
        <v>32899338</v>
      </c>
      <c r="B10" s="160">
        <v>4.0</v>
      </c>
      <c r="C10" s="161" t="str">
        <f>'3A 2025 - 2026 DATOS DEL ESTUDI'!B7</f>
        <v>Melaniee  Aquino  Estrella</v>
      </c>
      <c r="D10" s="162"/>
      <c r="E10" s="162"/>
      <c r="F10" s="162"/>
      <c r="G10" s="162"/>
      <c r="H10" s="162"/>
      <c r="I10" s="162"/>
      <c r="J10" s="163"/>
      <c r="K10" s="162"/>
      <c r="L10" s="162"/>
      <c r="M10" s="162"/>
      <c r="N10" s="162"/>
      <c r="O10" s="162"/>
      <c r="P10" s="162"/>
      <c r="Q10" s="162"/>
      <c r="R10" s="163"/>
      <c r="S10" s="162"/>
      <c r="T10" s="162"/>
      <c r="U10" s="163"/>
      <c r="V10" s="163"/>
      <c r="W10" s="162"/>
      <c r="X10" s="163"/>
      <c r="Y10" s="162">
        <f t="shared" si="1"/>
        <v>0</v>
      </c>
      <c r="Z10" s="164" t="str">
        <f t="shared" si="2"/>
        <v/>
      </c>
      <c r="AA10" s="165">
        <f t="shared" si="3"/>
        <v>0</v>
      </c>
      <c r="AB10" s="164" t="str">
        <f t="shared" si="4"/>
        <v/>
      </c>
      <c r="AC10" s="166">
        <f t="shared" si="5"/>
        <v>0</v>
      </c>
      <c r="AD10" s="164" t="str">
        <f t="shared" si="6"/>
        <v/>
      </c>
      <c r="AE10" s="160">
        <v>4.0</v>
      </c>
      <c r="AF10" s="161" t="str">
        <f t="shared" si="7"/>
        <v>Melaniee  Aquino  Estrella</v>
      </c>
      <c r="AG10" s="162"/>
      <c r="AH10" s="162"/>
      <c r="AI10" s="162"/>
      <c r="AJ10" s="162"/>
      <c r="AK10" s="162"/>
      <c r="AL10" s="162"/>
      <c r="AM10" s="162"/>
      <c r="AN10" s="162"/>
      <c r="AO10" s="162"/>
      <c r="AP10" s="162"/>
      <c r="AQ10" s="162"/>
      <c r="AR10" s="162"/>
      <c r="AS10" s="162"/>
      <c r="AT10" s="162"/>
      <c r="AU10" s="162"/>
      <c r="AV10" s="163"/>
      <c r="AW10" s="163"/>
      <c r="AX10" s="162"/>
      <c r="AY10" s="163"/>
      <c r="AZ10" s="162"/>
      <c r="BA10" s="163"/>
      <c r="BB10" s="163">
        <f t="shared" si="8"/>
        <v>0</v>
      </c>
      <c r="BC10" s="164" t="str">
        <f t="shared" si="9"/>
        <v/>
      </c>
      <c r="BD10" s="166">
        <f t="shared" si="10"/>
        <v>0</v>
      </c>
      <c r="BE10" s="164" t="str">
        <f t="shared" si="11"/>
        <v/>
      </c>
      <c r="BF10" s="166">
        <f t="shared" si="12"/>
        <v>0</v>
      </c>
      <c r="BG10" s="167"/>
      <c r="BH10" s="168"/>
      <c r="BI10" s="169"/>
      <c r="BJ10" s="169"/>
      <c r="BK10" s="169"/>
      <c r="BL10" s="169"/>
      <c r="BM10" s="169"/>
      <c r="BN10" s="170" t="s">
        <v>565</v>
      </c>
      <c r="BO10" s="170" t="s">
        <v>566</v>
      </c>
      <c r="BP10" s="171">
        <v>4.0</v>
      </c>
      <c r="BQ10" s="169"/>
      <c r="BR10" s="169"/>
      <c r="BS10" s="169"/>
      <c r="BT10" s="169"/>
      <c r="BU10" s="169"/>
      <c r="BV10" s="169"/>
    </row>
    <row r="11" ht="30.0" customHeight="1">
      <c r="A11" s="160">
        <f>'3A 2025 - 2026 DATOS DEL ESTUDI'!N8</f>
        <v>33109621</v>
      </c>
      <c r="B11" s="160">
        <v>5.0</v>
      </c>
      <c r="C11" s="161" t="str">
        <f>'3A 2025 - 2026 DATOS DEL ESTUDI'!B8</f>
        <v>Jennifer  Asenjo  De Los Santos TRANSFERIDA 10/12/25</v>
      </c>
      <c r="D11" s="162"/>
      <c r="E11" s="162"/>
      <c r="F11" s="162"/>
      <c r="G11" s="162"/>
      <c r="H11" s="162"/>
      <c r="I11" s="162"/>
      <c r="J11" s="163"/>
      <c r="K11" s="162"/>
      <c r="L11" s="162"/>
      <c r="M11" s="162"/>
      <c r="N11" s="162"/>
      <c r="O11" s="162"/>
      <c r="P11" s="162"/>
      <c r="Q11" s="162"/>
      <c r="R11" s="163"/>
      <c r="S11" s="162"/>
      <c r="T11" s="162"/>
      <c r="U11" s="163"/>
      <c r="V11" s="163"/>
      <c r="W11" s="162"/>
      <c r="X11" s="163"/>
      <c r="Y11" s="162">
        <f t="shared" si="1"/>
        <v>0</v>
      </c>
      <c r="Z11" s="164" t="str">
        <f t="shared" si="2"/>
        <v/>
      </c>
      <c r="AA11" s="165">
        <f t="shared" si="3"/>
        <v>0</v>
      </c>
      <c r="AB11" s="164" t="str">
        <f t="shared" si="4"/>
        <v/>
      </c>
      <c r="AC11" s="166">
        <f t="shared" si="5"/>
        <v>0</v>
      </c>
      <c r="AD11" s="164" t="str">
        <f t="shared" si="6"/>
        <v/>
      </c>
      <c r="AE11" s="160">
        <v>5.0</v>
      </c>
      <c r="AF11" s="161" t="str">
        <f t="shared" si="7"/>
        <v>Jennifer  Asenjo  De Los Santos TRANSFERIDA 10/12/25</v>
      </c>
      <c r="AG11" s="162"/>
      <c r="AH11" s="162"/>
      <c r="AI11" s="162"/>
      <c r="AJ11" s="162"/>
      <c r="AK11" s="162"/>
      <c r="AL11" s="162"/>
      <c r="AM11" s="162"/>
      <c r="AN11" s="162"/>
      <c r="AO11" s="162"/>
      <c r="AP11" s="162"/>
      <c r="AQ11" s="162"/>
      <c r="AR11" s="162"/>
      <c r="AS11" s="162"/>
      <c r="AT11" s="162"/>
      <c r="AU11" s="162"/>
      <c r="AV11" s="163"/>
      <c r="AW11" s="163"/>
      <c r="AX11" s="162"/>
      <c r="AY11" s="163"/>
      <c r="AZ11" s="162"/>
      <c r="BA11" s="163"/>
      <c r="BB11" s="163">
        <f t="shared" si="8"/>
        <v>0</v>
      </c>
      <c r="BC11" s="164" t="str">
        <f t="shared" si="9"/>
        <v/>
      </c>
      <c r="BD11" s="166">
        <f t="shared" si="10"/>
        <v>0</v>
      </c>
      <c r="BE11" s="164" t="str">
        <f t="shared" si="11"/>
        <v/>
      </c>
      <c r="BF11" s="166">
        <f t="shared" si="12"/>
        <v>0</v>
      </c>
      <c r="BG11" s="167"/>
      <c r="BH11" s="168"/>
      <c r="BI11" s="169"/>
      <c r="BJ11" s="169"/>
      <c r="BK11" s="169"/>
      <c r="BL11" s="169"/>
      <c r="BM11" s="169"/>
      <c r="BN11" s="170" t="s">
        <v>567</v>
      </c>
      <c r="BO11" s="170" t="s">
        <v>568</v>
      </c>
      <c r="BP11" s="171">
        <v>5.0</v>
      </c>
      <c r="BQ11" s="169"/>
      <c r="BR11" s="169"/>
      <c r="BS11" s="169"/>
      <c r="BT11" s="169"/>
      <c r="BU11" s="169"/>
      <c r="BV11" s="169"/>
    </row>
    <row r="12" ht="30.0" customHeight="1">
      <c r="A12" s="160">
        <f>'3A 2025 - 2026 DATOS DEL ESTUDI'!N9</f>
        <v>32678295</v>
      </c>
      <c r="B12" s="160">
        <v>6.0</v>
      </c>
      <c r="C12" s="161" t="str">
        <f>'3A 2025 - 2026 DATOS DEL ESTUDI'!B9</f>
        <v>Leshlie Crismayri Bautista Quezada</v>
      </c>
      <c r="D12" s="162"/>
      <c r="E12" s="162"/>
      <c r="F12" s="162"/>
      <c r="G12" s="162"/>
      <c r="H12" s="162"/>
      <c r="I12" s="162"/>
      <c r="J12" s="163"/>
      <c r="K12" s="162"/>
      <c r="L12" s="162"/>
      <c r="M12" s="162"/>
      <c r="N12" s="162"/>
      <c r="O12" s="162"/>
      <c r="P12" s="162"/>
      <c r="Q12" s="162"/>
      <c r="R12" s="162"/>
      <c r="S12" s="162"/>
      <c r="T12" s="162"/>
      <c r="U12" s="163"/>
      <c r="V12" s="163"/>
      <c r="W12" s="162"/>
      <c r="X12" s="163"/>
      <c r="Y12" s="162">
        <f t="shared" si="1"/>
        <v>0</v>
      </c>
      <c r="Z12" s="164" t="str">
        <f t="shared" si="2"/>
        <v/>
      </c>
      <c r="AA12" s="165">
        <f t="shared" si="3"/>
        <v>0</v>
      </c>
      <c r="AB12" s="164" t="str">
        <f t="shared" si="4"/>
        <v/>
      </c>
      <c r="AC12" s="166">
        <f t="shared" si="5"/>
        <v>0</v>
      </c>
      <c r="AD12" s="164" t="str">
        <f t="shared" si="6"/>
        <v/>
      </c>
      <c r="AE12" s="160">
        <v>6.0</v>
      </c>
      <c r="AF12" s="161" t="str">
        <f t="shared" si="7"/>
        <v>Leshlie Crismayri Bautista Quezada</v>
      </c>
      <c r="AG12" s="162"/>
      <c r="AH12" s="162"/>
      <c r="AI12" s="162"/>
      <c r="AJ12" s="162"/>
      <c r="AK12" s="162"/>
      <c r="AL12" s="162"/>
      <c r="AM12" s="162"/>
      <c r="AN12" s="162"/>
      <c r="AO12" s="162"/>
      <c r="AP12" s="162"/>
      <c r="AQ12" s="162"/>
      <c r="AR12" s="162"/>
      <c r="AS12" s="162"/>
      <c r="AT12" s="162"/>
      <c r="AU12" s="162"/>
      <c r="AV12" s="163"/>
      <c r="AW12" s="163"/>
      <c r="AX12" s="162"/>
      <c r="AY12" s="163"/>
      <c r="AZ12" s="162"/>
      <c r="BA12" s="163"/>
      <c r="BB12" s="163">
        <f t="shared" si="8"/>
        <v>0</v>
      </c>
      <c r="BC12" s="164" t="str">
        <f t="shared" si="9"/>
        <v/>
      </c>
      <c r="BD12" s="166">
        <f t="shared" si="10"/>
        <v>0</v>
      </c>
      <c r="BE12" s="164" t="str">
        <f t="shared" si="11"/>
        <v/>
      </c>
      <c r="BF12" s="166">
        <f t="shared" si="12"/>
        <v>0</v>
      </c>
      <c r="BG12" s="167"/>
      <c r="BH12" s="168"/>
      <c r="BI12" s="169"/>
      <c r="BJ12" s="169"/>
      <c r="BK12" s="169"/>
      <c r="BL12" s="169"/>
      <c r="BM12" s="169"/>
      <c r="BN12" s="171" t="s">
        <v>802</v>
      </c>
      <c r="BO12" s="170" t="s">
        <v>570</v>
      </c>
      <c r="BP12" s="171">
        <v>6.0</v>
      </c>
      <c r="BQ12" s="169"/>
      <c r="BR12" s="169"/>
      <c r="BS12" s="169"/>
      <c r="BT12" s="169"/>
      <c r="BU12" s="169"/>
      <c r="BV12" s="169"/>
    </row>
    <row r="13" ht="30.0" customHeight="1">
      <c r="A13" s="160">
        <f>'3A 2025 - 2026 DATOS DEL ESTUDI'!N10</f>
        <v>33224927</v>
      </c>
      <c r="B13" s="160">
        <v>7.0</v>
      </c>
      <c r="C13" s="161" t="str">
        <f>'3A 2025 - 2026 DATOS DEL ESTUDI'!B10</f>
        <v>Gilber  Bello Silva</v>
      </c>
      <c r="D13" s="162"/>
      <c r="E13" s="162"/>
      <c r="F13" s="162"/>
      <c r="G13" s="162"/>
      <c r="H13" s="162"/>
      <c r="I13" s="162"/>
      <c r="J13" s="163"/>
      <c r="K13" s="162"/>
      <c r="L13" s="162"/>
      <c r="M13" s="162"/>
      <c r="N13" s="162"/>
      <c r="O13" s="162"/>
      <c r="P13" s="162"/>
      <c r="Q13" s="162"/>
      <c r="R13" s="162"/>
      <c r="S13" s="162"/>
      <c r="T13" s="162"/>
      <c r="U13" s="163"/>
      <c r="V13" s="163"/>
      <c r="W13" s="162"/>
      <c r="X13" s="163"/>
      <c r="Y13" s="162">
        <f t="shared" si="1"/>
        <v>0</v>
      </c>
      <c r="Z13" s="164" t="str">
        <f t="shared" si="2"/>
        <v/>
      </c>
      <c r="AA13" s="165">
        <f t="shared" si="3"/>
        <v>0</v>
      </c>
      <c r="AB13" s="164" t="str">
        <f t="shared" si="4"/>
        <v/>
      </c>
      <c r="AC13" s="166">
        <f t="shared" si="5"/>
        <v>0</v>
      </c>
      <c r="AD13" s="164" t="str">
        <f t="shared" si="6"/>
        <v/>
      </c>
      <c r="AE13" s="160">
        <v>7.0</v>
      </c>
      <c r="AF13" s="161" t="str">
        <f t="shared" si="7"/>
        <v>Gilber  Bello Silva</v>
      </c>
      <c r="AG13" s="162"/>
      <c r="AH13" s="162"/>
      <c r="AI13" s="162"/>
      <c r="AJ13" s="162"/>
      <c r="AK13" s="162"/>
      <c r="AL13" s="162"/>
      <c r="AM13" s="162"/>
      <c r="AN13" s="162"/>
      <c r="AO13" s="162"/>
      <c r="AP13" s="162"/>
      <c r="AQ13" s="162"/>
      <c r="AR13" s="162"/>
      <c r="AS13" s="162"/>
      <c r="AT13" s="162"/>
      <c r="AU13" s="162"/>
      <c r="AV13" s="163"/>
      <c r="AW13" s="163"/>
      <c r="AX13" s="162"/>
      <c r="AY13" s="163"/>
      <c r="AZ13" s="162"/>
      <c r="BA13" s="163"/>
      <c r="BB13" s="163">
        <f t="shared" si="8"/>
        <v>0</v>
      </c>
      <c r="BC13" s="164" t="str">
        <f t="shared" si="9"/>
        <v/>
      </c>
      <c r="BD13" s="166">
        <f t="shared" si="10"/>
        <v>0</v>
      </c>
      <c r="BE13" s="164" t="str">
        <f t="shared" si="11"/>
        <v/>
      </c>
      <c r="BF13" s="166">
        <f t="shared" si="12"/>
        <v>0</v>
      </c>
      <c r="BG13" s="167"/>
      <c r="BH13" s="168"/>
      <c r="BI13" s="169"/>
      <c r="BJ13" s="169"/>
      <c r="BK13" s="169"/>
      <c r="BL13" s="169"/>
      <c r="BM13" s="169"/>
      <c r="BN13" s="170" t="s">
        <v>571</v>
      </c>
      <c r="BO13" s="170" t="s">
        <v>572</v>
      </c>
      <c r="BP13" s="171">
        <v>7.0</v>
      </c>
      <c r="BQ13" s="169"/>
      <c r="BR13" s="169"/>
      <c r="BS13" s="169"/>
      <c r="BT13" s="169"/>
      <c r="BU13" s="169"/>
      <c r="BV13" s="169"/>
    </row>
    <row r="14" ht="30.0" customHeight="1">
      <c r="A14" s="160">
        <f>'3A 2025 - 2026 DATOS DEL ESTUDI'!N11</f>
        <v>6783589</v>
      </c>
      <c r="B14" s="160">
        <v>8.0</v>
      </c>
      <c r="C14" s="161" t="str">
        <f>'3A 2025 - 2026 DATOS DEL ESTUDI'!B11</f>
        <v>Sherlyn Mariel Bernabel Lora</v>
      </c>
      <c r="D14" s="162"/>
      <c r="E14" s="162"/>
      <c r="F14" s="162"/>
      <c r="G14" s="162"/>
      <c r="H14" s="162"/>
      <c r="I14" s="162"/>
      <c r="J14" s="163"/>
      <c r="K14" s="162"/>
      <c r="L14" s="162"/>
      <c r="M14" s="162"/>
      <c r="N14" s="162"/>
      <c r="O14" s="162"/>
      <c r="P14" s="162"/>
      <c r="Q14" s="162"/>
      <c r="R14" s="162"/>
      <c r="S14" s="162"/>
      <c r="T14" s="162"/>
      <c r="U14" s="163"/>
      <c r="V14" s="163"/>
      <c r="W14" s="162"/>
      <c r="X14" s="163"/>
      <c r="Y14" s="162">
        <f t="shared" si="1"/>
        <v>0</v>
      </c>
      <c r="Z14" s="164" t="str">
        <f t="shared" si="2"/>
        <v/>
      </c>
      <c r="AA14" s="165">
        <f t="shared" si="3"/>
        <v>0</v>
      </c>
      <c r="AB14" s="164" t="str">
        <f t="shared" si="4"/>
        <v/>
      </c>
      <c r="AC14" s="166">
        <f t="shared" si="5"/>
        <v>0</v>
      </c>
      <c r="AD14" s="164" t="str">
        <f t="shared" si="6"/>
        <v/>
      </c>
      <c r="AE14" s="160">
        <v>8.0</v>
      </c>
      <c r="AF14" s="161" t="str">
        <f t="shared" si="7"/>
        <v>Sherlyn Mariel Bernabel Lora</v>
      </c>
      <c r="AG14" s="162"/>
      <c r="AH14" s="162"/>
      <c r="AI14" s="162"/>
      <c r="AJ14" s="162"/>
      <c r="AK14" s="162"/>
      <c r="AL14" s="162"/>
      <c r="AM14" s="162"/>
      <c r="AN14" s="162"/>
      <c r="AO14" s="162"/>
      <c r="AP14" s="162"/>
      <c r="AQ14" s="162"/>
      <c r="AR14" s="162"/>
      <c r="AS14" s="162"/>
      <c r="AT14" s="162"/>
      <c r="AU14" s="162"/>
      <c r="AV14" s="163"/>
      <c r="AW14" s="163"/>
      <c r="AX14" s="162"/>
      <c r="AY14" s="163"/>
      <c r="AZ14" s="162"/>
      <c r="BA14" s="163"/>
      <c r="BB14" s="163">
        <f t="shared" si="8"/>
        <v>0</v>
      </c>
      <c r="BC14" s="164" t="str">
        <f t="shared" si="9"/>
        <v/>
      </c>
      <c r="BD14" s="166">
        <f t="shared" si="10"/>
        <v>0</v>
      </c>
      <c r="BE14" s="164" t="str">
        <f t="shared" si="11"/>
        <v/>
      </c>
      <c r="BF14" s="166">
        <f t="shared" si="12"/>
        <v>0</v>
      </c>
      <c r="BG14" s="167"/>
      <c r="BH14" s="168"/>
      <c r="BI14" s="171"/>
      <c r="BJ14" s="169"/>
      <c r="BK14" s="169"/>
      <c r="BL14" s="169"/>
      <c r="BM14" s="169"/>
      <c r="BN14" s="170" t="s">
        <v>573</v>
      </c>
      <c r="BO14" s="170" t="s">
        <v>543</v>
      </c>
      <c r="BP14" s="171">
        <v>8.0</v>
      </c>
      <c r="BQ14" s="169"/>
      <c r="BR14" s="169"/>
      <c r="BS14" s="169"/>
      <c r="BT14" s="169"/>
      <c r="BU14" s="169"/>
      <c r="BV14" s="169"/>
    </row>
    <row r="15" ht="30.0" customHeight="1">
      <c r="A15" s="160">
        <f>'3A 2025 - 2026 DATOS DEL ESTUDI'!N12</f>
        <v>7117826</v>
      </c>
      <c r="B15" s="160">
        <v>9.0</v>
      </c>
      <c r="C15" s="161" t="str">
        <f>'3A 2025 - 2026 DATOS DEL ESTUDI'!B12</f>
        <v>Erleen  Brito Castillo</v>
      </c>
      <c r="D15" s="162"/>
      <c r="E15" s="162"/>
      <c r="F15" s="162"/>
      <c r="G15" s="162"/>
      <c r="H15" s="162"/>
      <c r="I15" s="162"/>
      <c r="J15" s="163"/>
      <c r="K15" s="162"/>
      <c r="L15" s="162"/>
      <c r="M15" s="162"/>
      <c r="N15" s="162"/>
      <c r="O15" s="162"/>
      <c r="P15" s="162"/>
      <c r="Q15" s="162"/>
      <c r="R15" s="162"/>
      <c r="S15" s="162"/>
      <c r="T15" s="162"/>
      <c r="U15" s="163"/>
      <c r="V15" s="163"/>
      <c r="W15" s="162"/>
      <c r="X15" s="163"/>
      <c r="Y15" s="162">
        <f t="shared" si="1"/>
        <v>0</v>
      </c>
      <c r="Z15" s="164" t="str">
        <f t="shared" si="2"/>
        <v/>
      </c>
      <c r="AA15" s="165">
        <f t="shared" si="3"/>
        <v>0</v>
      </c>
      <c r="AB15" s="164" t="str">
        <f t="shared" si="4"/>
        <v/>
      </c>
      <c r="AC15" s="166">
        <f t="shared" si="5"/>
        <v>0</v>
      </c>
      <c r="AD15" s="164" t="str">
        <f t="shared" si="6"/>
        <v/>
      </c>
      <c r="AE15" s="160">
        <v>9.0</v>
      </c>
      <c r="AF15" s="161" t="str">
        <f t="shared" si="7"/>
        <v>Erleen  Brito Castillo</v>
      </c>
      <c r="AG15" s="162"/>
      <c r="AH15" s="162"/>
      <c r="AI15" s="162"/>
      <c r="AJ15" s="162"/>
      <c r="AK15" s="162"/>
      <c r="AL15" s="162"/>
      <c r="AM15" s="162"/>
      <c r="AN15" s="162"/>
      <c r="AO15" s="162"/>
      <c r="AP15" s="162"/>
      <c r="AQ15" s="162"/>
      <c r="AR15" s="162"/>
      <c r="AS15" s="162"/>
      <c r="AT15" s="162"/>
      <c r="AU15" s="162"/>
      <c r="AV15" s="163"/>
      <c r="AW15" s="163"/>
      <c r="AX15" s="162"/>
      <c r="AY15" s="163"/>
      <c r="AZ15" s="162"/>
      <c r="BA15" s="163"/>
      <c r="BB15" s="163">
        <f t="shared" si="8"/>
        <v>0</v>
      </c>
      <c r="BC15" s="164" t="str">
        <f t="shared" si="9"/>
        <v/>
      </c>
      <c r="BD15" s="166">
        <f t="shared" si="10"/>
        <v>0</v>
      </c>
      <c r="BE15" s="164" t="str">
        <f t="shared" si="11"/>
        <v/>
      </c>
      <c r="BF15" s="166">
        <f t="shared" si="12"/>
        <v>0</v>
      </c>
      <c r="BG15" s="167"/>
      <c r="BH15" s="168"/>
      <c r="BI15" s="171"/>
      <c r="BJ15" s="169"/>
      <c r="BK15" s="169"/>
      <c r="BL15" s="169"/>
      <c r="BM15" s="169"/>
      <c r="BN15" s="170" t="s">
        <v>574</v>
      </c>
      <c r="BO15" s="170" t="s">
        <v>544</v>
      </c>
      <c r="BP15" s="171">
        <v>9.0</v>
      </c>
      <c r="BQ15" s="169"/>
      <c r="BR15" s="169"/>
      <c r="BS15" s="169"/>
      <c r="BT15" s="169"/>
      <c r="BU15" s="169"/>
      <c r="BV15" s="169"/>
    </row>
    <row r="16" ht="30.0" customHeight="1">
      <c r="A16" s="160">
        <f>'3A 2025 - 2026 DATOS DEL ESTUDI'!N13</f>
        <v>7042227</v>
      </c>
      <c r="B16" s="160">
        <v>10.0</v>
      </c>
      <c r="C16" s="161" t="str">
        <f>'3A 2025 - 2026 DATOS DEL ESTUDI'!B13</f>
        <v>Brianny  Caraballo Guzmán</v>
      </c>
      <c r="D16" s="162"/>
      <c r="E16" s="162"/>
      <c r="F16" s="162"/>
      <c r="G16" s="162"/>
      <c r="H16" s="162"/>
      <c r="I16" s="162"/>
      <c r="J16" s="163"/>
      <c r="K16" s="162"/>
      <c r="L16" s="162"/>
      <c r="M16" s="162"/>
      <c r="N16" s="162"/>
      <c r="O16" s="162"/>
      <c r="P16" s="162"/>
      <c r="Q16" s="162"/>
      <c r="R16" s="162"/>
      <c r="S16" s="162"/>
      <c r="T16" s="162"/>
      <c r="U16" s="163"/>
      <c r="V16" s="163"/>
      <c r="W16" s="162"/>
      <c r="X16" s="163"/>
      <c r="Y16" s="162">
        <f t="shared" si="1"/>
        <v>0</v>
      </c>
      <c r="Z16" s="164" t="str">
        <f t="shared" si="2"/>
        <v/>
      </c>
      <c r="AA16" s="165">
        <f t="shared" si="3"/>
        <v>0</v>
      </c>
      <c r="AB16" s="164" t="str">
        <f t="shared" si="4"/>
        <v/>
      </c>
      <c r="AC16" s="166">
        <f t="shared" si="5"/>
        <v>0</v>
      </c>
      <c r="AD16" s="164" t="str">
        <f t="shared" si="6"/>
        <v/>
      </c>
      <c r="AE16" s="160">
        <v>10.0</v>
      </c>
      <c r="AF16" s="161" t="str">
        <f t="shared" si="7"/>
        <v>Brianny  Caraballo Guzmán</v>
      </c>
      <c r="AG16" s="162"/>
      <c r="AH16" s="162"/>
      <c r="AI16" s="162"/>
      <c r="AJ16" s="162"/>
      <c r="AK16" s="162"/>
      <c r="AL16" s="162"/>
      <c r="AM16" s="162"/>
      <c r="AN16" s="162"/>
      <c r="AO16" s="162"/>
      <c r="AP16" s="162"/>
      <c r="AQ16" s="162"/>
      <c r="AR16" s="162"/>
      <c r="AS16" s="162"/>
      <c r="AT16" s="162"/>
      <c r="AU16" s="162"/>
      <c r="AV16" s="163"/>
      <c r="AW16" s="163"/>
      <c r="AX16" s="162"/>
      <c r="AY16" s="163"/>
      <c r="AZ16" s="162"/>
      <c r="BA16" s="163"/>
      <c r="BB16" s="163">
        <f t="shared" si="8"/>
        <v>0</v>
      </c>
      <c r="BC16" s="164" t="str">
        <f t="shared" si="9"/>
        <v/>
      </c>
      <c r="BD16" s="166">
        <f t="shared" si="10"/>
        <v>0</v>
      </c>
      <c r="BE16" s="164" t="str">
        <f t="shared" si="11"/>
        <v/>
      </c>
      <c r="BF16" s="166">
        <f t="shared" si="12"/>
        <v>0</v>
      </c>
      <c r="BG16" s="167"/>
      <c r="BH16" s="168"/>
      <c r="BI16" s="171"/>
      <c r="BJ16" s="169"/>
      <c r="BK16" s="169"/>
      <c r="BL16" s="169"/>
      <c r="BM16" s="169"/>
      <c r="BN16" s="169"/>
      <c r="BO16" s="170" t="s">
        <v>575</v>
      </c>
      <c r="BP16" s="171">
        <v>10.0</v>
      </c>
      <c r="BQ16" s="169"/>
      <c r="BR16" s="169"/>
      <c r="BS16" s="169"/>
      <c r="BT16" s="169"/>
      <c r="BU16" s="169"/>
      <c r="BV16" s="169"/>
    </row>
    <row r="17" ht="30.0" customHeight="1">
      <c r="A17" s="160">
        <f>'3A 2025 - 2026 DATOS DEL ESTUDI'!N14</f>
        <v>32626669</v>
      </c>
      <c r="B17" s="160">
        <v>11.0</v>
      </c>
      <c r="C17" s="161" t="str">
        <f>'3A 2025 - 2026 DATOS DEL ESTUDI'!B14</f>
        <v>Scarlet  Castillo</v>
      </c>
      <c r="D17" s="162"/>
      <c r="E17" s="162"/>
      <c r="F17" s="162"/>
      <c r="G17" s="162"/>
      <c r="H17" s="162"/>
      <c r="I17" s="162"/>
      <c r="J17" s="163"/>
      <c r="K17" s="162"/>
      <c r="L17" s="162"/>
      <c r="M17" s="162"/>
      <c r="N17" s="162"/>
      <c r="O17" s="162"/>
      <c r="P17" s="162"/>
      <c r="Q17" s="162"/>
      <c r="R17" s="162"/>
      <c r="S17" s="162"/>
      <c r="T17" s="162"/>
      <c r="U17" s="163"/>
      <c r="V17" s="163"/>
      <c r="W17" s="162"/>
      <c r="X17" s="163"/>
      <c r="Y17" s="162">
        <f t="shared" si="1"/>
        <v>0</v>
      </c>
      <c r="Z17" s="164" t="str">
        <f t="shared" si="2"/>
        <v/>
      </c>
      <c r="AA17" s="165">
        <f t="shared" si="3"/>
        <v>0</v>
      </c>
      <c r="AB17" s="164" t="str">
        <f t="shared" si="4"/>
        <v/>
      </c>
      <c r="AC17" s="166">
        <f t="shared" si="5"/>
        <v>0</v>
      </c>
      <c r="AD17" s="164" t="str">
        <f t="shared" si="6"/>
        <v/>
      </c>
      <c r="AE17" s="160">
        <v>11.0</v>
      </c>
      <c r="AF17" s="161" t="str">
        <f t="shared" si="7"/>
        <v>Scarlet  Castillo</v>
      </c>
      <c r="AG17" s="162"/>
      <c r="AH17" s="162"/>
      <c r="AI17" s="162"/>
      <c r="AJ17" s="162"/>
      <c r="AK17" s="162"/>
      <c r="AL17" s="162"/>
      <c r="AM17" s="162"/>
      <c r="AN17" s="162"/>
      <c r="AO17" s="162"/>
      <c r="AP17" s="162"/>
      <c r="AQ17" s="162"/>
      <c r="AR17" s="162"/>
      <c r="AS17" s="162"/>
      <c r="AT17" s="162"/>
      <c r="AU17" s="162"/>
      <c r="AV17" s="163"/>
      <c r="AW17" s="163"/>
      <c r="AX17" s="162"/>
      <c r="AY17" s="163"/>
      <c r="AZ17" s="162"/>
      <c r="BA17" s="163"/>
      <c r="BB17" s="163">
        <f t="shared" si="8"/>
        <v>0</v>
      </c>
      <c r="BC17" s="164" t="str">
        <f t="shared" si="9"/>
        <v/>
      </c>
      <c r="BD17" s="166">
        <f t="shared" si="10"/>
        <v>0</v>
      </c>
      <c r="BE17" s="164" t="str">
        <f t="shared" si="11"/>
        <v/>
      </c>
      <c r="BF17" s="166">
        <f t="shared" si="12"/>
        <v>0</v>
      </c>
      <c r="BG17" s="167"/>
      <c r="BH17" s="168"/>
      <c r="BI17" s="171"/>
      <c r="BJ17" s="169"/>
      <c r="BK17" s="169"/>
      <c r="BL17" s="169"/>
      <c r="BM17" s="169"/>
      <c r="BN17" s="169"/>
      <c r="BO17" s="170" t="s">
        <v>576</v>
      </c>
      <c r="BP17" s="171">
        <v>11.0</v>
      </c>
      <c r="BQ17" s="169"/>
      <c r="BR17" s="169"/>
      <c r="BS17" s="169"/>
      <c r="BT17" s="169"/>
      <c r="BU17" s="169"/>
      <c r="BV17" s="169"/>
    </row>
    <row r="18" ht="30.0" customHeight="1">
      <c r="A18" s="160">
        <f>'3A 2025 - 2026 DATOS DEL ESTUDI'!N15</f>
        <v>33016326</v>
      </c>
      <c r="B18" s="160">
        <v>12.0</v>
      </c>
      <c r="C18" s="161" t="str">
        <f>'3A 2025 - 2026 DATOS DEL ESTUDI'!B15</f>
        <v>Yarselin  Cruz Peña</v>
      </c>
      <c r="D18" s="162"/>
      <c r="E18" s="162"/>
      <c r="F18" s="162"/>
      <c r="G18" s="163"/>
      <c r="H18" s="162"/>
      <c r="I18" s="162"/>
      <c r="J18" s="163"/>
      <c r="K18" s="162"/>
      <c r="L18" s="163"/>
      <c r="M18" s="163"/>
      <c r="N18" s="162"/>
      <c r="O18" s="162"/>
      <c r="P18" s="162"/>
      <c r="Q18" s="162"/>
      <c r="R18" s="162"/>
      <c r="S18" s="162"/>
      <c r="T18" s="162"/>
      <c r="U18" s="163"/>
      <c r="V18" s="163"/>
      <c r="W18" s="163"/>
      <c r="X18" s="163"/>
      <c r="Y18" s="162">
        <f t="shared" si="1"/>
        <v>0</v>
      </c>
      <c r="Z18" s="164" t="str">
        <f t="shared" si="2"/>
        <v/>
      </c>
      <c r="AA18" s="165">
        <f t="shared" si="3"/>
        <v>0</v>
      </c>
      <c r="AB18" s="164" t="str">
        <f t="shared" si="4"/>
        <v/>
      </c>
      <c r="AC18" s="166">
        <f t="shared" si="5"/>
        <v>0</v>
      </c>
      <c r="AD18" s="164" t="str">
        <f t="shared" si="6"/>
        <v/>
      </c>
      <c r="AE18" s="160">
        <v>12.0</v>
      </c>
      <c r="AF18" s="161" t="str">
        <f t="shared" si="7"/>
        <v>Yarselin  Cruz Peña</v>
      </c>
      <c r="AG18" s="162"/>
      <c r="AH18" s="163"/>
      <c r="AI18" s="163"/>
      <c r="AJ18" s="162"/>
      <c r="AK18" s="162"/>
      <c r="AL18" s="162"/>
      <c r="AM18" s="162"/>
      <c r="AN18" s="162"/>
      <c r="AO18" s="162"/>
      <c r="AP18" s="162"/>
      <c r="AQ18" s="162"/>
      <c r="AR18" s="162"/>
      <c r="AS18" s="162"/>
      <c r="AT18" s="162"/>
      <c r="AU18" s="163"/>
      <c r="AV18" s="163"/>
      <c r="AW18" s="163"/>
      <c r="AX18" s="162"/>
      <c r="AY18" s="163"/>
      <c r="AZ18" s="162"/>
      <c r="BA18" s="163"/>
      <c r="BB18" s="163">
        <f t="shared" si="8"/>
        <v>0</v>
      </c>
      <c r="BC18" s="164" t="str">
        <f t="shared" si="9"/>
        <v/>
      </c>
      <c r="BD18" s="166">
        <f t="shared" si="10"/>
        <v>0</v>
      </c>
      <c r="BE18" s="164" t="str">
        <f t="shared" si="11"/>
        <v/>
      </c>
      <c r="BF18" s="166">
        <f t="shared" si="12"/>
        <v>0</v>
      </c>
      <c r="BG18" s="167"/>
      <c r="BH18" s="168"/>
      <c r="BI18" s="169"/>
      <c r="BJ18" s="169"/>
      <c r="BK18" s="169"/>
      <c r="BL18" s="169"/>
      <c r="BM18" s="169"/>
      <c r="BN18" s="169"/>
      <c r="BO18" s="170" t="s">
        <v>577</v>
      </c>
      <c r="BP18" s="171">
        <v>12.0</v>
      </c>
      <c r="BQ18" s="169"/>
      <c r="BR18" s="169"/>
      <c r="BS18" s="169"/>
      <c r="BT18" s="169"/>
      <c r="BU18" s="169"/>
      <c r="BV18" s="169"/>
    </row>
    <row r="19" ht="30.0" customHeight="1">
      <c r="A19" s="160">
        <f>'3A 2025 - 2026 DATOS DEL ESTUDI'!N16</f>
        <v>32387390</v>
      </c>
      <c r="B19" s="160">
        <v>13.0</v>
      </c>
      <c r="C19" s="161" t="str">
        <f>'3A 2025 - 2026 DATOS DEL ESTUDI'!B16</f>
        <v>Fernando José Díaz Fernández</v>
      </c>
      <c r="D19" s="162"/>
      <c r="E19" s="162"/>
      <c r="F19" s="162"/>
      <c r="G19" s="162"/>
      <c r="H19" s="162"/>
      <c r="I19" s="162"/>
      <c r="J19" s="163"/>
      <c r="K19" s="162"/>
      <c r="L19" s="162"/>
      <c r="M19" s="162"/>
      <c r="N19" s="162"/>
      <c r="O19" s="162"/>
      <c r="P19" s="162"/>
      <c r="Q19" s="162"/>
      <c r="R19" s="162"/>
      <c r="S19" s="162"/>
      <c r="T19" s="162"/>
      <c r="U19" s="163"/>
      <c r="V19" s="163"/>
      <c r="W19" s="162"/>
      <c r="X19" s="163"/>
      <c r="Y19" s="162">
        <f t="shared" si="1"/>
        <v>0</v>
      </c>
      <c r="Z19" s="164" t="str">
        <f t="shared" si="2"/>
        <v/>
      </c>
      <c r="AA19" s="165">
        <f t="shared" si="3"/>
        <v>0</v>
      </c>
      <c r="AB19" s="164" t="str">
        <f t="shared" si="4"/>
        <v/>
      </c>
      <c r="AC19" s="166">
        <f t="shared" si="5"/>
        <v>0</v>
      </c>
      <c r="AD19" s="164" t="str">
        <f t="shared" si="6"/>
        <v/>
      </c>
      <c r="AE19" s="160">
        <v>13.0</v>
      </c>
      <c r="AF19" s="161" t="str">
        <f t="shared" si="7"/>
        <v>Fernando José Díaz Fernández</v>
      </c>
      <c r="AG19" s="162"/>
      <c r="AH19" s="162"/>
      <c r="AI19" s="162"/>
      <c r="AJ19" s="162"/>
      <c r="AK19" s="162"/>
      <c r="AL19" s="162"/>
      <c r="AM19" s="162"/>
      <c r="AN19" s="162"/>
      <c r="AO19" s="162"/>
      <c r="AP19" s="162"/>
      <c r="AQ19" s="162"/>
      <c r="AR19" s="162"/>
      <c r="AS19" s="162"/>
      <c r="AT19" s="162"/>
      <c r="AU19" s="162"/>
      <c r="AV19" s="163"/>
      <c r="AW19" s="163"/>
      <c r="AX19" s="162"/>
      <c r="AY19" s="163"/>
      <c r="AZ19" s="162"/>
      <c r="BA19" s="163"/>
      <c r="BB19" s="163">
        <f t="shared" si="8"/>
        <v>0</v>
      </c>
      <c r="BC19" s="164" t="str">
        <f t="shared" si="9"/>
        <v/>
      </c>
      <c r="BD19" s="166">
        <f t="shared" si="10"/>
        <v>0</v>
      </c>
      <c r="BE19" s="164" t="str">
        <f t="shared" si="11"/>
        <v/>
      </c>
      <c r="BF19" s="166">
        <f t="shared" si="12"/>
        <v>0</v>
      </c>
      <c r="BG19" s="167"/>
      <c r="BH19" s="168"/>
      <c r="BI19" s="169"/>
      <c r="BJ19" s="169"/>
      <c r="BK19" s="169"/>
      <c r="BL19" s="169"/>
      <c r="BM19" s="169"/>
      <c r="BN19" s="169"/>
      <c r="BO19" s="169"/>
      <c r="BP19" s="171">
        <v>13.0</v>
      </c>
      <c r="BQ19" s="169"/>
      <c r="BR19" s="169"/>
      <c r="BS19" s="169"/>
      <c r="BT19" s="169"/>
      <c r="BU19" s="169"/>
      <c r="BV19" s="169"/>
    </row>
    <row r="20" ht="30.0" customHeight="1">
      <c r="A20" s="160">
        <f>'3A 2025 - 2026 DATOS DEL ESTUDI'!N17</f>
        <v>27198412</v>
      </c>
      <c r="B20" s="160">
        <v>14.0</v>
      </c>
      <c r="C20" s="161" t="str">
        <f>'3A 2025 - 2026 DATOS DEL ESTUDI'!B17</f>
        <v>Scarlett  Espinal Estéves</v>
      </c>
      <c r="D20" s="162"/>
      <c r="E20" s="162"/>
      <c r="F20" s="162"/>
      <c r="G20" s="162"/>
      <c r="H20" s="162"/>
      <c r="I20" s="162"/>
      <c r="J20" s="163"/>
      <c r="K20" s="162"/>
      <c r="L20" s="162"/>
      <c r="M20" s="162"/>
      <c r="N20" s="162"/>
      <c r="O20" s="162"/>
      <c r="P20" s="162"/>
      <c r="Q20" s="162"/>
      <c r="R20" s="162"/>
      <c r="S20" s="162"/>
      <c r="T20" s="162"/>
      <c r="U20" s="163"/>
      <c r="V20" s="163"/>
      <c r="W20" s="162"/>
      <c r="X20" s="163"/>
      <c r="Y20" s="162">
        <f t="shared" si="1"/>
        <v>0</v>
      </c>
      <c r="Z20" s="164" t="str">
        <f t="shared" si="2"/>
        <v/>
      </c>
      <c r="AA20" s="165">
        <f t="shared" si="3"/>
        <v>0</v>
      </c>
      <c r="AB20" s="164" t="str">
        <f t="shared" si="4"/>
        <v/>
      </c>
      <c r="AC20" s="166">
        <f t="shared" si="5"/>
        <v>0</v>
      </c>
      <c r="AD20" s="164" t="str">
        <f t="shared" si="6"/>
        <v/>
      </c>
      <c r="AE20" s="160">
        <v>14.0</v>
      </c>
      <c r="AF20" s="161" t="str">
        <f t="shared" si="7"/>
        <v>Scarlett  Espinal Estéves</v>
      </c>
      <c r="AG20" s="162"/>
      <c r="AH20" s="162"/>
      <c r="AI20" s="162"/>
      <c r="AJ20" s="162"/>
      <c r="AK20" s="162"/>
      <c r="AL20" s="162"/>
      <c r="AM20" s="162"/>
      <c r="AN20" s="162"/>
      <c r="AO20" s="162"/>
      <c r="AP20" s="162"/>
      <c r="AQ20" s="162"/>
      <c r="AR20" s="162"/>
      <c r="AS20" s="162"/>
      <c r="AT20" s="162"/>
      <c r="AU20" s="162"/>
      <c r="AV20" s="163"/>
      <c r="AW20" s="163"/>
      <c r="AX20" s="162"/>
      <c r="AY20" s="163"/>
      <c r="AZ20" s="162"/>
      <c r="BA20" s="163"/>
      <c r="BB20" s="163">
        <f t="shared" si="8"/>
        <v>0</v>
      </c>
      <c r="BC20" s="164" t="str">
        <f t="shared" si="9"/>
        <v/>
      </c>
      <c r="BD20" s="166">
        <f t="shared" si="10"/>
        <v>0</v>
      </c>
      <c r="BE20" s="164" t="str">
        <f t="shared" si="11"/>
        <v/>
      </c>
      <c r="BF20" s="166">
        <f t="shared" si="12"/>
        <v>0</v>
      </c>
      <c r="BG20" s="167"/>
      <c r="BH20" s="168"/>
      <c r="BI20" s="169"/>
      <c r="BJ20" s="169"/>
      <c r="BK20" s="169"/>
      <c r="BL20" s="169"/>
      <c r="BM20" s="169"/>
      <c r="BN20" s="169"/>
      <c r="BO20" s="169"/>
      <c r="BP20" s="171">
        <v>14.0</v>
      </c>
      <c r="BQ20" s="169"/>
      <c r="BR20" s="169"/>
      <c r="BS20" s="169"/>
      <c r="BT20" s="169"/>
      <c r="BU20" s="169"/>
      <c r="BV20" s="169"/>
    </row>
    <row r="21" ht="30.0" customHeight="1">
      <c r="A21" s="160">
        <f>'3A 2025 - 2026 DATOS DEL ESTUDI'!N18</f>
        <v>33382609</v>
      </c>
      <c r="B21" s="160">
        <v>15.0</v>
      </c>
      <c r="C21" s="161" t="str">
        <f>'3A 2025 - 2026 DATOS DEL ESTUDI'!B18</f>
        <v>José Manuel Estrella</v>
      </c>
      <c r="D21" s="162"/>
      <c r="E21" s="162"/>
      <c r="F21" s="162"/>
      <c r="G21" s="162"/>
      <c r="H21" s="162"/>
      <c r="I21" s="162"/>
      <c r="J21" s="163"/>
      <c r="K21" s="162"/>
      <c r="L21" s="162"/>
      <c r="M21" s="162"/>
      <c r="N21" s="162"/>
      <c r="O21" s="162"/>
      <c r="P21" s="162"/>
      <c r="Q21" s="162"/>
      <c r="R21" s="162"/>
      <c r="S21" s="162"/>
      <c r="T21" s="162"/>
      <c r="U21" s="163"/>
      <c r="V21" s="163"/>
      <c r="W21" s="162"/>
      <c r="X21" s="163"/>
      <c r="Y21" s="162">
        <f t="shared" si="1"/>
        <v>0</v>
      </c>
      <c r="Z21" s="164" t="str">
        <f t="shared" si="2"/>
        <v/>
      </c>
      <c r="AA21" s="165">
        <f t="shared" si="3"/>
        <v>0</v>
      </c>
      <c r="AB21" s="164" t="str">
        <f t="shared" si="4"/>
        <v/>
      </c>
      <c r="AC21" s="166">
        <f t="shared" si="5"/>
        <v>0</v>
      </c>
      <c r="AD21" s="164" t="str">
        <f t="shared" si="6"/>
        <v/>
      </c>
      <c r="AE21" s="160">
        <v>15.0</v>
      </c>
      <c r="AF21" s="161" t="str">
        <f t="shared" si="7"/>
        <v>José Manuel Estrella</v>
      </c>
      <c r="AG21" s="162"/>
      <c r="AH21" s="162"/>
      <c r="AI21" s="162"/>
      <c r="AJ21" s="162"/>
      <c r="AK21" s="162"/>
      <c r="AL21" s="162"/>
      <c r="AM21" s="162"/>
      <c r="AN21" s="162"/>
      <c r="AO21" s="162"/>
      <c r="AP21" s="162"/>
      <c r="AQ21" s="162"/>
      <c r="AR21" s="162"/>
      <c r="AS21" s="162"/>
      <c r="AT21" s="162"/>
      <c r="AU21" s="162"/>
      <c r="AV21" s="163"/>
      <c r="AW21" s="163"/>
      <c r="AX21" s="162"/>
      <c r="AY21" s="163"/>
      <c r="AZ21" s="162"/>
      <c r="BA21" s="163"/>
      <c r="BB21" s="163">
        <f t="shared" si="8"/>
        <v>0</v>
      </c>
      <c r="BC21" s="164" t="str">
        <f t="shared" si="9"/>
        <v/>
      </c>
      <c r="BD21" s="166">
        <f t="shared" si="10"/>
        <v>0</v>
      </c>
      <c r="BE21" s="164" t="str">
        <f t="shared" si="11"/>
        <v/>
      </c>
      <c r="BF21" s="166">
        <f t="shared" si="12"/>
        <v>0</v>
      </c>
      <c r="BG21" s="167"/>
      <c r="BH21" s="168"/>
      <c r="BI21" s="169"/>
      <c r="BJ21" s="169"/>
      <c r="BK21" s="169"/>
      <c r="BL21" s="169"/>
      <c r="BM21" s="169"/>
      <c r="BN21" s="169"/>
      <c r="BO21" s="169"/>
      <c r="BP21" s="171">
        <v>15.0</v>
      </c>
      <c r="BQ21" s="169"/>
      <c r="BR21" s="169"/>
      <c r="BS21" s="169"/>
      <c r="BT21" s="169"/>
      <c r="BU21" s="169"/>
      <c r="BV21" s="169"/>
    </row>
    <row r="22" ht="30.0" customHeight="1">
      <c r="A22" s="160">
        <f>'3A 2025 - 2026 DATOS DEL ESTUDI'!N19</f>
        <v>32745811</v>
      </c>
      <c r="B22" s="160">
        <v>16.0</v>
      </c>
      <c r="C22" s="161" t="str">
        <f>'3A 2025 - 2026 DATOS DEL ESTUDI'!B19</f>
        <v>Misael Starberk Ferreras Pérez</v>
      </c>
      <c r="D22" s="162"/>
      <c r="E22" s="162"/>
      <c r="F22" s="162"/>
      <c r="G22" s="162"/>
      <c r="H22" s="162"/>
      <c r="I22" s="162"/>
      <c r="J22" s="163"/>
      <c r="K22" s="162"/>
      <c r="L22" s="162"/>
      <c r="M22" s="162"/>
      <c r="N22" s="162"/>
      <c r="O22" s="162"/>
      <c r="P22" s="162"/>
      <c r="Q22" s="162"/>
      <c r="R22" s="162"/>
      <c r="S22" s="162"/>
      <c r="T22" s="162"/>
      <c r="U22" s="163"/>
      <c r="V22" s="163"/>
      <c r="W22" s="162"/>
      <c r="X22" s="163"/>
      <c r="Y22" s="162">
        <f t="shared" si="1"/>
        <v>0</v>
      </c>
      <c r="Z22" s="164" t="str">
        <f t="shared" si="2"/>
        <v/>
      </c>
      <c r="AA22" s="165">
        <f t="shared" si="3"/>
        <v>0</v>
      </c>
      <c r="AB22" s="164" t="str">
        <f t="shared" si="4"/>
        <v/>
      </c>
      <c r="AC22" s="166">
        <f t="shared" si="5"/>
        <v>0</v>
      </c>
      <c r="AD22" s="164" t="str">
        <f t="shared" si="6"/>
        <v/>
      </c>
      <c r="AE22" s="160">
        <v>16.0</v>
      </c>
      <c r="AF22" s="161" t="str">
        <f t="shared" si="7"/>
        <v>Misael Starberk Ferreras Pérez</v>
      </c>
      <c r="AG22" s="162"/>
      <c r="AH22" s="162"/>
      <c r="AI22" s="162"/>
      <c r="AJ22" s="162"/>
      <c r="AK22" s="162"/>
      <c r="AL22" s="162"/>
      <c r="AM22" s="162"/>
      <c r="AN22" s="162"/>
      <c r="AO22" s="162"/>
      <c r="AP22" s="162"/>
      <c r="AQ22" s="162"/>
      <c r="AR22" s="162"/>
      <c r="AS22" s="162"/>
      <c r="AT22" s="162"/>
      <c r="AU22" s="162"/>
      <c r="AV22" s="163"/>
      <c r="AW22" s="163"/>
      <c r="AX22" s="162"/>
      <c r="AY22" s="163"/>
      <c r="AZ22" s="162"/>
      <c r="BA22" s="163"/>
      <c r="BB22" s="163">
        <f t="shared" si="8"/>
        <v>0</v>
      </c>
      <c r="BC22" s="164" t="str">
        <f t="shared" si="9"/>
        <v/>
      </c>
      <c r="BD22" s="166">
        <f t="shared" si="10"/>
        <v>0</v>
      </c>
      <c r="BE22" s="164" t="str">
        <f t="shared" si="11"/>
        <v/>
      </c>
      <c r="BF22" s="166">
        <f t="shared" si="12"/>
        <v>0</v>
      </c>
      <c r="BG22" s="167"/>
      <c r="BH22" s="168"/>
      <c r="BI22" s="169"/>
      <c r="BJ22" s="169"/>
      <c r="BK22" s="169"/>
      <c r="BL22" s="169"/>
      <c r="BM22" s="169"/>
      <c r="BN22" s="169"/>
      <c r="BO22" s="169"/>
      <c r="BP22" s="171">
        <v>16.0</v>
      </c>
      <c r="BQ22" s="169"/>
      <c r="BR22" s="169"/>
      <c r="BS22" s="169"/>
      <c r="BT22" s="169"/>
      <c r="BU22" s="169"/>
      <c r="BV22" s="169"/>
    </row>
    <row r="23" ht="30.0" customHeight="1">
      <c r="A23" s="160">
        <f>'3A 2025 - 2026 DATOS DEL ESTUDI'!N20</f>
        <v>6739413</v>
      </c>
      <c r="B23" s="160">
        <v>17.0</v>
      </c>
      <c r="C23" s="161" t="str">
        <f>'3A 2025 - 2026 DATOS DEL ESTUDI'!B20</f>
        <v>Ruth Esther Fernández Rodríguez</v>
      </c>
      <c r="D23" s="162"/>
      <c r="E23" s="162"/>
      <c r="F23" s="162"/>
      <c r="G23" s="162"/>
      <c r="H23" s="162"/>
      <c r="I23" s="162"/>
      <c r="J23" s="163"/>
      <c r="K23" s="162"/>
      <c r="L23" s="162"/>
      <c r="M23" s="162"/>
      <c r="N23" s="162"/>
      <c r="O23" s="162"/>
      <c r="P23" s="162"/>
      <c r="Q23" s="162"/>
      <c r="R23" s="162"/>
      <c r="S23" s="162"/>
      <c r="T23" s="162"/>
      <c r="U23" s="163"/>
      <c r="V23" s="163"/>
      <c r="W23" s="162"/>
      <c r="X23" s="163"/>
      <c r="Y23" s="162">
        <f t="shared" si="1"/>
        <v>0</v>
      </c>
      <c r="Z23" s="164" t="str">
        <f t="shared" si="2"/>
        <v/>
      </c>
      <c r="AA23" s="165">
        <f t="shared" si="3"/>
        <v>0</v>
      </c>
      <c r="AB23" s="164" t="str">
        <f t="shared" si="4"/>
        <v/>
      </c>
      <c r="AC23" s="166">
        <f t="shared" si="5"/>
        <v>0</v>
      </c>
      <c r="AD23" s="164" t="str">
        <f t="shared" si="6"/>
        <v/>
      </c>
      <c r="AE23" s="160">
        <v>17.0</v>
      </c>
      <c r="AF23" s="161" t="str">
        <f t="shared" si="7"/>
        <v>Ruth Esther Fernández Rodríguez</v>
      </c>
      <c r="AG23" s="162"/>
      <c r="AH23" s="162"/>
      <c r="AI23" s="162"/>
      <c r="AJ23" s="162"/>
      <c r="AK23" s="162"/>
      <c r="AL23" s="162"/>
      <c r="AM23" s="162"/>
      <c r="AN23" s="162"/>
      <c r="AO23" s="162"/>
      <c r="AP23" s="162"/>
      <c r="AQ23" s="162"/>
      <c r="AR23" s="162"/>
      <c r="AS23" s="162"/>
      <c r="AT23" s="162"/>
      <c r="AU23" s="162"/>
      <c r="AV23" s="163"/>
      <c r="AW23" s="163"/>
      <c r="AX23" s="162"/>
      <c r="AY23" s="163"/>
      <c r="AZ23" s="162"/>
      <c r="BA23" s="163"/>
      <c r="BB23" s="163">
        <f t="shared" si="8"/>
        <v>0</v>
      </c>
      <c r="BC23" s="164" t="str">
        <f t="shared" si="9"/>
        <v/>
      </c>
      <c r="BD23" s="166">
        <f t="shared" si="10"/>
        <v>0</v>
      </c>
      <c r="BE23" s="164" t="str">
        <f t="shared" si="11"/>
        <v/>
      </c>
      <c r="BF23" s="166">
        <f t="shared" si="12"/>
        <v>0</v>
      </c>
      <c r="BG23" s="167"/>
      <c r="BH23" s="168"/>
      <c r="BI23" s="169"/>
      <c r="BJ23" s="169"/>
      <c r="BK23" s="169"/>
      <c r="BL23" s="169"/>
      <c r="BM23" s="169"/>
      <c r="BN23" s="169"/>
      <c r="BO23" s="169"/>
      <c r="BP23" s="171">
        <v>17.0</v>
      </c>
      <c r="BQ23" s="169"/>
      <c r="BR23" s="169"/>
      <c r="BS23" s="169"/>
      <c r="BT23" s="169"/>
      <c r="BU23" s="169"/>
      <c r="BV23" s="169"/>
    </row>
    <row r="24" ht="30.0" customHeight="1">
      <c r="A24" s="160">
        <f>'3A 2025 - 2026 DATOS DEL ESTUDI'!N21</f>
        <v>32812732</v>
      </c>
      <c r="B24" s="160">
        <v>18.0</v>
      </c>
      <c r="C24" s="161" t="str">
        <f>'3A 2025 - 2026 DATOS DEL ESTUDI'!B21</f>
        <v>Discairy  Filpo Estrella</v>
      </c>
      <c r="D24" s="162"/>
      <c r="E24" s="162"/>
      <c r="F24" s="162"/>
      <c r="G24" s="162"/>
      <c r="H24" s="162"/>
      <c r="I24" s="162"/>
      <c r="J24" s="163"/>
      <c r="K24" s="162"/>
      <c r="L24" s="162"/>
      <c r="M24" s="162"/>
      <c r="N24" s="162"/>
      <c r="O24" s="162"/>
      <c r="P24" s="162"/>
      <c r="Q24" s="162"/>
      <c r="R24" s="162"/>
      <c r="S24" s="162"/>
      <c r="T24" s="162"/>
      <c r="U24" s="163"/>
      <c r="V24" s="163"/>
      <c r="W24" s="162"/>
      <c r="X24" s="163"/>
      <c r="Y24" s="162">
        <f t="shared" si="1"/>
        <v>0</v>
      </c>
      <c r="Z24" s="164" t="str">
        <f t="shared" si="2"/>
        <v/>
      </c>
      <c r="AA24" s="165">
        <f t="shared" si="3"/>
        <v>0</v>
      </c>
      <c r="AB24" s="164" t="str">
        <f t="shared" si="4"/>
        <v/>
      </c>
      <c r="AC24" s="166">
        <f t="shared" si="5"/>
        <v>0</v>
      </c>
      <c r="AD24" s="164" t="str">
        <f t="shared" si="6"/>
        <v/>
      </c>
      <c r="AE24" s="160">
        <v>18.0</v>
      </c>
      <c r="AF24" s="161" t="str">
        <f t="shared" si="7"/>
        <v>Discairy  Filpo Estrella</v>
      </c>
      <c r="AG24" s="162"/>
      <c r="AH24" s="162"/>
      <c r="AI24" s="162"/>
      <c r="AJ24" s="162"/>
      <c r="AK24" s="162"/>
      <c r="AL24" s="162"/>
      <c r="AM24" s="162"/>
      <c r="AN24" s="162"/>
      <c r="AO24" s="162"/>
      <c r="AP24" s="162"/>
      <c r="AQ24" s="162"/>
      <c r="AR24" s="162"/>
      <c r="AS24" s="162"/>
      <c r="AT24" s="162"/>
      <c r="AU24" s="162"/>
      <c r="AV24" s="163"/>
      <c r="AW24" s="163"/>
      <c r="AX24" s="162"/>
      <c r="AY24" s="163"/>
      <c r="AZ24" s="162"/>
      <c r="BA24" s="163"/>
      <c r="BB24" s="163">
        <f t="shared" si="8"/>
        <v>0</v>
      </c>
      <c r="BC24" s="164" t="str">
        <f t="shared" si="9"/>
        <v/>
      </c>
      <c r="BD24" s="166">
        <f t="shared" si="10"/>
        <v>0</v>
      </c>
      <c r="BE24" s="164" t="str">
        <f t="shared" si="11"/>
        <v/>
      </c>
      <c r="BF24" s="166">
        <f t="shared" si="12"/>
        <v>0</v>
      </c>
      <c r="BG24" s="167"/>
      <c r="BH24" s="168"/>
      <c r="BI24" s="169"/>
      <c r="BJ24" s="169"/>
      <c r="BK24" s="169"/>
      <c r="BL24" s="169"/>
      <c r="BM24" s="169"/>
      <c r="BN24" s="169"/>
      <c r="BO24" s="169"/>
      <c r="BP24" s="171">
        <v>18.0</v>
      </c>
      <c r="BQ24" s="169"/>
      <c r="BR24" s="169"/>
      <c r="BS24" s="169"/>
      <c r="BT24" s="169"/>
      <c r="BU24" s="169"/>
      <c r="BV24" s="169"/>
    </row>
    <row r="25" ht="30.0" customHeight="1">
      <c r="A25" s="160">
        <f>'3A 2025 - 2026 DATOS DEL ESTUDI'!N22</f>
        <v>32529336</v>
      </c>
      <c r="B25" s="160">
        <v>19.0</v>
      </c>
      <c r="C25" s="161" t="str">
        <f>'3A 2025 - 2026 DATOS DEL ESTUDI'!B22</f>
        <v>Alexis Enmanuel Gil  Sánchez</v>
      </c>
      <c r="D25" s="162"/>
      <c r="E25" s="162"/>
      <c r="F25" s="162"/>
      <c r="G25" s="162"/>
      <c r="H25" s="162"/>
      <c r="I25" s="162"/>
      <c r="J25" s="163"/>
      <c r="K25" s="162"/>
      <c r="L25" s="162"/>
      <c r="M25" s="162"/>
      <c r="N25" s="162"/>
      <c r="O25" s="162"/>
      <c r="P25" s="162"/>
      <c r="Q25" s="162"/>
      <c r="R25" s="162"/>
      <c r="S25" s="162"/>
      <c r="T25" s="162"/>
      <c r="U25" s="163"/>
      <c r="V25" s="163"/>
      <c r="W25" s="162"/>
      <c r="X25" s="163"/>
      <c r="Y25" s="162">
        <f t="shared" si="1"/>
        <v>0</v>
      </c>
      <c r="Z25" s="164" t="str">
        <f t="shared" si="2"/>
        <v/>
      </c>
      <c r="AA25" s="165">
        <f t="shared" si="3"/>
        <v>0</v>
      </c>
      <c r="AB25" s="164" t="str">
        <f t="shared" si="4"/>
        <v/>
      </c>
      <c r="AC25" s="166">
        <f t="shared" si="5"/>
        <v>0</v>
      </c>
      <c r="AD25" s="164" t="str">
        <f t="shared" si="6"/>
        <v/>
      </c>
      <c r="AE25" s="160">
        <v>19.0</v>
      </c>
      <c r="AF25" s="161" t="str">
        <f t="shared" si="7"/>
        <v>Alexis Enmanuel Gil  Sánchez</v>
      </c>
      <c r="AG25" s="162"/>
      <c r="AH25" s="162"/>
      <c r="AI25" s="162"/>
      <c r="AJ25" s="162"/>
      <c r="AK25" s="162"/>
      <c r="AL25" s="162"/>
      <c r="AM25" s="162"/>
      <c r="AN25" s="162"/>
      <c r="AO25" s="162"/>
      <c r="AP25" s="162"/>
      <c r="AQ25" s="162"/>
      <c r="AR25" s="162"/>
      <c r="AS25" s="162"/>
      <c r="AT25" s="162"/>
      <c r="AU25" s="162"/>
      <c r="AV25" s="163"/>
      <c r="AW25" s="163"/>
      <c r="AX25" s="162"/>
      <c r="AY25" s="163"/>
      <c r="AZ25" s="162"/>
      <c r="BA25" s="163"/>
      <c r="BB25" s="163">
        <f t="shared" si="8"/>
        <v>0</v>
      </c>
      <c r="BC25" s="164" t="str">
        <f t="shared" si="9"/>
        <v/>
      </c>
      <c r="BD25" s="166">
        <f t="shared" si="10"/>
        <v>0</v>
      </c>
      <c r="BE25" s="164" t="str">
        <f t="shared" si="11"/>
        <v/>
      </c>
      <c r="BF25" s="166">
        <f t="shared" si="12"/>
        <v>0</v>
      </c>
      <c r="BG25" s="167"/>
      <c r="BH25" s="168"/>
      <c r="BI25" s="169"/>
      <c r="BJ25" s="169"/>
      <c r="BK25" s="169"/>
      <c r="BL25" s="169"/>
      <c r="BM25" s="169"/>
      <c r="BN25" s="169"/>
      <c r="BO25" s="169"/>
      <c r="BP25" s="171">
        <v>19.0</v>
      </c>
      <c r="BQ25" s="169"/>
      <c r="BR25" s="169"/>
      <c r="BS25" s="169"/>
      <c r="BT25" s="169"/>
      <c r="BU25" s="169"/>
      <c r="BV25" s="169"/>
    </row>
    <row r="26" ht="30.0" customHeight="1">
      <c r="A26" s="160">
        <f>'3A 2025 - 2026 DATOS DEL ESTUDI'!N23</f>
        <v>22047916</v>
      </c>
      <c r="B26" s="160">
        <v>20.0</v>
      </c>
      <c r="C26" s="161" t="str">
        <f>'3A 2025 - 2026 DATOS DEL ESTUDI'!B23</f>
        <v>Ayendy Jesús Guzmán</v>
      </c>
      <c r="D26" s="162"/>
      <c r="E26" s="162"/>
      <c r="F26" s="162"/>
      <c r="G26" s="162"/>
      <c r="H26" s="162"/>
      <c r="I26" s="162"/>
      <c r="J26" s="163"/>
      <c r="K26" s="162"/>
      <c r="L26" s="162"/>
      <c r="M26" s="162"/>
      <c r="N26" s="162"/>
      <c r="O26" s="162"/>
      <c r="P26" s="162"/>
      <c r="Q26" s="162"/>
      <c r="R26" s="162"/>
      <c r="S26" s="162"/>
      <c r="T26" s="162"/>
      <c r="U26" s="163"/>
      <c r="V26" s="163"/>
      <c r="W26" s="162"/>
      <c r="X26" s="163"/>
      <c r="Y26" s="162">
        <f t="shared" si="1"/>
        <v>0</v>
      </c>
      <c r="Z26" s="164" t="str">
        <f t="shared" si="2"/>
        <v/>
      </c>
      <c r="AA26" s="165">
        <f t="shared" si="3"/>
        <v>0</v>
      </c>
      <c r="AB26" s="164" t="str">
        <f t="shared" si="4"/>
        <v/>
      </c>
      <c r="AC26" s="166">
        <f t="shared" si="5"/>
        <v>0</v>
      </c>
      <c r="AD26" s="164" t="str">
        <f t="shared" si="6"/>
        <v/>
      </c>
      <c r="AE26" s="160">
        <v>20.0</v>
      </c>
      <c r="AF26" s="161" t="str">
        <f t="shared" si="7"/>
        <v>Ayendy Jesús Guzmán</v>
      </c>
      <c r="AG26" s="162"/>
      <c r="AH26" s="162"/>
      <c r="AI26" s="162"/>
      <c r="AJ26" s="162"/>
      <c r="AK26" s="162"/>
      <c r="AL26" s="162"/>
      <c r="AM26" s="162"/>
      <c r="AN26" s="162"/>
      <c r="AO26" s="162"/>
      <c r="AP26" s="162"/>
      <c r="AQ26" s="162"/>
      <c r="AR26" s="162"/>
      <c r="AS26" s="162"/>
      <c r="AT26" s="162"/>
      <c r="AU26" s="162"/>
      <c r="AV26" s="163"/>
      <c r="AW26" s="163"/>
      <c r="AX26" s="162"/>
      <c r="AY26" s="163"/>
      <c r="AZ26" s="162"/>
      <c r="BA26" s="163"/>
      <c r="BB26" s="163">
        <f t="shared" si="8"/>
        <v>0</v>
      </c>
      <c r="BC26" s="164" t="str">
        <f t="shared" si="9"/>
        <v/>
      </c>
      <c r="BD26" s="166">
        <f t="shared" si="10"/>
        <v>0</v>
      </c>
      <c r="BE26" s="164" t="str">
        <f t="shared" si="11"/>
        <v/>
      </c>
      <c r="BF26" s="166">
        <f t="shared" si="12"/>
        <v>0</v>
      </c>
      <c r="BG26" s="167"/>
      <c r="BH26" s="168"/>
      <c r="BI26" s="169"/>
      <c r="BJ26" s="169"/>
      <c r="BK26" s="169"/>
      <c r="BL26" s="169"/>
      <c r="BM26" s="169"/>
      <c r="BN26" s="169"/>
      <c r="BO26" s="169"/>
      <c r="BP26" s="171">
        <v>20.0</v>
      </c>
      <c r="BQ26" s="169"/>
      <c r="BR26" s="169"/>
      <c r="BS26" s="169"/>
      <c r="BT26" s="169"/>
      <c r="BU26" s="169"/>
      <c r="BV26" s="169"/>
    </row>
    <row r="27" ht="30.0" customHeight="1">
      <c r="A27" s="160">
        <f>'3A 2025 - 2026 DATOS DEL ESTUDI'!N24</f>
        <v>32387479</v>
      </c>
      <c r="B27" s="160">
        <v>21.0</v>
      </c>
      <c r="C27" s="161" t="str">
        <f>'3A 2025 - 2026 DATOS DEL ESTUDI'!B24</f>
        <v>Yassir  Hernández Disla</v>
      </c>
      <c r="D27" s="162"/>
      <c r="E27" s="162"/>
      <c r="F27" s="162"/>
      <c r="G27" s="162"/>
      <c r="H27" s="162"/>
      <c r="I27" s="162"/>
      <c r="J27" s="163"/>
      <c r="K27" s="162"/>
      <c r="L27" s="162"/>
      <c r="M27" s="162"/>
      <c r="N27" s="162"/>
      <c r="O27" s="162"/>
      <c r="P27" s="162"/>
      <c r="Q27" s="162"/>
      <c r="R27" s="162"/>
      <c r="S27" s="162"/>
      <c r="T27" s="162"/>
      <c r="U27" s="163"/>
      <c r="V27" s="163"/>
      <c r="W27" s="162"/>
      <c r="X27" s="163"/>
      <c r="Y27" s="162">
        <f t="shared" si="1"/>
        <v>0</v>
      </c>
      <c r="Z27" s="164" t="str">
        <f t="shared" si="2"/>
        <v/>
      </c>
      <c r="AA27" s="165">
        <f t="shared" si="3"/>
        <v>0</v>
      </c>
      <c r="AB27" s="164" t="str">
        <f t="shared" si="4"/>
        <v/>
      </c>
      <c r="AC27" s="166">
        <f t="shared" si="5"/>
        <v>0</v>
      </c>
      <c r="AD27" s="164" t="str">
        <f t="shared" si="6"/>
        <v/>
      </c>
      <c r="AE27" s="160">
        <v>21.0</v>
      </c>
      <c r="AF27" s="161" t="str">
        <f t="shared" si="7"/>
        <v>Yassir  Hernández Disla</v>
      </c>
      <c r="AG27" s="162"/>
      <c r="AH27" s="162"/>
      <c r="AI27" s="162"/>
      <c r="AJ27" s="162"/>
      <c r="AK27" s="162"/>
      <c r="AL27" s="162"/>
      <c r="AM27" s="162"/>
      <c r="AN27" s="162"/>
      <c r="AO27" s="162"/>
      <c r="AP27" s="162"/>
      <c r="AQ27" s="162"/>
      <c r="AR27" s="162"/>
      <c r="AS27" s="162"/>
      <c r="AT27" s="162"/>
      <c r="AU27" s="162"/>
      <c r="AV27" s="163"/>
      <c r="AW27" s="163"/>
      <c r="AX27" s="162"/>
      <c r="AY27" s="163"/>
      <c r="AZ27" s="162"/>
      <c r="BA27" s="163"/>
      <c r="BB27" s="163">
        <f t="shared" si="8"/>
        <v>0</v>
      </c>
      <c r="BC27" s="164" t="str">
        <f t="shared" si="9"/>
        <v/>
      </c>
      <c r="BD27" s="166">
        <f t="shared" si="10"/>
        <v>0</v>
      </c>
      <c r="BE27" s="164" t="str">
        <f t="shared" si="11"/>
        <v/>
      </c>
      <c r="BF27" s="166">
        <f t="shared" si="12"/>
        <v>0</v>
      </c>
      <c r="BG27" s="167"/>
      <c r="BH27" s="168"/>
      <c r="BI27" s="169"/>
      <c r="BJ27" s="169"/>
      <c r="BK27" s="169"/>
      <c r="BL27" s="169"/>
      <c r="BM27" s="169"/>
      <c r="BN27" s="169"/>
      <c r="BO27" s="169"/>
      <c r="BP27" s="171">
        <v>21.0</v>
      </c>
      <c r="BQ27" s="169"/>
      <c r="BR27" s="169"/>
      <c r="BS27" s="169"/>
      <c r="BT27" s="169"/>
      <c r="BU27" s="169"/>
      <c r="BV27" s="169"/>
    </row>
    <row r="28" ht="30.0" customHeight="1">
      <c r="A28" s="160">
        <f>'3A 2025 - 2026 DATOS DEL ESTUDI'!N25</f>
        <v>6635033</v>
      </c>
      <c r="B28" s="160">
        <v>22.0</v>
      </c>
      <c r="C28" s="161" t="str">
        <f>'3A 2025 - 2026 DATOS DEL ESTUDI'!B25</f>
        <v>Yadiel  Jiménez Betances</v>
      </c>
      <c r="D28" s="162"/>
      <c r="E28" s="162"/>
      <c r="F28" s="162"/>
      <c r="G28" s="162"/>
      <c r="H28" s="162"/>
      <c r="I28" s="162"/>
      <c r="J28" s="163"/>
      <c r="K28" s="162"/>
      <c r="L28" s="162"/>
      <c r="M28" s="162"/>
      <c r="N28" s="162"/>
      <c r="O28" s="162"/>
      <c r="P28" s="162"/>
      <c r="Q28" s="162"/>
      <c r="R28" s="162"/>
      <c r="S28" s="162"/>
      <c r="T28" s="162"/>
      <c r="U28" s="163"/>
      <c r="V28" s="163"/>
      <c r="W28" s="162"/>
      <c r="X28" s="163"/>
      <c r="Y28" s="162">
        <f t="shared" si="1"/>
        <v>0</v>
      </c>
      <c r="Z28" s="164" t="str">
        <f t="shared" si="2"/>
        <v/>
      </c>
      <c r="AA28" s="165">
        <f t="shared" si="3"/>
        <v>0</v>
      </c>
      <c r="AB28" s="164" t="str">
        <f t="shared" si="4"/>
        <v/>
      </c>
      <c r="AC28" s="166">
        <f t="shared" si="5"/>
        <v>0</v>
      </c>
      <c r="AD28" s="164" t="str">
        <f t="shared" si="6"/>
        <v/>
      </c>
      <c r="AE28" s="160">
        <v>22.0</v>
      </c>
      <c r="AF28" s="161" t="str">
        <f t="shared" si="7"/>
        <v>Yadiel  Jiménez Betances</v>
      </c>
      <c r="AG28" s="162"/>
      <c r="AH28" s="162"/>
      <c r="AI28" s="162"/>
      <c r="AJ28" s="162"/>
      <c r="AK28" s="162"/>
      <c r="AL28" s="162"/>
      <c r="AM28" s="162"/>
      <c r="AN28" s="162"/>
      <c r="AO28" s="162"/>
      <c r="AP28" s="162"/>
      <c r="AQ28" s="162"/>
      <c r="AR28" s="162"/>
      <c r="AS28" s="162"/>
      <c r="AT28" s="162"/>
      <c r="AU28" s="162"/>
      <c r="AV28" s="163"/>
      <c r="AW28" s="163"/>
      <c r="AX28" s="162"/>
      <c r="AY28" s="163"/>
      <c r="AZ28" s="162"/>
      <c r="BA28" s="163"/>
      <c r="BB28" s="163">
        <f t="shared" si="8"/>
        <v>0</v>
      </c>
      <c r="BC28" s="164" t="str">
        <f t="shared" si="9"/>
        <v/>
      </c>
      <c r="BD28" s="166">
        <f t="shared" si="10"/>
        <v>0</v>
      </c>
      <c r="BE28" s="164" t="str">
        <f t="shared" si="11"/>
        <v/>
      </c>
      <c r="BF28" s="166">
        <f t="shared" si="12"/>
        <v>0</v>
      </c>
      <c r="BG28" s="167"/>
      <c r="BH28" s="168"/>
      <c r="BI28" s="169"/>
      <c r="BJ28" s="169"/>
      <c r="BK28" s="169"/>
      <c r="BL28" s="169"/>
      <c r="BM28" s="169"/>
      <c r="BN28" s="169"/>
      <c r="BO28" s="169"/>
      <c r="BP28" s="171">
        <v>22.0</v>
      </c>
      <c r="BQ28" s="169"/>
      <c r="BR28" s="169"/>
      <c r="BS28" s="169"/>
      <c r="BT28" s="169"/>
      <c r="BU28" s="169"/>
      <c r="BV28" s="169"/>
    </row>
    <row r="29" ht="30.0" customHeight="1">
      <c r="A29" s="160">
        <f>'3A 2025 - 2026 DATOS DEL ESTUDI'!N26</f>
        <v>32857385</v>
      </c>
      <c r="B29" s="160">
        <v>23.0</v>
      </c>
      <c r="C29" s="161" t="str">
        <f>'3A 2025 - 2026 DATOS DEL ESTUDI'!B26</f>
        <v>Yamel  Mella Aquino</v>
      </c>
      <c r="D29" s="162"/>
      <c r="E29" s="162"/>
      <c r="F29" s="162"/>
      <c r="G29" s="162"/>
      <c r="H29" s="162"/>
      <c r="I29" s="162"/>
      <c r="J29" s="163"/>
      <c r="K29" s="162"/>
      <c r="L29" s="162"/>
      <c r="M29" s="162"/>
      <c r="N29" s="162"/>
      <c r="O29" s="162"/>
      <c r="P29" s="162"/>
      <c r="Q29" s="162"/>
      <c r="R29" s="162"/>
      <c r="S29" s="162"/>
      <c r="T29" s="162"/>
      <c r="U29" s="163"/>
      <c r="V29" s="163"/>
      <c r="W29" s="162"/>
      <c r="X29" s="163"/>
      <c r="Y29" s="162">
        <f t="shared" si="1"/>
        <v>0</v>
      </c>
      <c r="Z29" s="164" t="str">
        <f t="shared" si="2"/>
        <v/>
      </c>
      <c r="AA29" s="165">
        <f t="shared" si="3"/>
        <v>0</v>
      </c>
      <c r="AB29" s="164" t="str">
        <f t="shared" si="4"/>
        <v/>
      </c>
      <c r="AC29" s="166">
        <f t="shared" si="5"/>
        <v>0</v>
      </c>
      <c r="AD29" s="164" t="str">
        <f t="shared" si="6"/>
        <v/>
      </c>
      <c r="AE29" s="160">
        <v>23.0</v>
      </c>
      <c r="AF29" s="161" t="str">
        <f t="shared" si="7"/>
        <v>Yamel  Mella Aquino</v>
      </c>
      <c r="AG29" s="162"/>
      <c r="AH29" s="162"/>
      <c r="AI29" s="162"/>
      <c r="AJ29" s="162"/>
      <c r="AK29" s="162"/>
      <c r="AL29" s="162"/>
      <c r="AM29" s="162"/>
      <c r="AN29" s="162"/>
      <c r="AO29" s="162"/>
      <c r="AP29" s="162"/>
      <c r="AQ29" s="162"/>
      <c r="AR29" s="162"/>
      <c r="AS29" s="162"/>
      <c r="AT29" s="162"/>
      <c r="AU29" s="162"/>
      <c r="AV29" s="163"/>
      <c r="AW29" s="163"/>
      <c r="AX29" s="162"/>
      <c r="AY29" s="163"/>
      <c r="AZ29" s="162"/>
      <c r="BA29" s="163"/>
      <c r="BB29" s="163">
        <f t="shared" si="8"/>
        <v>0</v>
      </c>
      <c r="BC29" s="164" t="str">
        <f t="shared" si="9"/>
        <v/>
      </c>
      <c r="BD29" s="166">
        <f t="shared" si="10"/>
        <v>0</v>
      </c>
      <c r="BE29" s="164" t="str">
        <f t="shared" si="11"/>
        <v/>
      </c>
      <c r="BF29" s="166">
        <f t="shared" si="12"/>
        <v>0</v>
      </c>
      <c r="BG29" s="167"/>
      <c r="BH29" s="168"/>
      <c r="BI29" s="169"/>
      <c r="BJ29" s="169"/>
      <c r="BK29" s="169"/>
      <c r="BL29" s="169"/>
      <c r="BM29" s="169"/>
      <c r="BN29" s="169"/>
      <c r="BO29" s="169"/>
      <c r="BP29" s="171">
        <v>23.0</v>
      </c>
      <c r="BQ29" s="169"/>
      <c r="BR29" s="169"/>
      <c r="BS29" s="169"/>
      <c r="BT29" s="169"/>
      <c r="BU29" s="169"/>
      <c r="BV29" s="169"/>
    </row>
    <row r="30" ht="30.0" customHeight="1">
      <c r="A30" s="160">
        <f>'3A 2025 - 2026 DATOS DEL ESTUDI'!N27</f>
        <v>6396255</v>
      </c>
      <c r="B30" s="160">
        <v>24.0</v>
      </c>
      <c r="C30" s="161" t="str">
        <f>'3A 2025 - 2026 DATOS DEL ESTUDI'!B27</f>
        <v>Sariely Del Carmen Mena Chávez</v>
      </c>
      <c r="D30" s="162"/>
      <c r="E30" s="162"/>
      <c r="F30" s="162"/>
      <c r="G30" s="162"/>
      <c r="H30" s="162"/>
      <c r="I30" s="162"/>
      <c r="J30" s="162"/>
      <c r="K30" s="162"/>
      <c r="L30" s="162"/>
      <c r="M30" s="162"/>
      <c r="N30" s="162"/>
      <c r="O30" s="162"/>
      <c r="P30" s="162"/>
      <c r="Q30" s="162"/>
      <c r="R30" s="162"/>
      <c r="S30" s="162"/>
      <c r="T30" s="162"/>
      <c r="U30" s="163"/>
      <c r="V30" s="163"/>
      <c r="W30" s="162"/>
      <c r="X30" s="163"/>
      <c r="Y30" s="162">
        <f t="shared" si="1"/>
        <v>0</v>
      </c>
      <c r="Z30" s="164" t="str">
        <f t="shared" si="2"/>
        <v/>
      </c>
      <c r="AA30" s="165">
        <f t="shared" si="3"/>
        <v>0</v>
      </c>
      <c r="AB30" s="164" t="str">
        <f t="shared" si="4"/>
        <v/>
      </c>
      <c r="AC30" s="166">
        <f t="shared" si="5"/>
        <v>0</v>
      </c>
      <c r="AD30" s="164" t="str">
        <f t="shared" si="6"/>
        <v/>
      </c>
      <c r="AE30" s="160">
        <v>24.0</v>
      </c>
      <c r="AF30" s="161" t="str">
        <f t="shared" si="7"/>
        <v>Sariely Del Carmen Mena Chávez</v>
      </c>
      <c r="AG30" s="162"/>
      <c r="AH30" s="162"/>
      <c r="AI30" s="162"/>
      <c r="AJ30" s="162"/>
      <c r="AK30" s="162"/>
      <c r="AL30" s="162"/>
      <c r="AM30" s="162"/>
      <c r="AN30" s="162"/>
      <c r="AO30" s="162"/>
      <c r="AP30" s="162"/>
      <c r="AQ30" s="162"/>
      <c r="AR30" s="162"/>
      <c r="AS30" s="162"/>
      <c r="AT30" s="162"/>
      <c r="AU30" s="162"/>
      <c r="AV30" s="163"/>
      <c r="AW30" s="163"/>
      <c r="AX30" s="162"/>
      <c r="AY30" s="162"/>
      <c r="AZ30" s="162"/>
      <c r="BA30" s="162"/>
      <c r="BB30" s="163">
        <f t="shared" si="8"/>
        <v>0</v>
      </c>
      <c r="BC30" s="164" t="str">
        <f t="shared" si="9"/>
        <v/>
      </c>
      <c r="BD30" s="166">
        <f t="shared" si="10"/>
        <v>0</v>
      </c>
      <c r="BE30" s="164" t="str">
        <f t="shared" si="11"/>
        <v/>
      </c>
      <c r="BF30" s="166">
        <f t="shared" si="12"/>
        <v>0</v>
      </c>
      <c r="BG30" s="167"/>
      <c r="BH30" s="168"/>
      <c r="BI30" s="169"/>
      <c r="BJ30" s="169"/>
      <c r="BK30" s="169"/>
      <c r="BL30" s="169"/>
      <c r="BM30" s="169"/>
      <c r="BN30" s="169"/>
      <c r="BO30" s="169"/>
      <c r="BP30" s="171">
        <v>24.0</v>
      </c>
      <c r="BQ30" s="169"/>
      <c r="BR30" s="169"/>
      <c r="BS30" s="169"/>
      <c r="BT30" s="169"/>
      <c r="BU30" s="169"/>
      <c r="BV30" s="169"/>
    </row>
    <row r="31" ht="30.0" customHeight="1">
      <c r="A31" s="160">
        <f>'3A 2025 - 2026 DATOS DEL ESTUDI'!N28</f>
        <v>33560794</v>
      </c>
      <c r="B31" s="160">
        <v>25.0</v>
      </c>
      <c r="C31" s="161" t="str">
        <f>'3A 2025 - 2026 DATOS DEL ESTUDI'!B28</f>
        <v>David Carmelo Navas Fernández</v>
      </c>
      <c r="D31" s="162"/>
      <c r="E31" s="162"/>
      <c r="F31" s="162"/>
      <c r="G31" s="162"/>
      <c r="H31" s="162"/>
      <c r="I31" s="162"/>
      <c r="J31" s="163"/>
      <c r="K31" s="162"/>
      <c r="L31" s="162"/>
      <c r="M31" s="162"/>
      <c r="N31" s="162"/>
      <c r="O31" s="162"/>
      <c r="P31" s="162"/>
      <c r="Q31" s="162"/>
      <c r="R31" s="162"/>
      <c r="S31" s="162"/>
      <c r="T31" s="162"/>
      <c r="U31" s="163"/>
      <c r="V31" s="163"/>
      <c r="W31" s="162"/>
      <c r="X31" s="163"/>
      <c r="Y31" s="162">
        <f t="shared" si="1"/>
        <v>0</v>
      </c>
      <c r="Z31" s="164" t="str">
        <f t="shared" si="2"/>
        <v/>
      </c>
      <c r="AA31" s="165">
        <f t="shared" si="3"/>
        <v>0</v>
      </c>
      <c r="AB31" s="164" t="str">
        <f t="shared" si="4"/>
        <v/>
      </c>
      <c r="AC31" s="166">
        <f t="shared" si="5"/>
        <v>0</v>
      </c>
      <c r="AD31" s="164" t="str">
        <f t="shared" si="6"/>
        <v/>
      </c>
      <c r="AE31" s="160">
        <v>25.0</v>
      </c>
      <c r="AF31" s="161" t="str">
        <f t="shared" si="7"/>
        <v>David Carmelo Navas Fernández</v>
      </c>
      <c r="AG31" s="162"/>
      <c r="AH31" s="162"/>
      <c r="AI31" s="162"/>
      <c r="AJ31" s="162"/>
      <c r="AK31" s="162"/>
      <c r="AL31" s="162"/>
      <c r="AM31" s="162"/>
      <c r="AN31" s="162"/>
      <c r="AO31" s="162"/>
      <c r="AP31" s="162"/>
      <c r="AQ31" s="162"/>
      <c r="AR31" s="162"/>
      <c r="AS31" s="162"/>
      <c r="AT31" s="162"/>
      <c r="AU31" s="162"/>
      <c r="AV31" s="163"/>
      <c r="AW31" s="163"/>
      <c r="AX31" s="162"/>
      <c r="AY31" s="163"/>
      <c r="AZ31" s="162"/>
      <c r="BA31" s="163"/>
      <c r="BB31" s="163">
        <f t="shared" si="8"/>
        <v>0</v>
      </c>
      <c r="BC31" s="164" t="str">
        <f t="shared" si="9"/>
        <v/>
      </c>
      <c r="BD31" s="166">
        <f t="shared" si="10"/>
        <v>0</v>
      </c>
      <c r="BE31" s="164" t="str">
        <f t="shared" si="11"/>
        <v/>
      </c>
      <c r="BF31" s="166">
        <f t="shared" si="12"/>
        <v>0</v>
      </c>
      <c r="BG31" s="167"/>
      <c r="BH31" s="168"/>
      <c r="BI31" s="169"/>
      <c r="BJ31" s="169"/>
      <c r="BK31" s="169"/>
      <c r="BL31" s="169"/>
      <c r="BM31" s="169"/>
      <c r="BN31" s="169"/>
      <c r="BO31" s="169"/>
      <c r="BP31" s="171">
        <v>25.0</v>
      </c>
      <c r="BQ31" s="169"/>
      <c r="BR31" s="169"/>
      <c r="BS31" s="169"/>
      <c r="BT31" s="169"/>
      <c r="BU31" s="169"/>
      <c r="BV31" s="169"/>
    </row>
    <row r="32" ht="30.0" customHeight="1">
      <c r="A32" s="160">
        <f>'3A 2025 - 2026 DATOS DEL ESTUDI'!N29</f>
        <v>32720987</v>
      </c>
      <c r="B32" s="160">
        <v>26.0</v>
      </c>
      <c r="C32" s="161" t="str">
        <f>'3A 2025 - 2026 DATOS DEL ESTUDI'!B29</f>
        <v>Andriw Jelier Ortiz Rodríguez</v>
      </c>
      <c r="D32" s="162"/>
      <c r="E32" s="162"/>
      <c r="F32" s="162"/>
      <c r="G32" s="162"/>
      <c r="H32" s="162"/>
      <c r="I32" s="162"/>
      <c r="J32" s="163"/>
      <c r="K32" s="162"/>
      <c r="L32" s="162"/>
      <c r="M32" s="162"/>
      <c r="N32" s="162"/>
      <c r="O32" s="162"/>
      <c r="P32" s="162"/>
      <c r="Q32" s="162"/>
      <c r="R32" s="162"/>
      <c r="S32" s="162"/>
      <c r="T32" s="162"/>
      <c r="U32" s="163"/>
      <c r="V32" s="163"/>
      <c r="W32" s="162"/>
      <c r="X32" s="163"/>
      <c r="Y32" s="162">
        <f t="shared" si="1"/>
        <v>0</v>
      </c>
      <c r="Z32" s="164" t="str">
        <f t="shared" si="2"/>
        <v/>
      </c>
      <c r="AA32" s="165">
        <f t="shared" si="3"/>
        <v>0</v>
      </c>
      <c r="AB32" s="164" t="str">
        <f t="shared" si="4"/>
        <v/>
      </c>
      <c r="AC32" s="166">
        <f t="shared" si="5"/>
        <v>0</v>
      </c>
      <c r="AD32" s="164" t="str">
        <f t="shared" si="6"/>
        <v/>
      </c>
      <c r="AE32" s="160">
        <v>26.0</v>
      </c>
      <c r="AF32" s="161" t="str">
        <f t="shared" si="7"/>
        <v>Andriw Jelier Ortiz Rodríguez</v>
      </c>
      <c r="AG32" s="162"/>
      <c r="AH32" s="162"/>
      <c r="AI32" s="162"/>
      <c r="AJ32" s="162"/>
      <c r="AK32" s="162"/>
      <c r="AL32" s="162"/>
      <c r="AM32" s="162"/>
      <c r="AN32" s="162"/>
      <c r="AO32" s="162"/>
      <c r="AP32" s="162"/>
      <c r="AQ32" s="162"/>
      <c r="AR32" s="162"/>
      <c r="AS32" s="162"/>
      <c r="AT32" s="162"/>
      <c r="AU32" s="162"/>
      <c r="AV32" s="163"/>
      <c r="AW32" s="163"/>
      <c r="AX32" s="162"/>
      <c r="AY32" s="163"/>
      <c r="AZ32" s="162"/>
      <c r="BA32" s="163"/>
      <c r="BB32" s="163">
        <f t="shared" si="8"/>
        <v>0</v>
      </c>
      <c r="BC32" s="164" t="str">
        <f t="shared" si="9"/>
        <v/>
      </c>
      <c r="BD32" s="166">
        <f t="shared" si="10"/>
        <v>0</v>
      </c>
      <c r="BE32" s="164" t="str">
        <f t="shared" si="11"/>
        <v/>
      </c>
      <c r="BF32" s="166">
        <f t="shared" si="12"/>
        <v>0</v>
      </c>
      <c r="BG32" s="167"/>
      <c r="BH32" s="168"/>
      <c r="BI32" s="169"/>
      <c r="BJ32" s="169"/>
      <c r="BK32" s="169"/>
      <c r="BL32" s="169"/>
      <c r="BM32" s="169"/>
      <c r="BN32" s="169"/>
      <c r="BO32" s="169"/>
      <c r="BP32" s="171">
        <v>26.0</v>
      </c>
      <c r="BQ32" s="169"/>
      <c r="BR32" s="169"/>
      <c r="BS32" s="169"/>
      <c r="BT32" s="169"/>
      <c r="BU32" s="169"/>
      <c r="BV32" s="169"/>
    </row>
    <row r="33" ht="30.0" customHeight="1">
      <c r="A33" s="160">
        <f>'3A 2025 - 2026 DATOS DEL ESTUDI'!N30</f>
        <v>32899290</v>
      </c>
      <c r="B33" s="160">
        <v>27.0</v>
      </c>
      <c r="C33" s="161" t="str">
        <f>'3A 2025 - 2026 DATOS DEL ESTUDI'!B30</f>
        <v>Dashley Nicole Peña García</v>
      </c>
      <c r="D33" s="162"/>
      <c r="E33" s="162"/>
      <c r="F33" s="162"/>
      <c r="G33" s="162"/>
      <c r="H33" s="162"/>
      <c r="I33" s="162"/>
      <c r="J33" s="163"/>
      <c r="K33" s="162"/>
      <c r="L33" s="162"/>
      <c r="M33" s="162"/>
      <c r="N33" s="162"/>
      <c r="O33" s="162"/>
      <c r="P33" s="162"/>
      <c r="Q33" s="162"/>
      <c r="R33" s="162"/>
      <c r="S33" s="162"/>
      <c r="T33" s="162"/>
      <c r="U33" s="163"/>
      <c r="V33" s="163"/>
      <c r="W33" s="162"/>
      <c r="X33" s="163"/>
      <c r="Y33" s="162">
        <f t="shared" si="1"/>
        <v>0</v>
      </c>
      <c r="Z33" s="164" t="str">
        <f t="shared" si="2"/>
        <v/>
      </c>
      <c r="AA33" s="165">
        <f t="shared" si="3"/>
        <v>0</v>
      </c>
      <c r="AB33" s="164" t="str">
        <f t="shared" si="4"/>
        <v/>
      </c>
      <c r="AC33" s="166">
        <f t="shared" si="5"/>
        <v>0</v>
      </c>
      <c r="AD33" s="164" t="str">
        <f t="shared" si="6"/>
        <v/>
      </c>
      <c r="AE33" s="160">
        <v>27.0</v>
      </c>
      <c r="AF33" s="161" t="str">
        <f t="shared" si="7"/>
        <v>Dashley Nicole Peña García</v>
      </c>
      <c r="AG33" s="162"/>
      <c r="AH33" s="162"/>
      <c r="AI33" s="162"/>
      <c r="AJ33" s="162"/>
      <c r="AK33" s="162"/>
      <c r="AL33" s="162"/>
      <c r="AM33" s="162"/>
      <c r="AN33" s="162"/>
      <c r="AO33" s="162"/>
      <c r="AP33" s="162"/>
      <c r="AQ33" s="162"/>
      <c r="AR33" s="162"/>
      <c r="AS33" s="162"/>
      <c r="AT33" s="162"/>
      <c r="AU33" s="162"/>
      <c r="AV33" s="163"/>
      <c r="AW33" s="163"/>
      <c r="AX33" s="162"/>
      <c r="AY33" s="163"/>
      <c r="AZ33" s="162"/>
      <c r="BA33" s="163"/>
      <c r="BB33" s="163">
        <f t="shared" si="8"/>
        <v>0</v>
      </c>
      <c r="BC33" s="164" t="str">
        <f t="shared" si="9"/>
        <v/>
      </c>
      <c r="BD33" s="166">
        <f t="shared" si="10"/>
        <v>0</v>
      </c>
      <c r="BE33" s="164" t="str">
        <f t="shared" si="11"/>
        <v/>
      </c>
      <c r="BF33" s="166">
        <f t="shared" si="12"/>
        <v>0</v>
      </c>
      <c r="BG33" s="167"/>
      <c r="BH33" s="168"/>
      <c r="BI33" s="169"/>
      <c r="BJ33" s="169"/>
      <c r="BK33" s="169"/>
      <c r="BL33" s="169"/>
      <c r="BM33" s="169"/>
      <c r="BN33" s="169"/>
      <c r="BO33" s="169"/>
      <c r="BP33" s="171">
        <v>27.0</v>
      </c>
      <c r="BQ33" s="169"/>
      <c r="BR33" s="169"/>
      <c r="BS33" s="169"/>
      <c r="BT33" s="169"/>
      <c r="BU33" s="169"/>
      <c r="BV33" s="169"/>
    </row>
    <row r="34" ht="30.0" customHeight="1">
      <c r="A34" s="160">
        <f>'3A 2025 - 2026 DATOS DEL ESTUDI'!N31</f>
        <v>32607334</v>
      </c>
      <c r="B34" s="160">
        <v>28.0</v>
      </c>
      <c r="C34" s="161" t="str">
        <f>'3A 2025 - 2026 DATOS DEL ESTUDI'!B31</f>
        <v>Yesly  Peña Muñoz</v>
      </c>
      <c r="D34" s="162"/>
      <c r="E34" s="162"/>
      <c r="F34" s="162"/>
      <c r="G34" s="162"/>
      <c r="H34" s="162"/>
      <c r="I34" s="162"/>
      <c r="J34" s="163"/>
      <c r="K34" s="162"/>
      <c r="L34" s="162"/>
      <c r="M34" s="162"/>
      <c r="N34" s="162"/>
      <c r="O34" s="162"/>
      <c r="P34" s="162"/>
      <c r="Q34" s="162"/>
      <c r="R34" s="162"/>
      <c r="S34" s="162"/>
      <c r="T34" s="162"/>
      <c r="U34" s="163"/>
      <c r="V34" s="163"/>
      <c r="W34" s="162"/>
      <c r="X34" s="163"/>
      <c r="Y34" s="162">
        <f t="shared" si="1"/>
        <v>0</v>
      </c>
      <c r="Z34" s="164" t="str">
        <f t="shared" si="2"/>
        <v/>
      </c>
      <c r="AA34" s="165">
        <f t="shared" si="3"/>
        <v>0</v>
      </c>
      <c r="AB34" s="164" t="str">
        <f t="shared" si="4"/>
        <v/>
      </c>
      <c r="AC34" s="166">
        <f t="shared" si="5"/>
        <v>0</v>
      </c>
      <c r="AD34" s="164" t="str">
        <f t="shared" si="6"/>
        <v/>
      </c>
      <c r="AE34" s="160">
        <v>28.0</v>
      </c>
      <c r="AF34" s="161" t="str">
        <f t="shared" si="7"/>
        <v>Yesly  Peña Muñoz</v>
      </c>
      <c r="AG34" s="162"/>
      <c r="AH34" s="162"/>
      <c r="AI34" s="162"/>
      <c r="AJ34" s="162"/>
      <c r="AK34" s="162"/>
      <c r="AL34" s="162"/>
      <c r="AM34" s="162"/>
      <c r="AN34" s="162"/>
      <c r="AO34" s="162"/>
      <c r="AP34" s="162"/>
      <c r="AQ34" s="162"/>
      <c r="AR34" s="162"/>
      <c r="AS34" s="162"/>
      <c r="AT34" s="162"/>
      <c r="AU34" s="162"/>
      <c r="AV34" s="163"/>
      <c r="AW34" s="163"/>
      <c r="AX34" s="162"/>
      <c r="AY34" s="163"/>
      <c r="AZ34" s="162"/>
      <c r="BA34" s="163"/>
      <c r="BB34" s="163">
        <f t="shared" si="8"/>
        <v>0</v>
      </c>
      <c r="BC34" s="164" t="str">
        <f t="shared" si="9"/>
        <v/>
      </c>
      <c r="BD34" s="166">
        <f t="shared" si="10"/>
        <v>0</v>
      </c>
      <c r="BE34" s="164" t="str">
        <f t="shared" si="11"/>
        <v/>
      </c>
      <c r="BF34" s="166">
        <f t="shared" si="12"/>
        <v>0</v>
      </c>
      <c r="BG34" s="167"/>
      <c r="BH34" s="168"/>
      <c r="BI34" s="169"/>
      <c r="BJ34" s="169"/>
      <c r="BK34" s="169"/>
      <c r="BL34" s="169"/>
      <c r="BM34" s="169"/>
      <c r="BN34" s="169"/>
      <c r="BO34" s="169"/>
      <c r="BP34" s="171">
        <v>28.0</v>
      </c>
      <c r="BQ34" s="169"/>
      <c r="BR34" s="169"/>
      <c r="BS34" s="169"/>
      <c r="BT34" s="169"/>
      <c r="BU34" s="169"/>
      <c r="BV34" s="169"/>
    </row>
    <row r="35" ht="30.0" customHeight="1">
      <c r="A35" s="160">
        <f>'3A 2025 - 2026 DATOS DEL ESTUDI'!N32</f>
        <v>32687351</v>
      </c>
      <c r="B35" s="160">
        <v>29.0</v>
      </c>
      <c r="C35" s="161" t="str">
        <f>'3A 2025 - 2026 DATOS DEL ESTUDI'!B32</f>
        <v>Wilbert  Peña Paulino</v>
      </c>
      <c r="D35" s="162"/>
      <c r="E35" s="162"/>
      <c r="F35" s="162"/>
      <c r="G35" s="162"/>
      <c r="H35" s="162"/>
      <c r="I35" s="162"/>
      <c r="J35" s="163"/>
      <c r="K35" s="162"/>
      <c r="L35" s="162"/>
      <c r="M35" s="162"/>
      <c r="N35" s="162"/>
      <c r="O35" s="162"/>
      <c r="P35" s="162"/>
      <c r="Q35" s="162"/>
      <c r="R35" s="162"/>
      <c r="S35" s="162"/>
      <c r="T35" s="162"/>
      <c r="U35" s="163"/>
      <c r="V35" s="163"/>
      <c r="W35" s="162"/>
      <c r="X35" s="163"/>
      <c r="Y35" s="162">
        <f t="shared" si="1"/>
        <v>0</v>
      </c>
      <c r="Z35" s="164" t="str">
        <f t="shared" si="2"/>
        <v/>
      </c>
      <c r="AA35" s="165">
        <f t="shared" si="3"/>
        <v>0</v>
      </c>
      <c r="AB35" s="164" t="str">
        <f t="shared" si="4"/>
        <v/>
      </c>
      <c r="AC35" s="166">
        <f t="shared" si="5"/>
        <v>0</v>
      </c>
      <c r="AD35" s="164" t="str">
        <f t="shared" si="6"/>
        <v/>
      </c>
      <c r="AE35" s="160">
        <v>29.0</v>
      </c>
      <c r="AF35" s="161" t="str">
        <f t="shared" si="7"/>
        <v>Wilbert  Peña Paulino</v>
      </c>
      <c r="AG35" s="162"/>
      <c r="AH35" s="162"/>
      <c r="AI35" s="162"/>
      <c r="AJ35" s="162"/>
      <c r="AK35" s="162"/>
      <c r="AL35" s="162"/>
      <c r="AM35" s="162"/>
      <c r="AN35" s="162"/>
      <c r="AO35" s="162"/>
      <c r="AP35" s="162"/>
      <c r="AQ35" s="162"/>
      <c r="AR35" s="162"/>
      <c r="AS35" s="162"/>
      <c r="AT35" s="162"/>
      <c r="AU35" s="162"/>
      <c r="AV35" s="163"/>
      <c r="AW35" s="163"/>
      <c r="AX35" s="162"/>
      <c r="AY35" s="163"/>
      <c r="AZ35" s="162"/>
      <c r="BA35" s="163"/>
      <c r="BB35" s="163">
        <f t="shared" si="8"/>
        <v>0</v>
      </c>
      <c r="BC35" s="164" t="str">
        <f t="shared" si="9"/>
        <v/>
      </c>
      <c r="BD35" s="166">
        <f t="shared" si="10"/>
        <v>0</v>
      </c>
      <c r="BE35" s="164" t="str">
        <f t="shared" si="11"/>
        <v/>
      </c>
      <c r="BF35" s="166">
        <f t="shared" si="12"/>
        <v>0</v>
      </c>
      <c r="BG35" s="167"/>
      <c r="BH35" s="168"/>
      <c r="BI35" s="169"/>
      <c r="BJ35" s="169"/>
      <c r="BK35" s="169"/>
      <c r="BL35" s="169"/>
      <c r="BM35" s="169"/>
      <c r="BN35" s="169"/>
      <c r="BO35" s="169"/>
      <c r="BP35" s="171">
        <v>29.0</v>
      </c>
      <c r="BQ35" s="169"/>
      <c r="BR35" s="169"/>
      <c r="BS35" s="169"/>
      <c r="BT35" s="169"/>
      <c r="BU35" s="169"/>
      <c r="BV35" s="169"/>
    </row>
    <row r="36" ht="30.0" customHeight="1">
      <c r="A36" s="160">
        <f>'3A 2025 - 2026 DATOS DEL ESTUDI'!N33</f>
        <v>6445759</v>
      </c>
      <c r="B36" s="160">
        <v>30.0</v>
      </c>
      <c r="C36" s="161" t="str">
        <f>'3A 2025 - 2026 DATOS DEL ESTUDI'!B33</f>
        <v>Yonayry  Peña Santos</v>
      </c>
      <c r="D36" s="162"/>
      <c r="E36" s="162"/>
      <c r="F36" s="162"/>
      <c r="G36" s="162"/>
      <c r="H36" s="162"/>
      <c r="I36" s="162"/>
      <c r="J36" s="163"/>
      <c r="K36" s="162"/>
      <c r="L36" s="162"/>
      <c r="M36" s="162"/>
      <c r="N36" s="162"/>
      <c r="O36" s="162"/>
      <c r="P36" s="162"/>
      <c r="Q36" s="162"/>
      <c r="R36" s="162"/>
      <c r="S36" s="162"/>
      <c r="T36" s="162"/>
      <c r="U36" s="163"/>
      <c r="V36" s="163"/>
      <c r="W36" s="162"/>
      <c r="X36" s="163"/>
      <c r="Y36" s="162">
        <f t="shared" si="1"/>
        <v>0</v>
      </c>
      <c r="Z36" s="164" t="str">
        <f t="shared" si="2"/>
        <v/>
      </c>
      <c r="AA36" s="165">
        <f t="shared" si="3"/>
        <v>0</v>
      </c>
      <c r="AB36" s="164" t="str">
        <f t="shared" si="4"/>
        <v/>
      </c>
      <c r="AC36" s="166">
        <f t="shared" si="5"/>
        <v>0</v>
      </c>
      <c r="AD36" s="164" t="str">
        <f t="shared" si="6"/>
        <v/>
      </c>
      <c r="AE36" s="160">
        <v>30.0</v>
      </c>
      <c r="AF36" s="161" t="str">
        <f t="shared" si="7"/>
        <v>Yonayry  Peña Santos</v>
      </c>
      <c r="AG36" s="162"/>
      <c r="AH36" s="162"/>
      <c r="AI36" s="162"/>
      <c r="AJ36" s="162"/>
      <c r="AK36" s="162"/>
      <c r="AL36" s="162"/>
      <c r="AM36" s="162"/>
      <c r="AN36" s="162"/>
      <c r="AO36" s="162"/>
      <c r="AP36" s="162"/>
      <c r="AQ36" s="162"/>
      <c r="AR36" s="162"/>
      <c r="AS36" s="162"/>
      <c r="AT36" s="162"/>
      <c r="AU36" s="162"/>
      <c r="AV36" s="163"/>
      <c r="AW36" s="163"/>
      <c r="AX36" s="162"/>
      <c r="AY36" s="163"/>
      <c r="AZ36" s="162"/>
      <c r="BA36" s="163"/>
      <c r="BB36" s="163">
        <f t="shared" si="8"/>
        <v>0</v>
      </c>
      <c r="BC36" s="164" t="str">
        <f t="shared" si="9"/>
        <v/>
      </c>
      <c r="BD36" s="166">
        <f t="shared" si="10"/>
        <v>0</v>
      </c>
      <c r="BE36" s="164" t="str">
        <f t="shared" si="11"/>
        <v/>
      </c>
      <c r="BF36" s="166">
        <f t="shared" si="12"/>
        <v>0</v>
      </c>
      <c r="BG36" s="167"/>
      <c r="BH36" s="168"/>
      <c r="BI36" s="169"/>
      <c r="BJ36" s="169"/>
      <c r="BK36" s="169"/>
      <c r="BL36" s="169"/>
      <c r="BM36" s="169"/>
      <c r="BN36" s="169"/>
      <c r="BO36" s="169"/>
      <c r="BP36" s="171">
        <v>30.0</v>
      </c>
      <c r="BQ36" s="169"/>
      <c r="BR36" s="169"/>
      <c r="BS36" s="169"/>
      <c r="BT36" s="169"/>
      <c r="BU36" s="169"/>
      <c r="BV36" s="169"/>
    </row>
    <row r="37" ht="30.0" customHeight="1">
      <c r="A37" s="160">
        <f>'3A 2025 - 2026 DATOS DEL ESTUDI'!N34</f>
        <v>22023376</v>
      </c>
      <c r="B37" s="160">
        <v>31.0</v>
      </c>
      <c r="C37" s="161" t="str">
        <f>'3A 2025 - 2026 DATOS DEL ESTUDI'!B34</f>
        <v>Rossier Analiz Pérez Rodríguez</v>
      </c>
      <c r="D37" s="162"/>
      <c r="E37" s="162"/>
      <c r="F37" s="162"/>
      <c r="G37" s="162"/>
      <c r="H37" s="162"/>
      <c r="I37" s="162"/>
      <c r="J37" s="163"/>
      <c r="K37" s="162"/>
      <c r="L37" s="162"/>
      <c r="M37" s="162"/>
      <c r="N37" s="162"/>
      <c r="O37" s="162"/>
      <c r="P37" s="162"/>
      <c r="Q37" s="162"/>
      <c r="R37" s="162"/>
      <c r="S37" s="162"/>
      <c r="T37" s="162"/>
      <c r="U37" s="163"/>
      <c r="V37" s="163"/>
      <c r="W37" s="162"/>
      <c r="X37" s="163"/>
      <c r="Y37" s="162">
        <f t="shared" si="1"/>
        <v>0</v>
      </c>
      <c r="Z37" s="164" t="str">
        <f t="shared" si="2"/>
        <v/>
      </c>
      <c r="AA37" s="165">
        <f t="shared" si="3"/>
        <v>0</v>
      </c>
      <c r="AB37" s="164" t="str">
        <f t="shared" si="4"/>
        <v/>
      </c>
      <c r="AC37" s="166">
        <f t="shared" si="5"/>
        <v>0</v>
      </c>
      <c r="AD37" s="164" t="str">
        <f t="shared" si="6"/>
        <v/>
      </c>
      <c r="AE37" s="160">
        <v>31.0</v>
      </c>
      <c r="AF37" s="161" t="str">
        <f t="shared" si="7"/>
        <v>Rossier Analiz Pérez Rodríguez</v>
      </c>
      <c r="AG37" s="162"/>
      <c r="AH37" s="162"/>
      <c r="AI37" s="162"/>
      <c r="AJ37" s="162"/>
      <c r="AK37" s="162"/>
      <c r="AL37" s="162"/>
      <c r="AM37" s="162"/>
      <c r="AN37" s="162"/>
      <c r="AO37" s="162"/>
      <c r="AP37" s="162"/>
      <c r="AQ37" s="162"/>
      <c r="AR37" s="162"/>
      <c r="AS37" s="162"/>
      <c r="AT37" s="162"/>
      <c r="AU37" s="162"/>
      <c r="AV37" s="163"/>
      <c r="AW37" s="163"/>
      <c r="AX37" s="162"/>
      <c r="AY37" s="163"/>
      <c r="AZ37" s="162"/>
      <c r="BA37" s="163"/>
      <c r="BB37" s="163">
        <f t="shared" si="8"/>
        <v>0</v>
      </c>
      <c r="BC37" s="164" t="str">
        <f t="shared" si="9"/>
        <v/>
      </c>
      <c r="BD37" s="166">
        <f t="shared" si="10"/>
        <v>0</v>
      </c>
      <c r="BE37" s="164" t="str">
        <f t="shared" si="11"/>
        <v/>
      </c>
      <c r="BF37" s="166">
        <f t="shared" si="12"/>
        <v>0</v>
      </c>
      <c r="BG37" s="167"/>
      <c r="BH37" s="168"/>
      <c r="BI37" s="169"/>
      <c r="BJ37" s="169"/>
      <c r="BK37" s="169"/>
      <c r="BL37" s="169"/>
      <c r="BM37" s="169"/>
      <c r="BN37" s="169"/>
      <c r="BO37" s="169"/>
      <c r="BP37" s="171">
        <v>31.0</v>
      </c>
      <c r="BQ37" s="169"/>
      <c r="BR37" s="169"/>
      <c r="BS37" s="169"/>
      <c r="BT37" s="169"/>
      <c r="BU37" s="169"/>
      <c r="BV37" s="169"/>
    </row>
    <row r="38" ht="30.0" customHeight="1">
      <c r="A38" s="160">
        <f>'3A 2025 - 2026 DATOS DEL ESTUDI'!N35</f>
        <v>6925657</v>
      </c>
      <c r="B38" s="160">
        <v>32.0</v>
      </c>
      <c r="C38" s="161" t="str">
        <f>'3A 2025 - 2026 DATOS DEL ESTUDI'!B35</f>
        <v>Joseph Francisco Ramírez Espinosa</v>
      </c>
      <c r="D38" s="162"/>
      <c r="E38" s="162"/>
      <c r="F38" s="162"/>
      <c r="G38" s="162"/>
      <c r="H38" s="162"/>
      <c r="I38" s="162"/>
      <c r="J38" s="163"/>
      <c r="K38" s="162"/>
      <c r="L38" s="162"/>
      <c r="M38" s="162"/>
      <c r="N38" s="162"/>
      <c r="O38" s="162"/>
      <c r="P38" s="162"/>
      <c r="Q38" s="162"/>
      <c r="R38" s="162"/>
      <c r="S38" s="162"/>
      <c r="T38" s="162"/>
      <c r="U38" s="163"/>
      <c r="V38" s="163"/>
      <c r="W38" s="162"/>
      <c r="X38" s="163"/>
      <c r="Y38" s="162">
        <f t="shared" si="1"/>
        <v>0</v>
      </c>
      <c r="Z38" s="164" t="str">
        <f t="shared" si="2"/>
        <v/>
      </c>
      <c r="AA38" s="165">
        <f t="shared" si="3"/>
        <v>0</v>
      </c>
      <c r="AB38" s="164" t="str">
        <f t="shared" si="4"/>
        <v/>
      </c>
      <c r="AC38" s="166">
        <f t="shared" si="5"/>
        <v>0</v>
      </c>
      <c r="AD38" s="164" t="str">
        <f t="shared" si="6"/>
        <v/>
      </c>
      <c r="AE38" s="160">
        <v>32.0</v>
      </c>
      <c r="AF38" s="161" t="str">
        <f t="shared" si="7"/>
        <v>Joseph Francisco Ramírez Espinosa</v>
      </c>
      <c r="AG38" s="162"/>
      <c r="AH38" s="162"/>
      <c r="AI38" s="162"/>
      <c r="AJ38" s="162"/>
      <c r="AK38" s="162"/>
      <c r="AL38" s="162"/>
      <c r="AM38" s="162"/>
      <c r="AN38" s="162"/>
      <c r="AO38" s="162"/>
      <c r="AP38" s="162"/>
      <c r="AQ38" s="162"/>
      <c r="AR38" s="162"/>
      <c r="AS38" s="162"/>
      <c r="AT38" s="162"/>
      <c r="AU38" s="162"/>
      <c r="AV38" s="163"/>
      <c r="AW38" s="163"/>
      <c r="AX38" s="162"/>
      <c r="AY38" s="163"/>
      <c r="AZ38" s="162"/>
      <c r="BA38" s="163"/>
      <c r="BB38" s="163">
        <f t="shared" si="8"/>
        <v>0</v>
      </c>
      <c r="BC38" s="164" t="str">
        <f t="shared" si="9"/>
        <v/>
      </c>
      <c r="BD38" s="166">
        <f t="shared" si="10"/>
        <v>0</v>
      </c>
      <c r="BE38" s="164" t="str">
        <f t="shared" si="11"/>
        <v/>
      </c>
      <c r="BF38" s="166">
        <f t="shared" si="12"/>
        <v>0</v>
      </c>
      <c r="BG38" s="167"/>
      <c r="BH38" s="168"/>
      <c r="BI38" s="169"/>
      <c r="BJ38" s="169"/>
      <c r="BK38" s="169"/>
      <c r="BL38" s="169"/>
      <c r="BM38" s="169"/>
      <c r="BN38" s="169"/>
      <c r="BO38" s="169"/>
      <c r="BP38" s="171"/>
      <c r="BQ38" s="169"/>
      <c r="BR38" s="169"/>
      <c r="BS38" s="169"/>
      <c r="BT38" s="169"/>
      <c r="BU38" s="169"/>
      <c r="BV38" s="169"/>
    </row>
    <row r="39" ht="30.0" customHeight="1">
      <c r="A39" s="160">
        <f>'3A 2025 - 2026 DATOS DEL ESTUDI'!N36</f>
        <v>12009792</v>
      </c>
      <c r="B39" s="160">
        <v>33.0</v>
      </c>
      <c r="C39" s="161" t="str">
        <f>'3A 2025 - 2026 DATOS DEL ESTUDI'!B36</f>
        <v>Yariel Alfonso Ramos</v>
      </c>
      <c r="D39" s="162"/>
      <c r="E39" s="162"/>
      <c r="F39" s="162"/>
      <c r="G39" s="162"/>
      <c r="H39" s="162"/>
      <c r="I39" s="162"/>
      <c r="J39" s="163"/>
      <c r="K39" s="162"/>
      <c r="L39" s="162"/>
      <c r="M39" s="162"/>
      <c r="N39" s="162"/>
      <c r="O39" s="162"/>
      <c r="P39" s="162"/>
      <c r="Q39" s="162"/>
      <c r="R39" s="162"/>
      <c r="S39" s="162"/>
      <c r="T39" s="162"/>
      <c r="U39" s="163"/>
      <c r="V39" s="163"/>
      <c r="W39" s="162"/>
      <c r="X39" s="163"/>
      <c r="Y39" s="162">
        <f t="shared" si="1"/>
        <v>0</v>
      </c>
      <c r="Z39" s="164" t="str">
        <f t="shared" si="2"/>
        <v/>
      </c>
      <c r="AA39" s="165">
        <f t="shared" si="3"/>
        <v>0</v>
      </c>
      <c r="AB39" s="164" t="str">
        <f t="shared" si="4"/>
        <v/>
      </c>
      <c r="AC39" s="166">
        <f t="shared" si="5"/>
        <v>0</v>
      </c>
      <c r="AD39" s="164" t="str">
        <f t="shared" si="6"/>
        <v/>
      </c>
      <c r="AE39" s="160">
        <v>33.0</v>
      </c>
      <c r="AF39" s="161" t="str">
        <f t="shared" si="7"/>
        <v>Yariel Alfonso Ramos</v>
      </c>
      <c r="AG39" s="162"/>
      <c r="AH39" s="162"/>
      <c r="AI39" s="162"/>
      <c r="AJ39" s="162"/>
      <c r="AK39" s="162"/>
      <c r="AL39" s="162"/>
      <c r="AM39" s="162"/>
      <c r="AN39" s="162"/>
      <c r="AO39" s="162"/>
      <c r="AP39" s="162"/>
      <c r="AQ39" s="162"/>
      <c r="AR39" s="162"/>
      <c r="AS39" s="162"/>
      <c r="AT39" s="162"/>
      <c r="AU39" s="162"/>
      <c r="AV39" s="163"/>
      <c r="AW39" s="163"/>
      <c r="AX39" s="162"/>
      <c r="AY39" s="163"/>
      <c r="AZ39" s="162"/>
      <c r="BA39" s="163"/>
      <c r="BB39" s="163">
        <f t="shared" si="8"/>
        <v>0</v>
      </c>
      <c r="BC39" s="164" t="str">
        <f t="shared" si="9"/>
        <v/>
      </c>
      <c r="BD39" s="166">
        <f t="shared" si="10"/>
        <v>0</v>
      </c>
      <c r="BE39" s="164" t="str">
        <f t="shared" si="11"/>
        <v/>
      </c>
      <c r="BF39" s="166">
        <f t="shared" si="12"/>
        <v>0</v>
      </c>
      <c r="BG39" s="167"/>
      <c r="BH39" s="168"/>
      <c r="BI39" s="169"/>
      <c r="BJ39" s="169"/>
      <c r="BK39" s="169"/>
      <c r="BL39" s="169"/>
      <c r="BM39" s="169"/>
      <c r="BN39" s="169"/>
      <c r="BO39" s="169"/>
      <c r="BP39" s="171"/>
      <c r="BQ39" s="169"/>
      <c r="BR39" s="169"/>
      <c r="BS39" s="169"/>
      <c r="BT39" s="169"/>
      <c r="BU39" s="169"/>
      <c r="BV39" s="169"/>
    </row>
    <row r="40" ht="30.0" customHeight="1">
      <c r="A40" s="160">
        <f>'3A 2025 - 2026 DATOS DEL ESTUDI'!N37</f>
        <v>32790184</v>
      </c>
      <c r="B40" s="160">
        <v>34.0</v>
      </c>
      <c r="C40" s="161" t="str">
        <f>'3A 2025 - 2026 DATOS DEL ESTUDI'!B37</f>
        <v>Carlos David Rodríguez Almánzar</v>
      </c>
      <c r="D40" s="162"/>
      <c r="E40" s="162"/>
      <c r="F40" s="162"/>
      <c r="G40" s="162"/>
      <c r="H40" s="162"/>
      <c r="I40" s="162"/>
      <c r="J40" s="163"/>
      <c r="K40" s="162"/>
      <c r="L40" s="162"/>
      <c r="M40" s="162"/>
      <c r="N40" s="162"/>
      <c r="O40" s="162"/>
      <c r="P40" s="162"/>
      <c r="Q40" s="162"/>
      <c r="R40" s="162"/>
      <c r="S40" s="162"/>
      <c r="T40" s="162"/>
      <c r="U40" s="163"/>
      <c r="V40" s="163"/>
      <c r="W40" s="162"/>
      <c r="X40" s="163"/>
      <c r="Y40" s="162">
        <f t="shared" si="1"/>
        <v>0</v>
      </c>
      <c r="Z40" s="164" t="str">
        <f t="shared" si="2"/>
        <v/>
      </c>
      <c r="AA40" s="165">
        <f t="shared" si="3"/>
        <v>0</v>
      </c>
      <c r="AB40" s="164" t="str">
        <f t="shared" si="4"/>
        <v/>
      </c>
      <c r="AC40" s="166">
        <f t="shared" si="5"/>
        <v>0</v>
      </c>
      <c r="AD40" s="164" t="str">
        <f t="shared" si="6"/>
        <v/>
      </c>
      <c r="AE40" s="160">
        <v>34.0</v>
      </c>
      <c r="AF40" s="161" t="str">
        <f t="shared" si="7"/>
        <v>Carlos David Rodríguez Almánzar</v>
      </c>
      <c r="AG40" s="162"/>
      <c r="AH40" s="162"/>
      <c r="AI40" s="162"/>
      <c r="AJ40" s="162"/>
      <c r="AK40" s="162"/>
      <c r="AL40" s="162"/>
      <c r="AM40" s="162"/>
      <c r="AN40" s="162"/>
      <c r="AO40" s="162"/>
      <c r="AP40" s="162"/>
      <c r="AQ40" s="162"/>
      <c r="AR40" s="162"/>
      <c r="AS40" s="162"/>
      <c r="AT40" s="162"/>
      <c r="AU40" s="162"/>
      <c r="AV40" s="163"/>
      <c r="AW40" s="163"/>
      <c r="AX40" s="162"/>
      <c r="AY40" s="163"/>
      <c r="AZ40" s="162"/>
      <c r="BA40" s="163"/>
      <c r="BB40" s="163">
        <f t="shared" si="8"/>
        <v>0</v>
      </c>
      <c r="BC40" s="164" t="str">
        <f t="shared" si="9"/>
        <v/>
      </c>
      <c r="BD40" s="166">
        <f t="shared" si="10"/>
        <v>0</v>
      </c>
      <c r="BE40" s="164" t="str">
        <f t="shared" si="11"/>
        <v/>
      </c>
      <c r="BF40" s="166">
        <f t="shared" si="12"/>
        <v>0</v>
      </c>
      <c r="BG40" s="167"/>
      <c r="BH40" s="168"/>
      <c r="BI40" s="169"/>
      <c r="BJ40" s="169"/>
      <c r="BK40" s="169"/>
      <c r="BL40" s="169"/>
      <c r="BM40" s="169"/>
      <c r="BN40" s="169"/>
      <c r="BO40" s="169"/>
      <c r="BP40" s="171"/>
      <c r="BQ40" s="169"/>
      <c r="BR40" s="169"/>
      <c r="BS40" s="169"/>
      <c r="BT40" s="169"/>
      <c r="BU40" s="169"/>
      <c r="BV40" s="169"/>
    </row>
    <row r="41" ht="30.0" customHeight="1">
      <c r="A41" s="160">
        <f>'3A 2025 - 2026 DATOS DEL ESTUDI'!N38</f>
        <v>32790393</v>
      </c>
      <c r="B41" s="160">
        <v>35.0</v>
      </c>
      <c r="C41" s="161" t="str">
        <f>'3A 2025 - 2026 DATOS DEL ESTUDI'!B38</f>
        <v>Darianni  Santos Medina</v>
      </c>
      <c r="D41" s="162"/>
      <c r="E41" s="162"/>
      <c r="F41" s="162"/>
      <c r="G41" s="162"/>
      <c r="H41" s="162"/>
      <c r="I41" s="162"/>
      <c r="J41" s="163"/>
      <c r="K41" s="162"/>
      <c r="L41" s="162"/>
      <c r="M41" s="162"/>
      <c r="N41" s="162"/>
      <c r="O41" s="162"/>
      <c r="P41" s="162"/>
      <c r="Q41" s="162"/>
      <c r="R41" s="162"/>
      <c r="S41" s="162"/>
      <c r="T41" s="162"/>
      <c r="U41" s="163"/>
      <c r="V41" s="163"/>
      <c r="W41" s="162"/>
      <c r="X41" s="163"/>
      <c r="Y41" s="162">
        <f t="shared" si="1"/>
        <v>0</v>
      </c>
      <c r="Z41" s="164" t="str">
        <f t="shared" si="2"/>
        <v/>
      </c>
      <c r="AA41" s="165">
        <f t="shared" si="3"/>
        <v>0</v>
      </c>
      <c r="AB41" s="164" t="str">
        <f t="shared" si="4"/>
        <v/>
      </c>
      <c r="AC41" s="166">
        <f t="shared" si="5"/>
        <v>0</v>
      </c>
      <c r="AD41" s="164" t="str">
        <f t="shared" si="6"/>
        <v/>
      </c>
      <c r="AE41" s="160">
        <v>35.0</v>
      </c>
      <c r="AF41" s="161" t="str">
        <f t="shared" si="7"/>
        <v>Darianni  Santos Medina</v>
      </c>
      <c r="AG41" s="162"/>
      <c r="AH41" s="163"/>
      <c r="AI41" s="163"/>
      <c r="AJ41" s="162"/>
      <c r="AK41" s="162"/>
      <c r="AL41" s="162"/>
      <c r="AM41" s="162"/>
      <c r="AN41" s="162"/>
      <c r="AO41" s="162"/>
      <c r="AP41" s="162"/>
      <c r="AQ41" s="162"/>
      <c r="AR41" s="162"/>
      <c r="AS41" s="162"/>
      <c r="AT41" s="162"/>
      <c r="AU41" s="163"/>
      <c r="AV41" s="163"/>
      <c r="AW41" s="163"/>
      <c r="AX41" s="162"/>
      <c r="AY41" s="163"/>
      <c r="AZ41" s="162"/>
      <c r="BA41" s="163"/>
      <c r="BB41" s="163">
        <f t="shared" si="8"/>
        <v>0</v>
      </c>
      <c r="BC41" s="164" t="str">
        <f t="shared" si="9"/>
        <v/>
      </c>
      <c r="BD41" s="166">
        <f t="shared" si="10"/>
        <v>0</v>
      </c>
      <c r="BE41" s="164" t="str">
        <f t="shared" si="11"/>
        <v/>
      </c>
      <c r="BF41" s="166">
        <f t="shared" si="12"/>
        <v>0</v>
      </c>
      <c r="BG41" s="167"/>
      <c r="BH41" s="168"/>
      <c r="BI41" s="169"/>
      <c r="BJ41" s="169"/>
      <c r="BK41" s="169"/>
      <c r="BL41" s="169"/>
      <c r="BM41" s="169"/>
      <c r="BN41" s="169"/>
      <c r="BO41" s="169"/>
      <c r="BP41" s="171"/>
      <c r="BQ41" s="169"/>
      <c r="BR41" s="169"/>
      <c r="BS41" s="169"/>
      <c r="BT41" s="169"/>
      <c r="BU41" s="169"/>
      <c r="BV41" s="169"/>
    </row>
    <row r="42" ht="30.0" customHeight="1">
      <c r="A42" s="160">
        <f>'3A 2025 - 2026 DATOS DEL ESTUDI'!N39</f>
        <v>6947490</v>
      </c>
      <c r="B42" s="160">
        <v>36.0</v>
      </c>
      <c r="C42" s="161" t="str">
        <f>'3A 2025 - 2026 DATOS DEL ESTUDI'!B39</f>
        <v>Rosyeli Carolina Tavarez  Reyes</v>
      </c>
      <c r="D42" s="162"/>
      <c r="E42" s="162"/>
      <c r="F42" s="162"/>
      <c r="G42" s="162"/>
      <c r="H42" s="162"/>
      <c r="I42" s="162"/>
      <c r="J42" s="163"/>
      <c r="K42" s="162"/>
      <c r="L42" s="162"/>
      <c r="M42" s="162"/>
      <c r="N42" s="162"/>
      <c r="O42" s="162"/>
      <c r="P42" s="162"/>
      <c r="Q42" s="162"/>
      <c r="R42" s="162"/>
      <c r="S42" s="162"/>
      <c r="T42" s="162"/>
      <c r="U42" s="163"/>
      <c r="V42" s="163"/>
      <c r="W42" s="162"/>
      <c r="X42" s="163"/>
      <c r="Y42" s="162">
        <f t="shared" si="1"/>
        <v>0</v>
      </c>
      <c r="Z42" s="164" t="str">
        <f t="shared" si="2"/>
        <v/>
      </c>
      <c r="AA42" s="165">
        <f t="shared" si="3"/>
        <v>0</v>
      </c>
      <c r="AB42" s="164" t="str">
        <f t="shared" si="4"/>
        <v/>
      </c>
      <c r="AC42" s="166">
        <f t="shared" si="5"/>
        <v>0</v>
      </c>
      <c r="AD42" s="164" t="str">
        <f t="shared" si="6"/>
        <v/>
      </c>
      <c r="AE42" s="160">
        <v>36.0</v>
      </c>
      <c r="AF42" s="161" t="str">
        <f t="shared" si="7"/>
        <v>Rosyeli Carolina Tavarez  Reyes</v>
      </c>
      <c r="AG42" s="162"/>
      <c r="AH42" s="162"/>
      <c r="AI42" s="162"/>
      <c r="AJ42" s="162"/>
      <c r="AK42" s="162"/>
      <c r="AL42" s="162"/>
      <c r="AM42" s="162"/>
      <c r="AN42" s="162"/>
      <c r="AO42" s="162"/>
      <c r="AP42" s="162"/>
      <c r="AQ42" s="162"/>
      <c r="AR42" s="162"/>
      <c r="AS42" s="162"/>
      <c r="AT42" s="162"/>
      <c r="AU42" s="162"/>
      <c r="AV42" s="163"/>
      <c r="AW42" s="163"/>
      <c r="AX42" s="162"/>
      <c r="AY42" s="163"/>
      <c r="AZ42" s="162"/>
      <c r="BA42" s="163"/>
      <c r="BB42" s="163">
        <f t="shared" si="8"/>
        <v>0</v>
      </c>
      <c r="BC42" s="164" t="str">
        <f t="shared" si="9"/>
        <v/>
      </c>
      <c r="BD42" s="166">
        <f t="shared" si="10"/>
        <v>0</v>
      </c>
      <c r="BE42" s="164" t="str">
        <f t="shared" si="11"/>
        <v/>
      </c>
      <c r="BF42" s="166">
        <f t="shared" si="12"/>
        <v>0</v>
      </c>
      <c r="BG42" s="167"/>
      <c r="BH42" s="168"/>
      <c r="BI42" s="169"/>
      <c r="BJ42" s="169"/>
      <c r="BK42" s="169"/>
      <c r="BL42" s="169"/>
      <c r="BM42" s="169"/>
      <c r="BN42" s="169"/>
      <c r="BO42" s="169"/>
      <c r="BP42" s="171"/>
      <c r="BQ42" s="169"/>
      <c r="BR42" s="169"/>
      <c r="BS42" s="169"/>
      <c r="BT42" s="169"/>
      <c r="BU42" s="169"/>
      <c r="BV42" s="169"/>
    </row>
    <row r="43" ht="30.0" customHeight="1">
      <c r="A43" s="160">
        <f>'3A 2025 - 2026 DATOS DEL ESTUDI'!N40</f>
        <v>32590071</v>
      </c>
      <c r="B43" s="160">
        <v>37.0</v>
      </c>
      <c r="C43" s="161" t="str">
        <f>'3A 2025 - 2026 DATOS DEL ESTUDI'!B40</f>
        <v>Melani  Taveras Bautista</v>
      </c>
      <c r="D43" s="162"/>
      <c r="E43" s="162"/>
      <c r="F43" s="162"/>
      <c r="G43" s="162"/>
      <c r="H43" s="162"/>
      <c r="I43" s="162"/>
      <c r="J43" s="163"/>
      <c r="K43" s="162"/>
      <c r="L43" s="162"/>
      <c r="M43" s="162"/>
      <c r="N43" s="162"/>
      <c r="O43" s="162"/>
      <c r="P43" s="162"/>
      <c r="Q43" s="162"/>
      <c r="R43" s="162"/>
      <c r="S43" s="162"/>
      <c r="T43" s="162"/>
      <c r="U43" s="163"/>
      <c r="V43" s="163"/>
      <c r="W43" s="162"/>
      <c r="X43" s="163"/>
      <c r="Y43" s="162">
        <f t="shared" si="1"/>
        <v>0</v>
      </c>
      <c r="Z43" s="164" t="str">
        <f t="shared" si="2"/>
        <v/>
      </c>
      <c r="AA43" s="165">
        <f t="shared" si="3"/>
        <v>0</v>
      </c>
      <c r="AB43" s="164" t="str">
        <f t="shared" si="4"/>
        <v/>
      </c>
      <c r="AC43" s="166">
        <f t="shared" si="5"/>
        <v>0</v>
      </c>
      <c r="AD43" s="164" t="str">
        <f t="shared" si="6"/>
        <v/>
      </c>
      <c r="AE43" s="160">
        <v>37.0</v>
      </c>
      <c r="AF43" s="161" t="str">
        <f t="shared" si="7"/>
        <v>Melani  Taveras Bautista</v>
      </c>
      <c r="AG43" s="162"/>
      <c r="AH43" s="162"/>
      <c r="AI43" s="162"/>
      <c r="AJ43" s="162"/>
      <c r="AK43" s="162"/>
      <c r="AL43" s="162"/>
      <c r="AM43" s="162"/>
      <c r="AN43" s="162"/>
      <c r="AO43" s="162"/>
      <c r="AP43" s="162"/>
      <c r="AQ43" s="162"/>
      <c r="AR43" s="162"/>
      <c r="AS43" s="162"/>
      <c r="AT43" s="162"/>
      <c r="AU43" s="162"/>
      <c r="AV43" s="163"/>
      <c r="AW43" s="163"/>
      <c r="AX43" s="162"/>
      <c r="AY43" s="163"/>
      <c r="AZ43" s="162"/>
      <c r="BA43" s="163"/>
      <c r="BB43" s="163">
        <f t="shared" si="8"/>
        <v>0</v>
      </c>
      <c r="BC43" s="164" t="str">
        <f t="shared" si="9"/>
        <v/>
      </c>
      <c r="BD43" s="166">
        <f t="shared" si="10"/>
        <v>0</v>
      </c>
      <c r="BE43" s="164" t="str">
        <f t="shared" si="11"/>
        <v/>
      </c>
      <c r="BF43" s="166">
        <f t="shared" si="12"/>
        <v>0</v>
      </c>
      <c r="BG43" s="167"/>
      <c r="BH43" s="168"/>
      <c r="BI43" s="169"/>
      <c r="BJ43" s="169"/>
      <c r="BK43" s="169"/>
      <c r="BL43" s="169"/>
      <c r="BM43" s="169"/>
      <c r="BN43" s="169"/>
      <c r="BO43" s="169"/>
      <c r="BP43" s="171"/>
      <c r="BQ43" s="169"/>
      <c r="BR43" s="169"/>
      <c r="BS43" s="169"/>
      <c r="BT43" s="169"/>
      <c r="BU43" s="169"/>
      <c r="BV43" s="169"/>
    </row>
    <row r="44" ht="30.0" customHeight="1">
      <c r="A44" s="160">
        <f>'3A 2025 - 2026 DATOS DEL ESTUDI'!N41</f>
        <v>32790609</v>
      </c>
      <c r="B44" s="160">
        <v>38.0</v>
      </c>
      <c r="C44" s="161" t="str">
        <f>'3A 2025 - 2026 DATOS DEL ESTUDI'!B41</f>
        <v>Arianny  Tejada Guzmán</v>
      </c>
      <c r="D44" s="162"/>
      <c r="E44" s="162"/>
      <c r="F44" s="162"/>
      <c r="G44" s="162"/>
      <c r="H44" s="162"/>
      <c r="I44" s="162"/>
      <c r="J44" s="163"/>
      <c r="K44" s="162"/>
      <c r="L44" s="162"/>
      <c r="M44" s="162"/>
      <c r="N44" s="162"/>
      <c r="O44" s="162"/>
      <c r="P44" s="162"/>
      <c r="Q44" s="162"/>
      <c r="R44" s="162"/>
      <c r="S44" s="162"/>
      <c r="T44" s="162"/>
      <c r="U44" s="163"/>
      <c r="V44" s="163"/>
      <c r="W44" s="162"/>
      <c r="X44" s="163"/>
      <c r="Y44" s="162">
        <f t="shared" si="1"/>
        <v>0</v>
      </c>
      <c r="Z44" s="164" t="str">
        <f t="shared" si="2"/>
        <v/>
      </c>
      <c r="AA44" s="165">
        <f t="shared" si="3"/>
        <v>0</v>
      </c>
      <c r="AB44" s="164" t="str">
        <f t="shared" si="4"/>
        <v/>
      </c>
      <c r="AC44" s="166">
        <f t="shared" si="5"/>
        <v>0</v>
      </c>
      <c r="AD44" s="164" t="str">
        <f t="shared" si="6"/>
        <v/>
      </c>
      <c r="AE44" s="160">
        <v>38.0</v>
      </c>
      <c r="AF44" s="161" t="str">
        <f t="shared" si="7"/>
        <v>Arianny  Tejada Guzmán</v>
      </c>
      <c r="AG44" s="162"/>
      <c r="AH44" s="162"/>
      <c r="AI44" s="162"/>
      <c r="AJ44" s="162"/>
      <c r="AK44" s="162"/>
      <c r="AL44" s="162"/>
      <c r="AM44" s="162"/>
      <c r="AN44" s="162"/>
      <c r="AO44" s="162"/>
      <c r="AP44" s="162"/>
      <c r="AQ44" s="162"/>
      <c r="AR44" s="162"/>
      <c r="AS44" s="162"/>
      <c r="AT44" s="162"/>
      <c r="AU44" s="162"/>
      <c r="AV44" s="163"/>
      <c r="AW44" s="163"/>
      <c r="AX44" s="162"/>
      <c r="AY44" s="163"/>
      <c r="AZ44" s="162"/>
      <c r="BA44" s="163"/>
      <c r="BB44" s="163">
        <f t="shared" si="8"/>
        <v>0</v>
      </c>
      <c r="BC44" s="164" t="str">
        <f t="shared" si="9"/>
        <v/>
      </c>
      <c r="BD44" s="166">
        <f t="shared" si="10"/>
        <v>0</v>
      </c>
      <c r="BE44" s="164" t="str">
        <f t="shared" si="11"/>
        <v/>
      </c>
      <c r="BF44" s="166">
        <f t="shared" si="12"/>
        <v>0</v>
      </c>
      <c r="BG44" s="167"/>
      <c r="BH44" s="168"/>
      <c r="BI44" s="169"/>
      <c r="BJ44" s="169"/>
      <c r="BK44" s="169"/>
      <c r="BL44" s="169"/>
      <c r="BM44" s="169"/>
      <c r="BN44" s="169"/>
      <c r="BO44" s="169"/>
      <c r="BP44" s="171"/>
      <c r="BQ44" s="169"/>
      <c r="BR44" s="169"/>
      <c r="BS44" s="169"/>
      <c r="BT44" s="169"/>
      <c r="BU44" s="169"/>
      <c r="BV44" s="169"/>
    </row>
    <row r="45" ht="30.0" customHeight="1">
      <c r="A45" s="160">
        <f>'3A 2025 - 2026 DATOS DEL ESTUDI'!N42</f>
        <v>6758894</v>
      </c>
      <c r="B45" s="160">
        <v>39.0</v>
      </c>
      <c r="C45" s="161" t="str">
        <f>'3A 2025 - 2026 DATOS DEL ESTUDI'!B42</f>
        <v>Jeilyn Aliah Tejada</v>
      </c>
      <c r="D45" s="162"/>
      <c r="E45" s="162"/>
      <c r="F45" s="162"/>
      <c r="G45" s="162"/>
      <c r="H45" s="162"/>
      <c r="I45" s="162"/>
      <c r="J45" s="163"/>
      <c r="K45" s="162"/>
      <c r="L45" s="162"/>
      <c r="M45" s="162"/>
      <c r="N45" s="162"/>
      <c r="O45" s="162"/>
      <c r="P45" s="162"/>
      <c r="Q45" s="162"/>
      <c r="R45" s="162"/>
      <c r="S45" s="162"/>
      <c r="T45" s="162"/>
      <c r="U45" s="163"/>
      <c r="V45" s="163"/>
      <c r="W45" s="162"/>
      <c r="X45" s="163"/>
      <c r="Y45" s="162">
        <f t="shared" si="1"/>
        <v>0</v>
      </c>
      <c r="Z45" s="164" t="str">
        <f t="shared" si="2"/>
        <v/>
      </c>
      <c r="AA45" s="165">
        <f t="shared" si="3"/>
        <v>0</v>
      </c>
      <c r="AB45" s="164" t="str">
        <f t="shared" si="4"/>
        <v/>
      </c>
      <c r="AC45" s="166">
        <f t="shared" si="5"/>
        <v>0</v>
      </c>
      <c r="AD45" s="164" t="str">
        <f t="shared" si="6"/>
        <v/>
      </c>
      <c r="AE45" s="160">
        <v>39.0</v>
      </c>
      <c r="AF45" s="161" t="str">
        <f t="shared" si="7"/>
        <v>Jeilyn Aliah Tejada</v>
      </c>
      <c r="AG45" s="162"/>
      <c r="AH45" s="162"/>
      <c r="AI45" s="162"/>
      <c r="AJ45" s="162"/>
      <c r="AK45" s="162"/>
      <c r="AL45" s="162"/>
      <c r="AM45" s="162"/>
      <c r="AN45" s="162"/>
      <c r="AO45" s="162"/>
      <c r="AP45" s="162"/>
      <c r="AQ45" s="162"/>
      <c r="AR45" s="162"/>
      <c r="AS45" s="162"/>
      <c r="AT45" s="162"/>
      <c r="AU45" s="162"/>
      <c r="AV45" s="163"/>
      <c r="AW45" s="163"/>
      <c r="AX45" s="162"/>
      <c r="AY45" s="163"/>
      <c r="AZ45" s="162"/>
      <c r="BA45" s="163"/>
      <c r="BB45" s="163">
        <f t="shared" si="8"/>
        <v>0</v>
      </c>
      <c r="BC45" s="164" t="str">
        <f t="shared" si="9"/>
        <v/>
      </c>
      <c r="BD45" s="166">
        <f t="shared" si="10"/>
        <v>0</v>
      </c>
      <c r="BE45" s="164" t="str">
        <f t="shared" si="11"/>
        <v/>
      </c>
      <c r="BF45" s="166">
        <f t="shared" si="12"/>
        <v>0</v>
      </c>
      <c r="BG45" s="167"/>
      <c r="BH45" s="168"/>
      <c r="BI45" s="169"/>
      <c r="BJ45" s="169"/>
      <c r="BK45" s="169"/>
      <c r="BL45" s="169"/>
      <c r="BM45" s="169"/>
      <c r="BN45" s="169"/>
      <c r="BO45" s="169"/>
      <c r="BP45" s="169"/>
      <c r="BQ45" s="169"/>
      <c r="BR45" s="169"/>
      <c r="BS45" s="169"/>
      <c r="BT45" s="169"/>
      <c r="BU45" s="169"/>
      <c r="BV45" s="169"/>
    </row>
    <row r="46" ht="30.0" customHeight="1">
      <c r="A46" s="160">
        <f>'3A 2025 - 2026 DATOS DEL ESTUDI'!N43</f>
        <v>32718082</v>
      </c>
      <c r="B46" s="160">
        <v>40.0</v>
      </c>
      <c r="C46" s="161" t="str">
        <f>'3A 2025 - 2026 DATOS DEL ESTUDI'!B43</f>
        <v>Rosenny  Ureña Arias</v>
      </c>
      <c r="D46" s="162"/>
      <c r="E46" s="162"/>
      <c r="F46" s="162"/>
      <c r="G46" s="162"/>
      <c r="H46" s="162"/>
      <c r="I46" s="162"/>
      <c r="J46" s="163"/>
      <c r="K46" s="162"/>
      <c r="L46" s="162"/>
      <c r="M46" s="162"/>
      <c r="N46" s="162"/>
      <c r="O46" s="162"/>
      <c r="P46" s="162"/>
      <c r="Q46" s="162"/>
      <c r="R46" s="162"/>
      <c r="S46" s="162"/>
      <c r="T46" s="162"/>
      <c r="U46" s="163"/>
      <c r="V46" s="163"/>
      <c r="W46" s="162"/>
      <c r="X46" s="163"/>
      <c r="Y46" s="162">
        <f t="shared" si="1"/>
        <v>0</v>
      </c>
      <c r="Z46" s="164" t="str">
        <f t="shared" si="2"/>
        <v/>
      </c>
      <c r="AA46" s="165">
        <f t="shared" si="3"/>
        <v>0</v>
      </c>
      <c r="AB46" s="164" t="str">
        <f t="shared" si="4"/>
        <v/>
      </c>
      <c r="AC46" s="166">
        <f t="shared" si="5"/>
        <v>0</v>
      </c>
      <c r="AD46" s="164" t="str">
        <f t="shared" si="6"/>
        <v/>
      </c>
      <c r="AE46" s="160">
        <v>40.0</v>
      </c>
      <c r="AF46" s="161" t="str">
        <f t="shared" si="7"/>
        <v>Rosenny  Ureña Arias</v>
      </c>
      <c r="AG46" s="162"/>
      <c r="AH46" s="162"/>
      <c r="AI46" s="162"/>
      <c r="AJ46" s="162"/>
      <c r="AK46" s="162"/>
      <c r="AL46" s="162"/>
      <c r="AM46" s="162"/>
      <c r="AN46" s="162"/>
      <c r="AO46" s="162"/>
      <c r="AP46" s="162"/>
      <c r="AQ46" s="162"/>
      <c r="AR46" s="162"/>
      <c r="AS46" s="162"/>
      <c r="AT46" s="162"/>
      <c r="AU46" s="162"/>
      <c r="AV46" s="163"/>
      <c r="AW46" s="163"/>
      <c r="AX46" s="162"/>
      <c r="AY46" s="163"/>
      <c r="AZ46" s="162"/>
      <c r="BA46" s="163"/>
      <c r="BB46" s="163">
        <f t="shared" si="8"/>
        <v>0</v>
      </c>
      <c r="BC46" s="164" t="str">
        <f t="shared" si="9"/>
        <v/>
      </c>
      <c r="BD46" s="166">
        <f t="shared" si="10"/>
        <v>0</v>
      </c>
      <c r="BE46" s="164" t="str">
        <f t="shared" si="11"/>
        <v/>
      </c>
      <c r="BF46" s="166">
        <f t="shared" si="12"/>
        <v>0</v>
      </c>
      <c r="BG46" s="167"/>
      <c r="BH46" s="168"/>
      <c r="BI46" s="169"/>
      <c r="BJ46" s="169"/>
      <c r="BK46" s="169"/>
      <c r="BL46" s="169"/>
      <c r="BM46" s="169"/>
      <c r="BN46" s="169"/>
      <c r="BO46" s="169"/>
      <c r="BP46" s="169"/>
      <c r="BQ46" s="169"/>
      <c r="BR46" s="169"/>
      <c r="BS46" s="169"/>
      <c r="BT46" s="169"/>
      <c r="BU46" s="169"/>
      <c r="BV46" s="169"/>
    </row>
    <row r="47" ht="30.0" customHeight="1">
      <c r="A47" s="160">
        <f>'3A 2025 - 2026 DATOS DEL ESTUDI'!N44</f>
        <v>6963146</v>
      </c>
      <c r="B47" s="160">
        <v>41.0</v>
      </c>
      <c r="C47" s="161" t="str">
        <f>'3A 2025 - 2026 DATOS DEL ESTUDI'!B44</f>
        <v>Jonathan  De Jesús Valerio Felipe</v>
      </c>
      <c r="D47" s="162"/>
      <c r="E47" s="162"/>
      <c r="F47" s="162"/>
      <c r="G47" s="162"/>
      <c r="H47" s="162"/>
      <c r="I47" s="162"/>
      <c r="J47" s="163"/>
      <c r="K47" s="162"/>
      <c r="L47" s="162"/>
      <c r="M47" s="162"/>
      <c r="N47" s="162"/>
      <c r="O47" s="162"/>
      <c r="P47" s="162"/>
      <c r="Q47" s="162"/>
      <c r="R47" s="162"/>
      <c r="S47" s="162"/>
      <c r="T47" s="162"/>
      <c r="U47" s="163"/>
      <c r="V47" s="163"/>
      <c r="W47" s="162"/>
      <c r="X47" s="163"/>
      <c r="Y47" s="162">
        <f t="shared" si="1"/>
        <v>0</v>
      </c>
      <c r="Z47" s="164" t="str">
        <f t="shared" si="2"/>
        <v/>
      </c>
      <c r="AA47" s="165">
        <f t="shared" si="3"/>
        <v>0</v>
      </c>
      <c r="AB47" s="164" t="str">
        <f t="shared" si="4"/>
        <v/>
      </c>
      <c r="AC47" s="166">
        <f t="shared" si="5"/>
        <v>0</v>
      </c>
      <c r="AD47" s="164" t="str">
        <f t="shared" si="6"/>
        <v/>
      </c>
      <c r="AE47" s="160">
        <v>41.0</v>
      </c>
      <c r="AF47" s="161" t="str">
        <f t="shared" si="7"/>
        <v>Jonathan  De Jesús Valerio Felipe</v>
      </c>
      <c r="AG47" s="162"/>
      <c r="AH47" s="162"/>
      <c r="AI47" s="162"/>
      <c r="AJ47" s="162"/>
      <c r="AK47" s="162"/>
      <c r="AL47" s="162"/>
      <c r="AM47" s="162"/>
      <c r="AN47" s="162"/>
      <c r="AO47" s="162"/>
      <c r="AP47" s="162"/>
      <c r="AQ47" s="162"/>
      <c r="AR47" s="162"/>
      <c r="AS47" s="162"/>
      <c r="AT47" s="162"/>
      <c r="AU47" s="162"/>
      <c r="AV47" s="163"/>
      <c r="AW47" s="163"/>
      <c r="AX47" s="162"/>
      <c r="AY47" s="163"/>
      <c r="AZ47" s="162"/>
      <c r="BA47" s="163"/>
      <c r="BB47" s="163">
        <f t="shared" si="8"/>
        <v>0</v>
      </c>
      <c r="BC47" s="164" t="str">
        <f t="shared" si="9"/>
        <v/>
      </c>
      <c r="BD47" s="166">
        <f t="shared" si="10"/>
        <v>0</v>
      </c>
      <c r="BE47" s="164" t="str">
        <f t="shared" si="11"/>
        <v/>
      </c>
      <c r="BF47" s="166">
        <f t="shared" si="12"/>
        <v>0</v>
      </c>
      <c r="BG47" s="167"/>
      <c r="BH47" s="169"/>
      <c r="BI47" s="169"/>
      <c r="BJ47" s="169"/>
      <c r="BK47" s="169"/>
      <c r="BL47" s="169"/>
      <c r="BM47" s="169"/>
      <c r="BN47" s="169"/>
      <c r="BO47" s="169"/>
      <c r="BP47" s="169"/>
      <c r="BQ47" s="169"/>
      <c r="BR47" s="169"/>
      <c r="BS47" s="169"/>
      <c r="BT47" s="169"/>
      <c r="BU47" s="169"/>
      <c r="BV47" s="169"/>
    </row>
    <row r="48" ht="30.0" customHeight="1">
      <c r="A48" s="160">
        <f>'3A 2025 - 2026 DATOS DEL ESTUDI'!N45</f>
        <v>33608163</v>
      </c>
      <c r="B48" s="160">
        <v>42.0</v>
      </c>
      <c r="C48" s="161" t="str">
        <f>'3A 2025 - 2026 DATOS DEL ESTUDI'!B45</f>
        <v>Crisleydi  Turbí</v>
      </c>
      <c r="D48" s="162"/>
      <c r="E48" s="162"/>
      <c r="F48" s="162"/>
      <c r="G48" s="162"/>
      <c r="H48" s="162"/>
      <c r="I48" s="162"/>
      <c r="J48" s="163"/>
      <c r="K48" s="162"/>
      <c r="L48" s="162"/>
      <c r="M48" s="162"/>
      <c r="N48" s="162"/>
      <c r="O48" s="162"/>
      <c r="P48" s="162"/>
      <c r="Q48" s="162"/>
      <c r="R48" s="162"/>
      <c r="S48" s="162"/>
      <c r="T48" s="162"/>
      <c r="U48" s="163"/>
      <c r="V48" s="163"/>
      <c r="W48" s="162"/>
      <c r="X48" s="163"/>
      <c r="Y48" s="162">
        <f t="shared" si="1"/>
        <v>0</v>
      </c>
      <c r="Z48" s="164" t="str">
        <f t="shared" si="2"/>
        <v/>
      </c>
      <c r="AA48" s="165">
        <f t="shared" si="3"/>
        <v>0</v>
      </c>
      <c r="AB48" s="164" t="str">
        <f t="shared" si="4"/>
        <v/>
      </c>
      <c r="AC48" s="166">
        <f t="shared" si="5"/>
        <v>0</v>
      </c>
      <c r="AD48" s="164" t="str">
        <f t="shared" si="6"/>
        <v/>
      </c>
      <c r="AE48" s="160">
        <v>42.0</v>
      </c>
      <c r="AF48" s="161" t="str">
        <f t="shared" si="7"/>
        <v>Crisleydi  Turbí</v>
      </c>
      <c r="AG48" s="162"/>
      <c r="AH48" s="162"/>
      <c r="AI48" s="162"/>
      <c r="AJ48" s="162"/>
      <c r="AK48" s="162"/>
      <c r="AL48" s="162"/>
      <c r="AM48" s="162"/>
      <c r="AN48" s="162"/>
      <c r="AO48" s="162"/>
      <c r="AP48" s="162"/>
      <c r="AQ48" s="162"/>
      <c r="AR48" s="162"/>
      <c r="AS48" s="162"/>
      <c r="AT48" s="162"/>
      <c r="AU48" s="162"/>
      <c r="AV48" s="163"/>
      <c r="AW48" s="163"/>
      <c r="AX48" s="162"/>
      <c r="AY48" s="163"/>
      <c r="AZ48" s="162"/>
      <c r="BA48" s="163"/>
      <c r="BB48" s="163">
        <f t="shared" si="8"/>
        <v>0</v>
      </c>
      <c r="BC48" s="164" t="str">
        <f t="shared" si="9"/>
        <v/>
      </c>
      <c r="BD48" s="166">
        <f t="shared" si="10"/>
        <v>0</v>
      </c>
      <c r="BE48" s="164" t="str">
        <f t="shared" si="11"/>
        <v/>
      </c>
      <c r="BF48" s="166">
        <f t="shared" si="12"/>
        <v>0</v>
      </c>
      <c r="BG48" s="167"/>
      <c r="BH48" s="169"/>
      <c r="BI48" s="169"/>
      <c r="BJ48" s="169"/>
      <c r="BK48" s="169"/>
      <c r="BL48" s="169"/>
      <c r="BM48" s="169"/>
      <c r="BN48" s="169"/>
      <c r="BO48" s="169"/>
      <c r="BP48" s="169"/>
      <c r="BQ48" s="169"/>
      <c r="BR48" s="169"/>
      <c r="BS48" s="169"/>
      <c r="BT48" s="169"/>
      <c r="BU48" s="169"/>
      <c r="BV48" s="169"/>
    </row>
    <row r="49" ht="30.0" customHeight="1">
      <c r="A49" s="160">
        <f>'3A 2025 - 2026 DATOS DEL ESTUDI'!N46</f>
        <v>32642782</v>
      </c>
      <c r="B49" s="160">
        <v>43.0</v>
      </c>
      <c r="C49" s="161" t="str">
        <f>'3A 2025 - 2026 DATOS DEL ESTUDI'!B46</f>
        <v>Jhoangel Rafael Vargas Ulloa</v>
      </c>
      <c r="D49" s="162"/>
      <c r="E49" s="162"/>
      <c r="F49" s="162"/>
      <c r="G49" s="162"/>
      <c r="H49" s="162"/>
      <c r="I49" s="162"/>
      <c r="J49" s="163"/>
      <c r="K49" s="162"/>
      <c r="L49" s="162"/>
      <c r="M49" s="162"/>
      <c r="N49" s="162"/>
      <c r="O49" s="162"/>
      <c r="P49" s="162"/>
      <c r="Q49" s="162"/>
      <c r="R49" s="162"/>
      <c r="S49" s="162"/>
      <c r="T49" s="162"/>
      <c r="U49" s="163"/>
      <c r="V49" s="163"/>
      <c r="W49" s="162"/>
      <c r="X49" s="163"/>
      <c r="Y49" s="162">
        <f t="shared" si="1"/>
        <v>0</v>
      </c>
      <c r="Z49" s="164" t="str">
        <f t="shared" si="2"/>
        <v/>
      </c>
      <c r="AA49" s="165">
        <f t="shared" si="3"/>
        <v>0</v>
      </c>
      <c r="AB49" s="164" t="str">
        <f t="shared" si="4"/>
        <v/>
      </c>
      <c r="AC49" s="166">
        <f t="shared" si="5"/>
        <v>0</v>
      </c>
      <c r="AD49" s="164" t="str">
        <f t="shared" si="6"/>
        <v/>
      </c>
      <c r="AE49" s="160">
        <v>43.0</v>
      </c>
      <c r="AF49" s="161" t="str">
        <f t="shared" si="7"/>
        <v>Jhoangel Rafael Vargas Ulloa</v>
      </c>
      <c r="AG49" s="162"/>
      <c r="AH49" s="162"/>
      <c r="AI49" s="162"/>
      <c r="AJ49" s="162"/>
      <c r="AK49" s="162"/>
      <c r="AL49" s="162"/>
      <c r="AM49" s="162"/>
      <c r="AN49" s="162"/>
      <c r="AO49" s="162"/>
      <c r="AP49" s="162"/>
      <c r="AQ49" s="162"/>
      <c r="AR49" s="162"/>
      <c r="AS49" s="162"/>
      <c r="AT49" s="162"/>
      <c r="AU49" s="162"/>
      <c r="AV49" s="163"/>
      <c r="AW49" s="163"/>
      <c r="AX49" s="162"/>
      <c r="AY49" s="163"/>
      <c r="AZ49" s="162"/>
      <c r="BA49" s="163"/>
      <c r="BB49" s="163">
        <f t="shared" si="8"/>
        <v>0</v>
      </c>
      <c r="BC49" s="164" t="str">
        <f t="shared" si="9"/>
        <v/>
      </c>
      <c r="BD49" s="166">
        <f t="shared" si="10"/>
        <v>0</v>
      </c>
      <c r="BE49" s="164" t="str">
        <f t="shared" si="11"/>
        <v/>
      </c>
      <c r="BF49" s="166">
        <f t="shared" si="12"/>
        <v>0</v>
      </c>
      <c r="BG49" s="167"/>
      <c r="BH49" s="169"/>
      <c r="BI49" s="169"/>
      <c r="BJ49" s="169"/>
      <c r="BK49" s="169"/>
      <c r="BL49" s="169"/>
      <c r="BM49" s="169"/>
      <c r="BN49" s="169"/>
      <c r="BO49" s="169"/>
      <c r="BP49" s="169"/>
      <c r="BQ49" s="169"/>
      <c r="BR49" s="169"/>
      <c r="BS49" s="169"/>
      <c r="BT49" s="169"/>
      <c r="BU49" s="169"/>
      <c r="BV49" s="169"/>
    </row>
    <row r="50" ht="30.0" customHeight="1">
      <c r="A50" s="160">
        <f>'3A 2025 - 2026 DATOS DEL ESTUDI'!N47</f>
        <v>32542484</v>
      </c>
      <c r="B50" s="160">
        <v>44.0</v>
      </c>
      <c r="C50" s="161" t="str">
        <f>'3A 2025 - 2026 DATOS DEL ESTUDI'!B47</f>
        <v>Leslie  Cruz Espinal</v>
      </c>
      <c r="D50" s="162"/>
      <c r="E50" s="162"/>
      <c r="F50" s="162"/>
      <c r="G50" s="162"/>
      <c r="H50" s="162"/>
      <c r="I50" s="162"/>
      <c r="J50" s="163"/>
      <c r="K50" s="162"/>
      <c r="L50" s="162"/>
      <c r="M50" s="162"/>
      <c r="N50" s="162"/>
      <c r="O50" s="162"/>
      <c r="P50" s="162"/>
      <c r="Q50" s="162"/>
      <c r="R50" s="162"/>
      <c r="S50" s="162"/>
      <c r="T50" s="162"/>
      <c r="U50" s="163"/>
      <c r="V50" s="163"/>
      <c r="W50" s="162"/>
      <c r="X50" s="163"/>
      <c r="Y50" s="162">
        <f t="shared" si="1"/>
        <v>0</v>
      </c>
      <c r="Z50" s="164" t="str">
        <f t="shared" si="2"/>
        <v/>
      </c>
      <c r="AA50" s="165">
        <f t="shared" si="3"/>
        <v>0</v>
      </c>
      <c r="AB50" s="164" t="str">
        <f t="shared" si="4"/>
        <v/>
      </c>
      <c r="AC50" s="166">
        <f t="shared" si="5"/>
        <v>0</v>
      </c>
      <c r="AD50" s="164" t="str">
        <f t="shared" si="6"/>
        <v/>
      </c>
      <c r="AE50" s="160">
        <v>44.0</v>
      </c>
      <c r="AF50" s="161" t="str">
        <f t="shared" si="7"/>
        <v>Leslie  Cruz Espinal</v>
      </c>
      <c r="AG50" s="162"/>
      <c r="AH50" s="162"/>
      <c r="AI50" s="162"/>
      <c r="AJ50" s="162"/>
      <c r="AK50" s="162"/>
      <c r="AL50" s="162"/>
      <c r="AM50" s="162"/>
      <c r="AN50" s="162"/>
      <c r="AO50" s="162"/>
      <c r="AP50" s="162"/>
      <c r="AQ50" s="162"/>
      <c r="AR50" s="162"/>
      <c r="AS50" s="162"/>
      <c r="AT50" s="162"/>
      <c r="AU50" s="162"/>
      <c r="AV50" s="163"/>
      <c r="AW50" s="163"/>
      <c r="AX50" s="162"/>
      <c r="AY50" s="163"/>
      <c r="AZ50" s="162"/>
      <c r="BA50" s="163"/>
      <c r="BB50" s="163">
        <f t="shared" si="8"/>
        <v>0</v>
      </c>
      <c r="BC50" s="164" t="str">
        <f t="shared" si="9"/>
        <v/>
      </c>
      <c r="BD50" s="166">
        <f t="shared" si="10"/>
        <v>0</v>
      </c>
      <c r="BE50" s="164" t="str">
        <f t="shared" si="11"/>
        <v/>
      </c>
      <c r="BF50" s="166">
        <f t="shared" si="12"/>
        <v>0</v>
      </c>
      <c r="BG50" s="167"/>
      <c r="BH50" s="169"/>
      <c r="BI50" s="169"/>
      <c r="BJ50" s="169"/>
      <c r="BK50" s="169"/>
      <c r="BL50" s="169"/>
      <c r="BM50" s="169"/>
      <c r="BN50" s="169"/>
      <c r="BO50" s="169"/>
      <c r="BP50" s="169"/>
      <c r="BQ50" s="169"/>
      <c r="BR50" s="169"/>
      <c r="BS50" s="169"/>
      <c r="BT50" s="169"/>
      <c r="BU50" s="169"/>
      <c r="BV50" s="169"/>
    </row>
    <row r="51" ht="30.0" customHeight="1">
      <c r="A51" s="160" t="str">
        <f>'3A 2025 - 2026 DATOS DEL ESTUDI'!N48</f>
        <v/>
      </c>
      <c r="B51" s="160">
        <v>45.0</v>
      </c>
      <c r="C51" s="161" t="str">
        <f>'3A 2025 - 2026 DATOS DEL ESTUDI'!B48</f>
        <v/>
      </c>
      <c r="D51" s="162"/>
      <c r="E51" s="162"/>
      <c r="F51" s="162"/>
      <c r="G51" s="162"/>
      <c r="H51" s="162"/>
      <c r="I51" s="162"/>
      <c r="J51" s="163"/>
      <c r="K51" s="162"/>
      <c r="L51" s="162"/>
      <c r="M51" s="162"/>
      <c r="N51" s="162"/>
      <c r="O51" s="162"/>
      <c r="P51" s="162"/>
      <c r="Q51" s="162"/>
      <c r="R51" s="162"/>
      <c r="S51" s="162"/>
      <c r="T51" s="162"/>
      <c r="U51" s="163"/>
      <c r="V51" s="163"/>
      <c r="W51" s="162"/>
      <c r="X51" s="163"/>
      <c r="Y51" s="162">
        <f t="shared" si="1"/>
        <v>0</v>
      </c>
      <c r="Z51" s="164" t="str">
        <f t="shared" si="2"/>
        <v/>
      </c>
      <c r="AA51" s="165">
        <f t="shared" si="3"/>
        <v>0</v>
      </c>
      <c r="AB51" s="164" t="str">
        <f t="shared" si="4"/>
        <v/>
      </c>
      <c r="AC51" s="166">
        <f t="shared" si="5"/>
        <v>0</v>
      </c>
      <c r="AD51" s="164" t="str">
        <f t="shared" si="6"/>
        <v/>
      </c>
      <c r="AE51" s="160">
        <v>45.0</v>
      </c>
      <c r="AF51" s="161" t="str">
        <f t="shared" si="7"/>
        <v/>
      </c>
      <c r="AG51" s="162"/>
      <c r="AH51" s="162"/>
      <c r="AI51" s="162"/>
      <c r="AJ51" s="162"/>
      <c r="AK51" s="162"/>
      <c r="AL51" s="162"/>
      <c r="AM51" s="162"/>
      <c r="AN51" s="162"/>
      <c r="AO51" s="162"/>
      <c r="AP51" s="162"/>
      <c r="AQ51" s="162"/>
      <c r="AR51" s="162"/>
      <c r="AS51" s="162"/>
      <c r="AT51" s="162"/>
      <c r="AU51" s="162"/>
      <c r="AV51" s="163"/>
      <c r="AW51" s="163"/>
      <c r="AX51" s="162"/>
      <c r="AY51" s="163"/>
      <c r="AZ51" s="162"/>
      <c r="BA51" s="163"/>
      <c r="BB51" s="163">
        <f t="shared" si="8"/>
        <v>0</v>
      </c>
      <c r="BC51" s="164" t="str">
        <f t="shared" si="9"/>
        <v/>
      </c>
      <c r="BD51" s="166">
        <f t="shared" si="10"/>
        <v>0</v>
      </c>
      <c r="BE51" s="164" t="str">
        <f t="shared" si="11"/>
        <v/>
      </c>
      <c r="BF51" s="166">
        <f t="shared" si="12"/>
        <v>0</v>
      </c>
      <c r="BG51" s="167"/>
      <c r="BH51" s="169"/>
      <c r="BI51" s="169"/>
      <c r="BJ51" s="169"/>
      <c r="BK51" s="169"/>
      <c r="BL51" s="169"/>
      <c r="BM51" s="169"/>
      <c r="BN51" s="169"/>
      <c r="BO51" s="169"/>
      <c r="BP51" s="169"/>
      <c r="BQ51" s="169"/>
      <c r="BR51" s="169"/>
      <c r="BS51" s="169"/>
      <c r="BT51" s="169"/>
      <c r="BU51" s="169"/>
      <c r="BV51" s="169"/>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ACNCCV345!$BN$7:$BN$16</formula1>
    </dataValidation>
    <dataValidation type="list" allowBlank="1" showErrorMessage="1" sqref="F3 AI3">
      <formula1>ACNCCV345!$BO$7:$BO$18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69" t="s">
        <v>806</v>
      </c>
    </row>
    <row r="2">
      <c r="A2" s="370" t="s">
        <v>807</v>
      </c>
      <c r="B2" s="16"/>
      <c r="C2" s="371" t="s">
        <v>584</v>
      </c>
      <c r="D2" s="371" t="s">
        <v>585</v>
      </c>
    </row>
    <row r="3">
      <c r="A3" s="175" t="s">
        <v>586</v>
      </c>
      <c r="B3" s="175" t="s">
        <v>587</v>
      </c>
      <c r="C3" s="176" t="s">
        <v>588</v>
      </c>
      <c r="D3" s="16"/>
    </row>
    <row r="4">
      <c r="A4" s="157" t="s">
        <v>589</v>
      </c>
      <c r="B4" s="177" t="s">
        <v>808</v>
      </c>
      <c r="C4" s="178" t="s">
        <v>809</v>
      </c>
      <c r="D4" s="16"/>
    </row>
    <row r="5">
      <c r="A5" s="157" t="s">
        <v>592</v>
      </c>
      <c r="B5" s="177" t="s">
        <v>810</v>
      </c>
      <c r="C5" s="178" t="s">
        <v>811</v>
      </c>
      <c r="D5" s="16"/>
    </row>
    <row r="6">
      <c r="A6" s="157" t="s">
        <v>812</v>
      </c>
      <c r="B6" s="177" t="s">
        <v>813</v>
      </c>
      <c r="C6" s="178" t="s">
        <v>814</v>
      </c>
      <c r="D6" s="16"/>
    </row>
    <row r="7">
      <c r="A7" s="157" t="s">
        <v>745</v>
      </c>
      <c r="B7" s="177" t="s">
        <v>815</v>
      </c>
      <c r="C7" s="178" t="s">
        <v>816</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69" t="s">
        <v>806</v>
      </c>
    </row>
    <row r="2">
      <c r="A2" s="370" t="s">
        <v>817</v>
      </c>
      <c r="B2" s="16"/>
      <c r="C2" s="371" t="s">
        <v>584</v>
      </c>
      <c r="D2" s="371" t="s">
        <v>585</v>
      </c>
    </row>
    <row r="3">
      <c r="A3" s="175" t="s">
        <v>586</v>
      </c>
      <c r="B3" s="175" t="s">
        <v>587</v>
      </c>
      <c r="C3" s="176" t="s">
        <v>588</v>
      </c>
      <c r="D3" s="16"/>
    </row>
    <row r="4">
      <c r="A4" s="157" t="s">
        <v>781</v>
      </c>
      <c r="B4" s="177" t="s">
        <v>818</v>
      </c>
      <c r="C4" s="178" t="s">
        <v>819</v>
      </c>
      <c r="D4" s="16"/>
    </row>
    <row r="5">
      <c r="A5" s="157" t="s">
        <v>604</v>
      </c>
      <c r="B5" s="177" t="s">
        <v>820</v>
      </c>
      <c r="C5" s="178" t="s">
        <v>821</v>
      </c>
      <c r="D5" s="16"/>
    </row>
    <row r="6">
      <c r="A6" s="157" t="s">
        <v>607</v>
      </c>
      <c r="B6" s="177" t="s">
        <v>822</v>
      </c>
      <c r="C6" s="178" t="s">
        <v>823</v>
      </c>
      <c r="D6" s="16"/>
    </row>
    <row r="7">
      <c r="A7" s="179" t="s">
        <v>610</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372" t="s">
        <v>611</v>
      </c>
      <c r="B1" s="373" t="s">
        <v>612</v>
      </c>
      <c r="C1" s="16"/>
    </row>
    <row r="2">
      <c r="A2" s="374" t="s">
        <v>613</v>
      </c>
      <c r="B2" s="374" t="s">
        <v>614</v>
      </c>
      <c r="C2" s="374" t="s">
        <v>615</v>
      </c>
    </row>
    <row r="3" ht="783.0" customHeight="1">
      <c r="A3" s="279" t="s">
        <v>824</v>
      </c>
      <c r="B3" s="375" t="s">
        <v>825</v>
      </c>
      <c r="C3" s="376" t="s">
        <v>826</v>
      </c>
    </row>
  </sheetData>
  <mergeCells count="1">
    <mergeCell ref="B1:C1"/>
  </mergeCells>
  <conditionalFormatting sqref="B3:C3">
    <cfRule type="containsBlanks" dxfId="0" priority="1">
      <formula>LEN(TRIM(B3))=0</formula>
    </cfRule>
  </conditionalFormatting>
  <printOptions horizontalCentered="1" verticalCentered="1"/>
  <pageMargins bottom="0.75" footer="0.0" header="0.0" left="0.25" right="0.25" top="0.75"/>
  <pageSetup fitToWidth="0" orientation="portrait"/>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619</v>
      </c>
      <c r="B1" s="249" t="s">
        <v>612</v>
      </c>
      <c r="C1" s="16"/>
    </row>
    <row r="2">
      <c r="A2" s="182" t="s">
        <v>613</v>
      </c>
      <c r="B2" s="182" t="s">
        <v>614</v>
      </c>
      <c r="C2" s="182" t="s">
        <v>615</v>
      </c>
    </row>
    <row r="3" ht="783.0" customHeight="1">
      <c r="A3" s="377" t="s">
        <v>827</v>
      </c>
      <c r="B3" s="378" t="s">
        <v>828</v>
      </c>
      <c r="C3" s="378" t="s">
        <v>829</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622</v>
      </c>
      <c r="B1" s="181" t="s">
        <v>612</v>
      </c>
    </row>
    <row r="2">
      <c r="A2" s="182" t="s">
        <v>613</v>
      </c>
      <c r="B2" s="182" t="s">
        <v>614</v>
      </c>
      <c r="C2" s="182" t="s">
        <v>615</v>
      </c>
    </row>
    <row r="3" ht="783.0" customHeight="1">
      <c r="A3" s="379"/>
      <c r="B3" s="184"/>
      <c r="C3" s="185"/>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625</v>
      </c>
      <c r="B1" s="181" t="s">
        <v>612</v>
      </c>
    </row>
    <row r="2">
      <c r="A2" s="182" t="s">
        <v>613</v>
      </c>
      <c r="B2" s="182" t="s">
        <v>614</v>
      </c>
      <c r="C2" s="182" t="s">
        <v>615</v>
      </c>
    </row>
    <row r="3" ht="783.0" customHeight="1">
      <c r="A3" s="380"/>
      <c r="B3" s="184"/>
      <c r="C3" s="381"/>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18" width="6.38"/>
  </cols>
  <sheetData>
    <row r="1">
      <c r="A1" s="187" t="s">
        <v>569</v>
      </c>
      <c r="P1" s="187" t="s">
        <v>693</v>
      </c>
    </row>
    <row r="2">
      <c r="A2" s="250" t="s">
        <v>627</v>
      </c>
      <c r="B2" s="189" t="s">
        <v>628</v>
      </c>
      <c r="C2" s="190" t="s">
        <v>830</v>
      </c>
      <c r="D2" s="15"/>
      <c r="E2" s="15"/>
      <c r="F2" s="15"/>
      <c r="G2" s="15"/>
      <c r="H2" s="15"/>
      <c r="I2" s="15"/>
      <c r="J2" s="16"/>
      <c r="K2" s="190" t="s">
        <v>831</v>
      </c>
      <c r="L2" s="15"/>
      <c r="M2" s="15"/>
      <c r="N2" s="15"/>
      <c r="O2" s="15"/>
      <c r="P2" s="15"/>
      <c r="Q2" s="15"/>
      <c r="R2" s="16"/>
    </row>
    <row r="3" ht="30.0" customHeight="1">
      <c r="A3" s="251" t="s">
        <v>555</v>
      </c>
      <c r="B3" s="43"/>
      <c r="C3" s="22" t="s">
        <v>631</v>
      </c>
      <c r="D3" s="192" t="s">
        <v>632</v>
      </c>
      <c r="E3" s="22" t="s">
        <v>633</v>
      </c>
      <c r="F3" s="192" t="s">
        <v>634</v>
      </c>
      <c r="G3" s="22" t="s">
        <v>635</v>
      </c>
      <c r="H3" s="192" t="s">
        <v>636</v>
      </c>
      <c r="I3" s="22" t="s">
        <v>637</v>
      </c>
      <c r="J3" s="192" t="s">
        <v>638</v>
      </c>
      <c r="K3" s="22" t="s">
        <v>631</v>
      </c>
      <c r="L3" s="192" t="s">
        <v>632</v>
      </c>
      <c r="M3" s="22" t="s">
        <v>633</v>
      </c>
      <c r="N3" s="192" t="s">
        <v>634</v>
      </c>
      <c r="O3" s="22" t="s">
        <v>635</v>
      </c>
      <c r="P3" s="192" t="s">
        <v>636</v>
      </c>
      <c r="Q3" s="22" t="s">
        <v>637</v>
      </c>
      <c r="R3" s="192" t="s">
        <v>638</v>
      </c>
    </row>
    <row r="4" ht="30.0" customHeight="1">
      <c r="A4" s="252">
        <v>1.0</v>
      </c>
      <c r="B4" s="253" t="str">
        <f>'3A 2025 - 2026 DATOS DEL ESTUDI'!B4</f>
        <v>Jadiel De Jesús Acosta Peña</v>
      </c>
      <c r="C4" s="382">
        <v>86.0</v>
      </c>
      <c r="D4" s="254"/>
      <c r="E4" s="119">
        <v>92.0</v>
      </c>
      <c r="F4" s="254"/>
      <c r="G4" s="119">
        <v>86.0</v>
      </c>
      <c r="H4" s="254"/>
      <c r="I4" s="119"/>
      <c r="J4" s="254"/>
      <c r="K4" s="119">
        <v>91.0</v>
      </c>
      <c r="L4" s="254"/>
      <c r="M4" s="119">
        <v>92.0</v>
      </c>
      <c r="N4" s="254"/>
      <c r="O4" s="119">
        <v>90.0</v>
      </c>
      <c r="P4" s="254"/>
      <c r="Q4" s="119"/>
      <c r="R4" s="254"/>
    </row>
    <row r="5" ht="30.0" customHeight="1">
      <c r="A5" s="252">
        <v>2.0</v>
      </c>
      <c r="B5" s="253" t="str">
        <f>'3A 2025 - 2026 DATOS DEL ESTUDI'!B5</f>
        <v>Daniel  Elía Almonte Martínez</v>
      </c>
      <c r="C5" s="383">
        <v>47.0</v>
      </c>
      <c r="D5" s="254">
        <v>70.0</v>
      </c>
      <c r="E5" s="119">
        <v>85.0</v>
      </c>
      <c r="F5" s="254"/>
      <c r="G5" s="119">
        <v>75.0</v>
      </c>
      <c r="H5" s="254"/>
      <c r="I5" s="119"/>
      <c r="J5" s="254"/>
      <c r="K5" s="119">
        <v>45.0</v>
      </c>
      <c r="L5" s="254">
        <v>70.0</v>
      </c>
      <c r="M5" s="119">
        <v>72.0</v>
      </c>
      <c r="N5" s="254"/>
      <c r="O5" s="119">
        <v>78.0</v>
      </c>
      <c r="P5" s="254"/>
      <c r="Q5" s="119"/>
      <c r="R5" s="254"/>
    </row>
    <row r="6" ht="30.0" customHeight="1">
      <c r="A6" s="252">
        <v>3.0</v>
      </c>
      <c r="B6" s="253" t="str">
        <f>'3A 2025 - 2026 DATOS DEL ESTUDI'!B6</f>
        <v>Isaac  Ángeles Liriano</v>
      </c>
      <c r="C6" s="383">
        <v>48.0</v>
      </c>
      <c r="D6" s="254">
        <v>65.0</v>
      </c>
      <c r="E6" s="119">
        <v>48.0</v>
      </c>
      <c r="F6" s="254">
        <v>70.0</v>
      </c>
      <c r="G6" s="119">
        <v>45.0</v>
      </c>
      <c r="H6" s="254"/>
      <c r="I6" s="119"/>
      <c r="J6" s="254"/>
      <c r="K6" s="119">
        <v>55.0</v>
      </c>
      <c r="L6" s="254">
        <v>70.0</v>
      </c>
      <c r="M6" s="119">
        <v>38.0</v>
      </c>
      <c r="N6" s="254">
        <v>70.0</v>
      </c>
      <c r="O6" s="119">
        <v>50.0</v>
      </c>
      <c r="P6" s="254"/>
      <c r="Q6" s="119"/>
      <c r="R6" s="254"/>
    </row>
    <row r="7" ht="30.0" customHeight="1">
      <c r="A7" s="252">
        <v>4.0</v>
      </c>
      <c r="B7" s="253" t="str">
        <f>'3A 2025 - 2026 DATOS DEL ESTUDI'!B7</f>
        <v>Melaniee  Aquino  Estrella</v>
      </c>
      <c r="C7" s="382">
        <v>24.0</v>
      </c>
      <c r="D7" s="254">
        <v>33.0</v>
      </c>
      <c r="E7" s="119">
        <v>70.0</v>
      </c>
      <c r="F7" s="254"/>
      <c r="G7" s="119">
        <v>40.0</v>
      </c>
      <c r="H7" s="254"/>
      <c r="I7" s="119"/>
      <c r="J7" s="254"/>
      <c r="K7" s="119">
        <v>35.0</v>
      </c>
      <c r="L7" s="254">
        <v>44.0</v>
      </c>
      <c r="M7" s="119">
        <v>71.0</v>
      </c>
      <c r="N7" s="254"/>
      <c r="O7" s="119">
        <v>50.0</v>
      </c>
      <c r="P7" s="254"/>
      <c r="Q7" s="119"/>
      <c r="R7" s="254"/>
    </row>
    <row r="8" ht="30.0" customHeight="1">
      <c r="A8" s="252">
        <v>5.0</v>
      </c>
      <c r="B8" s="253" t="str">
        <f>'3A 2025 - 2026 DATOS DEL ESTUDI'!B8</f>
        <v>Jennifer  Asenjo  De Los Santos TRANSFERIDA 10/12/25</v>
      </c>
      <c r="C8" s="382">
        <v>77.0</v>
      </c>
      <c r="D8" s="254"/>
      <c r="E8" s="119"/>
      <c r="F8" s="254"/>
      <c r="G8" s="119"/>
      <c r="H8" s="254"/>
      <c r="I8" s="119"/>
      <c r="J8" s="254"/>
      <c r="K8" s="119">
        <v>85.0</v>
      </c>
      <c r="L8" s="254"/>
      <c r="M8" s="119"/>
      <c r="N8" s="254"/>
      <c r="O8" s="119"/>
      <c r="P8" s="254"/>
      <c r="Q8" s="119"/>
      <c r="R8" s="254"/>
    </row>
    <row r="9" ht="30.0" customHeight="1">
      <c r="A9" s="252">
        <v>6.0</v>
      </c>
      <c r="B9" s="253" t="str">
        <f>'3A 2025 - 2026 DATOS DEL ESTUDI'!B9</f>
        <v>Leshlie Crismayri Bautista Quezada</v>
      </c>
      <c r="C9" s="382">
        <v>100.0</v>
      </c>
      <c r="D9" s="254"/>
      <c r="E9" s="119">
        <v>95.0</v>
      </c>
      <c r="F9" s="254"/>
      <c r="G9" s="119">
        <v>92.0</v>
      </c>
      <c r="H9" s="254"/>
      <c r="I9" s="119"/>
      <c r="J9" s="254"/>
      <c r="K9" s="119">
        <v>100.0</v>
      </c>
      <c r="L9" s="254"/>
      <c r="M9" s="119">
        <v>97.0</v>
      </c>
      <c r="N9" s="254"/>
      <c r="O9" s="119">
        <v>95.0</v>
      </c>
      <c r="P9" s="254"/>
      <c r="Q9" s="119"/>
      <c r="R9" s="254"/>
    </row>
    <row r="10" ht="30.0" customHeight="1">
      <c r="A10" s="252">
        <v>7.0</v>
      </c>
      <c r="B10" s="253" t="str">
        <f>'3A 2025 - 2026 DATOS DEL ESTUDI'!B10</f>
        <v>Gilber  Bello Silva</v>
      </c>
      <c r="C10" s="384">
        <v>79.0</v>
      </c>
      <c r="D10" s="254"/>
      <c r="E10" s="119">
        <v>80.0</v>
      </c>
      <c r="F10" s="254"/>
      <c r="G10" s="119">
        <v>75.0</v>
      </c>
      <c r="H10" s="254"/>
      <c r="I10" s="119"/>
      <c r="J10" s="254"/>
      <c r="K10" s="119">
        <v>98.0</v>
      </c>
      <c r="L10" s="254"/>
      <c r="M10" s="119">
        <v>85.0</v>
      </c>
      <c r="N10" s="254"/>
      <c r="O10" s="119">
        <v>70.0</v>
      </c>
      <c r="P10" s="254"/>
      <c r="Q10" s="119"/>
      <c r="R10" s="254"/>
    </row>
    <row r="11" ht="30.0" customHeight="1">
      <c r="A11" s="252">
        <v>8.0</v>
      </c>
      <c r="B11" s="253" t="str">
        <f>'3A 2025 - 2026 DATOS DEL ESTUDI'!B11</f>
        <v>Sherlyn Mariel Bernabel Lora</v>
      </c>
      <c r="C11" s="382">
        <v>61.0</v>
      </c>
      <c r="D11" s="254">
        <v>70.0</v>
      </c>
      <c r="E11" s="119">
        <v>35.0</v>
      </c>
      <c r="F11" s="254">
        <v>55.0</v>
      </c>
      <c r="G11" s="119"/>
      <c r="H11" s="254"/>
      <c r="I11" s="119"/>
      <c r="J11" s="254"/>
      <c r="K11" s="119">
        <v>45.0</v>
      </c>
      <c r="L11" s="254">
        <v>54.0</v>
      </c>
      <c r="M11" s="119">
        <v>40.0</v>
      </c>
      <c r="N11" s="254">
        <v>65.0</v>
      </c>
      <c r="O11" s="119"/>
      <c r="P11" s="254"/>
      <c r="Q11" s="119"/>
      <c r="R11" s="254"/>
    </row>
    <row r="12" ht="30.0" customHeight="1">
      <c r="A12" s="252">
        <v>9.0</v>
      </c>
      <c r="B12" s="253" t="str">
        <f>'3A 2025 - 2026 DATOS DEL ESTUDI'!B12</f>
        <v>Erleen  Brito Castillo</v>
      </c>
      <c r="C12" s="382">
        <v>14.0</v>
      </c>
      <c r="D12" s="254">
        <v>40.0</v>
      </c>
      <c r="E12" s="119">
        <v>48.0</v>
      </c>
      <c r="F12" s="254">
        <v>58.0</v>
      </c>
      <c r="G12" s="119"/>
      <c r="H12" s="254"/>
      <c r="I12" s="119"/>
      <c r="J12" s="254"/>
      <c r="K12" s="119">
        <v>36.0</v>
      </c>
      <c r="L12" s="254">
        <v>62.0</v>
      </c>
      <c r="M12" s="119">
        <v>40.0</v>
      </c>
      <c r="N12" s="254">
        <v>50.0</v>
      </c>
      <c r="O12" s="119">
        <v>40.0</v>
      </c>
      <c r="P12" s="254"/>
      <c r="Q12" s="119"/>
      <c r="R12" s="254"/>
    </row>
    <row r="13" ht="30.0" customHeight="1">
      <c r="A13" s="252">
        <v>10.0</v>
      </c>
      <c r="B13" s="253" t="str">
        <f>'3A 2025 - 2026 DATOS DEL ESTUDI'!B13</f>
        <v>Brianny  Caraballo Guzmán</v>
      </c>
      <c r="C13" s="382">
        <v>100.0</v>
      </c>
      <c r="D13" s="254"/>
      <c r="E13" s="119">
        <v>100.0</v>
      </c>
      <c r="F13" s="254"/>
      <c r="G13" s="119">
        <v>99.0</v>
      </c>
      <c r="H13" s="254"/>
      <c r="I13" s="119"/>
      <c r="J13" s="254"/>
      <c r="K13" s="119">
        <v>100.0</v>
      </c>
      <c r="L13" s="254"/>
      <c r="M13" s="119">
        <v>99.0</v>
      </c>
      <c r="N13" s="254"/>
      <c r="O13" s="119">
        <v>99.0</v>
      </c>
      <c r="P13" s="254"/>
      <c r="Q13" s="119"/>
      <c r="R13" s="254"/>
    </row>
    <row r="14" ht="30.0" customHeight="1">
      <c r="A14" s="252">
        <v>11.0</v>
      </c>
      <c r="B14" s="253" t="str">
        <f>'3A 2025 - 2026 DATOS DEL ESTUDI'!B14</f>
        <v>Scarlet  Castillo</v>
      </c>
      <c r="C14" s="382">
        <v>15.0</v>
      </c>
      <c r="D14" s="254">
        <v>30.0</v>
      </c>
      <c r="E14" s="119">
        <v>34.0</v>
      </c>
      <c r="F14" s="254">
        <v>66.0</v>
      </c>
      <c r="G14" s="119"/>
      <c r="H14" s="254"/>
      <c r="I14" s="119"/>
      <c r="J14" s="254"/>
      <c r="K14" s="119">
        <v>32.0</v>
      </c>
      <c r="L14" s="254">
        <v>47.0</v>
      </c>
      <c r="M14" s="119">
        <v>23.0</v>
      </c>
      <c r="N14" s="254">
        <v>55.0</v>
      </c>
      <c r="O14" s="119"/>
      <c r="P14" s="254"/>
      <c r="Q14" s="119"/>
      <c r="R14" s="254"/>
    </row>
    <row r="15" ht="30.0" customHeight="1">
      <c r="A15" s="252">
        <v>12.0</v>
      </c>
      <c r="B15" s="253" t="str">
        <f>'3A 2025 - 2026 DATOS DEL ESTUDI'!B15</f>
        <v>Yarselin  Cruz Peña</v>
      </c>
      <c r="C15" s="382">
        <v>95.0</v>
      </c>
      <c r="D15" s="254"/>
      <c r="E15" s="119">
        <v>90.0</v>
      </c>
      <c r="F15" s="254"/>
      <c r="G15" s="119">
        <v>86.0</v>
      </c>
      <c r="H15" s="254"/>
      <c r="I15" s="119"/>
      <c r="J15" s="254"/>
      <c r="K15" s="119">
        <v>92.0</v>
      </c>
      <c r="L15" s="254"/>
      <c r="M15" s="119">
        <v>93.0</v>
      </c>
      <c r="N15" s="254"/>
      <c r="O15" s="119">
        <v>74.0</v>
      </c>
      <c r="P15" s="254"/>
      <c r="Q15" s="119"/>
      <c r="R15" s="254"/>
    </row>
    <row r="16" ht="30.0" customHeight="1">
      <c r="A16" s="252">
        <v>13.0</v>
      </c>
      <c r="B16" s="253" t="str">
        <f>'3A 2025 - 2026 DATOS DEL ESTUDI'!B16</f>
        <v>Fernando José Díaz Fernández</v>
      </c>
      <c r="C16" s="382">
        <v>61.0</v>
      </c>
      <c r="D16" s="254">
        <v>75.0</v>
      </c>
      <c r="E16" s="119">
        <v>90.0</v>
      </c>
      <c r="F16" s="254"/>
      <c r="G16" s="119">
        <v>75.0</v>
      </c>
      <c r="H16" s="254"/>
      <c r="I16" s="119"/>
      <c r="J16" s="254"/>
      <c r="K16" s="119">
        <v>72.0</v>
      </c>
      <c r="L16" s="254"/>
      <c r="M16" s="119">
        <v>93.0</v>
      </c>
      <c r="N16" s="254"/>
      <c r="O16" s="119">
        <v>80.0</v>
      </c>
      <c r="P16" s="254"/>
      <c r="Q16" s="119"/>
      <c r="R16" s="254"/>
    </row>
    <row r="17" ht="30.0" customHeight="1">
      <c r="A17" s="252">
        <v>14.0</v>
      </c>
      <c r="B17" s="253" t="str">
        <f>'3A 2025 - 2026 DATOS DEL ESTUDI'!B17</f>
        <v>Scarlett  Espinal Estéves</v>
      </c>
      <c r="C17" s="382">
        <v>20.0</v>
      </c>
      <c r="D17" s="254">
        <v>70.0</v>
      </c>
      <c r="E17" s="119">
        <v>52.0</v>
      </c>
      <c r="F17" s="254">
        <v>60.0</v>
      </c>
      <c r="G17" s="119">
        <v>40.0</v>
      </c>
      <c r="H17" s="254"/>
      <c r="I17" s="119"/>
      <c r="J17" s="254"/>
      <c r="K17" s="119">
        <v>30.0</v>
      </c>
      <c r="L17" s="254">
        <v>70.0</v>
      </c>
      <c r="M17" s="385">
        <v>64.0</v>
      </c>
      <c r="N17" s="254">
        <v>70.0</v>
      </c>
      <c r="O17" s="119">
        <v>30.0</v>
      </c>
      <c r="P17" s="254"/>
      <c r="Q17" s="119"/>
      <c r="R17" s="254"/>
    </row>
    <row r="18" ht="30.0" customHeight="1">
      <c r="A18" s="252">
        <v>15.0</v>
      </c>
      <c r="B18" s="253" t="str">
        <f>'3A 2025 - 2026 DATOS DEL ESTUDI'!B18</f>
        <v>José Manuel Estrella</v>
      </c>
      <c r="C18" s="382">
        <v>38.0</v>
      </c>
      <c r="D18" s="254">
        <v>58.0</v>
      </c>
      <c r="E18" s="119">
        <v>48.0</v>
      </c>
      <c r="F18" s="254">
        <v>60.0</v>
      </c>
      <c r="G18" s="119">
        <v>40.0</v>
      </c>
      <c r="H18" s="254"/>
      <c r="I18" s="119"/>
      <c r="J18" s="254"/>
      <c r="K18" s="119">
        <v>37.0</v>
      </c>
      <c r="L18" s="254">
        <v>59.0</v>
      </c>
      <c r="M18" s="119">
        <v>37.0</v>
      </c>
      <c r="N18" s="254">
        <v>57.0</v>
      </c>
      <c r="O18" s="119">
        <v>40.0</v>
      </c>
      <c r="P18" s="254"/>
      <c r="Q18" s="119"/>
      <c r="R18" s="254"/>
    </row>
    <row r="19" ht="30.0" customHeight="1">
      <c r="A19" s="252">
        <v>16.0</v>
      </c>
      <c r="B19" s="253" t="str">
        <f>'3A 2025 - 2026 DATOS DEL ESTUDI'!B19</f>
        <v>Misael Starberk Ferreras Pérez</v>
      </c>
      <c r="C19" s="382">
        <v>77.0</v>
      </c>
      <c r="D19" s="254"/>
      <c r="E19" s="119">
        <v>80.0</v>
      </c>
      <c r="F19" s="254"/>
      <c r="G19" s="119">
        <v>90.0</v>
      </c>
      <c r="H19" s="254"/>
      <c r="I19" s="119"/>
      <c r="J19" s="254"/>
      <c r="K19" s="119">
        <v>87.0</v>
      </c>
      <c r="L19" s="254"/>
      <c r="M19" s="119">
        <v>83.0</v>
      </c>
      <c r="N19" s="254"/>
      <c r="O19" s="119">
        <v>85.0</v>
      </c>
      <c r="P19" s="254"/>
      <c r="Q19" s="119"/>
      <c r="R19" s="254"/>
    </row>
    <row r="20" ht="30.0" customHeight="1">
      <c r="A20" s="252">
        <v>17.0</v>
      </c>
      <c r="B20" s="253" t="str">
        <f>'3A 2025 - 2026 DATOS DEL ESTUDI'!B20</f>
        <v>Ruth Esther Fernández Rodríguez</v>
      </c>
      <c r="C20" s="382">
        <v>81.0</v>
      </c>
      <c r="D20" s="254"/>
      <c r="E20" s="119">
        <v>85.0</v>
      </c>
      <c r="F20" s="254"/>
      <c r="G20" s="119">
        <v>75.0</v>
      </c>
      <c r="H20" s="254"/>
      <c r="I20" s="119"/>
      <c r="J20" s="254"/>
      <c r="K20" s="119">
        <v>65.0</v>
      </c>
      <c r="L20" s="254">
        <v>70.0</v>
      </c>
      <c r="M20" s="119">
        <v>81.0</v>
      </c>
      <c r="N20" s="254"/>
      <c r="O20" s="119">
        <v>70.0</v>
      </c>
      <c r="P20" s="254"/>
      <c r="Q20" s="119"/>
      <c r="R20" s="254"/>
    </row>
    <row r="21" ht="30.0" customHeight="1">
      <c r="A21" s="252">
        <v>18.0</v>
      </c>
      <c r="B21" s="253" t="str">
        <f>'3A 2025 - 2026 DATOS DEL ESTUDI'!B21</f>
        <v>Discairy  Filpo Estrella</v>
      </c>
      <c r="C21" s="382">
        <v>84.0</v>
      </c>
      <c r="D21" s="254"/>
      <c r="E21" s="119">
        <v>81.0</v>
      </c>
      <c r="F21" s="254"/>
      <c r="G21" s="119">
        <v>70.0</v>
      </c>
      <c r="H21" s="254"/>
      <c r="I21" s="119"/>
      <c r="J21" s="254"/>
      <c r="K21" s="119">
        <v>85.0</v>
      </c>
      <c r="L21" s="254"/>
      <c r="M21" s="119">
        <v>83.0</v>
      </c>
      <c r="N21" s="254"/>
      <c r="O21" s="119">
        <v>70.0</v>
      </c>
      <c r="P21" s="254"/>
      <c r="Q21" s="119"/>
      <c r="R21" s="254"/>
    </row>
    <row r="22" ht="30.0" customHeight="1">
      <c r="A22" s="252">
        <v>19.0</v>
      </c>
      <c r="B22" s="253" t="str">
        <f>'3A 2025 - 2026 DATOS DEL ESTUDI'!B22</f>
        <v>Alexis Enmanuel Gil  Sánchez</v>
      </c>
      <c r="C22" s="382">
        <v>54.0</v>
      </c>
      <c r="D22" s="254">
        <v>70.0</v>
      </c>
      <c r="E22" s="119">
        <v>70.0</v>
      </c>
      <c r="F22" s="254"/>
      <c r="G22" s="119">
        <v>36.0</v>
      </c>
      <c r="H22" s="254"/>
      <c r="I22" s="119"/>
      <c r="J22" s="254"/>
      <c r="K22" s="119">
        <v>65.0</v>
      </c>
      <c r="L22" s="254">
        <v>70.0</v>
      </c>
      <c r="M22" s="119">
        <v>64.0</v>
      </c>
      <c r="N22" s="254">
        <v>70.0</v>
      </c>
      <c r="O22" s="119">
        <v>50.0</v>
      </c>
      <c r="P22" s="254"/>
      <c r="Q22" s="119"/>
      <c r="R22" s="254"/>
    </row>
    <row r="23" ht="30.0" customHeight="1">
      <c r="A23" s="252">
        <v>20.0</v>
      </c>
      <c r="B23" s="253" t="str">
        <f>'3A 2025 - 2026 DATOS DEL ESTUDI'!B23</f>
        <v>Ayendy Jesús Guzmán</v>
      </c>
      <c r="C23" s="382">
        <v>14.0</v>
      </c>
      <c r="D23" s="254">
        <v>35.0</v>
      </c>
      <c r="E23" s="119">
        <v>43.0</v>
      </c>
      <c r="F23" s="254">
        <v>70.0</v>
      </c>
      <c r="G23" s="119"/>
      <c r="H23" s="254"/>
      <c r="I23" s="119"/>
      <c r="J23" s="254"/>
      <c r="K23" s="119">
        <v>30.0</v>
      </c>
      <c r="L23" s="254">
        <v>51.0</v>
      </c>
      <c r="M23" s="119">
        <v>30.0</v>
      </c>
      <c r="N23" s="254">
        <v>56.0</v>
      </c>
      <c r="O23" s="119"/>
      <c r="P23" s="254"/>
      <c r="Q23" s="119"/>
      <c r="R23" s="254"/>
    </row>
    <row r="24" ht="30.0" customHeight="1">
      <c r="A24" s="252">
        <v>21.0</v>
      </c>
      <c r="B24" s="253" t="str">
        <f>'3A 2025 - 2026 DATOS DEL ESTUDI'!B24</f>
        <v>Yassir  Hernández Disla</v>
      </c>
      <c r="C24" s="382">
        <v>92.0</v>
      </c>
      <c r="D24" s="254"/>
      <c r="E24" s="119">
        <v>88.0</v>
      </c>
      <c r="F24" s="254"/>
      <c r="G24" s="119">
        <v>75.0</v>
      </c>
      <c r="H24" s="254"/>
      <c r="I24" s="119"/>
      <c r="J24" s="254"/>
      <c r="K24" s="119">
        <v>80.0</v>
      </c>
      <c r="L24" s="254"/>
      <c r="M24" s="119">
        <v>80.0</v>
      </c>
      <c r="N24" s="254"/>
      <c r="O24" s="119">
        <v>75.0</v>
      </c>
      <c r="P24" s="254"/>
      <c r="Q24" s="119"/>
      <c r="R24" s="254"/>
    </row>
    <row r="25" ht="30.0" customHeight="1">
      <c r="A25" s="252">
        <v>22.0</v>
      </c>
      <c r="B25" s="253" t="str">
        <f>'3A 2025 - 2026 DATOS DEL ESTUDI'!B25</f>
        <v>Yadiel  Jiménez Betances</v>
      </c>
      <c r="C25" s="382">
        <v>83.0</v>
      </c>
      <c r="D25" s="254"/>
      <c r="E25" s="119">
        <v>85.0</v>
      </c>
      <c r="F25" s="254"/>
      <c r="G25" s="119">
        <v>79.0</v>
      </c>
      <c r="H25" s="254"/>
      <c r="I25" s="119"/>
      <c r="J25" s="254"/>
      <c r="K25" s="119">
        <v>98.0</v>
      </c>
      <c r="L25" s="254"/>
      <c r="M25" s="119">
        <v>91.0</v>
      </c>
      <c r="N25" s="254"/>
      <c r="O25" s="119">
        <v>80.0</v>
      </c>
      <c r="P25" s="254"/>
      <c r="Q25" s="119"/>
      <c r="R25" s="254"/>
    </row>
    <row r="26" ht="30.0" customHeight="1">
      <c r="A26" s="252">
        <v>23.0</v>
      </c>
      <c r="B26" s="253" t="str">
        <f>'3A 2025 - 2026 DATOS DEL ESTUDI'!B26</f>
        <v>Yamel  Mella Aquino</v>
      </c>
      <c r="C26" s="382">
        <v>83.0</v>
      </c>
      <c r="D26" s="254"/>
      <c r="E26" s="119">
        <v>89.0</v>
      </c>
      <c r="F26" s="254"/>
      <c r="G26" s="119">
        <v>82.0</v>
      </c>
      <c r="H26" s="254"/>
      <c r="I26" s="119"/>
      <c r="J26" s="254"/>
      <c r="K26" s="119">
        <v>74.0</v>
      </c>
      <c r="L26" s="254"/>
      <c r="M26" s="119">
        <v>91.0</v>
      </c>
      <c r="N26" s="254"/>
      <c r="O26" s="119">
        <v>75.0</v>
      </c>
      <c r="P26" s="254"/>
      <c r="Q26" s="119"/>
      <c r="R26" s="254"/>
    </row>
    <row r="27" ht="30.0" customHeight="1">
      <c r="A27" s="252">
        <v>24.0</v>
      </c>
      <c r="B27" s="253" t="str">
        <f>'3A 2025 - 2026 DATOS DEL ESTUDI'!B27</f>
        <v>Sariely Del Carmen Mena Chávez</v>
      </c>
      <c r="C27" s="382">
        <v>87.0</v>
      </c>
      <c r="D27" s="254"/>
      <c r="E27" s="119">
        <v>70.0</v>
      </c>
      <c r="F27" s="254"/>
      <c r="G27" s="119">
        <v>70.0</v>
      </c>
      <c r="H27" s="254"/>
      <c r="I27" s="119"/>
      <c r="J27" s="254"/>
      <c r="K27" s="119">
        <v>80.0</v>
      </c>
      <c r="L27" s="254"/>
      <c r="M27" s="119">
        <v>92.0</v>
      </c>
      <c r="N27" s="254"/>
      <c r="O27" s="119">
        <v>70.0</v>
      </c>
      <c r="P27" s="254"/>
      <c r="Q27" s="119"/>
      <c r="R27" s="254"/>
    </row>
    <row r="28" ht="30.0" customHeight="1">
      <c r="A28" s="252">
        <v>25.0</v>
      </c>
      <c r="B28" s="253" t="str">
        <f>'3A 2025 - 2026 DATOS DEL ESTUDI'!B28</f>
        <v>David Carmelo Navas Fernández</v>
      </c>
      <c r="C28" s="382">
        <v>82.0</v>
      </c>
      <c r="D28" s="254"/>
      <c r="E28" s="119">
        <v>83.0</v>
      </c>
      <c r="F28" s="254"/>
      <c r="G28" s="119">
        <v>81.0</v>
      </c>
      <c r="H28" s="254"/>
      <c r="I28" s="119"/>
      <c r="J28" s="254"/>
      <c r="K28" s="119">
        <v>80.0</v>
      </c>
      <c r="L28" s="254"/>
      <c r="M28" s="119">
        <v>88.0</v>
      </c>
      <c r="N28" s="254"/>
      <c r="O28" s="119">
        <v>79.0</v>
      </c>
      <c r="P28" s="254"/>
      <c r="Q28" s="119"/>
      <c r="R28" s="254"/>
    </row>
    <row r="29" ht="30.0" customHeight="1">
      <c r="A29" s="252">
        <v>26.0</v>
      </c>
      <c r="B29" s="253" t="str">
        <f>'3A 2025 - 2026 DATOS DEL ESTUDI'!B29</f>
        <v>Andriw Jelier Ortiz Rodríguez</v>
      </c>
      <c r="C29" s="382">
        <v>82.0</v>
      </c>
      <c r="D29" s="254"/>
      <c r="E29" s="119">
        <v>93.0</v>
      </c>
      <c r="F29" s="254"/>
      <c r="G29" s="119">
        <v>80.0</v>
      </c>
      <c r="H29" s="254"/>
      <c r="I29" s="119"/>
      <c r="J29" s="254"/>
      <c r="K29" s="119">
        <v>80.0</v>
      </c>
      <c r="L29" s="254"/>
      <c r="M29" s="119">
        <v>94.0</v>
      </c>
      <c r="N29" s="254"/>
      <c r="O29" s="119">
        <v>78.0</v>
      </c>
      <c r="P29" s="254"/>
      <c r="Q29" s="119"/>
      <c r="R29" s="254"/>
    </row>
    <row r="30" ht="30.0" customHeight="1">
      <c r="A30" s="252">
        <v>27.0</v>
      </c>
      <c r="B30" s="253" t="str">
        <f>'3A 2025 - 2026 DATOS DEL ESTUDI'!B30</f>
        <v>Dashley Nicole Peña García</v>
      </c>
      <c r="C30" s="382">
        <v>77.0</v>
      </c>
      <c r="D30" s="254"/>
      <c r="E30" s="119">
        <v>93.0</v>
      </c>
      <c r="F30" s="254"/>
      <c r="G30" s="119">
        <v>40.0</v>
      </c>
      <c r="H30" s="254"/>
      <c r="I30" s="119"/>
      <c r="J30" s="254"/>
      <c r="K30" s="119">
        <v>80.0</v>
      </c>
      <c r="L30" s="254"/>
      <c r="M30" s="119">
        <v>90.0</v>
      </c>
      <c r="N30" s="254"/>
      <c r="O30" s="119">
        <v>40.0</v>
      </c>
      <c r="P30" s="254"/>
      <c r="Q30" s="119"/>
      <c r="R30" s="254"/>
    </row>
    <row r="31" ht="30.0" customHeight="1">
      <c r="A31" s="252">
        <v>28.0</v>
      </c>
      <c r="B31" s="253" t="str">
        <f>'3A 2025 - 2026 DATOS DEL ESTUDI'!B31</f>
        <v>Yesly  Peña Muñoz</v>
      </c>
      <c r="C31" s="382">
        <v>100.0</v>
      </c>
      <c r="D31" s="254"/>
      <c r="E31" s="119">
        <v>95.0</v>
      </c>
      <c r="F31" s="254"/>
      <c r="G31" s="119">
        <v>85.0</v>
      </c>
      <c r="H31" s="254"/>
      <c r="I31" s="119"/>
      <c r="J31" s="254"/>
      <c r="K31" s="119">
        <v>97.0</v>
      </c>
      <c r="L31" s="254"/>
      <c r="M31" s="119">
        <v>94.0</v>
      </c>
      <c r="N31" s="254"/>
      <c r="O31" s="119">
        <v>87.0</v>
      </c>
      <c r="P31" s="254"/>
      <c r="Q31" s="119"/>
      <c r="R31" s="254"/>
    </row>
    <row r="32" ht="30.0" customHeight="1">
      <c r="A32" s="252">
        <v>29.0</v>
      </c>
      <c r="B32" s="253" t="str">
        <f>'3A 2025 - 2026 DATOS DEL ESTUDI'!B32</f>
        <v>Wilbert  Peña Paulino</v>
      </c>
      <c r="C32" s="382">
        <v>82.0</v>
      </c>
      <c r="D32" s="254"/>
      <c r="E32" s="119">
        <v>95.0</v>
      </c>
      <c r="F32" s="254"/>
      <c r="G32" s="119">
        <v>75.0</v>
      </c>
      <c r="H32" s="254"/>
      <c r="I32" s="119"/>
      <c r="J32" s="254"/>
      <c r="K32" s="119">
        <v>75.0</v>
      </c>
      <c r="L32" s="254"/>
      <c r="M32" s="119">
        <v>90.0</v>
      </c>
      <c r="N32" s="254"/>
      <c r="O32" s="119">
        <v>70.0</v>
      </c>
      <c r="P32" s="254"/>
      <c r="Q32" s="119"/>
      <c r="R32" s="254"/>
    </row>
    <row r="33" ht="30.0" customHeight="1">
      <c r="A33" s="252">
        <v>30.0</v>
      </c>
      <c r="B33" s="253" t="str">
        <f>'3A 2025 - 2026 DATOS DEL ESTUDI'!B33</f>
        <v>Yonayry  Peña Santos</v>
      </c>
      <c r="C33" s="382">
        <v>65.0</v>
      </c>
      <c r="D33" s="254">
        <v>70.0</v>
      </c>
      <c r="E33" s="119">
        <v>70.0</v>
      </c>
      <c r="F33" s="254"/>
      <c r="G33" s="119">
        <v>80.0</v>
      </c>
      <c r="H33" s="254"/>
      <c r="I33" s="119"/>
      <c r="J33" s="254"/>
      <c r="K33" s="119">
        <v>75.0</v>
      </c>
      <c r="L33" s="254"/>
      <c r="M33" s="119">
        <v>44.0</v>
      </c>
      <c r="N33" s="254">
        <v>70.0</v>
      </c>
      <c r="O33" s="119">
        <v>70.0</v>
      </c>
      <c r="P33" s="254"/>
      <c r="Q33" s="119"/>
      <c r="R33" s="254"/>
    </row>
    <row r="34" ht="30.0" customHeight="1">
      <c r="A34" s="252">
        <v>31.0</v>
      </c>
      <c r="B34" s="253" t="str">
        <f>'3A 2025 - 2026 DATOS DEL ESTUDI'!B34</f>
        <v>Rossier Analiz Pérez Rodríguez</v>
      </c>
      <c r="C34" s="382">
        <v>89.0</v>
      </c>
      <c r="D34" s="254"/>
      <c r="E34" s="119">
        <v>78.0</v>
      </c>
      <c r="F34" s="254"/>
      <c r="G34" s="119">
        <v>90.0</v>
      </c>
      <c r="H34" s="254"/>
      <c r="I34" s="119"/>
      <c r="J34" s="254"/>
      <c r="K34" s="119">
        <v>81.0</v>
      </c>
      <c r="L34" s="254"/>
      <c r="M34" s="119">
        <v>82.0</v>
      </c>
      <c r="N34" s="254"/>
      <c r="O34" s="119">
        <v>78.0</v>
      </c>
      <c r="P34" s="254"/>
      <c r="Q34" s="119"/>
      <c r="R34" s="254"/>
    </row>
    <row r="35" ht="30.0" customHeight="1">
      <c r="A35" s="252">
        <v>32.0</v>
      </c>
      <c r="B35" s="253" t="str">
        <f>'3A 2025 - 2026 DATOS DEL ESTUDI'!B35</f>
        <v>Joseph Francisco Ramírez Espinosa</v>
      </c>
      <c r="C35" s="382">
        <v>63.0</v>
      </c>
      <c r="D35" s="254">
        <v>75.0</v>
      </c>
      <c r="E35" s="119">
        <v>90.0</v>
      </c>
      <c r="F35" s="254"/>
      <c r="G35" s="119">
        <v>70.0</v>
      </c>
      <c r="H35" s="254"/>
      <c r="I35" s="119"/>
      <c r="J35" s="254"/>
      <c r="K35" s="119">
        <v>80.0</v>
      </c>
      <c r="L35" s="254"/>
      <c r="M35" s="119">
        <v>86.0</v>
      </c>
      <c r="N35" s="254"/>
      <c r="O35" s="119">
        <v>75.0</v>
      </c>
      <c r="P35" s="254"/>
      <c r="Q35" s="119"/>
      <c r="R35" s="254"/>
    </row>
    <row r="36" ht="30.0" customHeight="1">
      <c r="A36" s="252">
        <v>33.0</v>
      </c>
      <c r="B36" s="253" t="str">
        <f>'3A 2025 - 2026 DATOS DEL ESTUDI'!B36</f>
        <v>Yariel Alfonso Ramos</v>
      </c>
      <c r="C36" s="382">
        <v>34.0</v>
      </c>
      <c r="D36" s="254">
        <v>47.0</v>
      </c>
      <c r="E36" s="119">
        <v>25.0</v>
      </c>
      <c r="F36" s="254">
        <v>50.0</v>
      </c>
      <c r="G36" s="119">
        <v>30.0</v>
      </c>
      <c r="H36" s="254"/>
      <c r="I36" s="119"/>
      <c r="J36" s="254"/>
      <c r="K36" s="119">
        <v>20.0</v>
      </c>
      <c r="L36" s="254">
        <v>50.0</v>
      </c>
      <c r="M36" s="119">
        <v>20.0</v>
      </c>
      <c r="N36" s="254">
        <v>40.0</v>
      </c>
      <c r="O36" s="119">
        <v>30.0</v>
      </c>
      <c r="P36" s="254"/>
      <c r="Q36" s="119"/>
      <c r="R36" s="254"/>
    </row>
    <row r="37" ht="30.0" customHeight="1">
      <c r="A37" s="252">
        <v>34.0</v>
      </c>
      <c r="B37" s="253" t="str">
        <f>'3A 2025 - 2026 DATOS DEL ESTUDI'!B37</f>
        <v>Carlos David Rodríguez Almánzar</v>
      </c>
      <c r="C37" s="382">
        <v>46.0</v>
      </c>
      <c r="D37" s="254">
        <v>75.0</v>
      </c>
      <c r="E37" s="119">
        <v>70.0</v>
      </c>
      <c r="F37" s="254"/>
      <c r="G37" s="119">
        <v>54.0</v>
      </c>
      <c r="H37" s="254"/>
      <c r="I37" s="119"/>
      <c r="J37" s="254"/>
      <c r="K37" s="254"/>
      <c r="M37" s="119">
        <v>41.0</v>
      </c>
      <c r="N37" s="254">
        <v>63.0</v>
      </c>
      <c r="O37" s="119">
        <v>55.0</v>
      </c>
      <c r="P37" s="254"/>
      <c r="Q37" s="119"/>
      <c r="R37" s="254"/>
    </row>
    <row r="38" ht="30.0" customHeight="1">
      <c r="A38" s="252">
        <v>35.0</v>
      </c>
      <c r="B38" s="253" t="str">
        <f>'3A 2025 - 2026 DATOS DEL ESTUDI'!B38</f>
        <v>Darianni  Santos Medina</v>
      </c>
      <c r="C38" s="382">
        <v>73.0</v>
      </c>
      <c r="D38" s="254"/>
      <c r="E38" s="119">
        <v>82.0</v>
      </c>
      <c r="F38" s="254"/>
      <c r="G38" s="119">
        <v>80.0</v>
      </c>
      <c r="H38" s="254"/>
      <c r="I38" s="119"/>
      <c r="J38" s="254"/>
      <c r="K38" s="119">
        <v>75.0</v>
      </c>
      <c r="L38" s="254"/>
      <c r="M38" s="119">
        <v>88.0</v>
      </c>
      <c r="N38" s="254"/>
      <c r="O38" s="119">
        <v>65.0</v>
      </c>
      <c r="P38" s="254"/>
      <c r="Q38" s="119"/>
      <c r="R38" s="254"/>
    </row>
    <row r="39" ht="30.0" customHeight="1">
      <c r="A39" s="252">
        <v>36.0</v>
      </c>
      <c r="B39" s="253" t="str">
        <f>'3A 2025 - 2026 DATOS DEL ESTUDI'!B39</f>
        <v>Rosyeli Carolina Tavarez  Reyes</v>
      </c>
      <c r="C39" s="382">
        <v>44.0</v>
      </c>
      <c r="D39" s="254">
        <v>70.0</v>
      </c>
      <c r="E39" s="119">
        <v>75.0</v>
      </c>
      <c r="F39" s="254"/>
      <c r="G39" s="119">
        <v>54.0</v>
      </c>
      <c r="H39" s="254"/>
      <c r="I39" s="119"/>
      <c r="J39" s="254"/>
      <c r="K39" s="119">
        <v>30.0</v>
      </c>
      <c r="L39" s="254">
        <v>60.0</v>
      </c>
      <c r="M39" s="119">
        <v>74.0</v>
      </c>
      <c r="N39" s="254"/>
      <c r="O39" s="119">
        <v>30.0</v>
      </c>
      <c r="P39" s="254"/>
      <c r="Q39" s="119"/>
      <c r="R39" s="254"/>
    </row>
    <row r="40" ht="30.0" customHeight="1">
      <c r="A40" s="252">
        <v>37.0</v>
      </c>
      <c r="B40" s="253" t="str">
        <f>'3A 2025 - 2026 DATOS DEL ESTUDI'!B40</f>
        <v>Melani  Taveras Bautista</v>
      </c>
      <c r="C40" s="382">
        <v>75.0</v>
      </c>
      <c r="D40" s="254"/>
      <c r="E40" s="119">
        <v>90.0</v>
      </c>
      <c r="F40" s="254"/>
      <c r="G40" s="119">
        <v>57.0</v>
      </c>
      <c r="H40" s="254"/>
      <c r="I40" s="119"/>
      <c r="J40" s="254"/>
      <c r="K40" s="119">
        <v>50.0</v>
      </c>
      <c r="L40" s="254">
        <v>70.0</v>
      </c>
      <c r="M40" s="119">
        <v>88.0</v>
      </c>
      <c r="N40" s="254"/>
      <c r="O40" s="119">
        <v>50.0</v>
      </c>
      <c r="P40" s="254"/>
      <c r="Q40" s="119"/>
      <c r="R40" s="254"/>
    </row>
    <row r="41" ht="30.0" customHeight="1">
      <c r="A41" s="252">
        <v>38.0</v>
      </c>
      <c r="B41" s="253" t="str">
        <f>'3A 2025 - 2026 DATOS DEL ESTUDI'!B41</f>
        <v>Arianny  Tejada Guzmán</v>
      </c>
      <c r="C41" s="382">
        <v>86.0</v>
      </c>
      <c r="D41" s="254"/>
      <c r="E41" s="119">
        <v>89.0</v>
      </c>
      <c r="F41" s="254"/>
      <c r="G41" s="119">
        <v>85.0</v>
      </c>
      <c r="H41" s="254"/>
      <c r="I41" s="119"/>
      <c r="J41" s="254"/>
      <c r="K41" s="119">
        <v>95.0</v>
      </c>
      <c r="L41" s="254"/>
      <c r="M41" s="119">
        <v>97.0</v>
      </c>
      <c r="N41" s="254"/>
      <c r="O41" s="119">
        <v>85.0</v>
      </c>
      <c r="P41" s="254"/>
      <c r="Q41" s="119"/>
      <c r="R41" s="254"/>
    </row>
    <row r="42" ht="30.0" customHeight="1">
      <c r="A42" s="252">
        <v>39.0</v>
      </c>
      <c r="B42" s="253" t="str">
        <f>'3A 2025 - 2026 DATOS DEL ESTUDI'!B42</f>
        <v>Jeilyn Aliah Tejada</v>
      </c>
      <c r="C42" s="382">
        <v>57.0</v>
      </c>
      <c r="D42" s="254">
        <v>70.0</v>
      </c>
      <c r="E42" s="119">
        <v>88.0</v>
      </c>
      <c r="F42" s="254"/>
      <c r="G42" s="119">
        <v>75.0</v>
      </c>
      <c r="H42" s="254"/>
      <c r="I42" s="119"/>
      <c r="J42" s="254"/>
      <c r="K42" s="119">
        <v>50.0</v>
      </c>
      <c r="L42" s="254">
        <v>70.0</v>
      </c>
      <c r="M42" s="119">
        <v>88.0</v>
      </c>
      <c r="N42" s="254"/>
      <c r="O42" s="119">
        <v>78.0</v>
      </c>
      <c r="P42" s="254"/>
      <c r="Q42" s="119"/>
      <c r="R42" s="254"/>
    </row>
    <row r="43" ht="30.0" customHeight="1">
      <c r="A43" s="252">
        <v>40.0</v>
      </c>
      <c r="B43" s="253" t="str">
        <f>'3A 2025 - 2026 DATOS DEL ESTUDI'!B43</f>
        <v>Rosenny  Ureña Arias</v>
      </c>
      <c r="C43" s="382">
        <v>84.0</v>
      </c>
      <c r="D43" s="254"/>
      <c r="E43" s="119">
        <v>84.0</v>
      </c>
      <c r="F43" s="254"/>
      <c r="G43" s="119">
        <v>83.0</v>
      </c>
      <c r="H43" s="254"/>
      <c r="I43" s="119"/>
      <c r="J43" s="254"/>
      <c r="K43" s="119">
        <v>91.0</v>
      </c>
      <c r="L43" s="254"/>
      <c r="M43" s="119">
        <v>90.0</v>
      </c>
      <c r="N43" s="254"/>
      <c r="O43" s="119">
        <v>80.0</v>
      </c>
      <c r="P43" s="254"/>
      <c r="Q43" s="119"/>
      <c r="R43" s="254"/>
    </row>
    <row r="44" ht="30.0" customHeight="1">
      <c r="A44" s="252">
        <v>41.0</v>
      </c>
      <c r="B44" s="253" t="str">
        <f>'3A 2025 - 2026 DATOS DEL ESTUDI'!B44</f>
        <v>Jonathan  De Jesús Valerio Felipe</v>
      </c>
      <c r="C44" s="382">
        <v>56.0</v>
      </c>
      <c r="D44" s="254">
        <v>70.0</v>
      </c>
      <c r="E44" s="119">
        <v>75.0</v>
      </c>
      <c r="F44" s="254"/>
      <c r="G44" s="119">
        <v>50.0</v>
      </c>
      <c r="H44" s="254"/>
      <c r="I44" s="119"/>
      <c r="J44" s="254"/>
      <c r="K44" s="119">
        <v>70.0</v>
      </c>
      <c r="L44" s="254"/>
      <c r="M44" s="119">
        <v>41.0</v>
      </c>
      <c r="N44" s="254">
        <v>70.0</v>
      </c>
      <c r="O44" s="119">
        <v>56.0</v>
      </c>
      <c r="P44" s="254"/>
      <c r="Q44" s="119"/>
      <c r="R44" s="254"/>
    </row>
    <row r="45" ht="30.0" customHeight="1">
      <c r="A45" s="252">
        <v>42.0</v>
      </c>
      <c r="B45" s="253" t="str">
        <f>'3A 2025 - 2026 DATOS DEL ESTUDI'!B45</f>
        <v>Crisleydi  Turbí</v>
      </c>
      <c r="C45" s="382">
        <v>27.0</v>
      </c>
      <c r="D45" s="254">
        <v>60.0</v>
      </c>
      <c r="E45" s="119">
        <v>42.0</v>
      </c>
      <c r="F45" s="254">
        <v>60.0</v>
      </c>
      <c r="G45" s="119">
        <v>70.0</v>
      </c>
      <c r="H45" s="254"/>
      <c r="I45" s="119"/>
      <c r="J45" s="254"/>
      <c r="K45" s="119">
        <v>50.0</v>
      </c>
      <c r="L45" s="254">
        <v>70.0</v>
      </c>
      <c r="M45" s="119">
        <v>42.0</v>
      </c>
      <c r="N45" s="254">
        <v>60.0</v>
      </c>
      <c r="O45" s="119">
        <v>51.0</v>
      </c>
      <c r="P45" s="254"/>
      <c r="Q45" s="119"/>
      <c r="R45" s="254"/>
    </row>
    <row r="46" ht="30.0" customHeight="1">
      <c r="A46" s="252">
        <v>43.0</v>
      </c>
      <c r="B46" s="253" t="str">
        <f>'3A 2025 - 2026 DATOS DEL ESTUDI'!B46</f>
        <v>Jhoangel Rafael Vargas Ulloa</v>
      </c>
      <c r="C46" s="382">
        <v>15.0</v>
      </c>
      <c r="D46" s="254"/>
      <c r="E46" s="119">
        <v>30.0</v>
      </c>
      <c r="F46" s="254">
        <v>50.0</v>
      </c>
      <c r="G46" s="119">
        <v>30.0</v>
      </c>
      <c r="H46" s="254"/>
      <c r="I46" s="119"/>
      <c r="J46" s="254"/>
      <c r="K46" s="119">
        <v>30.0</v>
      </c>
      <c r="L46" s="254"/>
      <c r="M46" s="119">
        <v>30.0</v>
      </c>
      <c r="N46" s="254">
        <v>50.0</v>
      </c>
      <c r="O46" s="119">
        <v>30.0</v>
      </c>
      <c r="P46" s="254"/>
      <c r="Q46" s="119"/>
      <c r="R46" s="254"/>
    </row>
    <row r="47" ht="30.0" customHeight="1">
      <c r="A47" s="252">
        <v>44.0</v>
      </c>
      <c r="B47" s="253" t="str">
        <f>'3A 2025 - 2026 DATOS DEL ESTUDI'!B47</f>
        <v>Leslie  Cruz Espinal</v>
      </c>
      <c r="C47" s="382">
        <v>70.0</v>
      </c>
      <c r="D47" s="254"/>
      <c r="E47" s="119">
        <v>87.0</v>
      </c>
      <c r="F47" s="254"/>
      <c r="G47" s="119">
        <v>70.0</v>
      </c>
      <c r="H47" s="254"/>
      <c r="I47" s="119"/>
      <c r="J47" s="254"/>
      <c r="K47" s="119">
        <v>75.0</v>
      </c>
      <c r="L47" s="254"/>
      <c r="M47" s="119">
        <v>87.0</v>
      </c>
      <c r="N47" s="254"/>
      <c r="O47" s="119">
        <v>80.0</v>
      </c>
      <c r="P47" s="254"/>
      <c r="Q47" s="119"/>
      <c r="R47" s="254"/>
    </row>
    <row r="48" ht="30.0" customHeight="1">
      <c r="A48" s="252">
        <v>45.0</v>
      </c>
      <c r="B48" s="253" t="str">
        <f>'3A 2025 - 2026 DATOS DEL ESTUDI'!B48</f>
        <v/>
      </c>
      <c r="C48" s="119"/>
      <c r="D48" s="254"/>
      <c r="E48" s="119"/>
      <c r="F48" s="254"/>
      <c r="G48" s="119"/>
      <c r="H48" s="254"/>
      <c r="I48" s="119"/>
      <c r="J48" s="254"/>
      <c r="K48" s="119"/>
      <c r="L48" s="254"/>
      <c r="M48" s="119"/>
      <c r="N48" s="254"/>
      <c r="O48" s="119"/>
      <c r="P48" s="254"/>
      <c r="Q48" s="119"/>
      <c r="R48" s="254"/>
    </row>
  </sheetData>
  <mergeCells count="5">
    <mergeCell ref="A1:O1"/>
    <mergeCell ref="P1:R1"/>
    <mergeCell ref="B2:B3"/>
    <mergeCell ref="C2:J2"/>
    <mergeCell ref="K2:R2"/>
  </mergeCells>
  <conditionalFormatting sqref="K37">
    <cfRule type="expression" dxfId="5" priority="1">
      <formula>K37&lt;=69</formula>
    </cfRule>
  </conditionalFormatting>
  <conditionalFormatting sqref="K37">
    <cfRule type="expression" dxfId="6" priority="2">
      <formula>K37&gt;=70</formula>
    </cfRule>
  </conditionalFormatting>
  <conditionalFormatting sqref="D4:D48">
    <cfRule type="expression" dxfId="5" priority="3">
      <formula>C4&lt;=69</formula>
    </cfRule>
  </conditionalFormatting>
  <conditionalFormatting sqref="D4:D48">
    <cfRule type="expression" dxfId="6" priority="4">
      <formula>C4&gt;=70</formula>
    </cfRule>
  </conditionalFormatting>
  <conditionalFormatting sqref="F4:F48">
    <cfRule type="expression" dxfId="5" priority="5">
      <formula>E4&lt;=69</formula>
    </cfRule>
  </conditionalFormatting>
  <conditionalFormatting sqref="F4:F48">
    <cfRule type="expression" dxfId="6" priority="6">
      <formula>E4&gt;=70</formula>
    </cfRule>
  </conditionalFormatting>
  <conditionalFormatting sqref="H4:H48">
    <cfRule type="expression" dxfId="5" priority="7">
      <formula>G4&lt;=69</formula>
    </cfRule>
  </conditionalFormatting>
  <conditionalFormatting sqref="H4:H48">
    <cfRule type="expression" dxfId="6" priority="8">
      <formula>G4&gt;=70</formula>
    </cfRule>
  </conditionalFormatting>
  <conditionalFormatting sqref="J4:J48">
    <cfRule type="expression" dxfId="5" priority="9">
      <formula>I4&lt;=69</formula>
    </cfRule>
  </conditionalFormatting>
  <conditionalFormatting sqref="J4:J48">
    <cfRule type="expression" dxfId="6" priority="10">
      <formula>"&gt;=70"</formula>
    </cfRule>
  </conditionalFormatting>
  <conditionalFormatting sqref="L4:L36 L38:L48">
    <cfRule type="expression" dxfId="5" priority="11">
      <formula>K4&lt;=69</formula>
    </cfRule>
  </conditionalFormatting>
  <conditionalFormatting sqref="L4:L36 L38:L48">
    <cfRule type="expression" dxfId="6" priority="12">
      <formula>K4&gt;=70</formula>
    </cfRule>
  </conditionalFormatting>
  <conditionalFormatting sqref="N4:N48">
    <cfRule type="expression" dxfId="5" priority="13">
      <formula>M4&lt;=69</formula>
    </cfRule>
  </conditionalFormatting>
  <conditionalFormatting sqref="N4:N48">
    <cfRule type="expression" dxfId="6" priority="14">
      <formula>M4&gt;=70</formula>
    </cfRule>
  </conditionalFormatting>
  <conditionalFormatting sqref="P4:P48">
    <cfRule type="expression" dxfId="5" priority="15">
      <formula>O4&lt;=69</formula>
    </cfRule>
  </conditionalFormatting>
  <conditionalFormatting sqref="P4:P48">
    <cfRule type="expression" dxfId="6" priority="16">
      <formula>O4&gt;=70</formula>
    </cfRule>
  </conditionalFormatting>
  <conditionalFormatting sqref="R4:R48">
    <cfRule type="expression" dxfId="5" priority="17">
      <formula>Q4&lt;=69</formula>
    </cfRule>
  </conditionalFormatting>
  <conditionalFormatting sqref="R4:R48">
    <cfRule type="expression" dxfId="6" priority="18">
      <formula>Q4&gt;=70</formula>
    </cfRule>
  </conditionalFormatting>
  <conditionalFormatting sqref="C4:R48">
    <cfRule type="cellIs" dxfId="7" priority="19" operator="lessThanOrEqual">
      <formula>69</formula>
    </cfRule>
  </conditionalFormatting>
  <printOptions horizontalCentered="1"/>
  <pageMargins bottom="0.75" footer="0.0" header="0.0" left="0.7" right="0.7" top="0.75"/>
  <pageSetup orientation="portrait" pageOrder="overThenDown"/>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87" t="s">
        <v>832</v>
      </c>
      <c r="Q1" s="187"/>
      <c r="S1" s="187"/>
      <c r="T1" s="187"/>
      <c r="U1" s="187" t="s">
        <v>640</v>
      </c>
    </row>
    <row r="2">
      <c r="A2" s="188" t="s">
        <v>627</v>
      </c>
      <c r="B2" s="189" t="s">
        <v>628</v>
      </c>
      <c r="C2" s="386" t="s">
        <v>833</v>
      </c>
      <c r="D2" s="41"/>
      <c r="E2" s="41"/>
      <c r="F2" s="41"/>
      <c r="G2" s="41"/>
      <c r="H2" s="41"/>
      <c r="I2" s="41"/>
      <c r="J2" s="42"/>
      <c r="K2" s="196" t="s">
        <v>834</v>
      </c>
      <c r="L2" s="41"/>
      <c r="M2" s="41"/>
      <c r="N2" s="41"/>
      <c r="O2" s="41"/>
      <c r="P2" s="41"/>
      <c r="Q2" s="41"/>
      <c r="R2" s="42"/>
      <c r="S2" s="197" t="s">
        <v>643</v>
      </c>
      <c r="T2" s="15"/>
      <c r="U2" s="15"/>
      <c r="V2" s="16"/>
      <c r="W2" s="198" t="s">
        <v>644</v>
      </c>
    </row>
    <row r="3" ht="163.5" customHeight="1">
      <c r="A3" s="47"/>
      <c r="B3" s="47"/>
      <c r="C3" s="48"/>
      <c r="D3" s="11"/>
      <c r="E3" s="11"/>
      <c r="F3" s="11"/>
      <c r="G3" s="11"/>
      <c r="H3" s="11"/>
      <c r="I3" s="11"/>
      <c r="J3" s="12"/>
      <c r="K3" s="48"/>
      <c r="L3" s="11"/>
      <c r="M3" s="11"/>
      <c r="N3" s="11"/>
      <c r="O3" s="11"/>
      <c r="P3" s="11"/>
      <c r="Q3" s="11"/>
      <c r="R3" s="12"/>
      <c r="S3" s="199" t="s">
        <v>645</v>
      </c>
      <c r="T3" s="199" t="s">
        <v>646</v>
      </c>
      <c r="U3" s="199" t="s">
        <v>647</v>
      </c>
      <c r="V3" s="199" t="s">
        <v>648</v>
      </c>
      <c r="W3" s="47"/>
    </row>
    <row r="4" ht="30.0" customHeight="1">
      <c r="A4" s="191" t="s">
        <v>555</v>
      </c>
      <c r="B4" s="43"/>
      <c r="C4" s="22" t="s">
        <v>631</v>
      </c>
      <c r="D4" s="192" t="s">
        <v>632</v>
      </c>
      <c r="E4" s="22" t="s">
        <v>633</v>
      </c>
      <c r="F4" s="192" t="s">
        <v>634</v>
      </c>
      <c r="G4" s="22" t="s">
        <v>635</v>
      </c>
      <c r="H4" s="192" t="s">
        <v>636</v>
      </c>
      <c r="I4" s="22" t="s">
        <v>637</v>
      </c>
      <c r="J4" s="192" t="s">
        <v>638</v>
      </c>
      <c r="K4" s="22" t="s">
        <v>631</v>
      </c>
      <c r="L4" s="192" t="s">
        <v>632</v>
      </c>
      <c r="M4" s="22" t="s">
        <v>633</v>
      </c>
      <c r="N4" s="192" t="s">
        <v>634</v>
      </c>
      <c r="O4" s="22" t="s">
        <v>635</v>
      </c>
      <c r="P4" s="192" t="s">
        <v>636</v>
      </c>
      <c r="Q4" s="22" t="s">
        <v>637</v>
      </c>
      <c r="R4" s="192" t="s">
        <v>638</v>
      </c>
      <c r="S4" s="43"/>
      <c r="T4" s="43"/>
      <c r="U4" s="43"/>
      <c r="V4" s="43"/>
      <c r="W4" s="43"/>
    </row>
    <row r="5" ht="30.0" customHeight="1">
      <c r="A5" s="193">
        <v>1.0</v>
      </c>
      <c r="B5" s="128" t="str">
        <f>'3A 2025 - 2026 DATOS DEL ESTUDI'!B4</f>
        <v>Jadiel De Jesús Acosta Peña</v>
      </c>
      <c r="C5" s="387">
        <v>94.0</v>
      </c>
      <c r="D5" s="194"/>
      <c r="E5" s="146">
        <v>95.0</v>
      </c>
      <c r="F5" s="194"/>
      <c r="G5" s="146">
        <v>85.0</v>
      </c>
      <c r="H5" s="194"/>
      <c r="I5" s="146"/>
      <c r="J5" s="194"/>
      <c r="K5" s="388">
        <v>96.0</v>
      </c>
      <c r="L5" s="388"/>
      <c r="M5" s="146">
        <v>98.0</v>
      </c>
      <c r="N5" s="194"/>
      <c r="O5" s="146">
        <v>87.0</v>
      </c>
      <c r="P5" s="194"/>
      <c r="Q5" s="146"/>
      <c r="R5" s="194"/>
      <c r="S5" s="200">
        <f>IFERROR((SUM(max(CNCF3140!C4,CNCF3140!D4),max(CNCF3140!E4,CNCF3140!F4),max(CNCF3140!G4,CNCF3140!H4),max(CNCF3140!I4,CNCF3140!J4))/4),"")</f>
        <v>66</v>
      </c>
      <c r="T5" s="200">
        <f>IFERROR((SUM(max(CNCF3140!K4,CNCF3140!L4),max(CNCF3140!M4,CNCF3140!N4),max(CNCF3140!O4,CNCF3140!P4),max(CNCF3140!Q4,CNCF3140!R4))/4),"")</f>
        <v>68.25</v>
      </c>
      <c r="U5" s="200">
        <f t="shared" ref="U5:U49" si="1">IFERROR(SUM(max(K5,L5),max(M5,N5),max(O5,P5),max(Q5,R5))/4,"")</f>
        <v>70.25</v>
      </c>
      <c r="V5" s="200">
        <f t="shared" ref="V5:V49" si="2">IFERROR(SUM(max(C5,D5),max(E5,F5),max(G5,H5),max(I5,J5))/4,"")</f>
        <v>68.5</v>
      </c>
      <c r="W5" s="255">
        <f t="shared" ref="W5:W49" si="3">IFERROR(((SUM(S5:V5))/4),"")</f>
        <v>68.25</v>
      </c>
    </row>
    <row r="6" ht="30.0" customHeight="1">
      <c r="A6" s="193">
        <v>2.0</v>
      </c>
      <c r="B6" s="128" t="str">
        <f>'3A 2025 - 2026 DATOS DEL ESTUDI'!B5</f>
        <v>Daniel  Elía Almonte Martínez</v>
      </c>
      <c r="C6" s="389">
        <v>50.0</v>
      </c>
      <c r="D6" s="194">
        <v>70.0</v>
      </c>
      <c r="E6" s="146">
        <v>84.0</v>
      </c>
      <c r="F6" s="194"/>
      <c r="G6" s="146">
        <v>54.0</v>
      </c>
      <c r="H6" s="194"/>
      <c r="I6" s="146"/>
      <c r="J6" s="194"/>
      <c r="K6" s="388">
        <v>50.0</v>
      </c>
      <c r="L6" s="388">
        <v>70.0</v>
      </c>
      <c r="M6" s="146">
        <v>70.0</v>
      </c>
      <c r="N6" s="194"/>
      <c r="O6" s="146">
        <v>74.0</v>
      </c>
      <c r="P6" s="194"/>
      <c r="Q6" s="146"/>
      <c r="R6" s="194"/>
      <c r="S6" s="200">
        <f>IFERROR((SUM(max(CNCF3140!C5,CNCF3140!D5),max(CNCF3140!E5,CNCF3140!F5),max(CNCF3140!G5,CNCF3140!H5),max(CNCF3140!I5,CNCF3140!J5))/4),"")</f>
        <v>57.5</v>
      </c>
      <c r="T6" s="200">
        <f>IFERROR((SUM(max(CNCF3140!K5,CNCF3140!L5),max(CNCF3140!M5,CNCF3140!N5),max(CNCF3140!O5,CNCF3140!P5),max(CNCF3140!Q5,CNCF3140!R5))/4),"")</f>
        <v>55</v>
      </c>
      <c r="U6" s="200">
        <f t="shared" si="1"/>
        <v>53.5</v>
      </c>
      <c r="V6" s="200">
        <f t="shared" si="2"/>
        <v>52</v>
      </c>
      <c r="W6" s="255">
        <f t="shared" si="3"/>
        <v>54.5</v>
      </c>
    </row>
    <row r="7" ht="30.0" customHeight="1">
      <c r="A7" s="193">
        <v>3.0</v>
      </c>
      <c r="B7" s="128" t="str">
        <f>'3A 2025 - 2026 DATOS DEL ESTUDI'!B6</f>
        <v>Isaac  Ángeles Liriano</v>
      </c>
      <c r="C7" s="389">
        <v>58.0</v>
      </c>
      <c r="D7" s="194">
        <v>70.0</v>
      </c>
      <c r="E7" s="146">
        <v>31.0</v>
      </c>
      <c r="F7" s="194">
        <v>65.0</v>
      </c>
      <c r="G7" s="146">
        <v>55.0</v>
      </c>
      <c r="H7" s="194"/>
      <c r="I7" s="146"/>
      <c r="J7" s="194"/>
      <c r="K7" s="388">
        <v>52.0</v>
      </c>
      <c r="L7" s="388">
        <v>70.0</v>
      </c>
      <c r="M7" s="146">
        <v>70.0</v>
      </c>
      <c r="N7" s="194"/>
      <c r="O7" s="146">
        <v>33.0</v>
      </c>
      <c r="P7" s="194"/>
      <c r="Q7" s="146"/>
      <c r="R7" s="194"/>
      <c r="S7" s="200">
        <f>IFERROR((SUM(max(CNCF3140!C6,CNCF3140!D6),max(CNCF3140!E6,CNCF3140!F6),max(CNCF3140!G6,CNCF3140!H6),max(CNCF3140!I6,CNCF3140!J6))/4),"")</f>
        <v>45</v>
      </c>
      <c r="T7" s="200">
        <f>IFERROR((SUM(max(CNCF3140!K6,CNCF3140!L6),max(CNCF3140!M6,CNCF3140!N6),max(CNCF3140!O6,CNCF3140!P6),max(CNCF3140!Q6,CNCF3140!R6))/4),"")</f>
        <v>47.5</v>
      </c>
      <c r="U7" s="200">
        <f t="shared" si="1"/>
        <v>43.25</v>
      </c>
      <c r="V7" s="200">
        <f t="shared" si="2"/>
        <v>47.5</v>
      </c>
      <c r="W7" s="255">
        <f t="shared" si="3"/>
        <v>45.8125</v>
      </c>
    </row>
    <row r="8" ht="30.0" customHeight="1">
      <c r="A8" s="193">
        <v>4.0</v>
      </c>
      <c r="B8" s="128" t="str">
        <f>'3A 2025 - 2026 DATOS DEL ESTUDI'!B7</f>
        <v>Melaniee  Aquino  Estrella</v>
      </c>
      <c r="C8" s="389">
        <v>32.0</v>
      </c>
      <c r="D8" s="194">
        <v>65.0</v>
      </c>
      <c r="E8" s="146">
        <v>76.0</v>
      </c>
      <c r="F8" s="194"/>
      <c r="G8" s="146">
        <v>80.0</v>
      </c>
      <c r="H8" s="194"/>
      <c r="I8" s="146"/>
      <c r="J8" s="194"/>
      <c r="K8" s="388">
        <v>60.0</v>
      </c>
      <c r="L8" s="388">
        <v>70.0</v>
      </c>
      <c r="M8" s="146">
        <v>70.0</v>
      </c>
      <c r="N8" s="194"/>
      <c r="O8" s="146">
        <v>36.0</v>
      </c>
      <c r="P8" s="194"/>
      <c r="Q8" s="146"/>
      <c r="R8" s="194"/>
      <c r="S8" s="200">
        <f>IFERROR((SUM(max(CNCF3140!C7,CNCF3140!D7),max(CNCF3140!E7,CNCF3140!F7),max(CNCF3140!G7,CNCF3140!H7),max(CNCF3140!I7,CNCF3140!J7))/4),"")</f>
        <v>35.75</v>
      </c>
      <c r="T8" s="200">
        <f>IFERROR((SUM(max(CNCF3140!K7,CNCF3140!L7),max(CNCF3140!M7,CNCF3140!N7),max(CNCF3140!O7,CNCF3140!P7),max(CNCF3140!Q7,CNCF3140!R7))/4),"")</f>
        <v>41.25</v>
      </c>
      <c r="U8" s="200">
        <f t="shared" si="1"/>
        <v>44</v>
      </c>
      <c r="V8" s="200">
        <f t="shared" si="2"/>
        <v>55.25</v>
      </c>
      <c r="W8" s="255">
        <f t="shared" si="3"/>
        <v>44.0625</v>
      </c>
    </row>
    <row r="9" ht="30.0" customHeight="1">
      <c r="A9" s="193">
        <v>5.0</v>
      </c>
      <c r="B9" s="128" t="str">
        <f>'3A 2025 - 2026 DATOS DEL ESTUDI'!B8</f>
        <v>Jennifer  Asenjo  De Los Santos TRANSFERIDA 10/12/25</v>
      </c>
      <c r="C9" s="387">
        <v>82.0</v>
      </c>
      <c r="D9" s="194"/>
      <c r="E9" s="146"/>
      <c r="F9" s="194"/>
      <c r="G9" s="146"/>
      <c r="H9" s="194"/>
      <c r="I9" s="146"/>
      <c r="J9" s="194"/>
      <c r="K9" s="388">
        <v>87.0</v>
      </c>
      <c r="L9" s="388"/>
      <c r="M9" s="146"/>
      <c r="N9" s="194"/>
      <c r="O9" s="146"/>
      <c r="P9" s="194"/>
      <c r="Q9" s="146"/>
      <c r="R9" s="194"/>
      <c r="S9" s="200">
        <f>IFERROR((SUM(max(CNCF3140!C8,CNCF3140!D8),max(CNCF3140!E8,CNCF3140!F8),max(CNCF3140!G8,CNCF3140!H8),max(CNCF3140!I8,CNCF3140!J8))/4),"")</f>
        <v>19.25</v>
      </c>
      <c r="T9" s="200">
        <f>IFERROR((SUM(max(CNCF3140!K8,CNCF3140!L8),max(CNCF3140!M8,CNCF3140!N8),max(CNCF3140!O8,CNCF3140!P8),max(CNCF3140!Q8,CNCF3140!R8))/4),"")</f>
        <v>21.25</v>
      </c>
      <c r="U9" s="200">
        <f t="shared" si="1"/>
        <v>21.75</v>
      </c>
      <c r="V9" s="200">
        <f t="shared" si="2"/>
        <v>20.5</v>
      </c>
      <c r="W9" s="255">
        <f t="shared" si="3"/>
        <v>20.6875</v>
      </c>
    </row>
    <row r="10" ht="30.0" customHeight="1">
      <c r="A10" s="193">
        <v>6.0</v>
      </c>
      <c r="B10" s="128" t="str">
        <f>'3A 2025 - 2026 DATOS DEL ESTUDI'!B9</f>
        <v>Leshlie Crismayri Bautista Quezada</v>
      </c>
      <c r="C10" s="387">
        <v>100.0</v>
      </c>
      <c r="D10" s="194"/>
      <c r="E10" s="146">
        <v>95.0</v>
      </c>
      <c r="F10" s="194"/>
      <c r="G10" s="146">
        <v>90.0</v>
      </c>
      <c r="H10" s="194"/>
      <c r="I10" s="146"/>
      <c r="J10" s="194"/>
      <c r="K10" s="388">
        <v>98.0</v>
      </c>
      <c r="L10" s="388"/>
      <c r="M10" s="146">
        <v>90.0</v>
      </c>
      <c r="N10" s="194"/>
      <c r="O10" s="146">
        <v>92.0</v>
      </c>
      <c r="P10" s="194"/>
      <c r="Q10" s="146"/>
      <c r="R10" s="194"/>
      <c r="S10" s="200">
        <f>IFERROR((SUM(max(CNCF3140!C9,CNCF3140!D9),max(CNCF3140!E9,CNCF3140!F9),max(CNCF3140!G9,CNCF3140!H9),max(CNCF3140!I9,CNCF3140!J9))/4),"")</f>
        <v>71.75</v>
      </c>
      <c r="T10" s="200">
        <f>IFERROR((SUM(max(CNCF3140!K9,CNCF3140!L9),max(CNCF3140!M9,CNCF3140!N9),max(CNCF3140!O9,CNCF3140!P9),max(CNCF3140!Q9,CNCF3140!R9))/4),"")</f>
        <v>73</v>
      </c>
      <c r="U10" s="200">
        <f t="shared" si="1"/>
        <v>70</v>
      </c>
      <c r="V10" s="200">
        <f t="shared" si="2"/>
        <v>71.25</v>
      </c>
      <c r="W10" s="255">
        <f t="shared" si="3"/>
        <v>71.5</v>
      </c>
    </row>
    <row r="11" ht="30.0" customHeight="1">
      <c r="A11" s="193">
        <v>7.0</v>
      </c>
      <c r="B11" s="128" t="str">
        <f>'3A 2025 - 2026 DATOS DEL ESTUDI'!B10</f>
        <v>Gilber  Bello Silva</v>
      </c>
      <c r="C11" s="390">
        <v>85.0</v>
      </c>
      <c r="D11" s="194"/>
      <c r="E11" s="146">
        <v>81.0</v>
      </c>
      <c r="F11" s="194"/>
      <c r="G11" s="146">
        <v>80.0</v>
      </c>
      <c r="H11" s="194"/>
      <c r="I11" s="146"/>
      <c r="J11" s="194"/>
      <c r="K11" s="388">
        <v>77.0</v>
      </c>
      <c r="L11" s="388"/>
      <c r="M11" s="146">
        <v>85.0</v>
      </c>
      <c r="N11" s="194"/>
      <c r="O11" s="146">
        <v>70.0</v>
      </c>
      <c r="P11" s="194"/>
      <c r="Q11" s="146"/>
      <c r="R11" s="194"/>
      <c r="S11" s="200">
        <f>IFERROR((SUM(max(CNCF3140!C10,CNCF3140!D10),max(CNCF3140!E10,CNCF3140!F10),max(CNCF3140!G10,CNCF3140!H10),max(CNCF3140!I10,CNCF3140!J10))/4),"")</f>
        <v>58.5</v>
      </c>
      <c r="T11" s="200">
        <f>IFERROR((SUM(max(CNCF3140!K10,CNCF3140!L10),max(CNCF3140!M10,CNCF3140!N10),max(CNCF3140!O10,CNCF3140!P10),max(CNCF3140!Q10,CNCF3140!R10))/4),"")</f>
        <v>63.25</v>
      </c>
      <c r="U11" s="200">
        <f t="shared" si="1"/>
        <v>58</v>
      </c>
      <c r="V11" s="200">
        <f t="shared" si="2"/>
        <v>61.5</v>
      </c>
      <c r="W11" s="255">
        <f t="shared" si="3"/>
        <v>60.3125</v>
      </c>
    </row>
    <row r="12" ht="30.0" customHeight="1">
      <c r="A12" s="193">
        <v>8.0</v>
      </c>
      <c r="B12" s="128" t="str">
        <f>'3A 2025 - 2026 DATOS DEL ESTUDI'!B11</f>
        <v>Sherlyn Mariel Bernabel Lora</v>
      </c>
      <c r="C12" s="389">
        <v>40.0</v>
      </c>
      <c r="D12" s="194">
        <v>70.0</v>
      </c>
      <c r="E12" s="146">
        <v>35.0</v>
      </c>
      <c r="F12" s="194">
        <v>55.0</v>
      </c>
      <c r="G12" s="146">
        <v>70.0</v>
      </c>
      <c r="H12" s="194"/>
      <c r="I12" s="146"/>
      <c r="J12" s="194"/>
      <c r="K12" s="388">
        <v>70.0</v>
      </c>
      <c r="L12" s="388"/>
      <c r="M12" s="146">
        <v>80.0</v>
      </c>
      <c r="N12" s="194"/>
      <c r="O12" s="146"/>
      <c r="P12" s="194"/>
      <c r="Q12" s="146"/>
      <c r="R12" s="194"/>
      <c r="S12" s="200">
        <f>IFERROR((SUM(max(CNCF3140!C11,CNCF3140!D11),max(CNCF3140!E11,CNCF3140!F11),max(CNCF3140!G11,CNCF3140!H11),max(CNCF3140!I11,CNCF3140!J11))/4),"")</f>
        <v>31.25</v>
      </c>
      <c r="T12" s="200">
        <f>IFERROR((SUM(max(CNCF3140!K11,CNCF3140!L11),max(CNCF3140!M11,CNCF3140!N11),max(CNCF3140!O11,CNCF3140!P11),max(CNCF3140!Q11,CNCF3140!R11))/4),"")</f>
        <v>29.75</v>
      </c>
      <c r="U12" s="200">
        <f t="shared" si="1"/>
        <v>37.5</v>
      </c>
      <c r="V12" s="200">
        <f t="shared" si="2"/>
        <v>48.75</v>
      </c>
      <c r="W12" s="255">
        <f t="shared" si="3"/>
        <v>36.8125</v>
      </c>
    </row>
    <row r="13" ht="30.0" customHeight="1">
      <c r="A13" s="193">
        <v>9.0</v>
      </c>
      <c r="B13" s="128" t="str">
        <f>'3A 2025 - 2026 DATOS DEL ESTUDI'!B12</f>
        <v>Erleen  Brito Castillo</v>
      </c>
      <c r="C13" s="389">
        <v>30.0</v>
      </c>
      <c r="D13" s="194">
        <v>35.0</v>
      </c>
      <c r="E13" s="146">
        <v>25.0</v>
      </c>
      <c r="F13" s="194">
        <v>70.0</v>
      </c>
      <c r="G13" s="146">
        <v>75.0</v>
      </c>
      <c r="H13" s="194"/>
      <c r="I13" s="146"/>
      <c r="J13" s="194"/>
      <c r="K13" s="388">
        <v>47.0</v>
      </c>
      <c r="L13" s="388">
        <v>57.0</v>
      </c>
      <c r="M13" s="146">
        <v>70.0</v>
      </c>
      <c r="N13" s="194"/>
      <c r="O13" s="146">
        <v>30.0</v>
      </c>
      <c r="P13" s="194"/>
      <c r="Q13" s="146"/>
      <c r="R13" s="194"/>
      <c r="S13" s="200">
        <f>IFERROR((SUM(max(CNCF3140!C12,CNCF3140!D12),max(CNCF3140!E12,CNCF3140!F12),max(CNCF3140!G12,CNCF3140!H12),max(CNCF3140!I12,CNCF3140!J12))/4),"")</f>
        <v>24.5</v>
      </c>
      <c r="T13" s="200">
        <f>IFERROR((SUM(max(CNCF3140!K12,CNCF3140!L12),max(CNCF3140!M12,CNCF3140!N12),max(CNCF3140!O12,CNCF3140!P12),max(CNCF3140!Q12,CNCF3140!R12))/4),"")</f>
        <v>38</v>
      </c>
      <c r="U13" s="200">
        <f t="shared" si="1"/>
        <v>39.25</v>
      </c>
      <c r="V13" s="200">
        <f t="shared" si="2"/>
        <v>45</v>
      </c>
      <c r="W13" s="255">
        <f t="shared" si="3"/>
        <v>36.6875</v>
      </c>
    </row>
    <row r="14" ht="30.0" customHeight="1">
      <c r="A14" s="193">
        <v>10.0</v>
      </c>
      <c r="B14" s="128" t="str">
        <f>'3A 2025 - 2026 DATOS DEL ESTUDI'!B13</f>
        <v>Brianny  Caraballo Guzmán</v>
      </c>
      <c r="C14" s="387">
        <v>100.0</v>
      </c>
      <c r="D14" s="194"/>
      <c r="E14" s="146">
        <v>98.0</v>
      </c>
      <c r="F14" s="194"/>
      <c r="G14" s="146">
        <v>95.0</v>
      </c>
      <c r="H14" s="194"/>
      <c r="I14" s="146"/>
      <c r="J14" s="194"/>
      <c r="K14" s="388">
        <v>100.0</v>
      </c>
      <c r="L14" s="388"/>
      <c r="M14" s="146">
        <v>100.0</v>
      </c>
      <c r="N14" s="194"/>
      <c r="O14" s="146">
        <v>99.0</v>
      </c>
      <c r="P14" s="194"/>
      <c r="Q14" s="146"/>
      <c r="R14" s="194"/>
      <c r="S14" s="200">
        <f>IFERROR((SUM(max(CNCF3140!C13,CNCF3140!D13),max(CNCF3140!E13,CNCF3140!F13),max(CNCF3140!G13,CNCF3140!H13),max(CNCF3140!I13,CNCF3140!J13))/4),"")</f>
        <v>74.75</v>
      </c>
      <c r="T14" s="200">
        <f>IFERROR((SUM(max(CNCF3140!K13,CNCF3140!L13),max(CNCF3140!M13,CNCF3140!N13),max(CNCF3140!O13,CNCF3140!P13),max(CNCF3140!Q13,CNCF3140!R13))/4),"")</f>
        <v>74.5</v>
      </c>
      <c r="U14" s="200">
        <f t="shared" si="1"/>
        <v>74.75</v>
      </c>
      <c r="V14" s="200">
        <f t="shared" si="2"/>
        <v>73.25</v>
      </c>
      <c r="W14" s="255">
        <f t="shared" si="3"/>
        <v>74.3125</v>
      </c>
    </row>
    <row r="15" ht="30.0" customHeight="1">
      <c r="A15" s="193">
        <v>11.0</v>
      </c>
      <c r="B15" s="128" t="str">
        <f>'3A 2025 - 2026 DATOS DEL ESTUDI'!B14</f>
        <v>Scarlet  Castillo</v>
      </c>
      <c r="C15" s="389">
        <v>34.0</v>
      </c>
      <c r="D15" s="194">
        <v>45.0</v>
      </c>
      <c r="E15" s="146">
        <v>25.0</v>
      </c>
      <c r="F15" s="194">
        <v>57.0</v>
      </c>
      <c r="G15" s="146">
        <v>70.0</v>
      </c>
      <c r="H15" s="194"/>
      <c r="I15" s="146"/>
      <c r="J15" s="194"/>
      <c r="K15" s="388">
        <v>65.0</v>
      </c>
      <c r="L15" s="388">
        <v>70.0</v>
      </c>
      <c r="M15" s="146">
        <v>70.0</v>
      </c>
      <c r="N15" s="194"/>
      <c r="O15" s="146"/>
      <c r="P15" s="194"/>
      <c r="Q15" s="146"/>
      <c r="R15" s="194"/>
      <c r="S15" s="200">
        <f>IFERROR((SUM(max(CNCF3140!C14,CNCF3140!D14),max(CNCF3140!E14,CNCF3140!F14),max(CNCF3140!G14,CNCF3140!H14),max(CNCF3140!I14,CNCF3140!J14))/4),"")</f>
        <v>24</v>
      </c>
      <c r="T15" s="200">
        <f>IFERROR((SUM(max(CNCF3140!K14,CNCF3140!L14),max(CNCF3140!M14,CNCF3140!N14),max(CNCF3140!O14,CNCF3140!P14),max(CNCF3140!Q14,CNCF3140!R14))/4),"")</f>
        <v>25.5</v>
      </c>
      <c r="U15" s="200">
        <f t="shared" si="1"/>
        <v>35</v>
      </c>
      <c r="V15" s="200">
        <f t="shared" si="2"/>
        <v>43</v>
      </c>
      <c r="W15" s="255">
        <f t="shared" si="3"/>
        <v>31.875</v>
      </c>
    </row>
    <row r="16" ht="30.0" customHeight="1">
      <c r="A16" s="193">
        <v>12.0</v>
      </c>
      <c r="B16" s="128" t="str">
        <f>'3A 2025 - 2026 DATOS DEL ESTUDI'!B15</f>
        <v>Yarselin  Cruz Peña</v>
      </c>
      <c r="C16" s="387">
        <v>97.0</v>
      </c>
      <c r="D16" s="194"/>
      <c r="E16" s="146">
        <v>93.0</v>
      </c>
      <c r="F16" s="194"/>
      <c r="G16" s="146">
        <v>82.0</v>
      </c>
      <c r="H16" s="194"/>
      <c r="I16" s="146"/>
      <c r="J16" s="194"/>
      <c r="K16" s="388">
        <v>97.0</v>
      </c>
      <c r="L16" s="388"/>
      <c r="M16" s="146">
        <v>97.0</v>
      </c>
      <c r="N16" s="194"/>
      <c r="O16" s="146">
        <v>76.0</v>
      </c>
      <c r="P16" s="194"/>
      <c r="Q16" s="146"/>
      <c r="R16" s="194"/>
      <c r="S16" s="200">
        <f>IFERROR((SUM(max(CNCF3140!C15,CNCF3140!D15),max(CNCF3140!E15,CNCF3140!F15),max(CNCF3140!G15,CNCF3140!H15),max(CNCF3140!I15,CNCF3140!J15))/4),"")</f>
        <v>67.75</v>
      </c>
      <c r="T16" s="200">
        <f>IFERROR((SUM(max(CNCF3140!K15,CNCF3140!L15),max(CNCF3140!M15,CNCF3140!N15),max(CNCF3140!O15,CNCF3140!P15),max(CNCF3140!Q15,CNCF3140!R15))/4),"")</f>
        <v>64.75</v>
      </c>
      <c r="U16" s="200">
        <f t="shared" si="1"/>
        <v>67.5</v>
      </c>
      <c r="V16" s="200">
        <f t="shared" si="2"/>
        <v>68</v>
      </c>
      <c r="W16" s="255">
        <f t="shared" si="3"/>
        <v>67</v>
      </c>
    </row>
    <row r="17" ht="30.0" customHeight="1">
      <c r="A17" s="193">
        <v>13.0</v>
      </c>
      <c r="B17" s="128" t="str">
        <f>'3A 2025 - 2026 DATOS DEL ESTUDI'!B16</f>
        <v>Fernando José Díaz Fernández</v>
      </c>
      <c r="C17" s="387">
        <v>75.0</v>
      </c>
      <c r="D17" s="194"/>
      <c r="E17" s="146">
        <v>93.0</v>
      </c>
      <c r="F17" s="194"/>
      <c r="G17" s="146">
        <v>81.0</v>
      </c>
      <c r="H17" s="194"/>
      <c r="I17" s="146"/>
      <c r="J17" s="194"/>
      <c r="K17" s="388">
        <v>86.0</v>
      </c>
      <c r="L17" s="388"/>
      <c r="M17" s="146">
        <v>90.0</v>
      </c>
      <c r="N17" s="194"/>
      <c r="O17" s="146">
        <v>75.0</v>
      </c>
      <c r="P17" s="194"/>
      <c r="Q17" s="146"/>
      <c r="R17" s="194"/>
      <c r="S17" s="200">
        <f>IFERROR((SUM(max(CNCF3140!C16,CNCF3140!D16),max(CNCF3140!E16,CNCF3140!F16),max(CNCF3140!G16,CNCF3140!H16),max(CNCF3140!I16,CNCF3140!J16))/4),"")</f>
        <v>60</v>
      </c>
      <c r="T17" s="200">
        <f>IFERROR((SUM(max(CNCF3140!K16,CNCF3140!L16),max(CNCF3140!M16,CNCF3140!N16),max(CNCF3140!O16,CNCF3140!P16),max(CNCF3140!Q16,CNCF3140!R16))/4),"")</f>
        <v>61.25</v>
      </c>
      <c r="U17" s="200">
        <f t="shared" si="1"/>
        <v>62.75</v>
      </c>
      <c r="V17" s="200">
        <f t="shared" si="2"/>
        <v>62.25</v>
      </c>
      <c r="W17" s="255">
        <f t="shared" si="3"/>
        <v>61.5625</v>
      </c>
    </row>
    <row r="18" ht="30.0" customHeight="1">
      <c r="A18" s="193">
        <v>14.0</v>
      </c>
      <c r="B18" s="128" t="str">
        <f>'3A 2025 - 2026 DATOS DEL ESTUDI'!B17</f>
        <v>Scarlett  Espinal Estéves</v>
      </c>
      <c r="C18" s="389">
        <v>25.0</v>
      </c>
      <c r="D18" s="194">
        <v>70.0</v>
      </c>
      <c r="E18" s="146">
        <v>70.0</v>
      </c>
      <c r="F18" s="194"/>
      <c r="G18" s="146">
        <v>70.0</v>
      </c>
      <c r="H18" s="194"/>
      <c r="I18" s="146"/>
      <c r="J18" s="194"/>
      <c r="K18" s="388">
        <v>71.0</v>
      </c>
      <c r="L18" s="388"/>
      <c r="M18" s="146">
        <v>80.0</v>
      </c>
      <c r="N18" s="194"/>
      <c r="O18" s="146">
        <v>30.0</v>
      </c>
      <c r="P18" s="194"/>
      <c r="Q18" s="146"/>
      <c r="R18" s="194"/>
      <c r="S18" s="200">
        <f>IFERROR((SUM(max(CNCF3140!C17,CNCF3140!D17),max(CNCF3140!E17,CNCF3140!F17),max(CNCF3140!G17,CNCF3140!H17),max(CNCF3140!I17,CNCF3140!J17))/4),"")</f>
        <v>42.5</v>
      </c>
      <c r="T18" s="200">
        <f>IFERROR((SUM(max(CNCF3140!K17,CNCF3140!L17),max(CNCF3140!M18,CNCF3140!N17),max(CNCF3140!O17,CNCF3140!P17),max(CNCF3140!Q17,CNCF3140!R17))/4),"")</f>
        <v>42.5</v>
      </c>
      <c r="U18" s="200">
        <f t="shared" si="1"/>
        <v>45.25</v>
      </c>
      <c r="V18" s="200">
        <f t="shared" si="2"/>
        <v>52.5</v>
      </c>
      <c r="W18" s="255">
        <f t="shared" si="3"/>
        <v>45.6875</v>
      </c>
    </row>
    <row r="19" ht="30.0" customHeight="1">
      <c r="A19" s="193">
        <v>15.0</v>
      </c>
      <c r="B19" s="128" t="str">
        <f>'3A 2025 - 2026 DATOS DEL ESTUDI'!B18</f>
        <v>José Manuel Estrella</v>
      </c>
      <c r="C19" s="389">
        <v>40.0</v>
      </c>
      <c r="D19" s="194">
        <v>60.0</v>
      </c>
      <c r="E19" s="146">
        <v>48.0</v>
      </c>
      <c r="F19" s="194">
        <v>70.0</v>
      </c>
      <c r="G19" s="146">
        <v>51.0</v>
      </c>
      <c r="H19" s="194"/>
      <c r="I19" s="146"/>
      <c r="J19" s="194"/>
      <c r="K19" s="388">
        <v>32.0</v>
      </c>
      <c r="L19" s="388">
        <v>70.0</v>
      </c>
      <c r="M19" s="146">
        <v>70.0</v>
      </c>
      <c r="N19" s="194"/>
      <c r="O19" s="146">
        <v>35.0</v>
      </c>
      <c r="P19" s="194"/>
      <c r="Q19" s="146"/>
      <c r="R19" s="194"/>
      <c r="S19" s="200">
        <f>IFERROR((SUM(max(CNCF3140!C18,CNCF3140!D18),max(CNCF3140!E18,CNCF3140!F18),max(CNCF3140!G18,CNCF3140!H18),max(CNCF3140!I18,CNCF3140!J18))/4),"")</f>
        <v>39.5</v>
      </c>
      <c r="T19" s="200" t="str">
        <f>IFERROR((SUM(max(CNCF3140!K18,CNCF3140!L18),max(#REF!,CNCF3140!N18),max(CNCF3140!O18,CNCF3140!P18),max(CNCF3140!Q18,CNCF3140!R18))/4),"")</f>
        <v/>
      </c>
      <c r="U19" s="200">
        <f t="shared" si="1"/>
        <v>43.75</v>
      </c>
      <c r="V19" s="200">
        <f t="shared" si="2"/>
        <v>45.25</v>
      </c>
      <c r="W19" s="255">
        <f t="shared" si="3"/>
        <v>32.125</v>
      </c>
    </row>
    <row r="20" ht="30.0" customHeight="1">
      <c r="A20" s="193">
        <v>16.0</v>
      </c>
      <c r="B20" s="128" t="str">
        <f>'3A 2025 - 2026 DATOS DEL ESTUDI'!B19</f>
        <v>Misael Starberk Ferreras Pérez</v>
      </c>
      <c r="C20" s="387">
        <v>88.0</v>
      </c>
      <c r="D20" s="194"/>
      <c r="E20" s="146">
        <v>79.0</v>
      </c>
      <c r="F20" s="194"/>
      <c r="G20" s="146">
        <v>76.0</v>
      </c>
      <c r="H20" s="194"/>
      <c r="I20" s="146"/>
      <c r="J20" s="194"/>
      <c r="K20" s="388">
        <v>79.0</v>
      </c>
      <c r="L20" s="388"/>
      <c r="M20" s="146">
        <v>85.0</v>
      </c>
      <c r="N20" s="194"/>
      <c r="O20" s="146">
        <v>80.0</v>
      </c>
      <c r="P20" s="194"/>
      <c r="Q20" s="146"/>
      <c r="R20" s="194"/>
      <c r="S20" s="200">
        <f>IFERROR((SUM(max(CNCF3140!C19,CNCF3140!D19),max(CNCF3140!E19,CNCF3140!F19),max(CNCF3140!G19,CNCF3140!H19),max(CNCF3140!I19,CNCF3140!J19))/4),"")</f>
        <v>61.75</v>
      </c>
      <c r="T20" s="200">
        <f>IFERROR((SUM(max(CNCF3140!K19,CNCF3140!L19),max(CNCF3140!M19,CNCF3140!N19),max(CNCF3140!O19,CNCF3140!P19),max(CNCF3140!Q19,CNCF3140!R19))/4),"")</f>
        <v>63.75</v>
      </c>
      <c r="U20" s="200">
        <f t="shared" si="1"/>
        <v>61</v>
      </c>
      <c r="V20" s="200">
        <f t="shared" si="2"/>
        <v>60.75</v>
      </c>
      <c r="W20" s="255">
        <f t="shared" si="3"/>
        <v>61.8125</v>
      </c>
    </row>
    <row r="21" ht="30.0" customHeight="1">
      <c r="A21" s="193">
        <v>17.0</v>
      </c>
      <c r="B21" s="128" t="str">
        <f>'3A 2025 - 2026 DATOS DEL ESTUDI'!B20</f>
        <v>Ruth Esther Fernández Rodríguez</v>
      </c>
      <c r="C21" s="387">
        <v>71.0</v>
      </c>
      <c r="D21" s="194"/>
      <c r="E21" s="146">
        <v>81.0</v>
      </c>
      <c r="F21" s="194"/>
      <c r="G21" s="146">
        <v>73.0</v>
      </c>
      <c r="H21" s="194"/>
      <c r="I21" s="146"/>
      <c r="J21" s="194"/>
      <c r="K21" s="388">
        <v>76.0</v>
      </c>
      <c r="L21" s="388"/>
      <c r="M21" s="146">
        <v>85.0</v>
      </c>
      <c r="N21" s="194"/>
      <c r="O21" s="146">
        <v>70.0</v>
      </c>
      <c r="P21" s="194"/>
      <c r="Q21" s="146"/>
      <c r="R21" s="194"/>
      <c r="S21" s="200">
        <f>IFERROR((SUM(max(CNCF3140!C20,CNCF3140!D20),max(CNCF3140!E20,CNCF3140!F20),max(CNCF3140!G20,CNCF3140!H20),max(CNCF3140!I20,CNCF3140!J20))/4),"")</f>
        <v>60.25</v>
      </c>
      <c r="T21" s="200">
        <f>IFERROR((SUM(max(CNCF3140!K20,CNCF3140!L20),max(CNCF3140!M20,CNCF3140!N20),max(CNCF3140!O20,CNCF3140!P20),max(CNCF3140!Q20,CNCF3140!R20))/4),"")</f>
        <v>55.25</v>
      </c>
      <c r="U21" s="200">
        <f t="shared" si="1"/>
        <v>57.75</v>
      </c>
      <c r="V21" s="200">
        <f t="shared" si="2"/>
        <v>56.25</v>
      </c>
      <c r="W21" s="255">
        <f t="shared" si="3"/>
        <v>57.375</v>
      </c>
    </row>
    <row r="22" ht="30.0" customHeight="1">
      <c r="A22" s="193">
        <v>18.0</v>
      </c>
      <c r="B22" s="128" t="str">
        <f>'3A 2025 - 2026 DATOS DEL ESTUDI'!B21</f>
        <v>Discairy  Filpo Estrella</v>
      </c>
      <c r="C22" s="387">
        <v>83.0</v>
      </c>
      <c r="D22" s="194"/>
      <c r="E22" s="146">
        <v>84.0</v>
      </c>
      <c r="F22" s="194"/>
      <c r="G22" s="146">
        <v>87.0</v>
      </c>
      <c r="H22" s="194"/>
      <c r="I22" s="146"/>
      <c r="J22" s="194"/>
      <c r="K22" s="388">
        <v>82.0</v>
      </c>
      <c r="L22" s="388"/>
      <c r="M22" s="146">
        <v>90.0</v>
      </c>
      <c r="N22" s="194"/>
      <c r="O22" s="146">
        <v>70.0</v>
      </c>
      <c r="P22" s="194"/>
      <c r="Q22" s="146"/>
      <c r="R22" s="194"/>
      <c r="S22" s="200">
        <f>IFERROR((SUM(max(CNCF3140!C21,CNCF3140!D21),max(CNCF3140!E21,CNCF3140!F21),max(CNCF3140!G21,CNCF3140!H21),max(CNCF3140!I21,CNCF3140!J21))/4),"")</f>
        <v>58.75</v>
      </c>
      <c r="T22" s="200">
        <f>IFERROR((SUM(max(CNCF3140!K21,CNCF3140!L21),max(CNCF3140!M21,CNCF3140!N21),max(CNCF3140!O21,CNCF3140!P21),max(CNCF3140!Q21,CNCF3140!R21))/4),"")</f>
        <v>59.5</v>
      </c>
      <c r="U22" s="200">
        <f t="shared" si="1"/>
        <v>60.5</v>
      </c>
      <c r="V22" s="200">
        <f t="shared" si="2"/>
        <v>63.5</v>
      </c>
      <c r="W22" s="255">
        <f t="shared" si="3"/>
        <v>60.5625</v>
      </c>
    </row>
    <row r="23" ht="30.0" customHeight="1">
      <c r="A23" s="193">
        <v>19.0</v>
      </c>
      <c r="B23" s="128" t="str">
        <f>'3A 2025 - 2026 DATOS DEL ESTUDI'!B22</f>
        <v>Alexis Enmanuel Gil  Sánchez</v>
      </c>
      <c r="C23" s="390">
        <v>70.0</v>
      </c>
      <c r="D23" s="194"/>
      <c r="E23" s="146">
        <v>66.0</v>
      </c>
      <c r="F23" s="194">
        <v>70.0</v>
      </c>
      <c r="G23" s="146">
        <v>75.0</v>
      </c>
      <c r="H23" s="194"/>
      <c r="I23" s="146"/>
      <c r="J23" s="194"/>
      <c r="K23" s="388">
        <v>61.0</v>
      </c>
      <c r="L23" s="388">
        <v>70.0</v>
      </c>
      <c r="M23" s="146">
        <v>70.0</v>
      </c>
      <c r="N23" s="194"/>
      <c r="O23" s="146">
        <v>30.0</v>
      </c>
      <c r="P23" s="194"/>
      <c r="Q23" s="146"/>
      <c r="R23" s="194"/>
      <c r="S23" s="200">
        <f>IFERROR((SUM(max(CNCF3140!C22,CNCF3140!D22),max(CNCF3140!E22,CNCF3140!F22),max(CNCF3140!G22,CNCF3140!H22),max(CNCF3140!I22,CNCF3140!J22))/4),"")</f>
        <v>44</v>
      </c>
      <c r="T23" s="200">
        <f>IFERROR((SUM(max(CNCF3140!K22,CNCF3140!L22),max(CNCF3140!M22,CNCF3140!N22),max(CNCF3140!O22,CNCF3140!P22),max(CNCF3140!Q22,CNCF3140!R22))/4),"")</f>
        <v>47.5</v>
      </c>
      <c r="U23" s="200">
        <f t="shared" si="1"/>
        <v>42.5</v>
      </c>
      <c r="V23" s="200">
        <f t="shared" si="2"/>
        <v>53.75</v>
      </c>
      <c r="W23" s="255">
        <f t="shared" si="3"/>
        <v>46.9375</v>
      </c>
    </row>
    <row r="24" ht="30.0" customHeight="1">
      <c r="A24" s="193">
        <v>20.0</v>
      </c>
      <c r="B24" s="128" t="str">
        <f>'3A 2025 - 2026 DATOS DEL ESTUDI'!B23</f>
        <v>Ayendy Jesús Guzmán</v>
      </c>
      <c r="C24" s="389">
        <v>22.0</v>
      </c>
      <c r="D24" s="194">
        <v>41.0</v>
      </c>
      <c r="E24" s="146">
        <v>25.0</v>
      </c>
      <c r="F24" s="194">
        <v>59.0</v>
      </c>
      <c r="G24" s="146">
        <v>50.0</v>
      </c>
      <c r="H24" s="194"/>
      <c r="I24" s="146"/>
      <c r="J24" s="194"/>
      <c r="K24" s="388">
        <v>49.0</v>
      </c>
      <c r="L24" s="388">
        <v>55.0</v>
      </c>
      <c r="M24" s="146">
        <v>70.0</v>
      </c>
      <c r="N24" s="194"/>
      <c r="O24" s="146"/>
      <c r="P24" s="194"/>
      <c r="Q24" s="146"/>
      <c r="R24" s="194"/>
      <c r="S24" s="200">
        <f>IFERROR((SUM(max(CNCF3140!C23,CNCF3140!D23),max(CNCF3140!E23,CNCF3140!F23),max(CNCF3140!G23,CNCF3140!H23),max(CNCF3140!I23,CNCF3140!J23))/4),"")</f>
        <v>26.25</v>
      </c>
      <c r="T24" s="200">
        <f>IFERROR((SUM(max(CNCF3140!K23,CNCF3140!L23),max(CNCF3140!M23,CNCF3140!N23),max(CNCF3140!O23,CNCF3140!P23),max(CNCF3140!Q23,CNCF3140!R23))/4),"")</f>
        <v>26.75</v>
      </c>
      <c r="U24" s="200">
        <f t="shared" si="1"/>
        <v>31.25</v>
      </c>
      <c r="V24" s="200">
        <f t="shared" si="2"/>
        <v>37.5</v>
      </c>
      <c r="W24" s="255">
        <f t="shared" si="3"/>
        <v>30.4375</v>
      </c>
    </row>
    <row r="25" ht="30.0" customHeight="1">
      <c r="A25" s="193">
        <v>21.0</v>
      </c>
      <c r="B25" s="128" t="str">
        <f>'3A 2025 - 2026 DATOS DEL ESTUDI'!B24</f>
        <v>Yassir  Hernández Disla</v>
      </c>
      <c r="C25" s="387">
        <v>87.0</v>
      </c>
      <c r="D25" s="194"/>
      <c r="E25" s="146">
        <v>90.0</v>
      </c>
      <c r="F25" s="194"/>
      <c r="G25" s="146">
        <v>84.0</v>
      </c>
      <c r="H25" s="194"/>
      <c r="I25" s="146"/>
      <c r="J25" s="194"/>
      <c r="K25" s="388">
        <v>86.0</v>
      </c>
      <c r="L25" s="388"/>
      <c r="M25" s="146">
        <v>90.0</v>
      </c>
      <c r="N25" s="194"/>
      <c r="O25" s="146">
        <v>75.0</v>
      </c>
      <c r="P25" s="194"/>
      <c r="Q25" s="146"/>
      <c r="R25" s="194"/>
      <c r="S25" s="200">
        <f>IFERROR((SUM(max(CNCF3140!C24,CNCF3140!D24),max(CNCF3140!E24,CNCF3140!F24),max(CNCF3140!G24,CNCF3140!H24),max(CNCF3140!I24,CNCF3140!J24))/4),"")</f>
        <v>63.75</v>
      </c>
      <c r="T25" s="200">
        <f>IFERROR((SUM(max(CNCF3140!K24,CNCF3140!L24),max(CNCF3140!M24,CNCF3140!N24),max(CNCF3140!O24,CNCF3140!P24),max(CNCF3140!Q24,CNCF3140!R24))/4),"")</f>
        <v>58.75</v>
      </c>
      <c r="U25" s="200">
        <f t="shared" si="1"/>
        <v>62.75</v>
      </c>
      <c r="V25" s="200">
        <f t="shared" si="2"/>
        <v>65.25</v>
      </c>
      <c r="W25" s="255">
        <f t="shared" si="3"/>
        <v>62.625</v>
      </c>
    </row>
    <row r="26" ht="30.0" customHeight="1">
      <c r="A26" s="193">
        <v>22.0</v>
      </c>
      <c r="B26" s="128" t="str">
        <f>'3A 2025 - 2026 DATOS DEL ESTUDI'!B25</f>
        <v>Yadiel  Jiménez Betances</v>
      </c>
      <c r="C26" s="387">
        <v>96.0</v>
      </c>
      <c r="D26" s="194"/>
      <c r="E26" s="146">
        <v>89.0</v>
      </c>
      <c r="F26" s="194"/>
      <c r="G26" s="146">
        <v>82.0</v>
      </c>
      <c r="H26" s="194"/>
      <c r="I26" s="146"/>
      <c r="J26" s="194"/>
      <c r="K26" s="388">
        <v>93.0</v>
      </c>
      <c r="L26" s="388"/>
      <c r="M26" s="146">
        <v>95.0</v>
      </c>
      <c r="N26" s="194"/>
      <c r="O26" s="146">
        <v>82.0</v>
      </c>
      <c r="P26" s="194"/>
      <c r="Q26" s="146"/>
      <c r="R26" s="194"/>
      <c r="S26" s="200">
        <f>IFERROR((SUM(max(CNCF3140!C25,CNCF3140!D25),max(CNCF3140!E25,CNCF3140!F25),max(CNCF3140!G25,CNCF3140!H25),max(CNCF3140!I25,CNCF3140!J25))/4),"")</f>
        <v>61.75</v>
      </c>
      <c r="T26" s="200">
        <f>IFERROR((SUM(max(CNCF3140!K25,CNCF3140!L25),max(CNCF3140!M25,CNCF3140!N25),max(CNCF3140!O25,CNCF3140!P25),max(CNCF3140!Q25,CNCF3140!R25))/4),"")</f>
        <v>67.25</v>
      </c>
      <c r="U26" s="200">
        <f t="shared" si="1"/>
        <v>67.5</v>
      </c>
      <c r="V26" s="200">
        <f t="shared" si="2"/>
        <v>66.75</v>
      </c>
      <c r="W26" s="255">
        <f t="shared" si="3"/>
        <v>65.8125</v>
      </c>
    </row>
    <row r="27" ht="30.0" customHeight="1">
      <c r="A27" s="193">
        <v>23.0</v>
      </c>
      <c r="B27" s="128" t="str">
        <f>'3A 2025 - 2026 DATOS DEL ESTUDI'!B26</f>
        <v>Yamel  Mella Aquino</v>
      </c>
      <c r="C27" s="387">
        <v>81.0</v>
      </c>
      <c r="D27" s="194"/>
      <c r="E27" s="146">
        <v>94.0</v>
      </c>
      <c r="F27" s="194"/>
      <c r="G27" s="146">
        <v>82.0</v>
      </c>
      <c r="H27" s="194"/>
      <c r="I27" s="146"/>
      <c r="J27" s="194"/>
      <c r="K27" s="388">
        <v>84.0</v>
      </c>
      <c r="L27" s="388"/>
      <c r="M27" s="146">
        <v>92.0</v>
      </c>
      <c r="N27" s="194"/>
      <c r="O27" s="146">
        <v>80.0</v>
      </c>
      <c r="P27" s="194"/>
      <c r="Q27" s="146"/>
      <c r="R27" s="194"/>
      <c r="S27" s="200">
        <f>IFERROR((SUM(max(CNCF3140!C26,CNCF3140!D26),max(CNCF3140!E26,CNCF3140!F26),max(CNCF3140!G26,CNCF3140!H26),max(CNCF3140!I26,CNCF3140!J26))/4),"")</f>
        <v>63.5</v>
      </c>
      <c r="T27" s="200">
        <f>IFERROR((SUM(max(CNCF3140!K26,CNCF3140!L26),max(CNCF3140!M26,CNCF3140!N26),max(CNCF3140!O26,CNCF3140!P26),max(CNCF3140!Q26,CNCF3140!R26))/4),"")</f>
        <v>60</v>
      </c>
      <c r="U27" s="200">
        <f t="shared" si="1"/>
        <v>64</v>
      </c>
      <c r="V27" s="200">
        <f t="shared" si="2"/>
        <v>64.25</v>
      </c>
      <c r="W27" s="255">
        <f t="shared" si="3"/>
        <v>62.9375</v>
      </c>
    </row>
    <row r="28" ht="30.0" customHeight="1">
      <c r="A28" s="193">
        <v>24.0</v>
      </c>
      <c r="B28" s="128" t="str">
        <f>'3A 2025 - 2026 DATOS DEL ESTUDI'!B27</f>
        <v>Sariely Del Carmen Mena Chávez</v>
      </c>
      <c r="C28" s="387">
        <v>82.0</v>
      </c>
      <c r="D28" s="194"/>
      <c r="E28" s="146">
        <v>91.0</v>
      </c>
      <c r="F28" s="194"/>
      <c r="G28" s="146">
        <v>79.0</v>
      </c>
      <c r="H28" s="194"/>
      <c r="I28" s="146"/>
      <c r="J28" s="194"/>
      <c r="K28" s="388">
        <v>83.0</v>
      </c>
      <c r="L28" s="388"/>
      <c r="M28" s="146">
        <v>88.0</v>
      </c>
      <c r="N28" s="194"/>
      <c r="O28" s="146">
        <v>70.0</v>
      </c>
      <c r="P28" s="194"/>
      <c r="Q28" s="146"/>
      <c r="R28" s="194"/>
      <c r="S28" s="200">
        <f>IFERROR((SUM(max(CNCF3140!C27,CNCF3140!D27),max(CNCF3140!E27,CNCF3140!F27),max(CNCF3140!G27,CNCF3140!H27),max(CNCF3140!I27,CNCF3140!J27))/4),"")</f>
        <v>56.75</v>
      </c>
      <c r="T28" s="200">
        <f>IFERROR((SUM(max(CNCF3140!K27,CNCF3140!L27),max(CNCF3140!M27,CNCF3140!N27),max(CNCF3140!O27,CNCF3140!P27),max(CNCF3140!Q27,CNCF3140!R27))/4),"")</f>
        <v>60.5</v>
      </c>
      <c r="U28" s="200">
        <f t="shared" si="1"/>
        <v>60.25</v>
      </c>
      <c r="V28" s="200">
        <f t="shared" si="2"/>
        <v>63</v>
      </c>
      <c r="W28" s="255">
        <f t="shared" si="3"/>
        <v>60.125</v>
      </c>
    </row>
    <row r="29" ht="30.0" customHeight="1">
      <c r="A29" s="193">
        <v>25.0</v>
      </c>
      <c r="B29" s="128" t="str">
        <f>'3A 2025 - 2026 DATOS DEL ESTUDI'!B28</f>
        <v>David Carmelo Navas Fernández</v>
      </c>
      <c r="C29" s="387">
        <v>75.0</v>
      </c>
      <c r="D29" s="194"/>
      <c r="E29" s="146">
        <v>82.0</v>
      </c>
      <c r="F29" s="194"/>
      <c r="G29" s="146">
        <v>77.0</v>
      </c>
      <c r="H29" s="194"/>
      <c r="I29" s="146"/>
      <c r="J29" s="194"/>
      <c r="K29" s="388">
        <v>83.0</v>
      </c>
      <c r="L29" s="388"/>
      <c r="M29" s="146">
        <v>85.0</v>
      </c>
      <c r="N29" s="194"/>
      <c r="O29" s="146">
        <v>81.0</v>
      </c>
      <c r="P29" s="194"/>
      <c r="Q29" s="146"/>
      <c r="R29" s="194"/>
      <c r="S29" s="200">
        <f>IFERROR((SUM(max(CNCF3140!C28,CNCF3140!D28),max(CNCF3140!E28,CNCF3140!F28),max(CNCF3140!G28,CNCF3140!H28),max(CNCF3140!I28,CNCF3140!J28))/4),"")</f>
        <v>61.5</v>
      </c>
      <c r="T29" s="200">
        <f>IFERROR((SUM(max(CNCF3140!K28,CNCF3140!L28),max(CNCF3140!M28,CNCF3140!N28),max(CNCF3140!O28,CNCF3140!P28),max(CNCF3140!Q28,CNCF3140!R28))/4),"")</f>
        <v>61.75</v>
      </c>
      <c r="U29" s="200">
        <f t="shared" si="1"/>
        <v>62.25</v>
      </c>
      <c r="V29" s="200">
        <f t="shared" si="2"/>
        <v>58.5</v>
      </c>
      <c r="W29" s="255">
        <f t="shared" si="3"/>
        <v>61</v>
      </c>
    </row>
    <row r="30" ht="30.0" customHeight="1">
      <c r="A30" s="193">
        <v>26.0</v>
      </c>
      <c r="B30" s="128" t="str">
        <f>'3A 2025 - 2026 DATOS DEL ESTUDI'!B29</f>
        <v>Andriw Jelier Ortiz Rodríguez</v>
      </c>
      <c r="C30" s="387">
        <v>85.0</v>
      </c>
      <c r="D30" s="194"/>
      <c r="E30" s="146">
        <v>94.0</v>
      </c>
      <c r="F30" s="194"/>
      <c r="G30" s="146">
        <v>75.0</v>
      </c>
      <c r="H30" s="194"/>
      <c r="I30" s="146"/>
      <c r="J30" s="194"/>
      <c r="K30" s="388">
        <v>75.0</v>
      </c>
      <c r="L30" s="388"/>
      <c r="M30" s="146">
        <v>85.0</v>
      </c>
      <c r="N30" s="194"/>
      <c r="O30" s="146">
        <v>70.0</v>
      </c>
      <c r="P30" s="194"/>
      <c r="Q30" s="146"/>
      <c r="R30" s="194"/>
      <c r="S30" s="200">
        <f>IFERROR((SUM(max(CNCF3140!C29,CNCF3140!D29),max(CNCF3140!E29,CNCF3140!F29),max(CNCF3140!G29,CNCF3140!H29),max(CNCF3140!I29,CNCF3140!J29))/4),"")</f>
        <v>63.75</v>
      </c>
      <c r="T30" s="200">
        <f>IFERROR((SUM(max(CNCF3140!K29,CNCF3140!L29),max(CNCF3140!M29,CNCF3140!N29),max(CNCF3140!O29,CNCF3140!P29),max(CNCF3140!Q29,CNCF3140!R29))/4),"")</f>
        <v>63</v>
      </c>
      <c r="U30" s="200">
        <f t="shared" si="1"/>
        <v>57.5</v>
      </c>
      <c r="V30" s="200">
        <f t="shared" si="2"/>
        <v>63.5</v>
      </c>
      <c r="W30" s="255">
        <f t="shared" si="3"/>
        <v>61.9375</v>
      </c>
    </row>
    <row r="31" ht="30.0" customHeight="1">
      <c r="A31" s="193">
        <v>27.0</v>
      </c>
      <c r="B31" s="128" t="str">
        <f>'3A 2025 - 2026 DATOS DEL ESTUDI'!B30</f>
        <v>Dashley Nicole Peña García</v>
      </c>
      <c r="C31" s="387">
        <v>80.0</v>
      </c>
      <c r="D31" s="194"/>
      <c r="E31" s="146">
        <v>84.0</v>
      </c>
      <c r="F31" s="194"/>
      <c r="G31" s="146">
        <v>75.0</v>
      </c>
      <c r="H31" s="194"/>
      <c r="I31" s="146"/>
      <c r="J31" s="194"/>
      <c r="K31" s="388">
        <v>90.0</v>
      </c>
      <c r="L31" s="388"/>
      <c r="M31" s="146">
        <v>90.0</v>
      </c>
      <c r="N31" s="194"/>
      <c r="O31" s="146">
        <v>40.0</v>
      </c>
      <c r="P31" s="194"/>
      <c r="Q31" s="146"/>
      <c r="R31" s="194"/>
      <c r="S31" s="200">
        <f>IFERROR((SUM(max(CNCF3140!C30,CNCF3140!D30),max(CNCF3140!E30,CNCF3140!F30),max(CNCF3140!G30,CNCF3140!H30),max(CNCF3140!I30,CNCF3140!J30))/4),"")</f>
        <v>52.5</v>
      </c>
      <c r="T31" s="200">
        <f>IFERROR((SUM(max(CNCF3140!K30,CNCF3140!L30),max(CNCF3140!M30,CNCF3140!N30),max(CNCF3140!O30,CNCF3140!P30),max(CNCF3140!Q30,CNCF3140!R30))/4),"")</f>
        <v>52.5</v>
      </c>
      <c r="U31" s="200">
        <f t="shared" si="1"/>
        <v>55</v>
      </c>
      <c r="V31" s="200">
        <f t="shared" si="2"/>
        <v>59.75</v>
      </c>
      <c r="W31" s="255">
        <f t="shared" si="3"/>
        <v>54.9375</v>
      </c>
    </row>
    <row r="32" ht="30.0" customHeight="1">
      <c r="A32" s="193">
        <v>28.0</v>
      </c>
      <c r="B32" s="128" t="str">
        <f>'3A 2025 - 2026 DATOS DEL ESTUDI'!B31</f>
        <v>Yesly  Peña Muñoz</v>
      </c>
      <c r="C32" s="387">
        <v>98.0</v>
      </c>
      <c r="D32" s="194"/>
      <c r="E32" s="146">
        <v>94.0</v>
      </c>
      <c r="F32" s="194"/>
      <c r="G32" s="146">
        <v>88.0</v>
      </c>
      <c r="H32" s="194"/>
      <c r="I32" s="146"/>
      <c r="J32" s="194"/>
      <c r="K32" s="388">
        <v>97.0</v>
      </c>
      <c r="L32" s="388"/>
      <c r="M32" s="146">
        <v>98.0</v>
      </c>
      <c r="N32" s="194"/>
      <c r="O32" s="146">
        <v>90.0</v>
      </c>
      <c r="P32" s="194"/>
      <c r="Q32" s="146"/>
      <c r="R32" s="194"/>
      <c r="S32" s="200">
        <f>IFERROR((SUM(max(CNCF3140!C31,CNCF3140!D31),max(CNCF3140!E31,CNCF3140!F31),max(CNCF3140!G31,CNCF3140!H31),max(CNCF3140!I31,CNCF3140!J31))/4),"")</f>
        <v>70</v>
      </c>
      <c r="T32" s="200">
        <f>IFERROR((SUM(max(CNCF3140!K31,CNCF3140!L31),max(CNCF3140!M31,CNCF3140!N31),max(CNCF3140!O31,CNCF3140!P31),max(CNCF3140!Q31,CNCF3140!R31))/4),"")</f>
        <v>69.5</v>
      </c>
      <c r="U32" s="200">
        <f t="shared" si="1"/>
        <v>71.25</v>
      </c>
      <c r="V32" s="200">
        <f t="shared" si="2"/>
        <v>70</v>
      </c>
      <c r="W32" s="255">
        <f t="shared" si="3"/>
        <v>70.1875</v>
      </c>
    </row>
    <row r="33" ht="30.0" customHeight="1">
      <c r="A33" s="193">
        <v>29.0</v>
      </c>
      <c r="B33" s="128" t="str">
        <f>'3A 2025 - 2026 DATOS DEL ESTUDI'!B32</f>
        <v>Wilbert  Peña Paulino</v>
      </c>
      <c r="C33" s="387">
        <v>75.0</v>
      </c>
      <c r="D33" s="194"/>
      <c r="E33" s="146">
        <v>91.0</v>
      </c>
      <c r="F33" s="194"/>
      <c r="G33" s="146">
        <v>72.0</v>
      </c>
      <c r="H33" s="194"/>
      <c r="I33" s="146"/>
      <c r="J33" s="194"/>
      <c r="K33" s="388">
        <v>78.0</v>
      </c>
      <c r="L33" s="388"/>
      <c r="M33" s="146">
        <v>85.0</v>
      </c>
      <c r="N33" s="194"/>
      <c r="O33" s="146">
        <v>70.0</v>
      </c>
      <c r="P33" s="194"/>
      <c r="Q33" s="146"/>
      <c r="R33" s="194"/>
      <c r="S33" s="200">
        <f>IFERROR((SUM(max(CNCF3140!C32,CNCF3140!D32),max(CNCF3140!E32,CNCF3140!F32),max(CNCF3140!G32,CNCF3140!H32),max(CNCF3140!I32,CNCF3140!J32))/4),"")</f>
        <v>63</v>
      </c>
      <c r="T33" s="200">
        <f>IFERROR((SUM(max(CNCF3140!K32,CNCF3140!L32),max(CNCF3140!M32,CNCF3140!N32),max(CNCF3140!O32,CNCF3140!P32),max(CNCF3140!Q32,CNCF3140!R32))/4),"")</f>
        <v>58.75</v>
      </c>
      <c r="U33" s="200">
        <f t="shared" si="1"/>
        <v>58.25</v>
      </c>
      <c r="V33" s="200">
        <f t="shared" si="2"/>
        <v>59.5</v>
      </c>
      <c r="W33" s="255">
        <f t="shared" si="3"/>
        <v>59.875</v>
      </c>
    </row>
    <row r="34" ht="30.0" customHeight="1">
      <c r="A34" s="193">
        <v>30.0</v>
      </c>
      <c r="B34" s="128" t="str">
        <f>'3A 2025 - 2026 DATOS DEL ESTUDI'!B33</f>
        <v>Yonayry  Peña Santos</v>
      </c>
      <c r="C34" s="389">
        <v>61.0</v>
      </c>
      <c r="D34" s="194">
        <v>70.0</v>
      </c>
      <c r="E34" s="146">
        <v>48.0</v>
      </c>
      <c r="F34" s="194">
        <v>70.0</v>
      </c>
      <c r="G34" s="146">
        <v>73.0</v>
      </c>
      <c r="H34" s="194"/>
      <c r="I34" s="146"/>
      <c r="J34" s="194"/>
      <c r="K34" s="388">
        <v>79.0</v>
      </c>
      <c r="L34" s="388"/>
      <c r="M34" s="146">
        <v>85.0</v>
      </c>
      <c r="N34" s="194"/>
      <c r="O34" s="146">
        <v>70.0</v>
      </c>
      <c r="P34" s="194"/>
      <c r="Q34" s="146"/>
      <c r="R34" s="194"/>
      <c r="S34" s="200">
        <f>IFERROR((SUM(max(CNCF3140!C33,CNCF3140!D33),max(CNCF3140!E33,CNCF3140!F33),max(CNCF3140!G33,CNCF3140!H33),max(CNCF3140!I33,CNCF3140!J33))/4),"")</f>
        <v>55</v>
      </c>
      <c r="T34" s="200">
        <f>IFERROR((SUM(max(CNCF3140!K33,CNCF3140!L33),max(CNCF3140!M33,CNCF3140!N33),max(CNCF3140!O33,CNCF3140!P33),max(CNCF3140!Q33,CNCF3140!R33))/4),"")</f>
        <v>53.75</v>
      </c>
      <c r="U34" s="200">
        <f t="shared" si="1"/>
        <v>58.5</v>
      </c>
      <c r="V34" s="200">
        <f t="shared" si="2"/>
        <v>53.25</v>
      </c>
      <c r="W34" s="255">
        <f t="shared" si="3"/>
        <v>55.125</v>
      </c>
    </row>
    <row r="35" ht="30.0" customHeight="1">
      <c r="A35" s="193">
        <v>31.0</v>
      </c>
      <c r="B35" s="128" t="str">
        <f>'3A 2025 - 2026 DATOS DEL ESTUDI'!B34</f>
        <v>Rossier Analiz Pérez Rodríguez</v>
      </c>
      <c r="C35" s="387">
        <v>85.0</v>
      </c>
      <c r="D35" s="194"/>
      <c r="E35" s="146">
        <v>90.0</v>
      </c>
      <c r="F35" s="194"/>
      <c r="G35" s="146">
        <v>75.0</v>
      </c>
      <c r="H35" s="194"/>
      <c r="I35" s="146"/>
      <c r="J35" s="194"/>
      <c r="K35" s="388">
        <v>92.0</v>
      </c>
      <c r="L35" s="388"/>
      <c r="M35" s="146">
        <v>85.0</v>
      </c>
      <c r="N35" s="194"/>
      <c r="O35" s="146">
        <v>80.0</v>
      </c>
      <c r="P35" s="194"/>
      <c r="Q35" s="146"/>
      <c r="R35" s="194"/>
      <c r="S35" s="200">
        <f>IFERROR((SUM(max(CNCF3140!C34,CNCF3140!D34),max(CNCF3140!E34,CNCF3140!F34),max(CNCF3140!G34,CNCF3140!H34),max(CNCF3140!I34,CNCF3140!J34))/4),"")</f>
        <v>64.25</v>
      </c>
      <c r="T35" s="200">
        <f>IFERROR((SUM(max(CNCF3140!K34,CNCF3140!L34),max(CNCF3140!M34,CNCF3140!N34),max(CNCF3140!O34,CNCF3140!P34),max(CNCF3140!Q34,CNCF3140!R34))/4),"")</f>
        <v>60.25</v>
      </c>
      <c r="U35" s="200">
        <f t="shared" si="1"/>
        <v>64.25</v>
      </c>
      <c r="V35" s="200">
        <f t="shared" si="2"/>
        <v>62.5</v>
      </c>
      <c r="W35" s="255">
        <f t="shared" si="3"/>
        <v>62.8125</v>
      </c>
    </row>
    <row r="36" ht="30.0" customHeight="1">
      <c r="A36" s="193">
        <v>32.0</v>
      </c>
      <c r="B36" s="128" t="str">
        <f>'3A 2025 - 2026 DATOS DEL ESTUDI'!B35</f>
        <v>Joseph Francisco Ramírez Espinosa</v>
      </c>
      <c r="C36" s="387">
        <v>80.0</v>
      </c>
      <c r="D36" s="194"/>
      <c r="E36" s="146">
        <v>90.0</v>
      </c>
      <c r="F36" s="194"/>
      <c r="G36" s="146">
        <v>77.0</v>
      </c>
      <c r="H36" s="194"/>
      <c r="I36" s="146"/>
      <c r="J36" s="194"/>
      <c r="K36" s="388">
        <v>81.0</v>
      </c>
      <c r="L36" s="388"/>
      <c r="M36" s="146">
        <v>88.0</v>
      </c>
      <c r="N36" s="194"/>
      <c r="O36" s="146">
        <v>71.0</v>
      </c>
      <c r="P36" s="194"/>
      <c r="Q36" s="146"/>
      <c r="R36" s="194"/>
      <c r="S36" s="200">
        <f>IFERROR((SUM(max(CNCF3140!C35,CNCF3140!D35),max(CNCF3140!E35,CNCF3140!F35),max(CNCF3140!G35,CNCF3140!H35),max(CNCF3140!I35,CNCF3140!J35))/4),"")</f>
        <v>58.75</v>
      </c>
      <c r="T36" s="200">
        <f>IFERROR((SUM(max(CNCF3140!K35,CNCF3140!L35),max(CNCF3140!M35,CNCF3140!N35),max(CNCF3140!O35,CNCF3140!P35),max(CNCF3140!Q35,CNCF3140!R35))/4),"")</f>
        <v>60.25</v>
      </c>
      <c r="U36" s="200">
        <f t="shared" si="1"/>
        <v>60</v>
      </c>
      <c r="V36" s="200">
        <f t="shared" si="2"/>
        <v>61.75</v>
      </c>
      <c r="W36" s="255">
        <f t="shared" si="3"/>
        <v>60.1875</v>
      </c>
    </row>
    <row r="37" ht="30.0" customHeight="1">
      <c r="A37" s="193">
        <v>33.0</v>
      </c>
      <c r="B37" s="128" t="str">
        <f>'3A 2025 - 2026 DATOS DEL ESTUDI'!B36</f>
        <v>Yariel Alfonso Ramos</v>
      </c>
      <c r="C37" s="389">
        <v>30.0</v>
      </c>
      <c r="D37" s="194">
        <v>41.0</v>
      </c>
      <c r="E37" s="146">
        <v>20.0</v>
      </c>
      <c r="F37" s="194">
        <v>45.0</v>
      </c>
      <c r="G37" s="146">
        <v>70.0</v>
      </c>
      <c r="H37" s="194"/>
      <c r="I37" s="146"/>
      <c r="J37" s="194"/>
      <c r="K37" s="388">
        <v>49.0</v>
      </c>
      <c r="L37" s="388">
        <v>70.0</v>
      </c>
      <c r="M37" s="146">
        <v>60.0</v>
      </c>
      <c r="N37" s="194">
        <v>65.0</v>
      </c>
      <c r="O37" s="146">
        <v>30.0</v>
      </c>
      <c r="P37" s="194"/>
      <c r="Q37" s="146"/>
      <c r="R37" s="194"/>
      <c r="S37" s="200">
        <f>IFERROR((SUM(max(CNCF3140!C36,CNCF3140!D36),max(CNCF3140!E36,CNCF3140!F36),max(CNCF3140!G36,CNCF3140!H36),max(CNCF3140!I36,CNCF3140!J36))/4),"")</f>
        <v>31.75</v>
      </c>
      <c r="T37" s="200">
        <f>IFERROR((SUM(max(CNCF3140!K36,CNCF3140!L36),max(CNCF3140!M36,CNCF3140!N36),max(CNCF3140!O36,CNCF3140!P36),max(CNCF3140!Q36,CNCF3140!R36))/4),"")</f>
        <v>30</v>
      </c>
      <c r="U37" s="200">
        <f t="shared" si="1"/>
        <v>41.25</v>
      </c>
      <c r="V37" s="200">
        <f t="shared" si="2"/>
        <v>39</v>
      </c>
      <c r="W37" s="255">
        <f t="shared" si="3"/>
        <v>35.5</v>
      </c>
    </row>
    <row r="38" ht="30.0" customHeight="1">
      <c r="A38" s="193">
        <v>34.0</v>
      </c>
      <c r="B38" s="128" t="str">
        <f>'3A 2025 - 2026 DATOS DEL ESTUDI'!B37</f>
        <v>Carlos David Rodríguez Almánzar</v>
      </c>
      <c r="C38" s="389">
        <v>60.0</v>
      </c>
      <c r="D38" s="194">
        <v>75.0</v>
      </c>
      <c r="E38" s="146">
        <v>44.0</v>
      </c>
      <c r="F38" s="194">
        <v>70.0</v>
      </c>
      <c r="G38" s="146">
        <v>75.0</v>
      </c>
      <c r="H38" s="194"/>
      <c r="I38" s="146"/>
      <c r="J38" s="194"/>
      <c r="K38" s="388">
        <v>71.0</v>
      </c>
      <c r="L38" s="388"/>
      <c r="M38" s="146">
        <v>75.0</v>
      </c>
      <c r="N38" s="194"/>
      <c r="O38" s="146">
        <v>50.0</v>
      </c>
      <c r="P38" s="194"/>
      <c r="Q38" s="146"/>
      <c r="R38" s="194"/>
      <c r="S38" s="200">
        <f>IFERROR((SUM(max(CNCF3140!C37,CNCF3140!D37),max(CNCF3140!E37,CNCF3140!F37),max(CNCF3140!G37,CNCF3140!H37),max(CNCF3140!I37,CNCF3140!J37))/4),"")</f>
        <v>49.75</v>
      </c>
      <c r="T38" s="200" t="str">
        <f>IFERROR((SUM(max(#REF!,CNCF3140!K37),max(CNCF3140!M37,CNCF3140!N37),max(CNCF3140!O37,CNCF3140!P37),max(CNCF3140!Q37,CNCF3140!R37))/4),"")</f>
        <v/>
      </c>
      <c r="U38" s="200">
        <f t="shared" si="1"/>
        <v>49</v>
      </c>
      <c r="V38" s="200">
        <f t="shared" si="2"/>
        <v>55</v>
      </c>
      <c r="W38" s="255">
        <f t="shared" si="3"/>
        <v>38.4375</v>
      </c>
    </row>
    <row r="39" ht="30.0" customHeight="1">
      <c r="A39" s="193">
        <v>35.0</v>
      </c>
      <c r="B39" s="128" t="str">
        <f>'3A 2025 - 2026 DATOS DEL ESTUDI'!B38</f>
        <v>Darianni  Santos Medina</v>
      </c>
      <c r="C39" s="387">
        <v>76.0</v>
      </c>
      <c r="D39" s="194"/>
      <c r="E39" s="146">
        <v>90.0</v>
      </c>
      <c r="F39" s="194"/>
      <c r="G39" s="146">
        <v>81.0</v>
      </c>
      <c r="H39" s="194"/>
      <c r="I39" s="146"/>
      <c r="J39" s="194"/>
      <c r="K39" s="388">
        <v>82.0</v>
      </c>
      <c r="L39" s="388"/>
      <c r="M39" s="146">
        <v>90.0</v>
      </c>
      <c r="N39" s="194"/>
      <c r="O39" s="146">
        <v>80.0</v>
      </c>
      <c r="P39" s="194"/>
      <c r="Q39" s="146"/>
      <c r="R39" s="194"/>
      <c r="S39" s="200">
        <f>IFERROR((SUM(max(CNCF3140!C38,CNCF3140!D38),max(CNCF3140!E38,CNCF3140!F38),max(CNCF3140!G38,CNCF3140!H38),max(CNCF3140!I38,CNCF3140!J38))/4),"")</f>
        <v>58.75</v>
      </c>
      <c r="T39" s="200">
        <f>IFERROR((SUM(max(CNCF3140!K38,CNCF3140!L38),max(CNCF3140!M38,CNCF3140!N38),max(CNCF3140!O38,CNCF3140!P38),max(CNCF3140!Q38,CNCF3140!R38))/4),"")</f>
        <v>57</v>
      </c>
      <c r="U39" s="200">
        <f t="shared" si="1"/>
        <v>63</v>
      </c>
      <c r="V39" s="200">
        <f t="shared" si="2"/>
        <v>61.75</v>
      </c>
      <c r="W39" s="255">
        <f t="shared" si="3"/>
        <v>60.125</v>
      </c>
    </row>
    <row r="40" ht="30.0" customHeight="1">
      <c r="A40" s="193">
        <v>36.0</v>
      </c>
      <c r="B40" s="128" t="str">
        <f>'3A 2025 - 2026 DATOS DEL ESTUDI'!B39</f>
        <v>Rosyeli Carolina Tavarez  Reyes</v>
      </c>
      <c r="C40" s="389">
        <v>45.0</v>
      </c>
      <c r="D40" s="194">
        <v>70.0</v>
      </c>
      <c r="E40" s="146">
        <v>70.0</v>
      </c>
      <c r="F40" s="194"/>
      <c r="G40" s="146">
        <v>75.0</v>
      </c>
      <c r="H40" s="194"/>
      <c r="I40" s="146"/>
      <c r="J40" s="194"/>
      <c r="K40" s="388">
        <v>79.0</v>
      </c>
      <c r="L40" s="388"/>
      <c r="M40" s="146">
        <v>79.0</v>
      </c>
      <c r="N40" s="194"/>
      <c r="O40" s="146">
        <v>30.0</v>
      </c>
      <c r="P40" s="194"/>
      <c r="Q40" s="146"/>
      <c r="R40" s="194"/>
      <c r="S40" s="200">
        <f>IFERROR((SUM(max(CNCF3140!C39,CNCF3140!D39),max(CNCF3140!E39,CNCF3140!F39),max(CNCF3140!G39,CNCF3140!H39),max(CNCF3140!I39,CNCF3140!J39))/4),"")</f>
        <v>49.75</v>
      </c>
      <c r="T40" s="200">
        <f>IFERROR((SUM(max(CNCF3140!K39,CNCF3140!L39),max(CNCF3140!M39,CNCF3140!N39),max(CNCF3140!O39,CNCF3140!P39),max(CNCF3140!Q39,CNCF3140!R39))/4),"")</f>
        <v>41</v>
      </c>
      <c r="U40" s="200">
        <f t="shared" si="1"/>
        <v>47</v>
      </c>
      <c r="V40" s="200">
        <f t="shared" si="2"/>
        <v>53.75</v>
      </c>
      <c r="W40" s="255">
        <f t="shared" si="3"/>
        <v>47.875</v>
      </c>
    </row>
    <row r="41" ht="30.0" customHeight="1">
      <c r="A41" s="193">
        <v>37.0</v>
      </c>
      <c r="B41" s="128" t="str">
        <f>'3A 2025 - 2026 DATOS DEL ESTUDI'!B40</f>
        <v>Melani  Taveras Bautista</v>
      </c>
      <c r="C41" s="389">
        <v>42.0</v>
      </c>
      <c r="D41" s="194">
        <v>70.0</v>
      </c>
      <c r="E41" s="146">
        <v>88.0</v>
      </c>
      <c r="F41" s="194"/>
      <c r="G41" s="146">
        <v>80.0</v>
      </c>
      <c r="H41" s="194"/>
      <c r="I41" s="146"/>
      <c r="J41" s="194"/>
      <c r="K41" s="388">
        <v>70.0</v>
      </c>
      <c r="L41" s="388"/>
      <c r="M41" s="146">
        <v>80.0</v>
      </c>
      <c r="N41" s="194"/>
      <c r="O41" s="146">
        <v>41.0</v>
      </c>
      <c r="P41" s="194"/>
      <c r="Q41" s="146"/>
      <c r="R41" s="194"/>
      <c r="S41" s="200">
        <f>IFERROR((SUM(max(CNCF3140!C40,CNCF3140!D40),max(CNCF3140!E40,CNCF3140!F40),max(CNCF3140!G40,CNCF3140!H40),max(CNCF3140!I40,CNCF3140!J40))/4),"")</f>
        <v>55.5</v>
      </c>
      <c r="T41" s="200">
        <f>IFERROR((SUM(max(CNCF3140!K40,CNCF3140!L40),max(CNCF3140!M40,CNCF3140!N40),max(CNCF3140!O40,CNCF3140!P40),max(CNCF3140!Q40,CNCF3140!R40))/4),"")</f>
        <v>52</v>
      </c>
      <c r="U41" s="200">
        <f t="shared" si="1"/>
        <v>47.75</v>
      </c>
      <c r="V41" s="200">
        <f t="shared" si="2"/>
        <v>59.5</v>
      </c>
      <c r="W41" s="255">
        <f t="shared" si="3"/>
        <v>53.6875</v>
      </c>
    </row>
    <row r="42" ht="30.0" customHeight="1">
      <c r="A42" s="193">
        <v>38.0</v>
      </c>
      <c r="B42" s="128" t="str">
        <f>'3A 2025 - 2026 DATOS DEL ESTUDI'!B41</f>
        <v>Arianny  Tejada Guzmán</v>
      </c>
      <c r="C42" s="387">
        <v>92.0</v>
      </c>
      <c r="D42" s="194"/>
      <c r="E42" s="146">
        <v>94.0</v>
      </c>
      <c r="F42" s="194"/>
      <c r="G42" s="146">
        <v>92.0</v>
      </c>
      <c r="H42" s="194"/>
      <c r="I42" s="146"/>
      <c r="J42" s="194"/>
      <c r="K42" s="388">
        <v>90.0</v>
      </c>
      <c r="L42" s="388"/>
      <c r="M42" s="146">
        <v>95.0</v>
      </c>
      <c r="N42" s="194"/>
      <c r="O42" s="146">
        <v>85.0</v>
      </c>
      <c r="P42" s="194"/>
      <c r="Q42" s="146"/>
      <c r="R42" s="194"/>
      <c r="S42" s="200">
        <f>IFERROR((SUM(max(CNCF3140!C41,CNCF3140!D41),max(CNCF3140!E41,CNCF3140!F41),max(CNCF3140!G41,CNCF3140!H41),max(CNCF3140!I41,CNCF3140!J41))/4),"")</f>
        <v>65</v>
      </c>
      <c r="T42" s="200">
        <f>IFERROR((SUM(max(CNCF3140!K41,CNCF3140!L41),max(CNCF3140!M41,CNCF3140!N41),max(CNCF3140!O41,CNCF3140!P41),max(CNCF3140!Q41,CNCF3140!R41))/4),"")</f>
        <v>69.25</v>
      </c>
      <c r="U42" s="200">
        <f t="shared" si="1"/>
        <v>67.5</v>
      </c>
      <c r="V42" s="200">
        <f t="shared" si="2"/>
        <v>69.5</v>
      </c>
      <c r="W42" s="255">
        <f t="shared" si="3"/>
        <v>67.8125</v>
      </c>
    </row>
    <row r="43" ht="30.0" customHeight="1">
      <c r="A43" s="193">
        <v>39.0</v>
      </c>
      <c r="B43" s="128" t="str">
        <f>'3A 2025 - 2026 DATOS DEL ESTUDI'!B42</f>
        <v>Jeilyn Aliah Tejada</v>
      </c>
      <c r="C43" s="389">
        <v>60.0</v>
      </c>
      <c r="D43" s="194">
        <v>70.0</v>
      </c>
      <c r="E43" s="146">
        <v>87.0</v>
      </c>
      <c r="F43" s="194"/>
      <c r="G43" s="146">
        <v>80.0</v>
      </c>
      <c r="H43" s="194"/>
      <c r="I43" s="146"/>
      <c r="J43" s="194"/>
      <c r="K43" s="388">
        <v>75.0</v>
      </c>
      <c r="L43" s="388"/>
      <c r="M43" s="146">
        <v>80.0</v>
      </c>
      <c r="N43" s="194"/>
      <c r="O43" s="146">
        <v>75.0</v>
      </c>
      <c r="P43" s="194"/>
      <c r="Q43" s="146"/>
      <c r="R43" s="194"/>
      <c r="S43" s="200">
        <f>IFERROR((SUM(max(CNCF3140!C42,CNCF3140!D42),max(CNCF3140!E42,CNCF3140!F42),max(CNCF3140!G42,CNCF3140!H42),max(CNCF3140!I42,CNCF3140!J42))/4),"")</f>
        <v>58.25</v>
      </c>
      <c r="T43" s="200">
        <f>IFERROR((SUM(max(CNCF3140!K42,CNCF3140!L42),max(CNCF3140!M42,CNCF3140!N42),max(CNCF3140!O42,CNCF3140!P42),max(CNCF3140!Q42,CNCF3140!R42))/4),"")</f>
        <v>59</v>
      </c>
      <c r="U43" s="200">
        <f t="shared" si="1"/>
        <v>57.5</v>
      </c>
      <c r="V43" s="200">
        <f t="shared" si="2"/>
        <v>59.25</v>
      </c>
      <c r="W43" s="255">
        <f t="shared" si="3"/>
        <v>58.5</v>
      </c>
    </row>
    <row r="44" ht="30.0" customHeight="1">
      <c r="A44" s="193">
        <v>40.0</v>
      </c>
      <c r="B44" s="128" t="str">
        <f>'3A 2025 - 2026 DATOS DEL ESTUDI'!B43</f>
        <v>Rosenny  Ureña Arias</v>
      </c>
      <c r="C44" s="387">
        <v>94.0</v>
      </c>
      <c r="D44" s="194"/>
      <c r="E44" s="146">
        <v>85.0</v>
      </c>
      <c r="F44" s="194"/>
      <c r="G44" s="146">
        <v>80.0</v>
      </c>
      <c r="H44" s="194"/>
      <c r="I44" s="146"/>
      <c r="J44" s="194"/>
      <c r="K44" s="388">
        <v>90.0</v>
      </c>
      <c r="L44" s="388"/>
      <c r="M44" s="146">
        <v>95.0</v>
      </c>
      <c r="N44" s="194"/>
      <c r="O44" s="146">
        <v>80.0</v>
      </c>
      <c r="P44" s="194"/>
      <c r="Q44" s="146"/>
      <c r="R44" s="194"/>
      <c r="S44" s="200">
        <f>IFERROR((SUM(max(CNCF3140!C43,CNCF3140!D43),max(CNCF3140!E43,CNCF3140!F43),max(CNCF3140!G43,CNCF3140!H43),max(CNCF3140!I43,CNCF3140!J43))/4),"")</f>
        <v>62.75</v>
      </c>
      <c r="T44" s="200">
        <f>IFERROR((SUM(max(CNCF3140!K43,CNCF3140!L43),max(CNCF3140!M43,CNCF3140!N43),max(CNCF3140!O43,CNCF3140!P43),max(CNCF3140!Q43,CNCF3140!R43))/4),"")</f>
        <v>65.25</v>
      </c>
      <c r="U44" s="200">
        <f t="shared" si="1"/>
        <v>66.25</v>
      </c>
      <c r="V44" s="200">
        <f t="shared" si="2"/>
        <v>64.75</v>
      </c>
      <c r="W44" s="255">
        <f t="shared" si="3"/>
        <v>64.75</v>
      </c>
    </row>
    <row r="45" ht="30.0" customHeight="1">
      <c r="A45" s="193">
        <v>41.0</v>
      </c>
      <c r="B45" s="128" t="str">
        <f>'3A 2025 - 2026 DATOS DEL ESTUDI'!B44</f>
        <v>Jonathan  De Jesús Valerio Felipe</v>
      </c>
      <c r="C45" s="387">
        <v>71.0</v>
      </c>
      <c r="D45" s="194"/>
      <c r="E45" s="146">
        <v>46.0</v>
      </c>
      <c r="F45" s="194">
        <v>70.0</v>
      </c>
      <c r="G45" s="146">
        <v>80.0</v>
      </c>
      <c r="H45" s="194"/>
      <c r="I45" s="146"/>
      <c r="J45" s="194"/>
      <c r="K45" s="388">
        <v>90.0</v>
      </c>
      <c r="L45" s="388"/>
      <c r="M45" s="146">
        <v>90.0</v>
      </c>
      <c r="N45" s="194"/>
      <c r="O45" s="146">
        <v>50.0</v>
      </c>
      <c r="P45" s="194"/>
      <c r="Q45" s="146"/>
      <c r="R45" s="194"/>
      <c r="S45" s="200">
        <f>IFERROR((SUM(max(CNCF3140!C44,CNCF3140!D44),max(CNCF3140!E44,CNCF3140!F44),max(CNCF3140!G44,CNCF3140!H44),max(CNCF3140!I44,CNCF3140!J44))/4),"")</f>
        <v>48.75</v>
      </c>
      <c r="T45" s="200">
        <f>IFERROR((SUM(max(CNCF3140!K44,CNCF3140!L44),max(CNCF3140!M44,CNCF3140!N44),max(CNCF3140!O44,CNCF3140!P44),max(CNCF3140!Q44,CNCF3140!R44))/4),"")</f>
        <v>49</v>
      </c>
      <c r="U45" s="200">
        <f t="shared" si="1"/>
        <v>57.5</v>
      </c>
      <c r="V45" s="200">
        <f t="shared" si="2"/>
        <v>55.25</v>
      </c>
      <c r="W45" s="255">
        <f t="shared" si="3"/>
        <v>52.625</v>
      </c>
    </row>
    <row r="46" ht="30.0" customHeight="1">
      <c r="A46" s="193">
        <v>42.0</v>
      </c>
      <c r="B46" s="128" t="str">
        <f>'3A 2025 - 2026 DATOS DEL ESTUDI'!B45</f>
        <v>Crisleydi  Turbí</v>
      </c>
      <c r="C46" s="389">
        <v>45.0</v>
      </c>
      <c r="D46" s="194">
        <v>54.0</v>
      </c>
      <c r="E46" s="146">
        <v>47.0</v>
      </c>
      <c r="F46" s="194">
        <v>70.0</v>
      </c>
      <c r="G46" s="146">
        <v>85.0</v>
      </c>
      <c r="H46" s="194"/>
      <c r="I46" s="146"/>
      <c r="J46" s="194"/>
      <c r="K46" s="388">
        <v>87.0</v>
      </c>
      <c r="L46" s="388"/>
      <c r="M46" s="146">
        <v>90.0</v>
      </c>
      <c r="N46" s="194"/>
      <c r="O46" s="146">
        <v>50.0</v>
      </c>
      <c r="P46" s="194"/>
      <c r="Q46" s="146"/>
      <c r="R46" s="194"/>
      <c r="S46" s="200">
        <f>IFERROR((SUM(max(CNCF3140!C45,CNCF3140!D45),max(CNCF3140!E45,CNCF3140!F45),max(CNCF3140!G45,CNCF3140!H45),max(CNCF3140!I45,CNCF3140!J45))/4),"")</f>
        <v>47.5</v>
      </c>
      <c r="T46" s="200">
        <f>IFERROR((SUM(max(CNCF3140!K45,CNCF3140!L45),max(CNCF3140!M45,CNCF3140!N45),max(CNCF3140!O45,CNCF3140!P45),max(CNCF3140!Q45,CNCF3140!R45))/4),"")</f>
        <v>45.25</v>
      </c>
      <c r="U46" s="200">
        <f t="shared" si="1"/>
        <v>56.75</v>
      </c>
      <c r="V46" s="200">
        <f t="shared" si="2"/>
        <v>52.25</v>
      </c>
      <c r="W46" s="255">
        <f t="shared" si="3"/>
        <v>50.4375</v>
      </c>
    </row>
    <row r="47" ht="30.0" customHeight="1">
      <c r="A47" s="193">
        <v>43.0</v>
      </c>
      <c r="B47" s="128" t="str">
        <f>'3A 2025 - 2026 DATOS DEL ESTUDI'!B46</f>
        <v>Jhoangel Rafael Vargas Ulloa</v>
      </c>
      <c r="C47" s="389">
        <v>30.0</v>
      </c>
      <c r="D47" s="194"/>
      <c r="E47" s="146">
        <v>30.0</v>
      </c>
      <c r="F47" s="194">
        <v>70.0</v>
      </c>
      <c r="G47" s="146">
        <v>44.0</v>
      </c>
      <c r="H47" s="194"/>
      <c r="I47" s="146"/>
      <c r="J47" s="194"/>
      <c r="K47" s="388">
        <v>42.0</v>
      </c>
      <c r="L47" s="388"/>
      <c r="M47" s="67">
        <v>70.0</v>
      </c>
      <c r="N47" s="194"/>
      <c r="O47" s="146">
        <v>30.0</v>
      </c>
      <c r="P47" s="194"/>
      <c r="Q47" s="146"/>
      <c r="R47" s="194"/>
      <c r="S47" s="200">
        <f>IFERROR((SUM(max(CNCF3140!C46,CNCF3140!D46),max(CNCF3140!E46,CNCF3140!F46),max(CNCF3140!G46,CNCF3140!H46),max(CNCF3140!I46,CNCF3140!J46))/4),"")</f>
        <v>23.75</v>
      </c>
      <c r="T47" s="200">
        <f>IFERROR((SUM(max(CNCF3140!K46,CNCF3140!L46),max(CNCF3140!M46,CNCF3140!N46),max(CNCF3140!O46,CNCF3140!P46),max(CNCF3140!Q46,CNCF3140!R46))/4),"")</f>
        <v>27.5</v>
      </c>
      <c r="U47" s="200">
        <f t="shared" si="1"/>
        <v>35.5</v>
      </c>
      <c r="V47" s="200">
        <f t="shared" si="2"/>
        <v>36</v>
      </c>
      <c r="W47" s="255">
        <f t="shared" si="3"/>
        <v>30.6875</v>
      </c>
    </row>
    <row r="48" ht="30.0" customHeight="1">
      <c r="A48" s="193">
        <v>44.0</v>
      </c>
      <c r="B48" s="128" t="str">
        <f>'3A 2025 - 2026 DATOS DEL ESTUDI'!B47</f>
        <v>Leslie  Cruz Espinal</v>
      </c>
      <c r="C48" s="387">
        <v>80.0</v>
      </c>
      <c r="D48" s="194"/>
      <c r="E48" s="146">
        <v>86.0</v>
      </c>
      <c r="F48" s="194"/>
      <c r="G48" s="146">
        <v>94.0</v>
      </c>
      <c r="H48" s="194"/>
      <c r="I48" s="146"/>
      <c r="J48" s="194"/>
      <c r="K48" s="388">
        <v>92.0</v>
      </c>
      <c r="L48" s="388"/>
      <c r="M48" s="146">
        <v>92.0</v>
      </c>
      <c r="N48" s="194"/>
      <c r="O48" s="146">
        <v>75.0</v>
      </c>
      <c r="P48" s="194"/>
      <c r="Q48" s="146"/>
      <c r="R48" s="194"/>
      <c r="S48" s="200">
        <f>IFERROR((SUM(max(CNCF3140!C47,CNCF3140!D47),max(CNCF3140!E47,CNCF3140!F47),max(CNCF3140!G47,CNCF3140!H47),max(CNCF3140!I47,CNCF3140!J47))/4),"")</f>
        <v>56.75</v>
      </c>
      <c r="T48" s="200">
        <f>IFERROR((SUM(max(CNCF3140!K47,CNCF3140!L47),max(CNCF3140!M47,CNCF3140!N47),max(CNCF3140!O47,CNCF3140!P47),max(CNCF3140!Q47,CNCF3140!R47))/4),"")</f>
        <v>60.5</v>
      </c>
      <c r="U48" s="200">
        <f t="shared" si="1"/>
        <v>64.75</v>
      </c>
      <c r="V48" s="200">
        <f t="shared" si="2"/>
        <v>65</v>
      </c>
      <c r="W48" s="255">
        <f t="shared" si="3"/>
        <v>61.75</v>
      </c>
    </row>
    <row r="49" ht="30.0" customHeight="1">
      <c r="A49" s="193">
        <v>45.0</v>
      </c>
      <c r="B49" s="128" t="str">
        <f>'3A 2025 - 2026 DATOS DEL ESTUDI'!B48</f>
        <v/>
      </c>
      <c r="C49" s="146"/>
      <c r="D49" s="194"/>
      <c r="E49" s="146"/>
      <c r="F49" s="194"/>
      <c r="G49" s="146"/>
      <c r="H49" s="194"/>
      <c r="I49" s="146"/>
      <c r="J49" s="194"/>
      <c r="K49" s="146"/>
      <c r="L49" s="194"/>
      <c r="M49" s="146"/>
      <c r="N49" s="194"/>
      <c r="O49" s="146"/>
      <c r="P49" s="194"/>
      <c r="Q49" s="146"/>
      <c r="R49" s="194"/>
      <c r="S49" s="200">
        <f>IFERROR((SUM(max(CNCF3140!C48,CNCF3140!D48),max(CNCF3140!E48,CNCF3140!F48),max(CNCF3140!G48,CNCF3140!H48),max(CNCF3140!I48,CNCF3140!J48))/4),"")</f>
        <v>0</v>
      </c>
      <c r="T49" s="200">
        <f>IFERROR((SUM(max(CNCF3140!K48,CNCF3140!L48),max(CNCF3140!M48,CNCF3140!N48),max(CNCF3140!O48,CNCF3140!P48),max(CNCF3140!Q48,CNCF3140!R48))/4),"")</f>
        <v>0</v>
      </c>
      <c r="U49" s="200">
        <f t="shared" si="1"/>
        <v>0</v>
      </c>
      <c r="V49" s="200">
        <f t="shared" si="2"/>
        <v>0</v>
      </c>
      <c r="W49" s="255">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S5:W49">
    <cfRule type="cellIs" dxfId="8" priority="1" operator="equal">
      <formula>0</formula>
    </cfRule>
  </conditionalFormatting>
  <conditionalFormatting sqref="W5:W49">
    <cfRule type="cellIs" dxfId="9" priority="2" operator="greaterThanOrEqual">
      <formula>70</formula>
    </cfRule>
  </conditionalFormatting>
  <conditionalFormatting sqref="D5:D49">
    <cfRule type="expression" dxfId="5" priority="3">
      <formula>C5&lt;=69</formula>
    </cfRule>
  </conditionalFormatting>
  <conditionalFormatting sqref="D5:D49">
    <cfRule type="expression" dxfId="6" priority="4">
      <formula>C5&gt;=70</formula>
    </cfRule>
  </conditionalFormatting>
  <conditionalFormatting sqref="F5:F49">
    <cfRule type="expression" dxfId="5" priority="5">
      <formula>E5&lt;=69</formula>
    </cfRule>
  </conditionalFormatting>
  <conditionalFormatting sqref="F5:F49">
    <cfRule type="expression" dxfId="6" priority="6">
      <formula>E5&gt;=70</formula>
    </cfRule>
  </conditionalFormatting>
  <conditionalFormatting sqref="H5:H49">
    <cfRule type="expression" dxfId="5" priority="7">
      <formula>G5&lt;=69</formula>
    </cfRule>
  </conditionalFormatting>
  <conditionalFormatting sqref="H5:H49">
    <cfRule type="expression" dxfId="6" priority="8">
      <formula>G5&gt;=70</formula>
    </cfRule>
  </conditionalFormatting>
  <conditionalFormatting sqref="J5:J49">
    <cfRule type="expression" dxfId="5" priority="9">
      <formula>I5&lt;=69</formula>
    </cfRule>
  </conditionalFormatting>
  <conditionalFormatting sqref="J5:J49">
    <cfRule type="expression" dxfId="6" priority="10">
      <formula>"&gt;=70"</formula>
    </cfRule>
  </conditionalFormatting>
  <conditionalFormatting sqref="L5:L49">
    <cfRule type="expression" dxfId="5" priority="11">
      <formula>K5&lt;=69</formula>
    </cfRule>
  </conditionalFormatting>
  <conditionalFormatting sqref="L5:L49">
    <cfRule type="expression" dxfId="6" priority="12">
      <formula>K5&gt;=70</formula>
    </cfRule>
  </conditionalFormatting>
  <conditionalFormatting sqref="N5:N49">
    <cfRule type="expression" dxfId="5" priority="13">
      <formula>M5&lt;=69</formula>
    </cfRule>
  </conditionalFormatting>
  <conditionalFormatting sqref="N5:N49">
    <cfRule type="expression" dxfId="6" priority="14">
      <formula>M5&gt;=70</formula>
    </cfRule>
  </conditionalFormatting>
  <conditionalFormatting sqref="P5:P49">
    <cfRule type="expression" dxfId="5" priority="15">
      <formula>O5&lt;=69</formula>
    </cfRule>
  </conditionalFormatting>
  <conditionalFormatting sqref="P5:P49">
    <cfRule type="expression" dxfId="6" priority="16">
      <formula>O5&gt;=70</formula>
    </cfRule>
  </conditionalFormatting>
  <conditionalFormatting sqref="R5:R49">
    <cfRule type="expression" dxfId="5" priority="17">
      <formula>Q5&lt;=69</formula>
    </cfRule>
  </conditionalFormatting>
  <conditionalFormatting sqref="R5:R49">
    <cfRule type="expression" dxfId="6" priority="18">
      <formula>Q5&gt;=70</formula>
    </cfRule>
  </conditionalFormatting>
  <conditionalFormatting sqref="C5:R49">
    <cfRule type="cellIs" dxfId="7" priority="19" operator="lessThanOrEqual">
      <formula>69</formula>
    </cfRule>
  </conditionalFormatting>
  <conditionalFormatting sqref="W1:W49">
    <cfRule type="cellIs" dxfId="10"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hidden="1" min="1" max="1" width="43.38"/>
    <col customWidth="1" hidden="1" min="2" max="2" width="9.63"/>
    <col customWidth="1" min="3" max="3" width="3.25"/>
    <col customWidth="1" min="4" max="4" width="49.13"/>
    <col customWidth="1" min="5" max="9" width="10.38"/>
    <col customWidth="1" hidden="1" min="10" max="13" width="10.38"/>
    <col customWidth="1" min="14" max="16" width="10.38"/>
    <col customWidth="1" min="17" max="17" width="8.88"/>
    <col customWidth="1" min="18" max="21" width="8.0"/>
    <col customWidth="1" min="22" max="25" width="9.63"/>
    <col customWidth="1" min="26" max="26" width="8.88"/>
  </cols>
  <sheetData>
    <row r="1">
      <c r="A1" s="202"/>
      <c r="B1" s="202"/>
      <c r="C1" s="202" t="s">
        <v>835</v>
      </c>
    </row>
    <row r="2">
      <c r="A2" s="203"/>
      <c r="B2" s="203"/>
      <c r="C2" s="204" t="s">
        <v>541</v>
      </c>
      <c r="J2" s="202"/>
      <c r="K2" s="202"/>
      <c r="L2" s="202"/>
      <c r="M2" s="202"/>
      <c r="N2" s="267" t="str">
        <f>ACNCCV344!H2</f>
        <v>LEONELY RODRÍGUEZ</v>
      </c>
      <c r="O2" s="11"/>
      <c r="P2" s="11"/>
      <c r="Q2" s="11"/>
      <c r="R2" s="11"/>
      <c r="S2" s="11"/>
      <c r="T2" s="11"/>
      <c r="U2" s="11"/>
      <c r="V2" s="11"/>
      <c r="W2" s="11"/>
      <c r="X2" s="11"/>
      <c r="Y2" s="11"/>
      <c r="Z2" s="11"/>
    </row>
    <row r="3" ht="15.0" customHeight="1">
      <c r="A3" s="206"/>
      <c r="B3" s="206"/>
      <c r="C3" s="206"/>
    </row>
    <row r="4">
      <c r="A4" s="207" t="s">
        <v>103</v>
      </c>
      <c r="B4" s="207" t="s">
        <v>552</v>
      </c>
      <c r="C4" s="206"/>
      <c r="D4" s="2" t="s">
        <v>649</v>
      </c>
      <c r="E4" s="391" t="s">
        <v>650</v>
      </c>
      <c r="F4" s="15"/>
      <c r="G4" s="15"/>
      <c r="H4" s="16"/>
      <c r="I4" s="151" t="s">
        <v>651</v>
      </c>
      <c r="J4" s="257" t="s">
        <v>652</v>
      </c>
      <c r="K4" s="15"/>
      <c r="L4" s="15"/>
      <c r="M4" s="15"/>
      <c r="N4" s="16"/>
      <c r="O4" s="197" t="s">
        <v>653</v>
      </c>
      <c r="P4" s="15"/>
      <c r="Q4" s="15"/>
      <c r="R4" s="16"/>
      <c r="S4" s="197" t="s">
        <v>654</v>
      </c>
      <c r="T4" s="15"/>
      <c r="U4" s="15"/>
      <c r="V4" s="16"/>
      <c r="W4" s="197" t="s">
        <v>655</v>
      </c>
      <c r="X4" s="16"/>
      <c r="Y4" s="197" t="s">
        <v>656</v>
      </c>
      <c r="Z4" s="16"/>
    </row>
    <row r="5" ht="30.0" customHeight="1">
      <c r="A5" s="47"/>
      <c r="B5" s="47"/>
      <c r="E5" s="392" t="s">
        <v>657</v>
      </c>
      <c r="F5" s="212" t="s">
        <v>658</v>
      </c>
      <c r="G5" s="212" t="s">
        <v>659</v>
      </c>
      <c r="H5" s="212" t="s">
        <v>660</v>
      </c>
      <c r="I5" s="47"/>
      <c r="J5" s="213" t="s">
        <v>699</v>
      </c>
      <c r="K5" s="214" t="s">
        <v>700</v>
      </c>
      <c r="L5" s="214" t="s">
        <v>701</v>
      </c>
      <c r="M5" s="214" t="s">
        <v>702</v>
      </c>
      <c r="N5" s="215" t="s">
        <v>661</v>
      </c>
      <c r="O5" s="216" t="s">
        <v>662</v>
      </c>
      <c r="P5" s="218" t="s">
        <v>734</v>
      </c>
      <c r="Q5" s="216" t="s">
        <v>735</v>
      </c>
      <c r="R5" s="218" t="s">
        <v>665</v>
      </c>
      <c r="S5" s="216" t="s">
        <v>666</v>
      </c>
      <c r="T5" s="216" t="s">
        <v>736</v>
      </c>
      <c r="U5" s="216" t="s">
        <v>668</v>
      </c>
      <c r="V5" s="220" t="s">
        <v>669</v>
      </c>
      <c r="W5" s="216" t="s">
        <v>670</v>
      </c>
      <c r="X5" s="220" t="s">
        <v>671</v>
      </c>
      <c r="Y5" s="151" t="s">
        <v>579</v>
      </c>
      <c r="Z5" s="151" t="s">
        <v>672</v>
      </c>
    </row>
    <row r="6" ht="30.0" customHeight="1">
      <c r="A6" s="43"/>
      <c r="B6" s="43"/>
      <c r="C6" s="221" t="s">
        <v>555</v>
      </c>
      <c r="E6" s="43"/>
      <c r="F6" s="12"/>
      <c r="G6" s="12"/>
      <c r="H6" s="12"/>
      <c r="I6" s="43"/>
      <c r="J6" s="43"/>
      <c r="K6" s="12"/>
      <c r="L6" s="12"/>
      <c r="M6" s="12"/>
      <c r="N6" s="12"/>
      <c r="O6" s="43"/>
      <c r="P6" s="43"/>
      <c r="Q6" s="43"/>
      <c r="R6" s="43"/>
      <c r="S6" s="43"/>
      <c r="T6" s="43"/>
      <c r="U6" s="43"/>
      <c r="V6" s="43"/>
      <c r="W6" s="43"/>
      <c r="X6" s="43"/>
      <c r="Y6" s="43"/>
      <c r="Z6" s="43"/>
    </row>
    <row r="7" ht="30.0" customHeight="1">
      <c r="A7" s="222" t="str">
        <f>'3A 2025 - 2026 DATOS DEL ESTUDI'!M4</f>
        <v/>
      </c>
      <c r="B7" s="258">
        <f>'3A 2025 - 2026 DATOS DEL ESTUDI'!N4</f>
        <v>32586041</v>
      </c>
      <c r="C7" s="224">
        <v>1.0</v>
      </c>
      <c r="D7" s="225" t="str">
        <f>'3A 2025 - 2026 DATOS DEL ESTUDI'!B4</f>
        <v>Jadiel De Jesús Acosta Peña</v>
      </c>
      <c r="E7" s="393">
        <f>'CE-NAT-3141'!S5</f>
        <v>66</v>
      </c>
      <c r="F7" s="393">
        <f>'CE-NAT-3141'!T5</f>
        <v>68.25</v>
      </c>
      <c r="G7" s="227">
        <f>'CE-NAT-3141'!U5</f>
        <v>70.25</v>
      </c>
      <c r="H7" s="227">
        <f>'CE-NAT-3141'!V5</f>
        <v>68.5</v>
      </c>
      <c r="I7" s="228">
        <f t="shared" ref="I7:I51" si="1">SUM(E7:H7)/4</f>
        <v>68.25</v>
      </c>
      <c r="J7" s="229" t="str">
        <f>IFERROR(CONCATENATE(SUM(ACNCCV341!Y7,ACNCCV341!BB7,ACNCCV342!Y7),"/",(SUM(ACNCCV341!$Z$4,ACNCCV341!$BC$4,ACNCCV342!$Z$4))),"")</f>
        <v>40/40</v>
      </c>
      <c r="K7" s="228"/>
      <c r="L7" s="228"/>
      <c r="M7" s="228"/>
      <c r="N7" s="259">
        <f>IFERROR((SUM(ACNCCV341!Z7,ACNCCV341!BC7,ACNCCV342!Z7,ACNCCV342!BC7,ACNCCV343!Z7,ACNCCV343!BC7,ACNCCV344!Z7,ACNCCV344!BC7,ACNCCV345!Z7,ACNCCV345!BC7)/10),"")</f>
        <v>0.3</v>
      </c>
      <c r="O7" s="231">
        <f t="shared" ref="O7:O51" si="2">IF(I7&lt;=69,I7*0.5,"")</f>
        <v>34.125</v>
      </c>
      <c r="P7" s="232"/>
      <c r="Q7" s="231" t="str">
        <f t="shared" ref="Q7:Q51" si="3">IF(P7="","", IFERROR((P7*0.5),""))</f>
        <v/>
      </c>
      <c r="R7" s="228">
        <f t="shared" ref="R7:R51" si="4">IF(O7="","",IFERROR((ROUND(O7+Q7,0)),0))</f>
        <v>34</v>
      </c>
      <c r="S7" s="231">
        <f t="shared" ref="S7:S51" si="5">IF(I7="","",IF(R7&lt;=69, IFERROR((I7*0.3),0),""))</f>
        <v>20.475</v>
      </c>
      <c r="T7" s="232"/>
      <c r="U7" s="231" t="str">
        <f t="shared" ref="U7:U51" si="6">IF(T7="","", IFERROR((T7*0.7),0))</f>
        <v/>
      </c>
      <c r="V7" s="228">
        <f t="shared" ref="V7:V51" si="7">IF(S7="","",IFERROR((ROUND(S7+U7,0)),""))</f>
        <v>20</v>
      </c>
      <c r="W7" s="228">
        <f t="shared" ref="W7:W51" si="8">I7</f>
        <v>68.25</v>
      </c>
      <c r="X7" s="268" t="str">
        <f t="shared" ref="X7:X51" si="9">IF(COUNT(I7:L7)=4, IF(W7="A","","R"),"")</f>
        <v/>
      </c>
      <c r="Y7" s="235" t="str">
        <f t="shared" ref="Y7:Y51" si="10">IF(COUNT(E7:H7)=4, IF(OR(I7&gt;=70,R7&gt;=70,V7&gt;=70),"A",""),"")</f>
        <v/>
      </c>
      <c r="Z7" s="235" t="str">
        <f t="shared" ref="Z7:Z51" si="11">IF(COUNT(E7:H7)=4, IF(Y7="A","","R"),"")</f>
        <v>R</v>
      </c>
    </row>
    <row r="8" ht="30.0" customHeight="1">
      <c r="A8" s="237" t="str">
        <f>'3A 2025 - 2026 DATOS DEL ESTUDI'!M5</f>
        <v/>
      </c>
      <c r="B8" s="262">
        <f>'3A 2025 - 2026 DATOS DEL ESTUDI'!N5</f>
        <v>6954636</v>
      </c>
      <c r="C8" s="239">
        <v>2.0</v>
      </c>
      <c r="D8" s="240" t="str">
        <f>'3A 2025 - 2026 DATOS DEL ESTUDI'!B5</f>
        <v>Daniel  Elía Almonte Martínez</v>
      </c>
      <c r="E8" s="393">
        <f>'CE-NAT-3141'!S6</f>
        <v>57.5</v>
      </c>
      <c r="F8" s="393">
        <f>'CE-NAT-3141'!T6</f>
        <v>55</v>
      </c>
      <c r="G8" s="227">
        <f>'CE-NAT-3141'!U6</f>
        <v>53.5</v>
      </c>
      <c r="H8" s="227">
        <f>'CE-NAT-3141'!V6</f>
        <v>52</v>
      </c>
      <c r="I8" s="228">
        <f t="shared" si="1"/>
        <v>54.5</v>
      </c>
      <c r="J8" s="229" t="str">
        <f>IFERROR(CONCATENATE(SUM(ACNCCV341!Y8,ACNCCV341!BB8,ACNCCV342!Y8),"/",(SUM(ACNCCV341!$Z$4,ACNCCV341!$BC$4,ACNCCV342!$Z$4))),"")</f>
        <v>39/40</v>
      </c>
      <c r="K8" s="228"/>
      <c r="L8" s="228"/>
      <c r="M8" s="228"/>
      <c r="N8" s="259">
        <f>IFERROR((SUM(ACNCCV341!Z8,ACNCCV341!BC8,ACNCCV342!Z8,ACNCCV342!BC8,ACNCCV343!Z8,ACNCCV343!BC8,ACNCCV344!Z8,ACNCCV344!BC8,ACNCCV345!Z8,ACNCCV345!BC8)/10),"")</f>
        <v>0.295</v>
      </c>
      <c r="O8" s="231">
        <f t="shared" si="2"/>
        <v>27.25</v>
      </c>
      <c r="P8" s="232"/>
      <c r="Q8" s="231" t="str">
        <f t="shared" si="3"/>
        <v/>
      </c>
      <c r="R8" s="228">
        <f t="shared" si="4"/>
        <v>27</v>
      </c>
      <c r="S8" s="231">
        <f t="shared" si="5"/>
        <v>16.35</v>
      </c>
      <c r="T8" s="232"/>
      <c r="U8" s="231" t="str">
        <f t="shared" si="6"/>
        <v/>
      </c>
      <c r="V8" s="228">
        <f t="shared" si="7"/>
        <v>16</v>
      </c>
      <c r="W8" s="228">
        <f t="shared" si="8"/>
        <v>54.5</v>
      </c>
      <c r="X8" s="268" t="str">
        <f t="shared" si="9"/>
        <v/>
      </c>
      <c r="Y8" s="235" t="str">
        <f t="shared" si="10"/>
        <v/>
      </c>
      <c r="Z8" s="235" t="str">
        <f t="shared" si="11"/>
        <v>R</v>
      </c>
    </row>
    <row r="9" ht="30.0" customHeight="1">
      <c r="A9" s="237" t="str">
        <f>'3A 2025 - 2026 DATOS DEL ESTUDI'!M6</f>
        <v/>
      </c>
      <c r="B9" s="262">
        <f>'3A 2025 - 2026 DATOS DEL ESTUDI'!N6</f>
        <v>32743589</v>
      </c>
      <c r="C9" s="239">
        <v>3.0</v>
      </c>
      <c r="D9" s="240" t="str">
        <f>'3A 2025 - 2026 DATOS DEL ESTUDI'!B6</f>
        <v>Isaac  Ángeles Liriano</v>
      </c>
      <c r="E9" s="393">
        <f>'CE-NAT-3141'!S7</f>
        <v>45</v>
      </c>
      <c r="F9" s="393">
        <f>'CE-NAT-3141'!T7</f>
        <v>47.5</v>
      </c>
      <c r="G9" s="227">
        <f>'CE-NAT-3141'!U7</f>
        <v>43.25</v>
      </c>
      <c r="H9" s="227">
        <f>'CE-NAT-3141'!V7</f>
        <v>47.5</v>
      </c>
      <c r="I9" s="228">
        <f t="shared" si="1"/>
        <v>45.8125</v>
      </c>
      <c r="J9" s="229" t="str">
        <f>IFERROR(CONCATENATE(SUM(ACNCCV341!Y9,ACNCCV341!BB9,ACNCCV342!Y9),"/",(SUM(ACNCCV341!$Z$4,ACNCCV341!$BC$4,ACNCCV342!$Z$4))),"")</f>
        <v>38/40</v>
      </c>
      <c r="K9" s="228"/>
      <c r="L9" s="228"/>
      <c r="M9" s="228"/>
      <c r="N9" s="259">
        <f>IFERROR((SUM(ACNCCV341!Z9,ACNCCV341!BC9,ACNCCV342!Z9,ACNCCV342!BC9,ACNCCV343!Z9,ACNCCV343!BC9,ACNCCV344!Z9,ACNCCV344!BC9,ACNCCV345!Z9,ACNCCV345!BC9)/10),"")</f>
        <v>0.26875</v>
      </c>
      <c r="O9" s="231">
        <f t="shared" si="2"/>
        <v>22.90625</v>
      </c>
      <c r="P9" s="232"/>
      <c r="Q9" s="231" t="str">
        <f t="shared" si="3"/>
        <v/>
      </c>
      <c r="R9" s="228">
        <f t="shared" si="4"/>
        <v>23</v>
      </c>
      <c r="S9" s="231">
        <f t="shared" si="5"/>
        <v>13.74375</v>
      </c>
      <c r="T9" s="232"/>
      <c r="U9" s="231" t="str">
        <f t="shared" si="6"/>
        <v/>
      </c>
      <c r="V9" s="228">
        <f t="shared" si="7"/>
        <v>14</v>
      </c>
      <c r="W9" s="228">
        <f t="shared" si="8"/>
        <v>45.8125</v>
      </c>
      <c r="X9" s="268" t="str">
        <f t="shared" si="9"/>
        <v/>
      </c>
      <c r="Y9" s="235" t="str">
        <f t="shared" si="10"/>
        <v/>
      </c>
      <c r="Z9" s="235" t="str">
        <f t="shared" si="11"/>
        <v>R</v>
      </c>
    </row>
    <row r="10" ht="30.0" customHeight="1">
      <c r="A10" s="237" t="str">
        <f>'3A 2025 - 2026 DATOS DEL ESTUDI'!M7</f>
        <v/>
      </c>
      <c r="B10" s="262">
        <f>'3A 2025 - 2026 DATOS DEL ESTUDI'!N7</f>
        <v>32899338</v>
      </c>
      <c r="C10" s="239">
        <v>4.0</v>
      </c>
      <c r="D10" s="240" t="str">
        <f>'3A 2025 - 2026 DATOS DEL ESTUDI'!B7</f>
        <v>Melaniee  Aquino  Estrella</v>
      </c>
      <c r="E10" s="393">
        <f>'CE-NAT-3141'!S8</f>
        <v>35.75</v>
      </c>
      <c r="F10" s="393">
        <f>'CE-NAT-3141'!T8</f>
        <v>41.25</v>
      </c>
      <c r="G10" s="227">
        <f>'CE-NAT-3141'!U8</f>
        <v>44</v>
      </c>
      <c r="H10" s="227">
        <f>'CE-NAT-3141'!V8</f>
        <v>55.25</v>
      </c>
      <c r="I10" s="228">
        <f t="shared" si="1"/>
        <v>44.0625</v>
      </c>
      <c r="J10" s="229" t="str">
        <f>IFERROR(CONCATENATE(SUM(ACNCCV341!Y10,ACNCCV341!BB10,ACNCCV342!Y10),"/",(SUM(ACNCCV341!$Z$4,ACNCCV341!$BC$4,ACNCCV342!$Z$4))),"")</f>
        <v>37/40</v>
      </c>
      <c r="K10" s="228"/>
      <c r="L10" s="228"/>
      <c r="M10" s="228"/>
      <c r="N10" s="259">
        <f>IFERROR((SUM(ACNCCV341!Z10,ACNCCV341!BC10,ACNCCV342!Z10,ACNCCV342!BC10,ACNCCV343!Z10,ACNCCV343!BC10,ACNCCV344!Z10,ACNCCV344!BC10,ACNCCV345!Z10,ACNCCV345!BC10)/10),"")</f>
        <v>0.245</v>
      </c>
      <c r="O10" s="231">
        <f t="shared" si="2"/>
        <v>22.03125</v>
      </c>
      <c r="P10" s="232"/>
      <c r="Q10" s="231" t="str">
        <f t="shared" si="3"/>
        <v/>
      </c>
      <c r="R10" s="228">
        <f t="shared" si="4"/>
        <v>22</v>
      </c>
      <c r="S10" s="231">
        <f t="shared" si="5"/>
        <v>13.21875</v>
      </c>
      <c r="T10" s="232"/>
      <c r="U10" s="231" t="str">
        <f t="shared" si="6"/>
        <v/>
      </c>
      <c r="V10" s="228">
        <f t="shared" si="7"/>
        <v>13</v>
      </c>
      <c r="W10" s="228">
        <f t="shared" si="8"/>
        <v>44.0625</v>
      </c>
      <c r="X10" s="268" t="str">
        <f t="shared" si="9"/>
        <v/>
      </c>
      <c r="Y10" s="235" t="str">
        <f t="shared" si="10"/>
        <v/>
      </c>
      <c r="Z10" s="235" t="str">
        <f t="shared" si="11"/>
        <v>R</v>
      </c>
    </row>
    <row r="11" ht="30.0" customHeight="1">
      <c r="A11" s="237" t="str">
        <f>'3A 2025 - 2026 DATOS DEL ESTUDI'!M8</f>
        <v/>
      </c>
      <c r="B11" s="262">
        <f>'3A 2025 - 2026 DATOS DEL ESTUDI'!N8</f>
        <v>33109621</v>
      </c>
      <c r="C11" s="239">
        <v>5.0</v>
      </c>
      <c r="D11" s="240" t="str">
        <f>'3A 2025 - 2026 DATOS DEL ESTUDI'!B8</f>
        <v>Jennifer  Asenjo  De Los Santos TRANSFERIDA 10/12/25</v>
      </c>
      <c r="E11" s="393">
        <f>'CE-NAT-3141'!S9</f>
        <v>19.25</v>
      </c>
      <c r="F11" s="393">
        <f>'CE-NAT-3141'!T9</f>
        <v>21.25</v>
      </c>
      <c r="G11" s="227">
        <f>'CE-NAT-3141'!U9</f>
        <v>21.75</v>
      </c>
      <c r="H11" s="227">
        <f>'CE-NAT-3141'!V9</f>
        <v>20.5</v>
      </c>
      <c r="I11" s="228">
        <f t="shared" si="1"/>
        <v>20.6875</v>
      </c>
      <c r="J11" s="229" t="str">
        <f>IFERROR(CONCATENATE(SUM(ACNCCV341!Y11,ACNCCV341!BB11,ACNCCV342!Y11),"/",(SUM(ACNCCV341!$Z$4,ACNCCV341!$BC$4,ACNCCV342!$Z$4))),"")</f>
        <v>39/40</v>
      </c>
      <c r="K11" s="228"/>
      <c r="L11" s="228"/>
      <c r="M11" s="228"/>
      <c r="N11" s="259">
        <f>IFERROR((SUM(ACNCCV341!Z11,ACNCCV341!BC11,ACNCCV342!Z11,ACNCCV342!BC11,ACNCCV343!Z11,ACNCCV343!BC11,ACNCCV344!Z11,ACNCCV344!BC11,ACNCCV345!Z11,ACNCCV345!BC11)/10),"")</f>
        <v>0.275</v>
      </c>
      <c r="O11" s="231">
        <f t="shared" si="2"/>
        <v>10.34375</v>
      </c>
      <c r="P11" s="232"/>
      <c r="Q11" s="231" t="str">
        <f t="shared" si="3"/>
        <v/>
      </c>
      <c r="R11" s="228">
        <f t="shared" si="4"/>
        <v>10</v>
      </c>
      <c r="S11" s="231">
        <f t="shared" si="5"/>
        <v>6.20625</v>
      </c>
      <c r="T11" s="232"/>
      <c r="U11" s="231" t="str">
        <f t="shared" si="6"/>
        <v/>
      </c>
      <c r="V11" s="228">
        <f t="shared" si="7"/>
        <v>6</v>
      </c>
      <c r="W11" s="228">
        <f t="shared" si="8"/>
        <v>20.6875</v>
      </c>
      <c r="X11" s="268" t="str">
        <f t="shared" si="9"/>
        <v/>
      </c>
      <c r="Y11" s="235" t="str">
        <f t="shared" si="10"/>
        <v/>
      </c>
      <c r="Z11" s="235" t="str">
        <f t="shared" si="11"/>
        <v>R</v>
      </c>
    </row>
    <row r="12" ht="30.0" customHeight="1">
      <c r="A12" s="237" t="str">
        <f>'3A 2025 - 2026 DATOS DEL ESTUDI'!M9</f>
        <v/>
      </c>
      <c r="B12" s="262">
        <f>'3A 2025 - 2026 DATOS DEL ESTUDI'!N9</f>
        <v>32678295</v>
      </c>
      <c r="C12" s="239">
        <v>6.0</v>
      </c>
      <c r="D12" s="240" t="str">
        <f>'3A 2025 - 2026 DATOS DEL ESTUDI'!B9</f>
        <v>Leshlie Crismayri Bautista Quezada</v>
      </c>
      <c r="E12" s="393">
        <f>'CE-NAT-3141'!S10</f>
        <v>71.75</v>
      </c>
      <c r="F12" s="393">
        <f>'CE-NAT-3141'!T10</f>
        <v>73</v>
      </c>
      <c r="G12" s="227">
        <f>'CE-NAT-3141'!U10</f>
        <v>70</v>
      </c>
      <c r="H12" s="227">
        <f>'CE-NAT-3141'!V10</f>
        <v>71.25</v>
      </c>
      <c r="I12" s="228">
        <f t="shared" si="1"/>
        <v>71.5</v>
      </c>
      <c r="J12" s="229" t="str">
        <f>IFERROR(CONCATENATE(SUM(ACNCCV341!Y12,ACNCCV341!BB12,ACNCCV342!Y12),"/",(SUM(ACNCCV341!$Z$4,ACNCCV341!$BC$4,ACNCCV342!$Z$4))),"")</f>
        <v>40/40</v>
      </c>
      <c r="K12" s="228"/>
      <c r="L12" s="228"/>
      <c r="M12" s="228"/>
      <c r="N12" s="259">
        <f>IFERROR((SUM(ACNCCV341!Z12,ACNCCV341!BC12,ACNCCV342!Z12,ACNCCV342!BC12,ACNCCV343!Z12,ACNCCV343!BC12,ACNCCV344!Z12,ACNCCV344!BC12,ACNCCV345!Z12,ACNCCV345!BC12)/10),"")</f>
        <v>0.3</v>
      </c>
      <c r="O12" s="231" t="str">
        <f t="shared" si="2"/>
        <v/>
      </c>
      <c r="P12" s="232"/>
      <c r="Q12" s="231" t="str">
        <f t="shared" si="3"/>
        <v/>
      </c>
      <c r="R12" s="228" t="str">
        <f t="shared" si="4"/>
        <v/>
      </c>
      <c r="S12" s="231" t="str">
        <f t="shared" si="5"/>
        <v/>
      </c>
      <c r="T12" s="232"/>
      <c r="U12" s="231" t="str">
        <f t="shared" si="6"/>
        <v/>
      </c>
      <c r="V12" s="228" t="str">
        <f t="shared" si="7"/>
        <v/>
      </c>
      <c r="W12" s="228">
        <f t="shared" si="8"/>
        <v>71.5</v>
      </c>
      <c r="X12" s="268" t="str">
        <f t="shared" si="9"/>
        <v/>
      </c>
      <c r="Y12" s="235" t="str">
        <f t="shared" si="10"/>
        <v>A</v>
      </c>
      <c r="Z12" s="235" t="str">
        <f t="shared" si="11"/>
        <v/>
      </c>
    </row>
    <row r="13" ht="30.0" customHeight="1">
      <c r="A13" s="237" t="str">
        <f>'3A 2025 - 2026 DATOS DEL ESTUDI'!M10</f>
        <v/>
      </c>
      <c r="B13" s="262">
        <f>'3A 2025 - 2026 DATOS DEL ESTUDI'!N10</f>
        <v>33224927</v>
      </c>
      <c r="C13" s="239">
        <v>7.0</v>
      </c>
      <c r="D13" s="240" t="str">
        <f>'3A 2025 - 2026 DATOS DEL ESTUDI'!B10</f>
        <v>Gilber  Bello Silva</v>
      </c>
      <c r="E13" s="393">
        <f>'CE-NAT-3141'!S11</f>
        <v>58.5</v>
      </c>
      <c r="F13" s="393">
        <f>'CE-NAT-3141'!T11</f>
        <v>63.25</v>
      </c>
      <c r="G13" s="227">
        <f>'CE-NAT-3141'!U11</f>
        <v>58</v>
      </c>
      <c r="H13" s="227">
        <f>'CE-NAT-3141'!V11</f>
        <v>61.5</v>
      </c>
      <c r="I13" s="228">
        <f t="shared" si="1"/>
        <v>60.3125</v>
      </c>
      <c r="J13" s="229" t="str">
        <f>IFERROR(CONCATENATE(SUM(ACNCCV341!Y13,ACNCCV341!BB13,ACNCCV342!Y13),"/",(SUM(ACNCCV341!$Z$4,ACNCCV341!$BC$4,ACNCCV342!$Z$4))),"")</f>
        <v>39/40</v>
      </c>
      <c r="K13" s="228"/>
      <c r="L13" s="228"/>
      <c r="M13" s="228"/>
      <c r="N13" s="259">
        <f>IFERROR((SUM(ACNCCV341!Z13,ACNCCV341!BC13,ACNCCV342!Z13,ACNCCV342!BC13,ACNCCV343!Z13,ACNCCV343!BC13,ACNCCV344!Z13,ACNCCV344!BC13,ACNCCV345!Z13,ACNCCV345!BC13)/10),"")</f>
        <v>0.295</v>
      </c>
      <c r="O13" s="231">
        <f t="shared" si="2"/>
        <v>30.15625</v>
      </c>
      <c r="P13" s="232"/>
      <c r="Q13" s="231" t="str">
        <f t="shared" si="3"/>
        <v/>
      </c>
      <c r="R13" s="228">
        <f t="shared" si="4"/>
        <v>30</v>
      </c>
      <c r="S13" s="231">
        <f t="shared" si="5"/>
        <v>18.09375</v>
      </c>
      <c r="T13" s="232"/>
      <c r="U13" s="231" t="str">
        <f t="shared" si="6"/>
        <v/>
      </c>
      <c r="V13" s="228">
        <f t="shared" si="7"/>
        <v>18</v>
      </c>
      <c r="W13" s="228">
        <f t="shared" si="8"/>
        <v>60.3125</v>
      </c>
      <c r="X13" s="268" t="str">
        <f t="shared" si="9"/>
        <v/>
      </c>
      <c r="Y13" s="235" t="str">
        <f t="shared" si="10"/>
        <v/>
      </c>
      <c r="Z13" s="235" t="str">
        <f t="shared" si="11"/>
        <v>R</v>
      </c>
    </row>
    <row r="14" ht="30.0" customHeight="1">
      <c r="A14" s="237" t="str">
        <f>'3A 2025 - 2026 DATOS DEL ESTUDI'!M11</f>
        <v/>
      </c>
      <c r="B14" s="262">
        <f>'3A 2025 - 2026 DATOS DEL ESTUDI'!N11</f>
        <v>6783589</v>
      </c>
      <c r="C14" s="239">
        <v>8.0</v>
      </c>
      <c r="D14" s="240" t="str">
        <f>'3A 2025 - 2026 DATOS DEL ESTUDI'!B11</f>
        <v>Sherlyn Mariel Bernabel Lora</v>
      </c>
      <c r="E14" s="393">
        <f>'CE-NAT-3141'!S12</f>
        <v>31.25</v>
      </c>
      <c r="F14" s="393">
        <f>'CE-NAT-3141'!T12</f>
        <v>29.75</v>
      </c>
      <c r="G14" s="227">
        <f>'CE-NAT-3141'!U12</f>
        <v>37.5</v>
      </c>
      <c r="H14" s="227">
        <f>'CE-NAT-3141'!V12</f>
        <v>48.75</v>
      </c>
      <c r="I14" s="228">
        <f t="shared" si="1"/>
        <v>36.8125</v>
      </c>
      <c r="J14" s="229" t="str">
        <f>IFERROR(CONCATENATE(SUM(ACNCCV341!Y14,ACNCCV341!BB14,ACNCCV342!Y14),"/",(SUM(ACNCCV341!$Z$4,ACNCCV341!$BC$4,ACNCCV342!$Z$4))),"")</f>
        <v>38/40</v>
      </c>
      <c r="K14" s="228"/>
      <c r="L14" s="228"/>
      <c r="M14" s="228"/>
      <c r="N14" s="259">
        <f>IFERROR((SUM(ACNCCV341!Z14,ACNCCV341!BC14,ACNCCV342!Z14,ACNCCV342!BC14,ACNCCV343!Z14,ACNCCV343!BC14,ACNCCV344!Z14,ACNCCV344!BC14,ACNCCV345!Z14,ACNCCV345!BC14)/10),"")</f>
        <v>0.29</v>
      </c>
      <c r="O14" s="231">
        <f t="shared" si="2"/>
        <v>18.40625</v>
      </c>
      <c r="P14" s="232"/>
      <c r="Q14" s="231" t="str">
        <f t="shared" si="3"/>
        <v/>
      </c>
      <c r="R14" s="228">
        <f t="shared" si="4"/>
        <v>18</v>
      </c>
      <c r="S14" s="231">
        <f t="shared" si="5"/>
        <v>11.04375</v>
      </c>
      <c r="T14" s="232"/>
      <c r="U14" s="231" t="str">
        <f t="shared" si="6"/>
        <v/>
      </c>
      <c r="V14" s="228">
        <f t="shared" si="7"/>
        <v>11</v>
      </c>
      <c r="W14" s="228">
        <f t="shared" si="8"/>
        <v>36.8125</v>
      </c>
      <c r="X14" s="268" t="str">
        <f t="shared" si="9"/>
        <v/>
      </c>
      <c r="Y14" s="235" t="str">
        <f t="shared" si="10"/>
        <v/>
      </c>
      <c r="Z14" s="235" t="str">
        <f t="shared" si="11"/>
        <v>R</v>
      </c>
    </row>
    <row r="15" ht="30.0" customHeight="1">
      <c r="A15" s="237" t="str">
        <f>'3A 2025 - 2026 DATOS DEL ESTUDI'!M12</f>
        <v/>
      </c>
      <c r="B15" s="262">
        <f>'3A 2025 - 2026 DATOS DEL ESTUDI'!N12</f>
        <v>7117826</v>
      </c>
      <c r="C15" s="239">
        <v>9.0</v>
      </c>
      <c r="D15" s="240" t="str">
        <f>'3A 2025 - 2026 DATOS DEL ESTUDI'!B12</f>
        <v>Erleen  Brito Castillo</v>
      </c>
      <c r="E15" s="393">
        <f>'CE-NAT-3141'!S13</f>
        <v>24.5</v>
      </c>
      <c r="F15" s="393">
        <f>'CE-NAT-3141'!T13</f>
        <v>38</v>
      </c>
      <c r="G15" s="227">
        <f>'CE-NAT-3141'!U13</f>
        <v>39.25</v>
      </c>
      <c r="H15" s="227">
        <f>'CE-NAT-3141'!V13</f>
        <v>45</v>
      </c>
      <c r="I15" s="228">
        <f t="shared" si="1"/>
        <v>36.6875</v>
      </c>
      <c r="J15" s="229" t="str">
        <f>IFERROR(CONCATENATE(SUM(ACNCCV341!Y15,ACNCCV341!BB15,ACNCCV342!Y15),"/",(SUM(ACNCCV341!$Z$4,ACNCCV341!$BC$4,ACNCCV342!$Z$4))),"")</f>
        <v>40/40</v>
      </c>
      <c r="K15" s="228"/>
      <c r="L15" s="228"/>
      <c r="M15" s="228"/>
      <c r="N15" s="259">
        <f>IFERROR((SUM(ACNCCV341!Z15,ACNCCV341!BC15,ACNCCV342!Z15,ACNCCV342!BC15,ACNCCV343!Z15,ACNCCV343!BC15,ACNCCV344!Z15,ACNCCV344!BC15,ACNCCV345!Z15,ACNCCV345!BC15)/10),"")</f>
        <v>0.3</v>
      </c>
      <c r="O15" s="231">
        <f t="shared" si="2"/>
        <v>18.34375</v>
      </c>
      <c r="P15" s="232"/>
      <c r="Q15" s="231" t="str">
        <f t="shared" si="3"/>
        <v/>
      </c>
      <c r="R15" s="228">
        <f t="shared" si="4"/>
        <v>18</v>
      </c>
      <c r="S15" s="231">
        <f t="shared" si="5"/>
        <v>11.00625</v>
      </c>
      <c r="T15" s="232"/>
      <c r="U15" s="231" t="str">
        <f t="shared" si="6"/>
        <v/>
      </c>
      <c r="V15" s="228">
        <f t="shared" si="7"/>
        <v>11</v>
      </c>
      <c r="W15" s="228">
        <f t="shared" si="8"/>
        <v>36.6875</v>
      </c>
      <c r="X15" s="268" t="str">
        <f t="shared" si="9"/>
        <v/>
      </c>
      <c r="Y15" s="235" t="str">
        <f t="shared" si="10"/>
        <v/>
      </c>
      <c r="Z15" s="235" t="str">
        <f t="shared" si="11"/>
        <v>R</v>
      </c>
    </row>
    <row r="16" ht="30.0" customHeight="1">
      <c r="A16" s="237" t="str">
        <f>'3A 2025 - 2026 DATOS DEL ESTUDI'!M13</f>
        <v/>
      </c>
      <c r="B16" s="262">
        <f>'3A 2025 - 2026 DATOS DEL ESTUDI'!N13</f>
        <v>7042227</v>
      </c>
      <c r="C16" s="239">
        <v>10.0</v>
      </c>
      <c r="D16" s="240" t="str">
        <f>'3A 2025 - 2026 DATOS DEL ESTUDI'!B13</f>
        <v>Brianny  Caraballo Guzmán</v>
      </c>
      <c r="E16" s="393">
        <f>'CE-NAT-3141'!S14</f>
        <v>74.75</v>
      </c>
      <c r="F16" s="393">
        <f>'CE-NAT-3141'!T14</f>
        <v>74.5</v>
      </c>
      <c r="G16" s="227">
        <f>'CE-NAT-3141'!U14</f>
        <v>74.75</v>
      </c>
      <c r="H16" s="227">
        <f>'CE-NAT-3141'!V14</f>
        <v>73.25</v>
      </c>
      <c r="I16" s="228">
        <f t="shared" si="1"/>
        <v>74.3125</v>
      </c>
      <c r="J16" s="229" t="str">
        <f>IFERROR(CONCATENATE(SUM(ACNCCV341!Y16,ACNCCV341!BB16,ACNCCV342!Y16),"/",(SUM(ACNCCV341!$Z$4,ACNCCV341!$BC$4,ACNCCV342!$Z$4))),"")</f>
        <v>40/40</v>
      </c>
      <c r="K16" s="228"/>
      <c r="L16" s="228"/>
      <c r="M16" s="228"/>
      <c r="N16" s="259">
        <f>IFERROR((SUM(ACNCCV341!Z16,ACNCCV341!BC16,ACNCCV342!Z16,ACNCCV342!BC16,ACNCCV343!Z16,ACNCCV343!BC16,ACNCCV344!Z16,ACNCCV344!BC16,ACNCCV345!Z16,ACNCCV345!BC16)/10),"")</f>
        <v>0.3</v>
      </c>
      <c r="O16" s="231" t="str">
        <f t="shared" si="2"/>
        <v/>
      </c>
      <c r="P16" s="232"/>
      <c r="Q16" s="231" t="str">
        <f t="shared" si="3"/>
        <v/>
      </c>
      <c r="R16" s="228" t="str">
        <f t="shared" si="4"/>
        <v/>
      </c>
      <c r="S16" s="231" t="str">
        <f t="shared" si="5"/>
        <v/>
      </c>
      <c r="T16" s="232"/>
      <c r="U16" s="231" t="str">
        <f t="shared" si="6"/>
        <v/>
      </c>
      <c r="V16" s="228" t="str">
        <f t="shared" si="7"/>
        <v/>
      </c>
      <c r="W16" s="228">
        <f t="shared" si="8"/>
        <v>74.3125</v>
      </c>
      <c r="X16" s="268" t="str">
        <f t="shared" si="9"/>
        <v/>
      </c>
      <c r="Y16" s="235" t="str">
        <f t="shared" si="10"/>
        <v>A</v>
      </c>
      <c r="Z16" s="235" t="str">
        <f t="shared" si="11"/>
        <v/>
      </c>
    </row>
    <row r="17" ht="30.0" customHeight="1">
      <c r="A17" s="237" t="str">
        <f>'3A 2025 - 2026 DATOS DEL ESTUDI'!M14</f>
        <v/>
      </c>
      <c r="B17" s="262">
        <f>'3A 2025 - 2026 DATOS DEL ESTUDI'!N14</f>
        <v>32626669</v>
      </c>
      <c r="C17" s="239">
        <v>11.0</v>
      </c>
      <c r="D17" s="240" t="str">
        <f>'3A 2025 - 2026 DATOS DEL ESTUDI'!B14</f>
        <v>Scarlet  Castillo</v>
      </c>
      <c r="E17" s="393">
        <f>'CE-NAT-3141'!S15</f>
        <v>24</v>
      </c>
      <c r="F17" s="393">
        <f>'CE-NAT-3141'!T15</f>
        <v>25.5</v>
      </c>
      <c r="G17" s="227">
        <f>'CE-NAT-3141'!U15</f>
        <v>35</v>
      </c>
      <c r="H17" s="227">
        <f>'CE-NAT-3141'!V15</f>
        <v>43</v>
      </c>
      <c r="I17" s="228">
        <f t="shared" si="1"/>
        <v>31.875</v>
      </c>
      <c r="J17" s="229" t="str">
        <f>IFERROR(CONCATENATE(SUM(ACNCCV341!Y17,ACNCCV341!BB17,ACNCCV342!Y17),"/",(SUM(ACNCCV341!$Z$4,ACNCCV341!$BC$4,ACNCCV342!$Z$4))),"")</f>
        <v>38/40</v>
      </c>
      <c r="K17" s="228"/>
      <c r="L17" s="228"/>
      <c r="M17" s="228"/>
      <c r="N17" s="259">
        <f>IFERROR((SUM(ACNCCV341!Z17,ACNCCV341!BC17,ACNCCV342!Z17,ACNCCV342!BC17,ACNCCV343!Z17,ACNCCV343!BC17,ACNCCV344!Z17,ACNCCV344!BC17,ACNCCV345!Z17,ACNCCV345!BC17)/10),"")</f>
        <v>0.29</v>
      </c>
      <c r="O17" s="231">
        <f t="shared" si="2"/>
        <v>15.9375</v>
      </c>
      <c r="P17" s="232"/>
      <c r="Q17" s="231" t="str">
        <f t="shared" si="3"/>
        <v/>
      </c>
      <c r="R17" s="228">
        <f t="shared" si="4"/>
        <v>16</v>
      </c>
      <c r="S17" s="231">
        <f t="shared" si="5"/>
        <v>9.5625</v>
      </c>
      <c r="T17" s="232"/>
      <c r="U17" s="231" t="str">
        <f t="shared" si="6"/>
        <v/>
      </c>
      <c r="V17" s="228">
        <f t="shared" si="7"/>
        <v>10</v>
      </c>
      <c r="W17" s="228">
        <f t="shared" si="8"/>
        <v>31.875</v>
      </c>
      <c r="X17" s="268" t="str">
        <f t="shared" si="9"/>
        <v/>
      </c>
      <c r="Y17" s="235" t="str">
        <f t="shared" si="10"/>
        <v/>
      </c>
      <c r="Z17" s="235" t="str">
        <f t="shared" si="11"/>
        <v>R</v>
      </c>
    </row>
    <row r="18" ht="30.0" customHeight="1">
      <c r="A18" s="237" t="str">
        <f>'3A 2025 - 2026 DATOS DEL ESTUDI'!M15</f>
        <v/>
      </c>
      <c r="B18" s="262">
        <f>'3A 2025 - 2026 DATOS DEL ESTUDI'!N15</f>
        <v>33016326</v>
      </c>
      <c r="C18" s="239">
        <v>12.0</v>
      </c>
      <c r="D18" s="240" t="str">
        <f>'3A 2025 - 2026 DATOS DEL ESTUDI'!B15</f>
        <v>Yarselin  Cruz Peña</v>
      </c>
      <c r="E18" s="393">
        <f>'CE-NAT-3141'!S16</f>
        <v>67.75</v>
      </c>
      <c r="F18" s="393">
        <f>'CE-NAT-3141'!T16</f>
        <v>64.75</v>
      </c>
      <c r="G18" s="227">
        <f>'CE-NAT-3141'!U16</f>
        <v>67.5</v>
      </c>
      <c r="H18" s="227">
        <f>'CE-NAT-3141'!V16</f>
        <v>68</v>
      </c>
      <c r="I18" s="228">
        <f t="shared" si="1"/>
        <v>67</v>
      </c>
      <c r="J18" s="229" t="str">
        <f>IFERROR(CONCATENATE(SUM(ACNCCV341!Y18,ACNCCV341!BB18,ACNCCV342!Y18),"/",(SUM(ACNCCV341!$Z$4,ACNCCV341!$BC$4,ACNCCV342!$Z$4))),"")</f>
        <v>38/40</v>
      </c>
      <c r="K18" s="228"/>
      <c r="L18" s="228"/>
      <c r="M18" s="228"/>
      <c r="N18" s="259">
        <f>IFERROR((SUM(ACNCCV341!Z18,ACNCCV341!BC18,ACNCCV342!Z18,ACNCCV342!BC18,ACNCCV343!Z18,ACNCCV343!BC18,ACNCCV344!Z18,ACNCCV344!BC18,ACNCCV345!Z18,ACNCCV345!BC18)/10),"")</f>
        <v>0.28875</v>
      </c>
      <c r="O18" s="231">
        <f t="shared" si="2"/>
        <v>33.5</v>
      </c>
      <c r="P18" s="232"/>
      <c r="Q18" s="231" t="str">
        <f t="shared" si="3"/>
        <v/>
      </c>
      <c r="R18" s="228">
        <f t="shared" si="4"/>
        <v>34</v>
      </c>
      <c r="S18" s="231">
        <f t="shared" si="5"/>
        <v>20.1</v>
      </c>
      <c r="T18" s="232"/>
      <c r="U18" s="231" t="str">
        <f t="shared" si="6"/>
        <v/>
      </c>
      <c r="V18" s="228">
        <f t="shared" si="7"/>
        <v>20</v>
      </c>
      <c r="W18" s="228">
        <f t="shared" si="8"/>
        <v>67</v>
      </c>
      <c r="X18" s="268" t="str">
        <f t="shared" si="9"/>
        <v/>
      </c>
      <c r="Y18" s="235" t="str">
        <f t="shared" si="10"/>
        <v/>
      </c>
      <c r="Z18" s="235" t="str">
        <f t="shared" si="11"/>
        <v>R</v>
      </c>
    </row>
    <row r="19" ht="30.0" customHeight="1">
      <c r="A19" s="237" t="str">
        <f>'3A 2025 - 2026 DATOS DEL ESTUDI'!M16</f>
        <v/>
      </c>
      <c r="B19" s="262">
        <f>'3A 2025 - 2026 DATOS DEL ESTUDI'!N16</f>
        <v>32387390</v>
      </c>
      <c r="C19" s="239">
        <v>13.0</v>
      </c>
      <c r="D19" s="240" t="str">
        <f>'3A 2025 - 2026 DATOS DEL ESTUDI'!B16</f>
        <v>Fernando José Díaz Fernández</v>
      </c>
      <c r="E19" s="393">
        <f>'CE-NAT-3141'!S17</f>
        <v>60</v>
      </c>
      <c r="F19" s="393">
        <f>'CE-NAT-3141'!T17</f>
        <v>61.25</v>
      </c>
      <c r="G19" s="227">
        <f>'CE-NAT-3141'!U17</f>
        <v>62.75</v>
      </c>
      <c r="H19" s="227">
        <f>'CE-NAT-3141'!V17</f>
        <v>62.25</v>
      </c>
      <c r="I19" s="228">
        <f t="shared" si="1"/>
        <v>61.5625</v>
      </c>
      <c r="J19" s="229" t="str">
        <f>IFERROR(CONCATENATE(SUM(ACNCCV341!Y19,ACNCCV341!BB19,ACNCCV342!Y19),"/",(SUM(ACNCCV341!$Z$4,ACNCCV341!$BC$4,ACNCCV342!$Z$4))),"")</f>
        <v>40/40</v>
      </c>
      <c r="K19" s="228"/>
      <c r="L19" s="228"/>
      <c r="M19" s="228"/>
      <c r="N19" s="259">
        <f>IFERROR((SUM(ACNCCV341!Z19,ACNCCV341!BC19,ACNCCV342!Z19,ACNCCV342!BC19,ACNCCV343!Z19,ACNCCV343!BC19,ACNCCV344!Z19,ACNCCV344!BC19,ACNCCV345!Z19,ACNCCV345!BC19)/10),"")</f>
        <v>0.3</v>
      </c>
      <c r="O19" s="231">
        <f t="shared" si="2"/>
        <v>30.78125</v>
      </c>
      <c r="P19" s="232"/>
      <c r="Q19" s="231" t="str">
        <f t="shared" si="3"/>
        <v/>
      </c>
      <c r="R19" s="228">
        <f t="shared" si="4"/>
        <v>31</v>
      </c>
      <c r="S19" s="231">
        <f t="shared" si="5"/>
        <v>18.46875</v>
      </c>
      <c r="T19" s="232"/>
      <c r="U19" s="231" t="str">
        <f t="shared" si="6"/>
        <v/>
      </c>
      <c r="V19" s="228">
        <f t="shared" si="7"/>
        <v>18</v>
      </c>
      <c r="W19" s="228">
        <f t="shared" si="8"/>
        <v>61.5625</v>
      </c>
      <c r="X19" s="268" t="str">
        <f t="shared" si="9"/>
        <v/>
      </c>
      <c r="Y19" s="235" t="str">
        <f t="shared" si="10"/>
        <v/>
      </c>
      <c r="Z19" s="235" t="str">
        <f t="shared" si="11"/>
        <v>R</v>
      </c>
    </row>
    <row r="20" ht="30.0" customHeight="1">
      <c r="A20" s="237" t="str">
        <f>'3A 2025 - 2026 DATOS DEL ESTUDI'!M17</f>
        <v/>
      </c>
      <c r="B20" s="262">
        <f>'3A 2025 - 2026 DATOS DEL ESTUDI'!N17</f>
        <v>27198412</v>
      </c>
      <c r="C20" s="239">
        <v>14.0</v>
      </c>
      <c r="D20" s="240" t="str">
        <f>'3A 2025 - 2026 DATOS DEL ESTUDI'!B17</f>
        <v>Scarlett  Espinal Estéves</v>
      </c>
      <c r="E20" s="393">
        <f>'CE-NAT-3141'!S18</f>
        <v>42.5</v>
      </c>
      <c r="F20" s="393">
        <f>'CE-NAT-3141'!T18</f>
        <v>42.5</v>
      </c>
      <c r="G20" s="227">
        <f>'CE-NAT-3141'!U18</f>
        <v>45.25</v>
      </c>
      <c r="H20" s="227">
        <f>'CE-NAT-3141'!V18</f>
        <v>52.5</v>
      </c>
      <c r="I20" s="228">
        <f t="shared" si="1"/>
        <v>45.6875</v>
      </c>
      <c r="J20" s="229" t="str">
        <f>IFERROR(CONCATENATE(SUM(ACNCCV341!Y20,ACNCCV341!BB20,ACNCCV342!Y20),"/",(SUM(ACNCCV341!$Z$4,ACNCCV341!$BC$4,ACNCCV342!$Z$4))),"")</f>
        <v>38/40</v>
      </c>
      <c r="K20" s="228"/>
      <c r="L20" s="228"/>
      <c r="M20" s="228"/>
      <c r="N20" s="259">
        <f>IFERROR((SUM(ACNCCV341!Z20,ACNCCV341!BC20,ACNCCV342!Z20,ACNCCV342!BC20,ACNCCV343!Z20,ACNCCV343!BC20,ACNCCV344!Z20,ACNCCV344!BC20,ACNCCV345!Z20,ACNCCV345!BC20)/10),"")</f>
        <v>0.29</v>
      </c>
      <c r="O20" s="231">
        <f t="shared" si="2"/>
        <v>22.84375</v>
      </c>
      <c r="P20" s="232"/>
      <c r="Q20" s="231" t="str">
        <f t="shared" si="3"/>
        <v/>
      </c>
      <c r="R20" s="228">
        <f t="shared" si="4"/>
        <v>23</v>
      </c>
      <c r="S20" s="231">
        <f t="shared" si="5"/>
        <v>13.70625</v>
      </c>
      <c r="T20" s="232"/>
      <c r="U20" s="231" t="str">
        <f t="shared" si="6"/>
        <v/>
      </c>
      <c r="V20" s="228">
        <f t="shared" si="7"/>
        <v>14</v>
      </c>
      <c r="W20" s="228">
        <f t="shared" si="8"/>
        <v>45.6875</v>
      </c>
      <c r="X20" s="268" t="str">
        <f t="shared" si="9"/>
        <v/>
      </c>
      <c r="Y20" s="235" t="str">
        <f t="shared" si="10"/>
        <v/>
      </c>
      <c r="Z20" s="235" t="str">
        <f t="shared" si="11"/>
        <v>R</v>
      </c>
    </row>
    <row r="21" ht="30.0" customHeight="1">
      <c r="A21" s="237" t="str">
        <f>'3A 2025 - 2026 DATOS DEL ESTUDI'!M18</f>
        <v/>
      </c>
      <c r="B21" s="262">
        <f>'3A 2025 - 2026 DATOS DEL ESTUDI'!N18</f>
        <v>33382609</v>
      </c>
      <c r="C21" s="239">
        <v>15.0</v>
      </c>
      <c r="D21" s="240" t="str">
        <f>'3A 2025 - 2026 DATOS DEL ESTUDI'!B18</f>
        <v>José Manuel Estrella</v>
      </c>
      <c r="E21" s="393">
        <f>'CE-NAT-3141'!S19</f>
        <v>39.5</v>
      </c>
      <c r="F21" s="393" t="str">
        <f>'CE-NAT-3141'!T19</f>
        <v/>
      </c>
      <c r="G21" s="227">
        <f>'CE-NAT-3141'!U19</f>
        <v>43.75</v>
      </c>
      <c r="H21" s="227">
        <f>'CE-NAT-3141'!V19</f>
        <v>45.25</v>
      </c>
      <c r="I21" s="228">
        <f t="shared" si="1"/>
        <v>32.125</v>
      </c>
      <c r="J21" s="229" t="str">
        <f>IFERROR(CONCATENATE(SUM(ACNCCV341!Y21,ACNCCV341!BB21,ACNCCV342!Y21),"/",(SUM(ACNCCV341!$Z$4,ACNCCV341!$BC$4,ACNCCV342!$Z$4))),"")</f>
        <v>37/40</v>
      </c>
      <c r="K21" s="228"/>
      <c r="L21" s="228"/>
      <c r="M21" s="228"/>
      <c r="N21" s="259">
        <f>IFERROR((SUM(ACNCCV341!Z21,ACNCCV341!BC21,ACNCCV342!Z21,ACNCCV342!BC21,ACNCCV343!Z21,ACNCCV343!BC21,ACNCCV344!Z21,ACNCCV344!BC21,ACNCCV345!Z21,ACNCCV345!BC21)/10),"")</f>
        <v>0.28375</v>
      </c>
      <c r="O21" s="231">
        <f t="shared" si="2"/>
        <v>16.0625</v>
      </c>
      <c r="P21" s="232"/>
      <c r="Q21" s="231" t="str">
        <f t="shared" si="3"/>
        <v/>
      </c>
      <c r="R21" s="228">
        <f t="shared" si="4"/>
        <v>16</v>
      </c>
      <c r="S21" s="231">
        <f t="shared" si="5"/>
        <v>9.6375</v>
      </c>
      <c r="T21" s="232"/>
      <c r="U21" s="231" t="str">
        <f t="shared" si="6"/>
        <v/>
      </c>
      <c r="V21" s="228">
        <f t="shared" si="7"/>
        <v>10</v>
      </c>
      <c r="W21" s="228">
        <f t="shared" si="8"/>
        <v>32.125</v>
      </c>
      <c r="X21" s="268" t="str">
        <f t="shared" si="9"/>
        <v/>
      </c>
      <c r="Y21" s="235" t="str">
        <f t="shared" si="10"/>
        <v/>
      </c>
      <c r="Z21" s="235" t="str">
        <f t="shared" si="11"/>
        <v/>
      </c>
    </row>
    <row r="22" ht="30.0" customHeight="1">
      <c r="A22" s="237" t="str">
        <f>'3A 2025 - 2026 DATOS DEL ESTUDI'!M19</f>
        <v/>
      </c>
      <c r="B22" s="262">
        <f>'3A 2025 - 2026 DATOS DEL ESTUDI'!N19</f>
        <v>32745811</v>
      </c>
      <c r="C22" s="239">
        <v>16.0</v>
      </c>
      <c r="D22" s="240" t="str">
        <f>'3A 2025 - 2026 DATOS DEL ESTUDI'!B19</f>
        <v>Misael Starberk Ferreras Pérez</v>
      </c>
      <c r="E22" s="393">
        <f>'CE-NAT-3141'!S20</f>
        <v>61.75</v>
      </c>
      <c r="F22" s="393">
        <f>'CE-NAT-3141'!T20</f>
        <v>63.75</v>
      </c>
      <c r="G22" s="227">
        <f>'CE-NAT-3141'!U20</f>
        <v>61</v>
      </c>
      <c r="H22" s="227">
        <f>'CE-NAT-3141'!V20</f>
        <v>60.75</v>
      </c>
      <c r="I22" s="228">
        <f t="shared" si="1"/>
        <v>61.8125</v>
      </c>
      <c r="J22" s="229" t="str">
        <f>IFERROR(CONCATENATE(SUM(ACNCCV341!Y22,ACNCCV341!BB22,ACNCCV342!Y22),"/",(SUM(ACNCCV341!$Z$4,ACNCCV341!$BC$4,ACNCCV342!$Z$4))),"")</f>
        <v>39/40</v>
      </c>
      <c r="K22" s="228"/>
      <c r="L22" s="228"/>
      <c r="M22" s="228"/>
      <c r="N22" s="259">
        <f>IFERROR((SUM(ACNCCV341!Z22,ACNCCV341!BC22,ACNCCV342!Z22,ACNCCV342!BC22,ACNCCV343!Z22,ACNCCV343!BC22,ACNCCV344!Z22,ACNCCV344!BC22,ACNCCV345!Z22,ACNCCV345!BC22)/10),"")</f>
        <v>0.29375</v>
      </c>
      <c r="O22" s="231">
        <f t="shared" si="2"/>
        <v>30.90625</v>
      </c>
      <c r="P22" s="232"/>
      <c r="Q22" s="231" t="str">
        <f t="shared" si="3"/>
        <v/>
      </c>
      <c r="R22" s="228">
        <f t="shared" si="4"/>
        <v>31</v>
      </c>
      <c r="S22" s="231">
        <f t="shared" si="5"/>
        <v>18.54375</v>
      </c>
      <c r="T22" s="232"/>
      <c r="U22" s="231" t="str">
        <f t="shared" si="6"/>
        <v/>
      </c>
      <c r="V22" s="228">
        <f t="shared" si="7"/>
        <v>19</v>
      </c>
      <c r="W22" s="228">
        <f t="shared" si="8"/>
        <v>61.8125</v>
      </c>
      <c r="X22" s="268" t="str">
        <f t="shared" si="9"/>
        <v/>
      </c>
      <c r="Y22" s="235" t="str">
        <f t="shared" si="10"/>
        <v/>
      </c>
      <c r="Z22" s="235" t="str">
        <f t="shared" si="11"/>
        <v>R</v>
      </c>
    </row>
    <row r="23" ht="30.0" customHeight="1">
      <c r="A23" s="237" t="str">
        <f>'3A 2025 - 2026 DATOS DEL ESTUDI'!M20</f>
        <v/>
      </c>
      <c r="B23" s="262">
        <f>'3A 2025 - 2026 DATOS DEL ESTUDI'!N20</f>
        <v>6739413</v>
      </c>
      <c r="C23" s="239">
        <v>17.0</v>
      </c>
      <c r="D23" s="240" t="str">
        <f>'3A 2025 - 2026 DATOS DEL ESTUDI'!B20</f>
        <v>Ruth Esther Fernández Rodríguez</v>
      </c>
      <c r="E23" s="393">
        <f>'CE-NAT-3141'!S21</f>
        <v>60.25</v>
      </c>
      <c r="F23" s="393">
        <f>'CE-NAT-3141'!T21</f>
        <v>55.25</v>
      </c>
      <c r="G23" s="227">
        <f>'CE-NAT-3141'!U21</f>
        <v>57.75</v>
      </c>
      <c r="H23" s="227">
        <f>'CE-NAT-3141'!V21</f>
        <v>56.25</v>
      </c>
      <c r="I23" s="228">
        <f t="shared" si="1"/>
        <v>57.375</v>
      </c>
      <c r="J23" s="229" t="str">
        <f>IFERROR(CONCATENATE(SUM(ACNCCV341!Y23,ACNCCV341!BB23,ACNCCV342!Y23),"/",(SUM(ACNCCV341!$Z$4,ACNCCV341!$BC$4,ACNCCV342!$Z$4))),"")</f>
        <v>35/40</v>
      </c>
      <c r="K23" s="228"/>
      <c r="L23" s="228"/>
      <c r="M23" s="228"/>
      <c r="N23" s="259">
        <f>IFERROR((SUM(ACNCCV341!Z23,ACNCCV341!BC23,ACNCCV342!Z23,ACNCCV342!BC23,ACNCCV343!Z23,ACNCCV343!BC23,ACNCCV344!Z23,ACNCCV344!BC23,ACNCCV345!Z23,ACNCCV345!BC23)/10),"")</f>
        <v>0.195</v>
      </c>
      <c r="O23" s="231">
        <f t="shared" si="2"/>
        <v>28.6875</v>
      </c>
      <c r="P23" s="232"/>
      <c r="Q23" s="231" t="str">
        <f t="shared" si="3"/>
        <v/>
      </c>
      <c r="R23" s="228">
        <f t="shared" si="4"/>
        <v>29</v>
      </c>
      <c r="S23" s="231">
        <f t="shared" si="5"/>
        <v>17.2125</v>
      </c>
      <c r="T23" s="232"/>
      <c r="U23" s="231" t="str">
        <f t="shared" si="6"/>
        <v/>
      </c>
      <c r="V23" s="228">
        <f t="shared" si="7"/>
        <v>17</v>
      </c>
      <c r="W23" s="228">
        <f t="shared" si="8"/>
        <v>57.375</v>
      </c>
      <c r="X23" s="268" t="str">
        <f t="shared" si="9"/>
        <v/>
      </c>
      <c r="Y23" s="235" t="str">
        <f t="shared" si="10"/>
        <v/>
      </c>
      <c r="Z23" s="235" t="str">
        <f t="shared" si="11"/>
        <v>R</v>
      </c>
    </row>
    <row r="24" ht="30.0" customHeight="1">
      <c r="A24" s="237" t="str">
        <f>'3A 2025 - 2026 DATOS DEL ESTUDI'!M21</f>
        <v/>
      </c>
      <c r="B24" s="262">
        <f>'3A 2025 - 2026 DATOS DEL ESTUDI'!N21</f>
        <v>32812732</v>
      </c>
      <c r="C24" s="239">
        <v>18.0</v>
      </c>
      <c r="D24" s="240" t="str">
        <f>'3A 2025 - 2026 DATOS DEL ESTUDI'!B21</f>
        <v>Discairy  Filpo Estrella</v>
      </c>
      <c r="E24" s="393">
        <f>'CE-NAT-3141'!S22</f>
        <v>58.75</v>
      </c>
      <c r="F24" s="393">
        <f>'CE-NAT-3141'!T22</f>
        <v>59.5</v>
      </c>
      <c r="G24" s="227">
        <f>'CE-NAT-3141'!U22</f>
        <v>60.5</v>
      </c>
      <c r="H24" s="227">
        <f>'CE-NAT-3141'!V22</f>
        <v>63.5</v>
      </c>
      <c r="I24" s="228">
        <f t="shared" si="1"/>
        <v>60.5625</v>
      </c>
      <c r="J24" s="229" t="str">
        <f>IFERROR(CONCATENATE(SUM(ACNCCV341!Y24,ACNCCV341!BB24,ACNCCV342!Y24),"/",(SUM(ACNCCV341!$Z$4,ACNCCV341!$BC$4,ACNCCV342!$Z$4))),"")</f>
        <v>39/40</v>
      </c>
      <c r="K24" s="228"/>
      <c r="L24" s="228"/>
      <c r="M24" s="228"/>
      <c r="N24" s="259">
        <f>IFERROR((SUM(ACNCCV341!Z24,ACNCCV341!BC24,ACNCCV342!Z24,ACNCCV342!BC24,ACNCCV343!Z24,ACNCCV343!BC24,ACNCCV344!Z24,ACNCCV344!BC24,ACNCCV345!Z24,ACNCCV345!BC24)/10),"")</f>
        <v>0.275</v>
      </c>
      <c r="O24" s="231">
        <f t="shared" si="2"/>
        <v>30.28125</v>
      </c>
      <c r="P24" s="232"/>
      <c r="Q24" s="231" t="str">
        <f t="shared" si="3"/>
        <v/>
      </c>
      <c r="R24" s="228">
        <f t="shared" si="4"/>
        <v>30</v>
      </c>
      <c r="S24" s="231">
        <f t="shared" si="5"/>
        <v>18.16875</v>
      </c>
      <c r="T24" s="232"/>
      <c r="U24" s="231" t="str">
        <f t="shared" si="6"/>
        <v/>
      </c>
      <c r="V24" s="228">
        <f t="shared" si="7"/>
        <v>18</v>
      </c>
      <c r="W24" s="228">
        <f t="shared" si="8"/>
        <v>60.5625</v>
      </c>
      <c r="X24" s="268" t="str">
        <f t="shared" si="9"/>
        <v/>
      </c>
      <c r="Y24" s="235" t="str">
        <f t="shared" si="10"/>
        <v/>
      </c>
      <c r="Z24" s="235" t="str">
        <f t="shared" si="11"/>
        <v>R</v>
      </c>
    </row>
    <row r="25" ht="30.0" customHeight="1">
      <c r="A25" s="237" t="str">
        <f>'3A 2025 - 2026 DATOS DEL ESTUDI'!M22</f>
        <v/>
      </c>
      <c r="B25" s="262">
        <f>'3A 2025 - 2026 DATOS DEL ESTUDI'!N22</f>
        <v>32529336</v>
      </c>
      <c r="C25" s="239">
        <v>19.0</v>
      </c>
      <c r="D25" s="240" t="str">
        <f>'3A 2025 - 2026 DATOS DEL ESTUDI'!B22</f>
        <v>Alexis Enmanuel Gil  Sánchez</v>
      </c>
      <c r="E25" s="393">
        <f>'CE-NAT-3141'!S23</f>
        <v>44</v>
      </c>
      <c r="F25" s="393">
        <f>'CE-NAT-3141'!T23</f>
        <v>47.5</v>
      </c>
      <c r="G25" s="227">
        <f>'CE-NAT-3141'!U23</f>
        <v>42.5</v>
      </c>
      <c r="H25" s="227">
        <f>'CE-NAT-3141'!V23</f>
        <v>53.75</v>
      </c>
      <c r="I25" s="228">
        <f t="shared" si="1"/>
        <v>46.9375</v>
      </c>
      <c r="J25" s="229" t="str">
        <f>IFERROR(CONCATENATE(SUM(ACNCCV341!Y25,ACNCCV341!BB25,ACNCCV342!Y25),"/",(SUM(ACNCCV341!$Z$4,ACNCCV341!$BC$4,ACNCCV342!$Z$4))),"")</f>
        <v>39/40</v>
      </c>
      <c r="K25" s="228"/>
      <c r="L25" s="228"/>
      <c r="M25" s="228"/>
      <c r="N25" s="259">
        <f>IFERROR((SUM(ACNCCV341!Z25,ACNCCV341!BC25,ACNCCV342!Z25,ACNCCV342!BC25,ACNCCV343!Z25,ACNCCV343!BC25,ACNCCV344!Z25,ACNCCV344!BC25,ACNCCV345!Z25,ACNCCV345!BC25)/10),"")</f>
        <v>0.295</v>
      </c>
      <c r="O25" s="231">
        <f t="shared" si="2"/>
        <v>23.46875</v>
      </c>
      <c r="P25" s="232"/>
      <c r="Q25" s="231" t="str">
        <f t="shared" si="3"/>
        <v/>
      </c>
      <c r="R25" s="228">
        <f t="shared" si="4"/>
        <v>23</v>
      </c>
      <c r="S25" s="231">
        <f t="shared" si="5"/>
        <v>14.08125</v>
      </c>
      <c r="T25" s="232"/>
      <c r="U25" s="231" t="str">
        <f t="shared" si="6"/>
        <v/>
      </c>
      <c r="V25" s="228">
        <f t="shared" si="7"/>
        <v>14</v>
      </c>
      <c r="W25" s="228">
        <f t="shared" si="8"/>
        <v>46.9375</v>
      </c>
      <c r="X25" s="268" t="str">
        <f t="shared" si="9"/>
        <v/>
      </c>
      <c r="Y25" s="235" t="str">
        <f t="shared" si="10"/>
        <v/>
      </c>
      <c r="Z25" s="235" t="str">
        <f t="shared" si="11"/>
        <v>R</v>
      </c>
    </row>
    <row r="26" ht="30.0" customHeight="1">
      <c r="A26" s="237" t="str">
        <f>'3A 2025 - 2026 DATOS DEL ESTUDI'!M23</f>
        <v/>
      </c>
      <c r="B26" s="262">
        <f>'3A 2025 - 2026 DATOS DEL ESTUDI'!N23</f>
        <v>22047916</v>
      </c>
      <c r="C26" s="239">
        <v>20.0</v>
      </c>
      <c r="D26" s="240" t="str">
        <f>'3A 2025 - 2026 DATOS DEL ESTUDI'!B23</f>
        <v>Ayendy Jesús Guzmán</v>
      </c>
      <c r="E26" s="393">
        <f>'CE-NAT-3141'!S24</f>
        <v>26.25</v>
      </c>
      <c r="F26" s="393">
        <f>'CE-NAT-3141'!T24</f>
        <v>26.75</v>
      </c>
      <c r="G26" s="227">
        <f>'CE-NAT-3141'!U24</f>
        <v>31.25</v>
      </c>
      <c r="H26" s="227">
        <f>'CE-NAT-3141'!V24</f>
        <v>37.5</v>
      </c>
      <c r="I26" s="228">
        <f t="shared" si="1"/>
        <v>30.4375</v>
      </c>
      <c r="J26" s="229" t="str">
        <f>IFERROR(CONCATENATE(SUM(ACNCCV341!Y26,ACNCCV341!BB26,ACNCCV342!Y26),"/",(SUM(ACNCCV341!$Z$4,ACNCCV341!$BC$4,ACNCCV342!$Z$4))),"")</f>
        <v>37/40</v>
      </c>
      <c r="K26" s="228"/>
      <c r="L26" s="228"/>
      <c r="M26" s="228"/>
      <c r="N26" s="259">
        <f>IFERROR((SUM(ACNCCV341!Z26,ACNCCV341!BC26,ACNCCV342!Z26,ACNCCV342!BC26,ACNCCV343!Z26,ACNCCV343!BC26,ACNCCV344!Z26,ACNCCV344!BC26,ACNCCV345!Z26,ACNCCV345!BC26)/10),"")</f>
        <v>0.28375</v>
      </c>
      <c r="O26" s="231">
        <f t="shared" si="2"/>
        <v>15.21875</v>
      </c>
      <c r="P26" s="232"/>
      <c r="Q26" s="231" t="str">
        <f t="shared" si="3"/>
        <v/>
      </c>
      <c r="R26" s="228">
        <f t="shared" si="4"/>
        <v>15</v>
      </c>
      <c r="S26" s="231">
        <f t="shared" si="5"/>
        <v>9.13125</v>
      </c>
      <c r="T26" s="232"/>
      <c r="U26" s="231" t="str">
        <f t="shared" si="6"/>
        <v/>
      </c>
      <c r="V26" s="228">
        <f t="shared" si="7"/>
        <v>9</v>
      </c>
      <c r="W26" s="228">
        <f t="shared" si="8"/>
        <v>30.4375</v>
      </c>
      <c r="X26" s="268" t="str">
        <f t="shared" si="9"/>
        <v/>
      </c>
      <c r="Y26" s="235" t="str">
        <f t="shared" si="10"/>
        <v/>
      </c>
      <c r="Z26" s="235" t="str">
        <f t="shared" si="11"/>
        <v>R</v>
      </c>
    </row>
    <row r="27" ht="30.0" customHeight="1">
      <c r="A27" s="237" t="str">
        <f>'3A 2025 - 2026 DATOS DEL ESTUDI'!M24</f>
        <v/>
      </c>
      <c r="B27" s="262">
        <f>'3A 2025 - 2026 DATOS DEL ESTUDI'!N24</f>
        <v>32387479</v>
      </c>
      <c r="C27" s="239">
        <v>21.0</v>
      </c>
      <c r="D27" s="240" t="str">
        <f>'3A 2025 - 2026 DATOS DEL ESTUDI'!B24</f>
        <v>Yassir  Hernández Disla</v>
      </c>
      <c r="E27" s="393">
        <f>'CE-NAT-3141'!S25</f>
        <v>63.75</v>
      </c>
      <c r="F27" s="393">
        <f>'CE-NAT-3141'!T25</f>
        <v>58.75</v>
      </c>
      <c r="G27" s="227">
        <f>'CE-NAT-3141'!U25</f>
        <v>62.75</v>
      </c>
      <c r="H27" s="227">
        <f>'CE-NAT-3141'!V25</f>
        <v>65.25</v>
      </c>
      <c r="I27" s="228">
        <f t="shared" si="1"/>
        <v>62.625</v>
      </c>
      <c r="J27" s="229" t="str">
        <f>IFERROR(CONCATENATE(SUM(ACNCCV341!Y27,ACNCCV341!BB27,ACNCCV342!Y27),"/",(SUM(ACNCCV341!$Z$4,ACNCCV341!$BC$4,ACNCCV342!$Z$4))),"")</f>
        <v>40/40</v>
      </c>
      <c r="K27" s="228"/>
      <c r="L27" s="228"/>
      <c r="M27" s="228"/>
      <c r="N27" s="259">
        <f>IFERROR((SUM(ACNCCV341!Z27,ACNCCV341!BC27,ACNCCV342!Z27,ACNCCV342!BC27,ACNCCV343!Z27,ACNCCV343!BC27,ACNCCV344!Z27,ACNCCV344!BC27,ACNCCV345!Z27,ACNCCV345!BC27)/10),"")</f>
        <v>0.3</v>
      </c>
      <c r="O27" s="231">
        <f t="shared" si="2"/>
        <v>31.3125</v>
      </c>
      <c r="P27" s="232"/>
      <c r="Q27" s="231" t="str">
        <f t="shared" si="3"/>
        <v/>
      </c>
      <c r="R27" s="228">
        <f t="shared" si="4"/>
        <v>31</v>
      </c>
      <c r="S27" s="231">
        <f t="shared" si="5"/>
        <v>18.7875</v>
      </c>
      <c r="T27" s="232"/>
      <c r="U27" s="231" t="str">
        <f t="shared" si="6"/>
        <v/>
      </c>
      <c r="V27" s="228">
        <f t="shared" si="7"/>
        <v>19</v>
      </c>
      <c r="W27" s="228">
        <f t="shared" si="8"/>
        <v>62.625</v>
      </c>
      <c r="X27" s="268" t="str">
        <f t="shared" si="9"/>
        <v/>
      </c>
      <c r="Y27" s="235" t="str">
        <f t="shared" si="10"/>
        <v/>
      </c>
      <c r="Z27" s="235" t="str">
        <f t="shared" si="11"/>
        <v>R</v>
      </c>
    </row>
    <row r="28" ht="30.0" customHeight="1">
      <c r="A28" s="237" t="str">
        <f>'3A 2025 - 2026 DATOS DEL ESTUDI'!M25</f>
        <v/>
      </c>
      <c r="B28" s="262">
        <f>'3A 2025 - 2026 DATOS DEL ESTUDI'!N25</f>
        <v>6635033</v>
      </c>
      <c r="C28" s="239">
        <v>22.0</v>
      </c>
      <c r="D28" s="240" t="str">
        <f>'3A 2025 - 2026 DATOS DEL ESTUDI'!B25</f>
        <v>Yadiel  Jiménez Betances</v>
      </c>
      <c r="E28" s="393">
        <f>'CE-NAT-3141'!S26</f>
        <v>61.75</v>
      </c>
      <c r="F28" s="393">
        <f>'CE-NAT-3141'!T26</f>
        <v>67.25</v>
      </c>
      <c r="G28" s="227">
        <f>'CE-NAT-3141'!U26</f>
        <v>67.5</v>
      </c>
      <c r="H28" s="227">
        <f>'CE-NAT-3141'!V26</f>
        <v>66.75</v>
      </c>
      <c r="I28" s="228">
        <f t="shared" si="1"/>
        <v>65.8125</v>
      </c>
      <c r="J28" s="229" t="str">
        <f>IFERROR(CONCATENATE(SUM(ACNCCV341!Y28,ACNCCV341!BB28,ACNCCV342!Y28),"/",(SUM(ACNCCV341!$Z$4,ACNCCV341!$BC$4,ACNCCV342!$Z$4))),"")</f>
        <v>38/40</v>
      </c>
      <c r="K28" s="228"/>
      <c r="L28" s="228"/>
      <c r="M28" s="228"/>
      <c r="N28" s="259">
        <f>IFERROR((SUM(ACNCCV341!Z28,ACNCCV341!BC28,ACNCCV342!Z28,ACNCCV342!BC28,ACNCCV343!Z28,ACNCCV343!BC28,ACNCCV344!Z28,ACNCCV344!BC28,ACNCCV345!Z28,ACNCCV345!BC28)/10),"")</f>
        <v>0.25</v>
      </c>
      <c r="O28" s="231">
        <f t="shared" si="2"/>
        <v>32.90625</v>
      </c>
      <c r="P28" s="232"/>
      <c r="Q28" s="231" t="str">
        <f t="shared" si="3"/>
        <v/>
      </c>
      <c r="R28" s="228">
        <f t="shared" si="4"/>
        <v>33</v>
      </c>
      <c r="S28" s="231">
        <f t="shared" si="5"/>
        <v>19.74375</v>
      </c>
      <c r="T28" s="232"/>
      <c r="U28" s="231" t="str">
        <f t="shared" si="6"/>
        <v/>
      </c>
      <c r="V28" s="228">
        <f t="shared" si="7"/>
        <v>20</v>
      </c>
      <c r="W28" s="228">
        <f t="shared" si="8"/>
        <v>65.8125</v>
      </c>
      <c r="X28" s="268" t="str">
        <f t="shared" si="9"/>
        <v/>
      </c>
      <c r="Y28" s="235" t="str">
        <f t="shared" si="10"/>
        <v/>
      </c>
      <c r="Z28" s="235" t="str">
        <f t="shared" si="11"/>
        <v>R</v>
      </c>
    </row>
    <row r="29" ht="30.0" customHeight="1">
      <c r="A29" s="237" t="str">
        <f>'3A 2025 - 2026 DATOS DEL ESTUDI'!M26</f>
        <v/>
      </c>
      <c r="B29" s="262">
        <f>'3A 2025 - 2026 DATOS DEL ESTUDI'!N26</f>
        <v>32857385</v>
      </c>
      <c r="C29" s="239">
        <v>23.0</v>
      </c>
      <c r="D29" s="240" t="str">
        <f>'3A 2025 - 2026 DATOS DEL ESTUDI'!B26</f>
        <v>Yamel  Mella Aquino</v>
      </c>
      <c r="E29" s="393">
        <f>'CE-NAT-3141'!S27</f>
        <v>63.5</v>
      </c>
      <c r="F29" s="393">
        <f>'CE-NAT-3141'!T27</f>
        <v>60</v>
      </c>
      <c r="G29" s="227">
        <f>'CE-NAT-3141'!U27</f>
        <v>64</v>
      </c>
      <c r="H29" s="227">
        <f>'CE-NAT-3141'!V27</f>
        <v>64.25</v>
      </c>
      <c r="I29" s="228">
        <f t="shared" si="1"/>
        <v>62.9375</v>
      </c>
      <c r="J29" s="229" t="str">
        <f>IFERROR(CONCATENATE(SUM(ACNCCV341!Y29,ACNCCV341!BB29,ACNCCV342!Y29),"/",(SUM(ACNCCV341!$Z$4,ACNCCV341!$BC$4,ACNCCV342!$Z$4))),"")</f>
        <v>36/40</v>
      </c>
      <c r="K29" s="228"/>
      <c r="L29" s="228"/>
      <c r="M29" s="228"/>
      <c r="N29" s="259">
        <f>IFERROR((SUM(ACNCCV341!Z29,ACNCCV341!BC29,ACNCCV342!Z29,ACNCCV342!BC29,ACNCCV343!Z29,ACNCCV343!BC29,ACNCCV344!Z29,ACNCCV344!BC29,ACNCCV345!Z29,ACNCCV345!BC29)/10),"")</f>
        <v>0.25875</v>
      </c>
      <c r="O29" s="231">
        <f t="shared" si="2"/>
        <v>31.46875</v>
      </c>
      <c r="P29" s="232"/>
      <c r="Q29" s="231" t="str">
        <f t="shared" si="3"/>
        <v/>
      </c>
      <c r="R29" s="228">
        <f t="shared" si="4"/>
        <v>31</v>
      </c>
      <c r="S29" s="231">
        <f t="shared" si="5"/>
        <v>18.88125</v>
      </c>
      <c r="T29" s="232"/>
      <c r="U29" s="231" t="str">
        <f t="shared" si="6"/>
        <v/>
      </c>
      <c r="V29" s="228">
        <f t="shared" si="7"/>
        <v>19</v>
      </c>
      <c r="W29" s="228">
        <f t="shared" si="8"/>
        <v>62.9375</v>
      </c>
      <c r="X29" s="268" t="str">
        <f t="shared" si="9"/>
        <v/>
      </c>
      <c r="Y29" s="235" t="str">
        <f t="shared" si="10"/>
        <v/>
      </c>
      <c r="Z29" s="235" t="str">
        <f t="shared" si="11"/>
        <v>R</v>
      </c>
    </row>
    <row r="30" ht="30.0" customHeight="1">
      <c r="A30" s="237" t="str">
        <f>'3A 2025 - 2026 DATOS DEL ESTUDI'!M27</f>
        <v/>
      </c>
      <c r="B30" s="262">
        <f>'3A 2025 - 2026 DATOS DEL ESTUDI'!N27</f>
        <v>6396255</v>
      </c>
      <c r="C30" s="239">
        <v>24.0</v>
      </c>
      <c r="D30" s="240" t="str">
        <f>'3A 2025 - 2026 DATOS DEL ESTUDI'!B27</f>
        <v>Sariely Del Carmen Mena Chávez</v>
      </c>
      <c r="E30" s="393">
        <f>'CE-NAT-3141'!S28</f>
        <v>56.75</v>
      </c>
      <c r="F30" s="393">
        <f>'CE-NAT-3141'!T28</f>
        <v>60.5</v>
      </c>
      <c r="G30" s="227">
        <f>'CE-NAT-3141'!U28</f>
        <v>60.25</v>
      </c>
      <c r="H30" s="227">
        <f>'CE-NAT-3141'!V28</f>
        <v>63</v>
      </c>
      <c r="I30" s="228">
        <f t="shared" si="1"/>
        <v>60.125</v>
      </c>
      <c r="J30" s="229" t="str">
        <f>IFERROR(CONCATENATE(SUM(ACNCCV341!Y30,ACNCCV341!BB30,ACNCCV342!Y30),"/",(SUM(ACNCCV341!$Z$4,ACNCCV341!$BC$4,ACNCCV342!$Z$4))),"")</f>
        <v>35/40</v>
      </c>
      <c r="K30" s="228"/>
      <c r="L30" s="228"/>
      <c r="M30" s="228"/>
      <c r="N30" s="259">
        <f>IFERROR((SUM(ACNCCV341!Z30,ACNCCV341!BC30,ACNCCV342!Z30,ACNCCV342!BC30,ACNCCV343!Z30,ACNCCV343!BC30,ACNCCV344!Z30,ACNCCV344!BC30,ACNCCV345!Z30,ACNCCV345!BC30)/10),"")</f>
        <v>0.275</v>
      </c>
      <c r="O30" s="231">
        <f t="shared" si="2"/>
        <v>30.0625</v>
      </c>
      <c r="P30" s="232"/>
      <c r="Q30" s="231" t="str">
        <f t="shared" si="3"/>
        <v/>
      </c>
      <c r="R30" s="228">
        <f t="shared" si="4"/>
        <v>30</v>
      </c>
      <c r="S30" s="231">
        <f t="shared" si="5"/>
        <v>18.0375</v>
      </c>
      <c r="T30" s="232"/>
      <c r="U30" s="231" t="str">
        <f t="shared" si="6"/>
        <v/>
      </c>
      <c r="V30" s="228">
        <f t="shared" si="7"/>
        <v>18</v>
      </c>
      <c r="W30" s="228">
        <f t="shared" si="8"/>
        <v>60.125</v>
      </c>
      <c r="X30" s="268" t="str">
        <f t="shared" si="9"/>
        <v/>
      </c>
      <c r="Y30" s="235" t="str">
        <f t="shared" si="10"/>
        <v/>
      </c>
      <c r="Z30" s="235" t="str">
        <f t="shared" si="11"/>
        <v>R</v>
      </c>
    </row>
    <row r="31" ht="30.0" customHeight="1">
      <c r="A31" s="237" t="str">
        <f>'3A 2025 - 2026 DATOS DEL ESTUDI'!M28</f>
        <v/>
      </c>
      <c r="B31" s="262">
        <f>'3A 2025 - 2026 DATOS DEL ESTUDI'!N28</f>
        <v>33560794</v>
      </c>
      <c r="C31" s="239">
        <v>25.0</v>
      </c>
      <c r="D31" s="240" t="str">
        <f>'3A 2025 - 2026 DATOS DEL ESTUDI'!B28</f>
        <v>David Carmelo Navas Fernández</v>
      </c>
      <c r="E31" s="393">
        <f>'CE-NAT-3141'!S29</f>
        <v>61.5</v>
      </c>
      <c r="F31" s="393">
        <f>'CE-NAT-3141'!T29</f>
        <v>61.75</v>
      </c>
      <c r="G31" s="227">
        <f>'CE-NAT-3141'!U29</f>
        <v>62.25</v>
      </c>
      <c r="H31" s="227">
        <f>'CE-NAT-3141'!V29</f>
        <v>58.5</v>
      </c>
      <c r="I31" s="228">
        <f t="shared" si="1"/>
        <v>61</v>
      </c>
      <c r="J31" s="229" t="str">
        <f>IFERROR(CONCATENATE(SUM(ACNCCV341!Y31,ACNCCV341!BB31,ACNCCV342!Y31),"/",(SUM(ACNCCV341!$Z$4,ACNCCV341!$BC$4,ACNCCV342!$Z$4))),"")</f>
        <v>38/40</v>
      </c>
      <c r="K31" s="228"/>
      <c r="L31" s="228"/>
      <c r="M31" s="228"/>
      <c r="N31" s="259">
        <f>IFERROR((SUM(ACNCCV341!Z31,ACNCCV341!BC31,ACNCCV342!Z31,ACNCCV342!BC31,ACNCCV343!Z31,ACNCCV343!BC31,ACNCCV344!Z31,ACNCCV344!BC31,ACNCCV345!Z31,ACNCCV345!BC31)/10),"")</f>
        <v>0.29</v>
      </c>
      <c r="O31" s="231">
        <f t="shared" si="2"/>
        <v>30.5</v>
      </c>
      <c r="P31" s="232"/>
      <c r="Q31" s="231" t="str">
        <f t="shared" si="3"/>
        <v/>
      </c>
      <c r="R31" s="228">
        <f t="shared" si="4"/>
        <v>31</v>
      </c>
      <c r="S31" s="231">
        <f t="shared" si="5"/>
        <v>18.3</v>
      </c>
      <c r="T31" s="232"/>
      <c r="U31" s="231" t="str">
        <f t="shared" si="6"/>
        <v/>
      </c>
      <c r="V31" s="228">
        <f t="shared" si="7"/>
        <v>18</v>
      </c>
      <c r="W31" s="228">
        <f t="shared" si="8"/>
        <v>61</v>
      </c>
      <c r="X31" s="268" t="str">
        <f t="shared" si="9"/>
        <v/>
      </c>
      <c r="Y31" s="235" t="str">
        <f t="shared" si="10"/>
        <v/>
      </c>
      <c r="Z31" s="235" t="str">
        <f t="shared" si="11"/>
        <v>R</v>
      </c>
    </row>
    <row r="32" ht="30.0" customHeight="1">
      <c r="A32" s="237" t="str">
        <f>'3A 2025 - 2026 DATOS DEL ESTUDI'!M29</f>
        <v/>
      </c>
      <c r="B32" s="262">
        <f>'3A 2025 - 2026 DATOS DEL ESTUDI'!N29</f>
        <v>32720987</v>
      </c>
      <c r="C32" s="239">
        <v>26.0</v>
      </c>
      <c r="D32" s="240" t="str">
        <f>'3A 2025 - 2026 DATOS DEL ESTUDI'!B29</f>
        <v>Andriw Jelier Ortiz Rodríguez</v>
      </c>
      <c r="E32" s="393">
        <f>'CE-NAT-3141'!S30</f>
        <v>63.75</v>
      </c>
      <c r="F32" s="393">
        <f>'CE-NAT-3141'!T30</f>
        <v>63</v>
      </c>
      <c r="G32" s="227">
        <f>'CE-NAT-3141'!U30</f>
        <v>57.5</v>
      </c>
      <c r="H32" s="227">
        <f>'CE-NAT-3141'!V30</f>
        <v>63.5</v>
      </c>
      <c r="I32" s="228">
        <f t="shared" si="1"/>
        <v>61.9375</v>
      </c>
      <c r="J32" s="229" t="str">
        <f>IFERROR(CONCATENATE(SUM(ACNCCV341!Y32,ACNCCV341!BB32,ACNCCV342!Y32),"/",(SUM(ACNCCV341!$Z$4,ACNCCV341!$BC$4,ACNCCV342!$Z$4))),"")</f>
        <v>39/40</v>
      </c>
      <c r="K32" s="228"/>
      <c r="L32" s="228"/>
      <c r="M32" s="228"/>
      <c r="N32" s="259">
        <f>IFERROR((SUM(ACNCCV341!Z32,ACNCCV341!BC32,ACNCCV342!Z32,ACNCCV342!BC32,ACNCCV343!Z32,ACNCCV343!BC32,ACNCCV344!Z32,ACNCCV344!BC32,ACNCCV345!Z32,ACNCCV345!BC32)/10),"")</f>
        <v>0.29375</v>
      </c>
      <c r="O32" s="231">
        <f t="shared" si="2"/>
        <v>30.96875</v>
      </c>
      <c r="P32" s="232"/>
      <c r="Q32" s="231" t="str">
        <f t="shared" si="3"/>
        <v/>
      </c>
      <c r="R32" s="228">
        <f t="shared" si="4"/>
        <v>31</v>
      </c>
      <c r="S32" s="231">
        <f t="shared" si="5"/>
        <v>18.58125</v>
      </c>
      <c r="T32" s="232"/>
      <c r="U32" s="231" t="str">
        <f t="shared" si="6"/>
        <v/>
      </c>
      <c r="V32" s="228">
        <f t="shared" si="7"/>
        <v>19</v>
      </c>
      <c r="W32" s="228">
        <f t="shared" si="8"/>
        <v>61.9375</v>
      </c>
      <c r="X32" s="268" t="str">
        <f t="shared" si="9"/>
        <v/>
      </c>
      <c r="Y32" s="235" t="str">
        <f t="shared" si="10"/>
        <v/>
      </c>
      <c r="Z32" s="235" t="str">
        <f t="shared" si="11"/>
        <v>R</v>
      </c>
    </row>
    <row r="33" ht="30.0" customHeight="1">
      <c r="A33" s="237" t="str">
        <f>'3A 2025 - 2026 DATOS DEL ESTUDI'!M30</f>
        <v/>
      </c>
      <c r="B33" s="262">
        <f>'3A 2025 - 2026 DATOS DEL ESTUDI'!N30</f>
        <v>32899290</v>
      </c>
      <c r="C33" s="239">
        <v>27.0</v>
      </c>
      <c r="D33" s="240" t="str">
        <f>'3A 2025 - 2026 DATOS DEL ESTUDI'!B30</f>
        <v>Dashley Nicole Peña García</v>
      </c>
      <c r="E33" s="393">
        <f>'CE-NAT-3141'!S31</f>
        <v>52.5</v>
      </c>
      <c r="F33" s="393">
        <f>'CE-NAT-3141'!T31</f>
        <v>52.5</v>
      </c>
      <c r="G33" s="227">
        <f>'CE-NAT-3141'!U31</f>
        <v>55</v>
      </c>
      <c r="H33" s="227">
        <f>'CE-NAT-3141'!V31</f>
        <v>59.75</v>
      </c>
      <c r="I33" s="228">
        <f t="shared" si="1"/>
        <v>54.9375</v>
      </c>
      <c r="J33" s="229" t="str">
        <f>IFERROR(CONCATENATE(SUM(ACNCCV341!Y33,ACNCCV341!BB33,ACNCCV342!Y33),"/",(SUM(ACNCCV341!$Z$4,ACNCCV341!$BC$4,ACNCCV342!$Z$4))),"")</f>
        <v>39/40</v>
      </c>
      <c r="K33" s="228"/>
      <c r="L33" s="228"/>
      <c r="M33" s="228"/>
      <c r="N33" s="259">
        <f>IFERROR((SUM(ACNCCV341!Z33,ACNCCV341!BC33,ACNCCV342!Z33,ACNCCV342!BC33,ACNCCV343!Z33,ACNCCV343!BC33,ACNCCV344!Z33,ACNCCV344!BC33,ACNCCV345!Z33,ACNCCV345!BC33)/10),"")</f>
        <v>0.295</v>
      </c>
      <c r="O33" s="231">
        <f t="shared" si="2"/>
        <v>27.46875</v>
      </c>
      <c r="P33" s="232"/>
      <c r="Q33" s="231" t="str">
        <f t="shared" si="3"/>
        <v/>
      </c>
      <c r="R33" s="228">
        <f t="shared" si="4"/>
        <v>27</v>
      </c>
      <c r="S33" s="231">
        <f t="shared" si="5"/>
        <v>16.48125</v>
      </c>
      <c r="T33" s="232"/>
      <c r="U33" s="231" t="str">
        <f t="shared" si="6"/>
        <v/>
      </c>
      <c r="V33" s="228">
        <f t="shared" si="7"/>
        <v>16</v>
      </c>
      <c r="W33" s="228">
        <f t="shared" si="8"/>
        <v>54.9375</v>
      </c>
      <c r="X33" s="268" t="str">
        <f t="shared" si="9"/>
        <v/>
      </c>
      <c r="Y33" s="235" t="str">
        <f t="shared" si="10"/>
        <v/>
      </c>
      <c r="Z33" s="235" t="str">
        <f t="shared" si="11"/>
        <v>R</v>
      </c>
    </row>
    <row r="34" ht="30.0" customHeight="1">
      <c r="A34" s="237" t="str">
        <f>'3A 2025 - 2026 DATOS DEL ESTUDI'!M31</f>
        <v/>
      </c>
      <c r="B34" s="262">
        <f>'3A 2025 - 2026 DATOS DEL ESTUDI'!N31</f>
        <v>32607334</v>
      </c>
      <c r="C34" s="239">
        <v>28.0</v>
      </c>
      <c r="D34" s="240" t="str">
        <f>'3A 2025 - 2026 DATOS DEL ESTUDI'!B31</f>
        <v>Yesly  Peña Muñoz</v>
      </c>
      <c r="E34" s="393">
        <f>'CE-NAT-3141'!S32</f>
        <v>70</v>
      </c>
      <c r="F34" s="393">
        <f>'CE-NAT-3141'!T32</f>
        <v>69.5</v>
      </c>
      <c r="G34" s="227">
        <f>'CE-NAT-3141'!U32</f>
        <v>71.25</v>
      </c>
      <c r="H34" s="227">
        <f>'CE-NAT-3141'!V32</f>
        <v>70</v>
      </c>
      <c r="I34" s="228">
        <f t="shared" si="1"/>
        <v>70.1875</v>
      </c>
      <c r="J34" s="229" t="str">
        <f>IFERROR(CONCATENATE(SUM(ACNCCV341!Y34,ACNCCV341!BB34,ACNCCV342!Y34),"/",(SUM(ACNCCV341!$Z$4,ACNCCV341!$BC$4,ACNCCV342!$Z$4))),"")</f>
        <v>39/40</v>
      </c>
      <c r="K34" s="228"/>
      <c r="L34" s="228"/>
      <c r="M34" s="228"/>
      <c r="N34" s="259">
        <f>IFERROR((SUM(ACNCCV341!Z34,ACNCCV341!BC34,ACNCCV342!Z34,ACNCCV342!BC34,ACNCCV343!Z34,ACNCCV343!BC34,ACNCCV344!Z34,ACNCCV344!BC34,ACNCCV345!Z34,ACNCCV345!BC34)/10),"")</f>
        <v>0.275</v>
      </c>
      <c r="O34" s="231" t="str">
        <f t="shared" si="2"/>
        <v/>
      </c>
      <c r="P34" s="232"/>
      <c r="Q34" s="231" t="str">
        <f t="shared" si="3"/>
        <v/>
      </c>
      <c r="R34" s="228" t="str">
        <f t="shared" si="4"/>
        <v/>
      </c>
      <c r="S34" s="231" t="str">
        <f t="shared" si="5"/>
        <v/>
      </c>
      <c r="T34" s="232"/>
      <c r="U34" s="231" t="str">
        <f t="shared" si="6"/>
        <v/>
      </c>
      <c r="V34" s="228" t="str">
        <f t="shared" si="7"/>
        <v/>
      </c>
      <c r="W34" s="228">
        <f t="shared" si="8"/>
        <v>70.1875</v>
      </c>
      <c r="X34" s="268" t="str">
        <f t="shared" si="9"/>
        <v/>
      </c>
      <c r="Y34" s="235" t="str">
        <f t="shared" si="10"/>
        <v>A</v>
      </c>
      <c r="Z34" s="235" t="str">
        <f t="shared" si="11"/>
        <v/>
      </c>
    </row>
    <row r="35" ht="30.0" customHeight="1">
      <c r="A35" s="237" t="str">
        <f>'3A 2025 - 2026 DATOS DEL ESTUDI'!M32</f>
        <v/>
      </c>
      <c r="B35" s="262">
        <f>'3A 2025 - 2026 DATOS DEL ESTUDI'!N32</f>
        <v>32687351</v>
      </c>
      <c r="C35" s="239">
        <v>29.0</v>
      </c>
      <c r="D35" s="240" t="str">
        <f>'3A 2025 - 2026 DATOS DEL ESTUDI'!B32</f>
        <v>Wilbert  Peña Paulino</v>
      </c>
      <c r="E35" s="393">
        <f>'CE-NAT-3141'!S33</f>
        <v>63</v>
      </c>
      <c r="F35" s="393">
        <f>'CE-NAT-3141'!T33</f>
        <v>58.75</v>
      </c>
      <c r="G35" s="227">
        <f>'CE-NAT-3141'!U33</f>
        <v>58.25</v>
      </c>
      <c r="H35" s="227">
        <f>'CE-NAT-3141'!V33</f>
        <v>59.5</v>
      </c>
      <c r="I35" s="228">
        <f t="shared" si="1"/>
        <v>59.875</v>
      </c>
      <c r="J35" s="229" t="str">
        <f>IFERROR(CONCATENATE(SUM(ACNCCV341!Y35,ACNCCV341!BB35,ACNCCV342!Y35),"/",(SUM(ACNCCV341!$Z$4,ACNCCV341!$BC$4,ACNCCV342!$Z$4))),"")</f>
        <v>40/40</v>
      </c>
      <c r="K35" s="228"/>
      <c r="L35" s="228"/>
      <c r="M35" s="228"/>
      <c r="N35" s="259">
        <f>IFERROR((SUM(ACNCCV341!Z35,ACNCCV341!BC35,ACNCCV342!Z35,ACNCCV342!BC35,ACNCCV343!Z35,ACNCCV343!BC35,ACNCCV344!Z35,ACNCCV344!BC35,ACNCCV345!Z35,ACNCCV345!BC35)/10),"")</f>
        <v>0.3</v>
      </c>
      <c r="O35" s="231">
        <f t="shared" si="2"/>
        <v>29.9375</v>
      </c>
      <c r="P35" s="232"/>
      <c r="Q35" s="231" t="str">
        <f t="shared" si="3"/>
        <v/>
      </c>
      <c r="R35" s="228">
        <f t="shared" si="4"/>
        <v>30</v>
      </c>
      <c r="S35" s="231">
        <f t="shared" si="5"/>
        <v>17.9625</v>
      </c>
      <c r="T35" s="232"/>
      <c r="U35" s="231" t="str">
        <f t="shared" si="6"/>
        <v/>
      </c>
      <c r="V35" s="228">
        <f t="shared" si="7"/>
        <v>18</v>
      </c>
      <c r="W35" s="228">
        <f t="shared" si="8"/>
        <v>59.875</v>
      </c>
      <c r="X35" s="268" t="str">
        <f t="shared" si="9"/>
        <v/>
      </c>
      <c r="Y35" s="235" t="str">
        <f t="shared" si="10"/>
        <v/>
      </c>
      <c r="Z35" s="235" t="str">
        <f t="shared" si="11"/>
        <v>R</v>
      </c>
    </row>
    <row r="36" ht="30.0" customHeight="1">
      <c r="A36" s="237" t="str">
        <f>'3A 2025 - 2026 DATOS DEL ESTUDI'!M33</f>
        <v/>
      </c>
      <c r="B36" s="262">
        <f>'3A 2025 - 2026 DATOS DEL ESTUDI'!N33</f>
        <v>6445759</v>
      </c>
      <c r="C36" s="239">
        <v>30.0</v>
      </c>
      <c r="D36" s="240" t="str">
        <f>'3A 2025 - 2026 DATOS DEL ESTUDI'!B33</f>
        <v>Yonayry  Peña Santos</v>
      </c>
      <c r="E36" s="393">
        <f>'CE-NAT-3141'!S34</f>
        <v>55</v>
      </c>
      <c r="F36" s="393">
        <f>'CE-NAT-3141'!T34</f>
        <v>53.75</v>
      </c>
      <c r="G36" s="227">
        <f>'CE-NAT-3141'!U34</f>
        <v>58.5</v>
      </c>
      <c r="H36" s="227">
        <f>'CE-NAT-3141'!V34</f>
        <v>53.25</v>
      </c>
      <c r="I36" s="228">
        <f t="shared" si="1"/>
        <v>55.125</v>
      </c>
      <c r="J36" s="229" t="str">
        <f>IFERROR(CONCATENATE(SUM(ACNCCV341!Y36,ACNCCV341!BB36,ACNCCV342!Y36),"/",(SUM(ACNCCV341!$Z$4,ACNCCV341!$BC$4,ACNCCV342!$Z$4))),"")</f>
        <v>35/40</v>
      </c>
      <c r="K36" s="228"/>
      <c r="L36" s="228"/>
      <c r="M36" s="228"/>
      <c r="N36" s="259">
        <f>IFERROR((SUM(ACNCCV341!Z36,ACNCCV341!BC36,ACNCCV342!Z36,ACNCCV342!BC36,ACNCCV343!Z36,ACNCCV343!BC36,ACNCCV344!Z36,ACNCCV344!BC36,ACNCCV345!Z36,ACNCCV345!BC36)/10),"")</f>
        <v>0.2725</v>
      </c>
      <c r="O36" s="231">
        <f t="shared" si="2"/>
        <v>27.5625</v>
      </c>
      <c r="P36" s="232"/>
      <c r="Q36" s="231" t="str">
        <f t="shared" si="3"/>
        <v/>
      </c>
      <c r="R36" s="228">
        <f t="shared" si="4"/>
        <v>28</v>
      </c>
      <c r="S36" s="231">
        <f t="shared" si="5"/>
        <v>16.5375</v>
      </c>
      <c r="T36" s="232"/>
      <c r="U36" s="231" t="str">
        <f t="shared" si="6"/>
        <v/>
      </c>
      <c r="V36" s="228">
        <f t="shared" si="7"/>
        <v>17</v>
      </c>
      <c r="W36" s="228">
        <f t="shared" si="8"/>
        <v>55.125</v>
      </c>
      <c r="X36" s="268" t="str">
        <f t="shared" si="9"/>
        <v/>
      </c>
      <c r="Y36" s="235" t="str">
        <f t="shared" si="10"/>
        <v/>
      </c>
      <c r="Z36" s="235" t="str">
        <f t="shared" si="11"/>
        <v>R</v>
      </c>
    </row>
    <row r="37" ht="30.0" customHeight="1">
      <c r="A37" s="237" t="str">
        <f>'3A 2025 - 2026 DATOS DEL ESTUDI'!M34</f>
        <v/>
      </c>
      <c r="B37" s="262">
        <f>'3A 2025 - 2026 DATOS DEL ESTUDI'!N34</f>
        <v>22023376</v>
      </c>
      <c r="C37" s="239">
        <v>31.0</v>
      </c>
      <c r="D37" s="240" t="str">
        <f>'3A 2025 - 2026 DATOS DEL ESTUDI'!B34</f>
        <v>Rossier Analiz Pérez Rodríguez</v>
      </c>
      <c r="E37" s="393">
        <f>'CE-NAT-3141'!S35</f>
        <v>64.25</v>
      </c>
      <c r="F37" s="393">
        <f>'CE-NAT-3141'!T35</f>
        <v>60.25</v>
      </c>
      <c r="G37" s="227">
        <f>'CE-NAT-3141'!U35</f>
        <v>64.25</v>
      </c>
      <c r="H37" s="227">
        <f>'CE-NAT-3141'!V35</f>
        <v>62.5</v>
      </c>
      <c r="I37" s="228">
        <f t="shared" si="1"/>
        <v>62.8125</v>
      </c>
      <c r="J37" s="229" t="str">
        <f>IFERROR(CONCATENATE(SUM(ACNCCV341!Y37,ACNCCV341!BB37,ACNCCV342!Y37),"/",(SUM(ACNCCV341!$Z$4,ACNCCV341!$BC$4,ACNCCV342!$Z$4))),"")</f>
        <v>40/40</v>
      </c>
      <c r="K37" s="228"/>
      <c r="L37" s="228"/>
      <c r="M37" s="228"/>
      <c r="N37" s="259">
        <f>IFERROR((SUM(ACNCCV341!Z37,ACNCCV341!BC37,ACNCCV342!Z37,ACNCCV342!BC37,ACNCCV343!Z37,ACNCCV343!BC37,ACNCCV344!Z37,ACNCCV344!BC37,ACNCCV345!Z37,ACNCCV345!BC37)/10),"")</f>
        <v>0.3</v>
      </c>
      <c r="O37" s="231">
        <f t="shared" si="2"/>
        <v>31.40625</v>
      </c>
      <c r="P37" s="232"/>
      <c r="Q37" s="231" t="str">
        <f t="shared" si="3"/>
        <v/>
      </c>
      <c r="R37" s="228">
        <f t="shared" si="4"/>
        <v>31</v>
      </c>
      <c r="S37" s="231">
        <f t="shared" si="5"/>
        <v>18.84375</v>
      </c>
      <c r="T37" s="232"/>
      <c r="U37" s="231" t="str">
        <f t="shared" si="6"/>
        <v/>
      </c>
      <c r="V37" s="228">
        <f t="shared" si="7"/>
        <v>19</v>
      </c>
      <c r="W37" s="228">
        <f t="shared" si="8"/>
        <v>62.8125</v>
      </c>
      <c r="X37" s="268" t="str">
        <f t="shared" si="9"/>
        <v/>
      </c>
      <c r="Y37" s="235" t="str">
        <f t="shared" si="10"/>
        <v/>
      </c>
      <c r="Z37" s="235" t="str">
        <f t="shared" si="11"/>
        <v>R</v>
      </c>
    </row>
    <row r="38" ht="30.0" customHeight="1">
      <c r="A38" s="237" t="str">
        <f>'3A 2025 - 2026 DATOS DEL ESTUDI'!M35</f>
        <v/>
      </c>
      <c r="B38" s="269">
        <f>'3A 2025 - 2026 DATOS DEL ESTUDI'!N35</f>
        <v>6925657</v>
      </c>
      <c r="C38" s="239">
        <v>32.0</v>
      </c>
      <c r="D38" s="240" t="str">
        <f>'3A 2025 - 2026 DATOS DEL ESTUDI'!B35</f>
        <v>Joseph Francisco Ramírez Espinosa</v>
      </c>
      <c r="E38" s="393">
        <f>'CE-NAT-3141'!S36</f>
        <v>58.75</v>
      </c>
      <c r="F38" s="393">
        <f>'CE-NAT-3141'!T36</f>
        <v>60.25</v>
      </c>
      <c r="G38" s="227">
        <f>'CE-NAT-3141'!U36</f>
        <v>60</v>
      </c>
      <c r="H38" s="227">
        <f>'CE-NAT-3141'!V36</f>
        <v>61.75</v>
      </c>
      <c r="I38" s="228">
        <f t="shared" si="1"/>
        <v>60.1875</v>
      </c>
      <c r="J38" s="229" t="str">
        <f>IFERROR(CONCATENATE(SUM(ACNCCV341!Y38,ACNCCV341!BB38,ACNCCV342!Y38),"/",(SUM(ACNCCV341!$Z$4,ACNCCV341!$BC$4,ACNCCV342!$Z$4))),"")</f>
        <v>40/40</v>
      </c>
      <c r="K38" s="228"/>
      <c r="L38" s="228"/>
      <c r="M38" s="228"/>
      <c r="N38" s="259">
        <f>IFERROR((SUM(ACNCCV341!Z38,ACNCCV341!BC38,ACNCCV342!Z38,ACNCCV342!BC38,ACNCCV343!Z38,ACNCCV343!BC38,ACNCCV344!Z38,ACNCCV344!BC38,ACNCCV345!Z38,ACNCCV345!BC38)/10),"")</f>
        <v>0.3</v>
      </c>
      <c r="O38" s="231">
        <f t="shared" si="2"/>
        <v>30.09375</v>
      </c>
      <c r="P38" s="232"/>
      <c r="Q38" s="231" t="str">
        <f t="shared" si="3"/>
        <v/>
      </c>
      <c r="R38" s="228">
        <f t="shared" si="4"/>
        <v>30</v>
      </c>
      <c r="S38" s="231">
        <f t="shared" si="5"/>
        <v>18.05625</v>
      </c>
      <c r="T38" s="232"/>
      <c r="U38" s="231" t="str">
        <f t="shared" si="6"/>
        <v/>
      </c>
      <c r="V38" s="228">
        <f t="shared" si="7"/>
        <v>18</v>
      </c>
      <c r="W38" s="228">
        <f t="shared" si="8"/>
        <v>60.1875</v>
      </c>
      <c r="X38" s="268" t="str">
        <f t="shared" si="9"/>
        <v/>
      </c>
      <c r="Y38" s="235" t="str">
        <f t="shared" si="10"/>
        <v/>
      </c>
      <c r="Z38" s="235" t="str">
        <f t="shared" si="11"/>
        <v>R</v>
      </c>
    </row>
    <row r="39" ht="30.0" customHeight="1">
      <c r="A39" s="237" t="str">
        <f>'3A 2025 - 2026 DATOS DEL ESTUDI'!M36</f>
        <v/>
      </c>
      <c r="B39" s="269">
        <f>'3A 2025 - 2026 DATOS DEL ESTUDI'!N36</f>
        <v>12009792</v>
      </c>
      <c r="C39" s="239">
        <v>33.0</v>
      </c>
      <c r="D39" s="240" t="str">
        <f>'3A 2025 - 2026 DATOS DEL ESTUDI'!B36</f>
        <v>Yariel Alfonso Ramos</v>
      </c>
      <c r="E39" s="393">
        <f>'CE-NAT-3141'!S37</f>
        <v>31.75</v>
      </c>
      <c r="F39" s="393">
        <f>'CE-NAT-3141'!T37</f>
        <v>30</v>
      </c>
      <c r="G39" s="227">
        <f>'CE-NAT-3141'!U37</f>
        <v>41.25</v>
      </c>
      <c r="H39" s="227">
        <f>'CE-NAT-3141'!V37</f>
        <v>39</v>
      </c>
      <c r="I39" s="228">
        <f t="shared" si="1"/>
        <v>35.5</v>
      </c>
      <c r="J39" s="229" t="str">
        <f>IFERROR(CONCATENATE(SUM(ACNCCV341!Y39,ACNCCV341!BB39,ACNCCV342!Y39),"/",(SUM(ACNCCV341!$Z$4,ACNCCV341!$BC$4,ACNCCV342!$Z$4))),"")</f>
        <v>38/40</v>
      </c>
      <c r="K39" s="228"/>
      <c r="L39" s="228"/>
      <c r="M39" s="228"/>
      <c r="N39" s="259">
        <f>IFERROR((SUM(ACNCCV341!Z39,ACNCCV341!BC39,ACNCCV342!Z39,ACNCCV342!BC39,ACNCCV343!Z39,ACNCCV343!BC39,ACNCCV344!Z39,ACNCCV344!BC39,ACNCCV345!Z39,ACNCCV345!BC39)/10),"")</f>
        <v>0.29</v>
      </c>
      <c r="O39" s="231">
        <f t="shared" si="2"/>
        <v>17.75</v>
      </c>
      <c r="P39" s="232"/>
      <c r="Q39" s="231" t="str">
        <f t="shared" si="3"/>
        <v/>
      </c>
      <c r="R39" s="228">
        <f t="shared" si="4"/>
        <v>18</v>
      </c>
      <c r="S39" s="231">
        <f t="shared" si="5"/>
        <v>10.65</v>
      </c>
      <c r="T39" s="232"/>
      <c r="U39" s="231" t="str">
        <f t="shared" si="6"/>
        <v/>
      </c>
      <c r="V39" s="228">
        <f t="shared" si="7"/>
        <v>11</v>
      </c>
      <c r="W39" s="228">
        <f t="shared" si="8"/>
        <v>35.5</v>
      </c>
      <c r="X39" s="268" t="str">
        <f t="shared" si="9"/>
        <v/>
      </c>
      <c r="Y39" s="235" t="str">
        <f t="shared" si="10"/>
        <v/>
      </c>
      <c r="Z39" s="235" t="str">
        <f t="shared" si="11"/>
        <v>R</v>
      </c>
    </row>
    <row r="40" ht="30.0" customHeight="1">
      <c r="A40" s="237" t="str">
        <f>'3A 2025 - 2026 DATOS DEL ESTUDI'!M37</f>
        <v/>
      </c>
      <c r="B40" s="269">
        <f>'3A 2025 - 2026 DATOS DEL ESTUDI'!N37</f>
        <v>32790184</v>
      </c>
      <c r="C40" s="239">
        <v>34.0</v>
      </c>
      <c r="D40" s="240" t="str">
        <f>'3A 2025 - 2026 DATOS DEL ESTUDI'!B37</f>
        <v>Carlos David Rodríguez Almánzar</v>
      </c>
      <c r="E40" s="393">
        <f>'CE-NAT-3141'!S38</f>
        <v>49.75</v>
      </c>
      <c r="F40" s="393" t="str">
        <f>'CE-NAT-3141'!T38</f>
        <v/>
      </c>
      <c r="G40" s="227">
        <f>'CE-NAT-3141'!U38</f>
        <v>49</v>
      </c>
      <c r="H40" s="227">
        <f>'CE-NAT-3141'!V38</f>
        <v>55</v>
      </c>
      <c r="I40" s="228">
        <f t="shared" si="1"/>
        <v>38.4375</v>
      </c>
      <c r="J40" s="229" t="str">
        <f>IFERROR(CONCATENATE(SUM(ACNCCV341!Y40,ACNCCV341!BB40,ACNCCV342!Y40),"/",(SUM(ACNCCV341!$Z$4,ACNCCV341!$BC$4,ACNCCV342!$Z$4))),"")</f>
        <v>38/40</v>
      </c>
      <c r="K40" s="228"/>
      <c r="L40" s="228"/>
      <c r="M40" s="228"/>
      <c r="N40" s="259">
        <f>IFERROR((SUM(ACNCCV341!Z40,ACNCCV341!BC40,ACNCCV342!Z40,ACNCCV342!BC40,ACNCCV343!Z40,ACNCCV343!BC40,ACNCCV344!Z40,ACNCCV344!BC40,ACNCCV345!Z40,ACNCCV345!BC40)/10),"")</f>
        <v>0.26875</v>
      </c>
      <c r="O40" s="231">
        <f t="shared" si="2"/>
        <v>19.21875</v>
      </c>
      <c r="P40" s="232"/>
      <c r="Q40" s="231" t="str">
        <f t="shared" si="3"/>
        <v/>
      </c>
      <c r="R40" s="228">
        <f t="shared" si="4"/>
        <v>19</v>
      </c>
      <c r="S40" s="231">
        <f t="shared" si="5"/>
        <v>11.53125</v>
      </c>
      <c r="T40" s="232"/>
      <c r="U40" s="231" t="str">
        <f t="shared" si="6"/>
        <v/>
      </c>
      <c r="V40" s="228">
        <f t="shared" si="7"/>
        <v>12</v>
      </c>
      <c r="W40" s="228">
        <f t="shared" si="8"/>
        <v>38.4375</v>
      </c>
      <c r="X40" s="268" t="str">
        <f t="shared" si="9"/>
        <v/>
      </c>
      <c r="Y40" s="235" t="str">
        <f t="shared" si="10"/>
        <v/>
      </c>
      <c r="Z40" s="235" t="str">
        <f t="shared" si="11"/>
        <v/>
      </c>
    </row>
    <row r="41" ht="30.0" customHeight="1">
      <c r="A41" s="237" t="str">
        <f>'3A 2025 - 2026 DATOS DEL ESTUDI'!M38</f>
        <v/>
      </c>
      <c r="B41" s="269">
        <f>'3A 2025 - 2026 DATOS DEL ESTUDI'!N38</f>
        <v>32790393</v>
      </c>
      <c r="C41" s="239">
        <v>35.0</v>
      </c>
      <c r="D41" s="240" t="str">
        <f>'3A 2025 - 2026 DATOS DEL ESTUDI'!B38</f>
        <v>Darianni  Santos Medina</v>
      </c>
      <c r="E41" s="393">
        <f>'CE-NAT-3141'!S39</f>
        <v>58.75</v>
      </c>
      <c r="F41" s="393">
        <f>'CE-NAT-3141'!T39</f>
        <v>57</v>
      </c>
      <c r="G41" s="227">
        <f>'CE-NAT-3141'!U39</f>
        <v>63</v>
      </c>
      <c r="H41" s="227">
        <f>'CE-NAT-3141'!V39</f>
        <v>61.75</v>
      </c>
      <c r="I41" s="228">
        <f t="shared" si="1"/>
        <v>60.125</v>
      </c>
      <c r="J41" s="229" t="str">
        <f>IFERROR(CONCATENATE(SUM(ACNCCV341!Y41,ACNCCV341!BB41,ACNCCV342!Y41),"/",(SUM(ACNCCV341!$Z$4,ACNCCV341!$BC$4,ACNCCV342!$Z$4))),"")</f>
        <v>39/40</v>
      </c>
      <c r="K41" s="228"/>
      <c r="L41" s="228"/>
      <c r="M41" s="228"/>
      <c r="N41" s="259">
        <f>IFERROR((SUM(ACNCCV341!Z41,ACNCCV341!BC41,ACNCCV342!Z41,ACNCCV342!BC41,ACNCCV343!Z41,ACNCCV343!BC41,ACNCCV344!Z41,ACNCCV344!BC41,ACNCCV345!Z41,ACNCCV345!BC41)/10),"")</f>
        <v>0.275</v>
      </c>
      <c r="O41" s="231">
        <f t="shared" si="2"/>
        <v>30.0625</v>
      </c>
      <c r="P41" s="232"/>
      <c r="Q41" s="231" t="str">
        <f t="shared" si="3"/>
        <v/>
      </c>
      <c r="R41" s="228">
        <f t="shared" si="4"/>
        <v>30</v>
      </c>
      <c r="S41" s="231">
        <f t="shared" si="5"/>
        <v>18.0375</v>
      </c>
      <c r="T41" s="232"/>
      <c r="U41" s="231" t="str">
        <f t="shared" si="6"/>
        <v/>
      </c>
      <c r="V41" s="228">
        <f t="shared" si="7"/>
        <v>18</v>
      </c>
      <c r="W41" s="228">
        <f t="shared" si="8"/>
        <v>60.125</v>
      </c>
      <c r="X41" s="268" t="str">
        <f t="shared" si="9"/>
        <v/>
      </c>
      <c r="Y41" s="235" t="str">
        <f t="shared" si="10"/>
        <v/>
      </c>
      <c r="Z41" s="235" t="str">
        <f t="shared" si="11"/>
        <v>R</v>
      </c>
    </row>
    <row r="42" ht="30.0" customHeight="1">
      <c r="A42" s="237" t="str">
        <f>'3A 2025 - 2026 DATOS DEL ESTUDI'!M39</f>
        <v/>
      </c>
      <c r="B42" s="269">
        <f>'3A 2025 - 2026 DATOS DEL ESTUDI'!N39</f>
        <v>6947490</v>
      </c>
      <c r="C42" s="239">
        <v>36.0</v>
      </c>
      <c r="D42" s="240" t="str">
        <f>'3A 2025 - 2026 DATOS DEL ESTUDI'!B39</f>
        <v>Rosyeli Carolina Tavarez  Reyes</v>
      </c>
      <c r="E42" s="393">
        <f>'CE-NAT-3141'!S40</f>
        <v>49.75</v>
      </c>
      <c r="F42" s="393">
        <f>'CE-NAT-3141'!T40</f>
        <v>41</v>
      </c>
      <c r="G42" s="227">
        <f>'CE-NAT-3141'!U40</f>
        <v>47</v>
      </c>
      <c r="H42" s="227">
        <f>'CE-NAT-3141'!V40</f>
        <v>53.75</v>
      </c>
      <c r="I42" s="228">
        <f t="shared" si="1"/>
        <v>47.875</v>
      </c>
      <c r="J42" s="229" t="str">
        <f>IFERROR(CONCATENATE(SUM(ACNCCV341!Y42,ACNCCV341!BB42,ACNCCV342!Y42),"/",(SUM(ACNCCV341!$Z$4,ACNCCV341!$BC$4,ACNCCV342!$Z$4))),"")</f>
        <v>37/40</v>
      </c>
      <c r="K42" s="228"/>
      <c r="L42" s="228"/>
      <c r="M42" s="228"/>
      <c r="N42" s="259">
        <f>IFERROR((SUM(ACNCCV341!Z42,ACNCCV341!BC42,ACNCCV342!Z42,ACNCCV342!BC42,ACNCCV343!Z42,ACNCCV343!BC42,ACNCCV344!Z42,ACNCCV344!BC42,ACNCCV345!Z42,ACNCCV345!BC42)/10),"")</f>
        <v>0.28375</v>
      </c>
      <c r="O42" s="231">
        <f t="shared" si="2"/>
        <v>23.9375</v>
      </c>
      <c r="P42" s="232"/>
      <c r="Q42" s="231" t="str">
        <f t="shared" si="3"/>
        <v/>
      </c>
      <c r="R42" s="228">
        <f t="shared" si="4"/>
        <v>24</v>
      </c>
      <c r="S42" s="231">
        <f t="shared" si="5"/>
        <v>14.3625</v>
      </c>
      <c r="T42" s="232"/>
      <c r="U42" s="231" t="str">
        <f t="shared" si="6"/>
        <v/>
      </c>
      <c r="V42" s="228">
        <f t="shared" si="7"/>
        <v>14</v>
      </c>
      <c r="W42" s="228">
        <f t="shared" si="8"/>
        <v>47.875</v>
      </c>
      <c r="X42" s="268" t="str">
        <f t="shared" si="9"/>
        <v/>
      </c>
      <c r="Y42" s="235" t="str">
        <f t="shared" si="10"/>
        <v/>
      </c>
      <c r="Z42" s="235" t="str">
        <f t="shared" si="11"/>
        <v>R</v>
      </c>
    </row>
    <row r="43" ht="30.0" customHeight="1">
      <c r="A43" s="237" t="str">
        <f>'3A 2025 - 2026 DATOS DEL ESTUDI'!M40</f>
        <v/>
      </c>
      <c r="B43" s="269">
        <f>'3A 2025 - 2026 DATOS DEL ESTUDI'!N40</f>
        <v>32590071</v>
      </c>
      <c r="C43" s="239">
        <v>37.0</v>
      </c>
      <c r="D43" s="240" t="str">
        <f>'3A 2025 - 2026 DATOS DEL ESTUDI'!B40</f>
        <v>Melani  Taveras Bautista</v>
      </c>
      <c r="E43" s="393">
        <f>'CE-NAT-3141'!S41</f>
        <v>55.5</v>
      </c>
      <c r="F43" s="393">
        <f>'CE-NAT-3141'!T41</f>
        <v>52</v>
      </c>
      <c r="G43" s="227">
        <f>'CE-NAT-3141'!U41</f>
        <v>47.75</v>
      </c>
      <c r="H43" s="227">
        <f>'CE-NAT-3141'!V41</f>
        <v>59.5</v>
      </c>
      <c r="I43" s="228">
        <f t="shared" si="1"/>
        <v>53.6875</v>
      </c>
      <c r="J43" s="229" t="str">
        <f>IFERROR(CONCATENATE(SUM(ACNCCV341!Y43,ACNCCV341!BB43,ACNCCV342!Y43),"/",(SUM(ACNCCV341!$Z$4,ACNCCV341!$BC$4,ACNCCV342!$Z$4))),"")</f>
        <v>40/40</v>
      </c>
      <c r="K43" s="228"/>
      <c r="L43" s="228"/>
      <c r="M43" s="228"/>
      <c r="N43" s="259">
        <f>IFERROR((SUM(ACNCCV341!Z43,ACNCCV341!BC43,ACNCCV342!Z43,ACNCCV342!BC43,ACNCCV343!Z43,ACNCCV343!BC43,ACNCCV344!Z43,ACNCCV344!BC43,ACNCCV345!Z43,ACNCCV345!BC43)/10),"")</f>
        <v>0.3</v>
      </c>
      <c r="O43" s="231">
        <f t="shared" si="2"/>
        <v>26.84375</v>
      </c>
      <c r="P43" s="232"/>
      <c r="Q43" s="231" t="str">
        <f t="shared" si="3"/>
        <v/>
      </c>
      <c r="R43" s="228">
        <f t="shared" si="4"/>
        <v>27</v>
      </c>
      <c r="S43" s="231">
        <f t="shared" si="5"/>
        <v>16.10625</v>
      </c>
      <c r="T43" s="232"/>
      <c r="U43" s="231" t="str">
        <f t="shared" si="6"/>
        <v/>
      </c>
      <c r="V43" s="228">
        <f t="shared" si="7"/>
        <v>16</v>
      </c>
      <c r="W43" s="228">
        <f t="shared" si="8"/>
        <v>53.6875</v>
      </c>
      <c r="X43" s="268" t="str">
        <f t="shared" si="9"/>
        <v/>
      </c>
      <c r="Y43" s="235" t="str">
        <f t="shared" si="10"/>
        <v/>
      </c>
      <c r="Z43" s="235" t="str">
        <f t="shared" si="11"/>
        <v>R</v>
      </c>
    </row>
    <row r="44" ht="30.0" customHeight="1">
      <c r="A44" s="237" t="str">
        <f>'3A 2025 - 2026 DATOS DEL ESTUDI'!M41</f>
        <v/>
      </c>
      <c r="B44" s="269">
        <f>'3A 2025 - 2026 DATOS DEL ESTUDI'!N41</f>
        <v>32790609</v>
      </c>
      <c r="C44" s="239">
        <v>38.0</v>
      </c>
      <c r="D44" s="240" t="str">
        <f>'3A 2025 - 2026 DATOS DEL ESTUDI'!B41</f>
        <v>Arianny  Tejada Guzmán</v>
      </c>
      <c r="E44" s="393">
        <f>'CE-NAT-3141'!S42</f>
        <v>65</v>
      </c>
      <c r="F44" s="393">
        <f>'CE-NAT-3141'!T42</f>
        <v>69.25</v>
      </c>
      <c r="G44" s="227">
        <f>'CE-NAT-3141'!U42</f>
        <v>67.5</v>
      </c>
      <c r="H44" s="227">
        <f>'CE-NAT-3141'!V42</f>
        <v>69.5</v>
      </c>
      <c r="I44" s="228">
        <f t="shared" si="1"/>
        <v>67.8125</v>
      </c>
      <c r="J44" s="229" t="str">
        <f>IFERROR(CONCATENATE(SUM(ACNCCV341!Y44,ACNCCV341!BB44,ACNCCV342!Y44),"/",(SUM(ACNCCV341!$Z$4,ACNCCV341!$BC$4,ACNCCV342!$Z$4))),"")</f>
        <v>40/40</v>
      </c>
      <c r="K44" s="228"/>
      <c r="L44" s="228"/>
      <c r="M44" s="228"/>
      <c r="N44" s="259">
        <f>IFERROR((SUM(ACNCCV341!Z44,ACNCCV341!BC44,ACNCCV342!Z44,ACNCCV342!BC44,ACNCCV343!Z44,ACNCCV343!BC44,ACNCCV344!Z44,ACNCCV344!BC44,ACNCCV345!Z44,ACNCCV345!BC44)/10),"")</f>
        <v>0.3</v>
      </c>
      <c r="O44" s="231">
        <f t="shared" si="2"/>
        <v>33.90625</v>
      </c>
      <c r="P44" s="232"/>
      <c r="Q44" s="231" t="str">
        <f t="shared" si="3"/>
        <v/>
      </c>
      <c r="R44" s="228">
        <f t="shared" si="4"/>
        <v>34</v>
      </c>
      <c r="S44" s="231">
        <f t="shared" si="5"/>
        <v>20.34375</v>
      </c>
      <c r="T44" s="232"/>
      <c r="U44" s="231" t="str">
        <f t="shared" si="6"/>
        <v/>
      </c>
      <c r="V44" s="228">
        <f t="shared" si="7"/>
        <v>20</v>
      </c>
      <c r="W44" s="228">
        <f t="shared" si="8"/>
        <v>67.8125</v>
      </c>
      <c r="X44" s="268" t="str">
        <f t="shared" si="9"/>
        <v/>
      </c>
      <c r="Y44" s="235" t="str">
        <f t="shared" si="10"/>
        <v/>
      </c>
      <c r="Z44" s="235" t="str">
        <f t="shared" si="11"/>
        <v>R</v>
      </c>
    </row>
    <row r="45" ht="30.0" customHeight="1">
      <c r="A45" s="237" t="str">
        <f>'3A 2025 - 2026 DATOS DEL ESTUDI'!M42</f>
        <v/>
      </c>
      <c r="B45" s="269">
        <f>'3A 2025 - 2026 DATOS DEL ESTUDI'!N42</f>
        <v>6758894</v>
      </c>
      <c r="C45" s="239">
        <v>39.0</v>
      </c>
      <c r="D45" s="240" t="str">
        <f>'3A 2025 - 2026 DATOS DEL ESTUDI'!B42</f>
        <v>Jeilyn Aliah Tejada</v>
      </c>
      <c r="E45" s="393">
        <f>'CE-NAT-3141'!S43</f>
        <v>58.25</v>
      </c>
      <c r="F45" s="393">
        <f>'CE-NAT-3141'!T43</f>
        <v>59</v>
      </c>
      <c r="G45" s="227">
        <f>'CE-NAT-3141'!U43</f>
        <v>57.5</v>
      </c>
      <c r="H45" s="227">
        <f>'CE-NAT-3141'!V43</f>
        <v>59.25</v>
      </c>
      <c r="I45" s="228">
        <f t="shared" si="1"/>
        <v>58.5</v>
      </c>
      <c r="J45" s="229" t="str">
        <f>IFERROR(CONCATENATE(SUM(ACNCCV341!Y45,ACNCCV341!BB45,ACNCCV342!Y45),"/",(SUM(ACNCCV341!$Z$4,ACNCCV341!$BC$4,ACNCCV342!$Z$4))),"")</f>
        <v>38/40</v>
      </c>
      <c r="K45" s="228"/>
      <c r="L45" s="228"/>
      <c r="M45" s="228"/>
      <c r="N45" s="259">
        <f>IFERROR((SUM(ACNCCV341!Z45,ACNCCV341!BC45,ACNCCV342!Z45,ACNCCV342!BC45,ACNCCV343!Z45,ACNCCV343!BC45,ACNCCV344!Z45,ACNCCV344!BC45,ACNCCV345!Z45,ACNCCV345!BC45)/10),"")</f>
        <v>0.28875</v>
      </c>
      <c r="O45" s="231">
        <f t="shared" si="2"/>
        <v>29.25</v>
      </c>
      <c r="P45" s="232"/>
      <c r="Q45" s="231" t="str">
        <f t="shared" si="3"/>
        <v/>
      </c>
      <c r="R45" s="228">
        <f t="shared" si="4"/>
        <v>29</v>
      </c>
      <c r="S45" s="231">
        <f t="shared" si="5"/>
        <v>17.55</v>
      </c>
      <c r="T45" s="232"/>
      <c r="U45" s="231" t="str">
        <f t="shared" si="6"/>
        <v/>
      </c>
      <c r="V45" s="228">
        <f t="shared" si="7"/>
        <v>18</v>
      </c>
      <c r="W45" s="228">
        <f t="shared" si="8"/>
        <v>58.5</v>
      </c>
      <c r="X45" s="268" t="str">
        <f t="shared" si="9"/>
        <v/>
      </c>
      <c r="Y45" s="235" t="str">
        <f t="shared" si="10"/>
        <v/>
      </c>
      <c r="Z45" s="235" t="str">
        <f t="shared" si="11"/>
        <v>R</v>
      </c>
    </row>
    <row r="46" ht="30.0" customHeight="1">
      <c r="A46" s="237" t="str">
        <f>'3A 2025 - 2026 DATOS DEL ESTUDI'!M43</f>
        <v/>
      </c>
      <c r="B46" s="269">
        <f>'3A 2025 - 2026 DATOS DEL ESTUDI'!N43</f>
        <v>32718082</v>
      </c>
      <c r="C46" s="239">
        <v>40.0</v>
      </c>
      <c r="D46" s="240" t="str">
        <f>'3A 2025 - 2026 DATOS DEL ESTUDI'!B43</f>
        <v>Rosenny  Ureña Arias</v>
      </c>
      <c r="E46" s="393">
        <f>'CE-NAT-3141'!S44</f>
        <v>62.75</v>
      </c>
      <c r="F46" s="393">
        <f>'CE-NAT-3141'!T44</f>
        <v>65.25</v>
      </c>
      <c r="G46" s="227">
        <f>'CE-NAT-3141'!U44</f>
        <v>66.25</v>
      </c>
      <c r="H46" s="227">
        <f>'CE-NAT-3141'!V44</f>
        <v>64.75</v>
      </c>
      <c r="I46" s="228">
        <f t="shared" si="1"/>
        <v>64.75</v>
      </c>
      <c r="J46" s="229" t="str">
        <f>IFERROR(CONCATENATE(SUM(ACNCCV341!Y46,ACNCCV341!BB46,ACNCCV342!Y46),"/",(SUM(ACNCCV341!$Z$4,ACNCCV341!$BC$4,ACNCCV342!$Z$4))),"")</f>
        <v>39/40</v>
      </c>
      <c r="K46" s="228"/>
      <c r="L46" s="228"/>
      <c r="M46" s="228"/>
      <c r="N46" s="259">
        <f>IFERROR((SUM(ACNCCV341!Z46,ACNCCV341!BC46,ACNCCV342!Z46,ACNCCV342!BC46,ACNCCV343!Z46,ACNCCV343!BC46,ACNCCV344!Z46,ACNCCV344!BC46,ACNCCV345!Z46,ACNCCV345!BC46)/10),"")</f>
        <v>0.275</v>
      </c>
      <c r="O46" s="231">
        <f t="shared" si="2"/>
        <v>32.375</v>
      </c>
      <c r="P46" s="232"/>
      <c r="Q46" s="231" t="str">
        <f t="shared" si="3"/>
        <v/>
      </c>
      <c r="R46" s="228">
        <f t="shared" si="4"/>
        <v>32</v>
      </c>
      <c r="S46" s="231">
        <f t="shared" si="5"/>
        <v>19.425</v>
      </c>
      <c r="T46" s="232"/>
      <c r="U46" s="231" t="str">
        <f t="shared" si="6"/>
        <v/>
      </c>
      <c r="V46" s="228">
        <f t="shared" si="7"/>
        <v>19</v>
      </c>
      <c r="W46" s="228">
        <f t="shared" si="8"/>
        <v>64.75</v>
      </c>
      <c r="X46" s="268" t="str">
        <f t="shared" si="9"/>
        <v/>
      </c>
      <c r="Y46" s="235" t="str">
        <f t="shared" si="10"/>
        <v/>
      </c>
      <c r="Z46" s="235" t="str">
        <f t="shared" si="11"/>
        <v>R</v>
      </c>
    </row>
    <row r="47" ht="30.0" customHeight="1">
      <c r="A47" s="242"/>
      <c r="B47" s="270"/>
      <c r="C47" s="239">
        <v>41.0</v>
      </c>
      <c r="D47" s="240" t="str">
        <f>'3A 2025 - 2026 DATOS DEL ESTUDI'!B44</f>
        <v>Jonathan  De Jesús Valerio Felipe</v>
      </c>
      <c r="E47" s="393">
        <f>'CE-NAT-3141'!S45</f>
        <v>48.75</v>
      </c>
      <c r="F47" s="393">
        <f>'CE-NAT-3141'!T45</f>
        <v>49</v>
      </c>
      <c r="G47" s="227">
        <f>'CE-NAT-3141'!U45</f>
        <v>57.5</v>
      </c>
      <c r="H47" s="227">
        <f>'CE-NAT-3141'!V45</f>
        <v>55.25</v>
      </c>
      <c r="I47" s="228">
        <f t="shared" si="1"/>
        <v>52.625</v>
      </c>
      <c r="J47" s="229" t="str">
        <f>IFERROR(CONCATENATE(SUM(ACNCCV341!Y47,ACNCCV341!BB47,ACNCCV342!Y47),"/",(SUM(ACNCCV341!$Z$4,ACNCCV341!$BC$4,ACNCCV342!$Z$4))),"")</f>
        <v>40/40</v>
      </c>
      <c r="K47" s="228"/>
      <c r="L47" s="228"/>
      <c r="M47" s="228"/>
      <c r="N47" s="259">
        <f>IFERROR((SUM(ACNCCV341!Z47,ACNCCV341!BC47,ACNCCV342!Z47,ACNCCV342!BC47,ACNCCV343!Z47,ACNCCV343!BC47,ACNCCV344!Z47,ACNCCV344!BC47,ACNCCV345!Z47,ACNCCV345!BC47)/10),"")</f>
        <v>0.3</v>
      </c>
      <c r="O47" s="231">
        <f t="shared" si="2"/>
        <v>26.3125</v>
      </c>
      <c r="P47" s="232"/>
      <c r="Q47" s="231" t="str">
        <f t="shared" si="3"/>
        <v/>
      </c>
      <c r="R47" s="228">
        <f t="shared" si="4"/>
        <v>26</v>
      </c>
      <c r="S47" s="231">
        <f t="shared" si="5"/>
        <v>15.7875</v>
      </c>
      <c r="T47" s="232"/>
      <c r="U47" s="231" t="str">
        <f t="shared" si="6"/>
        <v/>
      </c>
      <c r="V47" s="228">
        <f t="shared" si="7"/>
        <v>16</v>
      </c>
      <c r="W47" s="228">
        <f t="shared" si="8"/>
        <v>52.625</v>
      </c>
      <c r="X47" s="268" t="str">
        <f t="shared" si="9"/>
        <v/>
      </c>
      <c r="Y47" s="235" t="str">
        <f t="shared" si="10"/>
        <v/>
      </c>
      <c r="Z47" s="235" t="str">
        <f t="shared" si="11"/>
        <v>R</v>
      </c>
    </row>
    <row r="48" ht="30.0" customHeight="1">
      <c r="A48" s="242"/>
      <c r="B48" s="270"/>
      <c r="C48" s="239">
        <v>42.0</v>
      </c>
      <c r="D48" s="240" t="str">
        <f>'3A 2025 - 2026 DATOS DEL ESTUDI'!B45</f>
        <v>Crisleydi  Turbí</v>
      </c>
      <c r="E48" s="393">
        <f>'CE-NAT-3141'!S46</f>
        <v>47.5</v>
      </c>
      <c r="F48" s="393">
        <f>'CE-NAT-3141'!T46</f>
        <v>45.25</v>
      </c>
      <c r="G48" s="227">
        <f>'CE-NAT-3141'!U46</f>
        <v>56.75</v>
      </c>
      <c r="H48" s="227">
        <f>'CE-NAT-3141'!V46</f>
        <v>52.25</v>
      </c>
      <c r="I48" s="228">
        <f t="shared" si="1"/>
        <v>50.4375</v>
      </c>
      <c r="J48" s="229" t="str">
        <f>IFERROR(CONCATENATE(SUM(ACNCCV341!Y48,ACNCCV341!BB48,ACNCCV342!Y48),"/",(SUM(ACNCCV341!$Z$4,ACNCCV341!$BC$4,ACNCCV342!$Z$4))),"")</f>
        <v>37/40</v>
      </c>
      <c r="K48" s="228"/>
      <c r="L48" s="228"/>
      <c r="M48" s="228"/>
      <c r="N48" s="259">
        <f>IFERROR((SUM(ACNCCV341!Z48,ACNCCV341!BC48,ACNCCV342!Z48,ACNCCV342!BC48,ACNCCV343!Z48,ACNCCV343!BC48,ACNCCV344!Z48,ACNCCV344!BC48,ACNCCV345!Z48,ACNCCV345!BC48)/10),"")</f>
        <v>0.28375</v>
      </c>
      <c r="O48" s="231">
        <f t="shared" si="2"/>
        <v>25.21875</v>
      </c>
      <c r="P48" s="232"/>
      <c r="Q48" s="231" t="str">
        <f t="shared" si="3"/>
        <v/>
      </c>
      <c r="R48" s="228">
        <f t="shared" si="4"/>
        <v>25</v>
      </c>
      <c r="S48" s="231">
        <f t="shared" si="5"/>
        <v>15.13125</v>
      </c>
      <c r="T48" s="232"/>
      <c r="U48" s="231" t="str">
        <f t="shared" si="6"/>
        <v/>
      </c>
      <c r="V48" s="228">
        <f t="shared" si="7"/>
        <v>15</v>
      </c>
      <c r="W48" s="228">
        <f t="shared" si="8"/>
        <v>50.4375</v>
      </c>
      <c r="X48" s="268" t="str">
        <f t="shared" si="9"/>
        <v/>
      </c>
      <c r="Y48" s="235" t="str">
        <f t="shared" si="10"/>
        <v/>
      </c>
      <c r="Z48" s="235" t="str">
        <f t="shared" si="11"/>
        <v>R</v>
      </c>
    </row>
    <row r="49" ht="30.0" customHeight="1">
      <c r="A49" s="242"/>
      <c r="B49" s="270"/>
      <c r="C49" s="239">
        <v>43.0</v>
      </c>
      <c r="D49" s="240" t="str">
        <f>'3A 2025 - 2026 DATOS DEL ESTUDI'!B46</f>
        <v>Jhoangel Rafael Vargas Ulloa</v>
      </c>
      <c r="E49" s="393">
        <f>'CE-NAT-3141'!S47</f>
        <v>23.75</v>
      </c>
      <c r="F49" s="393">
        <f>'CE-NAT-3141'!T47</f>
        <v>27.5</v>
      </c>
      <c r="G49" s="227">
        <f>'CE-NAT-3141'!U47</f>
        <v>35.5</v>
      </c>
      <c r="H49" s="227">
        <f>'CE-NAT-3141'!V47</f>
        <v>36</v>
      </c>
      <c r="I49" s="228">
        <f t="shared" si="1"/>
        <v>30.6875</v>
      </c>
      <c r="J49" s="229" t="str">
        <f>IFERROR(CONCATENATE(SUM(ACNCCV341!Y49,ACNCCV341!BB49,ACNCCV342!Y49),"/",(SUM(ACNCCV341!$Z$4,ACNCCV341!$BC$4,ACNCCV342!$Z$4))),"")</f>
        <v>35/40</v>
      </c>
      <c r="K49" s="228"/>
      <c r="L49" s="228"/>
      <c r="M49" s="228"/>
      <c r="N49" s="259">
        <f>IFERROR((SUM(ACNCCV341!Z49,ACNCCV341!BC49,ACNCCV342!Z49,ACNCCV342!BC49,ACNCCV343!Z49,ACNCCV343!BC49,ACNCCV344!Z49,ACNCCV344!BC49,ACNCCV345!Z49,ACNCCV345!BC49)/10),"")</f>
        <v>0.195</v>
      </c>
      <c r="O49" s="231">
        <f t="shared" si="2"/>
        <v>15.34375</v>
      </c>
      <c r="P49" s="232"/>
      <c r="Q49" s="231" t="str">
        <f t="shared" si="3"/>
        <v/>
      </c>
      <c r="R49" s="228">
        <f t="shared" si="4"/>
        <v>15</v>
      </c>
      <c r="S49" s="231">
        <f t="shared" si="5"/>
        <v>9.20625</v>
      </c>
      <c r="T49" s="232"/>
      <c r="U49" s="231" t="str">
        <f t="shared" si="6"/>
        <v/>
      </c>
      <c r="V49" s="228">
        <f t="shared" si="7"/>
        <v>9</v>
      </c>
      <c r="W49" s="228">
        <f t="shared" si="8"/>
        <v>30.6875</v>
      </c>
      <c r="X49" s="268" t="str">
        <f t="shared" si="9"/>
        <v/>
      </c>
      <c r="Y49" s="235" t="str">
        <f t="shared" si="10"/>
        <v/>
      </c>
      <c r="Z49" s="235" t="str">
        <f t="shared" si="11"/>
        <v>R</v>
      </c>
    </row>
    <row r="50" ht="30.0" customHeight="1">
      <c r="A50" s="242"/>
      <c r="B50" s="270"/>
      <c r="C50" s="239">
        <v>44.0</v>
      </c>
      <c r="D50" s="240" t="str">
        <f>'3A 2025 - 2026 DATOS DEL ESTUDI'!B47</f>
        <v>Leslie  Cruz Espinal</v>
      </c>
      <c r="E50" s="393">
        <f>'CE-NAT-3141'!S48</f>
        <v>56.75</v>
      </c>
      <c r="F50" s="393">
        <f>'CE-NAT-3141'!T48</f>
        <v>60.5</v>
      </c>
      <c r="G50" s="227">
        <f>'CE-NAT-3141'!U48</f>
        <v>64.75</v>
      </c>
      <c r="H50" s="227">
        <f>'CE-NAT-3141'!V48</f>
        <v>65</v>
      </c>
      <c r="I50" s="228">
        <f t="shared" si="1"/>
        <v>61.75</v>
      </c>
      <c r="J50" s="229" t="str">
        <f>IFERROR(CONCATENATE(SUM(ACNCCV341!Y50,ACNCCV341!BB50,ACNCCV342!Y50),"/",(SUM(ACNCCV341!$Z$4,ACNCCV341!$BC$4,ACNCCV342!$Z$4))),"")</f>
        <v>36/40</v>
      </c>
      <c r="K50" s="228"/>
      <c r="L50" s="228"/>
      <c r="M50" s="228"/>
      <c r="N50" s="259">
        <f>IFERROR((SUM(ACNCCV341!Z50,ACNCCV341!BC50,ACNCCV342!Z50,ACNCCV342!BC50,ACNCCV343!Z50,ACNCCV343!BC50,ACNCCV344!Z50,ACNCCV344!BC50,ACNCCV345!Z50,ACNCCV345!BC50)/10),"")</f>
        <v>0.2</v>
      </c>
      <c r="O50" s="231">
        <f t="shared" si="2"/>
        <v>30.875</v>
      </c>
      <c r="P50" s="232"/>
      <c r="Q50" s="231" t="str">
        <f t="shared" si="3"/>
        <v/>
      </c>
      <c r="R50" s="228">
        <f t="shared" si="4"/>
        <v>31</v>
      </c>
      <c r="S50" s="231">
        <f t="shared" si="5"/>
        <v>18.525</v>
      </c>
      <c r="T50" s="232"/>
      <c r="U50" s="231" t="str">
        <f t="shared" si="6"/>
        <v/>
      </c>
      <c r="V50" s="228">
        <f t="shared" si="7"/>
        <v>19</v>
      </c>
      <c r="W50" s="228">
        <f t="shared" si="8"/>
        <v>61.75</v>
      </c>
      <c r="X50" s="268" t="str">
        <f t="shared" si="9"/>
        <v/>
      </c>
      <c r="Y50" s="235" t="str">
        <f t="shared" si="10"/>
        <v/>
      </c>
      <c r="Z50" s="235" t="str">
        <f t="shared" si="11"/>
        <v>R</v>
      </c>
    </row>
    <row r="51" ht="30.0" customHeight="1">
      <c r="A51" s="242"/>
      <c r="B51" s="270"/>
      <c r="C51" s="239">
        <v>45.0</v>
      </c>
      <c r="D51" s="240" t="str">
        <f>'3A 2025 - 2026 DATOS DEL ESTUDI'!B48</f>
        <v/>
      </c>
      <c r="E51" s="393">
        <f>'CE-NAT-3141'!S49</f>
        <v>0</v>
      </c>
      <c r="F51" s="393">
        <f>'CE-NAT-3141'!T49</f>
        <v>0</v>
      </c>
      <c r="G51" s="227">
        <f>'CE-NAT-3141'!U49</f>
        <v>0</v>
      </c>
      <c r="H51" s="227">
        <f>'CE-NAT-3141'!V49</f>
        <v>0</v>
      </c>
      <c r="I51" s="228">
        <f t="shared" si="1"/>
        <v>0</v>
      </c>
      <c r="J51" s="229" t="str">
        <f>IFERROR(CONCATENATE(SUM(ACNCCV341!Y51,ACNCCV341!BB51,ACNCCV342!Y51),"/",(SUM(ACNCCV341!$Z$4,ACNCCV341!$BC$4,ACNCCV342!$Z$4))),"")</f>
        <v>0/40</v>
      </c>
      <c r="K51" s="228"/>
      <c r="L51" s="228"/>
      <c r="M51" s="228"/>
      <c r="N51" s="259">
        <f>IFERROR((SUM(ACNCCV341!Z51,ACNCCV341!BC51,ACNCCV342!Z51,ACNCCV342!BC51,ACNCCV343!Z51,ACNCCV343!BC51,ACNCCV344!Z51,ACNCCV344!BC51,ACNCCV345!Z51,ACNCCV345!BC51)/10),"")</f>
        <v>0</v>
      </c>
      <c r="O51" s="231">
        <f t="shared" si="2"/>
        <v>0</v>
      </c>
      <c r="P51" s="232"/>
      <c r="Q51" s="231" t="str">
        <f t="shared" si="3"/>
        <v/>
      </c>
      <c r="R51" s="228">
        <f t="shared" si="4"/>
        <v>0</v>
      </c>
      <c r="S51" s="231">
        <f t="shared" si="5"/>
        <v>0</v>
      </c>
      <c r="T51" s="232"/>
      <c r="U51" s="231" t="str">
        <f t="shared" si="6"/>
        <v/>
      </c>
      <c r="V51" s="228">
        <f t="shared" si="7"/>
        <v>0</v>
      </c>
      <c r="W51" s="228">
        <f t="shared" si="8"/>
        <v>0</v>
      </c>
      <c r="X51" s="268" t="str">
        <f t="shared" si="9"/>
        <v/>
      </c>
      <c r="Y51" s="235" t="str">
        <f t="shared" si="10"/>
        <v/>
      </c>
      <c r="Z51" s="235"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N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P7:P51">
    <cfRule type="notContainsBlanks" dxfId="12" priority="1">
      <formula>LEN(TRIM(P7))&gt;0</formula>
    </cfRule>
  </conditionalFormatting>
  <conditionalFormatting sqref="Z7:Z51">
    <cfRule type="cellIs" dxfId="13"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E7:P51">
    <cfRule type="cellIs" dxfId="16" priority="5" operator="equal">
      <formula>0</formula>
    </cfRule>
  </conditionalFormatting>
  <conditionalFormatting sqref="T8:T51">
    <cfRule type="cellIs" dxfId="16" priority="6" operator="equal">
      <formula>0</formula>
    </cfRule>
  </conditionalFormatting>
  <conditionalFormatting sqref="Y7:Z51">
    <cfRule type="notContainsBlanks" dxfId="14" priority="7">
      <formula>LEN(TRIM(Y7))&gt;0</formula>
    </cfRule>
  </conditionalFormatting>
  <conditionalFormatting sqref="V7:V51">
    <cfRule type="cellIs" dxfId="14" priority="8" operator="greaterThanOrEqual">
      <formula>70</formula>
    </cfRule>
  </conditionalFormatting>
  <conditionalFormatting sqref="R7:R51">
    <cfRule type="cellIs" dxfId="17" priority="9" operator="greaterThanOrEqual">
      <formula>70</formula>
    </cfRule>
  </conditionalFormatting>
  <conditionalFormatting sqref="W7:W51">
    <cfRule type="cellIs" dxfId="16" priority="10" operator="equal">
      <formula>0</formula>
    </cfRule>
  </conditionalFormatting>
  <conditionalFormatting sqref="V7:V51">
    <cfRule type="cellIs" dxfId="15" priority="11" operator="equal">
      <formula>0</formula>
    </cfRule>
  </conditionalFormatting>
  <conditionalFormatting sqref="S7:S51">
    <cfRule type="cellIs" dxfId="16" priority="12" operator="equal">
      <formula>0</formula>
    </cfRule>
  </conditionalFormatting>
  <conditionalFormatting sqref="R7:R51">
    <cfRule type="cellIs" dxfId="15" priority="13" operator="equal">
      <formula>0</formula>
    </cfRule>
  </conditionalFormatting>
  <conditionalFormatting sqref="I1:I51">
    <cfRule type="cellIs" dxfId="11" priority="14" operator="lessThanOrEqual">
      <formula>69.9</formula>
    </cfRule>
  </conditionalFormatting>
  <conditionalFormatting sqref="N1:N51">
    <cfRule type="cellIs" dxfId="11" priority="15" operator="lessThanOrEqual">
      <formula>"79.90%"</formula>
    </cfRule>
  </conditionalFormatting>
  <conditionalFormatting sqref="R7:R51">
    <cfRule type="cellIs" dxfId="11" priority="16" operator="lessThanOrEqual">
      <formula>69.9</formula>
    </cfRule>
  </conditionalFormatting>
  <conditionalFormatting sqref="V7:V51">
    <cfRule type="cellIs" dxfId="11" priority="17"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3" width="4.75"/>
    <col customWidth="1" hidden="1" min="34" max="37" width="4.75"/>
    <col customWidth="1" hidden="1" min="38" max="38" width="11.63"/>
    <col customWidth="1" min="39" max="39" width="6.63"/>
    <col customWidth="1" hidden="1" min="40" max="40" width="54.25"/>
    <col customWidth="1" min="41" max="56" width="4.75"/>
    <col customWidth="1" min="57" max="57" width="9.13"/>
    <col customWidth="1" min="58" max="58" width="4.75"/>
    <col customWidth="1" min="59" max="59" width="56.38"/>
    <col customWidth="1" min="60" max="71" width="4.75"/>
    <col customWidth="1" hidden="1" min="72" max="79" width="4.75"/>
    <col customWidth="1" hidden="1" min="80" max="80" width="41.25"/>
    <col customWidth="1" hidden="1" min="81" max="81" width="10.13"/>
    <col customWidth="1" hidden="1" min="82" max="91" width="4.75"/>
  </cols>
  <sheetData>
    <row r="1" ht="37.5" customHeight="1">
      <c r="A1" s="131"/>
      <c r="B1" s="131"/>
      <c r="C1" s="394"/>
      <c r="D1" s="395" t="s">
        <v>571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96"/>
      <c r="BY1" s="396"/>
      <c r="BZ1" s="396"/>
      <c r="CA1" s="396"/>
      <c r="CB1" s="396"/>
      <c r="CC1" s="396"/>
      <c r="CD1" s="396"/>
      <c r="CE1" s="396"/>
      <c r="CF1" s="396"/>
      <c r="CG1" s="396"/>
      <c r="CH1" s="396"/>
      <c r="CI1" s="396"/>
      <c r="CJ1" s="396"/>
      <c r="CK1" s="396"/>
      <c r="CL1" s="396"/>
      <c r="CM1" s="396"/>
    </row>
    <row r="2" ht="37.5" customHeight="1">
      <c r="A2" s="138"/>
      <c r="B2" s="138"/>
      <c r="C2" s="138"/>
      <c r="D2" s="139" t="s">
        <v>541</v>
      </c>
      <c r="E2" s="15"/>
      <c r="F2" s="15"/>
      <c r="G2" s="16"/>
      <c r="H2" s="140" t="str">
        <f>'DATOS DOCENTES'!B8</f>
        <v>ÁNGELICA GUZMÁN</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96"/>
      <c r="BY2" s="396"/>
      <c r="BZ2" s="396"/>
      <c r="CA2" s="396"/>
      <c r="CB2" s="396"/>
      <c r="CC2" s="396"/>
      <c r="CD2" s="396"/>
      <c r="CE2" s="396"/>
      <c r="CF2" s="396"/>
      <c r="CG2" s="396"/>
      <c r="CH2" s="396"/>
      <c r="CI2" s="396"/>
      <c r="CJ2" s="396"/>
      <c r="CK2" s="396"/>
      <c r="CL2" s="396"/>
      <c r="CM2" s="396"/>
    </row>
    <row r="3" ht="37.5" customHeight="1">
      <c r="A3" s="138"/>
      <c r="B3" s="138"/>
      <c r="C3" s="138"/>
      <c r="D3" s="139" t="s">
        <v>542</v>
      </c>
      <c r="E3" s="16"/>
      <c r="F3" s="144" t="s">
        <v>836</v>
      </c>
      <c r="G3" s="15"/>
      <c r="H3" s="15"/>
      <c r="I3" s="15"/>
      <c r="J3" s="15"/>
      <c r="K3" s="15"/>
      <c r="L3" s="15"/>
      <c r="M3" s="15"/>
      <c r="N3" s="15"/>
      <c r="O3" s="16"/>
      <c r="P3" s="143"/>
      <c r="Q3" s="143"/>
      <c r="R3" s="143"/>
      <c r="S3" s="143"/>
      <c r="T3" s="143"/>
      <c r="U3" s="138"/>
      <c r="V3" s="139" t="s">
        <v>542</v>
      </c>
      <c r="W3" s="16"/>
      <c r="X3" s="144" t="s">
        <v>837</v>
      </c>
      <c r="Y3" s="15"/>
      <c r="Z3" s="15"/>
      <c r="AA3" s="15"/>
      <c r="AB3" s="15"/>
      <c r="AC3" s="15"/>
      <c r="AD3" s="15"/>
      <c r="AE3" s="15"/>
      <c r="AF3" s="15"/>
      <c r="AG3" s="16"/>
      <c r="AH3" s="141"/>
      <c r="AI3" s="141"/>
      <c r="AJ3" s="141"/>
      <c r="AK3" s="141"/>
      <c r="AL3" s="397"/>
      <c r="AM3" s="141"/>
      <c r="AN3" s="141"/>
      <c r="AO3" s="398" t="s">
        <v>542</v>
      </c>
      <c r="AP3" s="16"/>
      <c r="AQ3" s="399" t="s">
        <v>838</v>
      </c>
      <c r="AR3" s="15"/>
      <c r="AS3" s="15"/>
      <c r="AT3" s="15"/>
      <c r="AU3" s="15"/>
      <c r="AV3" s="15"/>
      <c r="AW3" s="15"/>
      <c r="AX3" s="15"/>
      <c r="AY3" s="15"/>
      <c r="AZ3" s="16"/>
      <c r="BA3" s="141"/>
      <c r="BB3" s="141"/>
      <c r="BC3" s="141"/>
      <c r="BD3" s="141"/>
      <c r="BE3" s="397"/>
      <c r="BF3" s="397"/>
      <c r="BG3" s="397"/>
      <c r="BH3" s="398" t="s">
        <v>542</v>
      </c>
      <c r="BI3" s="16"/>
      <c r="BJ3" s="144" t="s">
        <v>839</v>
      </c>
      <c r="BK3" s="15"/>
      <c r="BL3" s="15"/>
      <c r="BM3" s="15"/>
      <c r="BN3" s="15"/>
      <c r="BO3" s="15"/>
      <c r="BP3" s="15"/>
      <c r="BQ3" s="15"/>
      <c r="BR3" s="15"/>
      <c r="BS3" s="16"/>
      <c r="BT3" s="141"/>
      <c r="BU3" s="141"/>
      <c r="BV3" s="141"/>
      <c r="BW3" s="141"/>
    </row>
    <row r="4" ht="37.5" customHeight="1">
      <c r="A4" s="35"/>
      <c r="B4" s="35"/>
      <c r="C4" s="2"/>
      <c r="D4" s="145" t="s">
        <v>545</v>
      </c>
      <c r="E4" s="15"/>
      <c r="F4" s="15"/>
      <c r="G4" s="15"/>
      <c r="H4" s="15"/>
      <c r="I4" s="15"/>
      <c r="J4" s="15"/>
      <c r="K4" s="15"/>
      <c r="L4" s="15"/>
      <c r="M4" s="15"/>
      <c r="N4" s="16"/>
      <c r="O4" s="146">
        <v>2.0</v>
      </c>
      <c r="P4" s="147"/>
      <c r="Q4" s="147"/>
      <c r="R4" s="147"/>
      <c r="S4" s="147"/>
      <c r="T4" s="2"/>
      <c r="U4" s="2"/>
      <c r="V4" s="145" t="s">
        <v>545</v>
      </c>
      <c r="W4" s="15"/>
      <c r="X4" s="15"/>
      <c r="Y4" s="15"/>
      <c r="Z4" s="15"/>
      <c r="AA4" s="15"/>
      <c r="AB4" s="15"/>
      <c r="AC4" s="15"/>
      <c r="AD4" s="15"/>
      <c r="AE4" s="15"/>
      <c r="AF4" s="16"/>
      <c r="AG4" s="146">
        <v>6.0</v>
      </c>
      <c r="AH4" s="147"/>
      <c r="AI4" s="147"/>
      <c r="AJ4" s="147"/>
      <c r="AK4" s="147"/>
      <c r="AL4" s="2"/>
      <c r="AM4" s="147"/>
      <c r="AN4" s="147"/>
      <c r="AO4" s="145" t="s">
        <v>545</v>
      </c>
      <c r="AP4" s="15"/>
      <c r="AQ4" s="15"/>
      <c r="AR4" s="15"/>
      <c r="AS4" s="15"/>
      <c r="AT4" s="15"/>
      <c r="AU4" s="15"/>
      <c r="AV4" s="15"/>
      <c r="AW4" s="15"/>
      <c r="AX4" s="15"/>
      <c r="AY4" s="16"/>
      <c r="AZ4" s="146">
        <v>8.0</v>
      </c>
      <c r="BA4" s="396"/>
      <c r="BB4" s="396"/>
      <c r="BC4" s="396"/>
      <c r="BD4" s="396"/>
      <c r="BE4" s="2"/>
      <c r="BF4" s="2"/>
      <c r="BG4" s="2"/>
      <c r="BH4" s="145" t="s">
        <v>545</v>
      </c>
      <c r="BI4" s="15"/>
      <c r="BJ4" s="15"/>
      <c r="BK4" s="15"/>
      <c r="BL4" s="15"/>
      <c r="BM4" s="15"/>
      <c r="BN4" s="15"/>
      <c r="BO4" s="15"/>
      <c r="BP4" s="15"/>
      <c r="BQ4" s="15"/>
      <c r="BR4" s="16"/>
      <c r="BS4" s="146">
        <v>6.0</v>
      </c>
      <c r="BT4" s="147"/>
      <c r="BU4" s="147"/>
      <c r="BV4" s="147"/>
      <c r="BW4" s="147"/>
      <c r="BX4" s="396"/>
      <c r="BY4" s="396"/>
      <c r="BZ4" s="396"/>
      <c r="CA4" s="396"/>
      <c r="CB4" s="396"/>
      <c r="CC4" s="396"/>
      <c r="CD4" s="396"/>
      <c r="CE4" s="396"/>
      <c r="CF4" s="396"/>
      <c r="CG4" s="396"/>
      <c r="CH4" s="396"/>
      <c r="CI4" s="396"/>
      <c r="CJ4" s="396"/>
      <c r="CK4" s="396"/>
      <c r="CL4" s="396"/>
      <c r="CM4" s="396"/>
    </row>
    <row r="5" ht="37.5" customHeight="1">
      <c r="A5" s="35"/>
      <c r="B5" s="35"/>
      <c r="C5" s="2"/>
      <c r="D5" s="22">
        <v>1.0</v>
      </c>
      <c r="E5" s="22">
        <v>2.0</v>
      </c>
      <c r="F5" s="22">
        <v>3.0</v>
      </c>
      <c r="G5" s="22">
        <v>4.0</v>
      </c>
      <c r="H5" s="22">
        <v>5.0</v>
      </c>
      <c r="I5" s="22">
        <v>6.0</v>
      </c>
      <c r="J5" s="22">
        <v>7.0</v>
      </c>
      <c r="K5" s="22">
        <v>8.0</v>
      </c>
      <c r="L5" s="22">
        <v>9.0</v>
      </c>
      <c r="M5" s="22">
        <v>10.0</v>
      </c>
      <c r="N5" s="151" t="s">
        <v>546</v>
      </c>
      <c r="O5" s="152" t="s">
        <v>547</v>
      </c>
      <c r="P5" s="152" t="s">
        <v>548</v>
      </c>
      <c r="Q5" s="152" t="s">
        <v>549</v>
      </c>
      <c r="R5" s="152" t="s">
        <v>550</v>
      </c>
      <c r="S5" s="152" t="s">
        <v>551</v>
      </c>
      <c r="T5" s="22"/>
      <c r="U5" s="22"/>
      <c r="V5" s="22">
        <v>1.0</v>
      </c>
      <c r="W5" s="22">
        <v>2.0</v>
      </c>
      <c r="X5" s="22">
        <v>3.0</v>
      </c>
      <c r="Y5" s="22">
        <v>4.0</v>
      </c>
      <c r="Z5" s="22">
        <v>5.0</v>
      </c>
      <c r="AA5" s="22">
        <v>6.0</v>
      </c>
      <c r="AB5" s="22">
        <v>7.0</v>
      </c>
      <c r="AC5" s="22">
        <v>8.0</v>
      </c>
      <c r="AD5" s="22">
        <v>9.0</v>
      </c>
      <c r="AE5" s="22">
        <v>10.0</v>
      </c>
      <c r="AF5" s="151" t="s">
        <v>546</v>
      </c>
      <c r="AG5" s="152" t="s">
        <v>547</v>
      </c>
      <c r="AH5" s="152" t="s">
        <v>548</v>
      </c>
      <c r="AI5" s="152" t="s">
        <v>549</v>
      </c>
      <c r="AJ5" s="152" t="s">
        <v>550</v>
      </c>
      <c r="AK5" s="152" t="s">
        <v>551</v>
      </c>
      <c r="AL5" s="400"/>
      <c r="AM5" s="400"/>
      <c r="AN5" s="401"/>
      <c r="AO5" s="402">
        <v>1.0</v>
      </c>
      <c r="AP5" s="402">
        <v>2.0</v>
      </c>
      <c r="AQ5" s="402">
        <v>3.0</v>
      </c>
      <c r="AR5" s="402">
        <v>4.0</v>
      </c>
      <c r="AS5" s="402">
        <v>5.0</v>
      </c>
      <c r="AT5" s="402">
        <v>6.0</v>
      </c>
      <c r="AU5" s="402">
        <v>7.0</v>
      </c>
      <c r="AV5" s="402">
        <v>8.0</v>
      </c>
      <c r="AW5" s="402">
        <v>9.0</v>
      </c>
      <c r="AX5" s="402">
        <v>10.0</v>
      </c>
      <c r="AY5" s="152" t="s">
        <v>546</v>
      </c>
      <c r="AZ5" s="152" t="s">
        <v>547</v>
      </c>
      <c r="BA5" s="152" t="s">
        <v>548</v>
      </c>
      <c r="BB5" s="152" t="s">
        <v>549</v>
      </c>
      <c r="BC5" s="152" t="s">
        <v>550</v>
      </c>
      <c r="BD5" s="152" t="s">
        <v>551</v>
      </c>
      <c r="BE5" s="401"/>
      <c r="BF5" s="401"/>
      <c r="BG5" s="401"/>
      <c r="BH5" s="402">
        <v>1.0</v>
      </c>
      <c r="BI5" s="402">
        <v>2.0</v>
      </c>
      <c r="BJ5" s="402">
        <v>3.0</v>
      </c>
      <c r="BK5" s="402">
        <v>4.0</v>
      </c>
      <c r="BL5" s="402">
        <v>5.0</v>
      </c>
      <c r="BM5" s="402">
        <v>6.0</v>
      </c>
      <c r="BN5" s="402">
        <v>7.0</v>
      </c>
      <c r="BO5" s="402">
        <v>8.0</v>
      </c>
      <c r="BP5" s="402">
        <v>9.0</v>
      </c>
      <c r="BQ5" s="402">
        <v>10.0</v>
      </c>
      <c r="BR5" s="152" t="s">
        <v>546</v>
      </c>
      <c r="BS5" s="152" t="s">
        <v>547</v>
      </c>
      <c r="BT5" s="152" t="s">
        <v>548</v>
      </c>
      <c r="BU5" s="152" t="s">
        <v>549</v>
      </c>
      <c r="BV5" s="152" t="s">
        <v>550</v>
      </c>
      <c r="BW5" s="152" t="s">
        <v>551</v>
      </c>
      <c r="BX5" s="396"/>
      <c r="BY5" s="396"/>
      <c r="BZ5" s="396"/>
      <c r="CA5" s="396"/>
      <c r="CB5" s="158" t="s">
        <v>556</v>
      </c>
      <c r="CC5" s="403" t="s">
        <v>110</v>
      </c>
      <c r="CD5" s="396"/>
      <c r="CE5" s="396"/>
      <c r="CF5" s="396"/>
      <c r="CG5" s="396"/>
      <c r="CH5" s="396"/>
      <c r="CI5" s="396"/>
      <c r="CJ5" s="396"/>
      <c r="CK5" s="396"/>
      <c r="CL5" s="396"/>
      <c r="CM5" s="396"/>
    </row>
    <row r="6" ht="30.0" customHeight="1">
      <c r="A6" s="22" t="s">
        <v>552</v>
      </c>
      <c r="B6" s="22" t="s">
        <v>555</v>
      </c>
      <c r="C6" s="157" t="s">
        <v>554</v>
      </c>
      <c r="D6" s="157">
        <v>26.0</v>
      </c>
      <c r="E6" s="157">
        <v>27.0</v>
      </c>
      <c r="F6" s="157">
        <v>29.0</v>
      </c>
      <c r="G6" s="157"/>
      <c r="H6" s="157"/>
      <c r="I6" s="157"/>
      <c r="J6" s="157"/>
      <c r="K6" s="157"/>
      <c r="L6" s="157"/>
      <c r="M6" s="157"/>
      <c r="N6" s="43"/>
      <c r="O6" s="43"/>
      <c r="P6" s="43"/>
      <c r="Q6" s="43"/>
      <c r="R6" s="43"/>
      <c r="S6" s="43"/>
      <c r="T6" s="22" t="s">
        <v>555</v>
      </c>
      <c r="U6" s="157" t="s">
        <v>554</v>
      </c>
      <c r="V6" s="157">
        <v>2.0</v>
      </c>
      <c r="W6" s="157">
        <v>5.0</v>
      </c>
      <c r="X6" s="157">
        <v>9.0</v>
      </c>
      <c r="Y6" s="157">
        <v>12.0</v>
      </c>
      <c r="Z6" s="157">
        <v>16.0</v>
      </c>
      <c r="AA6" s="157">
        <v>19.0</v>
      </c>
      <c r="AB6" s="157">
        <v>23.0</v>
      </c>
      <c r="AC6" s="157">
        <v>26.0</v>
      </c>
      <c r="AD6" s="157">
        <v>30.0</v>
      </c>
      <c r="AE6" s="157"/>
      <c r="AF6" s="43"/>
      <c r="AG6" s="43"/>
      <c r="AH6" s="43"/>
      <c r="AI6" s="43"/>
      <c r="AJ6" s="43"/>
      <c r="AK6" s="43"/>
      <c r="AL6" s="402" t="s">
        <v>552</v>
      </c>
      <c r="AM6" s="402" t="s">
        <v>555</v>
      </c>
      <c r="AN6" s="402"/>
      <c r="AO6" s="402">
        <v>3.0</v>
      </c>
      <c r="AP6" s="402">
        <v>7.0</v>
      </c>
      <c r="AQ6" s="402">
        <v>10.0</v>
      </c>
      <c r="AR6" s="402">
        <v>14.0</v>
      </c>
      <c r="AS6" s="402">
        <v>17.0</v>
      </c>
      <c r="AT6" s="402">
        <v>21.0</v>
      </c>
      <c r="AU6" s="402">
        <v>24.0</v>
      </c>
      <c r="AV6" s="402">
        <v>28.0</v>
      </c>
      <c r="AW6" s="402">
        <v>29.0</v>
      </c>
      <c r="AX6" s="402">
        <v>31.0</v>
      </c>
      <c r="AY6" s="43"/>
      <c r="AZ6" s="43"/>
      <c r="BA6" s="43"/>
      <c r="BB6" s="43"/>
      <c r="BC6" s="43"/>
      <c r="BD6" s="43"/>
      <c r="BE6" s="402" t="s">
        <v>552</v>
      </c>
      <c r="BF6" s="402" t="s">
        <v>555</v>
      </c>
      <c r="BG6" s="402" t="s">
        <v>554</v>
      </c>
      <c r="BH6" s="402">
        <v>4.0</v>
      </c>
      <c r="BI6" s="402">
        <v>7.0</v>
      </c>
      <c r="BJ6" s="402">
        <v>11.0</v>
      </c>
      <c r="BK6" s="402">
        <v>14.0</v>
      </c>
      <c r="BL6" s="402">
        <v>18.0</v>
      </c>
      <c r="BM6" s="402">
        <v>21.0</v>
      </c>
      <c r="BN6" s="402">
        <v>25.0</v>
      </c>
      <c r="BO6" s="402">
        <v>28.0</v>
      </c>
      <c r="BP6" s="402"/>
      <c r="BQ6" s="402"/>
      <c r="BR6" s="43"/>
      <c r="BS6" s="43"/>
      <c r="BT6" s="43"/>
      <c r="BU6" s="43"/>
      <c r="BV6" s="43"/>
      <c r="BW6" s="43"/>
      <c r="BX6" s="396"/>
      <c r="BY6" s="396"/>
      <c r="BZ6" s="396"/>
      <c r="CA6" s="396"/>
      <c r="CB6" s="170" t="s">
        <v>540</v>
      </c>
      <c r="CC6" s="403" t="s">
        <v>840</v>
      </c>
      <c r="CD6" s="403"/>
      <c r="CE6" s="396"/>
      <c r="CF6" s="396"/>
      <c r="CG6" s="396"/>
      <c r="CH6" s="396"/>
      <c r="CI6" s="396"/>
      <c r="CJ6" s="396"/>
      <c r="CK6" s="396"/>
      <c r="CL6" s="396"/>
      <c r="CM6" s="396"/>
    </row>
    <row r="7" ht="30.0" customHeight="1">
      <c r="A7" s="160">
        <f>'3A 2025 - 2026 DATOS DEL ESTUDI'!N4</f>
        <v>32586041</v>
      </c>
      <c r="B7" s="160">
        <v>1.0</v>
      </c>
      <c r="C7" s="161" t="str">
        <f>'3A 2025 - 2026 DATOS DEL ESTUDI'!B4</f>
        <v>Jadiel De Jesús Acosta Peña</v>
      </c>
      <c r="D7" s="162" t="s">
        <v>559</v>
      </c>
      <c r="E7" s="162" t="s">
        <v>559</v>
      </c>
      <c r="F7" s="162"/>
      <c r="G7" s="162"/>
      <c r="H7" s="163"/>
      <c r="I7" s="163"/>
      <c r="J7" s="163"/>
      <c r="K7" s="163"/>
      <c r="L7" s="163"/>
      <c r="M7" s="163"/>
      <c r="N7" s="162">
        <f t="shared" ref="N7:N51" si="1">IFERROR(COUNTIF(D7:M7,"P")+COUNTIF(D7:M7,"e")+COUNTIF(D7:M7,"t")-INT(COUNTIF(D7:M7,"e")/3)-INT(COUNTIF(D7:M7,"t")/3),"")</f>
        <v>2</v>
      </c>
      <c r="O7" s="164">
        <f t="shared" ref="O7:O51" si="2">IFERROR((N7/$O$4),"")</f>
        <v>1</v>
      </c>
      <c r="P7" s="165">
        <f t="shared" ref="P7:P51" si="3">IFERROR(COUNTIF(D7:M7,"A"),"")</f>
        <v>0</v>
      </c>
      <c r="Q7" s="164">
        <f t="shared" ref="Q7:Q51" si="4">IFERROR((P7/$O$4),"")</f>
        <v>0</v>
      </c>
      <c r="R7" s="166">
        <f t="shared" ref="R7:R51" si="5">IFERROR(COUNTIF(D7:M7,"E"),"")</f>
        <v>0</v>
      </c>
      <c r="S7" s="164">
        <f t="shared" ref="S7:S51" si="6">IFERROR((R7/$O$4),"")</f>
        <v>0</v>
      </c>
      <c r="T7" s="160">
        <v>1.0</v>
      </c>
      <c r="U7" s="161" t="str">
        <f t="shared" ref="U7:U51" si="7">C7</f>
        <v>Jadiel De Jesús Acosta Peña</v>
      </c>
      <c r="V7" s="162" t="s">
        <v>559</v>
      </c>
      <c r="W7" s="162" t="s">
        <v>559</v>
      </c>
      <c r="X7" s="162" t="s">
        <v>559</v>
      </c>
      <c r="Y7" s="162" t="s">
        <v>559</v>
      </c>
      <c r="Z7" s="162" t="s">
        <v>559</v>
      </c>
      <c r="AA7" s="162" t="s">
        <v>559</v>
      </c>
      <c r="AB7" s="162" t="s">
        <v>559</v>
      </c>
      <c r="AC7" s="163"/>
      <c r="AD7" s="162" t="s">
        <v>559</v>
      </c>
      <c r="AE7" s="163"/>
      <c r="AF7" s="163">
        <f t="shared" ref="AF7:AF51" si="8">IFERROR(COUNTIF(V7:AE7,"P")+COUNTIF(V7:AE7,"e")+COUNTIF(V7:AE7,"t")-INT(COUNTIF(V7:AE7,"e")/3)-INT(COUNTIF(V7:AE7,"t")/3),"")</f>
        <v>8</v>
      </c>
      <c r="AG7" s="164">
        <f t="shared" ref="AG7:AG51" si="9">IFERROR(AF7/$AG$4,"")</f>
        <v>1.333333333</v>
      </c>
      <c r="AH7" s="166">
        <f t="shared" ref="AH7:AH46" si="10">IFERROR(COUNTIF(V7:AE7,"A"),"")</f>
        <v>0</v>
      </c>
      <c r="AI7" s="164">
        <f t="shared" ref="AI7:AI46" si="11">IFERROR((AH7/$AG$4),"")</f>
        <v>0</v>
      </c>
      <c r="AJ7" s="166">
        <f t="shared" ref="AJ7:AJ46" si="12">IFERROR(COUNTIF(V7:AE7,"E"),"")</f>
        <v>0</v>
      </c>
      <c r="AK7" s="164">
        <f>IFERROR((AJ7/$AG$4),"")</f>
        <v>0</v>
      </c>
      <c r="AL7" s="404">
        <f t="shared" ref="AL7:AL46" si="13">A7</f>
        <v>32586041</v>
      </c>
      <c r="AM7" s="160">
        <v>1.0</v>
      </c>
      <c r="AN7" s="405"/>
      <c r="AO7" s="162" t="s">
        <v>559</v>
      </c>
      <c r="AP7" s="162" t="s">
        <v>559</v>
      </c>
      <c r="AQ7" s="162" t="s">
        <v>559</v>
      </c>
      <c r="AR7" s="162" t="s">
        <v>559</v>
      </c>
      <c r="AS7" s="162" t="s">
        <v>579</v>
      </c>
      <c r="AT7" s="162" t="s">
        <v>559</v>
      </c>
      <c r="AU7" s="162"/>
      <c r="AV7" s="162" t="s">
        <v>559</v>
      </c>
      <c r="AW7" s="162" t="s">
        <v>559</v>
      </c>
      <c r="AX7" s="164"/>
      <c r="AY7" s="406">
        <f t="shared" ref="AY7:AY51" si="14">IFERROR(COUNTIF(AO7:AX7,"P")+COUNTIF(AO7:AX7,"e")+COUNTIF(AO7:AX7,"t")-INT(COUNTIF(AO7:AX7,"e")/3)-INT(COUNTIF(AO7:AX7,"t")/3),"")</f>
        <v>7</v>
      </c>
      <c r="AZ7" s="407">
        <f t="shared" ref="AZ7:AZ51" si="15">IFERROR(AY7/$AZ$4,"")</f>
        <v>0.875</v>
      </c>
      <c r="BA7" s="406">
        <f t="shared" ref="BA7:BA51" si="16">IFERROR(COUNTIF(AO7:AX7,"A"),"")</f>
        <v>1</v>
      </c>
      <c r="BB7" s="406">
        <f t="shared" ref="BB7:BB51" si="17">IFERROR((BA7/$AG$4),"")</f>
        <v>0.1666666667</v>
      </c>
      <c r="BC7" s="406">
        <f t="shared" ref="BC7:BC51" si="18">IFERROR(COUNTIF(AO7:AX7,"E"),"")</f>
        <v>0</v>
      </c>
      <c r="BD7" s="406">
        <f t="shared" ref="BD7:BD51" si="19">IFERROR((BC7/$AG$4),"")</f>
        <v>0</v>
      </c>
      <c r="BE7" s="22">
        <f t="shared" ref="BE7:BE51" si="20">A7</f>
        <v>32586041</v>
      </c>
      <c r="BF7" s="193">
        <v>1.0</v>
      </c>
      <c r="BG7" s="405" t="str">
        <f t="shared" ref="BG7:BG51" si="21">C7</f>
        <v>Jadiel De Jesús Acosta Peña</v>
      </c>
      <c r="BH7" s="162" t="s">
        <v>559</v>
      </c>
      <c r="BI7" s="162"/>
      <c r="BJ7" s="162" t="s">
        <v>559</v>
      </c>
      <c r="BK7" s="162" t="s">
        <v>559</v>
      </c>
      <c r="BL7" s="162"/>
      <c r="BM7" s="408" t="s">
        <v>559</v>
      </c>
      <c r="BN7" s="408" t="s">
        <v>559</v>
      </c>
      <c r="BO7" s="408" t="s">
        <v>559</v>
      </c>
      <c r="BP7" s="402"/>
      <c r="BQ7" s="402"/>
      <c r="BR7" s="409">
        <f t="shared" ref="BR7:BR51" si="22">IFERROR(COUNTIF(BH7:BQ7,"P")+COUNTIF(BH7:BQ7,"e")+COUNTIF(BH7:BQ7,"t")-INT(COUNTIF(BH7:BQ7,"e")/3)-INT(COUNTIF(BH7:BQ7,"t")/3),"")</f>
        <v>6</v>
      </c>
      <c r="BS7" s="164">
        <f t="shared" ref="BS7:BS51" si="23">IFERROR(BR7/$BS$4,"")</f>
        <v>1</v>
      </c>
      <c r="BT7" s="164"/>
      <c r="BU7" s="164"/>
      <c r="BV7" s="164"/>
      <c r="BW7" s="164"/>
      <c r="BX7" s="410"/>
      <c r="BY7" s="410"/>
      <c r="BZ7" s="410"/>
      <c r="CA7" s="410"/>
      <c r="CB7" s="170" t="s">
        <v>561</v>
      </c>
      <c r="CC7" s="403" t="s">
        <v>841</v>
      </c>
      <c r="CD7" s="410"/>
      <c r="CE7" s="410"/>
      <c r="CF7" s="410"/>
      <c r="CG7" s="410"/>
      <c r="CH7" s="410"/>
      <c r="CI7" s="410"/>
      <c r="CJ7" s="410"/>
      <c r="CK7" s="410"/>
      <c r="CL7" s="410"/>
      <c r="CM7" s="410"/>
    </row>
    <row r="8" ht="30.0" customHeight="1">
      <c r="A8" s="160">
        <f>'3A 2025 - 2026 DATOS DEL ESTUDI'!N5</f>
        <v>6954636</v>
      </c>
      <c r="B8" s="160">
        <v>2.0</v>
      </c>
      <c r="C8" s="161" t="str">
        <f>'3A 2025 - 2026 DATOS DEL ESTUDI'!B5</f>
        <v>Daniel  Elía Almonte Martínez</v>
      </c>
      <c r="D8" s="162" t="s">
        <v>559</v>
      </c>
      <c r="E8" s="162" t="s">
        <v>559</v>
      </c>
      <c r="F8" s="163"/>
      <c r="G8" s="163"/>
      <c r="H8" s="163"/>
      <c r="I8" s="163"/>
      <c r="J8" s="163"/>
      <c r="K8" s="163"/>
      <c r="L8" s="163"/>
      <c r="M8" s="163"/>
      <c r="N8" s="162">
        <f t="shared" si="1"/>
        <v>2</v>
      </c>
      <c r="O8" s="164">
        <f t="shared" si="2"/>
        <v>1</v>
      </c>
      <c r="P8" s="165">
        <f t="shared" si="3"/>
        <v>0</v>
      </c>
      <c r="Q8" s="164">
        <f t="shared" si="4"/>
        <v>0</v>
      </c>
      <c r="R8" s="166">
        <f t="shared" si="5"/>
        <v>0</v>
      </c>
      <c r="S8" s="164">
        <f t="shared" si="6"/>
        <v>0</v>
      </c>
      <c r="T8" s="160">
        <v>2.0</v>
      </c>
      <c r="U8" s="161" t="str">
        <f t="shared" si="7"/>
        <v>Daniel  Elía Almonte Martínez</v>
      </c>
      <c r="V8" s="162" t="s">
        <v>559</v>
      </c>
      <c r="W8" s="162" t="s">
        <v>559</v>
      </c>
      <c r="X8" s="162" t="s">
        <v>559</v>
      </c>
      <c r="Y8" s="162" t="s">
        <v>559</v>
      </c>
      <c r="Z8" s="162" t="s">
        <v>559</v>
      </c>
      <c r="AA8" s="162" t="s">
        <v>559</v>
      </c>
      <c r="AB8" s="162" t="s">
        <v>559</v>
      </c>
      <c r="AC8" s="163"/>
      <c r="AD8" s="162" t="s">
        <v>559</v>
      </c>
      <c r="AE8" s="163"/>
      <c r="AF8" s="163">
        <f t="shared" si="8"/>
        <v>8</v>
      </c>
      <c r="AG8" s="164">
        <f t="shared" si="9"/>
        <v>1.333333333</v>
      </c>
      <c r="AH8" s="166">
        <f t="shared" si="10"/>
        <v>0</v>
      </c>
      <c r="AI8" s="164">
        <f t="shared" si="11"/>
        <v>0</v>
      </c>
      <c r="AJ8" s="166">
        <f t="shared" si="12"/>
        <v>0</v>
      </c>
      <c r="AK8" s="164"/>
      <c r="AL8" s="404">
        <f t="shared" si="13"/>
        <v>6954636</v>
      </c>
      <c r="AM8" s="160">
        <v>2.0</v>
      </c>
      <c r="AN8" s="405"/>
      <c r="AO8" s="162" t="s">
        <v>559</v>
      </c>
      <c r="AP8" s="162" t="s">
        <v>559</v>
      </c>
      <c r="AQ8" s="162" t="s">
        <v>559</v>
      </c>
      <c r="AR8" s="162" t="s">
        <v>559</v>
      </c>
      <c r="AS8" s="162" t="s">
        <v>559</v>
      </c>
      <c r="AT8" s="162" t="s">
        <v>559</v>
      </c>
      <c r="AU8" s="162"/>
      <c r="AV8" s="162" t="s">
        <v>559</v>
      </c>
      <c r="AW8" s="162" t="s">
        <v>559</v>
      </c>
      <c r="AX8" s="164"/>
      <c r="AY8" s="406">
        <f t="shared" si="14"/>
        <v>8</v>
      </c>
      <c r="AZ8" s="407">
        <f t="shared" si="15"/>
        <v>1</v>
      </c>
      <c r="BA8" s="406">
        <f t="shared" si="16"/>
        <v>0</v>
      </c>
      <c r="BB8" s="406">
        <f t="shared" si="17"/>
        <v>0</v>
      </c>
      <c r="BC8" s="406">
        <f t="shared" si="18"/>
        <v>0</v>
      </c>
      <c r="BD8" s="406">
        <f t="shared" si="19"/>
        <v>0</v>
      </c>
      <c r="BE8" s="22">
        <f t="shared" si="20"/>
        <v>6954636</v>
      </c>
      <c r="BF8" s="411">
        <v>2.0</v>
      </c>
      <c r="BG8" s="405" t="str">
        <f t="shared" si="21"/>
        <v>Daniel  Elía Almonte Martínez</v>
      </c>
      <c r="BH8" s="119" t="s">
        <v>559</v>
      </c>
      <c r="BI8" s="412"/>
      <c r="BJ8" s="119" t="s">
        <v>578</v>
      </c>
      <c r="BK8" s="119" t="s">
        <v>578</v>
      </c>
      <c r="BL8" s="119"/>
      <c r="BM8" s="119" t="s">
        <v>578</v>
      </c>
      <c r="BN8" s="119" t="s">
        <v>559</v>
      </c>
      <c r="BO8" s="408" t="s">
        <v>559</v>
      </c>
      <c r="BP8" s="119"/>
      <c r="BQ8" s="413"/>
      <c r="BR8" s="409">
        <f t="shared" si="22"/>
        <v>5</v>
      </c>
      <c r="BS8" s="164">
        <f t="shared" si="23"/>
        <v>0.8333333333</v>
      </c>
      <c r="BT8" s="414"/>
      <c r="BU8" s="414"/>
      <c r="BV8" s="414"/>
      <c r="BW8" s="414"/>
      <c r="CB8" s="170" t="s">
        <v>563</v>
      </c>
      <c r="CC8" s="403" t="s">
        <v>842</v>
      </c>
    </row>
    <row r="9" ht="30.0" customHeight="1">
      <c r="A9" s="160">
        <f>'3A 2025 - 2026 DATOS DEL ESTUDI'!N6</f>
        <v>32743589</v>
      </c>
      <c r="B9" s="160">
        <v>3.0</v>
      </c>
      <c r="C9" s="161" t="str">
        <f>'3A 2025 - 2026 DATOS DEL ESTUDI'!B6</f>
        <v>Isaac  Ángeles Liriano</v>
      </c>
      <c r="D9" s="162" t="s">
        <v>579</v>
      </c>
      <c r="E9" s="162" t="s">
        <v>559</v>
      </c>
      <c r="F9" s="163"/>
      <c r="G9" s="163"/>
      <c r="H9" s="163"/>
      <c r="I9" s="163"/>
      <c r="J9" s="163"/>
      <c r="K9" s="163"/>
      <c r="L9" s="163"/>
      <c r="M9" s="163"/>
      <c r="N9" s="162">
        <f t="shared" si="1"/>
        <v>1</v>
      </c>
      <c r="O9" s="164">
        <f t="shared" si="2"/>
        <v>0.5</v>
      </c>
      <c r="P9" s="165">
        <f t="shared" si="3"/>
        <v>1</v>
      </c>
      <c r="Q9" s="164">
        <f t="shared" si="4"/>
        <v>0.5</v>
      </c>
      <c r="R9" s="166">
        <f t="shared" si="5"/>
        <v>0</v>
      </c>
      <c r="S9" s="164">
        <f t="shared" si="6"/>
        <v>0</v>
      </c>
      <c r="T9" s="160">
        <v>3.0</v>
      </c>
      <c r="U9" s="161" t="str">
        <f t="shared" si="7"/>
        <v>Isaac  Ángeles Liriano</v>
      </c>
      <c r="V9" s="162" t="s">
        <v>559</v>
      </c>
      <c r="W9" s="162" t="s">
        <v>559</v>
      </c>
      <c r="X9" s="162" t="s">
        <v>559</v>
      </c>
      <c r="Y9" s="162" t="s">
        <v>559</v>
      </c>
      <c r="Z9" s="162" t="s">
        <v>559</v>
      </c>
      <c r="AA9" s="162" t="s">
        <v>559</v>
      </c>
      <c r="AB9" s="162" t="s">
        <v>559</v>
      </c>
      <c r="AC9" s="163"/>
      <c r="AD9" s="162" t="s">
        <v>559</v>
      </c>
      <c r="AE9" s="163"/>
      <c r="AF9" s="163">
        <f t="shared" si="8"/>
        <v>8</v>
      </c>
      <c r="AG9" s="164">
        <f t="shared" si="9"/>
        <v>1.333333333</v>
      </c>
      <c r="AH9" s="166">
        <f t="shared" si="10"/>
        <v>0</v>
      </c>
      <c r="AI9" s="164">
        <f t="shared" si="11"/>
        <v>0</v>
      </c>
      <c r="AJ9" s="166">
        <f t="shared" si="12"/>
        <v>0</v>
      </c>
      <c r="AK9" s="164"/>
      <c r="AL9" s="404">
        <f t="shared" si="13"/>
        <v>32743589</v>
      </c>
      <c r="AM9" s="160">
        <v>3.0</v>
      </c>
      <c r="AN9" s="405"/>
      <c r="AO9" s="162" t="s">
        <v>559</v>
      </c>
      <c r="AP9" s="162" t="s">
        <v>559</v>
      </c>
      <c r="AQ9" s="162" t="s">
        <v>559</v>
      </c>
      <c r="AR9" s="162" t="s">
        <v>559</v>
      </c>
      <c r="AS9" s="162" t="s">
        <v>559</v>
      </c>
      <c r="AT9" s="162" t="s">
        <v>559</v>
      </c>
      <c r="AU9" s="162"/>
      <c r="AV9" s="162" t="s">
        <v>559</v>
      </c>
      <c r="AW9" s="162" t="s">
        <v>559</v>
      </c>
      <c r="AX9" s="164"/>
      <c r="AY9" s="406">
        <f t="shared" si="14"/>
        <v>8</v>
      </c>
      <c r="AZ9" s="407">
        <f t="shared" si="15"/>
        <v>1</v>
      </c>
      <c r="BA9" s="406">
        <f t="shared" si="16"/>
        <v>0</v>
      </c>
      <c r="BB9" s="406">
        <f t="shared" si="17"/>
        <v>0</v>
      </c>
      <c r="BC9" s="406">
        <f t="shared" si="18"/>
        <v>0</v>
      </c>
      <c r="BD9" s="406">
        <f t="shared" si="19"/>
        <v>0</v>
      </c>
      <c r="BE9" s="22">
        <f t="shared" si="20"/>
        <v>32743589</v>
      </c>
      <c r="BF9" s="193">
        <v>3.0</v>
      </c>
      <c r="BG9" s="405" t="str">
        <f t="shared" si="21"/>
        <v>Isaac  Ángeles Liriano</v>
      </c>
      <c r="BH9" s="119" t="s">
        <v>559</v>
      </c>
      <c r="BI9" s="415"/>
      <c r="BJ9" s="119" t="s">
        <v>559</v>
      </c>
      <c r="BK9" s="119" t="s">
        <v>559</v>
      </c>
      <c r="BL9" s="119"/>
      <c r="BM9" s="119" t="s">
        <v>559</v>
      </c>
      <c r="BN9" s="119" t="s">
        <v>559</v>
      </c>
      <c r="BO9" s="408" t="s">
        <v>559</v>
      </c>
      <c r="BP9" s="119"/>
      <c r="BQ9" s="413"/>
      <c r="BR9" s="409">
        <f t="shared" si="22"/>
        <v>6</v>
      </c>
      <c r="BS9" s="164">
        <f t="shared" si="23"/>
        <v>1</v>
      </c>
      <c r="BT9" s="414"/>
      <c r="BU9" s="414"/>
      <c r="BV9" s="414"/>
      <c r="BW9" s="414"/>
      <c r="CB9" s="170" t="s">
        <v>565</v>
      </c>
      <c r="CC9" s="403" t="s">
        <v>843</v>
      </c>
    </row>
    <row r="10" ht="30.0" customHeight="1">
      <c r="A10" s="160">
        <f>'3A 2025 - 2026 DATOS DEL ESTUDI'!N7</f>
        <v>32899338</v>
      </c>
      <c r="B10" s="160">
        <v>4.0</v>
      </c>
      <c r="C10" s="161" t="str">
        <f>'3A 2025 - 2026 DATOS DEL ESTUDI'!B7</f>
        <v>Melaniee  Aquino  Estrella</v>
      </c>
      <c r="D10" s="162" t="s">
        <v>559</v>
      </c>
      <c r="E10" s="162" t="s">
        <v>559</v>
      </c>
      <c r="F10" s="163"/>
      <c r="G10" s="163"/>
      <c r="H10" s="163"/>
      <c r="I10" s="163"/>
      <c r="J10" s="163"/>
      <c r="K10" s="163"/>
      <c r="L10" s="163"/>
      <c r="M10" s="163"/>
      <c r="N10" s="162">
        <f t="shared" si="1"/>
        <v>2</v>
      </c>
      <c r="O10" s="164">
        <f t="shared" si="2"/>
        <v>1</v>
      </c>
      <c r="P10" s="165">
        <f t="shared" si="3"/>
        <v>0</v>
      </c>
      <c r="Q10" s="164">
        <f t="shared" si="4"/>
        <v>0</v>
      </c>
      <c r="R10" s="166">
        <f t="shared" si="5"/>
        <v>0</v>
      </c>
      <c r="S10" s="164">
        <f t="shared" si="6"/>
        <v>0</v>
      </c>
      <c r="T10" s="160">
        <v>4.0</v>
      </c>
      <c r="U10" s="161" t="str">
        <f t="shared" si="7"/>
        <v>Melaniee  Aquino  Estrella</v>
      </c>
      <c r="V10" s="162" t="s">
        <v>559</v>
      </c>
      <c r="W10" s="162" t="s">
        <v>559</v>
      </c>
      <c r="X10" s="162" t="s">
        <v>559</v>
      </c>
      <c r="Y10" s="162" t="s">
        <v>559</v>
      </c>
      <c r="Z10" s="162" t="s">
        <v>559</v>
      </c>
      <c r="AA10" s="162" t="s">
        <v>559</v>
      </c>
      <c r="AB10" s="162" t="s">
        <v>559</v>
      </c>
      <c r="AC10" s="163"/>
      <c r="AD10" s="162" t="s">
        <v>559</v>
      </c>
      <c r="AE10" s="163"/>
      <c r="AF10" s="163">
        <f t="shared" si="8"/>
        <v>8</v>
      </c>
      <c r="AG10" s="164">
        <f t="shared" si="9"/>
        <v>1.333333333</v>
      </c>
      <c r="AH10" s="166">
        <f t="shared" si="10"/>
        <v>0</v>
      </c>
      <c r="AI10" s="164">
        <f t="shared" si="11"/>
        <v>0</v>
      </c>
      <c r="AJ10" s="166">
        <f t="shared" si="12"/>
        <v>0</v>
      </c>
      <c r="AK10" s="164"/>
      <c r="AL10" s="404">
        <f t="shared" si="13"/>
        <v>32899338</v>
      </c>
      <c r="AM10" s="160">
        <v>4.0</v>
      </c>
      <c r="AN10" s="405"/>
      <c r="AO10" s="162" t="s">
        <v>559</v>
      </c>
      <c r="AP10" s="162" t="s">
        <v>559</v>
      </c>
      <c r="AQ10" s="162" t="s">
        <v>559</v>
      </c>
      <c r="AR10" s="162" t="s">
        <v>559</v>
      </c>
      <c r="AS10" s="162" t="s">
        <v>559</v>
      </c>
      <c r="AT10" s="162" t="s">
        <v>559</v>
      </c>
      <c r="AU10" s="162"/>
      <c r="AV10" s="162" t="s">
        <v>559</v>
      </c>
      <c r="AW10" s="162" t="s">
        <v>559</v>
      </c>
      <c r="AX10" s="164"/>
      <c r="AY10" s="406">
        <f t="shared" si="14"/>
        <v>8</v>
      </c>
      <c r="AZ10" s="407">
        <f t="shared" si="15"/>
        <v>1</v>
      </c>
      <c r="BA10" s="406">
        <f t="shared" si="16"/>
        <v>0</v>
      </c>
      <c r="BB10" s="406">
        <f t="shared" si="17"/>
        <v>0</v>
      </c>
      <c r="BC10" s="406">
        <f t="shared" si="18"/>
        <v>0</v>
      </c>
      <c r="BD10" s="406">
        <f t="shared" si="19"/>
        <v>0</v>
      </c>
      <c r="BE10" s="22">
        <f t="shared" si="20"/>
        <v>32899338</v>
      </c>
      <c r="BF10" s="411">
        <v>4.0</v>
      </c>
      <c r="BG10" s="405" t="str">
        <f t="shared" si="21"/>
        <v>Melaniee  Aquino  Estrella</v>
      </c>
      <c r="BH10" s="119" t="s">
        <v>559</v>
      </c>
      <c r="BI10" s="414"/>
      <c r="BJ10" s="119" t="s">
        <v>559</v>
      </c>
      <c r="BK10" s="119" t="s">
        <v>559</v>
      </c>
      <c r="BL10" s="413"/>
      <c r="BM10" s="119" t="s">
        <v>559</v>
      </c>
      <c r="BN10" s="119" t="s">
        <v>559</v>
      </c>
      <c r="BO10" s="408" t="s">
        <v>559</v>
      </c>
      <c r="BP10" s="413"/>
      <c r="BQ10" s="413"/>
      <c r="BR10" s="409">
        <f t="shared" si="22"/>
        <v>6</v>
      </c>
      <c r="BS10" s="164">
        <f t="shared" si="23"/>
        <v>1</v>
      </c>
      <c r="BT10" s="414"/>
      <c r="BU10" s="414"/>
      <c r="BV10" s="414"/>
      <c r="BW10" s="414"/>
      <c r="CB10" s="170" t="s">
        <v>567</v>
      </c>
      <c r="CC10" s="403" t="s">
        <v>844</v>
      </c>
    </row>
    <row r="11" ht="30.0" customHeight="1">
      <c r="A11" s="160">
        <f>'3A 2025 - 2026 DATOS DEL ESTUDI'!N8</f>
        <v>33109621</v>
      </c>
      <c r="B11" s="160">
        <v>5.0</v>
      </c>
      <c r="C11" s="161" t="str">
        <f>'3A 2025 - 2026 DATOS DEL ESTUDI'!B8</f>
        <v>Jennifer  Asenjo  De Los Santos TRANSFERIDA 10/12/25</v>
      </c>
      <c r="D11" s="162" t="s">
        <v>559</v>
      </c>
      <c r="E11" s="162" t="s">
        <v>559</v>
      </c>
      <c r="F11" s="163"/>
      <c r="G11" s="163"/>
      <c r="H11" s="163"/>
      <c r="I11" s="163"/>
      <c r="J11" s="163"/>
      <c r="K11" s="163"/>
      <c r="L11" s="163"/>
      <c r="M11" s="163"/>
      <c r="N11" s="162">
        <f t="shared" si="1"/>
        <v>2</v>
      </c>
      <c r="O11" s="164">
        <f t="shared" si="2"/>
        <v>1</v>
      </c>
      <c r="P11" s="165">
        <f t="shared" si="3"/>
        <v>0</v>
      </c>
      <c r="Q11" s="164">
        <f t="shared" si="4"/>
        <v>0</v>
      </c>
      <c r="R11" s="166">
        <f t="shared" si="5"/>
        <v>0</v>
      </c>
      <c r="S11" s="164">
        <f t="shared" si="6"/>
        <v>0</v>
      </c>
      <c r="T11" s="160">
        <v>5.0</v>
      </c>
      <c r="U11" s="161" t="str">
        <f t="shared" si="7"/>
        <v>Jennifer  Asenjo  De Los Santos TRANSFERIDA 10/12/25</v>
      </c>
      <c r="V11" s="162" t="s">
        <v>578</v>
      </c>
      <c r="W11" s="162" t="s">
        <v>559</v>
      </c>
      <c r="X11" s="162" t="s">
        <v>559</v>
      </c>
      <c r="Y11" s="162" t="s">
        <v>559</v>
      </c>
      <c r="Z11" s="162" t="s">
        <v>559</v>
      </c>
      <c r="AA11" s="162" t="s">
        <v>559</v>
      </c>
      <c r="AB11" s="162" t="s">
        <v>559</v>
      </c>
      <c r="AC11" s="163"/>
      <c r="AD11" s="162" t="s">
        <v>559</v>
      </c>
      <c r="AE11" s="163"/>
      <c r="AF11" s="163">
        <f t="shared" si="8"/>
        <v>8</v>
      </c>
      <c r="AG11" s="164">
        <f t="shared" si="9"/>
        <v>1.333333333</v>
      </c>
      <c r="AH11" s="166">
        <f t="shared" si="10"/>
        <v>0</v>
      </c>
      <c r="AI11" s="164">
        <f t="shared" si="11"/>
        <v>0</v>
      </c>
      <c r="AJ11" s="166">
        <f t="shared" si="12"/>
        <v>1</v>
      </c>
      <c r="AK11" s="164"/>
      <c r="AL11" s="404">
        <f t="shared" si="13"/>
        <v>33109621</v>
      </c>
      <c r="AM11" s="160">
        <v>5.0</v>
      </c>
      <c r="AN11" s="405"/>
      <c r="AO11" s="162" t="s">
        <v>559</v>
      </c>
      <c r="AP11" s="162" t="s">
        <v>559</v>
      </c>
      <c r="AQ11" s="162" t="s">
        <v>559</v>
      </c>
      <c r="AR11" s="162" t="s">
        <v>559</v>
      </c>
      <c r="AS11" s="162" t="s">
        <v>559</v>
      </c>
      <c r="AT11" s="162" t="s">
        <v>559</v>
      </c>
      <c r="AU11" s="162"/>
      <c r="AV11" s="162" t="s">
        <v>559</v>
      </c>
      <c r="AW11" s="162" t="s">
        <v>559</v>
      </c>
      <c r="AX11" s="164"/>
      <c r="AY11" s="406">
        <f t="shared" si="14"/>
        <v>8</v>
      </c>
      <c r="AZ11" s="407">
        <f t="shared" si="15"/>
        <v>1</v>
      </c>
      <c r="BA11" s="406">
        <f t="shared" si="16"/>
        <v>0</v>
      </c>
      <c r="BB11" s="406">
        <f t="shared" si="17"/>
        <v>0</v>
      </c>
      <c r="BC11" s="406">
        <f t="shared" si="18"/>
        <v>0</v>
      </c>
      <c r="BD11" s="406">
        <f t="shared" si="19"/>
        <v>0</v>
      </c>
      <c r="BE11" s="22">
        <f t="shared" si="20"/>
        <v>33109621</v>
      </c>
      <c r="BF11" s="193">
        <v>5.0</v>
      </c>
      <c r="BG11" s="405" t="str">
        <f t="shared" si="21"/>
        <v>Jennifer  Asenjo  De Los Santos TRANSFERIDA 10/12/25</v>
      </c>
      <c r="BH11" s="119" t="s">
        <v>579</v>
      </c>
      <c r="BI11" s="415"/>
      <c r="BJ11" s="119" t="s">
        <v>559</v>
      </c>
      <c r="BK11" s="119" t="s">
        <v>559</v>
      </c>
      <c r="BL11" s="119"/>
      <c r="BM11" s="119" t="s">
        <v>559</v>
      </c>
      <c r="BN11" s="119" t="s">
        <v>559</v>
      </c>
      <c r="BO11" s="408" t="s">
        <v>559</v>
      </c>
      <c r="BP11" s="119"/>
      <c r="BQ11" s="413"/>
      <c r="BR11" s="409">
        <f t="shared" si="22"/>
        <v>5</v>
      </c>
      <c r="BS11" s="164">
        <f t="shared" si="23"/>
        <v>0.8333333333</v>
      </c>
      <c r="BT11" s="414"/>
      <c r="BU11" s="414"/>
      <c r="BV11" s="414"/>
      <c r="BW11" s="414"/>
      <c r="CB11" s="170" t="s">
        <v>569</v>
      </c>
      <c r="CC11" s="403" t="s">
        <v>845</v>
      </c>
    </row>
    <row r="12" ht="30.0" customHeight="1">
      <c r="A12" s="160">
        <f>'3A 2025 - 2026 DATOS DEL ESTUDI'!N9</f>
        <v>32678295</v>
      </c>
      <c r="B12" s="160">
        <v>6.0</v>
      </c>
      <c r="C12" s="161" t="str">
        <f>'3A 2025 - 2026 DATOS DEL ESTUDI'!B9</f>
        <v>Leshlie Crismayri Bautista Quezada</v>
      </c>
      <c r="D12" s="162" t="s">
        <v>579</v>
      </c>
      <c r="E12" s="162" t="s">
        <v>559</v>
      </c>
      <c r="F12" s="163"/>
      <c r="G12" s="163"/>
      <c r="H12" s="163"/>
      <c r="I12" s="163"/>
      <c r="J12" s="163"/>
      <c r="K12" s="163"/>
      <c r="L12" s="163"/>
      <c r="M12" s="163"/>
      <c r="N12" s="162">
        <f t="shared" si="1"/>
        <v>1</v>
      </c>
      <c r="O12" s="164">
        <f t="shared" si="2"/>
        <v>0.5</v>
      </c>
      <c r="P12" s="165">
        <f t="shared" si="3"/>
        <v>1</v>
      </c>
      <c r="Q12" s="164">
        <f t="shared" si="4"/>
        <v>0.5</v>
      </c>
      <c r="R12" s="166">
        <f t="shared" si="5"/>
        <v>0</v>
      </c>
      <c r="S12" s="164">
        <f t="shared" si="6"/>
        <v>0</v>
      </c>
      <c r="T12" s="160">
        <v>6.0</v>
      </c>
      <c r="U12" s="161" t="str">
        <f t="shared" si="7"/>
        <v>Leshlie Crismayri Bautista Quezada</v>
      </c>
      <c r="V12" s="162" t="s">
        <v>559</v>
      </c>
      <c r="W12" s="162" t="s">
        <v>559</v>
      </c>
      <c r="X12" s="162" t="s">
        <v>559</v>
      </c>
      <c r="Y12" s="162" t="s">
        <v>559</v>
      </c>
      <c r="Z12" s="162" t="s">
        <v>559</v>
      </c>
      <c r="AA12" s="162" t="s">
        <v>559</v>
      </c>
      <c r="AB12" s="162" t="s">
        <v>559</v>
      </c>
      <c r="AC12" s="163"/>
      <c r="AD12" s="162" t="s">
        <v>559</v>
      </c>
      <c r="AE12" s="163"/>
      <c r="AF12" s="163">
        <f t="shared" si="8"/>
        <v>8</v>
      </c>
      <c r="AG12" s="164">
        <f t="shared" si="9"/>
        <v>1.333333333</v>
      </c>
      <c r="AH12" s="166">
        <f t="shared" si="10"/>
        <v>0</v>
      </c>
      <c r="AI12" s="164">
        <f t="shared" si="11"/>
        <v>0</v>
      </c>
      <c r="AJ12" s="166">
        <f t="shared" si="12"/>
        <v>0</v>
      </c>
      <c r="AK12" s="164"/>
      <c r="AL12" s="404">
        <f t="shared" si="13"/>
        <v>32678295</v>
      </c>
      <c r="AM12" s="160">
        <v>6.0</v>
      </c>
      <c r="AN12" s="405"/>
      <c r="AO12" s="162" t="s">
        <v>559</v>
      </c>
      <c r="AP12" s="162" t="s">
        <v>559</v>
      </c>
      <c r="AQ12" s="162" t="s">
        <v>559</v>
      </c>
      <c r="AR12" s="162" t="s">
        <v>559</v>
      </c>
      <c r="AS12" s="162" t="s">
        <v>579</v>
      </c>
      <c r="AT12" s="162" t="s">
        <v>559</v>
      </c>
      <c r="AU12" s="162"/>
      <c r="AV12" s="162" t="s">
        <v>559</v>
      </c>
      <c r="AW12" s="162" t="s">
        <v>559</v>
      </c>
      <c r="AX12" s="164"/>
      <c r="AY12" s="406">
        <f t="shared" si="14"/>
        <v>7</v>
      </c>
      <c r="AZ12" s="407">
        <f t="shared" si="15"/>
        <v>0.875</v>
      </c>
      <c r="BA12" s="406">
        <f t="shared" si="16"/>
        <v>1</v>
      </c>
      <c r="BB12" s="406">
        <f t="shared" si="17"/>
        <v>0.1666666667</v>
      </c>
      <c r="BC12" s="406">
        <f t="shared" si="18"/>
        <v>0</v>
      </c>
      <c r="BD12" s="406">
        <f t="shared" si="19"/>
        <v>0</v>
      </c>
      <c r="BE12" s="22">
        <f t="shared" si="20"/>
        <v>32678295</v>
      </c>
      <c r="BF12" s="411">
        <v>6.0</v>
      </c>
      <c r="BG12" s="405" t="str">
        <f t="shared" si="21"/>
        <v>Leshlie Crismayri Bautista Quezada</v>
      </c>
      <c r="BH12" s="119" t="s">
        <v>559</v>
      </c>
      <c r="BI12" s="415"/>
      <c r="BJ12" s="119" t="s">
        <v>559</v>
      </c>
      <c r="BK12" s="119" t="s">
        <v>559</v>
      </c>
      <c r="BL12" s="119"/>
      <c r="BM12" s="119" t="s">
        <v>559</v>
      </c>
      <c r="BN12" s="119" t="s">
        <v>559</v>
      </c>
      <c r="BO12" s="408" t="s">
        <v>559</v>
      </c>
      <c r="BP12" s="119"/>
      <c r="BQ12" s="413"/>
      <c r="BR12" s="409">
        <f t="shared" si="22"/>
        <v>6</v>
      </c>
      <c r="BS12" s="164">
        <f t="shared" si="23"/>
        <v>1</v>
      </c>
      <c r="BT12" s="414"/>
      <c r="BU12" s="414"/>
      <c r="BV12" s="414"/>
      <c r="BW12" s="414"/>
      <c r="CB12" s="170" t="s">
        <v>571</v>
      </c>
      <c r="CC12" s="403" t="s">
        <v>846</v>
      </c>
    </row>
    <row r="13" ht="30.0" customHeight="1">
      <c r="A13" s="160">
        <f>'3A 2025 - 2026 DATOS DEL ESTUDI'!N10</f>
        <v>33224927</v>
      </c>
      <c r="B13" s="160">
        <v>7.0</v>
      </c>
      <c r="C13" s="161" t="str">
        <f>'3A 2025 - 2026 DATOS DEL ESTUDI'!B10</f>
        <v>Gilber  Bello Silva</v>
      </c>
      <c r="D13" s="162" t="s">
        <v>559</v>
      </c>
      <c r="E13" s="162" t="s">
        <v>559</v>
      </c>
      <c r="F13" s="163"/>
      <c r="G13" s="163"/>
      <c r="H13" s="163"/>
      <c r="I13" s="163"/>
      <c r="J13" s="163"/>
      <c r="K13" s="163"/>
      <c r="L13" s="163"/>
      <c r="M13" s="163"/>
      <c r="N13" s="162">
        <f t="shared" si="1"/>
        <v>2</v>
      </c>
      <c r="O13" s="164">
        <f t="shared" si="2"/>
        <v>1</v>
      </c>
      <c r="P13" s="165">
        <f t="shared" si="3"/>
        <v>0</v>
      </c>
      <c r="Q13" s="164">
        <f t="shared" si="4"/>
        <v>0</v>
      </c>
      <c r="R13" s="166">
        <f t="shared" si="5"/>
        <v>0</v>
      </c>
      <c r="S13" s="164">
        <f t="shared" si="6"/>
        <v>0</v>
      </c>
      <c r="T13" s="160">
        <v>7.0</v>
      </c>
      <c r="U13" s="161" t="str">
        <f t="shared" si="7"/>
        <v>Gilber  Bello Silva</v>
      </c>
      <c r="V13" s="162" t="s">
        <v>559</v>
      </c>
      <c r="W13" s="162" t="s">
        <v>559</v>
      </c>
      <c r="X13" s="162" t="s">
        <v>559</v>
      </c>
      <c r="Y13" s="162" t="s">
        <v>559</v>
      </c>
      <c r="Z13" s="162" t="s">
        <v>559</v>
      </c>
      <c r="AA13" s="162" t="s">
        <v>559</v>
      </c>
      <c r="AB13" s="162" t="s">
        <v>559</v>
      </c>
      <c r="AC13" s="163"/>
      <c r="AD13" s="162" t="s">
        <v>559</v>
      </c>
      <c r="AE13" s="163"/>
      <c r="AF13" s="163">
        <f t="shared" si="8"/>
        <v>8</v>
      </c>
      <c r="AG13" s="164">
        <f t="shared" si="9"/>
        <v>1.333333333</v>
      </c>
      <c r="AH13" s="166">
        <f t="shared" si="10"/>
        <v>0</v>
      </c>
      <c r="AI13" s="164">
        <f t="shared" si="11"/>
        <v>0</v>
      </c>
      <c r="AJ13" s="166">
        <f t="shared" si="12"/>
        <v>0</v>
      </c>
      <c r="AK13" s="164"/>
      <c r="AL13" s="404">
        <f t="shared" si="13"/>
        <v>33224927</v>
      </c>
      <c r="AM13" s="160">
        <v>7.0</v>
      </c>
      <c r="AN13" s="405"/>
      <c r="AO13" s="162" t="s">
        <v>559</v>
      </c>
      <c r="AP13" s="162" t="s">
        <v>559</v>
      </c>
      <c r="AQ13" s="162" t="s">
        <v>559</v>
      </c>
      <c r="AR13" s="162" t="s">
        <v>559</v>
      </c>
      <c r="AS13" s="162" t="s">
        <v>559</v>
      </c>
      <c r="AT13" s="162" t="s">
        <v>559</v>
      </c>
      <c r="AU13" s="162"/>
      <c r="AV13" s="162" t="s">
        <v>559</v>
      </c>
      <c r="AW13" s="162" t="s">
        <v>559</v>
      </c>
      <c r="AX13" s="164"/>
      <c r="AY13" s="406">
        <f t="shared" si="14"/>
        <v>8</v>
      </c>
      <c r="AZ13" s="407">
        <f t="shared" si="15"/>
        <v>1</v>
      </c>
      <c r="BA13" s="406">
        <f t="shared" si="16"/>
        <v>0</v>
      </c>
      <c r="BB13" s="406">
        <f t="shared" si="17"/>
        <v>0</v>
      </c>
      <c r="BC13" s="406">
        <f t="shared" si="18"/>
        <v>0</v>
      </c>
      <c r="BD13" s="406">
        <f t="shared" si="19"/>
        <v>0</v>
      </c>
      <c r="BE13" s="22">
        <f t="shared" si="20"/>
        <v>33224927</v>
      </c>
      <c r="BF13" s="193">
        <v>7.0</v>
      </c>
      <c r="BG13" s="405" t="str">
        <f t="shared" si="21"/>
        <v>Gilber  Bello Silva</v>
      </c>
      <c r="BH13" s="119" t="s">
        <v>559</v>
      </c>
      <c r="BI13" s="415"/>
      <c r="BJ13" s="119" t="s">
        <v>579</v>
      </c>
      <c r="BK13" s="119" t="s">
        <v>559</v>
      </c>
      <c r="BL13" s="119"/>
      <c r="BM13" s="119" t="s">
        <v>559</v>
      </c>
      <c r="BN13" s="119" t="s">
        <v>579</v>
      </c>
      <c r="BO13" s="408" t="s">
        <v>559</v>
      </c>
      <c r="BP13" s="119"/>
      <c r="BQ13" s="413"/>
      <c r="BR13" s="409">
        <f t="shared" si="22"/>
        <v>4</v>
      </c>
      <c r="BS13" s="164">
        <f t="shared" si="23"/>
        <v>0.6666666667</v>
      </c>
      <c r="BT13" s="414"/>
      <c r="BU13" s="414"/>
      <c r="BV13" s="414"/>
      <c r="BW13" s="414"/>
      <c r="CB13" s="170" t="s">
        <v>573</v>
      </c>
      <c r="CC13" s="403" t="s">
        <v>836</v>
      </c>
    </row>
    <row r="14" ht="30.0" customHeight="1">
      <c r="A14" s="160">
        <f>'3A 2025 - 2026 DATOS DEL ESTUDI'!N11</f>
        <v>6783589</v>
      </c>
      <c r="B14" s="160">
        <v>8.0</v>
      </c>
      <c r="C14" s="161" t="str">
        <f>'3A 2025 - 2026 DATOS DEL ESTUDI'!B11</f>
        <v>Sherlyn Mariel Bernabel Lora</v>
      </c>
      <c r="D14" s="162" t="s">
        <v>559</v>
      </c>
      <c r="E14" s="162" t="s">
        <v>559</v>
      </c>
      <c r="F14" s="163"/>
      <c r="G14" s="163"/>
      <c r="H14" s="163"/>
      <c r="I14" s="163"/>
      <c r="J14" s="163"/>
      <c r="K14" s="163"/>
      <c r="L14" s="163"/>
      <c r="M14" s="163"/>
      <c r="N14" s="162">
        <f t="shared" si="1"/>
        <v>2</v>
      </c>
      <c r="O14" s="164">
        <f t="shared" si="2"/>
        <v>1</v>
      </c>
      <c r="P14" s="165">
        <f t="shared" si="3"/>
        <v>0</v>
      </c>
      <c r="Q14" s="164">
        <f t="shared" si="4"/>
        <v>0</v>
      </c>
      <c r="R14" s="166">
        <f t="shared" si="5"/>
        <v>0</v>
      </c>
      <c r="S14" s="164">
        <f t="shared" si="6"/>
        <v>0</v>
      </c>
      <c r="T14" s="160">
        <v>8.0</v>
      </c>
      <c r="U14" s="161" t="str">
        <f t="shared" si="7"/>
        <v>Sherlyn Mariel Bernabel Lora</v>
      </c>
      <c r="V14" s="162" t="s">
        <v>579</v>
      </c>
      <c r="W14" s="162" t="s">
        <v>559</v>
      </c>
      <c r="X14" s="162" t="s">
        <v>559</v>
      </c>
      <c r="Y14" s="162" t="s">
        <v>559</v>
      </c>
      <c r="Z14" s="162" t="s">
        <v>559</v>
      </c>
      <c r="AA14" s="162" t="s">
        <v>559</v>
      </c>
      <c r="AB14" s="162" t="s">
        <v>559</v>
      </c>
      <c r="AC14" s="163"/>
      <c r="AD14" s="162" t="s">
        <v>559</v>
      </c>
      <c r="AE14" s="163"/>
      <c r="AF14" s="163">
        <f t="shared" si="8"/>
        <v>7</v>
      </c>
      <c r="AG14" s="164">
        <f t="shared" si="9"/>
        <v>1.166666667</v>
      </c>
      <c r="AH14" s="166">
        <f t="shared" si="10"/>
        <v>1</v>
      </c>
      <c r="AI14" s="164">
        <f t="shared" si="11"/>
        <v>0.1666666667</v>
      </c>
      <c r="AJ14" s="166">
        <f t="shared" si="12"/>
        <v>0</v>
      </c>
      <c r="AK14" s="164"/>
      <c r="AL14" s="404">
        <f t="shared" si="13"/>
        <v>6783589</v>
      </c>
      <c r="AM14" s="160">
        <v>8.0</v>
      </c>
      <c r="AN14" s="405"/>
      <c r="AO14" s="162" t="s">
        <v>559</v>
      </c>
      <c r="AP14" s="162" t="s">
        <v>559</v>
      </c>
      <c r="AQ14" s="162" t="s">
        <v>579</v>
      </c>
      <c r="AR14" s="162" t="s">
        <v>579</v>
      </c>
      <c r="AS14" s="162" t="s">
        <v>559</v>
      </c>
      <c r="AT14" s="162" t="s">
        <v>559</v>
      </c>
      <c r="AU14" s="162"/>
      <c r="AV14" s="162" t="s">
        <v>559</v>
      </c>
      <c r="AW14" s="162" t="s">
        <v>559</v>
      </c>
      <c r="AX14" s="164"/>
      <c r="AY14" s="406">
        <f t="shared" si="14"/>
        <v>6</v>
      </c>
      <c r="AZ14" s="407">
        <f t="shared" si="15"/>
        <v>0.75</v>
      </c>
      <c r="BA14" s="406">
        <f t="shared" si="16"/>
        <v>2</v>
      </c>
      <c r="BB14" s="406">
        <f t="shared" si="17"/>
        <v>0.3333333333</v>
      </c>
      <c r="BC14" s="406">
        <f t="shared" si="18"/>
        <v>0</v>
      </c>
      <c r="BD14" s="406">
        <f t="shared" si="19"/>
        <v>0</v>
      </c>
      <c r="BE14" s="22">
        <f t="shared" si="20"/>
        <v>6783589</v>
      </c>
      <c r="BF14" s="411">
        <v>8.0</v>
      </c>
      <c r="BG14" s="405" t="str">
        <f t="shared" si="21"/>
        <v>Sherlyn Mariel Bernabel Lora</v>
      </c>
      <c r="BH14" s="119" t="s">
        <v>559</v>
      </c>
      <c r="BI14" s="415"/>
      <c r="BJ14" s="119" t="s">
        <v>559</v>
      </c>
      <c r="BK14" s="119" t="s">
        <v>559</v>
      </c>
      <c r="BL14" s="119"/>
      <c r="BM14" s="119" t="s">
        <v>559</v>
      </c>
      <c r="BN14" s="119" t="s">
        <v>559</v>
      </c>
      <c r="BO14" s="408" t="s">
        <v>559</v>
      </c>
      <c r="BP14" s="119"/>
      <c r="BQ14" s="413"/>
      <c r="BR14" s="409">
        <f t="shared" si="22"/>
        <v>6</v>
      </c>
      <c r="BS14" s="164">
        <f t="shared" si="23"/>
        <v>1</v>
      </c>
      <c r="BT14" s="414"/>
      <c r="BU14" s="414"/>
      <c r="BV14" s="414"/>
      <c r="BW14" s="414"/>
      <c r="CB14" s="170" t="s">
        <v>574</v>
      </c>
      <c r="CC14" s="403" t="s">
        <v>837</v>
      </c>
    </row>
    <row r="15" ht="30.0" customHeight="1">
      <c r="A15" s="160">
        <f>'3A 2025 - 2026 DATOS DEL ESTUDI'!N12</f>
        <v>7117826</v>
      </c>
      <c r="B15" s="160">
        <v>9.0</v>
      </c>
      <c r="C15" s="161" t="str">
        <f>'3A 2025 - 2026 DATOS DEL ESTUDI'!B12</f>
        <v>Erleen  Brito Castillo</v>
      </c>
      <c r="D15" s="162" t="s">
        <v>559</v>
      </c>
      <c r="E15" s="162" t="s">
        <v>559</v>
      </c>
      <c r="F15" s="163"/>
      <c r="G15" s="163"/>
      <c r="H15" s="163"/>
      <c r="I15" s="163"/>
      <c r="J15" s="163"/>
      <c r="K15" s="163"/>
      <c r="L15" s="163"/>
      <c r="M15" s="163"/>
      <c r="N15" s="162">
        <f t="shared" si="1"/>
        <v>2</v>
      </c>
      <c r="O15" s="164">
        <f t="shared" si="2"/>
        <v>1</v>
      </c>
      <c r="P15" s="165">
        <f t="shared" si="3"/>
        <v>0</v>
      </c>
      <c r="Q15" s="164">
        <f t="shared" si="4"/>
        <v>0</v>
      </c>
      <c r="R15" s="166">
        <f t="shared" si="5"/>
        <v>0</v>
      </c>
      <c r="S15" s="164">
        <f t="shared" si="6"/>
        <v>0</v>
      </c>
      <c r="T15" s="160">
        <v>9.0</v>
      </c>
      <c r="U15" s="161" t="str">
        <f t="shared" si="7"/>
        <v>Erleen  Brito Castillo</v>
      </c>
      <c r="V15" s="162" t="s">
        <v>559</v>
      </c>
      <c r="W15" s="162" t="s">
        <v>559</v>
      </c>
      <c r="X15" s="162" t="s">
        <v>559</v>
      </c>
      <c r="Y15" s="162" t="s">
        <v>559</v>
      </c>
      <c r="Z15" s="162" t="s">
        <v>559</v>
      </c>
      <c r="AA15" s="162" t="s">
        <v>559</v>
      </c>
      <c r="AB15" s="162" t="s">
        <v>559</v>
      </c>
      <c r="AC15" s="163"/>
      <c r="AD15" s="162" t="s">
        <v>559</v>
      </c>
      <c r="AE15" s="163"/>
      <c r="AF15" s="163">
        <f t="shared" si="8"/>
        <v>8</v>
      </c>
      <c r="AG15" s="164">
        <f t="shared" si="9"/>
        <v>1.333333333</v>
      </c>
      <c r="AH15" s="166">
        <f t="shared" si="10"/>
        <v>0</v>
      </c>
      <c r="AI15" s="164">
        <f t="shared" si="11"/>
        <v>0</v>
      </c>
      <c r="AJ15" s="166">
        <f t="shared" si="12"/>
        <v>0</v>
      </c>
      <c r="AK15" s="164"/>
      <c r="AL15" s="404">
        <f t="shared" si="13"/>
        <v>7117826</v>
      </c>
      <c r="AM15" s="160">
        <v>9.0</v>
      </c>
      <c r="AN15" s="405"/>
      <c r="AO15" s="162" t="s">
        <v>559</v>
      </c>
      <c r="AP15" s="162" t="s">
        <v>559</v>
      </c>
      <c r="AQ15" s="162" t="s">
        <v>559</v>
      </c>
      <c r="AR15" s="162" t="s">
        <v>559</v>
      </c>
      <c r="AS15" s="162" t="s">
        <v>559</v>
      </c>
      <c r="AT15" s="162" t="s">
        <v>559</v>
      </c>
      <c r="AU15" s="162"/>
      <c r="AV15" s="162" t="s">
        <v>559</v>
      </c>
      <c r="AW15" s="162" t="s">
        <v>559</v>
      </c>
      <c r="AX15" s="164"/>
      <c r="AY15" s="406">
        <f t="shared" si="14"/>
        <v>8</v>
      </c>
      <c r="AZ15" s="407">
        <f t="shared" si="15"/>
        <v>1</v>
      </c>
      <c r="BA15" s="406">
        <f t="shared" si="16"/>
        <v>0</v>
      </c>
      <c r="BB15" s="406">
        <f t="shared" si="17"/>
        <v>0</v>
      </c>
      <c r="BC15" s="406">
        <f t="shared" si="18"/>
        <v>0</v>
      </c>
      <c r="BD15" s="406">
        <f t="shared" si="19"/>
        <v>0</v>
      </c>
      <c r="BE15" s="22">
        <f t="shared" si="20"/>
        <v>7117826</v>
      </c>
      <c r="BF15" s="193">
        <v>9.0</v>
      </c>
      <c r="BG15" s="405" t="str">
        <f t="shared" si="21"/>
        <v>Erleen  Brito Castillo</v>
      </c>
      <c r="BH15" s="119" t="s">
        <v>559</v>
      </c>
      <c r="BI15" s="415"/>
      <c r="BJ15" s="119" t="s">
        <v>559</v>
      </c>
      <c r="BK15" s="119" t="s">
        <v>559</v>
      </c>
      <c r="BL15" s="119"/>
      <c r="BM15" s="119" t="s">
        <v>559</v>
      </c>
      <c r="BN15" s="119" t="s">
        <v>559</v>
      </c>
      <c r="BO15" s="408" t="s">
        <v>559</v>
      </c>
      <c r="BP15" s="119"/>
      <c r="BQ15" s="413"/>
      <c r="BR15" s="409">
        <f t="shared" si="22"/>
        <v>6</v>
      </c>
      <c r="BS15" s="164">
        <f t="shared" si="23"/>
        <v>1</v>
      </c>
      <c r="BT15" s="414"/>
      <c r="BU15" s="414"/>
      <c r="BV15" s="414"/>
      <c r="BW15" s="414"/>
      <c r="CC15" s="403" t="s">
        <v>838</v>
      </c>
    </row>
    <row r="16" ht="30.0" customHeight="1">
      <c r="A16" s="160">
        <f>'3A 2025 - 2026 DATOS DEL ESTUDI'!N13</f>
        <v>7042227</v>
      </c>
      <c r="B16" s="160">
        <v>10.0</v>
      </c>
      <c r="C16" s="161" t="str">
        <f>'3A 2025 - 2026 DATOS DEL ESTUDI'!B13</f>
        <v>Brianny  Caraballo Guzmán</v>
      </c>
      <c r="D16" s="162" t="s">
        <v>559</v>
      </c>
      <c r="E16" s="162" t="s">
        <v>559</v>
      </c>
      <c r="F16" s="163"/>
      <c r="G16" s="163"/>
      <c r="H16" s="163"/>
      <c r="I16" s="163"/>
      <c r="J16" s="163"/>
      <c r="K16" s="163"/>
      <c r="L16" s="163"/>
      <c r="M16" s="163"/>
      <c r="N16" s="162">
        <f t="shared" si="1"/>
        <v>2</v>
      </c>
      <c r="O16" s="164">
        <f t="shared" si="2"/>
        <v>1</v>
      </c>
      <c r="P16" s="165">
        <f t="shared" si="3"/>
        <v>0</v>
      </c>
      <c r="Q16" s="164">
        <f t="shared" si="4"/>
        <v>0</v>
      </c>
      <c r="R16" s="166">
        <f t="shared" si="5"/>
        <v>0</v>
      </c>
      <c r="S16" s="164">
        <f t="shared" si="6"/>
        <v>0</v>
      </c>
      <c r="T16" s="160">
        <v>10.0</v>
      </c>
      <c r="U16" s="161" t="str">
        <f t="shared" si="7"/>
        <v>Brianny  Caraballo Guzmán</v>
      </c>
      <c r="V16" s="162" t="s">
        <v>559</v>
      </c>
      <c r="W16" s="162" t="s">
        <v>559</v>
      </c>
      <c r="X16" s="162" t="s">
        <v>559</v>
      </c>
      <c r="Y16" s="162" t="s">
        <v>559</v>
      </c>
      <c r="Z16" s="162" t="s">
        <v>559</v>
      </c>
      <c r="AA16" s="162" t="s">
        <v>559</v>
      </c>
      <c r="AB16" s="162" t="s">
        <v>559</v>
      </c>
      <c r="AC16" s="163"/>
      <c r="AD16" s="162" t="s">
        <v>559</v>
      </c>
      <c r="AE16" s="163"/>
      <c r="AF16" s="163">
        <f t="shared" si="8"/>
        <v>8</v>
      </c>
      <c r="AG16" s="164">
        <f t="shared" si="9"/>
        <v>1.333333333</v>
      </c>
      <c r="AH16" s="166">
        <f t="shared" si="10"/>
        <v>0</v>
      </c>
      <c r="AI16" s="164">
        <f t="shared" si="11"/>
        <v>0</v>
      </c>
      <c r="AJ16" s="166">
        <f t="shared" si="12"/>
        <v>0</v>
      </c>
      <c r="AK16" s="164"/>
      <c r="AL16" s="404">
        <f t="shared" si="13"/>
        <v>7042227</v>
      </c>
      <c r="AM16" s="160">
        <v>10.0</v>
      </c>
      <c r="AN16" s="405"/>
      <c r="AO16" s="162" t="s">
        <v>559</v>
      </c>
      <c r="AP16" s="162" t="s">
        <v>559</v>
      </c>
      <c r="AQ16" s="162" t="s">
        <v>559</v>
      </c>
      <c r="AR16" s="162" t="s">
        <v>579</v>
      </c>
      <c r="AS16" s="162" t="s">
        <v>559</v>
      </c>
      <c r="AT16" s="162" t="s">
        <v>559</v>
      </c>
      <c r="AU16" s="162"/>
      <c r="AV16" s="162" t="s">
        <v>578</v>
      </c>
      <c r="AW16" s="162" t="s">
        <v>559</v>
      </c>
      <c r="AX16" s="164"/>
      <c r="AY16" s="406">
        <f t="shared" si="14"/>
        <v>7</v>
      </c>
      <c r="AZ16" s="407">
        <f t="shared" si="15"/>
        <v>0.875</v>
      </c>
      <c r="BA16" s="406">
        <f t="shared" si="16"/>
        <v>1</v>
      </c>
      <c r="BB16" s="406">
        <f t="shared" si="17"/>
        <v>0.1666666667</v>
      </c>
      <c r="BC16" s="406">
        <f t="shared" si="18"/>
        <v>1</v>
      </c>
      <c r="BD16" s="406">
        <f t="shared" si="19"/>
        <v>0.1666666667</v>
      </c>
      <c r="BE16" s="22">
        <f t="shared" si="20"/>
        <v>7042227</v>
      </c>
      <c r="BF16" s="411">
        <v>10.0</v>
      </c>
      <c r="BG16" s="405" t="str">
        <f t="shared" si="21"/>
        <v>Brianny  Caraballo Guzmán</v>
      </c>
      <c r="BH16" s="119" t="s">
        <v>559</v>
      </c>
      <c r="BI16" s="415"/>
      <c r="BJ16" s="119" t="s">
        <v>559</v>
      </c>
      <c r="BK16" s="119" t="s">
        <v>559</v>
      </c>
      <c r="BL16" s="119"/>
      <c r="BM16" s="119" t="s">
        <v>559</v>
      </c>
      <c r="BN16" s="119" t="s">
        <v>559</v>
      </c>
      <c r="BO16" s="408" t="s">
        <v>559</v>
      </c>
      <c r="BP16" s="119"/>
      <c r="BQ16" s="413"/>
      <c r="BR16" s="409">
        <f t="shared" si="22"/>
        <v>6</v>
      </c>
      <c r="BS16" s="164">
        <f t="shared" si="23"/>
        <v>1</v>
      </c>
      <c r="BT16" s="414"/>
      <c r="BU16" s="414"/>
      <c r="BV16" s="414"/>
      <c r="BW16" s="414"/>
      <c r="CC16" s="403" t="s">
        <v>839</v>
      </c>
    </row>
    <row r="17" ht="30.0" customHeight="1">
      <c r="A17" s="160">
        <f>'3A 2025 - 2026 DATOS DEL ESTUDI'!N14</f>
        <v>32626669</v>
      </c>
      <c r="B17" s="160">
        <v>11.0</v>
      </c>
      <c r="C17" s="161" t="str">
        <f>'3A 2025 - 2026 DATOS DEL ESTUDI'!B14</f>
        <v>Scarlet  Castillo</v>
      </c>
      <c r="D17" s="162" t="s">
        <v>559</v>
      </c>
      <c r="E17" s="162" t="s">
        <v>559</v>
      </c>
      <c r="F17" s="163"/>
      <c r="G17" s="163"/>
      <c r="H17" s="163"/>
      <c r="I17" s="163"/>
      <c r="J17" s="163"/>
      <c r="K17" s="163"/>
      <c r="L17" s="163"/>
      <c r="M17" s="163"/>
      <c r="N17" s="162">
        <f t="shared" si="1"/>
        <v>2</v>
      </c>
      <c r="O17" s="164">
        <f t="shared" si="2"/>
        <v>1</v>
      </c>
      <c r="P17" s="165">
        <f t="shared" si="3"/>
        <v>0</v>
      </c>
      <c r="Q17" s="164">
        <f t="shared" si="4"/>
        <v>0</v>
      </c>
      <c r="R17" s="166">
        <f t="shared" si="5"/>
        <v>0</v>
      </c>
      <c r="S17" s="164">
        <f t="shared" si="6"/>
        <v>0</v>
      </c>
      <c r="T17" s="160">
        <v>11.0</v>
      </c>
      <c r="U17" s="161" t="str">
        <f t="shared" si="7"/>
        <v>Scarlet  Castillo</v>
      </c>
      <c r="V17" s="162" t="s">
        <v>579</v>
      </c>
      <c r="W17" s="162" t="s">
        <v>559</v>
      </c>
      <c r="X17" s="162" t="s">
        <v>559</v>
      </c>
      <c r="Y17" s="162" t="s">
        <v>559</v>
      </c>
      <c r="Z17" s="162" t="s">
        <v>559</v>
      </c>
      <c r="AA17" s="162" t="s">
        <v>559</v>
      </c>
      <c r="AB17" s="162" t="s">
        <v>579</v>
      </c>
      <c r="AC17" s="163"/>
      <c r="AD17" s="162" t="s">
        <v>579</v>
      </c>
      <c r="AE17" s="163"/>
      <c r="AF17" s="163">
        <f t="shared" si="8"/>
        <v>5</v>
      </c>
      <c r="AG17" s="164">
        <f t="shared" si="9"/>
        <v>0.8333333333</v>
      </c>
      <c r="AH17" s="166">
        <f t="shared" si="10"/>
        <v>3</v>
      </c>
      <c r="AI17" s="164">
        <f t="shared" si="11"/>
        <v>0.5</v>
      </c>
      <c r="AJ17" s="166">
        <f t="shared" si="12"/>
        <v>0</v>
      </c>
      <c r="AK17" s="164"/>
      <c r="AL17" s="404">
        <f t="shared" si="13"/>
        <v>32626669</v>
      </c>
      <c r="AM17" s="160">
        <v>11.0</v>
      </c>
      <c r="AN17" s="405"/>
      <c r="AO17" s="162" t="s">
        <v>559</v>
      </c>
      <c r="AP17" s="162" t="s">
        <v>559</v>
      </c>
      <c r="AQ17" s="162" t="s">
        <v>559</v>
      </c>
      <c r="AR17" s="162" t="s">
        <v>559</v>
      </c>
      <c r="AS17" s="162" t="s">
        <v>559</v>
      </c>
      <c r="AT17" s="162" t="s">
        <v>559</v>
      </c>
      <c r="AU17" s="162"/>
      <c r="AV17" s="162" t="s">
        <v>559</v>
      </c>
      <c r="AW17" s="162" t="s">
        <v>559</v>
      </c>
      <c r="AX17" s="164"/>
      <c r="AY17" s="406">
        <f t="shared" si="14"/>
        <v>8</v>
      </c>
      <c r="AZ17" s="407">
        <f t="shared" si="15"/>
        <v>1</v>
      </c>
      <c r="BA17" s="406">
        <f t="shared" si="16"/>
        <v>0</v>
      </c>
      <c r="BB17" s="406">
        <f t="shared" si="17"/>
        <v>0</v>
      </c>
      <c r="BC17" s="406">
        <f t="shared" si="18"/>
        <v>0</v>
      </c>
      <c r="BD17" s="406">
        <f t="shared" si="19"/>
        <v>0</v>
      </c>
      <c r="BE17" s="22">
        <f t="shared" si="20"/>
        <v>32626669</v>
      </c>
      <c r="BF17" s="193">
        <v>11.0</v>
      </c>
      <c r="BG17" s="405" t="str">
        <f t="shared" si="21"/>
        <v>Scarlet  Castillo</v>
      </c>
      <c r="BH17" s="119" t="s">
        <v>579</v>
      </c>
      <c r="BI17" s="415"/>
      <c r="BJ17" s="119" t="s">
        <v>559</v>
      </c>
      <c r="BK17" s="119" t="s">
        <v>559</v>
      </c>
      <c r="BL17" s="119"/>
      <c r="BM17" s="119" t="s">
        <v>559</v>
      </c>
      <c r="BN17" s="119" t="s">
        <v>559</v>
      </c>
      <c r="BO17" s="408" t="s">
        <v>559</v>
      </c>
      <c r="BP17" s="119"/>
      <c r="BQ17" s="413"/>
      <c r="BR17" s="409">
        <f t="shared" si="22"/>
        <v>5</v>
      </c>
      <c r="BS17" s="164">
        <f t="shared" si="23"/>
        <v>0.8333333333</v>
      </c>
      <c r="BT17" s="414"/>
      <c r="BU17" s="414"/>
      <c r="BV17" s="414"/>
      <c r="BW17" s="414"/>
      <c r="CC17" s="403" t="s">
        <v>847</v>
      </c>
    </row>
    <row r="18" ht="30.0" customHeight="1">
      <c r="A18" s="160">
        <f>'3A 2025 - 2026 DATOS DEL ESTUDI'!N15</f>
        <v>33016326</v>
      </c>
      <c r="B18" s="160">
        <v>12.0</v>
      </c>
      <c r="C18" s="161" t="str">
        <f>'3A 2025 - 2026 DATOS DEL ESTUDI'!B15</f>
        <v>Yarselin  Cruz Peña</v>
      </c>
      <c r="D18" s="162" t="s">
        <v>559</v>
      </c>
      <c r="E18" s="162" t="s">
        <v>559</v>
      </c>
      <c r="F18" s="163"/>
      <c r="G18" s="163"/>
      <c r="H18" s="163"/>
      <c r="I18" s="163"/>
      <c r="J18" s="163"/>
      <c r="K18" s="163"/>
      <c r="L18" s="163"/>
      <c r="M18" s="163"/>
      <c r="N18" s="162">
        <f t="shared" si="1"/>
        <v>2</v>
      </c>
      <c r="O18" s="164">
        <f t="shared" si="2"/>
        <v>1</v>
      </c>
      <c r="P18" s="165">
        <f t="shared" si="3"/>
        <v>0</v>
      </c>
      <c r="Q18" s="164">
        <f t="shared" si="4"/>
        <v>0</v>
      </c>
      <c r="R18" s="166">
        <f t="shared" si="5"/>
        <v>0</v>
      </c>
      <c r="S18" s="164">
        <f t="shared" si="6"/>
        <v>0</v>
      </c>
      <c r="T18" s="160">
        <v>12.0</v>
      </c>
      <c r="U18" s="161" t="str">
        <f t="shared" si="7"/>
        <v>Yarselin  Cruz Peña</v>
      </c>
      <c r="V18" s="162" t="s">
        <v>559</v>
      </c>
      <c r="W18" s="162" t="s">
        <v>559</v>
      </c>
      <c r="X18" s="162" t="s">
        <v>559</v>
      </c>
      <c r="Y18" s="162" t="s">
        <v>559</v>
      </c>
      <c r="Z18" s="162" t="s">
        <v>559</v>
      </c>
      <c r="AA18" s="162" t="s">
        <v>559</v>
      </c>
      <c r="AB18" s="162" t="s">
        <v>559</v>
      </c>
      <c r="AC18" s="163"/>
      <c r="AD18" s="162" t="s">
        <v>559</v>
      </c>
      <c r="AE18" s="163"/>
      <c r="AF18" s="163">
        <f t="shared" si="8"/>
        <v>8</v>
      </c>
      <c r="AG18" s="164">
        <f t="shared" si="9"/>
        <v>1.333333333</v>
      </c>
      <c r="AH18" s="166">
        <f t="shared" si="10"/>
        <v>0</v>
      </c>
      <c r="AI18" s="164">
        <f t="shared" si="11"/>
        <v>0</v>
      </c>
      <c r="AJ18" s="166">
        <f t="shared" si="12"/>
        <v>0</v>
      </c>
      <c r="AK18" s="164"/>
      <c r="AL18" s="404">
        <f t="shared" si="13"/>
        <v>33016326</v>
      </c>
      <c r="AM18" s="160">
        <v>12.0</v>
      </c>
      <c r="AN18" s="405"/>
      <c r="AO18" s="162" t="s">
        <v>559</v>
      </c>
      <c r="AP18" s="162" t="s">
        <v>559</v>
      </c>
      <c r="AQ18" s="162" t="s">
        <v>559</v>
      </c>
      <c r="AR18" s="162" t="s">
        <v>559</v>
      </c>
      <c r="AS18" s="162" t="s">
        <v>559</v>
      </c>
      <c r="AT18" s="162" t="s">
        <v>559</v>
      </c>
      <c r="AU18" s="162"/>
      <c r="AV18" s="162" t="s">
        <v>559</v>
      </c>
      <c r="AW18" s="162" t="s">
        <v>559</v>
      </c>
      <c r="AX18" s="164"/>
      <c r="AY18" s="406">
        <f t="shared" si="14"/>
        <v>8</v>
      </c>
      <c r="AZ18" s="407">
        <f t="shared" si="15"/>
        <v>1</v>
      </c>
      <c r="BA18" s="406">
        <f t="shared" si="16"/>
        <v>0</v>
      </c>
      <c r="BB18" s="406">
        <f t="shared" si="17"/>
        <v>0</v>
      </c>
      <c r="BC18" s="406">
        <f t="shared" si="18"/>
        <v>0</v>
      </c>
      <c r="BD18" s="406">
        <f t="shared" si="19"/>
        <v>0</v>
      </c>
      <c r="BE18" s="22">
        <f t="shared" si="20"/>
        <v>33016326</v>
      </c>
      <c r="BF18" s="411">
        <v>12.0</v>
      </c>
      <c r="BG18" s="405" t="str">
        <f t="shared" si="21"/>
        <v>Yarselin  Cruz Peña</v>
      </c>
      <c r="BH18" s="119" t="s">
        <v>559</v>
      </c>
      <c r="BI18" s="415"/>
      <c r="BJ18" s="119" t="s">
        <v>559</v>
      </c>
      <c r="BK18" s="119" t="s">
        <v>559</v>
      </c>
      <c r="BL18" s="119"/>
      <c r="BM18" s="119" t="s">
        <v>559</v>
      </c>
      <c r="BN18" s="119" t="s">
        <v>559</v>
      </c>
      <c r="BO18" s="408" t="s">
        <v>559</v>
      </c>
      <c r="BP18" s="119"/>
      <c r="BQ18" s="413"/>
      <c r="BR18" s="409">
        <f t="shared" si="22"/>
        <v>6</v>
      </c>
      <c r="BS18" s="164">
        <f t="shared" si="23"/>
        <v>1</v>
      </c>
      <c r="BT18" s="414"/>
      <c r="BU18" s="414"/>
      <c r="BV18" s="414"/>
      <c r="BW18" s="414"/>
    </row>
    <row r="19" ht="30.0" customHeight="1">
      <c r="A19" s="160">
        <f>'3A 2025 - 2026 DATOS DEL ESTUDI'!N16</f>
        <v>32387390</v>
      </c>
      <c r="B19" s="160">
        <v>13.0</v>
      </c>
      <c r="C19" s="161" t="str">
        <f>'3A 2025 - 2026 DATOS DEL ESTUDI'!B16</f>
        <v>Fernando José Díaz Fernández</v>
      </c>
      <c r="D19" s="162" t="s">
        <v>559</v>
      </c>
      <c r="E19" s="162" t="s">
        <v>559</v>
      </c>
      <c r="F19" s="163"/>
      <c r="G19" s="163"/>
      <c r="H19" s="163"/>
      <c r="I19" s="163"/>
      <c r="J19" s="163"/>
      <c r="K19" s="163"/>
      <c r="L19" s="163"/>
      <c r="M19" s="163"/>
      <c r="N19" s="162">
        <f t="shared" si="1"/>
        <v>2</v>
      </c>
      <c r="O19" s="164">
        <f t="shared" si="2"/>
        <v>1</v>
      </c>
      <c r="P19" s="165">
        <f t="shared" si="3"/>
        <v>0</v>
      </c>
      <c r="Q19" s="164">
        <f t="shared" si="4"/>
        <v>0</v>
      </c>
      <c r="R19" s="166">
        <f t="shared" si="5"/>
        <v>0</v>
      </c>
      <c r="S19" s="164">
        <f t="shared" si="6"/>
        <v>0</v>
      </c>
      <c r="T19" s="160">
        <v>13.0</v>
      </c>
      <c r="U19" s="161" t="str">
        <f t="shared" si="7"/>
        <v>Fernando José Díaz Fernández</v>
      </c>
      <c r="V19" s="162" t="s">
        <v>559</v>
      </c>
      <c r="W19" s="162" t="s">
        <v>559</v>
      </c>
      <c r="X19" s="162" t="s">
        <v>559</v>
      </c>
      <c r="Y19" s="162" t="s">
        <v>559</v>
      </c>
      <c r="Z19" s="162" t="s">
        <v>559</v>
      </c>
      <c r="AA19" s="162" t="s">
        <v>559</v>
      </c>
      <c r="AB19" s="162" t="s">
        <v>559</v>
      </c>
      <c r="AC19" s="163"/>
      <c r="AD19" s="162" t="s">
        <v>559</v>
      </c>
      <c r="AE19" s="163"/>
      <c r="AF19" s="163">
        <f t="shared" si="8"/>
        <v>8</v>
      </c>
      <c r="AG19" s="164">
        <f t="shared" si="9"/>
        <v>1.333333333</v>
      </c>
      <c r="AH19" s="166">
        <f t="shared" si="10"/>
        <v>0</v>
      </c>
      <c r="AI19" s="164">
        <f t="shared" si="11"/>
        <v>0</v>
      </c>
      <c r="AJ19" s="166">
        <f t="shared" si="12"/>
        <v>0</v>
      </c>
      <c r="AK19" s="164"/>
      <c r="AL19" s="404">
        <f t="shared" si="13"/>
        <v>32387390</v>
      </c>
      <c r="AM19" s="160">
        <v>13.0</v>
      </c>
      <c r="AN19" s="405"/>
      <c r="AO19" s="162" t="s">
        <v>559</v>
      </c>
      <c r="AP19" s="162" t="s">
        <v>559</v>
      </c>
      <c r="AQ19" s="162" t="s">
        <v>559</v>
      </c>
      <c r="AR19" s="162" t="s">
        <v>559</v>
      </c>
      <c r="AS19" s="162" t="s">
        <v>559</v>
      </c>
      <c r="AT19" s="162" t="s">
        <v>559</v>
      </c>
      <c r="AU19" s="162"/>
      <c r="AV19" s="162" t="s">
        <v>559</v>
      </c>
      <c r="AW19" s="162" t="s">
        <v>559</v>
      </c>
      <c r="AX19" s="164"/>
      <c r="AY19" s="406">
        <f t="shared" si="14"/>
        <v>8</v>
      </c>
      <c r="AZ19" s="407">
        <f t="shared" si="15"/>
        <v>1</v>
      </c>
      <c r="BA19" s="406">
        <f t="shared" si="16"/>
        <v>0</v>
      </c>
      <c r="BB19" s="406">
        <f t="shared" si="17"/>
        <v>0</v>
      </c>
      <c r="BC19" s="406">
        <f t="shared" si="18"/>
        <v>0</v>
      </c>
      <c r="BD19" s="406">
        <f t="shared" si="19"/>
        <v>0</v>
      </c>
      <c r="BE19" s="22">
        <f t="shared" si="20"/>
        <v>32387390</v>
      </c>
      <c r="BF19" s="193">
        <v>13.0</v>
      </c>
      <c r="BG19" s="405" t="str">
        <f t="shared" si="21"/>
        <v>Fernando José Díaz Fernández</v>
      </c>
      <c r="BH19" s="119" t="s">
        <v>559</v>
      </c>
      <c r="BI19" s="415"/>
      <c r="BJ19" s="119" t="s">
        <v>559</v>
      </c>
      <c r="BK19" s="119" t="s">
        <v>559</v>
      </c>
      <c r="BL19" s="119"/>
      <c r="BM19" s="119" t="s">
        <v>559</v>
      </c>
      <c r="BN19" s="119" t="s">
        <v>578</v>
      </c>
      <c r="BO19" s="408" t="s">
        <v>559</v>
      </c>
      <c r="BP19" s="119"/>
      <c r="BQ19" s="413"/>
      <c r="BR19" s="409">
        <f t="shared" si="22"/>
        <v>6</v>
      </c>
      <c r="BS19" s="164">
        <f t="shared" si="23"/>
        <v>1</v>
      </c>
      <c r="BT19" s="414"/>
      <c r="BU19" s="414"/>
      <c r="BV19" s="414"/>
      <c r="BW19" s="414"/>
    </row>
    <row r="20" ht="30.0" customHeight="1">
      <c r="A20" s="160">
        <f>'3A 2025 - 2026 DATOS DEL ESTUDI'!N17</f>
        <v>27198412</v>
      </c>
      <c r="B20" s="160">
        <v>14.0</v>
      </c>
      <c r="C20" s="161" t="str">
        <f>'3A 2025 - 2026 DATOS DEL ESTUDI'!B17</f>
        <v>Scarlett  Espinal Estéves</v>
      </c>
      <c r="D20" s="162" t="s">
        <v>559</v>
      </c>
      <c r="E20" s="162" t="s">
        <v>559</v>
      </c>
      <c r="F20" s="163"/>
      <c r="G20" s="163"/>
      <c r="H20" s="163"/>
      <c r="I20" s="163"/>
      <c r="J20" s="163"/>
      <c r="K20" s="163"/>
      <c r="L20" s="163"/>
      <c r="M20" s="163"/>
      <c r="N20" s="162">
        <f t="shared" si="1"/>
        <v>2</v>
      </c>
      <c r="O20" s="164">
        <f t="shared" si="2"/>
        <v>1</v>
      </c>
      <c r="P20" s="165">
        <f t="shared" si="3"/>
        <v>0</v>
      </c>
      <c r="Q20" s="164">
        <f t="shared" si="4"/>
        <v>0</v>
      </c>
      <c r="R20" s="166">
        <f t="shared" si="5"/>
        <v>0</v>
      </c>
      <c r="S20" s="164">
        <f t="shared" si="6"/>
        <v>0</v>
      </c>
      <c r="T20" s="160">
        <v>14.0</v>
      </c>
      <c r="U20" s="161" t="str">
        <f t="shared" si="7"/>
        <v>Scarlett  Espinal Estéves</v>
      </c>
      <c r="V20" s="162" t="s">
        <v>559</v>
      </c>
      <c r="W20" s="162" t="s">
        <v>559</v>
      </c>
      <c r="X20" s="162" t="s">
        <v>559</v>
      </c>
      <c r="Y20" s="162" t="s">
        <v>559</v>
      </c>
      <c r="Z20" s="162" t="s">
        <v>559</v>
      </c>
      <c r="AA20" s="162" t="s">
        <v>559</v>
      </c>
      <c r="AB20" s="162" t="s">
        <v>559</v>
      </c>
      <c r="AC20" s="163"/>
      <c r="AD20" s="162" t="s">
        <v>559</v>
      </c>
      <c r="AE20" s="163"/>
      <c r="AF20" s="163">
        <f t="shared" si="8"/>
        <v>8</v>
      </c>
      <c r="AG20" s="164">
        <f t="shared" si="9"/>
        <v>1.333333333</v>
      </c>
      <c r="AH20" s="166">
        <f t="shared" si="10"/>
        <v>0</v>
      </c>
      <c r="AI20" s="164">
        <f t="shared" si="11"/>
        <v>0</v>
      </c>
      <c r="AJ20" s="166">
        <f t="shared" si="12"/>
        <v>0</v>
      </c>
      <c r="AK20" s="164"/>
      <c r="AL20" s="404">
        <f t="shared" si="13"/>
        <v>27198412</v>
      </c>
      <c r="AM20" s="160">
        <v>14.0</v>
      </c>
      <c r="AN20" s="405"/>
      <c r="AO20" s="162" t="s">
        <v>559</v>
      </c>
      <c r="AP20" s="162" t="s">
        <v>559</v>
      </c>
      <c r="AQ20" s="162" t="s">
        <v>559</v>
      </c>
      <c r="AR20" s="162" t="s">
        <v>559</v>
      </c>
      <c r="AS20" s="162" t="s">
        <v>559</v>
      </c>
      <c r="AT20" s="162" t="s">
        <v>579</v>
      </c>
      <c r="AU20" s="162"/>
      <c r="AV20" s="162" t="s">
        <v>559</v>
      </c>
      <c r="AW20" s="162" t="s">
        <v>559</v>
      </c>
      <c r="AX20" s="164"/>
      <c r="AY20" s="406">
        <f t="shared" si="14"/>
        <v>7</v>
      </c>
      <c r="AZ20" s="407">
        <f t="shared" si="15"/>
        <v>0.875</v>
      </c>
      <c r="BA20" s="406">
        <f t="shared" si="16"/>
        <v>1</v>
      </c>
      <c r="BB20" s="406">
        <f t="shared" si="17"/>
        <v>0.1666666667</v>
      </c>
      <c r="BC20" s="406">
        <f t="shared" si="18"/>
        <v>0</v>
      </c>
      <c r="BD20" s="406">
        <f t="shared" si="19"/>
        <v>0</v>
      </c>
      <c r="BE20" s="22">
        <f t="shared" si="20"/>
        <v>27198412</v>
      </c>
      <c r="BF20" s="411">
        <v>14.0</v>
      </c>
      <c r="BG20" s="405" t="str">
        <f t="shared" si="21"/>
        <v>Scarlett  Espinal Estéves</v>
      </c>
      <c r="BH20" s="119" t="s">
        <v>559</v>
      </c>
      <c r="BI20" s="415"/>
      <c r="BJ20" s="119" t="s">
        <v>579</v>
      </c>
      <c r="BK20" s="119" t="s">
        <v>559</v>
      </c>
      <c r="BL20" s="119"/>
      <c r="BM20" s="119" t="s">
        <v>559</v>
      </c>
      <c r="BN20" s="119" t="s">
        <v>559</v>
      </c>
      <c r="BO20" s="408" t="s">
        <v>559</v>
      </c>
      <c r="BP20" s="119"/>
      <c r="BQ20" s="413"/>
      <c r="BR20" s="409">
        <f t="shared" si="22"/>
        <v>5</v>
      </c>
      <c r="BS20" s="164">
        <f t="shared" si="23"/>
        <v>0.8333333333</v>
      </c>
      <c r="BT20" s="414"/>
      <c r="BU20" s="414"/>
      <c r="BV20" s="414"/>
      <c r="BW20" s="414"/>
    </row>
    <row r="21" ht="30.0" customHeight="1">
      <c r="A21" s="160">
        <f>'3A 2025 - 2026 DATOS DEL ESTUDI'!N18</f>
        <v>33382609</v>
      </c>
      <c r="B21" s="160">
        <v>15.0</v>
      </c>
      <c r="C21" s="161" t="str">
        <f>'3A 2025 - 2026 DATOS DEL ESTUDI'!B18</f>
        <v>José Manuel Estrella</v>
      </c>
      <c r="D21" s="162" t="s">
        <v>559</v>
      </c>
      <c r="E21" s="162" t="s">
        <v>559</v>
      </c>
      <c r="F21" s="163"/>
      <c r="G21" s="163"/>
      <c r="H21" s="163"/>
      <c r="I21" s="163"/>
      <c r="J21" s="163"/>
      <c r="K21" s="163"/>
      <c r="L21" s="163"/>
      <c r="M21" s="163"/>
      <c r="N21" s="162">
        <f t="shared" si="1"/>
        <v>2</v>
      </c>
      <c r="O21" s="164">
        <f t="shared" si="2"/>
        <v>1</v>
      </c>
      <c r="P21" s="165">
        <f t="shared" si="3"/>
        <v>0</v>
      </c>
      <c r="Q21" s="164">
        <f t="shared" si="4"/>
        <v>0</v>
      </c>
      <c r="R21" s="166">
        <f t="shared" si="5"/>
        <v>0</v>
      </c>
      <c r="S21" s="164">
        <f t="shared" si="6"/>
        <v>0</v>
      </c>
      <c r="T21" s="160">
        <v>15.0</v>
      </c>
      <c r="U21" s="161" t="str">
        <f t="shared" si="7"/>
        <v>José Manuel Estrella</v>
      </c>
      <c r="V21" s="162" t="s">
        <v>559</v>
      </c>
      <c r="W21" s="162" t="s">
        <v>559</v>
      </c>
      <c r="X21" s="162" t="s">
        <v>559</v>
      </c>
      <c r="Y21" s="162" t="s">
        <v>559</v>
      </c>
      <c r="Z21" s="162" t="s">
        <v>559</v>
      </c>
      <c r="AA21" s="162" t="s">
        <v>559</v>
      </c>
      <c r="AB21" s="162" t="s">
        <v>559</v>
      </c>
      <c r="AC21" s="163"/>
      <c r="AD21" s="162" t="s">
        <v>559</v>
      </c>
      <c r="AE21" s="163"/>
      <c r="AF21" s="163">
        <f t="shared" si="8"/>
        <v>8</v>
      </c>
      <c r="AG21" s="164">
        <f t="shared" si="9"/>
        <v>1.333333333</v>
      </c>
      <c r="AH21" s="166">
        <f t="shared" si="10"/>
        <v>0</v>
      </c>
      <c r="AI21" s="164">
        <f t="shared" si="11"/>
        <v>0</v>
      </c>
      <c r="AJ21" s="166">
        <f t="shared" si="12"/>
        <v>0</v>
      </c>
      <c r="AK21" s="164"/>
      <c r="AL21" s="404">
        <f t="shared" si="13"/>
        <v>33382609</v>
      </c>
      <c r="AM21" s="160">
        <v>15.0</v>
      </c>
      <c r="AN21" s="405"/>
      <c r="AO21" s="162" t="s">
        <v>559</v>
      </c>
      <c r="AP21" s="162" t="s">
        <v>559</v>
      </c>
      <c r="AQ21" s="162" t="s">
        <v>559</v>
      </c>
      <c r="AR21" s="162" t="s">
        <v>559</v>
      </c>
      <c r="AS21" s="162" t="s">
        <v>559</v>
      </c>
      <c r="AT21" s="162" t="s">
        <v>559</v>
      </c>
      <c r="AU21" s="162"/>
      <c r="AV21" s="162" t="s">
        <v>559</v>
      </c>
      <c r="AW21" s="162" t="s">
        <v>559</v>
      </c>
      <c r="AX21" s="164"/>
      <c r="AY21" s="406">
        <f t="shared" si="14"/>
        <v>8</v>
      </c>
      <c r="AZ21" s="407">
        <f t="shared" si="15"/>
        <v>1</v>
      </c>
      <c r="BA21" s="406">
        <f t="shared" si="16"/>
        <v>0</v>
      </c>
      <c r="BB21" s="406">
        <f t="shared" si="17"/>
        <v>0</v>
      </c>
      <c r="BC21" s="406">
        <f t="shared" si="18"/>
        <v>0</v>
      </c>
      <c r="BD21" s="406">
        <f t="shared" si="19"/>
        <v>0</v>
      </c>
      <c r="BE21" s="22">
        <f t="shared" si="20"/>
        <v>33382609</v>
      </c>
      <c r="BF21" s="193">
        <v>15.0</v>
      </c>
      <c r="BG21" s="405" t="str">
        <f t="shared" si="21"/>
        <v>José Manuel Estrella</v>
      </c>
      <c r="BH21" s="119" t="s">
        <v>559</v>
      </c>
      <c r="BI21" s="415"/>
      <c r="BJ21" s="119" t="s">
        <v>559</v>
      </c>
      <c r="BK21" s="119" t="s">
        <v>559</v>
      </c>
      <c r="BL21" s="119"/>
      <c r="BM21" s="119" t="s">
        <v>579</v>
      </c>
      <c r="BN21" s="119" t="s">
        <v>559</v>
      </c>
      <c r="BO21" s="408" t="s">
        <v>559</v>
      </c>
      <c r="BP21" s="119"/>
      <c r="BQ21" s="413"/>
      <c r="BR21" s="409">
        <f t="shared" si="22"/>
        <v>5</v>
      </c>
      <c r="BS21" s="164">
        <f t="shared" si="23"/>
        <v>0.8333333333</v>
      </c>
      <c r="BT21" s="414"/>
      <c r="BU21" s="414"/>
      <c r="BV21" s="414"/>
      <c r="BW21" s="414"/>
    </row>
    <row r="22" ht="30.0" customHeight="1">
      <c r="A22" s="160">
        <f>'3A 2025 - 2026 DATOS DEL ESTUDI'!N19</f>
        <v>32745811</v>
      </c>
      <c r="B22" s="160">
        <v>16.0</v>
      </c>
      <c r="C22" s="161" t="str">
        <f>'3A 2025 - 2026 DATOS DEL ESTUDI'!B19</f>
        <v>Misael Starberk Ferreras Pérez</v>
      </c>
      <c r="D22" s="162" t="s">
        <v>579</v>
      </c>
      <c r="E22" s="162" t="s">
        <v>559</v>
      </c>
      <c r="F22" s="163"/>
      <c r="G22" s="163"/>
      <c r="H22" s="163"/>
      <c r="I22" s="163"/>
      <c r="J22" s="163"/>
      <c r="K22" s="163"/>
      <c r="L22" s="163"/>
      <c r="M22" s="163"/>
      <c r="N22" s="162">
        <f t="shared" si="1"/>
        <v>1</v>
      </c>
      <c r="O22" s="164">
        <f t="shared" si="2"/>
        <v>0.5</v>
      </c>
      <c r="P22" s="165">
        <f t="shared" si="3"/>
        <v>1</v>
      </c>
      <c r="Q22" s="164">
        <f t="shared" si="4"/>
        <v>0.5</v>
      </c>
      <c r="R22" s="166">
        <f t="shared" si="5"/>
        <v>0</v>
      </c>
      <c r="S22" s="164">
        <f t="shared" si="6"/>
        <v>0</v>
      </c>
      <c r="T22" s="160">
        <v>16.0</v>
      </c>
      <c r="U22" s="161" t="str">
        <f t="shared" si="7"/>
        <v>Misael Starberk Ferreras Pérez</v>
      </c>
      <c r="V22" s="162" t="s">
        <v>559</v>
      </c>
      <c r="W22" s="162" t="s">
        <v>559</v>
      </c>
      <c r="X22" s="162" t="s">
        <v>559</v>
      </c>
      <c r="Y22" s="162" t="s">
        <v>559</v>
      </c>
      <c r="Z22" s="162" t="s">
        <v>559</v>
      </c>
      <c r="AA22" s="162" t="s">
        <v>559</v>
      </c>
      <c r="AB22" s="162" t="s">
        <v>559</v>
      </c>
      <c r="AC22" s="163"/>
      <c r="AD22" s="162" t="s">
        <v>559</v>
      </c>
      <c r="AE22" s="163"/>
      <c r="AF22" s="163">
        <f t="shared" si="8"/>
        <v>8</v>
      </c>
      <c r="AG22" s="164">
        <f t="shared" si="9"/>
        <v>1.333333333</v>
      </c>
      <c r="AH22" s="166">
        <f t="shared" si="10"/>
        <v>0</v>
      </c>
      <c r="AI22" s="164">
        <f t="shared" si="11"/>
        <v>0</v>
      </c>
      <c r="AJ22" s="166">
        <f t="shared" si="12"/>
        <v>0</v>
      </c>
      <c r="AK22" s="164"/>
      <c r="AL22" s="404">
        <f t="shared" si="13"/>
        <v>32745811</v>
      </c>
      <c r="AM22" s="160">
        <v>16.0</v>
      </c>
      <c r="AN22" s="405"/>
      <c r="AO22" s="162" t="s">
        <v>559</v>
      </c>
      <c r="AP22" s="162" t="s">
        <v>559</v>
      </c>
      <c r="AQ22" s="162" t="s">
        <v>559</v>
      </c>
      <c r="AR22" s="162" t="s">
        <v>559</v>
      </c>
      <c r="AS22" s="162" t="s">
        <v>559</v>
      </c>
      <c r="AT22" s="162" t="s">
        <v>559</v>
      </c>
      <c r="AU22" s="162"/>
      <c r="AV22" s="162" t="s">
        <v>559</v>
      </c>
      <c r="AW22" s="162" t="s">
        <v>559</v>
      </c>
      <c r="AX22" s="164"/>
      <c r="AY22" s="406">
        <f t="shared" si="14"/>
        <v>8</v>
      </c>
      <c r="AZ22" s="407">
        <f t="shared" si="15"/>
        <v>1</v>
      </c>
      <c r="BA22" s="406">
        <f t="shared" si="16"/>
        <v>0</v>
      </c>
      <c r="BB22" s="406">
        <f t="shared" si="17"/>
        <v>0</v>
      </c>
      <c r="BC22" s="406">
        <f t="shared" si="18"/>
        <v>0</v>
      </c>
      <c r="BD22" s="406">
        <f t="shared" si="19"/>
        <v>0</v>
      </c>
      <c r="BE22" s="22">
        <f t="shared" si="20"/>
        <v>32745811</v>
      </c>
      <c r="BF22" s="411">
        <v>16.0</v>
      </c>
      <c r="BG22" s="405" t="str">
        <f t="shared" si="21"/>
        <v>Misael Starberk Ferreras Pérez</v>
      </c>
      <c r="BH22" s="119" t="s">
        <v>579</v>
      </c>
      <c r="BI22" s="415"/>
      <c r="BJ22" s="119" t="s">
        <v>559</v>
      </c>
      <c r="BK22" s="119" t="s">
        <v>559</v>
      </c>
      <c r="BL22" s="119"/>
      <c r="BM22" s="119" t="s">
        <v>559</v>
      </c>
      <c r="BN22" s="119" t="s">
        <v>559</v>
      </c>
      <c r="BO22" s="408" t="s">
        <v>559</v>
      </c>
      <c r="BP22" s="119"/>
      <c r="BQ22" s="413"/>
      <c r="BR22" s="409">
        <f t="shared" si="22"/>
        <v>5</v>
      </c>
      <c r="BS22" s="164">
        <f t="shared" si="23"/>
        <v>0.8333333333</v>
      </c>
      <c r="BT22" s="414"/>
      <c r="BU22" s="414"/>
      <c r="BV22" s="414"/>
      <c r="BW22" s="414"/>
    </row>
    <row r="23" ht="30.0" customHeight="1">
      <c r="A23" s="160">
        <f>'3A 2025 - 2026 DATOS DEL ESTUDI'!N20</f>
        <v>6739413</v>
      </c>
      <c r="B23" s="160">
        <v>17.0</v>
      </c>
      <c r="C23" s="161" t="str">
        <f>'3A 2025 - 2026 DATOS DEL ESTUDI'!B20</f>
        <v>Ruth Esther Fernández Rodríguez</v>
      </c>
      <c r="D23" s="162" t="s">
        <v>559</v>
      </c>
      <c r="E23" s="162" t="s">
        <v>559</v>
      </c>
      <c r="F23" s="163"/>
      <c r="G23" s="163"/>
      <c r="H23" s="163"/>
      <c r="I23" s="163"/>
      <c r="J23" s="163"/>
      <c r="K23" s="163"/>
      <c r="L23" s="163"/>
      <c r="M23" s="163"/>
      <c r="N23" s="162">
        <f t="shared" si="1"/>
        <v>2</v>
      </c>
      <c r="O23" s="164">
        <f t="shared" si="2"/>
        <v>1</v>
      </c>
      <c r="P23" s="165">
        <f t="shared" si="3"/>
        <v>0</v>
      </c>
      <c r="Q23" s="164">
        <f t="shared" si="4"/>
        <v>0</v>
      </c>
      <c r="R23" s="166">
        <f t="shared" si="5"/>
        <v>0</v>
      </c>
      <c r="S23" s="164">
        <f t="shared" si="6"/>
        <v>0</v>
      </c>
      <c r="T23" s="160">
        <v>17.0</v>
      </c>
      <c r="U23" s="161" t="str">
        <f t="shared" si="7"/>
        <v>Ruth Esther Fernández Rodríguez</v>
      </c>
      <c r="V23" s="162" t="s">
        <v>559</v>
      </c>
      <c r="W23" s="162" t="s">
        <v>559</v>
      </c>
      <c r="X23" s="162" t="s">
        <v>579</v>
      </c>
      <c r="Y23" s="162" t="s">
        <v>559</v>
      </c>
      <c r="Z23" s="162" t="s">
        <v>559</v>
      </c>
      <c r="AA23" s="162" t="s">
        <v>559</v>
      </c>
      <c r="AB23" s="162" t="s">
        <v>559</v>
      </c>
      <c r="AC23" s="163"/>
      <c r="AD23" s="162" t="s">
        <v>559</v>
      </c>
      <c r="AE23" s="163"/>
      <c r="AF23" s="163">
        <f t="shared" si="8"/>
        <v>7</v>
      </c>
      <c r="AG23" s="164">
        <f t="shared" si="9"/>
        <v>1.166666667</v>
      </c>
      <c r="AH23" s="166">
        <f t="shared" si="10"/>
        <v>1</v>
      </c>
      <c r="AI23" s="164">
        <f t="shared" si="11"/>
        <v>0.1666666667</v>
      </c>
      <c r="AJ23" s="166">
        <f t="shared" si="12"/>
        <v>0</v>
      </c>
      <c r="AK23" s="164"/>
      <c r="AL23" s="404">
        <f t="shared" si="13"/>
        <v>6739413</v>
      </c>
      <c r="AM23" s="160">
        <v>17.0</v>
      </c>
      <c r="AN23" s="405"/>
      <c r="AO23" s="162" t="s">
        <v>559</v>
      </c>
      <c r="AP23" s="162" t="s">
        <v>559</v>
      </c>
      <c r="AQ23" s="162" t="s">
        <v>559</v>
      </c>
      <c r="AR23" s="162" t="s">
        <v>579</v>
      </c>
      <c r="AS23" s="162" t="s">
        <v>559</v>
      </c>
      <c r="AT23" s="162" t="s">
        <v>559</v>
      </c>
      <c r="AU23" s="162"/>
      <c r="AV23" s="162" t="s">
        <v>559</v>
      </c>
      <c r="AW23" s="162" t="s">
        <v>559</v>
      </c>
      <c r="AX23" s="164"/>
      <c r="AY23" s="406">
        <f t="shared" si="14"/>
        <v>7</v>
      </c>
      <c r="AZ23" s="407">
        <f t="shared" si="15"/>
        <v>0.875</v>
      </c>
      <c r="BA23" s="406">
        <f t="shared" si="16"/>
        <v>1</v>
      </c>
      <c r="BB23" s="406">
        <f t="shared" si="17"/>
        <v>0.1666666667</v>
      </c>
      <c r="BC23" s="406">
        <f t="shared" si="18"/>
        <v>0</v>
      </c>
      <c r="BD23" s="406">
        <f t="shared" si="19"/>
        <v>0</v>
      </c>
      <c r="BE23" s="22">
        <f t="shared" si="20"/>
        <v>6739413</v>
      </c>
      <c r="BF23" s="193">
        <v>17.0</v>
      </c>
      <c r="BG23" s="405" t="str">
        <f t="shared" si="21"/>
        <v>Ruth Esther Fernández Rodríguez</v>
      </c>
      <c r="BH23" s="119" t="s">
        <v>559</v>
      </c>
      <c r="BI23" s="415"/>
      <c r="BJ23" s="119" t="s">
        <v>579</v>
      </c>
      <c r="BK23" s="119" t="s">
        <v>559</v>
      </c>
      <c r="BL23" s="119"/>
      <c r="BM23" s="119" t="s">
        <v>580</v>
      </c>
      <c r="BN23" s="119" t="s">
        <v>559</v>
      </c>
      <c r="BO23" s="408" t="s">
        <v>559</v>
      </c>
      <c r="BP23" s="119"/>
      <c r="BQ23" s="413"/>
      <c r="BR23" s="409">
        <f t="shared" si="22"/>
        <v>5</v>
      </c>
      <c r="BS23" s="164">
        <f t="shared" si="23"/>
        <v>0.8333333333</v>
      </c>
      <c r="BT23" s="414"/>
      <c r="BU23" s="414"/>
      <c r="BV23" s="414"/>
      <c r="BW23" s="414"/>
    </row>
    <row r="24" ht="30.0" customHeight="1">
      <c r="A24" s="160">
        <f>'3A 2025 - 2026 DATOS DEL ESTUDI'!N21</f>
        <v>32812732</v>
      </c>
      <c r="B24" s="160">
        <v>18.0</v>
      </c>
      <c r="C24" s="161" t="str">
        <f>'3A 2025 - 2026 DATOS DEL ESTUDI'!B21</f>
        <v>Discairy  Filpo Estrella</v>
      </c>
      <c r="D24" s="162" t="s">
        <v>559</v>
      </c>
      <c r="E24" s="162" t="s">
        <v>559</v>
      </c>
      <c r="F24" s="163"/>
      <c r="G24" s="163"/>
      <c r="H24" s="163"/>
      <c r="I24" s="163"/>
      <c r="J24" s="163"/>
      <c r="K24" s="163"/>
      <c r="L24" s="163"/>
      <c r="M24" s="163"/>
      <c r="N24" s="162">
        <f t="shared" si="1"/>
        <v>2</v>
      </c>
      <c r="O24" s="164">
        <f t="shared" si="2"/>
        <v>1</v>
      </c>
      <c r="P24" s="165">
        <f t="shared" si="3"/>
        <v>0</v>
      </c>
      <c r="Q24" s="164">
        <f t="shared" si="4"/>
        <v>0</v>
      </c>
      <c r="R24" s="166">
        <f t="shared" si="5"/>
        <v>0</v>
      </c>
      <c r="S24" s="164">
        <f t="shared" si="6"/>
        <v>0</v>
      </c>
      <c r="T24" s="160">
        <v>18.0</v>
      </c>
      <c r="U24" s="161" t="str">
        <f t="shared" si="7"/>
        <v>Discairy  Filpo Estrella</v>
      </c>
      <c r="V24" s="162" t="s">
        <v>559</v>
      </c>
      <c r="W24" s="162" t="s">
        <v>559</v>
      </c>
      <c r="X24" s="162" t="s">
        <v>559</v>
      </c>
      <c r="Y24" s="162" t="s">
        <v>559</v>
      </c>
      <c r="Z24" s="162" t="s">
        <v>559</v>
      </c>
      <c r="AA24" s="162" t="s">
        <v>559</v>
      </c>
      <c r="AB24" s="162" t="s">
        <v>559</v>
      </c>
      <c r="AC24" s="163"/>
      <c r="AD24" s="162" t="s">
        <v>559</v>
      </c>
      <c r="AE24" s="163"/>
      <c r="AF24" s="163">
        <f t="shared" si="8"/>
        <v>8</v>
      </c>
      <c r="AG24" s="164">
        <f t="shared" si="9"/>
        <v>1.333333333</v>
      </c>
      <c r="AH24" s="166">
        <f t="shared" si="10"/>
        <v>0</v>
      </c>
      <c r="AI24" s="164">
        <f t="shared" si="11"/>
        <v>0</v>
      </c>
      <c r="AJ24" s="166">
        <f t="shared" si="12"/>
        <v>0</v>
      </c>
      <c r="AK24" s="164"/>
      <c r="AL24" s="404">
        <f t="shared" si="13"/>
        <v>32812732</v>
      </c>
      <c r="AM24" s="160">
        <v>18.0</v>
      </c>
      <c r="AN24" s="405"/>
      <c r="AO24" s="162" t="s">
        <v>559</v>
      </c>
      <c r="AP24" s="162" t="s">
        <v>559</v>
      </c>
      <c r="AQ24" s="162" t="s">
        <v>559</v>
      </c>
      <c r="AR24" s="162" t="s">
        <v>559</v>
      </c>
      <c r="AS24" s="162" t="s">
        <v>559</v>
      </c>
      <c r="AT24" s="162" t="s">
        <v>559</v>
      </c>
      <c r="AU24" s="162"/>
      <c r="AV24" s="162" t="s">
        <v>559</v>
      </c>
      <c r="AW24" s="162" t="s">
        <v>559</v>
      </c>
      <c r="AX24" s="164"/>
      <c r="AY24" s="406">
        <f t="shared" si="14"/>
        <v>8</v>
      </c>
      <c r="AZ24" s="407">
        <f t="shared" si="15"/>
        <v>1</v>
      </c>
      <c r="BA24" s="406">
        <f t="shared" si="16"/>
        <v>0</v>
      </c>
      <c r="BB24" s="406">
        <f t="shared" si="17"/>
        <v>0</v>
      </c>
      <c r="BC24" s="406">
        <f t="shared" si="18"/>
        <v>0</v>
      </c>
      <c r="BD24" s="406">
        <f t="shared" si="19"/>
        <v>0</v>
      </c>
      <c r="BE24" s="22">
        <f t="shared" si="20"/>
        <v>32812732</v>
      </c>
      <c r="BF24" s="411">
        <v>18.0</v>
      </c>
      <c r="BG24" s="405" t="str">
        <f t="shared" si="21"/>
        <v>Discairy  Filpo Estrella</v>
      </c>
      <c r="BH24" s="119" t="s">
        <v>559</v>
      </c>
      <c r="BI24" s="415"/>
      <c r="BJ24" s="119" t="s">
        <v>559</v>
      </c>
      <c r="BK24" s="119" t="s">
        <v>559</v>
      </c>
      <c r="BL24" s="119"/>
      <c r="BM24" s="119" t="s">
        <v>559</v>
      </c>
      <c r="BN24" s="119" t="s">
        <v>559</v>
      </c>
      <c r="BO24" s="408" t="s">
        <v>559</v>
      </c>
      <c r="BP24" s="119"/>
      <c r="BQ24" s="413"/>
      <c r="BR24" s="409">
        <f t="shared" si="22"/>
        <v>6</v>
      </c>
      <c r="BS24" s="164">
        <f t="shared" si="23"/>
        <v>1</v>
      </c>
      <c r="BT24" s="414"/>
      <c r="BU24" s="414"/>
      <c r="BV24" s="414"/>
      <c r="BW24" s="414"/>
    </row>
    <row r="25" ht="30.0" customHeight="1">
      <c r="A25" s="160">
        <f>'3A 2025 - 2026 DATOS DEL ESTUDI'!N22</f>
        <v>32529336</v>
      </c>
      <c r="B25" s="160">
        <v>19.0</v>
      </c>
      <c r="C25" s="161" t="str">
        <f>'3A 2025 - 2026 DATOS DEL ESTUDI'!B22</f>
        <v>Alexis Enmanuel Gil  Sánchez</v>
      </c>
      <c r="D25" s="162" t="s">
        <v>559</v>
      </c>
      <c r="E25" s="162" t="s">
        <v>559</v>
      </c>
      <c r="F25" s="163"/>
      <c r="G25" s="163"/>
      <c r="H25" s="163"/>
      <c r="I25" s="163"/>
      <c r="J25" s="163"/>
      <c r="K25" s="163"/>
      <c r="L25" s="163"/>
      <c r="M25" s="163"/>
      <c r="N25" s="162">
        <f t="shared" si="1"/>
        <v>2</v>
      </c>
      <c r="O25" s="164">
        <f t="shared" si="2"/>
        <v>1</v>
      </c>
      <c r="P25" s="165">
        <f t="shared" si="3"/>
        <v>0</v>
      </c>
      <c r="Q25" s="164">
        <f t="shared" si="4"/>
        <v>0</v>
      </c>
      <c r="R25" s="166">
        <f t="shared" si="5"/>
        <v>0</v>
      </c>
      <c r="S25" s="164">
        <f t="shared" si="6"/>
        <v>0</v>
      </c>
      <c r="T25" s="160">
        <v>19.0</v>
      </c>
      <c r="U25" s="161" t="str">
        <f t="shared" si="7"/>
        <v>Alexis Enmanuel Gil  Sánchez</v>
      </c>
      <c r="V25" s="162" t="s">
        <v>559</v>
      </c>
      <c r="W25" s="162" t="s">
        <v>559</v>
      </c>
      <c r="X25" s="162" t="s">
        <v>559</v>
      </c>
      <c r="Y25" s="162" t="s">
        <v>559</v>
      </c>
      <c r="Z25" s="162" t="s">
        <v>559</v>
      </c>
      <c r="AA25" s="162" t="s">
        <v>559</v>
      </c>
      <c r="AB25" s="162" t="s">
        <v>559</v>
      </c>
      <c r="AC25" s="163"/>
      <c r="AD25" s="162" t="s">
        <v>559</v>
      </c>
      <c r="AE25" s="163"/>
      <c r="AF25" s="163">
        <f t="shared" si="8"/>
        <v>8</v>
      </c>
      <c r="AG25" s="164">
        <f t="shared" si="9"/>
        <v>1.333333333</v>
      </c>
      <c r="AH25" s="166">
        <f t="shared" si="10"/>
        <v>0</v>
      </c>
      <c r="AI25" s="164">
        <f t="shared" si="11"/>
        <v>0</v>
      </c>
      <c r="AJ25" s="166">
        <f t="shared" si="12"/>
        <v>0</v>
      </c>
      <c r="AK25" s="164"/>
      <c r="AL25" s="404">
        <f t="shared" si="13"/>
        <v>32529336</v>
      </c>
      <c r="AM25" s="160">
        <v>19.0</v>
      </c>
      <c r="AN25" s="405"/>
      <c r="AO25" s="162" t="s">
        <v>559</v>
      </c>
      <c r="AP25" s="162" t="s">
        <v>559</v>
      </c>
      <c r="AQ25" s="162" t="s">
        <v>559</v>
      </c>
      <c r="AR25" s="162" t="s">
        <v>559</v>
      </c>
      <c r="AS25" s="162" t="s">
        <v>559</v>
      </c>
      <c r="AT25" s="162" t="s">
        <v>559</v>
      </c>
      <c r="AU25" s="162"/>
      <c r="AV25" s="162" t="s">
        <v>559</v>
      </c>
      <c r="AW25" s="162" t="s">
        <v>559</v>
      </c>
      <c r="AX25" s="164"/>
      <c r="AY25" s="406">
        <f t="shared" si="14"/>
        <v>8</v>
      </c>
      <c r="AZ25" s="407">
        <f t="shared" si="15"/>
        <v>1</v>
      </c>
      <c r="BA25" s="406">
        <f t="shared" si="16"/>
        <v>0</v>
      </c>
      <c r="BB25" s="406">
        <f t="shared" si="17"/>
        <v>0</v>
      </c>
      <c r="BC25" s="406">
        <f t="shared" si="18"/>
        <v>0</v>
      </c>
      <c r="BD25" s="406">
        <f t="shared" si="19"/>
        <v>0</v>
      </c>
      <c r="BE25" s="22">
        <f t="shared" si="20"/>
        <v>32529336</v>
      </c>
      <c r="BF25" s="193">
        <v>19.0</v>
      </c>
      <c r="BG25" s="405" t="str">
        <f t="shared" si="21"/>
        <v>Alexis Enmanuel Gil  Sánchez</v>
      </c>
      <c r="BH25" s="119" t="s">
        <v>559</v>
      </c>
      <c r="BI25" s="415"/>
      <c r="BJ25" s="119" t="s">
        <v>559</v>
      </c>
      <c r="BK25" s="119" t="s">
        <v>559</v>
      </c>
      <c r="BL25" s="119"/>
      <c r="BM25" s="119" t="s">
        <v>559</v>
      </c>
      <c r="BN25" s="119" t="s">
        <v>559</v>
      </c>
      <c r="BO25" s="408" t="s">
        <v>559</v>
      </c>
      <c r="BP25" s="119"/>
      <c r="BQ25" s="413"/>
      <c r="BR25" s="409">
        <f t="shared" si="22"/>
        <v>6</v>
      </c>
      <c r="BS25" s="164">
        <f t="shared" si="23"/>
        <v>1</v>
      </c>
      <c r="BT25" s="414"/>
      <c r="BU25" s="414"/>
      <c r="BV25" s="414"/>
      <c r="BW25" s="414"/>
    </row>
    <row r="26" ht="30.0" customHeight="1">
      <c r="A26" s="160">
        <f>'3A 2025 - 2026 DATOS DEL ESTUDI'!N23</f>
        <v>22047916</v>
      </c>
      <c r="B26" s="160">
        <v>20.0</v>
      </c>
      <c r="C26" s="161" t="str">
        <f>'3A 2025 - 2026 DATOS DEL ESTUDI'!B23</f>
        <v>Ayendy Jesús Guzmán</v>
      </c>
      <c r="D26" s="162" t="s">
        <v>559</v>
      </c>
      <c r="E26" s="162" t="s">
        <v>559</v>
      </c>
      <c r="F26" s="163"/>
      <c r="G26" s="163"/>
      <c r="H26" s="163"/>
      <c r="I26" s="163"/>
      <c r="J26" s="163"/>
      <c r="K26" s="163"/>
      <c r="L26" s="163"/>
      <c r="M26" s="163"/>
      <c r="N26" s="162">
        <f t="shared" si="1"/>
        <v>2</v>
      </c>
      <c r="O26" s="164">
        <f t="shared" si="2"/>
        <v>1</v>
      </c>
      <c r="P26" s="165">
        <f t="shared" si="3"/>
        <v>0</v>
      </c>
      <c r="Q26" s="164">
        <f t="shared" si="4"/>
        <v>0</v>
      </c>
      <c r="R26" s="166">
        <f t="shared" si="5"/>
        <v>0</v>
      </c>
      <c r="S26" s="164">
        <f t="shared" si="6"/>
        <v>0</v>
      </c>
      <c r="T26" s="160">
        <v>20.0</v>
      </c>
      <c r="U26" s="161" t="str">
        <f t="shared" si="7"/>
        <v>Ayendy Jesús Guzmán</v>
      </c>
      <c r="V26" s="162" t="s">
        <v>559</v>
      </c>
      <c r="W26" s="162" t="s">
        <v>559</v>
      </c>
      <c r="X26" s="162" t="s">
        <v>559</v>
      </c>
      <c r="Y26" s="162" t="s">
        <v>559</v>
      </c>
      <c r="Z26" s="162" t="s">
        <v>559</v>
      </c>
      <c r="AA26" s="162" t="s">
        <v>559</v>
      </c>
      <c r="AB26" s="162" t="s">
        <v>559</v>
      </c>
      <c r="AC26" s="163"/>
      <c r="AD26" s="162" t="s">
        <v>559</v>
      </c>
      <c r="AE26" s="163"/>
      <c r="AF26" s="163">
        <f t="shared" si="8"/>
        <v>8</v>
      </c>
      <c r="AG26" s="164">
        <f t="shared" si="9"/>
        <v>1.333333333</v>
      </c>
      <c r="AH26" s="166">
        <f t="shared" si="10"/>
        <v>0</v>
      </c>
      <c r="AI26" s="164">
        <f t="shared" si="11"/>
        <v>0</v>
      </c>
      <c r="AJ26" s="166">
        <f t="shared" si="12"/>
        <v>0</v>
      </c>
      <c r="AK26" s="164"/>
      <c r="AL26" s="404">
        <f t="shared" si="13"/>
        <v>22047916</v>
      </c>
      <c r="AM26" s="160">
        <v>20.0</v>
      </c>
      <c r="AN26" s="405"/>
      <c r="AO26" s="162" t="s">
        <v>559</v>
      </c>
      <c r="AP26" s="162" t="s">
        <v>559</v>
      </c>
      <c r="AQ26" s="162" t="s">
        <v>559</v>
      </c>
      <c r="AR26" s="162" t="s">
        <v>559</v>
      </c>
      <c r="AS26" s="162" t="s">
        <v>559</v>
      </c>
      <c r="AT26" s="162" t="s">
        <v>559</v>
      </c>
      <c r="AU26" s="162"/>
      <c r="AV26" s="162" t="s">
        <v>559</v>
      </c>
      <c r="AW26" s="162" t="s">
        <v>559</v>
      </c>
      <c r="AX26" s="164"/>
      <c r="AY26" s="406">
        <f t="shared" si="14"/>
        <v>8</v>
      </c>
      <c r="AZ26" s="407">
        <f t="shared" si="15"/>
        <v>1</v>
      </c>
      <c r="BA26" s="406">
        <f t="shared" si="16"/>
        <v>0</v>
      </c>
      <c r="BB26" s="406">
        <f t="shared" si="17"/>
        <v>0</v>
      </c>
      <c r="BC26" s="406">
        <f t="shared" si="18"/>
        <v>0</v>
      </c>
      <c r="BD26" s="406">
        <f t="shared" si="19"/>
        <v>0</v>
      </c>
      <c r="BE26" s="22">
        <f t="shared" si="20"/>
        <v>22047916</v>
      </c>
      <c r="BF26" s="411">
        <v>20.0</v>
      </c>
      <c r="BG26" s="405" t="str">
        <f t="shared" si="21"/>
        <v>Ayendy Jesús Guzmán</v>
      </c>
      <c r="BH26" s="119" t="s">
        <v>559</v>
      </c>
      <c r="BI26" s="415"/>
      <c r="BJ26" s="119" t="s">
        <v>559</v>
      </c>
      <c r="BK26" s="119" t="s">
        <v>579</v>
      </c>
      <c r="BL26" s="119"/>
      <c r="BM26" s="119" t="s">
        <v>579</v>
      </c>
      <c r="BN26" s="119" t="s">
        <v>559</v>
      </c>
      <c r="BO26" s="408" t="s">
        <v>559</v>
      </c>
      <c r="BP26" s="119"/>
      <c r="BQ26" s="413"/>
      <c r="BR26" s="409">
        <f t="shared" si="22"/>
        <v>4</v>
      </c>
      <c r="BS26" s="164">
        <f t="shared" si="23"/>
        <v>0.6666666667</v>
      </c>
      <c r="BT26" s="414"/>
      <c r="BU26" s="414"/>
      <c r="BV26" s="414"/>
      <c r="BW26" s="414"/>
    </row>
    <row r="27" ht="30.0" customHeight="1">
      <c r="A27" s="160">
        <f>'3A 2025 - 2026 DATOS DEL ESTUDI'!N24</f>
        <v>32387479</v>
      </c>
      <c r="B27" s="160">
        <v>21.0</v>
      </c>
      <c r="C27" s="161" t="str">
        <f>'3A 2025 - 2026 DATOS DEL ESTUDI'!B24</f>
        <v>Yassir  Hernández Disla</v>
      </c>
      <c r="D27" s="162" t="s">
        <v>559</v>
      </c>
      <c r="E27" s="162" t="s">
        <v>559</v>
      </c>
      <c r="F27" s="163"/>
      <c r="G27" s="163"/>
      <c r="H27" s="163"/>
      <c r="I27" s="163"/>
      <c r="J27" s="163"/>
      <c r="K27" s="163"/>
      <c r="L27" s="163"/>
      <c r="M27" s="163"/>
      <c r="N27" s="162">
        <f t="shared" si="1"/>
        <v>2</v>
      </c>
      <c r="O27" s="164">
        <f t="shared" si="2"/>
        <v>1</v>
      </c>
      <c r="P27" s="165">
        <f t="shared" si="3"/>
        <v>0</v>
      </c>
      <c r="Q27" s="164">
        <f t="shared" si="4"/>
        <v>0</v>
      </c>
      <c r="R27" s="166">
        <f t="shared" si="5"/>
        <v>0</v>
      </c>
      <c r="S27" s="164">
        <f t="shared" si="6"/>
        <v>0</v>
      </c>
      <c r="T27" s="160">
        <v>21.0</v>
      </c>
      <c r="U27" s="161" t="str">
        <f t="shared" si="7"/>
        <v>Yassir  Hernández Disla</v>
      </c>
      <c r="V27" s="162" t="s">
        <v>559</v>
      </c>
      <c r="W27" s="162" t="s">
        <v>559</v>
      </c>
      <c r="X27" s="162" t="s">
        <v>559</v>
      </c>
      <c r="Y27" s="162" t="s">
        <v>559</v>
      </c>
      <c r="Z27" s="162" t="s">
        <v>559</v>
      </c>
      <c r="AA27" s="162" t="s">
        <v>559</v>
      </c>
      <c r="AB27" s="162" t="s">
        <v>559</v>
      </c>
      <c r="AC27" s="163"/>
      <c r="AD27" s="162" t="s">
        <v>559</v>
      </c>
      <c r="AE27" s="163"/>
      <c r="AF27" s="163">
        <f t="shared" si="8"/>
        <v>8</v>
      </c>
      <c r="AG27" s="164">
        <f t="shared" si="9"/>
        <v>1.333333333</v>
      </c>
      <c r="AH27" s="166">
        <f t="shared" si="10"/>
        <v>0</v>
      </c>
      <c r="AI27" s="164">
        <f t="shared" si="11"/>
        <v>0</v>
      </c>
      <c r="AJ27" s="166">
        <f t="shared" si="12"/>
        <v>0</v>
      </c>
      <c r="AK27" s="164"/>
      <c r="AL27" s="404">
        <f t="shared" si="13"/>
        <v>32387479</v>
      </c>
      <c r="AM27" s="160">
        <v>21.0</v>
      </c>
      <c r="AN27" s="405"/>
      <c r="AO27" s="162" t="s">
        <v>559</v>
      </c>
      <c r="AP27" s="162" t="s">
        <v>559</v>
      </c>
      <c r="AQ27" s="162" t="s">
        <v>559</v>
      </c>
      <c r="AR27" s="162" t="s">
        <v>579</v>
      </c>
      <c r="AS27" s="162" t="s">
        <v>559</v>
      </c>
      <c r="AT27" s="162" t="s">
        <v>559</v>
      </c>
      <c r="AU27" s="162"/>
      <c r="AV27" s="162" t="s">
        <v>559</v>
      </c>
      <c r="AW27" s="162" t="s">
        <v>559</v>
      </c>
      <c r="AX27" s="164"/>
      <c r="AY27" s="406">
        <f t="shared" si="14"/>
        <v>7</v>
      </c>
      <c r="AZ27" s="407">
        <f t="shared" si="15"/>
        <v>0.875</v>
      </c>
      <c r="BA27" s="406">
        <f t="shared" si="16"/>
        <v>1</v>
      </c>
      <c r="BB27" s="406">
        <f t="shared" si="17"/>
        <v>0.1666666667</v>
      </c>
      <c r="BC27" s="406">
        <f t="shared" si="18"/>
        <v>0</v>
      </c>
      <c r="BD27" s="406">
        <f t="shared" si="19"/>
        <v>0</v>
      </c>
      <c r="BE27" s="22">
        <f t="shared" si="20"/>
        <v>32387479</v>
      </c>
      <c r="BF27" s="193">
        <v>21.0</v>
      </c>
      <c r="BG27" s="405" t="str">
        <f t="shared" si="21"/>
        <v>Yassir  Hernández Disla</v>
      </c>
      <c r="BH27" s="119" t="s">
        <v>559</v>
      </c>
      <c r="BI27" s="415"/>
      <c r="BJ27" s="119" t="s">
        <v>559</v>
      </c>
      <c r="BK27" s="119" t="s">
        <v>559</v>
      </c>
      <c r="BL27" s="119"/>
      <c r="BM27" s="119" t="s">
        <v>559</v>
      </c>
      <c r="BN27" s="119" t="s">
        <v>559</v>
      </c>
      <c r="BO27" s="408" t="s">
        <v>559</v>
      </c>
      <c r="BP27" s="119"/>
      <c r="BQ27" s="413"/>
      <c r="BR27" s="409">
        <f t="shared" si="22"/>
        <v>6</v>
      </c>
      <c r="BS27" s="164">
        <f t="shared" si="23"/>
        <v>1</v>
      </c>
      <c r="BT27" s="414"/>
      <c r="BU27" s="414"/>
      <c r="BV27" s="414"/>
      <c r="BW27" s="414"/>
    </row>
    <row r="28" ht="30.0" customHeight="1">
      <c r="A28" s="160">
        <f>'3A 2025 - 2026 DATOS DEL ESTUDI'!N25</f>
        <v>6635033</v>
      </c>
      <c r="B28" s="160">
        <v>22.0</v>
      </c>
      <c r="C28" s="161" t="str">
        <f>'3A 2025 - 2026 DATOS DEL ESTUDI'!B25</f>
        <v>Yadiel  Jiménez Betances</v>
      </c>
      <c r="D28" s="162" t="s">
        <v>559</v>
      </c>
      <c r="E28" s="162" t="s">
        <v>559</v>
      </c>
      <c r="F28" s="163"/>
      <c r="G28" s="163"/>
      <c r="H28" s="163"/>
      <c r="I28" s="163"/>
      <c r="J28" s="163"/>
      <c r="K28" s="163"/>
      <c r="L28" s="163"/>
      <c r="M28" s="163"/>
      <c r="N28" s="162">
        <f t="shared" si="1"/>
        <v>2</v>
      </c>
      <c r="O28" s="164">
        <f t="shared" si="2"/>
        <v>1</v>
      </c>
      <c r="P28" s="165">
        <f t="shared" si="3"/>
        <v>0</v>
      </c>
      <c r="Q28" s="164">
        <f t="shared" si="4"/>
        <v>0</v>
      </c>
      <c r="R28" s="166">
        <f t="shared" si="5"/>
        <v>0</v>
      </c>
      <c r="S28" s="164">
        <f t="shared" si="6"/>
        <v>0</v>
      </c>
      <c r="T28" s="160">
        <v>22.0</v>
      </c>
      <c r="U28" s="161" t="str">
        <f t="shared" si="7"/>
        <v>Yadiel  Jiménez Betances</v>
      </c>
      <c r="V28" s="162" t="s">
        <v>559</v>
      </c>
      <c r="W28" s="162" t="s">
        <v>559</v>
      </c>
      <c r="X28" s="162" t="s">
        <v>559</v>
      </c>
      <c r="Y28" s="162" t="s">
        <v>559</v>
      </c>
      <c r="Z28" s="162" t="s">
        <v>559</v>
      </c>
      <c r="AA28" s="162" t="s">
        <v>559</v>
      </c>
      <c r="AB28" s="162" t="s">
        <v>559</v>
      </c>
      <c r="AC28" s="163"/>
      <c r="AD28" s="162" t="s">
        <v>559</v>
      </c>
      <c r="AE28" s="163"/>
      <c r="AF28" s="163">
        <f t="shared" si="8"/>
        <v>8</v>
      </c>
      <c r="AG28" s="164">
        <f t="shared" si="9"/>
        <v>1.333333333</v>
      </c>
      <c r="AH28" s="166">
        <f t="shared" si="10"/>
        <v>0</v>
      </c>
      <c r="AI28" s="164">
        <f t="shared" si="11"/>
        <v>0</v>
      </c>
      <c r="AJ28" s="166">
        <f t="shared" si="12"/>
        <v>0</v>
      </c>
      <c r="AK28" s="164"/>
      <c r="AL28" s="404">
        <f t="shared" si="13"/>
        <v>6635033</v>
      </c>
      <c r="AM28" s="160">
        <v>22.0</v>
      </c>
      <c r="AN28" s="405"/>
      <c r="AO28" s="162" t="s">
        <v>559</v>
      </c>
      <c r="AP28" s="162" t="s">
        <v>559</v>
      </c>
      <c r="AQ28" s="162" t="s">
        <v>559</v>
      </c>
      <c r="AR28" s="162" t="s">
        <v>559</v>
      </c>
      <c r="AS28" s="162" t="s">
        <v>559</v>
      </c>
      <c r="AT28" s="162" t="s">
        <v>559</v>
      </c>
      <c r="AU28" s="162"/>
      <c r="AV28" s="162" t="s">
        <v>559</v>
      </c>
      <c r="AW28" s="162" t="s">
        <v>559</v>
      </c>
      <c r="AX28" s="164"/>
      <c r="AY28" s="406">
        <f t="shared" si="14"/>
        <v>8</v>
      </c>
      <c r="AZ28" s="407">
        <f t="shared" si="15"/>
        <v>1</v>
      </c>
      <c r="BA28" s="406">
        <f t="shared" si="16"/>
        <v>0</v>
      </c>
      <c r="BB28" s="406">
        <f t="shared" si="17"/>
        <v>0</v>
      </c>
      <c r="BC28" s="406">
        <f t="shared" si="18"/>
        <v>0</v>
      </c>
      <c r="BD28" s="406">
        <f t="shared" si="19"/>
        <v>0</v>
      </c>
      <c r="BE28" s="22">
        <f t="shared" si="20"/>
        <v>6635033</v>
      </c>
      <c r="BF28" s="411">
        <v>22.0</v>
      </c>
      <c r="BG28" s="405" t="str">
        <f t="shared" si="21"/>
        <v>Yadiel  Jiménez Betances</v>
      </c>
      <c r="BH28" s="119" t="s">
        <v>559</v>
      </c>
      <c r="BI28" s="415"/>
      <c r="BJ28" s="119" t="s">
        <v>559</v>
      </c>
      <c r="BK28" s="119" t="s">
        <v>559</v>
      </c>
      <c r="BL28" s="119"/>
      <c r="BM28" s="119" t="s">
        <v>559</v>
      </c>
      <c r="BN28" s="119" t="s">
        <v>559</v>
      </c>
      <c r="BO28" s="408" t="s">
        <v>559</v>
      </c>
      <c r="BP28" s="119"/>
      <c r="BQ28" s="413"/>
      <c r="BR28" s="409">
        <f t="shared" si="22"/>
        <v>6</v>
      </c>
      <c r="BS28" s="164">
        <f t="shared" si="23"/>
        <v>1</v>
      </c>
      <c r="BT28" s="414"/>
      <c r="BU28" s="414"/>
      <c r="BV28" s="414"/>
      <c r="BW28" s="414"/>
    </row>
    <row r="29" ht="30.0" customHeight="1">
      <c r="A29" s="160">
        <f>'3A 2025 - 2026 DATOS DEL ESTUDI'!N26</f>
        <v>32857385</v>
      </c>
      <c r="B29" s="160">
        <v>23.0</v>
      </c>
      <c r="C29" s="161" t="str">
        <f>'3A 2025 - 2026 DATOS DEL ESTUDI'!B26</f>
        <v>Yamel  Mella Aquino</v>
      </c>
      <c r="D29" s="162" t="s">
        <v>559</v>
      </c>
      <c r="E29" s="162" t="s">
        <v>559</v>
      </c>
      <c r="F29" s="163"/>
      <c r="G29" s="163"/>
      <c r="H29" s="163"/>
      <c r="I29" s="163"/>
      <c r="J29" s="163"/>
      <c r="K29" s="163"/>
      <c r="L29" s="163"/>
      <c r="M29" s="163"/>
      <c r="N29" s="162">
        <f t="shared" si="1"/>
        <v>2</v>
      </c>
      <c r="O29" s="164">
        <f t="shared" si="2"/>
        <v>1</v>
      </c>
      <c r="P29" s="165">
        <f t="shared" si="3"/>
        <v>0</v>
      </c>
      <c r="Q29" s="164">
        <f t="shared" si="4"/>
        <v>0</v>
      </c>
      <c r="R29" s="166">
        <f t="shared" si="5"/>
        <v>0</v>
      </c>
      <c r="S29" s="164">
        <f t="shared" si="6"/>
        <v>0</v>
      </c>
      <c r="T29" s="160">
        <v>23.0</v>
      </c>
      <c r="U29" s="161" t="str">
        <f t="shared" si="7"/>
        <v>Yamel  Mella Aquino</v>
      </c>
      <c r="V29" s="162" t="s">
        <v>559</v>
      </c>
      <c r="W29" s="162" t="s">
        <v>559</v>
      </c>
      <c r="X29" s="162" t="s">
        <v>559</v>
      </c>
      <c r="Y29" s="162" t="s">
        <v>559</v>
      </c>
      <c r="Z29" s="162" t="s">
        <v>559</v>
      </c>
      <c r="AA29" s="162" t="s">
        <v>579</v>
      </c>
      <c r="AB29" s="162" t="s">
        <v>559</v>
      </c>
      <c r="AC29" s="163"/>
      <c r="AD29" s="162" t="s">
        <v>559</v>
      </c>
      <c r="AE29" s="163"/>
      <c r="AF29" s="163">
        <f t="shared" si="8"/>
        <v>7</v>
      </c>
      <c r="AG29" s="164">
        <f t="shared" si="9"/>
        <v>1.166666667</v>
      </c>
      <c r="AH29" s="166">
        <f t="shared" si="10"/>
        <v>1</v>
      </c>
      <c r="AI29" s="164">
        <f t="shared" si="11"/>
        <v>0.1666666667</v>
      </c>
      <c r="AJ29" s="166">
        <f t="shared" si="12"/>
        <v>0</v>
      </c>
      <c r="AK29" s="164"/>
      <c r="AL29" s="404">
        <f t="shared" si="13"/>
        <v>32857385</v>
      </c>
      <c r="AM29" s="160">
        <v>23.0</v>
      </c>
      <c r="AN29" s="405"/>
      <c r="AO29" s="162" t="s">
        <v>559</v>
      </c>
      <c r="AP29" s="162" t="s">
        <v>559</v>
      </c>
      <c r="AQ29" s="162" t="s">
        <v>559</v>
      </c>
      <c r="AR29" s="162" t="s">
        <v>559</v>
      </c>
      <c r="AS29" s="162" t="s">
        <v>559</v>
      </c>
      <c r="AT29" s="162" t="s">
        <v>559</v>
      </c>
      <c r="AU29" s="162"/>
      <c r="AV29" s="162" t="s">
        <v>559</v>
      </c>
      <c r="AW29" s="162" t="s">
        <v>559</v>
      </c>
      <c r="AX29" s="164"/>
      <c r="AY29" s="406">
        <f t="shared" si="14"/>
        <v>8</v>
      </c>
      <c r="AZ29" s="407">
        <f t="shared" si="15"/>
        <v>1</v>
      </c>
      <c r="BA29" s="406">
        <f t="shared" si="16"/>
        <v>0</v>
      </c>
      <c r="BB29" s="406">
        <f t="shared" si="17"/>
        <v>0</v>
      </c>
      <c r="BC29" s="406">
        <f t="shared" si="18"/>
        <v>0</v>
      </c>
      <c r="BD29" s="406">
        <f t="shared" si="19"/>
        <v>0</v>
      </c>
      <c r="BE29" s="22">
        <f t="shared" si="20"/>
        <v>32857385</v>
      </c>
      <c r="BF29" s="193">
        <v>23.0</v>
      </c>
      <c r="BG29" s="405" t="str">
        <f t="shared" si="21"/>
        <v>Yamel  Mella Aquino</v>
      </c>
      <c r="BH29" s="119" t="s">
        <v>559</v>
      </c>
      <c r="BI29" s="415"/>
      <c r="BJ29" s="119" t="s">
        <v>559</v>
      </c>
      <c r="BK29" s="119" t="s">
        <v>559</v>
      </c>
      <c r="BL29" s="119"/>
      <c r="BM29" s="119" t="s">
        <v>559</v>
      </c>
      <c r="BN29" s="119" t="s">
        <v>559</v>
      </c>
      <c r="BO29" s="408" t="s">
        <v>559</v>
      </c>
      <c r="BP29" s="119"/>
      <c r="BQ29" s="413"/>
      <c r="BR29" s="409">
        <f t="shared" si="22"/>
        <v>6</v>
      </c>
      <c r="BS29" s="164">
        <f t="shared" si="23"/>
        <v>1</v>
      </c>
      <c r="BT29" s="414"/>
      <c r="BU29" s="414"/>
      <c r="BV29" s="414"/>
      <c r="BW29" s="414"/>
    </row>
    <row r="30" ht="30.0" customHeight="1">
      <c r="A30" s="160">
        <f>'3A 2025 - 2026 DATOS DEL ESTUDI'!N27</f>
        <v>6396255</v>
      </c>
      <c r="B30" s="160">
        <v>24.0</v>
      </c>
      <c r="C30" s="161" t="str">
        <f>'3A 2025 - 2026 DATOS DEL ESTUDI'!B27</f>
        <v>Sariely Del Carmen Mena Chávez</v>
      </c>
      <c r="D30" s="162" t="s">
        <v>559</v>
      </c>
      <c r="E30" s="162" t="s">
        <v>559</v>
      </c>
      <c r="F30" s="163"/>
      <c r="G30" s="163"/>
      <c r="H30" s="163"/>
      <c r="I30" s="163"/>
      <c r="J30" s="163"/>
      <c r="K30" s="163"/>
      <c r="L30" s="163"/>
      <c r="M30" s="163"/>
      <c r="N30" s="162">
        <f t="shared" si="1"/>
        <v>2</v>
      </c>
      <c r="O30" s="164">
        <f t="shared" si="2"/>
        <v>1</v>
      </c>
      <c r="P30" s="165">
        <f t="shared" si="3"/>
        <v>0</v>
      </c>
      <c r="Q30" s="164">
        <f t="shared" si="4"/>
        <v>0</v>
      </c>
      <c r="R30" s="166">
        <f t="shared" si="5"/>
        <v>0</v>
      </c>
      <c r="S30" s="164">
        <f t="shared" si="6"/>
        <v>0</v>
      </c>
      <c r="T30" s="160">
        <v>24.0</v>
      </c>
      <c r="U30" s="161" t="str">
        <f t="shared" si="7"/>
        <v>Sariely Del Carmen Mena Chávez</v>
      </c>
      <c r="V30" s="162" t="s">
        <v>579</v>
      </c>
      <c r="W30" s="162" t="s">
        <v>559</v>
      </c>
      <c r="X30" s="162" t="s">
        <v>559</v>
      </c>
      <c r="Y30" s="162" t="s">
        <v>559</v>
      </c>
      <c r="Z30" s="162" t="s">
        <v>559</v>
      </c>
      <c r="AA30" s="162" t="s">
        <v>559</v>
      </c>
      <c r="AB30" s="162" t="s">
        <v>559</v>
      </c>
      <c r="AC30" s="163"/>
      <c r="AD30" s="162" t="s">
        <v>559</v>
      </c>
      <c r="AE30" s="163"/>
      <c r="AF30" s="163">
        <f t="shared" si="8"/>
        <v>7</v>
      </c>
      <c r="AG30" s="164">
        <f t="shared" si="9"/>
        <v>1.166666667</v>
      </c>
      <c r="AH30" s="166">
        <f t="shared" si="10"/>
        <v>1</v>
      </c>
      <c r="AI30" s="164">
        <f t="shared" si="11"/>
        <v>0.1666666667</v>
      </c>
      <c r="AJ30" s="166">
        <f t="shared" si="12"/>
        <v>0</v>
      </c>
      <c r="AK30" s="164"/>
      <c r="AL30" s="404">
        <f t="shared" si="13"/>
        <v>6396255</v>
      </c>
      <c r="AM30" s="160">
        <v>24.0</v>
      </c>
      <c r="AN30" s="405"/>
      <c r="AO30" s="162" t="s">
        <v>559</v>
      </c>
      <c r="AP30" s="162" t="s">
        <v>559</v>
      </c>
      <c r="AQ30" s="162" t="s">
        <v>559</v>
      </c>
      <c r="AR30" s="162" t="s">
        <v>559</v>
      </c>
      <c r="AS30" s="162" t="s">
        <v>579</v>
      </c>
      <c r="AT30" s="162" t="s">
        <v>559</v>
      </c>
      <c r="AU30" s="162"/>
      <c r="AV30" s="162" t="s">
        <v>559</v>
      </c>
      <c r="AW30" s="162" t="s">
        <v>559</v>
      </c>
      <c r="AX30" s="164"/>
      <c r="AY30" s="406">
        <f t="shared" si="14"/>
        <v>7</v>
      </c>
      <c r="AZ30" s="407">
        <f t="shared" si="15"/>
        <v>0.875</v>
      </c>
      <c r="BA30" s="406">
        <f t="shared" si="16"/>
        <v>1</v>
      </c>
      <c r="BB30" s="406">
        <f t="shared" si="17"/>
        <v>0.1666666667</v>
      </c>
      <c r="BC30" s="406">
        <f t="shared" si="18"/>
        <v>0</v>
      </c>
      <c r="BD30" s="406">
        <f t="shared" si="19"/>
        <v>0</v>
      </c>
      <c r="BE30" s="22">
        <f t="shared" si="20"/>
        <v>6396255</v>
      </c>
      <c r="BF30" s="411">
        <v>24.0</v>
      </c>
      <c r="BG30" s="405" t="str">
        <f t="shared" si="21"/>
        <v>Sariely Del Carmen Mena Chávez</v>
      </c>
      <c r="BH30" s="119" t="s">
        <v>578</v>
      </c>
      <c r="BI30" s="414"/>
      <c r="BJ30" s="119" t="s">
        <v>579</v>
      </c>
      <c r="BK30" s="119" t="s">
        <v>559</v>
      </c>
      <c r="BL30" s="119"/>
      <c r="BM30" s="119" t="s">
        <v>559</v>
      </c>
      <c r="BN30" s="119" t="s">
        <v>579</v>
      </c>
      <c r="BO30" s="408" t="s">
        <v>559</v>
      </c>
      <c r="BP30" s="413"/>
      <c r="BQ30" s="413"/>
      <c r="BR30" s="409">
        <f t="shared" si="22"/>
        <v>4</v>
      </c>
      <c r="BS30" s="164">
        <f t="shared" si="23"/>
        <v>0.6666666667</v>
      </c>
      <c r="BT30" s="414"/>
      <c r="BU30" s="414"/>
      <c r="BV30" s="414"/>
      <c r="BW30" s="414"/>
    </row>
    <row r="31" ht="30.0" customHeight="1">
      <c r="A31" s="160">
        <f>'3A 2025 - 2026 DATOS DEL ESTUDI'!N28</f>
        <v>33560794</v>
      </c>
      <c r="B31" s="160">
        <v>25.0</v>
      </c>
      <c r="C31" s="161" t="str">
        <f>'3A 2025 - 2026 DATOS DEL ESTUDI'!B28</f>
        <v>David Carmelo Navas Fernández</v>
      </c>
      <c r="D31" s="162" t="s">
        <v>559</v>
      </c>
      <c r="E31" s="162" t="s">
        <v>559</v>
      </c>
      <c r="F31" s="163"/>
      <c r="G31" s="163"/>
      <c r="H31" s="163"/>
      <c r="I31" s="163"/>
      <c r="J31" s="163"/>
      <c r="K31" s="163"/>
      <c r="L31" s="163"/>
      <c r="M31" s="163"/>
      <c r="N31" s="162">
        <f t="shared" si="1"/>
        <v>2</v>
      </c>
      <c r="O31" s="164">
        <f t="shared" si="2"/>
        <v>1</v>
      </c>
      <c r="P31" s="165">
        <f t="shared" si="3"/>
        <v>0</v>
      </c>
      <c r="Q31" s="164">
        <f t="shared" si="4"/>
        <v>0</v>
      </c>
      <c r="R31" s="166">
        <f t="shared" si="5"/>
        <v>0</v>
      </c>
      <c r="S31" s="164">
        <f t="shared" si="6"/>
        <v>0</v>
      </c>
      <c r="T31" s="160">
        <v>25.0</v>
      </c>
      <c r="U31" s="161" t="str">
        <f t="shared" si="7"/>
        <v>David Carmelo Navas Fernández</v>
      </c>
      <c r="V31" s="162" t="s">
        <v>559</v>
      </c>
      <c r="W31" s="162" t="s">
        <v>559</v>
      </c>
      <c r="X31" s="162" t="s">
        <v>579</v>
      </c>
      <c r="Y31" s="162" t="s">
        <v>559</v>
      </c>
      <c r="Z31" s="162" t="s">
        <v>559</v>
      </c>
      <c r="AA31" s="162" t="s">
        <v>559</v>
      </c>
      <c r="AB31" s="162" t="s">
        <v>559</v>
      </c>
      <c r="AC31" s="163"/>
      <c r="AD31" s="162" t="s">
        <v>559</v>
      </c>
      <c r="AE31" s="163"/>
      <c r="AF31" s="163">
        <f t="shared" si="8"/>
        <v>7</v>
      </c>
      <c r="AG31" s="164">
        <f t="shared" si="9"/>
        <v>1.166666667</v>
      </c>
      <c r="AH31" s="166">
        <f t="shared" si="10"/>
        <v>1</v>
      </c>
      <c r="AI31" s="164">
        <f t="shared" si="11"/>
        <v>0.1666666667</v>
      </c>
      <c r="AJ31" s="166">
        <f t="shared" si="12"/>
        <v>0</v>
      </c>
      <c r="AK31" s="164"/>
      <c r="AL31" s="404">
        <f t="shared" si="13"/>
        <v>33560794</v>
      </c>
      <c r="AM31" s="160">
        <v>25.0</v>
      </c>
      <c r="AN31" s="405"/>
      <c r="AO31" s="162" t="s">
        <v>559</v>
      </c>
      <c r="AP31" s="162" t="s">
        <v>579</v>
      </c>
      <c r="AQ31" s="162" t="s">
        <v>559</v>
      </c>
      <c r="AR31" s="162" t="s">
        <v>559</v>
      </c>
      <c r="AS31" s="162" t="s">
        <v>559</v>
      </c>
      <c r="AT31" s="162" t="s">
        <v>559</v>
      </c>
      <c r="AU31" s="162"/>
      <c r="AV31" s="162" t="s">
        <v>559</v>
      </c>
      <c r="AW31" s="162" t="s">
        <v>559</v>
      </c>
      <c r="AX31" s="164"/>
      <c r="AY31" s="406">
        <f t="shared" si="14"/>
        <v>7</v>
      </c>
      <c r="AZ31" s="407">
        <f t="shared" si="15"/>
        <v>0.875</v>
      </c>
      <c r="BA31" s="406">
        <f t="shared" si="16"/>
        <v>1</v>
      </c>
      <c r="BB31" s="406">
        <f t="shared" si="17"/>
        <v>0.1666666667</v>
      </c>
      <c r="BC31" s="406">
        <f t="shared" si="18"/>
        <v>0</v>
      </c>
      <c r="BD31" s="406">
        <f t="shared" si="19"/>
        <v>0</v>
      </c>
      <c r="BE31" s="22">
        <f t="shared" si="20"/>
        <v>33560794</v>
      </c>
      <c r="BF31" s="193">
        <v>25.0</v>
      </c>
      <c r="BG31" s="405" t="str">
        <f t="shared" si="21"/>
        <v>David Carmelo Navas Fernández</v>
      </c>
      <c r="BH31" s="119" t="s">
        <v>559</v>
      </c>
      <c r="BI31" s="415"/>
      <c r="BJ31" s="119" t="s">
        <v>559</v>
      </c>
      <c r="BK31" s="119" t="s">
        <v>559</v>
      </c>
      <c r="BL31" s="119"/>
      <c r="BM31" s="119" t="s">
        <v>559</v>
      </c>
      <c r="BN31" s="119" t="s">
        <v>559</v>
      </c>
      <c r="BO31" s="408" t="s">
        <v>559</v>
      </c>
      <c r="BP31" s="119"/>
      <c r="BQ31" s="413"/>
      <c r="BR31" s="409">
        <f t="shared" si="22"/>
        <v>6</v>
      </c>
      <c r="BS31" s="164">
        <f t="shared" si="23"/>
        <v>1</v>
      </c>
      <c r="BT31" s="414"/>
      <c r="BU31" s="414"/>
      <c r="BV31" s="414"/>
      <c r="BW31" s="414"/>
    </row>
    <row r="32" ht="30.0" customHeight="1">
      <c r="A32" s="160">
        <f>'3A 2025 - 2026 DATOS DEL ESTUDI'!N29</f>
        <v>32720987</v>
      </c>
      <c r="B32" s="160">
        <v>26.0</v>
      </c>
      <c r="C32" s="161" t="str">
        <f>'3A 2025 - 2026 DATOS DEL ESTUDI'!B29</f>
        <v>Andriw Jelier Ortiz Rodríguez</v>
      </c>
      <c r="D32" s="162" t="s">
        <v>559</v>
      </c>
      <c r="E32" s="162" t="s">
        <v>559</v>
      </c>
      <c r="F32" s="163"/>
      <c r="G32" s="163"/>
      <c r="H32" s="163"/>
      <c r="I32" s="163"/>
      <c r="J32" s="163"/>
      <c r="K32" s="163"/>
      <c r="L32" s="163"/>
      <c r="M32" s="163"/>
      <c r="N32" s="162">
        <f t="shared" si="1"/>
        <v>2</v>
      </c>
      <c r="O32" s="164">
        <f t="shared" si="2"/>
        <v>1</v>
      </c>
      <c r="P32" s="165">
        <f t="shared" si="3"/>
        <v>0</v>
      </c>
      <c r="Q32" s="164">
        <f t="shared" si="4"/>
        <v>0</v>
      </c>
      <c r="R32" s="166">
        <f t="shared" si="5"/>
        <v>0</v>
      </c>
      <c r="S32" s="164">
        <f t="shared" si="6"/>
        <v>0</v>
      </c>
      <c r="T32" s="160">
        <v>26.0</v>
      </c>
      <c r="U32" s="161" t="str">
        <f t="shared" si="7"/>
        <v>Andriw Jelier Ortiz Rodríguez</v>
      </c>
      <c r="V32" s="162" t="s">
        <v>559</v>
      </c>
      <c r="W32" s="162" t="s">
        <v>559</v>
      </c>
      <c r="X32" s="162" t="s">
        <v>559</v>
      </c>
      <c r="Y32" s="162" t="s">
        <v>559</v>
      </c>
      <c r="Z32" s="162" t="s">
        <v>559</v>
      </c>
      <c r="AA32" s="162" t="s">
        <v>559</v>
      </c>
      <c r="AB32" s="162" t="s">
        <v>559</v>
      </c>
      <c r="AC32" s="163"/>
      <c r="AD32" s="162" t="s">
        <v>559</v>
      </c>
      <c r="AE32" s="163"/>
      <c r="AF32" s="163">
        <f t="shared" si="8"/>
        <v>8</v>
      </c>
      <c r="AG32" s="164">
        <f t="shared" si="9"/>
        <v>1.333333333</v>
      </c>
      <c r="AH32" s="166">
        <f t="shared" si="10"/>
        <v>0</v>
      </c>
      <c r="AI32" s="164">
        <f t="shared" si="11"/>
        <v>0</v>
      </c>
      <c r="AJ32" s="166">
        <f t="shared" si="12"/>
        <v>0</v>
      </c>
      <c r="AK32" s="164"/>
      <c r="AL32" s="404">
        <f t="shared" si="13"/>
        <v>32720987</v>
      </c>
      <c r="AM32" s="160">
        <v>26.0</v>
      </c>
      <c r="AN32" s="405"/>
      <c r="AO32" s="162" t="s">
        <v>579</v>
      </c>
      <c r="AP32" s="162" t="s">
        <v>559</v>
      </c>
      <c r="AQ32" s="162" t="s">
        <v>559</v>
      </c>
      <c r="AR32" s="162" t="s">
        <v>559</v>
      </c>
      <c r="AS32" s="162" t="s">
        <v>559</v>
      </c>
      <c r="AT32" s="162" t="s">
        <v>559</v>
      </c>
      <c r="AU32" s="162"/>
      <c r="AV32" s="162" t="s">
        <v>559</v>
      </c>
      <c r="AW32" s="162" t="s">
        <v>559</v>
      </c>
      <c r="AX32" s="164"/>
      <c r="AY32" s="406">
        <f t="shared" si="14"/>
        <v>7</v>
      </c>
      <c r="AZ32" s="407">
        <f t="shared" si="15"/>
        <v>0.875</v>
      </c>
      <c r="BA32" s="406">
        <f t="shared" si="16"/>
        <v>1</v>
      </c>
      <c r="BB32" s="406">
        <f t="shared" si="17"/>
        <v>0.1666666667</v>
      </c>
      <c r="BC32" s="406">
        <f t="shared" si="18"/>
        <v>0</v>
      </c>
      <c r="BD32" s="406">
        <f t="shared" si="19"/>
        <v>0</v>
      </c>
      <c r="BE32" s="22">
        <f t="shared" si="20"/>
        <v>32720987</v>
      </c>
      <c r="BF32" s="411">
        <v>26.0</v>
      </c>
      <c r="BG32" s="405" t="str">
        <f t="shared" si="21"/>
        <v>Andriw Jelier Ortiz Rodríguez</v>
      </c>
      <c r="BH32" s="119" t="s">
        <v>559</v>
      </c>
      <c r="BI32" s="415"/>
      <c r="BJ32" s="119" t="s">
        <v>559</v>
      </c>
      <c r="BK32" s="119" t="s">
        <v>559</v>
      </c>
      <c r="BL32" s="119"/>
      <c r="BM32" s="119" t="s">
        <v>559</v>
      </c>
      <c r="BN32" s="119" t="s">
        <v>559</v>
      </c>
      <c r="BO32" s="408" t="s">
        <v>559</v>
      </c>
      <c r="BP32" s="119"/>
      <c r="BQ32" s="413"/>
      <c r="BR32" s="409">
        <f t="shared" si="22"/>
        <v>6</v>
      </c>
      <c r="BS32" s="164">
        <f t="shared" si="23"/>
        <v>1</v>
      </c>
      <c r="BT32" s="414"/>
      <c r="BU32" s="414"/>
      <c r="BV32" s="414"/>
      <c r="BW32" s="414"/>
    </row>
    <row r="33" ht="30.0" customHeight="1">
      <c r="A33" s="160">
        <f>'3A 2025 - 2026 DATOS DEL ESTUDI'!N30</f>
        <v>32899290</v>
      </c>
      <c r="B33" s="160">
        <v>27.0</v>
      </c>
      <c r="C33" s="161" t="str">
        <f>'3A 2025 - 2026 DATOS DEL ESTUDI'!B30</f>
        <v>Dashley Nicole Peña García</v>
      </c>
      <c r="D33" s="162" t="s">
        <v>559</v>
      </c>
      <c r="E33" s="162" t="s">
        <v>559</v>
      </c>
      <c r="F33" s="163"/>
      <c r="G33" s="163"/>
      <c r="H33" s="163"/>
      <c r="I33" s="163"/>
      <c r="J33" s="163"/>
      <c r="K33" s="163"/>
      <c r="L33" s="163"/>
      <c r="M33" s="163"/>
      <c r="N33" s="162">
        <f t="shared" si="1"/>
        <v>2</v>
      </c>
      <c r="O33" s="164">
        <f t="shared" si="2"/>
        <v>1</v>
      </c>
      <c r="P33" s="165">
        <f t="shared" si="3"/>
        <v>0</v>
      </c>
      <c r="Q33" s="164">
        <f t="shared" si="4"/>
        <v>0</v>
      </c>
      <c r="R33" s="166">
        <f t="shared" si="5"/>
        <v>0</v>
      </c>
      <c r="S33" s="164">
        <f t="shared" si="6"/>
        <v>0</v>
      </c>
      <c r="T33" s="160">
        <v>27.0</v>
      </c>
      <c r="U33" s="161" t="str">
        <f t="shared" si="7"/>
        <v>Dashley Nicole Peña García</v>
      </c>
      <c r="V33" s="162" t="s">
        <v>559</v>
      </c>
      <c r="W33" s="162" t="s">
        <v>559</v>
      </c>
      <c r="X33" s="162" t="s">
        <v>559</v>
      </c>
      <c r="Y33" s="162" t="s">
        <v>559</v>
      </c>
      <c r="Z33" s="162" t="s">
        <v>559</v>
      </c>
      <c r="AA33" s="162" t="s">
        <v>559</v>
      </c>
      <c r="AB33" s="162" t="s">
        <v>559</v>
      </c>
      <c r="AC33" s="163"/>
      <c r="AD33" s="162" t="s">
        <v>559</v>
      </c>
      <c r="AE33" s="163"/>
      <c r="AF33" s="163">
        <f t="shared" si="8"/>
        <v>8</v>
      </c>
      <c r="AG33" s="164">
        <f t="shared" si="9"/>
        <v>1.333333333</v>
      </c>
      <c r="AH33" s="166">
        <f t="shared" si="10"/>
        <v>0</v>
      </c>
      <c r="AI33" s="164">
        <f t="shared" si="11"/>
        <v>0</v>
      </c>
      <c r="AJ33" s="166">
        <f t="shared" si="12"/>
        <v>0</v>
      </c>
      <c r="AK33" s="164"/>
      <c r="AL33" s="404">
        <f t="shared" si="13"/>
        <v>32899290</v>
      </c>
      <c r="AM33" s="160">
        <v>27.0</v>
      </c>
      <c r="AN33" s="405"/>
      <c r="AO33" s="162" t="s">
        <v>559</v>
      </c>
      <c r="AP33" s="162" t="s">
        <v>559</v>
      </c>
      <c r="AQ33" s="162" t="s">
        <v>559</v>
      </c>
      <c r="AR33" s="162" t="s">
        <v>559</v>
      </c>
      <c r="AS33" s="162" t="s">
        <v>559</v>
      </c>
      <c r="AT33" s="162" t="s">
        <v>559</v>
      </c>
      <c r="AU33" s="162"/>
      <c r="AV33" s="162" t="s">
        <v>559</v>
      </c>
      <c r="AW33" s="162" t="s">
        <v>559</v>
      </c>
      <c r="AX33" s="164"/>
      <c r="AY33" s="406">
        <f t="shared" si="14"/>
        <v>8</v>
      </c>
      <c r="AZ33" s="407">
        <f t="shared" si="15"/>
        <v>1</v>
      </c>
      <c r="BA33" s="406">
        <f t="shared" si="16"/>
        <v>0</v>
      </c>
      <c r="BB33" s="406">
        <f t="shared" si="17"/>
        <v>0</v>
      </c>
      <c r="BC33" s="406">
        <f t="shared" si="18"/>
        <v>0</v>
      </c>
      <c r="BD33" s="406">
        <f t="shared" si="19"/>
        <v>0</v>
      </c>
      <c r="BE33" s="22">
        <f t="shared" si="20"/>
        <v>32899290</v>
      </c>
      <c r="BF33" s="193">
        <v>27.0</v>
      </c>
      <c r="BG33" s="405" t="str">
        <f t="shared" si="21"/>
        <v>Dashley Nicole Peña García</v>
      </c>
      <c r="BH33" s="119" t="s">
        <v>559</v>
      </c>
      <c r="BI33" s="415"/>
      <c r="BJ33" s="119" t="s">
        <v>559</v>
      </c>
      <c r="BK33" s="119" t="s">
        <v>559</v>
      </c>
      <c r="BL33" s="119"/>
      <c r="BM33" s="119" t="s">
        <v>559</v>
      </c>
      <c r="BN33" s="119" t="s">
        <v>559</v>
      </c>
      <c r="BO33" s="408" t="s">
        <v>559</v>
      </c>
      <c r="BP33" s="119"/>
      <c r="BQ33" s="413"/>
      <c r="BR33" s="409">
        <f t="shared" si="22"/>
        <v>6</v>
      </c>
      <c r="BS33" s="164">
        <f t="shared" si="23"/>
        <v>1</v>
      </c>
      <c r="BT33" s="414"/>
      <c r="BU33" s="414"/>
      <c r="BV33" s="414"/>
      <c r="BW33" s="414"/>
    </row>
    <row r="34" ht="30.0" customHeight="1">
      <c r="A34" s="160">
        <f>'3A 2025 - 2026 DATOS DEL ESTUDI'!N31</f>
        <v>32607334</v>
      </c>
      <c r="B34" s="160">
        <v>28.0</v>
      </c>
      <c r="C34" s="161" t="str">
        <f>'3A 2025 - 2026 DATOS DEL ESTUDI'!B31</f>
        <v>Yesly  Peña Muñoz</v>
      </c>
      <c r="D34" s="162" t="s">
        <v>559</v>
      </c>
      <c r="E34" s="162" t="s">
        <v>559</v>
      </c>
      <c r="F34" s="163"/>
      <c r="G34" s="163"/>
      <c r="H34" s="163"/>
      <c r="I34" s="163"/>
      <c r="J34" s="163"/>
      <c r="K34" s="163"/>
      <c r="L34" s="163"/>
      <c r="M34" s="163"/>
      <c r="N34" s="162">
        <f t="shared" si="1"/>
        <v>2</v>
      </c>
      <c r="O34" s="164">
        <f t="shared" si="2"/>
        <v>1</v>
      </c>
      <c r="P34" s="165">
        <f t="shared" si="3"/>
        <v>0</v>
      </c>
      <c r="Q34" s="164">
        <f t="shared" si="4"/>
        <v>0</v>
      </c>
      <c r="R34" s="166">
        <f t="shared" si="5"/>
        <v>0</v>
      </c>
      <c r="S34" s="164">
        <f t="shared" si="6"/>
        <v>0</v>
      </c>
      <c r="T34" s="160">
        <v>28.0</v>
      </c>
      <c r="U34" s="161" t="str">
        <f t="shared" si="7"/>
        <v>Yesly  Peña Muñoz</v>
      </c>
      <c r="V34" s="162" t="s">
        <v>559</v>
      </c>
      <c r="W34" s="162" t="s">
        <v>559</v>
      </c>
      <c r="X34" s="162" t="s">
        <v>559</v>
      </c>
      <c r="Y34" s="162" t="s">
        <v>559</v>
      </c>
      <c r="Z34" s="162" t="s">
        <v>559</v>
      </c>
      <c r="AA34" s="162" t="s">
        <v>559</v>
      </c>
      <c r="AB34" s="162" t="s">
        <v>559</v>
      </c>
      <c r="AC34" s="163"/>
      <c r="AD34" s="162" t="s">
        <v>559</v>
      </c>
      <c r="AE34" s="163"/>
      <c r="AF34" s="163">
        <f t="shared" si="8"/>
        <v>8</v>
      </c>
      <c r="AG34" s="164">
        <f t="shared" si="9"/>
        <v>1.333333333</v>
      </c>
      <c r="AH34" s="166">
        <f t="shared" si="10"/>
        <v>0</v>
      </c>
      <c r="AI34" s="164">
        <f t="shared" si="11"/>
        <v>0</v>
      </c>
      <c r="AJ34" s="166">
        <f t="shared" si="12"/>
        <v>0</v>
      </c>
      <c r="AK34" s="164"/>
      <c r="AL34" s="404">
        <f t="shared" si="13"/>
        <v>32607334</v>
      </c>
      <c r="AM34" s="160">
        <v>28.0</v>
      </c>
      <c r="AN34" s="405"/>
      <c r="AO34" s="162" t="s">
        <v>559</v>
      </c>
      <c r="AP34" s="162" t="s">
        <v>559</v>
      </c>
      <c r="AQ34" s="162" t="s">
        <v>559</v>
      </c>
      <c r="AR34" s="162" t="s">
        <v>559</v>
      </c>
      <c r="AS34" s="162" t="s">
        <v>559</v>
      </c>
      <c r="AT34" s="162" t="s">
        <v>559</v>
      </c>
      <c r="AU34" s="162"/>
      <c r="AV34" s="162" t="s">
        <v>559</v>
      </c>
      <c r="AW34" s="162" t="s">
        <v>559</v>
      </c>
      <c r="AX34" s="164"/>
      <c r="AY34" s="406">
        <f t="shared" si="14"/>
        <v>8</v>
      </c>
      <c r="AZ34" s="407">
        <f t="shared" si="15"/>
        <v>1</v>
      </c>
      <c r="BA34" s="406">
        <f t="shared" si="16"/>
        <v>0</v>
      </c>
      <c r="BB34" s="406">
        <f t="shared" si="17"/>
        <v>0</v>
      </c>
      <c r="BC34" s="406">
        <f t="shared" si="18"/>
        <v>0</v>
      </c>
      <c r="BD34" s="406">
        <f t="shared" si="19"/>
        <v>0</v>
      </c>
      <c r="BE34" s="22">
        <f t="shared" si="20"/>
        <v>32607334</v>
      </c>
      <c r="BF34" s="411">
        <v>28.0</v>
      </c>
      <c r="BG34" s="405" t="str">
        <f t="shared" si="21"/>
        <v>Yesly  Peña Muñoz</v>
      </c>
      <c r="BH34" s="119" t="s">
        <v>559</v>
      </c>
      <c r="BI34" s="415"/>
      <c r="BJ34" s="119" t="s">
        <v>559</v>
      </c>
      <c r="BK34" s="119" t="s">
        <v>559</v>
      </c>
      <c r="BL34" s="119"/>
      <c r="BM34" s="119" t="s">
        <v>559</v>
      </c>
      <c r="BN34" s="119" t="s">
        <v>559</v>
      </c>
      <c r="BO34" s="408" t="s">
        <v>559</v>
      </c>
      <c r="BP34" s="119"/>
      <c r="BQ34" s="413"/>
      <c r="BR34" s="409">
        <f t="shared" si="22"/>
        <v>6</v>
      </c>
      <c r="BS34" s="164">
        <f t="shared" si="23"/>
        <v>1</v>
      </c>
      <c r="BT34" s="414"/>
      <c r="BU34" s="414"/>
      <c r="BV34" s="414"/>
      <c r="BW34" s="414"/>
    </row>
    <row r="35" ht="30.0" customHeight="1">
      <c r="A35" s="160">
        <f>'3A 2025 - 2026 DATOS DEL ESTUDI'!N32</f>
        <v>32687351</v>
      </c>
      <c r="B35" s="160">
        <v>29.0</v>
      </c>
      <c r="C35" s="161" t="str">
        <f>'3A 2025 - 2026 DATOS DEL ESTUDI'!B32</f>
        <v>Wilbert  Peña Paulino</v>
      </c>
      <c r="D35" s="162" t="s">
        <v>559</v>
      </c>
      <c r="E35" s="162" t="s">
        <v>559</v>
      </c>
      <c r="F35" s="163"/>
      <c r="G35" s="163"/>
      <c r="H35" s="163"/>
      <c r="I35" s="163"/>
      <c r="J35" s="163"/>
      <c r="K35" s="163"/>
      <c r="L35" s="163"/>
      <c r="M35" s="163"/>
      <c r="N35" s="162">
        <f t="shared" si="1"/>
        <v>2</v>
      </c>
      <c r="O35" s="164">
        <f t="shared" si="2"/>
        <v>1</v>
      </c>
      <c r="P35" s="165">
        <f t="shared" si="3"/>
        <v>0</v>
      </c>
      <c r="Q35" s="164">
        <f t="shared" si="4"/>
        <v>0</v>
      </c>
      <c r="R35" s="166">
        <f t="shared" si="5"/>
        <v>0</v>
      </c>
      <c r="S35" s="164">
        <f t="shared" si="6"/>
        <v>0</v>
      </c>
      <c r="T35" s="160">
        <v>29.0</v>
      </c>
      <c r="U35" s="161" t="str">
        <f t="shared" si="7"/>
        <v>Wilbert  Peña Paulino</v>
      </c>
      <c r="V35" s="162" t="s">
        <v>559</v>
      </c>
      <c r="W35" s="162" t="s">
        <v>579</v>
      </c>
      <c r="X35" s="162" t="s">
        <v>559</v>
      </c>
      <c r="Y35" s="162" t="s">
        <v>559</v>
      </c>
      <c r="Z35" s="162" t="s">
        <v>559</v>
      </c>
      <c r="AA35" s="162" t="s">
        <v>559</v>
      </c>
      <c r="AB35" s="162" t="s">
        <v>559</v>
      </c>
      <c r="AC35" s="163"/>
      <c r="AD35" s="162" t="s">
        <v>559</v>
      </c>
      <c r="AE35" s="163"/>
      <c r="AF35" s="163">
        <f t="shared" si="8"/>
        <v>7</v>
      </c>
      <c r="AG35" s="164">
        <f t="shared" si="9"/>
        <v>1.166666667</v>
      </c>
      <c r="AH35" s="166">
        <f t="shared" si="10"/>
        <v>1</v>
      </c>
      <c r="AI35" s="164">
        <f t="shared" si="11"/>
        <v>0.1666666667</v>
      </c>
      <c r="AJ35" s="166">
        <f t="shared" si="12"/>
        <v>0</v>
      </c>
      <c r="AK35" s="164"/>
      <c r="AL35" s="404">
        <f t="shared" si="13"/>
        <v>32687351</v>
      </c>
      <c r="AM35" s="160">
        <v>29.0</v>
      </c>
      <c r="AN35" s="405"/>
      <c r="AO35" s="162" t="s">
        <v>559</v>
      </c>
      <c r="AP35" s="162" t="s">
        <v>559</v>
      </c>
      <c r="AQ35" s="162" t="s">
        <v>559</v>
      </c>
      <c r="AR35" s="162" t="s">
        <v>559</v>
      </c>
      <c r="AS35" s="162" t="s">
        <v>559</v>
      </c>
      <c r="AT35" s="162" t="s">
        <v>559</v>
      </c>
      <c r="AU35" s="162"/>
      <c r="AV35" s="162" t="s">
        <v>559</v>
      </c>
      <c r="AW35" s="162" t="s">
        <v>559</v>
      </c>
      <c r="AX35" s="164"/>
      <c r="AY35" s="406">
        <f t="shared" si="14"/>
        <v>8</v>
      </c>
      <c r="AZ35" s="407">
        <f t="shared" si="15"/>
        <v>1</v>
      </c>
      <c r="BA35" s="406">
        <f t="shared" si="16"/>
        <v>0</v>
      </c>
      <c r="BB35" s="406">
        <f t="shared" si="17"/>
        <v>0</v>
      </c>
      <c r="BC35" s="406">
        <f t="shared" si="18"/>
        <v>0</v>
      </c>
      <c r="BD35" s="406">
        <f t="shared" si="19"/>
        <v>0</v>
      </c>
      <c r="BE35" s="22">
        <f t="shared" si="20"/>
        <v>32687351</v>
      </c>
      <c r="BF35" s="193">
        <v>29.0</v>
      </c>
      <c r="BG35" s="405" t="str">
        <f t="shared" si="21"/>
        <v>Wilbert  Peña Paulino</v>
      </c>
      <c r="BH35" s="119" t="s">
        <v>559</v>
      </c>
      <c r="BI35" s="415"/>
      <c r="BJ35" s="119" t="s">
        <v>559</v>
      </c>
      <c r="BK35" s="119" t="s">
        <v>559</v>
      </c>
      <c r="BL35" s="119"/>
      <c r="BM35" s="119" t="s">
        <v>559</v>
      </c>
      <c r="BN35" s="119" t="s">
        <v>559</v>
      </c>
      <c r="BO35" s="408" t="s">
        <v>559</v>
      </c>
      <c r="BP35" s="119"/>
      <c r="BQ35" s="413"/>
      <c r="BR35" s="409">
        <f t="shared" si="22"/>
        <v>6</v>
      </c>
      <c r="BS35" s="164">
        <f t="shared" si="23"/>
        <v>1</v>
      </c>
      <c r="BT35" s="414"/>
      <c r="BU35" s="414"/>
      <c r="BV35" s="414"/>
      <c r="BW35" s="414"/>
    </row>
    <row r="36" ht="30.0" customHeight="1">
      <c r="A36" s="160">
        <f>'3A 2025 - 2026 DATOS DEL ESTUDI'!N33</f>
        <v>6445759</v>
      </c>
      <c r="B36" s="160">
        <v>30.0</v>
      </c>
      <c r="C36" s="161" t="str">
        <f>'3A 2025 - 2026 DATOS DEL ESTUDI'!B33</f>
        <v>Yonayry  Peña Santos</v>
      </c>
      <c r="D36" s="162" t="s">
        <v>559</v>
      </c>
      <c r="E36" s="162" t="s">
        <v>559</v>
      </c>
      <c r="F36" s="163"/>
      <c r="G36" s="163"/>
      <c r="H36" s="163"/>
      <c r="I36" s="163"/>
      <c r="J36" s="163"/>
      <c r="K36" s="163"/>
      <c r="L36" s="163"/>
      <c r="M36" s="163"/>
      <c r="N36" s="162">
        <f t="shared" si="1"/>
        <v>2</v>
      </c>
      <c r="O36" s="164">
        <f t="shared" si="2"/>
        <v>1</v>
      </c>
      <c r="P36" s="165">
        <f t="shared" si="3"/>
        <v>0</v>
      </c>
      <c r="Q36" s="164">
        <f t="shared" si="4"/>
        <v>0</v>
      </c>
      <c r="R36" s="166">
        <f t="shared" si="5"/>
        <v>0</v>
      </c>
      <c r="S36" s="164">
        <f t="shared" si="6"/>
        <v>0</v>
      </c>
      <c r="T36" s="160">
        <v>30.0</v>
      </c>
      <c r="U36" s="161" t="str">
        <f t="shared" si="7"/>
        <v>Yonayry  Peña Santos</v>
      </c>
      <c r="V36" s="162" t="s">
        <v>559</v>
      </c>
      <c r="W36" s="162" t="s">
        <v>559</v>
      </c>
      <c r="X36" s="162" t="s">
        <v>559</v>
      </c>
      <c r="Y36" s="162" t="s">
        <v>559</v>
      </c>
      <c r="Z36" s="162" t="s">
        <v>559</v>
      </c>
      <c r="AA36" s="162" t="s">
        <v>559</v>
      </c>
      <c r="AB36" s="162" t="s">
        <v>559</v>
      </c>
      <c r="AC36" s="163"/>
      <c r="AD36" s="162" t="s">
        <v>559</v>
      </c>
      <c r="AE36" s="163"/>
      <c r="AF36" s="163">
        <f t="shared" si="8"/>
        <v>8</v>
      </c>
      <c r="AG36" s="164">
        <f t="shared" si="9"/>
        <v>1.333333333</v>
      </c>
      <c r="AH36" s="166">
        <f t="shared" si="10"/>
        <v>0</v>
      </c>
      <c r="AI36" s="164">
        <f t="shared" si="11"/>
        <v>0</v>
      </c>
      <c r="AJ36" s="166">
        <f t="shared" si="12"/>
        <v>0</v>
      </c>
      <c r="AK36" s="164"/>
      <c r="AL36" s="404">
        <f t="shared" si="13"/>
        <v>6445759</v>
      </c>
      <c r="AM36" s="160">
        <v>30.0</v>
      </c>
      <c r="AN36" s="405"/>
      <c r="AO36" s="162" t="s">
        <v>559</v>
      </c>
      <c r="AP36" s="162" t="s">
        <v>559</v>
      </c>
      <c r="AQ36" s="162" t="s">
        <v>559</v>
      </c>
      <c r="AR36" s="162" t="s">
        <v>559</v>
      </c>
      <c r="AS36" s="162" t="s">
        <v>579</v>
      </c>
      <c r="AT36" s="162" t="s">
        <v>579</v>
      </c>
      <c r="AU36" s="162"/>
      <c r="AV36" s="162" t="s">
        <v>559</v>
      </c>
      <c r="AW36" s="162" t="s">
        <v>559</v>
      </c>
      <c r="AX36" s="164"/>
      <c r="AY36" s="406">
        <f t="shared" si="14"/>
        <v>6</v>
      </c>
      <c r="AZ36" s="407">
        <f t="shared" si="15"/>
        <v>0.75</v>
      </c>
      <c r="BA36" s="406">
        <f t="shared" si="16"/>
        <v>2</v>
      </c>
      <c r="BB36" s="406">
        <f t="shared" si="17"/>
        <v>0.3333333333</v>
      </c>
      <c r="BC36" s="406">
        <f t="shared" si="18"/>
        <v>0</v>
      </c>
      <c r="BD36" s="406">
        <f t="shared" si="19"/>
        <v>0</v>
      </c>
      <c r="BE36" s="22">
        <f t="shared" si="20"/>
        <v>6445759</v>
      </c>
      <c r="BF36" s="411">
        <v>30.0</v>
      </c>
      <c r="BG36" s="405" t="str">
        <f t="shared" si="21"/>
        <v>Yonayry  Peña Santos</v>
      </c>
      <c r="BH36" s="119" t="s">
        <v>559</v>
      </c>
      <c r="BI36" s="415"/>
      <c r="BJ36" s="119" t="s">
        <v>559</v>
      </c>
      <c r="BK36" s="119" t="s">
        <v>559</v>
      </c>
      <c r="BL36" s="119"/>
      <c r="BM36" s="119" t="s">
        <v>559</v>
      </c>
      <c r="BN36" s="119" t="s">
        <v>559</v>
      </c>
      <c r="BO36" s="408" t="s">
        <v>559</v>
      </c>
      <c r="BP36" s="119"/>
      <c r="BQ36" s="413"/>
      <c r="BR36" s="409">
        <f t="shared" si="22"/>
        <v>6</v>
      </c>
      <c r="BS36" s="164">
        <f t="shared" si="23"/>
        <v>1</v>
      </c>
      <c r="BT36" s="414"/>
      <c r="BU36" s="414"/>
      <c r="BV36" s="414"/>
      <c r="BW36" s="414"/>
    </row>
    <row r="37" ht="30.0" customHeight="1">
      <c r="A37" s="160">
        <f>'3A 2025 - 2026 DATOS DEL ESTUDI'!N34</f>
        <v>22023376</v>
      </c>
      <c r="B37" s="160">
        <v>31.0</v>
      </c>
      <c r="C37" s="161" t="str">
        <f>'3A 2025 - 2026 DATOS DEL ESTUDI'!B34</f>
        <v>Rossier Analiz Pérez Rodríguez</v>
      </c>
      <c r="D37" s="162" t="s">
        <v>559</v>
      </c>
      <c r="E37" s="162" t="s">
        <v>559</v>
      </c>
      <c r="F37" s="163"/>
      <c r="G37" s="163"/>
      <c r="H37" s="163"/>
      <c r="I37" s="163"/>
      <c r="J37" s="163"/>
      <c r="K37" s="163"/>
      <c r="L37" s="163"/>
      <c r="M37" s="163"/>
      <c r="N37" s="162">
        <f t="shared" si="1"/>
        <v>2</v>
      </c>
      <c r="O37" s="164">
        <f t="shared" si="2"/>
        <v>1</v>
      </c>
      <c r="P37" s="165">
        <f t="shared" si="3"/>
        <v>0</v>
      </c>
      <c r="Q37" s="164">
        <f t="shared" si="4"/>
        <v>0</v>
      </c>
      <c r="R37" s="166">
        <f t="shared" si="5"/>
        <v>0</v>
      </c>
      <c r="S37" s="164">
        <f t="shared" si="6"/>
        <v>0</v>
      </c>
      <c r="T37" s="160">
        <v>31.0</v>
      </c>
      <c r="U37" s="161" t="str">
        <f t="shared" si="7"/>
        <v>Rossier Analiz Pérez Rodríguez</v>
      </c>
      <c r="V37" s="162" t="s">
        <v>559</v>
      </c>
      <c r="W37" s="162" t="s">
        <v>559</v>
      </c>
      <c r="X37" s="162" t="s">
        <v>559</v>
      </c>
      <c r="Y37" s="162" t="s">
        <v>559</v>
      </c>
      <c r="Z37" s="162" t="s">
        <v>559</v>
      </c>
      <c r="AA37" s="162" t="s">
        <v>559</v>
      </c>
      <c r="AB37" s="162" t="s">
        <v>559</v>
      </c>
      <c r="AC37" s="163"/>
      <c r="AD37" s="162" t="s">
        <v>559</v>
      </c>
      <c r="AE37" s="163"/>
      <c r="AF37" s="163">
        <f t="shared" si="8"/>
        <v>8</v>
      </c>
      <c r="AG37" s="164">
        <f t="shared" si="9"/>
        <v>1.333333333</v>
      </c>
      <c r="AH37" s="166">
        <f t="shared" si="10"/>
        <v>0</v>
      </c>
      <c r="AI37" s="164">
        <f t="shared" si="11"/>
        <v>0</v>
      </c>
      <c r="AJ37" s="166">
        <f t="shared" si="12"/>
        <v>0</v>
      </c>
      <c r="AK37" s="164"/>
      <c r="AL37" s="404">
        <f t="shared" si="13"/>
        <v>22023376</v>
      </c>
      <c r="AM37" s="160">
        <v>31.0</v>
      </c>
      <c r="AN37" s="405"/>
      <c r="AO37" s="162" t="s">
        <v>559</v>
      </c>
      <c r="AP37" s="162" t="s">
        <v>559</v>
      </c>
      <c r="AQ37" s="162" t="s">
        <v>559</v>
      </c>
      <c r="AR37" s="162" t="s">
        <v>559</v>
      </c>
      <c r="AS37" s="162" t="s">
        <v>559</v>
      </c>
      <c r="AT37" s="162" t="s">
        <v>559</v>
      </c>
      <c r="AU37" s="162"/>
      <c r="AV37" s="162" t="s">
        <v>559</v>
      </c>
      <c r="AW37" s="162" t="s">
        <v>559</v>
      </c>
      <c r="AX37" s="164"/>
      <c r="AY37" s="406">
        <f t="shared" si="14"/>
        <v>8</v>
      </c>
      <c r="AZ37" s="407">
        <f t="shared" si="15"/>
        <v>1</v>
      </c>
      <c r="BA37" s="406">
        <f t="shared" si="16"/>
        <v>0</v>
      </c>
      <c r="BB37" s="406">
        <f t="shared" si="17"/>
        <v>0</v>
      </c>
      <c r="BC37" s="406">
        <f t="shared" si="18"/>
        <v>0</v>
      </c>
      <c r="BD37" s="406">
        <f t="shared" si="19"/>
        <v>0</v>
      </c>
      <c r="BE37" s="22">
        <f t="shared" si="20"/>
        <v>22023376</v>
      </c>
      <c r="BF37" s="193">
        <v>31.0</v>
      </c>
      <c r="BG37" s="405" t="str">
        <f t="shared" si="21"/>
        <v>Rossier Analiz Pérez Rodríguez</v>
      </c>
      <c r="BH37" s="119" t="s">
        <v>579</v>
      </c>
      <c r="BI37" s="415"/>
      <c r="BJ37" s="119" t="s">
        <v>559</v>
      </c>
      <c r="BK37" s="119" t="s">
        <v>559</v>
      </c>
      <c r="BL37" s="119"/>
      <c r="BM37" s="119" t="s">
        <v>559</v>
      </c>
      <c r="BN37" s="119" t="s">
        <v>559</v>
      </c>
      <c r="BO37" s="408" t="s">
        <v>559</v>
      </c>
      <c r="BP37" s="119"/>
      <c r="BQ37" s="413"/>
      <c r="BR37" s="409">
        <f t="shared" si="22"/>
        <v>5</v>
      </c>
      <c r="BS37" s="164">
        <f t="shared" si="23"/>
        <v>0.8333333333</v>
      </c>
      <c r="BT37" s="414"/>
      <c r="BU37" s="414"/>
      <c r="BV37" s="414"/>
      <c r="BW37" s="414"/>
    </row>
    <row r="38" ht="30.0" customHeight="1">
      <c r="A38" s="160">
        <f>'3A 2025 - 2026 DATOS DEL ESTUDI'!N35</f>
        <v>6925657</v>
      </c>
      <c r="B38" s="160">
        <v>32.0</v>
      </c>
      <c r="C38" s="161" t="str">
        <f>'3A 2025 - 2026 DATOS DEL ESTUDI'!B35</f>
        <v>Joseph Francisco Ramírez Espinosa</v>
      </c>
      <c r="D38" s="162" t="s">
        <v>559</v>
      </c>
      <c r="E38" s="162" t="s">
        <v>559</v>
      </c>
      <c r="F38" s="163"/>
      <c r="G38" s="163"/>
      <c r="H38" s="163"/>
      <c r="I38" s="163"/>
      <c r="J38" s="163"/>
      <c r="K38" s="163"/>
      <c r="L38" s="163"/>
      <c r="M38" s="163"/>
      <c r="N38" s="162">
        <f t="shared" si="1"/>
        <v>2</v>
      </c>
      <c r="O38" s="164">
        <f t="shared" si="2"/>
        <v>1</v>
      </c>
      <c r="P38" s="165">
        <f t="shared" si="3"/>
        <v>0</v>
      </c>
      <c r="Q38" s="164">
        <f t="shared" si="4"/>
        <v>0</v>
      </c>
      <c r="R38" s="166">
        <f t="shared" si="5"/>
        <v>0</v>
      </c>
      <c r="S38" s="164">
        <f t="shared" si="6"/>
        <v>0</v>
      </c>
      <c r="T38" s="160">
        <v>32.0</v>
      </c>
      <c r="U38" s="161" t="str">
        <f t="shared" si="7"/>
        <v>Joseph Francisco Ramírez Espinosa</v>
      </c>
      <c r="V38" s="162" t="s">
        <v>559</v>
      </c>
      <c r="W38" s="162" t="s">
        <v>559</v>
      </c>
      <c r="X38" s="162" t="s">
        <v>559</v>
      </c>
      <c r="Y38" s="162" t="s">
        <v>559</v>
      </c>
      <c r="Z38" s="162" t="s">
        <v>559</v>
      </c>
      <c r="AA38" s="162" t="s">
        <v>559</v>
      </c>
      <c r="AB38" s="162" t="s">
        <v>559</v>
      </c>
      <c r="AC38" s="163"/>
      <c r="AD38" s="162" t="s">
        <v>559</v>
      </c>
      <c r="AE38" s="163"/>
      <c r="AF38" s="163">
        <f t="shared" si="8"/>
        <v>8</v>
      </c>
      <c r="AG38" s="164">
        <f t="shared" si="9"/>
        <v>1.333333333</v>
      </c>
      <c r="AH38" s="166">
        <f t="shared" si="10"/>
        <v>0</v>
      </c>
      <c r="AI38" s="164">
        <f t="shared" si="11"/>
        <v>0</v>
      </c>
      <c r="AJ38" s="166">
        <f t="shared" si="12"/>
        <v>0</v>
      </c>
      <c r="AK38" s="164"/>
      <c r="AL38" s="404">
        <f t="shared" si="13"/>
        <v>6925657</v>
      </c>
      <c r="AM38" s="160">
        <v>32.0</v>
      </c>
      <c r="AN38" s="405"/>
      <c r="AO38" s="162" t="s">
        <v>559</v>
      </c>
      <c r="AP38" s="162" t="s">
        <v>559</v>
      </c>
      <c r="AQ38" s="162" t="s">
        <v>559</v>
      </c>
      <c r="AR38" s="162" t="s">
        <v>559</v>
      </c>
      <c r="AS38" s="162" t="s">
        <v>559</v>
      </c>
      <c r="AT38" s="162" t="s">
        <v>559</v>
      </c>
      <c r="AU38" s="162"/>
      <c r="AV38" s="162" t="s">
        <v>559</v>
      </c>
      <c r="AW38" s="162" t="s">
        <v>559</v>
      </c>
      <c r="AX38" s="164"/>
      <c r="AY38" s="406">
        <f t="shared" si="14"/>
        <v>8</v>
      </c>
      <c r="AZ38" s="407">
        <f t="shared" si="15"/>
        <v>1</v>
      </c>
      <c r="BA38" s="406">
        <f t="shared" si="16"/>
        <v>0</v>
      </c>
      <c r="BB38" s="406">
        <f t="shared" si="17"/>
        <v>0</v>
      </c>
      <c r="BC38" s="406">
        <f t="shared" si="18"/>
        <v>0</v>
      </c>
      <c r="BD38" s="406">
        <f t="shared" si="19"/>
        <v>0</v>
      </c>
      <c r="BE38" s="22">
        <f t="shared" si="20"/>
        <v>6925657</v>
      </c>
      <c r="BF38" s="411">
        <v>32.0</v>
      </c>
      <c r="BG38" s="405" t="str">
        <f t="shared" si="21"/>
        <v>Joseph Francisco Ramírez Espinosa</v>
      </c>
      <c r="BH38" s="119" t="s">
        <v>559</v>
      </c>
      <c r="BI38" s="415"/>
      <c r="BJ38" s="119" t="s">
        <v>559</v>
      </c>
      <c r="BK38" s="119" t="s">
        <v>559</v>
      </c>
      <c r="BL38" s="119"/>
      <c r="BM38" s="119" t="s">
        <v>559</v>
      </c>
      <c r="BN38" s="119" t="s">
        <v>559</v>
      </c>
      <c r="BO38" s="408" t="s">
        <v>559</v>
      </c>
      <c r="BP38" s="119"/>
      <c r="BQ38" s="413"/>
      <c r="BR38" s="409">
        <f t="shared" si="22"/>
        <v>6</v>
      </c>
      <c r="BS38" s="164">
        <f t="shared" si="23"/>
        <v>1</v>
      </c>
      <c r="BT38" s="414"/>
      <c r="BU38" s="414"/>
      <c r="BV38" s="414"/>
      <c r="BW38" s="414"/>
    </row>
    <row r="39" ht="30.0" customHeight="1">
      <c r="A39" s="160">
        <f>'3A 2025 - 2026 DATOS DEL ESTUDI'!N36</f>
        <v>12009792</v>
      </c>
      <c r="B39" s="160">
        <v>33.0</v>
      </c>
      <c r="C39" s="161" t="str">
        <f>'3A 2025 - 2026 DATOS DEL ESTUDI'!B36</f>
        <v>Yariel Alfonso Ramos</v>
      </c>
      <c r="D39" s="162" t="s">
        <v>579</v>
      </c>
      <c r="E39" s="162" t="s">
        <v>559</v>
      </c>
      <c r="F39" s="163"/>
      <c r="G39" s="163"/>
      <c r="H39" s="163"/>
      <c r="I39" s="163"/>
      <c r="J39" s="163"/>
      <c r="K39" s="163"/>
      <c r="L39" s="163"/>
      <c r="M39" s="163"/>
      <c r="N39" s="162">
        <f t="shared" si="1"/>
        <v>1</v>
      </c>
      <c r="O39" s="164">
        <f t="shared" si="2"/>
        <v>0.5</v>
      </c>
      <c r="P39" s="165">
        <f t="shared" si="3"/>
        <v>1</v>
      </c>
      <c r="Q39" s="164">
        <f t="shared" si="4"/>
        <v>0.5</v>
      </c>
      <c r="R39" s="166">
        <f t="shared" si="5"/>
        <v>0</v>
      </c>
      <c r="S39" s="164">
        <f t="shared" si="6"/>
        <v>0</v>
      </c>
      <c r="T39" s="160">
        <v>33.0</v>
      </c>
      <c r="U39" s="161" t="str">
        <f t="shared" si="7"/>
        <v>Yariel Alfonso Ramos</v>
      </c>
      <c r="V39" s="162" t="s">
        <v>559</v>
      </c>
      <c r="W39" s="162" t="s">
        <v>579</v>
      </c>
      <c r="X39" s="162" t="s">
        <v>559</v>
      </c>
      <c r="Y39" s="162" t="s">
        <v>559</v>
      </c>
      <c r="Z39" s="162" t="s">
        <v>559</v>
      </c>
      <c r="AA39" s="162" t="s">
        <v>559</v>
      </c>
      <c r="AB39" s="162" t="s">
        <v>559</v>
      </c>
      <c r="AC39" s="163"/>
      <c r="AD39" s="162" t="s">
        <v>559</v>
      </c>
      <c r="AE39" s="163"/>
      <c r="AF39" s="163">
        <f t="shared" si="8"/>
        <v>7</v>
      </c>
      <c r="AG39" s="164">
        <f t="shared" si="9"/>
        <v>1.166666667</v>
      </c>
      <c r="AH39" s="166">
        <f t="shared" si="10"/>
        <v>1</v>
      </c>
      <c r="AI39" s="164">
        <f t="shared" si="11"/>
        <v>0.1666666667</v>
      </c>
      <c r="AJ39" s="166">
        <f t="shared" si="12"/>
        <v>0</v>
      </c>
      <c r="AK39" s="164"/>
      <c r="AL39" s="404">
        <f t="shared" si="13"/>
        <v>12009792</v>
      </c>
      <c r="AM39" s="160">
        <v>33.0</v>
      </c>
      <c r="AN39" s="405"/>
      <c r="AO39" s="162" t="s">
        <v>559</v>
      </c>
      <c r="AP39" s="162" t="s">
        <v>559</v>
      </c>
      <c r="AQ39" s="162" t="s">
        <v>559</v>
      </c>
      <c r="AR39" s="162" t="s">
        <v>559</v>
      </c>
      <c r="AS39" s="162" t="s">
        <v>559</v>
      </c>
      <c r="AT39" s="162" t="s">
        <v>559</v>
      </c>
      <c r="AU39" s="162"/>
      <c r="AV39" s="162" t="s">
        <v>559</v>
      </c>
      <c r="AW39" s="162" t="s">
        <v>559</v>
      </c>
      <c r="AX39" s="164"/>
      <c r="AY39" s="406">
        <f t="shared" si="14"/>
        <v>8</v>
      </c>
      <c r="AZ39" s="407">
        <f t="shared" si="15"/>
        <v>1</v>
      </c>
      <c r="BA39" s="406">
        <f t="shared" si="16"/>
        <v>0</v>
      </c>
      <c r="BB39" s="406">
        <f t="shared" si="17"/>
        <v>0</v>
      </c>
      <c r="BC39" s="406">
        <f t="shared" si="18"/>
        <v>0</v>
      </c>
      <c r="BD39" s="406">
        <f t="shared" si="19"/>
        <v>0</v>
      </c>
      <c r="BE39" s="22">
        <f t="shared" si="20"/>
        <v>12009792</v>
      </c>
      <c r="BF39" s="193">
        <v>33.0</v>
      </c>
      <c r="BG39" s="405" t="str">
        <f t="shared" si="21"/>
        <v>Yariel Alfonso Ramos</v>
      </c>
      <c r="BH39" s="119" t="s">
        <v>559</v>
      </c>
      <c r="BI39" s="415"/>
      <c r="BJ39" s="119" t="s">
        <v>559</v>
      </c>
      <c r="BK39" s="119" t="s">
        <v>559</v>
      </c>
      <c r="BL39" s="119"/>
      <c r="BM39" s="119" t="s">
        <v>559</v>
      </c>
      <c r="BN39" s="119" t="s">
        <v>559</v>
      </c>
      <c r="BO39" s="408" t="s">
        <v>559</v>
      </c>
      <c r="BP39" s="119"/>
      <c r="BQ39" s="413"/>
      <c r="BR39" s="409">
        <f t="shared" si="22"/>
        <v>6</v>
      </c>
      <c r="BS39" s="164">
        <f t="shared" si="23"/>
        <v>1</v>
      </c>
      <c r="BT39" s="414"/>
      <c r="BU39" s="414"/>
      <c r="BV39" s="414"/>
      <c r="BW39" s="414"/>
    </row>
    <row r="40" ht="30.0" customHeight="1">
      <c r="A40" s="160">
        <f>'3A 2025 - 2026 DATOS DEL ESTUDI'!N37</f>
        <v>32790184</v>
      </c>
      <c r="B40" s="160">
        <v>34.0</v>
      </c>
      <c r="C40" s="161" t="str">
        <f>'3A 2025 - 2026 DATOS DEL ESTUDI'!B37</f>
        <v>Carlos David Rodríguez Almánzar</v>
      </c>
      <c r="D40" s="162" t="s">
        <v>559</v>
      </c>
      <c r="E40" s="162" t="s">
        <v>559</v>
      </c>
      <c r="F40" s="163"/>
      <c r="G40" s="163"/>
      <c r="H40" s="163"/>
      <c r="I40" s="163"/>
      <c r="J40" s="163"/>
      <c r="K40" s="163"/>
      <c r="L40" s="163"/>
      <c r="M40" s="163"/>
      <c r="N40" s="162">
        <f t="shared" si="1"/>
        <v>2</v>
      </c>
      <c r="O40" s="164">
        <f t="shared" si="2"/>
        <v>1</v>
      </c>
      <c r="P40" s="165">
        <f t="shared" si="3"/>
        <v>0</v>
      </c>
      <c r="Q40" s="164">
        <f t="shared" si="4"/>
        <v>0</v>
      </c>
      <c r="R40" s="166">
        <f t="shared" si="5"/>
        <v>0</v>
      </c>
      <c r="S40" s="164">
        <f t="shared" si="6"/>
        <v>0</v>
      </c>
      <c r="T40" s="160">
        <v>34.0</v>
      </c>
      <c r="U40" s="161" t="str">
        <f t="shared" si="7"/>
        <v>Carlos David Rodríguez Almánzar</v>
      </c>
      <c r="V40" s="162" t="s">
        <v>559</v>
      </c>
      <c r="W40" s="162" t="s">
        <v>559</v>
      </c>
      <c r="X40" s="162" t="s">
        <v>559</v>
      </c>
      <c r="Y40" s="162" t="s">
        <v>559</v>
      </c>
      <c r="Z40" s="162" t="s">
        <v>559</v>
      </c>
      <c r="AA40" s="162" t="s">
        <v>559</v>
      </c>
      <c r="AB40" s="162" t="s">
        <v>559</v>
      </c>
      <c r="AC40" s="163"/>
      <c r="AD40" s="162" t="s">
        <v>559</v>
      </c>
      <c r="AE40" s="163"/>
      <c r="AF40" s="163">
        <f t="shared" si="8"/>
        <v>8</v>
      </c>
      <c r="AG40" s="164">
        <f t="shared" si="9"/>
        <v>1.333333333</v>
      </c>
      <c r="AH40" s="166">
        <f t="shared" si="10"/>
        <v>0</v>
      </c>
      <c r="AI40" s="164">
        <f t="shared" si="11"/>
        <v>0</v>
      </c>
      <c r="AJ40" s="166">
        <f t="shared" si="12"/>
        <v>0</v>
      </c>
      <c r="AK40" s="164"/>
      <c r="AL40" s="404">
        <f t="shared" si="13"/>
        <v>32790184</v>
      </c>
      <c r="AM40" s="160">
        <v>34.0</v>
      </c>
      <c r="AN40" s="405"/>
      <c r="AO40" s="162" t="s">
        <v>559</v>
      </c>
      <c r="AP40" s="162" t="s">
        <v>559</v>
      </c>
      <c r="AQ40" s="162" t="s">
        <v>559</v>
      </c>
      <c r="AR40" s="162" t="s">
        <v>559</v>
      </c>
      <c r="AS40" s="162" t="s">
        <v>559</v>
      </c>
      <c r="AT40" s="162" t="s">
        <v>559</v>
      </c>
      <c r="AU40" s="162"/>
      <c r="AV40" s="162" t="s">
        <v>559</v>
      </c>
      <c r="AW40" s="162" t="s">
        <v>559</v>
      </c>
      <c r="AX40" s="164"/>
      <c r="AY40" s="406">
        <f t="shared" si="14"/>
        <v>8</v>
      </c>
      <c r="AZ40" s="407">
        <f t="shared" si="15"/>
        <v>1</v>
      </c>
      <c r="BA40" s="406">
        <f t="shared" si="16"/>
        <v>0</v>
      </c>
      <c r="BB40" s="406">
        <f t="shared" si="17"/>
        <v>0</v>
      </c>
      <c r="BC40" s="406">
        <f t="shared" si="18"/>
        <v>0</v>
      </c>
      <c r="BD40" s="406">
        <f t="shared" si="19"/>
        <v>0</v>
      </c>
      <c r="BE40" s="22">
        <f t="shared" si="20"/>
        <v>32790184</v>
      </c>
      <c r="BF40" s="411">
        <v>34.0</v>
      </c>
      <c r="BG40" s="405" t="str">
        <f t="shared" si="21"/>
        <v>Carlos David Rodríguez Almánzar</v>
      </c>
      <c r="BH40" s="119" t="s">
        <v>559</v>
      </c>
      <c r="BI40" s="415"/>
      <c r="BJ40" s="119" t="s">
        <v>559</v>
      </c>
      <c r="BK40" s="119" t="s">
        <v>559</v>
      </c>
      <c r="BL40" s="119"/>
      <c r="BM40" s="119" t="s">
        <v>559</v>
      </c>
      <c r="BN40" s="119" t="s">
        <v>559</v>
      </c>
      <c r="BO40" s="408" t="s">
        <v>559</v>
      </c>
      <c r="BP40" s="119"/>
      <c r="BQ40" s="413"/>
      <c r="BR40" s="409">
        <f t="shared" si="22"/>
        <v>6</v>
      </c>
      <c r="BS40" s="164">
        <f t="shared" si="23"/>
        <v>1</v>
      </c>
      <c r="BT40" s="414"/>
      <c r="BU40" s="414"/>
      <c r="BV40" s="414"/>
      <c r="BW40" s="414"/>
    </row>
    <row r="41" ht="30.0" customHeight="1">
      <c r="A41" s="160">
        <f>'3A 2025 - 2026 DATOS DEL ESTUDI'!N38</f>
        <v>32790393</v>
      </c>
      <c r="B41" s="160">
        <v>35.0</v>
      </c>
      <c r="C41" s="161" t="str">
        <f>'3A 2025 - 2026 DATOS DEL ESTUDI'!B38</f>
        <v>Darianni  Santos Medina</v>
      </c>
      <c r="D41" s="162" t="s">
        <v>559</v>
      </c>
      <c r="E41" s="162" t="s">
        <v>559</v>
      </c>
      <c r="F41" s="163"/>
      <c r="G41" s="163"/>
      <c r="H41" s="163"/>
      <c r="I41" s="163"/>
      <c r="J41" s="163"/>
      <c r="K41" s="163"/>
      <c r="L41" s="163"/>
      <c r="M41" s="163"/>
      <c r="N41" s="162">
        <f t="shared" si="1"/>
        <v>2</v>
      </c>
      <c r="O41" s="164">
        <f t="shared" si="2"/>
        <v>1</v>
      </c>
      <c r="P41" s="165">
        <f t="shared" si="3"/>
        <v>0</v>
      </c>
      <c r="Q41" s="164">
        <f t="shared" si="4"/>
        <v>0</v>
      </c>
      <c r="R41" s="166">
        <f t="shared" si="5"/>
        <v>0</v>
      </c>
      <c r="S41" s="164">
        <f t="shared" si="6"/>
        <v>0</v>
      </c>
      <c r="T41" s="160">
        <v>35.0</v>
      </c>
      <c r="U41" s="161" t="str">
        <f t="shared" si="7"/>
        <v>Darianni  Santos Medina</v>
      </c>
      <c r="V41" s="162" t="s">
        <v>559</v>
      </c>
      <c r="W41" s="162" t="s">
        <v>559</v>
      </c>
      <c r="X41" s="162" t="s">
        <v>559</v>
      </c>
      <c r="Y41" s="162" t="s">
        <v>559</v>
      </c>
      <c r="Z41" s="162" t="s">
        <v>559</v>
      </c>
      <c r="AA41" s="162" t="s">
        <v>559</v>
      </c>
      <c r="AB41" s="162" t="s">
        <v>559</v>
      </c>
      <c r="AC41" s="163"/>
      <c r="AD41" s="162" t="s">
        <v>559</v>
      </c>
      <c r="AE41" s="163"/>
      <c r="AF41" s="163">
        <f t="shared" si="8"/>
        <v>8</v>
      </c>
      <c r="AG41" s="164">
        <f t="shared" si="9"/>
        <v>1.333333333</v>
      </c>
      <c r="AH41" s="166">
        <f t="shared" si="10"/>
        <v>0</v>
      </c>
      <c r="AI41" s="164">
        <f t="shared" si="11"/>
        <v>0</v>
      </c>
      <c r="AJ41" s="166">
        <f t="shared" si="12"/>
        <v>0</v>
      </c>
      <c r="AK41" s="164"/>
      <c r="AL41" s="404">
        <f t="shared" si="13"/>
        <v>32790393</v>
      </c>
      <c r="AM41" s="160">
        <v>35.0</v>
      </c>
      <c r="AN41" s="405"/>
      <c r="AO41" s="162" t="s">
        <v>559</v>
      </c>
      <c r="AP41" s="162" t="s">
        <v>559</v>
      </c>
      <c r="AQ41" s="162" t="s">
        <v>559</v>
      </c>
      <c r="AR41" s="162" t="s">
        <v>559</v>
      </c>
      <c r="AS41" s="162" t="s">
        <v>559</v>
      </c>
      <c r="AT41" s="162" t="s">
        <v>559</v>
      </c>
      <c r="AU41" s="162"/>
      <c r="AV41" s="162" t="s">
        <v>559</v>
      </c>
      <c r="AW41" s="162" t="s">
        <v>559</v>
      </c>
      <c r="AX41" s="164"/>
      <c r="AY41" s="406">
        <f t="shared" si="14"/>
        <v>8</v>
      </c>
      <c r="AZ41" s="407">
        <f t="shared" si="15"/>
        <v>1</v>
      </c>
      <c r="BA41" s="406">
        <f t="shared" si="16"/>
        <v>0</v>
      </c>
      <c r="BB41" s="406">
        <f t="shared" si="17"/>
        <v>0</v>
      </c>
      <c r="BC41" s="406">
        <f t="shared" si="18"/>
        <v>0</v>
      </c>
      <c r="BD41" s="406">
        <f t="shared" si="19"/>
        <v>0</v>
      </c>
      <c r="BE41" s="22">
        <f t="shared" si="20"/>
        <v>32790393</v>
      </c>
      <c r="BF41" s="193">
        <v>35.0</v>
      </c>
      <c r="BG41" s="405" t="str">
        <f t="shared" si="21"/>
        <v>Darianni  Santos Medina</v>
      </c>
      <c r="BH41" s="119" t="s">
        <v>559</v>
      </c>
      <c r="BI41" s="415"/>
      <c r="BJ41" s="119" t="s">
        <v>559</v>
      </c>
      <c r="BK41" s="119" t="s">
        <v>559</v>
      </c>
      <c r="BL41" s="119"/>
      <c r="BM41" s="119" t="s">
        <v>559</v>
      </c>
      <c r="BN41" s="119" t="s">
        <v>559</v>
      </c>
      <c r="BO41" s="408" t="s">
        <v>559</v>
      </c>
      <c r="BP41" s="119"/>
      <c r="BQ41" s="413"/>
      <c r="BR41" s="409">
        <f t="shared" si="22"/>
        <v>6</v>
      </c>
      <c r="BS41" s="164">
        <f t="shared" si="23"/>
        <v>1</v>
      </c>
      <c r="BT41" s="414"/>
      <c r="BU41" s="414"/>
      <c r="BV41" s="414"/>
      <c r="BW41" s="414"/>
    </row>
    <row r="42" ht="30.0" customHeight="1">
      <c r="A42" s="160">
        <f>'3A 2025 - 2026 DATOS DEL ESTUDI'!N39</f>
        <v>6947490</v>
      </c>
      <c r="B42" s="160">
        <v>36.0</v>
      </c>
      <c r="C42" s="161" t="str">
        <f>'3A 2025 - 2026 DATOS DEL ESTUDI'!B39</f>
        <v>Rosyeli Carolina Tavarez  Reyes</v>
      </c>
      <c r="D42" s="162" t="s">
        <v>559</v>
      </c>
      <c r="E42" s="162" t="s">
        <v>559</v>
      </c>
      <c r="F42" s="163"/>
      <c r="G42" s="163"/>
      <c r="H42" s="163"/>
      <c r="I42" s="163"/>
      <c r="J42" s="163"/>
      <c r="K42" s="163"/>
      <c r="L42" s="163"/>
      <c r="M42" s="163"/>
      <c r="N42" s="162">
        <f t="shared" si="1"/>
        <v>2</v>
      </c>
      <c r="O42" s="164">
        <f t="shared" si="2"/>
        <v>1</v>
      </c>
      <c r="P42" s="165">
        <f t="shared" si="3"/>
        <v>0</v>
      </c>
      <c r="Q42" s="164">
        <f t="shared" si="4"/>
        <v>0</v>
      </c>
      <c r="R42" s="166">
        <f t="shared" si="5"/>
        <v>0</v>
      </c>
      <c r="S42" s="164">
        <f t="shared" si="6"/>
        <v>0</v>
      </c>
      <c r="T42" s="160">
        <v>36.0</v>
      </c>
      <c r="U42" s="161" t="str">
        <f t="shared" si="7"/>
        <v>Rosyeli Carolina Tavarez  Reyes</v>
      </c>
      <c r="V42" s="162" t="s">
        <v>559</v>
      </c>
      <c r="W42" s="162" t="s">
        <v>579</v>
      </c>
      <c r="X42" s="162" t="s">
        <v>559</v>
      </c>
      <c r="Y42" s="162" t="s">
        <v>559</v>
      </c>
      <c r="Z42" s="162" t="s">
        <v>579</v>
      </c>
      <c r="AA42" s="162" t="s">
        <v>559</v>
      </c>
      <c r="AB42" s="162" t="s">
        <v>559</v>
      </c>
      <c r="AC42" s="163"/>
      <c r="AD42" s="162" t="s">
        <v>559</v>
      </c>
      <c r="AE42" s="163"/>
      <c r="AF42" s="163">
        <f t="shared" si="8"/>
        <v>6</v>
      </c>
      <c r="AG42" s="164">
        <f t="shared" si="9"/>
        <v>1</v>
      </c>
      <c r="AH42" s="166">
        <f t="shared" si="10"/>
        <v>2</v>
      </c>
      <c r="AI42" s="164">
        <f t="shared" si="11"/>
        <v>0.3333333333</v>
      </c>
      <c r="AJ42" s="166">
        <f t="shared" si="12"/>
        <v>0</v>
      </c>
      <c r="AK42" s="164"/>
      <c r="AL42" s="404">
        <f t="shared" si="13"/>
        <v>6947490</v>
      </c>
      <c r="AM42" s="160">
        <v>36.0</v>
      </c>
      <c r="AN42" s="405"/>
      <c r="AO42" s="162" t="s">
        <v>559</v>
      </c>
      <c r="AP42" s="162" t="s">
        <v>559</v>
      </c>
      <c r="AQ42" s="162" t="s">
        <v>559</v>
      </c>
      <c r="AR42" s="162" t="s">
        <v>559</v>
      </c>
      <c r="AS42" s="162" t="s">
        <v>559</v>
      </c>
      <c r="AT42" s="162" t="s">
        <v>579</v>
      </c>
      <c r="AU42" s="162"/>
      <c r="AV42" s="162" t="s">
        <v>559</v>
      </c>
      <c r="AW42" s="162" t="s">
        <v>559</v>
      </c>
      <c r="AX42" s="164"/>
      <c r="AY42" s="406">
        <f t="shared" si="14"/>
        <v>7</v>
      </c>
      <c r="AZ42" s="407">
        <f t="shared" si="15"/>
        <v>0.875</v>
      </c>
      <c r="BA42" s="406">
        <f t="shared" si="16"/>
        <v>1</v>
      </c>
      <c r="BB42" s="406">
        <f t="shared" si="17"/>
        <v>0.1666666667</v>
      </c>
      <c r="BC42" s="406">
        <f t="shared" si="18"/>
        <v>0</v>
      </c>
      <c r="BD42" s="406">
        <f t="shared" si="19"/>
        <v>0</v>
      </c>
      <c r="BE42" s="22">
        <f t="shared" si="20"/>
        <v>6947490</v>
      </c>
      <c r="BF42" s="411">
        <v>36.0</v>
      </c>
      <c r="BG42" s="405" t="str">
        <f t="shared" si="21"/>
        <v>Rosyeli Carolina Tavarez  Reyes</v>
      </c>
      <c r="BH42" s="119" t="s">
        <v>559</v>
      </c>
      <c r="BI42" s="415"/>
      <c r="BJ42" s="119" t="s">
        <v>559</v>
      </c>
      <c r="BK42" s="119" t="s">
        <v>559</v>
      </c>
      <c r="BL42" s="119"/>
      <c r="BM42" s="119" t="s">
        <v>559</v>
      </c>
      <c r="BN42" s="119" t="s">
        <v>559</v>
      </c>
      <c r="BO42" s="408" t="s">
        <v>559</v>
      </c>
      <c r="BP42" s="119"/>
      <c r="BQ42" s="413"/>
      <c r="BR42" s="409">
        <f t="shared" si="22"/>
        <v>6</v>
      </c>
      <c r="BS42" s="164">
        <f t="shared" si="23"/>
        <v>1</v>
      </c>
      <c r="BT42" s="414"/>
      <c r="BU42" s="414"/>
      <c r="BV42" s="414"/>
      <c r="BW42" s="414"/>
    </row>
    <row r="43" ht="30.0" customHeight="1">
      <c r="A43" s="160">
        <f>'3A 2025 - 2026 DATOS DEL ESTUDI'!N40</f>
        <v>32590071</v>
      </c>
      <c r="B43" s="160">
        <v>37.0</v>
      </c>
      <c r="C43" s="161" t="str">
        <f>'3A 2025 - 2026 DATOS DEL ESTUDI'!B40</f>
        <v>Melani  Taveras Bautista</v>
      </c>
      <c r="D43" s="162" t="s">
        <v>559</v>
      </c>
      <c r="E43" s="162" t="s">
        <v>559</v>
      </c>
      <c r="F43" s="163"/>
      <c r="G43" s="163"/>
      <c r="H43" s="163"/>
      <c r="I43" s="163"/>
      <c r="J43" s="163"/>
      <c r="K43" s="163"/>
      <c r="L43" s="163"/>
      <c r="M43" s="163"/>
      <c r="N43" s="162">
        <f t="shared" si="1"/>
        <v>2</v>
      </c>
      <c r="O43" s="164">
        <f t="shared" si="2"/>
        <v>1</v>
      </c>
      <c r="P43" s="165">
        <f t="shared" si="3"/>
        <v>0</v>
      </c>
      <c r="Q43" s="164">
        <f t="shared" si="4"/>
        <v>0</v>
      </c>
      <c r="R43" s="166">
        <f t="shared" si="5"/>
        <v>0</v>
      </c>
      <c r="S43" s="164">
        <f t="shared" si="6"/>
        <v>0</v>
      </c>
      <c r="T43" s="160">
        <v>37.0</v>
      </c>
      <c r="U43" s="161" t="str">
        <f t="shared" si="7"/>
        <v>Melani  Taveras Bautista</v>
      </c>
      <c r="V43" s="162" t="s">
        <v>559</v>
      </c>
      <c r="W43" s="162" t="s">
        <v>559</v>
      </c>
      <c r="X43" s="162" t="s">
        <v>559</v>
      </c>
      <c r="Y43" s="162" t="s">
        <v>559</v>
      </c>
      <c r="Z43" s="162" t="s">
        <v>559</v>
      </c>
      <c r="AA43" s="162" t="s">
        <v>559</v>
      </c>
      <c r="AB43" s="162" t="s">
        <v>559</v>
      </c>
      <c r="AC43" s="163"/>
      <c r="AD43" s="162" t="s">
        <v>559</v>
      </c>
      <c r="AE43" s="163"/>
      <c r="AF43" s="163">
        <f t="shared" si="8"/>
        <v>8</v>
      </c>
      <c r="AG43" s="164">
        <f t="shared" si="9"/>
        <v>1.333333333</v>
      </c>
      <c r="AH43" s="166">
        <f t="shared" si="10"/>
        <v>0</v>
      </c>
      <c r="AI43" s="164">
        <f t="shared" si="11"/>
        <v>0</v>
      </c>
      <c r="AJ43" s="166">
        <f t="shared" si="12"/>
        <v>0</v>
      </c>
      <c r="AK43" s="164"/>
      <c r="AL43" s="404">
        <f t="shared" si="13"/>
        <v>32590071</v>
      </c>
      <c r="AM43" s="160">
        <v>37.0</v>
      </c>
      <c r="AN43" s="405"/>
      <c r="AO43" s="162" t="s">
        <v>559</v>
      </c>
      <c r="AP43" s="162" t="s">
        <v>559</v>
      </c>
      <c r="AQ43" s="162" t="s">
        <v>559</v>
      </c>
      <c r="AR43" s="162" t="s">
        <v>559</v>
      </c>
      <c r="AS43" s="162" t="s">
        <v>579</v>
      </c>
      <c r="AT43" s="162" t="s">
        <v>559</v>
      </c>
      <c r="AU43" s="162"/>
      <c r="AV43" s="162" t="s">
        <v>559</v>
      </c>
      <c r="AW43" s="162" t="s">
        <v>559</v>
      </c>
      <c r="AX43" s="164"/>
      <c r="AY43" s="406">
        <f t="shared" si="14"/>
        <v>7</v>
      </c>
      <c r="AZ43" s="407">
        <f t="shared" si="15"/>
        <v>0.875</v>
      </c>
      <c r="BA43" s="406">
        <f t="shared" si="16"/>
        <v>1</v>
      </c>
      <c r="BB43" s="406">
        <f t="shared" si="17"/>
        <v>0.1666666667</v>
      </c>
      <c r="BC43" s="406">
        <f t="shared" si="18"/>
        <v>0</v>
      </c>
      <c r="BD43" s="406">
        <f t="shared" si="19"/>
        <v>0</v>
      </c>
      <c r="BE43" s="22">
        <f t="shared" si="20"/>
        <v>32590071</v>
      </c>
      <c r="BF43" s="193">
        <v>37.0</v>
      </c>
      <c r="BG43" s="405" t="str">
        <f t="shared" si="21"/>
        <v>Melani  Taveras Bautista</v>
      </c>
      <c r="BH43" s="119" t="s">
        <v>559</v>
      </c>
      <c r="BI43" s="415"/>
      <c r="BJ43" s="119" t="s">
        <v>559</v>
      </c>
      <c r="BK43" s="119" t="s">
        <v>559</v>
      </c>
      <c r="BL43" s="119"/>
      <c r="BM43" s="119" t="s">
        <v>559</v>
      </c>
      <c r="BN43" s="119" t="s">
        <v>559</v>
      </c>
      <c r="BO43" s="408" t="s">
        <v>559</v>
      </c>
      <c r="BP43" s="119"/>
      <c r="BQ43" s="413"/>
      <c r="BR43" s="409">
        <f t="shared" si="22"/>
        <v>6</v>
      </c>
      <c r="BS43" s="164">
        <f t="shared" si="23"/>
        <v>1</v>
      </c>
      <c r="BT43" s="414"/>
      <c r="BU43" s="414"/>
      <c r="BV43" s="414"/>
      <c r="BW43" s="414"/>
    </row>
    <row r="44" ht="30.0" customHeight="1">
      <c r="A44" s="160">
        <f>'3A 2025 - 2026 DATOS DEL ESTUDI'!N41</f>
        <v>32790609</v>
      </c>
      <c r="B44" s="160">
        <v>38.0</v>
      </c>
      <c r="C44" s="161" t="str">
        <f>'3A 2025 - 2026 DATOS DEL ESTUDI'!B41</f>
        <v>Arianny  Tejada Guzmán</v>
      </c>
      <c r="D44" s="162" t="s">
        <v>559</v>
      </c>
      <c r="E44" s="162" t="s">
        <v>559</v>
      </c>
      <c r="F44" s="163"/>
      <c r="G44" s="163"/>
      <c r="H44" s="163"/>
      <c r="I44" s="163"/>
      <c r="J44" s="163"/>
      <c r="K44" s="163"/>
      <c r="L44" s="163"/>
      <c r="M44" s="163"/>
      <c r="N44" s="162">
        <f t="shared" si="1"/>
        <v>2</v>
      </c>
      <c r="O44" s="164">
        <f t="shared" si="2"/>
        <v>1</v>
      </c>
      <c r="P44" s="165">
        <f t="shared" si="3"/>
        <v>0</v>
      </c>
      <c r="Q44" s="164">
        <f t="shared" si="4"/>
        <v>0</v>
      </c>
      <c r="R44" s="166">
        <f t="shared" si="5"/>
        <v>0</v>
      </c>
      <c r="S44" s="164">
        <f t="shared" si="6"/>
        <v>0</v>
      </c>
      <c r="T44" s="160">
        <v>38.0</v>
      </c>
      <c r="U44" s="161" t="str">
        <f t="shared" si="7"/>
        <v>Arianny  Tejada Guzmán</v>
      </c>
      <c r="V44" s="162" t="s">
        <v>559</v>
      </c>
      <c r="W44" s="162" t="s">
        <v>559</v>
      </c>
      <c r="X44" s="162" t="s">
        <v>559</v>
      </c>
      <c r="Y44" s="162" t="s">
        <v>559</v>
      </c>
      <c r="Z44" s="162" t="s">
        <v>559</v>
      </c>
      <c r="AA44" s="162" t="s">
        <v>559</v>
      </c>
      <c r="AB44" s="162" t="s">
        <v>559</v>
      </c>
      <c r="AC44" s="163"/>
      <c r="AD44" s="162" t="s">
        <v>559</v>
      </c>
      <c r="AE44" s="163"/>
      <c r="AF44" s="163">
        <f t="shared" si="8"/>
        <v>8</v>
      </c>
      <c r="AG44" s="164">
        <f t="shared" si="9"/>
        <v>1.333333333</v>
      </c>
      <c r="AH44" s="166">
        <f t="shared" si="10"/>
        <v>0</v>
      </c>
      <c r="AI44" s="164">
        <f t="shared" si="11"/>
        <v>0</v>
      </c>
      <c r="AJ44" s="166">
        <f t="shared" si="12"/>
        <v>0</v>
      </c>
      <c r="AK44" s="164"/>
      <c r="AL44" s="404">
        <f t="shared" si="13"/>
        <v>32790609</v>
      </c>
      <c r="AM44" s="160">
        <v>38.0</v>
      </c>
      <c r="AN44" s="405"/>
      <c r="AO44" s="162" t="s">
        <v>559</v>
      </c>
      <c r="AP44" s="162" t="s">
        <v>559</v>
      </c>
      <c r="AQ44" s="162" t="s">
        <v>559</v>
      </c>
      <c r="AR44" s="162" t="s">
        <v>559</v>
      </c>
      <c r="AS44" s="162" t="s">
        <v>559</v>
      </c>
      <c r="AT44" s="162" t="s">
        <v>559</v>
      </c>
      <c r="AU44" s="162"/>
      <c r="AV44" s="162" t="s">
        <v>559</v>
      </c>
      <c r="AW44" s="162" t="s">
        <v>559</v>
      </c>
      <c r="AX44" s="164"/>
      <c r="AY44" s="406">
        <f t="shared" si="14"/>
        <v>8</v>
      </c>
      <c r="AZ44" s="407">
        <f t="shared" si="15"/>
        <v>1</v>
      </c>
      <c r="BA44" s="406">
        <f t="shared" si="16"/>
        <v>0</v>
      </c>
      <c r="BB44" s="406">
        <f t="shared" si="17"/>
        <v>0</v>
      </c>
      <c r="BC44" s="406">
        <f t="shared" si="18"/>
        <v>0</v>
      </c>
      <c r="BD44" s="406">
        <f t="shared" si="19"/>
        <v>0</v>
      </c>
      <c r="BE44" s="22">
        <f t="shared" si="20"/>
        <v>32790609</v>
      </c>
      <c r="BF44" s="411">
        <v>38.0</v>
      </c>
      <c r="BG44" s="405" t="str">
        <f t="shared" si="21"/>
        <v>Arianny  Tejada Guzmán</v>
      </c>
      <c r="BH44" s="119" t="s">
        <v>559</v>
      </c>
      <c r="BI44" s="415"/>
      <c r="BJ44" s="119" t="s">
        <v>559</v>
      </c>
      <c r="BK44" s="119" t="s">
        <v>559</v>
      </c>
      <c r="BL44" s="119"/>
      <c r="BM44" s="119" t="s">
        <v>559</v>
      </c>
      <c r="BN44" s="119" t="s">
        <v>559</v>
      </c>
      <c r="BO44" s="408" t="s">
        <v>559</v>
      </c>
      <c r="BP44" s="119"/>
      <c r="BQ44" s="413"/>
      <c r="BR44" s="409">
        <f t="shared" si="22"/>
        <v>6</v>
      </c>
      <c r="BS44" s="164">
        <f t="shared" si="23"/>
        <v>1</v>
      </c>
      <c r="BT44" s="414"/>
      <c r="BU44" s="414"/>
      <c r="BV44" s="414"/>
      <c r="BW44" s="414"/>
    </row>
    <row r="45" ht="30.0" customHeight="1">
      <c r="A45" s="160">
        <f>'3A 2025 - 2026 DATOS DEL ESTUDI'!N42</f>
        <v>6758894</v>
      </c>
      <c r="B45" s="160">
        <v>39.0</v>
      </c>
      <c r="C45" s="161" t="str">
        <f>'3A 2025 - 2026 DATOS DEL ESTUDI'!B42</f>
        <v>Jeilyn Aliah Tejada</v>
      </c>
      <c r="D45" s="162" t="s">
        <v>559</v>
      </c>
      <c r="E45" s="162" t="s">
        <v>559</v>
      </c>
      <c r="F45" s="163"/>
      <c r="G45" s="163"/>
      <c r="H45" s="163"/>
      <c r="I45" s="163"/>
      <c r="J45" s="163"/>
      <c r="K45" s="163"/>
      <c r="L45" s="163"/>
      <c r="M45" s="163"/>
      <c r="N45" s="162">
        <f t="shared" si="1"/>
        <v>2</v>
      </c>
      <c r="O45" s="164">
        <f t="shared" si="2"/>
        <v>1</v>
      </c>
      <c r="P45" s="165">
        <f t="shared" si="3"/>
        <v>0</v>
      </c>
      <c r="Q45" s="164">
        <f t="shared" si="4"/>
        <v>0</v>
      </c>
      <c r="R45" s="166">
        <f t="shared" si="5"/>
        <v>0</v>
      </c>
      <c r="S45" s="164">
        <f t="shared" si="6"/>
        <v>0</v>
      </c>
      <c r="T45" s="160">
        <v>39.0</v>
      </c>
      <c r="U45" s="161" t="str">
        <f t="shared" si="7"/>
        <v>Jeilyn Aliah Tejada</v>
      </c>
      <c r="V45" s="162" t="s">
        <v>559</v>
      </c>
      <c r="W45" s="162" t="s">
        <v>559</v>
      </c>
      <c r="X45" s="162" t="s">
        <v>559</v>
      </c>
      <c r="Y45" s="162" t="s">
        <v>559</v>
      </c>
      <c r="Z45" s="162" t="s">
        <v>559</v>
      </c>
      <c r="AA45" s="162" t="s">
        <v>559</v>
      </c>
      <c r="AB45" s="162" t="s">
        <v>559</v>
      </c>
      <c r="AC45" s="163"/>
      <c r="AD45" s="162" t="s">
        <v>559</v>
      </c>
      <c r="AE45" s="163"/>
      <c r="AF45" s="163">
        <f t="shared" si="8"/>
        <v>8</v>
      </c>
      <c r="AG45" s="164">
        <f t="shared" si="9"/>
        <v>1.333333333</v>
      </c>
      <c r="AH45" s="166">
        <f t="shared" si="10"/>
        <v>0</v>
      </c>
      <c r="AI45" s="164">
        <f t="shared" si="11"/>
        <v>0</v>
      </c>
      <c r="AJ45" s="166">
        <f t="shared" si="12"/>
        <v>0</v>
      </c>
      <c r="AK45" s="164"/>
      <c r="AL45" s="404">
        <f t="shared" si="13"/>
        <v>6758894</v>
      </c>
      <c r="AM45" s="160">
        <v>39.0</v>
      </c>
      <c r="AN45" s="405"/>
      <c r="AO45" s="162" t="s">
        <v>559</v>
      </c>
      <c r="AP45" s="162" t="s">
        <v>559</v>
      </c>
      <c r="AQ45" s="162" t="s">
        <v>559</v>
      </c>
      <c r="AR45" s="162" t="s">
        <v>559</v>
      </c>
      <c r="AS45" s="162" t="s">
        <v>559</v>
      </c>
      <c r="AT45" s="162" t="s">
        <v>559</v>
      </c>
      <c r="AU45" s="162"/>
      <c r="AV45" s="162" t="s">
        <v>559</v>
      </c>
      <c r="AW45" s="162" t="s">
        <v>559</v>
      </c>
      <c r="AX45" s="164"/>
      <c r="AY45" s="406">
        <f t="shared" si="14"/>
        <v>8</v>
      </c>
      <c r="AZ45" s="407">
        <f t="shared" si="15"/>
        <v>1</v>
      </c>
      <c r="BA45" s="406">
        <f t="shared" si="16"/>
        <v>0</v>
      </c>
      <c r="BB45" s="406">
        <f t="shared" si="17"/>
        <v>0</v>
      </c>
      <c r="BC45" s="406">
        <f t="shared" si="18"/>
        <v>0</v>
      </c>
      <c r="BD45" s="406">
        <f t="shared" si="19"/>
        <v>0</v>
      </c>
      <c r="BE45" s="22">
        <f t="shared" si="20"/>
        <v>6758894</v>
      </c>
      <c r="BF45" s="193">
        <v>39.0</v>
      </c>
      <c r="BG45" s="405" t="str">
        <f t="shared" si="21"/>
        <v>Jeilyn Aliah Tejada</v>
      </c>
      <c r="BH45" s="416" t="s">
        <v>559</v>
      </c>
      <c r="BI45" s="415"/>
      <c r="BJ45" s="119" t="s">
        <v>559</v>
      </c>
      <c r="BK45" s="119" t="s">
        <v>559</v>
      </c>
      <c r="BL45" s="415"/>
      <c r="BM45" s="119" t="s">
        <v>559</v>
      </c>
      <c r="BN45" s="119" t="s">
        <v>559</v>
      </c>
      <c r="BO45" s="408" t="s">
        <v>559</v>
      </c>
      <c r="BP45" s="415"/>
      <c r="BQ45" s="414"/>
      <c r="BR45" s="409">
        <f t="shared" si="22"/>
        <v>6</v>
      </c>
      <c r="BS45" s="164">
        <f t="shared" si="23"/>
        <v>1</v>
      </c>
      <c r="BT45" s="414"/>
      <c r="BU45" s="414"/>
      <c r="BV45" s="414"/>
      <c r="BW45" s="414"/>
    </row>
    <row r="46" ht="30.0" customHeight="1">
      <c r="A46" s="160">
        <f>'3A 2025 - 2026 DATOS DEL ESTUDI'!N43</f>
        <v>32718082</v>
      </c>
      <c r="B46" s="160">
        <v>40.0</v>
      </c>
      <c r="C46" s="161" t="str">
        <f>'3A 2025 - 2026 DATOS DEL ESTUDI'!B43</f>
        <v>Rosenny  Ureña Arias</v>
      </c>
      <c r="D46" s="162" t="s">
        <v>559</v>
      </c>
      <c r="E46" s="162" t="s">
        <v>559</v>
      </c>
      <c r="F46" s="163"/>
      <c r="G46" s="163"/>
      <c r="H46" s="163"/>
      <c r="I46" s="163"/>
      <c r="J46" s="163"/>
      <c r="K46" s="163"/>
      <c r="L46" s="163"/>
      <c r="M46" s="163"/>
      <c r="N46" s="162">
        <f t="shared" si="1"/>
        <v>2</v>
      </c>
      <c r="O46" s="164">
        <f t="shared" si="2"/>
        <v>1</v>
      </c>
      <c r="P46" s="165">
        <f t="shared" si="3"/>
        <v>0</v>
      </c>
      <c r="Q46" s="164">
        <f t="shared" si="4"/>
        <v>0</v>
      </c>
      <c r="R46" s="166">
        <f t="shared" si="5"/>
        <v>0</v>
      </c>
      <c r="S46" s="164">
        <f t="shared" si="6"/>
        <v>0</v>
      </c>
      <c r="T46" s="160">
        <v>40.0</v>
      </c>
      <c r="U46" s="161" t="str">
        <f t="shared" si="7"/>
        <v>Rosenny  Ureña Arias</v>
      </c>
      <c r="V46" s="162" t="s">
        <v>559</v>
      </c>
      <c r="W46" s="162" t="s">
        <v>559</v>
      </c>
      <c r="X46" s="162" t="s">
        <v>559</v>
      </c>
      <c r="Y46" s="162" t="s">
        <v>559</v>
      </c>
      <c r="Z46" s="162" t="s">
        <v>559</v>
      </c>
      <c r="AA46" s="162" t="s">
        <v>559</v>
      </c>
      <c r="AB46" s="162" t="s">
        <v>559</v>
      </c>
      <c r="AC46" s="163"/>
      <c r="AD46" s="162" t="s">
        <v>559</v>
      </c>
      <c r="AE46" s="163"/>
      <c r="AF46" s="163">
        <f t="shared" si="8"/>
        <v>8</v>
      </c>
      <c r="AG46" s="164">
        <f t="shared" si="9"/>
        <v>1.333333333</v>
      </c>
      <c r="AH46" s="166">
        <f t="shared" si="10"/>
        <v>0</v>
      </c>
      <c r="AI46" s="164">
        <f t="shared" si="11"/>
        <v>0</v>
      </c>
      <c r="AJ46" s="166">
        <f t="shared" si="12"/>
        <v>0</v>
      </c>
      <c r="AK46" s="164"/>
      <c r="AL46" s="404">
        <f t="shared" si="13"/>
        <v>32718082</v>
      </c>
      <c r="AM46" s="160">
        <v>40.0</v>
      </c>
      <c r="AN46" s="405"/>
      <c r="AO46" s="162" t="s">
        <v>559</v>
      </c>
      <c r="AP46" s="162" t="s">
        <v>559</v>
      </c>
      <c r="AQ46" s="162" t="s">
        <v>559</v>
      </c>
      <c r="AR46" s="162" t="s">
        <v>559</v>
      </c>
      <c r="AS46" s="162" t="s">
        <v>559</v>
      </c>
      <c r="AT46" s="162" t="s">
        <v>559</v>
      </c>
      <c r="AU46" s="162"/>
      <c r="AV46" s="162" t="s">
        <v>559</v>
      </c>
      <c r="AW46" s="162" t="s">
        <v>559</v>
      </c>
      <c r="AX46" s="164"/>
      <c r="AY46" s="406">
        <f t="shared" si="14"/>
        <v>8</v>
      </c>
      <c r="AZ46" s="407">
        <f t="shared" si="15"/>
        <v>1</v>
      </c>
      <c r="BA46" s="406">
        <f t="shared" si="16"/>
        <v>0</v>
      </c>
      <c r="BB46" s="406">
        <f t="shared" si="17"/>
        <v>0</v>
      </c>
      <c r="BC46" s="406">
        <f t="shared" si="18"/>
        <v>0</v>
      </c>
      <c r="BD46" s="406">
        <f t="shared" si="19"/>
        <v>0</v>
      </c>
      <c r="BE46" s="22">
        <f t="shared" si="20"/>
        <v>32718082</v>
      </c>
      <c r="BF46" s="411">
        <v>40.0</v>
      </c>
      <c r="BG46" s="405" t="str">
        <f t="shared" si="21"/>
        <v>Rosenny  Ureña Arias</v>
      </c>
      <c r="BH46" s="416" t="s">
        <v>559</v>
      </c>
      <c r="BI46" s="415"/>
      <c r="BJ46" s="119" t="s">
        <v>559</v>
      </c>
      <c r="BK46" s="119" t="s">
        <v>559</v>
      </c>
      <c r="BL46" s="415"/>
      <c r="BM46" s="119" t="s">
        <v>579</v>
      </c>
      <c r="BN46" s="119" t="s">
        <v>559</v>
      </c>
      <c r="BO46" s="408" t="s">
        <v>559</v>
      </c>
      <c r="BP46" s="415"/>
      <c r="BQ46" s="414"/>
      <c r="BR46" s="409">
        <f t="shared" si="22"/>
        <v>5</v>
      </c>
      <c r="BS46" s="164">
        <f t="shared" si="23"/>
        <v>0.8333333333</v>
      </c>
      <c r="BT46" s="414"/>
      <c r="BU46" s="414"/>
      <c r="BV46" s="414"/>
      <c r="BW46" s="414"/>
    </row>
    <row r="47" ht="30.0" customHeight="1">
      <c r="A47" s="160">
        <f>'3A 2025 - 2026 DATOS DEL ESTUDI'!N44</f>
        <v>6963146</v>
      </c>
      <c r="B47" s="160">
        <v>41.0</v>
      </c>
      <c r="C47" s="161" t="str">
        <f>'3A 2025 - 2026 DATOS DEL ESTUDI'!B44</f>
        <v>Jonathan  De Jesús Valerio Felipe</v>
      </c>
      <c r="D47" s="162" t="s">
        <v>559</v>
      </c>
      <c r="E47" s="162" t="s">
        <v>559</v>
      </c>
      <c r="F47" s="163"/>
      <c r="G47" s="163"/>
      <c r="H47" s="163"/>
      <c r="I47" s="163"/>
      <c r="J47" s="163"/>
      <c r="K47" s="163"/>
      <c r="L47" s="163"/>
      <c r="M47" s="163"/>
      <c r="N47" s="162">
        <f t="shared" si="1"/>
        <v>2</v>
      </c>
      <c r="O47" s="164">
        <f t="shared" si="2"/>
        <v>1</v>
      </c>
      <c r="P47" s="165">
        <f t="shared" si="3"/>
        <v>0</v>
      </c>
      <c r="Q47" s="164">
        <f t="shared" si="4"/>
        <v>0</v>
      </c>
      <c r="R47" s="166">
        <f t="shared" si="5"/>
        <v>0</v>
      </c>
      <c r="S47" s="164">
        <f t="shared" si="6"/>
        <v>0</v>
      </c>
      <c r="T47" s="160">
        <v>41.0</v>
      </c>
      <c r="U47" s="161" t="str">
        <f t="shared" si="7"/>
        <v>Jonathan  De Jesús Valerio Felipe</v>
      </c>
      <c r="V47" s="162" t="s">
        <v>579</v>
      </c>
      <c r="W47" s="162" t="s">
        <v>559</v>
      </c>
      <c r="X47" s="162" t="s">
        <v>559</v>
      </c>
      <c r="Y47" s="162" t="s">
        <v>559</v>
      </c>
      <c r="Z47" s="162" t="s">
        <v>559</v>
      </c>
      <c r="AA47" s="162" t="s">
        <v>559</v>
      </c>
      <c r="AB47" s="162" t="s">
        <v>559</v>
      </c>
      <c r="AC47" s="163"/>
      <c r="AD47" s="162" t="s">
        <v>559</v>
      </c>
      <c r="AE47" s="163"/>
      <c r="AF47" s="163">
        <f t="shared" si="8"/>
        <v>7</v>
      </c>
      <c r="AG47" s="164">
        <f t="shared" si="9"/>
        <v>1.166666667</v>
      </c>
      <c r="AH47" s="417"/>
      <c r="AI47" s="418"/>
      <c r="AJ47" s="417"/>
      <c r="AK47" s="418"/>
      <c r="AL47" s="35"/>
      <c r="AM47" s="160">
        <v>41.0</v>
      </c>
      <c r="AN47" s="419"/>
      <c r="AO47" s="162" t="s">
        <v>559</v>
      </c>
      <c r="AP47" s="162" t="s">
        <v>559</v>
      </c>
      <c r="AQ47" s="162" t="s">
        <v>559</v>
      </c>
      <c r="AR47" s="162" t="s">
        <v>559</v>
      </c>
      <c r="AS47" s="162" t="s">
        <v>559</v>
      </c>
      <c r="AT47" s="162" t="s">
        <v>559</v>
      </c>
      <c r="AU47" s="162"/>
      <c r="AV47" s="162" t="s">
        <v>559</v>
      </c>
      <c r="AW47" s="162" t="s">
        <v>559</v>
      </c>
      <c r="AX47" s="164"/>
      <c r="AY47" s="406">
        <f t="shared" si="14"/>
        <v>8</v>
      </c>
      <c r="AZ47" s="407">
        <f t="shared" si="15"/>
        <v>1</v>
      </c>
      <c r="BA47" s="406">
        <f t="shared" si="16"/>
        <v>0</v>
      </c>
      <c r="BB47" s="406">
        <f t="shared" si="17"/>
        <v>0</v>
      </c>
      <c r="BC47" s="406">
        <f t="shared" si="18"/>
        <v>0</v>
      </c>
      <c r="BD47" s="406">
        <f t="shared" si="19"/>
        <v>0</v>
      </c>
      <c r="BE47" s="22">
        <f t="shared" si="20"/>
        <v>6963146</v>
      </c>
      <c r="BF47" s="193">
        <v>41.0</v>
      </c>
      <c r="BG47" s="405" t="str">
        <f t="shared" si="21"/>
        <v>Jonathan  De Jesús Valerio Felipe</v>
      </c>
      <c r="BH47" s="416" t="s">
        <v>559</v>
      </c>
      <c r="BI47" s="415"/>
      <c r="BJ47" s="119" t="s">
        <v>559</v>
      </c>
      <c r="BK47" s="119" t="s">
        <v>559</v>
      </c>
      <c r="BL47" s="415"/>
      <c r="BM47" s="119" t="s">
        <v>559</v>
      </c>
      <c r="BN47" s="119" t="s">
        <v>559</v>
      </c>
      <c r="BO47" s="408" t="s">
        <v>559</v>
      </c>
      <c r="BP47" s="415"/>
      <c r="BQ47" s="414"/>
      <c r="BR47" s="409">
        <f t="shared" si="22"/>
        <v>6</v>
      </c>
      <c r="BS47" s="164">
        <f t="shared" si="23"/>
        <v>1</v>
      </c>
    </row>
    <row r="48" ht="30.0" customHeight="1">
      <c r="A48" s="160">
        <f>'3A 2025 - 2026 DATOS DEL ESTUDI'!N45</f>
        <v>33608163</v>
      </c>
      <c r="B48" s="160">
        <v>42.0</v>
      </c>
      <c r="C48" s="161" t="str">
        <f>'3A 2025 - 2026 DATOS DEL ESTUDI'!B45</f>
        <v>Crisleydi  Turbí</v>
      </c>
      <c r="D48" s="162" t="s">
        <v>559</v>
      </c>
      <c r="E48" s="162" t="s">
        <v>559</v>
      </c>
      <c r="F48" s="163"/>
      <c r="G48" s="163"/>
      <c r="H48" s="163"/>
      <c r="I48" s="163"/>
      <c r="J48" s="163"/>
      <c r="K48" s="163"/>
      <c r="L48" s="163"/>
      <c r="M48" s="163"/>
      <c r="N48" s="162">
        <f t="shared" si="1"/>
        <v>2</v>
      </c>
      <c r="O48" s="164">
        <f t="shared" si="2"/>
        <v>1</v>
      </c>
      <c r="P48" s="165">
        <f t="shared" si="3"/>
        <v>0</v>
      </c>
      <c r="Q48" s="164">
        <f t="shared" si="4"/>
        <v>0</v>
      </c>
      <c r="R48" s="166">
        <f t="shared" si="5"/>
        <v>0</v>
      </c>
      <c r="S48" s="164">
        <f t="shared" si="6"/>
        <v>0</v>
      </c>
      <c r="T48" s="160">
        <v>42.0</v>
      </c>
      <c r="U48" s="161" t="str">
        <f t="shared" si="7"/>
        <v>Crisleydi  Turbí</v>
      </c>
      <c r="V48" s="162" t="s">
        <v>559</v>
      </c>
      <c r="W48" s="162" t="s">
        <v>559</v>
      </c>
      <c r="X48" s="162" t="s">
        <v>559</v>
      </c>
      <c r="Y48" s="162" t="s">
        <v>559</v>
      </c>
      <c r="Z48" s="162" t="s">
        <v>559</v>
      </c>
      <c r="AA48" s="162" t="s">
        <v>559</v>
      </c>
      <c r="AB48" s="162" t="s">
        <v>559</v>
      </c>
      <c r="AC48" s="163"/>
      <c r="AD48" s="162" t="s">
        <v>559</v>
      </c>
      <c r="AE48" s="163"/>
      <c r="AF48" s="163">
        <f t="shared" si="8"/>
        <v>8</v>
      </c>
      <c r="AG48" s="164">
        <f t="shared" si="9"/>
        <v>1.333333333</v>
      </c>
      <c r="AH48" s="417"/>
      <c r="AI48" s="418"/>
      <c r="AJ48" s="417"/>
      <c r="AK48" s="418"/>
      <c r="AL48" s="35"/>
      <c r="AM48" s="160">
        <v>42.0</v>
      </c>
      <c r="AN48" s="419"/>
      <c r="AO48" s="162" t="s">
        <v>559</v>
      </c>
      <c r="AP48" s="162" t="s">
        <v>559</v>
      </c>
      <c r="AQ48" s="162" t="s">
        <v>559</v>
      </c>
      <c r="AR48" s="162" t="s">
        <v>579</v>
      </c>
      <c r="AS48" s="162" t="s">
        <v>559</v>
      </c>
      <c r="AT48" s="162" t="s">
        <v>559</v>
      </c>
      <c r="AU48" s="162"/>
      <c r="AV48" s="162" t="s">
        <v>559</v>
      </c>
      <c r="AW48" s="162" t="s">
        <v>559</v>
      </c>
      <c r="AX48" s="164"/>
      <c r="AY48" s="406">
        <f t="shared" si="14"/>
        <v>7</v>
      </c>
      <c r="AZ48" s="407">
        <f t="shared" si="15"/>
        <v>0.875</v>
      </c>
      <c r="BA48" s="406">
        <f t="shared" si="16"/>
        <v>1</v>
      </c>
      <c r="BB48" s="406">
        <f t="shared" si="17"/>
        <v>0.1666666667</v>
      </c>
      <c r="BC48" s="406">
        <f t="shared" si="18"/>
        <v>0</v>
      </c>
      <c r="BD48" s="406">
        <f t="shared" si="19"/>
        <v>0</v>
      </c>
      <c r="BE48" s="22">
        <f t="shared" si="20"/>
        <v>33608163</v>
      </c>
      <c r="BF48" s="411">
        <v>42.0</v>
      </c>
      <c r="BG48" s="405" t="str">
        <f t="shared" si="21"/>
        <v>Crisleydi  Turbí</v>
      </c>
      <c r="BH48" s="416" t="s">
        <v>559</v>
      </c>
      <c r="BI48" s="415"/>
      <c r="BJ48" s="119" t="s">
        <v>559</v>
      </c>
      <c r="BK48" s="119" t="s">
        <v>559</v>
      </c>
      <c r="BL48" s="415"/>
      <c r="BM48" s="119" t="s">
        <v>559</v>
      </c>
      <c r="BN48" s="119" t="s">
        <v>559</v>
      </c>
      <c r="BO48" s="408" t="s">
        <v>559</v>
      </c>
      <c r="BP48" s="415"/>
      <c r="BQ48" s="414"/>
      <c r="BR48" s="409">
        <f t="shared" si="22"/>
        <v>6</v>
      </c>
      <c r="BS48" s="164">
        <f t="shared" si="23"/>
        <v>1</v>
      </c>
    </row>
    <row r="49" ht="30.0" customHeight="1">
      <c r="A49" s="160">
        <f>'3A 2025 - 2026 DATOS DEL ESTUDI'!N46</f>
        <v>32642782</v>
      </c>
      <c r="B49" s="160">
        <v>43.0</v>
      </c>
      <c r="C49" s="161" t="str">
        <f>'3A 2025 - 2026 DATOS DEL ESTUDI'!B46</f>
        <v>Jhoangel Rafael Vargas Ulloa</v>
      </c>
      <c r="D49" s="162" t="s">
        <v>559</v>
      </c>
      <c r="E49" s="162" t="s">
        <v>559</v>
      </c>
      <c r="F49" s="163"/>
      <c r="G49" s="163"/>
      <c r="H49" s="163"/>
      <c r="I49" s="163"/>
      <c r="J49" s="163"/>
      <c r="K49" s="163"/>
      <c r="L49" s="163"/>
      <c r="M49" s="163"/>
      <c r="N49" s="162">
        <f t="shared" si="1"/>
        <v>2</v>
      </c>
      <c r="O49" s="164">
        <f t="shared" si="2"/>
        <v>1</v>
      </c>
      <c r="P49" s="165">
        <f t="shared" si="3"/>
        <v>0</v>
      </c>
      <c r="Q49" s="164">
        <f t="shared" si="4"/>
        <v>0</v>
      </c>
      <c r="R49" s="166">
        <f t="shared" si="5"/>
        <v>0</v>
      </c>
      <c r="S49" s="164">
        <f t="shared" si="6"/>
        <v>0</v>
      </c>
      <c r="T49" s="160">
        <v>43.0</v>
      </c>
      <c r="U49" s="161" t="str">
        <f t="shared" si="7"/>
        <v>Jhoangel Rafael Vargas Ulloa</v>
      </c>
      <c r="V49" s="162" t="s">
        <v>559</v>
      </c>
      <c r="W49" s="162" t="s">
        <v>559</v>
      </c>
      <c r="X49" s="162" t="s">
        <v>559</v>
      </c>
      <c r="Y49" s="162" t="s">
        <v>559</v>
      </c>
      <c r="Z49" s="162" t="s">
        <v>559</v>
      </c>
      <c r="AA49" s="162" t="s">
        <v>559</v>
      </c>
      <c r="AB49" s="162" t="s">
        <v>559</v>
      </c>
      <c r="AC49" s="163"/>
      <c r="AD49" s="162" t="s">
        <v>559</v>
      </c>
      <c r="AE49" s="163"/>
      <c r="AF49" s="163">
        <f t="shared" si="8"/>
        <v>8</v>
      </c>
      <c r="AG49" s="164">
        <f t="shared" si="9"/>
        <v>1.333333333</v>
      </c>
      <c r="AH49" s="417"/>
      <c r="AI49" s="418"/>
      <c r="AJ49" s="417"/>
      <c r="AK49" s="418"/>
      <c r="AL49" s="35"/>
      <c r="AM49" s="160">
        <v>43.0</v>
      </c>
      <c r="AN49" s="419"/>
      <c r="AO49" s="162" t="s">
        <v>559</v>
      </c>
      <c r="AP49" s="162" t="s">
        <v>559</v>
      </c>
      <c r="AQ49" s="162" t="s">
        <v>559</v>
      </c>
      <c r="AR49" s="162" t="s">
        <v>559</v>
      </c>
      <c r="AS49" s="162" t="s">
        <v>559</v>
      </c>
      <c r="AT49" s="162" t="s">
        <v>559</v>
      </c>
      <c r="AU49" s="162"/>
      <c r="AV49" s="162" t="s">
        <v>559</v>
      </c>
      <c r="AW49" s="162" t="s">
        <v>559</v>
      </c>
      <c r="AX49" s="164"/>
      <c r="AY49" s="406">
        <f t="shared" si="14"/>
        <v>8</v>
      </c>
      <c r="AZ49" s="407">
        <f t="shared" si="15"/>
        <v>1</v>
      </c>
      <c r="BA49" s="406">
        <f t="shared" si="16"/>
        <v>0</v>
      </c>
      <c r="BB49" s="406">
        <f t="shared" si="17"/>
        <v>0</v>
      </c>
      <c r="BC49" s="406">
        <f t="shared" si="18"/>
        <v>0</v>
      </c>
      <c r="BD49" s="406">
        <f t="shared" si="19"/>
        <v>0</v>
      </c>
      <c r="BE49" s="22">
        <f t="shared" si="20"/>
        <v>32642782</v>
      </c>
      <c r="BF49" s="193">
        <v>43.0</v>
      </c>
      <c r="BG49" s="405" t="str">
        <f t="shared" si="21"/>
        <v>Jhoangel Rafael Vargas Ulloa</v>
      </c>
      <c r="BH49" s="416" t="s">
        <v>559</v>
      </c>
      <c r="BI49" s="415"/>
      <c r="BJ49" s="119" t="s">
        <v>559</v>
      </c>
      <c r="BK49" s="119" t="s">
        <v>559</v>
      </c>
      <c r="BL49" s="415"/>
      <c r="BM49" s="119" t="s">
        <v>559</v>
      </c>
      <c r="BN49" s="119" t="s">
        <v>559</v>
      </c>
      <c r="BO49" s="408" t="s">
        <v>559</v>
      </c>
      <c r="BP49" s="415"/>
      <c r="BQ49" s="414"/>
      <c r="BR49" s="409">
        <f t="shared" si="22"/>
        <v>6</v>
      </c>
      <c r="BS49" s="164">
        <f t="shared" si="23"/>
        <v>1</v>
      </c>
    </row>
    <row r="50" ht="30.0" customHeight="1">
      <c r="A50" s="160">
        <f>'3A 2025 - 2026 DATOS DEL ESTUDI'!N47</f>
        <v>32542484</v>
      </c>
      <c r="B50" s="160">
        <v>44.0</v>
      </c>
      <c r="C50" s="161" t="str">
        <f>'3A 2025 - 2026 DATOS DEL ESTUDI'!B47</f>
        <v>Leslie  Cruz Espinal</v>
      </c>
      <c r="D50" s="162" t="s">
        <v>559</v>
      </c>
      <c r="E50" s="162" t="s">
        <v>559</v>
      </c>
      <c r="F50" s="163"/>
      <c r="G50" s="163"/>
      <c r="H50" s="163"/>
      <c r="I50" s="163"/>
      <c r="J50" s="163"/>
      <c r="K50" s="163"/>
      <c r="L50" s="163"/>
      <c r="M50" s="163"/>
      <c r="N50" s="162">
        <f t="shared" si="1"/>
        <v>2</v>
      </c>
      <c r="O50" s="164">
        <f t="shared" si="2"/>
        <v>1</v>
      </c>
      <c r="P50" s="165">
        <f t="shared" si="3"/>
        <v>0</v>
      </c>
      <c r="Q50" s="164">
        <f t="shared" si="4"/>
        <v>0</v>
      </c>
      <c r="R50" s="166">
        <f t="shared" si="5"/>
        <v>0</v>
      </c>
      <c r="S50" s="164">
        <f t="shared" si="6"/>
        <v>0</v>
      </c>
      <c r="T50" s="160">
        <v>44.0</v>
      </c>
      <c r="U50" s="161" t="str">
        <f t="shared" si="7"/>
        <v>Leslie  Cruz Espinal</v>
      </c>
      <c r="V50" s="162" t="s">
        <v>559</v>
      </c>
      <c r="W50" s="162" t="s">
        <v>559</v>
      </c>
      <c r="X50" s="162" t="s">
        <v>559</v>
      </c>
      <c r="Y50" s="162" t="s">
        <v>559</v>
      </c>
      <c r="Z50" s="162" t="s">
        <v>559</v>
      </c>
      <c r="AA50" s="162" t="s">
        <v>559</v>
      </c>
      <c r="AB50" s="162" t="s">
        <v>559</v>
      </c>
      <c r="AC50" s="163"/>
      <c r="AD50" s="162" t="s">
        <v>559</v>
      </c>
      <c r="AE50" s="163"/>
      <c r="AF50" s="163">
        <f t="shared" si="8"/>
        <v>8</v>
      </c>
      <c r="AG50" s="164">
        <f t="shared" si="9"/>
        <v>1.333333333</v>
      </c>
      <c r="AH50" s="417"/>
      <c r="AI50" s="418"/>
      <c r="AJ50" s="417"/>
      <c r="AK50" s="418"/>
      <c r="AL50" s="35"/>
      <c r="AM50" s="160">
        <v>44.0</v>
      </c>
      <c r="AN50" s="419"/>
      <c r="AO50" s="162" t="s">
        <v>559</v>
      </c>
      <c r="AP50" s="162" t="s">
        <v>559</v>
      </c>
      <c r="AQ50" s="162" t="s">
        <v>559</v>
      </c>
      <c r="AR50" s="162" t="s">
        <v>559</v>
      </c>
      <c r="AS50" s="162" t="s">
        <v>559</v>
      </c>
      <c r="AT50" s="162" t="s">
        <v>559</v>
      </c>
      <c r="AU50" s="162"/>
      <c r="AV50" s="162" t="s">
        <v>559</v>
      </c>
      <c r="AW50" s="162" t="s">
        <v>559</v>
      </c>
      <c r="AX50" s="164"/>
      <c r="AY50" s="406">
        <f t="shared" si="14"/>
        <v>8</v>
      </c>
      <c r="AZ50" s="407">
        <f t="shared" si="15"/>
        <v>1</v>
      </c>
      <c r="BA50" s="406">
        <f t="shared" si="16"/>
        <v>0</v>
      </c>
      <c r="BB50" s="406">
        <f t="shared" si="17"/>
        <v>0</v>
      </c>
      <c r="BC50" s="406">
        <f t="shared" si="18"/>
        <v>0</v>
      </c>
      <c r="BD50" s="406">
        <f t="shared" si="19"/>
        <v>0</v>
      </c>
      <c r="BE50" s="22">
        <f t="shared" si="20"/>
        <v>32542484</v>
      </c>
      <c r="BF50" s="411">
        <v>44.0</v>
      </c>
      <c r="BG50" s="405" t="str">
        <f t="shared" si="21"/>
        <v>Leslie  Cruz Espinal</v>
      </c>
      <c r="BH50" s="416" t="s">
        <v>559</v>
      </c>
      <c r="BI50" s="415"/>
      <c r="BJ50" s="119" t="s">
        <v>559</v>
      </c>
      <c r="BK50" s="119" t="s">
        <v>559</v>
      </c>
      <c r="BL50" s="415"/>
      <c r="BM50" s="119" t="s">
        <v>559</v>
      </c>
      <c r="BN50" s="119" t="s">
        <v>559</v>
      </c>
      <c r="BO50" s="408" t="s">
        <v>559</v>
      </c>
      <c r="BP50" s="415"/>
      <c r="BQ50" s="414"/>
      <c r="BR50" s="409">
        <f t="shared" si="22"/>
        <v>6</v>
      </c>
      <c r="BS50" s="164">
        <f t="shared" si="23"/>
        <v>1</v>
      </c>
    </row>
    <row r="51" ht="30.0" customHeight="1">
      <c r="A51" s="160" t="str">
        <f>'3A 2025 - 2026 DATOS DEL ESTUDI'!N53</f>
        <v/>
      </c>
      <c r="B51" s="160">
        <v>45.0</v>
      </c>
      <c r="C51" s="161" t="str">
        <f>'3A 2025 - 2026 DATOS DEL ESTUDI'!B48</f>
        <v/>
      </c>
      <c r="D51" s="163"/>
      <c r="E51" s="163"/>
      <c r="F51" s="163"/>
      <c r="G51" s="163"/>
      <c r="H51" s="163"/>
      <c r="I51" s="163"/>
      <c r="J51" s="163"/>
      <c r="K51" s="163"/>
      <c r="L51" s="163"/>
      <c r="M51" s="163"/>
      <c r="N51" s="162">
        <f t="shared" si="1"/>
        <v>0</v>
      </c>
      <c r="O51" s="164">
        <f t="shared" si="2"/>
        <v>0</v>
      </c>
      <c r="P51" s="165">
        <f t="shared" si="3"/>
        <v>0</v>
      </c>
      <c r="Q51" s="164">
        <f t="shared" si="4"/>
        <v>0</v>
      </c>
      <c r="R51" s="166">
        <f t="shared" si="5"/>
        <v>0</v>
      </c>
      <c r="S51" s="164">
        <f t="shared" si="6"/>
        <v>0</v>
      </c>
      <c r="T51" s="160">
        <v>45.0</v>
      </c>
      <c r="U51" s="161" t="str">
        <f t="shared" si="7"/>
        <v/>
      </c>
      <c r="V51" s="162"/>
      <c r="W51" s="163"/>
      <c r="X51" s="163"/>
      <c r="Y51" s="163"/>
      <c r="Z51" s="163"/>
      <c r="AA51" s="163"/>
      <c r="AB51" s="163"/>
      <c r="AC51" s="163"/>
      <c r="AD51" s="163"/>
      <c r="AE51" s="163"/>
      <c r="AF51" s="163">
        <f t="shared" si="8"/>
        <v>0</v>
      </c>
      <c r="AG51" s="164">
        <f t="shared" si="9"/>
        <v>0</v>
      </c>
      <c r="AH51" s="417"/>
      <c r="AI51" s="418"/>
      <c r="AJ51" s="417"/>
      <c r="AK51" s="418"/>
      <c r="AL51" s="35"/>
      <c r="AM51" s="160">
        <v>45.0</v>
      </c>
      <c r="AN51" s="419"/>
      <c r="AO51" s="162"/>
      <c r="AP51" s="162"/>
      <c r="AQ51" s="162"/>
      <c r="AR51" s="162"/>
      <c r="AS51" s="162"/>
      <c r="AT51" s="162"/>
      <c r="AU51" s="162"/>
      <c r="AV51" s="164"/>
      <c r="AW51" s="164"/>
      <c r="AX51" s="164"/>
      <c r="AY51" s="406">
        <f t="shared" si="14"/>
        <v>0</v>
      </c>
      <c r="AZ51" s="407">
        <f t="shared" si="15"/>
        <v>0</v>
      </c>
      <c r="BA51" s="406">
        <f t="shared" si="16"/>
        <v>0</v>
      </c>
      <c r="BB51" s="406">
        <f t="shared" si="17"/>
        <v>0</v>
      </c>
      <c r="BC51" s="406">
        <f t="shared" si="18"/>
        <v>0</v>
      </c>
      <c r="BD51" s="406">
        <f t="shared" si="19"/>
        <v>0</v>
      </c>
      <c r="BE51" s="22" t="str">
        <f t="shared" si="20"/>
        <v/>
      </c>
      <c r="BF51" s="193">
        <v>45.0</v>
      </c>
      <c r="BG51" s="405" t="str">
        <f t="shared" si="21"/>
        <v/>
      </c>
      <c r="BH51" s="415"/>
      <c r="BI51" s="415"/>
      <c r="BJ51" s="415"/>
      <c r="BK51" s="415"/>
      <c r="BL51" s="415"/>
      <c r="BM51" s="415"/>
      <c r="BN51" s="415"/>
      <c r="BO51" s="415"/>
      <c r="BP51" s="415"/>
      <c r="BQ51" s="414"/>
      <c r="BR51" s="409">
        <f t="shared" si="22"/>
        <v>0</v>
      </c>
      <c r="BS51" s="164">
        <f t="shared" si="23"/>
        <v>0</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X3 AQ3">
      <formula1>'AEA346'!$CC$6:$CC$17</formula1>
    </dataValidation>
    <dataValidation type="list" allowBlank="1" showErrorMessage="1" sqref="F3 BJ3">
      <formula1>'AEA346'!$CC$6:$CC$18</formula1>
    </dataValidation>
    <dataValidation type="list" allowBlank="1" showErrorMessage="1" sqref="D1">
      <formula1>'AEA346'!$CB$6:$CB$14</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3" width="4.75"/>
    <col customWidth="1" hidden="1" min="34" max="37" width="4.75"/>
    <col customWidth="1" hidden="1" min="38" max="38" width="11.63"/>
    <col customWidth="1" min="39" max="39" width="6.63"/>
    <col customWidth="1" hidden="1" min="40" max="40" width="54.25"/>
    <col customWidth="1" min="41" max="56" width="4.75"/>
    <col customWidth="1" min="57" max="57" width="9.13"/>
    <col customWidth="1" min="58" max="58" width="4.75"/>
    <col customWidth="1" min="59" max="59" width="56.38"/>
    <col customWidth="1" min="60" max="71" width="4.75"/>
    <col customWidth="1" hidden="1" min="72" max="79" width="4.75"/>
    <col customWidth="1" hidden="1" min="80" max="80" width="41.25"/>
    <col customWidth="1" hidden="1" min="81" max="81" width="10.13"/>
    <col customWidth="1" hidden="1" min="82" max="91" width="4.75"/>
  </cols>
  <sheetData>
    <row r="1" ht="37.5" customHeight="1">
      <c r="A1" s="131"/>
      <c r="B1" s="131"/>
      <c r="C1" s="394"/>
      <c r="D1" s="395" t="s">
        <v>571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96"/>
      <c r="BY1" s="396"/>
      <c r="BZ1" s="396"/>
      <c r="CA1" s="396"/>
      <c r="CB1" s="396"/>
      <c r="CC1" s="396"/>
      <c r="CD1" s="396"/>
      <c r="CE1" s="396"/>
      <c r="CF1" s="396"/>
      <c r="CG1" s="396"/>
      <c r="CH1" s="396"/>
      <c r="CI1" s="396"/>
      <c r="CJ1" s="396"/>
      <c r="CK1" s="396"/>
      <c r="CL1" s="396"/>
      <c r="CM1" s="396"/>
    </row>
    <row r="2" ht="37.5" customHeight="1">
      <c r="A2" s="138"/>
      <c r="B2" s="138"/>
      <c r="C2" s="138"/>
      <c r="D2" s="139" t="s">
        <v>541</v>
      </c>
      <c r="E2" s="15"/>
      <c r="F2" s="15"/>
      <c r="G2" s="16"/>
      <c r="H2" s="140" t="str">
        <f>'AEA346'!H2</f>
        <v>ÁNGELICA GUZMÁN</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96"/>
      <c r="BY2" s="396"/>
      <c r="BZ2" s="396"/>
      <c r="CA2" s="396"/>
      <c r="CB2" s="396"/>
      <c r="CC2" s="396"/>
      <c r="CD2" s="396"/>
      <c r="CE2" s="396"/>
      <c r="CF2" s="396"/>
      <c r="CG2" s="396"/>
      <c r="CH2" s="396"/>
      <c r="CI2" s="396"/>
      <c r="CJ2" s="396"/>
      <c r="CK2" s="396"/>
      <c r="CL2" s="396"/>
      <c r="CM2" s="396"/>
    </row>
    <row r="3" ht="37.5" customHeight="1">
      <c r="A3" s="138"/>
      <c r="B3" s="138"/>
      <c r="C3" s="138"/>
      <c r="D3" s="139" t="s">
        <v>542</v>
      </c>
      <c r="E3" s="16"/>
      <c r="F3" s="144" t="s">
        <v>847</v>
      </c>
      <c r="G3" s="15"/>
      <c r="H3" s="15"/>
      <c r="I3" s="15"/>
      <c r="J3" s="15"/>
      <c r="K3" s="15"/>
      <c r="L3" s="15"/>
      <c r="M3" s="15"/>
      <c r="N3" s="15"/>
      <c r="O3" s="16"/>
      <c r="P3" s="143"/>
      <c r="Q3" s="143"/>
      <c r="R3" s="143"/>
      <c r="S3" s="143"/>
      <c r="T3" s="143"/>
      <c r="U3" s="138"/>
      <c r="V3" s="139" t="s">
        <v>542</v>
      </c>
      <c r="W3" s="16"/>
      <c r="X3" s="144" t="s">
        <v>840</v>
      </c>
      <c r="Y3" s="15"/>
      <c r="Z3" s="15"/>
      <c r="AA3" s="15"/>
      <c r="AB3" s="15"/>
      <c r="AC3" s="15"/>
      <c r="AD3" s="15"/>
      <c r="AE3" s="15"/>
      <c r="AF3" s="15"/>
      <c r="AG3" s="16"/>
      <c r="AH3" s="141"/>
      <c r="AI3" s="141"/>
      <c r="AJ3" s="141"/>
      <c r="AK3" s="141"/>
      <c r="AL3" s="397"/>
      <c r="AM3" s="141"/>
      <c r="AN3" s="141"/>
      <c r="AO3" s="398" t="s">
        <v>542</v>
      </c>
      <c r="AP3" s="16"/>
      <c r="AQ3" s="144" t="s">
        <v>841</v>
      </c>
      <c r="AR3" s="15"/>
      <c r="AS3" s="15"/>
      <c r="AT3" s="15"/>
      <c r="AU3" s="15"/>
      <c r="AV3" s="15"/>
      <c r="AW3" s="15"/>
      <c r="AX3" s="15"/>
      <c r="AY3" s="15"/>
      <c r="AZ3" s="16"/>
      <c r="BA3" s="141"/>
      <c r="BB3" s="141"/>
      <c r="BC3" s="141"/>
      <c r="BD3" s="141"/>
      <c r="BE3" s="397"/>
      <c r="BF3" s="397"/>
      <c r="BG3" s="397"/>
      <c r="BH3" s="398" t="s">
        <v>542</v>
      </c>
      <c r="BI3" s="16"/>
      <c r="BJ3" s="144" t="s">
        <v>842</v>
      </c>
      <c r="BK3" s="15"/>
      <c r="BL3" s="15"/>
      <c r="BM3" s="15"/>
      <c r="BN3" s="15"/>
      <c r="BO3" s="15"/>
      <c r="BP3" s="15"/>
      <c r="BQ3" s="15"/>
      <c r="BR3" s="15"/>
      <c r="BS3" s="16"/>
      <c r="BT3" s="141"/>
      <c r="BU3" s="141"/>
      <c r="BV3" s="141"/>
      <c r="BW3" s="141"/>
    </row>
    <row r="4" ht="37.5" customHeight="1">
      <c r="A4" s="35"/>
      <c r="B4" s="35"/>
      <c r="C4" s="2"/>
      <c r="D4" s="145" t="s">
        <v>545</v>
      </c>
      <c r="E4" s="15"/>
      <c r="F4" s="15"/>
      <c r="G4" s="15"/>
      <c r="H4" s="15"/>
      <c r="I4" s="15"/>
      <c r="J4" s="15"/>
      <c r="K4" s="15"/>
      <c r="L4" s="15"/>
      <c r="M4" s="15"/>
      <c r="N4" s="16"/>
      <c r="O4" s="146"/>
      <c r="P4" s="147"/>
      <c r="Q4" s="147"/>
      <c r="R4" s="147"/>
      <c r="S4" s="147"/>
      <c r="T4" s="2"/>
      <c r="U4" s="2"/>
      <c r="V4" s="145" t="s">
        <v>545</v>
      </c>
      <c r="W4" s="15"/>
      <c r="X4" s="15"/>
      <c r="Y4" s="15"/>
      <c r="Z4" s="15"/>
      <c r="AA4" s="15"/>
      <c r="AB4" s="15"/>
      <c r="AC4" s="15"/>
      <c r="AD4" s="15"/>
      <c r="AE4" s="15"/>
      <c r="AF4" s="16"/>
      <c r="AG4" s="146"/>
      <c r="AH4" s="147"/>
      <c r="AI4" s="147"/>
      <c r="AJ4" s="147"/>
      <c r="AK4" s="147"/>
      <c r="AL4" s="2"/>
      <c r="AM4" s="147"/>
      <c r="AN4" s="147"/>
      <c r="AO4" s="145" t="s">
        <v>545</v>
      </c>
      <c r="AP4" s="15"/>
      <c r="AQ4" s="15"/>
      <c r="AR4" s="15"/>
      <c r="AS4" s="15"/>
      <c r="AT4" s="15"/>
      <c r="AU4" s="15"/>
      <c r="AV4" s="15"/>
      <c r="AW4" s="15"/>
      <c r="AX4" s="15"/>
      <c r="AY4" s="16"/>
      <c r="AZ4" s="146"/>
      <c r="BA4" s="396"/>
      <c r="BB4" s="396"/>
      <c r="BC4" s="396"/>
      <c r="BD4" s="396"/>
      <c r="BE4" s="2"/>
      <c r="BF4" s="2"/>
      <c r="BG4" s="2"/>
      <c r="BH4" s="145" t="s">
        <v>545</v>
      </c>
      <c r="BI4" s="15"/>
      <c r="BJ4" s="15"/>
      <c r="BK4" s="15"/>
      <c r="BL4" s="15"/>
      <c r="BM4" s="15"/>
      <c r="BN4" s="15"/>
      <c r="BO4" s="15"/>
      <c r="BP4" s="15"/>
      <c r="BQ4" s="15"/>
      <c r="BR4" s="16"/>
      <c r="BS4" s="146"/>
      <c r="BT4" s="147"/>
      <c r="BU4" s="147"/>
      <c r="BV4" s="147"/>
      <c r="BW4" s="147"/>
      <c r="BX4" s="396"/>
      <c r="BY4" s="396"/>
      <c r="BZ4" s="396"/>
      <c r="CA4" s="396"/>
      <c r="CB4" s="396"/>
      <c r="CC4" s="396"/>
      <c r="CD4" s="396"/>
      <c r="CE4" s="396"/>
      <c r="CF4" s="396"/>
      <c r="CG4" s="396"/>
      <c r="CH4" s="396"/>
      <c r="CI4" s="396"/>
      <c r="CJ4" s="396"/>
      <c r="CK4" s="396"/>
      <c r="CL4" s="396"/>
      <c r="CM4" s="396"/>
    </row>
    <row r="5" ht="37.5" customHeight="1">
      <c r="A5" s="35"/>
      <c r="B5" s="35"/>
      <c r="C5" s="2"/>
      <c r="D5" s="22">
        <v>1.0</v>
      </c>
      <c r="E5" s="22">
        <v>2.0</v>
      </c>
      <c r="F5" s="22">
        <v>3.0</v>
      </c>
      <c r="G5" s="22">
        <v>4.0</v>
      </c>
      <c r="H5" s="22">
        <v>5.0</v>
      </c>
      <c r="I5" s="22">
        <v>6.0</v>
      </c>
      <c r="J5" s="22">
        <v>7.0</v>
      </c>
      <c r="K5" s="22">
        <v>8.0</v>
      </c>
      <c r="L5" s="22">
        <v>9.0</v>
      </c>
      <c r="M5" s="22">
        <v>10.0</v>
      </c>
      <c r="N5" s="151" t="s">
        <v>546</v>
      </c>
      <c r="O5" s="152" t="s">
        <v>547</v>
      </c>
      <c r="P5" s="152" t="s">
        <v>548</v>
      </c>
      <c r="Q5" s="152" t="s">
        <v>549</v>
      </c>
      <c r="R5" s="152" t="s">
        <v>550</v>
      </c>
      <c r="S5" s="152" t="s">
        <v>551</v>
      </c>
      <c r="T5" s="22"/>
      <c r="U5" s="22"/>
      <c r="V5" s="22">
        <v>1.0</v>
      </c>
      <c r="W5" s="22">
        <v>2.0</v>
      </c>
      <c r="X5" s="22">
        <v>3.0</v>
      </c>
      <c r="Y5" s="22">
        <v>4.0</v>
      </c>
      <c r="Z5" s="22">
        <v>5.0</v>
      </c>
      <c r="AA5" s="22">
        <v>6.0</v>
      </c>
      <c r="AB5" s="22">
        <v>7.0</v>
      </c>
      <c r="AC5" s="22">
        <v>8.0</v>
      </c>
      <c r="AD5" s="22">
        <v>9.0</v>
      </c>
      <c r="AE5" s="22">
        <v>10.0</v>
      </c>
      <c r="AF5" s="151" t="s">
        <v>546</v>
      </c>
      <c r="AG5" s="152" t="s">
        <v>547</v>
      </c>
      <c r="AH5" s="152" t="s">
        <v>548</v>
      </c>
      <c r="AI5" s="152" t="s">
        <v>549</v>
      </c>
      <c r="AJ5" s="152" t="s">
        <v>550</v>
      </c>
      <c r="AK5" s="152" t="s">
        <v>551</v>
      </c>
      <c r="AL5" s="400"/>
      <c r="AM5" s="400"/>
      <c r="AN5" s="401"/>
      <c r="AO5" s="402">
        <v>1.0</v>
      </c>
      <c r="AP5" s="402">
        <v>2.0</v>
      </c>
      <c r="AQ5" s="402">
        <v>3.0</v>
      </c>
      <c r="AR5" s="402">
        <v>4.0</v>
      </c>
      <c r="AS5" s="402">
        <v>5.0</v>
      </c>
      <c r="AT5" s="402">
        <v>6.0</v>
      </c>
      <c r="AU5" s="402">
        <v>7.0</v>
      </c>
      <c r="AV5" s="402">
        <v>8.0</v>
      </c>
      <c r="AW5" s="402">
        <v>9.0</v>
      </c>
      <c r="AX5" s="402">
        <v>10.0</v>
      </c>
      <c r="AY5" s="152" t="s">
        <v>546</v>
      </c>
      <c r="AZ5" s="152" t="s">
        <v>547</v>
      </c>
      <c r="BA5" s="152" t="s">
        <v>548</v>
      </c>
      <c r="BB5" s="152" t="s">
        <v>549</v>
      </c>
      <c r="BC5" s="152" t="s">
        <v>550</v>
      </c>
      <c r="BD5" s="152" t="s">
        <v>551</v>
      </c>
      <c r="BE5" s="401"/>
      <c r="BF5" s="401"/>
      <c r="BG5" s="401"/>
      <c r="BH5" s="402">
        <v>1.0</v>
      </c>
      <c r="BI5" s="402">
        <v>2.0</v>
      </c>
      <c r="BJ5" s="402">
        <v>3.0</v>
      </c>
      <c r="BK5" s="402">
        <v>4.0</v>
      </c>
      <c r="BL5" s="402">
        <v>5.0</v>
      </c>
      <c r="BM5" s="402">
        <v>6.0</v>
      </c>
      <c r="BN5" s="402">
        <v>7.0</v>
      </c>
      <c r="BO5" s="402">
        <v>8.0</v>
      </c>
      <c r="BP5" s="402">
        <v>9.0</v>
      </c>
      <c r="BQ5" s="402">
        <v>10.0</v>
      </c>
      <c r="BR5" s="152" t="s">
        <v>546</v>
      </c>
      <c r="BS5" s="152" t="s">
        <v>547</v>
      </c>
      <c r="BT5" s="152" t="s">
        <v>548</v>
      </c>
      <c r="BU5" s="152" t="s">
        <v>549</v>
      </c>
      <c r="BV5" s="152" t="s">
        <v>550</v>
      </c>
      <c r="BW5" s="152" t="s">
        <v>551</v>
      </c>
      <c r="BX5" s="396"/>
      <c r="BY5" s="396"/>
      <c r="BZ5" s="396"/>
      <c r="CA5" s="396"/>
      <c r="CB5" s="158" t="s">
        <v>556</v>
      </c>
      <c r="CC5" s="403" t="s">
        <v>110</v>
      </c>
      <c r="CD5" s="396"/>
      <c r="CE5" s="396"/>
      <c r="CF5" s="396"/>
      <c r="CG5" s="396"/>
      <c r="CH5" s="396"/>
      <c r="CI5" s="396"/>
      <c r="CJ5" s="396"/>
      <c r="CK5" s="396"/>
      <c r="CL5" s="396"/>
      <c r="CM5" s="396"/>
    </row>
    <row r="6" ht="30.0" customHeight="1">
      <c r="A6" s="22" t="s">
        <v>552</v>
      </c>
      <c r="B6" s="22" t="s">
        <v>555</v>
      </c>
      <c r="C6" s="157" t="s">
        <v>554</v>
      </c>
      <c r="D6" s="157">
        <v>2.0</v>
      </c>
      <c r="E6" s="157">
        <v>5.0</v>
      </c>
      <c r="F6" s="157">
        <v>9.0</v>
      </c>
      <c r="G6" s="157">
        <v>12.0</v>
      </c>
      <c r="H6" s="157">
        <v>16.0</v>
      </c>
      <c r="I6" s="157"/>
      <c r="J6" s="157"/>
      <c r="K6" s="157"/>
      <c r="L6" s="157"/>
      <c r="M6" s="157"/>
      <c r="N6" s="43"/>
      <c r="O6" s="43"/>
      <c r="P6" s="43"/>
      <c r="Q6" s="43"/>
      <c r="R6" s="43"/>
      <c r="S6" s="43"/>
      <c r="T6" s="22" t="s">
        <v>555</v>
      </c>
      <c r="U6" s="157" t="s">
        <v>554</v>
      </c>
      <c r="V6" s="157">
        <v>8.0</v>
      </c>
      <c r="W6" s="157">
        <v>13.0</v>
      </c>
      <c r="X6" s="157">
        <v>14.0</v>
      </c>
      <c r="Y6" s="157">
        <v>16.0</v>
      </c>
      <c r="Z6" s="157">
        <v>20.0</v>
      </c>
      <c r="AA6" s="157">
        <v>23.0</v>
      </c>
      <c r="AB6" s="157">
        <v>27.0</v>
      </c>
      <c r="AC6" s="157">
        <v>30.0</v>
      </c>
      <c r="AD6" s="157"/>
      <c r="AE6" s="157"/>
      <c r="AF6" s="43"/>
      <c r="AG6" s="43"/>
      <c r="AH6" s="43"/>
      <c r="AI6" s="43"/>
      <c r="AJ6" s="43"/>
      <c r="AK6" s="43"/>
      <c r="AL6" s="402" t="s">
        <v>552</v>
      </c>
      <c r="AM6" s="402" t="s">
        <v>555</v>
      </c>
      <c r="AN6" s="402" t="s">
        <v>554</v>
      </c>
      <c r="AO6" s="402">
        <v>3.0</v>
      </c>
      <c r="AP6" s="402">
        <v>4.0</v>
      </c>
      <c r="AQ6" s="402">
        <v>6.0</v>
      </c>
      <c r="AR6" s="22">
        <v>10.0</v>
      </c>
      <c r="AS6" s="22">
        <v>11.0</v>
      </c>
      <c r="AT6" s="22">
        <v>17.0</v>
      </c>
      <c r="AU6" s="22">
        <v>20.0</v>
      </c>
      <c r="AV6" s="402">
        <v>24.0</v>
      </c>
      <c r="AW6" s="402">
        <v>25.0</v>
      </c>
      <c r="AX6" s="402"/>
      <c r="AY6" s="43"/>
      <c r="AZ6" s="43"/>
      <c r="BA6" s="43"/>
      <c r="BB6" s="43"/>
      <c r="BC6" s="43"/>
      <c r="BD6" s="43"/>
      <c r="BE6" s="402" t="s">
        <v>552</v>
      </c>
      <c r="BF6" s="402" t="s">
        <v>555</v>
      </c>
      <c r="BG6" s="402" t="s">
        <v>554</v>
      </c>
      <c r="BH6" s="402">
        <v>3.0</v>
      </c>
      <c r="BI6" s="402">
        <v>6.0</v>
      </c>
      <c r="BJ6" s="402">
        <v>10.0</v>
      </c>
      <c r="BK6" s="402">
        <v>11.0</v>
      </c>
      <c r="BL6" s="402">
        <v>13.0</v>
      </c>
      <c r="BM6" s="402">
        <v>17.0</v>
      </c>
      <c r="BN6" s="402">
        <v>20.0</v>
      </c>
      <c r="BO6" s="402"/>
      <c r="BP6" s="402"/>
      <c r="BQ6" s="402"/>
      <c r="BR6" s="43"/>
      <c r="BS6" s="43"/>
      <c r="BT6" s="43"/>
      <c r="BU6" s="43"/>
      <c r="BV6" s="43"/>
      <c r="BW6" s="43"/>
      <c r="BX6" s="396"/>
      <c r="BY6" s="396"/>
      <c r="BZ6" s="396"/>
      <c r="CA6" s="396"/>
      <c r="CB6" s="170" t="s">
        <v>540</v>
      </c>
      <c r="CC6" s="403" t="s">
        <v>840</v>
      </c>
      <c r="CD6" s="403"/>
      <c r="CE6" s="396"/>
      <c r="CF6" s="396"/>
      <c r="CG6" s="396"/>
      <c r="CH6" s="396"/>
      <c r="CI6" s="396"/>
      <c r="CJ6" s="396"/>
      <c r="CK6" s="396"/>
      <c r="CL6" s="396"/>
      <c r="CM6" s="396"/>
    </row>
    <row r="7" ht="30.0" customHeight="1">
      <c r="A7" s="160">
        <f>'3A 2025 - 2026 DATOS DEL ESTUDI'!N4</f>
        <v>32586041</v>
      </c>
      <c r="B7" s="160">
        <v>1.0</v>
      </c>
      <c r="C7" s="161" t="str">
        <f>'3A 2025 - 2026 DATOS DEL ESTUDI'!B4</f>
        <v>Jadiel De Jesús Acosta Peña</v>
      </c>
      <c r="D7" s="162" t="s">
        <v>559</v>
      </c>
      <c r="E7" s="162"/>
      <c r="F7" s="162" t="s">
        <v>559</v>
      </c>
      <c r="G7" s="162" t="s">
        <v>559</v>
      </c>
      <c r="H7" s="162" t="s">
        <v>559</v>
      </c>
      <c r="I7" s="162"/>
      <c r="J7" s="163"/>
      <c r="K7" s="163"/>
      <c r="L7" s="163"/>
      <c r="M7" s="163"/>
      <c r="N7" s="162">
        <f t="shared" ref="N7:N51" si="1">IFERROR(COUNTIF(D7:M7,"P")+COUNTIF(D7:M7,"e")+COUNTIF(D7:M7,"t")-INT(COUNTIF(D7:M7,"e")/3)-INT(COUNTIF(D7:M7,"t")/3),"")</f>
        <v>4</v>
      </c>
      <c r="O7" s="164" t="str">
        <f t="shared" ref="O7:O51" si="2">IFERROR((N7/$O$4),"")</f>
        <v/>
      </c>
      <c r="P7" s="165">
        <f t="shared" ref="P7:P51" si="3">IFERROR(COUNTIF(D7:M7,"A"),"")</f>
        <v>0</v>
      </c>
      <c r="Q7" s="164" t="str">
        <f t="shared" ref="Q7:Q51" si="4">IFERROR((P7/$O$4),"")</f>
        <v/>
      </c>
      <c r="R7" s="166">
        <f t="shared" ref="R7:R51" si="5">IFERROR(COUNTIF(D7:M7,"E"),"")</f>
        <v>0</v>
      </c>
      <c r="S7" s="164" t="str">
        <f t="shared" ref="S7:S51" si="6">IFERROR((R7/$O$4),"")</f>
        <v/>
      </c>
      <c r="T7" s="160">
        <v>1.0</v>
      </c>
      <c r="U7" s="161" t="str">
        <f t="shared" ref="U7:U45" si="7">C7</f>
        <v>Jadiel De Jesús Acosta Peña</v>
      </c>
      <c r="V7" s="162" t="s">
        <v>559</v>
      </c>
      <c r="W7" s="162" t="s">
        <v>559</v>
      </c>
      <c r="X7" s="162" t="s">
        <v>578</v>
      </c>
      <c r="Y7" s="162" t="s">
        <v>559</v>
      </c>
      <c r="Z7" s="162" t="s">
        <v>559</v>
      </c>
      <c r="AA7" s="162" t="s">
        <v>559</v>
      </c>
      <c r="AB7" s="162" t="s">
        <v>559</v>
      </c>
      <c r="AC7" s="162" t="s">
        <v>559</v>
      </c>
      <c r="AD7" s="162"/>
      <c r="AE7" s="162"/>
      <c r="AF7" s="163">
        <f t="shared" ref="AF7:AF51" si="8">IFERROR(COUNTIF(V7:AE7,"P")+COUNTIF(V7:AE7,"e")+COUNTIF(V7:AE7,"t")-INT(COUNTIF(V7:AE7,"e")/3)-INT(COUNTIF(V7:AE7,"t")/3),"")</f>
        <v>8</v>
      </c>
      <c r="AG7" s="164" t="str">
        <f t="shared" ref="AG7:AG51" si="9">IFERROR(AF7/$AG$4,"")</f>
        <v/>
      </c>
      <c r="AH7" s="166">
        <f t="shared" ref="AH7:AH46" si="10">IFERROR(COUNTIF(V7:AE7,"A"),"")</f>
        <v>0</v>
      </c>
      <c r="AI7" s="164" t="str">
        <f t="shared" ref="AI7:AI46" si="11">IFERROR((AH7/$AG$4),"")</f>
        <v/>
      </c>
      <c r="AJ7" s="166">
        <f t="shared" ref="AJ7:AJ46" si="12">IFERROR(COUNTIF(V7:AE7,"E"),"")</f>
        <v>1</v>
      </c>
      <c r="AK7" s="164" t="str">
        <f>IFERROR((AJ7/$AG$4),"")</f>
        <v/>
      </c>
      <c r="AL7" s="404">
        <f t="shared" ref="AL7:AL46" si="13">A7</f>
        <v>32586041</v>
      </c>
      <c r="AM7" s="160">
        <v>1.0</v>
      </c>
      <c r="AN7" s="405" t="str">
        <f t="shared" ref="AN7:AN45" si="14">C7</f>
        <v>Jadiel De Jesús Acosta Peña</v>
      </c>
      <c r="AO7" s="162" t="s">
        <v>559</v>
      </c>
      <c r="AP7" s="162" t="s">
        <v>559</v>
      </c>
      <c r="AQ7" s="162"/>
      <c r="AR7" s="295" t="s">
        <v>559</v>
      </c>
      <c r="AS7" s="295" t="s">
        <v>559</v>
      </c>
      <c r="AT7" s="295" t="s">
        <v>559</v>
      </c>
      <c r="AU7" s="295" t="s">
        <v>559</v>
      </c>
      <c r="AV7" s="162" t="s">
        <v>559</v>
      </c>
      <c r="AW7" s="162" t="s">
        <v>559</v>
      </c>
      <c r="AX7" s="164"/>
      <c r="AY7" s="406">
        <f t="shared" ref="AY7:AY51" si="15">IFERROR(COUNTIF(AO7:AX7,"P")+COUNTIF(AO7:AX7,"e")+COUNTIF(AO7:AX7,"t")-INT(COUNTIF(AO7:AX7,"e")/3)-INT(COUNTIF(AO7:AX7,"t")/3),"")</f>
        <v>8</v>
      </c>
      <c r="AZ7" s="407" t="str">
        <f t="shared" ref="AZ7:AZ51" si="16">IFERROR(AY7/$AZ$4,"")</f>
        <v/>
      </c>
      <c r="BA7" s="406">
        <f t="shared" ref="BA7:BA51" si="17">IFERROR(COUNTIF(AO7:AX7,"A"),"")</f>
        <v>0</v>
      </c>
      <c r="BB7" s="406" t="str">
        <f t="shared" ref="BB7:BB51" si="18">IFERROR((BA7/$AG$4),"")</f>
        <v/>
      </c>
      <c r="BC7" s="406">
        <f t="shared" ref="BC7:BC51" si="19">IFERROR(COUNTIF(AO7:AX7,"E"),"")</f>
        <v>0</v>
      </c>
      <c r="BD7" s="406" t="str">
        <f t="shared" ref="BD7:BD51" si="20">IFERROR((BC7/$AG$4),"")</f>
        <v/>
      </c>
      <c r="BE7" s="22">
        <f t="shared" ref="BE7:BE51" si="21">A7</f>
        <v>32586041</v>
      </c>
      <c r="BF7" s="193">
        <v>1.0</v>
      </c>
      <c r="BG7" s="405" t="str">
        <f t="shared" ref="BG7:BG45" si="22">C7</f>
        <v>Jadiel De Jesús Acosta Peña</v>
      </c>
      <c r="BH7" s="420" t="s">
        <v>559</v>
      </c>
      <c r="BI7" s="162"/>
      <c r="BJ7" s="420" t="s">
        <v>559</v>
      </c>
      <c r="BK7" s="420" t="s">
        <v>559</v>
      </c>
      <c r="BL7" s="420" t="s">
        <v>559</v>
      </c>
      <c r="BM7" s="421" t="s">
        <v>559</v>
      </c>
      <c r="BN7" s="421" t="s">
        <v>559</v>
      </c>
      <c r="BO7" s="402"/>
      <c r="BP7" s="402"/>
      <c r="BQ7" s="402"/>
      <c r="BR7" s="409">
        <f t="shared" ref="BR7:BR51" si="23">IFERROR(COUNTIF(BH7:BQ7,"P")+COUNTIF(BH7:BQ7,"e")+COUNTIF(BH7:BQ7,"t")-INT(COUNTIF(BH7:BQ7,"e")/3)-INT(COUNTIF(BH7:BQ7,"t")/3),"")</f>
        <v>6</v>
      </c>
      <c r="BS7" s="164" t="str">
        <f t="shared" ref="BS7:BS51" si="24">IFERROR(BR7/$BS$4,"")</f>
        <v/>
      </c>
      <c r="BT7" s="164"/>
      <c r="BU7" s="164"/>
      <c r="BV7" s="164"/>
      <c r="BW7" s="164"/>
      <c r="BX7" s="410"/>
      <c r="BY7" s="410"/>
      <c r="BZ7" s="410"/>
      <c r="CA7" s="410"/>
      <c r="CB7" s="170" t="s">
        <v>561</v>
      </c>
      <c r="CC7" s="403" t="s">
        <v>841</v>
      </c>
      <c r="CD7" s="410"/>
      <c r="CE7" s="410"/>
      <c r="CF7" s="410"/>
      <c r="CG7" s="410"/>
      <c r="CH7" s="410"/>
      <c r="CI7" s="410"/>
      <c r="CJ7" s="410"/>
      <c r="CK7" s="410"/>
      <c r="CL7" s="410"/>
      <c r="CM7" s="410"/>
    </row>
    <row r="8" ht="30.0" customHeight="1">
      <c r="A8" s="160">
        <f>'3A 2025 - 2026 DATOS DEL ESTUDI'!N5</f>
        <v>6954636</v>
      </c>
      <c r="B8" s="160">
        <v>2.0</v>
      </c>
      <c r="C8" s="161" t="str">
        <f>'3A 2025 - 2026 DATOS DEL ESTUDI'!B5</f>
        <v>Daniel  Elía Almonte Martínez</v>
      </c>
      <c r="D8" s="162" t="s">
        <v>559</v>
      </c>
      <c r="E8" s="162"/>
      <c r="F8" s="162" t="s">
        <v>559</v>
      </c>
      <c r="G8" s="162" t="s">
        <v>559</v>
      </c>
      <c r="H8" s="162" t="s">
        <v>559</v>
      </c>
      <c r="I8" s="162"/>
      <c r="J8" s="163"/>
      <c r="K8" s="163"/>
      <c r="L8" s="163"/>
      <c r="M8" s="163"/>
      <c r="N8" s="162">
        <f t="shared" si="1"/>
        <v>4</v>
      </c>
      <c r="O8" s="164" t="str">
        <f t="shared" si="2"/>
        <v/>
      </c>
      <c r="P8" s="165">
        <f t="shared" si="3"/>
        <v>0</v>
      </c>
      <c r="Q8" s="164" t="str">
        <f t="shared" si="4"/>
        <v/>
      </c>
      <c r="R8" s="166">
        <f t="shared" si="5"/>
        <v>0</v>
      </c>
      <c r="S8" s="164" t="str">
        <f t="shared" si="6"/>
        <v/>
      </c>
      <c r="T8" s="160">
        <v>2.0</v>
      </c>
      <c r="U8" s="161" t="str">
        <f t="shared" si="7"/>
        <v>Daniel  Elía Almonte Martínez</v>
      </c>
      <c r="V8" s="162" t="s">
        <v>559</v>
      </c>
      <c r="W8" s="162" t="s">
        <v>559</v>
      </c>
      <c r="X8" s="162" t="s">
        <v>559</v>
      </c>
      <c r="Y8" s="162" t="s">
        <v>559</v>
      </c>
      <c r="Z8" s="162" t="s">
        <v>559</v>
      </c>
      <c r="AA8" s="162" t="s">
        <v>559</v>
      </c>
      <c r="AB8" s="162" t="s">
        <v>559</v>
      </c>
      <c r="AC8" s="162" t="s">
        <v>559</v>
      </c>
      <c r="AD8" s="162"/>
      <c r="AE8" s="162"/>
      <c r="AF8" s="163">
        <f t="shared" si="8"/>
        <v>8</v>
      </c>
      <c r="AG8" s="164" t="str">
        <f t="shared" si="9"/>
        <v/>
      </c>
      <c r="AH8" s="166">
        <f t="shared" si="10"/>
        <v>0</v>
      </c>
      <c r="AI8" s="164" t="str">
        <f t="shared" si="11"/>
        <v/>
      </c>
      <c r="AJ8" s="166">
        <f t="shared" si="12"/>
        <v>0</v>
      </c>
      <c r="AK8" s="164"/>
      <c r="AL8" s="404">
        <f t="shared" si="13"/>
        <v>6954636</v>
      </c>
      <c r="AM8" s="160">
        <v>2.0</v>
      </c>
      <c r="AN8" s="405" t="str">
        <f t="shared" si="14"/>
        <v>Daniel  Elía Almonte Martínez</v>
      </c>
      <c r="AO8" s="162" t="s">
        <v>559</v>
      </c>
      <c r="AP8" s="162" t="s">
        <v>559</v>
      </c>
      <c r="AQ8" s="162"/>
      <c r="AR8" s="295" t="s">
        <v>559</v>
      </c>
      <c r="AS8" s="298" t="s">
        <v>559</v>
      </c>
      <c r="AT8" s="298" t="s">
        <v>559</v>
      </c>
      <c r="AU8" s="298" t="s">
        <v>559</v>
      </c>
      <c r="AV8" s="162" t="s">
        <v>559</v>
      </c>
      <c r="AW8" s="162" t="s">
        <v>559</v>
      </c>
      <c r="AX8" s="164"/>
      <c r="AY8" s="406">
        <f t="shared" si="15"/>
        <v>8</v>
      </c>
      <c r="AZ8" s="407" t="str">
        <f t="shared" si="16"/>
        <v/>
      </c>
      <c r="BA8" s="406">
        <f t="shared" si="17"/>
        <v>0</v>
      </c>
      <c r="BB8" s="406" t="str">
        <f t="shared" si="18"/>
        <v/>
      </c>
      <c r="BC8" s="406">
        <f t="shared" si="19"/>
        <v>0</v>
      </c>
      <c r="BD8" s="406" t="str">
        <f t="shared" si="20"/>
        <v/>
      </c>
      <c r="BE8" s="22">
        <f t="shared" si="21"/>
        <v>6954636</v>
      </c>
      <c r="BF8" s="411">
        <v>2.0</v>
      </c>
      <c r="BG8" s="405" t="str">
        <f t="shared" si="22"/>
        <v>Daniel  Elía Almonte Martínez</v>
      </c>
      <c r="BH8" s="420" t="s">
        <v>559</v>
      </c>
      <c r="BI8" s="119"/>
      <c r="BJ8" s="422" t="s">
        <v>559</v>
      </c>
      <c r="BK8" s="420" t="s">
        <v>559</v>
      </c>
      <c r="BL8" s="422" t="s">
        <v>559</v>
      </c>
      <c r="BM8" s="422" t="s">
        <v>559</v>
      </c>
      <c r="BN8" s="421" t="s">
        <v>559</v>
      </c>
      <c r="BO8" s="413"/>
      <c r="BP8" s="119"/>
      <c r="BQ8" s="119"/>
      <c r="BR8" s="409">
        <f t="shared" si="23"/>
        <v>6</v>
      </c>
      <c r="BS8" s="164" t="str">
        <f t="shared" si="24"/>
        <v/>
      </c>
      <c r="BT8" s="414"/>
      <c r="BU8" s="414"/>
      <c r="BV8" s="414"/>
      <c r="BW8" s="414"/>
      <c r="CB8" s="170" t="s">
        <v>563</v>
      </c>
      <c r="CC8" s="403" t="s">
        <v>842</v>
      </c>
    </row>
    <row r="9" ht="30.0" customHeight="1">
      <c r="A9" s="160">
        <f>'3A 2025 - 2026 DATOS DEL ESTUDI'!N6</f>
        <v>32743589</v>
      </c>
      <c r="B9" s="160">
        <v>3.0</v>
      </c>
      <c r="C9" s="161" t="str">
        <f>'3A 2025 - 2026 DATOS DEL ESTUDI'!B6</f>
        <v>Isaac  Ángeles Liriano</v>
      </c>
      <c r="D9" s="162" t="s">
        <v>559</v>
      </c>
      <c r="E9" s="162"/>
      <c r="F9" s="162" t="s">
        <v>559</v>
      </c>
      <c r="G9" s="162" t="s">
        <v>559</v>
      </c>
      <c r="H9" s="162" t="s">
        <v>559</v>
      </c>
      <c r="I9" s="162"/>
      <c r="J9" s="163"/>
      <c r="K9" s="163"/>
      <c r="L9" s="163"/>
      <c r="M9" s="163"/>
      <c r="N9" s="162">
        <f t="shared" si="1"/>
        <v>4</v>
      </c>
      <c r="O9" s="164" t="str">
        <f t="shared" si="2"/>
        <v/>
      </c>
      <c r="P9" s="165">
        <f t="shared" si="3"/>
        <v>0</v>
      </c>
      <c r="Q9" s="164" t="str">
        <f t="shared" si="4"/>
        <v/>
      </c>
      <c r="R9" s="166">
        <f t="shared" si="5"/>
        <v>0</v>
      </c>
      <c r="S9" s="164" t="str">
        <f t="shared" si="6"/>
        <v/>
      </c>
      <c r="T9" s="160">
        <v>3.0</v>
      </c>
      <c r="U9" s="161" t="str">
        <f t="shared" si="7"/>
        <v>Isaac  Ángeles Liriano</v>
      </c>
      <c r="V9" s="162" t="s">
        <v>559</v>
      </c>
      <c r="W9" s="162" t="s">
        <v>579</v>
      </c>
      <c r="X9" s="162" t="s">
        <v>559</v>
      </c>
      <c r="Y9" s="162" t="s">
        <v>579</v>
      </c>
      <c r="Z9" s="162" t="s">
        <v>580</v>
      </c>
      <c r="AA9" s="162" t="s">
        <v>559</v>
      </c>
      <c r="AB9" s="162" t="s">
        <v>559</v>
      </c>
      <c r="AC9" s="162" t="s">
        <v>559</v>
      </c>
      <c r="AD9" s="162"/>
      <c r="AE9" s="162"/>
      <c r="AF9" s="163">
        <f t="shared" si="8"/>
        <v>6</v>
      </c>
      <c r="AG9" s="164" t="str">
        <f t="shared" si="9"/>
        <v/>
      </c>
      <c r="AH9" s="166">
        <f t="shared" si="10"/>
        <v>2</v>
      </c>
      <c r="AI9" s="164" t="str">
        <f t="shared" si="11"/>
        <v/>
      </c>
      <c r="AJ9" s="166">
        <f t="shared" si="12"/>
        <v>0</v>
      </c>
      <c r="AK9" s="164"/>
      <c r="AL9" s="404">
        <f t="shared" si="13"/>
        <v>32743589</v>
      </c>
      <c r="AM9" s="160">
        <v>3.0</v>
      </c>
      <c r="AN9" s="405" t="str">
        <f t="shared" si="14"/>
        <v>Isaac  Ángeles Liriano</v>
      </c>
      <c r="AO9" s="162" t="s">
        <v>559</v>
      </c>
      <c r="AP9" s="162" t="s">
        <v>559</v>
      </c>
      <c r="AQ9" s="162"/>
      <c r="AR9" s="295" t="s">
        <v>579</v>
      </c>
      <c r="AS9" s="295" t="s">
        <v>579</v>
      </c>
      <c r="AT9" s="295" t="s">
        <v>579</v>
      </c>
      <c r="AU9" s="295" t="s">
        <v>559</v>
      </c>
      <c r="AV9" s="162" t="s">
        <v>559</v>
      </c>
      <c r="AW9" s="162" t="s">
        <v>559</v>
      </c>
      <c r="AX9" s="164"/>
      <c r="AY9" s="406">
        <f t="shared" si="15"/>
        <v>5</v>
      </c>
      <c r="AZ9" s="407" t="str">
        <f t="shared" si="16"/>
        <v/>
      </c>
      <c r="BA9" s="406">
        <f t="shared" si="17"/>
        <v>3</v>
      </c>
      <c r="BB9" s="406" t="str">
        <f t="shared" si="18"/>
        <v/>
      </c>
      <c r="BC9" s="406">
        <f t="shared" si="19"/>
        <v>0</v>
      </c>
      <c r="BD9" s="406" t="str">
        <f t="shared" si="20"/>
        <v/>
      </c>
      <c r="BE9" s="22">
        <f t="shared" si="21"/>
        <v>32743589</v>
      </c>
      <c r="BF9" s="193">
        <v>3.0</v>
      </c>
      <c r="BG9" s="405" t="str">
        <f t="shared" si="22"/>
        <v>Isaac  Ángeles Liriano</v>
      </c>
      <c r="BH9" s="420" t="s">
        <v>579</v>
      </c>
      <c r="BI9" s="119"/>
      <c r="BJ9" s="422" t="s">
        <v>559</v>
      </c>
      <c r="BK9" s="420" t="s">
        <v>559</v>
      </c>
      <c r="BL9" s="422" t="s">
        <v>559</v>
      </c>
      <c r="BM9" s="422" t="s">
        <v>559</v>
      </c>
      <c r="BN9" s="421" t="s">
        <v>579</v>
      </c>
      <c r="BO9" s="413"/>
      <c r="BP9" s="119"/>
      <c r="BQ9" s="119"/>
      <c r="BR9" s="409">
        <f t="shared" si="23"/>
        <v>4</v>
      </c>
      <c r="BS9" s="164" t="str">
        <f t="shared" si="24"/>
        <v/>
      </c>
      <c r="BT9" s="414"/>
      <c r="BU9" s="414"/>
      <c r="BV9" s="414"/>
      <c r="BW9" s="414"/>
      <c r="CB9" s="170" t="s">
        <v>565</v>
      </c>
      <c r="CC9" s="403" t="s">
        <v>843</v>
      </c>
    </row>
    <row r="10" ht="30.0" customHeight="1">
      <c r="A10" s="160">
        <f>'3A 2025 - 2026 DATOS DEL ESTUDI'!N7</f>
        <v>32899338</v>
      </c>
      <c r="B10" s="160">
        <v>4.0</v>
      </c>
      <c r="C10" s="161" t="str">
        <f>'3A 2025 - 2026 DATOS DEL ESTUDI'!B7</f>
        <v>Melaniee  Aquino  Estrella</v>
      </c>
      <c r="D10" s="162" t="s">
        <v>559</v>
      </c>
      <c r="E10" s="162"/>
      <c r="F10" s="162" t="s">
        <v>559</v>
      </c>
      <c r="G10" s="162" t="s">
        <v>559</v>
      </c>
      <c r="H10" s="162" t="s">
        <v>579</v>
      </c>
      <c r="I10" s="163"/>
      <c r="J10" s="163"/>
      <c r="K10" s="163"/>
      <c r="L10" s="163"/>
      <c r="M10" s="163"/>
      <c r="N10" s="162">
        <f t="shared" si="1"/>
        <v>3</v>
      </c>
      <c r="O10" s="164" t="str">
        <f t="shared" si="2"/>
        <v/>
      </c>
      <c r="P10" s="165">
        <f t="shared" si="3"/>
        <v>1</v>
      </c>
      <c r="Q10" s="164" t="str">
        <f t="shared" si="4"/>
        <v/>
      </c>
      <c r="R10" s="166">
        <f t="shared" si="5"/>
        <v>0</v>
      </c>
      <c r="S10" s="164" t="str">
        <f t="shared" si="6"/>
        <v/>
      </c>
      <c r="T10" s="160">
        <v>4.0</v>
      </c>
      <c r="U10" s="161" t="str">
        <f t="shared" si="7"/>
        <v>Melaniee  Aquino  Estrella</v>
      </c>
      <c r="V10" s="162" t="s">
        <v>559</v>
      </c>
      <c r="W10" s="162" t="s">
        <v>559</v>
      </c>
      <c r="X10" s="162" t="s">
        <v>559</v>
      </c>
      <c r="Y10" s="162" t="s">
        <v>559</v>
      </c>
      <c r="Z10" s="162" t="s">
        <v>578</v>
      </c>
      <c r="AA10" s="162" t="s">
        <v>559</v>
      </c>
      <c r="AB10" s="162" t="s">
        <v>559</v>
      </c>
      <c r="AC10" s="162" t="s">
        <v>559</v>
      </c>
      <c r="AD10" s="163"/>
      <c r="AE10" s="163"/>
      <c r="AF10" s="163">
        <f t="shared" si="8"/>
        <v>8</v>
      </c>
      <c r="AG10" s="164" t="str">
        <f t="shared" si="9"/>
        <v/>
      </c>
      <c r="AH10" s="166">
        <f t="shared" si="10"/>
        <v>0</v>
      </c>
      <c r="AI10" s="164" t="str">
        <f t="shared" si="11"/>
        <v/>
      </c>
      <c r="AJ10" s="166">
        <f t="shared" si="12"/>
        <v>1</v>
      </c>
      <c r="AK10" s="164"/>
      <c r="AL10" s="404">
        <f t="shared" si="13"/>
        <v>32899338</v>
      </c>
      <c r="AM10" s="160">
        <v>4.0</v>
      </c>
      <c r="AN10" s="405" t="str">
        <f t="shared" si="14"/>
        <v>Melaniee  Aquino  Estrella</v>
      </c>
      <c r="AO10" s="162" t="s">
        <v>559</v>
      </c>
      <c r="AP10" s="162" t="s">
        <v>559</v>
      </c>
      <c r="AQ10" s="162"/>
      <c r="AR10" s="295" t="s">
        <v>559</v>
      </c>
      <c r="AS10" s="298" t="s">
        <v>559</v>
      </c>
      <c r="AT10" s="298" t="s">
        <v>559</v>
      </c>
      <c r="AU10" s="298" t="s">
        <v>579</v>
      </c>
      <c r="AV10" s="162" t="s">
        <v>579</v>
      </c>
      <c r="AW10" s="162" t="s">
        <v>559</v>
      </c>
      <c r="AX10" s="164"/>
      <c r="AY10" s="406">
        <f t="shared" si="15"/>
        <v>6</v>
      </c>
      <c r="AZ10" s="407" t="str">
        <f t="shared" si="16"/>
        <v/>
      </c>
      <c r="BA10" s="406">
        <f t="shared" si="17"/>
        <v>2</v>
      </c>
      <c r="BB10" s="406" t="str">
        <f t="shared" si="18"/>
        <v/>
      </c>
      <c r="BC10" s="406">
        <f t="shared" si="19"/>
        <v>0</v>
      </c>
      <c r="BD10" s="406" t="str">
        <f t="shared" si="20"/>
        <v/>
      </c>
      <c r="BE10" s="22">
        <f t="shared" si="21"/>
        <v>32899338</v>
      </c>
      <c r="BF10" s="411">
        <v>4.0</v>
      </c>
      <c r="BG10" s="405" t="str">
        <f t="shared" si="22"/>
        <v>Melaniee  Aquino  Estrella</v>
      </c>
      <c r="BH10" s="420" t="s">
        <v>559</v>
      </c>
      <c r="BI10" s="119"/>
      <c r="BJ10" s="422" t="s">
        <v>559</v>
      </c>
      <c r="BK10" s="420" t="s">
        <v>559</v>
      </c>
      <c r="BL10" s="422" t="s">
        <v>559</v>
      </c>
      <c r="BM10" s="422" t="s">
        <v>559</v>
      </c>
      <c r="BN10" s="421" t="s">
        <v>559</v>
      </c>
      <c r="BO10" s="413"/>
      <c r="BP10" s="413"/>
      <c r="BQ10" s="413"/>
      <c r="BR10" s="409">
        <f t="shared" si="23"/>
        <v>6</v>
      </c>
      <c r="BS10" s="164" t="str">
        <f t="shared" si="24"/>
        <v/>
      </c>
      <c r="BT10" s="414"/>
      <c r="BU10" s="414"/>
      <c r="BV10" s="414"/>
      <c r="BW10" s="414"/>
      <c r="CB10" s="170" t="s">
        <v>567</v>
      </c>
      <c r="CC10" s="403" t="s">
        <v>844</v>
      </c>
    </row>
    <row r="11" ht="30.0" customHeight="1">
      <c r="A11" s="160">
        <f>'3A 2025 - 2026 DATOS DEL ESTUDI'!N8</f>
        <v>33109621</v>
      </c>
      <c r="B11" s="160">
        <v>5.0</v>
      </c>
      <c r="C11" s="161" t="str">
        <f>'3A 2025 - 2026 DATOS DEL ESTUDI'!B8</f>
        <v>Jennifer  Asenjo  De Los Santos TRANSFERIDA 10/12/25</v>
      </c>
      <c r="D11" s="162" t="s">
        <v>559</v>
      </c>
      <c r="E11" s="162"/>
      <c r="F11" s="162" t="s">
        <v>559</v>
      </c>
      <c r="G11" s="162" t="s">
        <v>559</v>
      </c>
      <c r="H11" s="162"/>
      <c r="I11" s="162"/>
      <c r="J11" s="163"/>
      <c r="K11" s="163"/>
      <c r="L11" s="163"/>
      <c r="M11" s="163"/>
      <c r="N11" s="162">
        <f t="shared" si="1"/>
        <v>3</v>
      </c>
      <c r="O11" s="164" t="str">
        <f t="shared" si="2"/>
        <v/>
      </c>
      <c r="P11" s="165">
        <f t="shared" si="3"/>
        <v>0</v>
      </c>
      <c r="Q11" s="164" t="str">
        <f t="shared" si="4"/>
        <v/>
      </c>
      <c r="R11" s="166">
        <f t="shared" si="5"/>
        <v>0</v>
      </c>
      <c r="S11" s="164" t="str">
        <f t="shared" si="6"/>
        <v/>
      </c>
      <c r="T11" s="160">
        <v>5.0</v>
      </c>
      <c r="U11" s="161" t="str">
        <f t="shared" si="7"/>
        <v>Jennifer  Asenjo  De Los Santos TRANSFERIDA 10/12/25</v>
      </c>
      <c r="V11" s="162"/>
      <c r="W11" s="162"/>
      <c r="X11" s="162"/>
      <c r="Y11" s="162"/>
      <c r="Z11" s="162"/>
      <c r="AA11" s="162"/>
      <c r="AB11" s="162"/>
      <c r="AC11" s="162"/>
      <c r="AD11" s="162"/>
      <c r="AE11" s="162"/>
      <c r="AF11" s="163">
        <f t="shared" si="8"/>
        <v>0</v>
      </c>
      <c r="AG11" s="164" t="str">
        <f t="shared" si="9"/>
        <v/>
      </c>
      <c r="AH11" s="166">
        <f t="shared" si="10"/>
        <v>0</v>
      </c>
      <c r="AI11" s="164" t="str">
        <f t="shared" si="11"/>
        <v/>
      </c>
      <c r="AJ11" s="166">
        <f t="shared" si="12"/>
        <v>0</v>
      </c>
      <c r="AK11" s="164"/>
      <c r="AL11" s="404">
        <f t="shared" si="13"/>
        <v>33109621</v>
      </c>
      <c r="AM11" s="160">
        <v>5.0</v>
      </c>
      <c r="AN11" s="405" t="str">
        <f t="shared" si="14"/>
        <v>Jennifer  Asenjo  De Los Santos TRANSFERIDA 10/12/25</v>
      </c>
      <c r="AO11" s="162"/>
      <c r="AP11" s="162"/>
      <c r="AQ11" s="162"/>
      <c r="AR11" s="295"/>
      <c r="AS11" s="423"/>
      <c r="AT11" s="423"/>
      <c r="AU11" s="424"/>
      <c r="AV11" s="162"/>
      <c r="AW11" s="164"/>
      <c r="AX11" s="164"/>
      <c r="AY11" s="406">
        <f t="shared" si="15"/>
        <v>0</v>
      </c>
      <c r="AZ11" s="407" t="str">
        <f t="shared" si="16"/>
        <v/>
      </c>
      <c r="BA11" s="406">
        <f t="shared" si="17"/>
        <v>0</v>
      </c>
      <c r="BB11" s="406" t="str">
        <f t="shared" si="18"/>
        <v/>
      </c>
      <c r="BC11" s="406">
        <f t="shared" si="19"/>
        <v>0</v>
      </c>
      <c r="BD11" s="406" t="str">
        <f t="shared" si="20"/>
        <v/>
      </c>
      <c r="BE11" s="22">
        <f t="shared" si="21"/>
        <v>33109621</v>
      </c>
      <c r="BF11" s="193">
        <v>5.0</v>
      </c>
      <c r="BG11" s="405" t="str">
        <f t="shared" si="22"/>
        <v>Jennifer  Asenjo  De Los Santos TRANSFERIDA 10/12/25</v>
      </c>
      <c r="BH11" s="420"/>
      <c r="BI11" s="119"/>
      <c r="BJ11" s="413"/>
      <c r="BK11" s="162"/>
      <c r="BL11" s="119"/>
      <c r="BM11" s="413"/>
      <c r="BN11" s="408"/>
      <c r="BO11" s="413"/>
      <c r="BP11" s="413"/>
      <c r="BQ11" s="413"/>
      <c r="BR11" s="409">
        <f t="shared" si="23"/>
        <v>0</v>
      </c>
      <c r="BS11" s="164" t="str">
        <f t="shared" si="24"/>
        <v/>
      </c>
      <c r="BT11" s="414"/>
      <c r="BU11" s="414"/>
      <c r="BV11" s="414"/>
      <c r="BW11" s="414"/>
      <c r="CB11" s="170" t="s">
        <v>569</v>
      </c>
      <c r="CC11" s="403" t="s">
        <v>845</v>
      </c>
    </row>
    <row r="12" ht="30.0" customHeight="1">
      <c r="A12" s="160">
        <f>'3A 2025 - 2026 DATOS DEL ESTUDI'!N9</f>
        <v>32678295</v>
      </c>
      <c r="B12" s="160">
        <v>6.0</v>
      </c>
      <c r="C12" s="161" t="str">
        <f>'3A 2025 - 2026 DATOS DEL ESTUDI'!B9</f>
        <v>Leshlie Crismayri Bautista Quezada</v>
      </c>
      <c r="D12" s="162" t="s">
        <v>559</v>
      </c>
      <c r="E12" s="162"/>
      <c r="F12" s="162" t="s">
        <v>578</v>
      </c>
      <c r="G12" s="162" t="s">
        <v>579</v>
      </c>
      <c r="H12" s="162" t="s">
        <v>559</v>
      </c>
      <c r="I12" s="162"/>
      <c r="J12" s="163"/>
      <c r="K12" s="163"/>
      <c r="L12" s="163"/>
      <c r="M12" s="163"/>
      <c r="N12" s="162">
        <f t="shared" si="1"/>
        <v>3</v>
      </c>
      <c r="O12" s="164" t="str">
        <f t="shared" si="2"/>
        <v/>
      </c>
      <c r="P12" s="165">
        <f t="shared" si="3"/>
        <v>1</v>
      </c>
      <c r="Q12" s="164" t="str">
        <f t="shared" si="4"/>
        <v/>
      </c>
      <c r="R12" s="166">
        <f t="shared" si="5"/>
        <v>1</v>
      </c>
      <c r="S12" s="164" t="str">
        <f t="shared" si="6"/>
        <v/>
      </c>
      <c r="T12" s="160">
        <v>6.0</v>
      </c>
      <c r="U12" s="161" t="str">
        <f t="shared" si="7"/>
        <v>Leshlie Crismayri Bautista Quezada</v>
      </c>
      <c r="V12" s="162" t="s">
        <v>579</v>
      </c>
      <c r="W12" s="162" t="s">
        <v>559</v>
      </c>
      <c r="X12" s="162" t="s">
        <v>559</v>
      </c>
      <c r="Y12" s="162" t="s">
        <v>559</v>
      </c>
      <c r="Z12" s="162" t="s">
        <v>559</v>
      </c>
      <c r="AA12" s="162" t="s">
        <v>559</v>
      </c>
      <c r="AB12" s="162" t="s">
        <v>559</v>
      </c>
      <c r="AC12" s="162" t="s">
        <v>559</v>
      </c>
      <c r="AD12" s="162"/>
      <c r="AE12" s="162"/>
      <c r="AF12" s="163">
        <f t="shared" si="8"/>
        <v>7</v>
      </c>
      <c r="AG12" s="164" t="str">
        <f t="shared" si="9"/>
        <v/>
      </c>
      <c r="AH12" s="166">
        <f t="shared" si="10"/>
        <v>1</v>
      </c>
      <c r="AI12" s="164" t="str">
        <f t="shared" si="11"/>
        <v/>
      </c>
      <c r="AJ12" s="166">
        <f t="shared" si="12"/>
        <v>0</v>
      </c>
      <c r="AK12" s="164"/>
      <c r="AL12" s="404">
        <f t="shared" si="13"/>
        <v>32678295</v>
      </c>
      <c r="AM12" s="160">
        <v>6.0</v>
      </c>
      <c r="AN12" s="405" t="str">
        <f t="shared" si="14"/>
        <v>Leshlie Crismayri Bautista Quezada</v>
      </c>
      <c r="AO12" s="162" t="s">
        <v>559</v>
      </c>
      <c r="AP12" s="162" t="s">
        <v>559</v>
      </c>
      <c r="AQ12" s="162"/>
      <c r="AR12" s="295" t="s">
        <v>559</v>
      </c>
      <c r="AS12" s="298" t="s">
        <v>559</v>
      </c>
      <c r="AT12" s="298" t="s">
        <v>578</v>
      </c>
      <c r="AU12" s="298" t="s">
        <v>559</v>
      </c>
      <c r="AV12" s="162" t="s">
        <v>559</v>
      </c>
      <c r="AW12" s="162" t="s">
        <v>559</v>
      </c>
      <c r="AX12" s="164"/>
      <c r="AY12" s="406">
        <f t="shared" si="15"/>
        <v>8</v>
      </c>
      <c r="AZ12" s="407" t="str">
        <f t="shared" si="16"/>
        <v/>
      </c>
      <c r="BA12" s="406">
        <f t="shared" si="17"/>
        <v>0</v>
      </c>
      <c r="BB12" s="406" t="str">
        <f t="shared" si="18"/>
        <v/>
      </c>
      <c r="BC12" s="406">
        <f t="shared" si="19"/>
        <v>1</v>
      </c>
      <c r="BD12" s="406" t="str">
        <f t="shared" si="20"/>
        <v/>
      </c>
      <c r="BE12" s="22">
        <f t="shared" si="21"/>
        <v>32678295</v>
      </c>
      <c r="BF12" s="411">
        <v>6.0</v>
      </c>
      <c r="BG12" s="405" t="str">
        <f t="shared" si="22"/>
        <v>Leshlie Crismayri Bautista Quezada</v>
      </c>
      <c r="BH12" s="420" t="s">
        <v>559</v>
      </c>
      <c r="BI12" s="119"/>
      <c r="BJ12" s="422" t="s">
        <v>559</v>
      </c>
      <c r="BK12" s="420" t="s">
        <v>559</v>
      </c>
      <c r="BL12" s="422" t="s">
        <v>559</v>
      </c>
      <c r="BM12" s="422" t="s">
        <v>559</v>
      </c>
      <c r="BN12" s="421" t="s">
        <v>559</v>
      </c>
      <c r="BO12" s="413"/>
      <c r="BP12" s="119"/>
      <c r="BQ12" s="119"/>
      <c r="BR12" s="409">
        <f t="shared" si="23"/>
        <v>6</v>
      </c>
      <c r="BS12" s="164" t="str">
        <f t="shared" si="24"/>
        <v/>
      </c>
      <c r="BT12" s="414"/>
      <c r="BU12" s="414"/>
      <c r="BV12" s="414"/>
      <c r="BW12" s="414"/>
      <c r="CB12" s="170" t="s">
        <v>571</v>
      </c>
      <c r="CC12" s="403" t="s">
        <v>846</v>
      </c>
    </row>
    <row r="13" ht="30.0" customHeight="1">
      <c r="A13" s="160">
        <f>'3A 2025 - 2026 DATOS DEL ESTUDI'!N10</f>
        <v>33224927</v>
      </c>
      <c r="B13" s="160">
        <v>7.0</v>
      </c>
      <c r="C13" s="161" t="str">
        <f>'3A 2025 - 2026 DATOS DEL ESTUDI'!B10</f>
        <v>Gilber  Bello Silva</v>
      </c>
      <c r="D13" s="162" t="s">
        <v>559</v>
      </c>
      <c r="E13" s="162"/>
      <c r="F13" s="162" t="s">
        <v>559</v>
      </c>
      <c r="G13" s="162" t="s">
        <v>559</v>
      </c>
      <c r="H13" s="162" t="s">
        <v>559</v>
      </c>
      <c r="I13" s="162"/>
      <c r="J13" s="163"/>
      <c r="K13" s="163"/>
      <c r="L13" s="163"/>
      <c r="M13" s="163"/>
      <c r="N13" s="162">
        <f t="shared" si="1"/>
        <v>4</v>
      </c>
      <c r="O13" s="164" t="str">
        <f t="shared" si="2"/>
        <v/>
      </c>
      <c r="P13" s="165">
        <f t="shared" si="3"/>
        <v>0</v>
      </c>
      <c r="Q13" s="164" t="str">
        <f t="shared" si="4"/>
        <v/>
      </c>
      <c r="R13" s="166">
        <f t="shared" si="5"/>
        <v>0</v>
      </c>
      <c r="S13" s="164" t="str">
        <f t="shared" si="6"/>
        <v/>
      </c>
      <c r="T13" s="160">
        <v>7.0</v>
      </c>
      <c r="U13" s="161" t="str">
        <f t="shared" si="7"/>
        <v>Gilber  Bello Silva</v>
      </c>
      <c r="V13" s="162" t="s">
        <v>559</v>
      </c>
      <c r="W13" s="162" t="s">
        <v>559</v>
      </c>
      <c r="X13" s="162" t="s">
        <v>559</v>
      </c>
      <c r="Y13" s="162" t="s">
        <v>559</v>
      </c>
      <c r="Z13" s="162" t="s">
        <v>579</v>
      </c>
      <c r="AA13" s="162" t="s">
        <v>559</v>
      </c>
      <c r="AB13" s="162" t="s">
        <v>559</v>
      </c>
      <c r="AC13" s="162" t="s">
        <v>559</v>
      </c>
      <c r="AD13" s="162"/>
      <c r="AE13" s="162"/>
      <c r="AF13" s="163">
        <f t="shared" si="8"/>
        <v>7</v>
      </c>
      <c r="AG13" s="164" t="str">
        <f t="shared" si="9"/>
        <v/>
      </c>
      <c r="AH13" s="166">
        <f t="shared" si="10"/>
        <v>1</v>
      </c>
      <c r="AI13" s="164" t="str">
        <f t="shared" si="11"/>
        <v/>
      </c>
      <c r="AJ13" s="166">
        <f t="shared" si="12"/>
        <v>0</v>
      </c>
      <c r="AK13" s="164"/>
      <c r="AL13" s="404">
        <f t="shared" si="13"/>
        <v>33224927</v>
      </c>
      <c r="AM13" s="160">
        <v>7.0</v>
      </c>
      <c r="AN13" s="405" t="str">
        <f t="shared" si="14"/>
        <v>Gilber  Bello Silva</v>
      </c>
      <c r="AO13" s="162" t="s">
        <v>559</v>
      </c>
      <c r="AP13" s="162" t="s">
        <v>559</v>
      </c>
      <c r="AQ13" s="162"/>
      <c r="AR13" s="295" t="s">
        <v>559</v>
      </c>
      <c r="AS13" s="295" t="s">
        <v>559</v>
      </c>
      <c r="AT13" s="295" t="s">
        <v>559</v>
      </c>
      <c r="AU13" s="295" t="s">
        <v>579</v>
      </c>
      <c r="AV13" s="162" t="s">
        <v>559</v>
      </c>
      <c r="AW13" s="162" t="s">
        <v>559</v>
      </c>
      <c r="AX13" s="164"/>
      <c r="AY13" s="406">
        <f t="shared" si="15"/>
        <v>7</v>
      </c>
      <c r="AZ13" s="407" t="str">
        <f t="shared" si="16"/>
        <v/>
      </c>
      <c r="BA13" s="406">
        <f t="shared" si="17"/>
        <v>1</v>
      </c>
      <c r="BB13" s="406" t="str">
        <f t="shared" si="18"/>
        <v/>
      </c>
      <c r="BC13" s="406">
        <f t="shared" si="19"/>
        <v>0</v>
      </c>
      <c r="BD13" s="406" t="str">
        <f t="shared" si="20"/>
        <v/>
      </c>
      <c r="BE13" s="22">
        <f t="shared" si="21"/>
        <v>33224927</v>
      </c>
      <c r="BF13" s="193">
        <v>7.0</v>
      </c>
      <c r="BG13" s="405" t="str">
        <f t="shared" si="22"/>
        <v>Gilber  Bello Silva</v>
      </c>
      <c r="BH13" s="420" t="s">
        <v>559</v>
      </c>
      <c r="BI13" s="119"/>
      <c r="BJ13" s="422" t="s">
        <v>559</v>
      </c>
      <c r="BK13" s="420" t="s">
        <v>559</v>
      </c>
      <c r="BL13" s="422" t="s">
        <v>559</v>
      </c>
      <c r="BM13" s="422" t="s">
        <v>559</v>
      </c>
      <c r="BN13" s="421" t="s">
        <v>579</v>
      </c>
      <c r="BO13" s="413"/>
      <c r="BP13" s="119"/>
      <c r="BQ13" s="119"/>
      <c r="BR13" s="409">
        <f t="shared" si="23"/>
        <v>5</v>
      </c>
      <c r="BS13" s="164" t="str">
        <f t="shared" si="24"/>
        <v/>
      </c>
      <c r="BT13" s="414"/>
      <c r="BU13" s="414"/>
      <c r="BV13" s="414"/>
      <c r="BW13" s="414"/>
      <c r="CB13" s="170" t="s">
        <v>573</v>
      </c>
      <c r="CC13" s="403" t="s">
        <v>836</v>
      </c>
    </row>
    <row r="14" ht="30.0" customHeight="1">
      <c r="A14" s="160">
        <f>'3A 2025 - 2026 DATOS DEL ESTUDI'!N11</f>
        <v>6783589</v>
      </c>
      <c r="B14" s="160">
        <v>8.0</v>
      </c>
      <c r="C14" s="161" t="str">
        <f>'3A 2025 - 2026 DATOS DEL ESTUDI'!B11</f>
        <v>Sherlyn Mariel Bernabel Lora</v>
      </c>
      <c r="D14" s="162" t="s">
        <v>579</v>
      </c>
      <c r="E14" s="162"/>
      <c r="F14" s="162" t="s">
        <v>559</v>
      </c>
      <c r="G14" s="162" t="s">
        <v>559</v>
      </c>
      <c r="H14" s="162" t="s">
        <v>559</v>
      </c>
      <c r="I14" s="162"/>
      <c r="J14" s="163"/>
      <c r="K14" s="163"/>
      <c r="L14" s="163"/>
      <c r="M14" s="163"/>
      <c r="N14" s="162">
        <f t="shared" si="1"/>
        <v>3</v>
      </c>
      <c r="O14" s="164" t="str">
        <f t="shared" si="2"/>
        <v/>
      </c>
      <c r="P14" s="165">
        <f t="shared" si="3"/>
        <v>1</v>
      </c>
      <c r="Q14" s="164" t="str">
        <f t="shared" si="4"/>
        <v/>
      </c>
      <c r="R14" s="166">
        <f t="shared" si="5"/>
        <v>0</v>
      </c>
      <c r="S14" s="164" t="str">
        <f t="shared" si="6"/>
        <v/>
      </c>
      <c r="T14" s="160">
        <v>8.0</v>
      </c>
      <c r="U14" s="161" t="str">
        <f t="shared" si="7"/>
        <v>Sherlyn Mariel Bernabel Lora</v>
      </c>
      <c r="V14" s="162" t="s">
        <v>559</v>
      </c>
      <c r="W14" s="162" t="s">
        <v>578</v>
      </c>
      <c r="X14" s="162" t="s">
        <v>559</v>
      </c>
      <c r="Y14" s="162" t="s">
        <v>559</v>
      </c>
      <c r="Z14" s="162" t="s">
        <v>559</v>
      </c>
      <c r="AA14" s="162" t="s">
        <v>579</v>
      </c>
      <c r="AB14" s="162" t="s">
        <v>559</v>
      </c>
      <c r="AC14" s="162" t="s">
        <v>579</v>
      </c>
      <c r="AD14" s="162"/>
      <c r="AE14" s="162"/>
      <c r="AF14" s="163">
        <f t="shared" si="8"/>
        <v>6</v>
      </c>
      <c r="AG14" s="164" t="str">
        <f t="shared" si="9"/>
        <v/>
      </c>
      <c r="AH14" s="166">
        <f t="shared" si="10"/>
        <v>2</v>
      </c>
      <c r="AI14" s="164" t="str">
        <f t="shared" si="11"/>
        <v/>
      </c>
      <c r="AJ14" s="166">
        <f t="shared" si="12"/>
        <v>1</v>
      </c>
      <c r="AK14" s="164"/>
      <c r="AL14" s="404">
        <f t="shared" si="13"/>
        <v>6783589</v>
      </c>
      <c r="AM14" s="160">
        <v>8.0</v>
      </c>
      <c r="AN14" s="405" t="str">
        <f t="shared" si="14"/>
        <v>Sherlyn Mariel Bernabel Lora</v>
      </c>
      <c r="AO14" s="162" t="s">
        <v>559</v>
      </c>
      <c r="AP14" s="162" t="s">
        <v>559</v>
      </c>
      <c r="AQ14" s="162"/>
      <c r="AR14" s="295" t="s">
        <v>559</v>
      </c>
      <c r="AS14" s="298" t="s">
        <v>559</v>
      </c>
      <c r="AT14" s="298" t="s">
        <v>579</v>
      </c>
      <c r="AU14" s="298" t="s">
        <v>559</v>
      </c>
      <c r="AV14" s="162" t="s">
        <v>559</v>
      </c>
      <c r="AW14" s="162" t="s">
        <v>579</v>
      </c>
      <c r="AX14" s="164"/>
      <c r="AY14" s="406">
        <f t="shared" si="15"/>
        <v>6</v>
      </c>
      <c r="AZ14" s="407" t="str">
        <f t="shared" si="16"/>
        <v/>
      </c>
      <c r="BA14" s="406">
        <f t="shared" si="17"/>
        <v>2</v>
      </c>
      <c r="BB14" s="406" t="str">
        <f t="shared" si="18"/>
        <v/>
      </c>
      <c r="BC14" s="406">
        <f t="shared" si="19"/>
        <v>0</v>
      </c>
      <c r="BD14" s="406" t="str">
        <f t="shared" si="20"/>
        <v/>
      </c>
      <c r="BE14" s="22">
        <f t="shared" si="21"/>
        <v>6783589</v>
      </c>
      <c r="BF14" s="411">
        <v>8.0</v>
      </c>
      <c r="BG14" s="405" t="str">
        <f t="shared" si="22"/>
        <v>Sherlyn Mariel Bernabel Lora</v>
      </c>
      <c r="BH14" s="420" t="s">
        <v>559</v>
      </c>
      <c r="BI14" s="119"/>
      <c r="BJ14" s="422" t="s">
        <v>559</v>
      </c>
      <c r="BK14" s="420" t="s">
        <v>559</v>
      </c>
      <c r="BL14" s="422" t="s">
        <v>559</v>
      </c>
      <c r="BM14" s="422" t="s">
        <v>559</v>
      </c>
      <c r="BN14" s="421" t="s">
        <v>559</v>
      </c>
      <c r="BO14" s="413"/>
      <c r="BP14" s="119"/>
      <c r="BQ14" s="119"/>
      <c r="BR14" s="409">
        <f t="shared" si="23"/>
        <v>6</v>
      </c>
      <c r="BS14" s="164" t="str">
        <f t="shared" si="24"/>
        <v/>
      </c>
      <c r="BT14" s="414"/>
      <c r="BU14" s="414"/>
      <c r="BV14" s="414"/>
      <c r="BW14" s="414"/>
      <c r="CB14" s="170" t="s">
        <v>574</v>
      </c>
      <c r="CC14" s="403" t="s">
        <v>837</v>
      </c>
    </row>
    <row r="15" ht="30.0" customHeight="1">
      <c r="A15" s="160">
        <f>'3A 2025 - 2026 DATOS DEL ESTUDI'!N12</f>
        <v>7117826</v>
      </c>
      <c r="B15" s="160">
        <v>9.0</v>
      </c>
      <c r="C15" s="161" t="str">
        <f>'3A 2025 - 2026 DATOS DEL ESTUDI'!B12</f>
        <v>Erleen  Brito Castillo</v>
      </c>
      <c r="D15" s="162" t="s">
        <v>559</v>
      </c>
      <c r="E15" s="162"/>
      <c r="F15" s="162" t="s">
        <v>559</v>
      </c>
      <c r="G15" s="162" t="s">
        <v>559</v>
      </c>
      <c r="H15" s="162" t="s">
        <v>559</v>
      </c>
      <c r="I15" s="162"/>
      <c r="J15" s="163"/>
      <c r="K15" s="163"/>
      <c r="L15" s="163"/>
      <c r="M15" s="163"/>
      <c r="N15" s="162">
        <f t="shared" si="1"/>
        <v>4</v>
      </c>
      <c r="O15" s="164" t="str">
        <f t="shared" si="2"/>
        <v/>
      </c>
      <c r="P15" s="165">
        <f t="shared" si="3"/>
        <v>0</v>
      </c>
      <c r="Q15" s="164" t="str">
        <f t="shared" si="4"/>
        <v/>
      </c>
      <c r="R15" s="166">
        <f t="shared" si="5"/>
        <v>0</v>
      </c>
      <c r="S15" s="164" t="str">
        <f t="shared" si="6"/>
        <v/>
      </c>
      <c r="T15" s="160">
        <v>9.0</v>
      </c>
      <c r="U15" s="161" t="str">
        <f t="shared" si="7"/>
        <v>Erleen  Brito Castillo</v>
      </c>
      <c r="V15" s="162" t="s">
        <v>559</v>
      </c>
      <c r="W15" s="162" t="s">
        <v>559</v>
      </c>
      <c r="X15" s="162" t="s">
        <v>559</v>
      </c>
      <c r="Y15" s="162" t="s">
        <v>559</v>
      </c>
      <c r="Z15" s="162" t="s">
        <v>559</v>
      </c>
      <c r="AA15" s="162" t="s">
        <v>559</v>
      </c>
      <c r="AB15" s="162" t="s">
        <v>559</v>
      </c>
      <c r="AC15" s="162" t="s">
        <v>559</v>
      </c>
      <c r="AD15" s="162"/>
      <c r="AE15" s="162"/>
      <c r="AF15" s="163">
        <f t="shared" si="8"/>
        <v>8</v>
      </c>
      <c r="AG15" s="164" t="str">
        <f t="shared" si="9"/>
        <v/>
      </c>
      <c r="AH15" s="166">
        <f t="shared" si="10"/>
        <v>0</v>
      </c>
      <c r="AI15" s="164" t="str">
        <f t="shared" si="11"/>
        <v/>
      </c>
      <c r="AJ15" s="166">
        <f t="shared" si="12"/>
        <v>0</v>
      </c>
      <c r="AK15" s="164"/>
      <c r="AL15" s="404">
        <f t="shared" si="13"/>
        <v>7117826</v>
      </c>
      <c r="AM15" s="160">
        <v>9.0</v>
      </c>
      <c r="AN15" s="405" t="str">
        <f t="shared" si="14"/>
        <v>Erleen  Brito Castillo</v>
      </c>
      <c r="AO15" s="162" t="s">
        <v>559</v>
      </c>
      <c r="AP15" s="162" t="s">
        <v>559</v>
      </c>
      <c r="AQ15" s="162"/>
      <c r="AR15" s="295" t="s">
        <v>559</v>
      </c>
      <c r="AS15" s="295" t="s">
        <v>559</v>
      </c>
      <c r="AT15" s="295" t="s">
        <v>559</v>
      </c>
      <c r="AU15" s="295" t="s">
        <v>579</v>
      </c>
      <c r="AV15" s="162" t="s">
        <v>559</v>
      </c>
      <c r="AW15" s="162" t="s">
        <v>579</v>
      </c>
      <c r="AX15" s="164"/>
      <c r="AY15" s="406">
        <f t="shared" si="15"/>
        <v>6</v>
      </c>
      <c r="AZ15" s="407" t="str">
        <f t="shared" si="16"/>
        <v/>
      </c>
      <c r="BA15" s="406">
        <f t="shared" si="17"/>
        <v>2</v>
      </c>
      <c r="BB15" s="406" t="str">
        <f t="shared" si="18"/>
        <v/>
      </c>
      <c r="BC15" s="406">
        <f t="shared" si="19"/>
        <v>0</v>
      </c>
      <c r="BD15" s="406" t="str">
        <f t="shared" si="20"/>
        <v/>
      </c>
      <c r="BE15" s="22">
        <f t="shared" si="21"/>
        <v>7117826</v>
      </c>
      <c r="BF15" s="193">
        <v>9.0</v>
      </c>
      <c r="BG15" s="405" t="str">
        <f t="shared" si="22"/>
        <v>Erleen  Brito Castillo</v>
      </c>
      <c r="BH15" s="420" t="s">
        <v>559</v>
      </c>
      <c r="BI15" s="119"/>
      <c r="BJ15" s="422" t="s">
        <v>559</v>
      </c>
      <c r="BK15" s="420" t="s">
        <v>559</v>
      </c>
      <c r="BL15" s="422" t="s">
        <v>559</v>
      </c>
      <c r="BM15" s="422" t="s">
        <v>559</v>
      </c>
      <c r="BN15" s="421" t="s">
        <v>559</v>
      </c>
      <c r="BO15" s="413"/>
      <c r="BP15" s="119"/>
      <c r="BQ15" s="119"/>
      <c r="BR15" s="409">
        <f t="shared" si="23"/>
        <v>6</v>
      </c>
      <c r="BS15" s="164" t="str">
        <f t="shared" si="24"/>
        <v/>
      </c>
      <c r="BT15" s="414"/>
      <c r="BU15" s="414"/>
      <c r="BV15" s="414"/>
      <c r="BW15" s="414"/>
      <c r="CC15" s="403" t="s">
        <v>838</v>
      </c>
    </row>
    <row r="16" ht="30.0" customHeight="1">
      <c r="A16" s="160">
        <f>'3A 2025 - 2026 DATOS DEL ESTUDI'!N13</f>
        <v>7042227</v>
      </c>
      <c r="B16" s="160">
        <v>10.0</v>
      </c>
      <c r="C16" s="161" t="str">
        <f>'3A 2025 - 2026 DATOS DEL ESTUDI'!B13</f>
        <v>Brianny  Caraballo Guzmán</v>
      </c>
      <c r="D16" s="162" t="s">
        <v>559</v>
      </c>
      <c r="E16" s="162"/>
      <c r="F16" s="162" t="s">
        <v>559</v>
      </c>
      <c r="G16" s="162" t="s">
        <v>559</v>
      </c>
      <c r="H16" s="162" t="s">
        <v>559</v>
      </c>
      <c r="I16" s="162"/>
      <c r="J16" s="163"/>
      <c r="K16" s="163"/>
      <c r="L16" s="163"/>
      <c r="M16" s="163"/>
      <c r="N16" s="162">
        <f t="shared" si="1"/>
        <v>4</v>
      </c>
      <c r="O16" s="164" t="str">
        <f t="shared" si="2"/>
        <v/>
      </c>
      <c r="P16" s="165">
        <f t="shared" si="3"/>
        <v>0</v>
      </c>
      <c r="Q16" s="164" t="str">
        <f t="shared" si="4"/>
        <v/>
      </c>
      <c r="R16" s="166">
        <f t="shared" si="5"/>
        <v>0</v>
      </c>
      <c r="S16" s="164" t="str">
        <f t="shared" si="6"/>
        <v/>
      </c>
      <c r="T16" s="160">
        <v>10.0</v>
      </c>
      <c r="U16" s="161" t="str">
        <f t="shared" si="7"/>
        <v>Brianny  Caraballo Guzmán</v>
      </c>
      <c r="V16" s="162" t="s">
        <v>559</v>
      </c>
      <c r="W16" s="162" t="s">
        <v>559</v>
      </c>
      <c r="X16" s="162" t="s">
        <v>559</v>
      </c>
      <c r="Y16" s="162" t="s">
        <v>559</v>
      </c>
      <c r="Z16" s="162" t="s">
        <v>578</v>
      </c>
      <c r="AA16" s="162" t="s">
        <v>559</v>
      </c>
      <c r="AB16" s="162" t="s">
        <v>559</v>
      </c>
      <c r="AC16" s="162" t="s">
        <v>559</v>
      </c>
      <c r="AD16" s="162"/>
      <c r="AE16" s="162"/>
      <c r="AF16" s="163">
        <f t="shared" si="8"/>
        <v>8</v>
      </c>
      <c r="AG16" s="164" t="str">
        <f t="shared" si="9"/>
        <v/>
      </c>
      <c r="AH16" s="166">
        <f t="shared" si="10"/>
        <v>0</v>
      </c>
      <c r="AI16" s="164" t="str">
        <f t="shared" si="11"/>
        <v/>
      </c>
      <c r="AJ16" s="166">
        <f t="shared" si="12"/>
        <v>1</v>
      </c>
      <c r="AK16" s="164"/>
      <c r="AL16" s="404">
        <f t="shared" si="13"/>
        <v>7042227</v>
      </c>
      <c r="AM16" s="160">
        <v>10.0</v>
      </c>
      <c r="AN16" s="405" t="str">
        <f t="shared" si="14"/>
        <v>Brianny  Caraballo Guzmán</v>
      </c>
      <c r="AO16" s="162" t="s">
        <v>559</v>
      </c>
      <c r="AP16" s="162" t="s">
        <v>559</v>
      </c>
      <c r="AQ16" s="162"/>
      <c r="AR16" s="295" t="s">
        <v>559</v>
      </c>
      <c r="AS16" s="298" t="s">
        <v>559</v>
      </c>
      <c r="AT16" s="298" t="s">
        <v>559</v>
      </c>
      <c r="AU16" s="298" t="s">
        <v>559</v>
      </c>
      <c r="AV16" s="162" t="s">
        <v>559</v>
      </c>
      <c r="AW16" s="162" t="s">
        <v>559</v>
      </c>
      <c r="AX16" s="164"/>
      <c r="AY16" s="406">
        <f t="shared" si="15"/>
        <v>8</v>
      </c>
      <c r="AZ16" s="407" t="str">
        <f t="shared" si="16"/>
        <v/>
      </c>
      <c r="BA16" s="406">
        <f t="shared" si="17"/>
        <v>0</v>
      </c>
      <c r="BB16" s="406" t="str">
        <f t="shared" si="18"/>
        <v/>
      </c>
      <c r="BC16" s="406">
        <f t="shared" si="19"/>
        <v>0</v>
      </c>
      <c r="BD16" s="406" t="str">
        <f t="shared" si="20"/>
        <v/>
      </c>
      <c r="BE16" s="22">
        <f t="shared" si="21"/>
        <v>7042227</v>
      </c>
      <c r="BF16" s="411">
        <v>10.0</v>
      </c>
      <c r="BG16" s="405" t="str">
        <f t="shared" si="22"/>
        <v>Brianny  Caraballo Guzmán</v>
      </c>
      <c r="BH16" s="420" t="s">
        <v>559</v>
      </c>
      <c r="BI16" s="119"/>
      <c r="BJ16" s="422" t="s">
        <v>559</v>
      </c>
      <c r="BK16" s="420" t="s">
        <v>559</v>
      </c>
      <c r="BL16" s="422" t="s">
        <v>559</v>
      </c>
      <c r="BM16" s="422" t="s">
        <v>559</v>
      </c>
      <c r="BN16" s="421" t="s">
        <v>559</v>
      </c>
      <c r="BO16" s="413"/>
      <c r="BP16" s="119"/>
      <c r="BQ16" s="119"/>
      <c r="BR16" s="409">
        <f t="shared" si="23"/>
        <v>6</v>
      </c>
      <c r="BS16" s="164" t="str">
        <f t="shared" si="24"/>
        <v/>
      </c>
      <c r="BT16" s="414"/>
      <c r="BU16" s="414"/>
      <c r="BV16" s="414"/>
      <c r="BW16" s="414"/>
      <c r="CC16" s="403" t="s">
        <v>839</v>
      </c>
    </row>
    <row r="17" ht="30.0" customHeight="1">
      <c r="A17" s="160">
        <f>'3A 2025 - 2026 DATOS DEL ESTUDI'!N14</f>
        <v>32626669</v>
      </c>
      <c r="B17" s="160">
        <v>11.0</v>
      </c>
      <c r="C17" s="161" t="str">
        <f>'3A 2025 - 2026 DATOS DEL ESTUDI'!B14</f>
        <v>Scarlet  Castillo</v>
      </c>
      <c r="D17" s="162" t="s">
        <v>559</v>
      </c>
      <c r="E17" s="162"/>
      <c r="F17" s="162" t="s">
        <v>559</v>
      </c>
      <c r="G17" s="162" t="s">
        <v>559</v>
      </c>
      <c r="H17" s="162" t="s">
        <v>559</v>
      </c>
      <c r="I17" s="162"/>
      <c r="J17" s="163"/>
      <c r="K17" s="163"/>
      <c r="L17" s="163"/>
      <c r="M17" s="163"/>
      <c r="N17" s="162">
        <f t="shared" si="1"/>
        <v>4</v>
      </c>
      <c r="O17" s="164" t="str">
        <f t="shared" si="2"/>
        <v/>
      </c>
      <c r="P17" s="165">
        <f t="shared" si="3"/>
        <v>0</v>
      </c>
      <c r="Q17" s="164" t="str">
        <f t="shared" si="4"/>
        <v/>
      </c>
      <c r="R17" s="166">
        <f t="shared" si="5"/>
        <v>0</v>
      </c>
      <c r="S17" s="164" t="str">
        <f t="shared" si="6"/>
        <v/>
      </c>
      <c r="T17" s="160">
        <v>11.0</v>
      </c>
      <c r="U17" s="161" t="str">
        <f t="shared" si="7"/>
        <v>Scarlet  Castillo</v>
      </c>
      <c r="V17" s="162" t="s">
        <v>578</v>
      </c>
      <c r="W17" s="162" t="s">
        <v>579</v>
      </c>
      <c r="X17" s="162" t="s">
        <v>559</v>
      </c>
      <c r="Y17" s="162" t="s">
        <v>559</v>
      </c>
      <c r="Z17" s="162" t="s">
        <v>579</v>
      </c>
      <c r="AA17" s="162" t="s">
        <v>559</v>
      </c>
      <c r="AB17" s="162" t="s">
        <v>559</v>
      </c>
      <c r="AC17" s="162" t="s">
        <v>559</v>
      </c>
      <c r="AD17" s="162"/>
      <c r="AE17" s="162"/>
      <c r="AF17" s="163">
        <f t="shared" si="8"/>
        <v>6</v>
      </c>
      <c r="AG17" s="164" t="str">
        <f t="shared" si="9"/>
        <v/>
      </c>
      <c r="AH17" s="166">
        <f t="shared" si="10"/>
        <v>2</v>
      </c>
      <c r="AI17" s="164" t="str">
        <f t="shared" si="11"/>
        <v/>
      </c>
      <c r="AJ17" s="166">
        <f t="shared" si="12"/>
        <v>1</v>
      </c>
      <c r="AK17" s="164"/>
      <c r="AL17" s="404">
        <f t="shared" si="13"/>
        <v>32626669</v>
      </c>
      <c r="AM17" s="160">
        <v>11.0</v>
      </c>
      <c r="AN17" s="405" t="str">
        <f t="shared" si="14"/>
        <v>Scarlet  Castillo</v>
      </c>
      <c r="AO17" s="162" t="s">
        <v>559</v>
      </c>
      <c r="AP17" s="162" t="s">
        <v>559</v>
      </c>
      <c r="AQ17" s="162"/>
      <c r="AR17" s="295" t="s">
        <v>559</v>
      </c>
      <c r="AS17" s="295" t="s">
        <v>559</v>
      </c>
      <c r="AT17" s="295" t="s">
        <v>579</v>
      </c>
      <c r="AU17" s="295" t="s">
        <v>559</v>
      </c>
      <c r="AV17" s="162" t="s">
        <v>559</v>
      </c>
      <c r="AW17" s="162" t="s">
        <v>579</v>
      </c>
      <c r="AX17" s="164"/>
      <c r="AY17" s="406">
        <f t="shared" si="15"/>
        <v>6</v>
      </c>
      <c r="AZ17" s="407" t="str">
        <f t="shared" si="16"/>
        <v/>
      </c>
      <c r="BA17" s="406">
        <f t="shared" si="17"/>
        <v>2</v>
      </c>
      <c r="BB17" s="406" t="str">
        <f t="shared" si="18"/>
        <v/>
      </c>
      <c r="BC17" s="406">
        <f t="shared" si="19"/>
        <v>0</v>
      </c>
      <c r="BD17" s="406" t="str">
        <f t="shared" si="20"/>
        <v/>
      </c>
      <c r="BE17" s="22">
        <f t="shared" si="21"/>
        <v>32626669</v>
      </c>
      <c r="BF17" s="193">
        <v>11.0</v>
      </c>
      <c r="BG17" s="405" t="str">
        <f t="shared" si="22"/>
        <v>Scarlet  Castillo</v>
      </c>
      <c r="BH17" s="420" t="s">
        <v>559</v>
      </c>
      <c r="BI17" s="119"/>
      <c r="BJ17" s="422" t="s">
        <v>559</v>
      </c>
      <c r="BK17" s="420" t="s">
        <v>559</v>
      </c>
      <c r="BL17" s="422" t="s">
        <v>559</v>
      </c>
      <c r="BM17" s="422" t="s">
        <v>559</v>
      </c>
      <c r="BN17" s="421" t="s">
        <v>559</v>
      </c>
      <c r="BO17" s="413"/>
      <c r="BP17" s="119"/>
      <c r="BQ17" s="119"/>
      <c r="BR17" s="409">
        <f t="shared" si="23"/>
        <v>6</v>
      </c>
      <c r="BS17" s="164" t="str">
        <f t="shared" si="24"/>
        <v/>
      </c>
      <c r="BT17" s="414"/>
      <c r="BU17" s="414"/>
      <c r="BV17" s="414"/>
      <c r="BW17" s="414"/>
      <c r="CC17" s="403" t="s">
        <v>847</v>
      </c>
    </row>
    <row r="18" ht="30.0" customHeight="1">
      <c r="A18" s="160">
        <f>'3A 2025 - 2026 DATOS DEL ESTUDI'!N15</f>
        <v>33016326</v>
      </c>
      <c r="B18" s="160">
        <v>12.0</v>
      </c>
      <c r="C18" s="161" t="str">
        <f>'3A 2025 - 2026 DATOS DEL ESTUDI'!B15</f>
        <v>Yarselin  Cruz Peña</v>
      </c>
      <c r="D18" s="162" t="s">
        <v>559</v>
      </c>
      <c r="E18" s="162"/>
      <c r="F18" s="162" t="s">
        <v>559</v>
      </c>
      <c r="G18" s="162" t="s">
        <v>559</v>
      </c>
      <c r="H18" s="162" t="s">
        <v>559</v>
      </c>
      <c r="I18" s="162"/>
      <c r="J18" s="163"/>
      <c r="K18" s="163"/>
      <c r="L18" s="163"/>
      <c r="M18" s="163"/>
      <c r="N18" s="162">
        <f t="shared" si="1"/>
        <v>4</v>
      </c>
      <c r="O18" s="164" t="str">
        <f t="shared" si="2"/>
        <v/>
      </c>
      <c r="P18" s="165">
        <f t="shared" si="3"/>
        <v>0</v>
      </c>
      <c r="Q18" s="164" t="str">
        <f t="shared" si="4"/>
        <v/>
      </c>
      <c r="R18" s="166">
        <f t="shared" si="5"/>
        <v>0</v>
      </c>
      <c r="S18" s="164" t="str">
        <f t="shared" si="6"/>
        <v/>
      </c>
      <c r="T18" s="160">
        <v>12.0</v>
      </c>
      <c r="U18" s="161" t="str">
        <f t="shared" si="7"/>
        <v>Yarselin  Cruz Peña</v>
      </c>
      <c r="V18" s="162" t="s">
        <v>559</v>
      </c>
      <c r="W18" s="162" t="s">
        <v>559</v>
      </c>
      <c r="X18" s="162" t="s">
        <v>559</v>
      </c>
      <c r="Y18" s="162" t="s">
        <v>559</v>
      </c>
      <c r="Z18" s="162" t="s">
        <v>559</v>
      </c>
      <c r="AA18" s="162" t="s">
        <v>559</v>
      </c>
      <c r="AB18" s="162" t="s">
        <v>559</v>
      </c>
      <c r="AC18" s="162" t="s">
        <v>559</v>
      </c>
      <c r="AD18" s="162"/>
      <c r="AE18" s="162"/>
      <c r="AF18" s="163">
        <f t="shared" si="8"/>
        <v>8</v>
      </c>
      <c r="AG18" s="164" t="str">
        <f t="shared" si="9"/>
        <v/>
      </c>
      <c r="AH18" s="166">
        <f t="shared" si="10"/>
        <v>0</v>
      </c>
      <c r="AI18" s="164" t="str">
        <f t="shared" si="11"/>
        <v/>
      </c>
      <c r="AJ18" s="166">
        <f t="shared" si="12"/>
        <v>0</v>
      </c>
      <c r="AK18" s="164"/>
      <c r="AL18" s="404">
        <f t="shared" si="13"/>
        <v>33016326</v>
      </c>
      <c r="AM18" s="160">
        <v>12.0</v>
      </c>
      <c r="AN18" s="405" t="str">
        <f t="shared" si="14"/>
        <v>Yarselin  Cruz Peña</v>
      </c>
      <c r="AO18" s="162" t="s">
        <v>559</v>
      </c>
      <c r="AP18" s="162" t="s">
        <v>559</v>
      </c>
      <c r="AQ18" s="162"/>
      <c r="AR18" s="295" t="s">
        <v>559</v>
      </c>
      <c r="AS18" s="298" t="s">
        <v>559</v>
      </c>
      <c r="AT18" s="298" t="s">
        <v>559</v>
      </c>
      <c r="AU18" s="298" t="s">
        <v>559</v>
      </c>
      <c r="AV18" s="162" t="s">
        <v>559</v>
      </c>
      <c r="AW18" s="162" t="s">
        <v>559</v>
      </c>
      <c r="AX18" s="164"/>
      <c r="AY18" s="406">
        <f t="shared" si="15"/>
        <v>8</v>
      </c>
      <c r="AZ18" s="407" t="str">
        <f t="shared" si="16"/>
        <v/>
      </c>
      <c r="BA18" s="406">
        <f t="shared" si="17"/>
        <v>0</v>
      </c>
      <c r="BB18" s="406" t="str">
        <f t="shared" si="18"/>
        <v/>
      </c>
      <c r="BC18" s="406">
        <f t="shared" si="19"/>
        <v>0</v>
      </c>
      <c r="BD18" s="406" t="str">
        <f t="shared" si="20"/>
        <v/>
      </c>
      <c r="BE18" s="22">
        <f t="shared" si="21"/>
        <v>33016326</v>
      </c>
      <c r="BF18" s="411">
        <v>12.0</v>
      </c>
      <c r="BG18" s="405" t="str">
        <f t="shared" si="22"/>
        <v>Yarselin  Cruz Peña</v>
      </c>
      <c r="BH18" s="420" t="s">
        <v>559</v>
      </c>
      <c r="BI18" s="119"/>
      <c r="BJ18" s="422" t="s">
        <v>559</v>
      </c>
      <c r="BK18" s="420" t="s">
        <v>559</v>
      </c>
      <c r="BL18" s="422" t="s">
        <v>559</v>
      </c>
      <c r="BM18" s="422" t="s">
        <v>559</v>
      </c>
      <c r="BN18" s="421" t="s">
        <v>559</v>
      </c>
      <c r="BO18" s="413"/>
      <c r="BP18" s="119"/>
      <c r="BQ18" s="119"/>
      <c r="BR18" s="409">
        <f t="shared" si="23"/>
        <v>6</v>
      </c>
      <c r="BS18" s="164" t="str">
        <f t="shared" si="24"/>
        <v/>
      </c>
      <c r="BT18" s="414"/>
      <c r="BU18" s="414"/>
      <c r="BV18" s="414"/>
      <c r="BW18" s="414"/>
    </row>
    <row r="19" ht="30.0" customHeight="1">
      <c r="A19" s="160">
        <f>'3A 2025 - 2026 DATOS DEL ESTUDI'!N16</f>
        <v>32387390</v>
      </c>
      <c r="B19" s="160">
        <v>13.0</v>
      </c>
      <c r="C19" s="161" t="str">
        <f>'3A 2025 - 2026 DATOS DEL ESTUDI'!B16</f>
        <v>Fernando José Díaz Fernández</v>
      </c>
      <c r="D19" s="162" t="s">
        <v>559</v>
      </c>
      <c r="E19" s="162"/>
      <c r="F19" s="162" t="s">
        <v>559</v>
      </c>
      <c r="G19" s="162" t="s">
        <v>559</v>
      </c>
      <c r="H19" s="162" t="s">
        <v>559</v>
      </c>
      <c r="I19" s="162"/>
      <c r="J19" s="163"/>
      <c r="K19" s="163"/>
      <c r="L19" s="163"/>
      <c r="M19" s="163"/>
      <c r="N19" s="162">
        <f t="shared" si="1"/>
        <v>4</v>
      </c>
      <c r="O19" s="164" t="str">
        <f t="shared" si="2"/>
        <v/>
      </c>
      <c r="P19" s="165">
        <f t="shared" si="3"/>
        <v>0</v>
      </c>
      <c r="Q19" s="164" t="str">
        <f t="shared" si="4"/>
        <v/>
      </c>
      <c r="R19" s="166">
        <f t="shared" si="5"/>
        <v>0</v>
      </c>
      <c r="S19" s="164" t="str">
        <f t="shared" si="6"/>
        <v/>
      </c>
      <c r="T19" s="160">
        <v>13.0</v>
      </c>
      <c r="U19" s="161" t="str">
        <f t="shared" si="7"/>
        <v>Fernando José Díaz Fernández</v>
      </c>
      <c r="V19" s="162" t="s">
        <v>559</v>
      </c>
      <c r="W19" s="162" t="s">
        <v>559</v>
      </c>
      <c r="X19" s="162" t="s">
        <v>559</v>
      </c>
      <c r="Y19" s="162" t="s">
        <v>559</v>
      </c>
      <c r="Z19" s="162" t="s">
        <v>559</v>
      </c>
      <c r="AA19" s="162" t="s">
        <v>559</v>
      </c>
      <c r="AB19" s="162" t="s">
        <v>559</v>
      </c>
      <c r="AC19" s="162" t="s">
        <v>559</v>
      </c>
      <c r="AD19" s="162"/>
      <c r="AE19" s="162"/>
      <c r="AF19" s="163">
        <f t="shared" si="8"/>
        <v>8</v>
      </c>
      <c r="AG19" s="164" t="str">
        <f t="shared" si="9"/>
        <v/>
      </c>
      <c r="AH19" s="166">
        <f t="shared" si="10"/>
        <v>0</v>
      </c>
      <c r="AI19" s="164" t="str">
        <f t="shared" si="11"/>
        <v/>
      </c>
      <c r="AJ19" s="166">
        <f t="shared" si="12"/>
        <v>0</v>
      </c>
      <c r="AK19" s="164"/>
      <c r="AL19" s="404">
        <f t="shared" si="13"/>
        <v>32387390</v>
      </c>
      <c r="AM19" s="160">
        <v>13.0</v>
      </c>
      <c r="AN19" s="405" t="str">
        <f t="shared" si="14"/>
        <v>Fernando José Díaz Fernández</v>
      </c>
      <c r="AO19" s="162" t="s">
        <v>559</v>
      </c>
      <c r="AP19" s="162" t="s">
        <v>559</v>
      </c>
      <c r="AQ19" s="162"/>
      <c r="AR19" s="295" t="s">
        <v>559</v>
      </c>
      <c r="AS19" s="295" t="s">
        <v>559</v>
      </c>
      <c r="AT19" s="295" t="s">
        <v>559</v>
      </c>
      <c r="AU19" s="295" t="s">
        <v>559</v>
      </c>
      <c r="AV19" s="162" t="s">
        <v>559</v>
      </c>
      <c r="AW19" s="162" t="s">
        <v>559</v>
      </c>
      <c r="AX19" s="164"/>
      <c r="AY19" s="406">
        <f t="shared" si="15"/>
        <v>8</v>
      </c>
      <c r="AZ19" s="407" t="str">
        <f t="shared" si="16"/>
        <v/>
      </c>
      <c r="BA19" s="406">
        <f t="shared" si="17"/>
        <v>0</v>
      </c>
      <c r="BB19" s="406" t="str">
        <f t="shared" si="18"/>
        <v/>
      </c>
      <c r="BC19" s="406">
        <f t="shared" si="19"/>
        <v>0</v>
      </c>
      <c r="BD19" s="406" t="str">
        <f t="shared" si="20"/>
        <v/>
      </c>
      <c r="BE19" s="22">
        <f t="shared" si="21"/>
        <v>32387390</v>
      </c>
      <c r="BF19" s="193">
        <v>13.0</v>
      </c>
      <c r="BG19" s="405" t="str">
        <f t="shared" si="22"/>
        <v>Fernando José Díaz Fernández</v>
      </c>
      <c r="BH19" s="420" t="s">
        <v>559</v>
      </c>
      <c r="BI19" s="119"/>
      <c r="BJ19" s="422" t="s">
        <v>559</v>
      </c>
      <c r="BK19" s="420" t="s">
        <v>559</v>
      </c>
      <c r="BL19" s="422" t="s">
        <v>559</v>
      </c>
      <c r="BM19" s="422" t="s">
        <v>559</v>
      </c>
      <c r="BN19" s="421" t="s">
        <v>559</v>
      </c>
      <c r="BO19" s="413"/>
      <c r="BP19" s="119"/>
      <c r="BQ19" s="119"/>
      <c r="BR19" s="409">
        <f t="shared" si="23"/>
        <v>6</v>
      </c>
      <c r="BS19" s="164" t="str">
        <f t="shared" si="24"/>
        <v/>
      </c>
      <c r="BT19" s="414"/>
      <c r="BU19" s="414"/>
      <c r="BV19" s="414"/>
      <c r="BW19" s="414"/>
    </row>
    <row r="20" ht="30.0" customHeight="1">
      <c r="A20" s="160">
        <f>'3A 2025 - 2026 DATOS DEL ESTUDI'!N17</f>
        <v>27198412</v>
      </c>
      <c r="B20" s="160">
        <v>14.0</v>
      </c>
      <c r="C20" s="161" t="str">
        <f>'3A 2025 - 2026 DATOS DEL ESTUDI'!B17</f>
        <v>Scarlett  Espinal Estéves</v>
      </c>
      <c r="D20" s="162" t="s">
        <v>559</v>
      </c>
      <c r="E20" s="162"/>
      <c r="F20" s="162" t="s">
        <v>559</v>
      </c>
      <c r="G20" s="162" t="s">
        <v>559</v>
      </c>
      <c r="H20" s="162" t="s">
        <v>559</v>
      </c>
      <c r="I20" s="162"/>
      <c r="J20" s="163"/>
      <c r="K20" s="163"/>
      <c r="L20" s="163"/>
      <c r="M20" s="163"/>
      <c r="N20" s="162">
        <f t="shared" si="1"/>
        <v>4</v>
      </c>
      <c r="O20" s="164" t="str">
        <f t="shared" si="2"/>
        <v/>
      </c>
      <c r="P20" s="165">
        <f t="shared" si="3"/>
        <v>0</v>
      </c>
      <c r="Q20" s="164" t="str">
        <f t="shared" si="4"/>
        <v/>
      </c>
      <c r="R20" s="166">
        <f t="shared" si="5"/>
        <v>0</v>
      </c>
      <c r="S20" s="164" t="str">
        <f t="shared" si="6"/>
        <v/>
      </c>
      <c r="T20" s="160">
        <v>14.0</v>
      </c>
      <c r="U20" s="161" t="str">
        <f t="shared" si="7"/>
        <v>Scarlett  Espinal Estéves</v>
      </c>
      <c r="V20" s="162" t="s">
        <v>579</v>
      </c>
      <c r="W20" s="162" t="s">
        <v>559</v>
      </c>
      <c r="X20" s="162" t="s">
        <v>559</v>
      </c>
      <c r="Y20" s="162" t="s">
        <v>579</v>
      </c>
      <c r="Z20" s="162" t="s">
        <v>559</v>
      </c>
      <c r="AA20" s="162" t="s">
        <v>559</v>
      </c>
      <c r="AB20" s="162" t="s">
        <v>559</v>
      </c>
      <c r="AC20" s="162" t="s">
        <v>559</v>
      </c>
      <c r="AD20" s="162"/>
      <c r="AE20" s="162"/>
      <c r="AF20" s="163">
        <f t="shared" si="8"/>
        <v>6</v>
      </c>
      <c r="AG20" s="164" t="str">
        <f t="shared" si="9"/>
        <v/>
      </c>
      <c r="AH20" s="166">
        <f t="shared" si="10"/>
        <v>2</v>
      </c>
      <c r="AI20" s="164" t="str">
        <f t="shared" si="11"/>
        <v/>
      </c>
      <c r="AJ20" s="166">
        <f t="shared" si="12"/>
        <v>0</v>
      </c>
      <c r="AK20" s="164"/>
      <c r="AL20" s="404">
        <f t="shared" si="13"/>
        <v>27198412</v>
      </c>
      <c r="AM20" s="160">
        <v>14.0</v>
      </c>
      <c r="AN20" s="405" t="str">
        <f t="shared" si="14"/>
        <v>Scarlett  Espinal Estéves</v>
      </c>
      <c r="AO20" s="162" t="s">
        <v>559</v>
      </c>
      <c r="AP20" s="162" t="s">
        <v>559</v>
      </c>
      <c r="AQ20" s="162"/>
      <c r="AR20" s="295" t="s">
        <v>559</v>
      </c>
      <c r="AS20" s="298" t="s">
        <v>559</v>
      </c>
      <c r="AT20" s="298" t="s">
        <v>559</v>
      </c>
      <c r="AU20" s="298" t="s">
        <v>579</v>
      </c>
      <c r="AV20" s="162" t="s">
        <v>559</v>
      </c>
      <c r="AW20" s="162" t="s">
        <v>579</v>
      </c>
      <c r="AX20" s="164"/>
      <c r="AY20" s="406">
        <f t="shared" si="15"/>
        <v>6</v>
      </c>
      <c r="AZ20" s="407" t="str">
        <f t="shared" si="16"/>
        <v/>
      </c>
      <c r="BA20" s="406">
        <f t="shared" si="17"/>
        <v>2</v>
      </c>
      <c r="BB20" s="406" t="str">
        <f t="shared" si="18"/>
        <v/>
      </c>
      <c r="BC20" s="406">
        <f t="shared" si="19"/>
        <v>0</v>
      </c>
      <c r="BD20" s="406" t="str">
        <f t="shared" si="20"/>
        <v/>
      </c>
      <c r="BE20" s="22">
        <f t="shared" si="21"/>
        <v>27198412</v>
      </c>
      <c r="BF20" s="411">
        <v>14.0</v>
      </c>
      <c r="BG20" s="405" t="str">
        <f t="shared" si="22"/>
        <v>Scarlett  Espinal Estéves</v>
      </c>
      <c r="BH20" s="420" t="s">
        <v>578</v>
      </c>
      <c r="BI20" s="119"/>
      <c r="BJ20" s="422" t="s">
        <v>559</v>
      </c>
      <c r="BK20" s="420" t="s">
        <v>559</v>
      </c>
      <c r="BL20" s="422" t="s">
        <v>579</v>
      </c>
      <c r="BM20" s="422" t="s">
        <v>578</v>
      </c>
      <c r="BN20" s="421" t="s">
        <v>579</v>
      </c>
      <c r="BO20" s="413"/>
      <c r="BP20" s="119"/>
      <c r="BQ20" s="119"/>
      <c r="BR20" s="409">
        <f t="shared" si="23"/>
        <v>4</v>
      </c>
      <c r="BS20" s="164" t="str">
        <f t="shared" si="24"/>
        <v/>
      </c>
      <c r="BT20" s="414"/>
      <c r="BU20" s="414"/>
      <c r="BV20" s="414"/>
      <c r="BW20" s="414"/>
    </row>
    <row r="21" ht="30.0" customHeight="1">
      <c r="A21" s="160">
        <f>'3A 2025 - 2026 DATOS DEL ESTUDI'!N18</f>
        <v>33382609</v>
      </c>
      <c r="B21" s="160">
        <v>15.0</v>
      </c>
      <c r="C21" s="161" t="str">
        <f>'3A 2025 - 2026 DATOS DEL ESTUDI'!B18</f>
        <v>José Manuel Estrella</v>
      </c>
      <c r="D21" s="162" t="s">
        <v>559</v>
      </c>
      <c r="E21" s="162"/>
      <c r="F21" s="162" t="s">
        <v>559</v>
      </c>
      <c r="G21" s="162" t="s">
        <v>559</v>
      </c>
      <c r="H21" s="162" t="s">
        <v>559</v>
      </c>
      <c r="I21" s="162"/>
      <c r="J21" s="163"/>
      <c r="K21" s="163"/>
      <c r="L21" s="163"/>
      <c r="M21" s="163"/>
      <c r="N21" s="162">
        <f t="shared" si="1"/>
        <v>4</v>
      </c>
      <c r="O21" s="164" t="str">
        <f t="shared" si="2"/>
        <v/>
      </c>
      <c r="P21" s="165">
        <f t="shared" si="3"/>
        <v>0</v>
      </c>
      <c r="Q21" s="164" t="str">
        <f t="shared" si="4"/>
        <v/>
      </c>
      <c r="R21" s="166">
        <f t="shared" si="5"/>
        <v>0</v>
      </c>
      <c r="S21" s="164" t="str">
        <f t="shared" si="6"/>
        <v/>
      </c>
      <c r="T21" s="160">
        <v>15.0</v>
      </c>
      <c r="U21" s="161" t="str">
        <f t="shared" si="7"/>
        <v>José Manuel Estrella</v>
      </c>
      <c r="V21" s="162" t="s">
        <v>579</v>
      </c>
      <c r="W21" s="162" t="s">
        <v>559</v>
      </c>
      <c r="X21" s="162" t="s">
        <v>559</v>
      </c>
      <c r="Y21" s="162" t="s">
        <v>559</v>
      </c>
      <c r="Z21" s="162" t="s">
        <v>559</v>
      </c>
      <c r="AA21" s="162" t="s">
        <v>559</v>
      </c>
      <c r="AB21" s="162" t="s">
        <v>559</v>
      </c>
      <c r="AC21" s="162" t="s">
        <v>579</v>
      </c>
      <c r="AD21" s="162"/>
      <c r="AE21" s="162"/>
      <c r="AF21" s="163">
        <f t="shared" si="8"/>
        <v>6</v>
      </c>
      <c r="AG21" s="164" t="str">
        <f t="shared" si="9"/>
        <v/>
      </c>
      <c r="AH21" s="166">
        <f t="shared" si="10"/>
        <v>2</v>
      </c>
      <c r="AI21" s="164" t="str">
        <f t="shared" si="11"/>
        <v/>
      </c>
      <c r="AJ21" s="166">
        <f t="shared" si="12"/>
        <v>0</v>
      </c>
      <c r="AK21" s="164"/>
      <c r="AL21" s="404">
        <f t="shared" si="13"/>
        <v>33382609</v>
      </c>
      <c r="AM21" s="160">
        <v>15.0</v>
      </c>
      <c r="AN21" s="405" t="str">
        <f t="shared" si="14"/>
        <v>José Manuel Estrella</v>
      </c>
      <c r="AO21" s="162" t="s">
        <v>559</v>
      </c>
      <c r="AP21" s="162" t="s">
        <v>559</v>
      </c>
      <c r="AQ21" s="162"/>
      <c r="AR21" s="295" t="s">
        <v>559</v>
      </c>
      <c r="AS21" s="295" t="s">
        <v>559</v>
      </c>
      <c r="AT21" s="295" t="s">
        <v>559</v>
      </c>
      <c r="AU21" s="295" t="s">
        <v>559</v>
      </c>
      <c r="AV21" s="162" t="s">
        <v>559</v>
      </c>
      <c r="AW21" s="162" t="s">
        <v>579</v>
      </c>
      <c r="AX21" s="164"/>
      <c r="AY21" s="406">
        <f t="shared" si="15"/>
        <v>7</v>
      </c>
      <c r="AZ21" s="407" t="str">
        <f t="shared" si="16"/>
        <v/>
      </c>
      <c r="BA21" s="406">
        <f t="shared" si="17"/>
        <v>1</v>
      </c>
      <c r="BB21" s="406" t="str">
        <f t="shared" si="18"/>
        <v/>
      </c>
      <c r="BC21" s="406">
        <f t="shared" si="19"/>
        <v>0</v>
      </c>
      <c r="BD21" s="406" t="str">
        <f t="shared" si="20"/>
        <v/>
      </c>
      <c r="BE21" s="22">
        <f t="shared" si="21"/>
        <v>33382609</v>
      </c>
      <c r="BF21" s="193">
        <v>15.0</v>
      </c>
      <c r="BG21" s="405" t="str">
        <f t="shared" si="22"/>
        <v>José Manuel Estrella</v>
      </c>
      <c r="BH21" s="420" t="s">
        <v>559</v>
      </c>
      <c r="BI21" s="119"/>
      <c r="BJ21" s="422" t="s">
        <v>559</v>
      </c>
      <c r="BK21" s="420" t="s">
        <v>559</v>
      </c>
      <c r="BL21" s="422" t="s">
        <v>559</v>
      </c>
      <c r="BM21" s="422" t="s">
        <v>559</v>
      </c>
      <c r="BN21" s="421" t="s">
        <v>579</v>
      </c>
      <c r="BO21" s="413"/>
      <c r="BP21" s="119"/>
      <c r="BQ21" s="119"/>
      <c r="BR21" s="409">
        <f t="shared" si="23"/>
        <v>5</v>
      </c>
      <c r="BS21" s="164" t="str">
        <f t="shared" si="24"/>
        <v/>
      </c>
      <c r="BT21" s="414"/>
      <c r="BU21" s="414"/>
      <c r="BV21" s="414"/>
      <c r="BW21" s="414"/>
    </row>
    <row r="22" ht="30.0" customHeight="1">
      <c r="A22" s="160">
        <f>'3A 2025 - 2026 DATOS DEL ESTUDI'!N19</f>
        <v>32745811</v>
      </c>
      <c r="B22" s="160">
        <v>16.0</v>
      </c>
      <c r="C22" s="161" t="str">
        <f>'3A 2025 - 2026 DATOS DEL ESTUDI'!B19</f>
        <v>Misael Starberk Ferreras Pérez</v>
      </c>
      <c r="D22" s="162" t="s">
        <v>559</v>
      </c>
      <c r="E22" s="162"/>
      <c r="F22" s="162" t="s">
        <v>559</v>
      </c>
      <c r="G22" s="162" t="s">
        <v>559</v>
      </c>
      <c r="H22" s="162" t="s">
        <v>559</v>
      </c>
      <c r="I22" s="162"/>
      <c r="J22" s="163"/>
      <c r="K22" s="163"/>
      <c r="L22" s="163"/>
      <c r="M22" s="163"/>
      <c r="N22" s="162">
        <f t="shared" si="1"/>
        <v>4</v>
      </c>
      <c r="O22" s="164" t="str">
        <f t="shared" si="2"/>
        <v/>
      </c>
      <c r="P22" s="165">
        <f t="shared" si="3"/>
        <v>0</v>
      </c>
      <c r="Q22" s="164" t="str">
        <f t="shared" si="4"/>
        <v/>
      </c>
      <c r="R22" s="166">
        <f t="shared" si="5"/>
        <v>0</v>
      </c>
      <c r="S22" s="164" t="str">
        <f t="shared" si="6"/>
        <v/>
      </c>
      <c r="T22" s="160">
        <v>16.0</v>
      </c>
      <c r="U22" s="161" t="str">
        <f t="shared" si="7"/>
        <v>Misael Starberk Ferreras Pérez</v>
      </c>
      <c r="V22" s="162" t="s">
        <v>579</v>
      </c>
      <c r="W22" s="162" t="s">
        <v>559</v>
      </c>
      <c r="X22" s="162" t="s">
        <v>559</v>
      </c>
      <c r="Y22" s="162" t="s">
        <v>559</v>
      </c>
      <c r="Z22" s="162" t="s">
        <v>559</v>
      </c>
      <c r="AA22" s="162" t="s">
        <v>559</v>
      </c>
      <c r="AB22" s="162" t="s">
        <v>559</v>
      </c>
      <c r="AC22" s="162" t="s">
        <v>559</v>
      </c>
      <c r="AD22" s="162"/>
      <c r="AE22" s="162"/>
      <c r="AF22" s="163">
        <f t="shared" si="8"/>
        <v>7</v>
      </c>
      <c r="AG22" s="164" t="str">
        <f t="shared" si="9"/>
        <v/>
      </c>
      <c r="AH22" s="166">
        <f t="shared" si="10"/>
        <v>1</v>
      </c>
      <c r="AI22" s="164" t="str">
        <f t="shared" si="11"/>
        <v/>
      </c>
      <c r="AJ22" s="166">
        <f t="shared" si="12"/>
        <v>0</v>
      </c>
      <c r="AK22" s="164"/>
      <c r="AL22" s="404">
        <f t="shared" si="13"/>
        <v>32745811</v>
      </c>
      <c r="AM22" s="160">
        <v>16.0</v>
      </c>
      <c r="AN22" s="405" t="str">
        <f t="shared" si="14"/>
        <v>Misael Starberk Ferreras Pérez</v>
      </c>
      <c r="AO22" s="162" t="s">
        <v>559</v>
      </c>
      <c r="AP22" s="162" t="s">
        <v>559</v>
      </c>
      <c r="AQ22" s="162"/>
      <c r="AR22" s="295" t="s">
        <v>559</v>
      </c>
      <c r="AS22" s="298" t="s">
        <v>559</v>
      </c>
      <c r="AT22" s="298" t="s">
        <v>559</v>
      </c>
      <c r="AU22" s="298" t="s">
        <v>559</v>
      </c>
      <c r="AV22" s="162" t="s">
        <v>559</v>
      </c>
      <c r="AW22" s="162" t="s">
        <v>559</v>
      </c>
      <c r="AX22" s="164"/>
      <c r="AY22" s="406">
        <f t="shared" si="15"/>
        <v>8</v>
      </c>
      <c r="AZ22" s="407" t="str">
        <f t="shared" si="16"/>
        <v/>
      </c>
      <c r="BA22" s="406">
        <f t="shared" si="17"/>
        <v>0</v>
      </c>
      <c r="BB22" s="406" t="str">
        <f t="shared" si="18"/>
        <v/>
      </c>
      <c r="BC22" s="406">
        <f t="shared" si="19"/>
        <v>0</v>
      </c>
      <c r="BD22" s="406" t="str">
        <f t="shared" si="20"/>
        <v/>
      </c>
      <c r="BE22" s="22">
        <f t="shared" si="21"/>
        <v>32745811</v>
      </c>
      <c r="BF22" s="411">
        <v>16.0</v>
      </c>
      <c r="BG22" s="405" t="str">
        <f t="shared" si="22"/>
        <v>Misael Starberk Ferreras Pérez</v>
      </c>
      <c r="BH22" s="420" t="s">
        <v>559</v>
      </c>
      <c r="BI22" s="119"/>
      <c r="BJ22" s="422" t="s">
        <v>559</v>
      </c>
      <c r="BK22" s="420" t="s">
        <v>559</v>
      </c>
      <c r="BL22" s="422" t="s">
        <v>559</v>
      </c>
      <c r="BM22" s="422" t="s">
        <v>559</v>
      </c>
      <c r="BN22" s="421" t="s">
        <v>559</v>
      </c>
      <c r="BO22" s="413"/>
      <c r="BP22" s="119"/>
      <c r="BQ22" s="119"/>
      <c r="BR22" s="409">
        <f t="shared" si="23"/>
        <v>6</v>
      </c>
      <c r="BS22" s="164" t="str">
        <f t="shared" si="24"/>
        <v/>
      </c>
      <c r="BT22" s="414"/>
      <c r="BU22" s="414"/>
      <c r="BV22" s="414"/>
      <c r="BW22" s="414"/>
    </row>
    <row r="23" ht="30.0" customHeight="1">
      <c r="A23" s="160">
        <f>'3A 2025 - 2026 DATOS DEL ESTUDI'!N20</f>
        <v>6739413</v>
      </c>
      <c r="B23" s="160">
        <v>17.0</v>
      </c>
      <c r="C23" s="161" t="str">
        <f>'3A 2025 - 2026 DATOS DEL ESTUDI'!B20</f>
        <v>Ruth Esther Fernández Rodríguez</v>
      </c>
      <c r="D23" s="162" t="s">
        <v>559</v>
      </c>
      <c r="E23" s="162"/>
      <c r="F23" s="162" t="s">
        <v>559</v>
      </c>
      <c r="G23" s="162" t="s">
        <v>559</v>
      </c>
      <c r="H23" s="162" t="s">
        <v>579</v>
      </c>
      <c r="I23" s="162"/>
      <c r="J23" s="163"/>
      <c r="K23" s="163"/>
      <c r="L23" s="163"/>
      <c r="M23" s="163"/>
      <c r="N23" s="162">
        <f t="shared" si="1"/>
        <v>3</v>
      </c>
      <c r="O23" s="164" t="str">
        <f t="shared" si="2"/>
        <v/>
      </c>
      <c r="P23" s="165">
        <f t="shared" si="3"/>
        <v>1</v>
      </c>
      <c r="Q23" s="164" t="str">
        <f t="shared" si="4"/>
        <v/>
      </c>
      <c r="R23" s="166">
        <f t="shared" si="5"/>
        <v>0</v>
      </c>
      <c r="S23" s="164" t="str">
        <f t="shared" si="6"/>
        <v/>
      </c>
      <c r="T23" s="160">
        <v>17.0</v>
      </c>
      <c r="U23" s="161" t="str">
        <f t="shared" si="7"/>
        <v>Ruth Esther Fernández Rodríguez</v>
      </c>
      <c r="V23" s="162" t="s">
        <v>559</v>
      </c>
      <c r="W23" s="162" t="s">
        <v>559</v>
      </c>
      <c r="X23" s="162" t="s">
        <v>559</v>
      </c>
      <c r="Y23" s="162" t="s">
        <v>559</v>
      </c>
      <c r="Z23" s="162" t="s">
        <v>559</v>
      </c>
      <c r="AA23" s="162" t="s">
        <v>559</v>
      </c>
      <c r="AB23" s="162" t="s">
        <v>579</v>
      </c>
      <c r="AC23" s="162" t="s">
        <v>559</v>
      </c>
      <c r="AD23" s="162"/>
      <c r="AE23" s="162"/>
      <c r="AF23" s="163">
        <f t="shared" si="8"/>
        <v>7</v>
      </c>
      <c r="AG23" s="164" t="str">
        <f t="shared" si="9"/>
        <v/>
      </c>
      <c r="AH23" s="166">
        <f t="shared" si="10"/>
        <v>1</v>
      </c>
      <c r="AI23" s="164" t="str">
        <f t="shared" si="11"/>
        <v/>
      </c>
      <c r="AJ23" s="166">
        <f t="shared" si="12"/>
        <v>0</v>
      </c>
      <c r="AK23" s="164"/>
      <c r="AL23" s="404">
        <f t="shared" si="13"/>
        <v>6739413</v>
      </c>
      <c r="AM23" s="160">
        <v>17.0</v>
      </c>
      <c r="AN23" s="405" t="str">
        <f t="shared" si="14"/>
        <v>Ruth Esther Fernández Rodríguez</v>
      </c>
      <c r="AO23" s="162" t="s">
        <v>559</v>
      </c>
      <c r="AP23" s="162" t="s">
        <v>559</v>
      </c>
      <c r="AQ23" s="162"/>
      <c r="AR23" s="295" t="s">
        <v>578</v>
      </c>
      <c r="AS23" s="295" t="s">
        <v>559</v>
      </c>
      <c r="AT23" s="295" t="s">
        <v>559</v>
      </c>
      <c r="AU23" s="295" t="s">
        <v>559</v>
      </c>
      <c r="AV23" s="162" t="s">
        <v>559</v>
      </c>
      <c r="AW23" s="162" t="s">
        <v>559</v>
      </c>
      <c r="AX23" s="164"/>
      <c r="AY23" s="406">
        <f t="shared" si="15"/>
        <v>8</v>
      </c>
      <c r="AZ23" s="407" t="str">
        <f t="shared" si="16"/>
        <v/>
      </c>
      <c r="BA23" s="406">
        <f t="shared" si="17"/>
        <v>0</v>
      </c>
      <c r="BB23" s="406" t="str">
        <f t="shared" si="18"/>
        <v/>
      </c>
      <c r="BC23" s="406">
        <f t="shared" si="19"/>
        <v>1</v>
      </c>
      <c r="BD23" s="406" t="str">
        <f t="shared" si="20"/>
        <v/>
      </c>
      <c r="BE23" s="22">
        <f t="shared" si="21"/>
        <v>6739413</v>
      </c>
      <c r="BF23" s="193">
        <v>17.0</v>
      </c>
      <c r="BG23" s="405" t="str">
        <f t="shared" si="22"/>
        <v>Ruth Esther Fernández Rodríguez</v>
      </c>
      <c r="BH23" s="420" t="s">
        <v>559</v>
      </c>
      <c r="BI23" s="119"/>
      <c r="BJ23" s="422" t="s">
        <v>579</v>
      </c>
      <c r="BK23" s="420" t="s">
        <v>559</v>
      </c>
      <c r="BL23" s="422" t="s">
        <v>559</v>
      </c>
      <c r="BM23" s="422" t="s">
        <v>559</v>
      </c>
      <c r="BN23" s="421" t="s">
        <v>559</v>
      </c>
      <c r="BO23" s="413"/>
      <c r="BP23" s="119"/>
      <c r="BQ23" s="119"/>
      <c r="BR23" s="409">
        <f t="shared" si="23"/>
        <v>5</v>
      </c>
      <c r="BS23" s="164" t="str">
        <f t="shared" si="24"/>
        <v/>
      </c>
      <c r="BT23" s="414"/>
      <c r="BU23" s="414"/>
      <c r="BV23" s="414"/>
      <c r="BW23" s="414"/>
    </row>
    <row r="24" ht="30.0" customHeight="1">
      <c r="A24" s="160">
        <f>'3A 2025 - 2026 DATOS DEL ESTUDI'!N21</f>
        <v>32812732</v>
      </c>
      <c r="B24" s="160">
        <v>18.0</v>
      </c>
      <c r="C24" s="161" t="str">
        <f>'3A 2025 - 2026 DATOS DEL ESTUDI'!B21</f>
        <v>Discairy  Filpo Estrella</v>
      </c>
      <c r="D24" s="162" t="s">
        <v>559</v>
      </c>
      <c r="E24" s="162"/>
      <c r="F24" s="162" t="s">
        <v>559</v>
      </c>
      <c r="G24" s="162" t="s">
        <v>559</v>
      </c>
      <c r="H24" s="162" t="s">
        <v>559</v>
      </c>
      <c r="I24" s="162"/>
      <c r="J24" s="163"/>
      <c r="K24" s="163"/>
      <c r="L24" s="163"/>
      <c r="M24" s="163"/>
      <c r="N24" s="162">
        <f t="shared" si="1"/>
        <v>4</v>
      </c>
      <c r="O24" s="164" t="str">
        <f t="shared" si="2"/>
        <v/>
      </c>
      <c r="P24" s="165">
        <f t="shared" si="3"/>
        <v>0</v>
      </c>
      <c r="Q24" s="164" t="str">
        <f t="shared" si="4"/>
        <v/>
      </c>
      <c r="R24" s="166">
        <f t="shared" si="5"/>
        <v>0</v>
      </c>
      <c r="S24" s="164" t="str">
        <f t="shared" si="6"/>
        <v/>
      </c>
      <c r="T24" s="160">
        <v>18.0</v>
      </c>
      <c r="U24" s="161" t="str">
        <f t="shared" si="7"/>
        <v>Discairy  Filpo Estrella</v>
      </c>
      <c r="V24" s="162" t="s">
        <v>559</v>
      </c>
      <c r="W24" s="162" t="s">
        <v>559</v>
      </c>
      <c r="X24" s="162" t="s">
        <v>559</v>
      </c>
      <c r="Y24" s="162" t="s">
        <v>559</v>
      </c>
      <c r="Z24" s="162" t="s">
        <v>559</v>
      </c>
      <c r="AA24" s="162" t="s">
        <v>559</v>
      </c>
      <c r="AB24" s="162" t="s">
        <v>559</v>
      </c>
      <c r="AC24" s="162" t="s">
        <v>559</v>
      </c>
      <c r="AD24" s="162"/>
      <c r="AE24" s="162"/>
      <c r="AF24" s="163">
        <f t="shared" si="8"/>
        <v>8</v>
      </c>
      <c r="AG24" s="164" t="str">
        <f t="shared" si="9"/>
        <v/>
      </c>
      <c r="AH24" s="166">
        <f t="shared" si="10"/>
        <v>0</v>
      </c>
      <c r="AI24" s="164" t="str">
        <f t="shared" si="11"/>
        <v/>
      </c>
      <c r="AJ24" s="166">
        <f t="shared" si="12"/>
        <v>0</v>
      </c>
      <c r="AK24" s="164"/>
      <c r="AL24" s="404">
        <f t="shared" si="13"/>
        <v>32812732</v>
      </c>
      <c r="AM24" s="160">
        <v>18.0</v>
      </c>
      <c r="AN24" s="405" t="str">
        <f t="shared" si="14"/>
        <v>Discairy  Filpo Estrella</v>
      </c>
      <c r="AO24" s="162" t="s">
        <v>559</v>
      </c>
      <c r="AP24" s="162" t="s">
        <v>559</v>
      </c>
      <c r="AQ24" s="162"/>
      <c r="AR24" s="295" t="s">
        <v>559</v>
      </c>
      <c r="AS24" s="298" t="s">
        <v>559</v>
      </c>
      <c r="AT24" s="298" t="s">
        <v>559</v>
      </c>
      <c r="AU24" s="298" t="s">
        <v>559</v>
      </c>
      <c r="AV24" s="162" t="s">
        <v>559</v>
      </c>
      <c r="AW24" s="162" t="s">
        <v>559</v>
      </c>
      <c r="AX24" s="164"/>
      <c r="AY24" s="406">
        <f t="shared" si="15"/>
        <v>8</v>
      </c>
      <c r="AZ24" s="407" t="str">
        <f t="shared" si="16"/>
        <v/>
      </c>
      <c r="BA24" s="406">
        <f t="shared" si="17"/>
        <v>0</v>
      </c>
      <c r="BB24" s="406" t="str">
        <f t="shared" si="18"/>
        <v/>
      </c>
      <c r="BC24" s="406">
        <f t="shared" si="19"/>
        <v>0</v>
      </c>
      <c r="BD24" s="406" t="str">
        <f t="shared" si="20"/>
        <v/>
      </c>
      <c r="BE24" s="22">
        <f t="shared" si="21"/>
        <v>32812732</v>
      </c>
      <c r="BF24" s="411">
        <v>18.0</v>
      </c>
      <c r="BG24" s="405" t="str">
        <f t="shared" si="22"/>
        <v>Discairy  Filpo Estrella</v>
      </c>
      <c r="BH24" s="420" t="s">
        <v>559</v>
      </c>
      <c r="BI24" s="119"/>
      <c r="BJ24" s="422" t="s">
        <v>559</v>
      </c>
      <c r="BK24" s="420" t="s">
        <v>559</v>
      </c>
      <c r="BL24" s="422" t="s">
        <v>559</v>
      </c>
      <c r="BM24" s="422" t="s">
        <v>559</v>
      </c>
      <c r="BN24" s="421" t="s">
        <v>559</v>
      </c>
      <c r="BO24" s="413"/>
      <c r="BP24" s="119"/>
      <c r="BQ24" s="119"/>
      <c r="BR24" s="409">
        <f t="shared" si="23"/>
        <v>6</v>
      </c>
      <c r="BS24" s="164" t="str">
        <f t="shared" si="24"/>
        <v/>
      </c>
      <c r="BT24" s="414"/>
      <c r="BU24" s="414"/>
      <c r="BV24" s="414"/>
      <c r="BW24" s="414"/>
    </row>
    <row r="25" ht="30.0" customHeight="1">
      <c r="A25" s="160">
        <f>'3A 2025 - 2026 DATOS DEL ESTUDI'!N22</f>
        <v>32529336</v>
      </c>
      <c r="B25" s="160">
        <v>19.0</v>
      </c>
      <c r="C25" s="161" t="str">
        <f>'3A 2025 - 2026 DATOS DEL ESTUDI'!B22</f>
        <v>Alexis Enmanuel Gil  Sánchez</v>
      </c>
      <c r="D25" s="162" t="s">
        <v>559</v>
      </c>
      <c r="E25" s="162"/>
      <c r="F25" s="162" t="s">
        <v>559</v>
      </c>
      <c r="G25" s="162" t="s">
        <v>559</v>
      </c>
      <c r="H25" s="162" t="s">
        <v>559</v>
      </c>
      <c r="I25" s="162"/>
      <c r="J25" s="163"/>
      <c r="K25" s="163"/>
      <c r="L25" s="163"/>
      <c r="M25" s="163"/>
      <c r="N25" s="162">
        <f t="shared" si="1"/>
        <v>4</v>
      </c>
      <c r="O25" s="164" t="str">
        <f t="shared" si="2"/>
        <v/>
      </c>
      <c r="P25" s="165">
        <f t="shared" si="3"/>
        <v>0</v>
      </c>
      <c r="Q25" s="164" t="str">
        <f t="shared" si="4"/>
        <v/>
      </c>
      <c r="R25" s="166">
        <f t="shared" si="5"/>
        <v>0</v>
      </c>
      <c r="S25" s="164" t="str">
        <f t="shared" si="6"/>
        <v/>
      </c>
      <c r="T25" s="160">
        <v>19.0</v>
      </c>
      <c r="U25" s="161" t="str">
        <f t="shared" si="7"/>
        <v>Alexis Enmanuel Gil  Sánchez</v>
      </c>
      <c r="V25" s="162" t="s">
        <v>559</v>
      </c>
      <c r="W25" s="162" t="s">
        <v>559</v>
      </c>
      <c r="X25" s="162" t="s">
        <v>559</v>
      </c>
      <c r="Y25" s="162" t="s">
        <v>559</v>
      </c>
      <c r="Z25" s="162" t="s">
        <v>559</v>
      </c>
      <c r="AA25" s="162" t="s">
        <v>559</v>
      </c>
      <c r="AB25" s="162" t="s">
        <v>559</v>
      </c>
      <c r="AC25" s="162" t="s">
        <v>559</v>
      </c>
      <c r="AD25" s="162"/>
      <c r="AE25" s="162"/>
      <c r="AF25" s="163">
        <f t="shared" si="8"/>
        <v>8</v>
      </c>
      <c r="AG25" s="164" t="str">
        <f t="shared" si="9"/>
        <v/>
      </c>
      <c r="AH25" s="166">
        <f t="shared" si="10"/>
        <v>0</v>
      </c>
      <c r="AI25" s="164" t="str">
        <f t="shared" si="11"/>
        <v/>
      </c>
      <c r="AJ25" s="166">
        <f t="shared" si="12"/>
        <v>0</v>
      </c>
      <c r="AK25" s="164"/>
      <c r="AL25" s="404">
        <f t="shared" si="13"/>
        <v>32529336</v>
      </c>
      <c r="AM25" s="160">
        <v>19.0</v>
      </c>
      <c r="AN25" s="405" t="str">
        <f t="shared" si="14"/>
        <v>Alexis Enmanuel Gil  Sánchez</v>
      </c>
      <c r="AO25" s="162" t="s">
        <v>559</v>
      </c>
      <c r="AP25" s="162" t="s">
        <v>559</v>
      </c>
      <c r="AQ25" s="162"/>
      <c r="AR25" s="295" t="s">
        <v>559</v>
      </c>
      <c r="AS25" s="295" t="s">
        <v>559</v>
      </c>
      <c r="AT25" s="295" t="s">
        <v>559</v>
      </c>
      <c r="AU25" s="295" t="s">
        <v>559</v>
      </c>
      <c r="AV25" s="162" t="s">
        <v>559</v>
      </c>
      <c r="AW25" s="162" t="s">
        <v>559</v>
      </c>
      <c r="AX25" s="164"/>
      <c r="AY25" s="406">
        <f t="shared" si="15"/>
        <v>8</v>
      </c>
      <c r="AZ25" s="407" t="str">
        <f t="shared" si="16"/>
        <v/>
      </c>
      <c r="BA25" s="406">
        <f t="shared" si="17"/>
        <v>0</v>
      </c>
      <c r="BB25" s="406" t="str">
        <f t="shared" si="18"/>
        <v/>
      </c>
      <c r="BC25" s="406">
        <f t="shared" si="19"/>
        <v>0</v>
      </c>
      <c r="BD25" s="406" t="str">
        <f t="shared" si="20"/>
        <v/>
      </c>
      <c r="BE25" s="22">
        <f t="shared" si="21"/>
        <v>32529336</v>
      </c>
      <c r="BF25" s="193">
        <v>19.0</v>
      </c>
      <c r="BG25" s="405" t="str">
        <f t="shared" si="22"/>
        <v>Alexis Enmanuel Gil  Sánchez</v>
      </c>
      <c r="BH25" s="420" t="s">
        <v>559</v>
      </c>
      <c r="BI25" s="119"/>
      <c r="BJ25" s="422" t="s">
        <v>559</v>
      </c>
      <c r="BK25" s="420" t="s">
        <v>559</v>
      </c>
      <c r="BL25" s="422" t="s">
        <v>559</v>
      </c>
      <c r="BM25" s="422" t="s">
        <v>559</v>
      </c>
      <c r="BN25" s="421" t="s">
        <v>559</v>
      </c>
      <c r="BO25" s="413"/>
      <c r="BP25" s="119"/>
      <c r="BQ25" s="119"/>
      <c r="BR25" s="409">
        <f t="shared" si="23"/>
        <v>6</v>
      </c>
      <c r="BS25" s="164" t="str">
        <f t="shared" si="24"/>
        <v/>
      </c>
      <c r="BT25" s="414"/>
      <c r="BU25" s="414"/>
      <c r="BV25" s="414"/>
      <c r="BW25" s="414"/>
    </row>
    <row r="26" ht="30.0" customHeight="1">
      <c r="A26" s="160">
        <f>'3A 2025 - 2026 DATOS DEL ESTUDI'!N23</f>
        <v>22047916</v>
      </c>
      <c r="B26" s="160">
        <v>20.0</v>
      </c>
      <c r="C26" s="161" t="str">
        <f>'3A 2025 - 2026 DATOS DEL ESTUDI'!B23</f>
        <v>Ayendy Jesús Guzmán</v>
      </c>
      <c r="D26" s="162" t="s">
        <v>559</v>
      </c>
      <c r="E26" s="162"/>
      <c r="F26" s="162" t="s">
        <v>559</v>
      </c>
      <c r="G26" s="162" t="s">
        <v>559</v>
      </c>
      <c r="H26" s="162" t="s">
        <v>559</v>
      </c>
      <c r="I26" s="162"/>
      <c r="J26" s="163"/>
      <c r="K26" s="163"/>
      <c r="L26" s="163"/>
      <c r="M26" s="163"/>
      <c r="N26" s="162">
        <f t="shared" si="1"/>
        <v>4</v>
      </c>
      <c r="O26" s="164" t="str">
        <f t="shared" si="2"/>
        <v/>
      </c>
      <c r="P26" s="165">
        <f t="shared" si="3"/>
        <v>0</v>
      </c>
      <c r="Q26" s="164" t="str">
        <f t="shared" si="4"/>
        <v/>
      </c>
      <c r="R26" s="166">
        <f t="shared" si="5"/>
        <v>0</v>
      </c>
      <c r="S26" s="164" t="str">
        <f t="shared" si="6"/>
        <v/>
      </c>
      <c r="T26" s="160">
        <v>20.0</v>
      </c>
      <c r="U26" s="161" t="str">
        <f t="shared" si="7"/>
        <v>Ayendy Jesús Guzmán</v>
      </c>
      <c r="V26" s="162" t="s">
        <v>559</v>
      </c>
      <c r="W26" s="162" t="s">
        <v>559</v>
      </c>
      <c r="X26" s="162" t="s">
        <v>559</v>
      </c>
      <c r="Y26" s="162" t="s">
        <v>559</v>
      </c>
      <c r="Z26" s="162" t="s">
        <v>559</v>
      </c>
      <c r="AA26" s="162" t="s">
        <v>559</v>
      </c>
      <c r="AB26" s="162" t="s">
        <v>559</v>
      </c>
      <c r="AC26" s="162" t="s">
        <v>579</v>
      </c>
      <c r="AD26" s="162"/>
      <c r="AE26" s="162"/>
      <c r="AF26" s="163">
        <f t="shared" si="8"/>
        <v>7</v>
      </c>
      <c r="AG26" s="164" t="str">
        <f t="shared" si="9"/>
        <v/>
      </c>
      <c r="AH26" s="166">
        <f t="shared" si="10"/>
        <v>1</v>
      </c>
      <c r="AI26" s="164" t="str">
        <f t="shared" si="11"/>
        <v/>
      </c>
      <c r="AJ26" s="166">
        <f t="shared" si="12"/>
        <v>0</v>
      </c>
      <c r="AK26" s="164"/>
      <c r="AL26" s="404">
        <f t="shared" si="13"/>
        <v>22047916</v>
      </c>
      <c r="AM26" s="160">
        <v>20.0</v>
      </c>
      <c r="AN26" s="405" t="str">
        <f t="shared" si="14"/>
        <v>Ayendy Jesús Guzmán</v>
      </c>
      <c r="AO26" s="162" t="s">
        <v>559</v>
      </c>
      <c r="AP26" s="162" t="s">
        <v>559</v>
      </c>
      <c r="AQ26" s="162"/>
      <c r="AR26" s="295" t="s">
        <v>578</v>
      </c>
      <c r="AS26" s="298" t="s">
        <v>559</v>
      </c>
      <c r="AT26" s="298" t="s">
        <v>559</v>
      </c>
      <c r="AU26" s="298" t="s">
        <v>559</v>
      </c>
      <c r="AV26" s="162" t="s">
        <v>579</v>
      </c>
      <c r="AW26" s="162" t="s">
        <v>579</v>
      </c>
      <c r="AX26" s="164"/>
      <c r="AY26" s="406">
        <f t="shared" si="15"/>
        <v>6</v>
      </c>
      <c r="AZ26" s="407" t="str">
        <f t="shared" si="16"/>
        <v/>
      </c>
      <c r="BA26" s="406">
        <f t="shared" si="17"/>
        <v>2</v>
      </c>
      <c r="BB26" s="406" t="str">
        <f t="shared" si="18"/>
        <v/>
      </c>
      <c r="BC26" s="406">
        <f t="shared" si="19"/>
        <v>1</v>
      </c>
      <c r="BD26" s="406" t="str">
        <f t="shared" si="20"/>
        <v/>
      </c>
      <c r="BE26" s="22">
        <f t="shared" si="21"/>
        <v>22047916</v>
      </c>
      <c r="BF26" s="411">
        <v>20.0</v>
      </c>
      <c r="BG26" s="405" t="str">
        <f t="shared" si="22"/>
        <v>Ayendy Jesús Guzmán</v>
      </c>
      <c r="BH26" s="420" t="s">
        <v>579</v>
      </c>
      <c r="BI26" s="119"/>
      <c r="BJ26" s="422" t="s">
        <v>559</v>
      </c>
      <c r="BK26" s="420" t="s">
        <v>559</v>
      </c>
      <c r="BL26" s="422" t="s">
        <v>559</v>
      </c>
      <c r="BM26" s="422" t="s">
        <v>559</v>
      </c>
      <c r="BN26" s="421" t="s">
        <v>559</v>
      </c>
      <c r="BO26" s="413"/>
      <c r="BP26" s="119"/>
      <c r="BQ26" s="119"/>
      <c r="BR26" s="409">
        <f t="shared" si="23"/>
        <v>5</v>
      </c>
      <c r="BS26" s="164" t="str">
        <f t="shared" si="24"/>
        <v/>
      </c>
      <c r="BT26" s="414"/>
      <c r="BU26" s="414"/>
      <c r="BV26" s="414"/>
      <c r="BW26" s="414"/>
    </row>
    <row r="27" ht="30.0" customHeight="1">
      <c r="A27" s="160">
        <f>'3A 2025 - 2026 DATOS DEL ESTUDI'!N24</f>
        <v>32387479</v>
      </c>
      <c r="B27" s="160">
        <v>21.0</v>
      </c>
      <c r="C27" s="161" t="str">
        <f>'3A 2025 - 2026 DATOS DEL ESTUDI'!B24</f>
        <v>Yassir  Hernández Disla</v>
      </c>
      <c r="D27" s="162" t="s">
        <v>559</v>
      </c>
      <c r="E27" s="162"/>
      <c r="F27" s="162" t="s">
        <v>559</v>
      </c>
      <c r="G27" s="162" t="s">
        <v>559</v>
      </c>
      <c r="H27" s="162" t="s">
        <v>578</v>
      </c>
      <c r="I27" s="162"/>
      <c r="J27" s="163"/>
      <c r="K27" s="163"/>
      <c r="L27" s="163"/>
      <c r="M27" s="163"/>
      <c r="N27" s="162">
        <f t="shared" si="1"/>
        <v>4</v>
      </c>
      <c r="O27" s="164" t="str">
        <f t="shared" si="2"/>
        <v/>
      </c>
      <c r="P27" s="165">
        <f t="shared" si="3"/>
        <v>0</v>
      </c>
      <c r="Q27" s="164" t="str">
        <f t="shared" si="4"/>
        <v/>
      </c>
      <c r="R27" s="166">
        <f t="shared" si="5"/>
        <v>1</v>
      </c>
      <c r="S27" s="164" t="str">
        <f t="shared" si="6"/>
        <v/>
      </c>
      <c r="T27" s="160">
        <v>21.0</v>
      </c>
      <c r="U27" s="161" t="str">
        <f t="shared" si="7"/>
        <v>Yassir  Hernández Disla</v>
      </c>
      <c r="V27" s="162" t="s">
        <v>559</v>
      </c>
      <c r="W27" s="162" t="s">
        <v>559</v>
      </c>
      <c r="X27" s="162" t="s">
        <v>559</v>
      </c>
      <c r="Y27" s="162" t="s">
        <v>559</v>
      </c>
      <c r="Z27" s="162" t="s">
        <v>559</v>
      </c>
      <c r="AA27" s="162" t="s">
        <v>559</v>
      </c>
      <c r="AB27" s="162" t="s">
        <v>559</v>
      </c>
      <c r="AC27" s="162" t="s">
        <v>579</v>
      </c>
      <c r="AD27" s="162"/>
      <c r="AE27" s="162"/>
      <c r="AF27" s="163">
        <f t="shared" si="8"/>
        <v>7</v>
      </c>
      <c r="AG27" s="164" t="str">
        <f t="shared" si="9"/>
        <v/>
      </c>
      <c r="AH27" s="166">
        <f t="shared" si="10"/>
        <v>1</v>
      </c>
      <c r="AI27" s="164" t="str">
        <f t="shared" si="11"/>
        <v/>
      </c>
      <c r="AJ27" s="166">
        <f t="shared" si="12"/>
        <v>0</v>
      </c>
      <c r="AK27" s="164"/>
      <c r="AL27" s="404">
        <f t="shared" si="13"/>
        <v>32387479</v>
      </c>
      <c r="AM27" s="160">
        <v>21.0</v>
      </c>
      <c r="AN27" s="405" t="str">
        <f t="shared" si="14"/>
        <v>Yassir  Hernández Disla</v>
      </c>
      <c r="AO27" s="162" t="s">
        <v>559</v>
      </c>
      <c r="AP27" s="162" t="s">
        <v>559</v>
      </c>
      <c r="AQ27" s="162"/>
      <c r="AR27" s="295" t="s">
        <v>559</v>
      </c>
      <c r="AS27" s="295" t="s">
        <v>559</v>
      </c>
      <c r="AT27" s="295" t="s">
        <v>559</v>
      </c>
      <c r="AU27" s="295" t="s">
        <v>559</v>
      </c>
      <c r="AV27" s="162" t="s">
        <v>559</v>
      </c>
      <c r="AW27" s="162" t="s">
        <v>559</v>
      </c>
      <c r="AX27" s="164"/>
      <c r="AY27" s="406">
        <f t="shared" si="15"/>
        <v>8</v>
      </c>
      <c r="AZ27" s="407" t="str">
        <f t="shared" si="16"/>
        <v/>
      </c>
      <c r="BA27" s="406">
        <f t="shared" si="17"/>
        <v>0</v>
      </c>
      <c r="BB27" s="406" t="str">
        <f t="shared" si="18"/>
        <v/>
      </c>
      <c r="BC27" s="406">
        <f t="shared" si="19"/>
        <v>0</v>
      </c>
      <c r="BD27" s="406" t="str">
        <f t="shared" si="20"/>
        <v/>
      </c>
      <c r="BE27" s="22">
        <f t="shared" si="21"/>
        <v>32387479</v>
      </c>
      <c r="BF27" s="193">
        <v>21.0</v>
      </c>
      <c r="BG27" s="405" t="str">
        <f t="shared" si="22"/>
        <v>Yassir  Hernández Disla</v>
      </c>
      <c r="BH27" s="420" t="s">
        <v>559</v>
      </c>
      <c r="BI27" s="119"/>
      <c r="BJ27" s="422" t="s">
        <v>559</v>
      </c>
      <c r="BK27" s="420" t="s">
        <v>559</v>
      </c>
      <c r="BL27" s="422" t="s">
        <v>559</v>
      </c>
      <c r="BM27" s="422" t="s">
        <v>559</v>
      </c>
      <c r="BN27" s="421" t="s">
        <v>559</v>
      </c>
      <c r="BO27" s="413"/>
      <c r="BP27" s="119"/>
      <c r="BQ27" s="119"/>
      <c r="BR27" s="409">
        <f t="shared" si="23"/>
        <v>6</v>
      </c>
      <c r="BS27" s="164" t="str">
        <f t="shared" si="24"/>
        <v/>
      </c>
      <c r="BT27" s="414"/>
      <c r="BU27" s="414"/>
      <c r="BV27" s="414"/>
      <c r="BW27" s="414"/>
    </row>
    <row r="28" ht="30.0" customHeight="1">
      <c r="A28" s="160">
        <f>'3A 2025 - 2026 DATOS DEL ESTUDI'!N25</f>
        <v>6635033</v>
      </c>
      <c r="B28" s="160">
        <v>22.0</v>
      </c>
      <c r="C28" s="161" t="str">
        <f>'3A 2025 - 2026 DATOS DEL ESTUDI'!B25</f>
        <v>Yadiel  Jiménez Betances</v>
      </c>
      <c r="D28" s="162" t="s">
        <v>559</v>
      </c>
      <c r="E28" s="162"/>
      <c r="F28" s="162" t="s">
        <v>559</v>
      </c>
      <c r="G28" s="162" t="s">
        <v>559</v>
      </c>
      <c r="H28" s="162" t="s">
        <v>559</v>
      </c>
      <c r="I28" s="162"/>
      <c r="J28" s="163"/>
      <c r="K28" s="163"/>
      <c r="L28" s="163"/>
      <c r="M28" s="163"/>
      <c r="N28" s="162">
        <f t="shared" si="1"/>
        <v>4</v>
      </c>
      <c r="O28" s="164" t="str">
        <f t="shared" si="2"/>
        <v/>
      </c>
      <c r="P28" s="165">
        <f t="shared" si="3"/>
        <v>0</v>
      </c>
      <c r="Q28" s="164" t="str">
        <f t="shared" si="4"/>
        <v/>
      </c>
      <c r="R28" s="166">
        <f t="shared" si="5"/>
        <v>0</v>
      </c>
      <c r="S28" s="164" t="str">
        <f t="shared" si="6"/>
        <v/>
      </c>
      <c r="T28" s="160">
        <v>22.0</v>
      </c>
      <c r="U28" s="161" t="str">
        <f t="shared" si="7"/>
        <v>Yadiel  Jiménez Betances</v>
      </c>
      <c r="V28" s="162" t="s">
        <v>559</v>
      </c>
      <c r="W28" s="162" t="s">
        <v>559</v>
      </c>
      <c r="X28" s="162" t="s">
        <v>559</v>
      </c>
      <c r="Y28" s="162" t="s">
        <v>559</v>
      </c>
      <c r="Z28" s="162" t="s">
        <v>559</v>
      </c>
      <c r="AA28" s="162" t="s">
        <v>578</v>
      </c>
      <c r="AB28" s="162" t="s">
        <v>559</v>
      </c>
      <c r="AC28" s="162" t="s">
        <v>559</v>
      </c>
      <c r="AD28" s="162"/>
      <c r="AE28" s="162"/>
      <c r="AF28" s="163">
        <f t="shared" si="8"/>
        <v>8</v>
      </c>
      <c r="AG28" s="164" t="str">
        <f t="shared" si="9"/>
        <v/>
      </c>
      <c r="AH28" s="166">
        <f t="shared" si="10"/>
        <v>0</v>
      </c>
      <c r="AI28" s="164" t="str">
        <f t="shared" si="11"/>
        <v/>
      </c>
      <c r="AJ28" s="166">
        <f t="shared" si="12"/>
        <v>1</v>
      </c>
      <c r="AK28" s="164"/>
      <c r="AL28" s="404">
        <f t="shared" si="13"/>
        <v>6635033</v>
      </c>
      <c r="AM28" s="160">
        <v>22.0</v>
      </c>
      <c r="AN28" s="405" t="str">
        <f t="shared" si="14"/>
        <v>Yadiel  Jiménez Betances</v>
      </c>
      <c r="AO28" s="162" t="s">
        <v>559</v>
      </c>
      <c r="AP28" s="162" t="s">
        <v>559</v>
      </c>
      <c r="AQ28" s="162"/>
      <c r="AR28" s="295" t="s">
        <v>559</v>
      </c>
      <c r="AS28" s="298" t="s">
        <v>559</v>
      </c>
      <c r="AT28" s="298" t="s">
        <v>559</v>
      </c>
      <c r="AU28" s="298" t="s">
        <v>559</v>
      </c>
      <c r="AV28" s="162" t="s">
        <v>559</v>
      </c>
      <c r="AW28" s="162" t="s">
        <v>559</v>
      </c>
      <c r="AX28" s="164"/>
      <c r="AY28" s="406">
        <f t="shared" si="15"/>
        <v>8</v>
      </c>
      <c r="AZ28" s="407" t="str">
        <f t="shared" si="16"/>
        <v/>
      </c>
      <c r="BA28" s="406">
        <f t="shared" si="17"/>
        <v>0</v>
      </c>
      <c r="BB28" s="406" t="str">
        <f t="shared" si="18"/>
        <v/>
      </c>
      <c r="BC28" s="406">
        <f t="shared" si="19"/>
        <v>0</v>
      </c>
      <c r="BD28" s="406" t="str">
        <f t="shared" si="20"/>
        <v/>
      </c>
      <c r="BE28" s="22">
        <f t="shared" si="21"/>
        <v>6635033</v>
      </c>
      <c r="BF28" s="411">
        <v>22.0</v>
      </c>
      <c r="BG28" s="405" t="str">
        <f t="shared" si="22"/>
        <v>Yadiel  Jiménez Betances</v>
      </c>
      <c r="BH28" s="420" t="s">
        <v>559</v>
      </c>
      <c r="BI28" s="119"/>
      <c r="BJ28" s="422" t="s">
        <v>559</v>
      </c>
      <c r="BK28" s="420" t="s">
        <v>559</v>
      </c>
      <c r="BL28" s="422" t="s">
        <v>559</v>
      </c>
      <c r="BM28" s="422" t="s">
        <v>559</v>
      </c>
      <c r="BN28" s="421" t="s">
        <v>559</v>
      </c>
      <c r="BO28" s="413"/>
      <c r="BP28" s="119"/>
      <c r="BQ28" s="119"/>
      <c r="BR28" s="409">
        <f t="shared" si="23"/>
        <v>6</v>
      </c>
      <c r="BS28" s="164" t="str">
        <f t="shared" si="24"/>
        <v/>
      </c>
      <c r="BT28" s="414"/>
      <c r="BU28" s="414"/>
      <c r="BV28" s="414"/>
      <c r="BW28" s="414"/>
    </row>
    <row r="29" ht="30.0" customHeight="1">
      <c r="A29" s="160">
        <f>'3A 2025 - 2026 DATOS DEL ESTUDI'!N26</f>
        <v>32857385</v>
      </c>
      <c r="B29" s="160">
        <v>23.0</v>
      </c>
      <c r="C29" s="161" t="str">
        <f>'3A 2025 - 2026 DATOS DEL ESTUDI'!B26</f>
        <v>Yamel  Mella Aquino</v>
      </c>
      <c r="D29" s="162" t="s">
        <v>559</v>
      </c>
      <c r="E29" s="162"/>
      <c r="F29" s="162" t="s">
        <v>559</v>
      </c>
      <c r="G29" s="162" t="s">
        <v>559</v>
      </c>
      <c r="H29" s="162" t="s">
        <v>559</v>
      </c>
      <c r="I29" s="162"/>
      <c r="J29" s="163"/>
      <c r="K29" s="163"/>
      <c r="L29" s="163"/>
      <c r="M29" s="163"/>
      <c r="N29" s="162">
        <f t="shared" si="1"/>
        <v>4</v>
      </c>
      <c r="O29" s="164" t="str">
        <f t="shared" si="2"/>
        <v/>
      </c>
      <c r="P29" s="165">
        <f t="shared" si="3"/>
        <v>0</v>
      </c>
      <c r="Q29" s="164" t="str">
        <f t="shared" si="4"/>
        <v/>
      </c>
      <c r="R29" s="166">
        <f t="shared" si="5"/>
        <v>0</v>
      </c>
      <c r="S29" s="164" t="str">
        <f t="shared" si="6"/>
        <v/>
      </c>
      <c r="T29" s="160">
        <v>23.0</v>
      </c>
      <c r="U29" s="161" t="str">
        <f t="shared" si="7"/>
        <v>Yamel  Mella Aquino</v>
      </c>
      <c r="V29" s="162" t="s">
        <v>559</v>
      </c>
      <c r="W29" s="162" t="s">
        <v>559</v>
      </c>
      <c r="X29" s="162" t="s">
        <v>559</v>
      </c>
      <c r="Y29" s="162" t="s">
        <v>559</v>
      </c>
      <c r="Z29" s="162" t="s">
        <v>559</v>
      </c>
      <c r="AA29" s="162" t="s">
        <v>559</v>
      </c>
      <c r="AB29" s="162" t="s">
        <v>559</v>
      </c>
      <c r="AC29" s="162" t="s">
        <v>579</v>
      </c>
      <c r="AD29" s="162"/>
      <c r="AE29" s="162"/>
      <c r="AF29" s="163">
        <f t="shared" si="8"/>
        <v>7</v>
      </c>
      <c r="AG29" s="164" t="str">
        <f t="shared" si="9"/>
        <v/>
      </c>
      <c r="AH29" s="166">
        <f t="shared" si="10"/>
        <v>1</v>
      </c>
      <c r="AI29" s="164" t="str">
        <f t="shared" si="11"/>
        <v/>
      </c>
      <c r="AJ29" s="166">
        <f t="shared" si="12"/>
        <v>0</v>
      </c>
      <c r="AK29" s="164"/>
      <c r="AL29" s="404">
        <f t="shared" si="13"/>
        <v>32857385</v>
      </c>
      <c r="AM29" s="160">
        <v>23.0</v>
      </c>
      <c r="AN29" s="405" t="str">
        <f t="shared" si="14"/>
        <v>Yamel  Mella Aquino</v>
      </c>
      <c r="AO29" s="162" t="s">
        <v>559</v>
      </c>
      <c r="AP29" s="162" t="s">
        <v>578</v>
      </c>
      <c r="AQ29" s="162"/>
      <c r="AR29" s="295" t="s">
        <v>559</v>
      </c>
      <c r="AS29" s="295" t="s">
        <v>559</v>
      </c>
      <c r="AT29" s="295" t="s">
        <v>559</v>
      </c>
      <c r="AU29" s="295" t="s">
        <v>559</v>
      </c>
      <c r="AV29" s="162" t="s">
        <v>579</v>
      </c>
      <c r="AW29" s="162" t="s">
        <v>559</v>
      </c>
      <c r="AX29" s="164"/>
      <c r="AY29" s="406">
        <f t="shared" si="15"/>
        <v>7</v>
      </c>
      <c r="AZ29" s="407" t="str">
        <f t="shared" si="16"/>
        <v/>
      </c>
      <c r="BA29" s="406">
        <f t="shared" si="17"/>
        <v>1</v>
      </c>
      <c r="BB29" s="406" t="str">
        <f t="shared" si="18"/>
        <v/>
      </c>
      <c r="BC29" s="406">
        <f t="shared" si="19"/>
        <v>1</v>
      </c>
      <c r="BD29" s="406" t="str">
        <f t="shared" si="20"/>
        <v/>
      </c>
      <c r="BE29" s="22">
        <f t="shared" si="21"/>
        <v>32857385</v>
      </c>
      <c r="BF29" s="193">
        <v>23.0</v>
      </c>
      <c r="BG29" s="405" t="str">
        <f t="shared" si="22"/>
        <v>Yamel  Mella Aquino</v>
      </c>
      <c r="BH29" s="420" t="s">
        <v>559</v>
      </c>
      <c r="BI29" s="119"/>
      <c r="BJ29" s="422" t="s">
        <v>559</v>
      </c>
      <c r="BK29" s="420" t="s">
        <v>559</v>
      </c>
      <c r="BL29" s="422" t="s">
        <v>559</v>
      </c>
      <c r="BM29" s="422" t="s">
        <v>559</v>
      </c>
      <c r="BN29" s="421" t="s">
        <v>559</v>
      </c>
      <c r="BO29" s="413"/>
      <c r="BP29" s="119"/>
      <c r="BQ29" s="119"/>
      <c r="BR29" s="409">
        <f t="shared" si="23"/>
        <v>6</v>
      </c>
      <c r="BS29" s="164" t="str">
        <f t="shared" si="24"/>
        <v/>
      </c>
      <c r="BT29" s="414"/>
      <c r="BU29" s="414"/>
      <c r="BV29" s="414"/>
      <c r="BW29" s="414"/>
    </row>
    <row r="30" ht="30.0" customHeight="1">
      <c r="A30" s="160">
        <f>'3A 2025 - 2026 DATOS DEL ESTUDI'!N27</f>
        <v>6396255</v>
      </c>
      <c r="B30" s="160">
        <v>24.0</v>
      </c>
      <c r="C30" s="161" t="str">
        <f>'3A 2025 - 2026 DATOS DEL ESTUDI'!B27</f>
        <v>Sariely Del Carmen Mena Chávez</v>
      </c>
      <c r="D30" s="162" t="s">
        <v>559</v>
      </c>
      <c r="E30" s="162"/>
      <c r="F30" s="162" t="s">
        <v>559</v>
      </c>
      <c r="G30" s="162" t="s">
        <v>580</v>
      </c>
      <c r="H30" s="162" t="s">
        <v>559</v>
      </c>
      <c r="I30" s="163"/>
      <c r="J30" s="163"/>
      <c r="K30" s="163"/>
      <c r="L30" s="163"/>
      <c r="M30" s="163"/>
      <c r="N30" s="162">
        <f t="shared" si="1"/>
        <v>4</v>
      </c>
      <c r="O30" s="164" t="str">
        <f t="shared" si="2"/>
        <v/>
      </c>
      <c r="P30" s="165">
        <f t="shared" si="3"/>
        <v>0</v>
      </c>
      <c r="Q30" s="164" t="str">
        <f t="shared" si="4"/>
        <v/>
      </c>
      <c r="R30" s="166">
        <f t="shared" si="5"/>
        <v>0</v>
      </c>
      <c r="S30" s="164" t="str">
        <f t="shared" si="6"/>
        <v/>
      </c>
      <c r="T30" s="160">
        <v>24.0</v>
      </c>
      <c r="U30" s="161" t="str">
        <f t="shared" si="7"/>
        <v>Sariely Del Carmen Mena Chávez</v>
      </c>
      <c r="V30" s="162" t="s">
        <v>579</v>
      </c>
      <c r="W30" s="162" t="s">
        <v>578</v>
      </c>
      <c r="X30" s="162" t="s">
        <v>559</v>
      </c>
      <c r="Y30" s="162" t="s">
        <v>559</v>
      </c>
      <c r="Z30" s="162" t="s">
        <v>559</v>
      </c>
      <c r="AA30" s="162" t="s">
        <v>579</v>
      </c>
      <c r="AB30" s="162" t="s">
        <v>559</v>
      </c>
      <c r="AC30" s="162" t="s">
        <v>559</v>
      </c>
      <c r="AD30" s="163"/>
      <c r="AE30" s="163"/>
      <c r="AF30" s="163">
        <f t="shared" si="8"/>
        <v>6</v>
      </c>
      <c r="AG30" s="164" t="str">
        <f t="shared" si="9"/>
        <v/>
      </c>
      <c r="AH30" s="166">
        <f t="shared" si="10"/>
        <v>2</v>
      </c>
      <c r="AI30" s="164" t="str">
        <f t="shared" si="11"/>
        <v/>
      </c>
      <c r="AJ30" s="166">
        <f t="shared" si="12"/>
        <v>1</v>
      </c>
      <c r="AK30" s="164"/>
      <c r="AL30" s="404">
        <f t="shared" si="13"/>
        <v>6396255</v>
      </c>
      <c r="AM30" s="160">
        <v>24.0</v>
      </c>
      <c r="AN30" s="405" t="str">
        <f t="shared" si="14"/>
        <v>Sariely Del Carmen Mena Chávez</v>
      </c>
      <c r="AO30" s="162" t="s">
        <v>559</v>
      </c>
      <c r="AP30" s="162" t="s">
        <v>559</v>
      </c>
      <c r="AQ30" s="162"/>
      <c r="AR30" s="295" t="s">
        <v>559</v>
      </c>
      <c r="AS30" s="298" t="s">
        <v>579</v>
      </c>
      <c r="AT30" s="298" t="s">
        <v>579</v>
      </c>
      <c r="AU30" s="298" t="s">
        <v>579</v>
      </c>
      <c r="AV30" s="162" t="s">
        <v>559</v>
      </c>
      <c r="AW30" s="162" t="s">
        <v>578</v>
      </c>
      <c r="AX30" s="164"/>
      <c r="AY30" s="406">
        <f t="shared" si="15"/>
        <v>5</v>
      </c>
      <c r="AZ30" s="407" t="str">
        <f t="shared" si="16"/>
        <v/>
      </c>
      <c r="BA30" s="406">
        <f t="shared" si="17"/>
        <v>3</v>
      </c>
      <c r="BB30" s="406" t="str">
        <f t="shared" si="18"/>
        <v/>
      </c>
      <c r="BC30" s="406">
        <f t="shared" si="19"/>
        <v>1</v>
      </c>
      <c r="BD30" s="406" t="str">
        <f t="shared" si="20"/>
        <v/>
      </c>
      <c r="BE30" s="22">
        <f t="shared" si="21"/>
        <v>6396255</v>
      </c>
      <c r="BF30" s="411">
        <v>24.0</v>
      </c>
      <c r="BG30" s="405" t="str">
        <f t="shared" si="22"/>
        <v>Sariely Del Carmen Mena Chávez</v>
      </c>
      <c r="BH30" s="420" t="s">
        <v>559</v>
      </c>
      <c r="BI30" s="119"/>
      <c r="BJ30" s="422" t="s">
        <v>559</v>
      </c>
      <c r="BK30" s="420" t="s">
        <v>559</v>
      </c>
      <c r="BL30" s="422" t="s">
        <v>559</v>
      </c>
      <c r="BM30" s="422" t="s">
        <v>578</v>
      </c>
      <c r="BN30" s="421" t="s">
        <v>559</v>
      </c>
      <c r="BO30" s="413"/>
      <c r="BP30" s="413"/>
      <c r="BQ30" s="413"/>
      <c r="BR30" s="409">
        <f t="shared" si="23"/>
        <v>6</v>
      </c>
      <c r="BS30" s="164" t="str">
        <f t="shared" si="24"/>
        <v/>
      </c>
      <c r="BT30" s="414"/>
      <c r="BU30" s="414"/>
      <c r="BV30" s="414"/>
      <c r="BW30" s="414"/>
    </row>
    <row r="31" ht="30.0" customHeight="1">
      <c r="A31" s="160">
        <f>'3A 2025 - 2026 DATOS DEL ESTUDI'!N28</f>
        <v>33560794</v>
      </c>
      <c r="B31" s="160">
        <v>25.0</v>
      </c>
      <c r="C31" s="161" t="str">
        <f>'3A 2025 - 2026 DATOS DEL ESTUDI'!B28</f>
        <v>David Carmelo Navas Fernández</v>
      </c>
      <c r="D31" s="162" t="s">
        <v>559</v>
      </c>
      <c r="E31" s="162"/>
      <c r="F31" s="162" t="s">
        <v>559</v>
      </c>
      <c r="G31" s="162" t="s">
        <v>559</v>
      </c>
      <c r="H31" s="162" t="s">
        <v>559</v>
      </c>
      <c r="I31" s="162"/>
      <c r="J31" s="163"/>
      <c r="K31" s="163"/>
      <c r="L31" s="163"/>
      <c r="M31" s="163"/>
      <c r="N31" s="162">
        <f t="shared" si="1"/>
        <v>4</v>
      </c>
      <c r="O31" s="164" t="str">
        <f t="shared" si="2"/>
        <v/>
      </c>
      <c r="P31" s="165">
        <f t="shared" si="3"/>
        <v>0</v>
      </c>
      <c r="Q31" s="164" t="str">
        <f t="shared" si="4"/>
        <v/>
      </c>
      <c r="R31" s="166">
        <f t="shared" si="5"/>
        <v>0</v>
      </c>
      <c r="S31" s="164" t="str">
        <f t="shared" si="6"/>
        <v/>
      </c>
      <c r="T31" s="160">
        <v>25.0</v>
      </c>
      <c r="U31" s="161" t="str">
        <f t="shared" si="7"/>
        <v>David Carmelo Navas Fernández</v>
      </c>
      <c r="V31" s="162" t="s">
        <v>579</v>
      </c>
      <c r="W31" s="162" t="s">
        <v>559</v>
      </c>
      <c r="X31" s="162" t="s">
        <v>559</v>
      </c>
      <c r="Y31" s="162" t="s">
        <v>579</v>
      </c>
      <c r="Z31" s="162" t="s">
        <v>559</v>
      </c>
      <c r="AA31" s="162" t="s">
        <v>559</v>
      </c>
      <c r="AB31" s="162" t="s">
        <v>559</v>
      </c>
      <c r="AC31" s="162" t="s">
        <v>559</v>
      </c>
      <c r="AD31" s="162"/>
      <c r="AE31" s="162"/>
      <c r="AF31" s="163">
        <f t="shared" si="8"/>
        <v>6</v>
      </c>
      <c r="AG31" s="164" t="str">
        <f t="shared" si="9"/>
        <v/>
      </c>
      <c r="AH31" s="166">
        <f t="shared" si="10"/>
        <v>2</v>
      </c>
      <c r="AI31" s="164" t="str">
        <f t="shared" si="11"/>
        <v/>
      </c>
      <c r="AJ31" s="166">
        <f t="shared" si="12"/>
        <v>0</v>
      </c>
      <c r="AK31" s="164"/>
      <c r="AL31" s="404">
        <f t="shared" si="13"/>
        <v>33560794</v>
      </c>
      <c r="AM31" s="160">
        <v>25.0</v>
      </c>
      <c r="AN31" s="405" t="str">
        <f t="shared" si="14"/>
        <v>David Carmelo Navas Fernández</v>
      </c>
      <c r="AO31" s="162" t="s">
        <v>559</v>
      </c>
      <c r="AP31" s="162" t="s">
        <v>559</v>
      </c>
      <c r="AQ31" s="162"/>
      <c r="AR31" s="295" t="s">
        <v>579</v>
      </c>
      <c r="AS31" s="295" t="s">
        <v>559</v>
      </c>
      <c r="AT31" s="295" t="s">
        <v>559</v>
      </c>
      <c r="AU31" s="295" t="s">
        <v>559</v>
      </c>
      <c r="AV31" s="162" t="s">
        <v>559</v>
      </c>
      <c r="AW31" s="162" t="s">
        <v>559</v>
      </c>
      <c r="AX31" s="164"/>
      <c r="AY31" s="406">
        <f t="shared" si="15"/>
        <v>7</v>
      </c>
      <c r="AZ31" s="407" t="str">
        <f t="shared" si="16"/>
        <v/>
      </c>
      <c r="BA31" s="406">
        <f t="shared" si="17"/>
        <v>1</v>
      </c>
      <c r="BB31" s="406" t="str">
        <f t="shared" si="18"/>
        <v/>
      </c>
      <c r="BC31" s="406">
        <f t="shared" si="19"/>
        <v>0</v>
      </c>
      <c r="BD31" s="406" t="str">
        <f t="shared" si="20"/>
        <v/>
      </c>
      <c r="BE31" s="22">
        <f t="shared" si="21"/>
        <v>33560794</v>
      </c>
      <c r="BF31" s="193">
        <v>25.0</v>
      </c>
      <c r="BG31" s="405" t="str">
        <f t="shared" si="22"/>
        <v>David Carmelo Navas Fernández</v>
      </c>
      <c r="BH31" s="420" t="s">
        <v>559</v>
      </c>
      <c r="BI31" s="119"/>
      <c r="BJ31" s="422" t="s">
        <v>559</v>
      </c>
      <c r="BK31" s="420" t="s">
        <v>559</v>
      </c>
      <c r="BL31" s="422" t="s">
        <v>559</v>
      </c>
      <c r="BM31" s="422" t="s">
        <v>559</v>
      </c>
      <c r="BN31" s="421" t="s">
        <v>559</v>
      </c>
      <c r="BO31" s="413"/>
      <c r="BP31" s="119"/>
      <c r="BQ31" s="119"/>
      <c r="BR31" s="409">
        <f t="shared" si="23"/>
        <v>6</v>
      </c>
      <c r="BS31" s="164" t="str">
        <f t="shared" si="24"/>
        <v/>
      </c>
      <c r="BT31" s="414"/>
      <c r="BU31" s="414"/>
      <c r="BV31" s="414"/>
      <c r="BW31" s="414"/>
    </row>
    <row r="32" ht="30.0" customHeight="1">
      <c r="A32" s="160">
        <f>'3A 2025 - 2026 DATOS DEL ESTUDI'!N29</f>
        <v>32720987</v>
      </c>
      <c r="B32" s="160">
        <v>26.0</v>
      </c>
      <c r="C32" s="161" t="str">
        <f>'3A 2025 - 2026 DATOS DEL ESTUDI'!B29</f>
        <v>Andriw Jelier Ortiz Rodríguez</v>
      </c>
      <c r="D32" s="162" t="s">
        <v>559</v>
      </c>
      <c r="E32" s="162"/>
      <c r="F32" s="162" t="s">
        <v>559</v>
      </c>
      <c r="G32" s="162" t="s">
        <v>559</v>
      </c>
      <c r="H32" s="162" t="s">
        <v>559</v>
      </c>
      <c r="I32" s="162"/>
      <c r="J32" s="163"/>
      <c r="K32" s="163"/>
      <c r="L32" s="163"/>
      <c r="M32" s="163"/>
      <c r="N32" s="162">
        <f t="shared" si="1"/>
        <v>4</v>
      </c>
      <c r="O32" s="164" t="str">
        <f t="shared" si="2"/>
        <v/>
      </c>
      <c r="P32" s="165">
        <f t="shared" si="3"/>
        <v>0</v>
      </c>
      <c r="Q32" s="164" t="str">
        <f t="shared" si="4"/>
        <v/>
      </c>
      <c r="R32" s="166">
        <f t="shared" si="5"/>
        <v>0</v>
      </c>
      <c r="S32" s="164" t="str">
        <f t="shared" si="6"/>
        <v/>
      </c>
      <c r="T32" s="160">
        <v>26.0</v>
      </c>
      <c r="U32" s="161" t="str">
        <f t="shared" si="7"/>
        <v>Andriw Jelier Ortiz Rodríguez</v>
      </c>
      <c r="V32" s="162" t="s">
        <v>559</v>
      </c>
      <c r="W32" s="162" t="s">
        <v>559</v>
      </c>
      <c r="X32" s="162" t="s">
        <v>559</v>
      </c>
      <c r="Y32" s="162" t="s">
        <v>559</v>
      </c>
      <c r="Z32" s="162" t="s">
        <v>559</v>
      </c>
      <c r="AA32" s="162" t="s">
        <v>559</v>
      </c>
      <c r="AB32" s="162" t="s">
        <v>559</v>
      </c>
      <c r="AC32" s="162" t="s">
        <v>559</v>
      </c>
      <c r="AD32" s="162"/>
      <c r="AE32" s="162"/>
      <c r="AF32" s="163">
        <f t="shared" si="8"/>
        <v>8</v>
      </c>
      <c r="AG32" s="164" t="str">
        <f t="shared" si="9"/>
        <v/>
      </c>
      <c r="AH32" s="166">
        <f t="shared" si="10"/>
        <v>0</v>
      </c>
      <c r="AI32" s="164" t="str">
        <f t="shared" si="11"/>
        <v/>
      </c>
      <c r="AJ32" s="166">
        <f t="shared" si="12"/>
        <v>0</v>
      </c>
      <c r="AK32" s="164"/>
      <c r="AL32" s="404">
        <f t="shared" si="13"/>
        <v>32720987</v>
      </c>
      <c r="AM32" s="160">
        <v>26.0</v>
      </c>
      <c r="AN32" s="405" t="str">
        <f t="shared" si="14"/>
        <v>Andriw Jelier Ortiz Rodríguez</v>
      </c>
      <c r="AO32" s="162" t="s">
        <v>559</v>
      </c>
      <c r="AP32" s="162" t="s">
        <v>578</v>
      </c>
      <c r="AQ32" s="162"/>
      <c r="AR32" s="295" t="s">
        <v>559</v>
      </c>
      <c r="AS32" s="298" t="s">
        <v>559</v>
      </c>
      <c r="AT32" s="298" t="s">
        <v>559</v>
      </c>
      <c r="AU32" s="298" t="s">
        <v>559</v>
      </c>
      <c r="AV32" s="162" t="s">
        <v>559</v>
      </c>
      <c r="AW32" s="162" t="s">
        <v>559</v>
      </c>
      <c r="AX32" s="164"/>
      <c r="AY32" s="406">
        <f t="shared" si="15"/>
        <v>8</v>
      </c>
      <c r="AZ32" s="407" t="str">
        <f t="shared" si="16"/>
        <v/>
      </c>
      <c r="BA32" s="406">
        <f t="shared" si="17"/>
        <v>0</v>
      </c>
      <c r="BB32" s="406" t="str">
        <f t="shared" si="18"/>
        <v/>
      </c>
      <c r="BC32" s="406">
        <f t="shared" si="19"/>
        <v>1</v>
      </c>
      <c r="BD32" s="406" t="str">
        <f t="shared" si="20"/>
        <v/>
      </c>
      <c r="BE32" s="22">
        <f t="shared" si="21"/>
        <v>32720987</v>
      </c>
      <c r="BF32" s="411">
        <v>26.0</v>
      </c>
      <c r="BG32" s="405" t="str">
        <f t="shared" si="22"/>
        <v>Andriw Jelier Ortiz Rodríguez</v>
      </c>
      <c r="BH32" s="420" t="s">
        <v>559</v>
      </c>
      <c r="BI32" s="119"/>
      <c r="BJ32" s="422" t="s">
        <v>559</v>
      </c>
      <c r="BK32" s="420" t="s">
        <v>578</v>
      </c>
      <c r="BL32" s="422" t="s">
        <v>559</v>
      </c>
      <c r="BM32" s="422" t="s">
        <v>559</v>
      </c>
      <c r="BN32" s="421" t="s">
        <v>559</v>
      </c>
      <c r="BO32" s="413"/>
      <c r="BP32" s="119"/>
      <c r="BQ32" s="119"/>
      <c r="BR32" s="409">
        <f t="shared" si="23"/>
        <v>6</v>
      </c>
      <c r="BS32" s="164" t="str">
        <f t="shared" si="24"/>
        <v/>
      </c>
      <c r="BT32" s="414"/>
      <c r="BU32" s="414"/>
      <c r="BV32" s="414"/>
      <c r="BW32" s="414"/>
    </row>
    <row r="33" ht="30.0" customHeight="1">
      <c r="A33" s="160">
        <f>'3A 2025 - 2026 DATOS DEL ESTUDI'!N30</f>
        <v>32899290</v>
      </c>
      <c r="B33" s="160">
        <v>27.0</v>
      </c>
      <c r="C33" s="161" t="str">
        <f>'3A 2025 - 2026 DATOS DEL ESTUDI'!B30</f>
        <v>Dashley Nicole Peña García</v>
      </c>
      <c r="D33" s="162" t="s">
        <v>578</v>
      </c>
      <c r="E33" s="162"/>
      <c r="F33" s="162" t="s">
        <v>559</v>
      </c>
      <c r="G33" s="162" t="s">
        <v>559</v>
      </c>
      <c r="H33" s="162" t="s">
        <v>559</v>
      </c>
      <c r="I33" s="162"/>
      <c r="J33" s="163"/>
      <c r="K33" s="163"/>
      <c r="L33" s="163"/>
      <c r="M33" s="163"/>
      <c r="N33" s="162">
        <f t="shared" si="1"/>
        <v>4</v>
      </c>
      <c r="O33" s="164" t="str">
        <f t="shared" si="2"/>
        <v/>
      </c>
      <c r="P33" s="165">
        <f t="shared" si="3"/>
        <v>0</v>
      </c>
      <c r="Q33" s="164" t="str">
        <f t="shared" si="4"/>
        <v/>
      </c>
      <c r="R33" s="166">
        <f t="shared" si="5"/>
        <v>1</v>
      </c>
      <c r="S33" s="164" t="str">
        <f t="shared" si="6"/>
        <v/>
      </c>
      <c r="T33" s="160">
        <v>27.0</v>
      </c>
      <c r="U33" s="161" t="str">
        <f t="shared" si="7"/>
        <v>Dashley Nicole Peña García</v>
      </c>
      <c r="V33" s="162" t="s">
        <v>559</v>
      </c>
      <c r="W33" s="162" t="s">
        <v>559</v>
      </c>
      <c r="X33" s="162" t="s">
        <v>559</v>
      </c>
      <c r="Y33" s="162" t="s">
        <v>579</v>
      </c>
      <c r="Z33" s="162" t="s">
        <v>559</v>
      </c>
      <c r="AA33" s="162" t="s">
        <v>559</v>
      </c>
      <c r="AB33" s="162" t="s">
        <v>559</v>
      </c>
      <c r="AC33" s="162" t="s">
        <v>559</v>
      </c>
      <c r="AD33" s="162"/>
      <c r="AE33" s="162"/>
      <c r="AF33" s="163">
        <f t="shared" si="8"/>
        <v>7</v>
      </c>
      <c r="AG33" s="164" t="str">
        <f t="shared" si="9"/>
        <v/>
      </c>
      <c r="AH33" s="166">
        <f t="shared" si="10"/>
        <v>1</v>
      </c>
      <c r="AI33" s="164" t="str">
        <f t="shared" si="11"/>
        <v/>
      </c>
      <c r="AJ33" s="166">
        <f t="shared" si="12"/>
        <v>0</v>
      </c>
      <c r="AK33" s="164"/>
      <c r="AL33" s="404">
        <f t="shared" si="13"/>
        <v>32899290</v>
      </c>
      <c r="AM33" s="160">
        <v>27.0</v>
      </c>
      <c r="AN33" s="405" t="str">
        <f t="shared" si="14"/>
        <v>Dashley Nicole Peña García</v>
      </c>
      <c r="AO33" s="162" t="s">
        <v>559</v>
      </c>
      <c r="AP33" s="162" t="s">
        <v>559</v>
      </c>
      <c r="AQ33" s="162"/>
      <c r="AR33" s="295" t="s">
        <v>559</v>
      </c>
      <c r="AS33" s="295" t="s">
        <v>559</v>
      </c>
      <c r="AT33" s="295" t="s">
        <v>559</v>
      </c>
      <c r="AU33" s="295" t="s">
        <v>559</v>
      </c>
      <c r="AV33" s="162" t="s">
        <v>559</v>
      </c>
      <c r="AW33" s="162" t="s">
        <v>579</v>
      </c>
      <c r="AX33" s="164"/>
      <c r="AY33" s="406">
        <f t="shared" si="15"/>
        <v>7</v>
      </c>
      <c r="AZ33" s="407" t="str">
        <f t="shared" si="16"/>
        <v/>
      </c>
      <c r="BA33" s="406">
        <f t="shared" si="17"/>
        <v>1</v>
      </c>
      <c r="BB33" s="406" t="str">
        <f t="shared" si="18"/>
        <v/>
      </c>
      <c r="BC33" s="406">
        <f t="shared" si="19"/>
        <v>0</v>
      </c>
      <c r="BD33" s="406" t="str">
        <f t="shared" si="20"/>
        <v/>
      </c>
      <c r="BE33" s="22">
        <f t="shared" si="21"/>
        <v>32899290</v>
      </c>
      <c r="BF33" s="193">
        <v>27.0</v>
      </c>
      <c r="BG33" s="405" t="str">
        <f t="shared" si="22"/>
        <v>Dashley Nicole Peña García</v>
      </c>
      <c r="BH33" s="420" t="s">
        <v>559</v>
      </c>
      <c r="BI33" s="119"/>
      <c r="BJ33" s="422" t="s">
        <v>559</v>
      </c>
      <c r="BK33" s="420" t="s">
        <v>578</v>
      </c>
      <c r="BL33" s="422" t="s">
        <v>559</v>
      </c>
      <c r="BM33" s="422" t="s">
        <v>559</v>
      </c>
      <c r="BN33" s="421" t="s">
        <v>559</v>
      </c>
      <c r="BO33" s="413"/>
      <c r="BP33" s="119"/>
      <c r="BQ33" s="119"/>
      <c r="BR33" s="409">
        <f t="shared" si="23"/>
        <v>6</v>
      </c>
      <c r="BS33" s="164" t="str">
        <f t="shared" si="24"/>
        <v/>
      </c>
      <c r="BT33" s="414"/>
      <c r="BU33" s="414"/>
      <c r="BV33" s="414"/>
      <c r="BW33" s="414"/>
    </row>
    <row r="34" ht="30.0" customHeight="1">
      <c r="A34" s="160">
        <f>'3A 2025 - 2026 DATOS DEL ESTUDI'!N31</f>
        <v>32607334</v>
      </c>
      <c r="B34" s="160">
        <v>28.0</v>
      </c>
      <c r="C34" s="161" t="str">
        <f>'3A 2025 - 2026 DATOS DEL ESTUDI'!B31</f>
        <v>Yesly  Peña Muñoz</v>
      </c>
      <c r="D34" s="162" t="s">
        <v>559</v>
      </c>
      <c r="E34" s="162"/>
      <c r="F34" s="162" t="s">
        <v>559</v>
      </c>
      <c r="G34" s="162" t="s">
        <v>559</v>
      </c>
      <c r="H34" s="162" t="s">
        <v>559</v>
      </c>
      <c r="I34" s="162"/>
      <c r="J34" s="163"/>
      <c r="K34" s="163"/>
      <c r="L34" s="163"/>
      <c r="M34" s="163"/>
      <c r="N34" s="162">
        <f t="shared" si="1"/>
        <v>4</v>
      </c>
      <c r="O34" s="164" t="str">
        <f t="shared" si="2"/>
        <v/>
      </c>
      <c r="P34" s="165">
        <f t="shared" si="3"/>
        <v>0</v>
      </c>
      <c r="Q34" s="164" t="str">
        <f t="shared" si="4"/>
        <v/>
      </c>
      <c r="R34" s="166">
        <f t="shared" si="5"/>
        <v>0</v>
      </c>
      <c r="S34" s="164" t="str">
        <f t="shared" si="6"/>
        <v/>
      </c>
      <c r="T34" s="160">
        <v>28.0</v>
      </c>
      <c r="U34" s="161" t="str">
        <f t="shared" si="7"/>
        <v>Yesly  Peña Muñoz</v>
      </c>
      <c r="V34" s="162" t="s">
        <v>559</v>
      </c>
      <c r="W34" s="162" t="s">
        <v>559</v>
      </c>
      <c r="X34" s="162" t="s">
        <v>559</v>
      </c>
      <c r="Y34" s="162" t="s">
        <v>559</v>
      </c>
      <c r="Z34" s="162" t="s">
        <v>559</v>
      </c>
      <c r="AA34" s="162" t="s">
        <v>559</v>
      </c>
      <c r="AB34" s="162" t="s">
        <v>559</v>
      </c>
      <c r="AC34" s="162" t="s">
        <v>559</v>
      </c>
      <c r="AD34" s="162"/>
      <c r="AE34" s="162"/>
      <c r="AF34" s="163">
        <f t="shared" si="8"/>
        <v>8</v>
      </c>
      <c r="AG34" s="164" t="str">
        <f t="shared" si="9"/>
        <v/>
      </c>
      <c r="AH34" s="166">
        <f t="shared" si="10"/>
        <v>0</v>
      </c>
      <c r="AI34" s="164" t="str">
        <f t="shared" si="11"/>
        <v/>
      </c>
      <c r="AJ34" s="166">
        <f t="shared" si="12"/>
        <v>0</v>
      </c>
      <c r="AK34" s="164"/>
      <c r="AL34" s="404">
        <f t="shared" si="13"/>
        <v>32607334</v>
      </c>
      <c r="AM34" s="160">
        <v>28.0</v>
      </c>
      <c r="AN34" s="405" t="str">
        <f t="shared" si="14"/>
        <v>Yesly  Peña Muñoz</v>
      </c>
      <c r="AO34" s="162" t="s">
        <v>559</v>
      </c>
      <c r="AP34" s="162" t="s">
        <v>559</v>
      </c>
      <c r="AQ34" s="162"/>
      <c r="AR34" s="295" t="s">
        <v>559</v>
      </c>
      <c r="AS34" s="298" t="s">
        <v>559</v>
      </c>
      <c r="AT34" s="298" t="s">
        <v>559</v>
      </c>
      <c r="AU34" s="298" t="s">
        <v>559</v>
      </c>
      <c r="AV34" s="162" t="s">
        <v>559</v>
      </c>
      <c r="AW34" s="162" t="s">
        <v>559</v>
      </c>
      <c r="AX34" s="164"/>
      <c r="AY34" s="406">
        <f t="shared" si="15"/>
        <v>8</v>
      </c>
      <c r="AZ34" s="407" t="str">
        <f t="shared" si="16"/>
        <v/>
      </c>
      <c r="BA34" s="406">
        <f t="shared" si="17"/>
        <v>0</v>
      </c>
      <c r="BB34" s="406" t="str">
        <f t="shared" si="18"/>
        <v/>
      </c>
      <c r="BC34" s="406">
        <f t="shared" si="19"/>
        <v>0</v>
      </c>
      <c r="BD34" s="406" t="str">
        <f t="shared" si="20"/>
        <v/>
      </c>
      <c r="BE34" s="22">
        <f t="shared" si="21"/>
        <v>32607334</v>
      </c>
      <c r="BF34" s="411">
        <v>28.0</v>
      </c>
      <c r="BG34" s="405" t="str">
        <f t="shared" si="22"/>
        <v>Yesly  Peña Muñoz</v>
      </c>
      <c r="BH34" s="420" t="s">
        <v>578</v>
      </c>
      <c r="BI34" s="119"/>
      <c r="BJ34" s="422" t="s">
        <v>559</v>
      </c>
      <c r="BK34" s="420" t="s">
        <v>559</v>
      </c>
      <c r="BL34" s="422" t="s">
        <v>559</v>
      </c>
      <c r="BM34" s="422" t="s">
        <v>559</v>
      </c>
      <c r="BN34" s="421" t="s">
        <v>559</v>
      </c>
      <c r="BO34" s="413"/>
      <c r="BP34" s="119"/>
      <c r="BQ34" s="119"/>
      <c r="BR34" s="409">
        <f t="shared" si="23"/>
        <v>6</v>
      </c>
      <c r="BS34" s="164" t="str">
        <f t="shared" si="24"/>
        <v/>
      </c>
      <c r="BT34" s="414"/>
      <c r="BU34" s="414"/>
      <c r="BV34" s="414"/>
      <c r="BW34" s="414"/>
    </row>
    <row r="35" ht="30.0" customHeight="1">
      <c r="A35" s="160">
        <f>'3A 2025 - 2026 DATOS DEL ESTUDI'!N32</f>
        <v>32687351</v>
      </c>
      <c r="B35" s="160">
        <v>29.0</v>
      </c>
      <c r="C35" s="161" t="str">
        <f>'3A 2025 - 2026 DATOS DEL ESTUDI'!B32</f>
        <v>Wilbert  Peña Paulino</v>
      </c>
      <c r="D35" s="162" t="s">
        <v>559</v>
      </c>
      <c r="E35" s="162"/>
      <c r="F35" s="162" t="s">
        <v>559</v>
      </c>
      <c r="G35" s="162" t="s">
        <v>559</v>
      </c>
      <c r="H35" s="162" t="s">
        <v>559</v>
      </c>
      <c r="I35" s="162"/>
      <c r="J35" s="163"/>
      <c r="K35" s="163"/>
      <c r="L35" s="163"/>
      <c r="M35" s="163"/>
      <c r="N35" s="162">
        <f t="shared" si="1"/>
        <v>4</v>
      </c>
      <c r="O35" s="164" t="str">
        <f t="shared" si="2"/>
        <v/>
      </c>
      <c r="P35" s="165">
        <f t="shared" si="3"/>
        <v>0</v>
      </c>
      <c r="Q35" s="164" t="str">
        <f t="shared" si="4"/>
        <v/>
      </c>
      <c r="R35" s="166">
        <f t="shared" si="5"/>
        <v>0</v>
      </c>
      <c r="S35" s="164" t="str">
        <f t="shared" si="6"/>
        <v/>
      </c>
      <c r="T35" s="160">
        <v>29.0</v>
      </c>
      <c r="U35" s="161" t="str">
        <f t="shared" si="7"/>
        <v>Wilbert  Peña Paulino</v>
      </c>
      <c r="V35" s="162" t="s">
        <v>559</v>
      </c>
      <c r="W35" s="162" t="s">
        <v>559</v>
      </c>
      <c r="X35" s="162" t="s">
        <v>559</v>
      </c>
      <c r="Y35" s="162" t="s">
        <v>559</v>
      </c>
      <c r="Z35" s="162" t="s">
        <v>559</v>
      </c>
      <c r="AA35" s="162" t="s">
        <v>559</v>
      </c>
      <c r="AB35" s="162" t="s">
        <v>559</v>
      </c>
      <c r="AC35" s="162" t="s">
        <v>559</v>
      </c>
      <c r="AD35" s="162"/>
      <c r="AE35" s="162"/>
      <c r="AF35" s="163">
        <f t="shared" si="8"/>
        <v>8</v>
      </c>
      <c r="AG35" s="164" t="str">
        <f t="shared" si="9"/>
        <v/>
      </c>
      <c r="AH35" s="166">
        <f t="shared" si="10"/>
        <v>0</v>
      </c>
      <c r="AI35" s="164" t="str">
        <f t="shared" si="11"/>
        <v/>
      </c>
      <c r="AJ35" s="166">
        <f t="shared" si="12"/>
        <v>0</v>
      </c>
      <c r="AK35" s="164"/>
      <c r="AL35" s="404">
        <f t="shared" si="13"/>
        <v>32687351</v>
      </c>
      <c r="AM35" s="160">
        <v>29.0</v>
      </c>
      <c r="AN35" s="405" t="str">
        <f t="shared" si="14"/>
        <v>Wilbert  Peña Paulino</v>
      </c>
      <c r="AO35" s="162" t="s">
        <v>559</v>
      </c>
      <c r="AP35" s="162" t="s">
        <v>559</v>
      </c>
      <c r="AQ35" s="162"/>
      <c r="AR35" s="295" t="s">
        <v>559</v>
      </c>
      <c r="AS35" s="295" t="s">
        <v>559</v>
      </c>
      <c r="AT35" s="295" t="s">
        <v>559</v>
      </c>
      <c r="AU35" s="295" t="s">
        <v>559</v>
      </c>
      <c r="AV35" s="162" t="s">
        <v>559</v>
      </c>
      <c r="AW35" s="162" t="s">
        <v>559</v>
      </c>
      <c r="AX35" s="164"/>
      <c r="AY35" s="406">
        <f t="shared" si="15"/>
        <v>8</v>
      </c>
      <c r="AZ35" s="407" t="str">
        <f t="shared" si="16"/>
        <v/>
      </c>
      <c r="BA35" s="406">
        <f t="shared" si="17"/>
        <v>0</v>
      </c>
      <c r="BB35" s="406" t="str">
        <f t="shared" si="18"/>
        <v/>
      </c>
      <c r="BC35" s="406">
        <f t="shared" si="19"/>
        <v>0</v>
      </c>
      <c r="BD35" s="406" t="str">
        <f t="shared" si="20"/>
        <v/>
      </c>
      <c r="BE35" s="22">
        <f t="shared" si="21"/>
        <v>32687351</v>
      </c>
      <c r="BF35" s="193">
        <v>29.0</v>
      </c>
      <c r="BG35" s="405" t="str">
        <f t="shared" si="22"/>
        <v>Wilbert  Peña Paulino</v>
      </c>
      <c r="BH35" s="420" t="s">
        <v>559</v>
      </c>
      <c r="BI35" s="119"/>
      <c r="BJ35" s="422" t="s">
        <v>559</v>
      </c>
      <c r="BK35" s="420" t="s">
        <v>559</v>
      </c>
      <c r="BL35" s="422" t="s">
        <v>559</v>
      </c>
      <c r="BM35" s="422" t="s">
        <v>559</v>
      </c>
      <c r="BN35" s="421" t="s">
        <v>559</v>
      </c>
      <c r="BO35" s="413"/>
      <c r="BP35" s="119"/>
      <c r="BQ35" s="119"/>
      <c r="BR35" s="409">
        <f t="shared" si="23"/>
        <v>6</v>
      </c>
      <c r="BS35" s="164" t="str">
        <f t="shared" si="24"/>
        <v/>
      </c>
      <c r="BT35" s="414"/>
      <c r="BU35" s="414"/>
      <c r="BV35" s="414"/>
      <c r="BW35" s="414"/>
    </row>
    <row r="36" ht="30.0" customHeight="1">
      <c r="A36" s="160">
        <f>'3A 2025 - 2026 DATOS DEL ESTUDI'!N33</f>
        <v>6445759</v>
      </c>
      <c r="B36" s="160">
        <v>30.0</v>
      </c>
      <c r="C36" s="161" t="str">
        <f>'3A 2025 - 2026 DATOS DEL ESTUDI'!B33</f>
        <v>Yonayry  Peña Santos</v>
      </c>
      <c r="D36" s="162" t="s">
        <v>559</v>
      </c>
      <c r="E36" s="162"/>
      <c r="F36" s="162" t="s">
        <v>559</v>
      </c>
      <c r="G36" s="162" t="s">
        <v>559</v>
      </c>
      <c r="H36" s="162" t="s">
        <v>559</v>
      </c>
      <c r="I36" s="162"/>
      <c r="J36" s="163"/>
      <c r="K36" s="163"/>
      <c r="L36" s="163"/>
      <c r="M36" s="163"/>
      <c r="N36" s="162">
        <f t="shared" si="1"/>
        <v>4</v>
      </c>
      <c r="O36" s="164" t="str">
        <f t="shared" si="2"/>
        <v/>
      </c>
      <c r="P36" s="165">
        <f t="shared" si="3"/>
        <v>0</v>
      </c>
      <c r="Q36" s="164" t="str">
        <f t="shared" si="4"/>
        <v/>
      </c>
      <c r="R36" s="166">
        <f t="shared" si="5"/>
        <v>0</v>
      </c>
      <c r="S36" s="164" t="str">
        <f t="shared" si="6"/>
        <v/>
      </c>
      <c r="T36" s="160">
        <v>30.0</v>
      </c>
      <c r="U36" s="161" t="str">
        <f t="shared" si="7"/>
        <v>Yonayry  Peña Santos</v>
      </c>
      <c r="V36" s="162" t="s">
        <v>579</v>
      </c>
      <c r="W36" s="162" t="s">
        <v>579</v>
      </c>
      <c r="X36" s="162" t="s">
        <v>559</v>
      </c>
      <c r="Y36" s="162" t="s">
        <v>559</v>
      </c>
      <c r="Z36" s="162" t="s">
        <v>559</v>
      </c>
      <c r="AA36" s="162" t="s">
        <v>559</v>
      </c>
      <c r="AB36" s="162" t="s">
        <v>559</v>
      </c>
      <c r="AC36" s="162" t="s">
        <v>579</v>
      </c>
      <c r="AD36" s="162"/>
      <c r="AE36" s="162"/>
      <c r="AF36" s="163">
        <f t="shared" si="8"/>
        <v>5</v>
      </c>
      <c r="AG36" s="164" t="str">
        <f t="shared" si="9"/>
        <v/>
      </c>
      <c r="AH36" s="166">
        <f t="shared" si="10"/>
        <v>3</v>
      </c>
      <c r="AI36" s="164" t="str">
        <f t="shared" si="11"/>
        <v/>
      </c>
      <c r="AJ36" s="166">
        <f t="shared" si="12"/>
        <v>0</v>
      </c>
      <c r="AK36" s="164"/>
      <c r="AL36" s="404">
        <f t="shared" si="13"/>
        <v>6445759</v>
      </c>
      <c r="AM36" s="160">
        <v>30.0</v>
      </c>
      <c r="AN36" s="405" t="str">
        <f t="shared" si="14"/>
        <v>Yonayry  Peña Santos</v>
      </c>
      <c r="AO36" s="162" t="s">
        <v>559</v>
      </c>
      <c r="AP36" s="162" t="s">
        <v>559</v>
      </c>
      <c r="AQ36" s="162"/>
      <c r="AR36" s="295" t="s">
        <v>559</v>
      </c>
      <c r="AS36" s="298" t="s">
        <v>578</v>
      </c>
      <c r="AT36" s="298" t="s">
        <v>559</v>
      </c>
      <c r="AU36" s="298" t="s">
        <v>579</v>
      </c>
      <c r="AV36" s="162" t="s">
        <v>559</v>
      </c>
      <c r="AW36" s="162" t="s">
        <v>579</v>
      </c>
      <c r="AX36" s="164"/>
      <c r="AY36" s="406">
        <f t="shared" si="15"/>
        <v>6</v>
      </c>
      <c r="AZ36" s="407" t="str">
        <f t="shared" si="16"/>
        <v/>
      </c>
      <c r="BA36" s="406">
        <f t="shared" si="17"/>
        <v>2</v>
      </c>
      <c r="BB36" s="406" t="str">
        <f t="shared" si="18"/>
        <v/>
      </c>
      <c r="BC36" s="406">
        <f t="shared" si="19"/>
        <v>1</v>
      </c>
      <c r="BD36" s="406" t="str">
        <f t="shared" si="20"/>
        <v/>
      </c>
      <c r="BE36" s="22">
        <f t="shared" si="21"/>
        <v>6445759</v>
      </c>
      <c r="BF36" s="411">
        <v>30.0</v>
      </c>
      <c r="BG36" s="405" t="str">
        <f t="shared" si="22"/>
        <v>Yonayry  Peña Santos</v>
      </c>
      <c r="BH36" s="420" t="s">
        <v>559</v>
      </c>
      <c r="BI36" s="119"/>
      <c r="BJ36" s="422" t="s">
        <v>578</v>
      </c>
      <c r="BK36" s="420" t="s">
        <v>559</v>
      </c>
      <c r="BL36" s="422" t="s">
        <v>559</v>
      </c>
      <c r="BM36" s="422" t="s">
        <v>559</v>
      </c>
      <c r="BN36" s="421" t="s">
        <v>579</v>
      </c>
      <c r="BO36" s="413"/>
      <c r="BP36" s="119"/>
      <c r="BQ36" s="119"/>
      <c r="BR36" s="409">
        <f t="shared" si="23"/>
        <v>5</v>
      </c>
      <c r="BS36" s="164" t="str">
        <f t="shared" si="24"/>
        <v/>
      </c>
      <c r="BT36" s="414"/>
      <c r="BU36" s="414"/>
      <c r="BV36" s="414"/>
      <c r="BW36" s="414"/>
    </row>
    <row r="37" ht="30.0" customHeight="1">
      <c r="A37" s="160">
        <f>'3A 2025 - 2026 DATOS DEL ESTUDI'!N34</f>
        <v>22023376</v>
      </c>
      <c r="B37" s="160">
        <v>31.0</v>
      </c>
      <c r="C37" s="161" t="str">
        <f>'3A 2025 - 2026 DATOS DEL ESTUDI'!B34</f>
        <v>Rossier Analiz Pérez Rodríguez</v>
      </c>
      <c r="D37" s="162" t="s">
        <v>559</v>
      </c>
      <c r="E37" s="162"/>
      <c r="F37" s="162" t="s">
        <v>559</v>
      </c>
      <c r="G37" s="162" t="s">
        <v>559</v>
      </c>
      <c r="H37" s="162" t="s">
        <v>559</v>
      </c>
      <c r="I37" s="162"/>
      <c r="J37" s="163"/>
      <c r="K37" s="163"/>
      <c r="L37" s="163"/>
      <c r="M37" s="163"/>
      <c r="N37" s="162">
        <f t="shared" si="1"/>
        <v>4</v>
      </c>
      <c r="O37" s="164" t="str">
        <f t="shared" si="2"/>
        <v/>
      </c>
      <c r="P37" s="165">
        <f t="shared" si="3"/>
        <v>0</v>
      </c>
      <c r="Q37" s="164" t="str">
        <f t="shared" si="4"/>
        <v/>
      </c>
      <c r="R37" s="166">
        <f t="shared" si="5"/>
        <v>0</v>
      </c>
      <c r="S37" s="164" t="str">
        <f t="shared" si="6"/>
        <v/>
      </c>
      <c r="T37" s="160">
        <v>31.0</v>
      </c>
      <c r="U37" s="161" t="str">
        <f t="shared" si="7"/>
        <v>Rossier Analiz Pérez Rodríguez</v>
      </c>
      <c r="V37" s="162" t="s">
        <v>579</v>
      </c>
      <c r="W37" s="162" t="s">
        <v>578</v>
      </c>
      <c r="X37" s="162" t="s">
        <v>559</v>
      </c>
      <c r="Y37" s="162" t="s">
        <v>559</v>
      </c>
      <c r="Z37" s="162" t="s">
        <v>559</v>
      </c>
      <c r="AA37" s="162" t="s">
        <v>559</v>
      </c>
      <c r="AB37" s="162" t="s">
        <v>559</v>
      </c>
      <c r="AC37" s="162" t="s">
        <v>559</v>
      </c>
      <c r="AD37" s="162"/>
      <c r="AE37" s="162"/>
      <c r="AF37" s="163">
        <f t="shared" si="8"/>
        <v>7</v>
      </c>
      <c r="AG37" s="164" t="str">
        <f t="shared" si="9"/>
        <v/>
      </c>
      <c r="AH37" s="166">
        <f t="shared" si="10"/>
        <v>1</v>
      </c>
      <c r="AI37" s="164" t="str">
        <f t="shared" si="11"/>
        <v/>
      </c>
      <c r="AJ37" s="166">
        <f t="shared" si="12"/>
        <v>1</v>
      </c>
      <c r="AK37" s="164"/>
      <c r="AL37" s="404">
        <f t="shared" si="13"/>
        <v>22023376</v>
      </c>
      <c r="AM37" s="160">
        <v>31.0</v>
      </c>
      <c r="AN37" s="405" t="str">
        <f t="shared" si="14"/>
        <v>Rossier Analiz Pérez Rodríguez</v>
      </c>
      <c r="AO37" s="162" t="s">
        <v>559</v>
      </c>
      <c r="AP37" s="162" t="s">
        <v>559</v>
      </c>
      <c r="AQ37" s="162"/>
      <c r="AR37" s="295" t="s">
        <v>559</v>
      </c>
      <c r="AS37" s="295" t="s">
        <v>559</v>
      </c>
      <c r="AT37" s="295" t="s">
        <v>559</v>
      </c>
      <c r="AU37" s="295" t="s">
        <v>559</v>
      </c>
      <c r="AV37" s="162" t="s">
        <v>559</v>
      </c>
      <c r="AW37" s="162" t="s">
        <v>559</v>
      </c>
      <c r="AX37" s="164"/>
      <c r="AY37" s="406">
        <f t="shared" si="15"/>
        <v>8</v>
      </c>
      <c r="AZ37" s="407" t="str">
        <f t="shared" si="16"/>
        <v/>
      </c>
      <c r="BA37" s="406">
        <f t="shared" si="17"/>
        <v>0</v>
      </c>
      <c r="BB37" s="406" t="str">
        <f t="shared" si="18"/>
        <v/>
      </c>
      <c r="BC37" s="406">
        <f t="shared" si="19"/>
        <v>0</v>
      </c>
      <c r="BD37" s="406" t="str">
        <f t="shared" si="20"/>
        <v/>
      </c>
      <c r="BE37" s="22">
        <f t="shared" si="21"/>
        <v>22023376</v>
      </c>
      <c r="BF37" s="193">
        <v>31.0</v>
      </c>
      <c r="BG37" s="405" t="str">
        <f t="shared" si="22"/>
        <v>Rossier Analiz Pérez Rodríguez</v>
      </c>
      <c r="BH37" s="420" t="s">
        <v>559</v>
      </c>
      <c r="BI37" s="119"/>
      <c r="BJ37" s="422" t="s">
        <v>559</v>
      </c>
      <c r="BK37" s="420" t="s">
        <v>559</v>
      </c>
      <c r="BL37" s="422" t="s">
        <v>559</v>
      </c>
      <c r="BM37" s="422" t="s">
        <v>559</v>
      </c>
      <c r="BN37" s="421" t="s">
        <v>559</v>
      </c>
      <c r="BO37" s="413"/>
      <c r="BP37" s="119"/>
      <c r="BQ37" s="119"/>
      <c r="BR37" s="409">
        <f t="shared" si="23"/>
        <v>6</v>
      </c>
      <c r="BS37" s="164" t="str">
        <f t="shared" si="24"/>
        <v/>
      </c>
      <c r="BT37" s="414"/>
      <c r="BU37" s="414"/>
      <c r="BV37" s="414"/>
      <c r="BW37" s="414"/>
    </row>
    <row r="38" ht="30.0" customHeight="1">
      <c r="A38" s="160">
        <f>'3A 2025 - 2026 DATOS DEL ESTUDI'!N35</f>
        <v>6925657</v>
      </c>
      <c r="B38" s="160">
        <v>32.0</v>
      </c>
      <c r="C38" s="161" t="str">
        <f>'3A 2025 - 2026 DATOS DEL ESTUDI'!B35</f>
        <v>Joseph Francisco Ramírez Espinosa</v>
      </c>
      <c r="D38" s="162" t="s">
        <v>559</v>
      </c>
      <c r="E38" s="162"/>
      <c r="F38" s="162" t="s">
        <v>559</v>
      </c>
      <c r="G38" s="162" t="s">
        <v>559</v>
      </c>
      <c r="H38" s="162" t="s">
        <v>559</v>
      </c>
      <c r="I38" s="162"/>
      <c r="J38" s="163"/>
      <c r="K38" s="163"/>
      <c r="L38" s="163"/>
      <c r="M38" s="163"/>
      <c r="N38" s="162">
        <f t="shared" si="1"/>
        <v>4</v>
      </c>
      <c r="O38" s="164" t="str">
        <f t="shared" si="2"/>
        <v/>
      </c>
      <c r="P38" s="165">
        <f t="shared" si="3"/>
        <v>0</v>
      </c>
      <c r="Q38" s="164" t="str">
        <f t="shared" si="4"/>
        <v/>
      </c>
      <c r="R38" s="166">
        <f t="shared" si="5"/>
        <v>0</v>
      </c>
      <c r="S38" s="164" t="str">
        <f t="shared" si="6"/>
        <v/>
      </c>
      <c r="T38" s="160">
        <v>32.0</v>
      </c>
      <c r="U38" s="161" t="str">
        <f t="shared" si="7"/>
        <v>Joseph Francisco Ramírez Espinosa</v>
      </c>
      <c r="V38" s="162" t="s">
        <v>559</v>
      </c>
      <c r="W38" s="162" t="s">
        <v>559</v>
      </c>
      <c r="X38" s="162" t="s">
        <v>559</v>
      </c>
      <c r="Y38" s="162" t="s">
        <v>559</v>
      </c>
      <c r="Z38" s="162" t="s">
        <v>559</v>
      </c>
      <c r="AA38" s="162" t="s">
        <v>559</v>
      </c>
      <c r="AB38" s="162" t="s">
        <v>559</v>
      </c>
      <c r="AC38" s="162" t="s">
        <v>559</v>
      </c>
      <c r="AD38" s="162"/>
      <c r="AE38" s="162"/>
      <c r="AF38" s="163">
        <f t="shared" si="8"/>
        <v>8</v>
      </c>
      <c r="AG38" s="164" t="str">
        <f t="shared" si="9"/>
        <v/>
      </c>
      <c r="AH38" s="166">
        <f t="shared" si="10"/>
        <v>0</v>
      </c>
      <c r="AI38" s="164" t="str">
        <f t="shared" si="11"/>
        <v/>
      </c>
      <c r="AJ38" s="166">
        <f t="shared" si="12"/>
        <v>0</v>
      </c>
      <c r="AK38" s="164"/>
      <c r="AL38" s="404">
        <f t="shared" si="13"/>
        <v>6925657</v>
      </c>
      <c r="AM38" s="160">
        <v>32.0</v>
      </c>
      <c r="AN38" s="405" t="str">
        <f t="shared" si="14"/>
        <v>Joseph Francisco Ramírez Espinosa</v>
      </c>
      <c r="AO38" s="162" t="s">
        <v>559</v>
      </c>
      <c r="AP38" s="162" t="s">
        <v>559</v>
      </c>
      <c r="AQ38" s="162"/>
      <c r="AR38" s="295" t="s">
        <v>578</v>
      </c>
      <c r="AS38" s="298" t="s">
        <v>559</v>
      </c>
      <c r="AT38" s="298" t="s">
        <v>559</v>
      </c>
      <c r="AU38" s="298" t="s">
        <v>559</v>
      </c>
      <c r="AV38" s="162" t="s">
        <v>559</v>
      </c>
      <c r="AW38" s="162" t="s">
        <v>559</v>
      </c>
      <c r="AX38" s="164"/>
      <c r="AY38" s="406">
        <f t="shared" si="15"/>
        <v>8</v>
      </c>
      <c r="AZ38" s="407" t="str">
        <f t="shared" si="16"/>
        <v/>
      </c>
      <c r="BA38" s="406">
        <f t="shared" si="17"/>
        <v>0</v>
      </c>
      <c r="BB38" s="406" t="str">
        <f t="shared" si="18"/>
        <v/>
      </c>
      <c r="BC38" s="406">
        <f t="shared" si="19"/>
        <v>1</v>
      </c>
      <c r="BD38" s="406" t="str">
        <f t="shared" si="20"/>
        <v/>
      </c>
      <c r="BE38" s="22">
        <f t="shared" si="21"/>
        <v>6925657</v>
      </c>
      <c r="BF38" s="411">
        <v>32.0</v>
      </c>
      <c r="BG38" s="405" t="str">
        <f t="shared" si="22"/>
        <v>Joseph Francisco Ramírez Espinosa</v>
      </c>
      <c r="BH38" s="420" t="s">
        <v>559</v>
      </c>
      <c r="BI38" s="119"/>
      <c r="BJ38" s="422" t="s">
        <v>559</v>
      </c>
      <c r="BK38" s="420" t="s">
        <v>559</v>
      </c>
      <c r="BL38" s="422" t="s">
        <v>559</v>
      </c>
      <c r="BM38" s="422" t="s">
        <v>559</v>
      </c>
      <c r="BN38" s="421" t="s">
        <v>559</v>
      </c>
      <c r="BO38" s="413"/>
      <c r="BP38" s="119"/>
      <c r="BQ38" s="119"/>
      <c r="BR38" s="409">
        <f t="shared" si="23"/>
        <v>6</v>
      </c>
      <c r="BS38" s="164" t="str">
        <f t="shared" si="24"/>
        <v/>
      </c>
      <c r="BT38" s="414"/>
      <c r="BU38" s="414"/>
      <c r="BV38" s="414"/>
      <c r="BW38" s="414"/>
    </row>
    <row r="39" ht="30.0" customHeight="1">
      <c r="A39" s="160">
        <f>'3A 2025 - 2026 DATOS DEL ESTUDI'!N36</f>
        <v>12009792</v>
      </c>
      <c r="B39" s="160">
        <v>33.0</v>
      </c>
      <c r="C39" s="161" t="str">
        <f>'3A 2025 - 2026 DATOS DEL ESTUDI'!B36</f>
        <v>Yariel Alfonso Ramos</v>
      </c>
      <c r="D39" s="162" t="s">
        <v>559</v>
      </c>
      <c r="E39" s="162"/>
      <c r="F39" s="162" t="s">
        <v>559</v>
      </c>
      <c r="G39" s="162" t="s">
        <v>559</v>
      </c>
      <c r="H39" s="162" t="s">
        <v>559</v>
      </c>
      <c r="I39" s="162"/>
      <c r="J39" s="163"/>
      <c r="K39" s="163"/>
      <c r="L39" s="163"/>
      <c r="M39" s="163"/>
      <c r="N39" s="162">
        <f t="shared" si="1"/>
        <v>4</v>
      </c>
      <c r="O39" s="164" t="str">
        <f t="shared" si="2"/>
        <v/>
      </c>
      <c r="P39" s="165">
        <f t="shared" si="3"/>
        <v>0</v>
      </c>
      <c r="Q39" s="164" t="str">
        <f t="shared" si="4"/>
        <v/>
      </c>
      <c r="R39" s="166">
        <f t="shared" si="5"/>
        <v>0</v>
      </c>
      <c r="S39" s="164" t="str">
        <f t="shared" si="6"/>
        <v/>
      </c>
      <c r="T39" s="160">
        <v>33.0</v>
      </c>
      <c r="U39" s="161" t="str">
        <f t="shared" si="7"/>
        <v>Yariel Alfonso Ramos</v>
      </c>
      <c r="V39" s="162" t="s">
        <v>559</v>
      </c>
      <c r="W39" s="162" t="s">
        <v>559</v>
      </c>
      <c r="X39" s="162" t="s">
        <v>559</v>
      </c>
      <c r="Y39" s="162" t="s">
        <v>559</v>
      </c>
      <c r="Z39" s="162" t="s">
        <v>559</v>
      </c>
      <c r="AA39" s="162" t="s">
        <v>559</v>
      </c>
      <c r="AB39" s="162" t="s">
        <v>559</v>
      </c>
      <c r="AC39" s="162" t="s">
        <v>559</v>
      </c>
      <c r="AD39" s="162"/>
      <c r="AE39" s="162"/>
      <c r="AF39" s="163">
        <f t="shared" si="8"/>
        <v>8</v>
      </c>
      <c r="AG39" s="164" t="str">
        <f t="shared" si="9"/>
        <v/>
      </c>
      <c r="AH39" s="166">
        <f t="shared" si="10"/>
        <v>0</v>
      </c>
      <c r="AI39" s="164" t="str">
        <f t="shared" si="11"/>
        <v/>
      </c>
      <c r="AJ39" s="166">
        <f t="shared" si="12"/>
        <v>0</v>
      </c>
      <c r="AK39" s="164"/>
      <c r="AL39" s="404">
        <f t="shared" si="13"/>
        <v>12009792</v>
      </c>
      <c r="AM39" s="160">
        <v>33.0</v>
      </c>
      <c r="AN39" s="405" t="str">
        <f t="shared" si="14"/>
        <v>Yariel Alfonso Ramos</v>
      </c>
      <c r="AO39" s="162" t="s">
        <v>559</v>
      </c>
      <c r="AP39" s="162" t="s">
        <v>559</v>
      </c>
      <c r="AQ39" s="162"/>
      <c r="AR39" s="295" t="s">
        <v>559</v>
      </c>
      <c r="AS39" s="295" t="s">
        <v>559</v>
      </c>
      <c r="AT39" s="295" t="s">
        <v>559</v>
      </c>
      <c r="AU39" s="295" t="s">
        <v>559</v>
      </c>
      <c r="AV39" s="162" t="s">
        <v>579</v>
      </c>
      <c r="AW39" s="162" t="s">
        <v>559</v>
      </c>
      <c r="AX39" s="164"/>
      <c r="AY39" s="406">
        <f t="shared" si="15"/>
        <v>7</v>
      </c>
      <c r="AZ39" s="407" t="str">
        <f t="shared" si="16"/>
        <v/>
      </c>
      <c r="BA39" s="406">
        <f t="shared" si="17"/>
        <v>1</v>
      </c>
      <c r="BB39" s="406" t="str">
        <f t="shared" si="18"/>
        <v/>
      </c>
      <c r="BC39" s="406">
        <f t="shared" si="19"/>
        <v>0</v>
      </c>
      <c r="BD39" s="406" t="str">
        <f t="shared" si="20"/>
        <v/>
      </c>
      <c r="BE39" s="22">
        <f t="shared" si="21"/>
        <v>12009792</v>
      </c>
      <c r="BF39" s="193">
        <v>33.0</v>
      </c>
      <c r="BG39" s="405" t="str">
        <f t="shared" si="22"/>
        <v>Yariel Alfonso Ramos</v>
      </c>
      <c r="BH39" s="420" t="s">
        <v>559</v>
      </c>
      <c r="BI39" s="119"/>
      <c r="BJ39" s="422" t="s">
        <v>559</v>
      </c>
      <c r="BK39" s="420" t="s">
        <v>579</v>
      </c>
      <c r="BL39" s="422" t="s">
        <v>559</v>
      </c>
      <c r="BM39" s="422" t="s">
        <v>559</v>
      </c>
      <c r="BN39" s="421" t="s">
        <v>559</v>
      </c>
      <c r="BO39" s="413"/>
      <c r="BP39" s="119"/>
      <c r="BQ39" s="119"/>
      <c r="BR39" s="409">
        <f t="shared" si="23"/>
        <v>5</v>
      </c>
      <c r="BS39" s="164" t="str">
        <f t="shared" si="24"/>
        <v/>
      </c>
      <c r="BT39" s="414"/>
      <c r="BU39" s="414"/>
      <c r="BV39" s="414"/>
      <c r="BW39" s="414"/>
    </row>
    <row r="40" ht="30.0" customHeight="1">
      <c r="A40" s="160">
        <f>'3A 2025 - 2026 DATOS DEL ESTUDI'!N37</f>
        <v>32790184</v>
      </c>
      <c r="B40" s="160">
        <v>34.0</v>
      </c>
      <c r="C40" s="161" t="str">
        <f>'3A 2025 - 2026 DATOS DEL ESTUDI'!B37</f>
        <v>Carlos David Rodríguez Almánzar</v>
      </c>
      <c r="D40" s="162" t="s">
        <v>559</v>
      </c>
      <c r="E40" s="162"/>
      <c r="F40" s="162" t="s">
        <v>559</v>
      </c>
      <c r="G40" s="162" t="s">
        <v>559</v>
      </c>
      <c r="H40" s="162" t="s">
        <v>559</v>
      </c>
      <c r="I40" s="162"/>
      <c r="J40" s="163"/>
      <c r="K40" s="163"/>
      <c r="L40" s="163"/>
      <c r="M40" s="163"/>
      <c r="N40" s="162">
        <f t="shared" si="1"/>
        <v>4</v>
      </c>
      <c r="O40" s="164" t="str">
        <f t="shared" si="2"/>
        <v/>
      </c>
      <c r="P40" s="165">
        <f t="shared" si="3"/>
        <v>0</v>
      </c>
      <c r="Q40" s="164" t="str">
        <f t="shared" si="4"/>
        <v/>
      </c>
      <c r="R40" s="166">
        <f t="shared" si="5"/>
        <v>0</v>
      </c>
      <c r="S40" s="164" t="str">
        <f t="shared" si="6"/>
        <v/>
      </c>
      <c r="T40" s="160">
        <v>34.0</v>
      </c>
      <c r="U40" s="161" t="str">
        <f t="shared" si="7"/>
        <v>Carlos David Rodríguez Almánzar</v>
      </c>
      <c r="V40" s="162" t="s">
        <v>559</v>
      </c>
      <c r="W40" s="162" t="s">
        <v>578</v>
      </c>
      <c r="X40" s="162" t="s">
        <v>559</v>
      </c>
      <c r="Y40" s="162" t="s">
        <v>559</v>
      </c>
      <c r="Z40" s="162" t="s">
        <v>559</v>
      </c>
      <c r="AA40" s="162" t="s">
        <v>559</v>
      </c>
      <c r="AB40" s="162" t="s">
        <v>559</v>
      </c>
      <c r="AC40" s="162" t="s">
        <v>559</v>
      </c>
      <c r="AD40" s="162"/>
      <c r="AE40" s="162"/>
      <c r="AF40" s="163">
        <f t="shared" si="8"/>
        <v>8</v>
      </c>
      <c r="AG40" s="164" t="str">
        <f t="shared" si="9"/>
        <v/>
      </c>
      <c r="AH40" s="166">
        <f t="shared" si="10"/>
        <v>0</v>
      </c>
      <c r="AI40" s="164" t="str">
        <f t="shared" si="11"/>
        <v/>
      </c>
      <c r="AJ40" s="166">
        <f t="shared" si="12"/>
        <v>1</v>
      </c>
      <c r="AK40" s="164"/>
      <c r="AL40" s="404">
        <f t="shared" si="13"/>
        <v>32790184</v>
      </c>
      <c r="AM40" s="160">
        <v>34.0</v>
      </c>
      <c r="AN40" s="405" t="str">
        <f t="shared" si="14"/>
        <v>Carlos David Rodríguez Almánzar</v>
      </c>
      <c r="AO40" s="162" t="s">
        <v>559</v>
      </c>
      <c r="AP40" s="162" t="s">
        <v>559</v>
      </c>
      <c r="AQ40" s="162"/>
      <c r="AR40" s="295" t="s">
        <v>559</v>
      </c>
      <c r="AS40" s="298" t="s">
        <v>559</v>
      </c>
      <c r="AT40" s="298" t="s">
        <v>559</v>
      </c>
      <c r="AU40" s="298" t="s">
        <v>559</v>
      </c>
      <c r="AV40" s="162" t="s">
        <v>559</v>
      </c>
      <c r="AW40" s="162" t="s">
        <v>559</v>
      </c>
      <c r="AX40" s="164"/>
      <c r="AY40" s="406">
        <f t="shared" si="15"/>
        <v>8</v>
      </c>
      <c r="AZ40" s="407" t="str">
        <f t="shared" si="16"/>
        <v/>
      </c>
      <c r="BA40" s="406">
        <f t="shared" si="17"/>
        <v>0</v>
      </c>
      <c r="BB40" s="406" t="str">
        <f t="shared" si="18"/>
        <v/>
      </c>
      <c r="BC40" s="406">
        <f t="shared" si="19"/>
        <v>0</v>
      </c>
      <c r="BD40" s="406" t="str">
        <f t="shared" si="20"/>
        <v/>
      </c>
      <c r="BE40" s="22">
        <f t="shared" si="21"/>
        <v>32790184</v>
      </c>
      <c r="BF40" s="411">
        <v>34.0</v>
      </c>
      <c r="BG40" s="405" t="str">
        <f t="shared" si="22"/>
        <v>Carlos David Rodríguez Almánzar</v>
      </c>
      <c r="BH40" s="420" t="s">
        <v>559</v>
      </c>
      <c r="BI40" s="119"/>
      <c r="BJ40" s="422" t="s">
        <v>559</v>
      </c>
      <c r="BK40" s="420" t="s">
        <v>559</v>
      </c>
      <c r="BL40" s="422" t="s">
        <v>559</v>
      </c>
      <c r="BM40" s="422" t="s">
        <v>559</v>
      </c>
      <c r="BN40" s="421" t="s">
        <v>559</v>
      </c>
      <c r="BO40" s="413"/>
      <c r="BP40" s="119"/>
      <c r="BQ40" s="119"/>
      <c r="BR40" s="409">
        <f t="shared" si="23"/>
        <v>6</v>
      </c>
      <c r="BS40" s="164" t="str">
        <f t="shared" si="24"/>
        <v/>
      </c>
      <c r="BT40" s="414"/>
      <c r="BU40" s="414"/>
      <c r="BV40" s="414"/>
      <c r="BW40" s="414"/>
    </row>
    <row r="41" ht="30.0" customHeight="1">
      <c r="A41" s="160">
        <f>'3A 2025 - 2026 DATOS DEL ESTUDI'!N38</f>
        <v>32790393</v>
      </c>
      <c r="B41" s="160">
        <v>35.0</v>
      </c>
      <c r="C41" s="161" t="str">
        <f>'3A 2025 - 2026 DATOS DEL ESTUDI'!B38</f>
        <v>Darianni  Santos Medina</v>
      </c>
      <c r="D41" s="162" t="s">
        <v>578</v>
      </c>
      <c r="E41" s="162"/>
      <c r="F41" s="162" t="s">
        <v>559</v>
      </c>
      <c r="G41" s="162" t="s">
        <v>559</v>
      </c>
      <c r="H41" s="162" t="s">
        <v>559</v>
      </c>
      <c r="I41" s="162"/>
      <c r="J41" s="163"/>
      <c r="K41" s="163"/>
      <c r="L41" s="163"/>
      <c r="M41" s="163"/>
      <c r="N41" s="162">
        <f t="shared" si="1"/>
        <v>4</v>
      </c>
      <c r="O41" s="164" t="str">
        <f t="shared" si="2"/>
        <v/>
      </c>
      <c r="P41" s="165">
        <f t="shared" si="3"/>
        <v>0</v>
      </c>
      <c r="Q41" s="164" t="str">
        <f t="shared" si="4"/>
        <v/>
      </c>
      <c r="R41" s="166">
        <f t="shared" si="5"/>
        <v>1</v>
      </c>
      <c r="S41" s="164" t="str">
        <f t="shared" si="6"/>
        <v/>
      </c>
      <c r="T41" s="160">
        <v>35.0</v>
      </c>
      <c r="U41" s="161" t="str">
        <f t="shared" si="7"/>
        <v>Darianni  Santos Medina</v>
      </c>
      <c r="V41" s="162" t="s">
        <v>559</v>
      </c>
      <c r="W41" s="162" t="s">
        <v>559</v>
      </c>
      <c r="X41" s="162" t="s">
        <v>559</v>
      </c>
      <c r="Y41" s="162" t="s">
        <v>559</v>
      </c>
      <c r="Z41" s="162" t="s">
        <v>559</v>
      </c>
      <c r="AA41" s="162" t="s">
        <v>559</v>
      </c>
      <c r="AB41" s="162" t="s">
        <v>559</v>
      </c>
      <c r="AC41" s="162" t="s">
        <v>559</v>
      </c>
      <c r="AD41" s="162"/>
      <c r="AE41" s="162"/>
      <c r="AF41" s="163">
        <f t="shared" si="8"/>
        <v>8</v>
      </c>
      <c r="AG41" s="164" t="str">
        <f t="shared" si="9"/>
        <v/>
      </c>
      <c r="AH41" s="166">
        <f t="shared" si="10"/>
        <v>0</v>
      </c>
      <c r="AI41" s="164" t="str">
        <f t="shared" si="11"/>
        <v/>
      </c>
      <c r="AJ41" s="166">
        <f t="shared" si="12"/>
        <v>0</v>
      </c>
      <c r="AK41" s="164"/>
      <c r="AL41" s="404">
        <f t="shared" si="13"/>
        <v>32790393</v>
      </c>
      <c r="AM41" s="160">
        <v>35.0</v>
      </c>
      <c r="AN41" s="405" t="str">
        <f t="shared" si="14"/>
        <v>Darianni  Santos Medina</v>
      </c>
      <c r="AO41" s="162" t="s">
        <v>559</v>
      </c>
      <c r="AP41" s="162" t="s">
        <v>559</v>
      </c>
      <c r="AQ41" s="162"/>
      <c r="AR41" s="295" t="s">
        <v>559</v>
      </c>
      <c r="AS41" s="295" t="s">
        <v>559</v>
      </c>
      <c r="AT41" s="295" t="s">
        <v>578</v>
      </c>
      <c r="AU41" s="295" t="s">
        <v>559</v>
      </c>
      <c r="AV41" s="162" t="s">
        <v>559</v>
      </c>
      <c r="AW41" s="162" t="s">
        <v>559</v>
      </c>
      <c r="AX41" s="164"/>
      <c r="AY41" s="406">
        <f t="shared" si="15"/>
        <v>8</v>
      </c>
      <c r="AZ41" s="407" t="str">
        <f t="shared" si="16"/>
        <v/>
      </c>
      <c r="BA41" s="406">
        <f t="shared" si="17"/>
        <v>0</v>
      </c>
      <c r="BB41" s="406" t="str">
        <f t="shared" si="18"/>
        <v/>
      </c>
      <c r="BC41" s="406">
        <f t="shared" si="19"/>
        <v>1</v>
      </c>
      <c r="BD41" s="406" t="str">
        <f t="shared" si="20"/>
        <v/>
      </c>
      <c r="BE41" s="22">
        <f t="shared" si="21"/>
        <v>32790393</v>
      </c>
      <c r="BF41" s="193">
        <v>35.0</v>
      </c>
      <c r="BG41" s="405" t="str">
        <f t="shared" si="22"/>
        <v>Darianni  Santos Medina</v>
      </c>
      <c r="BH41" s="420" t="s">
        <v>559</v>
      </c>
      <c r="BI41" s="119"/>
      <c r="BJ41" s="422" t="s">
        <v>559</v>
      </c>
      <c r="BK41" s="420" t="s">
        <v>559</v>
      </c>
      <c r="BL41" s="422" t="s">
        <v>559</v>
      </c>
      <c r="BM41" s="422" t="s">
        <v>559</v>
      </c>
      <c r="BN41" s="421" t="s">
        <v>559</v>
      </c>
      <c r="BO41" s="413"/>
      <c r="BP41" s="119"/>
      <c r="BQ41" s="119"/>
      <c r="BR41" s="409">
        <f t="shared" si="23"/>
        <v>6</v>
      </c>
      <c r="BS41" s="164" t="str">
        <f t="shared" si="24"/>
        <v/>
      </c>
      <c r="BT41" s="414"/>
      <c r="BU41" s="414"/>
      <c r="BV41" s="414"/>
      <c r="BW41" s="414"/>
    </row>
    <row r="42" ht="30.0" customHeight="1">
      <c r="A42" s="160">
        <f>'3A 2025 - 2026 DATOS DEL ESTUDI'!N39</f>
        <v>6947490</v>
      </c>
      <c r="B42" s="160">
        <v>36.0</v>
      </c>
      <c r="C42" s="161" t="str">
        <f>'3A 2025 - 2026 DATOS DEL ESTUDI'!B39</f>
        <v>Rosyeli Carolina Tavarez  Reyes</v>
      </c>
      <c r="D42" s="162" t="s">
        <v>559</v>
      </c>
      <c r="E42" s="162"/>
      <c r="F42" s="162" t="s">
        <v>559</v>
      </c>
      <c r="G42" s="162" t="s">
        <v>579</v>
      </c>
      <c r="H42" s="162" t="s">
        <v>578</v>
      </c>
      <c r="I42" s="162"/>
      <c r="J42" s="163"/>
      <c r="K42" s="163"/>
      <c r="L42" s="163"/>
      <c r="M42" s="163"/>
      <c r="N42" s="162">
        <f t="shared" si="1"/>
        <v>3</v>
      </c>
      <c r="O42" s="164" t="str">
        <f t="shared" si="2"/>
        <v/>
      </c>
      <c r="P42" s="165">
        <f t="shared" si="3"/>
        <v>1</v>
      </c>
      <c r="Q42" s="164" t="str">
        <f t="shared" si="4"/>
        <v/>
      </c>
      <c r="R42" s="166">
        <f t="shared" si="5"/>
        <v>1</v>
      </c>
      <c r="S42" s="164" t="str">
        <f t="shared" si="6"/>
        <v/>
      </c>
      <c r="T42" s="160">
        <v>36.0</v>
      </c>
      <c r="U42" s="161" t="str">
        <f t="shared" si="7"/>
        <v>Rosyeli Carolina Tavarez  Reyes</v>
      </c>
      <c r="V42" s="162" t="s">
        <v>579</v>
      </c>
      <c r="W42" s="162" t="s">
        <v>578</v>
      </c>
      <c r="X42" s="162" t="s">
        <v>559</v>
      </c>
      <c r="Y42" s="162" t="s">
        <v>579</v>
      </c>
      <c r="Z42" s="162" t="s">
        <v>559</v>
      </c>
      <c r="AA42" s="162" t="s">
        <v>559</v>
      </c>
      <c r="AB42" s="162" t="s">
        <v>559</v>
      </c>
      <c r="AC42" s="162" t="s">
        <v>579</v>
      </c>
      <c r="AD42" s="162"/>
      <c r="AE42" s="162"/>
      <c r="AF42" s="163">
        <f t="shared" si="8"/>
        <v>5</v>
      </c>
      <c r="AG42" s="164" t="str">
        <f t="shared" si="9"/>
        <v/>
      </c>
      <c r="AH42" s="166">
        <f t="shared" si="10"/>
        <v>3</v>
      </c>
      <c r="AI42" s="164" t="str">
        <f t="shared" si="11"/>
        <v/>
      </c>
      <c r="AJ42" s="166">
        <f t="shared" si="12"/>
        <v>1</v>
      </c>
      <c r="AK42" s="164"/>
      <c r="AL42" s="404">
        <f t="shared" si="13"/>
        <v>6947490</v>
      </c>
      <c r="AM42" s="160">
        <v>36.0</v>
      </c>
      <c r="AN42" s="405" t="str">
        <f t="shared" si="14"/>
        <v>Rosyeli Carolina Tavarez  Reyes</v>
      </c>
      <c r="AO42" s="162" t="s">
        <v>559</v>
      </c>
      <c r="AP42" s="162" t="s">
        <v>559</v>
      </c>
      <c r="AQ42" s="162"/>
      <c r="AR42" s="295" t="s">
        <v>559</v>
      </c>
      <c r="AS42" s="298" t="s">
        <v>579</v>
      </c>
      <c r="AT42" s="298" t="s">
        <v>559</v>
      </c>
      <c r="AU42" s="298" t="s">
        <v>559</v>
      </c>
      <c r="AV42" s="162" t="s">
        <v>559</v>
      </c>
      <c r="AW42" s="162" t="s">
        <v>559</v>
      </c>
      <c r="AX42" s="164"/>
      <c r="AY42" s="406">
        <f t="shared" si="15"/>
        <v>7</v>
      </c>
      <c r="AZ42" s="407" t="str">
        <f t="shared" si="16"/>
        <v/>
      </c>
      <c r="BA42" s="406">
        <f t="shared" si="17"/>
        <v>1</v>
      </c>
      <c r="BB42" s="406" t="str">
        <f t="shared" si="18"/>
        <v/>
      </c>
      <c r="BC42" s="406">
        <f t="shared" si="19"/>
        <v>0</v>
      </c>
      <c r="BD42" s="406" t="str">
        <f t="shared" si="20"/>
        <v/>
      </c>
      <c r="BE42" s="22">
        <f t="shared" si="21"/>
        <v>6947490</v>
      </c>
      <c r="BF42" s="411">
        <v>36.0</v>
      </c>
      <c r="BG42" s="405" t="str">
        <f t="shared" si="22"/>
        <v>Rosyeli Carolina Tavarez  Reyes</v>
      </c>
      <c r="BH42" s="420" t="s">
        <v>559</v>
      </c>
      <c r="BI42" s="119"/>
      <c r="BJ42" s="422" t="s">
        <v>559</v>
      </c>
      <c r="BK42" s="420" t="s">
        <v>559</v>
      </c>
      <c r="BL42" s="422" t="s">
        <v>579</v>
      </c>
      <c r="BM42" s="422" t="s">
        <v>559</v>
      </c>
      <c r="BN42" s="421" t="s">
        <v>579</v>
      </c>
      <c r="BO42" s="413"/>
      <c r="BP42" s="119"/>
      <c r="BQ42" s="119"/>
      <c r="BR42" s="409">
        <f t="shared" si="23"/>
        <v>4</v>
      </c>
      <c r="BS42" s="164" t="str">
        <f t="shared" si="24"/>
        <v/>
      </c>
      <c r="BT42" s="414"/>
      <c r="BU42" s="414"/>
      <c r="BV42" s="414"/>
      <c r="BW42" s="414"/>
    </row>
    <row r="43" ht="30.0" customHeight="1">
      <c r="A43" s="160">
        <f>'3A 2025 - 2026 DATOS DEL ESTUDI'!N40</f>
        <v>32590071</v>
      </c>
      <c r="B43" s="160">
        <v>37.0</v>
      </c>
      <c r="C43" s="161" t="str">
        <f>'3A 2025 - 2026 DATOS DEL ESTUDI'!B40</f>
        <v>Melani  Taveras Bautista</v>
      </c>
      <c r="D43" s="162" t="s">
        <v>559</v>
      </c>
      <c r="E43" s="162"/>
      <c r="F43" s="162" t="s">
        <v>559</v>
      </c>
      <c r="G43" s="162" t="s">
        <v>559</v>
      </c>
      <c r="H43" s="162" t="s">
        <v>559</v>
      </c>
      <c r="I43" s="162"/>
      <c r="J43" s="163"/>
      <c r="K43" s="163"/>
      <c r="L43" s="163"/>
      <c r="M43" s="163"/>
      <c r="N43" s="162">
        <f t="shared" si="1"/>
        <v>4</v>
      </c>
      <c r="O43" s="164" t="str">
        <f t="shared" si="2"/>
        <v/>
      </c>
      <c r="P43" s="165">
        <f t="shared" si="3"/>
        <v>0</v>
      </c>
      <c r="Q43" s="164" t="str">
        <f t="shared" si="4"/>
        <v/>
      </c>
      <c r="R43" s="166">
        <f t="shared" si="5"/>
        <v>0</v>
      </c>
      <c r="S43" s="164" t="str">
        <f t="shared" si="6"/>
        <v/>
      </c>
      <c r="T43" s="160">
        <v>37.0</v>
      </c>
      <c r="U43" s="161" t="str">
        <f t="shared" si="7"/>
        <v>Melani  Taveras Bautista</v>
      </c>
      <c r="V43" s="162" t="s">
        <v>579</v>
      </c>
      <c r="W43" s="162" t="s">
        <v>559</v>
      </c>
      <c r="X43" s="162" t="s">
        <v>559</v>
      </c>
      <c r="Y43" s="162" t="s">
        <v>559</v>
      </c>
      <c r="Z43" s="162" t="s">
        <v>559</v>
      </c>
      <c r="AA43" s="162" t="s">
        <v>559</v>
      </c>
      <c r="AB43" s="162" t="s">
        <v>559</v>
      </c>
      <c r="AC43" s="162" t="s">
        <v>559</v>
      </c>
      <c r="AD43" s="162"/>
      <c r="AE43" s="162"/>
      <c r="AF43" s="163">
        <f t="shared" si="8"/>
        <v>7</v>
      </c>
      <c r="AG43" s="164" t="str">
        <f t="shared" si="9"/>
        <v/>
      </c>
      <c r="AH43" s="166">
        <f t="shared" si="10"/>
        <v>1</v>
      </c>
      <c r="AI43" s="164" t="str">
        <f t="shared" si="11"/>
        <v/>
      </c>
      <c r="AJ43" s="166">
        <f t="shared" si="12"/>
        <v>0</v>
      </c>
      <c r="AK43" s="164"/>
      <c r="AL43" s="404">
        <f t="shared" si="13"/>
        <v>32590071</v>
      </c>
      <c r="AM43" s="160">
        <v>37.0</v>
      </c>
      <c r="AN43" s="405" t="str">
        <f t="shared" si="14"/>
        <v>Melani  Taveras Bautista</v>
      </c>
      <c r="AO43" s="162" t="s">
        <v>559</v>
      </c>
      <c r="AP43" s="162" t="s">
        <v>559</v>
      </c>
      <c r="AQ43" s="162"/>
      <c r="AR43" s="295" t="s">
        <v>559</v>
      </c>
      <c r="AS43" s="295" t="s">
        <v>559</v>
      </c>
      <c r="AT43" s="295" t="s">
        <v>559</v>
      </c>
      <c r="AU43" s="295" t="s">
        <v>559</v>
      </c>
      <c r="AV43" s="162" t="s">
        <v>559</v>
      </c>
      <c r="AW43" s="162" t="s">
        <v>559</v>
      </c>
      <c r="AX43" s="164"/>
      <c r="AY43" s="406">
        <f t="shared" si="15"/>
        <v>8</v>
      </c>
      <c r="AZ43" s="407" t="str">
        <f t="shared" si="16"/>
        <v/>
      </c>
      <c r="BA43" s="406">
        <f t="shared" si="17"/>
        <v>0</v>
      </c>
      <c r="BB43" s="406" t="str">
        <f t="shared" si="18"/>
        <v/>
      </c>
      <c r="BC43" s="406">
        <f t="shared" si="19"/>
        <v>0</v>
      </c>
      <c r="BD43" s="406" t="str">
        <f t="shared" si="20"/>
        <v/>
      </c>
      <c r="BE43" s="22">
        <f t="shared" si="21"/>
        <v>32590071</v>
      </c>
      <c r="BF43" s="193">
        <v>37.0</v>
      </c>
      <c r="BG43" s="405" t="str">
        <f t="shared" si="22"/>
        <v>Melani  Taveras Bautista</v>
      </c>
      <c r="BH43" s="420" t="s">
        <v>559</v>
      </c>
      <c r="BI43" s="119"/>
      <c r="BJ43" s="422" t="s">
        <v>559</v>
      </c>
      <c r="BK43" s="420" t="s">
        <v>559</v>
      </c>
      <c r="BL43" s="422" t="s">
        <v>559</v>
      </c>
      <c r="BM43" s="422" t="s">
        <v>559</v>
      </c>
      <c r="BN43" s="421" t="s">
        <v>559</v>
      </c>
      <c r="BO43" s="413"/>
      <c r="BP43" s="119"/>
      <c r="BQ43" s="119"/>
      <c r="BR43" s="409">
        <f t="shared" si="23"/>
        <v>6</v>
      </c>
      <c r="BS43" s="164" t="str">
        <f t="shared" si="24"/>
        <v/>
      </c>
      <c r="BT43" s="414"/>
      <c r="BU43" s="414"/>
      <c r="BV43" s="414"/>
      <c r="BW43" s="414"/>
    </row>
    <row r="44" ht="30.0" customHeight="1">
      <c r="A44" s="160">
        <f>'3A 2025 - 2026 DATOS DEL ESTUDI'!N41</f>
        <v>32790609</v>
      </c>
      <c r="B44" s="160">
        <v>38.0</v>
      </c>
      <c r="C44" s="161" t="str">
        <f>'3A 2025 - 2026 DATOS DEL ESTUDI'!B41</f>
        <v>Arianny  Tejada Guzmán</v>
      </c>
      <c r="D44" s="162" t="s">
        <v>559</v>
      </c>
      <c r="E44" s="162"/>
      <c r="F44" s="162" t="s">
        <v>559</v>
      </c>
      <c r="G44" s="162" t="s">
        <v>559</v>
      </c>
      <c r="H44" s="162" t="s">
        <v>559</v>
      </c>
      <c r="I44" s="162"/>
      <c r="J44" s="163"/>
      <c r="K44" s="163"/>
      <c r="L44" s="163"/>
      <c r="M44" s="163"/>
      <c r="N44" s="162">
        <f t="shared" si="1"/>
        <v>4</v>
      </c>
      <c r="O44" s="164" t="str">
        <f t="shared" si="2"/>
        <v/>
      </c>
      <c r="P44" s="165">
        <f t="shared" si="3"/>
        <v>0</v>
      </c>
      <c r="Q44" s="164" t="str">
        <f t="shared" si="4"/>
        <v/>
      </c>
      <c r="R44" s="166">
        <f t="shared" si="5"/>
        <v>0</v>
      </c>
      <c r="S44" s="164" t="str">
        <f t="shared" si="6"/>
        <v/>
      </c>
      <c r="T44" s="160">
        <v>38.0</v>
      </c>
      <c r="U44" s="161" t="str">
        <f t="shared" si="7"/>
        <v>Arianny  Tejada Guzmán</v>
      </c>
      <c r="V44" s="162" t="s">
        <v>559</v>
      </c>
      <c r="W44" s="162" t="s">
        <v>559</v>
      </c>
      <c r="X44" s="162" t="s">
        <v>559</v>
      </c>
      <c r="Y44" s="162" t="s">
        <v>559</v>
      </c>
      <c r="Z44" s="162" t="s">
        <v>559</v>
      </c>
      <c r="AA44" s="162" t="s">
        <v>559</v>
      </c>
      <c r="AB44" s="162" t="s">
        <v>559</v>
      </c>
      <c r="AC44" s="162" t="s">
        <v>559</v>
      </c>
      <c r="AD44" s="162"/>
      <c r="AE44" s="162"/>
      <c r="AF44" s="163">
        <f t="shared" si="8"/>
        <v>8</v>
      </c>
      <c r="AG44" s="164" t="str">
        <f t="shared" si="9"/>
        <v/>
      </c>
      <c r="AH44" s="166">
        <f t="shared" si="10"/>
        <v>0</v>
      </c>
      <c r="AI44" s="164" t="str">
        <f t="shared" si="11"/>
        <v/>
      </c>
      <c r="AJ44" s="166">
        <f t="shared" si="12"/>
        <v>0</v>
      </c>
      <c r="AK44" s="164"/>
      <c r="AL44" s="404">
        <f t="shared" si="13"/>
        <v>32790609</v>
      </c>
      <c r="AM44" s="160">
        <v>38.0</v>
      </c>
      <c r="AN44" s="405" t="str">
        <f t="shared" si="14"/>
        <v>Arianny  Tejada Guzmán</v>
      </c>
      <c r="AO44" s="162" t="s">
        <v>559</v>
      </c>
      <c r="AP44" s="162" t="s">
        <v>559</v>
      </c>
      <c r="AQ44" s="162"/>
      <c r="AR44" s="295" t="s">
        <v>559</v>
      </c>
      <c r="AS44" s="298" t="s">
        <v>559</v>
      </c>
      <c r="AT44" s="298" t="s">
        <v>559</v>
      </c>
      <c r="AU44" s="298" t="s">
        <v>559</v>
      </c>
      <c r="AV44" s="162" t="s">
        <v>559</v>
      </c>
      <c r="AW44" s="162" t="s">
        <v>559</v>
      </c>
      <c r="AX44" s="164"/>
      <c r="AY44" s="406">
        <f t="shared" si="15"/>
        <v>8</v>
      </c>
      <c r="AZ44" s="407" t="str">
        <f t="shared" si="16"/>
        <v/>
      </c>
      <c r="BA44" s="406">
        <f t="shared" si="17"/>
        <v>0</v>
      </c>
      <c r="BB44" s="406" t="str">
        <f t="shared" si="18"/>
        <v/>
      </c>
      <c r="BC44" s="406">
        <f t="shared" si="19"/>
        <v>0</v>
      </c>
      <c r="BD44" s="406" t="str">
        <f t="shared" si="20"/>
        <v/>
      </c>
      <c r="BE44" s="22">
        <f t="shared" si="21"/>
        <v>32790609</v>
      </c>
      <c r="BF44" s="411">
        <v>38.0</v>
      </c>
      <c r="BG44" s="405" t="str">
        <f t="shared" si="22"/>
        <v>Arianny  Tejada Guzmán</v>
      </c>
      <c r="BH44" s="420" t="s">
        <v>559</v>
      </c>
      <c r="BI44" s="119"/>
      <c r="BJ44" s="422" t="s">
        <v>559</v>
      </c>
      <c r="BK44" s="420" t="s">
        <v>559</v>
      </c>
      <c r="BL44" s="422" t="s">
        <v>559</v>
      </c>
      <c r="BM44" s="422" t="s">
        <v>578</v>
      </c>
      <c r="BN44" s="421" t="s">
        <v>559</v>
      </c>
      <c r="BO44" s="413"/>
      <c r="BP44" s="119"/>
      <c r="BQ44" s="119"/>
      <c r="BR44" s="409">
        <f t="shared" si="23"/>
        <v>6</v>
      </c>
      <c r="BS44" s="164" t="str">
        <f t="shared" si="24"/>
        <v/>
      </c>
      <c r="BT44" s="414"/>
      <c r="BU44" s="414"/>
      <c r="BV44" s="414"/>
      <c r="BW44" s="414"/>
    </row>
    <row r="45" ht="30.0" customHeight="1">
      <c r="A45" s="160">
        <f>'3A 2025 - 2026 DATOS DEL ESTUDI'!N42</f>
        <v>6758894</v>
      </c>
      <c r="B45" s="160">
        <v>39.0</v>
      </c>
      <c r="C45" s="161" t="str">
        <f>'3A 2025 - 2026 DATOS DEL ESTUDI'!B42</f>
        <v>Jeilyn Aliah Tejada</v>
      </c>
      <c r="D45" s="162" t="s">
        <v>559</v>
      </c>
      <c r="E45" s="162"/>
      <c r="F45" s="162" t="s">
        <v>559</v>
      </c>
      <c r="G45" s="162" t="s">
        <v>559</v>
      </c>
      <c r="H45" s="162" t="s">
        <v>559</v>
      </c>
      <c r="I45" s="162"/>
      <c r="J45" s="163"/>
      <c r="K45" s="163"/>
      <c r="L45" s="163"/>
      <c r="M45" s="163"/>
      <c r="N45" s="162">
        <f t="shared" si="1"/>
        <v>4</v>
      </c>
      <c r="O45" s="164" t="str">
        <f t="shared" si="2"/>
        <v/>
      </c>
      <c r="P45" s="165">
        <f t="shared" si="3"/>
        <v>0</v>
      </c>
      <c r="Q45" s="164" t="str">
        <f t="shared" si="4"/>
        <v/>
      </c>
      <c r="R45" s="166">
        <f t="shared" si="5"/>
        <v>0</v>
      </c>
      <c r="S45" s="164" t="str">
        <f t="shared" si="6"/>
        <v/>
      </c>
      <c r="T45" s="160">
        <v>39.0</v>
      </c>
      <c r="U45" s="161" t="str">
        <f t="shared" si="7"/>
        <v>Jeilyn Aliah Tejada</v>
      </c>
      <c r="V45" s="162" t="s">
        <v>559</v>
      </c>
      <c r="W45" s="162" t="s">
        <v>559</v>
      </c>
      <c r="X45" s="162" t="s">
        <v>559</v>
      </c>
      <c r="Y45" s="162" t="s">
        <v>559</v>
      </c>
      <c r="Z45" s="162" t="s">
        <v>559</v>
      </c>
      <c r="AA45" s="162" t="s">
        <v>559</v>
      </c>
      <c r="AB45" s="162" t="s">
        <v>559</v>
      </c>
      <c r="AC45" s="162" t="s">
        <v>559</v>
      </c>
      <c r="AD45" s="162"/>
      <c r="AE45" s="162"/>
      <c r="AF45" s="163">
        <f t="shared" si="8"/>
        <v>8</v>
      </c>
      <c r="AG45" s="164" t="str">
        <f t="shared" si="9"/>
        <v/>
      </c>
      <c r="AH45" s="166">
        <f t="shared" si="10"/>
        <v>0</v>
      </c>
      <c r="AI45" s="164" t="str">
        <f t="shared" si="11"/>
        <v/>
      </c>
      <c r="AJ45" s="166">
        <f t="shared" si="12"/>
        <v>0</v>
      </c>
      <c r="AK45" s="164"/>
      <c r="AL45" s="404">
        <f t="shared" si="13"/>
        <v>6758894</v>
      </c>
      <c r="AM45" s="160">
        <v>39.0</v>
      </c>
      <c r="AN45" s="405" t="str">
        <f t="shared" si="14"/>
        <v>Jeilyn Aliah Tejada</v>
      </c>
      <c r="AO45" s="162" t="s">
        <v>559</v>
      </c>
      <c r="AP45" s="162" t="s">
        <v>559</v>
      </c>
      <c r="AQ45" s="162"/>
      <c r="AR45" s="295" t="s">
        <v>559</v>
      </c>
      <c r="AS45" s="295" t="s">
        <v>559</v>
      </c>
      <c r="AT45" s="295" t="s">
        <v>559</v>
      </c>
      <c r="AU45" s="295" t="s">
        <v>559</v>
      </c>
      <c r="AV45" s="162" t="s">
        <v>559</v>
      </c>
      <c r="AW45" s="162" t="s">
        <v>559</v>
      </c>
      <c r="AX45" s="164"/>
      <c r="AY45" s="406">
        <f t="shared" si="15"/>
        <v>8</v>
      </c>
      <c r="AZ45" s="407" t="str">
        <f t="shared" si="16"/>
        <v/>
      </c>
      <c r="BA45" s="406">
        <f t="shared" si="17"/>
        <v>0</v>
      </c>
      <c r="BB45" s="406" t="str">
        <f t="shared" si="18"/>
        <v/>
      </c>
      <c r="BC45" s="406">
        <f t="shared" si="19"/>
        <v>0</v>
      </c>
      <c r="BD45" s="406" t="str">
        <f t="shared" si="20"/>
        <v/>
      </c>
      <c r="BE45" s="22">
        <f t="shared" si="21"/>
        <v>6758894</v>
      </c>
      <c r="BF45" s="193">
        <v>39.0</v>
      </c>
      <c r="BG45" s="405" t="str">
        <f t="shared" si="22"/>
        <v>Jeilyn Aliah Tejada</v>
      </c>
      <c r="BH45" s="420" t="s">
        <v>559</v>
      </c>
      <c r="BI45" s="119"/>
      <c r="BJ45" s="422" t="s">
        <v>559</v>
      </c>
      <c r="BK45" s="420" t="s">
        <v>559</v>
      </c>
      <c r="BL45" s="422" t="s">
        <v>559</v>
      </c>
      <c r="BM45" s="422" t="s">
        <v>559</v>
      </c>
      <c r="BN45" s="421" t="s">
        <v>559</v>
      </c>
      <c r="BO45" s="413"/>
      <c r="BP45" s="119"/>
      <c r="BQ45" s="119"/>
      <c r="BR45" s="409">
        <f t="shared" si="23"/>
        <v>6</v>
      </c>
      <c r="BS45" s="164" t="str">
        <f t="shared" si="24"/>
        <v/>
      </c>
      <c r="BT45" s="414"/>
      <c r="BU45" s="414"/>
      <c r="BV45" s="414"/>
      <c r="BW45" s="414"/>
    </row>
    <row r="46" ht="30.0" customHeight="1">
      <c r="A46" s="160">
        <f>'3A 2025 - 2026 DATOS DEL ESTUDI'!N43</f>
        <v>32718082</v>
      </c>
      <c r="B46" s="160">
        <v>40.0</v>
      </c>
      <c r="C46" s="161" t="str">
        <f>'3A 2025 - 2026 DATOS DEL ESTUDI'!B43</f>
        <v>Rosenny  Ureña Arias</v>
      </c>
      <c r="D46" s="162" t="s">
        <v>559</v>
      </c>
      <c r="E46" s="162"/>
      <c r="F46" s="162" t="s">
        <v>559</v>
      </c>
      <c r="G46" s="162" t="s">
        <v>559</v>
      </c>
      <c r="H46" s="162" t="s">
        <v>559</v>
      </c>
      <c r="I46" s="162"/>
      <c r="J46" s="163"/>
      <c r="K46" s="163"/>
      <c r="L46" s="163"/>
      <c r="M46" s="163"/>
      <c r="N46" s="162">
        <f t="shared" si="1"/>
        <v>4</v>
      </c>
      <c r="O46" s="164" t="str">
        <f t="shared" si="2"/>
        <v/>
      </c>
      <c r="P46" s="165">
        <f t="shared" si="3"/>
        <v>0</v>
      </c>
      <c r="Q46" s="164" t="str">
        <f t="shared" si="4"/>
        <v/>
      </c>
      <c r="R46" s="166">
        <f t="shared" si="5"/>
        <v>0</v>
      </c>
      <c r="S46" s="164" t="str">
        <f t="shared" si="6"/>
        <v/>
      </c>
      <c r="T46" s="160">
        <v>40.0</v>
      </c>
      <c r="U46" s="161" t="str">
        <f>C51</f>
        <v>Rosenny  Ureña Arias</v>
      </c>
      <c r="V46" s="162" t="s">
        <v>559</v>
      </c>
      <c r="W46" s="162" t="s">
        <v>559</v>
      </c>
      <c r="X46" s="162" t="s">
        <v>559</v>
      </c>
      <c r="Y46" s="162" t="s">
        <v>559</v>
      </c>
      <c r="Z46" s="162" t="s">
        <v>559</v>
      </c>
      <c r="AA46" s="162" t="s">
        <v>559</v>
      </c>
      <c r="AB46" s="162" t="s">
        <v>559</v>
      </c>
      <c r="AC46" s="162" t="s">
        <v>559</v>
      </c>
      <c r="AD46" s="162"/>
      <c r="AE46" s="162"/>
      <c r="AF46" s="163">
        <f t="shared" si="8"/>
        <v>8</v>
      </c>
      <c r="AG46" s="164" t="str">
        <f t="shared" si="9"/>
        <v/>
      </c>
      <c r="AH46" s="166">
        <f t="shared" si="10"/>
        <v>0</v>
      </c>
      <c r="AI46" s="164" t="str">
        <f t="shared" si="11"/>
        <v/>
      </c>
      <c r="AJ46" s="166">
        <f t="shared" si="12"/>
        <v>0</v>
      </c>
      <c r="AK46" s="164"/>
      <c r="AL46" s="404">
        <f t="shared" si="13"/>
        <v>32718082</v>
      </c>
      <c r="AM46" s="160">
        <v>40.0</v>
      </c>
      <c r="AN46" s="405" t="str">
        <f>C51</f>
        <v>Rosenny  Ureña Arias</v>
      </c>
      <c r="AO46" s="162" t="s">
        <v>559</v>
      </c>
      <c r="AP46" s="162" t="s">
        <v>559</v>
      </c>
      <c r="AQ46" s="162"/>
      <c r="AR46" s="295" t="s">
        <v>559</v>
      </c>
      <c r="AS46" s="298" t="s">
        <v>559</v>
      </c>
      <c r="AT46" s="298" t="s">
        <v>559</v>
      </c>
      <c r="AU46" s="298" t="s">
        <v>559</v>
      </c>
      <c r="AV46" s="162" t="s">
        <v>559</v>
      </c>
      <c r="AW46" s="162" t="s">
        <v>559</v>
      </c>
      <c r="AX46" s="164"/>
      <c r="AY46" s="406">
        <f t="shared" si="15"/>
        <v>8</v>
      </c>
      <c r="AZ46" s="407" t="str">
        <f t="shared" si="16"/>
        <v/>
      </c>
      <c r="BA46" s="406">
        <f t="shared" si="17"/>
        <v>0</v>
      </c>
      <c r="BB46" s="406" t="str">
        <f t="shared" si="18"/>
        <v/>
      </c>
      <c r="BC46" s="406">
        <f t="shared" si="19"/>
        <v>0</v>
      </c>
      <c r="BD46" s="406" t="str">
        <f t="shared" si="20"/>
        <v/>
      </c>
      <c r="BE46" s="22">
        <f t="shared" si="21"/>
        <v>32718082</v>
      </c>
      <c r="BF46" s="193">
        <v>40.0</v>
      </c>
      <c r="BG46" s="405" t="str">
        <f>C51</f>
        <v>Rosenny  Ureña Arias</v>
      </c>
      <c r="BH46" s="420" t="s">
        <v>559</v>
      </c>
      <c r="BI46" s="119"/>
      <c r="BJ46" s="422" t="s">
        <v>559</v>
      </c>
      <c r="BK46" s="420" t="s">
        <v>559</v>
      </c>
      <c r="BL46" s="422" t="s">
        <v>559</v>
      </c>
      <c r="BM46" s="422" t="s">
        <v>559</v>
      </c>
      <c r="BN46" s="421" t="s">
        <v>559</v>
      </c>
      <c r="BO46" s="413"/>
      <c r="BP46" s="119"/>
      <c r="BQ46" s="119"/>
      <c r="BR46" s="409">
        <f t="shared" si="23"/>
        <v>6</v>
      </c>
      <c r="BS46" s="164" t="str">
        <f t="shared" si="24"/>
        <v/>
      </c>
      <c r="BT46" s="414"/>
      <c r="BU46" s="414"/>
      <c r="BV46" s="414"/>
      <c r="BW46" s="414"/>
    </row>
    <row r="47" ht="30.0" customHeight="1">
      <c r="A47" s="160">
        <f>'3A 2025 - 2026 DATOS DEL ESTUDI'!N44</f>
        <v>6963146</v>
      </c>
      <c r="B47" s="160">
        <v>41.0</v>
      </c>
      <c r="C47" s="161" t="str">
        <f>'3A 2025 - 2026 DATOS DEL ESTUDI'!B44</f>
        <v>Jonathan  De Jesús Valerio Felipe</v>
      </c>
      <c r="D47" s="162" t="s">
        <v>559</v>
      </c>
      <c r="E47" s="162"/>
      <c r="F47" s="162" t="s">
        <v>559</v>
      </c>
      <c r="G47" s="162" t="s">
        <v>579</v>
      </c>
      <c r="H47" s="162" t="s">
        <v>559</v>
      </c>
      <c r="I47" s="162"/>
      <c r="J47" s="163"/>
      <c r="K47" s="163"/>
      <c r="L47" s="163"/>
      <c r="M47" s="163"/>
      <c r="N47" s="162">
        <f t="shared" si="1"/>
        <v>3</v>
      </c>
      <c r="O47" s="164" t="str">
        <f t="shared" si="2"/>
        <v/>
      </c>
      <c r="P47" s="165">
        <f t="shared" si="3"/>
        <v>1</v>
      </c>
      <c r="Q47" s="164" t="str">
        <f t="shared" si="4"/>
        <v/>
      </c>
      <c r="R47" s="166">
        <f t="shared" si="5"/>
        <v>0</v>
      </c>
      <c r="S47" s="164" t="str">
        <f t="shared" si="6"/>
        <v/>
      </c>
      <c r="T47" s="160">
        <v>41.0</v>
      </c>
      <c r="U47" s="161" t="str">
        <f t="shared" ref="U47:U50" si="25">C47</f>
        <v>Jonathan  De Jesús Valerio Felipe</v>
      </c>
      <c r="V47" s="162" t="s">
        <v>559</v>
      </c>
      <c r="W47" s="162" t="s">
        <v>559</v>
      </c>
      <c r="X47" s="162" t="s">
        <v>559</v>
      </c>
      <c r="Y47" s="162" t="s">
        <v>559</v>
      </c>
      <c r="Z47" s="162" t="s">
        <v>559</v>
      </c>
      <c r="AA47" s="162" t="s">
        <v>559</v>
      </c>
      <c r="AB47" s="162" t="s">
        <v>559</v>
      </c>
      <c r="AC47" s="162" t="s">
        <v>559</v>
      </c>
      <c r="AD47" s="162"/>
      <c r="AE47" s="162"/>
      <c r="AF47" s="163">
        <f t="shared" si="8"/>
        <v>8</v>
      </c>
      <c r="AG47" s="164" t="str">
        <f t="shared" si="9"/>
        <v/>
      </c>
      <c r="AH47" s="417"/>
      <c r="AI47" s="418"/>
      <c r="AJ47" s="417"/>
      <c r="AK47" s="418"/>
      <c r="AL47" s="35"/>
      <c r="AM47" s="160">
        <v>41.0</v>
      </c>
      <c r="AN47" s="419"/>
      <c r="AO47" s="162" t="s">
        <v>559</v>
      </c>
      <c r="AP47" s="162" t="s">
        <v>559</v>
      </c>
      <c r="AQ47" s="162"/>
      <c r="AR47" s="295" t="s">
        <v>559</v>
      </c>
      <c r="AS47" s="298" t="s">
        <v>559</v>
      </c>
      <c r="AT47" s="298" t="s">
        <v>559</v>
      </c>
      <c r="AU47" s="298" t="s">
        <v>559</v>
      </c>
      <c r="AV47" s="162" t="s">
        <v>559</v>
      </c>
      <c r="AW47" s="162" t="s">
        <v>559</v>
      </c>
      <c r="AX47" s="164"/>
      <c r="AY47" s="406">
        <f t="shared" si="15"/>
        <v>8</v>
      </c>
      <c r="AZ47" s="407" t="str">
        <f t="shared" si="16"/>
        <v/>
      </c>
      <c r="BA47" s="406">
        <f t="shared" si="17"/>
        <v>0</v>
      </c>
      <c r="BB47" s="406" t="str">
        <f t="shared" si="18"/>
        <v/>
      </c>
      <c r="BC47" s="406">
        <f t="shared" si="19"/>
        <v>0</v>
      </c>
      <c r="BD47" s="406" t="str">
        <f t="shared" si="20"/>
        <v/>
      </c>
      <c r="BE47" s="22">
        <f t="shared" si="21"/>
        <v>6963146</v>
      </c>
      <c r="BF47" s="193">
        <v>41.0</v>
      </c>
      <c r="BG47" s="405" t="str">
        <f t="shared" ref="BG47:BG50" si="26">C47</f>
        <v>Jonathan  De Jesús Valerio Felipe</v>
      </c>
      <c r="BH47" s="420" t="s">
        <v>559</v>
      </c>
      <c r="BI47" s="119"/>
      <c r="BJ47" s="422" t="s">
        <v>559</v>
      </c>
      <c r="BK47" s="420" t="s">
        <v>559</v>
      </c>
      <c r="BL47" s="422" t="s">
        <v>559</v>
      </c>
      <c r="BM47" s="422" t="s">
        <v>559</v>
      </c>
      <c r="BN47" s="421" t="s">
        <v>559</v>
      </c>
      <c r="BO47" s="413"/>
      <c r="BP47" s="119"/>
      <c r="BQ47" s="119"/>
      <c r="BR47" s="409">
        <f t="shared" si="23"/>
        <v>6</v>
      </c>
      <c r="BS47" s="164" t="str">
        <f t="shared" si="24"/>
        <v/>
      </c>
    </row>
    <row r="48" ht="30.0" customHeight="1">
      <c r="A48" s="160">
        <f>'3A 2025 - 2026 DATOS DEL ESTUDI'!N45</f>
        <v>33608163</v>
      </c>
      <c r="B48" s="160">
        <v>42.0</v>
      </c>
      <c r="C48" s="161" t="str">
        <f>'3A 2025 - 2026 DATOS DEL ESTUDI'!B45</f>
        <v>Crisleydi  Turbí</v>
      </c>
      <c r="D48" s="162" t="s">
        <v>559</v>
      </c>
      <c r="E48" s="162"/>
      <c r="F48" s="162" t="s">
        <v>559</v>
      </c>
      <c r="G48" s="162" t="s">
        <v>559</v>
      </c>
      <c r="H48" s="162" t="s">
        <v>579</v>
      </c>
      <c r="I48" s="162"/>
      <c r="J48" s="163"/>
      <c r="K48" s="163"/>
      <c r="L48" s="163"/>
      <c r="M48" s="163"/>
      <c r="N48" s="162">
        <f t="shared" si="1"/>
        <v>3</v>
      </c>
      <c r="O48" s="164" t="str">
        <f t="shared" si="2"/>
        <v/>
      </c>
      <c r="P48" s="165">
        <f t="shared" si="3"/>
        <v>1</v>
      </c>
      <c r="Q48" s="164" t="str">
        <f t="shared" si="4"/>
        <v/>
      </c>
      <c r="R48" s="166">
        <f t="shared" si="5"/>
        <v>0</v>
      </c>
      <c r="S48" s="164" t="str">
        <f t="shared" si="6"/>
        <v/>
      </c>
      <c r="T48" s="160">
        <v>42.0</v>
      </c>
      <c r="U48" s="161" t="str">
        <f t="shared" si="25"/>
        <v>Crisleydi  Turbí</v>
      </c>
      <c r="V48" s="162" t="s">
        <v>579</v>
      </c>
      <c r="W48" s="162" t="s">
        <v>579</v>
      </c>
      <c r="X48" s="162" t="s">
        <v>559</v>
      </c>
      <c r="Y48" s="162" t="s">
        <v>559</v>
      </c>
      <c r="Z48" s="162" t="s">
        <v>559</v>
      </c>
      <c r="AA48" s="162" t="s">
        <v>559</v>
      </c>
      <c r="AB48" s="162" t="s">
        <v>559</v>
      </c>
      <c r="AC48" s="162" t="s">
        <v>559</v>
      </c>
      <c r="AD48" s="162"/>
      <c r="AE48" s="162"/>
      <c r="AF48" s="163">
        <f t="shared" si="8"/>
        <v>6</v>
      </c>
      <c r="AG48" s="164" t="str">
        <f t="shared" si="9"/>
        <v/>
      </c>
      <c r="AH48" s="417"/>
      <c r="AI48" s="418"/>
      <c r="AJ48" s="417"/>
      <c r="AK48" s="418"/>
      <c r="AL48" s="35"/>
      <c r="AM48" s="160">
        <v>42.0</v>
      </c>
      <c r="AN48" s="419"/>
      <c r="AO48" s="162" t="s">
        <v>559</v>
      </c>
      <c r="AP48" s="162" t="s">
        <v>559</v>
      </c>
      <c r="AQ48" s="162"/>
      <c r="AR48" s="295" t="s">
        <v>559</v>
      </c>
      <c r="AS48" s="298" t="s">
        <v>559</v>
      </c>
      <c r="AT48" s="298" t="s">
        <v>559</v>
      </c>
      <c r="AU48" s="298" t="s">
        <v>559</v>
      </c>
      <c r="AV48" s="162" t="s">
        <v>559</v>
      </c>
      <c r="AW48" s="162" t="s">
        <v>559</v>
      </c>
      <c r="AX48" s="164"/>
      <c r="AY48" s="406">
        <f t="shared" si="15"/>
        <v>8</v>
      </c>
      <c r="AZ48" s="407" t="str">
        <f t="shared" si="16"/>
        <v/>
      </c>
      <c r="BA48" s="406">
        <f t="shared" si="17"/>
        <v>0</v>
      </c>
      <c r="BB48" s="406" t="str">
        <f t="shared" si="18"/>
        <v/>
      </c>
      <c r="BC48" s="406">
        <f t="shared" si="19"/>
        <v>0</v>
      </c>
      <c r="BD48" s="406" t="str">
        <f t="shared" si="20"/>
        <v/>
      </c>
      <c r="BE48" s="22">
        <f t="shared" si="21"/>
        <v>33608163</v>
      </c>
      <c r="BF48" s="193">
        <v>42.0</v>
      </c>
      <c r="BG48" s="405" t="str">
        <f t="shared" si="26"/>
        <v>Crisleydi  Turbí</v>
      </c>
      <c r="BH48" s="420" t="s">
        <v>559</v>
      </c>
      <c r="BI48" s="119"/>
      <c r="BJ48" s="422" t="s">
        <v>559</v>
      </c>
      <c r="BK48" s="420" t="s">
        <v>559</v>
      </c>
      <c r="BL48" s="422" t="s">
        <v>559</v>
      </c>
      <c r="BM48" s="422" t="s">
        <v>559</v>
      </c>
      <c r="BN48" s="421" t="s">
        <v>559</v>
      </c>
      <c r="BO48" s="413"/>
      <c r="BP48" s="119"/>
      <c r="BQ48" s="119"/>
      <c r="BR48" s="409">
        <f t="shared" si="23"/>
        <v>6</v>
      </c>
      <c r="BS48" s="164" t="str">
        <f t="shared" si="24"/>
        <v/>
      </c>
    </row>
    <row r="49" ht="30.0" customHeight="1">
      <c r="A49" s="160">
        <f>'3A 2025 - 2026 DATOS DEL ESTUDI'!N46</f>
        <v>32642782</v>
      </c>
      <c r="B49" s="160">
        <v>43.0</v>
      </c>
      <c r="C49" s="161" t="str">
        <f>'3A 2025 - 2026 DATOS DEL ESTUDI'!B46</f>
        <v>Jhoangel Rafael Vargas Ulloa</v>
      </c>
      <c r="D49" s="162" t="s">
        <v>578</v>
      </c>
      <c r="E49" s="162"/>
      <c r="F49" s="162" t="s">
        <v>559</v>
      </c>
      <c r="G49" s="162" t="s">
        <v>559</v>
      </c>
      <c r="H49" s="162" t="s">
        <v>579</v>
      </c>
      <c r="I49" s="162"/>
      <c r="J49" s="163"/>
      <c r="K49" s="163"/>
      <c r="L49" s="163"/>
      <c r="M49" s="163"/>
      <c r="N49" s="162">
        <f t="shared" si="1"/>
        <v>3</v>
      </c>
      <c r="O49" s="164" t="str">
        <f t="shared" si="2"/>
        <v/>
      </c>
      <c r="P49" s="165">
        <f t="shared" si="3"/>
        <v>1</v>
      </c>
      <c r="Q49" s="164" t="str">
        <f t="shared" si="4"/>
        <v/>
      </c>
      <c r="R49" s="166">
        <f t="shared" si="5"/>
        <v>1</v>
      </c>
      <c r="S49" s="164" t="str">
        <f t="shared" si="6"/>
        <v/>
      </c>
      <c r="T49" s="160">
        <v>43.0</v>
      </c>
      <c r="U49" s="161" t="str">
        <f t="shared" si="25"/>
        <v>Jhoangel Rafael Vargas Ulloa</v>
      </c>
      <c r="V49" s="162" t="s">
        <v>559</v>
      </c>
      <c r="W49" s="162" t="s">
        <v>579</v>
      </c>
      <c r="X49" s="162" t="s">
        <v>579</v>
      </c>
      <c r="Y49" s="162" t="s">
        <v>559</v>
      </c>
      <c r="Z49" s="162" t="s">
        <v>559</v>
      </c>
      <c r="AA49" s="162" t="s">
        <v>559</v>
      </c>
      <c r="AB49" s="162" t="s">
        <v>579</v>
      </c>
      <c r="AC49" s="162" t="s">
        <v>559</v>
      </c>
      <c r="AD49" s="162"/>
      <c r="AE49" s="162"/>
      <c r="AF49" s="163">
        <f t="shared" si="8"/>
        <v>5</v>
      </c>
      <c r="AG49" s="164" t="str">
        <f t="shared" si="9"/>
        <v/>
      </c>
      <c r="AH49" s="417"/>
      <c r="AI49" s="418"/>
      <c r="AJ49" s="417"/>
      <c r="AK49" s="418"/>
      <c r="AL49" s="35"/>
      <c r="AM49" s="160">
        <v>43.0</v>
      </c>
      <c r="AN49" s="419"/>
      <c r="AO49" s="162" t="s">
        <v>559</v>
      </c>
      <c r="AP49" s="162" t="s">
        <v>559</v>
      </c>
      <c r="AQ49" s="162"/>
      <c r="AR49" s="295" t="s">
        <v>559</v>
      </c>
      <c r="AS49" s="298" t="s">
        <v>559</v>
      </c>
      <c r="AT49" s="298" t="s">
        <v>559</v>
      </c>
      <c r="AU49" s="298" t="s">
        <v>579</v>
      </c>
      <c r="AV49" s="162" t="s">
        <v>579</v>
      </c>
      <c r="AW49" s="162" t="s">
        <v>559</v>
      </c>
      <c r="AX49" s="164"/>
      <c r="AY49" s="406">
        <f t="shared" si="15"/>
        <v>6</v>
      </c>
      <c r="AZ49" s="407" t="str">
        <f t="shared" si="16"/>
        <v/>
      </c>
      <c r="BA49" s="406">
        <f t="shared" si="17"/>
        <v>2</v>
      </c>
      <c r="BB49" s="406" t="str">
        <f t="shared" si="18"/>
        <v/>
      </c>
      <c r="BC49" s="406">
        <f t="shared" si="19"/>
        <v>0</v>
      </c>
      <c r="BD49" s="406" t="str">
        <f t="shared" si="20"/>
        <v/>
      </c>
      <c r="BE49" s="22">
        <f t="shared" si="21"/>
        <v>32642782</v>
      </c>
      <c r="BF49" s="193">
        <v>43.0</v>
      </c>
      <c r="BG49" s="405" t="str">
        <f t="shared" si="26"/>
        <v>Jhoangel Rafael Vargas Ulloa</v>
      </c>
      <c r="BH49" s="420" t="s">
        <v>559</v>
      </c>
      <c r="BI49" s="119"/>
      <c r="BJ49" s="422" t="s">
        <v>559</v>
      </c>
      <c r="BK49" s="420" t="s">
        <v>559</v>
      </c>
      <c r="BL49" s="422" t="s">
        <v>559</v>
      </c>
      <c r="BM49" s="422" t="s">
        <v>559</v>
      </c>
      <c r="BN49" s="421" t="s">
        <v>579</v>
      </c>
      <c r="BO49" s="413"/>
      <c r="BP49" s="119"/>
      <c r="BQ49" s="119"/>
      <c r="BR49" s="409">
        <f t="shared" si="23"/>
        <v>5</v>
      </c>
      <c r="BS49" s="164" t="str">
        <f t="shared" si="24"/>
        <v/>
      </c>
    </row>
    <row r="50" ht="30.0" customHeight="1">
      <c r="A50" s="160">
        <f>'3A 2025 - 2026 DATOS DEL ESTUDI'!N47</f>
        <v>32542484</v>
      </c>
      <c r="B50" s="160">
        <v>44.0</v>
      </c>
      <c r="C50" s="161" t="str">
        <f>'3A 2025 - 2026 DATOS DEL ESTUDI'!B47</f>
        <v>Leslie  Cruz Espinal</v>
      </c>
      <c r="D50" s="162" t="s">
        <v>559</v>
      </c>
      <c r="E50" s="162"/>
      <c r="F50" s="162" t="s">
        <v>559</v>
      </c>
      <c r="G50" s="162" t="s">
        <v>559</v>
      </c>
      <c r="H50" s="162" t="s">
        <v>559</v>
      </c>
      <c r="I50" s="162"/>
      <c r="J50" s="163"/>
      <c r="K50" s="163"/>
      <c r="L50" s="163"/>
      <c r="M50" s="163"/>
      <c r="N50" s="162">
        <f t="shared" si="1"/>
        <v>4</v>
      </c>
      <c r="O50" s="164" t="str">
        <f t="shared" si="2"/>
        <v/>
      </c>
      <c r="P50" s="165">
        <f t="shared" si="3"/>
        <v>0</v>
      </c>
      <c r="Q50" s="164" t="str">
        <f t="shared" si="4"/>
        <v/>
      </c>
      <c r="R50" s="166">
        <f t="shared" si="5"/>
        <v>0</v>
      </c>
      <c r="S50" s="164" t="str">
        <f t="shared" si="6"/>
        <v/>
      </c>
      <c r="T50" s="160">
        <v>44.0</v>
      </c>
      <c r="U50" s="161" t="str">
        <f t="shared" si="25"/>
        <v>Leslie  Cruz Espinal</v>
      </c>
      <c r="V50" s="162" t="s">
        <v>559</v>
      </c>
      <c r="W50" s="162" t="s">
        <v>559</v>
      </c>
      <c r="X50" s="162" t="s">
        <v>559</v>
      </c>
      <c r="Y50" s="162" t="s">
        <v>559</v>
      </c>
      <c r="Z50" s="162" t="s">
        <v>559</v>
      </c>
      <c r="AA50" s="162" t="s">
        <v>559</v>
      </c>
      <c r="AB50" s="162" t="s">
        <v>559</v>
      </c>
      <c r="AC50" s="162" t="s">
        <v>559</v>
      </c>
      <c r="AD50" s="162"/>
      <c r="AE50" s="162"/>
      <c r="AF50" s="163">
        <f t="shared" si="8"/>
        <v>8</v>
      </c>
      <c r="AG50" s="164" t="str">
        <f t="shared" si="9"/>
        <v/>
      </c>
      <c r="AH50" s="417"/>
      <c r="AI50" s="418"/>
      <c r="AJ50" s="417"/>
      <c r="AK50" s="418"/>
      <c r="AL50" s="35"/>
      <c r="AM50" s="160">
        <v>44.0</v>
      </c>
      <c r="AN50" s="419"/>
      <c r="AO50" s="162" t="s">
        <v>559</v>
      </c>
      <c r="AP50" s="162" t="s">
        <v>559</v>
      </c>
      <c r="AQ50" s="162"/>
      <c r="AR50" s="295" t="s">
        <v>559</v>
      </c>
      <c r="AS50" s="298" t="s">
        <v>559</v>
      </c>
      <c r="AT50" s="298" t="s">
        <v>559</v>
      </c>
      <c r="AU50" s="298" t="s">
        <v>559</v>
      </c>
      <c r="AV50" s="162" t="s">
        <v>559</v>
      </c>
      <c r="AW50" s="162" t="s">
        <v>559</v>
      </c>
      <c r="AX50" s="164"/>
      <c r="AY50" s="406">
        <f t="shared" si="15"/>
        <v>8</v>
      </c>
      <c r="AZ50" s="407" t="str">
        <f t="shared" si="16"/>
        <v/>
      </c>
      <c r="BA50" s="406">
        <f t="shared" si="17"/>
        <v>0</v>
      </c>
      <c r="BB50" s="406" t="str">
        <f t="shared" si="18"/>
        <v/>
      </c>
      <c r="BC50" s="406">
        <f t="shared" si="19"/>
        <v>0</v>
      </c>
      <c r="BD50" s="406" t="str">
        <f t="shared" si="20"/>
        <v/>
      </c>
      <c r="BE50" s="22">
        <f t="shared" si="21"/>
        <v>32542484</v>
      </c>
      <c r="BF50" s="193">
        <v>44.0</v>
      </c>
      <c r="BG50" s="405" t="str">
        <f t="shared" si="26"/>
        <v>Leslie  Cruz Espinal</v>
      </c>
      <c r="BH50" s="420" t="s">
        <v>559</v>
      </c>
      <c r="BI50" s="119"/>
      <c r="BJ50" s="422" t="s">
        <v>559</v>
      </c>
      <c r="BK50" s="420" t="s">
        <v>559</v>
      </c>
      <c r="BL50" s="422" t="s">
        <v>559</v>
      </c>
      <c r="BM50" s="422" t="s">
        <v>559</v>
      </c>
      <c r="BN50" s="421" t="s">
        <v>559</v>
      </c>
      <c r="BO50" s="413"/>
      <c r="BP50" s="119"/>
      <c r="BQ50" s="119"/>
      <c r="BR50" s="409">
        <f t="shared" si="23"/>
        <v>6</v>
      </c>
      <c r="BS50" s="164" t="str">
        <f t="shared" si="24"/>
        <v/>
      </c>
    </row>
    <row r="51" ht="30.0" customHeight="1">
      <c r="A51" s="160" t="str">
        <f>'3A 2025 - 2026 DATOS DEL ESTUDI'!N48</f>
        <v/>
      </c>
      <c r="B51" s="160">
        <v>45.0</v>
      </c>
      <c r="C51" s="161" t="str">
        <f>'3A 2025 - 2026 DATOS DEL ESTUDI'!B43</f>
        <v>Rosenny  Ureña Arias</v>
      </c>
      <c r="D51" s="162"/>
      <c r="E51" s="162"/>
      <c r="F51" s="162"/>
      <c r="G51" s="162"/>
      <c r="H51" s="162"/>
      <c r="I51" s="162"/>
      <c r="J51" s="163"/>
      <c r="K51" s="163"/>
      <c r="L51" s="163"/>
      <c r="M51" s="163"/>
      <c r="N51" s="162">
        <f t="shared" si="1"/>
        <v>0</v>
      </c>
      <c r="O51" s="164" t="str">
        <f t="shared" si="2"/>
        <v/>
      </c>
      <c r="P51" s="165">
        <f t="shared" si="3"/>
        <v>0</v>
      </c>
      <c r="Q51" s="164" t="str">
        <f t="shared" si="4"/>
        <v/>
      </c>
      <c r="R51" s="166">
        <f t="shared" si="5"/>
        <v>0</v>
      </c>
      <c r="S51" s="164" t="str">
        <f t="shared" si="6"/>
        <v/>
      </c>
      <c r="T51" s="160">
        <v>45.0</v>
      </c>
      <c r="U51" s="161" t="str">
        <f>#REF!</f>
        <v>#REF!</v>
      </c>
      <c r="V51" s="162"/>
      <c r="W51" s="162"/>
      <c r="X51" s="162"/>
      <c r="Y51" s="162"/>
      <c r="Z51" s="162"/>
      <c r="AA51" s="162"/>
      <c r="AB51" s="162"/>
      <c r="AC51" s="162"/>
      <c r="AD51" s="162"/>
      <c r="AE51" s="162"/>
      <c r="AF51" s="163">
        <f t="shared" si="8"/>
        <v>0</v>
      </c>
      <c r="AG51" s="164" t="str">
        <f t="shared" si="9"/>
        <v/>
      </c>
      <c r="AH51" s="417"/>
      <c r="AI51" s="418"/>
      <c r="AJ51" s="417"/>
      <c r="AK51" s="418"/>
      <c r="AL51" s="35"/>
      <c r="AM51" s="160">
        <v>45.0</v>
      </c>
      <c r="AN51" s="419"/>
      <c r="AO51" s="162"/>
      <c r="AP51" s="162"/>
      <c r="AQ51" s="162"/>
      <c r="AR51" s="296"/>
      <c r="AS51" s="296"/>
      <c r="AT51" s="296"/>
      <c r="AU51" s="425"/>
      <c r="AV51" s="162"/>
      <c r="AW51" s="164"/>
      <c r="AX51" s="164"/>
      <c r="AY51" s="406">
        <f t="shared" si="15"/>
        <v>0</v>
      </c>
      <c r="AZ51" s="407" t="str">
        <f t="shared" si="16"/>
        <v/>
      </c>
      <c r="BA51" s="406">
        <f t="shared" si="17"/>
        <v>0</v>
      </c>
      <c r="BB51" s="406" t="str">
        <f t="shared" si="18"/>
        <v/>
      </c>
      <c r="BC51" s="406">
        <f t="shared" si="19"/>
        <v>0</v>
      </c>
      <c r="BD51" s="406" t="str">
        <f t="shared" si="20"/>
        <v/>
      </c>
      <c r="BE51" s="22" t="str">
        <f t="shared" si="21"/>
        <v/>
      </c>
      <c r="BF51" s="193">
        <v>45.0</v>
      </c>
      <c r="BG51" s="405" t="str">
        <f>#REF!</f>
        <v>#REF!</v>
      </c>
      <c r="BH51" s="119"/>
      <c r="BI51" s="119"/>
      <c r="BJ51" s="119"/>
      <c r="BK51" s="119"/>
      <c r="BL51" s="119"/>
      <c r="BM51" s="119"/>
      <c r="BN51" s="119"/>
      <c r="BO51" s="413"/>
      <c r="BP51" s="119"/>
      <c r="BQ51" s="119"/>
      <c r="BR51" s="409">
        <f t="shared" si="23"/>
        <v>0</v>
      </c>
      <c r="BS51" s="164" t="str">
        <f t="shared" si="24"/>
        <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D1">
      <formula1>'AEA347'!$CB$6:$CB$14</formula1>
    </dataValidation>
    <dataValidation type="list" allowBlank="1" showErrorMessage="1" sqref="X3 AQ3">
      <formula1>'AEA347'!$CC$6:$CC$17</formula1>
    </dataValidation>
    <dataValidation type="list" allowBlank="1" showErrorMessage="1" sqref="F3 BJ3">
      <formula1>'AEA347'!$CC$6:$CC$18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3" width="4.75"/>
    <col customWidth="1" hidden="1" min="34" max="37" width="4.75"/>
    <col customWidth="1" hidden="1" min="38" max="38" width="11.63"/>
    <col customWidth="1" min="39" max="39" width="6.63"/>
    <col customWidth="1" hidden="1" min="40" max="40" width="54.25"/>
    <col customWidth="1" min="41" max="56" width="4.75"/>
    <col customWidth="1" hidden="1" min="57" max="57" width="9.13"/>
    <col customWidth="1" hidden="1" min="58" max="58" width="4.75"/>
    <col customWidth="1" hidden="1" min="59" max="59" width="56.38"/>
    <col customWidth="1" hidden="1" min="60" max="79" width="4.75"/>
    <col customWidth="1" hidden="1" min="80" max="80" width="41.25"/>
    <col customWidth="1" hidden="1" min="81" max="81" width="10.13"/>
    <col customWidth="1" hidden="1" min="82" max="91" width="4.75"/>
  </cols>
  <sheetData>
    <row r="1" ht="37.5" customHeight="1">
      <c r="A1" s="131"/>
      <c r="B1" s="131"/>
      <c r="C1" s="394"/>
      <c r="D1" s="395" t="s">
        <v>571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96"/>
      <c r="BY1" s="396"/>
      <c r="BZ1" s="396"/>
      <c r="CA1" s="396"/>
      <c r="CB1" s="396"/>
      <c r="CC1" s="396"/>
      <c r="CD1" s="396"/>
      <c r="CE1" s="396"/>
      <c r="CF1" s="396"/>
      <c r="CG1" s="396"/>
      <c r="CH1" s="396"/>
      <c r="CI1" s="396"/>
      <c r="CJ1" s="396"/>
      <c r="CK1" s="396"/>
      <c r="CL1" s="396"/>
      <c r="CM1" s="396"/>
    </row>
    <row r="2" ht="37.5" customHeight="1">
      <c r="A2" s="138"/>
      <c r="B2" s="138"/>
      <c r="C2" s="138"/>
      <c r="D2" s="139" t="s">
        <v>541</v>
      </c>
      <c r="E2" s="15"/>
      <c r="F2" s="15"/>
      <c r="G2" s="16"/>
      <c r="H2" s="140" t="str">
        <f>'AEA347'!H2</f>
        <v>ÁNGELICA GUZMÁN</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96"/>
      <c r="BY2" s="396"/>
      <c r="BZ2" s="396"/>
      <c r="CA2" s="396"/>
      <c r="CB2" s="396"/>
      <c r="CC2" s="396"/>
      <c r="CD2" s="396"/>
      <c r="CE2" s="396"/>
      <c r="CF2" s="396"/>
      <c r="CG2" s="396"/>
      <c r="CH2" s="396"/>
      <c r="CI2" s="396"/>
      <c r="CJ2" s="396"/>
      <c r="CK2" s="396"/>
      <c r="CL2" s="396"/>
      <c r="CM2" s="396"/>
    </row>
    <row r="3" ht="37.5" customHeight="1">
      <c r="A3" s="138"/>
      <c r="B3" s="138"/>
      <c r="C3" s="138"/>
      <c r="D3" s="139" t="s">
        <v>542</v>
      </c>
      <c r="E3" s="16"/>
      <c r="F3" s="144" t="s">
        <v>843</v>
      </c>
      <c r="G3" s="15"/>
      <c r="H3" s="15"/>
      <c r="I3" s="15"/>
      <c r="J3" s="15"/>
      <c r="K3" s="15"/>
      <c r="L3" s="15"/>
      <c r="M3" s="15"/>
      <c r="N3" s="15"/>
      <c r="O3" s="16"/>
      <c r="P3" s="143"/>
      <c r="Q3" s="143"/>
      <c r="R3" s="143"/>
      <c r="S3" s="143"/>
      <c r="T3" s="143"/>
      <c r="U3" s="138"/>
      <c r="V3" s="139" t="s">
        <v>542</v>
      </c>
      <c r="W3" s="16"/>
      <c r="X3" s="144" t="s">
        <v>844</v>
      </c>
      <c r="Y3" s="15"/>
      <c r="Z3" s="15"/>
      <c r="AA3" s="15"/>
      <c r="AB3" s="15"/>
      <c r="AC3" s="15"/>
      <c r="AD3" s="15"/>
      <c r="AE3" s="15"/>
      <c r="AF3" s="15"/>
      <c r="AG3" s="16"/>
      <c r="AH3" s="141"/>
      <c r="AI3" s="141"/>
      <c r="AJ3" s="141"/>
      <c r="AK3" s="141"/>
      <c r="AL3" s="397"/>
      <c r="AM3" s="141"/>
      <c r="AN3" s="141"/>
      <c r="AO3" s="398" t="s">
        <v>542</v>
      </c>
      <c r="AP3" s="16"/>
      <c r="AQ3" s="399" t="s">
        <v>845</v>
      </c>
      <c r="AR3" s="15"/>
      <c r="AS3" s="15"/>
      <c r="AT3" s="15"/>
      <c r="AU3" s="15"/>
      <c r="AV3" s="15"/>
      <c r="AW3" s="15"/>
      <c r="AX3" s="15"/>
      <c r="AY3" s="15"/>
      <c r="AZ3" s="16"/>
      <c r="BA3" s="141"/>
      <c r="BB3" s="141"/>
      <c r="BC3" s="141"/>
      <c r="BD3" s="141"/>
      <c r="BE3" s="397"/>
      <c r="BF3" s="397"/>
      <c r="BG3" s="397"/>
      <c r="BH3" s="398" t="s">
        <v>542</v>
      </c>
      <c r="BI3" s="16"/>
      <c r="BJ3" s="399" t="s">
        <v>846</v>
      </c>
      <c r="BK3" s="15"/>
      <c r="BL3" s="15"/>
      <c r="BM3" s="15"/>
      <c r="BN3" s="15"/>
      <c r="BO3" s="15"/>
      <c r="BP3" s="15"/>
      <c r="BQ3" s="15"/>
      <c r="BR3" s="15"/>
      <c r="BS3" s="16"/>
      <c r="BT3" s="141"/>
      <c r="BU3" s="141"/>
      <c r="BV3" s="141"/>
      <c r="BW3" s="141"/>
    </row>
    <row r="4" ht="37.5" customHeight="1">
      <c r="A4" s="35"/>
      <c r="B4" s="35"/>
      <c r="C4" s="2"/>
      <c r="D4" s="145" t="s">
        <v>545</v>
      </c>
      <c r="E4" s="15"/>
      <c r="F4" s="15"/>
      <c r="G4" s="15"/>
      <c r="H4" s="15"/>
      <c r="I4" s="15"/>
      <c r="J4" s="15"/>
      <c r="K4" s="15"/>
      <c r="L4" s="15"/>
      <c r="M4" s="15"/>
      <c r="N4" s="16"/>
      <c r="O4" s="146"/>
      <c r="P4" s="147"/>
      <c r="Q4" s="147"/>
      <c r="R4" s="147"/>
      <c r="S4" s="147"/>
      <c r="T4" s="2"/>
      <c r="U4" s="2"/>
      <c r="V4" s="145" t="s">
        <v>545</v>
      </c>
      <c r="W4" s="15"/>
      <c r="X4" s="15"/>
      <c r="Y4" s="15"/>
      <c r="Z4" s="15"/>
      <c r="AA4" s="15"/>
      <c r="AB4" s="15"/>
      <c r="AC4" s="15"/>
      <c r="AD4" s="15"/>
      <c r="AE4" s="15"/>
      <c r="AF4" s="16"/>
      <c r="AG4" s="146"/>
      <c r="AH4" s="147"/>
      <c r="AI4" s="147"/>
      <c r="AJ4" s="147"/>
      <c r="AK4" s="147"/>
      <c r="AL4" s="2"/>
      <c r="AM4" s="147"/>
      <c r="AN4" s="147"/>
      <c r="AO4" s="145" t="s">
        <v>545</v>
      </c>
      <c r="AP4" s="15"/>
      <c r="AQ4" s="15"/>
      <c r="AR4" s="15"/>
      <c r="AS4" s="15"/>
      <c r="AT4" s="15"/>
      <c r="AU4" s="15"/>
      <c r="AV4" s="15"/>
      <c r="AW4" s="15"/>
      <c r="AX4" s="15"/>
      <c r="AY4" s="16"/>
      <c r="AZ4" s="146"/>
      <c r="BA4" s="396"/>
      <c r="BB4" s="396"/>
      <c r="BC4" s="396"/>
      <c r="BD4" s="396"/>
      <c r="BE4" s="2"/>
      <c r="BF4" s="2"/>
      <c r="BG4" s="2"/>
      <c r="BH4" s="145" t="s">
        <v>545</v>
      </c>
      <c r="BI4" s="15"/>
      <c r="BJ4" s="15"/>
      <c r="BK4" s="15"/>
      <c r="BL4" s="15"/>
      <c r="BM4" s="15"/>
      <c r="BN4" s="15"/>
      <c r="BO4" s="15"/>
      <c r="BP4" s="15"/>
      <c r="BQ4" s="15"/>
      <c r="BR4" s="16"/>
      <c r="BS4" s="146"/>
      <c r="BT4" s="147"/>
      <c r="BU4" s="147"/>
      <c r="BV4" s="147"/>
      <c r="BW4" s="147"/>
      <c r="BX4" s="396"/>
      <c r="BY4" s="396"/>
      <c r="BZ4" s="396"/>
      <c r="CA4" s="396"/>
      <c r="CB4" s="396"/>
      <c r="CC4" s="396"/>
      <c r="CD4" s="396"/>
      <c r="CE4" s="396"/>
      <c r="CF4" s="396"/>
      <c r="CG4" s="396"/>
      <c r="CH4" s="396"/>
      <c r="CI4" s="396"/>
      <c r="CJ4" s="396"/>
      <c r="CK4" s="396"/>
      <c r="CL4" s="396"/>
      <c r="CM4" s="396"/>
    </row>
    <row r="5" ht="37.5" customHeight="1">
      <c r="A5" s="35"/>
      <c r="B5" s="35"/>
      <c r="C5" s="2"/>
      <c r="D5" s="22">
        <v>1.0</v>
      </c>
      <c r="E5" s="22">
        <v>2.0</v>
      </c>
      <c r="F5" s="22">
        <v>3.0</v>
      </c>
      <c r="G5" s="22">
        <v>4.0</v>
      </c>
      <c r="H5" s="22">
        <v>5.0</v>
      </c>
      <c r="I5" s="22">
        <v>6.0</v>
      </c>
      <c r="J5" s="22">
        <v>7.0</v>
      </c>
      <c r="K5" s="22">
        <v>8.0</v>
      </c>
      <c r="L5" s="22">
        <v>9.0</v>
      </c>
      <c r="M5" s="22">
        <v>10.0</v>
      </c>
      <c r="N5" s="151" t="s">
        <v>546</v>
      </c>
      <c r="O5" s="152" t="s">
        <v>547</v>
      </c>
      <c r="P5" s="152" t="s">
        <v>548</v>
      </c>
      <c r="Q5" s="152" t="s">
        <v>549</v>
      </c>
      <c r="R5" s="152" t="s">
        <v>550</v>
      </c>
      <c r="S5" s="152" t="s">
        <v>551</v>
      </c>
      <c r="T5" s="22"/>
      <c r="U5" s="22"/>
      <c r="V5" s="22">
        <v>1.0</v>
      </c>
      <c r="W5" s="22">
        <v>2.0</v>
      </c>
      <c r="X5" s="22">
        <v>3.0</v>
      </c>
      <c r="Y5" s="22">
        <v>4.0</v>
      </c>
      <c r="Z5" s="22">
        <v>5.0</v>
      </c>
      <c r="AA5" s="22">
        <v>6.0</v>
      </c>
      <c r="AB5" s="22">
        <v>7.0</v>
      </c>
      <c r="AC5" s="22">
        <v>8.0</v>
      </c>
      <c r="AD5" s="22">
        <v>9.0</v>
      </c>
      <c r="AE5" s="22">
        <v>10.0</v>
      </c>
      <c r="AF5" s="151" t="s">
        <v>546</v>
      </c>
      <c r="AG5" s="152" t="s">
        <v>547</v>
      </c>
      <c r="AH5" s="152" t="s">
        <v>548</v>
      </c>
      <c r="AI5" s="152" t="s">
        <v>549</v>
      </c>
      <c r="AJ5" s="152" t="s">
        <v>550</v>
      </c>
      <c r="AK5" s="152" t="s">
        <v>551</v>
      </c>
      <c r="AL5" s="400"/>
      <c r="AM5" s="400"/>
      <c r="AN5" s="401"/>
      <c r="AO5" s="402">
        <v>1.0</v>
      </c>
      <c r="AP5" s="402">
        <v>2.0</v>
      </c>
      <c r="AQ5" s="402">
        <v>3.0</v>
      </c>
      <c r="AR5" s="402">
        <v>4.0</v>
      </c>
      <c r="AS5" s="402">
        <v>5.0</v>
      </c>
      <c r="AT5" s="402">
        <v>6.0</v>
      </c>
      <c r="AU5" s="402">
        <v>7.0</v>
      </c>
      <c r="AV5" s="402">
        <v>8.0</v>
      </c>
      <c r="AW5" s="402">
        <v>9.0</v>
      </c>
      <c r="AX5" s="402">
        <v>10.0</v>
      </c>
      <c r="AY5" s="152" t="s">
        <v>546</v>
      </c>
      <c r="AZ5" s="152" t="s">
        <v>547</v>
      </c>
      <c r="BA5" s="152" t="s">
        <v>548</v>
      </c>
      <c r="BB5" s="152" t="s">
        <v>549</v>
      </c>
      <c r="BC5" s="152" t="s">
        <v>550</v>
      </c>
      <c r="BD5" s="152" t="s">
        <v>551</v>
      </c>
      <c r="BE5" s="401"/>
      <c r="BF5" s="401"/>
      <c r="BG5" s="401"/>
      <c r="BH5" s="402">
        <v>1.0</v>
      </c>
      <c r="BI5" s="402">
        <v>2.0</v>
      </c>
      <c r="BJ5" s="402">
        <v>3.0</v>
      </c>
      <c r="BK5" s="402">
        <v>4.0</v>
      </c>
      <c r="BL5" s="402">
        <v>5.0</v>
      </c>
      <c r="BM5" s="402">
        <v>6.0</v>
      </c>
      <c r="BN5" s="402">
        <v>7.0</v>
      </c>
      <c r="BO5" s="402">
        <v>8.0</v>
      </c>
      <c r="BP5" s="402">
        <v>9.0</v>
      </c>
      <c r="BQ5" s="402">
        <v>10.0</v>
      </c>
      <c r="BR5" s="152" t="s">
        <v>546</v>
      </c>
      <c r="BS5" s="152" t="s">
        <v>547</v>
      </c>
      <c r="BT5" s="152" t="s">
        <v>548</v>
      </c>
      <c r="BU5" s="152" t="s">
        <v>549</v>
      </c>
      <c r="BV5" s="152" t="s">
        <v>550</v>
      </c>
      <c r="BW5" s="152" t="s">
        <v>551</v>
      </c>
      <c r="BX5" s="396"/>
      <c r="BY5" s="396"/>
      <c r="BZ5" s="396"/>
      <c r="CA5" s="396"/>
      <c r="CB5" s="158" t="s">
        <v>556</v>
      </c>
      <c r="CC5" s="403" t="s">
        <v>110</v>
      </c>
      <c r="CD5" s="396"/>
      <c r="CE5" s="396"/>
      <c r="CF5" s="396"/>
      <c r="CG5" s="396"/>
      <c r="CH5" s="396"/>
      <c r="CI5" s="396"/>
      <c r="CJ5" s="396"/>
      <c r="CK5" s="396"/>
      <c r="CL5" s="396"/>
      <c r="CM5" s="396"/>
    </row>
    <row r="6" ht="30.0" customHeight="1">
      <c r="A6" s="22" t="s">
        <v>552</v>
      </c>
      <c r="B6" s="22" t="s">
        <v>555</v>
      </c>
      <c r="C6" s="157" t="s">
        <v>554</v>
      </c>
      <c r="D6" s="157"/>
      <c r="E6" s="157"/>
      <c r="F6" s="157"/>
      <c r="G6" s="157"/>
      <c r="H6" s="157"/>
      <c r="I6" s="157"/>
      <c r="J6" s="157"/>
      <c r="K6" s="157"/>
      <c r="L6" s="157"/>
      <c r="M6" s="157"/>
      <c r="N6" s="43"/>
      <c r="O6" s="43"/>
      <c r="P6" s="43"/>
      <c r="Q6" s="43"/>
      <c r="R6" s="43"/>
      <c r="S6" s="43"/>
      <c r="T6" s="22" t="s">
        <v>555</v>
      </c>
      <c r="U6" s="157" t="s">
        <v>554</v>
      </c>
      <c r="V6" s="157"/>
      <c r="W6" s="157"/>
      <c r="X6" s="157"/>
      <c r="Y6" s="157"/>
      <c r="Z6" s="157"/>
      <c r="AA6" s="157"/>
      <c r="AB6" s="157"/>
      <c r="AC6" s="157"/>
      <c r="AD6" s="157"/>
      <c r="AE6" s="157"/>
      <c r="AF6" s="43"/>
      <c r="AG6" s="43"/>
      <c r="AH6" s="43"/>
      <c r="AI6" s="43"/>
      <c r="AJ6" s="43"/>
      <c r="AK6" s="43"/>
      <c r="AL6" s="402" t="s">
        <v>552</v>
      </c>
      <c r="AM6" s="402" t="s">
        <v>555</v>
      </c>
      <c r="AN6" s="402" t="s">
        <v>554</v>
      </c>
      <c r="AO6" s="402"/>
      <c r="AP6" s="402"/>
      <c r="AQ6" s="402"/>
      <c r="AR6" s="402"/>
      <c r="AS6" s="402"/>
      <c r="AT6" s="402"/>
      <c r="AU6" s="402"/>
      <c r="AV6" s="402"/>
      <c r="AW6" s="402"/>
      <c r="AX6" s="402"/>
      <c r="AY6" s="43"/>
      <c r="AZ6" s="43"/>
      <c r="BA6" s="43"/>
      <c r="BB6" s="43"/>
      <c r="BC6" s="43"/>
      <c r="BD6" s="43"/>
      <c r="BE6" s="402" t="s">
        <v>552</v>
      </c>
      <c r="BF6" s="402" t="s">
        <v>553</v>
      </c>
      <c r="BG6" s="402" t="s">
        <v>554</v>
      </c>
      <c r="BH6" s="402"/>
      <c r="BI6" s="402"/>
      <c r="BJ6" s="402"/>
      <c r="BK6" s="402"/>
      <c r="BL6" s="402"/>
      <c r="BM6" s="402"/>
      <c r="BN6" s="402"/>
      <c r="BO6" s="402"/>
      <c r="BP6" s="402"/>
      <c r="BQ6" s="402"/>
      <c r="BR6" s="43"/>
      <c r="BS6" s="43"/>
      <c r="BT6" s="43"/>
      <c r="BU6" s="43"/>
      <c r="BV6" s="43"/>
      <c r="BW6" s="43"/>
      <c r="BX6" s="396"/>
      <c r="BY6" s="396"/>
      <c r="BZ6" s="396"/>
      <c r="CA6" s="396"/>
      <c r="CB6" s="170" t="s">
        <v>540</v>
      </c>
      <c r="CC6" s="403" t="s">
        <v>840</v>
      </c>
      <c r="CD6" s="403"/>
      <c r="CE6" s="396"/>
      <c r="CF6" s="396"/>
      <c r="CG6" s="396"/>
      <c r="CH6" s="396"/>
      <c r="CI6" s="396"/>
      <c r="CJ6" s="396"/>
      <c r="CK6" s="396"/>
      <c r="CL6" s="396"/>
      <c r="CM6" s="396"/>
    </row>
    <row r="7" ht="30.0" customHeight="1">
      <c r="A7" s="160">
        <f>'3A 2025 - 2026 DATOS DEL ESTUDI'!N4</f>
        <v>32586041</v>
      </c>
      <c r="B7" s="160">
        <v>1.0</v>
      </c>
      <c r="C7" s="161" t="str">
        <f>'3A 2025 - 2026 DATOS DEL ESTUDI'!B4</f>
        <v>Jadiel De Jesús Acosta Peña</v>
      </c>
      <c r="D7" s="162"/>
      <c r="E7" s="162"/>
      <c r="F7" s="162"/>
      <c r="G7" s="162"/>
      <c r="H7" s="162"/>
      <c r="I7" s="162"/>
      <c r="J7" s="162"/>
      <c r="K7" s="162"/>
      <c r="L7" s="162"/>
      <c r="M7" s="163"/>
      <c r="N7" s="162">
        <f t="shared" ref="N7:N51" si="1">IFERROR(COUNTIF(D7:M7,"P")+COUNTIF(D7:M7,"e")+COUNTIF(D7:M7,"t")-INT(COUNTIF(D7:M7,"e")/3)-INT(COUNTIF(D7:M7,"t")/3),"")</f>
        <v>0</v>
      </c>
      <c r="O7" s="164" t="str">
        <f t="shared" ref="O7:O51" si="2">IFERROR((N7/$O$4),"")</f>
        <v/>
      </c>
      <c r="P7" s="165">
        <f t="shared" ref="P7:P51" si="3">IFERROR(COUNTIF(D7:M7,"A"),"")</f>
        <v>0</v>
      </c>
      <c r="Q7" s="164" t="str">
        <f t="shared" ref="Q7:Q51" si="4">IFERROR((P7/$O$4),"")</f>
        <v/>
      </c>
      <c r="R7" s="166">
        <f t="shared" ref="R7:R51" si="5">IFERROR(COUNTIF(D7:M7,"E"),"")</f>
        <v>0</v>
      </c>
      <c r="S7" s="164" t="str">
        <f t="shared" ref="S7:S51" si="6">IFERROR((R7/$O$4),"")</f>
        <v/>
      </c>
      <c r="T7" s="160">
        <v>1.0</v>
      </c>
      <c r="U7" s="161" t="str">
        <f t="shared" ref="U7:U45" si="7">C7</f>
        <v>Jadiel De Jesús Acosta Peña</v>
      </c>
      <c r="V7" s="162"/>
      <c r="W7" s="162"/>
      <c r="X7" s="162"/>
      <c r="Y7" s="162"/>
      <c r="Z7" s="162"/>
      <c r="AA7" s="162"/>
      <c r="AB7" s="162"/>
      <c r="AC7" s="162"/>
      <c r="AD7" s="163"/>
      <c r="AE7" s="163"/>
      <c r="AF7" s="163">
        <f t="shared" ref="AF7:AF51" si="8">IFERROR(COUNTIF(V7:AE7,"P")+COUNTIF(V7:AE7,"e")+COUNTIF(V7:AE7,"t")-INT(COUNTIF(V7:AE7,"e")/3)-INT(COUNTIF(V7:AE7,"t")/3),"")</f>
        <v>0</v>
      </c>
      <c r="AG7" s="164" t="str">
        <f t="shared" ref="AG7:AG51" si="9">IFERROR(AF7/$AG$4,"")</f>
        <v/>
      </c>
      <c r="AH7" s="166">
        <f t="shared" ref="AH7:AH46" si="10">IFERROR(COUNTIF(V7:AE7,"A"),"")</f>
        <v>0</v>
      </c>
      <c r="AI7" s="164" t="str">
        <f t="shared" ref="AI7:AI46" si="11">IFERROR((AH7/$AG$4),"")</f>
        <v/>
      </c>
      <c r="AJ7" s="166">
        <f t="shared" ref="AJ7:AJ46" si="12">IFERROR(COUNTIF(V7:AE7,"E"),"")</f>
        <v>0</v>
      </c>
      <c r="AK7" s="164" t="str">
        <f>IFERROR((AJ7/$AG$4),"")</f>
        <v/>
      </c>
      <c r="AL7" s="404">
        <f t="shared" ref="AL7:AL46" si="13">A7</f>
        <v>32586041</v>
      </c>
      <c r="AM7" s="160">
        <v>1.0</v>
      </c>
      <c r="AN7" s="405" t="str">
        <f t="shared" ref="AN7:AN45" si="14">C7</f>
        <v>Jadiel De Jesús Acosta Peña</v>
      </c>
      <c r="AO7" s="426"/>
      <c r="AP7" s="426"/>
      <c r="AQ7" s="426"/>
      <c r="AR7" s="426"/>
      <c r="AS7" s="164"/>
      <c r="AT7" s="164"/>
      <c r="AU7" s="164"/>
      <c r="AV7" s="164"/>
      <c r="AW7" s="164"/>
      <c r="AX7" s="164"/>
      <c r="AY7" s="406">
        <f t="shared" ref="AY7:AY51" si="15">IFERROR(COUNTIF(AO7:AX7,"P")+COUNTIF(AO7:AX7,"e")+COUNTIF(AO7:AX7,"t")-INT(COUNTIF(AO7:AX7,"e")/3)-INT(COUNTIF(AO7:AX7,"t")/3),"")</f>
        <v>0</v>
      </c>
      <c r="AZ7" s="406" t="str">
        <f t="shared" ref="AZ7:AZ51" si="16">IFERROR(AY7/$AG$4,"")</f>
        <v/>
      </c>
      <c r="BA7" s="406">
        <f t="shared" ref="BA7:BA51" si="17">IFERROR(COUNTIF(AO7:AX7,"A"),"")</f>
        <v>0</v>
      </c>
      <c r="BB7" s="406" t="str">
        <f t="shared" ref="BB7:BB51" si="18">IFERROR((BA7/$AG$4),"")</f>
        <v/>
      </c>
      <c r="BC7" s="406">
        <f t="shared" ref="BC7:BC51" si="19">IFERROR(COUNTIF(AO7:AX7,"E"),"")</f>
        <v>0</v>
      </c>
      <c r="BD7" s="406" t="str">
        <f t="shared" ref="BD7:BD51" si="20">IFERROR((BC7/$AG$4),"")</f>
        <v/>
      </c>
      <c r="BE7" s="22">
        <f t="shared" ref="BE7:BE46" si="21">A7</f>
        <v>32586041</v>
      </c>
      <c r="BF7" s="193">
        <v>1.0</v>
      </c>
      <c r="BG7" s="405" t="str">
        <f t="shared" ref="BG7:BG45" si="22">C7</f>
        <v>Jadiel De Jesús Acosta Peña</v>
      </c>
      <c r="BH7" s="426"/>
      <c r="BI7" s="426"/>
      <c r="BJ7" s="426"/>
      <c r="BK7" s="426"/>
      <c r="BL7" s="426"/>
      <c r="BM7" s="402"/>
      <c r="BN7" s="402"/>
      <c r="BO7" s="402"/>
      <c r="BP7" s="402"/>
      <c r="BQ7" s="402"/>
      <c r="BR7" s="427">
        <f t="shared" ref="BR7:BR46" si="23">IFERROR(COUNTIF(BH7:BQ7,"P")+COUNTIF(BH7:BQ7,"e")+COUNTIF(BH7:BQ7,"t")-INT(COUNTIF(BH7:BQ7,"e")/3)-INT(COUNTIF(BH7:BQ7,"t")/3),"")</f>
        <v>0</v>
      </c>
      <c r="BS7" s="164"/>
      <c r="BT7" s="164"/>
      <c r="BU7" s="164"/>
      <c r="BV7" s="164"/>
      <c r="BW7" s="164"/>
      <c r="BX7" s="410"/>
      <c r="BY7" s="410"/>
      <c r="BZ7" s="410"/>
      <c r="CA7" s="410"/>
      <c r="CB7" s="170" t="s">
        <v>561</v>
      </c>
      <c r="CC7" s="403" t="s">
        <v>841</v>
      </c>
      <c r="CD7" s="410"/>
      <c r="CE7" s="410"/>
      <c r="CF7" s="410"/>
      <c r="CG7" s="410"/>
      <c r="CH7" s="410"/>
      <c r="CI7" s="410"/>
      <c r="CJ7" s="410"/>
      <c r="CK7" s="410"/>
      <c r="CL7" s="410"/>
      <c r="CM7" s="410"/>
    </row>
    <row r="8" ht="30.0" customHeight="1">
      <c r="A8" s="160">
        <f>'3A 2025 - 2026 DATOS DEL ESTUDI'!N5</f>
        <v>6954636</v>
      </c>
      <c r="B8" s="160">
        <v>2.0</v>
      </c>
      <c r="C8" s="161" t="str">
        <f>'3A 2025 - 2026 DATOS DEL ESTUDI'!B5</f>
        <v>Daniel  Elía Almonte Martínez</v>
      </c>
      <c r="D8" s="162"/>
      <c r="E8" s="162"/>
      <c r="F8" s="162"/>
      <c r="G8" s="162"/>
      <c r="H8" s="162"/>
      <c r="I8" s="162"/>
      <c r="J8" s="162"/>
      <c r="K8" s="162"/>
      <c r="L8" s="162"/>
      <c r="M8" s="163"/>
      <c r="N8" s="162">
        <f t="shared" si="1"/>
        <v>0</v>
      </c>
      <c r="O8" s="164" t="str">
        <f t="shared" si="2"/>
        <v/>
      </c>
      <c r="P8" s="165">
        <f t="shared" si="3"/>
        <v>0</v>
      </c>
      <c r="Q8" s="164" t="str">
        <f t="shared" si="4"/>
        <v/>
      </c>
      <c r="R8" s="166">
        <f t="shared" si="5"/>
        <v>0</v>
      </c>
      <c r="S8" s="164" t="str">
        <f t="shared" si="6"/>
        <v/>
      </c>
      <c r="T8" s="160">
        <v>2.0</v>
      </c>
      <c r="U8" s="161" t="str">
        <f t="shared" si="7"/>
        <v>Daniel  Elía Almonte Martínez</v>
      </c>
      <c r="V8" s="162"/>
      <c r="W8" s="162"/>
      <c r="X8" s="162"/>
      <c r="Y8" s="162"/>
      <c r="Z8" s="162"/>
      <c r="AA8" s="162"/>
      <c r="AB8" s="162"/>
      <c r="AC8" s="162"/>
      <c r="AD8" s="163"/>
      <c r="AE8" s="163"/>
      <c r="AF8" s="163">
        <f t="shared" si="8"/>
        <v>0</v>
      </c>
      <c r="AG8" s="164" t="str">
        <f t="shared" si="9"/>
        <v/>
      </c>
      <c r="AH8" s="166">
        <f t="shared" si="10"/>
        <v>0</v>
      </c>
      <c r="AI8" s="164" t="str">
        <f t="shared" si="11"/>
        <v/>
      </c>
      <c r="AJ8" s="166">
        <f t="shared" si="12"/>
        <v>0</v>
      </c>
      <c r="AK8" s="164"/>
      <c r="AL8" s="404">
        <f t="shared" si="13"/>
        <v>6954636</v>
      </c>
      <c r="AM8" s="160">
        <v>2.0</v>
      </c>
      <c r="AN8" s="405" t="str">
        <f t="shared" si="14"/>
        <v>Daniel  Elía Almonte Martínez</v>
      </c>
      <c r="AO8" s="164"/>
      <c r="AP8" s="164"/>
      <c r="AQ8" s="164"/>
      <c r="AR8" s="164"/>
      <c r="AS8" s="164"/>
      <c r="AT8" s="164"/>
      <c r="AU8" s="164"/>
      <c r="AV8" s="164"/>
      <c r="AW8" s="164"/>
      <c r="AX8" s="164"/>
      <c r="AY8" s="406">
        <f t="shared" si="15"/>
        <v>0</v>
      </c>
      <c r="AZ8" s="406" t="str">
        <f t="shared" si="16"/>
        <v/>
      </c>
      <c r="BA8" s="406">
        <f t="shared" si="17"/>
        <v>0</v>
      </c>
      <c r="BB8" s="406" t="str">
        <f t="shared" si="18"/>
        <v/>
      </c>
      <c r="BC8" s="406">
        <f t="shared" si="19"/>
        <v>0</v>
      </c>
      <c r="BD8" s="406" t="str">
        <f t="shared" si="20"/>
        <v/>
      </c>
      <c r="BE8" s="22">
        <f t="shared" si="21"/>
        <v>6954636</v>
      </c>
      <c r="BF8" s="411">
        <v>2.0</v>
      </c>
      <c r="BG8" s="405" t="str">
        <f t="shared" si="22"/>
        <v>Daniel  Elía Almonte Martínez</v>
      </c>
      <c r="BH8" s="414"/>
      <c r="BI8" s="412"/>
      <c r="BJ8" s="414"/>
      <c r="BK8" s="414"/>
      <c r="BL8" s="414"/>
      <c r="BM8" s="414"/>
      <c r="BN8" s="414"/>
      <c r="BO8" s="414"/>
      <c r="BP8" s="414"/>
      <c r="BQ8" s="414"/>
      <c r="BR8" s="414">
        <f t="shared" si="23"/>
        <v>0</v>
      </c>
      <c r="BS8" s="414"/>
      <c r="BT8" s="414"/>
      <c r="BU8" s="414"/>
      <c r="BV8" s="414"/>
      <c r="BW8" s="414"/>
      <c r="CB8" s="170" t="s">
        <v>563</v>
      </c>
      <c r="CC8" s="403" t="s">
        <v>842</v>
      </c>
    </row>
    <row r="9" ht="30.0" customHeight="1">
      <c r="A9" s="160">
        <f>'3A 2025 - 2026 DATOS DEL ESTUDI'!N6</f>
        <v>32743589</v>
      </c>
      <c r="B9" s="160">
        <v>3.0</v>
      </c>
      <c r="C9" s="161" t="str">
        <f>'3A 2025 - 2026 DATOS DEL ESTUDI'!B6</f>
        <v>Isaac  Ángeles Liriano</v>
      </c>
      <c r="D9" s="162"/>
      <c r="E9" s="162"/>
      <c r="F9" s="162"/>
      <c r="G9" s="162"/>
      <c r="H9" s="162"/>
      <c r="I9" s="162"/>
      <c r="J9" s="162"/>
      <c r="K9" s="162"/>
      <c r="L9" s="162"/>
      <c r="M9" s="163"/>
      <c r="N9" s="162">
        <f t="shared" si="1"/>
        <v>0</v>
      </c>
      <c r="O9" s="164" t="str">
        <f t="shared" si="2"/>
        <v/>
      </c>
      <c r="P9" s="165">
        <f t="shared" si="3"/>
        <v>0</v>
      </c>
      <c r="Q9" s="164" t="str">
        <f t="shared" si="4"/>
        <v/>
      </c>
      <c r="R9" s="166">
        <f t="shared" si="5"/>
        <v>0</v>
      </c>
      <c r="S9" s="164" t="str">
        <f t="shared" si="6"/>
        <v/>
      </c>
      <c r="T9" s="160">
        <v>3.0</v>
      </c>
      <c r="U9" s="161" t="str">
        <f t="shared" si="7"/>
        <v>Isaac  Ángeles Liriano</v>
      </c>
      <c r="V9" s="162"/>
      <c r="W9" s="162"/>
      <c r="X9" s="162"/>
      <c r="Y9" s="162"/>
      <c r="Z9" s="162"/>
      <c r="AA9" s="162"/>
      <c r="AB9" s="162"/>
      <c r="AC9" s="162"/>
      <c r="AD9" s="163"/>
      <c r="AE9" s="163"/>
      <c r="AF9" s="163">
        <f t="shared" si="8"/>
        <v>0</v>
      </c>
      <c r="AG9" s="164" t="str">
        <f t="shared" si="9"/>
        <v/>
      </c>
      <c r="AH9" s="166">
        <f t="shared" si="10"/>
        <v>0</v>
      </c>
      <c r="AI9" s="164" t="str">
        <f t="shared" si="11"/>
        <v/>
      </c>
      <c r="AJ9" s="166">
        <f t="shared" si="12"/>
        <v>0</v>
      </c>
      <c r="AK9" s="164"/>
      <c r="AL9" s="404">
        <f t="shared" si="13"/>
        <v>32743589</v>
      </c>
      <c r="AM9" s="160">
        <v>3.0</v>
      </c>
      <c r="AN9" s="405" t="str">
        <f t="shared" si="14"/>
        <v>Isaac  Ángeles Liriano</v>
      </c>
      <c r="AO9" s="164"/>
      <c r="AP9" s="164"/>
      <c r="AQ9" s="164"/>
      <c r="AR9" s="164"/>
      <c r="AS9" s="164"/>
      <c r="AT9" s="164"/>
      <c r="AU9" s="164"/>
      <c r="AV9" s="164"/>
      <c r="AW9" s="164"/>
      <c r="AX9" s="164"/>
      <c r="AY9" s="406">
        <f t="shared" si="15"/>
        <v>0</v>
      </c>
      <c r="AZ9" s="406" t="str">
        <f t="shared" si="16"/>
        <v/>
      </c>
      <c r="BA9" s="406">
        <f t="shared" si="17"/>
        <v>0</v>
      </c>
      <c r="BB9" s="406" t="str">
        <f t="shared" si="18"/>
        <v/>
      </c>
      <c r="BC9" s="406">
        <f t="shared" si="19"/>
        <v>0</v>
      </c>
      <c r="BD9" s="406" t="str">
        <f t="shared" si="20"/>
        <v/>
      </c>
      <c r="BE9" s="22">
        <f t="shared" si="21"/>
        <v>32743589</v>
      </c>
      <c r="BF9" s="193">
        <v>3.0</v>
      </c>
      <c r="BG9" s="405" t="str">
        <f t="shared" si="22"/>
        <v>Isaac  Ángeles Liriano</v>
      </c>
      <c r="BH9" s="414"/>
      <c r="BI9" s="414"/>
      <c r="BJ9" s="414"/>
      <c r="BK9" s="414"/>
      <c r="BL9" s="414"/>
      <c r="BM9" s="414"/>
      <c r="BN9" s="414"/>
      <c r="BO9" s="414"/>
      <c r="BP9" s="414"/>
      <c r="BQ9" s="414"/>
      <c r="BR9" s="414">
        <f t="shared" si="23"/>
        <v>0</v>
      </c>
      <c r="BS9" s="414"/>
      <c r="BT9" s="414"/>
      <c r="BU9" s="414"/>
      <c r="BV9" s="414"/>
      <c r="BW9" s="414"/>
      <c r="CB9" s="170" t="s">
        <v>565</v>
      </c>
      <c r="CC9" s="403" t="s">
        <v>843</v>
      </c>
    </row>
    <row r="10" ht="30.0" customHeight="1">
      <c r="A10" s="160">
        <f>'3A 2025 - 2026 DATOS DEL ESTUDI'!N7</f>
        <v>32899338</v>
      </c>
      <c r="B10" s="160">
        <v>4.0</v>
      </c>
      <c r="C10" s="161" t="str">
        <f>'3A 2025 - 2026 DATOS DEL ESTUDI'!B7</f>
        <v>Melaniee  Aquino  Estrella</v>
      </c>
      <c r="D10" s="162"/>
      <c r="E10" s="162"/>
      <c r="F10" s="162"/>
      <c r="G10" s="162"/>
      <c r="H10" s="162"/>
      <c r="I10" s="162"/>
      <c r="J10" s="162"/>
      <c r="K10" s="163"/>
      <c r="L10" s="163"/>
      <c r="M10" s="163"/>
      <c r="N10" s="162">
        <f t="shared" si="1"/>
        <v>0</v>
      </c>
      <c r="O10" s="164" t="str">
        <f t="shared" si="2"/>
        <v/>
      </c>
      <c r="P10" s="165">
        <f t="shared" si="3"/>
        <v>0</v>
      </c>
      <c r="Q10" s="164" t="str">
        <f t="shared" si="4"/>
        <v/>
      </c>
      <c r="R10" s="166">
        <f t="shared" si="5"/>
        <v>0</v>
      </c>
      <c r="S10" s="164" t="str">
        <f t="shared" si="6"/>
        <v/>
      </c>
      <c r="T10" s="160">
        <v>4.0</v>
      </c>
      <c r="U10" s="161" t="str">
        <f t="shared" si="7"/>
        <v>Melaniee  Aquino  Estrella</v>
      </c>
      <c r="V10" s="162"/>
      <c r="W10" s="162"/>
      <c r="X10" s="162"/>
      <c r="Y10" s="162"/>
      <c r="Z10" s="163"/>
      <c r="AA10" s="162"/>
      <c r="AB10" s="163"/>
      <c r="AC10" s="163"/>
      <c r="AD10" s="163"/>
      <c r="AE10" s="163"/>
      <c r="AF10" s="163">
        <f t="shared" si="8"/>
        <v>0</v>
      </c>
      <c r="AG10" s="164" t="str">
        <f t="shared" si="9"/>
        <v/>
      </c>
      <c r="AH10" s="166">
        <f t="shared" si="10"/>
        <v>0</v>
      </c>
      <c r="AI10" s="164" t="str">
        <f t="shared" si="11"/>
        <v/>
      </c>
      <c r="AJ10" s="166">
        <f t="shared" si="12"/>
        <v>0</v>
      </c>
      <c r="AK10" s="164"/>
      <c r="AL10" s="404">
        <f t="shared" si="13"/>
        <v>32899338</v>
      </c>
      <c r="AM10" s="160">
        <v>4.0</v>
      </c>
      <c r="AN10" s="405" t="str">
        <f t="shared" si="14"/>
        <v>Melaniee  Aquino  Estrella</v>
      </c>
      <c r="AO10" s="164"/>
      <c r="AP10" s="164"/>
      <c r="AQ10" s="164"/>
      <c r="AR10" s="164"/>
      <c r="AS10" s="164"/>
      <c r="AT10" s="164"/>
      <c r="AU10" s="164"/>
      <c r="AV10" s="164"/>
      <c r="AW10" s="164"/>
      <c r="AX10" s="164"/>
      <c r="AY10" s="406">
        <f t="shared" si="15"/>
        <v>0</v>
      </c>
      <c r="AZ10" s="406" t="str">
        <f t="shared" si="16"/>
        <v/>
      </c>
      <c r="BA10" s="406">
        <f t="shared" si="17"/>
        <v>0</v>
      </c>
      <c r="BB10" s="406" t="str">
        <f t="shared" si="18"/>
        <v/>
      </c>
      <c r="BC10" s="406">
        <f t="shared" si="19"/>
        <v>0</v>
      </c>
      <c r="BD10" s="406" t="str">
        <f t="shared" si="20"/>
        <v/>
      </c>
      <c r="BE10" s="22">
        <f t="shared" si="21"/>
        <v>32899338</v>
      </c>
      <c r="BF10" s="411">
        <v>4.0</v>
      </c>
      <c r="BG10" s="405" t="str">
        <f t="shared" si="22"/>
        <v>Melaniee  Aquino  Estrella</v>
      </c>
      <c r="BH10" s="414"/>
      <c r="BI10" s="414"/>
      <c r="BJ10" s="414"/>
      <c r="BK10" s="414"/>
      <c r="BL10" s="414"/>
      <c r="BM10" s="414"/>
      <c r="BN10" s="414"/>
      <c r="BO10" s="414"/>
      <c r="BP10" s="414"/>
      <c r="BQ10" s="414"/>
      <c r="BR10" s="414">
        <f t="shared" si="23"/>
        <v>0</v>
      </c>
      <c r="BS10" s="414"/>
      <c r="BT10" s="414"/>
      <c r="BU10" s="414"/>
      <c r="BV10" s="414"/>
      <c r="BW10" s="414"/>
      <c r="CB10" s="170" t="s">
        <v>567</v>
      </c>
      <c r="CC10" s="403" t="s">
        <v>844</v>
      </c>
    </row>
    <row r="11" ht="30.0" customHeight="1">
      <c r="A11" s="160">
        <f>'3A 2025 - 2026 DATOS DEL ESTUDI'!N8</f>
        <v>33109621</v>
      </c>
      <c r="B11" s="160">
        <v>5.0</v>
      </c>
      <c r="C11" s="161" t="str">
        <f>'3A 2025 - 2026 DATOS DEL ESTUDI'!B8</f>
        <v>Jennifer  Asenjo  De Los Santos TRANSFERIDA 10/12/25</v>
      </c>
      <c r="D11" s="162"/>
      <c r="E11" s="162"/>
      <c r="F11" s="162"/>
      <c r="G11" s="162"/>
      <c r="H11" s="162"/>
      <c r="I11" s="162"/>
      <c r="J11" s="162"/>
      <c r="K11" s="163"/>
      <c r="L11" s="163"/>
      <c r="M11" s="163"/>
      <c r="N11" s="162">
        <f t="shared" si="1"/>
        <v>0</v>
      </c>
      <c r="O11" s="164" t="str">
        <f t="shared" si="2"/>
        <v/>
      </c>
      <c r="P11" s="165">
        <f t="shared" si="3"/>
        <v>0</v>
      </c>
      <c r="Q11" s="164" t="str">
        <f t="shared" si="4"/>
        <v/>
      </c>
      <c r="R11" s="166">
        <f t="shared" si="5"/>
        <v>0</v>
      </c>
      <c r="S11" s="164" t="str">
        <f t="shared" si="6"/>
        <v/>
      </c>
      <c r="T11" s="160">
        <v>5.0</v>
      </c>
      <c r="U11" s="161" t="str">
        <f t="shared" si="7"/>
        <v>Jennifer  Asenjo  De Los Santos TRANSFERIDA 10/12/25</v>
      </c>
      <c r="V11" s="162"/>
      <c r="W11" s="162"/>
      <c r="X11" s="162"/>
      <c r="Y11" s="162"/>
      <c r="Z11" s="163"/>
      <c r="AA11" s="162"/>
      <c r="AB11" s="163"/>
      <c r="AC11" s="163"/>
      <c r="AD11" s="163"/>
      <c r="AE11" s="163"/>
      <c r="AF11" s="163">
        <f t="shared" si="8"/>
        <v>0</v>
      </c>
      <c r="AG11" s="164" t="str">
        <f t="shared" si="9"/>
        <v/>
      </c>
      <c r="AH11" s="166">
        <f t="shared" si="10"/>
        <v>0</v>
      </c>
      <c r="AI11" s="164" t="str">
        <f t="shared" si="11"/>
        <v/>
      </c>
      <c r="AJ11" s="166">
        <f t="shared" si="12"/>
        <v>0</v>
      </c>
      <c r="AK11" s="164"/>
      <c r="AL11" s="404">
        <f t="shared" si="13"/>
        <v>33109621</v>
      </c>
      <c r="AM11" s="160">
        <v>5.0</v>
      </c>
      <c r="AN11" s="405" t="str">
        <f t="shared" si="14"/>
        <v>Jennifer  Asenjo  De Los Santos TRANSFERIDA 10/12/25</v>
      </c>
      <c r="AO11" s="164"/>
      <c r="AP11" s="164"/>
      <c r="AQ11" s="164"/>
      <c r="AR11" s="164"/>
      <c r="AS11" s="164"/>
      <c r="AT11" s="164"/>
      <c r="AU11" s="164"/>
      <c r="AV11" s="164"/>
      <c r="AW11" s="164"/>
      <c r="AX11" s="164"/>
      <c r="AY11" s="406">
        <f t="shared" si="15"/>
        <v>0</v>
      </c>
      <c r="AZ11" s="406" t="str">
        <f t="shared" si="16"/>
        <v/>
      </c>
      <c r="BA11" s="406">
        <f t="shared" si="17"/>
        <v>0</v>
      </c>
      <c r="BB11" s="406" t="str">
        <f t="shared" si="18"/>
        <v/>
      </c>
      <c r="BC11" s="406">
        <f t="shared" si="19"/>
        <v>0</v>
      </c>
      <c r="BD11" s="406" t="str">
        <f t="shared" si="20"/>
        <v/>
      </c>
      <c r="BE11" s="22">
        <f t="shared" si="21"/>
        <v>33109621</v>
      </c>
      <c r="BF11" s="193">
        <v>5.0</v>
      </c>
      <c r="BG11" s="405" t="str">
        <f t="shared" si="22"/>
        <v>Jennifer  Asenjo  De Los Santos TRANSFERIDA 10/12/25</v>
      </c>
      <c r="BH11" s="414"/>
      <c r="BI11" s="414"/>
      <c r="BJ11" s="414"/>
      <c r="BK11" s="414"/>
      <c r="BL11" s="414"/>
      <c r="BM11" s="414"/>
      <c r="BN11" s="414"/>
      <c r="BO11" s="414"/>
      <c r="BP11" s="414"/>
      <c r="BQ11" s="414"/>
      <c r="BR11" s="414">
        <f t="shared" si="23"/>
        <v>0</v>
      </c>
      <c r="BS11" s="414"/>
      <c r="BT11" s="414"/>
      <c r="BU11" s="414"/>
      <c r="BV11" s="414"/>
      <c r="BW11" s="414"/>
      <c r="CB11" s="170" t="s">
        <v>569</v>
      </c>
      <c r="CC11" s="403" t="s">
        <v>845</v>
      </c>
    </row>
    <row r="12" ht="30.0" customHeight="1">
      <c r="A12" s="160">
        <f>'3A 2025 - 2026 DATOS DEL ESTUDI'!N9</f>
        <v>32678295</v>
      </c>
      <c r="B12" s="160">
        <v>6.0</v>
      </c>
      <c r="C12" s="161" t="str">
        <f>'3A 2025 - 2026 DATOS DEL ESTUDI'!B9</f>
        <v>Leshlie Crismayri Bautista Quezada</v>
      </c>
      <c r="D12" s="162"/>
      <c r="E12" s="162"/>
      <c r="F12" s="162"/>
      <c r="G12" s="162"/>
      <c r="H12" s="162"/>
      <c r="I12" s="162"/>
      <c r="J12" s="162"/>
      <c r="K12" s="162"/>
      <c r="L12" s="162"/>
      <c r="M12" s="163"/>
      <c r="N12" s="162">
        <f t="shared" si="1"/>
        <v>0</v>
      </c>
      <c r="O12" s="164" t="str">
        <f t="shared" si="2"/>
        <v/>
      </c>
      <c r="P12" s="165">
        <f t="shared" si="3"/>
        <v>0</v>
      </c>
      <c r="Q12" s="164" t="str">
        <f t="shared" si="4"/>
        <v/>
      </c>
      <c r="R12" s="166">
        <f t="shared" si="5"/>
        <v>0</v>
      </c>
      <c r="S12" s="164" t="str">
        <f t="shared" si="6"/>
        <v/>
      </c>
      <c r="T12" s="160">
        <v>6.0</v>
      </c>
      <c r="U12" s="161" t="str">
        <f t="shared" si="7"/>
        <v>Leshlie Crismayri Bautista Quezada</v>
      </c>
      <c r="V12" s="162"/>
      <c r="W12" s="162"/>
      <c r="X12" s="162"/>
      <c r="Y12" s="162"/>
      <c r="Z12" s="162"/>
      <c r="AA12" s="162"/>
      <c r="AB12" s="162"/>
      <c r="AC12" s="162"/>
      <c r="AD12" s="163"/>
      <c r="AE12" s="163"/>
      <c r="AF12" s="163">
        <f t="shared" si="8"/>
        <v>0</v>
      </c>
      <c r="AG12" s="164" t="str">
        <f t="shared" si="9"/>
        <v/>
      </c>
      <c r="AH12" s="166">
        <f t="shared" si="10"/>
        <v>0</v>
      </c>
      <c r="AI12" s="164" t="str">
        <f t="shared" si="11"/>
        <v/>
      </c>
      <c r="AJ12" s="166">
        <f t="shared" si="12"/>
        <v>0</v>
      </c>
      <c r="AK12" s="164"/>
      <c r="AL12" s="404">
        <f t="shared" si="13"/>
        <v>32678295</v>
      </c>
      <c r="AM12" s="160">
        <v>6.0</v>
      </c>
      <c r="AN12" s="405" t="str">
        <f t="shared" si="14"/>
        <v>Leshlie Crismayri Bautista Quezada</v>
      </c>
      <c r="AO12" s="164"/>
      <c r="AP12" s="164"/>
      <c r="AQ12" s="164"/>
      <c r="AR12" s="164"/>
      <c r="AS12" s="164"/>
      <c r="AT12" s="164"/>
      <c r="AU12" s="164"/>
      <c r="AV12" s="164"/>
      <c r="AW12" s="164"/>
      <c r="AX12" s="164"/>
      <c r="AY12" s="406">
        <f t="shared" si="15"/>
        <v>0</v>
      </c>
      <c r="AZ12" s="406" t="str">
        <f t="shared" si="16"/>
        <v/>
      </c>
      <c r="BA12" s="406">
        <f t="shared" si="17"/>
        <v>0</v>
      </c>
      <c r="BB12" s="406" t="str">
        <f t="shared" si="18"/>
        <v/>
      </c>
      <c r="BC12" s="406">
        <f t="shared" si="19"/>
        <v>0</v>
      </c>
      <c r="BD12" s="406" t="str">
        <f t="shared" si="20"/>
        <v/>
      </c>
      <c r="BE12" s="22">
        <f t="shared" si="21"/>
        <v>32678295</v>
      </c>
      <c r="BF12" s="411">
        <v>6.0</v>
      </c>
      <c r="BG12" s="405" t="str">
        <f t="shared" si="22"/>
        <v>Leshlie Crismayri Bautista Quezada</v>
      </c>
      <c r="BH12" s="414"/>
      <c r="BI12" s="414"/>
      <c r="BJ12" s="414"/>
      <c r="BK12" s="414"/>
      <c r="BL12" s="414"/>
      <c r="BM12" s="414"/>
      <c r="BN12" s="414"/>
      <c r="BO12" s="414"/>
      <c r="BP12" s="414"/>
      <c r="BQ12" s="414"/>
      <c r="BR12" s="414">
        <f t="shared" si="23"/>
        <v>0</v>
      </c>
      <c r="BS12" s="414"/>
      <c r="BT12" s="414"/>
      <c r="BU12" s="414"/>
      <c r="BV12" s="414"/>
      <c r="BW12" s="414"/>
      <c r="CB12" s="170" t="s">
        <v>571</v>
      </c>
      <c r="CC12" s="403" t="s">
        <v>846</v>
      </c>
    </row>
    <row r="13" ht="30.0" customHeight="1">
      <c r="A13" s="160">
        <f>'3A 2025 - 2026 DATOS DEL ESTUDI'!N10</f>
        <v>33224927</v>
      </c>
      <c r="B13" s="160">
        <v>7.0</v>
      </c>
      <c r="C13" s="161" t="str">
        <f>'3A 2025 - 2026 DATOS DEL ESTUDI'!B10</f>
        <v>Gilber  Bello Silva</v>
      </c>
      <c r="D13" s="162"/>
      <c r="E13" s="162"/>
      <c r="F13" s="162"/>
      <c r="G13" s="162"/>
      <c r="H13" s="162"/>
      <c r="I13" s="162"/>
      <c r="J13" s="162"/>
      <c r="K13" s="162"/>
      <c r="L13" s="162"/>
      <c r="M13" s="163"/>
      <c r="N13" s="162">
        <f t="shared" si="1"/>
        <v>0</v>
      </c>
      <c r="O13" s="164" t="str">
        <f t="shared" si="2"/>
        <v/>
      </c>
      <c r="P13" s="165">
        <f t="shared" si="3"/>
        <v>0</v>
      </c>
      <c r="Q13" s="164" t="str">
        <f t="shared" si="4"/>
        <v/>
      </c>
      <c r="R13" s="166">
        <f t="shared" si="5"/>
        <v>0</v>
      </c>
      <c r="S13" s="164" t="str">
        <f t="shared" si="6"/>
        <v/>
      </c>
      <c r="T13" s="160">
        <v>7.0</v>
      </c>
      <c r="U13" s="161" t="str">
        <f t="shared" si="7"/>
        <v>Gilber  Bello Silva</v>
      </c>
      <c r="V13" s="162"/>
      <c r="W13" s="162"/>
      <c r="X13" s="162"/>
      <c r="Y13" s="162"/>
      <c r="Z13" s="162"/>
      <c r="AA13" s="162"/>
      <c r="AB13" s="162"/>
      <c r="AC13" s="162"/>
      <c r="AD13" s="163"/>
      <c r="AE13" s="163"/>
      <c r="AF13" s="163">
        <f t="shared" si="8"/>
        <v>0</v>
      </c>
      <c r="AG13" s="164" t="str">
        <f t="shared" si="9"/>
        <v/>
      </c>
      <c r="AH13" s="166">
        <f t="shared" si="10"/>
        <v>0</v>
      </c>
      <c r="AI13" s="164" t="str">
        <f t="shared" si="11"/>
        <v/>
      </c>
      <c r="AJ13" s="166">
        <f t="shared" si="12"/>
        <v>0</v>
      </c>
      <c r="AK13" s="164"/>
      <c r="AL13" s="404">
        <f t="shared" si="13"/>
        <v>33224927</v>
      </c>
      <c r="AM13" s="160">
        <v>7.0</v>
      </c>
      <c r="AN13" s="405" t="str">
        <f t="shared" si="14"/>
        <v>Gilber  Bello Silva</v>
      </c>
      <c r="AO13" s="164"/>
      <c r="AP13" s="164"/>
      <c r="AQ13" s="164"/>
      <c r="AR13" s="164"/>
      <c r="AS13" s="164"/>
      <c r="AT13" s="164"/>
      <c r="AU13" s="164"/>
      <c r="AV13" s="164"/>
      <c r="AW13" s="164"/>
      <c r="AX13" s="164"/>
      <c r="AY13" s="406">
        <f t="shared" si="15"/>
        <v>0</v>
      </c>
      <c r="AZ13" s="406" t="str">
        <f t="shared" si="16"/>
        <v/>
      </c>
      <c r="BA13" s="406">
        <f t="shared" si="17"/>
        <v>0</v>
      </c>
      <c r="BB13" s="406" t="str">
        <f t="shared" si="18"/>
        <v/>
      </c>
      <c r="BC13" s="406">
        <f t="shared" si="19"/>
        <v>0</v>
      </c>
      <c r="BD13" s="406" t="str">
        <f t="shared" si="20"/>
        <v/>
      </c>
      <c r="BE13" s="22">
        <f t="shared" si="21"/>
        <v>33224927</v>
      </c>
      <c r="BF13" s="193">
        <v>7.0</v>
      </c>
      <c r="BG13" s="405" t="str">
        <f t="shared" si="22"/>
        <v>Gilber  Bello Silva</v>
      </c>
      <c r="BH13" s="414"/>
      <c r="BI13" s="414"/>
      <c r="BJ13" s="414"/>
      <c r="BK13" s="414"/>
      <c r="BL13" s="414"/>
      <c r="BM13" s="414"/>
      <c r="BN13" s="414"/>
      <c r="BO13" s="414"/>
      <c r="BP13" s="414"/>
      <c r="BQ13" s="414"/>
      <c r="BR13" s="414">
        <f t="shared" si="23"/>
        <v>0</v>
      </c>
      <c r="BS13" s="414"/>
      <c r="BT13" s="414"/>
      <c r="BU13" s="414"/>
      <c r="BV13" s="414"/>
      <c r="BW13" s="414"/>
      <c r="CB13" s="170" t="s">
        <v>573</v>
      </c>
      <c r="CC13" s="403" t="s">
        <v>836</v>
      </c>
    </row>
    <row r="14" ht="30.0" customHeight="1">
      <c r="A14" s="160">
        <f>'3A 2025 - 2026 DATOS DEL ESTUDI'!N11</f>
        <v>6783589</v>
      </c>
      <c r="B14" s="160">
        <v>8.0</v>
      </c>
      <c r="C14" s="161" t="str">
        <f>'3A 2025 - 2026 DATOS DEL ESTUDI'!B11</f>
        <v>Sherlyn Mariel Bernabel Lora</v>
      </c>
      <c r="D14" s="162"/>
      <c r="E14" s="162"/>
      <c r="F14" s="162"/>
      <c r="G14" s="162"/>
      <c r="H14" s="162"/>
      <c r="I14" s="162"/>
      <c r="J14" s="162"/>
      <c r="K14" s="162"/>
      <c r="L14" s="162"/>
      <c r="M14" s="163"/>
      <c r="N14" s="162">
        <f t="shared" si="1"/>
        <v>0</v>
      </c>
      <c r="O14" s="164" t="str">
        <f t="shared" si="2"/>
        <v/>
      </c>
      <c r="P14" s="165">
        <f t="shared" si="3"/>
        <v>0</v>
      </c>
      <c r="Q14" s="164" t="str">
        <f t="shared" si="4"/>
        <v/>
      </c>
      <c r="R14" s="166">
        <f t="shared" si="5"/>
        <v>0</v>
      </c>
      <c r="S14" s="164" t="str">
        <f t="shared" si="6"/>
        <v/>
      </c>
      <c r="T14" s="160">
        <v>8.0</v>
      </c>
      <c r="U14" s="161" t="str">
        <f t="shared" si="7"/>
        <v>Sherlyn Mariel Bernabel Lora</v>
      </c>
      <c r="V14" s="162"/>
      <c r="W14" s="162"/>
      <c r="X14" s="162"/>
      <c r="Y14" s="162"/>
      <c r="Z14" s="162"/>
      <c r="AA14" s="162"/>
      <c r="AB14" s="162"/>
      <c r="AC14" s="162"/>
      <c r="AD14" s="163"/>
      <c r="AE14" s="163"/>
      <c r="AF14" s="163">
        <f t="shared" si="8"/>
        <v>0</v>
      </c>
      <c r="AG14" s="164" t="str">
        <f t="shared" si="9"/>
        <v/>
      </c>
      <c r="AH14" s="166">
        <f t="shared" si="10"/>
        <v>0</v>
      </c>
      <c r="AI14" s="164" t="str">
        <f t="shared" si="11"/>
        <v/>
      </c>
      <c r="AJ14" s="166">
        <f t="shared" si="12"/>
        <v>0</v>
      </c>
      <c r="AK14" s="164"/>
      <c r="AL14" s="404">
        <f t="shared" si="13"/>
        <v>6783589</v>
      </c>
      <c r="AM14" s="160">
        <v>8.0</v>
      </c>
      <c r="AN14" s="405" t="str">
        <f t="shared" si="14"/>
        <v>Sherlyn Mariel Bernabel Lora</v>
      </c>
      <c r="AO14" s="164"/>
      <c r="AP14" s="164"/>
      <c r="AQ14" s="164"/>
      <c r="AR14" s="164"/>
      <c r="AS14" s="164"/>
      <c r="AT14" s="164"/>
      <c r="AU14" s="164"/>
      <c r="AV14" s="164"/>
      <c r="AW14" s="164"/>
      <c r="AX14" s="164"/>
      <c r="AY14" s="406">
        <f t="shared" si="15"/>
        <v>0</v>
      </c>
      <c r="AZ14" s="406" t="str">
        <f t="shared" si="16"/>
        <v/>
      </c>
      <c r="BA14" s="406">
        <f t="shared" si="17"/>
        <v>0</v>
      </c>
      <c r="BB14" s="406" t="str">
        <f t="shared" si="18"/>
        <v/>
      </c>
      <c r="BC14" s="406">
        <f t="shared" si="19"/>
        <v>0</v>
      </c>
      <c r="BD14" s="406" t="str">
        <f t="shared" si="20"/>
        <v/>
      </c>
      <c r="BE14" s="22">
        <f t="shared" si="21"/>
        <v>6783589</v>
      </c>
      <c r="BF14" s="411">
        <v>8.0</v>
      </c>
      <c r="BG14" s="405" t="str">
        <f t="shared" si="22"/>
        <v>Sherlyn Mariel Bernabel Lora</v>
      </c>
      <c r="BH14" s="414"/>
      <c r="BI14" s="414"/>
      <c r="BJ14" s="414"/>
      <c r="BK14" s="414"/>
      <c r="BL14" s="414"/>
      <c r="BM14" s="414"/>
      <c r="BN14" s="414"/>
      <c r="BO14" s="414"/>
      <c r="BP14" s="414"/>
      <c r="BQ14" s="414"/>
      <c r="BR14" s="414">
        <f t="shared" si="23"/>
        <v>0</v>
      </c>
      <c r="BS14" s="414"/>
      <c r="BT14" s="414"/>
      <c r="BU14" s="414"/>
      <c r="BV14" s="414"/>
      <c r="BW14" s="414"/>
      <c r="CB14" s="170" t="s">
        <v>574</v>
      </c>
      <c r="CC14" s="403" t="s">
        <v>837</v>
      </c>
    </row>
    <row r="15" ht="30.0" customHeight="1">
      <c r="A15" s="160">
        <f>'3A 2025 - 2026 DATOS DEL ESTUDI'!N12</f>
        <v>7117826</v>
      </c>
      <c r="B15" s="160">
        <v>9.0</v>
      </c>
      <c r="C15" s="161" t="str">
        <f>'3A 2025 - 2026 DATOS DEL ESTUDI'!B12</f>
        <v>Erleen  Brito Castillo</v>
      </c>
      <c r="D15" s="162"/>
      <c r="E15" s="162"/>
      <c r="F15" s="162"/>
      <c r="G15" s="162"/>
      <c r="H15" s="162"/>
      <c r="I15" s="162"/>
      <c r="J15" s="162"/>
      <c r="K15" s="162"/>
      <c r="L15" s="162"/>
      <c r="M15" s="163"/>
      <c r="N15" s="162">
        <f t="shared" si="1"/>
        <v>0</v>
      </c>
      <c r="O15" s="164" t="str">
        <f t="shared" si="2"/>
        <v/>
      </c>
      <c r="P15" s="165">
        <f t="shared" si="3"/>
        <v>0</v>
      </c>
      <c r="Q15" s="164" t="str">
        <f t="shared" si="4"/>
        <v/>
      </c>
      <c r="R15" s="166">
        <f t="shared" si="5"/>
        <v>0</v>
      </c>
      <c r="S15" s="164" t="str">
        <f t="shared" si="6"/>
        <v/>
      </c>
      <c r="T15" s="160">
        <v>9.0</v>
      </c>
      <c r="U15" s="161" t="str">
        <f t="shared" si="7"/>
        <v>Erleen  Brito Castillo</v>
      </c>
      <c r="V15" s="162"/>
      <c r="W15" s="162"/>
      <c r="X15" s="162"/>
      <c r="Y15" s="162"/>
      <c r="Z15" s="162"/>
      <c r="AA15" s="162"/>
      <c r="AB15" s="162"/>
      <c r="AC15" s="162"/>
      <c r="AD15" s="163"/>
      <c r="AE15" s="163"/>
      <c r="AF15" s="163">
        <f t="shared" si="8"/>
        <v>0</v>
      </c>
      <c r="AG15" s="164" t="str">
        <f t="shared" si="9"/>
        <v/>
      </c>
      <c r="AH15" s="166">
        <f t="shared" si="10"/>
        <v>0</v>
      </c>
      <c r="AI15" s="164" t="str">
        <f t="shared" si="11"/>
        <v/>
      </c>
      <c r="AJ15" s="166">
        <f t="shared" si="12"/>
        <v>0</v>
      </c>
      <c r="AK15" s="164"/>
      <c r="AL15" s="404">
        <f t="shared" si="13"/>
        <v>7117826</v>
      </c>
      <c r="AM15" s="160">
        <v>9.0</v>
      </c>
      <c r="AN15" s="405" t="str">
        <f t="shared" si="14"/>
        <v>Erleen  Brito Castillo</v>
      </c>
      <c r="AO15" s="164"/>
      <c r="AP15" s="164"/>
      <c r="AQ15" s="164"/>
      <c r="AR15" s="164"/>
      <c r="AS15" s="164"/>
      <c r="AT15" s="164"/>
      <c r="AU15" s="164"/>
      <c r="AV15" s="164"/>
      <c r="AW15" s="164"/>
      <c r="AX15" s="164"/>
      <c r="AY15" s="406">
        <f t="shared" si="15"/>
        <v>0</v>
      </c>
      <c r="AZ15" s="406" t="str">
        <f t="shared" si="16"/>
        <v/>
      </c>
      <c r="BA15" s="406">
        <f t="shared" si="17"/>
        <v>0</v>
      </c>
      <c r="BB15" s="406" t="str">
        <f t="shared" si="18"/>
        <v/>
      </c>
      <c r="BC15" s="406">
        <f t="shared" si="19"/>
        <v>0</v>
      </c>
      <c r="BD15" s="406" t="str">
        <f t="shared" si="20"/>
        <v/>
      </c>
      <c r="BE15" s="22">
        <f t="shared" si="21"/>
        <v>7117826</v>
      </c>
      <c r="BF15" s="193">
        <v>9.0</v>
      </c>
      <c r="BG15" s="405" t="str">
        <f t="shared" si="22"/>
        <v>Erleen  Brito Castillo</v>
      </c>
      <c r="BH15" s="414"/>
      <c r="BI15" s="414"/>
      <c r="BJ15" s="414"/>
      <c r="BK15" s="414"/>
      <c r="BL15" s="414"/>
      <c r="BM15" s="414"/>
      <c r="BN15" s="414"/>
      <c r="BO15" s="414"/>
      <c r="BP15" s="414"/>
      <c r="BQ15" s="414"/>
      <c r="BR15" s="414">
        <f t="shared" si="23"/>
        <v>0</v>
      </c>
      <c r="BS15" s="414"/>
      <c r="BT15" s="414"/>
      <c r="BU15" s="414"/>
      <c r="BV15" s="414"/>
      <c r="BW15" s="414"/>
      <c r="CC15" s="403" t="s">
        <v>838</v>
      </c>
    </row>
    <row r="16" ht="30.0" customHeight="1">
      <c r="A16" s="160">
        <f>'3A 2025 - 2026 DATOS DEL ESTUDI'!N13</f>
        <v>7042227</v>
      </c>
      <c r="B16" s="160">
        <v>10.0</v>
      </c>
      <c r="C16" s="161" t="str">
        <f>'3A 2025 - 2026 DATOS DEL ESTUDI'!B13</f>
        <v>Brianny  Caraballo Guzmán</v>
      </c>
      <c r="D16" s="162"/>
      <c r="E16" s="162"/>
      <c r="F16" s="162"/>
      <c r="G16" s="162"/>
      <c r="H16" s="162"/>
      <c r="I16" s="162"/>
      <c r="J16" s="162"/>
      <c r="K16" s="162"/>
      <c r="L16" s="162"/>
      <c r="M16" s="163"/>
      <c r="N16" s="162">
        <f t="shared" si="1"/>
        <v>0</v>
      </c>
      <c r="O16" s="164" t="str">
        <f t="shared" si="2"/>
        <v/>
      </c>
      <c r="P16" s="165">
        <f t="shared" si="3"/>
        <v>0</v>
      </c>
      <c r="Q16" s="164" t="str">
        <f t="shared" si="4"/>
        <v/>
      </c>
      <c r="R16" s="166">
        <f t="shared" si="5"/>
        <v>0</v>
      </c>
      <c r="S16" s="164" t="str">
        <f t="shared" si="6"/>
        <v/>
      </c>
      <c r="T16" s="160">
        <v>10.0</v>
      </c>
      <c r="U16" s="161" t="str">
        <f t="shared" si="7"/>
        <v>Brianny  Caraballo Guzmán</v>
      </c>
      <c r="V16" s="162"/>
      <c r="W16" s="162"/>
      <c r="X16" s="162"/>
      <c r="Y16" s="162"/>
      <c r="Z16" s="162"/>
      <c r="AA16" s="162"/>
      <c r="AB16" s="162"/>
      <c r="AC16" s="162"/>
      <c r="AD16" s="163"/>
      <c r="AE16" s="163"/>
      <c r="AF16" s="163">
        <f t="shared" si="8"/>
        <v>0</v>
      </c>
      <c r="AG16" s="164" t="str">
        <f t="shared" si="9"/>
        <v/>
      </c>
      <c r="AH16" s="166">
        <f t="shared" si="10"/>
        <v>0</v>
      </c>
      <c r="AI16" s="164" t="str">
        <f t="shared" si="11"/>
        <v/>
      </c>
      <c r="AJ16" s="166">
        <f t="shared" si="12"/>
        <v>0</v>
      </c>
      <c r="AK16" s="164"/>
      <c r="AL16" s="404">
        <f t="shared" si="13"/>
        <v>7042227</v>
      </c>
      <c r="AM16" s="160">
        <v>10.0</v>
      </c>
      <c r="AN16" s="405" t="str">
        <f t="shared" si="14"/>
        <v>Brianny  Caraballo Guzmán</v>
      </c>
      <c r="AO16" s="164"/>
      <c r="AP16" s="164"/>
      <c r="AQ16" s="164"/>
      <c r="AR16" s="164"/>
      <c r="AS16" s="164"/>
      <c r="AT16" s="164"/>
      <c r="AU16" s="164"/>
      <c r="AV16" s="164"/>
      <c r="AW16" s="164"/>
      <c r="AX16" s="164"/>
      <c r="AY16" s="406">
        <f t="shared" si="15"/>
        <v>0</v>
      </c>
      <c r="AZ16" s="406" t="str">
        <f t="shared" si="16"/>
        <v/>
      </c>
      <c r="BA16" s="406">
        <f t="shared" si="17"/>
        <v>0</v>
      </c>
      <c r="BB16" s="406" t="str">
        <f t="shared" si="18"/>
        <v/>
      </c>
      <c r="BC16" s="406">
        <f t="shared" si="19"/>
        <v>0</v>
      </c>
      <c r="BD16" s="406" t="str">
        <f t="shared" si="20"/>
        <v/>
      </c>
      <c r="BE16" s="22">
        <f t="shared" si="21"/>
        <v>7042227</v>
      </c>
      <c r="BF16" s="411">
        <v>10.0</v>
      </c>
      <c r="BG16" s="405" t="str">
        <f t="shared" si="22"/>
        <v>Brianny  Caraballo Guzmán</v>
      </c>
      <c r="BH16" s="414"/>
      <c r="BI16" s="414"/>
      <c r="BJ16" s="414"/>
      <c r="BK16" s="414"/>
      <c r="BL16" s="414"/>
      <c r="BM16" s="414"/>
      <c r="BN16" s="414"/>
      <c r="BO16" s="414"/>
      <c r="BP16" s="414"/>
      <c r="BQ16" s="414"/>
      <c r="BR16" s="414">
        <f t="shared" si="23"/>
        <v>0</v>
      </c>
      <c r="BS16" s="414"/>
      <c r="BT16" s="414"/>
      <c r="BU16" s="414"/>
      <c r="BV16" s="414"/>
      <c r="BW16" s="414"/>
      <c r="CC16" s="403" t="s">
        <v>839</v>
      </c>
    </row>
    <row r="17" ht="30.0" customHeight="1">
      <c r="A17" s="160">
        <f>'3A 2025 - 2026 DATOS DEL ESTUDI'!N14</f>
        <v>32626669</v>
      </c>
      <c r="B17" s="160">
        <v>11.0</v>
      </c>
      <c r="C17" s="161" t="str">
        <f>'3A 2025 - 2026 DATOS DEL ESTUDI'!B14</f>
        <v>Scarlet  Castillo</v>
      </c>
      <c r="D17" s="162"/>
      <c r="E17" s="162"/>
      <c r="F17" s="162"/>
      <c r="G17" s="162"/>
      <c r="H17" s="162"/>
      <c r="I17" s="162"/>
      <c r="J17" s="162"/>
      <c r="K17" s="162"/>
      <c r="L17" s="162"/>
      <c r="M17" s="163"/>
      <c r="N17" s="162">
        <f t="shared" si="1"/>
        <v>0</v>
      </c>
      <c r="O17" s="164" t="str">
        <f t="shared" si="2"/>
        <v/>
      </c>
      <c r="P17" s="165">
        <f t="shared" si="3"/>
        <v>0</v>
      </c>
      <c r="Q17" s="164" t="str">
        <f t="shared" si="4"/>
        <v/>
      </c>
      <c r="R17" s="166">
        <f t="shared" si="5"/>
        <v>0</v>
      </c>
      <c r="S17" s="164" t="str">
        <f t="shared" si="6"/>
        <v/>
      </c>
      <c r="T17" s="160">
        <v>11.0</v>
      </c>
      <c r="U17" s="161" t="str">
        <f t="shared" si="7"/>
        <v>Scarlet  Castillo</v>
      </c>
      <c r="V17" s="162"/>
      <c r="W17" s="162"/>
      <c r="X17" s="162"/>
      <c r="Y17" s="162"/>
      <c r="Z17" s="162"/>
      <c r="AA17" s="162"/>
      <c r="AB17" s="162"/>
      <c r="AC17" s="162"/>
      <c r="AD17" s="163"/>
      <c r="AE17" s="163"/>
      <c r="AF17" s="163">
        <f t="shared" si="8"/>
        <v>0</v>
      </c>
      <c r="AG17" s="164" t="str">
        <f t="shared" si="9"/>
        <v/>
      </c>
      <c r="AH17" s="166">
        <f t="shared" si="10"/>
        <v>0</v>
      </c>
      <c r="AI17" s="164" t="str">
        <f t="shared" si="11"/>
        <v/>
      </c>
      <c r="AJ17" s="166">
        <f t="shared" si="12"/>
        <v>0</v>
      </c>
      <c r="AK17" s="164"/>
      <c r="AL17" s="404">
        <f t="shared" si="13"/>
        <v>32626669</v>
      </c>
      <c r="AM17" s="160">
        <v>11.0</v>
      </c>
      <c r="AN17" s="405" t="str">
        <f t="shared" si="14"/>
        <v>Scarlet  Castillo</v>
      </c>
      <c r="AO17" s="164"/>
      <c r="AP17" s="164"/>
      <c r="AQ17" s="164"/>
      <c r="AR17" s="164"/>
      <c r="AS17" s="164"/>
      <c r="AT17" s="164"/>
      <c r="AU17" s="164"/>
      <c r="AV17" s="164"/>
      <c r="AW17" s="164"/>
      <c r="AX17" s="164"/>
      <c r="AY17" s="406">
        <f t="shared" si="15"/>
        <v>0</v>
      </c>
      <c r="AZ17" s="406" t="str">
        <f t="shared" si="16"/>
        <v/>
      </c>
      <c r="BA17" s="406">
        <f t="shared" si="17"/>
        <v>0</v>
      </c>
      <c r="BB17" s="406" t="str">
        <f t="shared" si="18"/>
        <v/>
      </c>
      <c r="BC17" s="406">
        <f t="shared" si="19"/>
        <v>0</v>
      </c>
      <c r="BD17" s="406" t="str">
        <f t="shared" si="20"/>
        <v/>
      </c>
      <c r="BE17" s="22">
        <f t="shared" si="21"/>
        <v>32626669</v>
      </c>
      <c r="BF17" s="193">
        <v>11.0</v>
      </c>
      <c r="BG17" s="405" t="str">
        <f t="shared" si="22"/>
        <v>Scarlet  Castillo</v>
      </c>
      <c r="BH17" s="414"/>
      <c r="BI17" s="414"/>
      <c r="BJ17" s="414"/>
      <c r="BK17" s="414"/>
      <c r="BL17" s="414"/>
      <c r="BM17" s="414"/>
      <c r="BN17" s="414"/>
      <c r="BO17" s="414"/>
      <c r="BP17" s="414"/>
      <c r="BQ17" s="414"/>
      <c r="BR17" s="414">
        <f t="shared" si="23"/>
        <v>0</v>
      </c>
      <c r="BS17" s="414"/>
      <c r="BT17" s="414"/>
      <c r="BU17" s="414"/>
      <c r="BV17" s="414"/>
      <c r="BW17" s="414"/>
      <c r="CC17" s="403" t="s">
        <v>847</v>
      </c>
    </row>
    <row r="18" ht="30.0" customHeight="1">
      <c r="A18" s="160">
        <f>'3A 2025 - 2026 DATOS DEL ESTUDI'!N15</f>
        <v>33016326</v>
      </c>
      <c r="B18" s="160">
        <v>12.0</v>
      </c>
      <c r="C18" s="161" t="str">
        <f>'3A 2025 - 2026 DATOS DEL ESTUDI'!B15</f>
        <v>Yarselin  Cruz Peña</v>
      </c>
      <c r="D18" s="162"/>
      <c r="E18" s="162"/>
      <c r="F18" s="162"/>
      <c r="G18" s="162"/>
      <c r="H18" s="163"/>
      <c r="I18" s="163"/>
      <c r="J18" s="162"/>
      <c r="K18" s="162"/>
      <c r="L18" s="162"/>
      <c r="M18" s="163"/>
      <c r="N18" s="162">
        <f t="shared" si="1"/>
        <v>0</v>
      </c>
      <c r="O18" s="164" t="str">
        <f t="shared" si="2"/>
        <v/>
      </c>
      <c r="P18" s="165">
        <f t="shared" si="3"/>
        <v>0</v>
      </c>
      <c r="Q18" s="164" t="str">
        <f t="shared" si="4"/>
        <v/>
      </c>
      <c r="R18" s="166">
        <f t="shared" si="5"/>
        <v>0</v>
      </c>
      <c r="S18" s="164" t="str">
        <f t="shared" si="6"/>
        <v/>
      </c>
      <c r="T18" s="160">
        <v>12.0</v>
      </c>
      <c r="U18" s="161" t="str">
        <f t="shared" si="7"/>
        <v>Yarselin  Cruz Peña</v>
      </c>
      <c r="V18" s="162"/>
      <c r="W18" s="162"/>
      <c r="X18" s="162"/>
      <c r="Y18" s="162"/>
      <c r="Z18" s="162"/>
      <c r="AA18" s="162"/>
      <c r="AB18" s="162"/>
      <c r="AC18" s="162"/>
      <c r="AD18" s="163"/>
      <c r="AE18" s="163"/>
      <c r="AF18" s="163">
        <f t="shared" si="8"/>
        <v>0</v>
      </c>
      <c r="AG18" s="164" t="str">
        <f t="shared" si="9"/>
        <v/>
      </c>
      <c r="AH18" s="166">
        <f t="shared" si="10"/>
        <v>0</v>
      </c>
      <c r="AI18" s="164" t="str">
        <f t="shared" si="11"/>
        <v/>
      </c>
      <c r="AJ18" s="166">
        <f t="shared" si="12"/>
        <v>0</v>
      </c>
      <c r="AK18" s="164"/>
      <c r="AL18" s="404">
        <f t="shared" si="13"/>
        <v>33016326</v>
      </c>
      <c r="AM18" s="160">
        <v>12.0</v>
      </c>
      <c r="AN18" s="405" t="str">
        <f t="shared" si="14"/>
        <v>Yarselin  Cruz Peña</v>
      </c>
      <c r="AO18" s="164"/>
      <c r="AP18" s="164"/>
      <c r="AQ18" s="164"/>
      <c r="AR18" s="164"/>
      <c r="AS18" s="164"/>
      <c r="AT18" s="164"/>
      <c r="AU18" s="164"/>
      <c r="AV18" s="164"/>
      <c r="AW18" s="164"/>
      <c r="AX18" s="164"/>
      <c r="AY18" s="406">
        <f t="shared" si="15"/>
        <v>0</v>
      </c>
      <c r="AZ18" s="406" t="str">
        <f t="shared" si="16"/>
        <v/>
      </c>
      <c r="BA18" s="406">
        <f t="shared" si="17"/>
        <v>0</v>
      </c>
      <c r="BB18" s="406" t="str">
        <f t="shared" si="18"/>
        <v/>
      </c>
      <c r="BC18" s="406">
        <f t="shared" si="19"/>
        <v>0</v>
      </c>
      <c r="BD18" s="406" t="str">
        <f t="shared" si="20"/>
        <v/>
      </c>
      <c r="BE18" s="22">
        <f t="shared" si="21"/>
        <v>33016326</v>
      </c>
      <c r="BF18" s="411">
        <v>12.0</v>
      </c>
      <c r="BG18" s="405" t="str">
        <f t="shared" si="22"/>
        <v>Yarselin  Cruz Peña</v>
      </c>
      <c r="BH18" s="414"/>
      <c r="BI18" s="414"/>
      <c r="BJ18" s="414"/>
      <c r="BK18" s="414"/>
      <c r="BL18" s="414"/>
      <c r="BM18" s="414"/>
      <c r="BN18" s="414"/>
      <c r="BO18" s="414"/>
      <c r="BP18" s="414"/>
      <c r="BQ18" s="414"/>
      <c r="BR18" s="414">
        <f t="shared" si="23"/>
        <v>0</v>
      </c>
      <c r="BS18" s="414"/>
      <c r="BT18" s="414"/>
      <c r="BU18" s="414"/>
      <c r="BV18" s="414"/>
      <c r="BW18" s="414"/>
    </row>
    <row r="19" ht="30.0" customHeight="1">
      <c r="A19" s="160">
        <f>'3A 2025 - 2026 DATOS DEL ESTUDI'!N16</f>
        <v>32387390</v>
      </c>
      <c r="B19" s="160">
        <v>13.0</v>
      </c>
      <c r="C19" s="161" t="str">
        <f>'3A 2025 - 2026 DATOS DEL ESTUDI'!B16</f>
        <v>Fernando José Díaz Fernández</v>
      </c>
      <c r="D19" s="162"/>
      <c r="E19" s="162"/>
      <c r="F19" s="162"/>
      <c r="G19" s="162"/>
      <c r="H19" s="162"/>
      <c r="I19" s="162"/>
      <c r="J19" s="162"/>
      <c r="K19" s="162"/>
      <c r="L19" s="162"/>
      <c r="M19" s="163"/>
      <c r="N19" s="162">
        <f t="shared" si="1"/>
        <v>0</v>
      </c>
      <c r="O19" s="164" t="str">
        <f t="shared" si="2"/>
        <v/>
      </c>
      <c r="P19" s="165">
        <f t="shared" si="3"/>
        <v>0</v>
      </c>
      <c r="Q19" s="164" t="str">
        <f t="shared" si="4"/>
        <v/>
      </c>
      <c r="R19" s="166">
        <f t="shared" si="5"/>
        <v>0</v>
      </c>
      <c r="S19" s="164" t="str">
        <f t="shared" si="6"/>
        <v/>
      </c>
      <c r="T19" s="160">
        <v>13.0</v>
      </c>
      <c r="U19" s="161" t="str">
        <f t="shared" si="7"/>
        <v>Fernando José Díaz Fernández</v>
      </c>
      <c r="V19" s="162"/>
      <c r="W19" s="162"/>
      <c r="X19" s="162"/>
      <c r="Y19" s="162"/>
      <c r="Z19" s="162"/>
      <c r="AA19" s="162"/>
      <c r="AB19" s="162"/>
      <c r="AC19" s="162"/>
      <c r="AD19" s="163"/>
      <c r="AE19" s="163"/>
      <c r="AF19" s="163">
        <f t="shared" si="8"/>
        <v>0</v>
      </c>
      <c r="AG19" s="164" t="str">
        <f t="shared" si="9"/>
        <v/>
      </c>
      <c r="AH19" s="166">
        <f t="shared" si="10"/>
        <v>0</v>
      </c>
      <c r="AI19" s="164" t="str">
        <f t="shared" si="11"/>
        <v/>
      </c>
      <c r="AJ19" s="166">
        <f t="shared" si="12"/>
        <v>0</v>
      </c>
      <c r="AK19" s="164"/>
      <c r="AL19" s="404">
        <f t="shared" si="13"/>
        <v>32387390</v>
      </c>
      <c r="AM19" s="160">
        <v>13.0</v>
      </c>
      <c r="AN19" s="405" t="str">
        <f t="shared" si="14"/>
        <v>Fernando José Díaz Fernández</v>
      </c>
      <c r="AO19" s="164"/>
      <c r="AP19" s="164"/>
      <c r="AQ19" s="164"/>
      <c r="AR19" s="164"/>
      <c r="AS19" s="164"/>
      <c r="AT19" s="164"/>
      <c r="AU19" s="164"/>
      <c r="AV19" s="164"/>
      <c r="AW19" s="164"/>
      <c r="AX19" s="164"/>
      <c r="AY19" s="406">
        <f t="shared" si="15"/>
        <v>0</v>
      </c>
      <c r="AZ19" s="406" t="str">
        <f t="shared" si="16"/>
        <v/>
      </c>
      <c r="BA19" s="406">
        <f t="shared" si="17"/>
        <v>0</v>
      </c>
      <c r="BB19" s="406" t="str">
        <f t="shared" si="18"/>
        <v/>
      </c>
      <c r="BC19" s="406">
        <f t="shared" si="19"/>
        <v>0</v>
      </c>
      <c r="BD19" s="406" t="str">
        <f t="shared" si="20"/>
        <v/>
      </c>
      <c r="BE19" s="22">
        <f t="shared" si="21"/>
        <v>32387390</v>
      </c>
      <c r="BF19" s="193">
        <v>13.0</v>
      </c>
      <c r="BG19" s="405" t="str">
        <f t="shared" si="22"/>
        <v>Fernando José Díaz Fernández</v>
      </c>
      <c r="BH19" s="414"/>
      <c r="BI19" s="414"/>
      <c r="BJ19" s="414"/>
      <c r="BK19" s="414"/>
      <c r="BL19" s="414"/>
      <c r="BM19" s="414"/>
      <c r="BN19" s="414"/>
      <c r="BO19" s="414"/>
      <c r="BP19" s="414"/>
      <c r="BQ19" s="414"/>
      <c r="BR19" s="414">
        <f t="shared" si="23"/>
        <v>0</v>
      </c>
      <c r="BS19" s="414"/>
      <c r="BT19" s="414"/>
      <c r="BU19" s="414"/>
      <c r="BV19" s="414"/>
      <c r="BW19" s="414"/>
    </row>
    <row r="20" ht="30.0" customHeight="1">
      <c r="A20" s="160">
        <f>'3A 2025 - 2026 DATOS DEL ESTUDI'!N17</f>
        <v>27198412</v>
      </c>
      <c r="B20" s="160">
        <v>14.0</v>
      </c>
      <c r="C20" s="161" t="str">
        <f>'3A 2025 - 2026 DATOS DEL ESTUDI'!B17</f>
        <v>Scarlett  Espinal Estéves</v>
      </c>
      <c r="D20" s="162"/>
      <c r="E20" s="162"/>
      <c r="F20" s="162"/>
      <c r="G20" s="162"/>
      <c r="H20" s="162"/>
      <c r="I20" s="162"/>
      <c r="J20" s="162"/>
      <c r="K20" s="162"/>
      <c r="L20" s="162"/>
      <c r="M20" s="163"/>
      <c r="N20" s="162">
        <f t="shared" si="1"/>
        <v>0</v>
      </c>
      <c r="O20" s="164" t="str">
        <f t="shared" si="2"/>
        <v/>
      </c>
      <c r="P20" s="165">
        <f t="shared" si="3"/>
        <v>0</v>
      </c>
      <c r="Q20" s="164" t="str">
        <f t="shared" si="4"/>
        <v/>
      </c>
      <c r="R20" s="166">
        <f t="shared" si="5"/>
        <v>0</v>
      </c>
      <c r="S20" s="164" t="str">
        <f t="shared" si="6"/>
        <v/>
      </c>
      <c r="T20" s="160">
        <v>14.0</v>
      </c>
      <c r="U20" s="161" t="str">
        <f t="shared" si="7"/>
        <v>Scarlett  Espinal Estéves</v>
      </c>
      <c r="V20" s="162"/>
      <c r="W20" s="162"/>
      <c r="X20" s="162"/>
      <c r="Y20" s="162"/>
      <c r="Z20" s="162"/>
      <c r="AA20" s="162"/>
      <c r="AB20" s="162"/>
      <c r="AC20" s="162"/>
      <c r="AD20" s="163"/>
      <c r="AE20" s="163"/>
      <c r="AF20" s="163">
        <f t="shared" si="8"/>
        <v>0</v>
      </c>
      <c r="AG20" s="164" t="str">
        <f t="shared" si="9"/>
        <v/>
      </c>
      <c r="AH20" s="166">
        <f t="shared" si="10"/>
        <v>0</v>
      </c>
      <c r="AI20" s="164" t="str">
        <f t="shared" si="11"/>
        <v/>
      </c>
      <c r="AJ20" s="166">
        <f t="shared" si="12"/>
        <v>0</v>
      </c>
      <c r="AK20" s="164"/>
      <c r="AL20" s="404">
        <f t="shared" si="13"/>
        <v>27198412</v>
      </c>
      <c r="AM20" s="160">
        <v>14.0</v>
      </c>
      <c r="AN20" s="405" t="str">
        <f t="shared" si="14"/>
        <v>Scarlett  Espinal Estéves</v>
      </c>
      <c r="AO20" s="164"/>
      <c r="AP20" s="164"/>
      <c r="AQ20" s="164"/>
      <c r="AR20" s="164"/>
      <c r="AS20" s="164"/>
      <c r="AT20" s="164"/>
      <c r="AU20" s="164"/>
      <c r="AV20" s="164"/>
      <c r="AW20" s="164"/>
      <c r="AX20" s="164"/>
      <c r="AY20" s="406">
        <f t="shared" si="15"/>
        <v>0</v>
      </c>
      <c r="AZ20" s="406" t="str">
        <f t="shared" si="16"/>
        <v/>
      </c>
      <c r="BA20" s="406">
        <f t="shared" si="17"/>
        <v>0</v>
      </c>
      <c r="BB20" s="406" t="str">
        <f t="shared" si="18"/>
        <v/>
      </c>
      <c r="BC20" s="406">
        <f t="shared" si="19"/>
        <v>0</v>
      </c>
      <c r="BD20" s="406" t="str">
        <f t="shared" si="20"/>
        <v/>
      </c>
      <c r="BE20" s="22">
        <f t="shared" si="21"/>
        <v>27198412</v>
      </c>
      <c r="BF20" s="411">
        <v>14.0</v>
      </c>
      <c r="BG20" s="405" t="str">
        <f t="shared" si="22"/>
        <v>Scarlett  Espinal Estéves</v>
      </c>
      <c r="BH20" s="414"/>
      <c r="BI20" s="414"/>
      <c r="BJ20" s="414"/>
      <c r="BK20" s="414"/>
      <c r="BL20" s="414"/>
      <c r="BM20" s="414"/>
      <c r="BN20" s="414"/>
      <c r="BO20" s="414"/>
      <c r="BP20" s="414"/>
      <c r="BQ20" s="414"/>
      <c r="BR20" s="414">
        <f t="shared" si="23"/>
        <v>0</v>
      </c>
      <c r="BS20" s="414"/>
      <c r="BT20" s="414"/>
      <c r="BU20" s="414"/>
      <c r="BV20" s="414"/>
      <c r="BW20" s="414"/>
    </row>
    <row r="21" ht="30.0" customHeight="1">
      <c r="A21" s="160">
        <f>'3A 2025 - 2026 DATOS DEL ESTUDI'!N18</f>
        <v>33382609</v>
      </c>
      <c r="B21" s="160">
        <v>15.0</v>
      </c>
      <c r="C21" s="161" t="str">
        <f>'3A 2025 - 2026 DATOS DEL ESTUDI'!B18</f>
        <v>José Manuel Estrella</v>
      </c>
      <c r="D21" s="162"/>
      <c r="E21" s="162"/>
      <c r="F21" s="162"/>
      <c r="G21" s="162"/>
      <c r="H21" s="162"/>
      <c r="I21" s="162"/>
      <c r="J21" s="162"/>
      <c r="K21" s="162"/>
      <c r="L21" s="162"/>
      <c r="M21" s="163"/>
      <c r="N21" s="162">
        <f t="shared" si="1"/>
        <v>0</v>
      </c>
      <c r="O21" s="164" t="str">
        <f t="shared" si="2"/>
        <v/>
      </c>
      <c r="P21" s="165">
        <f t="shared" si="3"/>
        <v>0</v>
      </c>
      <c r="Q21" s="164" t="str">
        <f t="shared" si="4"/>
        <v/>
      </c>
      <c r="R21" s="166">
        <f t="shared" si="5"/>
        <v>0</v>
      </c>
      <c r="S21" s="164" t="str">
        <f t="shared" si="6"/>
        <v/>
      </c>
      <c r="T21" s="160">
        <v>15.0</v>
      </c>
      <c r="U21" s="161" t="str">
        <f t="shared" si="7"/>
        <v>José Manuel Estrella</v>
      </c>
      <c r="V21" s="162"/>
      <c r="W21" s="162"/>
      <c r="X21" s="162"/>
      <c r="Y21" s="162"/>
      <c r="Z21" s="162"/>
      <c r="AA21" s="162"/>
      <c r="AB21" s="162"/>
      <c r="AC21" s="162"/>
      <c r="AD21" s="163"/>
      <c r="AE21" s="163"/>
      <c r="AF21" s="163">
        <f t="shared" si="8"/>
        <v>0</v>
      </c>
      <c r="AG21" s="164" t="str">
        <f t="shared" si="9"/>
        <v/>
      </c>
      <c r="AH21" s="166">
        <f t="shared" si="10"/>
        <v>0</v>
      </c>
      <c r="AI21" s="164" t="str">
        <f t="shared" si="11"/>
        <v/>
      </c>
      <c r="AJ21" s="166">
        <f t="shared" si="12"/>
        <v>0</v>
      </c>
      <c r="AK21" s="164"/>
      <c r="AL21" s="404">
        <f t="shared" si="13"/>
        <v>33382609</v>
      </c>
      <c r="AM21" s="160">
        <v>15.0</v>
      </c>
      <c r="AN21" s="405" t="str">
        <f t="shared" si="14"/>
        <v>José Manuel Estrella</v>
      </c>
      <c r="AO21" s="164"/>
      <c r="AP21" s="164"/>
      <c r="AQ21" s="164"/>
      <c r="AR21" s="164"/>
      <c r="AS21" s="164"/>
      <c r="AT21" s="164"/>
      <c r="AU21" s="164"/>
      <c r="AV21" s="164"/>
      <c r="AW21" s="164"/>
      <c r="AX21" s="164"/>
      <c r="AY21" s="406">
        <f t="shared" si="15"/>
        <v>0</v>
      </c>
      <c r="AZ21" s="406" t="str">
        <f t="shared" si="16"/>
        <v/>
      </c>
      <c r="BA21" s="406">
        <f t="shared" si="17"/>
        <v>0</v>
      </c>
      <c r="BB21" s="406" t="str">
        <f t="shared" si="18"/>
        <v/>
      </c>
      <c r="BC21" s="406">
        <f t="shared" si="19"/>
        <v>0</v>
      </c>
      <c r="BD21" s="406" t="str">
        <f t="shared" si="20"/>
        <v/>
      </c>
      <c r="BE21" s="22">
        <f t="shared" si="21"/>
        <v>33382609</v>
      </c>
      <c r="BF21" s="193">
        <v>15.0</v>
      </c>
      <c r="BG21" s="405" t="str">
        <f t="shared" si="22"/>
        <v>José Manuel Estrella</v>
      </c>
      <c r="BH21" s="414"/>
      <c r="BI21" s="414"/>
      <c r="BJ21" s="414"/>
      <c r="BK21" s="414"/>
      <c r="BL21" s="414"/>
      <c r="BM21" s="414"/>
      <c r="BN21" s="414"/>
      <c r="BO21" s="414"/>
      <c r="BP21" s="414"/>
      <c r="BQ21" s="414"/>
      <c r="BR21" s="414">
        <f t="shared" si="23"/>
        <v>0</v>
      </c>
      <c r="BS21" s="414"/>
      <c r="BT21" s="414"/>
      <c r="BU21" s="414"/>
      <c r="BV21" s="414"/>
      <c r="BW21" s="414"/>
    </row>
    <row r="22" ht="30.0" customHeight="1">
      <c r="A22" s="160">
        <f>'3A 2025 - 2026 DATOS DEL ESTUDI'!N19</f>
        <v>32745811</v>
      </c>
      <c r="B22" s="160">
        <v>16.0</v>
      </c>
      <c r="C22" s="161" t="str">
        <f>'3A 2025 - 2026 DATOS DEL ESTUDI'!B19</f>
        <v>Misael Starberk Ferreras Pérez</v>
      </c>
      <c r="D22" s="162"/>
      <c r="E22" s="162"/>
      <c r="F22" s="162"/>
      <c r="G22" s="162"/>
      <c r="H22" s="162"/>
      <c r="I22" s="162"/>
      <c r="J22" s="162"/>
      <c r="K22" s="162"/>
      <c r="L22" s="162"/>
      <c r="M22" s="163"/>
      <c r="N22" s="162">
        <f t="shared" si="1"/>
        <v>0</v>
      </c>
      <c r="O22" s="164" t="str">
        <f t="shared" si="2"/>
        <v/>
      </c>
      <c r="P22" s="165">
        <f t="shared" si="3"/>
        <v>0</v>
      </c>
      <c r="Q22" s="164" t="str">
        <f t="shared" si="4"/>
        <v/>
      </c>
      <c r="R22" s="166">
        <f t="shared" si="5"/>
        <v>0</v>
      </c>
      <c r="S22" s="164" t="str">
        <f t="shared" si="6"/>
        <v/>
      </c>
      <c r="T22" s="160">
        <v>16.0</v>
      </c>
      <c r="U22" s="161" t="str">
        <f t="shared" si="7"/>
        <v>Misael Starberk Ferreras Pérez</v>
      </c>
      <c r="V22" s="162"/>
      <c r="W22" s="162"/>
      <c r="X22" s="162"/>
      <c r="Y22" s="162"/>
      <c r="Z22" s="162"/>
      <c r="AA22" s="162"/>
      <c r="AB22" s="162"/>
      <c r="AC22" s="162"/>
      <c r="AD22" s="163"/>
      <c r="AE22" s="163"/>
      <c r="AF22" s="163">
        <f t="shared" si="8"/>
        <v>0</v>
      </c>
      <c r="AG22" s="164" t="str">
        <f t="shared" si="9"/>
        <v/>
      </c>
      <c r="AH22" s="166">
        <f t="shared" si="10"/>
        <v>0</v>
      </c>
      <c r="AI22" s="164" t="str">
        <f t="shared" si="11"/>
        <v/>
      </c>
      <c r="AJ22" s="166">
        <f t="shared" si="12"/>
        <v>0</v>
      </c>
      <c r="AK22" s="164"/>
      <c r="AL22" s="404">
        <f t="shared" si="13"/>
        <v>32745811</v>
      </c>
      <c r="AM22" s="160">
        <v>16.0</v>
      </c>
      <c r="AN22" s="405" t="str">
        <f t="shared" si="14"/>
        <v>Misael Starberk Ferreras Pérez</v>
      </c>
      <c r="AO22" s="164"/>
      <c r="AP22" s="164"/>
      <c r="AQ22" s="164"/>
      <c r="AR22" s="164"/>
      <c r="AS22" s="164"/>
      <c r="AT22" s="164"/>
      <c r="AU22" s="164"/>
      <c r="AV22" s="164"/>
      <c r="AW22" s="164"/>
      <c r="AX22" s="164"/>
      <c r="AY22" s="406">
        <f t="shared" si="15"/>
        <v>0</v>
      </c>
      <c r="AZ22" s="406" t="str">
        <f t="shared" si="16"/>
        <v/>
      </c>
      <c r="BA22" s="406">
        <f t="shared" si="17"/>
        <v>0</v>
      </c>
      <c r="BB22" s="406" t="str">
        <f t="shared" si="18"/>
        <v/>
      </c>
      <c r="BC22" s="406">
        <f t="shared" si="19"/>
        <v>0</v>
      </c>
      <c r="BD22" s="406" t="str">
        <f t="shared" si="20"/>
        <v/>
      </c>
      <c r="BE22" s="22">
        <f t="shared" si="21"/>
        <v>32745811</v>
      </c>
      <c r="BF22" s="411">
        <v>16.0</v>
      </c>
      <c r="BG22" s="405" t="str">
        <f t="shared" si="22"/>
        <v>Misael Starberk Ferreras Pérez</v>
      </c>
      <c r="BH22" s="414"/>
      <c r="BI22" s="414"/>
      <c r="BJ22" s="414"/>
      <c r="BK22" s="414"/>
      <c r="BL22" s="414"/>
      <c r="BM22" s="414"/>
      <c r="BN22" s="414"/>
      <c r="BO22" s="414"/>
      <c r="BP22" s="414"/>
      <c r="BQ22" s="414"/>
      <c r="BR22" s="414">
        <f t="shared" si="23"/>
        <v>0</v>
      </c>
      <c r="BS22" s="414"/>
      <c r="BT22" s="414"/>
      <c r="BU22" s="414"/>
      <c r="BV22" s="414"/>
      <c r="BW22" s="414"/>
    </row>
    <row r="23" ht="30.0" customHeight="1">
      <c r="A23" s="160">
        <f>'3A 2025 - 2026 DATOS DEL ESTUDI'!N20</f>
        <v>6739413</v>
      </c>
      <c r="B23" s="160">
        <v>17.0</v>
      </c>
      <c r="C23" s="161" t="str">
        <f>'3A 2025 - 2026 DATOS DEL ESTUDI'!B20</f>
        <v>Ruth Esther Fernández Rodríguez</v>
      </c>
      <c r="D23" s="162"/>
      <c r="E23" s="162"/>
      <c r="F23" s="162"/>
      <c r="G23" s="162"/>
      <c r="H23" s="162"/>
      <c r="I23" s="162"/>
      <c r="J23" s="162"/>
      <c r="K23" s="162"/>
      <c r="L23" s="162"/>
      <c r="M23" s="163"/>
      <c r="N23" s="162">
        <f t="shared" si="1"/>
        <v>0</v>
      </c>
      <c r="O23" s="164" t="str">
        <f t="shared" si="2"/>
        <v/>
      </c>
      <c r="P23" s="165">
        <f t="shared" si="3"/>
        <v>0</v>
      </c>
      <c r="Q23" s="164" t="str">
        <f t="shared" si="4"/>
        <v/>
      </c>
      <c r="R23" s="166">
        <f t="shared" si="5"/>
        <v>0</v>
      </c>
      <c r="S23" s="164" t="str">
        <f t="shared" si="6"/>
        <v/>
      </c>
      <c r="T23" s="160">
        <v>17.0</v>
      </c>
      <c r="U23" s="161" t="str">
        <f t="shared" si="7"/>
        <v>Ruth Esther Fernández Rodríguez</v>
      </c>
      <c r="V23" s="162"/>
      <c r="W23" s="162"/>
      <c r="X23" s="162"/>
      <c r="Y23" s="162"/>
      <c r="Z23" s="162"/>
      <c r="AA23" s="162"/>
      <c r="AB23" s="162"/>
      <c r="AC23" s="162"/>
      <c r="AD23" s="163"/>
      <c r="AE23" s="163"/>
      <c r="AF23" s="163">
        <f t="shared" si="8"/>
        <v>0</v>
      </c>
      <c r="AG23" s="164" t="str">
        <f t="shared" si="9"/>
        <v/>
      </c>
      <c r="AH23" s="166">
        <f t="shared" si="10"/>
        <v>0</v>
      </c>
      <c r="AI23" s="164" t="str">
        <f t="shared" si="11"/>
        <v/>
      </c>
      <c r="AJ23" s="166">
        <f t="shared" si="12"/>
        <v>0</v>
      </c>
      <c r="AK23" s="164"/>
      <c r="AL23" s="404">
        <f t="shared" si="13"/>
        <v>6739413</v>
      </c>
      <c r="AM23" s="160">
        <v>17.0</v>
      </c>
      <c r="AN23" s="405" t="str">
        <f t="shared" si="14"/>
        <v>Ruth Esther Fernández Rodríguez</v>
      </c>
      <c r="AO23" s="164"/>
      <c r="AP23" s="164"/>
      <c r="AQ23" s="164"/>
      <c r="AR23" s="164"/>
      <c r="AS23" s="164"/>
      <c r="AT23" s="164"/>
      <c r="AU23" s="164"/>
      <c r="AV23" s="164"/>
      <c r="AW23" s="164"/>
      <c r="AX23" s="164"/>
      <c r="AY23" s="406">
        <f t="shared" si="15"/>
        <v>0</v>
      </c>
      <c r="AZ23" s="406" t="str">
        <f t="shared" si="16"/>
        <v/>
      </c>
      <c r="BA23" s="406">
        <f t="shared" si="17"/>
        <v>0</v>
      </c>
      <c r="BB23" s="406" t="str">
        <f t="shared" si="18"/>
        <v/>
      </c>
      <c r="BC23" s="406">
        <f t="shared" si="19"/>
        <v>0</v>
      </c>
      <c r="BD23" s="406" t="str">
        <f t="shared" si="20"/>
        <v/>
      </c>
      <c r="BE23" s="22">
        <f t="shared" si="21"/>
        <v>6739413</v>
      </c>
      <c r="BF23" s="193">
        <v>17.0</v>
      </c>
      <c r="BG23" s="405" t="str">
        <f t="shared" si="22"/>
        <v>Ruth Esther Fernández Rodríguez</v>
      </c>
      <c r="BH23" s="414"/>
      <c r="BI23" s="414"/>
      <c r="BJ23" s="414"/>
      <c r="BK23" s="414"/>
      <c r="BL23" s="414"/>
      <c r="BM23" s="414"/>
      <c r="BN23" s="414"/>
      <c r="BO23" s="414"/>
      <c r="BP23" s="414"/>
      <c r="BQ23" s="414"/>
      <c r="BR23" s="414">
        <f t="shared" si="23"/>
        <v>0</v>
      </c>
      <c r="BS23" s="414"/>
      <c r="BT23" s="414"/>
      <c r="BU23" s="414"/>
      <c r="BV23" s="414"/>
      <c r="BW23" s="414"/>
    </row>
    <row r="24" ht="30.0" customHeight="1">
      <c r="A24" s="160">
        <f>'3A 2025 - 2026 DATOS DEL ESTUDI'!N21</f>
        <v>32812732</v>
      </c>
      <c r="B24" s="160">
        <v>18.0</v>
      </c>
      <c r="C24" s="161" t="str">
        <f>'3A 2025 - 2026 DATOS DEL ESTUDI'!B21</f>
        <v>Discairy  Filpo Estrella</v>
      </c>
      <c r="D24" s="162"/>
      <c r="E24" s="162"/>
      <c r="F24" s="162"/>
      <c r="G24" s="162"/>
      <c r="H24" s="162"/>
      <c r="I24" s="162"/>
      <c r="J24" s="162"/>
      <c r="K24" s="162"/>
      <c r="L24" s="162"/>
      <c r="M24" s="163"/>
      <c r="N24" s="162">
        <f t="shared" si="1"/>
        <v>0</v>
      </c>
      <c r="O24" s="164" t="str">
        <f t="shared" si="2"/>
        <v/>
      </c>
      <c r="P24" s="165">
        <f t="shared" si="3"/>
        <v>0</v>
      </c>
      <c r="Q24" s="164" t="str">
        <f t="shared" si="4"/>
        <v/>
      </c>
      <c r="R24" s="166">
        <f t="shared" si="5"/>
        <v>0</v>
      </c>
      <c r="S24" s="164" t="str">
        <f t="shared" si="6"/>
        <v/>
      </c>
      <c r="T24" s="160">
        <v>18.0</v>
      </c>
      <c r="U24" s="161" t="str">
        <f t="shared" si="7"/>
        <v>Discairy  Filpo Estrella</v>
      </c>
      <c r="V24" s="162"/>
      <c r="W24" s="162"/>
      <c r="X24" s="162"/>
      <c r="Y24" s="162"/>
      <c r="Z24" s="162"/>
      <c r="AA24" s="162"/>
      <c r="AB24" s="162"/>
      <c r="AC24" s="162"/>
      <c r="AD24" s="163"/>
      <c r="AE24" s="163"/>
      <c r="AF24" s="163">
        <f t="shared" si="8"/>
        <v>0</v>
      </c>
      <c r="AG24" s="164" t="str">
        <f t="shared" si="9"/>
        <v/>
      </c>
      <c r="AH24" s="166">
        <f t="shared" si="10"/>
        <v>0</v>
      </c>
      <c r="AI24" s="164" t="str">
        <f t="shared" si="11"/>
        <v/>
      </c>
      <c r="AJ24" s="166">
        <f t="shared" si="12"/>
        <v>0</v>
      </c>
      <c r="AK24" s="164"/>
      <c r="AL24" s="404">
        <f t="shared" si="13"/>
        <v>32812732</v>
      </c>
      <c r="AM24" s="160">
        <v>18.0</v>
      </c>
      <c r="AN24" s="405" t="str">
        <f t="shared" si="14"/>
        <v>Discairy  Filpo Estrella</v>
      </c>
      <c r="AO24" s="164"/>
      <c r="AP24" s="164"/>
      <c r="AQ24" s="164"/>
      <c r="AR24" s="164"/>
      <c r="AS24" s="164"/>
      <c r="AT24" s="164"/>
      <c r="AU24" s="164"/>
      <c r="AV24" s="164"/>
      <c r="AW24" s="164"/>
      <c r="AX24" s="164"/>
      <c r="AY24" s="406">
        <f t="shared" si="15"/>
        <v>0</v>
      </c>
      <c r="AZ24" s="406" t="str">
        <f t="shared" si="16"/>
        <v/>
      </c>
      <c r="BA24" s="406">
        <f t="shared" si="17"/>
        <v>0</v>
      </c>
      <c r="BB24" s="406" t="str">
        <f t="shared" si="18"/>
        <v/>
      </c>
      <c r="BC24" s="406">
        <f t="shared" si="19"/>
        <v>0</v>
      </c>
      <c r="BD24" s="406" t="str">
        <f t="shared" si="20"/>
        <v/>
      </c>
      <c r="BE24" s="22">
        <f t="shared" si="21"/>
        <v>32812732</v>
      </c>
      <c r="BF24" s="411">
        <v>18.0</v>
      </c>
      <c r="BG24" s="405" t="str">
        <f t="shared" si="22"/>
        <v>Discairy  Filpo Estrella</v>
      </c>
      <c r="BH24" s="414"/>
      <c r="BI24" s="414"/>
      <c r="BJ24" s="414"/>
      <c r="BK24" s="414"/>
      <c r="BL24" s="414"/>
      <c r="BM24" s="414"/>
      <c r="BN24" s="414"/>
      <c r="BO24" s="414"/>
      <c r="BP24" s="414"/>
      <c r="BQ24" s="414"/>
      <c r="BR24" s="414">
        <f t="shared" si="23"/>
        <v>0</v>
      </c>
      <c r="BS24" s="414"/>
      <c r="BT24" s="414"/>
      <c r="BU24" s="414"/>
      <c r="BV24" s="414"/>
      <c r="BW24" s="414"/>
    </row>
    <row r="25" ht="30.0" customHeight="1">
      <c r="A25" s="160">
        <f>'3A 2025 - 2026 DATOS DEL ESTUDI'!N22</f>
        <v>32529336</v>
      </c>
      <c r="B25" s="160">
        <v>19.0</v>
      </c>
      <c r="C25" s="161" t="str">
        <f>'3A 2025 - 2026 DATOS DEL ESTUDI'!B22</f>
        <v>Alexis Enmanuel Gil  Sánchez</v>
      </c>
      <c r="D25" s="162"/>
      <c r="E25" s="162"/>
      <c r="F25" s="162"/>
      <c r="G25" s="162"/>
      <c r="H25" s="162"/>
      <c r="I25" s="162"/>
      <c r="J25" s="162"/>
      <c r="K25" s="162"/>
      <c r="L25" s="162"/>
      <c r="M25" s="163"/>
      <c r="N25" s="162">
        <f t="shared" si="1"/>
        <v>0</v>
      </c>
      <c r="O25" s="164" t="str">
        <f t="shared" si="2"/>
        <v/>
      </c>
      <c r="P25" s="165">
        <f t="shared" si="3"/>
        <v>0</v>
      </c>
      <c r="Q25" s="164" t="str">
        <f t="shared" si="4"/>
        <v/>
      </c>
      <c r="R25" s="166">
        <f t="shared" si="5"/>
        <v>0</v>
      </c>
      <c r="S25" s="164" t="str">
        <f t="shared" si="6"/>
        <v/>
      </c>
      <c r="T25" s="160">
        <v>19.0</v>
      </c>
      <c r="U25" s="161" t="str">
        <f t="shared" si="7"/>
        <v>Alexis Enmanuel Gil  Sánchez</v>
      </c>
      <c r="V25" s="162"/>
      <c r="W25" s="162"/>
      <c r="X25" s="162"/>
      <c r="Y25" s="162"/>
      <c r="Z25" s="162"/>
      <c r="AA25" s="162"/>
      <c r="AB25" s="162"/>
      <c r="AC25" s="162"/>
      <c r="AD25" s="163"/>
      <c r="AE25" s="163"/>
      <c r="AF25" s="163">
        <f t="shared" si="8"/>
        <v>0</v>
      </c>
      <c r="AG25" s="164" t="str">
        <f t="shared" si="9"/>
        <v/>
      </c>
      <c r="AH25" s="166">
        <f t="shared" si="10"/>
        <v>0</v>
      </c>
      <c r="AI25" s="164" t="str">
        <f t="shared" si="11"/>
        <v/>
      </c>
      <c r="AJ25" s="166">
        <f t="shared" si="12"/>
        <v>0</v>
      </c>
      <c r="AK25" s="164"/>
      <c r="AL25" s="404">
        <f t="shared" si="13"/>
        <v>32529336</v>
      </c>
      <c r="AM25" s="160">
        <v>19.0</v>
      </c>
      <c r="AN25" s="405" t="str">
        <f t="shared" si="14"/>
        <v>Alexis Enmanuel Gil  Sánchez</v>
      </c>
      <c r="AO25" s="164"/>
      <c r="AP25" s="164"/>
      <c r="AQ25" s="164"/>
      <c r="AR25" s="164"/>
      <c r="AS25" s="164"/>
      <c r="AT25" s="164"/>
      <c r="AU25" s="164"/>
      <c r="AV25" s="164"/>
      <c r="AW25" s="164"/>
      <c r="AX25" s="164"/>
      <c r="AY25" s="406">
        <f t="shared" si="15"/>
        <v>0</v>
      </c>
      <c r="AZ25" s="406" t="str">
        <f t="shared" si="16"/>
        <v/>
      </c>
      <c r="BA25" s="406">
        <f t="shared" si="17"/>
        <v>0</v>
      </c>
      <c r="BB25" s="406" t="str">
        <f t="shared" si="18"/>
        <v/>
      </c>
      <c r="BC25" s="406">
        <f t="shared" si="19"/>
        <v>0</v>
      </c>
      <c r="BD25" s="406" t="str">
        <f t="shared" si="20"/>
        <v/>
      </c>
      <c r="BE25" s="22">
        <f t="shared" si="21"/>
        <v>32529336</v>
      </c>
      <c r="BF25" s="193">
        <v>19.0</v>
      </c>
      <c r="BG25" s="405" t="str">
        <f t="shared" si="22"/>
        <v>Alexis Enmanuel Gil  Sánchez</v>
      </c>
      <c r="BH25" s="414"/>
      <c r="BI25" s="414"/>
      <c r="BJ25" s="414"/>
      <c r="BK25" s="414"/>
      <c r="BL25" s="414"/>
      <c r="BM25" s="414"/>
      <c r="BN25" s="414"/>
      <c r="BO25" s="414"/>
      <c r="BP25" s="414"/>
      <c r="BQ25" s="414"/>
      <c r="BR25" s="414">
        <f t="shared" si="23"/>
        <v>0</v>
      </c>
      <c r="BS25" s="414"/>
      <c r="BT25" s="414"/>
      <c r="BU25" s="414"/>
      <c r="BV25" s="414"/>
      <c r="BW25" s="414"/>
    </row>
    <row r="26" ht="30.0" customHeight="1">
      <c r="A26" s="160">
        <f>'3A 2025 - 2026 DATOS DEL ESTUDI'!N23</f>
        <v>22047916</v>
      </c>
      <c r="B26" s="160">
        <v>20.0</v>
      </c>
      <c r="C26" s="161" t="str">
        <f>'3A 2025 - 2026 DATOS DEL ESTUDI'!B23</f>
        <v>Ayendy Jesús Guzmán</v>
      </c>
      <c r="D26" s="162"/>
      <c r="E26" s="162"/>
      <c r="F26" s="162"/>
      <c r="G26" s="162"/>
      <c r="H26" s="162"/>
      <c r="I26" s="162"/>
      <c r="J26" s="162"/>
      <c r="K26" s="162"/>
      <c r="L26" s="162"/>
      <c r="M26" s="163"/>
      <c r="N26" s="162">
        <f t="shared" si="1"/>
        <v>0</v>
      </c>
      <c r="O26" s="164" t="str">
        <f t="shared" si="2"/>
        <v/>
      </c>
      <c r="P26" s="165">
        <f t="shared" si="3"/>
        <v>0</v>
      </c>
      <c r="Q26" s="164" t="str">
        <f t="shared" si="4"/>
        <v/>
      </c>
      <c r="R26" s="166">
        <f t="shared" si="5"/>
        <v>0</v>
      </c>
      <c r="S26" s="164" t="str">
        <f t="shared" si="6"/>
        <v/>
      </c>
      <c r="T26" s="160">
        <v>20.0</v>
      </c>
      <c r="U26" s="161" t="str">
        <f t="shared" si="7"/>
        <v>Ayendy Jesús Guzmán</v>
      </c>
      <c r="V26" s="162"/>
      <c r="W26" s="162"/>
      <c r="X26" s="162"/>
      <c r="Y26" s="162"/>
      <c r="Z26" s="162"/>
      <c r="AA26" s="162"/>
      <c r="AB26" s="162"/>
      <c r="AC26" s="162"/>
      <c r="AD26" s="163"/>
      <c r="AE26" s="163"/>
      <c r="AF26" s="163">
        <f t="shared" si="8"/>
        <v>0</v>
      </c>
      <c r="AG26" s="164" t="str">
        <f t="shared" si="9"/>
        <v/>
      </c>
      <c r="AH26" s="166">
        <f t="shared" si="10"/>
        <v>0</v>
      </c>
      <c r="AI26" s="164" t="str">
        <f t="shared" si="11"/>
        <v/>
      </c>
      <c r="AJ26" s="166">
        <f t="shared" si="12"/>
        <v>0</v>
      </c>
      <c r="AK26" s="164"/>
      <c r="AL26" s="404">
        <f t="shared" si="13"/>
        <v>22047916</v>
      </c>
      <c r="AM26" s="160">
        <v>20.0</v>
      </c>
      <c r="AN26" s="405" t="str">
        <f t="shared" si="14"/>
        <v>Ayendy Jesús Guzmán</v>
      </c>
      <c r="AO26" s="164"/>
      <c r="AP26" s="164"/>
      <c r="AQ26" s="164"/>
      <c r="AR26" s="164"/>
      <c r="AS26" s="164"/>
      <c r="AT26" s="164"/>
      <c r="AU26" s="164"/>
      <c r="AV26" s="164"/>
      <c r="AW26" s="164"/>
      <c r="AX26" s="164"/>
      <c r="AY26" s="406">
        <f t="shared" si="15"/>
        <v>0</v>
      </c>
      <c r="AZ26" s="406" t="str">
        <f t="shared" si="16"/>
        <v/>
      </c>
      <c r="BA26" s="406">
        <f t="shared" si="17"/>
        <v>0</v>
      </c>
      <c r="BB26" s="406" t="str">
        <f t="shared" si="18"/>
        <v/>
      </c>
      <c r="BC26" s="406">
        <f t="shared" si="19"/>
        <v>0</v>
      </c>
      <c r="BD26" s="406" t="str">
        <f t="shared" si="20"/>
        <v/>
      </c>
      <c r="BE26" s="22">
        <f t="shared" si="21"/>
        <v>22047916</v>
      </c>
      <c r="BF26" s="411">
        <v>20.0</v>
      </c>
      <c r="BG26" s="405" t="str">
        <f t="shared" si="22"/>
        <v>Ayendy Jesús Guzmán</v>
      </c>
      <c r="BH26" s="414"/>
      <c r="BI26" s="414"/>
      <c r="BJ26" s="414"/>
      <c r="BK26" s="414"/>
      <c r="BL26" s="414"/>
      <c r="BM26" s="414"/>
      <c r="BN26" s="414"/>
      <c r="BO26" s="414"/>
      <c r="BP26" s="414"/>
      <c r="BQ26" s="414"/>
      <c r="BR26" s="414">
        <f t="shared" si="23"/>
        <v>0</v>
      </c>
      <c r="BS26" s="414"/>
      <c r="BT26" s="414"/>
      <c r="BU26" s="414"/>
      <c r="BV26" s="414"/>
      <c r="BW26" s="414"/>
    </row>
    <row r="27" ht="30.0" customHeight="1">
      <c r="A27" s="160">
        <f>'3A 2025 - 2026 DATOS DEL ESTUDI'!N24</f>
        <v>32387479</v>
      </c>
      <c r="B27" s="160">
        <v>21.0</v>
      </c>
      <c r="C27" s="161" t="str">
        <f>'3A 2025 - 2026 DATOS DEL ESTUDI'!B24</f>
        <v>Yassir  Hernández Disla</v>
      </c>
      <c r="D27" s="162"/>
      <c r="E27" s="162"/>
      <c r="F27" s="162"/>
      <c r="G27" s="162"/>
      <c r="H27" s="162"/>
      <c r="I27" s="162"/>
      <c r="J27" s="162"/>
      <c r="K27" s="162"/>
      <c r="L27" s="162"/>
      <c r="M27" s="163"/>
      <c r="N27" s="162">
        <f t="shared" si="1"/>
        <v>0</v>
      </c>
      <c r="O27" s="164" t="str">
        <f t="shared" si="2"/>
        <v/>
      </c>
      <c r="P27" s="165">
        <f t="shared" si="3"/>
        <v>0</v>
      </c>
      <c r="Q27" s="164" t="str">
        <f t="shared" si="4"/>
        <v/>
      </c>
      <c r="R27" s="166">
        <f t="shared" si="5"/>
        <v>0</v>
      </c>
      <c r="S27" s="164" t="str">
        <f t="shared" si="6"/>
        <v/>
      </c>
      <c r="T27" s="160">
        <v>21.0</v>
      </c>
      <c r="U27" s="161" t="str">
        <f t="shared" si="7"/>
        <v>Yassir  Hernández Disla</v>
      </c>
      <c r="V27" s="162"/>
      <c r="W27" s="162"/>
      <c r="X27" s="162"/>
      <c r="Y27" s="162"/>
      <c r="Z27" s="162"/>
      <c r="AA27" s="162"/>
      <c r="AB27" s="162"/>
      <c r="AC27" s="162"/>
      <c r="AD27" s="163"/>
      <c r="AE27" s="163"/>
      <c r="AF27" s="163">
        <f t="shared" si="8"/>
        <v>0</v>
      </c>
      <c r="AG27" s="164" t="str">
        <f t="shared" si="9"/>
        <v/>
      </c>
      <c r="AH27" s="166">
        <f t="shared" si="10"/>
        <v>0</v>
      </c>
      <c r="AI27" s="164" t="str">
        <f t="shared" si="11"/>
        <v/>
      </c>
      <c r="AJ27" s="166">
        <f t="shared" si="12"/>
        <v>0</v>
      </c>
      <c r="AK27" s="164"/>
      <c r="AL27" s="404">
        <f t="shared" si="13"/>
        <v>32387479</v>
      </c>
      <c r="AM27" s="160">
        <v>21.0</v>
      </c>
      <c r="AN27" s="405" t="str">
        <f t="shared" si="14"/>
        <v>Yassir  Hernández Disla</v>
      </c>
      <c r="AO27" s="164"/>
      <c r="AP27" s="164"/>
      <c r="AQ27" s="164"/>
      <c r="AR27" s="164"/>
      <c r="AS27" s="164"/>
      <c r="AT27" s="164"/>
      <c r="AU27" s="164"/>
      <c r="AV27" s="164"/>
      <c r="AW27" s="164"/>
      <c r="AX27" s="164"/>
      <c r="AY27" s="406">
        <f t="shared" si="15"/>
        <v>0</v>
      </c>
      <c r="AZ27" s="406" t="str">
        <f t="shared" si="16"/>
        <v/>
      </c>
      <c r="BA27" s="406">
        <f t="shared" si="17"/>
        <v>0</v>
      </c>
      <c r="BB27" s="406" t="str">
        <f t="shared" si="18"/>
        <v/>
      </c>
      <c r="BC27" s="406">
        <f t="shared" si="19"/>
        <v>0</v>
      </c>
      <c r="BD27" s="406" t="str">
        <f t="shared" si="20"/>
        <v/>
      </c>
      <c r="BE27" s="22">
        <f t="shared" si="21"/>
        <v>32387479</v>
      </c>
      <c r="BF27" s="193">
        <v>21.0</v>
      </c>
      <c r="BG27" s="405" t="str">
        <f t="shared" si="22"/>
        <v>Yassir  Hernández Disla</v>
      </c>
      <c r="BH27" s="414"/>
      <c r="BI27" s="414"/>
      <c r="BJ27" s="414"/>
      <c r="BK27" s="414"/>
      <c r="BL27" s="414"/>
      <c r="BM27" s="414"/>
      <c r="BN27" s="414"/>
      <c r="BO27" s="414"/>
      <c r="BP27" s="414"/>
      <c r="BQ27" s="414"/>
      <c r="BR27" s="414">
        <f t="shared" si="23"/>
        <v>0</v>
      </c>
      <c r="BS27" s="414"/>
      <c r="BT27" s="414"/>
      <c r="BU27" s="414"/>
      <c r="BV27" s="414"/>
      <c r="BW27" s="414"/>
    </row>
    <row r="28" ht="30.0" customHeight="1">
      <c r="A28" s="160">
        <f>'3A 2025 - 2026 DATOS DEL ESTUDI'!N25</f>
        <v>6635033</v>
      </c>
      <c r="B28" s="160">
        <v>22.0</v>
      </c>
      <c r="C28" s="161" t="str">
        <f>'3A 2025 - 2026 DATOS DEL ESTUDI'!B25</f>
        <v>Yadiel  Jiménez Betances</v>
      </c>
      <c r="D28" s="162"/>
      <c r="E28" s="162"/>
      <c r="F28" s="162"/>
      <c r="G28" s="162"/>
      <c r="H28" s="162"/>
      <c r="I28" s="162"/>
      <c r="J28" s="162"/>
      <c r="K28" s="162"/>
      <c r="L28" s="162"/>
      <c r="M28" s="163"/>
      <c r="N28" s="162">
        <f t="shared" si="1"/>
        <v>0</v>
      </c>
      <c r="O28" s="164" t="str">
        <f t="shared" si="2"/>
        <v/>
      </c>
      <c r="P28" s="165">
        <f t="shared" si="3"/>
        <v>0</v>
      </c>
      <c r="Q28" s="164" t="str">
        <f t="shared" si="4"/>
        <v/>
      </c>
      <c r="R28" s="166">
        <f t="shared" si="5"/>
        <v>0</v>
      </c>
      <c r="S28" s="164" t="str">
        <f t="shared" si="6"/>
        <v/>
      </c>
      <c r="T28" s="160">
        <v>22.0</v>
      </c>
      <c r="U28" s="161" t="str">
        <f t="shared" si="7"/>
        <v>Yadiel  Jiménez Betances</v>
      </c>
      <c r="V28" s="162"/>
      <c r="W28" s="162"/>
      <c r="X28" s="162"/>
      <c r="Y28" s="162"/>
      <c r="Z28" s="162"/>
      <c r="AA28" s="162"/>
      <c r="AB28" s="162"/>
      <c r="AC28" s="162"/>
      <c r="AD28" s="163"/>
      <c r="AE28" s="163"/>
      <c r="AF28" s="163">
        <f t="shared" si="8"/>
        <v>0</v>
      </c>
      <c r="AG28" s="164" t="str">
        <f t="shared" si="9"/>
        <v/>
      </c>
      <c r="AH28" s="166">
        <f t="shared" si="10"/>
        <v>0</v>
      </c>
      <c r="AI28" s="164" t="str">
        <f t="shared" si="11"/>
        <v/>
      </c>
      <c r="AJ28" s="166">
        <f t="shared" si="12"/>
        <v>0</v>
      </c>
      <c r="AK28" s="164"/>
      <c r="AL28" s="404">
        <f t="shared" si="13"/>
        <v>6635033</v>
      </c>
      <c r="AM28" s="160">
        <v>22.0</v>
      </c>
      <c r="AN28" s="405" t="str">
        <f t="shared" si="14"/>
        <v>Yadiel  Jiménez Betances</v>
      </c>
      <c r="AO28" s="164"/>
      <c r="AP28" s="164"/>
      <c r="AQ28" s="164"/>
      <c r="AR28" s="164"/>
      <c r="AS28" s="164"/>
      <c r="AT28" s="164"/>
      <c r="AU28" s="164"/>
      <c r="AV28" s="164"/>
      <c r="AW28" s="164"/>
      <c r="AX28" s="164"/>
      <c r="AY28" s="406">
        <f t="shared" si="15"/>
        <v>0</v>
      </c>
      <c r="AZ28" s="406" t="str">
        <f t="shared" si="16"/>
        <v/>
      </c>
      <c r="BA28" s="406">
        <f t="shared" si="17"/>
        <v>0</v>
      </c>
      <c r="BB28" s="406" t="str">
        <f t="shared" si="18"/>
        <v/>
      </c>
      <c r="BC28" s="406">
        <f t="shared" si="19"/>
        <v>0</v>
      </c>
      <c r="BD28" s="406" t="str">
        <f t="shared" si="20"/>
        <v/>
      </c>
      <c r="BE28" s="22">
        <f t="shared" si="21"/>
        <v>6635033</v>
      </c>
      <c r="BF28" s="411">
        <v>22.0</v>
      </c>
      <c r="BG28" s="405" t="str">
        <f t="shared" si="22"/>
        <v>Yadiel  Jiménez Betances</v>
      </c>
      <c r="BH28" s="414"/>
      <c r="BI28" s="414"/>
      <c r="BJ28" s="414"/>
      <c r="BK28" s="414"/>
      <c r="BL28" s="414"/>
      <c r="BM28" s="414"/>
      <c r="BN28" s="414"/>
      <c r="BO28" s="414"/>
      <c r="BP28" s="414"/>
      <c r="BQ28" s="414"/>
      <c r="BR28" s="414">
        <f t="shared" si="23"/>
        <v>0</v>
      </c>
      <c r="BS28" s="414"/>
      <c r="BT28" s="414"/>
      <c r="BU28" s="414"/>
      <c r="BV28" s="414"/>
      <c r="BW28" s="414"/>
    </row>
    <row r="29" ht="30.0" customHeight="1">
      <c r="A29" s="160">
        <f>'3A 2025 - 2026 DATOS DEL ESTUDI'!N26</f>
        <v>32857385</v>
      </c>
      <c r="B29" s="160">
        <v>23.0</v>
      </c>
      <c r="C29" s="161" t="str">
        <f>'3A 2025 - 2026 DATOS DEL ESTUDI'!B26</f>
        <v>Yamel  Mella Aquino</v>
      </c>
      <c r="D29" s="162"/>
      <c r="E29" s="162"/>
      <c r="F29" s="162"/>
      <c r="G29" s="162"/>
      <c r="H29" s="162"/>
      <c r="I29" s="162"/>
      <c r="J29" s="162"/>
      <c r="K29" s="162"/>
      <c r="L29" s="162"/>
      <c r="M29" s="163"/>
      <c r="N29" s="162">
        <f t="shared" si="1"/>
        <v>0</v>
      </c>
      <c r="O29" s="164" t="str">
        <f t="shared" si="2"/>
        <v/>
      </c>
      <c r="P29" s="165">
        <f t="shared" si="3"/>
        <v>0</v>
      </c>
      <c r="Q29" s="164" t="str">
        <f t="shared" si="4"/>
        <v/>
      </c>
      <c r="R29" s="166">
        <f t="shared" si="5"/>
        <v>0</v>
      </c>
      <c r="S29" s="164" t="str">
        <f t="shared" si="6"/>
        <v/>
      </c>
      <c r="T29" s="160">
        <v>23.0</v>
      </c>
      <c r="U29" s="161" t="str">
        <f t="shared" si="7"/>
        <v>Yamel  Mella Aquino</v>
      </c>
      <c r="V29" s="162"/>
      <c r="W29" s="162"/>
      <c r="X29" s="162"/>
      <c r="Y29" s="162"/>
      <c r="Z29" s="162"/>
      <c r="AA29" s="162"/>
      <c r="AB29" s="162"/>
      <c r="AC29" s="162"/>
      <c r="AD29" s="163"/>
      <c r="AE29" s="163"/>
      <c r="AF29" s="163">
        <f t="shared" si="8"/>
        <v>0</v>
      </c>
      <c r="AG29" s="164" t="str">
        <f t="shared" si="9"/>
        <v/>
      </c>
      <c r="AH29" s="166">
        <f t="shared" si="10"/>
        <v>0</v>
      </c>
      <c r="AI29" s="164" t="str">
        <f t="shared" si="11"/>
        <v/>
      </c>
      <c r="AJ29" s="166">
        <f t="shared" si="12"/>
        <v>0</v>
      </c>
      <c r="AK29" s="164"/>
      <c r="AL29" s="404">
        <f t="shared" si="13"/>
        <v>32857385</v>
      </c>
      <c r="AM29" s="160">
        <v>23.0</v>
      </c>
      <c r="AN29" s="405" t="str">
        <f t="shared" si="14"/>
        <v>Yamel  Mella Aquino</v>
      </c>
      <c r="AO29" s="164"/>
      <c r="AP29" s="164"/>
      <c r="AQ29" s="164"/>
      <c r="AR29" s="164"/>
      <c r="AS29" s="164"/>
      <c r="AT29" s="164"/>
      <c r="AU29" s="164"/>
      <c r="AV29" s="164"/>
      <c r="AW29" s="164"/>
      <c r="AX29" s="164"/>
      <c r="AY29" s="406">
        <f t="shared" si="15"/>
        <v>0</v>
      </c>
      <c r="AZ29" s="406" t="str">
        <f t="shared" si="16"/>
        <v/>
      </c>
      <c r="BA29" s="406">
        <f t="shared" si="17"/>
        <v>0</v>
      </c>
      <c r="BB29" s="406" t="str">
        <f t="shared" si="18"/>
        <v/>
      </c>
      <c r="BC29" s="406">
        <f t="shared" si="19"/>
        <v>0</v>
      </c>
      <c r="BD29" s="406" t="str">
        <f t="shared" si="20"/>
        <v/>
      </c>
      <c r="BE29" s="22">
        <f t="shared" si="21"/>
        <v>32857385</v>
      </c>
      <c r="BF29" s="193">
        <v>23.0</v>
      </c>
      <c r="BG29" s="405" t="str">
        <f t="shared" si="22"/>
        <v>Yamel  Mella Aquino</v>
      </c>
      <c r="BH29" s="414"/>
      <c r="BI29" s="414"/>
      <c r="BJ29" s="414"/>
      <c r="BK29" s="414"/>
      <c r="BL29" s="414"/>
      <c r="BM29" s="414"/>
      <c r="BN29" s="414"/>
      <c r="BO29" s="414"/>
      <c r="BP29" s="414"/>
      <c r="BQ29" s="414"/>
      <c r="BR29" s="414">
        <f t="shared" si="23"/>
        <v>0</v>
      </c>
      <c r="BS29" s="414"/>
      <c r="BT29" s="414"/>
      <c r="BU29" s="414"/>
      <c r="BV29" s="414"/>
      <c r="BW29" s="414"/>
    </row>
    <row r="30" ht="30.0" customHeight="1">
      <c r="A30" s="160">
        <f>'3A 2025 - 2026 DATOS DEL ESTUDI'!N27</f>
        <v>6396255</v>
      </c>
      <c r="B30" s="160">
        <v>24.0</v>
      </c>
      <c r="C30" s="161" t="str">
        <f>'3A 2025 - 2026 DATOS DEL ESTUDI'!B27</f>
        <v>Sariely Del Carmen Mena Chávez</v>
      </c>
      <c r="D30" s="162"/>
      <c r="E30" s="162"/>
      <c r="F30" s="162"/>
      <c r="G30" s="162"/>
      <c r="H30" s="162"/>
      <c r="I30" s="162"/>
      <c r="J30" s="162"/>
      <c r="K30" s="163"/>
      <c r="L30" s="163"/>
      <c r="M30" s="163"/>
      <c r="N30" s="162">
        <f t="shared" si="1"/>
        <v>0</v>
      </c>
      <c r="O30" s="164" t="str">
        <f t="shared" si="2"/>
        <v/>
      </c>
      <c r="P30" s="165">
        <f t="shared" si="3"/>
        <v>0</v>
      </c>
      <c r="Q30" s="164" t="str">
        <f t="shared" si="4"/>
        <v/>
      </c>
      <c r="R30" s="166">
        <f t="shared" si="5"/>
        <v>0</v>
      </c>
      <c r="S30" s="164" t="str">
        <f t="shared" si="6"/>
        <v/>
      </c>
      <c r="T30" s="160">
        <v>24.0</v>
      </c>
      <c r="U30" s="161" t="str">
        <f t="shared" si="7"/>
        <v>Sariely Del Carmen Mena Chávez</v>
      </c>
      <c r="V30" s="162"/>
      <c r="W30" s="162"/>
      <c r="X30" s="162"/>
      <c r="Y30" s="162"/>
      <c r="Z30" s="163"/>
      <c r="AA30" s="162"/>
      <c r="AB30" s="163"/>
      <c r="AC30" s="162"/>
      <c r="AD30" s="163"/>
      <c r="AE30" s="163"/>
      <c r="AF30" s="163">
        <f t="shared" si="8"/>
        <v>0</v>
      </c>
      <c r="AG30" s="164" t="str">
        <f t="shared" si="9"/>
        <v/>
      </c>
      <c r="AH30" s="166">
        <f t="shared" si="10"/>
        <v>0</v>
      </c>
      <c r="AI30" s="164" t="str">
        <f t="shared" si="11"/>
        <v/>
      </c>
      <c r="AJ30" s="166">
        <f t="shared" si="12"/>
        <v>0</v>
      </c>
      <c r="AK30" s="164"/>
      <c r="AL30" s="404">
        <f t="shared" si="13"/>
        <v>6396255</v>
      </c>
      <c r="AM30" s="160">
        <v>24.0</v>
      </c>
      <c r="AN30" s="405" t="str">
        <f t="shared" si="14"/>
        <v>Sariely Del Carmen Mena Chávez</v>
      </c>
      <c r="AO30" s="164"/>
      <c r="AP30" s="164"/>
      <c r="AQ30" s="164"/>
      <c r="AR30" s="164"/>
      <c r="AS30" s="164"/>
      <c r="AT30" s="164"/>
      <c r="AU30" s="164"/>
      <c r="AV30" s="164"/>
      <c r="AW30" s="164"/>
      <c r="AX30" s="164"/>
      <c r="AY30" s="406">
        <f t="shared" si="15"/>
        <v>0</v>
      </c>
      <c r="AZ30" s="406" t="str">
        <f t="shared" si="16"/>
        <v/>
      </c>
      <c r="BA30" s="406">
        <f t="shared" si="17"/>
        <v>0</v>
      </c>
      <c r="BB30" s="406" t="str">
        <f t="shared" si="18"/>
        <v/>
      </c>
      <c r="BC30" s="406">
        <f t="shared" si="19"/>
        <v>0</v>
      </c>
      <c r="BD30" s="406" t="str">
        <f t="shared" si="20"/>
        <v/>
      </c>
      <c r="BE30" s="22">
        <f t="shared" si="21"/>
        <v>6396255</v>
      </c>
      <c r="BF30" s="411">
        <v>24.0</v>
      </c>
      <c r="BG30" s="405" t="str">
        <f t="shared" si="22"/>
        <v>Sariely Del Carmen Mena Chávez</v>
      </c>
      <c r="BH30" s="414"/>
      <c r="BI30" s="414"/>
      <c r="BJ30" s="414"/>
      <c r="BK30" s="414"/>
      <c r="BL30" s="414"/>
      <c r="BM30" s="414"/>
      <c r="BN30" s="414"/>
      <c r="BO30" s="414"/>
      <c r="BP30" s="414"/>
      <c r="BQ30" s="414"/>
      <c r="BR30" s="414">
        <f t="shared" si="23"/>
        <v>0</v>
      </c>
      <c r="BS30" s="414"/>
      <c r="BT30" s="414"/>
      <c r="BU30" s="414"/>
      <c r="BV30" s="414"/>
      <c r="BW30" s="414"/>
    </row>
    <row r="31" ht="30.0" customHeight="1">
      <c r="A31" s="160">
        <f>'3A 2025 - 2026 DATOS DEL ESTUDI'!N28</f>
        <v>33560794</v>
      </c>
      <c r="B31" s="160">
        <v>25.0</v>
      </c>
      <c r="C31" s="161" t="str">
        <f>'3A 2025 - 2026 DATOS DEL ESTUDI'!B28</f>
        <v>David Carmelo Navas Fernández</v>
      </c>
      <c r="D31" s="162"/>
      <c r="E31" s="162"/>
      <c r="F31" s="162"/>
      <c r="G31" s="162"/>
      <c r="H31" s="162"/>
      <c r="I31" s="162"/>
      <c r="J31" s="162"/>
      <c r="K31" s="162"/>
      <c r="L31" s="162"/>
      <c r="M31" s="163"/>
      <c r="N31" s="162">
        <f t="shared" si="1"/>
        <v>0</v>
      </c>
      <c r="O31" s="164" t="str">
        <f t="shared" si="2"/>
        <v/>
      </c>
      <c r="P31" s="165">
        <f t="shared" si="3"/>
        <v>0</v>
      </c>
      <c r="Q31" s="164" t="str">
        <f t="shared" si="4"/>
        <v/>
      </c>
      <c r="R31" s="166">
        <f t="shared" si="5"/>
        <v>0</v>
      </c>
      <c r="S31" s="164" t="str">
        <f t="shared" si="6"/>
        <v/>
      </c>
      <c r="T31" s="160">
        <v>25.0</v>
      </c>
      <c r="U31" s="161" t="str">
        <f t="shared" si="7"/>
        <v>David Carmelo Navas Fernández</v>
      </c>
      <c r="V31" s="162"/>
      <c r="W31" s="162"/>
      <c r="X31" s="162"/>
      <c r="Y31" s="162"/>
      <c r="Z31" s="162"/>
      <c r="AA31" s="162"/>
      <c r="AB31" s="162"/>
      <c r="AC31" s="162"/>
      <c r="AD31" s="163"/>
      <c r="AE31" s="163"/>
      <c r="AF31" s="163">
        <f t="shared" si="8"/>
        <v>0</v>
      </c>
      <c r="AG31" s="164" t="str">
        <f t="shared" si="9"/>
        <v/>
      </c>
      <c r="AH31" s="166">
        <f t="shared" si="10"/>
        <v>0</v>
      </c>
      <c r="AI31" s="164" t="str">
        <f t="shared" si="11"/>
        <v/>
      </c>
      <c r="AJ31" s="166">
        <f t="shared" si="12"/>
        <v>0</v>
      </c>
      <c r="AK31" s="164"/>
      <c r="AL31" s="404">
        <f t="shared" si="13"/>
        <v>33560794</v>
      </c>
      <c r="AM31" s="160">
        <v>25.0</v>
      </c>
      <c r="AN31" s="405" t="str">
        <f t="shared" si="14"/>
        <v>David Carmelo Navas Fernández</v>
      </c>
      <c r="AO31" s="164"/>
      <c r="AP31" s="164"/>
      <c r="AQ31" s="164"/>
      <c r="AR31" s="164"/>
      <c r="AS31" s="164"/>
      <c r="AT31" s="164"/>
      <c r="AU31" s="164"/>
      <c r="AV31" s="164"/>
      <c r="AW31" s="164"/>
      <c r="AX31" s="164"/>
      <c r="AY31" s="406">
        <f t="shared" si="15"/>
        <v>0</v>
      </c>
      <c r="AZ31" s="406" t="str">
        <f t="shared" si="16"/>
        <v/>
      </c>
      <c r="BA31" s="406">
        <f t="shared" si="17"/>
        <v>0</v>
      </c>
      <c r="BB31" s="406" t="str">
        <f t="shared" si="18"/>
        <v/>
      </c>
      <c r="BC31" s="406">
        <f t="shared" si="19"/>
        <v>0</v>
      </c>
      <c r="BD31" s="406" t="str">
        <f t="shared" si="20"/>
        <v/>
      </c>
      <c r="BE31" s="22">
        <f t="shared" si="21"/>
        <v>33560794</v>
      </c>
      <c r="BF31" s="193">
        <v>25.0</v>
      </c>
      <c r="BG31" s="405" t="str">
        <f t="shared" si="22"/>
        <v>David Carmelo Navas Fernández</v>
      </c>
      <c r="BH31" s="414"/>
      <c r="BI31" s="414"/>
      <c r="BJ31" s="414"/>
      <c r="BK31" s="414"/>
      <c r="BL31" s="414"/>
      <c r="BM31" s="414"/>
      <c r="BN31" s="414"/>
      <c r="BO31" s="414"/>
      <c r="BP31" s="414"/>
      <c r="BQ31" s="414"/>
      <c r="BR31" s="414">
        <f t="shared" si="23"/>
        <v>0</v>
      </c>
      <c r="BS31" s="414"/>
      <c r="BT31" s="414"/>
      <c r="BU31" s="414"/>
      <c r="BV31" s="414"/>
      <c r="BW31" s="414"/>
    </row>
    <row r="32" ht="30.0" customHeight="1">
      <c r="A32" s="160">
        <f>'3A 2025 - 2026 DATOS DEL ESTUDI'!N29</f>
        <v>32720987</v>
      </c>
      <c r="B32" s="160">
        <v>26.0</v>
      </c>
      <c r="C32" s="161" t="str">
        <f>'3A 2025 - 2026 DATOS DEL ESTUDI'!B29</f>
        <v>Andriw Jelier Ortiz Rodríguez</v>
      </c>
      <c r="D32" s="162"/>
      <c r="E32" s="162"/>
      <c r="F32" s="162"/>
      <c r="G32" s="162"/>
      <c r="H32" s="162"/>
      <c r="I32" s="162"/>
      <c r="J32" s="162"/>
      <c r="K32" s="162"/>
      <c r="L32" s="162"/>
      <c r="M32" s="163"/>
      <c r="N32" s="162">
        <f t="shared" si="1"/>
        <v>0</v>
      </c>
      <c r="O32" s="164" t="str">
        <f t="shared" si="2"/>
        <v/>
      </c>
      <c r="P32" s="165">
        <f t="shared" si="3"/>
        <v>0</v>
      </c>
      <c r="Q32" s="164" t="str">
        <f t="shared" si="4"/>
        <v/>
      </c>
      <c r="R32" s="166">
        <f t="shared" si="5"/>
        <v>0</v>
      </c>
      <c r="S32" s="164" t="str">
        <f t="shared" si="6"/>
        <v/>
      </c>
      <c r="T32" s="160">
        <v>26.0</v>
      </c>
      <c r="U32" s="161" t="str">
        <f t="shared" si="7"/>
        <v>Andriw Jelier Ortiz Rodríguez</v>
      </c>
      <c r="V32" s="162"/>
      <c r="W32" s="162"/>
      <c r="X32" s="162"/>
      <c r="Y32" s="162"/>
      <c r="Z32" s="162"/>
      <c r="AA32" s="162"/>
      <c r="AB32" s="162"/>
      <c r="AC32" s="162"/>
      <c r="AD32" s="163"/>
      <c r="AE32" s="163"/>
      <c r="AF32" s="163">
        <f t="shared" si="8"/>
        <v>0</v>
      </c>
      <c r="AG32" s="164" t="str">
        <f t="shared" si="9"/>
        <v/>
      </c>
      <c r="AH32" s="166">
        <f t="shared" si="10"/>
        <v>0</v>
      </c>
      <c r="AI32" s="164" t="str">
        <f t="shared" si="11"/>
        <v/>
      </c>
      <c r="AJ32" s="166">
        <f t="shared" si="12"/>
        <v>0</v>
      </c>
      <c r="AK32" s="164"/>
      <c r="AL32" s="404">
        <f t="shared" si="13"/>
        <v>32720987</v>
      </c>
      <c r="AM32" s="160">
        <v>26.0</v>
      </c>
      <c r="AN32" s="405" t="str">
        <f t="shared" si="14"/>
        <v>Andriw Jelier Ortiz Rodríguez</v>
      </c>
      <c r="AO32" s="164"/>
      <c r="AP32" s="164"/>
      <c r="AQ32" s="164"/>
      <c r="AR32" s="164"/>
      <c r="AS32" s="164"/>
      <c r="AT32" s="164"/>
      <c r="AU32" s="164"/>
      <c r="AV32" s="164"/>
      <c r="AW32" s="164"/>
      <c r="AX32" s="164"/>
      <c r="AY32" s="406">
        <f t="shared" si="15"/>
        <v>0</v>
      </c>
      <c r="AZ32" s="406" t="str">
        <f t="shared" si="16"/>
        <v/>
      </c>
      <c r="BA32" s="406">
        <f t="shared" si="17"/>
        <v>0</v>
      </c>
      <c r="BB32" s="406" t="str">
        <f t="shared" si="18"/>
        <v/>
      </c>
      <c r="BC32" s="406">
        <f t="shared" si="19"/>
        <v>0</v>
      </c>
      <c r="BD32" s="406" t="str">
        <f t="shared" si="20"/>
        <v/>
      </c>
      <c r="BE32" s="22">
        <f t="shared" si="21"/>
        <v>32720987</v>
      </c>
      <c r="BF32" s="411">
        <v>26.0</v>
      </c>
      <c r="BG32" s="405" t="str">
        <f t="shared" si="22"/>
        <v>Andriw Jelier Ortiz Rodríguez</v>
      </c>
      <c r="BH32" s="414"/>
      <c r="BI32" s="414"/>
      <c r="BJ32" s="414"/>
      <c r="BK32" s="414"/>
      <c r="BL32" s="414"/>
      <c r="BM32" s="414"/>
      <c r="BN32" s="414"/>
      <c r="BO32" s="414"/>
      <c r="BP32" s="414"/>
      <c r="BQ32" s="414"/>
      <c r="BR32" s="414">
        <f t="shared" si="23"/>
        <v>0</v>
      </c>
      <c r="BS32" s="414"/>
      <c r="BT32" s="414"/>
      <c r="BU32" s="414"/>
      <c r="BV32" s="414"/>
      <c r="BW32" s="414"/>
    </row>
    <row r="33" ht="30.0" customHeight="1">
      <c r="A33" s="160">
        <f>'3A 2025 - 2026 DATOS DEL ESTUDI'!N30</f>
        <v>32899290</v>
      </c>
      <c r="B33" s="160">
        <v>27.0</v>
      </c>
      <c r="C33" s="161" t="str">
        <f>'3A 2025 - 2026 DATOS DEL ESTUDI'!B30</f>
        <v>Dashley Nicole Peña García</v>
      </c>
      <c r="D33" s="162"/>
      <c r="E33" s="162"/>
      <c r="F33" s="162"/>
      <c r="G33" s="162"/>
      <c r="H33" s="162"/>
      <c r="I33" s="162"/>
      <c r="J33" s="162"/>
      <c r="K33" s="162"/>
      <c r="L33" s="162"/>
      <c r="M33" s="163"/>
      <c r="N33" s="162">
        <f t="shared" si="1"/>
        <v>0</v>
      </c>
      <c r="O33" s="164" t="str">
        <f t="shared" si="2"/>
        <v/>
      </c>
      <c r="P33" s="165">
        <f t="shared" si="3"/>
        <v>0</v>
      </c>
      <c r="Q33" s="164" t="str">
        <f t="shared" si="4"/>
        <v/>
      </c>
      <c r="R33" s="166">
        <f t="shared" si="5"/>
        <v>0</v>
      </c>
      <c r="S33" s="164" t="str">
        <f t="shared" si="6"/>
        <v/>
      </c>
      <c r="T33" s="160">
        <v>27.0</v>
      </c>
      <c r="U33" s="161" t="str">
        <f t="shared" si="7"/>
        <v>Dashley Nicole Peña García</v>
      </c>
      <c r="V33" s="162"/>
      <c r="W33" s="162"/>
      <c r="X33" s="162"/>
      <c r="Y33" s="162"/>
      <c r="Z33" s="162"/>
      <c r="AA33" s="162"/>
      <c r="AB33" s="162"/>
      <c r="AC33" s="162"/>
      <c r="AD33" s="163"/>
      <c r="AE33" s="163"/>
      <c r="AF33" s="163">
        <f t="shared" si="8"/>
        <v>0</v>
      </c>
      <c r="AG33" s="164" t="str">
        <f t="shared" si="9"/>
        <v/>
      </c>
      <c r="AH33" s="166">
        <f t="shared" si="10"/>
        <v>0</v>
      </c>
      <c r="AI33" s="164" t="str">
        <f t="shared" si="11"/>
        <v/>
      </c>
      <c r="AJ33" s="166">
        <f t="shared" si="12"/>
        <v>0</v>
      </c>
      <c r="AK33" s="164"/>
      <c r="AL33" s="404">
        <f t="shared" si="13"/>
        <v>32899290</v>
      </c>
      <c r="AM33" s="160">
        <v>27.0</v>
      </c>
      <c r="AN33" s="405" t="str">
        <f t="shared" si="14"/>
        <v>Dashley Nicole Peña García</v>
      </c>
      <c r="AO33" s="164"/>
      <c r="AP33" s="164"/>
      <c r="AQ33" s="164"/>
      <c r="AR33" s="164"/>
      <c r="AS33" s="164"/>
      <c r="AT33" s="164"/>
      <c r="AU33" s="164"/>
      <c r="AV33" s="164"/>
      <c r="AW33" s="164"/>
      <c r="AX33" s="164"/>
      <c r="AY33" s="406">
        <f t="shared" si="15"/>
        <v>0</v>
      </c>
      <c r="AZ33" s="406" t="str">
        <f t="shared" si="16"/>
        <v/>
      </c>
      <c r="BA33" s="406">
        <f t="shared" si="17"/>
        <v>0</v>
      </c>
      <c r="BB33" s="406" t="str">
        <f t="shared" si="18"/>
        <v/>
      </c>
      <c r="BC33" s="406">
        <f t="shared" si="19"/>
        <v>0</v>
      </c>
      <c r="BD33" s="406" t="str">
        <f t="shared" si="20"/>
        <v/>
      </c>
      <c r="BE33" s="22">
        <f t="shared" si="21"/>
        <v>32899290</v>
      </c>
      <c r="BF33" s="193">
        <v>27.0</v>
      </c>
      <c r="BG33" s="405" t="str">
        <f t="shared" si="22"/>
        <v>Dashley Nicole Peña García</v>
      </c>
      <c r="BH33" s="414"/>
      <c r="BI33" s="414"/>
      <c r="BJ33" s="414"/>
      <c r="BK33" s="414"/>
      <c r="BL33" s="414"/>
      <c r="BM33" s="414"/>
      <c r="BN33" s="414"/>
      <c r="BO33" s="414"/>
      <c r="BP33" s="414"/>
      <c r="BQ33" s="414"/>
      <c r="BR33" s="414">
        <f t="shared" si="23"/>
        <v>0</v>
      </c>
      <c r="BS33" s="414"/>
      <c r="BT33" s="414"/>
      <c r="BU33" s="414"/>
      <c r="BV33" s="414"/>
      <c r="BW33" s="414"/>
    </row>
    <row r="34" ht="30.0" customHeight="1">
      <c r="A34" s="160">
        <f>'3A 2025 - 2026 DATOS DEL ESTUDI'!N31</f>
        <v>32607334</v>
      </c>
      <c r="B34" s="160">
        <v>28.0</v>
      </c>
      <c r="C34" s="161" t="str">
        <f>'3A 2025 - 2026 DATOS DEL ESTUDI'!B31</f>
        <v>Yesly  Peña Muñoz</v>
      </c>
      <c r="D34" s="162"/>
      <c r="E34" s="162"/>
      <c r="F34" s="162"/>
      <c r="G34" s="162"/>
      <c r="H34" s="162"/>
      <c r="I34" s="162"/>
      <c r="J34" s="162"/>
      <c r="K34" s="162"/>
      <c r="L34" s="162"/>
      <c r="M34" s="163"/>
      <c r="N34" s="162">
        <f t="shared" si="1"/>
        <v>0</v>
      </c>
      <c r="O34" s="164" t="str">
        <f t="shared" si="2"/>
        <v/>
      </c>
      <c r="P34" s="165">
        <f t="shared" si="3"/>
        <v>0</v>
      </c>
      <c r="Q34" s="164" t="str">
        <f t="shared" si="4"/>
        <v/>
      </c>
      <c r="R34" s="166">
        <f t="shared" si="5"/>
        <v>0</v>
      </c>
      <c r="S34" s="164" t="str">
        <f t="shared" si="6"/>
        <v/>
      </c>
      <c r="T34" s="160">
        <v>28.0</v>
      </c>
      <c r="U34" s="161" t="str">
        <f t="shared" si="7"/>
        <v>Yesly  Peña Muñoz</v>
      </c>
      <c r="V34" s="162"/>
      <c r="W34" s="162"/>
      <c r="X34" s="162"/>
      <c r="Y34" s="162"/>
      <c r="Z34" s="162"/>
      <c r="AA34" s="162"/>
      <c r="AB34" s="162"/>
      <c r="AC34" s="162"/>
      <c r="AD34" s="163"/>
      <c r="AE34" s="163"/>
      <c r="AF34" s="163">
        <f t="shared" si="8"/>
        <v>0</v>
      </c>
      <c r="AG34" s="164" t="str">
        <f t="shared" si="9"/>
        <v/>
      </c>
      <c r="AH34" s="166">
        <f t="shared" si="10"/>
        <v>0</v>
      </c>
      <c r="AI34" s="164" t="str">
        <f t="shared" si="11"/>
        <v/>
      </c>
      <c r="AJ34" s="166">
        <f t="shared" si="12"/>
        <v>0</v>
      </c>
      <c r="AK34" s="164"/>
      <c r="AL34" s="404">
        <f t="shared" si="13"/>
        <v>32607334</v>
      </c>
      <c r="AM34" s="160">
        <v>28.0</v>
      </c>
      <c r="AN34" s="405" t="str">
        <f t="shared" si="14"/>
        <v>Yesly  Peña Muñoz</v>
      </c>
      <c r="AO34" s="164"/>
      <c r="AP34" s="164"/>
      <c r="AQ34" s="164"/>
      <c r="AR34" s="164"/>
      <c r="AS34" s="164"/>
      <c r="AT34" s="164"/>
      <c r="AU34" s="164"/>
      <c r="AV34" s="164"/>
      <c r="AW34" s="164"/>
      <c r="AX34" s="164"/>
      <c r="AY34" s="406">
        <f t="shared" si="15"/>
        <v>0</v>
      </c>
      <c r="AZ34" s="406" t="str">
        <f t="shared" si="16"/>
        <v/>
      </c>
      <c r="BA34" s="406">
        <f t="shared" si="17"/>
        <v>0</v>
      </c>
      <c r="BB34" s="406" t="str">
        <f t="shared" si="18"/>
        <v/>
      </c>
      <c r="BC34" s="406">
        <f t="shared" si="19"/>
        <v>0</v>
      </c>
      <c r="BD34" s="406" t="str">
        <f t="shared" si="20"/>
        <v/>
      </c>
      <c r="BE34" s="22">
        <f t="shared" si="21"/>
        <v>32607334</v>
      </c>
      <c r="BF34" s="411">
        <v>28.0</v>
      </c>
      <c r="BG34" s="405" t="str">
        <f t="shared" si="22"/>
        <v>Yesly  Peña Muñoz</v>
      </c>
      <c r="BH34" s="414"/>
      <c r="BI34" s="414"/>
      <c r="BJ34" s="414"/>
      <c r="BK34" s="414"/>
      <c r="BL34" s="414"/>
      <c r="BM34" s="414"/>
      <c r="BN34" s="414"/>
      <c r="BO34" s="414"/>
      <c r="BP34" s="414"/>
      <c r="BQ34" s="414"/>
      <c r="BR34" s="414">
        <f t="shared" si="23"/>
        <v>0</v>
      </c>
      <c r="BS34" s="414"/>
      <c r="BT34" s="414"/>
      <c r="BU34" s="414"/>
      <c r="BV34" s="414"/>
      <c r="BW34" s="414"/>
    </row>
    <row r="35" ht="30.0" customHeight="1">
      <c r="A35" s="160">
        <f>'3A 2025 - 2026 DATOS DEL ESTUDI'!N32</f>
        <v>32687351</v>
      </c>
      <c r="B35" s="160">
        <v>29.0</v>
      </c>
      <c r="C35" s="161" t="str">
        <f>'3A 2025 - 2026 DATOS DEL ESTUDI'!B32</f>
        <v>Wilbert  Peña Paulino</v>
      </c>
      <c r="D35" s="162"/>
      <c r="E35" s="162"/>
      <c r="F35" s="162"/>
      <c r="G35" s="162"/>
      <c r="H35" s="162"/>
      <c r="I35" s="162"/>
      <c r="J35" s="162"/>
      <c r="K35" s="162"/>
      <c r="L35" s="162"/>
      <c r="M35" s="163"/>
      <c r="N35" s="162">
        <f t="shared" si="1"/>
        <v>0</v>
      </c>
      <c r="O35" s="164" t="str">
        <f t="shared" si="2"/>
        <v/>
      </c>
      <c r="P35" s="165">
        <f t="shared" si="3"/>
        <v>0</v>
      </c>
      <c r="Q35" s="164" t="str">
        <f t="shared" si="4"/>
        <v/>
      </c>
      <c r="R35" s="166">
        <f t="shared" si="5"/>
        <v>0</v>
      </c>
      <c r="S35" s="164" t="str">
        <f t="shared" si="6"/>
        <v/>
      </c>
      <c r="T35" s="160">
        <v>29.0</v>
      </c>
      <c r="U35" s="161" t="str">
        <f t="shared" si="7"/>
        <v>Wilbert  Peña Paulino</v>
      </c>
      <c r="V35" s="162"/>
      <c r="W35" s="162"/>
      <c r="X35" s="162"/>
      <c r="Y35" s="162"/>
      <c r="Z35" s="162"/>
      <c r="AA35" s="162"/>
      <c r="AB35" s="162"/>
      <c r="AC35" s="162"/>
      <c r="AD35" s="163"/>
      <c r="AE35" s="163"/>
      <c r="AF35" s="163">
        <f t="shared" si="8"/>
        <v>0</v>
      </c>
      <c r="AG35" s="164" t="str">
        <f t="shared" si="9"/>
        <v/>
      </c>
      <c r="AH35" s="166">
        <f t="shared" si="10"/>
        <v>0</v>
      </c>
      <c r="AI35" s="164" t="str">
        <f t="shared" si="11"/>
        <v/>
      </c>
      <c r="AJ35" s="166">
        <f t="shared" si="12"/>
        <v>0</v>
      </c>
      <c r="AK35" s="164"/>
      <c r="AL35" s="404">
        <f t="shared" si="13"/>
        <v>32687351</v>
      </c>
      <c r="AM35" s="160">
        <v>29.0</v>
      </c>
      <c r="AN35" s="405" t="str">
        <f t="shared" si="14"/>
        <v>Wilbert  Peña Paulino</v>
      </c>
      <c r="AO35" s="164"/>
      <c r="AP35" s="164"/>
      <c r="AQ35" s="164"/>
      <c r="AR35" s="164"/>
      <c r="AS35" s="164"/>
      <c r="AT35" s="164"/>
      <c r="AU35" s="164"/>
      <c r="AV35" s="164"/>
      <c r="AW35" s="164"/>
      <c r="AX35" s="164"/>
      <c r="AY35" s="406">
        <f t="shared" si="15"/>
        <v>0</v>
      </c>
      <c r="AZ35" s="406" t="str">
        <f t="shared" si="16"/>
        <v/>
      </c>
      <c r="BA35" s="406">
        <f t="shared" si="17"/>
        <v>0</v>
      </c>
      <c r="BB35" s="406" t="str">
        <f t="shared" si="18"/>
        <v/>
      </c>
      <c r="BC35" s="406">
        <f t="shared" si="19"/>
        <v>0</v>
      </c>
      <c r="BD35" s="406" t="str">
        <f t="shared" si="20"/>
        <v/>
      </c>
      <c r="BE35" s="22">
        <f t="shared" si="21"/>
        <v>32687351</v>
      </c>
      <c r="BF35" s="193">
        <v>29.0</v>
      </c>
      <c r="BG35" s="405" t="str">
        <f t="shared" si="22"/>
        <v>Wilbert  Peña Paulino</v>
      </c>
      <c r="BH35" s="414"/>
      <c r="BI35" s="414"/>
      <c r="BJ35" s="414"/>
      <c r="BK35" s="414"/>
      <c r="BL35" s="414"/>
      <c r="BM35" s="414"/>
      <c r="BN35" s="414"/>
      <c r="BO35" s="414"/>
      <c r="BP35" s="414"/>
      <c r="BQ35" s="414"/>
      <c r="BR35" s="414">
        <f t="shared" si="23"/>
        <v>0</v>
      </c>
      <c r="BS35" s="414"/>
      <c r="BT35" s="414"/>
      <c r="BU35" s="414"/>
      <c r="BV35" s="414"/>
      <c r="BW35" s="414"/>
    </row>
    <row r="36" ht="30.0" customHeight="1">
      <c r="A36" s="160">
        <f>'3A 2025 - 2026 DATOS DEL ESTUDI'!N33</f>
        <v>6445759</v>
      </c>
      <c r="B36" s="160">
        <v>30.0</v>
      </c>
      <c r="C36" s="161" t="str">
        <f>'3A 2025 - 2026 DATOS DEL ESTUDI'!B33</f>
        <v>Yonayry  Peña Santos</v>
      </c>
      <c r="D36" s="162"/>
      <c r="E36" s="162"/>
      <c r="F36" s="162"/>
      <c r="G36" s="162"/>
      <c r="H36" s="162"/>
      <c r="I36" s="162"/>
      <c r="J36" s="162"/>
      <c r="K36" s="162"/>
      <c r="L36" s="162"/>
      <c r="M36" s="163"/>
      <c r="N36" s="162">
        <f t="shared" si="1"/>
        <v>0</v>
      </c>
      <c r="O36" s="164" t="str">
        <f t="shared" si="2"/>
        <v/>
      </c>
      <c r="P36" s="165">
        <f t="shared" si="3"/>
        <v>0</v>
      </c>
      <c r="Q36" s="164" t="str">
        <f t="shared" si="4"/>
        <v/>
      </c>
      <c r="R36" s="166">
        <f t="shared" si="5"/>
        <v>0</v>
      </c>
      <c r="S36" s="164" t="str">
        <f t="shared" si="6"/>
        <v/>
      </c>
      <c r="T36" s="160">
        <v>30.0</v>
      </c>
      <c r="U36" s="161" t="str">
        <f t="shared" si="7"/>
        <v>Yonayry  Peña Santos</v>
      </c>
      <c r="V36" s="162"/>
      <c r="W36" s="162"/>
      <c r="X36" s="162"/>
      <c r="Y36" s="162"/>
      <c r="Z36" s="162"/>
      <c r="AA36" s="162"/>
      <c r="AB36" s="162"/>
      <c r="AC36" s="162"/>
      <c r="AD36" s="163"/>
      <c r="AE36" s="163"/>
      <c r="AF36" s="163">
        <f t="shared" si="8"/>
        <v>0</v>
      </c>
      <c r="AG36" s="164" t="str">
        <f t="shared" si="9"/>
        <v/>
      </c>
      <c r="AH36" s="166">
        <f t="shared" si="10"/>
        <v>0</v>
      </c>
      <c r="AI36" s="164" t="str">
        <f t="shared" si="11"/>
        <v/>
      </c>
      <c r="AJ36" s="166">
        <f t="shared" si="12"/>
        <v>0</v>
      </c>
      <c r="AK36" s="164"/>
      <c r="AL36" s="404">
        <f t="shared" si="13"/>
        <v>6445759</v>
      </c>
      <c r="AM36" s="160">
        <v>30.0</v>
      </c>
      <c r="AN36" s="405" t="str">
        <f t="shared" si="14"/>
        <v>Yonayry  Peña Santos</v>
      </c>
      <c r="AO36" s="164"/>
      <c r="AP36" s="164"/>
      <c r="AQ36" s="164"/>
      <c r="AR36" s="164"/>
      <c r="AS36" s="164"/>
      <c r="AT36" s="164"/>
      <c r="AU36" s="164"/>
      <c r="AV36" s="164"/>
      <c r="AW36" s="164"/>
      <c r="AX36" s="164"/>
      <c r="AY36" s="406">
        <f t="shared" si="15"/>
        <v>0</v>
      </c>
      <c r="AZ36" s="406" t="str">
        <f t="shared" si="16"/>
        <v/>
      </c>
      <c r="BA36" s="406">
        <f t="shared" si="17"/>
        <v>0</v>
      </c>
      <c r="BB36" s="406" t="str">
        <f t="shared" si="18"/>
        <v/>
      </c>
      <c r="BC36" s="406">
        <f t="shared" si="19"/>
        <v>0</v>
      </c>
      <c r="BD36" s="406" t="str">
        <f t="shared" si="20"/>
        <v/>
      </c>
      <c r="BE36" s="22">
        <f t="shared" si="21"/>
        <v>6445759</v>
      </c>
      <c r="BF36" s="411">
        <v>30.0</v>
      </c>
      <c r="BG36" s="405" t="str">
        <f t="shared" si="22"/>
        <v>Yonayry  Peña Santos</v>
      </c>
      <c r="BH36" s="414"/>
      <c r="BI36" s="414"/>
      <c r="BJ36" s="414"/>
      <c r="BK36" s="414"/>
      <c r="BL36" s="414"/>
      <c r="BM36" s="414"/>
      <c r="BN36" s="414"/>
      <c r="BO36" s="414"/>
      <c r="BP36" s="414"/>
      <c r="BQ36" s="414"/>
      <c r="BR36" s="414">
        <f t="shared" si="23"/>
        <v>0</v>
      </c>
      <c r="BS36" s="414"/>
      <c r="BT36" s="414"/>
      <c r="BU36" s="414"/>
      <c r="BV36" s="414"/>
      <c r="BW36" s="414"/>
    </row>
    <row r="37" ht="30.0" customHeight="1">
      <c r="A37" s="160">
        <f>'3A 2025 - 2026 DATOS DEL ESTUDI'!N34</f>
        <v>22023376</v>
      </c>
      <c r="B37" s="160">
        <v>31.0</v>
      </c>
      <c r="C37" s="161" t="str">
        <f>'3A 2025 - 2026 DATOS DEL ESTUDI'!B34</f>
        <v>Rossier Analiz Pérez Rodríguez</v>
      </c>
      <c r="D37" s="162"/>
      <c r="E37" s="162"/>
      <c r="F37" s="162"/>
      <c r="G37" s="162"/>
      <c r="H37" s="162"/>
      <c r="I37" s="163"/>
      <c r="J37" s="162"/>
      <c r="K37" s="162"/>
      <c r="L37" s="162"/>
      <c r="M37" s="163"/>
      <c r="N37" s="162">
        <f t="shared" si="1"/>
        <v>0</v>
      </c>
      <c r="O37" s="164" t="str">
        <f t="shared" si="2"/>
        <v/>
      </c>
      <c r="P37" s="165">
        <f t="shared" si="3"/>
        <v>0</v>
      </c>
      <c r="Q37" s="164" t="str">
        <f t="shared" si="4"/>
        <v/>
      </c>
      <c r="R37" s="166">
        <f t="shared" si="5"/>
        <v>0</v>
      </c>
      <c r="S37" s="164" t="str">
        <f t="shared" si="6"/>
        <v/>
      </c>
      <c r="T37" s="160">
        <v>31.0</v>
      </c>
      <c r="U37" s="161" t="str">
        <f t="shared" si="7"/>
        <v>Rossier Analiz Pérez Rodríguez</v>
      </c>
      <c r="V37" s="162"/>
      <c r="W37" s="162"/>
      <c r="X37" s="162"/>
      <c r="Y37" s="162"/>
      <c r="Z37" s="162"/>
      <c r="AA37" s="162"/>
      <c r="AB37" s="162"/>
      <c r="AC37" s="162"/>
      <c r="AD37" s="163"/>
      <c r="AE37" s="163"/>
      <c r="AF37" s="163">
        <f t="shared" si="8"/>
        <v>0</v>
      </c>
      <c r="AG37" s="164" t="str">
        <f t="shared" si="9"/>
        <v/>
      </c>
      <c r="AH37" s="166">
        <f t="shared" si="10"/>
        <v>0</v>
      </c>
      <c r="AI37" s="164" t="str">
        <f t="shared" si="11"/>
        <v/>
      </c>
      <c r="AJ37" s="166">
        <f t="shared" si="12"/>
        <v>0</v>
      </c>
      <c r="AK37" s="164"/>
      <c r="AL37" s="404">
        <f t="shared" si="13"/>
        <v>22023376</v>
      </c>
      <c r="AM37" s="160">
        <v>31.0</v>
      </c>
      <c r="AN37" s="405" t="str">
        <f t="shared" si="14"/>
        <v>Rossier Analiz Pérez Rodríguez</v>
      </c>
      <c r="AO37" s="164"/>
      <c r="AP37" s="164"/>
      <c r="AQ37" s="164"/>
      <c r="AR37" s="164"/>
      <c r="AS37" s="164"/>
      <c r="AT37" s="164"/>
      <c r="AU37" s="164"/>
      <c r="AV37" s="164"/>
      <c r="AW37" s="164"/>
      <c r="AX37" s="164"/>
      <c r="AY37" s="406">
        <f t="shared" si="15"/>
        <v>0</v>
      </c>
      <c r="AZ37" s="406" t="str">
        <f t="shared" si="16"/>
        <v/>
      </c>
      <c r="BA37" s="406">
        <f t="shared" si="17"/>
        <v>0</v>
      </c>
      <c r="BB37" s="406" t="str">
        <f t="shared" si="18"/>
        <v/>
      </c>
      <c r="BC37" s="406">
        <f t="shared" si="19"/>
        <v>0</v>
      </c>
      <c r="BD37" s="406" t="str">
        <f t="shared" si="20"/>
        <v/>
      </c>
      <c r="BE37" s="22">
        <f t="shared" si="21"/>
        <v>22023376</v>
      </c>
      <c r="BF37" s="193">
        <v>31.0</v>
      </c>
      <c r="BG37" s="405" t="str">
        <f t="shared" si="22"/>
        <v>Rossier Analiz Pérez Rodríguez</v>
      </c>
      <c r="BH37" s="414"/>
      <c r="BI37" s="414"/>
      <c r="BJ37" s="414"/>
      <c r="BK37" s="414"/>
      <c r="BL37" s="414"/>
      <c r="BM37" s="414"/>
      <c r="BN37" s="414"/>
      <c r="BO37" s="414"/>
      <c r="BP37" s="414"/>
      <c r="BQ37" s="414"/>
      <c r="BR37" s="414">
        <f t="shared" si="23"/>
        <v>0</v>
      </c>
      <c r="BS37" s="414"/>
      <c r="BT37" s="414"/>
      <c r="BU37" s="414"/>
      <c r="BV37" s="414"/>
      <c r="BW37" s="414"/>
    </row>
    <row r="38" ht="30.0" customHeight="1">
      <c r="A38" s="160">
        <f>'3A 2025 - 2026 DATOS DEL ESTUDI'!N35</f>
        <v>6925657</v>
      </c>
      <c r="B38" s="160">
        <v>32.0</v>
      </c>
      <c r="C38" s="161" t="str">
        <f>'3A 2025 - 2026 DATOS DEL ESTUDI'!B35</f>
        <v>Joseph Francisco Ramírez Espinosa</v>
      </c>
      <c r="D38" s="162"/>
      <c r="E38" s="162"/>
      <c r="F38" s="162"/>
      <c r="G38" s="162"/>
      <c r="H38" s="162"/>
      <c r="I38" s="162"/>
      <c r="J38" s="162"/>
      <c r="K38" s="162"/>
      <c r="L38" s="162"/>
      <c r="M38" s="163"/>
      <c r="N38" s="162">
        <f t="shared" si="1"/>
        <v>0</v>
      </c>
      <c r="O38" s="164" t="str">
        <f t="shared" si="2"/>
        <v/>
      </c>
      <c r="P38" s="165">
        <f t="shared" si="3"/>
        <v>0</v>
      </c>
      <c r="Q38" s="164" t="str">
        <f t="shared" si="4"/>
        <v/>
      </c>
      <c r="R38" s="166">
        <f t="shared" si="5"/>
        <v>0</v>
      </c>
      <c r="S38" s="164" t="str">
        <f t="shared" si="6"/>
        <v/>
      </c>
      <c r="T38" s="160">
        <v>32.0</v>
      </c>
      <c r="U38" s="161" t="str">
        <f t="shared" si="7"/>
        <v>Joseph Francisco Ramírez Espinosa</v>
      </c>
      <c r="V38" s="162"/>
      <c r="W38" s="162"/>
      <c r="X38" s="162"/>
      <c r="Y38" s="162"/>
      <c r="Z38" s="162"/>
      <c r="AA38" s="162"/>
      <c r="AB38" s="162"/>
      <c r="AC38" s="162"/>
      <c r="AD38" s="163"/>
      <c r="AE38" s="163"/>
      <c r="AF38" s="163">
        <f t="shared" si="8"/>
        <v>0</v>
      </c>
      <c r="AG38" s="164" t="str">
        <f t="shared" si="9"/>
        <v/>
      </c>
      <c r="AH38" s="166">
        <f t="shared" si="10"/>
        <v>0</v>
      </c>
      <c r="AI38" s="164" t="str">
        <f t="shared" si="11"/>
        <v/>
      </c>
      <c r="AJ38" s="166">
        <f t="shared" si="12"/>
        <v>0</v>
      </c>
      <c r="AK38" s="164"/>
      <c r="AL38" s="404">
        <f t="shared" si="13"/>
        <v>6925657</v>
      </c>
      <c r="AM38" s="160">
        <v>32.0</v>
      </c>
      <c r="AN38" s="405" t="str">
        <f t="shared" si="14"/>
        <v>Joseph Francisco Ramírez Espinosa</v>
      </c>
      <c r="AO38" s="164"/>
      <c r="AP38" s="164"/>
      <c r="AQ38" s="164"/>
      <c r="AR38" s="164"/>
      <c r="AS38" s="164"/>
      <c r="AT38" s="164"/>
      <c r="AU38" s="164"/>
      <c r="AV38" s="164"/>
      <c r="AW38" s="164"/>
      <c r="AX38" s="164"/>
      <c r="AY38" s="406">
        <f t="shared" si="15"/>
        <v>0</v>
      </c>
      <c r="AZ38" s="406" t="str">
        <f t="shared" si="16"/>
        <v/>
      </c>
      <c r="BA38" s="406">
        <f t="shared" si="17"/>
        <v>0</v>
      </c>
      <c r="BB38" s="406" t="str">
        <f t="shared" si="18"/>
        <v/>
      </c>
      <c r="BC38" s="406">
        <f t="shared" si="19"/>
        <v>0</v>
      </c>
      <c r="BD38" s="406" t="str">
        <f t="shared" si="20"/>
        <v/>
      </c>
      <c r="BE38" s="22">
        <f t="shared" si="21"/>
        <v>6925657</v>
      </c>
      <c r="BF38" s="411">
        <v>32.0</v>
      </c>
      <c r="BG38" s="405" t="str">
        <f t="shared" si="22"/>
        <v>Joseph Francisco Ramírez Espinosa</v>
      </c>
      <c r="BH38" s="414"/>
      <c r="BI38" s="414"/>
      <c r="BJ38" s="414"/>
      <c r="BK38" s="414"/>
      <c r="BL38" s="414"/>
      <c r="BM38" s="414"/>
      <c r="BN38" s="414"/>
      <c r="BO38" s="414"/>
      <c r="BP38" s="414"/>
      <c r="BQ38" s="414"/>
      <c r="BR38" s="414">
        <f t="shared" si="23"/>
        <v>0</v>
      </c>
      <c r="BS38" s="414"/>
      <c r="BT38" s="414"/>
      <c r="BU38" s="414"/>
      <c r="BV38" s="414"/>
      <c r="BW38" s="414"/>
    </row>
    <row r="39" ht="30.0" customHeight="1">
      <c r="A39" s="160">
        <f>'3A 2025 - 2026 DATOS DEL ESTUDI'!N36</f>
        <v>12009792</v>
      </c>
      <c r="B39" s="160">
        <v>33.0</v>
      </c>
      <c r="C39" s="161" t="str">
        <f>'3A 2025 - 2026 DATOS DEL ESTUDI'!B36</f>
        <v>Yariel Alfonso Ramos</v>
      </c>
      <c r="D39" s="162"/>
      <c r="E39" s="162"/>
      <c r="F39" s="162"/>
      <c r="G39" s="162"/>
      <c r="H39" s="162"/>
      <c r="I39" s="162"/>
      <c r="J39" s="162"/>
      <c r="K39" s="162"/>
      <c r="L39" s="162"/>
      <c r="M39" s="163"/>
      <c r="N39" s="162">
        <f t="shared" si="1"/>
        <v>0</v>
      </c>
      <c r="O39" s="164" t="str">
        <f t="shared" si="2"/>
        <v/>
      </c>
      <c r="P39" s="165">
        <f t="shared" si="3"/>
        <v>0</v>
      </c>
      <c r="Q39" s="164" t="str">
        <f t="shared" si="4"/>
        <v/>
      </c>
      <c r="R39" s="166">
        <f t="shared" si="5"/>
        <v>0</v>
      </c>
      <c r="S39" s="164" t="str">
        <f t="shared" si="6"/>
        <v/>
      </c>
      <c r="T39" s="160">
        <v>33.0</v>
      </c>
      <c r="U39" s="161" t="str">
        <f t="shared" si="7"/>
        <v>Yariel Alfonso Ramos</v>
      </c>
      <c r="V39" s="162"/>
      <c r="W39" s="162"/>
      <c r="X39" s="162"/>
      <c r="Y39" s="162"/>
      <c r="Z39" s="162"/>
      <c r="AA39" s="162"/>
      <c r="AB39" s="162"/>
      <c r="AC39" s="162"/>
      <c r="AD39" s="163"/>
      <c r="AE39" s="163"/>
      <c r="AF39" s="163">
        <f t="shared" si="8"/>
        <v>0</v>
      </c>
      <c r="AG39" s="164" t="str">
        <f t="shared" si="9"/>
        <v/>
      </c>
      <c r="AH39" s="166">
        <f t="shared" si="10"/>
        <v>0</v>
      </c>
      <c r="AI39" s="164" t="str">
        <f t="shared" si="11"/>
        <v/>
      </c>
      <c r="AJ39" s="166">
        <f t="shared" si="12"/>
        <v>0</v>
      </c>
      <c r="AK39" s="164"/>
      <c r="AL39" s="404">
        <f t="shared" si="13"/>
        <v>12009792</v>
      </c>
      <c r="AM39" s="160">
        <v>33.0</v>
      </c>
      <c r="AN39" s="405" t="str">
        <f t="shared" si="14"/>
        <v>Yariel Alfonso Ramos</v>
      </c>
      <c r="AO39" s="164"/>
      <c r="AP39" s="164"/>
      <c r="AQ39" s="164"/>
      <c r="AR39" s="164"/>
      <c r="AS39" s="164"/>
      <c r="AT39" s="164"/>
      <c r="AU39" s="164"/>
      <c r="AV39" s="164"/>
      <c r="AW39" s="164"/>
      <c r="AX39" s="164"/>
      <c r="AY39" s="406">
        <f t="shared" si="15"/>
        <v>0</v>
      </c>
      <c r="AZ39" s="406" t="str">
        <f t="shared" si="16"/>
        <v/>
      </c>
      <c r="BA39" s="406">
        <f t="shared" si="17"/>
        <v>0</v>
      </c>
      <c r="BB39" s="406" t="str">
        <f t="shared" si="18"/>
        <v/>
      </c>
      <c r="BC39" s="406">
        <f t="shared" si="19"/>
        <v>0</v>
      </c>
      <c r="BD39" s="406" t="str">
        <f t="shared" si="20"/>
        <v/>
      </c>
      <c r="BE39" s="22">
        <f t="shared" si="21"/>
        <v>12009792</v>
      </c>
      <c r="BF39" s="193">
        <v>33.0</v>
      </c>
      <c r="BG39" s="405" t="str">
        <f t="shared" si="22"/>
        <v>Yariel Alfonso Ramos</v>
      </c>
      <c r="BH39" s="414"/>
      <c r="BI39" s="414"/>
      <c r="BJ39" s="414"/>
      <c r="BK39" s="414"/>
      <c r="BL39" s="414"/>
      <c r="BM39" s="414"/>
      <c r="BN39" s="414"/>
      <c r="BO39" s="414"/>
      <c r="BP39" s="414"/>
      <c r="BQ39" s="414"/>
      <c r="BR39" s="414">
        <f t="shared" si="23"/>
        <v>0</v>
      </c>
      <c r="BS39" s="414"/>
      <c r="BT39" s="414"/>
      <c r="BU39" s="414"/>
      <c r="BV39" s="414"/>
      <c r="BW39" s="414"/>
    </row>
    <row r="40" ht="30.0" customHeight="1">
      <c r="A40" s="160">
        <f>'3A 2025 - 2026 DATOS DEL ESTUDI'!N37</f>
        <v>32790184</v>
      </c>
      <c r="B40" s="160">
        <v>34.0</v>
      </c>
      <c r="C40" s="161" t="str">
        <f>'3A 2025 - 2026 DATOS DEL ESTUDI'!B37</f>
        <v>Carlos David Rodríguez Almánzar</v>
      </c>
      <c r="D40" s="162"/>
      <c r="E40" s="162"/>
      <c r="F40" s="162"/>
      <c r="G40" s="162"/>
      <c r="H40" s="162"/>
      <c r="I40" s="162"/>
      <c r="J40" s="162"/>
      <c r="K40" s="162"/>
      <c r="L40" s="162"/>
      <c r="M40" s="163"/>
      <c r="N40" s="162">
        <f t="shared" si="1"/>
        <v>0</v>
      </c>
      <c r="O40" s="164" t="str">
        <f t="shared" si="2"/>
        <v/>
      </c>
      <c r="P40" s="165">
        <f t="shared" si="3"/>
        <v>0</v>
      </c>
      <c r="Q40" s="164" t="str">
        <f t="shared" si="4"/>
        <v/>
      </c>
      <c r="R40" s="166">
        <f t="shared" si="5"/>
        <v>0</v>
      </c>
      <c r="S40" s="164" t="str">
        <f t="shared" si="6"/>
        <v/>
      </c>
      <c r="T40" s="160">
        <v>34.0</v>
      </c>
      <c r="U40" s="161" t="str">
        <f t="shared" si="7"/>
        <v>Carlos David Rodríguez Almánzar</v>
      </c>
      <c r="V40" s="162"/>
      <c r="W40" s="162"/>
      <c r="X40" s="162"/>
      <c r="Y40" s="162"/>
      <c r="Z40" s="162"/>
      <c r="AA40" s="162"/>
      <c r="AB40" s="162"/>
      <c r="AC40" s="162"/>
      <c r="AD40" s="163"/>
      <c r="AE40" s="163"/>
      <c r="AF40" s="163">
        <f t="shared" si="8"/>
        <v>0</v>
      </c>
      <c r="AG40" s="164" t="str">
        <f t="shared" si="9"/>
        <v/>
      </c>
      <c r="AH40" s="166">
        <f t="shared" si="10"/>
        <v>0</v>
      </c>
      <c r="AI40" s="164" t="str">
        <f t="shared" si="11"/>
        <v/>
      </c>
      <c r="AJ40" s="166">
        <f t="shared" si="12"/>
        <v>0</v>
      </c>
      <c r="AK40" s="164"/>
      <c r="AL40" s="404">
        <f t="shared" si="13"/>
        <v>32790184</v>
      </c>
      <c r="AM40" s="160">
        <v>34.0</v>
      </c>
      <c r="AN40" s="405" t="str">
        <f t="shared" si="14"/>
        <v>Carlos David Rodríguez Almánzar</v>
      </c>
      <c r="AO40" s="164"/>
      <c r="AP40" s="164"/>
      <c r="AQ40" s="164"/>
      <c r="AR40" s="164"/>
      <c r="AS40" s="164"/>
      <c r="AT40" s="164"/>
      <c r="AU40" s="164"/>
      <c r="AV40" s="164"/>
      <c r="AW40" s="164"/>
      <c r="AX40" s="164"/>
      <c r="AY40" s="406">
        <f t="shared" si="15"/>
        <v>0</v>
      </c>
      <c r="AZ40" s="406" t="str">
        <f t="shared" si="16"/>
        <v/>
      </c>
      <c r="BA40" s="406">
        <f t="shared" si="17"/>
        <v>0</v>
      </c>
      <c r="BB40" s="406" t="str">
        <f t="shared" si="18"/>
        <v/>
      </c>
      <c r="BC40" s="406">
        <f t="shared" si="19"/>
        <v>0</v>
      </c>
      <c r="BD40" s="406" t="str">
        <f t="shared" si="20"/>
        <v/>
      </c>
      <c r="BE40" s="22">
        <f t="shared" si="21"/>
        <v>32790184</v>
      </c>
      <c r="BF40" s="411">
        <v>34.0</v>
      </c>
      <c r="BG40" s="405" t="str">
        <f t="shared" si="22"/>
        <v>Carlos David Rodríguez Almánzar</v>
      </c>
      <c r="BH40" s="414"/>
      <c r="BI40" s="414"/>
      <c r="BJ40" s="414"/>
      <c r="BK40" s="414"/>
      <c r="BL40" s="414"/>
      <c r="BM40" s="414"/>
      <c r="BN40" s="414"/>
      <c r="BO40" s="414"/>
      <c r="BP40" s="414"/>
      <c r="BQ40" s="414"/>
      <c r="BR40" s="414">
        <f t="shared" si="23"/>
        <v>0</v>
      </c>
      <c r="BS40" s="414"/>
      <c r="BT40" s="414"/>
      <c r="BU40" s="414"/>
      <c r="BV40" s="414"/>
      <c r="BW40" s="414"/>
    </row>
    <row r="41" ht="30.0" customHeight="1">
      <c r="A41" s="160">
        <f>'3A 2025 - 2026 DATOS DEL ESTUDI'!N38</f>
        <v>32790393</v>
      </c>
      <c r="B41" s="160">
        <v>35.0</v>
      </c>
      <c r="C41" s="161" t="str">
        <f>'3A 2025 - 2026 DATOS DEL ESTUDI'!B38</f>
        <v>Darianni  Santos Medina</v>
      </c>
      <c r="D41" s="162"/>
      <c r="E41" s="162"/>
      <c r="F41" s="162"/>
      <c r="G41" s="162"/>
      <c r="H41" s="163"/>
      <c r="I41" s="163"/>
      <c r="J41" s="162"/>
      <c r="K41" s="162"/>
      <c r="L41" s="162"/>
      <c r="M41" s="163"/>
      <c r="N41" s="162">
        <f t="shared" si="1"/>
        <v>0</v>
      </c>
      <c r="O41" s="164" t="str">
        <f t="shared" si="2"/>
        <v/>
      </c>
      <c r="P41" s="165">
        <f t="shared" si="3"/>
        <v>0</v>
      </c>
      <c r="Q41" s="164" t="str">
        <f t="shared" si="4"/>
        <v/>
      </c>
      <c r="R41" s="166">
        <f t="shared" si="5"/>
        <v>0</v>
      </c>
      <c r="S41" s="164" t="str">
        <f t="shared" si="6"/>
        <v/>
      </c>
      <c r="T41" s="160">
        <v>35.0</v>
      </c>
      <c r="U41" s="161" t="str">
        <f t="shared" si="7"/>
        <v>Darianni  Santos Medina</v>
      </c>
      <c r="V41" s="162"/>
      <c r="W41" s="162"/>
      <c r="X41" s="162"/>
      <c r="Y41" s="162"/>
      <c r="Z41" s="162"/>
      <c r="AA41" s="162"/>
      <c r="AB41" s="162"/>
      <c r="AC41" s="162"/>
      <c r="AD41" s="163"/>
      <c r="AE41" s="163"/>
      <c r="AF41" s="163">
        <f t="shared" si="8"/>
        <v>0</v>
      </c>
      <c r="AG41" s="164" t="str">
        <f t="shared" si="9"/>
        <v/>
      </c>
      <c r="AH41" s="166">
        <f t="shared" si="10"/>
        <v>0</v>
      </c>
      <c r="AI41" s="164" t="str">
        <f t="shared" si="11"/>
        <v/>
      </c>
      <c r="AJ41" s="166">
        <f t="shared" si="12"/>
        <v>0</v>
      </c>
      <c r="AK41" s="164"/>
      <c r="AL41" s="404">
        <f t="shared" si="13"/>
        <v>32790393</v>
      </c>
      <c r="AM41" s="160">
        <v>35.0</v>
      </c>
      <c r="AN41" s="405" t="str">
        <f t="shared" si="14"/>
        <v>Darianni  Santos Medina</v>
      </c>
      <c r="AO41" s="164"/>
      <c r="AP41" s="164"/>
      <c r="AQ41" s="164"/>
      <c r="AR41" s="164"/>
      <c r="AS41" s="164"/>
      <c r="AT41" s="164"/>
      <c r="AU41" s="164"/>
      <c r="AV41" s="164"/>
      <c r="AW41" s="164"/>
      <c r="AX41" s="164"/>
      <c r="AY41" s="406">
        <f t="shared" si="15"/>
        <v>0</v>
      </c>
      <c r="AZ41" s="406" t="str">
        <f t="shared" si="16"/>
        <v/>
      </c>
      <c r="BA41" s="406">
        <f t="shared" si="17"/>
        <v>0</v>
      </c>
      <c r="BB41" s="406" t="str">
        <f t="shared" si="18"/>
        <v/>
      </c>
      <c r="BC41" s="406">
        <f t="shared" si="19"/>
        <v>0</v>
      </c>
      <c r="BD41" s="406" t="str">
        <f t="shared" si="20"/>
        <v/>
      </c>
      <c r="BE41" s="22">
        <f t="shared" si="21"/>
        <v>32790393</v>
      </c>
      <c r="BF41" s="193">
        <v>35.0</v>
      </c>
      <c r="BG41" s="405" t="str">
        <f t="shared" si="22"/>
        <v>Darianni  Santos Medina</v>
      </c>
      <c r="BH41" s="414"/>
      <c r="BI41" s="414"/>
      <c r="BJ41" s="414"/>
      <c r="BK41" s="414"/>
      <c r="BL41" s="414"/>
      <c r="BM41" s="414"/>
      <c r="BN41" s="414"/>
      <c r="BO41" s="414"/>
      <c r="BP41" s="414"/>
      <c r="BQ41" s="414"/>
      <c r="BR41" s="414">
        <f t="shared" si="23"/>
        <v>0</v>
      </c>
      <c r="BS41" s="414"/>
      <c r="BT41" s="414"/>
      <c r="BU41" s="414"/>
      <c r="BV41" s="414"/>
      <c r="BW41" s="414"/>
    </row>
    <row r="42" ht="30.0" customHeight="1">
      <c r="A42" s="160">
        <f>'3A 2025 - 2026 DATOS DEL ESTUDI'!N39</f>
        <v>6947490</v>
      </c>
      <c r="B42" s="160">
        <v>36.0</v>
      </c>
      <c r="C42" s="161" t="str">
        <f>'3A 2025 - 2026 DATOS DEL ESTUDI'!B39</f>
        <v>Rosyeli Carolina Tavarez  Reyes</v>
      </c>
      <c r="D42" s="162"/>
      <c r="E42" s="162"/>
      <c r="F42" s="162"/>
      <c r="G42" s="162"/>
      <c r="H42" s="162"/>
      <c r="I42" s="162"/>
      <c r="J42" s="162"/>
      <c r="K42" s="162"/>
      <c r="L42" s="162"/>
      <c r="M42" s="163"/>
      <c r="N42" s="162">
        <f t="shared" si="1"/>
        <v>0</v>
      </c>
      <c r="O42" s="164" t="str">
        <f t="shared" si="2"/>
        <v/>
      </c>
      <c r="P42" s="165">
        <f t="shared" si="3"/>
        <v>0</v>
      </c>
      <c r="Q42" s="164" t="str">
        <f t="shared" si="4"/>
        <v/>
      </c>
      <c r="R42" s="166">
        <f t="shared" si="5"/>
        <v>0</v>
      </c>
      <c r="S42" s="164" t="str">
        <f t="shared" si="6"/>
        <v/>
      </c>
      <c r="T42" s="160">
        <v>36.0</v>
      </c>
      <c r="U42" s="161" t="str">
        <f t="shared" si="7"/>
        <v>Rosyeli Carolina Tavarez  Reyes</v>
      </c>
      <c r="V42" s="162"/>
      <c r="W42" s="162"/>
      <c r="X42" s="162"/>
      <c r="Y42" s="162"/>
      <c r="Z42" s="162"/>
      <c r="AA42" s="162"/>
      <c r="AB42" s="162"/>
      <c r="AC42" s="162"/>
      <c r="AD42" s="163"/>
      <c r="AE42" s="163"/>
      <c r="AF42" s="163">
        <f t="shared" si="8"/>
        <v>0</v>
      </c>
      <c r="AG42" s="164" t="str">
        <f t="shared" si="9"/>
        <v/>
      </c>
      <c r="AH42" s="166">
        <f t="shared" si="10"/>
        <v>0</v>
      </c>
      <c r="AI42" s="164" t="str">
        <f t="shared" si="11"/>
        <v/>
      </c>
      <c r="AJ42" s="166">
        <f t="shared" si="12"/>
        <v>0</v>
      </c>
      <c r="AK42" s="164"/>
      <c r="AL42" s="404">
        <f t="shared" si="13"/>
        <v>6947490</v>
      </c>
      <c r="AM42" s="160">
        <v>36.0</v>
      </c>
      <c r="AN42" s="405" t="str">
        <f t="shared" si="14"/>
        <v>Rosyeli Carolina Tavarez  Reyes</v>
      </c>
      <c r="AO42" s="164"/>
      <c r="AP42" s="164"/>
      <c r="AQ42" s="164"/>
      <c r="AR42" s="164"/>
      <c r="AS42" s="164"/>
      <c r="AT42" s="164"/>
      <c r="AU42" s="164"/>
      <c r="AV42" s="164"/>
      <c r="AW42" s="164"/>
      <c r="AX42" s="164"/>
      <c r="AY42" s="406">
        <f t="shared" si="15"/>
        <v>0</v>
      </c>
      <c r="AZ42" s="406" t="str">
        <f t="shared" si="16"/>
        <v/>
      </c>
      <c r="BA42" s="406">
        <f t="shared" si="17"/>
        <v>0</v>
      </c>
      <c r="BB42" s="406" t="str">
        <f t="shared" si="18"/>
        <v/>
      </c>
      <c r="BC42" s="406">
        <f t="shared" si="19"/>
        <v>0</v>
      </c>
      <c r="BD42" s="406" t="str">
        <f t="shared" si="20"/>
        <v/>
      </c>
      <c r="BE42" s="22">
        <f t="shared" si="21"/>
        <v>6947490</v>
      </c>
      <c r="BF42" s="411">
        <v>36.0</v>
      </c>
      <c r="BG42" s="405" t="str">
        <f t="shared" si="22"/>
        <v>Rosyeli Carolina Tavarez  Reyes</v>
      </c>
      <c r="BH42" s="414"/>
      <c r="BI42" s="414"/>
      <c r="BJ42" s="414"/>
      <c r="BK42" s="414"/>
      <c r="BL42" s="414"/>
      <c r="BM42" s="414"/>
      <c r="BN42" s="414"/>
      <c r="BO42" s="414"/>
      <c r="BP42" s="414"/>
      <c r="BQ42" s="414"/>
      <c r="BR42" s="414">
        <f t="shared" si="23"/>
        <v>0</v>
      </c>
      <c r="BS42" s="414"/>
      <c r="BT42" s="414"/>
      <c r="BU42" s="414"/>
      <c r="BV42" s="414"/>
      <c r="BW42" s="414"/>
    </row>
    <row r="43" ht="30.0" customHeight="1">
      <c r="A43" s="160">
        <f>'3A 2025 - 2026 DATOS DEL ESTUDI'!N40</f>
        <v>32590071</v>
      </c>
      <c r="B43" s="160">
        <v>37.0</v>
      </c>
      <c r="C43" s="161" t="str">
        <f>'3A 2025 - 2026 DATOS DEL ESTUDI'!B40</f>
        <v>Melani  Taveras Bautista</v>
      </c>
      <c r="D43" s="162"/>
      <c r="E43" s="162"/>
      <c r="F43" s="162"/>
      <c r="G43" s="162"/>
      <c r="H43" s="162"/>
      <c r="I43" s="162"/>
      <c r="J43" s="162"/>
      <c r="K43" s="162"/>
      <c r="L43" s="162"/>
      <c r="M43" s="163"/>
      <c r="N43" s="162">
        <f t="shared" si="1"/>
        <v>0</v>
      </c>
      <c r="O43" s="164" t="str">
        <f t="shared" si="2"/>
        <v/>
      </c>
      <c r="P43" s="165">
        <f t="shared" si="3"/>
        <v>0</v>
      </c>
      <c r="Q43" s="164" t="str">
        <f t="shared" si="4"/>
        <v/>
      </c>
      <c r="R43" s="166">
        <f t="shared" si="5"/>
        <v>0</v>
      </c>
      <c r="S43" s="164" t="str">
        <f t="shared" si="6"/>
        <v/>
      </c>
      <c r="T43" s="160">
        <v>37.0</v>
      </c>
      <c r="U43" s="161" t="str">
        <f t="shared" si="7"/>
        <v>Melani  Taveras Bautista</v>
      </c>
      <c r="V43" s="162"/>
      <c r="W43" s="162"/>
      <c r="X43" s="162"/>
      <c r="Y43" s="162"/>
      <c r="Z43" s="162"/>
      <c r="AA43" s="162"/>
      <c r="AB43" s="162"/>
      <c r="AC43" s="162"/>
      <c r="AD43" s="163"/>
      <c r="AE43" s="163"/>
      <c r="AF43" s="163">
        <f t="shared" si="8"/>
        <v>0</v>
      </c>
      <c r="AG43" s="164" t="str">
        <f t="shared" si="9"/>
        <v/>
      </c>
      <c r="AH43" s="166">
        <f t="shared" si="10"/>
        <v>0</v>
      </c>
      <c r="AI43" s="164" t="str">
        <f t="shared" si="11"/>
        <v/>
      </c>
      <c r="AJ43" s="166">
        <f t="shared" si="12"/>
        <v>0</v>
      </c>
      <c r="AK43" s="164"/>
      <c r="AL43" s="404">
        <f t="shared" si="13"/>
        <v>32590071</v>
      </c>
      <c r="AM43" s="160">
        <v>37.0</v>
      </c>
      <c r="AN43" s="405" t="str">
        <f t="shared" si="14"/>
        <v>Melani  Taveras Bautista</v>
      </c>
      <c r="AO43" s="164"/>
      <c r="AP43" s="164"/>
      <c r="AQ43" s="164"/>
      <c r="AR43" s="164"/>
      <c r="AS43" s="164"/>
      <c r="AT43" s="164"/>
      <c r="AU43" s="164"/>
      <c r="AV43" s="164"/>
      <c r="AW43" s="164"/>
      <c r="AX43" s="164"/>
      <c r="AY43" s="406">
        <f t="shared" si="15"/>
        <v>0</v>
      </c>
      <c r="AZ43" s="406" t="str">
        <f t="shared" si="16"/>
        <v/>
      </c>
      <c r="BA43" s="406">
        <f t="shared" si="17"/>
        <v>0</v>
      </c>
      <c r="BB43" s="406" t="str">
        <f t="shared" si="18"/>
        <v/>
      </c>
      <c r="BC43" s="406">
        <f t="shared" si="19"/>
        <v>0</v>
      </c>
      <c r="BD43" s="406" t="str">
        <f t="shared" si="20"/>
        <v/>
      </c>
      <c r="BE43" s="22">
        <f t="shared" si="21"/>
        <v>32590071</v>
      </c>
      <c r="BF43" s="193">
        <v>37.0</v>
      </c>
      <c r="BG43" s="405" t="str">
        <f t="shared" si="22"/>
        <v>Melani  Taveras Bautista</v>
      </c>
      <c r="BH43" s="414"/>
      <c r="BI43" s="414"/>
      <c r="BJ43" s="414"/>
      <c r="BK43" s="414"/>
      <c r="BL43" s="414"/>
      <c r="BM43" s="414"/>
      <c r="BN43" s="414"/>
      <c r="BO43" s="414"/>
      <c r="BP43" s="414"/>
      <c r="BQ43" s="414"/>
      <c r="BR43" s="414">
        <f t="shared" si="23"/>
        <v>0</v>
      </c>
      <c r="BS43" s="414"/>
      <c r="BT43" s="414"/>
      <c r="BU43" s="414"/>
      <c r="BV43" s="414"/>
      <c r="BW43" s="414"/>
    </row>
    <row r="44" ht="30.0" customHeight="1">
      <c r="A44" s="160">
        <f>'3A 2025 - 2026 DATOS DEL ESTUDI'!N41</f>
        <v>32790609</v>
      </c>
      <c r="B44" s="160">
        <v>38.0</v>
      </c>
      <c r="C44" s="161" t="str">
        <f>'3A 2025 - 2026 DATOS DEL ESTUDI'!B41</f>
        <v>Arianny  Tejada Guzmán</v>
      </c>
      <c r="D44" s="162"/>
      <c r="E44" s="162"/>
      <c r="F44" s="162"/>
      <c r="G44" s="162"/>
      <c r="H44" s="162"/>
      <c r="I44" s="162"/>
      <c r="J44" s="162"/>
      <c r="K44" s="162"/>
      <c r="L44" s="162"/>
      <c r="M44" s="163"/>
      <c r="N44" s="162">
        <f t="shared" si="1"/>
        <v>0</v>
      </c>
      <c r="O44" s="164" t="str">
        <f t="shared" si="2"/>
        <v/>
      </c>
      <c r="P44" s="165">
        <f t="shared" si="3"/>
        <v>0</v>
      </c>
      <c r="Q44" s="164" t="str">
        <f t="shared" si="4"/>
        <v/>
      </c>
      <c r="R44" s="166">
        <f t="shared" si="5"/>
        <v>0</v>
      </c>
      <c r="S44" s="164" t="str">
        <f t="shared" si="6"/>
        <v/>
      </c>
      <c r="T44" s="160">
        <v>38.0</v>
      </c>
      <c r="U44" s="161" t="str">
        <f t="shared" si="7"/>
        <v>Arianny  Tejada Guzmán</v>
      </c>
      <c r="V44" s="162"/>
      <c r="W44" s="162"/>
      <c r="X44" s="162"/>
      <c r="Y44" s="162"/>
      <c r="Z44" s="162"/>
      <c r="AA44" s="162"/>
      <c r="AB44" s="162"/>
      <c r="AC44" s="162"/>
      <c r="AD44" s="163"/>
      <c r="AE44" s="163"/>
      <c r="AF44" s="163">
        <f t="shared" si="8"/>
        <v>0</v>
      </c>
      <c r="AG44" s="164" t="str">
        <f t="shared" si="9"/>
        <v/>
      </c>
      <c r="AH44" s="166">
        <f t="shared" si="10"/>
        <v>0</v>
      </c>
      <c r="AI44" s="164" t="str">
        <f t="shared" si="11"/>
        <v/>
      </c>
      <c r="AJ44" s="166">
        <f t="shared" si="12"/>
        <v>0</v>
      </c>
      <c r="AK44" s="164"/>
      <c r="AL44" s="404">
        <f t="shared" si="13"/>
        <v>32790609</v>
      </c>
      <c r="AM44" s="160">
        <v>38.0</v>
      </c>
      <c r="AN44" s="405" t="str">
        <f t="shared" si="14"/>
        <v>Arianny  Tejada Guzmán</v>
      </c>
      <c r="AO44" s="164"/>
      <c r="AP44" s="164"/>
      <c r="AQ44" s="164"/>
      <c r="AR44" s="164"/>
      <c r="AS44" s="164"/>
      <c r="AT44" s="164"/>
      <c r="AU44" s="164"/>
      <c r="AV44" s="164"/>
      <c r="AW44" s="164"/>
      <c r="AX44" s="164"/>
      <c r="AY44" s="406">
        <f t="shared" si="15"/>
        <v>0</v>
      </c>
      <c r="AZ44" s="406" t="str">
        <f t="shared" si="16"/>
        <v/>
      </c>
      <c r="BA44" s="406">
        <f t="shared" si="17"/>
        <v>0</v>
      </c>
      <c r="BB44" s="406" t="str">
        <f t="shared" si="18"/>
        <v/>
      </c>
      <c r="BC44" s="406">
        <f t="shared" si="19"/>
        <v>0</v>
      </c>
      <c r="BD44" s="406" t="str">
        <f t="shared" si="20"/>
        <v/>
      </c>
      <c r="BE44" s="22">
        <f t="shared" si="21"/>
        <v>32790609</v>
      </c>
      <c r="BF44" s="411">
        <v>38.0</v>
      </c>
      <c r="BG44" s="405" t="str">
        <f t="shared" si="22"/>
        <v>Arianny  Tejada Guzmán</v>
      </c>
      <c r="BH44" s="414"/>
      <c r="BI44" s="414"/>
      <c r="BJ44" s="414"/>
      <c r="BK44" s="414"/>
      <c r="BL44" s="414"/>
      <c r="BM44" s="414"/>
      <c r="BN44" s="414"/>
      <c r="BO44" s="414"/>
      <c r="BP44" s="414"/>
      <c r="BQ44" s="414"/>
      <c r="BR44" s="414">
        <f t="shared" si="23"/>
        <v>0</v>
      </c>
      <c r="BS44" s="414"/>
      <c r="BT44" s="414"/>
      <c r="BU44" s="414"/>
      <c r="BV44" s="414"/>
      <c r="BW44" s="414"/>
    </row>
    <row r="45" ht="30.0" customHeight="1">
      <c r="A45" s="160">
        <f>'3A 2025 - 2026 DATOS DEL ESTUDI'!N42</f>
        <v>6758894</v>
      </c>
      <c r="B45" s="160">
        <v>39.0</v>
      </c>
      <c r="C45" s="161" t="str">
        <f>'3A 2025 - 2026 DATOS DEL ESTUDI'!B42</f>
        <v>Jeilyn Aliah Tejada</v>
      </c>
      <c r="D45" s="162"/>
      <c r="E45" s="162"/>
      <c r="F45" s="162"/>
      <c r="G45" s="162"/>
      <c r="H45" s="162"/>
      <c r="I45" s="162"/>
      <c r="J45" s="162"/>
      <c r="K45" s="162"/>
      <c r="L45" s="162"/>
      <c r="M45" s="163"/>
      <c r="N45" s="162">
        <f t="shared" si="1"/>
        <v>0</v>
      </c>
      <c r="O45" s="164" t="str">
        <f t="shared" si="2"/>
        <v/>
      </c>
      <c r="P45" s="165">
        <f t="shared" si="3"/>
        <v>0</v>
      </c>
      <c r="Q45" s="164" t="str">
        <f t="shared" si="4"/>
        <v/>
      </c>
      <c r="R45" s="166">
        <f t="shared" si="5"/>
        <v>0</v>
      </c>
      <c r="S45" s="164" t="str">
        <f t="shared" si="6"/>
        <v/>
      </c>
      <c r="T45" s="160">
        <v>39.0</v>
      </c>
      <c r="U45" s="161" t="str">
        <f t="shared" si="7"/>
        <v>Jeilyn Aliah Tejada</v>
      </c>
      <c r="V45" s="162"/>
      <c r="W45" s="162"/>
      <c r="X45" s="162"/>
      <c r="Y45" s="162"/>
      <c r="Z45" s="162"/>
      <c r="AA45" s="162"/>
      <c r="AB45" s="162"/>
      <c r="AC45" s="162"/>
      <c r="AD45" s="163"/>
      <c r="AE45" s="163"/>
      <c r="AF45" s="163">
        <f t="shared" si="8"/>
        <v>0</v>
      </c>
      <c r="AG45" s="164" t="str">
        <f t="shared" si="9"/>
        <v/>
      </c>
      <c r="AH45" s="166">
        <f t="shared" si="10"/>
        <v>0</v>
      </c>
      <c r="AI45" s="164" t="str">
        <f t="shared" si="11"/>
        <v/>
      </c>
      <c r="AJ45" s="166">
        <f t="shared" si="12"/>
        <v>0</v>
      </c>
      <c r="AK45" s="164"/>
      <c r="AL45" s="404">
        <f t="shared" si="13"/>
        <v>6758894</v>
      </c>
      <c r="AM45" s="160">
        <v>39.0</v>
      </c>
      <c r="AN45" s="405" t="str">
        <f t="shared" si="14"/>
        <v>Jeilyn Aliah Tejada</v>
      </c>
      <c r="AO45" s="164"/>
      <c r="AP45" s="164"/>
      <c r="AQ45" s="164"/>
      <c r="AR45" s="164"/>
      <c r="AS45" s="164"/>
      <c r="AT45" s="164"/>
      <c r="AU45" s="164"/>
      <c r="AV45" s="164"/>
      <c r="AW45" s="164"/>
      <c r="AX45" s="164"/>
      <c r="AY45" s="406">
        <f t="shared" si="15"/>
        <v>0</v>
      </c>
      <c r="AZ45" s="406" t="str">
        <f t="shared" si="16"/>
        <v/>
      </c>
      <c r="BA45" s="406">
        <f t="shared" si="17"/>
        <v>0</v>
      </c>
      <c r="BB45" s="406" t="str">
        <f t="shared" si="18"/>
        <v/>
      </c>
      <c r="BC45" s="406">
        <f t="shared" si="19"/>
        <v>0</v>
      </c>
      <c r="BD45" s="406" t="str">
        <f t="shared" si="20"/>
        <v/>
      </c>
      <c r="BE45" s="22">
        <f t="shared" si="21"/>
        <v>6758894</v>
      </c>
      <c r="BF45" s="193">
        <v>39.0</v>
      </c>
      <c r="BG45" s="405" t="str">
        <f t="shared" si="22"/>
        <v>Jeilyn Aliah Tejada</v>
      </c>
      <c r="BH45" s="414"/>
      <c r="BI45" s="414"/>
      <c r="BJ45" s="414"/>
      <c r="BK45" s="414"/>
      <c r="BL45" s="414"/>
      <c r="BM45" s="414"/>
      <c r="BN45" s="414"/>
      <c r="BO45" s="414"/>
      <c r="BP45" s="414"/>
      <c r="BQ45" s="414"/>
      <c r="BR45" s="414">
        <f t="shared" si="23"/>
        <v>0</v>
      </c>
      <c r="BS45" s="414"/>
      <c r="BT45" s="414"/>
      <c r="BU45" s="414"/>
      <c r="BV45" s="414"/>
      <c r="BW45" s="414"/>
    </row>
    <row r="46" ht="30.0" customHeight="1">
      <c r="A46" s="160">
        <f>'3A 2025 - 2026 DATOS DEL ESTUDI'!N43</f>
        <v>32718082</v>
      </c>
      <c r="B46" s="160">
        <v>40.0</v>
      </c>
      <c r="C46" s="161" t="str">
        <f>'3A 2025 - 2026 DATOS DEL ESTUDI'!B43</f>
        <v>Rosenny  Ureña Arias</v>
      </c>
      <c r="D46" s="162"/>
      <c r="E46" s="162"/>
      <c r="F46" s="162"/>
      <c r="G46" s="162"/>
      <c r="H46" s="162"/>
      <c r="I46" s="162"/>
      <c r="J46" s="162"/>
      <c r="K46" s="162"/>
      <c r="L46" s="162"/>
      <c r="M46" s="163"/>
      <c r="N46" s="162">
        <f t="shared" si="1"/>
        <v>0</v>
      </c>
      <c r="O46" s="164" t="str">
        <f t="shared" si="2"/>
        <v/>
      </c>
      <c r="P46" s="165">
        <f t="shared" si="3"/>
        <v>0</v>
      </c>
      <c r="Q46" s="164" t="str">
        <f t="shared" si="4"/>
        <v/>
      </c>
      <c r="R46" s="166">
        <f t="shared" si="5"/>
        <v>0</v>
      </c>
      <c r="S46" s="164" t="str">
        <f t="shared" si="6"/>
        <v/>
      </c>
      <c r="T46" s="160">
        <v>40.0</v>
      </c>
      <c r="U46" s="161" t="str">
        <f>C51</f>
        <v>Rosenny  Ureña Arias</v>
      </c>
      <c r="V46" s="162"/>
      <c r="W46" s="162"/>
      <c r="X46" s="162"/>
      <c r="Y46" s="162"/>
      <c r="Z46" s="162"/>
      <c r="AA46" s="162"/>
      <c r="AB46" s="162"/>
      <c r="AC46" s="162"/>
      <c r="AD46" s="163"/>
      <c r="AE46" s="163"/>
      <c r="AF46" s="163">
        <f t="shared" si="8"/>
        <v>0</v>
      </c>
      <c r="AG46" s="164" t="str">
        <f t="shared" si="9"/>
        <v/>
      </c>
      <c r="AH46" s="166">
        <f t="shared" si="10"/>
        <v>0</v>
      </c>
      <c r="AI46" s="164" t="str">
        <f t="shared" si="11"/>
        <v/>
      </c>
      <c r="AJ46" s="166">
        <f t="shared" si="12"/>
        <v>0</v>
      </c>
      <c r="AK46" s="164"/>
      <c r="AL46" s="404">
        <f t="shared" si="13"/>
        <v>32718082</v>
      </c>
      <c r="AM46" s="160">
        <v>40.0</v>
      </c>
      <c r="AN46" s="405" t="str">
        <f>C51</f>
        <v>Rosenny  Ureña Arias</v>
      </c>
      <c r="AO46" s="164"/>
      <c r="AP46" s="164"/>
      <c r="AQ46" s="164"/>
      <c r="AR46" s="164"/>
      <c r="AS46" s="164"/>
      <c r="AT46" s="164"/>
      <c r="AU46" s="164"/>
      <c r="AV46" s="164"/>
      <c r="AW46" s="164"/>
      <c r="AX46" s="164"/>
      <c r="AY46" s="406">
        <f t="shared" si="15"/>
        <v>0</v>
      </c>
      <c r="AZ46" s="406" t="str">
        <f t="shared" si="16"/>
        <v/>
      </c>
      <c r="BA46" s="406">
        <f t="shared" si="17"/>
        <v>0</v>
      </c>
      <c r="BB46" s="406" t="str">
        <f t="shared" si="18"/>
        <v/>
      </c>
      <c r="BC46" s="406">
        <f t="shared" si="19"/>
        <v>0</v>
      </c>
      <c r="BD46" s="406" t="str">
        <f t="shared" si="20"/>
        <v/>
      </c>
      <c r="BE46" s="22">
        <f t="shared" si="21"/>
        <v>32718082</v>
      </c>
      <c r="BF46" s="193">
        <v>40.0</v>
      </c>
      <c r="BG46" s="405" t="str">
        <f>C51</f>
        <v>Rosenny  Ureña Arias</v>
      </c>
      <c r="BH46" s="414"/>
      <c r="BI46" s="414"/>
      <c r="BJ46" s="414"/>
      <c r="BK46" s="414"/>
      <c r="BL46" s="414"/>
      <c r="BM46" s="414"/>
      <c r="BN46" s="414"/>
      <c r="BO46" s="414"/>
      <c r="BP46" s="414"/>
      <c r="BQ46" s="414"/>
      <c r="BR46" s="414">
        <f t="shared" si="23"/>
        <v>0</v>
      </c>
      <c r="BS46" s="414"/>
      <c r="BT46" s="414"/>
      <c r="BU46" s="414"/>
      <c r="BV46" s="414"/>
      <c r="BW46" s="414"/>
    </row>
    <row r="47" ht="30.0" customHeight="1">
      <c r="A47" s="160">
        <f>'3A 2025 - 2026 DATOS DEL ESTUDI'!N44</f>
        <v>6963146</v>
      </c>
      <c r="B47" s="160">
        <v>41.0</v>
      </c>
      <c r="C47" s="161" t="str">
        <f>'3A 2025 - 2026 DATOS DEL ESTUDI'!B44</f>
        <v>Jonathan  De Jesús Valerio Felipe</v>
      </c>
      <c r="D47" s="162"/>
      <c r="E47" s="162"/>
      <c r="F47" s="162"/>
      <c r="G47" s="162"/>
      <c r="H47" s="162"/>
      <c r="I47" s="162"/>
      <c r="J47" s="162"/>
      <c r="K47" s="162"/>
      <c r="L47" s="162"/>
      <c r="M47" s="163"/>
      <c r="N47" s="162">
        <f t="shared" si="1"/>
        <v>0</v>
      </c>
      <c r="O47" s="164" t="str">
        <f t="shared" si="2"/>
        <v/>
      </c>
      <c r="P47" s="165">
        <f t="shared" si="3"/>
        <v>0</v>
      </c>
      <c r="Q47" s="164" t="str">
        <f t="shared" si="4"/>
        <v/>
      </c>
      <c r="R47" s="166">
        <f t="shared" si="5"/>
        <v>0</v>
      </c>
      <c r="S47" s="164" t="str">
        <f t="shared" si="6"/>
        <v/>
      </c>
      <c r="T47" s="160">
        <v>41.0</v>
      </c>
      <c r="U47" s="161" t="str">
        <f t="shared" ref="U47:U50" si="24">C47</f>
        <v>Jonathan  De Jesús Valerio Felipe</v>
      </c>
      <c r="V47" s="162"/>
      <c r="W47" s="162"/>
      <c r="X47" s="162"/>
      <c r="Y47" s="162"/>
      <c r="Z47" s="162"/>
      <c r="AA47" s="162"/>
      <c r="AB47" s="162"/>
      <c r="AC47" s="162"/>
      <c r="AD47" s="163"/>
      <c r="AE47" s="163"/>
      <c r="AF47" s="163">
        <f t="shared" si="8"/>
        <v>0</v>
      </c>
      <c r="AG47" s="164" t="str">
        <f t="shared" si="9"/>
        <v/>
      </c>
      <c r="AH47" s="417"/>
      <c r="AI47" s="418"/>
      <c r="AJ47" s="417"/>
      <c r="AK47" s="418"/>
      <c r="AL47" s="35"/>
      <c r="AM47" s="160">
        <v>41.0</v>
      </c>
      <c r="AN47" s="419"/>
      <c r="AO47" s="164"/>
      <c r="AP47" s="164"/>
      <c r="AQ47" s="164"/>
      <c r="AR47" s="164"/>
      <c r="AS47" s="164"/>
      <c r="AT47" s="164"/>
      <c r="AU47" s="164"/>
      <c r="AV47" s="164"/>
      <c r="AW47" s="164"/>
      <c r="AX47" s="164"/>
      <c r="AY47" s="406">
        <f t="shared" si="15"/>
        <v>0</v>
      </c>
      <c r="AZ47" s="406" t="str">
        <f t="shared" si="16"/>
        <v/>
      </c>
      <c r="BA47" s="406">
        <f t="shared" si="17"/>
        <v>0</v>
      </c>
      <c r="BB47" s="406" t="str">
        <f t="shared" si="18"/>
        <v/>
      </c>
      <c r="BC47" s="406">
        <f t="shared" si="19"/>
        <v>0</v>
      </c>
      <c r="BD47" s="406" t="str">
        <f t="shared" si="20"/>
        <v/>
      </c>
      <c r="BE47" s="2"/>
      <c r="BF47" s="221"/>
      <c r="BG47" s="419"/>
    </row>
    <row r="48" ht="30.0" customHeight="1">
      <c r="A48" s="160">
        <f>'3A 2025 - 2026 DATOS DEL ESTUDI'!N45</f>
        <v>33608163</v>
      </c>
      <c r="B48" s="160">
        <v>42.0</v>
      </c>
      <c r="C48" s="161" t="str">
        <f>'3A 2025 - 2026 DATOS DEL ESTUDI'!B45</f>
        <v>Crisleydi  Turbí</v>
      </c>
      <c r="D48" s="162"/>
      <c r="E48" s="162"/>
      <c r="F48" s="162"/>
      <c r="G48" s="162"/>
      <c r="H48" s="162"/>
      <c r="I48" s="162"/>
      <c r="J48" s="162"/>
      <c r="K48" s="162"/>
      <c r="L48" s="162"/>
      <c r="M48" s="163"/>
      <c r="N48" s="162">
        <f t="shared" si="1"/>
        <v>0</v>
      </c>
      <c r="O48" s="164" t="str">
        <f t="shared" si="2"/>
        <v/>
      </c>
      <c r="P48" s="165">
        <f t="shared" si="3"/>
        <v>0</v>
      </c>
      <c r="Q48" s="164" t="str">
        <f t="shared" si="4"/>
        <v/>
      </c>
      <c r="R48" s="166">
        <f t="shared" si="5"/>
        <v>0</v>
      </c>
      <c r="S48" s="164" t="str">
        <f t="shared" si="6"/>
        <v/>
      </c>
      <c r="T48" s="160">
        <v>42.0</v>
      </c>
      <c r="U48" s="161" t="str">
        <f t="shared" si="24"/>
        <v>Crisleydi  Turbí</v>
      </c>
      <c r="V48" s="162"/>
      <c r="W48" s="162"/>
      <c r="X48" s="162"/>
      <c r="Y48" s="162"/>
      <c r="Z48" s="162"/>
      <c r="AA48" s="162"/>
      <c r="AB48" s="162"/>
      <c r="AC48" s="162"/>
      <c r="AD48" s="163"/>
      <c r="AE48" s="163"/>
      <c r="AF48" s="163">
        <f t="shared" si="8"/>
        <v>0</v>
      </c>
      <c r="AG48" s="164" t="str">
        <f t="shared" si="9"/>
        <v/>
      </c>
      <c r="AH48" s="417"/>
      <c r="AI48" s="418"/>
      <c r="AJ48" s="417"/>
      <c r="AK48" s="418"/>
      <c r="AL48" s="35"/>
      <c r="AM48" s="160">
        <v>42.0</v>
      </c>
      <c r="AN48" s="419"/>
      <c r="AO48" s="164"/>
      <c r="AP48" s="164"/>
      <c r="AQ48" s="164"/>
      <c r="AR48" s="164"/>
      <c r="AS48" s="164"/>
      <c r="AT48" s="164"/>
      <c r="AU48" s="164"/>
      <c r="AV48" s="164"/>
      <c r="AW48" s="164"/>
      <c r="AX48" s="164"/>
      <c r="AY48" s="406">
        <f t="shared" si="15"/>
        <v>0</v>
      </c>
      <c r="AZ48" s="406" t="str">
        <f t="shared" si="16"/>
        <v/>
      </c>
      <c r="BA48" s="406">
        <f t="shared" si="17"/>
        <v>0</v>
      </c>
      <c r="BB48" s="406" t="str">
        <f t="shared" si="18"/>
        <v/>
      </c>
      <c r="BC48" s="406">
        <f t="shared" si="19"/>
        <v>0</v>
      </c>
      <c r="BD48" s="406" t="str">
        <f t="shared" si="20"/>
        <v/>
      </c>
      <c r="BE48" s="2"/>
      <c r="BF48" s="221"/>
      <c r="BG48" s="419"/>
    </row>
    <row r="49" ht="30.0" customHeight="1">
      <c r="A49" s="160">
        <f>'3A 2025 - 2026 DATOS DEL ESTUDI'!N46</f>
        <v>32642782</v>
      </c>
      <c r="B49" s="160">
        <v>43.0</v>
      </c>
      <c r="C49" s="161" t="str">
        <f>'3A 2025 - 2026 DATOS DEL ESTUDI'!B46</f>
        <v>Jhoangel Rafael Vargas Ulloa</v>
      </c>
      <c r="D49" s="162"/>
      <c r="E49" s="162"/>
      <c r="F49" s="162"/>
      <c r="G49" s="162"/>
      <c r="H49" s="162"/>
      <c r="I49" s="162"/>
      <c r="J49" s="162"/>
      <c r="K49" s="162"/>
      <c r="L49" s="162"/>
      <c r="M49" s="163"/>
      <c r="N49" s="162">
        <f t="shared" si="1"/>
        <v>0</v>
      </c>
      <c r="O49" s="164" t="str">
        <f t="shared" si="2"/>
        <v/>
      </c>
      <c r="P49" s="165">
        <f t="shared" si="3"/>
        <v>0</v>
      </c>
      <c r="Q49" s="164" t="str">
        <f t="shared" si="4"/>
        <v/>
      </c>
      <c r="R49" s="166">
        <f t="shared" si="5"/>
        <v>0</v>
      </c>
      <c r="S49" s="164" t="str">
        <f t="shared" si="6"/>
        <v/>
      </c>
      <c r="T49" s="160">
        <v>43.0</v>
      </c>
      <c r="U49" s="161" t="str">
        <f t="shared" si="24"/>
        <v>Jhoangel Rafael Vargas Ulloa</v>
      </c>
      <c r="V49" s="162"/>
      <c r="W49" s="162"/>
      <c r="X49" s="162"/>
      <c r="Y49" s="162"/>
      <c r="Z49" s="162"/>
      <c r="AA49" s="162"/>
      <c r="AB49" s="162"/>
      <c r="AC49" s="162"/>
      <c r="AD49" s="163"/>
      <c r="AE49" s="163"/>
      <c r="AF49" s="163">
        <f t="shared" si="8"/>
        <v>0</v>
      </c>
      <c r="AG49" s="164" t="str">
        <f t="shared" si="9"/>
        <v/>
      </c>
      <c r="AH49" s="417"/>
      <c r="AI49" s="418"/>
      <c r="AJ49" s="417"/>
      <c r="AK49" s="418"/>
      <c r="AL49" s="35"/>
      <c r="AM49" s="160">
        <v>43.0</v>
      </c>
      <c r="AN49" s="419"/>
      <c r="AO49" s="164"/>
      <c r="AP49" s="164"/>
      <c r="AQ49" s="164"/>
      <c r="AR49" s="164"/>
      <c r="AS49" s="164"/>
      <c r="AT49" s="164"/>
      <c r="AU49" s="164"/>
      <c r="AV49" s="164"/>
      <c r="AW49" s="164"/>
      <c r="AX49" s="164"/>
      <c r="AY49" s="406">
        <f t="shared" si="15"/>
        <v>0</v>
      </c>
      <c r="AZ49" s="406" t="str">
        <f t="shared" si="16"/>
        <v/>
      </c>
      <c r="BA49" s="406">
        <f t="shared" si="17"/>
        <v>0</v>
      </c>
      <c r="BB49" s="406" t="str">
        <f t="shared" si="18"/>
        <v/>
      </c>
      <c r="BC49" s="406">
        <f t="shared" si="19"/>
        <v>0</v>
      </c>
      <c r="BD49" s="406" t="str">
        <f t="shared" si="20"/>
        <v/>
      </c>
      <c r="BE49" s="2"/>
      <c r="BF49" s="221"/>
      <c r="BG49" s="419"/>
    </row>
    <row r="50" ht="30.0" customHeight="1">
      <c r="A50" s="160">
        <f>'3A 2025 - 2026 DATOS DEL ESTUDI'!N47</f>
        <v>32542484</v>
      </c>
      <c r="B50" s="160">
        <v>44.0</v>
      </c>
      <c r="C50" s="161" t="str">
        <f>'3A 2025 - 2026 DATOS DEL ESTUDI'!B47</f>
        <v>Leslie  Cruz Espinal</v>
      </c>
      <c r="D50" s="162"/>
      <c r="E50" s="162"/>
      <c r="F50" s="162"/>
      <c r="G50" s="162"/>
      <c r="H50" s="162"/>
      <c r="I50" s="162"/>
      <c r="J50" s="162"/>
      <c r="K50" s="162"/>
      <c r="L50" s="162"/>
      <c r="M50" s="163"/>
      <c r="N50" s="162">
        <f t="shared" si="1"/>
        <v>0</v>
      </c>
      <c r="O50" s="164" t="str">
        <f t="shared" si="2"/>
        <v/>
      </c>
      <c r="P50" s="165">
        <f t="shared" si="3"/>
        <v>0</v>
      </c>
      <c r="Q50" s="164" t="str">
        <f t="shared" si="4"/>
        <v/>
      </c>
      <c r="R50" s="166">
        <f t="shared" si="5"/>
        <v>0</v>
      </c>
      <c r="S50" s="164" t="str">
        <f t="shared" si="6"/>
        <v/>
      </c>
      <c r="T50" s="160">
        <v>44.0</v>
      </c>
      <c r="U50" s="161" t="str">
        <f t="shared" si="24"/>
        <v>Leslie  Cruz Espinal</v>
      </c>
      <c r="V50" s="162"/>
      <c r="W50" s="162"/>
      <c r="X50" s="162"/>
      <c r="Y50" s="162"/>
      <c r="Z50" s="162"/>
      <c r="AA50" s="162"/>
      <c r="AB50" s="162"/>
      <c r="AC50" s="162"/>
      <c r="AD50" s="163"/>
      <c r="AE50" s="163"/>
      <c r="AF50" s="163">
        <f t="shared" si="8"/>
        <v>0</v>
      </c>
      <c r="AG50" s="164" t="str">
        <f t="shared" si="9"/>
        <v/>
      </c>
      <c r="AH50" s="417"/>
      <c r="AI50" s="418"/>
      <c r="AJ50" s="417"/>
      <c r="AK50" s="418"/>
      <c r="AL50" s="35"/>
      <c r="AM50" s="160">
        <v>44.0</v>
      </c>
      <c r="AN50" s="419"/>
      <c r="AO50" s="164"/>
      <c r="AP50" s="164"/>
      <c r="AQ50" s="164"/>
      <c r="AR50" s="164"/>
      <c r="AS50" s="164"/>
      <c r="AT50" s="164"/>
      <c r="AU50" s="164"/>
      <c r="AV50" s="164"/>
      <c r="AW50" s="164"/>
      <c r="AX50" s="164"/>
      <c r="AY50" s="406">
        <f t="shared" si="15"/>
        <v>0</v>
      </c>
      <c r="AZ50" s="406" t="str">
        <f t="shared" si="16"/>
        <v/>
      </c>
      <c r="BA50" s="406">
        <f t="shared" si="17"/>
        <v>0</v>
      </c>
      <c r="BB50" s="406" t="str">
        <f t="shared" si="18"/>
        <v/>
      </c>
      <c r="BC50" s="406">
        <f t="shared" si="19"/>
        <v>0</v>
      </c>
      <c r="BD50" s="406" t="str">
        <f t="shared" si="20"/>
        <v/>
      </c>
      <c r="BE50" s="2"/>
      <c r="BF50" s="221"/>
      <c r="BG50" s="419"/>
    </row>
    <row r="51" ht="30.0" customHeight="1">
      <c r="A51" s="160" t="str">
        <f>'3A 2025 - 2026 DATOS DEL ESTUDI'!N48</f>
        <v/>
      </c>
      <c r="B51" s="160">
        <v>45.0</v>
      </c>
      <c r="C51" s="161" t="str">
        <f>'3A 2025 - 2026 DATOS DEL ESTUDI'!B43</f>
        <v>Rosenny  Ureña Arias</v>
      </c>
      <c r="D51" s="162"/>
      <c r="E51" s="162"/>
      <c r="F51" s="162"/>
      <c r="G51" s="162"/>
      <c r="H51" s="162"/>
      <c r="I51" s="162"/>
      <c r="J51" s="162"/>
      <c r="K51" s="162"/>
      <c r="L51" s="162"/>
      <c r="M51" s="163"/>
      <c r="N51" s="162">
        <f t="shared" si="1"/>
        <v>0</v>
      </c>
      <c r="O51" s="164" t="str">
        <f t="shared" si="2"/>
        <v/>
      </c>
      <c r="P51" s="165">
        <f t="shared" si="3"/>
        <v>0</v>
      </c>
      <c r="Q51" s="164" t="str">
        <f t="shared" si="4"/>
        <v/>
      </c>
      <c r="R51" s="166">
        <f t="shared" si="5"/>
        <v>0</v>
      </c>
      <c r="S51" s="164" t="str">
        <f t="shared" si="6"/>
        <v/>
      </c>
      <c r="T51" s="160">
        <v>45.0</v>
      </c>
      <c r="U51" s="161" t="str">
        <f>#REF!</f>
        <v>#REF!</v>
      </c>
      <c r="V51" s="162"/>
      <c r="W51" s="162"/>
      <c r="X51" s="162"/>
      <c r="Y51" s="162"/>
      <c r="Z51" s="162"/>
      <c r="AA51" s="162"/>
      <c r="AB51" s="162"/>
      <c r="AC51" s="162"/>
      <c r="AD51" s="163"/>
      <c r="AE51" s="163"/>
      <c r="AF51" s="163">
        <f t="shared" si="8"/>
        <v>0</v>
      </c>
      <c r="AG51" s="164" t="str">
        <f t="shared" si="9"/>
        <v/>
      </c>
      <c r="AH51" s="417"/>
      <c r="AI51" s="418"/>
      <c r="AJ51" s="417"/>
      <c r="AK51" s="418"/>
      <c r="AL51" s="35"/>
      <c r="AM51" s="160">
        <v>45.0</v>
      </c>
      <c r="AN51" s="419"/>
      <c r="AO51" s="164"/>
      <c r="AP51" s="164"/>
      <c r="AQ51" s="164"/>
      <c r="AR51" s="164"/>
      <c r="AS51" s="164"/>
      <c r="AT51" s="164"/>
      <c r="AU51" s="164"/>
      <c r="AV51" s="164"/>
      <c r="AW51" s="164"/>
      <c r="AX51" s="164"/>
      <c r="AY51" s="406">
        <f t="shared" si="15"/>
        <v>0</v>
      </c>
      <c r="AZ51" s="406" t="str">
        <f t="shared" si="16"/>
        <v/>
      </c>
      <c r="BA51" s="406">
        <f t="shared" si="17"/>
        <v>0</v>
      </c>
      <c r="BB51" s="406" t="str">
        <f t="shared" si="18"/>
        <v/>
      </c>
      <c r="BC51" s="406">
        <f t="shared" si="19"/>
        <v>0</v>
      </c>
      <c r="BD51" s="406" t="str">
        <f t="shared" si="20"/>
        <v/>
      </c>
      <c r="BE51" s="2"/>
      <c r="BF51" s="221"/>
      <c r="BG51" s="419"/>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D1">
      <formula1>'AEA348'!$CB$6:$CB$14</formula1>
    </dataValidation>
    <dataValidation type="list" allowBlank="1" showErrorMessage="1" sqref="X3 AQ3">
      <formula1>'AEA348'!$CC$6:$CC$17</formula1>
    </dataValidation>
    <dataValidation type="list" allowBlank="1" showErrorMessage="1" sqref="F3 BJ3">
      <formula1>'AEA348'!$CC$6:$CC$18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69" t="s">
        <v>848</v>
      </c>
    </row>
    <row r="2">
      <c r="A2" s="370" t="s">
        <v>849</v>
      </c>
      <c r="B2" s="16"/>
      <c r="C2" s="371" t="s">
        <v>584</v>
      </c>
      <c r="D2" s="371" t="s">
        <v>585</v>
      </c>
    </row>
    <row r="3">
      <c r="A3" s="175" t="s">
        <v>586</v>
      </c>
      <c r="B3" s="175" t="s">
        <v>587</v>
      </c>
      <c r="C3" s="176" t="s">
        <v>588</v>
      </c>
      <c r="D3" s="16"/>
    </row>
    <row r="4">
      <c r="A4" s="157" t="s">
        <v>589</v>
      </c>
      <c r="B4" s="177" t="s">
        <v>850</v>
      </c>
      <c r="C4" s="178" t="s">
        <v>851</v>
      </c>
      <c r="D4" s="16"/>
    </row>
    <row r="5">
      <c r="A5" s="157" t="s">
        <v>592</v>
      </c>
      <c r="B5" s="177" t="s">
        <v>852</v>
      </c>
      <c r="C5" s="178" t="s">
        <v>853</v>
      </c>
      <c r="D5" s="16"/>
    </row>
    <row r="6">
      <c r="A6" s="157" t="s">
        <v>776</v>
      </c>
      <c r="B6" s="177" t="s">
        <v>854</v>
      </c>
      <c r="C6" s="178" t="s">
        <v>855</v>
      </c>
      <c r="D6" s="16"/>
    </row>
    <row r="7">
      <c r="A7" s="157" t="s">
        <v>745</v>
      </c>
      <c r="B7" s="177" t="s">
        <v>856</v>
      </c>
      <c r="C7" s="178" t="s">
        <v>857</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69" t="s">
        <v>848</v>
      </c>
    </row>
    <row r="2">
      <c r="A2" s="370" t="s">
        <v>858</v>
      </c>
      <c r="B2" s="16"/>
      <c r="C2" s="371" t="s">
        <v>584</v>
      </c>
      <c r="D2" s="371" t="s">
        <v>585</v>
      </c>
    </row>
    <row r="3">
      <c r="A3" s="175" t="s">
        <v>586</v>
      </c>
      <c r="B3" s="175" t="s">
        <v>587</v>
      </c>
      <c r="C3" s="176" t="s">
        <v>588</v>
      </c>
      <c r="D3" s="16"/>
    </row>
    <row r="4">
      <c r="A4" s="157" t="s">
        <v>781</v>
      </c>
      <c r="B4" s="177" t="s">
        <v>859</v>
      </c>
      <c r="C4" s="178" t="s">
        <v>860</v>
      </c>
      <c r="D4" s="16"/>
    </row>
    <row r="5">
      <c r="A5" s="157" t="s">
        <v>604</v>
      </c>
      <c r="B5" s="177" t="s">
        <v>861</v>
      </c>
      <c r="C5" s="178" t="s">
        <v>862</v>
      </c>
      <c r="D5" s="16"/>
    </row>
    <row r="6">
      <c r="A6" s="157" t="s">
        <v>607</v>
      </c>
      <c r="B6" s="177" t="s">
        <v>863</v>
      </c>
      <c r="C6" s="178" t="s">
        <v>864</v>
      </c>
      <c r="D6" s="16"/>
    </row>
    <row r="7">
      <c r="A7" s="179" t="s">
        <v>610</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611</v>
      </c>
      <c r="B1" s="181" t="s">
        <v>612</v>
      </c>
    </row>
    <row r="2">
      <c r="A2" s="182" t="s">
        <v>613</v>
      </c>
      <c r="B2" s="182" t="s">
        <v>614</v>
      </c>
      <c r="C2" s="182" t="s">
        <v>615</v>
      </c>
    </row>
    <row r="3" ht="691.5" customHeight="1">
      <c r="A3" s="428" t="s">
        <v>865</v>
      </c>
      <c r="B3" s="428" t="s">
        <v>866</v>
      </c>
      <c r="C3" s="429" t="s">
        <v>867</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4"/>
  <legacyDrawing r:id="rId5"/>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619</v>
      </c>
      <c r="B1" s="181" t="s">
        <v>612</v>
      </c>
    </row>
    <row r="2">
      <c r="A2" s="182" t="s">
        <v>613</v>
      </c>
      <c r="B2" s="182" t="s">
        <v>614</v>
      </c>
      <c r="C2" s="182" t="s">
        <v>615</v>
      </c>
    </row>
    <row r="3" ht="714.0" customHeight="1">
      <c r="A3" s="183"/>
      <c r="B3" s="184"/>
      <c r="C3" s="430"/>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622</v>
      </c>
      <c r="B1" s="181" t="s">
        <v>612</v>
      </c>
    </row>
    <row r="2">
      <c r="A2" s="182" t="s">
        <v>613</v>
      </c>
      <c r="B2" s="182" t="s">
        <v>614</v>
      </c>
      <c r="C2" s="182" t="s">
        <v>615</v>
      </c>
    </row>
    <row r="3" ht="712.5" customHeight="1">
      <c r="A3" s="183"/>
      <c r="B3" s="184"/>
      <c r="C3" s="279"/>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625</v>
      </c>
      <c r="B1" s="181" t="s">
        <v>612</v>
      </c>
    </row>
    <row r="2">
      <c r="A2" s="182" t="s">
        <v>613</v>
      </c>
      <c r="B2" s="182" t="s">
        <v>614</v>
      </c>
      <c r="C2" s="182" t="s">
        <v>615</v>
      </c>
    </row>
    <row r="3" ht="673.5" customHeight="1">
      <c r="A3" s="183"/>
      <c r="B3" s="431"/>
      <c r="C3" s="432"/>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sheetPr>
  <sheetViews>
    <sheetView workbookViewId="0"/>
  </sheetViews>
  <sheetFormatPr customHeight="1" defaultColWidth="12.63" defaultRowHeight="15.75"/>
  <cols>
    <col customWidth="1" min="1" max="1" width="3.25"/>
    <col customWidth="1" min="2" max="2" width="56.38"/>
    <col customWidth="1" min="3" max="18" width="6.38"/>
  </cols>
  <sheetData>
    <row r="1">
      <c r="A1" s="187" t="s">
        <v>571</v>
      </c>
      <c r="P1" s="187" t="s">
        <v>693</v>
      </c>
    </row>
    <row r="2">
      <c r="A2" s="250" t="s">
        <v>627</v>
      </c>
      <c r="B2" s="189" t="s">
        <v>628</v>
      </c>
      <c r="C2" s="190" t="s">
        <v>868</v>
      </c>
      <c r="D2" s="15"/>
      <c r="E2" s="15"/>
      <c r="F2" s="15"/>
      <c r="G2" s="15"/>
      <c r="H2" s="15"/>
      <c r="I2" s="15"/>
      <c r="J2" s="16"/>
      <c r="K2" s="190" t="s">
        <v>869</v>
      </c>
      <c r="L2" s="15"/>
      <c r="M2" s="15"/>
      <c r="N2" s="15"/>
      <c r="O2" s="15"/>
      <c r="P2" s="15"/>
      <c r="Q2" s="15"/>
      <c r="R2" s="16"/>
    </row>
    <row r="3" ht="30.0" customHeight="1">
      <c r="A3" s="251" t="s">
        <v>555</v>
      </c>
      <c r="B3" s="43"/>
      <c r="C3" s="22" t="s">
        <v>631</v>
      </c>
      <c r="D3" s="192" t="s">
        <v>632</v>
      </c>
      <c r="E3" s="22" t="s">
        <v>633</v>
      </c>
      <c r="F3" s="192" t="s">
        <v>634</v>
      </c>
      <c r="G3" s="22" t="s">
        <v>635</v>
      </c>
      <c r="H3" s="192" t="s">
        <v>636</v>
      </c>
      <c r="I3" s="22" t="s">
        <v>637</v>
      </c>
      <c r="J3" s="192" t="s">
        <v>638</v>
      </c>
      <c r="K3" s="22" t="s">
        <v>631</v>
      </c>
      <c r="L3" s="192" t="s">
        <v>632</v>
      </c>
      <c r="M3" s="22" t="s">
        <v>633</v>
      </c>
      <c r="N3" s="192" t="s">
        <v>634</v>
      </c>
      <c r="O3" s="22" t="s">
        <v>635</v>
      </c>
      <c r="P3" s="192" t="s">
        <v>636</v>
      </c>
      <c r="Q3" s="22" t="s">
        <v>637</v>
      </c>
      <c r="R3" s="192" t="s">
        <v>638</v>
      </c>
    </row>
    <row r="4" ht="30.0" customHeight="1">
      <c r="A4" s="252">
        <v>1.0</v>
      </c>
      <c r="B4" s="253" t="str">
        <f>'3A 2025 - 2026 DATOS DEL ESTUDI'!B4</f>
        <v>Jadiel De Jesús Acosta Peña</v>
      </c>
      <c r="C4" s="433">
        <v>83.0</v>
      </c>
      <c r="D4" s="434"/>
      <c r="E4" s="435">
        <v>97.0</v>
      </c>
      <c r="F4" s="436"/>
      <c r="G4" s="437">
        <v>100.0</v>
      </c>
      <c r="H4" s="438"/>
      <c r="I4" s="422"/>
      <c r="J4" s="438"/>
      <c r="K4" s="433">
        <v>87.0</v>
      </c>
      <c r="L4" s="434"/>
      <c r="M4" s="439">
        <v>90.0</v>
      </c>
      <c r="N4" s="436"/>
      <c r="O4" s="439">
        <v>86.0</v>
      </c>
      <c r="P4" s="438"/>
      <c r="Q4" s="422"/>
      <c r="R4" s="254"/>
    </row>
    <row r="5" ht="30.0" customHeight="1">
      <c r="A5" s="252">
        <v>2.0</v>
      </c>
      <c r="B5" s="253" t="str">
        <f>'3A 2025 - 2026 DATOS DEL ESTUDI'!B5</f>
        <v>Daniel  Elía Almonte Martínez</v>
      </c>
      <c r="C5" s="433">
        <v>73.0</v>
      </c>
      <c r="D5" s="434"/>
      <c r="E5" s="440">
        <v>70.0</v>
      </c>
      <c r="F5" s="441"/>
      <c r="G5" s="442">
        <v>74.0</v>
      </c>
      <c r="H5" s="438"/>
      <c r="I5" s="422"/>
      <c r="J5" s="438"/>
      <c r="K5" s="443">
        <v>70.0</v>
      </c>
      <c r="L5" s="444"/>
      <c r="M5" s="445">
        <v>60.0</v>
      </c>
      <c r="N5" s="446">
        <v>70.0</v>
      </c>
      <c r="O5" s="447">
        <v>70.0</v>
      </c>
      <c r="P5" s="438"/>
      <c r="Q5" s="422"/>
      <c r="R5" s="254"/>
    </row>
    <row r="6" ht="30.0" customHeight="1">
      <c r="A6" s="252">
        <v>3.0</v>
      </c>
      <c r="B6" s="253" t="str">
        <f>'3A 2025 - 2026 DATOS DEL ESTUDI'!B6</f>
        <v>Isaac  Ángeles Liriano</v>
      </c>
      <c r="C6" s="433">
        <v>77.0</v>
      </c>
      <c r="D6" s="434"/>
      <c r="E6" s="448">
        <v>52.0</v>
      </c>
      <c r="F6" s="446">
        <v>70.0</v>
      </c>
      <c r="G6" s="449">
        <v>50.0</v>
      </c>
      <c r="H6" s="438"/>
      <c r="I6" s="422"/>
      <c r="J6" s="438"/>
      <c r="K6" s="433">
        <v>72.0</v>
      </c>
      <c r="L6" s="434"/>
      <c r="M6" s="445">
        <v>57.0</v>
      </c>
      <c r="N6" s="446">
        <v>72.0</v>
      </c>
      <c r="O6" s="450">
        <v>51.0</v>
      </c>
      <c r="P6" s="438"/>
      <c r="Q6" s="422"/>
      <c r="R6" s="254"/>
    </row>
    <row r="7" ht="30.0" customHeight="1">
      <c r="A7" s="252">
        <v>4.0</v>
      </c>
      <c r="B7" s="253" t="str">
        <f>'3A 2025 - 2026 DATOS DEL ESTUDI'!B7</f>
        <v>Melaniee  Aquino  Estrella</v>
      </c>
      <c r="C7" s="433">
        <v>93.0</v>
      </c>
      <c r="D7" s="434"/>
      <c r="E7" s="440">
        <v>83.0</v>
      </c>
      <c r="F7" s="441"/>
      <c r="G7" s="449">
        <v>55.0</v>
      </c>
      <c r="H7" s="438"/>
      <c r="I7" s="422"/>
      <c r="J7" s="438"/>
      <c r="K7" s="443">
        <v>81.0</v>
      </c>
      <c r="L7" s="444"/>
      <c r="M7" s="447">
        <v>86.0</v>
      </c>
      <c r="N7" s="441"/>
      <c r="O7" s="447">
        <v>86.0</v>
      </c>
      <c r="P7" s="438"/>
      <c r="Q7" s="422"/>
      <c r="R7" s="254"/>
    </row>
    <row r="8" ht="30.0" customHeight="1">
      <c r="A8" s="252">
        <v>5.0</v>
      </c>
      <c r="B8" s="253" t="str">
        <f>'3A 2025 - 2026 DATOS DEL ESTUDI'!B8</f>
        <v>Jennifer  Asenjo  De Los Santos TRANSFERIDA 10/12/25</v>
      </c>
      <c r="C8" s="433">
        <v>96.0</v>
      </c>
      <c r="D8" s="434"/>
      <c r="E8" s="451"/>
      <c r="F8" s="452"/>
      <c r="G8" s="453"/>
      <c r="H8" s="438"/>
      <c r="I8" s="422"/>
      <c r="J8" s="438"/>
      <c r="K8" s="433">
        <v>87.0</v>
      </c>
      <c r="L8" s="434"/>
      <c r="M8" s="454"/>
      <c r="N8" s="452"/>
      <c r="O8" s="454"/>
      <c r="P8" s="438"/>
      <c r="Q8" s="422"/>
      <c r="R8" s="254"/>
    </row>
    <row r="9" ht="30.0" customHeight="1">
      <c r="A9" s="252">
        <v>6.0</v>
      </c>
      <c r="B9" s="253" t="str">
        <f>'3A 2025 - 2026 DATOS DEL ESTUDI'!B9</f>
        <v>Leshlie Crismayri Bautista Quezada</v>
      </c>
      <c r="C9" s="433">
        <v>93.0</v>
      </c>
      <c r="D9" s="434"/>
      <c r="E9" s="440">
        <v>93.0</v>
      </c>
      <c r="F9" s="441"/>
      <c r="G9" s="442">
        <v>97.0</v>
      </c>
      <c r="H9" s="438"/>
      <c r="I9" s="422"/>
      <c r="J9" s="438"/>
      <c r="K9" s="443">
        <v>86.0</v>
      </c>
      <c r="L9" s="444"/>
      <c r="M9" s="447">
        <v>90.0</v>
      </c>
      <c r="N9" s="441"/>
      <c r="O9" s="447">
        <v>97.0</v>
      </c>
      <c r="P9" s="438"/>
      <c r="Q9" s="422"/>
      <c r="R9" s="254"/>
    </row>
    <row r="10" ht="30.0" customHeight="1">
      <c r="A10" s="252">
        <v>7.0</v>
      </c>
      <c r="B10" s="253" t="str">
        <f>'3A 2025 - 2026 DATOS DEL ESTUDI'!B10</f>
        <v>Gilber  Bello Silva</v>
      </c>
      <c r="C10" s="433">
        <v>80.0</v>
      </c>
      <c r="D10" s="434"/>
      <c r="E10" s="435">
        <v>85.0</v>
      </c>
      <c r="F10" s="436"/>
      <c r="G10" s="455">
        <v>90.0</v>
      </c>
      <c r="H10" s="438"/>
      <c r="I10" s="422"/>
      <c r="J10" s="438"/>
      <c r="K10" s="433">
        <v>86.0</v>
      </c>
      <c r="L10" s="434"/>
      <c r="M10" s="439">
        <v>86.0</v>
      </c>
      <c r="N10" s="436"/>
      <c r="O10" s="439">
        <v>82.0</v>
      </c>
      <c r="P10" s="438"/>
      <c r="Q10" s="422"/>
      <c r="R10" s="254"/>
    </row>
    <row r="11" ht="30.0" customHeight="1">
      <c r="A11" s="252">
        <v>8.0</v>
      </c>
      <c r="B11" s="253" t="str">
        <f>'3A 2025 - 2026 DATOS DEL ESTUDI'!B11</f>
        <v>Sherlyn Mariel Bernabel Lora</v>
      </c>
      <c r="C11" s="433">
        <v>87.0</v>
      </c>
      <c r="D11" s="434"/>
      <c r="E11" s="440">
        <v>80.0</v>
      </c>
      <c r="F11" s="441"/>
      <c r="G11" s="442">
        <v>75.0</v>
      </c>
      <c r="H11" s="438"/>
      <c r="I11" s="422"/>
      <c r="J11" s="438"/>
      <c r="K11" s="443">
        <v>77.0</v>
      </c>
      <c r="L11" s="444"/>
      <c r="M11" s="447">
        <v>82.0</v>
      </c>
      <c r="N11" s="441"/>
      <c r="O11" s="447">
        <v>54.0</v>
      </c>
      <c r="P11" s="438"/>
      <c r="Q11" s="422"/>
      <c r="R11" s="254"/>
    </row>
    <row r="12" ht="30.0" customHeight="1">
      <c r="A12" s="252">
        <v>9.0</v>
      </c>
      <c r="B12" s="253" t="str">
        <f>'3A 2025 - 2026 DATOS DEL ESTUDI'!B12</f>
        <v>Erleen  Brito Castillo</v>
      </c>
      <c r="C12" s="433">
        <v>70.0</v>
      </c>
      <c r="D12" s="434"/>
      <c r="E12" s="448">
        <v>57.0</v>
      </c>
      <c r="F12" s="446">
        <v>82.0</v>
      </c>
      <c r="G12" s="456">
        <v>50.0</v>
      </c>
      <c r="H12" s="438"/>
      <c r="I12" s="422"/>
      <c r="J12" s="438"/>
      <c r="K12" s="433">
        <v>71.0</v>
      </c>
      <c r="L12" s="434"/>
      <c r="M12" s="439">
        <v>83.0</v>
      </c>
      <c r="N12" s="436"/>
      <c r="O12" s="439">
        <v>72.0</v>
      </c>
      <c r="P12" s="438"/>
      <c r="Q12" s="422"/>
      <c r="R12" s="254"/>
    </row>
    <row r="13" ht="30.0" customHeight="1">
      <c r="A13" s="252">
        <v>10.0</v>
      </c>
      <c r="B13" s="253" t="str">
        <f>'3A 2025 - 2026 DATOS DEL ESTUDI'!B13</f>
        <v>Brianny  Caraballo Guzmán</v>
      </c>
      <c r="C13" s="433">
        <v>97.0</v>
      </c>
      <c r="D13" s="434"/>
      <c r="E13" s="440">
        <v>97.0</v>
      </c>
      <c r="F13" s="441"/>
      <c r="G13" s="442">
        <v>97.0</v>
      </c>
      <c r="H13" s="438"/>
      <c r="I13" s="422"/>
      <c r="J13" s="438"/>
      <c r="K13" s="443">
        <v>93.0</v>
      </c>
      <c r="L13" s="444"/>
      <c r="M13" s="447">
        <v>90.0</v>
      </c>
      <c r="N13" s="441"/>
      <c r="O13" s="447">
        <v>98.0</v>
      </c>
      <c r="P13" s="438"/>
      <c r="Q13" s="422"/>
      <c r="R13" s="254"/>
    </row>
    <row r="14" ht="30.0" customHeight="1">
      <c r="A14" s="252">
        <v>11.0</v>
      </c>
      <c r="B14" s="253" t="str">
        <f>'3A 2025 - 2026 DATOS DEL ESTUDI'!B14</f>
        <v>Scarlet  Castillo</v>
      </c>
      <c r="C14" s="433">
        <v>55.0</v>
      </c>
      <c r="D14" s="434">
        <v>73.0</v>
      </c>
      <c r="E14" s="448">
        <v>56.0</v>
      </c>
      <c r="F14" s="446">
        <v>71.0</v>
      </c>
      <c r="G14" s="455">
        <v>77.0</v>
      </c>
      <c r="H14" s="438"/>
      <c r="I14" s="422"/>
      <c r="J14" s="438"/>
      <c r="K14" s="433">
        <v>60.0</v>
      </c>
      <c r="L14" s="434">
        <v>75.0</v>
      </c>
      <c r="M14" s="439">
        <v>80.0</v>
      </c>
      <c r="N14" s="436"/>
      <c r="O14" s="439">
        <v>82.0</v>
      </c>
      <c r="P14" s="438"/>
      <c r="Q14" s="422"/>
      <c r="R14" s="254"/>
    </row>
    <row r="15" ht="30.0" customHeight="1">
      <c r="A15" s="252">
        <v>12.0</v>
      </c>
      <c r="B15" s="253" t="str">
        <f>'3A 2025 - 2026 DATOS DEL ESTUDI'!B15</f>
        <v>Yarselin  Cruz Peña</v>
      </c>
      <c r="C15" s="433">
        <v>96.0</v>
      </c>
      <c r="D15" s="434"/>
      <c r="E15" s="440">
        <v>92.0</v>
      </c>
      <c r="F15" s="441"/>
      <c r="G15" s="442">
        <v>98.0</v>
      </c>
      <c r="H15" s="438"/>
      <c r="I15" s="422"/>
      <c r="J15" s="438"/>
      <c r="K15" s="443">
        <v>98.0</v>
      </c>
      <c r="L15" s="444"/>
      <c r="M15" s="447">
        <v>90.0</v>
      </c>
      <c r="N15" s="441"/>
      <c r="O15" s="447">
        <v>88.0</v>
      </c>
      <c r="P15" s="438"/>
      <c r="Q15" s="422"/>
      <c r="R15" s="254"/>
    </row>
    <row r="16" ht="30.0" customHeight="1">
      <c r="A16" s="252">
        <v>13.0</v>
      </c>
      <c r="B16" s="253" t="str">
        <f>'3A 2025 - 2026 DATOS DEL ESTUDI'!B16</f>
        <v>Fernando José Díaz Fernández</v>
      </c>
      <c r="C16" s="433">
        <v>90.0</v>
      </c>
      <c r="D16" s="434"/>
      <c r="E16" s="435">
        <v>87.0</v>
      </c>
      <c r="F16" s="436"/>
      <c r="G16" s="455">
        <v>97.0</v>
      </c>
      <c r="H16" s="438"/>
      <c r="I16" s="422"/>
      <c r="J16" s="438"/>
      <c r="K16" s="433">
        <v>94.0</v>
      </c>
      <c r="L16" s="434"/>
      <c r="M16" s="439">
        <v>87.0</v>
      </c>
      <c r="N16" s="436"/>
      <c r="O16" s="439">
        <v>72.0</v>
      </c>
      <c r="P16" s="438"/>
      <c r="Q16" s="422"/>
      <c r="R16" s="254"/>
    </row>
    <row r="17" ht="30.0" customHeight="1">
      <c r="A17" s="252">
        <v>14.0</v>
      </c>
      <c r="B17" s="253" t="str">
        <f>'3A 2025 - 2026 DATOS DEL ESTUDI'!B17</f>
        <v>Scarlett  Espinal Estéves</v>
      </c>
      <c r="C17" s="433">
        <v>77.0</v>
      </c>
      <c r="D17" s="434"/>
      <c r="E17" s="448">
        <v>55.0</v>
      </c>
      <c r="F17" s="446">
        <v>70.0</v>
      </c>
      <c r="G17" s="442">
        <v>73.0</v>
      </c>
      <c r="H17" s="438"/>
      <c r="I17" s="422"/>
      <c r="J17" s="438"/>
      <c r="K17" s="443">
        <v>72.0</v>
      </c>
      <c r="L17" s="444"/>
      <c r="M17" s="445">
        <v>60.0</v>
      </c>
      <c r="N17" s="446">
        <v>75.0</v>
      </c>
      <c r="O17" s="447">
        <v>88.0</v>
      </c>
      <c r="P17" s="438"/>
      <c r="Q17" s="422"/>
      <c r="R17" s="254"/>
    </row>
    <row r="18" ht="30.0" customHeight="1">
      <c r="A18" s="252">
        <v>15.0</v>
      </c>
      <c r="B18" s="253" t="str">
        <f>'3A 2025 - 2026 DATOS DEL ESTUDI'!B18</f>
        <v>José Manuel Estrella</v>
      </c>
      <c r="C18" s="433">
        <v>70.0</v>
      </c>
      <c r="D18" s="434"/>
      <c r="E18" s="435">
        <v>73.0</v>
      </c>
      <c r="F18" s="436"/>
      <c r="G18" s="455">
        <v>83.0</v>
      </c>
      <c r="H18" s="438"/>
      <c r="I18" s="422"/>
      <c r="J18" s="438"/>
      <c r="K18" s="433">
        <v>75.0</v>
      </c>
      <c r="L18" s="434"/>
      <c r="M18" s="439">
        <v>87.0</v>
      </c>
      <c r="N18" s="436"/>
      <c r="O18" s="439">
        <v>70.0</v>
      </c>
      <c r="P18" s="438"/>
      <c r="Q18" s="422"/>
      <c r="R18" s="254"/>
    </row>
    <row r="19" ht="30.0" customHeight="1">
      <c r="A19" s="252">
        <v>16.0</v>
      </c>
      <c r="B19" s="253" t="str">
        <f>'3A 2025 - 2026 DATOS DEL ESTUDI'!B19</f>
        <v>Misael Starberk Ferreras Pérez</v>
      </c>
      <c r="C19" s="433">
        <v>86.0</v>
      </c>
      <c r="D19" s="434"/>
      <c r="E19" s="440">
        <v>80.0</v>
      </c>
      <c r="F19" s="441"/>
      <c r="G19" s="442">
        <v>93.0</v>
      </c>
      <c r="H19" s="438"/>
      <c r="I19" s="422"/>
      <c r="J19" s="438"/>
      <c r="K19" s="443">
        <v>85.0</v>
      </c>
      <c r="L19" s="444"/>
      <c r="M19" s="447">
        <v>92.0</v>
      </c>
      <c r="N19" s="441"/>
      <c r="O19" s="447">
        <v>71.0</v>
      </c>
      <c r="P19" s="438"/>
      <c r="Q19" s="422"/>
      <c r="R19" s="254"/>
    </row>
    <row r="20" ht="30.0" customHeight="1">
      <c r="A20" s="252">
        <v>17.0</v>
      </c>
      <c r="B20" s="253" t="str">
        <f>'3A 2025 - 2026 DATOS DEL ESTUDI'!B20</f>
        <v>Ruth Esther Fernández Rodríguez</v>
      </c>
      <c r="C20" s="433">
        <v>93.0</v>
      </c>
      <c r="D20" s="434"/>
      <c r="E20" s="435">
        <v>83.0</v>
      </c>
      <c r="F20" s="436"/>
      <c r="G20" s="455">
        <v>80.0</v>
      </c>
      <c r="H20" s="438"/>
      <c r="I20" s="422"/>
      <c r="J20" s="438"/>
      <c r="K20" s="433">
        <v>88.0</v>
      </c>
      <c r="L20" s="434"/>
      <c r="M20" s="439">
        <v>80.0</v>
      </c>
      <c r="N20" s="436"/>
      <c r="O20" s="439">
        <v>86.0</v>
      </c>
      <c r="P20" s="438"/>
      <c r="Q20" s="422"/>
      <c r="R20" s="254"/>
    </row>
    <row r="21" ht="30.0" customHeight="1">
      <c r="A21" s="252">
        <v>18.0</v>
      </c>
      <c r="B21" s="253" t="str">
        <f>'3A 2025 - 2026 DATOS DEL ESTUDI'!B21</f>
        <v>Discairy  Filpo Estrella</v>
      </c>
      <c r="C21" s="433">
        <v>93.0</v>
      </c>
      <c r="D21" s="434"/>
      <c r="E21" s="440">
        <v>90.0</v>
      </c>
      <c r="F21" s="441"/>
      <c r="G21" s="442">
        <v>98.0</v>
      </c>
      <c r="H21" s="438"/>
      <c r="I21" s="422"/>
      <c r="J21" s="438"/>
      <c r="K21" s="443">
        <v>88.0</v>
      </c>
      <c r="L21" s="444"/>
      <c r="M21" s="447">
        <v>82.0</v>
      </c>
      <c r="N21" s="441"/>
      <c r="O21" s="447">
        <v>90.0</v>
      </c>
      <c r="P21" s="438"/>
      <c r="Q21" s="422"/>
      <c r="R21" s="254"/>
    </row>
    <row r="22" ht="30.0" customHeight="1">
      <c r="A22" s="252">
        <v>19.0</v>
      </c>
      <c r="B22" s="253" t="str">
        <f>'3A 2025 - 2026 DATOS DEL ESTUDI'!B22</f>
        <v>Alexis Enmanuel Gil  Sánchez</v>
      </c>
      <c r="C22" s="433">
        <v>87.0</v>
      </c>
      <c r="D22" s="434"/>
      <c r="E22" s="435">
        <v>76.0</v>
      </c>
      <c r="F22" s="436"/>
      <c r="G22" s="455">
        <v>82.0</v>
      </c>
      <c r="H22" s="438"/>
      <c r="I22" s="422"/>
      <c r="J22" s="438"/>
      <c r="K22" s="433">
        <v>72.0</v>
      </c>
      <c r="L22" s="434"/>
      <c r="M22" s="439">
        <v>73.0</v>
      </c>
      <c r="N22" s="436"/>
      <c r="O22" s="450">
        <v>52.0</v>
      </c>
      <c r="P22" s="438"/>
      <c r="Q22" s="422"/>
      <c r="R22" s="254"/>
    </row>
    <row r="23" ht="30.0" customHeight="1">
      <c r="A23" s="252">
        <v>20.0</v>
      </c>
      <c r="B23" s="253" t="str">
        <f>'3A 2025 - 2026 DATOS DEL ESTUDI'!B23</f>
        <v>Ayendy Jesús Guzmán</v>
      </c>
      <c r="C23" s="433">
        <v>60.0</v>
      </c>
      <c r="D23" s="434">
        <v>76.0</v>
      </c>
      <c r="E23" s="440">
        <v>76.0</v>
      </c>
      <c r="F23" s="441"/>
      <c r="G23" s="449">
        <v>54.0</v>
      </c>
      <c r="H23" s="438"/>
      <c r="I23" s="422"/>
      <c r="J23" s="438"/>
      <c r="K23" s="443">
        <v>73.0</v>
      </c>
      <c r="L23" s="444"/>
      <c r="M23" s="447">
        <v>78.0</v>
      </c>
      <c r="N23" s="441"/>
      <c r="O23" s="447">
        <v>50.0</v>
      </c>
      <c r="P23" s="438"/>
      <c r="Q23" s="422"/>
      <c r="R23" s="254"/>
    </row>
    <row r="24" ht="30.0" customHeight="1">
      <c r="A24" s="252">
        <v>21.0</v>
      </c>
      <c r="B24" s="253" t="str">
        <f>'3A 2025 - 2026 DATOS DEL ESTUDI'!B24</f>
        <v>Yassir  Hernández Disla</v>
      </c>
      <c r="C24" s="433">
        <v>83.0</v>
      </c>
      <c r="D24" s="434"/>
      <c r="E24" s="435">
        <v>86.0</v>
      </c>
      <c r="F24" s="436"/>
      <c r="G24" s="455">
        <v>87.0</v>
      </c>
      <c r="H24" s="438"/>
      <c r="I24" s="422"/>
      <c r="J24" s="438"/>
      <c r="K24" s="433">
        <v>77.0</v>
      </c>
      <c r="L24" s="434"/>
      <c r="M24" s="439">
        <v>80.0</v>
      </c>
      <c r="N24" s="436"/>
      <c r="O24" s="439">
        <v>82.0</v>
      </c>
      <c r="P24" s="438"/>
      <c r="Q24" s="422"/>
      <c r="R24" s="254"/>
    </row>
    <row r="25" ht="30.0" customHeight="1">
      <c r="A25" s="252">
        <v>22.0</v>
      </c>
      <c r="B25" s="253" t="str">
        <f>'3A 2025 - 2026 DATOS DEL ESTUDI'!B25</f>
        <v>Yadiel  Jiménez Betances</v>
      </c>
      <c r="C25" s="433">
        <v>90.0</v>
      </c>
      <c r="D25" s="434"/>
      <c r="E25" s="440">
        <v>87.0</v>
      </c>
      <c r="F25" s="441"/>
      <c r="G25" s="442">
        <v>97.0</v>
      </c>
      <c r="H25" s="438"/>
      <c r="I25" s="422"/>
      <c r="J25" s="438"/>
      <c r="K25" s="443">
        <v>90.0</v>
      </c>
      <c r="L25" s="444"/>
      <c r="M25" s="447">
        <v>88.0</v>
      </c>
      <c r="N25" s="441"/>
      <c r="O25" s="447">
        <v>80.0</v>
      </c>
      <c r="P25" s="438"/>
      <c r="Q25" s="422"/>
      <c r="R25" s="254"/>
    </row>
    <row r="26" ht="30.0" customHeight="1">
      <c r="A26" s="252">
        <v>23.0</v>
      </c>
      <c r="B26" s="253" t="str">
        <f>'3A 2025 - 2026 DATOS DEL ESTUDI'!B26</f>
        <v>Yamel  Mella Aquino</v>
      </c>
      <c r="C26" s="433">
        <v>90.0</v>
      </c>
      <c r="D26" s="434"/>
      <c r="E26" s="435">
        <v>75.0</v>
      </c>
      <c r="F26" s="436"/>
      <c r="G26" s="455">
        <v>83.0</v>
      </c>
      <c r="H26" s="438"/>
      <c r="I26" s="422"/>
      <c r="J26" s="438"/>
      <c r="K26" s="433">
        <v>80.0</v>
      </c>
      <c r="L26" s="434"/>
      <c r="M26" s="439">
        <v>77.0</v>
      </c>
      <c r="N26" s="436"/>
      <c r="O26" s="439">
        <v>84.0</v>
      </c>
      <c r="P26" s="438"/>
      <c r="Q26" s="422"/>
      <c r="R26" s="254"/>
    </row>
    <row r="27" ht="30.0" customHeight="1">
      <c r="A27" s="252">
        <v>24.0</v>
      </c>
      <c r="B27" s="253" t="str">
        <f>'3A 2025 - 2026 DATOS DEL ESTUDI'!B27</f>
        <v>Sariely Del Carmen Mena Chávez</v>
      </c>
      <c r="C27" s="433">
        <v>80.0</v>
      </c>
      <c r="D27" s="434"/>
      <c r="E27" s="448">
        <v>50.0</v>
      </c>
      <c r="F27" s="446">
        <v>70.0</v>
      </c>
      <c r="G27" s="442">
        <v>97.0</v>
      </c>
      <c r="H27" s="438"/>
      <c r="I27" s="422"/>
      <c r="J27" s="438"/>
      <c r="K27" s="443">
        <v>80.0</v>
      </c>
      <c r="L27" s="444"/>
      <c r="M27" s="447">
        <v>76.0</v>
      </c>
      <c r="N27" s="441"/>
      <c r="O27" s="447">
        <v>88.0</v>
      </c>
      <c r="P27" s="438"/>
      <c r="Q27" s="422"/>
      <c r="R27" s="254"/>
    </row>
    <row r="28" ht="30.0" customHeight="1">
      <c r="A28" s="252">
        <v>25.0</v>
      </c>
      <c r="B28" s="253" t="str">
        <f>'3A 2025 - 2026 DATOS DEL ESTUDI'!B28</f>
        <v>David Carmelo Navas Fernández</v>
      </c>
      <c r="C28" s="433">
        <v>80.0</v>
      </c>
      <c r="D28" s="434"/>
      <c r="E28" s="435">
        <v>90.0</v>
      </c>
      <c r="F28" s="436"/>
      <c r="G28" s="455">
        <v>96.0</v>
      </c>
      <c r="H28" s="438"/>
      <c r="I28" s="422"/>
      <c r="J28" s="438"/>
      <c r="K28" s="433">
        <v>71.0</v>
      </c>
      <c r="L28" s="434"/>
      <c r="M28" s="439">
        <v>85.0</v>
      </c>
      <c r="N28" s="436"/>
      <c r="O28" s="439">
        <v>84.0</v>
      </c>
      <c r="P28" s="438"/>
      <c r="Q28" s="422"/>
      <c r="R28" s="254"/>
    </row>
    <row r="29" ht="30.0" customHeight="1">
      <c r="A29" s="252">
        <v>26.0</v>
      </c>
      <c r="B29" s="253" t="str">
        <f>'3A 2025 - 2026 DATOS DEL ESTUDI'!B29</f>
        <v>Andriw Jelier Ortiz Rodríguez</v>
      </c>
      <c r="C29" s="433">
        <v>83.0</v>
      </c>
      <c r="D29" s="434"/>
      <c r="E29" s="440">
        <v>85.0</v>
      </c>
      <c r="F29" s="441"/>
      <c r="G29" s="442">
        <v>90.0</v>
      </c>
      <c r="H29" s="438"/>
      <c r="I29" s="422"/>
      <c r="J29" s="438"/>
      <c r="K29" s="443">
        <v>78.0</v>
      </c>
      <c r="L29" s="444"/>
      <c r="M29" s="447">
        <v>86.0</v>
      </c>
      <c r="N29" s="441"/>
      <c r="O29" s="447">
        <v>80.0</v>
      </c>
      <c r="P29" s="438"/>
      <c r="Q29" s="422"/>
      <c r="R29" s="254"/>
    </row>
    <row r="30" ht="30.0" customHeight="1">
      <c r="A30" s="252">
        <v>27.0</v>
      </c>
      <c r="B30" s="253" t="str">
        <f>'3A 2025 - 2026 DATOS DEL ESTUDI'!B30</f>
        <v>Dashley Nicole Peña García</v>
      </c>
      <c r="C30" s="433">
        <v>90.0</v>
      </c>
      <c r="D30" s="434"/>
      <c r="E30" s="435">
        <v>96.0</v>
      </c>
      <c r="F30" s="436"/>
      <c r="G30" s="455">
        <v>92.0</v>
      </c>
      <c r="H30" s="438"/>
      <c r="I30" s="422"/>
      <c r="J30" s="438"/>
      <c r="K30" s="433">
        <v>83.0</v>
      </c>
      <c r="L30" s="434"/>
      <c r="M30" s="439">
        <v>90.0</v>
      </c>
      <c r="N30" s="436"/>
      <c r="O30" s="439">
        <v>94.0</v>
      </c>
      <c r="P30" s="438"/>
      <c r="Q30" s="422"/>
      <c r="R30" s="254"/>
    </row>
    <row r="31" ht="30.0" customHeight="1">
      <c r="A31" s="252">
        <v>28.0</v>
      </c>
      <c r="B31" s="253" t="str">
        <f>'3A 2025 - 2026 DATOS DEL ESTUDI'!B31</f>
        <v>Yesly  Peña Muñoz</v>
      </c>
      <c r="C31" s="433">
        <v>97.0</v>
      </c>
      <c r="D31" s="434"/>
      <c r="E31" s="440">
        <v>97.0</v>
      </c>
      <c r="F31" s="441"/>
      <c r="G31" s="442">
        <v>97.0</v>
      </c>
      <c r="H31" s="438"/>
      <c r="I31" s="422"/>
      <c r="J31" s="438"/>
      <c r="K31" s="443">
        <v>96.0</v>
      </c>
      <c r="L31" s="444"/>
      <c r="M31" s="447">
        <v>94.0</v>
      </c>
      <c r="N31" s="441"/>
      <c r="O31" s="447">
        <v>98.0</v>
      </c>
      <c r="P31" s="438"/>
      <c r="Q31" s="422"/>
      <c r="R31" s="254"/>
    </row>
    <row r="32" ht="30.0" customHeight="1">
      <c r="A32" s="252">
        <v>29.0</v>
      </c>
      <c r="B32" s="253" t="str">
        <f>'3A 2025 - 2026 DATOS DEL ESTUDI'!B32</f>
        <v>Wilbert  Peña Paulino</v>
      </c>
      <c r="C32" s="433">
        <v>88.0</v>
      </c>
      <c r="D32" s="434"/>
      <c r="E32" s="435">
        <v>90.0</v>
      </c>
      <c r="F32" s="436"/>
      <c r="G32" s="455">
        <v>95.0</v>
      </c>
      <c r="H32" s="438"/>
      <c r="I32" s="422"/>
      <c r="J32" s="438"/>
      <c r="K32" s="433">
        <v>88.0</v>
      </c>
      <c r="L32" s="434"/>
      <c r="M32" s="439">
        <v>87.0</v>
      </c>
      <c r="N32" s="436"/>
      <c r="O32" s="439">
        <v>88.0</v>
      </c>
      <c r="P32" s="438"/>
      <c r="Q32" s="422"/>
      <c r="R32" s="254"/>
    </row>
    <row r="33" ht="30.0" customHeight="1">
      <c r="A33" s="252">
        <v>30.0</v>
      </c>
      <c r="B33" s="253" t="str">
        <f>'3A 2025 - 2026 DATOS DEL ESTUDI'!B33</f>
        <v>Yonayry  Peña Santos</v>
      </c>
      <c r="C33" s="433">
        <v>96.0</v>
      </c>
      <c r="D33" s="434"/>
      <c r="E33" s="440">
        <v>80.0</v>
      </c>
      <c r="F33" s="441"/>
      <c r="G33" s="442">
        <v>94.0</v>
      </c>
      <c r="H33" s="438"/>
      <c r="I33" s="422"/>
      <c r="J33" s="438"/>
      <c r="K33" s="443">
        <v>80.0</v>
      </c>
      <c r="L33" s="444"/>
      <c r="M33" s="447">
        <v>91.0</v>
      </c>
      <c r="N33" s="441"/>
      <c r="O33" s="447">
        <v>88.0</v>
      </c>
      <c r="P33" s="438"/>
      <c r="Q33" s="422"/>
      <c r="R33" s="254"/>
    </row>
    <row r="34" ht="30.0" customHeight="1">
      <c r="A34" s="252">
        <v>31.0</v>
      </c>
      <c r="B34" s="253" t="str">
        <f>'3A 2025 - 2026 DATOS DEL ESTUDI'!B34</f>
        <v>Rossier Analiz Pérez Rodríguez</v>
      </c>
      <c r="C34" s="433">
        <v>97.0</v>
      </c>
      <c r="D34" s="434"/>
      <c r="E34" s="435">
        <v>93.0</v>
      </c>
      <c r="F34" s="436"/>
      <c r="G34" s="455">
        <v>100.0</v>
      </c>
      <c r="H34" s="438"/>
      <c r="I34" s="422"/>
      <c r="J34" s="438"/>
      <c r="K34" s="433">
        <v>91.0</v>
      </c>
      <c r="L34" s="434"/>
      <c r="M34" s="439">
        <v>90.0</v>
      </c>
      <c r="N34" s="436"/>
      <c r="O34" s="439">
        <v>95.0</v>
      </c>
      <c r="P34" s="438"/>
      <c r="Q34" s="422"/>
      <c r="R34" s="254"/>
    </row>
    <row r="35" ht="30.0" customHeight="1">
      <c r="A35" s="252">
        <v>32.0</v>
      </c>
      <c r="B35" s="253" t="str">
        <f>'3A 2025 - 2026 DATOS DEL ESTUDI'!B35</f>
        <v>Joseph Francisco Ramírez Espinosa</v>
      </c>
      <c r="C35" s="433">
        <v>84.0</v>
      </c>
      <c r="D35" s="434"/>
      <c r="E35" s="440">
        <v>92.0</v>
      </c>
      <c r="F35" s="441"/>
      <c r="G35" s="442">
        <v>96.0</v>
      </c>
      <c r="H35" s="438"/>
      <c r="I35" s="422"/>
      <c r="J35" s="438"/>
      <c r="K35" s="443">
        <v>76.0</v>
      </c>
      <c r="L35" s="444"/>
      <c r="M35" s="447">
        <v>83.0</v>
      </c>
      <c r="N35" s="441"/>
      <c r="O35" s="447">
        <v>82.0</v>
      </c>
      <c r="P35" s="438"/>
      <c r="Q35" s="422"/>
      <c r="R35" s="254"/>
    </row>
    <row r="36" ht="30.0" customHeight="1">
      <c r="A36" s="252">
        <v>33.0</v>
      </c>
      <c r="B36" s="253" t="str">
        <f>'3A 2025 - 2026 DATOS DEL ESTUDI'!B36</f>
        <v>Yariel Alfonso Ramos</v>
      </c>
      <c r="C36" s="433">
        <v>60.0</v>
      </c>
      <c r="D36" s="434">
        <v>74.0</v>
      </c>
      <c r="E36" s="448">
        <v>54.0</v>
      </c>
      <c r="F36" s="446">
        <v>71.0</v>
      </c>
      <c r="G36" s="449">
        <v>52.0</v>
      </c>
      <c r="H36" s="438"/>
      <c r="I36" s="422"/>
      <c r="J36" s="438"/>
      <c r="K36" s="433">
        <v>50.0</v>
      </c>
      <c r="L36" s="434">
        <v>70.0</v>
      </c>
      <c r="M36" s="439">
        <v>76.0</v>
      </c>
      <c r="N36" s="436"/>
      <c r="O36" s="450">
        <v>53.0</v>
      </c>
      <c r="P36" s="438"/>
      <c r="Q36" s="422"/>
      <c r="R36" s="254"/>
    </row>
    <row r="37" ht="30.0" customHeight="1">
      <c r="A37" s="252">
        <v>34.0</v>
      </c>
      <c r="B37" s="253" t="str">
        <f>'3A 2025 - 2026 DATOS DEL ESTUDI'!B37</f>
        <v>Carlos David Rodríguez Almánzar</v>
      </c>
      <c r="C37" s="433">
        <v>70.0</v>
      </c>
      <c r="D37" s="434"/>
      <c r="E37" s="440">
        <v>70.0</v>
      </c>
      <c r="F37" s="441"/>
      <c r="G37" s="442">
        <v>90.0</v>
      </c>
      <c r="H37" s="438"/>
      <c r="I37" s="422"/>
      <c r="J37" s="438"/>
      <c r="K37" s="443">
        <v>71.0</v>
      </c>
      <c r="L37" s="444"/>
      <c r="M37" s="447">
        <v>86.0</v>
      </c>
      <c r="N37" s="441"/>
      <c r="O37" s="447">
        <v>82.0</v>
      </c>
      <c r="P37" s="438"/>
      <c r="Q37" s="422"/>
      <c r="R37" s="254"/>
    </row>
    <row r="38" ht="30.0" customHeight="1">
      <c r="A38" s="252">
        <v>35.0</v>
      </c>
      <c r="B38" s="253" t="str">
        <f>'3A 2025 - 2026 DATOS DEL ESTUDI'!B38</f>
        <v>Darianni  Santos Medina</v>
      </c>
      <c r="C38" s="433">
        <v>93.0</v>
      </c>
      <c r="D38" s="434"/>
      <c r="E38" s="435">
        <v>90.0</v>
      </c>
      <c r="F38" s="436"/>
      <c r="G38" s="455">
        <v>97.0</v>
      </c>
      <c r="H38" s="438"/>
      <c r="I38" s="422"/>
      <c r="J38" s="438"/>
      <c r="K38" s="433">
        <v>91.0</v>
      </c>
      <c r="L38" s="434"/>
      <c r="M38" s="439">
        <v>87.0</v>
      </c>
      <c r="N38" s="436"/>
      <c r="O38" s="439">
        <v>96.0</v>
      </c>
      <c r="P38" s="438"/>
      <c r="Q38" s="422"/>
      <c r="R38" s="254"/>
    </row>
    <row r="39" ht="30.0" customHeight="1">
      <c r="A39" s="252">
        <v>36.0</v>
      </c>
      <c r="B39" s="253" t="str">
        <f>'3A 2025 - 2026 DATOS DEL ESTUDI'!B39</f>
        <v>Rosyeli Carolina Tavarez  Reyes</v>
      </c>
      <c r="C39" s="433">
        <v>70.0</v>
      </c>
      <c r="D39" s="434"/>
      <c r="E39" s="448">
        <v>50.0</v>
      </c>
      <c r="F39" s="446">
        <v>71.0</v>
      </c>
      <c r="G39" s="442">
        <v>87.0</v>
      </c>
      <c r="H39" s="438"/>
      <c r="I39" s="422"/>
      <c r="J39" s="438"/>
      <c r="K39" s="443">
        <v>73.0</v>
      </c>
      <c r="L39" s="444"/>
      <c r="M39" s="447">
        <v>75.0</v>
      </c>
      <c r="N39" s="441"/>
      <c r="O39" s="447">
        <v>51.0</v>
      </c>
      <c r="P39" s="438"/>
      <c r="Q39" s="422"/>
      <c r="R39" s="254"/>
    </row>
    <row r="40" ht="30.0" customHeight="1">
      <c r="A40" s="252">
        <v>37.0</v>
      </c>
      <c r="B40" s="253" t="str">
        <f>'3A 2025 - 2026 DATOS DEL ESTUDI'!B40</f>
        <v>Melani  Taveras Bautista</v>
      </c>
      <c r="C40" s="433">
        <v>88.0</v>
      </c>
      <c r="D40" s="434"/>
      <c r="E40" s="435">
        <v>77.0</v>
      </c>
      <c r="F40" s="436"/>
      <c r="G40" s="449">
        <v>54.0</v>
      </c>
      <c r="H40" s="438"/>
      <c r="I40" s="422"/>
      <c r="J40" s="438"/>
      <c r="K40" s="420">
        <v>82.0</v>
      </c>
      <c r="L40" s="434"/>
      <c r="M40" s="439">
        <v>70.0</v>
      </c>
      <c r="N40" s="436"/>
      <c r="O40" s="439">
        <v>71.0</v>
      </c>
      <c r="P40" s="438"/>
      <c r="Q40" s="422"/>
      <c r="R40" s="254"/>
    </row>
    <row r="41" ht="30.0" customHeight="1">
      <c r="A41" s="252">
        <v>38.0</v>
      </c>
      <c r="B41" s="253" t="str">
        <f>'3A 2025 - 2026 DATOS DEL ESTUDI'!B41</f>
        <v>Arianny  Tejada Guzmán</v>
      </c>
      <c r="C41" s="433">
        <v>96.0</v>
      </c>
      <c r="D41" s="434"/>
      <c r="E41" s="440">
        <v>87.0</v>
      </c>
      <c r="F41" s="441"/>
      <c r="G41" s="442">
        <v>100.0</v>
      </c>
      <c r="H41" s="438"/>
      <c r="I41" s="422"/>
      <c r="J41" s="438"/>
      <c r="K41" s="443">
        <v>94.0</v>
      </c>
      <c r="L41" s="444"/>
      <c r="M41" s="447">
        <v>90.0</v>
      </c>
      <c r="N41" s="441"/>
      <c r="O41" s="447">
        <v>98.0</v>
      </c>
      <c r="P41" s="438"/>
      <c r="Q41" s="422"/>
      <c r="R41" s="254"/>
    </row>
    <row r="42" ht="30.0" customHeight="1">
      <c r="A42" s="252">
        <v>39.0</v>
      </c>
      <c r="B42" s="253" t="str">
        <f>'3A 2025 - 2026 DATOS DEL ESTUDI'!B42</f>
        <v>Jeilyn Aliah Tejada</v>
      </c>
      <c r="C42" s="433">
        <v>82.0</v>
      </c>
      <c r="D42" s="434"/>
      <c r="E42" s="435">
        <v>80.0</v>
      </c>
      <c r="F42" s="436"/>
      <c r="G42" s="455">
        <v>91.0</v>
      </c>
      <c r="H42" s="438"/>
      <c r="I42" s="422"/>
      <c r="J42" s="438"/>
      <c r="K42" s="433">
        <v>88.0</v>
      </c>
      <c r="L42" s="434"/>
      <c r="M42" s="439">
        <v>77.0</v>
      </c>
      <c r="N42" s="436"/>
      <c r="O42" s="439">
        <v>90.0</v>
      </c>
      <c r="P42" s="438"/>
      <c r="Q42" s="422"/>
      <c r="R42" s="254"/>
    </row>
    <row r="43" ht="30.0" customHeight="1">
      <c r="A43" s="252">
        <v>40.0</v>
      </c>
      <c r="B43" s="253" t="str">
        <f>'3A 2025 - 2026 DATOS DEL ESTUDI'!B43</f>
        <v>Rosenny  Ureña Arias</v>
      </c>
      <c r="C43" s="433">
        <v>97.0</v>
      </c>
      <c r="D43" s="434"/>
      <c r="E43" s="440">
        <v>90.0</v>
      </c>
      <c r="F43" s="441"/>
      <c r="G43" s="442">
        <v>100.0</v>
      </c>
      <c r="H43" s="438"/>
      <c r="I43" s="422"/>
      <c r="J43" s="438"/>
      <c r="K43" s="443">
        <v>93.0</v>
      </c>
      <c r="L43" s="444"/>
      <c r="M43" s="447">
        <v>93.0</v>
      </c>
      <c r="N43" s="441"/>
      <c r="O43" s="447">
        <v>96.0</v>
      </c>
      <c r="P43" s="438"/>
      <c r="Q43" s="422"/>
      <c r="R43" s="254"/>
    </row>
    <row r="44" ht="30.0" customHeight="1">
      <c r="A44" s="252">
        <v>41.0</v>
      </c>
      <c r="B44" s="253" t="str">
        <f>'3A 2025 - 2026 DATOS DEL ESTUDI'!B44</f>
        <v>Jonathan  De Jesús Valerio Felipe</v>
      </c>
      <c r="C44" s="433">
        <v>93.0</v>
      </c>
      <c r="D44" s="434"/>
      <c r="E44" s="435">
        <v>82.0</v>
      </c>
      <c r="F44" s="436"/>
      <c r="G44" s="455">
        <v>96.0</v>
      </c>
      <c r="H44" s="438"/>
      <c r="I44" s="422"/>
      <c r="J44" s="438"/>
      <c r="K44" s="433">
        <v>80.0</v>
      </c>
      <c r="L44" s="434"/>
      <c r="M44" s="439">
        <v>82.0</v>
      </c>
      <c r="N44" s="436"/>
      <c r="O44" s="439">
        <v>73.0</v>
      </c>
      <c r="P44" s="438"/>
      <c r="Q44" s="422"/>
      <c r="R44" s="254"/>
    </row>
    <row r="45" ht="30.0" customHeight="1">
      <c r="A45" s="252">
        <v>42.0</v>
      </c>
      <c r="B45" s="253" t="str">
        <f>'3A 2025 - 2026 DATOS DEL ESTUDI'!B45</f>
        <v>Crisleydi  Turbí</v>
      </c>
      <c r="C45" s="433">
        <v>80.0</v>
      </c>
      <c r="D45" s="434"/>
      <c r="E45" s="448">
        <v>60.0</v>
      </c>
      <c r="F45" s="446">
        <v>75.0</v>
      </c>
      <c r="G45" s="442">
        <v>85.0</v>
      </c>
      <c r="H45" s="438"/>
      <c r="I45" s="422"/>
      <c r="J45" s="438"/>
      <c r="K45" s="443">
        <v>75.0</v>
      </c>
      <c r="L45" s="444"/>
      <c r="M45" s="447">
        <v>73.0</v>
      </c>
      <c r="N45" s="441"/>
      <c r="O45" s="447">
        <v>76.0</v>
      </c>
      <c r="P45" s="438"/>
      <c r="Q45" s="422"/>
      <c r="R45" s="254"/>
    </row>
    <row r="46" ht="30.0" customHeight="1">
      <c r="A46" s="252">
        <v>43.0</v>
      </c>
      <c r="B46" s="253" t="str">
        <f>'3A 2025 - 2026 DATOS DEL ESTUDI'!B46</f>
        <v>Jhoangel Rafael Vargas Ulloa</v>
      </c>
      <c r="C46" s="433">
        <v>71.0</v>
      </c>
      <c r="D46" s="434"/>
      <c r="E46" s="448">
        <v>50.0</v>
      </c>
      <c r="F46" s="446">
        <v>73.0</v>
      </c>
      <c r="G46" s="455">
        <v>77.0</v>
      </c>
      <c r="H46" s="438"/>
      <c r="I46" s="422"/>
      <c r="J46" s="438"/>
      <c r="K46" s="433">
        <v>70.0</v>
      </c>
      <c r="L46" s="434"/>
      <c r="M46" s="445">
        <v>57.0</v>
      </c>
      <c r="N46" s="446">
        <v>70.0</v>
      </c>
      <c r="O46" s="439">
        <v>80.0</v>
      </c>
      <c r="P46" s="438"/>
      <c r="Q46" s="422"/>
      <c r="R46" s="254"/>
    </row>
    <row r="47" ht="30.0" customHeight="1">
      <c r="A47" s="252">
        <v>44.0</v>
      </c>
      <c r="B47" s="253" t="str">
        <f>'3A 2025 - 2026 DATOS DEL ESTUDI'!B47</f>
        <v>Leslie  Cruz Espinal</v>
      </c>
      <c r="C47" s="433">
        <v>90.0</v>
      </c>
      <c r="D47" s="434"/>
      <c r="E47" s="440">
        <v>93.0</v>
      </c>
      <c r="F47" s="441"/>
      <c r="G47" s="442">
        <v>100.0</v>
      </c>
      <c r="H47" s="438"/>
      <c r="I47" s="422"/>
      <c r="J47" s="438"/>
      <c r="K47" s="443">
        <v>83.0</v>
      </c>
      <c r="L47" s="444"/>
      <c r="M47" s="447">
        <v>87.0</v>
      </c>
      <c r="N47" s="441"/>
      <c r="O47" s="447">
        <v>90.0</v>
      </c>
      <c r="P47" s="438"/>
      <c r="Q47" s="422"/>
      <c r="R47" s="254"/>
    </row>
    <row r="48" ht="30.0" customHeight="1">
      <c r="A48" s="252">
        <v>45.0</v>
      </c>
      <c r="B48" s="253" t="str">
        <f>'3A 2025 - 2026 DATOS DEL ESTUDI'!B48</f>
        <v/>
      </c>
      <c r="C48" s="119"/>
      <c r="D48" s="254"/>
      <c r="E48" s="119"/>
      <c r="F48" s="254"/>
      <c r="G48" s="119"/>
      <c r="H48" s="254"/>
      <c r="I48" s="119"/>
      <c r="J48" s="254"/>
      <c r="K48" s="119"/>
      <c r="L48" s="254"/>
      <c r="M48" s="119"/>
      <c r="N48" s="254"/>
      <c r="O48" s="119"/>
      <c r="P48" s="254"/>
      <c r="Q48" s="119"/>
      <c r="R48" s="254"/>
    </row>
  </sheetData>
  <mergeCells count="5">
    <mergeCell ref="A1:O1"/>
    <mergeCell ref="P1:R1"/>
    <mergeCell ref="B2:B3"/>
    <mergeCell ref="C2:J2"/>
    <mergeCell ref="K2:R2"/>
  </mergeCells>
  <conditionalFormatting sqref="D4:D48">
    <cfRule type="expression" dxfId="5" priority="1">
      <formula>C4&lt;=69</formula>
    </cfRule>
  </conditionalFormatting>
  <conditionalFormatting sqref="D4:D48">
    <cfRule type="expression" dxfId="6" priority="2">
      <formula>C4&gt;=70</formula>
    </cfRule>
  </conditionalFormatting>
  <conditionalFormatting sqref="F4:F48">
    <cfRule type="expression" dxfId="5" priority="3">
      <formula>E4&lt;=69</formula>
    </cfRule>
  </conditionalFormatting>
  <conditionalFormatting sqref="F4:F48">
    <cfRule type="expression" dxfId="6" priority="4">
      <formula>E4&gt;=70</formula>
    </cfRule>
  </conditionalFormatting>
  <conditionalFormatting sqref="H4:H48">
    <cfRule type="expression" dxfId="5" priority="5">
      <formula>G4&lt;=69</formula>
    </cfRule>
  </conditionalFormatting>
  <conditionalFormatting sqref="H4:H48">
    <cfRule type="expression" dxfId="6" priority="6">
      <formula>G4&gt;=70</formula>
    </cfRule>
  </conditionalFormatting>
  <conditionalFormatting sqref="J4:J48">
    <cfRule type="expression" dxfId="5" priority="7">
      <formula>I4&lt;=69</formula>
    </cfRule>
  </conditionalFormatting>
  <conditionalFormatting sqref="J4:J48">
    <cfRule type="expression" dxfId="6" priority="8">
      <formula>"&gt;=70"</formula>
    </cfRule>
  </conditionalFormatting>
  <conditionalFormatting sqref="L4:L48">
    <cfRule type="expression" dxfId="5" priority="9">
      <formula>K4&lt;=69</formula>
    </cfRule>
  </conditionalFormatting>
  <conditionalFormatting sqref="L4:L48">
    <cfRule type="expression" dxfId="6" priority="10">
      <formula>K4&gt;=70</formula>
    </cfRule>
  </conditionalFormatting>
  <conditionalFormatting sqref="N4:N48">
    <cfRule type="expression" dxfId="5" priority="11">
      <formula>M4&lt;=69</formula>
    </cfRule>
  </conditionalFormatting>
  <conditionalFormatting sqref="N4:N48">
    <cfRule type="expression" dxfId="6" priority="12">
      <formula>M4&gt;=70</formula>
    </cfRule>
  </conditionalFormatting>
  <conditionalFormatting sqref="P4:P48">
    <cfRule type="expression" dxfId="5" priority="13">
      <formula>O4&lt;=69</formula>
    </cfRule>
  </conditionalFormatting>
  <conditionalFormatting sqref="P4:P48">
    <cfRule type="expression" dxfId="6" priority="14">
      <formula>O4&gt;=70</formula>
    </cfRule>
  </conditionalFormatting>
  <conditionalFormatting sqref="R4:R48">
    <cfRule type="expression" dxfId="5" priority="15">
      <formula>Q4&lt;=69</formula>
    </cfRule>
  </conditionalFormatting>
  <conditionalFormatting sqref="R4:R48">
    <cfRule type="expression" dxfId="6" priority="16">
      <formula>Q4&gt;=70</formula>
    </cfRule>
  </conditionalFormatting>
  <conditionalFormatting sqref="C4:R48">
    <cfRule type="cellIs" dxfId="7" priority="17" operator="lessThanOrEqual">
      <formula>69</formula>
    </cfRule>
  </conditionalFormatting>
  <drawing r:id="rId1"/>
  <tableParts count="2">
    <tablePart r:id="rId4"/>
    <tablePart r:id="rId5"/>
  </tableParts>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87" t="s">
        <v>870</v>
      </c>
      <c r="Q1" s="187"/>
      <c r="S1" s="187"/>
      <c r="T1" s="187"/>
      <c r="U1" s="187" t="s">
        <v>640</v>
      </c>
    </row>
    <row r="2">
      <c r="A2" s="188" t="s">
        <v>627</v>
      </c>
      <c r="B2" s="189" t="s">
        <v>628</v>
      </c>
      <c r="C2" s="196" t="s">
        <v>871</v>
      </c>
      <c r="D2" s="41"/>
      <c r="E2" s="41"/>
      <c r="F2" s="41"/>
      <c r="G2" s="41"/>
      <c r="H2" s="41"/>
      <c r="I2" s="41"/>
      <c r="J2" s="42"/>
      <c r="K2" s="196" t="s">
        <v>872</v>
      </c>
      <c r="L2" s="41"/>
      <c r="M2" s="41"/>
      <c r="N2" s="41"/>
      <c r="O2" s="41"/>
      <c r="P2" s="41"/>
      <c r="Q2" s="41"/>
      <c r="R2" s="42"/>
      <c r="S2" s="197" t="s">
        <v>643</v>
      </c>
      <c r="T2" s="15"/>
      <c r="U2" s="15"/>
      <c r="V2" s="16"/>
      <c r="W2" s="198" t="s">
        <v>644</v>
      </c>
    </row>
    <row r="3" ht="163.5" customHeight="1">
      <c r="A3" s="47"/>
      <c r="B3" s="43"/>
      <c r="C3" s="48"/>
      <c r="D3" s="11"/>
      <c r="E3" s="11"/>
      <c r="F3" s="11"/>
      <c r="G3" s="11"/>
      <c r="H3" s="11"/>
      <c r="I3" s="11"/>
      <c r="J3" s="12"/>
      <c r="K3" s="48"/>
      <c r="L3" s="11"/>
      <c r="M3" s="11"/>
      <c r="N3" s="11"/>
      <c r="O3" s="11"/>
      <c r="P3" s="11"/>
      <c r="Q3" s="11"/>
      <c r="R3" s="12"/>
      <c r="S3" s="199" t="s">
        <v>645</v>
      </c>
      <c r="T3" s="199" t="s">
        <v>646</v>
      </c>
      <c r="U3" s="199" t="s">
        <v>647</v>
      </c>
      <c r="V3" s="199" t="s">
        <v>648</v>
      </c>
      <c r="W3" s="47"/>
    </row>
    <row r="4" ht="30.0" customHeight="1">
      <c r="A4" s="191" t="s">
        <v>555</v>
      </c>
      <c r="B4" s="22"/>
      <c r="C4" s="22" t="s">
        <v>631</v>
      </c>
      <c r="D4" s="192" t="s">
        <v>632</v>
      </c>
      <c r="E4" s="22" t="s">
        <v>633</v>
      </c>
      <c r="F4" s="192" t="s">
        <v>634</v>
      </c>
      <c r="G4" s="22" t="s">
        <v>635</v>
      </c>
      <c r="H4" s="192" t="s">
        <v>636</v>
      </c>
      <c r="I4" s="22" t="s">
        <v>637</v>
      </c>
      <c r="J4" s="192" t="s">
        <v>638</v>
      </c>
      <c r="K4" s="22" t="s">
        <v>631</v>
      </c>
      <c r="L4" s="192" t="s">
        <v>632</v>
      </c>
      <c r="M4" s="22" t="s">
        <v>633</v>
      </c>
      <c r="N4" s="192" t="s">
        <v>634</v>
      </c>
      <c r="O4" s="22" t="s">
        <v>635</v>
      </c>
      <c r="P4" s="192" t="s">
        <v>636</v>
      </c>
      <c r="Q4" s="22" t="s">
        <v>637</v>
      </c>
      <c r="R4" s="192" t="s">
        <v>638</v>
      </c>
      <c r="S4" s="43"/>
      <c r="T4" s="43"/>
      <c r="U4" s="43"/>
      <c r="V4" s="43"/>
      <c r="W4" s="43"/>
    </row>
    <row r="5" ht="30.0" customHeight="1">
      <c r="A5" s="193">
        <v>1.0</v>
      </c>
      <c r="B5" s="128" t="str">
        <f>'3A 2025 - 2026 DATOS DEL ESTUDI'!B4</f>
        <v>Jadiel De Jesús Acosta Peña</v>
      </c>
      <c r="C5" s="433">
        <v>94.0</v>
      </c>
      <c r="D5" s="438"/>
      <c r="E5" s="439">
        <v>86.0</v>
      </c>
      <c r="F5" s="436"/>
      <c r="G5" s="457">
        <v>97.0</v>
      </c>
      <c r="H5" s="438"/>
      <c r="I5" s="422"/>
      <c r="J5" s="438"/>
      <c r="K5" s="433">
        <v>90.0</v>
      </c>
      <c r="L5" s="434"/>
      <c r="M5" s="457">
        <v>95.0</v>
      </c>
      <c r="N5" s="436"/>
      <c r="O5" s="457">
        <v>87.0</v>
      </c>
      <c r="P5" s="438"/>
      <c r="Q5" s="422"/>
      <c r="R5" s="194"/>
      <c r="S5" s="200">
        <f>IFERROR((SUM(max('CE-EA-3142'!C4,'CE-EA-3142'!D4),max('CE-EA-3142'!E4,'CE-EA-3142'!F4),max('CE-EA-3142'!G4,'CE-EA-3142'!H4),max('CE-EA-3142'!I4,'CE-EA-3142'!J4))/4),"")</f>
        <v>70</v>
      </c>
      <c r="T5" s="200">
        <f>IFERROR((SUM(max('CE-EA-3142'!K4,'CE-EA-3142'!L4),max('CE-EA-3142'!M4,'CE-EA-3142'!N4),max('CE-EA-3142'!O4,'CE-EA-3142'!P4),max('CE-EA-3142'!Q4,'CE-EA-3142'!R4))/4),"")</f>
        <v>65.75</v>
      </c>
      <c r="U5" s="200">
        <f t="shared" ref="U5:U49" si="1">IFERROR(SUM(max(K5,L5),max(M5,N5),max(O5,P5),max(Q5,R5))/4,"")</f>
        <v>68</v>
      </c>
      <c r="V5" s="200">
        <f t="shared" ref="V5:V49" si="2">IFERROR(SUM(max(C5,D5),max(E5,F5),max(G5,H5),max(I5,J5))/4,"")</f>
        <v>69.25</v>
      </c>
      <c r="W5" s="255">
        <f t="shared" ref="W5:W49" si="3">IFERROR(((SUM(S5:V5))/4),"")</f>
        <v>68.25</v>
      </c>
    </row>
    <row r="6" ht="30.0" customHeight="1">
      <c r="A6" s="193">
        <v>2.0</v>
      </c>
      <c r="B6" s="128" t="str">
        <f>'3A 2025 - 2026 DATOS DEL ESTUDI'!B5</f>
        <v>Daniel  Elía Almonte Martínez</v>
      </c>
      <c r="C6" s="443">
        <v>74.0</v>
      </c>
      <c r="D6" s="438"/>
      <c r="E6" s="447">
        <v>75.0</v>
      </c>
      <c r="F6" s="441"/>
      <c r="G6" s="458">
        <v>74.0</v>
      </c>
      <c r="H6" s="438"/>
      <c r="I6" s="422"/>
      <c r="J6" s="438"/>
      <c r="K6" s="443">
        <v>80.0</v>
      </c>
      <c r="L6" s="444"/>
      <c r="M6" s="459">
        <v>53.0</v>
      </c>
      <c r="N6" s="460">
        <v>73.0</v>
      </c>
      <c r="O6" s="458">
        <v>82.0</v>
      </c>
      <c r="P6" s="438"/>
      <c r="Q6" s="422"/>
      <c r="R6" s="194"/>
      <c r="S6" s="200">
        <f>IFERROR((SUM(max('CE-EA-3142'!C5,'CE-EA-3142'!D5),max('CE-EA-3142'!E5,'CE-EA-3142'!F5),max('CE-EA-3142'!G5,'CE-EA-3142'!H5),max('CE-EA-3142'!I5,'CE-EA-3142'!J5))/4),"")</f>
        <v>54.25</v>
      </c>
      <c r="T6" s="200">
        <f>IFERROR((SUM(max('CE-EA-3142'!K5,'CE-EA-3142'!L5),max('CE-EA-3142'!M5,'CE-EA-3142'!N5),max('CE-EA-3142'!O5,'CE-EA-3142'!P5),max('CE-EA-3142'!Q5,'CE-EA-3142'!R5))/4),"")</f>
        <v>52.5</v>
      </c>
      <c r="U6" s="200">
        <f t="shared" si="1"/>
        <v>58.75</v>
      </c>
      <c r="V6" s="200">
        <f t="shared" si="2"/>
        <v>55.75</v>
      </c>
      <c r="W6" s="255">
        <f t="shared" si="3"/>
        <v>55.3125</v>
      </c>
    </row>
    <row r="7" ht="30.0" customHeight="1">
      <c r="A7" s="193">
        <v>3.0</v>
      </c>
      <c r="B7" s="128" t="str">
        <f>'3A 2025 - 2026 DATOS DEL ESTUDI'!B6</f>
        <v>Isaac  Ángeles Liriano</v>
      </c>
      <c r="C7" s="433">
        <v>81.0</v>
      </c>
      <c r="D7" s="438"/>
      <c r="E7" s="439">
        <v>55.0</v>
      </c>
      <c r="F7" s="436">
        <v>71.0</v>
      </c>
      <c r="G7" s="457">
        <v>73.0</v>
      </c>
      <c r="H7" s="438"/>
      <c r="I7" s="422"/>
      <c r="J7" s="438"/>
      <c r="K7" s="433">
        <v>77.0</v>
      </c>
      <c r="L7" s="434"/>
      <c r="M7" s="457">
        <v>53.0</v>
      </c>
      <c r="N7" s="436">
        <v>73.0</v>
      </c>
      <c r="O7" s="457">
        <v>71.0</v>
      </c>
      <c r="P7" s="438"/>
      <c r="Q7" s="422"/>
      <c r="R7" s="194"/>
      <c r="S7" s="200">
        <f>IFERROR((SUM(max('CE-EA-3142'!C6,'CE-EA-3142'!D6),max('CE-EA-3142'!E6,'CE-EA-3142'!F6),max('CE-EA-3142'!G6,'CE-EA-3142'!H6),max('CE-EA-3142'!I6,'CE-EA-3142'!J6))/4),"")</f>
        <v>49.25</v>
      </c>
      <c r="T7" s="200">
        <f>IFERROR((SUM(max('CE-EA-3142'!K6,'CE-EA-3142'!L6),max('CE-EA-3142'!M6,'CE-EA-3142'!N6),max('CE-EA-3142'!O6,'CE-EA-3142'!P6),max('CE-EA-3142'!Q6,'CE-EA-3142'!R6))/4),"")</f>
        <v>48.75</v>
      </c>
      <c r="U7" s="200">
        <f t="shared" si="1"/>
        <v>55.25</v>
      </c>
      <c r="V7" s="200">
        <f t="shared" si="2"/>
        <v>56.25</v>
      </c>
      <c r="W7" s="255">
        <f t="shared" si="3"/>
        <v>52.375</v>
      </c>
    </row>
    <row r="8" ht="30.0" customHeight="1">
      <c r="A8" s="193">
        <v>4.0</v>
      </c>
      <c r="B8" s="128" t="str">
        <f>'3A 2025 - 2026 DATOS DEL ESTUDI'!B7</f>
        <v>Melaniee  Aquino  Estrella</v>
      </c>
      <c r="C8" s="443">
        <v>80.0</v>
      </c>
      <c r="D8" s="438"/>
      <c r="E8" s="461">
        <v>52.0</v>
      </c>
      <c r="F8" s="462">
        <v>87.0</v>
      </c>
      <c r="G8" s="458">
        <v>72.0</v>
      </c>
      <c r="H8" s="438"/>
      <c r="I8" s="422"/>
      <c r="J8" s="438"/>
      <c r="K8" s="443">
        <v>83.0</v>
      </c>
      <c r="L8" s="444"/>
      <c r="M8" s="458">
        <v>70.0</v>
      </c>
      <c r="N8" s="441"/>
      <c r="O8" s="458">
        <v>76.0</v>
      </c>
      <c r="P8" s="438"/>
      <c r="Q8" s="422"/>
      <c r="R8" s="194"/>
      <c r="S8" s="200">
        <f>IFERROR((SUM(max('CE-EA-3142'!C7,'CE-EA-3142'!D7),max('CE-EA-3142'!E7,'CE-EA-3142'!F7),max('CE-EA-3142'!G7,'CE-EA-3142'!H7),max('CE-EA-3142'!I7,'CE-EA-3142'!J7))/4),"")</f>
        <v>57.75</v>
      </c>
      <c r="T8" s="200">
        <f>IFERROR((SUM(max('CE-EA-3142'!K7,'CE-EA-3142'!L7),max('CE-EA-3142'!M7,'CE-EA-3142'!N7),max('CE-EA-3142'!O7,'CE-EA-3142'!P7),max('CE-EA-3142'!Q7,'CE-EA-3142'!R7))/4),"")</f>
        <v>63.25</v>
      </c>
      <c r="U8" s="200">
        <f t="shared" si="1"/>
        <v>57.25</v>
      </c>
      <c r="V8" s="200">
        <f t="shared" si="2"/>
        <v>59.75</v>
      </c>
      <c r="W8" s="255">
        <f t="shared" si="3"/>
        <v>59.5</v>
      </c>
    </row>
    <row r="9" ht="30.0" customHeight="1">
      <c r="A9" s="193">
        <v>5.0</v>
      </c>
      <c r="B9" s="128" t="str">
        <f>'3A 2025 - 2026 DATOS DEL ESTUDI'!B8</f>
        <v>Jennifer  Asenjo  De Los Santos TRANSFERIDA 10/12/25</v>
      </c>
      <c r="C9" s="433">
        <v>97.0</v>
      </c>
      <c r="D9" s="438"/>
      <c r="E9" s="454"/>
      <c r="F9" s="452"/>
      <c r="G9" s="463"/>
      <c r="H9" s="438"/>
      <c r="I9" s="422"/>
      <c r="J9" s="438"/>
      <c r="K9" s="433">
        <v>96.0</v>
      </c>
      <c r="L9" s="434"/>
      <c r="M9" s="463"/>
      <c r="N9" s="452"/>
      <c r="O9" s="463"/>
      <c r="P9" s="438"/>
      <c r="Q9" s="422"/>
      <c r="R9" s="194"/>
      <c r="S9" s="200">
        <f>IFERROR((SUM(max('CE-EA-3142'!C8,'CE-EA-3142'!D8),max('CE-EA-3142'!E8,'CE-EA-3142'!F8),max('CE-EA-3142'!G8,'CE-EA-3142'!H8),max('CE-EA-3142'!I8,'CE-EA-3142'!J8))/4),"")</f>
        <v>24</v>
      </c>
      <c r="T9" s="200">
        <f>IFERROR((SUM(max('CE-EA-3142'!K8,'CE-EA-3142'!L8),max('CE-EA-3142'!M8,'CE-EA-3142'!N8),max('CE-EA-3142'!O8,'CE-EA-3142'!P8),max('CE-EA-3142'!Q8,'CE-EA-3142'!R8))/4),"")</f>
        <v>21.75</v>
      </c>
      <c r="U9" s="200">
        <f t="shared" si="1"/>
        <v>24</v>
      </c>
      <c r="V9" s="200">
        <f t="shared" si="2"/>
        <v>24.25</v>
      </c>
      <c r="W9" s="255">
        <f t="shared" si="3"/>
        <v>23.5</v>
      </c>
    </row>
    <row r="10" ht="30.0" customHeight="1">
      <c r="A10" s="193">
        <v>6.0</v>
      </c>
      <c r="B10" s="128" t="str">
        <f>'3A 2025 - 2026 DATOS DEL ESTUDI'!B9</f>
        <v>Leshlie Crismayri Bautista Quezada</v>
      </c>
      <c r="C10" s="443">
        <v>84.0</v>
      </c>
      <c r="D10" s="438"/>
      <c r="E10" s="447">
        <v>88.0</v>
      </c>
      <c r="F10" s="441"/>
      <c r="G10" s="458">
        <v>95.0</v>
      </c>
      <c r="H10" s="438"/>
      <c r="I10" s="422"/>
      <c r="J10" s="438"/>
      <c r="K10" s="443">
        <v>93.0</v>
      </c>
      <c r="L10" s="444"/>
      <c r="M10" s="458">
        <v>80.0</v>
      </c>
      <c r="N10" s="441"/>
      <c r="O10" s="458">
        <v>98.0</v>
      </c>
      <c r="P10" s="438"/>
      <c r="Q10" s="422"/>
      <c r="R10" s="194"/>
      <c r="S10" s="200">
        <f>IFERROR((SUM(max('CE-EA-3142'!C9,'CE-EA-3142'!D9),max('CE-EA-3142'!E9,'CE-EA-3142'!F9),max('CE-EA-3142'!G9,'CE-EA-3142'!H9),max('CE-EA-3142'!I9,'CE-EA-3142'!J9))/4),"")</f>
        <v>70.75</v>
      </c>
      <c r="T10" s="200">
        <f>IFERROR((SUM(max('CE-EA-3142'!K9,'CE-EA-3142'!L9),max('CE-EA-3142'!M9,'CE-EA-3142'!N9),max('CE-EA-3142'!O9,'CE-EA-3142'!P9),max('CE-EA-3142'!Q9,'CE-EA-3142'!R9))/4),"")</f>
        <v>68.25</v>
      </c>
      <c r="U10" s="200">
        <f t="shared" si="1"/>
        <v>67.75</v>
      </c>
      <c r="V10" s="200">
        <f t="shared" si="2"/>
        <v>66.75</v>
      </c>
      <c r="W10" s="255">
        <f t="shared" si="3"/>
        <v>68.375</v>
      </c>
    </row>
    <row r="11" ht="30.0" customHeight="1">
      <c r="A11" s="193">
        <v>7.0</v>
      </c>
      <c r="B11" s="128" t="str">
        <f>'3A 2025 - 2026 DATOS DEL ESTUDI'!B10</f>
        <v>Gilber  Bello Silva</v>
      </c>
      <c r="C11" s="433">
        <v>72.0</v>
      </c>
      <c r="D11" s="438"/>
      <c r="E11" s="439">
        <v>78.0</v>
      </c>
      <c r="F11" s="436"/>
      <c r="G11" s="457">
        <v>87.0</v>
      </c>
      <c r="H11" s="438"/>
      <c r="I11" s="422"/>
      <c r="J11" s="438"/>
      <c r="K11" s="433">
        <v>73.0</v>
      </c>
      <c r="L11" s="434"/>
      <c r="M11" s="457">
        <v>78.0</v>
      </c>
      <c r="N11" s="436"/>
      <c r="O11" s="457">
        <v>73.0</v>
      </c>
      <c r="P11" s="438"/>
      <c r="Q11" s="422"/>
      <c r="R11" s="194"/>
      <c r="S11" s="200">
        <f>IFERROR((SUM(max('CE-EA-3142'!C10,'CE-EA-3142'!D10),max('CE-EA-3142'!E10,'CE-EA-3142'!F10),max('CE-EA-3142'!G10,'CE-EA-3142'!H10),max('CE-EA-3142'!I10,'CE-EA-3142'!J10))/4),"")</f>
        <v>63.75</v>
      </c>
      <c r="T11" s="200">
        <f>IFERROR((SUM(max('CE-EA-3142'!K10,'CE-EA-3142'!L10),max('CE-EA-3142'!M10,'CE-EA-3142'!N10),max('CE-EA-3142'!O10,'CE-EA-3142'!P10),max('CE-EA-3142'!Q10,'CE-EA-3142'!R10))/4),"")</f>
        <v>63.5</v>
      </c>
      <c r="U11" s="200">
        <f t="shared" si="1"/>
        <v>56</v>
      </c>
      <c r="V11" s="200">
        <f t="shared" si="2"/>
        <v>59.25</v>
      </c>
      <c r="W11" s="255">
        <f t="shared" si="3"/>
        <v>60.625</v>
      </c>
    </row>
    <row r="12" ht="30.0" customHeight="1">
      <c r="A12" s="193">
        <v>8.0</v>
      </c>
      <c r="B12" s="128" t="str">
        <f>'3A 2025 - 2026 DATOS DEL ESTUDI'!B11</f>
        <v>Sherlyn Mariel Bernabel Lora</v>
      </c>
      <c r="C12" s="443">
        <v>87.0</v>
      </c>
      <c r="D12" s="438"/>
      <c r="E12" s="461">
        <v>58.0</v>
      </c>
      <c r="F12" s="462">
        <v>78.0</v>
      </c>
      <c r="G12" s="458">
        <v>70.0</v>
      </c>
      <c r="H12" s="438"/>
      <c r="I12" s="422"/>
      <c r="J12" s="438"/>
      <c r="K12" s="443">
        <v>87.0</v>
      </c>
      <c r="L12" s="444"/>
      <c r="M12" s="458">
        <v>71.0</v>
      </c>
      <c r="N12" s="441"/>
      <c r="O12" s="458">
        <v>51.0</v>
      </c>
      <c r="P12" s="438"/>
      <c r="Q12" s="422"/>
      <c r="R12" s="194"/>
      <c r="S12" s="200">
        <f>IFERROR((SUM(max('CE-EA-3142'!C11,'CE-EA-3142'!D11),max('CE-EA-3142'!E11,'CE-EA-3142'!F11),max('CE-EA-3142'!G11,'CE-EA-3142'!H11),max('CE-EA-3142'!I11,'CE-EA-3142'!J11))/4),"")</f>
        <v>60.5</v>
      </c>
      <c r="T12" s="200">
        <f>IFERROR((SUM(max('CE-EA-3142'!K11,'CE-EA-3142'!L11),max('CE-EA-3142'!M11,'CE-EA-3142'!N11),max('CE-EA-3142'!O11,'CE-EA-3142'!P11),max('CE-EA-3142'!Q11,'CE-EA-3142'!R11))/4),"")</f>
        <v>53.25</v>
      </c>
      <c r="U12" s="200">
        <f t="shared" si="1"/>
        <v>52.25</v>
      </c>
      <c r="V12" s="200">
        <f t="shared" si="2"/>
        <v>58.75</v>
      </c>
      <c r="W12" s="255">
        <f t="shared" si="3"/>
        <v>56.1875</v>
      </c>
    </row>
    <row r="13" ht="30.0" customHeight="1">
      <c r="A13" s="193">
        <v>9.0</v>
      </c>
      <c r="B13" s="128" t="str">
        <f>'3A 2025 - 2026 DATOS DEL ESTUDI'!B12</f>
        <v>Erleen  Brito Castillo</v>
      </c>
      <c r="C13" s="433">
        <v>72.0</v>
      </c>
      <c r="D13" s="438"/>
      <c r="E13" s="439">
        <v>72.0</v>
      </c>
      <c r="F13" s="436"/>
      <c r="G13" s="457">
        <v>80.0</v>
      </c>
      <c r="H13" s="438"/>
      <c r="I13" s="422"/>
      <c r="J13" s="438"/>
      <c r="K13" s="433">
        <v>73.0</v>
      </c>
      <c r="L13" s="434"/>
      <c r="M13" s="457">
        <v>70.0</v>
      </c>
      <c r="N13" s="436"/>
      <c r="O13" s="457">
        <v>75.0</v>
      </c>
      <c r="P13" s="438"/>
      <c r="Q13" s="422"/>
      <c r="R13" s="194"/>
      <c r="S13" s="200">
        <f>IFERROR((SUM(max('CE-EA-3142'!C12,'CE-EA-3142'!D12),max('CE-EA-3142'!E12,'CE-EA-3142'!F12),max('CE-EA-3142'!G12,'CE-EA-3142'!H12),max('CE-EA-3142'!I12,'CE-EA-3142'!J12))/4),"")</f>
        <v>50.5</v>
      </c>
      <c r="T13" s="200">
        <f>IFERROR((SUM(max('CE-EA-3142'!K12,'CE-EA-3142'!L12),max('CE-EA-3142'!M12,'CE-EA-3142'!N12),max('CE-EA-3142'!O12,'CE-EA-3142'!P12),max('CE-EA-3142'!Q12,'CE-EA-3142'!R12))/4),"")</f>
        <v>56.5</v>
      </c>
      <c r="U13" s="200">
        <f t="shared" si="1"/>
        <v>54.5</v>
      </c>
      <c r="V13" s="200">
        <f t="shared" si="2"/>
        <v>56</v>
      </c>
      <c r="W13" s="255">
        <f t="shared" si="3"/>
        <v>54.375</v>
      </c>
    </row>
    <row r="14" ht="30.0" customHeight="1">
      <c r="A14" s="193">
        <v>10.0</v>
      </c>
      <c r="B14" s="128" t="str">
        <f>'3A 2025 - 2026 DATOS DEL ESTUDI'!B13</f>
        <v>Brianny  Caraballo Guzmán</v>
      </c>
      <c r="C14" s="443">
        <v>97.0</v>
      </c>
      <c r="D14" s="438"/>
      <c r="E14" s="447">
        <v>92.0</v>
      </c>
      <c r="F14" s="441"/>
      <c r="G14" s="458">
        <v>96.0</v>
      </c>
      <c r="H14" s="438"/>
      <c r="I14" s="422"/>
      <c r="J14" s="438"/>
      <c r="K14" s="443">
        <v>96.0</v>
      </c>
      <c r="L14" s="444"/>
      <c r="M14" s="464">
        <v>90.0</v>
      </c>
      <c r="N14" s="441"/>
      <c r="O14" s="458">
        <v>100.0</v>
      </c>
      <c r="P14" s="438"/>
      <c r="Q14" s="422"/>
      <c r="R14" s="194"/>
      <c r="S14" s="200">
        <f>IFERROR((SUM(max('CE-EA-3142'!C13,'CE-EA-3142'!D13),max('CE-EA-3142'!E13,'CE-EA-3142'!F13),max('CE-EA-3142'!G13,'CE-EA-3142'!H13),max('CE-EA-3142'!I13,'CE-EA-3142'!J13))/4),"")</f>
        <v>72.75</v>
      </c>
      <c r="T14" s="200">
        <f>IFERROR((SUM(max('CE-EA-3142'!K13,'CE-EA-3142'!L13),max('CE-EA-3142'!M13,'CE-EA-3142'!N13),max('CE-EA-3142'!O13,'CE-EA-3142'!P13),max('CE-EA-3142'!Q13,'CE-EA-3142'!R13))/4),"")</f>
        <v>70.25</v>
      </c>
      <c r="U14" s="200">
        <f t="shared" si="1"/>
        <v>71.5</v>
      </c>
      <c r="V14" s="200">
        <f t="shared" si="2"/>
        <v>71.25</v>
      </c>
      <c r="W14" s="255">
        <f t="shared" si="3"/>
        <v>71.4375</v>
      </c>
    </row>
    <row r="15" ht="30.0" customHeight="1">
      <c r="A15" s="193">
        <v>11.0</v>
      </c>
      <c r="B15" s="128" t="str">
        <f>'3A 2025 - 2026 DATOS DEL ESTUDI'!B14</f>
        <v>Scarlet  Castillo</v>
      </c>
      <c r="C15" s="433">
        <v>70.0</v>
      </c>
      <c r="D15" s="438"/>
      <c r="E15" s="439">
        <v>71.0</v>
      </c>
      <c r="F15" s="436"/>
      <c r="G15" s="457">
        <v>75.0</v>
      </c>
      <c r="H15" s="438"/>
      <c r="I15" s="422"/>
      <c r="J15" s="438"/>
      <c r="K15" s="433">
        <v>73.0</v>
      </c>
      <c r="L15" s="434"/>
      <c r="M15" s="465">
        <v>63.0</v>
      </c>
      <c r="N15" s="446">
        <v>78.0</v>
      </c>
      <c r="O15" s="457">
        <v>72.0</v>
      </c>
      <c r="P15" s="438"/>
      <c r="Q15" s="422"/>
      <c r="R15" s="194"/>
      <c r="S15" s="200">
        <f>IFERROR((SUM(max('CE-EA-3142'!C14,'CE-EA-3142'!D14),max('CE-EA-3142'!E14,'CE-EA-3142'!F14),max('CE-EA-3142'!G14,'CE-EA-3142'!H14),max('CE-EA-3142'!I14,'CE-EA-3142'!J14))/4),"")</f>
        <v>55.25</v>
      </c>
      <c r="T15" s="200">
        <f>IFERROR((SUM(max('CE-EA-3142'!K14,'CE-EA-3142'!L14),max('CE-EA-3142'!M14,'CE-EA-3142'!N14),max('CE-EA-3142'!O14,'CE-EA-3142'!P14),max('CE-EA-3142'!Q14,'CE-EA-3142'!R14))/4),"")</f>
        <v>59.25</v>
      </c>
      <c r="U15" s="200">
        <f t="shared" si="1"/>
        <v>55.75</v>
      </c>
      <c r="V15" s="200">
        <f t="shared" si="2"/>
        <v>54</v>
      </c>
      <c r="W15" s="255">
        <f t="shared" si="3"/>
        <v>56.0625</v>
      </c>
    </row>
    <row r="16" ht="30.0" customHeight="1">
      <c r="A16" s="193">
        <v>12.0</v>
      </c>
      <c r="B16" s="128" t="str">
        <f>'3A 2025 - 2026 DATOS DEL ESTUDI'!B15</f>
        <v>Yarselin  Cruz Peña</v>
      </c>
      <c r="C16" s="443">
        <v>97.0</v>
      </c>
      <c r="D16" s="438"/>
      <c r="E16" s="447">
        <v>88.0</v>
      </c>
      <c r="F16" s="441"/>
      <c r="G16" s="458">
        <v>94.0</v>
      </c>
      <c r="H16" s="438"/>
      <c r="I16" s="422"/>
      <c r="J16" s="438"/>
      <c r="K16" s="443">
        <v>95.0</v>
      </c>
      <c r="L16" s="444"/>
      <c r="M16" s="458">
        <v>80.0</v>
      </c>
      <c r="N16" s="441"/>
      <c r="O16" s="458">
        <v>96.0</v>
      </c>
      <c r="P16" s="438"/>
      <c r="Q16" s="422"/>
      <c r="R16" s="194"/>
      <c r="S16" s="200">
        <f>IFERROR((SUM(max('CE-EA-3142'!C15,'CE-EA-3142'!D15),max('CE-EA-3142'!E15,'CE-EA-3142'!F15),max('CE-EA-3142'!G15,'CE-EA-3142'!H15),max('CE-EA-3142'!I15,'CE-EA-3142'!J15))/4),"")</f>
        <v>71.5</v>
      </c>
      <c r="T16" s="200">
        <f>IFERROR((SUM(max('CE-EA-3142'!K15,'CE-EA-3142'!L15),max('CE-EA-3142'!M15,'CE-EA-3142'!N15),max('CE-EA-3142'!O15,'CE-EA-3142'!P15),max('CE-EA-3142'!Q15,'CE-EA-3142'!R15))/4),"")</f>
        <v>69</v>
      </c>
      <c r="U16" s="200">
        <f t="shared" si="1"/>
        <v>67.75</v>
      </c>
      <c r="V16" s="200">
        <f t="shared" si="2"/>
        <v>69.75</v>
      </c>
      <c r="W16" s="255">
        <f t="shared" si="3"/>
        <v>69.5</v>
      </c>
    </row>
    <row r="17" ht="30.0" customHeight="1">
      <c r="A17" s="193">
        <v>13.0</v>
      </c>
      <c r="B17" s="128" t="str">
        <f>'3A 2025 - 2026 DATOS DEL ESTUDI'!B16</f>
        <v>Fernando José Díaz Fernández</v>
      </c>
      <c r="C17" s="433">
        <v>76.0</v>
      </c>
      <c r="D17" s="438"/>
      <c r="E17" s="439">
        <v>85.0</v>
      </c>
      <c r="F17" s="436"/>
      <c r="G17" s="457">
        <v>87.0</v>
      </c>
      <c r="H17" s="438"/>
      <c r="I17" s="422"/>
      <c r="J17" s="438"/>
      <c r="K17" s="433">
        <v>80.0</v>
      </c>
      <c r="L17" s="434"/>
      <c r="M17" s="457">
        <v>90.0</v>
      </c>
      <c r="N17" s="436"/>
      <c r="O17" s="457">
        <v>83.0</v>
      </c>
      <c r="P17" s="438"/>
      <c r="Q17" s="422"/>
      <c r="R17" s="194"/>
      <c r="S17" s="200">
        <f>IFERROR((SUM(max('CE-EA-3142'!C16,'CE-EA-3142'!D16),max('CE-EA-3142'!E16,'CE-EA-3142'!F16),max('CE-EA-3142'!G16,'CE-EA-3142'!H16),max('CE-EA-3142'!I16,'CE-EA-3142'!J16))/4),"")</f>
        <v>68.5</v>
      </c>
      <c r="T17" s="200">
        <f>IFERROR((SUM(max('CE-EA-3142'!K16,'CE-EA-3142'!L16),max('CE-EA-3142'!M16,'CE-EA-3142'!N16),max('CE-EA-3142'!O16,'CE-EA-3142'!P16),max('CE-EA-3142'!Q16,'CE-EA-3142'!R16))/4),"")</f>
        <v>63.25</v>
      </c>
      <c r="U17" s="200">
        <f t="shared" si="1"/>
        <v>63.25</v>
      </c>
      <c r="V17" s="200">
        <f t="shared" si="2"/>
        <v>62</v>
      </c>
      <c r="W17" s="255">
        <f t="shared" si="3"/>
        <v>64.25</v>
      </c>
    </row>
    <row r="18" ht="30.0" customHeight="1">
      <c r="A18" s="193">
        <v>14.0</v>
      </c>
      <c r="B18" s="128" t="str">
        <f>'3A 2025 - 2026 DATOS DEL ESTUDI'!B17</f>
        <v>Scarlett  Espinal Estéves</v>
      </c>
      <c r="C18" s="443">
        <v>75.0</v>
      </c>
      <c r="D18" s="438"/>
      <c r="E18" s="447">
        <v>78.0</v>
      </c>
      <c r="F18" s="441"/>
      <c r="G18" s="458">
        <v>73.0</v>
      </c>
      <c r="H18" s="438"/>
      <c r="I18" s="422"/>
      <c r="J18" s="438"/>
      <c r="K18" s="443">
        <v>81.0</v>
      </c>
      <c r="L18" s="444"/>
      <c r="M18" s="465">
        <v>55.0</v>
      </c>
      <c r="N18" s="446"/>
      <c r="O18" s="458">
        <v>78.0</v>
      </c>
      <c r="P18" s="438"/>
      <c r="Q18" s="422"/>
      <c r="R18" s="194"/>
      <c r="S18" s="200">
        <f>IFERROR((SUM(max('CE-EA-3142'!C17,'CE-EA-3142'!D17),max('CE-EA-3142'!E17,'CE-EA-3142'!F17),max('CE-EA-3142'!G17,'CE-EA-3142'!H17),max('CE-EA-3142'!I17,'CE-EA-3142'!J17))/4),"")</f>
        <v>55</v>
      </c>
      <c r="T18" s="200">
        <f>IFERROR((SUM(max('CE-EA-3142'!K17,'CE-EA-3142'!L17),max('CE-EA-3142'!M17,'CE-EA-3142'!N17),max('CE-EA-3142'!O17,'CE-EA-3142'!P17),max('CE-EA-3142'!Q17,'CE-EA-3142'!R17))/4),"")</f>
        <v>58.75</v>
      </c>
      <c r="U18" s="200">
        <f t="shared" si="1"/>
        <v>53.5</v>
      </c>
      <c r="V18" s="200">
        <f t="shared" si="2"/>
        <v>56.5</v>
      </c>
      <c r="W18" s="255">
        <f t="shared" si="3"/>
        <v>55.9375</v>
      </c>
    </row>
    <row r="19" ht="30.0" customHeight="1">
      <c r="A19" s="193">
        <v>15.0</v>
      </c>
      <c r="B19" s="128" t="str">
        <f>'3A 2025 - 2026 DATOS DEL ESTUDI'!B18</f>
        <v>José Manuel Estrella</v>
      </c>
      <c r="C19" s="433">
        <v>78.0</v>
      </c>
      <c r="D19" s="438"/>
      <c r="E19" s="439">
        <v>54.0</v>
      </c>
      <c r="F19" s="436">
        <v>72.0</v>
      </c>
      <c r="G19" s="457">
        <v>72.0</v>
      </c>
      <c r="H19" s="438"/>
      <c r="I19" s="422"/>
      <c r="J19" s="438"/>
      <c r="K19" s="433">
        <v>73.0</v>
      </c>
      <c r="L19" s="434"/>
      <c r="M19" s="465">
        <v>57.0</v>
      </c>
      <c r="N19" s="446">
        <v>75.0</v>
      </c>
      <c r="O19" s="466">
        <v>53.0</v>
      </c>
      <c r="P19" s="438"/>
      <c r="Q19" s="422"/>
      <c r="R19" s="194"/>
      <c r="S19" s="200">
        <f>IFERROR((SUM(max('CE-EA-3142'!C18,'CE-EA-3142'!D18),max('CE-EA-3142'!E18,'CE-EA-3142'!F18),max('CE-EA-3142'!G18,'CE-EA-3142'!H18),max('CE-EA-3142'!I18,'CE-EA-3142'!J18))/4),"")</f>
        <v>56.5</v>
      </c>
      <c r="T19" s="200">
        <f>IFERROR((SUM(max('CE-EA-3142'!K18,'CE-EA-3142'!L18),max('CE-EA-3142'!M18,'CE-EA-3142'!N18),max('CE-EA-3142'!O18,'CE-EA-3142'!P18),max('CE-EA-3142'!Q18,'CE-EA-3142'!R18))/4),"")</f>
        <v>58</v>
      </c>
      <c r="U19" s="200">
        <f t="shared" si="1"/>
        <v>50.25</v>
      </c>
      <c r="V19" s="200">
        <f t="shared" si="2"/>
        <v>55.5</v>
      </c>
      <c r="W19" s="255">
        <f t="shared" si="3"/>
        <v>55.0625</v>
      </c>
    </row>
    <row r="20" ht="30.0" customHeight="1">
      <c r="A20" s="193">
        <v>16.0</v>
      </c>
      <c r="B20" s="128" t="str">
        <f>'3A 2025 - 2026 DATOS DEL ESTUDI'!B19</f>
        <v>Misael Starberk Ferreras Pérez</v>
      </c>
      <c r="C20" s="443">
        <v>95.0</v>
      </c>
      <c r="D20" s="438"/>
      <c r="E20" s="447">
        <v>73.0</v>
      </c>
      <c r="F20" s="441"/>
      <c r="G20" s="458">
        <v>87.0</v>
      </c>
      <c r="H20" s="438"/>
      <c r="I20" s="422"/>
      <c r="J20" s="438"/>
      <c r="K20" s="443">
        <v>77.0</v>
      </c>
      <c r="L20" s="444"/>
      <c r="M20" s="458">
        <v>77.0</v>
      </c>
      <c r="N20" s="441"/>
      <c r="O20" s="458">
        <v>90.0</v>
      </c>
      <c r="P20" s="438"/>
      <c r="Q20" s="422"/>
      <c r="R20" s="194"/>
      <c r="S20" s="200">
        <f>IFERROR((SUM(max('CE-EA-3142'!C19,'CE-EA-3142'!D19),max('CE-EA-3142'!E19,'CE-EA-3142'!F19),max('CE-EA-3142'!G19,'CE-EA-3142'!H19),max('CE-EA-3142'!I19,'CE-EA-3142'!J19))/4),"")</f>
        <v>64.75</v>
      </c>
      <c r="T20" s="200">
        <f>IFERROR((SUM(max('CE-EA-3142'!K19,'CE-EA-3142'!L19),max('CE-EA-3142'!M19,'CE-EA-3142'!N19),max('CE-EA-3142'!O19,'CE-EA-3142'!P19),max('CE-EA-3142'!Q19,'CE-EA-3142'!R19))/4),"")</f>
        <v>62</v>
      </c>
      <c r="U20" s="200">
        <f t="shared" si="1"/>
        <v>61</v>
      </c>
      <c r="V20" s="200">
        <f t="shared" si="2"/>
        <v>63.75</v>
      </c>
      <c r="W20" s="255">
        <f t="shared" si="3"/>
        <v>62.875</v>
      </c>
    </row>
    <row r="21" ht="30.0" customHeight="1">
      <c r="A21" s="193">
        <v>17.0</v>
      </c>
      <c r="B21" s="128" t="str">
        <f>'3A 2025 - 2026 DATOS DEL ESTUDI'!B20</f>
        <v>Ruth Esther Fernández Rodríguez</v>
      </c>
      <c r="C21" s="433">
        <v>92.0</v>
      </c>
      <c r="D21" s="438"/>
      <c r="E21" s="439">
        <v>70.0</v>
      </c>
      <c r="F21" s="436"/>
      <c r="G21" s="457">
        <v>80.0</v>
      </c>
      <c r="H21" s="438"/>
      <c r="I21" s="422"/>
      <c r="J21" s="438"/>
      <c r="K21" s="433">
        <v>80.0</v>
      </c>
      <c r="L21" s="434"/>
      <c r="M21" s="457">
        <v>76.0</v>
      </c>
      <c r="N21" s="436"/>
      <c r="O21" s="457">
        <v>85.0</v>
      </c>
      <c r="P21" s="438"/>
      <c r="Q21" s="422"/>
      <c r="R21" s="194"/>
      <c r="S21" s="200">
        <f>IFERROR((SUM(max('CE-EA-3142'!C20,'CE-EA-3142'!D20),max('CE-EA-3142'!E20,'CE-EA-3142'!F20),max('CE-EA-3142'!G20,'CE-EA-3142'!H20),max('CE-EA-3142'!I20,'CE-EA-3142'!J20))/4),"")</f>
        <v>64</v>
      </c>
      <c r="T21" s="200">
        <f>IFERROR((SUM(max('CE-EA-3142'!K20,'CE-EA-3142'!L20),max('CE-EA-3142'!M20,'CE-EA-3142'!N20),max('CE-EA-3142'!O20,'CE-EA-3142'!P20),max('CE-EA-3142'!Q20,'CE-EA-3142'!R20))/4),"")</f>
        <v>63.5</v>
      </c>
      <c r="U21" s="200">
        <f t="shared" si="1"/>
        <v>60.25</v>
      </c>
      <c r="V21" s="200">
        <f t="shared" si="2"/>
        <v>60.5</v>
      </c>
      <c r="W21" s="255">
        <f t="shared" si="3"/>
        <v>62.0625</v>
      </c>
    </row>
    <row r="22" ht="30.0" customHeight="1">
      <c r="A22" s="193">
        <v>18.0</v>
      </c>
      <c r="B22" s="128" t="str">
        <f>'3A 2025 - 2026 DATOS DEL ESTUDI'!B21</f>
        <v>Discairy  Filpo Estrella</v>
      </c>
      <c r="C22" s="443">
        <v>87.0</v>
      </c>
      <c r="D22" s="438"/>
      <c r="E22" s="447">
        <v>83.0</v>
      </c>
      <c r="F22" s="441"/>
      <c r="G22" s="458">
        <v>100.0</v>
      </c>
      <c r="H22" s="438"/>
      <c r="I22" s="422"/>
      <c r="J22" s="438"/>
      <c r="K22" s="443">
        <v>93.0</v>
      </c>
      <c r="L22" s="444"/>
      <c r="M22" s="458">
        <v>86.0</v>
      </c>
      <c r="N22" s="441"/>
      <c r="O22" s="458">
        <v>87.0</v>
      </c>
      <c r="P22" s="438"/>
      <c r="Q22" s="422"/>
      <c r="R22" s="194"/>
      <c r="S22" s="200">
        <f>IFERROR((SUM(max('CE-EA-3142'!C21,'CE-EA-3142'!D21),max('CE-EA-3142'!E21,'CE-EA-3142'!F21),max('CE-EA-3142'!G21,'CE-EA-3142'!H21),max('CE-EA-3142'!I21,'CE-EA-3142'!J21))/4),"")</f>
        <v>70.25</v>
      </c>
      <c r="T22" s="200">
        <f>IFERROR((SUM(max('CE-EA-3142'!K21,'CE-EA-3142'!L21),max('CE-EA-3142'!M21,'CE-EA-3142'!N21),max('CE-EA-3142'!O21,'CE-EA-3142'!P21),max('CE-EA-3142'!Q21,'CE-EA-3142'!R21))/4),"")</f>
        <v>65</v>
      </c>
      <c r="U22" s="200">
        <f t="shared" si="1"/>
        <v>66.5</v>
      </c>
      <c r="V22" s="200">
        <f t="shared" si="2"/>
        <v>67.5</v>
      </c>
      <c r="W22" s="255">
        <f t="shared" si="3"/>
        <v>67.3125</v>
      </c>
    </row>
    <row r="23" ht="30.0" customHeight="1">
      <c r="A23" s="193">
        <v>19.0</v>
      </c>
      <c r="B23" s="128" t="str">
        <f>'3A 2025 - 2026 DATOS DEL ESTUDI'!B22</f>
        <v>Alexis Enmanuel Gil  Sánchez</v>
      </c>
      <c r="C23" s="433">
        <v>75.0</v>
      </c>
      <c r="D23" s="438"/>
      <c r="E23" s="439">
        <v>56.0</v>
      </c>
      <c r="F23" s="436">
        <v>70.0</v>
      </c>
      <c r="G23" s="457">
        <v>70.0</v>
      </c>
      <c r="H23" s="438"/>
      <c r="I23" s="422"/>
      <c r="J23" s="438"/>
      <c r="K23" s="433">
        <v>77.0</v>
      </c>
      <c r="L23" s="434"/>
      <c r="M23" s="457">
        <v>73.0</v>
      </c>
      <c r="N23" s="436"/>
      <c r="O23" s="457">
        <v>71.0</v>
      </c>
      <c r="P23" s="438"/>
      <c r="Q23" s="422"/>
      <c r="R23" s="194"/>
      <c r="S23" s="200">
        <f>IFERROR((SUM(max('CE-EA-3142'!C22,'CE-EA-3142'!D22),max('CE-EA-3142'!E22,'CE-EA-3142'!F22),max('CE-EA-3142'!G22,'CE-EA-3142'!H22),max('CE-EA-3142'!I22,'CE-EA-3142'!J22))/4),"")</f>
        <v>61.25</v>
      </c>
      <c r="T23" s="200">
        <f>IFERROR((SUM(max('CE-EA-3142'!K22,'CE-EA-3142'!L22),max('CE-EA-3142'!M22,'CE-EA-3142'!N22),max('CE-EA-3142'!O22,'CE-EA-3142'!P22),max('CE-EA-3142'!Q22,'CE-EA-3142'!R22))/4),"")</f>
        <v>49.25</v>
      </c>
      <c r="U23" s="200">
        <f t="shared" si="1"/>
        <v>55.25</v>
      </c>
      <c r="V23" s="200">
        <f t="shared" si="2"/>
        <v>53.75</v>
      </c>
      <c r="W23" s="255">
        <f t="shared" si="3"/>
        <v>54.875</v>
      </c>
    </row>
    <row r="24" ht="30.0" customHeight="1">
      <c r="A24" s="193">
        <v>20.0</v>
      </c>
      <c r="B24" s="128" t="str">
        <f>'3A 2025 - 2026 DATOS DEL ESTUDI'!B23</f>
        <v>Ayendy Jesús Guzmán</v>
      </c>
      <c r="C24" s="443">
        <v>72.0</v>
      </c>
      <c r="D24" s="438"/>
      <c r="E24" s="461">
        <v>54.0</v>
      </c>
      <c r="F24" s="462">
        <v>70.0</v>
      </c>
      <c r="G24" s="458">
        <v>70.0</v>
      </c>
      <c r="H24" s="438"/>
      <c r="I24" s="422"/>
      <c r="J24" s="438"/>
      <c r="K24" s="433">
        <v>65.0</v>
      </c>
      <c r="L24" s="434">
        <v>70.0</v>
      </c>
      <c r="M24" s="465">
        <v>60.0</v>
      </c>
      <c r="N24" s="446">
        <v>75.0</v>
      </c>
      <c r="O24" s="458">
        <v>70.0</v>
      </c>
      <c r="P24" s="438"/>
      <c r="Q24" s="422"/>
      <c r="R24" s="194"/>
      <c r="S24" s="200">
        <f>IFERROR((SUM(max('CE-EA-3142'!C23,'CE-EA-3142'!D23),max('CE-EA-3142'!E23,'CE-EA-3142'!F23),max('CE-EA-3142'!G23,'CE-EA-3142'!H23),max('CE-EA-3142'!I23,'CE-EA-3142'!J23))/4),"")</f>
        <v>51.5</v>
      </c>
      <c r="T24" s="200">
        <f>IFERROR((SUM(max('CE-EA-3142'!K23,'CE-EA-3142'!L23),max('CE-EA-3142'!M23,'CE-EA-3142'!N23),max('CE-EA-3142'!O23,'CE-EA-3142'!P23),max('CE-EA-3142'!Q23,'CE-EA-3142'!R23))/4),"")</f>
        <v>50.25</v>
      </c>
      <c r="U24" s="200">
        <f t="shared" si="1"/>
        <v>53.75</v>
      </c>
      <c r="V24" s="200">
        <f t="shared" si="2"/>
        <v>53</v>
      </c>
      <c r="W24" s="255">
        <f t="shared" si="3"/>
        <v>52.125</v>
      </c>
    </row>
    <row r="25" ht="30.0" customHeight="1">
      <c r="A25" s="193">
        <v>21.0</v>
      </c>
      <c r="B25" s="128" t="str">
        <f>'3A 2025 - 2026 DATOS DEL ESTUDI'!B24</f>
        <v>Yassir  Hernández Disla</v>
      </c>
      <c r="C25" s="433">
        <v>90.0</v>
      </c>
      <c r="D25" s="438"/>
      <c r="E25" s="439">
        <v>52.0</v>
      </c>
      <c r="F25" s="436">
        <v>92.0</v>
      </c>
      <c r="G25" s="457">
        <v>80.0</v>
      </c>
      <c r="H25" s="438"/>
      <c r="I25" s="422"/>
      <c r="J25" s="438"/>
      <c r="K25" s="433">
        <v>78.0</v>
      </c>
      <c r="L25" s="434"/>
      <c r="M25" s="457">
        <v>75.0</v>
      </c>
      <c r="N25" s="436"/>
      <c r="O25" s="457">
        <v>76.0</v>
      </c>
      <c r="P25" s="438"/>
      <c r="Q25" s="422"/>
      <c r="R25" s="194"/>
      <c r="S25" s="200">
        <f>IFERROR((SUM(max('CE-EA-3142'!C24,'CE-EA-3142'!D24),max('CE-EA-3142'!E24,'CE-EA-3142'!F24),max('CE-EA-3142'!G24,'CE-EA-3142'!H24),max('CE-EA-3142'!I24,'CE-EA-3142'!J24))/4),"")</f>
        <v>64</v>
      </c>
      <c r="T25" s="200">
        <f>IFERROR((SUM(max('CE-EA-3142'!K24,'CE-EA-3142'!L24),max('CE-EA-3142'!M24,'CE-EA-3142'!N24),max('CE-EA-3142'!O24,'CE-EA-3142'!P24),max('CE-EA-3142'!Q24,'CE-EA-3142'!R24))/4),"")</f>
        <v>59.75</v>
      </c>
      <c r="U25" s="200">
        <f t="shared" si="1"/>
        <v>57.25</v>
      </c>
      <c r="V25" s="200">
        <f t="shared" si="2"/>
        <v>65.5</v>
      </c>
      <c r="W25" s="255">
        <f t="shared" si="3"/>
        <v>61.625</v>
      </c>
    </row>
    <row r="26" ht="30.0" customHeight="1">
      <c r="A26" s="193">
        <v>22.0</v>
      </c>
      <c r="B26" s="128" t="str">
        <f>'3A 2025 - 2026 DATOS DEL ESTUDI'!B25</f>
        <v>Yadiel  Jiménez Betances</v>
      </c>
      <c r="C26" s="443">
        <v>92.0</v>
      </c>
      <c r="D26" s="438"/>
      <c r="E26" s="447">
        <v>85.0</v>
      </c>
      <c r="F26" s="441"/>
      <c r="G26" s="458">
        <v>90.0</v>
      </c>
      <c r="H26" s="438"/>
      <c r="I26" s="422"/>
      <c r="J26" s="438"/>
      <c r="K26" s="443">
        <v>88.0</v>
      </c>
      <c r="L26" s="444"/>
      <c r="M26" s="458">
        <v>80.0</v>
      </c>
      <c r="N26" s="441"/>
      <c r="O26" s="458">
        <v>73.0</v>
      </c>
      <c r="P26" s="438"/>
      <c r="Q26" s="422"/>
      <c r="R26" s="194"/>
      <c r="S26" s="200">
        <f>IFERROR((SUM(max('CE-EA-3142'!C25,'CE-EA-3142'!D25),max('CE-EA-3142'!E25,'CE-EA-3142'!F25),max('CE-EA-3142'!G25,'CE-EA-3142'!H25),max('CE-EA-3142'!I25,'CE-EA-3142'!J25))/4),"")</f>
        <v>68.5</v>
      </c>
      <c r="T26" s="200">
        <f>IFERROR((SUM(max('CE-EA-3142'!K25,'CE-EA-3142'!L25),max('CE-EA-3142'!M25,'CE-EA-3142'!N25),max('CE-EA-3142'!O25,'CE-EA-3142'!P25),max('CE-EA-3142'!Q25,'CE-EA-3142'!R25))/4),"")</f>
        <v>64.5</v>
      </c>
      <c r="U26" s="200">
        <f t="shared" si="1"/>
        <v>60.25</v>
      </c>
      <c r="V26" s="200">
        <f t="shared" si="2"/>
        <v>66.75</v>
      </c>
      <c r="W26" s="255">
        <f t="shared" si="3"/>
        <v>65</v>
      </c>
    </row>
    <row r="27" ht="30.0" customHeight="1">
      <c r="A27" s="193">
        <v>23.0</v>
      </c>
      <c r="B27" s="128" t="str">
        <f>'3A 2025 - 2026 DATOS DEL ESTUDI'!B26</f>
        <v>Yamel  Mella Aquino</v>
      </c>
      <c r="C27" s="433">
        <v>85.0</v>
      </c>
      <c r="D27" s="438"/>
      <c r="E27" s="439">
        <v>57.0</v>
      </c>
      <c r="F27" s="436">
        <v>80.0</v>
      </c>
      <c r="G27" s="457">
        <v>80.0</v>
      </c>
      <c r="H27" s="438"/>
      <c r="I27" s="422"/>
      <c r="J27" s="438"/>
      <c r="K27" s="433">
        <v>88.0</v>
      </c>
      <c r="L27" s="434"/>
      <c r="M27" s="465">
        <v>62.0</v>
      </c>
      <c r="N27" s="446">
        <v>84.0</v>
      </c>
      <c r="O27" s="457">
        <v>84.0</v>
      </c>
      <c r="P27" s="438"/>
      <c r="Q27" s="422"/>
      <c r="R27" s="194"/>
      <c r="S27" s="200">
        <f>IFERROR((SUM(max('CE-EA-3142'!C26,'CE-EA-3142'!D26),max('CE-EA-3142'!E26,'CE-EA-3142'!F26),max('CE-EA-3142'!G26,'CE-EA-3142'!H26),max('CE-EA-3142'!I26,'CE-EA-3142'!J26))/4),"")</f>
        <v>62</v>
      </c>
      <c r="T27" s="200">
        <f>IFERROR((SUM(max('CE-EA-3142'!K26,'CE-EA-3142'!L26),max('CE-EA-3142'!M26,'CE-EA-3142'!N26),max('CE-EA-3142'!O26,'CE-EA-3142'!P26),max('CE-EA-3142'!Q26,'CE-EA-3142'!R26))/4),"")</f>
        <v>60.25</v>
      </c>
      <c r="U27" s="200">
        <f t="shared" si="1"/>
        <v>64</v>
      </c>
      <c r="V27" s="200">
        <f t="shared" si="2"/>
        <v>61.25</v>
      </c>
      <c r="W27" s="255">
        <f t="shared" si="3"/>
        <v>61.875</v>
      </c>
    </row>
    <row r="28" ht="30.0" customHeight="1">
      <c r="A28" s="193">
        <v>24.0</v>
      </c>
      <c r="B28" s="128" t="str">
        <f>'3A 2025 - 2026 DATOS DEL ESTUDI'!B27</f>
        <v>Sariely Del Carmen Mena Chávez</v>
      </c>
      <c r="C28" s="443">
        <v>91.0</v>
      </c>
      <c r="D28" s="438"/>
      <c r="E28" s="447">
        <v>78.0</v>
      </c>
      <c r="F28" s="441"/>
      <c r="G28" s="458">
        <v>81.0</v>
      </c>
      <c r="H28" s="438"/>
      <c r="I28" s="422"/>
      <c r="J28" s="438"/>
      <c r="K28" s="443">
        <v>75.0</v>
      </c>
      <c r="L28" s="444"/>
      <c r="M28" s="458">
        <v>76.0</v>
      </c>
      <c r="N28" s="441"/>
      <c r="O28" s="458">
        <v>88.0</v>
      </c>
      <c r="P28" s="438"/>
      <c r="Q28" s="422"/>
      <c r="R28" s="194"/>
      <c r="S28" s="200">
        <f>IFERROR((SUM(max('CE-EA-3142'!C27,'CE-EA-3142'!D27),max('CE-EA-3142'!E27,'CE-EA-3142'!F27),max('CE-EA-3142'!G27,'CE-EA-3142'!H27),max('CE-EA-3142'!I27,'CE-EA-3142'!J27))/4),"")</f>
        <v>61.75</v>
      </c>
      <c r="T28" s="200">
        <f>IFERROR((SUM(max('CE-EA-3142'!K27,'CE-EA-3142'!L27),max('CE-EA-3142'!M27,'CE-EA-3142'!N27),max('CE-EA-3142'!O27,'CE-EA-3142'!P27),max('CE-EA-3142'!Q27,'CE-EA-3142'!R27))/4),"")</f>
        <v>61</v>
      </c>
      <c r="U28" s="200">
        <f t="shared" si="1"/>
        <v>59.75</v>
      </c>
      <c r="V28" s="200">
        <f t="shared" si="2"/>
        <v>62.5</v>
      </c>
      <c r="W28" s="255">
        <f t="shared" si="3"/>
        <v>61.25</v>
      </c>
    </row>
    <row r="29" ht="30.0" customHeight="1">
      <c r="A29" s="193">
        <v>25.0</v>
      </c>
      <c r="B29" s="128" t="str">
        <f>'3A 2025 - 2026 DATOS DEL ESTUDI'!B28</f>
        <v>David Carmelo Navas Fernández</v>
      </c>
      <c r="C29" s="433">
        <v>75.0</v>
      </c>
      <c r="D29" s="438"/>
      <c r="E29" s="439">
        <v>80.0</v>
      </c>
      <c r="F29" s="436"/>
      <c r="G29" s="457">
        <v>98.0</v>
      </c>
      <c r="H29" s="438"/>
      <c r="I29" s="422"/>
      <c r="J29" s="438"/>
      <c r="K29" s="433">
        <v>73.0</v>
      </c>
      <c r="L29" s="434"/>
      <c r="M29" s="457">
        <v>82.0</v>
      </c>
      <c r="N29" s="436"/>
      <c r="O29" s="457">
        <v>88.0</v>
      </c>
      <c r="P29" s="438"/>
      <c r="Q29" s="422"/>
      <c r="R29" s="194"/>
      <c r="S29" s="200">
        <f>IFERROR((SUM(max('CE-EA-3142'!C28,'CE-EA-3142'!D28),max('CE-EA-3142'!E28,'CE-EA-3142'!F28),max('CE-EA-3142'!G28,'CE-EA-3142'!H28),max('CE-EA-3142'!I28,'CE-EA-3142'!J28))/4),"")</f>
        <v>66.5</v>
      </c>
      <c r="T29" s="200">
        <f>IFERROR((SUM(max('CE-EA-3142'!K28,'CE-EA-3142'!L28),max('CE-EA-3142'!M28,'CE-EA-3142'!N28),max('CE-EA-3142'!O28,'CE-EA-3142'!P28),max('CE-EA-3142'!Q28,'CE-EA-3142'!R28))/4),"")</f>
        <v>60</v>
      </c>
      <c r="U29" s="200">
        <f t="shared" si="1"/>
        <v>60.75</v>
      </c>
      <c r="V29" s="200">
        <f t="shared" si="2"/>
        <v>63.25</v>
      </c>
      <c r="W29" s="255">
        <f t="shared" si="3"/>
        <v>62.625</v>
      </c>
    </row>
    <row r="30" ht="30.0" customHeight="1">
      <c r="A30" s="193">
        <v>26.0</v>
      </c>
      <c r="B30" s="128" t="str">
        <f>'3A 2025 - 2026 DATOS DEL ESTUDI'!B29</f>
        <v>Andriw Jelier Ortiz Rodríguez</v>
      </c>
      <c r="C30" s="443">
        <v>80.0</v>
      </c>
      <c r="D30" s="438"/>
      <c r="E30" s="447">
        <v>78.0</v>
      </c>
      <c r="F30" s="441"/>
      <c r="G30" s="458">
        <v>88.0</v>
      </c>
      <c r="H30" s="438"/>
      <c r="I30" s="422"/>
      <c r="J30" s="438"/>
      <c r="K30" s="443">
        <v>76.0</v>
      </c>
      <c r="L30" s="444"/>
      <c r="M30" s="458">
        <v>80.0</v>
      </c>
      <c r="N30" s="441"/>
      <c r="O30" s="458">
        <v>94.0</v>
      </c>
      <c r="P30" s="438"/>
      <c r="Q30" s="422"/>
      <c r="R30" s="194"/>
      <c r="S30" s="200">
        <f>IFERROR((SUM(max('CE-EA-3142'!C29,'CE-EA-3142'!D29),max('CE-EA-3142'!E29,'CE-EA-3142'!F29),max('CE-EA-3142'!G29,'CE-EA-3142'!H29),max('CE-EA-3142'!I29,'CE-EA-3142'!J29))/4),"")</f>
        <v>64.5</v>
      </c>
      <c r="T30" s="200">
        <f>IFERROR((SUM(max('CE-EA-3142'!K29,'CE-EA-3142'!L29),max('CE-EA-3142'!M29,'CE-EA-3142'!N29),max('CE-EA-3142'!O29,'CE-EA-3142'!P29),max('CE-EA-3142'!Q29,'CE-EA-3142'!R29))/4),"")</f>
        <v>61</v>
      </c>
      <c r="U30" s="200">
        <f t="shared" si="1"/>
        <v>62.5</v>
      </c>
      <c r="V30" s="200">
        <f t="shared" si="2"/>
        <v>61.5</v>
      </c>
      <c r="W30" s="255">
        <f t="shared" si="3"/>
        <v>62.375</v>
      </c>
    </row>
    <row r="31" ht="30.0" customHeight="1">
      <c r="A31" s="193">
        <v>27.0</v>
      </c>
      <c r="B31" s="128" t="str">
        <f>'3A 2025 - 2026 DATOS DEL ESTUDI'!B30</f>
        <v>Dashley Nicole Peña García</v>
      </c>
      <c r="C31" s="420">
        <v>85.0</v>
      </c>
      <c r="D31" s="438"/>
      <c r="E31" s="439">
        <v>82.0</v>
      </c>
      <c r="F31" s="436"/>
      <c r="G31" s="457">
        <v>87.0</v>
      </c>
      <c r="H31" s="438"/>
      <c r="I31" s="422"/>
      <c r="J31" s="438"/>
      <c r="K31" s="433">
        <v>93.0</v>
      </c>
      <c r="L31" s="434"/>
      <c r="M31" s="457">
        <v>91.0</v>
      </c>
      <c r="N31" s="436"/>
      <c r="O31" s="457">
        <v>85.0</v>
      </c>
      <c r="P31" s="438"/>
      <c r="Q31" s="422"/>
      <c r="R31" s="194"/>
      <c r="S31" s="200">
        <f>IFERROR((SUM(max('CE-EA-3142'!C30,'CE-EA-3142'!D30),max('CE-EA-3142'!E30,'CE-EA-3142'!F30),max('CE-EA-3142'!G30,'CE-EA-3142'!H30),max('CE-EA-3142'!I30,'CE-EA-3142'!J30))/4),"")</f>
        <v>69.5</v>
      </c>
      <c r="T31" s="200">
        <f>IFERROR((SUM(max('CE-EA-3142'!K30,'CE-EA-3142'!L30),max('CE-EA-3142'!M30,'CE-EA-3142'!N30),max('CE-EA-3142'!O30,'CE-EA-3142'!P30),max('CE-EA-3142'!Q30,'CE-EA-3142'!R30))/4),"")</f>
        <v>66.75</v>
      </c>
      <c r="U31" s="200">
        <f t="shared" si="1"/>
        <v>67.25</v>
      </c>
      <c r="V31" s="200">
        <f t="shared" si="2"/>
        <v>63.5</v>
      </c>
      <c r="W31" s="255">
        <f t="shared" si="3"/>
        <v>66.75</v>
      </c>
    </row>
    <row r="32" ht="30.0" customHeight="1">
      <c r="A32" s="193">
        <v>28.0</v>
      </c>
      <c r="B32" s="128" t="str">
        <f>'3A 2025 - 2026 DATOS DEL ESTUDI'!B31</f>
        <v>Yesly  Peña Muñoz</v>
      </c>
      <c r="C32" s="443">
        <v>96.0</v>
      </c>
      <c r="D32" s="438"/>
      <c r="E32" s="447">
        <v>90.0</v>
      </c>
      <c r="F32" s="441"/>
      <c r="G32" s="458">
        <v>98.0</v>
      </c>
      <c r="H32" s="438"/>
      <c r="I32" s="422"/>
      <c r="J32" s="438"/>
      <c r="K32" s="443">
        <v>85.0</v>
      </c>
      <c r="L32" s="444"/>
      <c r="M32" s="458">
        <v>95.0</v>
      </c>
      <c r="N32" s="441"/>
      <c r="O32" s="458">
        <v>100.0</v>
      </c>
      <c r="P32" s="438"/>
      <c r="Q32" s="422"/>
      <c r="R32" s="194"/>
      <c r="S32" s="200">
        <f>IFERROR((SUM(max('CE-EA-3142'!C31,'CE-EA-3142'!D31),max('CE-EA-3142'!E31,'CE-EA-3142'!F31),max('CE-EA-3142'!G31,'CE-EA-3142'!H31),max('CE-EA-3142'!I31,'CE-EA-3142'!J31))/4),"")</f>
        <v>72.75</v>
      </c>
      <c r="T32" s="200">
        <f>IFERROR((SUM(max('CE-EA-3142'!K31,'CE-EA-3142'!L31),max('CE-EA-3142'!M31,'CE-EA-3142'!N31),max('CE-EA-3142'!O31,'CE-EA-3142'!P31),max('CE-EA-3142'!Q31,'CE-EA-3142'!R31))/4),"")</f>
        <v>72</v>
      </c>
      <c r="U32" s="200">
        <f t="shared" si="1"/>
        <v>70</v>
      </c>
      <c r="V32" s="200">
        <f t="shared" si="2"/>
        <v>71</v>
      </c>
      <c r="W32" s="255">
        <f t="shared" si="3"/>
        <v>71.4375</v>
      </c>
    </row>
    <row r="33" ht="30.0" customHeight="1">
      <c r="A33" s="193">
        <v>29.0</v>
      </c>
      <c r="B33" s="128" t="str">
        <f>'3A 2025 - 2026 DATOS DEL ESTUDI'!B32</f>
        <v>Wilbert  Peña Paulino</v>
      </c>
      <c r="C33" s="433">
        <v>77.0</v>
      </c>
      <c r="D33" s="438"/>
      <c r="E33" s="439">
        <v>84.0</v>
      </c>
      <c r="F33" s="436"/>
      <c r="G33" s="457">
        <v>97.0</v>
      </c>
      <c r="H33" s="438"/>
      <c r="I33" s="422"/>
      <c r="J33" s="438"/>
      <c r="K33" s="433">
        <v>85.0</v>
      </c>
      <c r="L33" s="434"/>
      <c r="M33" s="457">
        <v>93.0</v>
      </c>
      <c r="N33" s="436"/>
      <c r="O33" s="457">
        <v>85.0</v>
      </c>
      <c r="P33" s="438"/>
      <c r="Q33" s="422"/>
      <c r="R33" s="194"/>
      <c r="S33" s="200">
        <f>IFERROR((SUM(max('CE-EA-3142'!C32,'CE-EA-3142'!D32),max('CE-EA-3142'!E32,'CE-EA-3142'!F32),max('CE-EA-3142'!G32,'CE-EA-3142'!H32),max('CE-EA-3142'!I32,'CE-EA-3142'!J32))/4),"")</f>
        <v>68.25</v>
      </c>
      <c r="T33" s="200">
        <f>IFERROR((SUM(max('CE-EA-3142'!K32,'CE-EA-3142'!L32),max('CE-EA-3142'!M32,'CE-EA-3142'!N32),max('CE-EA-3142'!O32,'CE-EA-3142'!P32),max('CE-EA-3142'!Q32,'CE-EA-3142'!R32))/4),"")</f>
        <v>65.75</v>
      </c>
      <c r="U33" s="200">
        <f t="shared" si="1"/>
        <v>65.75</v>
      </c>
      <c r="V33" s="200">
        <f t="shared" si="2"/>
        <v>64.5</v>
      </c>
      <c r="W33" s="255">
        <f t="shared" si="3"/>
        <v>66.0625</v>
      </c>
    </row>
    <row r="34" ht="30.0" customHeight="1">
      <c r="A34" s="193">
        <v>30.0</v>
      </c>
      <c r="B34" s="128" t="str">
        <f>'3A 2025 - 2026 DATOS DEL ESTUDI'!B33</f>
        <v>Yonayry  Peña Santos</v>
      </c>
      <c r="C34" s="443">
        <v>87.0</v>
      </c>
      <c r="D34" s="438"/>
      <c r="E34" s="447">
        <v>78.0</v>
      </c>
      <c r="F34" s="441"/>
      <c r="G34" s="458">
        <v>87.0</v>
      </c>
      <c r="H34" s="438"/>
      <c r="I34" s="422"/>
      <c r="J34" s="438"/>
      <c r="K34" s="443">
        <v>95.0</v>
      </c>
      <c r="L34" s="444"/>
      <c r="M34" s="458">
        <v>82.0</v>
      </c>
      <c r="N34" s="441"/>
      <c r="O34" s="458">
        <v>80.0</v>
      </c>
      <c r="P34" s="438"/>
      <c r="Q34" s="422"/>
      <c r="R34" s="194"/>
      <c r="S34" s="200">
        <f>IFERROR((SUM(max('CE-EA-3142'!C33,'CE-EA-3142'!D33),max('CE-EA-3142'!E33,'CE-EA-3142'!F33),max('CE-EA-3142'!G33,'CE-EA-3142'!H33),max('CE-EA-3142'!I33,'CE-EA-3142'!J33))/4),"")</f>
        <v>67.5</v>
      </c>
      <c r="T34" s="200">
        <f>IFERROR((SUM(max('CE-EA-3142'!K33,'CE-EA-3142'!L33),max('CE-EA-3142'!M33,'CE-EA-3142'!N33),max('CE-EA-3142'!O33,'CE-EA-3142'!P33),max('CE-EA-3142'!Q33,'CE-EA-3142'!R33))/4),"")</f>
        <v>64.75</v>
      </c>
      <c r="U34" s="200">
        <f t="shared" si="1"/>
        <v>64.25</v>
      </c>
      <c r="V34" s="200">
        <f t="shared" si="2"/>
        <v>63</v>
      </c>
      <c r="W34" s="255">
        <f t="shared" si="3"/>
        <v>64.875</v>
      </c>
    </row>
    <row r="35" ht="30.0" customHeight="1">
      <c r="A35" s="193">
        <v>31.0</v>
      </c>
      <c r="B35" s="128" t="str">
        <f>'3A 2025 - 2026 DATOS DEL ESTUDI'!B34</f>
        <v>Rossier Analiz Pérez Rodríguez</v>
      </c>
      <c r="C35" s="433">
        <v>90.0</v>
      </c>
      <c r="D35" s="438"/>
      <c r="E35" s="439">
        <v>75.0</v>
      </c>
      <c r="F35" s="436"/>
      <c r="G35" s="457">
        <v>88.0</v>
      </c>
      <c r="H35" s="438"/>
      <c r="I35" s="422"/>
      <c r="J35" s="438"/>
      <c r="K35" s="433">
        <v>96.0</v>
      </c>
      <c r="L35" s="434"/>
      <c r="M35" s="457">
        <v>83.0</v>
      </c>
      <c r="N35" s="436"/>
      <c r="O35" s="457">
        <v>96.0</v>
      </c>
      <c r="P35" s="438"/>
      <c r="Q35" s="422"/>
      <c r="R35" s="194"/>
      <c r="S35" s="200">
        <f>IFERROR((SUM(max('CE-EA-3142'!C34,'CE-EA-3142'!D34),max('CE-EA-3142'!E34,'CE-EA-3142'!F34),max('CE-EA-3142'!G34,'CE-EA-3142'!H34),max('CE-EA-3142'!I34,'CE-EA-3142'!J34))/4),"")</f>
        <v>72.5</v>
      </c>
      <c r="T35" s="200">
        <f>IFERROR((SUM(max('CE-EA-3142'!K34,'CE-EA-3142'!L34),max('CE-EA-3142'!M34,'CE-EA-3142'!N34),max('CE-EA-3142'!O34,'CE-EA-3142'!P34),max('CE-EA-3142'!Q34,'CE-EA-3142'!R34))/4),"")</f>
        <v>69</v>
      </c>
      <c r="U35" s="200">
        <f t="shared" si="1"/>
        <v>68.75</v>
      </c>
      <c r="V35" s="200">
        <f t="shared" si="2"/>
        <v>63.25</v>
      </c>
      <c r="W35" s="255">
        <f t="shared" si="3"/>
        <v>68.375</v>
      </c>
    </row>
    <row r="36" ht="30.0" customHeight="1">
      <c r="A36" s="193">
        <v>32.0</v>
      </c>
      <c r="B36" s="128" t="str">
        <f>'3A 2025 - 2026 DATOS DEL ESTUDI'!B35</f>
        <v>Joseph Francisco Ramírez Espinosa</v>
      </c>
      <c r="C36" s="443">
        <v>80.0</v>
      </c>
      <c r="D36" s="438"/>
      <c r="E36" s="447">
        <v>85.0</v>
      </c>
      <c r="F36" s="441"/>
      <c r="G36" s="458">
        <v>87.0</v>
      </c>
      <c r="H36" s="438"/>
      <c r="I36" s="422"/>
      <c r="J36" s="438"/>
      <c r="K36" s="443">
        <v>80.0</v>
      </c>
      <c r="L36" s="444"/>
      <c r="M36" s="458">
        <v>81.0</v>
      </c>
      <c r="N36" s="441"/>
      <c r="O36" s="458">
        <v>82.0</v>
      </c>
      <c r="P36" s="438"/>
      <c r="Q36" s="422"/>
      <c r="R36" s="194"/>
      <c r="S36" s="200">
        <f>IFERROR((SUM(max('CE-EA-3142'!C35,'CE-EA-3142'!D35),max('CE-EA-3142'!E35,'CE-EA-3142'!F35),max('CE-EA-3142'!G35,'CE-EA-3142'!H35),max('CE-EA-3142'!I35,'CE-EA-3142'!J35))/4),"")</f>
        <v>68</v>
      </c>
      <c r="T36" s="200">
        <f>IFERROR((SUM(max('CE-EA-3142'!K35,'CE-EA-3142'!L35),max('CE-EA-3142'!M35,'CE-EA-3142'!N35),max('CE-EA-3142'!O35,'CE-EA-3142'!P35),max('CE-EA-3142'!Q35,'CE-EA-3142'!R35))/4),"")</f>
        <v>60.25</v>
      </c>
      <c r="U36" s="200">
        <f t="shared" si="1"/>
        <v>60.75</v>
      </c>
      <c r="V36" s="200">
        <f t="shared" si="2"/>
        <v>63</v>
      </c>
      <c r="W36" s="255">
        <f t="shared" si="3"/>
        <v>63</v>
      </c>
    </row>
    <row r="37" ht="30.0" customHeight="1">
      <c r="A37" s="193">
        <v>33.0</v>
      </c>
      <c r="B37" s="128" t="str">
        <f>'3A 2025 - 2026 DATOS DEL ESTUDI'!B36</f>
        <v>Yariel Alfonso Ramos</v>
      </c>
      <c r="C37" s="433">
        <v>60.0</v>
      </c>
      <c r="D37" s="438"/>
      <c r="E37" s="439">
        <v>54.0</v>
      </c>
      <c r="F37" s="436">
        <v>70.0</v>
      </c>
      <c r="G37" s="457">
        <v>75.0</v>
      </c>
      <c r="H37" s="438"/>
      <c r="I37" s="422"/>
      <c r="J37" s="438"/>
      <c r="K37" s="433">
        <v>70.0</v>
      </c>
      <c r="L37" s="434"/>
      <c r="M37" s="465">
        <v>52.0</v>
      </c>
      <c r="N37" s="446">
        <v>71.0</v>
      </c>
      <c r="O37" s="466">
        <v>50.0</v>
      </c>
      <c r="P37" s="438"/>
      <c r="Q37" s="422"/>
      <c r="R37" s="194"/>
      <c r="S37" s="200">
        <f>IFERROR((SUM(max('CE-EA-3142'!C36,'CE-EA-3142'!D36),max('CE-EA-3142'!E36,'CE-EA-3142'!F36),max('CE-EA-3142'!G36,'CE-EA-3142'!H36),max('CE-EA-3142'!I36,'CE-EA-3142'!J36))/4),"")</f>
        <v>49.25</v>
      </c>
      <c r="T37" s="200">
        <f>IFERROR((SUM(max('CE-EA-3142'!K36,'CE-EA-3142'!L36),max('CE-EA-3142'!M36,'CE-EA-3142'!N36),max('CE-EA-3142'!O36,'CE-EA-3142'!P36),max('CE-EA-3142'!Q36,'CE-EA-3142'!R36))/4),"")</f>
        <v>49.75</v>
      </c>
      <c r="U37" s="200">
        <f t="shared" si="1"/>
        <v>47.75</v>
      </c>
      <c r="V37" s="200">
        <f t="shared" si="2"/>
        <v>51.25</v>
      </c>
      <c r="W37" s="255">
        <f t="shared" si="3"/>
        <v>49.5</v>
      </c>
    </row>
    <row r="38" ht="30.0" customHeight="1">
      <c r="A38" s="193">
        <v>34.0</v>
      </c>
      <c r="B38" s="128" t="str">
        <f>'3A 2025 - 2026 DATOS DEL ESTUDI'!B37</f>
        <v>Carlos David Rodríguez Almánzar</v>
      </c>
      <c r="C38" s="443">
        <v>70.0</v>
      </c>
      <c r="D38" s="438"/>
      <c r="E38" s="461">
        <v>57.0</v>
      </c>
      <c r="F38" s="462">
        <v>75.0</v>
      </c>
      <c r="G38" s="458">
        <v>87.0</v>
      </c>
      <c r="H38" s="438"/>
      <c r="I38" s="422"/>
      <c r="J38" s="438"/>
      <c r="K38" s="443">
        <v>73.0</v>
      </c>
      <c r="L38" s="444"/>
      <c r="M38" s="465">
        <v>60.0</v>
      </c>
      <c r="N38" s="446">
        <v>78.0</v>
      </c>
      <c r="O38" s="458">
        <v>73.0</v>
      </c>
      <c r="P38" s="438"/>
      <c r="Q38" s="422"/>
      <c r="R38" s="194"/>
      <c r="S38" s="200">
        <f>IFERROR((SUM(max('CE-EA-3142'!C37,'CE-EA-3142'!D37),max('CE-EA-3142'!E37,'CE-EA-3142'!F37),max('CE-EA-3142'!G37,'CE-EA-3142'!H37),max('CE-EA-3142'!I37,'CE-EA-3142'!J37))/4),"")</f>
        <v>57.5</v>
      </c>
      <c r="T38" s="200">
        <f>IFERROR((SUM(max('CE-EA-3142'!K37,'CE-EA-3142'!L37),max('CE-EA-3142'!M37,'CE-EA-3142'!N37),max('CE-EA-3142'!O37,'CE-EA-3142'!P37),max('CE-EA-3142'!Q37,'CE-EA-3142'!R37))/4),"")</f>
        <v>59.75</v>
      </c>
      <c r="U38" s="200">
        <f t="shared" si="1"/>
        <v>56</v>
      </c>
      <c r="V38" s="200">
        <f t="shared" si="2"/>
        <v>58</v>
      </c>
      <c r="W38" s="255">
        <f t="shared" si="3"/>
        <v>57.8125</v>
      </c>
    </row>
    <row r="39" ht="30.0" customHeight="1">
      <c r="A39" s="193">
        <v>35.0</v>
      </c>
      <c r="B39" s="128" t="str">
        <f>'3A 2025 - 2026 DATOS DEL ESTUDI'!B38</f>
        <v>Darianni  Santos Medina</v>
      </c>
      <c r="C39" s="433">
        <v>85.0</v>
      </c>
      <c r="D39" s="438"/>
      <c r="E39" s="439">
        <v>86.0</v>
      </c>
      <c r="F39" s="436"/>
      <c r="G39" s="457">
        <v>87.0</v>
      </c>
      <c r="H39" s="438"/>
      <c r="I39" s="422"/>
      <c r="J39" s="438"/>
      <c r="K39" s="433">
        <v>88.0</v>
      </c>
      <c r="L39" s="434"/>
      <c r="M39" s="457">
        <v>91.0</v>
      </c>
      <c r="N39" s="436"/>
      <c r="O39" s="457">
        <v>93.0</v>
      </c>
      <c r="P39" s="438"/>
      <c r="Q39" s="422"/>
      <c r="R39" s="194"/>
      <c r="S39" s="200">
        <f>IFERROR((SUM(max('CE-EA-3142'!C38,'CE-EA-3142'!D38),max('CE-EA-3142'!E38,'CE-EA-3142'!F38),max('CE-EA-3142'!G38,'CE-EA-3142'!H38),max('CE-EA-3142'!I38,'CE-EA-3142'!J38))/4),"")</f>
        <v>70</v>
      </c>
      <c r="T39" s="200">
        <f>IFERROR((SUM(max('CE-EA-3142'!K38,'CE-EA-3142'!L38),max('CE-EA-3142'!M38,'CE-EA-3142'!N38),max('CE-EA-3142'!O38,'CE-EA-3142'!P38),max('CE-EA-3142'!Q38,'CE-EA-3142'!R38))/4),"")</f>
        <v>68.5</v>
      </c>
      <c r="U39" s="200">
        <f t="shared" si="1"/>
        <v>68</v>
      </c>
      <c r="V39" s="200">
        <f t="shared" si="2"/>
        <v>64.5</v>
      </c>
      <c r="W39" s="255">
        <f t="shared" si="3"/>
        <v>67.75</v>
      </c>
    </row>
    <row r="40" ht="30.0" customHeight="1">
      <c r="A40" s="193">
        <v>36.0</v>
      </c>
      <c r="B40" s="128" t="str">
        <f>'3A 2025 - 2026 DATOS DEL ESTUDI'!B39</f>
        <v>Rosyeli Carolina Tavarez  Reyes</v>
      </c>
      <c r="C40" s="443">
        <v>70.0</v>
      </c>
      <c r="D40" s="438"/>
      <c r="E40" s="447">
        <v>72.0</v>
      </c>
      <c r="F40" s="441"/>
      <c r="G40" s="458">
        <v>71.0</v>
      </c>
      <c r="H40" s="438"/>
      <c r="I40" s="422"/>
      <c r="J40" s="438"/>
      <c r="K40" s="433">
        <v>60.0</v>
      </c>
      <c r="L40" s="434"/>
      <c r="M40" s="465">
        <v>60.0</v>
      </c>
      <c r="N40" s="446"/>
      <c r="O40" s="458">
        <v>62.0</v>
      </c>
      <c r="P40" s="438"/>
      <c r="Q40" s="422"/>
      <c r="R40" s="194"/>
      <c r="S40" s="200">
        <f>IFERROR((SUM(max('CE-EA-3142'!C39,'CE-EA-3142'!D39),max('CE-EA-3142'!E39,'CE-EA-3142'!F39),max('CE-EA-3142'!G39,'CE-EA-3142'!H39),max('CE-EA-3142'!I39,'CE-EA-3142'!J39))/4),"")</f>
        <v>57</v>
      </c>
      <c r="T40" s="200">
        <f>IFERROR((SUM(max('CE-EA-3142'!K39,'CE-EA-3142'!L39),max('CE-EA-3142'!M39,'CE-EA-3142'!N39),max('CE-EA-3142'!O39,'CE-EA-3142'!P39),max('CE-EA-3142'!Q39,'CE-EA-3142'!R39))/4),"")</f>
        <v>49.75</v>
      </c>
      <c r="U40" s="200">
        <f t="shared" si="1"/>
        <v>45.5</v>
      </c>
      <c r="V40" s="200">
        <f t="shared" si="2"/>
        <v>53.25</v>
      </c>
      <c r="W40" s="255">
        <f t="shared" si="3"/>
        <v>51.375</v>
      </c>
    </row>
    <row r="41" ht="30.0" customHeight="1">
      <c r="A41" s="193">
        <v>37.0</v>
      </c>
      <c r="B41" s="128" t="str">
        <f>'3A 2025 - 2026 DATOS DEL ESTUDI'!B40</f>
        <v>Melani  Taveras Bautista</v>
      </c>
      <c r="C41" s="433">
        <v>80.0</v>
      </c>
      <c r="D41" s="438"/>
      <c r="E41" s="439">
        <v>54.0</v>
      </c>
      <c r="F41" s="436">
        <v>72.0</v>
      </c>
      <c r="G41" s="457">
        <v>90.0</v>
      </c>
      <c r="H41" s="438"/>
      <c r="I41" s="422"/>
      <c r="J41" s="438"/>
      <c r="K41" s="433">
        <v>80.0</v>
      </c>
      <c r="L41" s="434"/>
      <c r="M41" s="457">
        <v>76.0</v>
      </c>
      <c r="N41" s="436"/>
      <c r="O41" s="457">
        <v>88.0</v>
      </c>
      <c r="P41" s="438"/>
      <c r="Q41" s="422"/>
      <c r="R41" s="194"/>
      <c r="S41" s="200">
        <f>IFERROR((SUM(max('CE-EA-3142'!C40,'CE-EA-3142'!D40),max('CE-EA-3142'!E40,'CE-EA-3142'!F40),max('CE-EA-3142'!G40,'CE-EA-3142'!H40),max('CE-EA-3142'!I40,'CE-EA-3142'!J40))/4),"")</f>
        <v>54.75</v>
      </c>
      <c r="T41" s="200">
        <f>IFERROR((SUM(max('CE-EA-3142'!K40,'CE-EA-3142'!L40),max('CE-EA-3142'!M40,'CE-EA-3142'!N40),max('CE-EA-3142'!O40,'CE-EA-3142'!P40),max('CE-EA-3142'!Q40,'CE-EA-3142'!R40))/4),"")</f>
        <v>55.75</v>
      </c>
      <c r="U41" s="200">
        <f t="shared" si="1"/>
        <v>61</v>
      </c>
      <c r="V41" s="200">
        <f t="shared" si="2"/>
        <v>60.5</v>
      </c>
      <c r="W41" s="255">
        <f t="shared" si="3"/>
        <v>58</v>
      </c>
    </row>
    <row r="42" ht="30.0" customHeight="1">
      <c r="A42" s="193">
        <v>38.0</v>
      </c>
      <c r="B42" s="128" t="str">
        <f>'3A 2025 - 2026 DATOS DEL ESTUDI'!B41</f>
        <v>Arianny  Tejada Guzmán</v>
      </c>
      <c r="C42" s="467">
        <v>90.0</v>
      </c>
      <c r="D42" s="438"/>
      <c r="E42" s="447">
        <v>90.0</v>
      </c>
      <c r="F42" s="441"/>
      <c r="G42" s="458">
        <v>97.0</v>
      </c>
      <c r="H42" s="438"/>
      <c r="I42" s="422"/>
      <c r="J42" s="438"/>
      <c r="K42" s="443">
        <v>88.0</v>
      </c>
      <c r="L42" s="444"/>
      <c r="M42" s="458">
        <v>93.0</v>
      </c>
      <c r="N42" s="441"/>
      <c r="O42" s="458">
        <v>98.0</v>
      </c>
      <c r="P42" s="438"/>
      <c r="Q42" s="422"/>
      <c r="R42" s="194"/>
      <c r="S42" s="200">
        <f>IFERROR((SUM(max('CE-EA-3142'!C41,'CE-EA-3142'!D41),max('CE-EA-3142'!E41,'CE-EA-3142'!F41),max('CE-EA-3142'!G41,'CE-EA-3142'!H41),max('CE-EA-3142'!I41,'CE-EA-3142'!J41))/4),"")</f>
        <v>70.75</v>
      </c>
      <c r="T42" s="200">
        <f>IFERROR((SUM(max('CE-EA-3142'!K41,'CE-EA-3142'!L41),max('CE-EA-3142'!M41,'CE-EA-3142'!N41),max('CE-EA-3142'!O41,'CE-EA-3142'!P41),max('CE-EA-3142'!Q41,'CE-EA-3142'!R41))/4),"")</f>
        <v>70.5</v>
      </c>
      <c r="U42" s="200">
        <f t="shared" si="1"/>
        <v>69.75</v>
      </c>
      <c r="V42" s="200">
        <f t="shared" si="2"/>
        <v>69.25</v>
      </c>
      <c r="W42" s="255">
        <f t="shared" si="3"/>
        <v>70.0625</v>
      </c>
    </row>
    <row r="43" ht="30.0" customHeight="1">
      <c r="A43" s="193">
        <v>39.0</v>
      </c>
      <c r="B43" s="128" t="str">
        <f>'3A 2025 - 2026 DATOS DEL ESTUDI'!B42</f>
        <v>Jeilyn Aliah Tejada</v>
      </c>
      <c r="C43" s="433">
        <v>80.0</v>
      </c>
      <c r="D43" s="438"/>
      <c r="E43" s="439">
        <v>56.0</v>
      </c>
      <c r="F43" s="436">
        <v>86.0</v>
      </c>
      <c r="G43" s="457">
        <v>80.0</v>
      </c>
      <c r="H43" s="438"/>
      <c r="I43" s="422"/>
      <c r="J43" s="438"/>
      <c r="K43" s="433">
        <v>77.0</v>
      </c>
      <c r="L43" s="434"/>
      <c r="M43" s="457">
        <v>76.0</v>
      </c>
      <c r="N43" s="436"/>
      <c r="O43" s="457">
        <v>87.0</v>
      </c>
      <c r="P43" s="438"/>
      <c r="Q43" s="422"/>
      <c r="R43" s="194"/>
      <c r="S43" s="200">
        <f>IFERROR((SUM(max('CE-EA-3142'!C42,'CE-EA-3142'!D42),max('CE-EA-3142'!E42,'CE-EA-3142'!F42),max('CE-EA-3142'!G42,'CE-EA-3142'!H42),max('CE-EA-3142'!I42,'CE-EA-3142'!J42))/4),"")</f>
        <v>63.25</v>
      </c>
      <c r="T43" s="200">
        <f>IFERROR((SUM(max('CE-EA-3142'!K42,'CE-EA-3142'!L42),max('CE-EA-3142'!M42,'CE-EA-3142'!N42),max('CE-EA-3142'!O42,'CE-EA-3142'!P42),max('CE-EA-3142'!Q42,'CE-EA-3142'!R42))/4),"")</f>
        <v>63.75</v>
      </c>
      <c r="U43" s="200">
        <f t="shared" si="1"/>
        <v>60</v>
      </c>
      <c r="V43" s="200">
        <f t="shared" si="2"/>
        <v>61.5</v>
      </c>
      <c r="W43" s="255">
        <f t="shared" si="3"/>
        <v>62.125</v>
      </c>
    </row>
    <row r="44" ht="30.0" customHeight="1">
      <c r="A44" s="193">
        <v>40.0</v>
      </c>
      <c r="B44" s="128" t="str">
        <f>'3A 2025 - 2026 DATOS DEL ESTUDI'!B43</f>
        <v>Rosenny  Ureña Arias</v>
      </c>
      <c r="C44" s="443">
        <v>87.0</v>
      </c>
      <c r="D44" s="438"/>
      <c r="E44" s="447">
        <v>88.0</v>
      </c>
      <c r="F44" s="441"/>
      <c r="G44" s="458">
        <v>96.0</v>
      </c>
      <c r="H44" s="438"/>
      <c r="I44" s="422"/>
      <c r="J44" s="438"/>
      <c r="K44" s="443">
        <v>90.0</v>
      </c>
      <c r="L44" s="444"/>
      <c r="M44" s="458">
        <v>94.0</v>
      </c>
      <c r="N44" s="441"/>
      <c r="O44" s="458">
        <v>96.0</v>
      </c>
      <c r="P44" s="438"/>
      <c r="Q44" s="422"/>
      <c r="R44" s="194"/>
      <c r="S44" s="200">
        <f>IFERROR((SUM(max('CE-EA-3142'!C43,'CE-EA-3142'!D43),max('CE-EA-3142'!E43,'CE-EA-3142'!F43),max('CE-EA-3142'!G43,'CE-EA-3142'!H43),max('CE-EA-3142'!I43,'CE-EA-3142'!J43))/4),"")</f>
        <v>71.75</v>
      </c>
      <c r="T44" s="200">
        <f>IFERROR((SUM(max('CE-EA-3142'!K43,'CE-EA-3142'!L43),max('CE-EA-3142'!M43,'CE-EA-3142'!N43),max('CE-EA-3142'!O43,'CE-EA-3142'!P43),max('CE-EA-3142'!Q43,'CE-EA-3142'!R43))/4),"")</f>
        <v>70.5</v>
      </c>
      <c r="U44" s="200">
        <f t="shared" si="1"/>
        <v>70</v>
      </c>
      <c r="V44" s="200">
        <f t="shared" si="2"/>
        <v>67.75</v>
      </c>
      <c r="W44" s="255">
        <f t="shared" si="3"/>
        <v>70</v>
      </c>
    </row>
    <row r="45" ht="30.0" customHeight="1">
      <c r="A45" s="193">
        <v>41.0</v>
      </c>
      <c r="B45" s="128" t="str">
        <f>'3A 2025 - 2026 DATOS DEL ESTUDI'!B44</f>
        <v>Jonathan  De Jesús Valerio Felipe</v>
      </c>
      <c r="C45" s="433">
        <v>78.0</v>
      </c>
      <c r="D45" s="438"/>
      <c r="E45" s="439">
        <v>70.0</v>
      </c>
      <c r="F45" s="436"/>
      <c r="G45" s="457">
        <v>80.0</v>
      </c>
      <c r="H45" s="438"/>
      <c r="I45" s="422"/>
      <c r="J45" s="438"/>
      <c r="K45" s="433">
        <v>93.0</v>
      </c>
      <c r="L45" s="434"/>
      <c r="M45" s="457">
        <v>72.0</v>
      </c>
      <c r="N45" s="436"/>
      <c r="O45" s="457">
        <v>73.0</v>
      </c>
      <c r="P45" s="438"/>
      <c r="Q45" s="422"/>
      <c r="R45" s="194"/>
      <c r="S45" s="200">
        <f>IFERROR((SUM(max('CE-EA-3142'!C44,'CE-EA-3142'!D44),max('CE-EA-3142'!E44,'CE-EA-3142'!F44),max('CE-EA-3142'!G44,'CE-EA-3142'!H44),max('CE-EA-3142'!I44,'CE-EA-3142'!J44))/4),"")</f>
        <v>67.75</v>
      </c>
      <c r="T45" s="200">
        <f>IFERROR((SUM(max('CE-EA-3142'!K44,'CE-EA-3142'!L44),max('CE-EA-3142'!M44,'CE-EA-3142'!N44),max('CE-EA-3142'!O44,'CE-EA-3142'!P44),max('CE-EA-3142'!Q44,'CE-EA-3142'!R44))/4),"")</f>
        <v>58.75</v>
      </c>
      <c r="U45" s="200">
        <f t="shared" si="1"/>
        <v>59.5</v>
      </c>
      <c r="V45" s="200">
        <f t="shared" si="2"/>
        <v>57</v>
      </c>
      <c r="W45" s="255">
        <f t="shared" si="3"/>
        <v>60.75</v>
      </c>
    </row>
    <row r="46" ht="30.0" customHeight="1">
      <c r="A46" s="193">
        <v>42.0</v>
      </c>
      <c r="B46" s="128" t="str">
        <f>'3A 2025 - 2026 DATOS DEL ESTUDI'!B45</f>
        <v>Crisleydi  Turbí</v>
      </c>
      <c r="C46" s="443">
        <v>78.0</v>
      </c>
      <c r="D46" s="438"/>
      <c r="E46" s="461">
        <v>53.0</v>
      </c>
      <c r="F46" s="462">
        <v>70.0</v>
      </c>
      <c r="G46" s="458">
        <v>80.0</v>
      </c>
      <c r="H46" s="438"/>
      <c r="I46" s="422"/>
      <c r="J46" s="438"/>
      <c r="K46" s="443">
        <v>80.0</v>
      </c>
      <c r="L46" s="444"/>
      <c r="M46" s="458">
        <v>74.0</v>
      </c>
      <c r="N46" s="441"/>
      <c r="O46" s="458">
        <v>76.0</v>
      </c>
      <c r="P46" s="438"/>
      <c r="Q46" s="422"/>
      <c r="R46" s="194"/>
      <c r="S46" s="200">
        <f>IFERROR((SUM(max('CE-EA-3142'!C45,'CE-EA-3142'!D45),max('CE-EA-3142'!E45,'CE-EA-3142'!F45),max('CE-EA-3142'!G45,'CE-EA-3142'!H45),max('CE-EA-3142'!I45,'CE-EA-3142'!J45))/4),"")</f>
        <v>60</v>
      </c>
      <c r="T46" s="200">
        <f>IFERROR((SUM(max('CE-EA-3142'!K45,'CE-EA-3142'!L45),max('CE-EA-3142'!M45,'CE-EA-3142'!N45),max('CE-EA-3142'!O45,'CE-EA-3142'!P45),max('CE-EA-3142'!Q45,'CE-EA-3142'!R45))/4),"")</f>
        <v>56</v>
      </c>
      <c r="U46" s="200">
        <f t="shared" si="1"/>
        <v>57.5</v>
      </c>
      <c r="V46" s="200">
        <f t="shared" si="2"/>
        <v>57</v>
      </c>
      <c r="W46" s="255">
        <f t="shared" si="3"/>
        <v>57.625</v>
      </c>
    </row>
    <row r="47" ht="30.0" customHeight="1">
      <c r="A47" s="193">
        <v>43.0</v>
      </c>
      <c r="B47" s="128" t="str">
        <f>'3A 2025 - 2026 DATOS DEL ESTUDI'!B46</f>
        <v>Jhoangel Rafael Vargas Ulloa</v>
      </c>
      <c r="C47" s="433">
        <v>72.0</v>
      </c>
      <c r="D47" s="438"/>
      <c r="E47" s="439">
        <v>55.0</v>
      </c>
      <c r="F47" s="436">
        <v>70.0</v>
      </c>
      <c r="G47" s="466">
        <v>52.0</v>
      </c>
      <c r="H47" s="438"/>
      <c r="I47" s="422"/>
      <c r="J47" s="438"/>
      <c r="K47" s="433">
        <v>73.0</v>
      </c>
      <c r="L47" s="434"/>
      <c r="M47" s="465">
        <v>52.0</v>
      </c>
      <c r="N47" s="446">
        <v>71.0</v>
      </c>
      <c r="O47" s="457">
        <v>74.0</v>
      </c>
      <c r="P47" s="438"/>
      <c r="Q47" s="422"/>
      <c r="R47" s="194"/>
      <c r="S47" s="200">
        <f>IFERROR((SUM(max('CE-EA-3142'!C46,'CE-EA-3142'!D46),max('CE-EA-3142'!E46,'CE-EA-3142'!F46),max('CE-EA-3142'!G46,'CE-EA-3142'!H46),max('CE-EA-3142'!I46,'CE-EA-3142'!J46))/4),"")</f>
        <v>55.25</v>
      </c>
      <c r="T47" s="200">
        <f>IFERROR((SUM(max('CE-EA-3142'!K46,'CE-EA-3142'!L46),max('CE-EA-3142'!M46,'CE-EA-3142'!N46),max('CE-EA-3142'!O46,'CE-EA-3142'!P46),max('CE-EA-3142'!Q46,'CE-EA-3142'!R46))/4),"")</f>
        <v>55</v>
      </c>
      <c r="U47" s="200">
        <f t="shared" si="1"/>
        <v>54.5</v>
      </c>
      <c r="V47" s="200">
        <f t="shared" si="2"/>
        <v>48.5</v>
      </c>
      <c r="W47" s="255">
        <f t="shared" si="3"/>
        <v>53.3125</v>
      </c>
    </row>
    <row r="48" ht="30.0" customHeight="1">
      <c r="A48" s="193">
        <v>44.0</v>
      </c>
      <c r="B48" s="128" t="str">
        <f>'3A 2025 - 2026 DATOS DEL ESTUDI'!B47</f>
        <v>Leslie  Cruz Espinal</v>
      </c>
      <c r="C48" s="443">
        <v>80.0</v>
      </c>
      <c r="D48" s="438"/>
      <c r="E48" s="447">
        <v>90.0</v>
      </c>
      <c r="F48" s="441"/>
      <c r="G48" s="458">
        <v>98.0</v>
      </c>
      <c r="H48" s="438"/>
      <c r="I48" s="422"/>
      <c r="J48" s="438"/>
      <c r="K48" s="443">
        <v>91.0</v>
      </c>
      <c r="L48" s="444"/>
      <c r="M48" s="458">
        <v>92.0</v>
      </c>
      <c r="N48" s="441"/>
      <c r="O48" s="458">
        <v>87.0</v>
      </c>
      <c r="P48" s="438"/>
      <c r="Q48" s="422"/>
      <c r="R48" s="194"/>
      <c r="S48" s="200">
        <f>IFERROR((SUM(max('CE-EA-3142'!C47,'CE-EA-3142'!D47),max('CE-EA-3142'!E47,'CE-EA-3142'!F47),max('CE-EA-3142'!G47,'CE-EA-3142'!H47),max('CE-EA-3142'!I47,'CE-EA-3142'!J47))/4),"")</f>
        <v>70.75</v>
      </c>
      <c r="T48" s="200">
        <f>IFERROR((SUM(max('CE-EA-3142'!K47,'CE-EA-3142'!L47),max('CE-EA-3142'!M47,'CE-EA-3142'!N47),max('CE-EA-3142'!O47,'CE-EA-3142'!P47),max('CE-EA-3142'!Q47,'CE-EA-3142'!R47))/4),"")</f>
        <v>65</v>
      </c>
      <c r="U48" s="200">
        <f t="shared" si="1"/>
        <v>67.5</v>
      </c>
      <c r="V48" s="200">
        <f t="shared" si="2"/>
        <v>67</v>
      </c>
      <c r="W48" s="255">
        <f t="shared" si="3"/>
        <v>67.5625</v>
      </c>
    </row>
    <row r="49" ht="30.0" customHeight="1">
      <c r="A49" s="193">
        <v>45.0</v>
      </c>
      <c r="B49" s="128" t="str">
        <f>'3A 2025 - 2026 DATOS DEL ESTUDI'!B48</f>
        <v/>
      </c>
      <c r="C49" s="146"/>
      <c r="D49" s="194"/>
      <c r="E49" s="146"/>
      <c r="F49" s="194"/>
      <c r="G49" s="146"/>
      <c r="H49" s="194"/>
      <c r="I49" s="146"/>
      <c r="J49" s="194"/>
      <c r="K49" s="146"/>
      <c r="L49" s="194"/>
      <c r="M49" s="146"/>
      <c r="N49" s="194"/>
      <c r="O49" s="146"/>
      <c r="P49" s="194"/>
      <c r="Q49" s="146"/>
      <c r="R49" s="194"/>
      <c r="S49" s="200">
        <f>IFERROR((SUM(max('CE-EA-3142'!C48,'CE-EA-3142'!D48),max('CE-EA-3142'!E48,'CE-EA-3142'!F48),max('CE-EA-3142'!G48,'CE-EA-3142'!H48),max('CE-EA-3142'!I48,'CE-EA-3142'!J48))/4),"")</f>
        <v>0</v>
      </c>
      <c r="T49" s="200">
        <f>IFERROR((SUM(max('CE-EA-3142'!K48,'CE-EA-3142'!L48),max('CE-EA-3142'!M48,'CE-EA-3142'!N48),max('CE-EA-3142'!O48,'CE-EA-3142'!P48),max('CE-EA-3142'!Q48,'CE-EA-3142'!R48))/4),"")</f>
        <v>0</v>
      </c>
      <c r="U49" s="200">
        <f t="shared" si="1"/>
        <v>0</v>
      </c>
      <c r="V49" s="200">
        <f t="shared" si="2"/>
        <v>0</v>
      </c>
      <c r="W49" s="255">
        <f t="shared" si="3"/>
        <v>0</v>
      </c>
    </row>
  </sheetData>
  <mergeCells count="13">
    <mergeCell ref="U1:W1"/>
    <mergeCell ref="W2:W4"/>
    <mergeCell ref="S3:S4"/>
    <mergeCell ref="T3:T4"/>
    <mergeCell ref="U3:U4"/>
    <mergeCell ref="V3:V4"/>
    <mergeCell ref="A1:P1"/>
    <mergeCell ref="Q1:R1"/>
    <mergeCell ref="A2:A3"/>
    <mergeCell ref="B2:B3"/>
    <mergeCell ref="C2:J3"/>
    <mergeCell ref="K2:R3"/>
    <mergeCell ref="S2:V2"/>
  </mergeCells>
  <conditionalFormatting sqref="S5:W49">
    <cfRule type="cellIs" dxfId="8" priority="1" operator="equal">
      <formula>0</formula>
    </cfRule>
  </conditionalFormatting>
  <conditionalFormatting sqref="W5:W49">
    <cfRule type="cellIs" dxfId="9" priority="2" operator="greaterThanOrEqual">
      <formula>70</formula>
    </cfRule>
  </conditionalFormatting>
  <conditionalFormatting sqref="D5:D49">
    <cfRule type="expression" dxfId="5" priority="3">
      <formula>C5&lt;=69</formula>
    </cfRule>
  </conditionalFormatting>
  <conditionalFormatting sqref="D5:D49">
    <cfRule type="expression" dxfId="6" priority="4">
      <formula>C5&gt;=70</formula>
    </cfRule>
  </conditionalFormatting>
  <conditionalFormatting sqref="F5:F49">
    <cfRule type="expression" dxfId="5" priority="5">
      <formula>E5&lt;=69</formula>
    </cfRule>
  </conditionalFormatting>
  <conditionalFormatting sqref="F5:F49">
    <cfRule type="expression" dxfId="6" priority="6">
      <formula>E5&gt;=70</formula>
    </cfRule>
  </conditionalFormatting>
  <conditionalFormatting sqref="H5:H49">
    <cfRule type="expression" dxfId="5" priority="7">
      <formula>G5&lt;=69</formula>
    </cfRule>
  </conditionalFormatting>
  <conditionalFormatting sqref="H5:H49">
    <cfRule type="expression" dxfId="6" priority="8">
      <formula>G5&gt;=70</formula>
    </cfRule>
  </conditionalFormatting>
  <conditionalFormatting sqref="J5:J49">
    <cfRule type="expression" dxfId="5" priority="9">
      <formula>I5&lt;=69</formula>
    </cfRule>
  </conditionalFormatting>
  <conditionalFormatting sqref="J5:J49">
    <cfRule type="expression" dxfId="6" priority="10">
      <formula>"&gt;=70"</formula>
    </cfRule>
  </conditionalFormatting>
  <conditionalFormatting sqref="L5:L49">
    <cfRule type="expression" dxfId="5" priority="11">
      <formula>K5&lt;=69</formula>
    </cfRule>
  </conditionalFormatting>
  <conditionalFormatting sqref="L5:L49">
    <cfRule type="expression" dxfId="6" priority="12">
      <formula>K5&gt;=70</formula>
    </cfRule>
  </conditionalFormatting>
  <conditionalFormatting sqref="N5:N49">
    <cfRule type="expression" dxfId="5" priority="13">
      <formula>M5&lt;=69</formula>
    </cfRule>
  </conditionalFormatting>
  <conditionalFormatting sqref="N5:N49">
    <cfRule type="expression" dxfId="6" priority="14">
      <formula>M5&gt;=70</formula>
    </cfRule>
  </conditionalFormatting>
  <conditionalFormatting sqref="P5:P49">
    <cfRule type="expression" dxfId="5" priority="15">
      <formula>O5&lt;=69</formula>
    </cfRule>
  </conditionalFormatting>
  <conditionalFormatting sqref="P5:P49">
    <cfRule type="expression" dxfId="6" priority="16">
      <formula>O5&gt;=70</formula>
    </cfRule>
  </conditionalFormatting>
  <conditionalFormatting sqref="R5:R49">
    <cfRule type="expression" dxfId="5" priority="17">
      <formula>Q5&lt;=69</formula>
    </cfRule>
  </conditionalFormatting>
  <conditionalFormatting sqref="R5:R49">
    <cfRule type="expression" dxfId="6" priority="18">
      <formula>Q5&gt;=70</formula>
    </cfRule>
  </conditionalFormatting>
  <conditionalFormatting sqref="C5:R49">
    <cfRule type="cellIs" dxfId="7" priority="19" operator="lessThanOrEqual">
      <formula>69</formula>
    </cfRule>
  </conditionalFormatting>
  <conditionalFormatting sqref="W1:W49">
    <cfRule type="cellIs" dxfId="10"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tableParts count="4">
    <tablePart r:id="rId6"/>
    <tablePart r:id="rId7"/>
    <tablePart r:id="rId8"/>
    <tablePart r:id="rId9"/>
  </tableParts>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hidden="1" min="1" max="1" width="43.38"/>
    <col customWidth="1" hidden="1" min="2" max="2" width="9.63"/>
    <col customWidth="1" min="3" max="3" width="3.25"/>
    <col customWidth="1" min="4" max="4" width="49.13"/>
    <col customWidth="1" min="5" max="9" width="10.38"/>
    <col customWidth="1" hidden="1" min="10" max="13" width="10.38"/>
    <col customWidth="1" min="14" max="16" width="10.38"/>
    <col customWidth="1" min="17" max="17" width="8.88"/>
    <col customWidth="1" min="18" max="21" width="8.0"/>
    <col customWidth="1" min="22" max="25" width="9.63"/>
    <col customWidth="1" min="26" max="26" width="8.88"/>
  </cols>
  <sheetData>
    <row r="1">
      <c r="A1" s="202"/>
      <c r="B1" s="202"/>
      <c r="C1" s="202" t="s">
        <v>571</v>
      </c>
    </row>
    <row r="2">
      <c r="A2" s="203"/>
      <c r="B2" s="203"/>
      <c r="C2" s="204" t="s">
        <v>541</v>
      </c>
      <c r="J2" s="202"/>
      <c r="K2" s="202"/>
      <c r="L2" s="202"/>
      <c r="M2" s="202"/>
      <c r="N2" s="267" t="str">
        <f>'AEA348'!H2</f>
        <v>ÁNGELICA GUZMÁN</v>
      </c>
      <c r="O2" s="11"/>
      <c r="P2" s="11"/>
      <c r="Q2" s="11"/>
      <c r="R2" s="11"/>
      <c r="S2" s="11"/>
      <c r="T2" s="11"/>
      <c r="U2" s="11"/>
      <c r="V2" s="11"/>
      <c r="W2" s="11"/>
      <c r="X2" s="11"/>
      <c r="Y2" s="11"/>
      <c r="Z2" s="11"/>
    </row>
    <row r="3" ht="15.0" customHeight="1">
      <c r="A3" s="206"/>
      <c r="B3" s="206"/>
      <c r="C3" s="206"/>
    </row>
    <row r="4" ht="35.25" customHeight="1">
      <c r="A4" s="207" t="s">
        <v>103</v>
      </c>
      <c r="B4" s="207" t="s">
        <v>552</v>
      </c>
      <c r="C4" s="206"/>
      <c r="D4" s="2" t="s">
        <v>649</v>
      </c>
      <c r="E4" s="208" t="s">
        <v>650</v>
      </c>
      <c r="F4" s="15"/>
      <c r="G4" s="15"/>
      <c r="H4" s="16"/>
      <c r="I4" s="151" t="s">
        <v>651</v>
      </c>
      <c r="J4" s="257" t="s">
        <v>652</v>
      </c>
      <c r="K4" s="15"/>
      <c r="L4" s="15"/>
      <c r="M4" s="15"/>
      <c r="N4" s="16"/>
      <c r="O4" s="197" t="s">
        <v>653</v>
      </c>
      <c r="P4" s="15"/>
      <c r="Q4" s="15"/>
      <c r="R4" s="16"/>
      <c r="S4" s="197" t="s">
        <v>654</v>
      </c>
      <c r="T4" s="15"/>
      <c r="U4" s="15"/>
      <c r="V4" s="16"/>
      <c r="W4" s="197" t="s">
        <v>655</v>
      </c>
      <c r="X4" s="16"/>
      <c r="Y4" s="197" t="s">
        <v>656</v>
      </c>
      <c r="Z4" s="16"/>
    </row>
    <row r="5" ht="30.0" customHeight="1">
      <c r="A5" s="47"/>
      <c r="B5" s="47"/>
      <c r="E5" s="210" t="s">
        <v>657</v>
      </c>
      <c r="F5" s="211" t="s">
        <v>658</v>
      </c>
      <c r="G5" s="211" t="s">
        <v>659</v>
      </c>
      <c r="H5" s="212" t="s">
        <v>660</v>
      </c>
      <c r="I5" s="47"/>
      <c r="J5" s="213" t="s">
        <v>699</v>
      </c>
      <c r="K5" s="214" t="s">
        <v>700</v>
      </c>
      <c r="L5" s="214" t="s">
        <v>701</v>
      </c>
      <c r="M5" s="214" t="s">
        <v>702</v>
      </c>
      <c r="N5" s="215" t="s">
        <v>661</v>
      </c>
      <c r="O5" s="216" t="s">
        <v>662</v>
      </c>
      <c r="P5" s="151" t="s">
        <v>734</v>
      </c>
      <c r="Q5" s="216" t="s">
        <v>735</v>
      </c>
      <c r="R5" s="151" t="s">
        <v>665</v>
      </c>
      <c r="S5" s="216" t="s">
        <v>666</v>
      </c>
      <c r="T5" s="216" t="s">
        <v>736</v>
      </c>
      <c r="U5" s="216" t="s">
        <v>668</v>
      </c>
      <c r="V5" s="216" t="s">
        <v>669</v>
      </c>
      <c r="W5" s="216" t="s">
        <v>670</v>
      </c>
      <c r="X5" s="216" t="s">
        <v>671</v>
      </c>
      <c r="Y5" s="151" t="s">
        <v>579</v>
      </c>
      <c r="Z5" s="151" t="s">
        <v>672</v>
      </c>
    </row>
    <row r="6" ht="30.0" customHeight="1">
      <c r="A6" s="43"/>
      <c r="B6" s="43"/>
      <c r="C6" s="221" t="s">
        <v>555</v>
      </c>
      <c r="E6" s="43"/>
      <c r="F6" s="12"/>
      <c r="G6" s="12"/>
      <c r="H6" s="12"/>
      <c r="I6" s="43"/>
      <c r="J6" s="43"/>
      <c r="K6" s="12"/>
      <c r="L6" s="12"/>
      <c r="M6" s="12"/>
      <c r="N6" s="12"/>
      <c r="O6" s="43"/>
      <c r="P6" s="43"/>
      <c r="Q6" s="43"/>
      <c r="R6" s="43"/>
      <c r="S6" s="43"/>
      <c r="T6" s="43"/>
      <c r="U6" s="43"/>
      <c r="V6" s="43"/>
      <c r="W6" s="43"/>
      <c r="X6" s="43"/>
      <c r="Y6" s="43"/>
      <c r="Z6" s="43"/>
    </row>
    <row r="7" ht="30.0" customHeight="1">
      <c r="A7" s="222" t="str">
        <f>'3A 2025 - 2026 DATOS DEL ESTUDI'!M4</f>
        <v/>
      </c>
      <c r="B7" s="258">
        <f>'3A 2025 - 2026 DATOS DEL ESTUDI'!N4</f>
        <v>32586041</v>
      </c>
      <c r="C7" s="224">
        <v>1.0</v>
      </c>
      <c r="D7" s="225" t="str">
        <f>'3A 2025 - 2026 DATOS DEL ESTUDI'!B4</f>
        <v>Jadiel De Jesús Acosta Peña</v>
      </c>
      <c r="E7" s="226">
        <f>'CE-EA-3143'!S5</f>
        <v>70</v>
      </c>
      <c r="F7" s="226">
        <f>'CE-EA-3143'!T5</f>
        <v>65.75</v>
      </c>
      <c r="G7" s="226">
        <f>'CE-EA-3143'!U5</f>
        <v>68</v>
      </c>
      <c r="H7" s="227">
        <f>'CE-EA-3143'!V5</f>
        <v>69.25</v>
      </c>
      <c r="I7" s="228">
        <f t="shared" ref="I7:I51" si="1">SUM(E7:H7)/4</f>
        <v>68.25</v>
      </c>
      <c r="J7" s="229" t="str">
        <f>IFERROR(CONCATENATE(SUM('AEA346'!N7,'AEA346'!AF7,'AEA346'!AY7),"/",(SUM('AEA346'!$O$4,'AEA346'!$AG$4,'AEA346'!$AZ$4))),"")</f>
        <v>17/16</v>
      </c>
      <c r="K7" s="228"/>
      <c r="L7" s="228"/>
      <c r="M7" s="228"/>
      <c r="N7" s="259">
        <f>IFERROR((SUM('AEA346'!O7,'AEA346'!AG7,'AEA346'!AZ7,'AEA346'!BS7,'AEA347'!O7,'AEA347'!AG7,'AEA347'!AZ7,'AEA347'!BS7,'AEA348'!O7,'AEA348'!AG7,'AEA348'!AZ7,'AEA348'!BS7)/9),"")</f>
        <v>0.4675925926</v>
      </c>
      <c r="O7" s="231">
        <f t="shared" ref="O7:O51" si="2">IF(I7&lt;=69,I7*0.5,"")</f>
        <v>34.125</v>
      </c>
      <c r="P7" s="231"/>
      <c r="Q7" s="231" t="str">
        <f t="shared" ref="Q7:Q51" si="3">IF(P7="","", IFERROR((P7*0.5),""))</f>
        <v/>
      </c>
      <c r="R7" s="228">
        <f t="shared" ref="R7:R51" si="4">IF(O7="","",IFERROR((ROUND(O7+Q7,0)),0))</f>
        <v>34</v>
      </c>
      <c r="S7" s="231">
        <f t="shared" ref="S7:S51" si="5">IF(I7="","",IF(R7&lt;=69, IFERROR((I7*0.3),0),""))</f>
        <v>20.475</v>
      </c>
      <c r="T7" s="231"/>
      <c r="U7" s="231" t="str">
        <f t="shared" ref="U7:U51" si="6">IF(T7="","", IFERROR((T7*0.7),0))</f>
        <v/>
      </c>
      <c r="V7" s="468">
        <f t="shared" ref="V7:V51" si="7">IF(S7="","",IFERROR((ROUND(S7+U7,0)),""))</f>
        <v>20</v>
      </c>
      <c r="W7" s="235" t="str">
        <f t="shared" ref="W7:W51" si="8">IF(COUNT(I7:L7)=4, IF(OR(M7&gt;=70,R7&gt;=70,V7&gt;=70),"A",""),"")</f>
        <v/>
      </c>
      <c r="X7" s="268" t="str">
        <f t="shared" ref="X7:X51" si="9">IF(COUNT(I7:L7)=4, IF(W7="A","","R"),"")</f>
        <v/>
      </c>
      <c r="Y7" s="235" t="str">
        <f t="shared" ref="Y7:Y43" si="10">IF(COUNT(E7:H7)=4, IF(OR(I7&gt;=70,R7&gt;=70,V7&gt;=70),"A",""),"")</f>
        <v/>
      </c>
      <c r="Z7" s="261" t="str">
        <f t="shared" ref="Z7:Z51" si="11">IF(COUNT(E7:H7)=4, IF(Y7="A","","R"),"")</f>
        <v>R</v>
      </c>
    </row>
    <row r="8" ht="30.0" customHeight="1">
      <c r="A8" s="237" t="str">
        <f>'3A 2025 - 2026 DATOS DEL ESTUDI'!M5</f>
        <v/>
      </c>
      <c r="B8" s="262">
        <f>'3A 2025 - 2026 DATOS DEL ESTUDI'!N5</f>
        <v>6954636</v>
      </c>
      <c r="C8" s="239">
        <v>2.0</v>
      </c>
      <c r="D8" s="240" t="str">
        <f>'3A 2025 - 2026 DATOS DEL ESTUDI'!B5</f>
        <v>Daniel  Elía Almonte Martínez</v>
      </c>
      <c r="E8" s="226">
        <f>'CE-EA-3143'!S6</f>
        <v>54.25</v>
      </c>
      <c r="F8" s="226">
        <f>'CE-EA-3143'!T6</f>
        <v>52.5</v>
      </c>
      <c r="G8" s="226">
        <f>'CE-EA-3143'!U6</f>
        <v>58.75</v>
      </c>
      <c r="H8" s="227">
        <f>'CE-EA-3143'!V6</f>
        <v>55.75</v>
      </c>
      <c r="I8" s="228">
        <f t="shared" si="1"/>
        <v>55.3125</v>
      </c>
      <c r="J8" s="229" t="str">
        <f>IFERROR(CONCATENATE(SUM('AEA346'!N8,'AEA346'!AF8,'AEA346'!AY8),"/",(SUM('AEA346'!$O$4,'AEA346'!$AG$4,'AEA346'!$AZ$4))),"")</f>
        <v>18/16</v>
      </c>
      <c r="K8" s="228"/>
      <c r="L8" s="228"/>
      <c r="M8" s="228"/>
      <c r="N8" s="259">
        <f>IFERROR((SUM('AEA346'!O8,'AEA346'!AG8,'AEA346'!AZ8,'AEA346'!BS8,'AEA347'!O8,'AEA347'!AG8,'AEA347'!AZ8,'AEA347'!BS8,'AEA348'!O8,'AEA348'!AG8,'AEA348'!AZ8,'AEA348'!BS8)/9),"")</f>
        <v>0.462962963</v>
      </c>
      <c r="O8" s="231">
        <f t="shared" si="2"/>
        <v>27.65625</v>
      </c>
      <c r="P8" s="231"/>
      <c r="Q8" s="231" t="str">
        <f t="shared" si="3"/>
        <v/>
      </c>
      <c r="R8" s="228">
        <f t="shared" si="4"/>
        <v>28</v>
      </c>
      <c r="S8" s="231">
        <f t="shared" si="5"/>
        <v>16.59375</v>
      </c>
      <c r="T8" s="231"/>
      <c r="U8" s="231" t="str">
        <f t="shared" si="6"/>
        <v/>
      </c>
      <c r="V8" s="468">
        <f t="shared" si="7"/>
        <v>17</v>
      </c>
      <c r="W8" s="235" t="str">
        <f t="shared" si="8"/>
        <v/>
      </c>
      <c r="X8" s="268" t="str">
        <f t="shared" si="9"/>
        <v/>
      </c>
      <c r="Y8" s="235" t="str">
        <f t="shared" si="10"/>
        <v/>
      </c>
      <c r="Z8" s="261" t="str">
        <f t="shared" si="11"/>
        <v>R</v>
      </c>
    </row>
    <row r="9" ht="30.0" customHeight="1">
      <c r="A9" s="237" t="str">
        <f>'3A 2025 - 2026 DATOS DEL ESTUDI'!M6</f>
        <v/>
      </c>
      <c r="B9" s="262">
        <f>'3A 2025 - 2026 DATOS DEL ESTUDI'!N6</f>
        <v>32743589</v>
      </c>
      <c r="C9" s="239">
        <v>3.0</v>
      </c>
      <c r="D9" s="240" t="str">
        <f>'3A 2025 - 2026 DATOS DEL ESTUDI'!B6</f>
        <v>Isaac  Ángeles Liriano</v>
      </c>
      <c r="E9" s="226">
        <f>'CE-EA-3143'!S7</f>
        <v>49.25</v>
      </c>
      <c r="F9" s="226">
        <f>'CE-EA-3143'!T7</f>
        <v>48.75</v>
      </c>
      <c r="G9" s="226">
        <f>'CE-EA-3143'!U7</f>
        <v>55.25</v>
      </c>
      <c r="H9" s="227">
        <f>'CE-EA-3143'!V7</f>
        <v>56.25</v>
      </c>
      <c r="I9" s="228">
        <f t="shared" si="1"/>
        <v>52.375</v>
      </c>
      <c r="J9" s="229" t="str">
        <f>IFERROR(CONCATENATE(SUM('AEA346'!N9,'AEA346'!AF9,'AEA346'!AY9),"/",(SUM('AEA346'!$O$4,'AEA346'!$AG$4,'AEA346'!$AZ$4))),"")</f>
        <v>17/16</v>
      </c>
      <c r="K9" s="228"/>
      <c r="L9" s="228"/>
      <c r="M9" s="228"/>
      <c r="N9" s="259">
        <f>IFERROR((SUM('AEA346'!O9,'AEA346'!AG9,'AEA346'!AZ9,'AEA346'!BS9,'AEA347'!O9,'AEA347'!AG9,'AEA347'!AZ9,'AEA347'!BS9,'AEA348'!O9,'AEA348'!AG9,'AEA348'!AZ9,'AEA348'!BS9)/9),"")</f>
        <v>0.4259259259</v>
      </c>
      <c r="O9" s="231">
        <f t="shared" si="2"/>
        <v>26.1875</v>
      </c>
      <c r="P9" s="231"/>
      <c r="Q9" s="231" t="str">
        <f t="shared" si="3"/>
        <v/>
      </c>
      <c r="R9" s="228">
        <f t="shared" si="4"/>
        <v>26</v>
      </c>
      <c r="S9" s="231">
        <f t="shared" si="5"/>
        <v>15.7125</v>
      </c>
      <c r="T9" s="231"/>
      <c r="U9" s="231" t="str">
        <f t="shared" si="6"/>
        <v/>
      </c>
      <c r="V9" s="468">
        <f t="shared" si="7"/>
        <v>16</v>
      </c>
      <c r="W9" s="235" t="str">
        <f t="shared" si="8"/>
        <v/>
      </c>
      <c r="X9" s="268" t="str">
        <f t="shared" si="9"/>
        <v/>
      </c>
      <c r="Y9" s="235" t="str">
        <f t="shared" si="10"/>
        <v/>
      </c>
      <c r="Z9" s="261" t="str">
        <f t="shared" si="11"/>
        <v>R</v>
      </c>
    </row>
    <row r="10" ht="30.0" customHeight="1">
      <c r="A10" s="237" t="str">
        <f>'3A 2025 - 2026 DATOS DEL ESTUDI'!M7</f>
        <v/>
      </c>
      <c r="B10" s="262">
        <f>'3A 2025 - 2026 DATOS DEL ESTUDI'!N7</f>
        <v>32899338</v>
      </c>
      <c r="C10" s="239">
        <v>4.0</v>
      </c>
      <c r="D10" s="240" t="str">
        <f>'3A 2025 - 2026 DATOS DEL ESTUDI'!B7</f>
        <v>Melaniee  Aquino  Estrella</v>
      </c>
      <c r="E10" s="226">
        <f>'CE-EA-3143'!S8</f>
        <v>57.75</v>
      </c>
      <c r="F10" s="226">
        <f>'CE-EA-3143'!T8</f>
        <v>63.25</v>
      </c>
      <c r="G10" s="226">
        <f>'CE-EA-3143'!U8</f>
        <v>57.25</v>
      </c>
      <c r="H10" s="227">
        <f>'CE-EA-3143'!V8</f>
        <v>59.75</v>
      </c>
      <c r="I10" s="228">
        <f t="shared" si="1"/>
        <v>59.5</v>
      </c>
      <c r="J10" s="229" t="str">
        <f>IFERROR(CONCATENATE(SUM('AEA346'!N10,'AEA346'!AF10,'AEA346'!AY10),"/",(SUM('AEA346'!$O$4,'AEA346'!$AG$4,'AEA346'!$AZ$4))),"")</f>
        <v>18/16</v>
      </c>
      <c r="K10" s="228"/>
      <c r="L10" s="228"/>
      <c r="M10" s="228"/>
      <c r="N10" s="259">
        <f>IFERROR((SUM('AEA346'!O10,'AEA346'!AG10,'AEA346'!AZ10,'AEA346'!BS10,'AEA347'!O10,'AEA347'!AG10,'AEA347'!AZ10,'AEA347'!BS10,'AEA348'!O10,'AEA348'!AG10,'AEA348'!AZ10,'AEA348'!BS10)/9),"")</f>
        <v>0.4814814815</v>
      </c>
      <c r="O10" s="231">
        <f t="shared" si="2"/>
        <v>29.75</v>
      </c>
      <c r="P10" s="231"/>
      <c r="Q10" s="231" t="str">
        <f t="shared" si="3"/>
        <v/>
      </c>
      <c r="R10" s="228">
        <f t="shared" si="4"/>
        <v>30</v>
      </c>
      <c r="S10" s="231">
        <f t="shared" si="5"/>
        <v>17.85</v>
      </c>
      <c r="T10" s="231"/>
      <c r="U10" s="231" t="str">
        <f t="shared" si="6"/>
        <v/>
      </c>
      <c r="V10" s="468">
        <f t="shared" si="7"/>
        <v>18</v>
      </c>
      <c r="W10" s="235" t="str">
        <f t="shared" si="8"/>
        <v/>
      </c>
      <c r="X10" s="268" t="str">
        <f t="shared" si="9"/>
        <v/>
      </c>
      <c r="Y10" s="235" t="str">
        <f t="shared" si="10"/>
        <v/>
      </c>
      <c r="Z10" s="261" t="str">
        <f t="shared" si="11"/>
        <v>R</v>
      </c>
    </row>
    <row r="11" ht="30.0" customHeight="1">
      <c r="A11" s="237" t="str">
        <f>'3A 2025 - 2026 DATOS DEL ESTUDI'!M8</f>
        <v/>
      </c>
      <c r="B11" s="262">
        <f>'3A 2025 - 2026 DATOS DEL ESTUDI'!N8</f>
        <v>33109621</v>
      </c>
      <c r="C11" s="239">
        <v>5.0</v>
      </c>
      <c r="D11" s="240" t="str">
        <f>'3A 2025 - 2026 DATOS DEL ESTUDI'!B8</f>
        <v>Jennifer  Asenjo  De Los Santos TRANSFERIDA 10/12/25</v>
      </c>
      <c r="E11" s="226">
        <f>'CE-EA-3143'!S9</f>
        <v>24</v>
      </c>
      <c r="F11" s="226">
        <f>'CE-EA-3143'!T9</f>
        <v>21.75</v>
      </c>
      <c r="G11" s="226">
        <f>'CE-EA-3143'!U9</f>
        <v>24</v>
      </c>
      <c r="H11" s="227">
        <f>'CE-EA-3143'!V9</f>
        <v>24.25</v>
      </c>
      <c r="I11" s="228">
        <f t="shared" si="1"/>
        <v>23.5</v>
      </c>
      <c r="J11" s="229" t="str">
        <f>IFERROR(CONCATENATE(SUM('AEA346'!N11,'AEA346'!AF11,'AEA346'!AY11),"/",(SUM('AEA346'!$O$4,'AEA346'!$AG$4,'AEA346'!$AZ$4))),"")</f>
        <v>18/16</v>
      </c>
      <c r="K11" s="228"/>
      <c r="L11" s="228"/>
      <c r="M11" s="228"/>
      <c r="N11" s="259">
        <f>IFERROR((SUM('AEA346'!O11,'AEA346'!AG11,'AEA346'!AZ11,'AEA346'!BS11,'AEA347'!O11,'AEA347'!AG11,'AEA347'!AZ11,'AEA347'!BS11,'AEA348'!O11,'AEA348'!AG11,'AEA348'!AZ11,'AEA348'!BS11)/9),"")</f>
        <v>0.462962963</v>
      </c>
      <c r="O11" s="231">
        <f t="shared" si="2"/>
        <v>11.75</v>
      </c>
      <c r="P11" s="231"/>
      <c r="Q11" s="231" t="str">
        <f t="shared" si="3"/>
        <v/>
      </c>
      <c r="R11" s="228">
        <f t="shared" si="4"/>
        <v>12</v>
      </c>
      <c r="S11" s="231">
        <f t="shared" si="5"/>
        <v>7.05</v>
      </c>
      <c r="T11" s="231"/>
      <c r="U11" s="231" t="str">
        <f t="shared" si="6"/>
        <v/>
      </c>
      <c r="V11" s="468">
        <f t="shared" si="7"/>
        <v>7</v>
      </c>
      <c r="W11" s="235" t="str">
        <f t="shared" si="8"/>
        <v/>
      </c>
      <c r="X11" s="268" t="str">
        <f t="shared" si="9"/>
        <v/>
      </c>
      <c r="Y11" s="235" t="str">
        <f t="shared" si="10"/>
        <v/>
      </c>
      <c r="Z11" s="261" t="str">
        <f t="shared" si="11"/>
        <v>R</v>
      </c>
    </row>
    <row r="12" ht="30.0" customHeight="1">
      <c r="A12" s="237" t="str">
        <f>'3A 2025 - 2026 DATOS DEL ESTUDI'!M9</f>
        <v/>
      </c>
      <c r="B12" s="262">
        <f>'3A 2025 - 2026 DATOS DEL ESTUDI'!N9</f>
        <v>32678295</v>
      </c>
      <c r="C12" s="239">
        <v>6.0</v>
      </c>
      <c r="D12" s="240" t="str">
        <f>'3A 2025 - 2026 DATOS DEL ESTUDI'!B9</f>
        <v>Leshlie Crismayri Bautista Quezada</v>
      </c>
      <c r="E12" s="226">
        <f>'CE-EA-3143'!S10</f>
        <v>70.75</v>
      </c>
      <c r="F12" s="226">
        <f>'CE-EA-3143'!T10</f>
        <v>68.25</v>
      </c>
      <c r="G12" s="226">
        <f>'CE-EA-3143'!U10</f>
        <v>67.75</v>
      </c>
      <c r="H12" s="227">
        <f>'CE-EA-3143'!V10</f>
        <v>66.75</v>
      </c>
      <c r="I12" s="228">
        <f t="shared" si="1"/>
        <v>68.375</v>
      </c>
      <c r="J12" s="229" t="str">
        <f>IFERROR(CONCATENATE(SUM('AEA346'!N12,'AEA346'!AF12,'AEA346'!AY12),"/",(SUM('AEA346'!$O$4,'AEA346'!$AG$4,'AEA346'!$AZ$4))),"")</f>
        <v>16/16</v>
      </c>
      <c r="K12" s="228"/>
      <c r="L12" s="228"/>
      <c r="M12" s="228"/>
      <c r="N12" s="259">
        <f>IFERROR((SUM('AEA346'!O12,'AEA346'!AG12,'AEA346'!AZ12,'AEA346'!BS12,'AEA347'!O12,'AEA347'!AG12,'AEA347'!AZ12,'AEA347'!BS12,'AEA348'!O12,'AEA348'!AG12,'AEA348'!AZ12,'AEA348'!BS12)/9),"")</f>
        <v>0.412037037</v>
      </c>
      <c r="O12" s="231">
        <f t="shared" si="2"/>
        <v>34.1875</v>
      </c>
      <c r="P12" s="231"/>
      <c r="Q12" s="231" t="str">
        <f t="shared" si="3"/>
        <v/>
      </c>
      <c r="R12" s="228">
        <f t="shared" si="4"/>
        <v>34</v>
      </c>
      <c r="S12" s="231">
        <f t="shared" si="5"/>
        <v>20.5125</v>
      </c>
      <c r="T12" s="231"/>
      <c r="U12" s="231" t="str">
        <f t="shared" si="6"/>
        <v/>
      </c>
      <c r="V12" s="468">
        <f t="shared" si="7"/>
        <v>21</v>
      </c>
      <c r="W12" s="235" t="str">
        <f t="shared" si="8"/>
        <v/>
      </c>
      <c r="X12" s="268" t="str">
        <f t="shared" si="9"/>
        <v/>
      </c>
      <c r="Y12" s="235" t="str">
        <f t="shared" si="10"/>
        <v/>
      </c>
      <c r="Z12" s="261" t="str">
        <f t="shared" si="11"/>
        <v>R</v>
      </c>
    </row>
    <row r="13" ht="30.0" customHeight="1">
      <c r="A13" s="237" t="str">
        <f>'3A 2025 - 2026 DATOS DEL ESTUDI'!M10</f>
        <v/>
      </c>
      <c r="B13" s="262">
        <f>'3A 2025 - 2026 DATOS DEL ESTUDI'!N10</f>
        <v>33224927</v>
      </c>
      <c r="C13" s="239">
        <v>7.0</v>
      </c>
      <c r="D13" s="240" t="str">
        <f>'3A 2025 - 2026 DATOS DEL ESTUDI'!B10</f>
        <v>Gilber  Bello Silva</v>
      </c>
      <c r="E13" s="226">
        <f>'CE-EA-3143'!S11</f>
        <v>63.75</v>
      </c>
      <c r="F13" s="226">
        <f>'CE-EA-3143'!T11</f>
        <v>63.5</v>
      </c>
      <c r="G13" s="226">
        <f>'CE-EA-3143'!U11</f>
        <v>56</v>
      </c>
      <c r="H13" s="227">
        <f>'CE-EA-3143'!V11</f>
        <v>59.25</v>
      </c>
      <c r="I13" s="228">
        <f t="shared" si="1"/>
        <v>60.625</v>
      </c>
      <c r="J13" s="229" t="str">
        <f>IFERROR(CONCATENATE(SUM('AEA346'!N13,'AEA346'!AF13,'AEA346'!AY13),"/",(SUM('AEA346'!$O$4,'AEA346'!$AG$4,'AEA346'!$AZ$4))),"")</f>
        <v>18/16</v>
      </c>
      <c r="K13" s="228"/>
      <c r="L13" s="228"/>
      <c r="M13" s="228"/>
      <c r="N13" s="259">
        <f>IFERROR((SUM('AEA346'!O13,'AEA346'!AG13,'AEA346'!AZ13,'AEA346'!BS13,'AEA347'!O13,'AEA347'!AG13,'AEA347'!AZ13,'AEA347'!BS13,'AEA348'!O13,'AEA348'!AG13,'AEA348'!AZ13,'AEA348'!BS13)/9),"")</f>
        <v>0.4444444444</v>
      </c>
      <c r="O13" s="231">
        <f t="shared" si="2"/>
        <v>30.3125</v>
      </c>
      <c r="P13" s="231"/>
      <c r="Q13" s="231" t="str">
        <f t="shared" si="3"/>
        <v/>
      </c>
      <c r="R13" s="228">
        <f t="shared" si="4"/>
        <v>30</v>
      </c>
      <c r="S13" s="231">
        <f t="shared" si="5"/>
        <v>18.1875</v>
      </c>
      <c r="T13" s="231"/>
      <c r="U13" s="231" t="str">
        <f t="shared" si="6"/>
        <v/>
      </c>
      <c r="V13" s="468">
        <f t="shared" si="7"/>
        <v>18</v>
      </c>
      <c r="W13" s="235" t="str">
        <f t="shared" si="8"/>
        <v/>
      </c>
      <c r="X13" s="268" t="str">
        <f t="shared" si="9"/>
        <v/>
      </c>
      <c r="Y13" s="235" t="str">
        <f t="shared" si="10"/>
        <v/>
      </c>
      <c r="Z13" s="261" t="str">
        <f t="shared" si="11"/>
        <v>R</v>
      </c>
    </row>
    <row r="14" ht="30.0" customHeight="1">
      <c r="A14" s="237" t="str">
        <f>'3A 2025 - 2026 DATOS DEL ESTUDI'!M11</f>
        <v/>
      </c>
      <c r="B14" s="262">
        <f>'3A 2025 - 2026 DATOS DEL ESTUDI'!N11</f>
        <v>6783589</v>
      </c>
      <c r="C14" s="239">
        <v>8.0</v>
      </c>
      <c r="D14" s="240" t="str">
        <f>'3A 2025 - 2026 DATOS DEL ESTUDI'!B11</f>
        <v>Sherlyn Mariel Bernabel Lora</v>
      </c>
      <c r="E14" s="226">
        <f>'CE-EA-3143'!S12</f>
        <v>60.5</v>
      </c>
      <c r="F14" s="226">
        <f>'CE-EA-3143'!T12</f>
        <v>53.25</v>
      </c>
      <c r="G14" s="226">
        <f>'CE-EA-3143'!U12</f>
        <v>52.25</v>
      </c>
      <c r="H14" s="227">
        <f>'CE-EA-3143'!V12</f>
        <v>58.75</v>
      </c>
      <c r="I14" s="228">
        <f t="shared" si="1"/>
        <v>56.1875</v>
      </c>
      <c r="J14" s="229" t="str">
        <f>IFERROR(CONCATENATE(SUM('AEA346'!N14,'AEA346'!AF14,'AEA346'!AY14),"/",(SUM('AEA346'!$O$4,'AEA346'!$AG$4,'AEA346'!$AZ$4))),"")</f>
        <v>15/16</v>
      </c>
      <c r="K14" s="228"/>
      <c r="L14" s="228"/>
      <c r="M14" s="228"/>
      <c r="N14" s="259">
        <f>IFERROR((SUM('AEA346'!O14,'AEA346'!AG14,'AEA346'!AZ14,'AEA346'!BS14,'AEA347'!O14,'AEA347'!AG14,'AEA347'!AZ14,'AEA347'!BS14,'AEA348'!O14,'AEA348'!AG14,'AEA348'!AZ14,'AEA348'!BS14)/9),"")</f>
        <v>0.4351851852</v>
      </c>
      <c r="O14" s="231">
        <f t="shared" si="2"/>
        <v>28.09375</v>
      </c>
      <c r="P14" s="231"/>
      <c r="Q14" s="231" t="str">
        <f t="shared" si="3"/>
        <v/>
      </c>
      <c r="R14" s="228">
        <f t="shared" si="4"/>
        <v>28</v>
      </c>
      <c r="S14" s="231">
        <f t="shared" si="5"/>
        <v>16.85625</v>
      </c>
      <c r="T14" s="231"/>
      <c r="U14" s="231" t="str">
        <f t="shared" si="6"/>
        <v/>
      </c>
      <c r="V14" s="468">
        <f t="shared" si="7"/>
        <v>17</v>
      </c>
      <c r="W14" s="235" t="str">
        <f t="shared" si="8"/>
        <v/>
      </c>
      <c r="X14" s="268" t="str">
        <f t="shared" si="9"/>
        <v/>
      </c>
      <c r="Y14" s="235" t="str">
        <f t="shared" si="10"/>
        <v/>
      </c>
      <c r="Z14" s="261" t="str">
        <f t="shared" si="11"/>
        <v>R</v>
      </c>
    </row>
    <row r="15" ht="30.0" customHeight="1">
      <c r="A15" s="237" t="str">
        <f>'3A 2025 - 2026 DATOS DEL ESTUDI'!M12</f>
        <v/>
      </c>
      <c r="B15" s="262">
        <f>'3A 2025 - 2026 DATOS DEL ESTUDI'!N12</f>
        <v>7117826</v>
      </c>
      <c r="C15" s="239">
        <v>9.0</v>
      </c>
      <c r="D15" s="240" t="str">
        <f>'3A 2025 - 2026 DATOS DEL ESTUDI'!B12</f>
        <v>Erleen  Brito Castillo</v>
      </c>
      <c r="E15" s="226">
        <f>'CE-EA-3143'!S13</f>
        <v>50.5</v>
      </c>
      <c r="F15" s="226">
        <f>'CE-EA-3143'!T13</f>
        <v>56.5</v>
      </c>
      <c r="G15" s="226">
        <f>'CE-EA-3143'!U13</f>
        <v>54.5</v>
      </c>
      <c r="H15" s="227">
        <f>'CE-EA-3143'!V13</f>
        <v>56</v>
      </c>
      <c r="I15" s="228">
        <f t="shared" si="1"/>
        <v>54.375</v>
      </c>
      <c r="J15" s="229" t="str">
        <f>IFERROR(CONCATENATE(SUM('AEA346'!N15,'AEA346'!AF15,'AEA346'!AY15),"/",(SUM('AEA346'!$O$4,'AEA346'!$AG$4,'AEA346'!$AZ$4))),"")</f>
        <v>18/16</v>
      </c>
      <c r="K15" s="228"/>
      <c r="L15" s="228"/>
      <c r="M15" s="228"/>
      <c r="N15" s="259">
        <f>IFERROR((SUM('AEA346'!O15,'AEA346'!AG15,'AEA346'!AZ15,'AEA346'!BS15,'AEA347'!O15,'AEA347'!AG15,'AEA347'!AZ15,'AEA347'!BS15,'AEA348'!O15,'AEA348'!AG15,'AEA348'!AZ15,'AEA348'!BS15)/9),"")</f>
        <v>0.4814814815</v>
      </c>
      <c r="O15" s="231">
        <f t="shared" si="2"/>
        <v>27.1875</v>
      </c>
      <c r="P15" s="231"/>
      <c r="Q15" s="231" t="str">
        <f t="shared" si="3"/>
        <v/>
      </c>
      <c r="R15" s="228">
        <f t="shared" si="4"/>
        <v>27</v>
      </c>
      <c r="S15" s="231">
        <f t="shared" si="5"/>
        <v>16.3125</v>
      </c>
      <c r="T15" s="231"/>
      <c r="U15" s="231" t="str">
        <f t="shared" si="6"/>
        <v/>
      </c>
      <c r="V15" s="468">
        <f t="shared" si="7"/>
        <v>16</v>
      </c>
      <c r="W15" s="235" t="str">
        <f t="shared" si="8"/>
        <v/>
      </c>
      <c r="X15" s="268" t="str">
        <f t="shared" si="9"/>
        <v/>
      </c>
      <c r="Y15" s="235" t="str">
        <f t="shared" si="10"/>
        <v/>
      </c>
      <c r="Z15" s="261" t="str">
        <f t="shared" si="11"/>
        <v>R</v>
      </c>
    </row>
    <row r="16" ht="30.0" customHeight="1">
      <c r="A16" s="237" t="str">
        <f>'3A 2025 - 2026 DATOS DEL ESTUDI'!M13</f>
        <v/>
      </c>
      <c r="B16" s="262">
        <f>'3A 2025 - 2026 DATOS DEL ESTUDI'!N13</f>
        <v>7042227</v>
      </c>
      <c r="C16" s="239">
        <v>10.0</v>
      </c>
      <c r="D16" s="240" t="str">
        <f>'3A 2025 - 2026 DATOS DEL ESTUDI'!B13</f>
        <v>Brianny  Caraballo Guzmán</v>
      </c>
      <c r="E16" s="226">
        <f>'CE-EA-3143'!S14</f>
        <v>72.75</v>
      </c>
      <c r="F16" s="226">
        <f>'CE-EA-3143'!T14</f>
        <v>70.25</v>
      </c>
      <c r="G16" s="226">
        <f>'CE-EA-3143'!U14</f>
        <v>71.5</v>
      </c>
      <c r="H16" s="227">
        <f>'CE-EA-3143'!V14</f>
        <v>71.25</v>
      </c>
      <c r="I16" s="228">
        <f t="shared" si="1"/>
        <v>71.4375</v>
      </c>
      <c r="J16" s="229" t="str">
        <f>IFERROR(CONCATENATE(SUM('AEA346'!N16,'AEA346'!AF16,'AEA346'!AY16),"/",(SUM('AEA346'!$O$4,'AEA346'!$AG$4,'AEA346'!$AZ$4))),"")</f>
        <v>17/16</v>
      </c>
      <c r="K16" s="228"/>
      <c r="L16" s="228"/>
      <c r="M16" s="228"/>
      <c r="N16" s="259">
        <f>IFERROR((SUM('AEA346'!O16,'AEA346'!AG16,'AEA346'!AZ16,'AEA346'!BS16,'AEA347'!O16,'AEA347'!AG16,'AEA347'!AZ16,'AEA347'!BS16,'AEA348'!O16,'AEA348'!AG16,'AEA348'!AZ16,'AEA348'!BS16)/9),"")</f>
        <v>0.4675925926</v>
      </c>
      <c r="O16" s="231" t="str">
        <f t="shared" si="2"/>
        <v/>
      </c>
      <c r="P16" s="231"/>
      <c r="Q16" s="231" t="str">
        <f t="shared" si="3"/>
        <v/>
      </c>
      <c r="R16" s="228" t="str">
        <f t="shared" si="4"/>
        <v/>
      </c>
      <c r="S16" s="231" t="str">
        <f t="shared" si="5"/>
        <v/>
      </c>
      <c r="T16" s="231"/>
      <c r="U16" s="231" t="str">
        <f t="shared" si="6"/>
        <v/>
      </c>
      <c r="V16" s="468" t="str">
        <f t="shared" si="7"/>
        <v/>
      </c>
      <c r="W16" s="235" t="str">
        <f t="shared" si="8"/>
        <v/>
      </c>
      <c r="X16" s="268" t="str">
        <f t="shared" si="9"/>
        <v/>
      </c>
      <c r="Y16" s="235" t="str">
        <f t="shared" si="10"/>
        <v>A</v>
      </c>
      <c r="Z16" s="261" t="str">
        <f t="shared" si="11"/>
        <v/>
      </c>
    </row>
    <row r="17" ht="30.0" customHeight="1">
      <c r="A17" s="237" t="str">
        <f>'3A 2025 - 2026 DATOS DEL ESTUDI'!M14</f>
        <v/>
      </c>
      <c r="B17" s="262">
        <f>'3A 2025 - 2026 DATOS DEL ESTUDI'!N14</f>
        <v>32626669</v>
      </c>
      <c r="C17" s="239">
        <v>11.0</v>
      </c>
      <c r="D17" s="240" t="str">
        <f>'3A 2025 - 2026 DATOS DEL ESTUDI'!B14</f>
        <v>Scarlet  Castillo</v>
      </c>
      <c r="E17" s="226">
        <f>'CE-EA-3143'!S15</f>
        <v>55.25</v>
      </c>
      <c r="F17" s="226">
        <f>'CE-EA-3143'!T15</f>
        <v>59.25</v>
      </c>
      <c r="G17" s="226">
        <f>'CE-EA-3143'!U15</f>
        <v>55.75</v>
      </c>
      <c r="H17" s="227">
        <f>'CE-EA-3143'!V15</f>
        <v>54</v>
      </c>
      <c r="I17" s="228">
        <f t="shared" si="1"/>
        <v>56.0625</v>
      </c>
      <c r="J17" s="229" t="str">
        <f>IFERROR(CONCATENATE(SUM('AEA346'!N17,'AEA346'!AF17,'AEA346'!AY17),"/",(SUM('AEA346'!$O$4,'AEA346'!$AG$4,'AEA346'!$AZ$4))),"")</f>
        <v>15/16</v>
      </c>
      <c r="K17" s="228"/>
      <c r="L17" s="228"/>
      <c r="M17" s="228"/>
      <c r="N17" s="259">
        <f>IFERROR((SUM('AEA346'!O17,'AEA346'!AG17,'AEA346'!AZ17,'AEA346'!BS17,'AEA347'!O17,'AEA347'!AG17,'AEA347'!AZ17,'AEA347'!BS17,'AEA348'!O17,'AEA348'!AG17,'AEA348'!AZ17,'AEA348'!BS17)/9),"")</f>
        <v>0.4074074074</v>
      </c>
      <c r="O17" s="231">
        <f t="shared" si="2"/>
        <v>28.03125</v>
      </c>
      <c r="P17" s="231"/>
      <c r="Q17" s="231" t="str">
        <f t="shared" si="3"/>
        <v/>
      </c>
      <c r="R17" s="228">
        <f t="shared" si="4"/>
        <v>28</v>
      </c>
      <c r="S17" s="231">
        <f t="shared" si="5"/>
        <v>16.81875</v>
      </c>
      <c r="T17" s="231"/>
      <c r="U17" s="231" t="str">
        <f t="shared" si="6"/>
        <v/>
      </c>
      <c r="V17" s="468">
        <f t="shared" si="7"/>
        <v>17</v>
      </c>
      <c r="W17" s="235" t="str">
        <f t="shared" si="8"/>
        <v/>
      </c>
      <c r="X17" s="268" t="str">
        <f t="shared" si="9"/>
        <v/>
      </c>
      <c r="Y17" s="235" t="str">
        <f t="shared" si="10"/>
        <v/>
      </c>
      <c r="Z17" s="261" t="str">
        <f t="shared" si="11"/>
        <v>R</v>
      </c>
    </row>
    <row r="18" ht="30.0" customHeight="1">
      <c r="A18" s="237" t="str">
        <f>'3A 2025 - 2026 DATOS DEL ESTUDI'!M15</f>
        <v/>
      </c>
      <c r="B18" s="262">
        <f>'3A 2025 - 2026 DATOS DEL ESTUDI'!N15</f>
        <v>33016326</v>
      </c>
      <c r="C18" s="239">
        <v>12.0</v>
      </c>
      <c r="D18" s="240" t="str">
        <f>'3A 2025 - 2026 DATOS DEL ESTUDI'!B15</f>
        <v>Yarselin  Cruz Peña</v>
      </c>
      <c r="E18" s="226">
        <f>'CE-EA-3143'!S16</f>
        <v>71.5</v>
      </c>
      <c r="F18" s="226">
        <f>'CE-EA-3143'!T16</f>
        <v>69</v>
      </c>
      <c r="G18" s="226">
        <f>'CE-EA-3143'!U16</f>
        <v>67.75</v>
      </c>
      <c r="H18" s="227">
        <f>'CE-EA-3143'!V16</f>
        <v>69.75</v>
      </c>
      <c r="I18" s="228">
        <f t="shared" si="1"/>
        <v>69.5</v>
      </c>
      <c r="J18" s="229" t="str">
        <f>IFERROR(CONCATENATE(SUM('AEA346'!N18,'AEA346'!AF18,'AEA346'!AY18),"/",(SUM('AEA346'!$O$4,'AEA346'!$AG$4,'AEA346'!$AZ$4))),"")</f>
        <v>18/16</v>
      </c>
      <c r="K18" s="228"/>
      <c r="L18" s="228"/>
      <c r="M18" s="228"/>
      <c r="N18" s="259">
        <f>IFERROR((SUM('AEA346'!O18,'AEA346'!AG18,'AEA346'!AZ18,'AEA346'!BS18,'AEA347'!O18,'AEA347'!AG18,'AEA347'!AZ18,'AEA347'!BS18,'AEA348'!O18,'AEA348'!AG18,'AEA348'!AZ18,'AEA348'!BS18)/9),"")</f>
        <v>0.4814814815</v>
      </c>
      <c r="O18" s="231" t="str">
        <f t="shared" si="2"/>
        <v/>
      </c>
      <c r="P18" s="231"/>
      <c r="Q18" s="231" t="str">
        <f t="shared" si="3"/>
        <v/>
      </c>
      <c r="R18" s="228" t="str">
        <f t="shared" si="4"/>
        <v/>
      </c>
      <c r="S18" s="231" t="str">
        <f t="shared" si="5"/>
        <v/>
      </c>
      <c r="T18" s="231"/>
      <c r="U18" s="231" t="str">
        <f t="shared" si="6"/>
        <v/>
      </c>
      <c r="V18" s="468" t="str">
        <f t="shared" si="7"/>
        <v/>
      </c>
      <c r="W18" s="235" t="str">
        <f t="shared" si="8"/>
        <v/>
      </c>
      <c r="X18" s="268" t="str">
        <f t="shared" si="9"/>
        <v/>
      </c>
      <c r="Y18" s="235" t="str">
        <f t="shared" si="10"/>
        <v>A</v>
      </c>
      <c r="Z18" s="261" t="str">
        <f t="shared" si="11"/>
        <v/>
      </c>
    </row>
    <row r="19" ht="30.0" customHeight="1">
      <c r="A19" s="237" t="str">
        <f>'3A 2025 - 2026 DATOS DEL ESTUDI'!M16</f>
        <v/>
      </c>
      <c r="B19" s="262">
        <f>'3A 2025 - 2026 DATOS DEL ESTUDI'!N16</f>
        <v>32387390</v>
      </c>
      <c r="C19" s="239">
        <v>13.0</v>
      </c>
      <c r="D19" s="240" t="str">
        <f>'3A 2025 - 2026 DATOS DEL ESTUDI'!B16</f>
        <v>Fernando José Díaz Fernández</v>
      </c>
      <c r="E19" s="226">
        <f>'CE-EA-3143'!S17</f>
        <v>68.5</v>
      </c>
      <c r="F19" s="226">
        <f>'CE-EA-3143'!T17</f>
        <v>63.25</v>
      </c>
      <c r="G19" s="226">
        <f>'CE-EA-3143'!U17</f>
        <v>63.25</v>
      </c>
      <c r="H19" s="227">
        <f>'CE-EA-3143'!V17</f>
        <v>62</v>
      </c>
      <c r="I19" s="228">
        <f t="shared" si="1"/>
        <v>64.25</v>
      </c>
      <c r="J19" s="229" t="str">
        <f>IFERROR(CONCATENATE(SUM('AEA346'!N19,'AEA346'!AF19,'AEA346'!AY19),"/",(SUM('AEA346'!$O$4,'AEA346'!$AG$4,'AEA346'!$AZ$4))),"")</f>
        <v>18/16</v>
      </c>
      <c r="K19" s="228"/>
      <c r="L19" s="228"/>
      <c r="M19" s="228"/>
      <c r="N19" s="259">
        <f>IFERROR((SUM('AEA346'!O19,'AEA346'!AG19,'AEA346'!AZ19,'AEA346'!BS19,'AEA347'!O19,'AEA347'!AG19,'AEA347'!AZ19,'AEA347'!BS19,'AEA348'!O19,'AEA348'!AG19,'AEA348'!AZ19,'AEA348'!BS19)/9),"")</f>
        <v>0.4814814815</v>
      </c>
      <c r="O19" s="231">
        <f t="shared" si="2"/>
        <v>32.125</v>
      </c>
      <c r="P19" s="231"/>
      <c r="Q19" s="231" t="str">
        <f t="shared" si="3"/>
        <v/>
      </c>
      <c r="R19" s="228">
        <f t="shared" si="4"/>
        <v>32</v>
      </c>
      <c r="S19" s="231">
        <f t="shared" si="5"/>
        <v>19.275</v>
      </c>
      <c r="T19" s="231"/>
      <c r="U19" s="231" t="str">
        <f t="shared" si="6"/>
        <v/>
      </c>
      <c r="V19" s="468">
        <f t="shared" si="7"/>
        <v>19</v>
      </c>
      <c r="W19" s="235" t="str">
        <f t="shared" si="8"/>
        <v/>
      </c>
      <c r="X19" s="268" t="str">
        <f t="shared" si="9"/>
        <v/>
      </c>
      <c r="Y19" s="235" t="str">
        <f t="shared" si="10"/>
        <v/>
      </c>
      <c r="Z19" s="261" t="str">
        <f t="shared" si="11"/>
        <v>R</v>
      </c>
    </row>
    <row r="20" ht="30.0" customHeight="1">
      <c r="A20" s="237" t="str">
        <f>'3A 2025 - 2026 DATOS DEL ESTUDI'!M17</f>
        <v/>
      </c>
      <c r="B20" s="262">
        <f>'3A 2025 - 2026 DATOS DEL ESTUDI'!N17</f>
        <v>27198412</v>
      </c>
      <c r="C20" s="239">
        <v>14.0</v>
      </c>
      <c r="D20" s="240" t="str">
        <f>'3A 2025 - 2026 DATOS DEL ESTUDI'!B17</f>
        <v>Scarlett  Espinal Estéves</v>
      </c>
      <c r="E20" s="226">
        <f>'CE-EA-3143'!S18</f>
        <v>55</v>
      </c>
      <c r="F20" s="226">
        <f>'CE-EA-3143'!T18</f>
        <v>58.75</v>
      </c>
      <c r="G20" s="226">
        <f>'CE-EA-3143'!U18</f>
        <v>53.5</v>
      </c>
      <c r="H20" s="227">
        <f>'CE-EA-3143'!V18</f>
        <v>56.5</v>
      </c>
      <c r="I20" s="228">
        <f t="shared" si="1"/>
        <v>55.9375</v>
      </c>
      <c r="J20" s="229" t="str">
        <f>IFERROR(CONCATENATE(SUM('AEA346'!N20,'AEA346'!AF20,'AEA346'!AY20),"/",(SUM('AEA346'!$O$4,'AEA346'!$AG$4,'AEA346'!$AZ$4))),"")</f>
        <v>17/16</v>
      </c>
      <c r="K20" s="228"/>
      <c r="L20" s="228"/>
      <c r="M20" s="228"/>
      <c r="N20" s="259">
        <f>IFERROR((SUM('AEA346'!O20,'AEA346'!AG20,'AEA346'!AZ20,'AEA346'!BS20,'AEA347'!O20,'AEA347'!AG20,'AEA347'!AZ20,'AEA347'!BS20,'AEA348'!O20,'AEA348'!AG20,'AEA348'!AZ20,'AEA348'!BS20)/9),"")</f>
        <v>0.4490740741</v>
      </c>
      <c r="O20" s="231">
        <f t="shared" si="2"/>
        <v>27.96875</v>
      </c>
      <c r="P20" s="231"/>
      <c r="Q20" s="231" t="str">
        <f t="shared" si="3"/>
        <v/>
      </c>
      <c r="R20" s="228">
        <f t="shared" si="4"/>
        <v>28</v>
      </c>
      <c r="S20" s="231">
        <f t="shared" si="5"/>
        <v>16.78125</v>
      </c>
      <c r="T20" s="231"/>
      <c r="U20" s="231" t="str">
        <f t="shared" si="6"/>
        <v/>
      </c>
      <c r="V20" s="468">
        <f t="shared" si="7"/>
        <v>17</v>
      </c>
      <c r="W20" s="235" t="str">
        <f t="shared" si="8"/>
        <v/>
      </c>
      <c r="X20" s="268" t="str">
        <f t="shared" si="9"/>
        <v/>
      </c>
      <c r="Y20" s="235" t="str">
        <f t="shared" si="10"/>
        <v/>
      </c>
      <c r="Z20" s="261" t="str">
        <f t="shared" si="11"/>
        <v>R</v>
      </c>
    </row>
    <row r="21" ht="30.0" customHeight="1">
      <c r="A21" s="237" t="str">
        <f>'3A 2025 - 2026 DATOS DEL ESTUDI'!M18</f>
        <v/>
      </c>
      <c r="B21" s="262">
        <f>'3A 2025 - 2026 DATOS DEL ESTUDI'!N18</f>
        <v>33382609</v>
      </c>
      <c r="C21" s="239">
        <v>15.0</v>
      </c>
      <c r="D21" s="240" t="str">
        <f>'3A 2025 - 2026 DATOS DEL ESTUDI'!B18</f>
        <v>José Manuel Estrella</v>
      </c>
      <c r="E21" s="226">
        <f>'CE-EA-3143'!S19</f>
        <v>56.5</v>
      </c>
      <c r="F21" s="226">
        <f>'CE-EA-3143'!T19</f>
        <v>58</v>
      </c>
      <c r="G21" s="226">
        <f>'CE-EA-3143'!U19</f>
        <v>50.25</v>
      </c>
      <c r="H21" s="227">
        <f>'CE-EA-3143'!V19</f>
        <v>55.5</v>
      </c>
      <c r="I21" s="228">
        <f t="shared" si="1"/>
        <v>55.0625</v>
      </c>
      <c r="J21" s="229" t="str">
        <f>IFERROR(CONCATENATE(SUM('AEA346'!N21,'AEA346'!AF21,'AEA346'!AY21),"/",(SUM('AEA346'!$O$4,'AEA346'!$AG$4,'AEA346'!$AZ$4))),"")</f>
        <v>18/16</v>
      </c>
      <c r="K21" s="228"/>
      <c r="L21" s="228"/>
      <c r="M21" s="228"/>
      <c r="N21" s="259">
        <f>IFERROR((SUM('AEA346'!O21,'AEA346'!AG21,'AEA346'!AZ21,'AEA346'!BS21,'AEA347'!O21,'AEA347'!AG21,'AEA347'!AZ21,'AEA347'!BS21,'AEA348'!O21,'AEA348'!AG21,'AEA348'!AZ21,'AEA348'!BS21)/9),"")</f>
        <v>0.462962963</v>
      </c>
      <c r="O21" s="231">
        <f t="shared" si="2"/>
        <v>27.53125</v>
      </c>
      <c r="P21" s="231"/>
      <c r="Q21" s="231" t="str">
        <f t="shared" si="3"/>
        <v/>
      </c>
      <c r="R21" s="228">
        <f t="shared" si="4"/>
        <v>28</v>
      </c>
      <c r="S21" s="231">
        <f t="shared" si="5"/>
        <v>16.51875</v>
      </c>
      <c r="T21" s="231"/>
      <c r="U21" s="231" t="str">
        <f t="shared" si="6"/>
        <v/>
      </c>
      <c r="V21" s="468">
        <f t="shared" si="7"/>
        <v>17</v>
      </c>
      <c r="W21" s="235" t="str">
        <f t="shared" si="8"/>
        <v/>
      </c>
      <c r="X21" s="268" t="str">
        <f t="shared" si="9"/>
        <v/>
      </c>
      <c r="Y21" s="235" t="str">
        <f t="shared" si="10"/>
        <v/>
      </c>
      <c r="Z21" s="261" t="str">
        <f t="shared" si="11"/>
        <v>R</v>
      </c>
    </row>
    <row r="22" ht="30.0" customHeight="1">
      <c r="A22" s="237" t="str">
        <f>'3A 2025 - 2026 DATOS DEL ESTUDI'!M19</f>
        <v/>
      </c>
      <c r="B22" s="262">
        <f>'3A 2025 - 2026 DATOS DEL ESTUDI'!N19</f>
        <v>32745811</v>
      </c>
      <c r="C22" s="239">
        <v>16.0</v>
      </c>
      <c r="D22" s="240" t="str">
        <f>'3A 2025 - 2026 DATOS DEL ESTUDI'!B19</f>
        <v>Misael Starberk Ferreras Pérez</v>
      </c>
      <c r="E22" s="226">
        <f>'CE-EA-3143'!S20</f>
        <v>64.75</v>
      </c>
      <c r="F22" s="226">
        <f>'CE-EA-3143'!T20</f>
        <v>62</v>
      </c>
      <c r="G22" s="226">
        <f>'CE-EA-3143'!U20</f>
        <v>61</v>
      </c>
      <c r="H22" s="227">
        <f>'CE-EA-3143'!V20</f>
        <v>63.75</v>
      </c>
      <c r="I22" s="228">
        <f t="shared" si="1"/>
        <v>62.875</v>
      </c>
      <c r="J22" s="229" t="str">
        <f>IFERROR(CONCATENATE(SUM('AEA346'!N22,'AEA346'!AF22,'AEA346'!AY22),"/",(SUM('AEA346'!$O$4,'AEA346'!$AG$4,'AEA346'!$AZ$4))),"")</f>
        <v>17/16</v>
      </c>
      <c r="K22" s="228"/>
      <c r="L22" s="228"/>
      <c r="M22" s="228"/>
      <c r="N22" s="259">
        <f>IFERROR((SUM('AEA346'!O22,'AEA346'!AG22,'AEA346'!AZ22,'AEA346'!BS22,'AEA347'!O22,'AEA347'!AG22,'AEA347'!AZ22,'AEA347'!BS22,'AEA348'!O22,'AEA348'!AG22,'AEA348'!AZ22,'AEA348'!BS22)/9),"")</f>
        <v>0.4074074074</v>
      </c>
      <c r="O22" s="231">
        <f t="shared" si="2"/>
        <v>31.4375</v>
      </c>
      <c r="P22" s="231"/>
      <c r="Q22" s="231" t="str">
        <f t="shared" si="3"/>
        <v/>
      </c>
      <c r="R22" s="228">
        <f t="shared" si="4"/>
        <v>31</v>
      </c>
      <c r="S22" s="231">
        <f t="shared" si="5"/>
        <v>18.8625</v>
      </c>
      <c r="T22" s="231"/>
      <c r="U22" s="231" t="str">
        <f t="shared" si="6"/>
        <v/>
      </c>
      <c r="V22" s="468">
        <f t="shared" si="7"/>
        <v>19</v>
      </c>
      <c r="W22" s="235" t="str">
        <f t="shared" si="8"/>
        <v/>
      </c>
      <c r="X22" s="268" t="str">
        <f t="shared" si="9"/>
        <v/>
      </c>
      <c r="Y22" s="235" t="str">
        <f t="shared" si="10"/>
        <v/>
      </c>
      <c r="Z22" s="261" t="str">
        <f t="shared" si="11"/>
        <v>R</v>
      </c>
    </row>
    <row r="23" ht="30.0" customHeight="1">
      <c r="A23" s="237" t="str">
        <f>'3A 2025 - 2026 DATOS DEL ESTUDI'!M20</f>
        <v/>
      </c>
      <c r="B23" s="262">
        <f>'3A 2025 - 2026 DATOS DEL ESTUDI'!N20</f>
        <v>6739413</v>
      </c>
      <c r="C23" s="239">
        <v>17.0</v>
      </c>
      <c r="D23" s="240" t="str">
        <f>'3A 2025 - 2026 DATOS DEL ESTUDI'!B20</f>
        <v>Ruth Esther Fernández Rodríguez</v>
      </c>
      <c r="E23" s="226">
        <f>'CE-EA-3143'!S21</f>
        <v>64</v>
      </c>
      <c r="F23" s="226">
        <f>'CE-EA-3143'!T21</f>
        <v>63.5</v>
      </c>
      <c r="G23" s="226">
        <f>'CE-EA-3143'!U21</f>
        <v>60.25</v>
      </c>
      <c r="H23" s="227">
        <f>'CE-EA-3143'!V21</f>
        <v>60.5</v>
      </c>
      <c r="I23" s="228">
        <f t="shared" si="1"/>
        <v>62.0625</v>
      </c>
      <c r="J23" s="229" t="str">
        <f>IFERROR(CONCATENATE(SUM('AEA346'!N23,'AEA346'!AF23,'AEA346'!AY23),"/",(SUM('AEA346'!$O$4,'AEA346'!$AG$4,'AEA346'!$AZ$4))),"")</f>
        <v>16/16</v>
      </c>
      <c r="K23" s="228"/>
      <c r="L23" s="228"/>
      <c r="M23" s="228"/>
      <c r="N23" s="259">
        <f>IFERROR((SUM('AEA346'!O23,'AEA346'!AG23,'AEA346'!AZ23,'AEA346'!BS23,'AEA347'!O23,'AEA347'!AG23,'AEA347'!AZ23,'AEA347'!BS23,'AEA348'!O23,'AEA348'!AG23,'AEA348'!AZ23,'AEA348'!BS23)/9),"")</f>
        <v>0.4305555556</v>
      </c>
      <c r="O23" s="231">
        <f t="shared" si="2"/>
        <v>31.03125</v>
      </c>
      <c r="P23" s="231"/>
      <c r="Q23" s="231" t="str">
        <f t="shared" si="3"/>
        <v/>
      </c>
      <c r="R23" s="228">
        <f t="shared" si="4"/>
        <v>31</v>
      </c>
      <c r="S23" s="231">
        <f t="shared" si="5"/>
        <v>18.61875</v>
      </c>
      <c r="T23" s="231"/>
      <c r="U23" s="231" t="str">
        <f t="shared" si="6"/>
        <v/>
      </c>
      <c r="V23" s="468">
        <f t="shared" si="7"/>
        <v>19</v>
      </c>
      <c r="W23" s="235" t="str">
        <f t="shared" si="8"/>
        <v/>
      </c>
      <c r="X23" s="268" t="str">
        <f t="shared" si="9"/>
        <v/>
      </c>
      <c r="Y23" s="235" t="str">
        <f t="shared" si="10"/>
        <v/>
      </c>
      <c r="Z23" s="261" t="str">
        <f t="shared" si="11"/>
        <v>R</v>
      </c>
    </row>
    <row r="24" ht="30.0" customHeight="1">
      <c r="A24" s="237" t="str">
        <f>'3A 2025 - 2026 DATOS DEL ESTUDI'!M21</f>
        <v/>
      </c>
      <c r="B24" s="262">
        <f>'3A 2025 - 2026 DATOS DEL ESTUDI'!N21</f>
        <v>32812732</v>
      </c>
      <c r="C24" s="239">
        <v>18.0</v>
      </c>
      <c r="D24" s="240" t="str">
        <f>'3A 2025 - 2026 DATOS DEL ESTUDI'!B21</f>
        <v>Discairy  Filpo Estrella</v>
      </c>
      <c r="E24" s="226">
        <f>'CE-EA-3143'!S22</f>
        <v>70.25</v>
      </c>
      <c r="F24" s="226">
        <f>'CE-EA-3143'!T22</f>
        <v>65</v>
      </c>
      <c r="G24" s="226">
        <f>'CE-EA-3143'!U22</f>
        <v>66.5</v>
      </c>
      <c r="H24" s="227">
        <f>'CE-EA-3143'!V22</f>
        <v>67.5</v>
      </c>
      <c r="I24" s="228">
        <f t="shared" si="1"/>
        <v>67.3125</v>
      </c>
      <c r="J24" s="229" t="str">
        <f>IFERROR(CONCATENATE(SUM('AEA346'!N24,'AEA346'!AF24,'AEA346'!AY24),"/",(SUM('AEA346'!$O$4,'AEA346'!$AG$4,'AEA346'!$AZ$4))),"")</f>
        <v>18/16</v>
      </c>
      <c r="K24" s="228"/>
      <c r="L24" s="228"/>
      <c r="M24" s="228"/>
      <c r="N24" s="259">
        <f>IFERROR((SUM('AEA346'!O24,'AEA346'!AG24,'AEA346'!AZ24,'AEA346'!BS24,'AEA347'!O24,'AEA347'!AG24,'AEA347'!AZ24,'AEA347'!BS24,'AEA348'!O24,'AEA348'!AG24,'AEA348'!AZ24,'AEA348'!BS24)/9),"")</f>
        <v>0.4814814815</v>
      </c>
      <c r="O24" s="231">
        <f t="shared" si="2"/>
        <v>33.65625</v>
      </c>
      <c r="P24" s="231"/>
      <c r="Q24" s="231" t="str">
        <f t="shared" si="3"/>
        <v/>
      </c>
      <c r="R24" s="228">
        <f t="shared" si="4"/>
        <v>34</v>
      </c>
      <c r="S24" s="231">
        <f t="shared" si="5"/>
        <v>20.19375</v>
      </c>
      <c r="T24" s="231"/>
      <c r="U24" s="231" t="str">
        <f t="shared" si="6"/>
        <v/>
      </c>
      <c r="V24" s="468">
        <f t="shared" si="7"/>
        <v>20</v>
      </c>
      <c r="W24" s="235" t="str">
        <f t="shared" si="8"/>
        <v/>
      </c>
      <c r="X24" s="268" t="str">
        <f t="shared" si="9"/>
        <v/>
      </c>
      <c r="Y24" s="235" t="str">
        <f t="shared" si="10"/>
        <v/>
      </c>
      <c r="Z24" s="261" t="str">
        <f t="shared" si="11"/>
        <v>R</v>
      </c>
    </row>
    <row r="25" ht="30.0" customHeight="1">
      <c r="A25" s="237" t="str">
        <f>'3A 2025 - 2026 DATOS DEL ESTUDI'!M22</f>
        <v/>
      </c>
      <c r="B25" s="262">
        <f>'3A 2025 - 2026 DATOS DEL ESTUDI'!N22</f>
        <v>32529336</v>
      </c>
      <c r="C25" s="239">
        <v>19.0</v>
      </c>
      <c r="D25" s="240" t="str">
        <f>'3A 2025 - 2026 DATOS DEL ESTUDI'!B22</f>
        <v>Alexis Enmanuel Gil  Sánchez</v>
      </c>
      <c r="E25" s="226">
        <f>'CE-EA-3143'!S23</f>
        <v>61.25</v>
      </c>
      <c r="F25" s="226">
        <f>'CE-EA-3143'!T23</f>
        <v>49.25</v>
      </c>
      <c r="G25" s="226">
        <f>'CE-EA-3143'!U23</f>
        <v>55.25</v>
      </c>
      <c r="H25" s="227">
        <f>'CE-EA-3143'!V23</f>
        <v>53.75</v>
      </c>
      <c r="I25" s="228">
        <f t="shared" si="1"/>
        <v>54.875</v>
      </c>
      <c r="J25" s="229" t="str">
        <f>IFERROR(CONCATENATE(SUM('AEA346'!N25,'AEA346'!AF25,'AEA346'!AY25),"/",(SUM('AEA346'!$O$4,'AEA346'!$AG$4,'AEA346'!$AZ$4))),"")</f>
        <v>18/16</v>
      </c>
      <c r="K25" s="228"/>
      <c r="L25" s="228"/>
      <c r="M25" s="228"/>
      <c r="N25" s="259">
        <f>IFERROR((SUM('AEA346'!O25,'AEA346'!AG25,'AEA346'!AZ25,'AEA346'!BS25,'AEA347'!O25,'AEA347'!AG25,'AEA347'!AZ25,'AEA347'!BS25,'AEA348'!O25,'AEA348'!AG25,'AEA348'!AZ25,'AEA348'!BS25)/9),"")</f>
        <v>0.4814814815</v>
      </c>
      <c r="O25" s="231">
        <f t="shared" si="2"/>
        <v>27.4375</v>
      </c>
      <c r="P25" s="231"/>
      <c r="Q25" s="231" t="str">
        <f t="shared" si="3"/>
        <v/>
      </c>
      <c r="R25" s="228">
        <f t="shared" si="4"/>
        <v>27</v>
      </c>
      <c r="S25" s="231">
        <f t="shared" si="5"/>
        <v>16.4625</v>
      </c>
      <c r="T25" s="231"/>
      <c r="U25" s="231" t="str">
        <f t="shared" si="6"/>
        <v/>
      </c>
      <c r="V25" s="468">
        <f t="shared" si="7"/>
        <v>16</v>
      </c>
      <c r="W25" s="235" t="str">
        <f t="shared" si="8"/>
        <v/>
      </c>
      <c r="X25" s="268" t="str">
        <f t="shared" si="9"/>
        <v/>
      </c>
      <c r="Y25" s="235" t="str">
        <f t="shared" si="10"/>
        <v/>
      </c>
      <c r="Z25" s="261" t="str">
        <f t="shared" si="11"/>
        <v>R</v>
      </c>
    </row>
    <row r="26" ht="30.0" customHeight="1">
      <c r="A26" s="237" t="str">
        <f>'3A 2025 - 2026 DATOS DEL ESTUDI'!M23</f>
        <v/>
      </c>
      <c r="B26" s="262">
        <f>'3A 2025 - 2026 DATOS DEL ESTUDI'!N23</f>
        <v>22047916</v>
      </c>
      <c r="C26" s="239">
        <v>20.0</v>
      </c>
      <c r="D26" s="240" t="str">
        <f>'3A 2025 - 2026 DATOS DEL ESTUDI'!B23</f>
        <v>Ayendy Jesús Guzmán</v>
      </c>
      <c r="E26" s="226">
        <f>'CE-EA-3143'!S24</f>
        <v>51.5</v>
      </c>
      <c r="F26" s="226">
        <f>'CE-EA-3143'!T24</f>
        <v>50.25</v>
      </c>
      <c r="G26" s="226">
        <f>'CE-EA-3143'!U24</f>
        <v>53.75</v>
      </c>
      <c r="H26" s="227">
        <f>'CE-EA-3143'!V24</f>
        <v>53</v>
      </c>
      <c r="I26" s="228">
        <f t="shared" si="1"/>
        <v>52.125</v>
      </c>
      <c r="J26" s="229" t="str">
        <f>IFERROR(CONCATENATE(SUM('AEA346'!N26,'AEA346'!AF26,'AEA346'!AY26),"/",(SUM('AEA346'!$O$4,'AEA346'!$AG$4,'AEA346'!$AZ$4))),"")</f>
        <v>18/16</v>
      </c>
      <c r="K26" s="228"/>
      <c r="L26" s="228"/>
      <c r="M26" s="228"/>
      <c r="N26" s="259">
        <f>IFERROR((SUM('AEA346'!O26,'AEA346'!AG26,'AEA346'!AZ26,'AEA346'!BS26,'AEA347'!O26,'AEA347'!AG26,'AEA347'!AZ26,'AEA347'!BS26,'AEA348'!O26,'AEA348'!AG26,'AEA348'!AZ26,'AEA348'!BS26)/9),"")</f>
        <v>0.4444444444</v>
      </c>
      <c r="O26" s="231">
        <f t="shared" si="2"/>
        <v>26.0625</v>
      </c>
      <c r="P26" s="231"/>
      <c r="Q26" s="231" t="str">
        <f t="shared" si="3"/>
        <v/>
      </c>
      <c r="R26" s="228">
        <f t="shared" si="4"/>
        <v>26</v>
      </c>
      <c r="S26" s="231">
        <f t="shared" si="5"/>
        <v>15.6375</v>
      </c>
      <c r="T26" s="231"/>
      <c r="U26" s="231" t="str">
        <f t="shared" si="6"/>
        <v/>
      </c>
      <c r="V26" s="468">
        <f t="shared" si="7"/>
        <v>16</v>
      </c>
      <c r="W26" s="235" t="str">
        <f t="shared" si="8"/>
        <v/>
      </c>
      <c r="X26" s="268" t="str">
        <f t="shared" si="9"/>
        <v/>
      </c>
      <c r="Y26" s="235" t="str">
        <f t="shared" si="10"/>
        <v/>
      </c>
      <c r="Z26" s="261" t="str">
        <f t="shared" si="11"/>
        <v>R</v>
      </c>
    </row>
    <row r="27" ht="30.0" customHeight="1">
      <c r="A27" s="237" t="str">
        <f>'3A 2025 - 2026 DATOS DEL ESTUDI'!M24</f>
        <v/>
      </c>
      <c r="B27" s="262">
        <f>'3A 2025 - 2026 DATOS DEL ESTUDI'!N24</f>
        <v>32387479</v>
      </c>
      <c r="C27" s="239">
        <v>21.0</v>
      </c>
      <c r="D27" s="240" t="str">
        <f>'3A 2025 - 2026 DATOS DEL ESTUDI'!B24</f>
        <v>Yassir  Hernández Disla</v>
      </c>
      <c r="E27" s="226">
        <f>'CE-EA-3143'!S25</f>
        <v>64</v>
      </c>
      <c r="F27" s="226">
        <f>'CE-EA-3143'!T25</f>
        <v>59.75</v>
      </c>
      <c r="G27" s="226">
        <f>'CE-EA-3143'!U25</f>
        <v>57.25</v>
      </c>
      <c r="H27" s="227">
        <f>'CE-EA-3143'!V25</f>
        <v>65.5</v>
      </c>
      <c r="I27" s="228">
        <f t="shared" si="1"/>
        <v>61.625</v>
      </c>
      <c r="J27" s="229" t="str">
        <f>IFERROR(CONCATENATE(SUM('AEA346'!N27,'AEA346'!AF27,'AEA346'!AY27),"/",(SUM('AEA346'!$O$4,'AEA346'!$AG$4,'AEA346'!$AZ$4))),"")</f>
        <v>17/16</v>
      </c>
      <c r="K27" s="228"/>
      <c r="L27" s="228"/>
      <c r="M27" s="228"/>
      <c r="N27" s="259">
        <f>IFERROR((SUM('AEA346'!O27,'AEA346'!AG27,'AEA346'!AZ27,'AEA346'!BS27,'AEA347'!O27,'AEA347'!AG27,'AEA347'!AZ27,'AEA347'!BS27,'AEA348'!O27,'AEA348'!AG27,'AEA348'!AZ27,'AEA348'!BS27)/9),"")</f>
        <v>0.4675925926</v>
      </c>
      <c r="O27" s="231">
        <f t="shared" si="2"/>
        <v>30.8125</v>
      </c>
      <c r="P27" s="231"/>
      <c r="Q27" s="231" t="str">
        <f t="shared" si="3"/>
        <v/>
      </c>
      <c r="R27" s="228">
        <f t="shared" si="4"/>
        <v>31</v>
      </c>
      <c r="S27" s="231">
        <f t="shared" si="5"/>
        <v>18.4875</v>
      </c>
      <c r="T27" s="231"/>
      <c r="U27" s="231" t="str">
        <f t="shared" si="6"/>
        <v/>
      </c>
      <c r="V27" s="468">
        <f t="shared" si="7"/>
        <v>18</v>
      </c>
      <c r="W27" s="235" t="str">
        <f t="shared" si="8"/>
        <v/>
      </c>
      <c r="X27" s="268" t="str">
        <f t="shared" si="9"/>
        <v/>
      </c>
      <c r="Y27" s="235" t="str">
        <f t="shared" si="10"/>
        <v/>
      </c>
      <c r="Z27" s="261" t="str">
        <f t="shared" si="11"/>
        <v>R</v>
      </c>
    </row>
    <row r="28" ht="30.0" customHeight="1">
      <c r="A28" s="237" t="str">
        <f>'3A 2025 - 2026 DATOS DEL ESTUDI'!M25</f>
        <v/>
      </c>
      <c r="B28" s="262">
        <f>'3A 2025 - 2026 DATOS DEL ESTUDI'!N25</f>
        <v>6635033</v>
      </c>
      <c r="C28" s="239">
        <v>22.0</v>
      </c>
      <c r="D28" s="240" t="str">
        <f>'3A 2025 - 2026 DATOS DEL ESTUDI'!B25</f>
        <v>Yadiel  Jiménez Betances</v>
      </c>
      <c r="E28" s="226">
        <f>'CE-EA-3143'!S26</f>
        <v>68.5</v>
      </c>
      <c r="F28" s="226">
        <f>'CE-EA-3143'!T26</f>
        <v>64.5</v>
      </c>
      <c r="G28" s="226">
        <f>'CE-EA-3143'!U26</f>
        <v>60.25</v>
      </c>
      <c r="H28" s="227">
        <f>'CE-EA-3143'!V26</f>
        <v>66.75</v>
      </c>
      <c r="I28" s="228">
        <f t="shared" si="1"/>
        <v>65</v>
      </c>
      <c r="J28" s="229" t="str">
        <f>IFERROR(CONCATENATE(SUM('AEA346'!N28,'AEA346'!AF28,'AEA346'!AY28),"/",(SUM('AEA346'!$O$4,'AEA346'!$AG$4,'AEA346'!$AZ$4))),"")</f>
        <v>18/16</v>
      </c>
      <c r="K28" s="228"/>
      <c r="L28" s="228"/>
      <c r="M28" s="228"/>
      <c r="N28" s="259">
        <f>IFERROR((SUM('AEA346'!O28,'AEA346'!AG28,'AEA346'!AZ28,'AEA346'!BS28,'AEA347'!O28,'AEA347'!AG28,'AEA347'!AZ28,'AEA347'!BS28,'AEA348'!O28,'AEA348'!AG28,'AEA348'!AZ28,'AEA348'!BS28)/9),"")</f>
        <v>0.4814814815</v>
      </c>
      <c r="O28" s="231">
        <f t="shared" si="2"/>
        <v>32.5</v>
      </c>
      <c r="P28" s="231"/>
      <c r="Q28" s="231" t="str">
        <f t="shared" si="3"/>
        <v/>
      </c>
      <c r="R28" s="228">
        <f t="shared" si="4"/>
        <v>33</v>
      </c>
      <c r="S28" s="231">
        <f t="shared" si="5"/>
        <v>19.5</v>
      </c>
      <c r="T28" s="231"/>
      <c r="U28" s="231" t="str">
        <f t="shared" si="6"/>
        <v/>
      </c>
      <c r="V28" s="468">
        <f t="shared" si="7"/>
        <v>20</v>
      </c>
      <c r="W28" s="235" t="str">
        <f t="shared" si="8"/>
        <v/>
      </c>
      <c r="X28" s="268" t="str">
        <f t="shared" si="9"/>
        <v/>
      </c>
      <c r="Y28" s="235" t="str">
        <f t="shared" si="10"/>
        <v/>
      </c>
      <c r="Z28" s="261" t="str">
        <f t="shared" si="11"/>
        <v>R</v>
      </c>
    </row>
    <row r="29" ht="30.0" customHeight="1">
      <c r="A29" s="237" t="str">
        <f>'3A 2025 - 2026 DATOS DEL ESTUDI'!M26</f>
        <v/>
      </c>
      <c r="B29" s="262">
        <f>'3A 2025 - 2026 DATOS DEL ESTUDI'!N26</f>
        <v>32857385</v>
      </c>
      <c r="C29" s="239">
        <v>23.0</v>
      </c>
      <c r="D29" s="240" t="str">
        <f>'3A 2025 - 2026 DATOS DEL ESTUDI'!B26</f>
        <v>Yamel  Mella Aquino</v>
      </c>
      <c r="E29" s="226">
        <f>'CE-EA-3143'!S27</f>
        <v>62</v>
      </c>
      <c r="F29" s="226">
        <f>'CE-EA-3143'!T27</f>
        <v>60.25</v>
      </c>
      <c r="G29" s="226">
        <f>'CE-EA-3143'!U27</f>
        <v>64</v>
      </c>
      <c r="H29" s="227">
        <f>'CE-EA-3143'!V27</f>
        <v>61.25</v>
      </c>
      <c r="I29" s="228">
        <f t="shared" si="1"/>
        <v>61.875</v>
      </c>
      <c r="J29" s="229" t="str">
        <f>IFERROR(CONCATENATE(SUM('AEA346'!N29,'AEA346'!AF29,'AEA346'!AY29),"/",(SUM('AEA346'!$O$4,'AEA346'!$AG$4,'AEA346'!$AZ$4))),"")</f>
        <v>17/16</v>
      </c>
      <c r="K29" s="228"/>
      <c r="L29" s="228"/>
      <c r="M29" s="228"/>
      <c r="N29" s="259">
        <f>IFERROR((SUM('AEA346'!O29,'AEA346'!AG29,'AEA346'!AZ29,'AEA346'!BS29,'AEA347'!O29,'AEA347'!AG29,'AEA347'!AZ29,'AEA347'!BS29,'AEA348'!O29,'AEA348'!AG29,'AEA348'!AZ29,'AEA348'!BS29)/9),"")</f>
        <v>0.462962963</v>
      </c>
      <c r="O29" s="231">
        <f t="shared" si="2"/>
        <v>30.9375</v>
      </c>
      <c r="P29" s="231"/>
      <c r="Q29" s="231" t="str">
        <f t="shared" si="3"/>
        <v/>
      </c>
      <c r="R29" s="228">
        <f t="shared" si="4"/>
        <v>31</v>
      </c>
      <c r="S29" s="231">
        <f t="shared" si="5"/>
        <v>18.5625</v>
      </c>
      <c r="T29" s="231"/>
      <c r="U29" s="231" t="str">
        <f t="shared" si="6"/>
        <v/>
      </c>
      <c r="V29" s="468">
        <f t="shared" si="7"/>
        <v>19</v>
      </c>
      <c r="W29" s="235" t="str">
        <f t="shared" si="8"/>
        <v/>
      </c>
      <c r="X29" s="268" t="str">
        <f t="shared" si="9"/>
        <v/>
      </c>
      <c r="Y29" s="235" t="str">
        <f t="shared" si="10"/>
        <v/>
      </c>
      <c r="Z29" s="261" t="str">
        <f t="shared" si="11"/>
        <v>R</v>
      </c>
    </row>
    <row r="30" ht="30.0" customHeight="1">
      <c r="A30" s="237" t="str">
        <f>'3A 2025 - 2026 DATOS DEL ESTUDI'!M27</f>
        <v/>
      </c>
      <c r="B30" s="262">
        <f>'3A 2025 - 2026 DATOS DEL ESTUDI'!N27</f>
        <v>6396255</v>
      </c>
      <c r="C30" s="239">
        <v>24.0</v>
      </c>
      <c r="D30" s="240" t="str">
        <f>'3A 2025 - 2026 DATOS DEL ESTUDI'!B27</f>
        <v>Sariely Del Carmen Mena Chávez</v>
      </c>
      <c r="E30" s="226">
        <f>'CE-EA-3143'!S28</f>
        <v>61.75</v>
      </c>
      <c r="F30" s="226">
        <f>'CE-EA-3143'!T28</f>
        <v>61</v>
      </c>
      <c r="G30" s="226">
        <f>'CE-EA-3143'!U28</f>
        <v>59.75</v>
      </c>
      <c r="H30" s="227">
        <f>'CE-EA-3143'!V28</f>
        <v>62.5</v>
      </c>
      <c r="I30" s="228">
        <f t="shared" si="1"/>
        <v>61.25</v>
      </c>
      <c r="J30" s="229" t="str">
        <f>IFERROR(CONCATENATE(SUM('AEA346'!N30,'AEA346'!AF30,'AEA346'!AY30),"/",(SUM('AEA346'!$O$4,'AEA346'!$AG$4,'AEA346'!$AZ$4))),"")</f>
        <v>16/16</v>
      </c>
      <c r="K30" s="228"/>
      <c r="L30" s="228"/>
      <c r="M30" s="228"/>
      <c r="N30" s="259">
        <f>IFERROR((SUM('AEA346'!O30,'AEA346'!AG30,'AEA346'!AZ30,'AEA346'!BS30,'AEA347'!O30,'AEA347'!AG30,'AEA347'!AZ30,'AEA347'!BS30,'AEA348'!O30,'AEA348'!AG30,'AEA348'!AZ30,'AEA348'!BS30)/9),"")</f>
        <v>0.412037037</v>
      </c>
      <c r="O30" s="231">
        <f t="shared" si="2"/>
        <v>30.625</v>
      </c>
      <c r="P30" s="231"/>
      <c r="Q30" s="231" t="str">
        <f t="shared" si="3"/>
        <v/>
      </c>
      <c r="R30" s="228">
        <f t="shared" si="4"/>
        <v>31</v>
      </c>
      <c r="S30" s="231">
        <f t="shared" si="5"/>
        <v>18.375</v>
      </c>
      <c r="T30" s="231"/>
      <c r="U30" s="231" t="str">
        <f t="shared" si="6"/>
        <v/>
      </c>
      <c r="V30" s="468">
        <f t="shared" si="7"/>
        <v>18</v>
      </c>
      <c r="W30" s="235" t="str">
        <f t="shared" si="8"/>
        <v/>
      </c>
      <c r="X30" s="268" t="str">
        <f t="shared" si="9"/>
        <v/>
      </c>
      <c r="Y30" s="235" t="str">
        <f t="shared" si="10"/>
        <v/>
      </c>
      <c r="Z30" s="261" t="str">
        <f t="shared" si="11"/>
        <v>R</v>
      </c>
    </row>
    <row r="31" ht="30.0" customHeight="1">
      <c r="A31" s="237" t="str">
        <f>'3A 2025 - 2026 DATOS DEL ESTUDI'!M28</f>
        <v/>
      </c>
      <c r="B31" s="262">
        <f>'3A 2025 - 2026 DATOS DEL ESTUDI'!N28</f>
        <v>33560794</v>
      </c>
      <c r="C31" s="239">
        <v>25.0</v>
      </c>
      <c r="D31" s="240" t="str">
        <f>'3A 2025 - 2026 DATOS DEL ESTUDI'!B28</f>
        <v>David Carmelo Navas Fernández</v>
      </c>
      <c r="E31" s="226">
        <f>'CE-EA-3143'!S29</f>
        <v>66.5</v>
      </c>
      <c r="F31" s="226">
        <f>'CE-EA-3143'!T29</f>
        <v>60</v>
      </c>
      <c r="G31" s="226">
        <f>'CE-EA-3143'!U29</f>
        <v>60.75</v>
      </c>
      <c r="H31" s="227">
        <f>'CE-EA-3143'!V29</f>
        <v>63.25</v>
      </c>
      <c r="I31" s="228">
        <f t="shared" si="1"/>
        <v>62.625</v>
      </c>
      <c r="J31" s="229" t="str">
        <f>IFERROR(CONCATENATE(SUM('AEA346'!N31,'AEA346'!AF31,'AEA346'!AY31),"/",(SUM('AEA346'!$O$4,'AEA346'!$AG$4,'AEA346'!$AZ$4))),"")</f>
        <v>16/16</v>
      </c>
      <c r="K31" s="228"/>
      <c r="L31" s="228"/>
      <c r="M31" s="228"/>
      <c r="N31" s="259">
        <f>IFERROR((SUM('AEA346'!O31,'AEA346'!AG31,'AEA346'!AZ31,'AEA346'!BS31,'AEA347'!O31,'AEA347'!AG31,'AEA347'!AZ31,'AEA347'!BS31,'AEA348'!O31,'AEA348'!AG31,'AEA348'!AZ31,'AEA348'!BS31)/9),"")</f>
        <v>0.4490740741</v>
      </c>
      <c r="O31" s="231">
        <f t="shared" si="2"/>
        <v>31.3125</v>
      </c>
      <c r="P31" s="231"/>
      <c r="Q31" s="231" t="str">
        <f t="shared" si="3"/>
        <v/>
      </c>
      <c r="R31" s="228">
        <f t="shared" si="4"/>
        <v>31</v>
      </c>
      <c r="S31" s="231">
        <f t="shared" si="5"/>
        <v>18.7875</v>
      </c>
      <c r="T31" s="231"/>
      <c r="U31" s="231" t="str">
        <f t="shared" si="6"/>
        <v/>
      </c>
      <c r="V31" s="468">
        <f t="shared" si="7"/>
        <v>19</v>
      </c>
      <c r="W31" s="235" t="str">
        <f t="shared" si="8"/>
        <v/>
      </c>
      <c r="X31" s="268" t="str">
        <f t="shared" si="9"/>
        <v/>
      </c>
      <c r="Y31" s="235" t="str">
        <f t="shared" si="10"/>
        <v/>
      </c>
      <c r="Z31" s="261" t="str">
        <f t="shared" si="11"/>
        <v>R</v>
      </c>
    </row>
    <row r="32" ht="30.0" customHeight="1">
      <c r="A32" s="237" t="str">
        <f>'3A 2025 - 2026 DATOS DEL ESTUDI'!M29</f>
        <v/>
      </c>
      <c r="B32" s="262">
        <f>'3A 2025 - 2026 DATOS DEL ESTUDI'!N29</f>
        <v>32720987</v>
      </c>
      <c r="C32" s="239">
        <v>26.0</v>
      </c>
      <c r="D32" s="240" t="str">
        <f>'3A 2025 - 2026 DATOS DEL ESTUDI'!B29</f>
        <v>Andriw Jelier Ortiz Rodríguez</v>
      </c>
      <c r="E32" s="226">
        <f>'CE-EA-3143'!S30</f>
        <v>64.5</v>
      </c>
      <c r="F32" s="226">
        <f>'CE-EA-3143'!T30</f>
        <v>61</v>
      </c>
      <c r="G32" s="226">
        <f>'CE-EA-3143'!U30</f>
        <v>62.5</v>
      </c>
      <c r="H32" s="227">
        <f>'CE-EA-3143'!V30</f>
        <v>61.5</v>
      </c>
      <c r="I32" s="228">
        <f t="shared" si="1"/>
        <v>62.375</v>
      </c>
      <c r="J32" s="229" t="str">
        <f>IFERROR(CONCATENATE(SUM('AEA346'!N32,'AEA346'!AF32,'AEA346'!AY32),"/",(SUM('AEA346'!$O$4,'AEA346'!$AG$4,'AEA346'!$AZ$4))),"")</f>
        <v>17/16</v>
      </c>
      <c r="K32" s="228"/>
      <c r="L32" s="228"/>
      <c r="M32" s="228"/>
      <c r="N32" s="259">
        <f>IFERROR((SUM('AEA346'!O32,'AEA346'!AG32,'AEA346'!AZ32,'AEA346'!BS32,'AEA347'!O32,'AEA347'!AG32,'AEA347'!AZ32,'AEA347'!BS32,'AEA348'!O32,'AEA348'!AG32,'AEA348'!AZ32,'AEA348'!BS32)/9),"")</f>
        <v>0.4675925926</v>
      </c>
      <c r="O32" s="231">
        <f t="shared" si="2"/>
        <v>31.1875</v>
      </c>
      <c r="P32" s="231"/>
      <c r="Q32" s="231" t="str">
        <f t="shared" si="3"/>
        <v/>
      </c>
      <c r="R32" s="228">
        <f t="shared" si="4"/>
        <v>31</v>
      </c>
      <c r="S32" s="231">
        <f t="shared" si="5"/>
        <v>18.7125</v>
      </c>
      <c r="T32" s="231"/>
      <c r="U32" s="231" t="str">
        <f t="shared" si="6"/>
        <v/>
      </c>
      <c r="V32" s="468">
        <f t="shared" si="7"/>
        <v>19</v>
      </c>
      <c r="W32" s="235" t="str">
        <f t="shared" si="8"/>
        <v/>
      </c>
      <c r="X32" s="268" t="str">
        <f t="shared" si="9"/>
        <v/>
      </c>
      <c r="Y32" s="235" t="str">
        <f t="shared" si="10"/>
        <v/>
      </c>
      <c r="Z32" s="261" t="str">
        <f t="shared" si="11"/>
        <v>R</v>
      </c>
    </row>
    <row r="33" ht="30.0" customHeight="1">
      <c r="A33" s="237" t="str">
        <f>'3A 2025 - 2026 DATOS DEL ESTUDI'!M30</f>
        <v/>
      </c>
      <c r="B33" s="262">
        <f>'3A 2025 - 2026 DATOS DEL ESTUDI'!N30</f>
        <v>32899290</v>
      </c>
      <c r="C33" s="239">
        <v>27.0</v>
      </c>
      <c r="D33" s="240" t="str">
        <f>'3A 2025 - 2026 DATOS DEL ESTUDI'!B30</f>
        <v>Dashley Nicole Peña García</v>
      </c>
      <c r="E33" s="226">
        <f>'CE-EA-3143'!S31</f>
        <v>69.5</v>
      </c>
      <c r="F33" s="226">
        <f>'CE-EA-3143'!T31</f>
        <v>66.75</v>
      </c>
      <c r="G33" s="226">
        <f>'CE-EA-3143'!U31</f>
        <v>67.25</v>
      </c>
      <c r="H33" s="227">
        <f>'CE-EA-3143'!V31</f>
        <v>63.5</v>
      </c>
      <c r="I33" s="228">
        <f t="shared" si="1"/>
        <v>66.75</v>
      </c>
      <c r="J33" s="229" t="str">
        <f>IFERROR(CONCATENATE(SUM('AEA346'!N33,'AEA346'!AF33,'AEA346'!AY33),"/",(SUM('AEA346'!$O$4,'AEA346'!$AG$4,'AEA346'!$AZ$4))),"")</f>
        <v>18/16</v>
      </c>
      <c r="K33" s="228"/>
      <c r="L33" s="228"/>
      <c r="M33" s="228"/>
      <c r="N33" s="259">
        <f>IFERROR((SUM('AEA346'!O33,'AEA346'!AG33,'AEA346'!AZ33,'AEA346'!BS33,'AEA347'!O33,'AEA347'!AG33,'AEA347'!AZ33,'AEA347'!BS33,'AEA348'!O33,'AEA348'!AG33,'AEA348'!AZ33,'AEA348'!BS33)/9),"")</f>
        <v>0.4814814815</v>
      </c>
      <c r="O33" s="231">
        <f t="shared" si="2"/>
        <v>33.375</v>
      </c>
      <c r="P33" s="231"/>
      <c r="Q33" s="231" t="str">
        <f t="shared" si="3"/>
        <v/>
      </c>
      <c r="R33" s="228">
        <f t="shared" si="4"/>
        <v>33</v>
      </c>
      <c r="S33" s="231">
        <f t="shared" si="5"/>
        <v>20.025</v>
      </c>
      <c r="T33" s="231"/>
      <c r="U33" s="231" t="str">
        <f t="shared" si="6"/>
        <v/>
      </c>
      <c r="V33" s="468">
        <f t="shared" si="7"/>
        <v>20</v>
      </c>
      <c r="W33" s="235" t="str">
        <f t="shared" si="8"/>
        <v/>
      </c>
      <c r="X33" s="268" t="str">
        <f t="shared" si="9"/>
        <v/>
      </c>
      <c r="Y33" s="235" t="str">
        <f t="shared" si="10"/>
        <v/>
      </c>
      <c r="Z33" s="261" t="str">
        <f t="shared" si="11"/>
        <v>R</v>
      </c>
    </row>
    <row r="34" ht="30.0" customHeight="1">
      <c r="A34" s="237" t="str">
        <f>'3A 2025 - 2026 DATOS DEL ESTUDI'!M31</f>
        <v/>
      </c>
      <c r="B34" s="262">
        <f>'3A 2025 - 2026 DATOS DEL ESTUDI'!N31</f>
        <v>32607334</v>
      </c>
      <c r="C34" s="239">
        <v>28.0</v>
      </c>
      <c r="D34" s="240" t="str">
        <f>'3A 2025 - 2026 DATOS DEL ESTUDI'!B31</f>
        <v>Yesly  Peña Muñoz</v>
      </c>
      <c r="E34" s="226">
        <f>'CE-EA-3143'!S32</f>
        <v>72.75</v>
      </c>
      <c r="F34" s="226">
        <f>'CE-EA-3143'!T32</f>
        <v>72</v>
      </c>
      <c r="G34" s="226">
        <f>'CE-EA-3143'!U32</f>
        <v>70</v>
      </c>
      <c r="H34" s="227">
        <f>'CE-EA-3143'!V32</f>
        <v>71</v>
      </c>
      <c r="I34" s="228">
        <f t="shared" si="1"/>
        <v>71.4375</v>
      </c>
      <c r="J34" s="229" t="str">
        <f>IFERROR(CONCATENATE(SUM('AEA346'!N34,'AEA346'!AF34,'AEA346'!AY34),"/",(SUM('AEA346'!$O$4,'AEA346'!$AG$4,'AEA346'!$AZ$4))),"")</f>
        <v>18/16</v>
      </c>
      <c r="K34" s="228"/>
      <c r="L34" s="228"/>
      <c r="M34" s="228"/>
      <c r="N34" s="259">
        <f>IFERROR((SUM('AEA346'!O34,'AEA346'!AG34,'AEA346'!AZ34,'AEA346'!BS34,'AEA347'!O34,'AEA347'!AG34,'AEA347'!AZ34,'AEA347'!BS34,'AEA348'!O34,'AEA348'!AG34,'AEA348'!AZ34,'AEA348'!BS34)/9),"")</f>
        <v>0.4814814815</v>
      </c>
      <c r="O34" s="231" t="str">
        <f t="shared" si="2"/>
        <v/>
      </c>
      <c r="P34" s="231"/>
      <c r="Q34" s="231" t="str">
        <f t="shared" si="3"/>
        <v/>
      </c>
      <c r="R34" s="228" t="str">
        <f t="shared" si="4"/>
        <v/>
      </c>
      <c r="S34" s="231" t="str">
        <f t="shared" si="5"/>
        <v/>
      </c>
      <c r="T34" s="231"/>
      <c r="U34" s="231" t="str">
        <f t="shared" si="6"/>
        <v/>
      </c>
      <c r="V34" s="468" t="str">
        <f t="shared" si="7"/>
        <v/>
      </c>
      <c r="W34" s="235" t="str">
        <f t="shared" si="8"/>
        <v/>
      </c>
      <c r="X34" s="268" t="str">
        <f t="shared" si="9"/>
        <v/>
      </c>
      <c r="Y34" s="235" t="str">
        <f t="shared" si="10"/>
        <v>A</v>
      </c>
      <c r="Z34" s="261" t="str">
        <f t="shared" si="11"/>
        <v/>
      </c>
    </row>
    <row r="35" ht="30.0" customHeight="1">
      <c r="A35" s="237" t="str">
        <f>'3A 2025 - 2026 DATOS DEL ESTUDI'!M32</f>
        <v/>
      </c>
      <c r="B35" s="262">
        <f>'3A 2025 - 2026 DATOS DEL ESTUDI'!N32</f>
        <v>32687351</v>
      </c>
      <c r="C35" s="239">
        <v>29.0</v>
      </c>
      <c r="D35" s="240" t="str">
        <f>'3A 2025 - 2026 DATOS DEL ESTUDI'!B32</f>
        <v>Wilbert  Peña Paulino</v>
      </c>
      <c r="E35" s="226">
        <f>'CE-EA-3143'!S33</f>
        <v>68.25</v>
      </c>
      <c r="F35" s="226">
        <f>'CE-EA-3143'!T33</f>
        <v>65.75</v>
      </c>
      <c r="G35" s="226">
        <f>'CE-EA-3143'!U33</f>
        <v>65.75</v>
      </c>
      <c r="H35" s="227">
        <f>'CE-EA-3143'!V33</f>
        <v>64.5</v>
      </c>
      <c r="I35" s="228">
        <f t="shared" si="1"/>
        <v>66.0625</v>
      </c>
      <c r="J35" s="229" t="str">
        <f>IFERROR(CONCATENATE(SUM('AEA346'!N35,'AEA346'!AF35,'AEA346'!AY35),"/",(SUM('AEA346'!$O$4,'AEA346'!$AG$4,'AEA346'!$AZ$4))),"")</f>
        <v>17/16</v>
      </c>
      <c r="K35" s="228"/>
      <c r="L35" s="228"/>
      <c r="M35" s="228"/>
      <c r="N35" s="259">
        <f>IFERROR((SUM('AEA346'!O35,'AEA346'!AG35,'AEA346'!AZ35,'AEA346'!BS35,'AEA347'!O35,'AEA347'!AG35,'AEA347'!AZ35,'AEA347'!BS35,'AEA348'!O35,'AEA348'!AG35,'AEA348'!AZ35,'AEA348'!BS35)/9),"")</f>
        <v>0.462962963</v>
      </c>
      <c r="O35" s="231">
        <f t="shared" si="2"/>
        <v>33.03125</v>
      </c>
      <c r="P35" s="231"/>
      <c r="Q35" s="231" t="str">
        <f t="shared" si="3"/>
        <v/>
      </c>
      <c r="R35" s="228">
        <f t="shared" si="4"/>
        <v>33</v>
      </c>
      <c r="S35" s="231">
        <f t="shared" si="5"/>
        <v>19.81875</v>
      </c>
      <c r="T35" s="231"/>
      <c r="U35" s="231" t="str">
        <f t="shared" si="6"/>
        <v/>
      </c>
      <c r="V35" s="468">
        <f t="shared" si="7"/>
        <v>20</v>
      </c>
      <c r="W35" s="235" t="str">
        <f t="shared" si="8"/>
        <v/>
      </c>
      <c r="X35" s="268" t="str">
        <f t="shared" si="9"/>
        <v/>
      </c>
      <c r="Y35" s="235" t="str">
        <f t="shared" si="10"/>
        <v/>
      </c>
      <c r="Z35" s="261" t="str">
        <f t="shared" si="11"/>
        <v>R</v>
      </c>
    </row>
    <row r="36" ht="30.0" customHeight="1">
      <c r="A36" s="237" t="str">
        <f>'3A 2025 - 2026 DATOS DEL ESTUDI'!M33</f>
        <v/>
      </c>
      <c r="B36" s="262">
        <f>'3A 2025 - 2026 DATOS DEL ESTUDI'!N33</f>
        <v>6445759</v>
      </c>
      <c r="C36" s="239">
        <v>30.0</v>
      </c>
      <c r="D36" s="240" t="str">
        <f>'3A 2025 - 2026 DATOS DEL ESTUDI'!B33</f>
        <v>Yonayry  Peña Santos</v>
      </c>
      <c r="E36" s="226">
        <f>'CE-EA-3143'!S34</f>
        <v>67.5</v>
      </c>
      <c r="F36" s="226">
        <f>'CE-EA-3143'!T34</f>
        <v>64.75</v>
      </c>
      <c r="G36" s="226">
        <f>'CE-EA-3143'!U34</f>
        <v>64.25</v>
      </c>
      <c r="H36" s="227">
        <f>'CE-EA-3143'!V34</f>
        <v>63</v>
      </c>
      <c r="I36" s="228">
        <f t="shared" si="1"/>
        <v>64.875</v>
      </c>
      <c r="J36" s="229" t="str">
        <f>IFERROR(CONCATENATE(SUM('AEA346'!N36,'AEA346'!AF36,'AEA346'!AY36),"/",(SUM('AEA346'!$O$4,'AEA346'!$AG$4,'AEA346'!$AZ$4))),"")</f>
        <v>16/16</v>
      </c>
      <c r="K36" s="228"/>
      <c r="L36" s="228"/>
      <c r="M36" s="228"/>
      <c r="N36" s="259">
        <f>IFERROR((SUM('AEA346'!O36,'AEA346'!AG36,'AEA346'!AZ36,'AEA346'!BS36,'AEA347'!O36,'AEA347'!AG36,'AEA347'!AZ36,'AEA347'!BS36,'AEA348'!O36,'AEA348'!AG36,'AEA348'!AZ36,'AEA348'!BS36)/9),"")</f>
        <v>0.4537037037</v>
      </c>
      <c r="O36" s="231">
        <f t="shared" si="2"/>
        <v>32.4375</v>
      </c>
      <c r="P36" s="469"/>
      <c r="Q36" s="231" t="str">
        <f t="shared" si="3"/>
        <v/>
      </c>
      <c r="R36" s="228">
        <f t="shared" si="4"/>
        <v>32</v>
      </c>
      <c r="S36" s="231">
        <f t="shared" si="5"/>
        <v>19.4625</v>
      </c>
      <c r="T36" s="231"/>
      <c r="U36" s="231" t="str">
        <f t="shared" si="6"/>
        <v/>
      </c>
      <c r="V36" s="468">
        <f t="shared" si="7"/>
        <v>19</v>
      </c>
      <c r="W36" s="235" t="str">
        <f t="shared" si="8"/>
        <v/>
      </c>
      <c r="X36" s="268" t="str">
        <f t="shared" si="9"/>
        <v/>
      </c>
      <c r="Y36" s="235" t="str">
        <f t="shared" si="10"/>
        <v/>
      </c>
      <c r="Z36" s="261" t="str">
        <f t="shared" si="11"/>
        <v>R</v>
      </c>
    </row>
    <row r="37" ht="30.0" customHeight="1">
      <c r="A37" s="237" t="str">
        <f>'3A 2025 - 2026 DATOS DEL ESTUDI'!M34</f>
        <v/>
      </c>
      <c r="B37" s="262">
        <f>'3A 2025 - 2026 DATOS DEL ESTUDI'!N34</f>
        <v>22023376</v>
      </c>
      <c r="C37" s="239">
        <v>31.0</v>
      </c>
      <c r="D37" s="240" t="str">
        <f>'3A 2025 - 2026 DATOS DEL ESTUDI'!B34</f>
        <v>Rossier Analiz Pérez Rodríguez</v>
      </c>
      <c r="E37" s="226">
        <f>'CE-EA-3143'!S35</f>
        <v>72.5</v>
      </c>
      <c r="F37" s="226">
        <f>'CE-EA-3143'!T35</f>
        <v>69</v>
      </c>
      <c r="G37" s="226">
        <f>'CE-EA-3143'!U35</f>
        <v>68.75</v>
      </c>
      <c r="H37" s="227">
        <f>'CE-EA-3143'!V35</f>
        <v>63.25</v>
      </c>
      <c r="I37" s="228">
        <f t="shared" si="1"/>
        <v>68.375</v>
      </c>
      <c r="J37" s="229" t="str">
        <f>IFERROR(CONCATENATE(SUM('AEA346'!N37,'AEA346'!AF37,'AEA346'!AY37),"/",(SUM('AEA346'!$O$4,'AEA346'!$AG$4,'AEA346'!$AZ$4))),"")</f>
        <v>18/16</v>
      </c>
      <c r="K37" s="228"/>
      <c r="L37" s="228"/>
      <c r="M37" s="228"/>
      <c r="N37" s="259">
        <f>IFERROR((SUM('AEA346'!O37,'AEA346'!AG37,'AEA346'!AZ37,'AEA346'!BS37,'AEA347'!O37,'AEA347'!AG37,'AEA347'!AZ37,'AEA347'!BS37,'AEA348'!O37,'AEA348'!AG37,'AEA348'!AZ37,'AEA348'!BS37)/9),"")</f>
        <v>0.462962963</v>
      </c>
      <c r="O37" s="231">
        <f t="shared" si="2"/>
        <v>34.1875</v>
      </c>
      <c r="P37" s="231"/>
      <c r="Q37" s="231" t="str">
        <f t="shared" si="3"/>
        <v/>
      </c>
      <c r="R37" s="228">
        <f t="shared" si="4"/>
        <v>34</v>
      </c>
      <c r="S37" s="231">
        <f t="shared" si="5"/>
        <v>20.5125</v>
      </c>
      <c r="T37" s="231"/>
      <c r="U37" s="231" t="str">
        <f t="shared" si="6"/>
        <v/>
      </c>
      <c r="V37" s="468">
        <f t="shared" si="7"/>
        <v>21</v>
      </c>
      <c r="W37" s="235" t="str">
        <f t="shared" si="8"/>
        <v/>
      </c>
      <c r="X37" s="268" t="str">
        <f t="shared" si="9"/>
        <v/>
      </c>
      <c r="Y37" s="235" t="str">
        <f t="shared" si="10"/>
        <v/>
      </c>
      <c r="Z37" s="261" t="str">
        <f t="shared" si="11"/>
        <v>R</v>
      </c>
    </row>
    <row r="38" ht="30.0" customHeight="1">
      <c r="A38" s="237" t="str">
        <f>'3A 2025 - 2026 DATOS DEL ESTUDI'!M35</f>
        <v/>
      </c>
      <c r="B38" s="269">
        <f>'3A 2025 - 2026 DATOS DEL ESTUDI'!N35</f>
        <v>6925657</v>
      </c>
      <c r="C38" s="239">
        <v>32.0</v>
      </c>
      <c r="D38" s="240" t="str">
        <f>'3A 2025 - 2026 DATOS DEL ESTUDI'!B35</f>
        <v>Joseph Francisco Ramírez Espinosa</v>
      </c>
      <c r="E38" s="226">
        <f>'CE-EA-3143'!S36</f>
        <v>68</v>
      </c>
      <c r="F38" s="226">
        <f>'CE-EA-3143'!T36</f>
        <v>60.25</v>
      </c>
      <c r="G38" s="226">
        <f>'CE-EA-3143'!U36</f>
        <v>60.75</v>
      </c>
      <c r="H38" s="227">
        <f>'CE-EA-3143'!V36</f>
        <v>63</v>
      </c>
      <c r="I38" s="228">
        <f t="shared" si="1"/>
        <v>63</v>
      </c>
      <c r="J38" s="229" t="str">
        <f>IFERROR(CONCATENATE(SUM('AEA346'!N38,'AEA346'!AF38,'AEA346'!AY38),"/",(SUM('AEA346'!$O$4,'AEA346'!$AG$4,'AEA346'!$AZ$4))),"")</f>
        <v>18/16</v>
      </c>
      <c r="K38" s="228"/>
      <c r="L38" s="228"/>
      <c r="M38" s="228"/>
      <c r="N38" s="259">
        <f>IFERROR((SUM('AEA346'!O38,'AEA346'!AG38,'AEA346'!AZ38,'AEA346'!BS38,'AEA347'!O38,'AEA347'!AG38,'AEA347'!AZ38,'AEA347'!BS38,'AEA348'!O38,'AEA348'!AG38,'AEA348'!AZ38,'AEA348'!BS38)/9),"")</f>
        <v>0.4814814815</v>
      </c>
      <c r="O38" s="231">
        <f t="shared" si="2"/>
        <v>31.5</v>
      </c>
      <c r="P38" s="231"/>
      <c r="Q38" s="231" t="str">
        <f t="shared" si="3"/>
        <v/>
      </c>
      <c r="R38" s="228">
        <f t="shared" si="4"/>
        <v>32</v>
      </c>
      <c r="S38" s="231">
        <f t="shared" si="5"/>
        <v>18.9</v>
      </c>
      <c r="T38" s="231"/>
      <c r="U38" s="231" t="str">
        <f t="shared" si="6"/>
        <v/>
      </c>
      <c r="V38" s="468">
        <f t="shared" si="7"/>
        <v>19</v>
      </c>
      <c r="W38" s="235" t="str">
        <f t="shared" si="8"/>
        <v/>
      </c>
      <c r="X38" s="268" t="str">
        <f t="shared" si="9"/>
        <v/>
      </c>
      <c r="Y38" s="235" t="str">
        <f t="shared" si="10"/>
        <v/>
      </c>
      <c r="Z38" s="261" t="str">
        <f t="shared" si="11"/>
        <v>R</v>
      </c>
    </row>
    <row r="39" ht="30.0" customHeight="1">
      <c r="A39" s="237" t="str">
        <f>'3A 2025 - 2026 DATOS DEL ESTUDI'!M36</f>
        <v/>
      </c>
      <c r="B39" s="269">
        <f>'3A 2025 - 2026 DATOS DEL ESTUDI'!N36</f>
        <v>12009792</v>
      </c>
      <c r="C39" s="239">
        <v>33.0</v>
      </c>
      <c r="D39" s="240" t="str">
        <f>'3A 2025 - 2026 DATOS DEL ESTUDI'!B36</f>
        <v>Yariel Alfonso Ramos</v>
      </c>
      <c r="E39" s="226">
        <f>'CE-EA-3143'!S37</f>
        <v>49.25</v>
      </c>
      <c r="F39" s="226">
        <f>'CE-EA-3143'!T37</f>
        <v>49.75</v>
      </c>
      <c r="G39" s="226">
        <f>'CE-EA-3143'!U37</f>
        <v>47.75</v>
      </c>
      <c r="H39" s="227">
        <f>'CE-EA-3143'!V37</f>
        <v>51.25</v>
      </c>
      <c r="I39" s="228">
        <f t="shared" si="1"/>
        <v>49.5</v>
      </c>
      <c r="J39" s="229" t="str">
        <f>IFERROR(CONCATENATE(SUM('AEA346'!N39,'AEA346'!AF39,'AEA346'!AY39),"/",(SUM('AEA346'!$O$4,'AEA346'!$AG$4,'AEA346'!$AZ$4))),"")</f>
        <v>16/16</v>
      </c>
      <c r="K39" s="228"/>
      <c r="L39" s="228"/>
      <c r="M39" s="228"/>
      <c r="N39" s="259">
        <f>IFERROR((SUM('AEA346'!O39,'AEA346'!AG39,'AEA346'!AZ39,'AEA346'!BS39,'AEA347'!O39,'AEA347'!AG39,'AEA347'!AZ39,'AEA347'!BS39,'AEA348'!O39,'AEA348'!AG39,'AEA348'!AZ39,'AEA348'!BS39)/9),"")</f>
        <v>0.4074074074</v>
      </c>
      <c r="O39" s="231">
        <f t="shared" si="2"/>
        <v>24.75</v>
      </c>
      <c r="P39" s="231"/>
      <c r="Q39" s="231" t="str">
        <f t="shared" si="3"/>
        <v/>
      </c>
      <c r="R39" s="228">
        <f t="shared" si="4"/>
        <v>25</v>
      </c>
      <c r="S39" s="231">
        <f t="shared" si="5"/>
        <v>14.85</v>
      </c>
      <c r="T39" s="231"/>
      <c r="U39" s="231" t="str">
        <f t="shared" si="6"/>
        <v/>
      </c>
      <c r="V39" s="468">
        <f t="shared" si="7"/>
        <v>15</v>
      </c>
      <c r="W39" s="235" t="str">
        <f t="shared" si="8"/>
        <v/>
      </c>
      <c r="X39" s="268" t="str">
        <f t="shared" si="9"/>
        <v/>
      </c>
      <c r="Y39" s="235" t="str">
        <f t="shared" si="10"/>
        <v/>
      </c>
      <c r="Z39" s="261" t="str">
        <f t="shared" si="11"/>
        <v>R</v>
      </c>
    </row>
    <row r="40" ht="30.0" customHeight="1">
      <c r="A40" s="237" t="str">
        <f>'3A 2025 - 2026 DATOS DEL ESTUDI'!M37</f>
        <v/>
      </c>
      <c r="B40" s="269">
        <f>'3A 2025 - 2026 DATOS DEL ESTUDI'!N37</f>
        <v>32790184</v>
      </c>
      <c r="C40" s="239">
        <v>34.0</v>
      </c>
      <c r="D40" s="240" t="str">
        <f>'3A 2025 - 2026 DATOS DEL ESTUDI'!B37</f>
        <v>Carlos David Rodríguez Almánzar</v>
      </c>
      <c r="E40" s="226">
        <f>'CE-EA-3143'!S38</f>
        <v>57.5</v>
      </c>
      <c r="F40" s="226">
        <f>'CE-EA-3143'!T38</f>
        <v>59.75</v>
      </c>
      <c r="G40" s="226">
        <f>'CE-EA-3143'!U38</f>
        <v>56</v>
      </c>
      <c r="H40" s="227">
        <f>'CE-EA-3143'!V38</f>
        <v>58</v>
      </c>
      <c r="I40" s="228">
        <f t="shared" si="1"/>
        <v>57.8125</v>
      </c>
      <c r="J40" s="229" t="str">
        <f>IFERROR(CONCATENATE(SUM('AEA346'!N40,'AEA346'!AF40,'AEA346'!AY40),"/",(SUM('AEA346'!$O$4,'AEA346'!$AG$4,'AEA346'!$AZ$4))),"")</f>
        <v>18/16</v>
      </c>
      <c r="K40" s="228"/>
      <c r="L40" s="228"/>
      <c r="M40" s="228"/>
      <c r="N40" s="259">
        <f>IFERROR((SUM('AEA346'!O40,'AEA346'!AG40,'AEA346'!AZ40,'AEA346'!BS40,'AEA347'!O40,'AEA347'!AG40,'AEA347'!AZ40,'AEA347'!BS40,'AEA348'!O40,'AEA348'!AG40,'AEA348'!AZ40,'AEA348'!BS40)/9),"")</f>
        <v>0.4814814815</v>
      </c>
      <c r="O40" s="231">
        <f t="shared" si="2"/>
        <v>28.90625</v>
      </c>
      <c r="P40" s="231"/>
      <c r="Q40" s="231" t="str">
        <f t="shared" si="3"/>
        <v/>
      </c>
      <c r="R40" s="228">
        <f t="shared" si="4"/>
        <v>29</v>
      </c>
      <c r="S40" s="231">
        <f t="shared" si="5"/>
        <v>17.34375</v>
      </c>
      <c r="T40" s="231"/>
      <c r="U40" s="231" t="str">
        <f t="shared" si="6"/>
        <v/>
      </c>
      <c r="V40" s="468">
        <f t="shared" si="7"/>
        <v>17</v>
      </c>
      <c r="W40" s="235" t="str">
        <f t="shared" si="8"/>
        <v/>
      </c>
      <c r="X40" s="268" t="str">
        <f t="shared" si="9"/>
        <v/>
      </c>
      <c r="Y40" s="235" t="str">
        <f t="shared" si="10"/>
        <v/>
      </c>
      <c r="Z40" s="261" t="str">
        <f t="shared" si="11"/>
        <v>R</v>
      </c>
    </row>
    <row r="41" ht="30.0" customHeight="1">
      <c r="A41" s="237" t="str">
        <f>'3A 2025 - 2026 DATOS DEL ESTUDI'!M38</f>
        <v/>
      </c>
      <c r="B41" s="269">
        <f>'3A 2025 - 2026 DATOS DEL ESTUDI'!N38</f>
        <v>32790393</v>
      </c>
      <c r="C41" s="239">
        <v>35.0</v>
      </c>
      <c r="D41" s="240" t="str">
        <f>'3A 2025 - 2026 DATOS DEL ESTUDI'!B38</f>
        <v>Darianni  Santos Medina</v>
      </c>
      <c r="E41" s="226">
        <f>'CE-EA-3143'!S39</f>
        <v>70</v>
      </c>
      <c r="F41" s="226">
        <f>'CE-EA-3143'!T39</f>
        <v>68.5</v>
      </c>
      <c r="G41" s="226">
        <f>'CE-EA-3143'!U39</f>
        <v>68</v>
      </c>
      <c r="H41" s="227">
        <f>'CE-EA-3143'!V39</f>
        <v>64.5</v>
      </c>
      <c r="I41" s="228">
        <f t="shared" si="1"/>
        <v>67.75</v>
      </c>
      <c r="J41" s="229" t="str">
        <f>IFERROR(CONCATENATE(SUM('AEA346'!N41,'AEA346'!AF41,'AEA346'!AY41),"/",(SUM('AEA346'!$O$4,'AEA346'!$AG$4,'AEA346'!$AZ$4))),"")</f>
        <v>18/16</v>
      </c>
      <c r="K41" s="228"/>
      <c r="L41" s="228"/>
      <c r="M41" s="228"/>
      <c r="N41" s="259">
        <f>IFERROR((SUM('AEA346'!O41,'AEA346'!AG41,'AEA346'!AZ41,'AEA346'!BS41,'AEA347'!O41,'AEA347'!AG41,'AEA347'!AZ41,'AEA347'!BS41,'AEA348'!O41,'AEA348'!AG41,'AEA348'!AZ41,'AEA348'!BS41)/9),"")</f>
        <v>0.4814814815</v>
      </c>
      <c r="O41" s="231">
        <f t="shared" si="2"/>
        <v>33.875</v>
      </c>
      <c r="P41" s="231"/>
      <c r="Q41" s="231" t="str">
        <f t="shared" si="3"/>
        <v/>
      </c>
      <c r="R41" s="228">
        <f t="shared" si="4"/>
        <v>34</v>
      </c>
      <c r="S41" s="231">
        <f t="shared" si="5"/>
        <v>20.325</v>
      </c>
      <c r="T41" s="231"/>
      <c r="U41" s="231" t="str">
        <f t="shared" si="6"/>
        <v/>
      </c>
      <c r="V41" s="468">
        <f t="shared" si="7"/>
        <v>20</v>
      </c>
      <c r="W41" s="235" t="str">
        <f t="shared" si="8"/>
        <v/>
      </c>
      <c r="X41" s="268" t="str">
        <f t="shared" si="9"/>
        <v/>
      </c>
      <c r="Y41" s="235" t="str">
        <f t="shared" si="10"/>
        <v/>
      </c>
      <c r="Z41" s="261" t="str">
        <f t="shared" si="11"/>
        <v>R</v>
      </c>
    </row>
    <row r="42" ht="30.0" customHeight="1">
      <c r="A42" s="237" t="str">
        <f>'3A 2025 - 2026 DATOS DEL ESTUDI'!M39</f>
        <v/>
      </c>
      <c r="B42" s="269">
        <f>'3A 2025 - 2026 DATOS DEL ESTUDI'!N39</f>
        <v>6947490</v>
      </c>
      <c r="C42" s="239">
        <v>36.0</v>
      </c>
      <c r="D42" s="240" t="str">
        <f>'3A 2025 - 2026 DATOS DEL ESTUDI'!B39</f>
        <v>Rosyeli Carolina Tavarez  Reyes</v>
      </c>
      <c r="E42" s="226">
        <f>'CE-EA-3143'!S40</f>
        <v>57</v>
      </c>
      <c r="F42" s="226">
        <f>'CE-EA-3143'!T40</f>
        <v>49.75</v>
      </c>
      <c r="G42" s="226">
        <f>'CE-EA-3143'!U40</f>
        <v>45.5</v>
      </c>
      <c r="H42" s="227">
        <f>'CE-EA-3143'!V40</f>
        <v>53.25</v>
      </c>
      <c r="I42" s="228">
        <f t="shared" si="1"/>
        <v>51.375</v>
      </c>
      <c r="J42" s="229" t="str">
        <f>IFERROR(CONCATENATE(SUM('AEA346'!N42,'AEA346'!AF42,'AEA346'!AY42),"/",(SUM('AEA346'!$O$4,'AEA346'!$AG$4,'AEA346'!$AZ$4))),"")</f>
        <v>15/16</v>
      </c>
      <c r="K42" s="228"/>
      <c r="L42" s="228"/>
      <c r="M42" s="228"/>
      <c r="N42" s="259">
        <f>IFERROR((SUM('AEA346'!O42,'AEA346'!AG42,'AEA346'!AZ42,'AEA346'!BS42,'AEA347'!O42,'AEA347'!AG42,'AEA347'!AZ42,'AEA347'!BS42,'AEA348'!O42,'AEA348'!AG42,'AEA348'!AZ42,'AEA348'!BS42)/9),"")</f>
        <v>0.4305555556</v>
      </c>
      <c r="O42" s="231">
        <f t="shared" si="2"/>
        <v>25.6875</v>
      </c>
      <c r="P42" s="231"/>
      <c r="Q42" s="231" t="str">
        <f t="shared" si="3"/>
        <v/>
      </c>
      <c r="R42" s="228">
        <f t="shared" si="4"/>
        <v>26</v>
      </c>
      <c r="S42" s="231">
        <f t="shared" si="5"/>
        <v>15.4125</v>
      </c>
      <c r="T42" s="231"/>
      <c r="U42" s="231" t="str">
        <f t="shared" si="6"/>
        <v/>
      </c>
      <c r="V42" s="468">
        <f t="shared" si="7"/>
        <v>15</v>
      </c>
      <c r="W42" s="235" t="str">
        <f t="shared" si="8"/>
        <v/>
      </c>
      <c r="X42" s="268" t="str">
        <f t="shared" si="9"/>
        <v/>
      </c>
      <c r="Y42" s="235" t="str">
        <f t="shared" si="10"/>
        <v/>
      </c>
      <c r="Z42" s="261" t="str">
        <f t="shared" si="11"/>
        <v>R</v>
      </c>
    </row>
    <row r="43" ht="30.0" customHeight="1">
      <c r="A43" s="237" t="str">
        <f>'3A 2025 - 2026 DATOS DEL ESTUDI'!M40</f>
        <v/>
      </c>
      <c r="B43" s="269">
        <f>'3A 2025 - 2026 DATOS DEL ESTUDI'!N40</f>
        <v>32590071</v>
      </c>
      <c r="C43" s="239">
        <v>37.0</v>
      </c>
      <c r="D43" s="240" t="str">
        <f>'3A 2025 - 2026 DATOS DEL ESTUDI'!B40</f>
        <v>Melani  Taveras Bautista</v>
      </c>
      <c r="E43" s="226">
        <f>'CE-EA-3143'!S41</f>
        <v>54.75</v>
      </c>
      <c r="F43" s="226">
        <f>'CE-EA-3143'!T41</f>
        <v>55.75</v>
      </c>
      <c r="G43" s="226">
        <f>'CE-EA-3143'!U41</f>
        <v>61</v>
      </c>
      <c r="H43" s="227">
        <f>'CE-EA-3143'!V41</f>
        <v>60.5</v>
      </c>
      <c r="I43" s="228">
        <f t="shared" si="1"/>
        <v>58</v>
      </c>
      <c r="J43" s="229" t="str">
        <f>IFERROR(CONCATENATE(SUM('AEA346'!N43,'AEA346'!AF43,'AEA346'!AY43),"/",(SUM('AEA346'!$O$4,'AEA346'!$AG$4,'AEA346'!$AZ$4))),"")</f>
        <v>17/16</v>
      </c>
      <c r="K43" s="228"/>
      <c r="L43" s="228"/>
      <c r="M43" s="228"/>
      <c r="N43" s="259">
        <f>IFERROR((SUM('AEA346'!O43,'AEA346'!AG43,'AEA346'!AZ43,'AEA346'!BS43,'AEA347'!O43,'AEA347'!AG43,'AEA347'!AZ43,'AEA347'!BS43,'AEA348'!O43,'AEA348'!AG43,'AEA348'!AZ43,'AEA348'!BS43)/9),"")</f>
        <v>0.4675925926</v>
      </c>
      <c r="O43" s="231">
        <f t="shared" si="2"/>
        <v>29</v>
      </c>
      <c r="P43" s="231"/>
      <c r="Q43" s="231" t="str">
        <f t="shared" si="3"/>
        <v/>
      </c>
      <c r="R43" s="228">
        <f t="shared" si="4"/>
        <v>29</v>
      </c>
      <c r="S43" s="231">
        <f t="shared" si="5"/>
        <v>17.4</v>
      </c>
      <c r="T43" s="231"/>
      <c r="U43" s="231" t="str">
        <f t="shared" si="6"/>
        <v/>
      </c>
      <c r="V43" s="468">
        <f t="shared" si="7"/>
        <v>17</v>
      </c>
      <c r="W43" s="235" t="str">
        <f t="shared" si="8"/>
        <v/>
      </c>
      <c r="X43" s="268" t="str">
        <f t="shared" si="9"/>
        <v/>
      </c>
      <c r="Y43" s="235" t="str">
        <f t="shared" si="10"/>
        <v/>
      </c>
      <c r="Z43" s="261" t="str">
        <f t="shared" si="11"/>
        <v>R</v>
      </c>
    </row>
    <row r="44" ht="30.0" customHeight="1">
      <c r="A44" s="237" t="str">
        <f>'3A 2025 - 2026 DATOS DEL ESTUDI'!M41</f>
        <v/>
      </c>
      <c r="B44" s="269">
        <f>'3A 2025 - 2026 DATOS DEL ESTUDI'!N41</f>
        <v>32790609</v>
      </c>
      <c r="C44" s="239">
        <v>38.0</v>
      </c>
      <c r="D44" s="240" t="str">
        <f>'3A 2025 - 2026 DATOS DEL ESTUDI'!B41</f>
        <v>Arianny  Tejada Guzmán</v>
      </c>
      <c r="E44" s="226">
        <f>'CE-EA-3143'!S42</f>
        <v>70.75</v>
      </c>
      <c r="F44" s="226">
        <f>'CE-EA-3143'!T42</f>
        <v>70.5</v>
      </c>
      <c r="G44" s="226">
        <f>'CE-EA-3143'!U42</f>
        <v>69.75</v>
      </c>
      <c r="H44" s="227">
        <f>'CE-EA-3143'!V42</f>
        <v>69.25</v>
      </c>
      <c r="I44" s="228">
        <f t="shared" si="1"/>
        <v>70.0625</v>
      </c>
      <c r="J44" s="229" t="str">
        <f>IFERROR(CONCATENATE(SUM('AEA346'!N44,'AEA346'!AF44,'AEA346'!AY44),"/",(SUM('AEA346'!$O$4,'AEA346'!$AG$4,'AEA346'!$AZ$4))),"")</f>
        <v>18/16</v>
      </c>
      <c r="K44" s="228"/>
      <c r="L44" s="228"/>
      <c r="M44" s="228"/>
      <c r="N44" s="259">
        <f>IFERROR((SUM('AEA346'!O44,'AEA346'!AG44,'AEA346'!AZ44,'AEA346'!BS44,'AEA347'!O44,'AEA347'!AG44,'AEA347'!AZ44,'AEA347'!BS44,'AEA348'!O44,'AEA348'!AG44,'AEA348'!AZ44,'AEA348'!BS44)/9),"")</f>
        <v>0.4814814815</v>
      </c>
      <c r="O44" s="231" t="str">
        <f t="shared" si="2"/>
        <v/>
      </c>
      <c r="P44" s="232"/>
      <c r="Q44" s="231" t="str">
        <f t="shared" si="3"/>
        <v/>
      </c>
      <c r="R44" s="228" t="str">
        <f t="shared" si="4"/>
        <v/>
      </c>
      <c r="S44" s="231" t="str">
        <f t="shared" si="5"/>
        <v/>
      </c>
      <c r="T44" s="232"/>
      <c r="U44" s="231" t="str">
        <f t="shared" si="6"/>
        <v/>
      </c>
      <c r="V44" s="468" t="str">
        <f t="shared" si="7"/>
        <v/>
      </c>
      <c r="W44" s="235" t="str">
        <f t="shared" si="8"/>
        <v/>
      </c>
      <c r="X44" s="268" t="str">
        <f t="shared" si="9"/>
        <v/>
      </c>
      <c r="Y44" s="235"/>
      <c r="Z44" s="261" t="str">
        <f t="shared" si="11"/>
        <v>R</v>
      </c>
    </row>
    <row r="45" ht="30.0" customHeight="1">
      <c r="A45" s="237" t="str">
        <f>'3A 2025 - 2026 DATOS DEL ESTUDI'!M42</f>
        <v/>
      </c>
      <c r="B45" s="269">
        <f>'3A 2025 - 2026 DATOS DEL ESTUDI'!N42</f>
        <v>6758894</v>
      </c>
      <c r="C45" s="239">
        <v>39.0</v>
      </c>
      <c r="D45" s="240" t="str">
        <f>'3A 2025 - 2026 DATOS DEL ESTUDI'!B42</f>
        <v>Jeilyn Aliah Tejada</v>
      </c>
      <c r="E45" s="226">
        <f>'CE-EA-3143'!S43</f>
        <v>63.25</v>
      </c>
      <c r="F45" s="226">
        <f>'CE-EA-3143'!T43</f>
        <v>63.75</v>
      </c>
      <c r="G45" s="226">
        <f>'CE-EA-3143'!U43</f>
        <v>60</v>
      </c>
      <c r="H45" s="227">
        <f>'CE-EA-3143'!V43</f>
        <v>61.5</v>
      </c>
      <c r="I45" s="228">
        <f t="shared" si="1"/>
        <v>62.125</v>
      </c>
      <c r="J45" s="229" t="str">
        <f>IFERROR(CONCATENATE(SUM('AEA346'!N45,'AEA346'!AF45,'AEA346'!AY45),"/",(SUM('AEA346'!$O$4,'AEA346'!$AG$4,'AEA346'!$AZ$4))),"")</f>
        <v>18/16</v>
      </c>
      <c r="K45" s="228"/>
      <c r="L45" s="228"/>
      <c r="M45" s="228"/>
      <c r="N45" s="259">
        <f>IFERROR((SUM('AEA346'!O45,'AEA346'!AG45,'AEA346'!AZ45,'AEA346'!BS45,'AEA347'!O45,'AEA347'!AG45,'AEA347'!AZ45,'AEA347'!BS45,'AEA348'!O45,'AEA348'!AG45,'AEA348'!AZ45,'AEA348'!BS45)/7),"")</f>
        <v>0.619047619</v>
      </c>
      <c r="O45" s="231">
        <f t="shared" si="2"/>
        <v>31.0625</v>
      </c>
      <c r="P45" s="231"/>
      <c r="Q45" s="231" t="str">
        <f t="shared" si="3"/>
        <v/>
      </c>
      <c r="R45" s="228">
        <f t="shared" si="4"/>
        <v>31</v>
      </c>
      <c r="S45" s="231">
        <f t="shared" si="5"/>
        <v>18.6375</v>
      </c>
      <c r="T45" s="231"/>
      <c r="U45" s="231" t="str">
        <f t="shared" si="6"/>
        <v/>
      </c>
      <c r="V45" s="468">
        <f t="shared" si="7"/>
        <v>19</v>
      </c>
      <c r="W45" s="235" t="str">
        <f t="shared" si="8"/>
        <v/>
      </c>
      <c r="X45" s="268" t="str">
        <f t="shared" si="9"/>
        <v/>
      </c>
      <c r="Y45" s="235" t="str">
        <f t="shared" ref="Y45:Y51" si="12">IF(COUNT(E45:H45)=4, IF(OR(I45&gt;=70,R45&gt;=70,V45&gt;=70),"A",""),"")</f>
        <v/>
      </c>
      <c r="Z45" s="261" t="str">
        <f t="shared" si="11"/>
        <v>R</v>
      </c>
    </row>
    <row r="46" ht="30.0" customHeight="1">
      <c r="A46" s="237" t="str">
        <f>'3A 2025 - 2026 DATOS DEL ESTUDI'!M43</f>
        <v/>
      </c>
      <c r="B46" s="269">
        <f>'3A 2025 - 2026 DATOS DEL ESTUDI'!N43</f>
        <v>32718082</v>
      </c>
      <c r="C46" s="239">
        <v>40.0</v>
      </c>
      <c r="D46" s="240" t="str">
        <f>'3A 2025 - 2026 DATOS DEL ESTUDI'!B43</f>
        <v>Rosenny  Ureña Arias</v>
      </c>
      <c r="E46" s="226">
        <f>'CE-EA-3143'!S44</f>
        <v>71.75</v>
      </c>
      <c r="F46" s="226">
        <f>'CE-EA-3143'!T44</f>
        <v>70.5</v>
      </c>
      <c r="G46" s="226">
        <f>'CE-EA-3143'!U44</f>
        <v>70</v>
      </c>
      <c r="H46" s="227">
        <f>'CE-EA-3143'!V44</f>
        <v>67.75</v>
      </c>
      <c r="I46" s="228">
        <f t="shared" si="1"/>
        <v>70</v>
      </c>
      <c r="J46" s="229" t="str">
        <f>IFERROR(CONCATENATE(SUM('AEA346'!N46,'AEA346'!AF46,'AEA346'!AY46),"/",(SUM('AEA346'!$O$4,'AEA346'!$AG$4,'AEA346'!$AZ$4))),"")</f>
        <v>18/16</v>
      </c>
      <c r="K46" s="228"/>
      <c r="L46" s="228"/>
      <c r="M46" s="228"/>
      <c r="N46" s="259">
        <f>IFERROR((SUM('AEA346'!O46,'AEA346'!AG46,'AEA346'!AZ46,'AEA346'!BS46,'AEA347'!O46,'AEA347'!AG46,'AEA347'!AZ46,'AEA347'!BS46,'AEA348'!O46,'AEA348'!AG46,'AEA348'!AZ46,'AEA348'!BS46)/5),"")</f>
        <v>0.8333333333</v>
      </c>
      <c r="O46" s="231" t="str">
        <f t="shared" si="2"/>
        <v/>
      </c>
      <c r="P46" s="231"/>
      <c r="Q46" s="231" t="str">
        <f t="shared" si="3"/>
        <v/>
      </c>
      <c r="R46" s="228" t="str">
        <f t="shared" si="4"/>
        <v/>
      </c>
      <c r="S46" s="231" t="str">
        <f t="shared" si="5"/>
        <v/>
      </c>
      <c r="T46" s="231"/>
      <c r="U46" s="231" t="str">
        <f t="shared" si="6"/>
        <v/>
      </c>
      <c r="V46" s="468" t="str">
        <f t="shared" si="7"/>
        <v/>
      </c>
      <c r="W46" s="235" t="str">
        <f t="shared" si="8"/>
        <v/>
      </c>
      <c r="X46" s="268" t="str">
        <f t="shared" si="9"/>
        <v/>
      </c>
      <c r="Y46" s="235" t="str">
        <f t="shared" si="12"/>
        <v>A</v>
      </c>
      <c r="Z46" s="261" t="str">
        <f t="shared" si="11"/>
        <v/>
      </c>
    </row>
    <row r="47" ht="30.0" customHeight="1">
      <c r="A47" s="242"/>
      <c r="B47" s="270"/>
      <c r="C47" s="239">
        <v>41.0</v>
      </c>
      <c r="D47" s="240" t="str">
        <f>'3A 2025 - 2026 DATOS DEL ESTUDI'!B44</f>
        <v>Jonathan  De Jesús Valerio Felipe</v>
      </c>
      <c r="E47" s="226">
        <f>'CE-EA-3143'!S45</f>
        <v>67.75</v>
      </c>
      <c r="F47" s="226">
        <f>'CE-EA-3143'!T45</f>
        <v>58.75</v>
      </c>
      <c r="G47" s="226">
        <f>'CE-EA-3143'!U45</f>
        <v>59.5</v>
      </c>
      <c r="H47" s="227">
        <f>'CE-EA-3143'!V45</f>
        <v>57</v>
      </c>
      <c r="I47" s="228">
        <f t="shared" si="1"/>
        <v>60.75</v>
      </c>
      <c r="J47" s="229" t="str">
        <f>IFERROR(CONCATENATE(SUM('AEA346'!N47,'AEA346'!AF47,'AEA346'!AY47),"/",(SUM('AEA346'!$O$4,'AEA346'!$AG$4,'AEA346'!$AZ$4))),"")</f>
        <v>17/16</v>
      </c>
      <c r="K47" s="228"/>
      <c r="L47" s="228"/>
      <c r="M47" s="228"/>
      <c r="N47" s="259">
        <f>IFERROR((SUM('AEA346'!O47,'AEA346'!AG47,'AEA346'!AZ47,'AEA346'!BS47,'AEA347'!O47,'AEA347'!AG47,'AEA347'!AZ47,'AEA347'!BS47,'AEA348'!O47,'AEA348'!AG47,'AEA348'!AZ47,'AEA348'!BS47)/5),"")</f>
        <v>0.8333333333</v>
      </c>
      <c r="O47" s="231">
        <f t="shared" si="2"/>
        <v>30.375</v>
      </c>
      <c r="P47" s="231"/>
      <c r="Q47" s="231" t="str">
        <f t="shared" si="3"/>
        <v/>
      </c>
      <c r="R47" s="228">
        <f t="shared" si="4"/>
        <v>30</v>
      </c>
      <c r="S47" s="231">
        <f t="shared" si="5"/>
        <v>18.225</v>
      </c>
      <c r="T47" s="231"/>
      <c r="U47" s="231" t="str">
        <f t="shared" si="6"/>
        <v/>
      </c>
      <c r="V47" s="468">
        <f t="shared" si="7"/>
        <v>18</v>
      </c>
      <c r="W47" s="235" t="str">
        <f t="shared" si="8"/>
        <v/>
      </c>
      <c r="X47" s="268" t="str">
        <f t="shared" si="9"/>
        <v/>
      </c>
      <c r="Y47" s="235" t="str">
        <f t="shared" si="12"/>
        <v/>
      </c>
      <c r="Z47" s="261" t="str">
        <f t="shared" si="11"/>
        <v>R</v>
      </c>
    </row>
    <row r="48" ht="30.0" customHeight="1">
      <c r="A48" s="242"/>
      <c r="B48" s="270"/>
      <c r="C48" s="239">
        <v>42.0</v>
      </c>
      <c r="D48" s="240" t="str">
        <f>'3A 2025 - 2026 DATOS DEL ESTUDI'!B45</f>
        <v>Crisleydi  Turbí</v>
      </c>
      <c r="E48" s="226">
        <f>'CE-EA-3143'!S46</f>
        <v>60</v>
      </c>
      <c r="F48" s="226">
        <f>'CE-EA-3143'!T46</f>
        <v>56</v>
      </c>
      <c r="G48" s="226">
        <f>'CE-EA-3143'!U46</f>
        <v>57.5</v>
      </c>
      <c r="H48" s="227">
        <f>'CE-EA-3143'!V46</f>
        <v>57</v>
      </c>
      <c r="I48" s="228">
        <f t="shared" si="1"/>
        <v>57.625</v>
      </c>
      <c r="J48" s="229" t="str">
        <f>IFERROR(CONCATENATE(SUM('AEA346'!N48,'AEA346'!AF48,'AEA346'!AY48),"/",(SUM('AEA346'!$O$4,'AEA346'!$AG$4,'AEA346'!$AZ$4))),"")</f>
        <v>17/16</v>
      </c>
      <c r="K48" s="228"/>
      <c r="L48" s="228"/>
      <c r="M48" s="228"/>
      <c r="N48" s="259">
        <f>IFERROR((SUM('AEA346'!O48,'AEA346'!AG48,'AEA346'!AZ48,'AEA346'!BS48,'AEA347'!O48,'AEA347'!AG48,'AEA347'!AZ48,'AEA347'!BS48,'AEA348'!O48,'AEA348'!AG48,'AEA348'!AZ48,'AEA348'!BS48)/5),"")</f>
        <v>0.8416666667</v>
      </c>
      <c r="O48" s="231">
        <f t="shared" si="2"/>
        <v>28.8125</v>
      </c>
      <c r="P48" s="231"/>
      <c r="Q48" s="231" t="str">
        <f t="shared" si="3"/>
        <v/>
      </c>
      <c r="R48" s="228">
        <f t="shared" si="4"/>
        <v>29</v>
      </c>
      <c r="S48" s="231">
        <f t="shared" si="5"/>
        <v>17.2875</v>
      </c>
      <c r="T48" s="231"/>
      <c r="U48" s="231" t="str">
        <f t="shared" si="6"/>
        <v/>
      </c>
      <c r="V48" s="468">
        <f t="shared" si="7"/>
        <v>17</v>
      </c>
      <c r="W48" s="235" t="str">
        <f t="shared" si="8"/>
        <v/>
      </c>
      <c r="X48" s="268" t="str">
        <f t="shared" si="9"/>
        <v/>
      </c>
      <c r="Y48" s="235" t="str">
        <f t="shared" si="12"/>
        <v/>
      </c>
      <c r="Z48" s="261" t="str">
        <f t="shared" si="11"/>
        <v>R</v>
      </c>
    </row>
    <row r="49" ht="30.0" customHeight="1">
      <c r="A49" s="242"/>
      <c r="B49" s="270"/>
      <c r="C49" s="239">
        <v>43.0</v>
      </c>
      <c r="D49" s="240" t="str">
        <f>'3A 2025 - 2026 DATOS DEL ESTUDI'!B46</f>
        <v>Jhoangel Rafael Vargas Ulloa</v>
      </c>
      <c r="E49" s="226">
        <f>'CE-EA-3143'!S47</f>
        <v>55.25</v>
      </c>
      <c r="F49" s="226">
        <f>'CE-EA-3143'!T47</f>
        <v>55</v>
      </c>
      <c r="G49" s="226">
        <f>'CE-EA-3143'!U47</f>
        <v>54.5</v>
      </c>
      <c r="H49" s="227">
        <f>'CE-EA-3143'!V47</f>
        <v>48.5</v>
      </c>
      <c r="I49" s="228">
        <f t="shared" si="1"/>
        <v>53.3125</v>
      </c>
      <c r="J49" s="229" t="str">
        <f>IFERROR(CONCATENATE(SUM('AEA346'!N49,'AEA346'!AF49,'AEA346'!AY49),"/",(SUM('AEA346'!$O$4,'AEA346'!$AG$4,'AEA346'!$AZ$4))),"")</f>
        <v>18/16</v>
      </c>
      <c r="K49" s="228"/>
      <c r="L49" s="228"/>
      <c r="M49" s="228"/>
      <c r="N49" s="259">
        <f>IFERROR((SUM('AEA346'!O49,'AEA346'!AG49,'AEA346'!AZ49,'AEA346'!BS49,'AEA347'!O49,'AEA347'!AG49,'AEA347'!AZ49,'AEA347'!BS49,'AEA348'!O49,'AEA348'!AG49,'AEA348'!AZ49,'AEA348'!BS49)/5),"")</f>
        <v>0.8666666667</v>
      </c>
      <c r="O49" s="231">
        <f t="shared" si="2"/>
        <v>26.65625</v>
      </c>
      <c r="P49" s="231"/>
      <c r="Q49" s="231" t="str">
        <f t="shared" si="3"/>
        <v/>
      </c>
      <c r="R49" s="228">
        <f t="shared" si="4"/>
        <v>27</v>
      </c>
      <c r="S49" s="231">
        <f t="shared" si="5"/>
        <v>15.99375</v>
      </c>
      <c r="T49" s="231"/>
      <c r="U49" s="231" t="str">
        <f t="shared" si="6"/>
        <v/>
      </c>
      <c r="V49" s="468">
        <f t="shared" si="7"/>
        <v>16</v>
      </c>
      <c r="W49" s="235" t="str">
        <f t="shared" si="8"/>
        <v/>
      </c>
      <c r="X49" s="268" t="str">
        <f t="shared" si="9"/>
        <v/>
      </c>
      <c r="Y49" s="235" t="str">
        <f t="shared" si="12"/>
        <v/>
      </c>
      <c r="Z49" s="261" t="str">
        <f t="shared" si="11"/>
        <v>R</v>
      </c>
    </row>
    <row r="50" ht="30.0" customHeight="1">
      <c r="A50" s="242"/>
      <c r="B50" s="270"/>
      <c r="C50" s="239">
        <v>44.0</v>
      </c>
      <c r="D50" s="240" t="str">
        <f>'3A 2025 - 2026 DATOS DEL ESTUDI'!B47</f>
        <v>Leslie  Cruz Espinal</v>
      </c>
      <c r="E50" s="226">
        <f>'CE-EA-3143'!S48</f>
        <v>70.75</v>
      </c>
      <c r="F50" s="226">
        <f>'CE-EA-3143'!T48</f>
        <v>65</v>
      </c>
      <c r="G50" s="226">
        <f>'CE-EA-3143'!U48</f>
        <v>67.5</v>
      </c>
      <c r="H50" s="227">
        <f>'CE-EA-3143'!V48</f>
        <v>67</v>
      </c>
      <c r="I50" s="228">
        <f t="shared" si="1"/>
        <v>67.5625</v>
      </c>
      <c r="J50" s="229" t="str">
        <f>IFERROR(CONCATENATE(SUM('AEA346'!N50,'AEA346'!AF50,'AEA346'!AY50),"/",(SUM('AEA346'!$O$4,'AEA346'!$AG$4,'AEA346'!$AZ$4))),"")</f>
        <v>18/16</v>
      </c>
      <c r="K50" s="228"/>
      <c r="L50" s="228"/>
      <c r="M50" s="228"/>
      <c r="N50" s="259">
        <f>IFERROR((SUM('AEA346'!O50,'AEA346'!AG50,'AEA346'!AZ50,'AEA346'!BS50,'AEA347'!O50,'AEA347'!AG50,'AEA347'!AZ50,'AEA347'!BS50,'AEA348'!O50,'AEA348'!AG50,'AEA348'!AZ50,'AEA348'!BS50)/5),"")</f>
        <v>0.8666666667</v>
      </c>
      <c r="O50" s="231">
        <f t="shared" si="2"/>
        <v>33.78125</v>
      </c>
      <c r="P50" s="231"/>
      <c r="Q50" s="231" t="str">
        <f t="shared" si="3"/>
        <v/>
      </c>
      <c r="R50" s="228">
        <f t="shared" si="4"/>
        <v>34</v>
      </c>
      <c r="S50" s="231">
        <f t="shared" si="5"/>
        <v>20.26875</v>
      </c>
      <c r="T50" s="231"/>
      <c r="U50" s="231" t="str">
        <f t="shared" si="6"/>
        <v/>
      </c>
      <c r="V50" s="468">
        <f t="shared" si="7"/>
        <v>20</v>
      </c>
      <c r="W50" s="235" t="str">
        <f t="shared" si="8"/>
        <v/>
      </c>
      <c r="X50" s="268" t="str">
        <f t="shared" si="9"/>
        <v/>
      </c>
      <c r="Y50" s="235" t="str">
        <f t="shared" si="12"/>
        <v/>
      </c>
      <c r="Z50" s="261" t="str">
        <f t="shared" si="11"/>
        <v>R</v>
      </c>
    </row>
    <row r="51" ht="30.0" customHeight="1">
      <c r="A51" s="242"/>
      <c r="B51" s="270"/>
      <c r="C51" s="239">
        <v>45.0</v>
      </c>
      <c r="D51" s="240" t="str">
        <f>'3A 2025 - 2026 DATOS DEL ESTUDI'!B48</f>
        <v/>
      </c>
      <c r="E51" s="226">
        <f>'CE-EA-3143'!S49</f>
        <v>0</v>
      </c>
      <c r="F51" s="226">
        <f>'CE-EA-3143'!T49</f>
        <v>0</v>
      </c>
      <c r="G51" s="226">
        <f>'CE-EA-3143'!U49</f>
        <v>0</v>
      </c>
      <c r="H51" s="227">
        <f>'CE-EA-3143'!V49</f>
        <v>0</v>
      </c>
      <c r="I51" s="228">
        <f t="shared" si="1"/>
        <v>0</v>
      </c>
      <c r="J51" s="229" t="str">
        <f>IFERROR(CONCATENATE(SUM('AEA346'!N51,'AEA346'!AF51,'AEA346'!AY51),"/",(SUM('AEA346'!$O$4,'AEA346'!$AG$4,'AEA346'!$AZ$4))),"")</f>
        <v>0/16</v>
      </c>
      <c r="K51" s="228"/>
      <c r="L51" s="228"/>
      <c r="M51" s="228"/>
      <c r="N51" s="259">
        <f>IFERROR((SUM('AEA346'!O51,'AEA346'!AG51,'AEA346'!AZ51,'AEA346'!BS51,'AEA347'!O51,'AEA347'!AG51,'AEA347'!AZ51,'AEA347'!BS51,'AEA348'!O51,'AEA348'!AG51,'AEA348'!AZ51,'AEA348'!BS51)/5),"")</f>
        <v>0</v>
      </c>
      <c r="O51" s="231">
        <f t="shared" si="2"/>
        <v>0</v>
      </c>
      <c r="P51" s="231"/>
      <c r="Q51" s="231" t="str">
        <f t="shared" si="3"/>
        <v/>
      </c>
      <c r="R51" s="228">
        <f t="shared" si="4"/>
        <v>0</v>
      </c>
      <c r="S51" s="231">
        <f t="shared" si="5"/>
        <v>0</v>
      </c>
      <c r="T51" s="231"/>
      <c r="U51" s="231" t="str">
        <f t="shared" si="6"/>
        <v/>
      </c>
      <c r="V51" s="468">
        <f t="shared" si="7"/>
        <v>0</v>
      </c>
      <c r="W51" s="235" t="str">
        <f t="shared" si="8"/>
        <v/>
      </c>
      <c r="X51" s="268" t="str">
        <f t="shared" si="9"/>
        <v/>
      </c>
      <c r="Y51" s="235" t="str">
        <f t="shared" si="12"/>
        <v/>
      </c>
      <c r="Z51" s="261"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N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P7:P51">
    <cfRule type="notContainsBlanks" dxfId="12" priority="1">
      <formula>LEN(TRIM(P7))&gt;0</formula>
    </cfRule>
  </conditionalFormatting>
  <conditionalFormatting sqref="Z7:Z51">
    <cfRule type="cellIs" dxfId="13"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E7:P51">
    <cfRule type="cellIs" dxfId="16" priority="5" operator="equal">
      <formula>0</formula>
    </cfRule>
  </conditionalFormatting>
  <conditionalFormatting sqref="T8:T51">
    <cfRule type="cellIs" dxfId="16" priority="6" operator="equal">
      <formula>0</formula>
    </cfRule>
  </conditionalFormatting>
  <conditionalFormatting sqref="Y7:Z51">
    <cfRule type="notContainsBlanks" dxfId="14" priority="7">
      <formula>LEN(TRIM(Y7))&gt;0</formula>
    </cfRule>
  </conditionalFormatting>
  <conditionalFormatting sqref="V7:V51">
    <cfRule type="cellIs" dxfId="14" priority="8" operator="greaterThanOrEqual">
      <formula>70</formula>
    </cfRule>
  </conditionalFormatting>
  <conditionalFormatting sqref="W7:W51">
    <cfRule type="cellIs" dxfId="16" priority="9" operator="equal">
      <formula>0</formula>
    </cfRule>
  </conditionalFormatting>
  <conditionalFormatting sqref="V7:V51">
    <cfRule type="cellIs" dxfId="15" priority="10" operator="equal">
      <formula>0</formula>
    </cfRule>
  </conditionalFormatting>
  <conditionalFormatting sqref="S7:S51">
    <cfRule type="cellIs" dxfId="16" priority="11" operator="equal">
      <formula>0</formula>
    </cfRule>
  </conditionalFormatting>
  <conditionalFormatting sqref="I1:I51">
    <cfRule type="cellIs" dxfId="11" priority="12" operator="lessThanOrEqual">
      <formula>69.9</formula>
    </cfRule>
  </conditionalFormatting>
  <conditionalFormatting sqref="N1:N51">
    <cfRule type="cellIs" dxfId="11" priority="13" operator="lessThanOrEqual">
      <formula>"79.90%"</formula>
    </cfRule>
  </conditionalFormatting>
  <conditionalFormatting sqref="R1:R51">
    <cfRule type="cellIs" dxfId="11" priority="14" operator="lessThanOrEqual">
      <formula>79.9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7" width="4.75"/>
    <col customWidth="1" min="38" max="38" width="11.63"/>
    <col customWidth="1" min="39" max="39" width="6.63"/>
    <col customWidth="1" min="40" max="40" width="56.38"/>
    <col customWidth="1" min="41" max="56" width="4.75"/>
    <col customWidth="1" min="57" max="57" width="9.13"/>
    <col customWidth="1" min="58" max="58" width="4.75"/>
    <col customWidth="1" min="59" max="59" width="56.38"/>
    <col customWidth="1" min="60" max="71" width="4.75"/>
    <col customWidth="1" hidden="1" min="72" max="79" width="4.75"/>
    <col customWidth="1" hidden="1" min="80" max="80" width="41.25"/>
    <col customWidth="1" hidden="1" min="81" max="81" width="10.13"/>
    <col customWidth="1" hidden="1" min="82" max="91" width="4.75"/>
  </cols>
  <sheetData>
    <row r="1" ht="37.5" customHeight="1">
      <c r="A1" s="131"/>
      <c r="B1" s="131"/>
      <c r="C1" s="394"/>
      <c r="D1" s="395" t="s">
        <v>573</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96"/>
      <c r="BY1" s="396"/>
      <c r="BZ1" s="396"/>
      <c r="CA1" s="396"/>
      <c r="CB1" s="396"/>
      <c r="CC1" s="396"/>
      <c r="CD1" s="396"/>
      <c r="CE1" s="396"/>
      <c r="CF1" s="396"/>
      <c r="CG1" s="396"/>
      <c r="CH1" s="396"/>
      <c r="CI1" s="396"/>
      <c r="CJ1" s="396"/>
      <c r="CK1" s="396"/>
      <c r="CL1" s="396"/>
      <c r="CM1" s="396"/>
    </row>
    <row r="2" ht="37.5" customHeight="1">
      <c r="A2" s="138"/>
      <c r="B2" s="138"/>
      <c r="C2" s="138"/>
      <c r="D2" s="139" t="s">
        <v>541</v>
      </c>
      <c r="E2" s="15"/>
      <c r="F2" s="15"/>
      <c r="G2" s="16"/>
      <c r="H2" s="140" t="str">
        <f>'DATOS DOCENTES'!B9</f>
        <v>SANDY RAFAEL TORRES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96"/>
      <c r="BY2" s="396"/>
      <c r="BZ2" s="396"/>
      <c r="CA2" s="396"/>
      <c r="CB2" s="396"/>
      <c r="CC2" s="396"/>
      <c r="CD2" s="396"/>
      <c r="CE2" s="396"/>
      <c r="CF2" s="396"/>
      <c r="CG2" s="396"/>
      <c r="CH2" s="396"/>
      <c r="CI2" s="396"/>
      <c r="CJ2" s="396"/>
      <c r="CK2" s="396"/>
      <c r="CL2" s="396"/>
      <c r="CM2" s="396"/>
    </row>
    <row r="3" ht="37.5" customHeight="1">
      <c r="A3" s="138"/>
      <c r="B3" s="138"/>
      <c r="C3" s="138"/>
      <c r="D3" s="139" t="s">
        <v>542</v>
      </c>
      <c r="E3" s="16"/>
      <c r="F3" s="399" t="s">
        <v>836</v>
      </c>
      <c r="G3" s="15"/>
      <c r="H3" s="15"/>
      <c r="I3" s="15"/>
      <c r="J3" s="15"/>
      <c r="K3" s="15"/>
      <c r="L3" s="15"/>
      <c r="M3" s="15"/>
      <c r="N3" s="15"/>
      <c r="O3" s="16"/>
      <c r="P3" s="143"/>
      <c r="Q3" s="143"/>
      <c r="R3" s="143"/>
      <c r="S3" s="143"/>
      <c r="T3" s="143"/>
      <c r="U3" s="138"/>
      <c r="V3" s="139" t="s">
        <v>542</v>
      </c>
      <c r="W3" s="16"/>
      <c r="X3" s="399" t="s">
        <v>837</v>
      </c>
      <c r="Y3" s="15"/>
      <c r="Z3" s="15"/>
      <c r="AA3" s="15"/>
      <c r="AB3" s="15"/>
      <c r="AC3" s="15"/>
      <c r="AD3" s="15"/>
      <c r="AE3" s="15"/>
      <c r="AF3" s="15"/>
      <c r="AG3" s="16"/>
      <c r="AH3" s="141"/>
      <c r="AI3" s="141"/>
      <c r="AJ3" s="141"/>
      <c r="AK3" s="141"/>
      <c r="AL3" s="397"/>
      <c r="AM3" s="141"/>
      <c r="AN3" s="141"/>
      <c r="AO3" s="398" t="s">
        <v>542</v>
      </c>
      <c r="AP3" s="16"/>
      <c r="AQ3" s="399" t="s">
        <v>838</v>
      </c>
      <c r="AR3" s="15"/>
      <c r="AS3" s="15"/>
      <c r="AT3" s="15"/>
      <c r="AU3" s="15"/>
      <c r="AV3" s="15"/>
      <c r="AW3" s="15"/>
      <c r="AX3" s="15"/>
      <c r="AY3" s="15"/>
      <c r="AZ3" s="16"/>
      <c r="BA3" s="141"/>
      <c r="BB3" s="141"/>
      <c r="BC3" s="141"/>
      <c r="BD3" s="141"/>
      <c r="BE3" s="397"/>
      <c r="BF3" s="397"/>
      <c r="BG3" s="397"/>
      <c r="BH3" s="398" t="s">
        <v>542</v>
      </c>
      <c r="BI3" s="16"/>
      <c r="BJ3" s="399" t="s">
        <v>839</v>
      </c>
      <c r="BK3" s="15"/>
      <c r="BL3" s="15"/>
      <c r="BM3" s="15"/>
      <c r="BN3" s="15"/>
      <c r="BO3" s="15"/>
      <c r="BP3" s="15"/>
      <c r="BQ3" s="15"/>
      <c r="BR3" s="15"/>
      <c r="BS3" s="16"/>
      <c r="BT3" s="141"/>
      <c r="BU3" s="141"/>
      <c r="BV3" s="141"/>
      <c r="BW3" s="141"/>
    </row>
    <row r="4" ht="37.5" customHeight="1">
      <c r="A4" s="35"/>
      <c r="B4" s="35"/>
      <c r="C4" s="2"/>
      <c r="D4" s="145" t="s">
        <v>545</v>
      </c>
      <c r="E4" s="15"/>
      <c r="F4" s="15"/>
      <c r="G4" s="15"/>
      <c r="H4" s="15"/>
      <c r="I4" s="15"/>
      <c r="J4" s="15"/>
      <c r="K4" s="15"/>
      <c r="L4" s="15"/>
      <c r="M4" s="15"/>
      <c r="N4" s="16"/>
      <c r="O4" s="146">
        <v>1.0</v>
      </c>
      <c r="P4" s="147"/>
      <c r="Q4" s="147"/>
      <c r="R4" s="147"/>
      <c r="S4" s="147"/>
      <c r="T4" s="2"/>
      <c r="U4" s="2"/>
      <c r="V4" s="145" t="s">
        <v>545</v>
      </c>
      <c r="W4" s="15"/>
      <c r="X4" s="15"/>
      <c r="Y4" s="15"/>
      <c r="Z4" s="15"/>
      <c r="AA4" s="15"/>
      <c r="AB4" s="15"/>
      <c r="AC4" s="15"/>
      <c r="AD4" s="15"/>
      <c r="AE4" s="15"/>
      <c r="AF4" s="16"/>
      <c r="AG4" s="146">
        <v>6.0</v>
      </c>
      <c r="AH4" s="147"/>
      <c r="AI4" s="147"/>
      <c r="AJ4" s="147"/>
      <c r="AK4" s="147"/>
      <c r="AL4" s="2"/>
      <c r="AM4" s="147"/>
      <c r="AN4" s="147"/>
      <c r="AO4" s="145" t="s">
        <v>545</v>
      </c>
      <c r="AP4" s="15"/>
      <c r="AQ4" s="15"/>
      <c r="AR4" s="15"/>
      <c r="AS4" s="15"/>
      <c r="AT4" s="15"/>
      <c r="AU4" s="15"/>
      <c r="AV4" s="15"/>
      <c r="AW4" s="15"/>
      <c r="AX4" s="15"/>
      <c r="AY4" s="16"/>
      <c r="AZ4" s="146">
        <v>5.0</v>
      </c>
      <c r="BA4" s="396"/>
      <c r="BB4" s="396"/>
      <c r="BC4" s="396"/>
      <c r="BD4" s="396"/>
      <c r="BE4" s="2"/>
      <c r="BF4" s="2"/>
      <c r="BG4" s="2"/>
      <c r="BH4" s="145" t="s">
        <v>545</v>
      </c>
      <c r="BI4" s="15"/>
      <c r="BJ4" s="15"/>
      <c r="BK4" s="15"/>
      <c r="BL4" s="15"/>
      <c r="BM4" s="15"/>
      <c r="BN4" s="15"/>
      <c r="BO4" s="15"/>
      <c r="BP4" s="15"/>
      <c r="BQ4" s="15"/>
      <c r="BR4" s="16"/>
      <c r="BS4" s="146">
        <v>1.0</v>
      </c>
      <c r="BT4" s="147"/>
      <c r="BU4" s="147"/>
      <c r="BV4" s="147"/>
      <c r="BW4" s="147"/>
      <c r="BX4" s="396"/>
      <c r="BY4" s="396"/>
      <c r="BZ4" s="396"/>
      <c r="CA4" s="396"/>
      <c r="CB4" s="396"/>
      <c r="CC4" s="396"/>
      <c r="CD4" s="396"/>
      <c r="CE4" s="396"/>
      <c r="CF4" s="396"/>
      <c r="CG4" s="396"/>
      <c r="CH4" s="396"/>
      <c r="CI4" s="396"/>
      <c r="CJ4" s="396"/>
      <c r="CK4" s="396"/>
      <c r="CL4" s="396"/>
      <c r="CM4" s="396"/>
    </row>
    <row r="5" ht="37.5" customHeight="1">
      <c r="A5" s="35"/>
      <c r="B5" s="35"/>
      <c r="C5" s="2"/>
      <c r="D5" s="22">
        <v>1.0</v>
      </c>
      <c r="E5" s="22">
        <v>2.0</v>
      </c>
      <c r="F5" s="22">
        <v>3.0</v>
      </c>
      <c r="G5" s="22">
        <v>4.0</v>
      </c>
      <c r="H5" s="22">
        <v>5.0</v>
      </c>
      <c r="I5" s="22">
        <v>6.0</v>
      </c>
      <c r="J5" s="22">
        <v>7.0</v>
      </c>
      <c r="K5" s="22">
        <v>8.0</v>
      </c>
      <c r="L5" s="22">
        <v>9.0</v>
      </c>
      <c r="M5" s="22">
        <v>10.0</v>
      </c>
      <c r="N5" s="151" t="s">
        <v>546</v>
      </c>
      <c r="O5" s="152" t="s">
        <v>547</v>
      </c>
      <c r="P5" s="152" t="s">
        <v>548</v>
      </c>
      <c r="Q5" s="152" t="s">
        <v>549</v>
      </c>
      <c r="R5" s="152" t="s">
        <v>550</v>
      </c>
      <c r="S5" s="152" t="s">
        <v>551</v>
      </c>
      <c r="T5" s="22"/>
      <c r="U5" s="22"/>
      <c r="V5" s="22">
        <v>1.0</v>
      </c>
      <c r="W5" s="22">
        <v>2.0</v>
      </c>
      <c r="X5" s="22">
        <v>3.0</v>
      </c>
      <c r="Y5" s="22">
        <v>4.0</v>
      </c>
      <c r="Z5" s="22">
        <v>5.0</v>
      </c>
      <c r="AA5" s="22">
        <v>6.0</v>
      </c>
      <c r="AB5" s="22">
        <v>7.0</v>
      </c>
      <c r="AC5" s="22">
        <v>8.0</v>
      </c>
      <c r="AD5" s="22">
        <v>9.0</v>
      </c>
      <c r="AE5" s="22">
        <v>10.0</v>
      </c>
      <c r="AF5" s="151" t="s">
        <v>546</v>
      </c>
      <c r="AG5" s="152" t="s">
        <v>547</v>
      </c>
      <c r="AH5" s="152" t="s">
        <v>548</v>
      </c>
      <c r="AI5" s="152" t="s">
        <v>549</v>
      </c>
      <c r="AJ5" s="152" t="s">
        <v>550</v>
      </c>
      <c r="AK5" s="152" t="s">
        <v>551</v>
      </c>
      <c r="AL5" s="400"/>
      <c r="AM5" s="400"/>
      <c r="AN5" s="401"/>
      <c r="AO5" s="402">
        <v>1.0</v>
      </c>
      <c r="AP5" s="402">
        <v>2.0</v>
      </c>
      <c r="AQ5" s="402">
        <v>3.0</v>
      </c>
      <c r="AR5" s="402">
        <v>4.0</v>
      </c>
      <c r="AS5" s="402">
        <v>5.0</v>
      </c>
      <c r="AT5" s="402">
        <v>6.0</v>
      </c>
      <c r="AU5" s="402">
        <v>7.0</v>
      </c>
      <c r="AV5" s="402">
        <v>8.0</v>
      </c>
      <c r="AW5" s="402">
        <v>9.0</v>
      </c>
      <c r="AX5" s="402">
        <v>10.0</v>
      </c>
      <c r="AY5" s="152" t="s">
        <v>546</v>
      </c>
      <c r="AZ5" s="152" t="s">
        <v>547</v>
      </c>
      <c r="BA5" s="152" t="s">
        <v>548</v>
      </c>
      <c r="BB5" s="152" t="s">
        <v>549</v>
      </c>
      <c r="BC5" s="152" t="s">
        <v>550</v>
      </c>
      <c r="BD5" s="152" t="s">
        <v>551</v>
      </c>
      <c r="BE5" s="401"/>
      <c r="BF5" s="401"/>
      <c r="BG5" s="401"/>
      <c r="BH5" s="402">
        <v>1.0</v>
      </c>
      <c r="BI5" s="402">
        <v>2.0</v>
      </c>
      <c r="BJ5" s="402">
        <v>3.0</v>
      </c>
      <c r="BK5" s="402">
        <v>4.0</v>
      </c>
      <c r="BL5" s="402">
        <v>5.0</v>
      </c>
      <c r="BM5" s="402">
        <v>6.0</v>
      </c>
      <c r="BN5" s="402">
        <v>7.0</v>
      </c>
      <c r="BO5" s="402">
        <v>8.0</v>
      </c>
      <c r="BP5" s="402">
        <v>9.0</v>
      </c>
      <c r="BQ5" s="402">
        <v>10.0</v>
      </c>
      <c r="BR5" s="152" t="s">
        <v>546</v>
      </c>
      <c r="BS5" s="152" t="s">
        <v>547</v>
      </c>
      <c r="BT5" s="152" t="s">
        <v>548</v>
      </c>
      <c r="BU5" s="152" t="s">
        <v>549</v>
      </c>
      <c r="BV5" s="152" t="s">
        <v>550</v>
      </c>
      <c r="BW5" s="152" t="s">
        <v>551</v>
      </c>
      <c r="BX5" s="396"/>
      <c r="BY5" s="396"/>
      <c r="BZ5" s="396"/>
      <c r="CA5" s="396"/>
      <c r="CB5" s="158" t="s">
        <v>556</v>
      </c>
      <c r="CC5" s="403" t="s">
        <v>110</v>
      </c>
      <c r="CD5" s="396"/>
      <c r="CE5" s="396"/>
      <c r="CF5" s="396"/>
      <c r="CG5" s="396"/>
      <c r="CH5" s="396"/>
      <c r="CI5" s="396"/>
      <c r="CJ5" s="396"/>
      <c r="CK5" s="396"/>
      <c r="CL5" s="396"/>
      <c r="CM5" s="396"/>
    </row>
    <row r="6" ht="30.0" customHeight="1">
      <c r="A6" s="22" t="s">
        <v>552</v>
      </c>
      <c r="B6" s="22" t="s">
        <v>553</v>
      </c>
      <c r="C6" s="157" t="s">
        <v>554</v>
      </c>
      <c r="D6" s="157">
        <v>25.0</v>
      </c>
      <c r="E6" s="157"/>
      <c r="F6" s="157"/>
      <c r="G6" s="157"/>
      <c r="H6" s="157"/>
      <c r="I6" s="157"/>
      <c r="J6" s="157"/>
      <c r="K6" s="157"/>
      <c r="L6" s="157"/>
      <c r="M6" s="157"/>
      <c r="N6" s="43"/>
      <c r="O6" s="43"/>
      <c r="P6" s="43"/>
      <c r="Q6" s="43"/>
      <c r="R6" s="43"/>
      <c r="S6" s="43"/>
      <c r="T6" s="22" t="s">
        <v>555</v>
      </c>
      <c r="U6" s="157" t="s">
        <v>554</v>
      </c>
      <c r="V6" s="157">
        <v>2.0</v>
      </c>
      <c r="W6" s="157">
        <v>4.0</v>
      </c>
      <c r="X6" s="157">
        <v>9.0</v>
      </c>
      <c r="Y6" s="157">
        <v>16.0</v>
      </c>
      <c r="Z6" s="157">
        <v>22.0</v>
      </c>
      <c r="AA6" s="157">
        <v>30.0</v>
      </c>
      <c r="AB6" s="157"/>
      <c r="AC6" s="157"/>
      <c r="AD6" s="157"/>
      <c r="AE6" s="157"/>
      <c r="AF6" s="43"/>
      <c r="AG6" s="43"/>
      <c r="AH6" s="43"/>
      <c r="AI6" s="43"/>
      <c r="AJ6" s="43"/>
      <c r="AK6" s="43"/>
      <c r="AL6" s="402" t="s">
        <v>552</v>
      </c>
      <c r="AM6" s="402" t="s">
        <v>553</v>
      </c>
      <c r="AN6" s="402" t="s">
        <v>554</v>
      </c>
      <c r="AO6" s="402">
        <v>2.0</v>
      </c>
      <c r="AP6" s="402">
        <v>9.0</v>
      </c>
      <c r="AQ6" s="402">
        <v>14.0</v>
      </c>
      <c r="AR6" s="402">
        <v>16.0</v>
      </c>
      <c r="AS6" s="402">
        <v>21.0</v>
      </c>
      <c r="AT6" s="402"/>
      <c r="AU6" s="402"/>
      <c r="AV6" s="402"/>
      <c r="AW6" s="402"/>
      <c r="AX6" s="402"/>
      <c r="AY6" s="43"/>
      <c r="AZ6" s="43"/>
      <c r="BA6" s="43"/>
      <c r="BB6" s="43"/>
      <c r="BC6" s="43"/>
      <c r="BD6" s="43"/>
      <c r="BE6" s="402" t="s">
        <v>552</v>
      </c>
      <c r="BF6" s="402" t="s">
        <v>553</v>
      </c>
      <c r="BG6" s="402" t="s">
        <v>554</v>
      </c>
      <c r="BH6" s="402">
        <v>4.0</v>
      </c>
      <c r="BI6" s="402">
        <v>11.0</v>
      </c>
      <c r="BJ6" s="402">
        <v>13.0</v>
      </c>
      <c r="BK6" s="402">
        <v>18.0</v>
      </c>
      <c r="BL6" s="402">
        <v>27.0</v>
      </c>
      <c r="BM6" s="402"/>
      <c r="BN6" s="402"/>
      <c r="BO6" s="402"/>
      <c r="BP6" s="402"/>
      <c r="BQ6" s="402"/>
      <c r="BR6" s="43"/>
      <c r="BS6" s="43"/>
      <c r="BT6" s="43"/>
      <c r="BU6" s="43"/>
      <c r="BV6" s="43"/>
      <c r="BW6" s="43"/>
      <c r="BX6" s="396"/>
      <c r="BY6" s="396"/>
      <c r="BZ6" s="396"/>
      <c r="CA6" s="396"/>
      <c r="CB6" s="170" t="s">
        <v>540</v>
      </c>
      <c r="CC6" s="403" t="s">
        <v>840</v>
      </c>
      <c r="CD6" s="403"/>
      <c r="CE6" s="396"/>
      <c r="CF6" s="396"/>
      <c r="CG6" s="396"/>
      <c r="CH6" s="396"/>
      <c r="CI6" s="396"/>
      <c r="CJ6" s="396"/>
      <c r="CK6" s="396"/>
      <c r="CL6" s="396"/>
      <c r="CM6" s="396"/>
    </row>
    <row r="7" ht="30.0" customHeight="1">
      <c r="A7" s="160">
        <f>'3A 2025 - 2026 DATOS DEL ESTUDI'!N4</f>
        <v>32586041</v>
      </c>
      <c r="B7" s="160">
        <v>1.0</v>
      </c>
      <c r="C7" s="161" t="str">
        <f>'3A 2025 - 2026 DATOS DEL ESTUDI'!B4</f>
        <v>Jadiel De Jesús Acosta Peña</v>
      </c>
      <c r="D7" s="162" t="s">
        <v>559</v>
      </c>
      <c r="E7" s="162"/>
      <c r="F7" s="162"/>
      <c r="G7" s="162"/>
      <c r="H7" s="162"/>
      <c r="I7" s="162"/>
      <c r="J7" s="163"/>
      <c r="K7" s="163"/>
      <c r="L7" s="163"/>
      <c r="M7" s="163"/>
      <c r="N7" s="162">
        <f t="shared" ref="N7:N51" si="1">IFERROR(COUNTIF(D7:M7,"P")+COUNTIF(D7:M7,"e")+COUNTIF(D7:M7,"t")-INT(COUNTIF(D7:M7,"e")/3)-INT(COUNTIF(D7:M7,"t")/3),"")</f>
        <v>1</v>
      </c>
      <c r="O7" s="164">
        <f t="shared" ref="O7:O51" si="2">IFERROR((N7/$O$4),"")</f>
        <v>1</v>
      </c>
      <c r="P7" s="165">
        <f t="shared" ref="P7:P51" si="3">IFERROR(COUNTIF(D7:M7,"A"),"")</f>
        <v>0</v>
      </c>
      <c r="Q7" s="164">
        <f t="shared" ref="Q7:Q51" si="4">IFERROR((P7/$O$4),"")</f>
        <v>0</v>
      </c>
      <c r="R7" s="166">
        <f t="shared" ref="R7:R51" si="5">IFERROR(COUNTIF(D7:M7,"E"),"")</f>
        <v>0</v>
      </c>
      <c r="S7" s="164">
        <f t="shared" ref="S7:S51" si="6">IFERROR((R7/$O$4),"")</f>
        <v>0</v>
      </c>
      <c r="T7" s="160">
        <v>1.0</v>
      </c>
      <c r="U7" s="161" t="str">
        <f t="shared" ref="U7:U51" si="7">C7</f>
        <v>Jadiel De Jesús Acosta Peña</v>
      </c>
      <c r="V7" s="162" t="s">
        <v>559</v>
      </c>
      <c r="W7" s="162" t="s">
        <v>559</v>
      </c>
      <c r="X7" s="162" t="s">
        <v>559</v>
      </c>
      <c r="Y7" s="162" t="s">
        <v>559</v>
      </c>
      <c r="Z7" s="162" t="s">
        <v>559</v>
      </c>
      <c r="AA7" s="162" t="s">
        <v>559</v>
      </c>
      <c r="AB7" s="162"/>
      <c r="AC7" s="162"/>
      <c r="AD7" s="162"/>
      <c r="AE7" s="163"/>
      <c r="AF7" s="163">
        <f t="shared" ref="AF7:AF51" si="8">IFERROR(COUNTIF(V7:AE7,"P")+COUNTIF(V7:AE7,"e")+COUNTIF(V7:AE7,"t")-INT(COUNTIF(V7:AE7,"e")/3)-INT(COUNTIF(V7:AE7,"t")/3),"")</f>
        <v>6</v>
      </c>
      <c r="AG7" s="164">
        <f t="shared" ref="AG7:AG51" si="9">IFERROR(AF7/$AG$4,"")</f>
        <v>1</v>
      </c>
      <c r="AH7" s="166">
        <f t="shared" ref="AH7:AH51" si="10">IFERROR(COUNTIF(V7:AE7,"A"),"")</f>
        <v>0</v>
      </c>
      <c r="AI7" s="164">
        <f t="shared" ref="AI7:AI51" si="11">IFERROR((AH7/$AG$4),"")</f>
        <v>0</v>
      </c>
      <c r="AJ7" s="166">
        <f t="shared" ref="AJ7:AJ51" si="12">IFERROR(COUNTIF(V7:AE7,"E"),"")</f>
        <v>0</v>
      </c>
      <c r="AK7" s="164">
        <f>IFERROR((AJ7/$AG$4),"")</f>
        <v>0</v>
      </c>
      <c r="AL7" s="404">
        <f t="shared" ref="AL7:AL51" si="13">A7</f>
        <v>32586041</v>
      </c>
      <c r="AM7" s="160">
        <v>1.0</v>
      </c>
      <c r="AN7" s="405" t="str">
        <f t="shared" ref="AN7:AN51" si="14">C7</f>
        <v>Jadiel De Jesús Acosta Peña</v>
      </c>
      <c r="AO7" s="162" t="s">
        <v>559</v>
      </c>
      <c r="AP7" s="162" t="s">
        <v>559</v>
      </c>
      <c r="AQ7" s="162" t="s">
        <v>559</v>
      </c>
      <c r="AR7" s="162" t="s">
        <v>559</v>
      </c>
      <c r="AS7" s="162" t="s">
        <v>559</v>
      </c>
      <c r="AT7" s="162"/>
      <c r="AU7" s="164"/>
      <c r="AV7" s="164"/>
      <c r="AW7" s="164"/>
      <c r="AX7" s="164"/>
      <c r="AY7" s="166">
        <f t="shared" ref="AY7:AY51" si="15">IFERROR(COUNTIF(AO7:AX7,"P")+COUNTIF(AO7:AX7,"e")+COUNTIF(AO7:AX7,"t")-INT(COUNTIF(AO7:AX7,"e")/3)-INT(COUNTIF(AO7:AX7,"t")/3),"")</f>
        <v>5</v>
      </c>
      <c r="AZ7" s="407">
        <f t="shared" ref="AZ7:AZ51" si="16">IFERROR(AY7/$AZ$4,"")</f>
        <v>1</v>
      </c>
      <c r="BA7" s="406">
        <f t="shared" ref="BA7:BA51" si="17">IFERROR(COUNTIF(AO7:AX7,"A"),"")</f>
        <v>0</v>
      </c>
      <c r="BB7" s="406">
        <f t="shared" ref="BB7:BB51" si="18">IFERROR((BA7/$AG$4),"")</f>
        <v>0</v>
      </c>
      <c r="BC7" s="406">
        <f t="shared" ref="BC7:BC51" si="19">IFERROR(COUNTIF(AO7:AX7,"E"),"")</f>
        <v>0</v>
      </c>
      <c r="BD7" s="406">
        <f t="shared" ref="BD7:BD51" si="20">IFERROR((BC7/$AG$4),"")</f>
        <v>0</v>
      </c>
      <c r="BE7" s="22">
        <f t="shared" ref="BE7:BE51" si="21">A7</f>
        <v>32586041</v>
      </c>
      <c r="BF7" s="193">
        <v>1.0</v>
      </c>
      <c r="BG7" s="405" t="str">
        <f t="shared" ref="BG7:BG51" si="22">C7</f>
        <v>Jadiel De Jesús Acosta Peña</v>
      </c>
      <c r="BH7" s="162" t="s">
        <v>559</v>
      </c>
      <c r="BI7" s="162" t="s">
        <v>559</v>
      </c>
      <c r="BJ7" s="162" t="s">
        <v>559</v>
      </c>
      <c r="BK7" s="162" t="s">
        <v>559</v>
      </c>
      <c r="BL7" s="162" t="s">
        <v>559</v>
      </c>
      <c r="BM7" s="402"/>
      <c r="BN7" s="402"/>
      <c r="BO7" s="402"/>
      <c r="BP7" s="402"/>
      <c r="BQ7" s="402"/>
      <c r="BR7" s="470">
        <f t="shared" ref="BR7:BR51" si="23">IFERROR(COUNTIF(BH7:BQ7,"P")+COUNTIF(BH7:BQ7,"e")+COUNTIF(BH7:BQ7,"t")-INT(COUNTIF(BH7:BQ7,"e")/3)-INT(COUNTIF(BH7:BQ7,"t")/3),"")</f>
        <v>5</v>
      </c>
      <c r="BS7" s="164">
        <f t="shared" ref="BS7:BS51" si="24">IFERROR(BR7/$BS$4,"")</f>
        <v>5</v>
      </c>
      <c r="BT7" s="164"/>
      <c r="BU7" s="164"/>
      <c r="BV7" s="164"/>
      <c r="BW7" s="164"/>
      <c r="BX7" s="410"/>
      <c r="BY7" s="410"/>
      <c r="BZ7" s="410"/>
      <c r="CA7" s="410"/>
      <c r="CB7" s="170" t="s">
        <v>561</v>
      </c>
      <c r="CC7" s="403" t="s">
        <v>841</v>
      </c>
      <c r="CD7" s="410"/>
      <c r="CE7" s="410"/>
      <c r="CF7" s="410"/>
      <c r="CG7" s="410"/>
      <c r="CH7" s="410"/>
      <c r="CI7" s="410"/>
      <c r="CJ7" s="410"/>
      <c r="CK7" s="410"/>
      <c r="CL7" s="410"/>
      <c r="CM7" s="410"/>
    </row>
    <row r="8" ht="30.0" customHeight="1">
      <c r="A8" s="160">
        <f>'3A 2025 - 2026 DATOS DEL ESTUDI'!N5</f>
        <v>6954636</v>
      </c>
      <c r="B8" s="160">
        <v>2.0</v>
      </c>
      <c r="C8" s="161" t="str">
        <f>'3A 2025 - 2026 DATOS DEL ESTUDI'!B5</f>
        <v>Daniel  Elía Almonte Martínez</v>
      </c>
      <c r="D8" s="162" t="s">
        <v>559</v>
      </c>
      <c r="E8" s="162"/>
      <c r="F8" s="162"/>
      <c r="G8" s="162"/>
      <c r="H8" s="162"/>
      <c r="I8" s="162"/>
      <c r="J8" s="163"/>
      <c r="K8" s="163"/>
      <c r="L8" s="163"/>
      <c r="M8" s="163"/>
      <c r="N8" s="162">
        <f t="shared" si="1"/>
        <v>1</v>
      </c>
      <c r="O8" s="164">
        <f t="shared" si="2"/>
        <v>1</v>
      </c>
      <c r="P8" s="165">
        <f t="shared" si="3"/>
        <v>0</v>
      </c>
      <c r="Q8" s="164">
        <f t="shared" si="4"/>
        <v>0</v>
      </c>
      <c r="R8" s="166">
        <f t="shared" si="5"/>
        <v>0</v>
      </c>
      <c r="S8" s="164">
        <f t="shared" si="6"/>
        <v>0</v>
      </c>
      <c r="T8" s="160">
        <v>2.0</v>
      </c>
      <c r="U8" s="161" t="str">
        <f t="shared" si="7"/>
        <v>Daniel  Elía Almonte Martínez</v>
      </c>
      <c r="V8" s="162" t="s">
        <v>559</v>
      </c>
      <c r="W8" s="162" t="s">
        <v>559</v>
      </c>
      <c r="X8" s="162" t="s">
        <v>559</v>
      </c>
      <c r="Y8" s="162" t="s">
        <v>559</v>
      </c>
      <c r="Z8" s="162" t="s">
        <v>559</v>
      </c>
      <c r="AA8" s="162" t="s">
        <v>559</v>
      </c>
      <c r="AB8" s="162"/>
      <c r="AC8" s="162"/>
      <c r="AD8" s="162"/>
      <c r="AE8" s="163"/>
      <c r="AF8" s="163">
        <f t="shared" si="8"/>
        <v>6</v>
      </c>
      <c r="AG8" s="164">
        <f t="shared" si="9"/>
        <v>1</v>
      </c>
      <c r="AH8" s="166">
        <f t="shared" si="10"/>
        <v>0</v>
      </c>
      <c r="AI8" s="164">
        <f t="shared" si="11"/>
        <v>0</v>
      </c>
      <c r="AJ8" s="166">
        <f t="shared" si="12"/>
        <v>0</v>
      </c>
      <c r="AK8" s="164"/>
      <c r="AL8" s="404">
        <f t="shared" si="13"/>
        <v>6954636</v>
      </c>
      <c r="AM8" s="160">
        <v>2.0</v>
      </c>
      <c r="AN8" s="405" t="str">
        <f t="shared" si="14"/>
        <v>Daniel  Elía Almonte Martínez</v>
      </c>
      <c r="AO8" s="162" t="s">
        <v>578</v>
      </c>
      <c r="AP8" s="162" t="s">
        <v>559</v>
      </c>
      <c r="AQ8" s="162" t="s">
        <v>559</v>
      </c>
      <c r="AR8" s="162" t="s">
        <v>559</v>
      </c>
      <c r="AS8" s="162" t="s">
        <v>559</v>
      </c>
      <c r="AT8" s="162"/>
      <c r="AU8" s="164"/>
      <c r="AV8" s="164"/>
      <c r="AW8" s="164"/>
      <c r="AX8" s="164"/>
      <c r="AY8" s="166">
        <f t="shared" si="15"/>
        <v>5</v>
      </c>
      <c r="AZ8" s="407">
        <f t="shared" si="16"/>
        <v>1</v>
      </c>
      <c r="BA8" s="406">
        <f t="shared" si="17"/>
        <v>0</v>
      </c>
      <c r="BB8" s="406">
        <f t="shared" si="18"/>
        <v>0</v>
      </c>
      <c r="BC8" s="406">
        <f t="shared" si="19"/>
        <v>1</v>
      </c>
      <c r="BD8" s="406">
        <f t="shared" si="20"/>
        <v>0.1666666667</v>
      </c>
      <c r="BE8" s="22">
        <f t="shared" si="21"/>
        <v>6954636</v>
      </c>
      <c r="BF8" s="411">
        <v>2.0</v>
      </c>
      <c r="BG8" s="405" t="str">
        <f t="shared" si="22"/>
        <v>Daniel  Elía Almonte Martínez</v>
      </c>
      <c r="BH8" s="120" t="s">
        <v>559</v>
      </c>
      <c r="BI8" s="120" t="s">
        <v>578</v>
      </c>
      <c r="BJ8" s="120" t="s">
        <v>578</v>
      </c>
      <c r="BK8" s="120" t="s">
        <v>578</v>
      </c>
      <c r="BL8" s="120" t="s">
        <v>559</v>
      </c>
      <c r="BM8" s="120"/>
      <c r="BN8" s="120"/>
      <c r="BO8" s="471"/>
      <c r="BP8" s="414"/>
      <c r="BQ8" s="414"/>
      <c r="BR8" s="470">
        <f t="shared" si="23"/>
        <v>4</v>
      </c>
      <c r="BS8" s="164">
        <f t="shared" si="24"/>
        <v>4</v>
      </c>
      <c r="BT8" s="414"/>
      <c r="BU8" s="414"/>
      <c r="BV8" s="414"/>
      <c r="BW8" s="414"/>
      <c r="CB8" s="170" t="s">
        <v>563</v>
      </c>
      <c r="CC8" s="403" t="s">
        <v>842</v>
      </c>
    </row>
    <row r="9" ht="30.0" customHeight="1">
      <c r="A9" s="160">
        <f>'3A 2025 - 2026 DATOS DEL ESTUDI'!N6</f>
        <v>32743589</v>
      </c>
      <c r="B9" s="160">
        <v>3.0</v>
      </c>
      <c r="C9" s="161" t="str">
        <f>'3A 2025 - 2026 DATOS DEL ESTUDI'!B6</f>
        <v>Isaac  Ángeles Liriano</v>
      </c>
      <c r="D9" s="162" t="s">
        <v>559</v>
      </c>
      <c r="E9" s="162"/>
      <c r="F9" s="162"/>
      <c r="G9" s="162"/>
      <c r="H9" s="162"/>
      <c r="I9" s="162"/>
      <c r="J9" s="163"/>
      <c r="K9" s="163"/>
      <c r="L9" s="163"/>
      <c r="M9" s="163"/>
      <c r="N9" s="162">
        <f t="shared" si="1"/>
        <v>1</v>
      </c>
      <c r="O9" s="164">
        <f t="shared" si="2"/>
        <v>1</v>
      </c>
      <c r="P9" s="165">
        <f t="shared" si="3"/>
        <v>0</v>
      </c>
      <c r="Q9" s="164">
        <f t="shared" si="4"/>
        <v>0</v>
      </c>
      <c r="R9" s="166">
        <f t="shared" si="5"/>
        <v>0</v>
      </c>
      <c r="S9" s="164">
        <f t="shared" si="6"/>
        <v>0</v>
      </c>
      <c r="T9" s="160">
        <v>3.0</v>
      </c>
      <c r="U9" s="161" t="str">
        <f t="shared" si="7"/>
        <v>Isaac  Ángeles Liriano</v>
      </c>
      <c r="V9" s="162" t="s">
        <v>559</v>
      </c>
      <c r="W9" s="162" t="s">
        <v>559</v>
      </c>
      <c r="X9" s="162" t="s">
        <v>559</v>
      </c>
      <c r="Y9" s="162" t="s">
        <v>559</v>
      </c>
      <c r="Z9" s="162" t="s">
        <v>559</v>
      </c>
      <c r="AA9" s="162" t="s">
        <v>559</v>
      </c>
      <c r="AB9" s="162"/>
      <c r="AC9" s="162"/>
      <c r="AD9" s="162"/>
      <c r="AE9" s="163"/>
      <c r="AF9" s="163">
        <f t="shared" si="8"/>
        <v>6</v>
      </c>
      <c r="AG9" s="164">
        <f t="shared" si="9"/>
        <v>1</v>
      </c>
      <c r="AH9" s="166">
        <f t="shared" si="10"/>
        <v>0</v>
      </c>
      <c r="AI9" s="164">
        <f t="shared" si="11"/>
        <v>0</v>
      </c>
      <c r="AJ9" s="166">
        <f t="shared" si="12"/>
        <v>0</v>
      </c>
      <c r="AK9" s="164"/>
      <c r="AL9" s="404">
        <f t="shared" si="13"/>
        <v>32743589</v>
      </c>
      <c r="AM9" s="160">
        <v>3.0</v>
      </c>
      <c r="AN9" s="405" t="str">
        <f t="shared" si="14"/>
        <v>Isaac  Ángeles Liriano</v>
      </c>
      <c r="AO9" s="162" t="s">
        <v>559</v>
      </c>
      <c r="AP9" s="162" t="s">
        <v>559</v>
      </c>
      <c r="AQ9" s="162" t="s">
        <v>559</v>
      </c>
      <c r="AR9" s="162" t="s">
        <v>559</v>
      </c>
      <c r="AS9" s="162" t="s">
        <v>559</v>
      </c>
      <c r="AT9" s="162"/>
      <c r="AU9" s="164"/>
      <c r="AV9" s="164"/>
      <c r="AW9" s="164"/>
      <c r="AX9" s="164"/>
      <c r="AY9" s="166">
        <f t="shared" si="15"/>
        <v>5</v>
      </c>
      <c r="AZ9" s="407">
        <f t="shared" si="16"/>
        <v>1</v>
      </c>
      <c r="BA9" s="406">
        <f t="shared" si="17"/>
        <v>0</v>
      </c>
      <c r="BB9" s="406">
        <f t="shared" si="18"/>
        <v>0</v>
      </c>
      <c r="BC9" s="406">
        <f t="shared" si="19"/>
        <v>0</v>
      </c>
      <c r="BD9" s="406">
        <f t="shared" si="20"/>
        <v>0</v>
      </c>
      <c r="BE9" s="22">
        <f t="shared" si="21"/>
        <v>32743589</v>
      </c>
      <c r="BF9" s="193">
        <v>3.0</v>
      </c>
      <c r="BG9" s="405" t="str">
        <f t="shared" si="22"/>
        <v>Isaac  Ángeles Liriano</v>
      </c>
      <c r="BH9" s="120" t="s">
        <v>559</v>
      </c>
      <c r="BI9" s="120" t="s">
        <v>559</v>
      </c>
      <c r="BJ9" s="120" t="s">
        <v>559</v>
      </c>
      <c r="BK9" s="120" t="s">
        <v>579</v>
      </c>
      <c r="BL9" s="120" t="s">
        <v>559</v>
      </c>
      <c r="BM9" s="120"/>
      <c r="BN9" s="120"/>
      <c r="BO9" s="471"/>
      <c r="BP9" s="414"/>
      <c r="BQ9" s="414"/>
      <c r="BR9" s="470">
        <f t="shared" si="23"/>
        <v>4</v>
      </c>
      <c r="BS9" s="164">
        <f t="shared" si="24"/>
        <v>4</v>
      </c>
      <c r="BT9" s="414"/>
      <c r="BU9" s="414"/>
      <c r="BV9" s="414"/>
      <c r="BW9" s="414"/>
      <c r="CB9" s="170" t="s">
        <v>565</v>
      </c>
      <c r="CC9" s="403" t="s">
        <v>843</v>
      </c>
    </row>
    <row r="10" ht="30.0" customHeight="1">
      <c r="A10" s="160">
        <f>'3A 2025 - 2026 DATOS DEL ESTUDI'!N7</f>
        <v>32899338</v>
      </c>
      <c r="B10" s="160">
        <v>4.0</v>
      </c>
      <c r="C10" s="161" t="str">
        <f>'3A 2025 - 2026 DATOS DEL ESTUDI'!B7</f>
        <v>Melaniee  Aquino  Estrella</v>
      </c>
      <c r="D10" s="162" t="s">
        <v>559</v>
      </c>
      <c r="E10" s="162"/>
      <c r="F10" s="162"/>
      <c r="G10" s="162"/>
      <c r="H10" s="162"/>
      <c r="I10" s="162"/>
      <c r="J10" s="163"/>
      <c r="K10" s="163"/>
      <c r="L10" s="163"/>
      <c r="M10" s="163"/>
      <c r="N10" s="162">
        <f t="shared" si="1"/>
        <v>1</v>
      </c>
      <c r="O10" s="164">
        <f t="shared" si="2"/>
        <v>1</v>
      </c>
      <c r="P10" s="165">
        <f t="shared" si="3"/>
        <v>0</v>
      </c>
      <c r="Q10" s="164">
        <f t="shared" si="4"/>
        <v>0</v>
      </c>
      <c r="R10" s="166">
        <f t="shared" si="5"/>
        <v>0</v>
      </c>
      <c r="S10" s="164">
        <f t="shared" si="6"/>
        <v>0</v>
      </c>
      <c r="T10" s="160">
        <v>4.0</v>
      </c>
      <c r="U10" s="161" t="str">
        <f t="shared" si="7"/>
        <v>Melaniee  Aquino  Estrella</v>
      </c>
      <c r="V10" s="162" t="s">
        <v>559</v>
      </c>
      <c r="W10" s="162" t="s">
        <v>559</v>
      </c>
      <c r="X10" s="162" t="s">
        <v>559</v>
      </c>
      <c r="Y10" s="162" t="s">
        <v>559</v>
      </c>
      <c r="Z10" s="162" t="s">
        <v>559</v>
      </c>
      <c r="AA10" s="162" t="s">
        <v>559</v>
      </c>
      <c r="AB10" s="162"/>
      <c r="AC10" s="162"/>
      <c r="AD10" s="162"/>
      <c r="AE10" s="163"/>
      <c r="AF10" s="163">
        <f t="shared" si="8"/>
        <v>6</v>
      </c>
      <c r="AG10" s="164">
        <f t="shared" si="9"/>
        <v>1</v>
      </c>
      <c r="AH10" s="166">
        <f t="shared" si="10"/>
        <v>0</v>
      </c>
      <c r="AI10" s="164">
        <f t="shared" si="11"/>
        <v>0</v>
      </c>
      <c r="AJ10" s="166">
        <f t="shared" si="12"/>
        <v>0</v>
      </c>
      <c r="AK10" s="164"/>
      <c r="AL10" s="404">
        <f t="shared" si="13"/>
        <v>32899338</v>
      </c>
      <c r="AM10" s="160">
        <v>4.0</v>
      </c>
      <c r="AN10" s="405" t="str">
        <f t="shared" si="14"/>
        <v>Melaniee  Aquino  Estrella</v>
      </c>
      <c r="AO10" s="162" t="s">
        <v>559</v>
      </c>
      <c r="AP10" s="162" t="s">
        <v>559</v>
      </c>
      <c r="AQ10" s="162" t="s">
        <v>579</v>
      </c>
      <c r="AR10" s="162" t="s">
        <v>559</v>
      </c>
      <c r="AS10" s="162" t="s">
        <v>559</v>
      </c>
      <c r="AT10" s="162"/>
      <c r="AU10" s="164"/>
      <c r="AV10" s="164"/>
      <c r="AW10" s="164"/>
      <c r="AX10" s="164"/>
      <c r="AY10" s="166">
        <f t="shared" si="15"/>
        <v>4</v>
      </c>
      <c r="AZ10" s="407">
        <f t="shared" si="16"/>
        <v>0.8</v>
      </c>
      <c r="BA10" s="406">
        <f t="shared" si="17"/>
        <v>1</v>
      </c>
      <c r="BB10" s="406">
        <f t="shared" si="18"/>
        <v>0.1666666667</v>
      </c>
      <c r="BC10" s="406">
        <f t="shared" si="19"/>
        <v>0</v>
      </c>
      <c r="BD10" s="406">
        <f t="shared" si="20"/>
        <v>0</v>
      </c>
      <c r="BE10" s="22">
        <f t="shared" si="21"/>
        <v>32899338</v>
      </c>
      <c r="BF10" s="411">
        <v>4.0</v>
      </c>
      <c r="BG10" s="405" t="str">
        <f t="shared" si="22"/>
        <v>Melaniee  Aquino  Estrella</v>
      </c>
      <c r="BH10" s="120" t="s">
        <v>559</v>
      </c>
      <c r="BI10" s="120" t="s">
        <v>559</v>
      </c>
      <c r="BJ10" s="120" t="s">
        <v>559</v>
      </c>
      <c r="BK10" s="120" t="s">
        <v>559</v>
      </c>
      <c r="BL10" s="120" t="s">
        <v>559</v>
      </c>
      <c r="BM10" s="120"/>
      <c r="BN10" s="120"/>
      <c r="BO10" s="471"/>
      <c r="BP10" s="414"/>
      <c r="BQ10" s="414"/>
      <c r="BR10" s="470">
        <f t="shared" si="23"/>
        <v>5</v>
      </c>
      <c r="BS10" s="164">
        <f t="shared" si="24"/>
        <v>5</v>
      </c>
      <c r="BT10" s="414"/>
      <c r="BU10" s="414"/>
      <c r="BV10" s="414"/>
      <c r="BW10" s="414"/>
      <c r="CB10" s="170" t="s">
        <v>567</v>
      </c>
      <c r="CC10" s="403" t="s">
        <v>844</v>
      </c>
    </row>
    <row r="11" ht="30.0" customHeight="1">
      <c r="A11" s="160">
        <f>'3A 2025 - 2026 DATOS DEL ESTUDI'!N8</f>
        <v>33109621</v>
      </c>
      <c r="B11" s="160">
        <v>5.0</v>
      </c>
      <c r="C11" s="161" t="str">
        <f>'3A 2025 - 2026 DATOS DEL ESTUDI'!B8</f>
        <v>Jennifer  Asenjo  De Los Santos TRANSFERIDA 10/12/25</v>
      </c>
      <c r="D11" s="162" t="s">
        <v>559</v>
      </c>
      <c r="E11" s="162"/>
      <c r="F11" s="162"/>
      <c r="G11" s="162"/>
      <c r="H11" s="162"/>
      <c r="I11" s="162"/>
      <c r="J11" s="163"/>
      <c r="K11" s="163"/>
      <c r="L11" s="163"/>
      <c r="M11" s="163"/>
      <c r="N11" s="162">
        <f t="shared" si="1"/>
        <v>1</v>
      </c>
      <c r="O11" s="164">
        <f t="shared" si="2"/>
        <v>1</v>
      </c>
      <c r="P11" s="165">
        <f t="shared" si="3"/>
        <v>0</v>
      </c>
      <c r="Q11" s="164">
        <f t="shared" si="4"/>
        <v>0</v>
      </c>
      <c r="R11" s="166">
        <f t="shared" si="5"/>
        <v>0</v>
      </c>
      <c r="S11" s="164">
        <f t="shared" si="6"/>
        <v>0</v>
      </c>
      <c r="T11" s="160">
        <v>5.0</v>
      </c>
      <c r="U11" s="161" t="str">
        <f t="shared" si="7"/>
        <v>Jennifer  Asenjo  De Los Santos TRANSFERIDA 10/12/25</v>
      </c>
      <c r="V11" s="162" t="s">
        <v>579</v>
      </c>
      <c r="W11" s="162" t="s">
        <v>559</v>
      </c>
      <c r="X11" s="162" t="s">
        <v>559</v>
      </c>
      <c r="Y11" s="162" t="s">
        <v>559</v>
      </c>
      <c r="Z11" s="162" t="s">
        <v>559</v>
      </c>
      <c r="AA11" s="162" t="s">
        <v>559</v>
      </c>
      <c r="AB11" s="162"/>
      <c r="AC11" s="162"/>
      <c r="AD11" s="162"/>
      <c r="AE11" s="163"/>
      <c r="AF11" s="163">
        <f t="shared" si="8"/>
        <v>5</v>
      </c>
      <c r="AG11" s="164">
        <f t="shared" si="9"/>
        <v>0.8333333333</v>
      </c>
      <c r="AH11" s="166">
        <f t="shared" si="10"/>
        <v>1</v>
      </c>
      <c r="AI11" s="164">
        <f t="shared" si="11"/>
        <v>0.1666666667</v>
      </c>
      <c r="AJ11" s="166">
        <f t="shared" si="12"/>
        <v>0</v>
      </c>
      <c r="AK11" s="164"/>
      <c r="AL11" s="404">
        <f t="shared" si="13"/>
        <v>33109621</v>
      </c>
      <c r="AM11" s="160">
        <v>5.0</v>
      </c>
      <c r="AN11" s="405" t="str">
        <f t="shared" si="14"/>
        <v>Jennifer  Asenjo  De Los Santos TRANSFERIDA 10/12/25</v>
      </c>
      <c r="AO11" s="162" t="s">
        <v>559</v>
      </c>
      <c r="AP11" s="162" t="s">
        <v>559</v>
      </c>
      <c r="AQ11" s="162" t="s">
        <v>559</v>
      </c>
      <c r="AR11" s="162" t="s">
        <v>559</v>
      </c>
      <c r="AS11" s="162" t="s">
        <v>559</v>
      </c>
      <c r="AT11" s="162"/>
      <c r="AU11" s="164"/>
      <c r="AV11" s="164"/>
      <c r="AW11" s="164"/>
      <c r="AX11" s="164"/>
      <c r="AY11" s="166">
        <f t="shared" si="15"/>
        <v>5</v>
      </c>
      <c r="AZ11" s="407">
        <f t="shared" si="16"/>
        <v>1</v>
      </c>
      <c r="BA11" s="406">
        <f t="shared" si="17"/>
        <v>0</v>
      </c>
      <c r="BB11" s="406">
        <f t="shared" si="18"/>
        <v>0</v>
      </c>
      <c r="BC11" s="406">
        <f t="shared" si="19"/>
        <v>0</v>
      </c>
      <c r="BD11" s="406">
        <f t="shared" si="20"/>
        <v>0</v>
      </c>
      <c r="BE11" s="22">
        <f t="shared" si="21"/>
        <v>33109621</v>
      </c>
      <c r="BF11" s="193">
        <v>5.0</v>
      </c>
      <c r="BG11" s="405" t="str">
        <f t="shared" si="22"/>
        <v>Jennifer  Asenjo  De Los Santos TRANSFERIDA 10/12/25</v>
      </c>
      <c r="BH11" s="120" t="s">
        <v>579</v>
      </c>
      <c r="BI11" s="120" t="s">
        <v>559</v>
      </c>
      <c r="BJ11" s="120" t="s">
        <v>559</v>
      </c>
      <c r="BK11" s="120" t="s">
        <v>559</v>
      </c>
      <c r="BL11" s="120" t="s">
        <v>559</v>
      </c>
      <c r="BM11" s="120"/>
      <c r="BN11" s="120"/>
      <c r="BO11" s="471"/>
      <c r="BP11" s="414"/>
      <c r="BQ11" s="414"/>
      <c r="BR11" s="470">
        <f t="shared" si="23"/>
        <v>4</v>
      </c>
      <c r="BS11" s="164">
        <f t="shared" si="24"/>
        <v>4</v>
      </c>
      <c r="BT11" s="414"/>
      <c r="BU11" s="414"/>
      <c r="BV11" s="414"/>
      <c r="BW11" s="414"/>
      <c r="CB11" s="170" t="s">
        <v>569</v>
      </c>
      <c r="CC11" s="403" t="s">
        <v>845</v>
      </c>
    </row>
    <row r="12" ht="30.0" customHeight="1">
      <c r="A12" s="160">
        <f>'3A 2025 - 2026 DATOS DEL ESTUDI'!N9</f>
        <v>32678295</v>
      </c>
      <c r="B12" s="160">
        <v>6.0</v>
      </c>
      <c r="C12" s="161" t="str">
        <f>'3A 2025 - 2026 DATOS DEL ESTUDI'!B9</f>
        <v>Leshlie Crismayri Bautista Quezada</v>
      </c>
      <c r="D12" s="162" t="s">
        <v>559</v>
      </c>
      <c r="E12" s="162"/>
      <c r="F12" s="162"/>
      <c r="G12" s="162"/>
      <c r="H12" s="162"/>
      <c r="I12" s="162"/>
      <c r="J12" s="163"/>
      <c r="K12" s="163"/>
      <c r="L12" s="163"/>
      <c r="M12" s="163"/>
      <c r="N12" s="162">
        <f t="shared" si="1"/>
        <v>1</v>
      </c>
      <c r="O12" s="164">
        <f t="shared" si="2"/>
        <v>1</v>
      </c>
      <c r="P12" s="165">
        <f t="shared" si="3"/>
        <v>0</v>
      </c>
      <c r="Q12" s="164">
        <f t="shared" si="4"/>
        <v>0</v>
      </c>
      <c r="R12" s="166">
        <f t="shared" si="5"/>
        <v>0</v>
      </c>
      <c r="S12" s="164">
        <f t="shared" si="6"/>
        <v>0</v>
      </c>
      <c r="T12" s="160">
        <v>6.0</v>
      </c>
      <c r="U12" s="161" t="str">
        <f t="shared" si="7"/>
        <v>Leshlie Crismayri Bautista Quezada</v>
      </c>
      <c r="V12" s="162" t="s">
        <v>559</v>
      </c>
      <c r="W12" s="162" t="s">
        <v>559</v>
      </c>
      <c r="X12" s="162" t="s">
        <v>559</v>
      </c>
      <c r="Y12" s="162" t="s">
        <v>559</v>
      </c>
      <c r="Z12" s="162" t="s">
        <v>559</v>
      </c>
      <c r="AA12" s="162" t="s">
        <v>559</v>
      </c>
      <c r="AB12" s="162"/>
      <c r="AC12" s="162"/>
      <c r="AD12" s="162"/>
      <c r="AE12" s="163"/>
      <c r="AF12" s="163">
        <f t="shared" si="8"/>
        <v>6</v>
      </c>
      <c r="AG12" s="164">
        <f t="shared" si="9"/>
        <v>1</v>
      </c>
      <c r="AH12" s="166">
        <f t="shared" si="10"/>
        <v>0</v>
      </c>
      <c r="AI12" s="164">
        <f t="shared" si="11"/>
        <v>0</v>
      </c>
      <c r="AJ12" s="166">
        <f t="shared" si="12"/>
        <v>0</v>
      </c>
      <c r="AK12" s="164"/>
      <c r="AL12" s="404">
        <f t="shared" si="13"/>
        <v>32678295</v>
      </c>
      <c r="AM12" s="160">
        <v>6.0</v>
      </c>
      <c r="AN12" s="405" t="str">
        <f t="shared" si="14"/>
        <v>Leshlie Crismayri Bautista Quezada</v>
      </c>
      <c r="AO12" s="162" t="s">
        <v>559</v>
      </c>
      <c r="AP12" s="162" t="s">
        <v>559</v>
      </c>
      <c r="AQ12" s="162" t="s">
        <v>579</v>
      </c>
      <c r="AR12" s="162" t="s">
        <v>559</v>
      </c>
      <c r="AS12" s="162" t="s">
        <v>559</v>
      </c>
      <c r="AT12" s="162"/>
      <c r="AU12" s="164"/>
      <c r="AV12" s="164"/>
      <c r="AW12" s="164"/>
      <c r="AX12" s="164"/>
      <c r="AY12" s="166">
        <f t="shared" si="15"/>
        <v>4</v>
      </c>
      <c r="AZ12" s="407">
        <f t="shared" si="16"/>
        <v>0.8</v>
      </c>
      <c r="BA12" s="406">
        <f t="shared" si="17"/>
        <v>1</v>
      </c>
      <c r="BB12" s="406">
        <f t="shared" si="18"/>
        <v>0.1666666667</v>
      </c>
      <c r="BC12" s="406">
        <f t="shared" si="19"/>
        <v>0</v>
      </c>
      <c r="BD12" s="406">
        <f t="shared" si="20"/>
        <v>0</v>
      </c>
      <c r="BE12" s="22">
        <f t="shared" si="21"/>
        <v>32678295</v>
      </c>
      <c r="BF12" s="411">
        <v>6.0</v>
      </c>
      <c r="BG12" s="405" t="str">
        <f t="shared" si="22"/>
        <v>Leshlie Crismayri Bautista Quezada</v>
      </c>
      <c r="BH12" s="120" t="s">
        <v>559</v>
      </c>
      <c r="BI12" s="120" t="s">
        <v>559</v>
      </c>
      <c r="BJ12" s="120" t="s">
        <v>579</v>
      </c>
      <c r="BK12" s="120" t="s">
        <v>559</v>
      </c>
      <c r="BL12" s="120" t="s">
        <v>559</v>
      </c>
      <c r="BM12" s="120"/>
      <c r="BN12" s="120"/>
      <c r="BO12" s="471"/>
      <c r="BP12" s="414"/>
      <c r="BQ12" s="414"/>
      <c r="BR12" s="470">
        <f t="shared" si="23"/>
        <v>4</v>
      </c>
      <c r="BS12" s="164">
        <f t="shared" si="24"/>
        <v>4</v>
      </c>
      <c r="BT12" s="414"/>
      <c r="BU12" s="414"/>
      <c r="BV12" s="414"/>
      <c r="BW12" s="414"/>
      <c r="CB12" s="170" t="s">
        <v>571</v>
      </c>
      <c r="CC12" s="403" t="s">
        <v>846</v>
      </c>
    </row>
    <row r="13" ht="30.0" customHeight="1">
      <c r="A13" s="160">
        <f>'3A 2025 - 2026 DATOS DEL ESTUDI'!N10</f>
        <v>33224927</v>
      </c>
      <c r="B13" s="160">
        <v>7.0</v>
      </c>
      <c r="C13" s="161" t="str">
        <f>'3A 2025 - 2026 DATOS DEL ESTUDI'!B10</f>
        <v>Gilber  Bello Silva</v>
      </c>
      <c r="D13" s="162" t="s">
        <v>559</v>
      </c>
      <c r="E13" s="162"/>
      <c r="F13" s="162"/>
      <c r="G13" s="162"/>
      <c r="H13" s="162"/>
      <c r="I13" s="162"/>
      <c r="J13" s="163"/>
      <c r="K13" s="163"/>
      <c r="L13" s="163"/>
      <c r="M13" s="163"/>
      <c r="N13" s="162">
        <f t="shared" si="1"/>
        <v>1</v>
      </c>
      <c r="O13" s="164">
        <f t="shared" si="2"/>
        <v>1</v>
      </c>
      <c r="P13" s="165">
        <f t="shared" si="3"/>
        <v>0</v>
      </c>
      <c r="Q13" s="164">
        <f t="shared" si="4"/>
        <v>0</v>
      </c>
      <c r="R13" s="166">
        <f t="shared" si="5"/>
        <v>0</v>
      </c>
      <c r="S13" s="164">
        <f t="shared" si="6"/>
        <v>0</v>
      </c>
      <c r="T13" s="160">
        <v>7.0</v>
      </c>
      <c r="U13" s="161" t="str">
        <f t="shared" si="7"/>
        <v>Gilber  Bello Silva</v>
      </c>
      <c r="V13" s="162" t="s">
        <v>559</v>
      </c>
      <c r="W13" s="162" t="s">
        <v>559</v>
      </c>
      <c r="X13" s="162" t="s">
        <v>559</v>
      </c>
      <c r="Y13" s="162" t="s">
        <v>559</v>
      </c>
      <c r="Z13" s="162" t="s">
        <v>559</v>
      </c>
      <c r="AA13" s="162" t="s">
        <v>559</v>
      </c>
      <c r="AB13" s="162"/>
      <c r="AC13" s="162"/>
      <c r="AD13" s="162"/>
      <c r="AE13" s="163"/>
      <c r="AF13" s="163">
        <f t="shared" si="8"/>
        <v>6</v>
      </c>
      <c r="AG13" s="164">
        <f t="shared" si="9"/>
        <v>1</v>
      </c>
      <c r="AH13" s="166">
        <f t="shared" si="10"/>
        <v>0</v>
      </c>
      <c r="AI13" s="164">
        <f t="shared" si="11"/>
        <v>0</v>
      </c>
      <c r="AJ13" s="166">
        <f t="shared" si="12"/>
        <v>0</v>
      </c>
      <c r="AK13" s="164"/>
      <c r="AL13" s="404">
        <f t="shared" si="13"/>
        <v>33224927</v>
      </c>
      <c r="AM13" s="160">
        <v>7.0</v>
      </c>
      <c r="AN13" s="405" t="str">
        <f t="shared" si="14"/>
        <v>Gilber  Bello Silva</v>
      </c>
      <c r="AO13" s="162" t="s">
        <v>559</v>
      </c>
      <c r="AP13" s="162" t="s">
        <v>578</v>
      </c>
      <c r="AQ13" s="162" t="s">
        <v>559</v>
      </c>
      <c r="AR13" s="162" t="s">
        <v>559</v>
      </c>
      <c r="AS13" s="162" t="s">
        <v>559</v>
      </c>
      <c r="AT13" s="162"/>
      <c r="AU13" s="164"/>
      <c r="AV13" s="164"/>
      <c r="AW13" s="164"/>
      <c r="AX13" s="164"/>
      <c r="AY13" s="166">
        <f t="shared" si="15"/>
        <v>5</v>
      </c>
      <c r="AZ13" s="407">
        <f t="shared" si="16"/>
        <v>1</v>
      </c>
      <c r="BA13" s="406">
        <f t="shared" si="17"/>
        <v>0</v>
      </c>
      <c r="BB13" s="406">
        <f t="shared" si="18"/>
        <v>0</v>
      </c>
      <c r="BC13" s="406">
        <f t="shared" si="19"/>
        <v>1</v>
      </c>
      <c r="BD13" s="406">
        <f t="shared" si="20"/>
        <v>0.1666666667</v>
      </c>
      <c r="BE13" s="22">
        <f t="shared" si="21"/>
        <v>33224927</v>
      </c>
      <c r="BF13" s="193">
        <v>7.0</v>
      </c>
      <c r="BG13" s="405" t="str">
        <f t="shared" si="22"/>
        <v>Gilber  Bello Silva</v>
      </c>
      <c r="BH13" s="120" t="s">
        <v>559</v>
      </c>
      <c r="BI13" s="120" t="s">
        <v>579</v>
      </c>
      <c r="BJ13" s="120" t="s">
        <v>559</v>
      </c>
      <c r="BK13" s="120" t="s">
        <v>559</v>
      </c>
      <c r="BL13" s="120" t="s">
        <v>559</v>
      </c>
      <c r="BM13" s="120"/>
      <c r="BN13" s="120"/>
      <c r="BO13" s="471"/>
      <c r="BP13" s="414"/>
      <c r="BQ13" s="414"/>
      <c r="BR13" s="470">
        <f t="shared" si="23"/>
        <v>4</v>
      </c>
      <c r="BS13" s="164">
        <f t="shared" si="24"/>
        <v>4</v>
      </c>
      <c r="BT13" s="414"/>
      <c r="BU13" s="414"/>
      <c r="BV13" s="414"/>
      <c r="BW13" s="414"/>
      <c r="CB13" s="170" t="s">
        <v>573</v>
      </c>
      <c r="CC13" s="403" t="s">
        <v>836</v>
      </c>
    </row>
    <row r="14" ht="30.0" customHeight="1">
      <c r="A14" s="160">
        <f>'3A 2025 - 2026 DATOS DEL ESTUDI'!N11</f>
        <v>6783589</v>
      </c>
      <c r="B14" s="160">
        <v>8.0</v>
      </c>
      <c r="C14" s="161" t="str">
        <f>'3A 2025 - 2026 DATOS DEL ESTUDI'!B11</f>
        <v>Sherlyn Mariel Bernabel Lora</v>
      </c>
      <c r="D14" s="162" t="s">
        <v>559</v>
      </c>
      <c r="E14" s="162"/>
      <c r="F14" s="162"/>
      <c r="G14" s="162"/>
      <c r="H14" s="162"/>
      <c r="I14" s="162"/>
      <c r="J14" s="163"/>
      <c r="K14" s="163"/>
      <c r="L14" s="163"/>
      <c r="M14" s="163"/>
      <c r="N14" s="162">
        <f t="shared" si="1"/>
        <v>1</v>
      </c>
      <c r="O14" s="164">
        <f t="shared" si="2"/>
        <v>1</v>
      </c>
      <c r="P14" s="165">
        <f t="shared" si="3"/>
        <v>0</v>
      </c>
      <c r="Q14" s="164">
        <f t="shared" si="4"/>
        <v>0</v>
      </c>
      <c r="R14" s="166">
        <f t="shared" si="5"/>
        <v>0</v>
      </c>
      <c r="S14" s="164">
        <f t="shared" si="6"/>
        <v>0</v>
      </c>
      <c r="T14" s="160">
        <v>8.0</v>
      </c>
      <c r="U14" s="161" t="str">
        <f t="shared" si="7"/>
        <v>Sherlyn Mariel Bernabel Lora</v>
      </c>
      <c r="V14" s="162" t="s">
        <v>579</v>
      </c>
      <c r="W14" s="162" t="s">
        <v>559</v>
      </c>
      <c r="X14" s="162" t="s">
        <v>559</v>
      </c>
      <c r="Y14" s="162" t="s">
        <v>559</v>
      </c>
      <c r="Z14" s="162" t="s">
        <v>559</v>
      </c>
      <c r="AA14" s="162" t="s">
        <v>559</v>
      </c>
      <c r="AB14" s="162"/>
      <c r="AC14" s="162"/>
      <c r="AD14" s="162"/>
      <c r="AE14" s="163"/>
      <c r="AF14" s="163">
        <f t="shared" si="8"/>
        <v>5</v>
      </c>
      <c r="AG14" s="164">
        <f t="shared" si="9"/>
        <v>0.8333333333</v>
      </c>
      <c r="AH14" s="166">
        <f t="shared" si="10"/>
        <v>1</v>
      </c>
      <c r="AI14" s="164">
        <f t="shared" si="11"/>
        <v>0.1666666667</v>
      </c>
      <c r="AJ14" s="166">
        <f t="shared" si="12"/>
        <v>0</v>
      </c>
      <c r="AK14" s="164"/>
      <c r="AL14" s="404">
        <f t="shared" si="13"/>
        <v>6783589</v>
      </c>
      <c r="AM14" s="160">
        <v>8.0</v>
      </c>
      <c r="AN14" s="405" t="str">
        <f t="shared" si="14"/>
        <v>Sherlyn Mariel Bernabel Lora</v>
      </c>
      <c r="AO14" s="162" t="s">
        <v>559</v>
      </c>
      <c r="AP14" s="162" t="s">
        <v>559</v>
      </c>
      <c r="AQ14" s="162" t="s">
        <v>579</v>
      </c>
      <c r="AR14" s="162" t="s">
        <v>559</v>
      </c>
      <c r="AS14" s="162" t="s">
        <v>559</v>
      </c>
      <c r="AT14" s="162"/>
      <c r="AU14" s="164"/>
      <c r="AV14" s="164"/>
      <c r="AW14" s="164"/>
      <c r="AX14" s="164"/>
      <c r="AY14" s="166">
        <f t="shared" si="15"/>
        <v>4</v>
      </c>
      <c r="AZ14" s="407">
        <f t="shared" si="16"/>
        <v>0.8</v>
      </c>
      <c r="BA14" s="406">
        <f t="shared" si="17"/>
        <v>1</v>
      </c>
      <c r="BB14" s="406">
        <f t="shared" si="18"/>
        <v>0.1666666667</v>
      </c>
      <c r="BC14" s="406">
        <f t="shared" si="19"/>
        <v>0</v>
      </c>
      <c r="BD14" s="406">
        <f t="shared" si="20"/>
        <v>0</v>
      </c>
      <c r="BE14" s="22">
        <f t="shared" si="21"/>
        <v>6783589</v>
      </c>
      <c r="BF14" s="411">
        <v>8.0</v>
      </c>
      <c r="BG14" s="405" t="str">
        <f t="shared" si="22"/>
        <v>Sherlyn Mariel Bernabel Lora</v>
      </c>
      <c r="BH14" s="120" t="s">
        <v>559</v>
      </c>
      <c r="BI14" s="120" t="s">
        <v>559</v>
      </c>
      <c r="BJ14" s="120" t="s">
        <v>559</v>
      </c>
      <c r="BK14" s="120" t="s">
        <v>579</v>
      </c>
      <c r="BL14" s="120" t="s">
        <v>579</v>
      </c>
      <c r="BM14" s="120"/>
      <c r="BN14" s="120"/>
      <c r="BO14" s="471"/>
      <c r="BP14" s="414"/>
      <c r="BQ14" s="414"/>
      <c r="BR14" s="470">
        <f t="shared" si="23"/>
        <v>3</v>
      </c>
      <c r="BS14" s="164">
        <f t="shared" si="24"/>
        <v>3</v>
      </c>
      <c r="BT14" s="414"/>
      <c r="BU14" s="414"/>
      <c r="BV14" s="414"/>
      <c r="BW14" s="414"/>
      <c r="CB14" s="170" t="s">
        <v>574</v>
      </c>
      <c r="CC14" s="403" t="s">
        <v>837</v>
      </c>
    </row>
    <row r="15" ht="30.0" customHeight="1">
      <c r="A15" s="160">
        <f>'3A 2025 - 2026 DATOS DEL ESTUDI'!N12</f>
        <v>7117826</v>
      </c>
      <c r="B15" s="160">
        <v>9.0</v>
      </c>
      <c r="C15" s="161" t="str">
        <f>'3A 2025 - 2026 DATOS DEL ESTUDI'!B12</f>
        <v>Erleen  Brito Castillo</v>
      </c>
      <c r="D15" s="162" t="s">
        <v>559</v>
      </c>
      <c r="E15" s="162"/>
      <c r="F15" s="162"/>
      <c r="G15" s="162"/>
      <c r="H15" s="162"/>
      <c r="I15" s="162"/>
      <c r="J15" s="163"/>
      <c r="K15" s="163"/>
      <c r="L15" s="163"/>
      <c r="M15" s="163"/>
      <c r="N15" s="162">
        <f t="shared" si="1"/>
        <v>1</v>
      </c>
      <c r="O15" s="164">
        <f t="shared" si="2"/>
        <v>1</v>
      </c>
      <c r="P15" s="165">
        <f t="shared" si="3"/>
        <v>0</v>
      </c>
      <c r="Q15" s="164">
        <f t="shared" si="4"/>
        <v>0</v>
      </c>
      <c r="R15" s="166">
        <f t="shared" si="5"/>
        <v>0</v>
      </c>
      <c r="S15" s="164">
        <f t="shared" si="6"/>
        <v>0</v>
      </c>
      <c r="T15" s="160">
        <v>9.0</v>
      </c>
      <c r="U15" s="161" t="str">
        <f t="shared" si="7"/>
        <v>Erleen  Brito Castillo</v>
      </c>
      <c r="V15" s="162" t="s">
        <v>559</v>
      </c>
      <c r="W15" s="162" t="s">
        <v>559</v>
      </c>
      <c r="X15" s="162" t="s">
        <v>559</v>
      </c>
      <c r="Y15" s="162" t="s">
        <v>559</v>
      </c>
      <c r="Z15" s="162" t="s">
        <v>559</v>
      </c>
      <c r="AA15" s="162" t="s">
        <v>559</v>
      </c>
      <c r="AB15" s="162"/>
      <c r="AC15" s="162"/>
      <c r="AD15" s="162"/>
      <c r="AE15" s="163"/>
      <c r="AF15" s="163">
        <f t="shared" si="8"/>
        <v>6</v>
      </c>
      <c r="AG15" s="164">
        <f t="shared" si="9"/>
        <v>1</v>
      </c>
      <c r="AH15" s="166">
        <f t="shared" si="10"/>
        <v>0</v>
      </c>
      <c r="AI15" s="164">
        <f t="shared" si="11"/>
        <v>0</v>
      </c>
      <c r="AJ15" s="166">
        <f t="shared" si="12"/>
        <v>0</v>
      </c>
      <c r="AK15" s="164"/>
      <c r="AL15" s="404">
        <f t="shared" si="13"/>
        <v>7117826</v>
      </c>
      <c r="AM15" s="160">
        <v>9.0</v>
      </c>
      <c r="AN15" s="405" t="str">
        <f t="shared" si="14"/>
        <v>Erleen  Brito Castillo</v>
      </c>
      <c r="AO15" s="162" t="s">
        <v>559</v>
      </c>
      <c r="AP15" s="162" t="s">
        <v>559</v>
      </c>
      <c r="AQ15" s="162" t="s">
        <v>559</v>
      </c>
      <c r="AR15" s="162" t="s">
        <v>559</v>
      </c>
      <c r="AS15" s="162" t="s">
        <v>559</v>
      </c>
      <c r="AT15" s="162"/>
      <c r="AU15" s="164"/>
      <c r="AV15" s="164"/>
      <c r="AW15" s="164"/>
      <c r="AX15" s="164"/>
      <c r="AY15" s="166">
        <f t="shared" si="15"/>
        <v>5</v>
      </c>
      <c r="AZ15" s="407">
        <f t="shared" si="16"/>
        <v>1</v>
      </c>
      <c r="BA15" s="406">
        <f t="shared" si="17"/>
        <v>0</v>
      </c>
      <c r="BB15" s="406">
        <f t="shared" si="18"/>
        <v>0</v>
      </c>
      <c r="BC15" s="406">
        <f t="shared" si="19"/>
        <v>0</v>
      </c>
      <c r="BD15" s="406">
        <f t="shared" si="20"/>
        <v>0</v>
      </c>
      <c r="BE15" s="22">
        <f t="shared" si="21"/>
        <v>7117826</v>
      </c>
      <c r="BF15" s="193">
        <v>9.0</v>
      </c>
      <c r="BG15" s="405" t="str">
        <f t="shared" si="22"/>
        <v>Erleen  Brito Castillo</v>
      </c>
      <c r="BH15" s="120" t="s">
        <v>559</v>
      </c>
      <c r="BI15" s="120" t="s">
        <v>559</v>
      </c>
      <c r="BJ15" s="120" t="s">
        <v>559</v>
      </c>
      <c r="BK15" s="120" t="s">
        <v>579</v>
      </c>
      <c r="BL15" s="120" t="s">
        <v>559</v>
      </c>
      <c r="BM15" s="120"/>
      <c r="BN15" s="120"/>
      <c r="BO15" s="471"/>
      <c r="BP15" s="414"/>
      <c r="BQ15" s="414"/>
      <c r="BR15" s="470">
        <f t="shared" si="23"/>
        <v>4</v>
      </c>
      <c r="BS15" s="164">
        <f t="shared" si="24"/>
        <v>4</v>
      </c>
      <c r="BT15" s="414"/>
      <c r="BU15" s="414"/>
      <c r="BV15" s="414"/>
      <c r="BW15" s="414"/>
      <c r="CC15" s="403" t="s">
        <v>838</v>
      </c>
    </row>
    <row r="16" ht="30.0" customHeight="1">
      <c r="A16" s="160">
        <f>'3A 2025 - 2026 DATOS DEL ESTUDI'!N13</f>
        <v>7042227</v>
      </c>
      <c r="B16" s="160">
        <v>10.0</v>
      </c>
      <c r="C16" s="161" t="str">
        <f>'3A 2025 - 2026 DATOS DEL ESTUDI'!B13</f>
        <v>Brianny  Caraballo Guzmán</v>
      </c>
      <c r="D16" s="162" t="s">
        <v>559</v>
      </c>
      <c r="E16" s="162"/>
      <c r="F16" s="162"/>
      <c r="G16" s="162"/>
      <c r="H16" s="162"/>
      <c r="I16" s="162"/>
      <c r="J16" s="163"/>
      <c r="K16" s="163"/>
      <c r="L16" s="163"/>
      <c r="M16" s="163"/>
      <c r="N16" s="162">
        <f t="shared" si="1"/>
        <v>1</v>
      </c>
      <c r="O16" s="164">
        <f t="shared" si="2"/>
        <v>1</v>
      </c>
      <c r="P16" s="165">
        <f t="shared" si="3"/>
        <v>0</v>
      </c>
      <c r="Q16" s="164">
        <f t="shared" si="4"/>
        <v>0</v>
      </c>
      <c r="R16" s="166">
        <f t="shared" si="5"/>
        <v>0</v>
      </c>
      <c r="S16" s="164">
        <f t="shared" si="6"/>
        <v>0</v>
      </c>
      <c r="T16" s="160">
        <v>10.0</v>
      </c>
      <c r="U16" s="161" t="str">
        <f t="shared" si="7"/>
        <v>Brianny  Caraballo Guzmán</v>
      </c>
      <c r="V16" s="162" t="s">
        <v>559</v>
      </c>
      <c r="W16" s="162" t="s">
        <v>559</v>
      </c>
      <c r="X16" s="162" t="s">
        <v>559</v>
      </c>
      <c r="Y16" s="162" t="s">
        <v>559</v>
      </c>
      <c r="Z16" s="162" t="s">
        <v>559</v>
      </c>
      <c r="AA16" s="162" t="s">
        <v>559</v>
      </c>
      <c r="AB16" s="162"/>
      <c r="AC16" s="162"/>
      <c r="AD16" s="162"/>
      <c r="AE16" s="163"/>
      <c r="AF16" s="163">
        <f t="shared" si="8"/>
        <v>6</v>
      </c>
      <c r="AG16" s="164">
        <f t="shared" si="9"/>
        <v>1</v>
      </c>
      <c r="AH16" s="166">
        <f t="shared" si="10"/>
        <v>0</v>
      </c>
      <c r="AI16" s="164">
        <f t="shared" si="11"/>
        <v>0</v>
      </c>
      <c r="AJ16" s="166">
        <f t="shared" si="12"/>
        <v>0</v>
      </c>
      <c r="AK16" s="164"/>
      <c r="AL16" s="404">
        <f t="shared" si="13"/>
        <v>7042227</v>
      </c>
      <c r="AM16" s="160">
        <v>10.0</v>
      </c>
      <c r="AN16" s="405" t="str">
        <f t="shared" si="14"/>
        <v>Brianny  Caraballo Guzmán</v>
      </c>
      <c r="AO16" s="162" t="s">
        <v>559</v>
      </c>
      <c r="AP16" s="162" t="s">
        <v>559</v>
      </c>
      <c r="AQ16" s="162" t="s">
        <v>559</v>
      </c>
      <c r="AR16" s="162" t="s">
        <v>559</v>
      </c>
      <c r="AS16" s="162" t="s">
        <v>559</v>
      </c>
      <c r="AT16" s="162"/>
      <c r="AU16" s="164"/>
      <c r="AV16" s="164"/>
      <c r="AW16" s="164"/>
      <c r="AX16" s="164"/>
      <c r="AY16" s="166">
        <f t="shared" si="15"/>
        <v>5</v>
      </c>
      <c r="AZ16" s="407">
        <f t="shared" si="16"/>
        <v>1</v>
      </c>
      <c r="BA16" s="406">
        <f t="shared" si="17"/>
        <v>0</v>
      </c>
      <c r="BB16" s="406">
        <f t="shared" si="18"/>
        <v>0</v>
      </c>
      <c r="BC16" s="406">
        <f t="shared" si="19"/>
        <v>0</v>
      </c>
      <c r="BD16" s="406">
        <f t="shared" si="20"/>
        <v>0</v>
      </c>
      <c r="BE16" s="22">
        <f t="shared" si="21"/>
        <v>7042227</v>
      </c>
      <c r="BF16" s="411">
        <v>10.0</v>
      </c>
      <c r="BG16" s="405" t="str">
        <f t="shared" si="22"/>
        <v>Brianny  Caraballo Guzmán</v>
      </c>
      <c r="BH16" s="120" t="s">
        <v>559</v>
      </c>
      <c r="BI16" s="120" t="s">
        <v>559</v>
      </c>
      <c r="BJ16" s="120" t="s">
        <v>578</v>
      </c>
      <c r="BK16" s="120" t="s">
        <v>559</v>
      </c>
      <c r="BL16" s="120" t="s">
        <v>559</v>
      </c>
      <c r="BM16" s="120"/>
      <c r="BN16" s="120"/>
      <c r="BO16" s="471"/>
      <c r="BP16" s="414"/>
      <c r="BQ16" s="414"/>
      <c r="BR16" s="470">
        <f t="shared" si="23"/>
        <v>5</v>
      </c>
      <c r="BS16" s="164">
        <f t="shared" si="24"/>
        <v>5</v>
      </c>
      <c r="BT16" s="414"/>
      <c r="BU16" s="414"/>
      <c r="BV16" s="414"/>
      <c r="BW16" s="414"/>
      <c r="CC16" s="403" t="s">
        <v>839</v>
      </c>
    </row>
    <row r="17" ht="30.0" customHeight="1">
      <c r="A17" s="160">
        <f>'3A 2025 - 2026 DATOS DEL ESTUDI'!N14</f>
        <v>32626669</v>
      </c>
      <c r="B17" s="160">
        <v>11.0</v>
      </c>
      <c r="C17" s="161" t="str">
        <f>'3A 2025 - 2026 DATOS DEL ESTUDI'!B14</f>
        <v>Scarlet  Castillo</v>
      </c>
      <c r="D17" s="162" t="s">
        <v>559</v>
      </c>
      <c r="E17" s="162"/>
      <c r="F17" s="162"/>
      <c r="G17" s="162"/>
      <c r="H17" s="162"/>
      <c r="I17" s="162"/>
      <c r="J17" s="163"/>
      <c r="K17" s="163"/>
      <c r="L17" s="163"/>
      <c r="M17" s="163"/>
      <c r="N17" s="162">
        <f t="shared" si="1"/>
        <v>1</v>
      </c>
      <c r="O17" s="164">
        <f t="shared" si="2"/>
        <v>1</v>
      </c>
      <c r="P17" s="165">
        <f t="shared" si="3"/>
        <v>0</v>
      </c>
      <c r="Q17" s="164">
        <f t="shared" si="4"/>
        <v>0</v>
      </c>
      <c r="R17" s="166">
        <f t="shared" si="5"/>
        <v>0</v>
      </c>
      <c r="S17" s="164">
        <f t="shared" si="6"/>
        <v>0</v>
      </c>
      <c r="T17" s="160">
        <v>11.0</v>
      </c>
      <c r="U17" s="161" t="str">
        <f t="shared" si="7"/>
        <v>Scarlet  Castillo</v>
      </c>
      <c r="V17" s="162" t="s">
        <v>559</v>
      </c>
      <c r="W17" s="162" t="s">
        <v>559</v>
      </c>
      <c r="X17" s="162" t="s">
        <v>559</v>
      </c>
      <c r="Y17" s="162" t="s">
        <v>559</v>
      </c>
      <c r="Z17" s="162" t="s">
        <v>559</v>
      </c>
      <c r="AA17" s="162" t="s">
        <v>559</v>
      </c>
      <c r="AB17" s="162"/>
      <c r="AC17" s="162"/>
      <c r="AD17" s="162"/>
      <c r="AE17" s="163"/>
      <c r="AF17" s="163">
        <f t="shared" si="8"/>
        <v>6</v>
      </c>
      <c r="AG17" s="164">
        <f t="shared" si="9"/>
        <v>1</v>
      </c>
      <c r="AH17" s="166">
        <f t="shared" si="10"/>
        <v>0</v>
      </c>
      <c r="AI17" s="164">
        <f t="shared" si="11"/>
        <v>0</v>
      </c>
      <c r="AJ17" s="166">
        <f t="shared" si="12"/>
        <v>0</v>
      </c>
      <c r="AK17" s="164"/>
      <c r="AL17" s="404">
        <f t="shared" si="13"/>
        <v>32626669</v>
      </c>
      <c r="AM17" s="160">
        <v>11.0</v>
      </c>
      <c r="AN17" s="405" t="str">
        <f t="shared" si="14"/>
        <v>Scarlet  Castillo</v>
      </c>
      <c r="AO17" s="162" t="s">
        <v>559</v>
      </c>
      <c r="AP17" s="162" t="s">
        <v>559</v>
      </c>
      <c r="AQ17" s="162" t="s">
        <v>559</v>
      </c>
      <c r="AR17" s="162" t="s">
        <v>559</v>
      </c>
      <c r="AS17" s="162" t="s">
        <v>559</v>
      </c>
      <c r="AT17" s="162"/>
      <c r="AU17" s="164"/>
      <c r="AV17" s="164"/>
      <c r="AW17" s="164"/>
      <c r="AX17" s="164"/>
      <c r="AY17" s="166">
        <f t="shared" si="15"/>
        <v>5</v>
      </c>
      <c r="AZ17" s="407">
        <f t="shared" si="16"/>
        <v>1</v>
      </c>
      <c r="BA17" s="406">
        <f t="shared" si="17"/>
        <v>0</v>
      </c>
      <c r="BB17" s="406">
        <f t="shared" si="18"/>
        <v>0</v>
      </c>
      <c r="BC17" s="406">
        <f t="shared" si="19"/>
        <v>0</v>
      </c>
      <c r="BD17" s="406">
        <f t="shared" si="20"/>
        <v>0</v>
      </c>
      <c r="BE17" s="22">
        <f t="shared" si="21"/>
        <v>32626669</v>
      </c>
      <c r="BF17" s="193">
        <v>11.0</v>
      </c>
      <c r="BG17" s="405" t="str">
        <f t="shared" si="22"/>
        <v>Scarlet  Castillo</v>
      </c>
      <c r="BH17" s="120" t="s">
        <v>559</v>
      </c>
      <c r="BI17" s="120" t="s">
        <v>559</v>
      </c>
      <c r="BJ17" s="120" t="s">
        <v>559</v>
      </c>
      <c r="BK17" s="120" t="s">
        <v>579</v>
      </c>
      <c r="BL17" s="120" t="s">
        <v>559</v>
      </c>
      <c r="BM17" s="120"/>
      <c r="BN17" s="120"/>
      <c r="BO17" s="471"/>
      <c r="BP17" s="414"/>
      <c r="BQ17" s="414"/>
      <c r="BR17" s="470">
        <f t="shared" si="23"/>
        <v>4</v>
      </c>
      <c r="BS17" s="164">
        <f t="shared" si="24"/>
        <v>4</v>
      </c>
      <c r="BT17" s="414"/>
      <c r="BU17" s="414"/>
      <c r="BV17" s="414"/>
      <c r="BW17" s="414"/>
      <c r="CC17" s="403" t="s">
        <v>847</v>
      </c>
    </row>
    <row r="18" ht="30.0" customHeight="1">
      <c r="A18" s="160">
        <f>'3A 2025 - 2026 DATOS DEL ESTUDI'!N15</f>
        <v>33016326</v>
      </c>
      <c r="B18" s="160">
        <v>12.0</v>
      </c>
      <c r="C18" s="161" t="str">
        <f>'3A 2025 - 2026 DATOS DEL ESTUDI'!B15</f>
        <v>Yarselin  Cruz Peña</v>
      </c>
      <c r="D18" s="162" t="s">
        <v>559</v>
      </c>
      <c r="E18" s="162"/>
      <c r="F18" s="162"/>
      <c r="G18" s="162"/>
      <c r="H18" s="162"/>
      <c r="I18" s="162"/>
      <c r="J18" s="163"/>
      <c r="K18" s="163"/>
      <c r="L18" s="163"/>
      <c r="M18" s="163"/>
      <c r="N18" s="162">
        <f t="shared" si="1"/>
        <v>1</v>
      </c>
      <c r="O18" s="164">
        <f t="shared" si="2"/>
        <v>1</v>
      </c>
      <c r="P18" s="165">
        <f t="shared" si="3"/>
        <v>0</v>
      </c>
      <c r="Q18" s="164">
        <f t="shared" si="4"/>
        <v>0</v>
      </c>
      <c r="R18" s="166">
        <f t="shared" si="5"/>
        <v>0</v>
      </c>
      <c r="S18" s="164">
        <f t="shared" si="6"/>
        <v>0</v>
      </c>
      <c r="T18" s="160">
        <v>12.0</v>
      </c>
      <c r="U18" s="161" t="str">
        <f t="shared" si="7"/>
        <v>Yarselin  Cruz Peña</v>
      </c>
      <c r="V18" s="162" t="s">
        <v>559</v>
      </c>
      <c r="W18" s="162" t="s">
        <v>559</v>
      </c>
      <c r="X18" s="162" t="s">
        <v>559</v>
      </c>
      <c r="Y18" s="162" t="s">
        <v>559</v>
      </c>
      <c r="Z18" s="162" t="s">
        <v>559</v>
      </c>
      <c r="AA18" s="162" t="s">
        <v>559</v>
      </c>
      <c r="AB18" s="162"/>
      <c r="AC18" s="162"/>
      <c r="AD18" s="162"/>
      <c r="AE18" s="163"/>
      <c r="AF18" s="163">
        <f t="shared" si="8"/>
        <v>6</v>
      </c>
      <c r="AG18" s="164">
        <f t="shared" si="9"/>
        <v>1</v>
      </c>
      <c r="AH18" s="166">
        <f t="shared" si="10"/>
        <v>0</v>
      </c>
      <c r="AI18" s="164">
        <f t="shared" si="11"/>
        <v>0</v>
      </c>
      <c r="AJ18" s="166">
        <f t="shared" si="12"/>
        <v>0</v>
      </c>
      <c r="AK18" s="164"/>
      <c r="AL18" s="404">
        <f t="shared" si="13"/>
        <v>33016326</v>
      </c>
      <c r="AM18" s="160">
        <v>12.0</v>
      </c>
      <c r="AN18" s="405" t="str">
        <f t="shared" si="14"/>
        <v>Yarselin  Cruz Peña</v>
      </c>
      <c r="AO18" s="162" t="s">
        <v>559</v>
      </c>
      <c r="AP18" s="162" t="s">
        <v>559</v>
      </c>
      <c r="AQ18" s="162" t="s">
        <v>559</v>
      </c>
      <c r="AR18" s="162" t="s">
        <v>559</v>
      </c>
      <c r="AS18" s="162" t="s">
        <v>559</v>
      </c>
      <c r="AT18" s="164"/>
      <c r="AU18" s="164"/>
      <c r="AV18" s="164"/>
      <c r="AW18" s="164"/>
      <c r="AX18" s="164"/>
      <c r="AY18" s="166">
        <f t="shared" si="15"/>
        <v>5</v>
      </c>
      <c r="AZ18" s="407">
        <f t="shared" si="16"/>
        <v>1</v>
      </c>
      <c r="BA18" s="406">
        <f t="shared" si="17"/>
        <v>0</v>
      </c>
      <c r="BB18" s="406">
        <f t="shared" si="18"/>
        <v>0</v>
      </c>
      <c r="BC18" s="406">
        <f t="shared" si="19"/>
        <v>0</v>
      </c>
      <c r="BD18" s="406">
        <f t="shared" si="20"/>
        <v>0</v>
      </c>
      <c r="BE18" s="22">
        <f t="shared" si="21"/>
        <v>33016326</v>
      </c>
      <c r="BF18" s="411">
        <v>12.0</v>
      </c>
      <c r="BG18" s="405" t="str">
        <f t="shared" si="22"/>
        <v>Yarselin  Cruz Peña</v>
      </c>
      <c r="BH18" s="120" t="s">
        <v>559</v>
      </c>
      <c r="BI18" s="120" t="s">
        <v>559</v>
      </c>
      <c r="BJ18" s="120" t="s">
        <v>559</v>
      </c>
      <c r="BK18" s="120" t="s">
        <v>559</v>
      </c>
      <c r="BL18" s="120" t="s">
        <v>559</v>
      </c>
      <c r="BM18" s="120"/>
      <c r="BN18" s="120"/>
      <c r="BO18" s="471"/>
      <c r="BP18" s="414"/>
      <c r="BQ18" s="414"/>
      <c r="BR18" s="470">
        <f t="shared" si="23"/>
        <v>5</v>
      </c>
      <c r="BS18" s="164">
        <f t="shared" si="24"/>
        <v>5</v>
      </c>
      <c r="BT18" s="414"/>
      <c r="BU18" s="414"/>
      <c r="BV18" s="414"/>
      <c r="BW18" s="414"/>
    </row>
    <row r="19" ht="30.0" customHeight="1">
      <c r="A19" s="160">
        <f>'3A 2025 - 2026 DATOS DEL ESTUDI'!N16</f>
        <v>32387390</v>
      </c>
      <c r="B19" s="160">
        <v>13.0</v>
      </c>
      <c r="C19" s="161" t="str">
        <f>'3A 2025 - 2026 DATOS DEL ESTUDI'!B16</f>
        <v>Fernando José Díaz Fernández</v>
      </c>
      <c r="D19" s="162" t="s">
        <v>559</v>
      </c>
      <c r="E19" s="162"/>
      <c r="F19" s="162"/>
      <c r="G19" s="162"/>
      <c r="H19" s="162"/>
      <c r="I19" s="162"/>
      <c r="J19" s="163"/>
      <c r="K19" s="163"/>
      <c r="L19" s="163"/>
      <c r="M19" s="163"/>
      <c r="N19" s="162">
        <f t="shared" si="1"/>
        <v>1</v>
      </c>
      <c r="O19" s="164">
        <f t="shared" si="2"/>
        <v>1</v>
      </c>
      <c r="P19" s="165">
        <f t="shared" si="3"/>
        <v>0</v>
      </c>
      <c r="Q19" s="164">
        <f t="shared" si="4"/>
        <v>0</v>
      </c>
      <c r="R19" s="166">
        <f t="shared" si="5"/>
        <v>0</v>
      </c>
      <c r="S19" s="164">
        <f t="shared" si="6"/>
        <v>0</v>
      </c>
      <c r="T19" s="160">
        <v>13.0</v>
      </c>
      <c r="U19" s="161" t="str">
        <f t="shared" si="7"/>
        <v>Fernando José Díaz Fernández</v>
      </c>
      <c r="V19" s="162" t="s">
        <v>559</v>
      </c>
      <c r="W19" s="162" t="s">
        <v>559</v>
      </c>
      <c r="X19" s="162" t="s">
        <v>559</v>
      </c>
      <c r="Y19" s="162" t="s">
        <v>559</v>
      </c>
      <c r="Z19" s="162" t="s">
        <v>559</v>
      </c>
      <c r="AA19" s="162" t="s">
        <v>559</v>
      </c>
      <c r="AB19" s="162"/>
      <c r="AC19" s="162"/>
      <c r="AD19" s="162"/>
      <c r="AE19" s="163"/>
      <c r="AF19" s="163">
        <f t="shared" si="8"/>
        <v>6</v>
      </c>
      <c r="AG19" s="164">
        <f t="shared" si="9"/>
        <v>1</v>
      </c>
      <c r="AH19" s="166">
        <f t="shared" si="10"/>
        <v>0</v>
      </c>
      <c r="AI19" s="164">
        <f t="shared" si="11"/>
        <v>0</v>
      </c>
      <c r="AJ19" s="166">
        <f t="shared" si="12"/>
        <v>0</v>
      </c>
      <c r="AK19" s="164"/>
      <c r="AL19" s="404">
        <f t="shared" si="13"/>
        <v>32387390</v>
      </c>
      <c r="AM19" s="160">
        <v>13.0</v>
      </c>
      <c r="AN19" s="405" t="str">
        <f t="shared" si="14"/>
        <v>Fernando José Díaz Fernández</v>
      </c>
      <c r="AO19" s="162" t="s">
        <v>559</v>
      </c>
      <c r="AP19" s="162" t="s">
        <v>559</v>
      </c>
      <c r="AQ19" s="162" t="s">
        <v>559</v>
      </c>
      <c r="AR19" s="162" t="s">
        <v>559</v>
      </c>
      <c r="AS19" s="162" t="s">
        <v>559</v>
      </c>
      <c r="AT19" s="162"/>
      <c r="AU19" s="164"/>
      <c r="AV19" s="164"/>
      <c r="AW19" s="164"/>
      <c r="AX19" s="164"/>
      <c r="AY19" s="166">
        <f t="shared" si="15"/>
        <v>5</v>
      </c>
      <c r="AZ19" s="407">
        <f t="shared" si="16"/>
        <v>1</v>
      </c>
      <c r="BA19" s="406">
        <f t="shared" si="17"/>
        <v>0</v>
      </c>
      <c r="BB19" s="406">
        <f t="shared" si="18"/>
        <v>0</v>
      </c>
      <c r="BC19" s="406">
        <f t="shared" si="19"/>
        <v>0</v>
      </c>
      <c r="BD19" s="406">
        <f t="shared" si="20"/>
        <v>0</v>
      </c>
      <c r="BE19" s="22">
        <f t="shared" si="21"/>
        <v>32387390</v>
      </c>
      <c r="BF19" s="193">
        <v>13.0</v>
      </c>
      <c r="BG19" s="405" t="str">
        <f t="shared" si="22"/>
        <v>Fernando José Díaz Fernández</v>
      </c>
      <c r="BH19" s="120" t="s">
        <v>559</v>
      </c>
      <c r="BI19" s="120" t="s">
        <v>559</v>
      </c>
      <c r="BJ19" s="120" t="s">
        <v>559</v>
      </c>
      <c r="BK19" s="120" t="s">
        <v>559</v>
      </c>
      <c r="BL19" s="120" t="s">
        <v>559</v>
      </c>
      <c r="BM19" s="120"/>
      <c r="BN19" s="120"/>
      <c r="BO19" s="471"/>
      <c r="BP19" s="414"/>
      <c r="BQ19" s="414"/>
      <c r="BR19" s="470">
        <f t="shared" si="23"/>
        <v>5</v>
      </c>
      <c r="BS19" s="164">
        <f t="shared" si="24"/>
        <v>5</v>
      </c>
      <c r="BT19" s="414"/>
      <c r="BU19" s="414"/>
      <c r="BV19" s="414"/>
      <c r="BW19" s="414"/>
    </row>
    <row r="20" ht="30.0" customHeight="1">
      <c r="A20" s="160">
        <f>'3A 2025 - 2026 DATOS DEL ESTUDI'!N17</f>
        <v>27198412</v>
      </c>
      <c r="B20" s="160">
        <v>14.0</v>
      </c>
      <c r="C20" s="161" t="str">
        <f>'3A 2025 - 2026 DATOS DEL ESTUDI'!B17</f>
        <v>Scarlett  Espinal Estéves</v>
      </c>
      <c r="D20" s="162" t="s">
        <v>559</v>
      </c>
      <c r="E20" s="162"/>
      <c r="F20" s="162"/>
      <c r="G20" s="162"/>
      <c r="H20" s="162"/>
      <c r="I20" s="162"/>
      <c r="J20" s="163"/>
      <c r="K20" s="163"/>
      <c r="L20" s="163"/>
      <c r="M20" s="163"/>
      <c r="N20" s="162">
        <f t="shared" si="1"/>
        <v>1</v>
      </c>
      <c r="O20" s="164">
        <f t="shared" si="2"/>
        <v>1</v>
      </c>
      <c r="P20" s="165">
        <f t="shared" si="3"/>
        <v>0</v>
      </c>
      <c r="Q20" s="164">
        <f t="shared" si="4"/>
        <v>0</v>
      </c>
      <c r="R20" s="166">
        <f t="shared" si="5"/>
        <v>0</v>
      </c>
      <c r="S20" s="164">
        <f t="shared" si="6"/>
        <v>0</v>
      </c>
      <c r="T20" s="160">
        <v>14.0</v>
      </c>
      <c r="U20" s="161" t="str">
        <f t="shared" si="7"/>
        <v>Scarlett  Espinal Estéves</v>
      </c>
      <c r="V20" s="162" t="s">
        <v>579</v>
      </c>
      <c r="W20" s="162" t="s">
        <v>559</v>
      </c>
      <c r="X20" s="162" t="s">
        <v>559</v>
      </c>
      <c r="Y20" s="162" t="s">
        <v>559</v>
      </c>
      <c r="Z20" s="162" t="s">
        <v>559</v>
      </c>
      <c r="AA20" s="162" t="s">
        <v>559</v>
      </c>
      <c r="AB20" s="162"/>
      <c r="AC20" s="162"/>
      <c r="AD20" s="162"/>
      <c r="AE20" s="163"/>
      <c r="AF20" s="163">
        <f t="shared" si="8"/>
        <v>5</v>
      </c>
      <c r="AG20" s="164">
        <f t="shared" si="9"/>
        <v>0.8333333333</v>
      </c>
      <c r="AH20" s="166">
        <f t="shared" si="10"/>
        <v>1</v>
      </c>
      <c r="AI20" s="164">
        <f t="shared" si="11"/>
        <v>0.1666666667</v>
      </c>
      <c r="AJ20" s="166">
        <f t="shared" si="12"/>
        <v>0</v>
      </c>
      <c r="AK20" s="164"/>
      <c r="AL20" s="404">
        <f t="shared" si="13"/>
        <v>27198412</v>
      </c>
      <c r="AM20" s="160">
        <v>14.0</v>
      </c>
      <c r="AN20" s="405" t="str">
        <f t="shared" si="14"/>
        <v>Scarlett  Espinal Estéves</v>
      </c>
      <c r="AO20" s="162" t="s">
        <v>579</v>
      </c>
      <c r="AP20" s="162" t="s">
        <v>559</v>
      </c>
      <c r="AQ20" s="162" t="s">
        <v>559</v>
      </c>
      <c r="AR20" s="162" t="s">
        <v>559</v>
      </c>
      <c r="AS20" s="162" t="s">
        <v>579</v>
      </c>
      <c r="AT20" s="162"/>
      <c r="AU20" s="164"/>
      <c r="AV20" s="164"/>
      <c r="AW20" s="164"/>
      <c r="AX20" s="164"/>
      <c r="AY20" s="166">
        <f t="shared" si="15"/>
        <v>3</v>
      </c>
      <c r="AZ20" s="407">
        <f t="shared" si="16"/>
        <v>0.6</v>
      </c>
      <c r="BA20" s="406">
        <f t="shared" si="17"/>
        <v>2</v>
      </c>
      <c r="BB20" s="406">
        <f t="shared" si="18"/>
        <v>0.3333333333</v>
      </c>
      <c r="BC20" s="406">
        <f t="shared" si="19"/>
        <v>0</v>
      </c>
      <c r="BD20" s="406">
        <f t="shared" si="20"/>
        <v>0</v>
      </c>
      <c r="BE20" s="22">
        <f t="shared" si="21"/>
        <v>27198412</v>
      </c>
      <c r="BF20" s="411">
        <v>14.0</v>
      </c>
      <c r="BG20" s="405" t="str">
        <f t="shared" si="22"/>
        <v>Scarlett  Espinal Estéves</v>
      </c>
      <c r="BH20" s="120" t="s">
        <v>559</v>
      </c>
      <c r="BI20" s="120" t="s">
        <v>579</v>
      </c>
      <c r="BJ20" s="120" t="s">
        <v>559</v>
      </c>
      <c r="BK20" s="120" t="s">
        <v>579</v>
      </c>
      <c r="BL20" s="120" t="s">
        <v>559</v>
      </c>
      <c r="BM20" s="120"/>
      <c r="BN20" s="120"/>
      <c r="BO20" s="471"/>
      <c r="BP20" s="414"/>
      <c r="BQ20" s="414"/>
      <c r="BR20" s="470">
        <f t="shared" si="23"/>
        <v>3</v>
      </c>
      <c r="BS20" s="164">
        <f t="shared" si="24"/>
        <v>3</v>
      </c>
      <c r="BT20" s="414"/>
      <c r="BU20" s="414"/>
      <c r="BV20" s="414"/>
      <c r="BW20" s="414"/>
    </row>
    <row r="21" ht="30.0" customHeight="1">
      <c r="A21" s="160">
        <f>'3A 2025 - 2026 DATOS DEL ESTUDI'!N18</f>
        <v>33382609</v>
      </c>
      <c r="B21" s="160">
        <v>15.0</v>
      </c>
      <c r="C21" s="161" t="str">
        <f>'3A 2025 - 2026 DATOS DEL ESTUDI'!B18</f>
        <v>José Manuel Estrella</v>
      </c>
      <c r="D21" s="162" t="s">
        <v>559</v>
      </c>
      <c r="E21" s="162"/>
      <c r="F21" s="162"/>
      <c r="G21" s="162"/>
      <c r="H21" s="162"/>
      <c r="I21" s="162"/>
      <c r="J21" s="163"/>
      <c r="K21" s="163"/>
      <c r="L21" s="163"/>
      <c r="M21" s="163"/>
      <c r="N21" s="162">
        <f t="shared" si="1"/>
        <v>1</v>
      </c>
      <c r="O21" s="164">
        <f t="shared" si="2"/>
        <v>1</v>
      </c>
      <c r="P21" s="165">
        <f t="shared" si="3"/>
        <v>0</v>
      </c>
      <c r="Q21" s="164">
        <f t="shared" si="4"/>
        <v>0</v>
      </c>
      <c r="R21" s="166">
        <f t="shared" si="5"/>
        <v>0</v>
      </c>
      <c r="S21" s="164">
        <f t="shared" si="6"/>
        <v>0</v>
      </c>
      <c r="T21" s="160">
        <v>15.0</v>
      </c>
      <c r="U21" s="161" t="str">
        <f t="shared" si="7"/>
        <v>José Manuel Estrella</v>
      </c>
      <c r="V21" s="162" t="s">
        <v>559</v>
      </c>
      <c r="W21" s="162" t="s">
        <v>559</v>
      </c>
      <c r="X21" s="162" t="s">
        <v>559</v>
      </c>
      <c r="Y21" s="162" t="s">
        <v>559</v>
      </c>
      <c r="Z21" s="162" t="s">
        <v>559</v>
      </c>
      <c r="AA21" s="162" t="s">
        <v>559</v>
      </c>
      <c r="AB21" s="162"/>
      <c r="AC21" s="162"/>
      <c r="AD21" s="162"/>
      <c r="AE21" s="163"/>
      <c r="AF21" s="163">
        <f t="shared" si="8"/>
        <v>6</v>
      </c>
      <c r="AG21" s="164">
        <f t="shared" si="9"/>
        <v>1</v>
      </c>
      <c r="AH21" s="166">
        <f t="shared" si="10"/>
        <v>0</v>
      </c>
      <c r="AI21" s="164">
        <f t="shared" si="11"/>
        <v>0</v>
      </c>
      <c r="AJ21" s="166">
        <f t="shared" si="12"/>
        <v>0</v>
      </c>
      <c r="AK21" s="164"/>
      <c r="AL21" s="404">
        <f t="shared" si="13"/>
        <v>33382609</v>
      </c>
      <c r="AM21" s="160">
        <v>15.0</v>
      </c>
      <c r="AN21" s="405" t="str">
        <f t="shared" si="14"/>
        <v>José Manuel Estrella</v>
      </c>
      <c r="AO21" s="162" t="s">
        <v>559</v>
      </c>
      <c r="AP21" s="162" t="s">
        <v>559</v>
      </c>
      <c r="AQ21" s="162" t="s">
        <v>559</v>
      </c>
      <c r="AR21" s="162" t="s">
        <v>559</v>
      </c>
      <c r="AS21" s="162" t="s">
        <v>559</v>
      </c>
      <c r="AT21" s="162"/>
      <c r="AU21" s="164"/>
      <c r="AV21" s="164"/>
      <c r="AW21" s="164"/>
      <c r="AX21" s="164"/>
      <c r="AY21" s="166">
        <f t="shared" si="15"/>
        <v>5</v>
      </c>
      <c r="AZ21" s="407">
        <f t="shared" si="16"/>
        <v>1</v>
      </c>
      <c r="BA21" s="406">
        <f t="shared" si="17"/>
        <v>0</v>
      </c>
      <c r="BB21" s="406">
        <f t="shared" si="18"/>
        <v>0</v>
      </c>
      <c r="BC21" s="406">
        <f t="shared" si="19"/>
        <v>0</v>
      </c>
      <c r="BD21" s="406">
        <f t="shared" si="20"/>
        <v>0</v>
      </c>
      <c r="BE21" s="22">
        <f t="shared" si="21"/>
        <v>33382609</v>
      </c>
      <c r="BF21" s="193">
        <v>15.0</v>
      </c>
      <c r="BG21" s="405" t="str">
        <f t="shared" si="22"/>
        <v>José Manuel Estrella</v>
      </c>
      <c r="BH21" s="120" t="s">
        <v>559</v>
      </c>
      <c r="BI21" s="120" t="s">
        <v>559</v>
      </c>
      <c r="BJ21" s="120" t="s">
        <v>559</v>
      </c>
      <c r="BK21" s="120" t="s">
        <v>579</v>
      </c>
      <c r="BL21" s="120" t="s">
        <v>559</v>
      </c>
      <c r="BM21" s="120"/>
      <c r="BN21" s="120"/>
      <c r="BO21" s="471"/>
      <c r="BP21" s="414"/>
      <c r="BQ21" s="414"/>
      <c r="BR21" s="470">
        <f t="shared" si="23"/>
        <v>4</v>
      </c>
      <c r="BS21" s="164">
        <f t="shared" si="24"/>
        <v>4</v>
      </c>
      <c r="BT21" s="414"/>
      <c r="BU21" s="414"/>
      <c r="BV21" s="414"/>
      <c r="BW21" s="414"/>
    </row>
    <row r="22" ht="30.0" customHeight="1">
      <c r="A22" s="160">
        <f>'3A 2025 - 2026 DATOS DEL ESTUDI'!N19</f>
        <v>32745811</v>
      </c>
      <c r="B22" s="160">
        <v>16.0</v>
      </c>
      <c r="C22" s="161" t="str">
        <f>'3A 2025 - 2026 DATOS DEL ESTUDI'!B19</f>
        <v>Misael Starberk Ferreras Pérez</v>
      </c>
      <c r="D22" s="162" t="s">
        <v>559</v>
      </c>
      <c r="E22" s="162"/>
      <c r="F22" s="162"/>
      <c r="G22" s="162"/>
      <c r="H22" s="162"/>
      <c r="I22" s="162"/>
      <c r="J22" s="163"/>
      <c r="K22" s="163"/>
      <c r="L22" s="163"/>
      <c r="M22" s="163"/>
      <c r="N22" s="162">
        <f t="shared" si="1"/>
        <v>1</v>
      </c>
      <c r="O22" s="164">
        <f t="shared" si="2"/>
        <v>1</v>
      </c>
      <c r="P22" s="165">
        <f t="shared" si="3"/>
        <v>0</v>
      </c>
      <c r="Q22" s="164">
        <f t="shared" si="4"/>
        <v>0</v>
      </c>
      <c r="R22" s="166">
        <f t="shared" si="5"/>
        <v>0</v>
      </c>
      <c r="S22" s="164">
        <f t="shared" si="6"/>
        <v>0</v>
      </c>
      <c r="T22" s="160">
        <v>16.0</v>
      </c>
      <c r="U22" s="161" t="str">
        <f t="shared" si="7"/>
        <v>Misael Starberk Ferreras Pérez</v>
      </c>
      <c r="V22" s="162" t="s">
        <v>559</v>
      </c>
      <c r="W22" s="162" t="s">
        <v>559</v>
      </c>
      <c r="X22" s="162" t="s">
        <v>579</v>
      </c>
      <c r="Y22" s="162" t="s">
        <v>559</v>
      </c>
      <c r="Z22" s="162" t="s">
        <v>559</v>
      </c>
      <c r="AA22" s="162" t="s">
        <v>559</v>
      </c>
      <c r="AB22" s="162"/>
      <c r="AC22" s="162"/>
      <c r="AD22" s="162"/>
      <c r="AE22" s="163"/>
      <c r="AF22" s="163">
        <f t="shared" si="8"/>
        <v>5</v>
      </c>
      <c r="AG22" s="164">
        <f t="shared" si="9"/>
        <v>0.8333333333</v>
      </c>
      <c r="AH22" s="166">
        <f t="shared" si="10"/>
        <v>1</v>
      </c>
      <c r="AI22" s="164">
        <f t="shared" si="11"/>
        <v>0.1666666667</v>
      </c>
      <c r="AJ22" s="166">
        <f t="shared" si="12"/>
        <v>0</v>
      </c>
      <c r="AK22" s="164"/>
      <c r="AL22" s="404">
        <f t="shared" si="13"/>
        <v>32745811</v>
      </c>
      <c r="AM22" s="160">
        <v>16.0</v>
      </c>
      <c r="AN22" s="405" t="str">
        <f t="shared" si="14"/>
        <v>Misael Starberk Ferreras Pérez</v>
      </c>
      <c r="AO22" s="162" t="s">
        <v>559</v>
      </c>
      <c r="AP22" s="162" t="s">
        <v>559</v>
      </c>
      <c r="AQ22" s="162" t="s">
        <v>559</v>
      </c>
      <c r="AR22" s="162" t="s">
        <v>559</v>
      </c>
      <c r="AS22" s="162" t="s">
        <v>559</v>
      </c>
      <c r="AT22" s="162"/>
      <c r="AU22" s="164"/>
      <c r="AV22" s="164"/>
      <c r="AW22" s="164"/>
      <c r="AX22" s="164"/>
      <c r="AY22" s="166">
        <f t="shared" si="15"/>
        <v>5</v>
      </c>
      <c r="AZ22" s="407">
        <f t="shared" si="16"/>
        <v>1</v>
      </c>
      <c r="BA22" s="406">
        <f t="shared" si="17"/>
        <v>0</v>
      </c>
      <c r="BB22" s="406">
        <f t="shared" si="18"/>
        <v>0</v>
      </c>
      <c r="BC22" s="406">
        <f t="shared" si="19"/>
        <v>0</v>
      </c>
      <c r="BD22" s="406">
        <f t="shared" si="20"/>
        <v>0</v>
      </c>
      <c r="BE22" s="22">
        <f t="shared" si="21"/>
        <v>32745811</v>
      </c>
      <c r="BF22" s="411">
        <v>16.0</v>
      </c>
      <c r="BG22" s="405" t="str">
        <f t="shared" si="22"/>
        <v>Misael Starberk Ferreras Pérez</v>
      </c>
      <c r="BH22" s="120" t="s">
        <v>579</v>
      </c>
      <c r="BI22" s="120" t="s">
        <v>559</v>
      </c>
      <c r="BJ22" s="120" t="s">
        <v>559</v>
      </c>
      <c r="BK22" s="120" t="s">
        <v>559</v>
      </c>
      <c r="BL22" s="120" t="s">
        <v>559</v>
      </c>
      <c r="BM22" s="120"/>
      <c r="BN22" s="120"/>
      <c r="BO22" s="471"/>
      <c r="BP22" s="414"/>
      <c r="BQ22" s="414"/>
      <c r="BR22" s="470">
        <f t="shared" si="23"/>
        <v>4</v>
      </c>
      <c r="BS22" s="164">
        <f t="shared" si="24"/>
        <v>4</v>
      </c>
      <c r="BT22" s="414"/>
      <c r="BU22" s="414"/>
      <c r="BV22" s="414"/>
      <c r="BW22" s="414"/>
    </row>
    <row r="23" ht="30.0" customHeight="1">
      <c r="A23" s="160">
        <f>'3A 2025 - 2026 DATOS DEL ESTUDI'!N20</f>
        <v>6739413</v>
      </c>
      <c r="B23" s="160">
        <v>17.0</v>
      </c>
      <c r="C23" s="161" t="str">
        <f>'3A 2025 - 2026 DATOS DEL ESTUDI'!B20</f>
        <v>Ruth Esther Fernández Rodríguez</v>
      </c>
      <c r="D23" s="162" t="s">
        <v>559</v>
      </c>
      <c r="E23" s="162"/>
      <c r="F23" s="162"/>
      <c r="G23" s="162"/>
      <c r="H23" s="162"/>
      <c r="I23" s="162"/>
      <c r="J23" s="163"/>
      <c r="K23" s="163"/>
      <c r="L23" s="163"/>
      <c r="M23" s="163"/>
      <c r="N23" s="162">
        <f t="shared" si="1"/>
        <v>1</v>
      </c>
      <c r="O23" s="164">
        <f t="shared" si="2"/>
        <v>1</v>
      </c>
      <c r="P23" s="165">
        <f t="shared" si="3"/>
        <v>0</v>
      </c>
      <c r="Q23" s="164">
        <f t="shared" si="4"/>
        <v>0</v>
      </c>
      <c r="R23" s="166">
        <f t="shared" si="5"/>
        <v>0</v>
      </c>
      <c r="S23" s="164">
        <f t="shared" si="6"/>
        <v>0</v>
      </c>
      <c r="T23" s="160">
        <v>17.0</v>
      </c>
      <c r="U23" s="161" t="str">
        <f t="shared" si="7"/>
        <v>Ruth Esther Fernández Rodríguez</v>
      </c>
      <c r="V23" s="162" t="s">
        <v>559</v>
      </c>
      <c r="W23" s="162" t="s">
        <v>559</v>
      </c>
      <c r="X23" s="162" t="s">
        <v>559</v>
      </c>
      <c r="Y23" s="162" t="s">
        <v>559</v>
      </c>
      <c r="Z23" s="162" t="s">
        <v>559</v>
      </c>
      <c r="AA23" s="162" t="s">
        <v>559</v>
      </c>
      <c r="AB23" s="162"/>
      <c r="AC23" s="162"/>
      <c r="AD23" s="162"/>
      <c r="AE23" s="163"/>
      <c r="AF23" s="163">
        <f t="shared" si="8"/>
        <v>6</v>
      </c>
      <c r="AG23" s="164">
        <f t="shared" si="9"/>
        <v>1</v>
      </c>
      <c r="AH23" s="166">
        <f t="shared" si="10"/>
        <v>0</v>
      </c>
      <c r="AI23" s="164">
        <f t="shared" si="11"/>
        <v>0</v>
      </c>
      <c r="AJ23" s="166">
        <f t="shared" si="12"/>
        <v>0</v>
      </c>
      <c r="AK23" s="164"/>
      <c r="AL23" s="404">
        <f t="shared" si="13"/>
        <v>6739413</v>
      </c>
      <c r="AM23" s="160">
        <v>17.0</v>
      </c>
      <c r="AN23" s="405" t="str">
        <f t="shared" si="14"/>
        <v>Ruth Esther Fernández Rodríguez</v>
      </c>
      <c r="AO23" s="162" t="s">
        <v>559</v>
      </c>
      <c r="AP23" s="162" t="s">
        <v>559</v>
      </c>
      <c r="AQ23" s="162" t="s">
        <v>579</v>
      </c>
      <c r="AR23" s="162" t="s">
        <v>559</v>
      </c>
      <c r="AS23" s="162" t="s">
        <v>559</v>
      </c>
      <c r="AT23" s="162"/>
      <c r="AU23" s="164"/>
      <c r="AV23" s="164"/>
      <c r="AW23" s="164"/>
      <c r="AX23" s="164"/>
      <c r="AY23" s="166">
        <f t="shared" si="15"/>
        <v>4</v>
      </c>
      <c r="AZ23" s="407">
        <f t="shared" si="16"/>
        <v>0.8</v>
      </c>
      <c r="BA23" s="406">
        <f t="shared" si="17"/>
        <v>1</v>
      </c>
      <c r="BB23" s="406">
        <f t="shared" si="18"/>
        <v>0.1666666667</v>
      </c>
      <c r="BC23" s="406">
        <f t="shared" si="19"/>
        <v>0</v>
      </c>
      <c r="BD23" s="406">
        <f t="shared" si="20"/>
        <v>0</v>
      </c>
      <c r="BE23" s="22">
        <f t="shared" si="21"/>
        <v>6739413</v>
      </c>
      <c r="BF23" s="193">
        <v>17.0</v>
      </c>
      <c r="BG23" s="405" t="str">
        <f t="shared" si="22"/>
        <v>Ruth Esther Fernández Rodríguez</v>
      </c>
      <c r="BH23" s="120" t="s">
        <v>559</v>
      </c>
      <c r="BI23" s="120" t="s">
        <v>579</v>
      </c>
      <c r="BJ23" s="120" t="s">
        <v>559</v>
      </c>
      <c r="BK23" s="120" t="s">
        <v>559</v>
      </c>
      <c r="BL23" s="120" t="s">
        <v>559</v>
      </c>
      <c r="BM23" s="120"/>
      <c r="BN23" s="120"/>
      <c r="BO23" s="471"/>
      <c r="BP23" s="414"/>
      <c r="BQ23" s="414"/>
      <c r="BR23" s="470">
        <f t="shared" si="23"/>
        <v>4</v>
      </c>
      <c r="BS23" s="164">
        <f t="shared" si="24"/>
        <v>4</v>
      </c>
      <c r="BT23" s="414"/>
      <c r="BU23" s="414"/>
      <c r="BV23" s="414"/>
      <c r="BW23" s="414"/>
    </row>
    <row r="24" ht="30.0" customHeight="1">
      <c r="A24" s="160">
        <f>'3A 2025 - 2026 DATOS DEL ESTUDI'!N21</f>
        <v>32812732</v>
      </c>
      <c r="B24" s="160">
        <v>18.0</v>
      </c>
      <c r="C24" s="161" t="str">
        <f>'3A 2025 - 2026 DATOS DEL ESTUDI'!B21</f>
        <v>Discairy  Filpo Estrella</v>
      </c>
      <c r="D24" s="162" t="s">
        <v>559</v>
      </c>
      <c r="E24" s="162"/>
      <c r="F24" s="162"/>
      <c r="G24" s="162"/>
      <c r="H24" s="162"/>
      <c r="I24" s="162"/>
      <c r="J24" s="163"/>
      <c r="K24" s="163"/>
      <c r="L24" s="163"/>
      <c r="M24" s="163"/>
      <c r="N24" s="162">
        <f t="shared" si="1"/>
        <v>1</v>
      </c>
      <c r="O24" s="164">
        <f t="shared" si="2"/>
        <v>1</v>
      </c>
      <c r="P24" s="165">
        <f t="shared" si="3"/>
        <v>0</v>
      </c>
      <c r="Q24" s="164">
        <f t="shared" si="4"/>
        <v>0</v>
      </c>
      <c r="R24" s="166">
        <f t="shared" si="5"/>
        <v>0</v>
      </c>
      <c r="S24" s="164">
        <f t="shared" si="6"/>
        <v>0</v>
      </c>
      <c r="T24" s="160">
        <v>18.0</v>
      </c>
      <c r="U24" s="161" t="str">
        <f t="shared" si="7"/>
        <v>Discairy  Filpo Estrella</v>
      </c>
      <c r="V24" s="162" t="s">
        <v>559</v>
      </c>
      <c r="W24" s="162" t="s">
        <v>559</v>
      </c>
      <c r="X24" s="162" t="s">
        <v>559</v>
      </c>
      <c r="Y24" s="162" t="s">
        <v>559</v>
      </c>
      <c r="Z24" s="162" t="s">
        <v>559</v>
      </c>
      <c r="AA24" s="162" t="s">
        <v>559</v>
      </c>
      <c r="AB24" s="162"/>
      <c r="AC24" s="162"/>
      <c r="AD24" s="162"/>
      <c r="AE24" s="163"/>
      <c r="AF24" s="163">
        <f t="shared" si="8"/>
        <v>6</v>
      </c>
      <c r="AG24" s="164">
        <f t="shared" si="9"/>
        <v>1</v>
      </c>
      <c r="AH24" s="166">
        <f t="shared" si="10"/>
        <v>0</v>
      </c>
      <c r="AI24" s="164">
        <f t="shared" si="11"/>
        <v>0</v>
      </c>
      <c r="AJ24" s="166">
        <f t="shared" si="12"/>
        <v>0</v>
      </c>
      <c r="AK24" s="164"/>
      <c r="AL24" s="404">
        <f t="shared" si="13"/>
        <v>32812732</v>
      </c>
      <c r="AM24" s="160">
        <v>18.0</v>
      </c>
      <c r="AN24" s="405" t="str">
        <f t="shared" si="14"/>
        <v>Discairy  Filpo Estrella</v>
      </c>
      <c r="AO24" s="162" t="s">
        <v>559</v>
      </c>
      <c r="AP24" s="162" t="s">
        <v>559</v>
      </c>
      <c r="AQ24" s="162" t="s">
        <v>559</v>
      </c>
      <c r="AR24" s="162" t="s">
        <v>559</v>
      </c>
      <c r="AS24" s="162" t="s">
        <v>559</v>
      </c>
      <c r="AT24" s="162"/>
      <c r="AU24" s="164"/>
      <c r="AV24" s="164"/>
      <c r="AW24" s="164"/>
      <c r="AX24" s="164"/>
      <c r="AY24" s="166">
        <f t="shared" si="15"/>
        <v>5</v>
      </c>
      <c r="AZ24" s="407">
        <f t="shared" si="16"/>
        <v>1</v>
      </c>
      <c r="BA24" s="406">
        <f t="shared" si="17"/>
        <v>0</v>
      </c>
      <c r="BB24" s="406">
        <f t="shared" si="18"/>
        <v>0</v>
      </c>
      <c r="BC24" s="406">
        <f t="shared" si="19"/>
        <v>0</v>
      </c>
      <c r="BD24" s="406">
        <f t="shared" si="20"/>
        <v>0</v>
      </c>
      <c r="BE24" s="22">
        <f t="shared" si="21"/>
        <v>32812732</v>
      </c>
      <c r="BF24" s="411">
        <v>18.0</v>
      </c>
      <c r="BG24" s="405" t="str">
        <f t="shared" si="22"/>
        <v>Discairy  Filpo Estrella</v>
      </c>
      <c r="BH24" s="120" t="s">
        <v>559</v>
      </c>
      <c r="BI24" s="120" t="s">
        <v>559</v>
      </c>
      <c r="BJ24" s="120" t="s">
        <v>559</v>
      </c>
      <c r="BK24" s="120" t="s">
        <v>559</v>
      </c>
      <c r="BL24" s="120" t="s">
        <v>559</v>
      </c>
      <c r="BM24" s="120"/>
      <c r="BN24" s="120"/>
      <c r="BO24" s="471"/>
      <c r="BP24" s="414"/>
      <c r="BQ24" s="414"/>
      <c r="BR24" s="470">
        <f t="shared" si="23"/>
        <v>5</v>
      </c>
      <c r="BS24" s="164">
        <f t="shared" si="24"/>
        <v>5</v>
      </c>
      <c r="BT24" s="414"/>
      <c r="BU24" s="414"/>
      <c r="BV24" s="414"/>
      <c r="BW24" s="414"/>
    </row>
    <row r="25" ht="30.0" customHeight="1">
      <c r="A25" s="160">
        <f>'3A 2025 - 2026 DATOS DEL ESTUDI'!N22</f>
        <v>32529336</v>
      </c>
      <c r="B25" s="160">
        <v>19.0</v>
      </c>
      <c r="C25" s="161" t="str">
        <f>'3A 2025 - 2026 DATOS DEL ESTUDI'!B22</f>
        <v>Alexis Enmanuel Gil  Sánchez</v>
      </c>
      <c r="D25" s="162" t="s">
        <v>559</v>
      </c>
      <c r="E25" s="162"/>
      <c r="F25" s="162"/>
      <c r="G25" s="162"/>
      <c r="H25" s="162"/>
      <c r="I25" s="162"/>
      <c r="J25" s="163"/>
      <c r="K25" s="163"/>
      <c r="L25" s="163"/>
      <c r="M25" s="163"/>
      <c r="N25" s="162">
        <f t="shared" si="1"/>
        <v>1</v>
      </c>
      <c r="O25" s="164">
        <f t="shared" si="2"/>
        <v>1</v>
      </c>
      <c r="P25" s="165">
        <f t="shared" si="3"/>
        <v>0</v>
      </c>
      <c r="Q25" s="164">
        <f t="shared" si="4"/>
        <v>0</v>
      </c>
      <c r="R25" s="166">
        <f t="shared" si="5"/>
        <v>0</v>
      </c>
      <c r="S25" s="164">
        <f t="shared" si="6"/>
        <v>0</v>
      </c>
      <c r="T25" s="160">
        <v>19.0</v>
      </c>
      <c r="U25" s="161" t="str">
        <f t="shared" si="7"/>
        <v>Alexis Enmanuel Gil  Sánchez</v>
      </c>
      <c r="V25" s="162" t="s">
        <v>559</v>
      </c>
      <c r="W25" s="162" t="s">
        <v>559</v>
      </c>
      <c r="X25" s="162" t="s">
        <v>559</v>
      </c>
      <c r="Y25" s="162" t="s">
        <v>559</v>
      </c>
      <c r="Z25" s="162" t="s">
        <v>559</v>
      </c>
      <c r="AA25" s="162" t="s">
        <v>559</v>
      </c>
      <c r="AB25" s="162"/>
      <c r="AC25" s="162"/>
      <c r="AD25" s="162"/>
      <c r="AE25" s="163"/>
      <c r="AF25" s="163">
        <f t="shared" si="8"/>
        <v>6</v>
      </c>
      <c r="AG25" s="164">
        <f t="shared" si="9"/>
        <v>1</v>
      </c>
      <c r="AH25" s="166">
        <f t="shared" si="10"/>
        <v>0</v>
      </c>
      <c r="AI25" s="164">
        <f t="shared" si="11"/>
        <v>0</v>
      </c>
      <c r="AJ25" s="166">
        <f t="shared" si="12"/>
        <v>0</v>
      </c>
      <c r="AK25" s="164"/>
      <c r="AL25" s="404">
        <f t="shared" si="13"/>
        <v>32529336</v>
      </c>
      <c r="AM25" s="160">
        <v>19.0</v>
      </c>
      <c r="AN25" s="405" t="str">
        <f t="shared" si="14"/>
        <v>Alexis Enmanuel Gil  Sánchez</v>
      </c>
      <c r="AO25" s="162" t="s">
        <v>559</v>
      </c>
      <c r="AP25" s="162" t="s">
        <v>559</v>
      </c>
      <c r="AQ25" s="162" t="s">
        <v>559</v>
      </c>
      <c r="AR25" s="162" t="s">
        <v>559</v>
      </c>
      <c r="AS25" s="162" t="s">
        <v>559</v>
      </c>
      <c r="AT25" s="162"/>
      <c r="AU25" s="164"/>
      <c r="AV25" s="164"/>
      <c r="AW25" s="164"/>
      <c r="AX25" s="164"/>
      <c r="AY25" s="166">
        <f t="shared" si="15"/>
        <v>5</v>
      </c>
      <c r="AZ25" s="407">
        <f t="shared" si="16"/>
        <v>1</v>
      </c>
      <c r="BA25" s="406">
        <f t="shared" si="17"/>
        <v>0</v>
      </c>
      <c r="BB25" s="406">
        <f t="shared" si="18"/>
        <v>0</v>
      </c>
      <c r="BC25" s="406">
        <f t="shared" si="19"/>
        <v>0</v>
      </c>
      <c r="BD25" s="406">
        <f t="shared" si="20"/>
        <v>0</v>
      </c>
      <c r="BE25" s="22">
        <f t="shared" si="21"/>
        <v>32529336</v>
      </c>
      <c r="BF25" s="193">
        <v>19.0</v>
      </c>
      <c r="BG25" s="405" t="str">
        <f t="shared" si="22"/>
        <v>Alexis Enmanuel Gil  Sánchez</v>
      </c>
      <c r="BH25" s="120" t="s">
        <v>559</v>
      </c>
      <c r="BI25" s="120" t="s">
        <v>559</v>
      </c>
      <c r="BJ25" s="120" t="s">
        <v>559</v>
      </c>
      <c r="BK25" s="120" t="s">
        <v>579</v>
      </c>
      <c r="BL25" s="120" t="s">
        <v>559</v>
      </c>
      <c r="BM25" s="120"/>
      <c r="BN25" s="120"/>
      <c r="BO25" s="471"/>
      <c r="BP25" s="414"/>
      <c r="BQ25" s="414"/>
      <c r="BR25" s="470">
        <f t="shared" si="23"/>
        <v>4</v>
      </c>
      <c r="BS25" s="164">
        <f t="shared" si="24"/>
        <v>4</v>
      </c>
      <c r="BT25" s="414"/>
      <c r="BU25" s="414"/>
      <c r="BV25" s="414"/>
      <c r="BW25" s="414"/>
    </row>
    <row r="26" ht="30.0" customHeight="1">
      <c r="A26" s="160">
        <f>'3A 2025 - 2026 DATOS DEL ESTUDI'!N23</f>
        <v>22047916</v>
      </c>
      <c r="B26" s="160">
        <v>20.0</v>
      </c>
      <c r="C26" s="161" t="str">
        <f>'3A 2025 - 2026 DATOS DEL ESTUDI'!B23</f>
        <v>Ayendy Jesús Guzmán</v>
      </c>
      <c r="D26" s="162" t="s">
        <v>559</v>
      </c>
      <c r="E26" s="162"/>
      <c r="F26" s="162"/>
      <c r="G26" s="162"/>
      <c r="H26" s="162"/>
      <c r="I26" s="162"/>
      <c r="J26" s="163"/>
      <c r="K26" s="163"/>
      <c r="L26" s="163"/>
      <c r="M26" s="163"/>
      <c r="N26" s="162">
        <f t="shared" si="1"/>
        <v>1</v>
      </c>
      <c r="O26" s="164">
        <f t="shared" si="2"/>
        <v>1</v>
      </c>
      <c r="P26" s="165">
        <f t="shared" si="3"/>
        <v>0</v>
      </c>
      <c r="Q26" s="164">
        <f t="shared" si="4"/>
        <v>0</v>
      </c>
      <c r="R26" s="166">
        <f t="shared" si="5"/>
        <v>0</v>
      </c>
      <c r="S26" s="164">
        <f t="shared" si="6"/>
        <v>0</v>
      </c>
      <c r="T26" s="160">
        <v>20.0</v>
      </c>
      <c r="U26" s="161" t="str">
        <f t="shared" si="7"/>
        <v>Ayendy Jesús Guzmán</v>
      </c>
      <c r="V26" s="162" t="s">
        <v>559</v>
      </c>
      <c r="W26" s="162" t="s">
        <v>559</v>
      </c>
      <c r="X26" s="162" t="s">
        <v>559</v>
      </c>
      <c r="Y26" s="162" t="s">
        <v>559</v>
      </c>
      <c r="Z26" s="162" t="s">
        <v>559</v>
      </c>
      <c r="AA26" s="162" t="s">
        <v>559</v>
      </c>
      <c r="AB26" s="162"/>
      <c r="AC26" s="162"/>
      <c r="AD26" s="162"/>
      <c r="AE26" s="163"/>
      <c r="AF26" s="163">
        <f t="shared" si="8"/>
        <v>6</v>
      </c>
      <c r="AG26" s="164">
        <f t="shared" si="9"/>
        <v>1</v>
      </c>
      <c r="AH26" s="166">
        <f t="shared" si="10"/>
        <v>0</v>
      </c>
      <c r="AI26" s="164">
        <f t="shared" si="11"/>
        <v>0</v>
      </c>
      <c r="AJ26" s="166">
        <f t="shared" si="12"/>
        <v>0</v>
      </c>
      <c r="AK26" s="164"/>
      <c r="AL26" s="404">
        <f t="shared" si="13"/>
        <v>22047916</v>
      </c>
      <c r="AM26" s="160">
        <v>20.0</v>
      </c>
      <c r="AN26" s="405" t="str">
        <f t="shared" si="14"/>
        <v>Ayendy Jesús Guzmán</v>
      </c>
      <c r="AO26" s="162" t="s">
        <v>559</v>
      </c>
      <c r="AP26" s="162" t="s">
        <v>559</v>
      </c>
      <c r="AQ26" s="162" t="s">
        <v>559</v>
      </c>
      <c r="AR26" s="162" t="s">
        <v>559</v>
      </c>
      <c r="AS26" s="162" t="s">
        <v>559</v>
      </c>
      <c r="AT26" s="162"/>
      <c r="AU26" s="164"/>
      <c r="AV26" s="164"/>
      <c r="AW26" s="164"/>
      <c r="AX26" s="164"/>
      <c r="AY26" s="166">
        <f t="shared" si="15"/>
        <v>5</v>
      </c>
      <c r="AZ26" s="407">
        <f t="shared" si="16"/>
        <v>1</v>
      </c>
      <c r="BA26" s="406">
        <f t="shared" si="17"/>
        <v>0</v>
      </c>
      <c r="BB26" s="406">
        <f t="shared" si="18"/>
        <v>0</v>
      </c>
      <c r="BC26" s="406">
        <f t="shared" si="19"/>
        <v>0</v>
      </c>
      <c r="BD26" s="406">
        <f t="shared" si="20"/>
        <v>0</v>
      </c>
      <c r="BE26" s="22">
        <f t="shared" si="21"/>
        <v>22047916</v>
      </c>
      <c r="BF26" s="411">
        <v>20.0</v>
      </c>
      <c r="BG26" s="405" t="str">
        <f t="shared" si="22"/>
        <v>Ayendy Jesús Guzmán</v>
      </c>
      <c r="BH26" s="120" t="s">
        <v>559</v>
      </c>
      <c r="BI26" s="120" t="s">
        <v>559</v>
      </c>
      <c r="BJ26" s="120" t="s">
        <v>578</v>
      </c>
      <c r="BK26" s="120" t="s">
        <v>559</v>
      </c>
      <c r="BL26" s="120" t="s">
        <v>559</v>
      </c>
      <c r="BM26" s="120"/>
      <c r="BN26" s="120"/>
      <c r="BO26" s="471"/>
      <c r="BP26" s="414"/>
      <c r="BQ26" s="414"/>
      <c r="BR26" s="470">
        <f t="shared" si="23"/>
        <v>5</v>
      </c>
      <c r="BS26" s="164">
        <f t="shared" si="24"/>
        <v>5</v>
      </c>
      <c r="BT26" s="414"/>
      <c r="BU26" s="414"/>
      <c r="BV26" s="414"/>
      <c r="BW26" s="414"/>
    </row>
    <row r="27" ht="30.0" customHeight="1">
      <c r="A27" s="160">
        <f>'3A 2025 - 2026 DATOS DEL ESTUDI'!N24</f>
        <v>32387479</v>
      </c>
      <c r="B27" s="160">
        <v>21.0</v>
      </c>
      <c r="C27" s="161" t="str">
        <f>'3A 2025 - 2026 DATOS DEL ESTUDI'!B24</f>
        <v>Yassir  Hernández Disla</v>
      </c>
      <c r="D27" s="162" t="s">
        <v>559</v>
      </c>
      <c r="E27" s="162"/>
      <c r="F27" s="162"/>
      <c r="G27" s="162"/>
      <c r="H27" s="162"/>
      <c r="I27" s="162"/>
      <c r="J27" s="163"/>
      <c r="K27" s="163"/>
      <c r="L27" s="163"/>
      <c r="M27" s="163"/>
      <c r="N27" s="162">
        <f t="shared" si="1"/>
        <v>1</v>
      </c>
      <c r="O27" s="164">
        <f t="shared" si="2"/>
        <v>1</v>
      </c>
      <c r="P27" s="165">
        <f t="shared" si="3"/>
        <v>0</v>
      </c>
      <c r="Q27" s="164">
        <f t="shared" si="4"/>
        <v>0</v>
      </c>
      <c r="R27" s="166">
        <f t="shared" si="5"/>
        <v>0</v>
      </c>
      <c r="S27" s="164">
        <f t="shared" si="6"/>
        <v>0</v>
      </c>
      <c r="T27" s="160">
        <v>21.0</v>
      </c>
      <c r="U27" s="161" t="str">
        <f t="shared" si="7"/>
        <v>Yassir  Hernández Disla</v>
      </c>
      <c r="V27" s="162" t="s">
        <v>559</v>
      </c>
      <c r="W27" s="162" t="s">
        <v>559</v>
      </c>
      <c r="X27" s="162" t="s">
        <v>559</v>
      </c>
      <c r="Y27" s="162" t="s">
        <v>559</v>
      </c>
      <c r="Z27" s="162" t="s">
        <v>559</v>
      </c>
      <c r="AA27" s="162" t="s">
        <v>559</v>
      </c>
      <c r="AB27" s="162"/>
      <c r="AC27" s="162"/>
      <c r="AD27" s="162"/>
      <c r="AE27" s="163"/>
      <c r="AF27" s="163">
        <f t="shared" si="8"/>
        <v>6</v>
      </c>
      <c r="AG27" s="164">
        <f t="shared" si="9"/>
        <v>1</v>
      </c>
      <c r="AH27" s="166">
        <f t="shared" si="10"/>
        <v>0</v>
      </c>
      <c r="AI27" s="164">
        <f t="shared" si="11"/>
        <v>0</v>
      </c>
      <c r="AJ27" s="166">
        <f t="shared" si="12"/>
        <v>0</v>
      </c>
      <c r="AK27" s="164"/>
      <c r="AL27" s="404">
        <f t="shared" si="13"/>
        <v>32387479</v>
      </c>
      <c r="AM27" s="160">
        <v>21.0</v>
      </c>
      <c r="AN27" s="405" t="str">
        <f t="shared" si="14"/>
        <v>Yassir  Hernández Disla</v>
      </c>
      <c r="AO27" s="162" t="s">
        <v>559</v>
      </c>
      <c r="AP27" s="162" t="s">
        <v>559</v>
      </c>
      <c r="AQ27" s="162" t="s">
        <v>559</v>
      </c>
      <c r="AR27" s="162" t="s">
        <v>559</v>
      </c>
      <c r="AS27" s="162" t="s">
        <v>559</v>
      </c>
      <c r="AT27" s="162"/>
      <c r="AU27" s="164"/>
      <c r="AV27" s="164"/>
      <c r="AW27" s="164"/>
      <c r="AX27" s="164"/>
      <c r="AY27" s="166">
        <f t="shared" si="15"/>
        <v>5</v>
      </c>
      <c r="AZ27" s="407">
        <f t="shared" si="16"/>
        <v>1</v>
      </c>
      <c r="BA27" s="406">
        <f t="shared" si="17"/>
        <v>0</v>
      </c>
      <c r="BB27" s="406">
        <f t="shared" si="18"/>
        <v>0</v>
      </c>
      <c r="BC27" s="406">
        <f t="shared" si="19"/>
        <v>0</v>
      </c>
      <c r="BD27" s="406">
        <f t="shared" si="20"/>
        <v>0</v>
      </c>
      <c r="BE27" s="22">
        <f t="shared" si="21"/>
        <v>32387479</v>
      </c>
      <c r="BF27" s="193">
        <v>21.0</v>
      </c>
      <c r="BG27" s="405" t="str">
        <f t="shared" si="22"/>
        <v>Yassir  Hernández Disla</v>
      </c>
      <c r="BH27" s="120" t="s">
        <v>559</v>
      </c>
      <c r="BI27" s="120" t="s">
        <v>559</v>
      </c>
      <c r="BJ27" s="120" t="s">
        <v>559</v>
      </c>
      <c r="BK27" s="120" t="s">
        <v>559</v>
      </c>
      <c r="BL27" s="120" t="s">
        <v>559</v>
      </c>
      <c r="BM27" s="120"/>
      <c r="BN27" s="120"/>
      <c r="BO27" s="471"/>
      <c r="BP27" s="414"/>
      <c r="BQ27" s="414"/>
      <c r="BR27" s="470">
        <f t="shared" si="23"/>
        <v>5</v>
      </c>
      <c r="BS27" s="164">
        <f t="shared" si="24"/>
        <v>5</v>
      </c>
      <c r="BT27" s="414"/>
      <c r="BU27" s="414"/>
      <c r="BV27" s="414"/>
      <c r="BW27" s="414"/>
    </row>
    <row r="28" ht="30.0" customHeight="1">
      <c r="A28" s="160">
        <f>'3A 2025 - 2026 DATOS DEL ESTUDI'!N25</f>
        <v>6635033</v>
      </c>
      <c r="B28" s="160">
        <v>22.0</v>
      </c>
      <c r="C28" s="161" t="str">
        <f>'3A 2025 - 2026 DATOS DEL ESTUDI'!B25</f>
        <v>Yadiel  Jiménez Betances</v>
      </c>
      <c r="D28" s="162" t="s">
        <v>559</v>
      </c>
      <c r="E28" s="162"/>
      <c r="F28" s="162"/>
      <c r="G28" s="162"/>
      <c r="H28" s="162"/>
      <c r="I28" s="162"/>
      <c r="J28" s="163"/>
      <c r="K28" s="163"/>
      <c r="L28" s="163"/>
      <c r="M28" s="163"/>
      <c r="N28" s="162">
        <f t="shared" si="1"/>
        <v>1</v>
      </c>
      <c r="O28" s="164">
        <f t="shared" si="2"/>
        <v>1</v>
      </c>
      <c r="P28" s="165">
        <f t="shared" si="3"/>
        <v>0</v>
      </c>
      <c r="Q28" s="164">
        <f t="shared" si="4"/>
        <v>0</v>
      </c>
      <c r="R28" s="166">
        <f t="shared" si="5"/>
        <v>0</v>
      </c>
      <c r="S28" s="164">
        <f t="shared" si="6"/>
        <v>0</v>
      </c>
      <c r="T28" s="160">
        <v>22.0</v>
      </c>
      <c r="U28" s="161" t="str">
        <f t="shared" si="7"/>
        <v>Yadiel  Jiménez Betances</v>
      </c>
      <c r="V28" s="162" t="s">
        <v>559</v>
      </c>
      <c r="W28" s="162" t="s">
        <v>559</v>
      </c>
      <c r="X28" s="162" t="s">
        <v>559</v>
      </c>
      <c r="Y28" s="162" t="s">
        <v>559</v>
      </c>
      <c r="Z28" s="162" t="s">
        <v>559</v>
      </c>
      <c r="AA28" s="162" t="s">
        <v>559</v>
      </c>
      <c r="AB28" s="162"/>
      <c r="AC28" s="162"/>
      <c r="AD28" s="162"/>
      <c r="AE28" s="163"/>
      <c r="AF28" s="163">
        <f t="shared" si="8"/>
        <v>6</v>
      </c>
      <c r="AG28" s="164">
        <f t="shared" si="9"/>
        <v>1</v>
      </c>
      <c r="AH28" s="166">
        <f t="shared" si="10"/>
        <v>0</v>
      </c>
      <c r="AI28" s="164">
        <f t="shared" si="11"/>
        <v>0</v>
      </c>
      <c r="AJ28" s="166">
        <f t="shared" si="12"/>
        <v>0</v>
      </c>
      <c r="AK28" s="164"/>
      <c r="AL28" s="404">
        <f t="shared" si="13"/>
        <v>6635033</v>
      </c>
      <c r="AM28" s="160">
        <v>22.0</v>
      </c>
      <c r="AN28" s="405" t="str">
        <f t="shared" si="14"/>
        <v>Yadiel  Jiménez Betances</v>
      </c>
      <c r="AO28" s="162" t="s">
        <v>559</v>
      </c>
      <c r="AP28" s="162" t="s">
        <v>559</v>
      </c>
      <c r="AQ28" s="162" t="s">
        <v>559</v>
      </c>
      <c r="AR28" s="162" t="s">
        <v>559</v>
      </c>
      <c r="AS28" s="162" t="s">
        <v>559</v>
      </c>
      <c r="AT28" s="162"/>
      <c r="AU28" s="164"/>
      <c r="AV28" s="164"/>
      <c r="AW28" s="164"/>
      <c r="AX28" s="164"/>
      <c r="AY28" s="166">
        <f t="shared" si="15"/>
        <v>5</v>
      </c>
      <c r="AZ28" s="407">
        <f t="shared" si="16"/>
        <v>1</v>
      </c>
      <c r="BA28" s="406">
        <f t="shared" si="17"/>
        <v>0</v>
      </c>
      <c r="BB28" s="406">
        <f t="shared" si="18"/>
        <v>0</v>
      </c>
      <c r="BC28" s="406">
        <f t="shared" si="19"/>
        <v>0</v>
      </c>
      <c r="BD28" s="406">
        <f t="shared" si="20"/>
        <v>0</v>
      </c>
      <c r="BE28" s="22">
        <f t="shared" si="21"/>
        <v>6635033</v>
      </c>
      <c r="BF28" s="411">
        <v>22.0</v>
      </c>
      <c r="BG28" s="405" t="str">
        <f t="shared" si="22"/>
        <v>Yadiel  Jiménez Betances</v>
      </c>
      <c r="BH28" s="120" t="s">
        <v>559</v>
      </c>
      <c r="BI28" s="120" t="s">
        <v>559</v>
      </c>
      <c r="BJ28" s="120" t="s">
        <v>559</v>
      </c>
      <c r="BK28" s="120" t="s">
        <v>559</v>
      </c>
      <c r="BL28" s="120" t="s">
        <v>559</v>
      </c>
      <c r="BM28" s="120"/>
      <c r="BN28" s="120"/>
      <c r="BO28" s="471"/>
      <c r="BP28" s="414"/>
      <c r="BQ28" s="414"/>
      <c r="BR28" s="470">
        <f t="shared" si="23"/>
        <v>5</v>
      </c>
      <c r="BS28" s="164">
        <f t="shared" si="24"/>
        <v>5</v>
      </c>
      <c r="BT28" s="414"/>
      <c r="BU28" s="414"/>
      <c r="BV28" s="414"/>
      <c r="BW28" s="414"/>
    </row>
    <row r="29" ht="30.0" customHeight="1">
      <c r="A29" s="160">
        <f>'3A 2025 - 2026 DATOS DEL ESTUDI'!N26</f>
        <v>32857385</v>
      </c>
      <c r="B29" s="160">
        <v>23.0</v>
      </c>
      <c r="C29" s="161" t="str">
        <f>'3A 2025 - 2026 DATOS DEL ESTUDI'!B26</f>
        <v>Yamel  Mella Aquino</v>
      </c>
      <c r="D29" s="162" t="s">
        <v>559</v>
      </c>
      <c r="E29" s="162"/>
      <c r="F29" s="162"/>
      <c r="G29" s="162"/>
      <c r="H29" s="162"/>
      <c r="I29" s="162"/>
      <c r="J29" s="163"/>
      <c r="K29" s="163"/>
      <c r="L29" s="163"/>
      <c r="M29" s="163"/>
      <c r="N29" s="162">
        <f t="shared" si="1"/>
        <v>1</v>
      </c>
      <c r="O29" s="164">
        <f t="shared" si="2"/>
        <v>1</v>
      </c>
      <c r="P29" s="165">
        <f t="shared" si="3"/>
        <v>0</v>
      </c>
      <c r="Q29" s="164">
        <f t="shared" si="4"/>
        <v>0</v>
      </c>
      <c r="R29" s="166">
        <f t="shared" si="5"/>
        <v>0</v>
      </c>
      <c r="S29" s="164">
        <f t="shared" si="6"/>
        <v>0</v>
      </c>
      <c r="T29" s="160">
        <v>23.0</v>
      </c>
      <c r="U29" s="161" t="str">
        <f t="shared" si="7"/>
        <v>Yamel  Mella Aquino</v>
      </c>
      <c r="V29" s="162" t="s">
        <v>559</v>
      </c>
      <c r="W29" s="162" t="s">
        <v>559</v>
      </c>
      <c r="X29" s="162" t="s">
        <v>559</v>
      </c>
      <c r="Y29" s="162" t="s">
        <v>559</v>
      </c>
      <c r="Z29" s="162" t="s">
        <v>559</v>
      </c>
      <c r="AA29" s="162" t="s">
        <v>559</v>
      </c>
      <c r="AB29" s="162"/>
      <c r="AC29" s="162"/>
      <c r="AD29" s="162"/>
      <c r="AE29" s="163"/>
      <c r="AF29" s="163">
        <f t="shared" si="8"/>
        <v>6</v>
      </c>
      <c r="AG29" s="164">
        <f t="shared" si="9"/>
        <v>1</v>
      </c>
      <c r="AH29" s="166">
        <f t="shared" si="10"/>
        <v>0</v>
      </c>
      <c r="AI29" s="164">
        <f t="shared" si="11"/>
        <v>0</v>
      </c>
      <c r="AJ29" s="166">
        <f t="shared" si="12"/>
        <v>0</v>
      </c>
      <c r="AK29" s="164"/>
      <c r="AL29" s="404">
        <f t="shared" si="13"/>
        <v>32857385</v>
      </c>
      <c r="AM29" s="160">
        <v>23.0</v>
      </c>
      <c r="AN29" s="405" t="str">
        <f t="shared" si="14"/>
        <v>Yamel  Mella Aquino</v>
      </c>
      <c r="AO29" s="162" t="s">
        <v>559</v>
      </c>
      <c r="AP29" s="162" t="s">
        <v>559</v>
      </c>
      <c r="AQ29" s="162" t="s">
        <v>559</v>
      </c>
      <c r="AR29" s="162" t="s">
        <v>559</v>
      </c>
      <c r="AS29" s="162" t="s">
        <v>559</v>
      </c>
      <c r="AT29" s="162"/>
      <c r="AU29" s="164"/>
      <c r="AV29" s="164"/>
      <c r="AW29" s="164"/>
      <c r="AX29" s="164"/>
      <c r="AY29" s="166">
        <f t="shared" si="15"/>
        <v>5</v>
      </c>
      <c r="AZ29" s="407">
        <f t="shared" si="16"/>
        <v>1</v>
      </c>
      <c r="BA29" s="406">
        <f t="shared" si="17"/>
        <v>0</v>
      </c>
      <c r="BB29" s="406">
        <f t="shared" si="18"/>
        <v>0</v>
      </c>
      <c r="BC29" s="406">
        <f t="shared" si="19"/>
        <v>0</v>
      </c>
      <c r="BD29" s="406">
        <f t="shared" si="20"/>
        <v>0</v>
      </c>
      <c r="BE29" s="22">
        <f t="shared" si="21"/>
        <v>32857385</v>
      </c>
      <c r="BF29" s="193">
        <v>23.0</v>
      </c>
      <c r="BG29" s="405" t="str">
        <f t="shared" si="22"/>
        <v>Yamel  Mella Aquino</v>
      </c>
      <c r="BH29" s="120" t="s">
        <v>559</v>
      </c>
      <c r="BI29" s="120" t="s">
        <v>559</v>
      </c>
      <c r="BJ29" s="120" t="s">
        <v>559</v>
      </c>
      <c r="BK29" s="120" t="s">
        <v>559</v>
      </c>
      <c r="BL29" s="120" t="s">
        <v>559</v>
      </c>
      <c r="BM29" s="120"/>
      <c r="BN29" s="120"/>
      <c r="BO29" s="471"/>
      <c r="BP29" s="414"/>
      <c r="BQ29" s="414"/>
      <c r="BR29" s="470">
        <f t="shared" si="23"/>
        <v>5</v>
      </c>
      <c r="BS29" s="164">
        <f t="shared" si="24"/>
        <v>5</v>
      </c>
      <c r="BT29" s="414"/>
      <c r="BU29" s="414"/>
      <c r="BV29" s="414"/>
      <c r="BW29" s="414"/>
    </row>
    <row r="30" ht="30.0" customHeight="1">
      <c r="A30" s="160">
        <f>'3A 2025 - 2026 DATOS DEL ESTUDI'!N27</f>
        <v>6396255</v>
      </c>
      <c r="B30" s="160">
        <v>24.0</v>
      </c>
      <c r="C30" s="161" t="str">
        <f>'3A 2025 - 2026 DATOS DEL ESTUDI'!B27</f>
        <v>Sariely Del Carmen Mena Chávez</v>
      </c>
      <c r="D30" s="162" t="s">
        <v>559</v>
      </c>
      <c r="E30" s="162"/>
      <c r="F30" s="162"/>
      <c r="G30" s="162"/>
      <c r="H30" s="162"/>
      <c r="I30" s="162"/>
      <c r="J30" s="163"/>
      <c r="K30" s="163"/>
      <c r="L30" s="163"/>
      <c r="M30" s="163"/>
      <c r="N30" s="162">
        <f t="shared" si="1"/>
        <v>1</v>
      </c>
      <c r="O30" s="164">
        <f t="shared" si="2"/>
        <v>1</v>
      </c>
      <c r="P30" s="165">
        <f t="shared" si="3"/>
        <v>0</v>
      </c>
      <c r="Q30" s="164">
        <f t="shared" si="4"/>
        <v>0</v>
      </c>
      <c r="R30" s="166">
        <f t="shared" si="5"/>
        <v>0</v>
      </c>
      <c r="S30" s="164">
        <f t="shared" si="6"/>
        <v>0</v>
      </c>
      <c r="T30" s="160">
        <v>24.0</v>
      </c>
      <c r="U30" s="161" t="str">
        <f t="shared" si="7"/>
        <v>Sariely Del Carmen Mena Chávez</v>
      </c>
      <c r="V30" s="162" t="s">
        <v>579</v>
      </c>
      <c r="W30" s="162" t="s">
        <v>559</v>
      </c>
      <c r="X30" s="162" t="s">
        <v>559</v>
      </c>
      <c r="Y30" s="162" t="s">
        <v>559</v>
      </c>
      <c r="Z30" s="162" t="s">
        <v>559</v>
      </c>
      <c r="AA30" s="162" t="s">
        <v>559</v>
      </c>
      <c r="AB30" s="162"/>
      <c r="AC30" s="162"/>
      <c r="AD30" s="162"/>
      <c r="AE30" s="163"/>
      <c r="AF30" s="163">
        <f t="shared" si="8"/>
        <v>5</v>
      </c>
      <c r="AG30" s="164">
        <f t="shared" si="9"/>
        <v>0.8333333333</v>
      </c>
      <c r="AH30" s="166">
        <f t="shared" si="10"/>
        <v>1</v>
      </c>
      <c r="AI30" s="164">
        <f t="shared" si="11"/>
        <v>0.1666666667</v>
      </c>
      <c r="AJ30" s="166">
        <f t="shared" si="12"/>
        <v>0</v>
      </c>
      <c r="AK30" s="164"/>
      <c r="AL30" s="404">
        <f t="shared" si="13"/>
        <v>6396255</v>
      </c>
      <c r="AM30" s="160">
        <v>24.0</v>
      </c>
      <c r="AN30" s="405" t="str">
        <f t="shared" si="14"/>
        <v>Sariely Del Carmen Mena Chávez</v>
      </c>
      <c r="AO30" s="162" t="s">
        <v>559</v>
      </c>
      <c r="AP30" s="162" t="s">
        <v>578</v>
      </c>
      <c r="AQ30" s="162" t="s">
        <v>559</v>
      </c>
      <c r="AR30" s="162" t="s">
        <v>559</v>
      </c>
      <c r="AS30" s="162" t="s">
        <v>559</v>
      </c>
      <c r="AT30" s="162"/>
      <c r="AU30" s="164"/>
      <c r="AV30" s="164"/>
      <c r="AW30" s="164"/>
      <c r="AX30" s="164"/>
      <c r="AY30" s="166">
        <f t="shared" si="15"/>
        <v>5</v>
      </c>
      <c r="AZ30" s="407">
        <f t="shared" si="16"/>
        <v>1</v>
      </c>
      <c r="BA30" s="406">
        <f t="shared" si="17"/>
        <v>0</v>
      </c>
      <c r="BB30" s="406">
        <f t="shared" si="18"/>
        <v>0</v>
      </c>
      <c r="BC30" s="406">
        <f t="shared" si="19"/>
        <v>1</v>
      </c>
      <c r="BD30" s="406">
        <f t="shared" si="20"/>
        <v>0.1666666667</v>
      </c>
      <c r="BE30" s="22">
        <f t="shared" si="21"/>
        <v>6396255</v>
      </c>
      <c r="BF30" s="411">
        <v>24.0</v>
      </c>
      <c r="BG30" s="405" t="str">
        <f t="shared" si="22"/>
        <v>Sariely Del Carmen Mena Chávez</v>
      </c>
      <c r="BH30" s="120" t="s">
        <v>579</v>
      </c>
      <c r="BI30" s="120" t="s">
        <v>579</v>
      </c>
      <c r="BJ30" s="120" t="s">
        <v>559</v>
      </c>
      <c r="BK30" s="120" t="s">
        <v>559</v>
      </c>
      <c r="BL30" s="120" t="s">
        <v>559</v>
      </c>
      <c r="BM30" s="471"/>
      <c r="BN30" s="120"/>
      <c r="BO30" s="471"/>
      <c r="BP30" s="414"/>
      <c r="BQ30" s="414"/>
      <c r="BR30" s="470">
        <f t="shared" si="23"/>
        <v>3</v>
      </c>
      <c r="BS30" s="164">
        <f t="shared" si="24"/>
        <v>3</v>
      </c>
      <c r="BT30" s="414"/>
      <c r="BU30" s="414"/>
      <c r="BV30" s="414"/>
      <c r="BW30" s="414"/>
    </row>
    <row r="31" ht="30.0" customHeight="1">
      <c r="A31" s="160">
        <f>'3A 2025 - 2026 DATOS DEL ESTUDI'!N28</f>
        <v>33560794</v>
      </c>
      <c r="B31" s="160">
        <v>25.0</v>
      </c>
      <c r="C31" s="161" t="str">
        <f>'3A 2025 - 2026 DATOS DEL ESTUDI'!B28</f>
        <v>David Carmelo Navas Fernández</v>
      </c>
      <c r="D31" s="162" t="s">
        <v>559</v>
      </c>
      <c r="E31" s="162"/>
      <c r="F31" s="162"/>
      <c r="G31" s="162"/>
      <c r="H31" s="162"/>
      <c r="I31" s="162"/>
      <c r="J31" s="163"/>
      <c r="K31" s="163"/>
      <c r="L31" s="163"/>
      <c r="M31" s="163"/>
      <c r="N31" s="162">
        <f t="shared" si="1"/>
        <v>1</v>
      </c>
      <c r="O31" s="164">
        <f t="shared" si="2"/>
        <v>1</v>
      </c>
      <c r="P31" s="165">
        <f t="shared" si="3"/>
        <v>0</v>
      </c>
      <c r="Q31" s="164">
        <f t="shared" si="4"/>
        <v>0</v>
      </c>
      <c r="R31" s="166">
        <f t="shared" si="5"/>
        <v>0</v>
      </c>
      <c r="S31" s="164">
        <f t="shared" si="6"/>
        <v>0</v>
      </c>
      <c r="T31" s="160">
        <v>25.0</v>
      </c>
      <c r="U31" s="161" t="str">
        <f t="shared" si="7"/>
        <v>David Carmelo Navas Fernández</v>
      </c>
      <c r="V31" s="162" t="s">
        <v>559</v>
      </c>
      <c r="W31" s="162" t="s">
        <v>559</v>
      </c>
      <c r="X31" s="162" t="s">
        <v>579</v>
      </c>
      <c r="Y31" s="162" t="s">
        <v>559</v>
      </c>
      <c r="Z31" s="162" t="s">
        <v>559</v>
      </c>
      <c r="AA31" s="162" t="s">
        <v>559</v>
      </c>
      <c r="AB31" s="162"/>
      <c r="AC31" s="162"/>
      <c r="AD31" s="162"/>
      <c r="AE31" s="163"/>
      <c r="AF31" s="163">
        <f t="shared" si="8"/>
        <v>5</v>
      </c>
      <c r="AG31" s="164">
        <f t="shared" si="9"/>
        <v>0.8333333333</v>
      </c>
      <c r="AH31" s="166">
        <f t="shared" si="10"/>
        <v>1</v>
      </c>
      <c r="AI31" s="164">
        <f t="shared" si="11"/>
        <v>0.1666666667</v>
      </c>
      <c r="AJ31" s="166">
        <f t="shared" si="12"/>
        <v>0</v>
      </c>
      <c r="AK31" s="164"/>
      <c r="AL31" s="404">
        <f t="shared" si="13"/>
        <v>33560794</v>
      </c>
      <c r="AM31" s="160">
        <v>25.0</v>
      </c>
      <c r="AN31" s="405" t="str">
        <f t="shared" si="14"/>
        <v>David Carmelo Navas Fernández</v>
      </c>
      <c r="AO31" s="162" t="s">
        <v>579</v>
      </c>
      <c r="AP31" s="162" t="s">
        <v>559</v>
      </c>
      <c r="AQ31" s="162" t="s">
        <v>559</v>
      </c>
      <c r="AR31" s="162" t="s">
        <v>559</v>
      </c>
      <c r="AS31" s="162" t="s">
        <v>559</v>
      </c>
      <c r="AT31" s="162"/>
      <c r="AU31" s="164"/>
      <c r="AV31" s="164"/>
      <c r="AW31" s="164"/>
      <c r="AX31" s="164"/>
      <c r="AY31" s="166">
        <f t="shared" si="15"/>
        <v>4</v>
      </c>
      <c r="AZ31" s="407">
        <f t="shared" si="16"/>
        <v>0.8</v>
      </c>
      <c r="BA31" s="406">
        <f t="shared" si="17"/>
        <v>1</v>
      </c>
      <c r="BB31" s="406">
        <f t="shared" si="18"/>
        <v>0.1666666667</v>
      </c>
      <c r="BC31" s="406">
        <f t="shared" si="19"/>
        <v>0</v>
      </c>
      <c r="BD31" s="406">
        <f t="shared" si="20"/>
        <v>0</v>
      </c>
      <c r="BE31" s="22">
        <f t="shared" si="21"/>
        <v>33560794</v>
      </c>
      <c r="BF31" s="193">
        <v>25.0</v>
      </c>
      <c r="BG31" s="405" t="str">
        <f t="shared" si="22"/>
        <v>David Carmelo Navas Fernández</v>
      </c>
      <c r="BH31" s="120" t="s">
        <v>559</v>
      </c>
      <c r="BI31" s="120" t="s">
        <v>559</v>
      </c>
      <c r="BJ31" s="120" t="s">
        <v>559</v>
      </c>
      <c r="BK31" s="120" t="s">
        <v>579</v>
      </c>
      <c r="BL31" s="120" t="s">
        <v>559</v>
      </c>
      <c r="BM31" s="120"/>
      <c r="BN31" s="120"/>
      <c r="BO31" s="471"/>
      <c r="BP31" s="414"/>
      <c r="BQ31" s="414"/>
      <c r="BR31" s="470">
        <f t="shared" si="23"/>
        <v>4</v>
      </c>
      <c r="BS31" s="164">
        <f t="shared" si="24"/>
        <v>4</v>
      </c>
      <c r="BT31" s="414"/>
      <c r="BU31" s="414"/>
      <c r="BV31" s="414"/>
      <c r="BW31" s="414"/>
    </row>
    <row r="32" ht="30.0" customHeight="1">
      <c r="A32" s="160">
        <f>'3A 2025 - 2026 DATOS DEL ESTUDI'!N29</f>
        <v>32720987</v>
      </c>
      <c r="B32" s="160">
        <v>26.0</v>
      </c>
      <c r="C32" s="161" t="str">
        <f>'3A 2025 - 2026 DATOS DEL ESTUDI'!B29</f>
        <v>Andriw Jelier Ortiz Rodríguez</v>
      </c>
      <c r="D32" s="162" t="s">
        <v>559</v>
      </c>
      <c r="E32" s="162"/>
      <c r="F32" s="162"/>
      <c r="G32" s="162"/>
      <c r="H32" s="162"/>
      <c r="I32" s="162"/>
      <c r="J32" s="163"/>
      <c r="K32" s="163"/>
      <c r="L32" s="163"/>
      <c r="M32" s="163"/>
      <c r="N32" s="162">
        <f t="shared" si="1"/>
        <v>1</v>
      </c>
      <c r="O32" s="164">
        <f t="shared" si="2"/>
        <v>1</v>
      </c>
      <c r="P32" s="165">
        <f t="shared" si="3"/>
        <v>0</v>
      </c>
      <c r="Q32" s="164">
        <f t="shared" si="4"/>
        <v>0</v>
      </c>
      <c r="R32" s="166">
        <f t="shared" si="5"/>
        <v>0</v>
      </c>
      <c r="S32" s="164">
        <f t="shared" si="6"/>
        <v>0</v>
      </c>
      <c r="T32" s="160">
        <v>26.0</v>
      </c>
      <c r="U32" s="161" t="str">
        <f t="shared" si="7"/>
        <v>Andriw Jelier Ortiz Rodríguez</v>
      </c>
      <c r="V32" s="162" t="s">
        <v>559</v>
      </c>
      <c r="W32" s="162" t="s">
        <v>559</v>
      </c>
      <c r="X32" s="162" t="s">
        <v>559</v>
      </c>
      <c r="Y32" s="162" t="s">
        <v>559</v>
      </c>
      <c r="Z32" s="162" t="s">
        <v>559</v>
      </c>
      <c r="AA32" s="162" t="s">
        <v>559</v>
      </c>
      <c r="AB32" s="162"/>
      <c r="AC32" s="162"/>
      <c r="AD32" s="162"/>
      <c r="AE32" s="163"/>
      <c r="AF32" s="163">
        <f t="shared" si="8"/>
        <v>6</v>
      </c>
      <c r="AG32" s="164">
        <f t="shared" si="9"/>
        <v>1</v>
      </c>
      <c r="AH32" s="166">
        <f t="shared" si="10"/>
        <v>0</v>
      </c>
      <c r="AI32" s="164">
        <f t="shared" si="11"/>
        <v>0</v>
      </c>
      <c r="AJ32" s="166">
        <f t="shared" si="12"/>
        <v>0</v>
      </c>
      <c r="AK32" s="164"/>
      <c r="AL32" s="404">
        <f t="shared" si="13"/>
        <v>32720987</v>
      </c>
      <c r="AM32" s="160">
        <v>26.0</v>
      </c>
      <c r="AN32" s="405" t="str">
        <f t="shared" si="14"/>
        <v>Andriw Jelier Ortiz Rodríguez</v>
      </c>
      <c r="AO32" s="162" t="s">
        <v>579</v>
      </c>
      <c r="AP32" s="162" t="s">
        <v>559</v>
      </c>
      <c r="AQ32" s="162" t="s">
        <v>559</v>
      </c>
      <c r="AR32" s="162" t="s">
        <v>559</v>
      </c>
      <c r="AS32" s="162" t="s">
        <v>559</v>
      </c>
      <c r="AT32" s="162"/>
      <c r="AU32" s="164"/>
      <c r="AV32" s="164"/>
      <c r="AW32" s="164"/>
      <c r="AX32" s="164"/>
      <c r="AY32" s="166">
        <f t="shared" si="15"/>
        <v>4</v>
      </c>
      <c r="AZ32" s="407">
        <f t="shared" si="16"/>
        <v>0.8</v>
      </c>
      <c r="BA32" s="406">
        <f t="shared" si="17"/>
        <v>1</v>
      </c>
      <c r="BB32" s="406">
        <f t="shared" si="18"/>
        <v>0.1666666667</v>
      </c>
      <c r="BC32" s="406">
        <f t="shared" si="19"/>
        <v>0</v>
      </c>
      <c r="BD32" s="406">
        <f t="shared" si="20"/>
        <v>0</v>
      </c>
      <c r="BE32" s="22">
        <f t="shared" si="21"/>
        <v>32720987</v>
      </c>
      <c r="BF32" s="411">
        <v>26.0</v>
      </c>
      <c r="BG32" s="405" t="str">
        <f t="shared" si="22"/>
        <v>Andriw Jelier Ortiz Rodríguez</v>
      </c>
      <c r="BH32" s="120" t="s">
        <v>559</v>
      </c>
      <c r="BI32" s="120" t="s">
        <v>559</v>
      </c>
      <c r="BJ32" s="120" t="s">
        <v>559</v>
      </c>
      <c r="BK32" s="120" t="s">
        <v>559</v>
      </c>
      <c r="BL32" s="120" t="s">
        <v>559</v>
      </c>
      <c r="BM32" s="120"/>
      <c r="BN32" s="120"/>
      <c r="BO32" s="471"/>
      <c r="BP32" s="414"/>
      <c r="BQ32" s="414"/>
      <c r="BR32" s="470">
        <f t="shared" si="23"/>
        <v>5</v>
      </c>
      <c r="BS32" s="164">
        <f t="shared" si="24"/>
        <v>5</v>
      </c>
      <c r="BT32" s="414"/>
      <c r="BU32" s="414"/>
      <c r="BV32" s="414"/>
      <c r="BW32" s="414"/>
    </row>
    <row r="33" ht="30.0" customHeight="1">
      <c r="A33" s="160">
        <f>'3A 2025 - 2026 DATOS DEL ESTUDI'!N30</f>
        <v>32899290</v>
      </c>
      <c r="B33" s="160">
        <v>27.0</v>
      </c>
      <c r="C33" s="161" t="str">
        <f>'3A 2025 - 2026 DATOS DEL ESTUDI'!B30</f>
        <v>Dashley Nicole Peña García</v>
      </c>
      <c r="D33" s="162" t="s">
        <v>559</v>
      </c>
      <c r="E33" s="162"/>
      <c r="F33" s="162"/>
      <c r="G33" s="162"/>
      <c r="H33" s="162"/>
      <c r="I33" s="162"/>
      <c r="J33" s="163"/>
      <c r="K33" s="163"/>
      <c r="L33" s="163"/>
      <c r="M33" s="163"/>
      <c r="N33" s="162">
        <f t="shared" si="1"/>
        <v>1</v>
      </c>
      <c r="O33" s="164">
        <f t="shared" si="2"/>
        <v>1</v>
      </c>
      <c r="P33" s="165">
        <f t="shared" si="3"/>
        <v>0</v>
      </c>
      <c r="Q33" s="164">
        <f t="shared" si="4"/>
        <v>0</v>
      </c>
      <c r="R33" s="166">
        <f t="shared" si="5"/>
        <v>0</v>
      </c>
      <c r="S33" s="164">
        <f t="shared" si="6"/>
        <v>0</v>
      </c>
      <c r="T33" s="160">
        <v>27.0</v>
      </c>
      <c r="U33" s="161" t="str">
        <f t="shared" si="7"/>
        <v>Dashley Nicole Peña García</v>
      </c>
      <c r="V33" s="162" t="s">
        <v>559</v>
      </c>
      <c r="W33" s="162" t="s">
        <v>559</v>
      </c>
      <c r="X33" s="162" t="s">
        <v>559</v>
      </c>
      <c r="Y33" s="162" t="s">
        <v>559</v>
      </c>
      <c r="Z33" s="162" t="s">
        <v>559</v>
      </c>
      <c r="AA33" s="162" t="s">
        <v>559</v>
      </c>
      <c r="AB33" s="162"/>
      <c r="AC33" s="162"/>
      <c r="AD33" s="162"/>
      <c r="AE33" s="163"/>
      <c r="AF33" s="163">
        <f t="shared" si="8"/>
        <v>6</v>
      </c>
      <c r="AG33" s="164">
        <f t="shared" si="9"/>
        <v>1</v>
      </c>
      <c r="AH33" s="166">
        <f t="shared" si="10"/>
        <v>0</v>
      </c>
      <c r="AI33" s="164">
        <f t="shared" si="11"/>
        <v>0</v>
      </c>
      <c r="AJ33" s="166">
        <f t="shared" si="12"/>
        <v>0</v>
      </c>
      <c r="AK33" s="164"/>
      <c r="AL33" s="404">
        <f t="shared" si="13"/>
        <v>32899290</v>
      </c>
      <c r="AM33" s="160">
        <v>27.0</v>
      </c>
      <c r="AN33" s="405" t="str">
        <f t="shared" si="14"/>
        <v>Dashley Nicole Peña García</v>
      </c>
      <c r="AO33" s="162" t="s">
        <v>559</v>
      </c>
      <c r="AP33" s="162" t="s">
        <v>559</v>
      </c>
      <c r="AQ33" s="162" t="s">
        <v>559</v>
      </c>
      <c r="AR33" s="162" t="s">
        <v>559</v>
      </c>
      <c r="AS33" s="162" t="s">
        <v>559</v>
      </c>
      <c r="AT33" s="162"/>
      <c r="AU33" s="164"/>
      <c r="AV33" s="164"/>
      <c r="AW33" s="164"/>
      <c r="AX33" s="164"/>
      <c r="AY33" s="166">
        <f t="shared" si="15"/>
        <v>5</v>
      </c>
      <c r="AZ33" s="407">
        <f t="shared" si="16"/>
        <v>1</v>
      </c>
      <c r="BA33" s="406">
        <f t="shared" si="17"/>
        <v>0</v>
      </c>
      <c r="BB33" s="406">
        <f t="shared" si="18"/>
        <v>0</v>
      </c>
      <c r="BC33" s="406">
        <f t="shared" si="19"/>
        <v>0</v>
      </c>
      <c r="BD33" s="406">
        <f t="shared" si="20"/>
        <v>0</v>
      </c>
      <c r="BE33" s="22">
        <f t="shared" si="21"/>
        <v>32899290</v>
      </c>
      <c r="BF33" s="193">
        <v>27.0</v>
      </c>
      <c r="BG33" s="405" t="str">
        <f t="shared" si="22"/>
        <v>Dashley Nicole Peña García</v>
      </c>
      <c r="BH33" s="120" t="s">
        <v>559</v>
      </c>
      <c r="BI33" s="120" t="s">
        <v>579</v>
      </c>
      <c r="BJ33" s="120" t="s">
        <v>559</v>
      </c>
      <c r="BK33" s="120" t="s">
        <v>559</v>
      </c>
      <c r="BL33" s="120" t="s">
        <v>559</v>
      </c>
      <c r="BM33" s="120"/>
      <c r="BN33" s="120"/>
      <c r="BO33" s="471"/>
      <c r="BP33" s="414"/>
      <c r="BQ33" s="414"/>
      <c r="BR33" s="470">
        <f t="shared" si="23"/>
        <v>4</v>
      </c>
      <c r="BS33" s="164">
        <f t="shared" si="24"/>
        <v>4</v>
      </c>
      <c r="BT33" s="414"/>
      <c r="BU33" s="414"/>
      <c r="BV33" s="414"/>
      <c r="BW33" s="414"/>
    </row>
    <row r="34" ht="30.0" customHeight="1">
      <c r="A34" s="160">
        <f>'3A 2025 - 2026 DATOS DEL ESTUDI'!N31</f>
        <v>32607334</v>
      </c>
      <c r="B34" s="160">
        <v>28.0</v>
      </c>
      <c r="C34" s="161" t="str">
        <f>'3A 2025 - 2026 DATOS DEL ESTUDI'!B31</f>
        <v>Yesly  Peña Muñoz</v>
      </c>
      <c r="D34" s="162" t="s">
        <v>559</v>
      </c>
      <c r="E34" s="162"/>
      <c r="F34" s="162"/>
      <c r="G34" s="162"/>
      <c r="H34" s="162"/>
      <c r="I34" s="162"/>
      <c r="J34" s="163"/>
      <c r="K34" s="163"/>
      <c r="L34" s="163"/>
      <c r="M34" s="163"/>
      <c r="N34" s="162">
        <f t="shared" si="1"/>
        <v>1</v>
      </c>
      <c r="O34" s="164">
        <f t="shared" si="2"/>
        <v>1</v>
      </c>
      <c r="P34" s="165">
        <f t="shared" si="3"/>
        <v>0</v>
      </c>
      <c r="Q34" s="164">
        <f t="shared" si="4"/>
        <v>0</v>
      </c>
      <c r="R34" s="166">
        <f t="shared" si="5"/>
        <v>0</v>
      </c>
      <c r="S34" s="164">
        <f t="shared" si="6"/>
        <v>0</v>
      </c>
      <c r="T34" s="160">
        <v>28.0</v>
      </c>
      <c r="U34" s="161" t="str">
        <f t="shared" si="7"/>
        <v>Yesly  Peña Muñoz</v>
      </c>
      <c r="V34" s="162" t="s">
        <v>559</v>
      </c>
      <c r="W34" s="162" t="s">
        <v>559</v>
      </c>
      <c r="X34" s="162" t="s">
        <v>559</v>
      </c>
      <c r="Y34" s="162" t="s">
        <v>559</v>
      </c>
      <c r="Z34" s="162" t="s">
        <v>559</v>
      </c>
      <c r="AA34" s="162" t="s">
        <v>559</v>
      </c>
      <c r="AB34" s="162"/>
      <c r="AC34" s="162"/>
      <c r="AD34" s="162"/>
      <c r="AE34" s="163"/>
      <c r="AF34" s="163">
        <f t="shared" si="8"/>
        <v>6</v>
      </c>
      <c r="AG34" s="164">
        <f t="shared" si="9"/>
        <v>1</v>
      </c>
      <c r="AH34" s="166">
        <f t="shared" si="10"/>
        <v>0</v>
      </c>
      <c r="AI34" s="164">
        <f t="shared" si="11"/>
        <v>0</v>
      </c>
      <c r="AJ34" s="166">
        <f t="shared" si="12"/>
        <v>0</v>
      </c>
      <c r="AK34" s="164"/>
      <c r="AL34" s="404">
        <f t="shared" si="13"/>
        <v>32607334</v>
      </c>
      <c r="AM34" s="160">
        <v>28.0</v>
      </c>
      <c r="AN34" s="405" t="str">
        <f t="shared" si="14"/>
        <v>Yesly  Peña Muñoz</v>
      </c>
      <c r="AO34" s="162" t="s">
        <v>559</v>
      </c>
      <c r="AP34" s="162" t="s">
        <v>559</v>
      </c>
      <c r="AQ34" s="162" t="s">
        <v>559</v>
      </c>
      <c r="AR34" s="162" t="s">
        <v>559</v>
      </c>
      <c r="AS34" s="162" t="s">
        <v>559</v>
      </c>
      <c r="AT34" s="162"/>
      <c r="AU34" s="164"/>
      <c r="AV34" s="164"/>
      <c r="AW34" s="164"/>
      <c r="AX34" s="164"/>
      <c r="AY34" s="166">
        <f t="shared" si="15"/>
        <v>5</v>
      </c>
      <c r="AZ34" s="407">
        <f t="shared" si="16"/>
        <v>1</v>
      </c>
      <c r="BA34" s="406">
        <f t="shared" si="17"/>
        <v>0</v>
      </c>
      <c r="BB34" s="406">
        <f t="shared" si="18"/>
        <v>0</v>
      </c>
      <c r="BC34" s="406">
        <f t="shared" si="19"/>
        <v>0</v>
      </c>
      <c r="BD34" s="406">
        <f t="shared" si="20"/>
        <v>0</v>
      </c>
      <c r="BE34" s="22">
        <f t="shared" si="21"/>
        <v>32607334</v>
      </c>
      <c r="BF34" s="411">
        <v>28.0</v>
      </c>
      <c r="BG34" s="405" t="str">
        <f t="shared" si="22"/>
        <v>Yesly  Peña Muñoz</v>
      </c>
      <c r="BH34" s="120" t="s">
        <v>559</v>
      </c>
      <c r="BI34" s="120" t="s">
        <v>559</v>
      </c>
      <c r="BJ34" s="120" t="s">
        <v>559</v>
      </c>
      <c r="BK34" s="120" t="s">
        <v>559</v>
      </c>
      <c r="BL34" s="120" t="s">
        <v>559</v>
      </c>
      <c r="BM34" s="120"/>
      <c r="BN34" s="120"/>
      <c r="BO34" s="471"/>
      <c r="BP34" s="414"/>
      <c r="BQ34" s="414"/>
      <c r="BR34" s="470">
        <f t="shared" si="23"/>
        <v>5</v>
      </c>
      <c r="BS34" s="164">
        <f t="shared" si="24"/>
        <v>5</v>
      </c>
      <c r="BT34" s="414"/>
      <c r="BU34" s="414"/>
      <c r="BV34" s="414"/>
      <c r="BW34" s="414"/>
    </row>
    <row r="35" ht="30.0" customHeight="1">
      <c r="A35" s="160">
        <f>'3A 2025 - 2026 DATOS DEL ESTUDI'!N32</f>
        <v>32687351</v>
      </c>
      <c r="B35" s="160">
        <v>29.0</v>
      </c>
      <c r="C35" s="161" t="str">
        <f>'3A 2025 - 2026 DATOS DEL ESTUDI'!B32</f>
        <v>Wilbert  Peña Paulino</v>
      </c>
      <c r="D35" s="162" t="s">
        <v>559</v>
      </c>
      <c r="E35" s="162"/>
      <c r="F35" s="162"/>
      <c r="G35" s="162"/>
      <c r="H35" s="162"/>
      <c r="I35" s="162"/>
      <c r="J35" s="163"/>
      <c r="K35" s="163"/>
      <c r="L35" s="163"/>
      <c r="M35" s="163"/>
      <c r="N35" s="162">
        <f t="shared" si="1"/>
        <v>1</v>
      </c>
      <c r="O35" s="164">
        <f t="shared" si="2"/>
        <v>1</v>
      </c>
      <c r="P35" s="165">
        <f t="shared" si="3"/>
        <v>0</v>
      </c>
      <c r="Q35" s="164">
        <f t="shared" si="4"/>
        <v>0</v>
      </c>
      <c r="R35" s="166">
        <f t="shared" si="5"/>
        <v>0</v>
      </c>
      <c r="S35" s="164">
        <f t="shared" si="6"/>
        <v>0</v>
      </c>
      <c r="T35" s="160">
        <v>29.0</v>
      </c>
      <c r="U35" s="161" t="str">
        <f t="shared" si="7"/>
        <v>Wilbert  Peña Paulino</v>
      </c>
      <c r="V35" s="162" t="s">
        <v>559</v>
      </c>
      <c r="W35" s="162" t="s">
        <v>559</v>
      </c>
      <c r="X35" s="162" t="s">
        <v>559</v>
      </c>
      <c r="Y35" s="162" t="s">
        <v>559</v>
      </c>
      <c r="Z35" s="162" t="s">
        <v>559</v>
      </c>
      <c r="AA35" s="162" t="s">
        <v>559</v>
      </c>
      <c r="AB35" s="162"/>
      <c r="AC35" s="162"/>
      <c r="AD35" s="162"/>
      <c r="AE35" s="163"/>
      <c r="AF35" s="163">
        <f t="shared" si="8"/>
        <v>6</v>
      </c>
      <c r="AG35" s="164">
        <f t="shared" si="9"/>
        <v>1</v>
      </c>
      <c r="AH35" s="166">
        <f t="shared" si="10"/>
        <v>0</v>
      </c>
      <c r="AI35" s="164">
        <f t="shared" si="11"/>
        <v>0</v>
      </c>
      <c r="AJ35" s="166">
        <f t="shared" si="12"/>
        <v>0</v>
      </c>
      <c r="AK35" s="164"/>
      <c r="AL35" s="404">
        <f t="shared" si="13"/>
        <v>32687351</v>
      </c>
      <c r="AM35" s="160">
        <v>29.0</v>
      </c>
      <c r="AN35" s="405" t="str">
        <f t="shared" si="14"/>
        <v>Wilbert  Peña Paulino</v>
      </c>
      <c r="AO35" s="162" t="s">
        <v>559</v>
      </c>
      <c r="AP35" s="162" t="s">
        <v>559</v>
      </c>
      <c r="AQ35" s="162" t="s">
        <v>559</v>
      </c>
      <c r="AR35" s="162" t="s">
        <v>559</v>
      </c>
      <c r="AS35" s="162" t="s">
        <v>559</v>
      </c>
      <c r="AT35" s="162"/>
      <c r="AU35" s="164"/>
      <c r="AV35" s="164"/>
      <c r="AW35" s="164"/>
      <c r="AX35" s="164"/>
      <c r="AY35" s="166">
        <f t="shared" si="15"/>
        <v>5</v>
      </c>
      <c r="AZ35" s="407">
        <f t="shared" si="16"/>
        <v>1</v>
      </c>
      <c r="BA35" s="406">
        <f t="shared" si="17"/>
        <v>0</v>
      </c>
      <c r="BB35" s="406">
        <f t="shared" si="18"/>
        <v>0</v>
      </c>
      <c r="BC35" s="406">
        <f t="shared" si="19"/>
        <v>0</v>
      </c>
      <c r="BD35" s="406">
        <f t="shared" si="20"/>
        <v>0</v>
      </c>
      <c r="BE35" s="22">
        <f t="shared" si="21"/>
        <v>32687351</v>
      </c>
      <c r="BF35" s="193">
        <v>29.0</v>
      </c>
      <c r="BG35" s="405" t="str">
        <f t="shared" si="22"/>
        <v>Wilbert  Peña Paulino</v>
      </c>
      <c r="BH35" s="120" t="s">
        <v>559</v>
      </c>
      <c r="BI35" s="120" t="s">
        <v>559</v>
      </c>
      <c r="BJ35" s="120" t="s">
        <v>559</v>
      </c>
      <c r="BK35" s="120" t="s">
        <v>559</v>
      </c>
      <c r="BL35" s="120" t="s">
        <v>559</v>
      </c>
      <c r="BM35" s="120"/>
      <c r="BN35" s="120"/>
      <c r="BO35" s="471"/>
      <c r="BP35" s="414"/>
      <c r="BQ35" s="414"/>
      <c r="BR35" s="470">
        <f t="shared" si="23"/>
        <v>5</v>
      </c>
      <c r="BS35" s="164">
        <f t="shared" si="24"/>
        <v>5</v>
      </c>
      <c r="BT35" s="414"/>
      <c r="BU35" s="414"/>
      <c r="BV35" s="414"/>
      <c r="BW35" s="414"/>
    </row>
    <row r="36" ht="30.0" customHeight="1">
      <c r="A36" s="160">
        <f>'3A 2025 - 2026 DATOS DEL ESTUDI'!N33</f>
        <v>6445759</v>
      </c>
      <c r="B36" s="160">
        <v>30.0</v>
      </c>
      <c r="C36" s="161" t="str">
        <f>'3A 2025 - 2026 DATOS DEL ESTUDI'!B33</f>
        <v>Yonayry  Peña Santos</v>
      </c>
      <c r="D36" s="162" t="s">
        <v>559</v>
      </c>
      <c r="E36" s="162"/>
      <c r="F36" s="162"/>
      <c r="G36" s="162"/>
      <c r="H36" s="162"/>
      <c r="I36" s="162"/>
      <c r="J36" s="163"/>
      <c r="K36" s="163"/>
      <c r="L36" s="163"/>
      <c r="M36" s="163"/>
      <c r="N36" s="162">
        <f t="shared" si="1"/>
        <v>1</v>
      </c>
      <c r="O36" s="164">
        <f t="shared" si="2"/>
        <v>1</v>
      </c>
      <c r="P36" s="165">
        <f t="shared" si="3"/>
        <v>0</v>
      </c>
      <c r="Q36" s="164">
        <f t="shared" si="4"/>
        <v>0</v>
      </c>
      <c r="R36" s="166">
        <f t="shared" si="5"/>
        <v>0</v>
      </c>
      <c r="S36" s="164">
        <f t="shared" si="6"/>
        <v>0</v>
      </c>
      <c r="T36" s="160">
        <v>30.0</v>
      </c>
      <c r="U36" s="161" t="str">
        <f t="shared" si="7"/>
        <v>Yonayry  Peña Santos</v>
      </c>
      <c r="V36" s="162" t="s">
        <v>559</v>
      </c>
      <c r="W36" s="162" t="s">
        <v>559</v>
      </c>
      <c r="X36" s="162" t="s">
        <v>559</v>
      </c>
      <c r="Y36" s="162" t="s">
        <v>559</v>
      </c>
      <c r="Z36" s="162" t="s">
        <v>559</v>
      </c>
      <c r="AA36" s="162" t="s">
        <v>559</v>
      </c>
      <c r="AB36" s="162"/>
      <c r="AC36" s="162"/>
      <c r="AD36" s="162"/>
      <c r="AE36" s="163"/>
      <c r="AF36" s="163">
        <f t="shared" si="8"/>
        <v>6</v>
      </c>
      <c r="AG36" s="164">
        <f t="shared" si="9"/>
        <v>1</v>
      </c>
      <c r="AH36" s="166">
        <f t="shared" si="10"/>
        <v>0</v>
      </c>
      <c r="AI36" s="164">
        <f t="shared" si="11"/>
        <v>0</v>
      </c>
      <c r="AJ36" s="166">
        <f t="shared" si="12"/>
        <v>0</v>
      </c>
      <c r="AK36" s="164"/>
      <c r="AL36" s="404">
        <f t="shared" si="13"/>
        <v>6445759</v>
      </c>
      <c r="AM36" s="160">
        <v>30.0</v>
      </c>
      <c r="AN36" s="405" t="str">
        <f t="shared" si="14"/>
        <v>Yonayry  Peña Santos</v>
      </c>
      <c r="AO36" s="162" t="s">
        <v>559</v>
      </c>
      <c r="AP36" s="162" t="s">
        <v>579</v>
      </c>
      <c r="AQ36" s="162" t="s">
        <v>579</v>
      </c>
      <c r="AR36" s="162" t="s">
        <v>559</v>
      </c>
      <c r="AS36" s="162" t="s">
        <v>559</v>
      </c>
      <c r="AT36" s="162"/>
      <c r="AU36" s="164"/>
      <c r="AV36" s="164"/>
      <c r="AW36" s="164"/>
      <c r="AX36" s="164"/>
      <c r="AY36" s="166">
        <f t="shared" si="15"/>
        <v>3</v>
      </c>
      <c r="AZ36" s="407">
        <f t="shared" si="16"/>
        <v>0.6</v>
      </c>
      <c r="BA36" s="406">
        <f t="shared" si="17"/>
        <v>2</v>
      </c>
      <c r="BB36" s="406">
        <f t="shared" si="18"/>
        <v>0.3333333333</v>
      </c>
      <c r="BC36" s="406">
        <f t="shared" si="19"/>
        <v>0</v>
      </c>
      <c r="BD36" s="406">
        <f t="shared" si="20"/>
        <v>0</v>
      </c>
      <c r="BE36" s="22">
        <f t="shared" si="21"/>
        <v>6445759</v>
      </c>
      <c r="BF36" s="411">
        <v>30.0</v>
      </c>
      <c r="BG36" s="405" t="str">
        <f t="shared" si="22"/>
        <v>Yonayry  Peña Santos</v>
      </c>
      <c r="BH36" s="120" t="s">
        <v>559</v>
      </c>
      <c r="BI36" s="120" t="s">
        <v>559</v>
      </c>
      <c r="BJ36" s="120" t="s">
        <v>559</v>
      </c>
      <c r="BK36" s="120" t="s">
        <v>559</v>
      </c>
      <c r="BL36" s="120" t="s">
        <v>559</v>
      </c>
      <c r="BM36" s="120"/>
      <c r="BN36" s="120"/>
      <c r="BO36" s="471"/>
      <c r="BP36" s="414"/>
      <c r="BQ36" s="414"/>
      <c r="BR36" s="470">
        <f t="shared" si="23"/>
        <v>5</v>
      </c>
      <c r="BS36" s="164">
        <f t="shared" si="24"/>
        <v>5</v>
      </c>
      <c r="BT36" s="414"/>
      <c r="BU36" s="414"/>
      <c r="BV36" s="414"/>
      <c r="BW36" s="414"/>
    </row>
    <row r="37" ht="30.0" customHeight="1">
      <c r="A37" s="160">
        <f>'3A 2025 - 2026 DATOS DEL ESTUDI'!N34</f>
        <v>22023376</v>
      </c>
      <c r="B37" s="160">
        <v>31.0</v>
      </c>
      <c r="C37" s="161" t="str">
        <f>'3A 2025 - 2026 DATOS DEL ESTUDI'!B34</f>
        <v>Rossier Analiz Pérez Rodríguez</v>
      </c>
      <c r="D37" s="162" t="s">
        <v>559</v>
      </c>
      <c r="E37" s="162"/>
      <c r="F37" s="162"/>
      <c r="G37" s="162"/>
      <c r="H37" s="162"/>
      <c r="I37" s="162"/>
      <c r="J37" s="163"/>
      <c r="K37" s="163"/>
      <c r="L37" s="163"/>
      <c r="M37" s="163"/>
      <c r="N37" s="162">
        <f t="shared" si="1"/>
        <v>1</v>
      </c>
      <c r="O37" s="164">
        <f t="shared" si="2"/>
        <v>1</v>
      </c>
      <c r="P37" s="165">
        <f t="shared" si="3"/>
        <v>0</v>
      </c>
      <c r="Q37" s="164">
        <f t="shared" si="4"/>
        <v>0</v>
      </c>
      <c r="R37" s="166">
        <f t="shared" si="5"/>
        <v>0</v>
      </c>
      <c r="S37" s="164">
        <f t="shared" si="6"/>
        <v>0</v>
      </c>
      <c r="T37" s="160">
        <v>31.0</v>
      </c>
      <c r="U37" s="161" t="str">
        <f t="shared" si="7"/>
        <v>Rossier Analiz Pérez Rodríguez</v>
      </c>
      <c r="V37" s="162" t="s">
        <v>559</v>
      </c>
      <c r="W37" s="162" t="s">
        <v>559</v>
      </c>
      <c r="X37" s="162" t="s">
        <v>559</v>
      </c>
      <c r="Y37" s="162" t="s">
        <v>559</v>
      </c>
      <c r="Z37" s="162" t="s">
        <v>559</v>
      </c>
      <c r="AA37" s="162" t="s">
        <v>559</v>
      </c>
      <c r="AB37" s="162"/>
      <c r="AC37" s="162"/>
      <c r="AD37" s="162"/>
      <c r="AE37" s="163"/>
      <c r="AF37" s="163">
        <f t="shared" si="8"/>
        <v>6</v>
      </c>
      <c r="AG37" s="164">
        <f t="shared" si="9"/>
        <v>1</v>
      </c>
      <c r="AH37" s="166">
        <f t="shared" si="10"/>
        <v>0</v>
      </c>
      <c r="AI37" s="164">
        <f t="shared" si="11"/>
        <v>0</v>
      </c>
      <c r="AJ37" s="166">
        <f t="shared" si="12"/>
        <v>0</v>
      </c>
      <c r="AK37" s="164"/>
      <c r="AL37" s="404">
        <f t="shared" si="13"/>
        <v>22023376</v>
      </c>
      <c r="AM37" s="160">
        <v>31.0</v>
      </c>
      <c r="AN37" s="405" t="str">
        <f t="shared" si="14"/>
        <v>Rossier Analiz Pérez Rodríguez</v>
      </c>
      <c r="AO37" s="162" t="s">
        <v>559</v>
      </c>
      <c r="AP37" s="162" t="s">
        <v>578</v>
      </c>
      <c r="AQ37" s="162" t="s">
        <v>559</v>
      </c>
      <c r="AR37" s="162" t="s">
        <v>559</v>
      </c>
      <c r="AS37" s="162" t="s">
        <v>559</v>
      </c>
      <c r="AT37" s="162"/>
      <c r="AU37" s="164"/>
      <c r="AV37" s="164"/>
      <c r="AW37" s="164"/>
      <c r="AX37" s="164"/>
      <c r="AY37" s="166">
        <f t="shared" si="15"/>
        <v>5</v>
      </c>
      <c r="AZ37" s="407">
        <f t="shared" si="16"/>
        <v>1</v>
      </c>
      <c r="BA37" s="406">
        <f t="shared" si="17"/>
        <v>0</v>
      </c>
      <c r="BB37" s="406">
        <f t="shared" si="18"/>
        <v>0</v>
      </c>
      <c r="BC37" s="406">
        <f t="shared" si="19"/>
        <v>1</v>
      </c>
      <c r="BD37" s="406">
        <f t="shared" si="20"/>
        <v>0.1666666667</v>
      </c>
      <c r="BE37" s="22">
        <f t="shared" si="21"/>
        <v>22023376</v>
      </c>
      <c r="BF37" s="193">
        <v>31.0</v>
      </c>
      <c r="BG37" s="405" t="str">
        <f t="shared" si="22"/>
        <v>Rossier Analiz Pérez Rodríguez</v>
      </c>
      <c r="BH37" s="120" t="s">
        <v>579</v>
      </c>
      <c r="BI37" s="120" t="s">
        <v>559</v>
      </c>
      <c r="BJ37" s="120" t="s">
        <v>559</v>
      </c>
      <c r="BK37" s="120" t="s">
        <v>559</v>
      </c>
      <c r="BL37" s="120" t="s">
        <v>559</v>
      </c>
      <c r="BM37" s="120"/>
      <c r="BN37" s="120"/>
      <c r="BO37" s="471"/>
      <c r="BP37" s="414"/>
      <c r="BQ37" s="414"/>
      <c r="BR37" s="470">
        <f t="shared" si="23"/>
        <v>4</v>
      </c>
      <c r="BS37" s="164">
        <f t="shared" si="24"/>
        <v>4</v>
      </c>
      <c r="BT37" s="414"/>
      <c r="BU37" s="414"/>
      <c r="BV37" s="414"/>
      <c r="BW37" s="414"/>
    </row>
    <row r="38" ht="30.0" customHeight="1">
      <c r="A38" s="160">
        <f>'3A 2025 - 2026 DATOS DEL ESTUDI'!N35</f>
        <v>6925657</v>
      </c>
      <c r="B38" s="160">
        <v>32.0</v>
      </c>
      <c r="C38" s="161" t="str">
        <f>'3A 2025 - 2026 DATOS DEL ESTUDI'!B35</f>
        <v>Joseph Francisco Ramírez Espinosa</v>
      </c>
      <c r="D38" s="162" t="s">
        <v>559</v>
      </c>
      <c r="E38" s="162"/>
      <c r="F38" s="162"/>
      <c r="G38" s="162"/>
      <c r="H38" s="162"/>
      <c r="I38" s="162"/>
      <c r="J38" s="163"/>
      <c r="K38" s="163"/>
      <c r="L38" s="163"/>
      <c r="M38" s="163"/>
      <c r="N38" s="162">
        <f t="shared" si="1"/>
        <v>1</v>
      </c>
      <c r="O38" s="164">
        <f t="shared" si="2"/>
        <v>1</v>
      </c>
      <c r="P38" s="165">
        <f t="shared" si="3"/>
        <v>0</v>
      </c>
      <c r="Q38" s="164">
        <f t="shared" si="4"/>
        <v>0</v>
      </c>
      <c r="R38" s="166">
        <f t="shared" si="5"/>
        <v>0</v>
      </c>
      <c r="S38" s="164">
        <f t="shared" si="6"/>
        <v>0</v>
      </c>
      <c r="T38" s="160">
        <v>32.0</v>
      </c>
      <c r="U38" s="161" t="str">
        <f t="shared" si="7"/>
        <v>Joseph Francisco Ramírez Espinosa</v>
      </c>
      <c r="V38" s="162" t="s">
        <v>559</v>
      </c>
      <c r="W38" s="162" t="s">
        <v>559</v>
      </c>
      <c r="X38" s="162" t="s">
        <v>559</v>
      </c>
      <c r="Y38" s="162" t="s">
        <v>559</v>
      </c>
      <c r="Z38" s="162" t="s">
        <v>559</v>
      </c>
      <c r="AA38" s="162" t="s">
        <v>559</v>
      </c>
      <c r="AB38" s="162"/>
      <c r="AC38" s="162"/>
      <c r="AD38" s="162"/>
      <c r="AE38" s="163"/>
      <c r="AF38" s="163">
        <f t="shared" si="8"/>
        <v>6</v>
      </c>
      <c r="AG38" s="164">
        <f t="shared" si="9"/>
        <v>1</v>
      </c>
      <c r="AH38" s="166">
        <f t="shared" si="10"/>
        <v>0</v>
      </c>
      <c r="AI38" s="164">
        <f t="shared" si="11"/>
        <v>0</v>
      </c>
      <c r="AJ38" s="166">
        <f t="shared" si="12"/>
        <v>0</v>
      </c>
      <c r="AK38" s="164"/>
      <c r="AL38" s="404">
        <f t="shared" si="13"/>
        <v>6925657</v>
      </c>
      <c r="AM38" s="160">
        <v>32.0</v>
      </c>
      <c r="AN38" s="405" t="str">
        <f t="shared" si="14"/>
        <v>Joseph Francisco Ramírez Espinosa</v>
      </c>
      <c r="AO38" s="162" t="s">
        <v>559</v>
      </c>
      <c r="AP38" s="162" t="s">
        <v>559</v>
      </c>
      <c r="AQ38" s="162" t="s">
        <v>559</v>
      </c>
      <c r="AR38" s="162" t="s">
        <v>559</v>
      </c>
      <c r="AS38" s="162" t="s">
        <v>559</v>
      </c>
      <c r="AT38" s="162"/>
      <c r="AU38" s="164"/>
      <c r="AV38" s="164"/>
      <c r="AW38" s="164"/>
      <c r="AX38" s="164"/>
      <c r="AY38" s="166">
        <f t="shared" si="15"/>
        <v>5</v>
      </c>
      <c r="AZ38" s="407">
        <f t="shared" si="16"/>
        <v>1</v>
      </c>
      <c r="BA38" s="406">
        <f t="shared" si="17"/>
        <v>0</v>
      </c>
      <c r="BB38" s="406">
        <f t="shared" si="18"/>
        <v>0</v>
      </c>
      <c r="BC38" s="406">
        <f t="shared" si="19"/>
        <v>0</v>
      </c>
      <c r="BD38" s="406">
        <f t="shared" si="20"/>
        <v>0</v>
      </c>
      <c r="BE38" s="22">
        <f t="shared" si="21"/>
        <v>6925657</v>
      </c>
      <c r="BF38" s="411">
        <v>32.0</v>
      </c>
      <c r="BG38" s="405" t="str">
        <f t="shared" si="22"/>
        <v>Joseph Francisco Ramírez Espinosa</v>
      </c>
      <c r="BH38" s="120" t="s">
        <v>559</v>
      </c>
      <c r="BI38" s="120" t="s">
        <v>559</v>
      </c>
      <c r="BJ38" s="120" t="s">
        <v>559</v>
      </c>
      <c r="BK38" s="120" t="s">
        <v>559</v>
      </c>
      <c r="BL38" s="120" t="s">
        <v>559</v>
      </c>
      <c r="BM38" s="120"/>
      <c r="BN38" s="120"/>
      <c r="BO38" s="471"/>
      <c r="BP38" s="414"/>
      <c r="BQ38" s="414"/>
      <c r="BR38" s="470">
        <f t="shared" si="23"/>
        <v>5</v>
      </c>
      <c r="BS38" s="164">
        <f t="shared" si="24"/>
        <v>5</v>
      </c>
      <c r="BT38" s="414"/>
      <c r="BU38" s="414"/>
      <c r="BV38" s="414"/>
      <c r="BW38" s="414"/>
    </row>
    <row r="39" ht="30.0" customHeight="1">
      <c r="A39" s="160">
        <f>'3A 2025 - 2026 DATOS DEL ESTUDI'!N36</f>
        <v>12009792</v>
      </c>
      <c r="B39" s="160">
        <v>33.0</v>
      </c>
      <c r="C39" s="161" t="str">
        <f>'3A 2025 - 2026 DATOS DEL ESTUDI'!B36</f>
        <v>Yariel Alfonso Ramos</v>
      </c>
      <c r="D39" s="162" t="s">
        <v>559</v>
      </c>
      <c r="E39" s="162"/>
      <c r="F39" s="162"/>
      <c r="G39" s="162"/>
      <c r="H39" s="162"/>
      <c r="I39" s="162"/>
      <c r="J39" s="163"/>
      <c r="K39" s="163"/>
      <c r="L39" s="163"/>
      <c r="M39" s="163"/>
      <c r="N39" s="162">
        <f t="shared" si="1"/>
        <v>1</v>
      </c>
      <c r="O39" s="164">
        <f t="shared" si="2"/>
        <v>1</v>
      </c>
      <c r="P39" s="165">
        <f t="shared" si="3"/>
        <v>0</v>
      </c>
      <c r="Q39" s="164">
        <f t="shared" si="4"/>
        <v>0</v>
      </c>
      <c r="R39" s="166">
        <f t="shared" si="5"/>
        <v>0</v>
      </c>
      <c r="S39" s="164">
        <f t="shared" si="6"/>
        <v>0</v>
      </c>
      <c r="T39" s="160">
        <v>33.0</v>
      </c>
      <c r="U39" s="161" t="str">
        <f t="shared" si="7"/>
        <v>Yariel Alfonso Ramos</v>
      </c>
      <c r="V39" s="162" t="s">
        <v>559</v>
      </c>
      <c r="W39" s="162" t="s">
        <v>559</v>
      </c>
      <c r="X39" s="162" t="s">
        <v>559</v>
      </c>
      <c r="Y39" s="162" t="s">
        <v>559</v>
      </c>
      <c r="Z39" s="162" t="s">
        <v>559</v>
      </c>
      <c r="AA39" s="162" t="s">
        <v>559</v>
      </c>
      <c r="AB39" s="162"/>
      <c r="AC39" s="162"/>
      <c r="AD39" s="162"/>
      <c r="AE39" s="163"/>
      <c r="AF39" s="163">
        <f t="shared" si="8"/>
        <v>6</v>
      </c>
      <c r="AG39" s="164">
        <f t="shared" si="9"/>
        <v>1</v>
      </c>
      <c r="AH39" s="166">
        <f t="shared" si="10"/>
        <v>0</v>
      </c>
      <c r="AI39" s="164">
        <f t="shared" si="11"/>
        <v>0</v>
      </c>
      <c r="AJ39" s="166">
        <f t="shared" si="12"/>
        <v>0</v>
      </c>
      <c r="AK39" s="164"/>
      <c r="AL39" s="404">
        <f t="shared" si="13"/>
        <v>12009792</v>
      </c>
      <c r="AM39" s="160">
        <v>33.0</v>
      </c>
      <c r="AN39" s="405" t="str">
        <f t="shared" si="14"/>
        <v>Yariel Alfonso Ramos</v>
      </c>
      <c r="AO39" s="162" t="s">
        <v>559</v>
      </c>
      <c r="AP39" s="162" t="s">
        <v>559</v>
      </c>
      <c r="AQ39" s="162" t="s">
        <v>559</v>
      </c>
      <c r="AR39" s="162" t="s">
        <v>559</v>
      </c>
      <c r="AS39" s="162" t="s">
        <v>559</v>
      </c>
      <c r="AT39" s="162"/>
      <c r="AU39" s="164"/>
      <c r="AV39" s="164"/>
      <c r="AW39" s="164"/>
      <c r="AX39" s="164"/>
      <c r="AY39" s="166">
        <f t="shared" si="15"/>
        <v>5</v>
      </c>
      <c r="AZ39" s="407">
        <f t="shared" si="16"/>
        <v>1</v>
      </c>
      <c r="BA39" s="406">
        <f t="shared" si="17"/>
        <v>0</v>
      </c>
      <c r="BB39" s="406">
        <f t="shared" si="18"/>
        <v>0</v>
      </c>
      <c r="BC39" s="406">
        <f t="shared" si="19"/>
        <v>0</v>
      </c>
      <c r="BD39" s="406">
        <f t="shared" si="20"/>
        <v>0</v>
      </c>
      <c r="BE39" s="22">
        <f t="shared" si="21"/>
        <v>12009792</v>
      </c>
      <c r="BF39" s="193">
        <v>33.0</v>
      </c>
      <c r="BG39" s="405" t="str">
        <f t="shared" si="22"/>
        <v>Yariel Alfonso Ramos</v>
      </c>
      <c r="BH39" s="120" t="s">
        <v>559</v>
      </c>
      <c r="BI39" s="120" t="s">
        <v>559</v>
      </c>
      <c r="BJ39" s="120" t="s">
        <v>579</v>
      </c>
      <c r="BK39" s="120" t="s">
        <v>559</v>
      </c>
      <c r="BL39" s="120" t="s">
        <v>559</v>
      </c>
      <c r="BM39" s="120"/>
      <c r="BN39" s="120"/>
      <c r="BO39" s="471"/>
      <c r="BP39" s="414"/>
      <c r="BQ39" s="414"/>
      <c r="BR39" s="470">
        <f t="shared" si="23"/>
        <v>4</v>
      </c>
      <c r="BS39" s="164">
        <f t="shared" si="24"/>
        <v>4</v>
      </c>
      <c r="BT39" s="414"/>
      <c r="BU39" s="414"/>
      <c r="BV39" s="414"/>
      <c r="BW39" s="414"/>
    </row>
    <row r="40" ht="30.0" customHeight="1">
      <c r="A40" s="160">
        <f>'3A 2025 - 2026 DATOS DEL ESTUDI'!N37</f>
        <v>32790184</v>
      </c>
      <c r="B40" s="160">
        <v>34.0</v>
      </c>
      <c r="C40" s="161" t="str">
        <f>'3A 2025 - 2026 DATOS DEL ESTUDI'!B37</f>
        <v>Carlos David Rodríguez Almánzar</v>
      </c>
      <c r="D40" s="162" t="s">
        <v>559</v>
      </c>
      <c r="E40" s="162"/>
      <c r="F40" s="162"/>
      <c r="G40" s="162"/>
      <c r="H40" s="162"/>
      <c r="I40" s="162"/>
      <c r="J40" s="163"/>
      <c r="K40" s="163"/>
      <c r="L40" s="163"/>
      <c r="M40" s="163"/>
      <c r="N40" s="162">
        <f t="shared" si="1"/>
        <v>1</v>
      </c>
      <c r="O40" s="164">
        <f t="shared" si="2"/>
        <v>1</v>
      </c>
      <c r="P40" s="165">
        <f t="shared" si="3"/>
        <v>0</v>
      </c>
      <c r="Q40" s="164">
        <f t="shared" si="4"/>
        <v>0</v>
      </c>
      <c r="R40" s="166">
        <f t="shared" si="5"/>
        <v>0</v>
      </c>
      <c r="S40" s="164">
        <f t="shared" si="6"/>
        <v>0</v>
      </c>
      <c r="T40" s="160">
        <v>34.0</v>
      </c>
      <c r="U40" s="161" t="str">
        <f t="shared" si="7"/>
        <v>Carlos David Rodríguez Almánzar</v>
      </c>
      <c r="V40" s="162" t="s">
        <v>559</v>
      </c>
      <c r="W40" s="162" t="s">
        <v>559</v>
      </c>
      <c r="X40" s="162" t="s">
        <v>559</v>
      </c>
      <c r="Y40" s="162" t="s">
        <v>559</v>
      </c>
      <c r="Z40" s="162" t="s">
        <v>559</v>
      </c>
      <c r="AA40" s="162" t="s">
        <v>559</v>
      </c>
      <c r="AB40" s="162"/>
      <c r="AC40" s="162"/>
      <c r="AD40" s="162"/>
      <c r="AE40" s="163"/>
      <c r="AF40" s="163">
        <f t="shared" si="8"/>
        <v>6</v>
      </c>
      <c r="AG40" s="164">
        <f t="shared" si="9"/>
        <v>1</v>
      </c>
      <c r="AH40" s="166">
        <f t="shared" si="10"/>
        <v>0</v>
      </c>
      <c r="AI40" s="164">
        <f t="shared" si="11"/>
        <v>0</v>
      </c>
      <c r="AJ40" s="166">
        <f t="shared" si="12"/>
        <v>0</v>
      </c>
      <c r="AK40" s="164"/>
      <c r="AL40" s="404">
        <f t="shared" si="13"/>
        <v>32790184</v>
      </c>
      <c r="AM40" s="160">
        <v>34.0</v>
      </c>
      <c r="AN40" s="405" t="str">
        <f t="shared" si="14"/>
        <v>Carlos David Rodríguez Almánzar</v>
      </c>
      <c r="AO40" s="162" t="s">
        <v>559</v>
      </c>
      <c r="AP40" s="162" t="s">
        <v>578</v>
      </c>
      <c r="AQ40" s="162" t="s">
        <v>559</v>
      </c>
      <c r="AR40" s="162" t="s">
        <v>559</v>
      </c>
      <c r="AS40" s="162" t="s">
        <v>559</v>
      </c>
      <c r="AT40" s="162"/>
      <c r="AU40" s="164"/>
      <c r="AV40" s="164"/>
      <c r="AW40" s="164"/>
      <c r="AX40" s="164"/>
      <c r="AY40" s="166">
        <f t="shared" si="15"/>
        <v>5</v>
      </c>
      <c r="AZ40" s="407">
        <f t="shared" si="16"/>
        <v>1</v>
      </c>
      <c r="BA40" s="406">
        <f t="shared" si="17"/>
        <v>0</v>
      </c>
      <c r="BB40" s="406">
        <f t="shared" si="18"/>
        <v>0</v>
      </c>
      <c r="BC40" s="406">
        <f t="shared" si="19"/>
        <v>1</v>
      </c>
      <c r="BD40" s="406">
        <f t="shared" si="20"/>
        <v>0.1666666667</v>
      </c>
      <c r="BE40" s="22">
        <f t="shared" si="21"/>
        <v>32790184</v>
      </c>
      <c r="BF40" s="411">
        <v>34.0</v>
      </c>
      <c r="BG40" s="405" t="str">
        <f t="shared" si="22"/>
        <v>Carlos David Rodríguez Almánzar</v>
      </c>
      <c r="BH40" s="120" t="s">
        <v>559</v>
      </c>
      <c r="BI40" s="120" t="s">
        <v>559</v>
      </c>
      <c r="BJ40" s="120" t="s">
        <v>559</v>
      </c>
      <c r="BK40" s="120" t="s">
        <v>559</v>
      </c>
      <c r="BL40" s="120" t="s">
        <v>559</v>
      </c>
      <c r="BM40" s="120"/>
      <c r="BN40" s="120"/>
      <c r="BO40" s="471"/>
      <c r="BP40" s="414"/>
      <c r="BQ40" s="414"/>
      <c r="BR40" s="470">
        <f t="shared" si="23"/>
        <v>5</v>
      </c>
      <c r="BS40" s="164">
        <f t="shared" si="24"/>
        <v>5</v>
      </c>
      <c r="BT40" s="414"/>
      <c r="BU40" s="414"/>
      <c r="BV40" s="414"/>
      <c r="BW40" s="414"/>
    </row>
    <row r="41" ht="30.0" customHeight="1">
      <c r="A41" s="160">
        <f>'3A 2025 - 2026 DATOS DEL ESTUDI'!N38</f>
        <v>32790393</v>
      </c>
      <c r="B41" s="160">
        <v>35.0</v>
      </c>
      <c r="C41" s="161" t="str">
        <f>'3A 2025 - 2026 DATOS DEL ESTUDI'!B38</f>
        <v>Darianni  Santos Medina</v>
      </c>
      <c r="D41" s="162" t="s">
        <v>559</v>
      </c>
      <c r="E41" s="162"/>
      <c r="F41" s="162"/>
      <c r="G41" s="162"/>
      <c r="H41" s="162"/>
      <c r="I41" s="162"/>
      <c r="J41" s="163"/>
      <c r="K41" s="163"/>
      <c r="L41" s="163"/>
      <c r="M41" s="163"/>
      <c r="N41" s="162">
        <f t="shared" si="1"/>
        <v>1</v>
      </c>
      <c r="O41" s="164">
        <f t="shared" si="2"/>
        <v>1</v>
      </c>
      <c r="P41" s="165">
        <f t="shared" si="3"/>
        <v>0</v>
      </c>
      <c r="Q41" s="164">
        <f t="shared" si="4"/>
        <v>0</v>
      </c>
      <c r="R41" s="166">
        <f t="shared" si="5"/>
        <v>0</v>
      </c>
      <c r="S41" s="164">
        <f t="shared" si="6"/>
        <v>0</v>
      </c>
      <c r="T41" s="160">
        <v>35.0</v>
      </c>
      <c r="U41" s="161" t="str">
        <f t="shared" si="7"/>
        <v>Darianni  Santos Medina</v>
      </c>
      <c r="V41" s="162" t="s">
        <v>559</v>
      </c>
      <c r="W41" s="162" t="s">
        <v>559</v>
      </c>
      <c r="X41" s="162" t="s">
        <v>559</v>
      </c>
      <c r="Y41" s="162" t="s">
        <v>559</v>
      </c>
      <c r="Z41" s="162" t="s">
        <v>559</v>
      </c>
      <c r="AA41" s="162" t="s">
        <v>559</v>
      </c>
      <c r="AB41" s="162"/>
      <c r="AC41" s="162"/>
      <c r="AD41" s="162"/>
      <c r="AE41" s="163"/>
      <c r="AF41" s="163">
        <f t="shared" si="8"/>
        <v>6</v>
      </c>
      <c r="AG41" s="164">
        <f t="shared" si="9"/>
        <v>1</v>
      </c>
      <c r="AH41" s="166">
        <f t="shared" si="10"/>
        <v>0</v>
      </c>
      <c r="AI41" s="164">
        <f t="shared" si="11"/>
        <v>0</v>
      </c>
      <c r="AJ41" s="166">
        <f t="shared" si="12"/>
        <v>0</v>
      </c>
      <c r="AK41" s="164"/>
      <c r="AL41" s="404">
        <f t="shared" si="13"/>
        <v>32790393</v>
      </c>
      <c r="AM41" s="160">
        <v>35.0</v>
      </c>
      <c r="AN41" s="405" t="str">
        <f t="shared" si="14"/>
        <v>Darianni  Santos Medina</v>
      </c>
      <c r="AO41" s="162" t="s">
        <v>579</v>
      </c>
      <c r="AP41" s="162" t="s">
        <v>559</v>
      </c>
      <c r="AQ41" s="162" t="s">
        <v>559</v>
      </c>
      <c r="AR41" s="162" t="s">
        <v>559</v>
      </c>
      <c r="AS41" s="162" t="s">
        <v>559</v>
      </c>
      <c r="AT41" s="162"/>
      <c r="AU41" s="164"/>
      <c r="AV41" s="164"/>
      <c r="AW41" s="164"/>
      <c r="AX41" s="164"/>
      <c r="AY41" s="166">
        <f t="shared" si="15"/>
        <v>4</v>
      </c>
      <c r="AZ41" s="407">
        <f t="shared" si="16"/>
        <v>0.8</v>
      </c>
      <c r="BA41" s="406">
        <f t="shared" si="17"/>
        <v>1</v>
      </c>
      <c r="BB41" s="406">
        <f t="shared" si="18"/>
        <v>0.1666666667</v>
      </c>
      <c r="BC41" s="406">
        <f t="shared" si="19"/>
        <v>0</v>
      </c>
      <c r="BD41" s="406">
        <f t="shared" si="20"/>
        <v>0</v>
      </c>
      <c r="BE41" s="22">
        <f t="shared" si="21"/>
        <v>32790393</v>
      </c>
      <c r="BF41" s="193">
        <v>35.0</v>
      </c>
      <c r="BG41" s="405" t="str">
        <f t="shared" si="22"/>
        <v>Darianni  Santos Medina</v>
      </c>
      <c r="BH41" s="120" t="s">
        <v>559</v>
      </c>
      <c r="BI41" s="120" t="s">
        <v>559</v>
      </c>
      <c r="BJ41" s="120" t="s">
        <v>559</v>
      </c>
      <c r="BK41" s="120" t="s">
        <v>559</v>
      </c>
      <c r="BL41" s="120" t="s">
        <v>559</v>
      </c>
      <c r="BM41" s="120"/>
      <c r="BN41" s="120"/>
      <c r="BO41" s="471"/>
      <c r="BP41" s="414"/>
      <c r="BQ41" s="414"/>
      <c r="BR41" s="470">
        <f t="shared" si="23"/>
        <v>5</v>
      </c>
      <c r="BS41" s="164">
        <f t="shared" si="24"/>
        <v>5</v>
      </c>
      <c r="BT41" s="414"/>
      <c r="BU41" s="414"/>
      <c r="BV41" s="414"/>
      <c r="BW41" s="414"/>
    </row>
    <row r="42" ht="30.0" customHeight="1">
      <c r="A42" s="160">
        <f>'3A 2025 - 2026 DATOS DEL ESTUDI'!N39</f>
        <v>6947490</v>
      </c>
      <c r="B42" s="160">
        <v>36.0</v>
      </c>
      <c r="C42" s="161" t="str">
        <f>'3A 2025 - 2026 DATOS DEL ESTUDI'!B39</f>
        <v>Rosyeli Carolina Tavarez  Reyes</v>
      </c>
      <c r="D42" s="162" t="s">
        <v>559</v>
      </c>
      <c r="E42" s="162"/>
      <c r="F42" s="162"/>
      <c r="G42" s="162"/>
      <c r="H42" s="162"/>
      <c r="I42" s="162"/>
      <c r="J42" s="163"/>
      <c r="K42" s="163"/>
      <c r="L42" s="163"/>
      <c r="M42" s="163"/>
      <c r="N42" s="162">
        <f t="shared" si="1"/>
        <v>1</v>
      </c>
      <c r="O42" s="164">
        <f t="shared" si="2"/>
        <v>1</v>
      </c>
      <c r="P42" s="165">
        <f t="shared" si="3"/>
        <v>0</v>
      </c>
      <c r="Q42" s="164">
        <f t="shared" si="4"/>
        <v>0</v>
      </c>
      <c r="R42" s="166">
        <f t="shared" si="5"/>
        <v>0</v>
      </c>
      <c r="S42" s="164">
        <f t="shared" si="6"/>
        <v>0</v>
      </c>
      <c r="T42" s="160">
        <v>36.0</v>
      </c>
      <c r="U42" s="161" t="str">
        <f t="shared" si="7"/>
        <v>Rosyeli Carolina Tavarez  Reyes</v>
      </c>
      <c r="V42" s="162" t="s">
        <v>559</v>
      </c>
      <c r="W42" s="162" t="s">
        <v>559</v>
      </c>
      <c r="X42" s="162" t="s">
        <v>559</v>
      </c>
      <c r="Y42" s="162" t="s">
        <v>579</v>
      </c>
      <c r="Z42" s="162" t="s">
        <v>559</v>
      </c>
      <c r="AA42" s="162" t="s">
        <v>559</v>
      </c>
      <c r="AB42" s="162"/>
      <c r="AC42" s="162"/>
      <c r="AD42" s="162"/>
      <c r="AE42" s="163"/>
      <c r="AF42" s="163">
        <f t="shared" si="8"/>
        <v>5</v>
      </c>
      <c r="AG42" s="164">
        <f t="shared" si="9"/>
        <v>0.8333333333</v>
      </c>
      <c r="AH42" s="166">
        <f t="shared" si="10"/>
        <v>1</v>
      </c>
      <c r="AI42" s="164">
        <f t="shared" si="11"/>
        <v>0.1666666667</v>
      </c>
      <c r="AJ42" s="166">
        <f t="shared" si="12"/>
        <v>0</v>
      </c>
      <c r="AK42" s="164"/>
      <c r="AL42" s="404">
        <f t="shared" si="13"/>
        <v>6947490</v>
      </c>
      <c r="AM42" s="160">
        <v>36.0</v>
      </c>
      <c r="AN42" s="405" t="str">
        <f t="shared" si="14"/>
        <v>Rosyeli Carolina Tavarez  Reyes</v>
      </c>
      <c r="AO42" s="162" t="s">
        <v>559</v>
      </c>
      <c r="AP42" s="162" t="s">
        <v>559</v>
      </c>
      <c r="AQ42" s="162" t="s">
        <v>559</v>
      </c>
      <c r="AR42" s="162" t="s">
        <v>559</v>
      </c>
      <c r="AS42" s="162" t="s">
        <v>559</v>
      </c>
      <c r="AT42" s="162"/>
      <c r="AU42" s="164"/>
      <c r="AV42" s="164"/>
      <c r="AW42" s="164"/>
      <c r="AX42" s="164"/>
      <c r="AY42" s="166">
        <f t="shared" si="15"/>
        <v>5</v>
      </c>
      <c r="AZ42" s="407">
        <f t="shared" si="16"/>
        <v>1</v>
      </c>
      <c r="BA42" s="406">
        <f t="shared" si="17"/>
        <v>0</v>
      </c>
      <c r="BB42" s="406">
        <f t="shared" si="18"/>
        <v>0</v>
      </c>
      <c r="BC42" s="406">
        <f t="shared" si="19"/>
        <v>0</v>
      </c>
      <c r="BD42" s="406">
        <f t="shared" si="20"/>
        <v>0</v>
      </c>
      <c r="BE42" s="22">
        <f t="shared" si="21"/>
        <v>6947490</v>
      </c>
      <c r="BF42" s="411">
        <v>36.0</v>
      </c>
      <c r="BG42" s="405" t="str">
        <f t="shared" si="22"/>
        <v>Rosyeli Carolina Tavarez  Reyes</v>
      </c>
      <c r="BH42" s="120" t="s">
        <v>559</v>
      </c>
      <c r="BI42" s="120" t="s">
        <v>559</v>
      </c>
      <c r="BJ42" s="120" t="s">
        <v>579</v>
      </c>
      <c r="BK42" s="120" t="s">
        <v>559</v>
      </c>
      <c r="BL42" s="120" t="s">
        <v>559</v>
      </c>
      <c r="BM42" s="120"/>
      <c r="BN42" s="120"/>
      <c r="BO42" s="471"/>
      <c r="BP42" s="414"/>
      <c r="BQ42" s="414"/>
      <c r="BR42" s="470">
        <f t="shared" si="23"/>
        <v>4</v>
      </c>
      <c r="BS42" s="164">
        <f t="shared" si="24"/>
        <v>4</v>
      </c>
      <c r="BT42" s="414"/>
      <c r="BU42" s="414"/>
      <c r="BV42" s="414"/>
      <c r="BW42" s="414"/>
    </row>
    <row r="43" ht="30.0" customHeight="1">
      <c r="A43" s="160">
        <f>'3A 2025 - 2026 DATOS DEL ESTUDI'!N40</f>
        <v>32590071</v>
      </c>
      <c r="B43" s="160">
        <v>37.0</v>
      </c>
      <c r="C43" s="161" t="str">
        <f>'3A 2025 - 2026 DATOS DEL ESTUDI'!B40</f>
        <v>Melani  Taveras Bautista</v>
      </c>
      <c r="D43" s="162" t="s">
        <v>559</v>
      </c>
      <c r="E43" s="162"/>
      <c r="F43" s="162"/>
      <c r="G43" s="162"/>
      <c r="H43" s="162"/>
      <c r="I43" s="162"/>
      <c r="J43" s="163"/>
      <c r="K43" s="163"/>
      <c r="L43" s="163"/>
      <c r="M43" s="163"/>
      <c r="N43" s="162">
        <f t="shared" si="1"/>
        <v>1</v>
      </c>
      <c r="O43" s="164">
        <f t="shared" si="2"/>
        <v>1</v>
      </c>
      <c r="P43" s="165">
        <f t="shared" si="3"/>
        <v>0</v>
      </c>
      <c r="Q43" s="164">
        <f t="shared" si="4"/>
        <v>0</v>
      </c>
      <c r="R43" s="166">
        <f t="shared" si="5"/>
        <v>0</v>
      </c>
      <c r="S43" s="164">
        <f t="shared" si="6"/>
        <v>0</v>
      </c>
      <c r="T43" s="160">
        <v>37.0</v>
      </c>
      <c r="U43" s="161" t="str">
        <f t="shared" si="7"/>
        <v>Melani  Taveras Bautista</v>
      </c>
      <c r="V43" s="162" t="s">
        <v>559</v>
      </c>
      <c r="W43" s="162" t="s">
        <v>559</v>
      </c>
      <c r="X43" s="162" t="s">
        <v>559</v>
      </c>
      <c r="Y43" s="162" t="s">
        <v>559</v>
      </c>
      <c r="Z43" s="162" t="s">
        <v>559</v>
      </c>
      <c r="AA43" s="162" t="s">
        <v>559</v>
      </c>
      <c r="AB43" s="162"/>
      <c r="AC43" s="162"/>
      <c r="AD43" s="162"/>
      <c r="AE43" s="163"/>
      <c r="AF43" s="163">
        <f t="shared" si="8"/>
        <v>6</v>
      </c>
      <c r="AG43" s="164">
        <f t="shared" si="9"/>
        <v>1</v>
      </c>
      <c r="AH43" s="166">
        <f t="shared" si="10"/>
        <v>0</v>
      </c>
      <c r="AI43" s="164">
        <f t="shared" si="11"/>
        <v>0</v>
      </c>
      <c r="AJ43" s="166">
        <f t="shared" si="12"/>
        <v>0</v>
      </c>
      <c r="AK43" s="164"/>
      <c r="AL43" s="404">
        <f t="shared" si="13"/>
        <v>32590071</v>
      </c>
      <c r="AM43" s="160">
        <v>37.0</v>
      </c>
      <c r="AN43" s="405" t="str">
        <f t="shared" si="14"/>
        <v>Melani  Taveras Bautista</v>
      </c>
      <c r="AO43" s="162" t="s">
        <v>559</v>
      </c>
      <c r="AP43" s="162" t="s">
        <v>559</v>
      </c>
      <c r="AQ43" s="162" t="s">
        <v>559</v>
      </c>
      <c r="AR43" s="162" t="s">
        <v>559</v>
      </c>
      <c r="AS43" s="162" t="s">
        <v>559</v>
      </c>
      <c r="AT43" s="162"/>
      <c r="AU43" s="164"/>
      <c r="AV43" s="164"/>
      <c r="AW43" s="164"/>
      <c r="AX43" s="164"/>
      <c r="AY43" s="166">
        <f t="shared" si="15"/>
        <v>5</v>
      </c>
      <c r="AZ43" s="407">
        <f t="shared" si="16"/>
        <v>1</v>
      </c>
      <c r="BA43" s="406">
        <f t="shared" si="17"/>
        <v>0</v>
      </c>
      <c r="BB43" s="406">
        <f t="shared" si="18"/>
        <v>0</v>
      </c>
      <c r="BC43" s="406">
        <f t="shared" si="19"/>
        <v>0</v>
      </c>
      <c r="BD43" s="406">
        <f t="shared" si="20"/>
        <v>0</v>
      </c>
      <c r="BE43" s="22">
        <f t="shared" si="21"/>
        <v>32590071</v>
      </c>
      <c r="BF43" s="193">
        <v>37.0</v>
      </c>
      <c r="BG43" s="405" t="str">
        <f t="shared" si="22"/>
        <v>Melani  Taveras Bautista</v>
      </c>
      <c r="BH43" s="120" t="s">
        <v>559</v>
      </c>
      <c r="BI43" s="120" t="s">
        <v>559</v>
      </c>
      <c r="BJ43" s="120" t="s">
        <v>559</v>
      </c>
      <c r="BK43" s="120" t="s">
        <v>559</v>
      </c>
      <c r="BL43" s="120" t="s">
        <v>559</v>
      </c>
      <c r="BM43" s="120"/>
      <c r="BN43" s="120"/>
      <c r="BO43" s="471"/>
      <c r="BP43" s="414"/>
      <c r="BQ43" s="414"/>
      <c r="BR43" s="470">
        <f t="shared" si="23"/>
        <v>5</v>
      </c>
      <c r="BS43" s="164">
        <f t="shared" si="24"/>
        <v>5</v>
      </c>
      <c r="BT43" s="414"/>
      <c r="BU43" s="414"/>
      <c r="BV43" s="414"/>
      <c r="BW43" s="414"/>
    </row>
    <row r="44" ht="30.0" customHeight="1">
      <c r="A44" s="160">
        <f>'3A 2025 - 2026 DATOS DEL ESTUDI'!N41</f>
        <v>32790609</v>
      </c>
      <c r="B44" s="160">
        <v>38.0</v>
      </c>
      <c r="C44" s="161" t="str">
        <f>'3A 2025 - 2026 DATOS DEL ESTUDI'!B41</f>
        <v>Arianny  Tejada Guzmán</v>
      </c>
      <c r="D44" s="162" t="s">
        <v>559</v>
      </c>
      <c r="E44" s="163"/>
      <c r="F44" s="163"/>
      <c r="G44" s="162"/>
      <c r="H44" s="162"/>
      <c r="I44" s="162"/>
      <c r="J44" s="163"/>
      <c r="K44" s="163"/>
      <c r="L44" s="163"/>
      <c r="M44" s="163"/>
      <c r="N44" s="162">
        <f t="shared" si="1"/>
        <v>1</v>
      </c>
      <c r="O44" s="164">
        <f t="shared" si="2"/>
        <v>1</v>
      </c>
      <c r="P44" s="165">
        <f t="shared" si="3"/>
        <v>0</v>
      </c>
      <c r="Q44" s="164">
        <f t="shared" si="4"/>
        <v>0</v>
      </c>
      <c r="R44" s="166">
        <f t="shared" si="5"/>
        <v>0</v>
      </c>
      <c r="S44" s="164">
        <f t="shared" si="6"/>
        <v>0</v>
      </c>
      <c r="T44" s="160">
        <v>38.0</v>
      </c>
      <c r="U44" s="161" t="str">
        <f t="shared" si="7"/>
        <v>Arianny  Tejada Guzmán</v>
      </c>
      <c r="V44" s="162" t="s">
        <v>559</v>
      </c>
      <c r="W44" s="162" t="s">
        <v>559</v>
      </c>
      <c r="X44" s="162" t="s">
        <v>559</v>
      </c>
      <c r="Y44" s="162" t="s">
        <v>559</v>
      </c>
      <c r="Z44" s="162" t="s">
        <v>559</v>
      </c>
      <c r="AA44" s="162" t="s">
        <v>559</v>
      </c>
      <c r="AB44" s="162"/>
      <c r="AC44" s="162"/>
      <c r="AD44" s="162"/>
      <c r="AE44" s="163"/>
      <c r="AF44" s="163">
        <f t="shared" si="8"/>
        <v>6</v>
      </c>
      <c r="AG44" s="164">
        <f t="shared" si="9"/>
        <v>1</v>
      </c>
      <c r="AH44" s="166">
        <f t="shared" si="10"/>
        <v>0</v>
      </c>
      <c r="AI44" s="164">
        <f t="shared" si="11"/>
        <v>0</v>
      </c>
      <c r="AJ44" s="166">
        <f t="shared" si="12"/>
        <v>0</v>
      </c>
      <c r="AK44" s="164"/>
      <c r="AL44" s="404">
        <f t="shared" si="13"/>
        <v>32790609</v>
      </c>
      <c r="AM44" s="160">
        <v>38.0</v>
      </c>
      <c r="AN44" s="405" t="str">
        <f t="shared" si="14"/>
        <v>Arianny  Tejada Guzmán</v>
      </c>
      <c r="AO44" s="162" t="s">
        <v>559</v>
      </c>
      <c r="AP44" s="162" t="s">
        <v>559</v>
      </c>
      <c r="AQ44" s="162" t="s">
        <v>559</v>
      </c>
      <c r="AR44" s="162" t="s">
        <v>559</v>
      </c>
      <c r="AS44" s="162" t="s">
        <v>559</v>
      </c>
      <c r="AT44" s="162"/>
      <c r="AU44" s="164"/>
      <c r="AV44" s="164"/>
      <c r="AW44" s="164"/>
      <c r="AX44" s="164"/>
      <c r="AY44" s="166">
        <f t="shared" si="15"/>
        <v>5</v>
      </c>
      <c r="AZ44" s="407">
        <f t="shared" si="16"/>
        <v>1</v>
      </c>
      <c r="BA44" s="406">
        <f t="shared" si="17"/>
        <v>0</v>
      </c>
      <c r="BB44" s="406">
        <f t="shared" si="18"/>
        <v>0</v>
      </c>
      <c r="BC44" s="406">
        <f t="shared" si="19"/>
        <v>0</v>
      </c>
      <c r="BD44" s="406">
        <f t="shared" si="20"/>
        <v>0</v>
      </c>
      <c r="BE44" s="22">
        <f t="shared" si="21"/>
        <v>32790609</v>
      </c>
      <c r="BF44" s="411">
        <v>38.0</v>
      </c>
      <c r="BG44" s="405" t="str">
        <f t="shared" si="22"/>
        <v>Arianny  Tejada Guzmán</v>
      </c>
      <c r="BH44" s="120" t="s">
        <v>559</v>
      </c>
      <c r="BI44" s="120" t="s">
        <v>559</v>
      </c>
      <c r="BJ44" s="120" t="s">
        <v>559</v>
      </c>
      <c r="BK44" s="120" t="s">
        <v>559</v>
      </c>
      <c r="BL44" s="120" t="s">
        <v>559</v>
      </c>
      <c r="BM44" s="120"/>
      <c r="BN44" s="120"/>
      <c r="BO44" s="471"/>
      <c r="BP44" s="414"/>
      <c r="BQ44" s="414"/>
      <c r="BR44" s="470">
        <f t="shared" si="23"/>
        <v>5</v>
      </c>
      <c r="BS44" s="164">
        <f t="shared" si="24"/>
        <v>5</v>
      </c>
      <c r="BT44" s="414"/>
      <c r="BU44" s="414"/>
      <c r="BV44" s="414"/>
      <c r="BW44" s="414"/>
    </row>
    <row r="45" ht="30.0" customHeight="1">
      <c r="A45" s="160">
        <f>'3A 2025 - 2026 DATOS DEL ESTUDI'!N42</f>
        <v>6758894</v>
      </c>
      <c r="B45" s="160">
        <v>39.0</v>
      </c>
      <c r="C45" s="161" t="str">
        <f>'3A 2025 - 2026 DATOS DEL ESTUDI'!B42</f>
        <v>Jeilyn Aliah Tejada</v>
      </c>
      <c r="D45" s="162" t="s">
        <v>559</v>
      </c>
      <c r="E45" s="163"/>
      <c r="F45" s="163"/>
      <c r="G45" s="163"/>
      <c r="H45" s="163"/>
      <c r="I45" s="163"/>
      <c r="J45" s="163"/>
      <c r="K45" s="163"/>
      <c r="L45" s="163"/>
      <c r="M45" s="163"/>
      <c r="N45" s="162">
        <f t="shared" si="1"/>
        <v>1</v>
      </c>
      <c r="O45" s="164">
        <f t="shared" si="2"/>
        <v>1</v>
      </c>
      <c r="P45" s="165">
        <f t="shared" si="3"/>
        <v>0</v>
      </c>
      <c r="Q45" s="164">
        <f t="shared" si="4"/>
        <v>0</v>
      </c>
      <c r="R45" s="166">
        <f t="shared" si="5"/>
        <v>0</v>
      </c>
      <c r="S45" s="164">
        <f t="shared" si="6"/>
        <v>0</v>
      </c>
      <c r="T45" s="160">
        <v>39.0</v>
      </c>
      <c r="U45" s="161" t="str">
        <f t="shared" si="7"/>
        <v>Jeilyn Aliah Tejada</v>
      </c>
      <c r="V45" s="162" t="s">
        <v>559</v>
      </c>
      <c r="W45" s="162" t="s">
        <v>559</v>
      </c>
      <c r="X45" s="162" t="s">
        <v>559</v>
      </c>
      <c r="Y45" s="162" t="s">
        <v>559</v>
      </c>
      <c r="Z45" s="162" t="s">
        <v>559</v>
      </c>
      <c r="AA45" s="162" t="s">
        <v>559</v>
      </c>
      <c r="AB45" s="163"/>
      <c r="AC45" s="163"/>
      <c r="AD45" s="163"/>
      <c r="AE45" s="163"/>
      <c r="AF45" s="163">
        <f t="shared" si="8"/>
        <v>6</v>
      </c>
      <c r="AG45" s="164">
        <f t="shared" si="9"/>
        <v>1</v>
      </c>
      <c r="AH45" s="166">
        <f t="shared" si="10"/>
        <v>0</v>
      </c>
      <c r="AI45" s="164">
        <f t="shared" si="11"/>
        <v>0</v>
      </c>
      <c r="AJ45" s="166">
        <f t="shared" si="12"/>
        <v>0</v>
      </c>
      <c r="AK45" s="164"/>
      <c r="AL45" s="404">
        <f t="shared" si="13"/>
        <v>6758894</v>
      </c>
      <c r="AM45" s="160">
        <v>39.0</v>
      </c>
      <c r="AN45" s="405" t="str">
        <f t="shared" si="14"/>
        <v>Jeilyn Aliah Tejada</v>
      </c>
      <c r="AO45" s="162" t="s">
        <v>559</v>
      </c>
      <c r="AP45" s="162" t="s">
        <v>559</v>
      </c>
      <c r="AQ45" s="162" t="s">
        <v>559</v>
      </c>
      <c r="AR45" s="162" t="s">
        <v>559</v>
      </c>
      <c r="AS45" s="162" t="s">
        <v>559</v>
      </c>
      <c r="AT45" s="162"/>
      <c r="AU45" s="164"/>
      <c r="AV45" s="164"/>
      <c r="AW45" s="164"/>
      <c r="AX45" s="164"/>
      <c r="AY45" s="166">
        <f t="shared" si="15"/>
        <v>5</v>
      </c>
      <c r="AZ45" s="407">
        <f t="shared" si="16"/>
        <v>1</v>
      </c>
      <c r="BA45" s="406">
        <f t="shared" si="17"/>
        <v>0</v>
      </c>
      <c r="BB45" s="406">
        <f t="shared" si="18"/>
        <v>0</v>
      </c>
      <c r="BC45" s="406">
        <f t="shared" si="19"/>
        <v>0</v>
      </c>
      <c r="BD45" s="406">
        <f t="shared" si="20"/>
        <v>0</v>
      </c>
      <c r="BE45" s="22">
        <f t="shared" si="21"/>
        <v>6758894</v>
      </c>
      <c r="BF45" s="193">
        <v>39.0</v>
      </c>
      <c r="BG45" s="405" t="str">
        <f t="shared" si="22"/>
        <v>Jeilyn Aliah Tejada</v>
      </c>
      <c r="BH45" s="120" t="s">
        <v>559</v>
      </c>
      <c r="BI45" s="120" t="s">
        <v>559</v>
      </c>
      <c r="BJ45" s="120" t="s">
        <v>559</v>
      </c>
      <c r="BK45" s="120" t="s">
        <v>559</v>
      </c>
      <c r="BL45" s="120" t="s">
        <v>559</v>
      </c>
      <c r="BM45" s="120"/>
      <c r="BN45" s="120"/>
      <c r="BO45" s="471"/>
      <c r="BP45" s="414"/>
      <c r="BQ45" s="414"/>
      <c r="BR45" s="470">
        <f t="shared" si="23"/>
        <v>5</v>
      </c>
      <c r="BS45" s="164">
        <f t="shared" si="24"/>
        <v>5</v>
      </c>
      <c r="BT45" s="414"/>
      <c r="BU45" s="414"/>
      <c r="BV45" s="414"/>
      <c r="BW45" s="414"/>
    </row>
    <row r="46" ht="30.0" customHeight="1">
      <c r="A46" s="160">
        <f>'3A 2025 - 2026 DATOS DEL ESTUDI'!N43</f>
        <v>32718082</v>
      </c>
      <c r="B46" s="160">
        <v>40.0</v>
      </c>
      <c r="C46" s="161" t="str">
        <f>'3A 2025 - 2026 DATOS DEL ESTUDI'!B43</f>
        <v>Rosenny  Ureña Arias</v>
      </c>
      <c r="D46" s="162" t="s">
        <v>559</v>
      </c>
      <c r="E46" s="163"/>
      <c r="F46" s="163"/>
      <c r="G46" s="163"/>
      <c r="H46" s="163"/>
      <c r="I46" s="163"/>
      <c r="J46" s="163"/>
      <c r="K46" s="163"/>
      <c r="L46" s="163"/>
      <c r="M46" s="163"/>
      <c r="N46" s="162">
        <f t="shared" si="1"/>
        <v>1</v>
      </c>
      <c r="O46" s="164">
        <f t="shared" si="2"/>
        <v>1</v>
      </c>
      <c r="P46" s="165">
        <f t="shared" si="3"/>
        <v>0</v>
      </c>
      <c r="Q46" s="164">
        <f t="shared" si="4"/>
        <v>0</v>
      </c>
      <c r="R46" s="166">
        <f t="shared" si="5"/>
        <v>0</v>
      </c>
      <c r="S46" s="164">
        <f t="shared" si="6"/>
        <v>0</v>
      </c>
      <c r="T46" s="160">
        <v>40.0</v>
      </c>
      <c r="U46" s="161" t="str">
        <f t="shared" si="7"/>
        <v>Rosenny  Ureña Arias</v>
      </c>
      <c r="V46" s="162" t="s">
        <v>559</v>
      </c>
      <c r="W46" s="162" t="s">
        <v>559</v>
      </c>
      <c r="X46" s="162" t="s">
        <v>559</v>
      </c>
      <c r="Y46" s="162" t="s">
        <v>559</v>
      </c>
      <c r="Z46" s="162" t="s">
        <v>559</v>
      </c>
      <c r="AA46" s="162" t="s">
        <v>559</v>
      </c>
      <c r="AB46" s="163"/>
      <c r="AC46" s="163"/>
      <c r="AD46" s="163"/>
      <c r="AE46" s="163"/>
      <c r="AF46" s="163">
        <f t="shared" si="8"/>
        <v>6</v>
      </c>
      <c r="AG46" s="164">
        <f t="shared" si="9"/>
        <v>1</v>
      </c>
      <c r="AH46" s="166">
        <f t="shared" si="10"/>
        <v>0</v>
      </c>
      <c r="AI46" s="164">
        <f t="shared" si="11"/>
        <v>0</v>
      </c>
      <c r="AJ46" s="166">
        <f t="shared" si="12"/>
        <v>0</v>
      </c>
      <c r="AK46" s="164"/>
      <c r="AL46" s="404">
        <f t="shared" si="13"/>
        <v>32718082</v>
      </c>
      <c r="AM46" s="160">
        <v>40.0</v>
      </c>
      <c r="AN46" s="405" t="str">
        <f t="shared" si="14"/>
        <v>Rosenny  Ureña Arias</v>
      </c>
      <c r="AO46" s="162" t="s">
        <v>559</v>
      </c>
      <c r="AP46" s="162" t="s">
        <v>559</v>
      </c>
      <c r="AQ46" s="162" t="s">
        <v>559</v>
      </c>
      <c r="AR46" s="162" t="s">
        <v>559</v>
      </c>
      <c r="AS46" s="162" t="s">
        <v>559</v>
      </c>
      <c r="AT46" s="164"/>
      <c r="AU46" s="164"/>
      <c r="AV46" s="164"/>
      <c r="AW46" s="164"/>
      <c r="AX46" s="164"/>
      <c r="AY46" s="166">
        <f t="shared" si="15"/>
        <v>5</v>
      </c>
      <c r="AZ46" s="407">
        <f t="shared" si="16"/>
        <v>1</v>
      </c>
      <c r="BA46" s="406">
        <f t="shared" si="17"/>
        <v>0</v>
      </c>
      <c r="BB46" s="406">
        <f t="shared" si="18"/>
        <v>0</v>
      </c>
      <c r="BC46" s="406">
        <f t="shared" si="19"/>
        <v>0</v>
      </c>
      <c r="BD46" s="406">
        <f t="shared" si="20"/>
        <v>0</v>
      </c>
      <c r="BE46" s="22">
        <f t="shared" si="21"/>
        <v>32718082</v>
      </c>
      <c r="BF46" s="193">
        <v>40.0</v>
      </c>
      <c r="BG46" s="405" t="str">
        <f t="shared" si="22"/>
        <v>Rosenny  Ureña Arias</v>
      </c>
      <c r="BH46" s="120" t="s">
        <v>559</v>
      </c>
      <c r="BI46" s="120" t="s">
        <v>559</v>
      </c>
      <c r="BJ46" s="120" t="s">
        <v>559</v>
      </c>
      <c r="BK46" s="120" t="s">
        <v>559</v>
      </c>
      <c r="BL46" s="120" t="s">
        <v>559</v>
      </c>
      <c r="BM46" s="120"/>
      <c r="BN46" s="120"/>
      <c r="BO46" s="471"/>
      <c r="BP46" s="414"/>
      <c r="BQ46" s="414"/>
      <c r="BR46" s="470">
        <f t="shared" si="23"/>
        <v>5</v>
      </c>
      <c r="BS46" s="164">
        <f t="shared" si="24"/>
        <v>5</v>
      </c>
      <c r="BT46" s="414"/>
      <c r="BU46" s="414"/>
      <c r="BV46" s="414"/>
      <c r="BW46" s="414"/>
    </row>
    <row r="47" ht="30.0" customHeight="1">
      <c r="A47" s="160">
        <f>'3A 2025 - 2026 DATOS DEL ESTUDI'!N44</f>
        <v>6963146</v>
      </c>
      <c r="B47" s="160">
        <v>41.0</v>
      </c>
      <c r="C47" s="161" t="str">
        <f>'3A 2025 - 2026 DATOS DEL ESTUDI'!B44</f>
        <v>Jonathan  De Jesús Valerio Felipe</v>
      </c>
      <c r="D47" s="162" t="s">
        <v>559</v>
      </c>
      <c r="E47" s="163"/>
      <c r="F47" s="163"/>
      <c r="G47" s="163"/>
      <c r="H47" s="163"/>
      <c r="I47" s="163"/>
      <c r="J47" s="163"/>
      <c r="K47" s="163"/>
      <c r="L47" s="163"/>
      <c r="M47" s="163"/>
      <c r="N47" s="162">
        <f t="shared" si="1"/>
        <v>1</v>
      </c>
      <c r="O47" s="164">
        <f t="shared" si="2"/>
        <v>1</v>
      </c>
      <c r="P47" s="165">
        <f t="shared" si="3"/>
        <v>0</v>
      </c>
      <c r="Q47" s="164">
        <f t="shared" si="4"/>
        <v>0</v>
      </c>
      <c r="R47" s="166">
        <f t="shared" si="5"/>
        <v>0</v>
      </c>
      <c r="S47" s="164">
        <f t="shared" si="6"/>
        <v>0</v>
      </c>
      <c r="T47" s="160">
        <v>41.0</v>
      </c>
      <c r="U47" s="161" t="str">
        <f t="shared" si="7"/>
        <v>Jonathan  De Jesús Valerio Felipe</v>
      </c>
      <c r="V47" s="162" t="s">
        <v>559</v>
      </c>
      <c r="W47" s="162" t="s">
        <v>559</v>
      </c>
      <c r="X47" s="162" t="s">
        <v>559</v>
      </c>
      <c r="Y47" s="162" t="s">
        <v>559</v>
      </c>
      <c r="Z47" s="162" t="s">
        <v>559</v>
      </c>
      <c r="AA47" s="162" t="s">
        <v>559</v>
      </c>
      <c r="AB47" s="163"/>
      <c r="AC47" s="163"/>
      <c r="AD47" s="163"/>
      <c r="AE47" s="163"/>
      <c r="AF47" s="163">
        <f t="shared" si="8"/>
        <v>6</v>
      </c>
      <c r="AG47" s="164">
        <f t="shared" si="9"/>
        <v>1</v>
      </c>
      <c r="AH47" s="166">
        <f t="shared" si="10"/>
        <v>0</v>
      </c>
      <c r="AI47" s="164">
        <f t="shared" si="11"/>
        <v>0</v>
      </c>
      <c r="AJ47" s="166">
        <f t="shared" si="12"/>
        <v>0</v>
      </c>
      <c r="AK47" s="164"/>
      <c r="AL47" s="404">
        <f t="shared" si="13"/>
        <v>6963146</v>
      </c>
      <c r="AM47" s="160">
        <v>41.0</v>
      </c>
      <c r="AN47" s="405" t="str">
        <f t="shared" si="14"/>
        <v>Jonathan  De Jesús Valerio Felipe</v>
      </c>
      <c r="AO47" s="162" t="s">
        <v>559</v>
      </c>
      <c r="AP47" s="162" t="s">
        <v>559</v>
      </c>
      <c r="AQ47" s="162" t="s">
        <v>559</v>
      </c>
      <c r="AR47" s="162" t="s">
        <v>559</v>
      </c>
      <c r="AS47" s="162" t="s">
        <v>559</v>
      </c>
      <c r="AT47" s="164"/>
      <c r="AU47" s="164"/>
      <c r="AV47" s="164"/>
      <c r="AW47" s="164"/>
      <c r="AX47" s="164"/>
      <c r="AY47" s="166">
        <f t="shared" si="15"/>
        <v>5</v>
      </c>
      <c r="AZ47" s="407">
        <f t="shared" si="16"/>
        <v>1</v>
      </c>
      <c r="BA47" s="406">
        <f t="shared" si="17"/>
        <v>0</v>
      </c>
      <c r="BB47" s="406">
        <f t="shared" si="18"/>
        <v>0</v>
      </c>
      <c r="BC47" s="406">
        <f t="shared" si="19"/>
        <v>0</v>
      </c>
      <c r="BD47" s="406">
        <f t="shared" si="20"/>
        <v>0</v>
      </c>
      <c r="BE47" s="22">
        <f t="shared" si="21"/>
        <v>6963146</v>
      </c>
      <c r="BF47" s="193">
        <v>41.0</v>
      </c>
      <c r="BG47" s="405" t="str">
        <f t="shared" si="22"/>
        <v>Jonathan  De Jesús Valerio Felipe</v>
      </c>
      <c r="BH47" s="120" t="s">
        <v>559</v>
      </c>
      <c r="BI47" s="120" t="s">
        <v>559</v>
      </c>
      <c r="BJ47" s="120" t="s">
        <v>559</v>
      </c>
      <c r="BK47" s="120" t="s">
        <v>559</v>
      </c>
      <c r="BL47" s="120" t="s">
        <v>559</v>
      </c>
      <c r="BM47" s="120"/>
      <c r="BN47" s="120"/>
      <c r="BO47" s="471"/>
      <c r="BP47" s="414"/>
      <c r="BQ47" s="414"/>
      <c r="BR47" s="470">
        <f t="shared" si="23"/>
        <v>5</v>
      </c>
      <c r="BS47" s="164">
        <f t="shared" si="24"/>
        <v>5</v>
      </c>
    </row>
    <row r="48" ht="30.0" customHeight="1">
      <c r="A48" s="160">
        <f>'3A 2025 - 2026 DATOS DEL ESTUDI'!N45</f>
        <v>33608163</v>
      </c>
      <c r="B48" s="160">
        <v>42.0</v>
      </c>
      <c r="C48" s="161" t="str">
        <f>'3A 2025 - 2026 DATOS DEL ESTUDI'!B45</f>
        <v>Crisleydi  Turbí</v>
      </c>
      <c r="D48" s="162" t="s">
        <v>559</v>
      </c>
      <c r="E48" s="163"/>
      <c r="F48" s="163"/>
      <c r="G48" s="163"/>
      <c r="H48" s="163"/>
      <c r="I48" s="163"/>
      <c r="J48" s="163"/>
      <c r="K48" s="163"/>
      <c r="L48" s="163"/>
      <c r="M48" s="163"/>
      <c r="N48" s="162">
        <f t="shared" si="1"/>
        <v>1</v>
      </c>
      <c r="O48" s="164">
        <f t="shared" si="2"/>
        <v>1</v>
      </c>
      <c r="P48" s="165">
        <f t="shared" si="3"/>
        <v>0</v>
      </c>
      <c r="Q48" s="164">
        <f t="shared" si="4"/>
        <v>0</v>
      </c>
      <c r="R48" s="166">
        <f t="shared" si="5"/>
        <v>0</v>
      </c>
      <c r="S48" s="164">
        <f t="shared" si="6"/>
        <v>0</v>
      </c>
      <c r="T48" s="160">
        <v>42.0</v>
      </c>
      <c r="U48" s="161" t="str">
        <f t="shared" si="7"/>
        <v>Crisleydi  Turbí</v>
      </c>
      <c r="V48" s="162" t="s">
        <v>559</v>
      </c>
      <c r="W48" s="162" t="s">
        <v>559</v>
      </c>
      <c r="X48" s="162" t="s">
        <v>559</v>
      </c>
      <c r="Y48" s="162" t="s">
        <v>559</v>
      </c>
      <c r="Z48" s="162" t="s">
        <v>559</v>
      </c>
      <c r="AA48" s="162" t="s">
        <v>559</v>
      </c>
      <c r="AB48" s="163"/>
      <c r="AC48" s="163"/>
      <c r="AD48" s="163"/>
      <c r="AE48" s="163"/>
      <c r="AF48" s="163">
        <f t="shared" si="8"/>
        <v>6</v>
      </c>
      <c r="AG48" s="164">
        <f t="shared" si="9"/>
        <v>1</v>
      </c>
      <c r="AH48" s="166">
        <f t="shared" si="10"/>
        <v>0</v>
      </c>
      <c r="AI48" s="164">
        <f t="shared" si="11"/>
        <v>0</v>
      </c>
      <c r="AJ48" s="166">
        <f t="shared" si="12"/>
        <v>0</v>
      </c>
      <c r="AK48" s="164"/>
      <c r="AL48" s="404">
        <f t="shared" si="13"/>
        <v>33608163</v>
      </c>
      <c r="AM48" s="160">
        <v>42.0</v>
      </c>
      <c r="AN48" s="405" t="str">
        <f t="shared" si="14"/>
        <v>Crisleydi  Turbí</v>
      </c>
      <c r="AO48" s="162" t="s">
        <v>559</v>
      </c>
      <c r="AP48" s="162" t="s">
        <v>559</v>
      </c>
      <c r="AQ48" s="162" t="s">
        <v>579</v>
      </c>
      <c r="AR48" s="162" t="s">
        <v>559</v>
      </c>
      <c r="AS48" s="162" t="s">
        <v>559</v>
      </c>
      <c r="AT48" s="164"/>
      <c r="AU48" s="164"/>
      <c r="AV48" s="164"/>
      <c r="AW48" s="164"/>
      <c r="AX48" s="164"/>
      <c r="AY48" s="166">
        <f t="shared" si="15"/>
        <v>4</v>
      </c>
      <c r="AZ48" s="407">
        <f t="shared" si="16"/>
        <v>0.8</v>
      </c>
      <c r="BA48" s="406">
        <f t="shared" si="17"/>
        <v>1</v>
      </c>
      <c r="BB48" s="406">
        <f t="shared" si="18"/>
        <v>0.1666666667</v>
      </c>
      <c r="BC48" s="406">
        <f t="shared" si="19"/>
        <v>0</v>
      </c>
      <c r="BD48" s="406">
        <f t="shared" si="20"/>
        <v>0</v>
      </c>
      <c r="BE48" s="22">
        <f t="shared" si="21"/>
        <v>33608163</v>
      </c>
      <c r="BF48" s="193">
        <v>42.0</v>
      </c>
      <c r="BG48" s="405" t="str">
        <f t="shared" si="22"/>
        <v>Crisleydi  Turbí</v>
      </c>
      <c r="BH48" s="120" t="s">
        <v>559</v>
      </c>
      <c r="BI48" s="120" t="s">
        <v>559</v>
      </c>
      <c r="BJ48" s="120" t="s">
        <v>559</v>
      </c>
      <c r="BK48" s="120" t="s">
        <v>579</v>
      </c>
      <c r="BL48" s="120" t="s">
        <v>559</v>
      </c>
      <c r="BM48" s="120"/>
      <c r="BN48" s="120"/>
      <c r="BO48" s="471"/>
      <c r="BP48" s="414"/>
      <c r="BQ48" s="414"/>
      <c r="BR48" s="470">
        <f t="shared" si="23"/>
        <v>4</v>
      </c>
      <c r="BS48" s="164">
        <f t="shared" si="24"/>
        <v>4</v>
      </c>
    </row>
    <row r="49" ht="30.0" customHeight="1">
      <c r="A49" s="160">
        <f>'3A 2025 - 2026 DATOS DEL ESTUDI'!N46</f>
        <v>32642782</v>
      </c>
      <c r="B49" s="160">
        <v>43.0</v>
      </c>
      <c r="C49" s="161" t="str">
        <f>'3A 2025 - 2026 DATOS DEL ESTUDI'!B46</f>
        <v>Jhoangel Rafael Vargas Ulloa</v>
      </c>
      <c r="D49" s="162" t="s">
        <v>559</v>
      </c>
      <c r="E49" s="163"/>
      <c r="F49" s="163"/>
      <c r="G49" s="163"/>
      <c r="H49" s="163"/>
      <c r="I49" s="163"/>
      <c r="J49" s="163"/>
      <c r="K49" s="163"/>
      <c r="L49" s="163"/>
      <c r="M49" s="163"/>
      <c r="N49" s="162">
        <f t="shared" si="1"/>
        <v>1</v>
      </c>
      <c r="O49" s="164">
        <f t="shared" si="2"/>
        <v>1</v>
      </c>
      <c r="P49" s="165">
        <f t="shared" si="3"/>
        <v>0</v>
      </c>
      <c r="Q49" s="164">
        <f t="shared" si="4"/>
        <v>0</v>
      </c>
      <c r="R49" s="166">
        <f t="shared" si="5"/>
        <v>0</v>
      </c>
      <c r="S49" s="164">
        <f t="shared" si="6"/>
        <v>0</v>
      </c>
      <c r="T49" s="160">
        <v>43.0</v>
      </c>
      <c r="U49" s="161" t="str">
        <f t="shared" si="7"/>
        <v>Jhoangel Rafael Vargas Ulloa</v>
      </c>
      <c r="V49" s="162" t="s">
        <v>559</v>
      </c>
      <c r="W49" s="162" t="s">
        <v>559</v>
      </c>
      <c r="X49" s="162" t="s">
        <v>559</v>
      </c>
      <c r="Y49" s="162" t="s">
        <v>559</v>
      </c>
      <c r="Z49" s="162" t="s">
        <v>559</v>
      </c>
      <c r="AA49" s="162" t="s">
        <v>559</v>
      </c>
      <c r="AB49" s="163"/>
      <c r="AC49" s="163"/>
      <c r="AD49" s="163"/>
      <c r="AE49" s="163"/>
      <c r="AF49" s="163">
        <f t="shared" si="8"/>
        <v>6</v>
      </c>
      <c r="AG49" s="164">
        <f t="shared" si="9"/>
        <v>1</v>
      </c>
      <c r="AH49" s="166">
        <f t="shared" si="10"/>
        <v>0</v>
      </c>
      <c r="AI49" s="164">
        <f t="shared" si="11"/>
        <v>0</v>
      </c>
      <c r="AJ49" s="166">
        <f t="shared" si="12"/>
        <v>0</v>
      </c>
      <c r="AK49" s="164"/>
      <c r="AL49" s="404">
        <f t="shared" si="13"/>
        <v>32642782</v>
      </c>
      <c r="AM49" s="160">
        <v>43.0</v>
      </c>
      <c r="AN49" s="405" t="str">
        <f t="shared" si="14"/>
        <v>Jhoangel Rafael Vargas Ulloa</v>
      </c>
      <c r="AO49" s="162" t="s">
        <v>559</v>
      </c>
      <c r="AP49" s="162" t="s">
        <v>559</v>
      </c>
      <c r="AQ49" s="162" t="s">
        <v>559</v>
      </c>
      <c r="AR49" s="162" t="s">
        <v>559</v>
      </c>
      <c r="AS49" s="162" t="s">
        <v>559</v>
      </c>
      <c r="AT49" s="164"/>
      <c r="AU49" s="164"/>
      <c r="AV49" s="164"/>
      <c r="AW49" s="164"/>
      <c r="AX49" s="164"/>
      <c r="AY49" s="166">
        <f t="shared" si="15"/>
        <v>5</v>
      </c>
      <c r="AZ49" s="407">
        <f t="shared" si="16"/>
        <v>1</v>
      </c>
      <c r="BA49" s="406">
        <f t="shared" si="17"/>
        <v>0</v>
      </c>
      <c r="BB49" s="406">
        <f t="shared" si="18"/>
        <v>0</v>
      </c>
      <c r="BC49" s="406">
        <f t="shared" si="19"/>
        <v>0</v>
      </c>
      <c r="BD49" s="406">
        <f t="shared" si="20"/>
        <v>0</v>
      </c>
      <c r="BE49" s="22">
        <f t="shared" si="21"/>
        <v>32642782</v>
      </c>
      <c r="BF49" s="193">
        <v>43.0</v>
      </c>
      <c r="BG49" s="405" t="str">
        <f t="shared" si="22"/>
        <v>Jhoangel Rafael Vargas Ulloa</v>
      </c>
      <c r="BH49" s="120" t="s">
        <v>559</v>
      </c>
      <c r="BI49" s="120" t="s">
        <v>559</v>
      </c>
      <c r="BJ49" s="120" t="s">
        <v>559</v>
      </c>
      <c r="BK49" s="120" t="s">
        <v>579</v>
      </c>
      <c r="BL49" s="120" t="s">
        <v>559</v>
      </c>
      <c r="BM49" s="120"/>
      <c r="BN49" s="120"/>
      <c r="BO49" s="471"/>
      <c r="BP49" s="414"/>
      <c r="BQ49" s="414"/>
      <c r="BR49" s="470">
        <f t="shared" si="23"/>
        <v>4</v>
      </c>
      <c r="BS49" s="164">
        <f t="shared" si="24"/>
        <v>4</v>
      </c>
    </row>
    <row r="50" ht="30.0" customHeight="1">
      <c r="A50" s="160">
        <f>'3A 2025 - 2026 DATOS DEL ESTUDI'!N47</f>
        <v>32542484</v>
      </c>
      <c r="B50" s="160">
        <v>44.0</v>
      </c>
      <c r="C50" s="161" t="str">
        <f>'3A 2025 - 2026 DATOS DEL ESTUDI'!B47</f>
        <v>Leslie  Cruz Espinal</v>
      </c>
      <c r="D50" s="162" t="s">
        <v>559</v>
      </c>
      <c r="E50" s="163"/>
      <c r="F50" s="163"/>
      <c r="G50" s="163"/>
      <c r="H50" s="163"/>
      <c r="I50" s="163"/>
      <c r="J50" s="163"/>
      <c r="K50" s="163"/>
      <c r="L50" s="163"/>
      <c r="M50" s="163"/>
      <c r="N50" s="162">
        <f t="shared" si="1"/>
        <v>1</v>
      </c>
      <c r="O50" s="164">
        <f t="shared" si="2"/>
        <v>1</v>
      </c>
      <c r="P50" s="165">
        <f t="shared" si="3"/>
        <v>0</v>
      </c>
      <c r="Q50" s="164">
        <f t="shared" si="4"/>
        <v>0</v>
      </c>
      <c r="R50" s="166">
        <f t="shared" si="5"/>
        <v>0</v>
      </c>
      <c r="S50" s="164">
        <f t="shared" si="6"/>
        <v>0</v>
      </c>
      <c r="T50" s="160">
        <v>44.0</v>
      </c>
      <c r="U50" s="161" t="str">
        <f t="shared" si="7"/>
        <v>Leslie  Cruz Espinal</v>
      </c>
      <c r="V50" s="162" t="s">
        <v>559</v>
      </c>
      <c r="W50" s="162" t="s">
        <v>559</v>
      </c>
      <c r="X50" s="162" t="s">
        <v>559</v>
      </c>
      <c r="Y50" s="162" t="s">
        <v>559</v>
      </c>
      <c r="Z50" s="162" t="s">
        <v>559</v>
      </c>
      <c r="AA50" s="162" t="s">
        <v>559</v>
      </c>
      <c r="AB50" s="163"/>
      <c r="AC50" s="163"/>
      <c r="AD50" s="163"/>
      <c r="AE50" s="163"/>
      <c r="AF50" s="163">
        <f t="shared" si="8"/>
        <v>6</v>
      </c>
      <c r="AG50" s="164">
        <f t="shared" si="9"/>
        <v>1</v>
      </c>
      <c r="AH50" s="166">
        <f t="shared" si="10"/>
        <v>0</v>
      </c>
      <c r="AI50" s="164">
        <f t="shared" si="11"/>
        <v>0</v>
      </c>
      <c r="AJ50" s="166">
        <f t="shared" si="12"/>
        <v>0</v>
      </c>
      <c r="AK50" s="164"/>
      <c r="AL50" s="404">
        <f t="shared" si="13"/>
        <v>32542484</v>
      </c>
      <c r="AM50" s="160">
        <v>44.0</v>
      </c>
      <c r="AN50" s="405" t="str">
        <f t="shared" si="14"/>
        <v>Leslie  Cruz Espinal</v>
      </c>
      <c r="AO50" s="162" t="s">
        <v>559</v>
      </c>
      <c r="AP50" s="162" t="s">
        <v>559</v>
      </c>
      <c r="AQ50" s="162" t="s">
        <v>559</v>
      </c>
      <c r="AR50" s="162" t="s">
        <v>559</v>
      </c>
      <c r="AS50" s="162" t="s">
        <v>559</v>
      </c>
      <c r="AT50" s="164"/>
      <c r="AU50" s="164"/>
      <c r="AV50" s="164"/>
      <c r="AW50" s="164"/>
      <c r="AX50" s="164"/>
      <c r="AY50" s="166">
        <f t="shared" si="15"/>
        <v>5</v>
      </c>
      <c r="AZ50" s="407">
        <f t="shared" si="16"/>
        <v>1</v>
      </c>
      <c r="BA50" s="406">
        <f t="shared" si="17"/>
        <v>0</v>
      </c>
      <c r="BB50" s="406">
        <f t="shared" si="18"/>
        <v>0</v>
      </c>
      <c r="BC50" s="406">
        <f t="shared" si="19"/>
        <v>0</v>
      </c>
      <c r="BD50" s="406">
        <f t="shared" si="20"/>
        <v>0</v>
      </c>
      <c r="BE50" s="22">
        <f t="shared" si="21"/>
        <v>32542484</v>
      </c>
      <c r="BF50" s="193">
        <v>44.0</v>
      </c>
      <c r="BG50" s="405" t="str">
        <f t="shared" si="22"/>
        <v>Leslie  Cruz Espinal</v>
      </c>
      <c r="BH50" s="120" t="s">
        <v>559</v>
      </c>
      <c r="BI50" s="120" t="s">
        <v>559</v>
      </c>
      <c r="BJ50" s="120" t="s">
        <v>559</v>
      </c>
      <c r="BK50" s="120" t="s">
        <v>559</v>
      </c>
      <c r="BL50" s="120" t="s">
        <v>559</v>
      </c>
      <c r="BM50" s="120"/>
      <c r="BN50" s="120"/>
      <c r="BO50" s="471"/>
      <c r="BP50" s="414"/>
      <c r="BQ50" s="414"/>
      <c r="BR50" s="470">
        <f t="shared" si="23"/>
        <v>5</v>
      </c>
      <c r="BS50" s="164">
        <f t="shared" si="24"/>
        <v>5</v>
      </c>
    </row>
    <row r="51" ht="30.0" customHeight="1">
      <c r="A51" s="160" t="str">
        <f>'3A 2025 - 2026 DATOS DEL ESTUDI'!N48</f>
        <v/>
      </c>
      <c r="B51" s="160">
        <v>45.0</v>
      </c>
      <c r="C51" s="161" t="str">
        <f>'3A 2025 - 2026 DATOS DEL ESTUDI'!B48</f>
        <v/>
      </c>
      <c r="D51" s="162"/>
      <c r="E51" s="163"/>
      <c r="F51" s="163"/>
      <c r="G51" s="163"/>
      <c r="H51" s="163"/>
      <c r="I51" s="163"/>
      <c r="J51" s="163"/>
      <c r="K51" s="163"/>
      <c r="L51" s="163"/>
      <c r="M51" s="163"/>
      <c r="N51" s="162">
        <f t="shared" si="1"/>
        <v>0</v>
      </c>
      <c r="O51" s="164">
        <f t="shared" si="2"/>
        <v>0</v>
      </c>
      <c r="P51" s="165">
        <f t="shared" si="3"/>
        <v>0</v>
      </c>
      <c r="Q51" s="164">
        <f t="shared" si="4"/>
        <v>0</v>
      </c>
      <c r="R51" s="166">
        <f t="shared" si="5"/>
        <v>0</v>
      </c>
      <c r="S51" s="164">
        <f t="shared" si="6"/>
        <v>0</v>
      </c>
      <c r="T51" s="160">
        <v>45.0</v>
      </c>
      <c r="U51" s="161" t="str">
        <f t="shared" si="7"/>
        <v/>
      </c>
      <c r="V51" s="162"/>
      <c r="W51" s="162"/>
      <c r="X51" s="162"/>
      <c r="Y51" s="162"/>
      <c r="Z51" s="163"/>
      <c r="AA51" s="163"/>
      <c r="AB51" s="163"/>
      <c r="AC51" s="163"/>
      <c r="AD51" s="163"/>
      <c r="AE51" s="163"/>
      <c r="AF51" s="163">
        <f t="shared" si="8"/>
        <v>0</v>
      </c>
      <c r="AG51" s="164">
        <f t="shared" si="9"/>
        <v>0</v>
      </c>
      <c r="AH51" s="166">
        <f t="shared" si="10"/>
        <v>0</v>
      </c>
      <c r="AI51" s="164">
        <f t="shared" si="11"/>
        <v>0</v>
      </c>
      <c r="AJ51" s="166">
        <f t="shared" si="12"/>
        <v>0</v>
      </c>
      <c r="AK51" s="164"/>
      <c r="AL51" s="404" t="str">
        <f t="shared" si="13"/>
        <v/>
      </c>
      <c r="AM51" s="160">
        <v>45.0</v>
      </c>
      <c r="AN51" s="405" t="str">
        <f t="shared" si="14"/>
        <v/>
      </c>
      <c r="AO51" s="162"/>
      <c r="AP51" s="162"/>
      <c r="AQ51" s="162"/>
      <c r="AR51" s="162"/>
      <c r="AS51" s="162"/>
      <c r="AT51" s="164"/>
      <c r="AU51" s="164"/>
      <c r="AV51" s="164"/>
      <c r="AW51" s="164"/>
      <c r="AX51" s="164"/>
      <c r="AY51" s="166">
        <f t="shared" si="15"/>
        <v>0</v>
      </c>
      <c r="AZ51" s="407">
        <f t="shared" si="16"/>
        <v>0</v>
      </c>
      <c r="BA51" s="406">
        <f t="shared" si="17"/>
        <v>0</v>
      </c>
      <c r="BB51" s="406">
        <f t="shared" si="18"/>
        <v>0</v>
      </c>
      <c r="BC51" s="406">
        <f t="shared" si="19"/>
        <v>0</v>
      </c>
      <c r="BD51" s="406">
        <f t="shared" si="20"/>
        <v>0</v>
      </c>
      <c r="BE51" s="22" t="str">
        <f t="shared" si="21"/>
        <v/>
      </c>
      <c r="BF51" s="193">
        <v>45.0</v>
      </c>
      <c r="BG51" s="405" t="str">
        <f t="shared" si="22"/>
        <v/>
      </c>
      <c r="BH51" s="120"/>
      <c r="BI51" s="120"/>
      <c r="BJ51" s="120"/>
      <c r="BK51" s="120"/>
      <c r="BL51" s="120"/>
      <c r="BM51" s="120"/>
      <c r="BN51" s="120"/>
      <c r="BO51" s="471"/>
      <c r="BP51" s="414"/>
      <c r="BQ51" s="414"/>
      <c r="BR51" s="470">
        <f t="shared" si="23"/>
        <v>0</v>
      </c>
      <c r="BS51" s="164">
        <f t="shared" si="24"/>
        <v>0</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F3 BJ3">
      <formula1>'AEF349'!$CC$6:$CC$18</formula1>
    </dataValidation>
    <dataValidation type="list" allowBlank="1" showErrorMessage="1" sqref="X3 AQ3">
      <formula1>'AEF349'!$CC$6:$CC$17</formula1>
    </dataValidation>
    <dataValidation type="list" allowBlank="1" showErrorMessage="1" sqref="D1">
      <formula1>'AEF349'!$CB$6:$CB$14</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3" width="4.75"/>
    <col customWidth="1" hidden="1" min="34" max="37" width="4.75"/>
    <col customWidth="1" hidden="1" min="38" max="38" width="11.63"/>
    <col customWidth="1" min="39" max="39" width="6.63"/>
    <col customWidth="1" hidden="1" min="40" max="40" width="54.25"/>
    <col customWidth="1" min="41" max="56" width="4.75"/>
    <col customWidth="1" min="57" max="57" width="9.13"/>
    <col customWidth="1" min="58" max="58" width="4.75"/>
    <col customWidth="1" min="59" max="59" width="56.38"/>
    <col customWidth="1" min="60" max="71" width="4.75"/>
    <col customWidth="1" hidden="1" min="72" max="79" width="4.75"/>
    <col customWidth="1" hidden="1" min="80" max="80" width="41.25"/>
    <col customWidth="1" hidden="1" min="81" max="81" width="10.13"/>
    <col customWidth="1" hidden="1" min="82" max="91" width="4.75"/>
  </cols>
  <sheetData>
    <row r="1" ht="37.5" customHeight="1">
      <c r="A1" s="131"/>
      <c r="B1" s="131"/>
      <c r="C1" s="394"/>
      <c r="D1" s="395" t="s">
        <v>573</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96"/>
      <c r="BY1" s="396"/>
      <c r="BZ1" s="396"/>
      <c r="CA1" s="396"/>
      <c r="CB1" s="396"/>
      <c r="CC1" s="396"/>
      <c r="CD1" s="396"/>
      <c r="CE1" s="396"/>
      <c r="CF1" s="396"/>
      <c r="CG1" s="396"/>
      <c r="CH1" s="396"/>
      <c r="CI1" s="396"/>
      <c r="CJ1" s="396"/>
      <c r="CK1" s="396"/>
      <c r="CL1" s="396"/>
      <c r="CM1" s="396"/>
    </row>
    <row r="2" ht="37.5" customHeight="1">
      <c r="A2" s="138"/>
      <c r="B2" s="138"/>
      <c r="C2" s="138"/>
      <c r="D2" s="139" t="s">
        <v>541</v>
      </c>
      <c r="E2" s="15"/>
      <c r="F2" s="15"/>
      <c r="G2" s="16"/>
      <c r="H2" s="140" t="str">
        <f>'AEF349'!H2</f>
        <v>SANDY RAFAEL TORRES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96"/>
      <c r="BY2" s="396"/>
      <c r="BZ2" s="396"/>
      <c r="CA2" s="396"/>
      <c r="CB2" s="396"/>
      <c r="CC2" s="396"/>
      <c r="CD2" s="396"/>
      <c r="CE2" s="396"/>
      <c r="CF2" s="396"/>
      <c r="CG2" s="396"/>
      <c r="CH2" s="396"/>
      <c r="CI2" s="396"/>
      <c r="CJ2" s="396"/>
      <c r="CK2" s="396"/>
      <c r="CL2" s="396"/>
      <c r="CM2" s="396"/>
    </row>
    <row r="3" ht="37.5" customHeight="1">
      <c r="A3" s="138"/>
      <c r="B3" s="138"/>
      <c r="C3" s="138"/>
      <c r="D3" s="139" t="s">
        <v>542</v>
      </c>
      <c r="E3" s="16"/>
      <c r="F3" s="399" t="s">
        <v>847</v>
      </c>
      <c r="G3" s="15"/>
      <c r="H3" s="15"/>
      <c r="I3" s="15"/>
      <c r="J3" s="15"/>
      <c r="K3" s="15"/>
      <c r="L3" s="15"/>
      <c r="M3" s="15"/>
      <c r="N3" s="15"/>
      <c r="O3" s="16"/>
      <c r="P3" s="143"/>
      <c r="Q3" s="143"/>
      <c r="R3" s="143"/>
      <c r="S3" s="143"/>
      <c r="T3" s="143"/>
      <c r="U3" s="138"/>
      <c r="V3" s="139" t="s">
        <v>542</v>
      </c>
      <c r="W3" s="16"/>
      <c r="X3" s="399" t="s">
        <v>847</v>
      </c>
      <c r="Y3" s="15"/>
      <c r="Z3" s="15"/>
      <c r="AA3" s="15"/>
      <c r="AB3" s="15"/>
      <c r="AC3" s="15"/>
      <c r="AD3" s="15"/>
      <c r="AE3" s="15"/>
      <c r="AF3" s="15"/>
      <c r="AG3" s="16"/>
      <c r="AH3" s="141"/>
      <c r="AI3" s="141"/>
      <c r="AJ3" s="141"/>
      <c r="AK3" s="141"/>
      <c r="AL3" s="397"/>
      <c r="AM3" s="141"/>
      <c r="AN3" s="141"/>
      <c r="AO3" s="398" t="s">
        <v>542</v>
      </c>
      <c r="AP3" s="16"/>
      <c r="AQ3" s="399" t="s">
        <v>840</v>
      </c>
      <c r="AR3" s="15"/>
      <c r="AS3" s="15"/>
      <c r="AT3" s="15"/>
      <c r="AU3" s="15"/>
      <c r="AV3" s="15"/>
      <c r="AW3" s="15"/>
      <c r="AX3" s="15"/>
      <c r="AY3" s="15"/>
      <c r="AZ3" s="16"/>
      <c r="BA3" s="141"/>
      <c r="BB3" s="141"/>
      <c r="BC3" s="141"/>
      <c r="BD3" s="141"/>
      <c r="BE3" s="397"/>
      <c r="BF3" s="397"/>
      <c r="BG3" s="397"/>
      <c r="BH3" s="398" t="s">
        <v>542</v>
      </c>
      <c r="BI3" s="16"/>
      <c r="BJ3" s="399" t="s">
        <v>841</v>
      </c>
      <c r="BK3" s="15"/>
      <c r="BL3" s="15"/>
      <c r="BM3" s="15"/>
      <c r="BN3" s="15"/>
      <c r="BO3" s="15"/>
      <c r="BP3" s="15"/>
      <c r="BQ3" s="15"/>
      <c r="BR3" s="15"/>
      <c r="BS3" s="16"/>
      <c r="BT3" s="141"/>
      <c r="BU3" s="141"/>
      <c r="BV3" s="141"/>
      <c r="BW3" s="141"/>
    </row>
    <row r="4" ht="37.5" customHeight="1">
      <c r="A4" s="35"/>
      <c r="B4" s="35"/>
      <c r="C4" s="2"/>
      <c r="D4" s="145" t="s">
        <v>545</v>
      </c>
      <c r="E4" s="15"/>
      <c r="F4" s="15"/>
      <c r="G4" s="15"/>
      <c r="H4" s="15"/>
      <c r="I4" s="15"/>
      <c r="J4" s="15"/>
      <c r="K4" s="15"/>
      <c r="L4" s="15"/>
      <c r="M4" s="15"/>
      <c r="N4" s="16"/>
      <c r="O4" s="146"/>
      <c r="P4" s="147"/>
      <c r="Q4" s="147"/>
      <c r="R4" s="147"/>
      <c r="S4" s="147"/>
      <c r="T4" s="2"/>
      <c r="U4" s="2"/>
      <c r="V4" s="145" t="s">
        <v>545</v>
      </c>
      <c r="W4" s="15"/>
      <c r="X4" s="15"/>
      <c r="Y4" s="15"/>
      <c r="Z4" s="15"/>
      <c r="AA4" s="15"/>
      <c r="AB4" s="15"/>
      <c r="AC4" s="15"/>
      <c r="AD4" s="15"/>
      <c r="AE4" s="15"/>
      <c r="AF4" s="16"/>
      <c r="AG4" s="146"/>
      <c r="AH4" s="147"/>
      <c r="AI4" s="147"/>
      <c r="AJ4" s="147"/>
      <c r="AK4" s="147"/>
      <c r="AL4" s="2"/>
      <c r="AM4" s="147"/>
      <c r="AN4" s="147"/>
      <c r="AO4" s="145" t="s">
        <v>545</v>
      </c>
      <c r="AP4" s="15"/>
      <c r="AQ4" s="15"/>
      <c r="AR4" s="15"/>
      <c r="AS4" s="15"/>
      <c r="AT4" s="15"/>
      <c r="AU4" s="15"/>
      <c r="AV4" s="15"/>
      <c r="AW4" s="15"/>
      <c r="AX4" s="15"/>
      <c r="AY4" s="16"/>
      <c r="AZ4" s="146"/>
      <c r="BA4" s="396"/>
      <c r="BB4" s="396"/>
      <c r="BC4" s="396"/>
      <c r="BD4" s="396"/>
      <c r="BE4" s="2"/>
      <c r="BF4" s="2"/>
      <c r="BG4" s="2"/>
      <c r="BH4" s="145" t="s">
        <v>545</v>
      </c>
      <c r="BI4" s="15"/>
      <c r="BJ4" s="15"/>
      <c r="BK4" s="15"/>
      <c r="BL4" s="15"/>
      <c r="BM4" s="15"/>
      <c r="BN4" s="15"/>
      <c r="BO4" s="15"/>
      <c r="BP4" s="15"/>
      <c r="BQ4" s="15"/>
      <c r="BR4" s="16"/>
      <c r="BS4" s="146"/>
      <c r="BT4" s="147"/>
      <c r="BU4" s="147"/>
      <c r="BV4" s="147"/>
      <c r="BW4" s="147"/>
      <c r="BX4" s="396"/>
      <c r="BY4" s="396"/>
      <c r="BZ4" s="396"/>
      <c r="CA4" s="396"/>
      <c r="CB4" s="396"/>
      <c r="CC4" s="396"/>
      <c r="CD4" s="396"/>
      <c r="CE4" s="396"/>
      <c r="CF4" s="396"/>
      <c r="CG4" s="396"/>
      <c r="CH4" s="396"/>
      <c r="CI4" s="396"/>
      <c r="CJ4" s="396"/>
      <c r="CK4" s="396"/>
      <c r="CL4" s="396"/>
      <c r="CM4" s="396"/>
    </row>
    <row r="5" ht="37.5" customHeight="1">
      <c r="A5" s="35"/>
      <c r="B5" s="35"/>
      <c r="C5" s="2"/>
      <c r="D5" s="22">
        <v>1.0</v>
      </c>
      <c r="E5" s="22">
        <v>2.0</v>
      </c>
      <c r="F5" s="22">
        <v>3.0</v>
      </c>
      <c r="G5" s="22">
        <v>4.0</v>
      </c>
      <c r="H5" s="22">
        <v>5.0</v>
      </c>
      <c r="I5" s="22">
        <v>6.0</v>
      </c>
      <c r="J5" s="22">
        <v>7.0</v>
      </c>
      <c r="K5" s="22">
        <v>8.0</v>
      </c>
      <c r="L5" s="22">
        <v>9.0</v>
      </c>
      <c r="M5" s="22">
        <v>10.0</v>
      </c>
      <c r="N5" s="151" t="s">
        <v>546</v>
      </c>
      <c r="O5" s="152" t="s">
        <v>547</v>
      </c>
      <c r="P5" s="152" t="s">
        <v>548</v>
      </c>
      <c r="Q5" s="152" t="s">
        <v>549</v>
      </c>
      <c r="R5" s="152" t="s">
        <v>550</v>
      </c>
      <c r="S5" s="152" t="s">
        <v>551</v>
      </c>
      <c r="T5" s="22"/>
      <c r="U5" s="22"/>
      <c r="V5" s="22">
        <v>1.0</v>
      </c>
      <c r="W5" s="22">
        <v>2.0</v>
      </c>
      <c r="X5" s="22">
        <v>3.0</v>
      </c>
      <c r="Y5" s="22">
        <v>4.0</v>
      </c>
      <c r="Z5" s="22">
        <v>5.0</v>
      </c>
      <c r="AA5" s="22">
        <v>6.0</v>
      </c>
      <c r="AB5" s="22">
        <v>7.0</v>
      </c>
      <c r="AC5" s="22">
        <v>8.0</v>
      </c>
      <c r="AD5" s="22">
        <v>9.0</v>
      </c>
      <c r="AE5" s="22">
        <v>10.0</v>
      </c>
      <c r="AF5" s="151" t="s">
        <v>546</v>
      </c>
      <c r="AG5" s="152" t="s">
        <v>547</v>
      </c>
      <c r="AH5" s="152" t="s">
        <v>548</v>
      </c>
      <c r="AI5" s="152" t="s">
        <v>549</v>
      </c>
      <c r="AJ5" s="152" t="s">
        <v>550</v>
      </c>
      <c r="AK5" s="152" t="s">
        <v>551</v>
      </c>
      <c r="AL5" s="400"/>
      <c r="AM5" s="400"/>
      <c r="AN5" s="401"/>
      <c r="AO5" s="402">
        <v>1.0</v>
      </c>
      <c r="AP5" s="402">
        <v>2.0</v>
      </c>
      <c r="AQ5" s="402">
        <v>3.0</v>
      </c>
      <c r="AR5" s="402">
        <v>4.0</v>
      </c>
      <c r="AS5" s="402">
        <v>5.0</v>
      </c>
      <c r="AT5" s="402">
        <v>6.0</v>
      </c>
      <c r="AU5" s="402">
        <v>7.0</v>
      </c>
      <c r="AV5" s="402">
        <v>8.0</v>
      </c>
      <c r="AW5" s="402">
        <v>9.0</v>
      </c>
      <c r="AX5" s="402">
        <v>10.0</v>
      </c>
      <c r="AY5" s="152" t="s">
        <v>546</v>
      </c>
      <c r="AZ5" s="152"/>
      <c r="BA5" s="152" t="s">
        <v>548</v>
      </c>
      <c r="BB5" s="152" t="s">
        <v>549</v>
      </c>
      <c r="BC5" s="152" t="s">
        <v>550</v>
      </c>
      <c r="BD5" s="152" t="s">
        <v>551</v>
      </c>
      <c r="BE5" s="401"/>
      <c r="BF5" s="401"/>
      <c r="BG5" s="401"/>
      <c r="BH5" s="402">
        <v>1.0</v>
      </c>
      <c r="BI5" s="402">
        <v>2.0</v>
      </c>
      <c r="BJ5" s="402">
        <v>3.0</v>
      </c>
      <c r="BK5" s="402">
        <v>4.0</v>
      </c>
      <c r="BL5" s="402">
        <v>5.0</v>
      </c>
      <c r="BM5" s="402">
        <v>6.0</v>
      </c>
      <c r="BN5" s="402">
        <v>7.0</v>
      </c>
      <c r="BO5" s="402">
        <v>8.0</v>
      </c>
      <c r="BP5" s="402">
        <v>9.0</v>
      </c>
      <c r="BQ5" s="402">
        <v>10.0</v>
      </c>
      <c r="BR5" s="152" t="s">
        <v>546</v>
      </c>
      <c r="BS5" s="152" t="s">
        <v>547</v>
      </c>
      <c r="BT5" s="152" t="s">
        <v>548</v>
      </c>
      <c r="BU5" s="152" t="s">
        <v>549</v>
      </c>
      <c r="BV5" s="152" t="s">
        <v>550</v>
      </c>
      <c r="BW5" s="152" t="s">
        <v>551</v>
      </c>
      <c r="BX5" s="396"/>
      <c r="BY5" s="396"/>
      <c r="BZ5" s="396"/>
      <c r="CA5" s="396"/>
      <c r="CB5" s="158" t="s">
        <v>556</v>
      </c>
      <c r="CC5" s="403" t="s">
        <v>110</v>
      </c>
      <c r="CD5" s="396"/>
      <c r="CE5" s="396"/>
      <c r="CF5" s="396"/>
      <c r="CG5" s="396"/>
      <c r="CH5" s="396"/>
      <c r="CI5" s="396"/>
      <c r="CJ5" s="396"/>
      <c r="CK5" s="396"/>
      <c r="CL5" s="396"/>
      <c r="CM5" s="396"/>
    </row>
    <row r="6" ht="30.0" customHeight="1">
      <c r="A6" s="22" t="s">
        <v>552</v>
      </c>
      <c r="B6" s="22" t="s">
        <v>553</v>
      </c>
      <c r="C6" s="157" t="s">
        <v>554</v>
      </c>
      <c r="D6" s="157">
        <v>4.0</v>
      </c>
      <c r="E6" s="157">
        <v>9.0</v>
      </c>
      <c r="F6" s="157">
        <v>11.0</v>
      </c>
      <c r="G6" s="157">
        <v>16.0</v>
      </c>
      <c r="H6" s="157"/>
      <c r="I6" s="157"/>
      <c r="J6" s="157"/>
      <c r="K6" s="157"/>
      <c r="L6" s="157"/>
      <c r="M6" s="157"/>
      <c r="N6" s="43"/>
      <c r="O6" s="43"/>
      <c r="P6" s="43"/>
      <c r="Q6" s="43"/>
      <c r="R6" s="43"/>
      <c r="S6" s="43"/>
      <c r="T6" s="22" t="s">
        <v>555</v>
      </c>
      <c r="U6" s="157" t="s">
        <v>554</v>
      </c>
      <c r="V6" s="157"/>
      <c r="W6" s="157"/>
      <c r="X6" s="157"/>
      <c r="Y6" s="157"/>
      <c r="Z6" s="157"/>
      <c r="AA6" s="157"/>
      <c r="AB6" s="157"/>
      <c r="AC6" s="157"/>
      <c r="AD6" s="157"/>
      <c r="AE6" s="157"/>
      <c r="AF6" s="43"/>
      <c r="AG6" s="43"/>
      <c r="AH6" s="43"/>
      <c r="AI6" s="43"/>
      <c r="AJ6" s="43"/>
      <c r="AK6" s="43"/>
      <c r="AL6" s="402" t="s">
        <v>552</v>
      </c>
      <c r="AM6" s="402" t="s">
        <v>553</v>
      </c>
      <c r="AN6" s="402" t="s">
        <v>554</v>
      </c>
      <c r="AO6" s="402">
        <v>8.0</v>
      </c>
      <c r="AP6" s="402">
        <v>13.0</v>
      </c>
      <c r="AQ6" s="402">
        <v>22.0</v>
      </c>
      <c r="AR6" s="402">
        <v>27.0</v>
      </c>
      <c r="AS6" s="402">
        <v>29.0</v>
      </c>
      <c r="AT6" s="402"/>
      <c r="AU6" s="402"/>
      <c r="AV6" s="402"/>
      <c r="AW6" s="402"/>
      <c r="AX6" s="402"/>
      <c r="AY6" s="43"/>
      <c r="AZ6" s="43"/>
      <c r="BA6" s="43"/>
      <c r="BB6" s="43"/>
      <c r="BC6" s="43"/>
      <c r="BD6" s="43"/>
      <c r="BE6" s="402" t="s">
        <v>552</v>
      </c>
      <c r="BF6" s="402" t="s">
        <v>553</v>
      </c>
      <c r="BG6" s="402" t="s">
        <v>554</v>
      </c>
      <c r="BH6" s="402">
        <v>3.0</v>
      </c>
      <c r="BI6" s="402">
        <v>5.0</v>
      </c>
      <c r="BJ6" s="402">
        <v>10.0</v>
      </c>
      <c r="BK6" s="402">
        <v>17.0</v>
      </c>
      <c r="BL6" s="402">
        <v>19.0</v>
      </c>
      <c r="BM6" s="402">
        <v>24.0</v>
      </c>
      <c r="BN6" s="402">
        <v>26.0</v>
      </c>
      <c r="BO6" s="402"/>
      <c r="BP6" s="402"/>
      <c r="BQ6" s="402"/>
      <c r="BR6" s="43"/>
      <c r="BS6" s="43"/>
      <c r="BT6" s="43"/>
      <c r="BU6" s="43"/>
      <c r="BV6" s="43"/>
      <c r="BW6" s="43"/>
      <c r="BX6" s="396"/>
      <c r="BY6" s="396"/>
      <c r="BZ6" s="396"/>
      <c r="CA6" s="396"/>
      <c r="CB6" s="170" t="s">
        <v>540</v>
      </c>
      <c r="CC6" s="403" t="s">
        <v>840</v>
      </c>
      <c r="CD6" s="403"/>
      <c r="CE6" s="396"/>
      <c r="CF6" s="396"/>
      <c r="CG6" s="396"/>
      <c r="CH6" s="396"/>
      <c r="CI6" s="396"/>
      <c r="CJ6" s="396"/>
      <c r="CK6" s="396"/>
      <c r="CL6" s="396"/>
      <c r="CM6" s="396"/>
    </row>
    <row r="7" ht="30.0" customHeight="1">
      <c r="A7" s="160">
        <f>'3A 2025 - 2026 DATOS DEL ESTUDI'!N4</f>
        <v>32586041</v>
      </c>
      <c r="B7" s="160">
        <v>1.0</v>
      </c>
      <c r="C7" s="161" t="str">
        <f>'3A 2025 - 2026 DATOS DEL ESTUDI'!B4</f>
        <v>Jadiel De Jesús Acosta Peña</v>
      </c>
      <c r="D7" s="162" t="s">
        <v>559</v>
      </c>
      <c r="E7" s="162" t="s">
        <v>559</v>
      </c>
      <c r="F7" s="162" t="s">
        <v>559</v>
      </c>
      <c r="G7" s="162" t="s">
        <v>559</v>
      </c>
      <c r="H7" s="162"/>
      <c r="I7" s="163"/>
      <c r="J7" s="163"/>
      <c r="K7" s="163"/>
      <c r="L7" s="163"/>
      <c r="M7" s="163"/>
      <c r="N7" s="162">
        <f t="shared" ref="N7:N51" si="1">IFERROR(COUNTIF(D7:M7,"P")+COUNTIF(D7:M7,"e")+COUNTIF(D7:M7,"t")-INT(COUNTIF(D7:M7,"e")/3)-INT(COUNTIF(D7:M7,"t")/3),"")</f>
        <v>4</v>
      </c>
      <c r="O7" s="164" t="str">
        <f t="shared" ref="O7:O51" si="2">IFERROR((N7/$O$4),"")</f>
        <v/>
      </c>
      <c r="P7" s="165">
        <f t="shared" ref="P7:P51" si="3">IFERROR(COUNTIF(D7:M7,"A"),"")</f>
        <v>0</v>
      </c>
      <c r="Q7" s="164" t="str">
        <f t="shared" ref="Q7:Q51" si="4">IFERROR((P7/$O$4),"")</f>
        <v/>
      </c>
      <c r="R7" s="166">
        <f t="shared" ref="R7:R51" si="5">IFERROR(COUNTIF(D7:M7,"E"),"")</f>
        <v>0</v>
      </c>
      <c r="S7" s="164" t="str">
        <f t="shared" ref="S7:S51" si="6">IFERROR((R7/$O$4),"")</f>
        <v/>
      </c>
      <c r="T7" s="160">
        <v>1.0</v>
      </c>
      <c r="U7" s="161" t="str">
        <f t="shared" ref="U7:U51" si="7">C7</f>
        <v>Jadiel De Jesús Acosta Peña</v>
      </c>
      <c r="V7" s="162"/>
      <c r="W7" s="162"/>
      <c r="X7" s="162"/>
      <c r="Y7" s="162"/>
      <c r="Z7" s="162"/>
      <c r="AA7" s="162"/>
      <c r="AB7" s="163"/>
      <c r="AC7" s="163"/>
      <c r="AD7" s="163"/>
      <c r="AE7" s="163"/>
      <c r="AF7" s="163">
        <f t="shared" ref="AF7:AF51" si="8">IFERROR(COUNTIF(V7:AE7,"P")+COUNTIF(V7:AE7,"e")+COUNTIF(V7:AE7,"t")-INT(COUNTIF(V7:AE7,"e")/3)-INT(COUNTIF(V7:AE7,"t")/3),"")</f>
        <v>0</v>
      </c>
      <c r="AG7" s="164" t="str">
        <f t="shared" ref="AG7:AG51" si="9">IFERROR(AF7/$AG$4,"")</f>
        <v/>
      </c>
      <c r="AH7" s="166">
        <f t="shared" ref="AH7:AH46" si="10">IFERROR(COUNTIF(V7:AE7,"A"),"")</f>
        <v>0</v>
      </c>
      <c r="AI7" s="164" t="str">
        <f t="shared" ref="AI7:AI46" si="11">IFERROR((AH7/$AG$4),"")</f>
        <v/>
      </c>
      <c r="AJ7" s="166">
        <f t="shared" ref="AJ7:AJ46" si="12">IFERROR(COUNTIF(V7:AE7,"E"),"")</f>
        <v>0</v>
      </c>
      <c r="AK7" s="164" t="str">
        <f>IFERROR((AJ7/$AG$4),"")</f>
        <v/>
      </c>
      <c r="AL7" s="404">
        <f t="shared" ref="AL7:AL46" si="13">A7</f>
        <v>32586041</v>
      </c>
      <c r="AM7" s="160">
        <v>1.0</v>
      </c>
      <c r="AN7" s="405" t="str">
        <f t="shared" ref="AN7:AN46" si="14">C7</f>
        <v>Jadiel De Jesús Acosta Peña</v>
      </c>
      <c r="AO7" s="162" t="s">
        <v>559</v>
      </c>
      <c r="AP7" s="162" t="s">
        <v>559</v>
      </c>
      <c r="AQ7" s="162" t="s">
        <v>559</v>
      </c>
      <c r="AR7" s="162" t="s">
        <v>559</v>
      </c>
      <c r="AS7" s="162" t="s">
        <v>559</v>
      </c>
      <c r="AT7" s="164"/>
      <c r="AU7" s="164"/>
      <c r="AV7" s="164"/>
      <c r="AW7" s="164"/>
      <c r="AX7" s="164"/>
      <c r="AY7" s="166">
        <f t="shared" ref="AY7:AY51" si="15">IFERROR(COUNTIF(AO7:AX7,"P")+COUNTIF(AO7:AX7,"e")+COUNTIF(AO7:AX7,"t")-INT(COUNTIF(AO7:AX7,"e")/3)-INT(COUNTIF(AO7:AX7,"t")/3),"")</f>
        <v>5</v>
      </c>
      <c r="AZ7" s="407" t="str">
        <f t="shared" ref="AZ7:AZ51" si="16">IFERROR(AY7/$AZ$4,"")</f>
        <v/>
      </c>
      <c r="BA7" s="406">
        <f t="shared" ref="BA7:BA51" si="17">IFERROR(COUNTIF(AO7:AX7,"A"),"")</f>
        <v>0</v>
      </c>
      <c r="BB7" s="406" t="str">
        <f t="shared" ref="BB7:BB51" si="18">IFERROR((BA7/$AG$4),"")</f>
        <v/>
      </c>
      <c r="BC7" s="406">
        <f t="shared" ref="BC7:BC51" si="19">IFERROR(COUNTIF(AO7:AX7,"E"),"")</f>
        <v>0</v>
      </c>
      <c r="BD7" s="406" t="str">
        <f t="shared" ref="BD7:BD51" si="20">IFERROR((BC7/$AG$4),"")</f>
        <v/>
      </c>
      <c r="BE7" s="22">
        <f t="shared" ref="BE7:BE51" si="21">A7</f>
        <v>32586041</v>
      </c>
      <c r="BF7" s="193">
        <v>1.0</v>
      </c>
      <c r="BG7" s="405" t="str">
        <f t="shared" ref="BG7:BG51" si="22">C7</f>
        <v>Jadiel De Jesús Acosta Peña</v>
      </c>
      <c r="BH7" s="162" t="s">
        <v>559</v>
      </c>
      <c r="BI7" s="162" t="s">
        <v>559</v>
      </c>
      <c r="BJ7" s="162" t="s">
        <v>559</v>
      </c>
      <c r="BK7" s="162" t="s">
        <v>559</v>
      </c>
      <c r="BL7" s="162" t="s">
        <v>559</v>
      </c>
      <c r="BM7" s="402" t="s">
        <v>559</v>
      </c>
      <c r="BN7" s="402" t="s">
        <v>559</v>
      </c>
      <c r="BO7" s="402"/>
      <c r="BP7" s="402"/>
      <c r="BQ7" s="402"/>
      <c r="BR7" s="470">
        <f t="shared" ref="BR7:BR51" si="23">IFERROR(COUNTIF(BH7:BQ7,"P")+COUNTIF(BH7:BQ7,"e")+COUNTIF(BH7:BQ7,"t")-INT(COUNTIF(BH7:BQ7,"e")/3)-INT(COUNTIF(BH7:BQ7,"t")/3),"")</f>
        <v>7</v>
      </c>
      <c r="BS7" s="164" t="str">
        <f t="shared" ref="BS7:BS51" si="24">IFERROR(BR7/$BS$4,"")</f>
        <v/>
      </c>
      <c r="BT7" s="164"/>
      <c r="BU7" s="164"/>
      <c r="BV7" s="164"/>
      <c r="BW7" s="164"/>
      <c r="BX7" s="410"/>
      <c r="BY7" s="410"/>
      <c r="BZ7" s="410"/>
      <c r="CA7" s="410"/>
      <c r="CB7" s="170" t="s">
        <v>561</v>
      </c>
      <c r="CC7" s="403" t="s">
        <v>841</v>
      </c>
      <c r="CD7" s="410"/>
      <c r="CE7" s="410"/>
      <c r="CF7" s="410"/>
      <c r="CG7" s="410"/>
      <c r="CH7" s="410"/>
      <c r="CI7" s="410"/>
      <c r="CJ7" s="410"/>
      <c r="CK7" s="410"/>
      <c r="CL7" s="410"/>
      <c r="CM7" s="410"/>
    </row>
    <row r="8" ht="30.0" customHeight="1">
      <c r="A8" s="160">
        <f>'3A 2025 - 2026 DATOS DEL ESTUDI'!N5</f>
        <v>6954636</v>
      </c>
      <c r="B8" s="160">
        <v>2.0</v>
      </c>
      <c r="C8" s="161" t="str">
        <f>'3A 2025 - 2026 DATOS DEL ESTUDI'!B5</f>
        <v>Daniel  Elía Almonte Martínez</v>
      </c>
      <c r="D8" s="162" t="s">
        <v>559</v>
      </c>
      <c r="E8" s="162" t="s">
        <v>559</v>
      </c>
      <c r="F8" s="162" t="s">
        <v>559</v>
      </c>
      <c r="G8" s="162" t="s">
        <v>559</v>
      </c>
      <c r="H8" s="162"/>
      <c r="I8" s="163"/>
      <c r="J8" s="163"/>
      <c r="K8" s="163"/>
      <c r="L8" s="163"/>
      <c r="M8" s="163"/>
      <c r="N8" s="162">
        <f t="shared" si="1"/>
        <v>4</v>
      </c>
      <c r="O8" s="164" t="str">
        <f t="shared" si="2"/>
        <v/>
      </c>
      <c r="P8" s="165">
        <f t="shared" si="3"/>
        <v>0</v>
      </c>
      <c r="Q8" s="164" t="str">
        <f t="shared" si="4"/>
        <v/>
      </c>
      <c r="R8" s="166">
        <f t="shared" si="5"/>
        <v>0</v>
      </c>
      <c r="S8" s="164" t="str">
        <f t="shared" si="6"/>
        <v/>
      </c>
      <c r="T8" s="160">
        <v>2.0</v>
      </c>
      <c r="U8" s="161" t="str">
        <f t="shared" si="7"/>
        <v>Daniel  Elía Almonte Martínez</v>
      </c>
      <c r="V8" s="162"/>
      <c r="W8" s="162"/>
      <c r="X8" s="162"/>
      <c r="Y8" s="162"/>
      <c r="Z8" s="162"/>
      <c r="AA8" s="162"/>
      <c r="AB8" s="163"/>
      <c r="AC8" s="163"/>
      <c r="AD8" s="163"/>
      <c r="AE8" s="163"/>
      <c r="AF8" s="163">
        <f t="shared" si="8"/>
        <v>0</v>
      </c>
      <c r="AG8" s="164" t="str">
        <f t="shared" si="9"/>
        <v/>
      </c>
      <c r="AH8" s="166">
        <f t="shared" si="10"/>
        <v>0</v>
      </c>
      <c r="AI8" s="164" t="str">
        <f t="shared" si="11"/>
        <v/>
      </c>
      <c r="AJ8" s="166">
        <f t="shared" si="12"/>
        <v>0</v>
      </c>
      <c r="AK8" s="164"/>
      <c r="AL8" s="404">
        <f t="shared" si="13"/>
        <v>6954636</v>
      </c>
      <c r="AM8" s="160">
        <v>2.0</v>
      </c>
      <c r="AN8" s="405" t="str">
        <f t="shared" si="14"/>
        <v>Daniel  Elía Almonte Martínez</v>
      </c>
      <c r="AO8" s="162" t="s">
        <v>559</v>
      </c>
      <c r="AP8" s="162" t="s">
        <v>559</v>
      </c>
      <c r="AQ8" s="162" t="s">
        <v>559</v>
      </c>
      <c r="AR8" s="162" t="s">
        <v>559</v>
      </c>
      <c r="AS8" s="162" t="s">
        <v>559</v>
      </c>
      <c r="AT8" s="164"/>
      <c r="AU8" s="164"/>
      <c r="AV8" s="164"/>
      <c r="AW8" s="164"/>
      <c r="AX8" s="164"/>
      <c r="AY8" s="166">
        <f t="shared" si="15"/>
        <v>5</v>
      </c>
      <c r="AZ8" s="407" t="str">
        <f t="shared" si="16"/>
        <v/>
      </c>
      <c r="BA8" s="406">
        <f t="shared" si="17"/>
        <v>0</v>
      </c>
      <c r="BB8" s="406" t="str">
        <f t="shared" si="18"/>
        <v/>
      </c>
      <c r="BC8" s="406">
        <f t="shared" si="19"/>
        <v>0</v>
      </c>
      <c r="BD8" s="406" t="str">
        <f t="shared" si="20"/>
        <v/>
      </c>
      <c r="BE8" s="22">
        <f t="shared" si="21"/>
        <v>6954636</v>
      </c>
      <c r="BF8" s="411">
        <v>2.0</v>
      </c>
      <c r="BG8" s="405" t="str">
        <f t="shared" si="22"/>
        <v>Daniel  Elía Almonte Martínez</v>
      </c>
      <c r="BH8" s="162" t="s">
        <v>559</v>
      </c>
      <c r="BI8" s="120" t="s">
        <v>559</v>
      </c>
      <c r="BJ8" s="120" t="s">
        <v>559</v>
      </c>
      <c r="BK8" s="120" t="s">
        <v>559</v>
      </c>
      <c r="BL8" s="120" t="s">
        <v>559</v>
      </c>
      <c r="BM8" s="120" t="s">
        <v>559</v>
      </c>
      <c r="BN8" s="120" t="s">
        <v>559</v>
      </c>
      <c r="BO8" s="471"/>
      <c r="BP8" s="471"/>
      <c r="BQ8" s="414"/>
      <c r="BR8" s="470">
        <f t="shared" si="23"/>
        <v>7</v>
      </c>
      <c r="BS8" s="164" t="str">
        <f t="shared" si="24"/>
        <v/>
      </c>
      <c r="BT8" s="414"/>
      <c r="BU8" s="414"/>
      <c r="BV8" s="414"/>
      <c r="BW8" s="414"/>
      <c r="CB8" s="170" t="s">
        <v>563</v>
      </c>
      <c r="CC8" s="403" t="s">
        <v>842</v>
      </c>
    </row>
    <row r="9" ht="30.0" customHeight="1">
      <c r="A9" s="160">
        <f>'3A 2025 - 2026 DATOS DEL ESTUDI'!N6</f>
        <v>32743589</v>
      </c>
      <c r="B9" s="160">
        <v>3.0</v>
      </c>
      <c r="C9" s="161" t="str">
        <f>'3A 2025 - 2026 DATOS DEL ESTUDI'!B6</f>
        <v>Isaac  Ángeles Liriano</v>
      </c>
      <c r="D9" s="162" t="s">
        <v>559</v>
      </c>
      <c r="E9" s="162" t="s">
        <v>559</v>
      </c>
      <c r="F9" s="162" t="s">
        <v>559</v>
      </c>
      <c r="G9" s="162" t="s">
        <v>559</v>
      </c>
      <c r="H9" s="162"/>
      <c r="I9" s="163"/>
      <c r="J9" s="163"/>
      <c r="K9" s="163"/>
      <c r="L9" s="163"/>
      <c r="M9" s="163"/>
      <c r="N9" s="162">
        <f t="shared" si="1"/>
        <v>4</v>
      </c>
      <c r="O9" s="164" t="str">
        <f t="shared" si="2"/>
        <v/>
      </c>
      <c r="P9" s="165">
        <f t="shared" si="3"/>
        <v>0</v>
      </c>
      <c r="Q9" s="164" t="str">
        <f t="shared" si="4"/>
        <v/>
      </c>
      <c r="R9" s="166">
        <f t="shared" si="5"/>
        <v>0</v>
      </c>
      <c r="S9" s="164" t="str">
        <f t="shared" si="6"/>
        <v/>
      </c>
      <c r="T9" s="160">
        <v>3.0</v>
      </c>
      <c r="U9" s="161" t="str">
        <f t="shared" si="7"/>
        <v>Isaac  Ángeles Liriano</v>
      </c>
      <c r="V9" s="162"/>
      <c r="W9" s="162"/>
      <c r="X9" s="162"/>
      <c r="Y9" s="162"/>
      <c r="Z9" s="162"/>
      <c r="AA9" s="162"/>
      <c r="AB9" s="163"/>
      <c r="AC9" s="163"/>
      <c r="AD9" s="163"/>
      <c r="AE9" s="163"/>
      <c r="AF9" s="163">
        <f t="shared" si="8"/>
        <v>0</v>
      </c>
      <c r="AG9" s="164" t="str">
        <f t="shared" si="9"/>
        <v/>
      </c>
      <c r="AH9" s="166">
        <f t="shared" si="10"/>
        <v>0</v>
      </c>
      <c r="AI9" s="164" t="str">
        <f t="shared" si="11"/>
        <v/>
      </c>
      <c r="AJ9" s="166">
        <f t="shared" si="12"/>
        <v>0</v>
      </c>
      <c r="AK9" s="164"/>
      <c r="AL9" s="404">
        <f t="shared" si="13"/>
        <v>32743589</v>
      </c>
      <c r="AM9" s="160">
        <v>3.0</v>
      </c>
      <c r="AN9" s="405" t="str">
        <f t="shared" si="14"/>
        <v>Isaac  Ángeles Liriano</v>
      </c>
      <c r="AO9" s="162" t="s">
        <v>559</v>
      </c>
      <c r="AP9" s="162" t="s">
        <v>559</v>
      </c>
      <c r="AQ9" s="162" t="s">
        <v>559</v>
      </c>
      <c r="AR9" s="162" t="s">
        <v>559</v>
      </c>
      <c r="AS9" s="162" t="s">
        <v>559</v>
      </c>
      <c r="AT9" s="164"/>
      <c r="AU9" s="164"/>
      <c r="AV9" s="164"/>
      <c r="AW9" s="164"/>
      <c r="AX9" s="164"/>
      <c r="AY9" s="166">
        <f t="shared" si="15"/>
        <v>5</v>
      </c>
      <c r="AZ9" s="407" t="str">
        <f t="shared" si="16"/>
        <v/>
      </c>
      <c r="BA9" s="406">
        <f t="shared" si="17"/>
        <v>0</v>
      </c>
      <c r="BB9" s="406" t="str">
        <f t="shared" si="18"/>
        <v/>
      </c>
      <c r="BC9" s="406">
        <f t="shared" si="19"/>
        <v>0</v>
      </c>
      <c r="BD9" s="406" t="str">
        <f t="shared" si="20"/>
        <v/>
      </c>
      <c r="BE9" s="22">
        <f t="shared" si="21"/>
        <v>32743589</v>
      </c>
      <c r="BF9" s="193">
        <v>3.0</v>
      </c>
      <c r="BG9" s="405" t="str">
        <f t="shared" si="22"/>
        <v>Isaac  Ángeles Liriano</v>
      </c>
      <c r="BH9" s="162" t="s">
        <v>559</v>
      </c>
      <c r="BI9" s="120" t="s">
        <v>579</v>
      </c>
      <c r="BJ9" s="120" t="s">
        <v>559</v>
      </c>
      <c r="BK9" s="120" t="s">
        <v>579</v>
      </c>
      <c r="BL9" s="120" t="s">
        <v>579</v>
      </c>
      <c r="BM9" s="120" t="s">
        <v>559</v>
      </c>
      <c r="BN9" s="120" t="s">
        <v>559</v>
      </c>
      <c r="BO9" s="471"/>
      <c r="BP9" s="471"/>
      <c r="BQ9" s="414"/>
      <c r="BR9" s="470">
        <f t="shared" si="23"/>
        <v>4</v>
      </c>
      <c r="BS9" s="164" t="str">
        <f t="shared" si="24"/>
        <v/>
      </c>
      <c r="BT9" s="414"/>
      <c r="BU9" s="414"/>
      <c r="BV9" s="414"/>
      <c r="BW9" s="414"/>
      <c r="CB9" s="170" t="s">
        <v>565</v>
      </c>
      <c r="CC9" s="403" t="s">
        <v>843</v>
      </c>
    </row>
    <row r="10" ht="30.0" customHeight="1">
      <c r="A10" s="160">
        <f>'3A 2025 - 2026 DATOS DEL ESTUDI'!N7</f>
        <v>32899338</v>
      </c>
      <c r="B10" s="160">
        <v>4.0</v>
      </c>
      <c r="C10" s="161" t="str">
        <f>'3A 2025 - 2026 DATOS DEL ESTUDI'!B7</f>
        <v>Melaniee  Aquino  Estrella</v>
      </c>
      <c r="D10" s="162" t="s">
        <v>559</v>
      </c>
      <c r="E10" s="162" t="s">
        <v>559</v>
      </c>
      <c r="F10" s="162" t="s">
        <v>559</v>
      </c>
      <c r="G10" s="162" t="s">
        <v>579</v>
      </c>
      <c r="H10" s="162"/>
      <c r="I10" s="163"/>
      <c r="J10" s="163"/>
      <c r="K10" s="163"/>
      <c r="L10" s="163"/>
      <c r="M10" s="163"/>
      <c r="N10" s="162">
        <f t="shared" si="1"/>
        <v>3</v>
      </c>
      <c r="O10" s="164" t="str">
        <f t="shared" si="2"/>
        <v/>
      </c>
      <c r="P10" s="165">
        <f t="shared" si="3"/>
        <v>1</v>
      </c>
      <c r="Q10" s="164" t="str">
        <f t="shared" si="4"/>
        <v/>
      </c>
      <c r="R10" s="166">
        <f t="shared" si="5"/>
        <v>0</v>
      </c>
      <c r="S10" s="164" t="str">
        <f t="shared" si="6"/>
        <v/>
      </c>
      <c r="T10" s="160">
        <v>4.0</v>
      </c>
      <c r="U10" s="161" t="str">
        <f t="shared" si="7"/>
        <v>Melaniee  Aquino  Estrella</v>
      </c>
      <c r="V10" s="162"/>
      <c r="W10" s="162"/>
      <c r="X10" s="162"/>
      <c r="Y10" s="162"/>
      <c r="Z10" s="162"/>
      <c r="AA10" s="162"/>
      <c r="AB10" s="163"/>
      <c r="AC10" s="163"/>
      <c r="AD10" s="163"/>
      <c r="AE10" s="163"/>
      <c r="AF10" s="163">
        <f t="shared" si="8"/>
        <v>0</v>
      </c>
      <c r="AG10" s="164" t="str">
        <f t="shared" si="9"/>
        <v/>
      </c>
      <c r="AH10" s="166">
        <f t="shared" si="10"/>
        <v>0</v>
      </c>
      <c r="AI10" s="164" t="str">
        <f t="shared" si="11"/>
        <v/>
      </c>
      <c r="AJ10" s="166">
        <f t="shared" si="12"/>
        <v>0</v>
      </c>
      <c r="AK10" s="164"/>
      <c r="AL10" s="404">
        <f t="shared" si="13"/>
        <v>32899338</v>
      </c>
      <c r="AM10" s="160">
        <v>4.0</v>
      </c>
      <c r="AN10" s="405" t="str">
        <f t="shared" si="14"/>
        <v>Melaniee  Aquino  Estrella</v>
      </c>
      <c r="AO10" s="162" t="s">
        <v>578</v>
      </c>
      <c r="AP10" s="162" t="s">
        <v>559</v>
      </c>
      <c r="AQ10" s="162" t="s">
        <v>579</v>
      </c>
      <c r="AR10" s="162" t="s">
        <v>559</v>
      </c>
      <c r="AS10" s="162" t="s">
        <v>559</v>
      </c>
      <c r="AT10" s="164"/>
      <c r="AU10" s="164"/>
      <c r="AV10" s="164"/>
      <c r="AW10" s="164"/>
      <c r="AX10" s="164"/>
      <c r="AY10" s="166">
        <f t="shared" si="15"/>
        <v>4</v>
      </c>
      <c r="AZ10" s="407" t="str">
        <f t="shared" si="16"/>
        <v/>
      </c>
      <c r="BA10" s="406">
        <f t="shared" si="17"/>
        <v>1</v>
      </c>
      <c r="BB10" s="406" t="str">
        <f t="shared" si="18"/>
        <v/>
      </c>
      <c r="BC10" s="406">
        <f t="shared" si="19"/>
        <v>1</v>
      </c>
      <c r="BD10" s="406" t="str">
        <f t="shared" si="20"/>
        <v/>
      </c>
      <c r="BE10" s="22">
        <f t="shared" si="21"/>
        <v>32899338</v>
      </c>
      <c r="BF10" s="411">
        <v>4.0</v>
      </c>
      <c r="BG10" s="405" t="str">
        <f t="shared" si="22"/>
        <v>Melaniee  Aquino  Estrella</v>
      </c>
      <c r="BH10" s="162" t="s">
        <v>559</v>
      </c>
      <c r="BI10" s="120" t="s">
        <v>559</v>
      </c>
      <c r="BJ10" s="120" t="s">
        <v>559</v>
      </c>
      <c r="BK10" s="120" t="s">
        <v>559</v>
      </c>
      <c r="BL10" s="120" t="s">
        <v>559</v>
      </c>
      <c r="BM10" s="120" t="s">
        <v>579</v>
      </c>
      <c r="BN10" s="120" t="s">
        <v>559</v>
      </c>
      <c r="BO10" s="471"/>
      <c r="BP10" s="471"/>
      <c r="BQ10" s="414"/>
      <c r="BR10" s="470">
        <f t="shared" si="23"/>
        <v>6</v>
      </c>
      <c r="BS10" s="164" t="str">
        <f t="shared" si="24"/>
        <v/>
      </c>
      <c r="BT10" s="414"/>
      <c r="BU10" s="414"/>
      <c r="BV10" s="414"/>
      <c r="BW10" s="414"/>
      <c r="CB10" s="170" t="s">
        <v>567</v>
      </c>
      <c r="CC10" s="403" t="s">
        <v>844</v>
      </c>
    </row>
    <row r="11" ht="30.0" customHeight="1">
      <c r="A11" s="160">
        <f>'3A 2025 - 2026 DATOS DEL ESTUDI'!N8</f>
        <v>33109621</v>
      </c>
      <c r="B11" s="160">
        <v>5.0</v>
      </c>
      <c r="C11" s="161" t="str">
        <f>'3A 2025 - 2026 DATOS DEL ESTUDI'!B8</f>
        <v>Jennifer  Asenjo  De Los Santos TRANSFERIDA 10/12/25</v>
      </c>
      <c r="D11" s="162" t="s">
        <v>559</v>
      </c>
      <c r="E11" s="162" t="s">
        <v>559</v>
      </c>
      <c r="F11" s="162"/>
      <c r="G11" s="162"/>
      <c r="H11" s="162"/>
      <c r="I11" s="163"/>
      <c r="J11" s="163"/>
      <c r="K11" s="163"/>
      <c r="L11" s="163"/>
      <c r="M11" s="163"/>
      <c r="N11" s="162">
        <f t="shared" si="1"/>
        <v>2</v>
      </c>
      <c r="O11" s="164" t="str">
        <f t="shared" si="2"/>
        <v/>
      </c>
      <c r="P11" s="165">
        <f t="shared" si="3"/>
        <v>0</v>
      </c>
      <c r="Q11" s="164" t="str">
        <f t="shared" si="4"/>
        <v/>
      </c>
      <c r="R11" s="166">
        <f t="shared" si="5"/>
        <v>0</v>
      </c>
      <c r="S11" s="164" t="str">
        <f t="shared" si="6"/>
        <v/>
      </c>
      <c r="T11" s="160">
        <v>5.0</v>
      </c>
      <c r="U11" s="161" t="str">
        <f t="shared" si="7"/>
        <v>Jennifer  Asenjo  De Los Santos TRANSFERIDA 10/12/25</v>
      </c>
      <c r="V11" s="162"/>
      <c r="W11" s="162"/>
      <c r="X11" s="162"/>
      <c r="Y11" s="162"/>
      <c r="Z11" s="162"/>
      <c r="AA11" s="162"/>
      <c r="AB11" s="163"/>
      <c r="AC11" s="163"/>
      <c r="AD11" s="163"/>
      <c r="AE11" s="163"/>
      <c r="AF11" s="163">
        <f t="shared" si="8"/>
        <v>0</v>
      </c>
      <c r="AG11" s="164" t="str">
        <f t="shared" si="9"/>
        <v/>
      </c>
      <c r="AH11" s="166">
        <f t="shared" si="10"/>
        <v>0</v>
      </c>
      <c r="AI11" s="164" t="str">
        <f t="shared" si="11"/>
        <v/>
      </c>
      <c r="AJ11" s="166">
        <f t="shared" si="12"/>
        <v>0</v>
      </c>
      <c r="AK11" s="164"/>
      <c r="AL11" s="404">
        <f t="shared" si="13"/>
        <v>33109621</v>
      </c>
      <c r="AM11" s="160">
        <v>5.0</v>
      </c>
      <c r="AN11" s="405" t="str">
        <f t="shared" si="14"/>
        <v>Jennifer  Asenjo  De Los Santos TRANSFERIDA 10/12/25</v>
      </c>
      <c r="AO11" s="162"/>
      <c r="AP11" s="162"/>
      <c r="AQ11" s="162"/>
      <c r="AR11" s="162"/>
      <c r="AS11" s="162"/>
      <c r="AT11" s="164"/>
      <c r="AU11" s="164"/>
      <c r="AV11" s="164"/>
      <c r="AW11" s="164"/>
      <c r="AX11" s="164"/>
      <c r="AY11" s="166">
        <f t="shared" si="15"/>
        <v>0</v>
      </c>
      <c r="AZ11" s="407" t="str">
        <f t="shared" si="16"/>
        <v/>
      </c>
      <c r="BA11" s="406">
        <f t="shared" si="17"/>
        <v>0</v>
      </c>
      <c r="BB11" s="406" t="str">
        <f t="shared" si="18"/>
        <v/>
      </c>
      <c r="BC11" s="406">
        <f t="shared" si="19"/>
        <v>0</v>
      </c>
      <c r="BD11" s="406" t="str">
        <f t="shared" si="20"/>
        <v/>
      </c>
      <c r="BE11" s="22">
        <f t="shared" si="21"/>
        <v>33109621</v>
      </c>
      <c r="BF11" s="193">
        <v>5.0</v>
      </c>
      <c r="BG11" s="405" t="str">
        <f t="shared" si="22"/>
        <v>Jennifer  Asenjo  De Los Santos TRANSFERIDA 10/12/25</v>
      </c>
      <c r="BH11" s="162"/>
      <c r="BI11" s="120"/>
      <c r="BJ11" s="120"/>
      <c r="BK11" s="120"/>
      <c r="BL11" s="120"/>
      <c r="BM11" s="120"/>
      <c r="BN11" s="120"/>
      <c r="BO11" s="471"/>
      <c r="BP11" s="471"/>
      <c r="BQ11" s="414"/>
      <c r="BR11" s="470">
        <f t="shared" si="23"/>
        <v>0</v>
      </c>
      <c r="BS11" s="164" t="str">
        <f t="shared" si="24"/>
        <v/>
      </c>
      <c r="BT11" s="414"/>
      <c r="BU11" s="414"/>
      <c r="BV11" s="414"/>
      <c r="BW11" s="414"/>
      <c r="CB11" s="170" t="s">
        <v>569</v>
      </c>
      <c r="CC11" s="403" t="s">
        <v>845</v>
      </c>
    </row>
    <row r="12" ht="30.0" customHeight="1">
      <c r="A12" s="160">
        <f>'3A 2025 - 2026 DATOS DEL ESTUDI'!N9</f>
        <v>32678295</v>
      </c>
      <c r="B12" s="160">
        <v>6.0</v>
      </c>
      <c r="C12" s="161" t="str">
        <f>'3A 2025 - 2026 DATOS DEL ESTUDI'!B9</f>
        <v>Leshlie Crismayri Bautista Quezada</v>
      </c>
      <c r="D12" s="162" t="s">
        <v>559</v>
      </c>
      <c r="E12" s="162" t="s">
        <v>579</v>
      </c>
      <c r="F12" s="162" t="s">
        <v>578</v>
      </c>
      <c r="G12" s="162" t="s">
        <v>559</v>
      </c>
      <c r="H12" s="162"/>
      <c r="I12" s="163"/>
      <c r="J12" s="163"/>
      <c r="K12" s="163"/>
      <c r="L12" s="163"/>
      <c r="M12" s="163"/>
      <c r="N12" s="162">
        <f t="shared" si="1"/>
        <v>3</v>
      </c>
      <c r="O12" s="164" t="str">
        <f t="shared" si="2"/>
        <v/>
      </c>
      <c r="P12" s="165">
        <f t="shared" si="3"/>
        <v>1</v>
      </c>
      <c r="Q12" s="164" t="str">
        <f t="shared" si="4"/>
        <v/>
      </c>
      <c r="R12" s="166">
        <f t="shared" si="5"/>
        <v>1</v>
      </c>
      <c r="S12" s="164" t="str">
        <f t="shared" si="6"/>
        <v/>
      </c>
      <c r="T12" s="160">
        <v>6.0</v>
      </c>
      <c r="U12" s="161" t="str">
        <f t="shared" si="7"/>
        <v>Leshlie Crismayri Bautista Quezada</v>
      </c>
      <c r="V12" s="162"/>
      <c r="W12" s="162"/>
      <c r="X12" s="162"/>
      <c r="Y12" s="162"/>
      <c r="Z12" s="162"/>
      <c r="AA12" s="162"/>
      <c r="AB12" s="163"/>
      <c r="AC12" s="163"/>
      <c r="AD12" s="163"/>
      <c r="AE12" s="163"/>
      <c r="AF12" s="163">
        <f t="shared" si="8"/>
        <v>0</v>
      </c>
      <c r="AG12" s="164" t="str">
        <f t="shared" si="9"/>
        <v/>
      </c>
      <c r="AH12" s="166">
        <f t="shared" si="10"/>
        <v>0</v>
      </c>
      <c r="AI12" s="164" t="str">
        <f t="shared" si="11"/>
        <v/>
      </c>
      <c r="AJ12" s="166">
        <f t="shared" si="12"/>
        <v>0</v>
      </c>
      <c r="AK12" s="164"/>
      <c r="AL12" s="404">
        <f t="shared" si="13"/>
        <v>32678295</v>
      </c>
      <c r="AM12" s="160">
        <v>6.0</v>
      </c>
      <c r="AN12" s="405" t="str">
        <f t="shared" si="14"/>
        <v>Leshlie Crismayri Bautista Quezada</v>
      </c>
      <c r="AO12" s="162" t="s">
        <v>559</v>
      </c>
      <c r="AP12" s="162" t="s">
        <v>559</v>
      </c>
      <c r="AQ12" s="162" t="s">
        <v>559</v>
      </c>
      <c r="AR12" s="162" t="s">
        <v>559</v>
      </c>
      <c r="AS12" s="162" t="s">
        <v>559</v>
      </c>
      <c r="AT12" s="164"/>
      <c r="AU12" s="164"/>
      <c r="AV12" s="164"/>
      <c r="AW12" s="164"/>
      <c r="AX12" s="164"/>
      <c r="AY12" s="166">
        <f t="shared" si="15"/>
        <v>5</v>
      </c>
      <c r="AZ12" s="407" t="str">
        <f t="shared" si="16"/>
        <v/>
      </c>
      <c r="BA12" s="406">
        <f t="shared" si="17"/>
        <v>0</v>
      </c>
      <c r="BB12" s="406" t="str">
        <f t="shared" si="18"/>
        <v/>
      </c>
      <c r="BC12" s="406">
        <f t="shared" si="19"/>
        <v>0</v>
      </c>
      <c r="BD12" s="406" t="str">
        <f t="shared" si="20"/>
        <v/>
      </c>
      <c r="BE12" s="22">
        <f t="shared" si="21"/>
        <v>32678295</v>
      </c>
      <c r="BF12" s="411">
        <v>6.0</v>
      </c>
      <c r="BG12" s="405" t="str">
        <f t="shared" si="22"/>
        <v>Leshlie Crismayri Bautista Quezada</v>
      </c>
      <c r="BH12" s="162" t="s">
        <v>559</v>
      </c>
      <c r="BI12" s="120" t="s">
        <v>559</v>
      </c>
      <c r="BJ12" s="120" t="s">
        <v>559</v>
      </c>
      <c r="BK12" s="120" t="s">
        <v>579</v>
      </c>
      <c r="BL12" s="120" t="s">
        <v>559</v>
      </c>
      <c r="BM12" s="120" t="s">
        <v>559</v>
      </c>
      <c r="BN12" s="120" t="s">
        <v>559</v>
      </c>
      <c r="BO12" s="471"/>
      <c r="BP12" s="471"/>
      <c r="BQ12" s="414"/>
      <c r="BR12" s="470">
        <f t="shared" si="23"/>
        <v>6</v>
      </c>
      <c r="BS12" s="164" t="str">
        <f t="shared" si="24"/>
        <v/>
      </c>
      <c r="BT12" s="414"/>
      <c r="BU12" s="414"/>
      <c r="BV12" s="414"/>
      <c r="BW12" s="414"/>
      <c r="CB12" s="170" t="s">
        <v>571</v>
      </c>
      <c r="CC12" s="403" t="s">
        <v>846</v>
      </c>
    </row>
    <row r="13" ht="30.0" customHeight="1">
      <c r="A13" s="160">
        <f>'3A 2025 - 2026 DATOS DEL ESTUDI'!N10</f>
        <v>33224927</v>
      </c>
      <c r="B13" s="160">
        <v>7.0</v>
      </c>
      <c r="C13" s="161" t="str">
        <f>'3A 2025 - 2026 DATOS DEL ESTUDI'!B10</f>
        <v>Gilber  Bello Silva</v>
      </c>
      <c r="D13" s="162" t="s">
        <v>559</v>
      </c>
      <c r="E13" s="162" t="s">
        <v>559</v>
      </c>
      <c r="F13" s="162" t="s">
        <v>559</v>
      </c>
      <c r="G13" s="162" t="s">
        <v>559</v>
      </c>
      <c r="H13" s="162"/>
      <c r="I13" s="163"/>
      <c r="J13" s="163"/>
      <c r="K13" s="163"/>
      <c r="L13" s="163"/>
      <c r="M13" s="163"/>
      <c r="N13" s="162">
        <f t="shared" si="1"/>
        <v>4</v>
      </c>
      <c r="O13" s="164" t="str">
        <f t="shared" si="2"/>
        <v/>
      </c>
      <c r="P13" s="165">
        <f t="shared" si="3"/>
        <v>0</v>
      </c>
      <c r="Q13" s="164" t="str">
        <f t="shared" si="4"/>
        <v/>
      </c>
      <c r="R13" s="166">
        <f t="shared" si="5"/>
        <v>0</v>
      </c>
      <c r="S13" s="164" t="str">
        <f t="shared" si="6"/>
        <v/>
      </c>
      <c r="T13" s="160">
        <v>7.0</v>
      </c>
      <c r="U13" s="161" t="str">
        <f t="shared" si="7"/>
        <v>Gilber  Bello Silva</v>
      </c>
      <c r="V13" s="162"/>
      <c r="W13" s="162"/>
      <c r="X13" s="162"/>
      <c r="Y13" s="162"/>
      <c r="Z13" s="162"/>
      <c r="AA13" s="162"/>
      <c r="AB13" s="163"/>
      <c r="AC13" s="163"/>
      <c r="AD13" s="163"/>
      <c r="AE13" s="163"/>
      <c r="AF13" s="163">
        <f t="shared" si="8"/>
        <v>0</v>
      </c>
      <c r="AG13" s="164" t="str">
        <f t="shared" si="9"/>
        <v/>
      </c>
      <c r="AH13" s="166">
        <f t="shared" si="10"/>
        <v>0</v>
      </c>
      <c r="AI13" s="164" t="str">
        <f t="shared" si="11"/>
        <v/>
      </c>
      <c r="AJ13" s="166">
        <f t="shared" si="12"/>
        <v>0</v>
      </c>
      <c r="AK13" s="164"/>
      <c r="AL13" s="404">
        <f t="shared" si="13"/>
        <v>33224927</v>
      </c>
      <c r="AM13" s="160">
        <v>7.0</v>
      </c>
      <c r="AN13" s="405" t="str">
        <f t="shared" si="14"/>
        <v>Gilber  Bello Silva</v>
      </c>
      <c r="AO13" s="162" t="s">
        <v>559</v>
      </c>
      <c r="AP13" s="162" t="s">
        <v>559</v>
      </c>
      <c r="AQ13" s="162" t="s">
        <v>559</v>
      </c>
      <c r="AR13" s="162" t="s">
        <v>559</v>
      </c>
      <c r="AS13" s="162" t="s">
        <v>559</v>
      </c>
      <c r="AT13" s="164"/>
      <c r="AU13" s="164"/>
      <c r="AV13" s="164"/>
      <c r="AW13" s="164"/>
      <c r="AX13" s="164"/>
      <c r="AY13" s="166">
        <f t="shared" si="15"/>
        <v>5</v>
      </c>
      <c r="AZ13" s="407" t="str">
        <f t="shared" si="16"/>
        <v/>
      </c>
      <c r="BA13" s="406">
        <f t="shared" si="17"/>
        <v>0</v>
      </c>
      <c r="BB13" s="406" t="str">
        <f t="shared" si="18"/>
        <v/>
      </c>
      <c r="BC13" s="406">
        <f t="shared" si="19"/>
        <v>0</v>
      </c>
      <c r="BD13" s="406" t="str">
        <f t="shared" si="20"/>
        <v/>
      </c>
      <c r="BE13" s="22">
        <f t="shared" si="21"/>
        <v>33224927</v>
      </c>
      <c r="BF13" s="193">
        <v>7.0</v>
      </c>
      <c r="BG13" s="405" t="str">
        <f t="shared" si="22"/>
        <v>Gilber  Bello Silva</v>
      </c>
      <c r="BH13" s="162" t="s">
        <v>559</v>
      </c>
      <c r="BI13" s="120" t="s">
        <v>559</v>
      </c>
      <c r="BJ13" s="120" t="s">
        <v>559</v>
      </c>
      <c r="BK13" s="120" t="s">
        <v>559</v>
      </c>
      <c r="BL13" s="120" t="s">
        <v>559</v>
      </c>
      <c r="BM13" s="120" t="s">
        <v>559</v>
      </c>
      <c r="BN13" s="120" t="s">
        <v>559</v>
      </c>
      <c r="BO13" s="471"/>
      <c r="BP13" s="471"/>
      <c r="BQ13" s="414"/>
      <c r="BR13" s="470">
        <f t="shared" si="23"/>
        <v>7</v>
      </c>
      <c r="BS13" s="164" t="str">
        <f t="shared" si="24"/>
        <v/>
      </c>
      <c r="BT13" s="414"/>
      <c r="BU13" s="414"/>
      <c r="BV13" s="414"/>
      <c r="BW13" s="414"/>
      <c r="CB13" s="170" t="s">
        <v>573</v>
      </c>
      <c r="CC13" s="403" t="s">
        <v>836</v>
      </c>
    </row>
    <row r="14" ht="30.0" customHeight="1">
      <c r="A14" s="160">
        <f>'3A 2025 - 2026 DATOS DEL ESTUDI'!N11</f>
        <v>6783589</v>
      </c>
      <c r="B14" s="160">
        <v>8.0</v>
      </c>
      <c r="C14" s="161" t="str">
        <f>'3A 2025 - 2026 DATOS DEL ESTUDI'!B11</f>
        <v>Sherlyn Mariel Bernabel Lora</v>
      </c>
      <c r="D14" s="162" t="s">
        <v>579</v>
      </c>
      <c r="E14" s="162" t="s">
        <v>559</v>
      </c>
      <c r="F14" s="162" t="s">
        <v>559</v>
      </c>
      <c r="G14" s="162" t="s">
        <v>559</v>
      </c>
      <c r="H14" s="162"/>
      <c r="I14" s="163"/>
      <c r="J14" s="163"/>
      <c r="K14" s="163"/>
      <c r="L14" s="163"/>
      <c r="M14" s="163"/>
      <c r="N14" s="162">
        <f t="shared" si="1"/>
        <v>3</v>
      </c>
      <c r="O14" s="164" t="str">
        <f t="shared" si="2"/>
        <v/>
      </c>
      <c r="P14" s="165">
        <f t="shared" si="3"/>
        <v>1</v>
      </c>
      <c r="Q14" s="164" t="str">
        <f t="shared" si="4"/>
        <v/>
      </c>
      <c r="R14" s="166">
        <f t="shared" si="5"/>
        <v>0</v>
      </c>
      <c r="S14" s="164" t="str">
        <f t="shared" si="6"/>
        <v/>
      </c>
      <c r="T14" s="160">
        <v>8.0</v>
      </c>
      <c r="U14" s="161" t="str">
        <f t="shared" si="7"/>
        <v>Sherlyn Mariel Bernabel Lora</v>
      </c>
      <c r="V14" s="162"/>
      <c r="W14" s="162"/>
      <c r="X14" s="162"/>
      <c r="Y14" s="162"/>
      <c r="Z14" s="162"/>
      <c r="AA14" s="162"/>
      <c r="AB14" s="163"/>
      <c r="AC14" s="163"/>
      <c r="AD14" s="163"/>
      <c r="AE14" s="163"/>
      <c r="AF14" s="163">
        <f t="shared" si="8"/>
        <v>0</v>
      </c>
      <c r="AG14" s="164" t="str">
        <f t="shared" si="9"/>
        <v/>
      </c>
      <c r="AH14" s="166">
        <f t="shared" si="10"/>
        <v>0</v>
      </c>
      <c r="AI14" s="164" t="str">
        <f t="shared" si="11"/>
        <v/>
      </c>
      <c r="AJ14" s="166">
        <f t="shared" si="12"/>
        <v>0</v>
      </c>
      <c r="AK14" s="164"/>
      <c r="AL14" s="404">
        <f t="shared" si="13"/>
        <v>6783589</v>
      </c>
      <c r="AM14" s="160">
        <v>8.0</v>
      </c>
      <c r="AN14" s="405" t="str">
        <f t="shared" si="14"/>
        <v>Sherlyn Mariel Bernabel Lora</v>
      </c>
      <c r="AO14" s="162" t="s">
        <v>559</v>
      </c>
      <c r="AP14" s="162" t="s">
        <v>579</v>
      </c>
      <c r="AQ14" s="162" t="s">
        <v>559</v>
      </c>
      <c r="AR14" s="162" t="s">
        <v>559</v>
      </c>
      <c r="AS14" s="162" t="s">
        <v>559</v>
      </c>
      <c r="AT14" s="164"/>
      <c r="AU14" s="164"/>
      <c r="AV14" s="164"/>
      <c r="AW14" s="164"/>
      <c r="AX14" s="164"/>
      <c r="AY14" s="166">
        <f t="shared" si="15"/>
        <v>4</v>
      </c>
      <c r="AZ14" s="407" t="str">
        <f t="shared" si="16"/>
        <v/>
      </c>
      <c r="BA14" s="406">
        <f t="shared" si="17"/>
        <v>1</v>
      </c>
      <c r="BB14" s="406" t="str">
        <f t="shared" si="18"/>
        <v/>
      </c>
      <c r="BC14" s="406">
        <f t="shared" si="19"/>
        <v>0</v>
      </c>
      <c r="BD14" s="406" t="str">
        <f t="shared" si="20"/>
        <v/>
      </c>
      <c r="BE14" s="22">
        <f t="shared" si="21"/>
        <v>6783589</v>
      </c>
      <c r="BF14" s="411">
        <v>8.0</v>
      </c>
      <c r="BG14" s="405" t="str">
        <f t="shared" si="22"/>
        <v>Sherlyn Mariel Bernabel Lora</v>
      </c>
      <c r="BH14" s="162" t="s">
        <v>559</v>
      </c>
      <c r="BI14" s="120" t="s">
        <v>559</v>
      </c>
      <c r="BJ14" s="120" t="s">
        <v>559</v>
      </c>
      <c r="BK14" s="120" t="s">
        <v>579</v>
      </c>
      <c r="BL14" s="120" t="s">
        <v>559</v>
      </c>
      <c r="BM14" s="120" t="s">
        <v>559</v>
      </c>
      <c r="BN14" s="120" t="s">
        <v>559</v>
      </c>
      <c r="BO14" s="471"/>
      <c r="BP14" s="471"/>
      <c r="BQ14" s="414"/>
      <c r="BR14" s="470">
        <f t="shared" si="23"/>
        <v>6</v>
      </c>
      <c r="BS14" s="164" t="str">
        <f t="shared" si="24"/>
        <v/>
      </c>
      <c r="BT14" s="414"/>
      <c r="BU14" s="414"/>
      <c r="BV14" s="414"/>
      <c r="BW14" s="414"/>
      <c r="CB14" s="170" t="s">
        <v>574</v>
      </c>
      <c r="CC14" s="403" t="s">
        <v>837</v>
      </c>
    </row>
    <row r="15" ht="30.0" customHeight="1">
      <c r="A15" s="160">
        <f>'3A 2025 - 2026 DATOS DEL ESTUDI'!N12</f>
        <v>7117826</v>
      </c>
      <c r="B15" s="160">
        <v>9.0</v>
      </c>
      <c r="C15" s="161" t="str">
        <f>'3A 2025 - 2026 DATOS DEL ESTUDI'!B12</f>
        <v>Erleen  Brito Castillo</v>
      </c>
      <c r="D15" s="162" t="s">
        <v>559</v>
      </c>
      <c r="E15" s="162" t="s">
        <v>559</v>
      </c>
      <c r="F15" s="162" t="s">
        <v>559</v>
      </c>
      <c r="G15" s="162" t="s">
        <v>559</v>
      </c>
      <c r="H15" s="162"/>
      <c r="I15" s="163"/>
      <c r="J15" s="163"/>
      <c r="K15" s="163"/>
      <c r="L15" s="163"/>
      <c r="M15" s="163"/>
      <c r="N15" s="162">
        <f t="shared" si="1"/>
        <v>4</v>
      </c>
      <c r="O15" s="164" t="str">
        <f t="shared" si="2"/>
        <v/>
      </c>
      <c r="P15" s="165">
        <f t="shared" si="3"/>
        <v>0</v>
      </c>
      <c r="Q15" s="164" t="str">
        <f t="shared" si="4"/>
        <v/>
      </c>
      <c r="R15" s="166">
        <f t="shared" si="5"/>
        <v>0</v>
      </c>
      <c r="S15" s="164" t="str">
        <f t="shared" si="6"/>
        <v/>
      </c>
      <c r="T15" s="160">
        <v>9.0</v>
      </c>
      <c r="U15" s="161" t="str">
        <f t="shared" si="7"/>
        <v>Erleen  Brito Castillo</v>
      </c>
      <c r="V15" s="162"/>
      <c r="W15" s="162"/>
      <c r="X15" s="162"/>
      <c r="Y15" s="162"/>
      <c r="Z15" s="162"/>
      <c r="AA15" s="162"/>
      <c r="AB15" s="163"/>
      <c r="AC15" s="163"/>
      <c r="AD15" s="163"/>
      <c r="AE15" s="163"/>
      <c r="AF15" s="163">
        <f t="shared" si="8"/>
        <v>0</v>
      </c>
      <c r="AG15" s="164" t="str">
        <f t="shared" si="9"/>
        <v/>
      </c>
      <c r="AH15" s="166">
        <f t="shared" si="10"/>
        <v>0</v>
      </c>
      <c r="AI15" s="164" t="str">
        <f t="shared" si="11"/>
        <v/>
      </c>
      <c r="AJ15" s="166">
        <f t="shared" si="12"/>
        <v>0</v>
      </c>
      <c r="AK15" s="164"/>
      <c r="AL15" s="404">
        <f t="shared" si="13"/>
        <v>7117826</v>
      </c>
      <c r="AM15" s="160">
        <v>9.0</v>
      </c>
      <c r="AN15" s="405" t="str">
        <f t="shared" si="14"/>
        <v>Erleen  Brito Castillo</v>
      </c>
      <c r="AO15" s="162" t="s">
        <v>559</v>
      </c>
      <c r="AP15" s="162" t="s">
        <v>559</v>
      </c>
      <c r="AQ15" s="162" t="s">
        <v>559</v>
      </c>
      <c r="AR15" s="162" t="s">
        <v>559</v>
      </c>
      <c r="AS15" s="162" t="s">
        <v>559</v>
      </c>
      <c r="AT15" s="164"/>
      <c r="AU15" s="164"/>
      <c r="AV15" s="164"/>
      <c r="AW15" s="164"/>
      <c r="AX15" s="164"/>
      <c r="AY15" s="166">
        <f t="shared" si="15"/>
        <v>5</v>
      </c>
      <c r="AZ15" s="407" t="str">
        <f t="shared" si="16"/>
        <v/>
      </c>
      <c r="BA15" s="406">
        <f t="shared" si="17"/>
        <v>0</v>
      </c>
      <c r="BB15" s="406" t="str">
        <f t="shared" si="18"/>
        <v/>
      </c>
      <c r="BC15" s="406">
        <f t="shared" si="19"/>
        <v>0</v>
      </c>
      <c r="BD15" s="406" t="str">
        <f t="shared" si="20"/>
        <v/>
      </c>
      <c r="BE15" s="22">
        <f t="shared" si="21"/>
        <v>7117826</v>
      </c>
      <c r="BF15" s="193">
        <v>9.0</v>
      </c>
      <c r="BG15" s="405" t="str">
        <f t="shared" si="22"/>
        <v>Erleen  Brito Castillo</v>
      </c>
      <c r="BH15" s="162" t="s">
        <v>559</v>
      </c>
      <c r="BI15" s="120" t="s">
        <v>559</v>
      </c>
      <c r="BJ15" s="120" t="s">
        <v>559</v>
      </c>
      <c r="BK15" s="120" t="s">
        <v>559</v>
      </c>
      <c r="BL15" s="120" t="s">
        <v>559</v>
      </c>
      <c r="BM15" s="120" t="s">
        <v>559</v>
      </c>
      <c r="BN15" s="120" t="s">
        <v>559</v>
      </c>
      <c r="BO15" s="471"/>
      <c r="BP15" s="471"/>
      <c r="BQ15" s="414"/>
      <c r="BR15" s="470">
        <f t="shared" si="23"/>
        <v>7</v>
      </c>
      <c r="BS15" s="164" t="str">
        <f t="shared" si="24"/>
        <v/>
      </c>
      <c r="BT15" s="414"/>
      <c r="BU15" s="414"/>
      <c r="BV15" s="414"/>
      <c r="BW15" s="414"/>
      <c r="CC15" s="403" t="s">
        <v>838</v>
      </c>
    </row>
    <row r="16" ht="30.0" customHeight="1">
      <c r="A16" s="160">
        <f>'3A 2025 - 2026 DATOS DEL ESTUDI'!N13</f>
        <v>7042227</v>
      </c>
      <c r="B16" s="160">
        <v>10.0</v>
      </c>
      <c r="C16" s="161" t="str">
        <f>'3A 2025 - 2026 DATOS DEL ESTUDI'!B13</f>
        <v>Brianny  Caraballo Guzmán</v>
      </c>
      <c r="D16" s="162" t="s">
        <v>559</v>
      </c>
      <c r="E16" s="162" t="s">
        <v>559</v>
      </c>
      <c r="F16" s="162" t="s">
        <v>559</v>
      </c>
      <c r="G16" s="162" t="s">
        <v>559</v>
      </c>
      <c r="H16" s="162"/>
      <c r="I16" s="163"/>
      <c r="J16" s="163"/>
      <c r="K16" s="163"/>
      <c r="L16" s="163"/>
      <c r="M16" s="163"/>
      <c r="N16" s="162">
        <f t="shared" si="1"/>
        <v>4</v>
      </c>
      <c r="O16" s="164" t="str">
        <f t="shared" si="2"/>
        <v/>
      </c>
      <c r="P16" s="165">
        <f t="shared" si="3"/>
        <v>0</v>
      </c>
      <c r="Q16" s="164" t="str">
        <f t="shared" si="4"/>
        <v/>
      </c>
      <c r="R16" s="166">
        <f t="shared" si="5"/>
        <v>0</v>
      </c>
      <c r="S16" s="164" t="str">
        <f t="shared" si="6"/>
        <v/>
      </c>
      <c r="T16" s="160">
        <v>10.0</v>
      </c>
      <c r="U16" s="161" t="str">
        <f t="shared" si="7"/>
        <v>Brianny  Caraballo Guzmán</v>
      </c>
      <c r="V16" s="162"/>
      <c r="W16" s="162"/>
      <c r="X16" s="162"/>
      <c r="Y16" s="162"/>
      <c r="Z16" s="162"/>
      <c r="AA16" s="162"/>
      <c r="AB16" s="163"/>
      <c r="AC16" s="163"/>
      <c r="AD16" s="163"/>
      <c r="AE16" s="163"/>
      <c r="AF16" s="163">
        <f t="shared" si="8"/>
        <v>0</v>
      </c>
      <c r="AG16" s="164" t="str">
        <f t="shared" si="9"/>
        <v/>
      </c>
      <c r="AH16" s="166">
        <f t="shared" si="10"/>
        <v>0</v>
      </c>
      <c r="AI16" s="164" t="str">
        <f t="shared" si="11"/>
        <v/>
      </c>
      <c r="AJ16" s="166">
        <f t="shared" si="12"/>
        <v>0</v>
      </c>
      <c r="AK16" s="164"/>
      <c r="AL16" s="404">
        <f t="shared" si="13"/>
        <v>7042227</v>
      </c>
      <c r="AM16" s="160">
        <v>10.0</v>
      </c>
      <c r="AN16" s="405" t="str">
        <f t="shared" si="14"/>
        <v>Brianny  Caraballo Guzmán</v>
      </c>
      <c r="AO16" s="162" t="s">
        <v>559</v>
      </c>
      <c r="AP16" s="162" t="s">
        <v>559</v>
      </c>
      <c r="AQ16" s="162" t="s">
        <v>559</v>
      </c>
      <c r="AR16" s="162" t="s">
        <v>559</v>
      </c>
      <c r="AS16" s="162" t="s">
        <v>559</v>
      </c>
      <c r="AT16" s="164"/>
      <c r="AU16" s="164"/>
      <c r="AV16" s="164"/>
      <c r="AW16" s="164"/>
      <c r="AX16" s="164"/>
      <c r="AY16" s="166">
        <f t="shared" si="15"/>
        <v>5</v>
      </c>
      <c r="AZ16" s="407" t="str">
        <f t="shared" si="16"/>
        <v/>
      </c>
      <c r="BA16" s="406">
        <f t="shared" si="17"/>
        <v>0</v>
      </c>
      <c r="BB16" s="406" t="str">
        <f t="shared" si="18"/>
        <v/>
      </c>
      <c r="BC16" s="406">
        <f t="shared" si="19"/>
        <v>0</v>
      </c>
      <c r="BD16" s="406" t="str">
        <f t="shared" si="20"/>
        <v/>
      </c>
      <c r="BE16" s="22">
        <f t="shared" si="21"/>
        <v>7042227</v>
      </c>
      <c r="BF16" s="411">
        <v>10.0</v>
      </c>
      <c r="BG16" s="405" t="str">
        <f t="shared" si="22"/>
        <v>Brianny  Caraballo Guzmán</v>
      </c>
      <c r="BH16" s="162" t="s">
        <v>559</v>
      </c>
      <c r="BI16" s="120" t="s">
        <v>559</v>
      </c>
      <c r="BJ16" s="120" t="s">
        <v>559</v>
      </c>
      <c r="BK16" s="120" t="s">
        <v>559</v>
      </c>
      <c r="BL16" s="120" t="s">
        <v>578</v>
      </c>
      <c r="BM16" s="120" t="s">
        <v>559</v>
      </c>
      <c r="BN16" s="120" t="s">
        <v>559</v>
      </c>
      <c r="BO16" s="471"/>
      <c r="BP16" s="471"/>
      <c r="BQ16" s="414"/>
      <c r="BR16" s="470">
        <f t="shared" si="23"/>
        <v>7</v>
      </c>
      <c r="BS16" s="164" t="str">
        <f t="shared" si="24"/>
        <v/>
      </c>
      <c r="BT16" s="414"/>
      <c r="BU16" s="414"/>
      <c r="BV16" s="414"/>
      <c r="BW16" s="414"/>
      <c r="CC16" s="403" t="s">
        <v>839</v>
      </c>
    </row>
    <row r="17" ht="30.0" customHeight="1">
      <c r="A17" s="160">
        <f>'3A 2025 - 2026 DATOS DEL ESTUDI'!N14</f>
        <v>32626669</v>
      </c>
      <c r="B17" s="160">
        <v>11.0</v>
      </c>
      <c r="C17" s="161" t="str">
        <f>'3A 2025 - 2026 DATOS DEL ESTUDI'!B14</f>
        <v>Scarlet  Castillo</v>
      </c>
      <c r="D17" s="162" t="s">
        <v>559</v>
      </c>
      <c r="E17" s="162" t="s">
        <v>559</v>
      </c>
      <c r="F17" s="162" t="s">
        <v>559</v>
      </c>
      <c r="G17" s="162" t="s">
        <v>559</v>
      </c>
      <c r="H17" s="162"/>
      <c r="I17" s="163"/>
      <c r="J17" s="163"/>
      <c r="K17" s="163"/>
      <c r="L17" s="163"/>
      <c r="M17" s="163"/>
      <c r="N17" s="162">
        <f t="shared" si="1"/>
        <v>4</v>
      </c>
      <c r="O17" s="164" t="str">
        <f t="shared" si="2"/>
        <v/>
      </c>
      <c r="P17" s="165">
        <f t="shared" si="3"/>
        <v>0</v>
      </c>
      <c r="Q17" s="164" t="str">
        <f t="shared" si="4"/>
        <v/>
      </c>
      <c r="R17" s="166">
        <f t="shared" si="5"/>
        <v>0</v>
      </c>
      <c r="S17" s="164" t="str">
        <f t="shared" si="6"/>
        <v/>
      </c>
      <c r="T17" s="160">
        <v>11.0</v>
      </c>
      <c r="U17" s="161" t="str">
        <f t="shared" si="7"/>
        <v>Scarlet  Castillo</v>
      </c>
      <c r="V17" s="162"/>
      <c r="W17" s="162"/>
      <c r="X17" s="162"/>
      <c r="Y17" s="162"/>
      <c r="Z17" s="162"/>
      <c r="AA17" s="162"/>
      <c r="AB17" s="163"/>
      <c r="AC17" s="163"/>
      <c r="AD17" s="163"/>
      <c r="AE17" s="163"/>
      <c r="AF17" s="163">
        <f t="shared" si="8"/>
        <v>0</v>
      </c>
      <c r="AG17" s="164" t="str">
        <f t="shared" si="9"/>
        <v/>
      </c>
      <c r="AH17" s="166">
        <f t="shared" si="10"/>
        <v>0</v>
      </c>
      <c r="AI17" s="164" t="str">
        <f t="shared" si="11"/>
        <v/>
      </c>
      <c r="AJ17" s="166">
        <f t="shared" si="12"/>
        <v>0</v>
      </c>
      <c r="AK17" s="164"/>
      <c r="AL17" s="404">
        <f t="shared" si="13"/>
        <v>32626669</v>
      </c>
      <c r="AM17" s="160">
        <v>11.0</v>
      </c>
      <c r="AN17" s="405" t="str">
        <f t="shared" si="14"/>
        <v>Scarlet  Castillo</v>
      </c>
      <c r="AO17" s="162" t="s">
        <v>559</v>
      </c>
      <c r="AP17" s="162" t="s">
        <v>579</v>
      </c>
      <c r="AQ17" s="162" t="s">
        <v>559</v>
      </c>
      <c r="AR17" s="162" t="s">
        <v>559</v>
      </c>
      <c r="AS17" s="162" t="s">
        <v>559</v>
      </c>
      <c r="AT17" s="164"/>
      <c r="AU17" s="164"/>
      <c r="AV17" s="164"/>
      <c r="AW17" s="164"/>
      <c r="AX17" s="164"/>
      <c r="AY17" s="166">
        <f t="shared" si="15"/>
        <v>4</v>
      </c>
      <c r="AZ17" s="407" t="str">
        <f t="shared" si="16"/>
        <v/>
      </c>
      <c r="BA17" s="406">
        <f t="shared" si="17"/>
        <v>1</v>
      </c>
      <c r="BB17" s="406" t="str">
        <f t="shared" si="18"/>
        <v/>
      </c>
      <c r="BC17" s="406">
        <f t="shared" si="19"/>
        <v>0</v>
      </c>
      <c r="BD17" s="406" t="str">
        <f t="shared" si="20"/>
        <v/>
      </c>
      <c r="BE17" s="22">
        <f t="shared" si="21"/>
        <v>32626669</v>
      </c>
      <c r="BF17" s="193">
        <v>11.0</v>
      </c>
      <c r="BG17" s="405" t="str">
        <f t="shared" si="22"/>
        <v>Scarlet  Castillo</v>
      </c>
      <c r="BH17" s="162" t="s">
        <v>559</v>
      </c>
      <c r="BI17" s="120" t="s">
        <v>559</v>
      </c>
      <c r="BJ17" s="120" t="s">
        <v>559</v>
      </c>
      <c r="BK17" s="120" t="s">
        <v>579</v>
      </c>
      <c r="BL17" s="120" t="s">
        <v>559</v>
      </c>
      <c r="BM17" s="120" t="s">
        <v>559</v>
      </c>
      <c r="BN17" s="120" t="s">
        <v>559</v>
      </c>
      <c r="BO17" s="471"/>
      <c r="BP17" s="471"/>
      <c r="BQ17" s="414"/>
      <c r="BR17" s="470">
        <f t="shared" si="23"/>
        <v>6</v>
      </c>
      <c r="BS17" s="164" t="str">
        <f t="shared" si="24"/>
        <v/>
      </c>
      <c r="BT17" s="414"/>
      <c r="BU17" s="414"/>
      <c r="BV17" s="414"/>
      <c r="BW17" s="414"/>
      <c r="CC17" s="403" t="s">
        <v>847</v>
      </c>
    </row>
    <row r="18" ht="30.0" customHeight="1">
      <c r="A18" s="160">
        <f>'3A 2025 - 2026 DATOS DEL ESTUDI'!N15</f>
        <v>33016326</v>
      </c>
      <c r="B18" s="160">
        <v>12.0</v>
      </c>
      <c r="C18" s="161" t="str">
        <f>'3A 2025 - 2026 DATOS DEL ESTUDI'!B15</f>
        <v>Yarselin  Cruz Peña</v>
      </c>
      <c r="D18" s="162" t="s">
        <v>559</v>
      </c>
      <c r="E18" s="162" t="s">
        <v>559</v>
      </c>
      <c r="F18" s="162" t="s">
        <v>579</v>
      </c>
      <c r="G18" s="162" t="s">
        <v>559</v>
      </c>
      <c r="H18" s="163"/>
      <c r="I18" s="163"/>
      <c r="J18" s="163"/>
      <c r="K18" s="163"/>
      <c r="L18" s="163"/>
      <c r="M18" s="163"/>
      <c r="N18" s="162">
        <f t="shared" si="1"/>
        <v>3</v>
      </c>
      <c r="O18" s="164" t="str">
        <f t="shared" si="2"/>
        <v/>
      </c>
      <c r="P18" s="165">
        <f t="shared" si="3"/>
        <v>1</v>
      </c>
      <c r="Q18" s="164" t="str">
        <f t="shared" si="4"/>
        <v/>
      </c>
      <c r="R18" s="166">
        <f t="shared" si="5"/>
        <v>0</v>
      </c>
      <c r="S18" s="164" t="str">
        <f t="shared" si="6"/>
        <v/>
      </c>
      <c r="T18" s="160">
        <v>12.0</v>
      </c>
      <c r="U18" s="161" t="str">
        <f t="shared" si="7"/>
        <v>Yarselin  Cruz Peña</v>
      </c>
      <c r="V18" s="162"/>
      <c r="W18" s="162"/>
      <c r="X18" s="162"/>
      <c r="Y18" s="163"/>
      <c r="Z18" s="162"/>
      <c r="AA18" s="163"/>
      <c r="AB18" s="163"/>
      <c r="AC18" s="163"/>
      <c r="AD18" s="163"/>
      <c r="AE18" s="163"/>
      <c r="AF18" s="163">
        <f t="shared" si="8"/>
        <v>0</v>
      </c>
      <c r="AG18" s="164" t="str">
        <f t="shared" si="9"/>
        <v/>
      </c>
      <c r="AH18" s="166">
        <f t="shared" si="10"/>
        <v>0</v>
      </c>
      <c r="AI18" s="164" t="str">
        <f t="shared" si="11"/>
        <v/>
      </c>
      <c r="AJ18" s="166">
        <f t="shared" si="12"/>
        <v>0</v>
      </c>
      <c r="AK18" s="164"/>
      <c r="AL18" s="404">
        <f t="shared" si="13"/>
        <v>33016326</v>
      </c>
      <c r="AM18" s="160">
        <v>12.0</v>
      </c>
      <c r="AN18" s="405" t="str">
        <f t="shared" si="14"/>
        <v>Yarselin  Cruz Peña</v>
      </c>
      <c r="AO18" s="162" t="s">
        <v>559</v>
      </c>
      <c r="AP18" s="162" t="s">
        <v>559</v>
      </c>
      <c r="AQ18" s="162" t="s">
        <v>559</v>
      </c>
      <c r="AR18" s="162" t="s">
        <v>559</v>
      </c>
      <c r="AS18" s="162" t="s">
        <v>559</v>
      </c>
      <c r="AT18" s="164"/>
      <c r="AU18" s="164"/>
      <c r="AV18" s="164"/>
      <c r="AW18" s="164"/>
      <c r="AX18" s="164"/>
      <c r="AY18" s="166">
        <f t="shared" si="15"/>
        <v>5</v>
      </c>
      <c r="AZ18" s="407" t="str">
        <f t="shared" si="16"/>
        <v/>
      </c>
      <c r="BA18" s="406">
        <f t="shared" si="17"/>
        <v>0</v>
      </c>
      <c r="BB18" s="406" t="str">
        <f t="shared" si="18"/>
        <v/>
      </c>
      <c r="BC18" s="406">
        <f t="shared" si="19"/>
        <v>0</v>
      </c>
      <c r="BD18" s="406" t="str">
        <f t="shared" si="20"/>
        <v/>
      </c>
      <c r="BE18" s="22">
        <f t="shared" si="21"/>
        <v>33016326</v>
      </c>
      <c r="BF18" s="411">
        <v>12.0</v>
      </c>
      <c r="BG18" s="405" t="str">
        <f t="shared" si="22"/>
        <v>Yarselin  Cruz Peña</v>
      </c>
      <c r="BH18" s="162" t="s">
        <v>559</v>
      </c>
      <c r="BI18" s="120" t="s">
        <v>559</v>
      </c>
      <c r="BJ18" s="120" t="s">
        <v>559</v>
      </c>
      <c r="BK18" s="120" t="s">
        <v>559</v>
      </c>
      <c r="BL18" s="120" t="s">
        <v>578</v>
      </c>
      <c r="BM18" s="120" t="s">
        <v>559</v>
      </c>
      <c r="BN18" s="120" t="s">
        <v>559</v>
      </c>
      <c r="BO18" s="471"/>
      <c r="BP18" s="471"/>
      <c r="BQ18" s="414"/>
      <c r="BR18" s="470">
        <f t="shared" si="23"/>
        <v>7</v>
      </c>
      <c r="BS18" s="164" t="str">
        <f t="shared" si="24"/>
        <v/>
      </c>
      <c r="BT18" s="414"/>
      <c r="BU18" s="414"/>
      <c r="BV18" s="414"/>
      <c r="BW18" s="414"/>
    </row>
    <row r="19" ht="30.0" customHeight="1">
      <c r="A19" s="160">
        <f>'3A 2025 - 2026 DATOS DEL ESTUDI'!N16</f>
        <v>32387390</v>
      </c>
      <c r="B19" s="160">
        <v>13.0</v>
      </c>
      <c r="C19" s="161" t="str">
        <f>'3A 2025 - 2026 DATOS DEL ESTUDI'!B16</f>
        <v>Fernando José Díaz Fernández</v>
      </c>
      <c r="D19" s="162" t="s">
        <v>559</v>
      </c>
      <c r="E19" s="162" t="s">
        <v>559</v>
      </c>
      <c r="F19" s="162" t="s">
        <v>559</v>
      </c>
      <c r="G19" s="162" t="s">
        <v>559</v>
      </c>
      <c r="H19" s="162"/>
      <c r="I19" s="163"/>
      <c r="J19" s="163"/>
      <c r="K19" s="163"/>
      <c r="L19" s="163"/>
      <c r="M19" s="163"/>
      <c r="N19" s="162">
        <f t="shared" si="1"/>
        <v>4</v>
      </c>
      <c r="O19" s="164" t="str">
        <f t="shared" si="2"/>
        <v/>
      </c>
      <c r="P19" s="165">
        <f t="shared" si="3"/>
        <v>0</v>
      </c>
      <c r="Q19" s="164" t="str">
        <f t="shared" si="4"/>
        <v/>
      </c>
      <c r="R19" s="166">
        <f t="shared" si="5"/>
        <v>0</v>
      </c>
      <c r="S19" s="164" t="str">
        <f t="shared" si="6"/>
        <v/>
      </c>
      <c r="T19" s="160">
        <v>13.0</v>
      </c>
      <c r="U19" s="161" t="str">
        <f t="shared" si="7"/>
        <v>Fernando José Díaz Fernández</v>
      </c>
      <c r="V19" s="162"/>
      <c r="W19" s="162"/>
      <c r="X19" s="162"/>
      <c r="Y19" s="162"/>
      <c r="Z19" s="162"/>
      <c r="AA19" s="162"/>
      <c r="AB19" s="163"/>
      <c r="AC19" s="163"/>
      <c r="AD19" s="163"/>
      <c r="AE19" s="163"/>
      <c r="AF19" s="163">
        <f t="shared" si="8"/>
        <v>0</v>
      </c>
      <c r="AG19" s="164" t="str">
        <f t="shared" si="9"/>
        <v/>
      </c>
      <c r="AH19" s="166">
        <f t="shared" si="10"/>
        <v>0</v>
      </c>
      <c r="AI19" s="164" t="str">
        <f t="shared" si="11"/>
        <v/>
      </c>
      <c r="AJ19" s="166">
        <f t="shared" si="12"/>
        <v>0</v>
      </c>
      <c r="AK19" s="164"/>
      <c r="AL19" s="404">
        <f t="shared" si="13"/>
        <v>32387390</v>
      </c>
      <c r="AM19" s="160">
        <v>13.0</v>
      </c>
      <c r="AN19" s="405" t="str">
        <f t="shared" si="14"/>
        <v>Fernando José Díaz Fernández</v>
      </c>
      <c r="AO19" s="162" t="s">
        <v>559</v>
      </c>
      <c r="AP19" s="162" t="s">
        <v>559</v>
      </c>
      <c r="AQ19" s="162" t="s">
        <v>559</v>
      </c>
      <c r="AR19" s="162" t="s">
        <v>559</v>
      </c>
      <c r="AS19" s="162" t="s">
        <v>559</v>
      </c>
      <c r="AT19" s="164"/>
      <c r="AU19" s="164"/>
      <c r="AV19" s="164"/>
      <c r="AW19" s="164"/>
      <c r="AX19" s="164"/>
      <c r="AY19" s="166">
        <f t="shared" si="15"/>
        <v>5</v>
      </c>
      <c r="AZ19" s="407" t="str">
        <f t="shared" si="16"/>
        <v/>
      </c>
      <c r="BA19" s="406">
        <f t="shared" si="17"/>
        <v>0</v>
      </c>
      <c r="BB19" s="406" t="str">
        <f t="shared" si="18"/>
        <v/>
      </c>
      <c r="BC19" s="406">
        <f t="shared" si="19"/>
        <v>0</v>
      </c>
      <c r="BD19" s="406" t="str">
        <f t="shared" si="20"/>
        <v/>
      </c>
      <c r="BE19" s="22">
        <f t="shared" si="21"/>
        <v>32387390</v>
      </c>
      <c r="BF19" s="193">
        <v>13.0</v>
      </c>
      <c r="BG19" s="405" t="str">
        <f t="shared" si="22"/>
        <v>Fernando José Díaz Fernández</v>
      </c>
      <c r="BH19" s="162" t="s">
        <v>559</v>
      </c>
      <c r="BI19" s="120" t="s">
        <v>559</v>
      </c>
      <c r="BJ19" s="120" t="s">
        <v>559</v>
      </c>
      <c r="BK19" s="120" t="s">
        <v>559</v>
      </c>
      <c r="BL19" s="120" t="s">
        <v>559</v>
      </c>
      <c r="BM19" s="120" t="s">
        <v>559</v>
      </c>
      <c r="BN19" s="120" t="s">
        <v>559</v>
      </c>
      <c r="BO19" s="471"/>
      <c r="BP19" s="471"/>
      <c r="BQ19" s="414"/>
      <c r="BR19" s="470">
        <f t="shared" si="23"/>
        <v>7</v>
      </c>
      <c r="BS19" s="164" t="str">
        <f t="shared" si="24"/>
        <v/>
      </c>
      <c r="BT19" s="414"/>
      <c r="BU19" s="414"/>
      <c r="BV19" s="414"/>
      <c r="BW19" s="414"/>
    </row>
    <row r="20" ht="30.0" customHeight="1">
      <c r="A20" s="160">
        <f>'3A 2025 - 2026 DATOS DEL ESTUDI'!N17</f>
        <v>27198412</v>
      </c>
      <c r="B20" s="160">
        <v>14.0</v>
      </c>
      <c r="C20" s="161" t="str">
        <f>'3A 2025 - 2026 DATOS DEL ESTUDI'!B17</f>
        <v>Scarlett  Espinal Estéves</v>
      </c>
      <c r="D20" s="162" t="s">
        <v>578</v>
      </c>
      <c r="E20" s="162" t="s">
        <v>559</v>
      </c>
      <c r="F20" s="162" t="s">
        <v>559</v>
      </c>
      <c r="G20" s="162" t="s">
        <v>559</v>
      </c>
      <c r="H20" s="162"/>
      <c r="I20" s="163"/>
      <c r="J20" s="163"/>
      <c r="K20" s="163"/>
      <c r="L20" s="163"/>
      <c r="M20" s="163"/>
      <c r="N20" s="162">
        <f t="shared" si="1"/>
        <v>4</v>
      </c>
      <c r="O20" s="164" t="str">
        <f t="shared" si="2"/>
        <v/>
      </c>
      <c r="P20" s="165">
        <f t="shared" si="3"/>
        <v>0</v>
      </c>
      <c r="Q20" s="164" t="str">
        <f t="shared" si="4"/>
        <v/>
      </c>
      <c r="R20" s="166">
        <f t="shared" si="5"/>
        <v>1</v>
      </c>
      <c r="S20" s="164" t="str">
        <f t="shared" si="6"/>
        <v/>
      </c>
      <c r="T20" s="160">
        <v>14.0</v>
      </c>
      <c r="U20" s="161" t="str">
        <f t="shared" si="7"/>
        <v>Scarlett  Espinal Estéves</v>
      </c>
      <c r="V20" s="162"/>
      <c r="W20" s="162"/>
      <c r="X20" s="162"/>
      <c r="Y20" s="162"/>
      <c r="Z20" s="162"/>
      <c r="AA20" s="162"/>
      <c r="AB20" s="163"/>
      <c r="AC20" s="163"/>
      <c r="AD20" s="163"/>
      <c r="AE20" s="163"/>
      <c r="AF20" s="163">
        <f t="shared" si="8"/>
        <v>0</v>
      </c>
      <c r="AG20" s="164" t="str">
        <f t="shared" si="9"/>
        <v/>
      </c>
      <c r="AH20" s="166">
        <f t="shared" si="10"/>
        <v>0</v>
      </c>
      <c r="AI20" s="164" t="str">
        <f t="shared" si="11"/>
        <v/>
      </c>
      <c r="AJ20" s="166">
        <f t="shared" si="12"/>
        <v>0</v>
      </c>
      <c r="AK20" s="164"/>
      <c r="AL20" s="404">
        <f t="shared" si="13"/>
        <v>27198412</v>
      </c>
      <c r="AM20" s="160">
        <v>14.0</v>
      </c>
      <c r="AN20" s="405" t="str">
        <f t="shared" si="14"/>
        <v>Scarlett  Espinal Estéves</v>
      </c>
      <c r="AO20" s="162" t="s">
        <v>559</v>
      </c>
      <c r="AP20" s="162" t="s">
        <v>559</v>
      </c>
      <c r="AQ20" s="162" t="s">
        <v>579</v>
      </c>
      <c r="AR20" s="162" t="s">
        <v>559</v>
      </c>
      <c r="AS20" s="162" t="s">
        <v>559</v>
      </c>
      <c r="AT20" s="164"/>
      <c r="AU20" s="164"/>
      <c r="AV20" s="164"/>
      <c r="AW20" s="164"/>
      <c r="AX20" s="164"/>
      <c r="AY20" s="166">
        <f t="shared" si="15"/>
        <v>4</v>
      </c>
      <c r="AZ20" s="407" t="str">
        <f t="shared" si="16"/>
        <v/>
      </c>
      <c r="BA20" s="406">
        <f t="shared" si="17"/>
        <v>1</v>
      </c>
      <c r="BB20" s="406" t="str">
        <f t="shared" si="18"/>
        <v/>
      </c>
      <c r="BC20" s="406">
        <f t="shared" si="19"/>
        <v>0</v>
      </c>
      <c r="BD20" s="406" t="str">
        <f t="shared" si="20"/>
        <v/>
      </c>
      <c r="BE20" s="22">
        <f t="shared" si="21"/>
        <v>27198412</v>
      </c>
      <c r="BF20" s="411">
        <v>14.0</v>
      </c>
      <c r="BG20" s="405" t="str">
        <f t="shared" si="22"/>
        <v>Scarlett  Espinal Estéves</v>
      </c>
      <c r="BH20" s="162" t="s">
        <v>559</v>
      </c>
      <c r="BI20" s="120" t="s">
        <v>559</v>
      </c>
      <c r="BJ20" s="120" t="s">
        <v>559</v>
      </c>
      <c r="BK20" s="120" t="s">
        <v>559</v>
      </c>
      <c r="BL20" s="120" t="s">
        <v>559</v>
      </c>
      <c r="BM20" s="120" t="s">
        <v>559</v>
      </c>
      <c r="BN20" s="120" t="s">
        <v>559</v>
      </c>
      <c r="BO20" s="471"/>
      <c r="BP20" s="471"/>
      <c r="BQ20" s="414"/>
      <c r="BR20" s="470">
        <f t="shared" si="23"/>
        <v>7</v>
      </c>
      <c r="BS20" s="164" t="str">
        <f t="shared" si="24"/>
        <v/>
      </c>
      <c r="BT20" s="414"/>
      <c r="BU20" s="414"/>
      <c r="BV20" s="414"/>
      <c r="BW20" s="414"/>
    </row>
    <row r="21" ht="30.0" customHeight="1">
      <c r="A21" s="160">
        <f>'3A 2025 - 2026 DATOS DEL ESTUDI'!N18</f>
        <v>33382609</v>
      </c>
      <c r="B21" s="160">
        <v>15.0</v>
      </c>
      <c r="C21" s="161" t="str">
        <f>'3A 2025 - 2026 DATOS DEL ESTUDI'!B18</f>
        <v>José Manuel Estrella</v>
      </c>
      <c r="D21" s="162" t="s">
        <v>559</v>
      </c>
      <c r="E21" s="162" t="s">
        <v>559</v>
      </c>
      <c r="F21" s="162" t="s">
        <v>559</v>
      </c>
      <c r="G21" s="162" t="s">
        <v>559</v>
      </c>
      <c r="H21" s="162"/>
      <c r="I21" s="163"/>
      <c r="J21" s="163"/>
      <c r="K21" s="163"/>
      <c r="L21" s="163"/>
      <c r="M21" s="163"/>
      <c r="N21" s="162">
        <f t="shared" si="1"/>
        <v>4</v>
      </c>
      <c r="O21" s="164" t="str">
        <f t="shared" si="2"/>
        <v/>
      </c>
      <c r="P21" s="165">
        <f t="shared" si="3"/>
        <v>0</v>
      </c>
      <c r="Q21" s="164" t="str">
        <f t="shared" si="4"/>
        <v/>
      </c>
      <c r="R21" s="166">
        <f t="shared" si="5"/>
        <v>0</v>
      </c>
      <c r="S21" s="164" t="str">
        <f t="shared" si="6"/>
        <v/>
      </c>
      <c r="T21" s="160">
        <v>15.0</v>
      </c>
      <c r="U21" s="161" t="str">
        <f t="shared" si="7"/>
        <v>José Manuel Estrella</v>
      </c>
      <c r="V21" s="162"/>
      <c r="W21" s="162"/>
      <c r="X21" s="162"/>
      <c r="Y21" s="162"/>
      <c r="Z21" s="162"/>
      <c r="AA21" s="162"/>
      <c r="AB21" s="163"/>
      <c r="AC21" s="163"/>
      <c r="AD21" s="163"/>
      <c r="AE21" s="163"/>
      <c r="AF21" s="163">
        <f t="shared" si="8"/>
        <v>0</v>
      </c>
      <c r="AG21" s="164" t="str">
        <f t="shared" si="9"/>
        <v/>
      </c>
      <c r="AH21" s="166">
        <f t="shared" si="10"/>
        <v>0</v>
      </c>
      <c r="AI21" s="164" t="str">
        <f t="shared" si="11"/>
        <v/>
      </c>
      <c r="AJ21" s="166">
        <f t="shared" si="12"/>
        <v>0</v>
      </c>
      <c r="AK21" s="164"/>
      <c r="AL21" s="404">
        <f t="shared" si="13"/>
        <v>33382609</v>
      </c>
      <c r="AM21" s="160">
        <v>15.0</v>
      </c>
      <c r="AN21" s="405" t="str">
        <f t="shared" si="14"/>
        <v>José Manuel Estrella</v>
      </c>
      <c r="AO21" s="162" t="s">
        <v>559</v>
      </c>
      <c r="AP21" s="162" t="s">
        <v>559</v>
      </c>
      <c r="AQ21" s="162" t="s">
        <v>559</v>
      </c>
      <c r="AR21" s="162" t="s">
        <v>559</v>
      </c>
      <c r="AS21" s="162" t="s">
        <v>559</v>
      </c>
      <c r="AT21" s="164"/>
      <c r="AU21" s="164"/>
      <c r="AV21" s="164"/>
      <c r="AW21" s="164"/>
      <c r="AX21" s="164"/>
      <c r="AY21" s="166">
        <f t="shared" si="15"/>
        <v>5</v>
      </c>
      <c r="AZ21" s="407" t="str">
        <f t="shared" si="16"/>
        <v/>
      </c>
      <c r="BA21" s="406">
        <f t="shared" si="17"/>
        <v>0</v>
      </c>
      <c r="BB21" s="406" t="str">
        <f t="shared" si="18"/>
        <v/>
      </c>
      <c r="BC21" s="406">
        <f t="shared" si="19"/>
        <v>0</v>
      </c>
      <c r="BD21" s="406" t="str">
        <f t="shared" si="20"/>
        <v/>
      </c>
      <c r="BE21" s="22">
        <f t="shared" si="21"/>
        <v>33382609</v>
      </c>
      <c r="BF21" s="193">
        <v>15.0</v>
      </c>
      <c r="BG21" s="405" t="str">
        <f t="shared" si="22"/>
        <v>José Manuel Estrella</v>
      </c>
      <c r="BH21" s="162" t="s">
        <v>559</v>
      </c>
      <c r="BI21" s="120" t="s">
        <v>559</v>
      </c>
      <c r="BJ21" s="120" t="s">
        <v>559</v>
      </c>
      <c r="BK21" s="120" t="s">
        <v>559</v>
      </c>
      <c r="BL21" s="120" t="s">
        <v>579</v>
      </c>
      <c r="BM21" s="120" t="s">
        <v>559</v>
      </c>
      <c r="BN21" s="120" t="s">
        <v>559</v>
      </c>
      <c r="BO21" s="471"/>
      <c r="BP21" s="471"/>
      <c r="BQ21" s="414"/>
      <c r="BR21" s="470">
        <f t="shared" si="23"/>
        <v>6</v>
      </c>
      <c r="BS21" s="164" t="str">
        <f t="shared" si="24"/>
        <v/>
      </c>
      <c r="BT21" s="414"/>
      <c r="BU21" s="414"/>
      <c r="BV21" s="414"/>
      <c r="BW21" s="414"/>
    </row>
    <row r="22" ht="30.0" customHeight="1">
      <c r="A22" s="160">
        <f>'3A 2025 - 2026 DATOS DEL ESTUDI'!N19</f>
        <v>32745811</v>
      </c>
      <c r="B22" s="160">
        <v>16.0</v>
      </c>
      <c r="C22" s="161" t="str">
        <f>'3A 2025 - 2026 DATOS DEL ESTUDI'!B19</f>
        <v>Misael Starberk Ferreras Pérez</v>
      </c>
      <c r="D22" s="162" t="s">
        <v>559</v>
      </c>
      <c r="E22" s="162" t="s">
        <v>559</v>
      </c>
      <c r="F22" s="162" t="s">
        <v>559</v>
      </c>
      <c r="G22" s="162" t="s">
        <v>559</v>
      </c>
      <c r="H22" s="162"/>
      <c r="I22" s="163"/>
      <c r="J22" s="163"/>
      <c r="K22" s="163"/>
      <c r="L22" s="163"/>
      <c r="M22" s="163"/>
      <c r="N22" s="162">
        <f t="shared" si="1"/>
        <v>4</v>
      </c>
      <c r="O22" s="164" t="str">
        <f t="shared" si="2"/>
        <v/>
      </c>
      <c r="P22" s="165">
        <f t="shared" si="3"/>
        <v>0</v>
      </c>
      <c r="Q22" s="164" t="str">
        <f t="shared" si="4"/>
        <v/>
      </c>
      <c r="R22" s="166">
        <f t="shared" si="5"/>
        <v>0</v>
      </c>
      <c r="S22" s="164" t="str">
        <f t="shared" si="6"/>
        <v/>
      </c>
      <c r="T22" s="160">
        <v>16.0</v>
      </c>
      <c r="U22" s="161" t="str">
        <f t="shared" si="7"/>
        <v>Misael Starberk Ferreras Pérez</v>
      </c>
      <c r="V22" s="162"/>
      <c r="W22" s="162"/>
      <c r="X22" s="162"/>
      <c r="Y22" s="162"/>
      <c r="Z22" s="162"/>
      <c r="AA22" s="162"/>
      <c r="AB22" s="163"/>
      <c r="AC22" s="163"/>
      <c r="AD22" s="163"/>
      <c r="AE22" s="163"/>
      <c r="AF22" s="163">
        <f t="shared" si="8"/>
        <v>0</v>
      </c>
      <c r="AG22" s="164" t="str">
        <f t="shared" si="9"/>
        <v/>
      </c>
      <c r="AH22" s="166">
        <f t="shared" si="10"/>
        <v>0</v>
      </c>
      <c r="AI22" s="164" t="str">
        <f t="shared" si="11"/>
        <v/>
      </c>
      <c r="AJ22" s="166">
        <f t="shared" si="12"/>
        <v>0</v>
      </c>
      <c r="AK22" s="164"/>
      <c r="AL22" s="404">
        <f t="shared" si="13"/>
        <v>32745811</v>
      </c>
      <c r="AM22" s="160">
        <v>16.0</v>
      </c>
      <c r="AN22" s="405" t="str">
        <f t="shared" si="14"/>
        <v>Misael Starberk Ferreras Pérez</v>
      </c>
      <c r="AO22" s="162" t="s">
        <v>559</v>
      </c>
      <c r="AP22" s="162" t="s">
        <v>559</v>
      </c>
      <c r="AQ22" s="162" t="s">
        <v>559</v>
      </c>
      <c r="AR22" s="162" t="s">
        <v>559</v>
      </c>
      <c r="AS22" s="162" t="s">
        <v>559</v>
      </c>
      <c r="AT22" s="164"/>
      <c r="AU22" s="164"/>
      <c r="AV22" s="164"/>
      <c r="AW22" s="164"/>
      <c r="AX22" s="164"/>
      <c r="AY22" s="166">
        <f t="shared" si="15"/>
        <v>5</v>
      </c>
      <c r="AZ22" s="407" t="str">
        <f t="shared" si="16"/>
        <v/>
      </c>
      <c r="BA22" s="406">
        <f t="shared" si="17"/>
        <v>0</v>
      </c>
      <c r="BB22" s="406" t="str">
        <f t="shared" si="18"/>
        <v/>
      </c>
      <c r="BC22" s="406">
        <f t="shared" si="19"/>
        <v>0</v>
      </c>
      <c r="BD22" s="406" t="str">
        <f t="shared" si="20"/>
        <v/>
      </c>
      <c r="BE22" s="22">
        <f t="shared" si="21"/>
        <v>32745811</v>
      </c>
      <c r="BF22" s="411">
        <v>16.0</v>
      </c>
      <c r="BG22" s="405" t="str">
        <f t="shared" si="22"/>
        <v>Misael Starberk Ferreras Pérez</v>
      </c>
      <c r="BH22" s="162" t="s">
        <v>559</v>
      </c>
      <c r="BI22" s="120" t="s">
        <v>559</v>
      </c>
      <c r="BJ22" s="120" t="s">
        <v>559</v>
      </c>
      <c r="BK22" s="120" t="s">
        <v>559</v>
      </c>
      <c r="BL22" s="120" t="s">
        <v>559</v>
      </c>
      <c r="BM22" s="120" t="s">
        <v>559</v>
      </c>
      <c r="BN22" s="120" t="s">
        <v>559</v>
      </c>
      <c r="BO22" s="471"/>
      <c r="BP22" s="471"/>
      <c r="BQ22" s="414"/>
      <c r="BR22" s="470">
        <f t="shared" si="23"/>
        <v>7</v>
      </c>
      <c r="BS22" s="164" t="str">
        <f t="shared" si="24"/>
        <v/>
      </c>
      <c r="BT22" s="414"/>
      <c r="BU22" s="414"/>
      <c r="BV22" s="414"/>
      <c r="BW22" s="414"/>
    </row>
    <row r="23" ht="30.0" customHeight="1">
      <c r="A23" s="160">
        <f>'3A 2025 - 2026 DATOS DEL ESTUDI'!N20</f>
        <v>6739413</v>
      </c>
      <c r="B23" s="160">
        <v>17.0</v>
      </c>
      <c r="C23" s="161" t="str">
        <f>'3A 2025 - 2026 DATOS DEL ESTUDI'!B20</f>
        <v>Ruth Esther Fernández Rodríguez</v>
      </c>
      <c r="D23" s="162" t="s">
        <v>559</v>
      </c>
      <c r="E23" s="162" t="s">
        <v>579</v>
      </c>
      <c r="F23" s="162" t="s">
        <v>559</v>
      </c>
      <c r="G23" s="162" t="s">
        <v>579</v>
      </c>
      <c r="H23" s="162"/>
      <c r="I23" s="163"/>
      <c r="J23" s="163"/>
      <c r="K23" s="163"/>
      <c r="L23" s="163"/>
      <c r="M23" s="163"/>
      <c r="N23" s="162">
        <f t="shared" si="1"/>
        <v>2</v>
      </c>
      <c r="O23" s="164" t="str">
        <f t="shared" si="2"/>
        <v/>
      </c>
      <c r="P23" s="165">
        <f t="shared" si="3"/>
        <v>2</v>
      </c>
      <c r="Q23" s="164" t="str">
        <f t="shared" si="4"/>
        <v/>
      </c>
      <c r="R23" s="166">
        <f t="shared" si="5"/>
        <v>0</v>
      </c>
      <c r="S23" s="164" t="str">
        <f t="shared" si="6"/>
        <v/>
      </c>
      <c r="T23" s="160">
        <v>17.0</v>
      </c>
      <c r="U23" s="161" t="str">
        <f t="shared" si="7"/>
        <v>Ruth Esther Fernández Rodríguez</v>
      </c>
      <c r="V23" s="162"/>
      <c r="W23" s="162"/>
      <c r="X23" s="162"/>
      <c r="Y23" s="162"/>
      <c r="Z23" s="162"/>
      <c r="AA23" s="162"/>
      <c r="AB23" s="163"/>
      <c r="AC23" s="163"/>
      <c r="AD23" s="163"/>
      <c r="AE23" s="163"/>
      <c r="AF23" s="163">
        <f t="shared" si="8"/>
        <v>0</v>
      </c>
      <c r="AG23" s="164" t="str">
        <f t="shared" si="9"/>
        <v/>
      </c>
      <c r="AH23" s="166">
        <f t="shared" si="10"/>
        <v>0</v>
      </c>
      <c r="AI23" s="164" t="str">
        <f t="shared" si="11"/>
        <v/>
      </c>
      <c r="AJ23" s="166">
        <f t="shared" si="12"/>
        <v>0</v>
      </c>
      <c r="AK23" s="164"/>
      <c r="AL23" s="404">
        <f t="shared" si="13"/>
        <v>6739413</v>
      </c>
      <c r="AM23" s="160">
        <v>17.0</v>
      </c>
      <c r="AN23" s="405" t="str">
        <f t="shared" si="14"/>
        <v>Ruth Esther Fernández Rodríguez</v>
      </c>
      <c r="AO23" s="162" t="s">
        <v>559</v>
      </c>
      <c r="AP23" s="162" t="s">
        <v>559</v>
      </c>
      <c r="AQ23" s="162" t="s">
        <v>559</v>
      </c>
      <c r="AR23" s="162" t="s">
        <v>579</v>
      </c>
      <c r="AS23" s="162" t="s">
        <v>559</v>
      </c>
      <c r="AT23" s="164"/>
      <c r="AU23" s="164"/>
      <c r="AV23" s="164"/>
      <c r="AW23" s="164"/>
      <c r="AX23" s="164"/>
      <c r="AY23" s="166">
        <f t="shared" si="15"/>
        <v>4</v>
      </c>
      <c r="AZ23" s="407" t="str">
        <f t="shared" si="16"/>
        <v/>
      </c>
      <c r="BA23" s="406">
        <f t="shared" si="17"/>
        <v>1</v>
      </c>
      <c r="BB23" s="406" t="str">
        <f t="shared" si="18"/>
        <v/>
      </c>
      <c r="BC23" s="406">
        <f t="shared" si="19"/>
        <v>0</v>
      </c>
      <c r="BD23" s="406" t="str">
        <f t="shared" si="20"/>
        <v/>
      </c>
      <c r="BE23" s="22">
        <f t="shared" si="21"/>
        <v>6739413</v>
      </c>
      <c r="BF23" s="193">
        <v>17.0</v>
      </c>
      <c r="BG23" s="405" t="str">
        <f t="shared" si="22"/>
        <v>Ruth Esther Fernández Rodríguez</v>
      </c>
      <c r="BH23" s="162" t="s">
        <v>559</v>
      </c>
      <c r="BI23" s="120" t="s">
        <v>559</v>
      </c>
      <c r="BJ23" s="120" t="s">
        <v>559</v>
      </c>
      <c r="BK23" s="120" t="s">
        <v>559</v>
      </c>
      <c r="BL23" s="120" t="s">
        <v>559</v>
      </c>
      <c r="BM23" s="120" t="s">
        <v>559</v>
      </c>
      <c r="BN23" s="120" t="s">
        <v>559</v>
      </c>
      <c r="BO23" s="471"/>
      <c r="BP23" s="471"/>
      <c r="BQ23" s="414"/>
      <c r="BR23" s="470">
        <f t="shared" si="23"/>
        <v>7</v>
      </c>
      <c r="BS23" s="164" t="str">
        <f t="shared" si="24"/>
        <v/>
      </c>
      <c r="BT23" s="414"/>
      <c r="BU23" s="414"/>
      <c r="BV23" s="414"/>
      <c r="BW23" s="414"/>
    </row>
    <row r="24" ht="30.0" customHeight="1">
      <c r="A24" s="160">
        <f>'3A 2025 - 2026 DATOS DEL ESTUDI'!N21</f>
        <v>32812732</v>
      </c>
      <c r="B24" s="160">
        <v>18.0</v>
      </c>
      <c r="C24" s="161" t="str">
        <f>'3A 2025 - 2026 DATOS DEL ESTUDI'!B21</f>
        <v>Discairy  Filpo Estrella</v>
      </c>
      <c r="D24" s="162" t="s">
        <v>559</v>
      </c>
      <c r="E24" s="162" t="s">
        <v>559</v>
      </c>
      <c r="F24" s="162" t="s">
        <v>559</v>
      </c>
      <c r="G24" s="162" t="s">
        <v>559</v>
      </c>
      <c r="H24" s="162"/>
      <c r="I24" s="163"/>
      <c r="J24" s="163"/>
      <c r="K24" s="163"/>
      <c r="L24" s="163"/>
      <c r="M24" s="163"/>
      <c r="N24" s="162">
        <f t="shared" si="1"/>
        <v>4</v>
      </c>
      <c r="O24" s="164" t="str">
        <f t="shared" si="2"/>
        <v/>
      </c>
      <c r="P24" s="165">
        <f t="shared" si="3"/>
        <v>0</v>
      </c>
      <c r="Q24" s="164" t="str">
        <f t="shared" si="4"/>
        <v/>
      </c>
      <c r="R24" s="166">
        <f t="shared" si="5"/>
        <v>0</v>
      </c>
      <c r="S24" s="164" t="str">
        <f t="shared" si="6"/>
        <v/>
      </c>
      <c r="T24" s="160">
        <v>18.0</v>
      </c>
      <c r="U24" s="161" t="str">
        <f t="shared" si="7"/>
        <v>Discairy  Filpo Estrella</v>
      </c>
      <c r="V24" s="162"/>
      <c r="W24" s="162"/>
      <c r="X24" s="162"/>
      <c r="Y24" s="162"/>
      <c r="Z24" s="162"/>
      <c r="AA24" s="162"/>
      <c r="AB24" s="163"/>
      <c r="AC24" s="163"/>
      <c r="AD24" s="163"/>
      <c r="AE24" s="163"/>
      <c r="AF24" s="163">
        <f t="shared" si="8"/>
        <v>0</v>
      </c>
      <c r="AG24" s="164" t="str">
        <f t="shared" si="9"/>
        <v/>
      </c>
      <c r="AH24" s="166">
        <f t="shared" si="10"/>
        <v>0</v>
      </c>
      <c r="AI24" s="164" t="str">
        <f t="shared" si="11"/>
        <v/>
      </c>
      <c r="AJ24" s="166">
        <f t="shared" si="12"/>
        <v>0</v>
      </c>
      <c r="AK24" s="164"/>
      <c r="AL24" s="404">
        <f t="shared" si="13"/>
        <v>32812732</v>
      </c>
      <c r="AM24" s="160">
        <v>18.0</v>
      </c>
      <c r="AN24" s="405" t="str">
        <f t="shared" si="14"/>
        <v>Discairy  Filpo Estrella</v>
      </c>
      <c r="AO24" s="162" t="s">
        <v>559</v>
      </c>
      <c r="AP24" s="162" t="s">
        <v>559</v>
      </c>
      <c r="AQ24" s="162" t="s">
        <v>559</v>
      </c>
      <c r="AR24" s="162" t="s">
        <v>559</v>
      </c>
      <c r="AS24" s="162" t="s">
        <v>559</v>
      </c>
      <c r="AT24" s="164"/>
      <c r="AU24" s="164"/>
      <c r="AV24" s="164"/>
      <c r="AW24" s="164"/>
      <c r="AX24" s="164"/>
      <c r="AY24" s="166">
        <f t="shared" si="15"/>
        <v>5</v>
      </c>
      <c r="AZ24" s="407" t="str">
        <f t="shared" si="16"/>
        <v/>
      </c>
      <c r="BA24" s="406">
        <f t="shared" si="17"/>
        <v>0</v>
      </c>
      <c r="BB24" s="406" t="str">
        <f t="shared" si="18"/>
        <v/>
      </c>
      <c r="BC24" s="406">
        <f t="shared" si="19"/>
        <v>0</v>
      </c>
      <c r="BD24" s="406" t="str">
        <f t="shared" si="20"/>
        <v/>
      </c>
      <c r="BE24" s="22">
        <f t="shared" si="21"/>
        <v>32812732</v>
      </c>
      <c r="BF24" s="411">
        <v>18.0</v>
      </c>
      <c r="BG24" s="405" t="str">
        <f t="shared" si="22"/>
        <v>Discairy  Filpo Estrella</v>
      </c>
      <c r="BH24" s="162" t="s">
        <v>559</v>
      </c>
      <c r="BI24" s="120" t="s">
        <v>559</v>
      </c>
      <c r="BJ24" s="120" t="s">
        <v>559</v>
      </c>
      <c r="BK24" s="120" t="s">
        <v>559</v>
      </c>
      <c r="BL24" s="120" t="s">
        <v>559</v>
      </c>
      <c r="BM24" s="120" t="s">
        <v>559</v>
      </c>
      <c r="BN24" s="120" t="s">
        <v>559</v>
      </c>
      <c r="BO24" s="471"/>
      <c r="BP24" s="471"/>
      <c r="BQ24" s="414"/>
      <c r="BR24" s="470">
        <f t="shared" si="23"/>
        <v>7</v>
      </c>
      <c r="BS24" s="164" t="str">
        <f t="shared" si="24"/>
        <v/>
      </c>
      <c r="BT24" s="414"/>
      <c r="BU24" s="414"/>
      <c r="BV24" s="414"/>
      <c r="BW24" s="414"/>
    </row>
    <row r="25" ht="30.0" customHeight="1">
      <c r="A25" s="160">
        <f>'3A 2025 - 2026 DATOS DEL ESTUDI'!N22</f>
        <v>32529336</v>
      </c>
      <c r="B25" s="160">
        <v>19.0</v>
      </c>
      <c r="C25" s="161" t="str">
        <f>'3A 2025 - 2026 DATOS DEL ESTUDI'!B22</f>
        <v>Alexis Enmanuel Gil  Sánchez</v>
      </c>
      <c r="D25" s="162" t="s">
        <v>559</v>
      </c>
      <c r="E25" s="162" t="s">
        <v>559</v>
      </c>
      <c r="F25" s="162" t="s">
        <v>559</v>
      </c>
      <c r="G25" s="162" t="s">
        <v>559</v>
      </c>
      <c r="H25" s="162"/>
      <c r="I25" s="163"/>
      <c r="J25" s="163"/>
      <c r="K25" s="163"/>
      <c r="L25" s="163"/>
      <c r="M25" s="163"/>
      <c r="N25" s="162">
        <f t="shared" si="1"/>
        <v>4</v>
      </c>
      <c r="O25" s="164" t="str">
        <f t="shared" si="2"/>
        <v/>
      </c>
      <c r="P25" s="165">
        <f t="shared" si="3"/>
        <v>0</v>
      </c>
      <c r="Q25" s="164" t="str">
        <f t="shared" si="4"/>
        <v/>
      </c>
      <c r="R25" s="166">
        <f t="shared" si="5"/>
        <v>0</v>
      </c>
      <c r="S25" s="164" t="str">
        <f t="shared" si="6"/>
        <v/>
      </c>
      <c r="T25" s="160">
        <v>19.0</v>
      </c>
      <c r="U25" s="161" t="str">
        <f t="shared" si="7"/>
        <v>Alexis Enmanuel Gil  Sánchez</v>
      </c>
      <c r="V25" s="162"/>
      <c r="W25" s="162"/>
      <c r="X25" s="162"/>
      <c r="Y25" s="162"/>
      <c r="Z25" s="162"/>
      <c r="AA25" s="162"/>
      <c r="AB25" s="163"/>
      <c r="AC25" s="163"/>
      <c r="AD25" s="163"/>
      <c r="AE25" s="163"/>
      <c r="AF25" s="163">
        <f t="shared" si="8"/>
        <v>0</v>
      </c>
      <c r="AG25" s="164" t="str">
        <f t="shared" si="9"/>
        <v/>
      </c>
      <c r="AH25" s="166">
        <f t="shared" si="10"/>
        <v>0</v>
      </c>
      <c r="AI25" s="164" t="str">
        <f t="shared" si="11"/>
        <v/>
      </c>
      <c r="AJ25" s="166">
        <f t="shared" si="12"/>
        <v>0</v>
      </c>
      <c r="AK25" s="164"/>
      <c r="AL25" s="404">
        <f t="shared" si="13"/>
        <v>32529336</v>
      </c>
      <c r="AM25" s="160">
        <v>19.0</v>
      </c>
      <c r="AN25" s="405" t="str">
        <f t="shared" si="14"/>
        <v>Alexis Enmanuel Gil  Sánchez</v>
      </c>
      <c r="AO25" s="162" t="s">
        <v>559</v>
      </c>
      <c r="AP25" s="162" t="s">
        <v>559</v>
      </c>
      <c r="AQ25" s="162" t="s">
        <v>559</v>
      </c>
      <c r="AR25" s="162" t="s">
        <v>559</v>
      </c>
      <c r="AS25" s="162" t="s">
        <v>559</v>
      </c>
      <c r="AT25" s="164"/>
      <c r="AU25" s="164"/>
      <c r="AV25" s="164"/>
      <c r="AW25" s="164"/>
      <c r="AX25" s="164"/>
      <c r="AY25" s="166">
        <f t="shared" si="15"/>
        <v>5</v>
      </c>
      <c r="AZ25" s="407" t="str">
        <f t="shared" si="16"/>
        <v/>
      </c>
      <c r="BA25" s="406">
        <f t="shared" si="17"/>
        <v>0</v>
      </c>
      <c r="BB25" s="406" t="str">
        <f t="shared" si="18"/>
        <v/>
      </c>
      <c r="BC25" s="406">
        <f t="shared" si="19"/>
        <v>0</v>
      </c>
      <c r="BD25" s="406" t="str">
        <f t="shared" si="20"/>
        <v/>
      </c>
      <c r="BE25" s="22">
        <f t="shared" si="21"/>
        <v>32529336</v>
      </c>
      <c r="BF25" s="193">
        <v>19.0</v>
      </c>
      <c r="BG25" s="405" t="str">
        <f t="shared" si="22"/>
        <v>Alexis Enmanuel Gil  Sánchez</v>
      </c>
      <c r="BH25" s="162" t="s">
        <v>559</v>
      </c>
      <c r="BI25" s="120" t="s">
        <v>559</v>
      </c>
      <c r="BJ25" s="120" t="s">
        <v>559</v>
      </c>
      <c r="BK25" s="120" t="s">
        <v>559</v>
      </c>
      <c r="BL25" s="120" t="s">
        <v>559</v>
      </c>
      <c r="BM25" s="120" t="s">
        <v>559</v>
      </c>
      <c r="BN25" s="120" t="s">
        <v>559</v>
      </c>
      <c r="BO25" s="471"/>
      <c r="BP25" s="471"/>
      <c r="BQ25" s="414"/>
      <c r="BR25" s="470">
        <f t="shared" si="23"/>
        <v>7</v>
      </c>
      <c r="BS25" s="164" t="str">
        <f t="shared" si="24"/>
        <v/>
      </c>
      <c r="BT25" s="414"/>
      <c r="BU25" s="414"/>
      <c r="BV25" s="414"/>
      <c r="BW25" s="414"/>
    </row>
    <row r="26" ht="30.0" customHeight="1">
      <c r="A26" s="160">
        <f>'3A 2025 - 2026 DATOS DEL ESTUDI'!N23</f>
        <v>22047916</v>
      </c>
      <c r="B26" s="160">
        <v>20.0</v>
      </c>
      <c r="C26" s="161" t="str">
        <f>'3A 2025 - 2026 DATOS DEL ESTUDI'!B23</f>
        <v>Ayendy Jesús Guzmán</v>
      </c>
      <c r="D26" s="162" t="s">
        <v>578</v>
      </c>
      <c r="E26" s="162" t="s">
        <v>559</v>
      </c>
      <c r="F26" s="162" t="s">
        <v>559</v>
      </c>
      <c r="G26" s="162" t="s">
        <v>559</v>
      </c>
      <c r="H26" s="162"/>
      <c r="I26" s="163"/>
      <c r="J26" s="163"/>
      <c r="K26" s="163"/>
      <c r="L26" s="163"/>
      <c r="M26" s="163"/>
      <c r="N26" s="162">
        <f t="shared" si="1"/>
        <v>4</v>
      </c>
      <c r="O26" s="164" t="str">
        <f t="shared" si="2"/>
        <v/>
      </c>
      <c r="P26" s="165">
        <f t="shared" si="3"/>
        <v>0</v>
      </c>
      <c r="Q26" s="164" t="str">
        <f t="shared" si="4"/>
        <v/>
      </c>
      <c r="R26" s="166">
        <f t="shared" si="5"/>
        <v>1</v>
      </c>
      <c r="S26" s="164" t="str">
        <f t="shared" si="6"/>
        <v/>
      </c>
      <c r="T26" s="160">
        <v>20.0</v>
      </c>
      <c r="U26" s="161" t="str">
        <f t="shared" si="7"/>
        <v>Ayendy Jesús Guzmán</v>
      </c>
      <c r="V26" s="162"/>
      <c r="W26" s="162"/>
      <c r="X26" s="162"/>
      <c r="Y26" s="162"/>
      <c r="Z26" s="162"/>
      <c r="AA26" s="162"/>
      <c r="AB26" s="163"/>
      <c r="AC26" s="163"/>
      <c r="AD26" s="163"/>
      <c r="AE26" s="163"/>
      <c r="AF26" s="163">
        <f t="shared" si="8"/>
        <v>0</v>
      </c>
      <c r="AG26" s="164" t="str">
        <f t="shared" si="9"/>
        <v/>
      </c>
      <c r="AH26" s="166">
        <f t="shared" si="10"/>
        <v>0</v>
      </c>
      <c r="AI26" s="164" t="str">
        <f t="shared" si="11"/>
        <v/>
      </c>
      <c r="AJ26" s="166">
        <f t="shared" si="12"/>
        <v>0</v>
      </c>
      <c r="AK26" s="164"/>
      <c r="AL26" s="404">
        <f t="shared" si="13"/>
        <v>22047916</v>
      </c>
      <c r="AM26" s="160">
        <v>20.0</v>
      </c>
      <c r="AN26" s="405" t="str">
        <f t="shared" si="14"/>
        <v>Ayendy Jesús Guzmán</v>
      </c>
      <c r="AO26" s="162" t="s">
        <v>579</v>
      </c>
      <c r="AP26" s="162" t="s">
        <v>579</v>
      </c>
      <c r="AQ26" s="162" t="s">
        <v>559</v>
      </c>
      <c r="AR26" s="162" t="s">
        <v>559</v>
      </c>
      <c r="AS26" s="162" t="s">
        <v>559</v>
      </c>
      <c r="AT26" s="164"/>
      <c r="AU26" s="164"/>
      <c r="AV26" s="164"/>
      <c r="AW26" s="164"/>
      <c r="AX26" s="164"/>
      <c r="AY26" s="166">
        <f t="shared" si="15"/>
        <v>3</v>
      </c>
      <c r="AZ26" s="407" t="str">
        <f t="shared" si="16"/>
        <v/>
      </c>
      <c r="BA26" s="406">
        <f t="shared" si="17"/>
        <v>2</v>
      </c>
      <c r="BB26" s="406" t="str">
        <f t="shared" si="18"/>
        <v/>
      </c>
      <c r="BC26" s="406">
        <f t="shared" si="19"/>
        <v>0</v>
      </c>
      <c r="BD26" s="406" t="str">
        <f t="shared" si="20"/>
        <v/>
      </c>
      <c r="BE26" s="22">
        <f t="shared" si="21"/>
        <v>22047916</v>
      </c>
      <c r="BF26" s="411">
        <v>20.0</v>
      </c>
      <c r="BG26" s="405" t="str">
        <f t="shared" si="22"/>
        <v>Ayendy Jesús Guzmán</v>
      </c>
      <c r="BH26" s="162" t="s">
        <v>559</v>
      </c>
      <c r="BI26" s="120" t="s">
        <v>579</v>
      </c>
      <c r="BJ26" s="120" t="s">
        <v>579</v>
      </c>
      <c r="BK26" s="120" t="s">
        <v>559</v>
      </c>
      <c r="BL26" s="120" t="s">
        <v>559</v>
      </c>
      <c r="BM26" s="120" t="s">
        <v>559</v>
      </c>
      <c r="BN26" s="120" t="s">
        <v>579</v>
      </c>
      <c r="BO26" s="471"/>
      <c r="BP26" s="471"/>
      <c r="BQ26" s="414"/>
      <c r="BR26" s="470">
        <f t="shared" si="23"/>
        <v>4</v>
      </c>
      <c r="BS26" s="164" t="str">
        <f t="shared" si="24"/>
        <v/>
      </c>
      <c r="BT26" s="414"/>
      <c r="BU26" s="414"/>
      <c r="BV26" s="414"/>
      <c r="BW26" s="414"/>
    </row>
    <row r="27" ht="30.0" customHeight="1">
      <c r="A27" s="160">
        <f>'3A 2025 - 2026 DATOS DEL ESTUDI'!N24</f>
        <v>32387479</v>
      </c>
      <c r="B27" s="160">
        <v>21.0</v>
      </c>
      <c r="C27" s="161" t="str">
        <f>'3A 2025 - 2026 DATOS DEL ESTUDI'!B24</f>
        <v>Yassir  Hernández Disla</v>
      </c>
      <c r="D27" s="162" t="s">
        <v>559</v>
      </c>
      <c r="E27" s="162" t="s">
        <v>559</v>
      </c>
      <c r="F27" s="162" t="s">
        <v>559</v>
      </c>
      <c r="G27" s="162" t="s">
        <v>578</v>
      </c>
      <c r="H27" s="162"/>
      <c r="I27" s="163"/>
      <c r="J27" s="163"/>
      <c r="K27" s="163"/>
      <c r="L27" s="163"/>
      <c r="M27" s="163"/>
      <c r="N27" s="162">
        <f t="shared" si="1"/>
        <v>4</v>
      </c>
      <c r="O27" s="164" t="str">
        <f t="shared" si="2"/>
        <v/>
      </c>
      <c r="P27" s="165">
        <f t="shared" si="3"/>
        <v>0</v>
      </c>
      <c r="Q27" s="164" t="str">
        <f t="shared" si="4"/>
        <v/>
      </c>
      <c r="R27" s="166">
        <f t="shared" si="5"/>
        <v>1</v>
      </c>
      <c r="S27" s="164" t="str">
        <f t="shared" si="6"/>
        <v/>
      </c>
      <c r="T27" s="160">
        <v>21.0</v>
      </c>
      <c r="U27" s="161" t="str">
        <f t="shared" si="7"/>
        <v>Yassir  Hernández Disla</v>
      </c>
      <c r="V27" s="162"/>
      <c r="W27" s="162"/>
      <c r="X27" s="162"/>
      <c r="Y27" s="162"/>
      <c r="Z27" s="162"/>
      <c r="AA27" s="162"/>
      <c r="AB27" s="163"/>
      <c r="AC27" s="163"/>
      <c r="AD27" s="163"/>
      <c r="AE27" s="163"/>
      <c r="AF27" s="163">
        <f t="shared" si="8"/>
        <v>0</v>
      </c>
      <c r="AG27" s="164" t="str">
        <f t="shared" si="9"/>
        <v/>
      </c>
      <c r="AH27" s="166">
        <f t="shared" si="10"/>
        <v>0</v>
      </c>
      <c r="AI27" s="164" t="str">
        <f t="shared" si="11"/>
        <v/>
      </c>
      <c r="AJ27" s="166">
        <f t="shared" si="12"/>
        <v>0</v>
      </c>
      <c r="AK27" s="164"/>
      <c r="AL27" s="404">
        <f t="shared" si="13"/>
        <v>32387479</v>
      </c>
      <c r="AM27" s="160">
        <v>21.0</v>
      </c>
      <c r="AN27" s="405" t="str">
        <f t="shared" si="14"/>
        <v>Yassir  Hernández Disla</v>
      </c>
      <c r="AO27" s="162" t="s">
        <v>559</v>
      </c>
      <c r="AP27" s="162" t="s">
        <v>559</v>
      </c>
      <c r="AQ27" s="162" t="s">
        <v>559</v>
      </c>
      <c r="AR27" s="162" t="s">
        <v>559</v>
      </c>
      <c r="AS27" s="162" t="s">
        <v>559</v>
      </c>
      <c r="AT27" s="164"/>
      <c r="AU27" s="164"/>
      <c r="AV27" s="164"/>
      <c r="AW27" s="164"/>
      <c r="AX27" s="164"/>
      <c r="AY27" s="166">
        <f t="shared" si="15"/>
        <v>5</v>
      </c>
      <c r="AZ27" s="407" t="str">
        <f t="shared" si="16"/>
        <v/>
      </c>
      <c r="BA27" s="406">
        <f t="shared" si="17"/>
        <v>0</v>
      </c>
      <c r="BB27" s="406" t="str">
        <f t="shared" si="18"/>
        <v/>
      </c>
      <c r="BC27" s="406">
        <f t="shared" si="19"/>
        <v>0</v>
      </c>
      <c r="BD27" s="406" t="str">
        <f t="shared" si="20"/>
        <v/>
      </c>
      <c r="BE27" s="22">
        <f t="shared" si="21"/>
        <v>32387479</v>
      </c>
      <c r="BF27" s="193">
        <v>21.0</v>
      </c>
      <c r="BG27" s="405" t="str">
        <f t="shared" si="22"/>
        <v>Yassir  Hernández Disla</v>
      </c>
      <c r="BH27" s="162" t="s">
        <v>559</v>
      </c>
      <c r="BI27" s="120" t="s">
        <v>559</v>
      </c>
      <c r="BJ27" s="120" t="s">
        <v>559</v>
      </c>
      <c r="BK27" s="120" t="s">
        <v>559</v>
      </c>
      <c r="BL27" s="120" t="s">
        <v>559</v>
      </c>
      <c r="BM27" s="120" t="s">
        <v>559</v>
      </c>
      <c r="BN27" s="120" t="s">
        <v>559</v>
      </c>
      <c r="BO27" s="471"/>
      <c r="BP27" s="471"/>
      <c r="BQ27" s="414"/>
      <c r="BR27" s="470">
        <f t="shared" si="23"/>
        <v>7</v>
      </c>
      <c r="BS27" s="164" t="str">
        <f t="shared" si="24"/>
        <v/>
      </c>
      <c r="BT27" s="414"/>
      <c r="BU27" s="414"/>
      <c r="BV27" s="414"/>
      <c r="BW27" s="414"/>
    </row>
    <row r="28" ht="30.0" customHeight="1">
      <c r="A28" s="160">
        <f>'3A 2025 - 2026 DATOS DEL ESTUDI'!N25</f>
        <v>6635033</v>
      </c>
      <c r="B28" s="160">
        <v>22.0</v>
      </c>
      <c r="C28" s="161" t="str">
        <f>'3A 2025 - 2026 DATOS DEL ESTUDI'!B25</f>
        <v>Yadiel  Jiménez Betances</v>
      </c>
      <c r="D28" s="162" t="s">
        <v>559</v>
      </c>
      <c r="E28" s="162" t="s">
        <v>559</v>
      </c>
      <c r="F28" s="162" t="s">
        <v>559</v>
      </c>
      <c r="G28" s="162" t="s">
        <v>559</v>
      </c>
      <c r="H28" s="162"/>
      <c r="I28" s="163"/>
      <c r="J28" s="163"/>
      <c r="K28" s="163"/>
      <c r="L28" s="163"/>
      <c r="M28" s="163"/>
      <c r="N28" s="162">
        <f t="shared" si="1"/>
        <v>4</v>
      </c>
      <c r="O28" s="164" t="str">
        <f t="shared" si="2"/>
        <v/>
      </c>
      <c r="P28" s="165">
        <f t="shared" si="3"/>
        <v>0</v>
      </c>
      <c r="Q28" s="164" t="str">
        <f t="shared" si="4"/>
        <v/>
      </c>
      <c r="R28" s="166">
        <f t="shared" si="5"/>
        <v>0</v>
      </c>
      <c r="S28" s="164" t="str">
        <f t="shared" si="6"/>
        <v/>
      </c>
      <c r="T28" s="160">
        <v>22.0</v>
      </c>
      <c r="U28" s="161" t="str">
        <f t="shared" si="7"/>
        <v>Yadiel  Jiménez Betances</v>
      </c>
      <c r="V28" s="162"/>
      <c r="W28" s="162"/>
      <c r="X28" s="162"/>
      <c r="Y28" s="162"/>
      <c r="Z28" s="162"/>
      <c r="AA28" s="162"/>
      <c r="AB28" s="163"/>
      <c r="AC28" s="163"/>
      <c r="AD28" s="163"/>
      <c r="AE28" s="163"/>
      <c r="AF28" s="163">
        <f t="shared" si="8"/>
        <v>0</v>
      </c>
      <c r="AG28" s="164" t="str">
        <f t="shared" si="9"/>
        <v/>
      </c>
      <c r="AH28" s="166">
        <f t="shared" si="10"/>
        <v>0</v>
      </c>
      <c r="AI28" s="164" t="str">
        <f t="shared" si="11"/>
        <v/>
      </c>
      <c r="AJ28" s="166">
        <f t="shared" si="12"/>
        <v>0</v>
      </c>
      <c r="AK28" s="164"/>
      <c r="AL28" s="404">
        <f t="shared" si="13"/>
        <v>6635033</v>
      </c>
      <c r="AM28" s="160">
        <v>22.0</v>
      </c>
      <c r="AN28" s="405" t="str">
        <f t="shared" si="14"/>
        <v>Yadiel  Jiménez Betances</v>
      </c>
      <c r="AO28" s="162" t="s">
        <v>559</v>
      </c>
      <c r="AP28" s="162" t="s">
        <v>559</v>
      </c>
      <c r="AQ28" s="162" t="s">
        <v>578</v>
      </c>
      <c r="AR28" s="162" t="s">
        <v>559</v>
      </c>
      <c r="AS28" s="162" t="s">
        <v>559</v>
      </c>
      <c r="AT28" s="164"/>
      <c r="AU28" s="164"/>
      <c r="AV28" s="164"/>
      <c r="AW28" s="164"/>
      <c r="AX28" s="164"/>
      <c r="AY28" s="166">
        <f t="shared" si="15"/>
        <v>5</v>
      </c>
      <c r="AZ28" s="407" t="str">
        <f t="shared" si="16"/>
        <v/>
      </c>
      <c r="BA28" s="406">
        <f t="shared" si="17"/>
        <v>0</v>
      </c>
      <c r="BB28" s="406" t="str">
        <f t="shared" si="18"/>
        <v/>
      </c>
      <c r="BC28" s="406">
        <f t="shared" si="19"/>
        <v>1</v>
      </c>
      <c r="BD28" s="406" t="str">
        <f t="shared" si="20"/>
        <v/>
      </c>
      <c r="BE28" s="22">
        <f t="shared" si="21"/>
        <v>6635033</v>
      </c>
      <c r="BF28" s="411">
        <v>22.0</v>
      </c>
      <c r="BG28" s="405" t="str">
        <f t="shared" si="22"/>
        <v>Yadiel  Jiménez Betances</v>
      </c>
      <c r="BH28" s="162" t="s">
        <v>559</v>
      </c>
      <c r="BI28" s="120" t="s">
        <v>559</v>
      </c>
      <c r="BJ28" s="120" t="s">
        <v>559</v>
      </c>
      <c r="BK28" s="120" t="s">
        <v>559</v>
      </c>
      <c r="BL28" s="120" t="s">
        <v>559</v>
      </c>
      <c r="BM28" s="120" t="s">
        <v>559</v>
      </c>
      <c r="BN28" s="120" t="s">
        <v>559</v>
      </c>
      <c r="BO28" s="471"/>
      <c r="BP28" s="471"/>
      <c r="BQ28" s="414"/>
      <c r="BR28" s="470">
        <f t="shared" si="23"/>
        <v>7</v>
      </c>
      <c r="BS28" s="164" t="str">
        <f t="shared" si="24"/>
        <v/>
      </c>
      <c r="BT28" s="414"/>
      <c r="BU28" s="414"/>
      <c r="BV28" s="414"/>
      <c r="BW28" s="414"/>
    </row>
    <row r="29" ht="30.0" customHeight="1">
      <c r="A29" s="160">
        <f>'3A 2025 - 2026 DATOS DEL ESTUDI'!N26</f>
        <v>32857385</v>
      </c>
      <c r="B29" s="160">
        <v>23.0</v>
      </c>
      <c r="C29" s="161" t="str">
        <f>'3A 2025 - 2026 DATOS DEL ESTUDI'!B26</f>
        <v>Yamel  Mella Aquino</v>
      </c>
      <c r="D29" s="162" t="s">
        <v>559</v>
      </c>
      <c r="E29" s="162" t="s">
        <v>559</v>
      </c>
      <c r="F29" s="162" t="s">
        <v>559</v>
      </c>
      <c r="G29" s="162" t="s">
        <v>559</v>
      </c>
      <c r="H29" s="162"/>
      <c r="I29" s="163"/>
      <c r="J29" s="163"/>
      <c r="K29" s="163"/>
      <c r="L29" s="163"/>
      <c r="M29" s="163"/>
      <c r="N29" s="162">
        <f t="shared" si="1"/>
        <v>4</v>
      </c>
      <c r="O29" s="164" t="str">
        <f t="shared" si="2"/>
        <v/>
      </c>
      <c r="P29" s="165">
        <f t="shared" si="3"/>
        <v>0</v>
      </c>
      <c r="Q29" s="164" t="str">
        <f t="shared" si="4"/>
        <v/>
      </c>
      <c r="R29" s="166">
        <f t="shared" si="5"/>
        <v>0</v>
      </c>
      <c r="S29" s="164" t="str">
        <f t="shared" si="6"/>
        <v/>
      </c>
      <c r="T29" s="160">
        <v>23.0</v>
      </c>
      <c r="U29" s="161" t="str">
        <f t="shared" si="7"/>
        <v>Yamel  Mella Aquino</v>
      </c>
      <c r="V29" s="162"/>
      <c r="W29" s="162"/>
      <c r="X29" s="162"/>
      <c r="Y29" s="162"/>
      <c r="Z29" s="162"/>
      <c r="AA29" s="162"/>
      <c r="AB29" s="163"/>
      <c r="AC29" s="163"/>
      <c r="AD29" s="163"/>
      <c r="AE29" s="163"/>
      <c r="AF29" s="163">
        <f t="shared" si="8"/>
        <v>0</v>
      </c>
      <c r="AG29" s="164" t="str">
        <f t="shared" si="9"/>
        <v/>
      </c>
      <c r="AH29" s="166">
        <f t="shared" si="10"/>
        <v>0</v>
      </c>
      <c r="AI29" s="164" t="str">
        <f t="shared" si="11"/>
        <v/>
      </c>
      <c r="AJ29" s="166">
        <f t="shared" si="12"/>
        <v>0</v>
      </c>
      <c r="AK29" s="164"/>
      <c r="AL29" s="404">
        <f t="shared" si="13"/>
        <v>32857385</v>
      </c>
      <c r="AM29" s="160">
        <v>23.0</v>
      </c>
      <c r="AN29" s="405" t="str">
        <f t="shared" si="14"/>
        <v>Yamel  Mella Aquino</v>
      </c>
      <c r="AO29" s="162" t="s">
        <v>559</v>
      </c>
      <c r="AP29" s="162" t="s">
        <v>559</v>
      </c>
      <c r="AQ29" s="162" t="s">
        <v>559</v>
      </c>
      <c r="AR29" s="162" t="s">
        <v>559</v>
      </c>
      <c r="AS29" s="162" t="s">
        <v>559</v>
      </c>
      <c r="AT29" s="164"/>
      <c r="AU29" s="164"/>
      <c r="AV29" s="164"/>
      <c r="AW29" s="164"/>
      <c r="AX29" s="164"/>
      <c r="AY29" s="166">
        <f t="shared" si="15"/>
        <v>5</v>
      </c>
      <c r="AZ29" s="407" t="str">
        <f t="shared" si="16"/>
        <v/>
      </c>
      <c r="BA29" s="406">
        <f t="shared" si="17"/>
        <v>0</v>
      </c>
      <c r="BB29" s="406" t="str">
        <f t="shared" si="18"/>
        <v/>
      </c>
      <c r="BC29" s="406">
        <f t="shared" si="19"/>
        <v>0</v>
      </c>
      <c r="BD29" s="406" t="str">
        <f t="shared" si="20"/>
        <v/>
      </c>
      <c r="BE29" s="22">
        <f t="shared" si="21"/>
        <v>32857385</v>
      </c>
      <c r="BF29" s="193">
        <v>23.0</v>
      </c>
      <c r="BG29" s="405" t="str">
        <f t="shared" si="22"/>
        <v>Yamel  Mella Aquino</v>
      </c>
      <c r="BH29" s="162" t="s">
        <v>559</v>
      </c>
      <c r="BI29" s="120" t="s">
        <v>559</v>
      </c>
      <c r="BJ29" s="120" t="s">
        <v>559</v>
      </c>
      <c r="BK29" s="120" t="s">
        <v>559</v>
      </c>
      <c r="BL29" s="120" t="s">
        <v>559</v>
      </c>
      <c r="BM29" s="120" t="s">
        <v>579</v>
      </c>
      <c r="BN29" s="120" t="s">
        <v>559</v>
      </c>
      <c r="BO29" s="471"/>
      <c r="BP29" s="471"/>
      <c r="BQ29" s="414"/>
      <c r="BR29" s="470">
        <f t="shared" si="23"/>
        <v>6</v>
      </c>
      <c r="BS29" s="164" t="str">
        <f t="shared" si="24"/>
        <v/>
      </c>
      <c r="BT29" s="414"/>
      <c r="BU29" s="414"/>
      <c r="BV29" s="414"/>
      <c r="BW29" s="414"/>
    </row>
    <row r="30" ht="30.0" customHeight="1">
      <c r="A30" s="160">
        <f>'3A 2025 - 2026 DATOS DEL ESTUDI'!N27</f>
        <v>6396255</v>
      </c>
      <c r="B30" s="160">
        <v>24.0</v>
      </c>
      <c r="C30" s="161" t="str">
        <f>'3A 2025 - 2026 DATOS DEL ESTUDI'!B27</f>
        <v>Sariely Del Carmen Mena Chávez</v>
      </c>
      <c r="D30" s="162" t="s">
        <v>579</v>
      </c>
      <c r="E30" s="162" t="s">
        <v>559</v>
      </c>
      <c r="F30" s="162" t="s">
        <v>559</v>
      </c>
      <c r="G30" s="162" t="s">
        <v>559</v>
      </c>
      <c r="H30" s="162"/>
      <c r="I30" s="163"/>
      <c r="J30" s="163"/>
      <c r="K30" s="163"/>
      <c r="L30" s="163"/>
      <c r="M30" s="163"/>
      <c r="N30" s="162">
        <f t="shared" si="1"/>
        <v>3</v>
      </c>
      <c r="O30" s="164" t="str">
        <f t="shared" si="2"/>
        <v/>
      </c>
      <c r="P30" s="165">
        <f t="shared" si="3"/>
        <v>1</v>
      </c>
      <c r="Q30" s="164" t="str">
        <f t="shared" si="4"/>
        <v/>
      </c>
      <c r="R30" s="166">
        <f t="shared" si="5"/>
        <v>0</v>
      </c>
      <c r="S30" s="164" t="str">
        <f t="shared" si="6"/>
        <v/>
      </c>
      <c r="T30" s="160">
        <v>24.0</v>
      </c>
      <c r="U30" s="161" t="str">
        <f t="shared" si="7"/>
        <v>Sariely Del Carmen Mena Chávez</v>
      </c>
      <c r="V30" s="162"/>
      <c r="W30" s="162"/>
      <c r="X30" s="162"/>
      <c r="Y30" s="162"/>
      <c r="Z30" s="162"/>
      <c r="AA30" s="162"/>
      <c r="AB30" s="163"/>
      <c r="AC30" s="163"/>
      <c r="AD30" s="163"/>
      <c r="AE30" s="163"/>
      <c r="AF30" s="163">
        <f t="shared" si="8"/>
        <v>0</v>
      </c>
      <c r="AG30" s="164" t="str">
        <f t="shared" si="9"/>
        <v/>
      </c>
      <c r="AH30" s="166">
        <f t="shared" si="10"/>
        <v>0</v>
      </c>
      <c r="AI30" s="164" t="str">
        <f t="shared" si="11"/>
        <v/>
      </c>
      <c r="AJ30" s="166">
        <f t="shared" si="12"/>
        <v>0</v>
      </c>
      <c r="AK30" s="164"/>
      <c r="AL30" s="404">
        <f t="shared" si="13"/>
        <v>6396255</v>
      </c>
      <c r="AM30" s="160">
        <v>24.0</v>
      </c>
      <c r="AN30" s="405" t="str">
        <f t="shared" si="14"/>
        <v>Sariely Del Carmen Mena Chávez</v>
      </c>
      <c r="AO30" s="162" t="s">
        <v>579</v>
      </c>
      <c r="AP30" s="162" t="s">
        <v>578</v>
      </c>
      <c r="AQ30" s="162" t="s">
        <v>559</v>
      </c>
      <c r="AR30" s="162" t="s">
        <v>559</v>
      </c>
      <c r="AS30" s="162" t="s">
        <v>559</v>
      </c>
      <c r="AT30" s="164"/>
      <c r="AU30" s="164"/>
      <c r="AV30" s="164"/>
      <c r="AW30" s="164"/>
      <c r="AX30" s="164"/>
      <c r="AY30" s="166">
        <f t="shared" si="15"/>
        <v>4</v>
      </c>
      <c r="AZ30" s="407" t="str">
        <f t="shared" si="16"/>
        <v/>
      </c>
      <c r="BA30" s="406">
        <f t="shared" si="17"/>
        <v>1</v>
      </c>
      <c r="BB30" s="406" t="str">
        <f t="shared" si="18"/>
        <v/>
      </c>
      <c r="BC30" s="406">
        <f t="shared" si="19"/>
        <v>1</v>
      </c>
      <c r="BD30" s="406" t="str">
        <f t="shared" si="20"/>
        <v/>
      </c>
      <c r="BE30" s="22">
        <f t="shared" si="21"/>
        <v>6396255</v>
      </c>
      <c r="BF30" s="411">
        <v>24.0</v>
      </c>
      <c r="BG30" s="405" t="str">
        <f t="shared" si="22"/>
        <v>Sariely Del Carmen Mena Chávez</v>
      </c>
      <c r="BH30" s="162" t="s">
        <v>559</v>
      </c>
      <c r="BI30" s="120" t="s">
        <v>559</v>
      </c>
      <c r="BJ30" s="120" t="s">
        <v>559</v>
      </c>
      <c r="BK30" s="120" t="s">
        <v>579</v>
      </c>
      <c r="BL30" s="120" t="s">
        <v>559</v>
      </c>
      <c r="BM30" s="120" t="s">
        <v>559</v>
      </c>
      <c r="BN30" s="120" t="s">
        <v>559</v>
      </c>
      <c r="BO30" s="471"/>
      <c r="BP30" s="471"/>
      <c r="BQ30" s="414"/>
      <c r="BR30" s="470">
        <f t="shared" si="23"/>
        <v>6</v>
      </c>
      <c r="BS30" s="164" t="str">
        <f t="shared" si="24"/>
        <v/>
      </c>
      <c r="BT30" s="414"/>
      <c r="BU30" s="414"/>
      <c r="BV30" s="414"/>
      <c r="BW30" s="414"/>
    </row>
    <row r="31" ht="30.0" customHeight="1">
      <c r="A31" s="160">
        <f>'3A 2025 - 2026 DATOS DEL ESTUDI'!N28</f>
        <v>33560794</v>
      </c>
      <c r="B31" s="160">
        <v>25.0</v>
      </c>
      <c r="C31" s="161" t="str">
        <f>'3A 2025 - 2026 DATOS DEL ESTUDI'!B28</f>
        <v>David Carmelo Navas Fernández</v>
      </c>
      <c r="D31" s="162" t="s">
        <v>559</v>
      </c>
      <c r="E31" s="162" t="s">
        <v>559</v>
      </c>
      <c r="F31" s="162" t="s">
        <v>559</v>
      </c>
      <c r="G31" s="162" t="s">
        <v>559</v>
      </c>
      <c r="H31" s="162"/>
      <c r="I31" s="163"/>
      <c r="J31" s="163"/>
      <c r="K31" s="163"/>
      <c r="L31" s="163"/>
      <c r="M31" s="163"/>
      <c r="N31" s="162">
        <f t="shared" si="1"/>
        <v>4</v>
      </c>
      <c r="O31" s="164" t="str">
        <f t="shared" si="2"/>
        <v/>
      </c>
      <c r="P31" s="165">
        <f t="shared" si="3"/>
        <v>0</v>
      </c>
      <c r="Q31" s="164" t="str">
        <f t="shared" si="4"/>
        <v/>
      </c>
      <c r="R31" s="166">
        <f t="shared" si="5"/>
        <v>0</v>
      </c>
      <c r="S31" s="164" t="str">
        <f t="shared" si="6"/>
        <v/>
      </c>
      <c r="T31" s="160">
        <v>25.0</v>
      </c>
      <c r="U31" s="161" t="str">
        <f t="shared" si="7"/>
        <v>David Carmelo Navas Fernández</v>
      </c>
      <c r="V31" s="162"/>
      <c r="W31" s="162"/>
      <c r="X31" s="162"/>
      <c r="Y31" s="162"/>
      <c r="Z31" s="162"/>
      <c r="AA31" s="162"/>
      <c r="AB31" s="163"/>
      <c r="AC31" s="163"/>
      <c r="AD31" s="163"/>
      <c r="AE31" s="163"/>
      <c r="AF31" s="163">
        <f t="shared" si="8"/>
        <v>0</v>
      </c>
      <c r="AG31" s="164" t="str">
        <f t="shared" si="9"/>
        <v/>
      </c>
      <c r="AH31" s="166">
        <f t="shared" si="10"/>
        <v>0</v>
      </c>
      <c r="AI31" s="164" t="str">
        <f t="shared" si="11"/>
        <v/>
      </c>
      <c r="AJ31" s="166">
        <f t="shared" si="12"/>
        <v>0</v>
      </c>
      <c r="AK31" s="164"/>
      <c r="AL31" s="404">
        <f t="shared" si="13"/>
        <v>33560794</v>
      </c>
      <c r="AM31" s="160">
        <v>25.0</v>
      </c>
      <c r="AN31" s="405" t="str">
        <f t="shared" si="14"/>
        <v>David Carmelo Navas Fernández</v>
      </c>
      <c r="AO31" s="162" t="s">
        <v>559</v>
      </c>
      <c r="AP31" s="162" t="s">
        <v>559</v>
      </c>
      <c r="AQ31" s="162" t="s">
        <v>559</v>
      </c>
      <c r="AR31" s="162" t="s">
        <v>559</v>
      </c>
      <c r="AS31" s="162" t="s">
        <v>559</v>
      </c>
      <c r="AT31" s="164"/>
      <c r="AU31" s="164"/>
      <c r="AV31" s="164"/>
      <c r="AW31" s="164"/>
      <c r="AX31" s="164"/>
      <c r="AY31" s="166">
        <f t="shared" si="15"/>
        <v>5</v>
      </c>
      <c r="AZ31" s="407" t="str">
        <f t="shared" si="16"/>
        <v/>
      </c>
      <c r="BA31" s="406">
        <f t="shared" si="17"/>
        <v>0</v>
      </c>
      <c r="BB31" s="406" t="str">
        <f t="shared" si="18"/>
        <v/>
      </c>
      <c r="BC31" s="406">
        <f t="shared" si="19"/>
        <v>0</v>
      </c>
      <c r="BD31" s="406" t="str">
        <f t="shared" si="20"/>
        <v/>
      </c>
      <c r="BE31" s="22">
        <f t="shared" si="21"/>
        <v>33560794</v>
      </c>
      <c r="BF31" s="193">
        <v>25.0</v>
      </c>
      <c r="BG31" s="405" t="str">
        <f t="shared" si="22"/>
        <v>David Carmelo Navas Fernández</v>
      </c>
      <c r="BH31" s="162" t="s">
        <v>559</v>
      </c>
      <c r="BI31" s="120" t="s">
        <v>559</v>
      </c>
      <c r="BJ31" s="120" t="s">
        <v>579</v>
      </c>
      <c r="BK31" s="120" t="s">
        <v>559</v>
      </c>
      <c r="BL31" s="120" t="s">
        <v>559</v>
      </c>
      <c r="BM31" s="120" t="s">
        <v>559</v>
      </c>
      <c r="BN31" s="120" t="s">
        <v>559</v>
      </c>
      <c r="BO31" s="471"/>
      <c r="BP31" s="471"/>
      <c r="BQ31" s="414"/>
      <c r="BR31" s="470">
        <f t="shared" si="23"/>
        <v>6</v>
      </c>
      <c r="BS31" s="164" t="str">
        <f t="shared" si="24"/>
        <v/>
      </c>
      <c r="BT31" s="414"/>
      <c r="BU31" s="414"/>
      <c r="BV31" s="414"/>
      <c r="BW31" s="414"/>
    </row>
    <row r="32" ht="30.0" customHeight="1">
      <c r="A32" s="160">
        <f>'3A 2025 - 2026 DATOS DEL ESTUDI'!N29</f>
        <v>32720987</v>
      </c>
      <c r="B32" s="160">
        <v>26.0</v>
      </c>
      <c r="C32" s="161" t="str">
        <f>'3A 2025 - 2026 DATOS DEL ESTUDI'!B29</f>
        <v>Andriw Jelier Ortiz Rodríguez</v>
      </c>
      <c r="D32" s="162" t="s">
        <v>559</v>
      </c>
      <c r="E32" s="162" t="s">
        <v>559</v>
      </c>
      <c r="F32" s="162" t="s">
        <v>559</v>
      </c>
      <c r="G32" s="162" t="s">
        <v>559</v>
      </c>
      <c r="H32" s="162"/>
      <c r="I32" s="163"/>
      <c r="J32" s="163"/>
      <c r="K32" s="163"/>
      <c r="L32" s="163"/>
      <c r="M32" s="163"/>
      <c r="N32" s="162">
        <f t="shared" si="1"/>
        <v>4</v>
      </c>
      <c r="O32" s="164" t="str">
        <f t="shared" si="2"/>
        <v/>
      </c>
      <c r="P32" s="165">
        <f t="shared" si="3"/>
        <v>0</v>
      </c>
      <c r="Q32" s="164" t="str">
        <f t="shared" si="4"/>
        <v/>
      </c>
      <c r="R32" s="166">
        <f t="shared" si="5"/>
        <v>0</v>
      </c>
      <c r="S32" s="164" t="str">
        <f t="shared" si="6"/>
        <v/>
      </c>
      <c r="T32" s="160">
        <v>26.0</v>
      </c>
      <c r="U32" s="161" t="str">
        <f t="shared" si="7"/>
        <v>Andriw Jelier Ortiz Rodríguez</v>
      </c>
      <c r="V32" s="162"/>
      <c r="W32" s="162"/>
      <c r="X32" s="162"/>
      <c r="Y32" s="162"/>
      <c r="Z32" s="162"/>
      <c r="AA32" s="162"/>
      <c r="AB32" s="163"/>
      <c r="AC32" s="163"/>
      <c r="AD32" s="163"/>
      <c r="AE32" s="163"/>
      <c r="AF32" s="163">
        <f t="shared" si="8"/>
        <v>0</v>
      </c>
      <c r="AG32" s="164" t="str">
        <f t="shared" si="9"/>
        <v/>
      </c>
      <c r="AH32" s="166">
        <f t="shared" si="10"/>
        <v>0</v>
      </c>
      <c r="AI32" s="164" t="str">
        <f t="shared" si="11"/>
        <v/>
      </c>
      <c r="AJ32" s="166">
        <f t="shared" si="12"/>
        <v>0</v>
      </c>
      <c r="AK32" s="164"/>
      <c r="AL32" s="404">
        <f t="shared" si="13"/>
        <v>32720987</v>
      </c>
      <c r="AM32" s="160">
        <v>26.0</v>
      </c>
      <c r="AN32" s="405" t="str">
        <f t="shared" si="14"/>
        <v>Andriw Jelier Ortiz Rodríguez</v>
      </c>
      <c r="AO32" s="162" t="s">
        <v>559</v>
      </c>
      <c r="AP32" s="162" t="s">
        <v>559</v>
      </c>
      <c r="AQ32" s="162" t="s">
        <v>559</v>
      </c>
      <c r="AR32" s="162" t="s">
        <v>559</v>
      </c>
      <c r="AS32" s="162" t="s">
        <v>559</v>
      </c>
      <c r="AT32" s="164"/>
      <c r="AU32" s="164"/>
      <c r="AV32" s="164"/>
      <c r="AW32" s="164"/>
      <c r="AX32" s="164"/>
      <c r="AY32" s="166">
        <f t="shared" si="15"/>
        <v>5</v>
      </c>
      <c r="AZ32" s="407" t="str">
        <f t="shared" si="16"/>
        <v/>
      </c>
      <c r="BA32" s="406">
        <f t="shared" si="17"/>
        <v>0</v>
      </c>
      <c r="BB32" s="406" t="str">
        <f t="shared" si="18"/>
        <v/>
      </c>
      <c r="BC32" s="406">
        <f t="shared" si="19"/>
        <v>0</v>
      </c>
      <c r="BD32" s="406" t="str">
        <f t="shared" si="20"/>
        <v/>
      </c>
      <c r="BE32" s="22">
        <f t="shared" si="21"/>
        <v>32720987</v>
      </c>
      <c r="BF32" s="411">
        <v>26.0</v>
      </c>
      <c r="BG32" s="405" t="str">
        <f t="shared" si="22"/>
        <v>Andriw Jelier Ortiz Rodríguez</v>
      </c>
      <c r="BH32" s="162" t="s">
        <v>559</v>
      </c>
      <c r="BI32" s="120" t="s">
        <v>559</v>
      </c>
      <c r="BJ32" s="120" t="s">
        <v>559</v>
      </c>
      <c r="BK32" s="120" t="s">
        <v>559</v>
      </c>
      <c r="BL32" s="120" t="s">
        <v>559</v>
      </c>
      <c r="BM32" s="120" t="s">
        <v>559</v>
      </c>
      <c r="BN32" s="120" t="s">
        <v>559</v>
      </c>
      <c r="BO32" s="471"/>
      <c r="BP32" s="471"/>
      <c r="BQ32" s="414"/>
      <c r="BR32" s="470">
        <f t="shared" si="23"/>
        <v>7</v>
      </c>
      <c r="BS32" s="164" t="str">
        <f t="shared" si="24"/>
        <v/>
      </c>
      <c r="BT32" s="414"/>
      <c r="BU32" s="414"/>
      <c r="BV32" s="414"/>
      <c r="BW32" s="414"/>
    </row>
    <row r="33" ht="30.0" customHeight="1">
      <c r="A33" s="160">
        <f>'3A 2025 - 2026 DATOS DEL ESTUDI'!N30</f>
        <v>32899290</v>
      </c>
      <c r="B33" s="160">
        <v>27.0</v>
      </c>
      <c r="C33" s="161" t="str">
        <f>'3A 2025 - 2026 DATOS DEL ESTUDI'!B30</f>
        <v>Dashley Nicole Peña García</v>
      </c>
      <c r="D33" s="162" t="s">
        <v>578</v>
      </c>
      <c r="E33" s="162" t="s">
        <v>559</v>
      </c>
      <c r="F33" s="162" t="s">
        <v>559</v>
      </c>
      <c r="G33" s="162" t="s">
        <v>559</v>
      </c>
      <c r="H33" s="162"/>
      <c r="I33" s="163"/>
      <c r="J33" s="163"/>
      <c r="K33" s="163"/>
      <c r="L33" s="163"/>
      <c r="M33" s="163"/>
      <c r="N33" s="162">
        <f t="shared" si="1"/>
        <v>4</v>
      </c>
      <c r="O33" s="164" t="str">
        <f t="shared" si="2"/>
        <v/>
      </c>
      <c r="P33" s="165">
        <f t="shared" si="3"/>
        <v>0</v>
      </c>
      <c r="Q33" s="164" t="str">
        <f t="shared" si="4"/>
        <v/>
      </c>
      <c r="R33" s="166">
        <f t="shared" si="5"/>
        <v>1</v>
      </c>
      <c r="S33" s="164" t="str">
        <f t="shared" si="6"/>
        <v/>
      </c>
      <c r="T33" s="160">
        <v>27.0</v>
      </c>
      <c r="U33" s="161" t="str">
        <f t="shared" si="7"/>
        <v>Dashley Nicole Peña García</v>
      </c>
      <c r="V33" s="162"/>
      <c r="W33" s="162"/>
      <c r="X33" s="162"/>
      <c r="Y33" s="162"/>
      <c r="Z33" s="162"/>
      <c r="AA33" s="162"/>
      <c r="AB33" s="163"/>
      <c r="AC33" s="163"/>
      <c r="AD33" s="163"/>
      <c r="AE33" s="163"/>
      <c r="AF33" s="163">
        <f t="shared" si="8"/>
        <v>0</v>
      </c>
      <c r="AG33" s="164" t="str">
        <f t="shared" si="9"/>
        <v/>
      </c>
      <c r="AH33" s="166">
        <f t="shared" si="10"/>
        <v>0</v>
      </c>
      <c r="AI33" s="164" t="str">
        <f t="shared" si="11"/>
        <v/>
      </c>
      <c r="AJ33" s="166">
        <f t="shared" si="12"/>
        <v>0</v>
      </c>
      <c r="AK33" s="164"/>
      <c r="AL33" s="404">
        <f t="shared" si="13"/>
        <v>32899290</v>
      </c>
      <c r="AM33" s="160">
        <v>27.0</v>
      </c>
      <c r="AN33" s="405" t="str">
        <f t="shared" si="14"/>
        <v>Dashley Nicole Peña García</v>
      </c>
      <c r="AO33" s="162" t="s">
        <v>559</v>
      </c>
      <c r="AP33" s="162" t="s">
        <v>559</v>
      </c>
      <c r="AQ33" s="162" t="s">
        <v>559</v>
      </c>
      <c r="AR33" s="162" t="s">
        <v>559</v>
      </c>
      <c r="AS33" s="162" t="s">
        <v>559</v>
      </c>
      <c r="AT33" s="164"/>
      <c r="AU33" s="164"/>
      <c r="AV33" s="164"/>
      <c r="AW33" s="164"/>
      <c r="AX33" s="164"/>
      <c r="AY33" s="166">
        <f t="shared" si="15"/>
        <v>5</v>
      </c>
      <c r="AZ33" s="407" t="str">
        <f t="shared" si="16"/>
        <v/>
      </c>
      <c r="BA33" s="406">
        <f t="shared" si="17"/>
        <v>0</v>
      </c>
      <c r="BB33" s="406" t="str">
        <f t="shared" si="18"/>
        <v/>
      </c>
      <c r="BC33" s="406">
        <f t="shared" si="19"/>
        <v>0</v>
      </c>
      <c r="BD33" s="406" t="str">
        <f t="shared" si="20"/>
        <v/>
      </c>
      <c r="BE33" s="22">
        <f t="shared" si="21"/>
        <v>32899290</v>
      </c>
      <c r="BF33" s="193">
        <v>27.0</v>
      </c>
      <c r="BG33" s="405" t="str">
        <f t="shared" si="22"/>
        <v>Dashley Nicole Peña García</v>
      </c>
      <c r="BH33" s="162" t="s">
        <v>559</v>
      </c>
      <c r="BI33" s="120" t="s">
        <v>559</v>
      </c>
      <c r="BJ33" s="120" t="s">
        <v>559</v>
      </c>
      <c r="BK33" s="120" t="s">
        <v>559</v>
      </c>
      <c r="BL33" s="120" t="s">
        <v>559</v>
      </c>
      <c r="BM33" s="120" t="s">
        <v>559</v>
      </c>
      <c r="BN33" s="120" t="s">
        <v>559</v>
      </c>
      <c r="BO33" s="471"/>
      <c r="BP33" s="471"/>
      <c r="BQ33" s="414"/>
      <c r="BR33" s="470">
        <f t="shared" si="23"/>
        <v>7</v>
      </c>
      <c r="BS33" s="164" t="str">
        <f t="shared" si="24"/>
        <v/>
      </c>
      <c r="BT33" s="414"/>
      <c r="BU33" s="414"/>
      <c r="BV33" s="414"/>
      <c r="BW33" s="414"/>
    </row>
    <row r="34" ht="30.0" customHeight="1">
      <c r="A34" s="160">
        <f>'3A 2025 - 2026 DATOS DEL ESTUDI'!N31</f>
        <v>32607334</v>
      </c>
      <c r="B34" s="160">
        <v>28.0</v>
      </c>
      <c r="C34" s="161" t="str">
        <f>'3A 2025 - 2026 DATOS DEL ESTUDI'!B31</f>
        <v>Yesly  Peña Muñoz</v>
      </c>
      <c r="D34" s="162" t="s">
        <v>559</v>
      </c>
      <c r="E34" s="162" t="s">
        <v>559</v>
      </c>
      <c r="F34" s="162" t="s">
        <v>559</v>
      </c>
      <c r="G34" s="162" t="s">
        <v>559</v>
      </c>
      <c r="H34" s="162"/>
      <c r="I34" s="163"/>
      <c r="J34" s="163"/>
      <c r="K34" s="163"/>
      <c r="L34" s="163"/>
      <c r="M34" s="163"/>
      <c r="N34" s="162">
        <f t="shared" si="1"/>
        <v>4</v>
      </c>
      <c r="O34" s="164" t="str">
        <f t="shared" si="2"/>
        <v/>
      </c>
      <c r="P34" s="165">
        <f t="shared" si="3"/>
        <v>0</v>
      </c>
      <c r="Q34" s="164" t="str">
        <f t="shared" si="4"/>
        <v/>
      </c>
      <c r="R34" s="166">
        <f t="shared" si="5"/>
        <v>0</v>
      </c>
      <c r="S34" s="164" t="str">
        <f t="shared" si="6"/>
        <v/>
      </c>
      <c r="T34" s="160">
        <v>28.0</v>
      </c>
      <c r="U34" s="161" t="str">
        <f t="shared" si="7"/>
        <v>Yesly  Peña Muñoz</v>
      </c>
      <c r="V34" s="162"/>
      <c r="W34" s="162"/>
      <c r="X34" s="162"/>
      <c r="Y34" s="162"/>
      <c r="Z34" s="162"/>
      <c r="AA34" s="162"/>
      <c r="AB34" s="163"/>
      <c r="AC34" s="163"/>
      <c r="AD34" s="163"/>
      <c r="AE34" s="163"/>
      <c r="AF34" s="163">
        <f t="shared" si="8"/>
        <v>0</v>
      </c>
      <c r="AG34" s="164" t="str">
        <f t="shared" si="9"/>
        <v/>
      </c>
      <c r="AH34" s="166">
        <f t="shared" si="10"/>
        <v>0</v>
      </c>
      <c r="AI34" s="164" t="str">
        <f t="shared" si="11"/>
        <v/>
      </c>
      <c r="AJ34" s="166">
        <f t="shared" si="12"/>
        <v>0</v>
      </c>
      <c r="AK34" s="164"/>
      <c r="AL34" s="404">
        <f t="shared" si="13"/>
        <v>32607334</v>
      </c>
      <c r="AM34" s="160">
        <v>28.0</v>
      </c>
      <c r="AN34" s="405" t="str">
        <f t="shared" si="14"/>
        <v>Yesly  Peña Muñoz</v>
      </c>
      <c r="AO34" s="162" t="s">
        <v>559</v>
      </c>
      <c r="AP34" s="162" t="s">
        <v>559</v>
      </c>
      <c r="AQ34" s="162" t="s">
        <v>559</v>
      </c>
      <c r="AR34" s="162" t="s">
        <v>559</v>
      </c>
      <c r="AS34" s="162" t="s">
        <v>559</v>
      </c>
      <c r="AT34" s="164"/>
      <c r="AU34" s="164"/>
      <c r="AV34" s="164"/>
      <c r="AW34" s="164"/>
      <c r="AX34" s="164"/>
      <c r="AY34" s="166">
        <f t="shared" si="15"/>
        <v>5</v>
      </c>
      <c r="AZ34" s="407" t="str">
        <f t="shared" si="16"/>
        <v/>
      </c>
      <c r="BA34" s="406">
        <f t="shared" si="17"/>
        <v>0</v>
      </c>
      <c r="BB34" s="406" t="str">
        <f t="shared" si="18"/>
        <v/>
      </c>
      <c r="BC34" s="406">
        <f t="shared" si="19"/>
        <v>0</v>
      </c>
      <c r="BD34" s="406" t="str">
        <f t="shared" si="20"/>
        <v/>
      </c>
      <c r="BE34" s="22">
        <f t="shared" si="21"/>
        <v>32607334</v>
      </c>
      <c r="BF34" s="411">
        <v>28.0</v>
      </c>
      <c r="BG34" s="405" t="str">
        <f t="shared" si="22"/>
        <v>Yesly  Peña Muñoz</v>
      </c>
      <c r="BH34" s="162" t="s">
        <v>559</v>
      </c>
      <c r="BI34" s="120" t="s">
        <v>559</v>
      </c>
      <c r="BJ34" s="120" t="s">
        <v>559</v>
      </c>
      <c r="BK34" s="120" t="s">
        <v>559</v>
      </c>
      <c r="BL34" s="120" t="s">
        <v>559</v>
      </c>
      <c r="BM34" s="120" t="s">
        <v>559</v>
      </c>
      <c r="BN34" s="120" t="s">
        <v>559</v>
      </c>
      <c r="BO34" s="471"/>
      <c r="BP34" s="471"/>
      <c r="BQ34" s="414"/>
      <c r="BR34" s="470">
        <f t="shared" si="23"/>
        <v>7</v>
      </c>
      <c r="BS34" s="164" t="str">
        <f t="shared" si="24"/>
        <v/>
      </c>
      <c r="BT34" s="414"/>
      <c r="BU34" s="414"/>
      <c r="BV34" s="414"/>
      <c r="BW34" s="414"/>
    </row>
    <row r="35" ht="30.0" customHeight="1">
      <c r="A35" s="160">
        <f>'3A 2025 - 2026 DATOS DEL ESTUDI'!N32</f>
        <v>32687351</v>
      </c>
      <c r="B35" s="160">
        <v>29.0</v>
      </c>
      <c r="C35" s="161" t="str">
        <f>'3A 2025 - 2026 DATOS DEL ESTUDI'!B32</f>
        <v>Wilbert  Peña Paulino</v>
      </c>
      <c r="D35" s="162" t="s">
        <v>559</v>
      </c>
      <c r="E35" s="162" t="s">
        <v>559</v>
      </c>
      <c r="F35" s="162" t="s">
        <v>559</v>
      </c>
      <c r="G35" s="162" t="s">
        <v>559</v>
      </c>
      <c r="H35" s="162"/>
      <c r="I35" s="163"/>
      <c r="J35" s="163"/>
      <c r="K35" s="163"/>
      <c r="L35" s="163"/>
      <c r="M35" s="163"/>
      <c r="N35" s="162">
        <f t="shared" si="1"/>
        <v>4</v>
      </c>
      <c r="O35" s="164" t="str">
        <f t="shared" si="2"/>
        <v/>
      </c>
      <c r="P35" s="165">
        <f t="shared" si="3"/>
        <v>0</v>
      </c>
      <c r="Q35" s="164" t="str">
        <f t="shared" si="4"/>
        <v/>
      </c>
      <c r="R35" s="166">
        <f t="shared" si="5"/>
        <v>0</v>
      </c>
      <c r="S35" s="164" t="str">
        <f t="shared" si="6"/>
        <v/>
      </c>
      <c r="T35" s="160">
        <v>29.0</v>
      </c>
      <c r="U35" s="161" t="str">
        <f t="shared" si="7"/>
        <v>Wilbert  Peña Paulino</v>
      </c>
      <c r="V35" s="162"/>
      <c r="W35" s="162"/>
      <c r="X35" s="162"/>
      <c r="Y35" s="162"/>
      <c r="Z35" s="162"/>
      <c r="AA35" s="162"/>
      <c r="AB35" s="163"/>
      <c r="AC35" s="163"/>
      <c r="AD35" s="163"/>
      <c r="AE35" s="163"/>
      <c r="AF35" s="163">
        <f t="shared" si="8"/>
        <v>0</v>
      </c>
      <c r="AG35" s="164" t="str">
        <f t="shared" si="9"/>
        <v/>
      </c>
      <c r="AH35" s="166">
        <f t="shared" si="10"/>
        <v>0</v>
      </c>
      <c r="AI35" s="164" t="str">
        <f t="shared" si="11"/>
        <v/>
      </c>
      <c r="AJ35" s="166">
        <f t="shared" si="12"/>
        <v>0</v>
      </c>
      <c r="AK35" s="164"/>
      <c r="AL35" s="404">
        <f t="shared" si="13"/>
        <v>32687351</v>
      </c>
      <c r="AM35" s="160">
        <v>29.0</v>
      </c>
      <c r="AN35" s="405" t="str">
        <f t="shared" si="14"/>
        <v>Wilbert  Peña Paulino</v>
      </c>
      <c r="AO35" s="162" t="s">
        <v>559</v>
      </c>
      <c r="AP35" s="162" t="s">
        <v>559</v>
      </c>
      <c r="AQ35" s="162" t="s">
        <v>559</v>
      </c>
      <c r="AR35" s="162" t="s">
        <v>559</v>
      </c>
      <c r="AS35" s="162" t="s">
        <v>559</v>
      </c>
      <c r="AT35" s="164"/>
      <c r="AU35" s="164"/>
      <c r="AV35" s="164"/>
      <c r="AW35" s="164"/>
      <c r="AX35" s="164"/>
      <c r="AY35" s="166">
        <f t="shared" si="15"/>
        <v>5</v>
      </c>
      <c r="AZ35" s="407" t="str">
        <f t="shared" si="16"/>
        <v/>
      </c>
      <c r="BA35" s="406">
        <f t="shared" si="17"/>
        <v>0</v>
      </c>
      <c r="BB35" s="406" t="str">
        <f t="shared" si="18"/>
        <v/>
      </c>
      <c r="BC35" s="406">
        <f t="shared" si="19"/>
        <v>0</v>
      </c>
      <c r="BD35" s="406" t="str">
        <f t="shared" si="20"/>
        <v/>
      </c>
      <c r="BE35" s="22">
        <f t="shared" si="21"/>
        <v>32687351</v>
      </c>
      <c r="BF35" s="193">
        <v>29.0</v>
      </c>
      <c r="BG35" s="405" t="str">
        <f t="shared" si="22"/>
        <v>Wilbert  Peña Paulino</v>
      </c>
      <c r="BH35" s="162" t="s">
        <v>559</v>
      </c>
      <c r="BI35" s="120" t="s">
        <v>559</v>
      </c>
      <c r="BJ35" s="120" t="s">
        <v>559</v>
      </c>
      <c r="BK35" s="120" t="s">
        <v>559</v>
      </c>
      <c r="BL35" s="120" t="s">
        <v>559</v>
      </c>
      <c r="BM35" s="120" t="s">
        <v>559</v>
      </c>
      <c r="BN35" s="120" t="s">
        <v>559</v>
      </c>
      <c r="BO35" s="471"/>
      <c r="BP35" s="471"/>
      <c r="BQ35" s="414"/>
      <c r="BR35" s="470">
        <f t="shared" si="23"/>
        <v>7</v>
      </c>
      <c r="BS35" s="164" t="str">
        <f t="shared" si="24"/>
        <v/>
      </c>
      <c r="BT35" s="414"/>
      <c r="BU35" s="414"/>
      <c r="BV35" s="414"/>
      <c r="BW35" s="414"/>
    </row>
    <row r="36" ht="30.0" customHeight="1">
      <c r="A36" s="160">
        <f>'3A 2025 - 2026 DATOS DEL ESTUDI'!N33</f>
        <v>6445759</v>
      </c>
      <c r="B36" s="160">
        <v>30.0</v>
      </c>
      <c r="C36" s="161" t="str">
        <f>'3A 2025 - 2026 DATOS DEL ESTUDI'!B33</f>
        <v>Yonayry  Peña Santos</v>
      </c>
      <c r="D36" s="162" t="s">
        <v>559</v>
      </c>
      <c r="E36" s="162" t="s">
        <v>559</v>
      </c>
      <c r="F36" s="162" t="s">
        <v>559</v>
      </c>
      <c r="G36" s="162" t="s">
        <v>559</v>
      </c>
      <c r="H36" s="162"/>
      <c r="I36" s="163"/>
      <c r="J36" s="163"/>
      <c r="K36" s="163"/>
      <c r="L36" s="163"/>
      <c r="M36" s="163"/>
      <c r="N36" s="162">
        <f t="shared" si="1"/>
        <v>4</v>
      </c>
      <c r="O36" s="164" t="str">
        <f t="shared" si="2"/>
        <v/>
      </c>
      <c r="P36" s="165">
        <f t="shared" si="3"/>
        <v>0</v>
      </c>
      <c r="Q36" s="164" t="str">
        <f t="shared" si="4"/>
        <v/>
      </c>
      <c r="R36" s="166">
        <f t="shared" si="5"/>
        <v>0</v>
      </c>
      <c r="S36" s="164" t="str">
        <f t="shared" si="6"/>
        <v/>
      </c>
      <c r="T36" s="160">
        <v>30.0</v>
      </c>
      <c r="U36" s="161" t="str">
        <f t="shared" si="7"/>
        <v>Yonayry  Peña Santos</v>
      </c>
      <c r="V36" s="162"/>
      <c r="W36" s="162"/>
      <c r="X36" s="162"/>
      <c r="Y36" s="162"/>
      <c r="Z36" s="162"/>
      <c r="AA36" s="162"/>
      <c r="AB36" s="163"/>
      <c r="AC36" s="163"/>
      <c r="AD36" s="163"/>
      <c r="AE36" s="163"/>
      <c r="AF36" s="163">
        <f t="shared" si="8"/>
        <v>0</v>
      </c>
      <c r="AG36" s="164" t="str">
        <f t="shared" si="9"/>
        <v/>
      </c>
      <c r="AH36" s="166">
        <f t="shared" si="10"/>
        <v>0</v>
      </c>
      <c r="AI36" s="164" t="str">
        <f t="shared" si="11"/>
        <v/>
      </c>
      <c r="AJ36" s="166">
        <f t="shared" si="12"/>
        <v>0</v>
      </c>
      <c r="AK36" s="164"/>
      <c r="AL36" s="404">
        <f t="shared" si="13"/>
        <v>6445759</v>
      </c>
      <c r="AM36" s="160">
        <v>30.0</v>
      </c>
      <c r="AN36" s="405" t="str">
        <f t="shared" si="14"/>
        <v>Yonayry  Peña Santos</v>
      </c>
      <c r="AO36" s="162" t="s">
        <v>579</v>
      </c>
      <c r="AP36" s="162" t="s">
        <v>579</v>
      </c>
      <c r="AQ36" s="162" t="s">
        <v>559</v>
      </c>
      <c r="AR36" s="162" t="s">
        <v>559</v>
      </c>
      <c r="AS36" s="162" t="s">
        <v>559</v>
      </c>
      <c r="AT36" s="164"/>
      <c r="AU36" s="164"/>
      <c r="AV36" s="164"/>
      <c r="AW36" s="164"/>
      <c r="AX36" s="164"/>
      <c r="AY36" s="166">
        <f t="shared" si="15"/>
        <v>3</v>
      </c>
      <c r="AZ36" s="407" t="str">
        <f t="shared" si="16"/>
        <v/>
      </c>
      <c r="BA36" s="406">
        <f t="shared" si="17"/>
        <v>2</v>
      </c>
      <c r="BB36" s="406" t="str">
        <f t="shared" si="18"/>
        <v/>
      </c>
      <c r="BC36" s="406">
        <f t="shared" si="19"/>
        <v>0</v>
      </c>
      <c r="BD36" s="406" t="str">
        <f t="shared" si="20"/>
        <v/>
      </c>
      <c r="BE36" s="22">
        <f t="shared" si="21"/>
        <v>6445759</v>
      </c>
      <c r="BF36" s="411">
        <v>30.0</v>
      </c>
      <c r="BG36" s="405" t="str">
        <f t="shared" si="22"/>
        <v>Yonayry  Peña Santos</v>
      </c>
      <c r="BH36" s="162" t="s">
        <v>559</v>
      </c>
      <c r="BI36" s="120" t="s">
        <v>559</v>
      </c>
      <c r="BJ36" s="120" t="s">
        <v>559</v>
      </c>
      <c r="BK36" s="120" t="s">
        <v>559</v>
      </c>
      <c r="BL36" s="120" t="s">
        <v>578</v>
      </c>
      <c r="BM36" s="120" t="s">
        <v>559</v>
      </c>
      <c r="BN36" s="120" t="s">
        <v>559</v>
      </c>
      <c r="BO36" s="471"/>
      <c r="BP36" s="471"/>
      <c r="BQ36" s="414"/>
      <c r="BR36" s="470">
        <f t="shared" si="23"/>
        <v>7</v>
      </c>
      <c r="BS36" s="164" t="str">
        <f t="shared" si="24"/>
        <v/>
      </c>
      <c r="BT36" s="414"/>
      <c r="BU36" s="414"/>
      <c r="BV36" s="414"/>
      <c r="BW36" s="414"/>
    </row>
    <row r="37" ht="30.0" customHeight="1">
      <c r="A37" s="160">
        <f>'3A 2025 - 2026 DATOS DEL ESTUDI'!N34</f>
        <v>22023376</v>
      </c>
      <c r="B37" s="160">
        <v>31.0</v>
      </c>
      <c r="C37" s="161" t="str">
        <f>'3A 2025 - 2026 DATOS DEL ESTUDI'!B34</f>
        <v>Rossier Analiz Pérez Rodríguez</v>
      </c>
      <c r="D37" s="162" t="s">
        <v>578</v>
      </c>
      <c r="E37" s="162" t="s">
        <v>559</v>
      </c>
      <c r="F37" s="162" t="s">
        <v>578</v>
      </c>
      <c r="G37" s="162" t="s">
        <v>559</v>
      </c>
      <c r="H37" s="162"/>
      <c r="I37" s="163"/>
      <c r="J37" s="163"/>
      <c r="K37" s="163"/>
      <c r="L37" s="163"/>
      <c r="M37" s="163"/>
      <c r="N37" s="162">
        <f t="shared" si="1"/>
        <v>4</v>
      </c>
      <c r="O37" s="164" t="str">
        <f t="shared" si="2"/>
        <v/>
      </c>
      <c r="P37" s="165">
        <f t="shared" si="3"/>
        <v>0</v>
      </c>
      <c r="Q37" s="164" t="str">
        <f t="shared" si="4"/>
        <v/>
      </c>
      <c r="R37" s="166">
        <f t="shared" si="5"/>
        <v>2</v>
      </c>
      <c r="S37" s="164" t="str">
        <f t="shared" si="6"/>
        <v/>
      </c>
      <c r="T37" s="160">
        <v>31.0</v>
      </c>
      <c r="U37" s="161" t="str">
        <f t="shared" si="7"/>
        <v>Rossier Analiz Pérez Rodríguez</v>
      </c>
      <c r="V37" s="162"/>
      <c r="W37" s="162"/>
      <c r="X37" s="162"/>
      <c r="Y37" s="162"/>
      <c r="Z37" s="162"/>
      <c r="AA37" s="162"/>
      <c r="AB37" s="163"/>
      <c r="AC37" s="163"/>
      <c r="AD37" s="163"/>
      <c r="AE37" s="163"/>
      <c r="AF37" s="163">
        <f t="shared" si="8"/>
        <v>0</v>
      </c>
      <c r="AG37" s="164" t="str">
        <f t="shared" si="9"/>
        <v/>
      </c>
      <c r="AH37" s="166">
        <f t="shared" si="10"/>
        <v>0</v>
      </c>
      <c r="AI37" s="164" t="str">
        <f t="shared" si="11"/>
        <v/>
      </c>
      <c r="AJ37" s="166">
        <f t="shared" si="12"/>
        <v>0</v>
      </c>
      <c r="AK37" s="164"/>
      <c r="AL37" s="404">
        <f t="shared" si="13"/>
        <v>22023376</v>
      </c>
      <c r="AM37" s="160">
        <v>31.0</v>
      </c>
      <c r="AN37" s="405" t="str">
        <f t="shared" si="14"/>
        <v>Rossier Analiz Pérez Rodríguez</v>
      </c>
      <c r="AO37" s="162" t="s">
        <v>579</v>
      </c>
      <c r="AP37" s="162" t="s">
        <v>559</v>
      </c>
      <c r="AQ37" s="162" t="s">
        <v>559</v>
      </c>
      <c r="AR37" s="162" t="s">
        <v>559</v>
      </c>
      <c r="AS37" s="162" t="s">
        <v>559</v>
      </c>
      <c r="AT37" s="164"/>
      <c r="AU37" s="164"/>
      <c r="AV37" s="164"/>
      <c r="AW37" s="164"/>
      <c r="AX37" s="164"/>
      <c r="AY37" s="166">
        <f t="shared" si="15"/>
        <v>4</v>
      </c>
      <c r="AZ37" s="407" t="str">
        <f t="shared" si="16"/>
        <v/>
      </c>
      <c r="BA37" s="406">
        <f t="shared" si="17"/>
        <v>1</v>
      </c>
      <c r="BB37" s="406" t="str">
        <f t="shared" si="18"/>
        <v/>
      </c>
      <c r="BC37" s="406">
        <f t="shared" si="19"/>
        <v>0</v>
      </c>
      <c r="BD37" s="406" t="str">
        <f t="shared" si="20"/>
        <v/>
      </c>
      <c r="BE37" s="22">
        <f t="shared" si="21"/>
        <v>22023376</v>
      </c>
      <c r="BF37" s="193">
        <v>31.0</v>
      </c>
      <c r="BG37" s="405" t="str">
        <f t="shared" si="22"/>
        <v>Rossier Analiz Pérez Rodríguez</v>
      </c>
      <c r="BH37" s="162" t="s">
        <v>559</v>
      </c>
      <c r="BI37" s="120" t="s">
        <v>559</v>
      </c>
      <c r="BJ37" s="120" t="s">
        <v>559</v>
      </c>
      <c r="BK37" s="120" t="s">
        <v>559</v>
      </c>
      <c r="BL37" s="120" t="s">
        <v>559</v>
      </c>
      <c r="BM37" s="120" t="s">
        <v>559</v>
      </c>
      <c r="BN37" s="120" t="s">
        <v>559</v>
      </c>
      <c r="BO37" s="471"/>
      <c r="BP37" s="471"/>
      <c r="BQ37" s="414"/>
      <c r="BR37" s="470">
        <f t="shared" si="23"/>
        <v>7</v>
      </c>
      <c r="BS37" s="164" t="str">
        <f t="shared" si="24"/>
        <v/>
      </c>
      <c r="BT37" s="414"/>
      <c r="BU37" s="414"/>
      <c r="BV37" s="414"/>
      <c r="BW37" s="414"/>
    </row>
    <row r="38" ht="30.0" customHeight="1">
      <c r="A38" s="160">
        <f>'3A 2025 - 2026 DATOS DEL ESTUDI'!N35</f>
        <v>6925657</v>
      </c>
      <c r="B38" s="160">
        <v>32.0</v>
      </c>
      <c r="C38" s="161" t="str">
        <f>'3A 2025 - 2026 DATOS DEL ESTUDI'!B35</f>
        <v>Joseph Francisco Ramírez Espinosa</v>
      </c>
      <c r="D38" s="162" t="s">
        <v>559</v>
      </c>
      <c r="E38" s="162" t="s">
        <v>559</v>
      </c>
      <c r="F38" s="162" t="s">
        <v>559</v>
      </c>
      <c r="G38" s="162" t="s">
        <v>559</v>
      </c>
      <c r="H38" s="162"/>
      <c r="I38" s="163"/>
      <c r="J38" s="163"/>
      <c r="K38" s="163"/>
      <c r="L38" s="163"/>
      <c r="M38" s="163"/>
      <c r="N38" s="162">
        <f t="shared" si="1"/>
        <v>4</v>
      </c>
      <c r="O38" s="164" t="str">
        <f t="shared" si="2"/>
        <v/>
      </c>
      <c r="P38" s="165">
        <f t="shared" si="3"/>
        <v>0</v>
      </c>
      <c r="Q38" s="164" t="str">
        <f t="shared" si="4"/>
        <v/>
      </c>
      <c r="R38" s="166">
        <f t="shared" si="5"/>
        <v>0</v>
      </c>
      <c r="S38" s="164" t="str">
        <f t="shared" si="6"/>
        <v/>
      </c>
      <c r="T38" s="160">
        <v>32.0</v>
      </c>
      <c r="U38" s="161" t="str">
        <f t="shared" si="7"/>
        <v>Joseph Francisco Ramírez Espinosa</v>
      </c>
      <c r="V38" s="162"/>
      <c r="W38" s="162"/>
      <c r="X38" s="162"/>
      <c r="Y38" s="162"/>
      <c r="Z38" s="162"/>
      <c r="AA38" s="162"/>
      <c r="AB38" s="163"/>
      <c r="AC38" s="163"/>
      <c r="AD38" s="163"/>
      <c r="AE38" s="163"/>
      <c r="AF38" s="163">
        <f t="shared" si="8"/>
        <v>0</v>
      </c>
      <c r="AG38" s="164" t="str">
        <f t="shared" si="9"/>
        <v/>
      </c>
      <c r="AH38" s="166">
        <f t="shared" si="10"/>
        <v>0</v>
      </c>
      <c r="AI38" s="164" t="str">
        <f t="shared" si="11"/>
        <v/>
      </c>
      <c r="AJ38" s="166">
        <f t="shared" si="12"/>
        <v>0</v>
      </c>
      <c r="AK38" s="164"/>
      <c r="AL38" s="404">
        <f t="shared" si="13"/>
        <v>6925657</v>
      </c>
      <c r="AM38" s="160">
        <v>32.0</v>
      </c>
      <c r="AN38" s="405" t="str">
        <f t="shared" si="14"/>
        <v>Joseph Francisco Ramírez Espinosa</v>
      </c>
      <c r="AO38" s="162" t="s">
        <v>559</v>
      </c>
      <c r="AP38" s="162" t="s">
        <v>559</v>
      </c>
      <c r="AQ38" s="162" t="s">
        <v>559</v>
      </c>
      <c r="AR38" s="162" t="s">
        <v>559</v>
      </c>
      <c r="AS38" s="162" t="s">
        <v>559</v>
      </c>
      <c r="AT38" s="164"/>
      <c r="AU38" s="164"/>
      <c r="AV38" s="164"/>
      <c r="AW38" s="164"/>
      <c r="AX38" s="164"/>
      <c r="AY38" s="166">
        <f t="shared" si="15"/>
        <v>5</v>
      </c>
      <c r="AZ38" s="407" t="str">
        <f t="shared" si="16"/>
        <v/>
      </c>
      <c r="BA38" s="406">
        <f t="shared" si="17"/>
        <v>0</v>
      </c>
      <c r="BB38" s="406" t="str">
        <f t="shared" si="18"/>
        <v/>
      </c>
      <c r="BC38" s="406">
        <f t="shared" si="19"/>
        <v>0</v>
      </c>
      <c r="BD38" s="406" t="str">
        <f t="shared" si="20"/>
        <v/>
      </c>
      <c r="BE38" s="22">
        <f t="shared" si="21"/>
        <v>6925657</v>
      </c>
      <c r="BF38" s="411">
        <v>32.0</v>
      </c>
      <c r="BG38" s="405" t="str">
        <f t="shared" si="22"/>
        <v>Joseph Francisco Ramírez Espinosa</v>
      </c>
      <c r="BH38" s="162" t="s">
        <v>559</v>
      </c>
      <c r="BI38" s="120" t="s">
        <v>559</v>
      </c>
      <c r="BJ38" s="120" t="s">
        <v>578</v>
      </c>
      <c r="BK38" s="120" t="s">
        <v>559</v>
      </c>
      <c r="BL38" s="120" t="s">
        <v>559</v>
      </c>
      <c r="BM38" s="120" t="s">
        <v>559</v>
      </c>
      <c r="BN38" s="120" t="s">
        <v>559</v>
      </c>
      <c r="BO38" s="471"/>
      <c r="BP38" s="471"/>
      <c r="BQ38" s="414"/>
      <c r="BR38" s="470">
        <f t="shared" si="23"/>
        <v>7</v>
      </c>
      <c r="BS38" s="164" t="str">
        <f t="shared" si="24"/>
        <v/>
      </c>
      <c r="BT38" s="414"/>
      <c r="BU38" s="414"/>
      <c r="BV38" s="414"/>
      <c r="BW38" s="414"/>
    </row>
    <row r="39" ht="30.0" customHeight="1">
      <c r="A39" s="160">
        <f>'3A 2025 - 2026 DATOS DEL ESTUDI'!N36</f>
        <v>12009792</v>
      </c>
      <c r="B39" s="160">
        <v>33.0</v>
      </c>
      <c r="C39" s="161" t="str">
        <f>'3A 2025 - 2026 DATOS DEL ESTUDI'!B36</f>
        <v>Yariel Alfonso Ramos</v>
      </c>
      <c r="D39" s="162" t="s">
        <v>559</v>
      </c>
      <c r="E39" s="162" t="s">
        <v>559</v>
      </c>
      <c r="F39" s="162" t="s">
        <v>559</v>
      </c>
      <c r="G39" s="162" t="s">
        <v>559</v>
      </c>
      <c r="H39" s="162"/>
      <c r="I39" s="163"/>
      <c r="J39" s="163"/>
      <c r="K39" s="163"/>
      <c r="L39" s="163"/>
      <c r="M39" s="163"/>
      <c r="N39" s="162">
        <f t="shared" si="1"/>
        <v>4</v>
      </c>
      <c r="O39" s="164" t="str">
        <f t="shared" si="2"/>
        <v/>
      </c>
      <c r="P39" s="165">
        <f t="shared" si="3"/>
        <v>0</v>
      </c>
      <c r="Q39" s="164" t="str">
        <f t="shared" si="4"/>
        <v/>
      </c>
      <c r="R39" s="166">
        <f t="shared" si="5"/>
        <v>0</v>
      </c>
      <c r="S39" s="164" t="str">
        <f t="shared" si="6"/>
        <v/>
      </c>
      <c r="T39" s="160">
        <v>33.0</v>
      </c>
      <c r="U39" s="161" t="str">
        <f t="shared" si="7"/>
        <v>Yariel Alfonso Ramos</v>
      </c>
      <c r="V39" s="162"/>
      <c r="W39" s="162"/>
      <c r="X39" s="162"/>
      <c r="Y39" s="162"/>
      <c r="Z39" s="162"/>
      <c r="AA39" s="162"/>
      <c r="AB39" s="163"/>
      <c r="AC39" s="163"/>
      <c r="AD39" s="163"/>
      <c r="AE39" s="163"/>
      <c r="AF39" s="163">
        <f t="shared" si="8"/>
        <v>0</v>
      </c>
      <c r="AG39" s="164" t="str">
        <f t="shared" si="9"/>
        <v/>
      </c>
      <c r="AH39" s="166">
        <f t="shared" si="10"/>
        <v>0</v>
      </c>
      <c r="AI39" s="164" t="str">
        <f t="shared" si="11"/>
        <v/>
      </c>
      <c r="AJ39" s="166">
        <f t="shared" si="12"/>
        <v>0</v>
      </c>
      <c r="AK39" s="164"/>
      <c r="AL39" s="404">
        <f t="shared" si="13"/>
        <v>12009792</v>
      </c>
      <c r="AM39" s="160">
        <v>33.0</v>
      </c>
      <c r="AN39" s="405" t="str">
        <f t="shared" si="14"/>
        <v>Yariel Alfonso Ramos</v>
      </c>
      <c r="AO39" s="162" t="s">
        <v>579</v>
      </c>
      <c r="AP39" s="162" t="s">
        <v>559</v>
      </c>
      <c r="AQ39" s="162" t="s">
        <v>559</v>
      </c>
      <c r="AR39" s="162" t="s">
        <v>559</v>
      </c>
      <c r="AS39" s="162" t="s">
        <v>559</v>
      </c>
      <c r="AT39" s="164"/>
      <c r="AU39" s="164"/>
      <c r="AV39" s="164"/>
      <c r="AW39" s="164"/>
      <c r="AX39" s="164"/>
      <c r="AY39" s="166">
        <f t="shared" si="15"/>
        <v>4</v>
      </c>
      <c r="AZ39" s="407" t="str">
        <f t="shared" si="16"/>
        <v/>
      </c>
      <c r="BA39" s="406">
        <f t="shared" si="17"/>
        <v>1</v>
      </c>
      <c r="BB39" s="406" t="str">
        <f t="shared" si="18"/>
        <v/>
      </c>
      <c r="BC39" s="406">
        <f t="shared" si="19"/>
        <v>0</v>
      </c>
      <c r="BD39" s="406" t="str">
        <f t="shared" si="20"/>
        <v/>
      </c>
      <c r="BE39" s="22">
        <f t="shared" si="21"/>
        <v>12009792</v>
      </c>
      <c r="BF39" s="193">
        <v>33.0</v>
      </c>
      <c r="BG39" s="405" t="str">
        <f t="shared" si="22"/>
        <v>Yariel Alfonso Ramos</v>
      </c>
      <c r="BH39" s="162" t="s">
        <v>559</v>
      </c>
      <c r="BI39" s="120" t="s">
        <v>559</v>
      </c>
      <c r="BJ39" s="120" t="s">
        <v>559</v>
      </c>
      <c r="BK39" s="120" t="s">
        <v>559</v>
      </c>
      <c r="BL39" s="120" t="s">
        <v>559</v>
      </c>
      <c r="BM39" s="120" t="s">
        <v>579</v>
      </c>
      <c r="BN39" s="120" t="s">
        <v>559</v>
      </c>
      <c r="BO39" s="471"/>
      <c r="BP39" s="471"/>
      <c r="BQ39" s="414"/>
      <c r="BR39" s="470">
        <f t="shared" si="23"/>
        <v>6</v>
      </c>
      <c r="BS39" s="164" t="str">
        <f t="shared" si="24"/>
        <v/>
      </c>
      <c r="BT39" s="414"/>
      <c r="BU39" s="414"/>
      <c r="BV39" s="414"/>
      <c r="BW39" s="414"/>
    </row>
    <row r="40" ht="30.0" customHeight="1">
      <c r="A40" s="160">
        <f>'3A 2025 - 2026 DATOS DEL ESTUDI'!N37</f>
        <v>32790184</v>
      </c>
      <c r="B40" s="160">
        <v>34.0</v>
      </c>
      <c r="C40" s="161" t="str">
        <f>'3A 2025 - 2026 DATOS DEL ESTUDI'!B37</f>
        <v>Carlos David Rodríguez Almánzar</v>
      </c>
      <c r="D40" s="162" t="s">
        <v>559</v>
      </c>
      <c r="E40" s="162" t="s">
        <v>559</v>
      </c>
      <c r="F40" s="162" t="s">
        <v>559</v>
      </c>
      <c r="G40" s="162" t="s">
        <v>559</v>
      </c>
      <c r="H40" s="162"/>
      <c r="I40" s="163"/>
      <c r="J40" s="163"/>
      <c r="K40" s="163"/>
      <c r="L40" s="163"/>
      <c r="M40" s="163"/>
      <c r="N40" s="162">
        <f t="shared" si="1"/>
        <v>4</v>
      </c>
      <c r="O40" s="164" t="str">
        <f t="shared" si="2"/>
        <v/>
      </c>
      <c r="P40" s="165">
        <f t="shared" si="3"/>
        <v>0</v>
      </c>
      <c r="Q40" s="164" t="str">
        <f t="shared" si="4"/>
        <v/>
      </c>
      <c r="R40" s="166">
        <f t="shared" si="5"/>
        <v>0</v>
      </c>
      <c r="S40" s="164" t="str">
        <f t="shared" si="6"/>
        <v/>
      </c>
      <c r="T40" s="160">
        <v>34.0</v>
      </c>
      <c r="U40" s="161" t="str">
        <f t="shared" si="7"/>
        <v>Carlos David Rodríguez Almánzar</v>
      </c>
      <c r="V40" s="162"/>
      <c r="W40" s="162"/>
      <c r="X40" s="162"/>
      <c r="Y40" s="162"/>
      <c r="Z40" s="162"/>
      <c r="AA40" s="162"/>
      <c r="AB40" s="163"/>
      <c r="AC40" s="163"/>
      <c r="AD40" s="163"/>
      <c r="AE40" s="163"/>
      <c r="AF40" s="163">
        <f t="shared" si="8"/>
        <v>0</v>
      </c>
      <c r="AG40" s="164" t="str">
        <f t="shared" si="9"/>
        <v/>
      </c>
      <c r="AH40" s="166">
        <f t="shared" si="10"/>
        <v>0</v>
      </c>
      <c r="AI40" s="164" t="str">
        <f t="shared" si="11"/>
        <v/>
      </c>
      <c r="AJ40" s="166">
        <f t="shared" si="12"/>
        <v>0</v>
      </c>
      <c r="AK40" s="164"/>
      <c r="AL40" s="404">
        <f t="shared" si="13"/>
        <v>32790184</v>
      </c>
      <c r="AM40" s="160">
        <v>34.0</v>
      </c>
      <c r="AN40" s="405" t="str">
        <f t="shared" si="14"/>
        <v>Carlos David Rodríguez Almánzar</v>
      </c>
      <c r="AO40" s="162" t="s">
        <v>559</v>
      </c>
      <c r="AP40" s="162" t="s">
        <v>579</v>
      </c>
      <c r="AQ40" s="162" t="s">
        <v>559</v>
      </c>
      <c r="AR40" s="162" t="s">
        <v>559</v>
      </c>
      <c r="AS40" s="162" t="s">
        <v>559</v>
      </c>
      <c r="AT40" s="164"/>
      <c r="AU40" s="164"/>
      <c r="AV40" s="164"/>
      <c r="AW40" s="164"/>
      <c r="AX40" s="164"/>
      <c r="AY40" s="166">
        <f t="shared" si="15"/>
        <v>4</v>
      </c>
      <c r="AZ40" s="407" t="str">
        <f t="shared" si="16"/>
        <v/>
      </c>
      <c r="BA40" s="406">
        <f t="shared" si="17"/>
        <v>1</v>
      </c>
      <c r="BB40" s="406" t="str">
        <f t="shared" si="18"/>
        <v/>
      </c>
      <c r="BC40" s="406">
        <f t="shared" si="19"/>
        <v>0</v>
      </c>
      <c r="BD40" s="406" t="str">
        <f t="shared" si="20"/>
        <v/>
      </c>
      <c r="BE40" s="22">
        <f t="shared" si="21"/>
        <v>32790184</v>
      </c>
      <c r="BF40" s="411">
        <v>34.0</v>
      </c>
      <c r="BG40" s="405" t="str">
        <f t="shared" si="22"/>
        <v>Carlos David Rodríguez Almánzar</v>
      </c>
      <c r="BH40" s="162" t="s">
        <v>559</v>
      </c>
      <c r="BI40" s="120" t="s">
        <v>559</v>
      </c>
      <c r="BJ40" s="120" t="s">
        <v>559</v>
      </c>
      <c r="BK40" s="120" t="s">
        <v>559</v>
      </c>
      <c r="BL40" s="120" t="s">
        <v>559</v>
      </c>
      <c r="BM40" s="120" t="s">
        <v>559</v>
      </c>
      <c r="BN40" s="120" t="s">
        <v>559</v>
      </c>
      <c r="BO40" s="471"/>
      <c r="BP40" s="471"/>
      <c r="BQ40" s="414"/>
      <c r="BR40" s="470">
        <f t="shared" si="23"/>
        <v>7</v>
      </c>
      <c r="BS40" s="164" t="str">
        <f t="shared" si="24"/>
        <v/>
      </c>
      <c r="BT40" s="414"/>
      <c r="BU40" s="414"/>
      <c r="BV40" s="414"/>
      <c r="BW40" s="414"/>
    </row>
    <row r="41" ht="30.0" customHeight="1">
      <c r="A41" s="160">
        <f>'3A 2025 - 2026 DATOS DEL ESTUDI'!N38</f>
        <v>32790393</v>
      </c>
      <c r="B41" s="160">
        <v>35.0</v>
      </c>
      <c r="C41" s="161" t="str">
        <f>'3A 2025 - 2026 DATOS DEL ESTUDI'!B38</f>
        <v>Darianni  Santos Medina</v>
      </c>
      <c r="D41" s="162" t="s">
        <v>559</v>
      </c>
      <c r="E41" s="162" t="s">
        <v>559</v>
      </c>
      <c r="F41" s="162" t="s">
        <v>559</v>
      </c>
      <c r="G41" s="162" t="s">
        <v>559</v>
      </c>
      <c r="H41" s="162"/>
      <c r="I41" s="163"/>
      <c r="J41" s="163"/>
      <c r="K41" s="163"/>
      <c r="L41" s="163"/>
      <c r="M41" s="163"/>
      <c r="N41" s="162">
        <f t="shared" si="1"/>
        <v>4</v>
      </c>
      <c r="O41" s="164" t="str">
        <f t="shared" si="2"/>
        <v/>
      </c>
      <c r="P41" s="165">
        <f t="shared" si="3"/>
        <v>0</v>
      </c>
      <c r="Q41" s="164" t="str">
        <f t="shared" si="4"/>
        <v/>
      </c>
      <c r="R41" s="166">
        <f t="shared" si="5"/>
        <v>0</v>
      </c>
      <c r="S41" s="164" t="str">
        <f t="shared" si="6"/>
        <v/>
      </c>
      <c r="T41" s="160">
        <v>35.0</v>
      </c>
      <c r="U41" s="161" t="str">
        <f t="shared" si="7"/>
        <v>Darianni  Santos Medina</v>
      </c>
      <c r="V41" s="162"/>
      <c r="W41" s="162"/>
      <c r="X41" s="162"/>
      <c r="Y41" s="162"/>
      <c r="Z41" s="162"/>
      <c r="AA41" s="162"/>
      <c r="AB41" s="163"/>
      <c r="AC41" s="163"/>
      <c r="AD41" s="163"/>
      <c r="AE41" s="163"/>
      <c r="AF41" s="163">
        <f t="shared" si="8"/>
        <v>0</v>
      </c>
      <c r="AG41" s="164" t="str">
        <f t="shared" si="9"/>
        <v/>
      </c>
      <c r="AH41" s="166">
        <f t="shared" si="10"/>
        <v>0</v>
      </c>
      <c r="AI41" s="164" t="str">
        <f t="shared" si="11"/>
        <v/>
      </c>
      <c r="AJ41" s="166">
        <f t="shared" si="12"/>
        <v>0</v>
      </c>
      <c r="AK41" s="164"/>
      <c r="AL41" s="404">
        <f t="shared" si="13"/>
        <v>32790393</v>
      </c>
      <c r="AM41" s="160">
        <v>35.0</v>
      </c>
      <c r="AN41" s="405" t="str">
        <f t="shared" si="14"/>
        <v>Darianni  Santos Medina</v>
      </c>
      <c r="AO41" s="162" t="s">
        <v>559</v>
      </c>
      <c r="AP41" s="162" t="s">
        <v>579</v>
      </c>
      <c r="AQ41" s="162" t="s">
        <v>559</v>
      </c>
      <c r="AR41" s="162" t="s">
        <v>559</v>
      </c>
      <c r="AS41" s="162" t="s">
        <v>559</v>
      </c>
      <c r="AT41" s="164"/>
      <c r="AU41" s="164"/>
      <c r="AV41" s="164"/>
      <c r="AW41" s="164"/>
      <c r="AX41" s="164"/>
      <c r="AY41" s="166">
        <f t="shared" si="15"/>
        <v>4</v>
      </c>
      <c r="AZ41" s="407" t="str">
        <f t="shared" si="16"/>
        <v/>
      </c>
      <c r="BA41" s="406">
        <f t="shared" si="17"/>
        <v>1</v>
      </c>
      <c r="BB41" s="406" t="str">
        <f t="shared" si="18"/>
        <v/>
      </c>
      <c r="BC41" s="406">
        <f t="shared" si="19"/>
        <v>0</v>
      </c>
      <c r="BD41" s="406" t="str">
        <f t="shared" si="20"/>
        <v/>
      </c>
      <c r="BE41" s="22">
        <f t="shared" si="21"/>
        <v>32790393</v>
      </c>
      <c r="BF41" s="193">
        <v>35.0</v>
      </c>
      <c r="BG41" s="405" t="str">
        <f t="shared" si="22"/>
        <v>Darianni  Santos Medina</v>
      </c>
      <c r="BH41" s="162" t="s">
        <v>559</v>
      </c>
      <c r="BI41" s="120" t="s">
        <v>559</v>
      </c>
      <c r="BJ41" s="120" t="s">
        <v>559</v>
      </c>
      <c r="BK41" s="120" t="s">
        <v>578</v>
      </c>
      <c r="BL41" s="120" t="s">
        <v>559</v>
      </c>
      <c r="BM41" s="120" t="s">
        <v>559</v>
      </c>
      <c r="BN41" s="120" t="s">
        <v>559</v>
      </c>
      <c r="BO41" s="471"/>
      <c r="BP41" s="471"/>
      <c r="BQ41" s="414"/>
      <c r="BR41" s="470">
        <f t="shared" si="23"/>
        <v>7</v>
      </c>
      <c r="BS41" s="164" t="str">
        <f t="shared" si="24"/>
        <v/>
      </c>
      <c r="BT41" s="414"/>
      <c r="BU41" s="414"/>
      <c r="BV41" s="414"/>
      <c r="BW41" s="414"/>
    </row>
    <row r="42" ht="30.0" customHeight="1">
      <c r="A42" s="160">
        <f>'3A 2025 - 2026 DATOS DEL ESTUDI'!N39</f>
        <v>6947490</v>
      </c>
      <c r="B42" s="160">
        <v>36.0</v>
      </c>
      <c r="C42" s="161" t="str">
        <f>'3A 2025 - 2026 DATOS DEL ESTUDI'!B39</f>
        <v>Rosyeli Carolina Tavarez  Reyes</v>
      </c>
      <c r="D42" s="162" t="s">
        <v>559</v>
      </c>
      <c r="E42" s="162" t="s">
        <v>559</v>
      </c>
      <c r="F42" s="162" t="s">
        <v>559</v>
      </c>
      <c r="G42" s="162" t="s">
        <v>578</v>
      </c>
      <c r="H42" s="162"/>
      <c r="I42" s="163"/>
      <c r="J42" s="163"/>
      <c r="K42" s="163"/>
      <c r="L42" s="163"/>
      <c r="M42" s="163"/>
      <c r="N42" s="162">
        <f t="shared" si="1"/>
        <v>4</v>
      </c>
      <c r="O42" s="164" t="str">
        <f t="shared" si="2"/>
        <v/>
      </c>
      <c r="P42" s="165">
        <f t="shared" si="3"/>
        <v>0</v>
      </c>
      <c r="Q42" s="164" t="str">
        <f t="shared" si="4"/>
        <v/>
      </c>
      <c r="R42" s="166">
        <f t="shared" si="5"/>
        <v>1</v>
      </c>
      <c r="S42" s="164" t="str">
        <f t="shared" si="6"/>
        <v/>
      </c>
      <c r="T42" s="160">
        <v>36.0</v>
      </c>
      <c r="U42" s="161" t="str">
        <f t="shared" si="7"/>
        <v>Rosyeli Carolina Tavarez  Reyes</v>
      </c>
      <c r="V42" s="162"/>
      <c r="W42" s="162"/>
      <c r="X42" s="162"/>
      <c r="Y42" s="162"/>
      <c r="Z42" s="162"/>
      <c r="AA42" s="162"/>
      <c r="AB42" s="163"/>
      <c r="AC42" s="163"/>
      <c r="AD42" s="163"/>
      <c r="AE42" s="163"/>
      <c r="AF42" s="163">
        <f t="shared" si="8"/>
        <v>0</v>
      </c>
      <c r="AG42" s="164" t="str">
        <f t="shared" si="9"/>
        <v/>
      </c>
      <c r="AH42" s="166">
        <f t="shared" si="10"/>
        <v>0</v>
      </c>
      <c r="AI42" s="164" t="str">
        <f t="shared" si="11"/>
        <v/>
      </c>
      <c r="AJ42" s="166">
        <f t="shared" si="12"/>
        <v>0</v>
      </c>
      <c r="AK42" s="164"/>
      <c r="AL42" s="404">
        <f t="shared" si="13"/>
        <v>6947490</v>
      </c>
      <c r="AM42" s="160">
        <v>36.0</v>
      </c>
      <c r="AN42" s="405" t="str">
        <f t="shared" si="14"/>
        <v>Rosyeli Carolina Tavarez  Reyes</v>
      </c>
      <c r="AO42" s="162" t="s">
        <v>559</v>
      </c>
      <c r="AP42" s="162" t="s">
        <v>579</v>
      </c>
      <c r="AQ42" s="162" t="s">
        <v>559</v>
      </c>
      <c r="AR42" s="162" t="s">
        <v>559</v>
      </c>
      <c r="AS42" s="162" t="s">
        <v>559</v>
      </c>
      <c r="AT42" s="164"/>
      <c r="AU42" s="164"/>
      <c r="AV42" s="164"/>
      <c r="AW42" s="164"/>
      <c r="AX42" s="164"/>
      <c r="AY42" s="166">
        <f t="shared" si="15"/>
        <v>4</v>
      </c>
      <c r="AZ42" s="407" t="str">
        <f t="shared" si="16"/>
        <v/>
      </c>
      <c r="BA42" s="406">
        <f t="shared" si="17"/>
        <v>1</v>
      </c>
      <c r="BB42" s="406" t="str">
        <f t="shared" si="18"/>
        <v/>
      </c>
      <c r="BC42" s="406">
        <f t="shared" si="19"/>
        <v>0</v>
      </c>
      <c r="BD42" s="406" t="str">
        <f t="shared" si="20"/>
        <v/>
      </c>
      <c r="BE42" s="22">
        <f t="shared" si="21"/>
        <v>6947490</v>
      </c>
      <c r="BF42" s="411">
        <v>36.0</v>
      </c>
      <c r="BG42" s="405" t="str">
        <f t="shared" si="22"/>
        <v>Rosyeli Carolina Tavarez  Reyes</v>
      </c>
      <c r="BH42" s="162" t="s">
        <v>559</v>
      </c>
      <c r="BI42" s="120" t="s">
        <v>578</v>
      </c>
      <c r="BJ42" s="120" t="s">
        <v>559</v>
      </c>
      <c r="BK42" s="120" t="s">
        <v>559</v>
      </c>
      <c r="BL42" s="120" t="s">
        <v>579</v>
      </c>
      <c r="BM42" s="120" t="s">
        <v>559</v>
      </c>
      <c r="BN42" s="120" t="s">
        <v>559</v>
      </c>
      <c r="BO42" s="471"/>
      <c r="BP42" s="471"/>
      <c r="BQ42" s="414"/>
      <c r="BR42" s="470">
        <f t="shared" si="23"/>
        <v>6</v>
      </c>
      <c r="BS42" s="164" t="str">
        <f t="shared" si="24"/>
        <v/>
      </c>
      <c r="BT42" s="414"/>
      <c r="BU42" s="414"/>
      <c r="BV42" s="414"/>
      <c r="BW42" s="414"/>
    </row>
    <row r="43" ht="30.0" customHeight="1">
      <c r="A43" s="160">
        <f>'3A 2025 - 2026 DATOS DEL ESTUDI'!N40</f>
        <v>32590071</v>
      </c>
      <c r="B43" s="160">
        <v>37.0</v>
      </c>
      <c r="C43" s="161" t="str">
        <f>'3A 2025 - 2026 DATOS DEL ESTUDI'!B40</f>
        <v>Melani  Taveras Bautista</v>
      </c>
      <c r="D43" s="162" t="s">
        <v>559</v>
      </c>
      <c r="E43" s="162" t="s">
        <v>559</v>
      </c>
      <c r="F43" s="162" t="s">
        <v>559</v>
      </c>
      <c r="G43" s="162" t="s">
        <v>559</v>
      </c>
      <c r="H43" s="162"/>
      <c r="I43" s="163"/>
      <c r="J43" s="163"/>
      <c r="K43" s="163"/>
      <c r="L43" s="163"/>
      <c r="M43" s="163"/>
      <c r="N43" s="162">
        <f t="shared" si="1"/>
        <v>4</v>
      </c>
      <c r="O43" s="164" t="str">
        <f t="shared" si="2"/>
        <v/>
      </c>
      <c r="P43" s="165">
        <f t="shared" si="3"/>
        <v>0</v>
      </c>
      <c r="Q43" s="164" t="str">
        <f t="shared" si="4"/>
        <v/>
      </c>
      <c r="R43" s="166">
        <f t="shared" si="5"/>
        <v>0</v>
      </c>
      <c r="S43" s="164" t="str">
        <f t="shared" si="6"/>
        <v/>
      </c>
      <c r="T43" s="160">
        <v>37.0</v>
      </c>
      <c r="U43" s="161" t="str">
        <f t="shared" si="7"/>
        <v>Melani  Taveras Bautista</v>
      </c>
      <c r="V43" s="162"/>
      <c r="W43" s="162"/>
      <c r="X43" s="162"/>
      <c r="Y43" s="162"/>
      <c r="Z43" s="162"/>
      <c r="AA43" s="162"/>
      <c r="AB43" s="163"/>
      <c r="AC43" s="163"/>
      <c r="AD43" s="163"/>
      <c r="AE43" s="163"/>
      <c r="AF43" s="163">
        <f t="shared" si="8"/>
        <v>0</v>
      </c>
      <c r="AG43" s="164" t="str">
        <f t="shared" si="9"/>
        <v/>
      </c>
      <c r="AH43" s="166">
        <f t="shared" si="10"/>
        <v>0</v>
      </c>
      <c r="AI43" s="164" t="str">
        <f t="shared" si="11"/>
        <v/>
      </c>
      <c r="AJ43" s="166">
        <f t="shared" si="12"/>
        <v>0</v>
      </c>
      <c r="AK43" s="164"/>
      <c r="AL43" s="404">
        <f t="shared" si="13"/>
        <v>32590071</v>
      </c>
      <c r="AM43" s="160">
        <v>37.0</v>
      </c>
      <c r="AN43" s="405" t="str">
        <f t="shared" si="14"/>
        <v>Melani  Taveras Bautista</v>
      </c>
      <c r="AO43" s="162" t="s">
        <v>559</v>
      </c>
      <c r="AP43" s="162" t="s">
        <v>559</v>
      </c>
      <c r="AQ43" s="162" t="s">
        <v>559</v>
      </c>
      <c r="AR43" s="162" t="s">
        <v>559</v>
      </c>
      <c r="AS43" s="162" t="s">
        <v>559</v>
      </c>
      <c r="AT43" s="164"/>
      <c r="AU43" s="164"/>
      <c r="AV43" s="164"/>
      <c r="AW43" s="164"/>
      <c r="AX43" s="164"/>
      <c r="AY43" s="166">
        <f t="shared" si="15"/>
        <v>5</v>
      </c>
      <c r="AZ43" s="407" t="str">
        <f t="shared" si="16"/>
        <v/>
      </c>
      <c r="BA43" s="406">
        <f t="shared" si="17"/>
        <v>0</v>
      </c>
      <c r="BB43" s="406" t="str">
        <f t="shared" si="18"/>
        <v/>
      </c>
      <c r="BC43" s="406">
        <f t="shared" si="19"/>
        <v>0</v>
      </c>
      <c r="BD43" s="406" t="str">
        <f t="shared" si="20"/>
        <v/>
      </c>
      <c r="BE43" s="22">
        <f t="shared" si="21"/>
        <v>32590071</v>
      </c>
      <c r="BF43" s="193">
        <v>37.0</v>
      </c>
      <c r="BG43" s="405" t="str">
        <f t="shared" si="22"/>
        <v>Melani  Taveras Bautista</v>
      </c>
      <c r="BH43" s="162" t="s">
        <v>559</v>
      </c>
      <c r="BI43" s="120" t="s">
        <v>559</v>
      </c>
      <c r="BJ43" s="120" t="s">
        <v>559</v>
      </c>
      <c r="BK43" s="120" t="s">
        <v>559</v>
      </c>
      <c r="BL43" s="120" t="s">
        <v>559</v>
      </c>
      <c r="BM43" s="120" t="s">
        <v>559</v>
      </c>
      <c r="BN43" s="120" t="s">
        <v>559</v>
      </c>
      <c r="BO43" s="471"/>
      <c r="BP43" s="471"/>
      <c r="BQ43" s="414"/>
      <c r="BR43" s="470">
        <f t="shared" si="23"/>
        <v>7</v>
      </c>
      <c r="BS43" s="164" t="str">
        <f t="shared" si="24"/>
        <v/>
      </c>
      <c r="BT43" s="414"/>
      <c r="BU43" s="414"/>
      <c r="BV43" s="414"/>
      <c r="BW43" s="414"/>
    </row>
    <row r="44" ht="30.0" customHeight="1">
      <c r="A44" s="160">
        <f>'3A 2025 - 2026 DATOS DEL ESTUDI'!N41</f>
        <v>32790609</v>
      </c>
      <c r="B44" s="160">
        <v>38.0</v>
      </c>
      <c r="C44" s="161" t="str">
        <f>'3A 2025 - 2026 DATOS DEL ESTUDI'!B41</f>
        <v>Arianny  Tejada Guzmán</v>
      </c>
      <c r="D44" s="162" t="s">
        <v>559</v>
      </c>
      <c r="E44" s="162" t="s">
        <v>559</v>
      </c>
      <c r="F44" s="162" t="s">
        <v>559</v>
      </c>
      <c r="G44" s="162" t="s">
        <v>559</v>
      </c>
      <c r="H44" s="162"/>
      <c r="I44" s="163"/>
      <c r="J44" s="163"/>
      <c r="K44" s="163"/>
      <c r="L44" s="163"/>
      <c r="M44" s="163"/>
      <c r="N44" s="162">
        <f t="shared" si="1"/>
        <v>4</v>
      </c>
      <c r="O44" s="164" t="str">
        <f t="shared" si="2"/>
        <v/>
      </c>
      <c r="P44" s="165">
        <f t="shared" si="3"/>
        <v>0</v>
      </c>
      <c r="Q44" s="164" t="str">
        <f t="shared" si="4"/>
        <v/>
      </c>
      <c r="R44" s="166">
        <f t="shared" si="5"/>
        <v>0</v>
      </c>
      <c r="S44" s="164" t="str">
        <f t="shared" si="6"/>
        <v/>
      </c>
      <c r="T44" s="160">
        <v>38.0</v>
      </c>
      <c r="U44" s="161" t="str">
        <f t="shared" si="7"/>
        <v>Arianny  Tejada Guzmán</v>
      </c>
      <c r="V44" s="162"/>
      <c r="W44" s="162"/>
      <c r="X44" s="162"/>
      <c r="Y44" s="162"/>
      <c r="Z44" s="162"/>
      <c r="AA44" s="162"/>
      <c r="AB44" s="163"/>
      <c r="AC44" s="163"/>
      <c r="AD44" s="163"/>
      <c r="AE44" s="163"/>
      <c r="AF44" s="163">
        <f t="shared" si="8"/>
        <v>0</v>
      </c>
      <c r="AG44" s="164" t="str">
        <f t="shared" si="9"/>
        <v/>
      </c>
      <c r="AH44" s="166">
        <f t="shared" si="10"/>
        <v>0</v>
      </c>
      <c r="AI44" s="164" t="str">
        <f t="shared" si="11"/>
        <v/>
      </c>
      <c r="AJ44" s="166">
        <f t="shared" si="12"/>
        <v>0</v>
      </c>
      <c r="AK44" s="164"/>
      <c r="AL44" s="404">
        <f t="shared" si="13"/>
        <v>32790609</v>
      </c>
      <c r="AM44" s="160">
        <v>38.0</v>
      </c>
      <c r="AN44" s="405" t="str">
        <f t="shared" si="14"/>
        <v>Arianny  Tejada Guzmán</v>
      </c>
      <c r="AO44" s="162" t="s">
        <v>559</v>
      </c>
      <c r="AP44" s="162" t="s">
        <v>559</v>
      </c>
      <c r="AQ44" s="162" t="s">
        <v>559</v>
      </c>
      <c r="AR44" s="162" t="s">
        <v>559</v>
      </c>
      <c r="AS44" s="162" t="s">
        <v>559</v>
      </c>
      <c r="AT44" s="164"/>
      <c r="AU44" s="164"/>
      <c r="AV44" s="164"/>
      <c r="AW44" s="164"/>
      <c r="AX44" s="164"/>
      <c r="AY44" s="166">
        <f t="shared" si="15"/>
        <v>5</v>
      </c>
      <c r="AZ44" s="407" t="str">
        <f t="shared" si="16"/>
        <v/>
      </c>
      <c r="BA44" s="406">
        <f t="shared" si="17"/>
        <v>0</v>
      </c>
      <c r="BB44" s="406" t="str">
        <f t="shared" si="18"/>
        <v/>
      </c>
      <c r="BC44" s="406">
        <f t="shared" si="19"/>
        <v>0</v>
      </c>
      <c r="BD44" s="406" t="str">
        <f t="shared" si="20"/>
        <v/>
      </c>
      <c r="BE44" s="22">
        <f t="shared" si="21"/>
        <v>32790609</v>
      </c>
      <c r="BF44" s="411">
        <v>38.0</v>
      </c>
      <c r="BG44" s="405" t="str">
        <f t="shared" si="22"/>
        <v>Arianny  Tejada Guzmán</v>
      </c>
      <c r="BH44" s="162" t="s">
        <v>559</v>
      </c>
      <c r="BI44" s="120" t="s">
        <v>559</v>
      </c>
      <c r="BJ44" s="120" t="s">
        <v>559</v>
      </c>
      <c r="BK44" s="120" t="s">
        <v>559</v>
      </c>
      <c r="BL44" s="120" t="s">
        <v>559</v>
      </c>
      <c r="BM44" s="120" t="s">
        <v>559</v>
      </c>
      <c r="BN44" s="120" t="s">
        <v>559</v>
      </c>
      <c r="BO44" s="471"/>
      <c r="BP44" s="471"/>
      <c r="BQ44" s="414"/>
      <c r="BR44" s="470">
        <f t="shared" si="23"/>
        <v>7</v>
      </c>
      <c r="BS44" s="164" t="str">
        <f t="shared" si="24"/>
        <v/>
      </c>
      <c r="BT44" s="414"/>
      <c r="BU44" s="414"/>
      <c r="BV44" s="414"/>
      <c r="BW44" s="414"/>
    </row>
    <row r="45" ht="30.0" customHeight="1">
      <c r="A45" s="160">
        <f>'3A 2025 - 2026 DATOS DEL ESTUDI'!N42</f>
        <v>6758894</v>
      </c>
      <c r="B45" s="160">
        <v>39.0</v>
      </c>
      <c r="C45" s="161" t="str">
        <f>'3A 2025 - 2026 DATOS DEL ESTUDI'!B42</f>
        <v>Jeilyn Aliah Tejada</v>
      </c>
      <c r="D45" s="162" t="s">
        <v>559</v>
      </c>
      <c r="E45" s="162" t="s">
        <v>559</v>
      </c>
      <c r="F45" s="162" t="s">
        <v>559</v>
      </c>
      <c r="G45" s="162" t="s">
        <v>559</v>
      </c>
      <c r="H45" s="162"/>
      <c r="I45" s="163"/>
      <c r="J45" s="163"/>
      <c r="K45" s="163"/>
      <c r="L45" s="163"/>
      <c r="M45" s="163"/>
      <c r="N45" s="162">
        <f t="shared" si="1"/>
        <v>4</v>
      </c>
      <c r="O45" s="164" t="str">
        <f t="shared" si="2"/>
        <v/>
      </c>
      <c r="P45" s="165">
        <f t="shared" si="3"/>
        <v>0</v>
      </c>
      <c r="Q45" s="164" t="str">
        <f t="shared" si="4"/>
        <v/>
      </c>
      <c r="R45" s="166">
        <f t="shared" si="5"/>
        <v>0</v>
      </c>
      <c r="S45" s="164" t="str">
        <f t="shared" si="6"/>
        <v/>
      </c>
      <c r="T45" s="160">
        <v>39.0</v>
      </c>
      <c r="U45" s="161" t="str">
        <f t="shared" si="7"/>
        <v>Jeilyn Aliah Tejada</v>
      </c>
      <c r="V45" s="162"/>
      <c r="W45" s="162"/>
      <c r="X45" s="162"/>
      <c r="Y45" s="162"/>
      <c r="Z45" s="162"/>
      <c r="AA45" s="162"/>
      <c r="AB45" s="163"/>
      <c r="AC45" s="163"/>
      <c r="AD45" s="163"/>
      <c r="AE45" s="163"/>
      <c r="AF45" s="163">
        <f t="shared" si="8"/>
        <v>0</v>
      </c>
      <c r="AG45" s="164" t="str">
        <f t="shared" si="9"/>
        <v/>
      </c>
      <c r="AH45" s="166">
        <f t="shared" si="10"/>
        <v>0</v>
      </c>
      <c r="AI45" s="164" t="str">
        <f t="shared" si="11"/>
        <v/>
      </c>
      <c r="AJ45" s="166">
        <f t="shared" si="12"/>
        <v>0</v>
      </c>
      <c r="AK45" s="164"/>
      <c r="AL45" s="404">
        <f t="shared" si="13"/>
        <v>6758894</v>
      </c>
      <c r="AM45" s="160">
        <v>39.0</v>
      </c>
      <c r="AN45" s="405" t="str">
        <f t="shared" si="14"/>
        <v>Jeilyn Aliah Tejada</v>
      </c>
      <c r="AO45" s="162" t="s">
        <v>559</v>
      </c>
      <c r="AP45" s="162" t="s">
        <v>559</v>
      </c>
      <c r="AQ45" s="162" t="s">
        <v>559</v>
      </c>
      <c r="AR45" s="162" t="s">
        <v>559</v>
      </c>
      <c r="AS45" s="162" t="s">
        <v>559</v>
      </c>
      <c r="AT45" s="164"/>
      <c r="AU45" s="164"/>
      <c r="AV45" s="164"/>
      <c r="AW45" s="164"/>
      <c r="AX45" s="164"/>
      <c r="AY45" s="166">
        <f t="shared" si="15"/>
        <v>5</v>
      </c>
      <c r="AZ45" s="407" t="str">
        <f t="shared" si="16"/>
        <v/>
      </c>
      <c r="BA45" s="406">
        <f t="shared" si="17"/>
        <v>0</v>
      </c>
      <c r="BB45" s="406" t="str">
        <f t="shared" si="18"/>
        <v/>
      </c>
      <c r="BC45" s="406">
        <f t="shared" si="19"/>
        <v>0</v>
      </c>
      <c r="BD45" s="406" t="str">
        <f t="shared" si="20"/>
        <v/>
      </c>
      <c r="BE45" s="22">
        <f t="shared" si="21"/>
        <v>6758894</v>
      </c>
      <c r="BF45" s="193">
        <v>39.0</v>
      </c>
      <c r="BG45" s="405" t="str">
        <f t="shared" si="22"/>
        <v>Jeilyn Aliah Tejada</v>
      </c>
      <c r="BH45" s="162" t="s">
        <v>559</v>
      </c>
      <c r="BI45" s="120" t="s">
        <v>559</v>
      </c>
      <c r="BJ45" s="120" t="s">
        <v>559</v>
      </c>
      <c r="BK45" s="120" t="s">
        <v>559</v>
      </c>
      <c r="BL45" s="120" t="s">
        <v>559</v>
      </c>
      <c r="BM45" s="120" t="s">
        <v>559</v>
      </c>
      <c r="BN45" s="120" t="s">
        <v>559</v>
      </c>
      <c r="BO45" s="471"/>
      <c r="BP45" s="471"/>
      <c r="BQ45" s="414"/>
      <c r="BR45" s="470">
        <f t="shared" si="23"/>
        <v>7</v>
      </c>
      <c r="BS45" s="164" t="str">
        <f t="shared" si="24"/>
        <v/>
      </c>
      <c r="BT45" s="414"/>
      <c r="BU45" s="414"/>
      <c r="BV45" s="414"/>
      <c r="BW45" s="414"/>
    </row>
    <row r="46" ht="30.0" customHeight="1">
      <c r="A46" s="160">
        <f>'3A 2025 - 2026 DATOS DEL ESTUDI'!N43</f>
        <v>32718082</v>
      </c>
      <c r="B46" s="160">
        <v>40.0</v>
      </c>
      <c r="C46" s="161" t="str">
        <f>'3A 2025 - 2026 DATOS DEL ESTUDI'!B43</f>
        <v>Rosenny  Ureña Arias</v>
      </c>
      <c r="D46" s="162" t="s">
        <v>559</v>
      </c>
      <c r="E46" s="162" t="s">
        <v>559</v>
      </c>
      <c r="F46" s="162" t="s">
        <v>559</v>
      </c>
      <c r="G46" s="162" t="s">
        <v>559</v>
      </c>
      <c r="H46" s="162"/>
      <c r="I46" s="163"/>
      <c r="J46" s="163"/>
      <c r="K46" s="163"/>
      <c r="L46" s="163"/>
      <c r="M46" s="163"/>
      <c r="N46" s="162">
        <f t="shared" si="1"/>
        <v>4</v>
      </c>
      <c r="O46" s="164" t="str">
        <f t="shared" si="2"/>
        <v/>
      </c>
      <c r="P46" s="165">
        <f t="shared" si="3"/>
        <v>0</v>
      </c>
      <c r="Q46" s="164" t="str">
        <f t="shared" si="4"/>
        <v/>
      </c>
      <c r="R46" s="166">
        <f t="shared" si="5"/>
        <v>0</v>
      </c>
      <c r="S46" s="164" t="str">
        <f t="shared" si="6"/>
        <v/>
      </c>
      <c r="T46" s="160">
        <v>40.0</v>
      </c>
      <c r="U46" s="161" t="str">
        <f t="shared" si="7"/>
        <v>Rosenny  Ureña Arias</v>
      </c>
      <c r="V46" s="162"/>
      <c r="W46" s="162"/>
      <c r="X46" s="162"/>
      <c r="Y46" s="162"/>
      <c r="Z46" s="162"/>
      <c r="AA46" s="162"/>
      <c r="AB46" s="163"/>
      <c r="AC46" s="163"/>
      <c r="AD46" s="163"/>
      <c r="AE46" s="163"/>
      <c r="AF46" s="163">
        <f t="shared" si="8"/>
        <v>0</v>
      </c>
      <c r="AG46" s="164" t="str">
        <f t="shared" si="9"/>
        <v/>
      </c>
      <c r="AH46" s="166">
        <f t="shared" si="10"/>
        <v>0</v>
      </c>
      <c r="AI46" s="164" t="str">
        <f t="shared" si="11"/>
        <v/>
      </c>
      <c r="AJ46" s="166">
        <f t="shared" si="12"/>
        <v>0</v>
      </c>
      <c r="AK46" s="164"/>
      <c r="AL46" s="404">
        <f t="shared" si="13"/>
        <v>32718082</v>
      </c>
      <c r="AM46" s="160">
        <v>40.0</v>
      </c>
      <c r="AN46" s="405" t="str">
        <f t="shared" si="14"/>
        <v>Rosenny  Ureña Arias</v>
      </c>
      <c r="AO46" s="162" t="s">
        <v>559</v>
      </c>
      <c r="AP46" s="162" t="s">
        <v>579</v>
      </c>
      <c r="AQ46" s="162" t="s">
        <v>559</v>
      </c>
      <c r="AR46" s="162" t="s">
        <v>559</v>
      </c>
      <c r="AS46" s="162" t="s">
        <v>559</v>
      </c>
      <c r="AT46" s="164"/>
      <c r="AU46" s="164"/>
      <c r="AV46" s="164"/>
      <c r="AW46" s="164"/>
      <c r="AX46" s="164"/>
      <c r="AY46" s="166">
        <f t="shared" si="15"/>
        <v>4</v>
      </c>
      <c r="AZ46" s="407" t="str">
        <f t="shared" si="16"/>
        <v/>
      </c>
      <c r="BA46" s="406">
        <f t="shared" si="17"/>
        <v>1</v>
      </c>
      <c r="BB46" s="406" t="str">
        <f t="shared" si="18"/>
        <v/>
      </c>
      <c r="BC46" s="406">
        <f t="shared" si="19"/>
        <v>0</v>
      </c>
      <c r="BD46" s="406" t="str">
        <f t="shared" si="20"/>
        <v/>
      </c>
      <c r="BE46" s="22">
        <f t="shared" si="21"/>
        <v>32718082</v>
      </c>
      <c r="BF46" s="193">
        <v>40.0</v>
      </c>
      <c r="BG46" s="405" t="str">
        <f t="shared" si="22"/>
        <v>Rosenny  Ureña Arias</v>
      </c>
      <c r="BH46" s="162" t="s">
        <v>559</v>
      </c>
      <c r="BI46" s="120" t="s">
        <v>559</v>
      </c>
      <c r="BJ46" s="120" t="s">
        <v>559</v>
      </c>
      <c r="BK46" s="120" t="s">
        <v>559</v>
      </c>
      <c r="BL46" s="120" t="s">
        <v>559</v>
      </c>
      <c r="BM46" s="120" t="s">
        <v>559</v>
      </c>
      <c r="BN46" s="120" t="s">
        <v>559</v>
      </c>
      <c r="BO46" s="471"/>
      <c r="BP46" s="471"/>
      <c r="BQ46" s="414"/>
      <c r="BR46" s="470">
        <f t="shared" si="23"/>
        <v>7</v>
      </c>
      <c r="BS46" s="164" t="str">
        <f t="shared" si="24"/>
        <v/>
      </c>
      <c r="BT46" s="414"/>
      <c r="BU46" s="414"/>
      <c r="BV46" s="414"/>
      <c r="BW46" s="414"/>
    </row>
    <row r="47" ht="30.0" customHeight="1">
      <c r="A47" s="160">
        <f>'3A 2025 - 2026 DATOS DEL ESTUDI'!N44</f>
        <v>6963146</v>
      </c>
      <c r="B47" s="160">
        <v>41.0</v>
      </c>
      <c r="C47" s="161" t="str">
        <f>'3A 2025 - 2026 DATOS DEL ESTUDI'!B44</f>
        <v>Jonathan  De Jesús Valerio Felipe</v>
      </c>
      <c r="D47" s="162" t="s">
        <v>559</v>
      </c>
      <c r="E47" s="162" t="s">
        <v>559</v>
      </c>
      <c r="F47" s="162" t="s">
        <v>559</v>
      </c>
      <c r="G47" s="162" t="s">
        <v>559</v>
      </c>
      <c r="H47" s="162"/>
      <c r="I47" s="163"/>
      <c r="J47" s="163"/>
      <c r="K47" s="163"/>
      <c r="L47" s="163"/>
      <c r="M47" s="163"/>
      <c r="N47" s="162">
        <f t="shared" si="1"/>
        <v>4</v>
      </c>
      <c r="O47" s="164" t="str">
        <f t="shared" si="2"/>
        <v/>
      </c>
      <c r="P47" s="165">
        <f t="shared" si="3"/>
        <v>0</v>
      </c>
      <c r="Q47" s="164" t="str">
        <f t="shared" si="4"/>
        <v/>
      </c>
      <c r="R47" s="166">
        <f t="shared" si="5"/>
        <v>0</v>
      </c>
      <c r="S47" s="164" t="str">
        <f t="shared" si="6"/>
        <v/>
      </c>
      <c r="T47" s="160">
        <v>41.0</v>
      </c>
      <c r="U47" s="161" t="str">
        <f t="shared" si="7"/>
        <v>Jonathan  De Jesús Valerio Felipe</v>
      </c>
      <c r="V47" s="162"/>
      <c r="W47" s="162"/>
      <c r="X47" s="162"/>
      <c r="Y47" s="162"/>
      <c r="Z47" s="162"/>
      <c r="AA47" s="162"/>
      <c r="AB47" s="163"/>
      <c r="AC47" s="163"/>
      <c r="AD47" s="163"/>
      <c r="AE47" s="163"/>
      <c r="AF47" s="163">
        <f t="shared" si="8"/>
        <v>0</v>
      </c>
      <c r="AG47" s="164" t="str">
        <f t="shared" si="9"/>
        <v/>
      </c>
      <c r="AH47" s="417"/>
      <c r="AI47" s="418"/>
      <c r="AJ47" s="417"/>
      <c r="AK47" s="418"/>
      <c r="AL47" s="35"/>
      <c r="AM47" s="160">
        <v>41.0</v>
      </c>
      <c r="AN47" s="419"/>
      <c r="AO47" s="162" t="s">
        <v>559</v>
      </c>
      <c r="AP47" s="162" t="s">
        <v>559</v>
      </c>
      <c r="AQ47" s="162" t="s">
        <v>559</v>
      </c>
      <c r="AR47" s="162" t="s">
        <v>559</v>
      </c>
      <c r="AS47" s="162" t="s">
        <v>559</v>
      </c>
      <c r="AT47" s="164"/>
      <c r="AU47" s="164"/>
      <c r="AV47" s="164"/>
      <c r="AW47" s="164"/>
      <c r="AX47" s="164"/>
      <c r="AY47" s="166">
        <f t="shared" si="15"/>
        <v>5</v>
      </c>
      <c r="AZ47" s="407" t="str">
        <f t="shared" si="16"/>
        <v/>
      </c>
      <c r="BA47" s="406">
        <f t="shared" si="17"/>
        <v>0</v>
      </c>
      <c r="BB47" s="406" t="str">
        <f t="shared" si="18"/>
        <v/>
      </c>
      <c r="BC47" s="406">
        <f t="shared" si="19"/>
        <v>0</v>
      </c>
      <c r="BD47" s="406" t="str">
        <f t="shared" si="20"/>
        <v/>
      </c>
      <c r="BE47" s="22">
        <f t="shared" si="21"/>
        <v>6963146</v>
      </c>
      <c r="BF47" s="193">
        <v>41.0</v>
      </c>
      <c r="BG47" s="405" t="str">
        <f t="shared" si="22"/>
        <v>Jonathan  De Jesús Valerio Felipe</v>
      </c>
      <c r="BH47" s="162" t="s">
        <v>559</v>
      </c>
      <c r="BI47" s="120" t="s">
        <v>559</v>
      </c>
      <c r="BJ47" s="120" t="s">
        <v>559</v>
      </c>
      <c r="BK47" s="120" t="s">
        <v>559</v>
      </c>
      <c r="BL47" s="120" t="s">
        <v>559</v>
      </c>
      <c r="BM47" s="120" t="s">
        <v>559</v>
      </c>
      <c r="BN47" s="120" t="s">
        <v>559</v>
      </c>
      <c r="BO47" s="471"/>
      <c r="BP47" s="471"/>
      <c r="BQ47" s="414"/>
      <c r="BR47" s="470">
        <f t="shared" si="23"/>
        <v>7</v>
      </c>
      <c r="BS47" s="164" t="str">
        <f t="shared" si="24"/>
        <v/>
      </c>
    </row>
    <row r="48" ht="30.0" customHeight="1">
      <c r="A48" s="160">
        <f>'3A 2025 - 2026 DATOS DEL ESTUDI'!N45</f>
        <v>33608163</v>
      </c>
      <c r="B48" s="160">
        <v>42.0</v>
      </c>
      <c r="C48" s="161" t="str">
        <f>'3A 2025 - 2026 DATOS DEL ESTUDI'!B45</f>
        <v>Crisleydi  Turbí</v>
      </c>
      <c r="D48" s="162" t="s">
        <v>559</v>
      </c>
      <c r="E48" s="162" t="s">
        <v>559</v>
      </c>
      <c r="F48" s="162" t="s">
        <v>559</v>
      </c>
      <c r="G48" s="162" t="s">
        <v>579</v>
      </c>
      <c r="H48" s="162"/>
      <c r="I48" s="163"/>
      <c r="J48" s="163"/>
      <c r="K48" s="163"/>
      <c r="L48" s="163"/>
      <c r="M48" s="163"/>
      <c r="N48" s="162">
        <f t="shared" si="1"/>
        <v>3</v>
      </c>
      <c r="O48" s="164" t="str">
        <f t="shared" si="2"/>
        <v/>
      </c>
      <c r="P48" s="165">
        <f t="shared" si="3"/>
        <v>1</v>
      </c>
      <c r="Q48" s="164" t="str">
        <f t="shared" si="4"/>
        <v/>
      </c>
      <c r="R48" s="166">
        <f t="shared" si="5"/>
        <v>0</v>
      </c>
      <c r="S48" s="164" t="str">
        <f t="shared" si="6"/>
        <v/>
      </c>
      <c r="T48" s="160">
        <v>42.0</v>
      </c>
      <c r="U48" s="161" t="str">
        <f t="shared" si="7"/>
        <v>Crisleydi  Turbí</v>
      </c>
      <c r="V48" s="162"/>
      <c r="W48" s="162"/>
      <c r="X48" s="162"/>
      <c r="Y48" s="162"/>
      <c r="Z48" s="162"/>
      <c r="AA48" s="162"/>
      <c r="AB48" s="163"/>
      <c r="AC48" s="163"/>
      <c r="AD48" s="163"/>
      <c r="AE48" s="163"/>
      <c r="AF48" s="163">
        <f t="shared" si="8"/>
        <v>0</v>
      </c>
      <c r="AG48" s="164" t="str">
        <f t="shared" si="9"/>
        <v/>
      </c>
      <c r="AH48" s="417"/>
      <c r="AI48" s="418"/>
      <c r="AJ48" s="417"/>
      <c r="AK48" s="418"/>
      <c r="AL48" s="35"/>
      <c r="AM48" s="160">
        <v>42.0</v>
      </c>
      <c r="AN48" s="419"/>
      <c r="AO48" s="162" t="s">
        <v>559</v>
      </c>
      <c r="AP48" s="162" t="s">
        <v>579</v>
      </c>
      <c r="AQ48" s="162" t="s">
        <v>559</v>
      </c>
      <c r="AR48" s="162" t="s">
        <v>559</v>
      </c>
      <c r="AS48" s="162" t="s">
        <v>559</v>
      </c>
      <c r="AT48" s="164"/>
      <c r="AU48" s="164"/>
      <c r="AV48" s="164"/>
      <c r="AW48" s="164"/>
      <c r="AX48" s="164"/>
      <c r="AY48" s="166">
        <f t="shared" si="15"/>
        <v>4</v>
      </c>
      <c r="AZ48" s="407" t="str">
        <f t="shared" si="16"/>
        <v/>
      </c>
      <c r="BA48" s="406">
        <f t="shared" si="17"/>
        <v>1</v>
      </c>
      <c r="BB48" s="406" t="str">
        <f t="shared" si="18"/>
        <v/>
      </c>
      <c r="BC48" s="406">
        <f t="shared" si="19"/>
        <v>0</v>
      </c>
      <c r="BD48" s="406" t="str">
        <f t="shared" si="20"/>
        <v/>
      </c>
      <c r="BE48" s="22">
        <f t="shared" si="21"/>
        <v>33608163</v>
      </c>
      <c r="BF48" s="193">
        <v>42.0</v>
      </c>
      <c r="BG48" s="405" t="str">
        <f t="shared" si="22"/>
        <v>Crisleydi  Turbí</v>
      </c>
      <c r="BH48" s="162" t="s">
        <v>559</v>
      </c>
      <c r="BI48" s="120" t="s">
        <v>559</v>
      </c>
      <c r="BJ48" s="120" t="s">
        <v>559</v>
      </c>
      <c r="BK48" s="120" t="s">
        <v>559</v>
      </c>
      <c r="BL48" s="120" t="s">
        <v>559</v>
      </c>
      <c r="BM48" s="120" t="s">
        <v>559</v>
      </c>
      <c r="BN48" s="120" t="s">
        <v>559</v>
      </c>
      <c r="BO48" s="471"/>
      <c r="BP48" s="471"/>
      <c r="BQ48" s="414"/>
      <c r="BR48" s="470">
        <f t="shared" si="23"/>
        <v>7</v>
      </c>
      <c r="BS48" s="164" t="str">
        <f t="shared" si="24"/>
        <v/>
      </c>
    </row>
    <row r="49" ht="30.0" customHeight="1">
      <c r="A49" s="160">
        <f>'3A 2025 - 2026 DATOS DEL ESTUDI'!N46</f>
        <v>32642782</v>
      </c>
      <c r="B49" s="160">
        <v>43.0</v>
      </c>
      <c r="C49" s="161" t="str">
        <f>'3A 2025 - 2026 DATOS DEL ESTUDI'!B46</f>
        <v>Jhoangel Rafael Vargas Ulloa</v>
      </c>
      <c r="D49" s="162" t="s">
        <v>559</v>
      </c>
      <c r="E49" s="162" t="s">
        <v>559</v>
      </c>
      <c r="F49" s="162" t="s">
        <v>559</v>
      </c>
      <c r="G49" s="162" t="s">
        <v>579</v>
      </c>
      <c r="H49" s="162"/>
      <c r="I49" s="163"/>
      <c r="J49" s="163"/>
      <c r="K49" s="163"/>
      <c r="L49" s="163"/>
      <c r="M49" s="163"/>
      <c r="N49" s="162">
        <f t="shared" si="1"/>
        <v>3</v>
      </c>
      <c r="O49" s="164" t="str">
        <f t="shared" si="2"/>
        <v/>
      </c>
      <c r="P49" s="165">
        <f t="shared" si="3"/>
        <v>1</v>
      </c>
      <c r="Q49" s="164" t="str">
        <f t="shared" si="4"/>
        <v/>
      </c>
      <c r="R49" s="166">
        <f t="shared" si="5"/>
        <v>0</v>
      </c>
      <c r="S49" s="164" t="str">
        <f t="shared" si="6"/>
        <v/>
      </c>
      <c r="T49" s="160">
        <v>43.0</v>
      </c>
      <c r="U49" s="161" t="str">
        <f t="shared" si="7"/>
        <v>Jhoangel Rafael Vargas Ulloa</v>
      </c>
      <c r="V49" s="162"/>
      <c r="W49" s="162"/>
      <c r="X49" s="162"/>
      <c r="Y49" s="162"/>
      <c r="Z49" s="162"/>
      <c r="AA49" s="162"/>
      <c r="AB49" s="163"/>
      <c r="AC49" s="163"/>
      <c r="AD49" s="163"/>
      <c r="AE49" s="163"/>
      <c r="AF49" s="163">
        <f t="shared" si="8"/>
        <v>0</v>
      </c>
      <c r="AG49" s="164" t="str">
        <f t="shared" si="9"/>
        <v/>
      </c>
      <c r="AH49" s="417"/>
      <c r="AI49" s="418"/>
      <c r="AJ49" s="417"/>
      <c r="AK49" s="418"/>
      <c r="AL49" s="35"/>
      <c r="AM49" s="160">
        <v>43.0</v>
      </c>
      <c r="AN49" s="419"/>
      <c r="AO49" s="162" t="s">
        <v>579</v>
      </c>
      <c r="AP49" s="162" t="s">
        <v>579</v>
      </c>
      <c r="AQ49" s="162" t="s">
        <v>579</v>
      </c>
      <c r="AR49" s="162" t="s">
        <v>579</v>
      </c>
      <c r="AS49" s="162" t="s">
        <v>559</v>
      </c>
      <c r="AT49" s="164"/>
      <c r="AU49" s="164"/>
      <c r="AV49" s="164"/>
      <c r="AW49" s="164"/>
      <c r="AX49" s="164"/>
      <c r="AY49" s="166">
        <f t="shared" si="15"/>
        <v>1</v>
      </c>
      <c r="AZ49" s="407" t="str">
        <f t="shared" si="16"/>
        <v/>
      </c>
      <c r="BA49" s="406">
        <f t="shared" si="17"/>
        <v>4</v>
      </c>
      <c r="BB49" s="406" t="str">
        <f t="shared" si="18"/>
        <v/>
      </c>
      <c r="BC49" s="406">
        <f t="shared" si="19"/>
        <v>0</v>
      </c>
      <c r="BD49" s="406" t="str">
        <f t="shared" si="20"/>
        <v/>
      </c>
      <c r="BE49" s="22">
        <f t="shared" si="21"/>
        <v>32642782</v>
      </c>
      <c r="BF49" s="193">
        <v>43.0</v>
      </c>
      <c r="BG49" s="405" t="str">
        <f t="shared" si="22"/>
        <v>Jhoangel Rafael Vargas Ulloa</v>
      </c>
      <c r="BH49" s="162" t="s">
        <v>559</v>
      </c>
      <c r="BI49" s="120" t="s">
        <v>559</v>
      </c>
      <c r="BJ49" s="120" t="s">
        <v>559</v>
      </c>
      <c r="BK49" s="120" t="s">
        <v>559</v>
      </c>
      <c r="BL49" s="120" t="s">
        <v>579</v>
      </c>
      <c r="BM49" s="120" t="s">
        <v>559</v>
      </c>
      <c r="BN49" s="120" t="s">
        <v>559</v>
      </c>
      <c r="BO49" s="471"/>
      <c r="BP49" s="471"/>
      <c r="BQ49" s="414"/>
      <c r="BR49" s="470">
        <f t="shared" si="23"/>
        <v>6</v>
      </c>
      <c r="BS49" s="164" t="str">
        <f t="shared" si="24"/>
        <v/>
      </c>
    </row>
    <row r="50" ht="30.0" customHeight="1">
      <c r="A50" s="160">
        <f>'3A 2025 - 2026 DATOS DEL ESTUDI'!N47</f>
        <v>32542484</v>
      </c>
      <c r="B50" s="160">
        <v>44.0</v>
      </c>
      <c r="C50" s="161" t="str">
        <f>'3A 2025 - 2026 DATOS DEL ESTUDI'!B47</f>
        <v>Leslie  Cruz Espinal</v>
      </c>
      <c r="D50" s="162" t="s">
        <v>559</v>
      </c>
      <c r="E50" s="162" t="s">
        <v>559</v>
      </c>
      <c r="F50" s="162" t="s">
        <v>559</v>
      </c>
      <c r="G50" s="162" t="s">
        <v>559</v>
      </c>
      <c r="H50" s="162"/>
      <c r="I50" s="163"/>
      <c r="J50" s="163"/>
      <c r="K50" s="163"/>
      <c r="L50" s="163"/>
      <c r="M50" s="163"/>
      <c r="N50" s="162">
        <f t="shared" si="1"/>
        <v>4</v>
      </c>
      <c r="O50" s="164" t="str">
        <f t="shared" si="2"/>
        <v/>
      </c>
      <c r="P50" s="165">
        <f t="shared" si="3"/>
        <v>0</v>
      </c>
      <c r="Q50" s="164" t="str">
        <f t="shared" si="4"/>
        <v/>
      </c>
      <c r="R50" s="166">
        <f t="shared" si="5"/>
        <v>0</v>
      </c>
      <c r="S50" s="164" t="str">
        <f t="shared" si="6"/>
        <v/>
      </c>
      <c r="T50" s="160">
        <v>44.0</v>
      </c>
      <c r="U50" s="161" t="str">
        <f t="shared" si="7"/>
        <v>Leslie  Cruz Espinal</v>
      </c>
      <c r="V50" s="162"/>
      <c r="W50" s="162"/>
      <c r="X50" s="162"/>
      <c r="Y50" s="162"/>
      <c r="Z50" s="162"/>
      <c r="AA50" s="162"/>
      <c r="AB50" s="163"/>
      <c r="AC50" s="163"/>
      <c r="AD50" s="163"/>
      <c r="AE50" s="163"/>
      <c r="AF50" s="163">
        <f t="shared" si="8"/>
        <v>0</v>
      </c>
      <c r="AG50" s="164" t="str">
        <f t="shared" si="9"/>
        <v/>
      </c>
      <c r="AH50" s="417"/>
      <c r="AI50" s="418"/>
      <c r="AJ50" s="417"/>
      <c r="AK50" s="418"/>
      <c r="AL50" s="35"/>
      <c r="AM50" s="160">
        <v>44.0</v>
      </c>
      <c r="AN50" s="419"/>
      <c r="AO50" s="162" t="s">
        <v>559</v>
      </c>
      <c r="AP50" s="162" t="s">
        <v>559</v>
      </c>
      <c r="AQ50" s="162" t="s">
        <v>559</v>
      </c>
      <c r="AR50" s="162" t="s">
        <v>559</v>
      </c>
      <c r="AS50" s="162" t="s">
        <v>559</v>
      </c>
      <c r="AT50" s="164"/>
      <c r="AU50" s="164"/>
      <c r="AV50" s="164"/>
      <c r="AW50" s="164"/>
      <c r="AX50" s="164"/>
      <c r="AY50" s="166">
        <f t="shared" si="15"/>
        <v>5</v>
      </c>
      <c r="AZ50" s="407" t="str">
        <f t="shared" si="16"/>
        <v/>
      </c>
      <c r="BA50" s="406">
        <f t="shared" si="17"/>
        <v>0</v>
      </c>
      <c r="BB50" s="406" t="str">
        <f t="shared" si="18"/>
        <v/>
      </c>
      <c r="BC50" s="406">
        <f t="shared" si="19"/>
        <v>0</v>
      </c>
      <c r="BD50" s="406" t="str">
        <f t="shared" si="20"/>
        <v/>
      </c>
      <c r="BE50" s="22">
        <f t="shared" si="21"/>
        <v>32542484</v>
      </c>
      <c r="BF50" s="193">
        <v>44.0</v>
      </c>
      <c r="BG50" s="405" t="str">
        <f t="shared" si="22"/>
        <v>Leslie  Cruz Espinal</v>
      </c>
      <c r="BH50" s="162" t="s">
        <v>559</v>
      </c>
      <c r="BI50" s="120" t="s">
        <v>559</v>
      </c>
      <c r="BJ50" s="120" t="s">
        <v>559</v>
      </c>
      <c r="BK50" s="120" t="s">
        <v>559</v>
      </c>
      <c r="BL50" s="120" t="s">
        <v>559</v>
      </c>
      <c r="BM50" s="120" t="s">
        <v>559</v>
      </c>
      <c r="BN50" s="120" t="s">
        <v>559</v>
      </c>
      <c r="BO50" s="471"/>
      <c r="BP50" s="471"/>
      <c r="BQ50" s="414"/>
      <c r="BR50" s="470">
        <f t="shared" si="23"/>
        <v>7</v>
      </c>
      <c r="BS50" s="164" t="str">
        <f t="shared" si="24"/>
        <v/>
      </c>
    </row>
    <row r="51" ht="30.0" customHeight="1">
      <c r="A51" s="160" t="str">
        <f>'3A 2025 - 2026 DATOS DEL ESTUDI'!N48</f>
        <v/>
      </c>
      <c r="B51" s="160">
        <v>45.0</v>
      </c>
      <c r="C51" s="161" t="str">
        <f>'3A 2025 - 2026 DATOS DEL ESTUDI'!B48</f>
        <v/>
      </c>
      <c r="D51" s="162"/>
      <c r="E51" s="162"/>
      <c r="F51" s="162"/>
      <c r="G51" s="162"/>
      <c r="H51" s="162"/>
      <c r="I51" s="163"/>
      <c r="J51" s="163"/>
      <c r="K51" s="163"/>
      <c r="L51" s="163"/>
      <c r="M51" s="163"/>
      <c r="N51" s="162">
        <f t="shared" si="1"/>
        <v>0</v>
      </c>
      <c r="O51" s="164" t="str">
        <f t="shared" si="2"/>
        <v/>
      </c>
      <c r="P51" s="165">
        <f t="shared" si="3"/>
        <v>0</v>
      </c>
      <c r="Q51" s="164" t="str">
        <f t="shared" si="4"/>
        <v/>
      </c>
      <c r="R51" s="166">
        <f t="shared" si="5"/>
        <v>0</v>
      </c>
      <c r="S51" s="164" t="str">
        <f t="shared" si="6"/>
        <v/>
      </c>
      <c r="T51" s="160">
        <v>45.0</v>
      </c>
      <c r="U51" s="161" t="str">
        <f t="shared" si="7"/>
        <v/>
      </c>
      <c r="V51" s="162"/>
      <c r="W51" s="162"/>
      <c r="X51" s="162"/>
      <c r="Y51" s="162"/>
      <c r="Z51" s="162"/>
      <c r="AA51" s="162"/>
      <c r="AB51" s="163"/>
      <c r="AC51" s="163"/>
      <c r="AD51" s="163"/>
      <c r="AE51" s="163"/>
      <c r="AF51" s="163">
        <f t="shared" si="8"/>
        <v>0</v>
      </c>
      <c r="AG51" s="164" t="str">
        <f t="shared" si="9"/>
        <v/>
      </c>
      <c r="AH51" s="417"/>
      <c r="AI51" s="418"/>
      <c r="AJ51" s="417"/>
      <c r="AK51" s="418"/>
      <c r="AL51" s="35"/>
      <c r="AM51" s="160">
        <v>45.0</v>
      </c>
      <c r="AN51" s="419"/>
      <c r="AO51" s="162"/>
      <c r="AP51" s="162"/>
      <c r="AQ51" s="162"/>
      <c r="AR51" s="162"/>
      <c r="AS51" s="162"/>
      <c r="AT51" s="164"/>
      <c r="AU51" s="164"/>
      <c r="AV51" s="164"/>
      <c r="AW51" s="164"/>
      <c r="AX51" s="164"/>
      <c r="AY51" s="166">
        <f t="shared" si="15"/>
        <v>0</v>
      </c>
      <c r="AZ51" s="407" t="str">
        <f t="shared" si="16"/>
        <v/>
      </c>
      <c r="BA51" s="406">
        <f t="shared" si="17"/>
        <v>0</v>
      </c>
      <c r="BB51" s="406" t="str">
        <f t="shared" si="18"/>
        <v/>
      </c>
      <c r="BC51" s="406">
        <f t="shared" si="19"/>
        <v>0</v>
      </c>
      <c r="BD51" s="406" t="str">
        <f t="shared" si="20"/>
        <v/>
      </c>
      <c r="BE51" s="22" t="str">
        <f t="shared" si="21"/>
        <v/>
      </c>
      <c r="BF51" s="193">
        <v>45.0</v>
      </c>
      <c r="BG51" s="405" t="str">
        <f t="shared" si="22"/>
        <v/>
      </c>
      <c r="BH51" s="162"/>
      <c r="BI51" s="120"/>
      <c r="BJ51" s="120"/>
      <c r="BK51" s="120"/>
      <c r="BL51" s="120"/>
      <c r="BM51" s="120"/>
      <c r="BN51" s="120"/>
      <c r="BO51" s="471"/>
      <c r="BP51" s="471"/>
      <c r="BQ51" s="414"/>
      <c r="BR51" s="470">
        <f t="shared" si="23"/>
        <v>0</v>
      </c>
      <c r="BS51" s="164" t="str">
        <f t="shared" si="24"/>
        <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F3 BJ3">
      <formula1>'AEF350'!$CC$6:$CC$18</formula1>
    </dataValidation>
    <dataValidation type="list" allowBlank="1" showErrorMessage="1" sqref="D1">
      <formula1>'AEF350'!$CB$6:$CB$14</formula1>
    </dataValidation>
    <dataValidation type="list" allowBlank="1" showErrorMessage="1" sqref="X3 AQ3">
      <formula1>'AEF350'!$CC$6:$CC$17</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7" width="4.75"/>
    <col customWidth="1" min="38" max="38" width="11.63"/>
    <col customWidth="1" min="39" max="39" width="6.63"/>
    <col customWidth="1" min="40" max="40" width="54.25"/>
    <col customWidth="1" min="41" max="56" width="4.75"/>
    <col customWidth="1" min="57" max="57" width="9.13"/>
    <col customWidth="1" min="58" max="58" width="4.75"/>
    <col customWidth="1" min="59" max="59" width="54.25"/>
    <col customWidth="1" min="60" max="71" width="4.75"/>
    <col customWidth="1" hidden="1" min="72" max="79" width="4.75"/>
    <col customWidth="1" hidden="1" min="80" max="80" width="41.25"/>
    <col customWidth="1" hidden="1" min="81" max="81" width="10.13"/>
    <col customWidth="1" hidden="1" min="82" max="91" width="4.75"/>
  </cols>
  <sheetData>
    <row r="1" ht="37.5" customHeight="1">
      <c r="A1" s="131"/>
      <c r="B1" s="131"/>
      <c r="C1" s="394"/>
      <c r="D1" s="395" t="s">
        <v>573</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96"/>
      <c r="BY1" s="396"/>
      <c r="BZ1" s="396"/>
      <c r="CA1" s="396"/>
      <c r="CB1" s="396"/>
      <c r="CC1" s="396"/>
      <c r="CD1" s="396"/>
      <c r="CE1" s="396"/>
      <c r="CF1" s="396"/>
      <c r="CG1" s="396"/>
      <c r="CH1" s="396"/>
      <c r="CI1" s="396"/>
      <c r="CJ1" s="396"/>
      <c r="CK1" s="396"/>
      <c r="CL1" s="396"/>
      <c r="CM1" s="396"/>
    </row>
    <row r="2" ht="37.5" customHeight="1">
      <c r="A2" s="138"/>
      <c r="B2" s="138"/>
      <c r="C2" s="138"/>
      <c r="D2" s="139" t="s">
        <v>541</v>
      </c>
      <c r="E2" s="15"/>
      <c r="F2" s="15"/>
      <c r="G2" s="16"/>
      <c r="H2" s="140" t="str">
        <f>'AEF350'!H2</f>
        <v>SANDY RAFAEL TORRES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96"/>
      <c r="BY2" s="396"/>
      <c r="BZ2" s="396"/>
      <c r="CA2" s="396"/>
      <c r="CB2" s="396"/>
      <c r="CC2" s="396"/>
      <c r="CD2" s="396"/>
      <c r="CE2" s="396"/>
      <c r="CF2" s="396"/>
      <c r="CG2" s="396"/>
      <c r="CH2" s="396"/>
      <c r="CI2" s="396"/>
      <c r="CJ2" s="396"/>
      <c r="CK2" s="396"/>
      <c r="CL2" s="396"/>
      <c r="CM2" s="396"/>
    </row>
    <row r="3" ht="37.5" customHeight="1">
      <c r="A3" s="138"/>
      <c r="B3" s="138"/>
      <c r="C3" s="138"/>
      <c r="D3" s="139" t="s">
        <v>542</v>
      </c>
      <c r="E3" s="16"/>
      <c r="F3" s="399" t="s">
        <v>842</v>
      </c>
      <c r="G3" s="15"/>
      <c r="H3" s="15"/>
      <c r="I3" s="15"/>
      <c r="J3" s="15"/>
      <c r="K3" s="15"/>
      <c r="L3" s="15"/>
      <c r="M3" s="15"/>
      <c r="N3" s="15"/>
      <c r="O3" s="16"/>
      <c r="P3" s="143"/>
      <c r="Q3" s="143"/>
      <c r="R3" s="143"/>
      <c r="S3" s="143"/>
      <c r="T3" s="143"/>
      <c r="U3" s="138"/>
      <c r="V3" s="139" t="s">
        <v>542</v>
      </c>
      <c r="W3" s="16"/>
      <c r="X3" s="399" t="s">
        <v>843</v>
      </c>
      <c r="Y3" s="15"/>
      <c r="Z3" s="15"/>
      <c r="AA3" s="15"/>
      <c r="AB3" s="15"/>
      <c r="AC3" s="15"/>
      <c r="AD3" s="15"/>
      <c r="AE3" s="15"/>
      <c r="AF3" s="15"/>
      <c r="AG3" s="16"/>
      <c r="AH3" s="141"/>
      <c r="AI3" s="141"/>
      <c r="AJ3" s="141"/>
      <c r="AK3" s="141"/>
      <c r="AL3" s="397"/>
      <c r="AM3" s="141"/>
      <c r="AN3" s="141"/>
      <c r="AO3" s="398" t="s">
        <v>542</v>
      </c>
      <c r="AP3" s="16"/>
      <c r="AQ3" s="399" t="s">
        <v>844</v>
      </c>
      <c r="AR3" s="15"/>
      <c r="AS3" s="15"/>
      <c r="AT3" s="15"/>
      <c r="AU3" s="15"/>
      <c r="AV3" s="15"/>
      <c r="AW3" s="15"/>
      <c r="AX3" s="15"/>
      <c r="AY3" s="15"/>
      <c r="AZ3" s="16"/>
      <c r="BA3" s="141"/>
      <c r="BB3" s="141"/>
      <c r="BC3" s="141"/>
      <c r="BD3" s="141"/>
      <c r="BE3" s="397"/>
      <c r="BF3" s="397"/>
      <c r="BG3" s="397"/>
      <c r="BH3" s="398" t="s">
        <v>542</v>
      </c>
      <c r="BI3" s="16"/>
      <c r="BJ3" s="399" t="s">
        <v>845</v>
      </c>
      <c r="BK3" s="15"/>
      <c r="BL3" s="15"/>
      <c r="BM3" s="15"/>
      <c r="BN3" s="15"/>
      <c r="BO3" s="15"/>
      <c r="BP3" s="15"/>
      <c r="BQ3" s="15"/>
      <c r="BR3" s="15"/>
      <c r="BS3" s="16"/>
      <c r="BT3" s="141"/>
      <c r="BU3" s="141"/>
      <c r="BV3" s="141"/>
      <c r="BW3" s="141"/>
    </row>
    <row r="4" ht="37.5" customHeight="1">
      <c r="A4" s="35"/>
      <c r="B4" s="35"/>
      <c r="C4" s="2"/>
      <c r="D4" s="145" t="s">
        <v>545</v>
      </c>
      <c r="E4" s="15"/>
      <c r="F4" s="15"/>
      <c r="G4" s="15"/>
      <c r="H4" s="15"/>
      <c r="I4" s="15"/>
      <c r="J4" s="15"/>
      <c r="K4" s="15"/>
      <c r="L4" s="15"/>
      <c r="M4" s="15"/>
      <c r="N4" s="16"/>
      <c r="O4" s="146"/>
      <c r="P4" s="147"/>
      <c r="Q4" s="147"/>
      <c r="R4" s="147"/>
      <c r="S4" s="147"/>
      <c r="T4" s="2"/>
      <c r="U4" s="2"/>
      <c r="V4" s="145" t="s">
        <v>545</v>
      </c>
      <c r="W4" s="15"/>
      <c r="X4" s="15"/>
      <c r="Y4" s="15"/>
      <c r="Z4" s="15"/>
      <c r="AA4" s="15"/>
      <c r="AB4" s="15"/>
      <c r="AC4" s="15"/>
      <c r="AD4" s="15"/>
      <c r="AE4" s="15"/>
      <c r="AF4" s="16"/>
      <c r="AG4" s="146"/>
      <c r="AH4" s="147"/>
      <c r="AI4" s="147"/>
      <c r="AJ4" s="147"/>
      <c r="AK4" s="147"/>
      <c r="AL4" s="2"/>
      <c r="AM4" s="147"/>
      <c r="AN4" s="147"/>
      <c r="AO4" s="145" t="s">
        <v>545</v>
      </c>
      <c r="AP4" s="15"/>
      <c r="AQ4" s="15"/>
      <c r="AR4" s="15"/>
      <c r="AS4" s="15"/>
      <c r="AT4" s="15"/>
      <c r="AU4" s="15"/>
      <c r="AV4" s="15"/>
      <c r="AW4" s="15"/>
      <c r="AX4" s="15"/>
      <c r="AY4" s="16"/>
      <c r="AZ4" s="146"/>
      <c r="BA4" s="396"/>
      <c r="BB4" s="396"/>
      <c r="BC4" s="396"/>
      <c r="BD4" s="396"/>
      <c r="BE4" s="2"/>
      <c r="BF4" s="2"/>
      <c r="BG4" s="2"/>
      <c r="BH4" s="145" t="s">
        <v>545</v>
      </c>
      <c r="BI4" s="15"/>
      <c r="BJ4" s="15"/>
      <c r="BK4" s="15"/>
      <c r="BL4" s="15"/>
      <c r="BM4" s="15"/>
      <c r="BN4" s="15"/>
      <c r="BO4" s="15"/>
      <c r="BP4" s="15"/>
      <c r="BQ4" s="15"/>
      <c r="BR4" s="16"/>
      <c r="BS4" s="146"/>
      <c r="BT4" s="147"/>
      <c r="BU4" s="147"/>
      <c r="BV4" s="147"/>
      <c r="BW4" s="147"/>
      <c r="BX4" s="396"/>
      <c r="BY4" s="396"/>
      <c r="BZ4" s="396"/>
      <c r="CA4" s="396"/>
      <c r="CB4" s="396"/>
      <c r="CC4" s="396"/>
      <c r="CD4" s="396"/>
      <c r="CE4" s="396"/>
      <c r="CF4" s="396"/>
      <c r="CG4" s="396"/>
      <c r="CH4" s="396"/>
      <c r="CI4" s="396"/>
      <c r="CJ4" s="396"/>
      <c r="CK4" s="396"/>
      <c r="CL4" s="396"/>
      <c r="CM4" s="396"/>
    </row>
    <row r="5" ht="37.5" customHeight="1">
      <c r="A5" s="35"/>
      <c r="B5" s="35"/>
      <c r="C5" s="2"/>
      <c r="D5" s="22">
        <v>1.0</v>
      </c>
      <c r="E5" s="22">
        <v>2.0</v>
      </c>
      <c r="F5" s="22">
        <v>3.0</v>
      </c>
      <c r="G5" s="22">
        <v>4.0</v>
      </c>
      <c r="H5" s="22">
        <v>5.0</v>
      </c>
      <c r="I5" s="22">
        <v>6.0</v>
      </c>
      <c r="J5" s="22">
        <v>7.0</v>
      </c>
      <c r="K5" s="22">
        <v>8.0</v>
      </c>
      <c r="L5" s="22">
        <v>9.0</v>
      </c>
      <c r="M5" s="22">
        <v>10.0</v>
      </c>
      <c r="N5" s="151" t="s">
        <v>546</v>
      </c>
      <c r="O5" s="152" t="s">
        <v>547</v>
      </c>
      <c r="P5" s="152" t="s">
        <v>548</v>
      </c>
      <c r="Q5" s="152" t="s">
        <v>549</v>
      </c>
      <c r="R5" s="152" t="s">
        <v>550</v>
      </c>
      <c r="S5" s="152" t="s">
        <v>551</v>
      </c>
      <c r="T5" s="22"/>
      <c r="U5" s="22"/>
      <c r="V5" s="22">
        <v>1.0</v>
      </c>
      <c r="W5" s="22">
        <v>2.0</v>
      </c>
      <c r="X5" s="22">
        <v>3.0</v>
      </c>
      <c r="Y5" s="22">
        <v>4.0</v>
      </c>
      <c r="Z5" s="22">
        <v>5.0</v>
      </c>
      <c r="AA5" s="22">
        <v>6.0</v>
      </c>
      <c r="AB5" s="22">
        <v>7.0</v>
      </c>
      <c r="AC5" s="22">
        <v>8.0</v>
      </c>
      <c r="AD5" s="22">
        <v>9.0</v>
      </c>
      <c r="AE5" s="22">
        <v>10.0</v>
      </c>
      <c r="AF5" s="151" t="s">
        <v>546</v>
      </c>
      <c r="AG5" s="152" t="s">
        <v>547</v>
      </c>
      <c r="AH5" s="152" t="s">
        <v>548</v>
      </c>
      <c r="AI5" s="152" t="s">
        <v>549</v>
      </c>
      <c r="AJ5" s="152" t="s">
        <v>550</v>
      </c>
      <c r="AK5" s="152" t="s">
        <v>551</v>
      </c>
      <c r="AL5" s="400"/>
      <c r="AM5" s="400"/>
      <c r="AN5" s="401"/>
      <c r="AO5" s="402">
        <v>1.0</v>
      </c>
      <c r="AP5" s="402">
        <v>2.0</v>
      </c>
      <c r="AQ5" s="402">
        <v>3.0</v>
      </c>
      <c r="AR5" s="402">
        <v>4.0</v>
      </c>
      <c r="AS5" s="402">
        <v>5.0</v>
      </c>
      <c r="AT5" s="402">
        <v>6.0</v>
      </c>
      <c r="AU5" s="402">
        <v>7.0</v>
      </c>
      <c r="AV5" s="402">
        <v>8.0</v>
      </c>
      <c r="AW5" s="402">
        <v>9.0</v>
      </c>
      <c r="AX5" s="402">
        <v>10.0</v>
      </c>
      <c r="AY5" s="152" t="s">
        <v>546</v>
      </c>
      <c r="AZ5" s="152" t="s">
        <v>547</v>
      </c>
      <c r="BA5" s="152" t="s">
        <v>548</v>
      </c>
      <c r="BB5" s="152" t="s">
        <v>549</v>
      </c>
      <c r="BC5" s="152" t="s">
        <v>550</v>
      </c>
      <c r="BD5" s="152" t="s">
        <v>551</v>
      </c>
      <c r="BE5" s="401"/>
      <c r="BF5" s="401"/>
      <c r="BG5" s="401"/>
      <c r="BH5" s="402">
        <v>1.0</v>
      </c>
      <c r="BI5" s="402">
        <v>2.0</v>
      </c>
      <c r="BJ5" s="402">
        <v>3.0</v>
      </c>
      <c r="BK5" s="402">
        <v>4.0</v>
      </c>
      <c r="BL5" s="402">
        <v>5.0</v>
      </c>
      <c r="BM5" s="402">
        <v>6.0</v>
      </c>
      <c r="BN5" s="402">
        <v>7.0</v>
      </c>
      <c r="BO5" s="402">
        <v>8.0</v>
      </c>
      <c r="BP5" s="402">
        <v>9.0</v>
      </c>
      <c r="BQ5" s="402">
        <v>10.0</v>
      </c>
      <c r="BR5" s="152" t="s">
        <v>546</v>
      </c>
      <c r="BS5" s="152" t="s">
        <v>547</v>
      </c>
      <c r="BT5" s="152" t="s">
        <v>548</v>
      </c>
      <c r="BU5" s="152" t="s">
        <v>549</v>
      </c>
      <c r="BV5" s="152" t="s">
        <v>550</v>
      </c>
      <c r="BW5" s="152" t="s">
        <v>551</v>
      </c>
      <c r="BX5" s="396"/>
      <c r="BY5" s="396"/>
      <c r="BZ5" s="396"/>
      <c r="CA5" s="396"/>
      <c r="CB5" s="158" t="s">
        <v>556</v>
      </c>
      <c r="CC5" s="403" t="s">
        <v>110</v>
      </c>
      <c r="CD5" s="396"/>
      <c r="CE5" s="396"/>
      <c r="CF5" s="396"/>
      <c r="CG5" s="396"/>
      <c r="CH5" s="396"/>
      <c r="CI5" s="396"/>
      <c r="CJ5" s="396"/>
      <c r="CK5" s="396"/>
      <c r="CL5" s="396"/>
      <c r="CM5" s="396"/>
    </row>
    <row r="6" ht="30.0" customHeight="1">
      <c r="A6" s="22" t="s">
        <v>552</v>
      </c>
      <c r="B6" s="22" t="s">
        <v>553</v>
      </c>
      <c r="C6" s="157" t="s">
        <v>554</v>
      </c>
      <c r="D6" s="157">
        <v>3.0</v>
      </c>
      <c r="E6" s="157">
        <v>5.0</v>
      </c>
      <c r="F6" s="157">
        <v>10.0</v>
      </c>
      <c r="G6" s="157">
        <v>17.0</v>
      </c>
      <c r="H6" s="157">
        <v>19.0</v>
      </c>
      <c r="I6" s="157">
        <v>24.0</v>
      </c>
      <c r="J6" s="157"/>
      <c r="K6" s="157"/>
      <c r="L6" s="157"/>
      <c r="M6" s="157"/>
      <c r="N6" s="43"/>
      <c r="O6" s="43"/>
      <c r="P6" s="43"/>
      <c r="Q6" s="43"/>
      <c r="R6" s="43"/>
      <c r="S6" s="43"/>
      <c r="T6" s="22" t="s">
        <v>555</v>
      </c>
      <c r="U6" s="157" t="s">
        <v>554</v>
      </c>
      <c r="V6" s="157"/>
      <c r="W6" s="157"/>
      <c r="X6" s="157"/>
      <c r="Y6" s="157"/>
      <c r="Z6" s="157"/>
      <c r="AA6" s="157"/>
      <c r="AB6" s="157"/>
      <c r="AC6" s="157"/>
      <c r="AD6" s="157"/>
      <c r="AE6" s="157"/>
      <c r="AF6" s="43"/>
      <c r="AG6" s="43"/>
      <c r="AH6" s="43"/>
      <c r="AI6" s="43"/>
      <c r="AJ6" s="43"/>
      <c r="AK6" s="43"/>
      <c r="AL6" s="402" t="s">
        <v>552</v>
      </c>
      <c r="AM6" s="402" t="s">
        <v>553</v>
      </c>
      <c r="AN6" s="402" t="s">
        <v>554</v>
      </c>
      <c r="AO6" s="402"/>
      <c r="AP6" s="402"/>
      <c r="AQ6" s="402"/>
      <c r="AR6" s="402"/>
      <c r="AS6" s="402"/>
      <c r="AT6" s="402"/>
      <c r="AU6" s="402"/>
      <c r="AV6" s="402"/>
      <c r="AW6" s="402"/>
      <c r="AX6" s="402"/>
      <c r="AY6" s="43"/>
      <c r="AZ6" s="43"/>
      <c r="BA6" s="43"/>
      <c r="BB6" s="43"/>
      <c r="BC6" s="43"/>
      <c r="BD6" s="43"/>
      <c r="BE6" s="402" t="s">
        <v>552</v>
      </c>
      <c r="BF6" s="402" t="s">
        <v>553</v>
      </c>
      <c r="BG6" s="402" t="s">
        <v>554</v>
      </c>
      <c r="BH6" s="402"/>
      <c r="BI6" s="402"/>
      <c r="BJ6" s="402"/>
      <c r="BK6" s="402"/>
      <c r="BL6" s="402"/>
      <c r="BM6" s="402"/>
      <c r="BN6" s="402"/>
      <c r="BO6" s="402"/>
      <c r="BP6" s="402"/>
      <c r="BQ6" s="402"/>
      <c r="BR6" s="43"/>
      <c r="BS6" s="43"/>
      <c r="BT6" s="43"/>
      <c r="BU6" s="43"/>
      <c r="BV6" s="43"/>
      <c r="BW6" s="43"/>
      <c r="BX6" s="396"/>
      <c r="BY6" s="396"/>
      <c r="BZ6" s="396"/>
      <c r="CA6" s="396"/>
      <c r="CB6" s="170" t="s">
        <v>540</v>
      </c>
      <c r="CC6" s="403" t="s">
        <v>840</v>
      </c>
      <c r="CD6" s="403"/>
      <c r="CE6" s="396"/>
      <c r="CF6" s="396"/>
      <c r="CG6" s="396"/>
      <c r="CH6" s="396"/>
      <c r="CI6" s="396"/>
      <c r="CJ6" s="396"/>
      <c r="CK6" s="396"/>
      <c r="CL6" s="396"/>
      <c r="CM6" s="396"/>
    </row>
    <row r="7" ht="30.0" customHeight="1">
      <c r="A7" s="160">
        <f>'3A 2025 - 2026 DATOS DEL ESTUDI'!N4</f>
        <v>32586041</v>
      </c>
      <c r="B7" s="160">
        <v>1.0</v>
      </c>
      <c r="C7" s="161" t="str">
        <f>'3A 2025 - 2026 DATOS DEL ESTUDI'!B4</f>
        <v>Jadiel De Jesús Acosta Peña</v>
      </c>
      <c r="D7" s="162" t="s">
        <v>559</v>
      </c>
      <c r="E7" s="162" t="s">
        <v>559</v>
      </c>
      <c r="F7" s="162" t="s">
        <v>559</v>
      </c>
      <c r="G7" s="162" t="s">
        <v>559</v>
      </c>
      <c r="H7" s="162" t="s">
        <v>559</v>
      </c>
      <c r="I7" s="162" t="s">
        <v>559</v>
      </c>
      <c r="J7" s="162"/>
      <c r="K7" s="163"/>
      <c r="L7" s="163"/>
      <c r="M7" s="163"/>
      <c r="N7" s="162">
        <f t="shared" ref="N7:N51" si="1">IFERROR(COUNTIF(D7:M7,"P")+COUNTIF(D7:M7,"e")+COUNTIF(D7:M7,"t")-INT(COUNTIF(D7:M7,"e")/3)-INT(COUNTIF(D7:M7,"t")/3),"")</f>
        <v>6</v>
      </c>
      <c r="O7" s="164" t="str">
        <f t="shared" ref="O7:O51" si="2">IFERROR((N7/$O$4),"")</f>
        <v/>
      </c>
      <c r="P7" s="165">
        <f t="shared" ref="P7:P51" si="3">IFERROR(COUNTIF(D7:M7,"A"),"")</f>
        <v>0</v>
      </c>
      <c r="Q7" s="164" t="str">
        <f t="shared" ref="Q7:Q51" si="4">IFERROR((P7/$O$4),"")</f>
        <v/>
      </c>
      <c r="R7" s="166">
        <f t="shared" ref="R7:R51" si="5">IFERROR(COUNTIF(D7:M7,"E"),"")</f>
        <v>0</v>
      </c>
      <c r="S7" s="164" t="str">
        <f t="shared" ref="S7:S51" si="6">IFERROR((R7/$O$4),"")</f>
        <v/>
      </c>
      <c r="T7" s="160">
        <v>1.0</v>
      </c>
      <c r="U7" s="161" t="str">
        <f t="shared" ref="U7:U51" si="7">C7</f>
        <v>Jadiel De Jesús Acosta Peña</v>
      </c>
      <c r="V7" s="162"/>
      <c r="W7" s="162"/>
      <c r="X7" s="162"/>
      <c r="Y7" s="162"/>
      <c r="Z7" s="162"/>
      <c r="AA7" s="162"/>
      <c r="AB7" s="163"/>
      <c r="AC7" s="163"/>
      <c r="AD7" s="163"/>
      <c r="AE7" s="163"/>
      <c r="AF7" s="163">
        <f t="shared" ref="AF7:AF51" si="8">IFERROR(COUNTIF(V7:AE7,"P")+COUNTIF(V7:AE7,"e")+COUNTIF(V7:AE7,"t")-INT(COUNTIF(V7:AE7,"e")/3)-INT(COUNTIF(V7:AE7,"t")/3),"")</f>
        <v>0</v>
      </c>
      <c r="AG7" s="164" t="str">
        <f t="shared" ref="AG7:AG51" si="9">IFERROR(AF7/$AG$4,"")</f>
        <v/>
      </c>
      <c r="AH7" s="166">
        <f t="shared" ref="AH7:AH51" si="10">IFERROR(COUNTIF(V7:AE7,"A"),"")</f>
        <v>0</v>
      </c>
      <c r="AI7" s="164" t="str">
        <f t="shared" ref="AI7:AI51" si="11">IFERROR((AH7/$AG$4),"")</f>
        <v/>
      </c>
      <c r="AJ7" s="166">
        <f t="shared" ref="AJ7:AJ51" si="12">IFERROR(COUNTIF(V7:AE7,"E"),"")</f>
        <v>0</v>
      </c>
      <c r="AK7" s="164" t="str">
        <f>IFERROR((AJ7/$AG$4),"")</f>
        <v/>
      </c>
      <c r="AL7" s="404">
        <f t="shared" ref="AL7:AL51" si="13">A7</f>
        <v>32586041</v>
      </c>
      <c r="AM7" s="160">
        <v>1.0</v>
      </c>
      <c r="AN7" s="405" t="str">
        <f t="shared" ref="AN7:AN51" si="14">C7</f>
        <v>Jadiel De Jesús Acosta Peña</v>
      </c>
      <c r="AO7" s="162"/>
      <c r="AP7" s="162"/>
      <c r="AQ7" s="162"/>
      <c r="AR7" s="162"/>
      <c r="AS7" s="162"/>
      <c r="AT7" s="162"/>
      <c r="AU7" s="162"/>
      <c r="AV7" s="164"/>
      <c r="AW7" s="164"/>
      <c r="AX7" s="164"/>
      <c r="AY7" s="166">
        <f t="shared" ref="AY7:AY51" si="15">IFERROR(COUNTIF(AO7:AX7,"P")+COUNTIF(AO7:AX7,"e")+COUNTIF(AO7:AX7,"t")-INT(COUNTIF(AO7:AX7,"e")/3)-INT(COUNTIF(AO7:AX7,"t")/3),"")</f>
        <v>0</v>
      </c>
      <c r="AZ7" s="407" t="str">
        <f t="shared" ref="AZ7:AZ51" si="16">IFERROR(AY7/$AZ$4,"")</f>
        <v/>
      </c>
      <c r="BA7" s="406">
        <f t="shared" ref="BA7:BA51" si="17">IFERROR(COUNTIF(AO7:AX7,"A"),"")</f>
        <v>0</v>
      </c>
      <c r="BB7" s="406" t="str">
        <f t="shared" ref="BB7:BB51" si="18">IFERROR((BA7/$AG$4),"")</f>
        <v/>
      </c>
      <c r="BC7" s="406">
        <f t="shared" ref="BC7:BC51" si="19">IFERROR(COUNTIF(AO7:AX7,"E"),"")</f>
        <v>0</v>
      </c>
      <c r="BD7" s="406" t="str">
        <f t="shared" ref="BD7:BD51" si="20">IFERROR((BC7/$AG$4),"")</f>
        <v/>
      </c>
      <c r="BE7" s="22">
        <f t="shared" ref="BE7:BE51" si="21">A7</f>
        <v>32586041</v>
      </c>
      <c r="BF7" s="193">
        <v>1.0</v>
      </c>
      <c r="BG7" s="405" t="str">
        <f t="shared" ref="BG7:BG51" si="22">C7</f>
        <v>Jadiel De Jesús Acosta Peña</v>
      </c>
      <c r="BH7" s="426"/>
      <c r="BI7" s="426"/>
      <c r="BJ7" s="426"/>
      <c r="BK7" s="426"/>
      <c r="BL7" s="426"/>
      <c r="BM7" s="402"/>
      <c r="BN7" s="402"/>
      <c r="BO7" s="402"/>
      <c r="BP7" s="402"/>
      <c r="BQ7" s="402"/>
      <c r="BR7" s="472">
        <f t="shared" ref="BR7:BR51" si="23">IFERROR(COUNTIF(BH7:BQ7,"P")+COUNTIF(BH7:BQ7,"e")+COUNTIF(BH7:BQ7,"t")-INT(COUNTIF(BH7:BQ7,"e")/3)-INT(COUNTIF(BH7:BQ7,"t")/3),"")</f>
        <v>0</v>
      </c>
      <c r="BS7" s="164"/>
      <c r="BT7" s="164"/>
      <c r="BU7" s="164"/>
      <c r="BV7" s="164"/>
      <c r="BW7" s="164"/>
      <c r="BX7" s="410"/>
      <c r="BY7" s="410"/>
      <c r="BZ7" s="410"/>
      <c r="CA7" s="410"/>
      <c r="CB7" s="170" t="s">
        <v>561</v>
      </c>
      <c r="CC7" s="403" t="s">
        <v>841</v>
      </c>
      <c r="CD7" s="410"/>
      <c r="CE7" s="410"/>
      <c r="CF7" s="410"/>
      <c r="CG7" s="410"/>
      <c r="CH7" s="410"/>
      <c r="CI7" s="410"/>
      <c r="CJ7" s="410"/>
      <c r="CK7" s="410"/>
      <c r="CL7" s="410"/>
      <c r="CM7" s="410"/>
    </row>
    <row r="8" ht="30.0" customHeight="1">
      <c r="A8" s="160">
        <f>'3A 2025 - 2026 DATOS DEL ESTUDI'!N5</f>
        <v>6954636</v>
      </c>
      <c r="B8" s="160">
        <v>2.0</v>
      </c>
      <c r="C8" s="161" t="str">
        <f>'3A 2025 - 2026 DATOS DEL ESTUDI'!B5</f>
        <v>Daniel  Elía Almonte Martínez</v>
      </c>
      <c r="D8" s="162" t="s">
        <v>559</v>
      </c>
      <c r="E8" s="162" t="s">
        <v>559</v>
      </c>
      <c r="F8" s="162" t="s">
        <v>559</v>
      </c>
      <c r="G8" s="162" t="s">
        <v>559</v>
      </c>
      <c r="H8" s="162" t="s">
        <v>559</v>
      </c>
      <c r="I8" s="162" t="s">
        <v>559</v>
      </c>
      <c r="J8" s="162"/>
      <c r="K8" s="163"/>
      <c r="L8" s="163"/>
      <c r="M8" s="163"/>
      <c r="N8" s="162">
        <f t="shared" si="1"/>
        <v>6</v>
      </c>
      <c r="O8" s="164" t="str">
        <f t="shared" si="2"/>
        <v/>
      </c>
      <c r="P8" s="165">
        <f t="shared" si="3"/>
        <v>0</v>
      </c>
      <c r="Q8" s="164" t="str">
        <f t="shared" si="4"/>
        <v/>
      </c>
      <c r="R8" s="166">
        <f t="shared" si="5"/>
        <v>0</v>
      </c>
      <c r="S8" s="164" t="str">
        <f t="shared" si="6"/>
        <v/>
      </c>
      <c r="T8" s="160">
        <v>2.0</v>
      </c>
      <c r="U8" s="161" t="str">
        <f t="shared" si="7"/>
        <v>Daniel  Elía Almonte Martínez</v>
      </c>
      <c r="V8" s="162"/>
      <c r="W8" s="162"/>
      <c r="X8" s="162"/>
      <c r="Y8" s="162"/>
      <c r="Z8" s="162"/>
      <c r="AA8" s="162"/>
      <c r="AB8" s="163"/>
      <c r="AC8" s="163"/>
      <c r="AD8" s="163"/>
      <c r="AE8" s="163"/>
      <c r="AF8" s="163">
        <f t="shared" si="8"/>
        <v>0</v>
      </c>
      <c r="AG8" s="164" t="str">
        <f t="shared" si="9"/>
        <v/>
      </c>
      <c r="AH8" s="166">
        <f t="shared" si="10"/>
        <v>0</v>
      </c>
      <c r="AI8" s="164" t="str">
        <f t="shared" si="11"/>
        <v/>
      </c>
      <c r="AJ8" s="166">
        <f t="shared" si="12"/>
        <v>0</v>
      </c>
      <c r="AK8" s="164"/>
      <c r="AL8" s="404">
        <f t="shared" si="13"/>
        <v>6954636</v>
      </c>
      <c r="AM8" s="160">
        <v>2.0</v>
      </c>
      <c r="AN8" s="405" t="str">
        <f t="shared" si="14"/>
        <v>Daniel  Elía Almonte Martínez</v>
      </c>
      <c r="AO8" s="162"/>
      <c r="AP8" s="162"/>
      <c r="AQ8" s="162"/>
      <c r="AR8" s="162"/>
      <c r="AS8" s="162"/>
      <c r="AT8" s="162"/>
      <c r="AU8" s="162"/>
      <c r="AV8" s="164"/>
      <c r="AW8" s="164"/>
      <c r="AX8" s="164"/>
      <c r="AY8" s="166">
        <f t="shared" si="15"/>
        <v>0</v>
      </c>
      <c r="AZ8" s="407" t="str">
        <f t="shared" si="16"/>
        <v/>
      </c>
      <c r="BA8" s="406">
        <f t="shared" si="17"/>
        <v>0</v>
      </c>
      <c r="BB8" s="406" t="str">
        <f t="shared" si="18"/>
        <v/>
      </c>
      <c r="BC8" s="406">
        <f t="shared" si="19"/>
        <v>0</v>
      </c>
      <c r="BD8" s="406" t="str">
        <f t="shared" si="20"/>
        <v/>
      </c>
      <c r="BE8" s="22">
        <f t="shared" si="21"/>
        <v>6954636</v>
      </c>
      <c r="BF8" s="411">
        <v>2.0</v>
      </c>
      <c r="BG8" s="405" t="str">
        <f t="shared" si="22"/>
        <v>Daniel  Elía Almonte Martínez</v>
      </c>
      <c r="BH8" s="414"/>
      <c r="BI8" s="412"/>
      <c r="BJ8" s="414"/>
      <c r="BK8" s="414"/>
      <c r="BL8" s="414"/>
      <c r="BM8" s="414"/>
      <c r="BN8" s="414"/>
      <c r="BO8" s="414"/>
      <c r="BP8" s="414"/>
      <c r="BQ8" s="414"/>
      <c r="BR8" s="246">
        <f t="shared" si="23"/>
        <v>0</v>
      </c>
      <c r="BS8" s="414"/>
      <c r="BT8" s="414"/>
      <c r="BU8" s="414"/>
      <c r="BV8" s="414"/>
      <c r="BW8" s="414"/>
      <c r="CB8" s="170" t="s">
        <v>563</v>
      </c>
      <c r="CC8" s="403" t="s">
        <v>842</v>
      </c>
    </row>
    <row r="9" ht="30.0" customHeight="1">
      <c r="A9" s="160">
        <f>'3A 2025 - 2026 DATOS DEL ESTUDI'!N6</f>
        <v>32743589</v>
      </c>
      <c r="B9" s="160">
        <v>3.0</v>
      </c>
      <c r="C9" s="161" t="str">
        <f>'3A 2025 - 2026 DATOS DEL ESTUDI'!B6</f>
        <v>Isaac  Ángeles Liriano</v>
      </c>
      <c r="D9" s="162" t="s">
        <v>579</v>
      </c>
      <c r="E9" s="162" t="s">
        <v>579</v>
      </c>
      <c r="F9" s="162" t="s">
        <v>559</v>
      </c>
      <c r="G9" s="162" t="s">
        <v>559</v>
      </c>
      <c r="H9" s="162" t="s">
        <v>559</v>
      </c>
      <c r="I9" s="162" t="s">
        <v>559</v>
      </c>
      <c r="J9" s="162"/>
      <c r="K9" s="163"/>
      <c r="L9" s="163"/>
      <c r="M9" s="163"/>
      <c r="N9" s="162">
        <f t="shared" si="1"/>
        <v>4</v>
      </c>
      <c r="O9" s="164" t="str">
        <f t="shared" si="2"/>
        <v/>
      </c>
      <c r="P9" s="165">
        <f t="shared" si="3"/>
        <v>2</v>
      </c>
      <c r="Q9" s="164" t="str">
        <f t="shared" si="4"/>
        <v/>
      </c>
      <c r="R9" s="166">
        <f t="shared" si="5"/>
        <v>0</v>
      </c>
      <c r="S9" s="164" t="str">
        <f t="shared" si="6"/>
        <v/>
      </c>
      <c r="T9" s="160">
        <v>3.0</v>
      </c>
      <c r="U9" s="161" t="str">
        <f t="shared" si="7"/>
        <v>Isaac  Ángeles Liriano</v>
      </c>
      <c r="V9" s="162"/>
      <c r="W9" s="162"/>
      <c r="X9" s="162"/>
      <c r="Y9" s="162"/>
      <c r="Z9" s="162"/>
      <c r="AA9" s="162"/>
      <c r="AB9" s="163"/>
      <c r="AC9" s="163"/>
      <c r="AD9" s="163"/>
      <c r="AE9" s="163"/>
      <c r="AF9" s="163">
        <f t="shared" si="8"/>
        <v>0</v>
      </c>
      <c r="AG9" s="164" t="str">
        <f t="shared" si="9"/>
        <v/>
      </c>
      <c r="AH9" s="166">
        <f t="shared" si="10"/>
        <v>0</v>
      </c>
      <c r="AI9" s="164" t="str">
        <f t="shared" si="11"/>
        <v/>
      </c>
      <c r="AJ9" s="166">
        <f t="shared" si="12"/>
        <v>0</v>
      </c>
      <c r="AK9" s="164"/>
      <c r="AL9" s="404">
        <f t="shared" si="13"/>
        <v>32743589</v>
      </c>
      <c r="AM9" s="160">
        <v>3.0</v>
      </c>
      <c r="AN9" s="405" t="str">
        <f t="shared" si="14"/>
        <v>Isaac  Ángeles Liriano</v>
      </c>
      <c r="AO9" s="162"/>
      <c r="AP9" s="162"/>
      <c r="AQ9" s="162"/>
      <c r="AR9" s="162"/>
      <c r="AS9" s="162"/>
      <c r="AT9" s="162"/>
      <c r="AU9" s="162"/>
      <c r="AV9" s="164"/>
      <c r="AW9" s="164"/>
      <c r="AX9" s="164"/>
      <c r="AY9" s="166">
        <f t="shared" si="15"/>
        <v>0</v>
      </c>
      <c r="AZ9" s="407" t="str">
        <f t="shared" si="16"/>
        <v/>
      </c>
      <c r="BA9" s="406">
        <f t="shared" si="17"/>
        <v>0</v>
      </c>
      <c r="BB9" s="406" t="str">
        <f t="shared" si="18"/>
        <v/>
      </c>
      <c r="BC9" s="406">
        <f t="shared" si="19"/>
        <v>0</v>
      </c>
      <c r="BD9" s="406" t="str">
        <f t="shared" si="20"/>
        <v/>
      </c>
      <c r="BE9" s="22">
        <f t="shared" si="21"/>
        <v>32743589</v>
      </c>
      <c r="BF9" s="193">
        <v>3.0</v>
      </c>
      <c r="BG9" s="405" t="str">
        <f t="shared" si="22"/>
        <v>Isaac  Ángeles Liriano</v>
      </c>
      <c r="BH9" s="414"/>
      <c r="BI9" s="414"/>
      <c r="BJ9" s="414"/>
      <c r="BK9" s="414"/>
      <c r="BL9" s="414"/>
      <c r="BM9" s="414"/>
      <c r="BN9" s="414"/>
      <c r="BO9" s="414"/>
      <c r="BP9" s="414"/>
      <c r="BQ9" s="414"/>
      <c r="BR9" s="246">
        <f t="shared" si="23"/>
        <v>0</v>
      </c>
      <c r="BS9" s="414"/>
      <c r="BT9" s="414"/>
      <c r="BU9" s="414"/>
      <c r="BV9" s="414"/>
      <c r="BW9" s="414"/>
      <c r="CB9" s="170" t="s">
        <v>565</v>
      </c>
      <c r="CC9" s="403" t="s">
        <v>843</v>
      </c>
    </row>
    <row r="10" ht="30.0" customHeight="1">
      <c r="A10" s="160">
        <f>'3A 2025 - 2026 DATOS DEL ESTUDI'!N7</f>
        <v>32899338</v>
      </c>
      <c r="B10" s="160">
        <v>4.0</v>
      </c>
      <c r="C10" s="161" t="str">
        <f>'3A 2025 - 2026 DATOS DEL ESTUDI'!B7</f>
        <v>Melaniee  Aquino  Estrella</v>
      </c>
      <c r="D10" s="162" t="s">
        <v>559</v>
      </c>
      <c r="E10" s="162" t="s">
        <v>559</v>
      </c>
      <c r="F10" s="162" t="s">
        <v>559</v>
      </c>
      <c r="G10" s="162" t="s">
        <v>559</v>
      </c>
      <c r="H10" s="162" t="s">
        <v>559</v>
      </c>
      <c r="I10" s="162" t="s">
        <v>559</v>
      </c>
      <c r="J10" s="163"/>
      <c r="K10" s="163"/>
      <c r="L10" s="163"/>
      <c r="M10" s="163"/>
      <c r="N10" s="162">
        <f t="shared" si="1"/>
        <v>6</v>
      </c>
      <c r="O10" s="164" t="str">
        <f t="shared" si="2"/>
        <v/>
      </c>
      <c r="P10" s="165">
        <f t="shared" si="3"/>
        <v>0</v>
      </c>
      <c r="Q10" s="164" t="str">
        <f t="shared" si="4"/>
        <v/>
      </c>
      <c r="R10" s="166">
        <f t="shared" si="5"/>
        <v>0</v>
      </c>
      <c r="S10" s="164" t="str">
        <f t="shared" si="6"/>
        <v/>
      </c>
      <c r="T10" s="160">
        <v>4.0</v>
      </c>
      <c r="U10" s="161" t="str">
        <f t="shared" si="7"/>
        <v>Melaniee  Aquino  Estrella</v>
      </c>
      <c r="V10" s="163"/>
      <c r="W10" s="163"/>
      <c r="X10" s="163"/>
      <c r="Y10" s="163"/>
      <c r="Z10" s="163"/>
      <c r="AA10" s="163"/>
      <c r="AB10" s="163"/>
      <c r="AC10" s="163"/>
      <c r="AD10" s="163"/>
      <c r="AE10" s="163"/>
      <c r="AF10" s="163">
        <f t="shared" si="8"/>
        <v>0</v>
      </c>
      <c r="AG10" s="164" t="str">
        <f t="shared" si="9"/>
        <v/>
      </c>
      <c r="AH10" s="166">
        <f t="shared" si="10"/>
        <v>0</v>
      </c>
      <c r="AI10" s="164" t="str">
        <f t="shared" si="11"/>
        <v/>
      </c>
      <c r="AJ10" s="166">
        <f t="shared" si="12"/>
        <v>0</v>
      </c>
      <c r="AK10" s="164"/>
      <c r="AL10" s="404">
        <f t="shared" si="13"/>
        <v>32899338</v>
      </c>
      <c r="AM10" s="160">
        <v>4.0</v>
      </c>
      <c r="AN10" s="405" t="str">
        <f t="shared" si="14"/>
        <v>Melaniee  Aquino  Estrella</v>
      </c>
      <c r="AO10" s="164"/>
      <c r="AP10" s="164"/>
      <c r="AQ10" s="164"/>
      <c r="AR10" s="164"/>
      <c r="AS10" s="164"/>
      <c r="AT10" s="164"/>
      <c r="AU10" s="164"/>
      <c r="AV10" s="164"/>
      <c r="AW10" s="164"/>
      <c r="AX10" s="164"/>
      <c r="AY10" s="166">
        <f t="shared" si="15"/>
        <v>0</v>
      </c>
      <c r="AZ10" s="407" t="str">
        <f t="shared" si="16"/>
        <v/>
      </c>
      <c r="BA10" s="406">
        <f t="shared" si="17"/>
        <v>0</v>
      </c>
      <c r="BB10" s="406" t="str">
        <f t="shared" si="18"/>
        <v/>
      </c>
      <c r="BC10" s="406">
        <f t="shared" si="19"/>
        <v>0</v>
      </c>
      <c r="BD10" s="406" t="str">
        <f t="shared" si="20"/>
        <v/>
      </c>
      <c r="BE10" s="22">
        <f t="shared" si="21"/>
        <v>32899338</v>
      </c>
      <c r="BF10" s="411">
        <v>4.0</v>
      </c>
      <c r="BG10" s="405" t="str">
        <f t="shared" si="22"/>
        <v>Melaniee  Aquino  Estrella</v>
      </c>
      <c r="BH10" s="414"/>
      <c r="BI10" s="414"/>
      <c r="BJ10" s="414"/>
      <c r="BK10" s="414"/>
      <c r="BL10" s="414"/>
      <c r="BM10" s="414"/>
      <c r="BN10" s="414"/>
      <c r="BO10" s="414"/>
      <c r="BP10" s="414"/>
      <c r="BQ10" s="414"/>
      <c r="BR10" s="246">
        <f t="shared" si="23"/>
        <v>0</v>
      </c>
      <c r="BS10" s="414"/>
      <c r="BT10" s="414"/>
      <c r="BU10" s="414"/>
      <c r="BV10" s="414"/>
      <c r="BW10" s="414"/>
      <c r="CB10" s="170" t="s">
        <v>567</v>
      </c>
      <c r="CC10" s="403" t="s">
        <v>844</v>
      </c>
    </row>
    <row r="11" ht="30.0" customHeight="1">
      <c r="A11" s="160">
        <f>'3A 2025 - 2026 DATOS DEL ESTUDI'!N8</f>
        <v>33109621</v>
      </c>
      <c r="B11" s="160">
        <v>5.0</v>
      </c>
      <c r="C11" s="161" t="str">
        <f>'3A 2025 - 2026 DATOS DEL ESTUDI'!B8</f>
        <v>Jennifer  Asenjo  De Los Santos TRANSFERIDA 10/12/25</v>
      </c>
      <c r="D11" s="162"/>
      <c r="E11" s="162"/>
      <c r="F11" s="162"/>
      <c r="G11" s="163"/>
      <c r="H11" s="163"/>
      <c r="I11" s="163"/>
      <c r="J11" s="163"/>
      <c r="K11" s="163"/>
      <c r="L11" s="163"/>
      <c r="M11" s="163"/>
      <c r="N11" s="162">
        <f t="shared" si="1"/>
        <v>0</v>
      </c>
      <c r="O11" s="164" t="str">
        <f t="shared" si="2"/>
        <v/>
      </c>
      <c r="P11" s="165">
        <f t="shared" si="3"/>
        <v>0</v>
      </c>
      <c r="Q11" s="164" t="str">
        <f t="shared" si="4"/>
        <v/>
      </c>
      <c r="R11" s="166">
        <f t="shared" si="5"/>
        <v>0</v>
      </c>
      <c r="S11" s="164" t="str">
        <f t="shared" si="6"/>
        <v/>
      </c>
      <c r="T11" s="160">
        <v>5.0</v>
      </c>
      <c r="U11" s="161" t="str">
        <f t="shared" si="7"/>
        <v>Jennifer  Asenjo  De Los Santos TRANSFERIDA 10/12/25</v>
      </c>
      <c r="V11" s="163"/>
      <c r="W11" s="163"/>
      <c r="X11" s="163"/>
      <c r="Y11" s="163"/>
      <c r="Z11" s="163"/>
      <c r="AA11" s="163"/>
      <c r="AB11" s="163"/>
      <c r="AC11" s="163"/>
      <c r="AD11" s="163"/>
      <c r="AE11" s="163"/>
      <c r="AF11" s="163">
        <f t="shared" si="8"/>
        <v>0</v>
      </c>
      <c r="AG11" s="164" t="str">
        <f t="shared" si="9"/>
        <v/>
      </c>
      <c r="AH11" s="166">
        <f t="shared" si="10"/>
        <v>0</v>
      </c>
      <c r="AI11" s="164" t="str">
        <f t="shared" si="11"/>
        <v/>
      </c>
      <c r="AJ11" s="166">
        <f t="shared" si="12"/>
        <v>0</v>
      </c>
      <c r="AK11" s="164"/>
      <c r="AL11" s="404">
        <f t="shared" si="13"/>
        <v>33109621</v>
      </c>
      <c r="AM11" s="160">
        <v>5.0</v>
      </c>
      <c r="AN11" s="405" t="str">
        <f t="shared" si="14"/>
        <v>Jennifer  Asenjo  De Los Santos TRANSFERIDA 10/12/25</v>
      </c>
      <c r="AO11" s="164"/>
      <c r="AP11" s="164"/>
      <c r="AQ11" s="164"/>
      <c r="AR11" s="164"/>
      <c r="AS11" s="164"/>
      <c r="AT11" s="164"/>
      <c r="AU11" s="164"/>
      <c r="AV11" s="164"/>
      <c r="AW11" s="164"/>
      <c r="AX11" s="164"/>
      <c r="AY11" s="166">
        <f t="shared" si="15"/>
        <v>0</v>
      </c>
      <c r="AZ11" s="407" t="str">
        <f t="shared" si="16"/>
        <v/>
      </c>
      <c r="BA11" s="406">
        <f t="shared" si="17"/>
        <v>0</v>
      </c>
      <c r="BB11" s="406" t="str">
        <f t="shared" si="18"/>
        <v/>
      </c>
      <c r="BC11" s="406">
        <f t="shared" si="19"/>
        <v>0</v>
      </c>
      <c r="BD11" s="406" t="str">
        <f t="shared" si="20"/>
        <v/>
      </c>
      <c r="BE11" s="22">
        <f t="shared" si="21"/>
        <v>33109621</v>
      </c>
      <c r="BF11" s="193">
        <v>5.0</v>
      </c>
      <c r="BG11" s="405" t="str">
        <f t="shared" si="22"/>
        <v>Jennifer  Asenjo  De Los Santos TRANSFERIDA 10/12/25</v>
      </c>
      <c r="BH11" s="414"/>
      <c r="BI11" s="414"/>
      <c r="BJ11" s="414"/>
      <c r="BK11" s="414"/>
      <c r="BL11" s="414"/>
      <c r="BM11" s="414"/>
      <c r="BN11" s="414"/>
      <c r="BO11" s="414"/>
      <c r="BP11" s="414"/>
      <c r="BQ11" s="414"/>
      <c r="BR11" s="246">
        <f t="shared" si="23"/>
        <v>0</v>
      </c>
      <c r="BS11" s="414"/>
      <c r="BT11" s="414"/>
      <c r="BU11" s="414"/>
      <c r="BV11" s="414"/>
      <c r="BW11" s="414"/>
      <c r="CB11" s="170" t="s">
        <v>569</v>
      </c>
      <c r="CC11" s="403" t="s">
        <v>845</v>
      </c>
    </row>
    <row r="12" ht="30.0" customHeight="1">
      <c r="A12" s="160">
        <f>'3A 2025 - 2026 DATOS DEL ESTUDI'!N9</f>
        <v>32678295</v>
      </c>
      <c r="B12" s="160">
        <v>6.0</v>
      </c>
      <c r="C12" s="161" t="str">
        <f>'3A 2025 - 2026 DATOS DEL ESTUDI'!B9</f>
        <v>Leshlie Crismayri Bautista Quezada</v>
      </c>
      <c r="D12" s="162" t="s">
        <v>559</v>
      </c>
      <c r="E12" s="162" t="s">
        <v>559</v>
      </c>
      <c r="F12" s="162" t="s">
        <v>559</v>
      </c>
      <c r="G12" s="162" t="s">
        <v>559</v>
      </c>
      <c r="H12" s="162" t="s">
        <v>579</v>
      </c>
      <c r="I12" s="162" t="s">
        <v>559</v>
      </c>
      <c r="J12" s="162"/>
      <c r="K12" s="163"/>
      <c r="L12" s="163"/>
      <c r="M12" s="163"/>
      <c r="N12" s="162">
        <f t="shared" si="1"/>
        <v>5</v>
      </c>
      <c r="O12" s="164" t="str">
        <f t="shared" si="2"/>
        <v/>
      </c>
      <c r="P12" s="165">
        <f t="shared" si="3"/>
        <v>1</v>
      </c>
      <c r="Q12" s="164" t="str">
        <f t="shared" si="4"/>
        <v/>
      </c>
      <c r="R12" s="166">
        <f t="shared" si="5"/>
        <v>0</v>
      </c>
      <c r="S12" s="164" t="str">
        <f t="shared" si="6"/>
        <v/>
      </c>
      <c r="T12" s="160">
        <v>6.0</v>
      </c>
      <c r="U12" s="161" t="str">
        <f t="shared" si="7"/>
        <v>Leshlie Crismayri Bautista Quezada</v>
      </c>
      <c r="V12" s="162"/>
      <c r="W12" s="162"/>
      <c r="X12" s="162"/>
      <c r="Y12" s="162"/>
      <c r="Z12" s="162"/>
      <c r="AA12" s="162"/>
      <c r="AB12" s="163"/>
      <c r="AC12" s="163"/>
      <c r="AD12" s="163"/>
      <c r="AE12" s="163"/>
      <c r="AF12" s="163">
        <f t="shared" si="8"/>
        <v>0</v>
      </c>
      <c r="AG12" s="164" t="str">
        <f t="shared" si="9"/>
        <v/>
      </c>
      <c r="AH12" s="166">
        <f t="shared" si="10"/>
        <v>0</v>
      </c>
      <c r="AI12" s="164" t="str">
        <f t="shared" si="11"/>
        <v/>
      </c>
      <c r="AJ12" s="166">
        <f t="shared" si="12"/>
        <v>0</v>
      </c>
      <c r="AK12" s="164"/>
      <c r="AL12" s="404">
        <f t="shared" si="13"/>
        <v>32678295</v>
      </c>
      <c r="AM12" s="160">
        <v>6.0</v>
      </c>
      <c r="AN12" s="405" t="str">
        <f t="shared" si="14"/>
        <v>Leshlie Crismayri Bautista Quezada</v>
      </c>
      <c r="AO12" s="162"/>
      <c r="AP12" s="162"/>
      <c r="AQ12" s="162"/>
      <c r="AR12" s="162"/>
      <c r="AS12" s="162"/>
      <c r="AT12" s="162"/>
      <c r="AU12" s="162"/>
      <c r="AV12" s="164"/>
      <c r="AW12" s="164"/>
      <c r="AX12" s="164"/>
      <c r="AY12" s="166">
        <f t="shared" si="15"/>
        <v>0</v>
      </c>
      <c r="AZ12" s="407" t="str">
        <f t="shared" si="16"/>
        <v/>
      </c>
      <c r="BA12" s="406">
        <f t="shared" si="17"/>
        <v>0</v>
      </c>
      <c r="BB12" s="406" t="str">
        <f t="shared" si="18"/>
        <v/>
      </c>
      <c r="BC12" s="406">
        <f t="shared" si="19"/>
        <v>0</v>
      </c>
      <c r="BD12" s="406" t="str">
        <f t="shared" si="20"/>
        <v/>
      </c>
      <c r="BE12" s="22">
        <f t="shared" si="21"/>
        <v>32678295</v>
      </c>
      <c r="BF12" s="411">
        <v>6.0</v>
      </c>
      <c r="BG12" s="405" t="str">
        <f t="shared" si="22"/>
        <v>Leshlie Crismayri Bautista Quezada</v>
      </c>
      <c r="BH12" s="414"/>
      <c r="BI12" s="414"/>
      <c r="BJ12" s="414"/>
      <c r="BK12" s="414"/>
      <c r="BL12" s="414"/>
      <c r="BM12" s="414"/>
      <c r="BN12" s="414"/>
      <c r="BO12" s="414"/>
      <c r="BP12" s="414"/>
      <c r="BQ12" s="414"/>
      <c r="BR12" s="246">
        <f t="shared" si="23"/>
        <v>0</v>
      </c>
      <c r="BS12" s="414"/>
      <c r="BT12" s="414"/>
      <c r="BU12" s="414"/>
      <c r="BV12" s="414"/>
      <c r="BW12" s="414"/>
      <c r="CB12" s="170" t="s">
        <v>571</v>
      </c>
      <c r="CC12" s="403" t="s">
        <v>846</v>
      </c>
    </row>
    <row r="13" ht="30.0" customHeight="1">
      <c r="A13" s="160">
        <f>'3A 2025 - 2026 DATOS DEL ESTUDI'!N10</f>
        <v>33224927</v>
      </c>
      <c r="B13" s="160">
        <v>7.0</v>
      </c>
      <c r="C13" s="161" t="str">
        <f>'3A 2025 - 2026 DATOS DEL ESTUDI'!B10</f>
        <v>Gilber  Bello Silva</v>
      </c>
      <c r="D13" s="162" t="s">
        <v>559</v>
      </c>
      <c r="E13" s="162" t="s">
        <v>559</v>
      </c>
      <c r="F13" s="162" t="s">
        <v>559</v>
      </c>
      <c r="G13" s="162" t="s">
        <v>559</v>
      </c>
      <c r="H13" s="162" t="s">
        <v>559</v>
      </c>
      <c r="I13" s="162" t="s">
        <v>559</v>
      </c>
      <c r="J13" s="162"/>
      <c r="K13" s="163"/>
      <c r="L13" s="163"/>
      <c r="M13" s="163"/>
      <c r="N13" s="162">
        <f t="shared" si="1"/>
        <v>6</v>
      </c>
      <c r="O13" s="164" t="str">
        <f t="shared" si="2"/>
        <v/>
      </c>
      <c r="P13" s="165">
        <f t="shared" si="3"/>
        <v>0</v>
      </c>
      <c r="Q13" s="164" t="str">
        <f t="shared" si="4"/>
        <v/>
      </c>
      <c r="R13" s="166">
        <f t="shared" si="5"/>
        <v>0</v>
      </c>
      <c r="S13" s="164" t="str">
        <f t="shared" si="6"/>
        <v/>
      </c>
      <c r="T13" s="160">
        <v>7.0</v>
      </c>
      <c r="U13" s="161" t="str">
        <f t="shared" si="7"/>
        <v>Gilber  Bello Silva</v>
      </c>
      <c r="V13" s="162"/>
      <c r="W13" s="162"/>
      <c r="X13" s="162"/>
      <c r="Y13" s="162"/>
      <c r="Z13" s="162"/>
      <c r="AA13" s="162"/>
      <c r="AB13" s="163"/>
      <c r="AC13" s="163"/>
      <c r="AD13" s="163"/>
      <c r="AE13" s="163"/>
      <c r="AF13" s="163">
        <f t="shared" si="8"/>
        <v>0</v>
      </c>
      <c r="AG13" s="164" t="str">
        <f t="shared" si="9"/>
        <v/>
      </c>
      <c r="AH13" s="166">
        <f t="shared" si="10"/>
        <v>0</v>
      </c>
      <c r="AI13" s="164" t="str">
        <f t="shared" si="11"/>
        <v/>
      </c>
      <c r="AJ13" s="166">
        <f t="shared" si="12"/>
        <v>0</v>
      </c>
      <c r="AK13" s="164"/>
      <c r="AL13" s="404">
        <f t="shared" si="13"/>
        <v>33224927</v>
      </c>
      <c r="AM13" s="160">
        <v>7.0</v>
      </c>
      <c r="AN13" s="405" t="str">
        <f t="shared" si="14"/>
        <v>Gilber  Bello Silva</v>
      </c>
      <c r="AO13" s="162"/>
      <c r="AP13" s="162"/>
      <c r="AQ13" s="162"/>
      <c r="AR13" s="162"/>
      <c r="AS13" s="162"/>
      <c r="AT13" s="162"/>
      <c r="AU13" s="162"/>
      <c r="AV13" s="164"/>
      <c r="AW13" s="164"/>
      <c r="AX13" s="164"/>
      <c r="AY13" s="166">
        <f t="shared" si="15"/>
        <v>0</v>
      </c>
      <c r="AZ13" s="407" t="str">
        <f t="shared" si="16"/>
        <v/>
      </c>
      <c r="BA13" s="406">
        <f t="shared" si="17"/>
        <v>0</v>
      </c>
      <c r="BB13" s="406" t="str">
        <f t="shared" si="18"/>
        <v/>
      </c>
      <c r="BC13" s="406">
        <f t="shared" si="19"/>
        <v>0</v>
      </c>
      <c r="BD13" s="406" t="str">
        <f t="shared" si="20"/>
        <v/>
      </c>
      <c r="BE13" s="22">
        <f t="shared" si="21"/>
        <v>33224927</v>
      </c>
      <c r="BF13" s="193">
        <v>7.0</v>
      </c>
      <c r="BG13" s="405" t="str">
        <f t="shared" si="22"/>
        <v>Gilber  Bello Silva</v>
      </c>
      <c r="BH13" s="414"/>
      <c r="BI13" s="414"/>
      <c r="BJ13" s="414"/>
      <c r="BK13" s="414"/>
      <c r="BL13" s="414"/>
      <c r="BM13" s="414"/>
      <c r="BN13" s="414"/>
      <c r="BO13" s="414"/>
      <c r="BP13" s="414"/>
      <c r="BQ13" s="414"/>
      <c r="BR13" s="246">
        <f t="shared" si="23"/>
        <v>0</v>
      </c>
      <c r="BS13" s="414"/>
      <c r="BT13" s="414"/>
      <c r="BU13" s="414"/>
      <c r="BV13" s="414"/>
      <c r="BW13" s="414"/>
      <c r="CB13" s="170" t="s">
        <v>573</v>
      </c>
      <c r="CC13" s="403" t="s">
        <v>836</v>
      </c>
    </row>
    <row r="14" ht="30.0" customHeight="1">
      <c r="A14" s="160">
        <f>'3A 2025 - 2026 DATOS DEL ESTUDI'!N11</f>
        <v>6783589</v>
      </c>
      <c r="B14" s="160">
        <v>8.0</v>
      </c>
      <c r="C14" s="161" t="str">
        <f>'3A 2025 - 2026 DATOS DEL ESTUDI'!B11</f>
        <v>Sherlyn Mariel Bernabel Lora</v>
      </c>
      <c r="D14" s="162" t="s">
        <v>559</v>
      </c>
      <c r="E14" s="162" t="s">
        <v>559</v>
      </c>
      <c r="F14" s="162" t="s">
        <v>559</v>
      </c>
      <c r="G14" s="162" t="s">
        <v>559</v>
      </c>
      <c r="H14" s="162" t="s">
        <v>559</v>
      </c>
      <c r="I14" s="162" t="s">
        <v>559</v>
      </c>
      <c r="J14" s="162"/>
      <c r="K14" s="163"/>
      <c r="L14" s="163"/>
      <c r="M14" s="163"/>
      <c r="N14" s="162">
        <f t="shared" si="1"/>
        <v>6</v>
      </c>
      <c r="O14" s="164" t="str">
        <f t="shared" si="2"/>
        <v/>
      </c>
      <c r="P14" s="165">
        <f t="shared" si="3"/>
        <v>0</v>
      </c>
      <c r="Q14" s="164" t="str">
        <f t="shared" si="4"/>
        <v/>
      </c>
      <c r="R14" s="166">
        <f t="shared" si="5"/>
        <v>0</v>
      </c>
      <c r="S14" s="164" t="str">
        <f t="shared" si="6"/>
        <v/>
      </c>
      <c r="T14" s="160">
        <v>8.0</v>
      </c>
      <c r="U14" s="161" t="str">
        <f t="shared" si="7"/>
        <v>Sherlyn Mariel Bernabel Lora</v>
      </c>
      <c r="V14" s="162"/>
      <c r="W14" s="162"/>
      <c r="X14" s="162"/>
      <c r="Y14" s="162"/>
      <c r="Z14" s="162"/>
      <c r="AA14" s="162"/>
      <c r="AB14" s="163"/>
      <c r="AC14" s="163"/>
      <c r="AD14" s="163"/>
      <c r="AE14" s="163"/>
      <c r="AF14" s="163">
        <f t="shared" si="8"/>
        <v>0</v>
      </c>
      <c r="AG14" s="164" t="str">
        <f t="shared" si="9"/>
        <v/>
      </c>
      <c r="AH14" s="166">
        <f t="shared" si="10"/>
        <v>0</v>
      </c>
      <c r="AI14" s="164" t="str">
        <f t="shared" si="11"/>
        <v/>
      </c>
      <c r="AJ14" s="166">
        <f t="shared" si="12"/>
        <v>0</v>
      </c>
      <c r="AK14" s="164"/>
      <c r="AL14" s="404">
        <f t="shared" si="13"/>
        <v>6783589</v>
      </c>
      <c r="AM14" s="160">
        <v>8.0</v>
      </c>
      <c r="AN14" s="405" t="str">
        <f t="shared" si="14"/>
        <v>Sherlyn Mariel Bernabel Lora</v>
      </c>
      <c r="AO14" s="162"/>
      <c r="AP14" s="162"/>
      <c r="AQ14" s="162"/>
      <c r="AR14" s="162"/>
      <c r="AS14" s="162"/>
      <c r="AT14" s="162"/>
      <c r="AU14" s="162"/>
      <c r="AV14" s="164"/>
      <c r="AW14" s="164"/>
      <c r="AX14" s="164"/>
      <c r="AY14" s="166">
        <f t="shared" si="15"/>
        <v>0</v>
      </c>
      <c r="AZ14" s="407" t="str">
        <f t="shared" si="16"/>
        <v/>
      </c>
      <c r="BA14" s="406">
        <f t="shared" si="17"/>
        <v>0</v>
      </c>
      <c r="BB14" s="406" t="str">
        <f t="shared" si="18"/>
        <v/>
      </c>
      <c r="BC14" s="406">
        <f t="shared" si="19"/>
        <v>0</v>
      </c>
      <c r="BD14" s="406" t="str">
        <f t="shared" si="20"/>
        <v/>
      </c>
      <c r="BE14" s="22">
        <f t="shared" si="21"/>
        <v>6783589</v>
      </c>
      <c r="BF14" s="411">
        <v>8.0</v>
      </c>
      <c r="BG14" s="405" t="str">
        <f t="shared" si="22"/>
        <v>Sherlyn Mariel Bernabel Lora</v>
      </c>
      <c r="BH14" s="414"/>
      <c r="BI14" s="414"/>
      <c r="BJ14" s="414"/>
      <c r="BK14" s="414"/>
      <c r="BL14" s="414"/>
      <c r="BM14" s="414"/>
      <c r="BN14" s="414"/>
      <c r="BO14" s="414"/>
      <c r="BP14" s="414"/>
      <c r="BQ14" s="414"/>
      <c r="BR14" s="246">
        <f t="shared" si="23"/>
        <v>0</v>
      </c>
      <c r="BS14" s="414"/>
      <c r="BT14" s="414"/>
      <c r="BU14" s="414"/>
      <c r="BV14" s="414"/>
      <c r="BW14" s="414"/>
      <c r="CB14" s="170" t="s">
        <v>574</v>
      </c>
      <c r="CC14" s="403" t="s">
        <v>837</v>
      </c>
    </row>
    <row r="15" ht="30.0" customHeight="1">
      <c r="A15" s="160">
        <f>'3A 2025 - 2026 DATOS DEL ESTUDI'!N12</f>
        <v>7117826</v>
      </c>
      <c r="B15" s="160">
        <v>9.0</v>
      </c>
      <c r="C15" s="161" t="str">
        <f>'3A 2025 - 2026 DATOS DEL ESTUDI'!B12</f>
        <v>Erleen  Brito Castillo</v>
      </c>
      <c r="D15" s="162" t="s">
        <v>559</v>
      </c>
      <c r="E15" s="162" t="s">
        <v>559</v>
      </c>
      <c r="F15" s="162" t="s">
        <v>559</v>
      </c>
      <c r="G15" s="162" t="s">
        <v>559</v>
      </c>
      <c r="H15" s="162" t="s">
        <v>559</v>
      </c>
      <c r="I15" s="162" t="s">
        <v>559</v>
      </c>
      <c r="J15" s="162"/>
      <c r="K15" s="163"/>
      <c r="L15" s="163"/>
      <c r="M15" s="163"/>
      <c r="N15" s="162">
        <f t="shared" si="1"/>
        <v>6</v>
      </c>
      <c r="O15" s="164" t="str">
        <f t="shared" si="2"/>
        <v/>
      </c>
      <c r="P15" s="165">
        <f t="shared" si="3"/>
        <v>0</v>
      </c>
      <c r="Q15" s="164" t="str">
        <f t="shared" si="4"/>
        <v/>
      </c>
      <c r="R15" s="166">
        <f t="shared" si="5"/>
        <v>0</v>
      </c>
      <c r="S15" s="164" t="str">
        <f t="shared" si="6"/>
        <v/>
      </c>
      <c r="T15" s="160">
        <v>9.0</v>
      </c>
      <c r="U15" s="161" t="str">
        <f t="shared" si="7"/>
        <v>Erleen  Brito Castillo</v>
      </c>
      <c r="V15" s="162"/>
      <c r="W15" s="162"/>
      <c r="X15" s="162"/>
      <c r="Y15" s="162"/>
      <c r="Z15" s="162"/>
      <c r="AA15" s="162"/>
      <c r="AB15" s="163"/>
      <c r="AC15" s="163"/>
      <c r="AD15" s="163"/>
      <c r="AE15" s="163"/>
      <c r="AF15" s="163">
        <f t="shared" si="8"/>
        <v>0</v>
      </c>
      <c r="AG15" s="164" t="str">
        <f t="shared" si="9"/>
        <v/>
      </c>
      <c r="AH15" s="166">
        <f t="shared" si="10"/>
        <v>0</v>
      </c>
      <c r="AI15" s="164" t="str">
        <f t="shared" si="11"/>
        <v/>
      </c>
      <c r="AJ15" s="166">
        <f t="shared" si="12"/>
        <v>0</v>
      </c>
      <c r="AK15" s="164"/>
      <c r="AL15" s="404">
        <f t="shared" si="13"/>
        <v>7117826</v>
      </c>
      <c r="AM15" s="160">
        <v>9.0</v>
      </c>
      <c r="AN15" s="405" t="str">
        <f t="shared" si="14"/>
        <v>Erleen  Brito Castillo</v>
      </c>
      <c r="AO15" s="162"/>
      <c r="AP15" s="162"/>
      <c r="AQ15" s="162"/>
      <c r="AR15" s="162"/>
      <c r="AS15" s="162"/>
      <c r="AT15" s="162"/>
      <c r="AU15" s="162"/>
      <c r="AV15" s="164"/>
      <c r="AW15" s="164"/>
      <c r="AX15" s="164"/>
      <c r="AY15" s="166">
        <f t="shared" si="15"/>
        <v>0</v>
      </c>
      <c r="AZ15" s="407" t="str">
        <f t="shared" si="16"/>
        <v/>
      </c>
      <c r="BA15" s="406">
        <f t="shared" si="17"/>
        <v>0</v>
      </c>
      <c r="BB15" s="406" t="str">
        <f t="shared" si="18"/>
        <v/>
      </c>
      <c r="BC15" s="406">
        <f t="shared" si="19"/>
        <v>0</v>
      </c>
      <c r="BD15" s="406" t="str">
        <f t="shared" si="20"/>
        <v/>
      </c>
      <c r="BE15" s="22">
        <f t="shared" si="21"/>
        <v>7117826</v>
      </c>
      <c r="BF15" s="193">
        <v>9.0</v>
      </c>
      <c r="BG15" s="405" t="str">
        <f t="shared" si="22"/>
        <v>Erleen  Brito Castillo</v>
      </c>
      <c r="BH15" s="414"/>
      <c r="BI15" s="414"/>
      <c r="BJ15" s="414"/>
      <c r="BK15" s="414"/>
      <c r="BL15" s="414"/>
      <c r="BM15" s="414"/>
      <c r="BN15" s="414"/>
      <c r="BO15" s="414"/>
      <c r="BP15" s="414"/>
      <c r="BQ15" s="414"/>
      <c r="BR15" s="246">
        <f t="shared" si="23"/>
        <v>0</v>
      </c>
      <c r="BS15" s="414"/>
      <c r="BT15" s="414"/>
      <c r="BU15" s="414"/>
      <c r="BV15" s="414"/>
      <c r="BW15" s="414"/>
      <c r="CC15" s="403" t="s">
        <v>838</v>
      </c>
    </row>
    <row r="16" ht="30.0" customHeight="1">
      <c r="A16" s="160">
        <f>'3A 2025 - 2026 DATOS DEL ESTUDI'!N13</f>
        <v>7042227</v>
      </c>
      <c r="B16" s="160">
        <v>10.0</v>
      </c>
      <c r="C16" s="161" t="str">
        <f>'3A 2025 - 2026 DATOS DEL ESTUDI'!B13</f>
        <v>Brianny  Caraballo Guzmán</v>
      </c>
      <c r="D16" s="162" t="s">
        <v>559</v>
      </c>
      <c r="E16" s="162" t="s">
        <v>559</v>
      </c>
      <c r="F16" s="162" t="s">
        <v>559</v>
      </c>
      <c r="G16" s="162" t="s">
        <v>559</v>
      </c>
      <c r="H16" s="162" t="s">
        <v>559</v>
      </c>
      <c r="I16" s="162" t="s">
        <v>559</v>
      </c>
      <c r="J16" s="162"/>
      <c r="K16" s="163"/>
      <c r="L16" s="163"/>
      <c r="M16" s="163"/>
      <c r="N16" s="162">
        <f t="shared" si="1"/>
        <v>6</v>
      </c>
      <c r="O16" s="164" t="str">
        <f t="shared" si="2"/>
        <v/>
      </c>
      <c r="P16" s="165">
        <f t="shared" si="3"/>
        <v>0</v>
      </c>
      <c r="Q16" s="164" t="str">
        <f t="shared" si="4"/>
        <v/>
      </c>
      <c r="R16" s="166">
        <f t="shared" si="5"/>
        <v>0</v>
      </c>
      <c r="S16" s="164" t="str">
        <f t="shared" si="6"/>
        <v/>
      </c>
      <c r="T16" s="160">
        <v>10.0</v>
      </c>
      <c r="U16" s="161" t="str">
        <f t="shared" si="7"/>
        <v>Brianny  Caraballo Guzmán</v>
      </c>
      <c r="V16" s="162"/>
      <c r="W16" s="162"/>
      <c r="X16" s="162"/>
      <c r="Y16" s="162"/>
      <c r="Z16" s="162"/>
      <c r="AA16" s="162"/>
      <c r="AB16" s="163"/>
      <c r="AC16" s="163"/>
      <c r="AD16" s="163"/>
      <c r="AE16" s="163"/>
      <c r="AF16" s="163">
        <f t="shared" si="8"/>
        <v>0</v>
      </c>
      <c r="AG16" s="164" t="str">
        <f t="shared" si="9"/>
        <v/>
      </c>
      <c r="AH16" s="166">
        <f t="shared" si="10"/>
        <v>0</v>
      </c>
      <c r="AI16" s="164" t="str">
        <f t="shared" si="11"/>
        <v/>
      </c>
      <c r="AJ16" s="166">
        <f t="shared" si="12"/>
        <v>0</v>
      </c>
      <c r="AK16" s="164"/>
      <c r="AL16" s="404">
        <f t="shared" si="13"/>
        <v>7042227</v>
      </c>
      <c r="AM16" s="160">
        <v>10.0</v>
      </c>
      <c r="AN16" s="405" t="str">
        <f t="shared" si="14"/>
        <v>Brianny  Caraballo Guzmán</v>
      </c>
      <c r="AO16" s="162"/>
      <c r="AP16" s="162"/>
      <c r="AQ16" s="162"/>
      <c r="AR16" s="162"/>
      <c r="AS16" s="162"/>
      <c r="AT16" s="162"/>
      <c r="AU16" s="162"/>
      <c r="AV16" s="164"/>
      <c r="AW16" s="164"/>
      <c r="AX16" s="164"/>
      <c r="AY16" s="166">
        <f t="shared" si="15"/>
        <v>0</v>
      </c>
      <c r="AZ16" s="407" t="str">
        <f t="shared" si="16"/>
        <v/>
      </c>
      <c r="BA16" s="406">
        <f t="shared" si="17"/>
        <v>0</v>
      </c>
      <c r="BB16" s="406" t="str">
        <f t="shared" si="18"/>
        <v/>
      </c>
      <c r="BC16" s="406">
        <f t="shared" si="19"/>
        <v>0</v>
      </c>
      <c r="BD16" s="406" t="str">
        <f t="shared" si="20"/>
        <v/>
      </c>
      <c r="BE16" s="22">
        <f t="shared" si="21"/>
        <v>7042227</v>
      </c>
      <c r="BF16" s="411">
        <v>10.0</v>
      </c>
      <c r="BG16" s="405" t="str">
        <f t="shared" si="22"/>
        <v>Brianny  Caraballo Guzmán</v>
      </c>
      <c r="BH16" s="414"/>
      <c r="BI16" s="414"/>
      <c r="BJ16" s="414"/>
      <c r="BK16" s="414"/>
      <c r="BL16" s="414"/>
      <c r="BM16" s="414"/>
      <c r="BN16" s="414"/>
      <c r="BO16" s="414"/>
      <c r="BP16" s="414"/>
      <c r="BQ16" s="414"/>
      <c r="BR16" s="246">
        <f t="shared" si="23"/>
        <v>0</v>
      </c>
      <c r="BS16" s="414"/>
      <c r="BT16" s="414"/>
      <c r="BU16" s="414"/>
      <c r="BV16" s="414"/>
      <c r="BW16" s="414"/>
      <c r="CC16" s="403" t="s">
        <v>839</v>
      </c>
    </row>
    <row r="17" ht="30.0" customHeight="1">
      <c r="A17" s="160">
        <f>'3A 2025 - 2026 DATOS DEL ESTUDI'!N14</f>
        <v>32626669</v>
      </c>
      <c r="B17" s="160">
        <v>11.0</v>
      </c>
      <c r="C17" s="161" t="str">
        <f>'3A 2025 - 2026 DATOS DEL ESTUDI'!B14</f>
        <v>Scarlet  Castillo</v>
      </c>
      <c r="D17" s="162" t="s">
        <v>559</v>
      </c>
      <c r="E17" s="162" t="s">
        <v>559</v>
      </c>
      <c r="F17" s="162" t="s">
        <v>559</v>
      </c>
      <c r="G17" s="162" t="s">
        <v>559</v>
      </c>
      <c r="H17" s="162" t="s">
        <v>559</v>
      </c>
      <c r="I17" s="162" t="s">
        <v>559</v>
      </c>
      <c r="J17" s="162"/>
      <c r="K17" s="163"/>
      <c r="L17" s="163"/>
      <c r="M17" s="163"/>
      <c r="N17" s="162">
        <f t="shared" si="1"/>
        <v>6</v>
      </c>
      <c r="O17" s="164" t="str">
        <f t="shared" si="2"/>
        <v/>
      </c>
      <c r="P17" s="165">
        <f t="shared" si="3"/>
        <v>0</v>
      </c>
      <c r="Q17" s="164" t="str">
        <f t="shared" si="4"/>
        <v/>
      </c>
      <c r="R17" s="166">
        <f t="shared" si="5"/>
        <v>0</v>
      </c>
      <c r="S17" s="164" t="str">
        <f t="shared" si="6"/>
        <v/>
      </c>
      <c r="T17" s="160">
        <v>11.0</v>
      </c>
      <c r="U17" s="161" t="str">
        <f t="shared" si="7"/>
        <v>Scarlet  Castillo</v>
      </c>
      <c r="V17" s="162"/>
      <c r="W17" s="162"/>
      <c r="X17" s="162"/>
      <c r="Y17" s="162"/>
      <c r="Z17" s="162"/>
      <c r="AA17" s="162"/>
      <c r="AB17" s="163"/>
      <c r="AC17" s="163"/>
      <c r="AD17" s="163"/>
      <c r="AE17" s="163"/>
      <c r="AF17" s="163">
        <f t="shared" si="8"/>
        <v>0</v>
      </c>
      <c r="AG17" s="164" t="str">
        <f t="shared" si="9"/>
        <v/>
      </c>
      <c r="AH17" s="166">
        <f t="shared" si="10"/>
        <v>0</v>
      </c>
      <c r="AI17" s="164" t="str">
        <f t="shared" si="11"/>
        <v/>
      </c>
      <c r="AJ17" s="166">
        <f t="shared" si="12"/>
        <v>0</v>
      </c>
      <c r="AK17" s="164"/>
      <c r="AL17" s="404">
        <f t="shared" si="13"/>
        <v>32626669</v>
      </c>
      <c r="AM17" s="160">
        <v>11.0</v>
      </c>
      <c r="AN17" s="405" t="str">
        <f t="shared" si="14"/>
        <v>Scarlet  Castillo</v>
      </c>
      <c r="AO17" s="162"/>
      <c r="AP17" s="162"/>
      <c r="AQ17" s="162"/>
      <c r="AR17" s="162"/>
      <c r="AS17" s="162"/>
      <c r="AT17" s="162"/>
      <c r="AU17" s="162"/>
      <c r="AV17" s="164"/>
      <c r="AW17" s="164"/>
      <c r="AX17" s="164"/>
      <c r="AY17" s="166">
        <f t="shared" si="15"/>
        <v>0</v>
      </c>
      <c r="AZ17" s="407" t="str">
        <f t="shared" si="16"/>
        <v/>
      </c>
      <c r="BA17" s="406">
        <f t="shared" si="17"/>
        <v>0</v>
      </c>
      <c r="BB17" s="406" t="str">
        <f t="shared" si="18"/>
        <v/>
      </c>
      <c r="BC17" s="406">
        <f t="shared" si="19"/>
        <v>0</v>
      </c>
      <c r="BD17" s="406" t="str">
        <f t="shared" si="20"/>
        <v/>
      </c>
      <c r="BE17" s="22">
        <f t="shared" si="21"/>
        <v>32626669</v>
      </c>
      <c r="BF17" s="193">
        <v>11.0</v>
      </c>
      <c r="BG17" s="405" t="str">
        <f t="shared" si="22"/>
        <v>Scarlet  Castillo</v>
      </c>
      <c r="BH17" s="414"/>
      <c r="BI17" s="414"/>
      <c r="BJ17" s="414"/>
      <c r="BK17" s="414"/>
      <c r="BL17" s="414"/>
      <c r="BM17" s="414"/>
      <c r="BN17" s="414"/>
      <c r="BO17" s="414"/>
      <c r="BP17" s="414"/>
      <c r="BQ17" s="414"/>
      <c r="BR17" s="246">
        <f t="shared" si="23"/>
        <v>0</v>
      </c>
      <c r="BS17" s="414"/>
      <c r="BT17" s="414"/>
      <c r="BU17" s="414"/>
      <c r="BV17" s="414"/>
      <c r="BW17" s="414"/>
      <c r="CC17" s="403" t="s">
        <v>847</v>
      </c>
    </row>
    <row r="18" ht="30.0" customHeight="1">
      <c r="A18" s="160">
        <f>'3A 2025 - 2026 DATOS DEL ESTUDI'!N15</f>
        <v>33016326</v>
      </c>
      <c r="B18" s="160">
        <v>12.0</v>
      </c>
      <c r="C18" s="161" t="str">
        <f>'3A 2025 - 2026 DATOS DEL ESTUDI'!B15</f>
        <v>Yarselin  Cruz Peña</v>
      </c>
      <c r="D18" s="162" t="s">
        <v>559</v>
      </c>
      <c r="E18" s="162" t="s">
        <v>559</v>
      </c>
      <c r="F18" s="162" t="s">
        <v>559</v>
      </c>
      <c r="G18" s="162" t="s">
        <v>559</v>
      </c>
      <c r="H18" s="162" t="s">
        <v>559</v>
      </c>
      <c r="I18" s="162" t="s">
        <v>559</v>
      </c>
      <c r="J18" s="162"/>
      <c r="K18" s="163"/>
      <c r="L18" s="163"/>
      <c r="M18" s="163"/>
      <c r="N18" s="162">
        <f t="shared" si="1"/>
        <v>6</v>
      </c>
      <c r="O18" s="164" t="str">
        <f t="shared" si="2"/>
        <v/>
      </c>
      <c r="P18" s="165">
        <f t="shared" si="3"/>
        <v>0</v>
      </c>
      <c r="Q18" s="164" t="str">
        <f t="shared" si="4"/>
        <v/>
      </c>
      <c r="R18" s="166">
        <f t="shared" si="5"/>
        <v>0</v>
      </c>
      <c r="S18" s="164" t="str">
        <f t="shared" si="6"/>
        <v/>
      </c>
      <c r="T18" s="160">
        <v>12.0</v>
      </c>
      <c r="U18" s="161" t="str">
        <f t="shared" si="7"/>
        <v>Yarselin  Cruz Peña</v>
      </c>
      <c r="V18" s="162"/>
      <c r="W18" s="162"/>
      <c r="X18" s="162"/>
      <c r="Y18" s="162"/>
      <c r="Z18" s="162"/>
      <c r="AA18" s="162"/>
      <c r="AB18" s="163"/>
      <c r="AC18" s="163"/>
      <c r="AD18" s="163"/>
      <c r="AE18" s="163"/>
      <c r="AF18" s="163">
        <f t="shared" si="8"/>
        <v>0</v>
      </c>
      <c r="AG18" s="164" t="str">
        <f t="shared" si="9"/>
        <v/>
      </c>
      <c r="AH18" s="166">
        <f t="shared" si="10"/>
        <v>0</v>
      </c>
      <c r="AI18" s="164" t="str">
        <f t="shared" si="11"/>
        <v/>
      </c>
      <c r="AJ18" s="166">
        <f t="shared" si="12"/>
        <v>0</v>
      </c>
      <c r="AK18" s="164"/>
      <c r="AL18" s="404">
        <f t="shared" si="13"/>
        <v>33016326</v>
      </c>
      <c r="AM18" s="160">
        <v>12.0</v>
      </c>
      <c r="AN18" s="405" t="str">
        <f t="shared" si="14"/>
        <v>Yarselin  Cruz Peña</v>
      </c>
      <c r="AO18" s="162"/>
      <c r="AP18" s="162"/>
      <c r="AQ18" s="162"/>
      <c r="AR18" s="162"/>
      <c r="AS18" s="162"/>
      <c r="AT18" s="162"/>
      <c r="AU18" s="162"/>
      <c r="AV18" s="164"/>
      <c r="AW18" s="164"/>
      <c r="AX18" s="164"/>
      <c r="AY18" s="166">
        <f t="shared" si="15"/>
        <v>0</v>
      </c>
      <c r="AZ18" s="407" t="str">
        <f t="shared" si="16"/>
        <v/>
      </c>
      <c r="BA18" s="406">
        <f t="shared" si="17"/>
        <v>0</v>
      </c>
      <c r="BB18" s="406" t="str">
        <f t="shared" si="18"/>
        <v/>
      </c>
      <c r="BC18" s="406">
        <f t="shared" si="19"/>
        <v>0</v>
      </c>
      <c r="BD18" s="406" t="str">
        <f t="shared" si="20"/>
        <v/>
      </c>
      <c r="BE18" s="22">
        <f t="shared" si="21"/>
        <v>33016326</v>
      </c>
      <c r="BF18" s="411">
        <v>12.0</v>
      </c>
      <c r="BG18" s="405" t="str">
        <f t="shared" si="22"/>
        <v>Yarselin  Cruz Peña</v>
      </c>
      <c r="BH18" s="414"/>
      <c r="BI18" s="414"/>
      <c r="BJ18" s="414"/>
      <c r="BK18" s="414"/>
      <c r="BL18" s="414"/>
      <c r="BM18" s="414"/>
      <c r="BN18" s="414"/>
      <c r="BO18" s="414"/>
      <c r="BP18" s="414"/>
      <c r="BQ18" s="414"/>
      <c r="BR18" s="246">
        <f t="shared" si="23"/>
        <v>0</v>
      </c>
      <c r="BS18" s="414"/>
      <c r="BT18" s="414"/>
      <c r="BU18" s="414"/>
      <c r="BV18" s="414"/>
      <c r="BW18" s="414"/>
    </row>
    <row r="19" ht="30.0" customHeight="1">
      <c r="A19" s="160">
        <f>'3A 2025 - 2026 DATOS DEL ESTUDI'!N16</f>
        <v>32387390</v>
      </c>
      <c r="B19" s="160">
        <v>13.0</v>
      </c>
      <c r="C19" s="161" t="str">
        <f>'3A 2025 - 2026 DATOS DEL ESTUDI'!B16</f>
        <v>Fernando José Díaz Fernández</v>
      </c>
      <c r="D19" s="162" t="s">
        <v>559</v>
      </c>
      <c r="E19" s="162" t="s">
        <v>559</v>
      </c>
      <c r="F19" s="162" t="s">
        <v>559</v>
      </c>
      <c r="G19" s="162" t="s">
        <v>559</v>
      </c>
      <c r="H19" s="162" t="s">
        <v>559</v>
      </c>
      <c r="I19" s="162" t="s">
        <v>559</v>
      </c>
      <c r="J19" s="162"/>
      <c r="K19" s="163"/>
      <c r="L19" s="163"/>
      <c r="M19" s="163"/>
      <c r="N19" s="162">
        <f t="shared" si="1"/>
        <v>6</v>
      </c>
      <c r="O19" s="164" t="str">
        <f t="shared" si="2"/>
        <v/>
      </c>
      <c r="P19" s="165">
        <f t="shared" si="3"/>
        <v>0</v>
      </c>
      <c r="Q19" s="164" t="str">
        <f t="shared" si="4"/>
        <v/>
      </c>
      <c r="R19" s="166">
        <f t="shared" si="5"/>
        <v>0</v>
      </c>
      <c r="S19" s="164" t="str">
        <f t="shared" si="6"/>
        <v/>
      </c>
      <c r="T19" s="160">
        <v>13.0</v>
      </c>
      <c r="U19" s="161" t="str">
        <f t="shared" si="7"/>
        <v>Fernando José Díaz Fernández</v>
      </c>
      <c r="V19" s="162"/>
      <c r="W19" s="162"/>
      <c r="X19" s="162"/>
      <c r="Y19" s="162"/>
      <c r="Z19" s="162"/>
      <c r="AA19" s="162"/>
      <c r="AB19" s="163"/>
      <c r="AC19" s="163"/>
      <c r="AD19" s="163"/>
      <c r="AE19" s="163"/>
      <c r="AF19" s="163">
        <f t="shared" si="8"/>
        <v>0</v>
      </c>
      <c r="AG19" s="164" t="str">
        <f t="shared" si="9"/>
        <v/>
      </c>
      <c r="AH19" s="166">
        <f t="shared" si="10"/>
        <v>0</v>
      </c>
      <c r="AI19" s="164" t="str">
        <f t="shared" si="11"/>
        <v/>
      </c>
      <c r="AJ19" s="166">
        <f t="shared" si="12"/>
        <v>0</v>
      </c>
      <c r="AK19" s="164"/>
      <c r="AL19" s="404">
        <f t="shared" si="13"/>
        <v>32387390</v>
      </c>
      <c r="AM19" s="160">
        <v>13.0</v>
      </c>
      <c r="AN19" s="405" t="str">
        <f t="shared" si="14"/>
        <v>Fernando José Díaz Fernández</v>
      </c>
      <c r="AO19" s="162"/>
      <c r="AP19" s="162"/>
      <c r="AQ19" s="162"/>
      <c r="AR19" s="162"/>
      <c r="AS19" s="162"/>
      <c r="AT19" s="162"/>
      <c r="AU19" s="162"/>
      <c r="AV19" s="164"/>
      <c r="AW19" s="164"/>
      <c r="AX19" s="164"/>
      <c r="AY19" s="166">
        <f t="shared" si="15"/>
        <v>0</v>
      </c>
      <c r="AZ19" s="407" t="str">
        <f t="shared" si="16"/>
        <v/>
      </c>
      <c r="BA19" s="406">
        <f t="shared" si="17"/>
        <v>0</v>
      </c>
      <c r="BB19" s="406" t="str">
        <f t="shared" si="18"/>
        <v/>
      </c>
      <c r="BC19" s="406">
        <f t="shared" si="19"/>
        <v>0</v>
      </c>
      <c r="BD19" s="406" t="str">
        <f t="shared" si="20"/>
        <v/>
      </c>
      <c r="BE19" s="22">
        <f t="shared" si="21"/>
        <v>32387390</v>
      </c>
      <c r="BF19" s="193">
        <v>13.0</v>
      </c>
      <c r="BG19" s="405" t="str">
        <f t="shared" si="22"/>
        <v>Fernando José Díaz Fernández</v>
      </c>
      <c r="BH19" s="414"/>
      <c r="BI19" s="414"/>
      <c r="BJ19" s="414"/>
      <c r="BK19" s="414"/>
      <c r="BL19" s="414"/>
      <c r="BM19" s="414"/>
      <c r="BN19" s="414"/>
      <c r="BO19" s="414"/>
      <c r="BP19" s="414"/>
      <c r="BQ19" s="414"/>
      <c r="BR19" s="246">
        <f t="shared" si="23"/>
        <v>0</v>
      </c>
      <c r="BS19" s="414"/>
      <c r="BT19" s="414"/>
      <c r="BU19" s="414"/>
      <c r="BV19" s="414"/>
      <c r="BW19" s="414"/>
    </row>
    <row r="20" ht="30.0" customHeight="1">
      <c r="A20" s="160">
        <f>'3A 2025 - 2026 DATOS DEL ESTUDI'!N17</f>
        <v>27198412</v>
      </c>
      <c r="B20" s="160">
        <v>14.0</v>
      </c>
      <c r="C20" s="161" t="str">
        <f>'3A 2025 - 2026 DATOS DEL ESTUDI'!B17</f>
        <v>Scarlett  Espinal Estéves</v>
      </c>
      <c r="D20" s="162" t="s">
        <v>579</v>
      </c>
      <c r="E20" s="162" t="s">
        <v>559</v>
      </c>
      <c r="F20" s="162" t="s">
        <v>559</v>
      </c>
      <c r="G20" s="162" t="s">
        <v>578</v>
      </c>
      <c r="H20" s="162" t="s">
        <v>559</v>
      </c>
      <c r="I20" s="162" t="s">
        <v>559</v>
      </c>
      <c r="J20" s="162"/>
      <c r="K20" s="163"/>
      <c r="L20" s="163"/>
      <c r="M20" s="163"/>
      <c r="N20" s="162">
        <f t="shared" si="1"/>
        <v>5</v>
      </c>
      <c r="O20" s="164" t="str">
        <f t="shared" si="2"/>
        <v/>
      </c>
      <c r="P20" s="165">
        <f t="shared" si="3"/>
        <v>1</v>
      </c>
      <c r="Q20" s="164" t="str">
        <f t="shared" si="4"/>
        <v/>
      </c>
      <c r="R20" s="166">
        <f t="shared" si="5"/>
        <v>1</v>
      </c>
      <c r="S20" s="164" t="str">
        <f t="shared" si="6"/>
        <v/>
      </c>
      <c r="T20" s="160">
        <v>14.0</v>
      </c>
      <c r="U20" s="161" t="str">
        <f t="shared" si="7"/>
        <v>Scarlett  Espinal Estéves</v>
      </c>
      <c r="V20" s="162"/>
      <c r="W20" s="162"/>
      <c r="X20" s="162"/>
      <c r="Y20" s="162"/>
      <c r="Z20" s="162"/>
      <c r="AA20" s="162"/>
      <c r="AB20" s="163"/>
      <c r="AC20" s="163"/>
      <c r="AD20" s="163"/>
      <c r="AE20" s="163"/>
      <c r="AF20" s="163">
        <f t="shared" si="8"/>
        <v>0</v>
      </c>
      <c r="AG20" s="164" t="str">
        <f t="shared" si="9"/>
        <v/>
      </c>
      <c r="AH20" s="166">
        <f t="shared" si="10"/>
        <v>0</v>
      </c>
      <c r="AI20" s="164" t="str">
        <f t="shared" si="11"/>
        <v/>
      </c>
      <c r="AJ20" s="166">
        <f t="shared" si="12"/>
        <v>0</v>
      </c>
      <c r="AK20" s="164"/>
      <c r="AL20" s="404">
        <f t="shared" si="13"/>
        <v>27198412</v>
      </c>
      <c r="AM20" s="160">
        <v>14.0</v>
      </c>
      <c r="AN20" s="405" t="str">
        <f t="shared" si="14"/>
        <v>Scarlett  Espinal Estéves</v>
      </c>
      <c r="AO20" s="162"/>
      <c r="AP20" s="162"/>
      <c r="AQ20" s="162"/>
      <c r="AR20" s="162"/>
      <c r="AS20" s="162"/>
      <c r="AT20" s="162"/>
      <c r="AU20" s="162"/>
      <c r="AV20" s="164"/>
      <c r="AW20" s="164"/>
      <c r="AX20" s="164"/>
      <c r="AY20" s="166">
        <f t="shared" si="15"/>
        <v>0</v>
      </c>
      <c r="AZ20" s="407" t="str">
        <f t="shared" si="16"/>
        <v/>
      </c>
      <c r="BA20" s="406">
        <f t="shared" si="17"/>
        <v>0</v>
      </c>
      <c r="BB20" s="406" t="str">
        <f t="shared" si="18"/>
        <v/>
      </c>
      <c r="BC20" s="406">
        <f t="shared" si="19"/>
        <v>0</v>
      </c>
      <c r="BD20" s="406" t="str">
        <f t="shared" si="20"/>
        <v/>
      </c>
      <c r="BE20" s="22">
        <f t="shared" si="21"/>
        <v>27198412</v>
      </c>
      <c r="BF20" s="411">
        <v>14.0</v>
      </c>
      <c r="BG20" s="405" t="str">
        <f t="shared" si="22"/>
        <v>Scarlett  Espinal Estéves</v>
      </c>
      <c r="BH20" s="414"/>
      <c r="BI20" s="414"/>
      <c r="BJ20" s="414"/>
      <c r="BK20" s="414"/>
      <c r="BL20" s="414"/>
      <c r="BM20" s="414"/>
      <c r="BN20" s="414"/>
      <c r="BO20" s="414"/>
      <c r="BP20" s="414"/>
      <c r="BQ20" s="414"/>
      <c r="BR20" s="246">
        <f t="shared" si="23"/>
        <v>0</v>
      </c>
      <c r="BS20" s="414"/>
      <c r="BT20" s="414"/>
      <c r="BU20" s="414"/>
      <c r="BV20" s="414"/>
      <c r="BW20" s="414"/>
    </row>
    <row r="21" ht="30.0" customHeight="1">
      <c r="A21" s="160">
        <f>'3A 2025 - 2026 DATOS DEL ESTUDI'!N18</f>
        <v>33382609</v>
      </c>
      <c r="B21" s="160">
        <v>15.0</v>
      </c>
      <c r="C21" s="161" t="str">
        <f>'3A 2025 - 2026 DATOS DEL ESTUDI'!B18</f>
        <v>José Manuel Estrella</v>
      </c>
      <c r="D21" s="162" t="s">
        <v>559</v>
      </c>
      <c r="E21" s="162" t="s">
        <v>559</v>
      </c>
      <c r="F21" s="162" t="s">
        <v>559</v>
      </c>
      <c r="G21" s="162" t="s">
        <v>559</v>
      </c>
      <c r="H21" s="162" t="s">
        <v>559</v>
      </c>
      <c r="I21" s="162" t="s">
        <v>559</v>
      </c>
      <c r="J21" s="162"/>
      <c r="K21" s="163"/>
      <c r="L21" s="163"/>
      <c r="M21" s="163"/>
      <c r="N21" s="162">
        <f t="shared" si="1"/>
        <v>6</v>
      </c>
      <c r="O21" s="164" t="str">
        <f t="shared" si="2"/>
        <v/>
      </c>
      <c r="P21" s="165">
        <f t="shared" si="3"/>
        <v>0</v>
      </c>
      <c r="Q21" s="164" t="str">
        <f t="shared" si="4"/>
        <v/>
      </c>
      <c r="R21" s="166">
        <f t="shared" si="5"/>
        <v>0</v>
      </c>
      <c r="S21" s="164" t="str">
        <f t="shared" si="6"/>
        <v/>
      </c>
      <c r="T21" s="160">
        <v>15.0</v>
      </c>
      <c r="U21" s="161" t="str">
        <f t="shared" si="7"/>
        <v>José Manuel Estrella</v>
      </c>
      <c r="V21" s="162"/>
      <c r="W21" s="162"/>
      <c r="X21" s="162"/>
      <c r="Y21" s="162"/>
      <c r="Z21" s="162"/>
      <c r="AA21" s="162"/>
      <c r="AB21" s="163"/>
      <c r="AC21" s="163"/>
      <c r="AD21" s="163"/>
      <c r="AE21" s="163"/>
      <c r="AF21" s="163">
        <f t="shared" si="8"/>
        <v>0</v>
      </c>
      <c r="AG21" s="164" t="str">
        <f t="shared" si="9"/>
        <v/>
      </c>
      <c r="AH21" s="166">
        <f t="shared" si="10"/>
        <v>0</v>
      </c>
      <c r="AI21" s="164" t="str">
        <f t="shared" si="11"/>
        <v/>
      </c>
      <c r="AJ21" s="166">
        <f t="shared" si="12"/>
        <v>0</v>
      </c>
      <c r="AK21" s="164"/>
      <c r="AL21" s="404">
        <f t="shared" si="13"/>
        <v>33382609</v>
      </c>
      <c r="AM21" s="160">
        <v>15.0</v>
      </c>
      <c r="AN21" s="405" t="str">
        <f t="shared" si="14"/>
        <v>José Manuel Estrella</v>
      </c>
      <c r="AO21" s="162"/>
      <c r="AP21" s="162"/>
      <c r="AQ21" s="162"/>
      <c r="AR21" s="162"/>
      <c r="AS21" s="162"/>
      <c r="AT21" s="162"/>
      <c r="AU21" s="162"/>
      <c r="AV21" s="164"/>
      <c r="AW21" s="164"/>
      <c r="AX21" s="164"/>
      <c r="AY21" s="166">
        <f t="shared" si="15"/>
        <v>0</v>
      </c>
      <c r="AZ21" s="407" t="str">
        <f t="shared" si="16"/>
        <v/>
      </c>
      <c r="BA21" s="406">
        <f t="shared" si="17"/>
        <v>0</v>
      </c>
      <c r="BB21" s="406" t="str">
        <f t="shared" si="18"/>
        <v/>
      </c>
      <c r="BC21" s="406">
        <f t="shared" si="19"/>
        <v>0</v>
      </c>
      <c r="BD21" s="406" t="str">
        <f t="shared" si="20"/>
        <v/>
      </c>
      <c r="BE21" s="22">
        <f t="shared" si="21"/>
        <v>33382609</v>
      </c>
      <c r="BF21" s="193">
        <v>15.0</v>
      </c>
      <c r="BG21" s="405" t="str">
        <f t="shared" si="22"/>
        <v>José Manuel Estrella</v>
      </c>
      <c r="BH21" s="414"/>
      <c r="BI21" s="414"/>
      <c r="BJ21" s="414"/>
      <c r="BK21" s="414"/>
      <c r="BL21" s="414"/>
      <c r="BM21" s="414"/>
      <c r="BN21" s="414"/>
      <c r="BO21" s="414"/>
      <c r="BP21" s="414"/>
      <c r="BQ21" s="414"/>
      <c r="BR21" s="246">
        <f t="shared" si="23"/>
        <v>0</v>
      </c>
      <c r="BS21" s="414"/>
      <c r="BT21" s="414"/>
      <c r="BU21" s="414"/>
      <c r="BV21" s="414"/>
      <c r="BW21" s="414"/>
    </row>
    <row r="22" ht="30.0" customHeight="1">
      <c r="A22" s="160">
        <f>'3A 2025 - 2026 DATOS DEL ESTUDI'!N19</f>
        <v>32745811</v>
      </c>
      <c r="B22" s="160">
        <v>16.0</v>
      </c>
      <c r="C22" s="161" t="str">
        <f>'3A 2025 - 2026 DATOS DEL ESTUDI'!B19</f>
        <v>Misael Starberk Ferreras Pérez</v>
      </c>
      <c r="D22" s="162" t="s">
        <v>559</v>
      </c>
      <c r="E22" s="162" t="s">
        <v>578</v>
      </c>
      <c r="F22" s="162" t="s">
        <v>559</v>
      </c>
      <c r="G22" s="162" t="s">
        <v>559</v>
      </c>
      <c r="H22" s="162" t="s">
        <v>559</v>
      </c>
      <c r="I22" s="162" t="s">
        <v>559</v>
      </c>
      <c r="J22" s="162"/>
      <c r="K22" s="163"/>
      <c r="L22" s="163"/>
      <c r="M22" s="163"/>
      <c r="N22" s="162">
        <f t="shared" si="1"/>
        <v>6</v>
      </c>
      <c r="O22" s="164" t="str">
        <f t="shared" si="2"/>
        <v/>
      </c>
      <c r="P22" s="165">
        <f t="shared" si="3"/>
        <v>0</v>
      </c>
      <c r="Q22" s="164" t="str">
        <f t="shared" si="4"/>
        <v/>
      </c>
      <c r="R22" s="166">
        <f t="shared" si="5"/>
        <v>1</v>
      </c>
      <c r="S22" s="164" t="str">
        <f t="shared" si="6"/>
        <v/>
      </c>
      <c r="T22" s="160">
        <v>16.0</v>
      </c>
      <c r="U22" s="161" t="str">
        <f t="shared" si="7"/>
        <v>Misael Starberk Ferreras Pérez</v>
      </c>
      <c r="V22" s="162"/>
      <c r="W22" s="162"/>
      <c r="X22" s="162"/>
      <c r="Y22" s="162"/>
      <c r="Z22" s="162"/>
      <c r="AA22" s="162"/>
      <c r="AB22" s="163"/>
      <c r="AC22" s="163"/>
      <c r="AD22" s="163"/>
      <c r="AE22" s="163"/>
      <c r="AF22" s="163">
        <f t="shared" si="8"/>
        <v>0</v>
      </c>
      <c r="AG22" s="164" t="str">
        <f t="shared" si="9"/>
        <v/>
      </c>
      <c r="AH22" s="166">
        <f t="shared" si="10"/>
        <v>0</v>
      </c>
      <c r="AI22" s="164" t="str">
        <f t="shared" si="11"/>
        <v/>
      </c>
      <c r="AJ22" s="166">
        <f t="shared" si="12"/>
        <v>0</v>
      </c>
      <c r="AK22" s="164"/>
      <c r="AL22" s="404">
        <f t="shared" si="13"/>
        <v>32745811</v>
      </c>
      <c r="AM22" s="160">
        <v>16.0</v>
      </c>
      <c r="AN22" s="405" t="str">
        <f t="shared" si="14"/>
        <v>Misael Starberk Ferreras Pérez</v>
      </c>
      <c r="AO22" s="162"/>
      <c r="AP22" s="162"/>
      <c r="AQ22" s="162"/>
      <c r="AR22" s="162"/>
      <c r="AS22" s="162"/>
      <c r="AT22" s="162"/>
      <c r="AU22" s="162"/>
      <c r="AV22" s="164"/>
      <c r="AW22" s="164"/>
      <c r="AX22" s="164"/>
      <c r="AY22" s="166">
        <f t="shared" si="15"/>
        <v>0</v>
      </c>
      <c r="AZ22" s="407" t="str">
        <f t="shared" si="16"/>
        <v/>
      </c>
      <c r="BA22" s="406">
        <f t="shared" si="17"/>
        <v>0</v>
      </c>
      <c r="BB22" s="406" t="str">
        <f t="shared" si="18"/>
        <v/>
      </c>
      <c r="BC22" s="406">
        <f t="shared" si="19"/>
        <v>0</v>
      </c>
      <c r="BD22" s="406" t="str">
        <f t="shared" si="20"/>
        <v/>
      </c>
      <c r="BE22" s="22">
        <f t="shared" si="21"/>
        <v>32745811</v>
      </c>
      <c r="BF22" s="411">
        <v>16.0</v>
      </c>
      <c r="BG22" s="405" t="str">
        <f t="shared" si="22"/>
        <v>Misael Starberk Ferreras Pérez</v>
      </c>
      <c r="BH22" s="414"/>
      <c r="BI22" s="414"/>
      <c r="BJ22" s="414"/>
      <c r="BK22" s="414"/>
      <c r="BL22" s="414"/>
      <c r="BM22" s="414"/>
      <c r="BN22" s="414"/>
      <c r="BO22" s="414"/>
      <c r="BP22" s="414"/>
      <c r="BQ22" s="414"/>
      <c r="BR22" s="246">
        <f t="shared" si="23"/>
        <v>0</v>
      </c>
      <c r="BS22" s="414"/>
      <c r="BT22" s="414"/>
      <c r="BU22" s="414"/>
      <c r="BV22" s="414"/>
      <c r="BW22" s="414"/>
    </row>
    <row r="23" ht="30.0" customHeight="1">
      <c r="A23" s="160">
        <f>'3A 2025 - 2026 DATOS DEL ESTUDI'!N20</f>
        <v>6739413</v>
      </c>
      <c r="B23" s="160">
        <v>17.0</v>
      </c>
      <c r="C23" s="161" t="str">
        <f>'3A 2025 - 2026 DATOS DEL ESTUDI'!B20</f>
        <v>Ruth Esther Fernández Rodríguez</v>
      </c>
      <c r="D23" s="162" t="s">
        <v>559</v>
      </c>
      <c r="E23" s="162" t="s">
        <v>559</v>
      </c>
      <c r="F23" s="162" t="s">
        <v>579</v>
      </c>
      <c r="G23" s="162" t="s">
        <v>559</v>
      </c>
      <c r="H23" s="162" t="s">
        <v>559</v>
      </c>
      <c r="I23" s="162" t="s">
        <v>559</v>
      </c>
      <c r="J23" s="162"/>
      <c r="K23" s="163"/>
      <c r="L23" s="163"/>
      <c r="M23" s="163"/>
      <c r="N23" s="162">
        <f t="shared" si="1"/>
        <v>5</v>
      </c>
      <c r="O23" s="164" t="str">
        <f t="shared" si="2"/>
        <v/>
      </c>
      <c r="P23" s="165">
        <f t="shared" si="3"/>
        <v>1</v>
      </c>
      <c r="Q23" s="164" t="str">
        <f t="shared" si="4"/>
        <v/>
      </c>
      <c r="R23" s="166">
        <f t="shared" si="5"/>
        <v>0</v>
      </c>
      <c r="S23" s="164" t="str">
        <f t="shared" si="6"/>
        <v/>
      </c>
      <c r="T23" s="160">
        <v>17.0</v>
      </c>
      <c r="U23" s="161" t="str">
        <f t="shared" si="7"/>
        <v>Ruth Esther Fernández Rodríguez</v>
      </c>
      <c r="V23" s="162"/>
      <c r="W23" s="162"/>
      <c r="X23" s="162"/>
      <c r="Y23" s="162"/>
      <c r="Z23" s="162"/>
      <c r="AA23" s="162"/>
      <c r="AB23" s="163"/>
      <c r="AC23" s="163"/>
      <c r="AD23" s="163"/>
      <c r="AE23" s="163"/>
      <c r="AF23" s="163">
        <f t="shared" si="8"/>
        <v>0</v>
      </c>
      <c r="AG23" s="164" t="str">
        <f t="shared" si="9"/>
        <v/>
      </c>
      <c r="AH23" s="166">
        <f t="shared" si="10"/>
        <v>0</v>
      </c>
      <c r="AI23" s="164" t="str">
        <f t="shared" si="11"/>
        <v/>
      </c>
      <c r="AJ23" s="166">
        <f t="shared" si="12"/>
        <v>0</v>
      </c>
      <c r="AK23" s="164"/>
      <c r="AL23" s="404">
        <f t="shared" si="13"/>
        <v>6739413</v>
      </c>
      <c r="AM23" s="160">
        <v>17.0</v>
      </c>
      <c r="AN23" s="405" t="str">
        <f t="shared" si="14"/>
        <v>Ruth Esther Fernández Rodríguez</v>
      </c>
      <c r="AO23" s="162"/>
      <c r="AP23" s="162"/>
      <c r="AQ23" s="162"/>
      <c r="AR23" s="162"/>
      <c r="AS23" s="162"/>
      <c r="AT23" s="162"/>
      <c r="AU23" s="162"/>
      <c r="AV23" s="164"/>
      <c r="AW23" s="164"/>
      <c r="AX23" s="164"/>
      <c r="AY23" s="166">
        <f t="shared" si="15"/>
        <v>0</v>
      </c>
      <c r="AZ23" s="407" t="str">
        <f t="shared" si="16"/>
        <v/>
      </c>
      <c r="BA23" s="406">
        <f t="shared" si="17"/>
        <v>0</v>
      </c>
      <c r="BB23" s="406" t="str">
        <f t="shared" si="18"/>
        <v/>
      </c>
      <c r="BC23" s="406">
        <f t="shared" si="19"/>
        <v>0</v>
      </c>
      <c r="BD23" s="406" t="str">
        <f t="shared" si="20"/>
        <v/>
      </c>
      <c r="BE23" s="22">
        <f t="shared" si="21"/>
        <v>6739413</v>
      </c>
      <c r="BF23" s="193">
        <v>17.0</v>
      </c>
      <c r="BG23" s="405" t="str">
        <f t="shared" si="22"/>
        <v>Ruth Esther Fernández Rodríguez</v>
      </c>
      <c r="BH23" s="414"/>
      <c r="BI23" s="414"/>
      <c r="BJ23" s="414"/>
      <c r="BK23" s="414"/>
      <c r="BL23" s="414"/>
      <c r="BM23" s="414"/>
      <c r="BN23" s="414"/>
      <c r="BO23" s="414"/>
      <c r="BP23" s="414"/>
      <c r="BQ23" s="414"/>
      <c r="BR23" s="246">
        <f t="shared" si="23"/>
        <v>0</v>
      </c>
      <c r="BS23" s="414"/>
      <c r="BT23" s="414"/>
      <c r="BU23" s="414"/>
      <c r="BV23" s="414"/>
      <c r="BW23" s="414"/>
    </row>
    <row r="24" ht="30.0" customHeight="1">
      <c r="A24" s="160">
        <f>'3A 2025 - 2026 DATOS DEL ESTUDI'!N21</f>
        <v>32812732</v>
      </c>
      <c r="B24" s="160">
        <v>18.0</v>
      </c>
      <c r="C24" s="161" t="str">
        <f>'3A 2025 - 2026 DATOS DEL ESTUDI'!B21</f>
        <v>Discairy  Filpo Estrella</v>
      </c>
      <c r="D24" s="162" t="s">
        <v>559</v>
      </c>
      <c r="E24" s="162" t="s">
        <v>559</v>
      </c>
      <c r="F24" s="162" t="s">
        <v>559</v>
      </c>
      <c r="G24" s="162" t="s">
        <v>559</v>
      </c>
      <c r="H24" s="162" t="s">
        <v>559</v>
      </c>
      <c r="I24" s="162" t="s">
        <v>559</v>
      </c>
      <c r="J24" s="162"/>
      <c r="K24" s="163"/>
      <c r="L24" s="163"/>
      <c r="M24" s="163"/>
      <c r="N24" s="162">
        <f t="shared" si="1"/>
        <v>6</v>
      </c>
      <c r="O24" s="164" t="str">
        <f t="shared" si="2"/>
        <v/>
      </c>
      <c r="P24" s="165">
        <f t="shared" si="3"/>
        <v>0</v>
      </c>
      <c r="Q24" s="164" t="str">
        <f t="shared" si="4"/>
        <v/>
      </c>
      <c r="R24" s="166">
        <f t="shared" si="5"/>
        <v>0</v>
      </c>
      <c r="S24" s="164" t="str">
        <f t="shared" si="6"/>
        <v/>
      </c>
      <c r="T24" s="160">
        <v>18.0</v>
      </c>
      <c r="U24" s="161" t="str">
        <f t="shared" si="7"/>
        <v>Discairy  Filpo Estrella</v>
      </c>
      <c r="V24" s="162"/>
      <c r="W24" s="162"/>
      <c r="X24" s="162"/>
      <c r="Y24" s="162"/>
      <c r="Z24" s="162"/>
      <c r="AA24" s="162"/>
      <c r="AB24" s="163"/>
      <c r="AC24" s="163"/>
      <c r="AD24" s="163"/>
      <c r="AE24" s="163"/>
      <c r="AF24" s="163">
        <f t="shared" si="8"/>
        <v>0</v>
      </c>
      <c r="AG24" s="164" t="str">
        <f t="shared" si="9"/>
        <v/>
      </c>
      <c r="AH24" s="166">
        <f t="shared" si="10"/>
        <v>0</v>
      </c>
      <c r="AI24" s="164" t="str">
        <f t="shared" si="11"/>
        <v/>
      </c>
      <c r="AJ24" s="166">
        <f t="shared" si="12"/>
        <v>0</v>
      </c>
      <c r="AK24" s="164"/>
      <c r="AL24" s="404">
        <f t="shared" si="13"/>
        <v>32812732</v>
      </c>
      <c r="AM24" s="160">
        <v>18.0</v>
      </c>
      <c r="AN24" s="405" t="str">
        <f t="shared" si="14"/>
        <v>Discairy  Filpo Estrella</v>
      </c>
      <c r="AO24" s="162"/>
      <c r="AP24" s="162"/>
      <c r="AQ24" s="162"/>
      <c r="AR24" s="162"/>
      <c r="AS24" s="162"/>
      <c r="AT24" s="162"/>
      <c r="AU24" s="162"/>
      <c r="AV24" s="164"/>
      <c r="AW24" s="164"/>
      <c r="AX24" s="164"/>
      <c r="AY24" s="166">
        <f t="shared" si="15"/>
        <v>0</v>
      </c>
      <c r="AZ24" s="407" t="str">
        <f t="shared" si="16"/>
        <v/>
      </c>
      <c r="BA24" s="406">
        <f t="shared" si="17"/>
        <v>0</v>
      </c>
      <c r="BB24" s="406" t="str">
        <f t="shared" si="18"/>
        <v/>
      </c>
      <c r="BC24" s="406">
        <f t="shared" si="19"/>
        <v>0</v>
      </c>
      <c r="BD24" s="406" t="str">
        <f t="shared" si="20"/>
        <v/>
      </c>
      <c r="BE24" s="22">
        <f t="shared" si="21"/>
        <v>32812732</v>
      </c>
      <c r="BF24" s="411">
        <v>18.0</v>
      </c>
      <c r="BG24" s="405" t="str">
        <f t="shared" si="22"/>
        <v>Discairy  Filpo Estrella</v>
      </c>
      <c r="BH24" s="414"/>
      <c r="BI24" s="414"/>
      <c r="BJ24" s="414"/>
      <c r="BK24" s="414"/>
      <c r="BL24" s="414"/>
      <c r="BM24" s="414"/>
      <c r="BN24" s="414"/>
      <c r="BO24" s="414"/>
      <c r="BP24" s="414"/>
      <c r="BQ24" s="414"/>
      <c r="BR24" s="246">
        <f t="shared" si="23"/>
        <v>0</v>
      </c>
      <c r="BS24" s="414"/>
      <c r="BT24" s="414"/>
      <c r="BU24" s="414"/>
      <c r="BV24" s="414"/>
      <c r="BW24" s="414"/>
    </row>
    <row r="25" ht="30.0" customHeight="1">
      <c r="A25" s="160">
        <f>'3A 2025 - 2026 DATOS DEL ESTUDI'!N22</f>
        <v>32529336</v>
      </c>
      <c r="B25" s="160">
        <v>19.0</v>
      </c>
      <c r="C25" s="161" t="str">
        <f>'3A 2025 - 2026 DATOS DEL ESTUDI'!B22</f>
        <v>Alexis Enmanuel Gil  Sánchez</v>
      </c>
      <c r="D25" s="162" t="s">
        <v>559</v>
      </c>
      <c r="E25" s="162" t="s">
        <v>559</v>
      </c>
      <c r="F25" s="162" t="s">
        <v>559</v>
      </c>
      <c r="G25" s="162" t="s">
        <v>559</v>
      </c>
      <c r="H25" s="162" t="s">
        <v>559</v>
      </c>
      <c r="I25" s="162" t="s">
        <v>559</v>
      </c>
      <c r="J25" s="162"/>
      <c r="K25" s="163"/>
      <c r="L25" s="163"/>
      <c r="M25" s="163"/>
      <c r="N25" s="162">
        <f t="shared" si="1"/>
        <v>6</v>
      </c>
      <c r="O25" s="164" t="str">
        <f t="shared" si="2"/>
        <v/>
      </c>
      <c r="P25" s="165">
        <f t="shared" si="3"/>
        <v>0</v>
      </c>
      <c r="Q25" s="164" t="str">
        <f t="shared" si="4"/>
        <v/>
      </c>
      <c r="R25" s="166">
        <f t="shared" si="5"/>
        <v>0</v>
      </c>
      <c r="S25" s="164" t="str">
        <f t="shared" si="6"/>
        <v/>
      </c>
      <c r="T25" s="160">
        <v>19.0</v>
      </c>
      <c r="U25" s="161" t="str">
        <f t="shared" si="7"/>
        <v>Alexis Enmanuel Gil  Sánchez</v>
      </c>
      <c r="V25" s="162"/>
      <c r="W25" s="162"/>
      <c r="X25" s="162"/>
      <c r="Y25" s="162"/>
      <c r="Z25" s="162"/>
      <c r="AA25" s="162"/>
      <c r="AB25" s="163"/>
      <c r="AC25" s="163"/>
      <c r="AD25" s="163"/>
      <c r="AE25" s="163"/>
      <c r="AF25" s="163">
        <f t="shared" si="8"/>
        <v>0</v>
      </c>
      <c r="AG25" s="164" t="str">
        <f t="shared" si="9"/>
        <v/>
      </c>
      <c r="AH25" s="166">
        <f t="shared" si="10"/>
        <v>0</v>
      </c>
      <c r="AI25" s="164" t="str">
        <f t="shared" si="11"/>
        <v/>
      </c>
      <c r="AJ25" s="166">
        <f t="shared" si="12"/>
        <v>0</v>
      </c>
      <c r="AK25" s="164"/>
      <c r="AL25" s="404">
        <f t="shared" si="13"/>
        <v>32529336</v>
      </c>
      <c r="AM25" s="160">
        <v>19.0</v>
      </c>
      <c r="AN25" s="405" t="str">
        <f t="shared" si="14"/>
        <v>Alexis Enmanuel Gil  Sánchez</v>
      </c>
      <c r="AO25" s="162"/>
      <c r="AP25" s="162"/>
      <c r="AQ25" s="162"/>
      <c r="AR25" s="162"/>
      <c r="AS25" s="162"/>
      <c r="AT25" s="162"/>
      <c r="AU25" s="162"/>
      <c r="AV25" s="164"/>
      <c r="AW25" s="164"/>
      <c r="AX25" s="164"/>
      <c r="AY25" s="166">
        <f t="shared" si="15"/>
        <v>0</v>
      </c>
      <c r="AZ25" s="407" t="str">
        <f t="shared" si="16"/>
        <v/>
      </c>
      <c r="BA25" s="406">
        <f t="shared" si="17"/>
        <v>0</v>
      </c>
      <c r="BB25" s="406" t="str">
        <f t="shared" si="18"/>
        <v/>
      </c>
      <c r="BC25" s="406">
        <f t="shared" si="19"/>
        <v>0</v>
      </c>
      <c r="BD25" s="406" t="str">
        <f t="shared" si="20"/>
        <v/>
      </c>
      <c r="BE25" s="22">
        <f t="shared" si="21"/>
        <v>32529336</v>
      </c>
      <c r="BF25" s="193">
        <v>19.0</v>
      </c>
      <c r="BG25" s="405" t="str">
        <f t="shared" si="22"/>
        <v>Alexis Enmanuel Gil  Sánchez</v>
      </c>
      <c r="BH25" s="414"/>
      <c r="BI25" s="414"/>
      <c r="BJ25" s="414"/>
      <c r="BK25" s="414"/>
      <c r="BL25" s="414"/>
      <c r="BM25" s="414"/>
      <c r="BN25" s="414"/>
      <c r="BO25" s="414"/>
      <c r="BP25" s="414"/>
      <c r="BQ25" s="414"/>
      <c r="BR25" s="246">
        <f t="shared" si="23"/>
        <v>0</v>
      </c>
      <c r="BS25" s="414"/>
      <c r="BT25" s="414"/>
      <c r="BU25" s="414"/>
      <c r="BV25" s="414"/>
      <c r="BW25" s="414"/>
    </row>
    <row r="26" ht="30.0" customHeight="1">
      <c r="A26" s="160">
        <f>'3A 2025 - 2026 DATOS DEL ESTUDI'!N23</f>
        <v>22047916</v>
      </c>
      <c r="B26" s="160">
        <v>20.0</v>
      </c>
      <c r="C26" s="161" t="str">
        <f>'3A 2025 - 2026 DATOS DEL ESTUDI'!B23</f>
        <v>Ayendy Jesús Guzmán</v>
      </c>
      <c r="D26" s="162" t="s">
        <v>579</v>
      </c>
      <c r="E26" s="162" t="s">
        <v>579</v>
      </c>
      <c r="F26" s="162" t="s">
        <v>559</v>
      </c>
      <c r="G26" s="162" t="s">
        <v>559</v>
      </c>
      <c r="H26" s="162" t="s">
        <v>579</v>
      </c>
      <c r="I26" s="162" t="s">
        <v>559</v>
      </c>
      <c r="J26" s="162"/>
      <c r="K26" s="163"/>
      <c r="L26" s="163"/>
      <c r="M26" s="163"/>
      <c r="N26" s="162">
        <f t="shared" si="1"/>
        <v>3</v>
      </c>
      <c r="O26" s="164" t="str">
        <f t="shared" si="2"/>
        <v/>
      </c>
      <c r="P26" s="165">
        <f t="shared" si="3"/>
        <v>3</v>
      </c>
      <c r="Q26" s="164" t="str">
        <f t="shared" si="4"/>
        <v/>
      </c>
      <c r="R26" s="166">
        <f t="shared" si="5"/>
        <v>0</v>
      </c>
      <c r="S26" s="164" t="str">
        <f t="shared" si="6"/>
        <v/>
      </c>
      <c r="T26" s="160">
        <v>20.0</v>
      </c>
      <c r="U26" s="161" t="str">
        <f t="shared" si="7"/>
        <v>Ayendy Jesús Guzmán</v>
      </c>
      <c r="V26" s="162"/>
      <c r="W26" s="162"/>
      <c r="X26" s="162"/>
      <c r="Y26" s="162"/>
      <c r="Z26" s="162"/>
      <c r="AA26" s="162"/>
      <c r="AB26" s="163"/>
      <c r="AC26" s="163"/>
      <c r="AD26" s="163"/>
      <c r="AE26" s="163"/>
      <c r="AF26" s="163">
        <f t="shared" si="8"/>
        <v>0</v>
      </c>
      <c r="AG26" s="164" t="str">
        <f t="shared" si="9"/>
        <v/>
      </c>
      <c r="AH26" s="166">
        <f t="shared" si="10"/>
        <v>0</v>
      </c>
      <c r="AI26" s="164" t="str">
        <f t="shared" si="11"/>
        <v/>
      </c>
      <c r="AJ26" s="166">
        <f t="shared" si="12"/>
        <v>0</v>
      </c>
      <c r="AK26" s="164"/>
      <c r="AL26" s="404">
        <f t="shared" si="13"/>
        <v>22047916</v>
      </c>
      <c r="AM26" s="160">
        <v>20.0</v>
      </c>
      <c r="AN26" s="405" t="str">
        <f t="shared" si="14"/>
        <v>Ayendy Jesús Guzmán</v>
      </c>
      <c r="AO26" s="162"/>
      <c r="AP26" s="162"/>
      <c r="AQ26" s="162"/>
      <c r="AR26" s="162"/>
      <c r="AS26" s="162"/>
      <c r="AT26" s="162"/>
      <c r="AU26" s="162"/>
      <c r="AV26" s="164"/>
      <c r="AW26" s="164"/>
      <c r="AX26" s="164"/>
      <c r="AY26" s="166">
        <f t="shared" si="15"/>
        <v>0</v>
      </c>
      <c r="AZ26" s="407" t="str">
        <f t="shared" si="16"/>
        <v/>
      </c>
      <c r="BA26" s="406">
        <f t="shared" si="17"/>
        <v>0</v>
      </c>
      <c r="BB26" s="406" t="str">
        <f t="shared" si="18"/>
        <v/>
      </c>
      <c r="BC26" s="406">
        <f t="shared" si="19"/>
        <v>0</v>
      </c>
      <c r="BD26" s="406" t="str">
        <f t="shared" si="20"/>
        <v/>
      </c>
      <c r="BE26" s="22">
        <f t="shared" si="21"/>
        <v>22047916</v>
      </c>
      <c r="BF26" s="411">
        <v>20.0</v>
      </c>
      <c r="BG26" s="405" t="str">
        <f t="shared" si="22"/>
        <v>Ayendy Jesús Guzmán</v>
      </c>
      <c r="BH26" s="414"/>
      <c r="BI26" s="414"/>
      <c r="BJ26" s="414"/>
      <c r="BK26" s="414"/>
      <c r="BL26" s="414"/>
      <c r="BM26" s="414"/>
      <c r="BN26" s="414"/>
      <c r="BO26" s="414"/>
      <c r="BP26" s="414"/>
      <c r="BQ26" s="414"/>
      <c r="BR26" s="246">
        <f t="shared" si="23"/>
        <v>0</v>
      </c>
      <c r="BS26" s="414"/>
      <c r="BT26" s="414"/>
      <c r="BU26" s="414"/>
      <c r="BV26" s="414"/>
      <c r="BW26" s="414"/>
    </row>
    <row r="27" ht="30.0" customHeight="1">
      <c r="A27" s="160">
        <f>'3A 2025 - 2026 DATOS DEL ESTUDI'!N24</f>
        <v>32387479</v>
      </c>
      <c r="B27" s="160">
        <v>21.0</v>
      </c>
      <c r="C27" s="161" t="str">
        <f>'3A 2025 - 2026 DATOS DEL ESTUDI'!B24</f>
        <v>Yassir  Hernández Disla</v>
      </c>
      <c r="D27" s="162" t="s">
        <v>559</v>
      </c>
      <c r="E27" s="162" t="s">
        <v>559</v>
      </c>
      <c r="F27" s="162" t="s">
        <v>559</v>
      </c>
      <c r="G27" s="162" t="s">
        <v>559</v>
      </c>
      <c r="H27" s="162" t="s">
        <v>559</v>
      </c>
      <c r="I27" s="162" t="s">
        <v>559</v>
      </c>
      <c r="J27" s="162"/>
      <c r="K27" s="163"/>
      <c r="L27" s="163"/>
      <c r="M27" s="163"/>
      <c r="N27" s="162">
        <f t="shared" si="1"/>
        <v>6</v>
      </c>
      <c r="O27" s="164" t="str">
        <f t="shared" si="2"/>
        <v/>
      </c>
      <c r="P27" s="165">
        <f t="shared" si="3"/>
        <v>0</v>
      </c>
      <c r="Q27" s="164" t="str">
        <f t="shared" si="4"/>
        <v/>
      </c>
      <c r="R27" s="166">
        <f t="shared" si="5"/>
        <v>0</v>
      </c>
      <c r="S27" s="164" t="str">
        <f t="shared" si="6"/>
        <v/>
      </c>
      <c r="T27" s="160">
        <v>21.0</v>
      </c>
      <c r="U27" s="161" t="str">
        <f t="shared" si="7"/>
        <v>Yassir  Hernández Disla</v>
      </c>
      <c r="V27" s="162"/>
      <c r="W27" s="162"/>
      <c r="X27" s="162"/>
      <c r="Y27" s="162"/>
      <c r="Z27" s="162"/>
      <c r="AA27" s="162"/>
      <c r="AB27" s="163"/>
      <c r="AC27" s="163"/>
      <c r="AD27" s="163"/>
      <c r="AE27" s="163"/>
      <c r="AF27" s="163">
        <f t="shared" si="8"/>
        <v>0</v>
      </c>
      <c r="AG27" s="164" t="str">
        <f t="shared" si="9"/>
        <v/>
      </c>
      <c r="AH27" s="166">
        <f t="shared" si="10"/>
        <v>0</v>
      </c>
      <c r="AI27" s="164" t="str">
        <f t="shared" si="11"/>
        <v/>
      </c>
      <c r="AJ27" s="166">
        <f t="shared" si="12"/>
        <v>0</v>
      </c>
      <c r="AK27" s="164"/>
      <c r="AL27" s="404">
        <f t="shared" si="13"/>
        <v>32387479</v>
      </c>
      <c r="AM27" s="160">
        <v>21.0</v>
      </c>
      <c r="AN27" s="405" t="str">
        <f t="shared" si="14"/>
        <v>Yassir  Hernández Disla</v>
      </c>
      <c r="AO27" s="162"/>
      <c r="AP27" s="162"/>
      <c r="AQ27" s="162"/>
      <c r="AR27" s="162"/>
      <c r="AS27" s="162"/>
      <c r="AT27" s="162"/>
      <c r="AU27" s="162"/>
      <c r="AV27" s="164"/>
      <c r="AW27" s="164"/>
      <c r="AX27" s="164"/>
      <c r="AY27" s="166">
        <f t="shared" si="15"/>
        <v>0</v>
      </c>
      <c r="AZ27" s="407" t="str">
        <f t="shared" si="16"/>
        <v/>
      </c>
      <c r="BA27" s="406">
        <f t="shared" si="17"/>
        <v>0</v>
      </c>
      <c r="BB27" s="406" t="str">
        <f t="shared" si="18"/>
        <v/>
      </c>
      <c r="BC27" s="406">
        <f t="shared" si="19"/>
        <v>0</v>
      </c>
      <c r="BD27" s="406" t="str">
        <f t="shared" si="20"/>
        <v/>
      </c>
      <c r="BE27" s="22">
        <f t="shared" si="21"/>
        <v>32387479</v>
      </c>
      <c r="BF27" s="193">
        <v>21.0</v>
      </c>
      <c r="BG27" s="405" t="str">
        <f t="shared" si="22"/>
        <v>Yassir  Hernández Disla</v>
      </c>
      <c r="BH27" s="414"/>
      <c r="BI27" s="414"/>
      <c r="BJ27" s="414"/>
      <c r="BK27" s="414"/>
      <c r="BL27" s="414"/>
      <c r="BM27" s="414"/>
      <c r="BN27" s="414"/>
      <c r="BO27" s="414"/>
      <c r="BP27" s="414"/>
      <c r="BQ27" s="414"/>
      <c r="BR27" s="246">
        <f t="shared" si="23"/>
        <v>0</v>
      </c>
      <c r="BS27" s="414"/>
      <c r="BT27" s="414"/>
      <c r="BU27" s="414"/>
      <c r="BV27" s="414"/>
      <c r="BW27" s="414"/>
    </row>
    <row r="28" ht="30.0" customHeight="1">
      <c r="A28" s="160">
        <f>'3A 2025 - 2026 DATOS DEL ESTUDI'!N25</f>
        <v>6635033</v>
      </c>
      <c r="B28" s="160">
        <v>22.0</v>
      </c>
      <c r="C28" s="161" t="str">
        <f>'3A 2025 - 2026 DATOS DEL ESTUDI'!B25</f>
        <v>Yadiel  Jiménez Betances</v>
      </c>
      <c r="D28" s="162" t="s">
        <v>559</v>
      </c>
      <c r="E28" s="162" t="s">
        <v>559</v>
      </c>
      <c r="F28" s="162" t="s">
        <v>559</v>
      </c>
      <c r="G28" s="162" t="s">
        <v>559</v>
      </c>
      <c r="H28" s="162" t="s">
        <v>559</v>
      </c>
      <c r="I28" s="162" t="s">
        <v>559</v>
      </c>
      <c r="J28" s="162"/>
      <c r="K28" s="163"/>
      <c r="L28" s="163"/>
      <c r="M28" s="163"/>
      <c r="N28" s="162">
        <f t="shared" si="1"/>
        <v>6</v>
      </c>
      <c r="O28" s="164" t="str">
        <f t="shared" si="2"/>
        <v/>
      </c>
      <c r="P28" s="165">
        <f t="shared" si="3"/>
        <v>0</v>
      </c>
      <c r="Q28" s="164" t="str">
        <f t="shared" si="4"/>
        <v/>
      </c>
      <c r="R28" s="166">
        <f t="shared" si="5"/>
        <v>0</v>
      </c>
      <c r="S28" s="164" t="str">
        <f t="shared" si="6"/>
        <v/>
      </c>
      <c r="T28" s="160">
        <v>22.0</v>
      </c>
      <c r="U28" s="161" t="str">
        <f t="shared" si="7"/>
        <v>Yadiel  Jiménez Betances</v>
      </c>
      <c r="V28" s="162"/>
      <c r="W28" s="162"/>
      <c r="X28" s="162"/>
      <c r="Y28" s="162"/>
      <c r="Z28" s="162"/>
      <c r="AA28" s="162"/>
      <c r="AB28" s="163"/>
      <c r="AC28" s="163"/>
      <c r="AD28" s="163"/>
      <c r="AE28" s="163"/>
      <c r="AF28" s="163">
        <f t="shared" si="8"/>
        <v>0</v>
      </c>
      <c r="AG28" s="164" t="str">
        <f t="shared" si="9"/>
        <v/>
      </c>
      <c r="AH28" s="166">
        <f t="shared" si="10"/>
        <v>0</v>
      </c>
      <c r="AI28" s="164" t="str">
        <f t="shared" si="11"/>
        <v/>
      </c>
      <c r="AJ28" s="166">
        <f t="shared" si="12"/>
        <v>0</v>
      </c>
      <c r="AK28" s="164"/>
      <c r="AL28" s="404">
        <f t="shared" si="13"/>
        <v>6635033</v>
      </c>
      <c r="AM28" s="160">
        <v>22.0</v>
      </c>
      <c r="AN28" s="405" t="str">
        <f t="shared" si="14"/>
        <v>Yadiel  Jiménez Betances</v>
      </c>
      <c r="AO28" s="162"/>
      <c r="AP28" s="162"/>
      <c r="AQ28" s="162"/>
      <c r="AR28" s="162"/>
      <c r="AS28" s="162"/>
      <c r="AT28" s="162"/>
      <c r="AU28" s="162"/>
      <c r="AV28" s="164"/>
      <c r="AW28" s="164"/>
      <c r="AX28" s="164"/>
      <c r="AY28" s="166">
        <f t="shared" si="15"/>
        <v>0</v>
      </c>
      <c r="AZ28" s="407" t="str">
        <f t="shared" si="16"/>
        <v/>
      </c>
      <c r="BA28" s="406">
        <f t="shared" si="17"/>
        <v>0</v>
      </c>
      <c r="BB28" s="406" t="str">
        <f t="shared" si="18"/>
        <v/>
      </c>
      <c r="BC28" s="406">
        <f t="shared" si="19"/>
        <v>0</v>
      </c>
      <c r="BD28" s="406" t="str">
        <f t="shared" si="20"/>
        <v/>
      </c>
      <c r="BE28" s="22">
        <f t="shared" si="21"/>
        <v>6635033</v>
      </c>
      <c r="BF28" s="411">
        <v>22.0</v>
      </c>
      <c r="BG28" s="405" t="str">
        <f t="shared" si="22"/>
        <v>Yadiel  Jiménez Betances</v>
      </c>
      <c r="BH28" s="414"/>
      <c r="BI28" s="414"/>
      <c r="BJ28" s="414"/>
      <c r="BK28" s="414"/>
      <c r="BL28" s="414"/>
      <c r="BM28" s="414"/>
      <c r="BN28" s="414"/>
      <c r="BO28" s="414"/>
      <c r="BP28" s="414"/>
      <c r="BQ28" s="414"/>
      <c r="BR28" s="246">
        <f t="shared" si="23"/>
        <v>0</v>
      </c>
      <c r="BS28" s="414"/>
      <c r="BT28" s="414"/>
      <c r="BU28" s="414"/>
      <c r="BV28" s="414"/>
      <c r="BW28" s="414"/>
    </row>
    <row r="29" ht="30.0" customHeight="1">
      <c r="A29" s="160">
        <f>'3A 2025 - 2026 DATOS DEL ESTUDI'!N26</f>
        <v>32857385</v>
      </c>
      <c r="B29" s="160">
        <v>23.0</v>
      </c>
      <c r="C29" s="161" t="str">
        <f>'3A 2025 - 2026 DATOS DEL ESTUDI'!B26</f>
        <v>Yamel  Mella Aquino</v>
      </c>
      <c r="D29" s="162" t="s">
        <v>559</v>
      </c>
      <c r="E29" s="162" t="s">
        <v>559</v>
      </c>
      <c r="F29" s="162" t="s">
        <v>559</v>
      </c>
      <c r="G29" s="162" t="s">
        <v>559</v>
      </c>
      <c r="H29" s="162" t="s">
        <v>559</v>
      </c>
      <c r="I29" s="162" t="s">
        <v>579</v>
      </c>
      <c r="J29" s="162"/>
      <c r="K29" s="163"/>
      <c r="L29" s="163"/>
      <c r="M29" s="163"/>
      <c r="N29" s="162">
        <f t="shared" si="1"/>
        <v>5</v>
      </c>
      <c r="O29" s="164" t="str">
        <f t="shared" si="2"/>
        <v/>
      </c>
      <c r="P29" s="165">
        <f t="shared" si="3"/>
        <v>1</v>
      </c>
      <c r="Q29" s="164" t="str">
        <f t="shared" si="4"/>
        <v/>
      </c>
      <c r="R29" s="166">
        <f t="shared" si="5"/>
        <v>0</v>
      </c>
      <c r="S29" s="164" t="str">
        <f t="shared" si="6"/>
        <v/>
      </c>
      <c r="T29" s="160">
        <v>23.0</v>
      </c>
      <c r="U29" s="161" t="str">
        <f t="shared" si="7"/>
        <v>Yamel  Mella Aquino</v>
      </c>
      <c r="V29" s="162"/>
      <c r="W29" s="162"/>
      <c r="X29" s="162"/>
      <c r="Y29" s="162"/>
      <c r="Z29" s="162"/>
      <c r="AA29" s="162"/>
      <c r="AB29" s="163"/>
      <c r="AC29" s="163"/>
      <c r="AD29" s="163"/>
      <c r="AE29" s="163"/>
      <c r="AF29" s="163">
        <f t="shared" si="8"/>
        <v>0</v>
      </c>
      <c r="AG29" s="164" t="str">
        <f t="shared" si="9"/>
        <v/>
      </c>
      <c r="AH29" s="166">
        <f t="shared" si="10"/>
        <v>0</v>
      </c>
      <c r="AI29" s="164" t="str">
        <f t="shared" si="11"/>
        <v/>
      </c>
      <c r="AJ29" s="166">
        <f t="shared" si="12"/>
        <v>0</v>
      </c>
      <c r="AK29" s="164"/>
      <c r="AL29" s="404">
        <f t="shared" si="13"/>
        <v>32857385</v>
      </c>
      <c r="AM29" s="160">
        <v>23.0</v>
      </c>
      <c r="AN29" s="405" t="str">
        <f t="shared" si="14"/>
        <v>Yamel  Mella Aquino</v>
      </c>
      <c r="AO29" s="162"/>
      <c r="AP29" s="162"/>
      <c r="AQ29" s="162"/>
      <c r="AR29" s="162"/>
      <c r="AS29" s="162"/>
      <c r="AT29" s="162"/>
      <c r="AU29" s="162"/>
      <c r="AV29" s="164"/>
      <c r="AW29" s="164"/>
      <c r="AX29" s="164"/>
      <c r="AY29" s="166">
        <f t="shared" si="15"/>
        <v>0</v>
      </c>
      <c r="AZ29" s="407" t="str">
        <f t="shared" si="16"/>
        <v/>
      </c>
      <c r="BA29" s="406">
        <f t="shared" si="17"/>
        <v>0</v>
      </c>
      <c r="BB29" s="406" t="str">
        <f t="shared" si="18"/>
        <v/>
      </c>
      <c r="BC29" s="406">
        <f t="shared" si="19"/>
        <v>0</v>
      </c>
      <c r="BD29" s="406" t="str">
        <f t="shared" si="20"/>
        <v/>
      </c>
      <c r="BE29" s="22">
        <f t="shared" si="21"/>
        <v>32857385</v>
      </c>
      <c r="BF29" s="193">
        <v>23.0</v>
      </c>
      <c r="BG29" s="405" t="str">
        <f t="shared" si="22"/>
        <v>Yamel  Mella Aquino</v>
      </c>
      <c r="BH29" s="414"/>
      <c r="BI29" s="414"/>
      <c r="BJ29" s="414"/>
      <c r="BK29" s="414"/>
      <c r="BL29" s="414"/>
      <c r="BM29" s="414"/>
      <c r="BN29" s="414"/>
      <c r="BO29" s="414"/>
      <c r="BP29" s="414"/>
      <c r="BQ29" s="414"/>
      <c r="BR29" s="246">
        <f t="shared" si="23"/>
        <v>0</v>
      </c>
      <c r="BS29" s="414"/>
      <c r="BT29" s="414"/>
      <c r="BU29" s="414"/>
      <c r="BV29" s="414"/>
      <c r="BW29" s="414"/>
    </row>
    <row r="30" ht="30.0" customHeight="1">
      <c r="A30" s="160">
        <f>'3A 2025 - 2026 DATOS DEL ESTUDI'!N27</f>
        <v>6396255</v>
      </c>
      <c r="B30" s="160">
        <v>24.0</v>
      </c>
      <c r="C30" s="161" t="str">
        <f>'3A 2025 - 2026 DATOS DEL ESTUDI'!B27</f>
        <v>Sariely Del Carmen Mena Chávez</v>
      </c>
      <c r="D30" s="162" t="s">
        <v>559</v>
      </c>
      <c r="E30" s="162" t="s">
        <v>559</v>
      </c>
      <c r="F30" s="162" t="s">
        <v>559</v>
      </c>
      <c r="G30" s="162" t="s">
        <v>578</v>
      </c>
      <c r="H30" s="162" t="s">
        <v>559</v>
      </c>
      <c r="I30" s="162" t="s">
        <v>559</v>
      </c>
      <c r="J30" s="162"/>
      <c r="K30" s="163"/>
      <c r="L30" s="163"/>
      <c r="M30" s="163"/>
      <c r="N30" s="162">
        <f t="shared" si="1"/>
        <v>6</v>
      </c>
      <c r="O30" s="164" t="str">
        <f t="shared" si="2"/>
        <v/>
      </c>
      <c r="P30" s="165">
        <f t="shared" si="3"/>
        <v>0</v>
      </c>
      <c r="Q30" s="164" t="str">
        <f t="shared" si="4"/>
        <v/>
      </c>
      <c r="R30" s="166">
        <f t="shared" si="5"/>
        <v>1</v>
      </c>
      <c r="S30" s="164" t="str">
        <f t="shared" si="6"/>
        <v/>
      </c>
      <c r="T30" s="160">
        <v>24.0</v>
      </c>
      <c r="U30" s="161" t="str">
        <f t="shared" si="7"/>
        <v>Sariely Del Carmen Mena Chávez</v>
      </c>
      <c r="V30" s="162"/>
      <c r="W30" s="163"/>
      <c r="X30" s="162"/>
      <c r="Y30" s="163"/>
      <c r="Z30" s="163"/>
      <c r="AA30" s="163"/>
      <c r="AB30" s="163"/>
      <c r="AC30" s="163"/>
      <c r="AD30" s="163"/>
      <c r="AE30" s="163"/>
      <c r="AF30" s="163">
        <f t="shared" si="8"/>
        <v>0</v>
      </c>
      <c r="AG30" s="164" t="str">
        <f t="shared" si="9"/>
        <v/>
      </c>
      <c r="AH30" s="166">
        <f t="shared" si="10"/>
        <v>0</v>
      </c>
      <c r="AI30" s="164" t="str">
        <f t="shared" si="11"/>
        <v/>
      </c>
      <c r="AJ30" s="166">
        <f t="shared" si="12"/>
        <v>0</v>
      </c>
      <c r="AK30" s="164"/>
      <c r="AL30" s="404">
        <f t="shared" si="13"/>
        <v>6396255</v>
      </c>
      <c r="AM30" s="160">
        <v>24.0</v>
      </c>
      <c r="AN30" s="405" t="str">
        <f t="shared" si="14"/>
        <v>Sariely Del Carmen Mena Chávez</v>
      </c>
      <c r="AO30" s="164"/>
      <c r="AP30" s="164"/>
      <c r="AQ30" s="164"/>
      <c r="AR30" s="164"/>
      <c r="AS30" s="164"/>
      <c r="AT30" s="164"/>
      <c r="AU30" s="164"/>
      <c r="AV30" s="164"/>
      <c r="AW30" s="164"/>
      <c r="AX30" s="164"/>
      <c r="AY30" s="166">
        <f t="shared" si="15"/>
        <v>0</v>
      </c>
      <c r="AZ30" s="407" t="str">
        <f t="shared" si="16"/>
        <v/>
      </c>
      <c r="BA30" s="406">
        <f t="shared" si="17"/>
        <v>0</v>
      </c>
      <c r="BB30" s="406" t="str">
        <f t="shared" si="18"/>
        <v/>
      </c>
      <c r="BC30" s="406">
        <f t="shared" si="19"/>
        <v>0</v>
      </c>
      <c r="BD30" s="406" t="str">
        <f t="shared" si="20"/>
        <v/>
      </c>
      <c r="BE30" s="22">
        <f t="shared" si="21"/>
        <v>6396255</v>
      </c>
      <c r="BF30" s="411">
        <v>24.0</v>
      </c>
      <c r="BG30" s="405" t="str">
        <f t="shared" si="22"/>
        <v>Sariely Del Carmen Mena Chávez</v>
      </c>
      <c r="BH30" s="414"/>
      <c r="BI30" s="414"/>
      <c r="BJ30" s="414"/>
      <c r="BK30" s="414"/>
      <c r="BL30" s="414"/>
      <c r="BM30" s="414"/>
      <c r="BN30" s="414"/>
      <c r="BO30" s="414"/>
      <c r="BP30" s="414"/>
      <c r="BQ30" s="414"/>
      <c r="BR30" s="246">
        <f t="shared" si="23"/>
        <v>0</v>
      </c>
      <c r="BS30" s="414"/>
      <c r="BT30" s="414"/>
      <c r="BU30" s="414"/>
      <c r="BV30" s="414"/>
      <c r="BW30" s="414"/>
    </row>
    <row r="31" ht="30.0" customHeight="1">
      <c r="A31" s="160">
        <f>'3A 2025 - 2026 DATOS DEL ESTUDI'!N28</f>
        <v>33560794</v>
      </c>
      <c r="B31" s="160">
        <v>25.0</v>
      </c>
      <c r="C31" s="161" t="str">
        <f>'3A 2025 - 2026 DATOS DEL ESTUDI'!B28</f>
        <v>David Carmelo Navas Fernández</v>
      </c>
      <c r="D31" s="162" t="s">
        <v>559</v>
      </c>
      <c r="E31" s="162" t="s">
        <v>559</v>
      </c>
      <c r="F31" s="162" t="s">
        <v>559</v>
      </c>
      <c r="G31" s="162" t="s">
        <v>559</v>
      </c>
      <c r="H31" s="162" t="s">
        <v>559</v>
      </c>
      <c r="I31" s="162" t="s">
        <v>559</v>
      </c>
      <c r="J31" s="162"/>
      <c r="K31" s="163"/>
      <c r="L31" s="163"/>
      <c r="M31" s="163"/>
      <c r="N31" s="162">
        <f t="shared" si="1"/>
        <v>6</v>
      </c>
      <c r="O31" s="164" t="str">
        <f t="shared" si="2"/>
        <v/>
      </c>
      <c r="P31" s="165">
        <f t="shared" si="3"/>
        <v>0</v>
      </c>
      <c r="Q31" s="164" t="str">
        <f t="shared" si="4"/>
        <v/>
      </c>
      <c r="R31" s="166">
        <f t="shared" si="5"/>
        <v>0</v>
      </c>
      <c r="S31" s="164" t="str">
        <f t="shared" si="6"/>
        <v/>
      </c>
      <c r="T31" s="160">
        <v>25.0</v>
      </c>
      <c r="U31" s="161" t="str">
        <f t="shared" si="7"/>
        <v>David Carmelo Navas Fernández</v>
      </c>
      <c r="V31" s="162"/>
      <c r="W31" s="162"/>
      <c r="X31" s="162"/>
      <c r="Y31" s="162"/>
      <c r="Z31" s="162"/>
      <c r="AA31" s="162"/>
      <c r="AB31" s="163"/>
      <c r="AC31" s="163"/>
      <c r="AD31" s="163"/>
      <c r="AE31" s="163"/>
      <c r="AF31" s="163">
        <f t="shared" si="8"/>
        <v>0</v>
      </c>
      <c r="AG31" s="164" t="str">
        <f t="shared" si="9"/>
        <v/>
      </c>
      <c r="AH31" s="166">
        <f t="shared" si="10"/>
        <v>0</v>
      </c>
      <c r="AI31" s="164" t="str">
        <f t="shared" si="11"/>
        <v/>
      </c>
      <c r="AJ31" s="166">
        <f t="shared" si="12"/>
        <v>0</v>
      </c>
      <c r="AK31" s="164"/>
      <c r="AL31" s="404">
        <f t="shared" si="13"/>
        <v>33560794</v>
      </c>
      <c r="AM31" s="160">
        <v>25.0</v>
      </c>
      <c r="AN31" s="405" t="str">
        <f t="shared" si="14"/>
        <v>David Carmelo Navas Fernández</v>
      </c>
      <c r="AO31" s="162"/>
      <c r="AP31" s="162"/>
      <c r="AQ31" s="162"/>
      <c r="AR31" s="162"/>
      <c r="AS31" s="162"/>
      <c r="AT31" s="162"/>
      <c r="AU31" s="162"/>
      <c r="AV31" s="164"/>
      <c r="AW31" s="164"/>
      <c r="AX31" s="164"/>
      <c r="AY31" s="166">
        <f t="shared" si="15"/>
        <v>0</v>
      </c>
      <c r="AZ31" s="407" t="str">
        <f t="shared" si="16"/>
        <v/>
      </c>
      <c r="BA31" s="406">
        <f t="shared" si="17"/>
        <v>0</v>
      </c>
      <c r="BB31" s="406" t="str">
        <f t="shared" si="18"/>
        <v/>
      </c>
      <c r="BC31" s="406">
        <f t="shared" si="19"/>
        <v>0</v>
      </c>
      <c r="BD31" s="406" t="str">
        <f t="shared" si="20"/>
        <v/>
      </c>
      <c r="BE31" s="22">
        <f t="shared" si="21"/>
        <v>33560794</v>
      </c>
      <c r="BF31" s="193">
        <v>25.0</v>
      </c>
      <c r="BG31" s="405" t="str">
        <f t="shared" si="22"/>
        <v>David Carmelo Navas Fernández</v>
      </c>
      <c r="BH31" s="414"/>
      <c r="BI31" s="414"/>
      <c r="BJ31" s="414"/>
      <c r="BK31" s="414"/>
      <c r="BL31" s="414"/>
      <c r="BM31" s="414"/>
      <c r="BN31" s="414"/>
      <c r="BO31" s="414"/>
      <c r="BP31" s="414"/>
      <c r="BQ31" s="414"/>
      <c r="BR31" s="246">
        <f t="shared" si="23"/>
        <v>0</v>
      </c>
      <c r="BS31" s="414"/>
      <c r="BT31" s="414"/>
      <c r="BU31" s="414"/>
      <c r="BV31" s="414"/>
      <c r="BW31" s="414"/>
    </row>
    <row r="32" ht="30.0" customHeight="1">
      <c r="A32" s="160">
        <f>'3A 2025 - 2026 DATOS DEL ESTUDI'!N29</f>
        <v>32720987</v>
      </c>
      <c r="B32" s="160">
        <v>26.0</v>
      </c>
      <c r="C32" s="161" t="str">
        <f>'3A 2025 - 2026 DATOS DEL ESTUDI'!B29</f>
        <v>Andriw Jelier Ortiz Rodríguez</v>
      </c>
      <c r="D32" s="162" t="s">
        <v>559</v>
      </c>
      <c r="E32" s="162" t="s">
        <v>559</v>
      </c>
      <c r="F32" s="162" t="s">
        <v>559</v>
      </c>
      <c r="G32" s="162" t="s">
        <v>559</v>
      </c>
      <c r="H32" s="162" t="s">
        <v>559</v>
      </c>
      <c r="I32" s="162" t="s">
        <v>559</v>
      </c>
      <c r="J32" s="162"/>
      <c r="K32" s="163"/>
      <c r="L32" s="163"/>
      <c r="M32" s="163"/>
      <c r="N32" s="162">
        <f t="shared" si="1"/>
        <v>6</v>
      </c>
      <c r="O32" s="164" t="str">
        <f t="shared" si="2"/>
        <v/>
      </c>
      <c r="P32" s="165">
        <f t="shared" si="3"/>
        <v>0</v>
      </c>
      <c r="Q32" s="164" t="str">
        <f t="shared" si="4"/>
        <v/>
      </c>
      <c r="R32" s="166">
        <f t="shared" si="5"/>
        <v>0</v>
      </c>
      <c r="S32" s="164" t="str">
        <f t="shared" si="6"/>
        <v/>
      </c>
      <c r="T32" s="160">
        <v>26.0</v>
      </c>
      <c r="U32" s="161" t="str">
        <f t="shared" si="7"/>
        <v>Andriw Jelier Ortiz Rodríguez</v>
      </c>
      <c r="V32" s="162"/>
      <c r="W32" s="162"/>
      <c r="X32" s="162"/>
      <c r="Y32" s="162"/>
      <c r="Z32" s="162"/>
      <c r="AA32" s="162"/>
      <c r="AB32" s="163"/>
      <c r="AC32" s="163"/>
      <c r="AD32" s="163"/>
      <c r="AE32" s="163"/>
      <c r="AF32" s="163">
        <f t="shared" si="8"/>
        <v>0</v>
      </c>
      <c r="AG32" s="164" t="str">
        <f t="shared" si="9"/>
        <v/>
      </c>
      <c r="AH32" s="166">
        <f t="shared" si="10"/>
        <v>0</v>
      </c>
      <c r="AI32" s="164" t="str">
        <f t="shared" si="11"/>
        <v/>
      </c>
      <c r="AJ32" s="166">
        <f t="shared" si="12"/>
        <v>0</v>
      </c>
      <c r="AK32" s="164"/>
      <c r="AL32" s="404">
        <f t="shared" si="13"/>
        <v>32720987</v>
      </c>
      <c r="AM32" s="160">
        <v>26.0</v>
      </c>
      <c r="AN32" s="405" t="str">
        <f t="shared" si="14"/>
        <v>Andriw Jelier Ortiz Rodríguez</v>
      </c>
      <c r="AO32" s="162"/>
      <c r="AP32" s="162"/>
      <c r="AQ32" s="162"/>
      <c r="AR32" s="162"/>
      <c r="AS32" s="162"/>
      <c r="AT32" s="162"/>
      <c r="AU32" s="162"/>
      <c r="AV32" s="164"/>
      <c r="AW32" s="164"/>
      <c r="AX32" s="164"/>
      <c r="AY32" s="166">
        <f t="shared" si="15"/>
        <v>0</v>
      </c>
      <c r="AZ32" s="407" t="str">
        <f t="shared" si="16"/>
        <v/>
      </c>
      <c r="BA32" s="406">
        <f t="shared" si="17"/>
        <v>0</v>
      </c>
      <c r="BB32" s="406" t="str">
        <f t="shared" si="18"/>
        <v/>
      </c>
      <c r="BC32" s="406">
        <f t="shared" si="19"/>
        <v>0</v>
      </c>
      <c r="BD32" s="406" t="str">
        <f t="shared" si="20"/>
        <v/>
      </c>
      <c r="BE32" s="22">
        <f t="shared" si="21"/>
        <v>32720987</v>
      </c>
      <c r="BF32" s="411">
        <v>26.0</v>
      </c>
      <c r="BG32" s="405" t="str">
        <f t="shared" si="22"/>
        <v>Andriw Jelier Ortiz Rodríguez</v>
      </c>
      <c r="BH32" s="414"/>
      <c r="BI32" s="414"/>
      <c r="BJ32" s="414"/>
      <c r="BK32" s="414"/>
      <c r="BL32" s="414"/>
      <c r="BM32" s="414"/>
      <c r="BN32" s="414"/>
      <c r="BO32" s="414"/>
      <c r="BP32" s="414"/>
      <c r="BQ32" s="414"/>
      <c r="BR32" s="246">
        <f t="shared" si="23"/>
        <v>0</v>
      </c>
      <c r="BS32" s="414"/>
      <c r="BT32" s="414"/>
      <c r="BU32" s="414"/>
      <c r="BV32" s="414"/>
      <c r="BW32" s="414"/>
    </row>
    <row r="33" ht="30.0" customHeight="1">
      <c r="A33" s="160">
        <f>'3A 2025 - 2026 DATOS DEL ESTUDI'!N30</f>
        <v>32899290</v>
      </c>
      <c r="B33" s="160">
        <v>27.0</v>
      </c>
      <c r="C33" s="161" t="str">
        <f>'3A 2025 - 2026 DATOS DEL ESTUDI'!B30</f>
        <v>Dashley Nicole Peña García</v>
      </c>
      <c r="D33" s="162" t="s">
        <v>559</v>
      </c>
      <c r="E33" s="162" t="s">
        <v>559</v>
      </c>
      <c r="F33" s="162" t="s">
        <v>559</v>
      </c>
      <c r="G33" s="162" t="s">
        <v>559</v>
      </c>
      <c r="H33" s="162" t="s">
        <v>559</v>
      </c>
      <c r="I33" s="162" t="s">
        <v>559</v>
      </c>
      <c r="J33" s="162"/>
      <c r="K33" s="163"/>
      <c r="L33" s="163"/>
      <c r="M33" s="163"/>
      <c r="N33" s="162">
        <f t="shared" si="1"/>
        <v>6</v>
      </c>
      <c r="O33" s="164" t="str">
        <f t="shared" si="2"/>
        <v/>
      </c>
      <c r="P33" s="165">
        <f t="shared" si="3"/>
        <v>0</v>
      </c>
      <c r="Q33" s="164" t="str">
        <f t="shared" si="4"/>
        <v/>
      </c>
      <c r="R33" s="166">
        <f t="shared" si="5"/>
        <v>0</v>
      </c>
      <c r="S33" s="164" t="str">
        <f t="shared" si="6"/>
        <v/>
      </c>
      <c r="T33" s="160">
        <v>27.0</v>
      </c>
      <c r="U33" s="161" t="str">
        <f t="shared" si="7"/>
        <v>Dashley Nicole Peña García</v>
      </c>
      <c r="V33" s="162"/>
      <c r="W33" s="162"/>
      <c r="X33" s="162"/>
      <c r="Y33" s="162"/>
      <c r="Z33" s="162"/>
      <c r="AA33" s="162"/>
      <c r="AB33" s="163"/>
      <c r="AC33" s="163"/>
      <c r="AD33" s="163"/>
      <c r="AE33" s="163"/>
      <c r="AF33" s="163">
        <f t="shared" si="8"/>
        <v>0</v>
      </c>
      <c r="AG33" s="164" t="str">
        <f t="shared" si="9"/>
        <v/>
      </c>
      <c r="AH33" s="166">
        <f t="shared" si="10"/>
        <v>0</v>
      </c>
      <c r="AI33" s="164" t="str">
        <f t="shared" si="11"/>
        <v/>
      </c>
      <c r="AJ33" s="166">
        <f t="shared" si="12"/>
        <v>0</v>
      </c>
      <c r="AK33" s="164"/>
      <c r="AL33" s="404">
        <f t="shared" si="13"/>
        <v>32899290</v>
      </c>
      <c r="AM33" s="160">
        <v>27.0</v>
      </c>
      <c r="AN33" s="405" t="str">
        <f t="shared" si="14"/>
        <v>Dashley Nicole Peña García</v>
      </c>
      <c r="AO33" s="162"/>
      <c r="AP33" s="162"/>
      <c r="AQ33" s="162"/>
      <c r="AR33" s="162"/>
      <c r="AS33" s="162"/>
      <c r="AT33" s="162"/>
      <c r="AU33" s="162"/>
      <c r="AV33" s="164"/>
      <c r="AW33" s="164"/>
      <c r="AX33" s="164"/>
      <c r="AY33" s="166">
        <f t="shared" si="15"/>
        <v>0</v>
      </c>
      <c r="AZ33" s="407" t="str">
        <f t="shared" si="16"/>
        <v/>
      </c>
      <c r="BA33" s="406">
        <f t="shared" si="17"/>
        <v>0</v>
      </c>
      <c r="BB33" s="406" t="str">
        <f t="shared" si="18"/>
        <v/>
      </c>
      <c r="BC33" s="406">
        <f t="shared" si="19"/>
        <v>0</v>
      </c>
      <c r="BD33" s="406" t="str">
        <f t="shared" si="20"/>
        <v/>
      </c>
      <c r="BE33" s="22">
        <f t="shared" si="21"/>
        <v>32899290</v>
      </c>
      <c r="BF33" s="193">
        <v>27.0</v>
      </c>
      <c r="BG33" s="405" t="str">
        <f t="shared" si="22"/>
        <v>Dashley Nicole Peña García</v>
      </c>
      <c r="BH33" s="414"/>
      <c r="BI33" s="414"/>
      <c r="BJ33" s="414"/>
      <c r="BK33" s="414"/>
      <c r="BL33" s="414"/>
      <c r="BM33" s="414"/>
      <c r="BN33" s="414"/>
      <c r="BO33" s="414"/>
      <c r="BP33" s="414"/>
      <c r="BQ33" s="414"/>
      <c r="BR33" s="246">
        <f t="shared" si="23"/>
        <v>0</v>
      </c>
      <c r="BS33" s="414"/>
      <c r="BT33" s="414"/>
      <c r="BU33" s="414"/>
      <c r="BV33" s="414"/>
      <c r="BW33" s="414"/>
    </row>
    <row r="34" ht="30.0" customHeight="1">
      <c r="A34" s="160">
        <f>'3A 2025 - 2026 DATOS DEL ESTUDI'!N31</f>
        <v>32607334</v>
      </c>
      <c r="B34" s="160">
        <v>28.0</v>
      </c>
      <c r="C34" s="161" t="str">
        <f>'3A 2025 - 2026 DATOS DEL ESTUDI'!B31</f>
        <v>Yesly  Peña Muñoz</v>
      </c>
      <c r="D34" s="162" t="s">
        <v>559</v>
      </c>
      <c r="E34" s="162" t="s">
        <v>559</v>
      </c>
      <c r="F34" s="162" t="s">
        <v>559</v>
      </c>
      <c r="G34" s="162" t="s">
        <v>559</v>
      </c>
      <c r="H34" s="162" t="s">
        <v>559</v>
      </c>
      <c r="I34" s="162" t="s">
        <v>559</v>
      </c>
      <c r="J34" s="162"/>
      <c r="K34" s="163"/>
      <c r="L34" s="163"/>
      <c r="M34" s="163"/>
      <c r="N34" s="162">
        <f t="shared" si="1"/>
        <v>6</v>
      </c>
      <c r="O34" s="164" t="str">
        <f t="shared" si="2"/>
        <v/>
      </c>
      <c r="P34" s="165">
        <f t="shared" si="3"/>
        <v>0</v>
      </c>
      <c r="Q34" s="164" t="str">
        <f t="shared" si="4"/>
        <v/>
      </c>
      <c r="R34" s="166">
        <f t="shared" si="5"/>
        <v>0</v>
      </c>
      <c r="S34" s="164" t="str">
        <f t="shared" si="6"/>
        <v/>
      </c>
      <c r="T34" s="160">
        <v>28.0</v>
      </c>
      <c r="U34" s="161" t="str">
        <f t="shared" si="7"/>
        <v>Yesly  Peña Muñoz</v>
      </c>
      <c r="V34" s="162"/>
      <c r="W34" s="162"/>
      <c r="X34" s="162"/>
      <c r="Y34" s="162"/>
      <c r="Z34" s="162"/>
      <c r="AA34" s="162"/>
      <c r="AB34" s="163"/>
      <c r="AC34" s="163"/>
      <c r="AD34" s="163"/>
      <c r="AE34" s="163"/>
      <c r="AF34" s="163">
        <f t="shared" si="8"/>
        <v>0</v>
      </c>
      <c r="AG34" s="164" t="str">
        <f t="shared" si="9"/>
        <v/>
      </c>
      <c r="AH34" s="166">
        <f t="shared" si="10"/>
        <v>0</v>
      </c>
      <c r="AI34" s="164" t="str">
        <f t="shared" si="11"/>
        <v/>
      </c>
      <c r="AJ34" s="166">
        <f t="shared" si="12"/>
        <v>0</v>
      </c>
      <c r="AK34" s="164"/>
      <c r="AL34" s="404">
        <f t="shared" si="13"/>
        <v>32607334</v>
      </c>
      <c r="AM34" s="160">
        <v>28.0</v>
      </c>
      <c r="AN34" s="405" t="str">
        <f t="shared" si="14"/>
        <v>Yesly  Peña Muñoz</v>
      </c>
      <c r="AO34" s="162"/>
      <c r="AP34" s="162"/>
      <c r="AQ34" s="162"/>
      <c r="AR34" s="162"/>
      <c r="AS34" s="162"/>
      <c r="AT34" s="162"/>
      <c r="AU34" s="162"/>
      <c r="AV34" s="164"/>
      <c r="AW34" s="164"/>
      <c r="AX34" s="164"/>
      <c r="AY34" s="166">
        <f t="shared" si="15"/>
        <v>0</v>
      </c>
      <c r="AZ34" s="407" t="str">
        <f t="shared" si="16"/>
        <v/>
      </c>
      <c r="BA34" s="406">
        <f t="shared" si="17"/>
        <v>0</v>
      </c>
      <c r="BB34" s="406" t="str">
        <f t="shared" si="18"/>
        <v/>
      </c>
      <c r="BC34" s="406">
        <f t="shared" si="19"/>
        <v>0</v>
      </c>
      <c r="BD34" s="406" t="str">
        <f t="shared" si="20"/>
        <v/>
      </c>
      <c r="BE34" s="22">
        <f t="shared" si="21"/>
        <v>32607334</v>
      </c>
      <c r="BF34" s="411">
        <v>28.0</v>
      </c>
      <c r="BG34" s="405" t="str">
        <f t="shared" si="22"/>
        <v>Yesly  Peña Muñoz</v>
      </c>
      <c r="BH34" s="414"/>
      <c r="BI34" s="414"/>
      <c r="BJ34" s="414"/>
      <c r="BK34" s="414"/>
      <c r="BL34" s="414"/>
      <c r="BM34" s="414"/>
      <c r="BN34" s="414"/>
      <c r="BO34" s="414"/>
      <c r="BP34" s="414"/>
      <c r="BQ34" s="414"/>
      <c r="BR34" s="246">
        <f t="shared" si="23"/>
        <v>0</v>
      </c>
      <c r="BS34" s="414"/>
      <c r="BT34" s="414"/>
      <c r="BU34" s="414"/>
      <c r="BV34" s="414"/>
      <c r="BW34" s="414"/>
    </row>
    <row r="35" ht="30.0" customHeight="1">
      <c r="A35" s="160">
        <f>'3A 2025 - 2026 DATOS DEL ESTUDI'!N32</f>
        <v>32687351</v>
      </c>
      <c r="B35" s="160">
        <v>29.0</v>
      </c>
      <c r="C35" s="161" t="str">
        <f>'3A 2025 - 2026 DATOS DEL ESTUDI'!B32</f>
        <v>Wilbert  Peña Paulino</v>
      </c>
      <c r="D35" s="162" t="s">
        <v>559</v>
      </c>
      <c r="E35" s="162" t="s">
        <v>559</v>
      </c>
      <c r="F35" s="162" t="s">
        <v>559</v>
      </c>
      <c r="G35" s="162" t="s">
        <v>559</v>
      </c>
      <c r="H35" s="162" t="s">
        <v>559</v>
      </c>
      <c r="I35" s="162" t="s">
        <v>559</v>
      </c>
      <c r="J35" s="162"/>
      <c r="K35" s="163"/>
      <c r="L35" s="163"/>
      <c r="M35" s="163"/>
      <c r="N35" s="162">
        <f t="shared" si="1"/>
        <v>6</v>
      </c>
      <c r="O35" s="164" t="str">
        <f t="shared" si="2"/>
        <v/>
      </c>
      <c r="P35" s="165">
        <f t="shared" si="3"/>
        <v>0</v>
      </c>
      <c r="Q35" s="164" t="str">
        <f t="shared" si="4"/>
        <v/>
      </c>
      <c r="R35" s="166">
        <f t="shared" si="5"/>
        <v>0</v>
      </c>
      <c r="S35" s="164" t="str">
        <f t="shared" si="6"/>
        <v/>
      </c>
      <c r="T35" s="160">
        <v>29.0</v>
      </c>
      <c r="U35" s="161" t="str">
        <f t="shared" si="7"/>
        <v>Wilbert  Peña Paulino</v>
      </c>
      <c r="V35" s="162"/>
      <c r="W35" s="162"/>
      <c r="X35" s="162"/>
      <c r="Y35" s="162"/>
      <c r="Z35" s="162"/>
      <c r="AA35" s="162"/>
      <c r="AB35" s="163"/>
      <c r="AC35" s="163"/>
      <c r="AD35" s="163"/>
      <c r="AE35" s="163"/>
      <c r="AF35" s="163">
        <f t="shared" si="8"/>
        <v>0</v>
      </c>
      <c r="AG35" s="164" t="str">
        <f t="shared" si="9"/>
        <v/>
      </c>
      <c r="AH35" s="166">
        <f t="shared" si="10"/>
        <v>0</v>
      </c>
      <c r="AI35" s="164" t="str">
        <f t="shared" si="11"/>
        <v/>
      </c>
      <c r="AJ35" s="166">
        <f t="shared" si="12"/>
        <v>0</v>
      </c>
      <c r="AK35" s="164"/>
      <c r="AL35" s="404">
        <f t="shared" si="13"/>
        <v>32687351</v>
      </c>
      <c r="AM35" s="160">
        <v>29.0</v>
      </c>
      <c r="AN35" s="405" t="str">
        <f t="shared" si="14"/>
        <v>Wilbert  Peña Paulino</v>
      </c>
      <c r="AO35" s="162"/>
      <c r="AP35" s="162"/>
      <c r="AQ35" s="162"/>
      <c r="AR35" s="162"/>
      <c r="AS35" s="162"/>
      <c r="AT35" s="162"/>
      <c r="AU35" s="162"/>
      <c r="AV35" s="164"/>
      <c r="AW35" s="164"/>
      <c r="AX35" s="164"/>
      <c r="AY35" s="166">
        <f t="shared" si="15"/>
        <v>0</v>
      </c>
      <c r="AZ35" s="407" t="str">
        <f t="shared" si="16"/>
        <v/>
      </c>
      <c r="BA35" s="406">
        <f t="shared" si="17"/>
        <v>0</v>
      </c>
      <c r="BB35" s="406" t="str">
        <f t="shared" si="18"/>
        <v/>
      </c>
      <c r="BC35" s="406">
        <f t="shared" si="19"/>
        <v>0</v>
      </c>
      <c r="BD35" s="406" t="str">
        <f t="shared" si="20"/>
        <v/>
      </c>
      <c r="BE35" s="22">
        <f t="shared" si="21"/>
        <v>32687351</v>
      </c>
      <c r="BF35" s="193">
        <v>29.0</v>
      </c>
      <c r="BG35" s="405" t="str">
        <f t="shared" si="22"/>
        <v>Wilbert  Peña Paulino</v>
      </c>
      <c r="BH35" s="414"/>
      <c r="BI35" s="414"/>
      <c r="BJ35" s="414"/>
      <c r="BK35" s="414"/>
      <c r="BL35" s="414"/>
      <c r="BM35" s="414"/>
      <c r="BN35" s="414"/>
      <c r="BO35" s="414"/>
      <c r="BP35" s="414"/>
      <c r="BQ35" s="414"/>
      <c r="BR35" s="246">
        <f t="shared" si="23"/>
        <v>0</v>
      </c>
      <c r="BS35" s="414"/>
      <c r="BT35" s="414"/>
      <c r="BU35" s="414"/>
      <c r="BV35" s="414"/>
      <c r="BW35" s="414"/>
    </row>
    <row r="36" ht="30.0" customHeight="1">
      <c r="A36" s="160">
        <f>'3A 2025 - 2026 DATOS DEL ESTUDI'!N33</f>
        <v>6445759</v>
      </c>
      <c r="B36" s="160">
        <v>30.0</v>
      </c>
      <c r="C36" s="161" t="str">
        <f>'3A 2025 - 2026 DATOS DEL ESTUDI'!B33</f>
        <v>Yonayry  Peña Santos</v>
      </c>
      <c r="D36" s="162" t="s">
        <v>559</v>
      </c>
      <c r="E36" s="162" t="s">
        <v>559</v>
      </c>
      <c r="F36" s="162" t="s">
        <v>579</v>
      </c>
      <c r="G36" s="162" t="s">
        <v>559</v>
      </c>
      <c r="H36" s="162" t="s">
        <v>559</v>
      </c>
      <c r="I36" s="162" t="s">
        <v>559</v>
      </c>
      <c r="J36" s="162"/>
      <c r="K36" s="163"/>
      <c r="L36" s="163"/>
      <c r="M36" s="163"/>
      <c r="N36" s="162">
        <f t="shared" si="1"/>
        <v>5</v>
      </c>
      <c r="O36" s="164" t="str">
        <f t="shared" si="2"/>
        <v/>
      </c>
      <c r="P36" s="165">
        <f t="shared" si="3"/>
        <v>1</v>
      </c>
      <c r="Q36" s="164" t="str">
        <f t="shared" si="4"/>
        <v/>
      </c>
      <c r="R36" s="166">
        <f t="shared" si="5"/>
        <v>0</v>
      </c>
      <c r="S36" s="164" t="str">
        <f t="shared" si="6"/>
        <v/>
      </c>
      <c r="T36" s="160">
        <v>30.0</v>
      </c>
      <c r="U36" s="161" t="str">
        <f t="shared" si="7"/>
        <v>Yonayry  Peña Santos</v>
      </c>
      <c r="V36" s="162"/>
      <c r="W36" s="162"/>
      <c r="X36" s="162"/>
      <c r="Y36" s="162"/>
      <c r="Z36" s="162"/>
      <c r="AA36" s="162"/>
      <c r="AB36" s="163"/>
      <c r="AC36" s="163"/>
      <c r="AD36" s="163"/>
      <c r="AE36" s="163"/>
      <c r="AF36" s="163">
        <f t="shared" si="8"/>
        <v>0</v>
      </c>
      <c r="AG36" s="164" t="str">
        <f t="shared" si="9"/>
        <v/>
      </c>
      <c r="AH36" s="166">
        <f t="shared" si="10"/>
        <v>0</v>
      </c>
      <c r="AI36" s="164" t="str">
        <f t="shared" si="11"/>
        <v/>
      </c>
      <c r="AJ36" s="166">
        <f t="shared" si="12"/>
        <v>0</v>
      </c>
      <c r="AK36" s="164"/>
      <c r="AL36" s="404">
        <f t="shared" si="13"/>
        <v>6445759</v>
      </c>
      <c r="AM36" s="160">
        <v>30.0</v>
      </c>
      <c r="AN36" s="405" t="str">
        <f t="shared" si="14"/>
        <v>Yonayry  Peña Santos</v>
      </c>
      <c r="AO36" s="162"/>
      <c r="AP36" s="162"/>
      <c r="AQ36" s="162"/>
      <c r="AR36" s="162"/>
      <c r="AS36" s="162"/>
      <c r="AT36" s="162"/>
      <c r="AU36" s="162"/>
      <c r="AV36" s="164"/>
      <c r="AW36" s="164"/>
      <c r="AX36" s="164"/>
      <c r="AY36" s="166">
        <f t="shared" si="15"/>
        <v>0</v>
      </c>
      <c r="AZ36" s="407" t="str">
        <f t="shared" si="16"/>
        <v/>
      </c>
      <c r="BA36" s="406">
        <f t="shared" si="17"/>
        <v>0</v>
      </c>
      <c r="BB36" s="406" t="str">
        <f t="shared" si="18"/>
        <v/>
      </c>
      <c r="BC36" s="406">
        <f t="shared" si="19"/>
        <v>0</v>
      </c>
      <c r="BD36" s="406" t="str">
        <f t="shared" si="20"/>
        <v/>
      </c>
      <c r="BE36" s="22">
        <f t="shared" si="21"/>
        <v>6445759</v>
      </c>
      <c r="BF36" s="411">
        <v>30.0</v>
      </c>
      <c r="BG36" s="405" t="str">
        <f t="shared" si="22"/>
        <v>Yonayry  Peña Santos</v>
      </c>
      <c r="BH36" s="414"/>
      <c r="BI36" s="414"/>
      <c r="BJ36" s="414"/>
      <c r="BK36" s="414"/>
      <c r="BL36" s="414"/>
      <c r="BM36" s="414"/>
      <c r="BN36" s="414"/>
      <c r="BO36" s="414"/>
      <c r="BP36" s="414"/>
      <c r="BQ36" s="414"/>
      <c r="BR36" s="246">
        <f t="shared" si="23"/>
        <v>0</v>
      </c>
      <c r="BS36" s="414"/>
      <c r="BT36" s="414"/>
      <c r="BU36" s="414"/>
      <c r="BV36" s="414"/>
      <c r="BW36" s="414"/>
    </row>
    <row r="37" ht="30.0" customHeight="1">
      <c r="A37" s="160">
        <f>'3A 2025 - 2026 DATOS DEL ESTUDI'!N34</f>
        <v>22023376</v>
      </c>
      <c r="B37" s="160">
        <v>31.0</v>
      </c>
      <c r="C37" s="161" t="str">
        <f>'3A 2025 - 2026 DATOS DEL ESTUDI'!B34</f>
        <v>Rossier Analiz Pérez Rodríguez</v>
      </c>
      <c r="D37" s="162" t="s">
        <v>559</v>
      </c>
      <c r="E37" s="162" t="s">
        <v>559</v>
      </c>
      <c r="F37" s="162" t="s">
        <v>559</v>
      </c>
      <c r="G37" s="162" t="s">
        <v>559</v>
      </c>
      <c r="H37" s="162" t="s">
        <v>579</v>
      </c>
      <c r="I37" s="162" t="s">
        <v>559</v>
      </c>
      <c r="J37" s="162"/>
      <c r="K37" s="163"/>
      <c r="L37" s="163"/>
      <c r="M37" s="163"/>
      <c r="N37" s="162">
        <f t="shared" si="1"/>
        <v>5</v>
      </c>
      <c r="O37" s="164" t="str">
        <f t="shared" si="2"/>
        <v/>
      </c>
      <c r="P37" s="165">
        <f t="shared" si="3"/>
        <v>1</v>
      </c>
      <c r="Q37" s="164" t="str">
        <f t="shared" si="4"/>
        <v/>
      </c>
      <c r="R37" s="166">
        <f t="shared" si="5"/>
        <v>0</v>
      </c>
      <c r="S37" s="164" t="str">
        <f t="shared" si="6"/>
        <v/>
      </c>
      <c r="T37" s="160">
        <v>31.0</v>
      </c>
      <c r="U37" s="161" t="str">
        <f t="shared" si="7"/>
        <v>Rossier Analiz Pérez Rodríguez</v>
      </c>
      <c r="V37" s="162"/>
      <c r="W37" s="162"/>
      <c r="X37" s="162"/>
      <c r="Y37" s="162"/>
      <c r="Z37" s="162"/>
      <c r="AA37" s="162"/>
      <c r="AB37" s="163"/>
      <c r="AC37" s="163"/>
      <c r="AD37" s="163"/>
      <c r="AE37" s="163"/>
      <c r="AF37" s="163">
        <f t="shared" si="8"/>
        <v>0</v>
      </c>
      <c r="AG37" s="164" t="str">
        <f t="shared" si="9"/>
        <v/>
      </c>
      <c r="AH37" s="166">
        <f t="shared" si="10"/>
        <v>0</v>
      </c>
      <c r="AI37" s="164" t="str">
        <f t="shared" si="11"/>
        <v/>
      </c>
      <c r="AJ37" s="166">
        <f t="shared" si="12"/>
        <v>0</v>
      </c>
      <c r="AK37" s="164"/>
      <c r="AL37" s="404">
        <f t="shared" si="13"/>
        <v>22023376</v>
      </c>
      <c r="AM37" s="160">
        <v>31.0</v>
      </c>
      <c r="AN37" s="405" t="str">
        <f t="shared" si="14"/>
        <v>Rossier Analiz Pérez Rodríguez</v>
      </c>
      <c r="AO37" s="162"/>
      <c r="AP37" s="162"/>
      <c r="AQ37" s="162"/>
      <c r="AR37" s="162"/>
      <c r="AS37" s="162"/>
      <c r="AT37" s="162"/>
      <c r="AU37" s="162"/>
      <c r="AV37" s="164"/>
      <c r="AW37" s="164"/>
      <c r="AX37" s="164"/>
      <c r="AY37" s="166">
        <f t="shared" si="15"/>
        <v>0</v>
      </c>
      <c r="AZ37" s="407" t="str">
        <f t="shared" si="16"/>
        <v/>
      </c>
      <c r="BA37" s="406">
        <f t="shared" si="17"/>
        <v>0</v>
      </c>
      <c r="BB37" s="406" t="str">
        <f t="shared" si="18"/>
        <v/>
      </c>
      <c r="BC37" s="406">
        <f t="shared" si="19"/>
        <v>0</v>
      </c>
      <c r="BD37" s="406" t="str">
        <f t="shared" si="20"/>
        <v/>
      </c>
      <c r="BE37" s="22">
        <f t="shared" si="21"/>
        <v>22023376</v>
      </c>
      <c r="BF37" s="193">
        <v>31.0</v>
      </c>
      <c r="BG37" s="405" t="str">
        <f t="shared" si="22"/>
        <v>Rossier Analiz Pérez Rodríguez</v>
      </c>
      <c r="BH37" s="414"/>
      <c r="BI37" s="414"/>
      <c r="BJ37" s="414"/>
      <c r="BK37" s="414"/>
      <c r="BL37" s="414"/>
      <c r="BM37" s="414"/>
      <c r="BN37" s="414"/>
      <c r="BO37" s="414"/>
      <c r="BP37" s="414"/>
      <c r="BQ37" s="414"/>
      <c r="BR37" s="246">
        <f t="shared" si="23"/>
        <v>0</v>
      </c>
      <c r="BS37" s="414"/>
      <c r="BT37" s="414"/>
      <c r="BU37" s="414"/>
      <c r="BV37" s="414"/>
      <c r="BW37" s="414"/>
    </row>
    <row r="38" ht="30.0" customHeight="1">
      <c r="A38" s="160">
        <f>'3A 2025 - 2026 DATOS DEL ESTUDI'!N35</f>
        <v>6925657</v>
      </c>
      <c r="B38" s="160">
        <v>32.0</v>
      </c>
      <c r="C38" s="161" t="str">
        <f>'3A 2025 - 2026 DATOS DEL ESTUDI'!B35</f>
        <v>Joseph Francisco Ramírez Espinosa</v>
      </c>
      <c r="D38" s="162" t="s">
        <v>559</v>
      </c>
      <c r="E38" s="162" t="s">
        <v>559</v>
      </c>
      <c r="F38" s="162" t="s">
        <v>559</v>
      </c>
      <c r="G38" s="162" t="s">
        <v>559</v>
      </c>
      <c r="H38" s="162" t="s">
        <v>559</v>
      </c>
      <c r="I38" s="162" t="s">
        <v>559</v>
      </c>
      <c r="J38" s="162"/>
      <c r="K38" s="163"/>
      <c r="L38" s="163"/>
      <c r="M38" s="163"/>
      <c r="N38" s="162">
        <f t="shared" si="1"/>
        <v>6</v>
      </c>
      <c r="O38" s="164" t="str">
        <f t="shared" si="2"/>
        <v/>
      </c>
      <c r="P38" s="165">
        <f t="shared" si="3"/>
        <v>0</v>
      </c>
      <c r="Q38" s="164" t="str">
        <f t="shared" si="4"/>
        <v/>
      </c>
      <c r="R38" s="166">
        <f t="shared" si="5"/>
        <v>0</v>
      </c>
      <c r="S38" s="164" t="str">
        <f t="shared" si="6"/>
        <v/>
      </c>
      <c r="T38" s="160">
        <v>32.0</v>
      </c>
      <c r="U38" s="161" t="str">
        <f t="shared" si="7"/>
        <v>Joseph Francisco Ramírez Espinosa</v>
      </c>
      <c r="V38" s="162"/>
      <c r="W38" s="162"/>
      <c r="X38" s="162"/>
      <c r="Y38" s="162"/>
      <c r="Z38" s="162"/>
      <c r="AA38" s="162"/>
      <c r="AB38" s="163"/>
      <c r="AC38" s="163"/>
      <c r="AD38" s="163"/>
      <c r="AE38" s="163"/>
      <c r="AF38" s="163">
        <f t="shared" si="8"/>
        <v>0</v>
      </c>
      <c r="AG38" s="164" t="str">
        <f t="shared" si="9"/>
        <v/>
      </c>
      <c r="AH38" s="166">
        <f t="shared" si="10"/>
        <v>0</v>
      </c>
      <c r="AI38" s="164" t="str">
        <f t="shared" si="11"/>
        <v/>
      </c>
      <c r="AJ38" s="166">
        <f t="shared" si="12"/>
        <v>0</v>
      </c>
      <c r="AK38" s="164"/>
      <c r="AL38" s="404">
        <f t="shared" si="13"/>
        <v>6925657</v>
      </c>
      <c r="AM38" s="160">
        <v>32.0</v>
      </c>
      <c r="AN38" s="405" t="str">
        <f t="shared" si="14"/>
        <v>Joseph Francisco Ramírez Espinosa</v>
      </c>
      <c r="AO38" s="162"/>
      <c r="AP38" s="162"/>
      <c r="AQ38" s="162"/>
      <c r="AR38" s="162"/>
      <c r="AS38" s="162"/>
      <c r="AT38" s="162"/>
      <c r="AU38" s="162"/>
      <c r="AV38" s="164"/>
      <c r="AW38" s="164"/>
      <c r="AX38" s="164"/>
      <c r="AY38" s="166">
        <f t="shared" si="15"/>
        <v>0</v>
      </c>
      <c r="AZ38" s="407" t="str">
        <f t="shared" si="16"/>
        <v/>
      </c>
      <c r="BA38" s="406">
        <f t="shared" si="17"/>
        <v>0</v>
      </c>
      <c r="BB38" s="406" t="str">
        <f t="shared" si="18"/>
        <v/>
      </c>
      <c r="BC38" s="406">
        <f t="shared" si="19"/>
        <v>0</v>
      </c>
      <c r="BD38" s="406" t="str">
        <f t="shared" si="20"/>
        <v/>
      </c>
      <c r="BE38" s="22">
        <f t="shared" si="21"/>
        <v>6925657</v>
      </c>
      <c r="BF38" s="411">
        <v>32.0</v>
      </c>
      <c r="BG38" s="405" t="str">
        <f t="shared" si="22"/>
        <v>Joseph Francisco Ramírez Espinosa</v>
      </c>
      <c r="BH38" s="414"/>
      <c r="BI38" s="414"/>
      <c r="BJ38" s="414"/>
      <c r="BK38" s="414"/>
      <c r="BL38" s="414"/>
      <c r="BM38" s="414"/>
      <c r="BN38" s="414"/>
      <c r="BO38" s="414"/>
      <c r="BP38" s="414"/>
      <c r="BQ38" s="414"/>
      <c r="BR38" s="246">
        <f t="shared" si="23"/>
        <v>0</v>
      </c>
      <c r="BS38" s="414"/>
      <c r="BT38" s="414"/>
      <c r="BU38" s="414"/>
      <c r="BV38" s="414"/>
      <c r="BW38" s="414"/>
    </row>
    <row r="39" ht="30.0" customHeight="1">
      <c r="A39" s="160">
        <f>'3A 2025 - 2026 DATOS DEL ESTUDI'!N36</f>
        <v>12009792</v>
      </c>
      <c r="B39" s="160">
        <v>33.0</v>
      </c>
      <c r="C39" s="161" t="str">
        <f>'3A 2025 - 2026 DATOS DEL ESTUDI'!B36</f>
        <v>Yariel Alfonso Ramos</v>
      </c>
      <c r="D39" s="162" t="s">
        <v>559</v>
      </c>
      <c r="E39" s="162" t="s">
        <v>559</v>
      </c>
      <c r="F39" s="162" t="s">
        <v>559</v>
      </c>
      <c r="G39" s="162" t="s">
        <v>559</v>
      </c>
      <c r="H39" s="162" t="s">
        <v>559</v>
      </c>
      <c r="I39" s="162" t="s">
        <v>559</v>
      </c>
      <c r="J39" s="162"/>
      <c r="K39" s="163"/>
      <c r="L39" s="163"/>
      <c r="M39" s="163"/>
      <c r="N39" s="162">
        <f t="shared" si="1"/>
        <v>6</v>
      </c>
      <c r="O39" s="164" t="str">
        <f t="shared" si="2"/>
        <v/>
      </c>
      <c r="P39" s="165">
        <f t="shared" si="3"/>
        <v>0</v>
      </c>
      <c r="Q39" s="164" t="str">
        <f t="shared" si="4"/>
        <v/>
      </c>
      <c r="R39" s="166">
        <f t="shared" si="5"/>
        <v>0</v>
      </c>
      <c r="S39" s="164" t="str">
        <f t="shared" si="6"/>
        <v/>
      </c>
      <c r="T39" s="160">
        <v>33.0</v>
      </c>
      <c r="U39" s="161" t="str">
        <f t="shared" si="7"/>
        <v>Yariel Alfonso Ramos</v>
      </c>
      <c r="V39" s="162"/>
      <c r="W39" s="162"/>
      <c r="X39" s="162"/>
      <c r="Y39" s="162"/>
      <c r="Z39" s="162"/>
      <c r="AA39" s="162"/>
      <c r="AB39" s="163"/>
      <c r="AC39" s="163"/>
      <c r="AD39" s="163"/>
      <c r="AE39" s="163"/>
      <c r="AF39" s="163">
        <f t="shared" si="8"/>
        <v>0</v>
      </c>
      <c r="AG39" s="164" t="str">
        <f t="shared" si="9"/>
        <v/>
      </c>
      <c r="AH39" s="166">
        <f t="shared" si="10"/>
        <v>0</v>
      </c>
      <c r="AI39" s="164" t="str">
        <f t="shared" si="11"/>
        <v/>
      </c>
      <c r="AJ39" s="166">
        <f t="shared" si="12"/>
        <v>0</v>
      </c>
      <c r="AK39" s="164"/>
      <c r="AL39" s="404">
        <f t="shared" si="13"/>
        <v>12009792</v>
      </c>
      <c r="AM39" s="160">
        <v>33.0</v>
      </c>
      <c r="AN39" s="405" t="str">
        <f t="shared" si="14"/>
        <v>Yariel Alfonso Ramos</v>
      </c>
      <c r="AO39" s="162"/>
      <c r="AP39" s="162"/>
      <c r="AQ39" s="162"/>
      <c r="AR39" s="162"/>
      <c r="AS39" s="162"/>
      <c r="AT39" s="162"/>
      <c r="AU39" s="162"/>
      <c r="AV39" s="164"/>
      <c r="AW39" s="164"/>
      <c r="AX39" s="164"/>
      <c r="AY39" s="166">
        <f t="shared" si="15"/>
        <v>0</v>
      </c>
      <c r="AZ39" s="407" t="str">
        <f t="shared" si="16"/>
        <v/>
      </c>
      <c r="BA39" s="406">
        <f t="shared" si="17"/>
        <v>0</v>
      </c>
      <c r="BB39" s="406" t="str">
        <f t="shared" si="18"/>
        <v/>
      </c>
      <c r="BC39" s="406">
        <f t="shared" si="19"/>
        <v>0</v>
      </c>
      <c r="BD39" s="406" t="str">
        <f t="shared" si="20"/>
        <v/>
      </c>
      <c r="BE39" s="22">
        <f t="shared" si="21"/>
        <v>12009792</v>
      </c>
      <c r="BF39" s="193">
        <v>33.0</v>
      </c>
      <c r="BG39" s="405" t="str">
        <f t="shared" si="22"/>
        <v>Yariel Alfonso Ramos</v>
      </c>
      <c r="BH39" s="414"/>
      <c r="BI39" s="414"/>
      <c r="BJ39" s="414"/>
      <c r="BK39" s="414"/>
      <c r="BL39" s="414"/>
      <c r="BM39" s="414"/>
      <c r="BN39" s="414"/>
      <c r="BO39" s="414"/>
      <c r="BP39" s="414"/>
      <c r="BQ39" s="414"/>
      <c r="BR39" s="246">
        <f t="shared" si="23"/>
        <v>0</v>
      </c>
      <c r="BS39" s="414"/>
      <c r="BT39" s="414"/>
      <c r="BU39" s="414"/>
      <c r="BV39" s="414"/>
      <c r="BW39" s="414"/>
    </row>
    <row r="40" ht="30.0" customHeight="1">
      <c r="A40" s="160">
        <f>'3A 2025 - 2026 DATOS DEL ESTUDI'!N37</f>
        <v>32790184</v>
      </c>
      <c r="B40" s="160">
        <v>34.0</v>
      </c>
      <c r="C40" s="161" t="str">
        <f>'3A 2025 - 2026 DATOS DEL ESTUDI'!B37</f>
        <v>Carlos David Rodríguez Almánzar</v>
      </c>
      <c r="D40" s="162" t="s">
        <v>559</v>
      </c>
      <c r="E40" s="162" t="s">
        <v>559</v>
      </c>
      <c r="F40" s="162" t="s">
        <v>559</v>
      </c>
      <c r="G40" s="162" t="s">
        <v>559</v>
      </c>
      <c r="H40" s="162" t="s">
        <v>559</v>
      </c>
      <c r="I40" s="162" t="s">
        <v>559</v>
      </c>
      <c r="J40" s="162"/>
      <c r="K40" s="163"/>
      <c r="L40" s="163"/>
      <c r="M40" s="163"/>
      <c r="N40" s="162">
        <f t="shared" si="1"/>
        <v>6</v>
      </c>
      <c r="O40" s="164" t="str">
        <f t="shared" si="2"/>
        <v/>
      </c>
      <c r="P40" s="165">
        <f t="shared" si="3"/>
        <v>0</v>
      </c>
      <c r="Q40" s="164" t="str">
        <f t="shared" si="4"/>
        <v/>
      </c>
      <c r="R40" s="166">
        <f t="shared" si="5"/>
        <v>0</v>
      </c>
      <c r="S40" s="164" t="str">
        <f t="shared" si="6"/>
        <v/>
      </c>
      <c r="T40" s="160">
        <v>34.0</v>
      </c>
      <c r="U40" s="161" t="str">
        <f t="shared" si="7"/>
        <v>Carlos David Rodríguez Almánzar</v>
      </c>
      <c r="V40" s="162"/>
      <c r="W40" s="162"/>
      <c r="X40" s="162"/>
      <c r="Y40" s="162"/>
      <c r="Z40" s="162"/>
      <c r="AA40" s="162"/>
      <c r="AB40" s="163"/>
      <c r="AC40" s="163"/>
      <c r="AD40" s="163"/>
      <c r="AE40" s="163"/>
      <c r="AF40" s="163">
        <f t="shared" si="8"/>
        <v>0</v>
      </c>
      <c r="AG40" s="164" t="str">
        <f t="shared" si="9"/>
        <v/>
      </c>
      <c r="AH40" s="166">
        <f t="shared" si="10"/>
        <v>0</v>
      </c>
      <c r="AI40" s="164" t="str">
        <f t="shared" si="11"/>
        <v/>
      </c>
      <c r="AJ40" s="166">
        <f t="shared" si="12"/>
        <v>0</v>
      </c>
      <c r="AK40" s="164"/>
      <c r="AL40" s="404">
        <f t="shared" si="13"/>
        <v>32790184</v>
      </c>
      <c r="AM40" s="160">
        <v>34.0</v>
      </c>
      <c r="AN40" s="405" t="str">
        <f t="shared" si="14"/>
        <v>Carlos David Rodríguez Almánzar</v>
      </c>
      <c r="AO40" s="162"/>
      <c r="AP40" s="162"/>
      <c r="AQ40" s="162"/>
      <c r="AR40" s="162"/>
      <c r="AS40" s="162"/>
      <c r="AT40" s="162"/>
      <c r="AU40" s="162"/>
      <c r="AV40" s="164"/>
      <c r="AW40" s="164"/>
      <c r="AX40" s="164"/>
      <c r="AY40" s="166">
        <f t="shared" si="15"/>
        <v>0</v>
      </c>
      <c r="AZ40" s="407" t="str">
        <f t="shared" si="16"/>
        <v/>
      </c>
      <c r="BA40" s="406">
        <f t="shared" si="17"/>
        <v>0</v>
      </c>
      <c r="BB40" s="406" t="str">
        <f t="shared" si="18"/>
        <v/>
      </c>
      <c r="BC40" s="406">
        <f t="shared" si="19"/>
        <v>0</v>
      </c>
      <c r="BD40" s="406" t="str">
        <f t="shared" si="20"/>
        <v/>
      </c>
      <c r="BE40" s="22">
        <f t="shared" si="21"/>
        <v>32790184</v>
      </c>
      <c r="BF40" s="411">
        <v>34.0</v>
      </c>
      <c r="BG40" s="405" t="str">
        <f t="shared" si="22"/>
        <v>Carlos David Rodríguez Almánzar</v>
      </c>
      <c r="BH40" s="414"/>
      <c r="BI40" s="414"/>
      <c r="BJ40" s="414"/>
      <c r="BK40" s="414"/>
      <c r="BL40" s="414"/>
      <c r="BM40" s="414"/>
      <c r="BN40" s="414"/>
      <c r="BO40" s="414"/>
      <c r="BP40" s="414"/>
      <c r="BQ40" s="414"/>
      <c r="BR40" s="246">
        <f t="shared" si="23"/>
        <v>0</v>
      </c>
      <c r="BS40" s="414"/>
      <c r="BT40" s="414"/>
      <c r="BU40" s="414"/>
      <c r="BV40" s="414"/>
      <c r="BW40" s="414"/>
    </row>
    <row r="41" ht="30.0" customHeight="1">
      <c r="A41" s="160">
        <f>'3A 2025 - 2026 DATOS DEL ESTUDI'!N38</f>
        <v>32790393</v>
      </c>
      <c r="B41" s="160">
        <v>35.0</v>
      </c>
      <c r="C41" s="161" t="str">
        <f>'3A 2025 - 2026 DATOS DEL ESTUDI'!B38</f>
        <v>Darianni  Santos Medina</v>
      </c>
      <c r="D41" s="162" t="s">
        <v>559</v>
      </c>
      <c r="E41" s="162" t="s">
        <v>559</v>
      </c>
      <c r="F41" s="162" t="s">
        <v>559</v>
      </c>
      <c r="G41" s="162" t="s">
        <v>559</v>
      </c>
      <c r="H41" s="162" t="s">
        <v>559</v>
      </c>
      <c r="I41" s="162" t="s">
        <v>559</v>
      </c>
      <c r="J41" s="162"/>
      <c r="K41" s="163"/>
      <c r="L41" s="163"/>
      <c r="M41" s="163"/>
      <c r="N41" s="162">
        <f t="shared" si="1"/>
        <v>6</v>
      </c>
      <c r="O41" s="164" t="str">
        <f t="shared" si="2"/>
        <v/>
      </c>
      <c r="P41" s="165">
        <f t="shared" si="3"/>
        <v>0</v>
      </c>
      <c r="Q41" s="164" t="str">
        <f t="shared" si="4"/>
        <v/>
      </c>
      <c r="R41" s="166">
        <f t="shared" si="5"/>
        <v>0</v>
      </c>
      <c r="S41" s="164" t="str">
        <f t="shared" si="6"/>
        <v/>
      </c>
      <c r="T41" s="160">
        <v>35.0</v>
      </c>
      <c r="U41" s="161" t="str">
        <f t="shared" si="7"/>
        <v>Darianni  Santos Medina</v>
      </c>
      <c r="V41" s="162"/>
      <c r="W41" s="162"/>
      <c r="X41" s="162"/>
      <c r="Y41" s="162"/>
      <c r="Z41" s="162"/>
      <c r="AA41" s="162"/>
      <c r="AB41" s="163"/>
      <c r="AC41" s="163"/>
      <c r="AD41" s="163"/>
      <c r="AE41" s="163"/>
      <c r="AF41" s="163">
        <f t="shared" si="8"/>
        <v>0</v>
      </c>
      <c r="AG41" s="164" t="str">
        <f t="shared" si="9"/>
        <v/>
      </c>
      <c r="AH41" s="166">
        <f t="shared" si="10"/>
        <v>0</v>
      </c>
      <c r="AI41" s="164" t="str">
        <f t="shared" si="11"/>
        <v/>
      </c>
      <c r="AJ41" s="166">
        <f t="shared" si="12"/>
        <v>0</v>
      </c>
      <c r="AK41" s="164"/>
      <c r="AL41" s="404">
        <f t="shared" si="13"/>
        <v>32790393</v>
      </c>
      <c r="AM41" s="160">
        <v>35.0</v>
      </c>
      <c r="AN41" s="405" t="str">
        <f t="shared" si="14"/>
        <v>Darianni  Santos Medina</v>
      </c>
      <c r="AO41" s="162"/>
      <c r="AP41" s="162"/>
      <c r="AQ41" s="162"/>
      <c r="AR41" s="162"/>
      <c r="AS41" s="162"/>
      <c r="AT41" s="162"/>
      <c r="AU41" s="162"/>
      <c r="AV41" s="164"/>
      <c r="AW41" s="164"/>
      <c r="AX41" s="164"/>
      <c r="AY41" s="166">
        <f t="shared" si="15"/>
        <v>0</v>
      </c>
      <c r="AZ41" s="407" t="str">
        <f t="shared" si="16"/>
        <v/>
      </c>
      <c r="BA41" s="406">
        <f t="shared" si="17"/>
        <v>0</v>
      </c>
      <c r="BB41" s="406" t="str">
        <f t="shared" si="18"/>
        <v/>
      </c>
      <c r="BC41" s="406">
        <f t="shared" si="19"/>
        <v>0</v>
      </c>
      <c r="BD41" s="406" t="str">
        <f t="shared" si="20"/>
        <v/>
      </c>
      <c r="BE41" s="22">
        <f t="shared" si="21"/>
        <v>32790393</v>
      </c>
      <c r="BF41" s="193">
        <v>35.0</v>
      </c>
      <c r="BG41" s="405" t="str">
        <f t="shared" si="22"/>
        <v>Darianni  Santos Medina</v>
      </c>
      <c r="BH41" s="414"/>
      <c r="BI41" s="414"/>
      <c r="BJ41" s="414"/>
      <c r="BK41" s="414"/>
      <c r="BL41" s="414"/>
      <c r="BM41" s="414"/>
      <c r="BN41" s="414"/>
      <c r="BO41" s="414"/>
      <c r="BP41" s="414"/>
      <c r="BQ41" s="414"/>
      <c r="BR41" s="246">
        <f t="shared" si="23"/>
        <v>0</v>
      </c>
      <c r="BS41" s="414"/>
      <c r="BT41" s="414"/>
      <c r="BU41" s="414"/>
      <c r="BV41" s="414"/>
      <c r="BW41" s="414"/>
    </row>
    <row r="42" ht="30.0" customHeight="1">
      <c r="A42" s="160">
        <f>'3A 2025 - 2026 DATOS DEL ESTUDI'!N39</f>
        <v>6947490</v>
      </c>
      <c r="B42" s="160">
        <v>36.0</v>
      </c>
      <c r="C42" s="161" t="str">
        <f>'3A 2025 - 2026 DATOS DEL ESTUDI'!B39</f>
        <v>Rosyeli Carolina Tavarez  Reyes</v>
      </c>
      <c r="D42" s="162" t="s">
        <v>559</v>
      </c>
      <c r="E42" s="162" t="s">
        <v>559</v>
      </c>
      <c r="F42" s="162" t="s">
        <v>559</v>
      </c>
      <c r="G42" s="162" t="s">
        <v>559</v>
      </c>
      <c r="H42" s="162" t="s">
        <v>559</v>
      </c>
      <c r="I42" s="162" t="s">
        <v>559</v>
      </c>
      <c r="J42" s="162"/>
      <c r="K42" s="163"/>
      <c r="L42" s="163"/>
      <c r="M42" s="163"/>
      <c r="N42" s="162">
        <f t="shared" si="1"/>
        <v>6</v>
      </c>
      <c r="O42" s="164" t="str">
        <f t="shared" si="2"/>
        <v/>
      </c>
      <c r="P42" s="165">
        <f t="shared" si="3"/>
        <v>0</v>
      </c>
      <c r="Q42" s="164" t="str">
        <f t="shared" si="4"/>
        <v/>
      </c>
      <c r="R42" s="166">
        <f t="shared" si="5"/>
        <v>0</v>
      </c>
      <c r="S42" s="164" t="str">
        <f t="shared" si="6"/>
        <v/>
      </c>
      <c r="T42" s="160">
        <v>36.0</v>
      </c>
      <c r="U42" s="161" t="str">
        <f t="shared" si="7"/>
        <v>Rosyeli Carolina Tavarez  Reyes</v>
      </c>
      <c r="V42" s="162"/>
      <c r="W42" s="162"/>
      <c r="X42" s="162"/>
      <c r="Y42" s="162"/>
      <c r="Z42" s="162"/>
      <c r="AA42" s="162"/>
      <c r="AB42" s="163"/>
      <c r="AC42" s="163"/>
      <c r="AD42" s="163"/>
      <c r="AE42" s="163"/>
      <c r="AF42" s="163">
        <f t="shared" si="8"/>
        <v>0</v>
      </c>
      <c r="AG42" s="164" t="str">
        <f t="shared" si="9"/>
        <v/>
      </c>
      <c r="AH42" s="166">
        <f t="shared" si="10"/>
        <v>0</v>
      </c>
      <c r="AI42" s="164" t="str">
        <f t="shared" si="11"/>
        <v/>
      </c>
      <c r="AJ42" s="166">
        <f t="shared" si="12"/>
        <v>0</v>
      </c>
      <c r="AK42" s="164"/>
      <c r="AL42" s="404">
        <f t="shared" si="13"/>
        <v>6947490</v>
      </c>
      <c r="AM42" s="160">
        <v>36.0</v>
      </c>
      <c r="AN42" s="405" t="str">
        <f t="shared" si="14"/>
        <v>Rosyeli Carolina Tavarez  Reyes</v>
      </c>
      <c r="AO42" s="162"/>
      <c r="AP42" s="162"/>
      <c r="AQ42" s="162"/>
      <c r="AR42" s="162"/>
      <c r="AS42" s="162"/>
      <c r="AT42" s="162"/>
      <c r="AU42" s="162"/>
      <c r="AV42" s="164"/>
      <c r="AW42" s="164"/>
      <c r="AX42" s="164"/>
      <c r="AY42" s="166">
        <f t="shared" si="15"/>
        <v>0</v>
      </c>
      <c r="AZ42" s="407" t="str">
        <f t="shared" si="16"/>
        <v/>
      </c>
      <c r="BA42" s="406">
        <f t="shared" si="17"/>
        <v>0</v>
      </c>
      <c r="BB42" s="406" t="str">
        <f t="shared" si="18"/>
        <v/>
      </c>
      <c r="BC42" s="406">
        <f t="shared" si="19"/>
        <v>0</v>
      </c>
      <c r="BD42" s="406" t="str">
        <f t="shared" si="20"/>
        <v/>
      </c>
      <c r="BE42" s="22">
        <f t="shared" si="21"/>
        <v>6947490</v>
      </c>
      <c r="BF42" s="411">
        <v>36.0</v>
      </c>
      <c r="BG42" s="405" t="str">
        <f t="shared" si="22"/>
        <v>Rosyeli Carolina Tavarez  Reyes</v>
      </c>
      <c r="BH42" s="414"/>
      <c r="BI42" s="414"/>
      <c r="BJ42" s="414"/>
      <c r="BK42" s="414"/>
      <c r="BL42" s="414"/>
      <c r="BM42" s="414"/>
      <c r="BN42" s="414"/>
      <c r="BO42" s="414"/>
      <c r="BP42" s="414"/>
      <c r="BQ42" s="414"/>
      <c r="BR42" s="246">
        <f t="shared" si="23"/>
        <v>0</v>
      </c>
      <c r="BS42" s="414"/>
      <c r="BT42" s="414"/>
      <c r="BU42" s="414"/>
      <c r="BV42" s="414"/>
      <c r="BW42" s="414"/>
    </row>
    <row r="43" ht="30.0" customHeight="1">
      <c r="A43" s="160">
        <f>'3A 2025 - 2026 DATOS DEL ESTUDI'!N40</f>
        <v>32590071</v>
      </c>
      <c r="B43" s="160">
        <v>37.0</v>
      </c>
      <c r="C43" s="161" t="str">
        <f>'3A 2025 - 2026 DATOS DEL ESTUDI'!B40</f>
        <v>Melani  Taveras Bautista</v>
      </c>
      <c r="D43" s="162" t="s">
        <v>559</v>
      </c>
      <c r="E43" s="162" t="s">
        <v>559</v>
      </c>
      <c r="F43" s="162" t="s">
        <v>559</v>
      </c>
      <c r="G43" s="162" t="s">
        <v>559</v>
      </c>
      <c r="H43" s="162" t="s">
        <v>559</v>
      </c>
      <c r="I43" s="162" t="s">
        <v>559</v>
      </c>
      <c r="J43" s="162"/>
      <c r="K43" s="163"/>
      <c r="L43" s="163"/>
      <c r="M43" s="163"/>
      <c r="N43" s="162">
        <f t="shared" si="1"/>
        <v>6</v>
      </c>
      <c r="O43" s="164" t="str">
        <f t="shared" si="2"/>
        <v/>
      </c>
      <c r="P43" s="165">
        <f t="shared" si="3"/>
        <v>0</v>
      </c>
      <c r="Q43" s="164" t="str">
        <f t="shared" si="4"/>
        <v/>
      </c>
      <c r="R43" s="166">
        <f t="shared" si="5"/>
        <v>0</v>
      </c>
      <c r="S43" s="164" t="str">
        <f t="shared" si="6"/>
        <v/>
      </c>
      <c r="T43" s="160">
        <v>37.0</v>
      </c>
      <c r="U43" s="161" t="str">
        <f t="shared" si="7"/>
        <v>Melani  Taveras Bautista</v>
      </c>
      <c r="V43" s="162"/>
      <c r="W43" s="162"/>
      <c r="X43" s="162"/>
      <c r="Y43" s="162"/>
      <c r="Z43" s="162"/>
      <c r="AA43" s="162"/>
      <c r="AB43" s="163"/>
      <c r="AC43" s="163"/>
      <c r="AD43" s="163"/>
      <c r="AE43" s="163"/>
      <c r="AF43" s="163">
        <f t="shared" si="8"/>
        <v>0</v>
      </c>
      <c r="AG43" s="164" t="str">
        <f t="shared" si="9"/>
        <v/>
      </c>
      <c r="AH43" s="166">
        <f t="shared" si="10"/>
        <v>0</v>
      </c>
      <c r="AI43" s="164" t="str">
        <f t="shared" si="11"/>
        <v/>
      </c>
      <c r="AJ43" s="166">
        <f t="shared" si="12"/>
        <v>0</v>
      </c>
      <c r="AK43" s="164"/>
      <c r="AL43" s="404">
        <f t="shared" si="13"/>
        <v>32590071</v>
      </c>
      <c r="AM43" s="160">
        <v>37.0</v>
      </c>
      <c r="AN43" s="405" t="str">
        <f t="shared" si="14"/>
        <v>Melani  Taveras Bautista</v>
      </c>
      <c r="AO43" s="162"/>
      <c r="AP43" s="162"/>
      <c r="AQ43" s="162"/>
      <c r="AR43" s="162"/>
      <c r="AS43" s="162"/>
      <c r="AT43" s="162"/>
      <c r="AU43" s="162"/>
      <c r="AV43" s="164"/>
      <c r="AW43" s="164"/>
      <c r="AX43" s="164"/>
      <c r="AY43" s="166">
        <f t="shared" si="15"/>
        <v>0</v>
      </c>
      <c r="AZ43" s="407" t="str">
        <f t="shared" si="16"/>
        <v/>
      </c>
      <c r="BA43" s="406">
        <f t="shared" si="17"/>
        <v>0</v>
      </c>
      <c r="BB43" s="406" t="str">
        <f t="shared" si="18"/>
        <v/>
      </c>
      <c r="BC43" s="406">
        <f t="shared" si="19"/>
        <v>0</v>
      </c>
      <c r="BD43" s="406" t="str">
        <f t="shared" si="20"/>
        <v/>
      </c>
      <c r="BE43" s="22">
        <f t="shared" si="21"/>
        <v>32590071</v>
      </c>
      <c r="BF43" s="193">
        <v>37.0</v>
      </c>
      <c r="BG43" s="405" t="str">
        <f t="shared" si="22"/>
        <v>Melani  Taveras Bautista</v>
      </c>
      <c r="BH43" s="414"/>
      <c r="BI43" s="414"/>
      <c r="BJ43" s="414"/>
      <c r="BK43" s="414"/>
      <c r="BL43" s="414"/>
      <c r="BM43" s="414"/>
      <c r="BN43" s="414"/>
      <c r="BO43" s="414"/>
      <c r="BP43" s="414"/>
      <c r="BQ43" s="414"/>
      <c r="BR43" s="246">
        <f t="shared" si="23"/>
        <v>0</v>
      </c>
      <c r="BS43" s="414"/>
      <c r="BT43" s="414"/>
      <c r="BU43" s="414"/>
      <c r="BV43" s="414"/>
      <c r="BW43" s="414"/>
    </row>
    <row r="44" ht="30.0" customHeight="1">
      <c r="A44" s="160">
        <f>'3A 2025 - 2026 DATOS DEL ESTUDI'!N41</f>
        <v>32790609</v>
      </c>
      <c r="B44" s="160">
        <v>38.0</v>
      </c>
      <c r="C44" s="161" t="str">
        <f>'3A 2025 - 2026 DATOS DEL ESTUDI'!B41</f>
        <v>Arianny  Tejada Guzmán</v>
      </c>
      <c r="D44" s="162" t="s">
        <v>559</v>
      </c>
      <c r="E44" s="162" t="s">
        <v>559</v>
      </c>
      <c r="F44" s="162" t="s">
        <v>559</v>
      </c>
      <c r="G44" s="162" t="s">
        <v>578</v>
      </c>
      <c r="H44" s="162" t="s">
        <v>559</v>
      </c>
      <c r="I44" s="162" t="s">
        <v>559</v>
      </c>
      <c r="J44" s="162"/>
      <c r="K44" s="163"/>
      <c r="L44" s="163"/>
      <c r="M44" s="163"/>
      <c r="N44" s="162">
        <f t="shared" si="1"/>
        <v>6</v>
      </c>
      <c r="O44" s="164" t="str">
        <f t="shared" si="2"/>
        <v/>
      </c>
      <c r="P44" s="165">
        <f t="shared" si="3"/>
        <v>0</v>
      </c>
      <c r="Q44" s="164" t="str">
        <f t="shared" si="4"/>
        <v/>
      </c>
      <c r="R44" s="166">
        <f t="shared" si="5"/>
        <v>1</v>
      </c>
      <c r="S44" s="164" t="str">
        <f t="shared" si="6"/>
        <v/>
      </c>
      <c r="T44" s="160">
        <v>38.0</v>
      </c>
      <c r="U44" s="161" t="str">
        <f t="shared" si="7"/>
        <v>Arianny  Tejada Guzmán</v>
      </c>
      <c r="V44" s="162"/>
      <c r="W44" s="162"/>
      <c r="X44" s="162"/>
      <c r="Y44" s="162"/>
      <c r="Z44" s="162"/>
      <c r="AA44" s="162"/>
      <c r="AB44" s="163"/>
      <c r="AC44" s="163"/>
      <c r="AD44" s="163"/>
      <c r="AE44" s="163"/>
      <c r="AF44" s="163">
        <f t="shared" si="8"/>
        <v>0</v>
      </c>
      <c r="AG44" s="164" t="str">
        <f t="shared" si="9"/>
        <v/>
      </c>
      <c r="AH44" s="166">
        <f t="shared" si="10"/>
        <v>0</v>
      </c>
      <c r="AI44" s="164" t="str">
        <f t="shared" si="11"/>
        <v/>
      </c>
      <c r="AJ44" s="166">
        <f t="shared" si="12"/>
        <v>0</v>
      </c>
      <c r="AK44" s="164"/>
      <c r="AL44" s="404">
        <f t="shared" si="13"/>
        <v>32790609</v>
      </c>
      <c r="AM44" s="160">
        <v>38.0</v>
      </c>
      <c r="AN44" s="405" t="str">
        <f t="shared" si="14"/>
        <v>Arianny  Tejada Guzmán</v>
      </c>
      <c r="AO44" s="162"/>
      <c r="AP44" s="162"/>
      <c r="AQ44" s="162"/>
      <c r="AR44" s="162"/>
      <c r="AS44" s="162"/>
      <c r="AT44" s="162"/>
      <c r="AU44" s="162"/>
      <c r="AV44" s="164"/>
      <c r="AW44" s="164"/>
      <c r="AX44" s="164"/>
      <c r="AY44" s="166">
        <f t="shared" si="15"/>
        <v>0</v>
      </c>
      <c r="AZ44" s="407" t="str">
        <f t="shared" si="16"/>
        <v/>
      </c>
      <c r="BA44" s="406">
        <f t="shared" si="17"/>
        <v>0</v>
      </c>
      <c r="BB44" s="406" t="str">
        <f t="shared" si="18"/>
        <v/>
      </c>
      <c r="BC44" s="406">
        <f t="shared" si="19"/>
        <v>0</v>
      </c>
      <c r="BD44" s="406" t="str">
        <f t="shared" si="20"/>
        <v/>
      </c>
      <c r="BE44" s="22">
        <f t="shared" si="21"/>
        <v>32790609</v>
      </c>
      <c r="BF44" s="411">
        <v>38.0</v>
      </c>
      <c r="BG44" s="405" t="str">
        <f t="shared" si="22"/>
        <v>Arianny  Tejada Guzmán</v>
      </c>
      <c r="BH44" s="414"/>
      <c r="BI44" s="414"/>
      <c r="BJ44" s="414"/>
      <c r="BK44" s="414"/>
      <c r="BL44" s="414"/>
      <c r="BM44" s="414"/>
      <c r="BN44" s="414"/>
      <c r="BO44" s="414"/>
      <c r="BP44" s="414"/>
      <c r="BQ44" s="414"/>
      <c r="BR44" s="246">
        <f t="shared" si="23"/>
        <v>0</v>
      </c>
      <c r="BS44" s="414"/>
      <c r="BT44" s="414"/>
      <c r="BU44" s="414"/>
      <c r="BV44" s="414"/>
      <c r="BW44" s="414"/>
    </row>
    <row r="45" ht="30.0" customHeight="1">
      <c r="A45" s="160">
        <f>'3A 2025 - 2026 DATOS DEL ESTUDI'!N42</f>
        <v>6758894</v>
      </c>
      <c r="B45" s="160">
        <v>39.0</v>
      </c>
      <c r="C45" s="161" t="str">
        <f>'3A 2025 - 2026 DATOS DEL ESTUDI'!B42</f>
        <v>Jeilyn Aliah Tejada</v>
      </c>
      <c r="D45" s="162" t="s">
        <v>559</v>
      </c>
      <c r="E45" s="162" t="s">
        <v>559</v>
      </c>
      <c r="F45" s="162" t="s">
        <v>559</v>
      </c>
      <c r="G45" s="162" t="s">
        <v>559</v>
      </c>
      <c r="H45" s="162" t="s">
        <v>559</v>
      </c>
      <c r="I45" s="162" t="s">
        <v>559</v>
      </c>
      <c r="J45" s="162"/>
      <c r="K45" s="163"/>
      <c r="L45" s="163"/>
      <c r="M45" s="163"/>
      <c r="N45" s="162">
        <f t="shared" si="1"/>
        <v>6</v>
      </c>
      <c r="O45" s="164" t="str">
        <f t="shared" si="2"/>
        <v/>
      </c>
      <c r="P45" s="165">
        <f t="shared" si="3"/>
        <v>0</v>
      </c>
      <c r="Q45" s="164" t="str">
        <f t="shared" si="4"/>
        <v/>
      </c>
      <c r="R45" s="166">
        <f t="shared" si="5"/>
        <v>0</v>
      </c>
      <c r="S45" s="164" t="str">
        <f t="shared" si="6"/>
        <v/>
      </c>
      <c r="T45" s="160">
        <v>39.0</v>
      </c>
      <c r="U45" s="161" t="str">
        <f t="shared" si="7"/>
        <v>Jeilyn Aliah Tejada</v>
      </c>
      <c r="V45" s="162"/>
      <c r="W45" s="162"/>
      <c r="X45" s="162"/>
      <c r="Y45" s="162"/>
      <c r="Z45" s="162"/>
      <c r="AA45" s="162"/>
      <c r="AB45" s="163"/>
      <c r="AC45" s="163"/>
      <c r="AD45" s="163"/>
      <c r="AE45" s="163"/>
      <c r="AF45" s="163">
        <f t="shared" si="8"/>
        <v>0</v>
      </c>
      <c r="AG45" s="164" t="str">
        <f t="shared" si="9"/>
        <v/>
      </c>
      <c r="AH45" s="166">
        <f t="shared" si="10"/>
        <v>0</v>
      </c>
      <c r="AI45" s="164" t="str">
        <f t="shared" si="11"/>
        <v/>
      </c>
      <c r="AJ45" s="166">
        <f t="shared" si="12"/>
        <v>0</v>
      </c>
      <c r="AK45" s="164"/>
      <c r="AL45" s="404">
        <f t="shared" si="13"/>
        <v>6758894</v>
      </c>
      <c r="AM45" s="160">
        <v>39.0</v>
      </c>
      <c r="AN45" s="405" t="str">
        <f t="shared" si="14"/>
        <v>Jeilyn Aliah Tejada</v>
      </c>
      <c r="AO45" s="162"/>
      <c r="AP45" s="162"/>
      <c r="AQ45" s="162"/>
      <c r="AR45" s="162"/>
      <c r="AS45" s="162"/>
      <c r="AT45" s="162"/>
      <c r="AU45" s="162"/>
      <c r="AV45" s="164"/>
      <c r="AW45" s="164"/>
      <c r="AX45" s="164"/>
      <c r="AY45" s="166">
        <f t="shared" si="15"/>
        <v>0</v>
      </c>
      <c r="AZ45" s="407" t="str">
        <f t="shared" si="16"/>
        <v/>
      </c>
      <c r="BA45" s="406">
        <f t="shared" si="17"/>
        <v>0</v>
      </c>
      <c r="BB45" s="406" t="str">
        <f t="shared" si="18"/>
        <v/>
      </c>
      <c r="BC45" s="406">
        <f t="shared" si="19"/>
        <v>0</v>
      </c>
      <c r="BD45" s="406" t="str">
        <f t="shared" si="20"/>
        <v/>
      </c>
      <c r="BE45" s="22">
        <f t="shared" si="21"/>
        <v>6758894</v>
      </c>
      <c r="BF45" s="193">
        <v>39.0</v>
      </c>
      <c r="BG45" s="405" t="str">
        <f t="shared" si="22"/>
        <v>Jeilyn Aliah Tejada</v>
      </c>
      <c r="BH45" s="414"/>
      <c r="BI45" s="414"/>
      <c r="BJ45" s="414"/>
      <c r="BK45" s="414"/>
      <c r="BL45" s="414"/>
      <c r="BM45" s="414"/>
      <c r="BN45" s="414"/>
      <c r="BO45" s="414"/>
      <c r="BP45" s="414"/>
      <c r="BQ45" s="414"/>
      <c r="BR45" s="246">
        <f t="shared" si="23"/>
        <v>0</v>
      </c>
      <c r="BS45" s="414"/>
      <c r="BT45" s="414"/>
      <c r="BU45" s="414"/>
      <c r="BV45" s="414"/>
      <c r="BW45" s="414"/>
    </row>
    <row r="46" ht="30.0" customHeight="1">
      <c r="A46" s="160">
        <f>'3A 2025 - 2026 DATOS DEL ESTUDI'!N43</f>
        <v>32718082</v>
      </c>
      <c r="B46" s="160">
        <v>40.0</v>
      </c>
      <c r="C46" s="161" t="str">
        <f>'3A 2025 - 2026 DATOS DEL ESTUDI'!B43</f>
        <v>Rosenny  Ureña Arias</v>
      </c>
      <c r="D46" s="162" t="s">
        <v>559</v>
      </c>
      <c r="E46" s="162" t="s">
        <v>559</v>
      </c>
      <c r="F46" s="162" t="s">
        <v>559</v>
      </c>
      <c r="G46" s="162" t="s">
        <v>559</v>
      </c>
      <c r="H46" s="162" t="s">
        <v>559</v>
      </c>
      <c r="I46" s="162" t="s">
        <v>559</v>
      </c>
      <c r="J46" s="162"/>
      <c r="K46" s="163"/>
      <c r="L46" s="163"/>
      <c r="M46" s="163"/>
      <c r="N46" s="162">
        <f t="shared" si="1"/>
        <v>6</v>
      </c>
      <c r="O46" s="164" t="str">
        <f t="shared" si="2"/>
        <v/>
      </c>
      <c r="P46" s="165">
        <f t="shared" si="3"/>
        <v>0</v>
      </c>
      <c r="Q46" s="164" t="str">
        <f t="shared" si="4"/>
        <v/>
      </c>
      <c r="R46" s="166">
        <f t="shared" si="5"/>
        <v>0</v>
      </c>
      <c r="S46" s="164" t="str">
        <f t="shared" si="6"/>
        <v/>
      </c>
      <c r="T46" s="160">
        <v>40.0</v>
      </c>
      <c r="U46" s="161" t="str">
        <f t="shared" si="7"/>
        <v>Rosenny  Ureña Arias</v>
      </c>
      <c r="V46" s="162"/>
      <c r="W46" s="162"/>
      <c r="X46" s="162"/>
      <c r="Y46" s="162"/>
      <c r="Z46" s="162"/>
      <c r="AA46" s="162"/>
      <c r="AB46" s="163"/>
      <c r="AC46" s="163"/>
      <c r="AD46" s="163"/>
      <c r="AE46" s="163"/>
      <c r="AF46" s="163">
        <f t="shared" si="8"/>
        <v>0</v>
      </c>
      <c r="AG46" s="164" t="str">
        <f t="shared" si="9"/>
        <v/>
      </c>
      <c r="AH46" s="166">
        <f t="shared" si="10"/>
        <v>0</v>
      </c>
      <c r="AI46" s="164" t="str">
        <f t="shared" si="11"/>
        <v/>
      </c>
      <c r="AJ46" s="166">
        <f t="shared" si="12"/>
        <v>0</v>
      </c>
      <c r="AK46" s="164"/>
      <c r="AL46" s="404">
        <f t="shared" si="13"/>
        <v>32718082</v>
      </c>
      <c r="AM46" s="160">
        <v>40.0</v>
      </c>
      <c r="AN46" s="405" t="str">
        <f t="shared" si="14"/>
        <v>Rosenny  Ureña Arias</v>
      </c>
      <c r="AO46" s="162"/>
      <c r="AP46" s="162"/>
      <c r="AQ46" s="162"/>
      <c r="AR46" s="162"/>
      <c r="AS46" s="162"/>
      <c r="AT46" s="162"/>
      <c r="AU46" s="162"/>
      <c r="AV46" s="164"/>
      <c r="AW46" s="164"/>
      <c r="AX46" s="164"/>
      <c r="AY46" s="166">
        <f t="shared" si="15"/>
        <v>0</v>
      </c>
      <c r="AZ46" s="407" t="str">
        <f t="shared" si="16"/>
        <v/>
      </c>
      <c r="BA46" s="406">
        <f t="shared" si="17"/>
        <v>0</v>
      </c>
      <c r="BB46" s="406" t="str">
        <f t="shared" si="18"/>
        <v/>
      </c>
      <c r="BC46" s="406">
        <f t="shared" si="19"/>
        <v>0</v>
      </c>
      <c r="BD46" s="406" t="str">
        <f t="shared" si="20"/>
        <v/>
      </c>
      <c r="BE46" s="22">
        <f t="shared" si="21"/>
        <v>32718082</v>
      </c>
      <c r="BF46" s="193">
        <v>40.0</v>
      </c>
      <c r="BG46" s="405" t="str">
        <f t="shared" si="22"/>
        <v>Rosenny  Ureña Arias</v>
      </c>
      <c r="BH46" s="414"/>
      <c r="BI46" s="414"/>
      <c r="BJ46" s="414"/>
      <c r="BK46" s="414"/>
      <c r="BL46" s="414"/>
      <c r="BM46" s="414"/>
      <c r="BN46" s="414"/>
      <c r="BO46" s="414"/>
      <c r="BP46" s="414"/>
      <c r="BQ46" s="414"/>
      <c r="BR46" s="246">
        <f t="shared" si="23"/>
        <v>0</v>
      </c>
      <c r="BS46" s="414"/>
      <c r="BT46" s="414"/>
      <c r="BU46" s="414"/>
      <c r="BV46" s="414"/>
      <c r="BW46" s="414"/>
    </row>
    <row r="47" ht="30.0" customHeight="1">
      <c r="A47" s="160">
        <f>'3A 2025 - 2026 DATOS DEL ESTUDI'!N44</f>
        <v>6963146</v>
      </c>
      <c r="B47" s="160">
        <v>41.0</v>
      </c>
      <c r="C47" s="161" t="str">
        <f>'3A 2025 - 2026 DATOS DEL ESTUDI'!B44</f>
        <v>Jonathan  De Jesús Valerio Felipe</v>
      </c>
      <c r="D47" s="162" t="s">
        <v>559</v>
      </c>
      <c r="E47" s="162" t="s">
        <v>559</v>
      </c>
      <c r="F47" s="162" t="s">
        <v>559</v>
      </c>
      <c r="G47" s="162" t="s">
        <v>559</v>
      </c>
      <c r="H47" s="162" t="s">
        <v>559</v>
      </c>
      <c r="I47" s="162" t="s">
        <v>559</v>
      </c>
      <c r="J47" s="162"/>
      <c r="K47" s="163"/>
      <c r="L47" s="163"/>
      <c r="M47" s="163"/>
      <c r="N47" s="162">
        <f t="shared" si="1"/>
        <v>6</v>
      </c>
      <c r="O47" s="164" t="str">
        <f t="shared" si="2"/>
        <v/>
      </c>
      <c r="P47" s="165">
        <f t="shared" si="3"/>
        <v>0</v>
      </c>
      <c r="Q47" s="164" t="str">
        <f t="shared" si="4"/>
        <v/>
      </c>
      <c r="R47" s="166">
        <f t="shared" si="5"/>
        <v>0</v>
      </c>
      <c r="S47" s="164" t="str">
        <f t="shared" si="6"/>
        <v/>
      </c>
      <c r="T47" s="160">
        <v>41.0</v>
      </c>
      <c r="U47" s="161" t="str">
        <f t="shared" si="7"/>
        <v>Jonathan  De Jesús Valerio Felipe</v>
      </c>
      <c r="V47" s="162"/>
      <c r="W47" s="162"/>
      <c r="X47" s="162"/>
      <c r="Y47" s="162"/>
      <c r="Z47" s="162"/>
      <c r="AA47" s="162"/>
      <c r="AB47" s="163"/>
      <c r="AC47" s="163"/>
      <c r="AD47" s="163"/>
      <c r="AE47" s="163"/>
      <c r="AF47" s="163">
        <f t="shared" si="8"/>
        <v>0</v>
      </c>
      <c r="AG47" s="164" t="str">
        <f t="shared" si="9"/>
        <v/>
      </c>
      <c r="AH47" s="166">
        <f t="shared" si="10"/>
        <v>0</v>
      </c>
      <c r="AI47" s="164" t="str">
        <f t="shared" si="11"/>
        <v/>
      </c>
      <c r="AJ47" s="166">
        <f t="shared" si="12"/>
        <v>0</v>
      </c>
      <c r="AK47" s="164"/>
      <c r="AL47" s="404">
        <f t="shared" si="13"/>
        <v>6963146</v>
      </c>
      <c r="AM47" s="160">
        <v>41.0</v>
      </c>
      <c r="AN47" s="405" t="str">
        <f t="shared" si="14"/>
        <v>Jonathan  De Jesús Valerio Felipe</v>
      </c>
      <c r="AO47" s="162"/>
      <c r="AP47" s="162"/>
      <c r="AQ47" s="162"/>
      <c r="AR47" s="162"/>
      <c r="AS47" s="162"/>
      <c r="AT47" s="162"/>
      <c r="AU47" s="162"/>
      <c r="AV47" s="164"/>
      <c r="AW47" s="164"/>
      <c r="AX47" s="164"/>
      <c r="AY47" s="166">
        <f t="shared" si="15"/>
        <v>0</v>
      </c>
      <c r="AZ47" s="407" t="str">
        <f t="shared" si="16"/>
        <v/>
      </c>
      <c r="BA47" s="406">
        <f t="shared" si="17"/>
        <v>0</v>
      </c>
      <c r="BB47" s="406" t="str">
        <f t="shared" si="18"/>
        <v/>
      </c>
      <c r="BC47" s="406">
        <f t="shared" si="19"/>
        <v>0</v>
      </c>
      <c r="BD47" s="406" t="str">
        <f t="shared" si="20"/>
        <v/>
      </c>
      <c r="BE47" s="22">
        <f t="shared" si="21"/>
        <v>6963146</v>
      </c>
      <c r="BF47" s="193">
        <v>41.0</v>
      </c>
      <c r="BG47" s="405" t="str">
        <f t="shared" si="22"/>
        <v>Jonathan  De Jesús Valerio Felipe</v>
      </c>
      <c r="BH47" s="414"/>
      <c r="BI47" s="414"/>
      <c r="BJ47" s="414"/>
      <c r="BK47" s="414"/>
      <c r="BL47" s="414"/>
      <c r="BM47" s="414"/>
      <c r="BN47" s="414"/>
      <c r="BO47" s="414"/>
      <c r="BP47" s="414"/>
      <c r="BQ47" s="414"/>
      <c r="BR47" s="246">
        <f t="shared" si="23"/>
        <v>0</v>
      </c>
      <c r="BS47" s="414"/>
    </row>
    <row r="48" ht="30.0" customHeight="1">
      <c r="A48" s="160">
        <f>'3A 2025 - 2026 DATOS DEL ESTUDI'!N45</f>
        <v>33608163</v>
      </c>
      <c r="B48" s="160">
        <v>42.0</v>
      </c>
      <c r="C48" s="161" t="str">
        <f>'3A 2025 - 2026 DATOS DEL ESTUDI'!B45</f>
        <v>Crisleydi  Turbí</v>
      </c>
      <c r="D48" s="162" t="s">
        <v>559</v>
      </c>
      <c r="E48" s="162" t="s">
        <v>559</v>
      </c>
      <c r="F48" s="162" t="s">
        <v>559</v>
      </c>
      <c r="G48" s="162" t="s">
        <v>559</v>
      </c>
      <c r="H48" s="162" t="s">
        <v>559</v>
      </c>
      <c r="I48" s="162" t="s">
        <v>559</v>
      </c>
      <c r="J48" s="162"/>
      <c r="K48" s="163"/>
      <c r="L48" s="163"/>
      <c r="M48" s="163"/>
      <c r="N48" s="162">
        <f t="shared" si="1"/>
        <v>6</v>
      </c>
      <c r="O48" s="164" t="str">
        <f t="shared" si="2"/>
        <v/>
      </c>
      <c r="P48" s="165">
        <f t="shared" si="3"/>
        <v>0</v>
      </c>
      <c r="Q48" s="164" t="str">
        <f t="shared" si="4"/>
        <v/>
      </c>
      <c r="R48" s="166">
        <f t="shared" si="5"/>
        <v>0</v>
      </c>
      <c r="S48" s="164" t="str">
        <f t="shared" si="6"/>
        <v/>
      </c>
      <c r="T48" s="160">
        <v>42.0</v>
      </c>
      <c r="U48" s="161" t="str">
        <f t="shared" si="7"/>
        <v>Crisleydi  Turbí</v>
      </c>
      <c r="V48" s="162"/>
      <c r="W48" s="162"/>
      <c r="X48" s="162"/>
      <c r="Y48" s="162"/>
      <c r="Z48" s="162"/>
      <c r="AA48" s="162"/>
      <c r="AB48" s="163"/>
      <c r="AC48" s="163"/>
      <c r="AD48" s="163"/>
      <c r="AE48" s="163"/>
      <c r="AF48" s="163">
        <f t="shared" si="8"/>
        <v>0</v>
      </c>
      <c r="AG48" s="164" t="str">
        <f t="shared" si="9"/>
        <v/>
      </c>
      <c r="AH48" s="166">
        <f t="shared" si="10"/>
        <v>0</v>
      </c>
      <c r="AI48" s="164" t="str">
        <f t="shared" si="11"/>
        <v/>
      </c>
      <c r="AJ48" s="166">
        <f t="shared" si="12"/>
        <v>0</v>
      </c>
      <c r="AK48" s="164"/>
      <c r="AL48" s="404">
        <f t="shared" si="13"/>
        <v>33608163</v>
      </c>
      <c r="AM48" s="160">
        <v>42.0</v>
      </c>
      <c r="AN48" s="405" t="str">
        <f t="shared" si="14"/>
        <v>Crisleydi  Turbí</v>
      </c>
      <c r="AO48" s="162"/>
      <c r="AP48" s="162"/>
      <c r="AQ48" s="162"/>
      <c r="AR48" s="162"/>
      <c r="AS48" s="162"/>
      <c r="AT48" s="162"/>
      <c r="AU48" s="162"/>
      <c r="AV48" s="164"/>
      <c r="AW48" s="164"/>
      <c r="AX48" s="164"/>
      <c r="AY48" s="166">
        <f t="shared" si="15"/>
        <v>0</v>
      </c>
      <c r="AZ48" s="407" t="str">
        <f t="shared" si="16"/>
        <v/>
      </c>
      <c r="BA48" s="406">
        <f t="shared" si="17"/>
        <v>0</v>
      </c>
      <c r="BB48" s="406" t="str">
        <f t="shared" si="18"/>
        <v/>
      </c>
      <c r="BC48" s="406">
        <f t="shared" si="19"/>
        <v>0</v>
      </c>
      <c r="BD48" s="406" t="str">
        <f t="shared" si="20"/>
        <v/>
      </c>
      <c r="BE48" s="22">
        <f t="shared" si="21"/>
        <v>33608163</v>
      </c>
      <c r="BF48" s="193">
        <v>42.0</v>
      </c>
      <c r="BG48" s="405" t="str">
        <f t="shared" si="22"/>
        <v>Crisleydi  Turbí</v>
      </c>
      <c r="BH48" s="414"/>
      <c r="BI48" s="414"/>
      <c r="BJ48" s="414"/>
      <c r="BK48" s="414"/>
      <c r="BL48" s="414"/>
      <c r="BM48" s="414"/>
      <c r="BN48" s="414"/>
      <c r="BO48" s="414"/>
      <c r="BP48" s="414"/>
      <c r="BQ48" s="414"/>
      <c r="BR48" s="246">
        <f t="shared" si="23"/>
        <v>0</v>
      </c>
      <c r="BS48" s="414"/>
    </row>
    <row r="49" ht="30.0" customHeight="1">
      <c r="A49" s="160">
        <f>'3A 2025 - 2026 DATOS DEL ESTUDI'!N46</f>
        <v>32642782</v>
      </c>
      <c r="B49" s="160">
        <v>43.0</v>
      </c>
      <c r="C49" s="161" t="str">
        <f>'3A 2025 - 2026 DATOS DEL ESTUDI'!B46</f>
        <v>Jhoangel Rafael Vargas Ulloa</v>
      </c>
      <c r="D49" s="162" t="s">
        <v>559</v>
      </c>
      <c r="E49" s="162" t="s">
        <v>559</v>
      </c>
      <c r="F49" s="162" t="s">
        <v>559</v>
      </c>
      <c r="G49" s="162" t="s">
        <v>559</v>
      </c>
      <c r="H49" s="162" t="s">
        <v>559</v>
      </c>
      <c r="I49" s="162" t="s">
        <v>559</v>
      </c>
      <c r="J49" s="162"/>
      <c r="K49" s="163"/>
      <c r="L49" s="163"/>
      <c r="M49" s="163"/>
      <c r="N49" s="162">
        <f t="shared" si="1"/>
        <v>6</v>
      </c>
      <c r="O49" s="164" t="str">
        <f t="shared" si="2"/>
        <v/>
      </c>
      <c r="P49" s="165">
        <f t="shared" si="3"/>
        <v>0</v>
      </c>
      <c r="Q49" s="164" t="str">
        <f t="shared" si="4"/>
        <v/>
      </c>
      <c r="R49" s="166">
        <f t="shared" si="5"/>
        <v>0</v>
      </c>
      <c r="S49" s="164" t="str">
        <f t="shared" si="6"/>
        <v/>
      </c>
      <c r="T49" s="160">
        <v>43.0</v>
      </c>
      <c r="U49" s="161" t="str">
        <f t="shared" si="7"/>
        <v>Jhoangel Rafael Vargas Ulloa</v>
      </c>
      <c r="V49" s="162"/>
      <c r="W49" s="162"/>
      <c r="X49" s="162"/>
      <c r="Y49" s="162"/>
      <c r="Z49" s="162"/>
      <c r="AA49" s="162"/>
      <c r="AB49" s="163"/>
      <c r="AC49" s="163"/>
      <c r="AD49" s="163"/>
      <c r="AE49" s="163"/>
      <c r="AF49" s="163">
        <f t="shared" si="8"/>
        <v>0</v>
      </c>
      <c r="AG49" s="164" t="str">
        <f t="shared" si="9"/>
        <v/>
      </c>
      <c r="AH49" s="166">
        <f t="shared" si="10"/>
        <v>0</v>
      </c>
      <c r="AI49" s="164" t="str">
        <f t="shared" si="11"/>
        <v/>
      </c>
      <c r="AJ49" s="166">
        <f t="shared" si="12"/>
        <v>0</v>
      </c>
      <c r="AK49" s="164"/>
      <c r="AL49" s="404">
        <f t="shared" si="13"/>
        <v>32642782</v>
      </c>
      <c r="AM49" s="160">
        <v>43.0</v>
      </c>
      <c r="AN49" s="405" t="str">
        <f t="shared" si="14"/>
        <v>Jhoangel Rafael Vargas Ulloa</v>
      </c>
      <c r="AO49" s="162"/>
      <c r="AP49" s="162"/>
      <c r="AQ49" s="162"/>
      <c r="AR49" s="162"/>
      <c r="AS49" s="162"/>
      <c r="AT49" s="162"/>
      <c r="AU49" s="162"/>
      <c r="AV49" s="164"/>
      <c r="AW49" s="164"/>
      <c r="AX49" s="164"/>
      <c r="AY49" s="166">
        <f t="shared" si="15"/>
        <v>0</v>
      </c>
      <c r="AZ49" s="407" t="str">
        <f t="shared" si="16"/>
        <v/>
      </c>
      <c r="BA49" s="406">
        <f t="shared" si="17"/>
        <v>0</v>
      </c>
      <c r="BB49" s="406" t="str">
        <f t="shared" si="18"/>
        <v/>
      </c>
      <c r="BC49" s="406">
        <f t="shared" si="19"/>
        <v>0</v>
      </c>
      <c r="BD49" s="406" t="str">
        <f t="shared" si="20"/>
        <v/>
      </c>
      <c r="BE49" s="22">
        <f t="shared" si="21"/>
        <v>32642782</v>
      </c>
      <c r="BF49" s="193">
        <v>43.0</v>
      </c>
      <c r="BG49" s="405" t="str">
        <f t="shared" si="22"/>
        <v>Jhoangel Rafael Vargas Ulloa</v>
      </c>
      <c r="BH49" s="414"/>
      <c r="BI49" s="414"/>
      <c r="BJ49" s="414"/>
      <c r="BK49" s="414"/>
      <c r="BL49" s="414"/>
      <c r="BM49" s="414"/>
      <c r="BN49" s="414"/>
      <c r="BO49" s="414"/>
      <c r="BP49" s="414"/>
      <c r="BQ49" s="414"/>
      <c r="BR49" s="246">
        <f t="shared" si="23"/>
        <v>0</v>
      </c>
      <c r="BS49" s="414"/>
    </row>
    <row r="50" ht="30.0" customHeight="1">
      <c r="A50" s="160">
        <f>'3A 2025 - 2026 DATOS DEL ESTUDI'!N47</f>
        <v>32542484</v>
      </c>
      <c r="B50" s="160">
        <v>44.0</v>
      </c>
      <c r="C50" s="161" t="str">
        <f>'3A 2025 - 2026 DATOS DEL ESTUDI'!B47</f>
        <v>Leslie  Cruz Espinal</v>
      </c>
      <c r="D50" s="162" t="s">
        <v>559</v>
      </c>
      <c r="E50" s="162" t="s">
        <v>559</v>
      </c>
      <c r="F50" s="162" t="s">
        <v>559</v>
      </c>
      <c r="G50" s="162" t="s">
        <v>559</v>
      </c>
      <c r="H50" s="162" t="s">
        <v>559</v>
      </c>
      <c r="I50" s="162" t="s">
        <v>559</v>
      </c>
      <c r="J50" s="162"/>
      <c r="K50" s="163"/>
      <c r="L50" s="163"/>
      <c r="M50" s="163"/>
      <c r="N50" s="162">
        <f t="shared" si="1"/>
        <v>6</v>
      </c>
      <c r="O50" s="164" t="str">
        <f t="shared" si="2"/>
        <v/>
      </c>
      <c r="P50" s="165">
        <f t="shared" si="3"/>
        <v>0</v>
      </c>
      <c r="Q50" s="164" t="str">
        <f t="shared" si="4"/>
        <v/>
      </c>
      <c r="R50" s="166">
        <f t="shared" si="5"/>
        <v>0</v>
      </c>
      <c r="S50" s="164" t="str">
        <f t="shared" si="6"/>
        <v/>
      </c>
      <c r="T50" s="160">
        <v>44.0</v>
      </c>
      <c r="U50" s="161" t="str">
        <f t="shared" si="7"/>
        <v>Leslie  Cruz Espinal</v>
      </c>
      <c r="V50" s="162"/>
      <c r="W50" s="162"/>
      <c r="X50" s="162"/>
      <c r="Y50" s="162"/>
      <c r="Z50" s="162"/>
      <c r="AA50" s="162"/>
      <c r="AB50" s="163"/>
      <c r="AC50" s="163"/>
      <c r="AD50" s="163"/>
      <c r="AE50" s="163"/>
      <c r="AF50" s="163">
        <f t="shared" si="8"/>
        <v>0</v>
      </c>
      <c r="AG50" s="164" t="str">
        <f t="shared" si="9"/>
        <v/>
      </c>
      <c r="AH50" s="166">
        <f t="shared" si="10"/>
        <v>0</v>
      </c>
      <c r="AI50" s="164" t="str">
        <f t="shared" si="11"/>
        <v/>
      </c>
      <c r="AJ50" s="166">
        <f t="shared" si="12"/>
        <v>0</v>
      </c>
      <c r="AK50" s="164"/>
      <c r="AL50" s="404">
        <f t="shared" si="13"/>
        <v>32542484</v>
      </c>
      <c r="AM50" s="160">
        <v>44.0</v>
      </c>
      <c r="AN50" s="405" t="str">
        <f t="shared" si="14"/>
        <v>Leslie  Cruz Espinal</v>
      </c>
      <c r="AO50" s="162"/>
      <c r="AP50" s="162"/>
      <c r="AQ50" s="162"/>
      <c r="AR50" s="162"/>
      <c r="AS50" s="162"/>
      <c r="AT50" s="162"/>
      <c r="AU50" s="162"/>
      <c r="AV50" s="164"/>
      <c r="AW50" s="164"/>
      <c r="AX50" s="164"/>
      <c r="AY50" s="166">
        <f t="shared" si="15"/>
        <v>0</v>
      </c>
      <c r="AZ50" s="407" t="str">
        <f t="shared" si="16"/>
        <v/>
      </c>
      <c r="BA50" s="406">
        <f t="shared" si="17"/>
        <v>0</v>
      </c>
      <c r="BB50" s="406" t="str">
        <f t="shared" si="18"/>
        <v/>
      </c>
      <c r="BC50" s="406">
        <f t="shared" si="19"/>
        <v>0</v>
      </c>
      <c r="BD50" s="406" t="str">
        <f t="shared" si="20"/>
        <v/>
      </c>
      <c r="BE50" s="22">
        <f t="shared" si="21"/>
        <v>32542484</v>
      </c>
      <c r="BF50" s="193">
        <v>44.0</v>
      </c>
      <c r="BG50" s="405" t="str">
        <f t="shared" si="22"/>
        <v>Leslie  Cruz Espinal</v>
      </c>
      <c r="BH50" s="414"/>
      <c r="BI50" s="414"/>
      <c r="BJ50" s="414"/>
      <c r="BK50" s="414"/>
      <c r="BL50" s="414"/>
      <c r="BM50" s="414"/>
      <c r="BN50" s="414"/>
      <c r="BO50" s="414"/>
      <c r="BP50" s="414"/>
      <c r="BQ50" s="414"/>
      <c r="BR50" s="246">
        <f t="shared" si="23"/>
        <v>0</v>
      </c>
      <c r="BS50" s="414"/>
    </row>
    <row r="51" ht="30.0" customHeight="1">
      <c r="A51" s="160" t="str">
        <f>'3A 2025 - 2026 DATOS DEL ESTUDI'!N48</f>
        <v/>
      </c>
      <c r="B51" s="160">
        <v>45.0</v>
      </c>
      <c r="C51" s="161" t="str">
        <f>'3A 2025 - 2026 DATOS DEL ESTUDI'!B48</f>
        <v/>
      </c>
      <c r="D51" s="162"/>
      <c r="E51" s="162"/>
      <c r="F51" s="162"/>
      <c r="G51" s="162"/>
      <c r="H51" s="162"/>
      <c r="I51" s="162"/>
      <c r="J51" s="162"/>
      <c r="K51" s="163"/>
      <c r="L51" s="163"/>
      <c r="M51" s="163"/>
      <c r="N51" s="162">
        <f t="shared" si="1"/>
        <v>0</v>
      </c>
      <c r="O51" s="164" t="str">
        <f t="shared" si="2"/>
        <v/>
      </c>
      <c r="P51" s="165">
        <f t="shared" si="3"/>
        <v>0</v>
      </c>
      <c r="Q51" s="164" t="str">
        <f t="shared" si="4"/>
        <v/>
      </c>
      <c r="R51" s="166">
        <f t="shared" si="5"/>
        <v>0</v>
      </c>
      <c r="S51" s="164" t="str">
        <f t="shared" si="6"/>
        <v/>
      </c>
      <c r="T51" s="160">
        <v>45.0</v>
      </c>
      <c r="U51" s="161" t="str">
        <f t="shared" si="7"/>
        <v/>
      </c>
      <c r="V51" s="162"/>
      <c r="W51" s="162"/>
      <c r="X51" s="162"/>
      <c r="Y51" s="162"/>
      <c r="Z51" s="162"/>
      <c r="AA51" s="162"/>
      <c r="AB51" s="163"/>
      <c r="AC51" s="163"/>
      <c r="AD51" s="163"/>
      <c r="AE51" s="163"/>
      <c r="AF51" s="163">
        <f t="shared" si="8"/>
        <v>0</v>
      </c>
      <c r="AG51" s="164" t="str">
        <f t="shared" si="9"/>
        <v/>
      </c>
      <c r="AH51" s="166">
        <f t="shared" si="10"/>
        <v>0</v>
      </c>
      <c r="AI51" s="164" t="str">
        <f t="shared" si="11"/>
        <v/>
      </c>
      <c r="AJ51" s="166">
        <f t="shared" si="12"/>
        <v>0</v>
      </c>
      <c r="AK51" s="164"/>
      <c r="AL51" s="404" t="str">
        <f t="shared" si="13"/>
        <v/>
      </c>
      <c r="AM51" s="160">
        <v>45.0</v>
      </c>
      <c r="AN51" s="405" t="str">
        <f t="shared" si="14"/>
        <v/>
      </c>
      <c r="AO51" s="162"/>
      <c r="AP51" s="162"/>
      <c r="AQ51" s="162"/>
      <c r="AR51" s="162"/>
      <c r="AS51" s="162"/>
      <c r="AT51" s="162"/>
      <c r="AU51" s="162"/>
      <c r="AV51" s="164"/>
      <c r="AW51" s="164"/>
      <c r="AX51" s="164"/>
      <c r="AY51" s="166">
        <f t="shared" si="15"/>
        <v>0</v>
      </c>
      <c r="AZ51" s="407" t="str">
        <f t="shared" si="16"/>
        <v/>
      </c>
      <c r="BA51" s="406">
        <f t="shared" si="17"/>
        <v>0</v>
      </c>
      <c r="BB51" s="406" t="str">
        <f t="shared" si="18"/>
        <v/>
      </c>
      <c r="BC51" s="406">
        <f t="shared" si="19"/>
        <v>0</v>
      </c>
      <c r="BD51" s="406" t="str">
        <f t="shared" si="20"/>
        <v/>
      </c>
      <c r="BE51" s="22" t="str">
        <f t="shared" si="21"/>
        <v/>
      </c>
      <c r="BF51" s="193">
        <v>45.0</v>
      </c>
      <c r="BG51" s="405" t="str">
        <f t="shared" si="22"/>
        <v/>
      </c>
      <c r="BH51" s="414"/>
      <c r="BI51" s="414"/>
      <c r="BJ51" s="414"/>
      <c r="BK51" s="414"/>
      <c r="BL51" s="414"/>
      <c r="BM51" s="414"/>
      <c r="BN51" s="414"/>
      <c r="BO51" s="414"/>
      <c r="BP51" s="414"/>
      <c r="BQ51" s="414"/>
      <c r="BR51" s="246">
        <f t="shared" si="23"/>
        <v>0</v>
      </c>
      <c r="BS51" s="414"/>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X3 AQ3">
      <formula1>'AEA351'!$CC$6:$CC$17</formula1>
    </dataValidation>
    <dataValidation type="list" allowBlank="1" showErrorMessage="1" sqref="D1">
      <formula1>'AEA351'!$CB$6:$CB$14</formula1>
    </dataValidation>
    <dataValidation type="list" allowBlank="1" showErrorMessage="1" sqref="F3 BJ3">
      <formula1>'AEA351'!$CC$6:$CC$18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69" t="s">
        <v>873</v>
      </c>
    </row>
    <row r="2">
      <c r="A2" s="370" t="s">
        <v>874</v>
      </c>
      <c r="B2" s="16"/>
      <c r="C2" s="371" t="s">
        <v>584</v>
      </c>
      <c r="D2" s="371" t="s">
        <v>585</v>
      </c>
    </row>
    <row r="3">
      <c r="A3" s="175" t="s">
        <v>586</v>
      </c>
      <c r="B3" s="175" t="s">
        <v>587</v>
      </c>
      <c r="C3" s="176" t="s">
        <v>588</v>
      </c>
      <c r="D3" s="16"/>
    </row>
    <row r="4">
      <c r="A4" s="157" t="s">
        <v>589</v>
      </c>
      <c r="B4" s="177" t="s">
        <v>875</v>
      </c>
      <c r="C4" s="178" t="s">
        <v>876</v>
      </c>
      <c r="D4" s="16"/>
    </row>
    <row r="5">
      <c r="A5" s="157" t="s">
        <v>877</v>
      </c>
      <c r="B5" s="177" t="s">
        <v>878</v>
      </c>
      <c r="C5" s="178" t="s">
        <v>879</v>
      </c>
      <c r="D5" s="16"/>
    </row>
    <row r="6">
      <c r="A6" s="157" t="s">
        <v>776</v>
      </c>
      <c r="B6" s="177" t="s">
        <v>880</v>
      </c>
      <c r="C6" s="178" t="s">
        <v>881</v>
      </c>
      <c r="D6" s="16"/>
    </row>
    <row r="7">
      <c r="A7" s="157" t="s">
        <v>882</v>
      </c>
      <c r="B7" s="177" t="s">
        <v>883</v>
      </c>
      <c r="C7" s="178" t="s">
        <v>884</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69" t="s">
        <v>873</v>
      </c>
    </row>
    <row r="2">
      <c r="A2" s="370" t="s">
        <v>885</v>
      </c>
      <c r="B2" s="16"/>
      <c r="C2" s="371" t="s">
        <v>584</v>
      </c>
      <c r="D2" s="371" t="s">
        <v>585</v>
      </c>
    </row>
    <row r="3">
      <c r="A3" s="175" t="s">
        <v>586</v>
      </c>
      <c r="B3" s="175" t="s">
        <v>587</v>
      </c>
      <c r="C3" s="176" t="s">
        <v>588</v>
      </c>
      <c r="D3" s="16"/>
    </row>
    <row r="4">
      <c r="A4" s="157" t="s">
        <v>781</v>
      </c>
      <c r="B4" s="177" t="s">
        <v>886</v>
      </c>
      <c r="C4" s="178" t="s">
        <v>887</v>
      </c>
      <c r="D4" s="16"/>
    </row>
    <row r="5">
      <c r="A5" s="157" t="s">
        <v>888</v>
      </c>
      <c r="B5" s="177" t="s">
        <v>889</v>
      </c>
      <c r="C5" s="178" t="s">
        <v>890</v>
      </c>
      <c r="D5" s="16"/>
    </row>
    <row r="6">
      <c r="A6" s="157" t="s">
        <v>891</v>
      </c>
      <c r="B6" s="177" t="s">
        <v>892</v>
      </c>
      <c r="C6" s="178" t="s">
        <v>893</v>
      </c>
      <c r="D6" s="16"/>
    </row>
    <row r="7">
      <c r="A7" s="179" t="s">
        <v>610</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611</v>
      </c>
      <c r="B1" s="181" t="s">
        <v>612</v>
      </c>
    </row>
    <row r="2">
      <c r="A2" s="182" t="s">
        <v>613</v>
      </c>
      <c r="B2" s="182" t="s">
        <v>614</v>
      </c>
      <c r="C2" s="182" t="s">
        <v>615</v>
      </c>
    </row>
    <row r="3" ht="783.0" customHeight="1">
      <c r="A3" s="279" t="s">
        <v>894</v>
      </c>
      <c r="B3" s="264" t="s">
        <v>895</v>
      </c>
      <c r="C3" s="185" t="s">
        <v>896</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619</v>
      </c>
      <c r="B1" s="181" t="s">
        <v>612</v>
      </c>
    </row>
    <row r="2">
      <c r="A2" s="182" t="s">
        <v>613</v>
      </c>
      <c r="B2" s="182" t="s">
        <v>614</v>
      </c>
      <c r="C2" s="182" t="s">
        <v>615</v>
      </c>
    </row>
    <row r="3" ht="783.0" customHeight="1">
      <c r="A3" s="183" t="s">
        <v>894</v>
      </c>
      <c r="B3" s="184" t="s">
        <v>897</v>
      </c>
      <c r="C3" s="185" t="s">
        <v>898</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622</v>
      </c>
      <c r="B1" s="181" t="s">
        <v>612</v>
      </c>
    </row>
    <row r="2">
      <c r="A2" s="182" t="s">
        <v>613</v>
      </c>
      <c r="B2" s="182" t="s">
        <v>614</v>
      </c>
      <c r="C2" s="182" t="s">
        <v>615</v>
      </c>
    </row>
    <row r="3" ht="783.0" customHeight="1">
      <c r="A3" s="183" t="s">
        <v>894</v>
      </c>
      <c r="B3" s="184" t="s">
        <v>899</v>
      </c>
      <c r="C3" s="185" t="s">
        <v>900</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625</v>
      </c>
      <c r="B1" s="181" t="s">
        <v>612</v>
      </c>
    </row>
    <row r="2">
      <c r="A2" s="182" t="s">
        <v>613</v>
      </c>
      <c r="B2" s="182" t="s">
        <v>614</v>
      </c>
      <c r="C2" s="182" t="s">
        <v>615</v>
      </c>
    </row>
    <row r="3" ht="783.0" customHeight="1">
      <c r="A3" s="183"/>
      <c r="B3" s="184"/>
      <c r="C3" s="185"/>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sheetPr>
  <sheetViews>
    <sheetView workbookViewId="0"/>
  </sheetViews>
  <sheetFormatPr customHeight="1" defaultColWidth="12.63" defaultRowHeight="15.75"/>
  <cols>
    <col customWidth="1" min="1" max="1" width="3.25"/>
    <col customWidth="1" min="2" max="2" width="56.38"/>
    <col customWidth="1" min="3" max="18" width="6.38"/>
  </cols>
  <sheetData>
    <row r="1">
      <c r="A1" s="187" t="s">
        <v>573</v>
      </c>
      <c r="P1" s="187" t="s">
        <v>693</v>
      </c>
    </row>
    <row r="2">
      <c r="A2" s="250" t="s">
        <v>627</v>
      </c>
      <c r="B2" s="189" t="s">
        <v>628</v>
      </c>
      <c r="C2" s="190" t="s">
        <v>901</v>
      </c>
      <c r="D2" s="15"/>
      <c r="E2" s="15"/>
      <c r="F2" s="15"/>
      <c r="G2" s="15"/>
      <c r="H2" s="15"/>
      <c r="I2" s="15"/>
      <c r="J2" s="16"/>
      <c r="K2" s="190" t="s">
        <v>902</v>
      </c>
      <c r="L2" s="15"/>
      <c r="M2" s="15"/>
      <c r="N2" s="15"/>
      <c r="O2" s="15"/>
      <c r="P2" s="15"/>
      <c r="Q2" s="15"/>
      <c r="R2" s="16"/>
    </row>
    <row r="3" ht="30.0" customHeight="1">
      <c r="A3" s="251" t="s">
        <v>555</v>
      </c>
      <c r="B3" s="43"/>
      <c r="C3" s="22" t="s">
        <v>631</v>
      </c>
      <c r="D3" s="192" t="s">
        <v>632</v>
      </c>
      <c r="E3" s="22" t="s">
        <v>633</v>
      </c>
      <c r="F3" s="192" t="s">
        <v>634</v>
      </c>
      <c r="G3" s="22" t="s">
        <v>635</v>
      </c>
      <c r="H3" s="192" t="s">
        <v>636</v>
      </c>
      <c r="I3" s="22" t="s">
        <v>637</v>
      </c>
      <c r="J3" s="192" t="s">
        <v>638</v>
      </c>
      <c r="K3" s="22" t="s">
        <v>631</v>
      </c>
      <c r="L3" s="192" t="s">
        <v>632</v>
      </c>
      <c r="M3" s="22" t="s">
        <v>633</v>
      </c>
      <c r="N3" s="192" t="s">
        <v>634</v>
      </c>
      <c r="O3" s="22" t="s">
        <v>635</v>
      </c>
      <c r="P3" s="192" t="s">
        <v>636</v>
      </c>
      <c r="Q3" s="22" t="s">
        <v>637</v>
      </c>
      <c r="R3" s="192" t="s">
        <v>638</v>
      </c>
    </row>
    <row r="4" ht="30.0" customHeight="1">
      <c r="A4" s="252">
        <v>1.0</v>
      </c>
      <c r="B4" s="253" t="str">
        <f>'3A 2025 - 2026 DATOS DEL ESTUDI'!B4</f>
        <v>Jadiel De Jesús Acosta Peña</v>
      </c>
      <c r="C4" s="146">
        <v>70.0</v>
      </c>
      <c r="D4" s="194"/>
      <c r="E4" s="146">
        <v>75.0</v>
      </c>
      <c r="F4" s="194"/>
      <c r="G4" s="146">
        <v>83.0</v>
      </c>
      <c r="H4" s="194"/>
      <c r="I4" s="146"/>
      <c r="J4" s="194"/>
      <c r="K4" s="146">
        <v>75.0</v>
      </c>
      <c r="L4" s="194"/>
      <c r="M4" s="146">
        <v>78.0</v>
      </c>
      <c r="N4" s="194"/>
      <c r="O4" s="146">
        <v>82.0</v>
      </c>
      <c r="P4" s="194"/>
      <c r="Q4" s="146"/>
      <c r="R4" s="194"/>
    </row>
    <row r="5" ht="30.0" customHeight="1">
      <c r="A5" s="252">
        <v>2.0</v>
      </c>
      <c r="B5" s="253" t="str">
        <f>'3A 2025 - 2026 DATOS DEL ESTUDI'!B5</f>
        <v>Daniel  Elía Almonte Martínez</v>
      </c>
      <c r="C5" s="146">
        <v>73.0</v>
      </c>
      <c r="D5" s="194"/>
      <c r="E5" s="146">
        <v>80.0</v>
      </c>
      <c r="F5" s="194"/>
      <c r="G5" s="146">
        <v>82.0</v>
      </c>
      <c r="H5" s="194"/>
      <c r="I5" s="146"/>
      <c r="J5" s="194"/>
      <c r="K5" s="146">
        <v>78.0</v>
      </c>
      <c r="L5" s="194"/>
      <c r="M5" s="146">
        <v>83.0</v>
      </c>
      <c r="N5" s="194"/>
      <c r="O5" s="146">
        <v>81.0</v>
      </c>
      <c r="P5" s="194"/>
      <c r="Q5" s="146"/>
      <c r="R5" s="194"/>
    </row>
    <row r="6" ht="30.0" customHeight="1">
      <c r="A6" s="252">
        <v>3.0</v>
      </c>
      <c r="B6" s="253" t="str">
        <f>'3A 2025 - 2026 DATOS DEL ESTUDI'!B6</f>
        <v>Isaac  Ángeles Liriano</v>
      </c>
      <c r="C6" s="146">
        <v>77.0</v>
      </c>
      <c r="D6" s="194"/>
      <c r="E6" s="146">
        <v>78.0</v>
      </c>
      <c r="F6" s="194"/>
      <c r="G6" s="146">
        <v>60.0</v>
      </c>
      <c r="H6" s="194"/>
      <c r="I6" s="146"/>
      <c r="J6" s="194"/>
      <c r="K6" s="146">
        <v>78.0</v>
      </c>
      <c r="L6" s="194"/>
      <c r="M6" s="146">
        <v>80.0</v>
      </c>
      <c r="N6" s="194"/>
      <c r="O6" s="146">
        <v>60.0</v>
      </c>
      <c r="P6" s="194"/>
      <c r="Q6" s="146"/>
      <c r="R6" s="194"/>
    </row>
    <row r="7" ht="30.0" customHeight="1">
      <c r="A7" s="252">
        <v>4.0</v>
      </c>
      <c r="B7" s="253" t="str">
        <f>'3A 2025 - 2026 DATOS DEL ESTUDI'!B7</f>
        <v>Melaniee  Aquino  Estrella</v>
      </c>
      <c r="C7" s="146">
        <v>80.0</v>
      </c>
      <c r="D7" s="194"/>
      <c r="E7" s="146">
        <v>84.0</v>
      </c>
      <c r="F7" s="194"/>
      <c r="G7" s="146">
        <v>78.0</v>
      </c>
      <c r="H7" s="194"/>
      <c r="I7" s="146"/>
      <c r="J7" s="194"/>
      <c r="K7" s="146">
        <v>86.0</v>
      </c>
      <c r="L7" s="194"/>
      <c r="M7" s="146">
        <v>85.0</v>
      </c>
      <c r="N7" s="194"/>
      <c r="O7" s="146">
        <v>80.0</v>
      </c>
      <c r="P7" s="194"/>
      <c r="Q7" s="146"/>
      <c r="R7" s="194"/>
    </row>
    <row r="8" ht="30.0" customHeight="1">
      <c r="A8" s="252">
        <v>5.0</v>
      </c>
      <c r="B8" s="253" t="str">
        <f>'3A 2025 - 2026 DATOS DEL ESTUDI'!B8</f>
        <v>Jennifer  Asenjo  De Los Santos TRANSFERIDA 10/12/25</v>
      </c>
      <c r="C8" s="146">
        <v>90.0</v>
      </c>
      <c r="D8" s="194"/>
      <c r="E8" s="146"/>
      <c r="F8" s="194"/>
      <c r="G8" s="146"/>
      <c r="H8" s="194"/>
      <c r="I8" s="146"/>
      <c r="J8" s="194"/>
      <c r="K8" s="146">
        <v>92.0</v>
      </c>
      <c r="L8" s="194"/>
      <c r="M8" s="146"/>
      <c r="N8" s="194"/>
      <c r="O8" s="146"/>
      <c r="P8" s="194"/>
      <c r="Q8" s="146"/>
      <c r="R8" s="194"/>
    </row>
    <row r="9" ht="30.0" customHeight="1">
      <c r="A9" s="252">
        <v>6.0</v>
      </c>
      <c r="B9" s="253" t="str">
        <f>'3A 2025 - 2026 DATOS DEL ESTUDI'!B9</f>
        <v>Leshlie Crismayri Bautista Quezada</v>
      </c>
      <c r="C9" s="146">
        <v>87.0</v>
      </c>
      <c r="D9" s="194"/>
      <c r="E9" s="146">
        <v>88.0</v>
      </c>
      <c r="F9" s="194"/>
      <c r="G9" s="146">
        <v>92.0</v>
      </c>
      <c r="H9" s="194"/>
      <c r="I9" s="146"/>
      <c r="J9" s="194"/>
      <c r="K9" s="146">
        <v>88.0</v>
      </c>
      <c r="L9" s="194"/>
      <c r="M9" s="146">
        <v>90.0</v>
      </c>
      <c r="N9" s="194"/>
      <c r="O9" s="146">
        <v>87.0</v>
      </c>
      <c r="P9" s="194"/>
      <c r="Q9" s="146"/>
      <c r="R9" s="194"/>
    </row>
    <row r="10" ht="30.0" customHeight="1">
      <c r="A10" s="252">
        <v>7.0</v>
      </c>
      <c r="B10" s="253" t="str">
        <f>'3A 2025 - 2026 DATOS DEL ESTUDI'!B10</f>
        <v>Gilber  Bello Silva</v>
      </c>
      <c r="C10" s="146">
        <v>70.0</v>
      </c>
      <c r="D10" s="194"/>
      <c r="E10" s="146">
        <v>74.0</v>
      </c>
      <c r="F10" s="194"/>
      <c r="G10" s="146">
        <v>73.0</v>
      </c>
      <c r="H10" s="194"/>
      <c r="I10" s="146"/>
      <c r="J10" s="194"/>
      <c r="K10" s="146">
        <v>75.0</v>
      </c>
      <c r="L10" s="194"/>
      <c r="M10" s="146">
        <v>78.0</v>
      </c>
      <c r="N10" s="194"/>
      <c r="O10" s="146">
        <v>75.0</v>
      </c>
      <c r="P10" s="194"/>
      <c r="Q10" s="146"/>
      <c r="R10" s="194"/>
    </row>
    <row r="11" ht="30.0" customHeight="1">
      <c r="A11" s="252">
        <v>8.0</v>
      </c>
      <c r="B11" s="253" t="str">
        <f>'3A 2025 - 2026 DATOS DEL ESTUDI'!B11</f>
        <v>Sherlyn Mariel Bernabel Lora</v>
      </c>
      <c r="C11" s="146">
        <v>73.0</v>
      </c>
      <c r="D11" s="194"/>
      <c r="E11" s="146">
        <v>80.0</v>
      </c>
      <c r="F11" s="194"/>
      <c r="G11" s="146">
        <v>76.0</v>
      </c>
      <c r="H11" s="194"/>
      <c r="I11" s="146"/>
      <c r="J11" s="194"/>
      <c r="K11" s="146">
        <v>77.0</v>
      </c>
      <c r="L11" s="194"/>
      <c r="M11" s="146">
        <v>82.0</v>
      </c>
      <c r="N11" s="194"/>
      <c r="O11" s="146">
        <v>83.0</v>
      </c>
      <c r="P11" s="194"/>
      <c r="Q11" s="146"/>
      <c r="R11" s="194"/>
    </row>
    <row r="12" ht="30.0" customHeight="1">
      <c r="A12" s="252">
        <v>9.0</v>
      </c>
      <c r="B12" s="253" t="str">
        <f>'3A 2025 - 2026 DATOS DEL ESTUDI'!B12</f>
        <v>Erleen  Brito Castillo</v>
      </c>
      <c r="C12" s="146">
        <v>70.0</v>
      </c>
      <c r="D12" s="194"/>
      <c r="E12" s="146">
        <v>72.0</v>
      </c>
      <c r="F12" s="194"/>
      <c r="G12" s="146">
        <v>76.0</v>
      </c>
      <c r="H12" s="194"/>
      <c r="I12" s="146"/>
      <c r="J12" s="194"/>
      <c r="K12" s="146">
        <v>75.0</v>
      </c>
      <c r="L12" s="194"/>
      <c r="M12" s="146">
        <v>78.0</v>
      </c>
      <c r="N12" s="194"/>
      <c r="O12" s="146">
        <v>77.0</v>
      </c>
      <c r="P12" s="194"/>
      <c r="Q12" s="146"/>
      <c r="R12" s="194"/>
    </row>
    <row r="13" ht="30.0" customHeight="1">
      <c r="A13" s="252">
        <v>10.0</v>
      </c>
      <c r="B13" s="253" t="str">
        <f>'3A 2025 - 2026 DATOS DEL ESTUDI'!B13</f>
        <v>Brianny  Caraballo Guzmán</v>
      </c>
      <c r="C13" s="146">
        <v>88.0</v>
      </c>
      <c r="D13" s="194"/>
      <c r="E13" s="146">
        <v>92.0</v>
      </c>
      <c r="F13" s="194"/>
      <c r="G13" s="146">
        <v>95.0</v>
      </c>
      <c r="H13" s="194"/>
      <c r="I13" s="146"/>
      <c r="J13" s="194"/>
      <c r="K13" s="146">
        <v>87.0</v>
      </c>
      <c r="L13" s="194"/>
      <c r="M13" s="146">
        <v>90.0</v>
      </c>
      <c r="N13" s="194"/>
      <c r="O13" s="146">
        <v>93.0</v>
      </c>
      <c r="P13" s="194"/>
      <c r="Q13" s="146"/>
      <c r="R13" s="194"/>
    </row>
    <row r="14" ht="30.0" customHeight="1">
      <c r="A14" s="252">
        <v>11.0</v>
      </c>
      <c r="B14" s="253" t="str">
        <f>'3A 2025 - 2026 DATOS DEL ESTUDI'!B14</f>
        <v>Scarlet  Castillo</v>
      </c>
      <c r="C14" s="146">
        <v>74.0</v>
      </c>
      <c r="D14" s="194"/>
      <c r="E14" s="146">
        <v>75.0</v>
      </c>
      <c r="F14" s="194"/>
      <c r="G14" s="146">
        <v>60.0</v>
      </c>
      <c r="H14" s="194"/>
      <c r="I14" s="146"/>
      <c r="J14" s="194"/>
      <c r="K14" s="146">
        <v>78.0</v>
      </c>
      <c r="L14" s="194"/>
      <c r="M14" s="146">
        <v>80.0</v>
      </c>
      <c r="N14" s="194"/>
      <c r="O14" s="146">
        <v>60.0</v>
      </c>
      <c r="P14" s="194"/>
      <c r="Q14" s="146"/>
      <c r="R14" s="194"/>
    </row>
    <row r="15" ht="30.0" customHeight="1">
      <c r="A15" s="252">
        <v>12.0</v>
      </c>
      <c r="B15" s="253" t="str">
        <f>'3A 2025 - 2026 DATOS DEL ESTUDI'!B15</f>
        <v>Yarselin  Cruz Peña</v>
      </c>
      <c r="C15" s="146">
        <v>87.0</v>
      </c>
      <c r="D15" s="194"/>
      <c r="E15" s="146">
        <v>90.0</v>
      </c>
      <c r="F15" s="194"/>
      <c r="G15" s="146">
        <v>93.0</v>
      </c>
      <c r="H15" s="194"/>
      <c r="I15" s="146"/>
      <c r="J15" s="194"/>
      <c r="K15" s="146">
        <v>90.0</v>
      </c>
      <c r="L15" s="194"/>
      <c r="M15" s="146">
        <v>88.0</v>
      </c>
      <c r="N15" s="194"/>
      <c r="O15" s="146">
        <v>94.0</v>
      </c>
      <c r="P15" s="194"/>
      <c r="Q15" s="146"/>
      <c r="R15" s="194"/>
    </row>
    <row r="16" ht="30.0" customHeight="1">
      <c r="A16" s="252">
        <v>13.0</v>
      </c>
      <c r="B16" s="253" t="str">
        <f>'3A 2025 - 2026 DATOS DEL ESTUDI'!B16</f>
        <v>Fernando José Díaz Fernández</v>
      </c>
      <c r="C16" s="146">
        <v>76.0</v>
      </c>
      <c r="D16" s="194"/>
      <c r="E16" s="146">
        <v>80.0</v>
      </c>
      <c r="F16" s="194"/>
      <c r="G16" s="146">
        <v>85.0</v>
      </c>
      <c r="H16" s="194"/>
      <c r="I16" s="146"/>
      <c r="J16" s="194"/>
      <c r="K16" s="146">
        <v>80.0</v>
      </c>
      <c r="L16" s="194"/>
      <c r="M16" s="146">
        <v>83.0</v>
      </c>
      <c r="N16" s="194"/>
      <c r="O16" s="146">
        <v>87.0</v>
      </c>
      <c r="P16" s="194"/>
      <c r="Q16" s="146"/>
      <c r="R16" s="194"/>
    </row>
    <row r="17" ht="30.0" customHeight="1">
      <c r="A17" s="252">
        <v>14.0</v>
      </c>
      <c r="B17" s="253" t="str">
        <f>'3A 2025 - 2026 DATOS DEL ESTUDI'!B17</f>
        <v>Scarlett  Espinal Estéves</v>
      </c>
      <c r="C17" s="146">
        <v>78.0</v>
      </c>
      <c r="D17" s="194"/>
      <c r="E17" s="146">
        <v>83.0</v>
      </c>
      <c r="F17" s="194"/>
      <c r="G17" s="146">
        <v>86.0</v>
      </c>
      <c r="H17" s="194"/>
      <c r="I17" s="146"/>
      <c r="J17" s="194"/>
      <c r="K17" s="146">
        <v>82.0</v>
      </c>
      <c r="L17" s="194"/>
      <c r="M17" s="146">
        <v>85.0</v>
      </c>
      <c r="N17" s="194"/>
      <c r="O17" s="146">
        <v>88.0</v>
      </c>
      <c r="P17" s="194"/>
      <c r="Q17" s="146"/>
      <c r="R17" s="194"/>
    </row>
    <row r="18" ht="30.0" customHeight="1">
      <c r="A18" s="252">
        <v>15.0</v>
      </c>
      <c r="B18" s="253" t="str">
        <f>'3A 2025 - 2026 DATOS DEL ESTUDI'!B18</f>
        <v>José Manuel Estrella</v>
      </c>
      <c r="C18" s="146">
        <v>50.0</v>
      </c>
      <c r="D18" s="194">
        <v>70.0</v>
      </c>
      <c r="E18" s="146">
        <v>72.0</v>
      </c>
      <c r="F18" s="194"/>
      <c r="G18" s="146">
        <v>78.0</v>
      </c>
      <c r="H18" s="194"/>
      <c r="I18" s="146"/>
      <c r="J18" s="194"/>
      <c r="K18" s="146">
        <v>50.0</v>
      </c>
      <c r="L18" s="194">
        <v>70.0</v>
      </c>
      <c r="M18" s="146">
        <v>73.0</v>
      </c>
      <c r="N18" s="194"/>
      <c r="O18" s="146">
        <v>80.0</v>
      </c>
      <c r="P18" s="194"/>
      <c r="Q18" s="146"/>
      <c r="R18" s="194"/>
    </row>
    <row r="19" ht="30.0" customHeight="1">
      <c r="A19" s="252">
        <v>16.0</v>
      </c>
      <c r="B19" s="253" t="str">
        <f>'3A 2025 - 2026 DATOS DEL ESTUDI'!B19</f>
        <v>Misael Starberk Ferreras Pérez</v>
      </c>
      <c r="C19" s="146">
        <v>75.0</v>
      </c>
      <c r="D19" s="194"/>
      <c r="E19" s="146">
        <v>82.0</v>
      </c>
      <c r="F19" s="194"/>
      <c r="G19" s="146">
        <v>83.0</v>
      </c>
      <c r="H19" s="194"/>
      <c r="I19" s="146"/>
      <c r="J19" s="194"/>
      <c r="K19" s="146">
        <v>78.0</v>
      </c>
      <c r="L19" s="194"/>
      <c r="M19" s="146">
        <v>84.0</v>
      </c>
      <c r="N19" s="194"/>
      <c r="O19" s="146">
        <v>85.0</v>
      </c>
      <c r="P19" s="194"/>
      <c r="Q19" s="146"/>
      <c r="R19" s="194"/>
    </row>
    <row r="20" ht="30.0" customHeight="1">
      <c r="A20" s="252">
        <v>17.0</v>
      </c>
      <c r="B20" s="253" t="str">
        <f>'3A 2025 - 2026 DATOS DEL ESTUDI'!B20</f>
        <v>Ruth Esther Fernández Rodríguez</v>
      </c>
      <c r="C20" s="146">
        <v>82.0</v>
      </c>
      <c r="D20" s="194"/>
      <c r="E20" s="146">
        <v>81.0</v>
      </c>
      <c r="F20" s="194"/>
      <c r="G20" s="146">
        <v>80.0</v>
      </c>
      <c r="H20" s="194"/>
      <c r="I20" s="146"/>
      <c r="J20" s="194"/>
      <c r="K20" s="146">
        <v>81.0</v>
      </c>
      <c r="L20" s="194"/>
      <c r="M20" s="146">
        <v>83.0</v>
      </c>
      <c r="N20" s="194"/>
      <c r="O20" s="146">
        <v>84.0</v>
      </c>
      <c r="P20" s="194"/>
      <c r="Q20" s="146"/>
      <c r="R20" s="194"/>
    </row>
    <row r="21" ht="30.0" customHeight="1">
      <c r="A21" s="252">
        <v>18.0</v>
      </c>
      <c r="B21" s="253" t="str">
        <f>'3A 2025 - 2026 DATOS DEL ESTUDI'!B21</f>
        <v>Discairy  Filpo Estrella</v>
      </c>
      <c r="C21" s="146">
        <v>78.0</v>
      </c>
      <c r="D21" s="194"/>
      <c r="E21" s="146">
        <v>90.0</v>
      </c>
      <c r="F21" s="194"/>
      <c r="G21" s="146">
        <v>86.0</v>
      </c>
      <c r="H21" s="194"/>
      <c r="I21" s="146"/>
      <c r="J21" s="194"/>
      <c r="K21" s="146">
        <v>82.0</v>
      </c>
      <c r="L21" s="194"/>
      <c r="M21" s="146">
        <v>88.0</v>
      </c>
      <c r="N21" s="194"/>
      <c r="O21" s="146">
        <v>90.0</v>
      </c>
      <c r="P21" s="194"/>
      <c r="Q21" s="146"/>
      <c r="R21" s="194"/>
    </row>
    <row r="22" ht="30.0" customHeight="1">
      <c r="A22" s="252">
        <v>19.0</v>
      </c>
      <c r="B22" s="253" t="str">
        <f>'3A 2025 - 2026 DATOS DEL ESTUDI'!B22</f>
        <v>Alexis Enmanuel Gil  Sánchez</v>
      </c>
      <c r="C22" s="146">
        <v>72.0</v>
      </c>
      <c r="D22" s="194"/>
      <c r="E22" s="146">
        <v>76.0</v>
      </c>
      <c r="F22" s="194"/>
      <c r="G22" s="146">
        <v>70.0</v>
      </c>
      <c r="H22" s="194"/>
      <c r="I22" s="146"/>
      <c r="J22" s="194"/>
      <c r="K22" s="146">
        <v>78.0</v>
      </c>
      <c r="L22" s="194"/>
      <c r="M22" s="146">
        <v>80.0</v>
      </c>
      <c r="N22" s="194"/>
      <c r="O22" s="146">
        <v>73.0</v>
      </c>
      <c r="P22" s="194"/>
      <c r="Q22" s="146"/>
      <c r="R22" s="194"/>
    </row>
    <row r="23" ht="30.0" customHeight="1">
      <c r="A23" s="252">
        <v>20.0</v>
      </c>
      <c r="B23" s="253" t="str">
        <f>'3A 2025 - 2026 DATOS DEL ESTUDI'!B23</f>
        <v>Ayendy Jesús Guzmán</v>
      </c>
      <c r="C23" s="146">
        <v>70.0</v>
      </c>
      <c r="D23" s="194"/>
      <c r="E23" s="146">
        <v>78.0</v>
      </c>
      <c r="F23" s="194"/>
      <c r="G23" s="146">
        <v>50.0</v>
      </c>
      <c r="H23" s="194"/>
      <c r="I23" s="146"/>
      <c r="J23" s="194"/>
      <c r="K23" s="146">
        <v>75.0</v>
      </c>
      <c r="L23" s="194"/>
      <c r="M23" s="146">
        <v>84.0</v>
      </c>
      <c r="N23" s="194"/>
      <c r="O23" s="146">
        <v>55.0</v>
      </c>
      <c r="P23" s="194"/>
      <c r="Q23" s="146"/>
      <c r="R23" s="194"/>
    </row>
    <row r="24" ht="30.0" customHeight="1">
      <c r="A24" s="252">
        <v>21.0</v>
      </c>
      <c r="B24" s="253" t="str">
        <f>'3A 2025 - 2026 DATOS DEL ESTUDI'!B24</f>
        <v>Yassir  Hernández Disla</v>
      </c>
      <c r="C24" s="146">
        <v>77.0</v>
      </c>
      <c r="D24" s="194"/>
      <c r="E24" s="146">
        <v>82.0</v>
      </c>
      <c r="F24" s="194"/>
      <c r="G24" s="146">
        <v>86.0</v>
      </c>
      <c r="H24" s="194"/>
      <c r="I24" s="146"/>
      <c r="J24" s="194"/>
      <c r="K24" s="146">
        <v>82.0</v>
      </c>
      <c r="L24" s="194"/>
      <c r="M24" s="146">
        <v>84.0</v>
      </c>
      <c r="N24" s="194"/>
      <c r="O24" s="146">
        <v>88.0</v>
      </c>
      <c r="P24" s="194"/>
      <c r="Q24" s="146"/>
      <c r="R24" s="194"/>
    </row>
    <row r="25" ht="30.0" customHeight="1">
      <c r="A25" s="252">
        <v>22.0</v>
      </c>
      <c r="B25" s="253" t="str">
        <f>'3A 2025 - 2026 DATOS DEL ESTUDI'!B25</f>
        <v>Yadiel  Jiménez Betances</v>
      </c>
      <c r="C25" s="146">
        <v>82.0</v>
      </c>
      <c r="D25" s="194"/>
      <c r="E25" s="146">
        <v>88.0</v>
      </c>
      <c r="F25" s="194"/>
      <c r="G25" s="146">
        <v>90.0</v>
      </c>
      <c r="H25" s="194"/>
      <c r="I25" s="146"/>
      <c r="J25" s="194"/>
      <c r="K25" s="146">
        <v>85.0</v>
      </c>
      <c r="L25" s="194"/>
      <c r="M25" s="146">
        <v>90.0</v>
      </c>
      <c r="N25" s="194"/>
      <c r="O25" s="146">
        <v>91.0</v>
      </c>
      <c r="P25" s="194"/>
      <c r="Q25" s="146"/>
      <c r="R25" s="194"/>
    </row>
    <row r="26" ht="30.0" customHeight="1">
      <c r="A26" s="252">
        <v>23.0</v>
      </c>
      <c r="B26" s="253" t="str">
        <f>'3A 2025 - 2026 DATOS DEL ESTUDI'!B26</f>
        <v>Yamel  Mella Aquino</v>
      </c>
      <c r="C26" s="146">
        <v>83.0</v>
      </c>
      <c r="D26" s="194"/>
      <c r="E26" s="146">
        <v>87.0</v>
      </c>
      <c r="F26" s="194"/>
      <c r="G26" s="146">
        <v>86.0</v>
      </c>
      <c r="H26" s="194"/>
      <c r="I26" s="146"/>
      <c r="J26" s="194"/>
      <c r="K26" s="146">
        <v>86.0</v>
      </c>
      <c r="L26" s="194"/>
      <c r="M26" s="146">
        <v>90.0</v>
      </c>
      <c r="N26" s="194"/>
      <c r="O26" s="146">
        <v>92.0</v>
      </c>
      <c r="P26" s="194"/>
      <c r="Q26" s="146"/>
      <c r="R26" s="194"/>
    </row>
    <row r="27" ht="30.0" customHeight="1">
      <c r="A27" s="252">
        <v>24.0</v>
      </c>
      <c r="B27" s="253" t="str">
        <f>'3A 2025 - 2026 DATOS DEL ESTUDI'!B27</f>
        <v>Sariely Del Carmen Mena Chávez</v>
      </c>
      <c r="C27" s="146">
        <v>74.0</v>
      </c>
      <c r="D27" s="194"/>
      <c r="E27" s="146">
        <v>75.0</v>
      </c>
      <c r="F27" s="194"/>
      <c r="G27" s="146">
        <v>78.0</v>
      </c>
      <c r="H27" s="194"/>
      <c r="I27" s="146"/>
      <c r="J27" s="194"/>
      <c r="K27" s="146">
        <v>78.0</v>
      </c>
      <c r="L27" s="194"/>
      <c r="M27" s="146">
        <v>77.0</v>
      </c>
      <c r="N27" s="194"/>
      <c r="O27" s="146">
        <v>76.0</v>
      </c>
      <c r="P27" s="194"/>
      <c r="Q27" s="146"/>
      <c r="R27" s="194"/>
    </row>
    <row r="28" ht="30.0" customHeight="1">
      <c r="A28" s="252">
        <v>25.0</v>
      </c>
      <c r="B28" s="253" t="str">
        <f>'3A 2025 - 2026 DATOS DEL ESTUDI'!B28</f>
        <v>David Carmelo Navas Fernández</v>
      </c>
      <c r="C28" s="146">
        <v>76.0</v>
      </c>
      <c r="D28" s="194"/>
      <c r="E28" s="146">
        <v>80.0</v>
      </c>
      <c r="F28" s="194"/>
      <c r="G28" s="146">
        <v>88.0</v>
      </c>
      <c r="H28" s="194"/>
      <c r="I28" s="146"/>
      <c r="J28" s="194"/>
      <c r="K28" s="146">
        <v>80.0</v>
      </c>
      <c r="L28" s="194"/>
      <c r="M28" s="146">
        <v>83.0</v>
      </c>
      <c r="N28" s="194"/>
      <c r="O28" s="146">
        <v>92.0</v>
      </c>
      <c r="P28" s="194"/>
      <c r="Q28" s="146"/>
      <c r="R28" s="194"/>
    </row>
    <row r="29" ht="30.0" customHeight="1">
      <c r="A29" s="252">
        <v>26.0</v>
      </c>
      <c r="B29" s="253" t="str">
        <f>'3A 2025 - 2026 DATOS DEL ESTUDI'!B29</f>
        <v>Andriw Jelier Ortiz Rodríguez</v>
      </c>
      <c r="C29" s="146">
        <v>70.0</v>
      </c>
      <c r="D29" s="194"/>
      <c r="E29" s="146">
        <v>78.0</v>
      </c>
      <c r="F29" s="194"/>
      <c r="G29" s="146">
        <v>80.0</v>
      </c>
      <c r="H29" s="194"/>
      <c r="I29" s="146"/>
      <c r="J29" s="194"/>
      <c r="K29" s="146">
        <v>72.0</v>
      </c>
      <c r="L29" s="194"/>
      <c r="M29" s="146">
        <v>81.0</v>
      </c>
      <c r="N29" s="194"/>
      <c r="O29" s="146">
        <v>83.0</v>
      </c>
      <c r="P29" s="194"/>
      <c r="Q29" s="146"/>
      <c r="R29" s="194"/>
    </row>
    <row r="30" ht="30.0" customHeight="1">
      <c r="A30" s="252">
        <v>27.0</v>
      </c>
      <c r="B30" s="253" t="str">
        <f>'3A 2025 - 2026 DATOS DEL ESTUDI'!B30</f>
        <v>Dashley Nicole Peña García</v>
      </c>
      <c r="C30" s="146">
        <v>75.0</v>
      </c>
      <c r="D30" s="194"/>
      <c r="E30" s="146">
        <v>85.0</v>
      </c>
      <c r="F30" s="194"/>
      <c r="G30" s="146">
        <v>88.0</v>
      </c>
      <c r="H30" s="194"/>
      <c r="I30" s="146"/>
      <c r="J30" s="194"/>
      <c r="K30" s="146">
        <v>76.0</v>
      </c>
      <c r="L30" s="194"/>
      <c r="M30" s="146">
        <v>84.0</v>
      </c>
      <c r="N30" s="194"/>
      <c r="O30" s="146">
        <v>90.0</v>
      </c>
      <c r="P30" s="194"/>
      <c r="Q30" s="146"/>
      <c r="R30" s="194"/>
    </row>
    <row r="31" ht="30.0" customHeight="1">
      <c r="A31" s="252">
        <v>28.0</v>
      </c>
      <c r="B31" s="253" t="str">
        <f>'3A 2025 - 2026 DATOS DEL ESTUDI'!B31</f>
        <v>Yesly  Peña Muñoz</v>
      </c>
      <c r="C31" s="146">
        <v>87.0</v>
      </c>
      <c r="D31" s="194"/>
      <c r="E31" s="146">
        <v>88.0</v>
      </c>
      <c r="F31" s="194"/>
      <c r="G31" s="146">
        <v>93.0</v>
      </c>
      <c r="H31" s="194"/>
      <c r="I31" s="146"/>
      <c r="J31" s="194"/>
      <c r="K31" s="146">
        <v>88.0</v>
      </c>
      <c r="L31" s="194"/>
      <c r="M31" s="146">
        <v>90.0</v>
      </c>
      <c r="N31" s="194"/>
      <c r="O31" s="146">
        <v>94.0</v>
      </c>
      <c r="P31" s="194"/>
      <c r="Q31" s="146"/>
      <c r="R31" s="194"/>
    </row>
    <row r="32" ht="30.0" customHeight="1">
      <c r="A32" s="252">
        <v>29.0</v>
      </c>
      <c r="B32" s="253" t="str">
        <f>'3A 2025 - 2026 DATOS DEL ESTUDI'!B32</f>
        <v>Wilbert  Peña Paulino</v>
      </c>
      <c r="C32" s="146">
        <v>76.0</v>
      </c>
      <c r="D32" s="194"/>
      <c r="E32" s="146">
        <v>78.0</v>
      </c>
      <c r="F32" s="194"/>
      <c r="G32" s="146">
        <v>80.0</v>
      </c>
      <c r="H32" s="194"/>
      <c r="I32" s="146"/>
      <c r="J32" s="194"/>
      <c r="K32" s="146">
        <v>78.0</v>
      </c>
      <c r="L32" s="194"/>
      <c r="M32" s="146">
        <v>80.0</v>
      </c>
      <c r="N32" s="194"/>
      <c r="O32" s="146">
        <v>82.0</v>
      </c>
      <c r="P32" s="194"/>
      <c r="Q32" s="146"/>
      <c r="R32" s="194"/>
    </row>
    <row r="33" ht="30.0" customHeight="1">
      <c r="A33" s="252">
        <v>30.0</v>
      </c>
      <c r="B33" s="253" t="str">
        <f>'3A 2025 - 2026 DATOS DEL ESTUDI'!B33</f>
        <v>Yonayry  Peña Santos</v>
      </c>
      <c r="C33" s="146">
        <v>77.0</v>
      </c>
      <c r="D33" s="194"/>
      <c r="E33" s="146">
        <v>80.0</v>
      </c>
      <c r="F33" s="194"/>
      <c r="G33" s="146">
        <v>85.0</v>
      </c>
      <c r="H33" s="194"/>
      <c r="I33" s="146"/>
      <c r="J33" s="194"/>
      <c r="K33" s="146">
        <v>80.0</v>
      </c>
      <c r="L33" s="194"/>
      <c r="M33" s="146">
        <v>81.0</v>
      </c>
      <c r="N33" s="194"/>
      <c r="O33" s="146">
        <v>86.0</v>
      </c>
      <c r="P33" s="194"/>
      <c r="Q33" s="146"/>
      <c r="R33" s="194"/>
    </row>
    <row r="34" ht="30.0" customHeight="1">
      <c r="A34" s="252">
        <v>31.0</v>
      </c>
      <c r="B34" s="253" t="str">
        <f>'3A 2025 - 2026 DATOS DEL ESTUDI'!B34</f>
        <v>Rossier Analiz Pérez Rodríguez</v>
      </c>
      <c r="C34" s="146">
        <v>86.0</v>
      </c>
      <c r="D34" s="194"/>
      <c r="E34" s="146">
        <v>88.0</v>
      </c>
      <c r="F34" s="194"/>
      <c r="G34" s="146">
        <v>84.0</v>
      </c>
      <c r="H34" s="194"/>
      <c r="I34" s="146"/>
      <c r="J34" s="194"/>
      <c r="K34" s="146">
        <v>88.0</v>
      </c>
      <c r="L34" s="194"/>
      <c r="M34" s="146">
        <v>92.0</v>
      </c>
      <c r="N34" s="194"/>
      <c r="O34" s="146">
        <v>87.0</v>
      </c>
      <c r="P34" s="194"/>
      <c r="Q34" s="146"/>
      <c r="R34" s="194"/>
    </row>
    <row r="35" ht="30.0" customHeight="1">
      <c r="A35" s="252">
        <v>32.0</v>
      </c>
      <c r="B35" s="253" t="str">
        <f>'3A 2025 - 2026 DATOS DEL ESTUDI'!B35</f>
        <v>Joseph Francisco Ramírez Espinosa</v>
      </c>
      <c r="C35" s="146">
        <v>77.0</v>
      </c>
      <c r="D35" s="194"/>
      <c r="E35" s="146">
        <v>83.0</v>
      </c>
      <c r="F35" s="194"/>
      <c r="G35" s="146">
        <v>86.0</v>
      </c>
      <c r="H35" s="194"/>
      <c r="I35" s="146"/>
      <c r="J35" s="194"/>
      <c r="K35" s="146">
        <v>80.0</v>
      </c>
      <c r="L35" s="194"/>
      <c r="M35" s="146">
        <v>84.0</v>
      </c>
      <c r="N35" s="194"/>
      <c r="O35" s="146">
        <v>87.0</v>
      </c>
      <c r="P35" s="194"/>
      <c r="Q35" s="146"/>
      <c r="R35" s="194"/>
    </row>
    <row r="36" ht="30.0" customHeight="1">
      <c r="A36" s="252">
        <v>33.0</v>
      </c>
      <c r="B36" s="253" t="str">
        <f>'3A 2025 - 2026 DATOS DEL ESTUDI'!B36</f>
        <v>Yariel Alfonso Ramos</v>
      </c>
      <c r="C36" s="146">
        <v>70.0</v>
      </c>
      <c r="D36" s="194"/>
      <c r="E36" s="146">
        <v>72.0</v>
      </c>
      <c r="F36" s="194"/>
      <c r="G36" s="146">
        <v>70.0</v>
      </c>
      <c r="H36" s="194"/>
      <c r="I36" s="146"/>
      <c r="J36" s="194"/>
      <c r="K36" s="146">
        <v>74.0</v>
      </c>
      <c r="L36" s="194"/>
      <c r="M36" s="146">
        <v>73.0</v>
      </c>
      <c r="N36" s="194"/>
      <c r="O36" s="146">
        <v>72.0</v>
      </c>
      <c r="P36" s="194"/>
      <c r="Q36" s="146"/>
      <c r="R36" s="194"/>
    </row>
    <row r="37" ht="30.0" customHeight="1">
      <c r="A37" s="252">
        <v>34.0</v>
      </c>
      <c r="B37" s="253" t="str">
        <f>'3A 2025 - 2026 DATOS DEL ESTUDI'!B37</f>
        <v>Carlos David Rodríguez Almánzar</v>
      </c>
      <c r="C37" s="146">
        <v>80.0</v>
      </c>
      <c r="D37" s="194"/>
      <c r="E37" s="146">
        <v>78.0</v>
      </c>
      <c r="F37" s="194"/>
      <c r="G37" s="146">
        <v>76.0</v>
      </c>
      <c r="H37" s="194"/>
      <c r="I37" s="146"/>
      <c r="J37" s="194"/>
      <c r="K37" s="146">
        <v>81.0</v>
      </c>
      <c r="L37" s="194"/>
      <c r="M37" s="146">
        <v>80.0</v>
      </c>
      <c r="N37" s="194"/>
      <c r="O37" s="146">
        <v>82.0</v>
      </c>
      <c r="P37" s="194"/>
      <c r="Q37" s="146"/>
      <c r="R37" s="194"/>
    </row>
    <row r="38" ht="30.0" customHeight="1">
      <c r="A38" s="252">
        <v>35.0</v>
      </c>
      <c r="B38" s="253" t="str">
        <f>'3A 2025 - 2026 DATOS DEL ESTUDI'!B38</f>
        <v>Darianni  Santos Medina</v>
      </c>
      <c r="C38" s="146">
        <v>84.0</v>
      </c>
      <c r="D38" s="194"/>
      <c r="E38" s="146">
        <v>85.0</v>
      </c>
      <c r="F38" s="194"/>
      <c r="G38" s="146">
        <v>83.0</v>
      </c>
      <c r="H38" s="194"/>
      <c r="I38" s="146"/>
      <c r="J38" s="194"/>
      <c r="K38" s="146">
        <v>86.0</v>
      </c>
      <c r="L38" s="194"/>
      <c r="M38" s="146">
        <v>87.0</v>
      </c>
      <c r="N38" s="194"/>
      <c r="O38" s="146">
        <v>88.0</v>
      </c>
      <c r="P38" s="194"/>
      <c r="Q38" s="146"/>
      <c r="R38" s="194"/>
    </row>
    <row r="39" ht="30.0" customHeight="1">
      <c r="A39" s="252">
        <v>36.0</v>
      </c>
      <c r="B39" s="253" t="str">
        <f>'3A 2025 - 2026 DATOS DEL ESTUDI'!B39</f>
        <v>Rosyeli Carolina Tavarez  Reyes</v>
      </c>
      <c r="C39" s="146">
        <v>70.0</v>
      </c>
      <c r="D39" s="194"/>
      <c r="E39" s="146">
        <v>78.0</v>
      </c>
      <c r="F39" s="194"/>
      <c r="G39" s="146">
        <v>83.0</v>
      </c>
      <c r="H39" s="194"/>
      <c r="I39" s="146"/>
      <c r="J39" s="194"/>
      <c r="K39" s="146">
        <v>73.0</v>
      </c>
      <c r="L39" s="194"/>
      <c r="M39" s="146">
        <v>81.0</v>
      </c>
      <c r="N39" s="194"/>
      <c r="O39" s="146">
        <v>85.0</v>
      </c>
      <c r="P39" s="194"/>
      <c r="Q39" s="146"/>
      <c r="R39" s="194"/>
    </row>
    <row r="40" ht="30.0" customHeight="1">
      <c r="A40" s="252">
        <v>37.0</v>
      </c>
      <c r="B40" s="253" t="str">
        <f>'3A 2025 - 2026 DATOS DEL ESTUDI'!B40</f>
        <v>Melani  Taveras Bautista</v>
      </c>
      <c r="C40" s="146">
        <v>76.0</v>
      </c>
      <c r="D40" s="194"/>
      <c r="E40" s="146">
        <v>87.0</v>
      </c>
      <c r="F40" s="194"/>
      <c r="G40" s="146">
        <v>83.0</v>
      </c>
      <c r="H40" s="194"/>
      <c r="I40" s="146"/>
      <c r="J40" s="194"/>
      <c r="K40" s="146">
        <v>80.0</v>
      </c>
      <c r="L40" s="194"/>
      <c r="M40" s="146">
        <v>88.0</v>
      </c>
      <c r="N40" s="194"/>
      <c r="O40" s="146">
        <v>86.0</v>
      </c>
      <c r="P40" s="194"/>
      <c r="Q40" s="146"/>
      <c r="R40" s="194"/>
    </row>
    <row r="41" ht="30.0" customHeight="1">
      <c r="A41" s="252">
        <v>38.0</v>
      </c>
      <c r="B41" s="253" t="str">
        <f>'3A 2025 - 2026 DATOS DEL ESTUDI'!B41</f>
        <v>Arianny  Tejada Guzmán</v>
      </c>
      <c r="C41" s="146">
        <v>90.0</v>
      </c>
      <c r="D41" s="194"/>
      <c r="E41" s="146">
        <v>93.0</v>
      </c>
      <c r="F41" s="194"/>
      <c r="G41" s="146">
        <v>95.0</v>
      </c>
      <c r="H41" s="194"/>
      <c r="I41" s="146"/>
      <c r="J41" s="194"/>
      <c r="K41" s="146">
        <v>91.0</v>
      </c>
      <c r="L41" s="194"/>
      <c r="M41" s="146">
        <v>95.0</v>
      </c>
      <c r="N41" s="194"/>
      <c r="O41" s="146">
        <v>94.0</v>
      </c>
      <c r="P41" s="194"/>
      <c r="Q41" s="146"/>
      <c r="R41" s="194"/>
    </row>
    <row r="42" ht="30.0" customHeight="1">
      <c r="A42" s="252">
        <v>39.0</v>
      </c>
      <c r="B42" s="253" t="str">
        <f>'3A 2025 - 2026 DATOS DEL ESTUDI'!B42</f>
        <v>Jeilyn Aliah Tejada</v>
      </c>
      <c r="C42" s="146">
        <v>77.0</v>
      </c>
      <c r="D42" s="194"/>
      <c r="E42" s="146">
        <v>78.0</v>
      </c>
      <c r="F42" s="194"/>
      <c r="G42" s="146">
        <v>83.0</v>
      </c>
      <c r="H42" s="194"/>
      <c r="I42" s="146"/>
      <c r="J42" s="194"/>
      <c r="K42" s="146">
        <v>80.0</v>
      </c>
      <c r="L42" s="194"/>
      <c r="M42" s="146">
        <v>81.0</v>
      </c>
      <c r="N42" s="194"/>
      <c r="O42" s="146">
        <v>84.0</v>
      </c>
      <c r="P42" s="194"/>
      <c r="Q42" s="146"/>
      <c r="R42" s="194"/>
    </row>
    <row r="43" ht="30.0" customHeight="1">
      <c r="A43" s="252">
        <v>40.0</v>
      </c>
      <c r="B43" s="253" t="str">
        <f>'3A 2025 - 2026 DATOS DEL ESTUDI'!B43</f>
        <v>Rosenny  Ureña Arias</v>
      </c>
      <c r="C43" s="146">
        <v>90.0</v>
      </c>
      <c r="D43" s="194"/>
      <c r="E43" s="146">
        <v>88.0</v>
      </c>
      <c r="F43" s="194"/>
      <c r="G43" s="146">
        <v>90.0</v>
      </c>
      <c r="H43" s="194"/>
      <c r="I43" s="146"/>
      <c r="J43" s="194"/>
      <c r="K43" s="146">
        <v>88.0</v>
      </c>
      <c r="L43" s="194"/>
      <c r="M43" s="146">
        <v>87.0</v>
      </c>
      <c r="N43" s="194"/>
      <c r="O43" s="146">
        <v>88.0</v>
      </c>
      <c r="P43" s="194"/>
      <c r="Q43" s="146"/>
      <c r="R43" s="194"/>
    </row>
    <row r="44" ht="30.0" customHeight="1">
      <c r="A44" s="252">
        <v>41.0</v>
      </c>
      <c r="B44" s="253" t="str">
        <f>'3A 2025 - 2026 DATOS DEL ESTUDI'!B44</f>
        <v>Jonathan  De Jesús Valerio Felipe</v>
      </c>
      <c r="C44" s="146">
        <v>76.0</v>
      </c>
      <c r="D44" s="194"/>
      <c r="E44" s="146">
        <v>80.0</v>
      </c>
      <c r="F44" s="194"/>
      <c r="G44" s="146">
        <v>84.0</v>
      </c>
      <c r="H44" s="194"/>
      <c r="I44" s="146"/>
      <c r="J44" s="194"/>
      <c r="K44" s="146">
        <v>78.0</v>
      </c>
      <c r="L44" s="194"/>
      <c r="M44" s="146">
        <v>83.0</v>
      </c>
      <c r="N44" s="194"/>
      <c r="O44" s="146">
        <v>85.0</v>
      </c>
      <c r="P44" s="194"/>
      <c r="Q44" s="146"/>
      <c r="R44" s="194"/>
    </row>
    <row r="45" ht="30.0" customHeight="1">
      <c r="A45" s="252">
        <v>42.0</v>
      </c>
      <c r="B45" s="253" t="str">
        <f>'3A 2025 - 2026 DATOS DEL ESTUDI'!B45</f>
        <v>Crisleydi  Turbí</v>
      </c>
      <c r="C45" s="146">
        <v>72.0</v>
      </c>
      <c r="D45" s="194"/>
      <c r="E45" s="146">
        <v>78.0</v>
      </c>
      <c r="F45" s="194"/>
      <c r="G45" s="146">
        <v>80.0</v>
      </c>
      <c r="H45" s="194"/>
      <c r="I45" s="146"/>
      <c r="J45" s="194"/>
      <c r="K45" s="146">
        <v>77.0</v>
      </c>
      <c r="L45" s="194"/>
      <c r="M45" s="146">
        <v>82.0</v>
      </c>
      <c r="N45" s="194"/>
      <c r="O45" s="146">
        <v>83.0</v>
      </c>
      <c r="P45" s="194"/>
      <c r="Q45" s="146"/>
      <c r="R45" s="194"/>
    </row>
    <row r="46" ht="30.0" customHeight="1">
      <c r="A46" s="252">
        <v>43.0</v>
      </c>
      <c r="B46" s="253" t="str">
        <f>'3A 2025 - 2026 DATOS DEL ESTUDI'!B46</f>
        <v>Jhoangel Rafael Vargas Ulloa</v>
      </c>
      <c r="C46" s="146">
        <v>50.0</v>
      </c>
      <c r="D46" s="194">
        <v>50.0</v>
      </c>
      <c r="E46" s="146">
        <v>40.0</v>
      </c>
      <c r="F46" s="194">
        <v>40.0</v>
      </c>
      <c r="G46" s="146">
        <v>60.0</v>
      </c>
      <c r="H46" s="194"/>
      <c r="I46" s="146"/>
      <c r="J46" s="194"/>
      <c r="K46" s="146">
        <v>50.0</v>
      </c>
      <c r="L46" s="194">
        <v>50.0</v>
      </c>
      <c r="M46" s="146">
        <v>40.0</v>
      </c>
      <c r="N46" s="194">
        <v>40.0</v>
      </c>
      <c r="O46" s="146">
        <v>60.0</v>
      </c>
      <c r="P46" s="194"/>
      <c r="Q46" s="146"/>
      <c r="R46" s="194"/>
    </row>
    <row r="47" ht="30.0" customHeight="1">
      <c r="A47" s="252">
        <v>44.0</v>
      </c>
      <c r="B47" s="253" t="str">
        <f>'3A 2025 - 2026 DATOS DEL ESTUDI'!B47</f>
        <v>Leslie  Cruz Espinal</v>
      </c>
      <c r="C47" s="146">
        <v>76.0</v>
      </c>
      <c r="D47" s="194"/>
      <c r="E47" s="146">
        <v>82.0</v>
      </c>
      <c r="F47" s="194"/>
      <c r="G47" s="146">
        <v>84.0</v>
      </c>
      <c r="H47" s="194"/>
      <c r="I47" s="146"/>
      <c r="J47" s="194"/>
      <c r="K47" s="146">
        <v>78.0</v>
      </c>
      <c r="L47" s="194"/>
      <c r="M47" s="146">
        <v>83.0</v>
      </c>
      <c r="N47" s="194"/>
      <c r="O47" s="146">
        <v>85.0</v>
      </c>
      <c r="P47" s="194"/>
      <c r="Q47" s="146"/>
      <c r="R47" s="194"/>
    </row>
    <row r="48" ht="30.0" customHeight="1">
      <c r="A48" s="252">
        <v>45.0</v>
      </c>
      <c r="B48" s="253" t="str">
        <f>'3A 2025 - 2026 DATOS DEL ESTUDI'!B48</f>
        <v/>
      </c>
      <c r="C48" s="146"/>
      <c r="D48" s="194"/>
      <c r="E48" s="146"/>
      <c r="F48" s="194"/>
      <c r="G48" s="146"/>
      <c r="H48" s="194"/>
      <c r="I48" s="146"/>
      <c r="J48" s="194"/>
      <c r="K48" s="146"/>
      <c r="L48" s="194"/>
      <c r="M48" s="146"/>
      <c r="N48" s="194"/>
      <c r="O48" s="146"/>
      <c r="P48" s="194"/>
      <c r="Q48" s="146"/>
      <c r="R48" s="194"/>
    </row>
  </sheetData>
  <mergeCells count="5">
    <mergeCell ref="A1:O1"/>
    <mergeCell ref="P1:R1"/>
    <mergeCell ref="B2:B3"/>
    <mergeCell ref="C2:J2"/>
    <mergeCell ref="K2:R2"/>
  </mergeCells>
  <conditionalFormatting sqref="D4:D48">
    <cfRule type="expression" dxfId="5" priority="1">
      <formula>C4&lt;=69</formula>
    </cfRule>
  </conditionalFormatting>
  <conditionalFormatting sqref="D4:D48">
    <cfRule type="expression" dxfId="6" priority="2">
      <formula>C4&gt;=70</formula>
    </cfRule>
  </conditionalFormatting>
  <conditionalFormatting sqref="F4:F48">
    <cfRule type="expression" dxfId="5" priority="3">
      <formula>E4&lt;=69</formula>
    </cfRule>
  </conditionalFormatting>
  <conditionalFormatting sqref="F4:F48">
    <cfRule type="expression" dxfId="6" priority="4">
      <formula>E4&gt;=70</formula>
    </cfRule>
  </conditionalFormatting>
  <conditionalFormatting sqref="H4:H48">
    <cfRule type="expression" dxfId="5" priority="5">
      <formula>G4&lt;=69</formula>
    </cfRule>
  </conditionalFormatting>
  <conditionalFormatting sqref="H4:H48">
    <cfRule type="expression" dxfId="6" priority="6">
      <formula>G4&gt;=70</formula>
    </cfRule>
  </conditionalFormatting>
  <conditionalFormatting sqref="J4:J48">
    <cfRule type="expression" dxfId="5" priority="7">
      <formula>I4&lt;=69</formula>
    </cfRule>
  </conditionalFormatting>
  <conditionalFormatting sqref="J4:J48">
    <cfRule type="expression" dxfId="6" priority="8">
      <formula>"&gt;=70"</formula>
    </cfRule>
  </conditionalFormatting>
  <conditionalFormatting sqref="L4:L48">
    <cfRule type="expression" dxfId="5" priority="9">
      <formula>K4&lt;=69</formula>
    </cfRule>
  </conditionalFormatting>
  <conditionalFormatting sqref="L4:L48">
    <cfRule type="expression" dxfId="6" priority="10">
      <formula>K4&gt;=70</formula>
    </cfRule>
  </conditionalFormatting>
  <conditionalFormatting sqref="N4:N48">
    <cfRule type="expression" dxfId="5" priority="11">
      <formula>M4&lt;=69</formula>
    </cfRule>
  </conditionalFormatting>
  <conditionalFormatting sqref="N4:N48">
    <cfRule type="expression" dxfId="6" priority="12">
      <formula>M4&gt;=70</formula>
    </cfRule>
  </conditionalFormatting>
  <conditionalFormatting sqref="P4:P48">
    <cfRule type="expression" dxfId="5" priority="13">
      <formula>O4&lt;=69</formula>
    </cfRule>
  </conditionalFormatting>
  <conditionalFormatting sqref="P4:P48">
    <cfRule type="expression" dxfId="6" priority="14">
      <formula>O4&gt;=70</formula>
    </cfRule>
  </conditionalFormatting>
  <conditionalFormatting sqref="R4:R48">
    <cfRule type="expression" dxfId="5" priority="15">
      <formula>Q4&lt;=69</formula>
    </cfRule>
  </conditionalFormatting>
  <conditionalFormatting sqref="R4:R48">
    <cfRule type="expression" dxfId="6" priority="16">
      <formula>Q4&gt;=70</formula>
    </cfRule>
  </conditionalFormatting>
  <conditionalFormatting sqref="C4:R48">
    <cfRule type="cellIs" dxfId="7" priority="17" operator="lessThanOrEqual">
      <formula>69</formula>
    </cfRule>
  </conditionalFormatting>
  <drawing r:id="rId1"/>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87" t="s">
        <v>573</v>
      </c>
      <c r="Q1" s="187"/>
      <c r="S1" s="187"/>
      <c r="T1" s="187"/>
      <c r="U1" s="187" t="s">
        <v>640</v>
      </c>
    </row>
    <row r="2">
      <c r="A2" s="188" t="s">
        <v>627</v>
      </c>
      <c r="B2" s="189" t="s">
        <v>628</v>
      </c>
      <c r="C2" s="196" t="s">
        <v>903</v>
      </c>
      <c r="D2" s="41"/>
      <c r="E2" s="41"/>
      <c r="F2" s="41"/>
      <c r="G2" s="41"/>
      <c r="H2" s="41"/>
      <c r="I2" s="41"/>
      <c r="J2" s="42"/>
      <c r="K2" s="196" t="s">
        <v>904</v>
      </c>
      <c r="L2" s="41"/>
      <c r="M2" s="41"/>
      <c r="N2" s="41"/>
      <c r="O2" s="41"/>
      <c r="P2" s="41"/>
      <c r="Q2" s="41"/>
      <c r="R2" s="42"/>
      <c r="S2" s="197" t="s">
        <v>643</v>
      </c>
      <c r="T2" s="15"/>
      <c r="U2" s="15"/>
      <c r="V2" s="16"/>
      <c r="W2" s="198" t="s">
        <v>644</v>
      </c>
    </row>
    <row r="3" ht="163.5" customHeight="1">
      <c r="A3" s="47"/>
      <c r="B3" s="47"/>
      <c r="C3" s="48"/>
      <c r="D3" s="11"/>
      <c r="E3" s="11"/>
      <c r="F3" s="11"/>
      <c r="G3" s="11"/>
      <c r="H3" s="11"/>
      <c r="I3" s="11"/>
      <c r="J3" s="12"/>
      <c r="K3" s="48"/>
      <c r="L3" s="11"/>
      <c r="M3" s="11"/>
      <c r="N3" s="11"/>
      <c r="O3" s="11"/>
      <c r="P3" s="11"/>
      <c r="Q3" s="11"/>
      <c r="R3" s="12"/>
      <c r="S3" s="199" t="s">
        <v>645</v>
      </c>
      <c r="T3" s="199" t="s">
        <v>646</v>
      </c>
      <c r="U3" s="199" t="s">
        <v>647</v>
      </c>
      <c r="V3" s="199" t="s">
        <v>648</v>
      </c>
      <c r="W3" s="47"/>
    </row>
    <row r="4" ht="30.0" customHeight="1">
      <c r="A4" s="191" t="s">
        <v>555</v>
      </c>
      <c r="B4" s="43"/>
      <c r="C4" s="22" t="s">
        <v>631</v>
      </c>
      <c r="D4" s="192" t="s">
        <v>632</v>
      </c>
      <c r="E4" s="22" t="s">
        <v>633</v>
      </c>
      <c r="F4" s="192" t="s">
        <v>634</v>
      </c>
      <c r="G4" s="22" t="s">
        <v>635</v>
      </c>
      <c r="H4" s="192" t="s">
        <v>636</v>
      </c>
      <c r="I4" s="22" t="s">
        <v>637</v>
      </c>
      <c r="J4" s="192" t="s">
        <v>638</v>
      </c>
      <c r="K4" s="22" t="s">
        <v>631</v>
      </c>
      <c r="L4" s="192" t="s">
        <v>632</v>
      </c>
      <c r="M4" s="22" t="s">
        <v>633</v>
      </c>
      <c r="N4" s="192" t="s">
        <v>634</v>
      </c>
      <c r="O4" s="22" t="s">
        <v>635</v>
      </c>
      <c r="P4" s="192" t="s">
        <v>636</v>
      </c>
      <c r="Q4" s="22" t="s">
        <v>637</v>
      </c>
      <c r="R4" s="192" t="s">
        <v>638</v>
      </c>
      <c r="S4" s="43"/>
      <c r="T4" s="43"/>
      <c r="U4" s="43"/>
      <c r="V4" s="43"/>
      <c r="W4" s="43"/>
    </row>
    <row r="5" ht="30.0" customHeight="1">
      <c r="A5" s="193">
        <v>1.0</v>
      </c>
      <c r="B5" s="128" t="str">
        <f>'3A 2025 - 2026 DATOS DEL ESTUDI'!B4</f>
        <v>Jadiel De Jesús Acosta Peña</v>
      </c>
      <c r="C5" s="146">
        <v>76.0</v>
      </c>
      <c r="D5" s="194"/>
      <c r="E5" s="146">
        <v>83.0</v>
      </c>
      <c r="F5" s="194"/>
      <c r="G5" s="146">
        <v>86.0</v>
      </c>
      <c r="H5" s="194"/>
      <c r="I5" s="146"/>
      <c r="J5" s="194"/>
      <c r="K5" s="146">
        <v>80.0</v>
      </c>
      <c r="L5" s="194"/>
      <c r="M5" s="146">
        <v>78.0</v>
      </c>
      <c r="N5" s="194"/>
      <c r="O5" s="146">
        <v>80.0</v>
      </c>
      <c r="P5" s="194"/>
      <c r="Q5" s="146"/>
      <c r="R5" s="194"/>
      <c r="S5" s="200">
        <f>IFERROR((SUM(max('CE-EF-3144'!C4,'CE-EF-3144'!D4),max('CE-EF-3144'!E4,'CE-EF-3144'!F4),max('CE-EF-3144'!G4,'CE-EF-3144'!H4),max('CE-EF-3144'!I4,'CE-EF-3144'!J4))/4),"")</f>
        <v>57</v>
      </c>
      <c r="T5" s="200">
        <f>IFERROR((SUM(max('CE-EF-3144'!K4,'CE-EF-3144'!L4),max('CE-EF-3144'!M4,'CE-EF-3144'!N4),max('CE-EF-3144'!O4,'CE-EF-3144'!P4),max('CE-EF-3144'!Q4,'CE-EF-3144'!R4))/4),"")</f>
        <v>58.75</v>
      </c>
      <c r="U5" s="200">
        <f t="shared" ref="U5:U49" si="1">IFERROR(SUM(max(K5,L5),max(M5,N5),max(O5,P5),max(Q5,R5))/4,"")</f>
        <v>59.5</v>
      </c>
      <c r="V5" s="200">
        <f t="shared" ref="V5:V49" si="2">IFERROR(SUM(max(C5,D5),max(E5,F5),max(G5,H5),max(I5,J5))/4,"")</f>
        <v>61.25</v>
      </c>
      <c r="W5" s="255">
        <f t="shared" ref="W5:W49" si="3">IFERROR(((SUM(S5:V5))/4),"")</f>
        <v>59.125</v>
      </c>
    </row>
    <row r="6" ht="30.0" customHeight="1">
      <c r="A6" s="193">
        <v>2.0</v>
      </c>
      <c r="B6" s="128" t="str">
        <f>'3A 2025 - 2026 DATOS DEL ESTUDI'!B5</f>
        <v>Daniel  Elía Almonte Martínez</v>
      </c>
      <c r="C6" s="146">
        <v>78.0</v>
      </c>
      <c r="D6" s="194"/>
      <c r="E6" s="146">
        <v>84.0</v>
      </c>
      <c r="F6" s="194"/>
      <c r="G6" s="146">
        <v>80.0</v>
      </c>
      <c r="H6" s="194"/>
      <c r="I6" s="146"/>
      <c r="J6" s="194"/>
      <c r="K6" s="146">
        <v>82.0</v>
      </c>
      <c r="L6" s="194"/>
      <c r="M6" s="146">
        <v>80.0</v>
      </c>
      <c r="N6" s="194"/>
      <c r="O6" s="146">
        <v>83.0</v>
      </c>
      <c r="P6" s="194"/>
      <c r="Q6" s="146"/>
      <c r="R6" s="194"/>
      <c r="S6" s="200">
        <f>IFERROR((SUM(max('CE-EF-3144'!C5,'CE-EF-3144'!D5),max('CE-EF-3144'!E5,'CE-EF-3144'!F5),max('CE-EF-3144'!G5,'CE-EF-3144'!H5),max('CE-EF-3144'!I5,'CE-EF-3144'!J5))/4),"")</f>
        <v>58.75</v>
      </c>
      <c r="T6" s="200">
        <f>IFERROR((SUM(max('CE-EF-3144'!K5,'CE-EF-3144'!L5),max('CE-EF-3144'!M5,'CE-EF-3144'!N5),max('CE-EF-3144'!O5,'CE-EF-3144'!P5),max('CE-EF-3144'!Q5,'CE-EF-3144'!R5))/4),"")</f>
        <v>60.5</v>
      </c>
      <c r="U6" s="200">
        <f t="shared" si="1"/>
        <v>61.25</v>
      </c>
      <c r="V6" s="200">
        <f t="shared" si="2"/>
        <v>60.5</v>
      </c>
      <c r="W6" s="255">
        <f t="shared" si="3"/>
        <v>60.25</v>
      </c>
    </row>
    <row r="7" ht="30.0" customHeight="1">
      <c r="A7" s="193">
        <v>3.0</v>
      </c>
      <c r="B7" s="128" t="str">
        <f>'3A 2025 - 2026 DATOS DEL ESTUDI'!B6</f>
        <v>Isaac  Ángeles Liriano</v>
      </c>
      <c r="C7" s="146">
        <v>70.0</v>
      </c>
      <c r="D7" s="194"/>
      <c r="E7" s="146">
        <v>78.0</v>
      </c>
      <c r="F7" s="194"/>
      <c r="G7" s="146">
        <v>73.0</v>
      </c>
      <c r="H7" s="194"/>
      <c r="I7" s="146"/>
      <c r="J7" s="194"/>
      <c r="K7" s="146">
        <v>73.0</v>
      </c>
      <c r="L7" s="194"/>
      <c r="M7" s="146">
        <v>75.0</v>
      </c>
      <c r="N7" s="194"/>
      <c r="O7" s="146">
        <v>70.0</v>
      </c>
      <c r="P7" s="194"/>
      <c r="Q7" s="146"/>
      <c r="R7" s="194"/>
      <c r="S7" s="200">
        <f>IFERROR((SUM(max('CE-EF-3144'!C6,'CE-EF-3144'!D6),max('CE-EF-3144'!E6,'CE-EF-3144'!F6),max('CE-EF-3144'!G6,'CE-EF-3144'!H6),max('CE-EF-3144'!I6,'CE-EF-3144'!J6))/4),"")</f>
        <v>53.75</v>
      </c>
      <c r="T7" s="200">
        <f>IFERROR((SUM(max('CE-EF-3144'!K6,'CE-EF-3144'!L6),max('CE-EF-3144'!M6,'CE-EF-3144'!N6),max('CE-EF-3144'!O6,'CE-EF-3144'!P6),max('CE-EF-3144'!Q6,'CE-EF-3144'!R6))/4),"")</f>
        <v>54.5</v>
      </c>
      <c r="U7" s="200">
        <f t="shared" si="1"/>
        <v>54.5</v>
      </c>
      <c r="V7" s="200">
        <f t="shared" si="2"/>
        <v>55.25</v>
      </c>
      <c r="W7" s="255">
        <f t="shared" si="3"/>
        <v>54.5</v>
      </c>
    </row>
    <row r="8" ht="30.0" customHeight="1">
      <c r="A8" s="193">
        <v>4.0</v>
      </c>
      <c r="B8" s="128" t="str">
        <f>'3A 2025 - 2026 DATOS DEL ESTUDI'!B7</f>
        <v>Melaniee  Aquino  Estrella</v>
      </c>
      <c r="C8" s="146">
        <v>75.0</v>
      </c>
      <c r="D8" s="194"/>
      <c r="E8" s="146">
        <v>83.0</v>
      </c>
      <c r="F8" s="194"/>
      <c r="G8" s="146">
        <v>84.0</v>
      </c>
      <c r="H8" s="194"/>
      <c r="I8" s="146"/>
      <c r="J8" s="194"/>
      <c r="K8" s="146">
        <v>81.0</v>
      </c>
      <c r="L8" s="194"/>
      <c r="M8" s="146">
        <v>78.0</v>
      </c>
      <c r="N8" s="194"/>
      <c r="O8" s="146">
        <v>77.0</v>
      </c>
      <c r="P8" s="194"/>
      <c r="Q8" s="146"/>
      <c r="R8" s="194"/>
      <c r="S8" s="200">
        <f>IFERROR((SUM(max('CE-EF-3144'!C7,'CE-EF-3144'!D7),max('CE-EF-3144'!E7,'CE-EF-3144'!F7),max('CE-EF-3144'!G7,'CE-EF-3144'!H7),max('CE-EF-3144'!I7,'CE-EF-3144'!J7))/4),"")</f>
        <v>60.5</v>
      </c>
      <c r="T8" s="200">
        <f>IFERROR((SUM(max('CE-EF-3144'!K7,'CE-EF-3144'!L7),max('CE-EF-3144'!M7,'CE-EF-3144'!N7),max('CE-EF-3144'!O7,'CE-EF-3144'!P7),max('CE-EF-3144'!Q7,'CE-EF-3144'!R7))/4),"")</f>
        <v>62.75</v>
      </c>
      <c r="U8" s="200">
        <f t="shared" si="1"/>
        <v>59</v>
      </c>
      <c r="V8" s="200">
        <f t="shared" si="2"/>
        <v>60.5</v>
      </c>
      <c r="W8" s="255">
        <f t="shared" si="3"/>
        <v>60.6875</v>
      </c>
    </row>
    <row r="9" ht="30.0" customHeight="1">
      <c r="A9" s="193">
        <v>5.0</v>
      </c>
      <c r="B9" s="128" t="str">
        <f>'3A 2025 - 2026 DATOS DEL ESTUDI'!B8</f>
        <v>Jennifer  Asenjo  De Los Santos TRANSFERIDA 10/12/25</v>
      </c>
      <c r="C9" s="146">
        <v>85.0</v>
      </c>
      <c r="D9" s="194"/>
      <c r="E9" s="146"/>
      <c r="F9" s="194"/>
      <c r="G9" s="146"/>
      <c r="H9" s="194"/>
      <c r="I9" s="146"/>
      <c r="J9" s="194"/>
      <c r="K9" s="146">
        <v>91.0</v>
      </c>
      <c r="L9" s="194"/>
      <c r="M9" s="146"/>
      <c r="N9" s="194"/>
      <c r="O9" s="146"/>
      <c r="P9" s="194"/>
      <c r="Q9" s="146"/>
      <c r="R9" s="194"/>
      <c r="S9" s="200">
        <f>IFERROR((SUM(max('CE-EF-3144'!C8,'CE-EF-3144'!D8),max('CE-EF-3144'!E8,'CE-EF-3144'!F8),max('CE-EF-3144'!G8,'CE-EF-3144'!H8),max('CE-EF-3144'!I8,'CE-EF-3144'!J8))/4),"")</f>
        <v>22.5</v>
      </c>
      <c r="T9" s="200">
        <f>IFERROR((SUM(max('CE-EF-3144'!K8,'CE-EF-3144'!L8),max('CE-EF-3144'!M8,'CE-EF-3144'!N8),max('CE-EF-3144'!O8,'CE-EF-3144'!P8),max('CE-EF-3144'!Q8,'CE-EF-3144'!R8))/4),"")</f>
        <v>23</v>
      </c>
      <c r="U9" s="200">
        <f t="shared" si="1"/>
        <v>22.75</v>
      </c>
      <c r="V9" s="200">
        <f t="shared" si="2"/>
        <v>21.25</v>
      </c>
      <c r="W9" s="255">
        <f t="shared" si="3"/>
        <v>22.375</v>
      </c>
    </row>
    <row r="10" ht="30.0" customHeight="1">
      <c r="A10" s="193">
        <v>6.0</v>
      </c>
      <c r="B10" s="128" t="str">
        <f>'3A 2025 - 2026 DATOS DEL ESTUDI'!B9</f>
        <v>Leshlie Crismayri Bautista Quezada</v>
      </c>
      <c r="C10" s="146">
        <v>86.0</v>
      </c>
      <c r="D10" s="194"/>
      <c r="E10" s="146">
        <v>90.0</v>
      </c>
      <c r="F10" s="194"/>
      <c r="G10" s="146">
        <v>88.0</v>
      </c>
      <c r="H10" s="194"/>
      <c r="I10" s="146"/>
      <c r="J10" s="194"/>
      <c r="K10" s="146">
        <v>88.0</v>
      </c>
      <c r="L10" s="194"/>
      <c r="M10" s="146">
        <v>87.0</v>
      </c>
      <c r="N10" s="194"/>
      <c r="O10" s="146">
        <v>92.0</v>
      </c>
      <c r="P10" s="194"/>
      <c r="Q10" s="146"/>
      <c r="R10" s="194"/>
      <c r="S10" s="200">
        <f>IFERROR((SUM(max('CE-EF-3144'!C9,'CE-EF-3144'!D9),max('CE-EF-3144'!E9,'CE-EF-3144'!F9),max('CE-EF-3144'!G9,'CE-EF-3144'!H9),max('CE-EF-3144'!I9,'CE-EF-3144'!J9))/4),"")</f>
        <v>66.75</v>
      </c>
      <c r="T10" s="200">
        <f>IFERROR((SUM(max('CE-EF-3144'!K9,'CE-EF-3144'!L9),max('CE-EF-3144'!M9,'CE-EF-3144'!N9),max('CE-EF-3144'!O9,'CE-EF-3144'!P9),max('CE-EF-3144'!Q9,'CE-EF-3144'!R9))/4),"")</f>
        <v>66.25</v>
      </c>
      <c r="U10" s="200">
        <f t="shared" si="1"/>
        <v>66.75</v>
      </c>
      <c r="V10" s="200">
        <f t="shared" si="2"/>
        <v>66</v>
      </c>
      <c r="W10" s="255">
        <f t="shared" si="3"/>
        <v>66.4375</v>
      </c>
    </row>
    <row r="11" ht="30.0" customHeight="1">
      <c r="A11" s="193">
        <v>7.0</v>
      </c>
      <c r="B11" s="128" t="str">
        <f>'3A 2025 - 2026 DATOS DEL ESTUDI'!B10</f>
        <v>Gilber  Bello Silva</v>
      </c>
      <c r="C11" s="146">
        <v>72.0</v>
      </c>
      <c r="D11" s="194"/>
      <c r="E11" s="146">
        <v>80.0</v>
      </c>
      <c r="F11" s="194"/>
      <c r="G11" s="146">
        <v>83.0</v>
      </c>
      <c r="H11" s="194"/>
      <c r="I11" s="146"/>
      <c r="J11" s="194"/>
      <c r="K11" s="146">
        <v>78.0</v>
      </c>
      <c r="L11" s="194"/>
      <c r="M11" s="146">
        <v>75.0</v>
      </c>
      <c r="N11" s="194"/>
      <c r="O11" s="146">
        <v>77.0</v>
      </c>
      <c r="P11" s="194"/>
      <c r="Q11" s="146"/>
      <c r="R11" s="194"/>
      <c r="S11" s="200">
        <f>IFERROR((SUM(max('CE-EF-3144'!C10,'CE-EF-3144'!D10),max('CE-EF-3144'!E10,'CE-EF-3144'!F10),max('CE-EF-3144'!G10,'CE-EF-3144'!H10),max('CE-EF-3144'!I10,'CE-EF-3144'!J10))/4),"")</f>
        <v>54.25</v>
      </c>
      <c r="T11" s="200">
        <f>IFERROR((SUM(max('CE-EF-3144'!K10,'CE-EF-3144'!L10),max('CE-EF-3144'!M10,'CE-EF-3144'!N10),max('CE-EF-3144'!O10,'CE-EF-3144'!P10),max('CE-EF-3144'!Q10,'CE-EF-3144'!R10))/4),"")</f>
        <v>57</v>
      </c>
      <c r="U11" s="200">
        <f t="shared" si="1"/>
        <v>57.5</v>
      </c>
      <c r="V11" s="200">
        <f t="shared" si="2"/>
        <v>58.75</v>
      </c>
      <c r="W11" s="255">
        <f t="shared" si="3"/>
        <v>56.875</v>
      </c>
    </row>
    <row r="12" ht="30.0" customHeight="1">
      <c r="A12" s="193">
        <v>8.0</v>
      </c>
      <c r="B12" s="128" t="str">
        <f>'3A 2025 - 2026 DATOS DEL ESTUDI'!B11</f>
        <v>Sherlyn Mariel Bernabel Lora</v>
      </c>
      <c r="C12" s="146">
        <v>74.0</v>
      </c>
      <c r="D12" s="194"/>
      <c r="E12" s="146">
        <v>80.0</v>
      </c>
      <c r="F12" s="194"/>
      <c r="G12" s="146">
        <v>85.0</v>
      </c>
      <c r="H12" s="194"/>
      <c r="I12" s="146"/>
      <c r="J12" s="194"/>
      <c r="K12" s="146">
        <v>77.0</v>
      </c>
      <c r="L12" s="194"/>
      <c r="M12" s="146">
        <v>78.0</v>
      </c>
      <c r="N12" s="194"/>
      <c r="O12" s="146">
        <v>82.0</v>
      </c>
      <c r="P12" s="194"/>
      <c r="Q12" s="146"/>
      <c r="R12" s="194"/>
      <c r="S12" s="200">
        <f>IFERROR((SUM(max('CE-EF-3144'!C11,'CE-EF-3144'!D11),max('CE-EF-3144'!E11,'CE-EF-3144'!F11),max('CE-EF-3144'!G11,'CE-EF-3144'!H11),max('CE-EF-3144'!I11,'CE-EF-3144'!J11))/4),"")</f>
        <v>57.25</v>
      </c>
      <c r="T12" s="200">
        <f>IFERROR((SUM(max('CE-EF-3144'!K11,'CE-EF-3144'!L11),max('CE-EF-3144'!M11,'CE-EF-3144'!N11),max('CE-EF-3144'!O11,'CE-EF-3144'!P11),max('CE-EF-3144'!Q11,'CE-EF-3144'!R11))/4),"")</f>
        <v>60.5</v>
      </c>
      <c r="U12" s="200">
        <f t="shared" si="1"/>
        <v>59.25</v>
      </c>
      <c r="V12" s="200">
        <f t="shared" si="2"/>
        <v>59.75</v>
      </c>
      <c r="W12" s="255">
        <f t="shared" si="3"/>
        <v>59.1875</v>
      </c>
    </row>
    <row r="13" ht="30.0" customHeight="1">
      <c r="A13" s="193">
        <v>9.0</v>
      </c>
      <c r="B13" s="128" t="str">
        <f>'3A 2025 - 2026 DATOS DEL ESTUDI'!B12</f>
        <v>Erleen  Brito Castillo</v>
      </c>
      <c r="C13" s="146">
        <v>76.0</v>
      </c>
      <c r="D13" s="194"/>
      <c r="E13" s="146">
        <v>83.0</v>
      </c>
      <c r="F13" s="194"/>
      <c r="G13" s="146">
        <v>85.0</v>
      </c>
      <c r="H13" s="194"/>
      <c r="I13" s="146"/>
      <c r="J13" s="194"/>
      <c r="K13" s="146">
        <v>82.0</v>
      </c>
      <c r="L13" s="194"/>
      <c r="M13" s="146">
        <v>80.0</v>
      </c>
      <c r="N13" s="194"/>
      <c r="O13" s="146">
        <v>82.0</v>
      </c>
      <c r="P13" s="194"/>
      <c r="Q13" s="146"/>
      <c r="R13" s="194"/>
      <c r="S13" s="200">
        <f>IFERROR((SUM(max('CE-EF-3144'!C12,'CE-EF-3144'!D12),max('CE-EF-3144'!E12,'CE-EF-3144'!F12),max('CE-EF-3144'!G12,'CE-EF-3144'!H12),max('CE-EF-3144'!I12,'CE-EF-3144'!J12))/4),"")</f>
        <v>54.5</v>
      </c>
      <c r="T13" s="200">
        <f>IFERROR((SUM(max('CE-EF-3144'!K12,'CE-EF-3144'!L12),max('CE-EF-3144'!M12,'CE-EF-3144'!N12),max('CE-EF-3144'!O12,'CE-EF-3144'!P12),max('CE-EF-3144'!Q12,'CE-EF-3144'!R12))/4),"")</f>
        <v>57.5</v>
      </c>
      <c r="U13" s="200">
        <f t="shared" si="1"/>
        <v>61</v>
      </c>
      <c r="V13" s="200">
        <f t="shared" si="2"/>
        <v>61</v>
      </c>
      <c r="W13" s="255">
        <f t="shared" si="3"/>
        <v>58.5</v>
      </c>
    </row>
    <row r="14" ht="30.0" customHeight="1">
      <c r="A14" s="193">
        <v>10.0</v>
      </c>
      <c r="B14" s="128" t="str">
        <f>'3A 2025 - 2026 DATOS DEL ESTUDI'!B13</f>
        <v>Brianny  Caraballo Guzmán</v>
      </c>
      <c r="C14" s="146">
        <v>84.0</v>
      </c>
      <c r="D14" s="194"/>
      <c r="E14" s="146">
        <v>91.0</v>
      </c>
      <c r="F14" s="194"/>
      <c r="G14" s="146">
        <v>96.0</v>
      </c>
      <c r="H14" s="194"/>
      <c r="I14" s="146"/>
      <c r="J14" s="194"/>
      <c r="K14" s="146">
        <v>88.0</v>
      </c>
      <c r="L14" s="194"/>
      <c r="M14" s="146">
        <v>90.0</v>
      </c>
      <c r="N14" s="194"/>
      <c r="O14" s="146">
        <v>94.0</v>
      </c>
      <c r="P14" s="194"/>
      <c r="Q14" s="146"/>
      <c r="R14" s="194"/>
      <c r="S14" s="200">
        <f>IFERROR((SUM(max('CE-EF-3144'!C13,'CE-EF-3144'!D13),max('CE-EF-3144'!E13,'CE-EF-3144'!F13),max('CE-EF-3144'!G13,'CE-EF-3144'!H13),max('CE-EF-3144'!I13,'CE-EF-3144'!J13))/4),"")</f>
        <v>68.75</v>
      </c>
      <c r="T14" s="200">
        <f>IFERROR((SUM(max('CE-EF-3144'!K13,'CE-EF-3144'!L13),max('CE-EF-3144'!M13,'CE-EF-3144'!N13),max('CE-EF-3144'!O13,'CE-EF-3144'!P13),max('CE-EF-3144'!Q13,'CE-EF-3144'!R13))/4),"")</f>
        <v>67.5</v>
      </c>
      <c r="U14" s="200">
        <f t="shared" si="1"/>
        <v>68</v>
      </c>
      <c r="V14" s="200">
        <f t="shared" si="2"/>
        <v>67.75</v>
      </c>
      <c r="W14" s="255">
        <f t="shared" si="3"/>
        <v>68</v>
      </c>
    </row>
    <row r="15" ht="30.0" customHeight="1">
      <c r="A15" s="193">
        <v>11.0</v>
      </c>
      <c r="B15" s="128" t="str">
        <f>'3A 2025 - 2026 DATOS DEL ESTUDI'!B14</f>
        <v>Scarlet  Castillo</v>
      </c>
      <c r="C15" s="146">
        <v>76.0</v>
      </c>
      <c r="D15" s="194"/>
      <c r="E15" s="146">
        <v>83.0</v>
      </c>
      <c r="F15" s="194"/>
      <c r="G15" s="146">
        <v>78.0</v>
      </c>
      <c r="H15" s="194"/>
      <c r="I15" s="146"/>
      <c r="J15" s="194"/>
      <c r="K15" s="146">
        <v>75.0</v>
      </c>
      <c r="L15" s="194"/>
      <c r="M15" s="146">
        <v>82.0</v>
      </c>
      <c r="N15" s="194"/>
      <c r="O15" s="146">
        <v>80.0</v>
      </c>
      <c r="P15" s="194"/>
      <c r="Q15" s="146"/>
      <c r="R15" s="194"/>
      <c r="S15" s="200">
        <f>IFERROR((SUM(max('CE-EF-3144'!C14,'CE-EF-3144'!D14),max('CE-EF-3144'!E14,'CE-EF-3144'!F14),max('CE-EF-3144'!G14,'CE-EF-3144'!H14),max('CE-EF-3144'!I14,'CE-EF-3144'!J14))/4),"")</f>
        <v>52.25</v>
      </c>
      <c r="T15" s="200">
        <f>IFERROR((SUM(max('CE-EF-3144'!K14,'CE-EF-3144'!L14),max('CE-EF-3144'!M14,'CE-EF-3144'!N14),max('CE-EF-3144'!O14,'CE-EF-3144'!P14),max('CE-EF-3144'!Q14,'CE-EF-3144'!R14))/4),"")</f>
        <v>54.5</v>
      </c>
      <c r="U15" s="200">
        <f t="shared" si="1"/>
        <v>59.25</v>
      </c>
      <c r="V15" s="200">
        <f t="shared" si="2"/>
        <v>59.25</v>
      </c>
      <c r="W15" s="255">
        <f t="shared" si="3"/>
        <v>56.3125</v>
      </c>
    </row>
    <row r="16" ht="30.0" customHeight="1">
      <c r="A16" s="193">
        <v>12.0</v>
      </c>
      <c r="B16" s="128" t="str">
        <f>'3A 2025 - 2026 DATOS DEL ESTUDI'!B15</f>
        <v>Yarselin  Cruz Peña</v>
      </c>
      <c r="C16" s="146">
        <v>80.0</v>
      </c>
      <c r="D16" s="194"/>
      <c r="E16" s="146">
        <v>86.0</v>
      </c>
      <c r="F16" s="194"/>
      <c r="G16" s="146">
        <v>87.0</v>
      </c>
      <c r="H16" s="194"/>
      <c r="I16" s="146"/>
      <c r="J16" s="194"/>
      <c r="K16" s="146">
        <v>82.0</v>
      </c>
      <c r="L16" s="194"/>
      <c r="M16" s="146">
        <v>83.0</v>
      </c>
      <c r="N16" s="194"/>
      <c r="O16" s="146">
        <v>84.0</v>
      </c>
      <c r="P16" s="194"/>
      <c r="Q16" s="146"/>
      <c r="R16" s="194"/>
      <c r="S16" s="200">
        <f>IFERROR((SUM(max('CE-EF-3144'!C15,'CE-EF-3144'!D15),max('CE-EF-3144'!E15,'CE-EF-3144'!F15),max('CE-EF-3144'!G15,'CE-EF-3144'!H15),max('CE-EF-3144'!I15,'CE-EF-3144'!J15))/4),"")</f>
        <v>67.5</v>
      </c>
      <c r="T16" s="200">
        <f>IFERROR((SUM(max('CE-EF-3144'!K15,'CE-EF-3144'!L15),max('CE-EF-3144'!M15,'CE-EF-3144'!N15),max('CE-EF-3144'!O15,'CE-EF-3144'!P15),max('CE-EF-3144'!Q15,'CE-EF-3144'!R15))/4),"")</f>
        <v>68</v>
      </c>
      <c r="U16" s="200">
        <f t="shared" si="1"/>
        <v>62.25</v>
      </c>
      <c r="V16" s="200">
        <f t="shared" si="2"/>
        <v>63.25</v>
      </c>
      <c r="W16" s="255">
        <f t="shared" si="3"/>
        <v>65.25</v>
      </c>
    </row>
    <row r="17" ht="30.0" customHeight="1">
      <c r="A17" s="193">
        <v>13.0</v>
      </c>
      <c r="B17" s="128" t="str">
        <f>'3A 2025 - 2026 DATOS DEL ESTUDI'!B16</f>
        <v>Fernando José Díaz Fernández</v>
      </c>
      <c r="C17" s="146">
        <v>78.0</v>
      </c>
      <c r="D17" s="194"/>
      <c r="E17" s="146">
        <v>85.0</v>
      </c>
      <c r="F17" s="194"/>
      <c r="G17" s="146">
        <v>90.0</v>
      </c>
      <c r="H17" s="194"/>
      <c r="I17" s="146"/>
      <c r="J17" s="194"/>
      <c r="K17" s="146">
        <v>83.0</v>
      </c>
      <c r="L17" s="194"/>
      <c r="M17" s="146">
        <v>82.0</v>
      </c>
      <c r="N17" s="194"/>
      <c r="O17" s="146">
        <v>84.0</v>
      </c>
      <c r="P17" s="194"/>
      <c r="Q17" s="146"/>
      <c r="R17" s="194"/>
      <c r="S17" s="200">
        <f>IFERROR((SUM(max('CE-EF-3144'!C16,'CE-EF-3144'!D16),max('CE-EF-3144'!E16,'CE-EF-3144'!F16),max('CE-EF-3144'!G16,'CE-EF-3144'!H16),max('CE-EF-3144'!I16,'CE-EF-3144'!J16))/4),"")</f>
        <v>60.25</v>
      </c>
      <c r="T17" s="200">
        <f>IFERROR((SUM(max('CE-EF-3144'!K16,'CE-EF-3144'!L16),max('CE-EF-3144'!M16,'CE-EF-3144'!N16),max('CE-EF-3144'!O16,'CE-EF-3144'!P16),max('CE-EF-3144'!Q16,'CE-EF-3144'!R16))/4),"")</f>
        <v>62.5</v>
      </c>
      <c r="U17" s="200">
        <f t="shared" si="1"/>
        <v>62.25</v>
      </c>
      <c r="V17" s="200">
        <f t="shared" si="2"/>
        <v>63.25</v>
      </c>
      <c r="W17" s="255">
        <f t="shared" si="3"/>
        <v>62.0625</v>
      </c>
    </row>
    <row r="18" ht="30.0" customHeight="1">
      <c r="A18" s="193">
        <v>14.0</v>
      </c>
      <c r="B18" s="128" t="str">
        <f>'3A 2025 - 2026 DATOS DEL ESTUDI'!B17</f>
        <v>Scarlett  Espinal Estéves</v>
      </c>
      <c r="C18" s="146">
        <v>82.0</v>
      </c>
      <c r="D18" s="194"/>
      <c r="E18" s="146">
        <v>87.0</v>
      </c>
      <c r="F18" s="194"/>
      <c r="G18" s="146">
        <v>91.0</v>
      </c>
      <c r="H18" s="194"/>
      <c r="I18" s="146"/>
      <c r="J18" s="194"/>
      <c r="K18" s="146">
        <v>83.0</v>
      </c>
      <c r="L18" s="194"/>
      <c r="M18" s="146">
        <v>84.0</v>
      </c>
      <c r="N18" s="194"/>
      <c r="O18" s="146">
        <v>86.0</v>
      </c>
      <c r="P18" s="194"/>
      <c r="Q18" s="146"/>
      <c r="R18" s="194"/>
      <c r="S18" s="200">
        <f>IFERROR((SUM(max('CE-EF-3144'!C17,'CE-EF-3144'!D17),max('CE-EF-3144'!E17,'CE-EF-3144'!F17),max('CE-EF-3144'!G17,'CE-EF-3144'!H17),max('CE-EF-3144'!I17,'CE-EF-3144'!J17))/4),"")</f>
        <v>61.75</v>
      </c>
      <c r="T18" s="200">
        <f>IFERROR((SUM(max('CE-EF-3144'!K17,'CE-EF-3144'!L17),max('CE-EF-3144'!M17,'CE-EF-3144'!N17),max('CE-EF-3144'!O17,'CE-EF-3144'!P17),max('CE-EF-3144'!Q17,'CE-EF-3144'!R17))/4),"")</f>
        <v>63.75</v>
      </c>
      <c r="U18" s="200">
        <f t="shared" si="1"/>
        <v>63.25</v>
      </c>
      <c r="V18" s="200">
        <f t="shared" si="2"/>
        <v>65</v>
      </c>
      <c r="W18" s="255">
        <f t="shared" si="3"/>
        <v>63.4375</v>
      </c>
    </row>
    <row r="19" ht="30.0" customHeight="1">
      <c r="A19" s="193">
        <v>15.0</v>
      </c>
      <c r="B19" s="128" t="str">
        <f>'3A 2025 - 2026 DATOS DEL ESTUDI'!B18</f>
        <v>José Manuel Estrella</v>
      </c>
      <c r="C19" s="146">
        <v>76.0</v>
      </c>
      <c r="D19" s="194"/>
      <c r="E19" s="146">
        <v>83.0</v>
      </c>
      <c r="F19" s="194"/>
      <c r="G19" s="146">
        <v>86.0</v>
      </c>
      <c r="H19" s="194"/>
      <c r="I19" s="146"/>
      <c r="J19" s="194"/>
      <c r="K19" s="146">
        <v>78.0</v>
      </c>
      <c r="L19" s="194"/>
      <c r="M19" s="146">
        <v>81.0</v>
      </c>
      <c r="N19" s="194"/>
      <c r="O19" s="146">
        <v>84.0</v>
      </c>
      <c r="P19" s="194"/>
      <c r="Q19" s="146"/>
      <c r="R19" s="194"/>
      <c r="S19" s="200">
        <f>IFERROR((SUM(max('CE-EF-3144'!C18,'CE-EF-3144'!D18),max('CE-EF-3144'!E18,'CE-EF-3144'!F18),max('CE-EF-3144'!G18,'CE-EF-3144'!H18),max('CE-EF-3144'!I18,'CE-EF-3144'!J18))/4),"")</f>
        <v>55</v>
      </c>
      <c r="T19" s="200">
        <f>IFERROR((SUM(max('CE-EF-3144'!K18,'CE-EF-3144'!L18),max('CE-EF-3144'!M18,'CE-EF-3144'!N18),max('CE-EF-3144'!O18,'CE-EF-3144'!P18),max('CE-EF-3144'!Q18,'CE-EF-3144'!R18))/4),"")</f>
        <v>55.75</v>
      </c>
      <c r="U19" s="200">
        <f t="shared" si="1"/>
        <v>60.75</v>
      </c>
      <c r="V19" s="200">
        <f t="shared" si="2"/>
        <v>61.25</v>
      </c>
      <c r="W19" s="255">
        <f t="shared" si="3"/>
        <v>58.1875</v>
      </c>
    </row>
    <row r="20" ht="30.0" customHeight="1">
      <c r="A20" s="193">
        <v>16.0</v>
      </c>
      <c r="B20" s="128" t="str">
        <f>'3A 2025 - 2026 DATOS DEL ESTUDI'!B19</f>
        <v>Misael Starberk Ferreras Pérez</v>
      </c>
      <c r="C20" s="146">
        <v>77.0</v>
      </c>
      <c r="D20" s="194"/>
      <c r="E20" s="146">
        <v>84.0</v>
      </c>
      <c r="F20" s="194"/>
      <c r="G20" s="146">
        <v>85.0</v>
      </c>
      <c r="H20" s="194"/>
      <c r="I20" s="146"/>
      <c r="J20" s="194"/>
      <c r="K20" s="146">
        <v>80.0</v>
      </c>
      <c r="L20" s="194"/>
      <c r="M20" s="146">
        <v>82.0</v>
      </c>
      <c r="N20" s="194"/>
      <c r="O20" s="146">
        <v>83.0</v>
      </c>
      <c r="P20" s="194"/>
      <c r="Q20" s="146"/>
      <c r="R20" s="194"/>
      <c r="S20" s="200">
        <f>IFERROR((SUM(max('CE-EF-3144'!C19,'CE-EF-3144'!D19),max('CE-EF-3144'!E19,'CE-EF-3144'!F19),max('CE-EF-3144'!G19,'CE-EF-3144'!H19),max('CE-EF-3144'!I19,'CE-EF-3144'!J19))/4),"")</f>
        <v>60</v>
      </c>
      <c r="T20" s="200">
        <f>IFERROR((SUM(max('CE-EF-3144'!K19,'CE-EF-3144'!L19),max('CE-EF-3144'!M19,'CE-EF-3144'!N19),max('CE-EF-3144'!O19,'CE-EF-3144'!P19),max('CE-EF-3144'!Q19,'CE-EF-3144'!R19))/4),"")</f>
        <v>61.75</v>
      </c>
      <c r="U20" s="200">
        <f t="shared" si="1"/>
        <v>61.25</v>
      </c>
      <c r="V20" s="200">
        <f t="shared" si="2"/>
        <v>61.5</v>
      </c>
      <c r="W20" s="255">
        <f t="shared" si="3"/>
        <v>61.125</v>
      </c>
    </row>
    <row r="21" ht="30.0" customHeight="1">
      <c r="A21" s="193">
        <v>17.0</v>
      </c>
      <c r="B21" s="128" t="str">
        <f>'3A 2025 - 2026 DATOS DEL ESTUDI'!B20</f>
        <v>Ruth Esther Fernández Rodríguez</v>
      </c>
      <c r="C21" s="146">
        <v>82.0</v>
      </c>
      <c r="D21" s="194"/>
      <c r="E21" s="146">
        <v>85.0</v>
      </c>
      <c r="F21" s="194"/>
      <c r="G21" s="146">
        <v>87.0</v>
      </c>
      <c r="H21" s="194"/>
      <c r="I21" s="146"/>
      <c r="J21" s="194"/>
      <c r="K21" s="146">
        <v>84.0</v>
      </c>
      <c r="L21" s="194"/>
      <c r="M21" s="146">
        <v>80.0</v>
      </c>
      <c r="N21" s="194"/>
      <c r="O21" s="146">
        <v>83.0</v>
      </c>
      <c r="P21" s="194"/>
      <c r="Q21" s="146"/>
      <c r="R21" s="194"/>
      <c r="S21" s="200">
        <f>IFERROR((SUM(max('CE-EF-3144'!C20,'CE-EF-3144'!D20),max('CE-EF-3144'!E20,'CE-EF-3144'!F20),max('CE-EF-3144'!G20,'CE-EF-3144'!H20),max('CE-EF-3144'!I20,'CE-EF-3144'!J20))/4),"")</f>
        <v>60.75</v>
      </c>
      <c r="T21" s="200">
        <f>IFERROR((SUM(max('CE-EF-3144'!K20,'CE-EF-3144'!L20),max('CE-EF-3144'!M20,'CE-EF-3144'!N20),max('CE-EF-3144'!O20,'CE-EF-3144'!P20),max('CE-EF-3144'!Q20,'CE-EF-3144'!R20))/4),"")</f>
        <v>62</v>
      </c>
      <c r="U21" s="200">
        <f t="shared" si="1"/>
        <v>61.75</v>
      </c>
      <c r="V21" s="200">
        <f t="shared" si="2"/>
        <v>63.5</v>
      </c>
      <c r="W21" s="255">
        <f t="shared" si="3"/>
        <v>62</v>
      </c>
    </row>
    <row r="22" ht="30.0" customHeight="1">
      <c r="A22" s="193">
        <v>18.0</v>
      </c>
      <c r="B22" s="128" t="str">
        <f>'3A 2025 - 2026 DATOS DEL ESTUDI'!B21</f>
        <v>Discairy  Filpo Estrella</v>
      </c>
      <c r="C22" s="146">
        <v>78.0</v>
      </c>
      <c r="D22" s="194"/>
      <c r="E22" s="146">
        <v>85.0</v>
      </c>
      <c r="F22" s="194"/>
      <c r="G22" s="146">
        <v>87.0</v>
      </c>
      <c r="H22" s="194"/>
      <c r="I22" s="146"/>
      <c r="J22" s="194"/>
      <c r="K22" s="146">
        <v>83.0</v>
      </c>
      <c r="L22" s="194"/>
      <c r="M22" s="146">
        <v>81.0</v>
      </c>
      <c r="N22" s="194"/>
      <c r="O22" s="146">
        <v>82.0</v>
      </c>
      <c r="P22" s="194"/>
      <c r="Q22" s="146"/>
      <c r="R22" s="194"/>
      <c r="S22" s="200">
        <f>IFERROR((SUM(max('CE-EF-3144'!C21,'CE-EF-3144'!D21),max('CE-EF-3144'!E21,'CE-EF-3144'!F21),max('CE-EF-3144'!G21,'CE-EF-3144'!H21),max('CE-EF-3144'!I21,'CE-EF-3144'!J21))/4),"")</f>
        <v>63.5</v>
      </c>
      <c r="T22" s="200">
        <f>IFERROR((SUM(max('CE-EF-3144'!K21,'CE-EF-3144'!L21),max('CE-EF-3144'!M21,'CE-EF-3144'!N21),max('CE-EF-3144'!O21,'CE-EF-3144'!P21),max('CE-EF-3144'!Q21,'CE-EF-3144'!R21))/4),"")</f>
        <v>65</v>
      </c>
      <c r="U22" s="200">
        <f t="shared" si="1"/>
        <v>61.5</v>
      </c>
      <c r="V22" s="200">
        <f t="shared" si="2"/>
        <v>62.5</v>
      </c>
      <c r="W22" s="255">
        <f t="shared" si="3"/>
        <v>63.125</v>
      </c>
    </row>
    <row r="23" ht="30.0" customHeight="1">
      <c r="A23" s="193">
        <v>19.0</v>
      </c>
      <c r="B23" s="128" t="str">
        <f>'3A 2025 - 2026 DATOS DEL ESTUDI'!B22</f>
        <v>Alexis Enmanuel Gil  Sánchez</v>
      </c>
      <c r="C23" s="146">
        <v>77.0</v>
      </c>
      <c r="D23" s="194"/>
      <c r="E23" s="146">
        <v>78.0</v>
      </c>
      <c r="F23" s="194"/>
      <c r="G23" s="146">
        <v>76.0</v>
      </c>
      <c r="H23" s="194"/>
      <c r="I23" s="146"/>
      <c r="J23" s="194"/>
      <c r="K23" s="146">
        <v>76.0</v>
      </c>
      <c r="L23" s="194"/>
      <c r="M23" s="146">
        <v>80.0</v>
      </c>
      <c r="N23" s="194"/>
      <c r="O23" s="146">
        <v>81.0</v>
      </c>
      <c r="P23" s="194"/>
      <c r="Q23" s="146"/>
      <c r="R23" s="194"/>
      <c r="S23" s="200">
        <f>IFERROR((SUM(max('CE-EF-3144'!C22,'CE-EF-3144'!D22),max('CE-EF-3144'!E22,'CE-EF-3144'!F22),max('CE-EF-3144'!G22,'CE-EF-3144'!H22),max('CE-EF-3144'!I22,'CE-EF-3144'!J22))/4),"")</f>
        <v>54.5</v>
      </c>
      <c r="T23" s="200">
        <f>IFERROR((SUM(max('CE-EF-3144'!K22,'CE-EF-3144'!L22),max('CE-EF-3144'!M22,'CE-EF-3144'!N22),max('CE-EF-3144'!O22,'CE-EF-3144'!P22),max('CE-EF-3144'!Q22,'CE-EF-3144'!R22))/4),"")</f>
        <v>57.75</v>
      </c>
      <c r="U23" s="200">
        <f t="shared" si="1"/>
        <v>59.25</v>
      </c>
      <c r="V23" s="200">
        <f t="shared" si="2"/>
        <v>57.75</v>
      </c>
      <c r="W23" s="255">
        <f t="shared" si="3"/>
        <v>57.3125</v>
      </c>
    </row>
    <row r="24" ht="30.0" customHeight="1">
      <c r="A24" s="193">
        <v>20.0</v>
      </c>
      <c r="B24" s="128" t="str">
        <f>'3A 2025 - 2026 DATOS DEL ESTUDI'!B23</f>
        <v>Ayendy Jesús Guzmán</v>
      </c>
      <c r="C24" s="146">
        <v>82.0</v>
      </c>
      <c r="D24" s="194"/>
      <c r="E24" s="146">
        <v>78.0</v>
      </c>
      <c r="F24" s="194"/>
      <c r="G24" s="146">
        <v>76.0</v>
      </c>
      <c r="H24" s="194"/>
      <c r="I24" s="146"/>
      <c r="J24" s="194"/>
      <c r="K24" s="146">
        <v>78.0</v>
      </c>
      <c r="L24" s="194"/>
      <c r="M24" s="146">
        <v>83.0</v>
      </c>
      <c r="N24" s="194"/>
      <c r="O24" s="146">
        <v>78.0</v>
      </c>
      <c r="P24" s="194"/>
      <c r="Q24" s="146"/>
      <c r="R24" s="194"/>
      <c r="S24" s="200">
        <f>IFERROR((SUM(max('CE-EF-3144'!C23,'CE-EF-3144'!D23),max('CE-EF-3144'!E23,'CE-EF-3144'!F23),max('CE-EF-3144'!G23,'CE-EF-3144'!H23),max('CE-EF-3144'!I23,'CE-EF-3144'!J23))/4),"")</f>
        <v>49.5</v>
      </c>
      <c r="T24" s="200">
        <f>IFERROR((SUM(max('CE-EF-3144'!K23,'CE-EF-3144'!L23),max('CE-EF-3144'!M23,'CE-EF-3144'!N23),max('CE-EF-3144'!O23,'CE-EF-3144'!P23),max('CE-EF-3144'!Q23,'CE-EF-3144'!R23))/4),"")</f>
        <v>53.5</v>
      </c>
      <c r="U24" s="200">
        <f t="shared" si="1"/>
        <v>59.75</v>
      </c>
      <c r="V24" s="200">
        <f t="shared" si="2"/>
        <v>59</v>
      </c>
      <c r="W24" s="255">
        <f t="shared" si="3"/>
        <v>55.4375</v>
      </c>
    </row>
    <row r="25" ht="30.0" customHeight="1">
      <c r="A25" s="193">
        <v>21.0</v>
      </c>
      <c r="B25" s="128" t="str">
        <f>'3A 2025 - 2026 DATOS DEL ESTUDI'!B24</f>
        <v>Yassir  Hernández Disla</v>
      </c>
      <c r="C25" s="146">
        <v>76.0</v>
      </c>
      <c r="D25" s="194"/>
      <c r="E25" s="146">
        <v>85.0</v>
      </c>
      <c r="F25" s="194"/>
      <c r="G25" s="146">
        <v>88.0</v>
      </c>
      <c r="H25" s="194"/>
      <c r="I25" s="146"/>
      <c r="J25" s="194"/>
      <c r="K25" s="146">
        <v>83.0</v>
      </c>
      <c r="L25" s="194"/>
      <c r="M25" s="146">
        <v>78.0</v>
      </c>
      <c r="N25" s="194"/>
      <c r="O25" s="146">
        <v>83.0</v>
      </c>
      <c r="P25" s="194"/>
      <c r="Q25" s="146"/>
      <c r="R25" s="194"/>
      <c r="S25" s="200">
        <f>IFERROR((SUM(max('CE-EF-3144'!C24,'CE-EF-3144'!D24),max('CE-EF-3144'!E24,'CE-EF-3144'!F24),max('CE-EF-3144'!G24,'CE-EF-3144'!H24),max('CE-EF-3144'!I24,'CE-EF-3144'!J24))/4),"")</f>
        <v>61.25</v>
      </c>
      <c r="T25" s="200">
        <f>IFERROR((SUM(max('CE-EF-3144'!K24,'CE-EF-3144'!L24),max('CE-EF-3144'!M24,'CE-EF-3144'!N24),max('CE-EF-3144'!O24,'CE-EF-3144'!P24),max('CE-EF-3144'!Q24,'CE-EF-3144'!R24))/4),"")</f>
        <v>63.5</v>
      </c>
      <c r="U25" s="200">
        <f t="shared" si="1"/>
        <v>61</v>
      </c>
      <c r="V25" s="200">
        <f t="shared" si="2"/>
        <v>62.25</v>
      </c>
      <c r="W25" s="255">
        <f t="shared" si="3"/>
        <v>62</v>
      </c>
    </row>
    <row r="26" ht="30.0" customHeight="1">
      <c r="A26" s="193">
        <v>22.0</v>
      </c>
      <c r="B26" s="128" t="str">
        <f>'3A 2025 - 2026 DATOS DEL ESTUDI'!B25</f>
        <v>Yadiel  Jiménez Betances</v>
      </c>
      <c r="C26" s="146">
        <v>84.0</v>
      </c>
      <c r="D26" s="194"/>
      <c r="E26" s="146">
        <v>90.0</v>
      </c>
      <c r="F26" s="194"/>
      <c r="G26" s="146">
        <v>93.0</v>
      </c>
      <c r="H26" s="194"/>
      <c r="I26" s="146"/>
      <c r="J26" s="194"/>
      <c r="K26" s="146">
        <v>88.0</v>
      </c>
      <c r="L26" s="194"/>
      <c r="M26" s="146">
        <v>86.0</v>
      </c>
      <c r="N26" s="194"/>
      <c r="O26" s="146">
        <v>88.0</v>
      </c>
      <c r="P26" s="194"/>
      <c r="Q26" s="146"/>
      <c r="R26" s="194"/>
      <c r="S26" s="200">
        <f>IFERROR((SUM(max('CE-EF-3144'!C25,'CE-EF-3144'!D25),max('CE-EF-3144'!E25,'CE-EF-3144'!F25),max('CE-EF-3144'!G25,'CE-EF-3144'!H25),max('CE-EF-3144'!I25,'CE-EF-3144'!J25))/4),"")</f>
        <v>65</v>
      </c>
      <c r="T26" s="200">
        <f>IFERROR((SUM(max('CE-EF-3144'!K25,'CE-EF-3144'!L25),max('CE-EF-3144'!M25,'CE-EF-3144'!N25),max('CE-EF-3144'!O25,'CE-EF-3144'!P25),max('CE-EF-3144'!Q25,'CE-EF-3144'!R25))/4),"")</f>
        <v>66.5</v>
      </c>
      <c r="U26" s="200">
        <f t="shared" si="1"/>
        <v>65.5</v>
      </c>
      <c r="V26" s="200">
        <f t="shared" si="2"/>
        <v>66.75</v>
      </c>
      <c r="W26" s="255">
        <f t="shared" si="3"/>
        <v>65.9375</v>
      </c>
    </row>
    <row r="27" ht="30.0" customHeight="1">
      <c r="A27" s="193">
        <v>23.0</v>
      </c>
      <c r="B27" s="128" t="str">
        <f>'3A 2025 - 2026 DATOS DEL ESTUDI'!B26</f>
        <v>Yamel  Mella Aquino</v>
      </c>
      <c r="C27" s="146">
        <v>82.0</v>
      </c>
      <c r="D27" s="194"/>
      <c r="E27" s="146">
        <v>90.0</v>
      </c>
      <c r="F27" s="194"/>
      <c r="G27" s="146">
        <v>88.0</v>
      </c>
      <c r="H27" s="194"/>
      <c r="I27" s="146"/>
      <c r="J27" s="194"/>
      <c r="K27" s="146">
        <v>87.0</v>
      </c>
      <c r="L27" s="194"/>
      <c r="M27" s="146">
        <v>84.0</v>
      </c>
      <c r="N27" s="194"/>
      <c r="O27" s="146">
        <v>86.0</v>
      </c>
      <c r="P27" s="194"/>
      <c r="Q27" s="146"/>
      <c r="R27" s="194"/>
      <c r="S27" s="200">
        <f>IFERROR((SUM(max('CE-EF-3144'!C26,'CE-EF-3144'!D26),max('CE-EF-3144'!E26,'CE-EF-3144'!F26),max('CE-EF-3144'!G26,'CE-EF-3144'!H26),max('CE-EF-3144'!I26,'CE-EF-3144'!J26))/4),"")</f>
        <v>64</v>
      </c>
      <c r="T27" s="200">
        <f>IFERROR((SUM(max('CE-EF-3144'!K26,'CE-EF-3144'!L26),max('CE-EF-3144'!M26,'CE-EF-3144'!N26),max('CE-EF-3144'!O26,'CE-EF-3144'!P26),max('CE-EF-3144'!Q26,'CE-EF-3144'!R26))/4),"")</f>
        <v>67</v>
      </c>
      <c r="U27" s="200">
        <f t="shared" si="1"/>
        <v>64.25</v>
      </c>
      <c r="V27" s="200">
        <f t="shared" si="2"/>
        <v>65</v>
      </c>
      <c r="W27" s="255">
        <f t="shared" si="3"/>
        <v>65.0625</v>
      </c>
    </row>
    <row r="28" ht="30.0" customHeight="1">
      <c r="A28" s="193">
        <v>24.0</v>
      </c>
      <c r="B28" s="128" t="str">
        <f>'3A 2025 - 2026 DATOS DEL ESTUDI'!B27</f>
        <v>Sariely Del Carmen Mena Chávez</v>
      </c>
      <c r="C28" s="146">
        <v>83.0</v>
      </c>
      <c r="D28" s="194"/>
      <c r="E28" s="146">
        <v>78.0</v>
      </c>
      <c r="F28" s="194"/>
      <c r="G28" s="146">
        <v>84.0</v>
      </c>
      <c r="H28" s="194"/>
      <c r="I28" s="146"/>
      <c r="J28" s="194"/>
      <c r="K28" s="146">
        <v>85.0</v>
      </c>
      <c r="L28" s="194"/>
      <c r="M28" s="146">
        <v>80.0</v>
      </c>
      <c r="N28" s="194"/>
      <c r="O28" s="146">
        <v>81.0</v>
      </c>
      <c r="P28" s="194"/>
      <c r="Q28" s="146"/>
      <c r="R28" s="194"/>
      <c r="S28" s="200">
        <f>IFERROR((SUM(max('CE-EF-3144'!C27,'CE-EF-3144'!D27),max('CE-EF-3144'!E27,'CE-EF-3144'!F27),max('CE-EF-3144'!G27,'CE-EF-3144'!H27),max('CE-EF-3144'!I27,'CE-EF-3144'!J27))/4),"")</f>
        <v>56.75</v>
      </c>
      <c r="T28" s="200">
        <f>IFERROR((SUM(max('CE-EF-3144'!K27,'CE-EF-3144'!L27),max('CE-EF-3144'!M27,'CE-EF-3144'!N27),max('CE-EF-3144'!O27,'CE-EF-3144'!P27),max('CE-EF-3144'!Q27,'CE-EF-3144'!R27))/4),"")</f>
        <v>57.75</v>
      </c>
      <c r="U28" s="200">
        <f t="shared" si="1"/>
        <v>61.5</v>
      </c>
      <c r="V28" s="200">
        <f t="shared" si="2"/>
        <v>61.25</v>
      </c>
      <c r="W28" s="255">
        <f t="shared" si="3"/>
        <v>59.3125</v>
      </c>
    </row>
    <row r="29" ht="30.0" customHeight="1">
      <c r="A29" s="193">
        <v>25.0</v>
      </c>
      <c r="B29" s="128" t="str">
        <f>'3A 2025 - 2026 DATOS DEL ESTUDI'!B28</f>
        <v>David Carmelo Navas Fernández</v>
      </c>
      <c r="C29" s="146">
        <v>82.0</v>
      </c>
      <c r="D29" s="194"/>
      <c r="E29" s="146">
        <v>87.0</v>
      </c>
      <c r="F29" s="194"/>
      <c r="G29" s="146">
        <v>90.0</v>
      </c>
      <c r="H29" s="194"/>
      <c r="I29" s="146"/>
      <c r="J29" s="194"/>
      <c r="K29" s="146">
        <v>86.0</v>
      </c>
      <c r="L29" s="194"/>
      <c r="M29" s="146">
        <v>84.0</v>
      </c>
      <c r="N29" s="194"/>
      <c r="O29" s="146">
        <v>87.0</v>
      </c>
      <c r="P29" s="194"/>
      <c r="Q29" s="146"/>
      <c r="R29" s="194"/>
      <c r="S29" s="200">
        <f>IFERROR((SUM(max('CE-EF-3144'!C28,'CE-EF-3144'!D28),max('CE-EF-3144'!E28,'CE-EF-3144'!F28),max('CE-EF-3144'!G28,'CE-EF-3144'!H28),max('CE-EF-3144'!I28,'CE-EF-3144'!J28))/4),"")</f>
        <v>61</v>
      </c>
      <c r="T29" s="200">
        <f>IFERROR((SUM(max('CE-EF-3144'!K28,'CE-EF-3144'!L28),max('CE-EF-3144'!M28,'CE-EF-3144'!N28),max('CE-EF-3144'!O28,'CE-EF-3144'!P28),max('CE-EF-3144'!Q28,'CE-EF-3144'!R28))/4),"")</f>
        <v>63.75</v>
      </c>
      <c r="U29" s="200">
        <f t="shared" si="1"/>
        <v>64.25</v>
      </c>
      <c r="V29" s="200">
        <f t="shared" si="2"/>
        <v>64.75</v>
      </c>
      <c r="W29" s="255">
        <f t="shared" si="3"/>
        <v>63.4375</v>
      </c>
    </row>
    <row r="30" ht="30.0" customHeight="1">
      <c r="A30" s="193">
        <v>26.0</v>
      </c>
      <c r="B30" s="128" t="str">
        <f>'3A 2025 - 2026 DATOS DEL ESTUDI'!B29</f>
        <v>Andriw Jelier Ortiz Rodríguez</v>
      </c>
      <c r="C30" s="146">
        <v>80.0</v>
      </c>
      <c r="D30" s="194"/>
      <c r="E30" s="146">
        <v>78.0</v>
      </c>
      <c r="F30" s="194"/>
      <c r="G30" s="146">
        <v>82.0</v>
      </c>
      <c r="H30" s="194"/>
      <c r="I30" s="146"/>
      <c r="J30" s="194"/>
      <c r="K30" s="146">
        <v>75.0</v>
      </c>
      <c r="L30" s="194"/>
      <c r="M30" s="146">
        <v>83.0</v>
      </c>
      <c r="N30" s="194"/>
      <c r="O30" s="146">
        <v>85.0</v>
      </c>
      <c r="P30" s="194"/>
      <c r="Q30" s="146"/>
      <c r="R30" s="194"/>
      <c r="S30" s="200">
        <f>IFERROR((SUM(max('CE-EF-3144'!C29,'CE-EF-3144'!D29),max('CE-EF-3144'!E29,'CE-EF-3144'!F29),max('CE-EF-3144'!G29,'CE-EF-3144'!H29),max('CE-EF-3144'!I29,'CE-EF-3144'!J29))/4),"")</f>
        <v>57</v>
      </c>
      <c r="T30" s="200">
        <f>IFERROR((SUM(max('CE-EF-3144'!K29,'CE-EF-3144'!L29),max('CE-EF-3144'!M29,'CE-EF-3144'!N29),max('CE-EF-3144'!O29,'CE-EF-3144'!P29),max('CE-EF-3144'!Q29,'CE-EF-3144'!R29))/4),"")</f>
        <v>59</v>
      </c>
      <c r="U30" s="200">
        <f t="shared" si="1"/>
        <v>60.75</v>
      </c>
      <c r="V30" s="200">
        <f t="shared" si="2"/>
        <v>60</v>
      </c>
      <c r="W30" s="255">
        <f t="shared" si="3"/>
        <v>59.1875</v>
      </c>
    </row>
    <row r="31" ht="30.0" customHeight="1">
      <c r="A31" s="193">
        <v>27.0</v>
      </c>
      <c r="B31" s="128" t="str">
        <f>'3A 2025 - 2026 DATOS DEL ESTUDI'!B30</f>
        <v>Dashley Nicole Peña García</v>
      </c>
      <c r="C31" s="146">
        <v>75.0</v>
      </c>
      <c r="D31" s="194"/>
      <c r="E31" s="146">
        <v>86.0</v>
      </c>
      <c r="F31" s="194"/>
      <c r="G31" s="146">
        <v>85.0</v>
      </c>
      <c r="H31" s="194"/>
      <c r="I31" s="146"/>
      <c r="J31" s="194"/>
      <c r="K31" s="146">
        <v>83.0</v>
      </c>
      <c r="L31" s="194"/>
      <c r="M31" s="146">
        <v>78.0</v>
      </c>
      <c r="N31" s="194"/>
      <c r="O31" s="146">
        <v>82.0</v>
      </c>
      <c r="P31" s="194"/>
      <c r="Q31" s="146"/>
      <c r="R31" s="194"/>
      <c r="S31" s="200">
        <f>IFERROR((SUM(max('CE-EF-3144'!C30,'CE-EF-3144'!D30),max('CE-EF-3144'!E30,'CE-EF-3144'!F30),max('CE-EF-3144'!G30,'CE-EF-3144'!H30),max('CE-EF-3144'!I30,'CE-EF-3144'!J30))/4),"")</f>
        <v>62</v>
      </c>
      <c r="T31" s="200">
        <f>IFERROR((SUM(max('CE-EF-3144'!K30,'CE-EF-3144'!L30),max('CE-EF-3144'!M30,'CE-EF-3144'!N30),max('CE-EF-3144'!O30,'CE-EF-3144'!P30),max('CE-EF-3144'!Q30,'CE-EF-3144'!R30))/4),"")</f>
        <v>62.5</v>
      </c>
      <c r="U31" s="200">
        <f t="shared" si="1"/>
        <v>60.75</v>
      </c>
      <c r="V31" s="200">
        <f t="shared" si="2"/>
        <v>61.5</v>
      </c>
      <c r="W31" s="255">
        <f t="shared" si="3"/>
        <v>61.6875</v>
      </c>
    </row>
    <row r="32" ht="30.0" customHeight="1">
      <c r="A32" s="193">
        <v>28.0</v>
      </c>
      <c r="B32" s="128" t="str">
        <f>'3A 2025 - 2026 DATOS DEL ESTUDI'!B31</f>
        <v>Yesly  Peña Muñoz</v>
      </c>
      <c r="C32" s="146">
        <v>83.0</v>
      </c>
      <c r="D32" s="194"/>
      <c r="E32" s="146">
        <v>90.0</v>
      </c>
      <c r="F32" s="194"/>
      <c r="G32" s="146">
        <v>94.0</v>
      </c>
      <c r="H32" s="194"/>
      <c r="I32" s="146"/>
      <c r="J32" s="194"/>
      <c r="K32" s="146">
        <v>88.0</v>
      </c>
      <c r="L32" s="194"/>
      <c r="M32" s="146">
        <v>86.0</v>
      </c>
      <c r="N32" s="194"/>
      <c r="O32" s="146">
        <v>90.0</v>
      </c>
      <c r="P32" s="194"/>
      <c r="Q32" s="146"/>
      <c r="R32" s="194"/>
      <c r="S32" s="200">
        <f>IFERROR((SUM(max('CE-EF-3144'!C31,'CE-EF-3144'!D31),max('CE-EF-3144'!E31,'CE-EF-3144'!F31),max('CE-EF-3144'!G31,'CE-EF-3144'!H31),max('CE-EF-3144'!I31,'CE-EF-3144'!J31))/4),"")</f>
        <v>67</v>
      </c>
      <c r="T32" s="200">
        <f>IFERROR((SUM(max('CE-EF-3144'!K31,'CE-EF-3144'!L31),max('CE-EF-3144'!M31,'CE-EF-3144'!N31),max('CE-EF-3144'!O31,'CE-EF-3144'!P31),max('CE-EF-3144'!Q31,'CE-EF-3144'!R31))/4),"")</f>
        <v>68</v>
      </c>
      <c r="U32" s="200">
        <f t="shared" si="1"/>
        <v>66</v>
      </c>
      <c r="V32" s="200">
        <f t="shared" si="2"/>
        <v>66.75</v>
      </c>
      <c r="W32" s="255">
        <f t="shared" si="3"/>
        <v>66.9375</v>
      </c>
    </row>
    <row r="33" ht="30.0" customHeight="1">
      <c r="A33" s="193">
        <v>29.0</v>
      </c>
      <c r="B33" s="128" t="str">
        <f>'3A 2025 - 2026 DATOS DEL ESTUDI'!B32</f>
        <v>Wilbert  Peña Paulino</v>
      </c>
      <c r="C33" s="146">
        <v>80.0</v>
      </c>
      <c r="D33" s="194"/>
      <c r="E33" s="146">
        <v>84.0</v>
      </c>
      <c r="F33" s="194"/>
      <c r="G33" s="146">
        <v>85.0</v>
      </c>
      <c r="H33" s="194"/>
      <c r="I33" s="146"/>
      <c r="J33" s="194"/>
      <c r="K33" s="146">
        <v>82.0</v>
      </c>
      <c r="L33" s="194"/>
      <c r="M33" s="146">
        <v>81.0</v>
      </c>
      <c r="N33" s="194"/>
      <c r="O33" s="146">
        <v>83.0</v>
      </c>
      <c r="P33" s="194"/>
      <c r="Q33" s="146"/>
      <c r="R33" s="194"/>
      <c r="S33" s="200">
        <f>IFERROR((SUM(max('CE-EF-3144'!C32,'CE-EF-3144'!D32),max('CE-EF-3144'!E32,'CE-EF-3144'!F32),max('CE-EF-3144'!G32,'CE-EF-3144'!H32),max('CE-EF-3144'!I32,'CE-EF-3144'!J32))/4),"")</f>
        <v>58.5</v>
      </c>
      <c r="T33" s="200">
        <f>IFERROR((SUM(max('CE-EF-3144'!K32,'CE-EF-3144'!L32),max('CE-EF-3144'!M32,'CE-EF-3144'!N32),max('CE-EF-3144'!O32,'CE-EF-3144'!P32),max('CE-EF-3144'!Q32,'CE-EF-3144'!R32))/4),"")</f>
        <v>60</v>
      </c>
      <c r="U33" s="200">
        <f t="shared" si="1"/>
        <v>61.5</v>
      </c>
      <c r="V33" s="200">
        <f t="shared" si="2"/>
        <v>62.25</v>
      </c>
      <c r="W33" s="255">
        <f t="shared" si="3"/>
        <v>60.5625</v>
      </c>
    </row>
    <row r="34" ht="30.0" customHeight="1">
      <c r="A34" s="193">
        <v>30.0</v>
      </c>
      <c r="B34" s="128" t="str">
        <f>'3A 2025 - 2026 DATOS DEL ESTUDI'!B33</f>
        <v>Yonayry  Peña Santos</v>
      </c>
      <c r="C34" s="146">
        <v>77.0</v>
      </c>
      <c r="D34" s="194"/>
      <c r="E34" s="146">
        <v>82.0</v>
      </c>
      <c r="F34" s="194"/>
      <c r="G34" s="146">
        <v>86.0</v>
      </c>
      <c r="H34" s="194"/>
      <c r="I34" s="146"/>
      <c r="J34" s="194"/>
      <c r="K34" s="146">
        <v>83.0</v>
      </c>
      <c r="L34" s="194"/>
      <c r="M34" s="146">
        <v>80.0</v>
      </c>
      <c r="N34" s="194"/>
      <c r="O34" s="146">
        <v>84.0</v>
      </c>
      <c r="P34" s="194"/>
      <c r="Q34" s="146"/>
      <c r="R34" s="194"/>
      <c r="S34" s="200">
        <f>IFERROR((SUM(max('CE-EF-3144'!C33,'CE-EF-3144'!D33),max('CE-EF-3144'!E33,'CE-EF-3144'!F33),max('CE-EF-3144'!G33,'CE-EF-3144'!H33),max('CE-EF-3144'!I33,'CE-EF-3144'!J33))/4),"")</f>
        <v>60.5</v>
      </c>
      <c r="T34" s="200">
        <f>IFERROR((SUM(max('CE-EF-3144'!K33,'CE-EF-3144'!L33),max('CE-EF-3144'!M33,'CE-EF-3144'!N33),max('CE-EF-3144'!O33,'CE-EF-3144'!P33),max('CE-EF-3144'!Q33,'CE-EF-3144'!R33))/4),"")</f>
        <v>61.75</v>
      </c>
      <c r="U34" s="200">
        <f t="shared" si="1"/>
        <v>61.75</v>
      </c>
      <c r="V34" s="200">
        <f t="shared" si="2"/>
        <v>61.25</v>
      </c>
      <c r="W34" s="255">
        <f t="shared" si="3"/>
        <v>61.3125</v>
      </c>
    </row>
    <row r="35" ht="30.0" customHeight="1">
      <c r="A35" s="193">
        <v>31.0</v>
      </c>
      <c r="B35" s="128" t="str">
        <f>'3A 2025 - 2026 DATOS DEL ESTUDI'!B34</f>
        <v>Rossier Analiz Pérez Rodríguez</v>
      </c>
      <c r="C35" s="146">
        <v>85.0</v>
      </c>
      <c r="D35" s="194"/>
      <c r="E35" s="146">
        <v>91.0</v>
      </c>
      <c r="F35" s="194"/>
      <c r="G35" s="146">
        <v>88.0</v>
      </c>
      <c r="H35" s="194"/>
      <c r="I35" s="146"/>
      <c r="J35" s="194"/>
      <c r="K35" s="146">
        <v>90.0</v>
      </c>
      <c r="L35" s="194"/>
      <c r="M35" s="146">
        <v>87.0</v>
      </c>
      <c r="N35" s="194"/>
      <c r="O35" s="146">
        <v>86.0</v>
      </c>
      <c r="P35" s="194"/>
      <c r="Q35" s="146"/>
      <c r="R35" s="194"/>
      <c r="S35" s="200">
        <f>IFERROR((SUM(max('CE-EF-3144'!C34,'CE-EF-3144'!D34),max('CE-EF-3144'!E34,'CE-EF-3144'!F34),max('CE-EF-3144'!G34,'CE-EF-3144'!H34),max('CE-EF-3144'!I34,'CE-EF-3144'!J34))/4),"")</f>
        <v>64.5</v>
      </c>
      <c r="T35" s="200">
        <f>IFERROR((SUM(max('CE-EF-3144'!K34,'CE-EF-3144'!L34),max('CE-EF-3144'!M34,'CE-EF-3144'!N34),max('CE-EF-3144'!O34,'CE-EF-3144'!P34),max('CE-EF-3144'!Q34,'CE-EF-3144'!R34))/4),"")</f>
        <v>66.75</v>
      </c>
      <c r="U35" s="200">
        <f t="shared" si="1"/>
        <v>65.75</v>
      </c>
      <c r="V35" s="200">
        <f t="shared" si="2"/>
        <v>66</v>
      </c>
      <c r="W35" s="255">
        <f t="shared" si="3"/>
        <v>65.75</v>
      </c>
    </row>
    <row r="36" ht="30.0" customHeight="1">
      <c r="A36" s="193">
        <v>32.0</v>
      </c>
      <c r="B36" s="128" t="str">
        <f>'3A 2025 - 2026 DATOS DEL ESTUDI'!B35</f>
        <v>Joseph Francisco Ramírez Espinosa</v>
      </c>
      <c r="C36" s="146">
        <v>84.0</v>
      </c>
      <c r="D36" s="194"/>
      <c r="E36" s="146">
        <v>85.0</v>
      </c>
      <c r="F36" s="194"/>
      <c r="G36" s="146">
        <v>86.0</v>
      </c>
      <c r="H36" s="194"/>
      <c r="I36" s="146"/>
      <c r="J36" s="194"/>
      <c r="K36" s="146">
        <v>86.0</v>
      </c>
      <c r="L36" s="194"/>
      <c r="M36" s="146">
        <v>87.0</v>
      </c>
      <c r="N36" s="194"/>
      <c r="O36" s="146">
        <v>88.0</v>
      </c>
      <c r="P36" s="194"/>
      <c r="Q36" s="146"/>
      <c r="R36" s="194"/>
      <c r="S36" s="200">
        <f>IFERROR((SUM(max('CE-EF-3144'!C35,'CE-EF-3144'!D35),max('CE-EF-3144'!E35,'CE-EF-3144'!F35),max('CE-EF-3144'!G35,'CE-EF-3144'!H35),max('CE-EF-3144'!I35,'CE-EF-3144'!J35))/4),"")</f>
        <v>61.5</v>
      </c>
      <c r="T36" s="200">
        <f>IFERROR((SUM(max('CE-EF-3144'!K35,'CE-EF-3144'!L35),max('CE-EF-3144'!M35,'CE-EF-3144'!N35),max('CE-EF-3144'!O35,'CE-EF-3144'!P35),max('CE-EF-3144'!Q35,'CE-EF-3144'!R35))/4),"")</f>
        <v>62.75</v>
      </c>
      <c r="U36" s="200">
        <f t="shared" si="1"/>
        <v>65.25</v>
      </c>
      <c r="V36" s="200">
        <f t="shared" si="2"/>
        <v>63.75</v>
      </c>
      <c r="W36" s="255">
        <f t="shared" si="3"/>
        <v>63.3125</v>
      </c>
    </row>
    <row r="37" ht="30.0" customHeight="1">
      <c r="A37" s="193">
        <v>33.0</v>
      </c>
      <c r="B37" s="128" t="str">
        <f>'3A 2025 - 2026 DATOS DEL ESTUDI'!B36</f>
        <v>Yariel Alfonso Ramos</v>
      </c>
      <c r="C37" s="146">
        <v>80.0</v>
      </c>
      <c r="D37" s="194"/>
      <c r="E37" s="146">
        <v>78.0</v>
      </c>
      <c r="F37" s="194"/>
      <c r="G37" s="146">
        <v>75.0</v>
      </c>
      <c r="H37" s="194"/>
      <c r="I37" s="146"/>
      <c r="J37" s="194"/>
      <c r="K37" s="146">
        <v>77.0</v>
      </c>
      <c r="L37" s="194"/>
      <c r="M37" s="146">
        <v>76.0</v>
      </c>
      <c r="N37" s="194"/>
      <c r="O37" s="146">
        <v>74.0</v>
      </c>
      <c r="P37" s="194"/>
      <c r="Q37" s="146"/>
      <c r="R37" s="194"/>
      <c r="S37" s="200">
        <f>IFERROR((SUM(max('CE-EF-3144'!C36,'CE-EF-3144'!D36),max('CE-EF-3144'!E36,'CE-EF-3144'!F36),max('CE-EF-3144'!G36,'CE-EF-3144'!H36),max('CE-EF-3144'!I36,'CE-EF-3144'!J36))/4),"")</f>
        <v>53</v>
      </c>
      <c r="T37" s="200">
        <f>IFERROR((SUM(max('CE-EF-3144'!K36,'CE-EF-3144'!L36),max('CE-EF-3144'!M36,'CE-EF-3144'!N36),max('CE-EF-3144'!O36,'CE-EF-3144'!P36),max('CE-EF-3144'!Q36,'CE-EF-3144'!R36))/4),"")</f>
        <v>54.75</v>
      </c>
      <c r="U37" s="200">
        <f t="shared" si="1"/>
        <v>56.75</v>
      </c>
      <c r="V37" s="200">
        <f t="shared" si="2"/>
        <v>58.25</v>
      </c>
      <c r="W37" s="255">
        <f t="shared" si="3"/>
        <v>55.6875</v>
      </c>
    </row>
    <row r="38" ht="30.0" customHeight="1">
      <c r="A38" s="193">
        <v>34.0</v>
      </c>
      <c r="B38" s="128" t="str">
        <f>'3A 2025 - 2026 DATOS DEL ESTUDI'!B37</f>
        <v>Carlos David Rodríguez Almánzar</v>
      </c>
      <c r="C38" s="146">
        <v>81.0</v>
      </c>
      <c r="D38" s="194"/>
      <c r="E38" s="146">
        <v>80.0</v>
      </c>
      <c r="F38" s="194"/>
      <c r="G38" s="146">
        <v>82.0</v>
      </c>
      <c r="H38" s="194"/>
      <c r="I38" s="146"/>
      <c r="J38" s="194"/>
      <c r="K38" s="146">
        <v>82.0</v>
      </c>
      <c r="L38" s="194"/>
      <c r="M38" s="146">
        <v>78.0</v>
      </c>
      <c r="N38" s="194"/>
      <c r="O38" s="146">
        <v>77.0</v>
      </c>
      <c r="P38" s="194"/>
      <c r="Q38" s="146"/>
      <c r="R38" s="194"/>
      <c r="S38" s="200">
        <f>IFERROR((SUM(max('CE-EF-3144'!C37,'CE-EF-3144'!D37),max('CE-EF-3144'!E37,'CE-EF-3144'!F37),max('CE-EF-3144'!G37,'CE-EF-3144'!H37),max('CE-EF-3144'!I37,'CE-EF-3144'!J37))/4),"")</f>
        <v>58.5</v>
      </c>
      <c r="T38" s="200">
        <f>IFERROR((SUM(max('CE-EF-3144'!K37,'CE-EF-3144'!L37),max('CE-EF-3144'!M37,'CE-EF-3144'!N37),max('CE-EF-3144'!O37,'CE-EF-3144'!P37),max('CE-EF-3144'!Q37,'CE-EF-3144'!R37))/4),"")</f>
        <v>60.75</v>
      </c>
      <c r="U38" s="200">
        <f t="shared" si="1"/>
        <v>59.25</v>
      </c>
      <c r="V38" s="200">
        <f t="shared" si="2"/>
        <v>60.75</v>
      </c>
      <c r="W38" s="255">
        <f t="shared" si="3"/>
        <v>59.8125</v>
      </c>
    </row>
    <row r="39" ht="30.0" customHeight="1">
      <c r="A39" s="193">
        <v>35.0</v>
      </c>
      <c r="B39" s="128" t="str">
        <f>'3A 2025 - 2026 DATOS DEL ESTUDI'!B38</f>
        <v>Darianni  Santos Medina</v>
      </c>
      <c r="C39" s="146">
        <v>83.0</v>
      </c>
      <c r="D39" s="194"/>
      <c r="E39" s="146">
        <v>86.0</v>
      </c>
      <c r="F39" s="194"/>
      <c r="G39" s="146">
        <v>87.0</v>
      </c>
      <c r="H39" s="194"/>
      <c r="I39" s="146"/>
      <c r="J39" s="194"/>
      <c r="K39" s="146">
        <v>85.0</v>
      </c>
      <c r="L39" s="194"/>
      <c r="M39" s="146">
        <v>84.0</v>
      </c>
      <c r="N39" s="194"/>
      <c r="O39" s="146">
        <v>83.0</v>
      </c>
      <c r="P39" s="194"/>
      <c r="Q39" s="146"/>
      <c r="R39" s="194"/>
      <c r="S39" s="200">
        <f>IFERROR((SUM(max('CE-EF-3144'!C38,'CE-EF-3144'!D38),max('CE-EF-3144'!E38,'CE-EF-3144'!F38),max('CE-EF-3144'!G38,'CE-EF-3144'!H38),max('CE-EF-3144'!I38,'CE-EF-3144'!J38))/4),"")</f>
        <v>63</v>
      </c>
      <c r="T39" s="200">
        <f>IFERROR((SUM(max('CE-EF-3144'!K38,'CE-EF-3144'!L38),max('CE-EF-3144'!M38,'CE-EF-3144'!N38),max('CE-EF-3144'!O38,'CE-EF-3144'!P38),max('CE-EF-3144'!Q38,'CE-EF-3144'!R38))/4),"")</f>
        <v>65.25</v>
      </c>
      <c r="U39" s="200">
        <f t="shared" si="1"/>
        <v>63</v>
      </c>
      <c r="V39" s="200">
        <f t="shared" si="2"/>
        <v>64</v>
      </c>
      <c r="W39" s="255">
        <f t="shared" si="3"/>
        <v>63.8125</v>
      </c>
    </row>
    <row r="40" ht="30.0" customHeight="1">
      <c r="A40" s="193">
        <v>36.0</v>
      </c>
      <c r="B40" s="128" t="str">
        <f>'3A 2025 - 2026 DATOS DEL ESTUDI'!B39</f>
        <v>Rosyeli Carolina Tavarez  Reyes</v>
      </c>
      <c r="C40" s="146">
        <v>76.0</v>
      </c>
      <c r="D40" s="194"/>
      <c r="E40" s="146">
        <v>83.0</v>
      </c>
      <c r="F40" s="194"/>
      <c r="G40" s="146">
        <v>88.0</v>
      </c>
      <c r="H40" s="194"/>
      <c r="I40" s="146"/>
      <c r="J40" s="194"/>
      <c r="K40" s="146">
        <v>80.0</v>
      </c>
      <c r="L40" s="194"/>
      <c r="M40" s="146">
        <v>78.0</v>
      </c>
      <c r="N40" s="194"/>
      <c r="O40" s="146">
        <v>84.0</v>
      </c>
      <c r="P40" s="194"/>
      <c r="Q40" s="146"/>
      <c r="R40" s="194"/>
      <c r="S40" s="200">
        <f>IFERROR((SUM(max('CE-EF-3144'!C39,'CE-EF-3144'!D39),max('CE-EF-3144'!E39,'CE-EF-3144'!F39),max('CE-EF-3144'!G39,'CE-EF-3144'!H39),max('CE-EF-3144'!I39,'CE-EF-3144'!J39))/4),"")</f>
        <v>57.75</v>
      </c>
      <c r="T40" s="200">
        <f>IFERROR((SUM(max('CE-EF-3144'!K39,'CE-EF-3144'!L39),max('CE-EF-3144'!M39,'CE-EF-3144'!N39),max('CE-EF-3144'!O39,'CE-EF-3144'!P39),max('CE-EF-3144'!Q39,'CE-EF-3144'!R39))/4),"")</f>
        <v>59.75</v>
      </c>
      <c r="U40" s="200">
        <f t="shared" si="1"/>
        <v>60.5</v>
      </c>
      <c r="V40" s="200">
        <f t="shared" si="2"/>
        <v>61.75</v>
      </c>
      <c r="W40" s="255">
        <f t="shared" si="3"/>
        <v>59.9375</v>
      </c>
    </row>
    <row r="41" ht="30.0" customHeight="1">
      <c r="A41" s="193">
        <v>37.0</v>
      </c>
      <c r="B41" s="128" t="str">
        <f>'3A 2025 - 2026 DATOS DEL ESTUDI'!B40</f>
        <v>Melani  Taveras Bautista</v>
      </c>
      <c r="C41" s="146">
        <v>80.0</v>
      </c>
      <c r="D41" s="194"/>
      <c r="E41" s="146">
        <v>86.0</v>
      </c>
      <c r="F41" s="194"/>
      <c r="G41" s="146">
        <v>90.0</v>
      </c>
      <c r="H41" s="194"/>
      <c r="I41" s="146"/>
      <c r="J41" s="194"/>
      <c r="K41" s="146">
        <v>83.0</v>
      </c>
      <c r="L41" s="194"/>
      <c r="M41" s="146">
        <v>82.0</v>
      </c>
      <c r="N41" s="194"/>
      <c r="O41" s="146">
        <v>86.0</v>
      </c>
      <c r="P41" s="194"/>
      <c r="Q41" s="146"/>
      <c r="R41" s="194"/>
      <c r="S41" s="200">
        <f>IFERROR((SUM(max('CE-EF-3144'!C40,'CE-EF-3144'!D40),max('CE-EF-3144'!E40,'CE-EF-3144'!F40),max('CE-EF-3144'!G40,'CE-EF-3144'!H40),max('CE-EF-3144'!I40,'CE-EF-3144'!J40))/4),"")</f>
        <v>61.5</v>
      </c>
      <c r="T41" s="200">
        <f>IFERROR((SUM(max('CE-EF-3144'!K40,'CE-EF-3144'!L40),max('CE-EF-3144'!M40,'CE-EF-3144'!N40),max('CE-EF-3144'!O40,'CE-EF-3144'!P40),max('CE-EF-3144'!Q40,'CE-EF-3144'!R40))/4),"")</f>
        <v>63.5</v>
      </c>
      <c r="U41" s="200">
        <f t="shared" si="1"/>
        <v>62.75</v>
      </c>
      <c r="V41" s="200">
        <f t="shared" si="2"/>
        <v>64</v>
      </c>
      <c r="W41" s="255">
        <f t="shared" si="3"/>
        <v>62.9375</v>
      </c>
    </row>
    <row r="42" ht="30.0" customHeight="1">
      <c r="A42" s="193">
        <v>38.0</v>
      </c>
      <c r="B42" s="128" t="str">
        <f>'3A 2025 - 2026 DATOS DEL ESTUDI'!B41</f>
        <v>Arianny  Tejada Guzmán</v>
      </c>
      <c r="C42" s="146">
        <v>87.0</v>
      </c>
      <c r="D42" s="194"/>
      <c r="E42" s="146">
        <v>94.0</v>
      </c>
      <c r="F42" s="194"/>
      <c r="G42" s="146">
        <v>96.0</v>
      </c>
      <c r="H42" s="194"/>
      <c r="I42" s="146"/>
      <c r="J42" s="194"/>
      <c r="K42" s="146">
        <v>93.0</v>
      </c>
      <c r="L42" s="194"/>
      <c r="M42" s="146">
        <v>90.0</v>
      </c>
      <c r="N42" s="194"/>
      <c r="O42" s="146">
        <v>93.0</v>
      </c>
      <c r="P42" s="194"/>
      <c r="Q42" s="146"/>
      <c r="R42" s="194"/>
      <c r="S42" s="200">
        <f>IFERROR((SUM(max('CE-EF-3144'!C41,'CE-EF-3144'!D41),max('CE-EF-3144'!E41,'CE-EF-3144'!F41),max('CE-EF-3144'!G41,'CE-EF-3144'!H41),max('CE-EF-3144'!I41,'CE-EF-3144'!J41))/4),"")</f>
        <v>69.5</v>
      </c>
      <c r="T42" s="200">
        <f>IFERROR((SUM(max('CE-EF-3144'!K41,'CE-EF-3144'!L41),max('CE-EF-3144'!M41,'CE-EF-3144'!N41),max('CE-EF-3144'!O41,'CE-EF-3144'!P41),max('CE-EF-3144'!Q41,'CE-EF-3144'!R41))/4),"")</f>
        <v>70</v>
      </c>
      <c r="U42" s="200">
        <f t="shared" si="1"/>
        <v>69</v>
      </c>
      <c r="V42" s="200">
        <f t="shared" si="2"/>
        <v>69.25</v>
      </c>
      <c r="W42" s="255">
        <f t="shared" si="3"/>
        <v>69.4375</v>
      </c>
    </row>
    <row r="43" ht="30.0" customHeight="1">
      <c r="A43" s="193">
        <v>39.0</v>
      </c>
      <c r="B43" s="128" t="str">
        <f>'3A 2025 - 2026 DATOS DEL ESTUDI'!B42</f>
        <v>Jeilyn Aliah Tejada</v>
      </c>
      <c r="C43" s="146">
        <v>80.0</v>
      </c>
      <c r="D43" s="194"/>
      <c r="E43" s="146">
        <v>76.0</v>
      </c>
      <c r="F43" s="194"/>
      <c r="G43" s="146">
        <v>83.0</v>
      </c>
      <c r="H43" s="194"/>
      <c r="I43" s="146"/>
      <c r="J43" s="194"/>
      <c r="K43" s="146">
        <v>78.0</v>
      </c>
      <c r="L43" s="194"/>
      <c r="M43" s="146">
        <v>75.0</v>
      </c>
      <c r="N43" s="194"/>
      <c r="O43" s="146">
        <v>82.0</v>
      </c>
      <c r="P43" s="194"/>
      <c r="Q43" s="146"/>
      <c r="R43" s="194"/>
      <c r="S43" s="200">
        <f>IFERROR((SUM(max('CE-EF-3144'!C42,'CE-EF-3144'!D42),max('CE-EF-3144'!E42,'CE-EF-3144'!F42),max('CE-EF-3144'!G42,'CE-EF-3144'!H42),max('CE-EF-3144'!I42,'CE-EF-3144'!J42))/4),"")</f>
        <v>59.5</v>
      </c>
      <c r="T43" s="200">
        <f>IFERROR((SUM(max('CE-EF-3144'!K42,'CE-EF-3144'!L42),max('CE-EF-3144'!M42,'CE-EF-3144'!N42),max('CE-EF-3144'!O42,'CE-EF-3144'!P42),max('CE-EF-3144'!Q42,'CE-EF-3144'!R42))/4),"")</f>
        <v>61.25</v>
      </c>
      <c r="U43" s="200">
        <f t="shared" si="1"/>
        <v>58.75</v>
      </c>
      <c r="V43" s="200">
        <f t="shared" si="2"/>
        <v>59.75</v>
      </c>
      <c r="W43" s="255">
        <f t="shared" si="3"/>
        <v>59.8125</v>
      </c>
    </row>
    <row r="44" ht="30.0" customHeight="1">
      <c r="A44" s="193">
        <v>40.0</v>
      </c>
      <c r="B44" s="128" t="str">
        <f>'3A 2025 - 2026 DATOS DEL ESTUDI'!B43</f>
        <v>Rosenny  Ureña Arias</v>
      </c>
      <c r="C44" s="146">
        <v>86.0</v>
      </c>
      <c r="D44" s="194"/>
      <c r="E44" s="146">
        <v>87.0</v>
      </c>
      <c r="F44" s="194"/>
      <c r="G44" s="146">
        <v>88.0</v>
      </c>
      <c r="H44" s="194"/>
      <c r="I44" s="146"/>
      <c r="J44" s="194"/>
      <c r="K44" s="146">
        <v>88.0</v>
      </c>
      <c r="L44" s="194"/>
      <c r="M44" s="146">
        <v>86.0</v>
      </c>
      <c r="N44" s="194"/>
      <c r="O44" s="146">
        <v>85.0</v>
      </c>
      <c r="P44" s="194"/>
      <c r="Q44" s="146"/>
      <c r="R44" s="194"/>
      <c r="S44" s="200">
        <f>IFERROR((SUM(max('CE-EF-3144'!C43,'CE-EF-3144'!D43),max('CE-EF-3144'!E43,'CE-EF-3144'!F43),max('CE-EF-3144'!G43,'CE-EF-3144'!H43),max('CE-EF-3144'!I43,'CE-EF-3144'!J43))/4),"")</f>
        <v>67</v>
      </c>
      <c r="T44" s="200">
        <f>IFERROR((SUM(max('CE-EF-3144'!K43,'CE-EF-3144'!L43),max('CE-EF-3144'!M43,'CE-EF-3144'!N43),max('CE-EF-3144'!O43,'CE-EF-3144'!P43),max('CE-EF-3144'!Q43,'CE-EF-3144'!R43))/4),"")</f>
        <v>65.75</v>
      </c>
      <c r="U44" s="200">
        <f t="shared" si="1"/>
        <v>64.75</v>
      </c>
      <c r="V44" s="200">
        <f t="shared" si="2"/>
        <v>65.25</v>
      </c>
      <c r="W44" s="255">
        <f t="shared" si="3"/>
        <v>65.6875</v>
      </c>
    </row>
    <row r="45" ht="30.0" customHeight="1">
      <c r="A45" s="193">
        <v>41.0</v>
      </c>
      <c r="B45" s="128" t="str">
        <f>'3A 2025 - 2026 DATOS DEL ESTUDI'!B44</f>
        <v>Jonathan  De Jesús Valerio Felipe</v>
      </c>
      <c r="C45" s="146">
        <v>78.0</v>
      </c>
      <c r="D45" s="194"/>
      <c r="E45" s="146">
        <v>83.0</v>
      </c>
      <c r="F45" s="194"/>
      <c r="G45" s="146">
        <v>86.0</v>
      </c>
      <c r="H45" s="194"/>
      <c r="I45" s="146"/>
      <c r="J45" s="194"/>
      <c r="K45" s="146">
        <v>80.0</v>
      </c>
      <c r="L45" s="194"/>
      <c r="M45" s="146">
        <v>81.0</v>
      </c>
      <c r="N45" s="194"/>
      <c r="O45" s="146">
        <v>83.0</v>
      </c>
      <c r="P45" s="194"/>
      <c r="Q45" s="146"/>
      <c r="R45" s="194"/>
      <c r="S45" s="200">
        <f>IFERROR((SUM(max('CE-EF-3144'!C44,'CE-EF-3144'!D44),max('CE-EF-3144'!E44,'CE-EF-3144'!F44),max('CE-EF-3144'!G44,'CE-EF-3144'!H44),max('CE-EF-3144'!I44,'CE-EF-3144'!J44))/4),"")</f>
        <v>60</v>
      </c>
      <c r="T45" s="200">
        <f>IFERROR((SUM(max('CE-EF-3144'!K44,'CE-EF-3144'!L44),max('CE-EF-3144'!M44,'CE-EF-3144'!N44),max('CE-EF-3144'!O44,'CE-EF-3144'!P44),max('CE-EF-3144'!Q44,'CE-EF-3144'!R44))/4),"")</f>
        <v>61.5</v>
      </c>
      <c r="U45" s="200">
        <f t="shared" si="1"/>
        <v>61</v>
      </c>
      <c r="V45" s="200">
        <f t="shared" si="2"/>
        <v>61.75</v>
      </c>
      <c r="W45" s="255">
        <f t="shared" si="3"/>
        <v>61.0625</v>
      </c>
    </row>
    <row r="46" ht="30.0" customHeight="1">
      <c r="A46" s="193">
        <v>42.0</v>
      </c>
      <c r="B46" s="128" t="str">
        <f>'3A 2025 - 2026 DATOS DEL ESTUDI'!B45</f>
        <v>Crisleydi  Turbí</v>
      </c>
      <c r="C46" s="146">
        <v>76.0</v>
      </c>
      <c r="D46" s="194"/>
      <c r="E46" s="146">
        <v>82.0</v>
      </c>
      <c r="F46" s="194"/>
      <c r="G46" s="146">
        <v>85.0</v>
      </c>
      <c r="H46" s="194"/>
      <c r="I46" s="146"/>
      <c r="J46" s="194"/>
      <c r="K46" s="146">
        <v>81.0</v>
      </c>
      <c r="L46" s="194"/>
      <c r="M46" s="146">
        <v>78.0</v>
      </c>
      <c r="N46" s="194"/>
      <c r="O46" s="146">
        <v>80.0</v>
      </c>
      <c r="P46" s="194"/>
      <c r="Q46" s="146"/>
      <c r="R46" s="194"/>
      <c r="S46" s="200">
        <f>IFERROR((SUM(max('CE-EF-3144'!C45,'CE-EF-3144'!D45),max('CE-EF-3144'!E45,'CE-EF-3144'!F45),max('CE-EF-3144'!G45,'CE-EF-3144'!H45),max('CE-EF-3144'!I45,'CE-EF-3144'!J45))/4),"")</f>
        <v>57.5</v>
      </c>
      <c r="T46" s="200">
        <f>IFERROR((SUM(max('CE-EF-3144'!K45,'CE-EF-3144'!L45),max('CE-EF-3144'!M45,'CE-EF-3144'!N45),max('CE-EF-3144'!O45,'CE-EF-3144'!P45),max('CE-EF-3144'!Q45,'CE-EF-3144'!R45))/4),"")</f>
        <v>60.5</v>
      </c>
      <c r="U46" s="200">
        <f t="shared" si="1"/>
        <v>59.75</v>
      </c>
      <c r="V46" s="200">
        <f t="shared" si="2"/>
        <v>60.75</v>
      </c>
      <c r="W46" s="255">
        <f t="shared" si="3"/>
        <v>59.625</v>
      </c>
    </row>
    <row r="47" ht="30.0" customHeight="1">
      <c r="A47" s="193">
        <v>43.0</v>
      </c>
      <c r="B47" s="128" t="str">
        <f>'3A 2025 - 2026 DATOS DEL ESTUDI'!B46</f>
        <v>Jhoangel Rafael Vargas Ulloa</v>
      </c>
      <c r="C47" s="146">
        <v>75.0</v>
      </c>
      <c r="D47" s="194"/>
      <c r="E47" s="146">
        <v>70.0</v>
      </c>
      <c r="F47" s="194"/>
      <c r="G47" s="146">
        <v>70.0</v>
      </c>
      <c r="H47" s="194"/>
      <c r="I47" s="146"/>
      <c r="J47" s="194"/>
      <c r="K47" s="146">
        <v>77.0</v>
      </c>
      <c r="L47" s="194"/>
      <c r="M47" s="146">
        <v>71.0</v>
      </c>
      <c r="N47" s="194"/>
      <c r="O47" s="146">
        <v>72.0</v>
      </c>
      <c r="P47" s="194"/>
      <c r="Q47" s="146"/>
      <c r="R47" s="194"/>
      <c r="S47" s="200">
        <f>IFERROR((SUM(max('CE-EF-3144'!C46,'CE-EF-3144'!D46),max('CE-EF-3144'!E46,'CE-EF-3144'!F46),max('CE-EF-3144'!G46,'CE-EF-3144'!H46),max('CE-EF-3144'!I46,'CE-EF-3144'!J46))/4),"")</f>
        <v>37.5</v>
      </c>
      <c r="T47" s="200">
        <f>IFERROR((SUM(max('CE-EF-3144'!K46,'CE-EF-3144'!L46),max('CE-EF-3144'!M46,'CE-EF-3144'!N46),max('CE-EF-3144'!O46,'CE-EF-3144'!P46),max('CE-EF-3144'!Q46,'CE-EF-3144'!R46))/4),"")</f>
        <v>37.5</v>
      </c>
      <c r="U47" s="200">
        <f t="shared" si="1"/>
        <v>55</v>
      </c>
      <c r="V47" s="200">
        <f t="shared" si="2"/>
        <v>53.75</v>
      </c>
      <c r="W47" s="255">
        <f t="shared" si="3"/>
        <v>45.9375</v>
      </c>
    </row>
    <row r="48" ht="30.0" customHeight="1">
      <c r="A48" s="193">
        <v>44.0</v>
      </c>
      <c r="B48" s="128" t="str">
        <f>'3A 2025 - 2026 DATOS DEL ESTUDI'!B47</f>
        <v>Leslie  Cruz Espinal</v>
      </c>
      <c r="C48" s="146">
        <v>82.0</v>
      </c>
      <c r="D48" s="194"/>
      <c r="E48" s="146">
        <v>86.0</v>
      </c>
      <c r="F48" s="194"/>
      <c r="G48" s="146">
        <v>88.0</v>
      </c>
      <c r="H48" s="194"/>
      <c r="I48" s="146"/>
      <c r="J48" s="194"/>
      <c r="K48" s="146">
        <v>85.0</v>
      </c>
      <c r="L48" s="194"/>
      <c r="M48" s="146">
        <v>84.0</v>
      </c>
      <c r="N48" s="194"/>
      <c r="O48" s="146">
        <v>86.0</v>
      </c>
      <c r="P48" s="194"/>
      <c r="Q48" s="146"/>
      <c r="R48" s="194"/>
      <c r="S48" s="200">
        <f>IFERROR((SUM(max('CE-EF-3144'!C47,'CE-EF-3144'!D47),max('CE-EF-3144'!E47,'CE-EF-3144'!F47),max('CE-EF-3144'!G47,'CE-EF-3144'!H47),max('CE-EF-3144'!I47,'CE-EF-3144'!J47))/4),"")</f>
        <v>60.5</v>
      </c>
      <c r="T48" s="200">
        <f>IFERROR((SUM(max('CE-EF-3144'!K47,'CE-EF-3144'!L47),max('CE-EF-3144'!M47,'CE-EF-3144'!N47),max('CE-EF-3144'!O47,'CE-EF-3144'!P47),max('CE-EF-3144'!Q47,'CE-EF-3144'!R47))/4),"")</f>
        <v>61.5</v>
      </c>
      <c r="U48" s="200">
        <f t="shared" si="1"/>
        <v>63.75</v>
      </c>
      <c r="V48" s="200">
        <f t="shared" si="2"/>
        <v>64</v>
      </c>
      <c r="W48" s="255">
        <f t="shared" si="3"/>
        <v>62.4375</v>
      </c>
    </row>
    <row r="49" ht="30.0" customHeight="1">
      <c r="A49" s="193">
        <v>45.0</v>
      </c>
      <c r="B49" s="128" t="str">
        <f>'3A 2025 - 2026 DATOS DEL ESTUDI'!B48</f>
        <v/>
      </c>
      <c r="C49" s="146"/>
      <c r="D49" s="194"/>
      <c r="E49" s="146"/>
      <c r="F49" s="194"/>
      <c r="G49" s="146"/>
      <c r="H49" s="194"/>
      <c r="I49" s="146"/>
      <c r="J49" s="194"/>
      <c r="K49" s="146"/>
      <c r="L49" s="194"/>
      <c r="M49" s="146"/>
      <c r="N49" s="194"/>
      <c r="O49" s="146"/>
      <c r="P49" s="194"/>
      <c r="Q49" s="146"/>
      <c r="R49" s="194"/>
      <c r="S49" s="200">
        <f>IFERROR((SUM(max('CE-EF-3144'!C48,'CE-EF-3144'!D48),max('CE-EF-3144'!E48,'CE-EF-3144'!F48),max('CE-EF-3144'!G48,'CE-EF-3144'!H48),max('CE-EF-3144'!I48,'CE-EF-3144'!J48))/4),"")</f>
        <v>0</v>
      </c>
      <c r="T49" s="200">
        <f>IFERROR((SUM(max('CE-EF-3144'!K48,'CE-EF-3144'!L48),max('CE-EF-3144'!M48,'CE-EF-3144'!N48),max('CE-EF-3144'!O48,'CE-EF-3144'!P48),max('CE-EF-3144'!Q48,'CE-EF-3144'!R48))/4),"")</f>
        <v>0</v>
      </c>
      <c r="U49" s="200">
        <f t="shared" si="1"/>
        <v>0</v>
      </c>
      <c r="V49" s="200">
        <f t="shared" si="2"/>
        <v>0</v>
      </c>
      <c r="W49" s="255">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S5:W49">
    <cfRule type="cellIs" dxfId="8" priority="1" operator="equal">
      <formula>0</formula>
    </cfRule>
  </conditionalFormatting>
  <conditionalFormatting sqref="W5:W49">
    <cfRule type="cellIs" dxfId="9" priority="2" operator="greaterThanOrEqual">
      <formula>70</formula>
    </cfRule>
  </conditionalFormatting>
  <conditionalFormatting sqref="D5:D49">
    <cfRule type="expression" dxfId="5" priority="3">
      <formula>C5&lt;=69</formula>
    </cfRule>
  </conditionalFormatting>
  <conditionalFormatting sqref="D5:D49">
    <cfRule type="expression" dxfId="6" priority="4">
      <formula>C5&gt;=70</formula>
    </cfRule>
  </conditionalFormatting>
  <conditionalFormatting sqref="F5:F49">
    <cfRule type="expression" dxfId="5" priority="5">
      <formula>E5&lt;=69</formula>
    </cfRule>
  </conditionalFormatting>
  <conditionalFormatting sqref="F5:F49">
    <cfRule type="expression" dxfId="6" priority="6">
      <formula>E5&gt;=70</formula>
    </cfRule>
  </conditionalFormatting>
  <conditionalFormatting sqref="H5:H49">
    <cfRule type="expression" dxfId="5" priority="7">
      <formula>G5&lt;=69</formula>
    </cfRule>
  </conditionalFormatting>
  <conditionalFormatting sqref="H5:H49">
    <cfRule type="expression" dxfId="6" priority="8">
      <formula>G5&gt;=70</formula>
    </cfRule>
  </conditionalFormatting>
  <conditionalFormatting sqref="J5:J49">
    <cfRule type="expression" dxfId="5" priority="9">
      <formula>I5&lt;=69</formula>
    </cfRule>
  </conditionalFormatting>
  <conditionalFormatting sqref="J5:J49">
    <cfRule type="expression" dxfId="6" priority="10">
      <formula>"&gt;=70"</formula>
    </cfRule>
  </conditionalFormatting>
  <conditionalFormatting sqref="L5:L49">
    <cfRule type="expression" dxfId="5" priority="11">
      <formula>K5&lt;=69</formula>
    </cfRule>
  </conditionalFormatting>
  <conditionalFormatting sqref="L5:L49">
    <cfRule type="expression" dxfId="6" priority="12">
      <formula>K5&gt;=70</formula>
    </cfRule>
  </conditionalFormatting>
  <conditionalFormatting sqref="N5:N49">
    <cfRule type="expression" dxfId="5" priority="13">
      <formula>M5&lt;=69</formula>
    </cfRule>
  </conditionalFormatting>
  <conditionalFormatting sqref="N5:N49">
    <cfRule type="expression" dxfId="6" priority="14">
      <formula>M5&gt;=70</formula>
    </cfRule>
  </conditionalFormatting>
  <conditionalFormatting sqref="P5:P49">
    <cfRule type="expression" dxfId="5" priority="15">
      <formula>O5&lt;=69</formula>
    </cfRule>
  </conditionalFormatting>
  <conditionalFormatting sqref="P5:P49">
    <cfRule type="expression" dxfId="6" priority="16">
      <formula>O5&gt;=70</formula>
    </cfRule>
  </conditionalFormatting>
  <conditionalFormatting sqref="R5:R49">
    <cfRule type="expression" dxfId="5" priority="17">
      <formula>Q5&lt;=69</formula>
    </cfRule>
  </conditionalFormatting>
  <conditionalFormatting sqref="R5:R49">
    <cfRule type="expression" dxfId="6" priority="18">
      <formula>Q5&gt;=70</formula>
    </cfRule>
  </conditionalFormatting>
  <conditionalFormatting sqref="C5:R49">
    <cfRule type="cellIs" dxfId="7" priority="19" operator="lessThanOrEqual">
      <formula>69</formula>
    </cfRule>
  </conditionalFormatting>
  <conditionalFormatting sqref="W1:W49">
    <cfRule type="cellIs" dxfId="10"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hidden="1" min="1" max="1" width="43.38"/>
    <col customWidth="1" min="2" max="2" width="9.63"/>
    <col customWidth="1" min="3" max="3" width="3.25"/>
    <col customWidth="1" min="4" max="4" width="49.13"/>
    <col customWidth="1" min="5" max="9" width="10.38"/>
    <col customWidth="1" hidden="1" min="10" max="13" width="10.38"/>
    <col customWidth="1" min="14" max="16" width="10.38"/>
    <col customWidth="1" min="17" max="17" width="8.88"/>
    <col customWidth="1" min="18" max="21" width="8.0"/>
    <col customWidth="1" min="22" max="25" width="9.63"/>
    <col customWidth="1" min="26" max="26" width="8.88"/>
  </cols>
  <sheetData>
    <row r="1">
      <c r="A1" s="202"/>
      <c r="B1" s="202"/>
      <c r="C1" s="202" t="s">
        <v>573</v>
      </c>
    </row>
    <row r="2">
      <c r="A2" s="203"/>
      <c r="B2" s="203"/>
      <c r="C2" s="204" t="s">
        <v>541</v>
      </c>
      <c r="J2" s="202"/>
      <c r="K2" s="202"/>
      <c r="L2" s="202"/>
      <c r="M2" s="202"/>
      <c r="N2" s="205" t="str">
        <f>'AEA351'!H2</f>
        <v>SANDY RAFAEL TORRES</v>
      </c>
      <c r="O2" s="11"/>
      <c r="P2" s="11"/>
      <c r="Q2" s="11"/>
      <c r="R2" s="11"/>
      <c r="S2" s="11"/>
      <c r="T2" s="11"/>
      <c r="U2" s="11"/>
      <c r="V2" s="11"/>
      <c r="W2" s="11"/>
      <c r="X2" s="11"/>
      <c r="Y2" s="11"/>
      <c r="Z2" s="11"/>
    </row>
    <row r="3" ht="15.0" customHeight="1">
      <c r="A3" s="206"/>
      <c r="B3" s="206"/>
      <c r="C3" s="206"/>
    </row>
    <row r="4">
      <c r="A4" s="207" t="s">
        <v>103</v>
      </c>
      <c r="B4" s="207" t="s">
        <v>552</v>
      </c>
      <c r="C4" s="206"/>
      <c r="D4" s="2" t="s">
        <v>649</v>
      </c>
      <c r="E4" s="208" t="s">
        <v>650</v>
      </c>
      <c r="F4" s="15"/>
      <c r="G4" s="15"/>
      <c r="H4" s="16"/>
      <c r="I4" s="151" t="s">
        <v>651</v>
      </c>
      <c r="J4" s="257" t="s">
        <v>652</v>
      </c>
      <c r="K4" s="15"/>
      <c r="L4" s="15"/>
      <c r="M4" s="15"/>
      <c r="N4" s="16"/>
      <c r="O4" s="197" t="s">
        <v>653</v>
      </c>
      <c r="P4" s="15"/>
      <c r="Q4" s="15"/>
      <c r="R4" s="16"/>
      <c r="S4" s="197" t="s">
        <v>654</v>
      </c>
      <c r="T4" s="15"/>
      <c r="U4" s="15"/>
      <c r="V4" s="16"/>
      <c r="W4" s="197" t="s">
        <v>655</v>
      </c>
      <c r="X4" s="16"/>
      <c r="Y4" s="197" t="s">
        <v>656</v>
      </c>
      <c r="Z4" s="16"/>
    </row>
    <row r="5" ht="30.0" customHeight="1">
      <c r="A5" s="47"/>
      <c r="B5" s="47"/>
      <c r="E5" s="210" t="s">
        <v>657</v>
      </c>
      <c r="F5" s="211" t="s">
        <v>658</v>
      </c>
      <c r="G5" s="211" t="s">
        <v>659</v>
      </c>
      <c r="H5" s="212" t="s">
        <v>660</v>
      </c>
      <c r="I5" s="47"/>
      <c r="J5" s="213" t="s">
        <v>699</v>
      </c>
      <c r="K5" s="214" t="s">
        <v>700</v>
      </c>
      <c r="L5" s="214" t="s">
        <v>701</v>
      </c>
      <c r="M5" s="214" t="s">
        <v>702</v>
      </c>
      <c r="N5" s="215" t="s">
        <v>661</v>
      </c>
      <c r="O5" s="216" t="s">
        <v>662</v>
      </c>
      <c r="P5" s="218" t="s">
        <v>734</v>
      </c>
      <c r="Q5" s="216" t="s">
        <v>735</v>
      </c>
      <c r="R5" s="218" t="s">
        <v>665</v>
      </c>
      <c r="S5" s="216" t="s">
        <v>666</v>
      </c>
      <c r="T5" s="216" t="s">
        <v>736</v>
      </c>
      <c r="U5" s="216" t="s">
        <v>668</v>
      </c>
      <c r="V5" s="220" t="s">
        <v>669</v>
      </c>
      <c r="W5" s="216" t="s">
        <v>670</v>
      </c>
      <c r="X5" s="220" t="s">
        <v>671</v>
      </c>
      <c r="Y5" s="151" t="s">
        <v>579</v>
      </c>
      <c r="Z5" s="151" t="s">
        <v>672</v>
      </c>
    </row>
    <row r="6" ht="30.0" customHeight="1">
      <c r="A6" s="43"/>
      <c r="B6" s="43"/>
      <c r="C6" s="221"/>
      <c r="E6" s="43"/>
      <c r="F6" s="12"/>
      <c r="G6" s="12"/>
      <c r="H6" s="12"/>
      <c r="I6" s="43"/>
      <c r="J6" s="43"/>
      <c r="K6" s="12"/>
      <c r="L6" s="12"/>
      <c r="M6" s="12"/>
      <c r="N6" s="12"/>
      <c r="O6" s="43"/>
      <c r="P6" s="43"/>
      <c r="Q6" s="43"/>
      <c r="R6" s="43"/>
      <c r="S6" s="43"/>
      <c r="T6" s="43"/>
      <c r="U6" s="43"/>
      <c r="V6" s="43"/>
      <c r="W6" s="43"/>
      <c r="X6" s="43"/>
      <c r="Y6" s="43"/>
      <c r="Z6" s="43"/>
    </row>
    <row r="7" ht="30.0" customHeight="1">
      <c r="A7" s="222" t="str">
        <f>'3A 2025 - 2026 DATOS DEL ESTUDI'!M4</f>
        <v/>
      </c>
      <c r="B7" s="258">
        <f>'3A 2025 - 2026 DATOS DEL ESTUDI'!N4</f>
        <v>32586041</v>
      </c>
      <c r="C7" s="224">
        <v>1.0</v>
      </c>
      <c r="D7" s="225" t="str">
        <f>'3A 2025 - 2026 DATOS DEL ESTUDI'!B4</f>
        <v>Jadiel De Jesús Acosta Peña</v>
      </c>
      <c r="E7" s="473">
        <f>'CE-EF-3145'!S5</f>
        <v>57</v>
      </c>
      <c r="F7" s="473">
        <f>'CE-EF-3145'!T5</f>
        <v>58.75</v>
      </c>
      <c r="G7" s="473">
        <f>'CE-EF-3145'!U5</f>
        <v>59.5</v>
      </c>
      <c r="H7" s="474">
        <f>'CE-EF-3145'!V5</f>
        <v>61.25</v>
      </c>
      <c r="I7" s="475">
        <f t="shared" ref="I7:I51" si="1">SUM(E7:H7)/4</f>
        <v>59.125</v>
      </c>
      <c r="J7" s="476" t="str">
        <f>IFERROR(CONCATENATE(SUM('AEF349'!N7,'AEF349'!AF7),"/",(SUM('AEF349'!$O$4,'AEF349'!$AG$4))),"")</f>
        <v>7/7</v>
      </c>
      <c r="K7" s="475"/>
      <c r="L7" s="475"/>
      <c r="M7" s="475"/>
      <c r="N7" s="477">
        <f>IFERROR((SUM('AEF349'!O7,'AEF349'!AG7,'AEF349'!AZ7,'AEF349'!BS7,'AEF350'!O7,'AEF350'!AG7,'AEF350'!AZ7,'AEF350'!BS7,'AEA351'!O7,'AEA351'!AG7,'AEA351'!AZ7,'AEA351'!BS7)/10),"")</f>
        <v>0.8</v>
      </c>
      <c r="O7" s="475">
        <f t="shared" ref="O7:O51" si="2">IF(I7&lt;=69,I7*0.5,"")</f>
        <v>29.5625</v>
      </c>
      <c r="P7" s="475"/>
      <c r="Q7" s="475" t="str">
        <f t="shared" ref="Q7:Q51" si="3">IF(P7="","", IFERROR((P7*0.5),""))</f>
        <v/>
      </c>
      <c r="R7" s="475">
        <f t="shared" ref="R7:R51" si="4">IF(O7="","",IFERROR((ROUND(O7+Q7,0)),0))</f>
        <v>30</v>
      </c>
      <c r="S7" s="475">
        <f t="shared" ref="S7:S51" si="5">IF(I7="","",IF(R7&lt;=69, IFERROR((I7*0.3),0),""))</f>
        <v>17.7375</v>
      </c>
      <c r="T7" s="475"/>
      <c r="U7" s="475" t="str">
        <f t="shared" ref="U7:U51" si="6">IF(T7="","", IFERROR((T7*0.7),0))</f>
        <v/>
      </c>
      <c r="V7" s="475">
        <f t="shared" ref="V7:V51" si="7">IF(S7="","",IFERROR((ROUND(S7+U7,0)),""))</f>
        <v>18</v>
      </c>
      <c r="W7" s="478" t="str">
        <f t="shared" ref="W7:W51" si="8">IF(COUNT(I7:L7)=4, IF(OR(M7&gt;=70,R7&gt;=70,V7&gt;=70),"A",""),"")</f>
        <v/>
      </c>
      <c r="X7" s="475" t="str">
        <f t="shared" ref="X7:X51" si="9">IF(COUNT(I7:L7)=4, IF(W7="A","","R"),"")</f>
        <v/>
      </c>
      <c r="Y7" s="478" t="str">
        <f t="shared" ref="Y7:Y51" si="10">IF(COUNT(E7:H7)=4, IF(OR(I7&gt;=70,R7&gt;=70,V7&gt;=70),"A",""),"")</f>
        <v/>
      </c>
      <c r="Z7" s="478" t="str">
        <f t="shared" ref="Z7:Z51" si="11">IF(COUNT(E7:H7)=4, IF(Y7="A","","R"),"")</f>
        <v>R</v>
      </c>
    </row>
    <row r="8" ht="30.0" customHeight="1">
      <c r="A8" s="237" t="str">
        <f>'3A 2025 - 2026 DATOS DEL ESTUDI'!M5</f>
        <v/>
      </c>
      <c r="B8" s="262">
        <f>'3A 2025 - 2026 DATOS DEL ESTUDI'!N5</f>
        <v>6954636</v>
      </c>
      <c r="C8" s="239">
        <v>2.0</v>
      </c>
      <c r="D8" s="240" t="str">
        <f>'3A 2025 - 2026 DATOS DEL ESTUDI'!B5</f>
        <v>Daniel  Elía Almonte Martínez</v>
      </c>
      <c r="E8" s="473">
        <f>'CE-EF-3145'!S6</f>
        <v>58.75</v>
      </c>
      <c r="F8" s="473">
        <f>'CE-EF-3145'!T6</f>
        <v>60.5</v>
      </c>
      <c r="G8" s="473">
        <f>'CE-EF-3145'!U6</f>
        <v>61.25</v>
      </c>
      <c r="H8" s="474">
        <f>'CE-EF-3145'!V6</f>
        <v>60.5</v>
      </c>
      <c r="I8" s="475">
        <f t="shared" si="1"/>
        <v>60.25</v>
      </c>
      <c r="J8" s="476" t="str">
        <f>IFERROR(CONCATENATE(SUM('AEF349'!N8,'AEF349'!AF8),"/",(SUM('AEF349'!$O$4,'AEF349'!$AG$4))),"")</f>
        <v>7/7</v>
      </c>
      <c r="K8" s="475"/>
      <c r="L8" s="475"/>
      <c r="M8" s="475"/>
      <c r="N8" s="477">
        <f>IFERROR((SUM('AEF349'!O8,'AEF349'!AG8,'AEF349'!AZ8,'AEF349'!BS8,'AEF350'!O8,'AEF350'!AG8,'AEF350'!AZ8,'AEF350'!BS8,'AEA351'!O8,'AEA351'!AG8,'AEA351'!AZ8,'AEA351'!BS8)/10),"")</f>
        <v>0.7</v>
      </c>
      <c r="O8" s="475">
        <f t="shared" si="2"/>
        <v>30.125</v>
      </c>
      <c r="P8" s="475"/>
      <c r="Q8" s="475" t="str">
        <f t="shared" si="3"/>
        <v/>
      </c>
      <c r="R8" s="475">
        <f t="shared" si="4"/>
        <v>30</v>
      </c>
      <c r="S8" s="475">
        <f t="shared" si="5"/>
        <v>18.075</v>
      </c>
      <c r="T8" s="475"/>
      <c r="U8" s="475" t="str">
        <f t="shared" si="6"/>
        <v/>
      </c>
      <c r="V8" s="475">
        <f t="shared" si="7"/>
        <v>18</v>
      </c>
      <c r="W8" s="478" t="str">
        <f t="shared" si="8"/>
        <v/>
      </c>
      <c r="X8" s="475" t="str">
        <f t="shared" si="9"/>
        <v/>
      </c>
      <c r="Y8" s="478" t="str">
        <f t="shared" si="10"/>
        <v/>
      </c>
      <c r="Z8" s="478" t="str">
        <f t="shared" si="11"/>
        <v>R</v>
      </c>
    </row>
    <row r="9" ht="30.0" customHeight="1">
      <c r="A9" s="237" t="str">
        <f>'3A 2025 - 2026 DATOS DEL ESTUDI'!M6</f>
        <v/>
      </c>
      <c r="B9" s="262">
        <f>'3A 2025 - 2026 DATOS DEL ESTUDI'!N6</f>
        <v>32743589</v>
      </c>
      <c r="C9" s="239">
        <v>3.0</v>
      </c>
      <c r="D9" s="240" t="str">
        <f>'3A 2025 - 2026 DATOS DEL ESTUDI'!B6</f>
        <v>Isaac  Ángeles Liriano</v>
      </c>
      <c r="E9" s="473">
        <f>'CE-EF-3145'!S7</f>
        <v>53.75</v>
      </c>
      <c r="F9" s="473">
        <f>'CE-EF-3145'!T7</f>
        <v>54.5</v>
      </c>
      <c r="G9" s="473">
        <f>'CE-EF-3145'!U7</f>
        <v>54.5</v>
      </c>
      <c r="H9" s="474">
        <f>'CE-EF-3145'!V7</f>
        <v>55.25</v>
      </c>
      <c r="I9" s="475">
        <f t="shared" si="1"/>
        <v>54.5</v>
      </c>
      <c r="J9" s="476" t="str">
        <f>IFERROR(CONCATENATE(SUM('AEF349'!N9,'AEF349'!AF9),"/",(SUM('AEF349'!$O$4,'AEF349'!$AG$4))),"")</f>
        <v>7/7</v>
      </c>
      <c r="K9" s="475"/>
      <c r="L9" s="475"/>
      <c r="M9" s="475"/>
      <c r="N9" s="477">
        <f>IFERROR((SUM('AEF349'!O9,'AEF349'!AG9,'AEF349'!AZ9,'AEF349'!BS9,'AEF350'!O9,'AEF350'!AG9,'AEF350'!AZ9,'AEF350'!BS9,'AEA351'!O9,'AEA351'!AG9,'AEA351'!AZ9,'AEA351'!BS9)/10),"")</f>
        <v>0.7</v>
      </c>
      <c r="O9" s="475">
        <f t="shared" si="2"/>
        <v>27.25</v>
      </c>
      <c r="P9" s="475"/>
      <c r="Q9" s="475" t="str">
        <f t="shared" si="3"/>
        <v/>
      </c>
      <c r="R9" s="475">
        <f t="shared" si="4"/>
        <v>27</v>
      </c>
      <c r="S9" s="475">
        <f t="shared" si="5"/>
        <v>16.35</v>
      </c>
      <c r="T9" s="475"/>
      <c r="U9" s="475" t="str">
        <f t="shared" si="6"/>
        <v/>
      </c>
      <c r="V9" s="475">
        <f t="shared" si="7"/>
        <v>16</v>
      </c>
      <c r="W9" s="478" t="str">
        <f t="shared" si="8"/>
        <v/>
      </c>
      <c r="X9" s="475" t="str">
        <f t="shared" si="9"/>
        <v/>
      </c>
      <c r="Y9" s="478" t="str">
        <f t="shared" si="10"/>
        <v/>
      </c>
      <c r="Z9" s="478" t="str">
        <f t="shared" si="11"/>
        <v>R</v>
      </c>
    </row>
    <row r="10" ht="30.0" customHeight="1">
      <c r="A10" s="237" t="str">
        <f>'3A 2025 - 2026 DATOS DEL ESTUDI'!M7</f>
        <v/>
      </c>
      <c r="B10" s="262">
        <f>'3A 2025 - 2026 DATOS DEL ESTUDI'!N7</f>
        <v>32899338</v>
      </c>
      <c r="C10" s="239">
        <v>4.0</v>
      </c>
      <c r="D10" s="240" t="str">
        <f>'3A 2025 - 2026 DATOS DEL ESTUDI'!B7</f>
        <v>Melaniee  Aquino  Estrella</v>
      </c>
      <c r="E10" s="473">
        <f>'CE-EF-3145'!S8</f>
        <v>60.5</v>
      </c>
      <c r="F10" s="473">
        <f>'CE-EF-3145'!T8</f>
        <v>62.75</v>
      </c>
      <c r="G10" s="473">
        <f>'CE-EF-3145'!U8</f>
        <v>59</v>
      </c>
      <c r="H10" s="474">
        <f>'CE-EF-3145'!V8</f>
        <v>60.5</v>
      </c>
      <c r="I10" s="475">
        <f t="shared" si="1"/>
        <v>60.6875</v>
      </c>
      <c r="J10" s="476" t="str">
        <f>IFERROR(CONCATENATE(SUM('AEF349'!N10,'AEF349'!AF10),"/",(SUM('AEF349'!$O$4,'AEF349'!$AG$4))),"")</f>
        <v>7/7</v>
      </c>
      <c r="K10" s="475"/>
      <c r="L10" s="475"/>
      <c r="M10" s="475"/>
      <c r="N10" s="477">
        <f>IFERROR((SUM('AEF349'!O10,'AEF349'!AG10,'AEF349'!AZ10,'AEF349'!BS10,'AEF350'!O10,'AEF350'!AG10,'AEF350'!AZ10,'AEF350'!BS10,'AEA351'!O10,'AEA351'!AG10,'AEA351'!AZ10,'AEA351'!BS10)/10),"")</f>
        <v>0.78</v>
      </c>
      <c r="O10" s="475">
        <f t="shared" si="2"/>
        <v>30.34375</v>
      </c>
      <c r="P10" s="475"/>
      <c r="Q10" s="475" t="str">
        <f t="shared" si="3"/>
        <v/>
      </c>
      <c r="R10" s="475">
        <f t="shared" si="4"/>
        <v>30</v>
      </c>
      <c r="S10" s="475">
        <f t="shared" si="5"/>
        <v>18.20625</v>
      </c>
      <c r="T10" s="475"/>
      <c r="U10" s="475" t="str">
        <f t="shared" si="6"/>
        <v/>
      </c>
      <c r="V10" s="475">
        <f t="shared" si="7"/>
        <v>18</v>
      </c>
      <c r="W10" s="478" t="str">
        <f t="shared" si="8"/>
        <v/>
      </c>
      <c r="X10" s="475" t="str">
        <f t="shared" si="9"/>
        <v/>
      </c>
      <c r="Y10" s="478" t="str">
        <f t="shared" si="10"/>
        <v/>
      </c>
      <c r="Z10" s="478" t="str">
        <f t="shared" si="11"/>
        <v>R</v>
      </c>
    </row>
    <row r="11" ht="30.0" customHeight="1">
      <c r="A11" s="237" t="str">
        <f>'3A 2025 - 2026 DATOS DEL ESTUDI'!M8</f>
        <v/>
      </c>
      <c r="B11" s="262">
        <f>'3A 2025 - 2026 DATOS DEL ESTUDI'!N8</f>
        <v>33109621</v>
      </c>
      <c r="C11" s="239">
        <v>5.0</v>
      </c>
      <c r="D11" s="240" t="str">
        <f>'3A 2025 - 2026 DATOS DEL ESTUDI'!B8</f>
        <v>Jennifer  Asenjo  De Los Santos TRANSFERIDA 10/12/25</v>
      </c>
      <c r="E11" s="473">
        <f>'CE-EF-3145'!S9</f>
        <v>22.5</v>
      </c>
      <c r="F11" s="473">
        <f>'CE-EF-3145'!T9</f>
        <v>23</v>
      </c>
      <c r="G11" s="473">
        <f>'CE-EF-3145'!U9</f>
        <v>22.75</v>
      </c>
      <c r="H11" s="474">
        <f>'CE-EF-3145'!V9</f>
        <v>21.25</v>
      </c>
      <c r="I11" s="475">
        <f t="shared" si="1"/>
        <v>22.375</v>
      </c>
      <c r="J11" s="476" t="str">
        <f>IFERROR(CONCATENATE(SUM('AEF349'!N11,'AEF349'!AF11),"/",(SUM('AEF349'!$O$4,'AEF349'!$AG$4))),"")</f>
        <v>6/7</v>
      </c>
      <c r="K11" s="475"/>
      <c r="L11" s="475"/>
      <c r="M11" s="475"/>
      <c r="N11" s="477">
        <f>IFERROR((SUM('AEF349'!O11,'AEF349'!AG11,'AEF349'!AZ11,'AEF349'!BS11,'AEF350'!O11,'AEF350'!AG11,'AEF350'!AZ11,'AEF350'!BS11,'AEA351'!O11,'AEA351'!AG11,'AEA351'!AZ11,'AEA351'!BS11)/10),"")</f>
        <v>0.6833333333</v>
      </c>
      <c r="O11" s="475">
        <f t="shared" si="2"/>
        <v>11.1875</v>
      </c>
      <c r="P11" s="475"/>
      <c r="Q11" s="475" t="str">
        <f t="shared" si="3"/>
        <v/>
      </c>
      <c r="R11" s="475">
        <f t="shared" si="4"/>
        <v>11</v>
      </c>
      <c r="S11" s="475">
        <f t="shared" si="5"/>
        <v>6.7125</v>
      </c>
      <c r="T11" s="475"/>
      <c r="U11" s="475" t="str">
        <f t="shared" si="6"/>
        <v/>
      </c>
      <c r="V11" s="475">
        <f t="shared" si="7"/>
        <v>7</v>
      </c>
      <c r="W11" s="478" t="str">
        <f t="shared" si="8"/>
        <v/>
      </c>
      <c r="X11" s="475" t="str">
        <f t="shared" si="9"/>
        <v/>
      </c>
      <c r="Y11" s="478" t="str">
        <f t="shared" si="10"/>
        <v/>
      </c>
      <c r="Z11" s="478" t="str">
        <f t="shared" si="11"/>
        <v>R</v>
      </c>
    </row>
    <row r="12" ht="30.0" customHeight="1">
      <c r="A12" s="237" t="str">
        <f>'3A 2025 - 2026 DATOS DEL ESTUDI'!M9</f>
        <v/>
      </c>
      <c r="B12" s="262">
        <f>'3A 2025 - 2026 DATOS DEL ESTUDI'!N9</f>
        <v>32678295</v>
      </c>
      <c r="C12" s="239">
        <v>6.0</v>
      </c>
      <c r="D12" s="240" t="str">
        <f>'3A 2025 - 2026 DATOS DEL ESTUDI'!B9</f>
        <v>Leshlie Crismayri Bautista Quezada</v>
      </c>
      <c r="E12" s="473">
        <f>'CE-EF-3145'!S10</f>
        <v>66.75</v>
      </c>
      <c r="F12" s="473">
        <f>'CE-EF-3145'!T10</f>
        <v>66.25</v>
      </c>
      <c r="G12" s="473">
        <f>'CE-EF-3145'!U10</f>
        <v>66.75</v>
      </c>
      <c r="H12" s="474">
        <f>'CE-EF-3145'!V10</f>
        <v>66</v>
      </c>
      <c r="I12" s="475">
        <f t="shared" si="1"/>
        <v>66.4375</v>
      </c>
      <c r="J12" s="476" t="str">
        <f>IFERROR(CONCATENATE(SUM('AEF349'!N12,'AEF349'!AF12),"/",(SUM('AEF349'!$O$4,'AEF349'!$AG$4))),"")</f>
        <v>7/7</v>
      </c>
      <c r="K12" s="475"/>
      <c r="L12" s="475"/>
      <c r="M12" s="475"/>
      <c r="N12" s="477">
        <f>IFERROR((SUM('AEF349'!O12,'AEF349'!AG12,'AEF349'!AZ12,'AEF349'!BS12,'AEF350'!O12,'AEF350'!AG12,'AEF350'!AZ12,'AEF350'!BS12,'AEA351'!O12,'AEA351'!AG12,'AEA351'!AZ12,'AEA351'!BS12)/10),"")</f>
        <v>0.68</v>
      </c>
      <c r="O12" s="475">
        <f t="shared" si="2"/>
        <v>33.21875</v>
      </c>
      <c r="P12" s="475"/>
      <c r="Q12" s="475" t="str">
        <f t="shared" si="3"/>
        <v/>
      </c>
      <c r="R12" s="475">
        <f t="shared" si="4"/>
        <v>33</v>
      </c>
      <c r="S12" s="475">
        <f t="shared" si="5"/>
        <v>19.93125</v>
      </c>
      <c r="T12" s="475"/>
      <c r="U12" s="475" t="str">
        <f t="shared" si="6"/>
        <v/>
      </c>
      <c r="V12" s="475">
        <f t="shared" si="7"/>
        <v>20</v>
      </c>
      <c r="W12" s="478" t="str">
        <f t="shared" si="8"/>
        <v/>
      </c>
      <c r="X12" s="475" t="str">
        <f t="shared" si="9"/>
        <v/>
      </c>
      <c r="Y12" s="478" t="str">
        <f t="shared" si="10"/>
        <v/>
      </c>
      <c r="Z12" s="478" t="str">
        <f t="shared" si="11"/>
        <v>R</v>
      </c>
    </row>
    <row r="13" ht="30.0" customHeight="1">
      <c r="A13" s="237" t="str">
        <f>'3A 2025 - 2026 DATOS DEL ESTUDI'!M10</f>
        <v/>
      </c>
      <c r="B13" s="262">
        <f>'3A 2025 - 2026 DATOS DEL ESTUDI'!N10</f>
        <v>33224927</v>
      </c>
      <c r="C13" s="239">
        <v>7.0</v>
      </c>
      <c r="D13" s="240" t="str">
        <f>'3A 2025 - 2026 DATOS DEL ESTUDI'!B10</f>
        <v>Gilber  Bello Silva</v>
      </c>
      <c r="E13" s="473">
        <f>'CE-EF-3145'!S11</f>
        <v>54.25</v>
      </c>
      <c r="F13" s="473">
        <f>'CE-EF-3145'!T11</f>
        <v>57</v>
      </c>
      <c r="G13" s="473">
        <f>'CE-EF-3145'!U11</f>
        <v>57.5</v>
      </c>
      <c r="H13" s="474">
        <f>'CE-EF-3145'!V11</f>
        <v>58.75</v>
      </c>
      <c r="I13" s="475">
        <f t="shared" si="1"/>
        <v>56.875</v>
      </c>
      <c r="J13" s="476" t="str">
        <f>IFERROR(CONCATENATE(SUM('AEF349'!N13,'AEF349'!AF13),"/",(SUM('AEF349'!$O$4,'AEF349'!$AG$4))),"")</f>
        <v>7/7</v>
      </c>
      <c r="K13" s="475"/>
      <c r="L13" s="475"/>
      <c r="M13" s="475"/>
      <c r="N13" s="477">
        <f>IFERROR((SUM('AEF349'!O13,'AEF349'!AG13,'AEF349'!AZ13,'AEF349'!BS13,'AEF350'!O13,'AEF350'!AG13,'AEF350'!AZ13,'AEF350'!BS13,'AEA351'!O13,'AEA351'!AG13,'AEA351'!AZ13,'AEA351'!BS13)/10),"")</f>
        <v>0.7</v>
      </c>
      <c r="O13" s="475">
        <f t="shared" si="2"/>
        <v>28.4375</v>
      </c>
      <c r="P13" s="475"/>
      <c r="Q13" s="475" t="str">
        <f t="shared" si="3"/>
        <v/>
      </c>
      <c r="R13" s="475">
        <f t="shared" si="4"/>
        <v>28</v>
      </c>
      <c r="S13" s="475">
        <f t="shared" si="5"/>
        <v>17.0625</v>
      </c>
      <c r="T13" s="475"/>
      <c r="U13" s="475" t="str">
        <f t="shared" si="6"/>
        <v/>
      </c>
      <c r="V13" s="475">
        <f t="shared" si="7"/>
        <v>17</v>
      </c>
      <c r="W13" s="478" t="str">
        <f t="shared" si="8"/>
        <v/>
      </c>
      <c r="X13" s="475" t="str">
        <f t="shared" si="9"/>
        <v/>
      </c>
      <c r="Y13" s="478" t="str">
        <f t="shared" si="10"/>
        <v/>
      </c>
      <c r="Z13" s="478" t="str">
        <f t="shared" si="11"/>
        <v>R</v>
      </c>
    </row>
    <row r="14" ht="30.0" customHeight="1">
      <c r="A14" s="237" t="str">
        <f>'3A 2025 - 2026 DATOS DEL ESTUDI'!M11</f>
        <v/>
      </c>
      <c r="B14" s="262">
        <f>'3A 2025 - 2026 DATOS DEL ESTUDI'!N11</f>
        <v>6783589</v>
      </c>
      <c r="C14" s="239">
        <v>8.0</v>
      </c>
      <c r="D14" s="240" t="str">
        <f>'3A 2025 - 2026 DATOS DEL ESTUDI'!B11</f>
        <v>Sherlyn Mariel Bernabel Lora</v>
      </c>
      <c r="E14" s="473">
        <f>'CE-EF-3145'!S12</f>
        <v>57.25</v>
      </c>
      <c r="F14" s="473">
        <f>'CE-EF-3145'!T12</f>
        <v>60.5</v>
      </c>
      <c r="G14" s="473">
        <f>'CE-EF-3145'!U12</f>
        <v>59.25</v>
      </c>
      <c r="H14" s="474">
        <f>'CE-EF-3145'!V12</f>
        <v>59.75</v>
      </c>
      <c r="I14" s="475">
        <f t="shared" si="1"/>
        <v>59.1875</v>
      </c>
      <c r="J14" s="476" t="str">
        <f>IFERROR(CONCATENATE(SUM('AEF349'!N14,'AEF349'!AF14),"/",(SUM('AEF349'!$O$4,'AEF349'!$AG$4))),"")</f>
        <v>6/7</v>
      </c>
      <c r="K14" s="475"/>
      <c r="L14" s="475"/>
      <c r="M14" s="475"/>
      <c r="N14" s="477">
        <f>IFERROR((SUM('AEF349'!O14,'AEF349'!AG14,'AEF349'!AZ14,'AEF349'!BS14,'AEF350'!O14,'AEF350'!AG14,'AEF350'!AZ14,'AEF350'!BS14,'AEA351'!O14,'AEA351'!AG14,'AEA351'!AZ14,'AEA351'!BS14)/10),"")</f>
        <v>0.5633333333</v>
      </c>
      <c r="O14" s="475">
        <f t="shared" si="2"/>
        <v>29.59375</v>
      </c>
      <c r="P14" s="475"/>
      <c r="Q14" s="475" t="str">
        <f t="shared" si="3"/>
        <v/>
      </c>
      <c r="R14" s="475">
        <f t="shared" si="4"/>
        <v>30</v>
      </c>
      <c r="S14" s="475">
        <f t="shared" si="5"/>
        <v>17.75625</v>
      </c>
      <c r="T14" s="475"/>
      <c r="U14" s="475" t="str">
        <f t="shared" si="6"/>
        <v/>
      </c>
      <c r="V14" s="475">
        <f t="shared" si="7"/>
        <v>18</v>
      </c>
      <c r="W14" s="478" t="str">
        <f t="shared" si="8"/>
        <v/>
      </c>
      <c r="X14" s="475" t="str">
        <f t="shared" si="9"/>
        <v/>
      </c>
      <c r="Y14" s="478" t="str">
        <f t="shared" si="10"/>
        <v/>
      </c>
      <c r="Z14" s="478" t="str">
        <f t="shared" si="11"/>
        <v>R</v>
      </c>
    </row>
    <row r="15" ht="30.0" customHeight="1">
      <c r="A15" s="237" t="str">
        <f>'3A 2025 - 2026 DATOS DEL ESTUDI'!M12</f>
        <v/>
      </c>
      <c r="B15" s="262">
        <f>'3A 2025 - 2026 DATOS DEL ESTUDI'!N12</f>
        <v>7117826</v>
      </c>
      <c r="C15" s="239">
        <v>9.0</v>
      </c>
      <c r="D15" s="240" t="str">
        <f>'3A 2025 - 2026 DATOS DEL ESTUDI'!B12</f>
        <v>Erleen  Brito Castillo</v>
      </c>
      <c r="E15" s="473">
        <f>'CE-EF-3145'!S13</f>
        <v>54.5</v>
      </c>
      <c r="F15" s="473">
        <f>'CE-EF-3145'!T13</f>
        <v>57.5</v>
      </c>
      <c r="G15" s="473">
        <f>'CE-EF-3145'!U13</f>
        <v>61</v>
      </c>
      <c r="H15" s="474">
        <f>'CE-EF-3145'!V13</f>
        <v>61</v>
      </c>
      <c r="I15" s="475">
        <f t="shared" si="1"/>
        <v>58.5</v>
      </c>
      <c r="J15" s="476" t="str">
        <f>IFERROR(CONCATENATE(SUM('AEF349'!N15,'AEF349'!AF15),"/",(SUM('AEF349'!$O$4,'AEF349'!$AG$4))),"")</f>
        <v>7/7</v>
      </c>
      <c r="K15" s="475"/>
      <c r="L15" s="475"/>
      <c r="M15" s="475"/>
      <c r="N15" s="477">
        <f>IFERROR((SUM('AEF349'!O15,'AEF349'!AG15,'AEF349'!AZ15,'AEF349'!BS15,'AEF350'!O15,'AEF350'!AG15,'AEF350'!AZ15,'AEF350'!BS15,'AEA351'!O15,'AEA351'!AG15,'AEA351'!AZ15,'AEA351'!BS15)/10),"")</f>
        <v>0.7</v>
      </c>
      <c r="O15" s="475">
        <f t="shared" si="2"/>
        <v>29.25</v>
      </c>
      <c r="P15" s="475"/>
      <c r="Q15" s="475" t="str">
        <f t="shared" si="3"/>
        <v/>
      </c>
      <c r="R15" s="475">
        <f t="shared" si="4"/>
        <v>29</v>
      </c>
      <c r="S15" s="475">
        <f t="shared" si="5"/>
        <v>17.55</v>
      </c>
      <c r="T15" s="475"/>
      <c r="U15" s="475" t="str">
        <f t="shared" si="6"/>
        <v/>
      </c>
      <c r="V15" s="475">
        <f t="shared" si="7"/>
        <v>18</v>
      </c>
      <c r="W15" s="478" t="str">
        <f t="shared" si="8"/>
        <v/>
      </c>
      <c r="X15" s="475" t="str">
        <f t="shared" si="9"/>
        <v/>
      </c>
      <c r="Y15" s="478" t="str">
        <f t="shared" si="10"/>
        <v/>
      </c>
      <c r="Z15" s="478" t="str">
        <f t="shared" si="11"/>
        <v>R</v>
      </c>
    </row>
    <row r="16" ht="30.0" customHeight="1">
      <c r="A16" s="237" t="str">
        <f>'3A 2025 - 2026 DATOS DEL ESTUDI'!M13</f>
        <v/>
      </c>
      <c r="B16" s="262">
        <f>'3A 2025 - 2026 DATOS DEL ESTUDI'!N13</f>
        <v>7042227</v>
      </c>
      <c r="C16" s="239">
        <v>10.0</v>
      </c>
      <c r="D16" s="240" t="str">
        <f>'3A 2025 - 2026 DATOS DEL ESTUDI'!B13</f>
        <v>Brianny  Caraballo Guzmán</v>
      </c>
      <c r="E16" s="473">
        <f>'CE-EF-3145'!S14</f>
        <v>68.75</v>
      </c>
      <c r="F16" s="473">
        <f>'CE-EF-3145'!T14</f>
        <v>67.5</v>
      </c>
      <c r="G16" s="473">
        <f>'CE-EF-3145'!U14</f>
        <v>68</v>
      </c>
      <c r="H16" s="474">
        <f>'CE-EF-3145'!V14</f>
        <v>67.75</v>
      </c>
      <c r="I16" s="475">
        <f t="shared" si="1"/>
        <v>68</v>
      </c>
      <c r="J16" s="476" t="str">
        <f>IFERROR(CONCATENATE(SUM('AEF349'!N16,'AEF349'!AF16),"/",(SUM('AEF349'!$O$4,'AEF349'!$AG$4))),"")</f>
        <v>7/7</v>
      </c>
      <c r="K16" s="475"/>
      <c r="L16" s="475"/>
      <c r="M16" s="475"/>
      <c r="N16" s="477">
        <f>IFERROR((SUM('AEF349'!O16,'AEF349'!AG16,'AEF349'!AZ16,'AEF349'!BS16,'AEF350'!O16,'AEF350'!AG16,'AEF350'!AZ16,'AEF350'!BS16,'AEA351'!O16,'AEA351'!AG16,'AEA351'!AZ16,'AEA351'!BS16)/10),"")</f>
        <v>0.8</v>
      </c>
      <c r="O16" s="475">
        <f t="shared" si="2"/>
        <v>34</v>
      </c>
      <c r="P16" s="475"/>
      <c r="Q16" s="475" t="str">
        <f t="shared" si="3"/>
        <v/>
      </c>
      <c r="R16" s="475">
        <f t="shared" si="4"/>
        <v>34</v>
      </c>
      <c r="S16" s="475">
        <f t="shared" si="5"/>
        <v>20.4</v>
      </c>
      <c r="T16" s="475"/>
      <c r="U16" s="475" t="str">
        <f t="shared" si="6"/>
        <v/>
      </c>
      <c r="V16" s="475">
        <f t="shared" si="7"/>
        <v>20</v>
      </c>
      <c r="W16" s="478" t="str">
        <f t="shared" si="8"/>
        <v/>
      </c>
      <c r="X16" s="475" t="str">
        <f t="shared" si="9"/>
        <v/>
      </c>
      <c r="Y16" s="478" t="str">
        <f t="shared" si="10"/>
        <v/>
      </c>
      <c r="Z16" s="478" t="str">
        <f t="shared" si="11"/>
        <v>R</v>
      </c>
    </row>
    <row r="17" ht="30.0" customHeight="1">
      <c r="A17" s="237" t="str">
        <f>'3A 2025 - 2026 DATOS DEL ESTUDI'!M14</f>
        <v/>
      </c>
      <c r="B17" s="262">
        <f>'3A 2025 - 2026 DATOS DEL ESTUDI'!N14</f>
        <v>32626669</v>
      </c>
      <c r="C17" s="239">
        <v>11.0</v>
      </c>
      <c r="D17" s="240" t="str">
        <f>'3A 2025 - 2026 DATOS DEL ESTUDI'!B14</f>
        <v>Scarlet  Castillo</v>
      </c>
      <c r="E17" s="473">
        <f>'CE-EF-3145'!S15</f>
        <v>52.25</v>
      </c>
      <c r="F17" s="473">
        <f>'CE-EF-3145'!T15</f>
        <v>54.5</v>
      </c>
      <c r="G17" s="473">
        <f>'CE-EF-3145'!U15</f>
        <v>59.25</v>
      </c>
      <c r="H17" s="474">
        <f>'CE-EF-3145'!V15</f>
        <v>59.25</v>
      </c>
      <c r="I17" s="475">
        <f t="shared" si="1"/>
        <v>56.3125</v>
      </c>
      <c r="J17" s="476" t="str">
        <f>IFERROR(CONCATENATE(SUM('AEF349'!N17,'AEF349'!AF17),"/",(SUM('AEF349'!$O$4,'AEF349'!$AG$4))),"")</f>
        <v>7/7</v>
      </c>
      <c r="K17" s="475"/>
      <c r="L17" s="475"/>
      <c r="M17" s="475"/>
      <c r="N17" s="477">
        <f>IFERROR((SUM('AEF349'!O17,'AEF349'!AG17,'AEF349'!AZ17,'AEF349'!BS17,'AEF350'!O17,'AEF350'!AG17,'AEF350'!AZ17,'AEF350'!BS17,'AEA351'!O17,'AEA351'!AG17,'AEA351'!AZ17,'AEA351'!BS17)/10),"")</f>
        <v>0.7</v>
      </c>
      <c r="O17" s="475">
        <f t="shared" si="2"/>
        <v>28.15625</v>
      </c>
      <c r="P17" s="475"/>
      <c r="Q17" s="475" t="str">
        <f t="shared" si="3"/>
        <v/>
      </c>
      <c r="R17" s="475">
        <f t="shared" si="4"/>
        <v>28</v>
      </c>
      <c r="S17" s="475">
        <f t="shared" si="5"/>
        <v>16.89375</v>
      </c>
      <c r="T17" s="475"/>
      <c r="U17" s="475" t="str">
        <f t="shared" si="6"/>
        <v/>
      </c>
      <c r="V17" s="475">
        <f t="shared" si="7"/>
        <v>17</v>
      </c>
      <c r="W17" s="478" t="str">
        <f t="shared" si="8"/>
        <v/>
      </c>
      <c r="X17" s="475" t="str">
        <f t="shared" si="9"/>
        <v/>
      </c>
      <c r="Y17" s="478" t="str">
        <f t="shared" si="10"/>
        <v/>
      </c>
      <c r="Z17" s="478" t="str">
        <f t="shared" si="11"/>
        <v>R</v>
      </c>
    </row>
    <row r="18" ht="30.0" customHeight="1">
      <c r="A18" s="237" t="str">
        <f>'3A 2025 - 2026 DATOS DEL ESTUDI'!M15</f>
        <v/>
      </c>
      <c r="B18" s="262">
        <f>'3A 2025 - 2026 DATOS DEL ESTUDI'!N15</f>
        <v>33016326</v>
      </c>
      <c r="C18" s="239">
        <v>12.0</v>
      </c>
      <c r="D18" s="240" t="str">
        <f>'3A 2025 - 2026 DATOS DEL ESTUDI'!B15</f>
        <v>Yarselin  Cruz Peña</v>
      </c>
      <c r="E18" s="473">
        <f>'CE-EF-3145'!S16</f>
        <v>67.5</v>
      </c>
      <c r="F18" s="473">
        <f>'CE-EF-3145'!T16</f>
        <v>68</v>
      </c>
      <c r="G18" s="473">
        <f>'CE-EF-3145'!U16</f>
        <v>62.25</v>
      </c>
      <c r="H18" s="474">
        <f>'CE-EF-3145'!V16</f>
        <v>63.25</v>
      </c>
      <c r="I18" s="475">
        <f t="shared" si="1"/>
        <v>65.25</v>
      </c>
      <c r="J18" s="476" t="str">
        <f>IFERROR(CONCATENATE(SUM('AEF349'!N18,'AEF349'!AF18),"/",(SUM('AEF349'!$O$4,'AEF349'!$AG$4))),"")</f>
        <v>7/7</v>
      </c>
      <c r="K18" s="475"/>
      <c r="L18" s="475"/>
      <c r="M18" s="475"/>
      <c r="N18" s="477">
        <f>IFERROR((SUM('AEF349'!O18,'AEF349'!AG18,'AEF349'!AZ18,'AEF349'!BS18,'AEF350'!O18,'AEF350'!AG18,'AEF350'!AZ18,'AEF350'!BS18,'AEA351'!O18,'AEA351'!AG18,'AEA351'!AZ18,'AEA351'!BS18)/10),"")</f>
        <v>0.8</v>
      </c>
      <c r="O18" s="475">
        <f t="shared" si="2"/>
        <v>32.625</v>
      </c>
      <c r="P18" s="475"/>
      <c r="Q18" s="475" t="str">
        <f t="shared" si="3"/>
        <v/>
      </c>
      <c r="R18" s="475">
        <f t="shared" si="4"/>
        <v>33</v>
      </c>
      <c r="S18" s="475">
        <f t="shared" si="5"/>
        <v>19.575</v>
      </c>
      <c r="T18" s="475"/>
      <c r="U18" s="475" t="str">
        <f t="shared" si="6"/>
        <v/>
      </c>
      <c r="V18" s="475">
        <f t="shared" si="7"/>
        <v>20</v>
      </c>
      <c r="W18" s="478" t="str">
        <f t="shared" si="8"/>
        <v/>
      </c>
      <c r="X18" s="475" t="str">
        <f t="shared" si="9"/>
        <v/>
      </c>
      <c r="Y18" s="478" t="str">
        <f t="shared" si="10"/>
        <v/>
      </c>
      <c r="Z18" s="478" t="str">
        <f t="shared" si="11"/>
        <v>R</v>
      </c>
    </row>
    <row r="19" ht="30.0" customHeight="1">
      <c r="A19" s="237" t="str">
        <f>'3A 2025 - 2026 DATOS DEL ESTUDI'!M16</f>
        <v/>
      </c>
      <c r="B19" s="262">
        <f>'3A 2025 - 2026 DATOS DEL ESTUDI'!N16</f>
        <v>32387390</v>
      </c>
      <c r="C19" s="239">
        <v>13.0</v>
      </c>
      <c r="D19" s="240" t="str">
        <f>'3A 2025 - 2026 DATOS DEL ESTUDI'!B16</f>
        <v>Fernando José Díaz Fernández</v>
      </c>
      <c r="E19" s="473">
        <f>'CE-EF-3145'!S17</f>
        <v>60.25</v>
      </c>
      <c r="F19" s="473">
        <f>'CE-EF-3145'!T17</f>
        <v>62.5</v>
      </c>
      <c r="G19" s="473">
        <f>'CE-EF-3145'!U17</f>
        <v>62.25</v>
      </c>
      <c r="H19" s="474">
        <f>'CE-EF-3145'!V17</f>
        <v>63.25</v>
      </c>
      <c r="I19" s="475">
        <f t="shared" si="1"/>
        <v>62.0625</v>
      </c>
      <c r="J19" s="476" t="str">
        <f>IFERROR(CONCATENATE(SUM('AEF349'!N19,'AEF349'!AF19),"/",(SUM('AEF349'!$O$4,'AEF349'!$AG$4))),"")</f>
        <v>7/7</v>
      </c>
      <c r="K19" s="475"/>
      <c r="L19" s="475"/>
      <c r="M19" s="475"/>
      <c r="N19" s="477">
        <f>IFERROR((SUM('AEF349'!O19,'AEF349'!AG19,'AEF349'!AZ19,'AEF349'!BS19,'AEF350'!O19,'AEF350'!AG19,'AEF350'!AZ19,'AEF350'!BS19,'AEA351'!O19,'AEA351'!AG19,'AEA351'!AZ19,'AEA351'!BS19)/10),"")</f>
        <v>0.8</v>
      </c>
      <c r="O19" s="475">
        <f t="shared" si="2"/>
        <v>31.03125</v>
      </c>
      <c r="P19" s="475"/>
      <c r="Q19" s="475" t="str">
        <f t="shared" si="3"/>
        <v/>
      </c>
      <c r="R19" s="475">
        <f t="shared" si="4"/>
        <v>31</v>
      </c>
      <c r="S19" s="475">
        <f t="shared" si="5"/>
        <v>18.61875</v>
      </c>
      <c r="T19" s="475"/>
      <c r="U19" s="475" t="str">
        <f t="shared" si="6"/>
        <v/>
      </c>
      <c r="V19" s="475">
        <f t="shared" si="7"/>
        <v>19</v>
      </c>
      <c r="W19" s="478" t="str">
        <f t="shared" si="8"/>
        <v/>
      </c>
      <c r="X19" s="475" t="str">
        <f t="shared" si="9"/>
        <v/>
      </c>
      <c r="Y19" s="478" t="str">
        <f t="shared" si="10"/>
        <v/>
      </c>
      <c r="Z19" s="478" t="str">
        <f t="shared" si="11"/>
        <v>R</v>
      </c>
    </row>
    <row r="20" ht="30.0" customHeight="1">
      <c r="A20" s="237" t="str">
        <f>'3A 2025 - 2026 DATOS DEL ESTUDI'!M17</f>
        <v/>
      </c>
      <c r="B20" s="262">
        <f>'3A 2025 - 2026 DATOS DEL ESTUDI'!N17</f>
        <v>27198412</v>
      </c>
      <c r="C20" s="239">
        <v>14.0</v>
      </c>
      <c r="D20" s="240" t="str">
        <f>'3A 2025 - 2026 DATOS DEL ESTUDI'!B17</f>
        <v>Scarlett  Espinal Estéves</v>
      </c>
      <c r="E20" s="473">
        <f>'CE-EF-3145'!S18</f>
        <v>61.75</v>
      </c>
      <c r="F20" s="473">
        <f>'CE-EF-3145'!T18</f>
        <v>63.75</v>
      </c>
      <c r="G20" s="473">
        <f>'CE-EF-3145'!U18</f>
        <v>63.25</v>
      </c>
      <c r="H20" s="474">
        <f>'CE-EF-3145'!V18</f>
        <v>65</v>
      </c>
      <c r="I20" s="475">
        <f t="shared" si="1"/>
        <v>63.4375</v>
      </c>
      <c r="J20" s="476" t="str">
        <f>IFERROR(CONCATENATE(SUM('AEF349'!N20,'AEF349'!AF20),"/",(SUM('AEF349'!$O$4,'AEF349'!$AG$4))),"")</f>
        <v>6/7</v>
      </c>
      <c r="K20" s="475"/>
      <c r="L20" s="475"/>
      <c r="M20" s="475"/>
      <c r="N20" s="477">
        <f>IFERROR((SUM('AEF349'!O20,'AEF349'!AG20,'AEF349'!AZ20,'AEF349'!BS20,'AEF350'!O20,'AEF350'!AG20,'AEF350'!AZ20,'AEF350'!BS20,'AEA351'!O20,'AEA351'!AG20,'AEA351'!AZ20,'AEA351'!BS20)/10),"")</f>
        <v>0.5433333333</v>
      </c>
      <c r="O20" s="475">
        <f t="shared" si="2"/>
        <v>31.71875</v>
      </c>
      <c r="P20" s="475"/>
      <c r="Q20" s="475" t="str">
        <f t="shared" si="3"/>
        <v/>
      </c>
      <c r="R20" s="475">
        <f t="shared" si="4"/>
        <v>32</v>
      </c>
      <c r="S20" s="475">
        <f t="shared" si="5"/>
        <v>19.03125</v>
      </c>
      <c r="T20" s="475"/>
      <c r="U20" s="475" t="str">
        <f t="shared" si="6"/>
        <v/>
      </c>
      <c r="V20" s="475">
        <f t="shared" si="7"/>
        <v>19</v>
      </c>
      <c r="W20" s="478" t="str">
        <f t="shared" si="8"/>
        <v/>
      </c>
      <c r="X20" s="475" t="str">
        <f t="shared" si="9"/>
        <v/>
      </c>
      <c r="Y20" s="478" t="str">
        <f t="shared" si="10"/>
        <v/>
      </c>
      <c r="Z20" s="478" t="str">
        <f t="shared" si="11"/>
        <v>R</v>
      </c>
    </row>
    <row r="21" ht="30.0" customHeight="1">
      <c r="A21" s="237" t="str">
        <f>'3A 2025 - 2026 DATOS DEL ESTUDI'!M18</f>
        <v/>
      </c>
      <c r="B21" s="262">
        <f>'3A 2025 - 2026 DATOS DEL ESTUDI'!N18</f>
        <v>33382609</v>
      </c>
      <c r="C21" s="239">
        <v>15.0</v>
      </c>
      <c r="D21" s="240" t="str">
        <f>'3A 2025 - 2026 DATOS DEL ESTUDI'!B18</f>
        <v>José Manuel Estrella</v>
      </c>
      <c r="E21" s="473">
        <f>'CE-EF-3145'!S19</f>
        <v>55</v>
      </c>
      <c r="F21" s="473">
        <f>'CE-EF-3145'!T19</f>
        <v>55.75</v>
      </c>
      <c r="G21" s="473">
        <f>'CE-EF-3145'!U19</f>
        <v>60.75</v>
      </c>
      <c r="H21" s="474">
        <f>'CE-EF-3145'!V19</f>
        <v>61.25</v>
      </c>
      <c r="I21" s="475">
        <f t="shared" si="1"/>
        <v>58.1875</v>
      </c>
      <c r="J21" s="476" t="str">
        <f>IFERROR(CONCATENATE(SUM('AEF349'!N21,'AEF349'!AF21),"/",(SUM('AEF349'!$O$4,'AEF349'!$AG$4))),"")</f>
        <v>7/7</v>
      </c>
      <c r="K21" s="475"/>
      <c r="L21" s="475"/>
      <c r="M21" s="475"/>
      <c r="N21" s="477">
        <f>IFERROR((SUM('AEF349'!O21,'AEF349'!AG21,'AEF349'!AZ21,'AEF349'!BS21,'AEF350'!O21,'AEF350'!AG21,'AEF350'!AZ21,'AEF350'!BS21,'AEA351'!O21,'AEA351'!AG21,'AEA351'!AZ21,'AEA351'!BS21)/10),"")</f>
        <v>0.7</v>
      </c>
      <c r="O21" s="475">
        <f t="shared" si="2"/>
        <v>29.09375</v>
      </c>
      <c r="P21" s="475"/>
      <c r="Q21" s="475" t="str">
        <f t="shared" si="3"/>
        <v/>
      </c>
      <c r="R21" s="475">
        <f t="shared" si="4"/>
        <v>29</v>
      </c>
      <c r="S21" s="475">
        <f t="shared" si="5"/>
        <v>17.45625</v>
      </c>
      <c r="T21" s="475"/>
      <c r="U21" s="475" t="str">
        <f t="shared" si="6"/>
        <v/>
      </c>
      <c r="V21" s="475">
        <f t="shared" si="7"/>
        <v>17</v>
      </c>
      <c r="W21" s="478" t="str">
        <f t="shared" si="8"/>
        <v/>
      </c>
      <c r="X21" s="475" t="str">
        <f t="shared" si="9"/>
        <v/>
      </c>
      <c r="Y21" s="478" t="str">
        <f t="shared" si="10"/>
        <v/>
      </c>
      <c r="Z21" s="478" t="str">
        <f t="shared" si="11"/>
        <v>R</v>
      </c>
    </row>
    <row r="22" ht="30.0" customHeight="1">
      <c r="A22" s="237" t="str">
        <f>'3A 2025 - 2026 DATOS DEL ESTUDI'!M19</f>
        <v/>
      </c>
      <c r="B22" s="262">
        <f>'3A 2025 - 2026 DATOS DEL ESTUDI'!N19</f>
        <v>32745811</v>
      </c>
      <c r="C22" s="239">
        <v>16.0</v>
      </c>
      <c r="D22" s="240" t="str">
        <f>'3A 2025 - 2026 DATOS DEL ESTUDI'!B19</f>
        <v>Misael Starberk Ferreras Pérez</v>
      </c>
      <c r="E22" s="473">
        <f>'CE-EF-3145'!S20</f>
        <v>60</v>
      </c>
      <c r="F22" s="473">
        <f>'CE-EF-3145'!T20</f>
        <v>61.75</v>
      </c>
      <c r="G22" s="473">
        <f>'CE-EF-3145'!U20</f>
        <v>61.25</v>
      </c>
      <c r="H22" s="474">
        <f>'CE-EF-3145'!V20</f>
        <v>61.5</v>
      </c>
      <c r="I22" s="475">
        <f t="shared" si="1"/>
        <v>61.125</v>
      </c>
      <c r="J22" s="476" t="str">
        <f>IFERROR(CONCATENATE(SUM('AEF349'!N22,'AEF349'!AF22),"/",(SUM('AEF349'!$O$4,'AEF349'!$AG$4))),"")</f>
        <v>6/7</v>
      </c>
      <c r="K22" s="475"/>
      <c r="L22" s="475"/>
      <c r="M22" s="475"/>
      <c r="N22" s="477">
        <f>IFERROR((SUM('AEF349'!O22,'AEF349'!AG22,'AEF349'!AZ22,'AEF349'!BS22,'AEF350'!O22,'AEF350'!AG22,'AEF350'!AZ22,'AEF350'!BS22,'AEA351'!O22,'AEA351'!AG22,'AEA351'!AZ22,'AEA351'!BS22)/10),"")</f>
        <v>0.6833333333</v>
      </c>
      <c r="O22" s="475">
        <f t="shared" si="2"/>
        <v>30.5625</v>
      </c>
      <c r="P22" s="475"/>
      <c r="Q22" s="475" t="str">
        <f t="shared" si="3"/>
        <v/>
      </c>
      <c r="R22" s="475">
        <f t="shared" si="4"/>
        <v>31</v>
      </c>
      <c r="S22" s="475">
        <f t="shared" si="5"/>
        <v>18.3375</v>
      </c>
      <c r="T22" s="475"/>
      <c r="U22" s="475" t="str">
        <f t="shared" si="6"/>
        <v/>
      </c>
      <c r="V22" s="475">
        <f t="shared" si="7"/>
        <v>18</v>
      </c>
      <c r="W22" s="478" t="str">
        <f t="shared" si="8"/>
        <v/>
      </c>
      <c r="X22" s="475" t="str">
        <f t="shared" si="9"/>
        <v/>
      </c>
      <c r="Y22" s="478" t="str">
        <f t="shared" si="10"/>
        <v/>
      </c>
      <c r="Z22" s="478" t="str">
        <f t="shared" si="11"/>
        <v>R</v>
      </c>
    </row>
    <row r="23" ht="30.0" customHeight="1">
      <c r="A23" s="237" t="str">
        <f>'3A 2025 - 2026 DATOS DEL ESTUDI'!M20</f>
        <v/>
      </c>
      <c r="B23" s="262">
        <f>'3A 2025 - 2026 DATOS DEL ESTUDI'!N20</f>
        <v>6739413</v>
      </c>
      <c r="C23" s="239">
        <v>17.0</v>
      </c>
      <c r="D23" s="240" t="str">
        <f>'3A 2025 - 2026 DATOS DEL ESTUDI'!B20</f>
        <v>Ruth Esther Fernández Rodríguez</v>
      </c>
      <c r="E23" s="473">
        <f>'CE-EF-3145'!S21</f>
        <v>60.75</v>
      </c>
      <c r="F23" s="473">
        <f>'CE-EF-3145'!T21</f>
        <v>62</v>
      </c>
      <c r="G23" s="473">
        <f>'CE-EF-3145'!U21</f>
        <v>61.75</v>
      </c>
      <c r="H23" s="474">
        <f>'CE-EF-3145'!V21</f>
        <v>63.5</v>
      </c>
      <c r="I23" s="475">
        <f t="shared" si="1"/>
        <v>62</v>
      </c>
      <c r="J23" s="476" t="str">
        <f>IFERROR(CONCATENATE(SUM('AEF349'!N23,'AEF349'!AF23),"/",(SUM('AEF349'!$O$4,'AEF349'!$AG$4))),"")</f>
        <v>7/7</v>
      </c>
      <c r="K23" s="475"/>
      <c r="L23" s="475"/>
      <c r="M23" s="475"/>
      <c r="N23" s="477">
        <f>IFERROR((SUM('AEF349'!O23,'AEF349'!AG23,'AEF349'!AZ23,'AEF349'!BS23,'AEF350'!O23,'AEF350'!AG23,'AEF350'!AZ23,'AEF350'!BS23,'AEA351'!O23,'AEA351'!AG23,'AEA351'!AZ23,'AEA351'!BS23)/10),"")</f>
        <v>0.68</v>
      </c>
      <c r="O23" s="475">
        <f t="shared" si="2"/>
        <v>31</v>
      </c>
      <c r="P23" s="475"/>
      <c r="Q23" s="475" t="str">
        <f t="shared" si="3"/>
        <v/>
      </c>
      <c r="R23" s="475">
        <f t="shared" si="4"/>
        <v>31</v>
      </c>
      <c r="S23" s="475">
        <f t="shared" si="5"/>
        <v>18.6</v>
      </c>
      <c r="T23" s="475"/>
      <c r="U23" s="475" t="str">
        <f t="shared" si="6"/>
        <v/>
      </c>
      <c r="V23" s="475">
        <f t="shared" si="7"/>
        <v>19</v>
      </c>
      <c r="W23" s="478" t="str">
        <f t="shared" si="8"/>
        <v/>
      </c>
      <c r="X23" s="475" t="str">
        <f t="shared" si="9"/>
        <v/>
      </c>
      <c r="Y23" s="478" t="str">
        <f t="shared" si="10"/>
        <v/>
      </c>
      <c r="Z23" s="478" t="str">
        <f t="shared" si="11"/>
        <v>R</v>
      </c>
    </row>
    <row r="24" ht="30.0" customHeight="1">
      <c r="A24" s="237" t="str">
        <f>'3A 2025 - 2026 DATOS DEL ESTUDI'!M21</f>
        <v/>
      </c>
      <c r="B24" s="262">
        <f>'3A 2025 - 2026 DATOS DEL ESTUDI'!N21</f>
        <v>32812732</v>
      </c>
      <c r="C24" s="239">
        <v>18.0</v>
      </c>
      <c r="D24" s="240" t="str">
        <f>'3A 2025 - 2026 DATOS DEL ESTUDI'!B21</f>
        <v>Discairy  Filpo Estrella</v>
      </c>
      <c r="E24" s="473">
        <f>'CE-EF-3145'!S22</f>
        <v>63.5</v>
      </c>
      <c r="F24" s="473">
        <f>'CE-EF-3145'!T22</f>
        <v>65</v>
      </c>
      <c r="G24" s="473">
        <f>'CE-EF-3145'!U22</f>
        <v>61.5</v>
      </c>
      <c r="H24" s="474">
        <f>'CE-EF-3145'!V22</f>
        <v>62.5</v>
      </c>
      <c r="I24" s="475">
        <f t="shared" si="1"/>
        <v>63.125</v>
      </c>
      <c r="J24" s="476" t="str">
        <f>IFERROR(CONCATENATE(SUM('AEF349'!N24,'AEF349'!AF24),"/",(SUM('AEF349'!$O$4,'AEF349'!$AG$4))),"")</f>
        <v>7/7</v>
      </c>
      <c r="K24" s="475"/>
      <c r="L24" s="475"/>
      <c r="M24" s="475"/>
      <c r="N24" s="477">
        <f>IFERROR((SUM('AEF349'!O24,'AEF349'!AG24,'AEF349'!AZ24,'AEF349'!BS24,'AEF350'!O24,'AEF350'!AG24,'AEF350'!AZ24,'AEF350'!BS24,'AEA351'!O24,'AEA351'!AG24,'AEA351'!AZ24,'AEA351'!BS24)/10),"")</f>
        <v>0.8</v>
      </c>
      <c r="O24" s="475">
        <f t="shared" si="2"/>
        <v>31.5625</v>
      </c>
      <c r="P24" s="475"/>
      <c r="Q24" s="475" t="str">
        <f t="shared" si="3"/>
        <v/>
      </c>
      <c r="R24" s="475">
        <f t="shared" si="4"/>
        <v>32</v>
      </c>
      <c r="S24" s="475">
        <f t="shared" si="5"/>
        <v>18.9375</v>
      </c>
      <c r="T24" s="475"/>
      <c r="U24" s="475" t="str">
        <f t="shared" si="6"/>
        <v/>
      </c>
      <c r="V24" s="475">
        <f t="shared" si="7"/>
        <v>19</v>
      </c>
      <c r="W24" s="478" t="str">
        <f t="shared" si="8"/>
        <v/>
      </c>
      <c r="X24" s="475" t="str">
        <f t="shared" si="9"/>
        <v/>
      </c>
      <c r="Y24" s="478" t="str">
        <f t="shared" si="10"/>
        <v/>
      </c>
      <c r="Z24" s="478" t="str">
        <f t="shared" si="11"/>
        <v>R</v>
      </c>
    </row>
    <row r="25" ht="30.0" customHeight="1">
      <c r="A25" s="237" t="str">
        <f>'3A 2025 - 2026 DATOS DEL ESTUDI'!M22</f>
        <v/>
      </c>
      <c r="B25" s="262">
        <f>'3A 2025 - 2026 DATOS DEL ESTUDI'!N22</f>
        <v>32529336</v>
      </c>
      <c r="C25" s="239">
        <v>19.0</v>
      </c>
      <c r="D25" s="240" t="str">
        <f>'3A 2025 - 2026 DATOS DEL ESTUDI'!B22</f>
        <v>Alexis Enmanuel Gil  Sánchez</v>
      </c>
      <c r="E25" s="473">
        <f>'CE-EF-3145'!S23</f>
        <v>54.5</v>
      </c>
      <c r="F25" s="473">
        <f>'CE-EF-3145'!T23</f>
        <v>57.75</v>
      </c>
      <c r="G25" s="473">
        <f>'CE-EF-3145'!U23</f>
        <v>59.25</v>
      </c>
      <c r="H25" s="474">
        <f>'CE-EF-3145'!V23</f>
        <v>57.75</v>
      </c>
      <c r="I25" s="475">
        <f t="shared" si="1"/>
        <v>57.3125</v>
      </c>
      <c r="J25" s="476" t="str">
        <f>IFERROR(CONCATENATE(SUM('AEF349'!N25,'AEF349'!AF25),"/",(SUM('AEF349'!$O$4,'AEF349'!$AG$4))),"")</f>
        <v>7/7</v>
      </c>
      <c r="K25" s="475"/>
      <c r="L25" s="475"/>
      <c r="M25" s="475"/>
      <c r="N25" s="477">
        <f>IFERROR((SUM('AEF349'!O25,'AEF349'!AG25,'AEF349'!AZ25,'AEF349'!BS25,'AEF350'!O25,'AEF350'!AG25,'AEF350'!AZ25,'AEF350'!BS25,'AEA351'!O25,'AEA351'!AG25,'AEA351'!AZ25,'AEA351'!BS25)/10),"")</f>
        <v>0.7</v>
      </c>
      <c r="O25" s="475">
        <f t="shared" si="2"/>
        <v>28.65625</v>
      </c>
      <c r="P25" s="475"/>
      <c r="Q25" s="475" t="str">
        <f t="shared" si="3"/>
        <v/>
      </c>
      <c r="R25" s="475">
        <f t="shared" si="4"/>
        <v>29</v>
      </c>
      <c r="S25" s="475">
        <f t="shared" si="5"/>
        <v>17.19375</v>
      </c>
      <c r="T25" s="475"/>
      <c r="U25" s="475" t="str">
        <f t="shared" si="6"/>
        <v/>
      </c>
      <c r="V25" s="475">
        <f t="shared" si="7"/>
        <v>17</v>
      </c>
      <c r="W25" s="478" t="str">
        <f t="shared" si="8"/>
        <v/>
      </c>
      <c r="X25" s="475" t="str">
        <f t="shared" si="9"/>
        <v/>
      </c>
      <c r="Y25" s="478" t="str">
        <f t="shared" si="10"/>
        <v/>
      </c>
      <c r="Z25" s="478" t="str">
        <f t="shared" si="11"/>
        <v>R</v>
      </c>
    </row>
    <row r="26" ht="30.0" customHeight="1">
      <c r="A26" s="237" t="str">
        <f>'3A 2025 - 2026 DATOS DEL ESTUDI'!M23</f>
        <v/>
      </c>
      <c r="B26" s="262">
        <f>'3A 2025 - 2026 DATOS DEL ESTUDI'!N23</f>
        <v>22047916</v>
      </c>
      <c r="C26" s="239">
        <v>20.0</v>
      </c>
      <c r="D26" s="240" t="str">
        <f>'3A 2025 - 2026 DATOS DEL ESTUDI'!B23</f>
        <v>Ayendy Jesús Guzmán</v>
      </c>
      <c r="E26" s="473">
        <f>'CE-EF-3145'!S24</f>
        <v>49.5</v>
      </c>
      <c r="F26" s="473">
        <f>'CE-EF-3145'!T24</f>
        <v>53.5</v>
      </c>
      <c r="G26" s="473">
        <f>'CE-EF-3145'!U24</f>
        <v>59.75</v>
      </c>
      <c r="H26" s="474">
        <f>'CE-EF-3145'!V24</f>
        <v>59</v>
      </c>
      <c r="I26" s="475">
        <f t="shared" si="1"/>
        <v>55.4375</v>
      </c>
      <c r="J26" s="476" t="str">
        <f>IFERROR(CONCATENATE(SUM('AEF349'!N26,'AEF349'!AF26),"/",(SUM('AEF349'!$O$4,'AEF349'!$AG$4))),"")</f>
        <v>7/7</v>
      </c>
      <c r="K26" s="475"/>
      <c r="L26" s="475"/>
      <c r="M26" s="475"/>
      <c r="N26" s="477">
        <f>IFERROR((SUM('AEF349'!O26,'AEF349'!AG26,'AEF349'!AZ26,'AEF349'!BS26,'AEF350'!O26,'AEF350'!AG26,'AEF350'!AZ26,'AEF350'!BS26,'AEA351'!O26,'AEA351'!AG26,'AEA351'!AZ26,'AEA351'!BS26)/10),"")</f>
        <v>0.8</v>
      </c>
      <c r="O26" s="475">
        <f t="shared" si="2"/>
        <v>27.71875</v>
      </c>
      <c r="P26" s="475"/>
      <c r="Q26" s="475" t="str">
        <f t="shared" si="3"/>
        <v/>
      </c>
      <c r="R26" s="475">
        <f t="shared" si="4"/>
        <v>28</v>
      </c>
      <c r="S26" s="475">
        <f t="shared" si="5"/>
        <v>16.63125</v>
      </c>
      <c r="T26" s="475"/>
      <c r="U26" s="475" t="str">
        <f t="shared" si="6"/>
        <v/>
      </c>
      <c r="V26" s="475">
        <f t="shared" si="7"/>
        <v>17</v>
      </c>
      <c r="W26" s="478" t="str">
        <f t="shared" si="8"/>
        <v/>
      </c>
      <c r="X26" s="475" t="str">
        <f t="shared" si="9"/>
        <v/>
      </c>
      <c r="Y26" s="478" t="str">
        <f t="shared" si="10"/>
        <v/>
      </c>
      <c r="Z26" s="478" t="str">
        <f t="shared" si="11"/>
        <v>R</v>
      </c>
    </row>
    <row r="27" ht="30.0" customHeight="1">
      <c r="A27" s="237" t="str">
        <f>'3A 2025 - 2026 DATOS DEL ESTUDI'!M24</f>
        <v/>
      </c>
      <c r="B27" s="262">
        <f>'3A 2025 - 2026 DATOS DEL ESTUDI'!N24</f>
        <v>32387479</v>
      </c>
      <c r="C27" s="239">
        <v>21.0</v>
      </c>
      <c r="D27" s="240" t="str">
        <f>'3A 2025 - 2026 DATOS DEL ESTUDI'!B24</f>
        <v>Yassir  Hernández Disla</v>
      </c>
      <c r="E27" s="473">
        <f>'CE-EF-3145'!S25</f>
        <v>61.25</v>
      </c>
      <c r="F27" s="473">
        <f>'CE-EF-3145'!T25</f>
        <v>63.5</v>
      </c>
      <c r="G27" s="473">
        <f>'CE-EF-3145'!U25</f>
        <v>61</v>
      </c>
      <c r="H27" s="474">
        <f>'CE-EF-3145'!V25</f>
        <v>62.25</v>
      </c>
      <c r="I27" s="475">
        <f t="shared" si="1"/>
        <v>62</v>
      </c>
      <c r="J27" s="476" t="str">
        <f>IFERROR(CONCATENATE(SUM('AEF349'!N27,'AEF349'!AF27),"/",(SUM('AEF349'!$O$4,'AEF349'!$AG$4))),"")</f>
        <v>7/7</v>
      </c>
      <c r="K27" s="475"/>
      <c r="L27" s="475"/>
      <c r="M27" s="475"/>
      <c r="N27" s="477">
        <f>IFERROR((SUM('AEF349'!O27,'AEF349'!AG27,'AEF349'!AZ27,'AEF349'!BS27,'AEF350'!O27,'AEF350'!AG27,'AEF350'!AZ27,'AEF350'!BS27,'AEA351'!O27,'AEA351'!AG27,'AEA351'!AZ27,'AEA351'!BS27)/10),"")</f>
        <v>0.8</v>
      </c>
      <c r="O27" s="475">
        <f t="shared" si="2"/>
        <v>31</v>
      </c>
      <c r="P27" s="475"/>
      <c r="Q27" s="475" t="str">
        <f t="shared" si="3"/>
        <v/>
      </c>
      <c r="R27" s="475">
        <f t="shared" si="4"/>
        <v>31</v>
      </c>
      <c r="S27" s="475">
        <f t="shared" si="5"/>
        <v>18.6</v>
      </c>
      <c r="T27" s="475"/>
      <c r="U27" s="475" t="str">
        <f t="shared" si="6"/>
        <v/>
      </c>
      <c r="V27" s="475">
        <f t="shared" si="7"/>
        <v>19</v>
      </c>
      <c r="W27" s="478" t="str">
        <f t="shared" si="8"/>
        <v/>
      </c>
      <c r="X27" s="475" t="str">
        <f t="shared" si="9"/>
        <v/>
      </c>
      <c r="Y27" s="478" t="str">
        <f t="shared" si="10"/>
        <v/>
      </c>
      <c r="Z27" s="478" t="str">
        <f t="shared" si="11"/>
        <v>R</v>
      </c>
    </row>
    <row r="28" ht="30.0" customHeight="1">
      <c r="A28" s="237" t="str">
        <f>'3A 2025 - 2026 DATOS DEL ESTUDI'!M25</f>
        <v/>
      </c>
      <c r="B28" s="262">
        <f>'3A 2025 - 2026 DATOS DEL ESTUDI'!N25</f>
        <v>6635033</v>
      </c>
      <c r="C28" s="239">
        <v>22.0</v>
      </c>
      <c r="D28" s="240" t="str">
        <f>'3A 2025 - 2026 DATOS DEL ESTUDI'!B25</f>
        <v>Yadiel  Jiménez Betances</v>
      </c>
      <c r="E28" s="473">
        <f>'CE-EF-3145'!S26</f>
        <v>65</v>
      </c>
      <c r="F28" s="473">
        <f>'CE-EF-3145'!T26</f>
        <v>66.5</v>
      </c>
      <c r="G28" s="473">
        <f>'CE-EF-3145'!U26</f>
        <v>65.5</v>
      </c>
      <c r="H28" s="474">
        <f>'CE-EF-3145'!V26</f>
        <v>66.75</v>
      </c>
      <c r="I28" s="475">
        <f t="shared" si="1"/>
        <v>65.9375</v>
      </c>
      <c r="J28" s="476" t="str">
        <f>IFERROR(CONCATENATE(SUM('AEF349'!N28,'AEF349'!AF28),"/",(SUM('AEF349'!$O$4,'AEF349'!$AG$4))),"")</f>
        <v>7/7</v>
      </c>
      <c r="K28" s="475"/>
      <c r="L28" s="475"/>
      <c r="M28" s="475"/>
      <c r="N28" s="477">
        <f>IFERROR((SUM('AEF349'!O28,'AEF349'!AG28,'AEF349'!AZ28,'AEF349'!BS28,'AEF350'!O28,'AEF350'!AG28,'AEF350'!AZ28,'AEF350'!BS28,'AEA351'!O28,'AEA351'!AG28,'AEA351'!AZ28,'AEA351'!BS28)/10),"")</f>
        <v>0.8</v>
      </c>
      <c r="O28" s="475">
        <f t="shared" si="2"/>
        <v>32.96875</v>
      </c>
      <c r="P28" s="475"/>
      <c r="Q28" s="475" t="str">
        <f t="shared" si="3"/>
        <v/>
      </c>
      <c r="R28" s="475">
        <f t="shared" si="4"/>
        <v>33</v>
      </c>
      <c r="S28" s="475">
        <f t="shared" si="5"/>
        <v>19.78125</v>
      </c>
      <c r="T28" s="475"/>
      <c r="U28" s="475" t="str">
        <f t="shared" si="6"/>
        <v/>
      </c>
      <c r="V28" s="475">
        <f t="shared" si="7"/>
        <v>20</v>
      </c>
      <c r="W28" s="478" t="str">
        <f t="shared" si="8"/>
        <v/>
      </c>
      <c r="X28" s="475" t="str">
        <f t="shared" si="9"/>
        <v/>
      </c>
      <c r="Y28" s="478" t="str">
        <f t="shared" si="10"/>
        <v/>
      </c>
      <c r="Z28" s="478" t="str">
        <f t="shared" si="11"/>
        <v>R</v>
      </c>
    </row>
    <row r="29" ht="30.0" customHeight="1">
      <c r="A29" s="237" t="str">
        <f>'3A 2025 - 2026 DATOS DEL ESTUDI'!M26</f>
        <v/>
      </c>
      <c r="B29" s="262">
        <f>'3A 2025 - 2026 DATOS DEL ESTUDI'!N26</f>
        <v>32857385</v>
      </c>
      <c r="C29" s="239">
        <v>23.0</v>
      </c>
      <c r="D29" s="240" t="str">
        <f>'3A 2025 - 2026 DATOS DEL ESTUDI'!B26</f>
        <v>Yamel  Mella Aquino</v>
      </c>
      <c r="E29" s="473">
        <f>'CE-EF-3145'!S27</f>
        <v>64</v>
      </c>
      <c r="F29" s="473">
        <f>'CE-EF-3145'!T27</f>
        <v>67</v>
      </c>
      <c r="G29" s="473">
        <f>'CE-EF-3145'!U27</f>
        <v>64.25</v>
      </c>
      <c r="H29" s="474">
        <f>'CE-EF-3145'!V27</f>
        <v>65</v>
      </c>
      <c r="I29" s="475">
        <f t="shared" si="1"/>
        <v>65.0625</v>
      </c>
      <c r="J29" s="476" t="str">
        <f>IFERROR(CONCATENATE(SUM('AEF349'!N29,'AEF349'!AF29),"/",(SUM('AEF349'!$O$4,'AEF349'!$AG$4))),"")</f>
        <v>7/7</v>
      </c>
      <c r="K29" s="475"/>
      <c r="L29" s="475"/>
      <c r="M29" s="475"/>
      <c r="N29" s="477">
        <f>IFERROR((SUM('AEF349'!O29,'AEF349'!AG29,'AEF349'!AZ29,'AEF349'!BS29,'AEF350'!O29,'AEF350'!AG29,'AEF350'!AZ29,'AEF350'!BS29,'AEA351'!O29,'AEA351'!AG29,'AEA351'!AZ29,'AEA351'!BS29)/10),"")</f>
        <v>0.8</v>
      </c>
      <c r="O29" s="475">
        <f t="shared" si="2"/>
        <v>32.53125</v>
      </c>
      <c r="P29" s="475"/>
      <c r="Q29" s="475" t="str">
        <f t="shared" si="3"/>
        <v/>
      </c>
      <c r="R29" s="475">
        <f t="shared" si="4"/>
        <v>33</v>
      </c>
      <c r="S29" s="475">
        <f t="shared" si="5"/>
        <v>19.51875</v>
      </c>
      <c r="T29" s="475"/>
      <c r="U29" s="475" t="str">
        <f t="shared" si="6"/>
        <v/>
      </c>
      <c r="V29" s="475">
        <f t="shared" si="7"/>
        <v>20</v>
      </c>
      <c r="W29" s="478" t="str">
        <f t="shared" si="8"/>
        <v/>
      </c>
      <c r="X29" s="475" t="str">
        <f t="shared" si="9"/>
        <v/>
      </c>
      <c r="Y29" s="478" t="str">
        <f t="shared" si="10"/>
        <v/>
      </c>
      <c r="Z29" s="478" t="str">
        <f t="shared" si="11"/>
        <v>R</v>
      </c>
    </row>
    <row r="30" ht="30.0" customHeight="1">
      <c r="A30" s="237" t="str">
        <f>'3A 2025 - 2026 DATOS DEL ESTUDI'!M27</f>
        <v/>
      </c>
      <c r="B30" s="262">
        <f>'3A 2025 - 2026 DATOS DEL ESTUDI'!N27</f>
        <v>6396255</v>
      </c>
      <c r="C30" s="239">
        <v>24.0</v>
      </c>
      <c r="D30" s="240" t="str">
        <f>'3A 2025 - 2026 DATOS DEL ESTUDI'!B27</f>
        <v>Sariely Del Carmen Mena Chávez</v>
      </c>
      <c r="E30" s="473">
        <f>'CE-EF-3145'!S28</f>
        <v>56.75</v>
      </c>
      <c r="F30" s="473">
        <f>'CE-EF-3145'!T28</f>
        <v>57.75</v>
      </c>
      <c r="G30" s="473">
        <f>'CE-EF-3145'!U28</f>
        <v>61.5</v>
      </c>
      <c r="H30" s="474">
        <f>'CE-EF-3145'!V28</f>
        <v>61.25</v>
      </c>
      <c r="I30" s="475">
        <f t="shared" si="1"/>
        <v>59.3125</v>
      </c>
      <c r="J30" s="476" t="str">
        <f>IFERROR(CONCATENATE(SUM('AEF349'!N30,'AEF349'!AF30),"/",(SUM('AEF349'!$O$4,'AEF349'!$AG$4))),"")</f>
        <v>6/7</v>
      </c>
      <c r="K30" s="475"/>
      <c r="L30" s="475"/>
      <c r="M30" s="475"/>
      <c r="N30" s="477">
        <f>IFERROR((SUM('AEF349'!O30,'AEF349'!AG30,'AEF349'!AZ30,'AEF349'!BS30,'AEF350'!O30,'AEF350'!AG30,'AEF350'!AZ30,'AEF350'!BS30,'AEA351'!O30,'AEA351'!AG30,'AEA351'!AZ30,'AEA351'!BS30)/10),"")</f>
        <v>0.5833333333</v>
      </c>
      <c r="O30" s="475">
        <f t="shared" si="2"/>
        <v>29.65625</v>
      </c>
      <c r="P30" s="475"/>
      <c r="Q30" s="475" t="str">
        <f t="shared" si="3"/>
        <v/>
      </c>
      <c r="R30" s="475">
        <f t="shared" si="4"/>
        <v>30</v>
      </c>
      <c r="S30" s="475">
        <f t="shared" si="5"/>
        <v>17.79375</v>
      </c>
      <c r="T30" s="475"/>
      <c r="U30" s="475" t="str">
        <f t="shared" si="6"/>
        <v/>
      </c>
      <c r="V30" s="475">
        <f t="shared" si="7"/>
        <v>18</v>
      </c>
      <c r="W30" s="478" t="str">
        <f t="shared" si="8"/>
        <v/>
      </c>
      <c r="X30" s="475" t="str">
        <f t="shared" si="9"/>
        <v/>
      </c>
      <c r="Y30" s="478" t="str">
        <f t="shared" si="10"/>
        <v/>
      </c>
      <c r="Z30" s="478" t="str">
        <f t="shared" si="11"/>
        <v>R</v>
      </c>
    </row>
    <row r="31" ht="30.0" customHeight="1">
      <c r="A31" s="237" t="str">
        <f>'3A 2025 - 2026 DATOS DEL ESTUDI'!M28</f>
        <v/>
      </c>
      <c r="B31" s="262">
        <f>'3A 2025 - 2026 DATOS DEL ESTUDI'!N28</f>
        <v>33560794</v>
      </c>
      <c r="C31" s="239">
        <v>25.0</v>
      </c>
      <c r="D31" s="240" t="str">
        <f>'3A 2025 - 2026 DATOS DEL ESTUDI'!B28</f>
        <v>David Carmelo Navas Fernández</v>
      </c>
      <c r="E31" s="473">
        <f>'CE-EF-3145'!S29</f>
        <v>61</v>
      </c>
      <c r="F31" s="473">
        <f>'CE-EF-3145'!T29</f>
        <v>63.75</v>
      </c>
      <c r="G31" s="473">
        <f>'CE-EF-3145'!U29</f>
        <v>64.25</v>
      </c>
      <c r="H31" s="474">
        <f>'CE-EF-3145'!V29</f>
        <v>64.75</v>
      </c>
      <c r="I31" s="475">
        <f t="shared" si="1"/>
        <v>63.4375</v>
      </c>
      <c r="J31" s="476" t="str">
        <f>IFERROR(CONCATENATE(SUM('AEF349'!N31,'AEF349'!AF31),"/",(SUM('AEF349'!$O$4,'AEF349'!$AG$4))),"")</f>
        <v>6/7</v>
      </c>
      <c r="K31" s="475"/>
      <c r="L31" s="475"/>
      <c r="M31" s="475"/>
      <c r="N31" s="477">
        <f>IFERROR((SUM('AEF349'!O31,'AEF349'!AG31,'AEF349'!AZ31,'AEF349'!BS31,'AEF350'!O31,'AEF350'!AG31,'AEF350'!AZ31,'AEF350'!BS31,'AEA351'!O31,'AEA351'!AG31,'AEA351'!AZ31,'AEA351'!BS31)/10),"")</f>
        <v>0.6633333333</v>
      </c>
      <c r="O31" s="475">
        <f t="shared" si="2"/>
        <v>31.71875</v>
      </c>
      <c r="P31" s="475"/>
      <c r="Q31" s="475" t="str">
        <f t="shared" si="3"/>
        <v/>
      </c>
      <c r="R31" s="475">
        <f t="shared" si="4"/>
        <v>32</v>
      </c>
      <c r="S31" s="475">
        <f t="shared" si="5"/>
        <v>19.03125</v>
      </c>
      <c r="T31" s="475"/>
      <c r="U31" s="475" t="str">
        <f t="shared" si="6"/>
        <v/>
      </c>
      <c r="V31" s="475">
        <f t="shared" si="7"/>
        <v>19</v>
      </c>
      <c r="W31" s="478" t="str">
        <f t="shared" si="8"/>
        <v/>
      </c>
      <c r="X31" s="475" t="str">
        <f t="shared" si="9"/>
        <v/>
      </c>
      <c r="Y31" s="478" t="str">
        <f t="shared" si="10"/>
        <v/>
      </c>
      <c r="Z31" s="478" t="str">
        <f t="shared" si="11"/>
        <v>R</v>
      </c>
    </row>
    <row r="32" ht="30.0" customHeight="1">
      <c r="A32" s="237" t="str">
        <f>'3A 2025 - 2026 DATOS DEL ESTUDI'!M29</f>
        <v/>
      </c>
      <c r="B32" s="262">
        <f>'3A 2025 - 2026 DATOS DEL ESTUDI'!N29</f>
        <v>32720987</v>
      </c>
      <c r="C32" s="239">
        <v>26.0</v>
      </c>
      <c r="D32" s="240" t="str">
        <f>'3A 2025 - 2026 DATOS DEL ESTUDI'!B29</f>
        <v>Andriw Jelier Ortiz Rodríguez</v>
      </c>
      <c r="E32" s="473">
        <f>'CE-EF-3145'!S30</f>
        <v>57</v>
      </c>
      <c r="F32" s="473">
        <f>'CE-EF-3145'!T30</f>
        <v>59</v>
      </c>
      <c r="G32" s="473">
        <f>'CE-EF-3145'!U30</f>
        <v>60.75</v>
      </c>
      <c r="H32" s="474">
        <f>'CE-EF-3145'!V30</f>
        <v>60</v>
      </c>
      <c r="I32" s="475">
        <f t="shared" si="1"/>
        <v>59.1875</v>
      </c>
      <c r="J32" s="476" t="str">
        <f>IFERROR(CONCATENATE(SUM('AEF349'!N32,'AEF349'!AF32),"/",(SUM('AEF349'!$O$4,'AEF349'!$AG$4))),"")</f>
        <v>7/7</v>
      </c>
      <c r="K32" s="475"/>
      <c r="L32" s="475"/>
      <c r="M32" s="475"/>
      <c r="N32" s="477">
        <f>IFERROR((SUM('AEF349'!O32,'AEF349'!AG32,'AEF349'!AZ32,'AEF349'!BS32,'AEF350'!O32,'AEF350'!AG32,'AEF350'!AZ32,'AEF350'!BS32,'AEA351'!O32,'AEA351'!AG32,'AEA351'!AZ32,'AEA351'!BS32)/10),"")</f>
        <v>0.78</v>
      </c>
      <c r="O32" s="475">
        <f t="shared" si="2"/>
        <v>29.59375</v>
      </c>
      <c r="P32" s="475"/>
      <c r="Q32" s="475" t="str">
        <f t="shared" si="3"/>
        <v/>
      </c>
      <c r="R32" s="475">
        <f t="shared" si="4"/>
        <v>30</v>
      </c>
      <c r="S32" s="475">
        <f t="shared" si="5"/>
        <v>17.75625</v>
      </c>
      <c r="T32" s="475"/>
      <c r="U32" s="475" t="str">
        <f t="shared" si="6"/>
        <v/>
      </c>
      <c r="V32" s="475">
        <f t="shared" si="7"/>
        <v>18</v>
      </c>
      <c r="W32" s="478" t="str">
        <f t="shared" si="8"/>
        <v/>
      </c>
      <c r="X32" s="475" t="str">
        <f t="shared" si="9"/>
        <v/>
      </c>
      <c r="Y32" s="478" t="str">
        <f t="shared" si="10"/>
        <v/>
      </c>
      <c r="Z32" s="478" t="str">
        <f t="shared" si="11"/>
        <v>R</v>
      </c>
    </row>
    <row r="33" ht="30.0" customHeight="1">
      <c r="A33" s="237" t="str">
        <f>'3A 2025 - 2026 DATOS DEL ESTUDI'!M30</f>
        <v/>
      </c>
      <c r="B33" s="262">
        <f>'3A 2025 - 2026 DATOS DEL ESTUDI'!N30</f>
        <v>32899290</v>
      </c>
      <c r="C33" s="239">
        <v>27.0</v>
      </c>
      <c r="D33" s="240" t="str">
        <f>'3A 2025 - 2026 DATOS DEL ESTUDI'!B30</f>
        <v>Dashley Nicole Peña García</v>
      </c>
      <c r="E33" s="473">
        <f>'CE-EF-3145'!S31</f>
        <v>62</v>
      </c>
      <c r="F33" s="473">
        <f>'CE-EF-3145'!T31</f>
        <v>62.5</v>
      </c>
      <c r="G33" s="473">
        <f>'CE-EF-3145'!U31</f>
        <v>60.75</v>
      </c>
      <c r="H33" s="474">
        <f>'CE-EF-3145'!V31</f>
        <v>61.5</v>
      </c>
      <c r="I33" s="475">
        <f t="shared" si="1"/>
        <v>61.6875</v>
      </c>
      <c r="J33" s="476" t="str">
        <f>IFERROR(CONCATENATE(SUM('AEF349'!N33,'AEF349'!AF33),"/",(SUM('AEF349'!$O$4,'AEF349'!$AG$4))),"")</f>
        <v>7/7</v>
      </c>
      <c r="K33" s="475"/>
      <c r="L33" s="475"/>
      <c r="M33" s="475"/>
      <c r="N33" s="477">
        <f>IFERROR((SUM('AEF349'!O33,'AEF349'!AG33,'AEF349'!AZ33,'AEF349'!BS33,'AEF350'!O33,'AEF350'!AG33,'AEF350'!AZ33,'AEF350'!BS33,'AEA351'!O33,'AEA351'!AG33,'AEA351'!AZ33,'AEA351'!BS33)/10),"")</f>
        <v>0.7</v>
      </c>
      <c r="O33" s="475">
        <f t="shared" si="2"/>
        <v>30.84375</v>
      </c>
      <c r="P33" s="475"/>
      <c r="Q33" s="475" t="str">
        <f t="shared" si="3"/>
        <v/>
      </c>
      <c r="R33" s="475">
        <f t="shared" si="4"/>
        <v>31</v>
      </c>
      <c r="S33" s="475">
        <f t="shared" si="5"/>
        <v>18.50625</v>
      </c>
      <c r="T33" s="475"/>
      <c r="U33" s="475" t="str">
        <f t="shared" si="6"/>
        <v/>
      </c>
      <c r="V33" s="475">
        <f t="shared" si="7"/>
        <v>19</v>
      </c>
      <c r="W33" s="478" t="str">
        <f t="shared" si="8"/>
        <v/>
      </c>
      <c r="X33" s="475" t="str">
        <f t="shared" si="9"/>
        <v/>
      </c>
      <c r="Y33" s="478" t="str">
        <f t="shared" si="10"/>
        <v/>
      </c>
      <c r="Z33" s="478" t="str">
        <f t="shared" si="11"/>
        <v>R</v>
      </c>
    </row>
    <row r="34" ht="30.0" customHeight="1">
      <c r="A34" s="237" t="str">
        <f>'3A 2025 - 2026 DATOS DEL ESTUDI'!M31</f>
        <v/>
      </c>
      <c r="B34" s="262">
        <f>'3A 2025 - 2026 DATOS DEL ESTUDI'!N31</f>
        <v>32607334</v>
      </c>
      <c r="C34" s="239">
        <v>28.0</v>
      </c>
      <c r="D34" s="240" t="str">
        <f>'3A 2025 - 2026 DATOS DEL ESTUDI'!B31</f>
        <v>Yesly  Peña Muñoz</v>
      </c>
      <c r="E34" s="473">
        <f>'CE-EF-3145'!S32</f>
        <v>67</v>
      </c>
      <c r="F34" s="473">
        <f>'CE-EF-3145'!T32</f>
        <v>68</v>
      </c>
      <c r="G34" s="473">
        <f>'CE-EF-3145'!U32</f>
        <v>66</v>
      </c>
      <c r="H34" s="474">
        <f>'CE-EF-3145'!V32</f>
        <v>66.75</v>
      </c>
      <c r="I34" s="475">
        <f t="shared" si="1"/>
        <v>66.9375</v>
      </c>
      <c r="J34" s="476" t="str">
        <f>IFERROR(CONCATENATE(SUM('AEF349'!N34,'AEF349'!AF34),"/",(SUM('AEF349'!$O$4,'AEF349'!$AG$4))),"")</f>
        <v>7/7</v>
      </c>
      <c r="K34" s="475"/>
      <c r="L34" s="475"/>
      <c r="M34" s="475"/>
      <c r="N34" s="477">
        <f>IFERROR((SUM('AEF349'!O34,'AEF349'!AG34,'AEF349'!AZ34,'AEF349'!BS34,'AEF350'!O34,'AEF350'!AG34,'AEF350'!AZ34,'AEF350'!BS34,'AEA351'!O34,'AEA351'!AG34,'AEA351'!AZ34,'AEA351'!BS34)/10),"")</f>
        <v>0.8</v>
      </c>
      <c r="O34" s="475">
        <f t="shared" si="2"/>
        <v>33.46875</v>
      </c>
      <c r="P34" s="475"/>
      <c r="Q34" s="475" t="str">
        <f t="shared" si="3"/>
        <v/>
      </c>
      <c r="R34" s="475">
        <f t="shared" si="4"/>
        <v>33</v>
      </c>
      <c r="S34" s="475">
        <f t="shared" si="5"/>
        <v>20.08125</v>
      </c>
      <c r="T34" s="475"/>
      <c r="U34" s="475" t="str">
        <f t="shared" si="6"/>
        <v/>
      </c>
      <c r="V34" s="475">
        <f t="shared" si="7"/>
        <v>20</v>
      </c>
      <c r="W34" s="478" t="str">
        <f t="shared" si="8"/>
        <v/>
      </c>
      <c r="X34" s="475" t="str">
        <f t="shared" si="9"/>
        <v/>
      </c>
      <c r="Y34" s="478" t="str">
        <f t="shared" si="10"/>
        <v/>
      </c>
      <c r="Z34" s="478" t="str">
        <f t="shared" si="11"/>
        <v>R</v>
      </c>
    </row>
    <row r="35" ht="30.0" customHeight="1">
      <c r="A35" s="237" t="str">
        <f>'3A 2025 - 2026 DATOS DEL ESTUDI'!M32</f>
        <v/>
      </c>
      <c r="B35" s="262">
        <f>'3A 2025 - 2026 DATOS DEL ESTUDI'!N32</f>
        <v>32687351</v>
      </c>
      <c r="C35" s="239">
        <v>29.0</v>
      </c>
      <c r="D35" s="240" t="str">
        <f>'3A 2025 - 2026 DATOS DEL ESTUDI'!B32</f>
        <v>Wilbert  Peña Paulino</v>
      </c>
      <c r="E35" s="473">
        <f>'CE-EF-3145'!S33</f>
        <v>58.5</v>
      </c>
      <c r="F35" s="473">
        <f>'CE-EF-3145'!T33</f>
        <v>60</v>
      </c>
      <c r="G35" s="473">
        <f>'CE-EF-3145'!U33</f>
        <v>61.5</v>
      </c>
      <c r="H35" s="474">
        <f>'CE-EF-3145'!V33</f>
        <v>62.25</v>
      </c>
      <c r="I35" s="475">
        <f t="shared" si="1"/>
        <v>60.5625</v>
      </c>
      <c r="J35" s="476" t="str">
        <f>IFERROR(CONCATENATE(SUM('AEF349'!N35,'AEF349'!AF35),"/",(SUM('AEF349'!$O$4,'AEF349'!$AG$4))),"")</f>
        <v>7/7</v>
      </c>
      <c r="K35" s="475"/>
      <c r="L35" s="475"/>
      <c r="M35" s="475"/>
      <c r="N35" s="477">
        <f>IFERROR((SUM('AEF349'!O35,'AEF349'!AG35,'AEF349'!AZ35,'AEF349'!BS35,'AEF350'!O35,'AEF350'!AG35,'AEF350'!AZ35,'AEF350'!BS35,'AEA351'!O35,'AEA351'!AG35,'AEA351'!AZ35,'AEA351'!BS35)/10),"")</f>
        <v>0.8</v>
      </c>
      <c r="O35" s="475">
        <f t="shared" si="2"/>
        <v>30.28125</v>
      </c>
      <c r="P35" s="475"/>
      <c r="Q35" s="475" t="str">
        <f t="shared" si="3"/>
        <v/>
      </c>
      <c r="R35" s="475">
        <f t="shared" si="4"/>
        <v>30</v>
      </c>
      <c r="S35" s="475">
        <f t="shared" si="5"/>
        <v>18.16875</v>
      </c>
      <c r="T35" s="475"/>
      <c r="U35" s="475" t="str">
        <f t="shared" si="6"/>
        <v/>
      </c>
      <c r="V35" s="475">
        <f t="shared" si="7"/>
        <v>18</v>
      </c>
      <c r="W35" s="478" t="str">
        <f t="shared" si="8"/>
        <v/>
      </c>
      <c r="X35" s="475" t="str">
        <f t="shared" si="9"/>
        <v/>
      </c>
      <c r="Y35" s="478" t="str">
        <f t="shared" si="10"/>
        <v/>
      </c>
      <c r="Z35" s="478" t="str">
        <f t="shared" si="11"/>
        <v>R</v>
      </c>
    </row>
    <row r="36" ht="30.0" customHeight="1">
      <c r="A36" s="237" t="str">
        <f>'3A 2025 - 2026 DATOS DEL ESTUDI'!M33</f>
        <v/>
      </c>
      <c r="B36" s="262">
        <f>'3A 2025 - 2026 DATOS DEL ESTUDI'!N33</f>
        <v>6445759</v>
      </c>
      <c r="C36" s="239">
        <v>30.0</v>
      </c>
      <c r="D36" s="240" t="str">
        <f>'3A 2025 - 2026 DATOS DEL ESTUDI'!B33</f>
        <v>Yonayry  Peña Santos</v>
      </c>
      <c r="E36" s="473">
        <f>'CE-EF-3145'!S34</f>
        <v>60.5</v>
      </c>
      <c r="F36" s="473">
        <f>'CE-EF-3145'!T34</f>
        <v>61.75</v>
      </c>
      <c r="G36" s="473">
        <f>'CE-EF-3145'!U34</f>
        <v>61.75</v>
      </c>
      <c r="H36" s="474">
        <f>'CE-EF-3145'!V34</f>
        <v>61.25</v>
      </c>
      <c r="I36" s="475">
        <f t="shared" si="1"/>
        <v>61.3125</v>
      </c>
      <c r="J36" s="476" t="str">
        <f>IFERROR(CONCATENATE(SUM('AEF349'!N36,'AEF349'!AF36),"/",(SUM('AEF349'!$O$4,'AEF349'!$AG$4))),"")</f>
        <v>7/7</v>
      </c>
      <c r="K36" s="475"/>
      <c r="L36" s="475"/>
      <c r="M36" s="475"/>
      <c r="N36" s="477">
        <f>IFERROR((SUM('AEF349'!O36,'AEF349'!AG36,'AEF349'!AZ36,'AEF349'!BS36,'AEF350'!O36,'AEF350'!AG36,'AEF350'!AZ36,'AEF350'!BS36,'AEA351'!O36,'AEA351'!AG36,'AEA351'!AZ36,'AEA351'!BS36)/10),"")</f>
        <v>0.76</v>
      </c>
      <c r="O36" s="475">
        <f t="shared" si="2"/>
        <v>30.65625</v>
      </c>
      <c r="P36" s="475"/>
      <c r="Q36" s="475" t="str">
        <f t="shared" si="3"/>
        <v/>
      </c>
      <c r="R36" s="475">
        <f t="shared" si="4"/>
        <v>31</v>
      </c>
      <c r="S36" s="475">
        <f t="shared" si="5"/>
        <v>18.39375</v>
      </c>
      <c r="T36" s="475"/>
      <c r="U36" s="475" t="str">
        <f t="shared" si="6"/>
        <v/>
      </c>
      <c r="V36" s="475">
        <f t="shared" si="7"/>
        <v>18</v>
      </c>
      <c r="W36" s="478" t="str">
        <f t="shared" si="8"/>
        <v/>
      </c>
      <c r="X36" s="475" t="str">
        <f t="shared" si="9"/>
        <v/>
      </c>
      <c r="Y36" s="478" t="str">
        <f t="shared" si="10"/>
        <v/>
      </c>
      <c r="Z36" s="478" t="str">
        <f t="shared" si="11"/>
        <v>R</v>
      </c>
    </row>
    <row r="37" ht="30.0" customHeight="1">
      <c r="A37" s="237" t="str">
        <f>'3A 2025 - 2026 DATOS DEL ESTUDI'!M34</f>
        <v/>
      </c>
      <c r="B37" s="262">
        <f>'3A 2025 - 2026 DATOS DEL ESTUDI'!N34</f>
        <v>22023376</v>
      </c>
      <c r="C37" s="239">
        <v>31.0</v>
      </c>
      <c r="D37" s="240" t="str">
        <f>'3A 2025 - 2026 DATOS DEL ESTUDI'!B34</f>
        <v>Rossier Analiz Pérez Rodríguez</v>
      </c>
      <c r="E37" s="473">
        <f>'CE-EF-3145'!S35</f>
        <v>64.5</v>
      </c>
      <c r="F37" s="473">
        <f>'CE-EF-3145'!T35</f>
        <v>66.75</v>
      </c>
      <c r="G37" s="473">
        <f>'CE-EF-3145'!U35</f>
        <v>65.75</v>
      </c>
      <c r="H37" s="474">
        <f>'CE-EF-3145'!V35</f>
        <v>66</v>
      </c>
      <c r="I37" s="475">
        <f t="shared" si="1"/>
        <v>65.75</v>
      </c>
      <c r="J37" s="476" t="str">
        <f>IFERROR(CONCATENATE(SUM('AEF349'!N37,'AEF349'!AF37),"/",(SUM('AEF349'!$O$4,'AEF349'!$AG$4))),"")</f>
        <v>7/7</v>
      </c>
      <c r="K37" s="475"/>
      <c r="L37" s="475"/>
      <c r="M37" s="475"/>
      <c r="N37" s="477">
        <f>IFERROR((SUM('AEF349'!O37,'AEF349'!AG37,'AEF349'!AZ37,'AEF349'!BS37,'AEF350'!O37,'AEF350'!AG37,'AEF350'!AZ37,'AEF350'!BS37,'AEA351'!O37,'AEA351'!AG37,'AEA351'!AZ37,'AEA351'!BS37)/10),"")</f>
        <v>0.7</v>
      </c>
      <c r="O37" s="475">
        <f t="shared" si="2"/>
        <v>32.875</v>
      </c>
      <c r="P37" s="475"/>
      <c r="Q37" s="475" t="str">
        <f t="shared" si="3"/>
        <v/>
      </c>
      <c r="R37" s="475">
        <f t="shared" si="4"/>
        <v>33</v>
      </c>
      <c r="S37" s="475">
        <f t="shared" si="5"/>
        <v>19.725</v>
      </c>
      <c r="T37" s="475"/>
      <c r="U37" s="475" t="str">
        <f t="shared" si="6"/>
        <v/>
      </c>
      <c r="V37" s="475">
        <f t="shared" si="7"/>
        <v>20</v>
      </c>
      <c r="W37" s="478" t="str">
        <f t="shared" si="8"/>
        <v/>
      </c>
      <c r="X37" s="475" t="str">
        <f t="shared" si="9"/>
        <v/>
      </c>
      <c r="Y37" s="478" t="str">
        <f t="shared" si="10"/>
        <v/>
      </c>
      <c r="Z37" s="478" t="str">
        <f t="shared" si="11"/>
        <v>R</v>
      </c>
    </row>
    <row r="38" ht="30.0" customHeight="1">
      <c r="A38" s="237" t="str">
        <f>'3A 2025 - 2026 DATOS DEL ESTUDI'!M35</f>
        <v/>
      </c>
      <c r="B38" s="269">
        <f>'3A 2025 - 2026 DATOS DEL ESTUDI'!N35</f>
        <v>6925657</v>
      </c>
      <c r="C38" s="239">
        <v>32.0</v>
      </c>
      <c r="D38" s="240" t="str">
        <f>'3A 2025 - 2026 DATOS DEL ESTUDI'!B35</f>
        <v>Joseph Francisco Ramírez Espinosa</v>
      </c>
      <c r="E38" s="473">
        <f>'CE-EF-3145'!S36</f>
        <v>61.5</v>
      </c>
      <c r="F38" s="473">
        <f>'CE-EF-3145'!T36</f>
        <v>62.75</v>
      </c>
      <c r="G38" s="473">
        <f>'CE-EF-3145'!U36</f>
        <v>65.25</v>
      </c>
      <c r="H38" s="474">
        <f>'CE-EF-3145'!V36</f>
        <v>63.75</v>
      </c>
      <c r="I38" s="475">
        <f t="shared" si="1"/>
        <v>63.3125</v>
      </c>
      <c r="J38" s="476" t="str">
        <f>IFERROR(CONCATENATE(SUM('AEF349'!N38,'AEF349'!AF38),"/",(SUM('AEF349'!$O$4,'AEF349'!$AG$4))),"")</f>
        <v>7/7</v>
      </c>
      <c r="K38" s="475"/>
      <c r="L38" s="475"/>
      <c r="M38" s="475"/>
      <c r="N38" s="477">
        <f>IFERROR((SUM('AEF349'!O38,'AEF349'!AG38,'AEF349'!AZ38,'AEF349'!BS38,'AEF350'!O38,'AEF350'!AG38,'AEF350'!AZ38,'AEF350'!BS38,'AEA351'!O38,'AEA351'!AG38,'AEA351'!AZ38,'AEA351'!BS38)/10),"")</f>
        <v>0.8</v>
      </c>
      <c r="O38" s="475">
        <f t="shared" si="2"/>
        <v>31.65625</v>
      </c>
      <c r="P38" s="475"/>
      <c r="Q38" s="475" t="str">
        <f t="shared" si="3"/>
        <v/>
      </c>
      <c r="R38" s="475">
        <f t="shared" si="4"/>
        <v>32</v>
      </c>
      <c r="S38" s="475">
        <f t="shared" si="5"/>
        <v>18.99375</v>
      </c>
      <c r="T38" s="475"/>
      <c r="U38" s="475" t="str">
        <f t="shared" si="6"/>
        <v/>
      </c>
      <c r="V38" s="475">
        <f t="shared" si="7"/>
        <v>19</v>
      </c>
      <c r="W38" s="478" t="str">
        <f t="shared" si="8"/>
        <v/>
      </c>
      <c r="X38" s="475" t="str">
        <f t="shared" si="9"/>
        <v/>
      </c>
      <c r="Y38" s="478" t="str">
        <f t="shared" si="10"/>
        <v/>
      </c>
      <c r="Z38" s="478" t="str">
        <f t="shared" si="11"/>
        <v>R</v>
      </c>
    </row>
    <row r="39" ht="30.0" customHeight="1">
      <c r="A39" s="237" t="str">
        <f>'3A 2025 - 2026 DATOS DEL ESTUDI'!M36</f>
        <v/>
      </c>
      <c r="B39" s="269">
        <f>'3A 2025 - 2026 DATOS DEL ESTUDI'!N36</f>
        <v>12009792</v>
      </c>
      <c r="C39" s="239">
        <v>33.0</v>
      </c>
      <c r="D39" s="240" t="str">
        <f>'3A 2025 - 2026 DATOS DEL ESTUDI'!B36</f>
        <v>Yariel Alfonso Ramos</v>
      </c>
      <c r="E39" s="473">
        <f>'CE-EF-3145'!S37</f>
        <v>53</v>
      </c>
      <c r="F39" s="473">
        <f>'CE-EF-3145'!T37</f>
        <v>54.75</v>
      </c>
      <c r="G39" s="473">
        <f>'CE-EF-3145'!U37</f>
        <v>56.75</v>
      </c>
      <c r="H39" s="474">
        <f>'CE-EF-3145'!V37</f>
        <v>58.25</v>
      </c>
      <c r="I39" s="475">
        <f t="shared" si="1"/>
        <v>55.6875</v>
      </c>
      <c r="J39" s="476" t="str">
        <f>IFERROR(CONCATENATE(SUM('AEF349'!N39,'AEF349'!AF39),"/",(SUM('AEF349'!$O$4,'AEF349'!$AG$4))),"")</f>
        <v>7/7</v>
      </c>
      <c r="K39" s="475"/>
      <c r="L39" s="475"/>
      <c r="M39" s="475"/>
      <c r="N39" s="477">
        <f>IFERROR((SUM('AEF349'!O39,'AEF349'!AG39,'AEF349'!AZ39,'AEF349'!BS39,'AEF350'!O39,'AEF350'!AG39,'AEF350'!AZ39,'AEF350'!BS39,'AEA351'!O39,'AEA351'!AG39,'AEA351'!AZ39,'AEA351'!BS39)/10),"")</f>
        <v>0.7</v>
      </c>
      <c r="O39" s="475">
        <f t="shared" si="2"/>
        <v>27.84375</v>
      </c>
      <c r="P39" s="475"/>
      <c r="Q39" s="475" t="str">
        <f t="shared" si="3"/>
        <v/>
      </c>
      <c r="R39" s="475">
        <f t="shared" si="4"/>
        <v>28</v>
      </c>
      <c r="S39" s="475">
        <f t="shared" si="5"/>
        <v>16.70625</v>
      </c>
      <c r="T39" s="475"/>
      <c r="U39" s="475" t="str">
        <f t="shared" si="6"/>
        <v/>
      </c>
      <c r="V39" s="475">
        <f t="shared" si="7"/>
        <v>17</v>
      </c>
      <c r="W39" s="478" t="str">
        <f t="shared" si="8"/>
        <v/>
      </c>
      <c r="X39" s="475" t="str">
        <f t="shared" si="9"/>
        <v/>
      </c>
      <c r="Y39" s="478" t="str">
        <f t="shared" si="10"/>
        <v/>
      </c>
      <c r="Z39" s="478" t="str">
        <f t="shared" si="11"/>
        <v>R</v>
      </c>
    </row>
    <row r="40" ht="30.0" customHeight="1">
      <c r="A40" s="237" t="str">
        <f>'3A 2025 - 2026 DATOS DEL ESTUDI'!M37</f>
        <v/>
      </c>
      <c r="B40" s="269">
        <f>'3A 2025 - 2026 DATOS DEL ESTUDI'!N37</f>
        <v>32790184</v>
      </c>
      <c r="C40" s="239">
        <v>34.0</v>
      </c>
      <c r="D40" s="240" t="str">
        <f>'3A 2025 - 2026 DATOS DEL ESTUDI'!B37</f>
        <v>Carlos David Rodríguez Almánzar</v>
      </c>
      <c r="E40" s="473">
        <f>'CE-EF-3145'!S38</f>
        <v>58.5</v>
      </c>
      <c r="F40" s="473">
        <f>'CE-EF-3145'!T38</f>
        <v>60.75</v>
      </c>
      <c r="G40" s="473">
        <f>'CE-EF-3145'!U38</f>
        <v>59.25</v>
      </c>
      <c r="H40" s="474">
        <f>'CE-EF-3145'!V38</f>
        <v>60.75</v>
      </c>
      <c r="I40" s="475">
        <f t="shared" si="1"/>
        <v>59.8125</v>
      </c>
      <c r="J40" s="476" t="str">
        <f>IFERROR(CONCATENATE(SUM('AEF349'!N40,'AEF349'!AF40),"/",(SUM('AEF349'!$O$4,'AEF349'!$AG$4))),"")</f>
        <v>7/7</v>
      </c>
      <c r="K40" s="475"/>
      <c r="L40" s="475"/>
      <c r="M40" s="475"/>
      <c r="N40" s="477">
        <f>IFERROR((SUM('AEF349'!O40,'AEF349'!AG40,'AEF349'!AZ40,'AEF349'!BS40,'AEF350'!O40,'AEF350'!AG40,'AEF350'!AZ40,'AEF350'!BS40,'AEA351'!O40,'AEA351'!AG40,'AEA351'!AZ40,'AEA351'!BS40)/10),"")</f>
        <v>0.8</v>
      </c>
      <c r="O40" s="475">
        <f t="shared" si="2"/>
        <v>29.90625</v>
      </c>
      <c r="P40" s="475"/>
      <c r="Q40" s="475" t="str">
        <f t="shared" si="3"/>
        <v/>
      </c>
      <c r="R40" s="475">
        <f t="shared" si="4"/>
        <v>30</v>
      </c>
      <c r="S40" s="475">
        <f t="shared" si="5"/>
        <v>17.94375</v>
      </c>
      <c r="T40" s="475"/>
      <c r="U40" s="475" t="str">
        <f t="shared" si="6"/>
        <v/>
      </c>
      <c r="V40" s="475">
        <f t="shared" si="7"/>
        <v>18</v>
      </c>
      <c r="W40" s="478" t="str">
        <f t="shared" si="8"/>
        <v/>
      </c>
      <c r="X40" s="475" t="str">
        <f t="shared" si="9"/>
        <v/>
      </c>
      <c r="Y40" s="478" t="str">
        <f t="shared" si="10"/>
        <v/>
      </c>
      <c r="Z40" s="478" t="str">
        <f t="shared" si="11"/>
        <v>R</v>
      </c>
    </row>
    <row r="41" ht="30.0" customHeight="1">
      <c r="A41" s="237" t="str">
        <f>'3A 2025 - 2026 DATOS DEL ESTUDI'!M38</f>
        <v/>
      </c>
      <c r="B41" s="269">
        <f>'3A 2025 - 2026 DATOS DEL ESTUDI'!N38</f>
        <v>32790393</v>
      </c>
      <c r="C41" s="239">
        <v>35.0</v>
      </c>
      <c r="D41" s="240" t="str">
        <f>'3A 2025 - 2026 DATOS DEL ESTUDI'!B38</f>
        <v>Darianni  Santos Medina</v>
      </c>
      <c r="E41" s="473">
        <f>'CE-EF-3145'!S39</f>
        <v>63</v>
      </c>
      <c r="F41" s="473">
        <f>'CE-EF-3145'!T39</f>
        <v>65.25</v>
      </c>
      <c r="G41" s="473">
        <f>'CE-EF-3145'!U39</f>
        <v>63</v>
      </c>
      <c r="H41" s="474">
        <f>'CE-EF-3145'!V39</f>
        <v>64</v>
      </c>
      <c r="I41" s="475">
        <f t="shared" si="1"/>
        <v>63.8125</v>
      </c>
      <c r="J41" s="476" t="str">
        <f>IFERROR(CONCATENATE(SUM('AEF349'!N41,'AEF349'!AF41),"/",(SUM('AEF349'!$O$4,'AEF349'!$AG$4))),"")</f>
        <v>7/7</v>
      </c>
      <c r="K41" s="475"/>
      <c r="L41" s="475"/>
      <c r="M41" s="475"/>
      <c r="N41" s="477">
        <f>IFERROR((SUM('AEF349'!O41,'AEF349'!AG41,'AEF349'!AZ41,'AEF349'!BS41,'AEF350'!O41,'AEF350'!AG41,'AEF350'!AZ41,'AEF350'!BS41,'AEA351'!O41,'AEA351'!AG41,'AEA351'!AZ41,'AEA351'!BS41)/10),"")</f>
        <v>0.78</v>
      </c>
      <c r="O41" s="475">
        <f t="shared" si="2"/>
        <v>31.90625</v>
      </c>
      <c r="P41" s="475"/>
      <c r="Q41" s="475" t="str">
        <f t="shared" si="3"/>
        <v/>
      </c>
      <c r="R41" s="475">
        <f t="shared" si="4"/>
        <v>32</v>
      </c>
      <c r="S41" s="475">
        <f t="shared" si="5"/>
        <v>19.14375</v>
      </c>
      <c r="T41" s="475"/>
      <c r="U41" s="475" t="str">
        <f t="shared" si="6"/>
        <v/>
      </c>
      <c r="V41" s="475">
        <f t="shared" si="7"/>
        <v>19</v>
      </c>
      <c r="W41" s="478" t="str">
        <f t="shared" si="8"/>
        <v/>
      </c>
      <c r="X41" s="475" t="str">
        <f t="shared" si="9"/>
        <v/>
      </c>
      <c r="Y41" s="478" t="str">
        <f t="shared" si="10"/>
        <v/>
      </c>
      <c r="Z41" s="478" t="str">
        <f t="shared" si="11"/>
        <v>R</v>
      </c>
    </row>
    <row r="42" ht="30.0" customHeight="1">
      <c r="A42" s="237" t="str">
        <f>'3A 2025 - 2026 DATOS DEL ESTUDI'!M39</f>
        <v/>
      </c>
      <c r="B42" s="269">
        <f>'3A 2025 - 2026 DATOS DEL ESTUDI'!N39</f>
        <v>6947490</v>
      </c>
      <c r="C42" s="239">
        <v>36.0</v>
      </c>
      <c r="D42" s="240" t="str">
        <f>'3A 2025 - 2026 DATOS DEL ESTUDI'!B39</f>
        <v>Rosyeli Carolina Tavarez  Reyes</v>
      </c>
      <c r="E42" s="473">
        <f>'CE-EF-3145'!S40</f>
        <v>57.75</v>
      </c>
      <c r="F42" s="473">
        <f>'CE-EF-3145'!T40</f>
        <v>59.75</v>
      </c>
      <c r="G42" s="473">
        <f>'CE-EF-3145'!U40</f>
        <v>60.5</v>
      </c>
      <c r="H42" s="474">
        <f>'CE-EF-3145'!V40</f>
        <v>61.75</v>
      </c>
      <c r="I42" s="475">
        <f t="shared" si="1"/>
        <v>59.9375</v>
      </c>
      <c r="J42" s="476" t="str">
        <f>IFERROR(CONCATENATE(SUM('AEF349'!N42,'AEF349'!AF42),"/",(SUM('AEF349'!$O$4,'AEF349'!$AG$4))),"")</f>
        <v>6/7</v>
      </c>
      <c r="K42" s="475"/>
      <c r="L42" s="475"/>
      <c r="M42" s="475"/>
      <c r="N42" s="477">
        <f>IFERROR((SUM('AEF349'!O42,'AEF349'!AG42,'AEF349'!AZ42,'AEF349'!BS42,'AEF350'!O42,'AEF350'!AG42,'AEF350'!AZ42,'AEF350'!BS42,'AEA351'!O42,'AEA351'!AG42,'AEA351'!AZ42,'AEA351'!BS42)/10),"")</f>
        <v>0.6833333333</v>
      </c>
      <c r="O42" s="475">
        <f t="shared" si="2"/>
        <v>29.96875</v>
      </c>
      <c r="P42" s="475"/>
      <c r="Q42" s="475" t="str">
        <f t="shared" si="3"/>
        <v/>
      </c>
      <c r="R42" s="475">
        <f t="shared" si="4"/>
        <v>30</v>
      </c>
      <c r="S42" s="475">
        <f t="shared" si="5"/>
        <v>17.98125</v>
      </c>
      <c r="T42" s="475"/>
      <c r="U42" s="475" t="str">
        <f t="shared" si="6"/>
        <v/>
      </c>
      <c r="V42" s="475">
        <f t="shared" si="7"/>
        <v>18</v>
      </c>
      <c r="W42" s="478" t="str">
        <f t="shared" si="8"/>
        <v/>
      </c>
      <c r="X42" s="475" t="str">
        <f t="shared" si="9"/>
        <v/>
      </c>
      <c r="Y42" s="478" t="str">
        <f t="shared" si="10"/>
        <v/>
      </c>
      <c r="Z42" s="478" t="str">
        <f t="shared" si="11"/>
        <v>R</v>
      </c>
    </row>
    <row r="43" ht="30.0" customHeight="1">
      <c r="A43" s="237" t="str">
        <f>'3A 2025 - 2026 DATOS DEL ESTUDI'!M40</f>
        <v/>
      </c>
      <c r="B43" s="269">
        <f>'3A 2025 - 2026 DATOS DEL ESTUDI'!N40</f>
        <v>32590071</v>
      </c>
      <c r="C43" s="239">
        <v>37.0</v>
      </c>
      <c r="D43" s="240" t="str">
        <f>'3A 2025 - 2026 DATOS DEL ESTUDI'!B40</f>
        <v>Melani  Taveras Bautista</v>
      </c>
      <c r="E43" s="473">
        <f>'CE-EF-3145'!S41</f>
        <v>61.5</v>
      </c>
      <c r="F43" s="473">
        <f>'CE-EF-3145'!T41</f>
        <v>63.5</v>
      </c>
      <c r="G43" s="473">
        <f>'CE-EF-3145'!U41</f>
        <v>62.75</v>
      </c>
      <c r="H43" s="474">
        <f>'CE-EF-3145'!V41</f>
        <v>64</v>
      </c>
      <c r="I43" s="475">
        <f t="shared" si="1"/>
        <v>62.9375</v>
      </c>
      <c r="J43" s="476" t="str">
        <f>IFERROR(CONCATENATE(SUM('AEF349'!N43,'AEF349'!AF43),"/",(SUM('AEF349'!$O$4,'AEF349'!$AG$4))),"")</f>
        <v>7/7</v>
      </c>
      <c r="K43" s="475"/>
      <c r="L43" s="475"/>
      <c r="M43" s="475"/>
      <c r="N43" s="477">
        <f>IFERROR((SUM('AEF349'!O43,'AEF349'!AG43,'AEF349'!AZ43,'AEF349'!BS43,'AEF350'!O43,'AEF350'!AG43,'AEF350'!AZ43,'AEF350'!BS43,'AEA351'!O43,'AEA351'!AG43,'AEA351'!AZ43,'AEA351'!BS43)/10),"")</f>
        <v>0.8</v>
      </c>
      <c r="O43" s="475">
        <f t="shared" si="2"/>
        <v>31.46875</v>
      </c>
      <c r="P43" s="475"/>
      <c r="Q43" s="475" t="str">
        <f t="shared" si="3"/>
        <v/>
      </c>
      <c r="R43" s="475">
        <f t="shared" si="4"/>
        <v>31</v>
      </c>
      <c r="S43" s="475">
        <f t="shared" si="5"/>
        <v>18.88125</v>
      </c>
      <c r="T43" s="475"/>
      <c r="U43" s="475" t="str">
        <f t="shared" si="6"/>
        <v/>
      </c>
      <c r="V43" s="475">
        <f t="shared" si="7"/>
        <v>19</v>
      </c>
      <c r="W43" s="478" t="str">
        <f t="shared" si="8"/>
        <v/>
      </c>
      <c r="X43" s="475" t="str">
        <f t="shared" si="9"/>
        <v/>
      </c>
      <c r="Y43" s="478" t="str">
        <f t="shared" si="10"/>
        <v/>
      </c>
      <c r="Z43" s="478" t="str">
        <f t="shared" si="11"/>
        <v>R</v>
      </c>
    </row>
    <row r="44" ht="30.0" customHeight="1">
      <c r="A44" s="237" t="str">
        <f>'3A 2025 - 2026 DATOS DEL ESTUDI'!M41</f>
        <v/>
      </c>
      <c r="B44" s="269">
        <f>'3A 2025 - 2026 DATOS DEL ESTUDI'!N41</f>
        <v>32790609</v>
      </c>
      <c r="C44" s="239">
        <v>38.0</v>
      </c>
      <c r="D44" s="240" t="str">
        <f>'3A 2025 - 2026 DATOS DEL ESTUDI'!B41</f>
        <v>Arianny  Tejada Guzmán</v>
      </c>
      <c r="E44" s="473">
        <f>'CE-EF-3145'!S42</f>
        <v>69.5</v>
      </c>
      <c r="F44" s="473">
        <f>'CE-EF-3145'!T42</f>
        <v>70</v>
      </c>
      <c r="G44" s="473">
        <f>'CE-EF-3145'!U42</f>
        <v>69</v>
      </c>
      <c r="H44" s="474">
        <f>'CE-EF-3145'!V42</f>
        <v>69.25</v>
      </c>
      <c r="I44" s="475">
        <f t="shared" si="1"/>
        <v>69.4375</v>
      </c>
      <c r="J44" s="476" t="str">
        <f>IFERROR(CONCATENATE(SUM('AEF349'!N44,'AEF349'!AF44),"/",(SUM('AEF349'!$O$4,'AEF349'!$AG$4))),"")</f>
        <v>7/7</v>
      </c>
      <c r="K44" s="475"/>
      <c r="L44" s="475"/>
      <c r="M44" s="475"/>
      <c r="N44" s="477">
        <f>IFERROR((SUM('AEF349'!O44,'AEF349'!AG44,'AEF349'!AZ44,'AEF349'!BS44,'AEF350'!O44,'AEF350'!AG44,'AEF350'!AZ44,'AEF350'!BS44,'AEA351'!O44,'AEA351'!AG44,'AEA351'!AZ44,'AEA351'!BS44)/10),"")</f>
        <v>0.8</v>
      </c>
      <c r="O44" s="475" t="str">
        <f t="shared" si="2"/>
        <v/>
      </c>
      <c r="P44" s="475"/>
      <c r="Q44" s="475" t="str">
        <f t="shared" si="3"/>
        <v/>
      </c>
      <c r="R44" s="475" t="str">
        <f t="shared" si="4"/>
        <v/>
      </c>
      <c r="S44" s="475" t="str">
        <f t="shared" si="5"/>
        <v/>
      </c>
      <c r="T44" s="475"/>
      <c r="U44" s="475" t="str">
        <f t="shared" si="6"/>
        <v/>
      </c>
      <c r="V44" s="475" t="str">
        <f t="shared" si="7"/>
        <v/>
      </c>
      <c r="W44" s="478" t="str">
        <f t="shared" si="8"/>
        <v/>
      </c>
      <c r="X44" s="475" t="str">
        <f t="shared" si="9"/>
        <v/>
      </c>
      <c r="Y44" s="478" t="str">
        <f t="shared" si="10"/>
        <v>A</v>
      </c>
      <c r="Z44" s="478" t="str">
        <f t="shared" si="11"/>
        <v/>
      </c>
    </row>
    <row r="45" ht="30.0" customHeight="1">
      <c r="A45" s="237" t="str">
        <f>'3A 2025 - 2026 DATOS DEL ESTUDI'!M42</f>
        <v/>
      </c>
      <c r="B45" s="269">
        <f>'3A 2025 - 2026 DATOS DEL ESTUDI'!N42</f>
        <v>6758894</v>
      </c>
      <c r="C45" s="239">
        <v>39.0</v>
      </c>
      <c r="D45" s="240" t="str">
        <f>'3A 2025 - 2026 DATOS DEL ESTUDI'!B42</f>
        <v>Jeilyn Aliah Tejada</v>
      </c>
      <c r="E45" s="473">
        <f>'CE-EF-3145'!S43</f>
        <v>59.5</v>
      </c>
      <c r="F45" s="473">
        <f>'CE-EF-3145'!T43</f>
        <v>61.25</v>
      </c>
      <c r="G45" s="473">
        <f>'CE-EF-3145'!U43</f>
        <v>58.75</v>
      </c>
      <c r="H45" s="474">
        <f>'CE-EF-3145'!V43</f>
        <v>59.75</v>
      </c>
      <c r="I45" s="475">
        <f t="shared" si="1"/>
        <v>59.8125</v>
      </c>
      <c r="J45" s="476" t="str">
        <f>IFERROR(CONCATENATE(SUM('AEF349'!N45,'AEF349'!AF45),"/",(SUM('AEF349'!$O$4,'AEF349'!$AG$4))),"")</f>
        <v>7/7</v>
      </c>
      <c r="K45" s="475"/>
      <c r="L45" s="475"/>
      <c r="M45" s="475"/>
      <c r="N45" s="477">
        <f>IFERROR((SUM('AEF349'!O45,'AEF349'!AG45,'AEF349'!AZ45,'AEF349'!BS45,'AEF350'!O45,'AEF350'!AG45,'AEF350'!AZ45,'AEF350'!BS45,'AEA351'!O45,'AEA351'!AG45,'AEA351'!AZ45,'AEA351'!BS45)/10),"")</f>
        <v>0.8</v>
      </c>
      <c r="O45" s="475">
        <f t="shared" si="2"/>
        <v>29.90625</v>
      </c>
      <c r="P45" s="475"/>
      <c r="Q45" s="475" t="str">
        <f t="shared" si="3"/>
        <v/>
      </c>
      <c r="R45" s="475">
        <f t="shared" si="4"/>
        <v>30</v>
      </c>
      <c r="S45" s="475">
        <f t="shared" si="5"/>
        <v>17.94375</v>
      </c>
      <c r="T45" s="475"/>
      <c r="U45" s="475" t="str">
        <f t="shared" si="6"/>
        <v/>
      </c>
      <c r="V45" s="475">
        <f t="shared" si="7"/>
        <v>18</v>
      </c>
      <c r="W45" s="478" t="str">
        <f t="shared" si="8"/>
        <v/>
      </c>
      <c r="X45" s="475" t="str">
        <f t="shared" si="9"/>
        <v/>
      </c>
      <c r="Y45" s="478" t="str">
        <f t="shared" si="10"/>
        <v/>
      </c>
      <c r="Z45" s="478" t="str">
        <f t="shared" si="11"/>
        <v>R</v>
      </c>
    </row>
    <row r="46" ht="30.0" customHeight="1">
      <c r="A46" s="237" t="str">
        <f>'3A 2025 - 2026 DATOS DEL ESTUDI'!M43</f>
        <v/>
      </c>
      <c r="B46" s="269">
        <f>'3A 2025 - 2026 DATOS DEL ESTUDI'!N43</f>
        <v>32718082</v>
      </c>
      <c r="C46" s="239">
        <v>40.0</v>
      </c>
      <c r="D46" s="240" t="str">
        <f>'3A 2025 - 2026 DATOS DEL ESTUDI'!B43</f>
        <v>Rosenny  Ureña Arias</v>
      </c>
      <c r="E46" s="473">
        <f>'CE-EF-3145'!S44</f>
        <v>67</v>
      </c>
      <c r="F46" s="473">
        <f>'CE-EF-3145'!T44</f>
        <v>65.75</v>
      </c>
      <c r="G46" s="473">
        <f>'CE-EF-3145'!U44</f>
        <v>64.75</v>
      </c>
      <c r="H46" s="474">
        <f>'CE-EF-3145'!V44</f>
        <v>65.25</v>
      </c>
      <c r="I46" s="475">
        <f t="shared" si="1"/>
        <v>65.6875</v>
      </c>
      <c r="J46" s="476" t="str">
        <f>IFERROR(CONCATENATE(SUM('AEF349'!N46,'AEF349'!AF46),"/",(SUM('AEF349'!$O$4,'AEF349'!$AG$4))),"")</f>
        <v>7/7</v>
      </c>
      <c r="K46" s="475"/>
      <c r="L46" s="475"/>
      <c r="M46" s="475"/>
      <c r="N46" s="477">
        <f>IFERROR((SUM('AEF349'!O46,'AEF349'!AG46,'AEF349'!AZ46,'AEF349'!BS46,'AEF350'!O46,'AEF350'!AG46,'AEF350'!AZ46,'AEF350'!BS46,'AEA351'!O46,'AEA351'!AG46,'AEA351'!AZ46,'AEA351'!BS46)/10),"")</f>
        <v>0.8</v>
      </c>
      <c r="O46" s="475">
        <f t="shared" si="2"/>
        <v>32.84375</v>
      </c>
      <c r="P46" s="475"/>
      <c r="Q46" s="475" t="str">
        <f t="shared" si="3"/>
        <v/>
      </c>
      <c r="R46" s="475">
        <f t="shared" si="4"/>
        <v>33</v>
      </c>
      <c r="S46" s="475">
        <f t="shared" si="5"/>
        <v>19.70625</v>
      </c>
      <c r="T46" s="475"/>
      <c r="U46" s="475" t="str">
        <f t="shared" si="6"/>
        <v/>
      </c>
      <c r="V46" s="475">
        <f t="shared" si="7"/>
        <v>20</v>
      </c>
      <c r="W46" s="478" t="str">
        <f t="shared" si="8"/>
        <v/>
      </c>
      <c r="X46" s="475" t="str">
        <f t="shared" si="9"/>
        <v/>
      </c>
      <c r="Y46" s="478" t="str">
        <f t="shared" si="10"/>
        <v/>
      </c>
      <c r="Z46" s="478" t="str">
        <f t="shared" si="11"/>
        <v>R</v>
      </c>
    </row>
    <row r="47" ht="30.0" customHeight="1">
      <c r="A47" s="242"/>
      <c r="B47" s="269">
        <f>'3A 2025 - 2026 DATOS DEL ESTUDI'!N44</f>
        <v>6963146</v>
      </c>
      <c r="C47" s="239">
        <v>41.0</v>
      </c>
      <c r="D47" s="240" t="str">
        <f>'3A 2025 - 2026 DATOS DEL ESTUDI'!B44</f>
        <v>Jonathan  De Jesús Valerio Felipe</v>
      </c>
      <c r="E47" s="473">
        <f>'CE-EF-3145'!S45</f>
        <v>60</v>
      </c>
      <c r="F47" s="473">
        <f>'CE-EF-3145'!T45</f>
        <v>61.5</v>
      </c>
      <c r="G47" s="473">
        <f>'CE-EF-3145'!U45</f>
        <v>61</v>
      </c>
      <c r="H47" s="474">
        <f>'CE-EF-3145'!V45</f>
        <v>61.75</v>
      </c>
      <c r="I47" s="475">
        <f t="shared" si="1"/>
        <v>61.0625</v>
      </c>
      <c r="J47" s="476" t="str">
        <f>IFERROR(CONCATENATE(SUM('AEF349'!N47,'AEF349'!AF47),"/",(SUM('AEF349'!$O$4,'AEF349'!$AG$4))),"")</f>
        <v>7/7</v>
      </c>
      <c r="K47" s="475"/>
      <c r="L47" s="475"/>
      <c r="M47" s="475"/>
      <c r="N47" s="477">
        <f>IFERROR((SUM('AEF349'!O47,'AEF349'!AG47,'AEF349'!AZ47,'AEF349'!BS47,'AEF350'!O47,'AEF350'!AG47,'AEF350'!AZ47,'AEF350'!BS47,'AEA351'!O47,'AEA351'!AG47,'AEA351'!AZ47,'AEA351'!BS47)/10),"")</f>
        <v>0.8</v>
      </c>
      <c r="O47" s="475">
        <f t="shared" si="2"/>
        <v>30.53125</v>
      </c>
      <c r="P47" s="475"/>
      <c r="Q47" s="475" t="str">
        <f t="shared" si="3"/>
        <v/>
      </c>
      <c r="R47" s="475">
        <f t="shared" si="4"/>
        <v>31</v>
      </c>
      <c r="S47" s="475">
        <f t="shared" si="5"/>
        <v>18.31875</v>
      </c>
      <c r="T47" s="475"/>
      <c r="U47" s="475" t="str">
        <f t="shared" si="6"/>
        <v/>
      </c>
      <c r="V47" s="475">
        <f t="shared" si="7"/>
        <v>18</v>
      </c>
      <c r="W47" s="478" t="str">
        <f t="shared" si="8"/>
        <v/>
      </c>
      <c r="X47" s="475" t="str">
        <f t="shared" si="9"/>
        <v/>
      </c>
      <c r="Y47" s="478" t="str">
        <f t="shared" si="10"/>
        <v/>
      </c>
      <c r="Z47" s="478" t="str">
        <f t="shared" si="11"/>
        <v>R</v>
      </c>
    </row>
    <row r="48" ht="30.0" customHeight="1">
      <c r="A48" s="242"/>
      <c r="B48" s="269">
        <f>'3A 2025 - 2026 DATOS DEL ESTUDI'!N45</f>
        <v>33608163</v>
      </c>
      <c r="C48" s="239">
        <v>42.0</v>
      </c>
      <c r="D48" s="240" t="str">
        <f>'3A 2025 - 2026 DATOS DEL ESTUDI'!B45</f>
        <v>Crisleydi  Turbí</v>
      </c>
      <c r="E48" s="473">
        <f>'CE-EF-3145'!S46</f>
        <v>57.5</v>
      </c>
      <c r="F48" s="473">
        <f>'CE-EF-3145'!T46</f>
        <v>60.5</v>
      </c>
      <c r="G48" s="473">
        <f>'CE-EF-3145'!U46</f>
        <v>59.75</v>
      </c>
      <c r="H48" s="474">
        <f>'CE-EF-3145'!V46</f>
        <v>60.75</v>
      </c>
      <c r="I48" s="475">
        <f t="shared" si="1"/>
        <v>59.625</v>
      </c>
      <c r="J48" s="476" t="str">
        <f>IFERROR(CONCATENATE(SUM('AEF349'!N48,'AEF349'!AF48),"/",(SUM('AEF349'!$O$4,'AEF349'!$AG$4))),"")</f>
        <v>7/7</v>
      </c>
      <c r="K48" s="475"/>
      <c r="L48" s="475"/>
      <c r="M48" s="475"/>
      <c r="N48" s="477">
        <f>IFERROR((SUM('AEF349'!O48,'AEF349'!AG48,'AEF349'!AZ48,'AEF349'!BS48,'AEF350'!O48,'AEF350'!AG48,'AEF350'!AZ48,'AEF350'!BS48,'AEA351'!O48,'AEA351'!AG48,'AEA351'!AZ48,'AEA351'!BS48)/10),"")</f>
        <v>0.68</v>
      </c>
      <c r="O48" s="475">
        <f t="shared" si="2"/>
        <v>29.8125</v>
      </c>
      <c r="P48" s="475"/>
      <c r="Q48" s="475" t="str">
        <f t="shared" si="3"/>
        <v/>
      </c>
      <c r="R48" s="475">
        <f t="shared" si="4"/>
        <v>30</v>
      </c>
      <c r="S48" s="475">
        <f t="shared" si="5"/>
        <v>17.8875</v>
      </c>
      <c r="T48" s="475"/>
      <c r="U48" s="475" t="str">
        <f t="shared" si="6"/>
        <v/>
      </c>
      <c r="V48" s="475">
        <f t="shared" si="7"/>
        <v>18</v>
      </c>
      <c r="W48" s="478" t="str">
        <f t="shared" si="8"/>
        <v/>
      </c>
      <c r="X48" s="475" t="str">
        <f t="shared" si="9"/>
        <v/>
      </c>
      <c r="Y48" s="478" t="str">
        <f t="shared" si="10"/>
        <v/>
      </c>
      <c r="Z48" s="478" t="str">
        <f t="shared" si="11"/>
        <v>R</v>
      </c>
    </row>
    <row r="49" ht="30.0" customHeight="1">
      <c r="A49" s="242"/>
      <c r="B49" s="269">
        <f>'3A 2025 - 2026 DATOS DEL ESTUDI'!N46</f>
        <v>32642782</v>
      </c>
      <c r="C49" s="239">
        <v>43.0</v>
      </c>
      <c r="D49" s="240" t="str">
        <f>'3A 2025 - 2026 DATOS DEL ESTUDI'!B46</f>
        <v>Jhoangel Rafael Vargas Ulloa</v>
      </c>
      <c r="E49" s="473">
        <f>'CE-EF-3145'!S47</f>
        <v>37.5</v>
      </c>
      <c r="F49" s="473">
        <f>'CE-EF-3145'!T47</f>
        <v>37.5</v>
      </c>
      <c r="G49" s="473">
        <f>'CE-EF-3145'!U47</f>
        <v>55</v>
      </c>
      <c r="H49" s="474">
        <f>'CE-EF-3145'!V47</f>
        <v>53.75</v>
      </c>
      <c r="I49" s="475">
        <f t="shared" si="1"/>
        <v>45.9375</v>
      </c>
      <c r="J49" s="476" t="str">
        <f>IFERROR(CONCATENATE(SUM('AEF349'!N49,'AEF349'!AF49),"/",(SUM('AEF349'!$O$4,'AEF349'!$AG$4))),"")</f>
        <v>7/7</v>
      </c>
      <c r="K49" s="475"/>
      <c r="L49" s="475"/>
      <c r="M49" s="475"/>
      <c r="N49" s="477">
        <f>IFERROR((SUM('AEF349'!O49,'AEF349'!AG49,'AEF349'!AZ49,'AEF349'!BS49,'AEF350'!O49,'AEF350'!AG49,'AEF350'!AZ49,'AEF350'!BS49,'AEA351'!O49,'AEA351'!AG49,'AEA351'!AZ49,'AEA351'!BS49)/10),"")</f>
        <v>0.7</v>
      </c>
      <c r="O49" s="475">
        <f t="shared" si="2"/>
        <v>22.96875</v>
      </c>
      <c r="P49" s="475"/>
      <c r="Q49" s="475" t="str">
        <f t="shared" si="3"/>
        <v/>
      </c>
      <c r="R49" s="475">
        <f t="shared" si="4"/>
        <v>23</v>
      </c>
      <c r="S49" s="475">
        <f t="shared" si="5"/>
        <v>13.78125</v>
      </c>
      <c r="T49" s="475"/>
      <c r="U49" s="475" t="str">
        <f t="shared" si="6"/>
        <v/>
      </c>
      <c r="V49" s="475">
        <f t="shared" si="7"/>
        <v>14</v>
      </c>
      <c r="W49" s="478" t="str">
        <f t="shared" si="8"/>
        <v/>
      </c>
      <c r="X49" s="475" t="str">
        <f t="shared" si="9"/>
        <v/>
      </c>
      <c r="Y49" s="478" t="str">
        <f t="shared" si="10"/>
        <v/>
      </c>
      <c r="Z49" s="478" t="str">
        <f t="shared" si="11"/>
        <v>R</v>
      </c>
    </row>
    <row r="50" ht="30.0" customHeight="1">
      <c r="A50" s="242"/>
      <c r="B50" s="269">
        <f>'3A 2025 - 2026 DATOS DEL ESTUDI'!N47</f>
        <v>32542484</v>
      </c>
      <c r="C50" s="239">
        <v>44.0</v>
      </c>
      <c r="D50" s="240" t="str">
        <f>'3A 2025 - 2026 DATOS DEL ESTUDI'!B47</f>
        <v>Leslie  Cruz Espinal</v>
      </c>
      <c r="E50" s="473">
        <f>'CE-EF-3145'!S48</f>
        <v>60.5</v>
      </c>
      <c r="F50" s="473">
        <f>'CE-EF-3145'!T48</f>
        <v>61.5</v>
      </c>
      <c r="G50" s="473">
        <f>'CE-EF-3145'!U48</f>
        <v>63.75</v>
      </c>
      <c r="H50" s="474">
        <f>'CE-EF-3145'!V48</f>
        <v>64</v>
      </c>
      <c r="I50" s="475">
        <f t="shared" si="1"/>
        <v>62.4375</v>
      </c>
      <c r="J50" s="476" t="str">
        <f>IFERROR(CONCATENATE(SUM('AEF349'!N50,'AEF349'!AF50),"/",(SUM('AEF349'!$O$4,'AEF349'!$AG$4))),"")</f>
        <v>7/7</v>
      </c>
      <c r="K50" s="475"/>
      <c r="L50" s="475"/>
      <c r="M50" s="475"/>
      <c r="N50" s="477">
        <f>IFERROR((SUM('AEF349'!O50,'AEF349'!AG50,'AEF349'!AZ50,'AEF349'!BS50,'AEF350'!O50,'AEF350'!AG50,'AEF350'!AZ50,'AEF350'!BS50,'AEA351'!O50,'AEA351'!AG50,'AEA351'!AZ50,'AEA351'!BS50)/10),"")</f>
        <v>0.8</v>
      </c>
      <c r="O50" s="475">
        <f t="shared" si="2"/>
        <v>31.21875</v>
      </c>
      <c r="P50" s="475"/>
      <c r="Q50" s="475" t="str">
        <f t="shared" si="3"/>
        <v/>
      </c>
      <c r="R50" s="475">
        <f t="shared" si="4"/>
        <v>31</v>
      </c>
      <c r="S50" s="475">
        <f t="shared" si="5"/>
        <v>18.73125</v>
      </c>
      <c r="T50" s="475"/>
      <c r="U50" s="475" t="str">
        <f t="shared" si="6"/>
        <v/>
      </c>
      <c r="V50" s="475">
        <f t="shared" si="7"/>
        <v>19</v>
      </c>
      <c r="W50" s="478" t="str">
        <f t="shared" si="8"/>
        <v/>
      </c>
      <c r="X50" s="475" t="str">
        <f t="shared" si="9"/>
        <v/>
      </c>
      <c r="Y50" s="478" t="str">
        <f t="shared" si="10"/>
        <v/>
      </c>
      <c r="Z50" s="478" t="str">
        <f t="shared" si="11"/>
        <v>R</v>
      </c>
    </row>
    <row r="51" ht="30.0" customHeight="1">
      <c r="A51" s="242"/>
      <c r="B51" s="269" t="str">
        <f>'3A 2025 - 2026 DATOS DEL ESTUDI'!N48</f>
        <v/>
      </c>
      <c r="C51" s="239">
        <v>45.0</v>
      </c>
      <c r="D51" s="240" t="str">
        <f>'3A 2025 - 2026 DATOS DEL ESTUDI'!B48</f>
        <v/>
      </c>
      <c r="E51" s="473">
        <f>'CE-EF-3145'!S49</f>
        <v>0</v>
      </c>
      <c r="F51" s="473">
        <f>'CE-EF-3145'!T49</f>
        <v>0</v>
      </c>
      <c r="G51" s="473">
        <f>'CE-EF-3145'!U49</f>
        <v>0</v>
      </c>
      <c r="H51" s="474">
        <f>'CE-EF-3145'!V49</f>
        <v>0</v>
      </c>
      <c r="I51" s="475">
        <f t="shared" si="1"/>
        <v>0</v>
      </c>
      <c r="J51" s="476" t="str">
        <f>IFERROR(CONCATENATE(SUM('AEF349'!N51,'AEF349'!AF51),"/",(SUM('AEF349'!$O$4,'AEF349'!$AG$4))),"")</f>
        <v>0/7</v>
      </c>
      <c r="K51" s="475"/>
      <c r="L51" s="475"/>
      <c r="M51" s="475"/>
      <c r="N51" s="477">
        <f>IFERROR((SUM('AEF349'!O51,'AEF349'!AG51,'AEF349'!AZ51,'AEF349'!BS51,'AEF350'!O51,'AEF350'!AG51,'AEF350'!AZ51,'AEF350'!BS51,'AEA351'!O51,'AEA351'!AG51,'AEA351'!AZ51,'AEA351'!BS51)/10),"")</f>
        <v>0</v>
      </c>
      <c r="O51" s="475">
        <f t="shared" si="2"/>
        <v>0</v>
      </c>
      <c r="P51" s="475"/>
      <c r="Q51" s="475" t="str">
        <f t="shared" si="3"/>
        <v/>
      </c>
      <c r="R51" s="475">
        <f t="shared" si="4"/>
        <v>0</v>
      </c>
      <c r="S51" s="475">
        <f t="shared" si="5"/>
        <v>0</v>
      </c>
      <c r="T51" s="475"/>
      <c r="U51" s="475" t="str">
        <f t="shared" si="6"/>
        <v/>
      </c>
      <c r="V51" s="475">
        <f t="shared" si="7"/>
        <v>0</v>
      </c>
      <c r="W51" s="478" t="str">
        <f t="shared" si="8"/>
        <v/>
      </c>
      <c r="X51" s="475" t="str">
        <f t="shared" si="9"/>
        <v/>
      </c>
      <c r="Y51" s="478" t="str">
        <f t="shared" si="10"/>
        <v/>
      </c>
      <c r="Z51" s="478"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N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P7:P51">
    <cfRule type="notContainsBlanks" dxfId="12" priority="1">
      <formula>LEN(TRIM(P7))&gt;0</formula>
    </cfRule>
  </conditionalFormatting>
  <conditionalFormatting sqref="Z7:Z51">
    <cfRule type="cellIs" dxfId="13"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E7:P51">
    <cfRule type="cellIs" dxfId="16" priority="5" operator="equal">
      <formula>0</formula>
    </cfRule>
  </conditionalFormatting>
  <conditionalFormatting sqref="T8:T51">
    <cfRule type="cellIs" dxfId="16" priority="6" operator="equal">
      <formula>0</formula>
    </cfRule>
  </conditionalFormatting>
  <conditionalFormatting sqref="E7:I51">
    <cfRule type="cellIs" dxfId="11" priority="7" operator="lessThanOrEqual">
      <formula>69.9</formula>
    </cfRule>
  </conditionalFormatting>
  <conditionalFormatting sqref="Y7:Z51">
    <cfRule type="notContainsBlanks" dxfId="14" priority="8">
      <formula>LEN(TRIM(Y7))&gt;0</formula>
    </cfRule>
  </conditionalFormatting>
  <conditionalFormatting sqref="V7:V51">
    <cfRule type="cellIs" dxfId="14" priority="9" operator="greaterThanOrEqual">
      <formula>70</formula>
    </cfRule>
  </conditionalFormatting>
  <conditionalFormatting sqref="R7:R51">
    <cfRule type="cellIs" dxfId="17" priority="10" operator="greaterThanOrEqual">
      <formula>70</formula>
    </cfRule>
  </conditionalFormatting>
  <conditionalFormatting sqref="W7:W51">
    <cfRule type="cellIs" dxfId="16" priority="11" operator="equal">
      <formula>0</formula>
    </cfRule>
  </conditionalFormatting>
  <conditionalFormatting sqref="V7:V51">
    <cfRule type="cellIs" dxfId="15" priority="12" operator="equal">
      <formula>0</formula>
    </cfRule>
  </conditionalFormatting>
  <conditionalFormatting sqref="S7:S51">
    <cfRule type="cellIs" dxfId="16" priority="13" operator="equal">
      <formula>0</formula>
    </cfRule>
  </conditionalFormatting>
  <conditionalFormatting sqref="R7:R51">
    <cfRule type="cellIs" dxfId="15" priority="14" operator="equal">
      <formula>0</formula>
    </cfRule>
  </conditionalFormatting>
  <conditionalFormatting sqref="N1:N51">
    <cfRule type="cellIs" dxfId="11" priority="15" operator="lessThanOrEqual">
      <formula>"79.90%"</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7" width="4.75"/>
    <col customWidth="1" min="38" max="38" width="11.63"/>
    <col customWidth="1" min="39" max="39" width="6.63"/>
    <col customWidth="1" min="40" max="40" width="56.38"/>
    <col customWidth="1" min="41" max="56" width="4.75"/>
    <col customWidth="1" min="57" max="57" width="9.13"/>
    <col customWidth="1" min="58" max="58" width="4.75"/>
    <col customWidth="1" min="59" max="59" width="56.38"/>
    <col customWidth="1" min="60" max="71" width="4.75"/>
    <col customWidth="1" hidden="1" min="72" max="79" width="4.75"/>
    <col customWidth="1" hidden="1" min="80" max="80" width="41.25"/>
    <col customWidth="1" hidden="1" min="81" max="81" width="10.13"/>
    <col customWidth="1" hidden="1" min="82" max="91" width="4.75"/>
  </cols>
  <sheetData>
    <row r="1" ht="37.5" customHeight="1">
      <c r="A1" s="131"/>
      <c r="B1" s="131"/>
      <c r="C1" s="394"/>
      <c r="D1" s="395" t="s">
        <v>574</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96"/>
      <c r="BY1" s="396"/>
      <c r="BZ1" s="396"/>
      <c r="CA1" s="396"/>
      <c r="CB1" s="396"/>
      <c r="CC1" s="396"/>
      <c r="CD1" s="396"/>
      <c r="CE1" s="396"/>
      <c r="CF1" s="396"/>
      <c r="CG1" s="396"/>
      <c r="CH1" s="396"/>
      <c r="CI1" s="396"/>
      <c r="CJ1" s="396"/>
      <c r="CK1" s="396"/>
      <c r="CL1" s="396"/>
      <c r="CM1" s="396"/>
    </row>
    <row r="2" ht="37.5" customHeight="1">
      <c r="A2" s="138"/>
      <c r="B2" s="138"/>
      <c r="C2" s="138"/>
      <c r="D2" s="139" t="s">
        <v>541</v>
      </c>
      <c r="E2" s="15"/>
      <c r="F2" s="15"/>
      <c r="G2" s="16"/>
      <c r="H2" s="140" t="str">
        <f>'DATOS DOCENTES'!B10</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96"/>
      <c r="BY2" s="396"/>
      <c r="BZ2" s="396"/>
      <c r="CA2" s="396"/>
      <c r="CB2" s="396"/>
      <c r="CC2" s="396"/>
      <c r="CD2" s="396"/>
      <c r="CE2" s="396"/>
      <c r="CF2" s="396"/>
      <c r="CG2" s="396"/>
      <c r="CH2" s="396"/>
      <c r="CI2" s="396"/>
      <c r="CJ2" s="396"/>
      <c r="CK2" s="396"/>
      <c r="CL2" s="396"/>
      <c r="CM2" s="396"/>
    </row>
    <row r="3" ht="37.5" customHeight="1">
      <c r="A3" s="138"/>
      <c r="B3" s="138"/>
      <c r="C3" s="138"/>
      <c r="D3" s="139" t="s">
        <v>542</v>
      </c>
      <c r="E3" s="16"/>
      <c r="F3" s="399" t="s">
        <v>837</v>
      </c>
      <c r="G3" s="15"/>
      <c r="H3" s="15"/>
      <c r="I3" s="15"/>
      <c r="J3" s="15"/>
      <c r="K3" s="15"/>
      <c r="L3" s="15"/>
      <c r="M3" s="15"/>
      <c r="N3" s="15"/>
      <c r="O3" s="16"/>
      <c r="P3" s="143"/>
      <c r="Q3" s="143"/>
      <c r="R3" s="143"/>
      <c r="S3" s="143"/>
      <c r="T3" s="143"/>
      <c r="U3" s="138"/>
      <c r="V3" s="139" t="s">
        <v>542</v>
      </c>
      <c r="W3" s="16"/>
      <c r="X3" s="399" t="s">
        <v>838</v>
      </c>
      <c r="Y3" s="15"/>
      <c r="Z3" s="15"/>
      <c r="AA3" s="15"/>
      <c r="AB3" s="15"/>
      <c r="AC3" s="15"/>
      <c r="AD3" s="15"/>
      <c r="AE3" s="15"/>
      <c r="AF3" s="15"/>
      <c r="AG3" s="16"/>
      <c r="AH3" s="141"/>
      <c r="AI3" s="141"/>
      <c r="AJ3" s="141"/>
      <c r="AK3" s="141"/>
      <c r="AL3" s="397"/>
      <c r="AM3" s="141"/>
      <c r="AN3" s="141"/>
      <c r="AO3" s="398" t="s">
        <v>542</v>
      </c>
      <c r="AP3" s="16"/>
      <c r="AQ3" s="399" t="s">
        <v>839</v>
      </c>
      <c r="AR3" s="15"/>
      <c r="AS3" s="15"/>
      <c r="AT3" s="15"/>
      <c r="AU3" s="15"/>
      <c r="AV3" s="15"/>
      <c r="AW3" s="15"/>
      <c r="AX3" s="15"/>
      <c r="AY3" s="15"/>
      <c r="AZ3" s="16"/>
      <c r="BA3" s="141"/>
      <c r="BB3" s="141"/>
      <c r="BC3" s="141"/>
      <c r="BD3" s="141"/>
      <c r="BE3" s="397"/>
      <c r="BF3" s="397"/>
      <c r="BG3" s="397"/>
      <c r="BH3" s="398" t="s">
        <v>542</v>
      </c>
      <c r="BI3" s="16"/>
      <c r="BJ3" s="399" t="s">
        <v>847</v>
      </c>
      <c r="BK3" s="15"/>
      <c r="BL3" s="15"/>
      <c r="BM3" s="15"/>
      <c r="BN3" s="15"/>
      <c r="BO3" s="15"/>
      <c r="BP3" s="15"/>
      <c r="BQ3" s="15"/>
      <c r="BR3" s="15"/>
      <c r="BS3" s="16"/>
      <c r="BT3" s="141"/>
      <c r="BU3" s="141"/>
      <c r="BV3" s="141"/>
      <c r="BW3" s="141"/>
    </row>
    <row r="4" ht="37.5" customHeight="1">
      <c r="A4" s="35"/>
      <c r="B4" s="35"/>
      <c r="C4" s="2"/>
      <c r="D4" s="145" t="s">
        <v>545</v>
      </c>
      <c r="E4" s="15"/>
      <c r="F4" s="15"/>
      <c r="G4" s="15"/>
      <c r="H4" s="15"/>
      <c r="I4" s="15"/>
      <c r="J4" s="15"/>
      <c r="K4" s="15"/>
      <c r="L4" s="15"/>
      <c r="M4" s="15"/>
      <c r="N4" s="16"/>
      <c r="O4" s="146">
        <v>10.0</v>
      </c>
      <c r="P4" s="147"/>
      <c r="Q4" s="147"/>
      <c r="R4" s="147"/>
      <c r="S4" s="147"/>
      <c r="T4" s="2"/>
      <c r="U4" s="2"/>
      <c r="V4" s="145" t="s">
        <v>545</v>
      </c>
      <c r="W4" s="15"/>
      <c r="X4" s="15"/>
      <c r="Y4" s="15"/>
      <c r="Z4" s="15"/>
      <c r="AA4" s="15"/>
      <c r="AB4" s="15"/>
      <c r="AC4" s="15"/>
      <c r="AD4" s="15"/>
      <c r="AE4" s="15"/>
      <c r="AF4" s="16"/>
      <c r="AG4" s="146">
        <v>7.0</v>
      </c>
      <c r="AH4" s="147"/>
      <c r="AI4" s="147"/>
      <c r="AJ4" s="147"/>
      <c r="AK4" s="147" t="s">
        <v>559</v>
      </c>
      <c r="AL4" s="2"/>
      <c r="AM4" s="147"/>
      <c r="AN4" s="147"/>
      <c r="AO4" s="145" t="s">
        <v>545</v>
      </c>
      <c r="AP4" s="15"/>
      <c r="AQ4" s="15"/>
      <c r="AR4" s="15"/>
      <c r="AS4" s="15"/>
      <c r="AT4" s="15"/>
      <c r="AU4" s="15"/>
      <c r="AV4" s="15"/>
      <c r="AW4" s="15"/>
      <c r="AX4" s="15"/>
      <c r="AY4" s="16"/>
      <c r="AZ4" s="146">
        <v>7.0</v>
      </c>
      <c r="BA4" s="396"/>
      <c r="BB4" s="396"/>
      <c r="BC4" s="396"/>
      <c r="BD4" s="396"/>
      <c r="BE4" s="2"/>
      <c r="BF4" s="2"/>
      <c r="BG4" s="2"/>
      <c r="BH4" s="145" t="s">
        <v>545</v>
      </c>
      <c r="BI4" s="15"/>
      <c r="BJ4" s="15"/>
      <c r="BK4" s="15"/>
      <c r="BL4" s="15"/>
      <c r="BM4" s="15"/>
      <c r="BN4" s="15"/>
      <c r="BO4" s="15"/>
      <c r="BP4" s="15"/>
      <c r="BQ4" s="15"/>
      <c r="BR4" s="16"/>
      <c r="BS4" s="146">
        <v>5.0</v>
      </c>
      <c r="BT4" s="147"/>
      <c r="BU4" s="147"/>
      <c r="BV4" s="147"/>
      <c r="BW4" s="147"/>
      <c r="BX4" s="396"/>
      <c r="BY4" s="396"/>
      <c r="BZ4" s="396"/>
      <c r="CA4" s="396"/>
      <c r="CB4" s="396"/>
      <c r="CC4" s="396"/>
      <c r="CD4" s="396"/>
      <c r="CE4" s="396"/>
      <c r="CF4" s="396"/>
      <c r="CG4" s="396"/>
      <c r="CH4" s="396"/>
      <c r="CI4" s="396"/>
      <c r="CJ4" s="396"/>
      <c r="CK4" s="396"/>
      <c r="CL4" s="396"/>
      <c r="CM4" s="396"/>
    </row>
    <row r="5" ht="37.5" customHeight="1">
      <c r="A5" s="35"/>
      <c r="B5" s="35"/>
      <c r="C5" s="2"/>
      <c r="D5" s="22">
        <v>1.0</v>
      </c>
      <c r="E5" s="22">
        <v>2.0</v>
      </c>
      <c r="F5" s="22">
        <v>3.0</v>
      </c>
      <c r="G5" s="22">
        <v>4.0</v>
      </c>
      <c r="H5" s="22">
        <v>5.0</v>
      </c>
      <c r="I5" s="22">
        <v>6.0</v>
      </c>
      <c r="J5" s="22">
        <v>7.0</v>
      </c>
      <c r="K5" s="22">
        <v>8.0</v>
      </c>
      <c r="L5" s="22">
        <v>9.0</v>
      </c>
      <c r="M5" s="22">
        <v>10.0</v>
      </c>
      <c r="N5" s="151" t="s">
        <v>546</v>
      </c>
      <c r="O5" s="152" t="s">
        <v>547</v>
      </c>
      <c r="P5" s="152" t="s">
        <v>548</v>
      </c>
      <c r="Q5" s="152" t="s">
        <v>549</v>
      </c>
      <c r="R5" s="152" t="s">
        <v>550</v>
      </c>
      <c r="S5" s="152" t="s">
        <v>551</v>
      </c>
      <c r="T5" s="22"/>
      <c r="U5" s="22"/>
      <c r="V5" s="22">
        <v>1.0</v>
      </c>
      <c r="W5" s="22">
        <v>2.0</v>
      </c>
      <c r="X5" s="22">
        <v>3.0</v>
      </c>
      <c r="Y5" s="22">
        <v>4.0</v>
      </c>
      <c r="Z5" s="22">
        <v>5.0</v>
      </c>
      <c r="AA5" s="22">
        <v>6.0</v>
      </c>
      <c r="AB5" s="22">
        <v>7.0</v>
      </c>
      <c r="AC5" s="22">
        <v>8.0</v>
      </c>
      <c r="AD5" s="22">
        <v>9.0</v>
      </c>
      <c r="AE5" s="22">
        <v>10.0</v>
      </c>
      <c r="AF5" s="151" t="s">
        <v>546</v>
      </c>
      <c r="AG5" s="152" t="s">
        <v>547</v>
      </c>
      <c r="AH5" s="152" t="s">
        <v>548</v>
      </c>
      <c r="AI5" s="152" t="s">
        <v>549</v>
      </c>
      <c r="AJ5" s="152" t="s">
        <v>550</v>
      </c>
      <c r="AK5" s="152" t="s">
        <v>551</v>
      </c>
      <c r="AL5" s="400"/>
      <c r="AM5" s="400"/>
      <c r="AN5" s="401"/>
      <c r="AO5" s="402">
        <v>1.0</v>
      </c>
      <c r="AP5" s="402">
        <v>2.0</v>
      </c>
      <c r="AQ5" s="402">
        <v>3.0</v>
      </c>
      <c r="AR5" s="402">
        <v>4.0</v>
      </c>
      <c r="AS5" s="402">
        <v>5.0</v>
      </c>
      <c r="AT5" s="402">
        <v>6.0</v>
      </c>
      <c r="AU5" s="402">
        <v>7.0</v>
      </c>
      <c r="AV5" s="402">
        <v>8.0</v>
      </c>
      <c r="AW5" s="402">
        <v>9.0</v>
      </c>
      <c r="AX5" s="402">
        <v>10.0</v>
      </c>
      <c r="AY5" s="152" t="s">
        <v>546</v>
      </c>
      <c r="AZ5" s="152" t="s">
        <v>547</v>
      </c>
      <c r="BA5" s="152" t="s">
        <v>548</v>
      </c>
      <c r="BB5" s="152" t="s">
        <v>549</v>
      </c>
      <c r="BC5" s="152" t="s">
        <v>550</v>
      </c>
      <c r="BD5" s="152" t="s">
        <v>551</v>
      </c>
      <c r="BE5" s="401"/>
      <c r="BF5" s="401"/>
      <c r="BG5" s="401"/>
      <c r="BH5" s="402">
        <v>1.0</v>
      </c>
      <c r="BI5" s="402">
        <v>2.0</v>
      </c>
      <c r="BJ5" s="402">
        <v>3.0</v>
      </c>
      <c r="BK5" s="402">
        <v>4.0</v>
      </c>
      <c r="BL5" s="402">
        <v>5.0</v>
      </c>
      <c r="BM5" s="402">
        <v>6.0</v>
      </c>
      <c r="BN5" s="402">
        <v>7.0</v>
      </c>
      <c r="BO5" s="402">
        <v>8.0</v>
      </c>
      <c r="BP5" s="402">
        <v>9.0</v>
      </c>
      <c r="BQ5" s="402">
        <v>10.0</v>
      </c>
      <c r="BR5" s="152" t="s">
        <v>546</v>
      </c>
      <c r="BS5" s="152" t="s">
        <v>547</v>
      </c>
      <c r="BT5" s="152" t="s">
        <v>548</v>
      </c>
      <c r="BU5" s="152" t="s">
        <v>549</v>
      </c>
      <c r="BV5" s="152" t="s">
        <v>550</v>
      </c>
      <c r="BW5" s="152" t="s">
        <v>551</v>
      </c>
      <c r="BX5" s="396"/>
      <c r="BY5" s="396"/>
      <c r="BZ5" s="396"/>
      <c r="CA5" s="396"/>
      <c r="CB5" s="158" t="s">
        <v>556</v>
      </c>
      <c r="CC5" s="403" t="s">
        <v>110</v>
      </c>
      <c r="CD5" s="396"/>
      <c r="CE5" s="396"/>
      <c r="CF5" s="396"/>
      <c r="CG5" s="396"/>
      <c r="CH5" s="396"/>
      <c r="CI5" s="396"/>
      <c r="CJ5" s="396"/>
      <c r="CK5" s="396"/>
      <c r="CL5" s="396"/>
      <c r="CM5" s="396"/>
    </row>
    <row r="6" ht="30.0" customHeight="1">
      <c r="A6" s="22" t="s">
        <v>552</v>
      </c>
      <c r="B6" s="22" t="s">
        <v>555</v>
      </c>
      <c r="C6" s="157" t="s">
        <v>554</v>
      </c>
      <c r="D6" s="157">
        <v>1.0</v>
      </c>
      <c r="E6" s="157">
        <v>2.0</v>
      </c>
      <c r="F6" s="157">
        <v>8.0</v>
      </c>
      <c r="G6" s="157">
        <v>9.0</v>
      </c>
      <c r="H6" s="157">
        <v>15.0</v>
      </c>
      <c r="I6" s="157">
        <v>16.0</v>
      </c>
      <c r="J6" s="157">
        <v>22.0</v>
      </c>
      <c r="K6" s="157">
        <v>23.0</v>
      </c>
      <c r="L6" s="157">
        <v>29.0</v>
      </c>
      <c r="M6" s="157">
        <v>30.0</v>
      </c>
      <c r="N6" s="43"/>
      <c r="O6" s="43"/>
      <c r="P6" s="43"/>
      <c r="Q6" s="43"/>
      <c r="R6" s="43"/>
      <c r="S6" s="43"/>
      <c r="T6" s="22" t="s">
        <v>555</v>
      </c>
      <c r="U6" s="157" t="s">
        <v>554</v>
      </c>
      <c r="V6" s="157">
        <v>6.0</v>
      </c>
      <c r="W6" s="157">
        <v>7.0</v>
      </c>
      <c r="X6" s="157">
        <v>13.0</v>
      </c>
      <c r="Y6" s="157">
        <v>14.0</v>
      </c>
      <c r="Z6" s="157">
        <v>20.0</v>
      </c>
      <c r="AA6" s="157">
        <v>21.0</v>
      </c>
      <c r="AB6" s="157">
        <v>27.0</v>
      </c>
      <c r="AC6" s="157">
        <v>28.0</v>
      </c>
      <c r="AD6" s="157"/>
      <c r="AE6" s="157"/>
      <c r="AF6" s="43"/>
      <c r="AG6" s="43"/>
      <c r="AH6" s="43"/>
      <c r="AI6" s="43"/>
      <c r="AJ6" s="43"/>
      <c r="AK6" s="43"/>
      <c r="AL6" s="402" t="s">
        <v>552</v>
      </c>
      <c r="AM6" s="402" t="s">
        <v>555</v>
      </c>
      <c r="AN6" s="402" t="s">
        <v>554</v>
      </c>
      <c r="AO6" s="402">
        <v>3.0</v>
      </c>
      <c r="AP6" s="402">
        <v>4.0</v>
      </c>
      <c r="AQ6" s="402">
        <v>10.0</v>
      </c>
      <c r="AR6" s="402">
        <v>11.0</v>
      </c>
      <c r="AS6" s="402">
        <v>17.0</v>
      </c>
      <c r="AT6" s="402">
        <v>18.0</v>
      </c>
      <c r="AU6" s="402">
        <v>24.0</v>
      </c>
      <c r="AV6" s="402">
        <v>25.0</v>
      </c>
      <c r="AW6" s="402"/>
      <c r="AX6" s="402"/>
      <c r="AY6" s="43"/>
      <c r="AZ6" s="43"/>
      <c r="BA6" s="43"/>
      <c r="BB6" s="43"/>
      <c r="BC6" s="43"/>
      <c r="BD6" s="43"/>
      <c r="BE6" s="402" t="s">
        <v>552</v>
      </c>
      <c r="BF6" s="402" t="s">
        <v>555</v>
      </c>
      <c r="BG6" s="402" t="s">
        <v>554</v>
      </c>
      <c r="BH6" s="402">
        <v>1.0</v>
      </c>
      <c r="BI6" s="402">
        <v>2.0</v>
      </c>
      <c r="BJ6" s="402">
        <v>8.0</v>
      </c>
      <c r="BK6" s="402">
        <v>9.0</v>
      </c>
      <c r="BL6" s="402">
        <v>15.0</v>
      </c>
      <c r="BM6" s="402">
        <v>16.0</v>
      </c>
      <c r="BN6" s="402"/>
      <c r="BO6" s="402"/>
      <c r="BP6" s="402"/>
      <c r="BQ6" s="402"/>
      <c r="BR6" s="43"/>
      <c r="BS6" s="43"/>
      <c r="BT6" s="43"/>
      <c r="BU6" s="43"/>
      <c r="BV6" s="43"/>
      <c r="BW6" s="43"/>
      <c r="BX6" s="396"/>
      <c r="BY6" s="396"/>
      <c r="BZ6" s="396"/>
      <c r="CA6" s="396"/>
      <c r="CB6" s="170" t="s">
        <v>540</v>
      </c>
      <c r="CC6" s="403" t="s">
        <v>840</v>
      </c>
      <c r="CD6" s="403"/>
      <c r="CE6" s="396"/>
      <c r="CF6" s="396"/>
      <c r="CG6" s="396"/>
      <c r="CH6" s="396"/>
      <c r="CI6" s="396"/>
      <c r="CJ6" s="396"/>
      <c r="CK6" s="396"/>
      <c r="CL6" s="396"/>
      <c r="CM6" s="396"/>
    </row>
    <row r="7" ht="30.0" customHeight="1">
      <c r="A7" s="160">
        <f>'3A 2025 - 2026 DATOS DEL ESTUDI'!N4</f>
        <v>32586041</v>
      </c>
      <c r="B7" s="160">
        <v>1.0</v>
      </c>
      <c r="C7" s="161" t="str">
        <f>'3A 2025 - 2026 DATOS DEL ESTUDI'!B4</f>
        <v>Jadiel De Jesús Acosta Peña</v>
      </c>
      <c r="D7" s="291" t="s">
        <v>559</v>
      </c>
      <c r="E7" s="162" t="s">
        <v>559</v>
      </c>
      <c r="F7" s="291" t="s">
        <v>559</v>
      </c>
      <c r="G7" s="291" t="s">
        <v>559</v>
      </c>
      <c r="H7" s="162" t="s">
        <v>559</v>
      </c>
      <c r="I7" s="291" t="s">
        <v>559</v>
      </c>
      <c r="J7" s="291" t="s">
        <v>559</v>
      </c>
      <c r="K7" s="162" t="s">
        <v>559</v>
      </c>
      <c r="L7" s="291" t="s">
        <v>559</v>
      </c>
      <c r="M7" s="162" t="s">
        <v>559</v>
      </c>
      <c r="N7" s="162">
        <f t="shared" ref="N7:N51" si="1">IFERROR(COUNTIF(D7:M7,"P")+COUNTIF(D7:M7,"e")+COUNTIF(D7:M7,"t")-INT(COUNTIF(D7:M7,"e")/3)-INT(COUNTIF(D7:M7,"t")/3),"")</f>
        <v>10</v>
      </c>
      <c r="O7" s="164">
        <f t="shared" ref="O7:O51" si="2">IFERROR((N7/$O$4),"")</f>
        <v>1</v>
      </c>
      <c r="P7" s="165">
        <f t="shared" ref="P7:P51" si="3">IFERROR(COUNTIF(D7:M7,"A"),"")</f>
        <v>0</v>
      </c>
      <c r="Q7" s="164">
        <f t="shared" ref="Q7:Q51" si="4">IFERROR((P7/$O$4),"")</f>
        <v>0</v>
      </c>
      <c r="R7" s="166">
        <f t="shared" ref="R7:R51" si="5">IFERROR(COUNTIF(D7:M7,"E"),"")</f>
        <v>0</v>
      </c>
      <c r="S7" s="164">
        <f t="shared" ref="S7:S51" si="6">IFERROR((R7/$O$4),"")</f>
        <v>0</v>
      </c>
      <c r="T7" s="160">
        <v>1.0</v>
      </c>
      <c r="U7" s="161" t="str">
        <f t="shared" ref="U7:U51" si="7">C7</f>
        <v>Jadiel De Jesús Acosta Peña</v>
      </c>
      <c r="V7" s="162" t="s">
        <v>559</v>
      </c>
      <c r="W7" s="162"/>
      <c r="X7" s="162" t="s">
        <v>559</v>
      </c>
      <c r="Y7" s="162" t="s">
        <v>559</v>
      </c>
      <c r="Z7" s="162" t="s">
        <v>559</v>
      </c>
      <c r="AA7" s="162" t="s">
        <v>559</v>
      </c>
      <c r="AB7" s="162" t="s">
        <v>559</v>
      </c>
      <c r="AC7" s="162" t="s">
        <v>559</v>
      </c>
      <c r="AD7" s="359"/>
      <c r="AE7" s="163"/>
      <c r="AF7" s="163">
        <f t="shared" ref="AF7:AF51" si="8">IFERROR(COUNTIF(V7:AE7,"P")+COUNTIF(V7:AE7,"e")+COUNTIF(V7:AE7,"t")-INT(COUNTIF(V7:AE7,"e")/3)-INT(COUNTIF(V7:AE7,"t")/3),"")</f>
        <v>7</v>
      </c>
      <c r="AG7" s="164">
        <f t="shared" ref="AG7:AG51" si="9">IFERROR(AF7/$AG$4,"")</f>
        <v>1</v>
      </c>
      <c r="AH7" s="166">
        <f t="shared" ref="AH7:AH51" si="10">IFERROR(COUNTIF(V7:AE7,"A"),"")</f>
        <v>0</v>
      </c>
      <c r="AI7" s="164">
        <f t="shared" ref="AI7:AI51" si="11">IFERROR((AH7/$AG$4),"")</f>
        <v>0</v>
      </c>
      <c r="AJ7" s="166">
        <f t="shared" ref="AJ7:AJ51" si="12">IFERROR(COUNTIF(V7:AE7,"E"),"")</f>
        <v>0</v>
      </c>
      <c r="AK7" s="164">
        <f>IFERROR((AJ7/$AG$4),"")</f>
        <v>0</v>
      </c>
      <c r="AL7" s="404">
        <f t="shared" ref="AL7:AL51" si="13">A7</f>
        <v>32586041</v>
      </c>
      <c r="AM7" s="160">
        <v>1.0</v>
      </c>
      <c r="AN7" s="405" t="str">
        <f t="shared" ref="AN7:AN51" si="14">C7</f>
        <v>Jadiel De Jesús Acosta Peña</v>
      </c>
      <c r="AO7" s="162" t="s">
        <v>559</v>
      </c>
      <c r="AP7" s="162" t="s">
        <v>559</v>
      </c>
      <c r="AQ7" s="162"/>
      <c r="AR7" s="162" t="s">
        <v>559</v>
      </c>
      <c r="AS7" s="162"/>
      <c r="AT7" s="162"/>
      <c r="AU7" s="291" t="s">
        <v>559</v>
      </c>
      <c r="AV7" s="162" t="s">
        <v>559</v>
      </c>
      <c r="AW7" s="162"/>
      <c r="AX7" s="164"/>
      <c r="AY7" s="166">
        <f t="shared" ref="AY7:AY51" si="15">IFERROR(COUNTIF(AO7:AX7,"P")+COUNTIF(AO7:AX7,"e")+COUNTIF(AO7:AX7,"t")-INT(COUNTIF(AO7:AX7,"e")/3)-INT(COUNTIF(AO7:AX7,"t")/3),"")</f>
        <v>5</v>
      </c>
      <c r="AZ7" s="407">
        <f t="shared" ref="AZ7:AZ51" si="16">IFERROR(AY7/$AZ$4,"")</f>
        <v>0.7142857143</v>
      </c>
      <c r="BA7" s="406">
        <f t="shared" ref="BA7:BA51" si="17">IFERROR(COUNTIF(AO7:AX7,"A"),"")</f>
        <v>0</v>
      </c>
      <c r="BB7" s="406">
        <f t="shared" ref="BB7:BB51" si="18">IFERROR((BA7/$AG$4),"")</f>
        <v>0</v>
      </c>
      <c r="BC7" s="406">
        <f t="shared" ref="BC7:BC51" si="19">IFERROR(COUNTIF(AO7:AX7,"E"),"")</f>
        <v>0</v>
      </c>
      <c r="BD7" s="406">
        <f t="shared" ref="BD7:BD51" si="20">IFERROR((BC7/$AG$4),"")</f>
        <v>0</v>
      </c>
      <c r="BE7" s="22">
        <f t="shared" ref="BE7:BE51" si="21">A7</f>
        <v>32586041</v>
      </c>
      <c r="BF7" s="193">
        <v>1.0</v>
      </c>
      <c r="BG7" s="405" t="str">
        <f t="shared" ref="BG7:BG51" si="22">C7</f>
        <v>Jadiel De Jesús Acosta Peña</v>
      </c>
      <c r="BH7" s="162"/>
      <c r="BI7" s="162" t="s">
        <v>559</v>
      </c>
      <c r="BJ7" s="162" t="s">
        <v>559</v>
      </c>
      <c r="BK7" s="162" t="s">
        <v>905</v>
      </c>
      <c r="BL7" s="162" t="s">
        <v>559</v>
      </c>
      <c r="BM7" s="402" t="s">
        <v>559</v>
      </c>
      <c r="BN7" s="402"/>
      <c r="BO7" s="402"/>
      <c r="BP7" s="402"/>
      <c r="BQ7" s="402"/>
      <c r="BR7" s="472">
        <f t="shared" ref="BR7:BR51" si="23">IFERROR(COUNTIF(BH7:BQ7,"P")+COUNTIF(BH7:BQ7,"e")+COUNTIF(BH7:BQ7,"t")-INT(COUNTIF(BH7:BQ7,"e")/3)-INT(COUNTIF(BH7:BQ7,"t")/3),"")</f>
        <v>4</v>
      </c>
      <c r="BS7" s="164">
        <f t="shared" ref="BS7:BS51" si="24">IFERROR(BR7/$BS$4,"")</f>
        <v>0.8</v>
      </c>
      <c r="BT7" s="164"/>
      <c r="BU7" s="164"/>
      <c r="BV7" s="164"/>
      <c r="BW7" s="164"/>
      <c r="BX7" s="410"/>
      <c r="BY7" s="410"/>
      <c r="BZ7" s="410"/>
      <c r="CA7" s="410"/>
      <c r="CB7" s="170" t="s">
        <v>561</v>
      </c>
      <c r="CC7" s="403" t="s">
        <v>841</v>
      </c>
      <c r="CD7" s="410"/>
      <c r="CE7" s="410"/>
      <c r="CF7" s="410"/>
      <c r="CG7" s="410"/>
      <c r="CH7" s="410"/>
      <c r="CI7" s="410"/>
      <c r="CJ7" s="410"/>
      <c r="CK7" s="410"/>
      <c r="CL7" s="410"/>
      <c r="CM7" s="410"/>
    </row>
    <row r="8" ht="30.0" customHeight="1">
      <c r="A8" s="160">
        <f>'3A 2025 - 2026 DATOS DEL ESTUDI'!N5</f>
        <v>6954636</v>
      </c>
      <c r="B8" s="160">
        <v>2.0</v>
      </c>
      <c r="C8" s="161" t="str">
        <f>'3A 2025 - 2026 DATOS DEL ESTUDI'!B5</f>
        <v>Daniel  Elía Almonte Martínez</v>
      </c>
      <c r="D8" s="291" t="s">
        <v>559</v>
      </c>
      <c r="E8" s="162" t="s">
        <v>559</v>
      </c>
      <c r="F8" s="291" t="s">
        <v>559</v>
      </c>
      <c r="G8" s="291" t="s">
        <v>559</v>
      </c>
      <c r="H8" s="162" t="s">
        <v>559</v>
      </c>
      <c r="I8" s="291" t="s">
        <v>559</v>
      </c>
      <c r="J8" s="291" t="s">
        <v>559</v>
      </c>
      <c r="K8" s="162" t="s">
        <v>559</v>
      </c>
      <c r="L8" s="291" t="s">
        <v>559</v>
      </c>
      <c r="M8" s="162" t="s">
        <v>559</v>
      </c>
      <c r="N8" s="162">
        <f t="shared" si="1"/>
        <v>10</v>
      </c>
      <c r="O8" s="164">
        <f t="shared" si="2"/>
        <v>1</v>
      </c>
      <c r="P8" s="165">
        <f t="shared" si="3"/>
        <v>0</v>
      </c>
      <c r="Q8" s="164">
        <f t="shared" si="4"/>
        <v>0</v>
      </c>
      <c r="R8" s="166">
        <f t="shared" si="5"/>
        <v>0</v>
      </c>
      <c r="S8" s="164">
        <f t="shared" si="6"/>
        <v>0</v>
      </c>
      <c r="T8" s="160">
        <v>2.0</v>
      </c>
      <c r="U8" s="161" t="str">
        <f t="shared" si="7"/>
        <v>Daniel  Elía Almonte Martínez</v>
      </c>
      <c r="V8" s="162" t="s">
        <v>559</v>
      </c>
      <c r="W8" s="162"/>
      <c r="X8" s="162" t="s">
        <v>559</v>
      </c>
      <c r="Y8" s="162" t="s">
        <v>559</v>
      </c>
      <c r="Z8" s="162" t="s">
        <v>559</v>
      </c>
      <c r="AA8" s="162" t="s">
        <v>559</v>
      </c>
      <c r="AB8" s="162" t="s">
        <v>559</v>
      </c>
      <c r="AC8" s="162" t="s">
        <v>559</v>
      </c>
      <c r="AD8" s="361"/>
      <c r="AE8" s="163"/>
      <c r="AF8" s="163">
        <f t="shared" si="8"/>
        <v>7</v>
      </c>
      <c r="AG8" s="164">
        <f t="shared" si="9"/>
        <v>1</v>
      </c>
      <c r="AH8" s="166">
        <f t="shared" si="10"/>
        <v>0</v>
      </c>
      <c r="AI8" s="164">
        <f t="shared" si="11"/>
        <v>0</v>
      </c>
      <c r="AJ8" s="166">
        <f t="shared" si="12"/>
        <v>0</v>
      </c>
      <c r="AK8" s="164"/>
      <c r="AL8" s="404">
        <f t="shared" si="13"/>
        <v>6954636</v>
      </c>
      <c r="AM8" s="160">
        <v>2.0</v>
      </c>
      <c r="AN8" s="405" t="str">
        <f t="shared" si="14"/>
        <v>Daniel  Elía Almonte Martínez</v>
      </c>
      <c r="AO8" s="162" t="s">
        <v>559</v>
      </c>
      <c r="AP8" s="162" t="s">
        <v>559</v>
      </c>
      <c r="AQ8" s="162"/>
      <c r="AR8" s="162" t="s">
        <v>578</v>
      </c>
      <c r="AS8" s="162"/>
      <c r="AT8" s="162"/>
      <c r="AU8" s="321" t="s">
        <v>559</v>
      </c>
      <c r="AV8" s="162" t="s">
        <v>559</v>
      </c>
      <c r="AW8" s="162"/>
      <c r="AX8" s="164"/>
      <c r="AY8" s="166">
        <f t="shared" si="15"/>
        <v>5</v>
      </c>
      <c r="AZ8" s="407">
        <f t="shared" si="16"/>
        <v>0.7142857143</v>
      </c>
      <c r="BA8" s="406">
        <f t="shared" si="17"/>
        <v>0</v>
      </c>
      <c r="BB8" s="406">
        <f t="shared" si="18"/>
        <v>0</v>
      </c>
      <c r="BC8" s="406">
        <f t="shared" si="19"/>
        <v>1</v>
      </c>
      <c r="BD8" s="406">
        <f t="shared" si="20"/>
        <v>0.1428571429</v>
      </c>
      <c r="BE8" s="22">
        <f t="shared" si="21"/>
        <v>6954636</v>
      </c>
      <c r="BF8" s="411">
        <v>2.0</v>
      </c>
      <c r="BG8" s="405" t="str">
        <f t="shared" si="22"/>
        <v>Daniel  Elía Almonte Martínez</v>
      </c>
      <c r="BH8" s="479"/>
      <c r="BI8" s="480" t="s">
        <v>559</v>
      </c>
      <c r="BJ8" s="162" t="s">
        <v>559</v>
      </c>
      <c r="BK8" s="479" t="s">
        <v>559</v>
      </c>
      <c r="BL8" s="479" t="s">
        <v>559</v>
      </c>
      <c r="BM8" s="479" t="s">
        <v>559</v>
      </c>
      <c r="BN8" s="481"/>
      <c r="BO8" s="481"/>
      <c r="BP8" s="481"/>
      <c r="BQ8" s="481"/>
      <c r="BR8" s="482">
        <f t="shared" si="23"/>
        <v>5</v>
      </c>
      <c r="BS8" s="164">
        <f t="shared" si="24"/>
        <v>1</v>
      </c>
      <c r="BT8" s="414"/>
      <c r="BU8" s="414"/>
      <c r="BV8" s="414"/>
      <c r="BW8" s="414"/>
      <c r="CB8" s="170" t="s">
        <v>563</v>
      </c>
      <c r="CC8" s="403" t="s">
        <v>842</v>
      </c>
    </row>
    <row r="9" ht="30.0" customHeight="1">
      <c r="A9" s="160">
        <f>'3A 2025 - 2026 DATOS DEL ESTUDI'!N6</f>
        <v>32743589</v>
      </c>
      <c r="B9" s="160">
        <v>3.0</v>
      </c>
      <c r="C9" s="161" t="str">
        <f>'3A 2025 - 2026 DATOS DEL ESTUDI'!B6</f>
        <v>Isaac  Ángeles Liriano</v>
      </c>
      <c r="D9" s="291" t="s">
        <v>559</v>
      </c>
      <c r="E9" s="162" t="s">
        <v>559</v>
      </c>
      <c r="F9" s="291" t="s">
        <v>559</v>
      </c>
      <c r="G9" s="291" t="s">
        <v>559</v>
      </c>
      <c r="H9" s="162" t="s">
        <v>559</v>
      </c>
      <c r="I9" s="291" t="s">
        <v>559</v>
      </c>
      <c r="J9" s="291" t="s">
        <v>559</v>
      </c>
      <c r="K9" s="162" t="s">
        <v>559</v>
      </c>
      <c r="L9" s="291" t="s">
        <v>559</v>
      </c>
      <c r="M9" s="162" t="s">
        <v>559</v>
      </c>
      <c r="N9" s="162">
        <f t="shared" si="1"/>
        <v>10</v>
      </c>
      <c r="O9" s="164">
        <f t="shared" si="2"/>
        <v>1</v>
      </c>
      <c r="P9" s="165">
        <f t="shared" si="3"/>
        <v>0</v>
      </c>
      <c r="Q9" s="164">
        <f t="shared" si="4"/>
        <v>0</v>
      </c>
      <c r="R9" s="166">
        <f t="shared" si="5"/>
        <v>0</v>
      </c>
      <c r="S9" s="164">
        <f t="shared" si="6"/>
        <v>0</v>
      </c>
      <c r="T9" s="160">
        <v>3.0</v>
      </c>
      <c r="U9" s="161" t="str">
        <f t="shared" si="7"/>
        <v>Isaac  Ángeles Liriano</v>
      </c>
      <c r="V9" s="162" t="s">
        <v>559</v>
      </c>
      <c r="W9" s="162"/>
      <c r="X9" s="162" t="s">
        <v>559</v>
      </c>
      <c r="Y9" s="162" t="s">
        <v>559</v>
      </c>
      <c r="Z9" s="162" t="s">
        <v>559</v>
      </c>
      <c r="AA9" s="162" t="s">
        <v>579</v>
      </c>
      <c r="AB9" s="162" t="s">
        <v>559</v>
      </c>
      <c r="AC9" s="162" t="s">
        <v>559</v>
      </c>
      <c r="AD9" s="359"/>
      <c r="AE9" s="163"/>
      <c r="AF9" s="163">
        <f t="shared" si="8"/>
        <v>6</v>
      </c>
      <c r="AG9" s="164">
        <f t="shared" si="9"/>
        <v>0.8571428571</v>
      </c>
      <c r="AH9" s="166">
        <f t="shared" si="10"/>
        <v>1</v>
      </c>
      <c r="AI9" s="164">
        <f t="shared" si="11"/>
        <v>0.1428571429</v>
      </c>
      <c r="AJ9" s="166">
        <f t="shared" si="12"/>
        <v>0</v>
      </c>
      <c r="AK9" s="164"/>
      <c r="AL9" s="404">
        <f t="shared" si="13"/>
        <v>32743589</v>
      </c>
      <c r="AM9" s="160">
        <v>3.0</v>
      </c>
      <c r="AN9" s="405" t="str">
        <f t="shared" si="14"/>
        <v>Isaac  Ángeles Liriano</v>
      </c>
      <c r="AO9" s="162" t="s">
        <v>559</v>
      </c>
      <c r="AP9" s="162" t="s">
        <v>559</v>
      </c>
      <c r="AQ9" s="162"/>
      <c r="AR9" s="162" t="s">
        <v>559</v>
      </c>
      <c r="AS9" s="162"/>
      <c r="AT9" s="162"/>
      <c r="AU9" s="291" t="s">
        <v>579</v>
      </c>
      <c r="AV9" s="162" t="s">
        <v>559</v>
      </c>
      <c r="AW9" s="162"/>
      <c r="AX9" s="164"/>
      <c r="AY9" s="166">
        <f t="shared" si="15"/>
        <v>4</v>
      </c>
      <c r="AZ9" s="407">
        <f t="shared" si="16"/>
        <v>0.5714285714</v>
      </c>
      <c r="BA9" s="406">
        <f t="shared" si="17"/>
        <v>1</v>
      </c>
      <c r="BB9" s="406">
        <f t="shared" si="18"/>
        <v>0.1428571429</v>
      </c>
      <c r="BC9" s="406">
        <f t="shared" si="19"/>
        <v>0</v>
      </c>
      <c r="BD9" s="406">
        <f t="shared" si="20"/>
        <v>0</v>
      </c>
      <c r="BE9" s="22">
        <f t="shared" si="21"/>
        <v>32743589</v>
      </c>
      <c r="BF9" s="193">
        <v>3.0</v>
      </c>
      <c r="BG9" s="405" t="str">
        <f t="shared" si="22"/>
        <v>Isaac  Ángeles Liriano</v>
      </c>
      <c r="BH9" s="479"/>
      <c r="BI9" s="479" t="s">
        <v>559</v>
      </c>
      <c r="BJ9" s="162" t="s">
        <v>559</v>
      </c>
      <c r="BK9" s="479" t="s">
        <v>559</v>
      </c>
      <c r="BL9" s="479" t="s">
        <v>579</v>
      </c>
      <c r="BM9" s="479" t="s">
        <v>579</v>
      </c>
      <c r="BN9" s="481"/>
      <c r="BO9" s="481"/>
      <c r="BP9" s="481"/>
      <c r="BQ9" s="481"/>
      <c r="BR9" s="482">
        <f t="shared" si="23"/>
        <v>3</v>
      </c>
      <c r="BS9" s="164">
        <f t="shared" si="24"/>
        <v>0.6</v>
      </c>
      <c r="BT9" s="414"/>
      <c r="BU9" s="414"/>
      <c r="BV9" s="414"/>
      <c r="BW9" s="414"/>
      <c r="CB9" s="170" t="s">
        <v>565</v>
      </c>
      <c r="CC9" s="403" t="s">
        <v>843</v>
      </c>
    </row>
    <row r="10" ht="30.0" customHeight="1">
      <c r="A10" s="160">
        <f>'3A 2025 - 2026 DATOS DEL ESTUDI'!N7</f>
        <v>32899338</v>
      </c>
      <c r="B10" s="160">
        <v>4.0</v>
      </c>
      <c r="C10" s="161" t="str">
        <f>'3A 2025 - 2026 DATOS DEL ESTUDI'!B7</f>
        <v>Melaniee  Aquino  Estrella</v>
      </c>
      <c r="D10" s="291" t="s">
        <v>559</v>
      </c>
      <c r="E10" s="162" t="s">
        <v>559</v>
      </c>
      <c r="F10" s="291" t="s">
        <v>559</v>
      </c>
      <c r="G10" s="291" t="s">
        <v>559</v>
      </c>
      <c r="H10" s="162" t="s">
        <v>559</v>
      </c>
      <c r="I10" s="291" t="s">
        <v>559</v>
      </c>
      <c r="J10" s="291" t="s">
        <v>559</v>
      </c>
      <c r="K10" s="162" t="s">
        <v>559</v>
      </c>
      <c r="L10" s="291" t="s">
        <v>559</v>
      </c>
      <c r="M10" s="162" t="s">
        <v>559</v>
      </c>
      <c r="N10" s="162">
        <f t="shared" si="1"/>
        <v>10</v>
      </c>
      <c r="O10" s="164">
        <f t="shared" si="2"/>
        <v>1</v>
      </c>
      <c r="P10" s="165">
        <f t="shared" si="3"/>
        <v>0</v>
      </c>
      <c r="Q10" s="164">
        <f t="shared" si="4"/>
        <v>0</v>
      </c>
      <c r="R10" s="166">
        <f t="shared" si="5"/>
        <v>0</v>
      </c>
      <c r="S10" s="164">
        <f t="shared" si="6"/>
        <v>0</v>
      </c>
      <c r="T10" s="160">
        <v>4.0</v>
      </c>
      <c r="U10" s="161" t="str">
        <f t="shared" si="7"/>
        <v>Melaniee  Aquino  Estrella</v>
      </c>
      <c r="V10" s="162" t="s">
        <v>559</v>
      </c>
      <c r="W10" s="162"/>
      <c r="X10" s="162" t="s">
        <v>559</v>
      </c>
      <c r="Y10" s="162" t="s">
        <v>559</v>
      </c>
      <c r="Z10" s="162" t="s">
        <v>559</v>
      </c>
      <c r="AA10" s="162" t="s">
        <v>559</v>
      </c>
      <c r="AB10" s="162" t="s">
        <v>579</v>
      </c>
      <c r="AC10" s="162" t="s">
        <v>559</v>
      </c>
      <c r="AD10" s="362"/>
      <c r="AE10" s="163"/>
      <c r="AF10" s="163">
        <f t="shared" si="8"/>
        <v>6</v>
      </c>
      <c r="AG10" s="164">
        <f t="shared" si="9"/>
        <v>0.8571428571</v>
      </c>
      <c r="AH10" s="166">
        <f t="shared" si="10"/>
        <v>1</v>
      </c>
      <c r="AI10" s="164">
        <f t="shared" si="11"/>
        <v>0.1428571429</v>
      </c>
      <c r="AJ10" s="166">
        <f t="shared" si="12"/>
        <v>0</v>
      </c>
      <c r="AK10" s="164"/>
      <c r="AL10" s="404">
        <f t="shared" si="13"/>
        <v>32899338</v>
      </c>
      <c r="AM10" s="160">
        <v>4.0</v>
      </c>
      <c r="AN10" s="405" t="str">
        <f t="shared" si="14"/>
        <v>Melaniee  Aquino  Estrella</v>
      </c>
      <c r="AO10" s="162" t="s">
        <v>559</v>
      </c>
      <c r="AP10" s="162" t="s">
        <v>559</v>
      </c>
      <c r="AQ10" s="162"/>
      <c r="AR10" s="162" t="s">
        <v>559</v>
      </c>
      <c r="AS10" s="163"/>
      <c r="AT10" s="163"/>
      <c r="AU10" s="483" t="s">
        <v>579</v>
      </c>
      <c r="AV10" s="162" t="s">
        <v>559</v>
      </c>
      <c r="AW10" s="162"/>
      <c r="AX10" s="164"/>
      <c r="AY10" s="166">
        <f t="shared" si="15"/>
        <v>4</v>
      </c>
      <c r="AZ10" s="407">
        <f t="shared" si="16"/>
        <v>0.5714285714</v>
      </c>
      <c r="BA10" s="406">
        <f t="shared" si="17"/>
        <v>1</v>
      </c>
      <c r="BB10" s="406">
        <f t="shared" si="18"/>
        <v>0.1428571429</v>
      </c>
      <c r="BC10" s="406">
        <f t="shared" si="19"/>
        <v>0</v>
      </c>
      <c r="BD10" s="406">
        <f t="shared" si="20"/>
        <v>0</v>
      </c>
      <c r="BE10" s="22">
        <f t="shared" si="21"/>
        <v>32899338</v>
      </c>
      <c r="BF10" s="411">
        <v>4.0</v>
      </c>
      <c r="BG10" s="405" t="str">
        <f t="shared" si="22"/>
        <v>Melaniee  Aquino  Estrella</v>
      </c>
      <c r="BH10" s="481"/>
      <c r="BI10" s="479" t="s">
        <v>559</v>
      </c>
      <c r="BJ10" s="162" t="s">
        <v>559</v>
      </c>
      <c r="BK10" s="479" t="s">
        <v>559</v>
      </c>
      <c r="BL10" s="479" t="s">
        <v>559</v>
      </c>
      <c r="BM10" s="479" t="s">
        <v>579</v>
      </c>
      <c r="BN10" s="481"/>
      <c r="BO10" s="481"/>
      <c r="BP10" s="481"/>
      <c r="BQ10" s="481"/>
      <c r="BR10" s="482">
        <f t="shared" si="23"/>
        <v>4</v>
      </c>
      <c r="BS10" s="164">
        <f t="shared" si="24"/>
        <v>0.8</v>
      </c>
      <c r="BT10" s="414"/>
      <c r="BU10" s="414"/>
      <c r="BV10" s="414"/>
      <c r="BW10" s="414"/>
      <c r="CB10" s="170" t="s">
        <v>567</v>
      </c>
      <c r="CC10" s="403" t="s">
        <v>844</v>
      </c>
    </row>
    <row r="11" ht="30.0" customHeight="1">
      <c r="A11" s="160">
        <f>'3A 2025 - 2026 DATOS DEL ESTUDI'!N8</f>
        <v>33109621</v>
      </c>
      <c r="B11" s="160">
        <v>5.0</v>
      </c>
      <c r="C11" s="161" t="str">
        <f>'3A 2025 - 2026 DATOS DEL ESTUDI'!B8</f>
        <v>Jennifer  Asenjo  De Los Santos TRANSFERIDA 10/12/25</v>
      </c>
      <c r="D11" s="291" t="s">
        <v>578</v>
      </c>
      <c r="E11" s="162" t="s">
        <v>578</v>
      </c>
      <c r="F11" s="291" t="s">
        <v>559</v>
      </c>
      <c r="G11" s="291" t="s">
        <v>559</v>
      </c>
      <c r="H11" s="162" t="s">
        <v>559</v>
      </c>
      <c r="I11" s="291" t="s">
        <v>559</v>
      </c>
      <c r="J11" s="291" t="s">
        <v>559</v>
      </c>
      <c r="K11" s="162" t="s">
        <v>559</v>
      </c>
      <c r="L11" s="291" t="s">
        <v>578</v>
      </c>
      <c r="M11" s="162" t="s">
        <v>559</v>
      </c>
      <c r="N11" s="162">
        <f t="shared" si="1"/>
        <v>9</v>
      </c>
      <c r="O11" s="164">
        <f t="shared" si="2"/>
        <v>0.9</v>
      </c>
      <c r="P11" s="165">
        <f t="shared" si="3"/>
        <v>0</v>
      </c>
      <c r="Q11" s="164">
        <f t="shared" si="4"/>
        <v>0</v>
      </c>
      <c r="R11" s="166">
        <f t="shared" si="5"/>
        <v>3</v>
      </c>
      <c r="S11" s="164">
        <f t="shared" si="6"/>
        <v>0.3</v>
      </c>
      <c r="T11" s="160">
        <v>5.0</v>
      </c>
      <c r="U11" s="161" t="str">
        <f t="shared" si="7"/>
        <v>Jennifer  Asenjo  De Los Santos TRANSFERIDA 10/12/25</v>
      </c>
      <c r="V11" s="162" t="s">
        <v>559</v>
      </c>
      <c r="W11" s="162"/>
      <c r="X11" s="162" t="s">
        <v>559</v>
      </c>
      <c r="Y11" s="162" t="s">
        <v>559</v>
      </c>
      <c r="Z11" s="162" t="s">
        <v>559</v>
      </c>
      <c r="AA11" s="162" t="s">
        <v>559</v>
      </c>
      <c r="AB11" s="162" t="s">
        <v>559</v>
      </c>
      <c r="AC11" s="162" t="s">
        <v>559</v>
      </c>
      <c r="AD11" s="359"/>
      <c r="AE11" s="163"/>
      <c r="AF11" s="163">
        <f t="shared" si="8"/>
        <v>7</v>
      </c>
      <c r="AG11" s="164">
        <f t="shared" si="9"/>
        <v>1</v>
      </c>
      <c r="AH11" s="166">
        <f t="shared" si="10"/>
        <v>0</v>
      </c>
      <c r="AI11" s="164">
        <f t="shared" si="11"/>
        <v>0</v>
      </c>
      <c r="AJ11" s="166">
        <f t="shared" si="12"/>
        <v>0</v>
      </c>
      <c r="AK11" s="164"/>
      <c r="AL11" s="404">
        <f t="shared" si="13"/>
        <v>33109621</v>
      </c>
      <c r="AM11" s="160">
        <v>5.0</v>
      </c>
      <c r="AN11" s="405" t="str">
        <f t="shared" si="14"/>
        <v>Jennifer  Asenjo  De Los Santos TRANSFERIDA 10/12/25</v>
      </c>
      <c r="AO11" s="162" t="s">
        <v>559</v>
      </c>
      <c r="AP11" s="162" t="s">
        <v>578</v>
      </c>
      <c r="AQ11" s="162"/>
      <c r="AR11" s="162" t="s">
        <v>559</v>
      </c>
      <c r="AS11" s="162"/>
      <c r="AT11" s="162"/>
      <c r="AU11" s="291" t="s">
        <v>559</v>
      </c>
      <c r="AV11" s="162" t="s">
        <v>559</v>
      </c>
      <c r="AW11" s="162"/>
      <c r="AX11" s="164"/>
      <c r="AY11" s="166">
        <f t="shared" si="15"/>
        <v>5</v>
      </c>
      <c r="AZ11" s="407">
        <f t="shared" si="16"/>
        <v>0.7142857143</v>
      </c>
      <c r="BA11" s="406">
        <f t="shared" si="17"/>
        <v>0</v>
      </c>
      <c r="BB11" s="406">
        <f t="shared" si="18"/>
        <v>0</v>
      </c>
      <c r="BC11" s="406">
        <f t="shared" si="19"/>
        <v>1</v>
      </c>
      <c r="BD11" s="406">
        <f t="shared" si="20"/>
        <v>0.1428571429</v>
      </c>
      <c r="BE11" s="22">
        <f t="shared" si="21"/>
        <v>33109621</v>
      </c>
      <c r="BF11" s="193">
        <v>5.0</v>
      </c>
      <c r="BG11" s="405" t="str">
        <f t="shared" si="22"/>
        <v>Jennifer  Asenjo  De Los Santos TRANSFERIDA 10/12/25</v>
      </c>
      <c r="BH11" s="479"/>
      <c r="BI11" s="479" t="s">
        <v>559</v>
      </c>
      <c r="BJ11" s="162" t="s">
        <v>579</v>
      </c>
      <c r="BK11" s="479" t="s">
        <v>559</v>
      </c>
      <c r="BL11" s="481"/>
      <c r="BM11" s="481"/>
      <c r="BN11" s="481"/>
      <c r="BO11" s="481"/>
      <c r="BP11" s="481"/>
      <c r="BQ11" s="481"/>
      <c r="BR11" s="482">
        <f t="shared" si="23"/>
        <v>2</v>
      </c>
      <c r="BS11" s="164">
        <f t="shared" si="24"/>
        <v>0.4</v>
      </c>
      <c r="BT11" s="414"/>
      <c r="BU11" s="414"/>
      <c r="BV11" s="414"/>
      <c r="BW11" s="414"/>
      <c r="CB11" s="170" t="s">
        <v>569</v>
      </c>
      <c r="CC11" s="403" t="s">
        <v>845</v>
      </c>
    </row>
    <row r="12" ht="30.0" customHeight="1">
      <c r="A12" s="160">
        <f>'3A 2025 - 2026 DATOS DEL ESTUDI'!N9</f>
        <v>32678295</v>
      </c>
      <c r="B12" s="160">
        <v>6.0</v>
      </c>
      <c r="C12" s="161" t="str">
        <f>'3A 2025 - 2026 DATOS DEL ESTUDI'!B9</f>
        <v>Leshlie Crismayri Bautista Quezada</v>
      </c>
      <c r="D12" s="291" t="s">
        <v>559</v>
      </c>
      <c r="E12" s="162" t="s">
        <v>559</v>
      </c>
      <c r="F12" s="291" t="s">
        <v>559</v>
      </c>
      <c r="G12" s="291" t="s">
        <v>559</v>
      </c>
      <c r="H12" s="162" t="s">
        <v>559</v>
      </c>
      <c r="I12" s="291" t="s">
        <v>559</v>
      </c>
      <c r="J12" s="291" t="s">
        <v>559</v>
      </c>
      <c r="K12" s="162" t="s">
        <v>559</v>
      </c>
      <c r="L12" s="291" t="s">
        <v>559</v>
      </c>
      <c r="M12" s="162" t="s">
        <v>559</v>
      </c>
      <c r="N12" s="162">
        <f t="shared" si="1"/>
        <v>10</v>
      </c>
      <c r="O12" s="164">
        <f t="shared" si="2"/>
        <v>1</v>
      </c>
      <c r="P12" s="165">
        <f t="shared" si="3"/>
        <v>0</v>
      </c>
      <c r="Q12" s="164">
        <f t="shared" si="4"/>
        <v>0</v>
      </c>
      <c r="R12" s="166">
        <f t="shared" si="5"/>
        <v>0</v>
      </c>
      <c r="S12" s="164">
        <f t="shared" si="6"/>
        <v>0</v>
      </c>
      <c r="T12" s="160">
        <v>6.0</v>
      </c>
      <c r="U12" s="161" t="str">
        <f t="shared" si="7"/>
        <v>Leshlie Crismayri Bautista Quezada</v>
      </c>
      <c r="V12" s="162" t="s">
        <v>559</v>
      </c>
      <c r="W12" s="162"/>
      <c r="X12" s="162" t="s">
        <v>559</v>
      </c>
      <c r="Y12" s="162" t="s">
        <v>559</v>
      </c>
      <c r="Z12" s="162" t="s">
        <v>559</v>
      </c>
      <c r="AA12" s="162" t="s">
        <v>559</v>
      </c>
      <c r="AB12" s="162" t="s">
        <v>559</v>
      </c>
      <c r="AC12" s="162" t="s">
        <v>559</v>
      </c>
      <c r="AD12" s="361"/>
      <c r="AE12" s="163"/>
      <c r="AF12" s="163">
        <f t="shared" si="8"/>
        <v>7</v>
      </c>
      <c r="AG12" s="164">
        <f t="shared" si="9"/>
        <v>1</v>
      </c>
      <c r="AH12" s="166">
        <f t="shared" si="10"/>
        <v>0</v>
      </c>
      <c r="AI12" s="164">
        <f t="shared" si="11"/>
        <v>0</v>
      </c>
      <c r="AJ12" s="166">
        <f t="shared" si="12"/>
        <v>0</v>
      </c>
      <c r="AK12" s="164"/>
      <c r="AL12" s="404">
        <f t="shared" si="13"/>
        <v>32678295</v>
      </c>
      <c r="AM12" s="160">
        <v>6.0</v>
      </c>
      <c r="AN12" s="405" t="str">
        <f t="shared" si="14"/>
        <v>Leshlie Crismayri Bautista Quezada</v>
      </c>
      <c r="AO12" s="162" t="s">
        <v>559</v>
      </c>
      <c r="AP12" s="162" t="s">
        <v>559</v>
      </c>
      <c r="AQ12" s="162"/>
      <c r="AR12" s="162" t="s">
        <v>559</v>
      </c>
      <c r="AS12" s="162"/>
      <c r="AT12" s="162"/>
      <c r="AU12" s="321" t="s">
        <v>559</v>
      </c>
      <c r="AV12" s="162" t="s">
        <v>559</v>
      </c>
      <c r="AW12" s="162"/>
      <c r="AX12" s="164"/>
      <c r="AY12" s="166">
        <f t="shared" si="15"/>
        <v>5</v>
      </c>
      <c r="AZ12" s="407">
        <f t="shared" si="16"/>
        <v>0.7142857143</v>
      </c>
      <c r="BA12" s="406">
        <f t="shared" si="17"/>
        <v>0</v>
      </c>
      <c r="BB12" s="406">
        <f t="shared" si="18"/>
        <v>0</v>
      </c>
      <c r="BC12" s="406">
        <f t="shared" si="19"/>
        <v>0</v>
      </c>
      <c r="BD12" s="406">
        <f t="shared" si="20"/>
        <v>0</v>
      </c>
      <c r="BE12" s="22">
        <f t="shared" si="21"/>
        <v>32678295</v>
      </c>
      <c r="BF12" s="411">
        <v>6.0</v>
      </c>
      <c r="BG12" s="405" t="str">
        <f t="shared" si="22"/>
        <v>Leshlie Crismayri Bautista Quezada</v>
      </c>
      <c r="BH12" s="479"/>
      <c r="BI12" s="479" t="s">
        <v>559</v>
      </c>
      <c r="BJ12" s="162" t="s">
        <v>579</v>
      </c>
      <c r="BK12" s="479" t="s">
        <v>578</v>
      </c>
      <c r="BL12" s="479" t="s">
        <v>559</v>
      </c>
      <c r="BM12" s="479" t="s">
        <v>559</v>
      </c>
      <c r="BN12" s="481"/>
      <c r="BO12" s="481"/>
      <c r="BP12" s="481"/>
      <c r="BQ12" s="481"/>
      <c r="BR12" s="482">
        <f t="shared" si="23"/>
        <v>4</v>
      </c>
      <c r="BS12" s="164">
        <f t="shared" si="24"/>
        <v>0.8</v>
      </c>
      <c r="BT12" s="414"/>
      <c r="BU12" s="414"/>
      <c r="BV12" s="414"/>
      <c r="BW12" s="414"/>
      <c r="CB12" s="170" t="s">
        <v>571</v>
      </c>
      <c r="CC12" s="403" t="s">
        <v>846</v>
      </c>
    </row>
    <row r="13" ht="30.0" customHeight="1">
      <c r="A13" s="160">
        <f>'3A 2025 - 2026 DATOS DEL ESTUDI'!N10</f>
        <v>33224927</v>
      </c>
      <c r="B13" s="160">
        <v>7.0</v>
      </c>
      <c r="C13" s="161" t="str">
        <f>'3A 2025 - 2026 DATOS DEL ESTUDI'!B10</f>
        <v>Gilber  Bello Silva</v>
      </c>
      <c r="D13" s="291" t="s">
        <v>559</v>
      </c>
      <c r="E13" s="162" t="s">
        <v>559</v>
      </c>
      <c r="F13" s="291" t="s">
        <v>559</v>
      </c>
      <c r="G13" s="291" t="s">
        <v>559</v>
      </c>
      <c r="H13" s="162" t="s">
        <v>559</v>
      </c>
      <c r="I13" s="291" t="s">
        <v>559</v>
      </c>
      <c r="J13" s="291" t="s">
        <v>559</v>
      </c>
      <c r="K13" s="162" t="s">
        <v>559</v>
      </c>
      <c r="L13" s="291" t="s">
        <v>559</v>
      </c>
      <c r="M13" s="162" t="s">
        <v>559</v>
      </c>
      <c r="N13" s="162">
        <f t="shared" si="1"/>
        <v>10</v>
      </c>
      <c r="O13" s="164">
        <f t="shared" si="2"/>
        <v>1</v>
      </c>
      <c r="P13" s="165">
        <f t="shared" si="3"/>
        <v>0</v>
      </c>
      <c r="Q13" s="164">
        <f t="shared" si="4"/>
        <v>0</v>
      </c>
      <c r="R13" s="166">
        <f t="shared" si="5"/>
        <v>0</v>
      </c>
      <c r="S13" s="164">
        <f t="shared" si="6"/>
        <v>0</v>
      </c>
      <c r="T13" s="160">
        <v>7.0</v>
      </c>
      <c r="U13" s="161" t="str">
        <f t="shared" si="7"/>
        <v>Gilber  Bello Silva</v>
      </c>
      <c r="V13" s="162" t="s">
        <v>559</v>
      </c>
      <c r="W13" s="162"/>
      <c r="X13" s="162" t="s">
        <v>559</v>
      </c>
      <c r="Y13" s="162" t="s">
        <v>559</v>
      </c>
      <c r="Z13" s="162" t="s">
        <v>559</v>
      </c>
      <c r="AA13" s="162" t="s">
        <v>559</v>
      </c>
      <c r="AB13" s="162" t="s">
        <v>559</v>
      </c>
      <c r="AC13" s="162" t="s">
        <v>559</v>
      </c>
      <c r="AD13" s="359"/>
      <c r="AE13" s="163"/>
      <c r="AF13" s="163">
        <f t="shared" si="8"/>
        <v>7</v>
      </c>
      <c r="AG13" s="164">
        <f t="shared" si="9"/>
        <v>1</v>
      </c>
      <c r="AH13" s="166">
        <f t="shared" si="10"/>
        <v>0</v>
      </c>
      <c r="AI13" s="164">
        <f t="shared" si="11"/>
        <v>0</v>
      </c>
      <c r="AJ13" s="166">
        <f t="shared" si="12"/>
        <v>0</v>
      </c>
      <c r="AK13" s="164"/>
      <c r="AL13" s="404">
        <f t="shared" si="13"/>
        <v>33224927</v>
      </c>
      <c r="AM13" s="160">
        <v>7.0</v>
      </c>
      <c r="AN13" s="405" t="str">
        <f t="shared" si="14"/>
        <v>Gilber  Bello Silva</v>
      </c>
      <c r="AO13" s="162" t="s">
        <v>559</v>
      </c>
      <c r="AP13" s="162" t="s">
        <v>559</v>
      </c>
      <c r="AQ13" s="162"/>
      <c r="AR13" s="162" t="s">
        <v>578</v>
      </c>
      <c r="AS13" s="162"/>
      <c r="AT13" s="162"/>
      <c r="AU13" s="291" t="s">
        <v>559</v>
      </c>
      <c r="AV13" s="162" t="s">
        <v>579</v>
      </c>
      <c r="AW13" s="162"/>
      <c r="AX13" s="164"/>
      <c r="AY13" s="166">
        <f t="shared" si="15"/>
        <v>4</v>
      </c>
      <c r="AZ13" s="407">
        <f t="shared" si="16"/>
        <v>0.5714285714</v>
      </c>
      <c r="BA13" s="406">
        <f t="shared" si="17"/>
        <v>1</v>
      </c>
      <c r="BB13" s="406">
        <f t="shared" si="18"/>
        <v>0.1428571429</v>
      </c>
      <c r="BC13" s="406">
        <f t="shared" si="19"/>
        <v>1</v>
      </c>
      <c r="BD13" s="406">
        <f t="shared" si="20"/>
        <v>0.1428571429</v>
      </c>
      <c r="BE13" s="22">
        <f t="shared" si="21"/>
        <v>33224927</v>
      </c>
      <c r="BF13" s="193">
        <v>7.0</v>
      </c>
      <c r="BG13" s="405" t="str">
        <f t="shared" si="22"/>
        <v>Gilber  Bello Silva</v>
      </c>
      <c r="BH13" s="479"/>
      <c r="BI13" s="479" t="s">
        <v>559</v>
      </c>
      <c r="BJ13" s="162" t="s">
        <v>559</v>
      </c>
      <c r="BK13" s="479" t="s">
        <v>559</v>
      </c>
      <c r="BL13" s="479" t="s">
        <v>559</v>
      </c>
      <c r="BM13" s="479" t="s">
        <v>559</v>
      </c>
      <c r="BN13" s="481"/>
      <c r="BO13" s="481"/>
      <c r="BP13" s="481"/>
      <c r="BQ13" s="481"/>
      <c r="BR13" s="482">
        <f t="shared" si="23"/>
        <v>5</v>
      </c>
      <c r="BS13" s="164">
        <f t="shared" si="24"/>
        <v>1</v>
      </c>
      <c r="BT13" s="414"/>
      <c r="BU13" s="414"/>
      <c r="BV13" s="414"/>
      <c r="BW13" s="414"/>
      <c r="CB13" s="170" t="s">
        <v>573</v>
      </c>
      <c r="CC13" s="403" t="s">
        <v>836</v>
      </c>
    </row>
    <row r="14" ht="30.0" customHeight="1">
      <c r="A14" s="160">
        <f>'3A 2025 - 2026 DATOS DEL ESTUDI'!N11</f>
        <v>6783589</v>
      </c>
      <c r="B14" s="160">
        <v>8.0</v>
      </c>
      <c r="C14" s="161" t="str">
        <f>'3A 2025 - 2026 DATOS DEL ESTUDI'!B11</f>
        <v>Sherlyn Mariel Bernabel Lora</v>
      </c>
      <c r="D14" s="291" t="s">
        <v>559</v>
      </c>
      <c r="E14" s="162" t="s">
        <v>579</v>
      </c>
      <c r="F14" s="291" t="s">
        <v>559</v>
      </c>
      <c r="G14" s="291" t="s">
        <v>559</v>
      </c>
      <c r="H14" s="162" t="s">
        <v>579</v>
      </c>
      <c r="I14" s="291" t="s">
        <v>559</v>
      </c>
      <c r="J14" s="291" t="s">
        <v>559</v>
      </c>
      <c r="K14" s="162" t="s">
        <v>559</v>
      </c>
      <c r="L14" s="291" t="s">
        <v>559</v>
      </c>
      <c r="M14" s="162" t="s">
        <v>559</v>
      </c>
      <c r="N14" s="162">
        <f t="shared" si="1"/>
        <v>8</v>
      </c>
      <c r="O14" s="164">
        <f t="shared" si="2"/>
        <v>0.8</v>
      </c>
      <c r="P14" s="165">
        <f t="shared" si="3"/>
        <v>2</v>
      </c>
      <c r="Q14" s="164">
        <f t="shared" si="4"/>
        <v>0.2</v>
      </c>
      <c r="R14" s="166">
        <f t="shared" si="5"/>
        <v>0</v>
      </c>
      <c r="S14" s="164">
        <f t="shared" si="6"/>
        <v>0</v>
      </c>
      <c r="T14" s="160">
        <v>8.0</v>
      </c>
      <c r="U14" s="161" t="str">
        <f t="shared" si="7"/>
        <v>Sherlyn Mariel Bernabel Lora</v>
      </c>
      <c r="V14" s="162" t="s">
        <v>559</v>
      </c>
      <c r="W14" s="162"/>
      <c r="X14" s="162" t="s">
        <v>579</v>
      </c>
      <c r="Y14" s="162" t="s">
        <v>579</v>
      </c>
      <c r="Z14" s="162" t="s">
        <v>559</v>
      </c>
      <c r="AA14" s="162" t="s">
        <v>559</v>
      </c>
      <c r="AB14" s="162" t="s">
        <v>559</v>
      </c>
      <c r="AC14" s="162" t="s">
        <v>559</v>
      </c>
      <c r="AD14" s="361"/>
      <c r="AE14" s="163"/>
      <c r="AF14" s="163">
        <f t="shared" si="8"/>
        <v>5</v>
      </c>
      <c r="AG14" s="164">
        <f t="shared" si="9"/>
        <v>0.7142857143</v>
      </c>
      <c r="AH14" s="166">
        <f t="shared" si="10"/>
        <v>2</v>
      </c>
      <c r="AI14" s="164">
        <f t="shared" si="11"/>
        <v>0.2857142857</v>
      </c>
      <c r="AJ14" s="166">
        <f t="shared" si="12"/>
        <v>0</v>
      </c>
      <c r="AK14" s="164"/>
      <c r="AL14" s="404">
        <f t="shared" si="13"/>
        <v>6783589</v>
      </c>
      <c r="AM14" s="160">
        <v>8.0</v>
      </c>
      <c r="AN14" s="405" t="str">
        <f t="shared" si="14"/>
        <v>Sherlyn Mariel Bernabel Lora</v>
      </c>
      <c r="AO14" s="162" t="s">
        <v>578</v>
      </c>
      <c r="AP14" s="162" t="s">
        <v>559</v>
      </c>
      <c r="AQ14" s="162"/>
      <c r="AR14" s="162" t="s">
        <v>559</v>
      </c>
      <c r="AS14" s="162"/>
      <c r="AT14" s="162"/>
      <c r="AU14" s="321" t="s">
        <v>559</v>
      </c>
      <c r="AV14" s="162" t="s">
        <v>559</v>
      </c>
      <c r="AW14" s="162"/>
      <c r="AX14" s="164"/>
      <c r="AY14" s="166">
        <f t="shared" si="15"/>
        <v>5</v>
      </c>
      <c r="AZ14" s="407">
        <f t="shared" si="16"/>
        <v>0.7142857143</v>
      </c>
      <c r="BA14" s="406">
        <f t="shared" si="17"/>
        <v>0</v>
      </c>
      <c r="BB14" s="406">
        <f t="shared" si="18"/>
        <v>0</v>
      </c>
      <c r="BC14" s="406">
        <f t="shared" si="19"/>
        <v>1</v>
      </c>
      <c r="BD14" s="406">
        <f t="shared" si="20"/>
        <v>0.1428571429</v>
      </c>
      <c r="BE14" s="22">
        <f t="shared" si="21"/>
        <v>6783589</v>
      </c>
      <c r="BF14" s="411">
        <v>8.0</v>
      </c>
      <c r="BG14" s="405" t="str">
        <f t="shared" si="22"/>
        <v>Sherlyn Mariel Bernabel Lora</v>
      </c>
      <c r="BH14" s="479"/>
      <c r="BI14" s="479" t="s">
        <v>579</v>
      </c>
      <c r="BJ14" s="162" t="s">
        <v>559</v>
      </c>
      <c r="BK14" s="479" t="s">
        <v>559</v>
      </c>
      <c r="BL14" s="479" t="s">
        <v>559</v>
      </c>
      <c r="BM14" s="479" t="s">
        <v>559</v>
      </c>
      <c r="BN14" s="481"/>
      <c r="BO14" s="481"/>
      <c r="BP14" s="481"/>
      <c r="BQ14" s="481"/>
      <c r="BR14" s="482">
        <f t="shared" si="23"/>
        <v>4</v>
      </c>
      <c r="BS14" s="164">
        <f t="shared" si="24"/>
        <v>0.8</v>
      </c>
      <c r="BT14" s="414"/>
      <c r="BU14" s="414"/>
      <c r="BV14" s="414"/>
      <c r="BW14" s="414"/>
      <c r="CB14" s="170" t="s">
        <v>574</v>
      </c>
      <c r="CC14" s="403" t="s">
        <v>837</v>
      </c>
    </row>
    <row r="15" ht="30.0" customHeight="1">
      <c r="A15" s="160">
        <f>'3A 2025 - 2026 DATOS DEL ESTUDI'!N12</f>
        <v>7117826</v>
      </c>
      <c r="B15" s="160">
        <v>9.0</v>
      </c>
      <c r="C15" s="161" t="str">
        <f>'3A 2025 - 2026 DATOS DEL ESTUDI'!B12</f>
        <v>Erleen  Brito Castillo</v>
      </c>
      <c r="D15" s="291" t="s">
        <v>559</v>
      </c>
      <c r="E15" s="162" t="s">
        <v>559</v>
      </c>
      <c r="F15" s="291" t="s">
        <v>559</v>
      </c>
      <c r="G15" s="291" t="s">
        <v>559</v>
      </c>
      <c r="H15" s="162" t="s">
        <v>559</v>
      </c>
      <c r="I15" s="291" t="s">
        <v>559</v>
      </c>
      <c r="J15" s="291" t="s">
        <v>559</v>
      </c>
      <c r="K15" s="162" t="s">
        <v>559</v>
      </c>
      <c r="L15" s="291" t="s">
        <v>559</v>
      </c>
      <c r="M15" s="162" t="s">
        <v>559</v>
      </c>
      <c r="N15" s="162">
        <f t="shared" si="1"/>
        <v>10</v>
      </c>
      <c r="O15" s="164">
        <f t="shared" si="2"/>
        <v>1</v>
      </c>
      <c r="P15" s="165">
        <f t="shared" si="3"/>
        <v>0</v>
      </c>
      <c r="Q15" s="164">
        <f t="shared" si="4"/>
        <v>0</v>
      </c>
      <c r="R15" s="166">
        <f t="shared" si="5"/>
        <v>0</v>
      </c>
      <c r="S15" s="164">
        <f t="shared" si="6"/>
        <v>0</v>
      </c>
      <c r="T15" s="160">
        <v>9.0</v>
      </c>
      <c r="U15" s="161" t="str">
        <f t="shared" si="7"/>
        <v>Erleen  Brito Castillo</v>
      </c>
      <c r="V15" s="162" t="s">
        <v>559</v>
      </c>
      <c r="W15" s="162"/>
      <c r="X15" s="162" t="s">
        <v>559</v>
      </c>
      <c r="Y15" s="162" t="s">
        <v>559</v>
      </c>
      <c r="Z15" s="162" t="s">
        <v>559</v>
      </c>
      <c r="AA15" s="162" t="s">
        <v>559</v>
      </c>
      <c r="AB15" s="162" t="s">
        <v>559</v>
      </c>
      <c r="AC15" s="162" t="s">
        <v>559</v>
      </c>
      <c r="AD15" s="359"/>
      <c r="AE15" s="163"/>
      <c r="AF15" s="163">
        <f t="shared" si="8"/>
        <v>7</v>
      </c>
      <c r="AG15" s="164">
        <f t="shared" si="9"/>
        <v>1</v>
      </c>
      <c r="AH15" s="166">
        <f t="shared" si="10"/>
        <v>0</v>
      </c>
      <c r="AI15" s="164">
        <f t="shared" si="11"/>
        <v>0</v>
      </c>
      <c r="AJ15" s="166">
        <f t="shared" si="12"/>
        <v>0</v>
      </c>
      <c r="AK15" s="164"/>
      <c r="AL15" s="404">
        <f t="shared" si="13"/>
        <v>7117826</v>
      </c>
      <c r="AM15" s="160">
        <v>9.0</v>
      </c>
      <c r="AN15" s="405" t="str">
        <f t="shared" si="14"/>
        <v>Erleen  Brito Castillo</v>
      </c>
      <c r="AO15" s="162" t="s">
        <v>559</v>
      </c>
      <c r="AP15" s="162" t="s">
        <v>559</v>
      </c>
      <c r="AQ15" s="162"/>
      <c r="AR15" s="162" t="s">
        <v>559</v>
      </c>
      <c r="AS15" s="162"/>
      <c r="AT15" s="162"/>
      <c r="AU15" s="291" t="s">
        <v>559</v>
      </c>
      <c r="AV15" s="162" t="s">
        <v>559</v>
      </c>
      <c r="AW15" s="162"/>
      <c r="AX15" s="164"/>
      <c r="AY15" s="166">
        <f t="shared" si="15"/>
        <v>5</v>
      </c>
      <c r="AZ15" s="407">
        <f t="shared" si="16"/>
        <v>0.7142857143</v>
      </c>
      <c r="BA15" s="406">
        <f t="shared" si="17"/>
        <v>0</v>
      </c>
      <c r="BB15" s="406">
        <f t="shared" si="18"/>
        <v>0</v>
      </c>
      <c r="BC15" s="406">
        <f t="shared" si="19"/>
        <v>0</v>
      </c>
      <c r="BD15" s="406">
        <f t="shared" si="20"/>
        <v>0</v>
      </c>
      <c r="BE15" s="22">
        <f t="shared" si="21"/>
        <v>7117826</v>
      </c>
      <c r="BF15" s="193">
        <v>9.0</v>
      </c>
      <c r="BG15" s="405" t="str">
        <f t="shared" si="22"/>
        <v>Erleen  Brito Castillo</v>
      </c>
      <c r="BH15" s="479"/>
      <c r="BI15" s="479" t="s">
        <v>559</v>
      </c>
      <c r="BJ15" s="162" t="s">
        <v>559</v>
      </c>
      <c r="BK15" s="479" t="s">
        <v>559</v>
      </c>
      <c r="BL15" s="479" t="s">
        <v>579</v>
      </c>
      <c r="BM15" s="479" t="s">
        <v>559</v>
      </c>
      <c r="BN15" s="481"/>
      <c r="BO15" s="481"/>
      <c r="BP15" s="481"/>
      <c r="BQ15" s="481"/>
      <c r="BR15" s="482">
        <f t="shared" si="23"/>
        <v>4</v>
      </c>
      <c r="BS15" s="164">
        <f t="shared" si="24"/>
        <v>0.8</v>
      </c>
      <c r="BT15" s="414"/>
      <c r="BU15" s="414"/>
      <c r="BV15" s="414"/>
      <c r="BW15" s="414"/>
      <c r="CC15" s="403" t="s">
        <v>838</v>
      </c>
    </row>
    <row r="16" ht="30.0" customHeight="1">
      <c r="A16" s="160">
        <f>'3A 2025 - 2026 DATOS DEL ESTUDI'!N13</f>
        <v>7042227</v>
      </c>
      <c r="B16" s="160">
        <v>10.0</v>
      </c>
      <c r="C16" s="161" t="str">
        <f>'3A 2025 - 2026 DATOS DEL ESTUDI'!B13</f>
        <v>Brianny  Caraballo Guzmán</v>
      </c>
      <c r="D16" s="291" t="s">
        <v>559</v>
      </c>
      <c r="E16" s="162" t="s">
        <v>559</v>
      </c>
      <c r="F16" s="291" t="s">
        <v>559</v>
      </c>
      <c r="G16" s="291" t="s">
        <v>559</v>
      </c>
      <c r="H16" s="162" t="s">
        <v>559</v>
      </c>
      <c r="I16" s="291" t="s">
        <v>559</v>
      </c>
      <c r="J16" s="291" t="s">
        <v>559</v>
      </c>
      <c r="K16" s="162" t="s">
        <v>559</v>
      </c>
      <c r="L16" s="291" t="s">
        <v>559</v>
      </c>
      <c r="M16" s="162" t="s">
        <v>559</v>
      </c>
      <c r="N16" s="162">
        <f t="shared" si="1"/>
        <v>10</v>
      </c>
      <c r="O16" s="164">
        <f t="shared" si="2"/>
        <v>1</v>
      </c>
      <c r="P16" s="165">
        <f t="shared" si="3"/>
        <v>0</v>
      </c>
      <c r="Q16" s="164">
        <f t="shared" si="4"/>
        <v>0</v>
      </c>
      <c r="R16" s="166">
        <f t="shared" si="5"/>
        <v>0</v>
      </c>
      <c r="S16" s="164">
        <f t="shared" si="6"/>
        <v>0</v>
      </c>
      <c r="T16" s="160">
        <v>10.0</v>
      </c>
      <c r="U16" s="161" t="str">
        <f t="shared" si="7"/>
        <v>Brianny  Caraballo Guzmán</v>
      </c>
      <c r="V16" s="162" t="s">
        <v>559</v>
      </c>
      <c r="W16" s="162"/>
      <c r="X16" s="162" t="s">
        <v>559</v>
      </c>
      <c r="Y16" s="162" t="s">
        <v>559</v>
      </c>
      <c r="Z16" s="162" t="s">
        <v>559</v>
      </c>
      <c r="AA16" s="162" t="s">
        <v>559</v>
      </c>
      <c r="AB16" s="162" t="s">
        <v>559</v>
      </c>
      <c r="AC16" s="162" t="s">
        <v>578</v>
      </c>
      <c r="AD16" s="361"/>
      <c r="AE16" s="163"/>
      <c r="AF16" s="163">
        <f t="shared" si="8"/>
        <v>7</v>
      </c>
      <c r="AG16" s="164">
        <f t="shared" si="9"/>
        <v>1</v>
      </c>
      <c r="AH16" s="166">
        <f t="shared" si="10"/>
        <v>0</v>
      </c>
      <c r="AI16" s="164">
        <f t="shared" si="11"/>
        <v>0</v>
      </c>
      <c r="AJ16" s="166">
        <f t="shared" si="12"/>
        <v>1</v>
      </c>
      <c r="AK16" s="164"/>
      <c r="AL16" s="404">
        <f t="shared" si="13"/>
        <v>7042227</v>
      </c>
      <c r="AM16" s="160">
        <v>10.0</v>
      </c>
      <c r="AN16" s="405" t="str">
        <f t="shared" si="14"/>
        <v>Brianny  Caraballo Guzmán</v>
      </c>
      <c r="AO16" s="162" t="s">
        <v>559</v>
      </c>
      <c r="AP16" s="162" t="s">
        <v>559</v>
      </c>
      <c r="AQ16" s="162"/>
      <c r="AR16" s="162" t="s">
        <v>559</v>
      </c>
      <c r="AS16" s="162"/>
      <c r="AT16" s="162"/>
      <c r="AU16" s="321" t="s">
        <v>559</v>
      </c>
      <c r="AV16" s="162" t="s">
        <v>559</v>
      </c>
      <c r="AW16" s="162"/>
      <c r="AX16" s="164"/>
      <c r="AY16" s="166">
        <f t="shared" si="15"/>
        <v>5</v>
      </c>
      <c r="AZ16" s="407">
        <f t="shared" si="16"/>
        <v>0.7142857143</v>
      </c>
      <c r="BA16" s="406">
        <f t="shared" si="17"/>
        <v>0</v>
      </c>
      <c r="BB16" s="406">
        <f t="shared" si="18"/>
        <v>0</v>
      </c>
      <c r="BC16" s="406">
        <f t="shared" si="19"/>
        <v>0</v>
      </c>
      <c r="BD16" s="406">
        <f t="shared" si="20"/>
        <v>0</v>
      </c>
      <c r="BE16" s="22">
        <f t="shared" si="21"/>
        <v>7042227</v>
      </c>
      <c r="BF16" s="411">
        <v>10.0</v>
      </c>
      <c r="BG16" s="405" t="str">
        <f t="shared" si="22"/>
        <v>Brianny  Caraballo Guzmán</v>
      </c>
      <c r="BH16" s="479"/>
      <c r="BI16" s="479" t="s">
        <v>559</v>
      </c>
      <c r="BJ16" s="162" t="s">
        <v>559</v>
      </c>
      <c r="BK16" s="479" t="s">
        <v>559</v>
      </c>
      <c r="BL16" s="479" t="s">
        <v>559</v>
      </c>
      <c r="BM16" s="479" t="s">
        <v>559</v>
      </c>
      <c r="BN16" s="481"/>
      <c r="BO16" s="481"/>
      <c r="BP16" s="481"/>
      <c r="BQ16" s="481"/>
      <c r="BR16" s="482">
        <f t="shared" si="23"/>
        <v>5</v>
      </c>
      <c r="BS16" s="164">
        <f t="shared" si="24"/>
        <v>1</v>
      </c>
      <c r="BT16" s="414"/>
      <c r="BU16" s="414"/>
      <c r="BV16" s="414"/>
      <c r="BW16" s="414"/>
      <c r="CC16" s="403" t="s">
        <v>839</v>
      </c>
    </row>
    <row r="17" ht="30.0" customHeight="1">
      <c r="A17" s="160">
        <f>'3A 2025 - 2026 DATOS DEL ESTUDI'!N14</f>
        <v>32626669</v>
      </c>
      <c r="B17" s="160">
        <v>11.0</v>
      </c>
      <c r="C17" s="161" t="str">
        <f>'3A 2025 - 2026 DATOS DEL ESTUDI'!B14</f>
        <v>Scarlet  Castillo</v>
      </c>
      <c r="D17" s="291" t="s">
        <v>559</v>
      </c>
      <c r="E17" s="162" t="s">
        <v>559</v>
      </c>
      <c r="F17" s="291" t="s">
        <v>559</v>
      </c>
      <c r="G17" s="291" t="s">
        <v>559</v>
      </c>
      <c r="H17" s="162" t="s">
        <v>559</v>
      </c>
      <c r="I17" s="291" t="s">
        <v>559</v>
      </c>
      <c r="J17" s="291" t="s">
        <v>559</v>
      </c>
      <c r="K17" s="162" t="s">
        <v>579</v>
      </c>
      <c r="L17" s="291" t="s">
        <v>579</v>
      </c>
      <c r="M17" s="162" t="s">
        <v>579</v>
      </c>
      <c r="N17" s="162">
        <f t="shared" si="1"/>
        <v>7</v>
      </c>
      <c r="O17" s="164">
        <f t="shared" si="2"/>
        <v>0.7</v>
      </c>
      <c r="P17" s="165">
        <f t="shared" si="3"/>
        <v>3</v>
      </c>
      <c r="Q17" s="164">
        <f t="shared" si="4"/>
        <v>0.3</v>
      </c>
      <c r="R17" s="166">
        <f t="shared" si="5"/>
        <v>0</v>
      </c>
      <c r="S17" s="164">
        <f t="shared" si="6"/>
        <v>0</v>
      </c>
      <c r="T17" s="160">
        <v>11.0</v>
      </c>
      <c r="U17" s="161" t="str">
        <f t="shared" si="7"/>
        <v>Scarlet  Castillo</v>
      </c>
      <c r="V17" s="162" t="s">
        <v>559</v>
      </c>
      <c r="W17" s="162"/>
      <c r="X17" s="162" t="s">
        <v>559</v>
      </c>
      <c r="Y17" s="162" t="s">
        <v>559</v>
      </c>
      <c r="Z17" s="162" t="s">
        <v>559</v>
      </c>
      <c r="AA17" s="162" t="s">
        <v>559</v>
      </c>
      <c r="AB17" s="162" t="s">
        <v>579</v>
      </c>
      <c r="AC17" s="162" t="s">
        <v>559</v>
      </c>
      <c r="AD17" s="359"/>
      <c r="AE17" s="163"/>
      <c r="AF17" s="163">
        <f t="shared" si="8"/>
        <v>6</v>
      </c>
      <c r="AG17" s="164">
        <f t="shared" si="9"/>
        <v>0.8571428571</v>
      </c>
      <c r="AH17" s="166">
        <f t="shared" si="10"/>
        <v>1</v>
      </c>
      <c r="AI17" s="164">
        <f t="shared" si="11"/>
        <v>0.1428571429</v>
      </c>
      <c r="AJ17" s="166">
        <f t="shared" si="12"/>
        <v>0</v>
      </c>
      <c r="AK17" s="164"/>
      <c r="AL17" s="404">
        <f t="shared" si="13"/>
        <v>32626669</v>
      </c>
      <c r="AM17" s="160">
        <v>11.0</v>
      </c>
      <c r="AN17" s="405" t="str">
        <f t="shared" si="14"/>
        <v>Scarlet  Castillo</v>
      </c>
      <c r="AO17" s="162" t="s">
        <v>559</v>
      </c>
      <c r="AP17" s="162" t="s">
        <v>579</v>
      </c>
      <c r="AQ17" s="162"/>
      <c r="AR17" s="162" t="s">
        <v>559</v>
      </c>
      <c r="AS17" s="162"/>
      <c r="AT17" s="162"/>
      <c r="AU17" s="291" t="s">
        <v>559</v>
      </c>
      <c r="AV17" s="162" t="s">
        <v>559</v>
      </c>
      <c r="AW17" s="162"/>
      <c r="AX17" s="164"/>
      <c r="AY17" s="166">
        <f t="shared" si="15"/>
        <v>4</v>
      </c>
      <c r="AZ17" s="407">
        <f t="shared" si="16"/>
        <v>0.5714285714</v>
      </c>
      <c r="BA17" s="406">
        <f t="shared" si="17"/>
        <v>1</v>
      </c>
      <c r="BB17" s="406">
        <f t="shared" si="18"/>
        <v>0.1428571429</v>
      </c>
      <c r="BC17" s="406">
        <f t="shared" si="19"/>
        <v>0</v>
      </c>
      <c r="BD17" s="406">
        <f t="shared" si="20"/>
        <v>0</v>
      </c>
      <c r="BE17" s="22">
        <f t="shared" si="21"/>
        <v>32626669</v>
      </c>
      <c r="BF17" s="193">
        <v>11.0</v>
      </c>
      <c r="BG17" s="405" t="str">
        <f t="shared" si="22"/>
        <v>Scarlet  Castillo</v>
      </c>
      <c r="BH17" s="479"/>
      <c r="BI17" s="479" t="s">
        <v>559</v>
      </c>
      <c r="BJ17" s="162" t="s">
        <v>559</v>
      </c>
      <c r="BK17" s="479" t="s">
        <v>559</v>
      </c>
      <c r="BL17" s="479" t="s">
        <v>559</v>
      </c>
      <c r="BM17" s="479" t="s">
        <v>559</v>
      </c>
      <c r="BN17" s="481"/>
      <c r="BO17" s="481"/>
      <c r="BP17" s="481"/>
      <c r="BQ17" s="481"/>
      <c r="BR17" s="482">
        <f t="shared" si="23"/>
        <v>5</v>
      </c>
      <c r="BS17" s="164">
        <f t="shared" si="24"/>
        <v>1</v>
      </c>
      <c r="BT17" s="414"/>
      <c r="BU17" s="414"/>
      <c r="BV17" s="414"/>
      <c r="BW17" s="414"/>
      <c r="CC17" s="403" t="s">
        <v>847</v>
      </c>
    </row>
    <row r="18" ht="30.0" customHeight="1">
      <c r="A18" s="160">
        <f>'3A 2025 - 2026 DATOS DEL ESTUDI'!N15</f>
        <v>33016326</v>
      </c>
      <c r="B18" s="160">
        <v>12.0</v>
      </c>
      <c r="C18" s="161" t="str">
        <f>'3A 2025 - 2026 DATOS DEL ESTUDI'!B15</f>
        <v>Yarselin  Cruz Peña</v>
      </c>
      <c r="D18" s="291" t="s">
        <v>559</v>
      </c>
      <c r="E18" s="162" t="s">
        <v>559</v>
      </c>
      <c r="F18" s="291" t="s">
        <v>559</v>
      </c>
      <c r="G18" s="291" t="s">
        <v>559</v>
      </c>
      <c r="H18" s="162" t="s">
        <v>559</v>
      </c>
      <c r="I18" s="291" t="s">
        <v>559</v>
      </c>
      <c r="J18" s="291" t="s">
        <v>559</v>
      </c>
      <c r="K18" s="162" t="s">
        <v>559</v>
      </c>
      <c r="L18" s="291" t="s">
        <v>559</v>
      </c>
      <c r="M18" s="162" t="s">
        <v>559</v>
      </c>
      <c r="N18" s="162">
        <f t="shared" si="1"/>
        <v>10</v>
      </c>
      <c r="O18" s="164">
        <f t="shared" si="2"/>
        <v>1</v>
      </c>
      <c r="P18" s="165">
        <f t="shared" si="3"/>
        <v>0</v>
      </c>
      <c r="Q18" s="164">
        <f t="shared" si="4"/>
        <v>0</v>
      </c>
      <c r="R18" s="166">
        <f t="shared" si="5"/>
        <v>0</v>
      </c>
      <c r="S18" s="164">
        <f t="shared" si="6"/>
        <v>0</v>
      </c>
      <c r="T18" s="160">
        <v>12.0</v>
      </c>
      <c r="U18" s="161" t="str">
        <f t="shared" si="7"/>
        <v>Yarselin  Cruz Peña</v>
      </c>
      <c r="V18" s="162" t="s">
        <v>559</v>
      </c>
      <c r="W18" s="162"/>
      <c r="X18" s="162" t="s">
        <v>559</v>
      </c>
      <c r="Y18" s="162" t="s">
        <v>559</v>
      </c>
      <c r="Z18" s="162" t="s">
        <v>559</v>
      </c>
      <c r="AA18" s="162" t="s">
        <v>559</v>
      </c>
      <c r="AB18" s="162" t="s">
        <v>559</v>
      </c>
      <c r="AC18" s="162" t="s">
        <v>559</v>
      </c>
      <c r="AD18" s="361"/>
      <c r="AE18" s="163"/>
      <c r="AF18" s="163">
        <f t="shared" si="8"/>
        <v>7</v>
      </c>
      <c r="AG18" s="164">
        <f t="shared" si="9"/>
        <v>1</v>
      </c>
      <c r="AH18" s="166">
        <f t="shared" si="10"/>
        <v>0</v>
      </c>
      <c r="AI18" s="164">
        <f t="shared" si="11"/>
        <v>0</v>
      </c>
      <c r="AJ18" s="166">
        <f t="shared" si="12"/>
        <v>0</v>
      </c>
      <c r="AK18" s="164"/>
      <c r="AL18" s="404">
        <f t="shared" si="13"/>
        <v>33016326</v>
      </c>
      <c r="AM18" s="160">
        <v>12.0</v>
      </c>
      <c r="AN18" s="405" t="str">
        <f t="shared" si="14"/>
        <v>Yarselin  Cruz Peña</v>
      </c>
      <c r="AO18" s="162" t="s">
        <v>559</v>
      </c>
      <c r="AP18" s="162" t="s">
        <v>559</v>
      </c>
      <c r="AQ18" s="162"/>
      <c r="AR18" s="162" t="s">
        <v>559</v>
      </c>
      <c r="AS18" s="162"/>
      <c r="AT18" s="162"/>
      <c r="AU18" s="321" t="s">
        <v>559</v>
      </c>
      <c r="AV18" s="162" t="s">
        <v>559</v>
      </c>
      <c r="AW18" s="164"/>
      <c r="AX18" s="164"/>
      <c r="AY18" s="166">
        <f t="shared" si="15"/>
        <v>5</v>
      </c>
      <c r="AZ18" s="407">
        <f t="shared" si="16"/>
        <v>0.7142857143</v>
      </c>
      <c r="BA18" s="406">
        <f t="shared" si="17"/>
        <v>0</v>
      </c>
      <c r="BB18" s="406">
        <f t="shared" si="18"/>
        <v>0</v>
      </c>
      <c r="BC18" s="406">
        <f t="shared" si="19"/>
        <v>0</v>
      </c>
      <c r="BD18" s="406">
        <f t="shared" si="20"/>
        <v>0</v>
      </c>
      <c r="BE18" s="22">
        <f t="shared" si="21"/>
        <v>33016326</v>
      </c>
      <c r="BF18" s="411">
        <v>12.0</v>
      </c>
      <c r="BG18" s="405" t="str">
        <f t="shared" si="22"/>
        <v>Yarselin  Cruz Peña</v>
      </c>
      <c r="BH18" s="479"/>
      <c r="BI18" s="479" t="s">
        <v>559</v>
      </c>
      <c r="BJ18" s="162" t="s">
        <v>559</v>
      </c>
      <c r="BK18" s="479" t="s">
        <v>559</v>
      </c>
      <c r="BL18" s="479" t="s">
        <v>559</v>
      </c>
      <c r="BM18" s="479" t="s">
        <v>559</v>
      </c>
      <c r="BN18" s="481"/>
      <c r="BO18" s="481"/>
      <c r="BP18" s="481"/>
      <c r="BQ18" s="481"/>
      <c r="BR18" s="482">
        <f t="shared" si="23"/>
        <v>5</v>
      </c>
      <c r="BS18" s="164">
        <f t="shared" si="24"/>
        <v>1</v>
      </c>
      <c r="BT18" s="414"/>
      <c r="BU18" s="414"/>
      <c r="BV18" s="414"/>
      <c r="BW18" s="414"/>
    </row>
    <row r="19" ht="30.0" customHeight="1">
      <c r="A19" s="160">
        <f>'3A 2025 - 2026 DATOS DEL ESTUDI'!N16</f>
        <v>32387390</v>
      </c>
      <c r="B19" s="160">
        <v>13.0</v>
      </c>
      <c r="C19" s="161" t="str">
        <f>'3A 2025 - 2026 DATOS DEL ESTUDI'!B16</f>
        <v>Fernando José Díaz Fernández</v>
      </c>
      <c r="D19" s="291" t="s">
        <v>559</v>
      </c>
      <c r="E19" s="162" t="s">
        <v>559</v>
      </c>
      <c r="F19" s="291" t="s">
        <v>559</v>
      </c>
      <c r="G19" s="291" t="s">
        <v>559</v>
      </c>
      <c r="H19" s="162" t="s">
        <v>559</v>
      </c>
      <c r="I19" s="291" t="s">
        <v>559</v>
      </c>
      <c r="J19" s="291" t="s">
        <v>578</v>
      </c>
      <c r="K19" s="162" t="s">
        <v>559</v>
      </c>
      <c r="L19" s="291" t="s">
        <v>559</v>
      </c>
      <c r="M19" s="162" t="s">
        <v>559</v>
      </c>
      <c r="N19" s="162">
        <f t="shared" si="1"/>
        <v>10</v>
      </c>
      <c r="O19" s="164">
        <f t="shared" si="2"/>
        <v>1</v>
      </c>
      <c r="P19" s="165">
        <f t="shared" si="3"/>
        <v>0</v>
      </c>
      <c r="Q19" s="164">
        <f t="shared" si="4"/>
        <v>0</v>
      </c>
      <c r="R19" s="166">
        <f t="shared" si="5"/>
        <v>1</v>
      </c>
      <c r="S19" s="164">
        <f t="shared" si="6"/>
        <v>0.1</v>
      </c>
      <c r="T19" s="160">
        <v>13.0</v>
      </c>
      <c r="U19" s="161" t="str">
        <f t="shared" si="7"/>
        <v>Fernando José Díaz Fernández</v>
      </c>
      <c r="V19" s="162" t="s">
        <v>559</v>
      </c>
      <c r="W19" s="162"/>
      <c r="X19" s="162" t="s">
        <v>559</v>
      </c>
      <c r="Y19" s="162" t="s">
        <v>559</v>
      </c>
      <c r="Z19" s="162" t="s">
        <v>559</v>
      </c>
      <c r="AA19" s="162" t="s">
        <v>559</v>
      </c>
      <c r="AB19" s="162" t="s">
        <v>559</v>
      </c>
      <c r="AC19" s="162" t="s">
        <v>559</v>
      </c>
      <c r="AD19" s="359"/>
      <c r="AE19" s="163"/>
      <c r="AF19" s="163">
        <f t="shared" si="8"/>
        <v>7</v>
      </c>
      <c r="AG19" s="164">
        <f t="shared" si="9"/>
        <v>1</v>
      </c>
      <c r="AH19" s="166">
        <f t="shared" si="10"/>
        <v>0</v>
      </c>
      <c r="AI19" s="164">
        <f t="shared" si="11"/>
        <v>0</v>
      </c>
      <c r="AJ19" s="166">
        <f t="shared" si="12"/>
        <v>0</v>
      </c>
      <c r="AK19" s="164"/>
      <c r="AL19" s="404">
        <f t="shared" si="13"/>
        <v>32387390</v>
      </c>
      <c r="AM19" s="160">
        <v>13.0</v>
      </c>
      <c r="AN19" s="405" t="str">
        <f t="shared" si="14"/>
        <v>Fernando José Díaz Fernández</v>
      </c>
      <c r="AO19" s="162" t="s">
        <v>559</v>
      </c>
      <c r="AP19" s="162" t="s">
        <v>559</v>
      </c>
      <c r="AQ19" s="162"/>
      <c r="AR19" s="162" t="s">
        <v>559</v>
      </c>
      <c r="AS19" s="162"/>
      <c r="AT19" s="162"/>
      <c r="AU19" s="291" t="s">
        <v>578</v>
      </c>
      <c r="AV19" s="162" t="s">
        <v>578</v>
      </c>
      <c r="AW19" s="162"/>
      <c r="AX19" s="164"/>
      <c r="AY19" s="166">
        <f t="shared" si="15"/>
        <v>5</v>
      </c>
      <c r="AZ19" s="407">
        <f t="shared" si="16"/>
        <v>0.7142857143</v>
      </c>
      <c r="BA19" s="406">
        <f t="shared" si="17"/>
        <v>0</v>
      </c>
      <c r="BB19" s="406">
        <f t="shared" si="18"/>
        <v>0</v>
      </c>
      <c r="BC19" s="406">
        <f t="shared" si="19"/>
        <v>2</v>
      </c>
      <c r="BD19" s="406">
        <f t="shared" si="20"/>
        <v>0.2857142857</v>
      </c>
      <c r="BE19" s="22">
        <f t="shared" si="21"/>
        <v>32387390</v>
      </c>
      <c r="BF19" s="193">
        <v>13.0</v>
      </c>
      <c r="BG19" s="405" t="str">
        <f t="shared" si="22"/>
        <v>Fernando José Díaz Fernández</v>
      </c>
      <c r="BH19" s="479"/>
      <c r="BI19" s="479" t="s">
        <v>559</v>
      </c>
      <c r="BJ19" s="162" t="s">
        <v>559</v>
      </c>
      <c r="BK19" s="479" t="s">
        <v>559</v>
      </c>
      <c r="BL19" s="479" t="s">
        <v>578</v>
      </c>
      <c r="BM19" s="479" t="s">
        <v>559</v>
      </c>
      <c r="BN19" s="481"/>
      <c r="BO19" s="481"/>
      <c r="BP19" s="481"/>
      <c r="BQ19" s="481"/>
      <c r="BR19" s="482">
        <f t="shared" si="23"/>
        <v>5</v>
      </c>
      <c r="BS19" s="164">
        <f t="shared" si="24"/>
        <v>1</v>
      </c>
      <c r="BT19" s="414"/>
      <c r="BU19" s="414"/>
      <c r="BV19" s="414"/>
      <c r="BW19" s="414"/>
    </row>
    <row r="20" ht="30.0" customHeight="1">
      <c r="A20" s="160">
        <f>'3A 2025 - 2026 DATOS DEL ESTUDI'!N17</f>
        <v>27198412</v>
      </c>
      <c r="B20" s="160">
        <v>14.0</v>
      </c>
      <c r="C20" s="161" t="str">
        <f>'3A 2025 - 2026 DATOS DEL ESTUDI'!B17</f>
        <v>Scarlett  Espinal Estéves</v>
      </c>
      <c r="D20" s="291" t="s">
        <v>559</v>
      </c>
      <c r="E20" s="162" t="s">
        <v>579</v>
      </c>
      <c r="F20" s="291" t="s">
        <v>559</v>
      </c>
      <c r="G20" s="291" t="s">
        <v>559</v>
      </c>
      <c r="H20" s="162" t="s">
        <v>559</v>
      </c>
      <c r="I20" s="291" t="s">
        <v>559</v>
      </c>
      <c r="J20" s="291" t="s">
        <v>559</v>
      </c>
      <c r="K20" s="162" t="s">
        <v>559</v>
      </c>
      <c r="L20" s="291" t="s">
        <v>559</v>
      </c>
      <c r="M20" s="162" t="s">
        <v>559</v>
      </c>
      <c r="N20" s="162">
        <f t="shared" si="1"/>
        <v>9</v>
      </c>
      <c r="O20" s="164">
        <f t="shared" si="2"/>
        <v>0.9</v>
      </c>
      <c r="P20" s="165">
        <f t="shared" si="3"/>
        <v>1</v>
      </c>
      <c r="Q20" s="164">
        <f t="shared" si="4"/>
        <v>0.1</v>
      </c>
      <c r="R20" s="166">
        <f t="shared" si="5"/>
        <v>0</v>
      </c>
      <c r="S20" s="164">
        <f t="shared" si="6"/>
        <v>0</v>
      </c>
      <c r="T20" s="160">
        <v>14.0</v>
      </c>
      <c r="U20" s="161" t="str">
        <f t="shared" si="7"/>
        <v>Scarlett  Espinal Estéves</v>
      </c>
      <c r="V20" s="162" t="s">
        <v>559</v>
      </c>
      <c r="W20" s="162"/>
      <c r="X20" s="162" t="s">
        <v>559</v>
      </c>
      <c r="Y20" s="162" t="s">
        <v>559</v>
      </c>
      <c r="Z20" s="162" t="s">
        <v>559</v>
      </c>
      <c r="AA20" s="162" t="s">
        <v>579</v>
      </c>
      <c r="AB20" s="162" t="s">
        <v>579</v>
      </c>
      <c r="AC20" s="162" t="s">
        <v>559</v>
      </c>
      <c r="AD20" s="361"/>
      <c r="AE20" s="163"/>
      <c r="AF20" s="163">
        <f t="shared" si="8"/>
        <v>5</v>
      </c>
      <c r="AG20" s="164">
        <f t="shared" si="9"/>
        <v>0.7142857143</v>
      </c>
      <c r="AH20" s="166">
        <f t="shared" si="10"/>
        <v>2</v>
      </c>
      <c r="AI20" s="164">
        <f t="shared" si="11"/>
        <v>0.2857142857</v>
      </c>
      <c r="AJ20" s="166">
        <f t="shared" si="12"/>
        <v>0</v>
      </c>
      <c r="AK20" s="164"/>
      <c r="AL20" s="404">
        <f t="shared" si="13"/>
        <v>27198412</v>
      </c>
      <c r="AM20" s="160">
        <v>14.0</v>
      </c>
      <c r="AN20" s="405" t="str">
        <f t="shared" si="14"/>
        <v>Scarlett  Espinal Estéves</v>
      </c>
      <c r="AO20" s="162" t="s">
        <v>559</v>
      </c>
      <c r="AP20" s="162" t="s">
        <v>579</v>
      </c>
      <c r="AQ20" s="162"/>
      <c r="AR20" s="162" t="s">
        <v>579</v>
      </c>
      <c r="AS20" s="162"/>
      <c r="AT20" s="162"/>
      <c r="AU20" s="321" t="s">
        <v>559</v>
      </c>
      <c r="AV20" s="162" t="s">
        <v>559</v>
      </c>
      <c r="AW20" s="162"/>
      <c r="AX20" s="164"/>
      <c r="AY20" s="166">
        <f t="shared" si="15"/>
        <v>3</v>
      </c>
      <c r="AZ20" s="407">
        <f t="shared" si="16"/>
        <v>0.4285714286</v>
      </c>
      <c r="BA20" s="406">
        <f t="shared" si="17"/>
        <v>2</v>
      </c>
      <c r="BB20" s="406">
        <f t="shared" si="18"/>
        <v>0.2857142857</v>
      </c>
      <c r="BC20" s="406">
        <f t="shared" si="19"/>
        <v>0</v>
      </c>
      <c r="BD20" s="406">
        <f t="shared" si="20"/>
        <v>0</v>
      </c>
      <c r="BE20" s="22">
        <f t="shared" si="21"/>
        <v>27198412</v>
      </c>
      <c r="BF20" s="411">
        <v>14.0</v>
      </c>
      <c r="BG20" s="405" t="str">
        <f t="shared" si="22"/>
        <v>Scarlett  Espinal Estéves</v>
      </c>
      <c r="BH20" s="479"/>
      <c r="BI20" s="479" t="s">
        <v>559</v>
      </c>
      <c r="BJ20" s="162" t="s">
        <v>559</v>
      </c>
      <c r="BK20" s="479" t="s">
        <v>559</v>
      </c>
      <c r="BL20" s="479" t="s">
        <v>559</v>
      </c>
      <c r="BM20" s="479" t="s">
        <v>559</v>
      </c>
      <c r="BN20" s="481"/>
      <c r="BO20" s="481"/>
      <c r="BP20" s="481"/>
      <c r="BQ20" s="481"/>
      <c r="BR20" s="482">
        <f t="shared" si="23"/>
        <v>5</v>
      </c>
      <c r="BS20" s="164">
        <f t="shared" si="24"/>
        <v>1</v>
      </c>
      <c r="BT20" s="414"/>
      <c r="BU20" s="414"/>
      <c r="BV20" s="414"/>
      <c r="BW20" s="414"/>
    </row>
    <row r="21" ht="30.0" customHeight="1">
      <c r="A21" s="160">
        <f>'3A 2025 - 2026 DATOS DEL ESTUDI'!N18</f>
        <v>33382609</v>
      </c>
      <c r="B21" s="160">
        <v>15.0</v>
      </c>
      <c r="C21" s="161" t="str">
        <f>'3A 2025 - 2026 DATOS DEL ESTUDI'!B18</f>
        <v>José Manuel Estrella</v>
      </c>
      <c r="D21" s="291" t="s">
        <v>559</v>
      </c>
      <c r="E21" s="162" t="s">
        <v>559</v>
      </c>
      <c r="F21" s="291" t="s">
        <v>559</v>
      </c>
      <c r="G21" s="291" t="s">
        <v>559</v>
      </c>
      <c r="H21" s="162" t="s">
        <v>579</v>
      </c>
      <c r="I21" s="291" t="s">
        <v>559</v>
      </c>
      <c r="J21" s="291" t="s">
        <v>559</v>
      </c>
      <c r="K21" s="162" t="s">
        <v>559</v>
      </c>
      <c r="L21" s="291" t="s">
        <v>559</v>
      </c>
      <c r="M21" s="162" t="s">
        <v>559</v>
      </c>
      <c r="N21" s="162">
        <f t="shared" si="1"/>
        <v>9</v>
      </c>
      <c r="O21" s="164">
        <f t="shared" si="2"/>
        <v>0.9</v>
      </c>
      <c r="P21" s="165">
        <f t="shared" si="3"/>
        <v>1</v>
      </c>
      <c r="Q21" s="164">
        <f t="shared" si="4"/>
        <v>0.1</v>
      </c>
      <c r="R21" s="166">
        <f t="shared" si="5"/>
        <v>0</v>
      </c>
      <c r="S21" s="164">
        <f t="shared" si="6"/>
        <v>0</v>
      </c>
      <c r="T21" s="160">
        <v>15.0</v>
      </c>
      <c r="U21" s="161" t="str">
        <f t="shared" si="7"/>
        <v>José Manuel Estrella</v>
      </c>
      <c r="V21" s="162" t="s">
        <v>559</v>
      </c>
      <c r="W21" s="162"/>
      <c r="X21" s="162" t="s">
        <v>559</v>
      </c>
      <c r="Y21" s="162" t="s">
        <v>559</v>
      </c>
      <c r="Z21" s="162" t="s">
        <v>559</v>
      </c>
      <c r="AA21" s="162" t="s">
        <v>559</v>
      </c>
      <c r="AB21" s="162" t="s">
        <v>559</v>
      </c>
      <c r="AC21" s="162" t="s">
        <v>559</v>
      </c>
      <c r="AD21" s="359"/>
      <c r="AE21" s="163"/>
      <c r="AF21" s="163">
        <f t="shared" si="8"/>
        <v>7</v>
      </c>
      <c r="AG21" s="164">
        <f t="shared" si="9"/>
        <v>1</v>
      </c>
      <c r="AH21" s="166">
        <f t="shared" si="10"/>
        <v>0</v>
      </c>
      <c r="AI21" s="164">
        <f t="shared" si="11"/>
        <v>0</v>
      </c>
      <c r="AJ21" s="166">
        <f t="shared" si="12"/>
        <v>0</v>
      </c>
      <c r="AK21" s="164"/>
      <c r="AL21" s="404">
        <f t="shared" si="13"/>
        <v>33382609</v>
      </c>
      <c r="AM21" s="160">
        <v>15.0</v>
      </c>
      <c r="AN21" s="405" t="str">
        <f t="shared" si="14"/>
        <v>José Manuel Estrella</v>
      </c>
      <c r="AO21" s="162" t="s">
        <v>559</v>
      </c>
      <c r="AP21" s="162" t="s">
        <v>559</v>
      </c>
      <c r="AQ21" s="162"/>
      <c r="AR21" s="162" t="s">
        <v>559</v>
      </c>
      <c r="AS21" s="162"/>
      <c r="AT21" s="162"/>
      <c r="AU21" s="291" t="s">
        <v>559</v>
      </c>
      <c r="AV21" s="162" t="s">
        <v>559</v>
      </c>
      <c r="AW21" s="162"/>
      <c r="AX21" s="164"/>
      <c r="AY21" s="166">
        <f t="shared" si="15"/>
        <v>5</v>
      </c>
      <c r="AZ21" s="407">
        <f t="shared" si="16"/>
        <v>0.7142857143</v>
      </c>
      <c r="BA21" s="406">
        <f t="shared" si="17"/>
        <v>0</v>
      </c>
      <c r="BB21" s="406">
        <f t="shared" si="18"/>
        <v>0</v>
      </c>
      <c r="BC21" s="406">
        <f t="shared" si="19"/>
        <v>0</v>
      </c>
      <c r="BD21" s="406">
        <f t="shared" si="20"/>
        <v>0</v>
      </c>
      <c r="BE21" s="22">
        <f t="shared" si="21"/>
        <v>33382609</v>
      </c>
      <c r="BF21" s="193">
        <v>15.0</v>
      </c>
      <c r="BG21" s="405" t="str">
        <f t="shared" si="22"/>
        <v>José Manuel Estrella</v>
      </c>
      <c r="BH21" s="479"/>
      <c r="BI21" s="479" t="s">
        <v>559</v>
      </c>
      <c r="BJ21" s="162" t="s">
        <v>559</v>
      </c>
      <c r="BK21" s="479" t="s">
        <v>559</v>
      </c>
      <c r="BL21" s="479" t="s">
        <v>559</v>
      </c>
      <c r="BM21" s="479" t="s">
        <v>579</v>
      </c>
      <c r="BN21" s="481"/>
      <c r="BO21" s="481"/>
      <c r="BP21" s="481"/>
      <c r="BQ21" s="481"/>
      <c r="BR21" s="482">
        <f t="shared" si="23"/>
        <v>4</v>
      </c>
      <c r="BS21" s="164">
        <f t="shared" si="24"/>
        <v>0.8</v>
      </c>
      <c r="BT21" s="414"/>
      <c r="BU21" s="414"/>
      <c r="BV21" s="414"/>
      <c r="BW21" s="414"/>
    </row>
    <row r="22" ht="30.0" customHeight="1">
      <c r="A22" s="160">
        <f>'3A 2025 - 2026 DATOS DEL ESTUDI'!N19</f>
        <v>32745811</v>
      </c>
      <c r="B22" s="160">
        <v>16.0</v>
      </c>
      <c r="C22" s="161" t="str">
        <f>'3A 2025 - 2026 DATOS DEL ESTUDI'!B19</f>
        <v>Misael Starberk Ferreras Pérez</v>
      </c>
      <c r="D22" s="291" t="s">
        <v>559</v>
      </c>
      <c r="E22" s="162" t="s">
        <v>559</v>
      </c>
      <c r="F22" s="291" t="s">
        <v>559</v>
      </c>
      <c r="G22" s="291" t="s">
        <v>559</v>
      </c>
      <c r="H22" s="162" t="s">
        <v>559</v>
      </c>
      <c r="I22" s="291" t="s">
        <v>559</v>
      </c>
      <c r="J22" s="291" t="s">
        <v>559</v>
      </c>
      <c r="K22" s="162" t="s">
        <v>559</v>
      </c>
      <c r="L22" s="291" t="s">
        <v>559</v>
      </c>
      <c r="M22" s="162" t="s">
        <v>559</v>
      </c>
      <c r="N22" s="162">
        <f t="shared" si="1"/>
        <v>10</v>
      </c>
      <c r="O22" s="164">
        <f t="shared" si="2"/>
        <v>1</v>
      </c>
      <c r="P22" s="165">
        <f t="shared" si="3"/>
        <v>0</v>
      </c>
      <c r="Q22" s="164">
        <f t="shared" si="4"/>
        <v>0</v>
      </c>
      <c r="R22" s="166">
        <f t="shared" si="5"/>
        <v>0</v>
      </c>
      <c r="S22" s="164">
        <f t="shared" si="6"/>
        <v>0</v>
      </c>
      <c r="T22" s="160">
        <v>16.0</v>
      </c>
      <c r="U22" s="161" t="str">
        <f t="shared" si="7"/>
        <v>Misael Starberk Ferreras Pérez</v>
      </c>
      <c r="V22" s="162" t="s">
        <v>559</v>
      </c>
      <c r="W22" s="162"/>
      <c r="X22" s="162" t="s">
        <v>559</v>
      </c>
      <c r="Y22" s="162" t="s">
        <v>559</v>
      </c>
      <c r="Z22" s="162" t="s">
        <v>559</v>
      </c>
      <c r="AA22" s="162" t="s">
        <v>559</v>
      </c>
      <c r="AB22" s="162" t="s">
        <v>559</v>
      </c>
      <c r="AC22" s="162" t="s">
        <v>559</v>
      </c>
      <c r="AD22" s="361"/>
      <c r="AE22" s="163"/>
      <c r="AF22" s="163">
        <f t="shared" si="8"/>
        <v>7</v>
      </c>
      <c r="AG22" s="164">
        <f t="shared" si="9"/>
        <v>1</v>
      </c>
      <c r="AH22" s="166">
        <f t="shared" si="10"/>
        <v>0</v>
      </c>
      <c r="AI22" s="164">
        <f t="shared" si="11"/>
        <v>0</v>
      </c>
      <c r="AJ22" s="166">
        <f t="shared" si="12"/>
        <v>0</v>
      </c>
      <c r="AK22" s="164"/>
      <c r="AL22" s="404">
        <f t="shared" si="13"/>
        <v>32745811</v>
      </c>
      <c r="AM22" s="160">
        <v>16.0</v>
      </c>
      <c r="AN22" s="405" t="str">
        <f t="shared" si="14"/>
        <v>Misael Starberk Ferreras Pérez</v>
      </c>
      <c r="AO22" s="162" t="s">
        <v>559</v>
      </c>
      <c r="AP22" s="162" t="s">
        <v>578</v>
      </c>
      <c r="AQ22" s="162"/>
      <c r="AR22" s="162" t="s">
        <v>559</v>
      </c>
      <c r="AS22" s="162"/>
      <c r="AT22" s="162"/>
      <c r="AU22" s="321" t="s">
        <v>559</v>
      </c>
      <c r="AV22" s="162" t="s">
        <v>559</v>
      </c>
      <c r="AW22" s="162"/>
      <c r="AX22" s="164"/>
      <c r="AY22" s="166">
        <f t="shared" si="15"/>
        <v>5</v>
      </c>
      <c r="AZ22" s="407">
        <f t="shared" si="16"/>
        <v>0.7142857143</v>
      </c>
      <c r="BA22" s="406">
        <f t="shared" si="17"/>
        <v>0</v>
      </c>
      <c r="BB22" s="406">
        <f t="shared" si="18"/>
        <v>0</v>
      </c>
      <c r="BC22" s="406">
        <f t="shared" si="19"/>
        <v>1</v>
      </c>
      <c r="BD22" s="406">
        <f t="shared" si="20"/>
        <v>0.1428571429</v>
      </c>
      <c r="BE22" s="22">
        <f t="shared" si="21"/>
        <v>32745811</v>
      </c>
      <c r="BF22" s="411">
        <v>16.0</v>
      </c>
      <c r="BG22" s="405" t="str">
        <f t="shared" si="22"/>
        <v>Misael Starberk Ferreras Pérez</v>
      </c>
      <c r="BH22" s="479"/>
      <c r="BI22" s="479" t="s">
        <v>559</v>
      </c>
      <c r="BJ22" s="162" t="s">
        <v>559</v>
      </c>
      <c r="BK22" s="479" t="s">
        <v>559</v>
      </c>
      <c r="BL22" s="479" t="s">
        <v>559</v>
      </c>
      <c r="BM22" s="479" t="s">
        <v>559</v>
      </c>
      <c r="BN22" s="481"/>
      <c r="BO22" s="481"/>
      <c r="BP22" s="481"/>
      <c r="BQ22" s="481"/>
      <c r="BR22" s="482">
        <f t="shared" si="23"/>
        <v>5</v>
      </c>
      <c r="BS22" s="164">
        <f t="shared" si="24"/>
        <v>1</v>
      </c>
      <c r="BT22" s="414"/>
      <c r="BU22" s="414"/>
      <c r="BV22" s="414"/>
      <c r="BW22" s="414"/>
    </row>
    <row r="23" ht="30.0" customHeight="1">
      <c r="A23" s="160">
        <f>'3A 2025 - 2026 DATOS DEL ESTUDI'!N20</f>
        <v>6739413</v>
      </c>
      <c r="B23" s="160">
        <v>17.0</v>
      </c>
      <c r="C23" s="161" t="str">
        <f>'3A 2025 - 2026 DATOS DEL ESTUDI'!B20</f>
        <v>Ruth Esther Fernández Rodríguez</v>
      </c>
      <c r="D23" s="291" t="s">
        <v>559</v>
      </c>
      <c r="E23" s="162" t="s">
        <v>559</v>
      </c>
      <c r="F23" s="291" t="s">
        <v>579</v>
      </c>
      <c r="G23" s="291" t="s">
        <v>579</v>
      </c>
      <c r="H23" s="162" t="s">
        <v>559</v>
      </c>
      <c r="I23" s="291" t="s">
        <v>559</v>
      </c>
      <c r="J23" s="291" t="s">
        <v>559</v>
      </c>
      <c r="K23" s="162" t="s">
        <v>559</v>
      </c>
      <c r="L23" s="291" t="s">
        <v>559</v>
      </c>
      <c r="M23" s="162" t="s">
        <v>559</v>
      </c>
      <c r="N23" s="162">
        <f t="shared" si="1"/>
        <v>8</v>
      </c>
      <c r="O23" s="164">
        <f t="shared" si="2"/>
        <v>0.8</v>
      </c>
      <c r="P23" s="165">
        <f t="shared" si="3"/>
        <v>2</v>
      </c>
      <c r="Q23" s="164">
        <f t="shared" si="4"/>
        <v>0.2</v>
      </c>
      <c r="R23" s="166">
        <f t="shared" si="5"/>
        <v>0</v>
      </c>
      <c r="S23" s="164">
        <f t="shared" si="6"/>
        <v>0</v>
      </c>
      <c r="T23" s="160">
        <v>17.0</v>
      </c>
      <c r="U23" s="161" t="str">
        <f t="shared" si="7"/>
        <v>Ruth Esther Fernández Rodríguez</v>
      </c>
      <c r="V23" s="162" t="s">
        <v>559</v>
      </c>
      <c r="W23" s="162"/>
      <c r="X23" s="162" t="s">
        <v>578</v>
      </c>
      <c r="Y23" s="162" t="s">
        <v>578</v>
      </c>
      <c r="Z23" s="162" t="s">
        <v>559</v>
      </c>
      <c r="AA23" s="162" t="s">
        <v>559</v>
      </c>
      <c r="AB23" s="162" t="s">
        <v>559</v>
      </c>
      <c r="AC23" s="162" t="s">
        <v>559</v>
      </c>
      <c r="AD23" s="359"/>
      <c r="AE23" s="163"/>
      <c r="AF23" s="163">
        <f t="shared" si="8"/>
        <v>7</v>
      </c>
      <c r="AG23" s="164">
        <f t="shared" si="9"/>
        <v>1</v>
      </c>
      <c r="AH23" s="166">
        <f t="shared" si="10"/>
        <v>0</v>
      </c>
      <c r="AI23" s="164">
        <f t="shared" si="11"/>
        <v>0</v>
      </c>
      <c r="AJ23" s="166">
        <f t="shared" si="12"/>
        <v>2</v>
      </c>
      <c r="AK23" s="164"/>
      <c r="AL23" s="404">
        <f t="shared" si="13"/>
        <v>6739413</v>
      </c>
      <c r="AM23" s="160">
        <v>17.0</v>
      </c>
      <c r="AN23" s="405" t="str">
        <f t="shared" si="14"/>
        <v>Ruth Esther Fernández Rodríguez</v>
      </c>
      <c r="AO23" s="162" t="s">
        <v>559</v>
      </c>
      <c r="AP23" s="162" t="s">
        <v>559</v>
      </c>
      <c r="AQ23" s="162"/>
      <c r="AR23" s="162" t="s">
        <v>579</v>
      </c>
      <c r="AS23" s="162"/>
      <c r="AT23" s="162"/>
      <c r="AU23" s="291" t="s">
        <v>559</v>
      </c>
      <c r="AV23" s="162" t="s">
        <v>559</v>
      </c>
      <c r="AW23" s="162"/>
      <c r="AX23" s="164"/>
      <c r="AY23" s="166">
        <f t="shared" si="15"/>
        <v>4</v>
      </c>
      <c r="AZ23" s="407">
        <f t="shared" si="16"/>
        <v>0.5714285714</v>
      </c>
      <c r="BA23" s="406">
        <f t="shared" si="17"/>
        <v>1</v>
      </c>
      <c r="BB23" s="406">
        <f t="shared" si="18"/>
        <v>0.1428571429</v>
      </c>
      <c r="BC23" s="406">
        <f t="shared" si="19"/>
        <v>0</v>
      </c>
      <c r="BD23" s="406">
        <f t="shared" si="20"/>
        <v>0</v>
      </c>
      <c r="BE23" s="22">
        <f t="shared" si="21"/>
        <v>6739413</v>
      </c>
      <c r="BF23" s="193">
        <v>17.0</v>
      </c>
      <c r="BG23" s="405" t="str">
        <f t="shared" si="22"/>
        <v>Ruth Esther Fernández Rodríguez</v>
      </c>
      <c r="BH23" s="479"/>
      <c r="BI23" s="479" t="s">
        <v>559</v>
      </c>
      <c r="BJ23" s="162" t="s">
        <v>559</v>
      </c>
      <c r="BK23" s="479" t="s">
        <v>559</v>
      </c>
      <c r="BL23" s="479" t="s">
        <v>559</v>
      </c>
      <c r="BM23" s="479" t="s">
        <v>579</v>
      </c>
      <c r="BN23" s="481"/>
      <c r="BO23" s="481"/>
      <c r="BP23" s="481"/>
      <c r="BQ23" s="481"/>
      <c r="BR23" s="482">
        <f t="shared" si="23"/>
        <v>4</v>
      </c>
      <c r="BS23" s="164">
        <f t="shared" si="24"/>
        <v>0.8</v>
      </c>
      <c r="BT23" s="414"/>
      <c r="BU23" s="414"/>
      <c r="BV23" s="414"/>
      <c r="BW23" s="414"/>
    </row>
    <row r="24" ht="30.0" customHeight="1">
      <c r="A24" s="160">
        <f>'3A 2025 - 2026 DATOS DEL ESTUDI'!N21</f>
        <v>32812732</v>
      </c>
      <c r="B24" s="160">
        <v>18.0</v>
      </c>
      <c r="C24" s="161" t="str">
        <f>'3A 2025 - 2026 DATOS DEL ESTUDI'!B21</f>
        <v>Discairy  Filpo Estrella</v>
      </c>
      <c r="D24" s="291" t="s">
        <v>559</v>
      </c>
      <c r="E24" s="162" t="s">
        <v>559</v>
      </c>
      <c r="F24" s="291" t="s">
        <v>559</v>
      </c>
      <c r="G24" s="291" t="s">
        <v>559</v>
      </c>
      <c r="H24" s="162" t="s">
        <v>559</v>
      </c>
      <c r="I24" s="291" t="s">
        <v>559</v>
      </c>
      <c r="J24" s="291" t="s">
        <v>559</v>
      </c>
      <c r="K24" s="162" t="s">
        <v>559</v>
      </c>
      <c r="L24" s="291" t="s">
        <v>559</v>
      </c>
      <c r="M24" s="162" t="s">
        <v>559</v>
      </c>
      <c r="N24" s="162">
        <f t="shared" si="1"/>
        <v>10</v>
      </c>
      <c r="O24" s="164">
        <f t="shared" si="2"/>
        <v>1</v>
      </c>
      <c r="P24" s="165">
        <f t="shared" si="3"/>
        <v>0</v>
      </c>
      <c r="Q24" s="164">
        <f t="shared" si="4"/>
        <v>0</v>
      </c>
      <c r="R24" s="166">
        <f t="shared" si="5"/>
        <v>0</v>
      </c>
      <c r="S24" s="164">
        <f t="shared" si="6"/>
        <v>0</v>
      </c>
      <c r="T24" s="160">
        <v>18.0</v>
      </c>
      <c r="U24" s="161" t="str">
        <f t="shared" si="7"/>
        <v>Discairy  Filpo Estrella</v>
      </c>
      <c r="V24" s="162" t="s">
        <v>559</v>
      </c>
      <c r="W24" s="162"/>
      <c r="X24" s="162" t="s">
        <v>559</v>
      </c>
      <c r="Y24" s="162" t="s">
        <v>559</v>
      </c>
      <c r="Z24" s="162" t="s">
        <v>559</v>
      </c>
      <c r="AA24" s="162" t="s">
        <v>559</v>
      </c>
      <c r="AB24" s="162" t="s">
        <v>559</v>
      </c>
      <c r="AC24" s="162" t="s">
        <v>559</v>
      </c>
      <c r="AD24" s="361"/>
      <c r="AE24" s="163"/>
      <c r="AF24" s="163">
        <f t="shared" si="8"/>
        <v>7</v>
      </c>
      <c r="AG24" s="164">
        <f t="shared" si="9"/>
        <v>1</v>
      </c>
      <c r="AH24" s="166">
        <f t="shared" si="10"/>
        <v>0</v>
      </c>
      <c r="AI24" s="164">
        <f t="shared" si="11"/>
        <v>0</v>
      </c>
      <c r="AJ24" s="166">
        <f t="shared" si="12"/>
        <v>0</v>
      </c>
      <c r="AK24" s="164"/>
      <c r="AL24" s="404">
        <f t="shared" si="13"/>
        <v>32812732</v>
      </c>
      <c r="AM24" s="160">
        <v>18.0</v>
      </c>
      <c r="AN24" s="405" t="str">
        <f t="shared" si="14"/>
        <v>Discairy  Filpo Estrella</v>
      </c>
      <c r="AO24" s="162" t="s">
        <v>559</v>
      </c>
      <c r="AP24" s="162" t="s">
        <v>559</v>
      </c>
      <c r="AQ24" s="162"/>
      <c r="AR24" s="162" t="s">
        <v>559</v>
      </c>
      <c r="AS24" s="162"/>
      <c r="AT24" s="162"/>
      <c r="AU24" s="321" t="s">
        <v>559</v>
      </c>
      <c r="AV24" s="162" t="s">
        <v>559</v>
      </c>
      <c r="AW24" s="162"/>
      <c r="AX24" s="164"/>
      <c r="AY24" s="166">
        <f t="shared" si="15"/>
        <v>5</v>
      </c>
      <c r="AZ24" s="407">
        <f t="shared" si="16"/>
        <v>0.7142857143</v>
      </c>
      <c r="BA24" s="406">
        <f t="shared" si="17"/>
        <v>0</v>
      </c>
      <c r="BB24" s="406">
        <f t="shared" si="18"/>
        <v>0</v>
      </c>
      <c r="BC24" s="406">
        <f t="shared" si="19"/>
        <v>0</v>
      </c>
      <c r="BD24" s="406">
        <f t="shared" si="20"/>
        <v>0</v>
      </c>
      <c r="BE24" s="22">
        <f t="shared" si="21"/>
        <v>32812732</v>
      </c>
      <c r="BF24" s="411">
        <v>18.0</v>
      </c>
      <c r="BG24" s="405" t="str">
        <f t="shared" si="22"/>
        <v>Discairy  Filpo Estrella</v>
      </c>
      <c r="BH24" s="479"/>
      <c r="BI24" s="479" t="s">
        <v>559</v>
      </c>
      <c r="BJ24" s="162" t="s">
        <v>559</v>
      </c>
      <c r="BK24" s="479" t="s">
        <v>559</v>
      </c>
      <c r="BL24" s="479" t="s">
        <v>559</v>
      </c>
      <c r="BM24" s="479" t="s">
        <v>559</v>
      </c>
      <c r="BN24" s="481"/>
      <c r="BO24" s="481"/>
      <c r="BP24" s="481"/>
      <c r="BQ24" s="481"/>
      <c r="BR24" s="482">
        <f t="shared" si="23"/>
        <v>5</v>
      </c>
      <c r="BS24" s="164">
        <f t="shared" si="24"/>
        <v>1</v>
      </c>
      <c r="BT24" s="414"/>
      <c r="BU24" s="414"/>
      <c r="BV24" s="414"/>
      <c r="BW24" s="414"/>
    </row>
    <row r="25" ht="30.0" customHeight="1">
      <c r="A25" s="160">
        <f>'3A 2025 - 2026 DATOS DEL ESTUDI'!N22</f>
        <v>32529336</v>
      </c>
      <c r="B25" s="160">
        <v>19.0</v>
      </c>
      <c r="C25" s="161" t="str">
        <f>'3A 2025 - 2026 DATOS DEL ESTUDI'!B22</f>
        <v>Alexis Enmanuel Gil  Sánchez</v>
      </c>
      <c r="D25" s="291" t="s">
        <v>559</v>
      </c>
      <c r="E25" s="162" t="s">
        <v>559</v>
      </c>
      <c r="F25" s="291" t="s">
        <v>559</v>
      </c>
      <c r="G25" s="291" t="s">
        <v>559</v>
      </c>
      <c r="H25" s="162" t="s">
        <v>559</v>
      </c>
      <c r="I25" s="291" t="s">
        <v>559</v>
      </c>
      <c r="J25" s="291" t="s">
        <v>559</v>
      </c>
      <c r="K25" s="162" t="s">
        <v>559</v>
      </c>
      <c r="L25" s="291" t="s">
        <v>559</v>
      </c>
      <c r="M25" s="162" t="s">
        <v>559</v>
      </c>
      <c r="N25" s="162">
        <f t="shared" si="1"/>
        <v>10</v>
      </c>
      <c r="O25" s="164">
        <f t="shared" si="2"/>
        <v>1</v>
      </c>
      <c r="P25" s="165">
        <f t="shared" si="3"/>
        <v>0</v>
      </c>
      <c r="Q25" s="164">
        <f t="shared" si="4"/>
        <v>0</v>
      </c>
      <c r="R25" s="166">
        <f t="shared" si="5"/>
        <v>0</v>
      </c>
      <c r="S25" s="164">
        <f t="shared" si="6"/>
        <v>0</v>
      </c>
      <c r="T25" s="160">
        <v>19.0</v>
      </c>
      <c r="U25" s="161" t="str">
        <f t="shared" si="7"/>
        <v>Alexis Enmanuel Gil  Sánchez</v>
      </c>
      <c r="V25" s="162" t="s">
        <v>559</v>
      </c>
      <c r="W25" s="162"/>
      <c r="X25" s="162" t="s">
        <v>559</v>
      </c>
      <c r="Y25" s="162" t="s">
        <v>559</v>
      </c>
      <c r="Z25" s="162" t="s">
        <v>559</v>
      </c>
      <c r="AA25" s="162" t="s">
        <v>559</v>
      </c>
      <c r="AB25" s="162" t="s">
        <v>559</v>
      </c>
      <c r="AC25" s="162" t="s">
        <v>559</v>
      </c>
      <c r="AD25" s="359"/>
      <c r="AE25" s="163"/>
      <c r="AF25" s="163">
        <f t="shared" si="8"/>
        <v>7</v>
      </c>
      <c r="AG25" s="164">
        <f t="shared" si="9"/>
        <v>1</v>
      </c>
      <c r="AH25" s="166">
        <f t="shared" si="10"/>
        <v>0</v>
      </c>
      <c r="AI25" s="164">
        <f t="shared" si="11"/>
        <v>0</v>
      </c>
      <c r="AJ25" s="166">
        <f t="shared" si="12"/>
        <v>0</v>
      </c>
      <c r="AK25" s="164"/>
      <c r="AL25" s="404">
        <f t="shared" si="13"/>
        <v>32529336</v>
      </c>
      <c r="AM25" s="160">
        <v>19.0</v>
      </c>
      <c r="AN25" s="405" t="str">
        <f t="shared" si="14"/>
        <v>Alexis Enmanuel Gil  Sánchez</v>
      </c>
      <c r="AO25" s="162" t="s">
        <v>559</v>
      </c>
      <c r="AP25" s="162" t="s">
        <v>559</v>
      </c>
      <c r="AQ25" s="162"/>
      <c r="AR25" s="162" t="s">
        <v>559</v>
      </c>
      <c r="AS25" s="162"/>
      <c r="AT25" s="162"/>
      <c r="AU25" s="291" t="s">
        <v>559</v>
      </c>
      <c r="AV25" s="162" t="s">
        <v>559</v>
      </c>
      <c r="AW25" s="162"/>
      <c r="AX25" s="164"/>
      <c r="AY25" s="166">
        <f t="shared" si="15"/>
        <v>5</v>
      </c>
      <c r="AZ25" s="407">
        <f t="shared" si="16"/>
        <v>0.7142857143</v>
      </c>
      <c r="BA25" s="406">
        <f t="shared" si="17"/>
        <v>0</v>
      </c>
      <c r="BB25" s="406">
        <f t="shared" si="18"/>
        <v>0</v>
      </c>
      <c r="BC25" s="406">
        <f t="shared" si="19"/>
        <v>0</v>
      </c>
      <c r="BD25" s="406">
        <f t="shared" si="20"/>
        <v>0</v>
      </c>
      <c r="BE25" s="22">
        <f t="shared" si="21"/>
        <v>32529336</v>
      </c>
      <c r="BF25" s="193">
        <v>19.0</v>
      </c>
      <c r="BG25" s="405" t="str">
        <f t="shared" si="22"/>
        <v>Alexis Enmanuel Gil  Sánchez</v>
      </c>
      <c r="BH25" s="479"/>
      <c r="BI25" s="479" t="s">
        <v>559</v>
      </c>
      <c r="BJ25" s="162" t="s">
        <v>559</v>
      </c>
      <c r="BK25" s="479" t="s">
        <v>559</v>
      </c>
      <c r="BL25" s="479" t="s">
        <v>559</v>
      </c>
      <c r="BM25" s="479" t="s">
        <v>559</v>
      </c>
      <c r="BN25" s="481"/>
      <c r="BO25" s="481"/>
      <c r="BP25" s="481"/>
      <c r="BQ25" s="481"/>
      <c r="BR25" s="482">
        <f t="shared" si="23"/>
        <v>5</v>
      </c>
      <c r="BS25" s="164">
        <f t="shared" si="24"/>
        <v>1</v>
      </c>
      <c r="BT25" s="414"/>
      <c r="BU25" s="414"/>
      <c r="BV25" s="414"/>
      <c r="BW25" s="414"/>
    </row>
    <row r="26" ht="30.0" customHeight="1">
      <c r="A26" s="160">
        <f>'3A 2025 - 2026 DATOS DEL ESTUDI'!N23</f>
        <v>22047916</v>
      </c>
      <c r="B26" s="160">
        <v>20.0</v>
      </c>
      <c r="C26" s="161" t="str">
        <f>'3A 2025 - 2026 DATOS DEL ESTUDI'!B23</f>
        <v>Ayendy Jesús Guzmán</v>
      </c>
      <c r="D26" s="291" t="s">
        <v>579</v>
      </c>
      <c r="E26" s="162" t="s">
        <v>559</v>
      </c>
      <c r="F26" s="291" t="s">
        <v>559</v>
      </c>
      <c r="G26" s="291" t="s">
        <v>559</v>
      </c>
      <c r="H26" s="162" t="s">
        <v>559</v>
      </c>
      <c r="I26" s="291" t="s">
        <v>559</v>
      </c>
      <c r="J26" s="291" t="s">
        <v>559</v>
      </c>
      <c r="K26" s="162" t="s">
        <v>559</v>
      </c>
      <c r="L26" s="291" t="s">
        <v>559</v>
      </c>
      <c r="M26" s="162" t="s">
        <v>559</v>
      </c>
      <c r="N26" s="162">
        <f t="shared" si="1"/>
        <v>9</v>
      </c>
      <c r="O26" s="164">
        <f t="shared" si="2"/>
        <v>0.9</v>
      </c>
      <c r="P26" s="165">
        <f t="shared" si="3"/>
        <v>1</v>
      </c>
      <c r="Q26" s="164">
        <f t="shared" si="4"/>
        <v>0.1</v>
      </c>
      <c r="R26" s="166">
        <f t="shared" si="5"/>
        <v>0</v>
      </c>
      <c r="S26" s="164">
        <f t="shared" si="6"/>
        <v>0</v>
      </c>
      <c r="T26" s="160">
        <v>20.0</v>
      </c>
      <c r="U26" s="161" t="str">
        <f t="shared" si="7"/>
        <v>Ayendy Jesús Guzmán</v>
      </c>
      <c r="V26" s="162" t="s">
        <v>559</v>
      </c>
      <c r="W26" s="162"/>
      <c r="X26" s="162" t="s">
        <v>559</v>
      </c>
      <c r="Y26" s="162" t="s">
        <v>559</v>
      </c>
      <c r="Z26" s="162" t="s">
        <v>559</v>
      </c>
      <c r="AA26" s="162" t="s">
        <v>559</v>
      </c>
      <c r="AB26" s="162" t="s">
        <v>559</v>
      </c>
      <c r="AC26" s="162" t="s">
        <v>559</v>
      </c>
      <c r="AD26" s="361"/>
      <c r="AE26" s="163"/>
      <c r="AF26" s="163">
        <f t="shared" si="8"/>
        <v>7</v>
      </c>
      <c r="AG26" s="164">
        <f t="shared" si="9"/>
        <v>1</v>
      </c>
      <c r="AH26" s="166">
        <f t="shared" si="10"/>
        <v>0</v>
      </c>
      <c r="AI26" s="164">
        <f t="shared" si="11"/>
        <v>0</v>
      </c>
      <c r="AJ26" s="166">
        <f t="shared" si="12"/>
        <v>0</v>
      </c>
      <c r="AK26" s="164"/>
      <c r="AL26" s="404">
        <f t="shared" si="13"/>
        <v>22047916</v>
      </c>
      <c r="AM26" s="160">
        <v>20.0</v>
      </c>
      <c r="AN26" s="405" t="str">
        <f t="shared" si="14"/>
        <v>Ayendy Jesús Guzmán</v>
      </c>
      <c r="AO26" s="162" t="s">
        <v>559</v>
      </c>
      <c r="AP26" s="162" t="s">
        <v>559</v>
      </c>
      <c r="AQ26" s="162"/>
      <c r="AR26" s="162" t="s">
        <v>559</v>
      </c>
      <c r="AS26" s="162"/>
      <c r="AT26" s="162"/>
      <c r="AU26" s="321" t="s">
        <v>559</v>
      </c>
      <c r="AV26" s="162" t="s">
        <v>559</v>
      </c>
      <c r="AW26" s="162"/>
      <c r="AX26" s="164"/>
      <c r="AY26" s="166">
        <f t="shared" si="15"/>
        <v>5</v>
      </c>
      <c r="AZ26" s="407">
        <f t="shared" si="16"/>
        <v>0.7142857143</v>
      </c>
      <c r="BA26" s="406">
        <f t="shared" si="17"/>
        <v>0</v>
      </c>
      <c r="BB26" s="406">
        <f t="shared" si="18"/>
        <v>0</v>
      </c>
      <c r="BC26" s="406">
        <f t="shared" si="19"/>
        <v>0</v>
      </c>
      <c r="BD26" s="406">
        <f t="shared" si="20"/>
        <v>0</v>
      </c>
      <c r="BE26" s="22">
        <f t="shared" si="21"/>
        <v>22047916</v>
      </c>
      <c r="BF26" s="411">
        <v>20.0</v>
      </c>
      <c r="BG26" s="405" t="str">
        <f t="shared" si="22"/>
        <v>Ayendy Jesús Guzmán</v>
      </c>
      <c r="BH26" s="479"/>
      <c r="BI26" s="479" t="s">
        <v>559</v>
      </c>
      <c r="BJ26" s="162" t="s">
        <v>578</v>
      </c>
      <c r="BK26" s="479" t="s">
        <v>559</v>
      </c>
      <c r="BL26" s="479" t="s">
        <v>579</v>
      </c>
      <c r="BM26" s="479" t="s">
        <v>559</v>
      </c>
      <c r="BN26" s="481"/>
      <c r="BO26" s="481"/>
      <c r="BP26" s="481"/>
      <c r="BQ26" s="481"/>
      <c r="BR26" s="482">
        <f t="shared" si="23"/>
        <v>4</v>
      </c>
      <c r="BS26" s="164">
        <f t="shared" si="24"/>
        <v>0.8</v>
      </c>
      <c r="BT26" s="414"/>
      <c r="BU26" s="414"/>
      <c r="BV26" s="414"/>
      <c r="BW26" s="414"/>
    </row>
    <row r="27" ht="30.0" customHeight="1">
      <c r="A27" s="160">
        <f>'3A 2025 - 2026 DATOS DEL ESTUDI'!N24</f>
        <v>32387479</v>
      </c>
      <c r="B27" s="160">
        <v>21.0</v>
      </c>
      <c r="C27" s="161" t="str">
        <f>'3A 2025 - 2026 DATOS DEL ESTUDI'!B24</f>
        <v>Yassir  Hernández Disla</v>
      </c>
      <c r="D27" s="291" t="s">
        <v>559</v>
      </c>
      <c r="E27" s="162" t="s">
        <v>559</v>
      </c>
      <c r="F27" s="291" t="s">
        <v>559</v>
      </c>
      <c r="G27" s="291" t="s">
        <v>559</v>
      </c>
      <c r="H27" s="162" t="s">
        <v>559</v>
      </c>
      <c r="I27" s="291" t="s">
        <v>559</v>
      </c>
      <c r="J27" s="291" t="s">
        <v>559</v>
      </c>
      <c r="K27" s="162" t="s">
        <v>559</v>
      </c>
      <c r="L27" s="291" t="s">
        <v>559</v>
      </c>
      <c r="M27" s="162" t="s">
        <v>559</v>
      </c>
      <c r="N27" s="162">
        <f t="shared" si="1"/>
        <v>10</v>
      </c>
      <c r="O27" s="164">
        <f t="shared" si="2"/>
        <v>1</v>
      </c>
      <c r="P27" s="165">
        <f t="shared" si="3"/>
        <v>0</v>
      </c>
      <c r="Q27" s="164">
        <f t="shared" si="4"/>
        <v>0</v>
      </c>
      <c r="R27" s="166">
        <f t="shared" si="5"/>
        <v>0</v>
      </c>
      <c r="S27" s="164">
        <f t="shared" si="6"/>
        <v>0</v>
      </c>
      <c r="T27" s="160">
        <v>21.0</v>
      </c>
      <c r="U27" s="161" t="str">
        <f t="shared" si="7"/>
        <v>Yassir  Hernández Disla</v>
      </c>
      <c r="V27" s="162" t="s">
        <v>559</v>
      </c>
      <c r="W27" s="162"/>
      <c r="X27" s="162" t="s">
        <v>559</v>
      </c>
      <c r="Y27" s="162" t="s">
        <v>559</v>
      </c>
      <c r="Z27" s="162" t="s">
        <v>559</v>
      </c>
      <c r="AA27" s="162" t="s">
        <v>559</v>
      </c>
      <c r="AB27" s="162" t="s">
        <v>559</v>
      </c>
      <c r="AC27" s="162" t="s">
        <v>559</v>
      </c>
      <c r="AD27" s="359"/>
      <c r="AE27" s="163"/>
      <c r="AF27" s="163">
        <f t="shared" si="8"/>
        <v>7</v>
      </c>
      <c r="AG27" s="164">
        <f t="shared" si="9"/>
        <v>1</v>
      </c>
      <c r="AH27" s="166">
        <f t="shared" si="10"/>
        <v>0</v>
      </c>
      <c r="AI27" s="164">
        <f t="shared" si="11"/>
        <v>0</v>
      </c>
      <c r="AJ27" s="166">
        <f t="shared" si="12"/>
        <v>0</v>
      </c>
      <c r="AK27" s="164"/>
      <c r="AL27" s="404">
        <f t="shared" si="13"/>
        <v>32387479</v>
      </c>
      <c r="AM27" s="160">
        <v>21.0</v>
      </c>
      <c r="AN27" s="405" t="str">
        <f t="shared" si="14"/>
        <v>Yassir  Hernández Disla</v>
      </c>
      <c r="AO27" s="162" t="s">
        <v>559</v>
      </c>
      <c r="AP27" s="162" t="s">
        <v>559</v>
      </c>
      <c r="AQ27" s="162"/>
      <c r="AR27" s="162" t="s">
        <v>559</v>
      </c>
      <c r="AS27" s="162"/>
      <c r="AT27" s="162"/>
      <c r="AU27" s="291" t="s">
        <v>559</v>
      </c>
      <c r="AV27" s="162" t="s">
        <v>559</v>
      </c>
      <c r="AW27" s="162"/>
      <c r="AX27" s="164"/>
      <c r="AY27" s="166">
        <f t="shared" si="15"/>
        <v>5</v>
      </c>
      <c r="AZ27" s="407">
        <f t="shared" si="16"/>
        <v>0.7142857143</v>
      </c>
      <c r="BA27" s="406">
        <f t="shared" si="17"/>
        <v>0</v>
      </c>
      <c r="BB27" s="406">
        <f t="shared" si="18"/>
        <v>0</v>
      </c>
      <c r="BC27" s="406">
        <f t="shared" si="19"/>
        <v>0</v>
      </c>
      <c r="BD27" s="406">
        <f t="shared" si="20"/>
        <v>0</v>
      </c>
      <c r="BE27" s="22">
        <f t="shared" si="21"/>
        <v>32387479</v>
      </c>
      <c r="BF27" s="193">
        <v>21.0</v>
      </c>
      <c r="BG27" s="405" t="str">
        <f t="shared" si="22"/>
        <v>Yassir  Hernández Disla</v>
      </c>
      <c r="BH27" s="479"/>
      <c r="BI27" s="479" t="s">
        <v>559</v>
      </c>
      <c r="BJ27" s="162" t="s">
        <v>559</v>
      </c>
      <c r="BK27" s="479" t="s">
        <v>559</v>
      </c>
      <c r="BL27" s="479" t="s">
        <v>578</v>
      </c>
      <c r="BM27" s="479" t="s">
        <v>578</v>
      </c>
      <c r="BN27" s="481"/>
      <c r="BO27" s="481"/>
      <c r="BP27" s="481"/>
      <c r="BQ27" s="481"/>
      <c r="BR27" s="482">
        <f t="shared" si="23"/>
        <v>5</v>
      </c>
      <c r="BS27" s="164">
        <f t="shared" si="24"/>
        <v>1</v>
      </c>
      <c r="BT27" s="414"/>
      <c r="BU27" s="414"/>
      <c r="BV27" s="414"/>
      <c r="BW27" s="414"/>
    </row>
    <row r="28" ht="30.0" customHeight="1">
      <c r="A28" s="160">
        <f>'3A 2025 - 2026 DATOS DEL ESTUDI'!N25</f>
        <v>6635033</v>
      </c>
      <c r="B28" s="160">
        <v>22.0</v>
      </c>
      <c r="C28" s="161" t="str">
        <f>'3A 2025 - 2026 DATOS DEL ESTUDI'!B25</f>
        <v>Yadiel  Jiménez Betances</v>
      </c>
      <c r="D28" s="291" t="s">
        <v>559</v>
      </c>
      <c r="E28" s="162" t="s">
        <v>559</v>
      </c>
      <c r="F28" s="291" t="s">
        <v>559</v>
      </c>
      <c r="G28" s="291" t="s">
        <v>559</v>
      </c>
      <c r="H28" s="162" t="s">
        <v>559</v>
      </c>
      <c r="I28" s="291" t="s">
        <v>559</v>
      </c>
      <c r="J28" s="291" t="s">
        <v>578</v>
      </c>
      <c r="K28" s="162" t="s">
        <v>559</v>
      </c>
      <c r="L28" s="291" t="s">
        <v>559</v>
      </c>
      <c r="M28" s="162" t="s">
        <v>559</v>
      </c>
      <c r="N28" s="162">
        <f t="shared" si="1"/>
        <v>10</v>
      </c>
      <c r="O28" s="164">
        <f t="shared" si="2"/>
        <v>1</v>
      </c>
      <c r="P28" s="165">
        <f t="shared" si="3"/>
        <v>0</v>
      </c>
      <c r="Q28" s="164">
        <f t="shared" si="4"/>
        <v>0</v>
      </c>
      <c r="R28" s="166">
        <f t="shared" si="5"/>
        <v>1</v>
      </c>
      <c r="S28" s="164">
        <f t="shared" si="6"/>
        <v>0.1</v>
      </c>
      <c r="T28" s="160">
        <v>22.0</v>
      </c>
      <c r="U28" s="161" t="str">
        <f t="shared" si="7"/>
        <v>Yadiel  Jiménez Betances</v>
      </c>
      <c r="V28" s="162" t="s">
        <v>559</v>
      </c>
      <c r="W28" s="162"/>
      <c r="X28" s="162" t="s">
        <v>559</v>
      </c>
      <c r="Y28" s="162" t="s">
        <v>559</v>
      </c>
      <c r="Z28" s="162" t="s">
        <v>559</v>
      </c>
      <c r="AA28" s="162" t="s">
        <v>559</v>
      </c>
      <c r="AB28" s="162" t="s">
        <v>559</v>
      </c>
      <c r="AC28" s="162" t="s">
        <v>559</v>
      </c>
      <c r="AD28" s="361"/>
      <c r="AE28" s="163"/>
      <c r="AF28" s="163">
        <f t="shared" si="8"/>
        <v>7</v>
      </c>
      <c r="AG28" s="164">
        <f t="shared" si="9"/>
        <v>1</v>
      </c>
      <c r="AH28" s="166">
        <f t="shared" si="10"/>
        <v>0</v>
      </c>
      <c r="AI28" s="164">
        <f t="shared" si="11"/>
        <v>0</v>
      </c>
      <c r="AJ28" s="166">
        <f t="shared" si="12"/>
        <v>0</v>
      </c>
      <c r="AK28" s="164"/>
      <c r="AL28" s="404">
        <f t="shared" si="13"/>
        <v>6635033</v>
      </c>
      <c r="AM28" s="160">
        <v>22.0</v>
      </c>
      <c r="AN28" s="405" t="str">
        <f t="shared" si="14"/>
        <v>Yadiel  Jiménez Betances</v>
      </c>
      <c r="AO28" s="162" t="s">
        <v>559</v>
      </c>
      <c r="AP28" s="162" t="s">
        <v>559</v>
      </c>
      <c r="AQ28" s="162"/>
      <c r="AR28" s="162" t="s">
        <v>559</v>
      </c>
      <c r="AS28" s="162"/>
      <c r="AT28" s="162"/>
      <c r="AU28" s="321" t="s">
        <v>559</v>
      </c>
      <c r="AV28" s="162" t="s">
        <v>559</v>
      </c>
      <c r="AW28" s="162"/>
      <c r="AX28" s="164"/>
      <c r="AY28" s="166">
        <f t="shared" si="15"/>
        <v>5</v>
      </c>
      <c r="AZ28" s="407">
        <f t="shared" si="16"/>
        <v>0.7142857143</v>
      </c>
      <c r="BA28" s="406">
        <f t="shared" si="17"/>
        <v>0</v>
      </c>
      <c r="BB28" s="406">
        <f t="shared" si="18"/>
        <v>0</v>
      </c>
      <c r="BC28" s="406">
        <f t="shared" si="19"/>
        <v>0</v>
      </c>
      <c r="BD28" s="406">
        <f t="shared" si="20"/>
        <v>0</v>
      </c>
      <c r="BE28" s="22">
        <f t="shared" si="21"/>
        <v>6635033</v>
      </c>
      <c r="BF28" s="411">
        <v>22.0</v>
      </c>
      <c r="BG28" s="405" t="str">
        <f t="shared" si="22"/>
        <v>Yadiel  Jiménez Betances</v>
      </c>
      <c r="BH28" s="479"/>
      <c r="BI28" s="479" t="s">
        <v>559</v>
      </c>
      <c r="BJ28" s="162" t="s">
        <v>559</v>
      </c>
      <c r="BK28" s="479" t="s">
        <v>559</v>
      </c>
      <c r="BL28" s="479" t="s">
        <v>559</v>
      </c>
      <c r="BM28" s="479" t="s">
        <v>559</v>
      </c>
      <c r="BN28" s="481"/>
      <c r="BO28" s="481"/>
      <c r="BP28" s="481"/>
      <c r="BQ28" s="481"/>
      <c r="BR28" s="482">
        <f t="shared" si="23"/>
        <v>5</v>
      </c>
      <c r="BS28" s="164">
        <f t="shared" si="24"/>
        <v>1</v>
      </c>
      <c r="BT28" s="414"/>
      <c r="BU28" s="414"/>
      <c r="BV28" s="414"/>
      <c r="BW28" s="414"/>
    </row>
    <row r="29" ht="30.0" customHeight="1">
      <c r="A29" s="160">
        <f>'3A 2025 - 2026 DATOS DEL ESTUDI'!N26</f>
        <v>32857385</v>
      </c>
      <c r="B29" s="160">
        <v>23.0</v>
      </c>
      <c r="C29" s="161" t="str">
        <f>'3A 2025 - 2026 DATOS DEL ESTUDI'!B26</f>
        <v>Yamel  Mella Aquino</v>
      </c>
      <c r="D29" s="291" t="s">
        <v>559</v>
      </c>
      <c r="E29" s="162" t="s">
        <v>559</v>
      </c>
      <c r="F29" s="291" t="s">
        <v>559</v>
      </c>
      <c r="G29" s="291" t="s">
        <v>559</v>
      </c>
      <c r="H29" s="162" t="s">
        <v>578</v>
      </c>
      <c r="I29" s="291" t="s">
        <v>559</v>
      </c>
      <c r="J29" s="291" t="s">
        <v>559</v>
      </c>
      <c r="K29" s="162" t="s">
        <v>559</v>
      </c>
      <c r="L29" s="291" t="s">
        <v>559</v>
      </c>
      <c r="M29" s="162" t="s">
        <v>559</v>
      </c>
      <c r="N29" s="162">
        <f t="shared" si="1"/>
        <v>10</v>
      </c>
      <c r="O29" s="164">
        <f t="shared" si="2"/>
        <v>1</v>
      </c>
      <c r="P29" s="165">
        <f t="shared" si="3"/>
        <v>0</v>
      </c>
      <c r="Q29" s="164">
        <f t="shared" si="4"/>
        <v>0</v>
      </c>
      <c r="R29" s="166">
        <f t="shared" si="5"/>
        <v>1</v>
      </c>
      <c r="S29" s="164">
        <f t="shared" si="6"/>
        <v>0.1</v>
      </c>
      <c r="T29" s="160">
        <v>23.0</v>
      </c>
      <c r="U29" s="161" t="str">
        <f t="shared" si="7"/>
        <v>Yamel  Mella Aquino</v>
      </c>
      <c r="V29" s="162" t="s">
        <v>579</v>
      </c>
      <c r="W29" s="162"/>
      <c r="X29" s="162" t="s">
        <v>559</v>
      </c>
      <c r="Y29" s="162" t="s">
        <v>559</v>
      </c>
      <c r="Z29" s="162" t="s">
        <v>559</v>
      </c>
      <c r="AA29" s="162" t="s">
        <v>559</v>
      </c>
      <c r="AB29" s="162" t="s">
        <v>579</v>
      </c>
      <c r="AC29" s="162" t="s">
        <v>559</v>
      </c>
      <c r="AD29" s="359"/>
      <c r="AE29" s="163"/>
      <c r="AF29" s="163">
        <f t="shared" si="8"/>
        <v>5</v>
      </c>
      <c r="AG29" s="164">
        <f t="shared" si="9"/>
        <v>0.7142857143</v>
      </c>
      <c r="AH29" s="166">
        <f t="shared" si="10"/>
        <v>2</v>
      </c>
      <c r="AI29" s="164">
        <f t="shared" si="11"/>
        <v>0.2857142857</v>
      </c>
      <c r="AJ29" s="166">
        <f t="shared" si="12"/>
        <v>0</v>
      </c>
      <c r="AK29" s="164"/>
      <c r="AL29" s="404">
        <f t="shared" si="13"/>
        <v>32857385</v>
      </c>
      <c r="AM29" s="160">
        <v>23.0</v>
      </c>
      <c r="AN29" s="405" t="str">
        <f t="shared" si="14"/>
        <v>Yamel  Mella Aquino</v>
      </c>
      <c r="AO29" s="162" t="s">
        <v>559</v>
      </c>
      <c r="AP29" s="162" t="s">
        <v>579</v>
      </c>
      <c r="AQ29" s="162"/>
      <c r="AR29" s="162" t="s">
        <v>559</v>
      </c>
      <c r="AS29" s="162"/>
      <c r="AT29" s="162"/>
      <c r="AU29" s="291" t="s">
        <v>559</v>
      </c>
      <c r="AV29" s="162" t="s">
        <v>559</v>
      </c>
      <c r="AW29" s="162"/>
      <c r="AX29" s="164"/>
      <c r="AY29" s="166">
        <f t="shared" si="15"/>
        <v>4</v>
      </c>
      <c r="AZ29" s="407">
        <f t="shared" si="16"/>
        <v>0.5714285714</v>
      </c>
      <c r="BA29" s="406">
        <f t="shared" si="17"/>
        <v>1</v>
      </c>
      <c r="BB29" s="406">
        <f t="shared" si="18"/>
        <v>0.1428571429</v>
      </c>
      <c r="BC29" s="406">
        <f t="shared" si="19"/>
        <v>0</v>
      </c>
      <c r="BD29" s="406">
        <f t="shared" si="20"/>
        <v>0</v>
      </c>
      <c r="BE29" s="22">
        <f t="shared" si="21"/>
        <v>32857385</v>
      </c>
      <c r="BF29" s="193">
        <v>23.0</v>
      </c>
      <c r="BG29" s="405" t="str">
        <f t="shared" si="22"/>
        <v>Yamel  Mella Aquino</v>
      </c>
      <c r="BH29" s="479"/>
      <c r="BI29" s="479" t="s">
        <v>559</v>
      </c>
      <c r="BJ29" s="162" t="s">
        <v>559</v>
      </c>
      <c r="BK29" s="479" t="s">
        <v>559</v>
      </c>
      <c r="BL29" s="479" t="s">
        <v>559</v>
      </c>
      <c r="BM29" s="479" t="s">
        <v>559</v>
      </c>
      <c r="BN29" s="481"/>
      <c r="BO29" s="481"/>
      <c r="BP29" s="481"/>
      <c r="BQ29" s="481"/>
      <c r="BR29" s="482">
        <f t="shared" si="23"/>
        <v>5</v>
      </c>
      <c r="BS29" s="164">
        <f t="shared" si="24"/>
        <v>1</v>
      </c>
      <c r="BT29" s="414"/>
      <c r="BU29" s="414"/>
      <c r="BV29" s="414"/>
      <c r="BW29" s="414"/>
    </row>
    <row r="30" ht="30.0" customHeight="1">
      <c r="A30" s="160">
        <f>'3A 2025 - 2026 DATOS DEL ESTUDI'!N27</f>
        <v>6396255</v>
      </c>
      <c r="B30" s="160">
        <v>24.0</v>
      </c>
      <c r="C30" s="161" t="str">
        <f>'3A 2025 - 2026 DATOS DEL ESTUDI'!B27</f>
        <v>Sariely Del Carmen Mena Chávez</v>
      </c>
      <c r="D30" s="291" t="s">
        <v>559</v>
      </c>
      <c r="E30" s="162" t="s">
        <v>579</v>
      </c>
      <c r="F30" s="291" t="s">
        <v>559</v>
      </c>
      <c r="G30" s="291" t="s">
        <v>559</v>
      </c>
      <c r="H30" s="162" t="s">
        <v>559</v>
      </c>
      <c r="I30" s="291" t="s">
        <v>559</v>
      </c>
      <c r="J30" s="291" t="s">
        <v>559</v>
      </c>
      <c r="K30" s="162" t="s">
        <v>559</v>
      </c>
      <c r="L30" s="291" t="s">
        <v>578</v>
      </c>
      <c r="M30" s="162" t="s">
        <v>559</v>
      </c>
      <c r="N30" s="162">
        <f t="shared" si="1"/>
        <v>9</v>
      </c>
      <c r="O30" s="164">
        <f t="shared" si="2"/>
        <v>0.9</v>
      </c>
      <c r="P30" s="165">
        <f t="shared" si="3"/>
        <v>1</v>
      </c>
      <c r="Q30" s="164">
        <f t="shared" si="4"/>
        <v>0.1</v>
      </c>
      <c r="R30" s="166">
        <f t="shared" si="5"/>
        <v>1</v>
      </c>
      <c r="S30" s="164">
        <f t="shared" si="6"/>
        <v>0.1</v>
      </c>
      <c r="T30" s="160">
        <v>24.0</v>
      </c>
      <c r="U30" s="161" t="str">
        <f t="shared" si="7"/>
        <v>Sariely Del Carmen Mena Chávez</v>
      </c>
      <c r="V30" s="162" t="s">
        <v>578</v>
      </c>
      <c r="W30" s="162"/>
      <c r="X30" s="162" t="s">
        <v>579</v>
      </c>
      <c r="Y30" s="162" t="s">
        <v>559</v>
      </c>
      <c r="Z30" s="162" t="s">
        <v>559</v>
      </c>
      <c r="AA30" s="162" t="s">
        <v>559</v>
      </c>
      <c r="AB30" s="162" t="s">
        <v>579</v>
      </c>
      <c r="AC30" s="162" t="s">
        <v>559</v>
      </c>
      <c r="AD30" s="361"/>
      <c r="AE30" s="163"/>
      <c r="AF30" s="163">
        <f t="shared" si="8"/>
        <v>5</v>
      </c>
      <c r="AG30" s="164">
        <f t="shared" si="9"/>
        <v>0.7142857143</v>
      </c>
      <c r="AH30" s="166">
        <f t="shared" si="10"/>
        <v>2</v>
      </c>
      <c r="AI30" s="164">
        <f t="shared" si="11"/>
        <v>0.2857142857</v>
      </c>
      <c r="AJ30" s="166">
        <f t="shared" si="12"/>
        <v>1</v>
      </c>
      <c r="AK30" s="164"/>
      <c r="AL30" s="404">
        <f t="shared" si="13"/>
        <v>6396255</v>
      </c>
      <c r="AM30" s="160">
        <v>24.0</v>
      </c>
      <c r="AN30" s="405" t="str">
        <f t="shared" si="14"/>
        <v>Sariely Del Carmen Mena Chávez</v>
      </c>
      <c r="AO30" s="162" t="s">
        <v>559</v>
      </c>
      <c r="AP30" s="162" t="s">
        <v>579</v>
      </c>
      <c r="AQ30" s="162"/>
      <c r="AR30" s="162" t="s">
        <v>579</v>
      </c>
      <c r="AS30" s="162"/>
      <c r="AT30" s="162"/>
      <c r="AU30" s="321" t="s">
        <v>559</v>
      </c>
      <c r="AV30" s="162" t="s">
        <v>579</v>
      </c>
      <c r="AW30" s="162"/>
      <c r="AX30" s="164"/>
      <c r="AY30" s="166">
        <f t="shared" si="15"/>
        <v>2</v>
      </c>
      <c r="AZ30" s="407">
        <f t="shared" si="16"/>
        <v>0.2857142857</v>
      </c>
      <c r="BA30" s="406">
        <f t="shared" si="17"/>
        <v>3</v>
      </c>
      <c r="BB30" s="406">
        <f t="shared" si="18"/>
        <v>0.4285714286</v>
      </c>
      <c r="BC30" s="406">
        <f t="shared" si="19"/>
        <v>0</v>
      </c>
      <c r="BD30" s="406">
        <f t="shared" si="20"/>
        <v>0</v>
      </c>
      <c r="BE30" s="22">
        <f t="shared" si="21"/>
        <v>6396255</v>
      </c>
      <c r="BF30" s="411">
        <v>24.0</v>
      </c>
      <c r="BG30" s="405" t="str">
        <f t="shared" si="22"/>
        <v>Sariely Del Carmen Mena Chávez</v>
      </c>
      <c r="BH30" s="481"/>
      <c r="BI30" s="479" t="s">
        <v>559</v>
      </c>
      <c r="BJ30" s="162" t="s">
        <v>559</v>
      </c>
      <c r="BK30" s="479" t="s">
        <v>559</v>
      </c>
      <c r="BL30" s="479" t="s">
        <v>559</v>
      </c>
      <c r="BM30" s="479" t="s">
        <v>559</v>
      </c>
      <c r="BN30" s="481"/>
      <c r="BO30" s="481"/>
      <c r="BP30" s="481"/>
      <c r="BQ30" s="481"/>
      <c r="BR30" s="482">
        <f t="shared" si="23"/>
        <v>5</v>
      </c>
      <c r="BS30" s="164">
        <f t="shared" si="24"/>
        <v>1</v>
      </c>
      <c r="BT30" s="414"/>
      <c r="BU30" s="414"/>
      <c r="BV30" s="414"/>
      <c r="BW30" s="414"/>
    </row>
    <row r="31" ht="30.0" customHeight="1">
      <c r="A31" s="160">
        <f>'3A 2025 - 2026 DATOS DEL ESTUDI'!N28</f>
        <v>33560794</v>
      </c>
      <c r="B31" s="160">
        <v>25.0</v>
      </c>
      <c r="C31" s="161" t="str">
        <f>'3A 2025 - 2026 DATOS DEL ESTUDI'!B28</f>
        <v>David Carmelo Navas Fernández</v>
      </c>
      <c r="D31" s="291" t="s">
        <v>559</v>
      </c>
      <c r="E31" s="162" t="s">
        <v>559</v>
      </c>
      <c r="F31" s="291" t="s">
        <v>559</v>
      </c>
      <c r="G31" s="291" t="s">
        <v>579</v>
      </c>
      <c r="H31" s="162" t="s">
        <v>559</v>
      </c>
      <c r="I31" s="291" t="s">
        <v>559</v>
      </c>
      <c r="J31" s="291" t="s">
        <v>559</v>
      </c>
      <c r="K31" s="162" t="s">
        <v>559</v>
      </c>
      <c r="L31" s="291" t="s">
        <v>559</v>
      </c>
      <c r="M31" s="162" t="s">
        <v>559</v>
      </c>
      <c r="N31" s="162">
        <f t="shared" si="1"/>
        <v>9</v>
      </c>
      <c r="O31" s="164">
        <f t="shared" si="2"/>
        <v>0.9</v>
      </c>
      <c r="P31" s="165">
        <f t="shared" si="3"/>
        <v>1</v>
      </c>
      <c r="Q31" s="164">
        <f t="shared" si="4"/>
        <v>0.1</v>
      </c>
      <c r="R31" s="166">
        <f t="shared" si="5"/>
        <v>0</v>
      </c>
      <c r="S31" s="164">
        <f t="shared" si="6"/>
        <v>0</v>
      </c>
      <c r="T31" s="160">
        <v>25.0</v>
      </c>
      <c r="U31" s="161" t="str">
        <f t="shared" si="7"/>
        <v>David Carmelo Navas Fernández</v>
      </c>
      <c r="V31" s="162" t="s">
        <v>559</v>
      </c>
      <c r="W31" s="162"/>
      <c r="X31" s="162" t="s">
        <v>559</v>
      </c>
      <c r="Y31" s="162" t="s">
        <v>559</v>
      </c>
      <c r="Z31" s="162" t="s">
        <v>579</v>
      </c>
      <c r="AA31" s="162" t="s">
        <v>559</v>
      </c>
      <c r="AB31" s="162" t="s">
        <v>559</v>
      </c>
      <c r="AC31" s="162" t="s">
        <v>559</v>
      </c>
      <c r="AD31" s="359"/>
      <c r="AE31" s="163"/>
      <c r="AF31" s="163">
        <f t="shared" si="8"/>
        <v>6</v>
      </c>
      <c r="AG31" s="164">
        <f t="shared" si="9"/>
        <v>0.8571428571</v>
      </c>
      <c r="AH31" s="166">
        <f t="shared" si="10"/>
        <v>1</v>
      </c>
      <c r="AI31" s="164">
        <f t="shared" si="11"/>
        <v>0.1428571429</v>
      </c>
      <c r="AJ31" s="166">
        <f t="shared" si="12"/>
        <v>0</v>
      </c>
      <c r="AK31" s="164"/>
      <c r="AL31" s="404">
        <f t="shared" si="13"/>
        <v>33560794</v>
      </c>
      <c r="AM31" s="160">
        <v>25.0</v>
      </c>
      <c r="AN31" s="405" t="str">
        <f t="shared" si="14"/>
        <v>David Carmelo Navas Fernández</v>
      </c>
      <c r="AO31" s="162" t="s">
        <v>559</v>
      </c>
      <c r="AP31" s="162" t="s">
        <v>559</v>
      </c>
      <c r="AQ31" s="162"/>
      <c r="AR31" s="162" t="s">
        <v>559</v>
      </c>
      <c r="AS31" s="162"/>
      <c r="AT31" s="162"/>
      <c r="AU31" s="291" t="s">
        <v>559</v>
      </c>
      <c r="AV31" s="162" t="s">
        <v>559</v>
      </c>
      <c r="AW31" s="162"/>
      <c r="AX31" s="164"/>
      <c r="AY31" s="166">
        <f t="shared" si="15"/>
        <v>5</v>
      </c>
      <c r="AZ31" s="407">
        <f t="shared" si="16"/>
        <v>0.7142857143</v>
      </c>
      <c r="BA31" s="406">
        <f t="shared" si="17"/>
        <v>0</v>
      </c>
      <c r="BB31" s="406">
        <f t="shared" si="18"/>
        <v>0</v>
      </c>
      <c r="BC31" s="406">
        <f t="shared" si="19"/>
        <v>0</v>
      </c>
      <c r="BD31" s="406">
        <f t="shared" si="20"/>
        <v>0</v>
      </c>
      <c r="BE31" s="22">
        <f t="shared" si="21"/>
        <v>33560794</v>
      </c>
      <c r="BF31" s="193">
        <v>25.0</v>
      </c>
      <c r="BG31" s="405" t="str">
        <f t="shared" si="22"/>
        <v>David Carmelo Navas Fernández</v>
      </c>
      <c r="BH31" s="479"/>
      <c r="BI31" s="479" t="s">
        <v>559</v>
      </c>
      <c r="BJ31" s="162" t="s">
        <v>559</v>
      </c>
      <c r="BK31" s="479" t="s">
        <v>559</v>
      </c>
      <c r="BL31" s="479" t="s">
        <v>559</v>
      </c>
      <c r="BM31" s="479" t="s">
        <v>559</v>
      </c>
      <c r="BN31" s="481"/>
      <c r="BO31" s="481"/>
      <c r="BP31" s="481"/>
      <c r="BQ31" s="481"/>
      <c r="BR31" s="482">
        <f t="shared" si="23"/>
        <v>5</v>
      </c>
      <c r="BS31" s="164">
        <f t="shared" si="24"/>
        <v>1</v>
      </c>
      <c r="BT31" s="414"/>
      <c r="BU31" s="414"/>
      <c r="BV31" s="414"/>
      <c r="BW31" s="414"/>
    </row>
    <row r="32" ht="30.0" customHeight="1">
      <c r="A32" s="160">
        <f>'3A 2025 - 2026 DATOS DEL ESTUDI'!N29</f>
        <v>32720987</v>
      </c>
      <c r="B32" s="160">
        <v>26.0</v>
      </c>
      <c r="C32" s="161" t="str">
        <f>'3A 2025 - 2026 DATOS DEL ESTUDI'!B29</f>
        <v>Andriw Jelier Ortiz Rodríguez</v>
      </c>
      <c r="D32" s="291" t="s">
        <v>559</v>
      </c>
      <c r="E32" s="162" t="s">
        <v>559</v>
      </c>
      <c r="F32" s="291" t="s">
        <v>559</v>
      </c>
      <c r="G32" s="291" t="s">
        <v>559</v>
      </c>
      <c r="H32" s="162" t="s">
        <v>559</v>
      </c>
      <c r="I32" s="291" t="s">
        <v>559</v>
      </c>
      <c r="J32" s="291" t="s">
        <v>559</v>
      </c>
      <c r="K32" s="162" t="s">
        <v>559</v>
      </c>
      <c r="L32" s="291" t="s">
        <v>559</v>
      </c>
      <c r="M32" s="162" t="s">
        <v>559</v>
      </c>
      <c r="N32" s="162">
        <f t="shared" si="1"/>
        <v>10</v>
      </c>
      <c r="O32" s="164">
        <f t="shared" si="2"/>
        <v>1</v>
      </c>
      <c r="P32" s="165">
        <f t="shared" si="3"/>
        <v>0</v>
      </c>
      <c r="Q32" s="164">
        <f t="shared" si="4"/>
        <v>0</v>
      </c>
      <c r="R32" s="166">
        <f t="shared" si="5"/>
        <v>0</v>
      </c>
      <c r="S32" s="164">
        <f t="shared" si="6"/>
        <v>0</v>
      </c>
      <c r="T32" s="160">
        <v>26.0</v>
      </c>
      <c r="U32" s="161" t="str">
        <f t="shared" si="7"/>
        <v>Andriw Jelier Ortiz Rodríguez</v>
      </c>
      <c r="V32" s="162" t="s">
        <v>559</v>
      </c>
      <c r="W32" s="162"/>
      <c r="X32" s="162" t="s">
        <v>559</v>
      </c>
      <c r="Y32" s="162" t="s">
        <v>559</v>
      </c>
      <c r="Z32" s="162" t="s">
        <v>559</v>
      </c>
      <c r="AA32" s="162" t="s">
        <v>559</v>
      </c>
      <c r="AB32" s="162" t="s">
        <v>559</v>
      </c>
      <c r="AC32" s="162" t="s">
        <v>559</v>
      </c>
      <c r="AD32" s="361"/>
      <c r="AE32" s="163"/>
      <c r="AF32" s="163">
        <f t="shared" si="8"/>
        <v>7</v>
      </c>
      <c r="AG32" s="164">
        <f t="shared" si="9"/>
        <v>1</v>
      </c>
      <c r="AH32" s="166">
        <f t="shared" si="10"/>
        <v>0</v>
      </c>
      <c r="AI32" s="164">
        <f t="shared" si="11"/>
        <v>0</v>
      </c>
      <c r="AJ32" s="166">
        <f t="shared" si="12"/>
        <v>0</v>
      </c>
      <c r="AK32" s="164"/>
      <c r="AL32" s="404">
        <f t="shared" si="13"/>
        <v>32720987</v>
      </c>
      <c r="AM32" s="160">
        <v>26.0</v>
      </c>
      <c r="AN32" s="405" t="str">
        <f t="shared" si="14"/>
        <v>Andriw Jelier Ortiz Rodríguez</v>
      </c>
      <c r="AO32" s="162" t="s">
        <v>559</v>
      </c>
      <c r="AP32" s="162" t="s">
        <v>559</v>
      </c>
      <c r="AQ32" s="162"/>
      <c r="AR32" s="162" t="s">
        <v>559</v>
      </c>
      <c r="AS32" s="162"/>
      <c r="AT32" s="162"/>
      <c r="AU32" s="321" t="s">
        <v>559</v>
      </c>
      <c r="AV32" s="162" t="s">
        <v>559</v>
      </c>
      <c r="AW32" s="162"/>
      <c r="AX32" s="164"/>
      <c r="AY32" s="166">
        <f t="shared" si="15"/>
        <v>5</v>
      </c>
      <c r="AZ32" s="407">
        <f t="shared" si="16"/>
        <v>0.7142857143</v>
      </c>
      <c r="BA32" s="406">
        <f t="shared" si="17"/>
        <v>0</v>
      </c>
      <c r="BB32" s="406">
        <f t="shared" si="18"/>
        <v>0</v>
      </c>
      <c r="BC32" s="406">
        <f t="shared" si="19"/>
        <v>0</v>
      </c>
      <c r="BD32" s="406">
        <f t="shared" si="20"/>
        <v>0</v>
      </c>
      <c r="BE32" s="22">
        <f t="shared" si="21"/>
        <v>32720987</v>
      </c>
      <c r="BF32" s="411">
        <v>26.0</v>
      </c>
      <c r="BG32" s="405" t="str">
        <f t="shared" si="22"/>
        <v>Andriw Jelier Ortiz Rodríguez</v>
      </c>
      <c r="BH32" s="479"/>
      <c r="BI32" s="479" t="s">
        <v>559</v>
      </c>
      <c r="BJ32" s="162" t="s">
        <v>559</v>
      </c>
      <c r="BK32" s="479" t="s">
        <v>559</v>
      </c>
      <c r="BL32" s="479" t="s">
        <v>559</v>
      </c>
      <c r="BM32" s="479" t="s">
        <v>559</v>
      </c>
      <c r="BN32" s="481"/>
      <c r="BO32" s="481"/>
      <c r="BP32" s="481"/>
      <c r="BQ32" s="481"/>
      <c r="BR32" s="482">
        <f t="shared" si="23"/>
        <v>5</v>
      </c>
      <c r="BS32" s="164">
        <f t="shared" si="24"/>
        <v>1</v>
      </c>
      <c r="BT32" s="414"/>
      <c r="BU32" s="414"/>
      <c r="BV32" s="414"/>
      <c r="BW32" s="414"/>
    </row>
    <row r="33" ht="30.0" customHeight="1">
      <c r="A33" s="160">
        <f>'3A 2025 - 2026 DATOS DEL ESTUDI'!N30</f>
        <v>32899290</v>
      </c>
      <c r="B33" s="160">
        <v>27.0</v>
      </c>
      <c r="C33" s="161" t="str">
        <f>'3A 2025 - 2026 DATOS DEL ESTUDI'!B30</f>
        <v>Dashley Nicole Peña García</v>
      </c>
      <c r="D33" s="291" t="s">
        <v>559</v>
      </c>
      <c r="E33" s="162" t="s">
        <v>559</v>
      </c>
      <c r="F33" s="291" t="s">
        <v>559</v>
      </c>
      <c r="G33" s="291" t="s">
        <v>559</v>
      </c>
      <c r="H33" s="162" t="s">
        <v>559</v>
      </c>
      <c r="I33" s="291" t="s">
        <v>559</v>
      </c>
      <c r="J33" s="291" t="s">
        <v>559</v>
      </c>
      <c r="K33" s="162" t="s">
        <v>559</v>
      </c>
      <c r="L33" s="291" t="s">
        <v>559</v>
      </c>
      <c r="M33" s="162" t="s">
        <v>559</v>
      </c>
      <c r="N33" s="162">
        <f t="shared" si="1"/>
        <v>10</v>
      </c>
      <c r="O33" s="164">
        <f t="shared" si="2"/>
        <v>1</v>
      </c>
      <c r="P33" s="165">
        <f t="shared" si="3"/>
        <v>0</v>
      </c>
      <c r="Q33" s="164">
        <f t="shared" si="4"/>
        <v>0</v>
      </c>
      <c r="R33" s="166">
        <f t="shared" si="5"/>
        <v>0</v>
      </c>
      <c r="S33" s="164">
        <f t="shared" si="6"/>
        <v>0</v>
      </c>
      <c r="T33" s="160">
        <v>27.0</v>
      </c>
      <c r="U33" s="161" t="str">
        <f t="shared" si="7"/>
        <v>Dashley Nicole Peña García</v>
      </c>
      <c r="V33" s="162" t="s">
        <v>559</v>
      </c>
      <c r="W33" s="162"/>
      <c r="X33" s="162" t="s">
        <v>559</v>
      </c>
      <c r="Y33" s="162" t="s">
        <v>559</v>
      </c>
      <c r="Z33" s="162" t="s">
        <v>559</v>
      </c>
      <c r="AA33" s="162" t="s">
        <v>559</v>
      </c>
      <c r="AB33" s="162" t="s">
        <v>579</v>
      </c>
      <c r="AC33" s="162" t="s">
        <v>559</v>
      </c>
      <c r="AD33" s="359"/>
      <c r="AE33" s="163"/>
      <c r="AF33" s="163">
        <f t="shared" si="8"/>
        <v>6</v>
      </c>
      <c r="AG33" s="164">
        <f t="shared" si="9"/>
        <v>0.8571428571</v>
      </c>
      <c r="AH33" s="166">
        <f t="shared" si="10"/>
        <v>1</v>
      </c>
      <c r="AI33" s="164">
        <f t="shared" si="11"/>
        <v>0.1428571429</v>
      </c>
      <c r="AJ33" s="166">
        <f t="shared" si="12"/>
        <v>0</v>
      </c>
      <c r="AK33" s="164"/>
      <c r="AL33" s="404">
        <f t="shared" si="13"/>
        <v>32899290</v>
      </c>
      <c r="AM33" s="160">
        <v>27.0</v>
      </c>
      <c r="AN33" s="405" t="str">
        <f t="shared" si="14"/>
        <v>Dashley Nicole Peña García</v>
      </c>
      <c r="AO33" s="162" t="s">
        <v>559</v>
      </c>
      <c r="AP33" s="162" t="s">
        <v>559</v>
      </c>
      <c r="AQ33" s="162"/>
      <c r="AR33" s="162" t="s">
        <v>559</v>
      </c>
      <c r="AS33" s="162"/>
      <c r="AT33" s="162"/>
      <c r="AU33" s="291" t="s">
        <v>559</v>
      </c>
      <c r="AV33" s="162" t="s">
        <v>559</v>
      </c>
      <c r="AW33" s="162"/>
      <c r="AX33" s="164"/>
      <c r="AY33" s="166">
        <f t="shared" si="15"/>
        <v>5</v>
      </c>
      <c r="AZ33" s="407">
        <f t="shared" si="16"/>
        <v>0.7142857143</v>
      </c>
      <c r="BA33" s="406">
        <f t="shared" si="17"/>
        <v>0</v>
      </c>
      <c r="BB33" s="406">
        <f t="shared" si="18"/>
        <v>0</v>
      </c>
      <c r="BC33" s="406">
        <f t="shared" si="19"/>
        <v>0</v>
      </c>
      <c r="BD33" s="406">
        <f t="shared" si="20"/>
        <v>0</v>
      </c>
      <c r="BE33" s="22">
        <f t="shared" si="21"/>
        <v>32899290</v>
      </c>
      <c r="BF33" s="193">
        <v>27.0</v>
      </c>
      <c r="BG33" s="405" t="str">
        <f t="shared" si="22"/>
        <v>Dashley Nicole Peña García</v>
      </c>
      <c r="BH33" s="479"/>
      <c r="BI33" s="479" t="s">
        <v>578</v>
      </c>
      <c r="BJ33" s="162" t="s">
        <v>559</v>
      </c>
      <c r="BK33" s="479" t="s">
        <v>559</v>
      </c>
      <c r="BL33" s="479" t="s">
        <v>559</v>
      </c>
      <c r="BM33" s="479" t="s">
        <v>559</v>
      </c>
      <c r="BN33" s="481"/>
      <c r="BO33" s="481"/>
      <c r="BP33" s="481"/>
      <c r="BQ33" s="481"/>
      <c r="BR33" s="482">
        <f t="shared" si="23"/>
        <v>5</v>
      </c>
      <c r="BS33" s="164">
        <f t="shared" si="24"/>
        <v>1</v>
      </c>
      <c r="BT33" s="414"/>
      <c r="BU33" s="414"/>
      <c r="BV33" s="414"/>
      <c r="BW33" s="414"/>
    </row>
    <row r="34" ht="30.0" customHeight="1">
      <c r="A34" s="160">
        <f>'3A 2025 - 2026 DATOS DEL ESTUDI'!N31</f>
        <v>32607334</v>
      </c>
      <c r="B34" s="160">
        <v>28.0</v>
      </c>
      <c r="C34" s="161" t="str">
        <f>'3A 2025 - 2026 DATOS DEL ESTUDI'!B31</f>
        <v>Yesly  Peña Muñoz</v>
      </c>
      <c r="D34" s="291" t="s">
        <v>559</v>
      </c>
      <c r="E34" s="162" t="s">
        <v>559</v>
      </c>
      <c r="F34" s="291" t="s">
        <v>559</v>
      </c>
      <c r="G34" s="291" t="s">
        <v>559</v>
      </c>
      <c r="H34" s="162" t="s">
        <v>559</v>
      </c>
      <c r="I34" s="291" t="s">
        <v>559</v>
      </c>
      <c r="J34" s="291" t="s">
        <v>559</v>
      </c>
      <c r="K34" s="162" t="s">
        <v>559</v>
      </c>
      <c r="L34" s="291" t="s">
        <v>559</v>
      </c>
      <c r="M34" s="162" t="s">
        <v>559</v>
      </c>
      <c r="N34" s="162">
        <f t="shared" si="1"/>
        <v>10</v>
      </c>
      <c r="O34" s="164">
        <f t="shared" si="2"/>
        <v>1</v>
      </c>
      <c r="P34" s="165">
        <f t="shared" si="3"/>
        <v>0</v>
      </c>
      <c r="Q34" s="164">
        <f t="shared" si="4"/>
        <v>0</v>
      </c>
      <c r="R34" s="166">
        <f t="shared" si="5"/>
        <v>0</v>
      </c>
      <c r="S34" s="164">
        <f t="shared" si="6"/>
        <v>0</v>
      </c>
      <c r="T34" s="160">
        <v>28.0</v>
      </c>
      <c r="U34" s="161" t="str">
        <f t="shared" si="7"/>
        <v>Yesly  Peña Muñoz</v>
      </c>
      <c r="V34" s="162" t="s">
        <v>559</v>
      </c>
      <c r="W34" s="162"/>
      <c r="X34" s="162" t="s">
        <v>559</v>
      </c>
      <c r="Y34" s="162" t="s">
        <v>559</v>
      </c>
      <c r="Z34" s="162" t="s">
        <v>559</v>
      </c>
      <c r="AA34" s="162" t="s">
        <v>559</v>
      </c>
      <c r="AB34" s="162" t="s">
        <v>559</v>
      </c>
      <c r="AC34" s="162" t="s">
        <v>559</v>
      </c>
      <c r="AD34" s="361"/>
      <c r="AE34" s="163"/>
      <c r="AF34" s="163">
        <f t="shared" si="8"/>
        <v>7</v>
      </c>
      <c r="AG34" s="164">
        <f t="shared" si="9"/>
        <v>1</v>
      </c>
      <c r="AH34" s="166">
        <f t="shared" si="10"/>
        <v>0</v>
      </c>
      <c r="AI34" s="164">
        <f t="shared" si="11"/>
        <v>0</v>
      </c>
      <c r="AJ34" s="166">
        <f t="shared" si="12"/>
        <v>0</v>
      </c>
      <c r="AK34" s="164"/>
      <c r="AL34" s="404">
        <f t="shared" si="13"/>
        <v>32607334</v>
      </c>
      <c r="AM34" s="160">
        <v>28.0</v>
      </c>
      <c r="AN34" s="405" t="str">
        <f t="shared" si="14"/>
        <v>Yesly  Peña Muñoz</v>
      </c>
      <c r="AO34" s="162" t="s">
        <v>559</v>
      </c>
      <c r="AP34" s="162" t="s">
        <v>559</v>
      </c>
      <c r="AQ34" s="162"/>
      <c r="AR34" s="162" t="s">
        <v>559</v>
      </c>
      <c r="AS34" s="162"/>
      <c r="AT34" s="162"/>
      <c r="AU34" s="321" t="s">
        <v>559</v>
      </c>
      <c r="AV34" s="162" t="s">
        <v>559</v>
      </c>
      <c r="AW34" s="162"/>
      <c r="AX34" s="164"/>
      <c r="AY34" s="166">
        <f t="shared" si="15"/>
        <v>5</v>
      </c>
      <c r="AZ34" s="407">
        <f t="shared" si="16"/>
        <v>0.7142857143</v>
      </c>
      <c r="BA34" s="406">
        <f t="shared" si="17"/>
        <v>0</v>
      </c>
      <c r="BB34" s="406">
        <f t="shared" si="18"/>
        <v>0</v>
      </c>
      <c r="BC34" s="406">
        <f t="shared" si="19"/>
        <v>0</v>
      </c>
      <c r="BD34" s="406">
        <f t="shared" si="20"/>
        <v>0</v>
      </c>
      <c r="BE34" s="22">
        <f t="shared" si="21"/>
        <v>32607334</v>
      </c>
      <c r="BF34" s="411">
        <v>28.0</v>
      </c>
      <c r="BG34" s="405" t="str">
        <f t="shared" si="22"/>
        <v>Yesly  Peña Muñoz</v>
      </c>
      <c r="BH34" s="479"/>
      <c r="BI34" s="479" t="s">
        <v>559</v>
      </c>
      <c r="BJ34" s="162" t="s">
        <v>559</v>
      </c>
      <c r="BK34" s="479" t="s">
        <v>559</v>
      </c>
      <c r="BL34" s="479" t="s">
        <v>559</v>
      </c>
      <c r="BM34" s="479" t="s">
        <v>559</v>
      </c>
      <c r="BN34" s="481"/>
      <c r="BO34" s="481"/>
      <c r="BP34" s="481"/>
      <c r="BQ34" s="481"/>
      <c r="BR34" s="482">
        <f t="shared" si="23"/>
        <v>5</v>
      </c>
      <c r="BS34" s="164">
        <f t="shared" si="24"/>
        <v>1</v>
      </c>
      <c r="BT34" s="414"/>
      <c r="BU34" s="414"/>
      <c r="BV34" s="414"/>
      <c r="BW34" s="414"/>
    </row>
    <row r="35" ht="30.0" customHeight="1">
      <c r="A35" s="160">
        <f>'3A 2025 - 2026 DATOS DEL ESTUDI'!N32</f>
        <v>32687351</v>
      </c>
      <c r="B35" s="160">
        <v>29.0</v>
      </c>
      <c r="C35" s="161" t="str">
        <f>'3A 2025 - 2026 DATOS DEL ESTUDI'!B32</f>
        <v>Wilbert  Peña Paulino</v>
      </c>
      <c r="D35" s="291" t="s">
        <v>559</v>
      </c>
      <c r="E35" s="162" t="s">
        <v>559</v>
      </c>
      <c r="F35" s="291" t="s">
        <v>559</v>
      </c>
      <c r="G35" s="291" t="s">
        <v>559</v>
      </c>
      <c r="H35" s="162" t="s">
        <v>559</v>
      </c>
      <c r="I35" s="291" t="s">
        <v>559</v>
      </c>
      <c r="J35" s="291" t="s">
        <v>559</v>
      </c>
      <c r="K35" s="162" t="s">
        <v>559</v>
      </c>
      <c r="L35" s="291" t="s">
        <v>559</v>
      </c>
      <c r="M35" s="162" t="s">
        <v>559</v>
      </c>
      <c r="N35" s="162">
        <f t="shared" si="1"/>
        <v>10</v>
      </c>
      <c r="O35" s="164">
        <f t="shared" si="2"/>
        <v>1</v>
      </c>
      <c r="P35" s="165">
        <f t="shared" si="3"/>
        <v>0</v>
      </c>
      <c r="Q35" s="164">
        <f t="shared" si="4"/>
        <v>0</v>
      </c>
      <c r="R35" s="166">
        <f t="shared" si="5"/>
        <v>0</v>
      </c>
      <c r="S35" s="164">
        <f t="shared" si="6"/>
        <v>0</v>
      </c>
      <c r="T35" s="160">
        <v>29.0</v>
      </c>
      <c r="U35" s="161" t="str">
        <f t="shared" si="7"/>
        <v>Wilbert  Peña Paulino</v>
      </c>
      <c r="V35" s="162" t="s">
        <v>559</v>
      </c>
      <c r="W35" s="162"/>
      <c r="X35" s="162" t="s">
        <v>559</v>
      </c>
      <c r="Y35" s="162" t="s">
        <v>559</v>
      </c>
      <c r="Z35" s="162" t="s">
        <v>559</v>
      </c>
      <c r="AA35" s="162" t="s">
        <v>559</v>
      </c>
      <c r="AB35" s="162" t="s">
        <v>559</v>
      </c>
      <c r="AC35" s="162" t="s">
        <v>559</v>
      </c>
      <c r="AD35" s="359"/>
      <c r="AE35" s="163"/>
      <c r="AF35" s="163">
        <f t="shared" si="8"/>
        <v>7</v>
      </c>
      <c r="AG35" s="164">
        <f t="shared" si="9"/>
        <v>1</v>
      </c>
      <c r="AH35" s="166">
        <f t="shared" si="10"/>
        <v>0</v>
      </c>
      <c r="AI35" s="164">
        <f t="shared" si="11"/>
        <v>0</v>
      </c>
      <c r="AJ35" s="166">
        <f t="shared" si="12"/>
        <v>0</v>
      </c>
      <c r="AK35" s="164"/>
      <c r="AL35" s="404">
        <f t="shared" si="13"/>
        <v>32687351</v>
      </c>
      <c r="AM35" s="160">
        <v>29.0</v>
      </c>
      <c r="AN35" s="405" t="str">
        <f t="shared" si="14"/>
        <v>Wilbert  Peña Paulino</v>
      </c>
      <c r="AO35" s="162" t="s">
        <v>559</v>
      </c>
      <c r="AP35" s="162" t="s">
        <v>559</v>
      </c>
      <c r="AQ35" s="162"/>
      <c r="AR35" s="162" t="s">
        <v>559</v>
      </c>
      <c r="AS35" s="162"/>
      <c r="AT35" s="162"/>
      <c r="AU35" s="291" t="s">
        <v>559</v>
      </c>
      <c r="AV35" s="162" t="s">
        <v>559</v>
      </c>
      <c r="AW35" s="162"/>
      <c r="AX35" s="164"/>
      <c r="AY35" s="166">
        <f t="shared" si="15"/>
        <v>5</v>
      </c>
      <c r="AZ35" s="407">
        <f t="shared" si="16"/>
        <v>0.7142857143</v>
      </c>
      <c r="BA35" s="406">
        <f t="shared" si="17"/>
        <v>0</v>
      </c>
      <c r="BB35" s="406">
        <f t="shared" si="18"/>
        <v>0</v>
      </c>
      <c r="BC35" s="406">
        <f t="shared" si="19"/>
        <v>0</v>
      </c>
      <c r="BD35" s="406">
        <f t="shared" si="20"/>
        <v>0</v>
      </c>
      <c r="BE35" s="22">
        <f t="shared" si="21"/>
        <v>32687351</v>
      </c>
      <c r="BF35" s="193">
        <v>29.0</v>
      </c>
      <c r="BG35" s="405" t="str">
        <f t="shared" si="22"/>
        <v>Wilbert  Peña Paulino</v>
      </c>
      <c r="BH35" s="479"/>
      <c r="BI35" s="479" t="s">
        <v>559</v>
      </c>
      <c r="BJ35" s="162" t="s">
        <v>559</v>
      </c>
      <c r="BK35" s="479" t="s">
        <v>559</v>
      </c>
      <c r="BL35" s="479" t="s">
        <v>559</v>
      </c>
      <c r="BM35" s="479" t="s">
        <v>559</v>
      </c>
      <c r="BN35" s="481"/>
      <c r="BO35" s="481"/>
      <c r="BP35" s="481"/>
      <c r="BQ35" s="481"/>
      <c r="BR35" s="482">
        <f t="shared" si="23"/>
        <v>5</v>
      </c>
      <c r="BS35" s="164">
        <f t="shared" si="24"/>
        <v>1</v>
      </c>
      <c r="BT35" s="414"/>
      <c r="BU35" s="414"/>
      <c r="BV35" s="414"/>
      <c r="BW35" s="414"/>
    </row>
    <row r="36" ht="30.0" customHeight="1">
      <c r="A36" s="160">
        <f>'3A 2025 - 2026 DATOS DEL ESTUDI'!N33</f>
        <v>6445759</v>
      </c>
      <c r="B36" s="160">
        <v>30.0</v>
      </c>
      <c r="C36" s="161" t="str">
        <f>'3A 2025 - 2026 DATOS DEL ESTUDI'!B33</f>
        <v>Yonayry  Peña Santos</v>
      </c>
      <c r="D36" s="291" t="s">
        <v>559</v>
      </c>
      <c r="E36" s="162" t="s">
        <v>559</v>
      </c>
      <c r="F36" s="291" t="s">
        <v>579</v>
      </c>
      <c r="G36" s="291" t="s">
        <v>559</v>
      </c>
      <c r="H36" s="162" t="s">
        <v>578</v>
      </c>
      <c r="I36" s="291" t="s">
        <v>559</v>
      </c>
      <c r="J36" s="291" t="s">
        <v>559</v>
      </c>
      <c r="K36" s="162" t="s">
        <v>559</v>
      </c>
      <c r="L36" s="291" t="s">
        <v>579</v>
      </c>
      <c r="M36" s="162" t="s">
        <v>559</v>
      </c>
      <c r="N36" s="162">
        <f t="shared" si="1"/>
        <v>8</v>
      </c>
      <c r="O36" s="164">
        <f t="shared" si="2"/>
        <v>0.8</v>
      </c>
      <c r="P36" s="165">
        <f t="shared" si="3"/>
        <v>2</v>
      </c>
      <c r="Q36" s="164">
        <f t="shared" si="4"/>
        <v>0.2</v>
      </c>
      <c r="R36" s="166">
        <f t="shared" si="5"/>
        <v>1</v>
      </c>
      <c r="S36" s="164">
        <f t="shared" si="6"/>
        <v>0.1</v>
      </c>
      <c r="T36" s="160">
        <v>30.0</v>
      </c>
      <c r="U36" s="161" t="str">
        <f t="shared" si="7"/>
        <v>Yonayry  Peña Santos</v>
      </c>
      <c r="V36" s="162" t="s">
        <v>579</v>
      </c>
      <c r="W36" s="162"/>
      <c r="X36" s="162" t="s">
        <v>559</v>
      </c>
      <c r="Y36" s="162" t="s">
        <v>559</v>
      </c>
      <c r="Z36" s="162" t="s">
        <v>559</v>
      </c>
      <c r="AA36" s="162" t="s">
        <v>579</v>
      </c>
      <c r="AB36" s="162" t="s">
        <v>578</v>
      </c>
      <c r="AC36" s="162" t="s">
        <v>559</v>
      </c>
      <c r="AD36" s="361"/>
      <c r="AE36" s="163"/>
      <c r="AF36" s="163">
        <f t="shared" si="8"/>
        <v>5</v>
      </c>
      <c r="AG36" s="164">
        <f t="shared" si="9"/>
        <v>0.7142857143</v>
      </c>
      <c r="AH36" s="166">
        <f t="shared" si="10"/>
        <v>2</v>
      </c>
      <c r="AI36" s="164">
        <f t="shared" si="11"/>
        <v>0.2857142857</v>
      </c>
      <c r="AJ36" s="166">
        <f t="shared" si="12"/>
        <v>1</v>
      </c>
      <c r="AK36" s="164"/>
      <c r="AL36" s="404">
        <f t="shared" si="13"/>
        <v>6445759</v>
      </c>
      <c r="AM36" s="160">
        <v>30.0</v>
      </c>
      <c r="AN36" s="405" t="str">
        <f t="shared" si="14"/>
        <v>Yonayry  Peña Santos</v>
      </c>
      <c r="AO36" s="162" t="s">
        <v>559</v>
      </c>
      <c r="AP36" s="162" t="s">
        <v>579</v>
      </c>
      <c r="AQ36" s="162"/>
      <c r="AR36" s="162" t="s">
        <v>559</v>
      </c>
      <c r="AS36" s="162"/>
      <c r="AT36" s="162"/>
      <c r="AU36" s="321" t="s">
        <v>559</v>
      </c>
      <c r="AV36" s="162" t="s">
        <v>559</v>
      </c>
      <c r="AW36" s="162"/>
      <c r="AX36" s="164"/>
      <c r="AY36" s="166">
        <f t="shared" si="15"/>
        <v>4</v>
      </c>
      <c r="AZ36" s="407">
        <f t="shared" si="16"/>
        <v>0.5714285714</v>
      </c>
      <c r="BA36" s="406">
        <f t="shared" si="17"/>
        <v>1</v>
      </c>
      <c r="BB36" s="406">
        <f t="shared" si="18"/>
        <v>0.1428571429</v>
      </c>
      <c r="BC36" s="406">
        <f t="shared" si="19"/>
        <v>0</v>
      </c>
      <c r="BD36" s="406">
        <f t="shared" si="20"/>
        <v>0</v>
      </c>
      <c r="BE36" s="22">
        <f t="shared" si="21"/>
        <v>6445759</v>
      </c>
      <c r="BF36" s="411">
        <v>30.0</v>
      </c>
      <c r="BG36" s="405" t="str">
        <f t="shared" si="22"/>
        <v>Yonayry  Peña Santos</v>
      </c>
      <c r="BH36" s="479"/>
      <c r="BI36" s="479" t="s">
        <v>559</v>
      </c>
      <c r="BJ36" s="162" t="s">
        <v>578</v>
      </c>
      <c r="BK36" s="479" t="s">
        <v>559</v>
      </c>
      <c r="BL36" s="479" t="s">
        <v>579</v>
      </c>
      <c r="BM36" s="479" t="s">
        <v>559</v>
      </c>
      <c r="BN36" s="481"/>
      <c r="BO36" s="481"/>
      <c r="BP36" s="481"/>
      <c r="BQ36" s="481"/>
      <c r="BR36" s="482">
        <f t="shared" si="23"/>
        <v>4</v>
      </c>
      <c r="BS36" s="164">
        <f t="shared" si="24"/>
        <v>0.8</v>
      </c>
      <c r="BT36" s="414"/>
      <c r="BU36" s="414"/>
      <c r="BV36" s="414"/>
      <c r="BW36" s="414"/>
    </row>
    <row r="37" ht="30.0" customHeight="1">
      <c r="A37" s="160">
        <f>'3A 2025 - 2026 DATOS DEL ESTUDI'!N34</f>
        <v>22023376</v>
      </c>
      <c r="B37" s="160">
        <v>31.0</v>
      </c>
      <c r="C37" s="161" t="str">
        <f>'3A 2025 - 2026 DATOS DEL ESTUDI'!B34</f>
        <v>Rossier Analiz Pérez Rodríguez</v>
      </c>
      <c r="D37" s="291" t="s">
        <v>559</v>
      </c>
      <c r="E37" s="162" t="s">
        <v>559</v>
      </c>
      <c r="F37" s="291" t="s">
        <v>559</v>
      </c>
      <c r="G37" s="291" t="s">
        <v>559</v>
      </c>
      <c r="H37" s="162" t="s">
        <v>559</v>
      </c>
      <c r="I37" s="291" t="s">
        <v>559</v>
      </c>
      <c r="J37" s="291" t="s">
        <v>559</v>
      </c>
      <c r="K37" s="162" t="s">
        <v>559</v>
      </c>
      <c r="L37" s="291" t="s">
        <v>559</v>
      </c>
      <c r="M37" s="162" t="s">
        <v>559</v>
      </c>
      <c r="N37" s="162">
        <f t="shared" si="1"/>
        <v>10</v>
      </c>
      <c r="O37" s="164">
        <f t="shared" si="2"/>
        <v>1</v>
      </c>
      <c r="P37" s="165">
        <f t="shared" si="3"/>
        <v>0</v>
      </c>
      <c r="Q37" s="164">
        <f t="shared" si="4"/>
        <v>0</v>
      </c>
      <c r="R37" s="166">
        <f t="shared" si="5"/>
        <v>0</v>
      </c>
      <c r="S37" s="164">
        <f t="shared" si="6"/>
        <v>0</v>
      </c>
      <c r="T37" s="160">
        <v>31.0</v>
      </c>
      <c r="U37" s="161" t="str">
        <f t="shared" si="7"/>
        <v>Rossier Analiz Pérez Rodríguez</v>
      </c>
      <c r="V37" s="162" t="s">
        <v>559</v>
      </c>
      <c r="W37" s="162"/>
      <c r="X37" s="162" t="s">
        <v>559</v>
      </c>
      <c r="Y37" s="162" t="s">
        <v>559</v>
      </c>
      <c r="Z37" s="162" t="s">
        <v>559</v>
      </c>
      <c r="AA37" s="162" t="s">
        <v>559</v>
      </c>
      <c r="AB37" s="162" t="s">
        <v>559</v>
      </c>
      <c r="AC37" s="162" t="s">
        <v>559</v>
      </c>
      <c r="AD37" s="359"/>
      <c r="AE37" s="163"/>
      <c r="AF37" s="163">
        <f t="shared" si="8"/>
        <v>7</v>
      </c>
      <c r="AG37" s="164">
        <f t="shared" si="9"/>
        <v>1</v>
      </c>
      <c r="AH37" s="166">
        <f t="shared" si="10"/>
        <v>0</v>
      </c>
      <c r="AI37" s="164">
        <f t="shared" si="11"/>
        <v>0</v>
      </c>
      <c r="AJ37" s="166">
        <f t="shared" si="12"/>
        <v>0</v>
      </c>
      <c r="AK37" s="164"/>
      <c r="AL37" s="404">
        <f t="shared" si="13"/>
        <v>22023376</v>
      </c>
      <c r="AM37" s="160">
        <v>31.0</v>
      </c>
      <c r="AN37" s="405" t="str">
        <f t="shared" si="14"/>
        <v>Rossier Analiz Pérez Rodríguez</v>
      </c>
      <c r="AO37" s="162" t="s">
        <v>559</v>
      </c>
      <c r="AP37" s="162" t="s">
        <v>579</v>
      </c>
      <c r="AQ37" s="162"/>
      <c r="AR37" s="162" t="s">
        <v>559</v>
      </c>
      <c r="AS37" s="162"/>
      <c r="AT37" s="162"/>
      <c r="AU37" s="291" t="s">
        <v>559</v>
      </c>
      <c r="AV37" s="162" t="s">
        <v>580</v>
      </c>
      <c r="AW37" s="162"/>
      <c r="AX37" s="164"/>
      <c r="AY37" s="166">
        <f t="shared" si="15"/>
        <v>4</v>
      </c>
      <c r="AZ37" s="407">
        <f t="shared" si="16"/>
        <v>0.5714285714</v>
      </c>
      <c r="BA37" s="406">
        <f t="shared" si="17"/>
        <v>1</v>
      </c>
      <c r="BB37" s="406">
        <f t="shared" si="18"/>
        <v>0.1428571429</v>
      </c>
      <c r="BC37" s="406">
        <f t="shared" si="19"/>
        <v>0</v>
      </c>
      <c r="BD37" s="406">
        <f t="shared" si="20"/>
        <v>0</v>
      </c>
      <c r="BE37" s="22">
        <f t="shared" si="21"/>
        <v>22023376</v>
      </c>
      <c r="BF37" s="193">
        <v>31.0</v>
      </c>
      <c r="BG37" s="405" t="str">
        <f t="shared" si="22"/>
        <v>Rossier Analiz Pérez Rodríguez</v>
      </c>
      <c r="BH37" s="479"/>
      <c r="BI37" s="479" t="s">
        <v>559</v>
      </c>
      <c r="BJ37" s="162" t="s">
        <v>559</v>
      </c>
      <c r="BK37" s="479" t="s">
        <v>559</v>
      </c>
      <c r="BL37" s="479" t="s">
        <v>559</v>
      </c>
      <c r="BM37" s="479" t="s">
        <v>559</v>
      </c>
      <c r="BN37" s="481"/>
      <c r="BO37" s="481"/>
      <c r="BP37" s="481"/>
      <c r="BQ37" s="481"/>
      <c r="BR37" s="482">
        <f t="shared" si="23"/>
        <v>5</v>
      </c>
      <c r="BS37" s="164">
        <f t="shared" si="24"/>
        <v>1</v>
      </c>
      <c r="BT37" s="414"/>
      <c r="BU37" s="414"/>
      <c r="BV37" s="414"/>
      <c r="BW37" s="414"/>
    </row>
    <row r="38" ht="30.0" customHeight="1">
      <c r="A38" s="160">
        <f>'3A 2025 - 2026 DATOS DEL ESTUDI'!N35</f>
        <v>6925657</v>
      </c>
      <c r="B38" s="160">
        <v>32.0</v>
      </c>
      <c r="C38" s="161" t="str">
        <f>'3A 2025 - 2026 DATOS DEL ESTUDI'!B35</f>
        <v>Joseph Francisco Ramírez Espinosa</v>
      </c>
      <c r="D38" s="291" t="s">
        <v>559</v>
      </c>
      <c r="E38" s="162" t="s">
        <v>559</v>
      </c>
      <c r="F38" s="291" t="s">
        <v>559</v>
      </c>
      <c r="G38" s="291" t="s">
        <v>559</v>
      </c>
      <c r="H38" s="162" t="s">
        <v>559</v>
      </c>
      <c r="I38" s="291" t="s">
        <v>559</v>
      </c>
      <c r="J38" s="291" t="s">
        <v>559</v>
      </c>
      <c r="K38" s="162" t="s">
        <v>559</v>
      </c>
      <c r="L38" s="291" t="s">
        <v>559</v>
      </c>
      <c r="M38" s="162" t="s">
        <v>559</v>
      </c>
      <c r="N38" s="162">
        <f t="shared" si="1"/>
        <v>10</v>
      </c>
      <c r="O38" s="164">
        <f t="shared" si="2"/>
        <v>1</v>
      </c>
      <c r="P38" s="165">
        <f t="shared" si="3"/>
        <v>0</v>
      </c>
      <c r="Q38" s="164">
        <f t="shared" si="4"/>
        <v>0</v>
      </c>
      <c r="R38" s="166">
        <f t="shared" si="5"/>
        <v>0</v>
      </c>
      <c r="S38" s="164">
        <f t="shared" si="6"/>
        <v>0</v>
      </c>
      <c r="T38" s="160">
        <v>32.0</v>
      </c>
      <c r="U38" s="161" t="str">
        <f t="shared" si="7"/>
        <v>Joseph Francisco Ramírez Espinosa</v>
      </c>
      <c r="V38" s="162" t="s">
        <v>559</v>
      </c>
      <c r="W38" s="162"/>
      <c r="X38" s="162" t="s">
        <v>559</v>
      </c>
      <c r="Y38" s="162" t="s">
        <v>559</v>
      </c>
      <c r="Z38" s="162" t="s">
        <v>559</v>
      </c>
      <c r="AA38" s="162" t="s">
        <v>559</v>
      </c>
      <c r="AB38" s="162" t="s">
        <v>559</v>
      </c>
      <c r="AC38" s="162" t="s">
        <v>559</v>
      </c>
      <c r="AD38" s="361"/>
      <c r="AE38" s="163"/>
      <c r="AF38" s="163">
        <f t="shared" si="8"/>
        <v>7</v>
      </c>
      <c r="AG38" s="164">
        <f t="shared" si="9"/>
        <v>1</v>
      </c>
      <c r="AH38" s="166">
        <f t="shared" si="10"/>
        <v>0</v>
      </c>
      <c r="AI38" s="164">
        <f t="shared" si="11"/>
        <v>0</v>
      </c>
      <c r="AJ38" s="166">
        <f t="shared" si="12"/>
        <v>0</v>
      </c>
      <c r="AK38" s="164"/>
      <c r="AL38" s="404">
        <f t="shared" si="13"/>
        <v>6925657</v>
      </c>
      <c r="AM38" s="160">
        <v>32.0</v>
      </c>
      <c r="AN38" s="405" t="str">
        <f t="shared" si="14"/>
        <v>Joseph Francisco Ramírez Espinosa</v>
      </c>
      <c r="AO38" s="162" t="s">
        <v>559</v>
      </c>
      <c r="AP38" s="162" t="s">
        <v>559</v>
      </c>
      <c r="AQ38" s="162"/>
      <c r="AR38" s="162" t="s">
        <v>559</v>
      </c>
      <c r="AS38" s="162"/>
      <c r="AT38" s="162"/>
      <c r="AU38" s="321" t="s">
        <v>559</v>
      </c>
      <c r="AV38" s="162" t="s">
        <v>559</v>
      </c>
      <c r="AW38" s="162"/>
      <c r="AX38" s="164"/>
      <c r="AY38" s="166">
        <f t="shared" si="15"/>
        <v>5</v>
      </c>
      <c r="AZ38" s="407">
        <f t="shared" si="16"/>
        <v>0.7142857143</v>
      </c>
      <c r="BA38" s="406">
        <f t="shared" si="17"/>
        <v>0</v>
      </c>
      <c r="BB38" s="406">
        <f t="shared" si="18"/>
        <v>0</v>
      </c>
      <c r="BC38" s="406">
        <f t="shared" si="19"/>
        <v>0</v>
      </c>
      <c r="BD38" s="406">
        <f t="shared" si="20"/>
        <v>0</v>
      </c>
      <c r="BE38" s="22">
        <f t="shared" si="21"/>
        <v>6925657</v>
      </c>
      <c r="BF38" s="411">
        <v>32.0</v>
      </c>
      <c r="BG38" s="405" t="str">
        <f t="shared" si="22"/>
        <v>Joseph Francisco Ramírez Espinosa</v>
      </c>
      <c r="BH38" s="479"/>
      <c r="BI38" s="479" t="s">
        <v>559</v>
      </c>
      <c r="BJ38" s="162" t="s">
        <v>559</v>
      </c>
      <c r="BK38" s="479" t="s">
        <v>559</v>
      </c>
      <c r="BL38" s="479" t="s">
        <v>559</v>
      </c>
      <c r="BM38" s="479" t="s">
        <v>559</v>
      </c>
      <c r="BN38" s="481"/>
      <c r="BO38" s="481"/>
      <c r="BP38" s="481"/>
      <c r="BQ38" s="481"/>
      <c r="BR38" s="482">
        <f t="shared" si="23"/>
        <v>5</v>
      </c>
      <c r="BS38" s="164">
        <f t="shared" si="24"/>
        <v>1</v>
      </c>
      <c r="BT38" s="414"/>
      <c r="BU38" s="414"/>
      <c r="BV38" s="414"/>
      <c r="BW38" s="414"/>
    </row>
    <row r="39" ht="30.0" customHeight="1">
      <c r="A39" s="160">
        <f>'3A 2025 - 2026 DATOS DEL ESTUDI'!N36</f>
        <v>12009792</v>
      </c>
      <c r="B39" s="160">
        <v>33.0</v>
      </c>
      <c r="C39" s="161" t="str">
        <f>'3A 2025 - 2026 DATOS DEL ESTUDI'!B36</f>
        <v>Yariel Alfonso Ramos</v>
      </c>
      <c r="D39" s="291" t="s">
        <v>559</v>
      </c>
      <c r="E39" s="162" t="s">
        <v>559</v>
      </c>
      <c r="F39" s="291" t="s">
        <v>559</v>
      </c>
      <c r="G39" s="291" t="s">
        <v>559</v>
      </c>
      <c r="H39" s="162" t="s">
        <v>559</v>
      </c>
      <c r="I39" s="291" t="s">
        <v>559</v>
      </c>
      <c r="J39" s="291" t="s">
        <v>559</v>
      </c>
      <c r="K39" s="162" t="s">
        <v>559</v>
      </c>
      <c r="L39" s="291" t="s">
        <v>559</v>
      </c>
      <c r="M39" s="162" t="s">
        <v>559</v>
      </c>
      <c r="N39" s="162">
        <f t="shared" si="1"/>
        <v>10</v>
      </c>
      <c r="O39" s="164">
        <f t="shared" si="2"/>
        <v>1</v>
      </c>
      <c r="P39" s="165">
        <f t="shared" si="3"/>
        <v>0</v>
      </c>
      <c r="Q39" s="164">
        <f t="shared" si="4"/>
        <v>0</v>
      </c>
      <c r="R39" s="166">
        <f t="shared" si="5"/>
        <v>0</v>
      </c>
      <c r="S39" s="164">
        <f t="shared" si="6"/>
        <v>0</v>
      </c>
      <c r="T39" s="160">
        <v>33.0</v>
      </c>
      <c r="U39" s="161" t="str">
        <f t="shared" si="7"/>
        <v>Yariel Alfonso Ramos</v>
      </c>
      <c r="V39" s="162" t="s">
        <v>559</v>
      </c>
      <c r="W39" s="162"/>
      <c r="X39" s="162" t="s">
        <v>579</v>
      </c>
      <c r="Y39" s="162" t="s">
        <v>559</v>
      </c>
      <c r="Z39" s="162" t="s">
        <v>559</v>
      </c>
      <c r="AA39" s="162" t="s">
        <v>559</v>
      </c>
      <c r="AB39" s="162" t="s">
        <v>559</v>
      </c>
      <c r="AC39" s="162" t="s">
        <v>559</v>
      </c>
      <c r="AD39" s="359"/>
      <c r="AE39" s="163"/>
      <c r="AF39" s="163">
        <f t="shared" si="8"/>
        <v>6</v>
      </c>
      <c r="AG39" s="164">
        <f t="shared" si="9"/>
        <v>0.8571428571</v>
      </c>
      <c r="AH39" s="166">
        <f t="shared" si="10"/>
        <v>1</v>
      </c>
      <c r="AI39" s="164">
        <f t="shared" si="11"/>
        <v>0.1428571429</v>
      </c>
      <c r="AJ39" s="166">
        <f t="shared" si="12"/>
        <v>0</v>
      </c>
      <c r="AK39" s="164"/>
      <c r="AL39" s="404">
        <f t="shared" si="13"/>
        <v>12009792</v>
      </c>
      <c r="AM39" s="160">
        <v>33.0</v>
      </c>
      <c r="AN39" s="405" t="str">
        <f t="shared" si="14"/>
        <v>Yariel Alfonso Ramos</v>
      </c>
      <c r="AO39" s="162" t="s">
        <v>559</v>
      </c>
      <c r="AP39" s="162" t="s">
        <v>559</v>
      </c>
      <c r="AQ39" s="162"/>
      <c r="AR39" s="162" t="s">
        <v>559</v>
      </c>
      <c r="AS39" s="162"/>
      <c r="AT39" s="162"/>
      <c r="AU39" s="291" t="s">
        <v>559</v>
      </c>
      <c r="AV39" s="162" t="s">
        <v>559</v>
      </c>
      <c r="AW39" s="162"/>
      <c r="AX39" s="164"/>
      <c r="AY39" s="166">
        <f t="shared" si="15"/>
        <v>5</v>
      </c>
      <c r="AZ39" s="407">
        <f t="shared" si="16"/>
        <v>0.7142857143</v>
      </c>
      <c r="BA39" s="406">
        <f t="shared" si="17"/>
        <v>0</v>
      </c>
      <c r="BB39" s="406">
        <f t="shared" si="18"/>
        <v>0</v>
      </c>
      <c r="BC39" s="406">
        <f t="shared" si="19"/>
        <v>0</v>
      </c>
      <c r="BD39" s="406">
        <f t="shared" si="20"/>
        <v>0</v>
      </c>
      <c r="BE39" s="22">
        <f t="shared" si="21"/>
        <v>12009792</v>
      </c>
      <c r="BF39" s="193">
        <v>33.0</v>
      </c>
      <c r="BG39" s="405" t="str">
        <f t="shared" si="22"/>
        <v>Yariel Alfonso Ramos</v>
      </c>
      <c r="BH39" s="479"/>
      <c r="BI39" s="479" t="s">
        <v>559</v>
      </c>
      <c r="BJ39" s="162" t="s">
        <v>559</v>
      </c>
      <c r="BK39" s="479" t="s">
        <v>559</v>
      </c>
      <c r="BL39" s="479" t="s">
        <v>559</v>
      </c>
      <c r="BM39" s="479" t="s">
        <v>559</v>
      </c>
      <c r="BN39" s="481"/>
      <c r="BO39" s="481"/>
      <c r="BP39" s="481"/>
      <c r="BQ39" s="481"/>
      <c r="BR39" s="482">
        <f t="shared" si="23"/>
        <v>5</v>
      </c>
      <c r="BS39" s="164">
        <f t="shared" si="24"/>
        <v>1</v>
      </c>
      <c r="BT39" s="414"/>
      <c r="BU39" s="414"/>
      <c r="BV39" s="414"/>
      <c r="BW39" s="414"/>
    </row>
    <row r="40" ht="30.0" customHeight="1">
      <c r="A40" s="160">
        <f>'3A 2025 - 2026 DATOS DEL ESTUDI'!N37</f>
        <v>32790184</v>
      </c>
      <c r="B40" s="160">
        <v>34.0</v>
      </c>
      <c r="C40" s="161" t="str">
        <f>'3A 2025 - 2026 DATOS DEL ESTUDI'!B37</f>
        <v>Carlos David Rodríguez Almánzar</v>
      </c>
      <c r="D40" s="291" t="s">
        <v>559</v>
      </c>
      <c r="E40" s="162" t="s">
        <v>559</v>
      </c>
      <c r="F40" s="291" t="s">
        <v>559</v>
      </c>
      <c r="G40" s="291" t="s">
        <v>559</v>
      </c>
      <c r="H40" s="162" t="s">
        <v>559</v>
      </c>
      <c r="I40" s="291" t="s">
        <v>559</v>
      </c>
      <c r="J40" s="291" t="s">
        <v>559</v>
      </c>
      <c r="K40" s="162" t="s">
        <v>559</v>
      </c>
      <c r="L40" s="291" t="s">
        <v>559</v>
      </c>
      <c r="M40" s="162" t="s">
        <v>559</v>
      </c>
      <c r="N40" s="162">
        <f t="shared" si="1"/>
        <v>10</v>
      </c>
      <c r="O40" s="164">
        <f t="shared" si="2"/>
        <v>1</v>
      </c>
      <c r="P40" s="165">
        <f t="shared" si="3"/>
        <v>0</v>
      </c>
      <c r="Q40" s="164">
        <f t="shared" si="4"/>
        <v>0</v>
      </c>
      <c r="R40" s="166">
        <f t="shared" si="5"/>
        <v>0</v>
      </c>
      <c r="S40" s="164">
        <f t="shared" si="6"/>
        <v>0</v>
      </c>
      <c r="T40" s="160">
        <v>34.0</v>
      </c>
      <c r="U40" s="161" t="str">
        <f t="shared" si="7"/>
        <v>Carlos David Rodríguez Almánzar</v>
      </c>
      <c r="V40" s="162" t="s">
        <v>559</v>
      </c>
      <c r="W40" s="162"/>
      <c r="X40" s="162" t="s">
        <v>559</v>
      </c>
      <c r="Y40" s="162" t="s">
        <v>559</v>
      </c>
      <c r="Z40" s="162" t="s">
        <v>559</v>
      </c>
      <c r="AA40" s="162" t="s">
        <v>559</v>
      </c>
      <c r="AB40" s="162" t="s">
        <v>559</v>
      </c>
      <c r="AC40" s="162" t="s">
        <v>559</v>
      </c>
      <c r="AD40" s="361"/>
      <c r="AE40" s="163"/>
      <c r="AF40" s="163">
        <f t="shared" si="8"/>
        <v>7</v>
      </c>
      <c r="AG40" s="164">
        <f t="shared" si="9"/>
        <v>1</v>
      </c>
      <c r="AH40" s="166">
        <f t="shared" si="10"/>
        <v>0</v>
      </c>
      <c r="AI40" s="164">
        <f t="shared" si="11"/>
        <v>0</v>
      </c>
      <c r="AJ40" s="166">
        <f t="shared" si="12"/>
        <v>0</v>
      </c>
      <c r="AK40" s="164"/>
      <c r="AL40" s="404">
        <f t="shared" si="13"/>
        <v>32790184</v>
      </c>
      <c r="AM40" s="160">
        <v>34.0</v>
      </c>
      <c r="AN40" s="405" t="str">
        <f t="shared" si="14"/>
        <v>Carlos David Rodríguez Almánzar</v>
      </c>
      <c r="AO40" s="162" t="s">
        <v>559</v>
      </c>
      <c r="AP40" s="162" t="s">
        <v>559</v>
      </c>
      <c r="AQ40" s="162"/>
      <c r="AR40" s="162" t="s">
        <v>559</v>
      </c>
      <c r="AS40" s="162"/>
      <c r="AT40" s="162"/>
      <c r="AU40" s="321" t="s">
        <v>559</v>
      </c>
      <c r="AV40" s="162" t="s">
        <v>559</v>
      </c>
      <c r="AW40" s="162"/>
      <c r="AX40" s="164"/>
      <c r="AY40" s="166">
        <f t="shared" si="15"/>
        <v>5</v>
      </c>
      <c r="AZ40" s="407">
        <f t="shared" si="16"/>
        <v>0.7142857143</v>
      </c>
      <c r="BA40" s="406">
        <f t="shared" si="17"/>
        <v>0</v>
      </c>
      <c r="BB40" s="406">
        <f t="shared" si="18"/>
        <v>0</v>
      </c>
      <c r="BC40" s="406">
        <f t="shared" si="19"/>
        <v>0</v>
      </c>
      <c r="BD40" s="406">
        <f t="shared" si="20"/>
        <v>0</v>
      </c>
      <c r="BE40" s="22">
        <f t="shared" si="21"/>
        <v>32790184</v>
      </c>
      <c r="BF40" s="411">
        <v>34.0</v>
      </c>
      <c r="BG40" s="405" t="str">
        <f t="shared" si="22"/>
        <v>Carlos David Rodríguez Almánzar</v>
      </c>
      <c r="BH40" s="479"/>
      <c r="BI40" s="479" t="s">
        <v>559</v>
      </c>
      <c r="BJ40" s="162" t="s">
        <v>559</v>
      </c>
      <c r="BK40" s="479" t="s">
        <v>559</v>
      </c>
      <c r="BL40" s="479" t="s">
        <v>559</v>
      </c>
      <c r="BM40" s="479" t="s">
        <v>559</v>
      </c>
      <c r="BN40" s="481"/>
      <c r="BO40" s="481"/>
      <c r="BP40" s="481"/>
      <c r="BQ40" s="481"/>
      <c r="BR40" s="482">
        <f t="shared" si="23"/>
        <v>5</v>
      </c>
      <c r="BS40" s="164">
        <f t="shared" si="24"/>
        <v>1</v>
      </c>
      <c r="BT40" s="414"/>
      <c r="BU40" s="414"/>
      <c r="BV40" s="414"/>
      <c r="BW40" s="414"/>
    </row>
    <row r="41" ht="30.0" customHeight="1">
      <c r="A41" s="160">
        <f>'3A 2025 - 2026 DATOS DEL ESTUDI'!N38</f>
        <v>32790393</v>
      </c>
      <c r="B41" s="160">
        <v>35.0</v>
      </c>
      <c r="C41" s="161" t="str">
        <f>'3A 2025 - 2026 DATOS DEL ESTUDI'!B38</f>
        <v>Darianni  Santos Medina</v>
      </c>
      <c r="D41" s="291" t="s">
        <v>559</v>
      </c>
      <c r="E41" s="162" t="s">
        <v>559</v>
      </c>
      <c r="F41" s="291" t="s">
        <v>559</v>
      </c>
      <c r="G41" s="291" t="s">
        <v>559</v>
      </c>
      <c r="H41" s="162" t="s">
        <v>559</v>
      </c>
      <c r="I41" s="291" t="s">
        <v>559</v>
      </c>
      <c r="J41" s="291" t="s">
        <v>559</v>
      </c>
      <c r="K41" s="162" t="s">
        <v>559</v>
      </c>
      <c r="L41" s="291" t="s">
        <v>559</v>
      </c>
      <c r="M41" s="162" t="s">
        <v>559</v>
      </c>
      <c r="N41" s="162">
        <f t="shared" si="1"/>
        <v>10</v>
      </c>
      <c r="O41" s="164">
        <f t="shared" si="2"/>
        <v>1</v>
      </c>
      <c r="P41" s="165">
        <f t="shared" si="3"/>
        <v>0</v>
      </c>
      <c r="Q41" s="164">
        <f t="shared" si="4"/>
        <v>0</v>
      </c>
      <c r="R41" s="166">
        <f t="shared" si="5"/>
        <v>0</v>
      </c>
      <c r="S41" s="164">
        <f t="shared" si="6"/>
        <v>0</v>
      </c>
      <c r="T41" s="160">
        <v>35.0</v>
      </c>
      <c r="U41" s="161" t="str">
        <f t="shared" si="7"/>
        <v>Darianni  Santos Medina</v>
      </c>
      <c r="V41" s="162" t="s">
        <v>559</v>
      </c>
      <c r="W41" s="162"/>
      <c r="X41" s="162" t="s">
        <v>559</v>
      </c>
      <c r="Y41" s="162" t="s">
        <v>559</v>
      </c>
      <c r="Z41" s="162" t="s">
        <v>559</v>
      </c>
      <c r="AA41" s="162" t="s">
        <v>559</v>
      </c>
      <c r="AB41" s="162" t="s">
        <v>559</v>
      </c>
      <c r="AC41" s="162" t="s">
        <v>559</v>
      </c>
      <c r="AD41" s="359"/>
      <c r="AE41" s="163"/>
      <c r="AF41" s="163">
        <f t="shared" si="8"/>
        <v>7</v>
      </c>
      <c r="AG41" s="164">
        <f t="shared" si="9"/>
        <v>1</v>
      </c>
      <c r="AH41" s="166">
        <f t="shared" si="10"/>
        <v>0</v>
      </c>
      <c r="AI41" s="164">
        <f t="shared" si="11"/>
        <v>0</v>
      </c>
      <c r="AJ41" s="166">
        <f t="shared" si="12"/>
        <v>0</v>
      </c>
      <c r="AK41" s="164"/>
      <c r="AL41" s="404">
        <f t="shared" si="13"/>
        <v>32790393</v>
      </c>
      <c r="AM41" s="160">
        <v>35.0</v>
      </c>
      <c r="AN41" s="405" t="str">
        <f t="shared" si="14"/>
        <v>Darianni  Santos Medina</v>
      </c>
      <c r="AO41" s="162" t="s">
        <v>559</v>
      </c>
      <c r="AP41" s="162" t="s">
        <v>559</v>
      </c>
      <c r="AQ41" s="162"/>
      <c r="AR41" s="162" t="s">
        <v>559</v>
      </c>
      <c r="AS41" s="162"/>
      <c r="AT41" s="162"/>
      <c r="AU41" s="291" t="s">
        <v>559</v>
      </c>
      <c r="AV41" s="162" t="s">
        <v>559</v>
      </c>
      <c r="AW41" s="162"/>
      <c r="AX41" s="164"/>
      <c r="AY41" s="166">
        <f t="shared" si="15"/>
        <v>5</v>
      </c>
      <c r="AZ41" s="407">
        <f t="shared" si="16"/>
        <v>0.7142857143</v>
      </c>
      <c r="BA41" s="406">
        <f t="shared" si="17"/>
        <v>0</v>
      </c>
      <c r="BB41" s="406">
        <f t="shared" si="18"/>
        <v>0</v>
      </c>
      <c r="BC41" s="406">
        <f t="shared" si="19"/>
        <v>0</v>
      </c>
      <c r="BD41" s="406">
        <f t="shared" si="20"/>
        <v>0</v>
      </c>
      <c r="BE41" s="22">
        <f t="shared" si="21"/>
        <v>32790393</v>
      </c>
      <c r="BF41" s="193">
        <v>35.0</v>
      </c>
      <c r="BG41" s="405" t="str">
        <f t="shared" si="22"/>
        <v>Darianni  Santos Medina</v>
      </c>
      <c r="BH41" s="479"/>
      <c r="BI41" s="479" t="s">
        <v>578</v>
      </c>
      <c r="BJ41" s="162" t="s">
        <v>559</v>
      </c>
      <c r="BK41" s="479" t="s">
        <v>559</v>
      </c>
      <c r="BL41" s="479" t="s">
        <v>559</v>
      </c>
      <c r="BM41" s="479" t="s">
        <v>559</v>
      </c>
      <c r="BN41" s="481"/>
      <c r="BO41" s="481"/>
      <c r="BP41" s="481"/>
      <c r="BQ41" s="481"/>
      <c r="BR41" s="482">
        <f t="shared" si="23"/>
        <v>5</v>
      </c>
      <c r="BS41" s="164">
        <f t="shared" si="24"/>
        <v>1</v>
      </c>
      <c r="BT41" s="414"/>
      <c r="BU41" s="414"/>
      <c r="BV41" s="414"/>
      <c r="BW41" s="414"/>
    </row>
    <row r="42" ht="30.0" customHeight="1">
      <c r="A42" s="160">
        <f>'3A 2025 - 2026 DATOS DEL ESTUDI'!N39</f>
        <v>6947490</v>
      </c>
      <c r="B42" s="160">
        <v>36.0</v>
      </c>
      <c r="C42" s="161" t="str">
        <f>'3A 2025 - 2026 DATOS DEL ESTUDI'!B39</f>
        <v>Rosyeli Carolina Tavarez  Reyes</v>
      </c>
      <c r="D42" s="291" t="s">
        <v>559</v>
      </c>
      <c r="E42" s="162" t="s">
        <v>559</v>
      </c>
      <c r="F42" s="291" t="s">
        <v>559</v>
      </c>
      <c r="G42" s="291" t="s">
        <v>559</v>
      </c>
      <c r="H42" s="162" t="s">
        <v>559</v>
      </c>
      <c r="I42" s="291" t="s">
        <v>559</v>
      </c>
      <c r="J42" s="291" t="s">
        <v>559</v>
      </c>
      <c r="K42" s="162" t="s">
        <v>559</v>
      </c>
      <c r="L42" s="291" t="s">
        <v>559</v>
      </c>
      <c r="M42" s="162" t="s">
        <v>559</v>
      </c>
      <c r="N42" s="162">
        <f t="shared" si="1"/>
        <v>10</v>
      </c>
      <c r="O42" s="164">
        <f t="shared" si="2"/>
        <v>1</v>
      </c>
      <c r="P42" s="165">
        <f t="shared" si="3"/>
        <v>0</v>
      </c>
      <c r="Q42" s="164">
        <f t="shared" si="4"/>
        <v>0</v>
      </c>
      <c r="R42" s="166">
        <f t="shared" si="5"/>
        <v>0</v>
      </c>
      <c r="S42" s="164">
        <f t="shared" si="6"/>
        <v>0</v>
      </c>
      <c r="T42" s="160">
        <v>36.0</v>
      </c>
      <c r="U42" s="161" t="str">
        <f t="shared" si="7"/>
        <v>Rosyeli Carolina Tavarez  Reyes</v>
      </c>
      <c r="V42" s="162" t="s">
        <v>559</v>
      </c>
      <c r="W42" s="162"/>
      <c r="X42" s="162" t="s">
        <v>559</v>
      </c>
      <c r="Y42" s="162" t="s">
        <v>559</v>
      </c>
      <c r="Z42" s="162" t="s">
        <v>559</v>
      </c>
      <c r="AA42" s="162" t="s">
        <v>579</v>
      </c>
      <c r="AB42" s="162" t="s">
        <v>559</v>
      </c>
      <c r="AC42" s="162" t="s">
        <v>559</v>
      </c>
      <c r="AD42" s="361"/>
      <c r="AE42" s="163"/>
      <c r="AF42" s="163">
        <f t="shared" si="8"/>
        <v>6</v>
      </c>
      <c r="AG42" s="164">
        <f t="shared" si="9"/>
        <v>0.8571428571</v>
      </c>
      <c r="AH42" s="166">
        <f t="shared" si="10"/>
        <v>1</v>
      </c>
      <c r="AI42" s="164">
        <f t="shared" si="11"/>
        <v>0.1428571429</v>
      </c>
      <c r="AJ42" s="166">
        <f t="shared" si="12"/>
        <v>0</v>
      </c>
      <c r="AK42" s="164"/>
      <c r="AL42" s="404">
        <f t="shared" si="13"/>
        <v>6947490</v>
      </c>
      <c r="AM42" s="160">
        <v>36.0</v>
      </c>
      <c r="AN42" s="405" t="str">
        <f t="shared" si="14"/>
        <v>Rosyeli Carolina Tavarez  Reyes</v>
      </c>
      <c r="AO42" s="162" t="s">
        <v>579</v>
      </c>
      <c r="AP42" s="162" t="s">
        <v>559</v>
      </c>
      <c r="AQ42" s="162"/>
      <c r="AR42" s="162" t="s">
        <v>559</v>
      </c>
      <c r="AS42" s="162"/>
      <c r="AT42" s="162"/>
      <c r="AU42" s="321" t="s">
        <v>559</v>
      </c>
      <c r="AV42" s="162" t="s">
        <v>559</v>
      </c>
      <c r="AW42" s="162"/>
      <c r="AX42" s="164"/>
      <c r="AY42" s="166">
        <f t="shared" si="15"/>
        <v>4</v>
      </c>
      <c r="AZ42" s="407">
        <f t="shared" si="16"/>
        <v>0.5714285714</v>
      </c>
      <c r="BA42" s="406">
        <f t="shared" si="17"/>
        <v>1</v>
      </c>
      <c r="BB42" s="406">
        <f t="shared" si="18"/>
        <v>0.1428571429</v>
      </c>
      <c r="BC42" s="406">
        <f t="shared" si="19"/>
        <v>0</v>
      </c>
      <c r="BD42" s="406">
        <f t="shared" si="20"/>
        <v>0</v>
      </c>
      <c r="BE42" s="22">
        <f t="shared" si="21"/>
        <v>6947490</v>
      </c>
      <c r="BF42" s="411">
        <v>36.0</v>
      </c>
      <c r="BG42" s="405" t="str">
        <f t="shared" si="22"/>
        <v>Rosyeli Carolina Tavarez  Reyes</v>
      </c>
      <c r="BH42" s="479"/>
      <c r="BI42" s="479" t="s">
        <v>559</v>
      </c>
      <c r="BJ42" s="162" t="s">
        <v>559</v>
      </c>
      <c r="BK42" s="479" t="s">
        <v>559</v>
      </c>
      <c r="BL42" s="479" t="s">
        <v>559</v>
      </c>
      <c r="BM42" s="479" t="s">
        <v>578</v>
      </c>
      <c r="BN42" s="481"/>
      <c r="BO42" s="481"/>
      <c r="BP42" s="481"/>
      <c r="BQ42" s="481"/>
      <c r="BR42" s="482">
        <f t="shared" si="23"/>
        <v>5</v>
      </c>
      <c r="BS42" s="164">
        <f t="shared" si="24"/>
        <v>1</v>
      </c>
      <c r="BT42" s="414"/>
      <c r="BU42" s="414"/>
      <c r="BV42" s="414"/>
      <c r="BW42" s="414"/>
    </row>
    <row r="43" ht="30.0" customHeight="1">
      <c r="A43" s="160">
        <f>'3A 2025 - 2026 DATOS DEL ESTUDI'!N40</f>
        <v>32590071</v>
      </c>
      <c r="B43" s="160">
        <v>37.0</v>
      </c>
      <c r="C43" s="161" t="str">
        <f>'3A 2025 - 2026 DATOS DEL ESTUDI'!B40</f>
        <v>Melani  Taveras Bautista</v>
      </c>
      <c r="D43" s="291" t="s">
        <v>559</v>
      </c>
      <c r="E43" s="162" t="s">
        <v>559</v>
      </c>
      <c r="F43" s="291" t="s">
        <v>559</v>
      </c>
      <c r="G43" s="291" t="s">
        <v>559</v>
      </c>
      <c r="H43" s="162" t="s">
        <v>559</v>
      </c>
      <c r="I43" s="291" t="s">
        <v>559</v>
      </c>
      <c r="J43" s="291" t="s">
        <v>559</v>
      </c>
      <c r="K43" s="162" t="s">
        <v>559</v>
      </c>
      <c r="L43" s="291" t="s">
        <v>559</v>
      </c>
      <c r="M43" s="162" t="s">
        <v>559</v>
      </c>
      <c r="N43" s="162">
        <f t="shared" si="1"/>
        <v>10</v>
      </c>
      <c r="O43" s="164">
        <f t="shared" si="2"/>
        <v>1</v>
      </c>
      <c r="P43" s="165">
        <f t="shared" si="3"/>
        <v>0</v>
      </c>
      <c r="Q43" s="164">
        <f t="shared" si="4"/>
        <v>0</v>
      </c>
      <c r="R43" s="166">
        <f t="shared" si="5"/>
        <v>0</v>
      </c>
      <c r="S43" s="164">
        <f t="shared" si="6"/>
        <v>0</v>
      </c>
      <c r="T43" s="160">
        <v>37.0</v>
      </c>
      <c r="U43" s="161" t="str">
        <f t="shared" si="7"/>
        <v>Melani  Taveras Bautista</v>
      </c>
      <c r="V43" s="162" t="s">
        <v>559</v>
      </c>
      <c r="W43" s="162"/>
      <c r="X43" s="162" t="s">
        <v>559</v>
      </c>
      <c r="Y43" s="162" t="s">
        <v>559</v>
      </c>
      <c r="Z43" s="162" t="s">
        <v>559</v>
      </c>
      <c r="AA43" s="162" t="s">
        <v>559</v>
      </c>
      <c r="AB43" s="162" t="s">
        <v>559</v>
      </c>
      <c r="AC43" s="162" t="s">
        <v>559</v>
      </c>
      <c r="AD43" s="359"/>
      <c r="AE43" s="163"/>
      <c r="AF43" s="163">
        <f t="shared" si="8"/>
        <v>7</v>
      </c>
      <c r="AG43" s="164">
        <f t="shared" si="9"/>
        <v>1</v>
      </c>
      <c r="AH43" s="166">
        <f t="shared" si="10"/>
        <v>0</v>
      </c>
      <c r="AI43" s="164">
        <f t="shared" si="11"/>
        <v>0</v>
      </c>
      <c r="AJ43" s="166">
        <f t="shared" si="12"/>
        <v>0</v>
      </c>
      <c r="AK43" s="164"/>
      <c r="AL43" s="404">
        <f t="shared" si="13"/>
        <v>32590071</v>
      </c>
      <c r="AM43" s="160">
        <v>37.0</v>
      </c>
      <c r="AN43" s="405" t="str">
        <f t="shared" si="14"/>
        <v>Melani  Taveras Bautista</v>
      </c>
      <c r="AO43" s="162" t="s">
        <v>559</v>
      </c>
      <c r="AP43" s="162" t="s">
        <v>559</v>
      </c>
      <c r="AQ43" s="162"/>
      <c r="AR43" s="162" t="s">
        <v>559</v>
      </c>
      <c r="AS43" s="162"/>
      <c r="AT43" s="162"/>
      <c r="AU43" s="291" t="s">
        <v>559</v>
      </c>
      <c r="AV43" s="162" t="s">
        <v>559</v>
      </c>
      <c r="AW43" s="162"/>
      <c r="AX43" s="164"/>
      <c r="AY43" s="166">
        <f t="shared" si="15"/>
        <v>5</v>
      </c>
      <c r="AZ43" s="407">
        <f t="shared" si="16"/>
        <v>0.7142857143</v>
      </c>
      <c r="BA43" s="406">
        <f t="shared" si="17"/>
        <v>0</v>
      </c>
      <c r="BB43" s="406">
        <f t="shared" si="18"/>
        <v>0</v>
      </c>
      <c r="BC43" s="406">
        <f t="shared" si="19"/>
        <v>0</v>
      </c>
      <c r="BD43" s="406">
        <f t="shared" si="20"/>
        <v>0</v>
      </c>
      <c r="BE43" s="22">
        <f t="shared" si="21"/>
        <v>32590071</v>
      </c>
      <c r="BF43" s="193">
        <v>37.0</v>
      </c>
      <c r="BG43" s="405" t="str">
        <f t="shared" si="22"/>
        <v>Melani  Taveras Bautista</v>
      </c>
      <c r="BH43" s="479"/>
      <c r="BI43" s="479" t="s">
        <v>559</v>
      </c>
      <c r="BJ43" s="162" t="s">
        <v>559</v>
      </c>
      <c r="BK43" s="479" t="s">
        <v>559</v>
      </c>
      <c r="BL43" s="479" t="s">
        <v>559</v>
      </c>
      <c r="BM43" s="479" t="s">
        <v>559</v>
      </c>
      <c r="BN43" s="481"/>
      <c r="BO43" s="481"/>
      <c r="BP43" s="481"/>
      <c r="BQ43" s="481"/>
      <c r="BR43" s="482">
        <f t="shared" si="23"/>
        <v>5</v>
      </c>
      <c r="BS43" s="164">
        <f t="shared" si="24"/>
        <v>1</v>
      </c>
      <c r="BT43" s="414"/>
      <c r="BU43" s="414"/>
      <c r="BV43" s="414"/>
      <c r="BW43" s="414"/>
    </row>
    <row r="44" ht="30.0" customHeight="1">
      <c r="A44" s="160">
        <f>'3A 2025 - 2026 DATOS DEL ESTUDI'!N41</f>
        <v>32790609</v>
      </c>
      <c r="B44" s="160">
        <v>38.0</v>
      </c>
      <c r="C44" s="161" t="str">
        <f>'3A 2025 - 2026 DATOS DEL ESTUDI'!B41</f>
        <v>Arianny  Tejada Guzmán</v>
      </c>
      <c r="D44" s="291" t="s">
        <v>559</v>
      </c>
      <c r="E44" s="162" t="s">
        <v>559</v>
      </c>
      <c r="F44" s="291" t="s">
        <v>559</v>
      </c>
      <c r="G44" s="291" t="s">
        <v>559</v>
      </c>
      <c r="H44" s="162" t="s">
        <v>559</v>
      </c>
      <c r="I44" s="291" t="s">
        <v>559</v>
      </c>
      <c r="J44" s="291" t="s">
        <v>559</v>
      </c>
      <c r="K44" s="162" t="s">
        <v>559</v>
      </c>
      <c r="L44" s="291" t="s">
        <v>559</v>
      </c>
      <c r="M44" s="162" t="s">
        <v>559</v>
      </c>
      <c r="N44" s="162">
        <f t="shared" si="1"/>
        <v>10</v>
      </c>
      <c r="O44" s="164">
        <f t="shared" si="2"/>
        <v>1</v>
      </c>
      <c r="P44" s="165">
        <f t="shared" si="3"/>
        <v>0</v>
      </c>
      <c r="Q44" s="164">
        <f t="shared" si="4"/>
        <v>0</v>
      </c>
      <c r="R44" s="166">
        <f t="shared" si="5"/>
        <v>0</v>
      </c>
      <c r="S44" s="164">
        <f t="shared" si="6"/>
        <v>0</v>
      </c>
      <c r="T44" s="160">
        <v>38.0</v>
      </c>
      <c r="U44" s="161" t="str">
        <f t="shared" si="7"/>
        <v>Arianny  Tejada Guzmán</v>
      </c>
      <c r="V44" s="162" t="s">
        <v>559</v>
      </c>
      <c r="W44" s="162"/>
      <c r="X44" s="162" t="s">
        <v>559</v>
      </c>
      <c r="Y44" s="162" t="s">
        <v>559</v>
      </c>
      <c r="Z44" s="162" t="s">
        <v>559</v>
      </c>
      <c r="AA44" s="162" t="s">
        <v>559</v>
      </c>
      <c r="AB44" s="162" t="s">
        <v>559</v>
      </c>
      <c r="AC44" s="162" t="s">
        <v>559</v>
      </c>
      <c r="AD44" s="361"/>
      <c r="AE44" s="163"/>
      <c r="AF44" s="163">
        <f t="shared" si="8"/>
        <v>7</v>
      </c>
      <c r="AG44" s="164">
        <f t="shared" si="9"/>
        <v>1</v>
      </c>
      <c r="AH44" s="166">
        <f t="shared" si="10"/>
        <v>0</v>
      </c>
      <c r="AI44" s="164">
        <f t="shared" si="11"/>
        <v>0</v>
      </c>
      <c r="AJ44" s="166">
        <f t="shared" si="12"/>
        <v>0</v>
      </c>
      <c r="AK44" s="164"/>
      <c r="AL44" s="404">
        <f t="shared" si="13"/>
        <v>32790609</v>
      </c>
      <c r="AM44" s="160">
        <v>38.0</v>
      </c>
      <c r="AN44" s="405" t="str">
        <f t="shared" si="14"/>
        <v>Arianny  Tejada Guzmán</v>
      </c>
      <c r="AO44" s="162" t="s">
        <v>578</v>
      </c>
      <c r="AP44" s="162" t="s">
        <v>559</v>
      </c>
      <c r="AQ44" s="162"/>
      <c r="AR44" s="162" t="s">
        <v>559</v>
      </c>
      <c r="AS44" s="162"/>
      <c r="AT44" s="162"/>
      <c r="AU44" s="321" t="s">
        <v>559</v>
      </c>
      <c r="AV44" s="162" t="s">
        <v>559</v>
      </c>
      <c r="AW44" s="162"/>
      <c r="AX44" s="164"/>
      <c r="AY44" s="166">
        <f t="shared" si="15"/>
        <v>5</v>
      </c>
      <c r="AZ44" s="407">
        <f t="shared" si="16"/>
        <v>0.7142857143</v>
      </c>
      <c r="BA44" s="406">
        <f t="shared" si="17"/>
        <v>0</v>
      </c>
      <c r="BB44" s="406">
        <f t="shared" si="18"/>
        <v>0</v>
      </c>
      <c r="BC44" s="406">
        <f t="shared" si="19"/>
        <v>1</v>
      </c>
      <c r="BD44" s="406">
        <f t="shared" si="20"/>
        <v>0.1428571429</v>
      </c>
      <c r="BE44" s="22">
        <f t="shared" si="21"/>
        <v>32790609</v>
      </c>
      <c r="BF44" s="411">
        <v>38.0</v>
      </c>
      <c r="BG44" s="405" t="str">
        <f t="shared" si="22"/>
        <v>Arianny  Tejada Guzmán</v>
      </c>
      <c r="BH44" s="479"/>
      <c r="BI44" s="479" t="s">
        <v>559</v>
      </c>
      <c r="BJ44" s="162" t="s">
        <v>559</v>
      </c>
      <c r="BK44" s="479" t="s">
        <v>559</v>
      </c>
      <c r="BL44" s="479" t="s">
        <v>559</v>
      </c>
      <c r="BM44" s="479" t="s">
        <v>559</v>
      </c>
      <c r="BN44" s="481"/>
      <c r="BO44" s="481"/>
      <c r="BP44" s="481"/>
      <c r="BQ44" s="481"/>
      <c r="BR44" s="482">
        <f t="shared" si="23"/>
        <v>5</v>
      </c>
      <c r="BS44" s="164">
        <f t="shared" si="24"/>
        <v>1</v>
      </c>
      <c r="BT44" s="414"/>
      <c r="BU44" s="414"/>
      <c r="BV44" s="414"/>
      <c r="BW44" s="414"/>
    </row>
    <row r="45" ht="30.0" customHeight="1">
      <c r="A45" s="160">
        <f>'3A 2025 - 2026 DATOS DEL ESTUDI'!N42</f>
        <v>6758894</v>
      </c>
      <c r="B45" s="160">
        <v>39.0</v>
      </c>
      <c r="C45" s="161" t="str">
        <f>'3A 2025 - 2026 DATOS DEL ESTUDI'!B42</f>
        <v>Jeilyn Aliah Tejada</v>
      </c>
      <c r="D45" s="291" t="s">
        <v>559</v>
      </c>
      <c r="E45" s="162" t="s">
        <v>559</v>
      </c>
      <c r="F45" s="291" t="s">
        <v>559</v>
      </c>
      <c r="G45" s="291" t="s">
        <v>559</v>
      </c>
      <c r="H45" s="162"/>
      <c r="I45" s="291" t="s">
        <v>559</v>
      </c>
      <c r="J45" s="291" t="s">
        <v>559</v>
      </c>
      <c r="K45" s="162" t="s">
        <v>559</v>
      </c>
      <c r="L45" s="291" t="s">
        <v>559</v>
      </c>
      <c r="M45" s="162" t="s">
        <v>559</v>
      </c>
      <c r="N45" s="162">
        <f t="shared" si="1"/>
        <v>9</v>
      </c>
      <c r="O45" s="164">
        <f t="shared" si="2"/>
        <v>0.9</v>
      </c>
      <c r="P45" s="165">
        <f t="shared" si="3"/>
        <v>0</v>
      </c>
      <c r="Q45" s="164">
        <f t="shared" si="4"/>
        <v>0</v>
      </c>
      <c r="R45" s="166">
        <f t="shared" si="5"/>
        <v>0</v>
      </c>
      <c r="S45" s="164">
        <f t="shared" si="6"/>
        <v>0</v>
      </c>
      <c r="T45" s="160">
        <v>39.0</v>
      </c>
      <c r="U45" s="161" t="str">
        <f t="shared" si="7"/>
        <v>Jeilyn Aliah Tejada</v>
      </c>
      <c r="V45" s="162" t="s">
        <v>559</v>
      </c>
      <c r="W45" s="162"/>
      <c r="X45" s="162" t="s">
        <v>579</v>
      </c>
      <c r="Y45" s="162" t="s">
        <v>559</v>
      </c>
      <c r="Z45" s="162" t="s">
        <v>559</v>
      </c>
      <c r="AA45" s="162" t="s">
        <v>559</v>
      </c>
      <c r="AB45" s="162" t="s">
        <v>559</v>
      </c>
      <c r="AC45" s="162" t="s">
        <v>559</v>
      </c>
      <c r="AD45" s="359"/>
      <c r="AE45" s="163"/>
      <c r="AF45" s="163">
        <f t="shared" si="8"/>
        <v>6</v>
      </c>
      <c r="AG45" s="164">
        <f t="shared" si="9"/>
        <v>0.8571428571</v>
      </c>
      <c r="AH45" s="166">
        <f t="shared" si="10"/>
        <v>1</v>
      </c>
      <c r="AI45" s="164">
        <f t="shared" si="11"/>
        <v>0.1428571429</v>
      </c>
      <c r="AJ45" s="166">
        <f t="shared" si="12"/>
        <v>0</v>
      </c>
      <c r="AK45" s="164"/>
      <c r="AL45" s="404">
        <f t="shared" si="13"/>
        <v>6758894</v>
      </c>
      <c r="AM45" s="160">
        <v>39.0</v>
      </c>
      <c r="AN45" s="405" t="str">
        <f t="shared" si="14"/>
        <v>Jeilyn Aliah Tejada</v>
      </c>
      <c r="AO45" s="162" t="s">
        <v>559</v>
      </c>
      <c r="AP45" s="162" t="s">
        <v>559</v>
      </c>
      <c r="AQ45" s="162"/>
      <c r="AR45" s="162" t="s">
        <v>559</v>
      </c>
      <c r="AS45" s="162"/>
      <c r="AT45" s="162"/>
      <c r="AU45" s="291" t="s">
        <v>579</v>
      </c>
      <c r="AV45" s="162" t="s">
        <v>559</v>
      </c>
      <c r="AW45" s="164"/>
      <c r="AX45" s="164"/>
      <c r="AY45" s="166">
        <f t="shared" si="15"/>
        <v>4</v>
      </c>
      <c r="AZ45" s="407">
        <f t="shared" si="16"/>
        <v>0.5714285714</v>
      </c>
      <c r="BA45" s="406">
        <f t="shared" si="17"/>
        <v>1</v>
      </c>
      <c r="BB45" s="406">
        <f t="shared" si="18"/>
        <v>0.1428571429</v>
      </c>
      <c r="BC45" s="406">
        <f t="shared" si="19"/>
        <v>0</v>
      </c>
      <c r="BD45" s="406">
        <f t="shared" si="20"/>
        <v>0</v>
      </c>
      <c r="BE45" s="22">
        <f t="shared" si="21"/>
        <v>6758894</v>
      </c>
      <c r="BF45" s="193">
        <v>39.0</v>
      </c>
      <c r="BG45" s="405" t="str">
        <f t="shared" si="22"/>
        <v>Jeilyn Aliah Tejada</v>
      </c>
      <c r="BH45" s="479"/>
      <c r="BI45" s="479" t="s">
        <v>559</v>
      </c>
      <c r="BJ45" s="162" t="s">
        <v>559</v>
      </c>
      <c r="BK45" s="479" t="s">
        <v>559</v>
      </c>
      <c r="BL45" s="479" t="s">
        <v>559</v>
      </c>
      <c r="BM45" s="479" t="s">
        <v>559</v>
      </c>
      <c r="BN45" s="481"/>
      <c r="BO45" s="481"/>
      <c r="BP45" s="481"/>
      <c r="BQ45" s="481"/>
      <c r="BR45" s="482">
        <f t="shared" si="23"/>
        <v>5</v>
      </c>
      <c r="BS45" s="164">
        <f t="shared" si="24"/>
        <v>1</v>
      </c>
      <c r="BT45" s="414"/>
      <c r="BU45" s="414"/>
      <c r="BV45" s="414"/>
      <c r="BW45" s="414"/>
    </row>
    <row r="46" ht="30.0" customHeight="1">
      <c r="A46" s="160">
        <f>'3A 2025 - 2026 DATOS DEL ESTUDI'!N43</f>
        <v>32718082</v>
      </c>
      <c r="B46" s="160">
        <v>40.0</v>
      </c>
      <c r="C46" s="161" t="str">
        <f>'3A 2025 - 2026 DATOS DEL ESTUDI'!B43</f>
        <v>Rosenny  Ureña Arias</v>
      </c>
      <c r="D46" s="291" t="s">
        <v>559</v>
      </c>
      <c r="E46" s="162" t="s">
        <v>559</v>
      </c>
      <c r="F46" s="291" t="s">
        <v>559</v>
      </c>
      <c r="G46" s="291" t="s">
        <v>559</v>
      </c>
      <c r="H46" s="162" t="s">
        <v>559</v>
      </c>
      <c r="I46" s="291" t="s">
        <v>559</v>
      </c>
      <c r="J46" s="291" t="s">
        <v>559</v>
      </c>
      <c r="K46" s="162" t="s">
        <v>559</v>
      </c>
      <c r="L46" s="291" t="s">
        <v>559</v>
      </c>
      <c r="M46" s="162" t="s">
        <v>559</v>
      </c>
      <c r="N46" s="162">
        <f t="shared" si="1"/>
        <v>10</v>
      </c>
      <c r="O46" s="164">
        <f t="shared" si="2"/>
        <v>1</v>
      </c>
      <c r="P46" s="165">
        <f t="shared" si="3"/>
        <v>0</v>
      </c>
      <c r="Q46" s="164">
        <f t="shared" si="4"/>
        <v>0</v>
      </c>
      <c r="R46" s="166">
        <f t="shared" si="5"/>
        <v>0</v>
      </c>
      <c r="S46" s="164">
        <f t="shared" si="6"/>
        <v>0</v>
      </c>
      <c r="T46" s="160">
        <v>40.0</v>
      </c>
      <c r="U46" s="161" t="str">
        <f t="shared" si="7"/>
        <v>Rosenny  Ureña Arias</v>
      </c>
      <c r="V46" s="162" t="s">
        <v>559</v>
      </c>
      <c r="W46" s="162"/>
      <c r="X46" s="162" t="s">
        <v>559</v>
      </c>
      <c r="Y46" s="162" t="s">
        <v>559</v>
      </c>
      <c r="Z46" s="162" t="s">
        <v>559</v>
      </c>
      <c r="AA46" s="162" t="s">
        <v>559</v>
      </c>
      <c r="AB46" s="162" t="s">
        <v>559</v>
      </c>
      <c r="AC46" s="162" t="s">
        <v>559</v>
      </c>
      <c r="AD46" s="361"/>
      <c r="AE46" s="163"/>
      <c r="AF46" s="163">
        <f t="shared" si="8"/>
        <v>7</v>
      </c>
      <c r="AG46" s="164">
        <f t="shared" si="9"/>
        <v>1</v>
      </c>
      <c r="AH46" s="166">
        <f t="shared" si="10"/>
        <v>0</v>
      </c>
      <c r="AI46" s="164">
        <f t="shared" si="11"/>
        <v>0</v>
      </c>
      <c r="AJ46" s="166">
        <f t="shared" si="12"/>
        <v>0</v>
      </c>
      <c r="AK46" s="164"/>
      <c r="AL46" s="404">
        <f t="shared" si="13"/>
        <v>32718082</v>
      </c>
      <c r="AM46" s="160">
        <v>40.0</v>
      </c>
      <c r="AN46" s="405" t="str">
        <f t="shared" si="14"/>
        <v>Rosenny  Ureña Arias</v>
      </c>
      <c r="AO46" s="162" t="s">
        <v>559</v>
      </c>
      <c r="AP46" s="162" t="s">
        <v>559</v>
      </c>
      <c r="AQ46" s="162"/>
      <c r="AR46" s="162" t="s">
        <v>559</v>
      </c>
      <c r="AS46" s="162"/>
      <c r="AT46" s="162"/>
      <c r="AU46" s="321" t="s">
        <v>559</v>
      </c>
      <c r="AV46" s="162" t="s">
        <v>559</v>
      </c>
      <c r="AW46" s="164"/>
      <c r="AX46" s="164"/>
      <c r="AY46" s="166">
        <f t="shared" si="15"/>
        <v>5</v>
      </c>
      <c r="AZ46" s="407">
        <f t="shared" si="16"/>
        <v>0.7142857143</v>
      </c>
      <c r="BA46" s="406">
        <f t="shared" si="17"/>
        <v>0</v>
      </c>
      <c r="BB46" s="406">
        <f t="shared" si="18"/>
        <v>0</v>
      </c>
      <c r="BC46" s="406">
        <f t="shared" si="19"/>
        <v>0</v>
      </c>
      <c r="BD46" s="406">
        <f t="shared" si="20"/>
        <v>0</v>
      </c>
      <c r="BE46" s="22">
        <f t="shared" si="21"/>
        <v>32718082</v>
      </c>
      <c r="BF46" s="193">
        <v>40.0</v>
      </c>
      <c r="BG46" s="405" t="str">
        <f t="shared" si="22"/>
        <v>Rosenny  Ureña Arias</v>
      </c>
      <c r="BH46" s="479"/>
      <c r="BI46" s="479" t="s">
        <v>559</v>
      </c>
      <c r="BJ46" s="162" t="s">
        <v>559</v>
      </c>
      <c r="BK46" s="479" t="s">
        <v>559</v>
      </c>
      <c r="BL46" s="479" t="s">
        <v>559</v>
      </c>
      <c r="BM46" s="479" t="s">
        <v>559</v>
      </c>
      <c r="BN46" s="481"/>
      <c r="BO46" s="481"/>
      <c r="BP46" s="481"/>
      <c r="BQ46" s="481"/>
      <c r="BR46" s="482">
        <f t="shared" si="23"/>
        <v>5</v>
      </c>
      <c r="BS46" s="164">
        <f t="shared" si="24"/>
        <v>1</v>
      </c>
      <c r="BT46" s="414"/>
      <c r="BU46" s="414"/>
      <c r="BV46" s="414"/>
      <c r="BW46" s="414"/>
    </row>
    <row r="47" ht="30.0" customHeight="1">
      <c r="A47" s="160">
        <f>'3A 2025 - 2026 DATOS DEL ESTUDI'!N44</f>
        <v>6963146</v>
      </c>
      <c r="B47" s="160">
        <v>41.0</v>
      </c>
      <c r="C47" s="161" t="str">
        <f>'3A 2025 - 2026 DATOS DEL ESTUDI'!B44</f>
        <v>Jonathan  De Jesús Valerio Felipe</v>
      </c>
      <c r="D47" s="291" t="s">
        <v>559</v>
      </c>
      <c r="E47" s="162" t="s">
        <v>559</v>
      </c>
      <c r="F47" s="291" t="s">
        <v>559</v>
      </c>
      <c r="G47" s="291" t="s">
        <v>559</v>
      </c>
      <c r="H47" s="162" t="s">
        <v>559</v>
      </c>
      <c r="I47" s="291" t="s">
        <v>559</v>
      </c>
      <c r="J47" s="291" t="s">
        <v>559</v>
      </c>
      <c r="K47" s="162" t="s">
        <v>559</v>
      </c>
      <c r="L47" s="291" t="s">
        <v>559</v>
      </c>
      <c r="M47" s="162" t="s">
        <v>559</v>
      </c>
      <c r="N47" s="162">
        <f t="shared" si="1"/>
        <v>10</v>
      </c>
      <c r="O47" s="164">
        <f t="shared" si="2"/>
        <v>1</v>
      </c>
      <c r="P47" s="165">
        <f t="shared" si="3"/>
        <v>0</v>
      </c>
      <c r="Q47" s="164">
        <f t="shared" si="4"/>
        <v>0</v>
      </c>
      <c r="R47" s="166">
        <f t="shared" si="5"/>
        <v>0</v>
      </c>
      <c r="S47" s="164">
        <f t="shared" si="6"/>
        <v>0</v>
      </c>
      <c r="T47" s="160">
        <v>41.0</v>
      </c>
      <c r="U47" s="161" t="str">
        <f t="shared" si="7"/>
        <v>Jonathan  De Jesús Valerio Felipe</v>
      </c>
      <c r="V47" s="162" t="s">
        <v>559</v>
      </c>
      <c r="W47" s="162"/>
      <c r="X47" s="162" t="s">
        <v>559</v>
      </c>
      <c r="Y47" s="162" t="s">
        <v>559</v>
      </c>
      <c r="Z47" s="162" t="s">
        <v>559</v>
      </c>
      <c r="AA47" s="162" t="s">
        <v>559</v>
      </c>
      <c r="AB47" s="162" t="s">
        <v>559</v>
      </c>
      <c r="AC47" s="162" t="s">
        <v>559</v>
      </c>
      <c r="AD47" s="361"/>
      <c r="AE47" s="163"/>
      <c r="AF47" s="163">
        <f t="shared" si="8"/>
        <v>7</v>
      </c>
      <c r="AG47" s="164">
        <f t="shared" si="9"/>
        <v>1</v>
      </c>
      <c r="AH47" s="166">
        <f t="shared" si="10"/>
        <v>0</v>
      </c>
      <c r="AI47" s="164">
        <f t="shared" si="11"/>
        <v>0</v>
      </c>
      <c r="AJ47" s="166">
        <f t="shared" si="12"/>
        <v>0</v>
      </c>
      <c r="AK47" s="164"/>
      <c r="AL47" s="404">
        <f t="shared" si="13"/>
        <v>6963146</v>
      </c>
      <c r="AM47" s="160">
        <v>41.0</v>
      </c>
      <c r="AN47" s="405" t="str">
        <f t="shared" si="14"/>
        <v>Jonathan  De Jesús Valerio Felipe</v>
      </c>
      <c r="AO47" s="162" t="s">
        <v>559</v>
      </c>
      <c r="AP47" s="162" t="s">
        <v>559</v>
      </c>
      <c r="AQ47" s="162"/>
      <c r="AR47" s="162" t="s">
        <v>559</v>
      </c>
      <c r="AS47" s="162"/>
      <c r="AT47" s="162"/>
      <c r="AU47" s="321" t="s">
        <v>559</v>
      </c>
      <c r="AV47" s="162" t="s">
        <v>559</v>
      </c>
      <c r="AW47" s="164"/>
      <c r="AX47" s="164"/>
      <c r="AY47" s="166">
        <f t="shared" si="15"/>
        <v>5</v>
      </c>
      <c r="AZ47" s="407">
        <f t="shared" si="16"/>
        <v>0.7142857143</v>
      </c>
      <c r="BA47" s="406">
        <f t="shared" si="17"/>
        <v>0</v>
      </c>
      <c r="BB47" s="406">
        <f t="shared" si="18"/>
        <v>0</v>
      </c>
      <c r="BC47" s="406">
        <f t="shared" si="19"/>
        <v>0</v>
      </c>
      <c r="BD47" s="406">
        <f t="shared" si="20"/>
        <v>0</v>
      </c>
      <c r="BE47" s="22">
        <f t="shared" si="21"/>
        <v>6963146</v>
      </c>
      <c r="BF47" s="193">
        <v>41.0</v>
      </c>
      <c r="BG47" s="405" t="str">
        <f t="shared" si="22"/>
        <v>Jonathan  De Jesús Valerio Felipe</v>
      </c>
      <c r="BH47" s="479"/>
      <c r="BI47" s="479" t="s">
        <v>559</v>
      </c>
      <c r="BJ47" s="162" t="s">
        <v>559</v>
      </c>
      <c r="BK47" s="479" t="s">
        <v>559</v>
      </c>
      <c r="BL47" s="479" t="s">
        <v>559</v>
      </c>
      <c r="BM47" s="479" t="s">
        <v>559</v>
      </c>
      <c r="BN47" s="481"/>
      <c r="BO47" s="481"/>
      <c r="BP47" s="481"/>
      <c r="BQ47" s="481"/>
      <c r="BR47" s="482">
        <f t="shared" si="23"/>
        <v>5</v>
      </c>
      <c r="BS47" s="164">
        <f t="shared" si="24"/>
        <v>1</v>
      </c>
    </row>
    <row r="48" ht="30.0" customHeight="1">
      <c r="A48" s="160">
        <f>'3A 2025 - 2026 DATOS DEL ESTUDI'!N45</f>
        <v>33608163</v>
      </c>
      <c r="B48" s="160">
        <v>42.0</v>
      </c>
      <c r="C48" s="161" t="str">
        <f>'3A 2025 - 2026 DATOS DEL ESTUDI'!B45</f>
        <v>Crisleydi  Turbí</v>
      </c>
      <c r="D48" s="291" t="s">
        <v>559</v>
      </c>
      <c r="E48" s="162" t="s">
        <v>559</v>
      </c>
      <c r="F48" s="291" t="s">
        <v>559</v>
      </c>
      <c r="G48" s="291" t="s">
        <v>559</v>
      </c>
      <c r="H48" s="162" t="s">
        <v>559</v>
      </c>
      <c r="I48" s="291" t="s">
        <v>559</v>
      </c>
      <c r="J48" s="291" t="s">
        <v>559</v>
      </c>
      <c r="K48" s="162" t="s">
        <v>559</v>
      </c>
      <c r="L48" s="291" t="s">
        <v>559</v>
      </c>
      <c r="M48" s="162" t="s">
        <v>559</v>
      </c>
      <c r="N48" s="162">
        <f t="shared" si="1"/>
        <v>10</v>
      </c>
      <c r="O48" s="164">
        <f t="shared" si="2"/>
        <v>1</v>
      </c>
      <c r="P48" s="165">
        <f t="shared" si="3"/>
        <v>0</v>
      </c>
      <c r="Q48" s="164">
        <f t="shared" si="4"/>
        <v>0</v>
      </c>
      <c r="R48" s="166">
        <f t="shared" si="5"/>
        <v>0</v>
      </c>
      <c r="S48" s="164">
        <f t="shared" si="6"/>
        <v>0</v>
      </c>
      <c r="T48" s="160">
        <v>42.0</v>
      </c>
      <c r="U48" s="161" t="str">
        <f t="shared" si="7"/>
        <v>Crisleydi  Turbí</v>
      </c>
      <c r="V48" s="162" t="s">
        <v>559</v>
      </c>
      <c r="W48" s="162"/>
      <c r="X48" s="162" t="s">
        <v>559</v>
      </c>
      <c r="Y48" s="162" t="s">
        <v>579</v>
      </c>
      <c r="Z48" s="162" t="s">
        <v>559</v>
      </c>
      <c r="AA48" s="162" t="s">
        <v>559</v>
      </c>
      <c r="AB48" s="162" t="s">
        <v>579</v>
      </c>
      <c r="AC48" s="162" t="s">
        <v>559</v>
      </c>
      <c r="AD48" s="361"/>
      <c r="AE48" s="163"/>
      <c r="AF48" s="163">
        <f t="shared" si="8"/>
        <v>5</v>
      </c>
      <c r="AG48" s="164">
        <f t="shared" si="9"/>
        <v>0.7142857143</v>
      </c>
      <c r="AH48" s="166">
        <f t="shared" si="10"/>
        <v>2</v>
      </c>
      <c r="AI48" s="164">
        <f t="shared" si="11"/>
        <v>0.2857142857</v>
      </c>
      <c r="AJ48" s="166">
        <f t="shared" si="12"/>
        <v>0</v>
      </c>
      <c r="AK48" s="164"/>
      <c r="AL48" s="404">
        <f t="shared" si="13"/>
        <v>33608163</v>
      </c>
      <c r="AM48" s="160">
        <v>42.0</v>
      </c>
      <c r="AN48" s="405" t="str">
        <f t="shared" si="14"/>
        <v>Crisleydi  Turbí</v>
      </c>
      <c r="AO48" s="162" t="s">
        <v>559</v>
      </c>
      <c r="AP48" s="162" t="s">
        <v>559</v>
      </c>
      <c r="AQ48" s="162"/>
      <c r="AR48" s="162" t="s">
        <v>559</v>
      </c>
      <c r="AS48" s="162"/>
      <c r="AT48" s="162"/>
      <c r="AU48" s="321" t="s">
        <v>579</v>
      </c>
      <c r="AV48" s="162" t="s">
        <v>559</v>
      </c>
      <c r="AW48" s="164"/>
      <c r="AX48" s="164"/>
      <c r="AY48" s="166">
        <f t="shared" si="15"/>
        <v>4</v>
      </c>
      <c r="AZ48" s="407">
        <f t="shared" si="16"/>
        <v>0.5714285714</v>
      </c>
      <c r="BA48" s="406">
        <f t="shared" si="17"/>
        <v>1</v>
      </c>
      <c r="BB48" s="406">
        <f t="shared" si="18"/>
        <v>0.1428571429</v>
      </c>
      <c r="BC48" s="406">
        <f t="shared" si="19"/>
        <v>0</v>
      </c>
      <c r="BD48" s="406">
        <f t="shared" si="20"/>
        <v>0</v>
      </c>
      <c r="BE48" s="22">
        <f t="shared" si="21"/>
        <v>33608163</v>
      </c>
      <c r="BF48" s="193">
        <v>42.0</v>
      </c>
      <c r="BG48" s="405" t="str">
        <f t="shared" si="22"/>
        <v>Crisleydi  Turbí</v>
      </c>
      <c r="BH48" s="479"/>
      <c r="BI48" s="479" t="s">
        <v>559</v>
      </c>
      <c r="BJ48" s="162" t="s">
        <v>559</v>
      </c>
      <c r="BK48" s="479" t="s">
        <v>559</v>
      </c>
      <c r="BL48" s="479" t="s">
        <v>559</v>
      </c>
      <c r="BM48" s="479" t="s">
        <v>579</v>
      </c>
      <c r="BN48" s="481"/>
      <c r="BO48" s="481"/>
      <c r="BP48" s="481"/>
      <c r="BQ48" s="481"/>
      <c r="BR48" s="482">
        <f t="shared" si="23"/>
        <v>4</v>
      </c>
      <c r="BS48" s="164">
        <f t="shared" si="24"/>
        <v>0.8</v>
      </c>
    </row>
    <row r="49" ht="30.0" customHeight="1">
      <c r="A49" s="160">
        <f>'3A 2025 - 2026 DATOS DEL ESTUDI'!N46</f>
        <v>32642782</v>
      </c>
      <c r="B49" s="160">
        <v>43.0</v>
      </c>
      <c r="C49" s="161" t="str">
        <f>'3A 2025 - 2026 DATOS DEL ESTUDI'!B46</f>
        <v>Jhoangel Rafael Vargas Ulloa</v>
      </c>
      <c r="D49" s="291" t="s">
        <v>559</v>
      </c>
      <c r="E49" s="162" t="s">
        <v>559</v>
      </c>
      <c r="F49" s="291" t="s">
        <v>559</v>
      </c>
      <c r="G49" s="291" t="s">
        <v>559</v>
      </c>
      <c r="H49" s="162" t="s">
        <v>559</v>
      </c>
      <c r="I49" s="291" t="s">
        <v>559</v>
      </c>
      <c r="J49" s="291" t="s">
        <v>559</v>
      </c>
      <c r="K49" s="162" t="s">
        <v>559</v>
      </c>
      <c r="L49" s="291" t="s">
        <v>559</v>
      </c>
      <c r="M49" s="162" t="s">
        <v>559</v>
      </c>
      <c r="N49" s="162">
        <f t="shared" si="1"/>
        <v>10</v>
      </c>
      <c r="O49" s="164">
        <f t="shared" si="2"/>
        <v>1</v>
      </c>
      <c r="P49" s="165">
        <f t="shared" si="3"/>
        <v>0</v>
      </c>
      <c r="Q49" s="164">
        <f t="shared" si="4"/>
        <v>0</v>
      </c>
      <c r="R49" s="166">
        <f t="shared" si="5"/>
        <v>0</v>
      </c>
      <c r="S49" s="164">
        <f t="shared" si="6"/>
        <v>0</v>
      </c>
      <c r="T49" s="160">
        <v>43.0</v>
      </c>
      <c r="U49" s="161" t="str">
        <f t="shared" si="7"/>
        <v>Jhoangel Rafael Vargas Ulloa</v>
      </c>
      <c r="V49" s="162" t="s">
        <v>559</v>
      </c>
      <c r="W49" s="162"/>
      <c r="X49" s="162" t="s">
        <v>559</v>
      </c>
      <c r="Y49" s="162" t="s">
        <v>559</v>
      </c>
      <c r="Z49" s="162" t="s">
        <v>559</v>
      </c>
      <c r="AA49" s="162" t="s">
        <v>559</v>
      </c>
      <c r="AB49" s="162" t="s">
        <v>559</v>
      </c>
      <c r="AC49" s="162" t="s">
        <v>559</v>
      </c>
      <c r="AD49" s="361"/>
      <c r="AE49" s="163"/>
      <c r="AF49" s="163">
        <f t="shared" si="8"/>
        <v>7</v>
      </c>
      <c r="AG49" s="164">
        <f t="shared" si="9"/>
        <v>1</v>
      </c>
      <c r="AH49" s="166">
        <f t="shared" si="10"/>
        <v>0</v>
      </c>
      <c r="AI49" s="164">
        <f t="shared" si="11"/>
        <v>0</v>
      </c>
      <c r="AJ49" s="166">
        <f t="shared" si="12"/>
        <v>0</v>
      </c>
      <c r="AK49" s="164"/>
      <c r="AL49" s="404">
        <f t="shared" si="13"/>
        <v>32642782</v>
      </c>
      <c r="AM49" s="160">
        <v>43.0</v>
      </c>
      <c r="AN49" s="405" t="str">
        <f t="shared" si="14"/>
        <v>Jhoangel Rafael Vargas Ulloa</v>
      </c>
      <c r="AO49" s="162" t="s">
        <v>559</v>
      </c>
      <c r="AP49" s="162" t="s">
        <v>559</v>
      </c>
      <c r="AQ49" s="162"/>
      <c r="AR49" s="162" t="s">
        <v>559</v>
      </c>
      <c r="AS49" s="162"/>
      <c r="AT49" s="162"/>
      <c r="AU49" s="321" t="s">
        <v>559</v>
      </c>
      <c r="AV49" s="162" t="s">
        <v>580</v>
      </c>
      <c r="AW49" s="164"/>
      <c r="AX49" s="164"/>
      <c r="AY49" s="166">
        <f t="shared" si="15"/>
        <v>5</v>
      </c>
      <c r="AZ49" s="407">
        <f t="shared" si="16"/>
        <v>0.7142857143</v>
      </c>
      <c r="BA49" s="406">
        <f t="shared" si="17"/>
        <v>0</v>
      </c>
      <c r="BB49" s="406">
        <f t="shared" si="18"/>
        <v>0</v>
      </c>
      <c r="BC49" s="406">
        <f t="shared" si="19"/>
        <v>0</v>
      </c>
      <c r="BD49" s="406">
        <f t="shared" si="20"/>
        <v>0</v>
      </c>
      <c r="BE49" s="22">
        <f t="shared" si="21"/>
        <v>32642782</v>
      </c>
      <c r="BF49" s="193">
        <v>43.0</v>
      </c>
      <c r="BG49" s="405" t="str">
        <f t="shared" si="22"/>
        <v>Jhoangel Rafael Vargas Ulloa</v>
      </c>
      <c r="BH49" s="479"/>
      <c r="BI49" s="479" t="s">
        <v>578</v>
      </c>
      <c r="BJ49" s="162" t="s">
        <v>559</v>
      </c>
      <c r="BK49" s="479" t="s">
        <v>559</v>
      </c>
      <c r="BL49" s="479" t="s">
        <v>579</v>
      </c>
      <c r="BM49" s="479" t="s">
        <v>579</v>
      </c>
      <c r="BN49" s="481"/>
      <c r="BO49" s="481"/>
      <c r="BP49" s="481"/>
      <c r="BQ49" s="481"/>
      <c r="BR49" s="482">
        <f t="shared" si="23"/>
        <v>3</v>
      </c>
      <c r="BS49" s="164">
        <f t="shared" si="24"/>
        <v>0.6</v>
      </c>
    </row>
    <row r="50" ht="30.0" customHeight="1">
      <c r="A50" s="160">
        <f>'3A 2025 - 2026 DATOS DEL ESTUDI'!N47</f>
        <v>32542484</v>
      </c>
      <c r="B50" s="160">
        <v>44.0</v>
      </c>
      <c r="C50" s="161" t="str">
        <f>'3A 2025 - 2026 DATOS DEL ESTUDI'!B47</f>
        <v>Leslie  Cruz Espinal</v>
      </c>
      <c r="D50" s="291" t="s">
        <v>559</v>
      </c>
      <c r="E50" s="162" t="s">
        <v>559</v>
      </c>
      <c r="F50" s="291" t="s">
        <v>559</v>
      </c>
      <c r="G50" s="291" t="s">
        <v>559</v>
      </c>
      <c r="H50" s="162" t="s">
        <v>559</v>
      </c>
      <c r="I50" s="291" t="s">
        <v>559</v>
      </c>
      <c r="J50" s="291" t="s">
        <v>559</v>
      </c>
      <c r="K50" s="162" t="s">
        <v>559</v>
      </c>
      <c r="L50" s="291" t="s">
        <v>559</v>
      </c>
      <c r="M50" s="162" t="s">
        <v>559</v>
      </c>
      <c r="N50" s="162">
        <f t="shared" si="1"/>
        <v>10</v>
      </c>
      <c r="O50" s="164">
        <f t="shared" si="2"/>
        <v>1</v>
      </c>
      <c r="P50" s="165">
        <f t="shared" si="3"/>
        <v>0</v>
      </c>
      <c r="Q50" s="164">
        <f t="shared" si="4"/>
        <v>0</v>
      </c>
      <c r="R50" s="166">
        <f t="shared" si="5"/>
        <v>0</v>
      </c>
      <c r="S50" s="164">
        <f t="shared" si="6"/>
        <v>0</v>
      </c>
      <c r="T50" s="160">
        <v>44.0</v>
      </c>
      <c r="U50" s="161" t="str">
        <f t="shared" si="7"/>
        <v>Leslie  Cruz Espinal</v>
      </c>
      <c r="V50" s="162" t="s">
        <v>559</v>
      </c>
      <c r="W50" s="162"/>
      <c r="X50" s="162" t="s">
        <v>578</v>
      </c>
      <c r="Y50" s="162" t="s">
        <v>559</v>
      </c>
      <c r="Z50" s="162" t="s">
        <v>559</v>
      </c>
      <c r="AA50" s="162" t="s">
        <v>559</v>
      </c>
      <c r="AB50" s="162" t="s">
        <v>559</v>
      </c>
      <c r="AC50" s="162" t="s">
        <v>559</v>
      </c>
      <c r="AD50" s="361"/>
      <c r="AE50" s="163"/>
      <c r="AF50" s="163">
        <f t="shared" si="8"/>
        <v>7</v>
      </c>
      <c r="AG50" s="164">
        <f t="shared" si="9"/>
        <v>1</v>
      </c>
      <c r="AH50" s="166">
        <f t="shared" si="10"/>
        <v>0</v>
      </c>
      <c r="AI50" s="164">
        <f t="shared" si="11"/>
        <v>0</v>
      </c>
      <c r="AJ50" s="166">
        <f t="shared" si="12"/>
        <v>1</v>
      </c>
      <c r="AK50" s="164"/>
      <c r="AL50" s="404">
        <f t="shared" si="13"/>
        <v>32542484</v>
      </c>
      <c r="AM50" s="160">
        <v>44.0</v>
      </c>
      <c r="AN50" s="405" t="str">
        <f t="shared" si="14"/>
        <v>Leslie  Cruz Espinal</v>
      </c>
      <c r="AO50" s="162" t="s">
        <v>559</v>
      </c>
      <c r="AP50" s="162" t="s">
        <v>559</v>
      </c>
      <c r="AQ50" s="162"/>
      <c r="AR50" s="162" t="s">
        <v>559</v>
      </c>
      <c r="AS50" s="162"/>
      <c r="AT50" s="162"/>
      <c r="AU50" s="321" t="s">
        <v>559</v>
      </c>
      <c r="AV50" s="162" t="s">
        <v>559</v>
      </c>
      <c r="AW50" s="164"/>
      <c r="AX50" s="164"/>
      <c r="AY50" s="166">
        <f t="shared" si="15"/>
        <v>5</v>
      </c>
      <c r="AZ50" s="407">
        <f t="shared" si="16"/>
        <v>0.7142857143</v>
      </c>
      <c r="BA50" s="406">
        <f t="shared" si="17"/>
        <v>0</v>
      </c>
      <c r="BB50" s="406">
        <f t="shared" si="18"/>
        <v>0</v>
      </c>
      <c r="BC50" s="406">
        <f t="shared" si="19"/>
        <v>0</v>
      </c>
      <c r="BD50" s="406">
        <f t="shared" si="20"/>
        <v>0</v>
      </c>
      <c r="BE50" s="22">
        <f t="shared" si="21"/>
        <v>32542484</v>
      </c>
      <c r="BF50" s="193">
        <v>44.0</v>
      </c>
      <c r="BG50" s="405" t="str">
        <f t="shared" si="22"/>
        <v>Leslie  Cruz Espinal</v>
      </c>
      <c r="BH50" s="479"/>
      <c r="BI50" s="479" t="s">
        <v>559</v>
      </c>
      <c r="BJ50" s="162" t="s">
        <v>559</v>
      </c>
      <c r="BK50" s="479" t="s">
        <v>559</v>
      </c>
      <c r="BL50" s="479" t="s">
        <v>559</v>
      </c>
      <c r="BM50" s="479" t="s">
        <v>559</v>
      </c>
      <c r="BN50" s="481"/>
      <c r="BO50" s="481"/>
      <c r="BP50" s="481"/>
      <c r="BQ50" s="481"/>
      <c r="BR50" s="482">
        <f t="shared" si="23"/>
        <v>5</v>
      </c>
      <c r="BS50" s="164">
        <f t="shared" si="24"/>
        <v>1</v>
      </c>
    </row>
    <row r="51" ht="30.0" customHeight="1">
      <c r="A51" s="160" t="str">
        <f>'3A 2025 - 2026 DATOS DEL ESTUDI'!N48</f>
        <v/>
      </c>
      <c r="B51" s="160">
        <v>45.0</v>
      </c>
      <c r="C51" s="161" t="str">
        <f>'3A 2025 - 2026 DATOS DEL ESTUDI'!B48</f>
        <v/>
      </c>
      <c r="D51" s="361"/>
      <c r="E51" s="162"/>
      <c r="F51" s="361"/>
      <c r="G51" s="361"/>
      <c r="H51" s="163"/>
      <c r="I51" s="361"/>
      <c r="J51" s="361"/>
      <c r="K51" s="163"/>
      <c r="L51" s="361"/>
      <c r="M51" s="163"/>
      <c r="N51" s="162">
        <f t="shared" si="1"/>
        <v>0</v>
      </c>
      <c r="O51" s="164">
        <f t="shared" si="2"/>
        <v>0</v>
      </c>
      <c r="P51" s="165">
        <f t="shared" si="3"/>
        <v>0</v>
      </c>
      <c r="Q51" s="164">
        <f t="shared" si="4"/>
        <v>0</v>
      </c>
      <c r="R51" s="166">
        <f t="shared" si="5"/>
        <v>0</v>
      </c>
      <c r="S51" s="164">
        <f t="shared" si="6"/>
        <v>0</v>
      </c>
      <c r="T51" s="160">
        <v>45.0</v>
      </c>
      <c r="U51" s="161" t="str">
        <f t="shared" si="7"/>
        <v/>
      </c>
      <c r="V51" s="162"/>
      <c r="W51" s="162"/>
      <c r="X51" s="162"/>
      <c r="Y51" s="162"/>
      <c r="Z51" s="162"/>
      <c r="AA51" s="162"/>
      <c r="AB51" s="162"/>
      <c r="AC51" s="162"/>
      <c r="AD51" s="361"/>
      <c r="AE51" s="163"/>
      <c r="AF51" s="163">
        <f t="shared" si="8"/>
        <v>0</v>
      </c>
      <c r="AG51" s="164">
        <f t="shared" si="9"/>
        <v>0</v>
      </c>
      <c r="AH51" s="166">
        <f t="shared" si="10"/>
        <v>0</v>
      </c>
      <c r="AI51" s="164">
        <f t="shared" si="11"/>
        <v>0</v>
      </c>
      <c r="AJ51" s="166">
        <f t="shared" si="12"/>
        <v>0</v>
      </c>
      <c r="AK51" s="164"/>
      <c r="AL51" s="404" t="str">
        <f t="shared" si="13"/>
        <v/>
      </c>
      <c r="AM51" s="160">
        <v>45.0</v>
      </c>
      <c r="AN51" s="405" t="str">
        <f t="shared" si="14"/>
        <v/>
      </c>
      <c r="AO51" s="164"/>
      <c r="AP51" s="162"/>
      <c r="AQ51" s="162"/>
      <c r="AR51" s="162"/>
      <c r="AS51" s="162"/>
      <c r="AT51" s="162"/>
      <c r="AU51" s="425"/>
      <c r="AV51" s="162"/>
      <c r="AW51" s="164"/>
      <c r="AX51" s="164"/>
      <c r="AY51" s="166">
        <f t="shared" si="15"/>
        <v>0</v>
      </c>
      <c r="AZ51" s="407">
        <f t="shared" si="16"/>
        <v>0</v>
      </c>
      <c r="BA51" s="406">
        <f t="shared" si="17"/>
        <v>0</v>
      </c>
      <c r="BB51" s="406">
        <f t="shared" si="18"/>
        <v>0</v>
      </c>
      <c r="BC51" s="406">
        <f t="shared" si="19"/>
        <v>0</v>
      </c>
      <c r="BD51" s="406">
        <f t="shared" si="20"/>
        <v>0</v>
      </c>
      <c r="BE51" s="22" t="str">
        <f t="shared" si="21"/>
        <v/>
      </c>
      <c r="BF51" s="193">
        <v>45.0</v>
      </c>
      <c r="BG51" s="405" t="str">
        <f t="shared" si="22"/>
        <v/>
      </c>
      <c r="BH51" s="479"/>
      <c r="BI51" s="479"/>
      <c r="BJ51" s="162"/>
      <c r="BK51" s="479"/>
      <c r="BL51" s="481"/>
      <c r="BM51" s="481"/>
      <c r="BN51" s="481"/>
      <c r="BO51" s="481"/>
      <c r="BP51" s="481"/>
      <c r="BQ51" s="481"/>
      <c r="BR51" s="482">
        <f t="shared" si="23"/>
        <v>0</v>
      </c>
      <c r="BS51" s="164">
        <f t="shared" si="24"/>
        <v>0</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D1">
      <formula1>AFIHR351!$CB$6:$CB$14</formula1>
    </dataValidation>
    <dataValidation type="list" allowBlank="1" showErrorMessage="1" sqref="X3 AQ3">
      <formula1>AFIHR351!$CC$6:$CC$17</formula1>
    </dataValidation>
    <dataValidation type="list" allowBlank="1" showErrorMessage="1" sqref="F3 BJ3">
      <formula1>AFIHR351!$CC$6:$CC$18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3" width="4.75"/>
    <col customWidth="1" hidden="1" min="34" max="37" width="4.75"/>
    <col customWidth="1" hidden="1" min="38" max="38" width="11.63"/>
    <col customWidth="1" min="39" max="39" width="6.63"/>
    <col customWidth="1" hidden="1" min="40" max="40" width="54.25"/>
    <col customWidth="1" min="41" max="56" width="4.75"/>
    <col customWidth="1" min="57" max="57" width="9.13"/>
    <col customWidth="1" min="58" max="58" width="4.75"/>
    <col customWidth="1" min="59" max="59" width="56.38"/>
    <col customWidth="1" min="60" max="71" width="4.75"/>
    <col customWidth="1" hidden="1" min="72" max="79" width="4.75"/>
    <col customWidth="1" hidden="1" min="80" max="80" width="41.25"/>
    <col customWidth="1" hidden="1" min="81" max="81" width="10.13"/>
    <col customWidth="1" hidden="1" min="82" max="91" width="4.75"/>
  </cols>
  <sheetData>
    <row r="1" ht="37.5" customHeight="1">
      <c r="A1" s="131"/>
      <c r="B1" s="131"/>
      <c r="C1" s="394"/>
      <c r="D1" s="395" t="s">
        <v>574</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96"/>
      <c r="BY1" s="396"/>
      <c r="BZ1" s="396"/>
      <c r="CA1" s="396"/>
      <c r="CB1" s="396"/>
      <c r="CC1" s="396"/>
      <c r="CD1" s="396"/>
      <c r="CE1" s="396"/>
      <c r="CF1" s="396"/>
      <c r="CG1" s="396"/>
      <c r="CH1" s="396"/>
      <c r="CI1" s="396"/>
      <c r="CJ1" s="396"/>
      <c r="CK1" s="396"/>
      <c r="CL1" s="396"/>
      <c r="CM1" s="396"/>
    </row>
    <row r="2" ht="37.5" customHeight="1">
      <c r="A2" s="138"/>
      <c r="B2" s="138"/>
      <c r="C2" s="138"/>
      <c r="D2" s="139" t="s">
        <v>541</v>
      </c>
      <c r="E2" s="15"/>
      <c r="F2" s="15"/>
      <c r="G2" s="16"/>
      <c r="H2" s="140" t="str">
        <f>AFIHR351!H2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96"/>
      <c r="BY2" s="396"/>
      <c r="BZ2" s="396"/>
      <c r="CA2" s="396"/>
      <c r="CB2" s="396"/>
      <c r="CC2" s="396"/>
      <c r="CD2" s="396"/>
      <c r="CE2" s="396"/>
      <c r="CF2" s="396"/>
      <c r="CG2" s="396"/>
      <c r="CH2" s="396"/>
      <c r="CI2" s="396"/>
      <c r="CJ2" s="396"/>
      <c r="CK2" s="396"/>
      <c r="CL2" s="396"/>
      <c r="CM2" s="396"/>
    </row>
    <row r="3" ht="37.5" customHeight="1">
      <c r="A3" s="138"/>
      <c r="B3" s="138"/>
      <c r="C3" s="138"/>
      <c r="D3" s="139" t="s">
        <v>542</v>
      </c>
      <c r="E3" s="16"/>
      <c r="F3" s="399" t="s">
        <v>840</v>
      </c>
      <c r="G3" s="15"/>
      <c r="H3" s="15"/>
      <c r="I3" s="15"/>
      <c r="J3" s="15"/>
      <c r="K3" s="15"/>
      <c r="L3" s="15"/>
      <c r="M3" s="15"/>
      <c r="N3" s="15"/>
      <c r="O3" s="16"/>
      <c r="P3" s="143"/>
      <c r="Q3" s="143"/>
      <c r="R3" s="143"/>
      <c r="S3" s="143"/>
      <c r="T3" s="143"/>
      <c r="U3" s="138"/>
      <c r="V3" s="139" t="s">
        <v>542</v>
      </c>
      <c r="W3" s="16"/>
      <c r="X3" s="399" t="s">
        <v>841</v>
      </c>
      <c r="Y3" s="15"/>
      <c r="Z3" s="15"/>
      <c r="AA3" s="15"/>
      <c r="AB3" s="15"/>
      <c r="AC3" s="15"/>
      <c r="AD3" s="15"/>
      <c r="AE3" s="15"/>
      <c r="AF3" s="15"/>
      <c r="AG3" s="16"/>
      <c r="AH3" s="141"/>
      <c r="AI3" s="141"/>
      <c r="AJ3" s="141"/>
      <c r="AK3" s="141"/>
      <c r="AL3" s="397"/>
      <c r="AM3" s="141"/>
      <c r="AN3" s="141"/>
      <c r="AO3" s="398" t="s">
        <v>542</v>
      </c>
      <c r="AP3" s="16"/>
      <c r="AQ3" s="399" t="s">
        <v>842</v>
      </c>
      <c r="AR3" s="15"/>
      <c r="AS3" s="15"/>
      <c r="AT3" s="15"/>
      <c r="AU3" s="15"/>
      <c r="AV3" s="15"/>
      <c r="AW3" s="15"/>
      <c r="AX3" s="15"/>
      <c r="AY3" s="15"/>
      <c r="AZ3" s="16"/>
      <c r="BA3" s="141"/>
      <c r="BB3" s="141"/>
      <c r="BC3" s="141"/>
      <c r="BD3" s="141"/>
      <c r="BE3" s="397"/>
      <c r="BF3" s="397"/>
      <c r="BG3" s="397"/>
      <c r="BH3" s="398" t="s">
        <v>542</v>
      </c>
      <c r="BI3" s="16"/>
      <c r="BJ3" s="399" t="s">
        <v>843</v>
      </c>
      <c r="BK3" s="15"/>
      <c r="BL3" s="15"/>
      <c r="BM3" s="15"/>
      <c r="BN3" s="15"/>
      <c r="BO3" s="15"/>
      <c r="BP3" s="15"/>
      <c r="BQ3" s="15"/>
      <c r="BR3" s="15"/>
      <c r="BS3" s="16"/>
      <c r="BT3" s="141"/>
      <c r="BU3" s="141"/>
      <c r="BV3" s="141"/>
      <c r="BW3" s="141"/>
    </row>
    <row r="4" ht="37.5" customHeight="1">
      <c r="A4" s="35"/>
      <c r="B4" s="35"/>
      <c r="C4" s="2"/>
      <c r="D4" s="145" t="s">
        <v>545</v>
      </c>
      <c r="E4" s="15"/>
      <c r="F4" s="15"/>
      <c r="G4" s="15"/>
      <c r="H4" s="15"/>
      <c r="I4" s="15"/>
      <c r="J4" s="15"/>
      <c r="K4" s="15"/>
      <c r="L4" s="15"/>
      <c r="M4" s="15"/>
      <c r="N4" s="16"/>
      <c r="O4" s="146">
        <v>6.0</v>
      </c>
      <c r="P4" s="147"/>
      <c r="Q4" s="147"/>
      <c r="R4" s="147"/>
      <c r="S4" s="147"/>
      <c r="T4" s="2"/>
      <c r="U4" s="2"/>
      <c r="V4" s="145" t="s">
        <v>545</v>
      </c>
      <c r="W4" s="15"/>
      <c r="X4" s="15"/>
      <c r="Y4" s="15"/>
      <c r="Z4" s="15"/>
      <c r="AA4" s="15"/>
      <c r="AB4" s="15"/>
      <c r="AC4" s="15"/>
      <c r="AD4" s="15"/>
      <c r="AE4" s="15"/>
      <c r="AF4" s="16"/>
      <c r="AG4" s="146">
        <v>8.0</v>
      </c>
      <c r="AH4" s="147"/>
      <c r="AI4" s="147"/>
      <c r="AJ4" s="147"/>
      <c r="AK4" s="147"/>
      <c r="AL4" s="2"/>
      <c r="AM4" s="147"/>
      <c r="AN4" s="147"/>
      <c r="AO4" s="145" t="s">
        <v>545</v>
      </c>
      <c r="AP4" s="15"/>
      <c r="AQ4" s="15"/>
      <c r="AR4" s="15"/>
      <c r="AS4" s="15"/>
      <c r="AT4" s="15"/>
      <c r="AU4" s="15"/>
      <c r="AV4" s="15"/>
      <c r="AW4" s="15"/>
      <c r="AX4" s="15"/>
      <c r="AY4" s="16"/>
      <c r="AZ4" s="146"/>
      <c r="BA4" s="396"/>
      <c r="BB4" s="396"/>
      <c r="BC4" s="396"/>
      <c r="BD4" s="396"/>
      <c r="BE4" s="2"/>
      <c r="BF4" s="2"/>
      <c r="BG4" s="2"/>
      <c r="BH4" s="145" t="s">
        <v>545</v>
      </c>
      <c r="BI4" s="15"/>
      <c r="BJ4" s="15"/>
      <c r="BK4" s="15"/>
      <c r="BL4" s="15"/>
      <c r="BM4" s="15"/>
      <c r="BN4" s="15"/>
      <c r="BO4" s="15"/>
      <c r="BP4" s="15"/>
      <c r="BQ4" s="15"/>
      <c r="BR4" s="16"/>
      <c r="BS4" s="146"/>
      <c r="BT4" s="147"/>
      <c r="BU4" s="147"/>
      <c r="BV4" s="147"/>
      <c r="BW4" s="147"/>
      <c r="BX4" s="396"/>
      <c r="BY4" s="396"/>
      <c r="BZ4" s="396"/>
      <c r="CA4" s="396"/>
      <c r="CB4" s="396"/>
      <c r="CC4" s="396"/>
      <c r="CD4" s="396"/>
      <c r="CE4" s="396"/>
      <c r="CF4" s="396"/>
      <c r="CG4" s="396"/>
      <c r="CH4" s="396"/>
      <c r="CI4" s="396"/>
      <c r="CJ4" s="396"/>
      <c r="CK4" s="396"/>
      <c r="CL4" s="396"/>
      <c r="CM4" s="396"/>
    </row>
    <row r="5" ht="37.5" customHeight="1">
      <c r="A5" s="35"/>
      <c r="B5" s="35"/>
      <c r="C5" s="2"/>
      <c r="D5" s="22">
        <v>1.0</v>
      </c>
      <c r="E5" s="22">
        <v>2.0</v>
      </c>
      <c r="F5" s="22">
        <v>3.0</v>
      </c>
      <c r="G5" s="22">
        <v>4.0</v>
      </c>
      <c r="H5" s="22">
        <v>5.0</v>
      </c>
      <c r="I5" s="22">
        <v>6.0</v>
      </c>
      <c r="J5" s="22">
        <v>7.0</v>
      </c>
      <c r="K5" s="22">
        <v>8.0</v>
      </c>
      <c r="L5" s="22">
        <v>9.0</v>
      </c>
      <c r="M5" s="22">
        <v>10.0</v>
      </c>
      <c r="N5" s="151" t="s">
        <v>546</v>
      </c>
      <c r="O5" s="152" t="s">
        <v>547</v>
      </c>
      <c r="P5" s="152" t="s">
        <v>548</v>
      </c>
      <c r="Q5" s="152" t="s">
        <v>549</v>
      </c>
      <c r="R5" s="152" t="s">
        <v>550</v>
      </c>
      <c r="S5" s="152" t="s">
        <v>551</v>
      </c>
      <c r="T5" s="22"/>
      <c r="U5" s="22"/>
      <c r="V5" s="22">
        <v>1.0</v>
      </c>
      <c r="W5" s="22">
        <v>2.0</v>
      </c>
      <c r="X5" s="22">
        <v>3.0</v>
      </c>
      <c r="Y5" s="22">
        <v>4.0</v>
      </c>
      <c r="Z5" s="22">
        <v>5.0</v>
      </c>
      <c r="AA5" s="22">
        <v>6.0</v>
      </c>
      <c r="AB5" s="22">
        <v>7.0</v>
      </c>
      <c r="AC5" s="22">
        <v>8.0</v>
      </c>
      <c r="AD5" s="22">
        <v>9.0</v>
      </c>
      <c r="AE5" s="22">
        <v>10.0</v>
      </c>
      <c r="AF5" s="151" t="s">
        <v>546</v>
      </c>
      <c r="AG5" s="152" t="s">
        <v>547</v>
      </c>
      <c r="AH5" s="152" t="s">
        <v>548</v>
      </c>
      <c r="AI5" s="152" t="s">
        <v>549</v>
      </c>
      <c r="AJ5" s="152" t="s">
        <v>550</v>
      </c>
      <c r="AK5" s="152" t="s">
        <v>551</v>
      </c>
      <c r="AL5" s="400"/>
      <c r="AM5" s="400"/>
      <c r="AN5" s="401"/>
      <c r="AO5" s="402">
        <v>1.0</v>
      </c>
      <c r="AP5" s="402">
        <v>2.0</v>
      </c>
      <c r="AQ5" s="402">
        <v>3.0</v>
      </c>
      <c r="AR5" s="402">
        <v>4.0</v>
      </c>
      <c r="AS5" s="402">
        <v>5.0</v>
      </c>
      <c r="AT5" s="402">
        <v>6.0</v>
      </c>
      <c r="AU5" s="402">
        <v>7.0</v>
      </c>
      <c r="AV5" s="402">
        <v>8.0</v>
      </c>
      <c r="AW5" s="402">
        <v>9.0</v>
      </c>
      <c r="AX5" s="402">
        <v>10.0</v>
      </c>
      <c r="AY5" s="152" t="s">
        <v>546</v>
      </c>
      <c r="AZ5" s="152" t="s">
        <v>547</v>
      </c>
      <c r="BA5" s="152" t="s">
        <v>548</v>
      </c>
      <c r="BB5" s="152" t="s">
        <v>549</v>
      </c>
      <c r="BC5" s="152" t="s">
        <v>550</v>
      </c>
      <c r="BD5" s="152" t="s">
        <v>551</v>
      </c>
      <c r="BE5" s="401"/>
      <c r="BF5" s="401"/>
      <c r="BG5" s="401"/>
      <c r="BH5" s="402">
        <v>1.0</v>
      </c>
      <c r="BI5" s="402">
        <v>2.0</v>
      </c>
      <c r="BJ5" s="402">
        <v>3.0</v>
      </c>
      <c r="BK5" s="402">
        <v>4.0</v>
      </c>
      <c r="BL5" s="402">
        <v>5.0</v>
      </c>
      <c r="BM5" s="402">
        <v>6.0</v>
      </c>
      <c r="BN5" s="402">
        <v>7.0</v>
      </c>
      <c r="BO5" s="402">
        <v>8.0</v>
      </c>
      <c r="BP5" s="402">
        <v>9.0</v>
      </c>
      <c r="BQ5" s="402">
        <v>10.0</v>
      </c>
      <c r="BR5" s="152" t="s">
        <v>546</v>
      </c>
      <c r="BS5" s="152" t="s">
        <v>547</v>
      </c>
      <c r="BT5" s="152" t="s">
        <v>548</v>
      </c>
      <c r="BU5" s="152" t="s">
        <v>549</v>
      </c>
      <c r="BV5" s="152" t="s">
        <v>550</v>
      </c>
      <c r="BW5" s="152" t="s">
        <v>551</v>
      </c>
      <c r="BX5" s="396"/>
      <c r="BY5" s="396"/>
      <c r="BZ5" s="396"/>
      <c r="CA5" s="396"/>
      <c r="CB5" s="158" t="s">
        <v>556</v>
      </c>
      <c r="CC5" s="403" t="s">
        <v>110</v>
      </c>
      <c r="CD5" s="396"/>
      <c r="CE5" s="396"/>
      <c r="CF5" s="396"/>
      <c r="CG5" s="396"/>
      <c r="CH5" s="396"/>
      <c r="CI5" s="396"/>
      <c r="CJ5" s="396"/>
      <c r="CK5" s="396"/>
      <c r="CL5" s="396"/>
      <c r="CM5" s="396"/>
    </row>
    <row r="6" ht="30.0" customHeight="1">
      <c r="A6" s="22" t="s">
        <v>552</v>
      </c>
      <c r="B6" s="22" t="s">
        <v>555</v>
      </c>
      <c r="C6" s="157" t="s">
        <v>554</v>
      </c>
      <c r="D6" s="157">
        <v>9.0</v>
      </c>
      <c r="E6" s="157">
        <v>12.0</v>
      </c>
      <c r="F6" s="157">
        <v>13.0</v>
      </c>
      <c r="G6" s="157">
        <v>19.0</v>
      </c>
      <c r="H6" s="157">
        <v>20.0</v>
      </c>
      <c r="I6" s="157">
        <v>26.0</v>
      </c>
      <c r="J6" s="157">
        <v>27.0</v>
      </c>
      <c r="K6" s="157"/>
      <c r="L6" s="157"/>
      <c r="M6" s="157"/>
      <c r="N6" s="43"/>
      <c r="O6" s="43"/>
      <c r="P6" s="43"/>
      <c r="Q6" s="43"/>
      <c r="R6" s="43"/>
      <c r="S6" s="43"/>
      <c r="T6" s="22" t="s">
        <v>555</v>
      </c>
      <c r="U6" s="157" t="s">
        <v>554</v>
      </c>
      <c r="V6" s="157">
        <v>2.0</v>
      </c>
      <c r="W6" s="157">
        <v>3.0</v>
      </c>
      <c r="X6" s="157">
        <v>9.0</v>
      </c>
      <c r="Y6" s="157">
        <v>10.0</v>
      </c>
      <c r="Z6" s="157">
        <v>16.0</v>
      </c>
      <c r="AA6" s="157">
        <v>17.0</v>
      </c>
      <c r="AB6" s="157">
        <v>23.0</v>
      </c>
      <c r="AC6" s="157">
        <v>24.0</v>
      </c>
      <c r="AD6" s="157"/>
      <c r="AE6" s="157"/>
      <c r="AF6" s="43"/>
      <c r="AG6" s="43"/>
      <c r="AH6" s="43"/>
      <c r="AI6" s="43"/>
      <c r="AJ6" s="43"/>
      <c r="AK6" s="43"/>
      <c r="AL6" s="402" t="s">
        <v>552</v>
      </c>
      <c r="AM6" s="402" t="s">
        <v>555</v>
      </c>
      <c r="AN6" s="402" t="s">
        <v>554</v>
      </c>
      <c r="AO6" s="292">
        <v>2.0</v>
      </c>
      <c r="AP6" s="292">
        <v>3.0</v>
      </c>
      <c r="AQ6" s="402">
        <v>9.0</v>
      </c>
      <c r="AR6" s="402">
        <v>10.0</v>
      </c>
      <c r="AS6" s="402">
        <v>16.0</v>
      </c>
      <c r="AT6" s="402">
        <v>17.0</v>
      </c>
      <c r="AU6" s="402">
        <v>23.0</v>
      </c>
      <c r="AV6" s="402"/>
      <c r="AW6" s="402"/>
      <c r="AX6" s="402"/>
      <c r="AY6" s="43"/>
      <c r="AZ6" s="43"/>
      <c r="BA6" s="43"/>
      <c r="BB6" s="43"/>
      <c r="BC6" s="43"/>
      <c r="BD6" s="43"/>
      <c r="BE6" s="402" t="s">
        <v>552</v>
      </c>
      <c r="BF6" s="402" t="s">
        <v>555</v>
      </c>
      <c r="BG6" s="402" t="s">
        <v>554</v>
      </c>
      <c r="BH6" s="157"/>
      <c r="BI6" s="157"/>
      <c r="BJ6" s="157"/>
      <c r="BK6" s="157"/>
      <c r="BL6" s="157"/>
      <c r="BM6" s="157"/>
      <c r="BN6" s="157"/>
      <c r="BO6" s="157"/>
      <c r="BP6" s="157"/>
      <c r="BQ6" s="157"/>
      <c r="BR6" s="43"/>
      <c r="BS6" s="43"/>
      <c r="BT6" s="43"/>
      <c r="BU6" s="43"/>
      <c r="BV6" s="43"/>
      <c r="BW6" s="43"/>
      <c r="BX6" s="396"/>
      <c r="BY6" s="396"/>
      <c r="BZ6" s="396"/>
      <c r="CA6" s="396"/>
      <c r="CB6" s="170" t="s">
        <v>540</v>
      </c>
      <c r="CC6" s="403" t="s">
        <v>840</v>
      </c>
      <c r="CD6" s="403"/>
      <c r="CE6" s="396"/>
      <c r="CF6" s="396"/>
      <c r="CG6" s="396"/>
      <c r="CH6" s="396"/>
      <c r="CI6" s="396"/>
      <c r="CJ6" s="396"/>
      <c r="CK6" s="396"/>
      <c r="CL6" s="396"/>
      <c r="CM6" s="396"/>
    </row>
    <row r="7" ht="30.0" customHeight="1">
      <c r="A7" s="160">
        <f>'3A 2025 - 2026 DATOS DEL ESTUDI'!N4</f>
        <v>32586041</v>
      </c>
      <c r="B7" s="160">
        <v>1.0</v>
      </c>
      <c r="C7" s="161" t="str">
        <f>'3A 2025 - 2026 DATOS DEL ESTUDI'!B4</f>
        <v>Jadiel De Jesús Acosta Peña</v>
      </c>
      <c r="D7" s="162" t="s">
        <v>559</v>
      </c>
      <c r="E7" s="162" t="s">
        <v>559</v>
      </c>
      <c r="F7" s="162" t="s">
        <v>559</v>
      </c>
      <c r="G7" s="162" t="s">
        <v>559</v>
      </c>
      <c r="H7" s="162" t="s">
        <v>559</v>
      </c>
      <c r="I7" s="163"/>
      <c r="J7" s="162" t="s">
        <v>559</v>
      </c>
      <c r="K7" s="162"/>
      <c r="L7" s="163"/>
      <c r="M7" s="163"/>
      <c r="N7" s="162">
        <f t="shared" ref="N7:N11" si="1">IFERROR(COUNTIF(D7:M7,"P")+COUNTIF(D7:M7,"e")+COUNTIF(D7:M7,"t")-INT(COUNTIF(D7:M7,"e")/3)-INT(COUNTIF(D7:M7,"t")/3),"")</f>
        <v>6</v>
      </c>
      <c r="O7" s="164">
        <f t="shared" ref="O7:O51" si="2">IFERROR((N7/$O$4),"")</f>
        <v>1</v>
      </c>
      <c r="P7" s="165">
        <f t="shared" ref="P7:P51" si="3">IFERROR(COUNTIF(D7:M7,"A"),"")</f>
        <v>0</v>
      </c>
      <c r="Q7" s="164">
        <f t="shared" ref="Q7:Q51" si="4">IFERROR((P7/$O$4),"")</f>
        <v>0</v>
      </c>
      <c r="R7" s="166">
        <f t="shared" ref="R7:R51" si="5">IFERROR(COUNTIF(D7:M7,"E"),"")</f>
        <v>0</v>
      </c>
      <c r="S7" s="164">
        <f t="shared" ref="S7:S51" si="6">IFERROR((R7/$O$4),"")</f>
        <v>0</v>
      </c>
      <c r="T7" s="160">
        <v>1.0</v>
      </c>
      <c r="U7" s="161" t="str">
        <f t="shared" ref="U7:U51" si="7">C7</f>
        <v>Jadiel De Jesús Acosta Peña</v>
      </c>
      <c r="V7" s="162" t="s">
        <v>578</v>
      </c>
      <c r="W7" s="162" t="s">
        <v>578</v>
      </c>
      <c r="X7" s="162" t="s">
        <v>559</v>
      </c>
      <c r="Y7" s="162" t="s">
        <v>559</v>
      </c>
      <c r="Z7" s="162" t="s">
        <v>559</v>
      </c>
      <c r="AA7" s="162" t="s">
        <v>559</v>
      </c>
      <c r="AB7" s="162" t="s">
        <v>559</v>
      </c>
      <c r="AC7" s="162" t="s">
        <v>559</v>
      </c>
      <c r="AD7" s="163"/>
      <c r="AE7" s="163"/>
      <c r="AF7" s="163">
        <f t="shared" ref="AF7:AF51" si="8">IFERROR(COUNTIF(V7:AE7,"P")+COUNTIF(V7:AE7,"e")+COUNTIF(V7:AE7,"t")-INT(COUNTIF(V7:AE7,"e")/3)-INT(COUNTIF(V7:AE7,"t")/3),"")</f>
        <v>8</v>
      </c>
      <c r="AG7" s="164">
        <f t="shared" ref="AG7:AG51" si="9">IFERROR(AF7/$AG$4,"")</f>
        <v>1</v>
      </c>
      <c r="AH7" s="166">
        <f t="shared" ref="AH7:AH46" si="10">IFERROR(COUNTIF(V7:AE7,"A"),"")</f>
        <v>0</v>
      </c>
      <c r="AI7" s="164">
        <f t="shared" ref="AI7:AI46" si="11">IFERROR((AH7/$AG$4),"")</f>
        <v>0</v>
      </c>
      <c r="AJ7" s="166">
        <f t="shared" ref="AJ7:AJ46" si="12">IFERROR(COUNTIF(V7:AE7,"E"),"")</f>
        <v>2</v>
      </c>
      <c r="AK7" s="164">
        <f>IFERROR((AJ7/$AG$4),"")</f>
        <v>0.25</v>
      </c>
      <c r="AL7" s="404">
        <f t="shared" ref="AL7:AL46" si="13">A7</f>
        <v>32586041</v>
      </c>
      <c r="AM7" s="160">
        <v>1.0</v>
      </c>
      <c r="AN7" s="405" t="str">
        <f t="shared" ref="AN7:AN46" si="14">C7</f>
        <v>Jadiel De Jesús Acosta Peña</v>
      </c>
      <c r="AO7" s="293" t="s">
        <v>559</v>
      </c>
      <c r="AP7" s="293" t="s">
        <v>559</v>
      </c>
      <c r="AQ7" s="162" t="s">
        <v>559</v>
      </c>
      <c r="AR7" s="162" t="s">
        <v>559</v>
      </c>
      <c r="AS7" s="162" t="s">
        <v>559</v>
      </c>
      <c r="AT7" s="162"/>
      <c r="AU7" s="162" t="s">
        <v>559</v>
      </c>
      <c r="AV7" s="162"/>
      <c r="AW7" s="162"/>
      <c r="AX7" s="164"/>
      <c r="AY7" s="166">
        <f t="shared" ref="AY7:AY51" si="15">IFERROR(COUNTIF(AO7:AX7,"P")+COUNTIF(AO7:AX7,"e")+COUNTIF(AO7:AX7,"t")-INT(COUNTIF(AO7:AX7,"e")/3)-INT(COUNTIF(AO7:AX7,"t")/3),"")</f>
        <v>6</v>
      </c>
      <c r="AZ7" s="407" t="str">
        <f t="shared" ref="AZ7:AZ51" si="16">IFERROR(AY7/$AZ$4,"")</f>
        <v/>
      </c>
      <c r="BA7" s="406">
        <f t="shared" ref="BA7:BA51" si="17">IFERROR(COUNTIF(AO7:AX7,"A"),"")</f>
        <v>0</v>
      </c>
      <c r="BB7" s="406">
        <f t="shared" ref="BB7:BB51" si="18">IFERROR((BA7/$AG$4),"")</f>
        <v>0</v>
      </c>
      <c r="BC7" s="406">
        <f t="shared" ref="BC7:BC51" si="19">IFERROR(COUNTIF(AO7:AX7,"E"),"")</f>
        <v>0</v>
      </c>
      <c r="BD7" s="406">
        <f t="shared" ref="BD7:BD51" si="20">IFERROR((BC7/$AG$4),"")</f>
        <v>0</v>
      </c>
      <c r="BE7" s="22">
        <f t="shared" ref="BE7:BE51" si="21">A7</f>
        <v>32586041</v>
      </c>
      <c r="BF7" s="193">
        <v>1.0</v>
      </c>
      <c r="BG7" s="405" t="str">
        <f t="shared" ref="BG7:BG51" si="22">C7</f>
        <v>Jadiel De Jesús Acosta Peña</v>
      </c>
      <c r="BH7" s="162"/>
      <c r="BI7" s="162"/>
      <c r="BJ7" s="162"/>
      <c r="BK7" s="162"/>
      <c r="BL7" s="162"/>
      <c r="BM7" s="402"/>
      <c r="BN7" s="408"/>
      <c r="BO7" s="408"/>
      <c r="BP7" s="408"/>
      <c r="BQ7" s="402"/>
      <c r="BR7" s="470">
        <f t="shared" ref="BR7:BR51" si="23">IFERROR(COUNTIF(BH7:BQ7,"P")+COUNTIF(BH7:BQ7,"e")+COUNTIF(BH7:BQ7,"t")-INT(COUNTIF(BH7:BQ7,"e")/3)-INT(COUNTIF(BH7:BQ7,"t")/3),"")</f>
        <v>0</v>
      </c>
      <c r="BS7" s="164" t="str">
        <f t="shared" ref="BS7:BS51" si="24">IFERROR(BR7/$BS$4,"")</f>
        <v/>
      </c>
      <c r="BT7" s="164"/>
      <c r="BU7" s="164"/>
      <c r="BV7" s="164"/>
      <c r="BW7" s="164"/>
      <c r="BX7" s="410"/>
      <c r="BY7" s="410"/>
      <c r="BZ7" s="410"/>
      <c r="CA7" s="410"/>
      <c r="CB7" s="170" t="s">
        <v>561</v>
      </c>
      <c r="CC7" s="403" t="s">
        <v>841</v>
      </c>
      <c r="CD7" s="410"/>
      <c r="CE7" s="410"/>
      <c r="CF7" s="410"/>
      <c r="CG7" s="410"/>
      <c r="CH7" s="410"/>
      <c r="CI7" s="410"/>
      <c r="CJ7" s="410"/>
      <c r="CK7" s="410"/>
      <c r="CL7" s="410"/>
      <c r="CM7" s="410"/>
    </row>
    <row r="8" ht="30.0" customHeight="1">
      <c r="A8" s="160">
        <f>'3A 2025 - 2026 DATOS DEL ESTUDI'!N5</f>
        <v>6954636</v>
      </c>
      <c r="B8" s="160">
        <v>2.0</v>
      </c>
      <c r="C8" s="161" t="str">
        <f>'3A 2025 - 2026 DATOS DEL ESTUDI'!B5</f>
        <v>Daniel  Elía Almonte Martínez</v>
      </c>
      <c r="D8" s="162" t="s">
        <v>559</v>
      </c>
      <c r="E8" s="162" t="s">
        <v>559</v>
      </c>
      <c r="F8" s="162" t="s">
        <v>559</v>
      </c>
      <c r="G8" s="162" t="s">
        <v>559</v>
      </c>
      <c r="H8" s="162" t="s">
        <v>559</v>
      </c>
      <c r="I8" s="163"/>
      <c r="J8" s="162" t="s">
        <v>559</v>
      </c>
      <c r="K8" s="162"/>
      <c r="L8" s="163"/>
      <c r="M8" s="163"/>
      <c r="N8" s="162">
        <f t="shared" si="1"/>
        <v>6</v>
      </c>
      <c r="O8" s="164">
        <f t="shared" si="2"/>
        <v>1</v>
      </c>
      <c r="P8" s="165">
        <f t="shared" si="3"/>
        <v>0</v>
      </c>
      <c r="Q8" s="164">
        <f t="shared" si="4"/>
        <v>0</v>
      </c>
      <c r="R8" s="166">
        <f t="shared" si="5"/>
        <v>0</v>
      </c>
      <c r="S8" s="164">
        <f t="shared" si="6"/>
        <v>0</v>
      </c>
      <c r="T8" s="160">
        <v>2.0</v>
      </c>
      <c r="U8" s="161" t="str">
        <f t="shared" si="7"/>
        <v>Daniel  Elía Almonte Martínez</v>
      </c>
      <c r="V8" s="162" t="s">
        <v>559</v>
      </c>
      <c r="W8" s="162" t="s">
        <v>578</v>
      </c>
      <c r="X8" s="120" t="s">
        <v>559</v>
      </c>
      <c r="Y8" s="120" t="s">
        <v>578</v>
      </c>
      <c r="Z8" s="120" t="s">
        <v>559</v>
      </c>
      <c r="AA8" s="162" t="s">
        <v>559</v>
      </c>
      <c r="AB8" s="162" t="s">
        <v>559</v>
      </c>
      <c r="AC8" s="162" t="s">
        <v>578</v>
      </c>
      <c r="AD8" s="163"/>
      <c r="AE8" s="163"/>
      <c r="AF8" s="163">
        <f t="shared" si="8"/>
        <v>7</v>
      </c>
      <c r="AG8" s="164">
        <f t="shared" si="9"/>
        <v>0.875</v>
      </c>
      <c r="AH8" s="166">
        <f t="shared" si="10"/>
        <v>0</v>
      </c>
      <c r="AI8" s="164">
        <f t="shared" si="11"/>
        <v>0</v>
      </c>
      <c r="AJ8" s="166">
        <f t="shared" si="12"/>
        <v>3</v>
      </c>
      <c r="AK8" s="164"/>
      <c r="AL8" s="404">
        <f t="shared" si="13"/>
        <v>6954636</v>
      </c>
      <c r="AM8" s="160">
        <v>2.0</v>
      </c>
      <c r="AN8" s="405" t="str">
        <f t="shared" si="14"/>
        <v>Daniel  Elía Almonte Martínez</v>
      </c>
      <c r="AO8" s="484" t="s">
        <v>559</v>
      </c>
      <c r="AP8" s="296" t="s">
        <v>559</v>
      </c>
      <c r="AQ8" s="162" t="s">
        <v>559</v>
      </c>
      <c r="AR8" s="162" t="s">
        <v>559</v>
      </c>
      <c r="AS8" s="162" t="s">
        <v>559</v>
      </c>
      <c r="AT8" s="162"/>
      <c r="AU8" s="162" t="s">
        <v>559</v>
      </c>
      <c r="AV8" s="162"/>
      <c r="AW8" s="162"/>
      <c r="AX8" s="164"/>
      <c r="AY8" s="166">
        <f t="shared" si="15"/>
        <v>6</v>
      </c>
      <c r="AZ8" s="407" t="str">
        <f t="shared" si="16"/>
        <v/>
      </c>
      <c r="BA8" s="406">
        <f t="shared" si="17"/>
        <v>0</v>
      </c>
      <c r="BB8" s="406">
        <f t="shared" si="18"/>
        <v>0</v>
      </c>
      <c r="BC8" s="406">
        <f t="shared" si="19"/>
        <v>0</v>
      </c>
      <c r="BD8" s="406">
        <f t="shared" si="20"/>
        <v>0</v>
      </c>
      <c r="BE8" s="22">
        <f t="shared" si="21"/>
        <v>6954636</v>
      </c>
      <c r="BF8" s="411">
        <v>2.0</v>
      </c>
      <c r="BG8" s="405" t="str">
        <f t="shared" si="22"/>
        <v>Daniel  Elía Almonte Martínez</v>
      </c>
      <c r="BH8" s="120"/>
      <c r="BI8" s="162"/>
      <c r="BJ8" s="120"/>
      <c r="BK8" s="120"/>
      <c r="BL8" s="120"/>
      <c r="BM8" s="471"/>
      <c r="BN8" s="408"/>
      <c r="BO8" s="120"/>
      <c r="BP8" s="120"/>
      <c r="BQ8" s="471"/>
      <c r="BR8" s="470">
        <f t="shared" si="23"/>
        <v>0</v>
      </c>
      <c r="BS8" s="164" t="str">
        <f t="shared" si="24"/>
        <v/>
      </c>
      <c r="BT8" s="414"/>
      <c r="BU8" s="414"/>
      <c r="BV8" s="414"/>
      <c r="BW8" s="414"/>
      <c r="CB8" s="170" t="s">
        <v>563</v>
      </c>
      <c r="CC8" s="403" t="s">
        <v>842</v>
      </c>
    </row>
    <row r="9" ht="30.0" customHeight="1">
      <c r="A9" s="160">
        <f>'3A 2025 - 2026 DATOS DEL ESTUDI'!N6</f>
        <v>32743589</v>
      </c>
      <c r="B9" s="160">
        <v>3.0</v>
      </c>
      <c r="C9" s="161" t="str">
        <f>'3A 2025 - 2026 DATOS DEL ESTUDI'!B6</f>
        <v>Isaac  Ángeles Liriano</v>
      </c>
      <c r="D9" s="162" t="s">
        <v>559</v>
      </c>
      <c r="E9" s="162" t="s">
        <v>559</v>
      </c>
      <c r="F9" s="162" t="s">
        <v>579</v>
      </c>
      <c r="G9" s="162" t="s">
        <v>579</v>
      </c>
      <c r="H9" s="162" t="s">
        <v>579</v>
      </c>
      <c r="I9" s="163"/>
      <c r="J9" s="162" t="s">
        <v>559</v>
      </c>
      <c r="K9" s="162"/>
      <c r="L9" s="163"/>
      <c r="M9" s="163"/>
      <c r="N9" s="162">
        <f t="shared" si="1"/>
        <v>3</v>
      </c>
      <c r="O9" s="164">
        <f t="shared" si="2"/>
        <v>0.5</v>
      </c>
      <c r="P9" s="165">
        <f t="shared" si="3"/>
        <v>3</v>
      </c>
      <c r="Q9" s="164">
        <f t="shared" si="4"/>
        <v>0.5</v>
      </c>
      <c r="R9" s="166">
        <f t="shared" si="5"/>
        <v>0</v>
      </c>
      <c r="S9" s="164">
        <f t="shared" si="6"/>
        <v>0</v>
      </c>
      <c r="T9" s="160">
        <v>3.0</v>
      </c>
      <c r="U9" s="161" t="str">
        <f t="shared" si="7"/>
        <v>Isaac  Ángeles Liriano</v>
      </c>
      <c r="V9" s="162" t="s">
        <v>579</v>
      </c>
      <c r="W9" s="162" t="s">
        <v>578</v>
      </c>
      <c r="X9" s="120" t="s">
        <v>559</v>
      </c>
      <c r="Y9" s="120" t="s">
        <v>578</v>
      </c>
      <c r="Z9" s="120" t="s">
        <v>559</v>
      </c>
      <c r="AA9" s="162" t="s">
        <v>579</v>
      </c>
      <c r="AB9" s="162" t="s">
        <v>559</v>
      </c>
      <c r="AC9" s="162" t="s">
        <v>578</v>
      </c>
      <c r="AD9" s="163"/>
      <c r="AE9" s="163"/>
      <c r="AF9" s="163">
        <f t="shared" si="8"/>
        <v>5</v>
      </c>
      <c r="AG9" s="164">
        <f t="shared" si="9"/>
        <v>0.625</v>
      </c>
      <c r="AH9" s="166">
        <f t="shared" si="10"/>
        <v>2</v>
      </c>
      <c r="AI9" s="164">
        <f t="shared" si="11"/>
        <v>0.25</v>
      </c>
      <c r="AJ9" s="166">
        <f t="shared" si="12"/>
        <v>3</v>
      </c>
      <c r="AK9" s="164"/>
      <c r="AL9" s="404">
        <f t="shared" si="13"/>
        <v>32743589</v>
      </c>
      <c r="AM9" s="160">
        <v>3.0</v>
      </c>
      <c r="AN9" s="405" t="str">
        <f t="shared" si="14"/>
        <v>Isaac  Ángeles Liriano</v>
      </c>
      <c r="AO9" s="485" t="s">
        <v>579</v>
      </c>
      <c r="AP9" s="293" t="s">
        <v>579</v>
      </c>
      <c r="AQ9" s="162" t="s">
        <v>559</v>
      </c>
      <c r="AR9" s="162" t="s">
        <v>559</v>
      </c>
      <c r="AS9" s="162" t="s">
        <v>559</v>
      </c>
      <c r="AT9" s="162"/>
      <c r="AU9" s="162" t="s">
        <v>559</v>
      </c>
      <c r="AV9" s="162"/>
      <c r="AW9" s="162"/>
      <c r="AX9" s="164"/>
      <c r="AY9" s="166">
        <f t="shared" si="15"/>
        <v>4</v>
      </c>
      <c r="AZ9" s="407" t="str">
        <f t="shared" si="16"/>
        <v/>
      </c>
      <c r="BA9" s="406">
        <f t="shared" si="17"/>
        <v>2</v>
      </c>
      <c r="BB9" s="406">
        <f t="shared" si="18"/>
        <v>0.25</v>
      </c>
      <c r="BC9" s="406">
        <f t="shared" si="19"/>
        <v>0</v>
      </c>
      <c r="BD9" s="406">
        <f t="shared" si="20"/>
        <v>0</v>
      </c>
      <c r="BE9" s="22">
        <f t="shared" si="21"/>
        <v>32743589</v>
      </c>
      <c r="BF9" s="193">
        <v>3.0</v>
      </c>
      <c r="BG9" s="405" t="str">
        <f t="shared" si="22"/>
        <v>Isaac  Ángeles Liriano</v>
      </c>
      <c r="BH9" s="120"/>
      <c r="BI9" s="162"/>
      <c r="BJ9" s="120"/>
      <c r="BK9" s="120"/>
      <c r="BL9" s="120"/>
      <c r="BM9" s="471"/>
      <c r="BN9" s="408"/>
      <c r="BO9" s="120"/>
      <c r="BP9" s="120"/>
      <c r="BQ9" s="471"/>
      <c r="BR9" s="470">
        <f t="shared" si="23"/>
        <v>0</v>
      </c>
      <c r="BS9" s="164" t="str">
        <f t="shared" si="24"/>
        <v/>
      </c>
      <c r="BT9" s="414"/>
      <c r="BU9" s="414"/>
      <c r="BV9" s="414"/>
      <c r="BW9" s="414"/>
      <c r="CB9" s="170" t="s">
        <v>565</v>
      </c>
      <c r="CC9" s="403" t="s">
        <v>843</v>
      </c>
    </row>
    <row r="10" ht="30.0" customHeight="1">
      <c r="A10" s="160">
        <f>'3A 2025 - 2026 DATOS DEL ESTUDI'!N7</f>
        <v>32899338</v>
      </c>
      <c r="B10" s="160">
        <v>4.0</v>
      </c>
      <c r="C10" s="161" t="str">
        <f>'3A 2025 - 2026 DATOS DEL ESTUDI'!B7</f>
        <v>Melaniee  Aquino  Estrella</v>
      </c>
      <c r="D10" s="162" t="s">
        <v>559</v>
      </c>
      <c r="E10" s="162" t="s">
        <v>559</v>
      </c>
      <c r="F10" s="162" t="s">
        <v>559</v>
      </c>
      <c r="G10" s="162" t="s">
        <v>559</v>
      </c>
      <c r="H10" s="162" t="s">
        <v>578</v>
      </c>
      <c r="I10" s="163"/>
      <c r="J10" s="162" t="s">
        <v>559</v>
      </c>
      <c r="K10" s="163"/>
      <c r="L10" s="163"/>
      <c r="M10" s="163"/>
      <c r="N10" s="162">
        <f t="shared" si="1"/>
        <v>6</v>
      </c>
      <c r="O10" s="164">
        <f t="shared" si="2"/>
        <v>1</v>
      </c>
      <c r="P10" s="165">
        <f t="shared" si="3"/>
        <v>0</v>
      </c>
      <c r="Q10" s="164">
        <f t="shared" si="4"/>
        <v>0</v>
      </c>
      <c r="R10" s="166">
        <f t="shared" si="5"/>
        <v>1</v>
      </c>
      <c r="S10" s="164">
        <f t="shared" si="6"/>
        <v>0.1666666667</v>
      </c>
      <c r="T10" s="160">
        <v>4.0</v>
      </c>
      <c r="U10" s="161" t="str">
        <f t="shared" si="7"/>
        <v>Melaniee  Aquino  Estrella</v>
      </c>
      <c r="V10" s="162" t="s">
        <v>559</v>
      </c>
      <c r="W10" s="162" t="s">
        <v>559</v>
      </c>
      <c r="X10" s="120" t="s">
        <v>559</v>
      </c>
      <c r="Y10" s="120" t="s">
        <v>559</v>
      </c>
      <c r="Z10" s="120" t="s">
        <v>559</v>
      </c>
      <c r="AA10" s="162" t="s">
        <v>559</v>
      </c>
      <c r="AB10" s="162" t="s">
        <v>559</v>
      </c>
      <c r="AC10" s="162" t="s">
        <v>579</v>
      </c>
      <c r="AD10" s="163"/>
      <c r="AE10" s="163"/>
      <c r="AF10" s="163">
        <f t="shared" si="8"/>
        <v>7</v>
      </c>
      <c r="AG10" s="164">
        <f t="shared" si="9"/>
        <v>0.875</v>
      </c>
      <c r="AH10" s="166">
        <f t="shared" si="10"/>
        <v>1</v>
      </c>
      <c r="AI10" s="164">
        <f t="shared" si="11"/>
        <v>0.125</v>
      </c>
      <c r="AJ10" s="166">
        <f t="shared" si="12"/>
        <v>0</v>
      </c>
      <c r="AK10" s="164"/>
      <c r="AL10" s="404">
        <f t="shared" si="13"/>
        <v>32899338</v>
      </c>
      <c r="AM10" s="160">
        <v>4.0</v>
      </c>
      <c r="AN10" s="405" t="str">
        <f t="shared" si="14"/>
        <v>Melaniee  Aquino  Estrella</v>
      </c>
      <c r="AO10" s="486" t="s">
        <v>559</v>
      </c>
      <c r="AP10" s="296" t="s">
        <v>559</v>
      </c>
      <c r="AQ10" s="162" t="s">
        <v>559</v>
      </c>
      <c r="AR10" s="162" t="s">
        <v>559</v>
      </c>
      <c r="AS10" s="162" t="s">
        <v>579</v>
      </c>
      <c r="AT10" s="162"/>
      <c r="AU10" s="162" t="s">
        <v>559</v>
      </c>
      <c r="AV10" s="164"/>
      <c r="AW10" s="164"/>
      <c r="AX10" s="164"/>
      <c r="AY10" s="166">
        <f t="shared" si="15"/>
        <v>5</v>
      </c>
      <c r="AZ10" s="407" t="str">
        <f t="shared" si="16"/>
        <v/>
      </c>
      <c r="BA10" s="406">
        <f t="shared" si="17"/>
        <v>1</v>
      </c>
      <c r="BB10" s="406">
        <f t="shared" si="18"/>
        <v>0.125</v>
      </c>
      <c r="BC10" s="406">
        <f t="shared" si="19"/>
        <v>0</v>
      </c>
      <c r="BD10" s="406">
        <f t="shared" si="20"/>
        <v>0</v>
      </c>
      <c r="BE10" s="22">
        <f t="shared" si="21"/>
        <v>32899338</v>
      </c>
      <c r="BF10" s="411">
        <v>4.0</v>
      </c>
      <c r="BG10" s="405" t="str">
        <f t="shared" si="22"/>
        <v>Melaniee  Aquino  Estrella</v>
      </c>
      <c r="BH10" s="120"/>
      <c r="BI10" s="162"/>
      <c r="BJ10" s="120"/>
      <c r="BK10" s="120"/>
      <c r="BL10" s="120"/>
      <c r="BM10" s="471"/>
      <c r="BN10" s="408"/>
      <c r="BO10" s="120"/>
      <c r="BP10" s="120"/>
      <c r="BQ10" s="471"/>
      <c r="BR10" s="470">
        <f t="shared" si="23"/>
        <v>0</v>
      </c>
      <c r="BS10" s="164" t="str">
        <f t="shared" si="24"/>
        <v/>
      </c>
      <c r="BT10" s="414"/>
      <c r="BU10" s="414"/>
      <c r="BV10" s="414"/>
      <c r="BW10" s="414"/>
      <c r="CB10" s="170" t="s">
        <v>567</v>
      </c>
      <c r="CC10" s="403" t="s">
        <v>844</v>
      </c>
    </row>
    <row r="11" ht="30.0" customHeight="1">
      <c r="A11" s="160">
        <f>'3A 2025 - 2026 DATOS DEL ESTUDI'!N8</f>
        <v>33109621</v>
      </c>
      <c r="B11" s="160">
        <v>5.0</v>
      </c>
      <c r="C11" s="161" t="str">
        <f>'3A 2025 - 2026 DATOS DEL ESTUDI'!B8</f>
        <v>Jennifer  Asenjo  De Los Santos TRANSFERIDA 10/12/25</v>
      </c>
      <c r="D11" s="162"/>
      <c r="E11" s="162"/>
      <c r="F11" s="162"/>
      <c r="G11" s="162"/>
      <c r="H11" s="162"/>
      <c r="I11" s="163"/>
      <c r="J11" s="162"/>
      <c r="K11" s="162"/>
      <c r="L11" s="163"/>
      <c r="M11" s="163"/>
      <c r="N11" s="162">
        <f t="shared" si="1"/>
        <v>0</v>
      </c>
      <c r="O11" s="164">
        <f t="shared" si="2"/>
        <v>0</v>
      </c>
      <c r="P11" s="165">
        <f t="shared" si="3"/>
        <v>0</v>
      </c>
      <c r="Q11" s="164">
        <f t="shared" si="4"/>
        <v>0</v>
      </c>
      <c r="R11" s="166">
        <f t="shared" si="5"/>
        <v>0</v>
      </c>
      <c r="S11" s="164">
        <f t="shared" si="6"/>
        <v>0</v>
      </c>
      <c r="T11" s="160">
        <v>5.0</v>
      </c>
      <c r="U11" s="161" t="str">
        <f t="shared" si="7"/>
        <v>Jennifer  Asenjo  De Los Santos TRANSFERIDA 10/12/25</v>
      </c>
      <c r="V11" s="162"/>
      <c r="W11" s="162"/>
      <c r="X11" s="120"/>
      <c r="Y11" s="120"/>
      <c r="Z11" s="120"/>
      <c r="AA11" s="163"/>
      <c r="AB11" s="163"/>
      <c r="AC11" s="163"/>
      <c r="AD11" s="163"/>
      <c r="AE11" s="163"/>
      <c r="AF11" s="163">
        <f t="shared" si="8"/>
        <v>0</v>
      </c>
      <c r="AG11" s="164">
        <f t="shared" si="9"/>
        <v>0</v>
      </c>
      <c r="AH11" s="166">
        <f t="shared" si="10"/>
        <v>0</v>
      </c>
      <c r="AI11" s="164">
        <f t="shared" si="11"/>
        <v>0</v>
      </c>
      <c r="AJ11" s="166">
        <f t="shared" si="12"/>
        <v>0</v>
      </c>
      <c r="AK11" s="164"/>
      <c r="AL11" s="404">
        <f t="shared" si="13"/>
        <v>33109621</v>
      </c>
      <c r="AM11" s="160">
        <v>5.0</v>
      </c>
      <c r="AN11" s="405" t="str">
        <f t="shared" si="14"/>
        <v>Jennifer  Asenjo  De Los Santos TRANSFERIDA 10/12/25</v>
      </c>
      <c r="AO11" s="487"/>
      <c r="AP11" s="303"/>
      <c r="AQ11" s="162"/>
      <c r="AR11" s="162"/>
      <c r="AS11" s="162"/>
      <c r="AT11" s="162"/>
      <c r="AU11" s="164"/>
      <c r="AV11" s="164"/>
      <c r="AW11" s="164"/>
      <c r="AX11" s="164"/>
      <c r="AY11" s="166">
        <f t="shared" si="15"/>
        <v>0</v>
      </c>
      <c r="AZ11" s="407" t="str">
        <f t="shared" si="16"/>
        <v/>
      </c>
      <c r="BA11" s="406">
        <f t="shared" si="17"/>
        <v>0</v>
      </c>
      <c r="BB11" s="406">
        <f t="shared" si="18"/>
        <v>0</v>
      </c>
      <c r="BC11" s="406">
        <f t="shared" si="19"/>
        <v>0</v>
      </c>
      <c r="BD11" s="406">
        <f t="shared" si="20"/>
        <v>0</v>
      </c>
      <c r="BE11" s="22">
        <f t="shared" si="21"/>
        <v>33109621</v>
      </c>
      <c r="BF11" s="193">
        <v>5.0</v>
      </c>
      <c r="BG11" s="405" t="str">
        <f t="shared" si="22"/>
        <v>Jennifer  Asenjo  De Los Santos TRANSFERIDA 10/12/25</v>
      </c>
      <c r="BH11" s="120"/>
      <c r="BI11" s="162"/>
      <c r="BJ11" s="120"/>
      <c r="BK11" s="120"/>
      <c r="BL11" s="120"/>
      <c r="BM11" s="471"/>
      <c r="BN11" s="408"/>
      <c r="BO11" s="120"/>
      <c r="BP11" s="120"/>
      <c r="BQ11" s="471"/>
      <c r="BR11" s="470">
        <f t="shared" si="23"/>
        <v>0</v>
      </c>
      <c r="BS11" s="164" t="str">
        <f t="shared" si="24"/>
        <v/>
      </c>
      <c r="BT11" s="414"/>
      <c r="BU11" s="414"/>
      <c r="BV11" s="414"/>
      <c r="BW11" s="414"/>
      <c r="CB11" s="170" t="s">
        <v>569</v>
      </c>
      <c r="CC11" s="403" t="s">
        <v>845</v>
      </c>
    </row>
    <row r="12" ht="30.0" customHeight="1">
      <c r="A12" s="160">
        <f>'3A 2025 - 2026 DATOS DEL ESTUDI'!N9</f>
        <v>32678295</v>
      </c>
      <c r="B12" s="160">
        <v>6.0</v>
      </c>
      <c r="C12" s="161" t="str">
        <f>'3A 2025 - 2026 DATOS DEL ESTUDI'!B9</f>
        <v>Leshlie Crismayri Bautista Quezada</v>
      </c>
      <c r="D12" s="162" t="s">
        <v>559</v>
      </c>
      <c r="E12" s="162" t="s">
        <v>559</v>
      </c>
      <c r="F12" s="162" t="s">
        <v>559</v>
      </c>
      <c r="G12" s="162" t="s">
        <v>559</v>
      </c>
      <c r="H12" s="162" t="s">
        <v>559</v>
      </c>
      <c r="I12" s="163"/>
      <c r="J12" s="162" t="s">
        <v>559</v>
      </c>
      <c r="K12" s="162"/>
      <c r="L12" s="163"/>
      <c r="M12" s="163"/>
      <c r="N12" s="162"/>
      <c r="O12" s="164">
        <f t="shared" si="2"/>
        <v>0</v>
      </c>
      <c r="P12" s="165">
        <f t="shared" si="3"/>
        <v>0</v>
      </c>
      <c r="Q12" s="164">
        <f t="shared" si="4"/>
        <v>0</v>
      </c>
      <c r="R12" s="166">
        <f t="shared" si="5"/>
        <v>0</v>
      </c>
      <c r="S12" s="164">
        <f t="shared" si="6"/>
        <v>0</v>
      </c>
      <c r="T12" s="160">
        <v>6.0</v>
      </c>
      <c r="U12" s="161" t="str">
        <f t="shared" si="7"/>
        <v>Leshlie Crismayri Bautista Quezada</v>
      </c>
      <c r="V12" s="162" t="s">
        <v>559</v>
      </c>
      <c r="W12" s="162" t="s">
        <v>559</v>
      </c>
      <c r="X12" s="120" t="s">
        <v>578</v>
      </c>
      <c r="Y12" s="120" t="s">
        <v>559</v>
      </c>
      <c r="Z12" s="120" t="s">
        <v>559</v>
      </c>
      <c r="AA12" s="162" t="s">
        <v>578</v>
      </c>
      <c r="AB12" s="162" t="s">
        <v>559</v>
      </c>
      <c r="AC12" s="162" t="s">
        <v>559</v>
      </c>
      <c r="AD12" s="163"/>
      <c r="AE12" s="163"/>
      <c r="AF12" s="163">
        <f t="shared" si="8"/>
        <v>8</v>
      </c>
      <c r="AG12" s="164">
        <f t="shared" si="9"/>
        <v>1</v>
      </c>
      <c r="AH12" s="166">
        <f t="shared" si="10"/>
        <v>0</v>
      </c>
      <c r="AI12" s="164">
        <f t="shared" si="11"/>
        <v>0</v>
      </c>
      <c r="AJ12" s="166">
        <f t="shared" si="12"/>
        <v>2</v>
      </c>
      <c r="AK12" s="164"/>
      <c r="AL12" s="404">
        <f t="shared" si="13"/>
        <v>32678295</v>
      </c>
      <c r="AM12" s="160">
        <v>6.0</v>
      </c>
      <c r="AN12" s="405" t="str">
        <f t="shared" si="14"/>
        <v>Leshlie Crismayri Bautista Quezada</v>
      </c>
      <c r="AO12" s="484" t="s">
        <v>559</v>
      </c>
      <c r="AP12" s="296" t="s">
        <v>559</v>
      </c>
      <c r="AQ12" s="162" t="s">
        <v>559</v>
      </c>
      <c r="AR12" s="162" t="s">
        <v>559</v>
      </c>
      <c r="AS12" s="162" t="s">
        <v>559</v>
      </c>
      <c r="AT12" s="162"/>
      <c r="AU12" s="162" t="s">
        <v>559</v>
      </c>
      <c r="AV12" s="162"/>
      <c r="AW12" s="162"/>
      <c r="AX12" s="164"/>
      <c r="AY12" s="166">
        <f t="shared" si="15"/>
        <v>6</v>
      </c>
      <c r="AZ12" s="407" t="str">
        <f t="shared" si="16"/>
        <v/>
      </c>
      <c r="BA12" s="406">
        <f t="shared" si="17"/>
        <v>0</v>
      </c>
      <c r="BB12" s="406">
        <f t="shared" si="18"/>
        <v>0</v>
      </c>
      <c r="BC12" s="406">
        <f t="shared" si="19"/>
        <v>0</v>
      </c>
      <c r="BD12" s="406">
        <f t="shared" si="20"/>
        <v>0</v>
      </c>
      <c r="BE12" s="22">
        <f t="shared" si="21"/>
        <v>32678295</v>
      </c>
      <c r="BF12" s="411">
        <v>6.0</v>
      </c>
      <c r="BG12" s="405" t="str">
        <f t="shared" si="22"/>
        <v>Leshlie Crismayri Bautista Quezada</v>
      </c>
      <c r="BH12" s="120"/>
      <c r="BI12" s="162"/>
      <c r="BJ12" s="120"/>
      <c r="BK12" s="120"/>
      <c r="BL12" s="120"/>
      <c r="BM12" s="471"/>
      <c r="BN12" s="408"/>
      <c r="BO12" s="120"/>
      <c r="BP12" s="120"/>
      <c r="BQ12" s="471"/>
      <c r="BR12" s="470">
        <f t="shared" si="23"/>
        <v>0</v>
      </c>
      <c r="BS12" s="164" t="str">
        <f t="shared" si="24"/>
        <v/>
      </c>
      <c r="BT12" s="414"/>
      <c r="BU12" s="414"/>
      <c r="BV12" s="414"/>
      <c r="BW12" s="414"/>
      <c r="CB12" s="170" t="s">
        <v>571</v>
      </c>
      <c r="CC12" s="403" t="s">
        <v>846</v>
      </c>
    </row>
    <row r="13" ht="30.0" customHeight="1">
      <c r="A13" s="160">
        <f>'3A 2025 - 2026 DATOS DEL ESTUDI'!N10</f>
        <v>33224927</v>
      </c>
      <c r="B13" s="160">
        <v>7.0</v>
      </c>
      <c r="C13" s="161" t="str">
        <f>'3A 2025 - 2026 DATOS DEL ESTUDI'!B10</f>
        <v>Gilber  Bello Silva</v>
      </c>
      <c r="D13" s="162" t="s">
        <v>559</v>
      </c>
      <c r="E13" s="162" t="s">
        <v>559</v>
      </c>
      <c r="F13" s="162" t="s">
        <v>559</v>
      </c>
      <c r="G13" s="162" t="s">
        <v>559</v>
      </c>
      <c r="H13" s="162" t="s">
        <v>579</v>
      </c>
      <c r="I13" s="163"/>
      <c r="J13" s="162" t="s">
        <v>559</v>
      </c>
      <c r="K13" s="162"/>
      <c r="L13" s="163"/>
      <c r="M13" s="163"/>
      <c r="N13" s="162">
        <f t="shared" ref="N13:N51" si="25">IFERROR(COUNTIF(D13:M13,"P")+COUNTIF(D13:M13,"e")+COUNTIF(D13:M13,"t")-INT(COUNTIF(D13:M13,"e")/3)-INT(COUNTIF(D13:M13,"t")/3),"")</f>
        <v>5</v>
      </c>
      <c r="O13" s="164">
        <f t="shared" si="2"/>
        <v>0.8333333333</v>
      </c>
      <c r="P13" s="165">
        <f t="shared" si="3"/>
        <v>1</v>
      </c>
      <c r="Q13" s="164">
        <f t="shared" si="4"/>
        <v>0.1666666667</v>
      </c>
      <c r="R13" s="166">
        <f t="shared" si="5"/>
        <v>0</v>
      </c>
      <c r="S13" s="164">
        <f t="shared" si="6"/>
        <v>0</v>
      </c>
      <c r="T13" s="160">
        <v>7.0</v>
      </c>
      <c r="U13" s="161" t="str">
        <f t="shared" si="7"/>
        <v>Gilber  Bello Silva</v>
      </c>
      <c r="V13" s="162" t="s">
        <v>559</v>
      </c>
      <c r="W13" s="162" t="s">
        <v>559</v>
      </c>
      <c r="X13" s="120" t="s">
        <v>559</v>
      </c>
      <c r="Y13" s="120" t="s">
        <v>559</v>
      </c>
      <c r="Z13" s="120" t="s">
        <v>559</v>
      </c>
      <c r="AA13" s="162" t="s">
        <v>559</v>
      </c>
      <c r="AB13" s="162" t="s">
        <v>559</v>
      </c>
      <c r="AC13" s="162" t="s">
        <v>559</v>
      </c>
      <c r="AD13" s="163"/>
      <c r="AE13" s="163"/>
      <c r="AF13" s="163">
        <f t="shared" si="8"/>
        <v>8</v>
      </c>
      <c r="AG13" s="164">
        <f t="shared" si="9"/>
        <v>1</v>
      </c>
      <c r="AH13" s="166">
        <f t="shared" si="10"/>
        <v>0</v>
      </c>
      <c r="AI13" s="164">
        <f t="shared" si="11"/>
        <v>0</v>
      </c>
      <c r="AJ13" s="166">
        <f t="shared" si="12"/>
        <v>0</v>
      </c>
      <c r="AK13" s="164"/>
      <c r="AL13" s="404">
        <f t="shared" si="13"/>
        <v>33224927</v>
      </c>
      <c r="AM13" s="160">
        <v>7.0</v>
      </c>
      <c r="AN13" s="405" t="str">
        <f t="shared" si="14"/>
        <v>Gilber  Bello Silva</v>
      </c>
      <c r="AO13" s="485" t="s">
        <v>559</v>
      </c>
      <c r="AP13" s="293" t="s">
        <v>559</v>
      </c>
      <c r="AQ13" s="162" t="s">
        <v>559</v>
      </c>
      <c r="AR13" s="162" t="s">
        <v>559</v>
      </c>
      <c r="AS13" s="162" t="s">
        <v>559</v>
      </c>
      <c r="AT13" s="162"/>
      <c r="AU13" s="162" t="s">
        <v>559</v>
      </c>
      <c r="AV13" s="162"/>
      <c r="AW13" s="162"/>
      <c r="AX13" s="164"/>
      <c r="AY13" s="166">
        <f t="shared" si="15"/>
        <v>6</v>
      </c>
      <c r="AZ13" s="407" t="str">
        <f t="shared" si="16"/>
        <v/>
      </c>
      <c r="BA13" s="406">
        <f t="shared" si="17"/>
        <v>0</v>
      </c>
      <c r="BB13" s="406">
        <f t="shared" si="18"/>
        <v>0</v>
      </c>
      <c r="BC13" s="406">
        <f t="shared" si="19"/>
        <v>0</v>
      </c>
      <c r="BD13" s="406">
        <f t="shared" si="20"/>
        <v>0</v>
      </c>
      <c r="BE13" s="22">
        <f t="shared" si="21"/>
        <v>33224927</v>
      </c>
      <c r="BF13" s="193">
        <v>7.0</v>
      </c>
      <c r="BG13" s="405" t="str">
        <f t="shared" si="22"/>
        <v>Gilber  Bello Silva</v>
      </c>
      <c r="BH13" s="120"/>
      <c r="BI13" s="162"/>
      <c r="BJ13" s="120"/>
      <c r="BK13" s="120"/>
      <c r="BL13" s="120"/>
      <c r="BM13" s="471"/>
      <c r="BN13" s="408"/>
      <c r="BO13" s="120"/>
      <c r="BP13" s="120"/>
      <c r="BQ13" s="471"/>
      <c r="BR13" s="470">
        <f t="shared" si="23"/>
        <v>0</v>
      </c>
      <c r="BS13" s="164" t="str">
        <f t="shared" si="24"/>
        <v/>
      </c>
      <c r="BT13" s="414"/>
      <c r="BU13" s="414"/>
      <c r="BV13" s="414"/>
      <c r="BW13" s="414"/>
      <c r="CB13" s="170" t="s">
        <v>573</v>
      </c>
      <c r="CC13" s="403" t="s">
        <v>836</v>
      </c>
    </row>
    <row r="14" ht="30.0" customHeight="1">
      <c r="A14" s="160">
        <f>'3A 2025 - 2026 DATOS DEL ESTUDI'!N11</f>
        <v>6783589</v>
      </c>
      <c r="B14" s="160">
        <v>8.0</v>
      </c>
      <c r="C14" s="161" t="str">
        <f>'3A 2025 - 2026 DATOS DEL ESTUDI'!B11</f>
        <v>Sherlyn Mariel Bernabel Lora</v>
      </c>
      <c r="D14" s="162" t="s">
        <v>559</v>
      </c>
      <c r="E14" s="162" t="s">
        <v>578</v>
      </c>
      <c r="F14" s="162" t="s">
        <v>578</v>
      </c>
      <c r="G14" s="162" t="s">
        <v>559</v>
      </c>
      <c r="H14" s="162" t="s">
        <v>559</v>
      </c>
      <c r="I14" s="163"/>
      <c r="J14" s="162" t="s">
        <v>559</v>
      </c>
      <c r="K14" s="162"/>
      <c r="L14" s="163"/>
      <c r="M14" s="163"/>
      <c r="N14" s="162">
        <f t="shared" si="25"/>
        <v>6</v>
      </c>
      <c r="O14" s="164">
        <f t="shared" si="2"/>
        <v>1</v>
      </c>
      <c r="P14" s="165">
        <f t="shared" si="3"/>
        <v>0</v>
      </c>
      <c r="Q14" s="164">
        <f t="shared" si="4"/>
        <v>0</v>
      </c>
      <c r="R14" s="166">
        <f t="shared" si="5"/>
        <v>2</v>
      </c>
      <c r="S14" s="164">
        <f t="shared" si="6"/>
        <v>0.3333333333</v>
      </c>
      <c r="T14" s="160">
        <v>8.0</v>
      </c>
      <c r="U14" s="161" t="str">
        <f t="shared" si="7"/>
        <v>Sherlyn Mariel Bernabel Lora</v>
      </c>
      <c r="V14" s="162" t="s">
        <v>579</v>
      </c>
      <c r="W14" s="162" t="s">
        <v>578</v>
      </c>
      <c r="X14" s="120" t="s">
        <v>559</v>
      </c>
      <c r="Y14" s="120" t="s">
        <v>559</v>
      </c>
      <c r="Z14" s="120" t="s">
        <v>559</v>
      </c>
      <c r="AA14" s="162" t="s">
        <v>579</v>
      </c>
      <c r="AB14" s="162" t="s">
        <v>559</v>
      </c>
      <c r="AC14" s="162" t="s">
        <v>559</v>
      </c>
      <c r="AD14" s="163"/>
      <c r="AE14" s="163"/>
      <c r="AF14" s="163">
        <f t="shared" si="8"/>
        <v>6</v>
      </c>
      <c r="AG14" s="164">
        <f t="shared" si="9"/>
        <v>0.75</v>
      </c>
      <c r="AH14" s="166">
        <f t="shared" si="10"/>
        <v>2</v>
      </c>
      <c r="AI14" s="164">
        <f t="shared" si="11"/>
        <v>0.25</v>
      </c>
      <c r="AJ14" s="166">
        <f t="shared" si="12"/>
        <v>1</v>
      </c>
      <c r="AK14" s="164"/>
      <c r="AL14" s="404">
        <f t="shared" si="13"/>
        <v>6783589</v>
      </c>
      <c r="AM14" s="160">
        <v>8.0</v>
      </c>
      <c r="AN14" s="405" t="str">
        <f t="shared" si="14"/>
        <v>Sherlyn Mariel Bernabel Lora</v>
      </c>
      <c r="AO14" s="484" t="s">
        <v>559</v>
      </c>
      <c r="AP14" s="296" t="s">
        <v>559</v>
      </c>
      <c r="AQ14" s="162" t="s">
        <v>559</v>
      </c>
      <c r="AR14" s="162" t="s">
        <v>559</v>
      </c>
      <c r="AS14" s="162" t="s">
        <v>559</v>
      </c>
      <c r="AT14" s="162"/>
      <c r="AU14" s="162" t="s">
        <v>559</v>
      </c>
      <c r="AV14" s="162"/>
      <c r="AW14" s="162"/>
      <c r="AX14" s="164"/>
      <c r="AY14" s="166">
        <f t="shared" si="15"/>
        <v>6</v>
      </c>
      <c r="AZ14" s="407" t="str">
        <f t="shared" si="16"/>
        <v/>
      </c>
      <c r="BA14" s="406">
        <f t="shared" si="17"/>
        <v>0</v>
      </c>
      <c r="BB14" s="406">
        <f t="shared" si="18"/>
        <v>0</v>
      </c>
      <c r="BC14" s="406">
        <f t="shared" si="19"/>
        <v>0</v>
      </c>
      <c r="BD14" s="406">
        <f t="shared" si="20"/>
        <v>0</v>
      </c>
      <c r="BE14" s="22">
        <f t="shared" si="21"/>
        <v>6783589</v>
      </c>
      <c r="BF14" s="411">
        <v>8.0</v>
      </c>
      <c r="BG14" s="405" t="str">
        <f t="shared" si="22"/>
        <v>Sherlyn Mariel Bernabel Lora</v>
      </c>
      <c r="BH14" s="120"/>
      <c r="BI14" s="162"/>
      <c r="BJ14" s="120"/>
      <c r="BK14" s="120"/>
      <c r="BL14" s="120"/>
      <c r="BM14" s="471"/>
      <c r="BN14" s="408"/>
      <c r="BO14" s="120"/>
      <c r="BP14" s="120"/>
      <c r="BQ14" s="471"/>
      <c r="BR14" s="470">
        <f t="shared" si="23"/>
        <v>0</v>
      </c>
      <c r="BS14" s="164" t="str">
        <f t="shared" si="24"/>
        <v/>
      </c>
      <c r="BT14" s="414"/>
      <c r="BU14" s="414"/>
      <c r="BV14" s="414"/>
      <c r="BW14" s="414"/>
      <c r="CB14" s="170" t="s">
        <v>574</v>
      </c>
      <c r="CC14" s="403" t="s">
        <v>837</v>
      </c>
    </row>
    <row r="15" ht="30.0" customHeight="1">
      <c r="A15" s="160">
        <f>'3A 2025 - 2026 DATOS DEL ESTUDI'!N12</f>
        <v>7117826</v>
      </c>
      <c r="B15" s="160">
        <v>9.0</v>
      </c>
      <c r="C15" s="161" t="str">
        <f>'3A 2025 - 2026 DATOS DEL ESTUDI'!B12</f>
        <v>Erleen  Brito Castillo</v>
      </c>
      <c r="D15" s="162" t="s">
        <v>559</v>
      </c>
      <c r="E15" s="162" t="s">
        <v>559</v>
      </c>
      <c r="F15" s="162" t="s">
        <v>559</v>
      </c>
      <c r="G15" s="162" t="s">
        <v>559</v>
      </c>
      <c r="H15" s="162" t="s">
        <v>559</v>
      </c>
      <c r="I15" s="163"/>
      <c r="J15" s="162" t="s">
        <v>559</v>
      </c>
      <c r="K15" s="162"/>
      <c r="L15" s="163"/>
      <c r="M15" s="163"/>
      <c r="N15" s="162">
        <f t="shared" si="25"/>
        <v>6</v>
      </c>
      <c r="O15" s="164">
        <f t="shared" si="2"/>
        <v>1</v>
      </c>
      <c r="P15" s="165">
        <f t="shared" si="3"/>
        <v>0</v>
      </c>
      <c r="Q15" s="164">
        <f t="shared" si="4"/>
        <v>0</v>
      </c>
      <c r="R15" s="166">
        <f t="shared" si="5"/>
        <v>0</v>
      </c>
      <c r="S15" s="164">
        <f t="shared" si="6"/>
        <v>0</v>
      </c>
      <c r="T15" s="160">
        <v>9.0</v>
      </c>
      <c r="U15" s="161" t="str">
        <f t="shared" si="7"/>
        <v>Erleen  Brito Castillo</v>
      </c>
      <c r="V15" s="162" t="s">
        <v>559</v>
      </c>
      <c r="W15" s="162" t="s">
        <v>559</v>
      </c>
      <c r="X15" s="120" t="s">
        <v>559</v>
      </c>
      <c r="Y15" s="120" t="s">
        <v>559</v>
      </c>
      <c r="Z15" s="120" t="s">
        <v>559</v>
      </c>
      <c r="AA15" s="162" t="s">
        <v>559</v>
      </c>
      <c r="AB15" s="162" t="s">
        <v>559</v>
      </c>
      <c r="AC15" s="162" t="s">
        <v>559</v>
      </c>
      <c r="AD15" s="163"/>
      <c r="AE15" s="163"/>
      <c r="AF15" s="163">
        <f t="shared" si="8"/>
        <v>8</v>
      </c>
      <c r="AG15" s="164">
        <f t="shared" si="9"/>
        <v>1</v>
      </c>
      <c r="AH15" s="166">
        <f t="shared" si="10"/>
        <v>0</v>
      </c>
      <c r="AI15" s="164">
        <f t="shared" si="11"/>
        <v>0</v>
      </c>
      <c r="AJ15" s="166">
        <f t="shared" si="12"/>
        <v>0</v>
      </c>
      <c r="AK15" s="164"/>
      <c r="AL15" s="404">
        <f t="shared" si="13"/>
        <v>7117826</v>
      </c>
      <c r="AM15" s="160">
        <v>9.0</v>
      </c>
      <c r="AN15" s="405" t="str">
        <f t="shared" si="14"/>
        <v>Erleen  Brito Castillo</v>
      </c>
      <c r="AO15" s="485" t="s">
        <v>559</v>
      </c>
      <c r="AP15" s="293" t="s">
        <v>559</v>
      </c>
      <c r="AQ15" s="162" t="s">
        <v>559</v>
      </c>
      <c r="AR15" s="162" t="s">
        <v>559</v>
      </c>
      <c r="AS15" s="162" t="s">
        <v>559</v>
      </c>
      <c r="AT15" s="162"/>
      <c r="AU15" s="162" t="s">
        <v>559</v>
      </c>
      <c r="AV15" s="162"/>
      <c r="AW15" s="162"/>
      <c r="AX15" s="164"/>
      <c r="AY15" s="166">
        <f t="shared" si="15"/>
        <v>6</v>
      </c>
      <c r="AZ15" s="407" t="str">
        <f t="shared" si="16"/>
        <v/>
      </c>
      <c r="BA15" s="406">
        <f t="shared" si="17"/>
        <v>0</v>
      </c>
      <c r="BB15" s="406">
        <f t="shared" si="18"/>
        <v>0</v>
      </c>
      <c r="BC15" s="406">
        <f t="shared" si="19"/>
        <v>0</v>
      </c>
      <c r="BD15" s="406">
        <f t="shared" si="20"/>
        <v>0</v>
      </c>
      <c r="BE15" s="22">
        <f t="shared" si="21"/>
        <v>7117826</v>
      </c>
      <c r="BF15" s="193">
        <v>9.0</v>
      </c>
      <c r="BG15" s="405" t="str">
        <f t="shared" si="22"/>
        <v>Erleen  Brito Castillo</v>
      </c>
      <c r="BH15" s="120"/>
      <c r="BI15" s="162"/>
      <c r="BJ15" s="120"/>
      <c r="BK15" s="120"/>
      <c r="BL15" s="120"/>
      <c r="BM15" s="471"/>
      <c r="BN15" s="408"/>
      <c r="BO15" s="120"/>
      <c r="BP15" s="120"/>
      <c r="BQ15" s="471"/>
      <c r="BR15" s="470">
        <f t="shared" si="23"/>
        <v>0</v>
      </c>
      <c r="BS15" s="164" t="str">
        <f t="shared" si="24"/>
        <v/>
      </c>
      <c r="BT15" s="414"/>
      <c r="BU15" s="414"/>
      <c r="BV15" s="414"/>
      <c r="BW15" s="414"/>
      <c r="CC15" s="403" t="s">
        <v>838</v>
      </c>
    </row>
    <row r="16" ht="30.0" customHeight="1">
      <c r="A16" s="160">
        <f>'3A 2025 - 2026 DATOS DEL ESTUDI'!N13</f>
        <v>7042227</v>
      </c>
      <c r="B16" s="160">
        <v>10.0</v>
      </c>
      <c r="C16" s="161" t="str">
        <f>'3A 2025 - 2026 DATOS DEL ESTUDI'!B13</f>
        <v>Brianny  Caraballo Guzmán</v>
      </c>
      <c r="D16" s="162" t="s">
        <v>559</v>
      </c>
      <c r="E16" s="162" t="s">
        <v>559</v>
      </c>
      <c r="F16" s="162" t="s">
        <v>559</v>
      </c>
      <c r="G16" s="162" t="s">
        <v>559</v>
      </c>
      <c r="H16" s="162" t="s">
        <v>579</v>
      </c>
      <c r="I16" s="162"/>
      <c r="J16" s="162" t="s">
        <v>559</v>
      </c>
      <c r="K16" s="162"/>
      <c r="L16" s="163"/>
      <c r="M16" s="163"/>
      <c r="N16" s="162">
        <f t="shared" si="25"/>
        <v>5</v>
      </c>
      <c r="O16" s="164">
        <f t="shared" si="2"/>
        <v>0.8333333333</v>
      </c>
      <c r="P16" s="165">
        <f t="shared" si="3"/>
        <v>1</v>
      </c>
      <c r="Q16" s="164">
        <f t="shared" si="4"/>
        <v>0.1666666667</v>
      </c>
      <c r="R16" s="166">
        <f t="shared" si="5"/>
        <v>0</v>
      </c>
      <c r="S16" s="164">
        <f t="shared" si="6"/>
        <v>0</v>
      </c>
      <c r="T16" s="160">
        <v>10.0</v>
      </c>
      <c r="U16" s="161" t="str">
        <f t="shared" si="7"/>
        <v>Brianny  Caraballo Guzmán</v>
      </c>
      <c r="V16" s="162" t="s">
        <v>559</v>
      </c>
      <c r="W16" s="162" t="s">
        <v>559</v>
      </c>
      <c r="X16" s="120" t="s">
        <v>559</v>
      </c>
      <c r="Y16" s="120" t="s">
        <v>559</v>
      </c>
      <c r="Z16" s="120" t="s">
        <v>559</v>
      </c>
      <c r="AA16" s="162" t="s">
        <v>559</v>
      </c>
      <c r="AB16" s="162" t="s">
        <v>559</v>
      </c>
      <c r="AC16" s="162" t="s">
        <v>559</v>
      </c>
      <c r="AD16" s="163"/>
      <c r="AE16" s="163"/>
      <c r="AF16" s="163">
        <f t="shared" si="8"/>
        <v>8</v>
      </c>
      <c r="AG16" s="164">
        <f t="shared" si="9"/>
        <v>1</v>
      </c>
      <c r="AH16" s="166">
        <f t="shared" si="10"/>
        <v>0</v>
      </c>
      <c r="AI16" s="164">
        <f t="shared" si="11"/>
        <v>0</v>
      </c>
      <c r="AJ16" s="166">
        <f t="shared" si="12"/>
        <v>0</v>
      </c>
      <c r="AK16" s="164"/>
      <c r="AL16" s="404">
        <f t="shared" si="13"/>
        <v>7042227</v>
      </c>
      <c r="AM16" s="160">
        <v>10.0</v>
      </c>
      <c r="AN16" s="405" t="str">
        <f t="shared" si="14"/>
        <v>Brianny  Caraballo Guzmán</v>
      </c>
      <c r="AO16" s="484" t="s">
        <v>559</v>
      </c>
      <c r="AP16" s="296" t="s">
        <v>559</v>
      </c>
      <c r="AQ16" s="162" t="s">
        <v>559</v>
      </c>
      <c r="AR16" s="162" t="s">
        <v>559</v>
      </c>
      <c r="AS16" s="162" t="s">
        <v>559</v>
      </c>
      <c r="AT16" s="162"/>
      <c r="AU16" s="162" t="s">
        <v>559</v>
      </c>
      <c r="AV16" s="162"/>
      <c r="AW16" s="162"/>
      <c r="AX16" s="164"/>
      <c r="AY16" s="166">
        <f t="shared" si="15"/>
        <v>6</v>
      </c>
      <c r="AZ16" s="407" t="str">
        <f t="shared" si="16"/>
        <v/>
      </c>
      <c r="BA16" s="406">
        <f t="shared" si="17"/>
        <v>0</v>
      </c>
      <c r="BB16" s="406">
        <f t="shared" si="18"/>
        <v>0</v>
      </c>
      <c r="BC16" s="406">
        <f t="shared" si="19"/>
        <v>0</v>
      </c>
      <c r="BD16" s="406">
        <f t="shared" si="20"/>
        <v>0</v>
      </c>
      <c r="BE16" s="22">
        <f t="shared" si="21"/>
        <v>7042227</v>
      </c>
      <c r="BF16" s="411">
        <v>10.0</v>
      </c>
      <c r="BG16" s="405" t="str">
        <f t="shared" si="22"/>
        <v>Brianny  Caraballo Guzmán</v>
      </c>
      <c r="BH16" s="120"/>
      <c r="BI16" s="162"/>
      <c r="BJ16" s="120"/>
      <c r="BK16" s="120"/>
      <c r="BL16" s="120"/>
      <c r="BM16" s="471"/>
      <c r="BN16" s="408"/>
      <c r="BO16" s="120"/>
      <c r="BP16" s="120"/>
      <c r="BQ16" s="471"/>
      <c r="BR16" s="470">
        <f t="shared" si="23"/>
        <v>0</v>
      </c>
      <c r="BS16" s="164" t="str">
        <f t="shared" si="24"/>
        <v/>
      </c>
      <c r="BT16" s="414"/>
      <c r="BU16" s="414"/>
      <c r="BV16" s="414"/>
      <c r="BW16" s="414"/>
      <c r="CC16" s="403" t="s">
        <v>839</v>
      </c>
    </row>
    <row r="17" ht="30.0" customHeight="1">
      <c r="A17" s="160">
        <f>'3A 2025 - 2026 DATOS DEL ESTUDI'!N14</f>
        <v>32626669</v>
      </c>
      <c r="B17" s="160">
        <v>11.0</v>
      </c>
      <c r="C17" s="161" t="str">
        <f>'3A 2025 - 2026 DATOS DEL ESTUDI'!B14</f>
        <v>Scarlet  Castillo</v>
      </c>
      <c r="D17" s="162" t="s">
        <v>579</v>
      </c>
      <c r="E17" s="162" t="s">
        <v>559</v>
      </c>
      <c r="F17" s="162" t="s">
        <v>579</v>
      </c>
      <c r="G17" s="162" t="s">
        <v>579</v>
      </c>
      <c r="H17" s="162" t="s">
        <v>579</v>
      </c>
      <c r="I17" s="163"/>
      <c r="J17" s="162" t="s">
        <v>559</v>
      </c>
      <c r="K17" s="162"/>
      <c r="L17" s="163"/>
      <c r="M17" s="163"/>
      <c r="N17" s="162">
        <f t="shared" si="25"/>
        <v>2</v>
      </c>
      <c r="O17" s="164">
        <f t="shared" si="2"/>
        <v>0.3333333333</v>
      </c>
      <c r="P17" s="165">
        <f t="shared" si="3"/>
        <v>4</v>
      </c>
      <c r="Q17" s="164">
        <f t="shared" si="4"/>
        <v>0.6666666667</v>
      </c>
      <c r="R17" s="166">
        <f t="shared" si="5"/>
        <v>0</v>
      </c>
      <c r="S17" s="164">
        <f t="shared" si="6"/>
        <v>0</v>
      </c>
      <c r="T17" s="160">
        <v>11.0</v>
      </c>
      <c r="U17" s="161" t="str">
        <f t="shared" si="7"/>
        <v>Scarlet  Castillo</v>
      </c>
      <c r="V17" s="162" t="s">
        <v>578</v>
      </c>
      <c r="W17" s="162" t="s">
        <v>578</v>
      </c>
      <c r="X17" s="120" t="s">
        <v>559</v>
      </c>
      <c r="Y17" s="120" t="s">
        <v>559</v>
      </c>
      <c r="Z17" s="120" t="s">
        <v>579</v>
      </c>
      <c r="AA17" s="162" t="s">
        <v>579</v>
      </c>
      <c r="AB17" s="162" t="s">
        <v>559</v>
      </c>
      <c r="AC17" s="162" t="s">
        <v>578</v>
      </c>
      <c r="AD17" s="163"/>
      <c r="AE17" s="163"/>
      <c r="AF17" s="163">
        <f t="shared" si="8"/>
        <v>5</v>
      </c>
      <c r="AG17" s="164">
        <f t="shared" si="9"/>
        <v>0.625</v>
      </c>
      <c r="AH17" s="166">
        <f t="shared" si="10"/>
        <v>2</v>
      </c>
      <c r="AI17" s="164">
        <f t="shared" si="11"/>
        <v>0.25</v>
      </c>
      <c r="AJ17" s="166">
        <f t="shared" si="12"/>
        <v>3</v>
      </c>
      <c r="AK17" s="164"/>
      <c r="AL17" s="404">
        <f t="shared" si="13"/>
        <v>32626669</v>
      </c>
      <c r="AM17" s="160">
        <v>11.0</v>
      </c>
      <c r="AN17" s="405" t="str">
        <f t="shared" si="14"/>
        <v>Scarlet  Castillo</v>
      </c>
      <c r="AO17" s="485" t="s">
        <v>579</v>
      </c>
      <c r="AP17" s="293" t="s">
        <v>559</v>
      </c>
      <c r="AQ17" s="162" t="s">
        <v>579</v>
      </c>
      <c r="AR17" s="162" t="s">
        <v>559</v>
      </c>
      <c r="AS17" s="162" t="s">
        <v>559</v>
      </c>
      <c r="AT17" s="162"/>
      <c r="AU17" s="162" t="s">
        <v>579</v>
      </c>
      <c r="AV17" s="162"/>
      <c r="AW17" s="162"/>
      <c r="AX17" s="164"/>
      <c r="AY17" s="166">
        <f t="shared" si="15"/>
        <v>3</v>
      </c>
      <c r="AZ17" s="407" t="str">
        <f t="shared" si="16"/>
        <v/>
      </c>
      <c r="BA17" s="406">
        <f t="shared" si="17"/>
        <v>3</v>
      </c>
      <c r="BB17" s="406">
        <f t="shared" si="18"/>
        <v>0.375</v>
      </c>
      <c r="BC17" s="406">
        <f t="shared" si="19"/>
        <v>0</v>
      </c>
      <c r="BD17" s="406">
        <f t="shared" si="20"/>
        <v>0</v>
      </c>
      <c r="BE17" s="22">
        <f t="shared" si="21"/>
        <v>32626669</v>
      </c>
      <c r="BF17" s="193">
        <v>11.0</v>
      </c>
      <c r="BG17" s="405" t="str">
        <f t="shared" si="22"/>
        <v>Scarlet  Castillo</v>
      </c>
      <c r="BH17" s="120"/>
      <c r="BI17" s="162"/>
      <c r="BJ17" s="120"/>
      <c r="BK17" s="120"/>
      <c r="BL17" s="120"/>
      <c r="BM17" s="471"/>
      <c r="BN17" s="408"/>
      <c r="BO17" s="120"/>
      <c r="BP17" s="120"/>
      <c r="BQ17" s="471"/>
      <c r="BR17" s="470">
        <f t="shared" si="23"/>
        <v>0</v>
      </c>
      <c r="BS17" s="164" t="str">
        <f t="shared" si="24"/>
        <v/>
      </c>
      <c r="BT17" s="414"/>
      <c r="BU17" s="414"/>
      <c r="BV17" s="414"/>
      <c r="BW17" s="414"/>
      <c r="CC17" s="403" t="s">
        <v>847</v>
      </c>
    </row>
    <row r="18" ht="30.0" customHeight="1">
      <c r="A18" s="160">
        <f>'3A 2025 - 2026 DATOS DEL ESTUDI'!N15</f>
        <v>33016326</v>
      </c>
      <c r="B18" s="160">
        <v>12.0</v>
      </c>
      <c r="C18" s="161" t="str">
        <f>'3A 2025 - 2026 DATOS DEL ESTUDI'!B15</f>
        <v>Yarselin  Cruz Peña</v>
      </c>
      <c r="D18" s="162" t="s">
        <v>559</v>
      </c>
      <c r="E18" s="162" t="s">
        <v>578</v>
      </c>
      <c r="F18" s="162" t="s">
        <v>559</v>
      </c>
      <c r="G18" s="162" t="s">
        <v>559</v>
      </c>
      <c r="H18" s="162" t="s">
        <v>559</v>
      </c>
      <c r="I18" s="163"/>
      <c r="J18" s="162" t="s">
        <v>559</v>
      </c>
      <c r="K18" s="162"/>
      <c r="L18" s="163"/>
      <c r="M18" s="163"/>
      <c r="N18" s="162">
        <f t="shared" si="25"/>
        <v>6</v>
      </c>
      <c r="O18" s="164">
        <f t="shared" si="2"/>
        <v>1</v>
      </c>
      <c r="P18" s="165">
        <f t="shared" si="3"/>
        <v>0</v>
      </c>
      <c r="Q18" s="164">
        <f t="shared" si="4"/>
        <v>0</v>
      </c>
      <c r="R18" s="166">
        <f t="shared" si="5"/>
        <v>1</v>
      </c>
      <c r="S18" s="164">
        <f t="shared" si="6"/>
        <v>0.1666666667</v>
      </c>
      <c r="T18" s="160">
        <v>12.0</v>
      </c>
      <c r="U18" s="161" t="str">
        <f t="shared" si="7"/>
        <v>Yarselin  Cruz Peña</v>
      </c>
      <c r="V18" s="162" t="s">
        <v>578</v>
      </c>
      <c r="W18" s="162" t="s">
        <v>578</v>
      </c>
      <c r="X18" s="120" t="s">
        <v>559</v>
      </c>
      <c r="Y18" s="120" t="s">
        <v>578</v>
      </c>
      <c r="Z18" s="120" t="s">
        <v>559</v>
      </c>
      <c r="AA18" s="162" t="s">
        <v>559</v>
      </c>
      <c r="AB18" s="162" t="s">
        <v>559</v>
      </c>
      <c r="AC18" s="162" t="s">
        <v>559</v>
      </c>
      <c r="AD18" s="163"/>
      <c r="AE18" s="163"/>
      <c r="AF18" s="163">
        <f t="shared" si="8"/>
        <v>7</v>
      </c>
      <c r="AG18" s="164">
        <f t="shared" si="9"/>
        <v>0.875</v>
      </c>
      <c r="AH18" s="166">
        <f t="shared" si="10"/>
        <v>0</v>
      </c>
      <c r="AI18" s="164">
        <f t="shared" si="11"/>
        <v>0</v>
      </c>
      <c r="AJ18" s="166">
        <f t="shared" si="12"/>
        <v>3</v>
      </c>
      <c r="AK18" s="164"/>
      <c r="AL18" s="404">
        <f t="shared" si="13"/>
        <v>33016326</v>
      </c>
      <c r="AM18" s="160">
        <v>12.0</v>
      </c>
      <c r="AN18" s="405" t="str">
        <f t="shared" si="14"/>
        <v>Yarselin  Cruz Peña</v>
      </c>
      <c r="AO18" s="484" t="s">
        <v>559</v>
      </c>
      <c r="AP18" s="296" t="s">
        <v>559</v>
      </c>
      <c r="AQ18" s="162" t="s">
        <v>559</v>
      </c>
      <c r="AR18" s="162" t="s">
        <v>559</v>
      </c>
      <c r="AS18" s="162" t="s">
        <v>559</v>
      </c>
      <c r="AT18" s="162"/>
      <c r="AU18" s="162" t="s">
        <v>559</v>
      </c>
      <c r="AV18" s="162"/>
      <c r="AW18" s="162"/>
      <c r="AX18" s="164"/>
      <c r="AY18" s="166">
        <f t="shared" si="15"/>
        <v>6</v>
      </c>
      <c r="AZ18" s="407" t="str">
        <f t="shared" si="16"/>
        <v/>
      </c>
      <c r="BA18" s="406">
        <f t="shared" si="17"/>
        <v>0</v>
      </c>
      <c r="BB18" s="406">
        <f t="shared" si="18"/>
        <v>0</v>
      </c>
      <c r="BC18" s="406">
        <f t="shared" si="19"/>
        <v>0</v>
      </c>
      <c r="BD18" s="406">
        <f t="shared" si="20"/>
        <v>0</v>
      </c>
      <c r="BE18" s="22">
        <f t="shared" si="21"/>
        <v>33016326</v>
      </c>
      <c r="BF18" s="411">
        <v>12.0</v>
      </c>
      <c r="BG18" s="405" t="str">
        <f t="shared" si="22"/>
        <v>Yarselin  Cruz Peña</v>
      </c>
      <c r="BH18" s="120"/>
      <c r="BI18" s="162"/>
      <c r="BJ18" s="120"/>
      <c r="BK18" s="120"/>
      <c r="BL18" s="120"/>
      <c r="BM18" s="471"/>
      <c r="BN18" s="408"/>
      <c r="BO18" s="120"/>
      <c r="BP18" s="471"/>
      <c r="BQ18" s="471"/>
      <c r="BR18" s="470">
        <f t="shared" si="23"/>
        <v>0</v>
      </c>
      <c r="BS18" s="164" t="str">
        <f t="shared" si="24"/>
        <v/>
      </c>
      <c r="BT18" s="414"/>
      <c r="BU18" s="414"/>
      <c r="BV18" s="414"/>
      <c r="BW18" s="414"/>
    </row>
    <row r="19" ht="30.0" customHeight="1">
      <c r="A19" s="160">
        <f>'3A 2025 - 2026 DATOS DEL ESTUDI'!N16</f>
        <v>32387390</v>
      </c>
      <c r="B19" s="160">
        <v>13.0</v>
      </c>
      <c r="C19" s="161" t="str">
        <f>'3A 2025 - 2026 DATOS DEL ESTUDI'!B16</f>
        <v>Fernando José Díaz Fernández</v>
      </c>
      <c r="D19" s="162" t="s">
        <v>559</v>
      </c>
      <c r="E19" s="162" t="s">
        <v>559</v>
      </c>
      <c r="F19" s="162" t="s">
        <v>559</v>
      </c>
      <c r="G19" s="162" t="s">
        <v>559</v>
      </c>
      <c r="H19" s="162" t="s">
        <v>559</v>
      </c>
      <c r="I19" s="163"/>
      <c r="J19" s="162" t="s">
        <v>559</v>
      </c>
      <c r="K19" s="162"/>
      <c r="L19" s="163"/>
      <c r="M19" s="163"/>
      <c r="N19" s="162">
        <f t="shared" si="25"/>
        <v>6</v>
      </c>
      <c r="O19" s="164">
        <f t="shared" si="2"/>
        <v>1</v>
      </c>
      <c r="P19" s="165">
        <f t="shared" si="3"/>
        <v>0</v>
      </c>
      <c r="Q19" s="164">
        <f t="shared" si="4"/>
        <v>0</v>
      </c>
      <c r="R19" s="166">
        <f t="shared" si="5"/>
        <v>0</v>
      </c>
      <c r="S19" s="164">
        <f t="shared" si="6"/>
        <v>0</v>
      </c>
      <c r="T19" s="160">
        <v>13.0</v>
      </c>
      <c r="U19" s="161" t="str">
        <f t="shared" si="7"/>
        <v>Fernando José Díaz Fernández</v>
      </c>
      <c r="V19" s="162" t="s">
        <v>559</v>
      </c>
      <c r="W19" s="162" t="s">
        <v>559</v>
      </c>
      <c r="X19" s="120" t="s">
        <v>578</v>
      </c>
      <c r="Y19" s="120" t="s">
        <v>559</v>
      </c>
      <c r="Z19" s="120" t="s">
        <v>559</v>
      </c>
      <c r="AA19" s="162" t="s">
        <v>559</v>
      </c>
      <c r="AB19" s="162" t="s">
        <v>559</v>
      </c>
      <c r="AC19" s="162" t="s">
        <v>559</v>
      </c>
      <c r="AD19" s="163"/>
      <c r="AE19" s="163"/>
      <c r="AF19" s="163">
        <f t="shared" si="8"/>
        <v>8</v>
      </c>
      <c r="AG19" s="164">
        <f t="shared" si="9"/>
        <v>1</v>
      </c>
      <c r="AH19" s="166">
        <f t="shared" si="10"/>
        <v>0</v>
      </c>
      <c r="AI19" s="164">
        <f t="shared" si="11"/>
        <v>0</v>
      </c>
      <c r="AJ19" s="166">
        <f t="shared" si="12"/>
        <v>1</v>
      </c>
      <c r="AK19" s="164"/>
      <c r="AL19" s="404">
        <f t="shared" si="13"/>
        <v>32387390</v>
      </c>
      <c r="AM19" s="160">
        <v>13.0</v>
      </c>
      <c r="AN19" s="405" t="str">
        <f t="shared" si="14"/>
        <v>Fernando José Díaz Fernández</v>
      </c>
      <c r="AO19" s="485" t="s">
        <v>559</v>
      </c>
      <c r="AP19" s="293" t="s">
        <v>559</v>
      </c>
      <c r="AQ19" s="162" t="s">
        <v>559</v>
      </c>
      <c r="AR19" s="162" t="s">
        <v>559</v>
      </c>
      <c r="AS19" s="162" t="s">
        <v>559</v>
      </c>
      <c r="AT19" s="162"/>
      <c r="AU19" s="162" t="s">
        <v>559</v>
      </c>
      <c r="AV19" s="162"/>
      <c r="AW19" s="162"/>
      <c r="AX19" s="164"/>
      <c r="AY19" s="166">
        <f t="shared" si="15"/>
        <v>6</v>
      </c>
      <c r="AZ19" s="407" t="str">
        <f t="shared" si="16"/>
        <v/>
      </c>
      <c r="BA19" s="406">
        <f t="shared" si="17"/>
        <v>0</v>
      </c>
      <c r="BB19" s="406">
        <f t="shared" si="18"/>
        <v>0</v>
      </c>
      <c r="BC19" s="406">
        <f t="shared" si="19"/>
        <v>0</v>
      </c>
      <c r="BD19" s="406">
        <f t="shared" si="20"/>
        <v>0</v>
      </c>
      <c r="BE19" s="22">
        <f t="shared" si="21"/>
        <v>32387390</v>
      </c>
      <c r="BF19" s="193">
        <v>13.0</v>
      </c>
      <c r="BG19" s="405" t="str">
        <f t="shared" si="22"/>
        <v>Fernando José Díaz Fernández</v>
      </c>
      <c r="BH19" s="120"/>
      <c r="BI19" s="162"/>
      <c r="BJ19" s="120"/>
      <c r="BK19" s="120"/>
      <c r="BL19" s="120"/>
      <c r="BM19" s="471"/>
      <c r="BN19" s="408"/>
      <c r="BO19" s="120"/>
      <c r="BP19" s="120"/>
      <c r="BQ19" s="471"/>
      <c r="BR19" s="470">
        <f t="shared" si="23"/>
        <v>0</v>
      </c>
      <c r="BS19" s="164" t="str">
        <f t="shared" si="24"/>
        <v/>
      </c>
      <c r="BT19" s="414"/>
      <c r="BU19" s="414"/>
      <c r="BV19" s="414"/>
      <c r="BW19" s="414"/>
    </row>
    <row r="20" ht="30.0" customHeight="1">
      <c r="A20" s="160">
        <f>'3A 2025 - 2026 DATOS DEL ESTUDI'!N17</f>
        <v>27198412</v>
      </c>
      <c r="B20" s="160">
        <v>14.0</v>
      </c>
      <c r="C20" s="161" t="str">
        <f>'3A 2025 - 2026 DATOS DEL ESTUDI'!B17</f>
        <v>Scarlett  Espinal Estéves</v>
      </c>
      <c r="D20" s="162" t="s">
        <v>559</v>
      </c>
      <c r="E20" s="162" t="s">
        <v>559</v>
      </c>
      <c r="F20" s="162" t="s">
        <v>559</v>
      </c>
      <c r="G20" s="162" t="s">
        <v>559</v>
      </c>
      <c r="H20" s="162" t="s">
        <v>559</v>
      </c>
      <c r="I20" s="163"/>
      <c r="J20" s="162" t="s">
        <v>559</v>
      </c>
      <c r="K20" s="162"/>
      <c r="L20" s="163"/>
      <c r="M20" s="163"/>
      <c r="N20" s="162">
        <f t="shared" si="25"/>
        <v>6</v>
      </c>
      <c r="O20" s="164">
        <f t="shared" si="2"/>
        <v>1</v>
      </c>
      <c r="P20" s="165">
        <f t="shared" si="3"/>
        <v>0</v>
      </c>
      <c r="Q20" s="164">
        <f t="shared" si="4"/>
        <v>0</v>
      </c>
      <c r="R20" s="166">
        <f t="shared" si="5"/>
        <v>0</v>
      </c>
      <c r="S20" s="164">
        <f t="shared" si="6"/>
        <v>0</v>
      </c>
      <c r="T20" s="160">
        <v>14.0</v>
      </c>
      <c r="U20" s="161" t="str">
        <f t="shared" si="7"/>
        <v>Scarlett  Espinal Estéves</v>
      </c>
      <c r="V20" s="162" t="s">
        <v>578</v>
      </c>
      <c r="W20" s="162" t="s">
        <v>559</v>
      </c>
      <c r="X20" s="120" t="s">
        <v>559</v>
      </c>
      <c r="Y20" s="120" t="s">
        <v>559</v>
      </c>
      <c r="Z20" s="120" t="s">
        <v>559</v>
      </c>
      <c r="AA20" s="162" t="s">
        <v>559</v>
      </c>
      <c r="AB20" s="162" t="s">
        <v>579</v>
      </c>
      <c r="AC20" s="162" t="s">
        <v>559</v>
      </c>
      <c r="AD20" s="163"/>
      <c r="AE20" s="163"/>
      <c r="AF20" s="163">
        <f t="shared" si="8"/>
        <v>7</v>
      </c>
      <c r="AG20" s="164">
        <f t="shared" si="9"/>
        <v>0.875</v>
      </c>
      <c r="AH20" s="166">
        <f t="shared" si="10"/>
        <v>1</v>
      </c>
      <c r="AI20" s="164">
        <f t="shared" si="11"/>
        <v>0.125</v>
      </c>
      <c r="AJ20" s="166">
        <f t="shared" si="12"/>
        <v>1</v>
      </c>
      <c r="AK20" s="164"/>
      <c r="AL20" s="404">
        <f t="shared" si="13"/>
        <v>27198412</v>
      </c>
      <c r="AM20" s="160">
        <v>14.0</v>
      </c>
      <c r="AN20" s="405" t="str">
        <f t="shared" si="14"/>
        <v>Scarlett  Espinal Estéves</v>
      </c>
      <c r="AO20" s="484" t="s">
        <v>559</v>
      </c>
      <c r="AP20" s="296" t="s">
        <v>578</v>
      </c>
      <c r="AQ20" s="162" t="s">
        <v>579</v>
      </c>
      <c r="AR20" s="162" t="s">
        <v>559</v>
      </c>
      <c r="AS20" s="162" t="s">
        <v>559</v>
      </c>
      <c r="AT20" s="162"/>
      <c r="AU20" s="162" t="s">
        <v>559</v>
      </c>
      <c r="AV20" s="162"/>
      <c r="AW20" s="162"/>
      <c r="AX20" s="164"/>
      <c r="AY20" s="166">
        <f t="shared" si="15"/>
        <v>5</v>
      </c>
      <c r="AZ20" s="407" t="str">
        <f t="shared" si="16"/>
        <v/>
      </c>
      <c r="BA20" s="406">
        <f t="shared" si="17"/>
        <v>1</v>
      </c>
      <c r="BB20" s="406">
        <f t="shared" si="18"/>
        <v>0.125</v>
      </c>
      <c r="BC20" s="406">
        <f t="shared" si="19"/>
        <v>1</v>
      </c>
      <c r="BD20" s="406">
        <f t="shared" si="20"/>
        <v>0.125</v>
      </c>
      <c r="BE20" s="22">
        <f t="shared" si="21"/>
        <v>27198412</v>
      </c>
      <c r="BF20" s="411">
        <v>14.0</v>
      </c>
      <c r="BG20" s="405" t="str">
        <f t="shared" si="22"/>
        <v>Scarlett  Espinal Estéves</v>
      </c>
      <c r="BH20" s="120"/>
      <c r="BI20" s="162"/>
      <c r="BJ20" s="120"/>
      <c r="BK20" s="120"/>
      <c r="BL20" s="120"/>
      <c r="BM20" s="471"/>
      <c r="BN20" s="408"/>
      <c r="BO20" s="120"/>
      <c r="BP20" s="120"/>
      <c r="BQ20" s="471"/>
      <c r="BR20" s="470">
        <f t="shared" si="23"/>
        <v>0</v>
      </c>
      <c r="BS20" s="164" t="str">
        <f t="shared" si="24"/>
        <v/>
      </c>
      <c r="BT20" s="414"/>
      <c r="BU20" s="414"/>
      <c r="BV20" s="414"/>
      <c r="BW20" s="414"/>
    </row>
    <row r="21" ht="30.0" customHeight="1">
      <c r="A21" s="160">
        <f>'3A 2025 - 2026 DATOS DEL ESTUDI'!N18</f>
        <v>33382609</v>
      </c>
      <c r="B21" s="160">
        <v>15.0</v>
      </c>
      <c r="C21" s="161" t="str">
        <f>'3A 2025 - 2026 DATOS DEL ESTUDI'!B18</f>
        <v>José Manuel Estrella</v>
      </c>
      <c r="D21" s="162" t="s">
        <v>559</v>
      </c>
      <c r="E21" s="162" t="s">
        <v>559</v>
      </c>
      <c r="F21" s="162" t="s">
        <v>559</v>
      </c>
      <c r="G21" s="162" t="s">
        <v>578</v>
      </c>
      <c r="H21" s="162" t="s">
        <v>559</v>
      </c>
      <c r="I21" s="163"/>
      <c r="J21" s="162" t="s">
        <v>559</v>
      </c>
      <c r="K21" s="162"/>
      <c r="L21" s="163"/>
      <c r="M21" s="163"/>
      <c r="N21" s="162">
        <f t="shared" si="25"/>
        <v>6</v>
      </c>
      <c r="O21" s="164">
        <f t="shared" si="2"/>
        <v>1</v>
      </c>
      <c r="P21" s="165">
        <f t="shared" si="3"/>
        <v>0</v>
      </c>
      <c r="Q21" s="164">
        <f t="shared" si="4"/>
        <v>0</v>
      </c>
      <c r="R21" s="166">
        <f t="shared" si="5"/>
        <v>1</v>
      </c>
      <c r="S21" s="164">
        <f t="shared" si="6"/>
        <v>0.1666666667</v>
      </c>
      <c r="T21" s="160">
        <v>15.0</v>
      </c>
      <c r="U21" s="161" t="str">
        <f t="shared" si="7"/>
        <v>José Manuel Estrella</v>
      </c>
      <c r="V21" s="162" t="s">
        <v>559</v>
      </c>
      <c r="W21" s="162" t="s">
        <v>559</v>
      </c>
      <c r="X21" s="120" t="s">
        <v>578</v>
      </c>
      <c r="Y21" s="120" t="s">
        <v>559</v>
      </c>
      <c r="Z21" s="120" t="s">
        <v>559</v>
      </c>
      <c r="AA21" s="162" t="s">
        <v>559</v>
      </c>
      <c r="AB21" s="162" t="s">
        <v>559</v>
      </c>
      <c r="AC21" s="162" t="s">
        <v>559</v>
      </c>
      <c r="AD21" s="163"/>
      <c r="AE21" s="163"/>
      <c r="AF21" s="163">
        <f t="shared" si="8"/>
        <v>8</v>
      </c>
      <c r="AG21" s="164">
        <f t="shared" si="9"/>
        <v>1</v>
      </c>
      <c r="AH21" s="166">
        <f t="shared" si="10"/>
        <v>0</v>
      </c>
      <c r="AI21" s="164">
        <f t="shared" si="11"/>
        <v>0</v>
      </c>
      <c r="AJ21" s="166">
        <f t="shared" si="12"/>
        <v>1</v>
      </c>
      <c r="AK21" s="164"/>
      <c r="AL21" s="404">
        <f t="shared" si="13"/>
        <v>33382609</v>
      </c>
      <c r="AM21" s="160">
        <v>15.0</v>
      </c>
      <c r="AN21" s="405" t="str">
        <f t="shared" si="14"/>
        <v>José Manuel Estrella</v>
      </c>
      <c r="AO21" s="485" t="s">
        <v>559</v>
      </c>
      <c r="AP21" s="293" t="s">
        <v>559</v>
      </c>
      <c r="AQ21" s="162" t="s">
        <v>559</v>
      </c>
      <c r="AR21" s="162" t="s">
        <v>559</v>
      </c>
      <c r="AS21" s="162" t="s">
        <v>559</v>
      </c>
      <c r="AT21" s="162"/>
      <c r="AU21" s="162" t="s">
        <v>559</v>
      </c>
      <c r="AV21" s="162"/>
      <c r="AW21" s="162"/>
      <c r="AX21" s="164"/>
      <c r="AY21" s="166">
        <f t="shared" si="15"/>
        <v>6</v>
      </c>
      <c r="AZ21" s="407" t="str">
        <f t="shared" si="16"/>
        <v/>
      </c>
      <c r="BA21" s="406">
        <f t="shared" si="17"/>
        <v>0</v>
      </c>
      <c r="BB21" s="406">
        <f t="shared" si="18"/>
        <v>0</v>
      </c>
      <c r="BC21" s="406">
        <f t="shared" si="19"/>
        <v>0</v>
      </c>
      <c r="BD21" s="406">
        <f t="shared" si="20"/>
        <v>0</v>
      </c>
      <c r="BE21" s="22">
        <f t="shared" si="21"/>
        <v>33382609</v>
      </c>
      <c r="BF21" s="193">
        <v>15.0</v>
      </c>
      <c r="BG21" s="405" t="str">
        <f t="shared" si="22"/>
        <v>José Manuel Estrella</v>
      </c>
      <c r="BH21" s="120"/>
      <c r="BI21" s="162"/>
      <c r="BJ21" s="120"/>
      <c r="BK21" s="120"/>
      <c r="BL21" s="120"/>
      <c r="BM21" s="471"/>
      <c r="BN21" s="408"/>
      <c r="BO21" s="120"/>
      <c r="BP21" s="120"/>
      <c r="BQ21" s="471"/>
      <c r="BR21" s="470">
        <f t="shared" si="23"/>
        <v>0</v>
      </c>
      <c r="BS21" s="164" t="str">
        <f t="shared" si="24"/>
        <v/>
      </c>
      <c r="BT21" s="414"/>
      <c r="BU21" s="414"/>
      <c r="BV21" s="414"/>
      <c r="BW21" s="414"/>
    </row>
    <row r="22" ht="30.0" customHeight="1">
      <c r="A22" s="160">
        <f>'3A 2025 - 2026 DATOS DEL ESTUDI'!N19</f>
        <v>32745811</v>
      </c>
      <c r="B22" s="160">
        <v>16.0</v>
      </c>
      <c r="C22" s="161" t="str">
        <f>'3A 2025 - 2026 DATOS DEL ESTUDI'!B19</f>
        <v>Misael Starberk Ferreras Pérez</v>
      </c>
      <c r="D22" s="162" t="s">
        <v>559</v>
      </c>
      <c r="E22" s="162" t="s">
        <v>559</v>
      </c>
      <c r="F22" s="162" t="s">
        <v>559</v>
      </c>
      <c r="G22" s="162" t="s">
        <v>559</v>
      </c>
      <c r="H22" s="162" t="s">
        <v>559</v>
      </c>
      <c r="I22" s="163"/>
      <c r="J22" s="162" t="s">
        <v>559</v>
      </c>
      <c r="K22" s="162"/>
      <c r="L22" s="163"/>
      <c r="M22" s="163"/>
      <c r="N22" s="162">
        <f t="shared" si="25"/>
        <v>6</v>
      </c>
      <c r="O22" s="164">
        <f t="shared" si="2"/>
        <v>1</v>
      </c>
      <c r="P22" s="165">
        <f t="shared" si="3"/>
        <v>0</v>
      </c>
      <c r="Q22" s="164">
        <f t="shared" si="4"/>
        <v>0</v>
      </c>
      <c r="R22" s="166">
        <f t="shared" si="5"/>
        <v>0</v>
      </c>
      <c r="S22" s="164">
        <f t="shared" si="6"/>
        <v>0</v>
      </c>
      <c r="T22" s="160">
        <v>16.0</v>
      </c>
      <c r="U22" s="161" t="str">
        <f t="shared" si="7"/>
        <v>Misael Starberk Ferreras Pérez</v>
      </c>
      <c r="V22" s="162" t="s">
        <v>559</v>
      </c>
      <c r="W22" s="162" t="s">
        <v>559</v>
      </c>
      <c r="X22" s="120" t="s">
        <v>559</v>
      </c>
      <c r="Y22" s="120" t="s">
        <v>559</v>
      </c>
      <c r="Z22" s="120" t="s">
        <v>559</v>
      </c>
      <c r="AA22" s="162" t="s">
        <v>559</v>
      </c>
      <c r="AB22" s="162" t="s">
        <v>559</v>
      </c>
      <c r="AC22" s="162" t="s">
        <v>559</v>
      </c>
      <c r="AD22" s="163"/>
      <c r="AE22" s="163"/>
      <c r="AF22" s="163">
        <f t="shared" si="8"/>
        <v>8</v>
      </c>
      <c r="AG22" s="164">
        <f t="shared" si="9"/>
        <v>1</v>
      </c>
      <c r="AH22" s="166">
        <f t="shared" si="10"/>
        <v>0</v>
      </c>
      <c r="AI22" s="164">
        <f t="shared" si="11"/>
        <v>0</v>
      </c>
      <c r="AJ22" s="166">
        <f t="shared" si="12"/>
        <v>0</v>
      </c>
      <c r="AK22" s="164"/>
      <c r="AL22" s="404">
        <f t="shared" si="13"/>
        <v>32745811</v>
      </c>
      <c r="AM22" s="160">
        <v>16.0</v>
      </c>
      <c r="AN22" s="405" t="str">
        <f t="shared" si="14"/>
        <v>Misael Starberk Ferreras Pérez</v>
      </c>
      <c r="AO22" s="484" t="s">
        <v>559</v>
      </c>
      <c r="AP22" s="296" t="s">
        <v>559</v>
      </c>
      <c r="AQ22" s="162" t="s">
        <v>578</v>
      </c>
      <c r="AR22" s="162" t="s">
        <v>559</v>
      </c>
      <c r="AS22" s="162" t="s">
        <v>559</v>
      </c>
      <c r="AT22" s="162"/>
      <c r="AU22" s="162" t="s">
        <v>559</v>
      </c>
      <c r="AV22" s="162"/>
      <c r="AW22" s="162"/>
      <c r="AX22" s="164"/>
      <c r="AY22" s="166">
        <f t="shared" si="15"/>
        <v>6</v>
      </c>
      <c r="AZ22" s="407" t="str">
        <f t="shared" si="16"/>
        <v/>
      </c>
      <c r="BA22" s="406">
        <f t="shared" si="17"/>
        <v>0</v>
      </c>
      <c r="BB22" s="406">
        <f t="shared" si="18"/>
        <v>0</v>
      </c>
      <c r="BC22" s="406">
        <f t="shared" si="19"/>
        <v>1</v>
      </c>
      <c r="BD22" s="406">
        <f t="shared" si="20"/>
        <v>0.125</v>
      </c>
      <c r="BE22" s="22">
        <f t="shared" si="21"/>
        <v>32745811</v>
      </c>
      <c r="BF22" s="411">
        <v>16.0</v>
      </c>
      <c r="BG22" s="405" t="str">
        <f t="shared" si="22"/>
        <v>Misael Starberk Ferreras Pérez</v>
      </c>
      <c r="BH22" s="120"/>
      <c r="BI22" s="162"/>
      <c r="BJ22" s="120"/>
      <c r="BK22" s="120"/>
      <c r="BL22" s="120"/>
      <c r="BM22" s="471"/>
      <c r="BN22" s="408"/>
      <c r="BO22" s="120"/>
      <c r="BP22" s="120"/>
      <c r="BQ22" s="471"/>
      <c r="BR22" s="470">
        <f t="shared" si="23"/>
        <v>0</v>
      </c>
      <c r="BS22" s="164" t="str">
        <f t="shared" si="24"/>
        <v/>
      </c>
      <c r="BT22" s="414"/>
      <c r="BU22" s="414"/>
      <c r="BV22" s="414"/>
      <c r="BW22" s="414"/>
    </row>
    <row r="23" ht="30.0" customHeight="1">
      <c r="A23" s="160">
        <f>'3A 2025 - 2026 DATOS DEL ESTUDI'!N20</f>
        <v>6739413</v>
      </c>
      <c r="B23" s="160">
        <v>17.0</v>
      </c>
      <c r="C23" s="161" t="str">
        <f>'3A 2025 - 2026 DATOS DEL ESTUDI'!B20</f>
        <v>Ruth Esther Fernández Rodríguez</v>
      </c>
      <c r="D23" s="162" t="s">
        <v>559</v>
      </c>
      <c r="E23" s="162" t="s">
        <v>559</v>
      </c>
      <c r="F23" s="162" t="s">
        <v>559</v>
      </c>
      <c r="G23" s="162" t="s">
        <v>578</v>
      </c>
      <c r="H23" s="162" t="s">
        <v>559</v>
      </c>
      <c r="I23" s="163"/>
      <c r="J23" s="162" t="s">
        <v>579</v>
      </c>
      <c r="K23" s="162"/>
      <c r="L23" s="163"/>
      <c r="M23" s="163"/>
      <c r="N23" s="162">
        <f t="shared" si="25"/>
        <v>5</v>
      </c>
      <c r="O23" s="164">
        <f t="shared" si="2"/>
        <v>0.8333333333</v>
      </c>
      <c r="P23" s="165">
        <f t="shared" si="3"/>
        <v>1</v>
      </c>
      <c r="Q23" s="164">
        <f t="shared" si="4"/>
        <v>0.1666666667</v>
      </c>
      <c r="R23" s="166">
        <f t="shared" si="5"/>
        <v>1</v>
      </c>
      <c r="S23" s="164">
        <f t="shared" si="6"/>
        <v>0.1666666667</v>
      </c>
      <c r="T23" s="160">
        <v>17.0</v>
      </c>
      <c r="U23" s="161" t="str">
        <f t="shared" si="7"/>
        <v>Ruth Esther Fernández Rodríguez</v>
      </c>
      <c r="V23" s="162" t="s">
        <v>559</v>
      </c>
      <c r="W23" s="162" t="s">
        <v>559</v>
      </c>
      <c r="X23" s="120" t="s">
        <v>578</v>
      </c>
      <c r="Y23" s="120" t="s">
        <v>578</v>
      </c>
      <c r="Z23" s="120" t="s">
        <v>559</v>
      </c>
      <c r="AA23" s="162" t="s">
        <v>559</v>
      </c>
      <c r="AB23" s="162" t="s">
        <v>559</v>
      </c>
      <c r="AC23" s="162" t="s">
        <v>559</v>
      </c>
      <c r="AD23" s="163"/>
      <c r="AE23" s="163"/>
      <c r="AF23" s="163">
        <f t="shared" si="8"/>
        <v>8</v>
      </c>
      <c r="AG23" s="164">
        <f t="shared" si="9"/>
        <v>1</v>
      </c>
      <c r="AH23" s="166">
        <f t="shared" si="10"/>
        <v>0</v>
      </c>
      <c r="AI23" s="164">
        <f t="shared" si="11"/>
        <v>0</v>
      </c>
      <c r="AJ23" s="166">
        <f t="shared" si="12"/>
        <v>2</v>
      </c>
      <c r="AK23" s="164"/>
      <c r="AL23" s="404">
        <f t="shared" si="13"/>
        <v>6739413</v>
      </c>
      <c r="AM23" s="160">
        <v>17.0</v>
      </c>
      <c r="AN23" s="405" t="str">
        <f t="shared" si="14"/>
        <v>Ruth Esther Fernández Rodríguez</v>
      </c>
      <c r="AO23" s="485" t="s">
        <v>578</v>
      </c>
      <c r="AP23" s="293" t="s">
        <v>559</v>
      </c>
      <c r="AQ23" s="162" t="s">
        <v>559</v>
      </c>
      <c r="AR23" s="162" t="s">
        <v>579</v>
      </c>
      <c r="AS23" s="162" t="s">
        <v>559</v>
      </c>
      <c r="AT23" s="162"/>
      <c r="AU23" s="162" t="s">
        <v>578</v>
      </c>
      <c r="AV23" s="162"/>
      <c r="AW23" s="162"/>
      <c r="AX23" s="164"/>
      <c r="AY23" s="166">
        <f t="shared" si="15"/>
        <v>5</v>
      </c>
      <c r="AZ23" s="407" t="str">
        <f t="shared" si="16"/>
        <v/>
      </c>
      <c r="BA23" s="406">
        <f t="shared" si="17"/>
        <v>1</v>
      </c>
      <c r="BB23" s="406">
        <f t="shared" si="18"/>
        <v>0.125</v>
      </c>
      <c r="BC23" s="406">
        <f t="shared" si="19"/>
        <v>2</v>
      </c>
      <c r="BD23" s="406">
        <f t="shared" si="20"/>
        <v>0.25</v>
      </c>
      <c r="BE23" s="22">
        <f t="shared" si="21"/>
        <v>6739413</v>
      </c>
      <c r="BF23" s="193">
        <v>17.0</v>
      </c>
      <c r="BG23" s="405" t="str">
        <f t="shared" si="22"/>
        <v>Ruth Esther Fernández Rodríguez</v>
      </c>
      <c r="BH23" s="120"/>
      <c r="BI23" s="162"/>
      <c r="BJ23" s="120"/>
      <c r="BK23" s="120"/>
      <c r="BL23" s="120"/>
      <c r="BM23" s="471"/>
      <c r="BN23" s="408"/>
      <c r="BO23" s="120"/>
      <c r="BP23" s="120"/>
      <c r="BQ23" s="471"/>
      <c r="BR23" s="470">
        <f t="shared" si="23"/>
        <v>0</v>
      </c>
      <c r="BS23" s="164" t="str">
        <f t="shared" si="24"/>
        <v/>
      </c>
      <c r="BT23" s="414"/>
      <c r="BU23" s="414"/>
      <c r="BV23" s="414"/>
      <c r="BW23" s="414"/>
    </row>
    <row r="24" ht="30.0" customHeight="1">
      <c r="A24" s="160">
        <f>'3A 2025 - 2026 DATOS DEL ESTUDI'!N21</f>
        <v>32812732</v>
      </c>
      <c r="B24" s="160">
        <v>18.0</v>
      </c>
      <c r="C24" s="161" t="str">
        <f>'3A 2025 - 2026 DATOS DEL ESTUDI'!B21</f>
        <v>Discairy  Filpo Estrella</v>
      </c>
      <c r="D24" s="162" t="s">
        <v>559</v>
      </c>
      <c r="E24" s="162" t="s">
        <v>559</v>
      </c>
      <c r="F24" s="162" t="s">
        <v>559</v>
      </c>
      <c r="G24" s="162" t="s">
        <v>559</v>
      </c>
      <c r="H24" s="162" t="s">
        <v>559</v>
      </c>
      <c r="I24" s="163"/>
      <c r="J24" s="162" t="s">
        <v>559</v>
      </c>
      <c r="K24" s="162"/>
      <c r="L24" s="163"/>
      <c r="M24" s="163"/>
      <c r="N24" s="162">
        <f t="shared" si="25"/>
        <v>6</v>
      </c>
      <c r="O24" s="164">
        <f t="shared" si="2"/>
        <v>1</v>
      </c>
      <c r="P24" s="165">
        <f t="shared" si="3"/>
        <v>0</v>
      </c>
      <c r="Q24" s="164">
        <f t="shared" si="4"/>
        <v>0</v>
      </c>
      <c r="R24" s="166">
        <f t="shared" si="5"/>
        <v>0</v>
      </c>
      <c r="S24" s="164">
        <f t="shared" si="6"/>
        <v>0</v>
      </c>
      <c r="T24" s="160">
        <v>18.0</v>
      </c>
      <c r="U24" s="161" t="str">
        <f t="shared" si="7"/>
        <v>Discairy  Filpo Estrella</v>
      </c>
      <c r="V24" s="162" t="s">
        <v>559</v>
      </c>
      <c r="W24" s="162" t="s">
        <v>559</v>
      </c>
      <c r="X24" s="120" t="s">
        <v>559</v>
      </c>
      <c r="Y24" s="120" t="s">
        <v>559</v>
      </c>
      <c r="Z24" s="120" t="s">
        <v>559</v>
      </c>
      <c r="AA24" s="162" t="s">
        <v>559</v>
      </c>
      <c r="AB24" s="162" t="s">
        <v>559</v>
      </c>
      <c r="AC24" s="162" t="s">
        <v>559</v>
      </c>
      <c r="AD24" s="163"/>
      <c r="AE24" s="163"/>
      <c r="AF24" s="163">
        <f t="shared" si="8"/>
        <v>8</v>
      </c>
      <c r="AG24" s="164">
        <f t="shared" si="9"/>
        <v>1</v>
      </c>
      <c r="AH24" s="166">
        <f t="shared" si="10"/>
        <v>0</v>
      </c>
      <c r="AI24" s="164">
        <f t="shared" si="11"/>
        <v>0</v>
      </c>
      <c r="AJ24" s="166">
        <f t="shared" si="12"/>
        <v>0</v>
      </c>
      <c r="AK24" s="164"/>
      <c r="AL24" s="404">
        <f t="shared" si="13"/>
        <v>32812732</v>
      </c>
      <c r="AM24" s="160">
        <v>18.0</v>
      </c>
      <c r="AN24" s="405" t="str">
        <f t="shared" si="14"/>
        <v>Discairy  Filpo Estrella</v>
      </c>
      <c r="AO24" s="484" t="s">
        <v>559</v>
      </c>
      <c r="AP24" s="296" t="s">
        <v>559</v>
      </c>
      <c r="AQ24" s="162" t="s">
        <v>559</v>
      </c>
      <c r="AR24" s="162" t="s">
        <v>559</v>
      </c>
      <c r="AS24" s="162" t="s">
        <v>559</v>
      </c>
      <c r="AT24" s="162"/>
      <c r="AU24" s="162" t="s">
        <v>559</v>
      </c>
      <c r="AV24" s="162"/>
      <c r="AW24" s="162"/>
      <c r="AX24" s="164"/>
      <c r="AY24" s="166">
        <f t="shared" si="15"/>
        <v>6</v>
      </c>
      <c r="AZ24" s="407" t="str">
        <f t="shared" si="16"/>
        <v/>
      </c>
      <c r="BA24" s="406">
        <f t="shared" si="17"/>
        <v>0</v>
      </c>
      <c r="BB24" s="406">
        <f t="shared" si="18"/>
        <v>0</v>
      </c>
      <c r="BC24" s="406">
        <f t="shared" si="19"/>
        <v>0</v>
      </c>
      <c r="BD24" s="406">
        <f t="shared" si="20"/>
        <v>0</v>
      </c>
      <c r="BE24" s="22">
        <f t="shared" si="21"/>
        <v>32812732</v>
      </c>
      <c r="BF24" s="411">
        <v>18.0</v>
      </c>
      <c r="BG24" s="405" t="str">
        <f t="shared" si="22"/>
        <v>Discairy  Filpo Estrella</v>
      </c>
      <c r="BH24" s="120"/>
      <c r="BI24" s="162"/>
      <c r="BJ24" s="120"/>
      <c r="BK24" s="120"/>
      <c r="BL24" s="120"/>
      <c r="BM24" s="471"/>
      <c r="BN24" s="408"/>
      <c r="BO24" s="120"/>
      <c r="BP24" s="120"/>
      <c r="BQ24" s="471"/>
      <c r="BR24" s="470">
        <f t="shared" si="23"/>
        <v>0</v>
      </c>
      <c r="BS24" s="164" t="str">
        <f t="shared" si="24"/>
        <v/>
      </c>
      <c r="BT24" s="414"/>
      <c r="BU24" s="414"/>
      <c r="BV24" s="414"/>
      <c r="BW24" s="414"/>
    </row>
    <row r="25" ht="30.0" customHeight="1">
      <c r="A25" s="160">
        <f>'3A 2025 - 2026 DATOS DEL ESTUDI'!N22</f>
        <v>32529336</v>
      </c>
      <c r="B25" s="160">
        <v>19.0</v>
      </c>
      <c r="C25" s="161" t="str">
        <f>'3A 2025 - 2026 DATOS DEL ESTUDI'!B22</f>
        <v>Alexis Enmanuel Gil  Sánchez</v>
      </c>
      <c r="D25" s="162" t="s">
        <v>579</v>
      </c>
      <c r="E25" s="162" t="s">
        <v>559</v>
      </c>
      <c r="F25" s="162" t="s">
        <v>559</v>
      </c>
      <c r="G25" s="162" t="s">
        <v>559</v>
      </c>
      <c r="H25" s="162" t="s">
        <v>559</v>
      </c>
      <c r="I25" s="163"/>
      <c r="J25" s="162" t="s">
        <v>559</v>
      </c>
      <c r="K25" s="162"/>
      <c r="L25" s="163"/>
      <c r="M25" s="163"/>
      <c r="N25" s="162">
        <f t="shared" si="25"/>
        <v>5</v>
      </c>
      <c r="O25" s="164">
        <f t="shared" si="2"/>
        <v>0.8333333333</v>
      </c>
      <c r="P25" s="165">
        <f t="shared" si="3"/>
        <v>1</v>
      </c>
      <c r="Q25" s="164">
        <f t="shared" si="4"/>
        <v>0.1666666667</v>
      </c>
      <c r="R25" s="166">
        <f t="shared" si="5"/>
        <v>0</v>
      </c>
      <c r="S25" s="164">
        <f t="shared" si="6"/>
        <v>0</v>
      </c>
      <c r="T25" s="160">
        <v>19.0</v>
      </c>
      <c r="U25" s="161" t="str">
        <f t="shared" si="7"/>
        <v>Alexis Enmanuel Gil  Sánchez</v>
      </c>
      <c r="V25" s="162" t="s">
        <v>559</v>
      </c>
      <c r="W25" s="162" t="s">
        <v>559</v>
      </c>
      <c r="X25" s="120" t="s">
        <v>559</v>
      </c>
      <c r="Y25" s="120" t="s">
        <v>559</v>
      </c>
      <c r="Z25" s="120" t="s">
        <v>559</v>
      </c>
      <c r="AA25" s="162" t="s">
        <v>559</v>
      </c>
      <c r="AB25" s="162" t="s">
        <v>559</v>
      </c>
      <c r="AC25" s="162" t="s">
        <v>559</v>
      </c>
      <c r="AD25" s="163"/>
      <c r="AE25" s="163"/>
      <c r="AF25" s="163">
        <f t="shared" si="8"/>
        <v>8</v>
      </c>
      <c r="AG25" s="164">
        <f t="shared" si="9"/>
        <v>1</v>
      </c>
      <c r="AH25" s="166">
        <f t="shared" si="10"/>
        <v>0</v>
      </c>
      <c r="AI25" s="164">
        <f t="shared" si="11"/>
        <v>0</v>
      </c>
      <c r="AJ25" s="166">
        <f t="shared" si="12"/>
        <v>0</v>
      </c>
      <c r="AK25" s="164"/>
      <c r="AL25" s="404">
        <f t="shared" si="13"/>
        <v>32529336</v>
      </c>
      <c r="AM25" s="160">
        <v>19.0</v>
      </c>
      <c r="AN25" s="405" t="str">
        <f t="shared" si="14"/>
        <v>Alexis Enmanuel Gil  Sánchez</v>
      </c>
      <c r="AO25" s="485" t="s">
        <v>559</v>
      </c>
      <c r="AP25" s="293" t="s">
        <v>559</v>
      </c>
      <c r="AQ25" s="162" t="s">
        <v>579</v>
      </c>
      <c r="AR25" s="162" t="s">
        <v>559</v>
      </c>
      <c r="AS25" s="162" t="s">
        <v>559</v>
      </c>
      <c r="AT25" s="162"/>
      <c r="AU25" s="162" t="s">
        <v>559</v>
      </c>
      <c r="AV25" s="162"/>
      <c r="AW25" s="162"/>
      <c r="AX25" s="164"/>
      <c r="AY25" s="166">
        <f t="shared" si="15"/>
        <v>5</v>
      </c>
      <c r="AZ25" s="407" t="str">
        <f t="shared" si="16"/>
        <v/>
      </c>
      <c r="BA25" s="406">
        <f t="shared" si="17"/>
        <v>1</v>
      </c>
      <c r="BB25" s="406">
        <f t="shared" si="18"/>
        <v>0.125</v>
      </c>
      <c r="BC25" s="406">
        <f t="shared" si="19"/>
        <v>0</v>
      </c>
      <c r="BD25" s="406">
        <f t="shared" si="20"/>
        <v>0</v>
      </c>
      <c r="BE25" s="22">
        <f t="shared" si="21"/>
        <v>32529336</v>
      </c>
      <c r="BF25" s="193">
        <v>19.0</v>
      </c>
      <c r="BG25" s="405" t="str">
        <f t="shared" si="22"/>
        <v>Alexis Enmanuel Gil  Sánchez</v>
      </c>
      <c r="BH25" s="120"/>
      <c r="BI25" s="162"/>
      <c r="BJ25" s="120"/>
      <c r="BK25" s="120"/>
      <c r="BL25" s="120"/>
      <c r="BM25" s="471"/>
      <c r="BN25" s="408"/>
      <c r="BO25" s="120"/>
      <c r="BP25" s="120"/>
      <c r="BQ25" s="471"/>
      <c r="BR25" s="470">
        <f t="shared" si="23"/>
        <v>0</v>
      </c>
      <c r="BS25" s="164" t="str">
        <f t="shared" si="24"/>
        <v/>
      </c>
      <c r="BT25" s="414"/>
      <c r="BU25" s="414"/>
      <c r="BV25" s="414"/>
      <c r="BW25" s="414"/>
    </row>
    <row r="26" ht="30.0" customHeight="1">
      <c r="A26" s="160">
        <f>'3A 2025 - 2026 DATOS DEL ESTUDI'!N23</f>
        <v>22047916</v>
      </c>
      <c r="B26" s="160">
        <v>20.0</v>
      </c>
      <c r="C26" s="161" t="str">
        <f>'3A 2025 - 2026 DATOS DEL ESTUDI'!B23</f>
        <v>Ayendy Jesús Guzmán</v>
      </c>
      <c r="D26" s="162" t="s">
        <v>579</v>
      </c>
      <c r="E26" s="162" t="s">
        <v>559</v>
      </c>
      <c r="F26" s="162" t="s">
        <v>580</v>
      </c>
      <c r="G26" s="162" t="s">
        <v>559</v>
      </c>
      <c r="H26" s="162" t="s">
        <v>559</v>
      </c>
      <c r="I26" s="163"/>
      <c r="J26" s="162" t="s">
        <v>559</v>
      </c>
      <c r="K26" s="162"/>
      <c r="L26" s="163"/>
      <c r="M26" s="163"/>
      <c r="N26" s="162">
        <f t="shared" si="25"/>
        <v>5</v>
      </c>
      <c r="O26" s="164">
        <f t="shared" si="2"/>
        <v>0.8333333333</v>
      </c>
      <c r="P26" s="165">
        <f t="shared" si="3"/>
        <v>1</v>
      </c>
      <c r="Q26" s="164">
        <f t="shared" si="4"/>
        <v>0.1666666667</v>
      </c>
      <c r="R26" s="166">
        <f t="shared" si="5"/>
        <v>0</v>
      </c>
      <c r="S26" s="164">
        <f t="shared" si="6"/>
        <v>0</v>
      </c>
      <c r="T26" s="160">
        <v>20.0</v>
      </c>
      <c r="U26" s="161" t="str">
        <f t="shared" si="7"/>
        <v>Ayendy Jesús Guzmán</v>
      </c>
      <c r="V26" s="162" t="s">
        <v>559</v>
      </c>
      <c r="W26" s="162" t="s">
        <v>559</v>
      </c>
      <c r="X26" s="120" t="s">
        <v>559</v>
      </c>
      <c r="Y26" s="120" t="s">
        <v>578</v>
      </c>
      <c r="Z26" s="120" t="s">
        <v>559</v>
      </c>
      <c r="AA26" s="162" t="s">
        <v>559</v>
      </c>
      <c r="AB26" s="162" t="s">
        <v>559</v>
      </c>
      <c r="AC26" s="162" t="s">
        <v>579</v>
      </c>
      <c r="AD26" s="163"/>
      <c r="AE26" s="163"/>
      <c r="AF26" s="163">
        <f t="shared" si="8"/>
        <v>7</v>
      </c>
      <c r="AG26" s="164">
        <f t="shared" si="9"/>
        <v>0.875</v>
      </c>
      <c r="AH26" s="166">
        <f t="shared" si="10"/>
        <v>1</v>
      </c>
      <c r="AI26" s="164">
        <f t="shared" si="11"/>
        <v>0.125</v>
      </c>
      <c r="AJ26" s="166">
        <f t="shared" si="12"/>
        <v>1</v>
      </c>
      <c r="AK26" s="164"/>
      <c r="AL26" s="404">
        <f t="shared" si="13"/>
        <v>22047916</v>
      </c>
      <c r="AM26" s="160">
        <v>20.0</v>
      </c>
      <c r="AN26" s="405" t="str">
        <f t="shared" si="14"/>
        <v>Ayendy Jesús Guzmán</v>
      </c>
      <c r="AO26" s="484" t="s">
        <v>579</v>
      </c>
      <c r="AP26" s="296" t="s">
        <v>579</v>
      </c>
      <c r="AQ26" s="162" t="s">
        <v>559</v>
      </c>
      <c r="AR26" s="162" t="s">
        <v>559</v>
      </c>
      <c r="AS26" s="162" t="s">
        <v>559</v>
      </c>
      <c r="AT26" s="162"/>
      <c r="AU26" s="162" t="s">
        <v>559</v>
      </c>
      <c r="AV26" s="162"/>
      <c r="AW26" s="162"/>
      <c r="AX26" s="164"/>
      <c r="AY26" s="166">
        <f t="shared" si="15"/>
        <v>4</v>
      </c>
      <c r="AZ26" s="407" t="str">
        <f t="shared" si="16"/>
        <v/>
      </c>
      <c r="BA26" s="406">
        <f t="shared" si="17"/>
        <v>2</v>
      </c>
      <c r="BB26" s="406">
        <f t="shared" si="18"/>
        <v>0.25</v>
      </c>
      <c r="BC26" s="406">
        <f t="shared" si="19"/>
        <v>0</v>
      </c>
      <c r="BD26" s="406">
        <f t="shared" si="20"/>
        <v>0</v>
      </c>
      <c r="BE26" s="22">
        <f t="shared" si="21"/>
        <v>22047916</v>
      </c>
      <c r="BF26" s="411">
        <v>20.0</v>
      </c>
      <c r="BG26" s="405" t="str">
        <f t="shared" si="22"/>
        <v>Ayendy Jesús Guzmán</v>
      </c>
      <c r="BH26" s="120"/>
      <c r="BI26" s="162"/>
      <c r="BJ26" s="120"/>
      <c r="BK26" s="120"/>
      <c r="BL26" s="120"/>
      <c r="BM26" s="471"/>
      <c r="BN26" s="408"/>
      <c r="BO26" s="120"/>
      <c r="BP26" s="120"/>
      <c r="BQ26" s="471"/>
      <c r="BR26" s="470">
        <f t="shared" si="23"/>
        <v>0</v>
      </c>
      <c r="BS26" s="164" t="str">
        <f t="shared" si="24"/>
        <v/>
      </c>
      <c r="BT26" s="414"/>
      <c r="BU26" s="414"/>
      <c r="BV26" s="414"/>
      <c r="BW26" s="414"/>
    </row>
    <row r="27" ht="30.0" customHeight="1">
      <c r="A27" s="160">
        <f>'3A 2025 - 2026 DATOS DEL ESTUDI'!N24</f>
        <v>32387479</v>
      </c>
      <c r="B27" s="160">
        <v>21.0</v>
      </c>
      <c r="C27" s="161" t="str">
        <f>'3A 2025 - 2026 DATOS DEL ESTUDI'!B24</f>
        <v>Yassir  Hernández Disla</v>
      </c>
      <c r="D27" s="162" t="s">
        <v>559</v>
      </c>
      <c r="E27" s="162" t="s">
        <v>559</v>
      </c>
      <c r="F27" s="162" t="s">
        <v>559</v>
      </c>
      <c r="G27" s="162" t="s">
        <v>559</v>
      </c>
      <c r="H27" s="162" t="s">
        <v>559</v>
      </c>
      <c r="I27" s="163"/>
      <c r="J27" s="162" t="s">
        <v>559</v>
      </c>
      <c r="K27" s="162"/>
      <c r="L27" s="163"/>
      <c r="M27" s="163"/>
      <c r="N27" s="162">
        <f t="shared" si="25"/>
        <v>6</v>
      </c>
      <c r="O27" s="164">
        <f t="shared" si="2"/>
        <v>1</v>
      </c>
      <c r="P27" s="165">
        <f t="shared" si="3"/>
        <v>0</v>
      </c>
      <c r="Q27" s="164">
        <f t="shared" si="4"/>
        <v>0</v>
      </c>
      <c r="R27" s="166">
        <f t="shared" si="5"/>
        <v>0</v>
      </c>
      <c r="S27" s="164">
        <f t="shared" si="6"/>
        <v>0</v>
      </c>
      <c r="T27" s="160">
        <v>21.0</v>
      </c>
      <c r="U27" s="161" t="str">
        <f t="shared" si="7"/>
        <v>Yassir  Hernández Disla</v>
      </c>
      <c r="V27" s="162" t="s">
        <v>559</v>
      </c>
      <c r="W27" s="162" t="s">
        <v>559</v>
      </c>
      <c r="X27" s="120" t="s">
        <v>559</v>
      </c>
      <c r="Y27" s="120" t="s">
        <v>559</v>
      </c>
      <c r="Z27" s="120" t="s">
        <v>559</v>
      </c>
      <c r="AA27" s="162" t="s">
        <v>559</v>
      </c>
      <c r="AB27" s="162" t="s">
        <v>559</v>
      </c>
      <c r="AC27" s="162" t="s">
        <v>559</v>
      </c>
      <c r="AD27" s="163"/>
      <c r="AE27" s="163"/>
      <c r="AF27" s="163">
        <f t="shared" si="8"/>
        <v>8</v>
      </c>
      <c r="AG27" s="164">
        <f t="shared" si="9"/>
        <v>1</v>
      </c>
      <c r="AH27" s="166">
        <f t="shared" si="10"/>
        <v>0</v>
      </c>
      <c r="AI27" s="164">
        <f t="shared" si="11"/>
        <v>0</v>
      </c>
      <c r="AJ27" s="166">
        <f t="shared" si="12"/>
        <v>0</v>
      </c>
      <c r="AK27" s="164"/>
      <c r="AL27" s="404">
        <f t="shared" si="13"/>
        <v>32387479</v>
      </c>
      <c r="AM27" s="160">
        <v>21.0</v>
      </c>
      <c r="AN27" s="405" t="str">
        <f t="shared" si="14"/>
        <v>Yassir  Hernández Disla</v>
      </c>
      <c r="AO27" s="485" t="s">
        <v>559</v>
      </c>
      <c r="AP27" s="293" t="s">
        <v>559</v>
      </c>
      <c r="AQ27" s="162" t="s">
        <v>559</v>
      </c>
      <c r="AR27" s="162" t="s">
        <v>559</v>
      </c>
      <c r="AS27" s="162" t="s">
        <v>578</v>
      </c>
      <c r="AT27" s="162"/>
      <c r="AU27" s="162" t="s">
        <v>559</v>
      </c>
      <c r="AV27" s="162"/>
      <c r="AW27" s="162"/>
      <c r="AX27" s="164"/>
      <c r="AY27" s="166">
        <f t="shared" si="15"/>
        <v>6</v>
      </c>
      <c r="AZ27" s="407" t="str">
        <f t="shared" si="16"/>
        <v/>
      </c>
      <c r="BA27" s="406">
        <f t="shared" si="17"/>
        <v>0</v>
      </c>
      <c r="BB27" s="406">
        <f t="shared" si="18"/>
        <v>0</v>
      </c>
      <c r="BC27" s="406">
        <f t="shared" si="19"/>
        <v>1</v>
      </c>
      <c r="BD27" s="406">
        <f t="shared" si="20"/>
        <v>0.125</v>
      </c>
      <c r="BE27" s="22">
        <f t="shared" si="21"/>
        <v>32387479</v>
      </c>
      <c r="BF27" s="193">
        <v>21.0</v>
      </c>
      <c r="BG27" s="405" t="str">
        <f t="shared" si="22"/>
        <v>Yassir  Hernández Disla</v>
      </c>
      <c r="BH27" s="120"/>
      <c r="BI27" s="162"/>
      <c r="BJ27" s="120"/>
      <c r="BK27" s="120"/>
      <c r="BL27" s="120"/>
      <c r="BM27" s="471"/>
      <c r="BN27" s="408"/>
      <c r="BO27" s="120"/>
      <c r="BP27" s="120"/>
      <c r="BQ27" s="471"/>
      <c r="BR27" s="470">
        <f t="shared" si="23"/>
        <v>0</v>
      </c>
      <c r="BS27" s="164" t="str">
        <f t="shared" si="24"/>
        <v/>
      </c>
      <c r="BT27" s="414"/>
      <c r="BU27" s="414"/>
      <c r="BV27" s="414"/>
      <c r="BW27" s="414"/>
    </row>
    <row r="28" ht="30.0" customHeight="1">
      <c r="A28" s="160">
        <f>'3A 2025 - 2026 DATOS DEL ESTUDI'!N25</f>
        <v>6635033</v>
      </c>
      <c r="B28" s="160">
        <v>22.0</v>
      </c>
      <c r="C28" s="161" t="str">
        <f>'3A 2025 - 2026 DATOS DEL ESTUDI'!B25</f>
        <v>Yadiel  Jiménez Betances</v>
      </c>
      <c r="D28" s="162" t="s">
        <v>559</v>
      </c>
      <c r="E28" s="162" t="s">
        <v>559</v>
      </c>
      <c r="F28" s="162" t="s">
        <v>559</v>
      </c>
      <c r="G28" s="162" t="s">
        <v>559</v>
      </c>
      <c r="H28" s="162" t="s">
        <v>559</v>
      </c>
      <c r="I28" s="163"/>
      <c r="J28" s="162" t="s">
        <v>559</v>
      </c>
      <c r="K28" s="162"/>
      <c r="L28" s="163"/>
      <c r="M28" s="163"/>
      <c r="N28" s="162">
        <f t="shared" si="25"/>
        <v>6</v>
      </c>
      <c r="O28" s="164">
        <f t="shared" si="2"/>
        <v>1</v>
      </c>
      <c r="P28" s="165">
        <f t="shared" si="3"/>
        <v>0</v>
      </c>
      <c r="Q28" s="164">
        <f t="shared" si="4"/>
        <v>0</v>
      </c>
      <c r="R28" s="166">
        <f t="shared" si="5"/>
        <v>0</v>
      </c>
      <c r="S28" s="164">
        <f t="shared" si="6"/>
        <v>0</v>
      </c>
      <c r="T28" s="160">
        <v>22.0</v>
      </c>
      <c r="U28" s="161" t="str">
        <f t="shared" si="7"/>
        <v>Yadiel  Jiménez Betances</v>
      </c>
      <c r="V28" s="162" t="s">
        <v>559</v>
      </c>
      <c r="W28" s="162" t="s">
        <v>559</v>
      </c>
      <c r="X28" s="120" t="s">
        <v>559</v>
      </c>
      <c r="Y28" s="120" t="s">
        <v>559</v>
      </c>
      <c r="Z28" s="120" t="s">
        <v>559</v>
      </c>
      <c r="AA28" s="162" t="s">
        <v>559</v>
      </c>
      <c r="AB28" s="162" t="s">
        <v>559</v>
      </c>
      <c r="AC28" s="162" t="s">
        <v>559</v>
      </c>
      <c r="AD28" s="163"/>
      <c r="AE28" s="163"/>
      <c r="AF28" s="163">
        <f t="shared" si="8"/>
        <v>8</v>
      </c>
      <c r="AG28" s="164">
        <f t="shared" si="9"/>
        <v>1</v>
      </c>
      <c r="AH28" s="166">
        <f t="shared" si="10"/>
        <v>0</v>
      </c>
      <c r="AI28" s="164">
        <f t="shared" si="11"/>
        <v>0</v>
      </c>
      <c r="AJ28" s="166">
        <f t="shared" si="12"/>
        <v>0</v>
      </c>
      <c r="AK28" s="164"/>
      <c r="AL28" s="404">
        <f t="shared" si="13"/>
        <v>6635033</v>
      </c>
      <c r="AM28" s="160">
        <v>22.0</v>
      </c>
      <c r="AN28" s="405" t="str">
        <f t="shared" si="14"/>
        <v>Yadiel  Jiménez Betances</v>
      </c>
      <c r="AO28" s="484" t="s">
        <v>559</v>
      </c>
      <c r="AP28" s="296" t="s">
        <v>559</v>
      </c>
      <c r="AQ28" s="162" t="s">
        <v>559</v>
      </c>
      <c r="AR28" s="162" t="s">
        <v>559</v>
      </c>
      <c r="AS28" s="162" t="s">
        <v>559</v>
      </c>
      <c r="AT28" s="162"/>
      <c r="AU28" s="162" t="s">
        <v>559</v>
      </c>
      <c r="AV28" s="162"/>
      <c r="AW28" s="162"/>
      <c r="AX28" s="164"/>
      <c r="AY28" s="166">
        <f t="shared" si="15"/>
        <v>6</v>
      </c>
      <c r="AZ28" s="407" t="str">
        <f t="shared" si="16"/>
        <v/>
      </c>
      <c r="BA28" s="406">
        <f t="shared" si="17"/>
        <v>0</v>
      </c>
      <c r="BB28" s="406">
        <f t="shared" si="18"/>
        <v>0</v>
      </c>
      <c r="BC28" s="406">
        <f t="shared" si="19"/>
        <v>0</v>
      </c>
      <c r="BD28" s="406">
        <f t="shared" si="20"/>
        <v>0</v>
      </c>
      <c r="BE28" s="22">
        <f t="shared" si="21"/>
        <v>6635033</v>
      </c>
      <c r="BF28" s="411">
        <v>22.0</v>
      </c>
      <c r="BG28" s="405" t="str">
        <f t="shared" si="22"/>
        <v>Yadiel  Jiménez Betances</v>
      </c>
      <c r="BH28" s="120"/>
      <c r="BI28" s="162"/>
      <c r="BJ28" s="120"/>
      <c r="BK28" s="120"/>
      <c r="BL28" s="120"/>
      <c r="BM28" s="471"/>
      <c r="BN28" s="408"/>
      <c r="BO28" s="120"/>
      <c r="BP28" s="120"/>
      <c r="BQ28" s="471"/>
      <c r="BR28" s="470">
        <f t="shared" si="23"/>
        <v>0</v>
      </c>
      <c r="BS28" s="164" t="str">
        <f t="shared" si="24"/>
        <v/>
      </c>
      <c r="BT28" s="414"/>
      <c r="BU28" s="414"/>
      <c r="BV28" s="414"/>
      <c r="BW28" s="414"/>
    </row>
    <row r="29" ht="30.0" customHeight="1">
      <c r="A29" s="160">
        <f>'3A 2025 - 2026 DATOS DEL ESTUDI'!N26</f>
        <v>32857385</v>
      </c>
      <c r="B29" s="160">
        <v>23.0</v>
      </c>
      <c r="C29" s="161" t="str">
        <f>'3A 2025 - 2026 DATOS DEL ESTUDI'!B26</f>
        <v>Yamel  Mella Aquino</v>
      </c>
      <c r="D29" s="162" t="s">
        <v>559</v>
      </c>
      <c r="E29" s="162" t="s">
        <v>559</v>
      </c>
      <c r="F29" s="162" t="s">
        <v>559</v>
      </c>
      <c r="G29" s="162" t="s">
        <v>559</v>
      </c>
      <c r="H29" s="162" t="s">
        <v>559</v>
      </c>
      <c r="I29" s="163"/>
      <c r="J29" s="162" t="s">
        <v>559</v>
      </c>
      <c r="K29" s="162"/>
      <c r="L29" s="163"/>
      <c r="M29" s="163"/>
      <c r="N29" s="162">
        <f t="shared" si="25"/>
        <v>6</v>
      </c>
      <c r="O29" s="164">
        <f t="shared" si="2"/>
        <v>1</v>
      </c>
      <c r="P29" s="165">
        <f t="shared" si="3"/>
        <v>0</v>
      </c>
      <c r="Q29" s="164">
        <f t="shared" si="4"/>
        <v>0</v>
      </c>
      <c r="R29" s="166">
        <f t="shared" si="5"/>
        <v>0</v>
      </c>
      <c r="S29" s="164">
        <f t="shared" si="6"/>
        <v>0</v>
      </c>
      <c r="T29" s="160">
        <v>23.0</v>
      </c>
      <c r="U29" s="161" t="str">
        <f t="shared" si="7"/>
        <v>Yamel  Mella Aquino</v>
      </c>
      <c r="V29" s="162" t="s">
        <v>578</v>
      </c>
      <c r="W29" s="162" t="s">
        <v>559</v>
      </c>
      <c r="X29" s="120" t="s">
        <v>559</v>
      </c>
      <c r="Y29" s="120" t="s">
        <v>559</v>
      </c>
      <c r="Z29" s="120" t="s">
        <v>559</v>
      </c>
      <c r="AA29" s="162" t="s">
        <v>559</v>
      </c>
      <c r="AB29" s="162" t="s">
        <v>559</v>
      </c>
      <c r="AC29" s="162" t="s">
        <v>579</v>
      </c>
      <c r="AD29" s="163"/>
      <c r="AE29" s="163"/>
      <c r="AF29" s="163">
        <f t="shared" si="8"/>
        <v>7</v>
      </c>
      <c r="AG29" s="164">
        <f t="shared" si="9"/>
        <v>0.875</v>
      </c>
      <c r="AH29" s="166">
        <f t="shared" si="10"/>
        <v>1</v>
      </c>
      <c r="AI29" s="164">
        <f t="shared" si="11"/>
        <v>0.125</v>
      </c>
      <c r="AJ29" s="166">
        <f t="shared" si="12"/>
        <v>1</v>
      </c>
      <c r="AK29" s="164"/>
      <c r="AL29" s="404">
        <f t="shared" si="13"/>
        <v>32857385</v>
      </c>
      <c r="AM29" s="160">
        <v>23.0</v>
      </c>
      <c r="AN29" s="405" t="str">
        <f t="shared" si="14"/>
        <v>Yamel  Mella Aquino</v>
      </c>
      <c r="AO29" s="485" t="s">
        <v>559</v>
      </c>
      <c r="AP29" s="293" t="s">
        <v>559</v>
      </c>
      <c r="AQ29" s="162" t="s">
        <v>559</v>
      </c>
      <c r="AR29" s="162" t="s">
        <v>559</v>
      </c>
      <c r="AS29" s="162" t="s">
        <v>559</v>
      </c>
      <c r="AT29" s="162"/>
      <c r="AU29" s="162" t="s">
        <v>559</v>
      </c>
      <c r="AV29" s="162"/>
      <c r="AW29" s="162"/>
      <c r="AX29" s="164"/>
      <c r="AY29" s="166">
        <f t="shared" si="15"/>
        <v>6</v>
      </c>
      <c r="AZ29" s="407" t="str">
        <f t="shared" si="16"/>
        <v/>
      </c>
      <c r="BA29" s="406">
        <f t="shared" si="17"/>
        <v>0</v>
      </c>
      <c r="BB29" s="406">
        <f t="shared" si="18"/>
        <v>0</v>
      </c>
      <c r="BC29" s="406">
        <f t="shared" si="19"/>
        <v>0</v>
      </c>
      <c r="BD29" s="406">
        <f t="shared" si="20"/>
        <v>0</v>
      </c>
      <c r="BE29" s="22">
        <f t="shared" si="21"/>
        <v>32857385</v>
      </c>
      <c r="BF29" s="193">
        <v>23.0</v>
      </c>
      <c r="BG29" s="405" t="str">
        <f t="shared" si="22"/>
        <v>Yamel  Mella Aquino</v>
      </c>
      <c r="BH29" s="120"/>
      <c r="BI29" s="162"/>
      <c r="BJ29" s="120"/>
      <c r="BK29" s="120"/>
      <c r="BL29" s="120"/>
      <c r="BM29" s="471"/>
      <c r="BN29" s="408"/>
      <c r="BO29" s="120"/>
      <c r="BP29" s="120"/>
      <c r="BQ29" s="471"/>
      <c r="BR29" s="470">
        <f t="shared" si="23"/>
        <v>0</v>
      </c>
      <c r="BS29" s="164" t="str">
        <f t="shared" si="24"/>
        <v/>
      </c>
      <c r="BT29" s="414"/>
      <c r="BU29" s="414"/>
      <c r="BV29" s="414"/>
      <c r="BW29" s="414"/>
    </row>
    <row r="30" ht="30.0" customHeight="1">
      <c r="A30" s="160">
        <f>'3A 2025 - 2026 DATOS DEL ESTUDI'!N27</f>
        <v>6396255</v>
      </c>
      <c r="B30" s="160">
        <v>24.0</v>
      </c>
      <c r="C30" s="161" t="str">
        <f>'3A 2025 - 2026 DATOS DEL ESTUDI'!B27</f>
        <v>Sariely Del Carmen Mena Chávez</v>
      </c>
      <c r="D30" s="162" t="s">
        <v>559</v>
      </c>
      <c r="E30" s="162" t="s">
        <v>559</v>
      </c>
      <c r="F30" s="162" t="s">
        <v>578</v>
      </c>
      <c r="G30" s="162" t="s">
        <v>578</v>
      </c>
      <c r="H30" s="162" t="s">
        <v>559</v>
      </c>
      <c r="I30" s="163"/>
      <c r="J30" s="162" t="s">
        <v>559</v>
      </c>
      <c r="K30" s="163"/>
      <c r="L30" s="163"/>
      <c r="M30" s="163"/>
      <c r="N30" s="162">
        <f t="shared" si="25"/>
        <v>6</v>
      </c>
      <c r="O30" s="164">
        <f t="shared" si="2"/>
        <v>1</v>
      </c>
      <c r="P30" s="165">
        <f t="shared" si="3"/>
        <v>0</v>
      </c>
      <c r="Q30" s="164">
        <f t="shared" si="4"/>
        <v>0</v>
      </c>
      <c r="R30" s="166">
        <f t="shared" si="5"/>
        <v>2</v>
      </c>
      <c r="S30" s="164">
        <f t="shared" si="6"/>
        <v>0.3333333333</v>
      </c>
      <c r="T30" s="160">
        <v>24.0</v>
      </c>
      <c r="U30" s="161" t="str">
        <f t="shared" si="7"/>
        <v>Sariely Del Carmen Mena Chávez</v>
      </c>
      <c r="V30" s="162" t="s">
        <v>578</v>
      </c>
      <c r="W30" s="162" t="s">
        <v>559</v>
      </c>
      <c r="X30" s="120" t="s">
        <v>579</v>
      </c>
      <c r="Y30" s="120" t="s">
        <v>559</v>
      </c>
      <c r="Z30" s="120" t="s">
        <v>559</v>
      </c>
      <c r="AA30" s="162" t="s">
        <v>579</v>
      </c>
      <c r="AB30" s="162" t="s">
        <v>559</v>
      </c>
      <c r="AC30" s="162" t="s">
        <v>559</v>
      </c>
      <c r="AD30" s="163"/>
      <c r="AE30" s="163"/>
      <c r="AF30" s="163">
        <f t="shared" si="8"/>
        <v>6</v>
      </c>
      <c r="AG30" s="164">
        <f t="shared" si="9"/>
        <v>0.75</v>
      </c>
      <c r="AH30" s="166">
        <f t="shared" si="10"/>
        <v>2</v>
      </c>
      <c r="AI30" s="164">
        <f t="shared" si="11"/>
        <v>0.25</v>
      </c>
      <c r="AJ30" s="166">
        <f t="shared" si="12"/>
        <v>1</v>
      </c>
      <c r="AK30" s="164"/>
      <c r="AL30" s="404">
        <f t="shared" si="13"/>
        <v>6396255</v>
      </c>
      <c r="AM30" s="160">
        <v>24.0</v>
      </c>
      <c r="AN30" s="405" t="str">
        <f t="shared" si="14"/>
        <v>Sariely Del Carmen Mena Chávez</v>
      </c>
      <c r="AO30" s="484" t="s">
        <v>559</v>
      </c>
      <c r="AP30" s="296" t="s">
        <v>559</v>
      </c>
      <c r="AQ30" s="162" t="s">
        <v>579</v>
      </c>
      <c r="AR30" s="162" t="s">
        <v>559</v>
      </c>
      <c r="AS30" s="162" t="s">
        <v>559</v>
      </c>
      <c r="AT30" s="162"/>
      <c r="AU30" s="162" t="s">
        <v>559</v>
      </c>
      <c r="AV30" s="164"/>
      <c r="AW30" s="164"/>
      <c r="AX30" s="164"/>
      <c r="AY30" s="166">
        <f t="shared" si="15"/>
        <v>5</v>
      </c>
      <c r="AZ30" s="407" t="str">
        <f t="shared" si="16"/>
        <v/>
      </c>
      <c r="BA30" s="406">
        <f t="shared" si="17"/>
        <v>1</v>
      </c>
      <c r="BB30" s="406">
        <f t="shared" si="18"/>
        <v>0.125</v>
      </c>
      <c r="BC30" s="406">
        <f t="shared" si="19"/>
        <v>0</v>
      </c>
      <c r="BD30" s="406">
        <f t="shared" si="20"/>
        <v>0</v>
      </c>
      <c r="BE30" s="22">
        <f t="shared" si="21"/>
        <v>6396255</v>
      </c>
      <c r="BF30" s="411">
        <v>24.0</v>
      </c>
      <c r="BG30" s="405" t="str">
        <f t="shared" si="22"/>
        <v>Sariely Del Carmen Mena Chávez</v>
      </c>
      <c r="BH30" s="120"/>
      <c r="BI30" s="162"/>
      <c r="BJ30" s="120"/>
      <c r="BK30" s="120"/>
      <c r="BL30" s="120"/>
      <c r="BM30" s="471"/>
      <c r="BN30" s="408"/>
      <c r="BO30" s="120"/>
      <c r="BP30" s="120"/>
      <c r="BQ30" s="471"/>
      <c r="BR30" s="470">
        <f t="shared" si="23"/>
        <v>0</v>
      </c>
      <c r="BS30" s="164" t="str">
        <f t="shared" si="24"/>
        <v/>
      </c>
      <c r="BT30" s="414"/>
      <c r="BU30" s="414"/>
      <c r="BV30" s="414"/>
      <c r="BW30" s="414"/>
    </row>
    <row r="31" ht="30.0" customHeight="1">
      <c r="A31" s="160">
        <f>'3A 2025 - 2026 DATOS DEL ESTUDI'!N28</f>
        <v>33560794</v>
      </c>
      <c r="B31" s="160">
        <v>25.0</v>
      </c>
      <c r="C31" s="161" t="str">
        <f>'3A 2025 - 2026 DATOS DEL ESTUDI'!B28</f>
        <v>David Carmelo Navas Fernández</v>
      </c>
      <c r="D31" s="162" t="s">
        <v>559</v>
      </c>
      <c r="E31" s="162" t="s">
        <v>559</v>
      </c>
      <c r="F31" s="162" t="s">
        <v>559</v>
      </c>
      <c r="G31" s="162" t="s">
        <v>559</v>
      </c>
      <c r="H31" s="162" t="s">
        <v>559</v>
      </c>
      <c r="I31" s="163"/>
      <c r="J31" s="162" t="s">
        <v>559</v>
      </c>
      <c r="K31" s="162"/>
      <c r="L31" s="163"/>
      <c r="M31" s="163"/>
      <c r="N31" s="162">
        <f t="shared" si="25"/>
        <v>6</v>
      </c>
      <c r="O31" s="164">
        <f t="shared" si="2"/>
        <v>1</v>
      </c>
      <c r="P31" s="165">
        <f t="shared" si="3"/>
        <v>0</v>
      </c>
      <c r="Q31" s="164">
        <f t="shared" si="4"/>
        <v>0</v>
      </c>
      <c r="R31" s="166">
        <f t="shared" si="5"/>
        <v>0</v>
      </c>
      <c r="S31" s="164">
        <f t="shared" si="6"/>
        <v>0</v>
      </c>
      <c r="T31" s="160">
        <v>25.0</v>
      </c>
      <c r="U31" s="161" t="str">
        <f t="shared" si="7"/>
        <v>David Carmelo Navas Fernández</v>
      </c>
      <c r="V31" s="162" t="s">
        <v>559</v>
      </c>
      <c r="W31" s="162" t="s">
        <v>559</v>
      </c>
      <c r="X31" s="120" t="s">
        <v>559</v>
      </c>
      <c r="Y31" s="120" t="s">
        <v>579</v>
      </c>
      <c r="Z31" s="120" t="s">
        <v>559</v>
      </c>
      <c r="AA31" s="162" t="s">
        <v>559</v>
      </c>
      <c r="AB31" s="162" t="s">
        <v>559</v>
      </c>
      <c r="AC31" s="162" t="s">
        <v>559</v>
      </c>
      <c r="AD31" s="163"/>
      <c r="AE31" s="163"/>
      <c r="AF31" s="163">
        <f t="shared" si="8"/>
        <v>7</v>
      </c>
      <c r="AG31" s="164">
        <f t="shared" si="9"/>
        <v>0.875</v>
      </c>
      <c r="AH31" s="166">
        <f t="shared" si="10"/>
        <v>1</v>
      </c>
      <c r="AI31" s="164">
        <f t="shared" si="11"/>
        <v>0.125</v>
      </c>
      <c r="AJ31" s="166">
        <f t="shared" si="12"/>
        <v>0</v>
      </c>
      <c r="AK31" s="164"/>
      <c r="AL31" s="404">
        <f t="shared" si="13"/>
        <v>33560794</v>
      </c>
      <c r="AM31" s="160">
        <v>25.0</v>
      </c>
      <c r="AN31" s="405" t="str">
        <f t="shared" si="14"/>
        <v>David Carmelo Navas Fernández</v>
      </c>
      <c r="AO31" s="485" t="s">
        <v>559</v>
      </c>
      <c r="AP31" s="293" t="s">
        <v>559</v>
      </c>
      <c r="AQ31" s="162" t="s">
        <v>559</v>
      </c>
      <c r="AR31" s="162" t="s">
        <v>559</v>
      </c>
      <c r="AS31" s="162" t="s">
        <v>559</v>
      </c>
      <c r="AT31" s="162"/>
      <c r="AU31" s="162" t="s">
        <v>559</v>
      </c>
      <c r="AV31" s="162"/>
      <c r="AW31" s="162"/>
      <c r="AX31" s="164"/>
      <c r="AY31" s="166">
        <f t="shared" si="15"/>
        <v>6</v>
      </c>
      <c r="AZ31" s="407" t="str">
        <f t="shared" si="16"/>
        <v/>
      </c>
      <c r="BA31" s="406">
        <f t="shared" si="17"/>
        <v>0</v>
      </c>
      <c r="BB31" s="406">
        <f t="shared" si="18"/>
        <v>0</v>
      </c>
      <c r="BC31" s="406">
        <f t="shared" si="19"/>
        <v>0</v>
      </c>
      <c r="BD31" s="406">
        <f t="shared" si="20"/>
        <v>0</v>
      </c>
      <c r="BE31" s="22">
        <f t="shared" si="21"/>
        <v>33560794</v>
      </c>
      <c r="BF31" s="193">
        <v>25.0</v>
      </c>
      <c r="BG31" s="405" t="str">
        <f t="shared" si="22"/>
        <v>David Carmelo Navas Fernández</v>
      </c>
      <c r="BH31" s="120"/>
      <c r="BI31" s="162"/>
      <c r="BJ31" s="120"/>
      <c r="BK31" s="120"/>
      <c r="BL31" s="120"/>
      <c r="BM31" s="471"/>
      <c r="BN31" s="408"/>
      <c r="BO31" s="120"/>
      <c r="BP31" s="120"/>
      <c r="BQ31" s="471"/>
      <c r="BR31" s="470">
        <f t="shared" si="23"/>
        <v>0</v>
      </c>
      <c r="BS31" s="164" t="str">
        <f t="shared" si="24"/>
        <v/>
      </c>
      <c r="BT31" s="414"/>
      <c r="BU31" s="414"/>
      <c r="BV31" s="414"/>
      <c r="BW31" s="414"/>
    </row>
    <row r="32" ht="30.0" customHeight="1">
      <c r="A32" s="160">
        <f>'3A 2025 - 2026 DATOS DEL ESTUDI'!N29</f>
        <v>32720987</v>
      </c>
      <c r="B32" s="160">
        <v>26.0</v>
      </c>
      <c r="C32" s="161" t="str">
        <f>'3A 2025 - 2026 DATOS DEL ESTUDI'!B29</f>
        <v>Andriw Jelier Ortiz Rodríguez</v>
      </c>
      <c r="D32" s="162" t="s">
        <v>559</v>
      </c>
      <c r="E32" s="162" t="s">
        <v>559</v>
      </c>
      <c r="F32" s="162" t="s">
        <v>559</v>
      </c>
      <c r="G32" s="162" t="s">
        <v>559</v>
      </c>
      <c r="H32" s="162" t="s">
        <v>559</v>
      </c>
      <c r="I32" s="163"/>
      <c r="J32" s="162" t="s">
        <v>559</v>
      </c>
      <c r="K32" s="162"/>
      <c r="L32" s="163"/>
      <c r="M32" s="163"/>
      <c r="N32" s="162">
        <f t="shared" si="25"/>
        <v>6</v>
      </c>
      <c r="O32" s="164">
        <f t="shared" si="2"/>
        <v>1</v>
      </c>
      <c r="P32" s="165">
        <f t="shared" si="3"/>
        <v>0</v>
      </c>
      <c r="Q32" s="164">
        <f t="shared" si="4"/>
        <v>0</v>
      </c>
      <c r="R32" s="166">
        <f t="shared" si="5"/>
        <v>0</v>
      </c>
      <c r="S32" s="164">
        <f t="shared" si="6"/>
        <v>0</v>
      </c>
      <c r="T32" s="160">
        <v>26.0</v>
      </c>
      <c r="U32" s="161" t="str">
        <f t="shared" si="7"/>
        <v>Andriw Jelier Ortiz Rodríguez</v>
      </c>
      <c r="V32" s="162" t="s">
        <v>559</v>
      </c>
      <c r="W32" s="162" t="s">
        <v>559</v>
      </c>
      <c r="X32" s="120" t="s">
        <v>559</v>
      </c>
      <c r="Y32" s="120" t="s">
        <v>559</v>
      </c>
      <c r="Z32" s="120" t="s">
        <v>559</v>
      </c>
      <c r="AA32" s="162" t="s">
        <v>559</v>
      </c>
      <c r="AB32" s="162" t="s">
        <v>559</v>
      </c>
      <c r="AC32" s="162" t="s">
        <v>559</v>
      </c>
      <c r="AD32" s="163"/>
      <c r="AE32" s="163"/>
      <c r="AF32" s="163">
        <f t="shared" si="8"/>
        <v>8</v>
      </c>
      <c r="AG32" s="164">
        <f t="shared" si="9"/>
        <v>1</v>
      </c>
      <c r="AH32" s="166">
        <f t="shared" si="10"/>
        <v>0</v>
      </c>
      <c r="AI32" s="164">
        <f t="shared" si="11"/>
        <v>0</v>
      </c>
      <c r="AJ32" s="166">
        <f t="shared" si="12"/>
        <v>0</v>
      </c>
      <c r="AK32" s="164"/>
      <c r="AL32" s="404">
        <f t="shared" si="13"/>
        <v>32720987</v>
      </c>
      <c r="AM32" s="160">
        <v>26.0</v>
      </c>
      <c r="AN32" s="405" t="str">
        <f t="shared" si="14"/>
        <v>Andriw Jelier Ortiz Rodríguez</v>
      </c>
      <c r="AO32" s="484" t="s">
        <v>559</v>
      </c>
      <c r="AP32" s="296" t="s">
        <v>559</v>
      </c>
      <c r="AQ32" s="162" t="s">
        <v>559</v>
      </c>
      <c r="AR32" s="162" t="s">
        <v>559</v>
      </c>
      <c r="AS32" s="162" t="s">
        <v>559</v>
      </c>
      <c r="AT32" s="162"/>
      <c r="AU32" s="162" t="s">
        <v>578</v>
      </c>
      <c r="AV32" s="162"/>
      <c r="AW32" s="162"/>
      <c r="AX32" s="164"/>
      <c r="AY32" s="166">
        <f t="shared" si="15"/>
        <v>6</v>
      </c>
      <c r="AZ32" s="407" t="str">
        <f t="shared" si="16"/>
        <v/>
      </c>
      <c r="BA32" s="406">
        <f t="shared" si="17"/>
        <v>0</v>
      </c>
      <c r="BB32" s="406">
        <f t="shared" si="18"/>
        <v>0</v>
      </c>
      <c r="BC32" s="406">
        <f t="shared" si="19"/>
        <v>1</v>
      </c>
      <c r="BD32" s="406">
        <f t="shared" si="20"/>
        <v>0.125</v>
      </c>
      <c r="BE32" s="22">
        <f t="shared" si="21"/>
        <v>32720987</v>
      </c>
      <c r="BF32" s="411">
        <v>26.0</v>
      </c>
      <c r="BG32" s="405" t="str">
        <f t="shared" si="22"/>
        <v>Andriw Jelier Ortiz Rodríguez</v>
      </c>
      <c r="BH32" s="120"/>
      <c r="BI32" s="162"/>
      <c r="BJ32" s="120"/>
      <c r="BK32" s="120"/>
      <c r="BL32" s="120"/>
      <c r="BM32" s="471"/>
      <c r="BN32" s="408"/>
      <c r="BO32" s="120"/>
      <c r="BP32" s="120"/>
      <c r="BQ32" s="471"/>
      <c r="BR32" s="470">
        <f t="shared" si="23"/>
        <v>0</v>
      </c>
      <c r="BS32" s="164" t="str">
        <f t="shared" si="24"/>
        <v/>
      </c>
      <c r="BT32" s="414"/>
      <c r="BU32" s="414"/>
      <c r="BV32" s="414"/>
      <c r="BW32" s="414"/>
    </row>
    <row r="33" ht="30.0" customHeight="1">
      <c r="A33" s="160">
        <f>'3A 2025 - 2026 DATOS DEL ESTUDI'!N30</f>
        <v>32899290</v>
      </c>
      <c r="B33" s="160">
        <v>27.0</v>
      </c>
      <c r="C33" s="161" t="str">
        <f>'3A 2025 - 2026 DATOS DEL ESTUDI'!B30</f>
        <v>Dashley Nicole Peña García</v>
      </c>
      <c r="D33" s="162" t="s">
        <v>559</v>
      </c>
      <c r="E33" s="162" t="s">
        <v>559</v>
      </c>
      <c r="F33" s="162" t="s">
        <v>559</v>
      </c>
      <c r="G33" s="162" t="s">
        <v>559</v>
      </c>
      <c r="H33" s="162" t="s">
        <v>559</v>
      </c>
      <c r="I33" s="163"/>
      <c r="J33" s="162" t="s">
        <v>559</v>
      </c>
      <c r="K33" s="162"/>
      <c r="L33" s="163"/>
      <c r="M33" s="163"/>
      <c r="N33" s="162">
        <f t="shared" si="25"/>
        <v>6</v>
      </c>
      <c r="O33" s="164">
        <f t="shared" si="2"/>
        <v>1</v>
      </c>
      <c r="P33" s="165">
        <f t="shared" si="3"/>
        <v>0</v>
      </c>
      <c r="Q33" s="164">
        <f t="shared" si="4"/>
        <v>0</v>
      </c>
      <c r="R33" s="166">
        <f t="shared" si="5"/>
        <v>0</v>
      </c>
      <c r="S33" s="164">
        <f t="shared" si="6"/>
        <v>0</v>
      </c>
      <c r="T33" s="160">
        <v>27.0</v>
      </c>
      <c r="U33" s="161" t="str">
        <f t="shared" si="7"/>
        <v>Dashley Nicole Peña García</v>
      </c>
      <c r="V33" s="162" t="s">
        <v>579</v>
      </c>
      <c r="W33" s="162" t="s">
        <v>559</v>
      </c>
      <c r="X33" s="120" t="s">
        <v>559</v>
      </c>
      <c r="Y33" s="120" t="s">
        <v>559</v>
      </c>
      <c r="Z33" s="120" t="s">
        <v>559</v>
      </c>
      <c r="AA33" s="162" t="s">
        <v>559</v>
      </c>
      <c r="AB33" s="162" t="s">
        <v>559</v>
      </c>
      <c r="AC33" s="162" t="s">
        <v>559</v>
      </c>
      <c r="AD33" s="163"/>
      <c r="AE33" s="163"/>
      <c r="AF33" s="163">
        <f t="shared" si="8"/>
        <v>7</v>
      </c>
      <c r="AG33" s="164">
        <f t="shared" si="9"/>
        <v>0.875</v>
      </c>
      <c r="AH33" s="166">
        <f t="shared" si="10"/>
        <v>1</v>
      </c>
      <c r="AI33" s="164">
        <f t="shared" si="11"/>
        <v>0.125</v>
      </c>
      <c r="AJ33" s="166">
        <f t="shared" si="12"/>
        <v>0</v>
      </c>
      <c r="AK33" s="164"/>
      <c r="AL33" s="404">
        <f t="shared" si="13"/>
        <v>32899290</v>
      </c>
      <c r="AM33" s="160">
        <v>27.0</v>
      </c>
      <c r="AN33" s="405" t="str">
        <f t="shared" si="14"/>
        <v>Dashley Nicole Peña García</v>
      </c>
      <c r="AO33" s="485" t="s">
        <v>559</v>
      </c>
      <c r="AP33" s="293" t="s">
        <v>559</v>
      </c>
      <c r="AQ33" s="162" t="s">
        <v>559</v>
      </c>
      <c r="AR33" s="162" t="s">
        <v>559</v>
      </c>
      <c r="AS33" s="162" t="s">
        <v>559</v>
      </c>
      <c r="AT33" s="162"/>
      <c r="AU33" s="162" t="s">
        <v>559</v>
      </c>
      <c r="AV33" s="162"/>
      <c r="AW33" s="162"/>
      <c r="AX33" s="164"/>
      <c r="AY33" s="166">
        <f t="shared" si="15"/>
        <v>6</v>
      </c>
      <c r="AZ33" s="407" t="str">
        <f t="shared" si="16"/>
        <v/>
      </c>
      <c r="BA33" s="406">
        <f t="shared" si="17"/>
        <v>0</v>
      </c>
      <c r="BB33" s="406">
        <f t="shared" si="18"/>
        <v>0</v>
      </c>
      <c r="BC33" s="406">
        <f t="shared" si="19"/>
        <v>0</v>
      </c>
      <c r="BD33" s="406">
        <f t="shared" si="20"/>
        <v>0</v>
      </c>
      <c r="BE33" s="22">
        <f t="shared" si="21"/>
        <v>32899290</v>
      </c>
      <c r="BF33" s="193">
        <v>27.0</v>
      </c>
      <c r="BG33" s="405" t="str">
        <f t="shared" si="22"/>
        <v>Dashley Nicole Peña García</v>
      </c>
      <c r="BH33" s="120"/>
      <c r="BI33" s="162"/>
      <c r="BJ33" s="120"/>
      <c r="BK33" s="120"/>
      <c r="BL33" s="120"/>
      <c r="BM33" s="471"/>
      <c r="BN33" s="408"/>
      <c r="BO33" s="120"/>
      <c r="BP33" s="120"/>
      <c r="BQ33" s="471"/>
      <c r="BR33" s="470">
        <f t="shared" si="23"/>
        <v>0</v>
      </c>
      <c r="BS33" s="164" t="str">
        <f t="shared" si="24"/>
        <v/>
      </c>
      <c r="BT33" s="414"/>
      <c r="BU33" s="414"/>
      <c r="BV33" s="414"/>
      <c r="BW33" s="414"/>
    </row>
    <row r="34" ht="30.0" customHeight="1">
      <c r="A34" s="160">
        <f>'3A 2025 - 2026 DATOS DEL ESTUDI'!N31</f>
        <v>32607334</v>
      </c>
      <c r="B34" s="160">
        <v>28.0</v>
      </c>
      <c r="C34" s="161" t="str">
        <f>'3A 2025 - 2026 DATOS DEL ESTUDI'!B31</f>
        <v>Yesly  Peña Muñoz</v>
      </c>
      <c r="D34" s="162" t="s">
        <v>559</v>
      </c>
      <c r="E34" s="162" t="s">
        <v>559</v>
      </c>
      <c r="F34" s="162" t="s">
        <v>559</v>
      </c>
      <c r="G34" s="162" t="s">
        <v>559</v>
      </c>
      <c r="H34" s="162" t="s">
        <v>559</v>
      </c>
      <c r="I34" s="163"/>
      <c r="J34" s="162" t="s">
        <v>559</v>
      </c>
      <c r="K34" s="162"/>
      <c r="L34" s="163"/>
      <c r="M34" s="163"/>
      <c r="N34" s="162">
        <f t="shared" si="25"/>
        <v>6</v>
      </c>
      <c r="O34" s="164">
        <f t="shared" si="2"/>
        <v>1</v>
      </c>
      <c r="P34" s="165">
        <f t="shared" si="3"/>
        <v>0</v>
      </c>
      <c r="Q34" s="164">
        <f t="shared" si="4"/>
        <v>0</v>
      </c>
      <c r="R34" s="166">
        <f t="shared" si="5"/>
        <v>0</v>
      </c>
      <c r="S34" s="164">
        <f t="shared" si="6"/>
        <v>0</v>
      </c>
      <c r="T34" s="160">
        <v>28.0</v>
      </c>
      <c r="U34" s="161" t="str">
        <f t="shared" si="7"/>
        <v>Yesly  Peña Muñoz</v>
      </c>
      <c r="V34" s="162" t="s">
        <v>559</v>
      </c>
      <c r="W34" s="162" t="s">
        <v>559</v>
      </c>
      <c r="X34" s="120" t="s">
        <v>559</v>
      </c>
      <c r="Y34" s="120" t="s">
        <v>559</v>
      </c>
      <c r="Z34" s="120" t="s">
        <v>559</v>
      </c>
      <c r="AA34" s="162" t="s">
        <v>559</v>
      </c>
      <c r="AB34" s="162" t="s">
        <v>559</v>
      </c>
      <c r="AC34" s="162" t="s">
        <v>559</v>
      </c>
      <c r="AD34" s="163"/>
      <c r="AE34" s="163"/>
      <c r="AF34" s="163">
        <f t="shared" si="8"/>
        <v>8</v>
      </c>
      <c r="AG34" s="164">
        <f t="shared" si="9"/>
        <v>1</v>
      </c>
      <c r="AH34" s="166">
        <f t="shared" si="10"/>
        <v>0</v>
      </c>
      <c r="AI34" s="164">
        <f t="shared" si="11"/>
        <v>0</v>
      </c>
      <c r="AJ34" s="166">
        <f t="shared" si="12"/>
        <v>0</v>
      </c>
      <c r="AK34" s="164"/>
      <c r="AL34" s="404">
        <f t="shared" si="13"/>
        <v>32607334</v>
      </c>
      <c r="AM34" s="160">
        <v>28.0</v>
      </c>
      <c r="AN34" s="405" t="str">
        <f t="shared" si="14"/>
        <v>Yesly  Peña Muñoz</v>
      </c>
      <c r="AO34" s="484" t="s">
        <v>559</v>
      </c>
      <c r="AP34" s="296" t="s">
        <v>578</v>
      </c>
      <c r="AQ34" s="162" t="s">
        <v>559</v>
      </c>
      <c r="AR34" s="162" t="s">
        <v>559</v>
      </c>
      <c r="AS34" s="162" t="s">
        <v>559</v>
      </c>
      <c r="AT34" s="162"/>
      <c r="AU34" s="162" t="s">
        <v>559</v>
      </c>
      <c r="AV34" s="162"/>
      <c r="AW34" s="162"/>
      <c r="AX34" s="164"/>
      <c r="AY34" s="166">
        <f t="shared" si="15"/>
        <v>6</v>
      </c>
      <c r="AZ34" s="407" t="str">
        <f t="shared" si="16"/>
        <v/>
      </c>
      <c r="BA34" s="406">
        <f t="shared" si="17"/>
        <v>0</v>
      </c>
      <c r="BB34" s="406">
        <f t="shared" si="18"/>
        <v>0</v>
      </c>
      <c r="BC34" s="406">
        <f t="shared" si="19"/>
        <v>1</v>
      </c>
      <c r="BD34" s="406">
        <f t="shared" si="20"/>
        <v>0.125</v>
      </c>
      <c r="BE34" s="22">
        <f t="shared" si="21"/>
        <v>32607334</v>
      </c>
      <c r="BF34" s="411">
        <v>28.0</v>
      </c>
      <c r="BG34" s="405" t="str">
        <f t="shared" si="22"/>
        <v>Yesly  Peña Muñoz</v>
      </c>
      <c r="BH34" s="120"/>
      <c r="BI34" s="162"/>
      <c r="BJ34" s="120"/>
      <c r="BK34" s="120"/>
      <c r="BL34" s="120"/>
      <c r="BM34" s="471"/>
      <c r="BN34" s="408"/>
      <c r="BO34" s="120"/>
      <c r="BP34" s="120"/>
      <c r="BQ34" s="471"/>
      <c r="BR34" s="470">
        <f t="shared" si="23"/>
        <v>0</v>
      </c>
      <c r="BS34" s="164" t="str">
        <f t="shared" si="24"/>
        <v/>
      </c>
      <c r="BT34" s="414"/>
      <c r="BU34" s="414"/>
      <c r="BV34" s="414"/>
      <c r="BW34" s="414"/>
    </row>
    <row r="35" ht="30.0" customHeight="1">
      <c r="A35" s="160">
        <f>'3A 2025 - 2026 DATOS DEL ESTUDI'!N32</f>
        <v>32687351</v>
      </c>
      <c r="B35" s="160">
        <v>29.0</v>
      </c>
      <c r="C35" s="161" t="str">
        <f>'3A 2025 - 2026 DATOS DEL ESTUDI'!B32</f>
        <v>Wilbert  Peña Paulino</v>
      </c>
      <c r="D35" s="162" t="s">
        <v>559</v>
      </c>
      <c r="E35" s="162" t="s">
        <v>559</v>
      </c>
      <c r="F35" s="162" t="s">
        <v>559</v>
      </c>
      <c r="G35" s="162" t="s">
        <v>559</v>
      </c>
      <c r="H35" s="162" t="s">
        <v>559</v>
      </c>
      <c r="I35" s="163"/>
      <c r="J35" s="162" t="s">
        <v>559</v>
      </c>
      <c r="K35" s="162"/>
      <c r="L35" s="163"/>
      <c r="M35" s="163"/>
      <c r="N35" s="162">
        <f t="shared" si="25"/>
        <v>6</v>
      </c>
      <c r="O35" s="164">
        <f t="shared" si="2"/>
        <v>1</v>
      </c>
      <c r="P35" s="165">
        <f t="shared" si="3"/>
        <v>0</v>
      </c>
      <c r="Q35" s="164">
        <f t="shared" si="4"/>
        <v>0</v>
      </c>
      <c r="R35" s="166">
        <f t="shared" si="5"/>
        <v>0</v>
      </c>
      <c r="S35" s="164">
        <f t="shared" si="6"/>
        <v>0</v>
      </c>
      <c r="T35" s="160">
        <v>29.0</v>
      </c>
      <c r="U35" s="161" t="str">
        <f t="shared" si="7"/>
        <v>Wilbert  Peña Paulino</v>
      </c>
      <c r="V35" s="162" t="s">
        <v>559</v>
      </c>
      <c r="W35" s="162" t="s">
        <v>559</v>
      </c>
      <c r="X35" s="120" t="s">
        <v>559</v>
      </c>
      <c r="Y35" s="120" t="s">
        <v>559</v>
      </c>
      <c r="Z35" s="120" t="s">
        <v>559</v>
      </c>
      <c r="AA35" s="162" t="s">
        <v>559</v>
      </c>
      <c r="AB35" s="162" t="s">
        <v>559</v>
      </c>
      <c r="AC35" s="162" t="s">
        <v>559</v>
      </c>
      <c r="AD35" s="163"/>
      <c r="AE35" s="163"/>
      <c r="AF35" s="163">
        <f t="shared" si="8"/>
        <v>8</v>
      </c>
      <c r="AG35" s="164">
        <f t="shared" si="9"/>
        <v>1</v>
      </c>
      <c r="AH35" s="166">
        <f t="shared" si="10"/>
        <v>0</v>
      </c>
      <c r="AI35" s="164">
        <f t="shared" si="11"/>
        <v>0</v>
      </c>
      <c r="AJ35" s="166">
        <f t="shared" si="12"/>
        <v>0</v>
      </c>
      <c r="AK35" s="164"/>
      <c r="AL35" s="404">
        <f t="shared" si="13"/>
        <v>32687351</v>
      </c>
      <c r="AM35" s="160">
        <v>29.0</v>
      </c>
      <c r="AN35" s="405" t="str">
        <f t="shared" si="14"/>
        <v>Wilbert  Peña Paulino</v>
      </c>
      <c r="AO35" s="485" t="s">
        <v>559</v>
      </c>
      <c r="AP35" s="293" t="s">
        <v>559</v>
      </c>
      <c r="AQ35" s="162" t="s">
        <v>559</v>
      </c>
      <c r="AR35" s="162" t="s">
        <v>559</v>
      </c>
      <c r="AS35" s="162" t="s">
        <v>559</v>
      </c>
      <c r="AT35" s="162"/>
      <c r="AU35" s="162" t="s">
        <v>559</v>
      </c>
      <c r="AV35" s="162"/>
      <c r="AW35" s="162"/>
      <c r="AX35" s="164"/>
      <c r="AY35" s="166">
        <f t="shared" si="15"/>
        <v>6</v>
      </c>
      <c r="AZ35" s="407" t="str">
        <f t="shared" si="16"/>
        <v/>
      </c>
      <c r="BA35" s="406">
        <f t="shared" si="17"/>
        <v>0</v>
      </c>
      <c r="BB35" s="406">
        <f t="shared" si="18"/>
        <v>0</v>
      </c>
      <c r="BC35" s="406">
        <f t="shared" si="19"/>
        <v>0</v>
      </c>
      <c r="BD35" s="406">
        <f t="shared" si="20"/>
        <v>0</v>
      </c>
      <c r="BE35" s="22">
        <f t="shared" si="21"/>
        <v>32687351</v>
      </c>
      <c r="BF35" s="193">
        <v>29.0</v>
      </c>
      <c r="BG35" s="405" t="str">
        <f t="shared" si="22"/>
        <v>Wilbert  Peña Paulino</v>
      </c>
      <c r="BH35" s="120"/>
      <c r="BI35" s="162"/>
      <c r="BJ35" s="120"/>
      <c r="BK35" s="120"/>
      <c r="BL35" s="120"/>
      <c r="BM35" s="471"/>
      <c r="BN35" s="408"/>
      <c r="BO35" s="120"/>
      <c r="BP35" s="120"/>
      <c r="BQ35" s="471"/>
      <c r="BR35" s="470">
        <f t="shared" si="23"/>
        <v>0</v>
      </c>
      <c r="BS35" s="164" t="str">
        <f t="shared" si="24"/>
        <v/>
      </c>
      <c r="BT35" s="414"/>
      <c r="BU35" s="414"/>
      <c r="BV35" s="414"/>
      <c r="BW35" s="414"/>
    </row>
    <row r="36" ht="30.0" customHeight="1">
      <c r="A36" s="160">
        <f>'3A 2025 - 2026 DATOS DEL ESTUDI'!N33</f>
        <v>6445759</v>
      </c>
      <c r="B36" s="160">
        <v>30.0</v>
      </c>
      <c r="C36" s="161" t="str">
        <f>'3A 2025 - 2026 DATOS DEL ESTUDI'!B33</f>
        <v>Yonayry  Peña Santos</v>
      </c>
      <c r="D36" s="162" t="s">
        <v>559</v>
      </c>
      <c r="E36" s="162" t="s">
        <v>559</v>
      </c>
      <c r="F36" s="162" t="s">
        <v>578</v>
      </c>
      <c r="G36" s="162" t="s">
        <v>578</v>
      </c>
      <c r="H36" s="162" t="s">
        <v>559</v>
      </c>
      <c r="I36" s="163"/>
      <c r="J36" s="162" t="s">
        <v>559</v>
      </c>
      <c r="K36" s="162"/>
      <c r="L36" s="163"/>
      <c r="M36" s="163"/>
      <c r="N36" s="162">
        <f t="shared" si="25"/>
        <v>6</v>
      </c>
      <c r="O36" s="164">
        <f t="shared" si="2"/>
        <v>1</v>
      </c>
      <c r="P36" s="165">
        <f t="shared" si="3"/>
        <v>0</v>
      </c>
      <c r="Q36" s="164">
        <f t="shared" si="4"/>
        <v>0</v>
      </c>
      <c r="R36" s="166">
        <f t="shared" si="5"/>
        <v>2</v>
      </c>
      <c r="S36" s="164">
        <f t="shared" si="6"/>
        <v>0.3333333333</v>
      </c>
      <c r="T36" s="160">
        <v>30.0</v>
      </c>
      <c r="U36" s="161" t="str">
        <f t="shared" si="7"/>
        <v>Yonayry  Peña Santos</v>
      </c>
      <c r="V36" s="162" t="s">
        <v>579</v>
      </c>
      <c r="W36" s="162" t="s">
        <v>559</v>
      </c>
      <c r="X36" s="120" t="s">
        <v>559</v>
      </c>
      <c r="Y36" s="120" t="s">
        <v>559</v>
      </c>
      <c r="Z36" s="120" t="s">
        <v>559</v>
      </c>
      <c r="AA36" s="162" t="s">
        <v>559</v>
      </c>
      <c r="AB36" s="162" t="s">
        <v>559</v>
      </c>
      <c r="AC36" s="162" t="s">
        <v>559</v>
      </c>
      <c r="AD36" s="163"/>
      <c r="AE36" s="163"/>
      <c r="AF36" s="163">
        <f t="shared" si="8"/>
        <v>7</v>
      </c>
      <c r="AG36" s="164">
        <f t="shared" si="9"/>
        <v>0.875</v>
      </c>
      <c r="AH36" s="166">
        <f t="shared" si="10"/>
        <v>1</v>
      </c>
      <c r="AI36" s="164">
        <f t="shared" si="11"/>
        <v>0.125</v>
      </c>
      <c r="AJ36" s="166">
        <f t="shared" si="12"/>
        <v>0</v>
      </c>
      <c r="AK36" s="164"/>
      <c r="AL36" s="404">
        <f t="shared" si="13"/>
        <v>6445759</v>
      </c>
      <c r="AM36" s="160">
        <v>30.0</v>
      </c>
      <c r="AN36" s="405" t="str">
        <f t="shared" si="14"/>
        <v>Yonayry  Peña Santos</v>
      </c>
      <c r="AO36" s="484" t="s">
        <v>559</v>
      </c>
      <c r="AP36" s="296" t="s">
        <v>559</v>
      </c>
      <c r="AQ36" s="162" t="s">
        <v>559</v>
      </c>
      <c r="AR36" s="162" t="s">
        <v>579</v>
      </c>
      <c r="AS36" s="162" t="s">
        <v>559</v>
      </c>
      <c r="AT36" s="162"/>
      <c r="AU36" s="162" t="s">
        <v>559</v>
      </c>
      <c r="AV36" s="162"/>
      <c r="AW36" s="162"/>
      <c r="AX36" s="164"/>
      <c r="AY36" s="166">
        <f t="shared" si="15"/>
        <v>5</v>
      </c>
      <c r="AZ36" s="407" t="str">
        <f t="shared" si="16"/>
        <v/>
      </c>
      <c r="BA36" s="406">
        <f t="shared" si="17"/>
        <v>1</v>
      </c>
      <c r="BB36" s="406">
        <f t="shared" si="18"/>
        <v>0.125</v>
      </c>
      <c r="BC36" s="406">
        <f t="shared" si="19"/>
        <v>0</v>
      </c>
      <c r="BD36" s="406">
        <f t="shared" si="20"/>
        <v>0</v>
      </c>
      <c r="BE36" s="22">
        <f t="shared" si="21"/>
        <v>6445759</v>
      </c>
      <c r="BF36" s="411">
        <v>30.0</v>
      </c>
      <c r="BG36" s="405" t="str">
        <f t="shared" si="22"/>
        <v>Yonayry  Peña Santos</v>
      </c>
      <c r="BH36" s="120"/>
      <c r="BI36" s="162"/>
      <c r="BJ36" s="120"/>
      <c r="BK36" s="120"/>
      <c r="BL36" s="120"/>
      <c r="BM36" s="471"/>
      <c r="BN36" s="408"/>
      <c r="BO36" s="120"/>
      <c r="BP36" s="120"/>
      <c r="BQ36" s="471"/>
      <c r="BR36" s="470">
        <f t="shared" si="23"/>
        <v>0</v>
      </c>
      <c r="BS36" s="164" t="str">
        <f t="shared" si="24"/>
        <v/>
      </c>
      <c r="BT36" s="414"/>
      <c r="BU36" s="414"/>
      <c r="BV36" s="414"/>
      <c r="BW36" s="414"/>
    </row>
    <row r="37" ht="30.0" customHeight="1">
      <c r="A37" s="160">
        <f>'3A 2025 - 2026 DATOS DEL ESTUDI'!N34</f>
        <v>22023376</v>
      </c>
      <c r="B37" s="160">
        <v>31.0</v>
      </c>
      <c r="C37" s="161" t="str">
        <f>'3A 2025 - 2026 DATOS DEL ESTUDI'!B34</f>
        <v>Rossier Analiz Pérez Rodríguez</v>
      </c>
      <c r="D37" s="162" t="s">
        <v>559</v>
      </c>
      <c r="E37" s="162" t="s">
        <v>559</v>
      </c>
      <c r="F37" s="162" t="s">
        <v>578</v>
      </c>
      <c r="G37" s="162" t="s">
        <v>559</v>
      </c>
      <c r="H37" s="162" t="s">
        <v>580</v>
      </c>
      <c r="I37" s="163"/>
      <c r="J37" s="162" t="s">
        <v>559</v>
      </c>
      <c r="K37" s="162"/>
      <c r="L37" s="163"/>
      <c r="M37" s="163"/>
      <c r="N37" s="162">
        <f t="shared" si="25"/>
        <v>6</v>
      </c>
      <c r="O37" s="164">
        <f t="shared" si="2"/>
        <v>1</v>
      </c>
      <c r="P37" s="165">
        <f t="shared" si="3"/>
        <v>0</v>
      </c>
      <c r="Q37" s="164">
        <f t="shared" si="4"/>
        <v>0</v>
      </c>
      <c r="R37" s="166">
        <f t="shared" si="5"/>
        <v>1</v>
      </c>
      <c r="S37" s="164">
        <f t="shared" si="6"/>
        <v>0.1666666667</v>
      </c>
      <c r="T37" s="160">
        <v>31.0</v>
      </c>
      <c r="U37" s="161" t="str">
        <f t="shared" si="7"/>
        <v>Rossier Analiz Pérez Rodríguez</v>
      </c>
      <c r="V37" s="162" t="s">
        <v>559</v>
      </c>
      <c r="W37" s="162" t="s">
        <v>559</v>
      </c>
      <c r="X37" s="120" t="s">
        <v>559</v>
      </c>
      <c r="Y37" s="120" t="s">
        <v>559</v>
      </c>
      <c r="Z37" s="120" t="s">
        <v>559</v>
      </c>
      <c r="AA37" s="162" t="s">
        <v>559</v>
      </c>
      <c r="AB37" s="162" t="s">
        <v>559</v>
      </c>
      <c r="AC37" s="162" t="s">
        <v>559</v>
      </c>
      <c r="AD37" s="163"/>
      <c r="AE37" s="163"/>
      <c r="AF37" s="163">
        <f t="shared" si="8"/>
        <v>8</v>
      </c>
      <c r="AG37" s="164">
        <f t="shared" si="9"/>
        <v>1</v>
      </c>
      <c r="AH37" s="166">
        <f t="shared" si="10"/>
        <v>0</v>
      </c>
      <c r="AI37" s="164">
        <f t="shared" si="11"/>
        <v>0</v>
      </c>
      <c r="AJ37" s="166">
        <f t="shared" si="12"/>
        <v>0</v>
      </c>
      <c r="AK37" s="164"/>
      <c r="AL37" s="404">
        <f t="shared" si="13"/>
        <v>22023376</v>
      </c>
      <c r="AM37" s="160">
        <v>31.0</v>
      </c>
      <c r="AN37" s="405" t="str">
        <f t="shared" si="14"/>
        <v>Rossier Analiz Pérez Rodríguez</v>
      </c>
      <c r="AO37" s="485" t="s">
        <v>559</v>
      </c>
      <c r="AP37" s="293" t="s">
        <v>559</v>
      </c>
      <c r="AQ37" s="162" t="s">
        <v>559</v>
      </c>
      <c r="AR37" s="162" t="s">
        <v>559</v>
      </c>
      <c r="AS37" s="162" t="s">
        <v>559</v>
      </c>
      <c r="AT37" s="162"/>
      <c r="AU37" s="162" t="s">
        <v>559</v>
      </c>
      <c r="AV37" s="162"/>
      <c r="AW37" s="162"/>
      <c r="AX37" s="164"/>
      <c r="AY37" s="166">
        <f t="shared" si="15"/>
        <v>6</v>
      </c>
      <c r="AZ37" s="407" t="str">
        <f t="shared" si="16"/>
        <v/>
      </c>
      <c r="BA37" s="406">
        <f t="shared" si="17"/>
        <v>0</v>
      </c>
      <c r="BB37" s="406">
        <f t="shared" si="18"/>
        <v>0</v>
      </c>
      <c r="BC37" s="406">
        <f t="shared" si="19"/>
        <v>0</v>
      </c>
      <c r="BD37" s="406">
        <f t="shared" si="20"/>
        <v>0</v>
      </c>
      <c r="BE37" s="22">
        <f t="shared" si="21"/>
        <v>22023376</v>
      </c>
      <c r="BF37" s="193">
        <v>31.0</v>
      </c>
      <c r="BG37" s="405" t="str">
        <f t="shared" si="22"/>
        <v>Rossier Analiz Pérez Rodríguez</v>
      </c>
      <c r="BH37" s="120"/>
      <c r="BI37" s="162"/>
      <c r="BJ37" s="120"/>
      <c r="BK37" s="120"/>
      <c r="BL37" s="120"/>
      <c r="BM37" s="471"/>
      <c r="BN37" s="408"/>
      <c r="BO37" s="120"/>
      <c r="BP37" s="120"/>
      <c r="BQ37" s="471"/>
      <c r="BR37" s="470">
        <f t="shared" si="23"/>
        <v>0</v>
      </c>
      <c r="BS37" s="164" t="str">
        <f t="shared" si="24"/>
        <v/>
      </c>
      <c r="BT37" s="414"/>
      <c r="BU37" s="414"/>
      <c r="BV37" s="414"/>
      <c r="BW37" s="414"/>
    </row>
    <row r="38" ht="30.0" customHeight="1">
      <c r="A38" s="160">
        <f>'3A 2025 - 2026 DATOS DEL ESTUDI'!N35</f>
        <v>6925657</v>
      </c>
      <c r="B38" s="160">
        <v>32.0</v>
      </c>
      <c r="C38" s="161" t="str">
        <f>'3A 2025 - 2026 DATOS DEL ESTUDI'!B35</f>
        <v>Joseph Francisco Ramírez Espinosa</v>
      </c>
      <c r="D38" s="162" t="s">
        <v>559</v>
      </c>
      <c r="E38" s="162" t="s">
        <v>559</v>
      </c>
      <c r="F38" s="162" t="s">
        <v>559</v>
      </c>
      <c r="G38" s="162" t="s">
        <v>559</v>
      </c>
      <c r="H38" s="162" t="s">
        <v>559</v>
      </c>
      <c r="I38" s="163"/>
      <c r="J38" s="162" t="s">
        <v>559</v>
      </c>
      <c r="K38" s="162"/>
      <c r="L38" s="163"/>
      <c r="M38" s="163"/>
      <c r="N38" s="162">
        <f t="shared" si="25"/>
        <v>6</v>
      </c>
      <c r="O38" s="164">
        <f t="shared" si="2"/>
        <v>1</v>
      </c>
      <c r="P38" s="165">
        <f t="shared" si="3"/>
        <v>0</v>
      </c>
      <c r="Q38" s="164">
        <f t="shared" si="4"/>
        <v>0</v>
      </c>
      <c r="R38" s="166">
        <f t="shared" si="5"/>
        <v>0</v>
      </c>
      <c r="S38" s="164">
        <f t="shared" si="6"/>
        <v>0</v>
      </c>
      <c r="T38" s="160">
        <v>32.0</v>
      </c>
      <c r="U38" s="161" t="str">
        <f t="shared" si="7"/>
        <v>Joseph Francisco Ramírez Espinosa</v>
      </c>
      <c r="V38" s="162" t="s">
        <v>559</v>
      </c>
      <c r="W38" s="162" t="s">
        <v>578</v>
      </c>
      <c r="X38" s="120" t="s">
        <v>559</v>
      </c>
      <c r="Y38" s="120" t="s">
        <v>578</v>
      </c>
      <c r="Z38" s="120" t="s">
        <v>559</v>
      </c>
      <c r="AA38" s="162" t="s">
        <v>559</v>
      </c>
      <c r="AB38" s="162" t="s">
        <v>559</v>
      </c>
      <c r="AC38" s="162" t="s">
        <v>559</v>
      </c>
      <c r="AD38" s="163"/>
      <c r="AE38" s="163"/>
      <c r="AF38" s="163">
        <f t="shared" si="8"/>
        <v>8</v>
      </c>
      <c r="AG38" s="164">
        <f t="shared" si="9"/>
        <v>1</v>
      </c>
      <c r="AH38" s="166">
        <f t="shared" si="10"/>
        <v>0</v>
      </c>
      <c r="AI38" s="164">
        <f t="shared" si="11"/>
        <v>0</v>
      </c>
      <c r="AJ38" s="166">
        <f t="shared" si="12"/>
        <v>2</v>
      </c>
      <c r="AK38" s="164"/>
      <c r="AL38" s="404">
        <f t="shared" si="13"/>
        <v>6925657</v>
      </c>
      <c r="AM38" s="160">
        <v>32.0</v>
      </c>
      <c r="AN38" s="405" t="str">
        <f t="shared" si="14"/>
        <v>Joseph Francisco Ramírez Espinosa</v>
      </c>
      <c r="AO38" s="484" t="s">
        <v>559</v>
      </c>
      <c r="AP38" s="296" t="s">
        <v>559</v>
      </c>
      <c r="AQ38" s="162" t="s">
        <v>559</v>
      </c>
      <c r="AR38" s="162" t="s">
        <v>559</v>
      </c>
      <c r="AS38" s="162" t="s">
        <v>559</v>
      </c>
      <c r="AT38" s="162"/>
      <c r="AU38" s="162" t="s">
        <v>559</v>
      </c>
      <c r="AV38" s="162"/>
      <c r="AW38" s="162"/>
      <c r="AX38" s="164"/>
      <c r="AY38" s="166">
        <f t="shared" si="15"/>
        <v>6</v>
      </c>
      <c r="AZ38" s="407" t="str">
        <f t="shared" si="16"/>
        <v/>
      </c>
      <c r="BA38" s="406">
        <f t="shared" si="17"/>
        <v>0</v>
      </c>
      <c r="BB38" s="406">
        <f t="shared" si="18"/>
        <v>0</v>
      </c>
      <c r="BC38" s="406">
        <f t="shared" si="19"/>
        <v>0</v>
      </c>
      <c r="BD38" s="406">
        <f t="shared" si="20"/>
        <v>0</v>
      </c>
      <c r="BE38" s="22">
        <f t="shared" si="21"/>
        <v>6925657</v>
      </c>
      <c r="BF38" s="411">
        <v>32.0</v>
      </c>
      <c r="BG38" s="405" t="str">
        <f t="shared" si="22"/>
        <v>Joseph Francisco Ramírez Espinosa</v>
      </c>
      <c r="BH38" s="120"/>
      <c r="BI38" s="162"/>
      <c r="BJ38" s="120"/>
      <c r="BK38" s="120"/>
      <c r="BL38" s="120"/>
      <c r="BM38" s="471"/>
      <c r="BN38" s="408"/>
      <c r="BO38" s="120"/>
      <c r="BP38" s="120"/>
      <c r="BQ38" s="471"/>
      <c r="BR38" s="470">
        <f t="shared" si="23"/>
        <v>0</v>
      </c>
      <c r="BS38" s="164" t="str">
        <f t="shared" si="24"/>
        <v/>
      </c>
      <c r="BT38" s="414"/>
      <c r="BU38" s="414"/>
      <c r="BV38" s="414"/>
      <c r="BW38" s="414"/>
    </row>
    <row r="39" ht="30.0" customHeight="1">
      <c r="A39" s="160">
        <f>'3A 2025 - 2026 DATOS DEL ESTUDI'!N36</f>
        <v>12009792</v>
      </c>
      <c r="B39" s="160">
        <v>33.0</v>
      </c>
      <c r="C39" s="161" t="str">
        <f>'3A 2025 - 2026 DATOS DEL ESTUDI'!B36</f>
        <v>Yariel Alfonso Ramos</v>
      </c>
      <c r="D39" s="162" t="s">
        <v>579</v>
      </c>
      <c r="E39" s="162" t="s">
        <v>559</v>
      </c>
      <c r="F39" s="162" t="s">
        <v>559</v>
      </c>
      <c r="G39" s="162" t="s">
        <v>559</v>
      </c>
      <c r="H39" s="162" t="s">
        <v>559</v>
      </c>
      <c r="I39" s="163"/>
      <c r="J39" s="162" t="s">
        <v>559</v>
      </c>
      <c r="K39" s="162"/>
      <c r="L39" s="163"/>
      <c r="M39" s="163"/>
      <c r="N39" s="162">
        <f t="shared" si="25"/>
        <v>5</v>
      </c>
      <c r="O39" s="164">
        <f t="shared" si="2"/>
        <v>0.8333333333</v>
      </c>
      <c r="P39" s="165">
        <f t="shared" si="3"/>
        <v>1</v>
      </c>
      <c r="Q39" s="164">
        <f t="shared" si="4"/>
        <v>0.1666666667</v>
      </c>
      <c r="R39" s="166">
        <f t="shared" si="5"/>
        <v>0</v>
      </c>
      <c r="S39" s="164">
        <f t="shared" si="6"/>
        <v>0</v>
      </c>
      <c r="T39" s="160">
        <v>33.0</v>
      </c>
      <c r="U39" s="161" t="str">
        <f t="shared" si="7"/>
        <v>Yariel Alfonso Ramos</v>
      </c>
      <c r="V39" s="162" t="s">
        <v>559</v>
      </c>
      <c r="W39" s="162" t="s">
        <v>559</v>
      </c>
      <c r="X39" s="120" t="s">
        <v>578</v>
      </c>
      <c r="Y39" s="120" t="s">
        <v>559</v>
      </c>
      <c r="Z39" s="120" t="s">
        <v>559</v>
      </c>
      <c r="AA39" s="162" t="s">
        <v>559</v>
      </c>
      <c r="AB39" s="162" t="s">
        <v>559</v>
      </c>
      <c r="AC39" s="162" t="s">
        <v>579</v>
      </c>
      <c r="AD39" s="163"/>
      <c r="AE39" s="163"/>
      <c r="AF39" s="163">
        <f t="shared" si="8"/>
        <v>7</v>
      </c>
      <c r="AG39" s="164">
        <f t="shared" si="9"/>
        <v>0.875</v>
      </c>
      <c r="AH39" s="166">
        <f t="shared" si="10"/>
        <v>1</v>
      </c>
      <c r="AI39" s="164">
        <f t="shared" si="11"/>
        <v>0.125</v>
      </c>
      <c r="AJ39" s="166">
        <f t="shared" si="12"/>
        <v>1</v>
      </c>
      <c r="AK39" s="164"/>
      <c r="AL39" s="404">
        <f t="shared" si="13"/>
        <v>12009792</v>
      </c>
      <c r="AM39" s="160">
        <v>33.0</v>
      </c>
      <c r="AN39" s="405" t="str">
        <f t="shared" si="14"/>
        <v>Yariel Alfonso Ramos</v>
      </c>
      <c r="AO39" s="485" t="s">
        <v>559</v>
      </c>
      <c r="AP39" s="293" t="s">
        <v>559</v>
      </c>
      <c r="AQ39" s="162" t="s">
        <v>579</v>
      </c>
      <c r="AR39" s="162" t="s">
        <v>559</v>
      </c>
      <c r="AS39" s="162" t="s">
        <v>559</v>
      </c>
      <c r="AT39" s="162"/>
      <c r="AU39" s="162" t="s">
        <v>578</v>
      </c>
      <c r="AV39" s="162"/>
      <c r="AW39" s="162"/>
      <c r="AX39" s="164"/>
      <c r="AY39" s="166">
        <f t="shared" si="15"/>
        <v>5</v>
      </c>
      <c r="AZ39" s="407" t="str">
        <f t="shared" si="16"/>
        <v/>
      </c>
      <c r="BA39" s="406">
        <f t="shared" si="17"/>
        <v>1</v>
      </c>
      <c r="BB39" s="406">
        <f t="shared" si="18"/>
        <v>0.125</v>
      </c>
      <c r="BC39" s="406">
        <f t="shared" si="19"/>
        <v>1</v>
      </c>
      <c r="BD39" s="406">
        <f t="shared" si="20"/>
        <v>0.125</v>
      </c>
      <c r="BE39" s="22">
        <f t="shared" si="21"/>
        <v>12009792</v>
      </c>
      <c r="BF39" s="193">
        <v>33.0</v>
      </c>
      <c r="BG39" s="405" t="str">
        <f t="shared" si="22"/>
        <v>Yariel Alfonso Ramos</v>
      </c>
      <c r="BH39" s="120"/>
      <c r="BI39" s="162"/>
      <c r="BJ39" s="120"/>
      <c r="BK39" s="120"/>
      <c r="BL39" s="120"/>
      <c r="BM39" s="471"/>
      <c r="BN39" s="408"/>
      <c r="BO39" s="120"/>
      <c r="BP39" s="120"/>
      <c r="BQ39" s="471"/>
      <c r="BR39" s="470">
        <f t="shared" si="23"/>
        <v>0</v>
      </c>
      <c r="BS39" s="164" t="str">
        <f t="shared" si="24"/>
        <v/>
      </c>
      <c r="BT39" s="414"/>
      <c r="BU39" s="414"/>
      <c r="BV39" s="414"/>
      <c r="BW39" s="414"/>
    </row>
    <row r="40" ht="30.0" customHeight="1">
      <c r="A40" s="160">
        <f>'3A 2025 - 2026 DATOS DEL ESTUDI'!N37</f>
        <v>32790184</v>
      </c>
      <c r="B40" s="160">
        <v>34.0</v>
      </c>
      <c r="C40" s="161" t="str">
        <f>'3A 2025 - 2026 DATOS DEL ESTUDI'!B37</f>
        <v>Carlos David Rodríguez Almánzar</v>
      </c>
      <c r="D40" s="162" t="s">
        <v>559</v>
      </c>
      <c r="E40" s="162" t="s">
        <v>559</v>
      </c>
      <c r="F40" s="162" t="s">
        <v>578</v>
      </c>
      <c r="G40" s="162" t="s">
        <v>559</v>
      </c>
      <c r="H40" s="162" t="s">
        <v>559</v>
      </c>
      <c r="I40" s="163"/>
      <c r="J40" s="162" t="s">
        <v>559</v>
      </c>
      <c r="K40" s="162"/>
      <c r="L40" s="163"/>
      <c r="M40" s="163"/>
      <c r="N40" s="162">
        <f t="shared" si="25"/>
        <v>6</v>
      </c>
      <c r="O40" s="164">
        <f t="shared" si="2"/>
        <v>1</v>
      </c>
      <c r="P40" s="165">
        <f t="shared" si="3"/>
        <v>0</v>
      </c>
      <c r="Q40" s="164">
        <f t="shared" si="4"/>
        <v>0</v>
      </c>
      <c r="R40" s="166">
        <f t="shared" si="5"/>
        <v>1</v>
      </c>
      <c r="S40" s="164">
        <f t="shared" si="6"/>
        <v>0.1666666667</v>
      </c>
      <c r="T40" s="160">
        <v>34.0</v>
      </c>
      <c r="U40" s="161" t="str">
        <f t="shared" si="7"/>
        <v>Carlos David Rodríguez Almánzar</v>
      </c>
      <c r="V40" s="162" t="s">
        <v>578</v>
      </c>
      <c r="W40" s="162" t="s">
        <v>559</v>
      </c>
      <c r="X40" s="120" t="s">
        <v>559</v>
      </c>
      <c r="Y40" s="120" t="s">
        <v>559</v>
      </c>
      <c r="Z40" s="120" t="s">
        <v>559</v>
      </c>
      <c r="AA40" s="162" t="s">
        <v>559</v>
      </c>
      <c r="AB40" s="162" t="s">
        <v>559</v>
      </c>
      <c r="AC40" s="162" t="s">
        <v>559</v>
      </c>
      <c r="AD40" s="163"/>
      <c r="AE40" s="163"/>
      <c r="AF40" s="163">
        <f t="shared" si="8"/>
        <v>8</v>
      </c>
      <c r="AG40" s="164">
        <f t="shared" si="9"/>
        <v>1</v>
      </c>
      <c r="AH40" s="166">
        <f t="shared" si="10"/>
        <v>0</v>
      </c>
      <c r="AI40" s="164">
        <f t="shared" si="11"/>
        <v>0</v>
      </c>
      <c r="AJ40" s="166">
        <f t="shared" si="12"/>
        <v>1</v>
      </c>
      <c r="AK40" s="164"/>
      <c r="AL40" s="404">
        <f t="shared" si="13"/>
        <v>32790184</v>
      </c>
      <c r="AM40" s="160">
        <v>34.0</v>
      </c>
      <c r="AN40" s="405" t="str">
        <f t="shared" si="14"/>
        <v>Carlos David Rodríguez Almánzar</v>
      </c>
      <c r="AO40" s="484" t="s">
        <v>559</v>
      </c>
      <c r="AP40" s="296" t="s">
        <v>559</v>
      </c>
      <c r="AQ40" s="162" t="s">
        <v>559</v>
      </c>
      <c r="AR40" s="162" t="s">
        <v>559</v>
      </c>
      <c r="AS40" s="162" t="s">
        <v>559</v>
      </c>
      <c r="AT40" s="162"/>
      <c r="AU40" s="162" t="s">
        <v>559</v>
      </c>
      <c r="AV40" s="162"/>
      <c r="AW40" s="162"/>
      <c r="AX40" s="164"/>
      <c r="AY40" s="166">
        <f t="shared" si="15"/>
        <v>6</v>
      </c>
      <c r="AZ40" s="407" t="str">
        <f t="shared" si="16"/>
        <v/>
      </c>
      <c r="BA40" s="406">
        <f t="shared" si="17"/>
        <v>0</v>
      </c>
      <c r="BB40" s="406">
        <f t="shared" si="18"/>
        <v>0</v>
      </c>
      <c r="BC40" s="406">
        <f t="shared" si="19"/>
        <v>0</v>
      </c>
      <c r="BD40" s="406">
        <f t="shared" si="20"/>
        <v>0</v>
      </c>
      <c r="BE40" s="22">
        <f t="shared" si="21"/>
        <v>32790184</v>
      </c>
      <c r="BF40" s="411">
        <v>34.0</v>
      </c>
      <c r="BG40" s="405" t="str">
        <f t="shared" si="22"/>
        <v>Carlos David Rodríguez Almánzar</v>
      </c>
      <c r="BH40" s="120"/>
      <c r="BI40" s="162"/>
      <c r="BJ40" s="120"/>
      <c r="BK40" s="120"/>
      <c r="BL40" s="120"/>
      <c r="BM40" s="471"/>
      <c r="BN40" s="408"/>
      <c r="BO40" s="120"/>
      <c r="BP40" s="120"/>
      <c r="BQ40" s="471"/>
      <c r="BR40" s="470">
        <f t="shared" si="23"/>
        <v>0</v>
      </c>
      <c r="BS40" s="164" t="str">
        <f t="shared" si="24"/>
        <v/>
      </c>
      <c r="BT40" s="414"/>
      <c r="BU40" s="414"/>
      <c r="BV40" s="414"/>
      <c r="BW40" s="414"/>
    </row>
    <row r="41" ht="30.0" customHeight="1">
      <c r="A41" s="160">
        <f>'3A 2025 - 2026 DATOS DEL ESTUDI'!N38</f>
        <v>32790393</v>
      </c>
      <c r="B41" s="160">
        <v>35.0</v>
      </c>
      <c r="C41" s="161" t="str">
        <f>'3A 2025 - 2026 DATOS DEL ESTUDI'!B38</f>
        <v>Darianni  Santos Medina</v>
      </c>
      <c r="D41" s="162" t="s">
        <v>559</v>
      </c>
      <c r="E41" s="162" t="s">
        <v>559</v>
      </c>
      <c r="F41" s="162" t="s">
        <v>559</v>
      </c>
      <c r="G41" s="162" t="s">
        <v>559</v>
      </c>
      <c r="H41" s="162" t="s">
        <v>559</v>
      </c>
      <c r="I41" s="163"/>
      <c r="J41" s="162" t="s">
        <v>559</v>
      </c>
      <c r="K41" s="162"/>
      <c r="L41" s="163"/>
      <c r="M41" s="163"/>
      <c r="N41" s="162">
        <f t="shared" si="25"/>
        <v>6</v>
      </c>
      <c r="O41" s="164">
        <f t="shared" si="2"/>
        <v>1</v>
      </c>
      <c r="P41" s="165">
        <f t="shared" si="3"/>
        <v>0</v>
      </c>
      <c r="Q41" s="164">
        <f t="shared" si="4"/>
        <v>0</v>
      </c>
      <c r="R41" s="166">
        <f t="shared" si="5"/>
        <v>0</v>
      </c>
      <c r="S41" s="164">
        <f t="shared" si="6"/>
        <v>0</v>
      </c>
      <c r="T41" s="160">
        <v>35.0</v>
      </c>
      <c r="U41" s="161" t="str">
        <f t="shared" si="7"/>
        <v>Darianni  Santos Medina</v>
      </c>
      <c r="V41" s="162" t="s">
        <v>578</v>
      </c>
      <c r="W41" s="162" t="s">
        <v>578</v>
      </c>
      <c r="X41" s="120" t="s">
        <v>559</v>
      </c>
      <c r="Y41" s="120" t="s">
        <v>559</v>
      </c>
      <c r="Z41" s="120" t="s">
        <v>559</v>
      </c>
      <c r="AA41" s="162" t="s">
        <v>578</v>
      </c>
      <c r="AB41" s="162" t="s">
        <v>559</v>
      </c>
      <c r="AC41" s="162" t="s">
        <v>578</v>
      </c>
      <c r="AD41" s="163"/>
      <c r="AE41" s="163"/>
      <c r="AF41" s="163">
        <f t="shared" si="8"/>
        <v>7</v>
      </c>
      <c r="AG41" s="164">
        <f t="shared" si="9"/>
        <v>0.875</v>
      </c>
      <c r="AH41" s="166">
        <f t="shared" si="10"/>
        <v>0</v>
      </c>
      <c r="AI41" s="164">
        <f t="shared" si="11"/>
        <v>0</v>
      </c>
      <c r="AJ41" s="166">
        <f t="shared" si="12"/>
        <v>4</v>
      </c>
      <c r="AK41" s="164"/>
      <c r="AL41" s="404">
        <f t="shared" si="13"/>
        <v>32790393</v>
      </c>
      <c r="AM41" s="160">
        <v>35.0</v>
      </c>
      <c r="AN41" s="405" t="str">
        <f t="shared" si="14"/>
        <v>Darianni  Santos Medina</v>
      </c>
      <c r="AO41" s="485" t="s">
        <v>559</v>
      </c>
      <c r="AP41" s="293" t="s">
        <v>559</v>
      </c>
      <c r="AQ41" s="162" t="s">
        <v>559</v>
      </c>
      <c r="AR41" s="162" t="s">
        <v>559</v>
      </c>
      <c r="AS41" s="162" t="s">
        <v>559</v>
      </c>
      <c r="AT41" s="162"/>
      <c r="AU41" s="162" t="s">
        <v>559</v>
      </c>
      <c r="AV41" s="162"/>
      <c r="AW41" s="162"/>
      <c r="AX41" s="164"/>
      <c r="AY41" s="166">
        <f t="shared" si="15"/>
        <v>6</v>
      </c>
      <c r="AZ41" s="407" t="str">
        <f t="shared" si="16"/>
        <v/>
      </c>
      <c r="BA41" s="406">
        <f t="shared" si="17"/>
        <v>0</v>
      </c>
      <c r="BB41" s="406">
        <f t="shared" si="18"/>
        <v>0</v>
      </c>
      <c r="BC41" s="406">
        <f t="shared" si="19"/>
        <v>0</v>
      </c>
      <c r="BD41" s="406">
        <f t="shared" si="20"/>
        <v>0</v>
      </c>
      <c r="BE41" s="22">
        <f t="shared" si="21"/>
        <v>32790393</v>
      </c>
      <c r="BF41" s="193">
        <v>35.0</v>
      </c>
      <c r="BG41" s="405" t="str">
        <f t="shared" si="22"/>
        <v>Darianni  Santos Medina</v>
      </c>
      <c r="BH41" s="120"/>
      <c r="BI41" s="162"/>
      <c r="BJ41" s="120"/>
      <c r="BK41" s="120"/>
      <c r="BL41" s="120"/>
      <c r="BM41" s="471"/>
      <c r="BN41" s="408"/>
      <c r="BO41" s="120"/>
      <c r="BP41" s="120"/>
      <c r="BQ41" s="471"/>
      <c r="BR41" s="470">
        <f t="shared" si="23"/>
        <v>0</v>
      </c>
      <c r="BS41" s="164" t="str">
        <f t="shared" si="24"/>
        <v/>
      </c>
      <c r="BT41" s="414"/>
      <c r="BU41" s="414"/>
      <c r="BV41" s="414"/>
      <c r="BW41" s="414"/>
    </row>
    <row r="42" ht="30.0" customHeight="1">
      <c r="A42" s="160">
        <f>'3A 2025 - 2026 DATOS DEL ESTUDI'!N39</f>
        <v>6947490</v>
      </c>
      <c r="B42" s="160">
        <v>36.0</v>
      </c>
      <c r="C42" s="161" t="str">
        <f>'3A 2025 - 2026 DATOS DEL ESTUDI'!B39</f>
        <v>Rosyeli Carolina Tavarez  Reyes</v>
      </c>
      <c r="D42" s="162" t="s">
        <v>559</v>
      </c>
      <c r="E42" s="162" t="s">
        <v>559</v>
      </c>
      <c r="F42" s="162" t="s">
        <v>578</v>
      </c>
      <c r="G42" s="162" t="s">
        <v>559</v>
      </c>
      <c r="H42" s="162" t="s">
        <v>559</v>
      </c>
      <c r="I42" s="163"/>
      <c r="J42" s="162" t="s">
        <v>559</v>
      </c>
      <c r="K42" s="162"/>
      <c r="L42" s="163"/>
      <c r="M42" s="163"/>
      <c r="N42" s="162">
        <f t="shared" si="25"/>
        <v>6</v>
      </c>
      <c r="O42" s="164">
        <f t="shared" si="2"/>
        <v>1</v>
      </c>
      <c r="P42" s="165">
        <f t="shared" si="3"/>
        <v>0</v>
      </c>
      <c r="Q42" s="164">
        <f t="shared" si="4"/>
        <v>0</v>
      </c>
      <c r="R42" s="166">
        <f t="shared" si="5"/>
        <v>1</v>
      </c>
      <c r="S42" s="164">
        <f t="shared" si="6"/>
        <v>0.1666666667</v>
      </c>
      <c r="T42" s="160">
        <v>36.0</v>
      </c>
      <c r="U42" s="161" t="str">
        <f t="shared" si="7"/>
        <v>Rosyeli Carolina Tavarez  Reyes</v>
      </c>
      <c r="V42" s="162" t="s">
        <v>578</v>
      </c>
      <c r="W42" s="162" t="s">
        <v>578</v>
      </c>
      <c r="X42" s="120" t="s">
        <v>559</v>
      </c>
      <c r="Y42" s="120" t="s">
        <v>559</v>
      </c>
      <c r="Z42" s="120" t="s">
        <v>559</v>
      </c>
      <c r="AA42" s="162" t="s">
        <v>559</v>
      </c>
      <c r="AB42" s="162" t="s">
        <v>559</v>
      </c>
      <c r="AC42" s="162" t="s">
        <v>559</v>
      </c>
      <c r="AD42" s="163"/>
      <c r="AE42" s="163"/>
      <c r="AF42" s="163">
        <f t="shared" si="8"/>
        <v>8</v>
      </c>
      <c r="AG42" s="164">
        <f t="shared" si="9"/>
        <v>1</v>
      </c>
      <c r="AH42" s="166">
        <f t="shared" si="10"/>
        <v>0</v>
      </c>
      <c r="AI42" s="164">
        <f t="shared" si="11"/>
        <v>0</v>
      </c>
      <c r="AJ42" s="166">
        <f t="shared" si="12"/>
        <v>2</v>
      </c>
      <c r="AK42" s="164"/>
      <c r="AL42" s="404">
        <f t="shared" si="13"/>
        <v>6947490</v>
      </c>
      <c r="AM42" s="160">
        <v>36.0</v>
      </c>
      <c r="AN42" s="405" t="str">
        <f t="shared" si="14"/>
        <v>Rosyeli Carolina Tavarez  Reyes</v>
      </c>
      <c r="AO42" s="484" t="s">
        <v>559</v>
      </c>
      <c r="AP42" s="296" t="s">
        <v>559</v>
      </c>
      <c r="AQ42" s="162" t="s">
        <v>559</v>
      </c>
      <c r="AR42" s="162" t="s">
        <v>559</v>
      </c>
      <c r="AS42" s="162" t="s">
        <v>559</v>
      </c>
      <c r="AT42" s="162"/>
      <c r="AU42" s="162" t="s">
        <v>559</v>
      </c>
      <c r="AV42" s="162"/>
      <c r="AW42" s="162"/>
      <c r="AX42" s="164"/>
      <c r="AY42" s="166">
        <f t="shared" si="15"/>
        <v>6</v>
      </c>
      <c r="AZ42" s="407" t="str">
        <f t="shared" si="16"/>
        <v/>
      </c>
      <c r="BA42" s="406">
        <f t="shared" si="17"/>
        <v>0</v>
      </c>
      <c r="BB42" s="406">
        <f t="shared" si="18"/>
        <v>0</v>
      </c>
      <c r="BC42" s="406">
        <f t="shared" si="19"/>
        <v>0</v>
      </c>
      <c r="BD42" s="406">
        <f t="shared" si="20"/>
        <v>0</v>
      </c>
      <c r="BE42" s="22">
        <f t="shared" si="21"/>
        <v>6947490</v>
      </c>
      <c r="BF42" s="411">
        <v>36.0</v>
      </c>
      <c r="BG42" s="405" t="str">
        <f t="shared" si="22"/>
        <v>Rosyeli Carolina Tavarez  Reyes</v>
      </c>
      <c r="BH42" s="120"/>
      <c r="BI42" s="162"/>
      <c r="BJ42" s="120"/>
      <c r="BK42" s="120"/>
      <c r="BL42" s="120"/>
      <c r="BM42" s="471"/>
      <c r="BN42" s="408"/>
      <c r="BO42" s="120"/>
      <c r="BP42" s="120"/>
      <c r="BQ42" s="471"/>
      <c r="BR42" s="470">
        <f t="shared" si="23"/>
        <v>0</v>
      </c>
      <c r="BS42" s="164" t="str">
        <f t="shared" si="24"/>
        <v/>
      </c>
      <c r="BT42" s="414"/>
      <c r="BU42" s="414"/>
      <c r="BV42" s="414"/>
      <c r="BW42" s="414"/>
    </row>
    <row r="43" ht="30.0" customHeight="1">
      <c r="A43" s="160">
        <f>'3A 2025 - 2026 DATOS DEL ESTUDI'!N40</f>
        <v>32590071</v>
      </c>
      <c r="B43" s="160">
        <v>37.0</v>
      </c>
      <c r="C43" s="161" t="str">
        <f>'3A 2025 - 2026 DATOS DEL ESTUDI'!B40</f>
        <v>Melani  Taveras Bautista</v>
      </c>
      <c r="D43" s="162" t="s">
        <v>559</v>
      </c>
      <c r="E43" s="162" t="s">
        <v>559</v>
      </c>
      <c r="F43" s="162" t="s">
        <v>559</v>
      </c>
      <c r="G43" s="162" t="s">
        <v>559</v>
      </c>
      <c r="H43" s="162" t="s">
        <v>559</v>
      </c>
      <c r="I43" s="163"/>
      <c r="J43" s="162" t="s">
        <v>559</v>
      </c>
      <c r="K43" s="162"/>
      <c r="L43" s="163"/>
      <c r="M43" s="163"/>
      <c r="N43" s="162">
        <f t="shared" si="25"/>
        <v>6</v>
      </c>
      <c r="O43" s="164">
        <f t="shared" si="2"/>
        <v>1</v>
      </c>
      <c r="P43" s="165">
        <f t="shared" si="3"/>
        <v>0</v>
      </c>
      <c r="Q43" s="164">
        <f t="shared" si="4"/>
        <v>0</v>
      </c>
      <c r="R43" s="166">
        <f t="shared" si="5"/>
        <v>0</v>
      </c>
      <c r="S43" s="164">
        <f t="shared" si="6"/>
        <v>0</v>
      </c>
      <c r="T43" s="160">
        <v>37.0</v>
      </c>
      <c r="U43" s="161" t="str">
        <f t="shared" si="7"/>
        <v>Melani  Taveras Bautista</v>
      </c>
      <c r="V43" s="162" t="s">
        <v>578</v>
      </c>
      <c r="W43" s="162" t="s">
        <v>578</v>
      </c>
      <c r="X43" s="120" t="s">
        <v>559</v>
      </c>
      <c r="Y43" s="120" t="s">
        <v>559</v>
      </c>
      <c r="Z43" s="120" t="s">
        <v>559</v>
      </c>
      <c r="AA43" s="162" t="s">
        <v>559</v>
      </c>
      <c r="AB43" s="162" t="s">
        <v>559</v>
      </c>
      <c r="AC43" s="162" t="s">
        <v>559</v>
      </c>
      <c r="AD43" s="163"/>
      <c r="AE43" s="163"/>
      <c r="AF43" s="163">
        <f t="shared" si="8"/>
        <v>8</v>
      </c>
      <c r="AG43" s="164">
        <f t="shared" si="9"/>
        <v>1</v>
      </c>
      <c r="AH43" s="166">
        <f t="shared" si="10"/>
        <v>0</v>
      </c>
      <c r="AI43" s="164">
        <f t="shared" si="11"/>
        <v>0</v>
      </c>
      <c r="AJ43" s="166">
        <f t="shared" si="12"/>
        <v>2</v>
      </c>
      <c r="AK43" s="164"/>
      <c r="AL43" s="404">
        <f t="shared" si="13"/>
        <v>32590071</v>
      </c>
      <c r="AM43" s="160">
        <v>37.0</v>
      </c>
      <c r="AN43" s="405" t="str">
        <f t="shared" si="14"/>
        <v>Melani  Taveras Bautista</v>
      </c>
      <c r="AO43" s="485" t="s">
        <v>559</v>
      </c>
      <c r="AP43" s="293" t="s">
        <v>559</v>
      </c>
      <c r="AQ43" s="162" t="s">
        <v>559</v>
      </c>
      <c r="AR43" s="162" t="s">
        <v>559</v>
      </c>
      <c r="AS43" s="162" t="s">
        <v>559</v>
      </c>
      <c r="AT43" s="162"/>
      <c r="AU43" s="162" t="s">
        <v>559</v>
      </c>
      <c r="AV43" s="162"/>
      <c r="AW43" s="162"/>
      <c r="AX43" s="164"/>
      <c r="AY43" s="166">
        <f t="shared" si="15"/>
        <v>6</v>
      </c>
      <c r="AZ43" s="407" t="str">
        <f t="shared" si="16"/>
        <v/>
      </c>
      <c r="BA43" s="406">
        <f t="shared" si="17"/>
        <v>0</v>
      </c>
      <c r="BB43" s="406">
        <f t="shared" si="18"/>
        <v>0</v>
      </c>
      <c r="BC43" s="406">
        <f t="shared" si="19"/>
        <v>0</v>
      </c>
      <c r="BD43" s="406">
        <f t="shared" si="20"/>
        <v>0</v>
      </c>
      <c r="BE43" s="22">
        <f t="shared" si="21"/>
        <v>32590071</v>
      </c>
      <c r="BF43" s="193">
        <v>37.0</v>
      </c>
      <c r="BG43" s="405" t="str">
        <f t="shared" si="22"/>
        <v>Melani  Taveras Bautista</v>
      </c>
      <c r="BH43" s="120"/>
      <c r="BI43" s="162"/>
      <c r="BJ43" s="120"/>
      <c r="BK43" s="120"/>
      <c r="BL43" s="120"/>
      <c r="BM43" s="471"/>
      <c r="BN43" s="408"/>
      <c r="BO43" s="120"/>
      <c r="BP43" s="120"/>
      <c r="BQ43" s="471"/>
      <c r="BR43" s="470">
        <f t="shared" si="23"/>
        <v>0</v>
      </c>
      <c r="BS43" s="164" t="str">
        <f t="shared" si="24"/>
        <v/>
      </c>
      <c r="BT43" s="414"/>
      <c r="BU43" s="414"/>
      <c r="BV43" s="414"/>
      <c r="BW43" s="414"/>
    </row>
    <row r="44" ht="30.0" customHeight="1">
      <c r="A44" s="160">
        <f>'3A 2025 - 2026 DATOS DEL ESTUDI'!N41</f>
        <v>32790609</v>
      </c>
      <c r="B44" s="160">
        <v>38.0</v>
      </c>
      <c r="C44" s="161" t="str">
        <f>'3A 2025 - 2026 DATOS DEL ESTUDI'!B41</f>
        <v>Arianny  Tejada Guzmán</v>
      </c>
      <c r="D44" s="162" t="s">
        <v>559</v>
      </c>
      <c r="E44" s="162" t="s">
        <v>559</v>
      </c>
      <c r="F44" s="162" t="s">
        <v>559</v>
      </c>
      <c r="G44" s="162" t="s">
        <v>559</v>
      </c>
      <c r="H44" s="162" t="s">
        <v>559</v>
      </c>
      <c r="I44" s="163"/>
      <c r="J44" s="162" t="s">
        <v>559</v>
      </c>
      <c r="K44" s="162"/>
      <c r="L44" s="163"/>
      <c r="M44" s="163"/>
      <c r="N44" s="162">
        <f t="shared" si="25"/>
        <v>6</v>
      </c>
      <c r="O44" s="164">
        <f t="shared" si="2"/>
        <v>1</v>
      </c>
      <c r="P44" s="165">
        <f t="shared" si="3"/>
        <v>0</v>
      </c>
      <c r="Q44" s="164">
        <f t="shared" si="4"/>
        <v>0</v>
      </c>
      <c r="R44" s="166">
        <f t="shared" si="5"/>
        <v>0</v>
      </c>
      <c r="S44" s="164">
        <f t="shared" si="6"/>
        <v>0</v>
      </c>
      <c r="T44" s="160">
        <v>38.0</v>
      </c>
      <c r="U44" s="161" t="str">
        <f t="shared" si="7"/>
        <v>Arianny  Tejada Guzmán</v>
      </c>
      <c r="V44" s="162" t="s">
        <v>578</v>
      </c>
      <c r="W44" s="162" t="s">
        <v>578</v>
      </c>
      <c r="X44" s="120" t="s">
        <v>559</v>
      </c>
      <c r="Y44" s="120" t="s">
        <v>559</v>
      </c>
      <c r="Z44" s="120" t="s">
        <v>559</v>
      </c>
      <c r="AA44" s="162" t="s">
        <v>559</v>
      </c>
      <c r="AB44" s="162" t="s">
        <v>559</v>
      </c>
      <c r="AC44" s="162" t="s">
        <v>559</v>
      </c>
      <c r="AD44" s="163"/>
      <c r="AE44" s="163"/>
      <c r="AF44" s="163">
        <f t="shared" si="8"/>
        <v>8</v>
      </c>
      <c r="AG44" s="164">
        <f t="shared" si="9"/>
        <v>1</v>
      </c>
      <c r="AH44" s="166">
        <f t="shared" si="10"/>
        <v>0</v>
      </c>
      <c r="AI44" s="164">
        <f t="shared" si="11"/>
        <v>0</v>
      </c>
      <c r="AJ44" s="166">
        <f t="shared" si="12"/>
        <v>2</v>
      </c>
      <c r="AK44" s="164"/>
      <c r="AL44" s="404">
        <f t="shared" si="13"/>
        <v>32790609</v>
      </c>
      <c r="AM44" s="160">
        <v>38.0</v>
      </c>
      <c r="AN44" s="405" t="str">
        <f t="shared" si="14"/>
        <v>Arianny  Tejada Guzmán</v>
      </c>
      <c r="AO44" s="484" t="s">
        <v>559</v>
      </c>
      <c r="AP44" s="296" t="s">
        <v>559</v>
      </c>
      <c r="AQ44" s="162" t="s">
        <v>559</v>
      </c>
      <c r="AR44" s="162" t="s">
        <v>559</v>
      </c>
      <c r="AS44" s="162" t="s">
        <v>559</v>
      </c>
      <c r="AT44" s="162"/>
      <c r="AU44" s="162" t="s">
        <v>559</v>
      </c>
      <c r="AV44" s="162"/>
      <c r="AW44" s="162"/>
      <c r="AX44" s="164"/>
      <c r="AY44" s="166">
        <f t="shared" si="15"/>
        <v>6</v>
      </c>
      <c r="AZ44" s="407" t="str">
        <f t="shared" si="16"/>
        <v/>
      </c>
      <c r="BA44" s="406">
        <f t="shared" si="17"/>
        <v>0</v>
      </c>
      <c r="BB44" s="406">
        <f t="shared" si="18"/>
        <v>0</v>
      </c>
      <c r="BC44" s="406">
        <f t="shared" si="19"/>
        <v>0</v>
      </c>
      <c r="BD44" s="406">
        <f t="shared" si="20"/>
        <v>0</v>
      </c>
      <c r="BE44" s="22">
        <f t="shared" si="21"/>
        <v>32790609</v>
      </c>
      <c r="BF44" s="411">
        <v>38.0</v>
      </c>
      <c r="BG44" s="405" t="str">
        <f t="shared" si="22"/>
        <v>Arianny  Tejada Guzmán</v>
      </c>
      <c r="BH44" s="120"/>
      <c r="BI44" s="162"/>
      <c r="BJ44" s="120"/>
      <c r="BK44" s="120"/>
      <c r="BL44" s="120"/>
      <c r="BM44" s="471"/>
      <c r="BN44" s="408"/>
      <c r="BO44" s="120"/>
      <c r="BP44" s="120"/>
      <c r="BQ44" s="471"/>
      <c r="BR44" s="470">
        <f t="shared" si="23"/>
        <v>0</v>
      </c>
      <c r="BS44" s="164" t="str">
        <f t="shared" si="24"/>
        <v/>
      </c>
      <c r="BT44" s="414"/>
      <c r="BU44" s="414"/>
      <c r="BV44" s="414"/>
      <c r="BW44" s="414"/>
    </row>
    <row r="45" ht="30.0" customHeight="1">
      <c r="A45" s="160">
        <f>'3A 2025 - 2026 DATOS DEL ESTUDI'!N42</f>
        <v>6758894</v>
      </c>
      <c r="B45" s="160">
        <v>39.0</v>
      </c>
      <c r="C45" s="161" t="str">
        <f>'3A 2025 - 2026 DATOS DEL ESTUDI'!B42</f>
        <v>Jeilyn Aliah Tejada</v>
      </c>
      <c r="D45" s="162" t="s">
        <v>559</v>
      </c>
      <c r="E45" s="162" t="s">
        <v>559</v>
      </c>
      <c r="F45" s="162" t="s">
        <v>559</v>
      </c>
      <c r="G45" s="162" t="s">
        <v>559</v>
      </c>
      <c r="H45" s="162" t="s">
        <v>559</v>
      </c>
      <c r="I45" s="163"/>
      <c r="J45" s="162" t="s">
        <v>559</v>
      </c>
      <c r="K45" s="162"/>
      <c r="L45" s="163"/>
      <c r="M45" s="163"/>
      <c r="N45" s="162">
        <f t="shared" si="25"/>
        <v>6</v>
      </c>
      <c r="O45" s="164">
        <f t="shared" si="2"/>
        <v>1</v>
      </c>
      <c r="P45" s="165">
        <f t="shared" si="3"/>
        <v>0</v>
      </c>
      <c r="Q45" s="164">
        <f t="shared" si="4"/>
        <v>0</v>
      </c>
      <c r="R45" s="166">
        <f t="shared" si="5"/>
        <v>0</v>
      </c>
      <c r="S45" s="164">
        <f t="shared" si="6"/>
        <v>0</v>
      </c>
      <c r="T45" s="160">
        <v>39.0</v>
      </c>
      <c r="U45" s="161" t="str">
        <f t="shared" si="7"/>
        <v>Jeilyn Aliah Tejada</v>
      </c>
      <c r="V45" s="162" t="s">
        <v>578</v>
      </c>
      <c r="W45" s="162" t="s">
        <v>559</v>
      </c>
      <c r="X45" s="120" t="s">
        <v>559</v>
      </c>
      <c r="Y45" s="120" t="s">
        <v>559</v>
      </c>
      <c r="Z45" s="120" t="s">
        <v>559</v>
      </c>
      <c r="AA45" s="162" t="s">
        <v>559</v>
      </c>
      <c r="AB45" s="162" t="s">
        <v>579</v>
      </c>
      <c r="AC45" s="162" t="s">
        <v>559</v>
      </c>
      <c r="AD45" s="163"/>
      <c r="AE45" s="163"/>
      <c r="AF45" s="163">
        <f t="shared" si="8"/>
        <v>7</v>
      </c>
      <c r="AG45" s="164">
        <f t="shared" si="9"/>
        <v>0.875</v>
      </c>
      <c r="AH45" s="166">
        <f t="shared" si="10"/>
        <v>1</v>
      </c>
      <c r="AI45" s="164">
        <f t="shared" si="11"/>
        <v>0.125</v>
      </c>
      <c r="AJ45" s="166">
        <f t="shared" si="12"/>
        <v>1</v>
      </c>
      <c r="AK45" s="164"/>
      <c r="AL45" s="404">
        <f t="shared" si="13"/>
        <v>6758894</v>
      </c>
      <c r="AM45" s="160">
        <v>39.0</v>
      </c>
      <c r="AN45" s="405" t="str">
        <f t="shared" si="14"/>
        <v>Jeilyn Aliah Tejada</v>
      </c>
      <c r="AO45" s="485" t="s">
        <v>559</v>
      </c>
      <c r="AP45" s="293" t="s">
        <v>559</v>
      </c>
      <c r="AQ45" s="162" t="s">
        <v>559</v>
      </c>
      <c r="AR45" s="162" t="s">
        <v>559</v>
      </c>
      <c r="AS45" s="162" t="s">
        <v>559</v>
      </c>
      <c r="AT45" s="162"/>
      <c r="AU45" s="162" t="s">
        <v>578</v>
      </c>
      <c r="AV45" s="162"/>
      <c r="AW45" s="162"/>
      <c r="AX45" s="164"/>
      <c r="AY45" s="166">
        <f t="shared" si="15"/>
        <v>6</v>
      </c>
      <c r="AZ45" s="407" t="str">
        <f t="shared" si="16"/>
        <v/>
      </c>
      <c r="BA45" s="406">
        <f t="shared" si="17"/>
        <v>0</v>
      </c>
      <c r="BB45" s="406">
        <f t="shared" si="18"/>
        <v>0</v>
      </c>
      <c r="BC45" s="406">
        <f t="shared" si="19"/>
        <v>1</v>
      </c>
      <c r="BD45" s="406">
        <f t="shared" si="20"/>
        <v>0.125</v>
      </c>
      <c r="BE45" s="22">
        <f t="shared" si="21"/>
        <v>6758894</v>
      </c>
      <c r="BF45" s="193">
        <v>39.0</v>
      </c>
      <c r="BG45" s="405" t="str">
        <f t="shared" si="22"/>
        <v>Jeilyn Aliah Tejada</v>
      </c>
      <c r="BH45" s="120"/>
      <c r="BI45" s="162"/>
      <c r="BJ45" s="120"/>
      <c r="BK45" s="120"/>
      <c r="BL45" s="120"/>
      <c r="BM45" s="471"/>
      <c r="BN45" s="408"/>
      <c r="BO45" s="120"/>
      <c r="BP45" s="120"/>
      <c r="BQ45" s="471"/>
      <c r="BR45" s="470">
        <f t="shared" si="23"/>
        <v>0</v>
      </c>
      <c r="BS45" s="164" t="str">
        <f t="shared" si="24"/>
        <v/>
      </c>
      <c r="BT45" s="414"/>
      <c r="BU45" s="414"/>
      <c r="BV45" s="414"/>
      <c r="BW45" s="414"/>
    </row>
    <row r="46" ht="30.0" customHeight="1">
      <c r="A46" s="160">
        <f>'3A 2025 - 2026 DATOS DEL ESTUDI'!N43</f>
        <v>32718082</v>
      </c>
      <c r="B46" s="160">
        <v>40.0</v>
      </c>
      <c r="C46" s="161" t="str">
        <f>'3A 2025 - 2026 DATOS DEL ESTUDI'!B43</f>
        <v>Rosenny  Ureña Arias</v>
      </c>
      <c r="D46" s="162" t="s">
        <v>559</v>
      </c>
      <c r="E46" s="162" t="s">
        <v>559</v>
      </c>
      <c r="F46" s="162" t="s">
        <v>559</v>
      </c>
      <c r="G46" s="162" t="s">
        <v>559</v>
      </c>
      <c r="H46" s="162" t="s">
        <v>559</v>
      </c>
      <c r="I46" s="163"/>
      <c r="J46" s="162" t="s">
        <v>559</v>
      </c>
      <c r="K46" s="162"/>
      <c r="L46" s="163"/>
      <c r="M46" s="163"/>
      <c r="N46" s="162">
        <f t="shared" si="25"/>
        <v>6</v>
      </c>
      <c r="O46" s="164">
        <f t="shared" si="2"/>
        <v>1</v>
      </c>
      <c r="P46" s="165">
        <f t="shared" si="3"/>
        <v>0</v>
      </c>
      <c r="Q46" s="164">
        <f t="shared" si="4"/>
        <v>0</v>
      </c>
      <c r="R46" s="166">
        <f t="shared" si="5"/>
        <v>0</v>
      </c>
      <c r="S46" s="164">
        <f t="shared" si="6"/>
        <v>0</v>
      </c>
      <c r="T46" s="160">
        <v>40.0</v>
      </c>
      <c r="U46" s="161" t="str">
        <f t="shared" si="7"/>
        <v>Rosenny  Ureña Arias</v>
      </c>
      <c r="V46" s="162" t="s">
        <v>578</v>
      </c>
      <c r="W46" s="162" t="s">
        <v>578</v>
      </c>
      <c r="X46" s="120" t="s">
        <v>578</v>
      </c>
      <c r="Y46" s="120" t="s">
        <v>578</v>
      </c>
      <c r="Z46" s="120" t="s">
        <v>578</v>
      </c>
      <c r="AA46" s="162" t="s">
        <v>559</v>
      </c>
      <c r="AB46" s="162" t="s">
        <v>579</v>
      </c>
      <c r="AC46" s="162" t="s">
        <v>559</v>
      </c>
      <c r="AD46" s="163"/>
      <c r="AE46" s="163"/>
      <c r="AF46" s="163">
        <f t="shared" si="8"/>
        <v>6</v>
      </c>
      <c r="AG46" s="164">
        <f t="shared" si="9"/>
        <v>0.75</v>
      </c>
      <c r="AH46" s="166">
        <f t="shared" si="10"/>
        <v>1</v>
      </c>
      <c r="AI46" s="164">
        <f t="shared" si="11"/>
        <v>0.125</v>
      </c>
      <c r="AJ46" s="166">
        <f t="shared" si="12"/>
        <v>5</v>
      </c>
      <c r="AK46" s="164"/>
      <c r="AL46" s="404">
        <f t="shared" si="13"/>
        <v>32718082</v>
      </c>
      <c r="AM46" s="160">
        <v>40.0</v>
      </c>
      <c r="AN46" s="405" t="str">
        <f t="shared" si="14"/>
        <v>Rosenny  Ureña Arias</v>
      </c>
      <c r="AO46" s="484" t="s">
        <v>559</v>
      </c>
      <c r="AP46" s="296" t="s">
        <v>559</v>
      </c>
      <c r="AQ46" s="162" t="s">
        <v>559</v>
      </c>
      <c r="AR46" s="162" t="s">
        <v>559</v>
      </c>
      <c r="AS46" s="162" t="s">
        <v>559</v>
      </c>
      <c r="AT46" s="162"/>
      <c r="AU46" s="162" t="s">
        <v>559</v>
      </c>
      <c r="AV46" s="162"/>
      <c r="AW46" s="162"/>
      <c r="AX46" s="164"/>
      <c r="AY46" s="166">
        <f t="shared" si="15"/>
        <v>6</v>
      </c>
      <c r="AZ46" s="407" t="str">
        <f t="shared" si="16"/>
        <v/>
      </c>
      <c r="BA46" s="406">
        <f t="shared" si="17"/>
        <v>0</v>
      </c>
      <c r="BB46" s="406">
        <f t="shared" si="18"/>
        <v>0</v>
      </c>
      <c r="BC46" s="406">
        <f t="shared" si="19"/>
        <v>0</v>
      </c>
      <c r="BD46" s="406">
        <f t="shared" si="20"/>
        <v>0</v>
      </c>
      <c r="BE46" s="22">
        <f t="shared" si="21"/>
        <v>32718082</v>
      </c>
      <c r="BF46" s="193">
        <v>40.0</v>
      </c>
      <c r="BG46" s="405" t="str">
        <f t="shared" si="22"/>
        <v>Rosenny  Ureña Arias</v>
      </c>
      <c r="BH46" s="120"/>
      <c r="BI46" s="162"/>
      <c r="BJ46" s="120"/>
      <c r="BK46" s="120"/>
      <c r="BL46" s="120"/>
      <c r="BM46" s="471"/>
      <c r="BN46" s="408"/>
      <c r="BO46" s="120"/>
      <c r="BP46" s="120"/>
      <c r="BQ46" s="471"/>
      <c r="BR46" s="470">
        <f t="shared" si="23"/>
        <v>0</v>
      </c>
      <c r="BS46" s="164" t="str">
        <f t="shared" si="24"/>
        <v/>
      </c>
      <c r="BT46" s="414"/>
      <c r="BU46" s="414"/>
      <c r="BV46" s="414"/>
      <c r="BW46" s="414"/>
    </row>
    <row r="47" ht="30.0" customHeight="1">
      <c r="A47" s="160">
        <f>'3A 2025 - 2026 DATOS DEL ESTUDI'!N44</f>
        <v>6963146</v>
      </c>
      <c r="B47" s="160">
        <v>41.0</v>
      </c>
      <c r="C47" s="161" t="str">
        <f>'3A 2025 - 2026 DATOS DEL ESTUDI'!B44</f>
        <v>Jonathan  De Jesús Valerio Felipe</v>
      </c>
      <c r="D47" s="162" t="s">
        <v>559</v>
      </c>
      <c r="E47" s="162" t="s">
        <v>559</v>
      </c>
      <c r="F47" s="162" t="s">
        <v>559</v>
      </c>
      <c r="G47" s="162" t="s">
        <v>559</v>
      </c>
      <c r="H47" s="162" t="s">
        <v>559</v>
      </c>
      <c r="I47" s="163"/>
      <c r="J47" s="162" t="s">
        <v>559</v>
      </c>
      <c r="K47" s="162"/>
      <c r="L47" s="163"/>
      <c r="M47" s="163"/>
      <c r="N47" s="162">
        <f t="shared" si="25"/>
        <v>6</v>
      </c>
      <c r="O47" s="164">
        <f t="shared" si="2"/>
        <v>1</v>
      </c>
      <c r="P47" s="165">
        <f t="shared" si="3"/>
        <v>0</v>
      </c>
      <c r="Q47" s="164">
        <f t="shared" si="4"/>
        <v>0</v>
      </c>
      <c r="R47" s="166">
        <f t="shared" si="5"/>
        <v>0</v>
      </c>
      <c r="S47" s="164">
        <f t="shared" si="6"/>
        <v>0</v>
      </c>
      <c r="T47" s="160">
        <v>41.0</v>
      </c>
      <c r="U47" s="161" t="str">
        <f t="shared" si="7"/>
        <v>Jonathan  De Jesús Valerio Felipe</v>
      </c>
      <c r="V47" s="162" t="s">
        <v>559</v>
      </c>
      <c r="W47" s="162" t="s">
        <v>559</v>
      </c>
      <c r="X47" s="120" t="s">
        <v>579</v>
      </c>
      <c r="Y47" s="120" t="s">
        <v>559</v>
      </c>
      <c r="Z47" s="120" t="s">
        <v>559</v>
      </c>
      <c r="AA47" s="162" t="s">
        <v>559</v>
      </c>
      <c r="AB47" s="162" t="s">
        <v>559</v>
      </c>
      <c r="AC47" s="162" t="s">
        <v>559</v>
      </c>
      <c r="AD47" s="163"/>
      <c r="AE47" s="163"/>
      <c r="AF47" s="163">
        <f t="shared" si="8"/>
        <v>7</v>
      </c>
      <c r="AG47" s="164">
        <f t="shared" si="9"/>
        <v>0.875</v>
      </c>
      <c r="AH47" s="417"/>
      <c r="AI47" s="418"/>
      <c r="AJ47" s="417"/>
      <c r="AK47" s="418"/>
      <c r="AL47" s="35"/>
      <c r="AM47" s="160">
        <v>41.0</v>
      </c>
      <c r="AN47" s="419"/>
      <c r="AO47" s="485" t="s">
        <v>559</v>
      </c>
      <c r="AP47" s="293" t="s">
        <v>559</v>
      </c>
      <c r="AQ47" s="162" t="s">
        <v>559</v>
      </c>
      <c r="AR47" s="162" t="s">
        <v>559</v>
      </c>
      <c r="AS47" s="162" t="s">
        <v>559</v>
      </c>
      <c r="AT47" s="162"/>
      <c r="AU47" s="162" t="s">
        <v>559</v>
      </c>
      <c r="AV47" s="162"/>
      <c r="AW47" s="162"/>
      <c r="AX47" s="164"/>
      <c r="AY47" s="166">
        <f t="shared" si="15"/>
        <v>6</v>
      </c>
      <c r="AZ47" s="407" t="str">
        <f t="shared" si="16"/>
        <v/>
      </c>
      <c r="BA47" s="406">
        <f t="shared" si="17"/>
        <v>0</v>
      </c>
      <c r="BB47" s="406">
        <f t="shared" si="18"/>
        <v>0</v>
      </c>
      <c r="BC47" s="406">
        <f t="shared" si="19"/>
        <v>0</v>
      </c>
      <c r="BD47" s="406">
        <f t="shared" si="20"/>
        <v>0</v>
      </c>
      <c r="BE47" s="22">
        <f t="shared" si="21"/>
        <v>6963146</v>
      </c>
      <c r="BF47" s="193">
        <v>41.0</v>
      </c>
      <c r="BG47" s="405" t="str">
        <f t="shared" si="22"/>
        <v>Jonathan  De Jesús Valerio Felipe</v>
      </c>
      <c r="BH47" s="120"/>
      <c r="BI47" s="162"/>
      <c r="BJ47" s="120"/>
      <c r="BK47" s="120"/>
      <c r="BL47" s="120"/>
      <c r="BM47" s="471"/>
      <c r="BN47" s="408"/>
      <c r="BO47" s="120"/>
      <c r="BP47" s="120"/>
      <c r="BQ47" s="471"/>
      <c r="BR47" s="470">
        <f t="shared" si="23"/>
        <v>0</v>
      </c>
      <c r="BS47" s="164" t="str">
        <f t="shared" si="24"/>
        <v/>
      </c>
    </row>
    <row r="48" ht="30.0" customHeight="1">
      <c r="A48" s="160">
        <f>'3A 2025 - 2026 DATOS DEL ESTUDI'!N45</f>
        <v>33608163</v>
      </c>
      <c r="B48" s="160">
        <v>42.0</v>
      </c>
      <c r="C48" s="161" t="str">
        <f>'3A 2025 - 2026 DATOS DEL ESTUDI'!B45</f>
        <v>Crisleydi  Turbí</v>
      </c>
      <c r="D48" s="162" t="s">
        <v>559</v>
      </c>
      <c r="E48" s="162" t="s">
        <v>559</v>
      </c>
      <c r="F48" s="162" t="s">
        <v>579</v>
      </c>
      <c r="G48" s="162" t="s">
        <v>579</v>
      </c>
      <c r="H48" s="162" t="s">
        <v>559</v>
      </c>
      <c r="I48" s="163"/>
      <c r="J48" s="162" t="s">
        <v>559</v>
      </c>
      <c r="K48" s="162"/>
      <c r="L48" s="163"/>
      <c r="M48" s="163"/>
      <c r="N48" s="162">
        <f t="shared" si="25"/>
        <v>4</v>
      </c>
      <c r="O48" s="164">
        <f t="shared" si="2"/>
        <v>0.6666666667</v>
      </c>
      <c r="P48" s="165">
        <f t="shared" si="3"/>
        <v>2</v>
      </c>
      <c r="Q48" s="164">
        <f t="shared" si="4"/>
        <v>0.3333333333</v>
      </c>
      <c r="R48" s="166">
        <f t="shared" si="5"/>
        <v>0</v>
      </c>
      <c r="S48" s="164">
        <f t="shared" si="6"/>
        <v>0</v>
      </c>
      <c r="T48" s="160">
        <v>42.0</v>
      </c>
      <c r="U48" s="161" t="str">
        <f t="shared" si="7"/>
        <v>Crisleydi  Turbí</v>
      </c>
      <c r="V48" s="162" t="s">
        <v>559</v>
      </c>
      <c r="W48" s="162" t="s">
        <v>559</v>
      </c>
      <c r="X48" s="120" t="s">
        <v>559</v>
      </c>
      <c r="Y48" s="120" t="s">
        <v>559</v>
      </c>
      <c r="Z48" s="120" t="s">
        <v>559</v>
      </c>
      <c r="AA48" s="162" t="s">
        <v>559</v>
      </c>
      <c r="AB48" s="162" t="s">
        <v>559</v>
      </c>
      <c r="AC48" s="162" t="s">
        <v>559</v>
      </c>
      <c r="AD48" s="163"/>
      <c r="AE48" s="163"/>
      <c r="AF48" s="163">
        <f t="shared" si="8"/>
        <v>8</v>
      </c>
      <c r="AG48" s="164">
        <f t="shared" si="9"/>
        <v>1</v>
      </c>
      <c r="AH48" s="417"/>
      <c r="AI48" s="418"/>
      <c r="AJ48" s="417"/>
      <c r="AK48" s="418"/>
      <c r="AL48" s="35"/>
      <c r="AM48" s="160">
        <v>42.0</v>
      </c>
      <c r="AN48" s="419"/>
      <c r="AO48" s="484" t="s">
        <v>559</v>
      </c>
      <c r="AP48" s="296" t="s">
        <v>559</v>
      </c>
      <c r="AQ48" s="162" t="s">
        <v>559</v>
      </c>
      <c r="AR48" s="162" t="s">
        <v>559</v>
      </c>
      <c r="AS48" s="162" t="s">
        <v>559</v>
      </c>
      <c r="AT48" s="162"/>
      <c r="AU48" s="162" t="s">
        <v>559</v>
      </c>
      <c r="AV48" s="162"/>
      <c r="AW48" s="162"/>
      <c r="AX48" s="164"/>
      <c r="AY48" s="166">
        <f t="shared" si="15"/>
        <v>6</v>
      </c>
      <c r="AZ48" s="407" t="str">
        <f t="shared" si="16"/>
        <v/>
      </c>
      <c r="BA48" s="406">
        <f t="shared" si="17"/>
        <v>0</v>
      </c>
      <c r="BB48" s="406">
        <f t="shared" si="18"/>
        <v>0</v>
      </c>
      <c r="BC48" s="406">
        <f t="shared" si="19"/>
        <v>0</v>
      </c>
      <c r="BD48" s="406">
        <f t="shared" si="20"/>
        <v>0</v>
      </c>
      <c r="BE48" s="22">
        <f t="shared" si="21"/>
        <v>33608163</v>
      </c>
      <c r="BF48" s="193">
        <v>42.0</v>
      </c>
      <c r="BG48" s="405" t="str">
        <f t="shared" si="22"/>
        <v>Crisleydi  Turbí</v>
      </c>
      <c r="BH48" s="120"/>
      <c r="BI48" s="162"/>
      <c r="BJ48" s="120"/>
      <c r="BK48" s="120"/>
      <c r="BL48" s="120"/>
      <c r="BM48" s="471"/>
      <c r="BN48" s="408"/>
      <c r="BO48" s="120"/>
      <c r="BP48" s="120"/>
      <c r="BQ48" s="471"/>
      <c r="BR48" s="470">
        <f t="shared" si="23"/>
        <v>0</v>
      </c>
      <c r="BS48" s="164" t="str">
        <f t="shared" si="24"/>
        <v/>
      </c>
    </row>
    <row r="49" ht="30.0" customHeight="1">
      <c r="A49" s="160">
        <f>'3A 2025 - 2026 DATOS DEL ESTUDI'!N46</f>
        <v>32642782</v>
      </c>
      <c r="B49" s="160">
        <v>43.0</v>
      </c>
      <c r="C49" s="161" t="str">
        <f>'3A 2025 - 2026 DATOS DEL ESTUDI'!B46</f>
        <v>Jhoangel Rafael Vargas Ulloa</v>
      </c>
      <c r="D49" s="162" t="s">
        <v>579</v>
      </c>
      <c r="E49" s="162" t="s">
        <v>579</v>
      </c>
      <c r="F49" s="162" t="s">
        <v>579</v>
      </c>
      <c r="G49" s="162" t="s">
        <v>579</v>
      </c>
      <c r="H49" s="162" t="s">
        <v>559</v>
      </c>
      <c r="I49" s="163"/>
      <c r="J49" s="162" t="s">
        <v>579</v>
      </c>
      <c r="K49" s="162"/>
      <c r="L49" s="163"/>
      <c r="M49" s="163"/>
      <c r="N49" s="162">
        <f t="shared" si="25"/>
        <v>1</v>
      </c>
      <c r="O49" s="164">
        <f t="shared" si="2"/>
        <v>0.1666666667</v>
      </c>
      <c r="P49" s="165">
        <f t="shared" si="3"/>
        <v>5</v>
      </c>
      <c r="Q49" s="164">
        <f t="shared" si="4"/>
        <v>0.8333333333</v>
      </c>
      <c r="R49" s="166">
        <f t="shared" si="5"/>
        <v>0</v>
      </c>
      <c r="S49" s="164">
        <f t="shared" si="6"/>
        <v>0</v>
      </c>
      <c r="T49" s="160">
        <v>43.0</v>
      </c>
      <c r="U49" s="161" t="str">
        <f t="shared" si="7"/>
        <v>Jhoangel Rafael Vargas Ulloa</v>
      </c>
      <c r="V49" s="162" t="s">
        <v>559</v>
      </c>
      <c r="W49" s="162" t="s">
        <v>559</v>
      </c>
      <c r="X49" s="120" t="s">
        <v>559</v>
      </c>
      <c r="Y49" s="120" t="s">
        <v>559</v>
      </c>
      <c r="Z49" s="120" t="s">
        <v>559</v>
      </c>
      <c r="AA49" s="162" t="s">
        <v>579</v>
      </c>
      <c r="AB49" s="162" t="s">
        <v>559</v>
      </c>
      <c r="AC49" s="162" t="s">
        <v>579</v>
      </c>
      <c r="AD49" s="163"/>
      <c r="AE49" s="163"/>
      <c r="AF49" s="163">
        <f t="shared" si="8"/>
        <v>6</v>
      </c>
      <c r="AG49" s="164">
        <f t="shared" si="9"/>
        <v>0.75</v>
      </c>
      <c r="AH49" s="417"/>
      <c r="AI49" s="418"/>
      <c r="AJ49" s="417"/>
      <c r="AK49" s="418"/>
      <c r="AL49" s="35"/>
      <c r="AM49" s="160">
        <v>43.0</v>
      </c>
      <c r="AN49" s="419"/>
      <c r="AO49" s="485" t="s">
        <v>559</v>
      </c>
      <c r="AP49" s="293" t="s">
        <v>559</v>
      </c>
      <c r="AQ49" s="162" t="s">
        <v>559</v>
      </c>
      <c r="AR49" s="162" t="s">
        <v>559</v>
      </c>
      <c r="AS49" s="162" t="s">
        <v>559</v>
      </c>
      <c r="AT49" s="162"/>
      <c r="AU49" s="162" t="s">
        <v>559</v>
      </c>
      <c r="AV49" s="162"/>
      <c r="AW49" s="162"/>
      <c r="AX49" s="164"/>
      <c r="AY49" s="166">
        <f t="shared" si="15"/>
        <v>6</v>
      </c>
      <c r="AZ49" s="407" t="str">
        <f t="shared" si="16"/>
        <v/>
      </c>
      <c r="BA49" s="406">
        <f t="shared" si="17"/>
        <v>0</v>
      </c>
      <c r="BB49" s="406">
        <f t="shared" si="18"/>
        <v>0</v>
      </c>
      <c r="BC49" s="406">
        <f t="shared" si="19"/>
        <v>0</v>
      </c>
      <c r="BD49" s="406">
        <f t="shared" si="20"/>
        <v>0</v>
      </c>
      <c r="BE49" s="22">
        <f t="shared" si="21"/>
        <v>32642782</v>
      </c>
      <c r="BF49" s="193">
        <v>43.0</v>
      </c>
      <c r="BG49" s="405" t="str">
        <f t="shared" si="22"/>
        <v>Jhoangel Rafael Vargas Ulloa</v>
      </c>
      <c r="BH49" s="120"/>
      <c r="BI49" s="162"/>
      <c r="BJ49" s="120"/>
      <c r="BK49" s="120"/>
      <c r="BL49" s="120"/>
      <c r="BM49" s="471"/>
      <c r="BN49" s="408"/>
      <c r="BO49" s="120"/>
      <c r="BP49" s="120"/>
      <c r="BQ49" s="471"/>
      <c r="BR49" s="470">
        <f t="shared" si="23"/>
        <v>0</v>
      </c>
      <c r="BS49" s="164" t="str">
        <f t="shared" si="24"/>
        <v/>
      </c>
    </row>
    <row r="50" ht="30.0" customHeight="1">
      <c r="A50" s="160">
        <f>'3A 2025 - 2026 DATOS DEL ESTUDI'!N47</f>
        <v>32542484</v>
      </c>
      <c r="B50" s="160">
        <v>44.0</v>
      </c>
      <c r="C50" s="161" t="str">
        <f>'3A 2025 - 2026 DATOS DEL ESTUDI'!B47</f>
        <v>Leslie  Cruz Espinal</v>
      </c>
      <c r="D50" s="162" t="s">
        <v>559</v>
      </c>
      <c r="E50" s="162" t="s">
        <v>559</v>
      </c>
      <c r="F50" s="162" t="s">
        <v>559</v>
      </c>
      <c r="G50" s="162" t="s">
        <v>559</v>
      </c>
      <c r="H50" s="162" t="s">
        <v>559</v>
      </c>
      <c r="I50" s="163"/>
      <c r="J50" s="162" t="s">
        <v>559</v>
      </c>
      <c r="K50" s="162"/>
      <c r="L50" s="163"/>
      <c r="M50" s="163"/>
      <c r="N50" s="162">
        <f t="shared" si="25"/>
        <v>6</v>
      </c>
      <c r="O50" s="164">
        <f t="shared" si="2"/>
        <v>1</v>
      </c>
      <c r="P50" s="165">
        <f t="shared" si="3"/>
        <v>0</v>
      </c>
      <c r="Q50" s="164">
        <f t="shared" si="4"/>
        <v>0</v>
      </c>
      <c r="R50" s="166">
        <f t="shared" si="5"/>
        <v>0</v>
      </c>
      <c r="S50" s="164">
        <f t="shared" si="6"/>
        <v>0</v>
      </c>
      <c r="T50" s="160">
        <v>44.0</v>
      </c>
      <c r="U50" s="161" t="str">
        <f t="shared" si="7"/>
        <v>Leslie  Cruz Espinal</v>
      </c>
      <c r="V50" s="162" t="s">
        <v>559</v>
      </c>
      <c r="W50" s="162" t="s">
        <v>559</v>
      </c>
      <c r="X50" s="120" t="s">
        <v>559</v>
      </c>
      <c r="Y50" s="120" t="s">
        <v>559</v>
      </c>
      <c r="Z50" s="120" t="s">
        <v>559</v>
      </c>
      <c r="AA50" s="162" t="s">
        <v>559</v>
      </c>
      <c r="AB50" s="162" t="s">
        <v>559</v>
      </c>
      <c r="AC50" s="162" t="s">
        <v>559</v>
      </c>
      <c r="AD50" s="163"/>
      <c r="AE50" s="163"/>
      <c r="AF50" s="163">
        <f t="shared" si="8"/>
        <v>8</v>
      </c>
      <c r="AG50" s="164">
        <f t="shared" si="9"/>
        <v>1</v>
      </c>
      <c r="AH50" s="417"/>
      <c r="AI50" s="418"/>
      <c r="AJ50" s="417"/>
      <c r="AK50" s="418"/>
      <c r="AL50" s="35"/>
      <c r="AM50" s="160">
        <v>44.0</v>
      </c>
      <c r="AN50" s="419"/>
      <c r="AO50" s="484" t="s">
        <v>578</v>
      </c>
      <c r="AP50" s="296" t="s">
        <v>559</v>
      </c>
      <c r="AQ50" s="162" t="s">
        <v>559</v>
      </c>
      <c r="AR50" s="162" t="s">
        <v>559</v>
      </c>
      <c r="AS50" s="162" t="s">
        <v>559</v>
      </c>
      <c r="AT50" s="162"/>
      <c r="AU50" s="162" t="s">
        <v>559</v>
      </c>
      <c r="AV50" s="162"/>
      <c r="AW50" s="162"/>
      <c r="AX50" s="164"/>
      <c r="AY50" s="166">
        <f t="shared" si="15"/>
        <v>6</v>
      </c>
      <c r="AZ50" s="407" t="str">
        <f t="shared" si="16"/>
        <v/>
      </c>
      <c r="BA50" s="406">
        <f t="shared" si="17"/>
        <v>0</v>
      </c>
      <c r="BB50" s="406">
        <f t="shared" si="18"/>
        <v>0</v>
      </c>
      <c r="BC50" s="406">
        <f t="shared" si="19"/>
        <v>1</v>
      </c>
      <c r="BD50" s="406">
        <f t="shared" si="20"/>
        <v>0.125</v>
      </c>
      <c r="BE50" s="22">
        <f t="shared" si="21"/>
        <v>32542484</v>
      </c>
      <c r="BF50" s="193">
        <v>44.0</v>
      </c>
      <c r="BG50" s="405" t="str">
        <f t="shared" si="22"/>
        <v>Leslie  Cruz Espinal</v>
      </c>
      <c r="BH50" s="120"/>
      <c r="BI50" s="162"/>
      <c r="BJ50" s="120"/>
      <c r="BK50" s="120"/>
      <c r="BL50" s="120"/>
      <c r="BM50" s="471"/>
      <c r="BN50" s="408"/>
      <c r="BO50" s="120"/>
      <c r="BP50" s="120"/>
      <c r="BQ50" s="471"/>
      <c r="BR50" s="470">
        <f t="shared" si="23"/>
        <v>0</v>
      </c>
      <c r="BS50" s="164" t="str">
        <f t="shared" si="24"/>
        <v/>
      </c>
    </row>
    <row r="51" ht="30.0" customHeight="1">
      <c r="A51" s="160" t="str">
        <f>'3A 2025 - 2026 DATOS DEL ESTUDI'!N48</f>
        <v/>
      </c>
      <c r="B51" s="160">
        <v>45.0</v>
      </c>
      <c r="C51" s="161" t="str">
        <f>'3A 2025 - 2026 DATOS DEL ESTUDI'!B48</f>
        <v/>
      </c>
      <c r="D51" s="163"/>
      <c r="E51" s="162"/>
      <c r="F51" s="162"/>
      <c r="G51" s="162"/>
      <c r="H51" s="163"/>
      <c r="I51" s="163"/>
      <c r="J51" s="162"/>
      <c r="K51" s="162"/>
      <c r="L51" s="163"/>
      <c r="M51" s="163"/>
      <c r="N51" s="162">
        <f t="shared" si="25"/>
        <v>0</v>
      </c>
      <c r="O51" s="164">
        <f t="shared" si="2"/>
        <v>0</v>
      </c>
      <c r="P51" s="165">
        <f t="shared" si="3"/>
        <v>0</v>
      </c>
      <c r="Q51" s="164">
        <f t="shared" si="4"/>
        <v>0</v>
      </c>
      <c r="R51" s="166">
        <f t="shared" si="5"/>
        <v>0</v>
      </c>
      <c r="S51" s="164">
        <f t="shared" si="6"/>
        <v>0</v>
      </c>
      <c r="T51" s="160">
        <v>45.0</v>
      </c>
      <c r="U51" s="161" t="str">
        <f t="shared" si="7"/>
        <v/>
      </c>
      <c r="V51" s="162"/>
      <c r="W51" s="162"/>
      <c r="X51" s="120"/>
      <c r="Y51" s="120"/>
      <c r="Z51" s="120"/>
      <c r="AA51" s="162"/>
      <c r="AB51" s="162"/>
      <c r="AC51" s="163"/>
      <c r="AD51" s="163"/>
      <c r="AE51" s="163"/>
      <c r="AF51" s="163">
        <f t="shared" si="8"/>
        <v>0</v>
      </c>
      <c r="AG51" s="164">
        <f t="shared" si="9"/>
        <v>0</v>
      </c>
      <c r="AH51" s="417"/>
      <c r="AI51" s="418"/>
      <c r="AJ51" s="417"/>
      <c r="AK51" s="418"/>
      <c r="AL51" s="35"/>
      <c r="AM51" s="160">
        <v>45.0</v>
      </c>
      <c r="AN51" s="419"/>
      <c r="AO51" s="162"/>
      <c r="AP51" s="162"/>
      <c r="AQ51" s="162"/>
      <c r="AR51" s="162"/>
      <c r="AS51" s="162"/>
      <c r="AT51" s="162"/>
      <c r="AU51" s="164"/>
      <c r="AV51" s="162"/>
      <c r="AW51" s="162"/>
      <c r="AX51" s="164"/>
      <c r="AY51" s="166">
        <f t="shared" si="15"/>
        <v>0</v>
      </c>
      <c r="AZ51" s="407" t="str">
        <f t="shared" si="16"/>
        <v/>
      </c>
      <c r="BA51" s="406">
        <f t="shared" si="17"/>
        <v>0</v>
      </c>
      <c r="BB51" s="406">
        <f t="shared" si="18"/>
        <v>0</v>
      </c>
      <c r="BC51" s="406">
        <f t="shared" si="19"/>
        <v>0</v>
      </c>
      <c r="BD51" s="406">
        <f t="shared" si="20"/>
        <v>0</v>
      </c>
      <c r="BE51" s="22" t="str">
        <f t="shared" si="21"/>
        <v/>
      </c>
      <c r="BF51" s="193">
        <v>45.0</v>
      </c>
      <c r="BG51" s="405" t="str">
        <f t="shared" si="22"/>
        <v/>
      </c>
      <c r="BH51" s="120"/>
      <c r="BI51" s="162"/>
      <c r="BJ51" s="120"/>
      <c r="BK51" s="120"/>
      <c r="BL51" s="120"/>
      <c r="BM51" s="471"/>
      <c r="BN51" s="408"/>
      <c r="BO51" s="120"/>
      <c r="BP51" s="120"/>
      <c r="BQ51" s="471"/>
      <c r="BR51" s="470">
        <f t="shared" si="23"/>
        <v>0</v>
      </c>
      <c r="BS51" s="164" t="str">
        <f t="shared" si="24"/>
        <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X3 AQ3">
      <formula1>AFIHR352!$CC$6:$CC$17</formula1>
    </dataValidation>
    <dataValidation type="list" allowBlank="1" showErrorMessage="1" sqref="D1">
      <formula1>AFIHR352!$CB$6:$CB$14</formula1>
    </dataValidation>
    <dataValidation type="list" allowBlank="1" showErrorMessage="1" sqref="F3 BJ3">
      <formula1>AFIHR352!$CC$6:$CC$18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7" width="4.75"/>
    <col customWidth="1" min="38" max="38" width="11.63"/>
    <col customWidth="1" min="39" max="39" width="6.63"/>
    <col customWidth="1" min="40" max="40" width="56.38"/>
    <col customWidth="1" min="41" max="56" width="4.75"/>
    <col customWidth="1" hidden="1" min="57" max="57" width="9.13"/>
    <col customWidth="1" hidden="1" min="58" max="58" width="4.75"/>
    <col customWidth="1" hidden="1" min="59" max="59" width="56.38"/>
    <col customWidth="1" hidden="1" min="60" max="79" width="4.75"/>
    <col customWidth="1" hidden="1" min="80" max="80" width="41.25"/>
    <col customWidth="1" hidden="1" min="81" max="81" width="10.13"/>
    <col customWidth="1" hidden="1" min="82" max="91" width="4.75"/>
  </cols>
  <sheetData>
    <row r="1" ht="37.5" customHeight="1">
      <c r="A1" s="131"/>
      <c r="B1" s="131"/>
      <c r="C1" s="394"/>
      <c r="D1" s="395" t="s">
        <v>574</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96"/>
      <c r="BY1" s="396"/>
      <c r="BZ1" s="396"/>
      <c r="CA1" s="396"/>
      <c r="CB1" s="396"/>
      <c r="CC1" s="396"/>
      <c r="CD1" s="396"/>
      <c r="CE1" s="396"/>
      <c r="CF1" s="396"/>
      <c r="CG1" s="396"/>
      <c r="CH1" s="396"/>
      <c r="CI1" s="396"/>
      <c r="CJ1" s="396"/>
      <c r="CK1" s="396"/>
      <c r="CL1" s="396"/>
      <c r="CM1" s="396"/>
    </row>
    <row r="2" ht="37.5" customHeight="1">
      <c r="A2" s="138"/>
      <c r="B2" s="138"/>
      <c r="C2" s="138"/>
      <c r="D2" s="139" t="s">
        <v>541</v>
      </c>
      <c r="E2" s="15"/>
      <c r="F2" s="15"/>
      <c r="G2" s="16"/>
      <c r="H2" s="140"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96"/>
      <c r="BY2" s="396"/>
      <c r="BZ2" s="396"/>
      <c r="CA2" s="396"/>
      <c r="CB2" s="396"/>
      <c r="CC2" s="396"/>
      <c r="CD2" s="396"/>
      <c r="CE2" s="396"/>
      <c r="CF2" s="396"/>
      <c r="CG2" s="396"/>
      <c r="CH2" s="396"/>
      <c r="CI2" s="396"/>
      <c r="CJ2" s="396"/>
      <c r="CK2" s="396"/>
      <c r="CL2" s="396"/>
      <c r="CM2" s="396"/>
    </row>
    <row r="3" ht="37.5" customHeight="1">
      <c r="A3" s="138"/>
      <c r="B3" s="138"/>
      <c r="C3" s="138"/>
      <c r="D3" s="139" t="s">
        <v>542</v>
      </c>
      <c r="E3" s="16"/>
      <c r="F3" s="399" t="s">
        <v>843</v>
      </c>
      <c r="G3" s="15"/>
      <c r="H3" s="15"/>
      <c r="I3" s="15"/>
      <c r="J3" s="15"/>
      <c r="K3" s="15"/>
      <c r="L3" s="15"/>
      <c r="M3" s="15"/>
      <c r="N3" s="15"/>
      <c r="O3" s="16"/>
      <c r="P3" s="143"/>
      <c r="Q3" s="143"/>
      <c r="R3" s="143"/>
      <c r="S3" s="143"/>
      <c r="T3" s="143"/>
      <c r="U3" s="138"/>
      <c r="V3" s="139" t="s">
        <v>542</v>
      </c>
      <c r="W3" s="16"/>
      <c r="X3" s="399" t="s">
        <v>844</v>
      </c>
      <c r="Y3" s="15"/>
      <c r="Z3" s="15"/>
      <c r="AA3" s="15"/>
      <c r="AB3" s="15"/>
      <c r="AC3" s="15"/>
      <c r="AD3" s="15"/>
      <c r="AE3" s="15"/>
      <c r="AF3" s="15"/>
      <c r="AG3" s="16"/>
      <c r="AH3" s="141"/>
      <c r="AI3" s="141"/>
      <c r="AJ3" s="141"/>
      <c r="AK3" s="141"/>
      <c r="AL3" s="397"/>
      <c r="AM3" s="141"/>
      <c r="AN3" s="141"/>
      <c r="AO3" s="398" t="s">
        <v>542</v>
      </c>
      <c r="AP3" s="16"/>
      <c r="AQ3" s="399" t="s">
        <v>845</v>
      </c>
      <c r="AR3" s="15"/>
      <c r="AS3" s="15"/>
      <c r="AT3" s="15"/>
      <c r="AU3" s="15"/>
      <c r="AV3" s="15"/>
      <c r="AW3" s="15"/>
      <c r="AX3" s="15"/>
      <c r="AY3" s="15"/>
      <c r="AZ3" s="16"/>
      <c r="BA3" s="141"/>
      <c r="BB3" s="141"/>
      <c r="BC3" s="141"/>
      <c r="BD3" s="141"/>
      <c r="BE3" s="397"/>
      <c r="BF3" s="397"/>
      <c r="BG3" s="397"/>
      <c r="BH3" s="398" t="s">
        <v>542</v>
      </c>
      <c r="BI3" s="16"/>
      <c r="BJ3" s="399" t="s">
        <v>845</v>
      </c>
      <c r="BK3" s="15"/>
      <c r="BL3" s="15"/>
      <c r="BM3" s="15"/>
      <c r="BN3" s="15"/>
      <c r="BO3" s="15"/>
      <c r="BP3" s="15"/>
      <c r="BQ3" s="15"/>
      <c r="BR3" s="15"/>
      <c r="BS3" s="16"/>
      <c r="BT3" s="141"/>
      <c r="BU3" s="141"/>
      <c r="BV3" s="141"/>
      <c r="BW3" s="141"/>
    </row>
    <row r="4" ht="37.5" customHeight="1">
      <c r="A4" s="35"/>
      <c r="B4" s="35"/>
      <c r="C4" s="2"/>
      <c r="D4" s="145" t="s">
        <v>545</v>
      </c>
      <c r="E4" s="15"/>
      <c r="F4" s="15"/>
      <c r="G4" s="15"/>
      <c r="H4" s="15"/>
      <c r="I4" s="15"/>
      <c r="J4" s="15"/>
      <c r="K4" s="15"/>
      <c r="L4" s="15"/>
      <c r="M4" s="15"/>
      <c r="N4" s="16"/>
      <c r="O4" s="146"/>
      <c r="P4" s="147"/>
      <c r="Q4" s="147"/>
      <c r="R4" s="147"/>
      <c r="S4" s="147"/>
      <c r="T4" s="2"/>
      <c r="U4" s="2"/>
      <c r="V4" s="145" t="s">
        <v>545</v>
      </c>
      <c r="W4" s="15"/>
      <c r="X4" s="15"/>
      <c r="Y4" s="15"/>
      <c r="Z4" s="15"/>
      <c r="AA4" s="15"/>
      <c r="AB4" s="15"/>
      <c r="AC4" s="15"/>
      <c r="AD4" s="15"/>
      <c r="AE4" s="15"/>
      <c r="AF4" s="16"/>
      <c r="AG4" s="146"/>
      <c r="AH4" s="147"/>
      <c r="AI4" s="147"/>
      <c r="AJ4" s="147"/>
      <c r="AK4" s="147"/>
      <c r="AL4" s="2"/>
      <c r="AM4" s="147"/>
      <c r="AN4" s="147"/>
      <c r="AO4" s="145" t="s">
        <v>545</v>
      </c>
      <c r="AP4" s="15"/>
      <c r="AQ4" s="15"/>
      <c r="AR4" s="15"/>
      <c r="AS4" s="15"/>
      <c r="AT4" s="15"/>
      <c r="AU4" s="15"/>
      <c r="AV4" s="15"/>
      <c r="AW4" s="15"/>
      <c r="AX4" s="15"/>
      <c r="AY4" s="16"/>
      <c r="AZ4" s="146"/>
      <c r="BA4" s="396"/>
      <c r="BB4" s="396"/>
      <c r="BC4" s="396"/>
      <c r="BD4" s="396"/>
      <c r="BE4" s="2"/>
      <c r="BF4" s="2"/>
      <c r="BG4" s="2"/>
      <c r="BH4" s="145" t="s">
        <v>545</v>
      </c>
      <c r="BI4" s="15"/>
      <c r="BJ4" s="15"/>
      <c r="BK4" s="15"/>
      <c r="BL4" s="15"/>
      <c r="BM4" s="15"/>
      <c r="BN4" s="15"/>
      <c r="BO4" s="15"/>
      <c r="BP4" s="15"/>
      <c r="BQ4" s="15"/>
      <c r="BR4" s="16"/>
      <c r="BS4" s="146"/>
      <c r="BT4" s="147"/>
      <c r="BU4" s="147"/>
      <c r="BV4" s="147"/>
      <c r="BW4" s="147"/>
      <c r="BX4" s="396"/>
      <c r="BY4" s="396"/>
      <c r="BZ4" s="396"/>
      <c r="CA4" s="396"/>
      <c r="CB4" s="396"/>
      <c r="CC4" s="396"/>
      <c r="CD4" s="396"/>
      <c r="CE4" s="396"/>
      <c r="CF4" s="396"/>
      <c r="CG4" s="396"/>
      <c r="CH4" s="396"/>
      <c r="CI4" s="396"/>
      <c r="CJ4" s="396"/>
      <c r="CK4" s="396"/>
      <c r="CL4" s="396"/>
      <c r="CM4" s="396"/>
    </row>
    <row r="5" ht="37.5" customHeight="1">
      <c r="A5" s="35"/>
      <c r="B5" s="35"/>
      <c r="C5" s="2"/>
      <c r="D5" s="22">
        <v>1.0</v>
      </c>
      <c r="E5" s="22">
        <v>2.0</v>
      </c>
      <c r="F5" s="22">
        <v>3.0</v>
      </c>
      <c r="G5" s="22">
        <v>4.0</v>
      </c>
      <c r="H5" s="22">
        <v>5.0</v>
      </c>
      <c r="I5" s="22">
        <v>6.0</v>
      </c>
      <c r="J5" s="22">
        <v>7.0</v>
      </c>
      <c r="K5" s="22">
        <v>8.0</v>
      </c>
      <c r="L5" s="22">
        <v>9.0</v>
      </c>
      <c r="M5" s="22">
        <v>10.0</v>
      </c>
      <c r="N5" s="151" t="s">
        <v>546</v>
      </c>
      <c r="O5" s="152" t="s">
        <v>547</v>
      </c>
      <c r="P5" s="152" t="s">
        <v>548</v>
      </c>
      <c r="Q5" s="152" t="s">
        <v>549</v>
      </c>
      <c r="R5" s="152" t="s">
        <v>550</v>
      </c>
      <c r="S5" s="152" t="s">
        <v>551</v>
      </c>
      <c r="T5" s="22"/>
      <c r="U5" s="22"/>
      <c r="V5" s="22">
        <v>1.0</v>
      </c>
      <c r="W5" s="22">
        <v>2.0</v>
      </c>
      <c r="X5" s="22">
        <v>3.0</v>
      </c>
      <c r="Y5" s="22">
        <v>4.0</v>
      </c>
      <c r="Z5" s="22">
        <v>5.0</v>
      </c>
      <c r="AA5" s="22">
        <v>6.0</v>
      </c>
      <c r="AB5" s="22">
        <v>7.0</v>
      </c>
      <c r="AC5" s="22">
        <v>8.0</v>
      </c>
      <c r="AD5" s="22">
        <v>9.0</v>
      </c>
      <c r="AE5" s="22">
        <v>10.0</v>
      </c>
      <c r="AF5" s="151" t="s">
        <v>546</v>
      </c>
      <c r="AG5" s="152" t="s">
        <v>547</v>
      </c>
      <c r="AH5" s="152" t="s">
        <v>548</v>
      </c>
      <c r="AI5" s="152" t="s">
        <v>549</v>
      </c>
      <c r="AJ5" s="152" t="s">
        <v>550</v>
      </c>
      <c r="AK5" s="152" t="s">
        <v>551</v>
      </c>
      <c r="AL5" s="400"/>
      <c r="AM5" s="400"/>
      <c r="AN5" s="401"/>
      <c r="AO5" s="402">
        <v>1.0</v>
      </c>
      <c r="AP5" s="402">
        <v>2.0</v>
      </c>
      <c r="AQ5" s="402">
        <v>3.0</v>
      </c>
      <c r="AR5" s="402">
        <v>4.0</v>
      </c>
      <c r="AS5" s="402">
        <v>5.0</v>
      </c>
      <c r="AT5" s="402">
        <v>6.0</v>
      </c>
      <c r="AU5" s="402">
        <v>7.0</v>
      </c>
      <c r="AV5" s="402">
        <v>8.0</v>
      </c>
      <c r="AW5" s="402">
        <v>9.0</v>
      </c>
      <c r="AX5" s="402">
        <v>10.0</v>
      </c>
      <c r="AY5" s="152" t="s">
        <v>546</v>
      </c>
      <c r="AZ5" s="152" t="s">
        <v>547</v>
      </c>
      <c r="BA5" s="152" t="s">
        <v>548</v>
      </c>
      <c r="BB5" s="152" t="s">
        <v>549</v>
      </c>
      <c r="BC5" s="152" t="s">
        <v>550</v>
      </c>
      <c r="BD5" s="152" t="s">
        <v>551</v>
      </c>
      <c r="BE5" s="401"/>
      <c r="BF5" s="401"/>
      <c r="BG5" s="401"/>
      <c r="BH5" s="402">
        <v>1.0</v>
      </c>
      <c r="BI5" s="402">
        <v>2.0</v>
      </c>
      <c r="BJ5" s="402">
        <v>3.0</v>
      </c>
      <c r="BK5" s="402">
        <v>4.0</v>
      </c>
      <c r="BL5" s="402">
        <v>5.0</v>
      </c>
      <c r="BM5" s="402">
        <v>6.0</v>
      </c>
      <c r="BN5" s="402">
        <v>7.0</v>
      </c>
      <c r="BO5" s="402">
        <v>8.0</v>
      </c>
      <c r="BP5" s="402">
        <v>9.0</v>
      </c>
      <c r="BQ5" s="402">
        <v>10.0</v>
      </c>
      <c r="BR5" s="152" t="s">
        <v>546</v>
      </c>
      <c r="BS5" s="152" t="s">
        <v>547</v>
      </c>
      <c r="BT5" s="152" t="s">
        <v>548</v>
      </c>
      <c r="BU5" s="152" t="s">
        <v>549</v>
      </c>
      <c r="BV5" s="152" t="s">
        <v>550</v>
      </c>
      <c r="BW5" s="152" t="s">
        <v>551</v>
      </c>
      <c r="BX5" s="396"/>
      <c r="BY5" s="396"/>
      <c r="BZ5" s="396"/>
      <c r="CA5" s="396"/>
      <c r="CB5" s="158" t="s">
        <v>556</v>
      </c>
      <c r="CC5" s="403" t="s">
        <v>110</v>
      </c>
      <c r="CD5" s="396"/>
      <c r="CE5" s="396"/>
      <c r="CF5" s="396"/>
      <c r="CG5" s="396"/>
      <c r="CH5" s="396"/>
      <c r="CI5" s="396"/>
      <c r="CJ5" s="396"/>
      <c r="CK5" s="396"/>
      <c r="CL5" s="396"/>
      <c r="CM5" s="396"/>
    </row>
    <row r="6" ht="30.0" customHeight="1">
      <c r="A6" s="22" t="s">
        <v>552</v>
      </c>
      <c r="B6" s="22" t="s">
        <v>555</v>
      </c>
      <c r="C6" s="157" t="s">
        <v>554</v>
      </c>
      <c r="D6" s="157"/>
      <c r="E6" s="157"/>
      <c r="F6" s="157"/>
      <c r="G6" s="157"/>
      <c r="H6" s="157"/>
      <c r="I6" s="157"/>
      <c r="J6" s="157"/>
      <c r="K6" s="157"/>
      <c r="L6" s="157"/>
      <c r="M6" s="157"/>
      <c r="N6" s="43"/>
      <c r="O6" s="43"/>
      <c r="P6" s="43"/>
      <c r="Q6" s="43"/>
      <c r="R6" s="43"/>
      <c r="S6" s="43"/>
      <c r="T6" s="22" t="s">
        <v>555</v>
      </c>
      <c r="U6" s="157" t="s">
        <v>554</v>
      </c>
      <c r="V6" s="157"/>
      <c r="W6" s="157"/>
      <c r="X6" s="157"/>
      <c r="Y6" s="157"/>
      <c r="Z6" s="157"/>
      <c r="AA6" s="157"/>
      <c r="AB6" s="157"/>
      <c r="AC6" s="157"/>
      <c r="AD6" s="157"/>
      <c r="AE6" s="157"/>
      <c r="AF6" s="43"/>
      <c r="AG6" s="43"/>
      <c r="AH6" s="43"/>
      <c r="AI6" s="43"/>
      <c r="AJ6" s="43"/>
      <c r="AK6" s="43"/>
      <c r="AL6" s="402" t="s">
        <v>552</v>
      </c>
      <c r="AM6" s="402" t="s">
        <v>555</v>
      </c>
      <c r="AN6" s="402" t="s">
        <v>554</v>
      </c>
      <c r="AO6" s="402"/>
      <c r="AP6" s="402"/>
      <c r="AQ6" s="402"/>
      <c r="AR6" s="402"/>
      <c r="AS6" s="402"/>
      <c r="AT6" s="402"/>
      <c r="AU6" s="402"/>
      <c r="AV6" s="402"/>
      <c r="AW6" s="402"/>
      <c r="AX6" s="402"/>
      <c r="AY6" s="43"/>
      <c r="AZ6" s="43"/>
      <c r="BA6" s="43"/>
      <c r="BB6" s="43"/>
      <c r="BC6" s="43"/>
      <c r="BD6" s="43"/>
      <c r="BE6" s="402" t="s">
        <v>552</v>
      </c>
      <c r="BF6" s="402" t="s">
        <v>553</v>
      </c>
      <c r="BG6" s="402" t="s">
        <v>554</v>
      </c>
      <c r="BH6" s="402"/>
      <c r="BI6" s="402"/>
      <c r="BJ6" s="402"/>
      <c r="BK6" s="402"/>
      <c r="BL6" s="402"/>
      <c r="BM6" s="402"/>
      <c r="BN6" s="402"/>
      <c r="BO6" s="402"/>
      <c r="BP6" s="402"/>
      <c r="BQ6" s="402"/>
      <c r="BR6" s="43"/>
      <c r="BS6" s="43"/>
      <c r="BT6" s="43"/>
      <c r="BU6" s="43"/>
      <c r="BV6" s="43"/>
      <c r="BW6" s="43"/>
      <c r="BX6" s="396"/>
      <c r="BY6" s="396"/>
      <c r="BZ6" s="396"/>
      <c r="CA6" s="396"/>
      <c r="CB6" s="170" t="s">
        <v>540</v>
      </c>
      <c r="CC6" s="403" t="s">
        <v>840</v>
      </c>
      <c r="CD6" s="403"/>
      <c r="CE6" s="396"/>
      <c r="CF6" s="396"/>
      <c r="CG6" s="396"/>
      <c r="CH6" s="396"/>
      <c r="CI6" s="396"/>
      <c r="CJ6" s="396"/>
      <c r="CK6" s="396"/>
      <c r="CL6" s="396"/>
      <c r="CM6" s="396"/>
    </row>
    <row r="7" ht="30.0" customHeight="1">
      <c r="A7" s="160">
        <f>'3A 2025 - 2026 DATOS DEL ESTUDI'!N4</f>
        <v>32586041</v>
      </c>
      <c r="B7" s="160">
        <v>1.0</v>
      </c>
      <c r="C7" s="161" t="str">
        <f>'3A 2025 - 2026 DATOS DEL ESTUDI'!B4</f>
        <v>Jadiel De Jesús Acosta Peña</v>
      </c>
      <c r="D7" s="162"/>
      <c r="E7" s="162"/>
      <c r="F7" s="162"/>
      <c r="G7" s="162"/>
      <c r="H7" s="162"/>
      <c r="I7" s="162"/>
      <c r="J7" s="162"/>
      <c r="K7" s="163"/>
      <c r="L7" s="163"/>
      <c r="M7" s="163"/>
      <c r="N7" s="162">
        <f t="shared" ref="N7:N51" si="1">IFERROR(COUNTIF(D7:M7,"P")+COUNTIF(D7:M7,"e")+COUNTIF(D7:M7,"t")-INT(COUNTIF(D7:M7,"e")/3)-INT(COUNTIF(D7:M7,"t")/3),"")</f>
        <v>0</v>
      </c>
      <c r="O7" s="164" t="str">
        <f t="shared" ref="O7:O51" si="2">IFERROR((N7/$O$4),"")</f>
        <v/>
      </c>
      <c r="P7" s="165">
        <f t="shared" ref="P7:P51" si="3">IFERROR(COUNTIF(D7:M7,"A"),"")</f>
        <v>0</v>
      </c>
      <c r="Q7" s="164" t="str">
        <f t="shared" ref="Q7:Q51" si="4">IFERROR((P7/$O$4),"")</f>
        <v/>
      </c>
      <c r="R7" s="166">
        <f t="shared" ref="R7:R51" si="5">IFERROR(COUNTIF(D7:M7,"E"),"")</f>
        <v>0</v>
      </c>
      <c r="S7" s="164" t="str">
        <f t="shared" ref="S7:S51" si="6">IFERROR((R7/$O$4),"")</f>
        <v/>
      </c>
      <c r="T7" s="160">
        <v>1.0</v>
      </c>
      <c r="U7" s="161" t="str">
        <f t="shared" ref="U7:U51" si="7">C7</f>
        <v>Jadiel De Jesús Acosta Peña</v>
      </c>
      <c r="V7" s="162"/>
      <c r="W7" s="162"/>
      <c r="X7" s="162"/>
      <c r="Y7" s="162"/>
      <c r="Z7" s="162"/>
      <c r="AA7" s="162"/>
      <c r="AB7" s="162"/>
      <c r="AC7" s="162"/>
      <c r="AD7" s="163"/>
      <c r="AE7" s="163"/>
      <c r="AF7" s="163">
        <f t="shared" ref="AF7:AF51" si="8">IFERROR(COUNTIF(V7:AE7,"P")+COUNTIF(V7:AE7,"e")+COUNTIF(V7:AE7,"t")-INT(COUNTIF(V7:AE7,"e")/3)-INT(COUNTIF(V7:AE7,"t")/3),"")</f>
        <v>0</v>
      </c>
      <c r="AG7" s="164" t="str">
        <f t="shared" ref="AG7:AG51" si="9">IFERROR(AF7/$AG$4,"")</f>
        <v/>
      </c>
      <c r="AH7" s="166">
        <f t="shared" ref="AH7:AH51" si="10">IFERROR(COUNTIF(V7:AE7,"A"),"")</f>
        <v>0</v>
      </c>
      <c r="AI7" s="164" t="str">
        <f t="shared" ref="AI7:AI51" si="11">IFERROR((AH7/$AG$4),"")</f>
        <v/>
      </c>
      <c r="AJ7" s="166">
        <f t="shared" ref="AJ7:AJ51" si="12">IFERROR(COUNTIF(V7:AE7,"E"),"")</f>
        <v>0</v>
      </c>
      <c r="AK7" s="164" t="str">
        <f>IFERROR((AJ7/$AG$4),"")</f>
        <v/>
      </c>
      <c r="AL7" s="404">
        <f t="shared" ref="AL7:AL51" si="13">A7</f>
        <v>32586041</v>
      </c>
      <c r="AM7" s="160">
        <v>1.0</v>
      </c>
      <c r="AN7" s="405" t="str">
        <f t="shared" ref="AN7:AN51" si="14">C7</f>
        <v>Jadiel De Jesús Acosta Peña</v>
      </c>
      <c r="AO7" s="162"/>
      <c r="AP7" s="162"/>
      <c r="AQ7" s="162"/>
      <c r="AR7" s="162"/>
      <c r="AS7" s="162"/>
      <c r="AT7" s="164"/>
      <c r="AU7" s="164"/>
      <c r="AV7" s="164"/>
      <c r="AW7" s="164"/>
      <c r="AX7" s="164"/>
      <c r="AY7" s="166">
        <f t="shared" ref="AY7:AY51" si="15">IFERROR(COUNTIF(AO7:AX7,"P")+COUNTIF(AO7:AX7,"e")+COUNTIF(AO7:AX7,"t")-INT(COUNTIF(AO7:AX7,"e")/3)-INT(COUNTIF(AO7:AX7,"t")/3),"")</f>
        <v>0</v>
      </c>
      <c r="AZ7" s="407" t="str">
        <f t="shared" ref="AZ7:AZ51" si="16">IFERROR(AY7/$AZ$4,"")</f>
        <v/>
      </c>
      <c r="BA7" s="406">
        <f t="shared" ref="BA7:BA51" si="17">IFERROR(COUNTIF(AO7:AX7,"A"),"")</f>
        <v>0</v>
      </c>
      <c r="BB7" s="406" t="str">
        <f t="shared" ref="BB7:BB51" si="18">IFERROR((BA7/$AG$4),"")</f>
        <v/>
      </c>
      <c r="BC7" s="406">
        <f t="shared" ref="BC7:BC51" si="19">IFERROR(COUNTIF(AO7:AX7,"E"),"")</f>
        <v>0</v>
      </c>
      <c r="BD7" s="406" t="str">
        <f t="shared" ref="BD7:BD51" si="20">IFERROR((BC7/$AG$4),"")</f>
        <v/>
      </c>
      <c r="BE7" s="22">
        <f t="shared" ref="BE7:BE46" si="21">A7</f>
        <v>32586041</v>
      </c>
      <c r="BF7" s="193">
        <v>1.0</v>
      </c>
      <c r="BG7" s="405" t="str">
        <f t="shared" ref="BG7:BG46" si="22">C7</f>
        <v>Jadiel De Jesús Acosta Peña</v>
      </c>
      <c r="BH7" s="426"/>
      <c r="BI7" s="426"/>
      <c r="BJ7" s="426"/>
      <c r="BK7" s="426"/>
      <c r="BL7" s="426"/>
      <c r="BM7" s="402"/>
      <c r="BN7" s="402"/>
      <c r="BO7" s="402"/>
      <c r="BP7" s="402"/>
      <c r="BQ7" s="402"/>
      <c r="BR7" s="472">
        <f t="shared" ref="BR7:BR46" si="23">IFERROR(COUNTIF(BH7:BQ7,"P")+COUNTIF(BH7:BQ7,"e")+COUNTIF(BH7:BQ7,"t")-INT(COUNTIF(BH7:BQ7,"e")/3)-INT(COUNTIF(BH7:BQ7,"t")/3),"")</f>
        <v>0</v>
      </c>
      <c r="BS7" s="164"/>
      <c r="BT7" s="164"/>
      <c r="BU7" s="164"/>
      <c r="BV7" s="164"/>
      <c r="BW7" s="164"/>
      <c r="BX7" s="410"/>
      <c r="BY7" s="410"/>
      <c r="BZ7" s="410"/>
      <c r="CA7" s="410"/>
      <c r="CB7" s="170" t="s">
        <v>561</v>
      </c>
      <c r="CC7" s="403" t="s">
        <v>841</v>
      </c>
      <c r="CD7" s="410"/>
      <c r="CE7" s="410"/>
      <c r="CF7" s="410"/>
      <c r="CG7" s="410"/>
      <c r="CH7" s="410"/>
      <c r="CI7" s="410"/>
      <c r="CJ7" s="410"/>
      <c r="CK7" s="410"/>
      <c r="CL7" s="410"/>
      <c r="CM7" s="410"/>
    </row>
    <row r="8" ht="30.0" customHeight="1">
      <c r="A8" s="160">
        <f>'3A 2025 - 2026 DATOS DEL ESTUDI'!N5</f>
        <v>6954636</v>
      </c>
      <c r="B8" s="160">
        <v>2.0</v>
      </c>
      <c r="C8" s="161" t="str">
        <f>'3A 2025 - 2026 DATOS DEL ESTUDI'!B5</f>
        <v>Daniel  Elía Almonte Martínez</v>
      </c>
      <c r="D8" s="162"/>
      <c r="E8" s="162"/>
      <c r="F8" s="162"/>
      <c r="G8" s="162"/>
      <c r="H8" s="162"/>
      <c r="I8" s="162"/>
      <c r="J8" s="162"/>
      <c r="K8" s="163"/>
      <c r="L8" s="163"/>
      <c r="M8" s="163"/>
      <c r="N8" s="162">
        <f t="shared" si="1"/>
        <v>0</v>
      </c>
      <c r="O8" s="164" t="str">
        <f t="shared" si="2"/>
        <v/>
      </c>
      <c r="P8" s="165">
        <f t="shared" si="3"/>
        <v>0</v>
      </c>
      <c r="Q8" s="164" t="str">
        <f t="shared" si="4"/>
        <v/>
      </c>
      <c r="R8" s="166">
        <f t="shared" si="5"/>
        <v>0</v>
      </c>
      <c r="S8" s="164" t="str">
        <f t="shared" si="6"/>
        <v/>
      </c>
      <c r="T8" s="160">
        <v>2.0</v>
      </c>
      <c r="U8" s="161" t="str">
        <f t="shared" si="7"/>
        <v>Daniel  Elía Almonte Martínez</v>
      </c>
      <c r="V8" s="162"/>
      <c r="W8" s="162"/>
      <c r="X8" s="162"/>
      <c r="Y8" s="162"/>
      <c r="Z8" s="162"/>
      <c r="AA8" s="162"/>
      <c r="AB8" s="162"/>
      <c r="AC8" s="162"/>
      <c r="AD8" s="163"/>
      <c r="AE8" s="163"/>
      <c r="AF8" s="163">
        <f t="shared" si="8"/>
        <v>0</v>
      </c>
      <c r="AG8" s="164" t="str">
        <f t="shared" si="9"/>
        <v/>
      </c>
      <c r="AH8" s="166">
        <f t="shared" si="10"/>
        <v>0</v>
      </c>
      <c r="AI8" s="164" t="str">
        <f t="shared" si="11"/>
        <v/>
      </c>
      <c r="AJ8" s="166">
        <f t="shared" si="12"/>
        <v>0</v>
      </c>
      <c r="AK8" s="164"/>
      <c r="AL8" s="404">
        <f t="shared" si="13"/>
        <v>6954636</v>
      </c>
      <c r="AM8" s="160">
        <v>2.0</v>
      </c>
      <c r="AN8" s="405" t="str">
        <f t="shared" si="14"/>
        <v>Daniel  Elía Almonte Martínez</v>
      </c>
      <c r="AO8" s="162"/>
      <c r="AP8" s="162"/>
      <c r="AQ8" s="162"/>
      <c r="AR8" s="162"/>
      <c r="AS8" s="162"/>
      <c r="AT8" s="164"/>
      <c r="AU8" s="164"/>
      <c r="AV8" s="164"/>
      <c r="AW8" s="164"/>
      <c r="AX8" s="164"/>
      <c r="AY8" s="166">
        <f t="shared" si="15"/>
        <v>0</v>
      </c>
      <c r="AZ8" s="407" t="str">
        <f t="shared" si="16"/>
        <v/>
      </c>
      <c r="BA8" s="406">
        <f t="shared" si="17"/>
        <v>0</v>
      </c>
      <c r="BB8" s="406" t="str">
        <f t="shared" si="18"/>
        <v/>
      </c>
      <c r="BC8" s="406">
        <f t="shared" si="19"/>
        <v>0</v>
      </c>
      <c r="BD8" s="406" t="str">
        <f t="shared" si="20"/>
        <v/>
      </c>
      <c r="BE8" s="22">
        <f t="shared" si="21"/>
        <v>6954636</v>
      </c>
      <c r="BF8" s="411">
        <v>2.0</v>
      </c>
      <c r="BG8" s="405" t="str">
        <f t="shared" si="22"/>
        <v>Daniel  Elía Almonte Martínez</v>
      </c>
      <c r="BH8" s="414"/>
      <c r="BI8" s="412"/>
      <c r="BJ8" s="414"/>
      <c r="BK8" s="414"/>
      <c r="BL8" s="414"/>
      <c r="BM8" s="414"/>
      <c r="BN8" s="414"/>
      <c r="BO8" s="414"/>
      <c r="BP8" s="414"/>
      <c r="BQ8" s="414"/>
      <c r="BR8" s="482">
        <f t="shared" si="23"/>
        <v>0</v>
      </c>
      <c r="BS8" s="414"/>
      <c r="BT8" s="414"/>
      <c r="BU8" s="414"/>
      <c r="BV8" s="414"/>
      <c r="BW8" s="414"/>
      <c r="CB8" s="170" t="s">
        <v>563</v>
      </c>
      <c r="CC8" s="403" t="s">
        <v>842</v>
      </c>
    </row>
    <row r="9" ht="30.0" customHeight="1">
      <c r="A9" s="160">
        <f>'3A 2025 - 2026 DATOS DEL ESTUDI'!N6</f>
        <v>32743589</v>
      </c>
      <c r="B9" s="160">
        <v>3.0</v>
      </c>
      <c r="C9" s="161" t="str">
        <f>'3A 2025 - 2026 DATOS DEL ESTUDI'!B6</f>
        <v>Isaac  Ángeles Liriano</v>
      </c>
      <c r="D9" s="162"/>
      <c r="E9" s="162"/>
      <c r="F9" s="162"/>
      <c r="G9" s="162"/>
      <c r="H9" s="162"/>
      <c r="I9" s="162"/>
      <c r="J9" s="162"/>
      <c r="K9" s="163"/>
      <c r="L9" s="163"/>
      <c r="M9" s="163"/>
      <c r="N9" s="162">
        <f t="shared" si="1"/>
        <v>0</v>
      </c>
      <c r="O9" s="164" t="str">
        <f t="shared" si="2"/>
        <v/>
      </c>
      <c r="P9" s="165">
        <f t="shared" si="3"/>
        <v>0</v>
      </c>
      <c r="Q9" s="164" t="str">
        <f t="shared" si="4"/>
        <v/>
      </c>
      <c r="R9" s="166">
        <f t="shared" si="5"/>
        <v>0</v>
      </c>
      <c r="S9" s="164" t="str">
        <f t="shared" si="6"/>
        <v/>
      </c>
      <c r="T9" s="160">
        <v>3.0</v>
      </c>
      <c r="U9" s="161" t="str">
        <f t="shared" si="7"/>
        <v>Isaac  Ángeles Liriano</v>
      </c>
      <c r="V9" s="162"/>
      <c r="W9" s="162"/>
      <c r="X9" s="162"/>
      <c r="Y9" s="162"/>
      <c r="Z9" s="162"/>
      <c r="AA9" s="162"/>
      <c r="AB9" s="162"/>
      <c r="AC9" s="162"/>
      <c r="AD9" s="163"/>
      <c r="AE9" s="163"/>
      <c r="AF9" s="163">
        <f t="shared" si="8"/>
        <v>0</v>
      </c>
      <c r="AG9" s="164" t="str">
        <f t="shared" si="9"/>
        <v/>
      </c>
      <c r="AH9" s="166">
        <f t="shared" si="10"/>
        <v>0</v>
      </c>
      <c r="AI9" s="164" t="str">
        <f t="shared" si="11"/>
        <v/>
      </c>
      <c r="AJ9" s="166">
        <f t="shared" si="12"/>
        <v>0</v>
      </c>
      <c r="AK9" s="164"/>
      <c r="AL9" s="404">
        <f t="shared" si="13"/>
        <v>32743589</v>
      </c>
      <c r="AM9" s="160">
        <v>3.0</v>
      </c>
      <c r="AN9" s="405" t="str">
        <f t="shared" si="14"/>
        <v>Isaac  Ángeles Liriano</v>
      </c>
      <c r="AO9" s="162"/>
      <c r="AP9" s="162"/>
      <c r="AQ9" s="162"/>
      <c r="AR9" s="162"/>
      <c r="AS9" s="162"/>
      <c r="AT9" s="164"/>
      <c r="AU9" s="164"/>
      <c r="AV9" s="164"/>
      <c r="AW9" s="164"/>
      <c r="AX9" s="164"/>
      <c r="AY9" s="166">
        <f t="shared" si="15"/>
        <v>0</v>
      </c>
      <c r="AZ9" s="407" t="str">
        <f t="shared" si="16"/>
        <v/>
      </c>
      <c r="BA9" s="406">
        <f t="shared" si="17"/>
        <v>0</v>
      </c>
      <c r="BB9" s="406" t="str">
        <f t="shared" si="18"/>
        <v/>
      </c>
      <c r="BC9" s="406">
        <f t="shared" si="19"/>
        <v>0</v>
      </c>
      <c r="BD9" s="406" t="str">
        <f t="shared" si="20"/>
        <v/>
      </c>
      <c r="BE9" s="22">
        <f t="shared" si="21"/>
        <v>32743589</v>
      </c>
      <c r="BF9" s="193">
        <v>3.0</v>
      </c>
      <c r="BG9" s="405" t="str">
        <f t="shared" si="22"/>
        <v>Isaac  Ángeles Liriano</v>
      </c>
      <c r="BH9" s="414"/>
      <c r="BI9" s="414"/>
      <c r="BJ9" s="414"/>
      <c r="BK9" s="414"/>
      <c r="BL9" s="414"/>
      <c r="BM9" s="414"/>
      <c r="BN9" s="414"/>
      <c r="BO9" s="414"/>
      <c r="BP9" s="414"/>
      <c r="BQ9" s="414"/>
      <c r="BR9" s="482">
        <f t="shared" si="23"/>
        <v>0</v>
      </c>
      <c r="BS9" s="414"/>
      <c r="BT9" s="414"/>
      <c r="BU9" s="414"/>
      <c r="BV9" s="414"/>
      <c r="BW9" s="414"/>
      <c r="CB9" s="170" t="s">
        <v>565</v>
      </c>
      <c r="CC9" s="403" t="s">
        <v>843</v>
      </c>
    </row>
    <row r="10" ht="30.0" customHeight="1">
      <c r="A10" s="160">
        <f>'3A 2025 - 2026 DATOS DEL ESTUDI'!N7</f>
        <v>32899338</v>
      </c>
      <c r="B10" s="160">
        <v>4.0</v>
      </c>
      <c r="C10" s="161" t="str">
        <f>'3A 2025 - 2026 DATOS DEL ESTUDI'!B7</f>
        <v>Melaniee  Aquino  Estrella</v>
      </c>
      <c r="D10" s="162"/>
      <c r="E10" s="162"/>
      <c r="F10" s="162"/>
      <c r="G10" s="162"/>
      <c r="H10" s="162"/>
      <c r="I10" s="162"/>
      <c r="J10" s="163"/>
      <c r="K10" s="163"/>
      <c r="L10" s="163"/>
      <c r="M10" s="163"/>
      <c r="N10" s="162">
        <f t="shared" si="1"/>
        <v>0</v>
      </c>
      <c r="O10" s="164" t="str">
        <f t="shared" si="2"/>
        <v/>
      </c>
      <c r="P10" s="165">
        <f t="shared" si="3"/>
        <v>0</v>
      </c>
      <c r="Q10" s="164" t="str">
        <f t="shared" si="4"/>
        <v/>
      </c>
      <c r="R10" s="166">
        <f t="shared" si="5"/>
        <v>0</v>
      </c>
      <c r="S10" s="164" t="str">
        <f t="shared" si="6"/>
        <v/>
      </c>
      <c r="T10" s="160">
        <v>4.0</v>
      </c>
      <c r="U10" s="161" t="str">
        <f t="shared" si="7"/>
        <v>Melaniee  Aquino  Estrella</v>
      </c>
      <c r="V10" s="162"/>
      <c r="W10" s="162"/>
      <c r="X10" s="162"/>
      <c r="Y10" s="162"/>
      <c r="Z10" s="162"/>
      <c r="AA10" s="162"/>
      <c r="AB10" s="162"/>
      <c r="AC10" s="162"/>
      <c r="AD10" s="163"/>
      <c r="AE10" s="163"/>
      <c r="AF10" s="163">
        <f t="shared" si="8"/>
        <v>0</v>
      </c>
      <c r="AG10" s="164" t="str">
        <f t="shared" si="9"/>
        <v/>
      </c>
      <c r="AH10" s="166">
        <f t="shared" si="10"/>
        <v>0</v>
      </c>
      <c r="AI10" s="164" t="str">
        <f t="shared" si="11"/>
        <v/>
      </c>
      <c r="AJ10" s="166">
        <f t="shared" si="12"/>
        <v>0</v>
      </c>
      <c r="AK10" s="164"/>
      <c r="AL10" s="404">
        <f t="shared" si="13"/>
        <v>32899338</v>
      </c>
      <c r="AM10" s="160">
        <v>4.0</v>
      </c>
      <c r="AN10" s="405" t="str">
        <f t="shared" si="14"/>
        <v>Melaniee  Aquino  Estrella</v>
      </c>
      <c r="AO10" s="162"/>
      <c r="AP10" s="162"/>
      <c r="AQ10" s="162"/>
      <c r="AR10" s="162"/>
      <c r="AS10" s="162"/>
      <c r="AT10" s="164"/>
      <c r="AU10" s="164"/>
      <c r="AV10" s="164"/>
      <c r="AW10" s="164"/>
      <c r="AX10" s="164"/>
      <c r="AY10" s="166">
        <f t="shared" si="15"/>
        <v>0</v>
      </c>
      <c r="AZ10" s="407" t="str">
        <f t="shared" si="16"/>
        <v/>
      </c>
      <c r="BA10" s="406">
        <f t="shared" si="17"/>
        <v>0</v>
      </c>
      <c r="BB10" s="406" t="str">
        <f t="shared" si="18"/>
        <v/>
      </c>
      <c r="BC10" s="406">
        <f t="shared" si="19"/>
        <v>0</v>
      </c>
      <c r="BD10" s="406" t="str">
        <f t="shared" si="20"/>
        <v/>
      </c>
      <c r="BE10" s="22">
        <f t="shared" si="21"/>
        <v>32899338</v>
      </c>
      <c r="BF10" s="411">
        <v>4.0</v>
      </c>
      <c r="BG10" s="405" t="str">
        <f t="shared" si="22"/>
        <v>Melaniee  Aquino  Estrella</v>
      </c>
      <c r="BH10" s="414"/>
      <c r="BI10" s="414"/>
      <c r="BJ10" s="414"/>
      <c r="BK10" s="414"/>
      <c r="BL10" s="414"/>
      <c r="BM10" s="414"/>
      <c r="BN10" s="414"/>
      <c r="BO10" s="414"/>
      <c r="BP10" s="414"/>
      <c r="BQ10" s="414"/>
      <c r="BR10" s="482">
        <f t="shared" si="23"/>
        <v>0</v>
      </c>
      <c r="BS10" s="414"/>
      <c r="BT10" s="414"/>
      <c r="BU10" s="414"/>
      <c r="BV10" s="414"/>
      <c r="BW10" s="414"/>
      <c r="CB10" s="170" t="s">
        <v>567</v>
      </c>
      <c r="CC10" s="403" t="s">
        <v>844</v>
      </c>
    </row>
    <row r="11" ht="30.0" customHeight="1">
      <c r="A11" s="160">
        <f>'3A 2025 - 2026 DATOS DEL ESTUDI'!N8</f>
        <v>33109621</v>
      </c>
      <c r="B11" s="160">
        <v>5.0</v>
      </c>
      <c r="C11" s="161" t="str">
        <f>'3A 2025 - 2026 DATOS DEL ESTUDI'!B8</f>
        <v>Jennifer  Asenjo  De Los Santos TRANSFERIDA 10/12/25</v>
      </c>
      <c r="D11" s="162"/>
      <c r="E11" s="162"/>
      <c r="F11" s="162"/>
      <c r="G11" s="162"/>
      <c r="H11" s="162"/>
      <c r="I11" s="162"/>
      <c r="J11" s="163"/>
      <c r="K11" s="163"/>
      <c r="L11" s="163"/>
      <c r="M11" s="163"/>
      <c r="N11" s="162">
        <f t="shared" si="1"/>
        <v>0</v>
      </c>
      <c r="O11" s="164" t="str">
        <f t="shared" si="2"/>
        <v/>
      </c>
      <c r="P11" s="165">
        <f t="shared" si="3"/>
        <v>0</v>
      </c>
      <c r="Q11" s="164" t="str">
        <f t="shared" si="4"/>
        <v/>
      </c>
      <c r="R11" s="166">
        <f t="shared" si="5"/>
        <v>0</v>
      </c>
      <c r="S11" s="164" t="str">
        <f t="shared" si="6"/>
        <v/>
      </c>
      <c r="T11" s="160">
        <v>5.0</v>
      </c>
      <c r="U11" s="161" t="str">
        <f t="shared" si="7"/>
        <v>Jennifer  Asenjo  De Los Santos TRANSFERIDA 10/12/25</v>
      </c>
      <c r="V11" s="162"/>
      <c r="W11" s="162"/>
      <c r="X11" s="162"/>
      <c r="Y11" s="162"/>
      <c r="Z11" s="162"/>
      <c r="AA11" s="162"/>
      <c r="AB11" s="162"/>
      <c r="AC11" s="162"/>
      <c r="AD11" s="163"/>
      <c r="AE11" s="163"/>
      <c r="AF11" s="163">
        <f t="shared" si="8"/>
        <v>0</v>
      </c>
      <c r="AG11" s="164" t="str">
        <f t="shared" si="9"/>
        <v/>
      </c>
      <c r="AH11" s="166">
        <f t="shared" si="10"/>
        <v>0</v>
      </c>
      <c r="AI11" s="164" t="str">
        <f t="shared" si="11"/>
        <v/>
      </c>
      <c r="AJ11" s="166">
        <f t="shared" si="12"/>
        <v>0</v>
      </c>
      <c r="AK11" s="164"/>
      <c r="AL11" s="404">
        <f t="shared" si="13"/>
        <v>33109621</v>
      </c>
      <c r="AM11" s="160">
        <v>5.0</v>
      </c>
      <c r="AN11" s="405" t="str">
        <f t="shared" si="14"/>
        <v>Jennifer  Asenjo  De Los Santos TRANSFERIDA 10/12/25</v>
      </c>
      <c r="AO11" s="162"/>
      <c r="AP11" s="162"/>
      <c r="AQ11" s="162"/>
      <c r="AR11" s="162"/>
      <c r="AS11" s="162"/>
      <c r="AT11" s="164"/>
      <c r="AU11" s="164"/>
      <c r="AV11" s="164"/>
      <c r="AW11" s="164"/>
      <c r="AX11" s="164"/>
      <c r="AY11" s="166">
        <f t="shared" si="15"/>
        <v>0</v>
      </c>
      <c r="AZ11" s="407" t="str">
        <f t="shared" si="16"/>
        <v/>
      </c>
      <c r="BA11" s="406">
        <f t="shared" si="17"/>
        <v>0</v>
      </c>
      <c r="BB11" s="406" t="str">
        <f t="shared" si="18"/>
        <v/>
      </c>
      <c r="BC11" s="406">
        <f t="shared" si="19"/>
        <v>0</v>
      </c>
      <c r="BD11" s="406" t="str">
        <f t="shared" si="20"/>
        <v/>
      </c>
      <c r="BE11" s="22">
        <f t="shared" si="21"/>
        <v>33109621</v>
      </c>
      <c r="BF11" s="193">
        <v>5.0</v>
      </c>
      <c r="BG11" s="405" t="str">
        <f t="shared" si="22"/>
        <v>Jennifer  Asenjo  De Los Santos TRANSFERIDA 10/12/25</v>
      </c>
      <c r="BH11" s="414"/>
      <c r="BI11" s="414"/>
      <c r="BJ11" s="414"/>
      <c r="BK11" s="414"/>
      <c r="BL11" s="414"/>
      <c r="BM11" s="414"/>
      <c r="BN11" s="414"/>
      <c r="BO11" s="414"/>
      <c r="BP11" s="414"/>
      <c r="BQ11" s="414"/>
      <c r="BR11" s="482">
        <f t="shared" si="23"/>
        <v>0</v>
      </c>
      <c r="BS11" s="414"/>
      <c r="BT11" s="414"/>
      <c r="BU11" s="414"/>
      <c r="BV11" s="414"/>
      <c r="BW11" s="414"/>
      <c r="CB11" s="170" t="s">
        <v>569</v>
      </c>
      <c r="CC11" s="403" t="s">
        <v>845</v>
      </c>
    </row>
    <row r="12" ht="30.0" customHeight="1">
      <c r="A12" s="160">
        <f>'3A 2025 - 2026 DATOS DEL ESTUDI'!N9</f>
        <v>32678295</v>
      </c>
      <c r="B12" s="160">
        <v>6.0</v>
      </c>
      <c r="C12" s="161" t="str">
        <f>'3A 2025 - 2026 DATOS DEL ESTUDI'!B9</f>
        <v>Leshlie Crismayri Bautista Quezada</v>
      </c>
      <c r="D12" s="162"/>
      <c r="E12" s="162"/>
      <c r="F12" s="162"/>
      <c r="G12" s="162"/>
      <c r="H12" s="162"/>
      <c r="I12" s="162"/>
      <c r="J12" s="162"/>
      <c r="K12" s="163"/>
      <c r="L12" s="163"/>
      <c r="M12" s="163"/>
      <c r="N12" s="162">
        <f t="shared" si="1"/>
        <v>0</v>
      </c>
      <c r="O12" s="164" t="str">
        <f t="shared" si="2"/>
        <v/>
      </c>
      <c r="P12" s="165">
        <f t="shared" si="3"/>
        <v>0</v>
      </c>
      <c r="Q12" s="164" t="str">
        <f t="shared" si="4"/>
        <v/>
      </c>
      <c r="R12" s="166">
        <f t="shared" si="5"/>
        <v>0</v>
      </c>
      <c r="S12" s="164" t="str">
        <f t="shared" si="6"/>
        <v/>
      </c>
      <c r="T12" s="160">
        <v>6.0</v>
      </c>
      <c r="U12" s="161" t="str">
        <f t="shared" si="7"/>
        <v>Leshlie Crismayri Bautista Quezada</v>
      </c>
      <c r="V12" s="162"/>
      <c r="W12" s="162"/>
      <c r="X12" s="162"/>
      <c r="Y12" s="162"/>
      <c r="Z12" s="162"/>
      <c r="AA12" s="162"/>
      <c r="AB12" s="162"/>
      <c r="AC12" s="162"/>
      <c r="AD12" s="163"/>
      <c r="AE12" s="163"/>
      <c r="AF12" s="163">
        <f t="shared" si="8"/>
        <v>0</v>
      </c>
      <c r="AG12" s="164" t="str">
        <f t="shared" si="9"/>
        <v/>
      </c>
      <c r="AH12" s="166">
        <f t="shared" si="10"/>
        <v>0</v>
      </c>
      <c r="AI12" s="164" t="str">
        <f t="shared" si="11"/>
        <v/>
      </c>
      <c r="AJ12" s="166">
        <f t="shared" si="12"/>
        <v>0</v>
      </c>
      <c r="AK12" s="164"/>
      <c r="AL12" s="404">
        <f t="shared" si="13"/>
        <v>32678295</v>
      </c>
      <c r="AM12" s="160">
        <v>6.0</v>
      </c>
      <c r="AN12" s="405" t="str">
        <f t="shared" si="14"/>
        <v>Leshlie Crismayri Bautista Quezada</v>
      </c>
      <c r="AO12" s="162"/>
      <c r="AP12" s="162"/>
      <c r="AQ12" s="162"/>
      <c r="AR12" s="162"/>
      <c r="AS12" s="162"/>
      <c r="AT12" s="164"/>
      <c r="AU12" s="164"/>
      <c r="AV12" s="164"/>
      <c r="AW12" s="164"/>
      <c r="AX12" s="164"/>
      <c r="AY12" s="166">
        <f t="shared" si="15"/>
        <v>0</v>
      </c>
      <c r="AZ12" s="407" t="str">
        <f t="shared" si="16"/>
        <v/>
      </c>
      <c r="BA12" s="406">
        <f t="shared" si="17"/>
        <v>0</v>
      </c>
      <c r="BB12" s="406" t="str">
        <f t="shared" si="18"/>
        <v/>
      </c>
      <c r="BC12" s="406">
        <f t="shared" si="19"/>
        <v>0</v>
      </c>
      <c r="BD12" s="406" t="str">
        <f t="shared" si="20"/>
        <v/>
      </c>
      <c r="BE12" s="22">
        <f t="shared" si="21"/>
        <v>32678295</v>
      </c>
      <c r="BF12" s="411">
        <v>6.0</v>
      </c>
      <c r="BG12" s="405" t="str">
        <f t="shared" si="22"/>
        <v>Leshlie Crismayri Bautista Quezada</v>
      </c>
      <c r="BH12" s="414"/>
      <c r="BI12" s="414"/>
      <c r="BJ12" s="414"/>
      <c r="BK12" s="414"/>
      <c r="BL12" s="414"/>
      <c r="BM12" s="414"/>
      <c r="BN12" s="414"/>
      <c r="BO12" s="414"/>
      <c r="BP12" s="414"/>
      <c r="BQ12" s="414"/>
      <c r="BR12" s="482">
        <f t="shared" si="23"/>
        <v>0</v>
      </c>
      <c r="BS12" s="414"/>
      <c r="BT12" s="414"/>
      <c r="BU12" s="414"/>
      <c r="BV12" s="414"/>
      <c r="BW12" s="414"/>
      <c r="CB12" s="170" t="s">
        <v>571</v>
      </c>
      <c r="CC12" s="403" t="s">
        <v>846</v>
      </c>
    </row>
    <row r="13" ht="30.0" customHeight="1">
      <c r="A13" s="160">
        <f>'3A 2025 - 2026 DATOS DEL ESTUDI'!N10</f>
        <v>33224927</v>
      </c>
      <c r="B13" s="160">
        <v>7.0</v>
      </c>
      <c r="C13" s="161" t="str">
        <f>'3A 2025 - 2026 DATOS DEL ESTUDI'!B10</f>
        <v>Gilber  Bello Silva</v>
      </c>
      <c r="D13" s="162"/>
      <c r="E13" s="162"/>
      <c r="F13" s="162"/>
      <c r="G13" s="162"/>
      <c r="H13" s="162"/>
      <c r="I13" s="162"/>
      <c r="J13" s="162"/>
      <c r="K13" s="163"/>
      <c r="L13" s="163"/>
      <c r="M13" s="163"/>
      <c r="N13" s="162">
        <f t="shared" si="1"/>
        <v>0</v>
      </c>
      <c r="O13" s="164" t="str">
        <f t="shared" si="2"/>
        <v/>
      </c>
      <c r="P13" s="165">
        <f t="shared" si="3"/>
        <v>0</v>
      </c>
      <c r="Q13" s="164" t="str">
        <f t="shared" si="4"/>
        <v/>
      </c>
      <c r="R13" s="166">
        <f t="shared" si="5"/>
        <v>0</v>
      </c>
      <c r="S13" s="164" t="str">
        <f t="shared" si="6"/>
        <v/>
      </c>
      <c r="T13" s="160">
        <v>7.0</v>
      </c>
      <c r="U13" s="161" t="str">
        <f t="shared" si="7"/>
        <v>Gilber  Bello Silva</v>
      </c>
      <c r="V13" s="162"/>
      <c r="W13" s="162"/>
      <c r="X13" s="162"/>
      <c r="Y13" s="162"/>
      <c r="Z13" s="162"/>
      <c r="AA13" s="162"/>
      <c r="AB13" s="162"/>
      <c r="AC13" s="162"/>
      <c r="AD13" s="163"/>
      <c r="AE13" s="163"/>
      <c r="AF13" s="163">
        <f t="shared" si="8"/>
        <v>0</v>
      </c>
      <c r="AG13" s="164" t="str">
        <f t="shared" si="9"/>
        <v/>
      </c>
      <c r="AH13" s="166">
        <f t="shared" si="10"/>
        <v>0</v>
      </c>
      <c r="AI13" s="164" t="str">
        <f t="shared" si="11"/>
        <v/>
      </c>
      <c r="AJ13" s="166">
        <f t="shared" si="12"/>
        <v>0</v>
      </c>
      <c r="AK13" s="164"/>
      <c r="AL13" s="404">
        <f t="shared" si="13"/>
        <v>33224927</v>
      </c>
      <c r="AM13" s="160">
        <v>7.0</v>
      </c>
      <c r="AN13" s="405" t="str">
        <f t="shared" si="14"/>
        <v>Gilber  Bello Silva</v>
      </c>
      <c r="AO13" s="162"/>
      <c r="AP13" s="162"/>
      <c r="AQ13" s="162"/>
      <c r="AR13" s="162"/>
      <c r="AS13" s="162"/>
      <c r="AT13" s="164"/>
      <c r="AU13" s="164"/>
      <c r="AV13" s="164"/>
      <c r="AW13" s="164"/>
      <c r="AX13" s="164"/>
      <c r="AY13" s="166">
        <f t="shared" si="15"/>
        <v>0</v>
      </c>
      <c r="AZ13" s="407" t="str">
        <f t="shared" si="16"/>
        <v/>
      </c>
      <c r="BA13" s="406">
        <f t="shared" si="17"/>
        <v>0</v>
      </c>
      <c r="BB13" s="406" t="str">
        <f t="shared" si="18"/>
        <v/>
      </c>
      <c r="BC13" s="406">
        <f t="shared" si="19"/>
        <v>0</v>
      </c>
      <c r="BD13" s="406" t="str">
        <f t="shared" si="20"/>
        <v/>
      </c>
      <c r="BE13" s="22">
        <f t="shared" si="21"/>
        <v>33224927</v>
      </c>
      <c r="BF13" s="193">
        <v>7.0</v>
      </c>
      <c r="BG13" s="405" t="str">
        <f t="shared" si="22"/>
        <v>Gilber  Bello Silva</v>
      </c>
      <c r="BH13" s="414"/>
      <c r="BI13" s="414"/>
      <c r="BJ13" s="414"/>
      <c r="BK13" s="414"/>
      <c r="BL13" s="414"/>
      <c r="BM13" s="414"/>
      <c r="BN13" s="414"/>
      <c r="BO13" s="414"/>
      <c r="BP13" s="414"/>
      <c r="BQ13" s="414"/>
      <c r="BR13" s="482">
        <f t="shared" si="23"/>
        <v>0</v>
      </c>
      <c r="BS13" s="414"/>
      <c r="BT13" s="414"/>
      <c r="BU13" s="414"/>
      <c r="BV13" s="414"/>
      <c r="BW13" s="414"/>
      <c r="CB13" s="170" t="s">
        <v>573</v>
      </c>
      <c r="CC13" s="403" t="s">
        <v>836</v>
      </c>
    </row>
    <row r="14" ht="30.0" customHeight="1">
      <c r="A14" s="160">
        <f>'3A 2025 - 2026 DATOS DEL ESTUDI'!N11</f>
        <v>6783589</v>
      </c>
      <c r="B14" s="160">
        <v>8.0</v>
      </c>
      <c r="C14" s="161" t="str">
        <f>'3A 2025 - 2026 DATOS DEL ESTUDI'!B11</f>
        <v>Sherlyn Mariel Bernabel Lora</v>
      </c>
      <c r="D14" s="162"/>
      <c r="E14" s="162"/>
      <c r="F14" s="162"/>
      <c r="G14" s="162"/>
      <c r="H14" s="162"/>
      <c r="I14" s="162"/>
      <c r="J14" s="162"/>
      <c r="K14" s="163"/>
      <c r="L14" s="163"/>
      <c r="M14" s="163"/>
      <c r="N14" s="162">
        <f t="shared" si="1"/>
        <v>0</v>
      </c>
      <c r="O14" s="164" t="str">
        <f t="shared" si="2"/>
        <v/>
      </c>
      <c r="P14" s="165">
        <f t="shared" si="3"/>
        <v>0</v>
      </c>
      <c r="Q14" s="164" t="str">
        <f t="shared" si="4"/>
        <v/>
      </c>
      <c r="R14" s="166">
        <f t="shared" si="5"/>
        <v>0</v>
      </c>
      <c r="S14" s="164" t="str">
        <f t="shared" si="6"/>
        <v/>
      </c>
      <c r="T14" s="160">
        <v>8.0</v>
      </c>
      <c r="U14" s="161" t="str">
        <f t="shared" si="7"/>
        <v>Sherlyn Mariel Bernabel Lora</v>
      </c>
      <c r="V14" s="162"/>
      <c r="W14" s="162"/>
      <c r="X14" s="162"/>
      <c r="Y14" s="162"/>
      <c r="Z14" s="162"/>
      <c r="AA14" s="162"/>
      <c r="AB14" s="162"/>
      <c r="AC14" s="162"/>
      <c r="AD14" s="163"/>
      <c r="AE14" s="163"/>
      <c r="AF14" s="163">
        <f t="shared" si="8"/>
        <v>0</v>
      </c>
      <c r="AG14" s="164" t="str">
        <f t="shared" si="9"/>
        <v/>
      </c>
      <c r="AH14" s="166">
        <f t="shared" si="10"/>
        <v>0</v>
      </c>
      <c r="AI14" s="164" t="str">
        <f t="shared" si="11"/>
        <v/>
      </c>
      <c r="AJ14" s="166">
        <f t="shared" si="12"/>
        <v>0</v>
      </c>
      <c r="AK14" s="164"/>
      <c r="AL14" s="404">
        <f t="shared" si="13"/>
        <v>6783589</v>
      </c>
      <c r="AM14" s="160">
        <v>8.0</v>
      </c>
      <c r="AN14" s="405" t="str">
        <f t="shared" si="14"/>
        <v>Sherlyn Mariel Bernabel Lora</v>
      </c>
      <c r="AO14" s="162"/>
      <c r="AP14" s="162"/>
      <c r="AQ14" s="162"/>
      <c r="AR14" s="162"/>
      <c r="AS14" s="162"/>
      <c r="AT14" s="164"/>
      <c r="AU14" s="164"/>
      <c r="AV14" s="164"/>
      <c r="AW14" s="164"/>
      <c r="AX14" s="164"/>
      <c r="AY14" s="166">
        <f t="shared" si="15"/>
        <v>0</v>
      </c>
      <c r="AZ14" s="407" t="str">
        <f t="shared" si="16"/>
        <v/>
      </c>
      <c r="BA14" s="406">
        <f t="shared" si="17"/>
        <v>0</v>
      </c>
      <c r="BB14" s="406" t="str">
        <f t="shared" si="18"/>
        <v/>
      </c>
      <c r="BC14" s="406">
        <f t="shared" si="19"/>
        <v>0</v>
      </c>
      <c r="BD14" s="406" t="str">
        <f t="shared" si="20"/>
        <v/>
      </c>
      <c r="BE14" s="22">
        <f t="shared" si="21"/>
        <v>6783589</v>
      </c>
      <c r="BF14" s="411">
        <v>8.0</v>
      </c>
      <c r="BG14" s="405" t="str">
        <f t="shared" si="22"/>
        <v>Sherlyn Mariel Bernabel Lora</v>
      </c>
      <c r="BH14" s="414"/>
      <c r="BI14" s="414"/>
      <c r="BJ14" s="414"/>
      <c r="BK14" s="414"/>
      <c r="BL14" s="414"/>
      <c r="BM14" s="414"/>
      <c r="BN14" s="414"/>
      <c r="BO14" s="414"/>
      <c r="BP14" s="414"/>
      <c r="BQ14" s="414"/>
      <c r="BR14" s="482">
        <f t="shared" si="23"/>
        <v>0</v>
      </c>
      <c r="BS14" s="414"/>
      <c r="BT14" s="414"/>
      <c r="BU14" s="414"/>
      <c r="BV14" s="414"/>
      <c r="BW14" s="414"/>
      <c r="CB14" s="170" t="s">
        <v>574</v>
      </c>
      <c r="CC14" s="403" t="s">
        <v>837</v>
      </c>
    </row>
    <row r="15" ht="30.0" customHeight="1">
      <c r="A15" s="160">
        <f>'3A 2025 - 2026 DATOS DEL ESTUDI'!N12</f>
        <v>7117826</v>
      </c>
      <c r="B15" s="160">
        <v>9.0</v>
      </c>
      <c r="C15" s="161" t="str">
        <f>'3A 2025 - 2026 DATOS DEL ESTUDI'!B12</f>
        <v>Erleen  Brito Castillo</v>
      </c>
      <c r="D15" s="162"/>
      <c r="E15" s="162"/>
      <c r="F15" s="162"/>
      <c r="G15" s="162"/>
      <c r="H15" s="162"/>
      <c r="I15" s="162"/>
      <c r="J15" s="162"/>
      <c r="K15" s="163"/>
      <c r="L15" s="163"/>
      <c r="M15" s="163"/>
      <c r="N15" s="162">
        <f t="shared" si="1"/>
        <v>0</v>
      </c>
      <c r="O15" s="164" t="str">
        <f t="shared" si="2"/>
        <v/>
      </c>
      <c r="P15" s="165">
        <f t="shared" si="3"/>
        <v>0</v>
      </c>
      <c r="Q15" s="164" t="str">
        <f t="shared" si="4"/>
        <v/>
      </c>
      <c r="R15" s="166">
        <f t="shared" si="5"/>
        <v>0</v>
      </c>
      <c r="S15" s="164" t="str">
        <f t="shared" si="6"/>
        <v/>
      </c>
      <c r="T15" s="160">
        <v>9.0</v>
      </c>
      <c r="U15" s="161" t="str">
        <f t="shared" si="7"/>
        <v>Erleen  Brito Castillo</v>
      </c>
      <c r="V15" s="162"/>
      <c r="W15" s="162"/>
      <c r="X15" s="162"/>
      <c r="Y15" s="162"/>
      <c r="Z15" s="162"/>
      <c r="AA15" s="162"/>
      <c r="AB15" s="162"/>
      <c r="AC15" s="162"/>
      <c r="AD15" s="163"/>
      <c r="AE15" s="163"/>
      <c r="AF15" s="163">
        <f t="shared" si="8"/>
        <v>0</v>
      </c>
      <c r="AG15" s="164" t="str">
        <f t="shared" si="9"/>
        <v/>
      </c>
      <c r="AH15" s="166">
        <f t="shared" si="10"/>
        <v>0</v>
      </c>
      <c r="AI15" s="164" t="str">
        <f t="shared" si="11"/>
        <v/>
      </c>
      <c r="AJ15" s="166">
        <f t="shared" si="12"/>
        <v>0</v>
      </c>
      <c r="AK15" s="164"/>
      <c r="AL15" s="404">
        <f t="shared" si="13"/>
        <v>7117826</v>
      </c>
      <c r="AM15" s="160">
        <v>9.0</v>
      </c>
      <c r="AN15" s="405" t="str">
        <f t="shared" si="14"/>
        <v>Erleen  Brito Castillo</v>
      </c>
      <c r="AO15" s="162"/>
      <c r="AP15" s="164"/>
      <c r="AQ15" s="162"/>
      <c r="AR15" s="164"/>
      <c r="AS15" s="162"/>
      <c r="AT15" s="164"/>
      <c r="AU15" s="164"/>
      <c r="AV15" s="164"/>
      <c r="AW15" s="164"/>
      <c r="AX15" s="164"/>
      <c r="AY15" s="166">
        <f t="shared" si="15"/>
        <v>0</v>
      </c>
      <c r="AZ15" s="407" t="str">
        <f t="shared" si="16"/>
        <v/>
      </c>
      <c r="BA15" s="406">
        <f t="shared" si="17"/>
        <v>0</v>
      </c>
      <c r="BB15" s="406" t="str">
        <f t="shared" si="18"/>
        <v/>
      </c>
      <c r="BC15" s="406">
        <f t="shared" si="19"/>
        <v>0</v>
      </c>
      <c r="BD15" s="406" t="str">
        <f t="shared" si="20"/>
        <v/>
      </c>
      <c r="BE15" s="22">
        <f t="shared" si="21"/>
        <v>7117826</v>
      </c>
      <c r="BF15" s="193">
        <v>9.0</v>
      </c>
      <c r="BG15" s="405" t="str">
        <f t="shared" si="22"/>
        <v>Erleen  Brito Castillo</v>
      </c>
      <c r="BH15" s="414"/>
      <c r="BI15" s="414"/>
      <c r="BJ15" s="414"/>
      <c r="BK15" s="414"/>
      <c r="BL15" s="414"/>
      <c r="BM15" s="414"/>
      <c r="BN15" s="414"/>
      <c r="BO15" s="414"/>
      <c r="BP15" s="414"/>
      <c r="BQ15" s="414"/>
      <c r="BR15" s="482">
        <f t="shared" si="23"/>
        <v>0</v>
      </c>
      <c r="BS15" s="414"/>
      <c r="BT15" s="414"/>
      <c r="BU15" s="414"/>
      <c r="BV15" s="414"/>
      <c r="BW15" s="414"/>
      <c r="CC15" s="403" t="s">
        <v>838</v>
      </c>
    </row>
    <row r="16" ht="30.0" customHeight="1">
      <c r="A16" s="160">
        <f>'3A 2025 - 2026 DATOS DEL ESTUDI'!N13</f>
        <v>7042227</v>
      </c>
      <c r="B16" s="160">
        <v>10.0</v>
      </c>
      <c r="C16" s="161" t="str">
        <f>'3A 2025 - 2026 DATOS DEL ESTUDI'!B13</f>
        <v>Brianny  Caraballo Guzmán</v>
      </c>
      <c r="D16" s="162"/>
      <c r="E16" s="162"/>
      <c r="F16" s="162"/>
      <c r="G16" s="162"/>
      <c r="H16" s="162"/>
      <c r="I16" s="162"/>
      <c r="J16" s="162"/>
      <c r="K16" s="163"/>
      <c r="L16" s="163"/>
      <c r="M16" s="163"/>
      <c r="N16" s="162">
        <f t="shared" si="1"/>
        <v>0</v>
      </c>
      <c r="O16" s="164" t="str">
        <f t="shared" si="2"/>
        <v/>
      </c>
      <c r="P16" s="165">
        <f t="shared" si="3"/>
        <v>0</v>
      </c>
      <c r="Q16" s="164" t="str">
        <f t="shared" si="4"/>
        <v/>
      </c>
      <c r="R16" s="166">
        <f t="shared" si="5"/>
        <v>0</v>
      </c>
      <c r="S16" s="164" t="str">
        <f t="shared" si="6"/>
        <v/>
      </c>
      <c r="T16" s="160">
        <v>10.0</v>
      </c>
      <c r="U16" s="161" t="str">
        <f t="shared" si="7"/>
        <v>Brianny  Caraballo Guzmán</v>
      </c>
      <c r="V16" s="162"/>
      <c r="W16" s="162"/>
      <c r="X16" s="162"/>
      <c r="Y16" s="162"/>
      <c r="Z16" s="162"/>
      <c r="AA16" s="162"/>
      <c r="AB16" s="162"/>
      <c r="AC16" s="162"/>
      <c r="AD16" s="163"/>
      <c r="AE16" s="163"/>
      <c r="AF16" s="163">
        <f t="shared" si="8"/>
        <v>0</v>
      </c>
      <c r="AG16" s="164" t="str">
        <f t="shared" si="9"/>
        <v/>
      </c>
      <c r="AH16" s="166">
        <f t="shared" si="10"/>
        <v>0</v>
      </c>
      <c r="AI16" s="164" t="str">
        <f t="shared" si="11"/>
        <v/>
      </c>
      <c r="AJ16" s="166">
        <f t="shared" si="12"/>
        <v>0</v>
      </c>
      <c r="AK16" s="164"/>
      <c r="AL16" s="404">
        <f t="shared" si="13"/>
        <v>7042227</v>
      </c>
      <c r="AM16" s="160">
        <v>10.0</v>
      </c>
      <c r="AN16" s="405" t="str">
        <f t="shared" si="14"/>
        <v>Brianny  Caraballo Guzmán</v>
      </c>
      <c r="AO16" s="162"/>
      <c r="AP16" s="162"/>
      <c r="AQ16" s="162"/>
      <c r="AR16" s="162"/>
      <c r="AS16" s="162"/>
      <c r="AT16" s="164"/>
      <c r="AU16" s="164"/>
      <c r="AV16" s="164"/>
      <c r="AW16" s="164"/>
      <c r="AX16" s="164"/>
      <c r="AY16" s="166">
        <f t="shared" si="15"/>
        <v>0</v>
      </c>
      <c r="AZ16" s="407" t="str">
        <f t="shared" si="16"/>
        <v/>
      </c>
      <c r="BA16" s="406">
        <f t="shared" si="17"/>
        <v>0</v>
      </c>
      <c r="BB16" s="406" t="str">
        <f t="shared" si="18"/>
        <v/>
      </c>
      <c r="BC16" s="406">
        <f t="shared" si="19"/>
        <v>0</v>
      </c>
      <c r="BD16" s="406" t="str">
        <f t="shared" si="20"/>
        <v/>
      </c>
      <c r="BE16" s="22">
        <f t="shared" si="21"/>
        <v>7042227</v>
      </c>
      <c r="BF16" s="411">
        <v>10.0</v>
      </c>
      <c r="BG16" s="405" t="str">
        <f t="shared" si="22"/>
        <v>Brianny  Caraballo Guzmán</v>
      </c>
      <c r="BH16" s="414"/>
      <c r="BI16" s="414"/>
      <c r="BJ16" s="414"/>
      <c r="BK16" s="414"/>
      <c r="BL16" s="414"/>
      <c r="BM16" s="414"/>
      <c r="BN16" s="414"/>
      <c r="BO16" s="414"/>
      <c r="BP16" s="414"/>
      <c r="BQ16" s="414"/>
      <c r="BR16" s="482">
        <f t="shared" si="23"/>
        <v>0</v>
      </c>
      <c r="BS16" s="414"/>
      <c r="BT16" s="414"/>
      <c r="BU16" s="414"/>
      <c r="BV16" s="414"/>
      <c r="BW16" s="414"/>
      <c r="CC16" s="403" t="s">
        <v>839</v>
      </c>
    </row>
    <row r="17" ht="30.0" customHeight="1">
      <c r="A17" s="160">
        <f>'3A 2025 - 2026 DATOS DEL ESTUDI'!N14</f>
        <v>32626669</v>
      </c>
      <c r="B17" s="160">
        <v>11.0</v>
      </c>
      <c r="C17" s="161" t="str">
        <f>'3A 2025 - 2026 DATOS DEL ESTUDI'!B14</f>
        <v>Scarlet  Castillo</v>
      </c>
      <c r="D17" s="162"/>
      <c r="E17" s="162"/>
      <c r="F17" s="162"/>
      <c r="G17" s="162"/>
      <c r="H17" s="162"/>
      <c r="I17" s="162"/>
      <c r="J17" s="162"/>
      <c r="K17" s="163"/>
      <c r="L17" s="163"/>
      <c r="M17" s="163"/>
      <c r="N17" s="162">
        <f t="shared" si="1"/>
        <v>0</v>
      </c>
      <c r="O17" s="164" t="str">
        <f t="shared" si="2"/>
        <v/>
      </c>
      <c r="P17" s="165">
        <f t="shared" si="3"/>
        <v>0</v>
      </c>
      <c r="Q17" s="164" t="str">
        <f t="shared" si="4"/>
        <v/>
      </c>
      <c r="R17" s="166">
        <f t="shared" si="5"/>
        <v>0</v>
      </c>
      <c r="S17" s="164" t="str">
        <f t="shared" si="6"/>
        <v/>
      </c>
      <c r="T17" s="160">
        <v>11.0</v>
      </c>
      <c r="U17" s="161" t="str">
        <f t="shared" si="7"/>
        <v>Scarlet  Castillo</v>
      </c>
      <c r="V17" s="162"/>
      <c r="W17" s="162"/>
      <c r="X17" s="162"/>
      <c r="Y17" s="162"/>
      <c r="Z17" s="162"/>
      <c r="AA17" s="162"/>
      <c r="AB17" s="162"/>
      <c r="AC17" s="162"/>
      <c r="AD17" s="163"/>
      <c r="AE17" s="163"/>
      <c r="AF17" s="163">
        <f t="shared" si="8"/>
        <v>0</v>
      </c>
      <c r="AG17" s="164" t="str">
        <f t="shared" si="9"/>
        <v/>
      </c>
      <c r="AH17" s="166">
        <f t="shared" si="10"/>
        <v>0</v>
      </c>
      <c r="AI17" s="164" t="str">
        <f t="shared" si="11"/>
        <v/>
      </c>
      <c r="AJ17" s="166">
        <f t="shared" si="12"/>
        <v>0</v>
      </c>
      <c r="AK17" s="164"/>
      <c r="AL17" s="404">
        <f t="shared" si="13"/>
        <v>32626669</v>
      </c>
      <c r="AM17" s="160">
        <v>11.0</v>
      </c>
      <c r="AN17" s="405" t="str">
        <f t="shared" si="14"/>
        <v>Scarlet  Castillo</v>
      </c>
      <c r="AO17" s="162"/>
      <c r="AP17" s="162"/>
      <c r="AQ17" s="162"/>
      <c r="AR17" s="162"/>
      <c r="AS17" s="162"/>
      <c r="AT17" s="164"/>
      <c r="AU17" s="164"/>
      <c r="AV17" s="164"/>
      <c r="AW17" s="164"/>
      <c r="AX17" s="164"/>
      <c r="AY17" s="166">
        <f t="shared" si="15"/>
        <v>0</v>
      </c>
      <c r="AZ17" s="407" t="str">
        <f t="shared" si="16"/>
        <v/>
      </c>
      <c r="BA17" s="406">
        <f t="shared" si="17"/>
        <v>0</v>
      </c>
      <c r="BB17" s="406" t="str">
        <f t="shared" si="18"/>
        <v/>
      </c>
      <c r="BC17" s="406">
        <f t="shared" si="19"/>
        <v>0</v>
      </c>
      <c r="BD17" s="406" t="str">
        <f t="shared" si="20"/>
        <v/>
      </c>
      <c r="BE17" s="22">
        <f t="shared" si="21"/>
        <v>32626669</v>
      </c>
      <c r="BF17" s="193">
        <v>11.0</v>
      </c>
      <c r="BG17" s="405" t="str">
        <f t="shared" si="22"/>
        <v>Scarlet  Castillo</v>
      </c>
      <c r="BH17" s="414"/>
      <c r="BI17" s="414"/>
      <c r="BJ17" s="414"/>
      <c r="BK17" s="414"/>
      <c r="BL17" s="414"/>
      <c r="BM17" s="414"/>
      <c r="BN17" s="414"/>
      <c r="BO17" s="414"/>
      <c r="BP17" s="414"/>
      <c r="BQ17" s="414"/>
      <c r="BR17" s="482">
        <f t="shared" si="23"/>
        <v>0</v>
      </c>
      <c r="BS17" s="414"/>
      <c r="BT17" s="414"/>
      <c r="BU17" s="414"/>
      <c r="BV17" s="414"/>
      <c r="BW17" s="414"/>
      <c r="CC17" s="403" t="s">
        <v>847</v>
      </c>
    </row>
    <row r="18" ht="30.0" customHeight="1">
      <c r="A18" s="160">
        <f>'3A 2025 - 2026 DATOS DEL ESTUDI'!N15</f>
        <v>33016326</v>
      </c>
      <c r="B18" s="160">
        <v>12.0</v>
      </c>
      <c r="C18" s="161" t="str">
        <f>'3A 2025 - 2026 DATOS DEL ESTUDI'!B15</f>
        <v>Yarselin  Cruz Peña</v>
      </c>
      <c r="D18" s="162"/>
      <c r="E18" s="162"/>
      <c r="F18" s="162"/>
      <c r="G18" s="162"/>
      <c r="H18" s="162"/>
      <c r="I18" s="162"/>
      <c r="J18" s="162"/>
      <c r="K18" s="163"/>
      <c r="L18" s="163"/>
      <c r="M18" s="163"/>
      <c r="N18" s="162">
        <f t="shared" si="1"/>
        <v>0</v>
      </c>
      <c r="O18" s="164" t="str">
        <f t="shared" si="2"/>
        <v/>
      </c>
      <c r="P18" s="165">
        <f t="shared" si="3"/>
        <v>0</v>
      </c>
      <c r="Q18" s="164" t="str">
        <f t="shared" si="4"/>
        <v/>
      </c>
      <c r="R18" s="166">
        <f t="shared" si="5"/>
        <v>0</v>
      </c>
      <c r="S18" s="164" t="str">
        <f t="shared" si="6"/>
        <v/>
      </c>
      <c r="T18" s="160">
        <v>12.0</v>
      </c>
      <c r="U18" s="161" t="str">
        <f t="shared" si="7"/>
        <v>Yarselin  Cruz Peña</v>
      </c>
      <c r="V18" s="163"/>
      <c r="W18" s="163"/>
      <c r="X18" s="163"/>
      <c r="Y18" s="163"/>
      <c r="Z18" s="163"/>
      <c r="AA18" s="163"/>
      <c r="AB18" s="163"/>
      <c r="AC18" s="163"/>
      <c r="AD18" s="163"/>
      <c r="AE18" s="163"/>
      <c r="AF18" s="163">
        <f t="shared" si="8"/>
        <v>0</v>
      </c>
      <c r="AG18" s="164" t="str">
        <f t="shared" si="9"/>
        <v/>
      </c>
      <c r="AH18" s="166">
        <f t="shared" si="10"/>
        <v>0</v>
      </c>
      <c r="AI18" s="164" t="str">
        <f t="shared" si="11"/>
        <v/>
      </c>
      <c r="AJ18" s="166">
        <f t="shared" si="12"/>
        <v>0</v>
      </c>
      <c r="AK18" s="164"/>
      <c r="AL18" s="404">
        <f t="shared" si="13"/>
        <v>33016326</v>
      </c>
      <c r="AM18" s="160">
        <v>12.0</v>
      </c>
      <c r="AN18" s="405" t="str">
        <f t="shared" si="14"/>
        <v>Yarselin  Cruz Peña</v>
      </c>
      <c r="AO18" s="164"/>
      <c r="AP18" s="162"/>
      <c r="AQ18" s="162"/>
      <c r="AR18" s="164"/>
      <c r="AS18" s="164"/>
      <c r="AT18" s="164"/>
      <c r="AU18" s="164"/>
      <c r="AV18" s="164"/>
      <c r="AW18" s="164"/>
      <c r="AX18" s="164"/>
      <c r="AY18" s="166">
        <f t="shared" si="15"/>
        <v>0</v>
      </c>
      <c r="AZ18" s="407" t="str">
        <f t="shared" si="16"/>
        <v/>
      </c>
      <c r="BA18" s="406">
        <f t="shared" si="17"/>
        <v>0</v>
      </c>
      <c r="BB18" s="406" t="str">
        <f t="shared" si="18"/>
        <v/>
      </c>
      <c r="BC18" s="406">
        <f t="shared" si="19"/>
        <v>0</v>
      </c>
      <c r="BD18" s="406" t="str">
        <f t="shared" si="20"/>
        <v/>
      </c>
      <c r="BE18" s="22">
        <f t="shared" si="21"/>
        <v>33016326</v>
      </c>
      <c r="BF18" s="411">
        <v>12.0</v>
      </c>
      <c r="BG18" s="405" t="str">
        <f t="shared" si="22"/>
        <v>Yarselin  Cruz Peña</v>
      </c>
      <c r="BH18" s="414"/>
      <c r="BI18" s="414"/>
      <c r="BJ18" s="414"/>
      <c r="BK18" s="414"/>
      <c r="BL18" s="414"/>
      <c r="BM18" s="414"/>
      <c r="BN18" s="414"/>
      <c r="BO18" s="414"/>
      <c r="BP18" s="414"/>
      <c r="BQ18" s="414"/>
      <c r="BR18" s="482">
        <f t="shared" si="23"/>
        <v>0</v>
      </c>
      <c r="BS18" s="414"/>
      <c r="BT18" s="414"/>
      <c r="BU18" s="414"/>
      <c r="BV18" s="414"/>
      <c r="BW18" s="414"/>
    </row>
    <row r="19" ht="30.0" customHeight="1">
      <c r="A19" s="160">
        <f>'3A 2025 - 2026 DATOS DEL ESTUDI'!N16</f>
        <v>32387390</v>
      </c>
      <c r="B19" s="160">
        <v>13.0</v>
      </c>
      <c r="C19" s="161" t="str">
        <f>'3A 2025 - 2026 DATOS DEL ESTUDI'!B16</f>
        <v>Fernando José Díaz Fernández</v>
      </c>
      <c r="D19" s="162"/>
      <c r="E19" s="162"/>
      <c r="F19" s="162"/>
      <c r="G19" s="162"/>
      <c r="H19" s="162"/>
      <c r="I19" s="162"/>
      <c r="J19" s="162"/>
      <c r="K19" s="163"/>
      <c r="L19" s="163"/>
      <c r="M19" s="163"/>
      <c r="N19" s="162">
        <f t="shared" si="1"/>
        <v>0</v>
      </c>
      <c r="O19" s="164" t="str">
        <f t="shared" si="2"/>
        <v/>
      </c>
      <c r="P19" s="165">
        <f t="shared" si="3"/>
        <v>0</v>
      </c>
      <c r="Q19" s="164" t="str">
        <f t="shared" si="4"/>
        <v/>
      </c>
      <c r="R19" s="166">
        <f t="shared" si="5"/>
        <v>0</v>
      </c>
      <c r="S19" s="164" t="str">
        <f t="shared" si="6"/>
        <v/>
      </c>
      <c r="T19" s="160">
        <v>13.0</v>
      </c>
      <c r="U19" s="161" t="str">
        <f t="shared" si="7"/>
        <v>Fernando José Díaz Fernández</v>
      </c>
      <c r="V19" s="162"/>
      <c r="W19" s="162"/>
      <c r="X19" s="162"/>
      <c r="Y19" s="162"/>
      <c r="Z19" s="162"/>
      <c r="AA19" s="162"/>
      <c r="AB19" s="162"/>
      <c r="AC19" s="162"/>
      <c r="AD19" s="163"/>
      <c r="AE19" s="163"/>
      <c r="AF19" s="163">
        <f t="shared" si="8"/>
        <v>0</v>
      </c>
      <c r="AG19" s="164" t="str">
        <f t="shared" si="9"/>
        <v/>
      </c>
      <c r="AH19" s="166">
        <f t="shared" si="10"/>
        <v>0</v>
      </c>
      <c r="AI19" s="164" t="str">
        <f t="shared" si="11"/>
        <v/>
      </c>
      <c r="AJ19" s="166">
        <f t="shared" si="12"/>
        <v>0</v>
      </c>
      <c r="AK19" s="164"/>
      <c r="AL19" s="404">
        <f t="shared" si="13"/>
        <v>32387390</v>
      </c>
      <c r="AM19" s="160">
        <v>13.0</v>
      </c>
      <c r="AN19" s="405" t="str">
        <f t="shared" si="14"/>
        <v>Fernando José Díaz Fernández</v>
      </c>
      <c r="AO19" s="162"/>
      <c r="AP19" s="162"/>
      <c r="AQ19" s="162"/>
      <c r="AR19" s="162"/>
      <c r="AS19" s="162"/>
      <c r="AT19" s="164"/>
      <c r="AU19" s="164"/>
      <c r="AV19" s="164"/>
      <c r="AW19" s="164"/>
      <c r="AX19" s="164"/>
      <c r="AY19" s="166">
        <f t="shared" si="15"/>
        <v>0</v>
      </c>
      <c r="AZ19" s="407" t="str">
        <f t="shared" si="16"/>
        <v/>
      </c>
      <c r="BA19" s="406">
        <f t="shared" si="17"/>
        <v>0</v>
      </c>
      <c r="BB19" s="406" t="str">
        <f t="shared" si="18"/>
        <v/>
      </c>
      <c r="BC19" s="406">
        <f t="shared" si="19"/>
        <v>0</v>
      </c>
      <c r="BD19" s="406" t="str">
        <f t="shared" si="20"/>
        <v/>
      </c>
      <c r="BE19" s="22">
        <f t="shared" si="21"/>
        <v>32387390</v>
      </c>
      <c r="BF19" s="193">
        <v>13.0</v>
      </c>
      <c r="BG19" s="405" t="str">
        <f t="shared" si="22"/>
        <v>Fernando José Díaz Fernández</v>
      </c>
      <c r="BH19" s="414"/>
      <c r="BI19" s="414"/>
      <c r="BJ19" s="414"/>
      <c r="BK19" s="414"/>
      <c r="BL19" s="414"/>
      <c r="BM19" s="414"/>
      <c r="BN19" s="414"/>
      <c r="BO19" s="414"/>
      <c r="BP19" s="414"/>
      <c r="BQ19" s="414"/>
      <c r="BR19" s="482">
        <f t="shared" si="23"/>
        <v>0</v>
      </c>
      <c r="BS19" s="414"/>
      <c r="BT19" s="414"/>
      <c r="BU19" s="414"/>
      <c r="BV19" s="414"/>
      <c r="BW19" s="414"/>
    </row>
    <row r="20" ht="30.0" customHeight="1">
      <c r="A20" s="160">
        <f>'3A 2025 - 2026 DATOS DEL ESTUDI'!N17</f>
        <v>27198412</v>
      </c>
      <c r="B20" s="160">
        <v>14.0</v>
      </c>
      <c r="C20" s="161" t="str">
        <f>'3A 2025 - 2026 DATOS DEL ESTUDI'!B17</f>
        <v>Scarlett  Espinal Estéves</v>
      </c>
      <c r="D20" s="162"/>
      <c r="E20" s="162"/>
      <c r="F20" s="162"/>
      <c r="G20" s="162"/>
      <c r="H20" s="162"/>
      <c r="I20" s="162"/>
      <c r="J20" s="162"/>
      <c r="K20" s="163"/>
      <c r="L20" s="163"/>
      <c r="M20" s="163"/>
      <c r="N20" s="162">
        <f t="shared" si="1"/>
        <v>0</v>
      </c>
      <c r="O20" s="164" t="str">
        <f t="shared" si="2"/>
        <v/>
      </c>
      <c r="P20" s="165">
        <f t="shared" si="3"/>
        <v>0</v>
      </c>
      <c r="Q20" s="164" t="str">
        <f t="shared" si="4"/>
        <v/>
      </c>
      <c r="R20" s="166">
        <f t="shared" si="5"/>
        <v>0</v>
      </c>
      <c r="S20" s="164" t="str">
        <f t="shared" si="6"/>
        <v/>
      </c>
      <c r="T20" s="160">
        <v>14.0</v>
      </c>
      <c r="U20" s="161" t="str">
        <f t="shared" si="7"/>
        <v>Scarlett  Espinal Estéves</v>
      </c>
      <c r="V20" s="162"/>
      <c r="W20" s="162"/>
      <c r="X20" s="162"/>
      <c r="Y20" s="162"/>
      <c r="Z20" s="162"/>
      <c r="AA20" s="162"/>
      <c r="AB20" s="162"/>
      <c r="AC20" s="162"/>
      <c r="AD20" s="163"/>
      <c r="AE20" s="163"/>
      <c r="AF20" s="163">
        <f t="shared" si="8"/>
        <v>0</v>
      </c>
      <c r="AG20" s="164" t="str">
        <f t="shared" si="9"/>
        <v/>
      </c>
      <c r="AH20" s="166">
        <f t="shared" si="10"/>
        <v>0</v>
      </c>
      <c r="AI20" s="164" t="str">
        <f t="shared" si="11"/>
        <v/>
      </c>
      <c r="AJ20" s="166">
        <f t="shared" si="12"/>
        <v>0</v>
      </c>
      <c r="AK20" s="164"/>
      <c r="AL20" s="404">
        <f t="shared" si="13"/>
        <v>27198412</v>
      </c>
      <c r="AM20" s="160">
        <v>14.0</v>
      </c>
      <c r="AN20" s="405" t="str">
        <f t="shared" si="14"/>
        <v>Scarlett  Espinal Estéves</v>
      </c>
      <c r="AO20" s="162"/>
      <c r="AP20" s="162"/>
      <c r="AQ20" s="162"/>
      <c r="AR20" s="162"/>
      <c r="AS20" s="162"/>
      <c r="AT20" s="164"/>
      <c r="AU20" s="164"/>
      <c r="AV20" s="164"/>
      <c r="AW20" s="164"/>
      <c r="AX20" s="164"/>
      <c r="AY20" s="166">
        <f t="shared" si="15"/>
        <v>0</v>
      </c>
      <c r="AZ20" s="407" t="str">
        <f t="shared" si="16"/>
        <v/>
      </c>
      <c r="BA20" s="406">
        <f t="shared" si="17"/>
        <v>0</v>
      </c>
      <c r="BB20" s="406" t="str">
        <f t="shared" si="18"/>
        <v/>
      </c>
      <c r="BC20" s="406">
        <f t="shared" si="19"/>
        <v>0</v>
      </c>
      <c r="BD20" s="406" t="str">
        <f t="shared" si="20"/>
        <v/>
      </c>
      <c r="BE20" s="22">
        <f t="shared" si="21"/>
        <v>27198412</v>
      </c>
      <c r="BF20" s="411">
        <v>14.0</v>
      </c>
      <c r="BG20" s="405" t="str">
        <f t="shared" si="22"/>
        <v>Scarlett  Espinal Estéves</v>
      </c>
      <c r="BH20" s="414"/>
      <c r="BI20" s="414"/>
      <c r="BJ20" s="414"/>
      <c r="BK20" s="414"/>
      <c r="BL20" s="414"/>
      <c r="BM20" s="414"/>
      <c r="BN20" s="414"/>
      <c r="BO20" s="414"/>
      <c r="BP20" s="414"/>
      <c r="BQ20" s="414"/>
      <c r="BR20" s="482">
        <f t="shared" si="23"/>
        <v>0</v>
      </c>
      <c r="BS20" s="414"/>
      <c r="BT20" s="414"/>
      <c r="BU20" s="414"/>
      <c r="BV20" s="414"/>
      <c r="BW20" s="414"/>
    </row>
    <row r="21" ht="30.0" customHeight="1">
      <c r="A21" s="160">
        <f>'3A 2025 - 2026 DATOS DEL ESTUDI'!N18</f>
        <v>33382609</v>
      </c>
      <c r="B21" s="160">
        <v>15.0</v>
      </c>
      <c r="C21" s="161" t="str">
        <f>'3A 2025 - 2026 DATOS DEL ESTUDI'!B18</f>
        <v>José Manuel Estrella</v>
      </c>
      <c r="D21" s="162"/>
      <c r="E21" s="162"/>
      <c r="F21" s="162"/>
      <c r="G21" s="162"/>
      <c r="H21" s="162"/>
      <c r="I21" s="162"/>
      <c r="J21" s="162"/>
      <c r="K21" s="163"/>
      <c r="L21" s="163"/>
      <c r="M21" s="163"/>
      <c r="N21" s="162">
        <f t="shared" si="1"/>
        <v>0</v>
      </c>
      <c r="O21" s="164" t="str">
        <f t="shared" si="2"/>
        <v/>
      </c>
      <c r="P21" s="165">
        <f t="shared" si="3"/>
        <v>0</v>
      </c>
      <c r="Q21" s="164" t="str">
        <f t="shared" si="4"/>
        <v/>
      </c>
      <c r="R21" s="166">
        <f t="shared" si="5"/>
        <v>0</v>
      </c>
      <c r="S21" s="164" t="str">
        <f t="shared" si="6"/>
        <v/>
      </c>
      <c r="T21" s="160">
        <v>15.0</v>
      </c>
      <c r="U21" s="161" t="str">
        <f t="shared" si="7"/>
        <v>José Manuel Estrella</v>
      </c>
      <c r="V21" s="162"/>
      <c r="W21" s="162"/>
      <c r="X21" s="162"/>
      <c r="Y21" s="162"/>
      <c r="Z21" s="162"/>
      <c r="AA21" s="162"/>
      <c r="AB21" s="162"/>
      <c r="AC21" s="162"/>
      <c r="AD21" s="163"/>
      <c r="AE21" s="163"/>
      <c r="AF21" s="163">
        <f t="shared" si="8"/>
        <v>0</v>
      </c>
      <c r="AG21" s="164" t="str">
        <f t="shared" si="9"/>
        <v/>
      </c>
      <c r="AH21" s="166">
        <f t="shared" si="10"/>
        <v>0</v>
      </c>
      <c r="AI21" s="164" t="str">
        <f t="shared" si="11"/>
        <v/>
      </c>
      <c r="AJ21" s="166">
        <f t="shared" si="12"/>
        <v>0</v>
      </c>
      <c r="AK21" s="164"/>
      <c r="AL21" s="404">
        <f t="shared" si="13"/>
        <v>33382609</v>
      </c>
      <c r="AM21" s="160">
        <v>15.0</v>
      </c>
      <c r="AN21" s="405" t="str">
        <f t="shared" si="14"/>
        <v>José Manuel Estrella</v>
      </c>
      <c r="AO21" s="162"/>
      <c r="AP21" s="162"/>
      <c r="AQ21" s="162"/>
      <c r="AR21" s="162"/>
      <c r="AS21" s="162"/>
      <c r="AT21" s="164"/>
      <c r="AU21" s="164"/>
      <c r="AV21" s="164"/>
      <c r="AW21" s="164"/>
      <c r="AX21" s="164"/>
      <c r="AY21" s="166">
        <f t="shared" si="15"/>
        <v>0</v>
      </c>
      <c r="AZ21" s="407" t="str">
        <f t="shared" si="16"/>
        <v/>
      </c>
      <c r="BA21" s="406">
        <f t="shared" si="17"/>
        <v>0</v>
      </c>
      <c r="BB21" s="406" t="str">
        <f t="shared" si="18"/>
        <v/>
      </c>
      <c r="BC21" s="406">
        <f t="shared" si="19"/>
        <v>0</v>
      </c>
      <c r="BD21" s="406" t="str">
        <f t="shared" si="20"/>
        <v/>
      </c>
      <c r="BE21" s="22">
        <f t="shared" si="21"/>
        <v>33382609</v>
      </c>
      <c r="BF21" s="193">
        <v>15.0</v>
      </c>
      <c r="BG21" s="405" t="str">
        <f t="shared" si="22"/>
        <v>José Manuel Estrella</v>
      </c>
      <c r="BH21" s="414"/>
      <c r="BI21" s="414"/>
      <c r="BJ21" s="414"/>
      <c r="BK21" s="414"/>
      <c r="BL21" s="414"/>
      <c r="BM21" s="414"/>
      <c r="BN21" s="414"/>
      <c r="BO21" s="414"/>
      <c r="BP21" s="414"/>
      <c r="BQ21" s="414"/>
      <c r="BR21" s="482">
        <f t="shared" si="23"/>
        <v>0</v>
      </c>
      <c r="BS21" s="414"/>
      <c r="BT21" s="414"/>
      <c r="BU21" s="414"/>
      <c r="BV21" s="414"/>
      <c r="BW21" s="414"/>
    </row>
    <row r="22" ht="30.0" customHeight="1">
      <c r="A22" s="160">
        <f>'3A 2025 - 2026 DATOS DEL ESTUDI'!N19</f>
        <v>32745811</v>
      </c>
      <c r="B22" s="160">
        <v>16.0</v>
      </c>
      <c r="C22" s="161" t="str">
        <f>'3A 2025 - 2026 DATOS DEL ESTUDI'!B19</f>
        <v>Misael Starberk Ferreras Pérez</v>
      </c>
      <c r="D22" s="162"/>
      <c r="E22" s="162"/>
      <c r="F22" s="162"/>
      <c r="G22" s="162"/>
      <c r="H22" s="162"/>
      <c r="I22" s="162"/>
      <c r="J22" s="162"/>
      <c r="K22" s="163"/>
      <c r="L22" s="163"/>
      <c r="M22" s="163"/>
      <c r="N22" s="162">
        <f t="shared" si="1"/>
        <v>0</v>
      </c>
      <c r="O22" s="164" t="str">
        <f t="shared" si="2"/>
        <v/>
      </c>
      <c r="P22" s="165">
        <f t="shared" si="3"/>
        <v>0</v>
      </c>
      <c r="Q22" s="164" t="str">
        <f t="shared" si="4"/>
        <v/>
      </c>
      <c r="R22" s="166">
        <f t="shared" si="5"/>
        <v>0</v>
      </c>
      <c r="S22" s="164" t="str">
        <f t="shared" si="6"/>
        <v/>
      </c>
      <c r="T22" s="160">
        <v>16.0</v>
      </c>
      <c r="U22" s="161" t="str">
        <f t="shared" si="7"/>
        <v>Misael Starberk Ferreras Pérez</v>
      </c>
      <c r="V22" s="162"/>
      <c r="W22" s="162"/>
      <c r="X22" s="162"/>
      <c r="Y22" s="162"/>
      <c r="Z22" s="162"/>
      <c r="AA22" s="162"/>
      <c r="AB22" s="162"/>
      <c r="AC22" s="162"/>
      <c r="AD22" s="163"/>
      <c r="AE22" s="163"/>
      <c r="AF22" s="163">
        <f t="shared" si="8"/>
        <v>0</v>
      </c>
      <c r="AG22" s="164" t="str">
        <f t="shared" si="9"/>
        <v/>
      </c>
      <c r="AH22" s="166">
        <f t="shared" si="10"/>
        <v>0</v>
      </c>
      <c r="AI22" s="164" t="str">
        <f t="shared" si="11"/>
        <v/>
      </c>
      <c r="AJ22" s="166">
        <f t="shared" si="12"/>
        <v>0</v>
      </c>
      <c r="AK22" s="164"/>
      <c r="AL22" s="404">
        <f t="shared" si="13"/>
        <v>32745811</v>
      </c>
      <c r="AM22" s="160">
        <v>16.0</v>
      </c>
      <c r="AN22" s="405" t="str">
        <f t="shared" si="14"/>
        <v>Misael Starberk Ferreras Pérez</v>
      </c>
      <c r="AO22" s="162"/>
      <c r="AP22" s="162"/>
      <c r="AQ22" s="162"/>
      <c r="AR22" s="162"/>
      <c r="AS22" s="162"/>
      <c r="AT22" s="164"/>
      <c r="AU22" s="164"/>
      <c r="AV22" s="164"/>
      <c r="AW22" s="164"/>
      <c r="AX22" s="164"/>
      <c r="AY22" s="166">
        <f t="shared" si="15"/>
        <v>0</v>
      </c>
      <c r="AZ22" s="407" t="str">
        <f t="shared" si="16"/>
        <v/>
      </c>
      <c r="BA22" s="406">
        <f t="shared" si="17"/>
        <v>0</v>
      </c>
      <c r="BB22" s="406" t="str">
        <f t="shared" si="18"/>
        <v/>
      </c>
      <c r="BC22" s="406">
        <f t="shared" si="19"/>
        <v>0</v>
      </c>
      <c r="BD22" s="406" t="str">
        <f t="shared" si="20"/>
        <v/>
      </c>
      <c r="BE22" s="22">
        <f t="shared" si="21"/>
        <v>32745811</v>
      </c>
      <c r="BF22" s="411">
        <v>16.0</v>
      </c>
      <c r="BG22" s="405" t="str">
        <f t="shared" si="22"/>
        <v>Misael Starberk Ferreras Pérez</v>
      </c>
      <c r="BH22" s="414"/>
      <c r="BI22" s="414"/>
      <c r="BJ22" s="414"/>
      <c r="BK22" s="414"/>
      <c r="BL22" s="414"/>
      <c r="BM22" s="414"/>
      <c r="BN22" s="414"/>
      <c r="BO22" s="414"/>
      <c r="BP22" s="414"/>
      <c r="BQ22" s="414"/>
      <c r="BR22" s="482">
        <f t="shared" si="23"/>
        <v>0</v>
      </c>
      <c r="BS22" s="414"/>
      <c r="BT22" s="414"/>
      <c r="BU22" s="414"/>
      <c r="BV22" s="414"/>
      <c r="BW22" s="414"/>
    </row>
    <row r="23" ht="30.0" customHeight="1">
      <c r="A23" s="160">
        <f>'3A 2025 - 2026 DATOS DEL ESTUDI'!N20</f>
        <v>6739413</v>
      </c>
      <c r="B23" s="160">
        <v>17.0</v>
      </c>
      <c r="C23" s="161" t="str">
        <f>'3A 2025 - 2026 DATOS DEL ESTUDI'!B20</f>
        <v>Ruth Esther Fernández Rodríguez</v>
      </c>
      <c r="D23" s="162"/>
      <c r="E23" s="162"/>
      <c r="F23" s="162"/>
      <c r="G23" s="162"/>
      <c r="H23" s="162"/>
      <c r="I23" s="162"/>
      <c r="J23" s="162"/>
      <c r="K23" s="163"/>
      <c r="L23" s="163"/>
      <c r="M23" s="163"/>
      <c r="N23" s="162">
        <f t="shared" si="1"/>
        <v>0</v>
      </c>
      <c r="O23" s="164" t="str">
        <f t="shared" si="2"/>
        <v/>
      </c>
      <c r="P23" s="165">
        <f t="shared" si="3"/>
        <v>0</v>
      </c>
      <c r="Q23" s="164" t="str">
        <f t="shared" si="4"/>
        <v/>
      </c>
      <c r="R23" s="166">
        <f t="shared" si="5"/>
        <v>0</v>
      </c>
      <c r="S23" s="164" t="str">
        <f t="shared" si="6"/>
        <v/>
      </c>
      <c r="T23" s="160">
        <v>17.0</v>
      </c>
      <c r="U23" s="161" t="str">
        <f t="shared" si="7"/>
        <v>Ruth Esther Fernández Rodríguez</v>
      </c>
      <c r="V23" s="162"/>
      <c r="W23" s="162"/>
      <c r="X23" s="162"/>
      <c r="Y23" s="162"/>
      <c r="Z23" s="162"/>
      <c r="AA23" s="162"/>
      <c r="AB23" s="162"/>
      <c r="AC23" s="162"/>
      <c r="AD23" s="163"/>
      <c r="AE23" s="163"/>
      <c r="AF23" s="163">
        <f t="shared" si="8"/>
        <v>0</v>
      </c>
      <c r="AG23" s="164" t="str">
        <f t="shared" si="9"/>
        <v/>
      </c>
      <c r="AH23" s="166">
        <f t="shared" si="10"/>
        <v>0</v>
      </c>
      <c r="AI23" s="164" t="str">
        <f t="shared" si="11"/>
        <v/>
      </c>
      <c r="AJ23" s="166">
        <f t="shared" si="12"/>
        <v>0</v>
      </c>
      <c r="AK23" s="164"/>
      <c r="AL23" s="404">
        <f t="shared" si="13"/>
        <v>6739413</v>
      </c>
      <c r="AM23" s="160">
        <v>17.0</v>
      </c>
      <c r="AN23" s="405" t="str">
        <f t="shared" si="14"/>
        <v>Ruth Esther Fernández Rodríguez</v>
      </c>
      <c r="AO23" s="162"/>
      <c r="AP23" s="162"/>
      <c r="AQ23" s="162"/>
      <c r="AR23" s="162"/>
      <c r="AS23" s="162"/>
      <c r="AT23" s="164"/>
      <c r="AU23" s="164"/>
      <c r="AV23" s="164"/>
      <c r="AW23" s="164"/>
      <c r="AX23" s="164"/>
      <c r="AY23" s="166">
        <f t="shared" si="15"/>
        <v>0</v>
      </c>
      <c r="AZ23" s="407" t="str">
        <f t="shared" si="16"/>
        <v/>
      </c>
      <c r="BA23" s="406">
        <f t="shared" si="17"/>
        <v>0</v>
      </c>
      <c r="BB23" s="406" t="str">
        <f t="shared" si="18"/>
        <v/>
      </c>
      <c r="BC23" s="406">
        <f t="shared" si="19"/>
        <v>0</v>
      </c>
      <c r="BD23" s="406" t="str">
        <f t="shared" si="20"/>
        <v/>
      </c>
      <c r="BE23" s="22">
        <f t="shared" si="21"/>
        <v>6739413</v>
      </c>
      <c r="BF23" s="193">
        <v>17.0</v>
      </c>
      <c r="BG23" s="405" t="str">
        <f t="shared" si="22"/>
        <v>Ruth Esther Fernández Rodríguez</v>
      </c>
      <c r="BH23" s="414"/>
      <c r="BI23" s="414"/>
      <c r="BJ23" s="414"/>
      <c r="BK23" s="414"/>
      <c r="BL23" s="414"/>
      <c r="BM23" s="414"/>
      <c r="BN23" s="414"/>
      <c r="BO23" s="414"/>
      <c r="BP23" s="414"/>
      <c r="BQ23" s="414"/>
      <c r="BR23" s="482">
        <f t="shared" si="23"/>
        <v>0</v>
      </c>
      <c r="BS23" s="414"/>
      <c r="BT23" s="414"/>
      <c r="BU23" s="414"/>
      <c r="BV23" s="414"/>
      <c r="BW23" s="414"/>
    </row>
    <row r="24" ht="30.0" customHeight="1">
      <c r="A24" s="160">
        <f>'3A 2025 - 2026 DATOS DEL ESTUDI'!N21</f>
        <v>32812732</v>
      </c>
      <c r="B24" s="160">
        <v>18.0</v>
      </c>
      <c r="C24" s="161" t="str">
        <f>'3A 2025 - 2026 DATOS DEL ESTUDI'!B21</f>
        <v>Discairy  Filpo Estrella</v>
      </c>
      <c r="D24" s="162"/>
      <c r="E24" s="162"/>
      <c r="F24" s="162"/>
      <c r="G24" s="162"/>
      <c r="H24" s="162"/>
      <c r="I24" s="162"/>
      <c r="J24" s="162"/>
      <c r="K24" s="163"/>
      <c r="L24" s="163"/>
      <c r="M24" s="163"/>
      <c r="N24" s="162">
        <f t="shared" si="1"/>
        <v>0</v>
      </c>
      <c r="O24" s="164" t="str">
        <f t="shared" si="2"/>
        <v/>
      </c>
      <c r="P24" s="165">
        <f t="shared" si="3"/>
        <v>0</v>
      </c>
      <c r="Q24" s="164" t="str">
        <f t="shared" si="4"/>
        <v/>
      </c>
      <c r="R24" s="166">
        <f t="shared" si="5"/>
        <v>0</v>
      </c>
      <c r="S24" s="164" t="str">
        <f t="shared" si="6"/>
        <v/>
      </c>
      <c r="T24" s="160">
        <v>18.0</v>
      </c>
      <c r="U24" s="161" t="str">
        <f t="shared" si="7"/>
        <v>Discairy  Filpo Estrella</v>
      </c>
      <c r="V24" s="162"/>
      <c r="W24" s="162"/>
      <c r="X24" s="162"/>
      <c r="Y24" s="162"/>
      <c r="Z24" s="162"/>
      <c r="AA24" s="162"/>
      <c r="AB24" s="162"/>
      <c r="AC24" s="162"/>
      <c r="AD24" s="163"/>
      <c r="AE24" s="163"/>
      <c r="AF24" s="163">
        <f t="shared" si="8"/>
        <v>0</v>
      </c>
      <c r="AG24" s="164" t="str">
        <f t="shared" si="9"/>
        <v/>
      </c>
      <c r="AH24" s="166">
        <f t="shared" si="10"/>
        <v>0</v>
      </c>
      <c r="AI24" s="164" t="str">
        <f t="shared" si="11"/>
        <v/>
      </c>
      <c r="AJ24" s="166">
        <f t="shared" si="12"/>
        <v>0</v>
      </c>
      <c r="AK24" s="164"/>
      <c r="AL24" s="404">
        <f t="shared" si="13"/>
        <v>32812732</v>
      </c>
      <c r="AM24" s="160">
        <v>18.0</v>
      </c>
      <c r="AN24" s="405" t="str">
        <f t="shared" si="14"/>
        <v>Discairy  Filpo Estrella</v>
      </c>
      <c r="AO24" s="162"/>
      <c r="AP24" s="162"/>
      <c r="AQ24" s="162"/>
      <c r="AR24" s="162"/>
      <c r="AS24" s="162"/>
      <c r="AT24" s="164"/>
      <c r="AU24" s="164"/>
      <c r="AV24" s="164"/>
      <c r="AW24" s="164"/>
      <c r="AX24" s="164"/>
      <c r="AY24" s="166">
        <f t="shared" si="15"/>
        <v>0</v>
      </c>
      <c r="AZ24" s="407" t="str">
        <f t="shared" si="16"/>
        <v/>
      </c>
      <c r="BA24" s="406">
        <f t="shared" si="17"/>
        <v>0</v>
      </c>
      <c r="BB24" s="406" t="str">
        <f t="shared" si="18"/>
        <v/>
      </c>
      <c r="BC24" s="406">
        <f t="shared" si="19"/>
        <v>0</v>
      </c>
      <c r="BD24" s="406" t="str">
        <f t="shared" si="20"/>
        <v/>
      </c>
      <c r="BE24" s="22">
        <f t="shared" si="21"/>
        <v>32812732</v>
      </c>
      <c r="BF24" s="411">
        <v>18.0</v>
      </c>
      <c r="BG24" s="405" t="str">
        <f t="shared" si="22"/>
        <v>Discairy  Filpo Estrella</v>
      </c>
      <c r="BH24" s="414"/>
      <c r="BI24" s="414"/>
      <c r="BJ24" s="414"/>
      <c r="BK24" s="414"/>
      <c r="BL24" s="414"/>
      <c r="BM24" s="414"/>
      <c r="BN24" s="414"/>
      <c r="BO24" s="414"/>
      <c r="BP24" s="414"/>
      <c r="BQ24" s="414"/>
      <c r="BR24" s="482">
        <f t="shared" si="23"/>
        <v>0</v>
      </c>
      <c r="BS24" s="414"/>
      <c r="BT24" s="414"/>
      <c r="BU24" s="414"/>
      <c r="BV24" s="414"/>
      <c r="BW24" s="414"/>
    </row>
    <row r="25" ht="30.0" customHeight="1">
      <c r="A25" s="160">
        <f>'3A 2025 - 2026 DATOS DEL ESTUDI'!N22</f>
        <v>32529336</v>
      </c>
      <c r="B25" s="160">
        <v>19.0</v>
      </c>
      <c r="C25" s="161" t="str">
        <f>'3A 2025 - 2026 DATOS DEL ESTUDI'!B22</f>
        <v>Alexis Enmanuel Gil  Sánchez</v>
      </c>
      <c r="D25" s="162"/>
      <c r="E25" s="162"/>
      <c r="F25" s="162"/>
      <c r="G25" s="162"/>
      <c r="H25" s="162"/>
      <c r="I25" s="162"/>
      <c r="J25" s="162"/>
      <c r="K25" s="163"/>
      <c r="L25" s="163"/>
      <c r="M25" s="163"/>
      <c r="N25" s="162">
        <f t="shared" si="1"/>
        <v>0</v>
      </c>
      <c r="O25" s="164" t="str">
        <f t="shared" si="2"/>
        <v/>
      </c>
      <c r="P25" s="165">
        <f t="shared" si="3"/>
        <v>0</v>
      </c>
      <c r="Q25" s="164" t="str">
        <f t="shared" si="4"/>
        <v/>
      </c>
      <c r="R25" s="166">
        <f t="shared" si="5"/>
        <v>0</v>
      </c>
      <c r="S25" s="164" t="str">
        <f t="shared" si="6"/>
        <v/>
      </c>
      <c r="T25" s="160">
        <v>19.0</v>
      </c>
      <c r="U25" s="161" t="str">
        <f t="shared" si="7"/>
        <v>Alexis Enmanuel Gil  Sánchez</v>
      </c>
      <c r="V25" s="162"/>
      <c r="W25" s="162"/>
      <c r="X25" s="162"/>
      <c r="Y25" s="162"/>
      <c r="Z25" s="162"/>
      <c r="AA25" s="162"/>
      <c r="AB25" s="162"/>
      <c r="AC25" s="162"/>
      <c r="AD25" s="163"/>
      <c r="AE25" s="163"/>
      <c r="AF25" s="163">
        <f t="shared" si="8"/>
        <v>0</v>
      </c>
      <c r="AG25" s="164" t="str">
        <f t="shared" si="9"/>
        <v/>
      </c>
      <c r="AH25" s="166">
        <f t="shared" si="10"/>
        <v>0</v>
      </c>
      <c r="AI25" s="164" t="str">
        <f t="shared" si="11"/>
        <v/>
      </c>
      <c r="AJ25" s="166">
        <f t="shared" si="12"/>
        <v>0</v>
      </c>
      <c r="AK25" s="164"/>
      <c r="AL25" s="404">
        <f t="shared" si="13"/>
        <v>32529336</v>
      </c>
      <c r="AM25" s="160">
        <v>19.0</v>
      </c>
      <c r="AN25" s="405" t="str">
        <f t="shared" si="14"/>
        <v>Alexis Enmanuel Gil  Sánchez</v>
      </c>
      <c r="AO25" s="162"/>
      <c r="AP25" s="162"/>
      <c r="AQ25" s="162"/>
      <c r="AR25" s="162"/>
      <c r="AS25" s="162"/>
      <c r="AT25" s="164"/>
      <c r="AU25" s="164"/>
      <c r="AV25" s="164"/>
      <c r="AW25" s="164"/>
      <c r="AX25" s="164"/>
      <c r="AY25" s="166">
        <f t="shared" si="15"/>
        <v>0</v>
      </c>
      <c r="AZ25" s="407" t="str">
        <f t="shared" si="16"/>
        <v/>
      </c>
      <c r="BA25" s="406">
        <f t="shared" si="17"/>
        <v>0</v>
      </c>
      <c r="BB25" s="406" t="str">
        <f t="shared" si="18"/>
        <v/>
      </c>
      <c r="BC25" s="406">
        <f t="shared" si="19"/>
        <v>0</v>
      </c>
      <c r="BD25" s="406" t="str">
        <f t="shared" si="20"/>
        <v/>
      </c>
      <c r="BE25" s="22">
        <f t="shared" si="21"/>
        <v>32529336</v>
      </c>
      <c r="BF25" s="193">
        <v>19.0</v>
      </c>
      <c r="BG25" s="405" t="str">
        <f t="shared" si="22"/>
        <v>Alexis Enmanuel Gil  Sánchez</v>
      </c>
      <c r="BH25" s="414"/>
      <c r="BI25" s="414"/>
      <c r="BJ25" s="414"/>
      <c r="BK25" s="414"/>
      <c r="BL25" s="414"/>
      <c r="BM25" s="414"/>
      <c r="BN25" s="414"/>
      <c r="BO25" s="414"/>
      <c r="BP25" s="414"/>
      <c r="BQ25" s="414"/>
      <c r="BR25" s="482">
        <f t="shared" si="23"/>
        <v>0</v>
      </c>
      <c r="BS25" s="414"/>
      <c r="BT25" s="414"/>
      <c r="BU25" s="414"/>
      <c r="BV25" s="414"/>
      <c r="BW25" s="414"/>
    </row>
    <row r="26" ht="30.0" customHeight="1">
      <c r="A26" s="160">
        <f>'3A 2025 - 2026 DATOS DEL ESTUDI'!N23</f>
        <v>22047916</v>
      </c>
      <c r="B26" s="160">
        <v>20.0</v>
      </c>
      <c r="C26" s="161" t="str">
        <f>'3A 2025 - 2026 DATOS DEL ESTUDI'!B23</f>
        <v>Ayendy Jesús Guzmán</v>
      </c>
      <c r="D26" s="162"/>
      <c r="E26" s="162"/>
      <c r="F26" s="162"/>
      <c r="G26" s="162"/>
      <c r="H26" s="162"/>
      <c r="I26" s="162"/>
      <c r="J26" s="162"/>
      <c r="K26" s="163"/>
      <c r="L26" s="163"/>
      <c r="M26" s="163"/>
      <c r="N26" s="162">
        <f t="shared" si="1"/>
        <v>0</v>
      </c>
      <c r="O26" s="164" t="str">
        <f t="shared" si="2"/>
        <v/>
      </c>
      <c r="P26" s="165">
        <f t="shared" si="3"/>
        <v>0</v>
      </c>
      <c r="Q26" s="164" t="str">
        <f t="shared" si="4"/>
        <v/>
      </c>
      <c r="R26" s="166">
        <f t="shared" si="5"/>
        <v>0</v>
      </c>
      <c r="S26" s="164" t="str">
        <f t="shared" si="6"/>
        <v/>
      </c>
      <c r="T26" s="160">
        <v>20.0</v>
      </c>
      <c r="U26" s="161" t="str">
        <f t="shared" si="7"/>
        <v>Ayendy Jesús Guzmán</v>
      </c>
      <c r="V26" s="162"/>
      <c r="W26" s="162"/>
      <c r="X26" s="162"/>
      <c r="Y26" s="162"/>
      <c r="Z26" s="162"/>
      <c r="AA26" s="162"/>
      <c r="AB26" s="162"/>
      <c r="AC26" s="162"/>
      <c r="AD26" s="163"/>
      <c r="AE26" s="163"/>
      <c r="AF26" s="163">
        <f t="shared" si="8"/>
        <v>0</v>
      </c>
      <c r="AG26" s="164" t="str">
        <f t="shared" si="9"/>
        <v/>
      </c>
      <c r="AH26" s="166">
        <f t="shared" si="10"/>
        <v>0</v>
      </c>
      <c r="AI26" s="164" t="str">
        <f t="shared" si="11"/>
        <v/>
      </c>
      <c r="AJ26" s="166">
        <f t="shared" si="12"/>
        <v>0</v>
      </c>
      <c r="AK26" s="164"/>
      <c r="AL26" s="404">
        <f t="shared" si="13"/>
        <v>22047916</v>
      </c>
      <c r="AM26" s="160">
        <v>20.0</v>
      </c>
      <c r="AN26" s="405" t="str">
        <f t="shared" si="14"/>
        <v>Ayendy Jesús Guzmán</v>
      </c>
      <c r="AO26" s="164"/>
      <c r="AP26" s="164"/>
      <c r="AQ26" s="164"/>
      <c r="AR26" s="164"/>
      <c r="AS26" s="164"/>
      <c r="AT26" s="164"/>
      <c r="AU26" s="164"/>
      <c r="AV26" s="164"/>
      <c r="AW26" s="164"/>
      <c r="AX26" s="164"/>
      <c r="AY26" s="166">
        <f t="shared" si="15"/>
        <v>0</v>
      </c>
      <c r="AZ26" s="407" t="str">
        <f t="shared" si="16"/>
        <v/>
      </c>
      <c r="BA26" s="406">
        <f t="shared" si="17"/>
        <v>0</v>
      </c>
      <c r="BB26" s="406" t="str">
        <f t="shared" si="18"/>
        <v/>
      </c>
      <c r="BC26" s="406">
        <f t="shared" si="19"/>
        <v>0</v>
      </c>
      <c r="BD26" s="406" t="str">
        <f t="shared" si="20"/>
        <v/>
      </c>
      <c r="BE26" s="22">
        <f t="shared" si="21"/>
        <v>22047916</v>
      </c>
      <c r="BF26" s="411">
        <v>20.0</v>
      </c>
      <c r="BG26" s="405" t="str">
        <f t="shared" si="22"/>
        <v>Ayendy Jesús Guzmán</v>
      </c>
      <c r="BH26" s="414"/>
      <c r="BI26" s="414"/>
      <c r="BJ26" s="414"/>
      <c r="BK26" s="414"/>
      <c r="BL26" s="414"/>
      <c r="BM26" s="414"/>
      <c r="BN26" s="414"/>
      <c r="BO26" s="414"/>
      <c r="BP26" s="414"/>
      <c r="BQ26" s="414"/>
      <c r="BR26" s="482">
        <f t="shared" si="23"/>
        <v>0</v>
      </c>
      <c r="BS26" s="414"/>
      <c r="BT26" s="414"/>
      <c r="BU26" s="414"/>
      <c r="BV26" s="414"/>
      <c r="BW26" s="414"/>
    </row>
    <row r="27" ht="30.0" customHeight="1">
      <c r="A27" s="160">
        <f>'3A 2025 - 2026 DATOS DEL ESTUDI'!N24</f>
        <v>32387479</v>
      </c>
      <c r="B27" s="160">
        <v>21.0</v>
      </c>
      <c r="C27" s="161" t="str">
        <f>'3A 2025 - 2026 DATOS DEL ESTUDI'!B24</f>
        <v>Yassir  Hernández Disla</v>
      </c>
      <c r="D27" s="162"/>
      <c r="E27" s="162"/>
      <c r="F27" s="162"/>
      <c r="G27" s="162"/>
      <c r="H27" s="162"/>
      <c r="I27" s="162"/>
      <c r="J27" s="162"/>
      <c r="K27" s="163"/>
      <c r="L27" s="163"/>
      <c r="M27" s="163"/>
      <c r="N27" s="162">
        <f t="shared" si="1"/>
        <v>0</v>
      </c>
      <c r="O27" s="164" t="str">
        <f t="shared" si="2"/>
        <v/>
      </c>
      <c r="P27" s="165">
        <f t="shared" si="3"/>
        <v>0</v>
      </c>
      <c r="Q27" s="164" t="str">
        <f t="shared" si="4"/>
        <v/>
      </c>
      <c r="R27" s="166">
        <f t="shared" si="5"/>
        <v>0</v>
      </c>
      <c r="S27" s="164" t="str">
        <f t="shared" si="6"/>
        <v/>
      </c>
      <c r="T27" s="160">
        <v>21.0</v>
      </c>
      <c r="U27" s="161" t="str">
        <f t="shared" si="7"/>
        <v>Yassir  Hernández Disla</v>
      </c>
      <c r="V27" s="162"/>
      <c r="W27" s="162"/>
      <c r="X27" s="162"/>
      <c r="Y27" s="162"/>
      <c r="Z27" s="162"/>
      <c r="AA27" s="162"/>
      <c r="AB27" s="162"/>
      <c r="AC27" s="162"/>
      <c r="AD27" s="163"/>
      <c r="AE27" s="163"/>
      <c r="AF27" s="163">
        <f t="shared" si="8"/>
        <v>0</v>
      </c>
      <c r="AG27" s="164" t="str">
        <f t="shared" si="9"/>
        <v/>
      </c>
      <c r="AH27" s="166">
        <f t="shared" si="10"/>
        <v>0</v>
      </c>
      <c r="AI27" s="164" t="str">
        <f t="shared" si="11"/>
        <v/>
      </c>
      <c r="AJ27" s="166">
        <f t="shared" si="12"/>
        <v>0</v>
      </c>
      <c r="AK27" s="164"/>
      <c r="AL27" s="404">
        <f t="shared" si="13"/>
        <v>32387479</v>
      </c>
      <c r="AM27" s="160">
        <v>21.0</v>
      </c>
      <c r="AN27" s="405" t="str">
        <f t="shared" si="14"/>
        <v>Yassir  Hernández Disla</v>
      </c>
      <c r="AO27" s="162"/>
      <c r="AP27" s="162"/>
      <c r="AQ27" s="162"/>
      <c r="AR27" s="162"/>
      <c r="AS27" s="162"/>
      <c r="AT27" s="164"/>
      <c r="AU27" s="164"/>
      <c r="AV27" s="164"/>
      <c r="AW27" s="164"/>
      <c r="AX27" s="164"/>
      <c r="AY27" s="166">
        <f t="shared" si="15"/>
        <v>0</v>
      </c>
      <c r="AZ27" s="407" t="str">
        <f t="shared" si="16"/>
        <v/>
      </c>
      <c r="BA27" s="406">
        <f t="shared" si="17"/>
        <v>0</v>
      </c>
      <c r="BB27" s="406" t="str">
        <f t="shared" si="18"/>
        <v/>
      </c>
      <c r="BC27" s="406">
        <f t="shared" si="19"/>
        <v>0</v>
      </c>
      <c r="BD27" s="406" t="str">
        <f t="shared" si="20"/>
        <v/>
      </c>
      <c r="BE27" s="22">
        <f t="shared" si="21"/>
        <v>32387479</v>
      </c>
      <c r="BF27" s="193">
        <v>21.0</v>
      </c>
      <c r="BG27" s="405" t="str">
        <f t="shared" si="22"/>
        <v>Yassir  Hernández Disla</v>
      </c>
      <c r="BH27" s="414"/>
      <c r="BI27" s="414"/>
      <c r="BJ27" s="414"/>
      <c r="BK27" s="414"/>
      <c r="BL27" s="414"/>
      <c r="BM27" s="414"/>
      <c r="BN27" s="414"/>
      <c r="BO27" s="414"/>
      <c r="BP27" s="414"/>
      <c r="BQ27" s="414"/>
      <c r="BR27" s="482">
        <f t="shared" si="23"/>
        <v>0</v>
      </c>
      <c r="BS27" s="414"/>
      <c r="BT27" s="414"/>
      <c r="BU27" s="414"/>
      <c r="BV27" s="414"/>
      <c r="BW27" s="414"/>
    </row>
    <row r="28" ht="30.0" customHeight="1">
      <c r="A28" s="160">
        <f>'3A 2025 - 2026 DATOS DEL ESTUDI'!N25</f>
        <v>6635033</v>
      </c>
      <c r="B28" s="160">
        <v>22.0</v>
      </c>
      <c r="C28" s="161" t="str">
        <f>'3A 2025 - 2026 DATOS DEL ESTUDI'!B25</f>
        <v>Yadiel  Jiménez Betances</v>
      </c>
      <c r="D28" s="162"/>
      <c r="E28" s="162"/>
      <c r="F28" s="162"/>
      <c r="G28" s="162"/>
      <c r="H28" s="162"/>
      <c r="I28" s="162"/>
      <c r="J28" s="162"/>
      <c r="K28" s="163"/>
      <c r="L28" s="163"/>
      <c r="M28" s="163"/>
      <c r="N28" s="162">
        <f t="shared" si="1"/>
        <v>0</v>
      </c>
      <c r="O28" s="164" t="str">
        <f t="shared" si="2"/>
        <v/>
      </c>
      <c r="P28" s="165">
        <f t="shared" si="3"/>
        <v>0</v>
      </c>
      <c r="Q28" s="164" t="str">
        <f t="shared" si="4"/>
        <v/>
      </c>
      <c r="R28" s="166">
        <f t="shared" si="5"/>
        <v>0</v>
      </c>
      <c r="S28" s="164" t="str">
        <f t="shared" si="6"/>
        <v/>
      </c>
      <c r="T28" s="160">
        <v>22.0</v>
      </c>
      <c r="U28" s="161" t="str">
        <f t="shared" si="7"/>
        <v>Yadiel  Jiménez Betances</v>
      </c>
      <c r="V28" s="162"/>
      <c r="W28" s="162"/>
      <c r="X28" s="162"/>
      <c r="Y28" s="162"/>
      <c r="Z28" s="162"/>
      <c r="AA28" s="162"/>
      <c r="AB28" s="162"/>
      <c r="AC28" s="162"/>
      <c r="AD28" s="163"/>
      <c r="AE28" s="163"/>
      <c r="AF28" s="163">
        <f t="shared" si="8"/>
        <v>0</v>
      </c>
      <c r="AG28" s="164" t="str">
        <f t="shared" si="9"/>
        <v/>
      </c>
      <c r="AH28" s="166">
        <f t="shared" si="10"/>
        <v>0</v>
      </c>
      <c r="AI28" s="164" t="str">
        <f t="shared" si="11"/>
        <v/>
      </c>
      <c r="AJ28" s="166">
        <f t="shared" si="12"/>
        <v>0</v>
      </c>
      <c r="AK28" s="164"/>
      <c r="AL28" s="404">
        <f t="shared" si="13"/>
        <v>6635033</v>
      </c>
      <c r="AM28" s="160">
        <v>22.0</v>
      </c>
      <c r="AN28" s="405" t="str">
        <f t="shared" si="14"/>
        <v>Yadiel  Jiménez Betances</v>
      </c>
      <c r="AO28" s="162"/>
      <c r="AP28" s="162"/>
      <c r="AQ28" s="162"/>
      <c r="AR28" s="162"/>
      <c r="AS28" s="162"/>
      <c r="AT28" s="164"/>
      <c r="AU28" s="164"/>
      <c r="AV28" s="164"/>
      <c r="AW28" s="164"/>
      <c r="AX28" s="164"/>
      <c r="AY28" s="166">
        <f t="shared" si="15"/>
        <v>0</v>
      </c>
      <c r="AZ28" s="407" t="str">
        <f t="shared" si="16"/>
        <v/>
      </c>
      <c r="BA28" s="406">
        <f t="shared" si="17"/>
        <v>0</v>
      </c>
      <c r="BB28" s="406" t="str">
        <f t="shared" si="18"/>
        <v/>
      </c>
      <c r="BC28" s="406">
        <f t="shared" si="19"/>
        <v>0</v>
      </c>
      <c r="BD28" s="406" t="str">
        <f t="shared" si="20"/>
        <v/>
      </c>
      <c r="BE28" s="22">
        <f t="shared" si="21"/>
        <v>6635033</v>
      </c>
      <c r="BF28" s="411">
        <v>22.0</v>
      </c>
      <c r="BG28" s="405" t="str">
        <f t="shared" si="22"/>
        <v>Yadiel  Jiménez Betances</v>
      </c>
      <c r="BH28" s="414"/>
      <c r="BI28" s="414"/>
      <c r="BJ28" s="414"/>
      <c r="BK28" s="414"/>
      <c r="BL28" s="414"/>
      <c r="BM28" s="414"/>
      <c r="BN28" s="414"/>
      <c r="BO28" s="414"/>
      <c r="BP28" s="414"/>
      <c r="BQ28" s="414"/>
      <c r="BR28" s="482">
        <f t="shared" si="23"/>
        <v>0</v>
      </c>
      <c r="BS28" s="414"/>
      <c r="BT28" s="414"/>
      <c r="BU28" s="414"/>
      <c r="BV28" s="414"/>
      <c r="BW28" s="414"/>
    </row>
    <row r="29" ht="30.0" customHeight="1">
      <c r="A29" s="160">
        <f>'3A 2025 - 2026 DATOS DEL ESTUDI'!N26</f>
        <v>32857385</v>
      </c>
      <c r="B29" s="160">
        <v>23.0</v>
      </c>
      <c r="C29" s="161" t="str">
        <f>'3A 2025 - 2026 DATOS DEL ESTUDI'!B26</f>
        <v>Yamel  Mella Aquino</v>
      </c>
      <c r="D29" s="162"/>
      <c r="E29" s="162"/>
      <c r="F29" s="162"/>
      <c r="G29" s="162"/>
      <c r="H29" s="162"/>
      <c r="I29" s="162"/>
      <c r="J29" s="162"/>
      <c r="K29" s="163"/>
      <c r="L29" s="163"/>
      <c r="M29" s="163"/>
      <c r="N29" s="162">
        <f t="shared" si="1"/>
        <v>0</v>
      </c>
      <c r="O29" s="164" t="str">
        <f t="shared" si="2"/>
        <v/>
      </c>
      <c r="P29" s="165">
        <f t="shared" si="3"/>
        <v>0</v>
      </c>
      <c r="Q29" s="164" t="str">
        <f t="shared" si="4"/>
        <v/>
      </c>
      <c r="R29" s="166">
        <f t="shared" si="5"/>
        <v>0</v>
      </c>
      <c r="S29" s="164" t="str">
        <f t="shared" si="6"/>
        <v/>
      </c>
      <c r="T29" s="160">
        <v>23.0</v>
      </c>
      <c r="U29" s="161" t="str">
        <f t="shared" si="7"/>
        <v>Yamel  Mella Aquino</v>
      </c>
      <c r="V29" s="162"/>
      <c r="W29" s="162"/>
      <c r="X29" s="162"/>
      <c r="Y29" s="162"/>
      <c r="Z29" s="162"/>
      <c r="AA29" s="162"/>
      <c r="AB29" s="162"/>
      <c r="AC29" s="162"/>
      <c r="AD29" s="163"/>
      <c r="AE29" s="163"/>
      <c r="AF29" s="163">
        <f t="shared" si="8"/>
        <v>0</v>
      </c>
      <c r="AG29" s="164" t="str">
        <f t="shared" si="9"/>
        <v/>
      </c>
      <c r="AH29" s="166">
        <f t="shared" si="10"/>
        <v>0</v>
      </c>
      <c r="AI29" s="164" t="str">
        <f t="shared" si="11"/>
        <v/>
      </c>
      <c r="AJ29" s="166">
        <f t="shared" si="12"/>
        <v>0</v>
      </c>
      <c r="AK29" s="164"/>
      <c r="AL29" s="404">
        <f t="shared" si="13"/>
        <v>32857385</v>
      </c>
      <c r="AM29" s="160">
        <v>23.0</v>
      </c>
      <c r="AN29" s="405" t="str">
        <f t="shared" si="14"/>
        <v>Yamel  Mella Aquino</v>
      </c>
      <c r="AO29" s="162"/>
      <c r="AP29" s="162"/>
      <c r="AQ29" s="162"/>
      <c r="AR29" s="162"/>
      <c r="AS29" s="162"/>
      <c r="AT29" s="164"/>
      <c r="AU29" s="164"/>
      <c r="AV29" s="164"/>
      <c r="AW29" s="164"/>
      <c r="AX29" s="164"/>
      <c r="AY29" s="166">
        <f t="shared" si="15"/>
        <v>0</v>
      </c>
      <c r="AZ29" s="407" t="str">
        <f t="shared" si="16"/>
        <v/>
      </c>
      <c r="BA29" s="406">
        <f t="shared" si="17"/>
        <v>0</v>
      </c>
      <c r="BB29" s="406" t="str">
        <f t="shared" si="18"/>
        <v/>
      </c>
      <c r="BC29" s="406">
        <f t="shared" si="19"/>
        <v>0</v>
      </c>
      <c r="BD29" s="406" t="str">
        <f t="shared" si="20"/>
        <v/>
      </c>
      <c r="BE29" s="22">
        <f t="shared" si="21"/>
        <v>32857385</v>
      </c>
      <c r="BF29" s="193">
        <v>23.0</v>
      </c>
      <c r="BG29" s="405" t="str">
        <f t="shared" si="22"/>
        <v>Yamel  Mella Aquino</v>
      </c>
      <c r="BH29" s="414"/>
      <c r="BI29" s="414"/>
      <c r="BJ29" s="414"/>
      <c r="BK29" s="414"/>
      <c r="BL29" s="414"/>
      <c r="BM29" s="414"/>
      <c r="BN29" s="414"/>
      <c r="BO29" s="414"/>
      <c r="BP29" s="414"/>
      <c r="BQ29" s="414"/>
      <c r="BR29" s="482">
        <f t="shared" si="23"/>
        <v>0</v>
      </c>
      <c r="BS29" s="414"/>
      <c r="BT29" s="414"/>
      <c r="BU29" s="414"/>
      <c r="BV29" s="414"/>
      <c r="BW29" s="414"/>
    </row>
    <row r="30" ht="30.0" customHeight="1">
      <c r="A30" s="160">
        <f>'3A 2025 - 2026 DATOS DEL ESTUDI'!N27</f>
        <v>6396255</v>
      </c>
      <c r="B30" s="160">
        <v>24.0</v>
      </c>
      <c r="C30" s="161" t="str">
        <f>'3A 2025 - 2026 DATOS DEL ESTUDI'!B27</f>
        <v>Sariely Del Carmen Mena Chávez</v>
      </c>
      <c r="D30" s="162"/>
      <c r="E30" s="162"/>
      <c r="F30" s="162"/>
      <c r="G30" s="162"/>
      <c r="H30" s="162"/>
      <c r="I30" s="162"/>
      <c r="J30" s="163"/>
      <c r="K30" s="163"/>
      <c r="L30" s="163"/>
      <c r="M30" s="163"/>
      <c r="N30" s="162">
        <f t="shared" si="1"/>
        <v>0</v>
      </c>
      <c r="O30" s="164" t="str">
        <f t="shared" si="2"/>
        <v/>
      </c>
      <c r="P30" s="165">
        <f t="shared" si="3"/>
        <v>0</v>
      </c>
      <c r="Q30" s="164" t="str">
        <f t="shared" si="4"/>
        <v/>
      </c>
      <c r="R30" s="166">
        <f t="shared" si="5"/>
        <v>0</v>
      </c>
      <c r="S30" s="164" t="str">
        <f t="shared" si="6"/>
        <v/>
      </c>
      <c r="T30" s="160">
        <v>24.0</v>
      </c>
      <c r="U30" s="161" t="str">
        <f t="shared" si="7"/>
        <v>Sariely Del Carmen Mena Chávez</v>
      </c>
      <c r="V30" s="162"/>
      <c r="W30" s="162"/>
      <c r="X30" s="162"/>
      <c r="Y30" s="162"/>
      <c r="Z30" s="162"/>
      <c r="AA30" s="162"/>
      <c r="AB30" s="162"/>
      <c r="AC30" s="162"/>
      <c r="AD30" s="163"/>
      <c r="AE30" s="163"/>
      <c r="AF30" s="163">
        <f t="shared" si="8"/>
        <v>0</v>
      </c>
      <c r="AG30" s="164" t="str">
        <f t="shared" si="9"/>
        <v/>
      </c>
      <c r="AH30" s="166">
        <f t="shared" si="10"/>
        <v>0</v>
      </c>
      <c r="AI30" s="164" t="str">
        <f t="shared" si="11"/>
        <v/>
      </c>
      <c r="AJ30" s="166">
        <f t="shared" si="12"/>
        <v>0</v>
      </c>
      <c r="AK30" s="164"/>
      <c r="AL30" s="404">
        <f t="shared" si="13"/>
        <v>6396255</v>
      </c>
      <c r="AM30" s="160">
        <v>24.0</v>
      </c>
      <c r="AN30" s="405" t="str">
        <f t="shared" si="14"/>
        <v>Sariely Del Carmen Mena Chávez</v>
      </c>
      <c r="AO30" s="162"/>
      <c r="AP30" s="162"/>
      <c r="AQ30" s="162"/>
      <c r="AR30" s="162"/>
      <c r="AS30" s="162"/>
      <c r="AT30" s="164"/>
      <c r="AU30" s="164"/>
      <c r="AV30" s="164"/>
      <c r="AW30" s="164"/>
      <c r="AX30" s="164"/>
      <c r="AY30" s="166">
        <f t="shared" si="15"/>
        <v>0</v>
      </c>
      <c r="AZ30" s="407" t="str">
        <f t="shared" si="16"/>
        <v/>
      </c>
      <c r="BA30" s="406">
        <f t="shared" si="17"/>
        <v>0</v>
      </c>
      <c r="BB30" s="406" t="str">
        <f t="shared" si="18"/>
        <v/>
      </c>
      <c r="BC30" s="406">
        <f t="shared" si="19"/>
        <v>0</v>
      </c>
      <c r="BD30" s="406" t="str">
        <f t="shared" si="20"/>
        <v/>
      </c>
      <c r="BE30" s="22">
        <f t="shared" si="21"/>
        <v>6396255</v>
      </c>
      <c r="BF30" s="411">
        <v>24.0</v>
      </c>
      <c r="BG30" s="405" t="str">
        <f t="shared" si="22"/>
        <v>Sariely Del Carmen Mena Chávez</v>
      </c>
      <c r="BH30" s="414"/>
      <c r="BI30" s="414"/>
      <c r="BJ30" s="414"/>
      <c r="BK30" s="414"/>
      <c r="BL30" s="414"/>
      <c r="BM30" s="414"/>
      <c r="BN30" s="414"/>
      <c r="BO30" s="414"/>
      <c r="BP30" s="414"/>
      <c r="BQ30" s="414"/>
      <c r="BR30" s="482">
        <f t="shared" si="23"/>
        <v>0</v>
      </c>
      <c r="BS30" s="414"/>
      <c r="BT30" s="414"/>
      <c r="BU30" s="414"/>
      <c r="BV30" s="414"/>
      <c r="BW30" s="414"/>
    </row>
    <row r="31" ht="30.0" customHeight="1">
      <c r="A31" s="160">
        <f>'3A 2025 - 2026 DATOS DEL ESTUDI'!N28</f>
        <v>33560794</v>
      </c>
      <c r="B31" s="160">
        <v>25.0</v>
      </c>
      <c r="C31" s="161" t="str">
        <f>'3A 2025 - 2026 DATOS DEL ESTUDI'!B28</f>
        <v>David Carmelo Navas Fernández</v>
      </c>
      <c r="D31" s="162"/>
      <c r="E31" s="162"/>
      <c r="F31" s="162"/>
      <c r="G31" s="162"/>
      <c r="H31" s="162"/>
      <c r="I31" s="162"/>
      <c r="J31" s="162"/>
      <c r="K31" s="163"/>
      <c r="L31" s="163"/>
      <c r="M31" s="163"/>
      <c r="N31" s="162">
        <f t="shared" si="1"/>
        <v>0</v>
      </c>
      <c r="O31" s="164" t="str">
        <f t="shared" si="2"/>
        <v/>
      </c>
      <c r="P31" s="165">
        <f t="shared" si="3"/>
        <v>0</v>
      </c>
      <c r="Q31" s="164" t="str">
        <f t="shared" si="4"/>
        <v/>
      </c>
      <c r="R31" s="166">
        <f t="shared" si="5"/>
        <v>0</v>
      </c>
      <c r="S31" s="164" t="str">
        <f t="shared" si="6"/>
        <v/>
      </c>
      <c r="T31" s="160">
        <v>25.0</v>
      </c>
      <c r="U31" s="161" t="str">
        <f t="shared" si="7"/>
        <v>David Carmelo Navas Fernández</v>
      </c>
      <c r="V31" s="162"/>
      <c r="W31" s="162"/>
      <c r="X31" s="162"/>
      <c r="Y31" s="162"/>
      <c r="Z31" s="162"/>
      <c r="AA31" s="162"/>
      <c r="AB31" s="162"/>
      <c r="AC31" s="162"/>
      <c r="AD31" s="163"/>
      <c r="AE31" s="163"/>
      <c r="AF31" s="163">
        <f t="shared" si="8"/>
        <v>0</v>
      </c>
      <c r="AG31" s="164" t="str">
        <f t="shared" si="9"/>
        <v/>
      </c>
      <c r="AH31" s="166">
        <f t="shared" si="10"/>
        <v>0</v>
      </c>
      <c r="AI31" s="164" t="str">
        <f t="shared" si="11"/>
        <v/>
      </c>
      <c r="AJ31" s="166">
        <f t="shared" si="12"/>
        <v>0</v>
      </c>
      <c r="AK31" s="164"/>
      <c r="AL31" s="404">
        <f t="shared" si="13"/>
        <v>33560794</v>
      </c>
      <c r="AM31" s="160">
        <v>25.0</v>
      </c>
      <c r="AN31" s="405" t="str">
        <f t="shared" si="14"/>
        <v>David Carmelo Navas Fernández</v>
      </c>
      <c r="AO31" s="162"/>
      <c r="AP31" s="162"/>
      <c r="AQ31" s="162"/>
      <c r="AR31" s="162"/>
      <c r="AS31" s="162"/>
      <c r="AT31" s="164"/>
      <c r="AU31" s="164"/>
      <c r="AV31" s="164"/>
      <c r="AW31" s="164"/>
      <c r="AX31" s="164"/>
      <c r="AY31" s="166">
        <f t="shared" si="15"/>
        <v>0</v>
      </c>
      <c r="AZ31" s="407" t="str">
        <f t="shared" si="16"/>
        <v/>
      </c>
      <c r="BA31" s="406">
        <f t="shared" si="17"/>
        <v>0</v>
      </c>
      <c r="BB31" s="406" t="str">
        <f t="shared" si="18"/>
        <v/>
      </c>
      <c r="BC31" s="406">
        <f t="shared" si="19"/>
        <v>0</v>
      </c>
      <c r="BD31" s="406" t="str">
        <f t="shared" si="20"/>
        <v/>
      </c>
      <c r="BE31" s="22">
        <f t="shared" si="21"/>
        <v>33560794</v>
      </c>
      <c r="BF31" s="193">
        <v>25.0</v>
      </c>
      <c r="BG31" s="405" t="str">
        <f t="shared" si="22"/>
        <v>David Carmelo Navas Fernández</v>
      </c>
      <c r="BH31" s="414"/>
      <c r="BI31" s="414"/>
      <c r="BJ31" s="414"/>
      <c r="BK31" s="414"/>
      <c r="BL31" s="414"/>
      <c r="BM31" s="414"/>
      <c r="BN31" s="414"/>
      <c r="BO31" s="414"/>
      <c r="BP31" s="414"/>
      <c r="BQ31" s="414"/>
      <c r="BR31" s="482">
        <f t="shared" si="23"/>
        <v>0</v>
      </c>
      <c r="BS31" s="414"/>
      <c r="BT31" s="414"/>
      <c r="BU31" s="414"/>
      <c r="BV31" s="414"/>
      <c r="BW31" s="414"/>
    </row>
    <row r="32" ht="30.0" customHeight="1">
      <c r="A32" s="160">
        <f>'3A 2025 - 2026 DATOS DEL ESTUDI'!N29</f>
        <v>32720987</v>
      </c>
      <c r="B32" s="160">
        <v>26.0</v>
      </c>
      <c r="C32" s="161" t="str">
        <f>'3A 2025 - 2026 DATOS DEL ESTUDI'!B29</f>
        <v>Andriw Jelier Ortiz Rodríguez</v>
      </c>
      <c r="D32" s="162"/>
      <c r="E32" s="162"/>
      <c r="F32" s="162"/>
      <c r="G32" s="162"/>
      <c r="H32" s="162"/>
      <c r="I32" s="162"/>
      <c r="J32" s="162"/>
      <c r="K32" s="163"/>
      <c r="L32" s="163"/>
      <c r="M32" s="163"/>
      <c r="N32" s="162">
        <f t="shared" si="1"/>
        <v>0</v>
      </c>
      <c r="O32" s="164" t="str">
        <f t="shared" si="2"/>
        <v/>
      </c>
      <c r="P32" s="165">
        <f t="shared" si="3"/>
        <v>0</v>
      </c>
      <c r="Q32" s="164" t="str">
        <f t="shared" si="4"/>
        <v/>
      </c>
      <c r="R32" s="166">
        <f t="shared" si="5"/>
        <v>0</v>
      </c>
      <c r="S32" s="164" t="str">
        <f t="shared" si="6"/>
        <v/>
      </c>
      <c r="T32" s="160">
        <v>26.0</v>
      </c>
      <c r="U32" s="161" t="str">
        <f t="shared" si="7"/>
        <v>Andriw Jelier Ortiz Rodríguez</v>
      </c>
      <c r="V32" s="162"/>
      <c r="W32" s="162"/>
      <c r="X32" s="162"/>
      <c r="Y32" s="162"/>
      <c r="Z32" s="162"/>
      <c r="AA32" s="162"/>
      <c r="AB32" s="162"/>
      <c r="AC32" s="162"/>
      <c r="AD32" s="163"/>
      <c r="AE32" s="163"/>
      <c r="AF32" s="163">
        <f t="shared" si="8"/>
        <v>0</v>
      </c>
      <c r="AG32" s="164" t="str">
        <f t="shared" si="9"/>
        <v/>
      </c>
      <c r="AH32" s="166">
        <f t="shared" si="10"/>
        <v>0</v>
      </c>
      <c r="AI32" s="164" t="str">
        <f t="shared" si="11"/>
        <v/>
      </c>
      <c r="AJ32" s="166">
        <f t="shared" si="12"/>
        <v>0</v>
      </c>
      <c r="AK32" s="164"/>
      <c r="AL32" s="404">
        <f t="shared" si="13"/>
        <v>32720987</v>
      </c>
      <c r="AM32" s="160">
        <v>26.0</v>
      </c>
      <c r="AN32" s="405" t="str">
        <f t="shared" si="14"/>
        <v>Andriw Jelier Ortiz Rodríguez</v>
      </c>
      <c r="AO32" s="162"/>
      <c r="AP32" s="162"/>
      <c r="AQ32" s="162"/>
      <c r="AR32" s="162"/>
      <c r="AS32" s="162"/>
      <c r="AT32" s="164"/>
      <c r="AU32" s="164"/>
      <c r="AV32" s="164"/>
      <c r="AW32" s="164"/>
      <c r="AX32" s="164"/>
      <c r="AY32" s="166">
        <f t="shared" si="15"/>
        <v>0</v>
      </c>
      <c r="AZ32" s="407" t="str">
        <f t="shared" si="16"/>
        <v/>
      </c>
      <c r="BA32" s="406">
        <f t="shared" si="17"/>
        <v>0</v>
      </c>
      <c r="BB32" s="406" t="str">
        <f t="shared" si="18"/>
        <v/>
      </c>
      <c r="BC32" s="406">
        <f t="shared" si="19"/>
        <v>0</v>
      </c>
      <c r="BD32" s="406" t="str">
        <f t="shared" si="20"/>
        <v/>
      </c>
      <c r="BE32" s="22">
        <f t="shared" si="21"/>
        <v>32720987</v>
      </c>
      <c r="BF32" s="411">
        <v>26.0</v>
      </c>
      <c r="BG32" s="405" t="str">
        <f t="shared" si="22"/>
        <v>Andriw Jelier Ortiz Rodríguez</v>
      </c>
      <c r="BH32" s="414"/>
      <c r="BI32" s="414"/>
      <c r="BJ32" s="414"/>
      <c r="BK32" s="414"/>
      <c r="BL32" s="414"/>
      <c r="BM32" s="414"/>
      <c r="BN32" s="414"/>
      <c r="BO32" s="414"/>
      <c r="BP32" s="414"/>
      <c r="BQ32" s="414"/>
      <c r="BR32" s="482">
        <f t="shared" si="23"/>
        <v>0</v>
      </c>
      <c r="BS32" s="414"/>
      <c r="BT32" s="414"/>
      <c r="BU32" s="414"/>
      <c r="BV32" s="414"/>
      <c r="BW32" s="414"/>
    </row>
    <row r="33" ht="30.0" customHeight="1">
      <c r="A33" s="160">
        <f>'3A 2025 - 2026 DATOS DEL ESTUDI'!N30</f>
        <v>32899290</v>
      </c>
      <c r="B33" s="160">
        <v>27.0</v>
      </c>
      <c r="C33" s="161" t="str">
        <f>'3A 2025 - 2026 DATOS DEL ESTUDI'!B30</f>
        <v>Dashley Nicole Peña García</v>
      </c>
      <c r="D33" s="162"/>
      <c r="E33" s="162"/>
      <c r="F33" s="162"/>
      <c r="G33" s="162"/>
      <c r="H33" s="162"/>
      <c r="I33" s="162"/>
      <c r="J33" s="162"/>
      <c r="K33" s="163"/>
      <c r="L33" s="163"/>
      <c r="M33" s="163"/>
      <c r="N33" s="162">
        <f t="shared" si="1"/>
        <v>0</v>
      </c>
      <c r="O33" s="164" t="str">
        <f t="shared" si="2"/>
        <v/>
      </c>
      <c r="P33" s="165">
        <f t="shared" si="3"/>
        <v>0</v>
      </c>
      <c r="Q33" s="164" t="str">
        <f t="shared" si="4"/>
        <v/>
      </c>
      <c r="R33" s="166">
        <f t="shared" si="5"/>
        <v>0</v>
      </c>
      <c r="S33" s="164" t="str">
        <f t="shared" si="6"/>
        <v/>
      </c>
      <c r="T33" s="160">
        <v>27.0</v>
      </c>
      <c r="U33" s="161" t="str">
        <f t="shared" si="7"/>
        <v>Dashley Nicole Peña García</v>
      </c>
      <c r="V33" s="162"/>
      <c r="W33" s="162"/>
      <c r="X33" s="162"/>
      <c r="Y33" s="162"/>
      <c r="Z33" s="162"/>
      <c r="AA33" s="162"/>
      <c r="AB33" s="162"/>
      <c r="AC33" s="162"/>
      <c r="AD33" s="163"/>
      <c r="AE33" s="163"/>
      <c r="AF33" s="163">
        <f t="shared" si="8"/>
        <v>0</v>
      </c>
      <c r="AG33" s="164" t="str">
        <f t="shared" si="9"/>
        <v/>
      </c>
      <c r="AH33" s="166">
        <f t="shared" si="10"/>
        <v>0</v>
      </c>
      <c r="AI33" s="164" t="str">
        <f t="shared" si="11"/>
        <v/>
      </c>
      <c r="AJ33" s="166">
        <f t="shared" si="12"/>
        <v>0</v>
      </c>
      <c r="AK33" s="164"/>
      <c r="AL33" s="404">
        <f t="shared" si="13"/>
        <v>32899290</v>
      </c>
      <c r="AM33" s="160">
        <v>27.0</v>
      </c>
      <c r="AN33" s="405" t="str">
        <f t="shared" si="14"/>
        <v>Dashley Nicole Peña García</v>
      </c>
      <c r="AO33" s="162"/>
      <c r="AP33" s="162"/>
      <c r="AQ33" s="162"/>
      <c r="AR33" s="162"/>
      <c r="AS33" s="162"/>
      <c r="AT33" s="164"/>
      <c r="AU33" s="164"/>
      <c r="AV33" s="164"/>
      <c r="AW33" s="164"/>
      <c r="AX33" s="164"/>
      <c r="AY33" s="166">
        <f t="shared" si="15"/>
        <v>0</v>
      </c>
      <c r="AZ33" s="407" t="str">
        <f t="shared" si="16"/>
        <v/>
      </c>
      <c r="BA33" s="406">
        <f t="shared" si="17"/>
        <v>0</v>
      </c>
      <c r="BB33" s="406" t="str">
        <f t="shared" si="18"/>
        <v/>
      </c>
      <c r="BC33" s="406">
        <f t="shared" si="19"/>
        <v>0</v>
      </c>
      <c r="BD33" s="406" t="str">
        <f t="shared" si="20"/>
        <v/>
      </c>
      <c r="BE33" s="22">
        <f t="shared" si="21"/>
        <v>32899290</v>
      </c>
      <c r="BF33" s="193">
        <v>27.0</v>
      </c>
      <c r="BG33" s="405" t="str">
        <f t="shared" si="22"/>
        <v>Dashley Nicole Peña García</v>
      </c>
      <c r="BH33" s="414"/>
      <c r="BI33" s="414"/>
      <c r="BJ33" s="414"/>
      <c r="BK33" s="414"/>
      <c r="BL33" s="414"/>
      <c r="BM33" s="414"/>
      <c r="BN33" s="414"/>
      <c r="BO33" s="414"/>
      <c r="BP33" s="414"/>
      <c r="BQ33" s="414"/>
      <c r="BR33" s="482">
        <f t="shared" si="23"/>
        <v>0</v>
      </c>
      <c r="BS33" s="414"/>
      <c r="BT33" s="414"/>
      <c r="BU33" s="414"/>
      <c r="BV33" s="414"/>
      <c r="BW33" s="414"/>
    </row>
    <row r="34" ht="30.0" customHeight="1">
      <c r="A34" s="160">
        <f>'3A 2025 - 2026 DATOS DEL ESTUDI'!N31</f>
        <v>32607334</v>
      </c>
      <c r="B34" s="160">
        <v>28.0</v>
      </c>
      <c r="C34" s="161" t="str">
        <f>'3A 2025 - 2026 DATOS DEL ESTUDI'!B31</f>
        <v>Yesly  Peña Muñoz</v>
      </c>
      <c r="D34" s="162"/>
      <c r="E34" s="162"/>
      <c r="F34" s="162"/>
      <c r="G34" s="162"/>
      <c r="H34" s="162"/>
      <c r="I34" s="162"/>
      <c r="J34" s="162"/>
      <c r="K34" s="163"/>
      <c r="L34" s="163"/>
      <c r="M34" s="163"/>
      <c r="N34" s="162">
        <f t="shared" si="1"/>
        <v>0</v>
      </c>
      <c r="O34" s="164" t="str">
        <f t="shared" si="2"/>
        <v/>
      </c>
      <c r="P34" s="165">
        <f t="shared" si="3"/>
        <v>0</v>
      </c>
      <c r="Q34" s="164" t="str">
        <f t="shared" si="4"/>
        <v/>
      </c>
      <c r="R34" s="166">
        <f t="shared" si="5"/>
        <v>0</v>
      </c>
      <c r="S34" s="164" t="str">
        <f t="shared" si="6"/>
        <v/>
      </c>
      <c r="T34" s="160">
        <v>28.0</v>
      </c>
      <c r="U34" s="161" t="str">
        <f t="shared" si="7"/>
        <v>Yesly  Peña Muñoz</v>
      </c>
      <c r="V34" s="162"/>
      <c r="W34" s="162"/>
      <c r="X34" s="162"/>
      <c r="Y34" s="162"/>
      <c r="Z34" s="162"/>
      <c r="AA34" s="162"/>
      <c r="AB34" s="162"/>
      <c r="AC34" s="162"/>
      <c r="AD34" s="163"/>
      <c r="AE34" s="163"/>
      <c r="AF34" s="163">
        <f t="shared" si="8"/>
        <v>0</v>
      </c>
      <c r="AG34" s="164" t="str">
        <f t="shared" si="9"/>
        <v/>
      </c>
      <c r="AH34" s="166">
        <f t="shared" si="10"/>
        <v>0</v>
      </c>
      <c r="AI34" s="164" t="str">
        <f t="shared" si="11"/>
        <v/>
      </c>
      <c r="AJ34" s="166">
        <f t="shared" si="12"/>
        <v>0</v>
      </c>
      <c r="AK34" s="164"/>
      <c r="AL34" s="404">
        <f t="shared" si="13"/>
        <v>32607334</v>
      </c>
      <c r="AM34" s="160">
        <v>28.0</v>
      </c>
      <c r="AN34" s="405" t="str">
        <f t="shared" si="14"/>
        <v>Yesly  Peña Muñoz</v>
      </c>
      <c r="AO34" s="162"/>
      <c r="AP34" s="162"/>
      <c r="AQ34" s="162"/>
      <c r="AR34" s="162"/>
      <c r="AS34" s="162"/>
      <c r="AT34" s="164"/>
      <c r="AU34" s="164"/>
      <c r="AV34" s="164"/>
      <c r="AW34" s="164"/>
      <c r="AX34" s="164"/>
      <c r="AY34" s="166">
        <f t="shared" si="15"/>
        <v>0</v>
      </c>
      <c r="AZ34" s="407" t="str">
        <f t="shared" si="16"/>
        <v/>
      </c>
      <c r="BA34" s="406">
        <f t="shared" si="17"/>
        <v>0</v>
      </c>
      <c r="BB34" s="406" t="str">
        <f t="shared" si="18"/>
        <v/>
      </c>
      <c r="BC34" s="406">
        <f t="shared" si="19"/>
        <v>0</v>
      </c>
      <c r="BD34" s="406" t="str">
        <f t="shared" si="20"/>
        <v/>
      </c>
      <c r="BE34" s="22">
        <f t="shared" si="21"/>
        <v>32607334</v>
      </c>
      <c r="BF34" s="411">
        <v>28.0</v>
      </c>
      <c r="BG34" s="405" t="str">
        <f t="shared" si="22"/>
        <v>Yesly  Peña Muñoz</v>
      </c>
      <c r="BH34" s="414"/>
      <c r="BI34" s="414"/>
      <c r="BJ34" s="414"/>
      <c r="BK34" s="414"/>
      <c r="BL34" s="414"/>
      <c r="BM34" s="414"/>
      <c r="BN34" s="414"/>
      <c r="BO34" s="414"/>
      <c r="BP34" s="414"/>
      <c r="BQ34" s="414"/>
      <c r="BR34" s="482">
        <f t="shared" si="23"/>
        <v>0</v>
      </c>
      <c r="BS34" s="414"/>
      <c r="BT34" s="414"/>
      <c r="BU34" s="414"/>
      <c r="BV34" s="414"/>
      <c r="BW34" s="414"/>
    </row>
    <row r="35" ht="30.0" customHeight="1">
      <c r="A35" s="160">
        <f>'3A 2025 - 2026 DATOS DEL ESTUDI'!N32</f>
        <v>32687351</v>
      </c>
      <c r="B35" s="160">
        <v>29.0</v>
      </c>
      <c r="C35" s="161" t="str">
        <f>'3A 2025 - 2026 DATOS DEL ESTUDI'!B32</f>
        <v>Wilbert  Peña Paulino</v>
      </c>
      <c r="D35" s="162"/>
      <c r="E35" s="162"/>
      <c r="F35" s="162"/>
      <c r="G35" s="162"/>
      <c r="H35" s="162"/>
      <c r="I35" s="162"/>
      <c r="J35" s="162"/>
      <c r="K35" s="163"/>
      <c r="L35" s="163"/>
      <c r="M35" s="163"/>
      <c r="N35" s="162">
        <f t="shared" si="1"/>
        <v>0</v>
      </c>
      <c r="O35" s="164" t="str">
        <f t="shared" si="2"/>
        <v/>
      </c>
      <c r="P35" s="165">
        <f t="shared" si="3"/>
        <v>0</v>
      </c>
      <c r="Q35" s="164" t="str">
        <f t="shared" si="4"/>
        <v/>
      </c>
      <c r="R35" s="166">
        <f t="shared" si="5"/>
        <v>0</v>
      </c>
      <c r="S35" s="164" t="str">
        <f t="shared" si="6"/>
        <v/>
      </c>
      <c r="T35" s="160">
        <v>29.0</v>
      </c>
      <c r="U35" s="161" t="str">
        <f t="shared" si="7"/>
        <v>Wilbert  Peña Paulino</v>
      </c>
      <c r="V35" s="162"/>
      <c r="W35" s="162"/>
      <c r="X35" s="162"/>
      <c r="Y35" s="162"/>
      <c r="Z35" s="162"/>
      <c r="AA35" s="162"/>
      <c r="AB35" s="162"/>
      <c r="AC35" s="162"/>
      <c r="AD35" s="163"/>
      <c r="AE35" s="163"/>
      <c r="AF35" s="163">
        <f t="shared" si="8"/>
        <v>0</v>
      </c>
      <c r="AG35" s="164" t="str">
        <f t="shared" si="9"/>
        <v/>
      </c>
      <c r="AH35" s="166">
        <f t="shared" si="10"/>
        <v>0</v>
      </c>
      <c r="AI35" s="164" t="str">
        <f t="shared" si="11"/>
        <v/>
      </c>
      <c r="AJ35" s="166">
        <f t="shared" si="12"/>
        <v>0</v>
      </c>
      <c r="AK35" s="164"/>
      <c r="AL35" s="404">
        <f t="shared" si="13"/>
        <v>32687351</v>
      </c>
      <c r="AM35" s="160">
        <v>29.0</v>
      </c>
      <c r="AN35" s="405" t="str">
        <f t="shared" si="14"/>
        <v>Wilbert  Peña Paulino</v>
      </c>
      <c r="AO35" s="162"/>
      <c r="AP35" s="162"/>
      <c r="AQ35" s="162"/>
      <c r="AR35" s="162"/>
      <c r="AS35" s="162"/>
      <c r="AT35" s="164"/>
      <c r="AU35" s="164"/>
      <c r="AV35" s="164"/>
      <c r="AW35" s="164"/>
      <c r="AX35" s="164"/>
      <c r="AY35" s="166">
        <f t="shared" si="15"/>
        <v>0</v>
      </c>
      <c r="AZ35" s="407" t="str">
        <f t="shared" si="16"/>
        <v/>
      </c>
      <c r="BA35" s="406">
        <f t="shared" si="17"/>
        <v>0</v>
      </c>
      <c r="BB35" s="406" t="str">
        <f t="shared" si="18"/>
        <v/>
      </c>
      <c r="BC35" s="406">
        <f t="shared" si="19"/>
        <v>0</v>
      </c>
      <c r="BD35" s="406" t="str">
        <f t="shared" si="20"/>
        <v/>
      </c>
      <c r="BE35" s="22">
        <f t="shared" si="21"/>
        <v>32687351</v>
      </c>
      <c r="BF35" s="193">
        <v>29.0</v>
      </c>
      <c r="BG35" s="405" t="str">
        <f t="shared" si="22"/>
        <v>Wilbert  Peña Paulino</v>
      </c>
      <c r="BH35" s="414"/>
      <c r="BI35" s="414"/>
      <c r="BJ35" s="414"/>
      <c r="BK35" s="414"/>
      <c r="BL35" s="414"/>
      <c r="BM35" s="414"/>
      <c r="BN35" s="414"/>
      <c r="BO35" s="414"/>
      <c r="BP35" s="414"/>
      <c r="BQ35" s="414"/>
      <c r="BR35" s="482">
        <f t="shared" si="23"/>
        <v>0</v>
      </c>
      <c r="BS35" s="414"/>
      <c r="BT35" s="414"/>
      <c r="BU35" s="414"/>
      <c r="BV35" s="414"/>
      <c r="BW35" s="414"/>
    </row>
    <row r="36" ht="30.0" customHeight="1">
      <c r="A36" s="160">
        <f>'3A 2025 - 2026 DATOS DEL ESTUDI'!N33</f>
        <v>6445759</v>
      </c>
      <c r="B36" s="160">
        <v>30.0</v>
      </c>
      <c r="C36" s="161" t="str">
        <f>'3A 2025 - 2026 DATOS DEL ESTUDI'!B33</f>
        <v>Yonayry  Peña Santos</v>
      </c>
      <c r="D36" s="162"/>
      <c r="E36" s="162"/>
      <c r="F36" s="162"/>
      <c r="G36" s="162"/>
      <c r="H36" s="162"/>
      <c r="I36" s="162"/>
      <c r="J36" s="162"/>
      <c r="K36" s="163"/>
      <c r="L36" s="163"/>
      <c r="M36" s="163"/>
      <c r="N36" s="162">
        <f t="shared" si="1"/>
        <v>0</v>
      </c>
      <c r="O36" s="164" t="str">
        <f t="shared" si="2"/>
        <v/>
      </c>
      <c r="P36" s="165">
        <f t="shared" si="3"/>
        <v>0</v>
      </c>
      <c r="Q36" s="164" t="str">
        <f t="shared" si="4"/>
        <v/>
      </c>
      <c r="R36" s="166">
        <f t="shared" si="5"/>
        <v>0</v>
      </c>
      <c r="S36" s="164" t="str">
        <f t="shared" si="6"/>
        <v/>
      </c>
      <c r="T36" s="160">
        <v>30.0</v>
      </c>
      <c r="U36" s="161" t="str">
        <f t="shared" si="7"/>
        <v>Yonayry  Peña Santos</v>
      </c>
      <c r="V36" s="162"/>
      <c r="W36" s="162"/>
      <c r="X36" s="162"/>
      <c r="Y36" s="162"/>
      <c r="Z36" s="162"/>
      <c r="AA36" s="162"/>
      <c r="AB36" s="162"/>
      <c r="AC36" s="162"/>
      <c r="AD36" s="163"/>
      <c r="AE36" s="163"/>
      <c r="AF36" s="163">
        <f t="shared" si="8"/>
        <v>0</v>
      </c>
      <c r="AG36" s="164" t="str">
        <f t="shared" si="9"/>
        <v/>
      </c>
      <c r="AH36" s="166">
        <f t="shared" si="10"/>
        <v>0</v>
      </c>
      <c r="AI36" s="164" t="str">
        <f t="shared" si="11"/>
        <v/>
      </c>
      <c r="AJ36" s="166">
        <f t="shared" si="12"/>
        <v>0</v>
      </c>
      <c r="AK36" s="164"/>
      <c r="AL36" s="404">
        <f t="shared" si="13"/>
        <v>6445759</v>
      </c>
      <c r="AM36" s="160">
        <v>30.0</v>
      </c>
      <c r="AN36" s="405" t="str">
        <f t="shared" si="14"/>
        <v>Yonayry  Peña Santos</v>
      </c>
      <c r="AO36" s="162"/>
      <c r="AP36" s="162"/>
      <c r="AQ36" s="162"/>
      <c r="AR36" s="162"/>
      <c r="AS36" s="162"/>
      <c r="AT36" s="164"/>
      <c r="AU36" s="164"/>
      <c r="AV36" s="164"/>
      <c r="AW36" s="164"/>
      <c r="AX36" s="164"/>
      <c r="AY36" s="166">
        <f t="shared" si="15"/>
        <v>0</v>
      </c>
      <c r="AZ36" s="407" t="str">
        <f t="shared" si="16"/>
        <v/>
      </c>
      <c r="BA36" s="406">
        <f t="shared" si="17"/>
        <v>0</v>
      </c>
      <c r="BB36" s="406" t="str">
        <f t="shared" si="18"/>
        <v/>
      </c>
      <c r="BC36" s="406">
        <f t="shared" si="19"/>
        <v>0</v>
      </c>
      <c r="BD36" s="406" t="str">
        <f t="shared" si="20"/>
        <v/>
      </c>
      <c r="BE36" s="22">
        <f t="shared" si="21"/>
        <v>6445759</v>
      </c>
      <c r="BF36" s="411">
        <v>30.0</v>
      </c>
      <c r="BG36" s="405" t="str">
        <f t="shared" si="22"/>
        <v>Yonayry  Peña Santos</v>
      </c>
      <c r="BH36" s="414"/>
      <c r="BI36" s="414"/>
      <c r="BJ36" s="414"/>
      <c r="BK36" s="414"/>
      <c r="BL36" s="414"/>
      <c r="BM36" s="414"/>
      <c r="BN36" s="414"/>
      <c r="BO36" s="414"/>
      <c r="BP36" s="414"/>
      <c r="BQ36" s="414"/>
      <c r="BR36" s="482">
        <f t="shared" si="23"/>
        <v>0</v>
      </c>
      <c r="BS36" s="414"/>
      <c r="BT36" s="414"/>
      <c r="BU36" s="414"/>
      <c r="BV36" s="414"/>
      <c r="BW36" s="414"/>
    </row>
    <row r="37" ht="30.0" customHeight="1">
      <c r="A37" s="160">
        <f>'3A 2025 - 2026 DATOS DEL ESTUDI'!N34</f>
        <v>22023376</v>
      </c>
      <c r="B37" s="160">
        <v>31.0</v>
      </c>
      <c r="C37" s="161" t="str">
        <f>'3A 2025 - 2026 DATOS DEL ESTUDI'!B34</f>
        <v>Rossier Analiz Pérez Rodríguez</v>
      </c>
      <c r="D37" s="162"/>
      <c r="E37" s="162"/>
      <c r="F37" s="162"/>
      <c r="G37" s="162"/>
      <c r="H37" s="162"/>
      <c r="I37" s="162"/>
      <c r="J37" s="162"/>
      <c r="K37" s="163"/>
      <c r="L37" s="163"/>
      <c r="M37" s="163"/>
      <c r="N37" s="162">
        <f t="shared" si="1"/>
        <v>0</v>
      </c>
      <c r="O37" s="164" t="str">
        <f t="shared" si="2"/>
        <v/>
      </c>
      <c r="P37" s="165">
        <f t="shared" si="3"/>
        <v>0</v>
      </c>
      <c r="Q37" s="164" t="str">
        <f t="shared" si="4"/>
        <v/>
      </c>
      <c r="R37" s="166">
        <f t="shared" si="5"/>
        <v>0</v>
      </c>
      <c r="S37" s="164" t="str">
        <f t="shared" si="6"/>
        <v/>
      </c>
      <c r="T37" s="160">
        <v>31.0</v>
      </c>
      <c r="U37" s="161" t="str">
        <f t="shared" si="7"/>
        <v>Rossier Analiz Pérez Rodríguez</v>
      </c>
      <c r="V37" s="162"/>
      <c r="W37" s="162"/>
      <c r="X37" s="162"/>
      <c r="Y37" s="162"/>
      <c r="Z37" s="162"/>
      <c r="AA37" s="162"/>
      <c r="AB37" s="162"/>
      <c r="AC37" s="163"/>
      <c r="AD37" s="163"/>
      <c r="AE37" s="163"/>
      <c r="AF37" s="163">
        <f t="shared" si="8"/>
        <v>0</v>
      </c>
      <c r="AG37" s="164" t="str">
        <f t="shared" si="9"/>
        <v/>
      </c>
      <c r="AH37" s="166">
        <f t="shared" si="10"/>
        <v>0</v>
      </c>
      <c r="AI37" s="164" t="str">
        <f t="shared" si="11"/>
        <v/>
      </c>
      <c r="AJ37" s="166">
        <f t="shared" si="12"/>
        <v>0</v>
      </c>
      <c r="AK37" s="164"/>
      <c r="AL37" s="404">
        <f t="shared" si="13"/>
        <v>22023376</v>
      </c>
      <c r="AM37" s="160">
        <v>31.0</v>
      </c>
      <c r="AN37" s="405" t="str">
        <f t="shared" si="14"/>
        <v>Rossier Analiz Pérez Rodríguez</v>
      </c>
      <c r="AO37" s="164"/>
      <c r="AP37" s="164"/>
      <c r="AQ37" s="162"/>
      <c r="AR37" s="164"/>
      <c r="AS37" s="164"/>
      <c r="AT37" s="164"/>
      <c r="AU37" s="164"/>
      <c r="AV37" s="164"/>
      <c r="AW37" s="164"/>
      <c r="AX37" s="164"/>
      <c r="AY37" s="166">
        <f t="shared" si="15"/>
        <v>0</v>
      </c>
      <c r="AZ37" s="407" t="str">
        <f t="shared" si="16"/>
        <v/>
      </c>
      <c r="BA37" s="406">
        <f t="shared" si="17"/>
        <v>0</v>
      </c>
      <c r="BB37" s="406" t="str">
        <f t="shared" si="18"/>
        <v/>
      </c>
      <c r="BC37" s="406">
        <f t="shared" si="19"/>
        <v>0</v>
      </c>
      <c r="BD37" s="406" t="str">
        <f t="shared" si="20"/>
        <v/>
      </c>
      <c r="BE37" s="22">
        <f t="shared" si="21"/>
        <v>22023376</v>
      </c>
      <c r="BF37" s="193">
        <v>31.0</v>
      </c>
      <c r="BG37" s="405" t="str">
        <f t="shared" si="22"/>
        <v>Rossier Analiz Pérez Rodríguez</v>
      </c>
      <c r="BH37" s="414"/>
      <c r="BI37" s="414"/>
      <c r="BJ37" s="414"/>
      <c r="BK37" s="414"/>
      <c r="BL37" s="414"/>
      <c r="BM37" s="414"/>
      <c r="BN37" s="414"/>
      <c r="BO37" s="414"/>
      <c r="BP37" s="414"/>
      <c r="BQ37" s="414"/>
      <c r="BR37" s="482">
        <f t="shared" si="23"/>
        <v>0</v>
      </c>
      <c r="BS37" s="414"/>
      <c r="BT37" s="414"/>
      <c r="BU37" s="414"/>
      <c r="BV37" s="414"/>
      <c r="BW37" s="414"/>
    </row>
    <row r="38" ht="30.0" customHeight="1">
      <c r="A38" s="160">
        <f>'3A 2025 - 2026 DATOS DEL ESTUDI'!N35</f>
        <v>6925657</v>
      </c>
      <c r="B38" s="160">
        <v>32.0</v>
      </c>
      <c r="C38" s="161" t="str">
        <f>'3A 2025 - 2026 DATOS DEL ESTUDI'!B35</f>
        <v>Joseph Francisco Ramírez Espinosa</v>
      </c>
      <c r="D38" s="162"/>
      <c r="E38" s="162"/>
      <c r="F38" s="162"/>
      <c r="G38" s="162"/>
      <c r="H38" s="162"/>
      <c r="I38" s="162"/>
      <c r="J38" s="162"/>
      <c r="K38" s="163"/>
      <c r="L38" s="163"/>
      <c r="M38" s="163"/>
      <c r="N38" s="162">
        <f t="shared" si="1"/>
        <v>0</v>
      </c>
      <c r="O38" s="164" t="str">
        <f t="shared" si="2"/>
        <v/>
      </c>
      <c r="P38" s="165">
        <f t="shared" si="3"/>
        <v>0</v>
      </c>
      <c r="Q38" s="164" t="str">
        <f t="shared" si="4"/>
        <v/>
      </c>
      <c r="R38" s="166">
        <f t="shared" si="5"/>
        <v>0</v>
      </c>
      <c r="S38" s="164" t="str">
        <f t="shared" si="6"/>
        <v/>
      </c>
      <c r="T38" s="160">
        <v>32.0</v>
      </c>
      <c r="U38" s="161" t="str">
        <f t="shared" si="7"/>
        <v>Joseph Francisco Ramírez Espinosa</v>
      </c>
      <c r="V38" s="162"/>
      <c r="W38" s="162"/>
      <c r="X38" s="162"/>
      <c r="Y38" s="162"/>
      <c r="Z38" s="162"/>
      <c r="AA38" s="162"/>
      <c r="AB38" s="162"/>
      <c r="AC38" s="162"/>
      <c r="AD38" s="163"/>
      <c r="AE38" s="163"/>
      <c r="AF38" s="163">
        <f t="shared" si="8"/>
        <v>0</v>
      </c>
      <c r="AG38" s="164" t="str">
        <f t="shared" si="9"/>
        <v/>
      </c>
      <c r="AH38" s="166">
        <f t="shared" si="10"/>
        <v>0</v>
      </c>
      <c r="AI38" s="164" t="str">
        <f t="shared" si="11"/>
        <v/>
      </c>
      <c r="AJ38" s="166">
        <f t="shared" si="12"/>
        <v>0</v>
      </c>
      <c r="AK38" s="164"/>
      <c r="AL38" s="404">
        <f t="shared" si="13"/>
        <v>6925657</v>
      </c>
      <c r="AM38" s="160">
        <v>32.0</v>
      </c>
      <c r="AN38" s="405" t="str">
        <f t="shared" si="14"/>
        <v>Joseph Francisco Ramírez Espinosa</v>
      </c>
      <c r="AO38" s="162"/>
      <c r="AP38" s="162"/>
      <c r="AQ38" s="162"/>
      <c r="AR38" s="162"/>
      <c r="AS38" s="162"/>
      <c r="AT38" s="164"/>
      <c r="AU38" s="164"/>
      <c r="AV38" s="164"/>
      <c r="AW38" s="164"/>
      <c r="AX38" s="164"/>
      <c r="AY38" s="166">
        <f t="shared" si="15"/>
        <v>0</v>
      </c>
      <c r="AZ38" s="407" t="str">
        <f t="shared" si="16"/>
        <v/>
      </c>
      <c r="BA38" s="406">
        <f t="shared" si="17"/>
        <v>0</v>
      </c>
      <c r="BB38" s="406" t="str">
        <f t="shared" si="18"/>
        <v/>
      </c>
      <c r="BC38" s="406">
        <f t="shared" si="19"/>
        <v>0</v>
      </c>
      <c r="BD38" s="406" t="str">
        <f t="shared" si="20"/>
        <v/>
      </c>
      <c r="BE38" s="22">
        <f t="shared" si="21"/>
        <v>6925657</v>
      </c>
      <c r="BF38" s="411">
        <v>32.0</v>
      </c>
      <c r="BG38" s="405" t="str">
        <f t="shared" si="22"/>
        <v>Joseph Francisco Ramírez Espinosa</v>
      </c>
      <c r="BH38" s="414"/>
      <c r="BI38" s="414"/>
      <c r="BJ38" s="414"/>
      <c r="BK38" s="414"/>
      <c r="BL38" s="414"/>
      <c r="BM38" s="414"/>
      <c r="BN38" s="414"/>
      <c r="BO38" s="414"/>
      <c r="BP38" s="414"/>
      <c r="BQ38" s="414"/>
      <c r="BR38" s="482">
        <f t="shared" si="23"/>
        <v>0</v>
      </c>
      <c r="BS38" s="414"/>
      <c r="BT38" s="414"/>
      <c r="BU38" s="414"/>
      <c r="BV38" s="414"/>
      <c r="BW38" s="414"/>
    </row>
    <row r="39" ht="30.0" customHeight="1">
      <c r="A39" s="160">
        <f>'3A 2025 - 2026 DATOS DEL ESTUDI'!N36</f>
        <v>12009792</v>
      </c>
      <c r="B39" s="160">
        <v>33.0</v>
      </c>
      <c r="C39" s="161" t="str">
        <f>'3A 2025 - 2026 DATOS DEL ESTUDI'!B36</f>
        <v>Yariel Alfonso Ramos</v>
      </c>
      <c r="D39" s="162"/>
      <c r="E39" s="162"/>
      <c r="F39" s="162"/>
      <c r="G39" s="162"/>
      <c r="H39" s="162"/>
      <c r="I39" s="162"/>
      <c r="J39" s="162"/>
      <c r="K39" s="163"/>
      <c r="L39" s="163"/>
      <c r="M39" s="163"/>
      <c r="N39" s="162">
        <f t="shared" si="1"/>
        <v>0</v>
      </c>
      <c r="O39" s="164" t="str">
        <f t="shared" si="2"/>
        <v/>
      </c>
      <c r="P39" s="165">
        <f t="shared" si="3"/>
        <v>0</v>
      </c>
      <c r="Q39" s="164" t="str">
        <f t="shared" si="4"/>
        <v/>
      </c>
      <c r="R39" s="166">
        <f t="shared" si="5"/>
        <v>0</v>
      </c>
      <c r="S39" s="164" t="str">
        <f t="shared" si="6"/>
        <v/>
      </c>
      <c r="T39" s="160">
        <v>33.0</v>
      </c>
      <c r="U39" s="161" t="str">
        <f t="shared" si="7"/>
        <v>Yariel Alfonso Ramos</v>
      </c>
      <c r="V39" s="162"/>
      <c r="W39" s="162"/>
      <c r="X39" s="162"/>
      <c r="Y39" s="162"/>
      <c r="Z39" s="162"/>
      <c r="AA39" s="162"/>
      <c r="AB39" s="162"/>
      <c r="AC39" s="162"/>
      <c r="AD39" s="163"/>
      <c r="AE39" s="163"/>
      <c r="AF39" s="163">
        <f t="shared" si="8"/>
        <v>0</v>
      </c>
      <c r="AG39" s="164" t="str">
        <f t="shared" si="9"/>
        <v/>
      </c>
      <c r="AH39" s="166">
        <f t="shared" si="10"/>
        <v>0</v>
      </c>
      <c r="AI39" s="164" t="str">
        <f t="shared" si="11"/>
        <v/>
      </c>
      <c r="AJ39" s="166">
        <f t="shared" si="12"/>
        <v>0</v>
      </c>
      <c r="AK39" s="164"/>
      <c r="AL39" s="404">
        <f t="shared" si="13"/>
        <v>12009792</v>
      </c>
      <c r="AM39" s="160">
        <v>33.0</v>
      </c>
      <c r="AN39" s="405" t="str">
        <f t="shared" si="14"/>
        <v>Yariel Alfonso Ramos</v>
      </c>
      <c r="AO39" s="162"/>
      <c r="AP39" s="162"/>
      <c r="AQ39" s="162"/>
      <c r="AR39" s="162"/>
      <c r="AS39" s="162"/>
      <c r="AT39" s="164"/>
      <c r="AU39" s="164"/>
      <c r="AV39" s="164"/>
      <c r="AW39" s="164"/>
      <c r="AX39" s="164"/>
      <c r="AY39" s="166">
        <f t="shared" si="15"/>
        <v>0</v>
      </c>
      <c r="AZ39" s="407" t="str">
        <f t="shared" si="16"/>
        <v/>
      </c>
      <c r="BA39" s="406">
        <f t="shared" si="17"/>
        <v>0</v>
      </c>
      <c r="BB39" s="406" t="str">
        <f t="shared" si="18"/>
        <v/>
      </c>
      <c r="BC39" s="406">
        <f t="shared" si="19"/>
        <v>0</v>
      </c>
      <c r="BD39" s="406" t="str">
        <f t="shared" si="20"/>
        <v/>
      </c>
      <c r="BE39" s="22">
        <f t="shared" si="21"/>
        <v>12009792</v>
      </c>
      <c r="BF39" s="193">
        <v>33.0</v>
      </c>
      <c r="BG39" s="405" t="str">
        <f t="shared" si="22"/>
        <v>Yariel Alfonso Ramos</v>
      </c>
      <c r="BH39" s="414"/>
      <c r="BI39" s="414"/>
      <c r="BJ39" s="414"/>
      <c r="BK39" s="414"/>
      <c r="BL39" s="414"/>
      <c r="BM39" s="414"/>
      <c r="BN39" s="414"/>
      <c r="BO39" s="414"/>
      <c r="BP39" s="414"/>
      <c r="BQ39" s="414"/>
      <c r="BR39" s="482">
        <f t="shared" si="23"/>
        <v>0</v>
      </c>
      <c r="BS39" s="414"/>
      <c r="BT39" s="414"/>
      <c r="BU39" s="414"/>
      <c r="BV39" s="414"/>
      <c r="BW39" s="414"/>
    </row>
    <row r="40" ht="30.0" customHeight="1">
      <c r="A40" s="160">
        <f>'3A 2025 - 2026 DATOS DEL ESTUDI'!N37</f>
        <v>32790184</v>
      </c>
      <c r="B40" s="160">
        <v>34.0</v>
      </c>
      <c r="C40" s="161" t="str">
        <f>'3A 2025 - 2026 DATOS DEL ESTUDI'!B37</f>
        <v>Carlos David Rodríguez Almánzar</v>
      </c>
      <c r="D40" s="162"/>
      <c r="E40" s="162"/>
      <c r="F40" s="162"/>
      <c r="G40" s="162"/>
      <c r="H40" s="162"/>
      <c r="I40" s="162"/>
      <c r="J40" s="162"/>
      <c r="K40" s="163"/>
      <c r="L40" s="163"/>
      <c r="M40" s="163"/>
      <c r="N40" s="162">
        <f t="shared" si="1"/>
        <v>0</v>
      </c>
      <c r="O40" s="164" t="str">
        <f t="shared" si="2"/>
        <v/>
      </c>
      <c r="P40" s="165">
        <f t="shared" si="3"/>
        <v>0</v>
      </c>
      <c r="Q40" s="164" t="str">
        <f t="shared" si="4"/>
        <v/>
      </c>
      <c r="R40" s="166">
        <f t="shared" si="5"/>
        <v>0</v>
      </c>
      <c r="S40" s="164" t="str">
        <f t="shared" si="6"/>
        <v/>
      </c>
      <c r="T40" s="160">
        <v>34.0</v>
      </c>
      <c r="U40" s="161" t="str">
        <f t="shared" si="7"/>
        <v>Carlos David Rodríguez Almánzar</v>
      </c>
      <c r="V40" s="162"/>
      <c r="W40" s="162"/>
      <c r="X40" s="162"/>
      <c r="Y40" s="162"/>
      <c r="Z40" s="162"/>
      <c r="AA40" s="162"/>
      <c r="AB40" s="162"/>
      <c r="AC40" s="162"/>
      <c r="AD40" s="163"/>
      <c r="AE40" s="163"/>
      <c r="AF40" s="163">
        <f t="shared" si="8"/>
        <v>0</v>
      </c>
      <c r="AG40" s="164" t="str">
        <f t="shared" si="9"/>
        <v/>
      </c>
      <c r="AH40" s="166">
        <f t="shared" si="10"/>
        <v>0</v>
      </c>
      <c r="AI40" s="164" t="str">
        <f t="shared" si="11"/>
        <v/>
      </c>
      <c r="AJ40" s="166">
        <f t="shared" si="12"/>
        <v>0</v>
      </c>
      <c r="AK40" s="164"/>
      <c r="AL40" s="404">
        <f t="shared" si="13"/>
        <v>32790184</v>
      </c>
      <c r="AM40" s="160">
        <v>34.0</v>
      </c>
      <c r="AN40" s="405" t="str">
        <f t="shared" si="14"/>
        <v>Carlos David Rodríguez Almánzar</v>
      </c>
      <c r="AO40" s="162"/>
      <c r="AP40" s="162"/>
      <c r="AQ40" s="162"/>
      <c r="AR40" s="162"/>
      <c r="AS40" s="162"/>
      <c r="AT40" s="164"/>
      <c r="AU40" s="164"/>
      <c r="AV40" s="164"/>
      <c r="AW40" s="164"/>
      <c r="AX40" s="164"/>
      <c r="AY40" s="166">
        <f t="shared" si="15"/>
        <v>0</v>
      </c>
      <c r="AZ40" s="407" t="str">
        <f t="shared" si="16"/>
        <v/>
      </c>
      <c r="BA40" s="406">
        <f t="shared" si="17"/>
        <v>0</v>
      </c>
      <c r="BB40" s="406" t="str">
        <f t="shared" si="18"/>
        <v/>
      </c>
      <c r="BC40" s="406">
        <f t="shared" si="19"/>
        <v>0</v>
      </c>
      <c r="BD40" s="406" t="str">
        <f t="shared" si="20"/>
        <v/>
      </c>
      <c r="BE40" s="22">
        <f t="shared" si="21"/>
        <v>32790184</v>
      </c>
      <c r="BF40" s="411">
        <v>34.0</v>
      </c>
      <c r="BG40" s="405" t="str">
        <f t="shared" si="22"/>
        <v>Carlos David Rodríguez Almánzar</v>
      </c>
      <c r="BH40" s="414"/>
      <c r="BI40" s="414"/>
      <c r="BJ40" s="414"/>
      <c r="BK40" s="414"/>
      <c r="BL40" s="414"/>
      <c r="BM40" s="414"/>
      <c r="BN40" s="414"/>
      <c r="BO40" s="414"/>
      <c r="BP40" s="414"/>
      <c r="BQ40" s="414"/>
      <c r="BR40" s="482">
        <f t="shared" si="23"/>
        <v>0</v>
      </c>
      <c r="BS40" s="414"/>
      <c r="BT40" s="414"/>
      <c r="BU40" s="414"/>
      <c r="BV40" s="414"/>
      <c r="BW40" s="414"/>
    </row>
    <row r="41" ht="30.0" customHeight="1">
      <c r="A41" s="160">
        <f>'3A 2025 - 2026 DATOS DEL ESTUDI'!N38</f>
        <v>32790393</v>
      </c>
      <c r="B41" s="160">
        <v>35.0</v>
      </c>
      <c r="C41" s="161" t="str">
        <f>'3A 2025 - 2026 DATOS DEL ESTUDI'!B38</f>
        <v>Darianni  Santos Medina</v>
      </c>
      <c r="D41" s="162"/>
      <c r="E41" s="162"/>
      <c r="F41" s="162"/>
      <c r="G41" s="162"/>
      <c r="H41" s="162"/>
      <c r="I41" s="162"/>
      <c r="J41" s="162"/>
      <c r="K41" s="163"/>
      <c r="L41" s="163"/>
      <c r="M41" s="163"/>
      <c r="N41" s="162">
        <f t="shared" si="1"/>
        <v>0</v>
      </c>
      <c r="O41" s="164" t="str">
        <f t="shared" si="2"/>
        <v/>
      </c>
      <c r="P41" s="165">
        <f t="shared" si="3"/>
        <v>0</v>
      </c>
      <c r="Q41" s="164" t="str">
        <f t="shared" si="4"/>
        <v/>
      </c>
      <c r="R41" s="166">
        <f t="shared" si="5"/>
        <v>0</v>
      </c>
      <c r="S41" s="164" t="str">
        <f t="shared" si="6"/>
        <v/>
      </c>
      <c r="T41" s="160">
        <v>35.0</v>
      </c>
      <c r="U41" s="161" t="str">
        <f t="shared" si="7"/>
        <v>Darianni  Santos Medina</v>
      </c>
      <c r="V41" s="162"/>
      <c r="W41" s="162"/>
      <c r="X41" s="162"/>
      <c r="Y41" s="162"/>
      <c r="Z41" s="162"/>
      <c r="AA41" s="162"/>
      <c r="AB41" s="163"/>
      <c r="AC41" s="162"/>
      <c r="AD41" s="163"/>
      <c r="AE41" s="163"/>
      <c r="AF41" s="163">
        <f t="shared" si="8"/>
        <v>0</v>
      </c>
      <c r="AG41" s="164" t="str">
        <f t="shared" si="9"/>
        <v/>
      </c>
      <c r="AH41" s="166">
        <f t="shared" si="10"/>
        <v>0</v>
      </c>
      <c r="AI41" s="164" t="str">
        <f t="shared" si="11"/>
        <v/>
      </c>
      <c r="AJ41" s="166">
        <f t="shared" si="12"/>
        <v>0</v>
      </c>
      <c r="AK41" s="164"/>
      <c r="AL41" s="404">
        <f t="shared" si="13"/>
        <v>32790393</v>
      </c>
      <c r="AM41" s="160">
        <v>35.0</v>
      </c>
      <c r="AN41" s="405" t="str">
        <f t="shared" si="14"/>
        <v>Darianni  Santos Medina</v>
      </c>
      <c r="AO41" s="164"/>
      <c r="AP41" s="164"/>
      <c r="AQ41" s="164"/>
      <c r="AR41" s="164"/>
      <c r="AS41" s="164"/>
      <c r="AT41" s="164"/>
      <c r="AU41" s="164"/>
      <c r="AV41" s="164"/>
      <c r="AW41" s="164"/>
      <c r="AX41" s="164"/>
      <c r="AY41" s="166">
        <f t="shared" si="15"/>
        <v>0</v>
      </c>
      <c r="AZ41" s="407" t="str">
        <f t="shared" si="16"/>
        <v/>
      </c>
      <c r="BA41" s="406">
        <f t="shared" si="17"/>
        <v>0</v>
      </c>
      <c r="BB41" s="406" t="str">
        <f t="shared" si="18"/>
        <v/>
      </c>
      <c r="BC41" s="406">
        <f t="shared" si="19"/>
        <v>0</v>
      </c>
      <c r="BD41" s="406" t="str">
        <f t="shared" si="20"/>
        <v/>
      </c>
      <c r="BE41" s="22">
        <f t="shared" si="21"/>
        <v>32790393</v>
      </c>
      <c r="BF41" s="193">
        <v>35.0</v>
      </c>
      <c r="BG41" s="405" t="str">
        <f t="shared" si="22"/>
        <v>Darianni  Santos Medina</v>
      </c>
      <c r="BH41" s="414"/>
      <c r="BI41" s="414"/>
      <c r="BJ41" s="414"/>
      <c r="BK41" s="414"/>
      <c r="BL41" s="414"/>
      <c r="BM41" s="414"/>
      <c r="BN41" s="414"/>
      <c r="BO41" s="414"/>
      <c r="BP41" s="414"/>
      <c r="BQ41" s="414"/>
      <c r="BR41" s="482">
        <f t="shared" si="23"/>
        <v>0</v>
      </c>
      <c r="BS41" s="414"/>
      <c r="BT41" s="414"/>
      <c r="BU41" s="414"/>
      <c r="BV41" s="414"/>
      <c r="BW41" s="414"/>
    </row>
    <row r="42" ht="30.0" customHeight="1">
      <c r="A42" s="160">
        <f>'3A 2025 - 2026 DATOS DEL ESTUDI'!N39</f>
        <v>6947490</v>
      </c>
      <c r="B42" s="160">
        <v>36.0</v>
      </c>
      <c r="C42" s="161" t="str">
        <f>'3A 2025 - 2026 DATOS DEL ESTUDI'!B39</f>
        <v>Rosyeli Carolina Tavarez  Reyes</v>
      </c>
      <c r="D42" s="162"/>
      <c r="E42" s="162"/>
      <c r="F42" s="162"/>
      <c r="G42" s="162"/>
      <c r="H42" s="162"/>
      <c r="I42" s="162"/>
      <c r="J42" s="162"/>
      <c r="K42" s="163"/>
      <c r="L42" s="163"/>
      <c r="M42" s="163"/>
      <c r="N42" s="162">
        <f t="shared" si="1"/>
        <v>0</v>
      </c>
      <c r="O42" s="164" t="str">
        <f t="shared" si="2"/>
        <v/>
      </c>
      <c r="P42" s="165">
        <f t="shared" si="3"/>
        <v>0</v>
      </c>
      <c r="Q42" s="164" t="str">
        <f t="shared" si="4"/>
        <v/>
      </c>
      <c r="R42" s="166">
        <f t="shared" si="5"/>
        <v>0</v>
      </c>
      <c r="S42" s="164" t="str">
        <f t="shared" si="6"/>
        <v/>
      </c>
      <c r="T42" s="160">
        <v>36.0</v>
      </c>
      <c r="U42" s="161" t="str">
        <f t="shared" si="7"/>
        <v>Rosyeli Carolina Tavarez  Reyes</v>
      </c>
      <c r="V42" s="162"/>
      <c r="W42" s="162"/>
      <c r="X42" s="162"/>
      <c r="Y42" s="162"/>
      <c r="Z42" s="162"/>
      <c r="AA42" s="162"/>
      <c r="AB42" s="162"/>
      <c r="AC42" s="162"/>
      <c r="AD42" s="163"/>
      <c r="AE42" s="163"/>
      <c r="AF42" s="163">
        <f t="shared" si="8"/>
        <v>0</v>
      </c>
      <c r="AG42" s="164" t="str">
        <f t="shared" si="9"/>
        <v/>
      </c>
      <c r="AH42" s="166">
        <f t="shared" si="10"/>
        <v>0</v>
      </c>
      <c r="AI42" s="164" t="str">
        <f t="shared" si="11"/>
        <v/>
      </c>
      <c r="AJ42" s="166">
        <f t="shared" si="12"/>
        <v>0</v>
      </c>
      <c r="AK42" s="164"/>
      <c r="AL42" s="404">
        <f t="shared" si="13"/>
        <v>6947490</v>
      </c>
      <c r="AM42" s="160">
        <v>36.0</v>
      </c>
      <c r="AN42" s="405" t="str">
        <f t="shared" si="14"/>
        <v>Rosyeli Carolina Tavarez  Reyes</v>
      </c>
      <c r="AO42" s="162"/>
      <c r="AP42" s="162"/>
      <c r="AQ42" s="162"/>
      <c r="AR42" s="162"/>
      <c r="AS42" s="162"/>
      <c r="AT42" s="164"/>
      <c r="AU42" s="164"/>
      <c r="AV42" s="164"/>
      <c r="AW42" s="164"/>
      <c r="AX42" s="164"/>
      <c r="AY42" s="166">
        <f t="shared" si="15"/>
        <v>0</v>
      </c>
      <c r="AZ42" s="407" t="str">
        <f t="shared" si="16"/>
        <v/>
      </c>
      <c r="BA42" s="406">
        <f t="shared" si="17"/>
        <v>0</v>
      </c>
      <c r="BB42" s="406" t="str">
        <f t="shared" si="18"/>
        <v/>
      </c>
      <c r="BC42" s="406">
        <f t="shared" si="19"/>
        <v>0</v>
      </c>
      <c r="BD42" s="406" t="str">
        <f t="shared" si="20"/>
        <v/>
      </c>
      <c r="BE42" s="22">
        <f t="shared" si="21"/>
        <v>6947490</v>
      </c>
      <c r="BF42" s="411">
        <v>36.0</v>
      </c>
      <c r="BG42" s="405" t="str">
        <f t="shared" si="22"/>
        <v>Rosyeli Carolina Tavarez  Reyes</v>
      </c>
      <c r="BH42" s="414"/>
      <c r="BI42" s="414"/>
      <c r="BJ42" s="414"/>
      <c r="BK42" s="414"/>
      <c r="BL42" s="414"/>
      <c r="BM42" s="414"/>
      <c r="BN42" s="414"/>
      <c r="BO42" s="414"/>
      <c r="BP42" s="414"/>
      <c r="BQ42" s="414"/>
      <c r="BR42" s="482">
        <f t="shared" si="23"/>
        <v>0</v>
      </c>
      <c r="BS42" s="414"/>
      <c r="BT42" s="414"/>
      <c r="BU42" s="414"/>
      <c r="BV42" s="414"/>
      <c r="BW42" s="414"/>
    </row>
    <row r="43" ht="30.0" customHeight="1">
      <c r="A43" s="160">
        <f>'3A 2025 - 2026 DATOS DEL ESTUDI'!N40</f>
        <v>32590071</v>
      </c>
      <c r="B43" s="160">
        <v>37.0</v>
      </c>
      <c r="C43" s="161" t="str">
        <f>'3A 2025 - 2026 DATOS DEL ESTUDI'!B40</f>
        <v>Melani  Taveras Bautista</v>
      </c>
      <c r="D43" s="162"/>
      <c r="E43" s="162"/>
      <c r="F43" s="162"/>
      <c r="G43" s="162"/>
      <c r="H43" s="162"/>
      <c r="I43" s="162"/>
      <c r="J43" s="162"/>
      <c r="K43" s="163"/>
      <c r="L43" s="163"/>
      <c r="M43" s="163"/>
      <c r="N43" s="162">
        <f t="shared" si="1"/>
        <v>0</v>
      </c>
      <c r="O43" s="164" t="str">
        <f t="shared" si="2"/>
        <v/>
      </c>
      <c r="P43" s="165">
        <f t="shared" si="3"/>
        <v>0</v>
      </c>
      <c r="Q43" s="164" t="str">
        <f t="shared" si="4"/>
        <v/>
      </c>
      <c r="R43" s="166">
        <f t="shared" si="5"/>
        <v>0</v>
      </c>
      <c r="S43" s="164" t="str">
        <f t="shared" si="6"/>
        <v/>
      </c>
      <c r="T43" s="160">
        <v>37.0</v>
      </c>
      <c r="U43" s="161" t="str">
        <f t="shared" si="7"/>
        <v>Melani  Taveras Bautista</v>
      </c>
      <c r="V43" s="162"/>
      <c r="W43" s="162"/>
      <c r="X43" s="162"/>
      <c r="Y43" s="162"/>
      <c r="Z43" s="162"/>
      <c r="AA43" s="162"/>
      <c r="AB43" s="162"/>
      <c r="AC43" s="162"/>
      <c r="AD43" s="163"/>
      <c r="AE43" s="163"/>
      <c r="AF43" s="163">
        <f t="shared" si="8"/>
        <v>0</v>
      </c>
      <c r="AG43" s="164" t="str">
        <f t="shared" si="9"/>
        <v/>
      </c>
      <c r="AH43" s="166">
        <f t="shared" si="10"/>
        <v>0</v>
      </c>
      <c r="AI43" s="164" t="str">
        <f t="shared" si="11"/>
        <v/>
      </c>
      <c r="AJ43" s="166">
        <f t="shared" si="12"/>
        <v>0</v>
      </c>
      <c r="AK43" s="164"/>
      <c r="AL43" s="404">
        <f t="shared" si="13"/>
        <v>32590071</v>
      </c>
      <c r="AM43" s="160">
        <v>37.0</v>
      </c>
      <c r="AN43" s="405" t="str">
        <f t="shared" si="14"/>
        <v>Melani  Taveras Bautista</v>
      </c>
      <c r="AO43" s="162"/>
      <c r="AP43" s="162"/>
      <c r="AQ43" s="162"/>
      <c r="AR43" s="162"/>
      <c r="AS43" s="162"/>
      <c r="AT43" s="164"/>
      <c r="AU43" s="164"/>
      <c r="AV43" s="164"/>
      <c r="AW43" s="164"/>
      <c r="AX43" s="164"/>
      <c r="AY43" s="166">
        <f t="shared" si="15"/>
        <v>0</v>
      </c>
      <c r="AZ43" s="407" t="str">
        <f t="shared" si="16"/>
        <v/>
      </c>
      <c r="BA43" s="406">
        <f t="shared" si="17"/>
        <v>0</v>
      </c>
      <c r="BB43" s="406" t="str">
        <f t="shared" si="18"/>
        <v/>
      </c>
      <c r="BC43" s="406">
        <f t="shared" si="19"/>
        <v>0</v>
      </c>
      <c r="BD43" s="406" t="str">
        <f t="shared" si="20"/>
        <v/>
      </c>
      <c r="BE43" s="22">
        <f t="shared" si="21"/>
        <v>32590071</v>
      </c>
      <c r="BF43" s="193">
        <v>37.0</v>
      </c>
      <c r="BG43" s="405" t="str">
        <f t="shared" si="22"/>
        <v>Melani  Taveras Bautista</v>
      </c>
      <c r="BH43" s="414"/>
      <c r="BI43" s="414"/>
      <c r="BJ43" s="414"/>
      <c r="BK43" s="414"/>
      <c r="BL43" s="414"/>
      <c r="BM43" s="414"/>
      <c r="BN43" s="414"/>
      <c r="BO43" s="414"/>
      <c r="BP43" s="414"/>
      <c r="BQ43" s="414"/>
      <c r="BR43" s="482">
        <f t="shared" si="23"/>
        <v>0</v>
      </c>
      <c r="BS43" s="414"/>
      <c r="BT43" s="414"/>
      <c r="BU43" s="414"/>
      <c r="BV43" s="414"/>
      <c r="BW43" s="414"/>
    </row>
    <row r="44" ht="30.0" customHeight="1">
      <c r="A44" s="160">
        <f>'3A 2025 - 2026 DATOS DEL ESTUDI'!N41</f>
        <v>32790609</v>
      </c>
      <c r="B44" s="160">
        <v>38.0</v>
      </c>
      <c r="C44" s="161" t="str">
        <f>'3A 2025 - 2026 DATOS DEL ESTUDI'!B41</f>
        <v>Arianny  Tejada Guzmán</v>
      </c>
      <c r="D44" s="162"/>
      <c r="E44" s="162"/>
      <c r="F44" s="162"/>
      <c r="G44" s="162"/>
      <c r="H44" s="162"/>
      <c r="I44" s="162"/>
      <c r="J44" s="162"/>
      <c r="K44" s="163"/>
      <c r="L44" s="163"/>
      <c r="M44" s="163"/>
      <c r="N44" s="162">
        <f t="shared" si="1"/>
        <v>0</v>
      </c>
      <c r="O44" s="164" t="str">
        <f t="shared" si="2"/>
        <v/>
      </c>
      <c r="P44" s="165">
        <f t="shared" si="3"/>
        <v>0</v>
      </c>
      <c r="Q44" s="164" t="str">
        <f t="shared" si="4"/>
        <v/>
      </c>
      <c r="R44" s="166">
        <f t="shared" si="5"/>
        <v>0</v>
      </c>
      <c r="S44" s="164" t="str">
        <f t="shared" si="6"/>
        <v/>
      </c>
      <c r="T44" s="160">
        <v>38.0</v>
      </c>
      <c r="U44" s="161" t="str">
        <f t="shared" si="7"/>
        <v>Arianny  Tejada Guzmán</v>
      </c>
      <c r="V44" s="162"/>
      <c r="W44" s="162"/>
      <c r="X44" s="162"/>
      <c r="Y44" s="162"/>
      <c r="Z44" s="162"/>
      <c r="AA44" s="162"/>
      <c r="AB44" s="162"/>
      <c r="AC44" s="162"/>
      <c r="AD44" s="163"/>
      <c r="AE44" s="163"/>
      <c r="AF44" s="163">
        <f t="shared" si="8"/>
        <v>0</v>
      </c>
      <c r="AG44" s="164" t="str">
        <f t="shared" si="9"/>
        <v/>
      </c>
      <c r="AH44" s="166">
        <f t="shared" si="10"/>
        <v>0</v>
      </c>
      <c r="AI44" s="164" t="str">
        <f t="shared" si="11"/>
        <v/>
      </c>
      <c r="AJ44" s="166">
        <f t="shared" si="12"/>
        <v>0</v>
      </c>
      <c r="AK44" s="164"/>
      <c r="AL44" s="404">
        <f t="shared" si="13"/>
        <v>32790609</v>
      </c>
      <c r="AM44" s="160">
        <v>38.0</v>
      </c>
      <c r="AN44" s="405" t="str">
        <f t="shared" si="14"/>
        <v>Arianny  Tejada Guzmán</v>
      </c>
      <c r="AO44" s="162"/>
      <c r="AP44" s="162"/>
      <c r="AQ44" s="162"/>
      <c r="AR44" s="162"/>
      <c r="AS44" s="162"/>
      <c r="AT44" s="164"/>
      <c r="AU44" s="164"/>
      <c r="AV44" s="164"/>
      <c r="AW44" s="164"/>
      <c r="AX44" s="164"/>
      <c r="AY44" s="166">
        <f t="shared" si="15"/>
        <v>0</v>
      </c>
      <c r="AZ44" s="407" t="str">
        <f t="shared" si="16"/>
        <v/>
      </c>
      <c r="BA44" s="406">
        <f t="shared" si="17"/>
        <v>0</v>
      </c>
      <c r="BB44" s="406" t="str">
        <f t="shared" si="18"/>
        <v/>
      </c>
      <c r="BC44" s="406">
        <f t="shared" si="19"/>
        <v>0</v>
      </c>
      <c r="BD44" s="406" t="str">
        <f t="shared" si="20"/>
        <v/>
      </c>
      <c r="BE44" s="22">
        <f t="shared" si="21"/>
        <v>32790609</v>
      </c>
      <c r="BF44" s="411">
        <v>38.0</v>
      </c>
      <c r="BG44" s="405" t="str">
        <f t="shared" si="22"/>
        <v>Arianny  Tejada Guzmán</v>
      </c>
      <c r="BH44" s="414"/>
      <c r="BI44" s="414"/>
      <c r="BJ44" s="414"/>
      <c r="BK44" s="414"/>
      <c r="BL44" s="414"/>
      <c r="BM44" s="414"/>
      <c r="BN44" s="414"/>
      <c r="BO44" s="414"/>
      <c r="BP44" s="414"/>
      <c r="BQ44" s="414"/>
      <c r="BR44" s="482">
        <f t="shared" si="23"/>
        <v>0</v>
      </c>
      <c r="BS44" s="414"/>
      <c r="BT44" s="414"/>
      <c r="BU44" s="414"/>
      <c r="BV44" s="414"/>
      <c r="BW44" s="414"/>
    </row>
    <row r="45" ht="30.0" customHeight="1">
      <c r="A45" s="160">
        <f>'3A 2025 - 2026 DATOS DEL ESTUDI'!N42</f>
        <v>6758894</v>
      </c>
      <c r="B45" s="160">
        <v>39.0</v>
      </c>
      <c r="C45" s="161" t="str">
        <f>'3A 2025 - 2026 DATOS DEL ESTUDI'!B42</f>
        <v>Jeilyn Aliah Tejada</v>
      </c>
      <c r="D45" s="162"/>
      <c r="E45" s="162"/>
      <c r="F45" s="162"/>
      <c r="G45" s="162"/>
      <c r="H45" s="162"/>
      <c r="I45" s="162"/>
      <c r="J45" s="162"/>
      <c r="K45" s="163"/>
      <c r="L45" s="163"/>
      <c r="M45" s="163"/>
      <c r="N45" s="162">
        <f t="shared" si="1"/>
        <v>0</v>
      </c>
      <c r="O45" s="164" t="str">
        <f t="shared" si="2"/>
        <v/>
      </c>
      <c r="P45" s="165">
        <f t="shared" si="3"/>
        <v>0</v>
      </c>
      <c r="Q45" s="164" t="str">
        <f t="shared" si="4"/>
        <v/>
      </c>
      <c r="R45" s="166">
        <f t="shared" si="5"/>
        <v>0</v>
      </c>
      <c r="S45" s="164" t="str">
        <f t="shared" si="6"/>
        <v/>
      </c>
      <c r="T45" s="160">
        <v>39.0</v>
      </c>
      <c r="U45" s="161" t="str">
        <f t="shared" si="7"/>
        <v>Jeilyn Aliah Tejada</v>
      </c>
      <c r="V45" s="162"/>
      <c r="W45" s="162"/>
      <c r="X45" s="162"/>
      <c r="Y45" s="162"/>
      <c r="Z45" s="162"/>
      <c r="AA45" s="162"/>
      <c r="AB45" s="162"/>
      <c r="AC45" s="162"/>
      <c r="AD45" s="163"/>
      <c r="AE45" s="163"/>
      <c r="AF45" s="163">
        <f t="shared" si="8"/>
        <v>0</v>
      </c>
      <c r="AG45" s="164" t="str">
        <f t="shared" si="9"/>
        <v/>
      </c>
      <c r="AH45" s="166">
        <f t="shared" si="10"/>
        <v>0</v>
      </c>
      <c r="AI45" s="164" t="str">
        <f t="shared" si="11"/>
        <v/>
      </c>
      <c r="AJ45" s="166">
        <f t="shared" si="12"/>
        <v>0</v>
      </c>
      <c r="AK45" s="164"/>
      <c r="AL45" s="404">
        <f t="shared" si="13"/>
        <v>6758894</v>
      </c>
      <c r="AM45" s="160">
        <v>39.0</v>
      </c>
      <c r="AN45" s="405" t="str">
        <f t="shared" si="14"/>
        <v>Jeilyn Aliah Tejada</v>
      </c>
      <c r="AO45" s="162"/>
      <c r="AP45" s="162"/>
      <c r="AQ45" s="162"/>
      <c r="AR45" s="162"/>
      <c r="AS45" s="162"/>
      <c r="AT45" s="164"/>
      <c r="AU45" s="164"/>
      <c r="AV45" s="164"/>
      <c r="AW45" s="164"/>
      <c r="AX45" s="164"/>
      <c r="AY45" s="166">
        <f t="shared" si="15"/>
        <v>0</v>
      </c>
      <c r="AZ45" s="407" t="str">
        <f t="shared" si="16"/>
        <v/>
      </c>
      <c r="BA45" s="406">
        <f t="shared" si="17"/>
        <v>0</v>
      </c>
      <c r="BB45" s="406" t="str">
        <f t="shared" si="18"/>
        <v/>
      </c>
      <c r="BC45" s="406">
        <f t="shared" si="19"/>
        <v>0</v>
      </c>
      <c r="BD45" s="406" t="str">
        <f t="shared" si="20"/>
        <v/>
      </c>
      <c r="BE45" s="22">
        <f t="shared" si="21"/>
        <v>6758894</v>
      </c>
      <c r="BF45" s="193">
        <v>39.0</v>
      </c>
      <c r="BG45" s="405" t="str">
        <f t="shared" si="22"/>
        <v>Jeilyn Aliah Tejada</v>
      </c>
      <c r="BH45" s="414"/>
      <c r="BI45" s="414"/>
      <c r="BJ45" s="414"/>
      <c r="BK45" s="414"/>
      <c r="BL45" s="414"/>
      <c r="BM45" s="414"/>
      <c r="BN45" s="414"/>
      <c r="BO45" s="414"/>
      <c r="BP45" s="414"/>
      <c r="BQ45" s="414"/>
      <c r="BR45" s="482">
        <f t="shared" si="23"/>
        <v>0</v>
      </c>
      <c r="BS45" s="414"/>
      <c r="BT45" s="414"/>
      <c r="BU45" s="414"/>
      <c r="BV45" s="414"/>
      <c r="BW45" s="414"/>
    </row>
    <row r="46" ht="30.0" customHeight="1">
      <c r="A46" s="160">
        <f>'3A 2025 - 2026 DATOS DEL ESTUDI'!N43</f>
        <v>32718082</v>
      </c>
      <c r="B46" s="160">
        <v>40.0</v>
      </c>
      <c r="C46" s="161" t="str">
        <f>'3A 2025 - 2026 DATOS DEL ESTUDI'!B43</f>
        <v>Rosenny  Ureña Arias</v>
      </c>
      <c r="D46" s="162"/>
      <c r="E46" s="162"/>
      <c r="F46" s="162"/>
      <c r="G46" s="162"/>
      <c r="H46" s="162"/>
      <c r="I46" s="162"/>
      <c r="J46" s="162"/>
      <c r="K46" s="163"/>
      <c r="L46" s="163"/>
      <c r="M46" s="163"/>
      <c r="N46" s="162">
        <f t="shared" si="1"/>
        <v>0</v>
      </c>
      <c r="O46" s="164" t="str">
        <f t="shared" si="2"/>
        <v/>
      </c>
      <c r="P46" s="165">
        <f t="shared" si="3"/>
        <v>0</v>
      </c>
      <c r="Q46" s="164" t="str">
        <f t="shared" si="4"/>
        <v/>
      </c>
      <c r="R46" s="166">
        <f t="shared" si="5"/>
        <v>0</v>
      </c>
      <c r="S46" s="164" t="str">
        <f t="shared" si="6"/>
        <v/>
      </c>
      <c r="T46" s="160">
        <v>40.0</v>
      </c>
      <c r="U46" s="161" t="str">
        <f t="shared" si="7"/>
        <v>Rosenny  Ureña Arias</v>
      </c>
      <c r="V46" s="162"/>
      <c r="W46" s="162"/>
      <c r="X46" s="162"/>
      <c r="Y46" s="162"/>
      <c r="Z46" s="162"/>
      <c r="AA46" s="162"/>
      <c r="AB46" s="162"/>
      <c r="AC46" s="162"/>
      <c r="AD46" s="163"/>
      <c r="AE46" s="163"/>
      <c r="AF46" s="163">
        <f t="shared" si="8"/>
        <v>0</v>
      </c>
      <c r="AG46" s="164" t="str">
        <f t="shared" si="9"/>
        <v/>
      </c>
      <c r="AH46" s="166">
        <f t="shared" si="10"/>
        <v>0</v>
      </c>
      <c r="AI46" s="164" t="str">
        <f t="shared" si="11"/>
        <v/>
      </c>
      <c r="AJ46" s="166">
        <f t="shared" si="12"/>
        <v>0</v>
      </c>
      <c r="AK46" s="164"/>
      <c r="AL46" s="404">
        <f t="shared" si="13"/>
        <v>32718082</v>
      </c>
      <c r="AM46" s="160">
        <v>40.0</v>
      </c>
      <c r="AN46" s="405" t="str">
        <f t="shared" si="14"/>
        <v>Rosenny  Ureña Arias</v>
      </c>
      <c r="AO46" s="162"/>
      <c r="AP46" s="162"/>
      <c r="AQ46" s="162"/>
      <c r="AR46" s="162"/>
      <c r="AS46" s="162"/>
      <c r="AT46" s="164"/>
      <c r="AU46" s="164"/>
      <c r="AV46" s="164"/>
      <c r="AW46" s="164"/>
      <c r="AX46" s="164"/>
      <c r="AY46" s="166">
        <f t="shared" si="15"/>
        <v>0</v>
      </c>
      <c r="AZ46" s="407" t="str">
        <f t="shared" si="16"/>
        <v/>
      </c>
      <c r="BA46" s="406">
        <f t="shared" si="17"/>
        <v>0</v>
      </c>
      <c r="BB46" s="406" t="str">
        <f t="shared" si="18"/>
        <v/>
      </c>
      <c r="BC46" s="406">
        <f t="shared" si="19"/>
        <v>0</v>
      </c>
      <c r="BD46" s="406" t="str">
        <f t="shared" si="20"/>
        <v/>
      </c>
      <c r="BE46" s="22">
        <f t="shared" si="21"/>
        <v>32718082</v>
      </c>
      <c r="BF46" s="193">
        <v>40.0</v>
      </c>
      <c r="BG46" s="405" t="str">
        <f t="shared" si="22"/>
        <v>Rosenny  Ureña Arias</v>
      </c>
      <c r="BH46" s="414"/>
      <c r="BI46" s="414"/>
      <c r="BJ46" s="414"/>
      <c r="BK46" s="414"/>
      <c r="BL46" s="414"/>
      <c r="BM46" s="414"/>
      <c r="BN46" s="414"/>
      <c r="BO46" s="414"/>
      <c r="BP46" s="414"/>
      <c r="BQ46" s="414"/>
      <c r="BR46" s="482">
        <f t="shared" si="23"/>
        <v>0</v>
      </c>
      <c r="BS46" s="414"/>
      <c r="BT46" s="414"/>
      <c r="BU46" s="414"/>
      <c r="BV46" s="414"/>
      <c r="BW46" s="414"/>
    </row>
    <row r="47" ht="30.0" customHeight="1">
      <c r="A47" s="160">
        <f>'3A 2025 - 2026 DATOS DEL ESTUDI'!N44</f>
        <v>6963146</v>
      </c>
      <c r="B47" s="160">
        <v>41.0</v>
      </c>
      <c r="C47" s="161" t="str">
        <f>'3A 2025 - 2026 DATOS DEL ESTUDI'!B44</f>
        <v>Jonathan  De Jesús Valerio Felipe</v>
      </c>
      <c r="D47" s="162"/>
      <c r="E47" s="162"/>
      <c r="F47" s="162"/>
      <c r="G47" s="162"/>
      <c r="H47" s="162"/>
      <c r="I47" s="162"/>
      <c r="J47" s="162"/>
      <c r="K47" s="163"/>
      <c r="L47" s="163"/>
      <c r="M47" s="163"/>
      <c r="N47" s="162">
        <f t="shared" si="1"/>
        <v>0</v>
      </c>
      <c r="O47" s="164" t="str">
        <f t="shared" si="2"/>
        <v/>
      </c>
      <c r="P47" s="165">
        <f t="shared" si="3"/>
        <v>0</v>
      </c>
      <c r="Q47" s="164" t="str">
        <f t="shared" si="4"/>
        <v/>
      </c>
      <c r="R47" s="166">
        <f t="shared" si="5"/>
        <v>0</v>
      </c>
      <c r="S47" s="164" t="str">
        <f t="shared" si="6"/>
        <v/>
      </c>
      <c r="T47" s="160">
        <v>41.0</v>
      </c>
      <c r="U47" s="161" t="str">
        <f t="shared" si="7"/>
        <v>Jonathan  De Jesús Valerio Felipe</v>
      </c>
      <c r="V47" s="162"/>
      <c r="W47" s="162"/>
      <c r="X47" s="162"/>
      <c r="Y47" s="162"/>
      <c r="Z47" s="162"/>
      <c r="AA47" s="162"/>
      <c r="AB47" s="162"/>
      <c r="AC47" s="162"/>
      <c r="AD47" s="163"/>
      <c r="AE47" s="163"/>
      <c r="AF47" s="163">
        <f t="shared" si="8"/>
        <v>0</v>
      </c>
      <c r="AG47" s="164" t="str">
        <f t="shared" si="9"/>
        <v/>
      </c>
      <c r="AH47" s="166">
        <f t="shared" si="10"/>
        <v>0</v>
      </c>
      <c r="AI47" s="164" t="str">
        <f t="shared" si="11"/>
        <v/>
      </c>
      <c r="AJ47" s="166">
        <f t="shared" si="12"/>
        <v>0</v>
      </c>
      <c r="AK47" s="164"/>
      <c r="AL47" s="404">
        <f t="shared" si="13"/>
        <v>6963146</v>
      </c>
      <c r="AM47" s="160">
        <v>41.0</v>
      </c>
      <c r="AN47" s="405" t="str">
        <f t="shared" si="14"/>
        <v>Jonathan  De Jesús Valerio Felipe</v>
      </c>
      <c r="AO47" s="162"/>
      <c r="AP47" s="162"/>
      <c r="AQ47" s="162"/>
      <c r="AR47" s="162"/>
      <c r="AS47" s="162"/>
      <c r="AT47" s="164"/>
      <c r="AU47" s="164"/>
      <c r="AV47" s="164"/>
      <c r="AW47" s="164"/>
      <c r="AX47" s="164"/>
      <c r="AY47" s="166">
        <f t="shared" si="15"/>
        <v>0</v>
      </c>
      <c r="AZ47" s="407" t="str">
        <f t="shared" si="16"/>
        <v/>
      </c>
      <c r="BA47" s="406">
        <f t="shared" si="17"/>
        <v>0</v>
      </c>
      <c r="BB47" s="406" t="str">
        <f t="shared" si="18"/>
        <v/>
      </c>
      <c r="BC47" s="406">
        <f t="shared" si="19"/>
        <v>0</v>
      </c>
      <c r="BD47" s="406" t="str">
        <f t="shared" si="20"/>
        <v/>
      </c>
      <c r="BE47" s="2"/>
      <c r="BF47" s="221"/>
      <c r="BG47" s="419"/>
      <c r="BR47" s="488"/>
    </row>
    <row r="48" ht="30.0" customHeight="1">
      <c r="A48" s="160">
        <f>'3A 2025 - 2026 DATOS DEL ESTUDI'!N45</f>
        <v>33608163</v>
      </c>
      <c r="B48" s="160">
        <v>42.0</v>
      </c>
      <c r="C48" s="161" t="str">
        <f>'3A 2025 - 2026 DATOS DEL ESTUDI'!B45</f>
        <v>Crisleydi  Turbí</v>
      </c>
      <c r="D48" s="162"/>
      <c r="E48" s="162"/>
      <c r="F48" s="162"/>
      <c r="G48" s="162"/>
      <c r="H48" s="162"/>
      <c r="I48" s="162"/>
      <c r="J48" s="162"/>
      <c r="K48" s="163"/>
      <c r="L48" s="163"/>
      <c r="M48" s="163"/>
      <c r="N48" s="162">
        <f t="shared" si="1"/>
        <v>0</v>
      </c>
      <c r="O48" s="164" t="str">
        <f t="shared" si="2"/>
        <v/>
      </c>
      <c r="P48" s="165">
        <f t="shared" si="3"/>
        <v>0</v>
      </c>
      <c r="Q48" s="164" t="str">
        <f t="shared" si="4"/>
        <v/>
      </c>
      <c r="R48" s="166">
        <f t="shared" si="5"/>
        <v>0</v>
      </c>
      <c r="S48" s="164" t="str">
        <f t="shared" si="6"/>
        <v/>
      </c>
      <c r="T48" s="160">
        <v>42.0</v>
      </c>
      <c r="U48" s="161" t="str">
        <f t="shared" si="7"/>
        <v>Crisleydi  Turbí</v>
      </c>
      <c r="V48" s="162"/>
      <c r="W48" s="162"/>
      <c r="X48" s="162"/>
      <c r="Y48" s="162"/>
      <c r="Z48" s="162"/>
      <c r="AA48" s="162"/>
      <c r="AB48" s="162"/>
      <c r="AC48" s="162"/>
      <c r="AD48" s="163"/>
      <c r="AE48" s="163"/>
      <c r="AF48" s="163">
        <f t="shared" si="8"/>
        <v>0</v>
      </c>
      <c r="AG48" s="164" t="str">
        <f t="shared" si="9"/>
        <v/>
      </c>
      <c r="AH48" s="166">
        <f t="shared" si="10"/>
        <v>0</v>
      </c>
      <c r="AI48" s="164" t="str">
        <f t="shared" si="11"/>
        <v/>
      </c>
      <c r="AJ48" s="166">
        <f t="shared" si="12"/>
        <v>0</v>
      </c>
      <c r="AK48" s="164"/>
      <c r="AL48" s="404">
        <f t="shared" si="13"/>
        <v>33608163</v>
      </c>
      <c r="AM48" s="160">
        <v>42.0</v>
      </c>
      <c r="AN48" s="405" t="str">
        <f t="shared" si="14"/>
        <v>Crisleydi  Turbí</v>
      </c>
      <c r="AO48" s="162"/>
      <c r="AP48" s="162"/>
      <c r="AQ48" s="162"/>
      <c r="AR48" s="162"/>
      <c r="AS48" s="162"/>
      <c r="AT48" s="164"/>
      <c r="AU48" s="164"/>
      <c r="AV48" s="164"/>
      <c r="AW48" s="164"/>
      <c r="AX48" s="164"/>
      <c r="AY48" s="166">
        <f t="shared" si="15"/>
        <v>0</v>
      </c>
      <c r="AZ48" s="407" t="str">
        <f t="shared" si="16"/>
        <v/>
      </c>
      <c r="BA48" s="406">
        <f t="shared" si="17"/>
        <v>0</v>
      </c>
      <c r="BB48" s="406" t="str">
        <f t="shared" si="18"/>
        <v/>
      </c>
      <c r="BC48" s="406">
        <f t="shared" si="19"/>
        <v>0</v>
      </c>
      <c r="BD48" s="406" t="str">
        <f t="shared" si="20"/>
        <v/>
      </c>
      <c r="BE48" s="2"/>
      <c r="BF48" s="221"/>
      <c r="BG48" s="419"/>
      <c r="BR48" s="488"/>
    </row>
    <row r="49" ht="30.0" customHeight="1">
      <c r="A49" s="160">
        <f>'3A 2025 - 2026 DATOS DEL ESTUDI'!N46</f>
        <v>32642782</v>
      </c>
      <c r="B49" s="160">
        <v>43.0</v>
      </c>
      <c r="C49" s="161" t="str">
        <f>'3A 2025 - 2026 DATOS DEL ESTUDI'!B46</f>
        <v>Jhoangel Rafael Vargas Ulloa</v>
      </c>
      <c r="D49" s="162"/>
      <c r="E49" s="162"/>
      <c r="F49" s="162"/>
      <c r="G49" s="162"/>
      <c r="H49" s="162"/>
      <c r="I49" s="162"/>
      <c r="J49" s="162"/>
      <c r="K49" s="163"/>
      <c r="L49" s="163"/>
      <c r="M49" s="163"/>
      <c r="N49" s="162">
        <f t="shared" si="1"/>
        <v>0</v>
      </c>
      <c r="O49" s="164" t="str">
        <f t="shared" si="2"/>
        <v/>
      </c>
      <c r="P49" s="165">
        <f t="shared" si="3"/>
        <v>0</v>
      </c>
      <c r="Q49" s="164" t="str">
        <f t="shared" si="4"/>
        <v/>
      </c>
      <c r="R49" s="166">
        <f t="shared" si="5"/>
        <v>0</v>
      </c>
      <c r="S49" s="164" t="str">
        <f t="shared" si="6"/>
        <v/>
      </c>
      <c r="T49" s="160">
        <v>43.0</v>
      </c>
      <c r="U49" s="161" t="str">
        <f t="shared" si="7"/>
        <v>Jhoangel Rafael Vargas Ulloa</v>
      </c>
      <c r="V49" s="162"/>
      <c r="W49" s="162"/>
      <c r="X49" s="162"/>
      <c r="Y49" s="162"/>
      <c r="Z49" s="162"/>
      <c r="AA49" s="162"/>
      <c r="AB49" s="162"/>
      <c r="AC49" s="162"/>
      <c r="AD49" s="163"/>
      <c r="AE49" s="163"/>
      <c r="AF49" s="163">
        <f t="shared" si="8"/>
        <v>0</v>
      </c>
      <c r="AG49" s="164" t="str">
        <f t="shared" si="9"/>
        <v/>
      </c>
      <c r="AH49" s="166">
        <f t="shared" si="10"/>
        <v>0</v>
      </c>
      <c r="AI49" s="164" t="str">
        <f t="shared" si="11"/>
        <v/>
      </c>
      <c r="AJ49" s="166">
        <f t="shared" si="12"/>
        <v>0</v>
      </c>
      <c r="AK49" s="164"/>
      <c r="AL49" s="404">
        <f t="shared" si="13"/>
        <v>32642782</v>
      </c>
      <c r="AM49" s="160">
        <v>43.0</v>
      </c>
      <c r="AN49" s="405" t="str">
        <f t="shared" si="14"/>
        <v>Jhoangel Rafael Vargas Ulloa</v>
      </c>
      <c r="AO49" s="162"/>
      <c r="AP49" s="162"/>
      <c r="AQ49" s="162"/>
      <c r="AR49" s="162"/>
      <c r="AS49" s="162"/>
      <c r="AT49" s="164"/>
      <c r="AU49" s="164"/>
      <c r="AV49" s="164"/>
      <c r="AW49" s="164"/>
      <c r="AX49" s="164"/>
      <c r="AY49" s="166">
        <f t="shared" si="15"/>
        <v>0</v>
      </c>
      <c r="AZ49" s="407" t="str">
        <f t="shared" si="16"/>
        <v/>
      </c>
      <c r="BA49" s="406">
        <f t="shared" si="17"/>
        <v>0</v>
      </c>
      <c r="BB49" s="406" t="str">
        <f t="shared" si="18"/>
        <v/>
      </c>
      <c r="BC49" s="406">
        <f t="shared" si="19"/>
        <v>0</v>
      </c>
      <c r="BD49" s="406" t="str">
        <f t="shared" si="20"/>
        <v/>
      </c>
      <c r="BE49" s="2"/>
      <c r="BF49" s="221"/>
      <c r="BG49" s="419"/>
      <c r="BR49" s="488"/>
    </row>
    <row r="50" ht="30.0" customHeight="1">
      <c r="A50" s="160">
        <f>'3A 2025 - 2026 DATOS DEL ESTUDI'!N47</f>
        <v>32542484</v>
      </c>
      <c r="B50" s="160">
        <v>44.0</v>
      </c>
      <c r="C50" s="161" t="str">
        <f>'3A 2025 - 2026 DATOS DEL ESTUDI'!B47</f>
        <v>Leslie  Cruz Espinal</v>
      </c>
      <c r="D50" s="162"/>
      <c r="E50" s="162"/>
      <c r="F50" s="162"/>
      <c r="G50" s="162"/>
      <c r="H50" s="162"/>
      <c r="I50" s="162"/>
      <c r="J50" s="162"/>
      <c r="K50" s="163"/>
      <c r="L50" s="163"/>
      <c r="M50" s="163"/>
      <c r="N50" s="162">
        <f t="shared" si="1"/>
        <v>0</v>
      </c>
      <c r="O50" s="164" t="str">
        <f t="shared" si="2"/>
        <v/>
      </c>
      <c r="P50" s="165">
        <f t="shared" si="3"/>
        <v>0</v>
      </c>
      <c r="Q50" s="164" t="str">
        <f t="shared" si="4"/>
        <v/>
      </c>
      <c r="R50" s="166">
        <f t="shared" si="5"/>
        <v>0</v>
      </c>
      <c r="S50" s="164" t="str">
        <f t="shared" si="6"/>
        <v/>
      </c>
      <c r="T50" s="160">
        <v>44.0</v>
      </c>
      <c r="U50" s="161" t="str">
        <f t="shared" si="7"/>
        <v>Leslie  Cruz Espinal</v>
      </c>
      <c r="V50" s="162"/>
      <c r="W50" s="162"/>
      <c r="X50" s="162"/>
      <c r="Y50" s="162"/>
      <c r="Z50" s="162"/>
      <c r="AA50" s="162"/>
      <c r="AB50" s="162"/>
      <c r="AC50" s="162"/>
      <c r="AD50" s="163"/>
      <c r="AE50" s="163"/>
      <c r="AF50" s="163">
        <f t="shared" si="8"/>
        <v>0</v>
      </c>
      <c r="AG50" s="164" t="str">
        <f t="shared" si="9"/>
        <v/>
      </c>
      <c r="AH50" s="166">
        <f t="shared" si="10"/>
        <v>0</v>
      </c>
      <c r="AI50" s="164" t="str">
        <f t="shared" si="11"/>
        <v/>
      </c>
      <c r="AJ50" s="166">
        <f t="shared" si="12"/>
        <v>0</v>
      </c>
      <c r="AK50" s="164"/>
      <c r="AL50" s="404">
        <f t="shared" si="13"/>
        <v>32542484</v>
      </c>
      <c r="AM50" s="160">
        <v>44.0</v>
      </c>
      <c r="AN50" s="405" t="str">
        <f t="shared" si="14"/>
        <v>Leslie  Cruz Espinal</v>
      </c>
      <c r="AO50" s="162"/>
      <c r="AP50" s="162"/>
      <c r="AQ50" s="162"/>
      <c r="AR50" s="162"/>
      <c r="AS50" s="162"/>
      <c r="AT50" s="164"/>
      <c r="AU50" s="164"/>
      <c r="AV50" s="164"/>
      <c r="AW50" s="164"/>
      <c r="AX50" s="164"/>
      <c r="AY50" s="166">
        <f t="shared" si="15"/>
        <v>0</v>
      </c>
      <c r="AZ50" s="407" t="str">
        <f t="shared" si="16"/>
        <v/>
      </c>
      <c r="BA50" s="406">
        <f t="shared" si="17"/>
        <v>0</v>
      </c>
      <c r="BB50" s="406" t="str">
        <f t="shared" si="18"/>
        <v/>
      </c>
      <c r="BC50" s="406">
        <f t="shared" si="19"/>
        <v>0</v>
      </c>
      <c r="BD50" s="406" t="str">
        <f t="shared" si="20"/>
        <v/>
      </c>
      <c r="BE50" s="2"/>
      <c r="BF50" s="221"/>
      <c r="BG50" s="419"/>
      <c r="BR50" s="488"/>
    </row>
    <row r="51" ht="30.0" customHeight="1">
      <c r="A51" s="160" t="str">
        <f>'3A 2025 - 2026 DATOS DEL ESTUDI'!N48</f>
        <v/>
      </c>
      <c r="B51" s="160">
        <v>45.0</v>
      </c>
      <c r="C51" s="161" t="str">
        <f>'3A 2025 - 2026 DATOS DEL ESTUDI'!B48</f>
        <v/>
      </c>
      <c r="D51" s="162"/>
      <c r="E51" s="162"/>
      <c r="F51" s="162"/>
      <c r="G51" s="162"/>
      <c r="H51" s="162"/>
      <c r="I51" s="162"/>
      <c r="J51" s="162"/>
      <c r="K51" s="163"/>
      <c r="L51" s="163"/>
      <c r="M51" s="163"/>
      <c r="N51" s="162">
        <f t="shared" si="1"/>
        <v>0</v>
      </c>
      <c r="O51" s="164" t="str">
        <f t="shared" si="2"/>
        <v/>
      </c>
      <c r="P51" s="165">
        <f t="shared" si="3"/>
        <v>0</v>
      </c>
      <c r="Q51" s="164" t="str">
        <f t="shared" si="4"/>
        <v/>
      </c>
      <c r="R51" s="166">
        <f t="shared" si="5"/>
        <v>0</v>
      </c>
      <c r="S51" s="164" t="str">
        <f t="shared" si="6"/>
        <v/>
      </c>
      <c r="T51" s="160">
        <v>45.0</v>
      </c>
      <c r="U51" s="161" t="str">
        <f t="shared" si="7"/>
        <v/>
      </c>
      <c r="V51" s="162"/>
      <c r="W51" s="162"/>
      <c r="X51" s="162"/>
      <c r="Y51" s="162"/>
      <c r="Z51" s="162"/>
      <c r="AA51" s="162"/>
      <c r="AB51" s="162"/>
      <c r="AC51" s="162"/>
      <c r="AD51" s="163"/>
      <c r="AE51" s="163"/>
      <c r="AF51" s="163">
        <f t="shared" si="8"/>
        <v>0</v>
      </c>
      <c r="AG51" s="164" t="str">
        <f t="shared" si="9"/>
        <v/>
      </c>
      <c r="AH51" s="166">
        <f t="shared" si="10"/>
        <v>0</v>
      </c>
      <c r="AI51" s="164" t="str">
        <f t="shared" si="11"/>
        <v/>
      </c>
      <c r="AJ51" s="166">
        <f t="shared" si="12"/>
        <v>0</v>
      </c>
      <c r="AK51" s="164"/>
      <c r="AL51" s="404" t="str">
        <f t="shared" si="13"/>
        <v/>
      </c>
      <c r="AM51" s="160">
        <v>45.0</v>
      </c>
      <c r="AN51" s="405" t="str">
        <f t="shared" si="14"/>
        <v/>
      </c>
      <c r="AO51" s="162"/>
      <c r="AP51" s="162"/>
      <c r="AQ51" s="162"/>
      <c r="AR51" s="162"/>
      <c r="AS51" s="162"/>
      <c r="AT51" s="164"/>
      <c r="AU51" s="164"/>
      <c r="AV51" s="164"/>
      <c r="AW51" s="164"/>
      <c r="AX51" s="164"/>
      <c r="AY51" s="166">
        <f t="shared" si="15"/>
        <v>0</v>
      </c>
      <c r="AZ51" s="407" t="str">
        <f t="shared" si="16"/>
        <v/>
      </c>
      <c r="BA51" s="406">
        <f t="shared" si="17"/>
        <v>0</v>
      </c>
      <c r="BB51" s="406" t="str">
        <f t="shared" si="18"/>
        <v/>
      </c>
      <c r="BC51" s="406">
        <f t="shared" si="19"/>
        <v>0</v>
      </c>
      <c r="BD51" s="406" t="str">
        <f t="shared" si="20"/>
        <v/>
      </c>
      <c r="BE51" s="2"/>
      <c r="BF51" s="221"/>
      <c r="BG51" s="419"/>
      <c r="BR51" s="488"/>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D1">
      <formula1>AFIHR353!$CB$6:$CB$14</formula1>
    </dataValidation>
    <dataValidation type="list" allowBlank="1" showErrorMessage="1" sqref="X3 AQ3">
      <formula1>AFIHR353!$CC$6:$CC$17</formula1>
    </dataValidation>
    <dataValidation type="list" allowBlank="1" showErrorMessage="1" sqref="F3 BJ3">
      <formula1>AFIHR353!$CC$6:$CC$18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69" t="s">
        <v>906</v>
      </c>
    </row>
    <row r="2">
      <c r="A2" s="370" t="s">
        <v>907</v>
      </c>
      <c r="B2" s="16"/>
      <c r="C2" s="371" t="s">
        <v>584</v>
      </c>
      <c r="D2" s="371" t="s">
        <v>585</v>
      </c>
    </row>
    <row r="3">
      <c r="A3" s="175" t="s">
        <v>586</v>
      </c>
      <c r="B3" s="175" t="s">
        <v>587</v>
      </c>
      <c r="C3" s="176" t="s">
        <v>588</v>
      </c>
      <c r="D3" s="16"/>
    </row>
    <row r="4">
      <c r="A4" s="157" t="s">
        <v>908</v>
      </c>
      <c r="B4" s="177" t="s">
        <v>909</v>
      </c>
      <c r="C4" s="178" t="s">
        <v>910</v>
      </c>
      <c r="D4" s="16"/>
    </row>
    <row r="5">
      <c r="A5" s="157" t="s">
        <v>911</v>
      </c>
      <c r="B5" s="177" t="s">
        <v>912</v>
      </c>
      <c r="C5" s="178" t="s">
        <v>913</v>
      </c>
      <c r="D5" s="16"/>
    </row>
    <row r="6">
      <c r="A6" s="157" t="s">
        <v>914</v>
      </c>
      <c r="B6" s="177" t="s">
        <v>915</v>
      </c>
      <c r="C6" s="178" t="s">
        <v>916</v>
      </c>
      <c r="D6" s="16"/>
    </row>
    <row r="7">
      <c r="A7" s="157" t="s">
        <v>882</v>
      </c>
      <c r="B7" s="177" t="s">
        <v>917</v>
      </c>
      <c r="C7" s="178" t="s">
        <v>918</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69" t="s">
        <v>906</v>
      </c>
    </row>
    <row r="2">
      <c r="A2" s="370" t="s">
        <v>919</v>
      </c>
      <c r="B2" s="16"/>
      <c r="C2" s="371" t="s">
        <v>584</v>
      </c>
      <c r="D2" s="371" t="s">
        <v>585</v>
      </c>
    </row>
    <row r="3">
      <c r="A3" s="175" t="s">
        <v>586</v>
      </c>
      <c r="B3" s="175" t="s">
        <v>587</v>
      </c>
      <c r="C3" s="176" t="s">
        <v>588</v>
      </c>
      <c r="D3" s="16"/>
    </row>
    <row r="4">
      <c r="A4" s="157" t="s">
        <v>781</v>
      </c>
      <c r="B4" s="177" t="s">
        <v>920</v>
      </c>
      <c r="C4" s="178" t="s">
        <v>921</v>
      </c>
      <c r="D4" s="16"/>
    </row>
    <row r="5">
      <c r="A5" s="157" t="s">
        <v>922</v>
      </c>
      <c r="B5" s="177" t="s">
        <v>923</v>
      </c>
      <c r="C5" s="178" t="s">
        <v>924</v>
      </c>
      <c r="D5" s="16"/>
    </row>
    <row r="6">
      <c r="A6" s="157" t="s">
        <v>925</v>
      </c>
      <c r="B6" s="177" t="s">
        <v>926</v>
      </c>
      <c r="C6" s="178" t="s">
        <v>927</v>
      </c>
      <c r="D6" s="16"/>
    </row>
    <row r="7">
      <c r="A7" s="179" t="s">
        <v>610</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611</v>
      </c>
      <c r="B1" s="181" t="s">
        <v>612</v>
      </c>
    </row>
    <row r="2">
      <c r="A2" s="182" t="s">
        <v>613</v>
      </c>
      <c r="B2" s="182" t="s">
        <v>614</v>
      </c>
      <c r="C2" s="182" t="s">
        <v>615</v>
      </c>
    </row>
    <row r="3" ht="696.0" customHeight="1">
      <c r="A3" s="265" t="s">
        <v>928</v>
      </c>
      <c r="B3" s="184" t="s">
        <v>929</v>
      </c>
      <c r="C3" s="185" t="s">
        <v>930</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4"/>
  <legacyDrawing r:id="rId5"/>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619</v>
      </c>
      <c r="B1" s="181" t="s">
        <v>612</v>
      </c>
    </row>
    <row r="2">
      <c r="A2" s="182" t="s">
        <v>613</v>
      </c>
      <c r="B2" s="182" t="s">
        <v>614</v>
      </c>
      <c r="C2" s="182" t="s">
        <v>615</v>
      </c>
    </row>
    <row r="3" ht="706.5" customHeight="1">
      <c r="A3" s="265" t="s">
        <v>928</v>
      </c>
      <c r="B3" s="184" t="s">
        <v>931</v>
      </c>
      <c r="C3" s="185" t="s">
        <v>932</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619</v>
      </c>
      <c r="B1" s="181" t="s">
        <v>612</v>
      </c>
    </row>
    <row r="2">
      <c r="A2" s="182" t="s">
        <v>613</v>
      </c>
      <c r="B2" s="182" t="s">
        <v>614</v>
      </c>
      <c r="C2" s="182" t="s">
        <v>615</v>
      </c>
    </row>
    <row r="3" ht="703.5" customHeight="1">
      <c r="A3" s="265" t="s">
        <v>928</v>
      </c>
      <c r="B3" s="429" t="s">
        <v>933</v>
      </c>
      <c r="C3" s="489" t="s">
        <v>934</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0" t="s">
        <v>625</v>
      </c>
      <c r="B1" s="181" t="s">
        <v>612</v>
      </c>
    </row>
    <row r="2">
      <c r="A2" s="182" t="s">
        <v>613</v>
      </c>
      <c r="B2" s="182" t="s">
        <v>614</v>
      </c>
      <c r="C2" s="182" t="s">
        <v>615</v>
      </c>
    </row>
    <row r="3" ht="712.5" customHeight="1">
      <c r="A3" s="265" t="s">
        <v>928</v>
      </c>
      <c r="B3" s="184"/>
      <c r="C3" s="490"/>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sheetViews>
  <sheetFormatPr customHeight="1" defaultColWidth="12.63" defaultRowHeight="15.75"/>
  <cols>
    <col customWidth="1" min="1" max="1" width="3.25"/>
    <col customWidth="1" min="2" max="2" width="56.38"/>
    <col customWidth="1" min="3" max="18" width="6.38"/>
  </cols>
  <sheetData>
    <row r="1">
      <c r="A1" s="187" t="s">
        <v>574</v>
      </c>
      <c r="P1" s="187" t="s">
        <v>693</v>
      </c>
    </row>
    <row r="2">
      <c r="A2" s="250" t="s">
        <v>627</v>
      </c>
      <c r="B2" s="189" t="s">
        <v>628</v>
      </c>
      <c r="C2" s="491" t="s">
        <v>935</v>
      </c>
      <c r="D2" s="11"/>
      <c r="E2" s="11"/>
      <c r="F2" s="11"/>
      <c r="G2" s="11"/>
      <c r="H2" s="11"/>
      <c r="I2" s="11"/>
      <c r="J2" s="12"/>
      <c r="K2" s="190" t="s">
        <v>936</v>
      </c>
      <c r="L2" s="15"/>
      <c r="M2" s="15"/>
      <c r="N2" s="15"/>
      <c r="O2" s="15"/>
      <c r="P2" s="15"/>
      <c r="Q2" s="15"/>
      <c r="R2" s="16"/>
    </row>
    <row r="3" ht="30.0" customHeight="1">
      <c r="A3" s="251" t="s">
        <v>555</v>
      </c>
      <c r="B3" s="43"/>
      <c r="C3" s="22" t="s">
        <v>631</v>
      </c>
      <c r="D3" s="192" t="s">
        <v>632</v>
      </c>
      <c r="E3" s="22" t="s">
        <v>633</v>
      </c>
      <c r="F3" s="192" t="s">
        <v>634</v>
      </c>
      <c r="G3" s="22" t="s">
        <v>635</v>
      </c>
      <c r="H3" s="192" t="s">
        <v>636</v>
      </c>
      <c r="I3" s="22" t="s">
        <v>637</v>
      </c>
      <c r="J3" s="192" t="s">
        <v>638</v>
      </c>
      <c r="K3" s="22" t="s">
        <v>631</v>
      </c>
      <c r="L3" s="192" t="s">
        <v>632</v>
      </c>
      <c r="M3" s="22" t="s">
        <v>633</v>
      </c>
      <c r="N3" s="192" t="s">
        <v>634</v>
      </c>
      <c r="O3" s="22" t="s">
        <v>635</v>
      </c>
      <c r="P3" s="192" t="s">
        <v>636</v>
      </c>
      <c r="Q3" s="22" t="s">
        <v>637</v>
      </c>
      <c r="R3" s="192" t="s">
        <v>638</v>
      </c>
    </row>
    <row r="4" ht="30.0" customHeight="1">
      <c r="A4" s="252">
        <v>1.0</v>
      </c>
      <c r="B4" s="253" t="str">
        <f>'3A 2025 - 2026 DATOS DEL ESTUDI'!B4</f>
        <v>Jadiel De Jesús Acosta Peña</v>
      </c>
      <c r="C4" s="492">
        <v>83.0</v>
      </c>
      <c r="D4" s="493"/>
      <c r="E4" s="494">
        <v>93.0</v>
      </c>
      <c r="F4" s="493"/>
      <c r="G4" s="494">
        <v>88.0</v>
      </c>
      <c r="H4" s="119"/>
      <c r="I4" s="146"/>
      <c r="J4" s="119"/>
      <c r="K4" s="492">
        <v>81.0</v>
      </c>
      <c r="L4" s="493"/>
      <c r="M4" s="494">
        <v>89.0</v>
      </c>
      <c r="N4" s="493"/>
      <c r="O4" s="494">
        <v>80.0</v>
      </c>
      <c r="P4" s="119"/>
      <c r="Q4" s="119"/>
      <c r="R4" s="119"/>
    </row>
    <row r="5" ht="30.0" customHeight="1">
      <c r="A5" s="252">
        <v>2.0</v>
      </c>
      <c r="B5" s="253" t="str">
        <f>'3A 2025 - 2026 DATOS DEL ESTUDI'!B5</f>
        <v>Daniel  Elía Almonte Martínez</v>
      </c>
      <c r="C5" s="492">
        <v>58.0</v>
      </c>
      <c r="D5" s="493">
        <v>70.0</v>
      </c>
      <c r="E5" s="494">
        <v>56.0</v>
      </c>
      <c r="F5" s="493">
        <v>70.0</v>
      </c>
      <c r="G5" s="494">
        <v>76.0</v>
      </c>
      <c r="H5" s="119"/>
      <c r="I5" s="146"/>
      <c r="J5" s="119"/>
      <c r="K5" s="492">
        <v>75.0</v>
      </c>
      <c r="L5" s="493"/>
      <c r="M5" s="494">
        <v>53.0</v>
      </c>
      <c r="N5" s="493">
        <v>68.0</v>
      </c>
      <c r="O5" s="494">
        <v>40.0</v>
      </c>
      <c r="P5" s="119"/>
      <c r="Q5" s="119"/>
      <c r="R5" s="119"/>
    </row>
    <row r="6" ht="30.0" customHeight="1">
      <c r="A6" s="252">
        <v>3.0</v>
      </c>
      <c r="B6" s="253" t="str">
        <f>'3A 2025 - 2026 DATOS DEL ESTUDI'!B6</f>
        <v>Isaac  Ángeles Liriano</v>
      </c>
      <c r="C6" s="492">
        <v>44.0</v>
      </c>
      <c r="D6" s="493">
        <v>44.0</v>
      </c>
      <c r="E6" s="494">
        <v>48.0</v>
      </c>
      <c r="F6" s="493">
        <v>65.0</v>
      </c>
      <c r="G6" s="494">
        <v>51.0</v>
      </c>
      <c r="H6" s="119"/>
      <c r="I6" s="146"/>
      <c r="J6" s="119"/>
      <c r="K6" s="492">
        <v>58.0</v>
      </c>
      <c r="L6" s="493">
        <v>58.0</v>
      </c>
      <c r="M6" s="494">
        <v>52.0</v>
      </c>
      <c r="N6" s="493">
        <v>68.0</v>
      </c>
      <c r="O6" s="494">
        <v>44.0</v>
      </c>
      <c r="P6" s="119"/>
      <c r="Q6" s="119"/>
      <c r="R6" s="119"/>
    </row>
    <row r="7" ht="30.0" customHeight="1">
      <c r="A7" s="252">
        <v>4.0</v>
      </c>
      <c r="B7" s="253" t="str">
        <f>'3A 2025 - 2026 DATOS DEL ESTUDI'!B7</f>
        <v>Melaniee  Aquino  Estrella</v>
      </c>
      <c r="C7" s="492">
        <v>78.0</v>
      </c>
      <c r="D7" s="493"/>
      <c r="E7" s="494">
        <v>81.0</v>
      </c>
      <c r="F7" s="493"/>
      <c r="G7" s="494">
        <v>62.0</v>
      </c>
      <c r="H7" s="119"/>
      <c r="I7" s="146"/>
      <c r="J7" s="119"/>
      <c r="K7" s="492">
        <v>82.0</v>
      </c>
      <c r="L7" s="493"/>
      <c r="M7" s="494">
        <v>84.0</v>
      </c>
      <c r="N7" s="493"/>
      <c r="O7" s="494">
        <v>58.0</v>
      </c>
      <c r="P7" s="119"/>
      <c r="Q7" s="119"/>
      <c r="R7" s="119"/>
    </row>
    <row r="8" ht="30.0" customHeight="1">
      <c r="A8" s="252">
        <v>5.0</v>
      </c>
      <c r="B8" s="253" t="str">
        <f>'3A 2025 - 2026 DATOS DEL ESTUDI'!B8</f>
        <v>Jennifer  Asenjo  De Los Santos TRANSFERIDA 10/12/25</v>
      </c>
      <c r="C8" s="492">
        <v>92.0</v>
      </c>
      <c r="D8" s="493"/>
      <c r="E8" s="494"/>
      <c r="F8" s="493"/>
      <c r="G8" s="494"/>
      <c r="H8" s="119"/>
      <c r="I8" s="146"/>
      <c r="J8" s="119"/>
      <c r="K8" s="492">
        <v>88.0</v>
      </c>
      <c r="L8" s="493"/>
      <c r="M8" s="494"/>
      <c r="N8" s="493"/>
      <c r="O8" s="494"/>
      <c r="P8" s="119"/>
      <c r="Q8" s="119"/>
      <c r="R8" s="119"/>
    </row>
    <row r="9" ht="30.0" customHeight="1">
      <c r="A9" s="252">
        <v>6.0</v>
      </c>
      <c r="B9" s="253" t="str">
        <f>'3A 2025 - 2026 DATOS DEL ESTUDI'!B9</f>
        <v>Leshlie Crismayri Bautista Quezada</v>
      </c>
      <c r="C9" s="492">
        <v>90.0</v>
      </c>
      <c r="D9" s="493"/>
      <c r="E9" s="494">
        <v>90.0</v>
      </c>
      <c r="F9" s="493"/>
      <c r="G9" s="494">
        <v>87.0</v>
      </c>
      <c r="H9" s="119"/>
      <c r="I9" s="146"/>
      <c r="J9" s="119"/>
      <c r="K9" s="492">
        <v>89.0</v>
      </c>
      <c r="L9" s="493"/>
      <c r="M9" s="494">
        <v>87.0</v>
      </c>
      <c r="N9" s="493"/>
      <c r="O9" s="494">
        <v>85.0</v>
      </c>
      <c r="P9" s="119"/>
      <c r="Q9" s="119"/>
      <c r="R9" s="119"/>
    </row>
    <row r="10" ht="30.0" customHeight="1">
      <c r="A10" s="252">
        <v>7.0</v>
      </c>
      <c r="B10" s="253" t="str">
        <f>'3A 2025 - 2026 DATOS DEL ESTUDI'!B10</f>
        <v>Gilber  Bello Silva</v>
      </c>
      <c r="C10" s="492">
        <v>77.0</v>
      </c>
      <c r="D10" s="493"/>
      <c r="E10" s="494">
        <v>72.0</v>
      </c>
      <c r="F10" s="493"/>
      <c r="G10" s="494">
        <v>53.0</v>
      </c>
      <c r="H10" s="119"/>
      <c r="I10" s="146"/>
      <c r="J10" s="119"/>
      <c r="K10" s="492">
        <v>81.0</v>
      </c>
      <c r="L10" s="493"/>
      <c r="M10" s="494">
        <v>61.0</v>
      </c>
      <c r="N10" s="493">
        <v>61.0</v>
      </c>
      <c r="O10" s="494">
        <v>77.0</v>
      </c>
      <c r="P10" s="119"/>
      <c r="Q10" s="119"/>
      <c r="R10" s="119"/>
    </row>
    <row r="11" ht="30.0" customHeight="1">
      <c r="A11" s="252">
        <v>8.0</v>
      </c>
      <c r="B11" s="253" t="str">
        <f>'3A 2025 - 2026 DATOS DEL ESTUDI'!B11</f>
        <v>Sherlyn Mariel Bernabel Lora</v>
      </c>
      <c r="C11" s="492">
        <v>76.0</v>
      </c>
      <c r="D11" s="493"/>
      <c r="E11" s="494">
        <v>57.0</v>
      </c>
      <c r="F11" s="493">
        <v>69.0</v>
      </c>
      <c r="G11" s="494">
        <v>44.0</v>
      </c>
      <c r="H11" s="119"/>
      <c r="I11" s="146"/>
      <c r="J11" s="119"/>
      <c r="K11" s="492">
        <v>83.0</v>
      </c>
      <c r="L11" s="493"/>
      <c r="M11" s="494">
        <v>51.0</v>
      </c>
      <c r="N11" s="493">
        <v>64.0</v>
      </c>
      <c r="O11" s="494">
        <v>52.0</v>
      </c>
      <c r="P11" s="119"/>
      <c r="Q11" s="119"/>
      <c r="R11" s="119"/>
    </row>
    <row r="12" ht="30.0" customHeight="1">
      <c r="A12" s="252">
        <v>9.0</v>
      </c>
      <c r="B12" s="253" t="str">
        <f>'3A 2025 - 2026 DATOS DEL ESTUDI'!B12</f>
        <v>Erleen  Brito Castillo</v>
      </c>
      <c r="C12" s="492">
        <v>71.0</v>
      </c>
      <c r="D12" s="493"/>
      <c r="E12" s="494">
        <v>53.0</v>
      </c>
      <c r="F12" s="493">
        <v>65.0</v>
      </c>
      <c r="G12" s="494">
        <v>48.0</v>
      </c>
      <c r="H12" s="119"/>
      <c r="I12" s="146"/>
      <c r="J12" s="119"/>
      <c r="K12" s="492">
        <v>78.0</v>
      </c>
      <c r="L12" s="493"/>
      <c r="M12" s="494">
        <v>62.0</v>
      </c>
      <c r="N12" s="493">
        <v>71.0</v>
      </c>
      <c r="O12" s="494">
        <v>61.0</v>
      </c>
      <c r="P12" s="119"/>
      <c r="Q12" s="119"/>
      <c r="R12" s="119"/>
    </row>
    <row r="13" ht="30.0" customHeight="1">
      <c r="A13" s="252">
        <v>10.0</v>
      </c>
      <c r="B13" s="253" t="str">
        <f>'3A 2025 - 2026 DATOS DEL ESTUDI'!B13</f>
        <v>Brianny  Caraballo Guzmán</v>
      </c>
      <c r="C13" s="492">
        <v>95.0</v>
      </c>
      <c r="D13" s="493"/>
      <c r="E13" s="494">
        <v>100.0</v>
      </c>
      <c r="F13" s="493"/>
      <c r="G13" s="494">
        <v>98.0</v>
      </c>
      <c r="H13" s="119"/>
      <c r="I13" s="146"/>
      <c r="J13" s="119"/>
      <c r="K13" s="492">
        <v>97.0</v>
      </c>
      <c r="L13" s="493"/>
      <c r="M13" s="494">
        <v>97.0</v>
      </c>
      <c r="N13" s="493"/>
      <c r="O13" s="494">
        <v>96.0</v>
      </c>
      <c r="P13" s="119"/>
      <c r="Q13" s="119"/>
      <c r="R13" s="119"/>
    </row>
    <row r="14" ht="30.0" customHeight="1">
      <c r="A14" s="252">
        <v>11.0</v>
      </c>
      <c r="B14" s="253" t="str">
        <f>'3A 2025 - 2026 DATOS DEL ESTUDI'!B14</f>
        <v>Scarlet  Castillo</v>
      </c>
      <c r="C14" s="492">
        <v>81.0</v>
      </c>
      <c r="D14" s="493"/>
      <c r="E14" s="494">
        <v>49.0</v>
      </c>
      <c r="F14" s="493">
        <v>59.0</v>
      </c>
      <c r="G14" s="494">
        <v>51.0</v>
      </c>
      <c r="H14" s="119"/>
      <c r="I14" s="146"/>
      <c r="J14" s="119"/>
      <c r="K14" s="492">
        <v>84.0</v>
      </c>
      <c r="L14" s="493"/>
      <c r="M14" s="494">
        <v>53.0</v>
      </c>
      <c r="N14" s="493">
        <v>62.0</v>
      </c>
      <c r="O14" s="494">
        <v>48.0</v>
      </c>
      <c r="P14" s="119"/>
      <c r="Q14" s="119"/>
      <c r="R14" s="119"/>
    </row>
    <row r="15" ht="30.0" customHeight="1">
      <c r="A15" s="252">
        <v>12.0</v>
      </c>
      <c r="B15" s="253" t="str">
        <f>'3A 2025 - 2026 DATOS DEL ESTUDI'!B15</f>
        <v>Yarselin  Cruz Peña</v>
      </c>
      <c r="C15" s="492">
        <v>90.0</v>
      </c>
      <c r="D15" s="493"/>
      <c r="E15" s="494">
        <v>90.0</v>
      </c>
      <c r="F15" s="493"/>
      <c r="G15" s="494">
        <v>90.0</v>
      </c>
      <c r="H15" s="119"/>
      <c r="I15" s="146"/>
      <c r="J15" s="119"/>
      <c r="K15" s="492">
        <v>93.0</v>
      </c>
      <c r="L15" s="493"/>
      <c r="M15" s="494">
        <v>91.0</v>
      </c>
      <c r="N15" s="493"/>
      <c r="O15" s="494">
        <v>90.0</v>
      </c>
      <c r="P15" s="119"/>
      <c r="Q15" s="119"/>
      <c r="R15" s="119"/>
    </row>
    <row r="16" ht="30.0" customHeight="1">
      <c r="A16" s="252">
        <v>13.0</v>
      </c>
      <c r="B16" s="253" t="str">
        <f>'3A 2025 - 2026 DATOS DEL ESTUDI'!B16</f>
        <v>Fernando José Díaz Fernández</v>
      </c>
      <c r="C16" s="492">
        <v>80.0</v>
      </c>
      <c r="D16" s="493"/>
      <c r="E16" s="494">
        <v>84.0</v>
      </c>
      <c r="F16" s="493"/>
      <c r="G16" s="494">
        <v>82.0</v>
      </c>
      <c r="H16" s="119"/>
      <c r="I16" s="146"/>
      <c r="J16" s="119"/>
      <c r="K16" s="492">
        <v>84.0</v>
      </c>
      <c r="L16" s="493"/>
      <c r="M16" s="494">
        <v>86.0</v>
      </c>
      <c r="N16" s="493"/>
      <c r="O16" s="494">
        <v>84.0</v>
      </c>
      <c r="P16" s="119"/>
      <c r="Q16" s="119"/>
      <c r="R16" s="119"/>
    </row>
    <row r="17" ht="30.0" customHeight="1">
      <c r="A17" s="252">
        <v>14.0</v>
      </c>
      <c r="B17" s="253" t="str">
        <f>'3A 2025 - 2026 DATOS DEL ESTUDI'!B17</f>
        <v>Scarlett  Espinal Estéves</v>
      </c>
      <c r="C17" s="492">
        <v>76.0</v>
      </c>
      <c r="D17" s="493"/>
      <c r="E17" s="494">
        <v>59.0</v>
      </c>
      <c r="F17" s="493">
        <v>59.0</v>
      </c>
      <c r="G17" s="494">
        <v>58.0</v>
      </c>
      <c r="H17" s="119"/>
      <c r="I17" s="146"/>
      <c r="J17" s="119"/>
      <c r="K17" s="492">
        <v>77.0</v>
      </c>
      <c r="L17" s="493"/>
      <c r="M17" s="494">
        <v>54.0</v>
      </c>
      <c r="N17" s="493">
        <v>54.0</v>
      </c>
      <c r="O17" s="494">
        <v>51.0</v>
      </c>
      <c r="P17" s="119"/>
      <c r="Q17" s="119"/>
      <c r="R17" s="119"/>
    </row>
    <row r="18" ht="30.0" customHeight="1">
      <c r="A18" s="252">
        <v>15.0</v>
      </c>
      <c r="B18" s="253" t="str">
        <f>'3A 2025 - 2026 DATOS DEL ESTUDI'!B18</f>
        <v>José Manuel Estrella</v>
      </c>
      <c r="C18" s="492">
        <v>74.0</v>
      </c>
      <c r="D18" s="493"/>
      <c r="E18" s="494">
        <v>56.0</v>
      </c>
      <c r="F18" s="493">
        <v>56.0</v>
      </c>
      <c r="G18" s="494">
        <v>74.0</v>
      </c>
      <c r="H18" s="119"/>
      <c r="I18" s="146"/>
      <c r="J18" s="119"/>
      <c r="K18" s="492">
        <v>71.0</v>
      </c>
      <c r="L18" s="493"/>
      <c r="M18" s="494">
        <v>71.0</v>
      </c>
      <c r="N18" s="493"/>
      <c r="O18" s="494">
        <v>73.0</v>
      </c>
      <c r="P18" s="119"/>
      <c r="Q18" s="119"/>
      <c r="R18" s="119"/>
    </row>
    <row r="19" ht="30.0" customHeight="1">
      <c r="A19" s="252">
        <v>16.0</v>
      </c>
      <c r="B19" s="253" t="str">
        <f>'3A 2025 - 2026 DATOS DEL ESTUDI'!B19</f>
        <v>Misael Starberk Ferreras Pérez</v>
      </c>
      <c r="C19" s="492">
        <v>82.0</v>
      </c>
      <c r="D19" s="493"/>
      <c r="E19" s="494">
        <v>72.0</v>
      </c>
      <c r="F19" s="493"/>
      <c r="G19" s="494">
        <v>86.0</v>
      </c>
      <c r="H19" s="119"/>
      <c r="I19" s="146"/>
      <c r="J19" s="119"/>
      <c r="K19" s="492">
        <v>84.0</v>
      </c>
      <c r="L19" s="493"/>
      <c r="M19" s="494">
        <v>75.0</v>
      </c>
      <c r="N19" s="493"/>
      <c r="O19" s="494">
        <v>83.0</v>
      </c>
      <c r="P19" s="119"/>
      <c r="Q19" s="119"/>
      <c r="R19" s="119"/>
    </row>
    <row r="20" ht="30.0" customHeight="1">
      <c r="A20" s="252">
        <v>17.0</v>
      </c>
      <c r="B20" s="253" t="str">
        <f>'3A 2025 - 2026 DATOS DEL ESTUDI'!B20</f>
        <v>Ruth Esther Fernández Rodríguez</v>
      </c>
      <c r="C20" s="492">
        <v>88.0</v>
      </c>
      <c r="D20" s="493"/>
      <c r="E20" s="494">
        <v>94.0</v>
      </c>
      <c r="F20" s="493"/>
      <c r="G20" s="494">
        <v>78.0</v>
      </c>
      <c r="H20" s="119"/>
      <c r="I20" s="146"/>
      <c r="J20" s="119"/>
      <c r="K20" s="492">
        <v>89.0</v>
      </c>
      <c r="L20" s="493"/>
      <c r="M20" s="494">
        <v>86.0</v>
      </c>
      <c r="N20" s="493"/>
      <c r="O20" s="494">
        <v>61.0</v>
      </c>
      <c r="P20" s="119"/>
      <c r="Q20" s="119"/>
      <c r="R20" s="119"/>
    </row>
    <row r="21" ht="30.0" customHeight="1">
      <c r="A21" s="252">
        <v>18.0</v>
      </c>
      <c r="B21" s="253" t="str">
        <f>'3A 2025 - 2026 DATOS DEL ESTUDI'!B21</f>
        <v>Discairy  Filpo Estrella</v>
      </c>
      <c r="C21" s="492">
        <v>84.0</v>
      </c>
      <c r="D21" s="493"/>
      <c r="E21" s="494">
        <v>83.0</v>
      </c>
      <c r="F21" s="493"/>
      <c r="G21" s="494">
        <v>72.0</v>
      </c>
      <c r="H21" s="119"/>
      <c r="I21" s="146"/>
      <c r="J21" s="119"/>
      <c r="K21" s="492">
        <v>83.0</v>
      </c>
      <c r="L21" s="493"/>
      <c r="M21" s="494">
        <v>72.0</v>
      </c>
      <c r="N21" s="493"/>
      <c r="O21" s="494">
        <v>81.0</v>
      </c>
      <c r="P21" s="119"/>
      <c r="Q21" s="119"/>
      <c r="R21" s="119"/>
    </row>
    <row r="22" ht="30.0" customHeight="1">
      <c r="A22" s="252">
        <v>19.0</v>
      </c>
      <c r="B22" s="253" t="str">
        <f>'3A 2025 - 2026 DATOS DEL ESTUDI'!B22</f>
        <v>Alexis Enmanuel Gil  Sánchez</v>
      </c>
      <c r="C22" s="492">
        <v>76.0</v>
      </c>
      <c r="D22" s="493"/>
      <c r="E22" s="494">
        <v>54.0</v>
      </c>
      <c r="F22" s="493">
        <v>64.0</v>
      </c>
      <c r="G22" s="494">
        <v>54.0</v>
      </c>
      <c r="H22" s="119"/>
      <c r="I22" s="146"/>
      <c r="J22" s="119"/>
      <c r="K22" s="492">
        <v>74.0</v>
      </c>
      <c r="L22" s="493"/>
      <c r="M22" s="494">
        <v>59.0</v>
      </c>
      <c r="N22" s="493">
        <v>71.0</v>
      </c>
      <c r="O22" s="494">
        <v>72.0</v>
      </c>
      <c r="P22" s="119"/>
      <c r="Q22" s="119"/>
      <c r="R22" s="119"/>
    </row>
    <row r="23" ht="30.0" customHeight="1">
      <c r="A23" s="252">
        <v>20.0</v>
      </c>
      <c r="B23" s="253" t="str">
        <f>'3A 2025 - 2026 DATOS DEL ESTUDI'!B23</f>
        <v>Ayendy Jesús Guzmán</v>
      </c>
      <c r="C23" s="492">
        <v>72.0</v>
      </c>
      <c r="D23" s="493"/>
      <c r="E23" s="494">
        <v>54.0</v>
      </c>
      <c r="F23" s="493">
        <v>64.0</v>
      </c>
      <c r="G23" s="494">
        <v>51.0</v>
      </c>
      <c r="H23" s="119"/>
      <c r="I23" s="146"/>
      <c r="J23" s="119"/>
      <c r="K23" s="492">
        <v>74.0</v>
      </c>
      <c r="L23" s="493"/>
      <c r="M23" s="494">
        <v>58.0</v>
      </c>
      <c r="N23" s="493">
        <v>71.0</v>
      </c>
      <c r="O23" s="494">
        <v>54.0</v>
      </c>
      <c r="P23" s="119"/>
      <c r="Q23" s="119"/>
      <c r="R23" s="119"/>
    </row>
    <row r="24" ht="30.0" customHeight="1">
      <c r="A24" s="252">
        <v>21.0</v>
      </c>
      <c r="B24" s="253" t="str">
        <f>'3A 2025 - 2026 DATOS DEL ESTUDI'!B24</f>
        <v>Yassir  Hernández Disla</v>
      </c>
      <c r="C24" s="492">
        <v>81.0</v>
      </c>
      <c r="D24" s="493"/>
      <c r="E24" s="494">
        <v>91.0</v>
      </c>
      <c r="F24" s="493"/>
      <c r="G24" s="494">
        <v>72.0</v>
      </c>
      <c r="H24" s="119"/>
      <c r="I24" s="146"/>
      <c r="J24" s="119"/>
      <c r="K24" s="492">
        <v>78.0</v>
      </c>
      <c r="L24" s="493"/>
      <c r="M24" s="494">
        <v>94.0</v>
      </c>
      <c r="N24" s="493"/>
      <c r="O24" s="494">
        <v>76.0</v>
      </c>
      <c r="P24" s="119"/>
      <c r="Q24" s="119"/>
      <c r="R24" s="119"/>
    </row>
    <row r="25" ht="30.0" customHeight="1">
      <c r="A25" s="252">
        <v>22.0</v>
      </c>
      <c r="B25" s="253" t="str">
        <f>'3A 2025 - 2026 DATOS DEL ESTUDI'!B25</f>
        <v>Yadiel  Jiménez Betances</v>
      </c>
      <c r="C25" s="492">
        <v>86.0</v>
      </c>
      <c r="D25" s="493"/>
      <c r="E25" s="494">
        <v>81.0</v>
      </c>
      <c r="F25" s="493"/>
      <c r="G25" s="494">
        <v>80.0</v>
      </c>
      <c r="H25" s="119"/>
      <c r="I25" s="146"/>
      <c r="J25" s="119"/>
      <c r="K25" s="492">
        <v>81.0</v>
      </c>
      <c r="L25" s="493"/>
      <c r="M25" s="494">
        <v>86.0</v>
      </c>
      <c r="N25" s="493"/>
      <c r="O25" s="494">
        <v>86.0</v>
      </c>
      <c r="P25" s="119"/>
      <c r="Q25" s="119"/>
      <c r="R25" s="119"/>
    </row>
    <row r="26" ht="30.0" customHeight="1">
      <c r="A26" s="252">
        <v>23.0</v>
      </c>
      <c r="B26" s="253" t="str">
        <f>'3A 2025 - 2026 DATOS DEL ESTUDI'!B26</f>
        <v>Yamel  Mella Aquino</v>
      </c>
      <c r="C26" s="492">
        <v>82.0</v>
      </c>
      <c r="D26" s="493"/>
      <c r="E26" s="494">
        <v>93.0</v>
      </c>
      <c r="F26" s="493"/>
      <c r="G26" s="494">
        <v>92.0</v>
      </c>
      <c r="H26" s="119"/>
      <c r="I26" s="146"/>
      <c r="J26" s="119"/>
      <c r="K26" s="492">
        <v>84.0</v>
      </c>
      <c r="L26" s="493"/>
      <c r="M26" s="494">
        <v>82.0</v>
      </c>
      <c r="N26" s="493"/>
      <c r="O26" s="494">
        <v>82.0</v>
      </c>
      <c r="P26" s="119"/>
      <c r="Q26" s="119"/>
      <c r="R26" s="119"/>
    </row>
    <row r="27" ht="30.0" customHeight="1">
      <c r="A27" s="252">
        <v>24.0</v>
      </c>
      <c r="B27" s="253" t="str">
        <f>'3A 2025 - 2026 DATOS DEL ESTUDI'!B27</f>
        <v>Sariely Del Carmen Mena Chávez</v>
      </c>
      <c r="C27" s="492">
        <v>78.0</v>
      </c>
      <c r="D27" s="493"/>
      <c r="E27" s="494">
        <v>80.0</v>
      </c>
      <c r="F27" s="493"/>
      <c r="G27" s="494">
        <v>76.0</v>
      </c>
      <c r="H27" s="119"/>
      <c r="I27" s="146"/>
      <c r="J27" s="119"/>
      <c r="K27" s="492">
        <v>81.0</v>
      </c>
      <c r="L27" s="493"/>
      <c r="M27" s="494">
        <v>84.0</v>
      </c>
      <c r="N27" s="493"/>
      <c r="O27" s="494">
        <v>80.0</v>
      </c>
      <c r="P27" s="119"/>
      <c r="Q27" s="119"/>
      <c r="R27" s="119"/>
    </row>
    <row r="28" ht="30.0" customHeight="1">
      <c r="A28" s="252">
        <v>25.0</v>
      </c>
      <c r="B28" s="253" t="str">
        <f>'3A 2025 - 2026 DATOS DEL ESTUDI'!B28</f>
        <v>David Carmelo Navas Fernández</v>
      </c>
      <c r="C28" s="492">
        <v>83.0</v>
      </c>
      <c r="D28" s="493"/>
      <c r="E28" s="494">
        <v>83.0</v>
      </c>
      <c r="F28" s="493"/>
      <c r="G28" s="494">
        <v>84.0</v>
      </c>
      <c r="H28" s="119"/>
      <c r="I28" s="146"/>
      <c r="J28" s="119"/>
      <c r="K28" s="492">
        <v>81.0</v>
      </c>
      <c r="L28" s="493"/>
      <c r="M28" s="494">
        <v>80.0</v>
      </c>
      <c r="N28" s="493"/>
      <c r="O28" s="494">
        <v>94.0</v>
      </c>
      <c r="P28" s="119"/>
      <c r="Q28" s="119"/>
      <c r="R28" s="119"/>
    </row>
    <row r="29" ht="30.0" customHeight="1">
      <c r="A29" s="252">
        <v>26.0</v>
      </c>
      <c r="B29" s="253" t="str">
        <f>'3A 2025 - 2026 DATOS DEL ESTUDI'!B29</f>
        <v>Andriw Jelier Ortiz Rodríguez</v>
      </c>
      <c r="C29" s="492">
        <v>84.0</v>
      </c>
      <c r="D29" s="493"/>
      <c r="E29" s="494">
        <v>83.0</v>
      </c>
      <c r="F29" s="493"/>
      <c r="G29" s="494">
        <v>78.0</v>
      </c>
      <c r="H29" s="119"/>
      <c r="I29" s="146"/>
      <c r="J29" s="119"/>
      <c r="K29" s="492">
        <v>81.0</v>
      </c>
      <c r="L29" s="493"/>
      <c r="M29" s="494">
        <v>81.0</v>
      </c>
      <c r="N29" s="493"/>
      <c r="O29" s="494">
        <v>74.0</v>
      </c>
      <c r="P29" s="119"/>
      <c r="Q29" s="119"/>
      <c r="R29" s="119"/>
    </row>
    <row r="30" ht="30.0" customHeight="1">
      <c r="A30" s="252">
        <v>27.0</v>
      </c>
      <c r="B30" s="253" t="str">
        <f>'3A 2025 - 2026 DATOS DEL ESTUDI'!B30</f>
        <v>Dashley Nicole Peña García</v>
      </c>
      <c r="C30" s="492">
        <v>81.0</v>
      </c>
      <c r="D30" s="493"/>
      <c r="E30" s="494">
        <v>80.0</v>
      </c>
      <c r="F30" s="493"/>
      <c r="G30" s="494">
        <v>76.0</v>
      </c>
      <c r="H30" s="119"/>
      <c r="I30" s="146"/>
      <c r="J30" s="119"/>
      <c r="K30" s="492">
        <v>78.0</v>
      </c>
      <c r="L30" s="493"/>
      <c r="M30" s="494">
        <v>94.0</v>
      </c>
      <c r="N30" s="493"/>
      <c r="O30" s="494">
        <v>74.0</v>
      </c>
      <c r="P30" s="119"/>
      <c r="Q30" s="119"/>
      <c r="R30" s="119"/>
    </row>
    <row r="31" ht="30.0" customHeight="1">
      <c r="A31" s="252">
        <v>28.0</v>
      </c>
      <c r="B31" s="253" t="str">
        <f>'3A 2025 - 2026 DATOS DEL ESTUDI'!B31</f>
        <v>Yesly  Peña Muñoz</v>
      </c>
      <c r="C31" s="492">
        <v>94.0</v>
      </c>
      <c r="D31" s="493"/>
      <c r="E31" s="494">
        <v>92.0</v>
      </c>
      <c r="F31" s="493"/>
      <c r="G31" s="494">
        <v>100.0</v>
      </c>
      <c r="H31" s="119"/>
      <c r="I31" s="146"/>
      <c r="J31" s="119"/>
      <c r="K31" s="492">
        <v>91.0</v>
      </c>
      <c r="L31" s="493"/>
      <c r="M31" s="494">
        <v>94.0</v>
      </c>
      <c r="N31" s="493"/>
      <c r="O31" s="494">
        <v>94.0</v>
      </c>
      <c r="P31" s="119"/>
      <c r="Q31" s="119"/>
      <c r="R31" s="119"/>
    </row>
    <row r="32" ht="30.0" customHeight="1">
      <c r="A32" s="252">
        <v>29.0</v>
      </c>
      <c r="B32" s="253" t="str">
        <f>'3A 2025 - 2026 DATOS DEL ESTUDI'!B32</f>
        <v>Wilbert  Peña Paulino</v>
      </c>
      <c r="C32" s="492">
        <v>78.0</v>
      </c>
      <c r="D32" s="493"/>
      <c r="E32" s="494">
        <v>84.0</v>
      </c>
      <c r="F32" s="493"/>
      <c r="G32" s="494">
        <v>80.0</v>
      </c>
      <c r="H32" s="119"/>
      <c r="I32" s="146"/>
      <c r="J32" s="119"/>
      <c r="K32" s="492">
        <v>81.0</v>
      </c>
      <c r="L32" s="493"/>
      <c r="M32" s="494">
        <v>81.0</v>
      </c>
      <c r="N32" s="493"/>
      <c r="O32" s="494">
        <v>76.0</v>
      </c>
      <c r="P32" s="119"/>
      <c r="Q32" s="119"/>
      <c r="R32" s="119"/>
    </row>
    <row r="33" ht="30.0" customHeight="1">
      <c r="A33" s="252">
        <v>30.0</v>
      </c>
      <c r="B33" s="253" t="str">
        <f>'3A 2025 - 2026 DATOS DEL ESTUDI'!B33</f>
        <v>Yonayry  Peña Santos</v>
      </c>
      <c r="C33" s="492">
        <v>78.0</v>
      </c>
      <c r="D33" s="493"/>
      <c r="E33" s="494">
        <v>78.0</v>
      </c>
      <c r="F33" s="493"/>
      <c r="G33" s="494">
        <v>72.0</v>
      </c>
      <c r="H33" s="119"/>
      <c r="I33" s="146"/>
      <c r="J33" s="119"/>
      <c r="K33" s="492">
        <v>80.0</v>
      </c>
      <c r="L33" s="493"/>
      <c r="M33" s="494">
        <v>74.0</v>
      </c>
      <c r="N33" s="493"/>
      <c r="O33" s="494">
        <v>74.0</v>
      </c>
      <c r="P33" s="119"/>
      <c r="Q33" s="119"/>
      <c r="R33" s="119"/>
    </row>
    <row r="34" ht="30.0" customHeight="1">
      <c r="A34" s="252">
        <v>31.0</v>
      </c>
      <c r="B34" s="253" t="str">
        <f>'3A 2025 - 2026 DATOS DEL ESTUDI'!B34</f>
        <v>Rossier Analiz Pérez Rodríguez</v>
      </c>
      <c r="C34" s="492">
        <v>90.0</v>
      </c>
      <c r="D34" s="493"/>
      <c r="E34" s="494">
        <v>92.0</v>
      </c>
      <c r="F34" s="493"/>
      <c r="G34" s="494">
        <v>96.0</v>
      </c>
      <c r="H34" s="119"/>
      <c r="I34" s="146"/>
      <c r="J34" s="119"/>
      <c r="K34" s="492">
        <v>92.0</v>
      </c>
      <c r="L34" s="493"/>
      <c r="M34" s="494">
        <v>83.0</v>
      </c>
      <c r="N34" s="493"/>
      <c r="O34" s="494">
        <v>90.0</v>
      </c>
      <c r="P34" s="119"/>
      <c r="Q34" s="119"/>
      <c r="R34" s="119"/>
    </row>
    <row r="35" ht="30.0" customHeight="1">
      <c r="A35" s="252">
        <v>32.0</v>
      </c>
      <c r="B35" s="253" t="str">
        <f>'3A 2025 - 2026 DATOS DEL ESTUDI'!B35</f>
        <v>Joseph Francisco Ramírez Espinosa</v>
      </c>
      <c r="C35" s="492">
        <v>81.0</v>
      </c>
      <c r="D35" s="493"/>
      <c r="E35" s="494">
        <v>77.0</v>
      </c>
      <c r="F35" s="493"/>
      <c r="G35" s="494">
        <v>76.0</v>
      </c>
      <c r="H35" s="119"/>
      <c r="I35" s="146"/>
      <c r="J35" s="119"/>
      <c r="K35" s="492">
        <v>83.0</v>
      </c>
      <c r="L35" s="493"/>
      <c r="M35" s="494">
        <v>77.0</v>
      </c>
      <c r="N35" s="493"/>
      <c r="O35" s="494">
        <v>74.0</v>
      </c>
      <c r="P35" s="119"/>
      <c r="Q35" s="119"/>
      <c r="R35" s="119"/>
    </row>
    <row r="36" ht="30.0" customHeight="1">
      <c r="A36" s="252">
        <v>33.0</v>
      </c>
      <c r="B36" s="253" t="str">
        <f>'3A 2025 - 2026 DATOS DEL ESTUDI'!B36</f>
        <v>Yariel Alfonso Ramos</v>
      </c>
      <c r="C36" s="492">
        <v>61.0</v>
      </c>
      <c r="D36" s="493">
        <v>61.0</v>
      </c>
      <c r="E36" s="494">
        <v>56.0</v>
      </c>
      <c r="F36" s="493">
        <v>71.0</v>
      </c>
      <c r="G36" s="494">
        <v>54.0</v>
      </c>
      <c r="H36" s="119"/>
      <c r="I36" s="146"/>
      <c r="J36" s="119"/>
      <c r="K36" s="492">
        <v>56.0</v>
      </c>
      <c r="L36" s="493">
        <v>56.0</v>
      </c>
      <c r="M36" s="494">
        <v>52.0</v>
      </c>
      <c r="N36" s="493">
        <v>66.0</v>
      </c>
      <c r="O36" s="494">
        <v>43.0</v>
      </c>
      <c r="P36" s="119"/>
      <c r="Q36" s="119"/>
      <c r="R36" s="119"/>
    </row>
    <row r="37" ht="30.0" customHeight="1">
      <c r="A37" s="252">
        <v>34.0</v>
      </c>
      <c r="B37" s="253" t="str">
        <f>'3A 2025 - 2026 DATOS DEL ESTUDI'!B37</f>
        <v>Carlos David Rodríguez Almánzar</v>
      </c>
      <c r="C37" s="492">
        <v>58.0</v>
      </c>
      <c r="D37" s="493">
        <v>58.0</v>
      </c>
      <c r="E37" s="494">
        <v>76.0</v>
      </c>
      <c r="F37" s="493"/>
      <c r="G37" s="494">
        <v>74.0</v>
      </c>
      <c r="H37" s="119"/>
      <c r="I37" s="146"/>
      <c r="J37" s="119"/>
      <c r="K37" s="493">
        <v>73.0</v>
      </c>
      <c r="L37" s="493"/>
      <c r="M37" s="494">
        <v>72.0</v>
      </c>
      <c r="N37" s="493"/>
      <c r="O37" s="494">
        <v>76.0</v>
      </c>
      <c r="P37" s="119"/>
      <c r="Q37" s="119"/>
      <c r="R37" s="119"/>
    </row>
    <row r="38" ht="30.0" customHeight="1">
      <c r="A38" s="252">
        <v>35.0</v>
      </c>
      <c r="B38" s="253" t="str">
        <f>'3A 2025 - 2026 DATOS DEL ESTUDI'!B38</f>
        <v>Darianni  Santos Medina</v>
      </c>
      <c r="C38" s="492">
        <v>79.0</v>
      </c>
      <c r="D38" s="493"/>
      <c r="E38" s="494">
        <v>88.0</v>
      </c>
      <c r="F38" s="493"/>
      <c r="G38" s="494">
        <v>92.0</v>
      </c>
      <c r="H38" s="119"/>
      <c r="I38" s="146"/>
      <c r="J38" s="119"/>
      <c r="K38" s="492">
        <v>80.0</v>
      </c>
      <c r="L38" s="493"/>
      <c r="M38" s="494">
        <v>94.0</v>
      </c>
      <c r="N38" s="493"/>
      <c r="O38" s="494">
        <v>83.0</v>
      </c>
      <c r="P38" s="119"/>
      <c r="Q38" s="119"/>
      <c r="R38" s="119"/>
    </row>
    <row r="39" ht="30.0" customHeight="1">
      <c r="A39" s="252">
        <v>36.0</v>
      </c>
      <c r="B39" s="253" t="str">
        <f>'3A 2025 - 2026 DATOS DEL ESTUDI'!B39</f>
        <v>Rosyeli Carolina Tavarez  Reyes</v>
      </c>
      <c r="C39" s="492">
        <v>76.0</v>
      </c>
      <c r="D39" s="493"/>
      <c r="E39" s="494">
        <v>86.0</v>
      </c>
      <c r="F39" s="493"/>
      <c r="G39" s="494">
        <v>58.0</v>
      </c>
      <c r="H39" s="119"/>
      <c r="I39" s="146"/>
      <c r="J39" s="119"/>
      <c r="K39" s="492">
        <v>81.0</v>
      </c>
      <c r="L39" s="493"/>
      <c r="M39" s="494">
        <v>61.0</v>
      </c>
      <c r="N39" s="493">
        <v>61.0</v>
      </c>
      <c r="O39" s="494">
        <v>51.0</v>
      </c>
      <c r="P39" s="119"/>
      <c r="Q39" s="119"/>
      <c r="R39" s="119"/>
    </row>
    <row r="40" ht="30.0" customHeight="1">
      <c r="A40" s="252">
        <v>37.0</v>
      </c>
      <c r="B40" s="253" t="str">
        <f>'3A 2025 - 2026 DATOS DEL ESTUDI'!B40</f>
        <v>Melani  Taveras Bautista</v>
      </c>
      <c r="C40" s="492">
        <v>76.0</v>
      </c>
      <c r="D40" s="493"/>
      <c r="E40" s="494">
        <v>91.0</v>
      </c>
      <c r="F40" s="493"/>
      <c r="G40" s="494">
        <v>83.0</v>
      </c>
      <c r="H40" s="119"/>
      <c r="I40" s="146"/>
      <c r="J40" s="119"/>
      <c r="K40" s="492">
        <v>81.0</v>
      </c>
      <c r="L40" s="493"/>
      <c r="M40" s="494">
        <v>93.0</v>
      </c>
      <c r="N40" s="493"/>
      <c r="O40" s="494">
        <v>78.0</v>
      </c>
      <c r="P40" s="119"/>
      <c r="Q40" s="119"/>
      <c r="R40" s="119"/>
    </row>
    <row r="41" ht="30.0" customHeight="1">
      <c r="A41" s="252">
        <v>38.0</v>
      </c>
      <c r="B41" s="253" t="str">
        <f>'3A 2025 - 2026 DATOS DEL ESTUDI'!B41</f>
        <v>Arianny  Tejada Guzmán</v>
      </c>
      <c r="C41" s="492">
        <v>93.0</v>
      </c>
      <c r="D41" s="493"/>
      <c r="E41" s="494">
        <v>96.0</v>
      </c>
      <c r="F41" s="493"/>
      <c r="G41" s="494">
        <v>90.0</v>
      </c>
      <c r="H41" s="119"/>
      <c r="I41" s="146"/>
      <c r="J41" s="119"/>
      <c r="K41" s="492">
        <v>91.0</v>
      </c>
      <c r="L41" s="493"/>
      <c r="M41" s="494">
        <v>97.0</v>
      </c>
      <c r="N41" s="493"/>
      <c r="O41" s="494">
        <v>92.0</v>
      </c>
      <c r="P41" s="119"/>
      <c r="Q41" s="119"/>
      <c r="R41" s="119"/>
    </row>
    <row r="42" ht="30.0" customHeight="1">
      <c r="A42" s="252">
        <v>39.0</v>
      </c>
      <c r="B42" s="253" t="str">
        <f>'3A 2025 - 2026 DATOS DEL ESTUDI'!B42</f>
        <v>Jeilyn Aliah Tejada</v>
      </c>
      <c r="C42" s="492">
        <v>80.0</v>
      </c>
      <c r="D42" s="493"/>
      <c r="E42" s="495">
        <v>81.0</v>
      </c>
      <c r="F42" s="493"/>
      <c r="G42" s="494">
        <v>74.0</v>
      </c>
      <c r="H42" s="119"/>
      <c r="I42" s="146"/>
      <c r="J42" s="119"/>
      <c r="K42" s="492">
        <v>82.0</v>
      </c>
      <c r="L42" s="493"/>
      <c r="M42" s="494">
        <v>85.0</v>
      </c>
      <c r="N42" s="493"/>
      <c r="O42" s="494">
        <v>76.0</v>
      </c>
      <c r="P42" s="119"/>
      <c r="Q42" s="119"/>
      <c r="R42" s="119"/>
    </row>
    <row r="43" ht="30.0" customHeight="1">
      <c r="A43" s="252">
        <v>40.0</v>
      </c>
      <c r="B43" s="253" t="str">
        <f>'3A 2025 - 2026 DATOS DEL ESTUDI'!B43</f>
        <v>Rosenny  Ureña Arias</v>
      </c>
      <c r="C43" s="492">
        <v>93.0</v>
      </c>
      <c r="D43" s="493"/>
      <c r="E43" s="494">
        <v>93.0</v>
      </c>
      <c r="F43" s="493"/>
      <c r="G43" s="494">
        <v>80.0</v>
      </c>
      <c r="H43" s="119"/>
      <c r="I43" s="146"/>
      <c r="J43" s="119"/>
      <c r="K43" s="492">
        <v>90.0</v>
      </c>
      <c r="L43" s="493"/>
      <c r="M43" s="494">
        <v>94.0</v>
      </c>
      <c r="N43" s="493"/>
      <c r="O43" s="494">
        <v>87.0</v>
      </c>
      <c r="P43" s="119"/>
      <c r="Q43" s="119"/>
      <c r="R43" s="119"/>
    </row>
    <row r="44" ht="30.0" customHeight="1">
      <c r="A44" s="252">
        <v>41.0</v>
      </c>
      <c r="B44" s="253" t="str">
        <f>'3A 2025 - 2026 DATOS DEL ESTUDI'!B44</f>
        <v>Jonathan  De Jesús Valerio Felipe</v>
      </c>
      <c r="C44" s="492">
        <v>72.0</v>
      </c>
      <c r="D44" s="493"/>
      <c r="E44" s="494">
        <v>72.0</v>
      </c>
      <c r="F44" s="493"/>
      <c r="G44" s="494">
        <v>72.0</v>
      </c>
      <c r="H44" s="119"/>
      <c r="I44" s="146"/>
      <c r="J44" s="119"/>
      <c r="K44" s="492">
        <v>74.0</v>
      </c>
      <c r="L44" s="493"/>
      <c r="M44" s="494">
        <v>75.0</v>
      </c>
      <c r="N44" s="493"/>
      <c r="O44" s="494">
        <v>58.0</v>
      </c>
      <c r="P44" s="119"/>
      <c r="Q44" s="119"/>
      <c r="R44" s="119"/>
    </row>
    <row r="45" ht="30.0" customHeight="1">
      <c r="A45" s="252">
        <v>42.0</v>
      </c>
      <c r="B45" s="253" t="str">
        <f>'3A 2025 - 2026 DATOS DEL ESTUDI'!B45</f>
        <v>Crisleydi  Turbí</v>
      </c>
      <c r="C45" s="492">
        <v>71.0</v>
      </c>
      <c r="D45" s="493"/>
      <c r="E45" s="494">
        <v>56.0</v>
      </c>
      <c r="F45" s="493">
        <v>71.0</v>
      </c>
      <c r="G45" s="494">
        <v>74.0</v>
      </c>
      <c r="H45" s="119"/>
      <c r="I45" s="146"/>
      <c r="J45" s="119"/>
      <c r="K45" s="492">
        <v>79.0</v>
      </c>
      <c r="L45" s="493"/>
      <c r="M45" s="494">
        <v>51.0</v>
      </c>
      <c r="N45" s="493">
        <v>72.0</v>
      </c>
      <c r="O45" s="494">
        <v>78.0</v>
      </c>
      <c r="P45" s="119"/>
      <c r="Q45" s="119"/>
      <c r="R45" s="119"/>
    </row>
    <row r="46" ht="30.0" customHeight="1">
      <c r="A46" s="252">
        <v>43.0</v>
      </c>
      <c r="B46" s="253" t="str">
        <f>'3A 2025 - 2026 DATOS DEL ESTUDI'!B46</f>
        <v>Jhoangel Rafael Vargas Ulloa</v>
      </c>
      <c r="C46" s="492">
        <v>57.0</v>
      </c>
      <c r="D46" s="493">
        <v>57.0</v>
      </c>
      <c r="E46" s="494">
        <v>56.0</v>
      </c>
      <c r="F46" s="493">
        <v>56.0</v>
      </c>
      <c r="G46" s="494">
        <v>46.0</v>
      </c>
      <c r="H46" s="119"/>
      <c r="I46" s="146"/>
      <c r="J46" s="119"/>
      <c r="K46" s="492">
        <v>53.0</v>
      </c>
      <c r="L46" s="493">
        <v>53.0</v>
      </c>
      <c r="M46" s="494">
        <v>52.0</v>
      </c>
      <c r="N46" s="493">
        <v>52.0</v>
      </c>
      <c r="O46" s="494">
        <v>56.0</v>
      </c>
      <c r="P46" s="119"/>
      <c r="Q46" s="119"/>
      <c r="R46" s="119"/>
    </row>
    <row r="47" ht="30.0" customHeight="1">
      <c r="A47" s="252">
        <v>44.0</v>
      </c>
      <c r="B47" s="253" t="str">
        <f>'3A 2025 - 2026 DATOS DEL ESTUDI'!B47</f>
        <v>Leslie  Cruz Espinal</v>
      </c>
      <c r="C47" s="492">
        <v>78.0</v>
      </c>
      <c r="D47" s="493"/>
      <c r="E47" s="494">
        <v>77.0</v>
      </c>
      <c r="F47" s="493"/>
      <c r="G47" s="494">
        <v>74.0</v>
      </c>
      <c r="H47" s="119"/>
      <c r="I47" s="146"/>
      <c r="J47" s="119"/>
      <c r="K47" s="492">
        <v>82.0</v>
      </c>
      <c r="L47" s="493"/>
      <c r="M47" s="494">
        <v>81.0</v>
      </c>
      <c r="N47" s="493"/>
      <c r="O47" s="494">
        <v>78.0</v>
      </c>
      <c r="P47" s="119"/>
      <c r="Q47" s="119"/>
      <c r="R47" s="119"/>
    </row>
    <row r="48" ht="30.0" customHeight="1">
      <c r="A48" s="252">
        <v>45.0</v>
      </c>
      <c r="B48" s="253" t="str">
        <f>'3A 2025 - 2026 DATOS DEL ESTUDI'!B53</f>
        <v/>
      </c>
      <c r="C48" s="119"/>
      <c r="D48" s="119"/>
      <c r="E48" s="422"/>
      <c r="F48" s="119"/>
      <c r="G48" s="119"/>
      <c r="H48" s="119"/>
      <c r="I48" s="146"/>
      <c r="J48" s="119"/>
      <c r="K48" s="119"/>
      <c r="L48" s="119"/>
      <c r="M48" s="496"/>
      <c r="N48" s="119"/>
      <c r="O48" s="119"/>
      <c r="P48" s="119"/>
      <c r="Q48" s="119"/>
      <c r="R48" s="119"/>
    </row>
  </sheetData>
  <mergeCells count="5">
    <mergeCell ref="A1:O1"/>
    <mergeCell ref="P1:R1"/>
    <mergeCell ref="B2:B3"/>
    <mergeCell ref="C2:J2"/>
    <mergeCell ref="K2:R2"/>
  </mergeCells>
  <conditionalFormatting sqref="D4:D48">
    <cfRule type="expression" dxfId="5" priority="1">
      <formula>C4&lt;=69</formula>
    </cfRule>
  </conditionalFormatting>
  <conditionalFormatting sqref="D4:D48">
    <cfRule type="expression" dxfId="6" priority="2">
      <formula>C4&gt;=70</formula>
    </cfRule>
  </conditionalFormatting>
  <conditionalFormatting sqref="F4:F48">
    <cfRule type="expression" dxfId="5" priority="3">
      <formula>E4&lt;=69</formula>
    </cfRule>
  </conditionalFormatting>
  <conditionalFormatting sqref="F4:F48">
    <cfRule type="expression" dxfId="6" priority="4">
      <formula>E4&gt;=70</formula>
    </cfRule>
  </conditionalFormatting>
  <conditionalFormatting sqref="H4:H48">
    <cfRule type="expression" dxfId="5" priority="5">
      <formula>G4&lt;=69</formula>
    </cfRule>
  </conditionalFormatting>
  <conditionalFormatting sqref="H4:H48">
    <cfRule type="expression" dxfId="6" priority="6">
      <formula>G4&gt;=70</formula>
    </cfRule>
  </conditionalFormatting>
  <conditionalFormatting sqref="J4:J48">
    <cfRule type="expression" dxfId="5" priority="7">
      <formula>I4&lt;=69</formula>
    </cfRule>
  </conditionalFormatting>
  <conditionalFormatting sqref="J4:J48">
    <cfRule type="expression" dxfId="6" priority="8">
      <formula>"&gt;=70"</formula>
    </cfRule>
  </conditionalFormatting>
  <conditionalFormatting sqref="L4:L48">
    <cfRule type="expression" dxfId="5" priority="9">
      <formula>K4&lt;=69</formula>
    </cfRule>
  </conditionalFormatting>
  <conditionalFormatting sqref="L4:L48">
    <cfRule type="expression" dxfId="6" priority="10">
      <formula>K4&gt;=70</formula>
    </cfRule>
  </conditionalFormatting>
  <conditionalFormatting sqref="N4:N48">
    <cfRule type="expression" dxfId="5" priority="11">
      <formula>M4&lt;=69</formula>
    </cfRule>
  </conditionalFormatting>
  <conditionalFormatting sqref="N4:N48">
    <cfRule type="expression" dxfId="6" priority="12">
      <formula>M4&gt;=70</formula>
    </cfRule>
  </conditionalFormatting>
  <conditionalFormatting sqref="P4:P48">
    <cfRule type="expression" dxfId="5" priority="13">
      <formula>O4&lt;=69</formula>
    </cfRule>
  </conditionalFormatting>
  <conditionalFormatting sqref="P4:P48">
    <cfRule type="expression" dxfId="6" priority="14">
      <formula>O4&gt;=70</formula>
    </cfRule>
  </conditionalFormatting>
  <conditionalFormatting sqref="R4:R48">
    <cfRule type="expression" dxfId="5" priority="15">
      <formula>Q4&lt;=69</formula>
    </cfRule>
  </conditionalFormatting>
  <conditionalFormatting sqref="R4:R48">
    <cfRule type="expression" dxfId="6" priority="16">
      <formula>Q4&gt;=70</formula>
    </cfRule>
  </conditionalFormatting>
  <conditionalFormatting sqref="C4:R48">
    <cfRule type="cellIs" dxfId="7" priority="17" operator="lessThanOrEqual">
      <formula>69</formula>
    </cfRule>
  </conditionalFormatting>
  <drawing r:id="rId1"/>
  <tableParts count="2">
    <tablePart r:id="rId4"/>
    <tablePart r:id="rId5"/>
  </tableParts>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87" t="s">
        <v>574</v>
      </c>
      <c r="Q1" s="187"/>
      <c r="S1" s="187"/>
      <c r="T1" s="187"/>
      <c r="U1" s="187" t="s">
        <v>937</v>
      </c>
    </row>
    <row r="2">
      <c r="A2" s="188" t="s">
        <v>627</v>
      </c>
      <c r="B2" s="189" t="s">
        <v>628</v>
      </c>
      <c r="C2" s="196" t="s">
        <v>938</v>
      </c>
      <c r="D2" s="41"/>
      <c r="E2" s="41"/>
      <c r="F2" s="41"/>
      <c r="G2" s="41"/>
      <c r="H2" s="41"/>
      <c r="I2" s="41"/>
      <c r="J2" s="42"/>
      <c r="K2" s="196" t="s">
        <v>939</v>
      </c>
      <c r="L2" s="41"/>
      <c r="M2" s="41"/>
      <c r="N2" s="41"/>
      <c r="O2" s="41"/>
      <c r="P2" s="41"/>
      <c r="Q2" s="41"/>
      <c r="R2" s="42"/>
      <c r="S2" s="197" t="s">
        <v>643</v>
      </c>
      <c r="T2" s="15"/>
      <c r="U2" s="15"/>
      <c r="V2" s="16"/>
      <c r="W2" s="198" t="s">
        <v>644</v>
      </c>
    </row>
    <row r="3" ht="163.5" customHeight="1">
      <c r="A3" s="47"/>
      <c r="B3" s="47"/>
      <c r="C3" s="48"/>
      <c r="D3" s="11"/>
      <c r="E3" s="11"/>
      <c r="F3" s="11"/>
      <c r="G3" s="11"/>
      <c r="H3" s="11"/>
      <c r="I3" s="11"/>
      <c r="J3" s="12"/>
      <c r="K3" s="48"/>
      <c r="L3" s="11"/>
      <c r="M3" s="11"/>
      <c r="N3" s="11"/>
      <c r="O3" s="11"/>
      <c r="P3" s="11"/>
      <c r="Q3" s="11"/>
      <c r="R3" s="12"/>
      <c r="S3" s="199" t="s">
        <v>645</v>
      </c>
      <c r="T3" s="199" t="s">
        <v>646</v>
      </c>
      <c r="U3" s="199" t="s">
        <v>647</v>
      </c>
      <c r="V3" s="199" t="s">
        <v>648</v>
      </c>
      <c r="W3" s="47"/>
    </row>
    <row r="4" ht="30.0" customHeight="1">
      <c r="A4" s="191" t="s">
        <v>555</v>
      </c>
      <c r="B4" s="43"/>
      <c r="C4" s="22" t="s">
        <v>631</v>
      </c>
      <c r="D4" s="192" t="s">
        <v>632</v>
      </c>
      <c r="E4" s="22" t="s">
        <v>633</v>
      </c>
      <c r="F4" s="192" t="s">
        <v>634</v>
      </c>
      <c r="G4" s="22" t="s">
        <v>635</v>
      </c>
      <c r="H4" s="192" t="s">
        <v>636</v>
      </c>
      <c r="I4" s="22" t="s">
        <v>637</v>
      </c>
      <c r="J4" s="192" t="s">
        <v>638</v>
      </c>
      <c r="K4" s="22" t="s">
        <v>631</v>
      </c>
      <c r="L4" s="192" t="s">
        <v>632</v>
      </c>
      <c r="M4" s="22" t="s">
        <v>633</v>
      </c>
      <c r="N4" s="192" t="s">
        <v>634</v>
      </c>
      <c r="O4" s="22" t="s">
        <v>635</v>
      </c>
      <c r="P4" s="192" t="s">
        <v>636</v>
      </c>
      <c r="Q4" s="22" t="s">
        <v>637</v>
      </c>
      <c r="R4" s="192" t="s">
        <v>638</v>
      </c>
      <c r="S4" s="43"/>
      <c r="T4" s="43"/>
      <c r="U4" s="43"/>
      <c r="V4" s="43"/>
      <c r="W4" s="43"/>
    </row>
    <row r="5" ht="30.0" customHeight="1">
      <c r="A5" s="193">
        <v>1.0</v>
      </c>
      <c r="B5" s="128" t="str">
        <f>'3A 2025 - 2026 DATOS DEL ESTUDI'!B4</f>
        <v>Jadiel De Jesús Acosta Peña</v>
      </c>
      <c r="C5" s="494">
        <v>86.0</v>
      </c>
      <c r="D5" s="493"/>
      <c r="E5" s="328">
        <v>90.0</v>
      </c>
      <c r="F5" s="67"/>
      <c r="G5" s="327">
        <v>96.0</v>
      </c>
      <c r="H5" s="67"/>
      <c r="I5" s="67"/>
      <c r="J5" s="67"/>
      <c r="K5" s="497">
        <v>87.0</v>
      </c>
      <c r="L5" s="67"/>
      <c r="M5" s="328">
        <v>92.0</v>
      </c>
      <c r="N5" s="67"/>
      <c r="O5" s="327">
        <v>92.0</v>
      </c>
      <c r="P5" s="67"/>
      <c r="Q5" s="67"/>
      <c r="R5" s="67"/>
      <c r="S5" s="200">
        <f>IFERROR((SUM(max('CE-FIH&amp;R-3146'!C4,'CE-FIH&amp;R-3146'!D4),max('CE-FIH&amp;R-3146'!E4,'CE-FIH&amp;R-3146'!F4),max('CE-FIH&amp;R-3146'!G4,'CE-FIH&amp;R-3146'!H4),max('CE-FIH&amp;R-3146'!I4,'CE-FIH&amp;R-3146'!J4))/4),"")</f>
        <v>66</v>
      </c>
      <c r="T5" s="200">
        <f>IFERROR((SUM(max('CE-FIH&amp;R-3146'!K4,'CE-FIH&amp;R-3146'!L4),max('CE-FIH&amp;R-3146'!M4,'CE-FIH&amp;R-3146'!N4),max('CE-FIH&amp;R-3146'!O4,'CE-FIH&amp;R-3146'!P4),max('CE-FIH&amp;R-3146'!Q4,'CE-FIH&amp;R-3146'!R4))/4),"")</f>
        <v>62.5</v>
      </c>
      <c r="U5" s="200">
        <f t="shared" ref="U5:U49" si="1">IFERROR(SUM(max(K5,L5),max(M5,N5),max(O5,P5),max(Q5,R5))/4,"")</f>
        <v>67.75</v>
      </c>
      <c r="V5" s="200">
        <f t="shared" ref="V5:V49" si="2">IFERROR(SUM(max(C5,D5),max(E5,F5),max(G5,H5),max(I5,J5))/4,"")</f>
        <v>68</v>
      </c>
      <c r="W5" s="255">
        <f t="shared" ref="W5:W49" si="3">IFERROR(((SUM(S5:V5))/4),"")</f>
        <v>66.0625</v>
      </c>
    </row>
    <row r="6" ht="30.0" customHeight="1">
      <c r="A6" s="193">
        <v>2.0</v>
      </c>
      <c r="B6" s="128" t="str">
        <f>'3A 2025 - 2026 DATOS DEL ESTUDI'!B5</f>
        <v>Daniel  Elía Almonte Martínez</v>
      </c>
      <c r="C6" s="495">
        <v>55.0</v>
      </c>
      <c r="D6" s="493">
        <v>72.0</v>
      </c>
      <c r="E6" s="328">
        <v>61.0</v>
      </c>
      <c r="F6" s="67">
        <v>73.0</v>
      </c>
      <c r="G6" s="327">
        <v>62.666666666666664</v>
      </c>
      <c r="H6" s="67"/>
      <c r="I6" s="67"/>
      <c r="J6" s="67"/>
      <c r="K6" s="498">
        <v>72.0</v>
      </c>
      <c r="L6" s="67"/>
      <c r="M6" s="328">
        <v>76.0</v>
      </c>
      <c r="N6" s="67"/>
      <c r="O6" s="327">
        <v>80.0</v>
      </c>
      <c r="P6" s="67"/>
      <c r="Q6" s="67"/>
      <c r="R6" s="67"/>
      <c r="S6" s="200">
        <f>IFERROR((SUM(max('CE-FIH&amp;R-3146'!C5,'CE-FIH&amp;R-3146'!D5),max('CE-FIH&amp;R-3146'!E5,'CE-FIH&amp;R-3146'!F5),max('CE-FIH&amp;R-3146'!G5,'CE-FIH&amp;R-3146'!H5),max('CE-FIH&amp;R-3146'!I5,'CE-FIH&amp;R-3146'!J5))/4),"")</f>
        <v>54</v>
      </c>
      <c r="T6" s="200">
        <f>IFERROR((SUM(max('CE-FIH&amp;R-3146'!K5,'CE-FIH&amp;R-3146'!L5),max('CE-FIH&amp;R-3146'!M5,'CE-FIH&amp;R-3146'!N5),max('CE-FIH&amp;R-3146'!O5,'CE-FIH&amp;R-3146'!P5),max('CE-FIH&amp;R-3146'!Q5,'CE-FIH&amp;R-3146'!R5))/4),"")</f>
        <v>45.75</v>
      </c>
      <c r="U6" s="200">
        <f t="shared" si="1"/>
        <v>57</v>
      </c>
      <c r="V6" s="200">
        <f t="shared" si="2"/>
        <v>51.91666667</v>
      </c>
      <c r="W6" s="255">
        <f t="shared" si="3"/>
        <v>52.16666667</v>
      </c>
    </row>
    <row r="7" ht="30.0" customHeight="1">
      <c r="A7" s="193">
        <v>3.0</v>
      </c>
      <c r="B7" s="128" t="str">
        <f>'3A 2025 - 2026 DATOS DEL ESTUDI'!B6</f>
        <v>Isaac  Ángeles Liriano</v>
      </c>
      <c r="C7" s="494">
        <v>61.0</v>
      </c>
      <c r="D7" s="493">
        <v>61.0</v>
      </c>
      <c r="E7" s="328">
        <v>62.0</v>
      </c>
      <c r="F7" s="67">
        <v>74.0</v>
      </c>
      <c r="G7" s="327">
        <v>43.0</v>
      </c>
      <c r="H7" s="67"/>
      <c r="I7" s="67"/>
      <c r="J7" s="67"/>
      <c r="K7" s="497">
        <v>54.0</v>
      </c>
      <c r="L7" s="67">
        <v>54.0</v>
      </c>
      <c r="M7" s="328">
        <v>57.0</v>
      </c>
      <c r="N7" s="67">
        <v>71.0</v>
      </c>
      <c r="O7" s="327">
        <v>48.0</v>
      </c>
      <c r="P7" s="67"/>
      <c r="Q7" s="67"/>
      <c r="R7" s="67"/>
      <c r="S7" s="200">
        <f>IFERROR((SUM(max('CE-FIH&amp;R-3146'!C6,'CE-FIH&amp;R-3146'!D6),max('CE-FIH&amp;R-3146'!E6,'CE-FIH&amp;R-3146'!F6),max('CE-FIH&amp;R-3146'!G6,'CE-FIH&amp;R-3146'!H6),max('CE-FIH&amp;R-3146'!I6,'CE-FIH&amp;R-3146'!J6))/4),"")</f>
        <v>40</v>
      </c>
      <c r="T7" s="200">
        <f>IFERROR((SUM(max('CE-FIH&amp;R-3146'!K6,'CE-FIH&amp;R-3146'!L6),max('CE-FIH&amp;R-3146'!M6,'CE-FIH&amp;R-3146'!N6),max('CE-FIH&amp;R-3146'!O6,'CE-FIH&amp;R-3146'!P6),max('CE-FIH&amp;R-3146'!Q6,'CE-FIH&amp;R-3146'!R6))/4),"")</f>
        <v>42.5</v>
      </c>
      <c r="U7" s="200">
        <f t="shared" si="1"/>
        <v>43.25</v>
      </c>
      <c r="V7" s="200">
        <f t="shared" si="2"/>
        <v>44.5</v>
      </c>
      <c r="W7" s="255">
        <f t="shared" si="3"/>
        <v>42.5625</v>
      </c>
    </row>
    <row r="8" ht="30.0" customHeight="1">
      <c r="A8" s="193">
        <v>4.0</v>
      </c>
      <c r="B8" s="128" t="str">
        <f>'3A 2025 - 2026 DATOS DEL ESTUDI'!B7</f>
        <v>Melaniee  Aquino  Estrella</v>
      </c>
      <c r="C8" s="494">
        <v>81.0</v>
      </c>
      <c r="D8" s="493"/>
      <c r="E8" s="328">
        <v>85.0</v>
      </c>
      <c r="F8" s="67"/>
      <c r="G8" s="327">
        <v>61.0</v>
      </c>
      <c r="H8" s="67"/>
      <c r="I8" s="67"/>
      <c r="J8" s="67"/>
      <c r="K8" s="499">
        <v>84.0</v>
      </c>
      <c r="L8" s="67"/>
      <c r="M8" s="328">
        <v>83.0</v>
      </c>
      <c r="N8" s="67"/>
      <c r="O8" s="327">
        <v>54.0</v>
      </c>
      <c r="P8" s="67"/>
      <c r="Q8" s="67"/>
      <c r="R8" s="67"/>
      <c r="S8" s="200">
        <f>IFERROR((SUM(max('CE-FIH&amp;R-3146'!C7,'CE-FIH&amp;R-3146'!D7),max('CE-FIH&amp;R-3146'!E7,'CE-FIH&amp;R-3146'!F7),max('CE-FIH&amp;R-3146'!G7,'CE-FIH&amp;R-3146'!H7),max('CE-FIH&amp;R-3146'!I7,'CE-FIH&amp;R-3146'!J7))/4),"")</f>
        <v>55.25</v>
      </c>
      <c r="T8" s="200">
        <f>IFERROR((SUM(max('CE-FIH&amp;R-3146'!K7,'CE-FIH&amp;R-3146'!L7),max('CE-FIH&amp;R-3146'!M7,'CE-FIH&amp;R-3146'!N7),max('CE-FIH&amp;R-3146'!O7,'CE-FIH&amp;R-3146'!P7),max('CE-FIH&amp;R-3146'!Q7,'CE-FIH&amp;R-3146'!R7))/4),"")</f>
        <v>56</v>
      </c>
      <c r="U8" s="200">
        <f t="shared" si="1"/>
        <v>55.25</v>
      </c>
      <c r="V8" s="200">
        <f t="shared" si="2"/>
        <v>56.75</v>
      </c>
      <c r="W8" s="255">
        <f t="shared" si="3"/>
        <v>55.8125</v>
      </c>
    </row>
    <row r="9" ht="30.0" customHeight="1">
      <c r="A9" s="193">
        <v>5.0</v>
      </c>
      <c r="B9" s="128" t="str">
        <f>'3A 2025 - 2026 DATOS DEL ESTUDI'!B8</f>
        <v>Jennifer  Asenjo  De Los Santos TRANSFERIDA 10/12/25</v>
      </c>
      <c r="C9" s="494">
        <v>94.0</v>
      </c>
      <c r="D9" s="493"/>
      <c r="E9" s="328"/>
      <c r="F9" s="67"/>
      <c r="G9" s="327"/>
      <c r="H9" s="67"/>
      <c r="I9" s="67"/>
      <c r="J9" s="67"/>
      <c r="K9" s="497">
        <v>94.0</v>
      </c>
      <c r="L9" s="67"/>
      <c r="M9" s="328"/>
      <c r="N9" s="67"/>
      <c r="O9" s="327"/>
      <c r="P9" s="67"/>
      <c r="Q9" s="67"/>
      <c r="R9" s="67"/>
      <c r="S9" s="200">
        <f>IFERROR((SUM(max('CE-FIH&amp;R-3146'!C8,'CE-FIH&amp;R-3146'!D8),max('CE-FIH&amp;R-3146'!E8,'CE-FIH&amp;R-3146'!F8),max('CE-FIH&amp;R-3146'!G8,'CE-FIH&amp;R-3146'!H8),max('CE-FIH&amp;R-3146'!I8,'CE-FIH&amp;R-3146'!J8))/4),"")</f>
        <v>23</v>
      </c>
      <c r="T9" s="200">
        <f>IFERROR((SUM(max('CE-FIH&amp;R-3146'!K8,'CE-FIH&amp;R-3146'!L8),max('CE-FIH&amp;R-3146'!M8,'CE-FIH&amp;R-3146'!N8),max('CE-FIH&amp;R-3146'!O8,'CE-FIH&amp;R-3146'!P8),max('CE-FIH&amp;R-3146'!Q8,'CE-FIH&amp;R-3146'!R8))/4),"")</f>
        <v>22</v>
      </c>
      <c r="U9" s="200">
        <f t="shared" si="1"/>
        <v>23.5</v>
      </c>
      <c r="V9" s="200">
        <f t="shared" si="2"/>
        <v>23.5</v>
      </c>
      <c r="W9" s="255">
        <f t="shared" si="3"/>
        <v>23</v>
      </c>
    </row>
    <row r="10" ht="30.0" customHeight="1">
      <c r="A10" s="193">
        <v>6.0</v>
      </c>
      <c r="B10" s="128" t="str">
        <f>'3A 2025 - 2026 DATOS DEL ESTUDI'!B9</f>
        <v>Leshlie Crismayri Bautista Quezada</v>
      </c>
      <c r="C10" s="494">
        <v>90.0</v>
      </c>
      <c r="D10" s="493"/>
      <c r="E10" s="328">
        <v>91.0</v>
      </c>
      <c r="F10" s="67"/>
      <c r="G10" s="327">
        <v>86.66666666666667</v>
      </c>
      <c r="H10" s="67"/>
      <c r="I10" s="67"/>
      <c r="J10" s="67"/>
      <c r="K10" s="499">
        <v>91.0</v>
      </c>
      <c r="L10" s="67"/>
      <c r="M10" s="328">
        <v>92.0</v>
      </c>
      <c r="N10" s="67"/>
      <c r="O10" s="327">
        <v>80.0</v>
      </c>
      <c r="P10" s="67"/>
      <c r="Q10" s="67"/>
      <c r="R10" s="67"/>
      <c r="S10" s="200">
        <f>IFERROR((SUM(max('CE-FIH&amp;R-3146'!C9,'CE-FIH&amp;R-3146'!D9),max('CE-FIH&amp;R-3146'!E9,'CE-FIH&amp;R-3146'!F9),max('CE-FIH&amp;R-3146'!G9,'CE-FIH&amp;R-3146'!H9),max('CE-FIH&amp;R-3146'!I9,'CE-FIH&amp;R-3146'!J9))/4),"")</f>
        <v>66.75</v>
      </c>
      <c r="T10" s="200">
        <f>IFERROR((SUM(max('CE-FIH&amp;R-3146'!K9,'CE-FIH&amp;R-3146'!L9),max('CE-FIH&amp;R-3146'!M9,'CE-FIH&amp;R-3146'!N9),max('CE-FIH&amp;R-3146'!O9,'CE-FIH&amp;R-3146'!P9),max('CE-FIH&amp;R-3146'!Q9,'CE-FIH&amp;R-3146'!R9))/4),"")</f>
        <v>65.25</v>
      </c>
      <c r="U10" s="200">
        <f t="shared" si="1"/>
        <v>65.75</v>
      </c>
      <c r="V10" s="200">
        <f t="shared" si="2"/>
        <v>66.91666667</v>
      </c>
      <c r="W10" s="255">
        <f t="shared" si="3"/>
        <v>66.16666667</v>
      </c>
    </row>
    <row r="11" ht="30.0" customHeight="1">
      <c r="A11" s="193">
        <v>7.0</v>
      </c>
      <c r="B11" s="128" t="str">
        <f>'3A 2025 - 2026 DATOS DEL ESTUDI'!B10</f>
        <v>Gilber  Bello Silva</v>
      </c>
      <c r="C11" s="494">
        <v>84.0</v>
      </c>
      <c r="D11" s="493"/>
      <c r="E11" s="328">
        <v>54.0</v>
      </c>
      <c r="F11" s="67">
        <v>54.0</v>
      </c>
      <c r="G11" s="327">
        <v>53.333333333333336</v>
      </c>
      <c r="H11" s="67"/>
      <c r="I11" s="67"/>
      <c r="J11" s="67"/>
      <c r="K11" s="497">
        <v>85.0</v>
      </c>
      <c r="L11" s="67"/>
      <c r="M11" s="328">
        <v>74.0</v>
      </c>
      <c r="N11" s="67"/>
      <c r="O11" s="327">
        <v>72.0</v>
      </c>
      <c r="P11" s="67"/>
      <c r="Q11" s="67"/>
      <c r="R11" s="67"/>
      <c r="S11" s="200">
        <f>IFERROR((SUM(max('CE-FIH&amp;R-3146'!C10,'CE-FIH&amp;R-3146'!D10),max('CE-FIH&amp;R-3146'!E10,'CE-FIH&amp;R-3146'!F10),max('CE-FIH&amp;R-3146'!G10,'CE-FIH&amp;R-3146'!H10),max('CE-FIH&amp;R-3146'!I10,'CE-FIH&amp;R-3146'!J10))/4),"")</f>
        <v>50.5</v>
      </c>
      <c r="T11" s="200">
        <f>IFERROR((SUM(max('CE-FIH&amp;R-3146'!K10,'CE-FIH&amp;R-3146'!L10),max('CE-FIH&amp;R-3146'!M10,'CE-FIH&amp;R-3146'!N10),max('CE-FIH&amp;R-3146'!O10,'CE-FIH&amp;R-3146'!P10),max('CE-FIH&amp;R-3146'!Q10,'CE-FIH&amp;R-3146'!R10))/4),"")</f>
        <v>54.75</v>
      </c>
      <c r="U11" s="200">
        <f t="shared" si="1"/>
        <v>57.75</v>
      </c>
      <c r="V11" s="200">
        <f t="shared" si="2"/>
        <v>47.83333333</v>
      </c>
      <c r="W11" s="255">
        <f t="shared" si="3"/>
        <v>52.70833333</v>
      </c>
    </row>
    <row r="12" ht="30.0" customHeight="1">
      <c r="A12" s="193">
        <v>8.0</v>
      </c>
      <c r="B12" s="128" t="str">
        <f>'3A 2025 - 2026 DATOS DEL ESTUDI'!B11</f>
        <v>Sherlyn Mariel Bernabel Lora</v>
      </c>
      <c r="C12" s="494">
        <v>84.0</v>
      </c>
      <c r="D12" s="493"/>
      <c r="E12" s="328">
        <v>53.0</v>
      </c>
      <c r="F12" s="67">
        <v>66.0</v>
      </c>
      <c r="G12" s="327">
        <v>51.0</v>
      </c>
      <c r="H12" s="67"/>
      <c r="I12" s="67"/>
      <c r="J12" s="67"/>
      <c r="K12" s="499">
        <v>87.0</v>
      </c>
      <c r="L12" s="67"/>
      <c r="M12" s="328">
        <v>61.0</v>
      </c>
      <c r="N12" s="67">
        <v>71.0</v>
      </c>
      <c r="O12" s="327">
        <v>47.0</v>
      </c>
      <c r="P12" s="67"/>
      <c r="Q12" s="67"/>
      <c r="R12" s="67"/>
      <c r="S12" s="200">
        <f>IFERROR((SUM(max('CE-FIH&amp;R-3146'!C11,'CE-FIH&amp;R-3146'!D11),max('CE-FIH&amp;R-3146'!E11,'CE-FIH&amp;R-3146'!F11),max('CE-FIH&amp;R-3146'!G11,'CE-FIH&amp;R-3146'!H11),max('CE-FIH&amp;R-3146'!I11,'CE-FIH&amp;R-3146'!J11))/4),"")</f>
        <v>47.25</v>
      </c>
      <c r="T12" s="200">
        <f>IFERROR((SUM(max('CE-FIH&amp;R-3146'!K11,'CE-FIH&amp;R-3146'!L11),max('CE-FIH&amp;R-3146'!M11,'CE-FIH&amp;R-3146'!N11),max('CE-FIH&amp;R-3146'!O11,'CE-FIH&amp;R-3146'!P11),max('CE-FIH&amp;R-3146'!Q11,'CE-FIH&amp;R-3146'!R11))/4),"")</f>
        <v>49.75</v>
      </c>
      <c r="U12" s="200">
        <f t="shared" si="1"/>
        <v>51.25</v>
      </c>
      <c r="V12" s="200">
        <f t="shared" si="2"/>
        <v>50.25</v>
      </c>
      <c r="W12" s="255">
        <f t="shared" si="3"/>
        <v>49.625</v>
      </c>
    </row>
    <row r="13" ht="30.0" customHeight="1">
      <c r="A13" s="193">
        <v>9.0</v>
      </c>
      <c r="B13" s="128" t="str">
        <f>'3A 2025 - 2026 DATOS DEL ESTUDI'!B12</f>
        <v>Erleen  Brito Castillo</v>
      </c>
      <c r="C13" s="494">
        <v>77.0</v>
      </c>
      <c r="D13" s="493"/>
      <c r="E13" s="328">
        <v>51.0</v>
      </c>
      <c r="F13" s="67">
        <v>63.0</v>
      </c>
      <c r="G13" s="327">
        <v>54.0</v>
      </c>
      <c r="H13" s="67"/>
      <c r="I13" s="67"/>
      <c r="J13" s="67"/>
      <c r="K13" s="499">
        <v>73.0</v>
      </c>
      <c r="L13" s="67"/>
      <c r="M13" s="328">
        <v>58.0</v>
      </c>
      <c r="N13" s="67">
        <v>68.0</v>
      </c>
      <c r="O13" s="327">
        <v>47.0</v>
      </c>
      <c r="P13" s="67"/>
      <c r="Q13" s="67"/>
      <c r="R13" s="67"/>
      <c r="S13" s="200">
        <f>IFERROR((SUM(max('CE-FIH&amp;R-3146'!C12,'CE-FIH&amp;R-3146'!D12),max('CE-FIH&amp;R-3146'!E12,'CE-FIH&amp;R-3146'!F12),max('CE-FIH&amp;R-3146'!G12,'CE-FIH&amp;R-3146'!H12),max('CE-FIH&amp;R-3146'!I12,'CE-FIH&amp;R-3146'!J12))/4),"")</f>
        <v>46</v>
      </c>
      <c r="T13" s="200">
        <f>IFERROR((SUM(max('CE-FIH&amp;R-3146'!K12,'CE-FIH&amp;R-3146'!L12),max('CE-FIH&amp;R-3146'!M12,'CE-FIH&amp;R-3146'!N12),max('CE-FIH&amp;R-3146'!O12,'CE-FIH&amp;R-3146'!P12),max('CE-FIH&amp;R-3146'!Q12,'CE-FIH&amp;R-3146'!R12))/4),"")</f>
        <v>52.5</v>
      </c>
      <c r="U13" s="200">
        <f t="shared" si="1"/>
        <v>47</v>
      </c>
      <c r="V13" s="200">
        <f t="shared" si="2"/>
        <v>48.5</v>
      </c>
      <c r="W13" s="255">
        <f t="shared" si="3"/>
        <v>48.5</v>
      </c>
    </row>
    <row r="14" ht="30.0" customHeight="1">
      <c r="A14" s="193">
        <v>10.0</v>
      </c>
      <c r="B14" s="128" t="str">
        <f>'3A 2025 - 2026 DATOS DEL ESTUDI'!B13</f>
        <v>Brianny  Caraballo Guzmán</v>
      </c>
      <c r="C14" s="494">
        <v>98.0</v>
      </c>
      <c r="D14" s="493"/>
      <c r="E14" s="328">
        <v>91.0</v>
      </c>
      <c r="F14" s="67"/>
      <c r="G14" s="327">
        <v>94.0</v>
      </c>
      <c r="H14" s="67"/>
      <c r="I14" s="67"/>
      <c r="J14" s="67"/>
      <c r="K14" s="497">
        <v>94.0</v>
      </c>
      <c r="L14" s="67"/>
      <c r="M14" s="328">
        <v>96.0</v>
      </c>
      <c r="N14" s="67"/>
      <c r="O14" s="327">
        <v>98.0</v>
      </c>
      <c r="P14" s="67"/>
      <c r="Q14" s="67"/>
      <c r="R14" s="67"/>
      <c r="S14" s="200">
        <f>IFERROR((SUM(max('CE-FIH&amp;R-3146'!C13,'CE-FIH&amp;R-3146'!D13),max('CE-FIH&amp;R-3146'!E13,'CE-FIH&amp;R-3146'!F13),max('CE-FIH&amp;R-3146'!G13,'CE-FIH&amp;R-3146'!H13),max('CE-FIH&amp;R-3146'!I13,'CE-FIH&amp;R-3146'!J13))/4),"")</f>
        <v>73.25</v>
      </c>
      <c r="T14" s="200">
        <f>IFERROR((SUM(max('CE-FIH&amp;R-3146'!K13,'CE-FIH&amp;R-3146'!L13),max('CE-FIH&amp;R-3146'!M13,'CE-FIH&amp;R-3146'!N13),max('CE-FIH&amp;R-3146'!O13,'CE-FIH&amp;R-3146'!P13),max('CE-FIH&amp;R-3146'!Q13,'CE-FIH&amp;R-3146'!R13))/4),"")</f>
        <v>72.5</v>
      </c>
      <c r="U14" s="200">
        <f t="shared" si="1"/>
        <v>72</v>
      </c>
      <c r="V14" s="200">
        <f t="shared" si="2"/>
        <v>70.75</v>
      </c>
      <c r="W14" s="255">
        <f t="shared" si="3"/>
        <v>72.125</v>
      </c>
    </row>
    <row r="15" ht="30.0" customHeight="1">
      <c r="A15" s="193">
        <v>11.0</v>
      </c>
      <c r="B15" s="128" t="str">
        <f>'3A 2025 - 2026 DATOS DEL ESTUDI'!B14</f>
        <v>Scarlet  Castillo</v>
      </c>
      <c r="C15" s="494">
        <v>72.0</v>
      </c>
      <c r="D15" s="493"/>
      <c r="E15" s="328">
        <v>61.0</v>
      </c>
      <c r="F15" s="67">
        <v>68.0</v>
      </c>
      <c r="G15" s="327">
        <v>58.0</v>
      </c>
      <c r="H15" s="67"/>
      <c r="I15" s="67"/>
      <c r="J15" s="67"/>
      <c r="K15" s="497">
        <v>80.0</v>
      </c>
      <c r="L15" s="67"/>
      <c r="M15" s="328">
        <v>58.0</v>
      </c>
      <c r="N15" s="67">
        <v>66.0</v>
      </c>
      <c r="O15" s="327">
        <v>53.0</v>
      </c>
      <c r="P15" s="67"/>
      <c r="Q15" s="67"/>
      <c r="R15" s="67"/>
      <c r="S15" s="200">
        <f>IFERROR((SUM(max('CE-FIH&amp;R-3146'!C14,'CE-FIH&amp;R-3146'!D14),max('CE-FIH&amp;R-3146'!E14,'CE-FIH&amp;R-3146'!F14),max('CE-FIH&amp;R-3146'!G14,'CE-FIH&amp;R-3146'!H14),max('CE-FIH&amp;R-3146'!I14,'CE-FIH&amp;R-3146'!J14))/4),"")</f>
        <v>47.75</v>
      </c>
      <c r="T15" s="200">
        <f>IFERROR((SUM(max('CE-FIH&amp;R-3146'!K14,'CE-FIH&amp;R-3146'!L14),max('CE-FIH&amp;R-3146'!M14,'CE-FIH&amp;R-3146'!N14),max('CE-FIH&amp;R-3146'!O14,'CE-FIH&amp;R-3146'!P14),max('CE-FIH&amp;R-3146'!Q14,'CE-FIH&amp;R-3146'!R14))/4),"")</f>
        <v>48.5</v>
      </c>
      <c r="U15" s="200">
        <f t="shared" si="1"/>
        <v>49.75</v>
      </c>
      <c r="V15" s="200">
        <f t="shared" si="2"/>
        <v>49.5</v>
      </c>
      <c r="W15" s="255">
        <f t="shared" si="3"/>
        <v>48.875</v>
      </c>
    </row>
    <row r="16" ht="30.0" customHeight="1">
      <c r="A16" s="193">
        <v>12.0</v>
      </c>
      <c r="B16" s="128" t="str">
        <f>'3A 2025 - 2026 DATOS DEL ESTUDI'!B15</f>
        <v>Yarselin  Cruz Peña</v>
      </c>
      <c r="C16" s="494">
        <v>91.0</v>
      </c>
      <c r="D16" s="493"/>
      <c r="E16" s="328">
        <v>94.0</v>
      </c>
      <c r="F16" s="67"/>
      <c r="G16" s="327">
        <v>91.0</v>
      </c>
      <c r="H16" s="67"/>
      <c r="I16" s="67"/>
      <c r="J16" s="67"/>
      <c r="K16" s="497">
        <v>91.0</v>
      </c>
      <c r="L16" s="67"/>
      <c r="M16" s="328">
        <v>97.0</v>
      </c>
      <c r="N16" s="67"/>
      <c r="O16" s="327">
        <v>88.0</v>
      </c>
      <c r="P16" s="67"/>
      <c r="Q16" s="67"/>
      <c r="R16" s="67"/>
      <c r="S16" s="200">
        <f>IFERROR((SUM(max('CE-FIH&amp;R-3146'!C15,'CE-FIH&amp;R-3146'!D15),max('CE-FIH&amp;R-3146'!E15,'CE-FIH&amp;R-3146'!F15),max('CE-FIH&amp;R-3146'!G15,'CE-FIH&amp;R-3146'!H15),max('CE-FIH&amp;R-3146'!I15,'CE-FIH&amp;R-3146'!J15))/4),"")</f>
        <v>67.5</v>
      </c>
      <c r="T16" s="200">
        <f>IFERROR((SUM(max('CE-FIH&amp;R-3146'!K15,'CE-FIH&amp;R-3146'!L15),max('CE-FIH&amp;R-3146'!M15,'CE-FIH&amp;R-3146'!N15),max('CE-FIH&amp;R-3146'!O15,'CE-FIH&amp;R-3146'!P15),max('CE-FIH&amp;R-3146'!Q15,'CE-FIH&amp;R-3146'!R15))/4),"")</f>
        <v>68.5</v>
      </c>
      <c r="U16" s="200">
        <f t="shared" si="1"/>
        <v>69</v>
      </c>
      <c r="V16" s="200">
        <f t="shared" si="2"/>
        <v>69</v>
      </c>
      <c r="W16" s="255">
        <f t="shared" si="3"/>
        <v>68.5</v>
      </c>
    </row>
    <row r="17" ht="30.0" customHeight="1">
      <c r="A17" s="193">
        <v>13.0</v>
      </c>
      <c r="B17" s="128" t="str">
        <f>'3A 2025 - 2026 DATOS DEL ESTUDI'!B16</f>
        <v>Fernando José Díaz Fernández</v>
      </c>
      <c r="C17" s="495">
        <v>85.0</v>
      </c>
      <c r="D17" s="493"/>
      <c r="E17" s="328">
        <v>87.0</v>
      </c>
      <c r="F17" s="67"/>
      <c r="G17" s="327">
        <v>82.66666666666667</v>
      </c>
      <c r="H17" s="67"/>
      <c r="I17" s="67"/>
      <c r="J17" s="67"/>
      <c r="K17" s="498">
        <v>80.0</v>
      </c>
      <c r="L17" s="67"/>
      <c r="M17" s="328">
        <v>88.0</v>
      </c>
      <c r="N17" s="67"/>
      <c r="O17" s="327">
        <v>80.0</v>
      </c>
      <c r="P17" s="67"/>
      <c r="Q17" s="67"/>
      <c r="R17" s="67"/>
      <c r="S17" s="200">
        <f>IFERROR((SUM(max('CE-FIH&amp;R-3146'!C16,'CE-FIH&amp;R-3146'!D16),max('CE-FIH&amp;R-3146'!E16,'CE-FIH&amp;R-3146'!F16),max('CE-FIH&amp;R-3146'!G16,'CE-FIH&amp;R-3146'!H16),max('CE-FIH&amp;R-3146'!I16,'CE-FIH&amp;R-3146'!J16))/4),"")</f>
        <v>61.5</v>
      </c>
      <c r="T17" s="200">
        <f>IFERROR((SUM(max('CE-FIH&amp;R-3146'!K16,'CE-FIH&amp;R-3146'!L16),max('CE-FIH&amp;R-3146'!M16,'CE-FIH&amp;R-3146'!N16),max('CE-FIH&amp;R-3146'!O16,'CE-FIH&amp;R-3146'!P16),max('CE-FIH&amp;R-3146'!Q16,'CE-FIH&amp;R-3146'!R16))/4),"")</f>
        <v>63.5</v>
      </c>
      <c r="U17" s="200">
        <f t="shared" si="1"/>
        <v>62</v>
      </c>
      <c r="V17" s="200">
        <f t="shared" si="2"/>
        <v>63.66666667</v>
      </c>
      <c r="W17" s="255">
        <f t="shared" si="3"/>
        <v>62.66666667</v>
      </c>
    </row>
    <row r="18" ht="30.0" customHeight="1">
      <c r="A18" s="193">
        <v>14.0</v>
      </c>
      <c r="B18" s="128" t="str">
        <f>'3A 2025 - 2026 DATOS DEL ESTUDI'!B17</f>
        <v>Scarlett  Espinal Estéves</v>
      </c>
      <c r="C18" s="494">
        <v>81.0</v>
      </c>
      <c r="D18" s="493"/>
      <c r="E18" s="328">
        <v>58.0</v>
      </c>
      <c r="F18" s="67">
        <v>58.0</v>
      </c>
      <c r="G18" s="327">
        <v>59.0</v>
      </c>
      <c r="H18" s="67"/>
      <c r="I18" s="67"/>
      <c r="J18" s="67"/>
      <c r="K18" s="499">
        <v>79.0</v>
      </c>
      <c r="L18" s="67"/>
      <c r="M18" s="328">
        <v>74.0</v>
      </c>
      <c r="N18" s="67"/>
      <c r="O18" s="327">
        <v>55.0</v>
      </c>
      <c r="P18" s="67"/>
      <c r="Q18" s="67"/>
      <c r="R18" s="67"/>
      <c r="S18" s="200">
        <f>IFERROR((SUM(max('CE-FIH&amp;R-3146'!C17,'CE-FIH&amp;R-3146'!D17),max('CE-FIH&amp;R-3146'!E17,'CE-FIH&amp;R-3146'!F17),max('CE-FIH&amp;R-3146'!G17,'CE-FIH&amp;R-3146'!H17),max('CE-FIH&amp;R-3146'!I17,'CE-FIH&amp;R-3146'!J17))/4),"")</f>
        <v>48.25</v>
      </c>
      <c r="T18" s="200">
        <f>IFERROR((SUM(max('CE-FIH&amp;R-3146'!K17,'CE-FIH&amp;R-3146'!L17),max('CE-FIH&amp;R-3146'!M17,'CE-FIH&amp;R-3146'!N17),max('CE-FIH&amp;R-3146'!O17,'CE-FIH&amp;R-3146'!P17),max('CE-FIH&amp;R-3146'!Q17,'CE-FIH&amp;R-3146'!R17))/4),"")</f>
        <v>45.5</v>
      </c>
      <c r="U18" s="200">
        <f t="shared" si="1"/>
        <v>52</v>
      </c>
      <c r="V18" s="200">
        <f t="shared" si="2"/>
        <v>49.5</v>
      </c>
      <c r="W18" s="255">
        <f t="shared" si="3"/>
        <v>48.8125</v>
      </c>
    </row>
    <row r="19" ht="30.0" customHeight="1">
      <c r="A19" s="193">
        <v>15.0</v>
      </c>
      <c r="B19" s="128" t="str">
        <f>'3A 2025 - 2026 DATOS DEL ESTUDI'!B18</f>
        <v>José Manuel Estrella</v>
      </c>
      <c r="C19" s="495">
        <v>55.0</v>
      </c>
      <c r="D19" s="493">
        <v>55.0</v>
      </c>
      <c r="E19" s="328">
        <v>72.0</v>
      </c>
      <c r="F19" s="67"/>
      <c r="G19" s="327">
        <v>61.0</v>
      </c>
      <c r="H19" s="67"/>
      <c r="I19" s="67"/>
      <c r="J19" s="67"/>
      <c r="K19" s="497">
        <v>77.0</v>
      </c>
      <c r="L19" s="67"/>
      <c r="M19" s="328">
        <v>75.0</v>
      </c>
      <c r="N19" s="67"/>
      <c r="O19" s="327">
        <v>78.0</v>
      </c>
      <c r="P19" s="67"/>
      <c r="Q19" s="67"/>
      <c r="R19" s="67"/>
      <c r="S19" s="200">
        <f>IFERROR((SUM(max('CE-FIH&amp;R-3146'!C18,'CE-FIH&amp;R-3146'!D18),max('CE-FIH&amp;R-3146'!E18,'CE-FIH&amp;R-3146'!F18),max('CE-FIH&amp;R-3146'!G18,'CE-FIH&amp;R-3146'!H18),max('CE-FIH&amp;R-3146'!I18,'CE-FIH&amp;R-3146'!J18))/4),"")</f>
        <v>51</v>
      </c>
      <c r="T19" s="200">
        <f>IFERROR((SUM(max('CE-FIH&amp;R-3146'!K18,'CE-FIH&amp;R-3146'!L18),max('CE-FIH&amp;R-3146'!M18,'CE-FIH&amp;R-3146'!N18),max('CE-FIH&amp;R-3146'!O18,'CE-FIH&amp;R-3146'!P18),max('CE-FIH&amp;R-3146'!Q18,'CE-FIH&amp;R-3146'!R18))/4),"")</f>
        <v>53.75</v>
      </c>
      <c r="U19" s="200">
        <f t="shared" si="1"/>
        <v>57.5</v>
      </c>
      <c r="V19" s="200">
        <f t="shared" si="2"/>
        <v>47</v>
      </c>
      <c r="W19" s="255">
        <f t="shared" si="3"/>
        <v>52.3125</v>
      </c>
    </row>
    <row r="20" ht="30.0" customHeight="1">
      <c r="A20" s="193">
        <v>16.0</v>
      </c>
      <c r="B20" s="128" t="str">
        <f>'3A 2025 - 2026 DATOS DEL ESTUDI'!B19</f>
        <v>Misael Starberk Ferreras Pérez</v>
      </c>
      <c r="C20" s="494">
        <v>81.0</v>
      </c>
      <c r="D20" s="493"/>
      <c r="E20" s="328">
        <v>76.0</v>
      </c>
      <c r="F20" s="67"/>
      <c r="G20" s="327">
        <v>78.0</v>
      </c>
      <c r="H20" s="67"/>
      <c r="I20" s="67"/>
      <c r="J20" s="67"/>
      <c r="K20" s="499">
        <v>86.0</v>
      </c>
      <c r="L20" s="67"/>
      <c r="M20" s="328">
        <v>74.0</v>
      </c>
      <c r="N20" s="67"/>
      <c r="O20" s="327">
        <v>80.0</v>
      </c>
      <c r="P20" s="67"/>
      <c r="Q20" s="67"/>
      <c r="R20" s="67"/>
      <c r="S20" s="200">
        <f>IFERROR((SUM(max('CE-FIH&amp;R-3146'!C19,'CE-FIH&amp;R-3146'!D19),max('CE-FIH&amp;R-3146'!E19,'CE-FIH&amp;R-3146'!F19),max('CE-FIH&amp;R-3146'!G19,'CE-FIH&amp;R-3146'!H19),max('CE-FIH&amp;R-3146'!I19,'CE-FIH&amp;R-3146'!J19))/4),"")</f>
        <v>60</v>
      </c>
      <c r="T20" s="200">
        <f>IFERROR((SUM(max('CE-FIH&amp;R-3146'!K19,'CE-FIH&amp;R-3146'!L19),max('CE-FIH&amp;R-3146'!M19,'CE-FIH&amp;R-3146'!N19),max('CE-FIH&amp;R-3146'!O19,'CE-FIH&amp;R-3146'!P19),max('CE-FIH&amp;R-3146'!Q19,'CE-FIH&amp;R-3146'!R19))/4),"")</f>
        <v>60.5</v>
      </c>
      <c r="U20" s="200">
        <f t="shared" si="1"/>
        <v>60</v>
      </c>
      <c r="V20" s="200">
        <f t="shared" si="2"/>
        <v>58.75</v>
      </c>
      <c r="W20" s="255">
        <f t="shared" si="3"/>
        <v>59.8125</v>
      </c>
    </row>
    <row r="21" ht="30.0" customHeight="1">
      <c r="A21" s="193">
        <v>17.0</v>
      </c>
      <c r="B21" s="128" t="str">
        <f>'3A 2025 - 2026 DATOS DEL ESTUDI'!B20</f>
        <v>Ruth Esther Fernández Rodríguez</v>
      </c>
      <c r="C21" s="494">
        <v>89.0</v>
      </c>
      <c r="D21" s="493"/>
      <c r="E21" s="328">
        <v>91.0</v>
      </c>
      <c r="F21" s="67"/>
      <c r="G21" s="327">
        <v>76.0</v>
      </c>
      <c r="H21" s="67"/>
      <c r="I21" s="67"/>
      <c r="J21" s="67"/>
      <c r="K21" s="499">
        <v>90.0</v>
      </c>
      <c r="L21" s="67"/>
      <c r="M21" s="328">
        <v>90.0</v>
      </c>
      <c r="N21" s="67"/>
      <c r="O21" s="327">
        <v>59.0</v>
      </c>
      <c r="P21" s="67"/>
      <c r="Q21" s="67"/>
      <c r="R21" s="67"/>
      <c r="S21" s="200">
        <f>IFERROR((SUM(max('CE-FIH&amp;R-3146'!C20,'CE-FIH&amp;R-3146'!D20),max('CE-FIH&amp;R-3146'!E20,'CE-FIH&amp;R-3146'!F20),max('CE-FIH&amp;R-3146'!G20,'CE-FIH&amp;R-3146'!H20),max('CE-FIH&amp;R-3146'!I20,'CE-FIH&amp;R-3146'!J20))/4),"")</f>
        <v>65</v>
      </c>
      <c r="T21" s="200">
        <f>IFERROR((SUM(max('CE-FIH&amp;R-3146'!K20,'CE-FIH&amp;R-3146'!L20),max('CE-FIH&amp;R-3146'!M20,'CE-FIH&amp;R-3146'!N20),max('CE-FIH&amp;R-3146'!O20,'CE-FIH&amp;R-3146'!P20),max('CE-FIH&amp;R-3146'!Q20,'CE-FIH&amp;R-3146'!R20))/4),"")</f>
        <v>59</v>
      </c>
      <c r="U21" s="200">
        <f t="shared" si="1"/>
        <v>59.75</v>
      </c>
      <c r="V21" s="200">
        <f t="shared" si="2"/>
        <v>64</v>
      </c>
      <c r="W21" s="255">
        <f t="shared" si="3"/>
        <v>61.9375</v>
      </c>
    </row>
    <row r="22" ht="30.0" customHeight="1">
      <c r="A22" s="193">
        <v>18.0</v>
      </c>
      <c r="B22" s="128" t="str">
        <f>'3A 2025 - 2026 DATOS DEL ESTUDI'!B21</f>
        <v>Discairy  Filpo Estrella</v>
      </c>
      <c r="C22" s="494">
        <v>84.0</v>
      </c>
      <c r="D22" s="493"/>
      <c r="E22" s="328">
        <v>88.0</v>
      </c>
      <c r="F22" s="67"/>
      <c r="G22" s="327">
        <v>80.0</v>
      </c>
      <c r="H22" s="67"/>
      <c r="I22" s="67"/>
      <c r="J22" s="67"/>
      <c r="K22" s="499">
        <v>85.0</v>
      </c>
      <c r="L22" s="67"/>
      <c r="M22" s="328">
        <v>91.0</v>
      </c>
      <c r="N22" s="67"/>
      <c r="O22" s="327">
        <v>72.0</v>
      </c>
      <c r="P22" s="67"/>
      <c r="Q22" s="67"/>
      <c r="R22" s="67"/>
      <c r="S22" s="200">
        <f>IFERROR((SUM(max('CE-FIH&amp;R-3146'!C21,'CE-FIH&amp;R-3146'!D21),max('CE-FIH&amp;R-3146'!E21,'CE-FIH&amp;R-3146'!F21),max('CE-FIH&amp;R-3146'!G21,'CE-FIH&amp;R-3146'!H21),max('CE-FIH&amp;R-3146'!I21,'CE-FIH&amp;R-3146'!J21))/4),"")</f>
        <v>59.75</v>
      </c>
      <c r="T22" s="200">
        <f>IFERROR((SUM(max('CE-FIH&amp;R-3146'!K21,'CE-FIH&amp;R-3146'!L21),max('CE-FIH&amp;R-3146'!M21,'CE-FIH&amp;R-3146'!N21),max('CE-FIH&amp;R-3146'!O21,'CE-FIH&amp;R-3146'!P21),max('CE-FIH&amp;R-3146'!Q21,'CE-FIH&amp;R-3146'!R21))/4),"")</f>
        <v>59</v>
      </c>
      <c r="U22" s="200">
        <f t="shared" si="1"/>
        <v>62</v>
      </c>
      <c r="V22" s="200">
        <f t="shared" si="2"/>
        <v>63</v>
      </c>
      <c r="W22" s="255">
        <f t="shared" si="3"/>
        <v>60.9375</v>
      </c>
    </row>
    <row r="23" ht="30.0" customHeight="1">
      <c r="A23" s="193">
        <v>19.0</v>
      </c>
      <c r="B23" s="128" t="str">
        <f>'3A 2025 - 2026 DATOS DEL ESTUDI'!B22</f>
        <v>Alexis Enmanuel Gil  Sánchez</v>
      </c>
      <c r="C23" s="494">
        <v>74.0</v>
      </c>
      <c r="D23" s="493"/>
      <c r="E23" s="328">
        <v>56.0</v>
      </c>
      <c r="F23" s="67">
        <v>66.0</v>
      </c>
      <c r="G23" s="327">
        <v>59.0</v>
      </c>
      <c r="H23" s="67"/>
      <c r="I23" s="67"/>
      <c r="J23" s="67"/>
      <c r="K23" s="499">
        <v>81.0</v>
      </c>
      <c r="L23" s="67"/>
      <c r="M23" s="328">
        <v>51.0</v>
      </c>
      <c r="N23" s="67">
        <v>61.0</v>
      </c>
      <c r="O23" s="327">
        <v>58.0</v>
      </c>
      <c r="P23" s="67"/>
      <c r="Q23" s="67"/>
      <c r="R23" s="67"/>
      <c r="S23" s="200">
        <f>IFERROR((SUM(max('CE-FIH&amp;R-3146'!C22,'CE-FIH&amp;R-3146'!D22),max('CE-FIH&amp;R-3146'!E22,'CE-FIH&amp;R-3146'!F22),max('CE-FIH&amp;R-3146'!G22,'CE-FIH&amp;R-3146'!H22),max('CE-FIH&amp;R-3146'!I22,'CE-FIH&amp;R-3146'!J22))/4),"")</f>
        <v>48.5</v>
      </c>
      <c r="T23" s="200">
        <f>IFERROR((SUM(max('CE-FIH&amp;R-3146'!K22,'CE-FIH&amp;R-3146'!L22),max('CE-FIH&amp;R-3146'!M22,'CE-FIH&amp;R-3146'!N22),max('CE-FIH&amp;R-3146'!O22,'CE-FIH&amp;R-3146'!P22),max('CE-FIH&amp;R-3146'!Q22,'CE-FIH&amp;R-3146'!R22))/4),"")</f>
        <v>54.25</v>
      </c>
      <c r="U23" s="200">
        <f t="shared" si="1"/>
        <v>50</v>
      </c>
      <c r="V23" s="200">
        <f t="shared" si="2"/>
        <v>49.75</v>
      </c>
      <c r="W23" s="255">
        <f t="shared" si="3"/>
        <v>50.625</v>
      </c>
    </row>
    <row r="24" ht="30.0" customHeight="1">
      <c r="A24" s="193">
        <v>20.0</v>
      </c>
      <c r="B24" s="128" t="str">
        <f>'3A 2025 - 2026 DATOS DEL ESTUDI'!B23</f>
        <v>Ayendy Jesús Guzmán</v>
      </c>
      <c r="C24" s="495">
        <v>55.0</v>
      </c>
      <c r="D24" s="493">
        <v>55.0</v>
      </c>
      <c r="E24" s="328">
        <v>58.0</v>
      </c>
      <c r="F24" s="67">
        <v>67.0</v>
      </c>
      <c r="G24" s="327">
        <v>43.0</v>
      </c>
      <c r="H24" s="67"/>
      <c r="I24" s="67"/>
      <c r="J24" s="67"/>
      <c r="K24" s="499">
        <v>76.0</v>
      </c>
      <c r="L24" s="67"/>
      <c r="M24" s="328">
        <v>51.0</v>
      </c>
      <c r="N24" s="67">
        <v>61.0</v>
      </c>
      <c r="O24" s="327">
        <v>76.0</v>
      </c>
      <c r="P24" s="67"/>
      <c r="Q24" s="67"/>
      <c r="R24" s="67"/>
      <c r="S24" s="200">
        <f>IFERROR((SUM(max('CE-FIH&amp;R-3146'!C23,'CE-FIH&amp;R-3146'!D23),max('CE-FIH&amp;R-3146'!E23,'CE-FIH&amp;R-3146'!F23),max('CE-FIH&amp;R-3146'!G23,'CE-FIH&amp;R-3146'!H23),max('CE-FIH&amp;R-3146'!I23,'CE-FIH&amp;R-3146'!J23))/4),"")</f>
        <v>46.75</v>
      </c>
      <c r="T24" s="200">
        <f>IFERROR((SUM(max('CE-FIH&amp;R-3146'!K23,'CE-FIH&amp;R-3146'!L23),max('CE-FIH&amp;R-3146'!M23,'CE-FIH&amp;R-3146'!N23),max('CE-FIH&amp;R-3146'!O23,'CE-FIH&amp;R-3146'!P23),max('CE-FIH&amp;R-3146'!Q23,'CE-FIH&amp;R-3146'!R23))/4),"")</f>
        <v>49.75</v>
      </c>
      <c r="U24" s="200">
        <f t="shared" si="1"/>
        <v>53.25</v>
      </c>
      <c r="V24" s="200">
        <f t="shared" si="2"/>
        <v>41.25</v>
      </c>
      <c r="W24" s="255">
        <f t="shared" si="3"/>
        <v>47.75</v>
      </c>
    </row>
    <row r="25" ht="30.0" customHeight="1">
      <c r="A25" s="193">
        <v>21.0</v>
      </c>
      <c r="B25" s="128" t="str">
        <f>'3A 2025 - 2026 DATOS DEL ESTUDI'!B24</f>
        <v>Yassir  Hernández Disla</v>
      </c>
      <c r="C25" s="494">
        <v>87.0</v>
      </c>
      <c r="D25" s="493"/>
      <c r="E25" s="328">
        <v>89.0</v>
      </c>
      <c r="F25" s="67"/>
      <c r="G25" s="327">
        <v>82.66666666666667</v>
      </c>
      <c r="H25" s="67"/>
      <c r="I25" s="67"/>
      <c r="J25" s="67"/>
      <c r="K25" s="499">
        <v>80.0</v>
      </c>
      <c r="L25" s="67"/>
      <c r="M25" s="328">
        <v>90.0</v>
      </c>
      <c r="N25" s="67"/>
      <c r="O25" s="327">
        <v>80.0</v>
      </c>
      <c r="P25" s="67"/>
      <c r="Q25" s="67"/>
      <c r="R25" s="67"/>
      <c r="S25" s="200">
        <f>IFERROR((SUM(max('CE-FIH&amp;R-3146'!C24,'CE-FIH&amp;R-3146'!D24),max('CE-FIH&amp;R-3146'!E24,'CE-FIH&amp;R-3146'!F24),max('CE-FIH&amp;R-3146'!G24,'CE-FIH&amp;R-3146'!H24),max('CE-FIH&amp;R-3146'!I24,'CE-FIH&amp;R-3146'!J24))/4),"")</f>
        <v>61</v>
      </c>
      <c r="T25" s="200">
        <f>IFERROR((SUM(max('CE-FIH&amp;R-3146'!K24,'CE-FIH&amp;R-3146'!L24),max('CE-FIH&amp;R-3146'!M24,'CE-FIH&amp;R-3146'!N24),max('CE-FIH&amp;R-3146'!O24,'CE-FIH&amp;R-3146'!P24),max('CE-FIH&amp;R-3146'!Q24,'CE-FIH&amp;R-3146'!R24))/4),"")</f>
        <v>62</v>
      </c>
      <c r="U25" s="200">
        <f t="shared" si="1"/>
        <v>62.5</v>
      </c>
      <c r="V25" s="200">
        <f t="shared" si="2"/>
        <v>64.66666667</v>
      </c>
      <c r="W25" s="255">
        <f t="shared" si="3"/>
        <v>62.54166667</v>
      </c>
    </row>
    <row r="26" ht="30.0" customHeight="1">
      <c r="A26" s="193">
        <v>22.0</v>
      </c>
      <c r="B26" s="128" t="str">
        <f>'3A 2025 - 2026 DATOS DEL ESTUDI'!B25</f>
        <v>Yadiel  Jiménez Betances</v>
      </c>
      <c r="C26" s="494">
        <v>89.0</v>
      </c>
      <c r="D26" s="493"/>
      <c r="E26" s="328">
        <v>88.0</v>
      </c>
      <c r="F26" s="67"/>
      <c r="G26" s="327">
        <v>87.0</v>
      </c>
      <c r="H26" s="67"/>
      <c r="I26" s="67"/>
      <c r="J26" s="67"/>
      <c r="K26" s="500">
        <v>89.0</v>
      </c>
      <c r="L26" s="67"/>
      <c r="M26" s="328">
        <v>83.0</v>
      </c>
      <c r="N26" s="67"/>
      <c r="O26" s="327">
        <v>84.0</v>
      </c>
      <c r="P26" s="67"/>
      <c r="Q26" s="67"/>
      <c r="R26" s="67"/>
      <c r="S26" s="200">
        <f>IFERROR((SUM(max('CE-FIH&amp;R-3146'!C25,'CE-FIH&amp;R-3146'!D25),max('CE-FIH&amp;R-3146'!E25,'CE-FIH&amp;R-3146'!F25),max('CE-FIH&amp;R-3146'!G25,'CE-FIH&amp;R-3146'!H25),max('CE-FIH&amp;R-3146'!I25,'CE-FIH&amp;R-3146'!J25))/4),"")</f>
        <v>61.75</v>
      </c>
      <c r="T26" s="200">
        <f>IFERROR((SUM(max('CE-FIH&amp;R-3146'!K25,'CE-FIH&amp;R-3146'!L25),max('CE-FIH&amp;R-3146'!M25,'CE-FIH&amp;R-3146'!N25),max('CE-FIH&amp;R-3146'!O25,'CE-FIH&amp;R-3146'!P25),max('CE-FIH&amp;R-3146'!Q25,'CE-FIH&amp;R-3146'!R25))/4),"")</f>
        <v>63.25</v>
      </c>
      <c r="U26" s="200">
        <f t="shared" si="1"/>
        <v>64</v>
      </c>
      <c r="V26" s="200">
        <f t="shared" si="2"/>
        <v>66</v>
      </c>
      <c r="W26" s="255">
        <f t="shared" si="3"/>
        <v>63.75</v>
      </c>
    </row>
    <row r="27" ht="30.0" customHeight="1">
      <c r="A27" s="193">
        <v>23.0</v>
      </c>
      <c r="B27" s="128" t="str">
        <f>'3A 2025 - 2026 DATOS DEL ESTUDI'!B26</f>
        <v>Yamel  Mella Aquino</v>
      </c>
      <c r="C27" s="494">
        <v>87.0</v>
      </c>
      <c r="D27" s="493"/>
      <c r="E27" s="328">
        <v>84.0</v>
      </c>
      <c r="F27" s="67"/>
      <c r="G27" s="327">
        <v>86.66666666666667</v>
      </c>
      <c r="H27" s="67"/>
      <c r="I27" s="67"/>
      <c r="J27" s="67"/>
      <c r="K27" s="500">
        <v>88.0</v>
      </c>
      <c r="L27" s="67"/>
      <c r="M27" s="328">
        <v>86.0</v>
      </c>
      <c r="N27" s="67"/>
      <c r="O27" s="327">
        <v>88.0</v>
      </c>
      <c r="P27" s="67"/>
      <c r="Q27" s="67"/>
      <c r="R27" s="67"/>
      <c r="S27" s="200">
        <f>IFERROR((SUM(max('CE-FIH&amp;R-3146'!C26,'CE-FIH&amp;R-3146'!D26),max('CE-FIH&amp;R-3146'!E26,'CE-FIH&amp;R-3146'!F26),max('CE-FIH&amp;R-3146'!G26,'CE-FIH&amp;R-3146'!H26),max('CE-FIH&amp;R-3146'!I26,'CE-FIH&amp;R-3146'!J26))/4),"")</f>
        <v>66.75</v>
      </c>
      <c r="T27" s="200">
        <f>IFERROR((SUM(max('CE-FIH&amp;R-3146'!K26,'CE-FIH&amp;R-3146'!L26),max('CE-FIH&amp;R-3146'!M26,'CE-FIH&amp;R-3146'!N26),max('CE-FIH&amp;R-3146'!O26,'CE-FIH&amp;R-3146'!P26),max('CE-FIH&amp;R-3146'!Q26,'CE-FIH&amp;R-3146'!R26))/4),"")</f>
        <v>62</v>
      </c>
      <c r="U27" s="200">
        <f t="shared" si="1"/>
        <v>65.5</v>
      </c>
      <c r="V27" s="200">
        <f t="shared" si="2"/>
        <v>64.41666667</v>
      </c>
      <c r="W27" s="255">
        <f t="shared" si="3"/>
        <v>64.66666667</v>
      </c>
    </row>
    <row r="28" ht="30.0" customHeight="1">
      <c r="A28" s="193">
        <v>24.0</v>
      </c>
      <c r="B28" s="128" t="str">
        <f>'3A 2025 - 2026 DATOS DEL ESTUDI'!B27</f>
        <v>Sariely Del Carmen Mena Chávez</v>
      </c>
      <c r="C28" s="494">
        <v>80.0</v>
      </c>
      <c r="D28" s="493"/>
      <c r="E28" s="328">
        <v>81.0</v>
      </c>
      <c r="F28" s="67"/>
      <c r="G28" s="327">
        <v>78.0</v>
      </c>
      <c r="H28" s="67"/>
      <c r="I28" s="67"/>
      <c r="J28" s="67"/>
      <c r="K28" s="500">
        <v>86.0</v>
      </c>
      <c r="L28" s="67"/>
      <c r="M28" s="328">
        <v>82.0</v>
      </c>
      <c r="N28" s="67"/>
      <c r="O28" s="327">
        <v>58.0</v>
      </c>
      <c r="P28" s="67"/>
      <c r="Q28" s="67"/>
      <c r="R28" s="67"/>
      <c r="S28" s="200">
        <f>IFERROR((SUM(max('CE-FIH&amp;R-3146'!C27,'CE-FIH&amp;R-3146'!D27),max('CE-FIH&amp;R-3146'!E27,'CE-FIH&amp;R-3146'!F27),max('CE-FIH&amp;R-3146'!G27,'CE-FIH&amp;R-3146'!H27),max('CE-FIH&amp;R-3146'!I27,'CE-FIH&amp;R-3146'!J27))/4),"")</f>
        <v>58.5</v>
      </c>
      <c r="T28" s="200">
        <f>IFERROR((SUM(max('CE-FIH&amp;R-3146'!K27,'CE-FIH&amp;R-3146'!L27),max('CE-FIH&amp;R-3146'!M27,'CE-FIH&amp;R-3146'!N27),max('CE-FIH&amp;R-3146'!O27,'CE-FIH&amp;R-3146'!P27),max('CE-FIH&amp;R-3146'!Q27,'CE-FIH&amp;R-3146'!R27))/4),"")</f>
        <v>61.25</v>
      </c>
      <c r="U28" s="200">
        <f t="shared" si="1"/>
        <v>56.5</v>
      </c>
      <c r="V28" s="200">
        <f t="shared" si="2"/>
        <v>59.75</v>
      </c>
      <c r="W28" s="255">
        <f t="shared" si="3"/>
        <v>59</v>
      </c>
    </row>
    <row r="29" ht="30.0" customHeight="1">
      <c r="A29" s="193">
        <v>25.0</v>
      </c>
      <c r="B29" s="128" t="str">
        <f>'3A 2025 - 2026 DATOS DEL ESTUDI'!B28</f>
        <v>David Carmelo Navas Fernández</v>
      </c>
      <c r="C29" s="494">
        <v>89.0</v>
      </c>
      <c r="D29" s="493"/>
      <c r="E29" s="328">
        <v>86.0</v>
      </c>
      <c r="F29" s="67"/>
      <c r="G29" s="327">
        <v>91.0</v>
      </c>
      <c r="H29" s="67"/>
      <c r="I29" s="67"/>
      <c r="J29" s="67"/>
      <c r="K29" s="500">
        <v>86.0</v>
      </c>
      <c r="L29" s="67"/>
      <c r="M29" s="328">
        <v>84.0</v>
      </c>
      <c r="N29" s="67"/>
      <c r="O29" s="327">
        <v>88.0</v>
      </c>
      <c r="P29" s="67"/>
      <c r="Q29" s="67"/>
      <c r="R29" s="67"/>
      <c r="S29" s="200">
        <f>IFERROR((SUM(max('CE-FIH&amp;R-3146'!C28,'CE-FIH&amp;R-3146'!D28),max('CE-FIH&amp;R-3146'!E28,'CE-FIH&amp;R-3146'!F28),max('CE-FIH&amp;R-3146'!G28,'CE-FIH&amp;R-3146'!H28),max('CE-FIH&amp;R-3146'!I28,'CE-FIH&amp;R-3146'!J28))/4),"")</f>
        <v>62.5</v>
      </c>
      <c r="T29" s="200">
        <f>IFERROR((SUM(max('CE-FIH&amp;R-3146'!K28,'CE-FIH&amp;R-3146'!L28),max('CE-FIH&amp;R-3146'!M28,'CE-FIH&amp;R-3146'!N28),max('CE-FIH&amp;R-3146'!O28,'CE-FIH&amp;R-3146'!P28),max('CE-FIH&amp;R-3146'!Q28,'CE-FIH&amp;R-3146'!R28))/4),"")</f>
        <v>63.75</v>
      </c>
      <c r="U29" s="200">
        <f t="shared" si="1"/>
        <v>64.5</v>
      </c>
      <c r="V29" s="200">
        <f t="shared" si="2"/>
        <v>66.5</v>
      </c>
      <c r="W29" s="255">
        <f t="shared" si="3"/>
        <v>64.3125</v>
      </c>
    </row>
    <row r="30" ht="30.0" customHeight="1">
      <c r="A30" s="193">
        <v>26.0</v>
      </c>
      <c r="B30" s="128" t="str">
        <f>'3A 2025 - 2026 DATOS DEL ESTUDI'!B29</f>
        <v>Andriw Jelier Ortiz Rodríguez</v>
      </c>
      <c r="C30" s="494">
        <v>74.0</v>
      </c>
      <c r="D30" s="493"/>
      <c r="E30" s="328">
        <v>74.0</v>
      </c>
      <c r="F30" s="67"/>
      <c r="G30" s="327">
        <v>77.33333333333333</v>
      </c>
      <c r="H30" s="67"/>
      <c r="I30" s="67"/>
      <c r="J30" s="67"/>
      <c r="K30" s="501">
        <v>86.0</v>
      </c>
      <c r="L30" s="67"/>
      <c r="M30" s="328">
        <v>84.0</v>
      </c>
      <c r="N30" s="67"/>
      <c r="O30" s="327">
        <v>88.0</v>
      </c>
      <c r="P30" s="67"/>
      <c r="Q30" s="67"/>
      <c r="R30" s="67"/>
      <c r="S30" s="200">
        <f>IFERROR((SUM(max('CE-FIH&amp;R-3146'!C29,'CE-FIH&amp;R-3146'!D29),max('CE-FIH&amp;R-3146'!E29,'CE-FIH&amp;R-3146'!F29),max('CE-FIH&amp;R-3146'!G29,'CE-FIH&amp;R-3146'!H29),max('CE-FIH&amp;R-3146'!I29,'CE-FIH&amp;R-3146'!J29))/4),"")</f>
        <v>61.25</v>
      </c>
      <c r="T30" s="200">
        <f>IFERROR((SUM(max('CE-FIH&amp;R-3146'!K29,'CE-FIH&amp;R-3146'!L29),max('CE-FIH&amp;R-3146'!M29,'CE-FIH&amp;R-3146'!N29),max('CE-FIH&amp;R-3146'!O29,'CE-FIH&amp;R-3146'!P29),max('CE-FIH&amp;R-3146'!Q29,'CE-FIH&amp;R-3146'!R29))/4),"")</f>
        <v>59</v>
      </c>
      <c r="U30" s="200">
        <f t="shared" si="1"/>
        <v>64.5</v>
      </c>
      <c r="V30" s="200">
        <f t="shared" si="2"/>
        <v>56.33333333</v>
      </c>
      <c r="W30" s="255">
        <f t="shared" si="3"/>
        <v>60.27083333</v>
      </c>
    </row>
    <row r="31" ht="30.0" customHeight="1">
      <c r="A31" s="193">
        <v>27.0</v>
      </c>
      <c r="B31" s="128" t="str">
        <f>'3A 2025 - 2026 DATOS DEL ESTUDI'!B30</f>
        <v>Dashley Nicole Peña García</v>
      </c>
      <c r="C31" s="494">
        <v>83.0</v>
      </c>
      <c r="D31" s="493"/>
      <c r="E31" s="328">
        <v>88.0</v>
      </c>
      <c r="F31" s="67"/>
      <c r="G31" s="327">
        <v>84.0</v>
      </c>
      <c r="H31" s="67"/>
      <c r="I31" s="67"/>
      <c r="J31" s="67"/>
      <c r="K31" s="500">
        <v>86.0</v>
      </c>
      <c r="L31" s="67"/>
      <c r="M31" s="328">
        <v>91.0</v>
      </c>
      <c r="N31" s="67"/>
      <c r="O31" s="327">
        <v>88.0</v>
      </c>
      <c r="P31" s="67"/>
      <c r="Q31" s="67"/>
      <c r="R31" s="67"/>
      <c r="S31" s="200">
        <f>IFERROR((SUM(max('CE-FIH&amp;R-3146'!C30,'CE-FIH&amp;R-3146'!D30),max('CE-FIH&amp;R-3146'!E30,'CE-FIH&amp;R-3146'!F30),max('CE-FIH&amp;R-3146'!G30,'CE-FIH&amp;R-3146'!H30),max('CE-FIH&amp;R-3146'!I30,'CE-FIH&amp;R-3146'!J30))/4),"")</f>
        <v>59.25</v>
      </c>
      <c r="T31" s="200">
        <f>IFERROR((SUM(max('CE-FIH&amp;R-3146'!K30,'CE-FIH&amp;R-3146'!L30),max('CE-FIH&amp;R-3146'!M30,'CE-FIH&amp;R-3146'!N30),max('CE-FIH&amp;R-3146'!O30,'CE-FIH&amp;R-3146'!P30),max('CE-FIH&amp;R-3146'!Q30,'CE-FIH&amp;R-3146'!R30))/4),"")</f>
        <v>61.5</v>
      </c>
      <c r="U31" s="200">
        <f t="shared" si="1"/>
        <v>66.25</v>
      </c>
      <c r="V31" s="200">
        <f t="shared" si="2"/>
        <v>63.75</v>
      </c>
      <c r="W31" s="255">
        <f t="shared" si="3"/>
        <v>62.6875</v>
      </c>
    </row>
    <row r="32" ht="30.0" customHeight="1">
      <c r="A32" s="193">
        <v>28.0</v>
      </c>
      <c r="B32" s="128" t="str">
        <f>'3A 2025 - 2026 DATOS DEL ESTUDI'!B31</f>
        <v>Yesly  Peña Muñoz</v>
      </c>
      <c r="C32" s="494">
        <v>96.0</v>
      </c>
      <c r="D32" s="493"/>
      <c r="E32" s="328">
        <v>91.0</v>
      </c>
      <c r="F32" s="67"/>
      <c r="G32" s="327">
        <v>93.0</v>
      </c>
      <c r="H32" s="67"/>
      <c r="I32" s="67"/>
      <c r="J32" s="67"/>
      <c r="K32" s="500">
        <v>94.0</v>
      </c>
      <c r="L32" s="67"/>
      <c r="M32" s="328">
        <v>97.0</v>
      </c>
      <c r="N32" s="67"/>
      <c r="O32" s="327">
        <v>92.0</v>
      </c>
      <c r="P32" s="67"/>
      <c r="Q32" s="67"/>
      <c r="R32" s="67"/>
      <c r="S32" s="200">
        <f>IFERROR((SUM(max('CE-FIH&amp;R-3146'!C31,'CE-FIH&amp;R-3146'!D31),max('CE-FIH&amp;R-3146'!E31,'CE-FIH&amp;R-3146'!F31),max('CE-FIH&amp;R-3146'!G31,'CE-FIH&amp;R-3146'!H31),max('CE-FIH&amp;R-3146'!I31,'CE-FIH&amp;R-3146'!J31))/4),"")</f>
        <v>71.5</v>
      </c>
      <c r="T32" s="200">
        <f>IFERROR((SUM(max('CE-FIH&amp;R-3146'!K31,'CE-FIH&amp;R-3146'!L31),max('CE-FIH&amp;R-3146'!M31,'CE-FIH&amp;R-3146'!N31),max('CE-FIH&amp;R-3146'!O31,'CE-FIH&amp;R-3146'!P31),max('CE-FIH&amp;R-3146'!Q31,'CE-FIH&amp;R-3146'!R31))/4),"")</f>
        <v>69.75</v>
      </c>
      <c r="U32" s="200">
        <f t="shared" si="1"/>
        <v>70.75</v>
      </c>
      <c r="V32" s="200">
        <f t="shared" si="2"/>
        <v>70</v>
      </c>
      <c r="W32" s="255">
        <f t="shared" si="3"/>
        <v>70.5</v>
      </c>
    </row>
    <row r="33" ht="30.0" customHeight="1">
      <c r="A33" s="193">
        <v>29.0</v>
      </c>
      <c r="B33" s="128" t="str">
        <f>'3A 2025 - 2026 DATOS DEL ESTUDI'!B32</f>
        <v>Wilbert  Peña Paulino</v>
      </c>
      <c r="C33" s="494">
        <v>80.0</v>
      </c>
      <c r="D33" s="493"/>
      <c r="E33" s="328">
        <v>88.0</v>
      </c>
      <c r="F33" s="67"/>
      <c r="G33" s="327">
        <v>82.66666666666667</v>
      </c>
      <c r="H33" s="67"/>
      <c r="I33" s="67"/>
      <c r="J33" s="67"/>
      <c r="K33" s="500">
        <v>86.0</v>
      </c>
      <c r="L33" s="67"/>
      <c r="M33" s="328">
        <v>86.0</v>
      </c>
      <c r="N33" s="67"/>
      <c r="O33" s="327">
        <v>84.0</v>
      </c>
      <c r="P33" s="67"/>
      <c r="Q33" s="67"/>
      <c r="R33" s="67"/>
      <c r="S33" s="200">
        <f>IFERROR((SUM(max('CE-FIH&amp;R-3146'!C32,'CE-FIH&amp;R-3146'!D32),max('CE-FIH&amp;R-3146'!E32,'CE-FIH&amp;R-3146'!F32),max('CE-FIH&amp;R-3146'!G32,'CE-FIH&amp;R-3146'!H32),max('CE-FIH&amp;R-3146'!I32,'CE-FIH&amp;R-3146'!J32))/4),"")</f>
        <v>60.5</v>
      </c>
      <c r="T33" s="200">
        <f>IFERROR((SUM(max('CE-FIH&amp;R-3146'!K32,'CE-FIH&amp;R-3146'!L32),max('CE-FIH&amp;R-3146'!M32,'CE-FIH&amp;R-3146'!N32),max('CE-FIH&amp;R-3146'!O32,'CE-FIH&amp;R-3146'!P32),max('CE-FIH&amp;R-3146'!Q32,'CE-FIH&amp;R-3146'!R32))/4),"")</f>
        <v>59.5</v>
      </c>
      <c r="U33" s="200">
        <f t="shared" si="1"/>
        <v>64</v>
      </c>
      <c r="V33" s="200">
        <f t="shared" si="2"/>
        <v>62.66666667</v>
      </c>
      <c r="W33" s="255">
        <f t="shared" si="3"/>
        <v>61.66666667</v>
      </c>
    </row>
    <row r="34" ht="30.0" customHeight="1">
      <c r="A34" s="193">
        <v>30.0</v>
      </c>
      <c r="B34" s="128" t="str">
        <f>'3A 2025 - 2026 DATOS DEL ESTUDI'!B33</f>
        <v>Yonayry  Peña Santos</v>
      </c>
      <c r="C34" s="494">
        <v>78.0</v>
      </c>
      <c r="D34" s="493"/>
      <c r="E34" s="328">
        <v>86.0</v>
      </c>
      <c r="F34" s="67"/>
      <c r="G34" s="327">
        <v>83.0</v>
      </c>
      <c r="H34" s="67"/>
      <c r="I34" s="67"/>
      <c r="J34" s="67"/>
      <c r="K34" s="500">
        <v>84.0</v>
      </c>
      <c r="L34" s="67"/>
      <c r="M34" s="328">
        <v>77.0</v>
      </c>
      <c r="N34" s="67"/>
      <c r="O34" s="327">
        <v>88.0</v>
      </c>
      <c r="P34" s="67"/>
      <c r="Q34" s="67"/>
      <c r="R34" s="67"/>
      <c r="S34" s="200">
        <f>IFERROR((SUM(max('CE-FIH&amp;R-3146'!C33,'CE-FIH&amp;R-3146'!D33),max('CE-FIH&amp;R-3146'!E33,'CE-FIH&amp;R-3146'!F33),max('CE-FIH&amp;R-3146'!G33,'CE-FIH&amp;R-3146'!H33),max('CE-FIH&amp;R-3146'!I33,'CE-FIH&amp;R-3146'!J33))/4),"")</f>
        <v>57</v>
      </c>
      <c r="T34" s="200">
        <f>IFERROR((SUM(max('CE-FIH&amp;R-3146'!K33,'CE-FIH&amp;R-3146'!L33),max('CE-FIH&amp;R-3146'!M33,'CE-FIH&amp;R-3146'!N33),max('CE-FIH&amp;R-3146'!O33,'CE-FIH&amp;R-3146'!P33),max('CE-FIH&amp;R-3146'!Q33,'CE-FIH&amp;R-3146'!R33))/4),"")</f>
        <v>57</v>
      </c>
      <c r="U34" s="200">
        <f t="shared" si="1"/>
        <v>62.25</v>
      </c>
      <c r="V34" s="200">
        <f t="shared" si="2"/>
        <v>61.75</v>
      </c>
      <c r="W34" s="255">
        <f t="shared" si="3"/>
        <v>59.5</v>
      </c>
    </row>
    <row r="35" ht="30.0" customHeight="1">
      <c r="A35" s="193">
        <v>31.0</v>
      </c>
      <c r="B35" s="128" t="str">
        <f>'3A 2025 - 2026 DATOS DEL ESTUDI'!B34</f>
        <v>Rossier Analiz Pérez Rodríguez</v>
      </c>
      <c r="C35" s="494">
        <v>88.0</v>
      </c>
      <c r="D35" s="493"/>
      <c r="E35" s="328">
        <v>88.0</v>
      </c>
      <c r="F35" s="67"/>
      <c r="G35" s="327">
        <v>92.0</v>
      </c>
      <c r="H35" s="67"/>
      <c r="I35" s="67"/>
      <c r="J35" s="67"/>
      <c r="K35" s="500">
        <v>87.0</v>
      </c>
      <c r="L35" s="67"/>
      <c r="M35" s="328">
        <v>86.0</v>
      </c>
      <c r="N35" s="67"/>
      <c r="O35" s="327">
        <v>100.0</v>
      </c>
      <c r="P35" s="67"/>
      <c r="Q35" s="67"/>
      <c r="R35" s="67"/>
      <c r="S35" s="200">
        <f>IFERROR((SUM(max('CE-FIH&amp;R-3146'!C34,'CE-FIH&amp;R-3146'!D34),max('CE-FIH&amp;R-3146'!E34,'CE-FIH&amp;R-3146'!F34),max('CE-FIH&amp;R-3146'!G34,'CE-FIH&amp;R-3146'!H34),max('CE-FIH&amp;R-3146'!I34,'CE-FIH&amp;R-3146'!J34))/4),"")</f>
        <v>69.5</v>
      </c>
      <c r="T35" s="200">
        <f>IFERROR((SUM(max('CE-FIH&amp;R-3146'!K34,'CE-FIH&amp;R-3146'!L34),max('CE-FIH&amp;R-3146'!M34,'CE-FIH&amp;R-3146'!N34),max('CE-FIH&amp;R-3146'!O34,'CE-FIH&amp;R-3146'!P34),max('CE-FIH&amp;R-3146'!Q34,'CE-FIH&amp;R-3146'!R34))/4),"")</f>
        <v>66.25</v>
      </c>
      <c r="U35" s="200">
        <f t="shared" si="1"/>
        <v>68.25</v>
      </c>
      <c r="V35" s="200">
        <f t="shared" si="2"/>
        <v>67</v>
      </c>
      <c r="W35" s="255">
        <f t="shared" si="3"/>
        <v>67.75</v>
      </c>
    </row>
    <row r="36" ht="30.0" customHeight="1">
      <c r="A36" s="193">
        <v>32.0</v>
      </c>
      <c r="B36" s="128" t="str">
        <f>'3A 2025 - 2026 DATOS DEL ESTUDI'!B35</f>
        <v>Joseph Francisco Ramírez Espinosa</v>
      </c>
      <c r="C36" s="494">
        <v>84.0</v>
      </c>
      <c r="D36" s="493"/>
      <c r="E36" s="328">
        <v>75.0</v>
      </c>
      <c r="F36" s="67"/>
      <c r="G36" s="327">
        <v>77.0</v>
      </c>
      <c r="H36" s="67"/>
      <c r="I36" s="67"/>
      <c r="J36" s="67"/>
      <c r="K36" s="500">
        <v>88.0</v>
      </c>
      <c r="L36" s="67"/>
      <c r="M36" s="328">
        <v>84.0</v>
      </c>
      <c r="N36" s="67"/>
      <c r="O36" s="327">
        <v>80.0</v>
      </c>
      <c r="P36" s="67"/>
      <c r="Q36" s="67"/>
      <c r="R36" s="67"/>
      <c r="S36" s="200">
        <f>IFERROR((SUM(max('CE-FIH&amp;R-3146'!C35,'CE-FIH&amp;R-3146'!D35),max('CE-FIH&amp;R-3146'!E35,'CE-FIH&amp;R-3146'!F35),max('CE-FIH&amp;R-3146'!G35,'CE-FIH&amp;R-3146'!H35),max('CE-FIH&amp;R-3146'!I35,'CE-FIH&amp;R-3146'!J35))/4),"")</f>
        <v>58.5</v>
      </c>
      <c r="T36" s="200">
        <f>IFERROR((SUM(max('CE-FIH&amp;R-3146'!K35,'CE-FIH&amp;R-3146'!L35),max('CE-FIH&amp;R-3146'!M35,'CE-FIH&amp;R-3146'!N35),max('CE-FIH&amp;R-3146'!O35,'CE-FIH&amp;R-3146'!P35),max('CE-FIH&amp;R-3146'!Q35,'CE-FIH&amp;R-3146'!R35))/4),"")</f>
        <v>58.5</v>
      </c>
      <c r="U36" s="200">
        <f t="shared" si="1"/>
        <v>63</v>
      </c>
      <c r="V36" s="200">
        <f t="shared" si="2"/>
        <v>59</v>
      </c>
      <c r="W36" s="255">
        <f t="shared" si="3"/>
        <v>59.75</v>
      </c>
    </row>
    <row r="37" ht="30.0" customHeight="1">
      <c r="A37" s="193">
        <v>33.0</v>
      </c>
      <c r="B37" s="128" t="str">
        <f>'3A 2025 - 2026 DATOS DEL ESTUDI'!B36</f>
        <v>Yariel Alfonso Ramos</v>
      </c>
      <c r="C37" s="494">
        <v>63.0</v>
      </c>
      <c r="D37" s="493">
        <v>63.0</v>
      </c>
      <c r="E37" s="328">
        <v>51.0</v>
      </c>
      <c r="F37" s="67">
        <v>65.0</v>
      </c>
      <c r="G37" s="327">
        <v>55.0</v>
      </c>
      <c r="H37" s="67"/>
      <c r="I37" s="67"/>
      <c r="J37" s="67"/>
      <c r="K37" s="500">
        <v>51.0</v>
      </c>
      <c r="L37" s="67">
        <v>51.0</v>
      </c>
      <c r="M37" s="328">
        <v>54.0</v>
      </c>
      <c r="N37" s="67">
        <v>67.0</v>
      </c>
      <c r="O37" s="327">
        <v>50.0</v>
      </c>
      <c r="P37" s="67"/>
      <c r="Q37" s="67"/>
      <c r="R37" s="67"/>
      <c r="S37" s="200">
        <f>IFERROR((SUM(max('CE-FIH&amp;R-3146'!C36,'CE-FIH&amp;R-3146'!D36),max('CE-FIH&amp;R-3146'!E36,'CE-FIH&amp;R-3146'!F36),max('CE-FIH&amp;R-3146'!G36,'CE-FIH&amp;R-3146'!H36),max('CE-FIH&amp;R-3146'!I36,'CE-FIH&amp;R-3146'!J36))/4),"")</f>
        <v>46.5</v>
      </c>
      <c r="T37" s="200">
        <f>IFERROR((SUM(max('CE-FIH&amp;R-3146'!K36,'CE-FIH&amp;R-3146'!L36),max('CE-FIH&amp;R-3146'!M36,'CE-FIH&amp;R-3146'!N36),max('CE-FIH&amp;R-3146'!O36,'CE-FIH&amp;R-3146'!P36),max('CE-FIH&amp;R-3146'!Q36,'CE-FIH&amp;R-3146'!R36))/4),"")</f>
        <v>41.25</v>
      </c>
      <c r="U37" s="200">
        <f t="shared" si="1"/>
        <v>42</v>
      </c>
      <c r="V37" s="200">
        <f t="shared" si="2"/>
        <v>45.75</v>
      </c>
      <c r="W37" s="255">
        <f t="shared" si="3"/>
        <v>43.875</v>
      </c>
    </row>
    <row r="38" ht="30.0" customHeight="1">
      <c r="A38" s="193">
        <v>34.0</v>
      </c>
      <c r="B38" s="128" t="str">
        <f>'3A 2025 - 2026 DATOS DEL ESTUDI'!B37</f>
        <v>Carlos David Rodríguez Almánzar</v>
      </c>
      <c r="C38" s="495">
        <v>78.0</v>
      </c>
      <c r="D38" s="493"/>
      <c r="E38" s="328">
        <v>74.0</v>
      </c>
      <c r="F38" s="67"/>
      <c r="G38" s="327">
        <v>72.0</v>
      </c>
      <c r="H38" s="67"/>
      <c r="I38" s="67"/>
      <c r="J38" s="67"/>
      <c r="K38" s="500">
        <v>76.0</v>
      </c>
      <c r="L38" s="67"/>
      <c r="M38" s="328">
        <v>71.0</v>
      </c>
      <c r="N38" s="67"/>
      <c r="O38" s="327">
        <v>80.0</v>
      </c>
      <c r="P38" s="67"/>
      <c r="Q38" s="67"/>
      <c r="R38" s="67"/>
      <c r="S38" s="200">
        <f>IFERROR((SUM(max('CE-FIH&amp;R-3146'!C37,'CE-FIH&amp;R-3146'!D37),max('CE-FIH&amp;R-3146'!E37,'CE-FIH&amp;R-3146'!F37),max('CE-FIH&amp;R-3146'!G37,'CE-FIH&amp;R-3146'!H37),max('CE-FIH&amp;R-3146'!I37,'CE-FIH&amp;R-3146'!J37))/4),"")</f>
        <v>52</v>
      </c>
      <c r="T38" s="200">
        <f>IFERROR((SUM(max('CE-FIH&amp;R-3146'!K37,'CE-FIH&amp;R-3146'!L37),max('CE-FIH&amp;R-3146'!M37,'CE-FIH&amp;R-3146'!N37),max('CE-FIH&amp;R-3146'!O37,'CE-FIH&amp;R-3146'!P37),max('CE-FIH&amp;R-3146'!Q37,'CE-FIH&amp;R-3146'!R37))/4),"")</f>
        <v>55.25</v>
      </c>
      <c r="U38" s="200">
        <f t="shared" si="1"/>
        <v>56.75</v>
      </c>
      <c r="V38" s="200">
        <f t="shared" si="2"/>
        <v>56</v>
      </c>
      <c r="W38" s="255">
        <f t="shared" si="3"/>
        <v>55</v>
      </c>
    </row>
    <row r="39" ht="30.0" customHeight="1">
      <c r="A39" s="193">
        <v>35.0</v>
      </c>
      <c r="B39" s="128" t="str">
        <f>'3A 2025 - 2026 DATOS DEL ESTUDI'!B38</f>
        <v>Darianni  Santos Medina</v>
      </c>
      <c r="C39" s="494">
        <v>88.0</v>
      </c>
      <c r="D39" s="493"/>
      <c r="E39" s="328">
        <v>92.0</v>
      </c>
      <c r="F39" s="67"/>
      <c r="G39" s="327">
        <v>94.0</v>
      </c>
      <c r="H39" s="67"/>
      <c r="I39" s="67"/>
      <c r="J39" s="67"/>
      <c r="K39" s="500">
        <v>87.0</v>
      </c>
      <c r="L39" s="67"/>
      <c r="M39" s="328">
        <v>97.0</v>
      </c>
      <c r="N39" s="67"/>
      <c r="O39" s="327">
        <v>92.0</v>
      </c>
      <c r="P39" s="67"/>
      <c r="Q39" s="67"/>
      <c r="R39" s="67"/>
      <c r="S39" s="200">
        <f>IFERROR((SUM(max('CE-FIH&amp;R-3146'!C38,'CE-FIH&amp;R-3146'!D38),max('CE-FIH&amp;R-3146'!E38,'CE-FIH&amp;R-3146'!F38),max('CE-FIH&amp;R-3146'!G38,'CE-FIH&amp;R-3146'!H38),max('CE-FIH&amp;R-3146'!I38,'CE-FIH&amp;R-3146'!J38))/4),"")</f>
        <v>64.75</v>
      </c>
      <c r="T39" s="200">
        <f>IFERROR((SUM(max('CE-FIH&amp;R-3146'!K38,'CE-FIH&amp;R-3146'!L38),max('CE-FIH&amp;R-3146'!M38,'CE-FIH&amp;R-3146'!N38),max('CE-FIH&amp;R-3146'!O38,'CE-FIH&amp;R-3146'!P38),max('CE-FIH&amp;R-3146'!Q38,'CE-FIH&amp;R-3146'!R38))/4),"")</f>
        <v>64.25</v>
      </c>
      <c r="U39" s="200">
        <f t="shared" si="1"/>
        <v>69</v>
      </c>
      <c r="V39" s="200">
        <f t="shared" si="2"/>
        <v>68.5</v>
      </c>
      <c r="W39" s="255">
        <f t="shared" si="3"/>
        <v>66.625</v>
      </c>
    </row>
    <row r="40" ht="30.0" customHeight="1">
      <c r="A40" s="193">
        <v>36.0</v>
      </c>
      <c r="B40" s="128" t="str">
        <f>'3A 2025 - 2026 DATOS DEL ESTUDI'!B39</f>
        <v>Rosyeli Carolina Tavarez  Reyes</v>
      </c>
      <c r="C40" s="494">
        <v>82.0</v>
      </c>
      <c r="D40" s="493"/>
      <c r="E40" s="328">
        <v>62.0</v>
      </c>
      <c r="F40" s="67">
        <v>62.0</v>
      </c>
      <c r="G40" s="327">
        <v>58.0</v>
      </c>
      <c r="H40" s="67"/>
      <c r="I40" s="67"/>
      <c r="J40" s="67"/>
      <c r="K40" s="500">
        <v>85.0</v>
      </c>
      <c r="L40" s="67"/>
      <c r="M40" s="328">
        <v>58.0</v>
      </c>
      <c r="N40" s="67">
        <v>58.0</v>
      </c>
      <c r="O40" s="327">
        <v>80.0</v>
      </c>
      <c r="P40" s="67"/>
      <c r="Q40" s="67"/>
      <c r="R40" s="67"/>
      <c r="S40" s="200">
        <f>IFERROR((SUM(max('CE-FIH&amp;R-3146'!C39,'CE-FIH&amp;R-3146'!D39),max('CE-FIH&amp;R-3146'!E39,'CE-FIH&amp;R-3146'!F39),max('CE-FIH&amp;R-3146'!G39,'CE-FIH&amp;R-3146'!H39),max('CE-FIH&amp;R-3146'!I39,'CE-FIH&amp;R-3146'!J39))/4),"")</f>
        <v>55</v>
      </c>
      <c r="T40" s="200">
        <f>IFERROR((SUM(max('CE-FIH&amp;R-3146'!K39,'CE-FIH&amp;R-3146'!L39),max('CE-FIH&amp;R-3146'!M39,'CE-FIH&amp;R-3146'!N39),max('CE-FIH&amp;R-3146'!O39,'CE-FIH&amp;R-3146'!P39),max('CE-FIH&amp;R-3146'!Q39,'CE-FIH&amp;R-3146'!R39))/4),"")</f>
        <v>48.25</v>
      </c>
      <c r="U40" s="200">
        <f t="shared" si="1"/>
        <v>55.75</v>
      </c>
      <c r="V40" s="200">
        <f t="shared" si="2"/>
        <v>50.5</v>
      </c>
      <c r="W40" s="255">
        <f t="shared" si="3"/>
        <v>52.375</v>
      </c>
    </row>
    <row r="41" ht="30.0" customHeight="1">
      <c r="A41" s="193">
        <v>37.0</v>
      </c>
      <c r="B41" s="128" t="str">
        <f>'3A 2025 - 2026 DATOS DEL ESTUDI'!B40</f>
        <v>Melani  Taveras Bautista</v>
      </c>
      <c r="C41" s="494">
        <v>77.0</v>
      </c>
      <c r="D41" s="493"/>
      <c r="E41" s="328">
        <v>87.0</v>
      </c>
      <c r="F41" s="67"/>
      <c r="G41" s="327">
        <v>84.0</v>
      </c>
      <c r="H41" s="67"/>
      <c r="I41" s="67"/>
      <c r="J41" s="67"/>
      <c r="K41" s="500">
        <v>88.0</v>
      </c>
      <c r="L41" s="67"/>
      <c r="M41" s="328">
        <v>94.0</v>
      </c>
      <c r="N41" s="67"/>
      <c r="O41" s="327">
        <v>80.0</v>
      </c>
      <c r="P41" s="67"/>
      <c r="Q41" s="67"/>
      <c r="R41" s="67"/>
      <c r="S41" s="200">
        <f>IFERROR((SUM(max('CE-FIH&amp;R-3146'!C40,'CE-FIH&amp;R-3146'!D40),max('CE-FIH&amp;R-3146'!E40,'CE-FIH&amp;R-3146'!F40),max('CE-FIH&amp;R-3146'!G40,'CE-FIH&amp;R-3146'!H40),max('CE-FIH&amp;R-3146'!I40,'CE-FIH&amp;R-3146'!J40))/4),"")</f>
        <v>62.5</v>
      </c>
      <c r="T41" s="200">
        <f>IFERROR((SUM(max('CE-FIH&amp;R-3146'!K40,'CE-FIH&amp;R-3146'!L40),max('CE-FIH&amp;R-3146'!M40,'CE-FIH&amp;R-3146'!N40),max('CE-FIH&amp;R-3146'!O40,'CE-FIH&amp;R-3146'!P40),max('CE-FIH&amp;R-3146'!Q40,'CE-FIH&amp;R-3146'!R40))/4),"")</f>
        <v>63</v>
      </c>
      <c r="U41" s="200">
        <f t="shared" si="1"/>
        <v>65.5</v>
      </c>
      <c r="V41" s="200">
        <f t="shared" si="2"/>
        <v>62</v>
      </c>
      <c r="W41" s="255">
        <f t="shared" si="3"/>
        <v>63.25</v>
      </c>
    </row>
    <row r="42" ht="30.0" customHeight="1">
      <c r="A42" s="193">
        <v>38.0</v>
      </c>
      <c r="B42" s="128" t="str">
        <f>'3A 2025 - 2026 DATOS DEL ESTUDI'!B41</f>
        <v>Arianny  Tejada Guzmán</v>
      </c>
      <c r="C42" s="494">
        <v>95.0</v>
      </c>
      <c r="D42" s="493"/>
      <c r="E42" s="328">
        <v>92.0</v>
      </c>
      <c r="F42" s="67"/>
      <c r="G42" s="327">
        <v>96.0</v>
      </c>
      <c r="H42" s="67"/>
      <c r="I42" s="67"/>
      <c r="J42" s="67"/>
      <c r="K42" s="500">
        <v>94.0</v>
      </c>
      <c r="L42" s="67"/>
      <c r="M42" s="328">
        <v>95.0</v>
      </c>
      <c r="N42" s="67"/>
      <c r="O42" s="327">
        <v>92.0</v>
      </c>
      <c r="P42" s="67"/>
      <c r="Q42" s="67"/>
      <c r="R42" s="67"/>
      <c r="S42" s="200">
        <f>IFERROR((SUM(max('CE-FIH&amp;R-3146'!C41,'CE-FIH&amp;R-3146'!D41),max('CE-FIH&amp;R-3146'!E41,'CE-FIH&amp;R-3146'!F41),max('CE-FIH&amp;R-3146'!G41,'CE-FIH&amp;R-3146'!H41),max('CE-FIH&amp;R-3146'!I41,'CE-FIH&amp;R-3146'!J41))/4),"")</f>
        <v>69.75</v>
      </c>
      <c r="T42" s="200">
        <f>IFERROR((SUM(max('CE-FIH&amp;R-3146'!K41,'CE-FIH&amp;R-3146'!L41),max('CE-FIH&amp;R-3146'!M41,'CE-FIH&amp;R-3146'!N41),max('CE-FIH&amp;R-3146'!O41,'CE-FIH&amp;R-3146'!P41),max('CE-FIH&amp;R-3146'!Q41,'CE-FIH&amp;R-3146'!R41))/4),"")</f>
        <v>70</v>
      </c>
      <c r="U42" s="200">
        <f t="shared" si="1"/>
        <v>70.25</v>
      </c>
      <c r="V42" s="200">
        <f t="shared" si="2"/>
        <v>70.75</v>
      </c>
      <c r="W42" s="255">
        <f t="shared" si="3"/>
        <v>70.1875</v>
      </c>
    </row>
    <row r="43" ht="30.0" customHeight="1">
      <c r="A43" s="193">
        <v>39.0</v>
      </c>
      <c r="B43" s="128" t="str">
        <f>'3A 2025 - 2026 DATOS DEL ESTUDI'!B42</f>
        <v>Jeilyn Aliah Tejada</v>
      </c>
      <c r="C43" s="494">
        <v>78.0</v>
      </c>
      <c r="D43" s="493"/>
      <c r="E43" s="328">
        <v>82.0</v>
      </c>
      <c r="F43" s="67"/>
      <c r="G43" s="327">
        <v>74.66666666666667</v>
      </c>
      <c r="H43" s="67"/>
      <c r="I43" s="67"/>
      <c r="J43" s="67"/>
      <c r="K43" s="500">
        <v>83.0</v>
      </c>
      <c r="L43" s="67"/>
      <c r="M43" s="328">
        <v>84.0</v>
      </c>
      <c r="N43" s="67"/>
      <c r="O43" s="327">
        <v>80.0</v>
      </c>
      <c r="P43" s="67"/>
      <c r="Q43" s="67"/>
      <c r="R43" s="67"/>
      <c r="S43" s="200">
        <f>IFERROR((SUM(max('CE-FIH&amp;R-3146'!C42,'CE-FIH&amp;R-3146'!D42),max('CE-FIH&amp;R-3146'!E42,'CE-FIH&amp;R-3146'!F42),max('CE-FIH&amp;R-3146'!G42,'CE-FIH&amp;R-3146'!H42),max('CE-FIH&amp;R-3146'!I42,'CE-FIH&amp;R-3146'!J42))/4),"")</f>
        <v>58.75</v>
      </c>
      <c r="T43" s="200">
        <f>IFERROR((SUM(max('CE-FIH&amp;R-3146'!K42,'CE-FIH&amp;R-3146'!L42),max('CE-FIH&amp;R-3146'!M42,'CE-FIH&amp;R-3146'!N42),max('CE-FIH&amp;R-3146'!O42,'CE-FIH&amp;R-3146'!P42),max('CE-FIH&amp;R-3146'!Q42,'CE-FIH&amp;R-3146'!R42))/4),"")</f>
        <v>60.75</v>
      </c>
      <c r="U43" s="200">
        <f t="shared" si="1"/>
        <v>61.75</v>
      </c>
      <c r="V43" s="200">
        <f t="shared" si="2"/>
        <v>58.66666667</v>
      </c>
      <c r="W43" s="255">
        <f t="shared" si="3"/>
        <v>59.97916667</v>
      </c>
    </row>
    <row r="44" ht="30.0" customHeight="1">
      <c r="A44" s="193">
        <v>40.0</v>
      </c>
      <c r="B44" s="128" t="str">
        <f>'3A 2025 - 2026 DATOS DEL ESTUDI'!B43</f>
        <v>Rosenny  Ureña Arias</v>
      </c>
      <c r="C44" s="494">
        <v>95.0</v>
      </c>
      <c r="D44" s="493"/>
      <c r="E44" s="328">
        <v>91.0</v>
      </c>
      <c r="F44" s="67"/>
      <c r="G44" s="327">
        <v>93.0</v>
      </c>
      <c r="H44" s="67"/>
      <c r="I44" s="67"/>
      <c r="J44" s="67"/>
      <c r="K44" s="500">
        <v>94.0</v>
      </c>
      <c r="L44" s="67"/>
      <c r="M44" s="328">
        <v>95.0</v>
      </c>
      <c r="N44" s="67"/>
      <c r="O44" s="327">
        <v>92.0</v>
      </c>
      <c r="P44" s="67"/>
      <c r="Q44" s="67"/>
      <c r="R44" s="67"/>
      <c r="S44" s="200">
        <f>IFERROR((SUM(max('CE-FIH&amp;R-3146'!C43,'CE-FIH&amp;R-3146'!D43),max('CE-FIH&amp;R-3146'!E43,'CE-FIH&amp;R-3146'!F43),max('CE-FIH&amp;R-3146'!G43,'CE-FIH&amp;R-3146'!H43),max('CE-FIH&amp;R-3146'!I43,'CE-FIH&amp;R-3146'!J43))/4),"")</f>
        <v>66.5</v>
      </c>
      <c r="T44" s="200">
        <f>IFERROR((SUM(max('CE-FIH&amp;R-3146'!K43,'CE-FIH&amp;R-3146'!L43),max('CE-FIH&amp;R-3146'!M43,'CE-FIH&amp;R-3146'!N43),max('CE-FIH&amp;R-3146'!O43,'CE-FIH&amp;R-3146'!P43),max('CE-FIH&amp;R-3146'!Q43,'CE-FIH&amp;R-3146'!R43))/4),"")</f>
        <v>67.75</v>
      </c>
      <c r="U44" s="200">
        <f t="shared" si="1"/>
        <v>70.25</v>
      </c>
      <c r="V44" s="200">
        <f t="shared" si="2"/>
        <v>69.75</v>
      </c>
      <c r="W44" s="255">
        <f t="shared" si="3"/>
        <v>68.5625</v>
      </c>
    </row>
    <row r="45" ht="30.0" customHeight="1">
      <c r="A45" s="193">
        <v>41.0</v>
      </c>
      <c r="B45" s="128" t="str">
        <f>'3A 2025 - 2026 DATOS DEL ESTUDI'!B44</f>
        <v>Jonathan  De Jesús Valerio Felipe</v>
      </c>
      <c r="C45" s="494">
        <v>76.0</v>
      </c>
      <c r="D45" s="493"/>
      <c r="E45" s="328">
        <v>63.0</v>
      </c>
      <c r="F45" s="67">
        <v>75.0</v>
      </c>
      <c r="G45" s="327">
        <v>73.0</v>
      </c>
      <c r="H45" s="67"/>
      <c r="I45" s="67"/>
      <c r="J45" s="67"/>
      <c r="K45" s="500">
        <v>78.0</v>
      </c>
      <c r="L45" s="67"/>
      <c r="M45" s="328">
        <v>73.0</v>
      </c>
      <c r="N45" s="67"/>
      <c r="O45" s="327">
        <v>88.0</v>
      </c>
      <c r="P45" s="67"/>
      <c r="Q45" s="67"/>
      <c r="R45" s="67"/>
      <c r="S45" s="200">
        <f>IFERROR((SUM(max('CE-FIH&amp;R-3146'!C44,'CE-FIH&amp;R-3146'!D44),max('CE-FIH&amp;R-3146'!E44,'CE-FIH&amp;R-3146'!F44),max('CE-FIH&amp;R-3146'!G44,'CE-FIH&amp;R-3146'!H44),max('CE-FIH&amp;R-3146'!I44,'CE-FIH&amp;R-3146'!J44))/4),"")</f>
        <v>54</v>
      </c>
      <c r="T45" s="200">
        <f>IFERROR((SUM(max('CE-FIH&amp;R-3146'!K44,'CE-FIH&amp;R-3146'!L44),max('CE-FIH&amp;R-3146'!M44,'CE-FIH&amp;R-3146'!N44),max('CE-FIH&amp;R-3146'!O44,'CE-FIH&amp;R-3146'!P44),max('CE-FIH&amp;R-3146'!Q44,'CE-FIH&amp;R-3146'!R44))/4),"")</f>
        <v>51.75</v>
      </c>
      <c r="U45" s="200">
        <f t="shared" si="1"/>
        <v>59.75</v>
      </c>
      <c r="V45" s="200">
        <f t="shared" si="2"/>
        <v>56</v>
      </c>
      <c r="W45" s="255">
        <f t="shared" si="3"/>
        <v>55.375</v>
      </c>
    </row>
    <row r="46" ht="30.0" customHeight="1">
      <c r="A46" s="193">
        <v>42.0</v>
      </c>
      <c r="B46" s="128" t="str">
        <f>'3A 2025 - 2026 DATOS DEL ESTUDI'!B45</f>
        <v>Crisleydi  Turbí</v>
      </c>
      <c r="C46" s="494">
        <v>78.0</v>
      </c>
      <c r="D46" s="493"/>
      <c r="E46" s="328">
        <v>61.0</v>
      </c>
      <c r="F46" s="67">
        <v>71.0</v>
      </c>
      <c r="G46" s="327">
        <v>79.0</v>
      </c>
      <c r="H46" s="67"/>
      <c r="I46" s="67"/>
      <c r="J46" s="67"/>
      <c r="K46" s="500">
        <v>74.0</v>
      </c>
      <c r="L46" s="67"/>
      <c r="M46" s="328">
        <v>58.0</v>
      </c>
      <c r="N46" s="67">
        <v>68.0</v>
      </c>
      <c r="O46" s="327">
        <v>88.0</v>
      </c>
      <c r="P46" s="67"/>
      <c r="Q46" s="67"/>
      <c r="R46" s="67"/>
      <c r="S46" s="200">
        <f>IFERROR((SUM(max('CE-FIH&amp;R-3146'!C45,'CE-FIH&amp;R-3146'!D45),max('CE-FIH&amp;R-3146'!E45,'CE-FIH&amp;R-3146'!F45),max('CE-FIH&amp;R-3146'!G45,'CE-FIH&amp;R-3146'!H45),max('CE-FIH&amp;R-3146'!I45,'CE-FIH&amp;R-3146'!J45))/4),"")</f>
        <v>54</v>
      </c>
      <c r="T46" s="200">
        <f>IFERROR((SUM(max('CE-FIH&amp;R-3146'!K45,'CE-FIH&amp;R-3146'!L45),max('CE-FIH&amp;R-3146'!M45,'CE-FIH&amp;R-3146'!N45),max('CE-FIH&amp;R-3146'!O45,'CE-FIH&amp;R-3146'!P45),max('CE-FIH&amp;R-3146'!Q45,'CE-FIH&amp;R-3146'!R45))/4),"")</f>
        <v>57.25</v>
      </c>
      <c r="U46" s="200">
        <f t="shared" si="1"/>
        <v>57.5</v>
      </c>
      <c r="V46" s="200">
        <f t="shared" si="2"/>
        <v>57</v>
      </c>
      <c r="W46" s="255">
        <f t="shared" si="3"/>
        <v>56.4375</v>
      </c>
    </row>
    <row r="47" ht="30.0" customHeight="1">
      <c r="A47" s="193">
        <v>43.0</v>
      </c>
      <c r="B47" s="128" t="str">
        <f>'3A 2025 - 2026 DATOS DEL ESTUDI'!B46</f>
        <v>Jhoangel Rafael Vargas Ulloa</v>
      </c>
      <c r="C47" s="494">
        <v>49.0</v>
      </c>
      <c r="D47" s="493">
        <v>49.0</v>
      </c>
      <c r="E47" s="328">
        <v>58.0</v>
      </c>
      <c r="F47" s="67">
        <v>58.0</v>
      </c>
      <c r="G47" s="327">
        <v>59.0</v>
      </c>
      <c r="H47" s="67"/>
      <c r="I47" s="67"/>
      <c r="J47" s="67"/>
      <c r="K47" s="500">
        <v>58.0</v>
      </c>
      <c r="L47" s="67">
        <v>58.0</v>
      </c>
      <c r="M47" s="328">
        <v>54.0</v>
      </c>
      <c r="N47" s="67">
        <v>54.0</v>
      </c>
      <c r="O47" s="327">
        <v>53.0</v>
      </c>
      <c r="P47" s="67"/>
      <c r="Q47" s="67"/>
      <c r="R47" s="67"/>
      <c r="S47" s="200">
        <f>IFERROR((SUM(max('CE-FIH&amp;R-3146'!C46,'CE-FIH&amp;R-3146'!D46),max('CE-FIH&amp;R-3146'!E46,'CE-FIH&amp;R-3146'!F46),max('CE-FIH&amp;R-3146'!G46,'CE-FIH&amp;R-3146'!H46),max('CE-FIH&amp;R-3146'!I46,'CE-FIH&amp;R-3146'!J46))/4),"")</f>
        <v>39.75</v>
      </c>
      <c r="T47" s="200">
        <f>IFERROR((SUM(max('CE-FIH&amp;R-3146'!K46,'CE-FIH&amp;R-3146'!L46),max('CE-FIH&amp;R-3146'!M46,'CE-FIH&amp;R-3146'!N46),max('CE-FIH&amp;R-3146'!O46,'CE-FIH&amp;R-3146'!P46),max('CE-FIH&amp;R-3146'!Q46,'CE-FIH&amp;R-3146'!R46))/4),"")</f>
        <v>40.25</v>
      </c>
      <c r="U47" s="200">
        <f t="shared" si="1"/>
        <v>41.25</v>
      </c>
      <c r="V47" s="200">
        <f t="shared" si="2"/>
        <v>41.5</v>
      </c>
      <c r="W47" s="255">
        <f t="shared" si="3"/>
        <v>40.6875</v>
      </c>
    </row>
    <row r="48" ht="30.0" customHeight="1">
      <c r="A48" s="193">
        <v>44.0</v>
      </c>
      <c r="B48" s="128" t="str">
        <f>'3A 2025 - 2026 DATOS DEL ESTUDI'!B47</f>
        <v>Leslie  Cruz Espinal</v>
      </c>
      <c r="C48" s="494">
        <v>84.0</v>
      </c>
      <c r="D48" s="493"/>
      <c r="E48" s="328">
        <v>88.0</v>
      </c>
      <c r="F48" s="67"/>
      <c r="G48" s="327">
        <v>84.0</v>
      </c>
      <c r="H48" s="67"/>
      <c r="I48" s="67"/>
      <c r="J48" s="67"/>
      <c r="K48" s="500">
        <v>81.0</v>
      </c>
      <c r="L48" s="67"/>
      <c r="M48" s="328">
        <v>80.0</v>
      </c>
      <c r="N48" s="67"/>
      <c r="O48" s="327">
        <v>72.0</v>
      </c>
      <c r="P48" s="67"/>
      <c r="Q48" s="67"/>
      <c r="R48" s="67"/>
      <c r="S48" s="200">
        <f>IFERROR((SUM(max('CE-FIH&amp;R-3146'!C47,'CE-FIH&amp;R-3146'!D47),max('CE-FIH&amp;R-3146'!E47,'CE-FIH&amp;R-3146'!F47),max('CE-FIH&amp;R-3146'!G47,'CE-FIH&amp;R-3146'!H47),max('CE-FIH&amp;R-3146'!I47,'CE-FIH&amp;R-3146'!J47))/4),"")</f>
        <v>57.25</v>
      </c>
      <c r="T48" s="200">
        <f>IFERROR((SUM(max('CE-FIH&amp;R-3146'!K47,'CE-FIH&amp;R-3146'!L47),max('CE-FIH&amp;R-3146'!M47,'CE-FIH&amp;R-3146'!N47),max('CE-FIH&amp;R-3146'!O47,'CE-FIH&amp;R-3146'!P47),max('CE-FIH&amp;R-3146'!Q47,'CE-FIH&amp;R-3146'!R47))/4),"")</f>
        <v>60.25</v>
      </c>
      <c r="U48" s="200">
        <f t="shared" si="1"/>
        <v>58.25</v>
      </c>
      <c r="V48" s="200">
        <f t="shared" si="2"/>
        <v>64</v>
      </c>
      <c r="W48" s="255">
        <f t="shared" si="3"/>
        <v>59.9375</v>
      </c>
    </row>
    <row r="49" ht="30.0" customHeight="1">
      <c r="A49" s="193">
        <v>45.0</v>
      </c>
      <c r="B49" s="128" t="str">
        <f>'3A 2025 - 2026 DATOS DEL ESTUDI'!B48</f>
        <v/>
      </c>
      <c r="C49" s="67"/>
      <c r="D49" s="67"/>
      <c r="E49" s="67"/>
      <c r="F49" s="67"/>
      <c r="G49" s="67"/>
      <c r="H49" s="67"/>
      <c r="I49" s="67"/>
      <c r="J49" s="67"/>
      <c r="K49" s="67"/>
      <c r="L49" s="67"/>
      <c r="M49" s="67"/>
      <c r="N49" s="67"/>
      <c r="O49" s="67"/>
      <c r="P49" s="67"/>
      <c r="Q49" s="67"/>
      <c r="R49" s="67"/>
      <c r="S49" s="200">
        <f>IFERROR((SUM(max('CE-FIH&amp;R-3146'!C48,'CE-FIH&amp;R-3146'!D48),max('CE-FIH&amp;R-3146'!E48,'CE-FIH&amp;R-3146'!F48),max('CE-FIH&amp;R-3146'!G48,'CE-FIH&amp;R-3146'!H48),max('CE-FIH&amp;R-3146'!I48,'CE-FIH&amp;R-3146'!J48))/4),"")</f>
        <v>0</v>
      </c>
      <c r="T49" s="200">
        <f>IFERROR((SUM(max('CE-FIH&amp;R-3146'!K48,'CE-FIH&amp;R-3146'!L48),max('CE-FIH&amp;R-3146'!M48,'CE-FIH&amp;R-3146'!N48),max('CE-FIH&amp;R-3146'!O48,'CE-FIH&amp;R-3146'!P48),max('CE-FIH&amp;R-3146'!Q48,'CE-FIH&amp;R-3146'!R48))/4),"")</f>
        <v>0</v>
      </c>
      <c r="U49" s="200">
        <f t="shared" si="1"/>
        <v>0</v>
      </c>
      <c r="V49" s="200">
        <f t="shared" si="2"/>
        <v>0</v>
      </c>
      <c r="W49" s="255">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S5:W49">
    <cfRule type="cellIs" dxfId="8" priority="1" operator="equal">
      <formula>0</formula>
    </cfRule>
  </conditionalFormatting>
  <conditionalFormatting sqref="W5:W49">
    <cfRule type="cellIs" dxfId="9" priority="2" operator="greaterThanOrEqual">
      <formula>70</formula>
    </cfRule>
  </conditionalFormatting>
  <conditionalFormatting sqref="D5:D49">
    <cfRule type="expression" dxfId="5" priority="3">
      <formula>C5&lt;=69</formula>
    </cfRule>
  </conditionalFormatting>
  <conditionalFormatting sqref="D5:D49">
    <cfRule type="expression" dxfId="6" priority="4">
      <formula>C5&gt;=70</formula>
    </cfRule>
  </conditionalFormatting>
  <conditionalFormatting sqref="F5:F49">
    <cfRule type="expression" dxfId="5" priority="5">
      <formula>E5&lt;=69</formula>
    </cfRule>
  </conditionalFormatting>
  <conditionalFormatting sqref="F5:F49">
    <cfRule type="expression" dxfId="6" priority="6">
      <formula>E5&gt;=70</formula>
    </cfRule>
  </conditionalFormatting>
  <conditionalFormatting sqref="H5:H49">
    <cfRule type="expression" dxfId="5" priority="7">
      <formula>G5&lt;=69</formula>
    </cfRule>
  </conditionalFormatting>
  <conditionalFormatting sqref="H5:H49">
    <cfRule type="expression" dxfId="6" priority="8">
      <formula>G5&gt;=70</formula>
    </cfRule>
  </conditionalFormatting>
  <conditionalFormatting sqref="J5:J49">
    <cfRule type="expression" dxfId="5" priority="9">
      <formula>I5&lt;=69</formula>
    </cfRule>
  </conditionalFormatting>
  <conditionalFormatting sqref="J5:J49">
    <cfRule type="expression" dxfId="6" priority="10">
      <formula>"&gt;=70"</formula>
    </cfRule>
  </conditionalFormatting>
  <conditionalFormatting sqref="L5:L49">
    <cfRule type="expression" dxfId="5" priority="11">
      <formula>K5&lt;=69</formula>
    </cfRule>
  </conditionalFormatting>
  <conditionalFormatting sqref="L5:L49">
    <cfRule type="expression" dxfId="6" priority="12">
      <formula>K5&gt;=70</formula>
    </cfRule>
  </conditionalFormatting>
  <conditionalFormatting sqref="N5:N49">
    <cfRule type="expression" dxfId="5" priority="13">
      <formula>M5&lt;=69</formula>
    </cfRule>
  </conditionalFormatting>
  <conditionalFormatting sqref="N5:N49">
    <cfRule type="expression" dxfId="6" priority="14">
      <formula>M5&gt;=70</formula>
    </cfRule>
  </conditionalFormatting>
  <conditionalFormatting sqref="P5:P49">
    <cfRule type="expression" dxfId="5" priority="15">
      <formula>O5&lt;=69</formula>
    </cfRule>
  </conditionalFormatting>
  <conditionalFormatting sqref="P5:P49">
    <cfRule type="expression" dxfId="6" priority="16">
      <formula>O5&gt;=70</formula>
    </cfRule>
  </conditionalFormatting>
  <conditionalFormatting sqref="R5:R49">
    <cfRule type="expression" dxfId="5" priority="17">
      <formula>Q5&lt;=69</formula>
    </cfRule>
  </conditionalFormatting>
  <conditionalFormatting sqref="R5:R49">
    <cfRule type="expression" dxfId="6" priority="18">
      <formula>Q5&gt;=70</formula>
    </cfRule>
  </conditionalFormatting>
  <conditionalFormatting sqref="C5:R49">
    <cfRule type="cellIs" dxfId="7" priority="19" operator="lessThanOrEqual">
      <formula>69</formula>
    </cfRule>
  </conditionalFormatting>
  <conditionalFormatting sqref="W1:W49">
    <cfRule type="cellIs" dxfId="10"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tableParts count="3">
    <tablePart r:id="rId5"/>
    <tablePart r:id="rId6"/>
    <tablePart r:id="rId7"/>
  </tableParts>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hidden="1" min="1" max="1" width="43.38"/>
    <col customWidth="1" min="2" max="2" width="9.63"/>
    <col customWidth="1" min="3" max="3" width="3.25"/>
    <col customWidth="1" min="4" max="4" width="47.75"/>
    <col customWidth="1" min="5" max="9" width="10.38"/>
    <col customWidth="1" hidden="1" min="10" max="13" width="10.38"/>
    <col customWidth="1" min="14" max="14" width="13.13"/>
    <col customWidth="1" min="15" max="16" width="10.38"/>
    <col customWidth="1" min="17" max="17" width="8.88"/>
    <col customWidth="1" min="18" max="21" width="8.0"/>
    <col customWidth="1" min="22" max="25" width="9.63"/>
    <col customWidth="1" min="26" max="26" width="8.88"/>
  </cols>
  <sheetData>
    <row r="1">
      <c r="A1" s="202"/>
      <c r="B1" s="202" t="s">
        <v>581</v>
      </c>
      <c r="C1" s="202" t="s">
        <v>940</v>
      </c>
    </row>
    <row r="2">
      <c r="A2" s="203"/>
      <c r="B2" s="203"/>
      <c r="C2" s="204" t="s">
        <v>541</v>
      </c>
      <c r="J2" s="267" t="str">
        <f>AFIHR353!H2</f>
        <v>CESARILYS CORONADO</v>
      </c>
      <c r="K2" s="11"/>
      <c r="L2" s="11"/>
      <c r="M2" s="11"/>
      <c r="N2" s="11"/>
      <c r="O2" s="11"/>
      <c r="P2" s="11"/>
      <c r="Q2" s="11"/>
      <c r="R2" s="11"/>
      <c r="S2" s="11"/>
      <c r="T2" s="11"/>
      <c r="U2" s="11"/>
      <c r="V2" s="11"/>
      <c r="W2" s="11"/>
      <c r="X2" s="11"/>
      <c r="Y2" s="11"/>
      <c r="Z2" s="11"/>
    </row>
    <row r="3" ht="15.0" customHeight="1">
      <c r="A3" s="206"/>
      <c r="B3" s="206"/>
      <c r="C3" s="206"/>
    </row>
    <row r="4">
      <c r="A4" s="207" t="s">
        <v>103</v>
      </c>
      <c r="B4" s="207" t="s">
        <v>552</v>
      </c>
      <c r="C4" s="206"/>
      <c r="D4" s="2" t="s">
        <v>649</v>
      </c>
      <c r="E4" s="208" t="s">
        <v>650</v>
      </c>
      <c r="F4" s="15"/>
      <c r="G4" s="15"/>
      <c r="H4" s="16"/>
      <c r="I4" s="151" t="s">
        <v>651</v>
      </c>
      <c r="J4" s="257" t="s">
        <v>652</v>
      </c>
      <c r="K4" s="15"/>
      <c r="L4" s="15"/>
      <c r="M4" s="15"/>
      <c r="N4" s="16"/>
      <c r="O4" s="197" t="s">
        <v>653</v>
      </c>
      <c r="P4" s="15"/>
      <c r="Q4" s="15"/>
      <c r="R4" s="16"/>
      <c r="S4" s="197" t="s">
        <v>654</v>
      </c>
      <c r="T4" s="15"/>
      <c r="U4" s="15"/>
      <c r="V4" s="16"/>
      <c r="W4" s="197" t="s">
        <v>655</v>
      </c>
      <c r="X4" s="16"/>
      <c r="Y4" s="197" t="s">
        <v>656</v>
      </c>
      <c r="Z4" s="16"/>
    </row>
    <row r="5" ht="30.0" customHeight="1">
      <c r="A5" s="47"/>
      <c r="B5" s="47"/>
      <c r="E5" s="210" t="s">
        <v>657</v>
      </c>
      <c r="F5" s="211" t="s">
        <v>658</v>
      </c>
      <c r="G5" s="211" t="s">
        <v>659</v>
      </c>
      <c r="H5" s="211" t="s">
        <v>660</v>
      </c>
      <c r="I5" s="47"/>
      <c r="J5" s="213" t="s">
        <v>699</v>
      </c>
      <c r="K5" s="214" t="s">
        <v>700</v>
      </c>
      <c r="L5" s="214" t="s">
        <v>701</v>
      </c>
      <c r="M5" s="214" t="s">
        <v>702</v>
      </c>
      <c r="N5" s="215" t="s">
        <v>661</v>
      </c>
      <c r="O5" s="216" t="s">
        <v>662</v>
      </c>
      <c r="P5" s="218" t="s">
        <v>734</v>
      </c>
      <c r="Q5" s="216" t="s">
        <v>735</v>
      </c>
      <c r="R5" s="218" t="s">
        <v>665</v>
      </c>
      <c r="S5" s="216" t="s">
        <v>666</v>
      </c>
      <c r="T5" s="216" t="s">
        <v>736</v>
      </c>
      <c r="U5" s="216" t="s">
        <v>668</v>
      </c>
      <c r="V5" s="220" t="s">
        <v>669</v>
      </c>
      <c r="W5" s="216" t="s">
        <v>670</v>
      </c>
      <c r="X5" s="220" t="s">
        <v>671</v>
      </c>
      <c r="Y5" s="151" t="s">
        <v>579</v>
      </c>
      <c r="Z5" s="151" t="s">
        <v>672</v>
      </c>
    </row>
    <row r="6" ht="30.0" customHeight="1">
      <c r="A6" s="43"/>
      <c r="B6" s="43"/>
      <c r="C6" s="193" t="s">
        <v>555</v>
      </c>
      <c r="E6" s="43"/>
      <c r="F6" s="12"/>
      <c r="G6" s="12"/>
      <c r="H6" s="12"/>
      <c r="I6" s="43"/>
      <c r="J6" s="43"/>
      <c r="K6" s="12"/>
      <c r="L6" s="12"/>
      <c r="M6" s="12"/>
      <c r="N6" s="12"/>
      <c r="O6" s="43"/>
      <c r="P6" s="43"/>
      <c r="Q6" s="43"/>
      <c r="R6" s="43"/>
      <c r="S6" s="43"/>
      <c r="T6" s="43"/>
      <c r="U6" s="43"/>
      <c r="V6" s="43"/>
      <c r="W6" s="43"/>
      <c r="X6" s="43"/>
      <c r="Y6" s="43"/>
      <c r="Z6" s="43"/>
    </row>
    <row r="7" ht="30.0" customHeight="1">
      <c r="A7" s="222" t="str">
        <f>'3A 2025 - 2026 DATOS DEL ESTUDI'!M4</f>
        <v/>
      </c>
      <c r="B7" s="258">
        <f>'3A 2025 - 2026 DATOS DEL ESTUDI'!N4</f>
        <v>32586041</v>
      </c>
      <c r="C7" s="224">
        <v>1.0</v>
      </c>
      <c r="D7" s="225" t="str">
        <f>'3A 2025 - 2026 DATOS DEL ESTUDI'!B4</f>
        <v>Jadiel De Jesús Acosta Peña</v>
      </c>
      <c r="E7" s="473">
        <f>'CE-FIH&amp;R-3147'!S5</f>
        <v>66</v>
      </c>
      <c r="F7" s="473">
        <f>'CE-FIH&amp;R-3147'!T5</f>
        <v>62.5</v>
      </c>
      <c r="G7" s="473">
        <f>'CE-FIH&amp;R-3147'!U5</f>
        <v>67.75</v>
      </c>
      <c r="H7" s="502">
        <f>'CE-FIH&amp;R-3147'!V5</f>
        <v>68</v>
      </c>
      <c r="I7" s="475">
        <f t="shared" ref="I7:I51" si="1">SUM(E7:H7)/4</f>
        <v>66.0625</v>
      </c>
      <c r="J7" s="476" t="str">
        <f>IFERROR(CONCATENATE(SUM(AFIHR351!N7,AFIHR351!AF7,AFIHR351!AY7),"/",(SUM(AFIHR351!$O$4,AFIHR351!$AG$4,AFIHR351!$AZ$4))),"")</f>
        <v>22/24</v>
      </c>
      <c r="K7" s="475"/>
      <c r="L7" s="475"/>
      <c r="M7" s="475"/>
      <c r="N7" s="477">
        <f>IFERROR((SUM(AFIHR351!O7,AFIHR351!AG7,AFIHR351!AZ7,AFIHR351!BS7,AFIHR352!O7,AFIHR352!AG7,AFIHR352!AZ7,AFIHR352!BS7,AFIHR353!O7,AFIHR353!AG7,AFIHR353!AZ7,AFIHR353!BS7)/9),"")</f>
        <v>0.6126984127</v>
      </c>
      <c r="O7" s="503">
        <f t="shared" ref="O7:O51" si="2">IF(I7&lt;=69,I7*0.5,"")</f>
        <v>33.03125</v>
      </c>
      <c r="P7" s="503"/>
      <c r="Q7" s="503" t="str">
        <f t="shared" ref="Q7:Q51" si="3">IF(P7="","", IFERROR((P7*0.5),""))</f>
        <v/>
      </c>
      <c r="R7" s="475">
        <f t="shared" ref="R7:R51" si="4">IF(O7="","",IFERROR((ROUND(O7+Q7,0)),0))</f>
        <v>33</v>
      </c>
      <c r="S7" s="503">
        <f t="shared" ref="S7:S51" si="5">IF(I7="","",IF(R7&lt;=69, IFERROR((I7*0.3),0),""))</f>
        <v>19.81875</v>
      </c>
      <c r="T7" s="503"/>
      <c r="U7" s="503" t="str">
        <f t="shared" ref="U7:U51" si="6">IF(T7="","", IFERROR((T7*0.7),0))</f>
        <v/>
      </c>
      <c r="V7" s="504">
        <f t="shared" ref="V7:V51" si="7">IF(S7="","",IFERROR((ROUND(S7+U7,0)),""))</f>
        <v>20</v>
      </c>
      <c r="W7" s="478" t="str">
        <f t="shared" ref="W7:W51" si="8">IF(COUNT(I7:L7)=4, IF(OR(M7&gt;=70,R7&gt;=70,V7&gt;=70),"A",""),"")</f>
        <v/>
      </c>
      <c r="X7" s="505" t="str">
        <f t="shared" ref="X7:X51" si="9">IF(COUNT(I7:L7)=4, IF(W7="A","","R"),"")</f>
        <v/>
      </c>
      <c r="Y7" s="478" t="str">
        <f t="shared" ref="Y7:Y51" si="10">IF(COUNT(E7:H7)=4, IF(OR(I7&gt;=70,R7&gt;=70,V7&gt;=70),"A",""),"")</f>
        <v/>
      </c>
      <c r="Z7" s="506" t="str">
        <f t="shared" ref="Z7:Z51" si="11">IF(COUNT(E7:H7)=4, IF(Y7="A","","R"),"")</f>
        <v>R</v>
      </c>
    </row>
    <row r="8" ht="30.0" customHeight="1">
      <c r="A8" s="237" t="str">
        <f>'3A 2025 - 2026 DATOS DEL ESTUDI'!M5</f>
        <v/>
      </c>
      <c r="B8" s="262">
        <f>'3A 2025 - 2026 DATOS DEL ESTUDI'!N5</f>
        <v>6954636</v>
      </c>
      <c r="C8" s="239">
        <v>2.0</v>
      </c>
      <c r="D8" s="240" t="str">
        <f>'3A 2025 - 2026 DATOS DEL ESTUDI'!B5</f>
        <v>Daniel  Elía Almonte Martínez</v>
      </c>
      <c r="E8" s="473">
        <f>'CE-FIH&amp;R-3147'!S6</f>
        <v>54</v>
      </c>
      <c r="F8" s="473">
        <f>'CE-FIH&amp;R-3147'!T6</f>
        <v>45.75</v>
      </c>
      <c r="G8" s="473">
        <f>'CE-FIH&amp;R-3147'!U6</f>
        <v>57</v>
      </c>
      <c r="H8" s="502">
        <f>'CE-FIH&amp;R-3147'!V6</f>
        <v>51.91666667</v>
      </c>
      <c r="I8" s="475">
        <f t="shared" si="1"/>
        <v>52.16666667</v>
      </c>
      <c r="J8" s="476" t="str">
        <f>IFERROR(CONCATENATE(SUM(AFIHR351!N8,AFIHR351!AF8,AFIHR351!AY8),"/",(SUM(AFIHR351!$O$4,AFIHR351!$AG$4,AFIHR351!$AZ$4))),"")</f>
        <v>22/24</v>
      </c>
      <c r="K8" s="475"/>
      <c r="L8" s="475"/>
      <c r="M8" s="475"/>
      <c r="N8" s="477">
        <f>IFERROR((SUM(AFIHR351!O8,AFIHR351!AG8,AFIHR351!AZ8,AFIHR351!BS8,AFIHR352!O8,AFIHR352!AG8,AFIHR352!AZ8,AFIHR352!BS8,AFIHR353!O8,AFIHR353!AG8,AFIHR353!AZ8,AFIHR353!BS8)/9),"")</f>
        <v>0.621031746</v>
      </c>
      <c r="O8" s="503">
        <f t="shared" si="2"/>
        <v>26.08333333</v>
      </c>
      <c r="P8" s="503"/>
      <c r="Q8" s="503" t="str">
        <f t="shared" si="3"/>
        <v/>
      </c>
      <c r="R8" s="475">
        <f t="shared" si="4"/>
        <v>26</v>
      </c>
      <c r="S8" s="503">
        <f t="shared" si="5"/>
        <v>15.65</v>
      </c>
      <c r="T8" s="503"/>
      <c r="U8" s="503" t="str">
        <f t="shared" si="6"/>
        <v/>
      </c>
      <c r="V8" s="504">
        <f t="shared" si="7"/>
        <v>16</v>
      </c>
      <c r="W8" s="478" t="str">
        <f t="shared" si="8"/>
        <v/>
      </c>
      <c r="X8" s="505" t="str">
        <f t="shared" si="9"/>
        <v/>
      </c>
      <c r="Y8" s="478" t="str">
        <f t="shared" si="10"/>
        <v/>
      </c>
      <c r="Z8" s="506" t="str">
        <f t="shared" si="11"/>
        <v>R</v>
      </c>
    </row>
    <row r="9" ht="30.0" customHeight="1">
      <c r="A9" s="237" t="str">
        <f>'3A 2025 - 2026 DATOS DEL ESTUDI'!M6</f>
        <v/>
      </c>
      <c r="B9" s="262">
        <f>'3A 2025 - 2026 DATOS DEL ESTUDI'!N6</f>
        <v>32743589</v>
      </c>
      <c r="C9" s="239">
        <v>3.0</v>
      </c>
      <c r="D9" s="240" t="str">
        <f>'3A 2025 - 2026 DATOS DEL ESTUDI'!B6</f>
        <v>Isaac  Ángeles Liriano</v>
      </c>
      <c r="E9" s="473">
        <f>'CE-FIH&amp;R-3147'!S7</f>
        <v>40</v>
      </c>
      <c r="F9" s="473">
        <f>'CE-FIH&amp;R-3147'!T7</f>
        <v>42.5</v>
      </c>
      <c r="G9" s="473">
        <f>'CE-FIH&amp;R-3147'!U7</f>
        <v>43.25</v>
      </c>
      <c r="H9" s="502">
        <f>'CE-FIH&amp;R-3147'!V7</f>
        <v>44.5</v>
      </c>
      <c r="I9" s="475">
        <f t="shared" si="1"/>
        <v>42.5625</v>
      </c>
      <c r="J9" s="476" t="str">
        <f>IFERROR(CONCATENATE(SUM(AFIHR351!N9,AFIHR351!AF9,AFIHR351!AY9),"/",(SUM(AFIHR351!$O$4,AFIHR351!$AG$4,AFIHR351!$AZ$4))),"")</f>
        <v>20/24</v>
      </c>
      <c r="K9" s="475"/>
      <c r="L9" s="475"/>
      <c r="M9" s="475"/>
      <c r="N9" s="477">
        <f>IFERROR((SUM(AFIHR351!O9,AFIHR351!AG9,AFIHR351!AZ9,AFIHR351!BS9,AFIHR352!O9,AFIHR352!AG9,AFIHR352!AZ9,AFIHR352!BS9,AFIHR353!O9,AFIHR353!AG9,AFIHR353!AZ9,AFIHR353!BS9)/9),"")</f>
        <v>0.4615079365</v>
      </c>
      <c r="O9" s="503">
        <f t="shared" si="2"/>
        <v>21.28125</v>
      </c>
      <c r="P9" s="503"/>
      <c r="Q9" s="503" t="str">
        <f t="shared" si="3"/>
        <v/>
      </c>
      <c r="R9" s="475">
        <f t="shared" si="4"/>
        <v>21</v>
      </c>
      <c r="S9" s="503">
        <f t="shared" si="5"/>
        <v>12.76875</v>
      </c>
      <c r="T9" s="503"/>
      <c r="U9" s="503" t="str">
        <f t="shared" si="6"/>
        <v/>
      </c>
      <c r="V9" s="504">
        <f t="shared" si="7"/>
        <v>13</v>
      </c>
      <c r="W9" s="478" t="str">
        <f t="shared" si="8"/>
        <v/>
      </c>
      <c r="X9" s="505" t="str">
        <f t="shared" si="9"/>
        <v/>
      </c>
      <c r="Y9" s="478" t="str">
        <f t="shared" si="10"/>
        <v/>
      </c>
      <c r="Z9" s="506" t="str">
        <f t="shared" si="11"/>
        <v>R</v>
      </c>
    </row>
    <row r="10" ht="30.0" customHeight="1">
      <c r="A10" s="237" t="str">
        <f>'3A 2025 - 2026 DATOS DEL ESTUDI'!M7</f>
        <v/>
      </c>
      <c r="B10" s="262">
        <f>'3A 2025 - 2026 DATOS DEL ESTUDI'!N7</f>
        <v>32899338</v>
      </c>
      <c r="C10" s="239">
        <v>4.0</v>
      </c>
      <c r="D10" s="240" t="str">
        <f>'3A 2025 - 2026 DATOS DEL ESTUDI'!B7</f>
        <v>Melaniee  Aquino  Estrella</v>
      </c>
      <c r="E10" s="473">
        <f>'CE-FIH&amp;R-3147'!S8</f>
        <v>55.25</v>
      </c>
      <c r="F10" s="473">
        <f>'CE-FIH&amp;R-3147'!T8</f>
        <v>56</v>
      </c>
      <c r="G10" s="473">
        <f>'CE-FIH&amp;R-3147'!U8</f>
        <v>55.25</v>
      </c>
      <c r="H10" s="502">
        <f>'CE-FIH&amp;R-3147'!V8</f>
        <v>56.75</v>
      </c>
      <c r="I10" s="475">
        <f t="shared" si="1"/>
        <v>55.8125</v>
      </c>
      <c r="J10" s="476" t="str">
        <f>IFERROR(CONCATENATE(SUM(AFIHR351!N10,AFIHR351!AF10,AFIHR351!AY10),"/",(SUM(AFIHR351!$O$4,AFIHR351!$AG$4,AFIHR351!$AZ$4))),"")</f>
        <v>20/24</v>
      </c>
      <c r="K10" s="475"/>
      <c r="L10" s="475"/>
      <c r="M10" s="475"/>
      <c r="N10" s="477">
        <f>IFERROR((SUM(AFIHR351!O10,AFIHR351!AG10,AFIHR351!AZ10,AFIHR351!BS10,AFIHR352!O10,AFIHR352!AG10,AFIHR352!AZ10,AFIHR352!BS10,AFIHR353!O10,AFIHR353!AG10,AFIHR353!AZ10,AFIHR353!BS10)/9),"")</f>
        <v>0.5670634921</v>
      </c>
      <c r="O10" s="503">
        <f t="shared" si="2"/>
        <v>27.90625</v>
      </c>
      <c r="P10" s="503"/>
      <c r="Q10" s="503" t="str">
        <f t="shared" si="3"/>
        <v/>
      </c>
      <c r="R10" s="475">
        <f t="shared" si="4"/>
        <v>28</v>
      </c>
      <c r="S10" s="503">
        <f t="shared" si="5"/>
        <v>16.74375</v>
      </c>
      <c r="T10" s="503"/>
      <c r="U10" s="503" t="str">
        <f t="shared" si="6"/>
        <v/>
      </c>
      <c r="V10" s="504">
        <f t="shared" si="7"/>
        <v>17</v>
      </c>
      <c r="W10" s="478" t="str">
        <f t="shared" si="8"/>
        <v/>
      </c>
      <c r="X10" s="505" t="str">
        <f t="shared" si="9"/>
        <v/>
      </c>
      <c r="Y10" s="478" t="str">
        <f t="shared" si="10"/>
        <v/>
      </c>
      <c r="Z10" s="506" t="str">
        <f t="shared" si="11"/>
        <v>R</v>
      </c>
    </row>
    <row r="11" ht="30.0" customHeight="1">
      <c r="A11" s="237" t="str">
        <f>'3A 2025 - 2026 DATOS DEL ESTUDI'!M8</f>
        <v/>
      </c>
      <c r="B11" s="262">
        <f>'3A 2025 - 2026 DATOS DEL ESTUDI'!N8</f>
        <v>33109621</v>
      </c>
      <c r="C11" s="239">
        <v>5.0</v>
      </c>
      <c r="D11" s="240" t="str">
        <f>'3A 2025 - 2026 DATOS DEL ESTUDI'!B8</f>
        <v>Jennifer  Asenjo  De Los Santos TRANSFERIDA 10/12/25</v>
      </c>
      <c r="E11" s="473">
        <f>'CE-FIH&amp;R-3147'!S9</f>
        <v>23</v>
      </c>
      <c r="F11" s="473">
        <f>'CE-FIH&amp;R-3147'!T9</f>
        <v>22</v>
      </c>
      <c r="G11" s="473">
        <f>'CE-FIH&amp;R-3147'!U9</f>
        <v>23.5</v>
      </c>
      <c r="H11" s="502">
        <f>'CE-FIH&amp;R-3147'!V9</f>
        <v>23.5</v>
      </c>
      <c r="I11" s="475">
        <f t="shared" si="1"/>
        <v>23</v>
      </c>
      <c r="J11" s="476" t="str">
        <f>IFERROR(CONCATENATE(SUM(AFIHR351!N11,AFIHR351!AF11,AFIHR351!AY11),"/",(SUM(AFIHR351!$O$4,AFIHR351!$AG$4,AFIHR351!$AZ$4))),"")</f>
        <v>21/24</v>
      </c>
      <c r="K11" s="475"/>
      <c r="L11" s="475"/>
      <c r="M11" s="475"/>
      <c r="N11" s="477">
        <f>IFERROR((SUM(AFIHR351!O11,AFIHR351!AG11,AFIHR351!AZ11,AFIHR351!BS11,AFIHR352!O11,AFIHR352!AG11,AFIHR352!AZ11,AFIHR352!BS11,AFIHR353!O11,AFIHR353!AG11,AFIHR353!AZ11,AFIHR353!BS11)/9),"")</f>
        <v>0.3349206349</v>
      </c>
      <c r="O11" s="503">
        <f t="shared" si="2"/>
        <v>11.5</v>
      </c>
      <c r="P11" s="503"/>
      <c r="Q11" s="503" t="str">
        <f t="shared" si="3"/>
        <v/>
      </c>
      <c r="R11" s="475">
        <f t="shared" si="4"/>
        <v>12</v>
      </c>
      <c r="S11" s="503">
        <f t="shared" si="5"/>
        <v>6.9</v>
      </c>
      <c r="T11" s="503"/>
      <c r="U11" s="503" t="str">
        <f t="shared" si="6"/>
        <v/>
      </c>
      <c r="V11" s="504">
        <f t="shared" si="7"/>
        <v>7</v>
      </c>
      <c r="W11" s="478" t="str">
        <f t="shared" si="8"/>
        <v/>
      </c>
      <c r="X11" s="505" t="str">
        <f t="shared" si="9"/>
        <v/>
      </c>
      <c r="Y11" s="478" t="str">
        <f t="shared" si="10"/>
        <v/>
      </c>
      <c r="Z11" s="506" t="str">
        <f t="shared" si="11"/>
        <v>R</v>
      </c>
    </row>
    <row r="12" ht="30.0" customHeight="1">
      <c r="A12" s="237" t="str">
        <f>'3A 2025 - 2026 DATOS DEL ESTUDI'!M9</f>
        <v/>
      </c>
      <c r="B12" s="262">
        <f>'3A 2025 - 2026 DATOS DEL ESTUDI'!N9</f>
        <v>32678295</v>
      </c>
      <c r="C12" s="239">
        <v>6.0</v>
      </c>
      <c r="D12" s="240" t="str">
        <f>'3A 2025 - 2026 DATOS DEL ESTUDI'!B9</f>
        <v>Leshlie Crismayri Bautista Quezada</v>
      </c>
      <c r="E12" s="473">
        <f>'CE-FIH&amp;R-3147'!S10</f>
        <v>66.75</v>
      </c>
      <c r="F12" s="473">
        <f>'CE-FIH&amp;R-3147'!T10</f>
        <v>65.25</v>
      </c>
      <c r="G12" s="473">
        <f>'CE-FIH&amp;R-3147'!U10</f>
        <v>65.75</v>
      </c>
      <c r="H12" s="502">
        <f>'CE-FIH&amp;R-3147'!V10</f>
        <v>66.91666667</v>
      </c>
      <c r="I12" s="475">
        <f t="shared" si="1"/>
        <v>66.16666667</v>
      </c>
      <c r="J12" s="476" t="str">
        <f>IFERROR(CONCATENATE(SUM(AFIHR351!N12,AFIHR351!AF12,AFIHR351!AY12),"/",(SUM(AFIHR351!$O$4,AFIHR351!$AG$4,AFIHR351!$AZ$4))),"")</f>
        <v>22/24</v>
      </c>
      <c r="K12" s="475"/>
      <c r="L12" s="475"/>
      <c r="M12" s="475"/>
      <c r="N12" s="477">
        <f>IFERROR((SUM(AFIHR351!O12,AFIHR351!AG12,AFIHR351!AZ12,AFIHR351!BS12,AFIHR352!O12,AFIHR352!AG12,AFIHR352!AZ12,AFIHR352!BS12,AFIHR353!O12,AFIHR353!AG12,AFIHR353!AZ12,AFIHR353!BS12)/9),"")</f>
        <v>0.5015873016</v>
      </c>
      <c r="O12" s="503">
        <f t="shared" si="2"/>
        <v>33.08333333</v>
      </c>
      <c r="P12" s="503"/>
      <c r="Q12" s="503" t="str">
        <f t="shared" si="3"/>
        <v/>
      </c>
      <c r="R12" s="475">
        <f t="shared" si="4"/>
        <v>33</v>
      </c>
      <c r="S12" s="503">
        <f t="shared" si="5"/>
        <v>19.85</v>
      </c>
      <c r="T12" s="503"/>
      <c r="U12" s="503" t="str">
        <f t="shared" si="6"/>
        <v/>
      </c>
      <c r="V12" s="504">
        <f t="shared" si="7"/>
        <v>20</v>
      </c>
      <c r="W12" s="478" t="str">
        <f t="shared" si="8"/>
        <v/>
      </c>
      <c r="X12" s="505" t="str">
        <f t="shared" si="9"/>
        <v/>
      </c>
      <c r="Y12" s="478" t="str">
        <f t="shared" si="10"/>
        <v/>
      </c>
      <c r="Z12" s="506" t="str">
        <f t="shared" si="11"/>
        <v>R</v>
      </c>
    </row>
    <row r="13" ht="30.0" customHeight="1">
      <c r="A13" s="237" t="str">
        <f>'3A 2025 - 2026 DATOS DEL ESTUDI'!M10</f>
        <v/>
      </c>
      <c r="B13" s="262">
        <f>'3A 2025 - 2026 DATOS DEL ESTUDI'!N10</f>
        <v>33224927</v>
      </c>
      <c r="C13" s="239">
        <v>7.0</v>
      </c>
      <c r="D13" s="240" t="str">
        <f>'3A 2025 - 2026 DATOS DEL ESTUDI'!B10</f>
        <v>Gilber  Bello Silva</v>
      </c>
      <c r="E13" s="473">
        <f>'CE-FIH&amp;R-3147'!S11</f>
        <v>50.5</v>
      </c>
      <c r="F13" s="473">
        <f>'CE-FIH&amp;R-3147'!T11</f>
        <v>54.75</v>
      </c>
      <c r="G13" s="473">
        <f>'CE-FIH&amp;R-3147'!U11</f>
        <v>57.75</v>
      </c>
      <c r="H13" s="502">
        <f>'CE-FIH&amp;R-3147'!V11</f>
        <v>47.83333333</v>
      </c>
      <c r="I13" s="475">
        <f t="shared" si="1"/>
        <v>52.70833333</v>
      </c>
      <c r="J13" s="476" t="str">
        <f>IFERROR(CONCATENATE(SUM(AFIHR351!N13,AFIHR351!AF13,AFIHR351!AY13),"/",(SUM(AFIHR351!$O$4,AFIHR351!$AG$4,AFIHR351!$AZ$4))),"")</f>
        <v>21/24</v>
      </c>
      <c r="K13" s="475"/>
      <c r="L13" s="475"/>
      <c r="M13" s="475"/>
      <c r="N13" s="477">
        <f>IFERROR((SUM(AFIHR351!O13,AFIHR351!AG13,AFIHR351!AZ13,AFIHR351!BS13,AFIHR352!O13,AFIHR352!AG13,AFIHR352!AZ13,AFIHR352!BS13,AFIHR353!O13,AFIHR353!AG13,AFIHR353!AZ13,AFIHR353!BS13)/9),"")</f>
        <v>0.6005291005</v>
      </c>
      <c r="O13" s="503">
        <f t="shared" si="2"/>
        <v>26.35416667</v>
      </c>
      <c r="P13" s="503"/>
      <c r="Q13" s="503" t="str">
        <f t="shared" si="3"/>
        <v/>
      </c>
      <c r="R13" s="475">
        <f t="shared" si="4"/>
        <v>26</v>
      </c>
      <c r="S13" s="503">
        <f t="shared" si="5"/>
        <v>15.8125</v>
      </c>
      <c r="T13" s="503"/>
      <c r="U13" s="503" t="str">
        <f t="shared" si="6"/>
        <v/>
      </c>
      <c r="V13" s="504">
        <f t="shared" si="7"/>
        <v>16</v>
      </c>
      <c r="W13" s="478" t="str">
        <f t="shared" si="8"/>
        <v/>
      </c>
      <c r="X13" s="505" t="str">
        <f t="shared" si="9"/>
        <v/>
      </c>
      <c r="Y13" s="478" t="str">
        <f t="shared" si="10"/>
        <v/>
      </c>
      <c r="Z13" s="506" t="str">
        <f t="shared" si="11"/>
        <v>R</v>
      </c>
    </row>
    <row r="14" ht="30.0" customHeight="1">
      <c r="A14" s="237" t="str">
        <f>'3A 2025 - 2026 DATOS DEL ESTUDI'!M11</f>
        <v/>
      </c>
      <c r="B14" s="262">
        <f>'3A 2025 - 2026 DATOS DEL ESTUDI'!N11</f>
        <v>6783589</v>
      </c>
      <c r="C14" s="239">
        <v>8.0</v>
      </c>
      <c r="D14" s="240" t="str">
        <f>'3A 2025 - 2026 DATOS DEL ESTUDI'!B11</f>
        <v>Sherlyn Mariel Bernabel Lora</v>
      </c>
      <c r="E14" s="473">
        <f>'CE-FIH&amp;R-3147'!S12</f>
        <v>47.25</v>
      </c>
      <c r="F14" s="473">
        <f>'CE-FIH&amp;R-3147'!T12</f>
        <v>49.75</v>
      </c>
      <c r="G14" s="473">
        <f>'CE-FIH&amp;R-3147'!U12</f>
        <v>51.25</v>
      </c>
      <c r="H14" s="502">
        <f>'CE-FIH&amp;R-3147'!V12</f>
        <v>50.25</v>
      </c>
      <c r="I14" s="475">
        <f t="shared" si="1"/>
        <v>49.625</v>
      </c>
      <c r="J14" s="476" t="str">
        <f>IFERROR(CONCATENATE(SUM(AFIHR351!N14,AFIHR351!AF14,AFIHR351!AY14),"/",(SUM(AFIHR351!$O$4,AFIHR351!$AG$4,AFIHR351!$AZ$4))),"")</f>
        <v>18/24</v>
      </c>
      <c r="K14" s="475"/>
      <c r="L14" s="475"/>
      <c r="M14" s="475"/>
      <c r="N14" s="477">
        <f>IFERROR((SUM(AFIHR351!O14,AFIHR351!AG14,AFIHR351!AZ14,AFIHR351!BS14,AFIHR352!O14,AFIHR352!AG14,AFIHR352!AZ14,AFIHR352!BS14,AFIHR353!O14,AFIHR353!AG14,AFIHR353!AZ14,AFIHR353!BS14)/9),"")</f>
        <v>0.530952381</v>
      </c>
      <c r="O14" s="503">
        <f t="shared" si="2"/>
        <v>24.8125</v>
      </c>
      <c r="P14" s="503"/>
      <c r="Q14" s="503" t="str">
        <f t="shared" si="3"/>
        <v/>
      </c>
      <c r="R14" s="475">
        <f t="shared" si="4"/>
        <v>25</v>
      </c>
      <c r="S14" s="503">
        <f t="shared" si="5"/>
        <v>14.8875</v>
      </c>
      <c r="T14" s="503"/>
      <c r="U14" s="503" t="str">
        <f t="shared" si="6"/>
        <v/>
      </c>
      <c r="V14" s="504">
        <f t="shared" si="7"/>
        <v>15</v>
      </c>
      <c r="W14" s="478" t="str">
        <f t="shared" si="8"/>
        <v/>
      </c>
      <c r="X14" s="505" t="str">
        <f t="shared" si="9"/>
        <v/>
      </c>
      <c r="Y14" s="478" t="str">
        <f t="shared" si="10"/>
        <v/>
      </c>
      <c r="Z14" s="506" t="str">
        <f t="shared" si="11"/>
        <v>R</v>
      </c>
    </row>
    <row r="15" ht="30.0" customHeight="1">
      <c r="A15" s="237" t="str">
        <f>'3A 2025 - 2026 DATOS DEL ESTUDI'!M12</f>
        <v/>
      </c>
      <c r="B15" s="262">
        <f>'3A 2025 - 2026 DATOS DEL ESTUDI'!N12</f>
        <v>7117826</v>
      </c>
      <c r="C15" s="239">
        <v>9.0</v>
      </c>
      <c r="D15" s="240" t="str">
        <f>'3A 2025 - 2026 DATOS DEL ESTUDI'!B12</f>
        <v>Erleen  Brito Castillo</v>
      </c>
      <c r="E15" s="473">
        <f>'CE-FIH&amp;R-3147'!S13</f>
        <v>46</v>
      </c>
      <c r="F15" s="473">
        <f>'CE-FIH&amp;R-3147'!T13</f>
        <v>52.5</v>
      </c>
      <c r="G15" s="473">
        <f>'CE-FIH&amp;R-3147'!U13</f>
        <v>47</v>
      </c>
      <c r="H15" s="502">
        <f>'CE-FIH&amp;R-3147'!V13</f>
        <v>48.5</v>
      </c>
      <c r="I15" s="475">
        <f t="shared" si="1"/>
        <v>48.5</v>
      </c>
      <c r="J15" s="476" t="str">
        <f>IFERROR(CONCATENATE(SUM(AFIHR351!N15,AFIHR351!AF15,AFIHR351!AY15),"/",(SUM(AFIHR351!$O$4,AFIHR351!$AG$4,AFIHR351!$AZ$4))),"")</f>
        <v>22/24</v>
      </c>
      <c r="K15" s="475"/>
      <c r="L15" s="475"/>
      <c r="M15" s="475"/>
      <c r="N15" s="477">
        <f>IFERROR((SUM(AFIHR351!O15,AFIHR351!AG15,AFIHR351!AZ15,AFIHR351!BS15,AFIHR352!O15,AFIHR352!AG15,AFIHR352!AZ15,AFIHR352!BS15,AFIHR353!O15,AFIHR353!AG15,AFIHR353!AZ15,AFIHR353!BS15)/9),"")</f>
        <v>0.6126984127</v>
      </c>
      <c r="O15" s="503">
        <f t="shared" si="2"/>
        <v>24.25</v>
      </c>
      <c r="P15" s="503"/>
      <c r="Q15" s="503" t="str">
        <f t="shared" si="3"/>
        <v/>
      </c>
      <c r="R15" s="475">
        <f t="shared" si="4"/>
        <v>24</v>
      </c>
      <c r="S15" s="503">
        <f t="shared" si="5"/>
        <v>14.55</v>
      </c>
      <c r="T15" s="503"/>
      <c r="U15" s="503" t="str">
        <f t="shared" si="6"/>
        <v/>
      </c>
      <c r="V15" s="504">
        <f t="shared" si="7"/>
        <v>15</v>
      </c>
      <c r="W15" s="478" t="str">
        <f t="shared" si="8"/>
        <v/>
      </c>
      <c r="X15" s="505" t="str">
        <f t="shared" si="9"/>
        <v/>
      </c>
      <c r="Y15" s="478" t="str">
        <f t="shared" si="10"/>
        <v/>
      </c>
      <c r="Z15" s="506" t="str">
        <f t="shared" si="11"/>
        <v>R</v>
      </c>
    </row>
    <row r="16" ht="30.0" customHeight="1">
      <c r="A16" s="237" t="str">
        <f>'3A 2025 - 2026 DATOS DEL ESTUDI'!M13</f>
        <v/>
      </c>
      <c r="B16" s="262">
        <f>'3A 2025 - 2026 DATOS DEL ESTUDI'!N13</f>
        <v>7042227</v>
      </c>
      <c r="C16" s="239">
        <v>10.0</v>
      </c>
      <c r="D16" s="240" t="str">
        <f>'3A 2025 - 2026 DATOS DEL ESTUDI'!B13</f>
        <v>Brianny  Caraballo Guzmán</v>
      </c>
      <c r="E16" s="473">
        <f>'CE-FIH&amp;R-3147'!S14</f>
        <v>73.25</v>
      </c>
      <c r="F16" s="473">
        <f>'CE-FIH&amp;R-3147'!T14</f>
        <v>72.5</v>
      </c>
      <c r="G16" s="473">
        <f>'CE-FIH&amp;R-3147'!U14</f>
        <v>72</v>
      </c>
      <c r="H16" s="502">
        <f>'CE-FIH&amp;R-3147'!V14</f>
        <v>70.75</v>
      </c>
      <c r="I16" s="475">
        <f t="shared" si="1"/>
        <v>72.125</v>
      </c>
      <c r="J16" s="476" t="str">
        <f>IFERROR(CONCATENATE(SUM(AFIHR351!N16,AFIHR351!AF16,AFIHR351!AY16),"/",(SUM(AFIHR351!$O$4,AFIHR351!$AG$4,AFIHR351!$AZ$4))),"")</f>
        <v>22/24</v>
      </c>
      <c r="K16" s="475"/>
      <c r="L16" s="475"/>
      <c r="M16" s="475"/>
      <c r="N16" s="477">
        <f>IFERROR((SUM(AFIHR351!O16,AFIHR351!AG16,AFIHR351!AZ16,AFIHR351!BS16,AFIHR352!O16,AFIHR352!AG16,AFIHR352!AZ16,AFIHR352!BS16,AFIHR353!O16,AFIHR353!AG16,AFIHR353!AZ16,AFIHR353!BS16)/9),"")</f>
        <v>0.6164021164</v>
      </c>
      <c r="O16" s="503" t="str">
        <f t="shared" si="2"/>
        <v/>
      </c>
      <c r="P16" s="503"/>
      <c r="Q16" s="503" t="str">
        <f t="shared" si="3"/>
        <v/>
      </c>
      <c r="R16" s="475" t="str">
        <f t="shared" si="4"/>
        <v/>
      </c>
      <c r="S16" s="503" t="str">
        <f t="shared" si="5"/>
        <v/>
      </c>
      <c r="T16" s="503"/>
      <c r="U16" s="503" t="str">
        <f t="shared" si="6"/>
        <v/>
      </c>
      <c r="V16" s="504" t="str">
        <f t="shared" si="7"/>
        <v/>
      </c>
      <c r="W16" s="478" t="str">
        <f t="shared" si="8"/>
        <v/>
      </c>
      <c r="X16" s="505" t="str">
        <f t="shared" si="9"/>
        <v/>
      </c>
      <c r="Y16" s="478" t="str">
        <f t="shared" si="10"/>
        <v>A</v>
      </c>
      <c r="Z16" s="506" t="str">
        <f t="shared" si="11"/>
        <v/>
      </c>
    </row>
    <row r="17" ht="30.0" customHeight="1">
      <c r="A17" s="237" t="str">
        <f>'3A 2025 - 2026 DATOS DEL ESTUDI'!M14</f>
        <v/>
      </c>
      <c r="B17" s="262">
        <f>'3A 2025 - 2026 DATOS DEL ESTUDI'!N14</f>
        <v>32626669</v>
      </c>
      <c r="C17" s="239">
        <v>11.0</v>
      </c>
      <c r="D17" s="240" t="str">
        <f>'3A 2025 - 2026 DATOS DEL ESTUDI'!B14</f>
        <v>Scarlet  Castillo</v>
      </c>
      <c r="E17" s="473">
        <f>'CE-FIH&amp;R-3147'!S15</f>
        <v>47.75</v>
      </c>
      <c r="F17" s="473">
        <f>'CE-FIH&amp;R-3147'!T15</f>
        <v>48.5</v>
      </c>
      <c r="G17" s="473">
        <f>'CE-FIH&amp;R-3147'!U15</f>
        <v>49.75</v>
      </c>
      <c r="H17" s="502">
        <f>'CE-FIH&amp;R-3147'!V15</f>
        <v>49.5</v>
      </c>
      <c r="I17" s="475">
        <f t="shared" si="1"/>
        <v>48.875</v>
      </c>
      <c r="J17" s="476" t="str">
        <f>IFERROR(CONCATENATE(SUM(AFIHR351!N17,AFIHR351!AF17,AFIHR351!AY17),"/",(SUM(AFIHR351!$O$4,AFIHR351!$AG$4,AFIHR351!$AZ$4))),"")</f>
        <v>17/24</v>
      </c>
      <c r="K17" s="475"/>
      <c r="L17" s="475"/>
      <c r="M17" s="475"/>
      <c r="N17" s="477">
        <f>IFERROR((SUM(AFIHR351!O17,AFIHR351!AG17,AFIHR351!AZ17,AFIHR351!BS17,AFIHR352!O17,AFIHR352!AG17,AFIHR352!AZ17,AFIHR352!BS17,AFIHR353!O17,AFIHR353!AG17,AFIHR353!AZ17,AFIHR353!BS17)/9),"")</f>
        <v>0.4541005291</v>
      </c>
      <c r="O17" s="503">
        <f t="shared" si="2"/>
        <v>24.4375</v>
      </c>
      <c r="P17" s="503"/>
      <c r="Q17" s="503" t="str">
        <f t="shared" si="3"/>
        <v/>
      </c>
      <c r="R17" s="475">
        <f t="shared" si="4"/>
        <v>24</v>
      </c>
      <c r="S17" s="503">
        <f t="shared" si="5"/>
        <v>14.6625</v>
      </c>
      <c r="T17" s="503"/>
      <c r="U17" s="503" t="str">
        <f t="shared" si="6"/>
        <v/>
      </c>
      <c r="V17" s="504">
        <f t="shared" si="7"/>
        <v>15</v>
      </c>
      <c r="W17" s="478" t="str">
        <f t="shared" si="8"/>
        <v/>
      </c>
      <c r="X17" s="505" t="str">
        <f t="shared" si="9"/>
        <v/>
      </c>
      <c r="Y17" s="478" t="str">
        <f t="shared" si="10"/>
        <v/>
      </c>
      <c r="Z17" s="506" t="str">
        <f t="shared" si="11"/>
        <v>R</v>
      </c>
    </row>
    <row r="18" ht="30.0" customHeight="1">
      <c r="A18" s="237" t="str">
        <f>'3A 2025 - 2026 DATOS DEL ESTUDI'!M15</f>
        <v/>
      </c>
      <c r="B18" s="262">
        <f>'3A 2025 - 2026 DATOS DEL ESTUDI'!N15</f>
        <v>33016326</v>
      </c>
      <c r="C18" s="239">
        <v>12.0</v>
      </c>
      <c r="D18" s="240" t="str">
        <f>'3A 2025 - 2026 DATOS DEL ESTUDI'!B15</f>
        <v>Yarselin  Cruz Peña</v>
      </c>
      <c r="E18" s="473">
        <f>'CE-FIH&amp;R-3147'!S16</f>
        <v>67.5</v>
      </c>
      <c r="F18" s="473">
        <f>'CE-FIH&amp;R-3147'!T16</f>
        <v>68.5</v>
      </c>
      <c r="G18" s="473">
        <f>'CE-FIH&amp;R-3147'!U16</f>
        <v>69</v>
      </c>
      <c r="H18" s="502">
        <f>'CE-FIH&amp;R-3147'!V16</f>
        <v>69</v>
      </c>
      <c r="I18" s="475">
        <f t="shared" si="1"/>
        <v>68.5</v>
      </c>
      <c r="J18" s="476" t="str">
        <f>IFERROR(CONCATENATE(SUM(AFIHR351!N18,AFIHR351!AF18,AFIHR351!AY18),"/",(SUM(AFIHR351!$O$4,AFIHR351!$AG$4,AFIHR351!$AZ$4))),"")</f>
        <v>22/24</v>
      </c>
      <c r="K18" s="475"/>
      <c r="L18" s="475"/>
      <c r="M18" s="475"/>
      <c r="N18" s="477">
        <f>IFERROR((SUM(AFIHR351!O18,AFIHR351!AG18,AFIHR351!AZ18,AFIHR351!BS18,AFIHR352!O18,AFIHR352!AG18,AFIHR352!AZ18,AFIHR352!BS18,AFIHR353!O18,AFIHR353!AG18,AFIHR353!AZ18,AFIHR353!BS18)/9),"")</f>
        <v>0.621031746</v>
      </c>
      <c r="O18" s="503">
        <f t="shared" si="2"/>
        <v>34.25</v>
      </c>
      <c r="P18" s="503"/>
      <c r="Q18" s="503" t="str">
        <f t="shared" si="3"/>
        <v/>
      </c>
      <c r="R18" s="475">
        <f t="shared" si="4"/>
        <v>34</v>
      </c>
      <c r="S18" s="503">
        <f t="shared" si="5"/>
        <v>20.55</v>
      </c>
      <c r="T18" s="503"/>
      <c r="U18" s="503" t="str">
        <f t="shared" si="6"/>
        <v/>
      </c>
      <c r="V18" s="504">
        <f t="shared" si="7"/>
        <v>21</v>
      </c>
      <c r="W18" s="478" t="str">
        <f t="shared" si="8"/>
        <v/>
      </c>
      <c r="X18" s="505" t="str">
        <f t="shared" si="9"/>
        <v/>
      </c>
      <c r="Y18" s="478" t="str">
        <f t="shared" si="10"/>
        <v/>
      </c>
      <c r="Z18" s="506" t="str">
        <f t="shared" si="11"/>
        <v>R</v>
      </c>
    </row>
    <row r="19" ht="30.0" customHeight="1">
      <c r="A19" s="237" t="str">
        <f>'3A 2025 - 2026 DATOS DEL ESTUDI'!M16</f>
        <v/>
      </c>
      <c r="B19" s="262">
        <f>'3A 2025 - 2026 DATOS DEL ESTUDI'!N16</f>
        <v>32387390</v>
      </c>
      <c r="C19" s="239">
        <v>13.0</v>
      </c>
      <c r="D19" s="240" t="str">
        <f>'3A 2025 - 2026 DATOS DEL ESTUDI'!B16</f>
        <v>Fernando José Díaz Fernández</v>
      </c>
      <c r="E19" s="473">
        <f>'CE-FIH&amp;R-3147'!S17</f>
        <v>61.5</v>
      </c>
      <c r="F19" s="473">
        <f>'CE-FIH&amp;R-3147'!T17</f>
        <v>63.5</v>
      </c>
      <c r="G19" s="473">
        <f>'CE-FIH&amp;R-3147'!U17</f>
        <v>62</v>
      </c>
      <c r="H19" s="502">
        <f>'CE-FIH&amp;R-3147'!V17</f>
        <v>63.66666667</v>
      </c>
      <c r="I19" s="475">
        <f t="shared" si="1"/>
        <v>62.66666667</v>
      </c>
      <c r="J19" s="476" t="str">
        <f>IFERROR(CONCATENATE(SUM(AFIHR351!N19,AFIHR351!AF19,AFIHR351!AY19),"/",(SUM(AFIHR351!$O$4,AFIHR351!$AG$4,AFIHR351!$AZ$4))),"")</f>
        <v>22/24</v>
      </c>
      <c r="K19" s="475"/>
      <c r="L19" s="475"/>
      <c r="M19" s="475"/>
      <c r="N19" s="477">
        <f>IFERROR((SUM(AFIHR351!O19,AFIHR351!AG19,AFIHR351!AZ19,AFIHR351!BS19,AFIHR352!O19,AFIHR352!AG19,AFIHR352!AZ19,AFIHR352!BS19,AFIHR353!O19,AFIHR353!AG19,AFIHR353!AZ19,AFIHR353!BS19)/9),"")</f>
        <v>0.6349206349</v>
      </c>
      <c r="O19" s="503">
        <f t="shared" si="2"/>
        <v>31.33333333</v>
      </c>
      <c r="P19" s="503"/>
      <c r="Q19" s="503" t="str">
        <f t="shared" si="3"/>
        <v/>
      </c>
      <c r="R19" s="475">
        <f t="shared" si="4"/>
        <v>31</v>
      </c>
      <c r="S19" s="503">
        <f t="shared" si="5"/>
        <v>18.8</v>
      </c>
      <c r="T19" s="503"/>
      <c r="U19" s="503" t="str">
        <f t="shared" si="6"/>
        <v/>
      </c>
      <c r="V19" s="504">
        <f t="shared" si="7"/>
        <v>19</v>
      </c>
      <c r="W19" s="478" t="str">
        <f t="shared" si="8"/>
        <v/>
      </c>
      <c r="X19" s="505" t="str">
        <f t="shared" si="9"/>
        <v/>
      </c>
      <c r="Y19" s="478" t="str">
        <f t="shared" si="10"/>
        <v/>
      </c>
      <c r="Z19" s="506" t="str">
        <f t="shared" si="11"/>
        <v>R</v>
      </c>
    </row>
    <row r="20" ht="30.0" customHeight="1">
      <c r="A20" s="237" t="str">
        <f>'3A 2025 - 2026 DATOS DEL ESTUDI'!M17</f>
        <v/>
      </c>
      <c r="B20" s="262">
        <f>'3A 2025 - 2026 DATOS DEL ESTUDI'!N17</f>
        <v>27198412</v>
      </c>
      <c r="C20" s="239">
        <v>14.0</v>
      </c>
      <c r="D20" s="240" t="str">
        <f>'3A 2025 - 2026 DATOS DEL ESTUDI'!B17</f>
        <v>Scarlett  Espinal Estéves</v>
      </c>
      <c r="E20" s="473">
        <f>'CE-FIH&amp;R-3147'!S18</f>
        <v>48.25</v>
      </c>
      <c r="F20" s="473">
        <f>'CE-FIH&amp;R-3147'!T18</f>
        <v>45.5</v>
      </c>
      <c r="G20" s="473">
        <f>'CE-FIH&amp;R-3147'!U18</f>
        <v>52</v>
      </c>
      <c r="H20" s="502">
        <f>'CE-FIH&amp;R-3147'!V18</f>
        <v>49.5</v>
      </c>
      <c r="I20" s="475">
        <f t="shared" si="1"/>
        <v>48.8125</v>
      </c>
      <c r="J20" s="476" t="str">
        <f>IFERROR(CONCATENATE(SUM(AFIHR351!N20,AFIHR351!AF20,AFIHR351!AY20),"/",(SUM(AFIHR351!$O$4,AFIHR351!$AG$4,AFIHR351!$AZ$4))),"")</f>
        <v>17/24</v>
      </c>
      <c r="K20" s="475"/>
      <c r="L20" s="475"/>
      <c r="M20" s="475"/>
      <c r="N20" s="477">
        <f>IFERROR((SUM(AFIHR351!O20,AFIHR351!AG20,AFIHR351!AZ20,AFIHR351!BS20,AFIHR352!O20,AFIHR352!AG20,AFIHR352!AZ20,AFIHR352!BS20,AFIHR353!O20,AFIHR353!AG20,AFIHR353!AZ20,AFIHR353!BS20)/9),"")</f>
        <v>0.5464285714</v>
      </c>
      <c r="O20" s="503">
        <f t="shared" si="2"/>
        <v>24.40625</v>
      </c>
      <c r="P20" s="503"/>
      <c r="Q20" s="503" t="str">
        <f t="shared" si="3"/>
        <v/>
      </c>
      <c r="R20" s="475">
        <f t="shared" si="4"/>
        <v>24</v>
      </c>
      <c r="S20" s="503">
        <f t="shared" si="5"/>
        <v>14.64375</v>
      </c>
      <c r="T20" s="503"/>
      <c r="U20" s="503" t="str">
        <f t="shared" si="6"/>
        <v/>
      </c>
      <c r="V20" s="504">
        <f t="shared" si="7"/>
        <v>15</v>
      </c>
      <c r="W20" s="478" t="str">
        <f t="shared" si="8"/>
        <v/>
      </c>
      <c r="X20" s="505" t="str">
        <f t="shared" si="9"/>
        <v/>
      </c>
      <c r="Y20" s="478" t="str">
        <f t="shared" si="10"/>
        <v/>
      </c>
      <c r="Z20" s="506" t="str">
        <f t="shared" si="11"/>
        <v>R</v>
      </c>
    </row>
    <row r="21" ht="30.0" customHeight="1">
      <c r="A21" s="237" t="str">
        <f>'3A 2025 - 2026 DATOS DEL ESTUDI'!M18</f>
        <v/>
      </c>
      <c r="B21" s="262">
        <f>'3A 2025 - 2026 DATOS DEL ESTUDI'!N18</f>
        <v>33382609</v>
      </c>
      <c r="C21" s="239">
        <v>15.0</v>
      </c>
      <c r="D21" s="240" t="str">
        <f>'3A 2025 - 2026 DATOS DEL ESTUDI'!B18</f>
        <v>José Manuel Estrella</v>
      </c>
      <c r="E21" s="473">
        <f>'CE-FIH&amp;R-3147'!S19</f>
        <v>51</v>
      </c>
      <c r="F21" s="473">
        <f>'CE-FIH&amp;R-3147'!T19</f>
        <v>53.75</v>
      </c>
      <c r="G21" s="473">
        <f>'CE-FIH&amp;R-3147'!U19</f>
        <v>57.5</v>
      </c>
      <c r="H21" s="502">
        <f>'CE-FIH&amp;R-3147'!V19</f>
        <v>47</v>
      </c>
      <c r="I21" s="475">
        <f t="shared" si="1"/>
        <v>52.3125</v>
      </c>
      <c r="J21" s="476" t="str">
        <f>IFERROR(CONCATENATE(SUM(AFIHR351!N21,AFIHR351!AF21,AFIHR351!AY21),"/",(SUM(AFIHR351!$O$4,AFIHR351!$AG$4,AFIHR351!$AZ$4))),"")</f>
        <v>21/24</v>
      </c>
      <c r="K21" s="475"/>
      <c r="L21" s="475"/>
      <c r="M21" s="475"/>
      <c r="N21" s="477">
        <f>IFERROR((SUM(AFIHR351!O21,AFIHR351!AG21,AFIHR351!AZ21,AFIHR351!BS21,AFIHR352!O21,AFIHR352!AG21,AFIHR352!AZ21,AFIHR352!BS21,AFIHR353!O21,AFIHR353!AG21,AFIHR353!AZ21,AFIHR353!BS21)/9),"")</f>
        <v>0.6015873016</v>
      </c>
      <c r="O21" s="503">
        <f t="shared" si="2"/>
        <v>26.15625</v>
      </c>
      <c r="P21" s="503"/>
      <c r="Q21" s="503" t="str">
        <f t="shared" si="3"/>
        <v/>
      </c>
      <c r="R21" s="475">
        <f t="shared" si="4"/>
        <v>26</v>
      </c>
      <c r="S21" s="503">
        <f t="shared" si="5"/>
        <v>15.69375</v>
      </c>
      <c r="T21" s="503"/>
      <c r="U21" s="503" t="str">
        <f t="shared" si="6"/>
        <v/>
      </c>
      <c r="V21" s="504">
        <f t="shared" si="7"/>
        <v>16</v>
      </c>
      <c r="W21" s="478" t="str">
        <f t="shared" si="8"/>
        <v/>
      </c>
      <c r="X21" s="505" t="str">
        <f t="shared" si="9"/>
        <v/>
      </c>
      <c r="Y21" s="478" t="str">
        <f t="shared" si="10"/>
        <v/>
      </c>
      <c r="Z21" s="506" t="str">
        <f t="shared" si="11"/>
        <v>R</v>
      </c>
    </row>
    <row r="22" ht="30.0" customHeight="1">
      <c r="A22" s="237" t="str">
        <f>'3A 2025 - 2026 DATOS DEL ESTUDI'!M19</f>
        <v/>
      </c>
      <c r="B22" s="262">
        <f>'3A 2025 - 2026 DATOS DEL ESTUDI'!N19</f>
        <v>32745811</v>
      </c>
      <c r="C22" s="239">
        <v>16.0</v>
      </c>
      <c r="D22" s="240" t="str">
        <f>'3A 2025 - 2026 DATOS DEL ESTUDI'!B19</f>
        <v>Misael Starberk Ferreras Pérez</v>
      </c>
      <c r="E22" s="473">
        <f>'CE-FIH&amp;R-3147'!S20</f>
        <v>60</v>
      </c>
      <c r="F22" s="473">
        <f>'CE-FIH&amp;R-3147'!T20</f>
        <v>60.5</v>
      </c>
      <c r="G22" s="473">
        <f>'CE-FIH&amp;R-3147'!U20</f>
        <v>60</v>
      </c>
      <c r="H22" s="502">
        <f>'CE-FIH&amp;R-3147'!V20</f>
        <v>58.75</v>
      </c>
      <c r="I22" s="475">
        <f t="shared" si="1"/>
        <v>59.8125</v>
      </c>
      <c r="J22" s="476" t="str">
        <f>IFERROR(CONCATENATE(SUM(AFIHR351!N22,AFIHR351!AF22,AFIHR351!AY22),"/",(SUM(AFIHR351!$O$4,AFIHR351!$AG$4,AFIHR351!$AZ$4))),"")</f>
        <v>22/24</v>
      </c>
      <c r="K22" s="475"/>
      <c r="L22" s="475"/>
      <c r="M22" s="475"/>
      <c r="N22" s="477">
        <f>IFERROR((SUM(AFIHR351!O22,AFIHR351!AG22,AFIHR351!AZ22,AFIHR351!BS22,AFIHR352!O22,AFIHR352!AG22,AFIHR352!AZ22,AFIHR352!BS22,AFIHR353!O22,AFIHR353!AG22,AFIHR353!AZ22,AFIHR353!BS22)/9),"")</f>
        <v>0.6349206349</v>
      </c>
      <c r="O22" s="503">
        <f t="shared" si="2"/>
        <v>29.90625</v>
      </c>
      <c r="P22" s="503"/>
      <c r="Q22" s="503" t="str">
        <f t="shared" si="3"/>
        <v/>
      </c>
      <c r="R22" s="475">
        <f t="shared" si="4"/>
        <v>30</v>
      </c>
      <c r="S22" s="503">
        <f t="shared" si="5"/>
        <v>17.94375</v>
      </c>
      <c r="T22" s="503"/>
      <c r="U22" s="503" t="str">
        <f t="shared" si="6"/>
        <v/>
      </c>
      <c r="V22" s="504">
        <f t="shared" si="7"/>
        <v>18</v>
      </c>
      <c r="W22" s="478" t="str">
        <f t="shared" si="8"/>
        <v/>
      </c>
      <c r="X22" s="505" t="str">
        <f t="shared" si="9"/>
        <v/>
      </c>
      <c r="Y22" s="478" t="str">
        <f t="shared" si="10"/>
        <v/>
      </c>
      <c r="Z22" s="506" t="str">
        <f t="shared" si="11"/>
        <v>R</v>
      </c>
    </row>
    <row r="23" ht="30.0" customHeight="1">
      <c r="A23" s="237" t="str">
        <f>'3A 2025 - 2026 DATOS DEL ESTUDI'!M20</f>
        <v/>
      </c>
      <c r="B23" s="262">
        <f>'3A 2025 - 2026 DATOS DEL ESTUDI'!N20</f>
        <v>6739413</v>
      </c>
      <c r="C23" s="239">
        <v>17.0</v>
      </c>
      <c r="D23" s="240" t="str">
        <f>'3A 2025 - 2026 DATOS DEL ESTUDI'!B20</f>
        <v>Ruth Esther Fernández Rodríguez</v>
      </c>
      <c r="E23" s="473">
        <f>'CE-FIH&amp;R-3147'!S21</f>
        <v>65</v>
      </c>
      <c r="F23" s="473">
        <f>'CE-FIH&amp;R-3147'!T21</f>
        <v>59</v>
      </c>
      <c r="G23" s="473">
        <f>'CE-FIH&amp;R-3147'!U21</f>
        <v>59.75</v>
      </c>
      <c r="H23" s="502">
        <f>'CE-FIH&amp;R-3147'!V21</f>
        <v>64</v>
      </c>
      <c r="I23" s="475">
        <f t="shared" si="1"/>
        <v>61.9375</v>
      </c>
      <c r="J23" s="476" t="str">
        <f>IFERROR(CONCATENATE(SUM(AFIHR351!N23,AFIHR351!AF23,AFIHR351!AY23),"/",(SUM(AFIHR351!$O$4,AFIHR351!$AG$4,AFIHR351!$AZ$4))),"")</f>
        <v>19/24</v>
      </c>
      <c r="K23" s="475"/>
      <c r="L23" s="475"/>
      <c r="M23" s="475"/>
      <c r="N23" s="477">
        <f>IFERROR((SUM(AFIHR351!O23,AFIHR351!AG23,AFIHR351!AZ23,AFIHR351!BS23,AFIHR352!O23,AFIHR352!AG23,AFIHR352!AZ23,AFIHR352!BS23,AFIHR353!O23,AFIHR353!AG23,AFIHR353!AZ23,AFIHR353!BS23)/9),"")</f>
        <v>0.5560846561</v>
      </c>
      <c r="O23" s="503">
        <f t="shared" si="2"/>
        <v>30.96875</v>
      </c>
      <c r="P23" s="503"/>
      <c r="Q23" s="503" t="str">
        <f t="shared" si="3"/>
        <v/>
      </c>
      <c r="R23" s="475">
        <f t="shared" si="4"/>
        <v>31</v>
      </c>
      <c r="S23" s="503">
        <f t="shared" si="5"/>
        <v>18.58125</v>
      </c>
      <c r="T23" s="503"/>
      <c r="U23" s="503" t="str">
        <f t="shared" si="6"/>
        <v/>
      </c>
      <c r="V23" s="504">
        <f t="shared" si="7"/>
        <v>19</v>
      </c>
      <c r="W23" s="478" t="str">
        <f t="shared" si="8"/>
        <v/>
      </c>
      <c r="X23" s="505" t="str">
        <f t="shared" si="9"/>
        <v/>
      </c>
      <c r="Y23" s="478" t="str">
        <f t="shared" si="10"/>
        <v/>
      </c>
      <c r="Z23" s="506" t="str">
        <f t="shared" si="11"/>
        <v>R</v>
      </c>
    </row>
    <row r="24" ht="30.0" customHeight="1">
      <c r="A24" s="237" t="str">
        <f>'3A 2025 - 2026 DATOS DEL ESTUDI'!M21</f>
        <v/>
      </c>
      <c r="B24" s="262">
        <f>'3A 2025 - 2026 DATOS DEL ESTUDI'!N21</f>
        <v>32812732</v>
      </c>
      <c r="C24" s="239">
        <v>18.0</v>
      </c>
      <c r="D24" s="240" t="str">
        <f>'3A 2025 - 2026 DATOS DEL ESTUDI'!B21</f>
        <v>Discairy  Filpo Estrella</v>
      </c>
      <c r="E24" s="473">
        <f>'CE-FIH&amp;R-3147'!S22</f>
        <v>59.75</v>
      </c>
      <c r="F24" s="473">
        <f>'CE-FIH&amp;R-3147'!T22</f>
        <v>59</v>
      </c>
      <c r="G24" s="473">
        <f>'CE-FIH&amp;R-3147'!U22</f>
        <v>62</v>
      </c>
      <c r="H24" s="502">
        <f>'CE-FIH&amp;R-3147'!V22</f>
        <v>63</v>
      </c>
      <c r="I24" s="475">
        <f t="shared" si="1"/>
        <v>60.9375</v>
      </c>
      <c r="J24" s="476" t="str">
        <f>IFERROR(CONCATENATE(SUM(AFIHR351!N24,AFIHR351!AF24,AFIHR351!AY24),"/",(SUM(AFIHR351!$O$4,AFIHR351!$AG$4,AFIHR351!$AZ$4))),"")</f>
        <v>22/24</v>
      </c>
      <c r="K24" s="475"/>
      <c r="L24" s="475"/>
      <c r="M24" s="475"/>
      <c r="N24" s="477">
        <f>IFERROR((SUM(AFIHR351!O24,AFIHR351!AG24,AFIHR351!AZ24,AFIHR351!BS24,AFIHR352!O24,AFIHR352!AG24,AFIHR352!AZ24,AFIHR352!BS24,AFIHR353!O24,AFIHR353!AG24,AFIHR353!AZ24,AFIHR353!BS24)/9),"")</f>
        <v>0.6349206349</v>
      </c>
      <c r="O24" s="503">
        <f t="shared" si="2"/>
        <v>30.46875</v>
      </c>
      <c r="P24" s="503"/>
      <c r="Q24" s="503" t="str">
        <f t="shared" si="3"/>
        <v/>
      </c>
      <c r="R24" s="475">
        <f t="shared" si="4"/>
        <v>30</v>
      </c>
      <c r="S24" s="503">
        <f t="shared" si="5"/>
        <v>18.28125</v>
      </c>
      <c r="T24" s="503"/>
      <c r="U24" s="503" t="str">
        <f t="shared" si="6"/>
        <v/>
      </c>
      <c r="V24" s="504">
        <f t="shared" si="7"/>
        <v>18</v>
      </c>
      <c r="W24" s="478" t="str">
        <f t="shared" si="8"/>
        <v/>
      </c>
      <c r="X24" s="505" t="str">
        <f t="shared" si="9"/>
        <v/>
      </c>
      <c r="Y24" s="478" t="str">
        <f t="shared" si="10"/>
        <v/>
      </c>
      <c r="Z24" s="506" t="str">
        <f t="shared" si="11"/>
        <v>R</v>
      </c>
    </row>
    <row r="25" ht="30.0" customHeight="1">
      <c r="A25" s="237" t="str">
        <f>'3A 2025 - 2026 DATOS DEL ESTUDI'!M22</f>
        <v/>
      </c>
      <c r="B25" s="262">
        <f>'3A 2025 - 2026 DATOS DEL ESTUDI'!N22</f>
        <v>32529336</v>
      </c>
      <c r="C25" s="239">
        <v>19.0</v>
      </c>
      <c r="D25" s="240" t="str">
        <f>'3A 2025 - 2026 DATOS DEL ESTUDI'!B22</f>
        <v>Alexis Enmanuel Gil  Sánchez</v>
      </c>
      <c r="E25" s="473">
        <f>'CE-FIH&amp;R-3147'!S23</f>
        <v>48.5</v>
      </c>
      <c r="F25" s="473">
        <f>'CE-FIH&amp;R-3147'!T23</f>
        <v>54.25</v>
      </c>
      <c r="G25" s="473">
        <f>'CE-FIH&amp;R-3147'!U23</f>
        <v>50</v>
      </c>
      <c r="H25" s="502">
        <f>'CE-FIH&amp;R-3147'!V23</f>
        <v>49.75</v>
      </c>
      <c r="I25" s="475">
        <f t="shared" si="1"/>
        <v>50.625</v>
      </c>
      <c r="J25" s="476" t="str">
        <f>IFERROR(CONCATENATE(SUM(AFIHR351!N25,AFIHR351!AF25,AFIHR351!AY25),"/",(SUM(AFIHR351!$O$4,AFIHR351!$AG$4,AFIHR351!$AZ$4))),"")</f>
        <v>22/24</v>
      </c>
      <c r="K25" s="475"/>
      <c r="L25" s="475"/>
      <c r="M25" s="475"/>
      <c r="N25" s="477">
        <f>IFERROR((SUM(AFIHR351!O25,AFIHR351!AG25,AFIHR351!AZ25,AFIHR351!BS25,AFIHR352!O25,AFIHR352!AG25,AFIHR352!AZ25,AFIHR352!BS25,AFIHR353!O25,AFIHR353!AG25,AFIHR353!AZ25,AFIHR353!BS25)/9),"")</f>
        <v>0.6164021164</v>
      </c>
      <c r="O25" s="503">
        <f t="shared" si="2"/>
        <v>25.3125</v>
      </c>
      <c r="P25" s="503"/>
      <c r="Q25" s="503" t="str">
        <f t="shared" si="3"/>
        <v/>
      </c>
      <c r="R25" s="475">
        <f t="shared" si="4"/>
        <v>25</v>
      </c>
      <c r="S25" s="503">
        <f t="shared" si="5"/>
        <v>15.1875</v>
      </c>
      <c r="T25" s="503"/>
      <c r="U25" s="503" t="str">
        <f t="shared" si="6"/>
        <v/>
      </c>
      <c r="V25" s="504">
        <f t="shared" si="7"/>
        <v>15</v>
      </c>
      <c r="W25" s="478" t="str">
        <f t="shared" si="8"/>
        <v/>
      </c>
      <c r="X25" s="505" t="str">
        <f t="shared" si="9"/>
        <v/>
      </c>
      <c r="Y25" s="478" t="str">
        <f t="shared" si="10"/>
        <v/>
      </c>
      <c r="Z25" s="506" t="str">
        <f t="shared" si="11"/>
        <v>R</v>
      </c>
    </row>
    <row r="26" ht="30.0" customHeight="1">
      <c r="A26" s="237" t="str">
        <f>'3A 2025 - 2026 DATOS DEL ESTUDI'!M23</f>
        <v/>
      </c>
      <c r="B26" s="262">
        <f>'3A 2025 - 2026 DATOS DEL ESTUDI'!N23</f>
        <v>22047916</v>
      </c>
      <c r="C26" s="239">
        <v>20.0</v>
      </c>
      <c r="D26" s="240" t="str">
        <f>'3A 2025 - 2026 DATOS DEL ESTUDI'!B23</f>
        <v>Ayendy Jesús Guzmán</v>
      </c>
      <c r="E26" s="473">
        <f>'CE-FIH&amp;R-3147'!S24</f>
        <v>46.75</v>
      </c>
      <c r="F26" s="473">
        <f>'CE-FIH&amp;R-3147'!T24</f>
        <v>49.75</v>
      </c>
      <c r="G26" s="473">
        <f>'CE-FIH&amp;R-3147'!U24</f>
        <v>53.25</v>
      </c>
      <c r="H26" s="502">
        <f>'CE-FIH&amp;R-3147'!V24</f>
        <v>41.25</v>
      </c>
      <c r="I26" s="475">
        <f t="shared" si="1"/>
        <v>47.75</v>
      </c>
      <c r="J26" s="476" t="str">
        <f>IFERROR(CONCATENATE(SUM(AFIHR351!N26,AFIHR351!AF26,AFIHR351!AY26),"/",(SUM(AFIHR351!$O$4,AFIHR351!$AG$4,AFIHR351!$AZ$4))),"")</f>
        <v>21/24</v>
      </c>
      <c r="K26" s="475"/>
      <c r="L26" s="475"/>
      <c r="M26" s="475"/>
      <c r="N26" s="477">
        <f>IFERROR((SUM(AFIHR351!O26,AFIHR351!AG26,AFIHR351!AZ26,AFIHR351!BS26,AFIHR352!O26,AFIHR352!AG26,AFIHR352!AZ26,AFIHR352!BS26,AFIHR353!O26,AFIHR353!AG26,AFIHR353!AZ26,AFIHR353!BS26)/9),"")</f>
        <v>0.5691798942</v>
      </c>
      <c r="O26" s="503">
        <f t="shared" si="2"/>
        <v>23.875</v>
      </c>
      <c r="P26" s="503"/>
      <c r="Q26" s="503" t="str">
        <f t="shared" si="3"/>
        <v/>
      </c>
      <c r="R26" s="475">
        <f t="shared" si="4"/>
        <v>24</v>
      </c>
      <c r="S26" s="503">
        <f t="shared" si="5"/>
        <v>14.325</v>
      </c>
      <c r="T26" s="503"/>
      <c r="U26" s="503" t="str">
        <f t="shared" si="6"/>
        <v/>
      </c>
      <c r="V26" s="504">
        <f t="shared" si="7"/>
        <v>14</v>
      </c>
      <c r="W26" s="478" t="str">
        <f t="shared" si="8"/>
        <v/>
      </c>
      <c r="X26" s="505" t="str">
        <f t="shared" si="9"/>
        <v/>
      </c>
      <c r="Y26" s="478" t="str">
        <f t="shared" si="10"/>
        <v/>
      </c>
      <c r="Z26" s="506" t="str">
        <f t="shared" si="11"/>
        <v>R</v>
      </c>
    </row>
    <row r="27" ht="30.0" customHeight="1">
      <c r="A27" s="237" t="str">
        <f>'3A 2025 - 2026 DATOS DEL ESTUDI'!M24</f>
        <v/>
      </c>
      <c r="B27" s="262">
        <f>'3A 2025 - 2026 DATOS DEL ESTUDI'!N24</f>
        <v>32387479</v>
      </c>
      <c r="C27" s="239">
        <v>21.0</v>
      </c>
      <c r="D27" s="240" t="str">
        <f>'3A 2025 - 2026 DATOS DEL ESTUDI'!B24</f>
        <v>Yassir  Hernández Disla</v>
      </c>
      <c r="E27" s="473">
        <f>'CE-FIH&amp;R-3147'!S25</f>
        <v>61</v>
      </c>
      <c r="F27" s="473">
        <f>'CE-FIH&amp;R-3147'!T25</f>
        <v>62</v>
      </c>
      <c r="G27" s="473">
        <f>'CE-FIH&amp;R-3147'!U25</f>
        <v>62.5</v>
      </c>
      <c r="H27" s="502">
        <f>'CE-FIH&amp;R-3147'!V25</f>
        <v>64.66666667</v>
      </c>
      <c r="I27" s="475">
        <f t="shared" si="1"/>
        <v>62.54166667</v>
      </c>
      <c r="J27" s="476" t="str">
        <f>IFERROR(CONCATENATE(SUM(AFIHR351!N27,AFIHR351!AF27,AFIHR351!AY27),"/",(SUM(AFIHR351!$O$4,AFIHR351!$AG$4,AFIHR351!$AZ$4))),"")</f>
        <v>22/24</v>
      </c>
      <c r="K27" s="475"/>
      <c r="L27" s="475"/>
      <c r="M27" s="475"/>
      <c r="N27" s="477">
        <f>IFERROR((SUM(AFIHR351!O27,AFIHR351!AG27,AFIHR351!AZ27,AFIHR351!BS27,AFIHR352!O27,AFIHR352!AG27,AFIHR352!AZ27,AFIHR352!BS27,AFIHR353!O27,AFIHR353!AG27,AFIHR353!AZ27,AFIHR353!BS27)/9),"")</f>
        <v>0.6349206349</v>
      </c>
      <c r="O27" s="503">
        <f t="shared" si="2"/>
        <v>31.27083333</v>
      </c>
      <c r="P27" s="503"/>
      <c r="Q27" s="503" t="str">
        <f t="shared" si="3"/>
        <v/>
      </c>
      <c r="R27" s="475">
        <f t="shared" si="4"/>
        <v>31</v>
      </c>
      <c r="S27" s="503">
        <f t="shared" si="5"/>
        <v>18.7625</v>
      </c>
      <c r="T27" s="503"/>
      <c r="U27" s="503" t="str">
        <f t="shared" si="6"/>
        <v/>
      </c>
      <c r="V27" s="504">
        <f t="shared" si="7"/>
        <v>19</v>
      </c>
      <c r="W27" s="478" t="str">
        <f t="shared" si="8"/>
        <v/>
      </c>
      <c r="X27" s="505" t="str">
        <f t="shared" si="9"/>
        <v/>
      </c>
      <c r="Y27" s="478" t="str">
        <f t="shared" si="10"/>
        <v/>
      </c>
      <c r="Z27" s="506" t="str">
        <f t="shared" si="11"/>
        <v>R</v>
      </c>
    </row>
    <row r="28" ht="30.0" customHeight="1">
      <c r="A28" s="237" t="str">
        <f>'3A 2025 - 2026 DATOS DEL ESTUDI'!M25</f>
        <v/>
      </c>
      <c r="B28" s="262">
        <f>'3A 2025 - 2026 DATOS DEL ESTUDI'!N25</f>
        <v>6635033</v>
      </c>
      <c r="C28" s="239">
        <v>22.0</v>
      </c>
      <c r="D28" s="240" t="str">
        <f>'3A 2025 - 2026 DATOS DEL ESTUDI'!B25</f>
        <v>Yadiel  Jiménez Betances</v>
      </c>
      <c r="E28" s="473">
        <f>'CE-FIH&amp;R-3147'!S26</f>
        <v>61.75</v>
      </c>
      <c r="F28" s="473">
        <f>'CE-FIH&amp;R-3147'!T26</f>
        <v>63.25</v>
      </c>
      <c r="G28" s="473">
        <f>'CE-FIH&amp;R-3147'!U26</f>
        <v>64</v>
      </c>
      <c r="H28" s="502">
        <f>'CE-FIH&amp;R-3147'!V26</f>
        <v>66</v>
      </c>
      <c r="I28" s="475">
        <f t="shared" si="1"/>
        <v>63.75</v>
      </c>
      <c r="J28" s="476" t="str">
        <f>IFERROR(CONCATENATE(SUM(AFIHR351!N28,AFIHR351!AF28,AFIHR351!AY28),"/",(SUM(AFIHR351!$O$4,AFIHR351!$AG$4,AFIHR351!$AZ$4))),"")</f>
        <v>22/24</v>
      </c>
      <c r="K28" s="475"/>
      <c r="L28" s="475"/>
      <c r="M28" s="475"/>
      <c r="N28" s="477">
        <f>IFERROR((SUM(AFIHR351!O28,AFIHR351!AG28,AFIHR351!AZ28,AFIHR351!BS28,AFIHR352!O28,AFIHR352!AG28,AFIHR352!AZ28,AFIHR352!BS28,AFIHR353!O28,AFIHR353!AG28,AFIHR353!AZ28,AFIHR353!BS28)/9),"")</f>
        <v>0.6349206349</v>
      </c>
      <c r="O28" s="503">
        <f t="shared" si="2"/>
        <v>31.875</v>
      </c>
      <c r="P28" s="503"/>
      <c r="Q28" s="503" t="str">
        <f t="shared" si="3"/>
        <v/>
      </c>
      <c r="R28" s="475">
        <f t="shared" si="4"/>
        <v>32</v>
      </c>
      <c r="S28" s="503">
        <f t="shared" si="5"/>
        <v>19.125</v>
      </c>
      <c r="T28" s="503"/>
      <c r="U28" s="503" t="str">
        <f t="shared" si="6"/>
        <v/>
      </c>
      <c r="V28" s="504">
        <f t="shared" si="7"/>
        <v>19</v>
      </c>
      <c r="W28" s="478" t="str">
        <f t="shared" si="8"/>
        <v/>
      </c>
      <c r="X28" s="505" t="str">
        <f t="shared" si="9"/>
        <v/>
      </c>
      <c r="Y28" s="478" t="str">
        <f t="shared" si="10"/>
        <v/>
      </c>
      <c r="Z28" s="506" t="str">
        <f t="shared" si="11"/>
        <v>R</v>
      </c>
    </row>
    <row r="29" ht="30.0" customHeight="1">
      <c r="A29" s="237" t="str">
        <f>'3A 2025 - 2026 DATOS DEL ESTUDI'!M26</f>
        <v/>
      </c>
      <c r="B29" s="262">
        <f>'3A 2025 - 2026 DATOS DEL ESTUDI'!N26</f>
        <v>32857385</v>
      </c>
      <c r="C29" s="239">
        <v>23.0</v>
      </c>
      <c r="D29" s="240" t="str">
        <f>'3A 2025 - 2026 DATOS DEL ESTUDI'!B26</f>
        <v>Yamel  Mella Aquino</v>
      </c>
      <c r="E29" s="473">
        <f>'CE-FIH&amp;R-3147'!S27</f>
        <v>66.75</v>
      </c>
      <c r="F29" s="473">
        <f>'CE-FIH&amp;R-3147'!T27</f>
        <v>62</v>
      </c>
      <c r="G29" s="473">
        <f>'CE-FIH&amp;R-3147'!U27</f>
        <v>65.5</v>
      </c>
      <c r="H29" s="502">
        <f>'CE-FIH&amp;R-3147'!V27</f>
        <v>64.41666667</v>
      </c>
      <c r="I29" s="475">
        <f t="shared" si="1"/>
        <v>64.66666667</v>
      </c>
      <c r="J29" s="476" t="str">
        <f>IFERROR(CONCATENATE(SUM(AFIHR351!N29,AFIHR351!AF29,AFIHR351!AY29),"/",(SUM(AFIHR351!$O$4,AFIHR351!$AG$4,AFIHR351!$AZ$4))),"")</f>
        <v>19/24</v>
      </c>
      <c r="K29" s="475"/>
      <c r="L29" s="475"/>
      <c r="M29" s="475"/>
      <c r="N29" s="477">
        <f>IFERROR((SUM(AFIHR351!O29,AFIHR351!AG29,AFIHR351!AZ29,AFIHR351!BS29,AFIHR352!O29,AFIHR352!AG29,AFIHR352!AZ29,AFIHR352!BS29,AFIHR353!O29,AFIHR353!AG29,AFIHR353!AZ29,AFIHR353!BS29)/9),"")</f>
        <v>0.5734126984</v>
      </c>
      <c r="O29" s="503">
        <f t="shared" si="2"/>
        <v>32.33333333</v>
      </c>
      <c r="P29" s="503"/>
      <c r="Q29" s="503" t="str">
        <f t="shared" si="3"/>
        <v/>
      </c>
      <c r="R29" s="475">
        <f t="shared" si="4"/>
        <v>32</v>
      </c>
      <c r="S29" s="503">
        <f t="shared" si="5"/>
        <v>19.4</v>
      </c>
      <c r="T29" s="503"/>
      <c r="U29" s="503" t="str">
        <f t="shared" si="6"/>
        <v/>
      </c>
      <c r="V29" s="504">
        <f t="shared" si="7"/>
        <v>19</v>
      </c>
      <c r="W29" s="478" t="str">
        <f t="shared" si="8"/>
        <v/>
      </c>
      <c r="X29" s="505" t="str">
        <f t="shared" si="9"/>
        <v/>
      </c>
      <c r="Y29" s="478" t="str">
        <f t="shared" si="10"/>
        <v/>
      </c>
      <c r="Z29" s="506" t="str">
        <f t="shared" si="11"/>
        <v>R</v>
      </c>
    </row>
    <row r="30" ht="30.0" customHeight="1">
      <c r="A30" s="237" t="str">
        <f>'3A 2025 - 2026 DATOS DEL ESTUDI'!M27</f>
        <v/>
      </c>
      <c r="B30" s="262">
        <f>'3A 2025 - 2026 DATOS DEL ESTUDI'!N27</f>
        <v>6396255</v>
      </c>
      <c r="C30" s="239">
        <v>24.0</v>
      </c>
      <c r="D30" s="240" t="str">
        <f>'3A 2025 - 2026 DATOS DEL ESTUDI'!B27</f>
        <v>Sariely Del Carmen Mena Chávez</v>
      </c>
      <c r="E30" s="473">
        <f>'CE-FIH&amp;R-3147'!S28</f>
        <v>58.5</v>
      </c>
      <c r="F30" s="473">
        <f>'CE-FIH&amp;R-3147'!T28</f>
        <v>61.25</v>
      </c>
      <c r="G30" s="473">
        <f>'CE-FIH&amp;R-3147'!U28</f>
        <v>56.5</v>
      </c>
      <c r="H30" s="502">
        <f>'CE-FIH&amp;R-3147'!V28</f>
        <v>59.75</v>
      </c>
      <c r="I30" s="475">
        <f t="shared" si="1"/>
        <v>59</v>
      </c>
      <c r="J30" s="476" t="str">
        <f>IFERROR(CONCATENATE(SUM(AFIHR351!N30,AFIHR351!AF30,AFIHR351!AY30),"/",(SUM(AFIHR351!$O$4,AFIHR351!$AG$4,AFIHR351!$AZ$4))),"")</f>
        <v>16/24</v>
      </c>
      <c r="K30" s="475"/>
      <c r="L30" s="475"/>
      <c r="M30" s="475"/>
      <c r="N30" s="477">
        <f>IFERROR((SUM(AFIHR351!O30,AFIHR351!AG30,AFIHR351!AZ30,AFIHR351!BS30,AFIHR352!O30,AFIHR352!AG30,AFIHR352!AZ30,AFIHR352!BS30,AFIHR353!O30,AFIHR353!AG30,AFIHR353!AZ30,AFIHR353!BS30)/9),"")</f>
        <v>0.5166666667</v>
      </c>
      <c r="O30" s="503">
        <f t="shared" si="2"/>
        <v>29.5</v>
      </c>
      <c r="P30" s="503"/>
      <c r="Q30" s="503" t="str">
        <f t="shared" si="3"/>
        <v/>
      </c>
      <c r="R30" s="475">
        <f t="shared" si="4"/>
        <v>30</v>
      </c>
      <c r="S30" s="503">
        <f t="shared" si="5"/>
        <v>17.7</v>
      </c>
      <c r="T30" s="503"/>
      <c r="U30" s="503" t="str">
        <f t="shared" si="6"/>
        <v/>
      </c>
      <c r="V30" s="504">
        <f t="shared" si="7"/>
        <v>18</v>
      </c>
      <c r="W30" s="478" t="str">
        <f t="shared" si="8"/>
        <v/>
      </c>
      <c r="X30" s="505" t="str">
        <f t="shared" si="9"/>
        <v/>
      </c>
      <c r="Y30" s="478" t="str">
        <f t="shared" si="10"/>
        <v/>
      </c>
      <c r="Z30" s="506" t="str">
        <f t="shared" si="11"/>
        <v>R</v>
      </c>
    </row>
    <row r="31" ht="30.0" customHeight="1">
      <c r="A31" s="237" t="str">
        <f>'3A 2025 - 2026 DATOS DEL ESTUDI'!M28</f>
        <v/>
      </c>
      <c r="B31" s="262">
        <f>'3A 2025 - 2026 DATOS DEL ESTUDI'!N28</f>
        <v>33560794</v>
      </c>
      <c r="C31" s="239">
        <v>25.0</v>
      </c>
      <c r="D31" s="240" t="str">
        <f>'3A 2025 - 2026 DATOS DEL ESTUDI'!B28</f>
        <v>David Carmelo Navas Fernández</v>
      </c>
      <c r="E31" s="473">
        <f>'CE-FIH&amp;R-3147'!S29</f>
        <v>62.5</v>
      </c>
      <c r="F31" s="473">
        <f>'CE-FIH&amp;R-3147'!T29</f>
        <v>63.75</v>
      </c>
      <c r="G31" s="473">
        <f>'CE-FIH&amp;R-3147'!U29</f>
        <v>64.5</v>
      </c>
      <c r="H31" s="502">
        <f>'CE-FIH&amp;R-3147'!V29</f>
        <v>66.5</v>
      </c>
      <c r="I31" s="475">
        <f t="shared" si="1"/>
        <v>64.3125</v>
      </c>
      <c r="J31" s="476" t="str">
        <f>IFERROR(CONCATENATE(SUM(AFIHR351!N31,AFIHR351!AF31,AFIHR351!AY31),"/",(SUM(AFIHR351!$O$4,AFIHR351!$AG$4,AFIHR351!$AZ$4))),"")</f>
        <v>20/24</v>
      </c>
      <c r="K31" s="475"/>
      <c r="L31" s="475"/>
      <c r="M31" s="475"/>
      <c r="N31" s="477">
        <f>IFERROR((SUM(AFIHR351!O31,AFIHR351!AG31,AFIHR351!AZ31,AFIHR351!BS31,AFIHR352!O31,AFIHR352!AG31,AFIHR352!AZ31,AFIHR352!BS31,AFIHR353!O31,AFIHR353!AG31,AFIHR353!AZ31,AFIHR353!BS31)/9),"")</f>
        <v>0.594047619</v>
      </c>
      <c r="O31" s="503">
        <f t="shared" si="2"/>
        <v>32.15625</v>
      </c>
      <c r="P31" s="503"/>
      <c r="Q31" s="503" t="str">
        <f t="shared" si="3"/>
        <v/>
      </c>
      <c r="R31" s="475">
        <f t="shared" si="4"/>
        <v>32</v>
      </c>
      <c r="S31" s="503">
        <f t="shared" si="5"/>
        <v>19.29375</v>
      </c>
      <c r="T31" s="503"/>
      <c r="U31" s="503" t="str">
        <f t="shared" si="6"/>
        <v/>
      </c>
      <c r="V31" s="504">
        <f t="shared" si="7"/>
        <v>19</v>
      </c>
      <c r="W31" s="478" t="str">
        <f t="shared" si="8"/>
        <v/>
      </c>
      <c r="X31" s="505" t="str">
        <f t="shared" si="9"/>
        <v/>
      </c>
      <c r="Y31" s="478" t="str">
        <f t="shared" si="10"/>
        <v/>
      </c>
      <c r="Z31" s="506" t="str">
        <f t="shared" si="11"/>
        <v>R</v>
      </c>
    </row>
    <row r="32" ht="30.0" customHeight="1">
      <c r="A32" s="237" t="str">
        <f>'3A 2025 - 2026 DATOS DEL ESTUDI'!M29</f>
        <v/>
      </c>
      <c r="B32" s="262">
        <f>'3A 2025 - 2026 DATOS DEL ESTUDI'!N29</f>
        <v>32720987</v>
      </c>
      <c r="C32" s="239">
        <v>26.0</v>
      </c>
      <c r="D32" s="240" t="str">
        <f>'3A 2025 - 2026 DATOS DEL ESTUDI'!B29</f>
        <v>Andriw Jelier Ortiz Rodríguez</v>
      </c>
      <c r="E32" s="473">
        <f>'CE-FIH&amp;R-3147'!S30</f>
        <v>61.25</v>
      </c>
      <c r="F32" s="473">
        <f>'CE-FIH&amp;R-3147'!T30</f>
        <v>59</v>
      </c>
      <c r="G32" s="473">
        <f>'CE-FIH&amp;R-3147'!U30</f>
        <v>64.5</v>
      </c>
      <c r="H32" s="502">
        <f>'CE-FIH&amp;R-3147'!V30</f>
        <v>56.33333333</v>
      </c>
      <c r="I32" s="475">
        <f t="shared" si="1"/>
        <v>60.27083333</v>
      </c>
      <c r="J32" s="476" t="str">
        <f>IFERROR(CONCATENATE(SUM(AFIHR351!N32,AFIHR351!AF32,AFIHR351!AY32),"/",(SUM(AFIHR351!$O$4,AFIHR351!$AG$4,AFIHR351!$AZ$4))),"")</f>
        <v>22/24</v>
      </c>
      <c r="K32" s="475"/>
      <c r="L32" s="475"/>
      <c r="M32" s="475"/>
      <c r="N32" s="477">
        <f>IFERROR((SUM(AFIHR351!O32,AFIHR351!AG32,AFIHR351!AZ32,AFIHR351!BS32,AFIHR352!O32,AFIHR352!AG32,AFIHR352!AZ32,AFIHR352!BS32,AFIHR353!O32,AFIHR353!AG32,AFIHR353!AZ32,AFIHR353!BS32)/9),"")</f>
        <v>0.6349206349</v>
      </c>
      <c r="O32" s="503">
        <f t="shared" si="2"/>
        <v>30.13541667</v>
      </c>
      <c r="P32" s="503"/>
      <c r="Q32" s="503" t="str">
        <f t="shared" si="3"/>
        <v/>
      </c>
      <c r="R32" s="475">
        <f t="shared" si="4"/>
        <v>30</v>
      </c>
      <c r="S32" s="503">
        <f t="shared" si="5"/>
        <v>18.08125</v>
      </c>
      <c r="T32" s="503"/>
      <c r="U32" s="503" t="str">
        <f t="shared" si="6"/>
        <v/>
      </c>
      <c r="V32" s="504">
        <f t="shared" si="7"/>
        <v>18</v>
      </c>
      <c r="W32" s="478" t="str">
        <f t="shared" si="8"/>
        <v/>
      </c>
      <c r="X32" s="505" t="str">
        <f t="shared" si="9"/>
        <v/>
      </c>
      <c r="Y32" s="478" t="str">
        <f t="shared" si="10"/>
        <v/>
      </c>
      <c r="Z32" s="506" t="str">
        <f t="shared" si="11"/>
        <v>R</v>
      </c>
    </row>
    <row r="33" ht="30.0" customHeight="1">
      <c r="A33" s="237" t="str">
        <f>'3A 2025 - 2026 DATOS DEL ESTUDI'!M30</f>
        <v/>
      </c>
      <c r="B33" s="262">
        <f>'3A 2025 - 2026 DATOS DEL ESTUDI'!N30</f>
        <v>32899290</v>
      </c>
      <c r="C33" s="239">
        <v>27.0</v>
      </c>
      <c r="D33" s="240" t="str">
        <f>'3A 2025 - 2026 DATOS DEL ESTUDI'!B30</f>
        <v>Dashley Nicole Peña García</v>
      </c>
      <c r="E33" s="473">
        <f>'CE-FIH&amp;R-3147'!S31</f>
        <v>59.25</v>
      </c>
      <c r="F33" s="473">
        <f>'CE-FIH&amp;R-3147'!T31</f>
        <v>61.5</v>
      </c>
      <c r="G33" s="473">
        <f>'CE-FIH&amp;R-3147'!U31</f>
        <v>66.25</v>
      </c>
      <c r="H33" s="502">
        <f>'CE-FIH&amp;R-3147'!V31</f>
        <v>63.75</v>
      </c>
      <c r="I33" s="475">
        <f t="shared" si="1"/>
        <v>62.6875</v>
      </c>
      <c r="J33" s="476" t="str">
        <f>IFERROR(CONCATENATE(SUM(AFIHR351!N33,AFIHR351!AF33,AFIHR351!AY33),"/",(SUM(AFIHR351!$O$4,AFIHR351!$AG$4,AFIHR351!$AZ$4))),"")</f>
        <v>21/24</v>
      </c>
      <c r="K33" s="475"/>
      <c r="L33" s="475"/>
      <c r="M33" s="475"/>
      <c r="N33" s="477">
        <f>IFERROR((SUM(AFIHR351!O33,AFIHR351!AG33,AFIHR351!AZ33,AFIHR351!BS33,AFIHR352!O33,AFIHR352!AG33,AFIHR352!AZ33,AFIHR352!BS33,AFIHR353!O33,AFIHR353!AG33,AFIHR353!AZ33,AFIHR353!BS33)/9),"")</f>
        <v>0.6051587302</v>
      </c>
      <c r="O33" s="503">
        <f t="shared" si="2"/>
        <v>31.34375</v>
      </c>
      <c r="P33" s="503"/>
      <c r="Q33" s="503" t="str">
        <f t="shared" si="3"/>
        <v/>
      </c>
      <c r="R33" s="475">
        <f t="shared" si="4"/>
        <v>31</v>
      </c>
      <c r="S33" s="503">
        <f t="shared" si="5"/>
        <v>18.80625</v>
      </c>
      <c r="T33" s="503"/>
      <c r="U33" s="503" t="str">
        <f t="shared" si="6"/>
        <v/>
      </c>
      <c r="V33" s="504">
        <f t="shared" si="7"/>
        <v>19</v>
      </c>
      <c r="W33" s="478" t="str">
        <f t="shared" si="8"/>
        <v/>
      </c>
      <c r="X33" s="505" t="str">
        <f t="shared" si="9"/>
        <v/>
      </c>
      <c r="Y33" s="478" t="str">
        <f t="shared" si="10"/>
        <v/>
      </c>
      <c r="Z33" s="506" t="str">
        <f t="shared" si="11"/>
        <v>R</v>
      </c>
    </row>
    <row r="34" ht="30.0" customHeight="1">
      <c r="A34" s="237" t="str">
        <f>'3A 2025 - 2026 DATOS DEL ESTUDI'!M31</f>
        <v/>
      </c>
      <c r="B34" s="262">
        <f>'3A 2025 - 2026 DATOS DEL ESTUDI'!N31</f>
        <v>32607334</v>
      </c>
      <c r="C34" s="239">
        <v>28.0</v>
      </c>
      <c r="D34" s="240" t="str">
        <f>'3A 2025 - 2026 DATOS DEL ESTUDI'!B31</f>
        <v>Yesly  Peña Muñoz</v>
      </c>
      <c r="E34" s="473">
        <f>'CE-FIH&amp;R-3147'!S32</f>
        <v>71.5</v>
      </c>
      <c r="F34" s="473">
        <f>'CE-FIH&amp;R-3147'!T32</f>
        <v>69.75</v>
      </c>
      <c r="G34" s="473">
        <f>'CE-FIH&amp;R-3147'!U32</f>
        <v>70.75</v>
      </c>
      <c r="H34" s="502">
        <f>'CE-FIH&amp;R-3147'!V32</f>
        <v>70</v>
      </c>
      <c r="I34" s="475">
        <f t="shared" si="1"/>
        <v>70.5</v>
      </c>
      <c r="J34" s="476" t="str">
        <f>IFERROR(CONCATENATE(SUM(AFIHR351!N34,AFIHR351!AF34,AFIHR351!AY34),"/",(SUM(AFIHR351!$O$4,AFIHR351!$AG$4,AFIHR351!$AZ$4))),"")</f>
        <v>22/24</v>
      </c>
      <c r="K34" s="475"/>
      <c r="L34" s="475"/>
      <c r="M34" s="475"/>
      <c r="N34" s="477">
        <f>IFERROR((SUM(AFIHR351!O34,AFIHR351!AG34,AFIHR351!AZ34,AFIHR351!BS34,AFIHR352!O34,AFIHR352!AG34,AFIHR352!AZ34,AFIHR352!BS34,AFIHR353!O34,AFIHR353!AG34,AFIHR353!AZ34,AFIHR353!BS34)/9),"")</f>
        <v>0.6349206349</v>
      </c>
      <c r="O34" s="503" t="str">
        <f t="shared" si="2"/>
        <v/>
      </c>
      <c r="P34" s="503"/>
      <c r="Q34" s="503" t="str">
        <f t="shared" si="3"/>
        <v/>
      </c>
      <c r="R34" s="475" t="str">
        <f t="shared" si="4"/>
        <v/>
      </c>
      <c r="S34" s="503" t="str">
        <f t="shared" si="5"/>
        <v/>
      </c>
      <c r="T34" s="503"/>
      <c r="U34" s="503" t="str">
        <f t="shared" si="6"/>
        <v/>
      </c>
      <c r="V34" s="504" t="str">
        <f t="shared" si="7"/>
        <v/>
      </c>
      <c r="W34" s="478" t="str">
        <f t="shared" si="8"/>
        <v/>
      </c>
      <c r="X34" s="505" t="str">
        <f t="shared" si="9"/>
        <v/>
      </c>
      <c r="Y34" s="478" t="str">
        <f t="shared" si="10"/>
        <v>A</v>
      </c>
      <c r="Z34" s="506" t="str">
        <f t="shared" si="11"/>
        <v/>
      </c>
    </row>
    <row r="35" ht="30.0" customHeight="1">
      <c r="A35" s="237" t="str">
        <f>'3A 2025 - 2026 DATOS DEL ESTUDI'!M32</f>
        <v/>
      </c>
      <c r="B35" s="262">
        <f>'3A 2025 - 2026 DATOS DEL ESTUDI'!N32</f>
        <v>32687351</v>
      </c>
      <c r="C35" s="239">
        <v>29.0</v>
      </c>
      <c r="D35" s="240" t="str">
        <f>'3A 2025 - 2026 DATOS DEL ESTUDI'!B32</f>
        <v>Wilbert  Peña Paulino</v>
      </c>
      <c r="E35" s="473">
        <f>'CE-FIH&amp;R-3147'!S33</f>
        <v>60.5</v>
      </c>
      <c r="F35" s="473">
        <f>'CE-FIH&amp;R-3147'!T33</f>
        <v>59.5</v>
      </c>
      <c r="G35" s="473">
        <f>'CE-FIH&amp;R-3147'!U33</f>
        <v>64</v>
      </c>
      <c r="H35" s="502">
        <f>'CE-FIH&amp;R-3147'!V33</f>
        <v>62.66666667</v>
      </c>
      <c r="I35" s="475">
        <f t="shared" si="1"/>
        <v>61.66666667</v>
      </c>
      <c r="J35" s="476" t="str">
        <f>IFERROR(CONCATENATE(SUM(AFIHR351!N35,AFIHR351!AF35,AFIHR351!AY35),"/",(SUM(AFIHR351!$O$4,AFIHR351!$AG$4,AFIHR351!$AZ$4))),"")</f>
        <v>22/24</v>
      </c>
      <c r="K35" s="475"/>
      <c r="L35" s="475"/>
      <c r="M35" s="475"/>
      <c r="N35" s="477">
        <f>IFERROR((SUM(AFIHR351!O35,AFIHR351!AG35,AFIHR351!AZ35,AFIHR351!BS35,AFIHR352!O35,AFIHR352!AG35,AFIHR352!AZ35,AFIHR352!BS35,AFIHR353!O35,AFIHR353!AG35,AFIHR353!AZ35,AFIHR353!BS35)/9),"")</f>
        <v>0.6349206349</v>
      </c>
      <c r="O35" s="503">
        <f t="shared" si="2"/>
        <v>30.83333333</v>
      </c>
      <c r="P35" s="503"/>
      <c r="Q35" s="503" t="str">
        <f t="shared" si="3"/>
        <v/>
      </c>
      <c r="R35" s="475">
        <f t="shared" si="4"/>
        <v>31</v>
      </c>
      <c r="S35" s="503">
        <f t="shared" si="5"/>
        <v>18.5</v>
      </c>
      <c r="T35" s="503"/>
      <c r="U35" s="503" t="str">
        <f t="shared" si="6"/>
        <v/>
      </c>
      <c r="V35" s="504">
        <f t="shared" si="7"/>
        <v>19</v>
      </c>
      <c r="W35" s="478" t="str">
        <f t="shared" si="8"/>
        <v/>
      </c>
      <c r="X35" s="505" t="str">
        <f t="shared" si="9"/>
        <v/>
      </c>
      <c r="Y35" s="478" t="str">
        <f t="shared" si="10"/>
        <v/>
      </c>
      <c r="Z35" s="506" t="str">
        <f t="shared" si="11"/>
        <v>R</v>
      </c>
    </row>
    <row r="36" ht="30.0" customHeight="1">
      <c r="A36" s="237" t="str">
        <f>'3A 2025 - 2026 DATOS DEL ESTUDI'!M33</f>
        <v/>
      </c>
      <c r="B36" s="262">
        <f>'3A 2025 - 2026 DATOS DEL ESTUDI'!N33</f>
        <v>6445759</v>
      </c>
      <c r="C36" s="239">
        <v>30.0</v>
      </c>
      <c r="D36" s="240" t="str">
        <f>'3A 2025 - 2026 DATOS DEL ESTUDI'!B33</f>
        <v>Yonayry  Peña Santos</v>
      </c>
      <c r="E36" s="473">
        <f>'CE-FIH&amp;R-3147'!S34</f>
        <v>57</v>
      </c>
      <c r="F36" s="473">
        <f>'CE-FIH&amp;R-3147'!T34</f>
        <v>57</v>
      </c>
      <c r="G36" s="473">
        <f>'CE-FIH&amp;R-3147'!U34</f>
        <v>62.25</v>
      </c>
      <c r="H36" s="502">
        <f>'CE-FIH&amp;R-3147'!V34</f>
        <v>61.75</v>
      </c>
      <c r="I36" s="475">
        <f t="shared" si="1"/>
        <v>59.5</v>
      </c>
      <c r="J36" s="476" t="str">
        <f>IFERROR(CONCATENATE(SUM(AFIHR351!N36,AFIHR351!AF36,AFIHR351!AY36),"/",(SUM(AFIHR351!$O$4,AFIHR351!$AG$4,AFIHR351!$AZ$4))),"")</f>
        <v>17/24</v>
      </c>
      <c r="K36" s="475"/>
      <c r="L36" s="475"/>
      <c r="M36" s="475"/>
      <c r="N36" s="477">
        <f>IFERROR((SUM(AFIHR351!O36,AFIHR351!AG36,AFIHR351!AZ36,AFIHR351!BS36,AFIHR352!O36,AFIHR352!AG36,AFIHR352!AZ36,AFIHR352!BS36,AFIHR353!O36,AFIHR353!AG36,AFIHR353!AZ36,AFIHR353!BS36)/9),"")</f>
        <v>0.528968254</v>
      </c>
      <c r="O36" s="503">
        <f t="shared" si="2"/>
        <v>29.75</v>
      </c>
      <c r="P36" s="503"/>
      <c r="Q36" s="503" t="str">
        <f t="shared" si="3"/>
        <v/>
      </c>
      <c r="R36" s="475">
        <f t="shared" si="4"/>
        <v>30</v>
      </c>
      <c r="S36" s="503">
        <f t="shared" si="5"/>
        <v>17.85</v>
      </c>
      <c r="T36" s="503"/>
      <c r="U36" s="503" t="str">
        <f t="shared" si="6"/>
        <v/>
      </c>
      <c r="V36" s="504">
        <f t="shared" si="7"/>
        <v>18</v>
      </c>
      <c r="W36" s="478" t="str">
        <f t="shared" si="8"/>
        <v/>
      </c>
      <c r="X36" s="505" t="str">
        <f t="shared" si="9"/>
        <v/>
      </c>
      <c r="Y36" s="478" t="str">
        <f t="shared" si="10"/>
        <v/>
      </c>
      <c r="Z36" s="506" t="str">
        <f t="shared" si="11"/>
        <v>R</v>
      </c>
    </row>
    <row r="37" ht="30.0" customHeight="1">
      <c r="A37" s="237" t="str">
        <f>'3A 2025 - 2026 DATOS DEL ESTUDI'!M34</f>
        <v/>
      </c>
      <c r="B37" s="262">
        <f>'3A 2025 - 2026 DATOS DEL ESTUDI'!N34</f>
        <v>22023376</v>
      </c>
      <c r="C37" s="239">
        <v>31.0</v>
      </c>
      <c r="D37" s="240" t="str">
        <f>'3A 2025 - 2026 DATOS DEL ESTUDI'!B34</f>
        <v>Rossier Analiz Pérez Rodríguez</v>
      </c>
      <c r="E37" s="473">
        <f>'CE-FIH&amp;R-3147'!S35</f>
        <v>69.5</v>
      </c>
      <c r="F37" s="473">
        <f>'CE-FIH&amp;R-3147'!T35</f>
        <v>66.25</v>
      </c>
      <c r="G37" s="473">
        <f>'CE-FIH&amp;R-3147'!U35</f>
        <v>68.25</v>
      </c>
      <c r="H37" s="502">
        <f>'CE-FIH&amp;R-3147'!V35</f>
        <v>67</v>
      </c>
      <c r="I37" s="475">
        <f t="shared" si="1"/>
        <v>67.75</v>
      </c>
      <c r="J37" s="476" t="str">
        <f>IFERROR(CONCATENATE(SUM(AFIHR351!N37,AFIHR351!AF37,AFIHR351!AY37),"/",(SUM(AFIHR351!$O$4,AFIHR351!$AG$4,AFIHR351!$AZ$4))),"")</f>
        <v>21/24</v>
      </c>
      <c r="K37" s="475"/>
      <c r="L37" s="475"/>
      <c r="M37" s="475"/>
      <c r="N37" s="477">
        <f>IFERROR((SUM(AFIHR351!O37,AFIHR351!AG37,AFIHR351!AZ37,AFIHR351!BS37,AFIHR352!O37,AFIHR352!AG37,AFIHR352!AZ37,AFIHR352!BS37,AFIHR353!O37,AFIHR353!AG37,AFIHR353!AZ37,AFIHR353!BS37)/9),"")</f>
        <v>0.619047619</v>
      </c>
      <c r="O37" s="503">
        <f t="shared" si="2"/>
        <v>33.875</v>
      </c>
      <c r="P37" s="503"/>
      <c r="Q37" s="503" t="str">
        <f t="shared" si="3"/>
        <v/>
      </c>
      <c r="R37" s="475">
        <f t="shared" si="4"/>
        <v>34</v>
      </c>
      <c r="S37" s="503">
        <f t="shared" si="5"/>
        <v>20.325</v>
      </c>
      <c r="T37" s="503"/>
      <c r="U37" s="503" t="str">
        <f t="shared" si="6"/>
        <v/>
      </c>
      <c r="V37" s="504">
        <f t="shared" si="7"/>
        <v>20</v>
      </c>
      <c r="W37" s="478" t="str">
        <f t="shared" si="8"/>
        <v/>
      </c>
      <c r="X37" s="505" t="str">
        <f t="shared" si="9"/>
        <v/>
      </c>
      <c r="Y37" s="478" t="str">
        <f t="shared" si="10"/>
        <v/>
      </c>
      <c r="Z37" s="506" t="str">
        <f t="shared" si="11"/>
        <v>R</v>
      </c>
    </row>
    <row r="38" ht="30.0" customHeight="1">
      <c r="A38" s="237" t="str">
        <f>'3A 2025 - 2026 DATOS DEL ESTUDI'!M35</f>
        <v/>
      </c>
      <c r="B38" s="269">
        <f>'3A 2025 - 2026 DATOS DEL ESTUDI'!N35</f>
        <v>6925657</v>
      </c>
      <c r="C38" s="239">
        <v>32.0</v>
      </c>
      <c r="D38" s="240" t="str">
        <f>'3A 2025 - 2026 DATOS DEL ESTUDI'!B35</f>
        <v>Joseph Francisco Ramírez Espinosa</v>
      </c>
      <c r="E38" s="473">
        <f>'CE-FIH&amp;R-3147'!S36</f>
        <v>58.5</v>
      </c>
      <c r="F38" s="473">
        <f>'CE-FIH&amp;R-3147'!T36</f>
        <v>58.5</v>
      </c>
      <c r="G38" s="473">
        <f>'CE-FIH&amp;R-3147'!U36</f>
        <v>63</v>
      </c>
      <c r="H38" s="502">
        <f>'CE-FIH&amp;R-3147'!V36</f>
        <v>59</v>
      </c>
      <c r="I38" s="475">
        <f t="shared" si="1"/>
        <v>59.75</v>
      </c>
      <c r="J38" s="476" t="str">
        <f>IFERROR(CONCATENATE(SUM(AFIHR351!N38,AFIHR351!AF38,AFIHR351!AY38),"/",(SUM(AFIHR351!$O$4,AFIHR351!$AG$4,AFIHR351!$AZ$4))),"")</f>
        <v>22/24</v>
      </c>
      <c r="K38" s="475"/>
      <c r="L38" s="475"/>
      <c r="M38" s="475"/>
      <c r="N38" s="477">
        <f>IFERROR((SUM(AFIHR351!O38,AFIHR351!AG38,AFIHR351!AZ38,AFIHR351!BS38,AFIHR352!O38,AFIHR352!AG38,AFIHR352!AZ38,AFIHR352!BS38,AFIHR353!O38,AFIHR353!AG38,AFIHR353!AZ38,AFIHR353!BS38)/9),"")</f>
        <v>0.6349206349</v>
      </c>
      <c r="O38" s="503">
        <f t="shared" si="2"/>
        <v>29.875</v>
      </c>
      <c r="P38" s="503"/>
      <c r="Q38" s="503" t="str">
        <f t="shared" si="3"/>
        <v/>
      </c>
      <c r="R38" s="475">
        <f t="shared" si="4"/>
        <v>30</v>
      </c>
      <c r="S38" s="503">
        <f t="shared" si="5"/>
        <v>17.925</v>
      </c>
      <c r="T38" s="503"/>
      <c r="U38" s="503" t="str">
        <f t="shared" si="6"/>
        <v/>
      </c>
      <c r="V38" s="504">
        <f t="shared" si="7"/>
        <v>18</v>
      </c>
      <c r="W38" s="478" t="str">
        <f t="shared" si="8"/>
        <v/>
      </c>
      <c r="X38" s="505" t="str">
        <f t="shared" si="9"/>
        <v/>
      </c>
      <c r="Y38" s="478" t="str">
        <f t="shared" si="10"/>
        <v/>
      </c>
      <c r="Z38" s="506" t="str">
        <f t="shared" si="11"/>
        <v>R</v>
      </c>
    </row>
    <row r="39" ht="30.0" customHeight="1">
      <c r="A39" s="237" t="str">
        <f>'3A 2025 - 2026 DATOS DEL ESTUDI'!M36</f>
        <v/>
      </c>
      <c r="B39" s="269">
        <f>'3A 2025 - 2026 DATOS DEL ESTUDI'!N36</f>
        <v>12009792</v>
      </c>
      <c r="C39" s="239">
        <v>33.0</v>
      </c>
      <c r="D39" s="240" t="str">
        <f>'3A 2025 - 2026 DATOS DEL ESTUDI'!B36</f>
        <v>Yariel Alfonso Ramos</v>
      </c>
      <c r="E39" s="473">
        <f>'CE-FIH&amp;R-3147'!S37</f>
        <v>46.5</v>
      </c>
      <c r="F39" s="473">
        <f>'CE-FIH&amp;R-3147'!T37</f>
        <v>41.25</v>
      </c>
      <c r="G39" s="473">
        <f>'CE-FIH&amp;R-3147'!U37</f>
        <v>42</v>
      </c>
      <c r="H39" s="502">
        <f>'CE-FIH&amp;R-3147'!V37</f>
        <v>45.75</v>
      </c>
      <c r="I39" s="475">
        <f t="shared" si="1"/>
        <v>43.875</v>
      </c>
      <c r="J39" s="476" t="str">
        <f>IFERROR(CONCATENATE(SUM(AFIHR351!N39,AFIHR351!AF39,AFIHR351!AY39),"/",(SUM(AFIHR351!$O$4,AFIHR351!$AG$4,AFIHR351!$AZ$4))),"")</f>
        <v>21/24</v>
      </c>
      <c r="K39" s="475"/>
      <c r="L39" s="475"/>
      <c r="M39" s="475"/>
      <c r="N39" s="477">
        <f>IFERROR((SUM(AFIHR351!O39,AFIHR351!AG39,AFIHR351!AZ39,AFIHR351!BS39,AFIHR352!O39,AFIHR352!AG39,AFIHR352!AZ39,AFIHR352!BS39,AFIHR353!O39,AFIHR353!AG39,AFIHR353!AZ39,AFIHR353!BS39)/9),"")</f>
        <v>0.5866402116</v>
      </c>
      <c r="O39" s="503">
        <f t="shared" si="2"/>
        <v>21.9375</v>
      </c>
      <c r="P39" s="503"/>
      <c r="Q39" s="503" t="str">
        <f t="shared" si="3"/>
        <v/>
      </c>
      <c r="R39" s="475">
        <f t="shared" si="4"/>
        <v>22</v>
      </c>
      <c r="S39" s="503">
        <f t="shared" si="5"/>
        <v>13.1625</v>
      </c>
      <c r="T39" s="503"/>
      <c r="U39" s="503" t="str">
        <f t="shared" si="6"/>
        <v/>
      </c>
      <c r="V39" s="504">
        <f t="shared" si="7"/>
        <v>13</v>
      </c>
      <c r="W39" s="478" t="str">
        <f t="shared" si="8"/>
        <v/>
      </c>
      <c r="X39" s="505" t="str">
        <f t="shared" si="9"/>
        <v/>
      </c>
      <c r="Y39" s="478" t="str">
        <f t="shared" si="10"/>
        <v/>
      </c>
      <c r="Z39" s="506" t="str">
        <f t="shared" si="11"/>
        <v>R</v>
      </c>
    </row>
    <row r="40" ht="30.0" customHeight="1">
      <c r="A40" s="237" t="str">
        <f>'3A 2025 - 2026 DATOS DEL ESTUDI'!M37</f>
        <v/>
      </c>
      <c r="B40" s="269">
        <f>'3A 2025 - 2026 DATOS DEL ESTUDI'!N37</f>
        <v>32790184</v>
      </c>
      <c r="C40" s="239">
        <v>34.0</v>
      </c>
      <c r="D40" s="240" t="str">
        <f>'3A 2025 - 2026 DATOS DEL ESTUDI'!B37</f>
        <v>Carlos David Rodríguez Almánzar</v>
      </c>
      <c r="E40" s="473">
        <f>'CE-FIH&amp;R-3147'!S38</f>
        <v>52</v>
      </c>
      <c r="F40" s="473">
        <f>'CE-FIH&amp;R-3147'!T38</f>
        <v>55.25</v>
      </c>
      <c r="G40" s="473">
        <f>'CE-FIH&amp;R-3147'!U38</f>
        <v>56.75</v>
      </c>
      <c r="H40" s="502">
        <f>'CE-FIH&amp;R-3147'!V38</f>
        <v>56</v>
      </c>
      <c r="I40" s="475">
        <f t="shared" si="1"/>
        <v>55</v>
      </c>
      <c r="J40" s="476" t="str">
        <f>IFERROR(CONCATENATE(SUM(AFIHR351!N40,AFIHR351!AF40,AFIHR351!AY40),"/",(SUM(AFIHR351!$O$4,AFIHR351!$AG$4,AFIHR351!$AZ$4))),"")</f>
        <v>22/24</v>
      </c>
      <c r="K40" s="475"/>
      <c r="L40" s="475"/>
      <c r="M40" s="475"/>
      <c r="N40" s="477">
        <f>IFERROR((SUM(AFIHR351!O40,AFIHR351!AG40,AFIHR351!AZ40,AFIHR351!BS40,AFIHR352!O40,AFIHR352!AG40,AFIHR352!AZ40,AFIHR352!BS40,AFIHR353!O40,AFIHR353!AG40,AFIHR353!AZ40,AFIHR353!BS40)/9),"")</f>
        <v>0.6349206349</v>
      </c>
      <c r="O40" s="503">
        <f t="shared" si="2"/>
        <v>27.5</v>
      </c>
      <c r="P40" s="503"/>
      <c r="Q40" s="503" t="str">
        <f t="shared" si="3"/>
        <v/>
      </c>
      <c r="R40" s="475">
        <f t="shared" si="4"/>
        <v>28</v>
      </c>
      <c r="S40" s="503">
        <f t="shared" si="5"/>
        <v>16.5</v>
      </c>
      <c r="T40" s="503"/>
      <c r="U40" s="503" t="str">
        <f t="shared" si="6"/>
        <v/>
      </c>
      <c r="V40" s="504">
        <f t="shared" si="7"/>
        <v>17</v>
      </c>
      <c r="W40" s="478" t="str">
        <f t="shared" si="8"/>
        <v/>
      </c>
      <c r="X40" s="505" t="str">
        <f t="shared" si="9"/>
        <v/>
      </c>
      <c r="Y40" s="478" t="str">
        <f t="shared" si="10"/>
        <v/>
      </c>
      <c r="Z40" s="506" t="str">
        <f t="shared" si="11"/>
        <v>R</v>
      </c>
    </row>
    <row r="41" ht="30.0" customHeight="1">
      <c r="A41" s="237" t="str">
        <f>'3A 2025 - 2026 DATOS DEL ESTUDI'!M38</f>
        <v/>
      </c>
      <c r="B41" s="269">
        <f>'3A 2025 - 2026 DATOS DEL ESTUDI'!N38</f>
        <v>32790393</v>
      </c>
      <c r="C41" s="239">
        <v>35.0</v>
      </c>
      <c r="D41" s="240" t="str">
        <f>'3A 2025 - 2026 DATOS DEL ESTUDI'!B38</f>
        <v>Darianni  Santos Medina</v>
      </c>
      <c r="E41" s="473">
        <f>'CE-FIH&amp;R-3147'!S39</f>
        <v>64.75</v>
      </c>
      <c r="F41" s="473">
        <f>'CE-FIH&amp;R-3147'!T39</f>
        <v>64.25</v>
      </c>
      <c r="G41" s="473">
        <f>'CE-FIH&amp;R-3147'!U39</f>
        <v>69</v>
      </c>
      <c r="H41" s="502">
        <f>'CE-FIH&amp;R-3147'!V39</f>
        <v>68.5</v>
      </c>
      <c r="I41" s="475">
        <f t="shared" si="1"/>
        <v>66.625</v>
      </c>
      <c r="J41" s="476" t="str">
        <f>IFERROR(CONCATENATE(SUM(AFIHR351!N41,AFIHR351!AF41,AFIHR351!AY41),"/",(SUM(AFIHR351!$O$4,AFIHR351!$AG$4,AFIHR351!$AZ$4))),"")</f>
        <v>22/24</v>
      </c>
      <c r="K41" s="475"/>
      <c r="L41" s="475"/>
      <c r="M41" s="475"/>
      <c r="N41" s="477">
        <f>IFERROR((SUM(AFIHR351!O41,AFIHR351!AG41,AFIHR351!AZ41,AFIHR351!BS41,AFIHR352!O41,AFIHR352!AG41,AFIHR352!AZ41,AFIHR352!BS41,AFIHR353!O41,AFIHR353!AG41,AFIHR353!AZ41,AFIHR353!BS41)/9),"")</f>
        <v>0.621031746</v>
      </c>
      <c r="O41" s="503">
        <f t="shared" si="2"/>
        <v>33.3125</v>
      </c>
      <c r="P41" s="503"/>
      <c r="Q41" s="503" t="str">
        <f t="shared" si="3"/>
        <v/>
      </c>
      <c r="R41" s="475">
        <f t="shared" si="4"/>
        <v>33</v>
      </c>
      <c r="S41" s="503">
        <f t="shared" si="5"/>
        <v>19.9875</v>
      </c>
      <c r="T41" s="503"/>
      <c r="U41" s="503" t="str">
        <f t="shared" si="6"/>
        <v/>
      </c>
      <c r="V41" s="504">
        <f t="shared" si="7"/>
        <v>20</v>
      </c>
      <c r="W41" s="478" t="str">
        <f t="shared" si="8"/>
        <v/>
      </c>
      <c r="X41" s="505" t="str">
        <f t="shared" si="9"/>
        <v/>
      </c>
      <c r="Y41" s="478" t="str">
        <f t="shared" si="10"/>
        <v/>
      </c>
      <c r="Z41" s="506" t="str">
        <f t="shared" si="11"/>
        <v>R</v>
      </c>
    </row>
    <row r="42" ht="30.0" customHeight="1">
      <c r="A42" s="237" t="str">
        <f>'3A 2025 - 2026 DATOS DEL ESTUDI'!M39</f>
        <v/>
      </c>
      <c r="B42" s="269">
        <f>'3A 2025 - 2026 DATOS DEL ESTUDI'!N39</f>
        <v>6947490</v>
      </c>
      <c r="C42" s="239">
        <v>36.0</v>
      </c>
      <c r="D42" s="240" t="str">
        <f>'3A 2025 - 2026 DATOS DEL ESTUDI'!B39</f>
        <v>Rosyeli Carolina Tavarez  Reyes</v>
      </c>
      <c r="E42" s="473">
        <f>'CE-FIH&amp;R-3147'!S40</f>
        <v>55</v>
      </c>
      <c r="F42" s="473">
        <f>'CE-FIH&amp;R-3147'!T40</f>
        <v>48.25</v>
      </c>
      <c r="G42" s="473">
        <f>'CE-FIH&amp;R-3147'!U40</f>
        <v>55.75</v>
      </c>
      <c r="H42" s="502">
        <f>'CE-FIH&amp;R-3147'!V40</f>
        <v>50.5</v>
      </c>
      <c r="I42" s="475">
        <f t="shared" si="1"/>
        <v>52.375</v>
      </c>
      <c r="J42" s="476" t="str">
        <f>IFERROR(CONCATENATE(SUM(AFIHR351!N42,AFIHR351!AF42,AFIHR351!AY42),"/",(SUM(AFIHR351!$O$4,AFIHR351!$AG$4,AFIHR351!$AZ$4))),"")</f>
        <v>20/24</v>
      </c>
      <c r="K42" s="475"/>
      <c r="L42" s="475"/>
      <c r="M42" s="475"/>
      <c r="N42" s="477">
        <f>IFERROR((SUM(AFIHR351!O42,AFIHR351!AG42,AFIHR351!AZ42,AFIHR351!BS42,AFIHR352!O42,AFIHR352!AG42,AFIHR352!AZ42,AFIHR352!BS42,AFIHR353!O42,AFIHR353!AG42,AFIHR353!AZ42,AFIHR353!BS42)/9),"")</f>
        <v>0.6031746032</v>
      </c>
      <c r="O42" s="503">
        <f t="shared" si="2"/>
        <v>26.1875</v>
      </c>
      <c r="P42" s="503"/>
      <c r="Q42" s="503" t="str">
        <f t="shared" si="3"/>
        <v/>
      </c>
      <c r="R42" s="475">
        <f t="shared" si="4"/>
        <v>26</v>
      </c>
      <c r="S42" s="503">
        <f t="shared" si="5"/>
        <v>15.7125</v>
      </c>
      <c r="T42" s="503"/>
      <c r="U42" s="503" t="str">
        <f t="shared" si="6"/>
        <v/>
      </c>
      <c r="V42" s="504">
        <f t="shared" si="7"/>
        <v>16</v>
      </c>
      <c r="W42" s="478" t="str">
        <f t="shared" si="8"/>
        <v/>
      </c>
      <c r="X42" s="505" t="str">
        <f t="shared" si="9"/>
        <v/>
      </c>
      <c r="Y42" s="478" t="str">
        <f t="shared" si="10"/>
        <v/>
      </c>
      <c r="Z42" s="506" t="str">
        <f t="shared" si="11"/>
        <v>R</v>
      </c>
    </row>
    <row r="43" ht="30.0" customHeight="1">
      <c r="A43" s="237" t="str">
        <f>'3A 2025 - 2026 DATOS DEL ESTUDI'!M40</f>
        <v/>
      </c>
      <c r="B43" s="269">
        <f>'3A 2025 - 2026 DATOS DEL ESTUDI'!N40</f>
        <v>32590071</v>
      </c>
      <c r="C43" s="239">
        <v>37.0</v>
      </c>
      <c r="D43" s="240" t="str">
        <f>'3A 2025 - 2026 DATOS DEL ESTUDI'!B40</f>
        <v>Melani  Taveras Bautista</v>
      </c>
      <c r="E43" s="473">
        <f>'CE-FIH&amp;R-3147'!S41</f>
        <v>62.5</v>
      </c>
      <c r="F43" s="473">
        <f>'CE-FIH&amp;R-3147'!T41</f>
        <v>63</v>
      </c>
      <c r="G43" s="473">
        <f>'CE-FIH&amp;R-3147'!U41</f>
        <v>65.5</v>
      </c>
      <c r="H43" s="502">
        <f>'CE-FIH&amp;R-3147'!V41</f>
        <v>62</v>
      </c>
      <c r="I43" s="475">
        <f t="shared" si="1"/>
        <v>63.25</v>
      </c>
      <c r="J43" s="476" t="str">
        <f>IFERROR(CONCATENATE(SUM(AFIHR351!N43,AFIHR351!AF43,AFIHR351!AY43),"/",(SUM(AFIHR351!$O$4,AFIHR351!$AG$4,AFIHR351!$AZ$4))),"")</f>
        <v>22/24</v>
      </c>
      <c r="K43" s="475"/>
      <c r="L43" s="475"/>
      <c r="M43" s="475"/>
      <c r="N43" s="477">
        <f>IFERROR((SUM(AFIHR351!O43,AFIHR351!AG43,AFIHR351!AZ43,AFIHR351!BS43,AFIHR352!O43,AFIHR352!AG43,AFIHR352!AZ43,AFIHR352!BS43,AFIHR353!O43,AFIHR353!AG43,AFIHR353!AZ43,AFIHR353!BS43)/9),"")</f>
        <v>0.6349206349</v>
      </c>
      <c r="O43" s="503">
        <f t="shared" si="2"/>
        <v>31.625</v>
      </c>
      <c r="P43" s="503"/>
      <c r="Q43" s="503" t="str">
        <f t="shared" si="3"/>
        <v/>
      </c>
      <c r="R43" s="475">
        <f t="shared" si="4"/>
        <v>32</v>
      </c>
      <c r="S43" s="503">
        <f t="shared" si="5"/>
        <v>18.975</v>
      </c>
      <c r="T43" s="503"/>
      <c r="U43" s="503" t="str">
        <f t="shared" si="6"/>
        <v/>
      </c>
      <c r="V43" s="504">
        <f t="shared" si="7"/>
        <v>19</v>
      </c>
      <c r="W43" s="478" t="str">
        <f t="shared" si="8"/>
        <v/>
      </c>
      <c r="X43" s="505" t="str">
        <f t="shared" si="9"/>
        <v/>
      </c>
      <c r="Y43" s="478" t="str">
        <f t="shared" si="10"/>
        <v/>
      </c>
      <c r="Z43" s="506" t="str">
        <f t="shared" si="11"/>
        <v>R</v>
      </c>
    </row>
    <row r="44" ht="30.0" customHeight="1">
      <c r="A44" s="237" t="str">
        <f>'3A 2025 - 2026 DATOS DEL ESTUDI'!M41</f>
        <v/>
      </c>
      <c r="B44" s="269">
        <f>'3A 2025 - 2026 DATOS DEL ESTUDI'!N41</f>
        <v>32790609</v>
      </c>
      <c r="C44" s="239">
        <v>38.0</v>
      </c>
      <c r="D44" s="240" t="str">
        <f>'3A 2025 - 2026 DATOS DEL ESTUDI'!B41</f>
        <v>Arianny  Tejada Guzmán</v>
      </c>
      <c r="E44" s="473">
        <f>'CE-FIH&amp;R-3147'!S42</f>
        <v>69.75</v>
      </c>
      <c r="F44" s="473">
        <f>'CE-FIH&amp;R-3147'!T42</f>
        <v>70</v>
      </c>
      <c r="G44" s="473">
        <f>'CE-FIH&amp;R-3147'!U42</f>
        <v>70.25</v>
      </c>
      <c r="H44" s="502">
        <f>'CE-FIH&amp;R-3147'!V42</f>
        <v>70.75</v>
      </c>
      <c r="I44" s="475">
        <f t="shared" si="1"/>
        <v>70.1875</v>
      </c>
      <c r="J44" s="476" t="str">
        <f>IFERROR(CONCATENATE(SUM(AFIHR351!N44,AFIHR351!AF44,AFIHR351!AY44),"/",(SUM(AFIHR351!$O$4,AFIHR351!$AG$4,AFIHR351!$AZ$4))),"")</f>
        <v>22/24</v>
      </c>
      <c r="K44" s="475"/>
      <c r="L44" s="475"/>
      <c r="M44" s="475"/>
      <c r="N44" s="477">
        <f>IFERROR((SUM(AFIHR351!O44,AFIHR351!AG44,AFIHR351!AZ44,AFIHR351!BS44,AFIHR352!O44,AFIHR352!AG44,AFIHR352!AZ44,AFIHR352!BS44,AFIHR353!O44,AFIHR353!AG44,AFIHR353!AZ44,AFIHR353!BS44)/9),"")</f>
        <v>0.6349206349</v>
      </c>
      <c r="O44" s="503" t="str">
        <f t="shared" si="2"/>
        <v/>
      </c>
      <c r="P44" s="503"/>
      <c r="Q44" s="503" t="str">
        <f t="shared" si="3"/>
        <v/>
      </c>
      <c r="R44" s="475" t="str">
        <f t="shared" si="4"/>
        <v/>
      </c>
      <c r="S44" s="503" t="str">
        <f t="shared" si="5"/>
        <v/>
      </c>
      <c r="T44" s="503"/>
      <c r="U44" s="503" t="str">
        <f t="shared" si="6"/>
        <v/>
      </c>
      <c r="V44" s="504" t="str">
        <f t="shared" si="7"/>
        <v/>
      </c>
      <c r="W44" s="478" t="str">
        <f t="shared" si="8"/>
        <v/>
      </c>
      <c r="X44" s="505" t="str">
        <f t="shared" si="9"/>
        <v/>
      </c>
      <c r="Y44" s="478" t="str">
        <f t="shared" si="10"/>
        <v>A</v>
      </c>
      <c r="Z44" s="506" t="str">
        <f t="shared" si="11"/>
        <v/>
      </c>
    </row>
    <row r="45" ht="30.0" customHeight="1">
      <c r="A45" s="237" t="str">
        <f>'3A 2025 - 2026 DATOS DEL ESTUDI'!M42</f>
        <v/>
      </c>
      <c r="B45" s="269">
        <f>'3A 2025 - 2026 DATOS DEL ESTUDI'!N42</f>
        <v>6758894</v>
      </c>
      <c r="C45" s="239">
        <v>39.0</v>
      </c>
      <c r="D45" s="240" t="str">
        <f>'3A 2025 - 2026 DATOS DEL ESTUDI'!B42</f>
        <v>Jeilyn Aliah Tejada</v>
      </c>
      <c r="E45" s="473">
        <f>'CE-FIH&amp;R-3147'!S43</f>
        <v>58.75</v>
      </c>
      <c r="F45" s="473">
        <f>'CE-FIH&amp;R-3147'!T43</f>
        <v>60.75</v>
      </c>
      <c r="G45" s="473">
        <f>'CE-FIH&amp;R-3147'!U43</f>
        <v>61.75</v>
      </c>
      <c r="H45" s="502">
        <f>'CE-FIH&amp;R-3147'!V43</f>
        <v>58.66666667</v>
      </c>
      <c r="I45" s="475">
        <f t="shared" si="1"/>
        <v>59.97916667</v>
      </c>
      <c r="J45" s="476" t="str">
        <f>IFERROR(CONCATENATE(SUM(AFIHR351!N45,AFIHR351!AF45,AFIHR351!AY45),"/",(SUM(AFIHR351!$O$4,AFIHR351!$AG$4,AFIHR351!$AZ$4))),"")</f>
        <v>19/24</v>
      </c>
      <c r="K45" s="475"/>
      <c r="L45" s="475"/>
      <c r="M45" s="475"/>
      <c r="N45" s="477">
        <f>IFERROR((SUM(AFIHR351!O45,AFIHR351!AG45,AFIHR351!AZ45,AFIHR351!BS45,AFIHR352!O45,AFIHR352!AG45,AFIHR352!AZ45,AFIHR352!BS45,AFIHR353!O45,AFIHR353!AG45,AFIHR353!AZ45,AFIHR353!BS45)/9),"")</f>
        <v>0.5781746032</v>
      </c>
      <c r="O45" s="503">
        <f t="shared" si="2"/>
        <v>29.98958333</v>
      </c>
      <c r="P45" s="503"/>
      <c r="Q45" s="503" t="str">
        <f t="shared" si="3"/>
        <v/>
      </c>
      <c r="R45" s="475">
        <f t="shared" si="4"/>
        <v>30</v>
      </c>
      <c r="S45" s="503">
        <f t="shared" si="5"/>
        <v>17.99375</v>
      </c>
      <c r="T45" s="503"/>
      <c r="U45" s="503" t="str">
        <f t="shared" si="6"/>
        <v/>
      </c>
      <c r="V45" s="504">
        <f t="shared" si="7"/>
        <v>18</v>
      </c>
      <c r="W45" s="478" t="str">
        <f t="shared" si="8"/>
        <v/>
      </c>
      <c r="X45" s="505" t="str">
        <f t="shared" si="9"/>
        <v/>
      </c>
      <c r="Y45" s="478" t="str">
        <f t="shared" si="10"/>
        <v/>
      </c>
      <c r="Z45" s="506" t="str">
        <f t="shared" si="11"/>
        <v>R</v>
      </c>
    </row>
    <row r="46" ht="30.0" customHeight="1">
      <c r="A46" s="237" t="str">
        <f>'3A 2025 - 2026 DATOS DEL ESTUDI'!M43</f>
        <v/>
      </c>
      <c r="B46" s="269">
        <f>'3A 2025 - 2026 DATOS DEL ESTUDI'!N43</f>
        <v>32718082</v>
      </c>
      <c r="C46" s="239">
        <v>40.0</v>
      </c>
      <c r="D46" s="240" t="str">
        <f>'3A 2025 - 2026 DATOS DEL ESTUDI'!B43</f>
        <v>Rosenny  Ureña Arias</v>
      </c>
      <c r="E46" s="473">
        <f>'CE-FIH&amp;R-3147'!S44</f>
        <v>66.5</v>
      </c>
      <c r="F46" s="473">
        <f>'CE-FIH&amp;R-3147'!T44</f>
        <v>67.75</v>
      </c>
      <c r="G46" s="473">
        <f>'CE-FIH&amp;R-3147'!U44</f>
        <v>70.25</v>
      </c>
      <c r="H46" s="502">
        <f>'CE-FIH&amp;R-3147'!V44</f>
        <v>69.75</v>
      </c>
      <c r="I46" s="475">
        <f t="shared" si="1"/>
        <v>68.5625</v>
      </c>
      <c r="J46" s="476" t="str">
        <f>IFERROR(CONCATENATE(SUM(AFIHR351!N46,AFIHR351!AF46,AFIHR351!AY46),"/",(SUM(AFIHR351!$O$4,AFIHR351!$AG$4,AFIHR351!$AZ$4))),"")</f>
        <v>22/24</v>
      </c>
      <c r="K46" s="475"/>
      <c r="L46" s="475"/>
      <c r="M46" s="475"/>
      <c r="N46" s="477">
        <f>IFERROR((SUM(AFIHR351!O46,AFIHR351!AG46,AFIHR351!AZ46,AFIHR351!BS46,AFIHR352!O46,AFIHR352!AG46,AFIHR352!AZ46,AFIHR352!BS46,AFIHR353!O46,AFIHR353!AG46,AFIHR353!AZ46,AFIHR353!BS46)/9),"")</f>
        <v>0.6071428571</v>
      </c>
      <c r="O46" s="503">
        <f t="shared" si="2"/>
        <v>34.28125</v>
      </c>
      <c r="P46" s="503"/>
      <c r="Q46" s="503" t="str">
        <f t="shared" si="3"/>
        <v/>
      </c>
      <c r="R46" s="475">
        <f t="shared" si="4"/>
        <v>34</v>
      </c>
      <c r="S46" s="503">
        <f t="shared" si="5"/>
        <v>20.56875</v>
      </c>
      <c r="T46" s="503"/>
      <c r="U46" s="503" t="str">
        <f t="shared" si="6"/>
        <v/>
      </c>
      <c r="V46" s="504">
        <f t="shared" si="7"/>
        <v>21</v>
      </c>
      <c r="W46" s="478" t="str">
        <f t="shared" si="8"/>
        <v/>
      </c>
      <c r="X46" s="505" t="str">
        <f t="shared" si="9"/>
        <v/>
      </c>
      <c r="Y46" s="478" t="str">
        <f t="shared" si="10"/>
        <v/>
      </c>
      <c r="Z46" s="506" t="str">
        <f t="shared" si="11"/>
        <v>R</v>
      </c>
    </row>
    <row r="47" ht="30.0" customHeight="1">
      <c r="A47" s="242"/>
      <c r="B47" s="269">
        <f>'3A 2025 - 2026 DATOS DEL ESTUDI'!N44</f>
        <v>6963146</v>
      </c>
      <c r="C47" s="239">
        <v>41.0</v>
      </c>
      <c r="D47" s="240" t="str">
        <f>'3A 2025 - 2026 DATOS DEL ESTUDI'!B44</f>
        <v>Jonathan  De Jesús Valerio Felipe</v>
      </c>
      <c r="E47" s="473">
        <f>'CE-FIH&amp;R-3147'!S45</f>
        <v>54</v>
      </c>
      <c r="F47" s="473">
        <f>'CE-FIH&amp;R-3147'!T45</f>
        <v>51.75</v>
      </c>
      <c r="G47" s="473">
        <f>'CE-FIH&amp;R-3147'!U45</f>
        <v>59.75</v>
      </c>
      <c r="H47" s="502">
        <f>'CE-FIH&amp;R-3147'!V45</f>
        <v>56</v>
      </c>
      <c r="I47" s="475">
        <f t="shared" si="1"/>
        <v>55.375</v>
      </c>
      <c r="J47" s="476" t="str">
        <f>IFERROR(CONCATENATE(SUM(AFIHR351!N47,AFIHR351!AF47,AFIHR351!AY47),"/",(SUM(AFIHR351!$O$4,AFIHR351!$AG$4,AFIHR351!$AZ$4))),"")</f>
        <v>22/24</v>
      </c>
      <c r="K47" s="475"/>
      <c r="L47" s="475"/>
      <c r="M47" s="475"/>
      <c r="N47" s="477">
        <f>IFERROR((SUM(AFIHR351!O47,AFIHR351!AG47,AFIHR351!AZ47,AFIHR351!BS47,AFIHR352!O47,AFIHR352!AG47,AFIHR352!AZ47,AFIHR352!BS47,AFIHR353!O47,AFIHR353!AG47,AFIHR353!AZ47,AFIHR353!BS47)/9),"")</f>
        <v>0.621031746</v>
      </c>
      <c r="O47" s="503">
        <f t="shared" si="2"/>
        <v>27.6875</v>
      </c>
      <c r="P47" s="503"/>
      <c r="Q47" s="503" t="str">
        <f t="shared" si="3"/>
        <v/>
      </c>
      <c r="R47" s="475">
        <f t="shared" si="4"/>
        <v>28</v>
      </c>
      <c r="S47" s="503">
        <f t="shared" si="5"/>
        <v>16.6125</v>
      </c>
      <c r="T47" s="503"/>
      <c r="U47" s="503" t="str">
        <f t="shared" si="6"/>
        <v/>
      </c>
      <c r="V47" s="504">
        <f t="shared" si="7"/>
        <v>17</v>
      </c>
      <c r="W47" s="478" t="str">
        <f t="shared" si="8"/>
        <v/>
      </c>
      <c r="X47" s="505" t="str">
        <f t="shared" si="9"/>
        <v/>
      </c>
      <c r="Y47" s="478" t="str">
        <f t="shared" si="10"/>
        <v/>
      </c>
      <c r="Z47" s="506" t="str">
        <f t="shared" si="11"/>
        <v>R</v>
      </c>
    </row>
    <row r="48" ht="30.0" customHeight="1">
      <c r="A48" s="242"/>
      <c r="B48" s="269">
        <f>'3A 2025 - 2026 DATOS DEL ESTUDI'!N45</f>
        <v>33608163</v>
      </c>
      <c r="C48" s="239">
        <v>42.0</v>
      </c>
      <c r="D48" s="240" t="str">
        <f>'3A 2025 - 2026 DATOS DEL ESTUDI'!B45</f>
        <v>Crisleydi  Turbí</v>
      </c>
      <c r="E48" s="473">
        <f>'CE-FIH&amp;R-3147'!S46</f>
        <v>54</v>
      </c>
      <c r="F48" s="473">
        <f>'CE-FIH&amp;R-3147'!T46</f>
        <v>57.25</v>
      </c>
      <c r="G48" s="473">
        <f>'CE-FIH&amp;R-3147'!U46</f>
        <v>57.5</v>
      </c>
      <c r="H48" s="502">
        <f>'CE-FIH&amp;R-3147'!V46</f>
        <v>57</v>
      </c>
      <c r="I48" s="475">
        <f t="shared" si="1"/>
        <v>56.4375</v>
      </c>
      <c r="J48" s="476" t="str">
        <f>IFERROR(CONCATENATE(SUM(AFIHR351!N48,AFIHR351!AF48,AFIHR351!AY48),"/",(SUM(AFIHR351!$O$4,AFIHR351!$AG$4,AFIHR351!$AZ$4))),"")</f>
        <v>19/24</v>
      </c>
      <c r="K48" s="475"/>
      <c r="L48" s="475"/>
      <c r="M48" s="475"/>
      <c r="N48" s="477">
        <f>IFERROR((SUM(AFIHR351!O48,AFIHR351!AG48,AFIHR351!AZ48,AFIHR351!BS48,AFIHR352!O48,AFIHR352!AG48,AFIHR352!AZ48,AFIHR352!BS48,AFIHR353!O48,AFIHR353!AG48,AFIHR353!AZ48,AFIHR353!BS48)/9),"")</f>
        <v>0.528042328</v>
      </c>
      <c r="O48" s="503">
        <f t="shared" si="2"/>
        <v>28.21875</v>
      </c>
      <c r="P48" s="503"/>
      <c r="Q48" s="503" t="str">
        <f t="shared" si="3"/>
        <v/>
      </c>
      <c r="R48" s="475">
        <f t="shared" si="4"/>
        <v>28</v>
      </c>
      <c r="S48" s="503">
        <f t="shared" si="5"/>
        <v>16.93125</v>
      </c>
      <c r="T48" s="503"/>
      <c r="U48" s="503" t="str">
        <f t="shared" si="6"/>
        <v/>
      </c>
      <c r="V48" s="504">
        <f t="shared" si="7"/>
        <v>17</v>
      </c>
      <c r="W48" s="478" t="str">
        <f t="shared" si="8"/>
        <v/>
      </c>
      <c r="X48" s="505" t="str">
        <f t="shared" si="9"/>
        <v/>
      </c>
      <c r="Y48" s="478" t="str">
        <f t="shared" si="10"/>
        <v/>
      </c>
      <c r="Z48" s="506" t="str">
        <f t="shared" si="11"/>
        <v>R</v>
      </c>
    </row>
    <row r="49" ht="30.0" customHeight="1">
      <c r="A49" s="242"/>
      <c r="B49" s="269">
        <f>'3A 2025 - 2026 DATOS DEL ESTUDI'!N46</f>
        <v>32642782</v>
      </c>
      <c r="C49" s="239">
        <v>43.0</v>
      </c>
      <c r="D49" s="240" t="str">
        <f>'3A 2025 - 2026 DATOS DEL ESTUDI'!B46</f>
        <v>Jhoangel Rafael Vargas Ulloa</v>
      </c>
      <c r="E49" s="473">
        <f>'CE-FIH&amp;R-3147'!S47</f>
        <v>39.75</v>
      </c>
      <c r="F49" s="473">
        <f>'CE-FIH&amp;R-3147'!T47</f>
        <v>40.25</v>
      </c>
      <c r="G49" s="473">
        <f>'CE-FIH&amp;R-3147'!U47</f>
        <v>41.25</v>
      </c>
      <c r="H49" s="502">
        <f>'CE-FIH&amp;R-3147'!V47</f>
        <v>41.5</v>
      </c>
      <c r="I49" s="475">
        <f t="shared" si="1"/>
        <v>40.6875</v>
      </c>
      <c r="J49" s="476" t="str">
        <f>IFERROR(CONCATENATE(SUM(AFIHR351!N49,AFIHR351!AF49,AFIHR351!AY49),"/",(SUM(AFIHR351!$O$4,AFIHR351!$AG$4,AFIHR351!$AZ$4))),"")</f>
        <v>22/24</v>
      </c>
      <c r="K49" s="475"/>
      <c r="L49" s="475"/>
      <c r="M49" s="475"/>
      <c r="N49" s="477">
        <f>IFERROR((SUM(AFIHR351!O49,AFIHR351!AG49,AFIHR351!AZ49,AFIHR351!BS49,AFIHR352!O49,AFIHR352!AG49,AFIHR352!AZ49,AFIHR352!BS49,AFIHR353!O49,AFIHR353!AG49,AFIHR353!AZ49,AFIHR353!BS49)/9),"")</f>
        <v>0.4701058201</v>
      </c>
      <c r="O49" s="503">
        <f t="shared" si="2"/>
        <v>20.34375</v>
      </c>
      <c r="P49" s="503"/>
      <c r="Q49" s="503" t="str">
        <f t="shared" si="3"/>
        <v/>
      </c>
      <c r="R49" s="475">
        <f t="shared" si="4"/>
        <v>20</v>
      </c>
      <c r="S49" s="503">
        <f t="shared" si="5"/>
        <v>12.20625</v>
      </c>
      <c r="T49" s="503"/>
      <c r="U49" s="503" t="str">
        <f t="shared" si="6"/>
        <v/>
      </c>
      <c r="V49" s="504">
        <f t="shared" si="7"/>
        <v>12</v>
      </c>
      <c r="W49" s="478" t="str">
        <f t="shared" si="8"/>
        <v/>
      </c>
      <c r="X49" s="505" t="str">
        <f t="shared" si="9"/>
        <v/>
      </c>
      <c r="Y49" s="478" t="str">
        <f t="shared" si="10"/>
        <v/>
      </c>
      <c r="Z49" s="506" t="str">
        <f t="shared" si="11"/>
        <v>R</v>
      </c>
    </row>
    <row r="50" ht="30.0" customHeight="1">
      <c r="A50" s="242"/>
      <c r="B50" s="269">
        <f>'3A 2025 - 2026 DATOS DEL ESTUDI'!N47</f>
        <v>32542484</v>
      </c>
      <c r="C50" s="239">
        <v>44.0</v>
      </c>
      <c r="D50" s="240" t="str">
        <f>'3A 2025 - 2026 DATOS DEL ESTUDI'!B47</f>
        <v>Leslie  Cruz Espinal</v>
      </c>
      <c r="E50" s="473">
        <f>'CE-FIH&amp;R-3147'!S48</f>
        <v>57.25</v>
      </c>
      <c r="F50" s="473">
        <f>'CE-FIH&amp;R-3147'!T48</f>
        <v>60.25</v>
      </c>
      <c r="G50" s="473">
        <f>'CE-FIH&amp;R-3147'!U48</f>
        <v>58.25</v>
      </c>
      <c r="H50" s="502">
        <f>'CE-FIH&amp;R-3147'!V48</f>
        <v>64</v>
      </c>
      <c r="I50" s="475">
        <f t="shared" si="1"/>
        <v>59.9375</v>
      </c>
      <c r="J50" s="476" t="str">
        <f>IFERROR(CONCATENATE(SUM(AFIHR351!N50,AFIHR351!AF50,AFIHR351!AY50),"/",(SUM(AFIHR351!$O$4,AFIHR351!$AG$4,AFIHR351!$AZ$4))),"")</f>
        <v>22/24</v>
      </c>
      <c r="K50" s="475"/>
      <c r="L50" s="475"/>
      <c r="M50" s="475"/>
      <c r="N50" s="477">
        <f>IFERROR((SUM(AFIHR351!O50,AFIHR351!AG50,AFIHR351!AZ50,AFIHR351!BS50,AFIHR352!O50,AFIHR352!AG50,AFIHR352!AZ50,AFIHR352!BS50,AFIHR353!O50,AFIHR353!AG50,AFIHR353!AZ50,AFIHR353!BS50)/9),"")</f>
        <v>0.6349206349</v>
      </c>
      <c r="O50" s="503">
        <f t="shared" si="2"/>
        <v>29.96875</v>
      </c>
      <c r="P50" s="503"/>
      <c r="Q50" s="503" t="str">
        <f t="shared" si="3"/>
        <v/>
      </c>
      <c r="R50" s="475">
        <f t="shared" si="4"/>
        <v>30</v>
      </c>
      <c r="S50" s="503">
        <f t="shared" si="5"/>
        <v>17.98125</v>
      </c>
      <c r="T50" s="503"/>
      <c r="U50" s="503" t="str">
        <f t="shared" si="6"/>
        <v/>
      </c>
      <c r="V50" s="504">
        <f t="shared" si="7"/>
        <v>18</v>
      </c>
      <c r="W50" s="478" t="str">
        <f t="shared" si="8"/>
        <v/>
      </c>
      <c r="X50" s="505" t="str">
        <f t="shared" si="9"/>
        <v/>
      </c>
      <c r="Y50" s="478" t="str">
        <f t="shared" si="10"/>
        <v/>
      </c>
      <c r="Z50" s="506" t="str">
        <f t="shared" si="11"/>
        <v>R</v>
      </c>
    </row>
    <row r="51" ht="30.0" customHeight="1">
      <c r="A51" s="242"/>
      <c r="B51" s="269" t="str">
        <f>'3A 2025 - 2026 DATOS DEL ESTUDI'!N48</f>
        <v/>
      </c>
      <c r="C51" s="239">
        <v>45.0</v>
      </c>
      <c r="D51" s="240" t="str">
        <f>'3A 2025 - 2026 DATOS DEL ESTUDI'!B48</f>
        <v/>
      </c>
      <c r="E51" s="473">
        <f>'CE-FIH&amp;R-3147'!S49</f>
        <v>0</v>
      </c>
      <c r="F51" s="473">
        <f>'CE-FIH&amp;R-3147'!T49</f>
        <v>0</v>
      </c>
      <c r="G51" s="473">
        <f>'CE-FIH&amp;R-3147'!U49</f>
        <v>0</v>
      </c>
      <c r="H51" s="502">
        <f>'CE-FIH&amp;R-3147'!V49</f>
        <v>0</v>
      </c>
      <c r="I51" s="475">
        <f t="shared" si="1"/>
        <v>0</v>
      </c>
      <c r="J51" s="476" t="str">
        <f>IFERROR(CONCATENATE(SUM(AFIHR351!N51,AFIHR351!AF51,AFIHR351!AY51),"/",(SUM(AFIHR351!$O$4,AFIHR351!$AG$4,AFIHR351!$AZ$4))),"")</f>
        <v>0/24</v>
      </c>
      <c r="K51" s="475"/>
      <c r="L51" s="475"/>
      <c r="M51" s="475"/>
      <c r="N51" s="477">
        <f>IFERROR((SUM(AFIHR351!O51,AFIHR351!AG51,AFIHR351!AZ51,AFIHR351!BS51,AFIHR352!O51,AFIHR352!AG51,AFIHR352!AZ51,AFIHR352!BS51,AFIHR353!O51,AFIHR353!AG51,AFIHR353!AZ51,AFIHR353!BS51)/9),"")</f>
        <v>0</v>
      </c>
      <c r="O51" s="503">
        <f t="shared" si="2"/>
        <v>0</v>
      </c>
      <c r="P51" s="503"/>
      <c r="Q51" s="503" t="str">
        <f t="shared" si="3"/>
        <v/>
      </c>
      <c r="R51" s="475">
        <f t="shared" si="4"/>
        <v>0</v>
      </c>
      <c r="S51" s="503">
        <f t="shared" si="5"/>
        <v>0</v>
      </c>
      <c r="T51" s="503"/>
      <c r="U51" s="503" t="str">
        <f t="shared" si="6"/>
        <v/>
      </c>
      <c r="V51" s="504">
        <f t="shared" si="7"/>
        <v>0</v>
      </c>
      <c r="W51" s="478" t="str">
        <f t="shared" si="8"/>
        <v/>
      </c>
      <c r="X51" s="505" t="str">
        <f t="shared" si="9"/>
        <v/>
      </c>
      <c r="Y51" s="478" t="str">
        <f t="shared" si="10"/>
        <v/>
      </c>
      <c r="Z51" s="506"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J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E4:I6 P5:P51">
    <cfRule type="notContainsBlanks" dxfId="12" priority="1">
      <formula>LEN(TRIM(E4))&gt;0</formula>
    </cfRule>
  </conditionalFormatting>
  <conditionalFormatting sqref="Z7:Z51">
    <cfRule type="cellIs" dxfId="13"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E7:P51">
    <cfRule type="cellIs" dxfId="16" priority="5" operator="equal">
      <formula>0</formula>
    </cfRule>
  </conditionalFormatting>
  <conditionalFormatting sqref="T8:T51">
    <cfRule type="cellIs" dxfId="16" priority="6" operator="equal">
      <formula>0</formula>
    </cfRule>
  </conditionalFormatting>
  <conditionalFormatting sqref="E7:I51">
    <cfRule type="cellIs" dxfId="22" priority="7" operator="lessThanOrEqual">
      <formula>69</formula>
    </cfRule>
  </conditionalFormatting>
  <conditionalFormatting sqref="Y7:Z51">
    <cfRule type="notContainsBlanks" dxfId="14" priority="8">
      <formula>LEN(TRIM(Y7))&gt;0</formula>
    </cfRule>
  </conditionalFormatting>
  <conditionalFormatting sqref="V7:V51">
    <cfRule type="cellIs" dxfId="14" priority="9" operator="greaterThanOrEqual">
      <formula>70</formula>
    </cfRule>
  </conditionalFormatting>
  <conditionalFormatting sqref="W7:W51">
    <cfRule type="cellIs" dxfId="16" priority="10" operator="equal">
      <formula>0</formula>
    </cfRule>
  </conditionalFormatting>
  <conditionalFormatting sqref="V7:V51">
    <cfRule type="cellIs" dxfId="15" priority="11" operator="equal">
      <formula>0</formula>
    </cfRule>
  </conditionalFormatting>
  <conditionalFormatting sqref="S7:S51">
    <cfRule type="cellIs" dxfId="16" priority="12" operator="equal">
      <formula>0</formula>
    </cfRule>
  </conditionalFormatting>
  <conditionalFormatting sqref="I1:I51">
    <cfRule type="cellIs" dxfId="11" priority="13" operator="lessThanOrEqual">
      <formula>69.9</formula>
    </cfRule>
  </conditionalFormatting>
  <conditionalFormatting sqref="N1:N51">
    <cfRule type="cellIs" dxfId="11" priority="14" operator="lessThanOrEqual">
      <formula>"79.90%"</formula>
    </cfRule>
  </conditionalFormatting>
  <conditionalFormatting sqref="R7:R51">
    <cfRule type="cellIs" dxfId="11" priority="15"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31"/>
      <c r="B1" s="131"/>
      <c r="C1" s="394"/>
      <c r="D1" s="507" t="s">
        <v>941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38"/>
      <c r="B2" s="138"/>
      <c r="C2" s="138"/>
      <c r="D2" s="245" t="s">
        <v>942</v>
      </c>
      <c r="E2" s="15"/>
      <c r="F2" s="15"/>
      <c r="G2" s="16"/>
      <c r="H2" s="140"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38"/>
      <c r="B3" s="138"/>
      <c r="C3" s="138"/>
      <c r="D3" s="245" t="s">
        <v>943</v>
      </c>
      <c r="E3" s="16"/>
      <c r="F3" s="508" t="str">
        <f>'ALE320'!H2</f>
        <v>MAYELIN GARCÍA</v>
      </c>
      <c r="G3" s="15"/>
      <c r="H3" s="15"/>
      <c r="I3" s="15"/>
      <c r="J3" s="15"/>
      <c r="K3" s="15"/>
      <c r="L3" s="15"/>
      <c r="M3" s="16"/>
      <c r="N3" s="143"/>
      <c r="O3" s="138"/>
      <c r="P3" s="245" t="s">
        <v>943</v>
      </c>
      <c r="Q3" s="16"/>
      <c r="R3" s="508" t="str">
        <f>ALEI325!H2</f>
        <v/>
      </c>
      <c r="S3" s="15"/>
      <c r="T3" s="15"/>
      <c r="U3" s="15"/>
      <c r="V3" s="15"/>
      <c r="W3" s="15"/>
      <c r="X3" s="15"/>
      <c r="Y3" s="16"/>
      <c r="Z3" s="397"/>
      <c r="AA3" s="141"/>
      <c r="AB3" s="141"/>
      <c r="AC3" s="245" t="s">
        <v>943</v>
      </c>
      <c r="AD3" s="16"/>
      <c r="AE3" s="508" t="str">
        <f>ALEF330!H2</f>
        <v>RAQUEL BLANCO</v>
      </c>
      <c r="AF3" s="15"/>
      <c r="AG3" s="15"/>
      <c r="AH3" s="15"/>
      <c r="AI3" s="15"/>
      <c r="AJ3" s="15"/>
      <c r="AK3" s="15"/>
      <c r="AL3" s="16"/>
    </row>
    <row r="4" ht="37.5" customHeight="1">
      <c r="A4" s="35"/>
      <c r="B4" s="35"/>
      <c r="C4" s="2"/>
      <c r="D4" s="145" t="s">
        <v>540</v>
      </c>
      <c r="E4" s="15"/>
      <c r="F4" s="15"/>
      <c r="G4" s="15"/>
      <c r="H4" s="15"/>
      <c r="I4" s="15"/>
      <c r="J4" s="15"/>
      <c r="K4" s="15"/>
      <c r="L4" s="15"/>
      <c r="M4" s="16"/>
      <c r="N4" s="2"/>
      <c r="O4" s="2"/>
      <c r="P4" s="145" t="s">
        <v>944</v>
      </c>
      <c r="Q4" s="15"/>
      <c r="R4" s="15"/>
      <c r="S4" s="15"/>
      <c r="T4" s="15"/>
      <c r="U4" s="15"/>
      <c r="V4" s="15"/>
      <c r="W4" s="15"/>
      <c r="X4" s="15"/>
      <c r="Y4" s="16"/>
      <c r="Z4" s="2"/>
      <c r="AA4" s="147"/>
      <c r="AB4" s="147"/>
      <c r="AC4" s="145" t="s">
        <v>945</v>
      </c>
      <c r="AD4" s="15"/>
      <c r="AE4" s="15"/>
      <c r="AF4" s="15"/>
      <c r="AG4" s="15"/>
      <c r="AH4" s="15"/>
      <c r="AI4" s="15"/>
      <c r="AJ4" s="15"/>
      <c r="AK4" s="15"/>
      <c r="AL4" s="16"/>
    </row>
    <row r="5" ht="37.5" customHeight="1">
      <c r="A5" s="35"/>
      <c r="B5" s="35"/>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400"/>
      <c r="AA5" s="400"/>
      <c r="AB5" s="401"/>
      <c r="AC5" s="402">
        <v>1.0</v>
      </c>
      <c r="AD5" s="402">
        <v>2.0</v>
      </c>
      <c r="AE5" s="402">
        <v>3.0</v>
      </c>
      <c r="AF5" s="402">
        <v>4.0</v>
      </c>
      <c r="AG5" s="402">
        <v>5.0</v>
      </c>
      <c r="AH5" s="402">
        <v>6.0</v>
      </c>
      <c r="AI5" s="402">
        <v>7.0</v>
      </c>
      <c r="AJ5" s="402">
        <v>8.0</v>
      </c>
      <c r="AK5" s="402">
        <v>9.0</v>
      </c>
      <c r="AL5" s="402">
        <v>10.0</v>
      </c>
    </row>
    <row r="6" ht="30.0" customHeight="1">
      <c r="A6" s="22" t="s">
        <v>552</v>
      </c>
      <c r="B6" s="22" t="s">
        <v>553</v>
      </c>
      <c r="C6" s="157" t="s">
        <v>554</v>
      </c>
      <c r="D6" s="157"/>
      <c r="E6" s="157"/>
      <c r="F6" s="157"/>
      <c r="G6" s="157"/>
      <c r="H6" s="157"/>
      <c r="I6" s="157"/>
      <c r="J6" s="157"/>
      <c r="K6" s="157"/>
      <c r="L6" s="157"/>
      <c r="M6" s="157"/>
      <c r="N6" s="22" t="s">
        <v>555</v>
      </c>
      <c r="O6" s="157" t="s">
        <v>554</v>
      </c>
      <c r="P6" s="157"/>
      <c r="Q6" s="157"/>
      <c r="R6" s="157"/>
      <c r="S6" s="157"/>
      <c r="T6" s="157"/>
      <c r="U6" s="157"/>
      <c r="V6" s="157"/>
      <c r="W6" s="157"/>
      <c r="X6" s="157"/>
      <c r="Y6" s="157"/>
      <c r="Z6" s="402" t="s">
        <v>552</v>
      </c>
      <c r="AA6" s="402" t="s">
        <v>553</v>
      </c>
      <c r="AB6" s="402" t="s">
        <v>554</v>
      </c>
      <c r="AC6" s="402"/>
      <c r="AD6" s="402"/>
      <c r="AE6" s="402"/>
      <c r="AF6" s="402"/>
      <c r="AG6" s="402"/>
      <c r="AH6" s="402"/>
      <c r="AI6" s="402"/>
      <c r="AJ6" s="402"/>
      <c r="AK6" s="402"/>
      <c r="AL6" s="402"/>
    </row>
    <row r="7" ht="30.0" customHeight="1">
      <c r="A7" s="160">
        <f>'3A 2025 - 2026 DATOS DEL ESTUDI'!N4</f>
        <v>32586041</v>
      </c>
      <c r="B7" s="160">
        <v>1.0</v>
      </c>
      <c r="C7" s="161" t="str">
        <f>'3A 2025 - 2026 DATOS DEL ESTUDI'!B4</f>
        <v>Jadiel De Jesús Acosta Peña</v>
      </c>
      <c r="D7" s="162"/>
      <c r="E7" s="162"/>
      <c r="F7" s="162"/>
      <c r="G7" s="162"/>
      <c r="H7" s="163"/>
      <c r="I7" s="163"/>
      <c r="J7" s="163"/>
      <c r="K7" s="163"/>
      <c r="L7" s="163"/>
      <c r="M7" s="163"/>
      <c r="N7" s="160">
        <v>1.0</v>
      </c>
      <c r="O7" s="161" t="str">
        <f t="shared" ref="O7:O46" si="1">C7</f>
        <v>Jadiel De Jesús Acosta Peña</v>
      </c>
      <c r="P7" s="162"/>
      <c r="Q7" s="162"/>
      <c r="R7" s="162"/>
      <c r="S7" s="162"/>
      <c r="T7" s="162"/>
      <c r="U7" s="163"/>
      <c r="V7" s="163"/>
      <c r="W7" s="163"/>
      <c r="X7" s="163"/>
      <c r="Y7" s="163"/>
      <c r="Z7" s="404">
        <f t="shared" ref="Z7:Z46" si="2">A7</f>
        <v>32586041</v>
      </c>
      <c r="AA7" s="160">
        <v>1.0</v>
      </c>
      <c r="AB7" s="405" t="str">
        <f t="shared" ref="AB7:AB46" si="3">C7</f>
        <v>Jadiel De Jesús Acosta Peña</v>
      </c>
      <c r="AC7" s="162"/>
      <c r="AD7" s="426"/>
      <c r="AE7" s="426"/>
      <c r="AF7" s="426"/>
      <c r="AG7" s="164"/>
      <c r="AH7" s="164"/>
      <c r="AI7" s="164"/>
      <c r="AJ7" s="164"/>
      <c r="AK7" s="164"/>
      <c r="AL7" s="164"/>
    </row>
    <row r="8" ht="30.0" customHeight="1">
      <c r="A8" s="160">
        <f>'3A 2025 - 2026 DATOS DEL ESTUDI'!N5</f>
        <v>6954636</v>
      </c>
      <c r="B8" s="160">
        <v>2.0</v>
      </c>
      <c r="C8" s="161" t="str">
        <f>'3A 2025 - 2026 DATOS DEL ESTUDI'!B5</f>
        <v>Daniel  Elía Almonte Martínez</v>
      </c>
      <c r="D8" s="163"/>
      <c r="E8" s="163"/>
      <c r="F8" s="163"/>
      <c r="G8" s="163"/>
      <c r="H8" s="163"/>
      <c r="I8" s="163"/>
      <c r="J8" s="163"/>
      <c r="K8" s="163"/>
      <c r="L8" s="163"/>
      <c r="M8" s="163"/>
      <c r="N8" s="160">
        <v>2.0</v>
      </c>
      <c r="O8" s="161" t="str">
        <f t="shared" si="1"/>
        <v>Daniel  Elía Almonte Martínez</v>
      </c>
      <c r="P8" s="163"/>
      <c r="Q8" s="163"/>
      <c r="R8" s="163"/>
      <c r="S8" s="163"/>
      <c r="T8" s="163"/>
      <c r="U8" s="163"/>
      <c r="V8" s="163"/>
      <c r="W8" s="163"/>
      <c r="X8" s="163"/>
      <c r="Y8" s="163"/>
      <c r="Z8" s="404">
        <f t="shared" si="2"/>
        <v>6954636</v>
      </c>
      <c r="AA8" s="160">
        <v>2.0</v>
      </c>
      <c r="AB8" s="405" t="str">
        <f t="shared" si="3"/>
        <v>Daniel  Elía Almonte Martínez</v>
      </c>
      <c r="AC8" s="164"/>
      <c r="AD8" s="164"/>
      <c r="AE8" s="164"/>
      <c r="AF8" s="164"/>
      <c r="AG8" s="164"/>
      <c r="AH8" s="164"/>
      <c r="AI8" s="164"/>
      <c r="AJ8" s="164"/>
      <c r="AK8" s="164"/>
      <c r="AL8" s="164"/>
    </row>
    <row r="9" ht="30.0" customHeight="1">
      <c r="A9" s="160">
        <f>'3A 2025 - 2026 DATOS DEL ESTUDI'!N6</f>
        <v>32743589</v>
      </c>
      <c r="B9" s="160">
        <v>3.0</v>
      </c>
      <c r="C9" s="161" t="str">
        <f>'3A 2025 - 2026 DATOS DEL ESTUDI'!B6</f>
        <v>Isaac  Ángeles Liriano</v>
      </c>
      <c r="D9" s="163"/>
      <c r="E9" s="163"/>
      <c r="F9" s="163"/>
      <c r="G9" s="163"/>
      <c r="H9" s="163"/>
      <c r="I9" s="163"/>
      <c r="J9" s="163"/>
      <c r="K9" s="163"/>
      <c r="L9" s="163"/>
      <c r="M9" s="163"/>
      <c r="N9" s="160">
        <v>3.0</v>
      </c>
      <c r="O9" s="161" t="str">
        <f t="shared" si="1"/>
        <v>Isaac  Ángeles Liriano</v>
      </c>
      <c r="P9" s="163"/>
      <c r="Q9" s="163"/>
      <c r="R9" s="163"/>
      <c r="S9" s="163"/>
      <c r="T9" s="163"/>
      <c r="U9" s="163"/>
      <c r="V9" s="163"/>
      <c r="W9" s="163"/>
      <c r="X9" s="163"/>
      <c r="Y9" s="163"/>
      <c r="Z9" s="404">
        <f t="shared" si="2"/>
        <v>32743589</v>
      </c>
      <c r="AA9" s="160">
        <v>3.0</v>
      </c>
      <c r="AB9" s="405" t="str">
        <f t="shared" si="3"/>
        <v>Isaac  Ángeles Liriano</v>
      </c>
      <c r="AC9" s="164"/>
      <c r="AD9" s="164"/>
      <c r="AE9" s="164"/>
      <c r="AF9" s="164"/>
      <c r="AG9" s="164"/>
      <c r="AH9" s="164"/>
      <c r="AI9" s="164"/>
      <c r="AJ9" s="164"/>
      <c r="AK9" s="164"/>
      <c r="AL9" s="164"/>
    </row>
    <row r="10" ht="30.0" customHeight="1">
      <c r="A10" s="160">
        <f>'3A 2025 - 2026 DATOS DEL ESTUDI'!N7</f>
        <v>32899338</v>
      </c>
      <c r="B10" s="160">
        <v>4.0</v>
      </c>
      <c r="C10" s="161" t="str">
        <f>'3A 2025 - 2026 DATOS DEL ESTUDI'!B7</f>
        <v>Melaniee  Aquino  Estrella</v>
      </c>
      <c r="D10" s="163"/>
      <c r="E10" s="163"/>
      <c r="F10" s="163"/>
      <c r="G10" s="163"/>
      <c r="H10" s="163"/>
      <c r="I10" s="163"/>
      <c r="J10" s="163"/>
      <c r="K10" s="163"/>
      <c r="L10" s="163"/>
      <c r="M10" s="163"/>
      <c r="N10" s="160">
        <v>4.0</v>
      </c>
      <c r="O10" s="161" t="str">
        <f t="shared" si="1"/>
        <v>Melaniee  Aquino  Estrella</v>
      </c>
      <c r="P10" s="163"/>
      <c r="Q10" s="163"/>
      <c r="R10" s="163"/>
      <c r="S10" s="163"/>
      <c r="T10" s="163"/>
      <c r="U10" s="163"/>
      <c r="V10" s="163"/>
      <c r="W10" s="163"/>
      <c r="X10" s="163"/>
      <c r="Y10" s="163"/>
      <c r="Z10" s="404">
        <f t="shared" si="2"/>
        <v>32899338</v>
      </c>
      <c r="AA10" s="160">
        <v>4.0</v>
      </c>
      <c r="AB10" s="405" t="str">
        <f t="shared" si="3"/>
        <v>Melaniee  Aquino  Estrella</v>
      </c>
      <c r="AC10" s="164"/>
      <c r="AD10" s="164"/>
      <c r="AE10" s="164"/>
      <c r="AF10" s="164"/>
      <c r="AG10" s="164"/>
      <c r="AH10" s="164"/>
      <c r="AI10" s="164"/>
      <c r="AJ10" s="164"/>
      <c r="AK10" s="164"/>
      <c r="AL10" s="164"/>
    </row>
    <row r="11" ht="30.0" customHeight="1">
      <c r="A11" s="160">
        <f>'3A 2025 - 2026 DATOS DEL ESTUDI'!N8</f>
        <v>33109621</v>
      </c>
      <c r="B11" s="160">
        <v>5.0</v>
      </c>
      <c r="C11" s="161" t="str">
        <f>'3A 2025 - 2026 DATOS DEL ESTUDI'!B8</f>
        <v>Jennifer  Asenjo  De Los Santos TRANSFERIDA 10/12/25</v>
      </c>
      <c r="D11" s="163"/>
      <c r="E11" s="163"/>
      <c r="F11" s="163"/>
      <c r="G11" s="163"/>
      <c r="H11" s="163"/>
      <c r="I11" s="163"/>
      <c r="J11" s="163"/>
      <c r="K11" s="163"/>
      <c r="L11" s="163"/>
      <c r="M11" s="163"/>
      <c r="N11" s="160">
        <v>5.0</v>
      </c>
      <c r="O11" s="161" t="str">
        <f t="shared" si="1"/>
        <v>Jennifer  Asenjo  De Los Santos TRANSFERIDA 10/12/25</v>
      </c>
      <c r="P11" s="163"/>
      <c r="Q11" s="163"/>
      <c r="R11" s="163"/>
      <c r="S11" s="163"/>
      <c r="T11" s="163"/>
      <c r="U11" s="163"/>
      <c r="V11" s="163"/>
      <c r="W11" s="163"/>
      <c r="X11" s="163"/>
      <c r="Y11" s="163"/>
      <c r="Z11" s="404">
        <f t="shared" si="2"/>
        <v>33109621</v>
      </c>
      <c r="AA11" s="160">
        <v>5.0</v>
      </c>
      <c r="AB11" s="405" t="str">
        <f t="shared" si="3"/>
        <v>Jennifer  Asenjo  De Los Santos TRANSFERIDA 10/12/25</v>
      </c>
      <c r="AC11" s="164"/>
      <c r="AD11" s="164"/>
      <c r="AE11" s="164"/>
      <c r="AF11" s="164"/>
      <c r="AG11" s="164"/>
      <c r="AH11" s="164"/>
      <c r="AI11" s="164"/>
      <c r="AJ11" s="164"/>
      <c r="AK11" s="164"/>
      <c r="AL11" s="164"/>
    </row>
    <row r="12" ht="30.0" customHeight="1">
      <c r="A12" s="160">
        <f>'3A 2025 - 2026 DATOS DEL ESTUDI'!N9</f>
        <v>32678295</v>
      </c>
      <c r="B12" s="160">
        <v>6.0</v>
      </c>
      <c r="C12" s="161" t="str">
        <f>'3A 2025 - 2026 DATOS DEL ESTUDI'!B9</f>
        <v>Leshlie Crismayri Bautista Quezada</v>
      </c>
      <c r="D12" s="163"/>
      <c r="E12" s="163"/>
      <c r="F12" s="163"/>
      <c r="G12" s="163"/>
      <c r="H12" s="163"/>
      <c r="I12" s="163"/>
      <c r="J12" s="163"/>
      <c r="K12" s="163"/>
      <c r="L12" s="163"/>
      <c r="M12" s="163"/>
      <c r="N12" s="160">
        <v>6.0</v>
      </c>
      <c r="O12" s="161" t="str">
        <f t="shared" si="1"/>
        <v>Leshlie Crismayri Bautista Quezada</v>
      </c>
      <c r="P12" s="163"/>
      <c r="Q12" s="163"/>
      <c r="R12" s="163"/>
      <c r="S12" s="163"/>
      <c r="T12" s="163"/>
      <c r="U12" s="163"/>
      <c r="V12" s="163"/>
      <c r="W12" s="163"/>
      <c r="X12" s="163"/>
      <c r="Y12" s="163"/>
      <c r="Z12" s="404">
        <f t="shared" si="2"/>
        <v>32678295</v>
      </c>
      <c r="AA12" s="160">
        <v>6.0</v>
      </c>
      <c r="AB12" s="405" t="str">
        <f t="shared" si="3"/>
        <v>Leshlie Crismayri Bautista Quezada</v>
      </c>
      <c r="AC12" s="164"/>
      <c r="AD12" s="164"/>
      <c r="AE12" s="164"/>
      <c r="AF12" s="164"/>
      <c r="AG12" s="164"/>
      <c r="AH12" s="164"/>
      <c r="AI12" s="164"/>
      <c r="AJ12" s="164"/>
      <c r="AK12" s="164"/>
      <c r="AL12" s="164"/>
    </row>
    <row r="13" ht="30.0" customHeight="1">
      <c r="A13" s="160">
        <f>'3A 2025 - 2026 DATOS DEL ESTUDI'!N10</f>
        <v>33224927</v>
      </c>
      <c r="B13" s="160">
        <v>7.0</v>
      </c>
      <c r="C13" s="161" t="str">
        <f>'3A 2025 - 2026 DATOS DEL ESTUDI'!B10</f>
        <v>Gilber  Bello Silva</v>
      </c>
      <c r="D13" s="163"/>
      <c r="E13" s="163"/>
      <c r="F13" s="163"/>
      <c r="G13" s="163"/>
      <c r="H13" s="163"/>
      <c r="I13" s="163"/>
      <c r="J13" s="163"/>
      <c r="K13" s="163"/>
      <c r="L13" s="163"/>
      <c r="M13" s="163"/>
      <c r="N13" s="160">
        <v>7.0</v>
      </c>
      <c r="O13" s="161" t="str">
        <f t="shared" si="1"/>
        <v>Gilber  Bello Silva</v>
      </c>
      <c r="P13" s="162"/>
      <c r="Q13" s="163"/>
      <c r="R13" s="163"/>
      <c r="S13" s="163"/>
      <c r="T13" s="163"/>
      <c r="U13" s="163"/>
      <c r="V13" s="163"/>
      <c r="W13" s="163"/>
      <c r="X13" s="163"/>
      <c r="Y13" s="163"/>
      <c r="Z13" s="404">
        <f t="shared" si="2"/>
        <v>33224927</v>
      </c>
      <c r="AA13" s="160">
        <v>7.0</v>
      </c>
      <c r="AB13" s="405" t="str">
        <f t="shared" si="3"/>
        <v>Gilber  Bello Silva</v>
      </c>
      <c r="AC13" s="164"/>
      <c r="AD13" s="164"/>
      <c r="AE13" s="164"/>
      <c r="AF13" s="164"/>
      <c r="AG13" s="164"/>
      <c r="AH13" s="164"/>
      <c r="AI13" s="164"/>
      <c r="AJ13" s="164"/>
      <c r="AK13" s="164"/>
      <c r="AL13" s="164"/>
    </row>
    <row r="14" ht="30.0" customHeight="1">
      <c r="A14" s="160">
        <f>'3A 2025 - 2026 DATOS DEL ESTUDI'!N11</f>
        <v>6783589</v>
      </c>
      <c r="B14" s="160">
        <v>8.0</v>
      </c>
      <c r="C14" s="161" t="str">
        <f>'3A 2025 - 2026 DATOS DEL ESTUDI'!B11</f>
        <v>Sherlyn Mariel Bernabel Lora</v>
      </c>
      <c r="D14" s="163"/>
      <c r="E14" s="163"/>
      <c r="F14" s="163"/>
      <c r="G14" s="163"/>
      <c r="H14" s="163"/>
      <c r="I14" s="163"/>
      <c r="J14" s="163"/>
      <c r="K14" s="163"/>
      <c r="L14" s="163"/>
      <c r="M14" s="163"/>
      <c r="N14" s="160">
        <v>8.0</v>
      </c>
      <c r="O14" s="161" t="str">
        <f t="shared" si="1"/>
        <v>Sherlyn Mariel Bernabel Lora</v>
      </c>
      <c r="P14" s="163"/>
      <c r="Q14" s="163"/>
      <c r="R14" s="163"/>
      <c r="S14" s="163"/>
      <c r="T14" s="163"/>
      <c r="U14" s="163"/>
      <c r="V14" s="163"/>
      <c r="W14" s="163"/>
      <c r="X14" s="163"/>
      <c r="Y14" s="163"/>
      <c r="Z14" s="404">
        <f t="shared" si="2"/>
        <v>6783589</v>
      </c>
      <c r="AA14" s="160">
        <v>8.0</v>
      </c>
      <c r="AB14" s="405" t="str">
        <f t="shared" si="3"/>
        <v>Sherlyn Mariel Bernabel Lora</v>
      </c>
      <c r="AC14" s="162"/>
      <c r="AD14" s="164"/>
      <c r="AE14" s="164"/>
      <c r="AF14" s="164"/>
      <c r="AG14" s="164"/>
      <c r="AH14" s="164"/>
      <c r="AI14" s="164"/>
      <c r="AJ14" s="164"/>
      <c r="AK14" s="164"/>
      <c r="AL14" s="164"/>
    </row>
    <row r="15" ht="30.0" customHeight="1">
      <c r="A15" s="160">
        <f>'3A 2025 - 2026 DATOS DEL ESTUDI'!N12</f>
        <v>7117826</v>
      </c>
      <c r="B15" s="160">
        <v>9.0</v>
      </c>
      <c r="C15" s="161" t="str">
        <f>'3A 2025 - 2026 DATOS DEL ESTUDI'!B12</f>
        <v>Erleen  Brito Castillo</v>
      </c>
      <c r="D15" s="163"/>
      <c r="E15" s="163"/>
      <c r="F15" s="163"/>
      <c r="G15" s="163"/>
      <c r="H15" s="163"/>
      <c r="I15" s="163"/>
      <c r="J15" s="163"/>
      <c r="K15" s="163"/>
      <c r="L15" s="163"/>
      <c r="M15" s="163"/>
      <c r="N15" s="160">
        <v>9.0</v>
      </c>
      <c r="O15" s="161" t="str">
        <f t="shared" si="1"/>
        <v>Erleen  Brito Castillo</v>
      </c>
      <c r="P15" s="163"/>
      <c r="Q15" s="163"/>
      <c r="R15" s="163"/>
      <c r="S15" s="163"/>
      <c r="T15" s="163"/>
      <c r="U15" s="163"/>
      <c r="V15" s="163"/>
      <c r="W15" s="163"/>
      <c r="X15" s="163"/>
      <c r="Y15" s="163"/>
      <c r="Z15" s="404">
        <f t="shared" si="2"/>
        <v>7117826</v>
      </c>
      <c r="AA15" s="160">
        <v>9.0</v>
      </c>
      <c r="AB15" s="405" t="str">
        <f t="shared" si="3"/>
        <v>Erleen  Brito Castillo</v>
      </c>
      <c r="AC15" s="164"/>
      <c r="AD15" s="164"/>
      <c r="AE15" s="164"/>
      <c r="AF15" s="164"/>
      <c r="AG15" s="164"/>
      <c r="AH15" s="164"/>
      <c r="AI15" s="164"/>
      <c r="AJ15" s="164"/>
      <c r="AK15" s="164"/>
      <c r="AL15" s="164"/>
    </row>
    <row r="16" ht="30.0" customHeight="1">
      <c r="A16" s="160">
        <f>'3A 2025 - 2026 DATOS DEL ESTUDI'!N13</f>
        <v>7042227</v>
      </c>
      <c r="B16" s="160">
        <v>10.0</v>
      </c>
      <c r="C16" s="161" t="str">
        <f>'3A 2025 - 2026 DATOS DEL ESTUDI'!B13</f>
        <v>Brianny  Caraballo Guzmán</v>
      </c>
      <c r="D16" s="163"/>
      <c r="E16" s="163"/>
      <c r="F16" s="163"/>
      <c r="G16" s="163"/>
      <c r="H16" s="163"/>
      <c r="I16" s="163"/>
      <c r="J16" s="163"/>
      <c r="K16" s="163"/>
      <c r="L16" s="163"/>
      <c r="M16" s="163"/>
      <c r="N16" s="160">
        <v>10.0</v>
      </c>
      <c r="O16" s="161" t="str">
        <f t="shared" si="1"/>
        <v>Brianny  Caraballo Guzmán</v>
      </c>
      <c r="P16" s="163"/>
      <c r="Q16" s="163"/>
      <c r="R16" s="163"/>
      <c r="S16" s="163"/>
      <c r="T16" s="163"/>
      <c r="U16" s="163"/>
      <c r="V16" s="163"/>
      <c r="W16" s="163"/>
      <c r="X16" s="163"/>
      <c r="Y16" s="163"/>
      <c r="Z16" s="404">
        <f t="shared" si="2"/>
        <v>7042227</v>
      </c>
      <c r="AA16" s="160">
        <v>10.0</v>
      </c>
      <c r="AB16" s="405" t="str">
        <f t="shared" si="3"/>
        <v>Brianny  Caraballo Guzmán</v>
      </c>
      <c r="AC16" s="164"/>
      <c r="AD16" s="164"/>
      <c r="AE16" s="164"/>
      <c r="AF16" s="164"/>
      <c r="AG16" s="164"/>
      <c r="AH16" s="164"/>
      <c r="AI16" s="164"/>
      <c r="AJ16" s="164"/>
      <c r="AK16" s="164"/>
      <c r="AL16" s="164"/>
    </row>
    <row r="17" ht="30.0" customHeight="1">
      <c r="A17" s="160">
        <f>'3A 2025 - 2026 DATOS DEL ESTUDI'!N14</f>
        <v>32626669</v>
      </c>
      <c r="B17" s="160">
        <v>11.0</v>
      </c>
      <c r="C17" s="161" t="str">
        <f>'3A 2025 - 2026 DATOS DEL ESTUDI'!B14</f>
        <v>Scarlet  Castillo</v>
      </c>
      <c r="D17" s="163"/>
      <c r="E17" s="163"/>
      <c r="F17" s="163"/>
      <c r="G17" s="163"/>
      <c r="H17" s="163"/>
      <c r="I17" s="163"/>
      <c r="J17" s="163"/>
      <c r="K17" s="163"/>
      <c r="L17" s="163"/>
      <c r="M17" s="163"/>
      <c r="N17" s="160">
        <v>11.0</v>
      </c>
      <c r="O17" s="161" t="str">
        <f t="shared" si="1"/>
        <v>Scarlet  Castillo</v>
      </c>
      <c r="P17" s="163"/>
      <c r="Q17" s="163"/>
      <c r="R17" s="163"/>
      <c r="S17" s="163"/>
      <c r="T17" s="163"/>
      <c r="U17" s="163"/>
      <c r="V17" s="163"/>
      <c r="W17" s="163"/>
      <c r="X17" s="163"/>
      <c r="Y17" s="163"/>
      <c r="Z17" s="404">
        <f t="shared" si="2"/>
        <v>32626669</v>
      </c>
      <c r="AA17" s="160">
        <v>11.0</v>
      </c>
      <c r="AB17" s="405" t="str">
        <f t="shared" si="3"/>
        <v>Scarlet  Castillo</v>
      </c>
      <c r="AC17" s="164"/>
      <c r="AD17" s="164"/>
      <c r="AE17" s="164"/>
      <c r="AF17" s="164"/>
      <c r="AG17" s="164"/>
      <c r="AH17" s="164"/>
      <c r="AI17" s="164"/>
      <c r="AJ17" s="164"/>
      <c r="AK17" s="164"/>
      <c r="AL17" s="164"/>
    </row>
    <row r="18" ht="30.0" customHeight="1">
      <c r="A18" s="160">
        <f>'3A 2025 - 2026 DATOS DEL ESTUDI'!N15</f>
        <v>33016326</v>
      </c>
      <c r="B18" s="160">
        <v>12.0</v>
      </c>
      <c r="C18" s="161" t="str">
        <f>'3A 2025 - 2026 DATOS DEL ESTUDI'!B15</f>
        <v>Yarselin  Cruz Peña</v>
      </c>
      <c r="D18" s="163"/>
      <c r="E18" s="163"/>
      <c r="F18" s="163"/>
      <c r="G18" s="163"/>
      <c r="H18" s="163"/>
      <c r="I18" s="163"/>
      <c r="J18" s="163"/>
      <c r="K18" s="163"/>
      <c r="L18" s="163"/>
      <c r="M18" s="163"/>
      <c r="N18" s="160">
        <v>12.0</v>
      </c>
      <c r="O18" s="161" t="str">
        <f t="shared" si="1"/>
        <v>Yarselin  Cruz Peña</v>
      </c>
      <c r="P18" s="163"/>
      <c r="Q18" s="163"/>
      <c r="R18" s="163"/>
      <c r="S18" s="163"/>
      <c r="T18" s="163"/>
      <c r="U18" s="163"/>
      <c r="V18" s="163"/>
      <c r="W18" s="163"/>
      <c r="X18" s="163"/>
      <c r="Y18" s="163"/>
      <c r="Z18" s="404">
        <f t="shared" si="2"/>
        <v>33016326</v>
      </c>
      <c r="AA18" s="160">
        <v>12.0</v>
      </c>
      <c r="AB18" s="405" t="str">
        <f t="shared" si="3"/>
        <v>Yarselin  Cruz Peña</v>
      </c>
      <c r="AC18" s="164"/>
      <c r="AD18" s="164"/>
      <c r="AE18" s="164"/>
      <c r="AF18" s="164"/>
      <c r="AG18" s="164"/>
      <c r="AH18" s="164"/>
      <c r="AI18" s="164"/>
      <c r="AJ18" s="164"/>
      <c r="AK18" s="164"/>
      <c r="AL18" s="164"/>
    </row>
    <row r="19" ht="30.0" customHeight="1">
      <c r="A19" s="160">
        <f>'3A 2025 - 2026 DATOS DEL ESTUDI'!N16</f>
        <v>32387390</v>
      </c>
      <c r="B19" s="160">
        <v>13.0</v>
      </c>
      <c r="C19" s="161" t="str">
        <f>'3A 2025 - 2026 DATOS DEL ESTUDI'!B16</f>
        <v>Fernando José Díaz Fernández</v>
      </c>
      <c r="D19" s="163"/>
      <c r="E19" s="163"/>
      <c r="F19" s="163"/>
      <c r="G19" s="163"/>
      <c r="H19" s="163"/>
      <c r="I19" s="163"/>
      <c r="J19" s="163"/>
      <c r="K19" s="163"/>
      <c r="L19" s="163"/>
      <c r="M19" s="163"/>
      <c r="N19" s="160">
        <v>13.0</v>
      </c>
      <c r="O19" s="161" t="str">
        <f t="shared" si="1"/>
        <v>Fernando José Díaz Fernández</v>
      </c>
      <c r="P19" s="163"/>
      <c r="Q19" s="163"/>
      <c r="R19" s="163"/>
      <c r="S19" s="163"/>
      <c r="T19" s="163"/>
      <c r="U19" s="163"/>
      <c r="V19" s="163"/>
      <c r="W19" s="163"/>
      <c r="X19" s="163"/>
      <c r="Y19" s="163"/>
      <c r="Z19" s="404">
        <f t="shared" si="2"/>
        <v>32387390</v>
      </c>
      <c r="AA19" s="160">
        <v>13.0</v>
      </c>
      <c r="AB19" s="405" t="str">
        <f t="shared" si="3"/>
        <v>Fernando José Díaz Fernández</v>
      </c>
      <c r="AC19" s="164"/>
      <c r="AD19" s="164"/>
      <c r="AE19" s="164"/>
      <c r="AF19" s="164"/>
      <c r="AG19" s="164"/>
      <c r="AH19" s="164"/>
      <c r="AI19" s="164"/>
      <c r="AJ19" s="164"/>
      <c r="AK19" s="164"/>
      <c r="AL19" s="164"/>
    </row>
    <row r="20" ht="30.0" customHeight="1">
      <c r="A20" s="160">
        <f>'3A 2025 - 2026 DATOS DEL ESTUDI'!N17</f>
        <v>27198412</v>
      </c>
      <c r="B20" s="160">
        <v>14.0</v>
      </c>
      <c r="C20" s="161" t="str">
        <f>'3A 2025 - 2026 DATOS DEL ESTUDI'!B17</f>
        <v>Scarlett  Espinal Estéves</v>
      </c>
      <c r="D20" s="163"/>
      <c r="E20" s="163"/>
      <c r="F20" s="163"/>
      <c r="G20" s="163"/>
      <c r="H20" s="163"/>
      <c r="I20" s="163"/>
      <c r="J20" s="163"/>
      <c r="K20" s="163"/>
      <c r="L20" s="163"/>
      <c r="M20" s="163"/>
      <c r="N20" s="160">
        <v>14.0</v>
      </c>
      <c r="O20" s="161" t="str">
        <f t="shared" si="1"/>
        <v>Scarlett  Espinal Estéves</v>
      </c>
      <c r="P20" s="163"/>
      <c r="Q20" s="163"/>
      <c r="R20" s="163"/>
      <c r="S20" s="163"/>
      <c r="T20" s="163"/>
      <c r="U20" s="163"/>
      <c r="V20" s="163"/>
      <c r="W20" s="163"/>
      <c r="X20" s="163"/>
      <c r="Y20" s="163"/>
      <c r="Z20" s="404">
        <f t="shared" si="2"/>
        <v>27198412</v>
      </c>
      <c r="AA20" s="160">
        <v>14.0</v>
      </c>
      <c r="AB20" s="405" t="str">
        <f t="shared" si="3"/>
        <v>Scarlett  Espinal Estéves</v>
      </c>
      <c r="AC20" s="164"/>
      <c r="AD20" s="164"/>
      <c r="AE20" s="164"/>
      <c r="AF20" s="164"/>
      <c r="AG20" s="164"/>
      <c r="AH20" s="164"/>
      <c r="AI20" s="164"/>
      <c r="AJ20" s="164"/>
      <c r="AK20" s="164"/>
      <c r="AL20" s="164"/>
    </row>
    <row r="21" ht="30.0" customHeight="1">
      <c r="A21" s="160">
        <f>'3A 2025 - 2026 DATOS DEL ESTUDI'!N18</f>
        <v>33382609</v>
      </c>
      <c r="B21" s="160">
        <v>15.0</v>
      </c>
      <c r="C21" s="161" t="str">
        <f>'3A 2025 - 2026 DATOS DEL ESTUDI'!B18</f>
        <v>José Manuel Estrella</v>
      </c>
      <c r="D21" s="163"/>
      <c r="E21" s="163"/>
      <c r="F21" s="163"/>
      <c r="G21" s="163"/>
      <c r="H21" s="163"/>
      <c r="I21" s="163"/>
      <c r="J21" s="163"/>
      <c r="K21" s="163"/>
      <c r="L21" s="163"/>
      <c r="M21" s="163"/>
      <c r="N21" s="160">
        <v>15.0</v>
      </c>
      <c r="O21" s="161" t="str">
        <f t="shared" si="1"/>
        <v>José Manuel Estrella</v>
      </c>
      <c r="P21" s="163"/>
      <c r="Q21" s="163"/>
      <c r="R21" s="163"/>
      <c r="S21" s="163"/>
      <c r="T21" s="163"/>
      <c r="U21" s="163"/>
      <c r="V21" s="163"/>
      <c r="W21" s="163"/>
      <c r="X21" s="163"/>
      <c r="Y21" s="163"/>
      <c r="Z21" s="404">
        <f t="shared" si="2"/>
        <v>33382609</v>
      </c>
      <c r="AA21" s="160">
        <v>15.0</v>
      </c>
      <c r="AB21" s="405" t="str">
        <f t="shared" si="3"/>
        <v>José Manuel Estrella</v>
      </c>
      <c r="AC21" s="164"/>
      <c r="AD21" s="164"/>
      <c r="AE21" s="164"/>
      <c r="AF21" s="164"/>
      <c r="AG21" s="164"/>
      <c r="AH21" s="164"/>
      <c r="AI21" s="164"/>
      <c r="AJ21" s="164"/>
      <c r="AK21" s="164"/>
      <c r="AL21" s="164"/>
    </row>
    <row r="22" ht="30.0" customHeight="1">
      <c r="A22" s="160">
        <f>'3A 2025 - 2026 DATOS DEL ESTUDI'!N19</f>
        <v>32745811</v>
      </c>
      <c r="B22" s="160">
        <v>16.0</v>
      </c>
      <c r="C22" s="161" t="str">
        <f>'3A 2025 - 2026 DATOS DEL ESTUDI'!B19</f>
        <v>Misael Starberk Ferreras Pérez</v>
      </c>
      <c r="D22" s="163"/>
      <c r="E22" s="163"/>
      <c r="F22" s="163"/>
      <c r="G22" s="163"/>
      <c r="H22" s="163"/>
      <c r="I22" s="163"/>
      <c r="J22" s="163"/>
      <c r="K22" s="163"/>
      <c r="L22" s="163"/>
      <c r="M22" s="163"/>
      <c r="N22" s="160">
        <v>16.0</v>
      </c>
      <c r="O22" s="161" t="str">
        <f t="shared" si="1"/>
        <v>Misael Starberk Ferreras Pérez</v>
      </c>
      <c r="P22" s="163"/>
      <c r="Q22" s="163"/>
      <c r="R22" s="163"/>
      <c r="S22" s="163"/>
      <c r="T22" s="163"/>
      <c r="U22" s="163"/>
      <c r="V22" s="163"/>
      <c r="W22" s="163"/>
      <c r="X22" s="163"/>
      <c r="Y22" s="163"/>
      <c r="Z22" s="404">
        <f t="shared" si="2"/>
        <v>32745811</v>
      </c>
      <c r="AA22" s="160">
        <v>16.0</v>
      </c>
      <c r="AB22" s="405" t="str">
        <f t="shared" si="3"/>
        <v>Misael Starberk Ferreras Pérez</v>
      </c>
      <c r="AC22" s="164"/>
      <c r="AD22" s="164"/>
      <c r="AE22" s="164"/>
      <c r="AF22" s="164"/>
      <c r="AG22" s="164"/>
      <c r="AH22" s="164"/>
      <c r="AI22" s="164"/>
      <c r="AJ22" s="164"/>
      <c r="AK22" s="164"/>
      <c r="AL22" s="164"/>
    </row>
    <row r="23" ht="30.0" customHeight="1">
      <c r="A23" s="160">
        <f>'3A 2025 - 2026 DATOS DEL ESTUDI'!N20</f>
        <v>6739413</v>
      </c>
      <c r="B23" s="160">
        <v>17.0</v>
      </c>
      <c r="C23" s="161" t="str">
        <f>'3A 2025 - 2026 DATOS DEL ESTUDI'!B20</f>
        <v>Ruth Esther Fernández Rodríguez</v>
      </c>
      <c r="D23" s="163"/>
      <c r="E23" s="163"/>
      <c r="F23" s="163"/>
      <c r="G23" s="163"/>
      <c r="H23" s="163"/>
      <c r="I23" s="163"/>
      <c r="J23" s="163"/>
      <c r="K23" s="163"/>
      <c r="L23" s="163"/>
      <c r="M23" s="163"/>
      <c r="N23" s="160">
        <v>17.0</v>
      </c>
      <c r="O23" s="161" t="str">
        <f t="shared" si="1"/>
        <v>Ruth Esther Fernández Rodríguez</v>
      </c>
      <c r="P23" s="163"/>
      <c r="Q23" s="163"/>
      <c r="R23" s="163"/>
      <c r="S23" s="163"/>
      <c r="T23" s="163"/>
      <c r="U23" s="163"/>
      <c r="V23" s="163"/>
      <c r="W23" s="163"/>
      <c r="X23" s="163"/>
      <c r="Y23" s="163"/>
      <c r="Z23" s="404">
        <f t="shared" si="2"/>
        <v>6739413</v>
      </c>
      <c r="AA23" s="160">
        <v>17.0</v>
      </c>
      <c r="AB23" s="405" t="str">
        <f t="shared" si="3"/>
        <v>Ruth Esther Fernández Rodríguez</v>
      </c>
      <c r="AC23" s="164"/>
      <c r="AD23" s="164"/>
      <c r="AE23" s="164"/>
      <c r="AF23" s="164"/>
      <c r="AG23" s="164"/>
      <c r="AH23" s="164"/>
      <c r="AI23" s="164"/>
      <c r="AJ23" s="164"/>
      <c r="AK23" s="164"/>
      <c r="AL23" s="164"/>
    </row>
    <row r="24" ht="30.0" customHeight="1">
      <c r="A24" s="160">
        <f>'3A 2025 - 2026 DATOS DEL ESTUDI'!N21</f>
        <v>32812732</v>
      </c>
      <c r="B24" s="160">
        <v>18.0</v>
      </c>
      <c r="C24" s="161" t="str">
        <f>'3A 2025 - 2026 DATOS DEL ESTUDI'!B21</f>
        <v>Discairy  Filpo Estrella</v>
      </c>
      <c r="D24" s="163"/>
      <c r="E24" s="163"/>
      <c r="F24" s="163"/>
      <c r="G24" s="163"/>
      <c r="H24" s="163"/>
      <c r="I24" s="163"/>
      <c r="J24" s="163"/>
      <c r="K24" s="163"/>
      <c r="L24" s="163"/>
      <c r="M24" s="163"/>
      <c r="N24" s="160">
        <v>18.0</v>
      </c>
      <c r="O24" s="161" t="str">
        <f t="shared" si="1"/>
        <v>Discairy  Filpo Estrella</v>
      </c>
      <c r="P24" s="163"/>
      <c r="Q24" s="163"/>
      <c r="R24" s="163"/>
      <c r="S24" s="163"/>
      <c r="T24" s="163"/>
      <c r="U24" s="163"/>
      <c r="V24" s="163"/>
      <c r="W24" s="163"/>
      <c r="X24" s="163"/>
      <c r="Y24" s="163"/>
      <c r="Z24" s="404">
        <f t="shared" si="2"/>
        <v>32812732</v>
      </c>
      <c r="AA24" s="160">
        <v>18.0</v>
      </c>
      <c r="AB24" s="405" t="str">
        <f t="shared" si="3"/>
        <v>Discairy  Filpo Estrella</v>
      </c>
      <c r="AC24" s="164"/>
      <c r="AD24" s="164"/>
      <c r="AE24" s="164"/>
      <c r="AF24" s="164"/>
      <c r="AG24" s="164"/>
      <c r="AH24" s="164"/>
      <c r="AI24" s="164"/>
      <c r="AJ24" s="164"/>
      <c r="AK24" s="164"/>
      <c r="AL24" s="164"/>
    </row>
    <row r="25" ht="30.0" customHeight="1">
      <c r="A25" s="160">
        <f>'3A 2025 - 2026 DATOS DEL ESTUDI'!N22</f>
        <v>32529336</v>
      </c>
      <c r="B25" s="160">
        <v>19.0</v>
      </c>
      <c r="C25" s="161" t="str">
        <f>'3A 2025 - 2026 DATOS DEL ESTUDI'!B22</f>
        <v>Alexis Enmanuel Gil  Sánchez</v>
      </c>
      <c r="D25" s="163"/>
      <c r="E25" s="163"/>
      <c r="F25" s="163"/>
      <c r="G25" s="163"/>
      <c r="H25" s="163"/>
      <c r="I25" s="163"/>
      <c r="J25" s="163"/>
      <c r="K25" s="163"/>
      <c r="L25" s="163"/>
      <c r="M25" s="163"/>
      <c r="N25" s="160">
        <v>19.0</v>
      </c>
      <c r="O25" s="161" t="str">
        <f t="shared" si="1"/>
        <v>Alexis Enmanuel Gil  Sánchez</v>
      </c>
      <c r="P25" s="163"/>
      <c r="Q25" s="163"/>
      <c r="R25" s="163"/>
      <c r="S25" s="163"/>
      <c r="T25" s="163"/>
      <c r="U25" s="163"/>
      <c r="V25" s="163"/>
      <c r="W25" s="163"/>
      <c r="X25" s="163"/>
      <c r="Y25" s="163"/>
      <c r="Z25" s="404">
        <f t="shared" si="2"/>
        <v>32529336</v>
      </c>
      <c r="AA25" s="160">
        <v>19.0</v>
      </c>
      <c r="AB25" s="405" t="str">
        <f t="shared" si="3"/>
        <v>Alexis Enmanuel Gil  Sánchez</v>
      </c>
      <c r="AC25" s="164"/>
      <c r="AD25" s="164"/>
      <c r="AE25" s="164"/>
      <c r="AF25" s="164"/>
      <c r="AG25" s="164"/>
      <c r="AH25" s="164"/>
      <c r="AI25" s="164"/>
      <c r="AJ25" s="164"/>
      <c r="AK25" s="164"/>
      <c r="AL25" s="164"/>
    </row>
    <row r="26" ht="30.0" customHeight="1">
      <c r="A26" s="160">
        <f>'3A 2025 - 2026 DATOS DEL ESTUDI'!N23</f>
        <v>22047916</v>
      </c>
      <c r="B26" s="160">
        <v>20.0</v>
      </c>
      <c r="C26" s="161" t="str">
        <f>'3A 2025 - 2026 DATOS DEL ESTUDI'!B23</f>
        <v>Ayendy Jesús Guzmán</v>
      </c>
      <c r="D26" s="163"/>
      <c r="E26" s="163"/>
      <c r="F26" s="163"/>
      <c r="G26" s="163"/>
      <c r="H26" s="163"/>
      <c r="I26" s="163"/>
      <c r="J26" s="163"/>
      <c r="K26" s="163"/>
      <c r="L26" s="163"/>
      <c r="M26" s="163"/>
      <c r="N26" s="160">
        <v>20.0</v>
      </c>
      <c r="O26" s="161" t="str">
        <f t="shared" si="1"/>
        <v>Ayendy Jesús Guzmán</v>
      </c>
      <c r="P26" s="163"/>
      <c r="Q26" s="163"/>
      <c r="R26" s="163"/>
      <c r="S26" s="163"/>
      <c r="T26" s="163"/>
      <c r="U26" s="163"/>
      <c r="V26" s="163"/>
      <c r="W26" s="163"/>
      <c r="X26" s="163"/>
      <c r="Y26" s="163"/>
      <c r="Z26" s="404">
        <f t="shared" si="2"/>
        <v>22047916</v>
      </c>
      <c r="AA26" s="160">
        <v>20.0</v>
      </c>
      <c r="AB26" s="405" t="str">
        <f t="shared" si="3"/>
        <v>Ayendy Jesús Guzmán</v>
      </c>
      <c r="AC26" s="164"/>
      <c r="AD26" s="164"/>
      <c r="AE26" s="164"/>
      <c r="AF26" s="164"/>
      <c r="AG26" s="164"/>
      <c r="AH26" s="164"/>
      <c r="AI26" s="164"/>
      <c r="AJ26" s="164"/>
      <c r="AK26" s="164"/>
      <c r="AL26" s="164"/>
    </row>
    <row r="27" ht="30.0" customHeight="1">
      <c r="A27" s="160">
        <f>'3A 2025 - 2026 DATOS DEL ESTUDI'!N24</f>
        <v>32387479</v>
      </c>
      <c r="B27" s="160">
        <v>21.0</v>
      </c>
      <c r="C27" s="161" t="str">
        <f>'3A 2025 - 2026 DATOS DEL ESTUDI'!B24</f>
        <v>Yassir  Hernández Disla</v>
      </c>
      <c r="D27" s="162"/>
      <c r="E27" s="163"/>
      <c r="F27" s="163"/>
      <c r="G27" s="163"/>
      <c r="H27" s="163"/>
      <c r="I27" s="163"/>
      <c r="J27" s="163"/>
      <c r="K27" s="163"/>
      <c r="L27" s="163"/>
      <c r="M27" s="163"/>
      <c r="N27" s="160">
        <v>21.0</v>
      </c>
      <c r="O27" s="161" t="str">
        <f t="shared" si="1"/>
        <v>Yassir  Hernández Disla</v>
      </c>
      <c r="P27" s="163"/>
      <c r="Q27" s="163"/>
      <c r="R27" s="163"/>
      <c r="S27" s="163"/>
      <c r="T27" s="163"/>
      <c r="U27" s="163"/>
      <c r="V27" s="163"/>
      <c r="W27" s="163"/>
      <c r="X27" s="163"/>
      <c r="Y27" s="163"/>
      <c r="Z27" s="404">
        <f t="shared" si="2"/>
        <v>32387479</v>
      </c>
      <c r="AA27" s="160">
        <v>21.0</v>
      </c>
      <c r="AB27" s="405" t="str">
        <f t="shared" si="3"/>
        <v>Yassir  Hernández Disla</v>
      </c>
      <c r="AC27" s="164"/>
      <c r="AD27" s="164"/>
      <c r="AE27" s="164"/>
      <c r="AF27" s="164"/>
      <c r="AG27" s="164"/>
      <c r="AH27" s="164"/>
      <c r="AI27" s="164"/>
      <c r="AJ27" s="164"/>
      <c r="AK27" s="164"/>
      <c r="AL27" s="164"/>
    </row>
    <row r="28" ht="30.0" customHeight="1">
      <c r="A28" s="160">
        <f>'3A 2025 - 2026 DATOS DEL ESTUDI'!N25</f>
        <v>6635033</v>
      </c>
      <c r="B28" s="160">
        <v>22.0</v>
      </c>
      <c r="C28" s="161" t="str">
        <f>'3A 2025 - 2026 DATOS DEL ESTUDI'!B25</f>
        <v>Yadiel  Jiménez Betances</v>
      </c>
      <c r="D28" s="163"/>
      <c r="E28" s="163"/>
      <c r="F28" s="163"/>
      <c r="G28" s="163"/>
      <c r="H28" s="163"/>
      <c r="I28" s="163"/>
      <c r="J28" s="163"/>
      <c r="K28" s="163"/>
      <c r="L28" s="163"/>
      <c r="M28" s="163"/>
      <c r="N28" s="160">
        <v>22.0</v>
      </c>
      <c r="O28" s="161" t="str">
        <f t="shared" si="1"/>
        <v>Yadiel  Jiménez Betances</v>
      </c>
      <c r="P28" s="163"/>
      <c r="Q28" s="163"/>
      <c r="R28" s="163"/>
      <c r="S28" s="163"/>
      <c r="T28" s="163"/>
      <c r="U28" s="163"/>
      <c r="V28" s="163"/>
      <c r="W28" s="163"/>
      <c r="X28" s="163"/>
      <c r="Y28" s="163"/>
      <c r="Z28" s="404">
        <f t="shared" si="2"/>
        <v>6635033</v>
      </c>
      <c r="AA28" s="160">
        <v>22.0</v>
      </c>
      <c r="AB28" s="405" t="str">
        <f t="shared" si="3"/>
        <v>Yadiel  Jiménez Betances</v>
      </c>
      <c r="AC28" s="164"/>
      <c r="AD28" s="164"/>
      <c r="AE28" s="164"/>
      <c r="AF28" s="164"/>
      <c r="AG28" s="164"/>
      <c r="AH28" s="164"/>
      <c r="AI28" s="164"/>
      <c r="AJ28" s="164"/>
      <c r="AK28" s="164"/>
      <c r="AL28" s="164"/>
    </row>
    <row r="29" ht="30.0" customHeight="1">
      <c r="A29" s="160">
        <f>'3A 2025 - 2026 DATOS DEL ESTUDI'!N26</f>
        <v>32857385</v>
      </c>
      <c r="B29" s="160">
        <v>23.0</v>
      </c>
      <c r="C29" s="161" t="str">
        <f>'3A 2025 - 2026 DATOS DEL ESTUDI'!B26</f>
        <v>Yamel  Mella Aquino</v>
      </c>
      <c r="D29" s="163"/>
      <c r="E29" s="163"/>
      <c r="F29" s="163"/>
      <c r="G29" s="163"/>
      <c r="H29" s="163"/>
      <c r="I29" s="163"/>
      <c r="J29" s="163"/>
      <c r="K29" s="163"/>
      <c r="L29" s="163"/>
      <c r="M29" s="163"/>
      <c r="N29" s="160">
        <v>23.0</v>
      </c>
      <c r="O29" s="161" t="str">
        <f t="shared" si="1"/>
        <v>Yamel  Mella Aquino</v>
      </c>
      <c r="P29" s="163"/>
      <c r="Q29" s="163"/>
      <c r="R29" s="163"/>
      <c r="S29" s="163"/>
      <c r="T29" s="163"/>
      <c r="U29" s="163"/>
      <c r="V29" s="163"/>
      <c r="W29" s="163"/>
      <c r="X29" s="163"/>
      <c r="Y29" s="163"/>
      <c r="Z29" s="404">
        <f t="shared" si="2"/>
        <v>32857385</v>
      </c>
      <c r="AA29" s="160">
        <v>23.0</v>
      </c>
      <c r="AB29" s="405" t="str">
        <f t="shared" si="3"/>
        <v>Yamel  Mella Aquino</v>
      </c>
      <c r="AC29" s="164"/>
      <c r="AD29" s="164"/>
      <c r="AE29" s="164"/>
      <c r="AF29" s="164"/>
      <c r="AG29" s="164"/>
      <c r="AH29" s="164"/>
      <c r="AI29" s="164"/>
      <c r="AJ29" s="164"/>
      <c r="AK29" s="164"/>
      <c r="AL29" s="164"/>
    </row>
    <row r="30" ht="30.0" customHeight="1">
      <c r="A30" s="160">
        <f>'3A 2025 - 2026 DATOS DEL ESTUDI'!N27</f>
        <v>6396255</v>
      </c>
      <c r="B30" s="160">
        <v>24.0</v>
      </c>
      <c r="C30" s="161" t="str">
        <f>'3A 2025 - 2026 DATOS DEL ESTUDI'!B27</f>
        <v>Sariely Del Carmen Mena Chávez</v>
      </c>
      <c r="D30" s="163"/>
      <c r="E30" s="163"/>
      <c r="F30" s="163"/>
      <c r="G30" s="163"/>
      <c r="H30" s="163"/>
      <c r="I30" s="163"/>
      <c r="J30" s="163"/>
      <c r="K30" s="163"/>
      <c r="L30" s="163"/>
      <c r="M30" s="163"/>
      <c r="N30" s="160">
        <v>24.0</v>
      </c>
      <c r="O30" s="161" t="str">
        <f t="shared" si="1"/>
        <v>Sariely Del Carmen Mena Chávez</v>
      </c>
      <c r="P30" s="163"/>
      <c r="Q30" s="163"/>
      <c r="R30" s="163"/>
      <c r="S30" s="163"/>
      <c r="T30" s="163"/>
      <c r="U30" s="163"/>
      <c r="V30" s="163"/>
      <c r="W30" s="163"/>
      <c r="X30" s="163"/>
      <c r="Y30" s="163"/>
      <c r="Z30" s="404">
        <f t="shared" si="2"/>
        <v>6396255</v>
      </c>
      <c r="AA30" s="160">
        <v>24.0</v>
      </c>
      <c r="AB30" s="405" t="str">
        <f t="shared" si="3"/>
        <v>Sariely Del Carmen Mena Chávez</v>
      </c>
      <c r="AC30" s="164"/>
      <c r="AD30" s="164"/>
      <c r="AE30" s="164"/>
      <c r="AF30" s="164"/>
      <c r="AG30" s="164"/>
      <c r="AH30" s="164"/>
      <c r="AI30" s="164"/>
      <c r="AJ30" s="164"/>
      <c r="AK30" s="164"/>
      <c r="AL30" s="164"/>
    </row>
    <row r="31" ht="30.0" customHeight="1">
      <c r="A31" s="160">
        <f>'3A 2025 - 2026 DATOS DEL ESTUDI'!N28</f>
        <v>33560794</v>
      </c>
      <c r="B31" s="160">
        <v>25.0</v>
      </c>
      <c r="C31" s="161" t="str">
        <f>'3A 2025 - 2026 DATOS DEL ESTUDI'!B28</f>
        <v>David Carmelo Navas Fernández</v>
      </c>
      <c r="D31" s="163"/>
      <c r="E31" s="163"/>
      <c r="F31" s="163"/>
      <c r="G31" s="163"/>
      <c r="H31" s="163"/>
      <c r="I31" s="163"/>
      <c r="J31" s="163"/>
      <c r="K31" s="163"/>
      <c r="L31" s="163"/>
      <c r="M31" s="163"/>
      <c r="N31" s="160">
        <v>25.0</v>
      </c>
      <c r="O31" s="161" t="str">
        <f t="shared" si="1"/>
        <v>David Carmelo Navas Fernández</v>
      </c>
      <c r="P31" s="163"/>
      <c r="Q31" s="163"/>
      <c r="R31" s="163"/>
      <c r="S31" s="163"/>
      <c r="T31" s="163"/>
      <c r="U31" s="163"/>
      <c r="V31" s="163"/>
      <c r="W31" s="163"/>
      <c r="X31" s="163"/>
      <c r="Y31" s="163"/>
      <c r="Z31" s="404">
        <f t="shared" si="2"/>
        <v>33560794</v>
      </c>
      <c r="AA31" s="160">
        <v>25.0</v>
      </c>
      <c r="AB31" s="405" t="str">
        <f t="shared" si="3"/>
        <v>David Carmelo Navas Fernández</v>
      </c>
      <c r="AC31" s="164"/>
      <c r="AD31" s="164"/>
      <c r="AE31" s="164"/>
      <c r="AF31" s="164"/>
      <c r="AG31" s="164"/>
      <c r="AH31" s="164"/>
      <c r="AI31" s="164"/>
      <c r="AJ31" s="164"/>
      <c r="AK31" s="164"/>
      <c r="AL31" s="164"/>
    </row>
    <row r="32" ht="30.0" customHeight="1">
      <c r="A32" s="160">
        <f>'3A 2025 - 2026 DATOS DEL ESTUDI'!N29</f>
        <v>32720987</v>
      </c>
      <c r="B32" s="160">
        <v>26.0</v>
      </c>
      <c r="C32" s="161" t="str">
        <f>'3A 2025 - 2026 DATOS DEL ESTUDI'!B29</f>
        <v>Andriw Jelier Ortiz Rodríguez</v>
      </c>
      <c r="D32" s="163"/>
      <c r="E32" s="163"/>
      <c r="F32" s="163"/>
      <c r="G32" s="163"/>
      <c r="H32" s="163"/>
      <c r="I32" s="163"/>
      <c r="J32" s="163"/>
      <c r="K32" s="163"/>
      <c r="L32" s="163"/>
      <c r="M32" s="163"/>
      <c r="N32" s="160">
        <v>26.0</v>
      </c>
      <c r="O32" s="161" t="str">
        <f t="shared" si="1"/>
        <v>Andriw Jelier Ortiz Rodríguez</v>
      </c>
      <c r="P32" s="163"/>
      <c r="Q32" s="163"/>
      <c r="R32" s="163"/>
      <c r="S32" s="163"/>
      <c r="T32" s="163"/>
      <c r="U32" s="163"/>
      <c r="V32" s="163"/>
      <c r="W32" s="163"/>
      <c r="X32" s="163"/>
      <c r="Y32" s="163"/>
      <c r="Z32" s="404">
        <f t="shared" si="2"/>
        <v>32720987</v>
      </c>
      <c r="AA32" s="160">
        <v>26.0</v>
      </c>
      <c r="AB32" s="405" t="str">
        <f t="shared" si="3"/>
        <v>Andriw Jelier Ortiz Rodríguez</v>
      </c>
      <c r="AC32" s="164"/>
      <c r="AD32" s="164"/>
      <c r="AE32" s="164"/>
      <c r="AF32" s="164"/>
      <c r="AG32" s="164"/>
      <c r="AH32" s="164"/>
      <c r="AI32" s="164"/>
      <c r="AJ32" s="164"/>
      <c r="AK32" s="164"/>
      <c r="AL32" s="164"/>
    </row>
    <row r="33" ht="30.0" customHeight="1">
      <c r="A33" s="160">
        <f>'3A 2025 - 2026 DATOS DEL ESTUDI'!N30</f>
        <v>32899290</v>
      </c>
      <c r="B33" s="160">
        <v>27.0</v>
      </c>
      <c r="C33" s="161" t="str">
        <f>'3A 2025 - 2026 DATOS DEL ESTUDI'!B30</f>
        <v>Dashley Nicole Peña García</v>
      </c>
      <c r="D33" s="163"/>
      <c r="E33" s="163"/>
      <c r="F33" s="163"/>
      <c r="G33" s="163"/>
      <c r="H33" s="163"/>
      <c r="I33" s="163"/>
      <c r="J33" s="163"/>
      <c r="K33" s="163"/>
      <c r="L33" s="163"/>
      <c r="M33" s="163"/>
      <c r="N33" s="160">
        <v>27.0</v>
      </c>
      <c r="O33" s="161" t="str">
        <f t="shared" si="1"/>
        <v>Dashley Nicole Peña García</v>
      </c>
      <c r="P33" s="163"/>
      <c r="Q33" s="163"/>
      <c r="R33" s="163"/>
      <c r="S33" s="163"/>
      <c r="T33" s="163"/>
      <c r="U33" s="163"/>
      <c r="V33" s="163"/>
      <c r="W33" s="163"/>
      <c r="X33" s="163"/>
      <c r="Y33" s="163"/>
      <c r="Z33" s="404">
        <f t="shared" si="2"/>
        <v>32899290</v>
      </c>
      <c r="AA33" s="160">
        <v>27.0</v>
      </c>
      <c r="AB33" s="405" t="str">
        <f t="shared" si="3"/>
        <v>Dashley Nicole Peña García</v>
      </c>
      <c r="AC33" s="164"/>
      <c r="AD33" s="164"/>
      <c r="AE33" s="164"/>
      <c r="AF33" s="164"/>
      <c r="AG33" s="164"/>
      <c r="AH33" s="164"/>
      <c r="AI33" s="164"/>
      <c r="AJ33" s="164"/>
      <c r="AK33" s="164"/>
      <c r="AL33" s="164"/>
    </row>
    <row r="34" ht="30.0" customHeight="1">
      <c r="A34" s="160">
        <f>'3A 2025 - 2026 DATOS DEL ESTUDI'!N31</f>
        <v>32607334</v>
      </c>
      <c r="B34" s="160">
        <v>28.0</v>
      </c>
      <c r="C34" s="161" t="str">
        <f>'3A 2025 - 2026 DATOS DEL ESTUDI'!B31</f>
        <v>Yesly  Peña Muñoz</v>
      </c>
      <c r="D34" s="163"/>
      <c r="E34" s="163"/>
      <c r="F34" s="163"/>
      <c r="G34" s="163"/>
      <c r="H34" s="163"/>
      <c r="I34" s="163"/>
      <c r="J34" s="163"/>
      <c r="K34" s="163"/>
      <c r="L34" s="163"/>
      <c r="M34" s="163"/>
      <c r="N34" s="160">
        <v>28.0</v>
      </c>
      <c r="O34" s="161" t="str">
        <f t="shared" si="1"/>
        <v>Yesly  Peña Muñoz</v>
      </c>
      <c r="P34" s="162"/>
      <c r="Q34" s="163"/>
      <c r="R34" s="163"/>
      <c r="S34" s="163"/>
      <c r="T34" s="163"/>
      <c r="U34" s="163"/>
      <c r="V34" s="163"/>
      <c r="W34" s="163"/>
      <c r="X34" s="163"/>
      <c r="Y34" s="163"/>
      <c r="Z34" s="404">
        <f t="shared" si="2"/>
        <v>32607334</v>
      </c>
      <c r="AA34" s="160">
        <v>28.0</v>
      </c>
      <c r="AB34" s="405" t="str">
        <f t="shared" si="3"/>
        <v>Yesly  Peña Muñoz</v>
      </c>
      <c r="AC34" s="164"/>
      <c r="AD34" s="164"/>
      <c r="AE34" s="164"/>
      <c r="AF34" s="164"/>
      <c r="AG34" s="164"/>
      <c r="AH34" s="164"/>
      <c r="AI34" s="164"/>
      <c r="AJ34" s="164"/>
      <c r="AK34" s="164"/>
      <c r="AL34" s="164"/>
    </row>
    <row r="35" ht="30.0" customHeight="1">
      <c r="A35" s="160">
        <f>'3A 2025 - 2026 DATOS DEL ESTUDI'!N32</f>
        <v>32687351</v>
      </c>
      <c r="B35" s="160">
        <v>29.0</v>
      </c>
      <c r="C35" s="161" t="str">
        <f>'3A 2025 - 2026 DATOS DEL ESTUDI'!B32</f>
        <v>Wilbert  Peña Paulino</v>
      </c>
      <c r="D35" s="163"/>
      <c r="E35" s="163"/>
      <c r="F35" s="163"/>
      <c r="G35" s="163"/>
      <c r="H35" s="163"/>
      <c r="I35" s="163"/>
      <c r="J35" s="163"/>
      <c r="K35" s="163"/>
      <c r="L35" s="163"/>
      <c r="M35" s="163"/>
      <c r="N35" s="160">
        <v>29.0</v>
      </c>
      <c r="O35" s="161" t="str">
        <f t="shared" si="1"/>
        <v>Wilbert  Peña Paulino</v>
      </c>
      <c r="P35" s="163"/>
      <c r="Q35" s="163"/>
      <c r="R35" s="163"/>
      <c r="S35" s="163"/>
      <c r="T35" s="163"/>
      <c r="U35" s="163"/>
      <c r="V35" s="163"/>
      <c r="W35" s="163"/>
      <c r="X35" s="163"/>
      <c r="Y35" s="163"/>
      <c r="Z35" s="404">
        <f t="shared" si="2"/>
        <v>32687351</v>
      </c>
      <c r="AA35" s="160">
        <v>29.0</v>
      </c>
      <c r="AB35" s="405" t="str">
        <f t="shared" si="3"/>
        <v>Wilbert  Peña Paulino</v>
      </c>
      <c r="AC35" s="164"/>
      <c r="AD35" s="164"/>
      <c r="AE35" s="164"/>
      <c r="AF35" s="164"/>
      <c r="AG35" s="164"/>
      <c r="AH35" s="164"/>
      <c r="AI35" s="164"/>
      <c r="AJ35" s="164"/>
      <c r="AK35" s="164"/>
      <c r="AL35" s="164"/>
    </row>
    <row r="36" ht="30.0" customHeight="1">
      <c r="A36" s="160">
        <f>'3A 2025 - 2026 DATOS DEL ESTUDI'!N33</f>
        <v>6445759</v>
      </c>
      <c r="B36" s="160">
        <v>30.0</v>
      </c>
      <c r="C36" s="161" t="str">
        <f>'3A 2025 - 2026 DATOS DEL ESTUDI'!B33</f>
        <v>Yonayry  Peña Santos</v>
      </c>
      <c r="D36" s="162"/>
      <c r="E36" s="163"/>
      <c r="F36" s="163"/>
      <c r="G36" s="163"/>
      <c r="H36" s="163"/>
      <c r="I36" s="163"/>
      <c r="J36" s="163"/>
      <c r="K36" s="163"/>
      <c r="L36" s="163"/>
      <c r="M36" s="163"/>
      <c r="N36" s="160">
        <v>30.0</v>
      </c>
      <c r="O36" s="161" t="str">
        <f t="shared" si="1"/>
        <v>Yonayry  Peña Santos</v>
      </c>
      <c r="P36" s="162"/>
      <c r="Q36" s="163"/>
      <c r="R36" s="163"/>
      <c r="S36" s="163"/>
      <c r="T36" s="163"/>
      <c r="U36" s="163"/>
      <c r="V36" s="163"/>
      <c r="W36" s="163"/>
      <c r="X36" s="163"/>
      <c r="Y36" s="163"/>
      <c r="Z36" s="404">
        <f t="shared" si="2"/>
        <v>6445759</v>
      </c>
      <c r="AA36" s="160">
        <v>30.0</v>
      </c>
      <c r="AB36" s="405" t="str">
        <f t="shared" si="3"/>
        <v>Yonayry  Peña Santos</v>
      </c>
      <c r="AC36" s="164"/>
      <c r="AD36" s="164"/>
      <c r="AE36" s="164"/>
      <c r="AF36" s="164"/>
      <c r="AG36" s="164"/>
      <c r="AH36" s="164"/>
      <c r="AI36" s="164"/>
      <c r="AJ36" s="164"/>
      <c r="AK36" s="164"/>
      <c r="AL36" s="164"/>
    </row>
    <row r="37" ht="30.0" customHeight="1">
      <c r="A37" s="160">
        <f>'3A 2025 - 2026 DATOS DEL ESTUDI'!N34</f>
        <v>22023376</v>
      </c>
      <c r="B37" s="160">
        <v>31.0</v>
      </c>
      <c r="C37" s="161" t="str">
        <f>'3A 2025 - 2026 DATOS DEL ESTUDI'!B34</f>
        <v>Rossier Analiz Pérez Rodríguez</v>
      </c>
      <c r="D37" s="163"/>
      <c r="E37" s="163"/>
      <c r="F37" s="163"/>
      <c r="G37" s="163"/>
      <c r="H37" s="163"/>
      <c r="I37" s="163"/>
      <c r="J37" s="163"/>
      <c r="K37" s="163"/>
      <c r="L37" s="163"/>
      <c r="M37" s="163"/>
      <c r="N37" s="160">
        <v>31.0</v>
      </c>
      <c r="O37" s="161" t="str">
        <f t="shared" si="1"/>
        <v>Rossier Analiz Pérez Rodríguez</v>
      </c>
      <c r="P37" s="163"/>
      <c r="Q37" s="163"/>
      <c r="R37" s="163"/>
      <c r="S37" s="163"/>
      <c r="T37" s="163"/>
      <c r="U37" s="163"/>
      <c r="V37" s="163"/>
      <c r="W37" s="163"/>
      <c r="X37" s="163"/>
      <c r="Y37" s="163"/>
      <c r="Z37" s="404">
        <f t="shared" si="2"/>
        <v>22023376</v>
      </c>
      <c r="AA37" s="160">
        <v>31.0</v>
      </c>
      <c r="AB37" s="405" t="str">
        <f t="shared" si="3"/>
        <v>Rossier Analiz Pérez Rodríguez</v>
      </c>
      <c r="AC37" s="164"/>
      <c r="AD37" s="164"/>
      <c r="AE37" s="164"/>
      <c r="AF37" s="164"/>
      <c r="AG37" s="164"/>
      <c r="AH37" s="164"/>
      <c r="AI37" s="164"/>
      <c r="AJ37" s="164"/>
      <c r="AK37" s="164"/>
      <c r="AL37" s="164"/>
    </row>
    <row r="38" ht="30.0" customHeight="1">
      <c r="A38" s="160">
        <f>'3A 2025 - 2026 DATOS DEL ESTUDI'!N35</f>
        <v>6925657</v>
      </c>
      <c r="B38" s="160">
        <v>32.0</v>
      </c>
      <c r="C38" s="161" t="str">
        <f>'3A 2025 - 2026 DATOS DEL ESTUDI'!B35</f>
        <v>Joseph Francisco Ramírez Espinosa</v>
      </c>
      <c r="D38" s="163"/>
      <c r="E38" s="163"/>
      <c r="F38" s="163"/>
      <c r="G38" s="163"/>
      <c r="H38" s="163"/>
      <c r="I38" s="163"/>
      <c r="J38" s="163"/>
      <c r="K38" s="163"/>
      <c r="L38" s="163"/>
      <c r="M38" s="163"/>
      <c r="N38" s="160">
        <v>32.0</v>
      </c>
      <c r="O38" s="161" t="str">
        <f t="shared" si="1"/>
        <v>Joseph Francisco Ramírez Espinosa</v>
      </c>
      <c r="P38" s="163"/>
      <c r="Q38" s="163"/>
      <c r="R38" s="163"/>
      <c r="S38" s="163"/>
      <c r="T38" s="163"/>
      <c r="U38" s="163"/>
      <c r="V38" s="163"/>
      <c r="W38" s="163"/>
      <c r="X38" s="163"/>
      <c r="Y38" s="163"/>
      <c r="Z38" s="404">
        <f t="shared" si="2"/>
        <v>6925657</v>
      </c>
      <c r="AA38" s="160">
        <v>32.0</v>
      </c>
      <c r="AB38" s="405" t="str">
        <f t="shared" si="3"/>
        <v>Joseph Francisco Ramírez Espinosa</v>
      </c>
      <c r="AC38" s="164"/>
      <c r="AD38" s="164"/>
      <c r="AE38" s="164"/>
      <c r="AF38" s="164"/>
      <c r="AG38" s="164"/>
      <c r="AH38" s="164"/>
      <c r="AI38" s="164"/>
      <c r="AJ38" s="164"/>
      <c r="AK38" s="164"/>
      <c r="AL38" s="164"/>
    </row>
    <row r="39" ht="30.0" customHeight="1">
      <c r="A39" s="160">
        <f>'3A 2025 - 2026 DATOS DEL ESTUDI'!N36</f>
        <v>12009792</v>
      </c>
      <c r="B39" s="160">
        <v>33.0</v>
      </c>
      <c r="C39" s="161" t="str">
        <f>'3A 2025 - 2026 DATOS DEL ESTUDI'!B36</f>
        <v>Yariel Alfonso Ramos</v>
      </c>
      <c r="D39" s="163"/>
      <c r="E39" s="163"/>
      <c r="F39" s="163"/>
      <c r="G39" s="163"/>
      <c r="H39" s="163"/>
      <c r="I39" s="163"/>
      <c r="J39" s="163"/>
      <c r="K39" s="163"/>
      <c r="L39" s="163"/>
      <c r="M39" s="163"/>
      <c r="N39" s="160">
        <v>33.0</v>
      </c>
      <c r="O39" s="161" t="str">
        <f t="shared" si="1"/>
        <v>Yariel Alfonso Ramos</v>
      </c>
      <c r="P39" s="163"/>
      <c r="Q39" s="163"/>
      <c r="R39" s="163"/>
      <c r="S39" s="163"/>
      <c r="T39" s="163"/>
      <c r="U39" s="163"/>
      <c r="V39" s="163"/>
      <c r="W39" s="163"/>
      <c r="X39" s="163"/>
      <c r="Y39" s="163"/>
      <c r="Z39" s="404">
        <f t="shared" si="2"/>
        <v>12009792</v>
      </c>
      <c r="AA39" s="160">
        <v>33.0</v>
      </c>
      <c r="AB39" s="405" t="str">
        <f t="shared" si="3"/>
        <v>Yariel Alfonso Ramos</v>
      </c>
      <c r="AC39" s="164"/>
      <c r="AD39" s="164"/>
      <c r="AE39" s="164"/>
      <c r="AF39" s="164"/>
      <c r="AG39" s="164"/>
      <c r="AH39" s="164"/>
      <c r="AI39" s="164"/>
      <c r="AJ39" s="164"/>
      <c r="AK39" s="164"/>
      <c r="AL39" s="164"/>
    </row>
    <row r="40" ht="30.0" customHeight="1">
      <c r="A40" s="160">
        <f>'3A 2025 - 2026 DATOS DEL ESTUDI'!N37</f>
        <v>32790184</v>
      </c>
      <c r="B40" s="160">
        <v>34.0</v>
      </c>
      <c r="C40" s="161" t="str">
        <f>'3A 2025 - 2026 DATOS DEL ESTUDI'!B37</f>
        <v>Carlos David Rodríguez Almánzar</v>
      </c>
      <c r="D40" s="163"/>
      <c r="E40" s="163"/>
      <c r="F40" s="163"/>
      <c r="G40" s="163"/>
      <c r="H40" s="163"/>
      <c r="I40" s="163"/>
      <c r="J40" s="163"/>
      <c r="K40" s="163"/>
      <c r="L40" s="163"/>
      <c r="M40" s="163"/>
      <c r="N40" s="160">
        <v>34.0</v>
      </c>
      <c r="O40" s="161" t="str">
        <f t="shared" si="1"/>
        <v>Carlos David Rodríguez Almánzar</v>
      </c>
      <c r="P40" s="163"/>
      <c r="Q40" s="163"/>
      <c r="R40" s="163"/>
      <c r="S40" s="163"/>
      <c r="T40" s="163"/>
      <c r="U40" s="163"/>
      <c r="V40" s="163"/>
      <c r="W40" s="163"/>
      <c r="X40" s="163"/>
      <c r="Y40" s="163"/>
      <c r="Z40" s="404">
        <f t="shared" si="2"/>
        <v>32790184</v>
      </c>
      <c r="AA40" s="160">
        <v>34.0</v>
      </c>
      <c r="AB40" s="405" t="str">
        <f t="shared" si="3"/>
        <v>Carlos David Rodríguez Almánzar</v>
      </c>
      <c r="AC40" s="164"/>
      <c r="AD40" s="164"/>
      <c r="AE40" s="164"/>
      <c r="AF40" s="164"/>
      <c r="AG40" s="164"/>
      <c r="AH40" s="164"/>
      <c r="AI40" s="164"/>
      <c r="AJ40" s="164"/>
      <c r="AK40" s="164"/>
      <c r="AL40" s="164"/>
    </row>
    <row r="41" ht="30.0" customHeight="1">
      <c r="A41" s="160">
        <f>'3A 2025 - 2026 DATOS DEL ESTUDI'!N38</f>
        <v>32790393</v>
      </c>
      <c r="B41" s="160">
        <v>35.0</v>
      </c>
      <c r="C41" s="161" t="str">
        <f>'3A 2025 - 2026 DATOS DEL ESTUDI'!B38</f>
        <v>Darianni  Santos Medina</v>
      </c>
      <c r="D41" s="163"/>
      <c r="E41" s="163"/>
      <c r="F41" s="163"/>
      <c r="G41" s="163"/>
      <c r="H41" s="163"/>
      <c r="I41" s="163"/>
      <c r="J41" s="163"/>
      <c r="K41" s="163"/>
      <c r="L41" s="163"/>
      <c r="M41" s="163"/>
      <c r="N41" s="160">
        <v>35.0</v>
      </c>
      <c r="O41" s="161" t="str">
        <f t="shared" si="1"/>
        <v>Darianni  Santos Medina</v>
      </c>
      <c r="P41" s="163"/>
      <c r="Q41" s="163"/>
      <c r="R41" s="163"/>
      <c r="S41" s="163"/>
      <c r="T41" s="163"/>
      <c r="U41" s="163"/>
      <c r="V41" s="163"/>
      <c r="W41" s="163"/>
      <c r="X41" s="163"/>
      <c r="Y41" s="163"/>
      <c r="Z41" s="404">
        <f t="shared" si="2"/>
        <v>32790393</v>
      </c>
      <c r="AA41" s="160">
        <v>35.0</v>
      </c>
      <c r="AB41" s="405" t="str">
        <f t="shared" si="3"/>
        <v>Darianni  Santos Medina</v>
      </c>
      <c r="AC41" s="164"/>
      <c r="AD41" s="164"/>
      <c r="AE41" s="164"/>
      <c r="AF41" s="164"/>
      <c r="AG41" s="164"/>
      <c r="AH41" s="164"/>
      <c r="AI41" s="164"/>
      <c r="AJ41" s="164"/>
      <c r="AK41" s="164"/>
      <c r="AL41" s="164"/>
    </row>
    <row r="42" ht="30.0" customHeight="1">
      <c r="A42" s="160">
        <f>'3A 2025 - 2026 DATOS DEL ESTUDI'!N39</f>
        <v>6947490</v>
      </c>
      <c r="B42" s="160">
        <v>36.0</v>
      </c>
      <c r="C42" s="161" t="str">
        <f>'3A 2025 - 2026 DATOS DEL ESTUDI'!B39</f>
        <v>Rosyeli Carolina Tavarez  Reyes</v>
      </c>
      <c r="D42" s="163"/>
      <c r="E42" s="163"/>
      <c r="F42" s="163"/>
      <c r="G42" s="163"/>
      <c r="H42" s="163"/>
      <c r="I42" s="163"/>
      <c r="J42" s="163"/>
      <c r="K42" s="163"/>
      <c r="L42" s="163"/>
      <c r="M42" s="163"/>
      <c r="N42" s="160">
        <v>36.0</v>
      </c>
      <c r="O42" s="161" t="str">
        <f t="shared" si="1"/>
        <v>Rosyeli Carolina Tavarez  Reyes</v>
      </c>
      <c r="P42" s="163"/>
      <c r="Q42" s="163"/>
      <c r="R42" s="163"/>
      <c r="S42" s="163"/>
      <c r="T42" s="163"/>
      <c r="U42" s="163"/>
      <c r="V42" s="163"/>
      <c r="W42" s="163"/>
      <c r="X42" s="163"/>
      <c r="Y42" s="163"/>
      <c r="Z42" s="404">
        <f t="shared" si="2"/>
        <v>6947490</v>
      </c>
      <c r="AA42" s="160">
        <v>36.0</v>
      </c>
      <c r="AB42" s="405" t="str">
        <f t="shared" si="3"/>
        <v>Rosyeli Carolina Tavarez  Reyes</v>
      </c>
      <c r="AC42" s="164"/>
      <c r="AD42" s="164"/>
      <c r="AE42" s="164"/>
      <c r="AF42" s="164"/>
      <c r="AG42" s="164"/>
      <c r="AH42" s="164"/>
      <c r="AI42" s="164"/>
      <c r="AJ42" s="164"/>
      <c r="AK42" s="164"/>
      <c r="AL42" s="164"/>
    </row>
    <row r="43" ht="30.0" customHeight="1">
      <c r="A43" s="160">
        <f>'3A 2025 - 2026 DATOS DEL ESTUDI'!N40</f>
        <v>32590071</v>
      </c>
      <c r="B43" s="160">
        <v>37.0</v>
      </c>
      <c r="C43" s="161" t="str">
        <f>'3A 2025 - 2026 DATOS DEL ESTUDI'!B40</f>
        <v>Melani  Taveras Bautista</v>
      </c>
      <c r="D43" s="163"/>
      <c r="E43" s="163"/>
      <c r="F43" s="163"/>
      <c r="G43" s="163"/>
      <c r="H43" s="163"/>
      <c r="I43" s="163"/>
      <c r="J43" s="163"/>
      <c r="K43" s="163"/>
      <c r="L43" s="163"/>
      <c r="M43" s="163"/>
      <c r="N43" s="160">
        <v>37.0</v>
      </c>
      <c r="O43" s="161" t="str">
        <f t="shared" si="1"/>
        <v>Melani  Taveras Bautista</v>
      </c>
      <c r="P43" s="163"/>
      <c r="Q43" s="163"/>
      <c r="R43" s="163"/>
      <c r="S43" s="163"/>
      <c r="T43" s="163"/>
      <c r="U43" s="163"/>
      <c r="V43" s="163"/>
      <c r="W43" s="163"/>
      <c r="X43" s="163"/>
      <c r="Y43" s="163"/>
      <c r="Z43" s="404">
        <f t="shared" si="2"/>
        <v>32590071</v>
      </c>
      <c r="AA43" s="160">
        <v>37.0</v>
      </c>
      <c r="AB43" s="405" t="str">
        <f t="shared" si="3"/>
        <v>Melani  Taveras Bautista</v>
      </c>
      <c r="AC43" s="164"/>
      <c r="AD43" s="164"/>
      <c r="AE43" s="164"/>
      <c r="AF43" s="164"/>
      <c r="AG43" s="164"/>
      <c r="AH43" s="164"/>
      <c r="AI43" s="164"/>
      <c r="AJ43" s="164"/>
      <c r="AK43" s="164"/>
      <c r="AL43" s="164"/>
    </row>
    <row r="44" ht="30.0" customHeight="1">
      <c r="A44" s="160">
        <f>'3A 2025 - 2026 DATOS DEL ESTUDI'!N41</f>
        <v>32790609</v>
      </c>
      <c r="B44" s="160">
        <v>38.0</v>
      </c>
      <c r="C44" s="161" t="str">
        <f>'3A 2025 - 2026 DATOS DEL ESTUDI'!B41</f>
        <v>Arianny  Tejada Guzmán</v>
      </c>
      <c r="D44" s="163"/>
      <c r="E44" s="163"/>
      <c r="F44" s="163"/>
      <c r="G44" s="163"/>
      <c r="H44" s="163"/>
      <c r="I44" s="163"/>
      <c r="J44" s="163"/>
      <c r="K44" s="163"/>
      <c r="L44" s="163"/>
      <c r="M44" s="163"/>
      <c r="N44" s="160">
        <v>38.0</v>
      </c>
      <c r="O44" s="161" t="str">
        <f t="shared" si="1"/>
        <v>Arianny  Tejada Guzmán</v>
      </c>
      <c r="P44" s="163"/>
      <c r="Q44" s="163"/>
      <c r="R44" s="163"/>
      <c r="S44" s="163"/>
      <c r="T44" s="163"/>
      <c r="U44" s="163"/>
      <c r="V44" s="163"/>
      <c r="W44" s="163"/>
      <c r="X44" s="163"/>
      <c r="Y44" s="163"/>
      <c r="Z44" s="404">
        <f t="shared" si="2"/>
        <v>32790609</v>
      </c>
      <c r="AA44" s="160">
        <v>38.0</v>
      </c>
      <c r="AB44" s="405" t="str">
        <f t="shared" si="3"/>
        <v>Arianny  Tejada Guzmán</v>
      </c>
      <c r="AC44" s="164"/>
      <c r="AD44" s="164"/>
      <c r="AE44" s="164"/>
      <c r="AF44" s="164"/>
      <c r="AG44" s="164"/>
      <c r="AH44" s="164"/>
      <c r="AI44" s="164"/>
      <c r="AJ44" s="164"/>
      <c r="AK44" s="164"/>
      <c r="AL44" s="164"/>
    </row>
    <row r="45" ht="30.0" customHeight="1">
      <c r="A45" s="160">
        <f>'3A 2025 - 2026 DATOS DEL ESTUDI'!N42</f>
        <v>6758894</v>
      </c>
      <c r="B45" s="160">
        <v>39.0</v>
      </c>
      <c r="C45" s="161" t="str">
        <f>'3A 2025 - 2026 DATOS DEL ESTUDI'!B42</f>
        <v>Jeilyn Aliah Tejada</v>
      </c>
      <c r="D45" s="163"/>
      <c r="E45" s="163"/>
      <c r="F45" s="163"/>
      <c r="G45" s="163"/>
      <c r="H45" s="163"/>
      <c r="I45" s="163"/>
      <c r="J45" s="163"/>
      <c r="K45" s="163"/>
      <c r="L45" s="163"/>
      <c r="M45" s="163"/>
      <c r="N45" s="160">
        <v>39.0</v>
      </c>
      <c r="O45" s="161" t="str">
        <f t="shared" si="1"/>
        <v>Jeilyn Aliah Tejada</v>
      </c>
      <c r="P45" s="163"/>
      <c r="Q45" s="163"/>
      <c r="R45" s="163"/>
      <c r="S45" s="163"/>
      <c r="T45" s="163"/>
      <c r="U45" s="163"/>
      <c r="V45" s="163"/>
      <c r="W45" s="163"/>
      <c r="X45" s="163"/>
      <c r="Y45" s="163"/>
      <c r="Z45" s="404">
        <f t="shared" si="2"/>
        <v>6758894</v>
      </c>
      <c r="AA45" s="160">
        <v>39.0</v>
      </c>
      <c r="AB45" s="405" t="str">
        <f t="shared" si="3"/>
        <v>Jeilyn Aliah Tejada</v>
      </c>
      <c r="AC45" s="164"/>
      <c r="AD45" s="164"/>
      <c r="AE45" s="164"/>
      <c r="AF45" s="164"/>
      <c r="AG45" s="164"/>
      <c r="AH45" s="164"/>
      <c r="AI45" s="164"/>
      <c r="AJ45" s="164"/>
      <c r="AK45" s="164"/>
      <c r="AL45" s="164"/>
    </row>
    <row r="46" ht="30.0" customHeight="1">
      <c r="A46" s="160">
        <f>'3A 2025 - 2026 DATOS DEL ESTUDI'!N43</f>
        <v>32718082</v>
      </c>
      <c r="B46" s="160">
        <v>40.0</v>
      </c>
      <c r="C46" s="161" t="str">
        <f>'3A 2025 - 2026 DATOS DEL ESTUDI'!B43</f>
        <v>Rosenny  Ureña Arias</v>
      </c>
      <c r="D46" s="163"/>
      <c r="E46" s="163"/>
      <c r="F46" s="163"/>
      <c r="G46" s="163"/>
      <c r="H46" s="163"/>
      <c r="I46" s="163"/>
      <c r="J46" s="163"/>
      <c r="K46" s="163"/>
      <c r="L46" s="163"/>
      <c r="M46" s="163"/>
      <c r="N46" s="160">
        <v>40.0</v>
      </c>
      <c r="O46" s="161" t="str">
        <f t="shared" si="1"/>
        <v>Rosenny  Ureña Arias</v>
      </c>
      <c r="P46" s="163"/>
      <c r="Q46" s="163"/>
      <c r="R46" s="163"/>
      <c r="S46" s="163"/>
      <c r="T46" s="163"/>
      <c r="U46" s="163"/>
      <c r="V46" s="163"/>
      <c r="W46" s="163"/>
      <c r="X46" s="163"/>
      <c r="Y46" s="163"/>
      <c r="Z46" s="404">
        <f t="shared" si="2"/>
        <v>32718082</v>
      </c>
      <c r="AA46" s="160">
        <v>40.0</v>
      </c>
      <c r="AB46" s="405" t="str">
        <f t="shared" si="3"/>
        <v>Rosenny  Ureña Arias</v>
      </c>
      <c r="AC46" s="164"/>
      <c r="AD46" s="164"/>
      <c r="AE46" s="164"/>
      <c r="AF46" s="164"/>
      <c r="AG46" s="164"/>
      <c r="AH46" s="164"/>
      <c r="AI46" s="164"/>
      <c r="AJ46" s="164"/>
      <c r="AK46" s="164"/>
      <c r="AL46" s="164"/>
    </row>
    <row r="47" ht="30.0" customHeight="1">
      <c r="A47" s="160"/>
      <c r="B47" s="160">
        <v>41.0</v>
      </c>
      <c r="C47" s="161"/>
      <c r="D47" s="163"/>
      <c r="E47" s="163"/>
      <c r="F47" s="163"/>
      <c r="G47" s="163"/>
      <c r="H47" s="163"/>
      <c r="I47" s="163"/>
      <c r="J47" s="163"/>
      <c r="K47" s="163"/>
      <c r="L47" s="163"/>
      <c r="M47" s="163"/>
      <c r="N47" s="160">
        <v>41.0</v>
      </c>
      <c r="O47" s="161"/>
      <c r="P47" s="163"/>
      <c r="Q47" s="163"/>
      <c r="R47" s="163"/>
      <c r="S47" s="163"/>
      <c r="T47" s="163"/>
      <c r="U47" s="163"/>
      <c r="V47" s="163"/>
      <c r="W47" s="163"/>
      <c r="X47" s="163"/>
      <c r="Y47" s="163"/>
      <c r="Z47" s="404"/>
      <c r="AA47" s="160">
        <v>41.0</v>
      </c>
      <c r="AB47" s="405"/>
      <c r="AC47" s="164"/>
      <c r="AD47" s="164"/>
      <c r="AE47" s="164"/>
      <c r="AF47" s="164"/>
      <c r="AG47" s="164"/>
      <c r="AH47" s="164"/>
      <c r="AI47" s="164"/>
      <c r="AJ47" s="164"/>
      <c r="AK47" s="164"/>
      <c r="AL47" s="164"/>
    </row>
    <row r="48" ht="30.0" customHeight="1">
      <c r="A48" s="160"/>
      <c r="B48" s="160">
        <v>42.0</v>
      </c>
      <c r="C48" s="161"/>
      <c r="D48" s="163"/>
      <c r="E48" s="163"/>
      <c r="F48" s="163"/>
      <c r="G48" s="163"/>
      <c r="H48" s="163"/>
      <c r="I48" s="163"/>
      <c r="J48" s="163"/>
      <c r="K48" s="163"/>
      <c r="L48" s="163"/>
      <c r="M48" s="163"/>
      <c r="N48" s="160">
        <v>42.0</v>
      </c>
      <c r="O48" s="161"/>
      <c r="P48" s="163"/>
      <c r="Q48" s="163"/>
      <c r="R48" s="163"/>
      <c r="S48" s="163"/>
      <c r="T48" s="163"/>
      <c r="U48" s="163"/>
      <c r="V48" s="163"/>
      <c r="W48" s="163"/>
      <c r="X48" s="163"/>
      <c r="Y48" s="163"/>
      <c r="Z48" s="404"/>
      <c r="AA48" s="160">
        <v>42.0</v>
      </c>
      <c r="AB48" s="405"/>
      <c r="AC48" s="164"/>
      <c r="AD48" s="164"/>
      <c r="AE48" s="164"/>
      <c r="AF48" s="164"/>
      <c r="AG48" s="164"/>
      <c r="AH48" s="164"/>
      <c r="AI48" s="164"/>
      <c r="AJ48" s="164"/>
      <c r="AK48" s="164"/>
      <c r="AL48" s="164"/>
    </row>
    <row r="49" ht="30.0" customHeight="1">
      <c r="A49" s="160"/>
      <c r="B49" s="160">
        <v>43.0</v>
      </c>
      <c r="C49" s="161"/>
      <c r="D49" s="163"/>
      <c r="E49" s="163"/>
      <c r="F49" s="163"/>
      <c r="G49" s="163"/>
      <c r="H49" s="163"/>
      <c r="I49" s="163"/>
      <c r="J49" s="163"/>
      <c r="K49" s="163"/>
      <c r="L49" s="163"/>
      <c r="M49" s="163"/>
      <c r="N49" s="160">
        <v>43.0</v>
      </c>
      <c r="O49" s="161"/>
      <c r="P49" s="163"/>
      <c r="Q49" s="163"/>
      <c r="R49" s="163"/>
      <c r="S49" s="163"/>
      <c r="T49" s="163"/>
      <c r="U49" s="163"/>
      <c r="V49" s="163"/>
      <c r="W49" s="163"/>
      <c r="X49" s="163"/>
      <c r="Y49" s="163"/>
      <c r="Z49" s="404"/>
      <c r="AA49" s="160">
        <v>43.0</v>
      </c>
      <c r="AB49" s="405"/>
      <c r="AC49" s="164"/>
      <c r="AD49" s="164"/>
      <c r="AE49" s="164"/>
      <c r="AF49" s="164"/>
      <c r="AG49" s="164"/>
      <c r="AH49" s="164"/>
      <c r="AI49" s="164"/>
      <c r="AJ49" s="164"/>
      <c r="AK49" s="164"/>
      <c r="AL49" s="164"/>
    </row>
    <row r="50" ht="30.0" customHeight="1">
      <c r="A50" s="160"/>
      <c r="B50" s="160">
        <v>44.0</v>
      </c>
      <c r="C50" s="161"/>
      <c r="D50" s="163"/>
      <c r="E50" s="163"/>
      <c r="F50" s="163"/>
      <c r="G50" s="163"/>
      <c r="H50" s="163"/>
      <c r="I50" s="163"/>
      <c r="J50" s="163"/>
      <c r="K50" s="163"/>
      <c r="L50" s="163"/>
      <c r="M50" s="163"/>
      <c r="N50" s="160">
        <v>44.0</v>
      </c>
      <c r="O50" s="161"/>
      <c r="P50" s="163"/>
      <c r="Q50" s="163"/>
      <c r="R50" s="163"/>
      <c r="S50" s="163"/>
      <c r="T50" s="163"/>
      <c r="U50" s="163"/>
      <c r="V50" s="163"/>
      <c r="W50" s="163"/>
      <c r="X50" s="163"/>
      <c r="Y50" s="163"/>
      <c r="Z50" s="404"/>
      <c r="AA50" s="160">
        <v>44.0</v>
      </c>
      <c r="AB50" s="405"/>
      <c r="AC50" s="164"/>
      <c r="AD50" s="164"/>
      <c r="AE50" s="164"/>
      <c r="AF50" s="164"/>
      <c r="AG50" s="164"/>
      <c r="AH50" s="164"/>
      <c r="AI50" s="164"/>
      <c r="AJ50" s="164"/>
      <c r="AK50" s="164"/>
      <c r="AL50" s="164"/>
    </row>
    <row r="51" ht="30.0" customHeight="1">
      <c r="A51" s="160"/>
      <c r="B51" s="160">
        <v>45.0</v>
      </c>
      <c r="C51" s="161"/>
      <c r="D51" s="163"/>
      <c r="E51" s="163"/>
      <c r="F51" s="163"/>
      <c r="G51" s="163"/>
      <c r="H51" s="163"/>
      <c r="I51" s="163"/>
      <c r="J51" s="163"/>
      <c r="K51" s="163"/>
      <c r="L51" s="163"/>
      <c r="M51" s="163"/>
      <c r="N51" s="160">
        <v>45.0</v>
      </c>
      <c r="O51" s="161"/>
      <c r="P51" s="163"/>
      <c r="Q51" s="163"/>
      <c r="R51" s="163"/>
      <c r="S51" s="163"/>
      <c r="T51" s="163"/>
      <c r="U51" s="163"/>
      <c r="V51" s="163"/>
      <c r="W51" s="163"/>
      <c r="X51" s="163"/>
      <c r="Y51" s="163"/>
      <c r="Z51" s="404"/>
      <c r="AA51" s="160">
        <v>45.0</v>
      </c>
      <c r="AB51" s="405"/>
      <c r="AC51" s="164"/>
      <c r="AD51" s="164"/>
      <c r="AE51" s="164"/>
      <c r="AF51" s="164"/>
      <c r="AG51" s="164"/>
      <c r="AH51" s="164"/>
      <c r="AI51" s="164"/>
      <c r="AJ51" s="164"/>
      <c r="AK51" s="164"/>
      <c r="AL51" s="164"/>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31"/>
      <c r="B1" s="131"/>
      <c r="C1" s="394"/>
      <c r="D1" s="507" t="s">
        <v>941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38"/>
      <c r="B2" s="138"/>
      <c r="C2" s="138"/>
      <c r="D2" s="245" t="s">
        <v>942</v>
      </c>
      <c r="E2" s="15"/>
      <c r="F2" s="15"/>
      <c r="G2" s="16"/>
      <c r="H2" s="140"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38"/>
      <c r="B3" s="138"/>
      <c r="C3" s="138"/>
      <c r="D3" s="245" t="s">
        <v>943</v>
      </c>
      <c r="E3" s="16"/>
      <c r="F3" s="508" t="str">
        <f>AMAT335!H2</f>
        <v>CAROLIN VARGAS</v>
      </c>
      <c r="G3" s="15"/>
      <c r="H3" s="15"/>
      <c r="I3" s="15"/>
      <c r="J3" s="15"/>
      <c r="K3" s="15"/>
      <c r="L3" s="15"/>
      <c r="M3" s="16"/>
      <c r="N3" s="143"/>
      <c r="O3" s="138"/>
      <c r="P3" s="245" t="s">
        <v>943</v>
      </c>
      <c r="Q3" s="16"/>
      <c r="R3" s="508" t="str">
        <f>'ACS340'!H2</f>
        <v>PERLA PEÑA</v>
      </c>
      <c r="S3" s="15"/>
      <c r="T3" s="15"/>
      <c r="U3" s="15"/>
      <c r="V3" s="15"/>
      <c r="W3" s="15"/>
      <c r="X3" s="15"/>
      <c r="Y3" s="16"/>
      <c r="Z3" s="397"/>
      <c r="AA3" s="141"/>
      <c r="AB3" s="141"/>
      <c r="AC3" s="245" t="s">
        <v>943</v>
      </c>
      <c r="AD3" s="16"/>
      <c r="AE3" s="508" t="str">
        <f>ACNCCV345!H2</f>
        <v>LEONELY RODRÍGUEZ</v>
      </c>
      <c r="AF3" s="15"/>
      <c r="AG3" s="15"/>
      <c r="AH3" s="15"/>
      <c r="AI3" s="15"/>
      <c r="AJ3" s="15"/>
      <c r="AK3" s="15"/>
      <c r="AL3" s="16"/>
    </row>
    <row r="4" ht="37.5" customHeight="1">
      <c r="A4" s="35"/>
      <c r="B4" s="35"/>
      <c r="C4" s="2"/>
      <c r="D4" s="145" t="s">
        <v>565</v>
      </c>
      <c r="E4" s="15"/>
      <c r="F4" s="15"/>
      <c r="G4" s="15"/>
      <c r="H4" s="15"/>
      <c r="I4" s="15"/>
      <c r="J4" s="15"/>
      <c r="K4" s="15"/>
      <c r="L4" s="15"/>
      <c r="M4" s="16"/>
      <c r="N4" s="2"/>
      <c r="O4" s="2"/>
      <c r="P4" s="145" t="s">
        <v>567</v>
      </c>
      <c r="Q4" s="15"/>
      <c r="R4" s="15"/>
      <c r="S4" s="15"/>
      <c r="T4" s="15"/>
      <c r="U4" s="15"/>
      <c r="V4" s="15"/>
      <c r="W4" s="15"/>
      <c r="X4" s="15"/>
      <c r="Y4" s="16"/>
      <c r="Z4" s="2"/>
      <c r="AA4" s="147"/>
      <c r="AB4" s="147"/>
      <c r="AC4" s="145" t="s">
        <v>946</v>
      </c>
      <c r="AD4" s="15"/>
      <c r="AE4" s="15"/>
      <c r="AF4" s="15"/>
      <c r="AG4" s="15"/>
      <c r="AH4" s="15"/>
      <c r="AI4" s="15"/>
      <c r="AJ4" s="15"/>
      <c r="AK4" s="15"/>
      <c r="AL4" s="16"/>
    </row>
    <row r="5" ht="37.5" customHeight="1">
      <c r="A5" s="35"/>
      <c r="B5" s="35"/>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400"/>
      <c r="AA5" s="400"/>
      <c r="AB5" s="401"/>
      <c r="AC5" s="402">
        <v>1.0</v>
      </c>
      <c r="AD5" s="402">
        <v>2.0</v>
      </c>
      <c r="AE5" s="402">
        <v>3.0</v>
      </c>
      <c r="AF5" s="402">
        <v>4.0</v>
      </c>
      <c r="AG5" s="402">
        <v>5.0</v>
      </c>
      <c r="AH5" s="402">
        <v>6.0</v>
      </c>
      <c r="AI5" s="402">
        <v>7.0</v>
      </c>
      <c r="AJ5" s="402">
        <v>8.0</v>
      </c>
      <c r="AK5" s="402">
        <v>9.0</v>
      </c>
      <c r="AL5" s="402">
        <v>10.0</v>
      </c>
    </row>
    <row r="6" ht="30.0" customHeight="1">
      <c r="A6" s="22" t="s">
        <v>552</v>
      </c>
      <c r="B6" s="22" t="s">
        <v>553</v>
      </c>
      <c r="C6" s="157" t="s">
        <v>554</v>
      </c>
      <c r="D6" s="157"/>
      <c r="E6" s="157"/>
      <c r="F6" s="157"/>
      <c r="G6" s="157"/>
      <c r="H6" s="157"/>
      <c r="I6" s="157"/>
      <c r="J6" s="157"/>
      <c r="K6" s="157"/>
      <c r="L6" s="157"/>
      <c r="M6" s="157"/>
      <c r="N6" s="22" t="s">
        <v>555</v>
      </c>
      <c r="O6" s="157" t="s">
        <v>554</v>
      </c>
      <c r="P6" s="157"/>
      <c r="Q6" s="157"/>
      <c r="R6" s="157"/>
      <c r="S6" s="157"/>
      <c r="T6" s="157"/>
      <c r="U6" s="157"/>
      <c r="V6" s="157"/>
      <c r="W6" s="157"/>
      <c r="X6" s="157"/>
      <c r="Y6" s="157"/>
      <c r="Z6" s="402" t="s">
        <v>552</v>
      </c>
      <c r="AA6" s="402" t="s">
        <v>553</v>
      </c>
      <c r="AB6" s="402" t="s">
        <v>554</v>
      </c>
      <c r="AC6" s="402"/>
      <c r="AD6" s="402"/>
      <c r="AE6" s="402"/>
      <c r="AF6" s="402"/>
      <c r="AG6" s="402"/>
      <c r="AH6" s="402"/>
      <c r="AI6" s="402"/>
      <c r="AJ6" s="402"/>
      <c r="AK6" s="402"/>
      <c r="AL6" s="402"/>
    </row>
    <row r="7" ht="30.0" customHeight="1">
      <c r="A7" s="160">
        <f>'3A 2025 - 2026 DATOS DEL ESTUDI'!N4</f>
        <v>32586041</v>
      </c>
      <c r="B7" s="160">
        <v>1.0</v>
      </c>
      <c r="C7" s="161" t="str">
        <f>'3A 2025 - 2026 DATOS DEL ESTUDI'!B4</f>
        <v>Jadiel De Jesús Acosta Peña</v>
      </c>
      <c r="D7" s="162"/>
      <c r="E7" s="162"/>
      <c r="F7" s="162"/>
      <c r="G7" s="162"/>
      <c r="H7" s="163"/>
      <c r="I7" s="163"/>
      <c r="J7" s="163"/>
      <c r="K7" s="163"/>
      <c r="L7" s="163"/>
      <c r="M7" s="163"/>
      <c r="N7" s="160">
        <v>1.0</v>
      </c>
      <c r="O7" s="161" t="str">
        <f t="shared" ref="O7:O46" si="1">C7</f>
        <v>Jadiel De Jesús Acosta Peña</v>
      </c>
      <c r="P7" s="162"/>
      <c r="Q7" s="162"/>
      <c r="R7" s="162"/>
      <c r="S7" s="162"/>
      <c r="T7" s="162"/>
      <c r="U7" s="163"/>
      <c r="V7" s="163"/>
      <c r="W7" s="163"/>
      <c r="X7" s="163"/>
      <c r="Y7" s="163"/>
      <c r="Z7" s="404">
        <f t="shared" ref="Z7:Z46" si="2">A7</f>
        <v>32586041</v>
      </c>
      <c r="AA7" s="160">
        <v>1.0</v>
      </c>
      <c r="AB7" s="405" t="str">
        <f t="shared" ref="AB7:AB46" si="3">C7</f>
        <v>Jadiel De Jesús Acosta Peña</v>
      </c>
      <c r="AC7" s="162"/>
      <c r="AD7" s="426"/>
      <c r="AE7" s="426"/>
      <c r="AF7" s="426"/>
      <c r="AG7" s="164"/>
      <c r="AH7" s="164"/>
      <c r="AI7" s="164"/>
      <c r="AJ7" s="164"/>
      <c r="AK7" s="164"/>
      <c r="AL7" s="164"/>
    </row>
    <row r="8" ht="30.0" customHeight="1">
      <c r="A8" s="160">
        <f>'3A 2025 - 2026 DATOS DEL ESTUDI'!N5</f>
        <v>6954636</v>
      </c>
      <c r="B8" s="160">
        <v>2.0</v>
      </c>
      <c r="C8" s="161" t="str">
        <f>'3A 2025 - 2026 DATOS DEL ESTUDI'!B5</f>
        <v>Daniel  Elía Almonte Martínez</v>
      </c>
      <c r="D8" s="163"/>
      <c r="E8" s="163"/>
      <c r="F8" s="163"/>
      <c r="G8" s="163"/>
      <c r="H8" s="163"/>
      <c r="I8" s="163"/>
      <c r="J8" s="163"/>
      <c r="K8" s="163"/>
      <c r="L8" s="163"/>
      <c r="M8" s="163"/>
      <c r="N8" s="160">
        <v>2.0</v>
      </c>
      <c r="O8" s="161" t="str">
        <f t="shared" si="1"/>
        <v>Daniel  Elía Almonte Martínez</v>
      </c>
      <c r="P8" s="163"/>
      <c r="Q8" s="163"/>
      <c r="R8" s="163"/>
      <c r="S8" s="163"/>
      <c r="T8" s="163"/>
      <c r="U8" s="163"/>
      <c r="V8" s="163"/>
      <c r="W8" s="163"/>
      <c r="X8" s="163"/>
      <c r="Y8" s="163"/>
      <c r="Z8" s="404">
        <f t="shared" si="2"/>
        <v>6954636</v>
      </c>
      <c r="AA8" s="160">
        <v>2.0</v>
      </c>
      <c r="AB8" s="405" t="str">
        <f t="shared" si="3"/>
        <v>Daniel  Elía Almonte Martínez</v>
      </c>
      <c r="AC8" s="164"/>
      <c r="AD8" s="164"/>
      <c r="AE8" s="164"/>
      <c r="AF8" s="164"/>
      <c r="AG8" s="164"/>
      <c r="AH8" s="164"/>
      <c r="AI8" s="164"/>
      <c r="AJ8" s="164"/>
      <c r="AK8" s="164"/>
      <c r="AL8" s="164"/>
    </row>
    <row r="9" ht="30.0" customHeight="1">
      <c r="A9" s="160">
        <f>'3A 2025 - 2026 DATOS DEL ESTUDI'!N6</f>
        <v>32743589</v>
      </c>
      <c r="B9" s="160">
        <v>3.0</v>
      </c>
      <c r="C9" s="161" t="str">
        <f>'3A 2025 - 2026 DATOS DEL ESTUDI'!B6</f>
        <v>Isaac  Ángeles Liriano</v>
      </c>
      <c r="D9" s="163"/>
      <c r="E9" s="163"/>
      <c r="F9" s="163"/>
      <c r="G9" s="163"/>
      <c r="H9" s="163"/>
      <c r="I9" s="163"/>
      <c r="J9" s="163"/>
      <c r="K9" s="163"/>
      <c r="L9" s="163"/>
      <c r="M9" s="163"/>
      <c r="N9" s="160">
        <v>3.0</v>
      </c>
      <c r="O9" s="161" t="str">
        <f t="shared" si="1"/>
        <v>Isaac  Ángeles Liriano</v>
      </c>
      <c r="P9" s="163"/>
      <c r="Q9" s="163"/>
      <c r="R9" s="163"/>
      <c r="S9" s="163"/>
      <c r="T9" s="163"/>
      <c r="U9" s="163"/>
      <c r="V9" s="163"/>
      <c r="W9" s="163"/>
      <c r="X9" s="163"/>
      <c r="Y9" s="163"/>
      <c r="Z9" s="404">
        <f t="shared" si="2"/>
        <v>32743589</v>
      </c>
      <c r="AA9" s="160">
        <v>3.0</v>
      </c>
      <c r="AB9" s="405" t="str">
        <f t="shared" si="3"/>
        <v>Isaac  Ángeles Liriano</v>
      </c>
      <c r="AC9" s="164"/>
      <c r="AD9" s="164"/>
      <c r="AE9" s="164"/>
      <c r="AF9" s="164"/>
      <c r="AG9" s="164"/>
      <c r="AH9" s="164"/>
      <c r="AI9" s="164"/>
      <c r="AJ9" s="164"/>
      <c r="AK9" s="164"/>
      <c r="AL9" s="164"/>
    </row>
    <row r="10" ht="30.0" customHeight="1">
      <c r="A10" s="160">
        <f>'3A 2025 - 2026 DATOS DEL ESTUDI'!N7</f>
        <v>32899338</v>
      </c>
      <c r="B10" s="160">
        <v>4.0</v>
      </c>
      <c r="C10" s="161" t="str">
        <f>'3A 2025 - 2026 DATOS DEL ESTUDI'!B7</f>
        <v>Melaniee  Aquino  Estrella</v>
      </c>
      <c r="D10" s="163"/>
      <c r="E10" s="163"/>
      <c r="F10" s="163"/>
      <c r="G10" s="163"/>
      <c r="H10" s="163"/>
      <c r="I10" s="163"/>
      <c r="J10" s="163"/>
      <c r="K10" s="163"/>
      <c r="L10" s="163"/>
      <c r="M10" s="163"/>
      <c r="N10" s="160">
        <v>4.0</v>
      </c>
      <c r="O10" s="161" t="str">
        <f t="shared" si="1"/>
        <v>Melaniee  Aquino  Estrella</v>
      </c>
      <c r="P10" s="163"/>
      <c r="Q10" s="163"/>
      <c r="R10" s="163"/>
      <c r="S10" s="163"/>
      <c r="T10" s="163"/>
      <c r="U10" s="163"/>
      <c r="V10" s="163"/>
      <c r="W10" s="163"/>
      <c r="X10" s="163"/>
      <c r="Y10" s="163"/>
      <c r="Z10" s="404">
        <f t="shared" si="2"/>
        <v>32899338</v>
      </c>
      <c r="AA10" s="160">
        <v>4.0</v>
      </c>
      <c r="AB10" s="405" t="str">
        <f t="shared" si="3"/>
        <v>Melaniee  Aquino  Estrella</v>
      </c>
      <c r="AC10" s="164"/>
      <c r="AD10" s="164"/>
      <c r="AE10" s="164"/>
      <c r="AF10" s="164"/>
      <c r="AG10" s="164"/>
      <c r="AH10" s="164"/>
      <c r="AI10" s="164"/>
      <c r="AJ10" s="164"/>
      <c r="AK10" s="164"/>
      <c r="AL10" s="164"/>
    </row>
    <row r="11" ht="30.0" customHeight="1">
      <c r="A11" s="160">
        <f>'3A 2025 - 2026 DATOS DEL ESTUDI'!N8</f>
        <v>33109621</v>
      </c>
      <c r="B11" s="160">
        <v>5.0</v>
      </c>
      <c r="C11" s="161" t="str">
        <f>'3A 2025 - 2026 DATOS DEL ESTUDI'!B8</f>
        <v>Jennifer  Asenjo  De Los Santos TRANSFERIDA 10/12/25</v>
      </c>
      <c r="D11" s="163"/>
      <c r="E11" s="163"/>
      <c r="F11" s="163"/>
      <c r="G11" s="163"/>
      <c r="H11" s="163"/>
      <c r="I11" s="163"/>
      <c r="J11" s="163"/>
      <c r="K11" s="163"/>
      <c r="L11" s="163"/>
      <c r="M11" s="163"/>
      <c r="N11" s="160">
        <v>5.0</v>
      </c>
      <c r="O11" s="161" t="str">
        <f t="shared" si="1"/>
        <v>Jennifer  Asenjo  De Los Santos TRANSFERIDA 10/12/25</v>
      </c>
      <c r="P11" s="163"/>
      <c r="Q11" s="163"/>
      <c r="R11" s="163"/>
      <c r="S11" s="163"/>
      <c r="T11" s="163"/>
      <c r="U11" s="163"/>
      <c r="V11" s="163"/>
      <c r="W11" s="163"/>
      <c r="X11" s="163"/>
      <c r="Y11" s="163"/>
      <c r="Z11" s="404">
        <f t="shared" si="2"/>
        <v>33109621</v>
      </c>
      <c r="AA11" s="160">
        <v>5.0</v>
      </c>
      <c r="AB11" s="405" t="str">
        <f t="shared" si="3"/>
        <v>Jennifer  Asenjo  De Los Santos TRANSFERIDA 10/12/25</v>
      </c>
      <c r="AC11" s="164"/>
      <c r="AD11" s="164"/>
      <c r="AE11" s="164"/>
      <c r="AF11" s="164"/>
      <c r="AG11" s="164"/>
      <c r="AH11" s="164"/>
      <c r="AI11" s="164"/>
      <c r="AJ11" s="164"/>
      <c r="AK11" s="164"/>
      <c r="AL11" s="164"/>
    </row>
    <row r="12" ht="30.0" customHeight="1">
      <c r="A12" s="160">
        <f>'3A 2025 - 2026 DATOS DEL ESTUDI'!N9</f>
        <v>32678295</v>
      </c>
      <c r="B12" s="160">
        <v>6.0</v>
      </c>
      <c r="C12" s="161" t="str">
        <f>'3A 2025 - 2026 DATOS DEL ESTUDI'!B9</f>
        <v>Leshlie Crismayri Bautista Quezada</v>
      </c>
      <c r="D12" s="162"/>
      <c r="E12" s="163"/>
      <c r="F12" s="163"/>
      <c r="G12" s="163"/>
      <c r="H12" s="163"/>
      <c r="I12" s="163"/>
      <c r="J12" s="163"/>
      <c r="K12" s="163"/>
      <c r="L12" s="163"/>
      <c r="M12" s="163"/>
      <c r="N12" s="160">
        <v>6.0</v>
      </c>
      <c r="O12" s="161" t="str">
        <f t="shared" si="1"/>
        <v>Leshlie Crismayri Bautista Quezada</v>
      </c>
      <c r="P12" s="163"/>
      <c r="Q12" s="163"/>
      <c r="R12" s="163"/>
      <c r="S12" s="163"/>
      <c r="T12" s="163"/>
      <c r="U12" s="163"/>
      <c r="V12" s="163"/>
      <c r="W12" s="163"/>
      <c r="X12" s="163"/>
      <c r="Y12" s="163"/>
      <c r="Z12" s="404">
        <f t="shared" si="2"/>
        <v>32678295</v>
      </c>
      <c r="AA12" s="160">
        <v>6.0</v>
      </c>
      <c r="AB12" s="405" t="str">
        <f t="shared" si="3"/>
        <v>Leshlie Crismayri Bautista Quezada</v>
      </c>
      <c r="AC12" s="162"/>
      <c r="AD12" s="164"/>
      <c r="AE12" s="164"/>
      <c r="AF12" s="164"/>
      <c r="AG12" s="164"/>
      <c r="AH12" s="164"/>
      <c r="AI12" s="164"/>
      <c r="AJ12" s="164"/>
      <c r="AK12" s="164"/>
      <c r="AL12" s="164"/>
    </row>
    <row r="13" ht="30.0" customHeight="1">
      <c r="A13" s="160">
        <f>'3A 2025 - 2026 DATOS DEL ESTUDI'!N10</f>
        <v>33224927</v>
      </c>
      <c r="B13" s="160">
        <v>7.0</v>
      </c>
      <c r="C13" s="161" t="str">
        <f>'3A 2025 - 2026 DATOS DEL ESTUDI'!B10</f>
        <v>Gilber  Bello Silva</v>
      </c>
      <c r="D13" s="162"/>
      <c r="E13" s="163"/>
      <c r="F13" s="163"/>
      <c r="G13" s="163"/>
      <c r="H13" s="163"/>
      <c r="I13" s="163"/>
      <c r="J13" s="163"/>
      <c r="K13" s="163"/>
      <c r="L13" s="163"/>
      <c r="M13" s="163"/>
      <c r="N13" s="160">
        <v>7.0</v>
      </c>
      <c r="O13" s="161" t="str">
        <f t="shared" si="1"/>
        <v>Gilber  Bello Silva</v>
      </c>
      <c r="P13" s="162"/>
      <c r="Q13" s="163"/>
      <c r="R13" s="163"/>
      <c r="S13" s="163"/>
      <c r="T13" s="163"/>
      <c r="U13" s="163"/>
      <c r="V13" s="163"/>
      <c r="W13" s="163"/>
      <c r="X13" s="163"/>
      <c r="Y13" s="163"/>
      <c r="Z13" s="404">
        <f t="shared" si="2"/>
        <v>33224927</v>
      </c>
      <c r="AA13" s="160">
        <v>7.0</v>
      </c>
      <c r="AB13" s="405" t="str">
        <f t="shared" si="3"/>
        <v>Gilber  Bello Silva</v>
      </c>
      <c r="AC13" s="162"/>
      <c r="AD13" s="164"/>
      <c r="AE13" s="164"/>
      <c r="AF13" s="164"/>
      <c r="AG13" s="164"/>
      <c r="AH13" s="164"/>
      <c r="AI13" s="164"/>
      <c r="AJ13" s="164"/>
      <c r="AK13" s="164"/>
      <c r="AL13" s="164"/>
    </row>
    <row r="14" ht="30.0" customHeight="1">
      <c r="A14" s="160">
        <f>'3A 2025 - 2026 DATOS DEL ESTUDI'!N11</f>
        <v>6783589</v>
      </c>
      <c r="B14" s="160">
        <v>8.0</v>
      </c>
      <c r="C14" s="161" t="str">
        <f>'3A 2025 - 2026 DATOS DEL ESTUDI'!B11</f>
        <v>Sherlyn Mariel Bernabel Lora</v>
      </c>
      <c r="D14" s="162"/>
      <c r="E14" s="163"/>
      <c r="F14" s="163"/>
      <c r="G14" s="163"/>
      <c r="H14" s="163"/>
      <c r="I14" s="163"/>
      <c r="J14" s="163"/>
      <c r="K14" s="163"/>
      <c r="L14" s="163"/>
      <c r="M14" s="163"/>
      <c r="N14" s="160">
        <v>8.0</v>
      </c>
      <c r="O14" s="161" t="str">
        <f t="shared" si="1"/>
        <v>Sherlyn Mariel Bernabel Lora</v>
      </c>
      <c r="P14" s="163"/>
      <c r="Q14" s="163"/>
      <c r="R14" s="163"/>
      <c r="S14" s="163"/>
      <c r="T14" s="163"/>
      <c r="U14" s="163"/>
      <c r="V14" s="163"/>
      <c r="W14" s="163"/>
      <c r="X14" s="163"/>
      <c r="Y14" s="163"/>
      <c r="Z14" s="404">
        <f t="shared" si="2"/>
        <v>6783589</v>
      </c>
      <c r="AA14" s="160">
        <v>8.0</v>
      </c>
      <c r="AB14" s="405" t="str">
        <f t="shared" si="3"/>
        <v>Sherlyn Mariel Bernabel Lora</v>
      </c>
      <c r="AC14" s="164"/>
      <c r="AD14" s="164"/>
      <c r="AE14" s="164"/>
      <c r="AF14" s="164"/>
      <c r="AG14" s="164"/>
      <c r="AH14" s="164"/>
      <c r="AI14" s="164"/>
      <c r="AJ14" s="164"/>
      <c r="AK14" s="164"/>
      <c r="AL14" s="164"/>
    </row>
    <row r="15" ht="30.0" customHeight="1">
      <c r="A15" s="160">
        <f>'3A 2025 - 2026 DATOS DEL ESTUDI'!N12</f>
        <v>7117826</v>
      </c>
      <c r="B15" s="160">
        <v>9.0</v>
      </c>
      <c r="C15" s="161" t="str">
        <f>'3A 2025 - 2026 DATOS DEL ESTUDI'!B12</f>
        <v>Erleen  Brito Castillo</v>
      </c>
      <c r="D15" s="163"/>
      <c r="E15" s="163"/>
      <c r="F15" s="163"/>
      <c r="G15" s="163"/>
      <c r="H15" s="163"/>
      <c r="I15" s="163"/>
      <c r="J15" s="163"/>
      <c r="K15" s="163"/>
      <c r="L15" s="163"/>
      <c r="M15" s="163"/>
      <c r="N15" s="160">
        <v>9.0</v>
      </c>
      <c r="O15" s="161" t="str">
        <f t="shared" si="1"/>
        <v>Erleen  Brito Castillo</v>
      </c>
      <c r="P15" s="163"/>
      <c r="Q15" s="163"/>
      <c r="R15" s="163"/>
      <c r="S15" s="163"/>
      <c r="T15" s="163"/>
      <c r="U15" s="163"/>
      <c r="V15" s="163"/>
      <c r="W15" s="163"/>
      <c r="X15" s="163"/>
      <c r="Y15" s="163"/>
      <c r="Z15" s="404">
        <f t="shared" si="2"/>
        <v>7117826</v>
      </c>
      <c r="AA15" s="160">
        <v>9.0</v>
      </c>
      <c r="AB15" s="405" t="str">
        <f t="shared" si="3"/>
        <v>Erleen  Brito Castillo</v>
      </c>
      <c r="AC15" s="164"/>
      <c r="AD15" s="164"/>
      <c r="AE15" s="164"/>
      <c r="AF15" s="164"/>
      <c r="AG15" s="164"/>
      <c r="AH15" s="164"/>
      <c r="AI15" s="164"/>
      <c r="AJ15" s="164"/>
      <c r="AK15" s="164"/>
      <c r="AL15" s="164"/>
    </row>
    <row r="16" ht="30.0" customHeight="1">
      <c r="A16" s="160">
        <f>'3A 2025 - 2026 DATOS DEL ESTUDI'!N13</f>
        <v>7042227</v>
      </c>
      <c r="B16" s="160">
        <v>10.0</v>
      </c>
      <c r="C16" s="161" t="str">
        <f>'3A 2025 - 2026 DATOS DEL ESTUDI'!B13</f>
        <v>Brianny  Caraballo Guzmán</v>
      </c>
      <c r="D16" s="163"/>
      <c r="E16" s="163"/>
      <c r="F16" s="163"/>
      <c r="G16" s="163"/>
      <c r="H16" s="163"/>
      <c r="I16" s="163"/>
      <c r="J16" s="163"/>
      <c r="K16" s="163"/>
      <c r="L16" s="163"/>
      <c r="M16" s="163"/>
      <c r="N16" s="160">
        <v>10.0</v>
      </c>
      <c r="O16" s="161" t="str">
        <f t="shared" si="1"/>
        <v>Brianny  Caraballo Guzmán</v>
      </c>
      <c r="P16" s="163"/>
      <c r="Q16" s="163"/>
      <c r="R16" s="163"/>
      <c r="S16" s="163"/>
      <c r="T16" s="163"/>
      <c r="U16" s="163"/>
      <c r="V16" s="163"/>
      <c r="W16" s="163"/>
      <c r="X16" s="163"/>
      <c r="Y16" s="163"/>
      <c r="Z16" s="404">
        <f t="shared" si="2"/>
        <v>7042227</v>
      </c>
      <c r="AA16" s="160">
        <v>10.0</v>
      </c>
      <c r="AB16" s="405" t="str">
        <f t="shared" si="3"/>
        <v>Brianny  Caraballo Guzmán</v>
      </c>
      <c r="AC16" s="164"/>
      <c r="AD16" s="164"/>
      <c r="AE16" s="164"/>
      <c r="AF16" s="164"/>
      <c r="AG16" s="164"/>
      <c r="AH16" s="164"/>
      <c r="AI16" s="164"/>
      <c r="AJ16" s="164"/>
      <c r="AK16" s="164"/>
      <c r="AL16" s="164"/>
    </row>
    <row r="17" ht="30.0" customHeight="1">
      <c r="A17" s="160">
        <f>'3A 2025 - 2026 DATOS DEL ESTUDI'!N14</f>
        <v>32626669</v>
      </c>
      <c r="B17" s="160">
        <v>11.0</v>
      </c>
      <c r="C17" s="161" t="str">
        <f>'3A 2025 - 2026 DATOS DEL ESTUDI'!B14</f>
        <v>Scarlet  Castillo</v>
      </c>
      <c r="D17" s="163"/>
      <c r="E17" s="163"/>
      <c r="F17" s="163"/>
      <c r="G17" s="163"/>
      <c r="H17" s="163"/>
      <c r="I17" s="163"/>
      <c r="J17" s="163"/>
      <c r="K17" s="163"/>
      <c r="L17" s="163"/>
      <c r="M17" s="163"/>
      <c r="N17" s="160">
        <v>11.0</v>
      </c>
      <c r="O17" s="161" t="str">
        <f t="shared" si="1"/>
        <v>Scarlet  Castillo</v>
      </c>
      <c r="P17" s="163"/>
      <c r="Q17" s="163"/>
      <c r="R17" s="163"/>
      <c r="S17" s="163"/>
      <c r="T17" s="163"/>
      <c r="U17" s="163"/>
      <c r="V17" s="163"/>
      <c r="W17" s="163"/>
      <c r="X17" s="163"/>
      <c r="Y17" s="163"/>
      <c r="Z17" s="404">
        <f t="shared" si="2"/>
        <v>32626669</v>
      </c>
      <c r="AA17" s="160">
        <v>11.0</v>
      </c>
      <c r="AB17" s="405" t="str">
        <f t="shared" si="3"/>
        <v>Scarlet  Castillo</v>
      </c>
      <c r="AC17" s="164"/>
      <c r="AD17" s="164"/>
      <c r="AE17" s="164"/>
      <c r="AF17" s="164"/>
      <c r="AG17" s="164"/>
      <c r="AH17" s="164"/>
      <c r="AI17" s="164"/>
      <c r="AJ17" s="164"/>
      <c r="AK17" s="164"/>
      <c r="AL17" s="164"/>
    </row>
    <row r="18" ht="30.0" customHeight="1">
      <c r="A18" s="160">
        <f>'3A 2025 - 2026 DATOS DEL ESTUDI'!N15</f>
        <v>33016326</v>
      </c>
      <c r="B18" s="160">
        <v>12.0</v>
      </c>
      <c r="C18" s="161" t="str">
        <f>'3A 2025 - 2026 DATOS DEL ESTUDI'!B15</f>
        <v>Yarselin  Cruz Peña</v>
      </c>
      <c r="D18" s="163"/>
      <c r="E18" s="163"/>
      <c r="F18" s="163"/>
      <c r="G18" s="163"/>
      <c r="H18" s="163"/>
      <c r="I18" s="163"/>
      <c r="J18" s="163"/>
      <c r="K18" s="163"/>
      <c r="L18" s="163"/>
      <c r="M18" s="163"/>
      <c r="N18" s="160">
        <v>12.0</v>
      </c>
      <c r="O18" s="161" t="str">
        <f t="shared" si="1"/>
        <v>Yarselin  Cruz Peña</v>
      </c>
      <c r="P18" s="163"/>
      <c r="Q18" s="163"/>
      <c r="R18" s="163"/>
      <c r="S18" s="163"/>
      <c r="T18" s="163"/>
      <c r="U18" s="163"/>
      <c r="V18" s="163"/>
      <c r="W18" s="163"/>
      <c r="X18" s="163"/>
      <c r="Y18" s="163"/>
      <c r="Z18" s="404">
        <f t="shared" si="2"/>
        <v>33016326</v>
      </c>
      <c r="AA18" s="160">
        <v>12.0</v>
      </c>
      <c r="AB18" s="405" t="str">
        <f t="shared" si="3"/>
        <v>Yarselin  Cruz Peña</v>
      </c>
      <c r="AC18" s="164"/>
      <c r="AD18" s="164"/>
      <c r="AE18" s="164"/>
      <c r="AF18" s="164"/>
      <c r="AG18" s="164"/>
      <c r="AH18" s="164"/>
      <c r="AI18" s="164"/>
      <c r="AJ18" s="164"/>
      <c r="AK18" s="164"/>
      <c r="AL18" s="164"/>
    </row>
    <row r="19" ht="30.0" customHeight="1">
      <c r="A19" s="160">
        <f>'3A 2025 - 2026 DATOS DEL ESTUDI'!N16</f>
        <v>32387390</v>
      </c>
      <c r="B19" s="160">
        <v>13.0</v>
      </c>
      <c r="C19" s="161" t="str">
        <f>'3A 2025 - 2026 DATOS DEL ESTUDI'!B16</f>
        <v>Fernando José Díaz Fernández</v>
      </c>
      <c r="D19" s="163"/>
      <c r="E19" s="163"/>
      <c r="F19" s="163"/>
      <c r="G19" s="163"/>
      <c r="H19" s="163"/>
      <c r="I19" s="163"/>
      <c r="J19" s="163"/>
      <c r="K19" s="163"/>
      <c r="L19" s="163"/>
      <c r="M19" s="163"/>
      <c r="N19" s="160">
        <v>13.0</v>
      </c>
      <c r="O19" s="161" t="str">
        <f t="shared" si="1"/>
        <v>Fernando José Díaz Fernández</v>
      </c>
      <c r="P19" s="163"/>
      <c r="Q19" s="163"/>
      <c r="R19" s="163"/>
      <c r="S19" s="163"/>
      <c r="T19" s="163"/>
      <c r="U19" s="163"/>
      <c r="V19" s="163"/>
      <c r="W19" s="163"/>
      <c r="X19" s="163"/>
      <c r="Y19" s="163"/>
      <c r="Z19" s="404">
        <f t="shared" si="2"/>
        <v>32387390</v>
      </c>
      <c r="AA19" s="160">
        <v>13.0</v>
      </c>
      <c r="AB19" s="405" t="str">
        <f t="shared" si="3"/>
        <v>Fernando José Díaz Fernández</v>
      </c>
      <c r="AC19" s="164"/>
      <c r="AD19" s="164"/>
      <c r="AE19" s="164"/>
      <c r="AF19" s="164"/>
      <c r="AG19" s="164"/>
      <c r="AH19" s="164"/>
      <c r="AI19" s="164"/>
      <c r="AJ19" s="164"/>
      <c r="AK19" s="164"/>
      <c r="AL19" s="164"/>
    </row>
    <row r="20" ht="30.0" customHeight="1">
      <c r="A20" s="160">
        <f>'3A 2025 - 2026 DATOS DEL ESTUDI'!N17</f>
        <v>27198412</v>
      </c>
      <c r="B20" s="160">
        <v>14.0</v>
      </c>
      <c r="C20" s="161" t="str">
        <f>'3A 2025 - 2026 DATOS DEL ESTUDI'!B17</f>
        <v>Scarlett  Espinal Estéves</v>
      </c>
      <c r="D20" s="163"/>
      <c r="E20" s="163"/>
      <c r="F20" s="163"/>
      <c r="G20" s="163"/>
      <c r="H20" s="163"/>
      <c r="I20" s="163"/>
      <c r="J20" s="163"/>
      <c r="K20" s="163"/>
      <c r="L20" s="163"/>
      <c r="M20" s="163"/>
      <c r="N20" s="160">
        <v>14.0</v>
      </c>
      <c r="O20" s="161" t="str">
        <f t="shared" si="1"/>
        <v>Scarlett  Espinal Estéves</v>
      </c>
      <c r="P20" s="163"/>
      <c r="Q20" s="163"/>
      <c r="R20" s="163"/>
      <c r="S20" s="163"/>
      <c r="T20" s="163"/>
      <c r="U20" s="163"/>
      <c r="V20" s="163"/>
      <c r="W20" s="163"/>
      <c r="X20" s="163"/>
      <c r="Y20" s="163"/>
      <c r="Z20" s="404">
        <f t="shared" si="2"/>
        <v>27198412</v>
      </c>
      <c r="AA20" s="160">
        <v>14.0</v>
      </c>
      <c r="AB20" s="405" t="str">
        <f t="shared" si="3"/>
        <v>Scarlett  Espinal Estéves</v>
      </c>
      <c r="AC20" s="164"/>
      <c r="AD20" s="164"/>
      <c r="AE20" s="164"/>
      <c r="AF20" s="164"/>
      <c r="AG20" s="164"/>
      <c r="AH20" s="164"/>
      <c r="AI20" s="164"/>
      <c r="AJ20" s="164"/>
      <c r="AK20" s="164"/>
      <c r="AL20" s="164"/>
    </row>
    <row r="21" ht="30.0" customHeight="1">
      <c r="A21" s="160">
        <f>'3A 2025 - 2026 DATOS DEL ESTUDI'!N18</f>
        <v>33382609</v>
      </c>
      <c r="B21" s="160">
        <v>15.0</v>
      </c>
      <c r="C21" s="161" t="str">
        <f>'3A 2025 - 2026 DATOS DEL ESTUDI'!B18</f>
        <v>José Manuel Estrella</v>
      </c>
      <c r="D21" s="163"/>
      <c r="E21" s="163"/>
      <c r="F21" s="163"/>
      <c r="G21" s="163"/>
      <c r="H21" s="163"/>
      <c r="I21" s="163"/>
      <c r="J21" s="163"/>
      <c r="K21" s="163"/>
      <c r="L21" s="163"/>
      <c r="M21" s="163"/>
      <c r="N21" s="160">
        <v>15.0</v>
      </c>
      <c r="O21" s="161" t="str">
        <f t="shared" si="1"/>
        <v>José Manuel Estrella</v>
      </c>
      <c r="P21" s="163"/>
      <c r="Q21" s="163"/>
      <c r="R21" s="163"/>
      <c r="S21" s="163"/>
      <c r="T21" s="163"/>
      <c r="U21" s="163"/>
      <c r="V21" s="163"/>
      <c r="W21" s="163"/>
      <c r="X21" s="163"/>
      <c r="Y21" s="163"/>
      <c r="Z21" s="404">
        <f t="shared" si="2"/>
        <v>33382609</v>
      </c>
      <c r="AA21" s="160">
        <v>15.0</v>
      </c>
      <c r="AB21" s="405" t="str">
        <f t="shared" si="3"/>
        <v>José Manuel Estrella</v>
      </c>
      <c r="AC21" s="164"/>
      <c r="AD21" s="164"/>
      <c r="AE21" s="164"/>
      <c r="AF21" s="164"/>
      <c r="AG21" s="164"/>
      <c r="AH21" s="164"/>
      <c r="AI21" s="164"/>
      <c r="AJ21" s="164"/>
      <c r="AK21" s="164"/>
      <c r="AL21" s="164"/>
    </row>
    <row r="22" ht="30.0" customHeight="1">
      <c r="A22" s="160">
        <f>'3A 2025 - 2026 DATOS DEL ESTUDI'!N19</f>
        <v>32745811</v>
      </c>
      <c r="B22" s="160">
        <v>16.0</v>
      </c>
      <c r="C22" s="161" t="str">
        <f>'3A 2025 - 2026 DATOS DEL ESTUDI'!B19</f>
        <v>Misael Starberk Ferreras Pérez</v>
      </c>
      <c r="D22" s="163"/>
      <c r="E22" s="163"/>
      <c r="F22" s="163"/>
      <c r="G22" s="163"/>
      <c r="H22" s="163"/>
      <c r="I22" s="163"/>
      <c r="J22" s="163"/>
      <c r="K22" s="163"/>
      <c r="L22" s="163"/>
      <c r="M22" s="163"/>
      <c r="N22" s="160">
        <v>16.0</v>
      </c>
      <c r="O22" s="161" t="str">
        <f t="shared" si="1"/>
        <v>Misael Starberk Ferreras Pérez</v>
      </c>
      <c r="P22" s="163"/>
      <c r="Q22" s="163"/>
      <c r="R22" s="163"/>
      <c r="S22" s="163"/>
      <c r="T22" s="163"/>
      <c r="U22" s="163"/>
      <c r="V22" s="163"/>
      <c r="W22" s="163"/>
      <c r="X22" s="163"/>
      <c r="Y22" s="163"/>
      <c r="Z22" s="404">
        <f t="shared" si="2"/>
        <v>32745811</v>
      </c>
      <c r="AA22" s="160">
        <v>16.0</v>
      </c>
      <c r="AB22" s="405" t="str">
        <f t="shared" si="3"/>
        <v>Misael Starberk Ferreras Pérez</v>
      </c>
      <c r="AC22" s="164"/>
      <c r="AD22" s="164"/>
      <c r="AE22" s="164"/>
      <c r="AF22" s="164"/>
      <c r="AG22" s="164"/>
      <c r="AH22" s="164"/>
      <c r="AI22" s="164"/>
      <c r="AJ22" s="164"/>
      <c r="AK22" s="164"/>
      <c r="AL22" s="164"/>
    </row>
    <row r="23" ht="30.0" customHeight="1">
      <c r="A23" s="160">
        <f>'3A 2025 - 2026 DATOS DEL ESTUDI'!N20</f>
        <v>6739413</v>
      </c>
      <c r="B23" s="160">
        <v>17.0</v>
      </c>
      <c r="C23" s="161" t="str">
        <f>'3A 2025 - 2026 DATOS DEL ESTUDI'!B20</f>
        <v>Ruth Esther Fernández Rodríguez</v>
      </c>
      <c r="D23" s="163"/>
      <c r="E23" s="163"/>
      <c r="F23" s="163"/>
      <c r="G23" s="163"/>
      <c r="H23" s="163"/>
      <c r="I23" s="163"/>
      <c r="J23" s="163"/>
      <c r="K23" s="163"/>
      <c r="L23" s="163"/>
      <c r="M23" s="163"/>
      <c r="N23" s="160">
        <v>17.0</v>
      </c>
      <c r="O23" s="161" t="str">
        <f t="shared" si="1"/>
        <v>Ruth Esther Fernández Rodríguez</v>
      </c>
      <c r="P23" s="163"/>
      <c r="Q23" s="163"/>
      <c r="R23" s="163"/>
      <c r="S23" s="163"/>
      <c r="T23" s="163"/>
      <c r="U23" s="163"/>
      <c r="V23" s="163"/>
      <c r="W23" s="163"/>
      <c r="X23" s="163"/>
      <c r="Y23" s="163"/>
      <c r="Z23" s="404">
        <f t="shared" si="2"/>
        <v>6739413</v>
      </c>
      <c r="AA23" s="160">
        <v>17.0</v>
      </c>
      <c r="AB23" s="405" t="str">
        <f t="shared" si="3"/>
        <v>Ruth Esther Fernández Rodríguez</v>
      </c>
      <c r="AC23" s="164"/>
      <c r="AD23" s="164"/>
      <c r="AE23" s="164"/>
      <c r="AF23" s="164"/>
      <c r="AG23" s="164"/>
      <c r="AH23" s="164"/>
      <c r="AI23" s="164"/>
      <c r="AJ23" s="164"/>
      <c r="AK23" s="164"/>
      <c r="AL23" s="164"/>
    </row>
    <row r="24" ht="30.0" customHeight="1">
      <c r="A24" s="160">
        <f>'3A 2025 - 2026 DATOS DEL ESTUDI'!N21</f>
        <v>32812732</v>
      </c>
      <c r="B24" s="160">
        <v>18.0</v>
      </c>
      <c r="C24" s="161" t="str">
        <f>'3A 2025 - 2026 DATOS DEL ESTUDI'!B21</f>
        <v>Discairy  Filpo Estrella</v>
      </c>
      <c r="D24" s="163"/>
      <c r="E24" s="163"/>
      <c r="F24" s="163"/>
      <c r="G24" s="163"/>
      <c r="H24" s="163"/>
      <c r="I24" s="163"/>
      <c r="J24" s="163"/>
      <c r="K24" s="163"/>
      <c r="L24" s="163"/>
      <c r="M24" s="163"/>
      <c r="N24" s="160">
        <v>18.0</v>
      </c>
      <c r="O24" s="161" t="str">
        <f t="shared" si="1"/>
        <v>Discairy  Filpo Estrella</v>
      </c>
      <c r="P24" s="163"/>
      <c r="Q24" s="163"/>
      <c r="R24" s="163"/>
      <c r="S24" s="163"/>
      <c r="T24" s="163"/>
      <c r="U24" s="163"/>
      <c r="V24" s="163"/>
      <c r="W24" s="163"/>
      <c r="X24" s="163"/>
      <c r="Y24" s="163"/>
      <c r="Z24" s="404">
        <f t="shared" si="2"/>
        <v>32812732</v>
      </c>
      <c r="AA24" s="160">
        <v>18.0</v>
      </c>
      <c r="AB24" s="405" t="str">
        <f t="shared" si="3"/>
        <v>Discairy  Filpo Estrella</v>
      </c>
      <c r="AC24" s="164"/>
      <c r="AD24" s="164"/>
      <c r="AE24" s="164"/>
      <c r="AF24" s="164"/>
      <c r="AG24" s="164"/>
      <c r="AH24" s="164"/>
      <c r="AI24" s="164"/>
      <c r="AJ24" s="164"/>
      <c r="AK24" s="164"/>
      <c r="AL24" s="164"/>
    </row>
    <row r="25" ht="30.0" customHeight="1">
      <c r="A25" s="160">
        <f>'3A 2025 - 2026 DATOS DEL ESTUDI'!N22</f>
        <v>32529336</v>
      </c>
      <c r="B25" s="160">
        <v>19.0</v>
      </c>
      <c r="C25" s="161" t="str">
        <f>'3A 2025 - 2026 DATOS DEL ESTUDI'!B22</f>
        <v>Alexis Enmanuel Gil  Sánchez</v>
      </c>
      <c r="D25" s="163"/>
      <c r="E25" s="163"/>
      <c r="F25" s="163"/>
      <c r="G25" s="163"/>
      <c r="H25" s="163"/>
      <c r="I25" s="163"/>
      <c r="J25" s="163"/>
      <c r="K25" s="163"/>
      <c r="L25" s="163"/>
      <c r="M25" s="163"/>
      <c r="N25" s="160">
        <v>19.0</v>
      </c>
      <c r="O25" s="161" t="str">
        <f t="shared" si="1"/>
        <v>Alexis Enmanuel Gil  Sánchez</v>
      </c>
      <c r="P25" s="163"/>
      <c r="Q25" s="163"/>
      <c r="R25" s="163"/>
      <c r="S25" s="163"/>
      <c r="T25" s="163"/>
      <c r="U25" s="163"/>
      <c r="V25" s="163"/>
      <c r="W25" s="163"/>
      <c r="X25" s="163"/>
      <c r="Y25" s="163"/>
      <c r="Z25" s="404">
        <f t="shared" si="2"/>
        <v>32529336</v>
      </c>
      <c r="AA25" s="160">
        <v>19.0</v>
      </c>
      <c r="AB25" s="405" t="str">
        <f t="shared" si="3"/>
        <v>Alexis Enmanuel Gil  Sánchez</v>
      </c>
      <c r="AC25" s="164"/>
      <c r="AD25" s="164"/>
      <c r="AE25" s="164"/>
      <c r="AF25" s="164"/>
      <c r="AG25" s="164"/>
      <c r="AH25" s="164"/>
      <c r="AI25" s="164"/>
      <c r="AJ25" s="164"/>
      <c r="AK25" s="164"/>
      <c r="AL25" s="164"/>
    </row>
    <row r="26" ht="30.0" customHeight="1">
      <c r="A26" s="160">
        <f>'3A 2025 - 2026 DATOS DEL ESTUDI'!N23</f>
        <v>22047916</v>
      </c>
      <c r="B26" s="160">
        <v>20.0</v>
      </c>
      <c r="C26" s="161" t="str">
        <f>'3A 2025 - 2026 DATOS DEL ESTUDI'!B23</f>
        <v>Ayendy Jesús Guzmán</v>
      </c>
      <c r="D26" s="163"/>
      <c r="E26" s="163"/>
      <c r="F26" s="163"/>
      <c r="G26" s="163"/>
      <c r="H26" s="163"/>
      <c r="I26" s="163"/>
      <c r="J26" s="163"/>
      <c r="K26" s="163"/>
      <c r="L26" s="163"/>
      <c r="M26" s="163"/>
      <c r="N26" s="160">
        <v>20.0</v>
      </c>
      <c r="O26" s="161" t="str">
        <f t="shared" si="1"/>
        <v>Ayendy Jesús Guzmán</v>
      </c>
      <c r="P26" s="163"/>
      <c r="Q26" s="163"/>
      <c r="R26" s="163"/>
      <c r="S26" s="163"/>
      <c r="T26" s="163"/>
      <c r="U26" s="163"/>
      <c r="V26" s="163"/>
      <c r="W26" s="163"/>
      <c r="X26" s="163"/>
      <c r="Y26" s="163"/>
      <c r="Z26" s="404">
        <f t="shared" si="2"/>
        <v>22047916</v>
      </c>
      <c r="AA26" s="160">
        <v>20.0</v>
      </c>
      <c r="AB26" s="405" t="str">
        <f t="shared" si="3"/>
        <v>Ayendy Jesús Guzmán</v>
      </c>
      <c r="AC26" s="164"/>
      <c r="AD26" s="164"/>
      <c r="AE26" s="164"/>
      <c r="AF26" s="164"/>
      <c r="AG26" s="164"/>
      <c r="AH26" s="164"/>
      <c r="AI26" s="164"/>
      <c r="AJ26" s="164"/>
      <c r="AK26" s="164"/>
      <c r="AL26" s="164"/>
    </row>
    <row r="27" ht="30.0" customHeight="1">
      <c r="A27" s="160">
        <f>'3A 2025 - 2026 DATOS DEL ESTUDI'!N24</f>
        <v>32387479</v>
      </c>
      <c r="B27" s="160">
        <v>21.0</v>
      </c>
      <c r="C27" s="161" t="str">
        <f>'3A 2025 - 2026 DATOS DEL ESTUDI'!B24</f>
        <v>Yassir  Hernández Disla</v>
      </c>
      <c r="D27" s="162"/>
      <c r="E27" s="163"/>
      <c r="F27" s="163"/>
      <c r="G27" s="163"/>
      <c r="H27" s="163"/>
      <c r="I27" s="163"/>
      <c r="J27" s="163"/>
      <c r="K27" s="163"/>
      <c r="L27" s="163"/>
      <c r="M27" s="163"/>
      <c r="N27" s="160">
        <v>21.0</v>
      </c>
      <c r="O27" s="161" t="str">
        <f t="shared" si="1"/>
        <v>Yassir  Hernández Disla</v>
      </c>
      <c r="P27" s="163"/>
      <c r="Q27" s="163"/>
      <c r="R27" s="163"/>
      <c r="S27" s="163"/>
      <c r="T27" s="163"/>
      <c r="U27" s="163"/>
      <c r="V27" s="163"/>
      <c r="W27" s="163"/>
      <c r="X27" s="163"/>
      <c r="Y27" s="163"/>
      <c r="Z27" s="404">
        <f t="shared" si="2"/>
        <v>32387479</v>
      </c>
      <c r="AA27" s="160">
        <v>21.0</v>
      </c>
      <c r="AB27" s="405" t="str">
        <f t="shared" si="3"/>
        <v>Yassir  Hernández Disla</v>
      </c>
      <c r="AC27" s="162"/>
      <c r="AD27" s="164"/>
      <c r="AE27" s="164"/>
      <c r="AF27" s="164"/>
      <c r="AG27" s="164"/>
      <c r="AH27" s="164"/>
      <c r="AI27" s="164"/>
      <c r="AJ27" s="164"/>
      <c r="AK27" s="164"/>
      <c r="AL27" s="164"/>
    </row>
    <row r="28" ht="30.0" customHeight="1">
      <c r="A28" s="160">
        <f>'3A 2025 - 2026 DATOS DEL ESTUDI'!N25</f>
        <v>6635033</v>
      </c>
      <c r="B28" s="160">
        <v>22.0</v>
      </c>
      <c r="C28" s="161" t="str">
        <f>'3A 2025 - 2026 DATOS DEL ESTUDI'!B25</f>
        <v>Yadiel  Jiménez Betances</v>
      </c>
      <c r="D28" s="163"/>
      <c r="E28" s="163"/>
      <c r="F28" s="163"/>
      <c r="G28" s="163"/>
      <c r="H28" s="163"/>
      <c r="I28" s="163"/>
      <c r="J28" s="163"/>
      <c r="K28" s="163"/>
      <c r="L28" s="163"/>
      <c r="M28" s="163"/>
      <c r="N28" s="160">
        <v>22.0</v>
      </c>
      <c r="O28" s="161" t="str">
        <f t="shared" si="1"/>
        <v>Yadiel  Jiménez Betances</v>
      </c>
      <c r="P28" s="163"/>
      <c r="Q28" s="163"/>
      <c r="R28" s="163"/>
      <c r="S28" s="163"/>
      <c r="T28" s="163"/>
      <c r="U28" s="163"/>
      <c r="V28" s="163"/>
      <c r="W28" s="163"/>
      <c r="X28" s="163"/>
      <c r="Y28" s="163"/>
      <c r="Z28" s="404">
        <f t="shared" si="2"/>
        <v>6635033</v>
      </c>
      <c r="AA28" s="160">
        <v>22.0</v>
      </c>
      <c r="AB28" s="405" t="str">
        <f t="shared" si="3"/>
        <v>Yadiel  Jiménez Betances</v>
      </c>
      <c r="AC28" s="164"/>
      <c r="AD28" s="164"/>
      <c r="AE28" s="164"/>
      <c r="AF28" s="164"/>
      <c r="AG28" s="164"/>
      <c r="AH28" s="164"/>
      <c r="AI28" s="164"/>
      <c r="AJ28" s="164"/>
      <c r="AK28" s="164"/>
      <c r="AL28" s="164"/>
    </row>
    <row r="29" ht="30.0" customHeight="1">
      <c r="A29" s="160">
        <f>'3A 2025 - 2026 DATOS DEL ESTUDI'!N26</f>
        <v>32857385</v>
      </c>
      <c r="B29" s="160">
        <v>23.0</v>
      </c>
      <c r="C29" s="161" t="str">
        <f>'3A 2025 - 2026 DATOS DEL ESTUDI'!B26</f>
        <v>Yamel  Mella Aquino</v>
      </c>
      <c r="D29" s="163"/>
      <c r="E29" s="163"/>
      <c r="F29" s="163"/>
      <c r="G29" s="163"/>
      <c r="H29" s="163"/>
      <c r="I29" s="163"/>
      <c r="J29" s="163"/>
      <c r="K29" s="163"/>
      <c r="L29" s="163"/>
      <c r="M29" s="163"/>
      <c r="N29" s="160">
        <v>23.0</v>
      </c>
      <c r="O29" s="161" t="str">
        <f t="shared" si="1"/>
        <v>Yamel  Mella Aquino</v>
      </c>
      <c r="P29" s="163"/>
      <c r="Q29" s="163"/>
      <c r="R29" s="163"/>
      <c r="S29" s="163"/>
      <c r="T29" s="163"/>
      <c r="U29" s="163"/>
      <c r="V29" s="163"/>
      <c r="W29" s="163"/>
      <c r="X29" s="163"/>
      <c r="Y29" s="163"/>
      <c r="Z29" s="404">
        <f t="shared" si="2"/>
        <v>32857385</v>
      </c>
      <c r="AA29" s="160">
        <v>23.0</v>
      </c>
      <c r="AB29" s="405" t="str">
        <f t="shared" si="3"/>
        <v>Yamel  Mella Aquino</v>
      </c>
      <c r="AC29" s="164"/>
      <c r="AD29" s="164"/>
      <c r="AE29" s="164"/>
      <c r="AF29" s="164"/>
      <c r="AG29" s="164"/>
      <c r="AH29" s="164"/>
      <c r="AI29" s="164"/>
      <c r="AJ29" s="164"/>
      <c r="AK29" s="164"/>
      <c r="AL29" s="164"/>
    </row>
    <row r="30" ht="30.0" customHeight="1">
      <c r="A30" s="160">
        <f>'3A 2025 - 2026 DATOS DEL ESTUDI'!N27</f>
        <v>6396255</v>
      </c>
      <c r="B30" s="160">
        <v>24.0</v>
      </c>
      <c r="C30" s="161" t="str">
        <f>'3A 2025 - 2026 DATOS DEL ESTUDI'!B27</f>
        <v>Sariely Del Carmen Mena Chávez</v>
      </c>
      <c r="D30" s="163"/>
      <c r="E30" s="163"/>
      <c r="F30" s="163"/>
      <c r="G30" s="163"/>
      <c r="H30" s="163"/>
      <c r="I30" s="163"/>
      <c r="J30" s="163"/>
      <c r="K30" s="163"/>
      <c r="L30" s="163"/>
      <c r="M30" s="163"/>
      <c r="N30" s="160">
        <v>24.0</v>
      </c>
      <c r="O30" s="161" t="str">
        <f t="shared" si="1"/>
        <v>Sariely Del Carmen Mena Chávez</v>
      </c>
      <c r="P30" s="163"/>
      <c r="Q30" s="163"/>
      <c r="R30" s="163"/>
      <c r="S30" s="163"/>
      <c r="T30" s="163"/>
      <c r="U30" s="163"/>
      <c r="V30" s="163"/>
      <c r="W30" s="163"/>
      <c r="X30" s="163"/>
      <c r="Y30" s="163"/>
      <c r="Z30" s="404">
        <f t="shared" si="2"/>
        <v>6396255</v>
      </c>
      <c r="AA30" s="160">
        <v>24.0</v>
      </c>
      <c r="AB30" s="405" t="str">
        <f t="shared" si="3"/>
        <v>Sariely Del Carmen Mena Chávez</v>
      </c>
      <c r="AC30" s="164"/>
      <c r="AD30" s="164"/>
      <c r="AE30" s="164"/>
      <c r="AF30" s="164"/>
      <c r="AG30" s="164"/>
      <c r="AH30" s="164"/>
      <c r="AI30" s="164"/>
      <c r="AJ30" s="164"/>
      <c r="AK30" s="164"/>
      <c r="AL30" s="164"/>
    </row>
    <row r="31" ht="30.0" customHeight="1">
      <c r="A31" s="160">
        <f>'3A 2025 - 2026 DATOS DEL ESTUDI'!N28</f>
        <v>33560794</v>
      </c>
      <c r="B31" s="160">
        <v>25.0</v>
      </c>
      <c r="C31" s="161" t="str">
        <f>'3A 2025 - 2026 DATOS DEL ESTUDI'!B28</f>
        <v>David Carmelo Navas Fernández</v>
      </c>
      <c r="D31" s="163"/>
      <c r="E31" s="163"/>
      <c r="F31" s="163"/>
      <c r="G31" s="163"/>
      <c r="H31" s="163"/>
      <c r="I31" s="163"/>
      <c r="J31" s="163"/>
      <c r="K31" s="163"/>
      <c r="L31" s="163"/>
      <c r="M31" s="163"/>
      <c r="N31" s="160">
        <v>25.0</v>
      </c>
      <c r="O31" s="161" t="str">
        <f t="shared" si="1"/>
        <v>David Carmelo Navas Fernández</v>
      </c>
      <c r="P31" s="163"/>
      <c r="Q31" s="163"/>
      <c r="R31" s="163"/>
      <c r="S31" s="163"/>
      <c r="T31" s="163"/>
      <c r="U31" s="163"/>
      <c r="V31" s="163"/>
      <c r="W31" s="163"/>
      <c r="X31" s="163"/>
      <c r="Y31" s="163"/>
      <c r="Z31" s="404">
        <f t="shared" si="2"/>
        <v>33560794</v>
      </c>
      <c r="AA31" s="160">
        <v>25.0</v>
      </c>
      <c r="AB31" s="405" t="str">
        <f t="shared" si="3"/>
        <v>David Carmelo Navas Fernández</v>
      </c>
      <c r="AC31" s="164"/>
      <c r="AD31" s="164"/>
      <c r="AE31" s="164"/>
      <c r="AF31" s="164"/>
      <c r="AG31" s="164"/>
      <c r="AH31" s="164"/>
      <c r="AI31" s="164"/>
      <c r="AJ31" s="164"/>
      <c r="AK31" s="164"/>
      <c r="AL31" s="164"/>
    </row>
    <row r="32" ht="30.0" customHeight="1">
      <c r="A32" s="160">
        <f>'3A 2025 - 2026 DATOS DEL ESTUDI'!N29</f>
        <v>32720987</v>
      </c>
      <c r="B32" s="160">
        <v>26.0</v>
      </c>
      <c r="C32" s="161" t="str">
        <f>'3A 2025 - 2026 DATOS DEL ESTUDI'!B29</f>
        <v>Andriw Jelier Ortiz Rodríguez</v>
      </c>
      <c r="D32" s="163"/>
      <c r="E32" s="163"/>
      <c r="F32" s="163"/>
      <c r="G32" s="163"/>
      <c r="H32" s="163"/>
      <c r="I32" s="163"/>
      <c r="J32" s="163"/>
      <c r="K32" s="163"/>
      <c r="L32" s="163"/>
      <c r="M32" s="163"/>
      <c r="N32" s="160">
        <v>26.0</v>
      </c>
      <c r="O32" s="161" t="str">
        <f t="shared" si="1"/>
        <v>Andriw Jelier Ortiz Rodríguez</v>
      </c>
      <c r="P32" s="163"/>
      <c r="Q32" s="163"/>
      <c r="R32" s="163"/>
      <c r="S32" s="163"/>
      <c r="T32" s="163"/>
      <c r="U32" s="163"/>
      <c r="V32" s="163"/>
      <c r="W32" s="163"/>
      <c r="X32" s="163"/>
      <c r="Y32" s="163"/>
      <c r="Z32" s="404">
        <f t="shared" si="2"/>
        <v>32720987</v>
      </c>
      <c r="AA32" s="160">
        <v>26.0</v>
      </c>
      <c r="AB32" s="405" t="str">
        <f t="shared" si="3"/>
        <v>Andriw Jelier Ortiz Rodríguez</v>
      </c>
      <c r="AC32" s="164"/>
      <c r="AD32" s="164"/>
      <c r="AE32" s="164"/>
      <c r="AF32" s="164"/>
      <c r="AG32" s="164"/>
      <c r="AH32" s="164"/>
      <c r="AI32" s="164"/>
      <c r="AJ32" s="164"/>
      <c r="AK32" s="164"/>
      <c r="AL32" s="164"/>
    </row>
    <row r="33" ht="30.0" customHeight="1">
      <c r="A33" s="160">
        <f>'3A 2025 - 2026 DATOS DEL ESTUDI'!N30</f>
        <v>32899290</v>
      </c>
      <c r="B33" s="160">
        <v>27.0</v>
      </c>
      <c r="C33" s="161" t="str">
        <f>'3A 2025 - 2026 DATOS DEL ESTUDI'!B30</f>
        <v>Dashley Nicole Peña García</v>
      </c>
      <c r="D33" s="162"/>
      <c r="E33" s="163"/>
      <c r="F33" s="163"/>
      <c r="G33" s="163"/>
      <c r="H33" s="163"/>
      <c r="I33" s="163"/>
      <c r="J33" s="163"/>
      <c r="K33" s="163"/>
      <c r="L33" s="163"/>
      <c r="M33" s="163"/>
      <c r="N33" s="160">
        <v>27.0</v>
      </c>
      <c r="O33" s="161" t="str">
        <f t="shared" si="1"/>
        <v>Dashley Nicole Peña García</v>
      </c>
      <c r="P33" s="163"/>
      <c r="Q33" s="163"/>
      <c r="R33" s="163"/>
      <c r="S33" s="163"/>
      <c r="T33" s="163"/>
      <c r="U33" s="163"/>
      <c r="V33" s="163"/>
      <c r="W33" s="163"/>
      <c r="X33" s="163"/>
      <c r="Y33" s="163"/>
      <c r="Z33" s="404">
        <f t="shared" si="2"/>
        <v>32899290</v>
      </c>
      <c r="AA33" s="160">
        <v>27.0</v>
      </c>
      <c r="AB33" s="405" t="str">
        <f t="shared" si="3"/>
        <v>Dashley Nicole Peña García</v>
      </c>
      <c r="AC33" s="162"/>
      <c r="AD33" s="164"/>
      <c r="AE33" s="164"/>
      <c r="AF33" s="164"/>
      <c r="AG33" s="164"/>
      <c r="AH33" s="164"/>
      <c r="AI33" s="164"/>
      <c r="AJ33" s="164"/>
      <c r="AK33" s="164"/>
      <c r="AL33" s="164"/>
    </row>
    <row r="34" ht="30.0" customHeight="1">
      <c r="A34" s="160">
        <f>'3A 2025 - 2026 DATOS DEL ESTUDI'!N31</f>
        <v>32607334</v>
      </c>
      <c r="B34" s="160">
        <v>28.0</v>
      </c>
      <c r="C34" s="161" t="str">
        <f>'3A 2025 - 2026 DATOS DEL ESTUDI'!B31</f>
        <v>Yesly  Peña Muñoz</v>
      </c>
      <c r="D34" s="162"/>
      <c r="E34" s="163"/>
      <c r="F34" s="163"/>
      <c r="G34" s="163"/>
      <c r="H34" s="163"/>
      <c r="I34" s="163"/>
      <c r="J34" s="163"/>
      <c r="K34" s="163"/>
      <c r="L34" s="163"/>
      <c r="M34" s="163"/>
      <c r="N34" s="160">
        <v>28.0</v>
      </c>
      <c r="O34" s="161" t="str">
        <f t="shared" si="1"/>
        <v>Yesly  Peña Muñoz</v>
      </c>
      <c r="P34" s="162"/>
      <c r="Q34" s="163"/>
      <c r="R34" s="163"/>
      <c r="S34" s="163"/>
      <c r="T34" s="163"/>
      <c r="U34" s="163"/>
      <c r="V34" s="163"/>
      <c r="W34" s="163"/>
      <c r="X34" s="163"/>
      <c r="Y34" s="163"/>
      <c r="Z34" s="404">
        <f t="shared" si="2"/>
        <v>32607334</v>
      </c>
      <c r="AA34" s="160">
        <v>28.0</v>
      </c>
      <c r="AB34" s="405" t="str">
        <f t="shared" si="3"/>
        <v>Yesly  Peña Muñoz</v>
      </c>
      <c r="AC34" s="162"/>
      <c r="AD34" s="164"/>
      <c r="AE34" s="164"/>
      <c r="AF34" s="164"/>
      <c r="AG34" s="164"/>
      <c r="AH34" s="164"/>
      <c r="AI34" s="164"/>
      <c r="AJ34" s="164"/>
      <c r="AK34" s="164"/>
      <c r="AL34" s="164"/>
    </row>
    <row r="35" ht="30.0" customHeight="1">
      <c r="A35" s="160">
        <f>'3A 2025 - 2026 DATOS DEL ESTUDI'!N32</f>
        <v>32687351</v>
      </c>
      <c r="B35" s="160">
        <v>29.0</v>
      </c>
      <c r="C35" s="161" t="str">
        <f>'3A 2025 - 2026 DATOS DEL ESTUDI'!B32</f>
        <v>Wilbert  Peña Paulino</v>
      </c>
      <c r="D35" s="162"/>
      <c r="E35" s="163"/>
      <c r="F35" s="163"/>
      <c r="G35" s="163"/>
      <c r="H35" s="163"/>
      <c r="I35" s="163"/>
      <c r="J35" s="163"/>
      <c r="K35" s="163"/>
      <c r="L35" s="163"/>
      <c r="M35" s="163"/>
      <c r="N35" s="160">
        <v>29.0</v>
      </c>
      <c r="O35" s="161" t="str">
        <f t="shared" si="1"/>
        <v>Wilbert  Peña Paulino</v>
      </c>
      <c r="P35" s="163"/>
      <c r="Q35" s="163"/>
      <c r="R35" s="163"/>
      <c r="S35" s="163"/>
      <c r="T35" s="163"/>
      <c r="U35" s="163"/>
      <c r="V35" s="163"/>
      <c r="W35" s="163"/>
      <c r="X35" s="163"/>
      <c r="Y35" s="163"/>
      <c r="Z35" s="404">
        <f t="shared" si="2"/>
        <v>32687351</v>
      </c>
      <c r="AA35" s="160">
        <v>29.0</v>
      </c>
      <c r="AB35" s="405" t="str">
        <f t="shared" si="3"/>
        <v>Wilbert  Peña Paulino</v>
      </c>
      <c r="AC35" s="164"/>
      <c r="AD35" s="164"/>
      <c r="AE35" s="164"/>
      <c r="AF35" s="164"/>
      <c r="AG35" s="164"/>
      <c r="AH35" s="164"/>
      <c r="AI35" s="164"/>
      <c r="AJ35" s="164"/>
      <c r="AK35" s="164"/>
      <c r="AL35" s="164"/>
    </row>
    <row r="36" ht="30.0" customHeight="1">
      <c r="A36" s="160">
        <f>'3A 2025 - 2026 DATOS DEL ESTUDI'!N33</f>
        <v>6445759</v>
      </c>
      <c r="B36" s="160">
        <v>30.0</v>
      </c>
      <c r="C36" s="161" t="str">
        <f>'3A 2025 - 2026 DATOS DEL ESTUDI'!B33</f>
        <v>Yonayry  Peña Santos</v>
      </c>
      <c r="D36" s="162"/>
      <c r="E36" s="163"/>
      <c r="F36" s="163"/>
      <c r="G36" s="163"/>
      <c r="H36" s="163"/>
      <c r="I36" s="163"/>
      <c r="J36" s="163"/>
      <c r="K36" s="163"/>
      <c r="L36" s="163"/>
      <c r="M36" s="163"/>
      <c r="N36" s="160">
        <v>30.0</v>
      </c>
      <c r="O36" s="161" t="str">
        <f t="shared" si="1"/>
        <v>Yonayry  Peña Santos</v>
      </c>
      <c r="P36" s="162"/>
      <c r="Q36" s="163"/>
      <c r="R36" s="163"/>
      <c r="S36" s="163"/>
      <c r="T36" s="163"/>
      <c r="U36" s="163"/>
      <c r="V36" s="163"/>
      <c r="W36" s="163"/>
      <c r="X36" s="163"/>
      <c r="Y36" s="163"/>
      <c r="Z36" s="404">
        <f t="shared" si="2"/>
        <v>6445759</v>
      </c>
      <c r="AA36" s="160">
        <v>30.0</v>
      </c>
      <c r="AB36" s="405" t="str">
        <f t="shared" si="3"/>
        <v>Yonayry  Peña Santos</v>
      </c>
      <c r="AC36" s="162"/>
      <c r="AD36" s="164"/>
      <c r="AE36" s="164"/>
      <c r="AF36" s="164"/>
      <c r="AG36" s="164"/>
      <c r="AH36" s="164"/>
      <c r="AI36" s="164"/>
      <c r="AJ36" s="164"/>
      <c r="AK36" s="164"/>
      <c r="AL36" s="164"/>
    </row>
    <row r="37" ht="30.0" customHeight="1">
      <c r="A37" s="160">
        <f>'3A 2025 - 2026 DATOS DEL ESTUDI'!N34</f>
        <v>22023376</v>
      </c>
      <c r="B37" s="160">
        <v>31.0</v>
      </c>
      <c r="C37" s="161" t="str">
        <f>'3A 2025 - 2026 DATOS DEL ESTUDI'!B34</f>
        <v>Rossier Analiz Pérez Rodríguez</v>
      </c>
      <c r="D37" s="163"/>
      <c r="E37" s="163"/>
      <c r="F37" s="163"/>
      <c r="G37" s="163"/>
      <c r="H37" s="163"/>
      <c r="I37" s="163"/>
      <c r="J37" s="163"/>
      <c r="K37" s="163"/>
      <c r="L37" s="163"/>
      <c r="M37" s="163"/>
      <c r="N37" s="160">
        <v>31.0</v>
      </c>
      <c r="O37" s="161" t="str">
        <f t="shared" si="1"/>
        <v>Rossier Analiz Pérez Rodríguez</v>
      </c>
      <c r="P37" s="163"/>
      <c r="Q37" s="163"/>
      <c r="R37" s="163"/>
      <c r="S37" s="163"/>
      <c r="T37" s="163"/>
      <c r="U37" s="163"/>
      <c r="V37" s="163"/>
      <c r="W37" s="163"/>
      <c r="X37" s="163"/>
      <c r="Y37" s="163"/>
      <c r="Z37" s="404">
        <f t="shared" si="2"/>
        <v>22023376</v>
      </c>
      <c r="AA37" s="160">
        <v>31.0</v>
      </c>
      <c r="AB37" s="405" t="str">
        <f t="shared" si="3"/>
        <v>Rossier Analiz Pérez Rodríguez</v>
      </c>
      <c r="AC37" s="164"/>
      <c r="AD37" s="164"/>
      <c r="AE37" s="164"/>
      <c r="AF37" s="164"/>
      <c r="AG37" s="164"/>
      <c r="AH37" s="164"/>
      <c r="AI37" s="164"/>
      <c r="AJ37" s="164"/>
      <c r="AK37" s="164"/>
      <c r="AL37" s="164"/>
    </row>
    <row r="38" ht="30.0" customHeight="1">
      <c r="A38" s="160">
        <f>'3A 2025 - 2026 DATOS DEL ESTUDI'!N35</f>
        <v>6925657</v>
      </c>
      <c r="B38" s="160">
        <v>32.0</v>
      </c>
      <c r="C38" s="161" t="str">
        <f>'3A 2025 - 2026 DATOS DEL ESTUDI'!B35</f>
        <v>Joseph Francisco Ramírez Espinosa</v>
      </c>
      <c r="D38" s="163"/>
      <c r="E38" s="163"/>
      <c r="F38" s="163"/>
      <c r="G38" s="163"/>
      <c r="H38" s="163"/>
      <c r="I38" s="163"/>
      <c r="J38" s="163"/>
      <c r="K38" s="163"/>
      <c r="L38" s="163"/>
      <c r="M38" s="163"/>
      <c r="N38" s="160">
        <v>32.0</v>
      </c>
      <c r="O38" s="161" t="str">
        <f t="shared" si="1"/>
        <v>Joseph Francisco Ramírez Espinosa</v>
      </c>
      <c r="P38" s="163"/>
      <c r="Q38" s="163"/>
      <c r="R38" s="163"/>
      <c r="S38" s="163"/>
      <c r="T38" s="163"/>
      <c r="U38" s="163"/>
      <c r="V38" s="163"/>
      <c r="W38" s="163"/>
      <c r="X38" s="163"/>
      <c r="Y38" s="163"/>
      <c r="Z38" s="404">
        <f t="shared" si="2"/>
        <v>6925657</v>
      </c>
      <c r="AA38" s="160">
        <v>32.0</v>
      </c>
      <c r="AB38" s="405" t="str">
        <f t="shared" si="3"/>
        <v>Joseph Francisco Ramírez Espinosa</v>
      </c>
      <c r="AC38" s="164"/>
      <c r="AD38" s="164"/>
      <c r="AE38" s="164"/>
      <c r="AF38" s="164"/>
      <c r="AG38" s="164"/>
      <c r="AH38" s="164"/>
      <c r="AI38" s="164"/>
      <c r="AJ38" s="164"/>
      <c r="AK38" s="164"/>
      <c r="AL38" s="164"/>
    </row>
    <row r="39" ht="30.0" customHeight="1">
      <c r="A39" s="160">
        <f>'3A 2025 - 2026 DATOS DEL ESTUDI'!N36</f>
        <v>12009792</v>
      </c>
      <c r="B39" s="160">
        <v>33.0</v>
      </c>
      <c r="C39" s="161" t="str">
        <f>'3A 2025 - 2026 DATOS DEL ESTUDI'!B36</f>
        <v>Yariel Alfonso Ramos</v>
      </c>
      <c r="D39" s="163"/>
      <c r="E39" s="163"/>
      <c r="F39" s="163"/>
      <c r="G39" s="163"/>
      <c r="H39" s="163"/>
      <c r="I39" s="163"/>
      <c r="J39" s="163"/>
      <c r="K39" s="163"/>
      <c r="L39" s="163"/>
      <c r="M39" s="163"/>
      <c r="N39" s="160">
        <v>33.0</v>
      </c>
      <c r="O39" s="161" t="str">
        <f t="shared" si="1"/>
        <v>Yariel Alfonso Ramos</v>
      </c>
      <c r="P39" s="163"/>
      <c r="Q39" s="163"/>
      <c r="R39" s="163"/>
      <c r="S39" s="163"/>
      <c r="T39" s="163"/>
      <c r="U39" s="163"/>
      <c r="V39" s="163"/>
      <c r="W39" s="163"/>
      <c r="X39" s="163"/>
      <c r="Y39" s="163"/>
      <c r="Z39" s="404">
        <f t="shared" si="2"/>
        <v>12009792</v>
      </c>
      <c r="AA39" s="160">
        <v>33.0</v>
      </c>
      <c r="AB39" s="405" t="str">
        <f t="shared" si="3"/>
        <v>Yariel Alfonso Ramos</v>
      </c>
      <c r="AC39" s="164"/>
      <c r="AD39" s="164"/>
      <c r="AE39" s="164"/>
      <c r="AF39" s="164"/>
      <c r="AG39" s="164"/>
      <c r="AH39" s="164"/>
      <c r="AI39" s="164"/>
      <c r="AJ39" s="164"/>
      <c r="AK39" s="164"/>
      <c r="AL39" s="164"/>
    </row>
    <row r="40" ht="30.0" customHeight="1">
      <c r="A40" s="160">
        <f>'3A 2025 - 2026 DATOS DEL ESTUDI'!N37</f>
        <v>32790184</v>
      </c>
      <c r="B40" s="160">
        <v>34.0</v>
      </c>
      <c r="C40" s="161" t="str">
        <f>'3A 2025 - 2026 DATOS DEL ESTUDI'!B37</f>
        <v>Carlos David Rodríguez Almánzar</v>
      </c>
      <c r="D40" s="162"/>
      <c r="E40" s="163"/>
      <c r="F40" s="163"/>
      <c r="G40" s="163"/>
      <c r="H40" s="163"/>
      <c r="I40" s="163"/>
      <c r="J40" s="163"/>
      <c r="K40" s="163"/>
      <c r="L40" s="163"/>
      <c r="M40" s="163"/>
      <c r="N40" s="160">
        <v>34.0</v>
      </c>
      <c r="O40" s="161" t="str">
        <f t="shared" si="1"/>
        <v>Carlos David Rodríguez Almánzar</v>
      </c>
      <c r="P40" s="163"/>
      <c r="Q40" s="163"/>
      <c r="R40" s="163"/>
      <c r="S40" s="163"/>
      <c r="T40" s="163"/>
      <c r="U40" s="163"/>
      <c r="V40" s="163"/>
      <c r="W40" s="163"/>
      <c r="X40" s="163"/>
      <c r="Y40" s="163"/>
      <c r="Z40" s="404">
        <f t="shared" si="2"/>
        <v>32790184</v>
      </c>
      <c r="AA40" s="160">
        <v>34.0</v>
      </c>
      <c r="AB40" s="405" t="str">
        <f t="shared" si="3"/>
        <v>Carlos David Rodríguez Almánzar</v>
      </c>
      <c r="AC40" s="164"/>
      <c r="AD40" s="164"/>
      <c r="AE40" s="164"/>
      <c r="AF40" s="164"/>
      <c r="AG40" s="164"/>
      <c r="AH40" s="164"/>
      <c r="AI40" s="164"/>
      <c r="AJ40" s="164"/>
      <c r="AK40" s="164"/>
      <c r="AL40" s="164"/>
    </row>
    <row r="41" ht="30.0" customHeight="1">
      <c r="A41" s="160">
        <f>'3A 2025 - 2026 DATOS DEL ESTUDI'!N38</f>
        <v>32790393</v>
      </c>
      <c r="B41" s="160">
        <v>35.0</v>
      </c>
      <c r="C41" s="161" t="str">
        <f>'3A 2025 - 2026 DATOS DEL ESTUDI'!B38</f>
        <v>Darianni  Santos Medina</v>
      </c>
      <c r="D41" s="163"/>
      <c r="E41" s="163"/>
      <c r="F41" s="163"/>
      <c r="G41" s="163"/>
      <c r="H41" s="163"/>
      <c r="I41" s="163"/>
      <c r="J41" s="163"/>
      <c r="K41" s="163"/>
      <c r="L41" s="163"/>
      <c r="M41" s="163"/>
      <c r="N41" s="160">
        <v>35.0</v>
      </c>
      <c r="O41" s="161" t="str">
        <f t="shared" si="1"/>
        <v>Darianni  Santos Medina</v>
      </c>
      <c r="P41" s="163"/>
      <c r="Q41" s="163"/>
      <c r="R41" s="163"/>
      <c r="S41" s="163"/>
      <c r="T41" s="163"/>
      <c r="U41" s="163"/>
      <c r="V41" s="163"/>
      <c r="W41" s="163"/>
      <c r="X41" s="163"/>
      <c r="Y41" s="163"/>
      <c r="Z41" s="404">
        <f t="shared" si="2"/>
        <v>32790393</v>
      </c>
      <c r="AA41" s="160">
        <v>35.0</v>
      </c>
      <c r="AB41" s="405" t="str">
        <f t="shared" si="3"/>
        <v>Darianni  Santos Medina</v>
      </c>
      <c r="AC41" s="164"/>
      <c r="AD41" s="164"/>
      <c r="AE41" s="164"/>
      <c r="AF41" s="164"/>
      <c r="AG41" s="164"/>
      <c r="AH41" s="164"/>
      <c r="AI41" s="164"/>
      <c r="AJ41" s="164"/>
      <c r="AK41" s="164"/>
      <c r="AL41" s="164"/>
    </row>
    <row r="42" ht="30.0" customHeight="1">
      <c r="A42" s="160">
        <f>'3A 2025 - 2026 DATOS DEL ESTUDI'!N39</f>
        <v>6947490</v>
      </c>
      <c r="B42" s="160">
        <v>36.0</v>
      </c>
      <c r="C42" s="161" t="str">
        <f>'3A 2025 - 2026 DATOS DEL ESTUDI'!B39</f>
        <v>Rosyeli Carolina Tavarez  Reyes</v>
      </c>
      <c r="D42" s="163"/>
      <c r="E42" s="163"/>
      <c r="F42" s="163"/>
      <c r="G42" s="163"/>
      <c r="H42" s="163"/>
      <c r="I42" s="163"/>
      <c r="J42" s="163"/>
      <c r="K42" s="163"/>
      <c r="L42" s="163"/>
      <c r="M42" s="163"/>
      <c r="N42" s="160">
        <v>36.0</v>
      </c>
      <c r="O42" s="161" t="str">
        <f t="shared" si="1"/>
        <v>Rosyeli Carolina Tavarez  Reyes</v>
      </c>
      <c r="P42" s="163"/>
      <c r="Q42" s="163"/>
      <c r="R42" s="163"/>
      <c r="S42" s="163"/>
      <c r="T42" s="163"/>
      <c r="U42" s="163"/>
      <c r="V42" s="163"/>
      <c r="W42" s="163"/>
      <c r="X42" s="163"/>
      <c r="Y42" s="163"/>
      <c r="Z42" s="404">
        <f t="shared" si="2"/>
        <v>6947490</v>
      </c>
      <c r="AA42" s="160">
        <v>36.0</v>
      </c>
      <c r="AB42" s="405" t="str">
        <f t="shared" si="3"/>
        <v>Rosyeli Carolina Tavarez  Reyes</v>
      </c>
      <c r="AC42" s="164"/>
      <c r="AD42" s="164"/>
      <c r="AE42" s="164"/>
      <c r="AF42" s="164"/>
      <c r="AG42" s="164"/>
      <c r="AH42" s="164"/>
      <c r="AI42" s="164"/>
      <c r="AJ42" s="164"/>
      <c r="AK42" s="164"/>
      <c r="AL42" s="164"/>
    </row>
    <row r="43" ht="30.0" customHeight="1">
      <c r="A43" s="160">
        <f>'3A 2025 - 2026 DATOS DEL ESTUDI'!N40</f>
        <v>32590071</v>
      </c>
      <c r="B43" s="160">
        <v>37.0</v>
      </c>
      <c r="C43" s="161" t="str">
        <f>'3A 2025 - 2026 DATOS DEL ESTUDI'!B40</f>
        <v>Melani  Taveras Bautista</v>
      </c>
      <c r="D43" s="163"/>
      <c r="E43" s="163"/>
      <c r="F43" s="163"/>
      <c r="G43" s="163"/>
      <c r="H43" s="163"/>
      <c r="I43" s="163"/>
      <c r="J43" s="163"/>
      <c r="K43" s="163"/>
      <c r="L43" s="163"/>
      <c r="M43" s="163"/>
      <c r="N43" s="160">
        <v>37.0</v>
      </c>
      <c r="O43" s="161" t="str">
        <f t="shared" si="1"/>
        <v>Melani  Taveras Bautista</v>
      </c>
      <c r="P43" s="163"/>
      <c r="Q43" s="163"/>
      <c r="R43" s="163"/>
      <c r="S43" s="163"/>
      <c r="T43" s="163"/>
      <c r="U43" s="163"/>
      <c r="V43" s="163"/>
      <c r="W43" s="163"/>
      <c r="X43" s="163"/>
      <c r="Y43" s="163"/>
      <c r="Z43" s="404">
        <f t="shared" si="2"/>
        <v>32590071</v>
      </c>
      <c r="AA43" s="160">
        <v>37.0</v>
      </c>
      <c r="AB43" s="405" t="str">
        <f t="shared" si="3"/>
        <v>Melani  Taveras Bautista</v>
      </c>
      <c r="AC43" s="164"/>
      <c r="AD43" s="164"/>
      <c r="AE43" s="164"/>
      <c r="AF43" s="164"/>
      <c r="AG43" s="164"/>
      <c r="AH43" s="164"/>
      <c r="AI43" s="164"/>
      <c r="AJ43" s="164"/>
      <c r="AK43" s="164"/>
      <c r="AL43" s="164"/>
    </row>
    <row r="44" ht="30.0" customHeight="1">
      <c r="A44" s="160">
        <f>'3A 2025 - 2026 DATOS DEL ESTUDI'!N41</f>
        <v>32790609</v>
      </c>
      <c r="B44" s="160">
        <v>38.0</v>
      </c>
      <c r="C44" s="161" t="str">
        <f>'3A 2025 - 2026 DATOS DEL ESTUDI'!B41</f>
        <v>Arianny  Tejada Guzmán</v>
      </c>
      <c r="D44" s="163"/>
      <c r="E44" s="163"/>
      <c r="F44" s="163"/>
      <c r="G44" s="163"/>
      <c r="H44" s="163"/>
      <c r="I44" s="163"/>
      <c r="J44" s="163"/>
      <c r="K44" s="163"/>
      <c r="L44" s="163"/>
      <c r="M44" s="163"/>
      <c r="N44" s="160">
        <v>38.0</v>
      </c>
      <c r="O44" s="161" t="str">
        <f t="shared" si="1"/>
        <v>Arianny  Tejada Guzmán</v>
      </c>
      <c r="P44" s="163"/>
      <c r="Q44" s="163"/>
      <c r="R44" s="163"/>
      <c r="S44" s="163"/>
      <c r="T44" s="163"/>
      <c r="U44" s="163"/>
      <c r="V44" s="163"/>
      <c r="W44" s="163"/>
      <c r="X44" s="163"/>
      <c r="Y44" s="163"/>
      <c r="Z44" s="404">
        <f t="shared" si="2"/>
        <v>32790609</v>
      </c>
      <c r="AA44" s="160">
        <v>38.0</v>
      </c>
      <c r="AB44" s="405" t="str">
        <f t="shared" si="3"/>
        <v>Arianny  Tejada Guzmán</v>
      </c>
      <c r="AC44" s="164"/>
      <c r="AD44" s="164"/>
      <c r="AE44" s="164"/>
      <c r="AF44" s="164"/>
      <c r="AG44" s="164"/>
      <c r="AH44" s="164"/>
      <c r="AI44" s="164"/>
      <c r="AJ44" s="164"/>
      <c r="AK44" s="164"/>
      <c r="AL44" s="164"/>
    </row>
    <row r="45" ht="30.0" customHeight="1">
      <c r="A45" s="160">
        <f>'3A 2025 - 2026 DATOS DEL ESTUDI'!N42</f>
        <v>6758894</v>
      </c>
      <c r="B45" s="160">
        <v>39.0</v>
      </c>
      <c r="C45" s="161" t="str">
        <f>'3A 2025 - 2026 DATOS DEL ESTUDI'!B42</f>
        <v>Jeilyn Aliah Tejada</v>
      </c>
      <c r="D45" s="163"/>
      <c r="E45" s="163"/>
      <c r="F45" s="163"/>
      <c r="G45" s="163"/>
      <c r="H45" s="163"/>
      <c r="I45" s="163"/>
      <c r="J45" s="163"/>
      <c r="K45" s="163"/>
      <c r="L45" s="163"/>
      <c r="M45" s="163"/>
      <c r="N45" s="160">
        <v>39.0</v>
      </c>
      <c r="O45" s="161" t="str">
        <f t="shared" si="1"/>
        <v>Jeilyn Aliah Tejada</v>
      </c>
      <c r="P45" s="163"/>
      <c r="Q45" s="163"/>
      <c r="R45" s="163"/>
      <c r="S45" s="163"/>
      <c r="T45" s="163"/>
      <c r="U45" s="163"/>
      <c r="V45" s="163"/>
      <c r="W45" s="163"/>
      <c r="X45" s="163"/>
      <c r="Y45" s="163"/>
      <c r="Z45" s="404">
        <f t="shared" si="2"/>
        <v>6758894</v>
      </c>
      <c r="AA45" s="160">
        <v>39.0</v>
      </c>
      <c r="AB45" s="405" t="str">
        <f t="shared" si="3"/>
        <v>Jeilyn Aliah Tejada</v>
      </c>
      <c r="AC45" s="164"/>
      <c r="AD45" s="164"/>
      <c r="AE45" s="164"/>
      <c r="AF45" s="164"/>
      <c r="AG45" s="164"/>
      <c r="AH45" s="164"/>
      <c r="AI45" s="164"/>
      <c r="AJ45" s="164"/>
      <c r="AK45" s="164"/>
      <c r="AL45" s="164"/>
    </row>
    <row r="46" ht="30.0" customHeight="1">
      <c r="A46" s="160">
        <f>'3A 2025 - 2026 DATOS DEL ESTUDI'!N43</f>
        <v>32718082</v>
      </c>
      <c r="B46" s="160">
        <v>40.0</v>
      </c>
      <c r="C46" s="161" t="str">
        <f>'3A 2025 - 2026 DATOS DEL ESTUDI'!B43</f>
        <v>Rosenny  Ureña Arias</v>
      </c>
      <c r="D46" s="163"/>
      <c r="E46" s="163"/>
      <c r="F46" s="163"/>
      <c r="G46" s="163"/>
      <c r="H46" s="163"/>
      <c r="I46" s="163"/>
      <c r="J46" s="163"/>
      <c r="K46" s="163"/>
      <c r="L46" s="163"/>
      <c r="M46" s="163"/>
      <c r="N46" s="160">
        <v>40.0</v>
      </c>
      <c r="O46" s="161" t="str">
        <f t="shared" si="1"/>
        <v>Rosenny  Ureña Arias</v>
      </c>
      <c r="P46" s="163"/>
      <c r="Q46" s="163"/>
      <c r="R46" s="163"/>
      <c r="S46" s="163"/>
      <c r="T46" s="163"/>
      <c r="U46" s="163"/>
      <c r="V46" s="163"/>
      <c r="W46" s="163"/>
      <c r="X46" s="163"/>
      <c r="Y46" s="163"/>
      <c r="Z46" s="404">
        <f t="shared" si="2"/>
        <v>32718082</v>
      </c>
      <c r="AA46" s="160">
        <v>40.0</v>
      </c>
      <c r="AB46" s="405" t="str">
        <f t="shared" si="3"/>
        <v>Rosenny  Ureña Arias</v>
      </c>
      <c r="AC46" s="164"/>
      <c r="AD46" s="164"/>
      <c r="AE46" s="164"/>
      <c r="AF46" s="164"/>
      <c r="AG46" s="164"/>
      <c r="AH46" s="164"/>
      <c r="AI46" s="164"/>
      <c r="AJ46" s="164"/>
      <c r="AK46" s="164"/>
      <c r="AL46" s="164"/>
    </row>
    <row r="47" ht="30.0" customHeight="1">
      <c r="A47" s="160"/>
      <c r="B47" s="160">
        <v>41.0</v>
      </c>
      <c r="C47" s="161"/>
      <c r="D47" s="163"/>
      <c r="E47" s="163"/>
      <c r="F47" s="163"/>
      <c r="G47" s="163"/>
      <c r="H47" s="163"/>
      <c r="I47" s="163"/>
      <c r="J47" s="163"/>
      <c r="K47" s="163"/>
      <c r="L47" s="163"/>
      <c r="M47" s="163"/>
      <c r="N47" s="160">
        <v>41.0</v>
      </c>
      <c r="O47" s="161"/>
      <c r="P47" s="163"/>
      <c r="Q47" s="163"/>
      <c r="R47" s="163"/>
      <c r="S47" s="163"/>
      <c r="T47" s="163"/>
      <c r="U47" s="163"/>
      <c r="V47" s="163"/>
      <c r="W47" s="163"/>
      <c r="X47" s="163"/>
      <c r="Y47" s="163"/>
      <c r="Z47" s="404"/>
      <c r="AA47" s="160">
        <v>41.0</v>
      </c>
      <c r="AB47" s="405"/>
      <c r="AC47" s="164"/>
      <c r="AD47" s="164"/>
      <c r="AE47" s="164"/>
      <c r="AF47" s="164"/>
      <c r="AG47" s="164"/>
      <c r="AH47" s="164"/>
      <c r="AI47" s="164"/>
      <c r="AJ47" s="164"/>
      <c r="AK47" s="164"/>
      <c r="AL47" s="164"/>
    </row>
    <row r="48" ht="30.0" customHeight="1">
      <c r="A48" s="160"/>
      <c r="B48" s="160">
        <v>42.0</v>
      </c>
      <c r="C48" s="161"/>
      <c r="D48" s="163"/>
      <c r="E48" s="163"/>
      <c r="F48" s="163"/>
      <c r="G48" s="163"/>
      <c r="H48" s="163"/>
      <c r="I48" s="163"/>
      <c r="J48" s="163"/>
      <c r="K48" s="163"/>
      <c r="L48" s="163"/>
      <c r="M48" s="163"/>
      <c r="N48" s="160">
        <v>42.0</v>
      </c>
      <c r="O48" s="161"/>
      <c r="P48" s="163"/>
      <c r="Q48" s="163"/>
      <c r="R48" s="163"/>
      <c r="S48" s="163"/>
      <c r="T48" s="163"/>
      <c r="U48" s="163"/>
      <c r="V48" s="163"/>
      <c r="W48" s="163"/>
      <c r="X48" s="163"/>
      <c r="Y48" s="163"/>
      <c r="Z48" s="404"/>
      <c r="AA48" s="160">
        <v>42.0</v>
      </c>
      <c r="AB48" s="405"/>
      <c r="AC48" s="164"/>
      <c r="AD48" s="164"/>
      <c r="AE48" s="164"/>
      <c r="AF48" s="164"/>
      <c r="AG48" s="164"/>
      <c r="AH48" s="164"/>
      <c r="AI48" s="164"/>
      <c r="AJ48" s="164"/>
      <c r="AK48" s="164"/>
      <c r="AL48" s="164"/>
    </row>
    <row r="49" ht="30.0" customHeight="1">
      <c r="A49" s="160"/>
      <c r="B49" s="160">
        <v>43.0</v>
      </c>
      <c r="C49" s="161"/>
      <c r="D49" s="163"/>
      <c r="E49" s="163"/>
      <c r="F49" s="163"/>
      <c r="G49" s="163"/>
      <c r="H49" s="163"/>
      <c r="I49" s="163"/>
      <c r="J49" s="163"/>
      <c r="K49" s="163"/>
      <c r="L49" s="163"/>
      <c r="M49" s="163"/>
      <c r="N49" s="160">
        <v>43.0</v>
      </c>
      <c r="O49" s="161"/>
      <c r="P49" s="163"/>
      <c r="Q49" s="163"/>
      <c r="R49" s="163"/>
      <c r="S49" s="163"/>
      <c r="T49" s="163"/>
      <c r="U49" s="163"/>
      <c r="V49" s="163"/>
      <c r="W49" s="163"/>
      <c r="X49" s="163"/>
      <c r="Y49" s="163"/>
      <c r="Z49" s="404"/>
      <c r="AA49" s="160">
        <v>43.0</v>
      </c>
      <c r="AB49" s="405"/>
      <c r="AC49" s="164"/>
      <c r="AD49" s="164"/>
      <c r="AE49" s="164"/>
      <c r="AF49" s="164"/>
      <c r="AG49" s="164"/>
      <c r="AH49" s="164"/>
      <c r="AI49" s="164"/>
      <c r="AJ49" s="164"/>
      <c r="AK49" s="164"/>
      <c r="AL49" s="164"/>
    </row>
    <row r="50" ht="30.0" customHeight="1">
      <c r="A50" s="160"/>
      <c r="B50" s="160">
        <v>44.0</v>
      </c>
      <c r="C50" s="161"/>
      <c r="D50" s="163"/>
      <c r="E50" s="163"/>
      <c r="F50" s="163"/>
      <c r="G50" s="163"/>
      <c r="H50" s="163"/>
      <c r="I50" s="163"/>
      <c r="J50" s="163"/>
      <c r="K50" s="163"/>
      <c r="L50" s="163"/>
      <c r="M50" s="163"/>
      <c r="N50" s="160">
        <v>44.0</v>
      </c>
      <c r="O50" s="161"/>
      <c r="P50" s="163"/>
      <c r="Q50" s="163"/>
      <c r="R50" s="163"/>
      <c r="S50" s="163"/>
      <c r="T50" s="163"/>
      <c r="U50" s="163"/>
      <c r="V50" s="163"/>
      <c r="W50" s="163"/>
      <c r="X50" s="163"/>
      <c r="Y50" s="163"/>
      <c r="Z50" s="404"/>
      <c r="AA50" s="160">
        <v>44.0</v>
      </c>
      <c r="AB50" s="405"/>
      <c r="AC50" s="164"/>
      <c r="AD50" s="164"/>
      <c r="AE50" s="164"/>
      <c r="AF50" s="164"/>
      <c r="AG50" s="164"/>
      <c r="AH50" s="164"/>
      <c r="AI50" s="164"/>
      <c r="AJ50" s="164"/>
      <c r="AK50" s="164"/>
      <c r="AL50" s="164"/>
    </row>
    <row r="51" ht="30.0" customHeight="1">
      <c r="A51" s="160"/>
      <c r="B51" s="160">
        <v>45.0</v>
      </c>
      <c r="C51" s="161"/>
      <c r="D51" s="163"/>
      <c r="E51" s="163"/>
      <c r="F51" s="163"/>
      <c r="G51" s="163"/>
      <c r="H51" s="163"/>
      <c r="I51" s="163"/>
      <c r="J51" s="163"/>
      <c r="K51" s="163"/>
      <c r="L51" s="163"/>
      <c r="M51" s="163"/>
      <c r="N51" s="160">
        <v>45.0</v>
      </c>
      <c r="O51" s="161"/>
      <c r="P51" s="163"/>
      <c r="Q51" s="163"/>
      <c r="R51" s="163"/>
      <c r="S51" s="163"/>
      <c r="T51" s="163"/>
      <c r="U51" s="163"/>
      <c r="V51" s="163"/>
      <c r="W51" s="163"/>
      <c r="X51" s="163"/>
      <c r="Y51" s="163"/>
      <c r="Z51" s="404"/>
      <c r="AA51" s="160">
        <v>45.0</v>
      </c>
      <c r="AB51" s="405"/>
      <c r="AC51" s="164"/>
      <c r="AD51" s="164"/>
      <c r="AE51" s="164"/>
      <c r="AF51" s="164"/>
      <c r="AG51" s="164"/>
      <c r="AH51" s="164"/>
      <c r="AI51" s="164"/>
      <c r="AJ51" s="164"/>
      <c r="AK51" s="164"/>
      <c r="AL51" s="164"/>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31"/>
      <c r="B1" s="131"/>
      <c r="C1" s="394"/>
      <c r="D1" s="507" t="s">
        <v>941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38"/>
      <c r="B2" s="138"/>
      <c r="C2" s="138"/>
      <c r="D2" s="245" t="s">
        <v>942</v>
      </c>
      <c r="E2" s="15"/>
      <c r="F2" s="15"/>
      <c r="G2" s="16"/>
      <c r="H2" s="140"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38"/>
      <c r="B3" s="138"/>
      <c r="C3" s="138"/>
      <c r="D3" s="245" t="s">
        <v>943</v>
      </c>
      <c r="E3" s="16"/>
      <c r="F3" s="508" t="str">
        <f>'AEA348'!H2</f>
        <v>ÁNGELICA GUZMÁN</v>
      </c>
      <c r="G3" s="15"/>
      <c r="H3" s="15"/>
      <c r="I3" s="15"/>
      <c r="J3" s="15"/>
      <c r="K3" s="15"/>
      <c r="L3" s="15"/>
      <c r="M3" s="16"/>
      <c r="N3" s="143"/>
      <c r="O3" s="138"/>
      <c r="P3" s="245" t="s">
        <v>943</v>
      </c>
      <c r="Q3" s="16"/>
      <c r="R3" s="508" t="str">
        <f>'AEA351'!H2</f>
        <v>SANDY RAFAEL TORRES</v>
      </c>
      <c r="S3" s="15"/>
      <c r="T3" s="15"/>
      <c r="U3" s="15"/>
      <c r="V3" s="15"/>
      <c r="W3" s="15"/>
      <c r="X3" s="15"/>
      <c r="Y3" s="16"/>
      <c r="Z3" s="397"/>
      <c r="AA3" s="141"/>
      <c r="AB3" s="141"/>
      <c r="AC3" s="245" t="s">
        <v>943</v>
      </c>
      <c r="AD3" s="16"/>
      <c r="AE3" s="508" t="str">
        <f>AFIHR353!H2</f>
        <v>CESARILYS CORONADO</v>
      </c>
      <c r="AF3" s="15"/>
      <c r="AG3" s="15"/>
      <c r="AH3" s="15"/>
      <c r="AI3" s="15"/>
      <c r="AJ3" s="15"/>
      <c r="AK3" s="15"/>
      <c r="AL3" s="16"/>
    </row>
    <row r="4" ht="37.5" customHeight="1">
      <c r="A4" s="35"/>
      <c r="B4" s="35"/>
      <c r="C4" s="2"/>
      <c r="D4" s="145" t="s">
        <v>571</v>
      </c>
      <c r="E4" s="15"/>
      <c r="F4" s="15"/>
      <c r="G4" s="15"/>
      <c r="H4" s="15"/>
      <c r="I4" s="15"/>
      <c r="J4" s="15"/>
      <c r="K4" s="15"/>
      <c r="L4" s="15"/>
      <c r="M4" s="16"/>
      <c r="N4" s="2"/>
      <c r="O4" s="2"/>
      <c r="P4" s="145" t="s">
        <v>573</v>
      </c>
      <c r="Q4" s="15"/>
      <c r="R4" s="15"/>
      <c r="S4" s="15"/>
      <c r="T4" s="15"/>
      <c r="U4" s="15"/>
      <c r="V4" s="15"/>
      <c r="W4" s="15"/>
      <c r="X4" s="15"/>
      <c r="Y4" s="16"/>
      <c r="Z4" s="2"/>
      <c r="AA4" s="147"/>
      <c r="AB4" s="147"/>
      <c r="AC4" s="145" t="s">
        <v>574</v>
      </c>
      <c r="AD4" s="15"/>
      <c r="AE4" s="15"/>
      <c r="AF4" s="15"/>
      <c r="AG4" s="15"/>
      <c r="AH4" s="15"/>
      <c r="AI4" s="15"/>
      <c r="AJ4" s="15"/>
      <c r="AK4" s="15"/>
      <c r="AL4" s="16"/>
    </row>
    <row r="5" ht="37.5" customHeight="1">
      <c r="A5" s="35"/>
      <c r="B5" s="35"/>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400"/>
      <c r="AA5" s="400"/>
      <c r="AB5" s="401"/>
      <c r="AC5" s="402">
        <v>1.0</v>
      </c>
      <c r="AD5" s="402">
        <v>2.0</v>
      </c>
      <c r="AE5" s="402">
        <v>3.0</v>
      </c>
      <c r="AF5" s="402">
        <v>4.0</v>
      </c>
      <c r="AG5" s="402">
        <v>5.0</v>
      </c>
      <c r="AH5" s="402">
        <v>6.0</v>
      </c>
      <c r="AI5" s="402">
        <v>7.0</v>
      </c>
      <c r="AJ5" s="402">
        <v>8.0</v>
      </c>
      <c r="AK5" s="402">
        <v>9.0</v>
      </c>
      <c r="AL5" s="402">
        <v>10.0</v>
      </c>
    </row>
    <row r="6" ht="30.0" customHeight="1">
      <c r="A6" s="22" t="s">
        <v>552</v>
      </c>
      <c r="B6" s="22" t="s">
        <v>553</v>
      </c>
      <c r="C6" s="157" t="s">
        <v>554</v>
      </c>
      <c r="D6" s="157">
        <v>7.0</v>
      </c>
      <c r="E6" s="157"/>
      <c r="F6" s="157"/>
      <c r="G6" s="157"/>
      <c r="H6" s="157"/>
      <c r="I6" s="157"/>
      <c r="J6" s="157"/>
      <c r="K6" s="157"/>
      <c r="L6" s="157"/>
      <c r="M6" s="157"/>
      <c r="N6" s="22" t="s">
        <v>555</v>
      </c>
      <c r="O6" s="157" t="s">
        <v>554</v>
      </c>
      <c r="P6" s="157">
        <v>10.0</v>
      </c>
      <c r="Q6" s="157"/>
      <c r="R6" s="157"/>
      <c r="S6" s="157"/>
      <c r="T6" s="157"/>
      <c r="U6" s="157"/>
      <c r="V6" s="157"/>
      <c r="W6" s="157"/>
      <c r="X6" s="157"/>
      <c r="Y6" s="157"/>
      <c r="Z6" s="402" t="s">
        <v>552</v>
      </c>
      <c r="AA6" s="402" t="s">
        <v>553</v>
      </c>
      <c r="AB6" s="402" t="s">
        <v>554</v>
      </c>
      <c r="AC6" s="402"/>
      <c r="AD6" s="402"/>
      <c r="AE6" s="402"/>
      <c r="AF6" s="402"/>
      <c r="AG6" s="402"/>
      <c r="AH6" s="402"/>
      <c r="AI6" s="402"/>
      <c r="AJ6" s="402"/>
      <c r="AK6" s="402"/>
      <c r="AL6" s="402"/>
    </row>
    <row r="7" ht="30.0" customHeight="1">
      <c r="A7" s="160">
        <f>'3A 2025 - 2026 DATOS DEL ESTUDI'!N4</f>
        <v>32586041</v>
      </c>
      <c r="B7" s="160">
        <v>1.0</v>
      </c>
      <c r="C7" s="161" t="str">
        <f>'3A 2025 - 2026 DATOS DEL ESTUDI'!B4</f>
        <v>Jadiel De Jesús Acosta Peña</v>
      </c>
      <c r="D7" s="162"/>
      <c r="E7" s="162"/>
      <c r="F7" s="162"/>
      <c r="G7" s="162"/>
      <c r="H7" s="163"/>
      <c r="I7" s="163"/>
      <c r="J7" s="163"/>
      <c r="K7" s="163"/>
      <c r="L7" s="163"/>
      <c r="M7" s="163"/>
      <c r="N7" s="160">
        <v>1.0</v>
      </c>
      <c r="O7" s="161" t="str">
        <f t="shared" ref="O7:O46" si="1">C7</f>
        <v>Jadiel De Jesús Acosta Peña</v>
      </c>
      <c r="P7" s="162"/>
      <c r="Q7" s="162"/>
      <c r="R7" s="162"/>
      <c r="S7" s="162"/>
      <c r="T7" s="162"/>
      <c r="U7" s="163"/>
      <c r="V7" s="163"/>
      <c r="W7" s="163"/>
      <c r="X7" s="163"/>
      <c r="Y7" s="163"/>
      <c r="Z7" s="404">
        <f t="shared" ref="Z7:Z46" si="2">A7</f>
        <v>32586041</v>
      </c>
      <c r="AA7" s="160">
        <v>1.0</v>
      </c>
      <c r="AB7" s="405" t="str">
        <f t="shared" ref="AB7:AB46" si="3">C7</f>
        <v>Jadiel De Jesús Acosta Peña</v>
      </c>
      <c r="AC7" s="426"/>
      <c r="AD7" s="426"/>
      <c r="AE7" s="426"/>
      <c r="AF7" s="426"/>
      <c r="AG7" s="164"/>
      <c r="AH7" s="164"/>
      <c r="AI7" s="164"/>
      <c r="AJ7" s="164"/>
      <c r="AK7" s="164"/>
      <c r="AL7" s="164"/>
    </row>
    <row r="8" ht="30.0" customHeight="1">
      <c r="A8" s="160">
        <f>'3A 2025 - 2026 DATOS DEL ESTUDI'!N5</f>
        <v>6954636</v>
      </c>
      <c r="B8" s="160">
        <v>2.0</v>
      </c>
      <c r="C8" s="161" t="str">
        <f>'3A 2025 - 2026 DATOS DEL ESTUDI'!B5</f>
        <v>Daniel  Elía Almonte Martínez</v>
      </c>
      <c r="D8" s="163"/>
      <c r="E8" s="163"/>
      <c r="F8" s="163"/>
      <c r="G8" s="163"/>
      <c r="H8" s="163"/>
      <c r="I8" s="163"/>
      <c r="J8" s="163"/>
      <c r="K8" s="163"/>
      <c r="L8" s="163"/>
      <c r="M8" s="163"/>
      <c r="N8" s="160">
        <v>2.0</v>
      </c>
      <c r="O8" s="161" t="str">
        <f t="shared" si="1"/>
        <v>Daniel  Elía Almonte Martínez</v>
      </c>
      <c r="P8" s="163"/>
      <c r="Q8" s="163"/>
      <c r="R8" s="163"/>
      <c r="S8" s="163"/>
      <c r="T8" s="163"/>
      <c r="U8" s="163"/>
      <c r="V8" s="163"/>
      <c r="W8" s="163"/>
      <c r="X8" s="163"/>
      <c r="Y8" s="163"/>
      <c r="Z8" s="404">
        <f t="shared" si="2"/>
        <v>6954636</v>
      </c>
      <c r="AA8" s="160">
        <v>2.0</v>
      </c>
      <c r="AB8" s="405" t="str">
        <f t="shared" si="3"/>
        <v>Daniel  Elía Almonte Martínez</v>
      </c>
      <c r="AC8" s="164"/>
      <c r="AD8" s="164"/>
      <c r="AE8" s="164"/>
      <c r="AF8" s="164"/>
      <c r="AG8" s="164"/>
      <c r="AH8" s="164"/>
      <c r="AI8" s="164"/>
      <c r="AJ8" s="164"/>
      <c r="AK8" s="164"/>
      <c r="AL8" s="164"/>
    </row>
    <row r="9" ht="30.0" customHeight="1">
      <c r="A9" s="160">
        <f>'3A 2025 - 2026 DATOS DEL ESTUDI'!N6</f>
        <v>32743589</v>
      </c>
      <c r="B9" s="160">
        <v>3.0</v>
      </c>
      <c r="C9" s="161" t="str">
        <f>'3A 2025 - 2026 DATOS DEL ESTUDI'!B6</f>
        <v>Isaac  Ángeles Liriano</v>
      </c>
      <c r="D9" s="163"/>
      <c r="E9" s="163"/>
      <c r="F9" s="163"/>
      <c r="G9" s="163"/>
      <c r="H9" s="163"/>
      <c r="I9" s="163"/>
      <c r="J9" s="163"/>
      <c r="K9" s="163"/>
      <c r="L9" s="163"/>
      <c r="M9" s="163"/>
      <c r="N9" s="160">
        <v>3.0</v>
      </c>
      <c r="O9" s="161" t="str">
        <f t="shared" si="1"/>
        <v>Isaac  Ángeles Liriano</v>
      </c>
      <c r="P9" s="163"/>
      <c r="Q9" s="163"/>
      <c r="R9" s="163"/>
      <c r="S9" s="163"/>
      <c r="T9" s="163"/>
      <c r="U9" s="163"/>
      <c r="V9" s="163"/>
      <c r="W9" s="163"/>
      <c r="X9" s="163"/>
      <c r="Y9" s="163"/>
      <c r="Z9" s="404">
        <f t="shared" si="2"/>
        <v>32743589</v>
      </c>
      <c r="AA9" s="160">
        <v>3.0</v>
      </c>
      <c r="AB9" s="405" t="str">
        <f t="shared" si="3"/>
        <v>Isaac  Ángeles Liriano</v>
      </c>
      <c r="AC9" s="164"/>
      <c r="AD9" s="164"/>
      <c r="AE9" s="164"/>
      <c r="AF9" s="164"/>
      <c r="AG9" s="164"/>
      <c r="AH9" s="164"/>
      <c r="AI9" s="164"/>
      <c r="AJ9" s="164"/>
      <c r="AK9" s="164"/>
      <c r="AL9" s="164"/>
    </row>
    <row r="10" ht="30.0" customHeight="1">
      <c r="A10" s="160">
        <f>'3A 2025 - 2026 DATOS DEL ESTUDI'!N7</f>
        <v>32899338</v>
      </c>
      <c r="B10" s="160">
        <v>4.0</v>
      </c>
      <c r="C10" s="161" t="str">
        <f>'3A 2025 - 2026 DATOS DEL ESTUDI'!B7</f>
        <v>Melaniee  Aquino  Estrella</v>
      </c>
      <c r="D10" s="163"/>
      <c r="E10" s="163"/>
      <c r="F10" s="163"/>
      <c r="G10" s="163"/>
      <c r="H10" s="163"/>
      <c r="I10" s="163"/>
      <c r="J10" s="163"/>
      <c r="K10" s="163"/>
      <c r="L10" s="163"/>
      <c r="M10" s="163"/>
      <c r="N10" s="160">
        <v>4.0</v>
      </c>
      <c r="O10" s="161" t="str">
        <f t="shared" si="1"/>
        <v>Melaniee  Aquino  Estrella</v>
      </c>
      <c r="P10" s="163"/>
      <c r="Q10" s="163"/>
      <c r="R10" s="163"/>
      <c r="S10" s="163"/>
      <c r="T10" s="163"/>
      <c r="U10" s="163"/>
      <c r="V10" s="163"/>
      <c r="W10" s="163"/>
      <c r="X10" s="163"/>
      <c r="Y10" s="163"/>
      <c r="Z10" s="404">
        <f t="shared" si="2"/>
        <v>32899338</v>
      </c>
      <c r="AA10" s="160">
        <v>4.0</v>
      </c>
      <c r="AB10" s="405" t="str">
        <f t="shared" si="3"/>
        <v>Melaniee  Aquino  Estrella</v>
      </c>
      <c r="AC10" s="164"/>
      <c r="AD10" s="164"/>
      <c r="AE10" s="164"/>
      <c r="AF10" s="164"/>
      <c r="AG10" s="164"/>
      <c r="AH10" s="164"/>
      <c r="AI10" s="164"/>
      <c r="AJ10" s="164"/>
      <c r="AK10" s="164"/>
      <c r="AL10" s="164"/>
    </row>
    <row r="11" ht="30.0" customHeight="1">
      <c r="A11" s="160">
        <f>'3A 2025 - 2026 DATOS DEL ESTUDI'!N8</f>
        <v>33109621</v>
      </c>
      <c r="B11" s="160">
        <v>5.0</v>
      </c>
      <c r="C11" s="161" t="str">
        <f>'3A 2025 - 2026 DATOS DEL ESTUDI'!B8</f>
        <v>Jennifer  Asenjo  De Los Santos TRANSFERIDA 10/12/25</v>
      </c>
      <c r="D11" s="163"/>
      <c r="E11" s="163"/>
      <c r="F11" s="163"/>
      <c r="G11" s="163"/>
      <c r="H11" s="163"/>
      <c r="I11" s="163"/>
      <c r="J11" s="163"/>
      <c r="K11" s="163"/>
      <c r="L11" s="163"/>
      <c r="M11" s="163"/>
      <c r="N11" s="160">
        <v>5.0</v>
      </c>
      <c r="O11" s="161" t="str">
        <f t="shared" si="1"/>
        <v>Jennifer  Asenjo  De Los Santos TRANSFERIDA 10/12/25</v>
      </c>
      <c r="P11" s="163"/>
      <c r="Q11" s="163"/>
      <c r="R11" s="163"/>
      <c r="S11" s="163"/>
      <c r="T11" s="163"/>
      <c r="U11" s="163"/>
      <c r="V11" s="163"/>
      <c r="W11" s="163"/>
      <c r="X11" s="163"/>
      <c r="Y11" s="163"/>
      <c r="Z11" s="404">
        <f t="shared" si="2"/>
        <v>33109621</v>
      </c>
      <c r="AA11" s="160">
        <v>5.0</v>
      </c>
      <c r="AB11" s="405" t="str">
        <f t="shared" si="3"/>
        <v>Jennifer  Asenjo  De Los Santos TRANSFERIDA 10/12/25</v>
      </c>
      <c r="AC11" s="164"/>
      <c r="AD11" s="164"/>
      <c r="AE11" s="164"/>
      <c r="AF11" s="164"/>
      <c r="AG11" s="164"/>
      <c r="AH11" s="164"/>
      <c r="AI11" s="164"/>
      <c r="AJ11" s="164"/>
      <c r="AK11" s="164"/>
      <c r="AL11" s="164"/>
    </row>
    <row r="12" ht="30.0" customHeight="1">
      <c r="A12" s="160">
        <f>'3A 2025 - 2026 DATOS DEL ESTUDI'!N9</f>
        <v>32678295</v>
      </c>
      <c r="B12" s="160">
        <v>6.0</v>
      </c>
      <c r="C12" s="161" t="str">
        <f>'3A 2025 - 2026 DATOS DEL ESTUDI'!B9</f>
        <v>Leshlie Crismayri Bautista Quezada</v>
      </c>
      <c r="D12" s="163"/>
      <c r="E12" s="163"/>
      <c r="F12" s="163"/>
      <c r="G12" s="163"/>
      <c r="H12" s="163"/>
      <c r="I12" s="163"/>
      <c r="J12" s="163"/>
      <c r="K12" s="163"/>
      <c r="L12" s="163"/>
      <c r="M12" s="163"/>
      <c r="N12" s="160">
        <v>6.0</v>
      </c>
      <c r="O12" s="161" t="str">
        <f t="shared" si="1"/>
        <v>Leshlie Crismayri Bautista Quezada</v>
      </c>
      <c r="P12" s="163"/>
      <c r="Q12" s="163"/>
      <c r="R12" s="163"/>
      <c r="S12" s="163"/>
      <c r="T12" s="163"/>
      <c r="U12" s="163"/>
      <c r="V12" s="163"/>
      <c r="W12" s="163"/>
      <c r="X12" s="163"/>
      <c r="Y12" s="163"/>
      <c r="Z12" s="404">
        <f t="shared" si="2"/>
        <v>32678295</v>
      </c>
      <c r="AA12" s="160">
        <v>6.0</v>
      </c>
      <c r="AB12" s="405" t="str">
        <f t="shared" si="3"/>
        <v>Leshlie Crismayri Bautista Quezada</v>
      </c>
      <c r="AC12" s="164"/>
      <c r="AD12" s="164"/>
      <c r="AE12" s="164"/>
      <c r="AF12" s="164"/>
      <c r="AG12" s="164"/>
      <c r="AH12" s="164"/>
      <c r="AI12" s="164"/>
      <c r="AJ12" s="164"/>
      <c r="AK12" s="164"/>
      <c r="AL12" s="164"/>
    </row>
    <row r="13" ht="30.0" customHeight="1">
      <c r="A13" s="160">
        <f>'3A 2025 - 2026 DATOS DEL ESTUDI'!N10</f>
        <v>33224927</v>
      </c>
      <c r="B13" s="160">
        <v>7.0</v>
      </c>
      <c r="C13" s="161" t="str">
        <f>'3A 2025 - 2026 DATOS DEL ESTUDI'!B10</f>
        <v>Gilber  Bello Silva</v>
      </c>
      <c r="D13" s="163"/>
      <c r="E13" s="163"/>
      <c r="F13" s="163"/>
      <c r="G13" s="163"/>
      <c r="H13" s="163"/>
      <c r="I13" s="163"/>
      <c r="J13" s="163"/>
      <c r="K13" s="163"/>
      <c r="L13" s="163"/>
      <c r="M13" s="163"/>
      <c r="N13" s="160">
        <v>7.0</v>
      </c>
      <c r="O13" s="161" t="str">
        <f t="shared" si="1"/>
        <v>Gilber  Bello Silva</v>
      </c>
      <c r="P13" s="163"/>
      <c r="Q13" s="163"/>
      <c r="R13" s="163"/>
      <c r="S13" s="163"/>
      <c r="T13" s="163"/>
      <c r="U13" s="163"/>
      <c r="V13" s="163"/>
      <c r="W13" s="163"/>
      <c r="X13" s="163"/>
      <c r="Y13" s="163"/>
      <c r="Z13" s="404">
        <f t="shared" si="2"/>
        <v>33224927</v>
      </c>
      <c r="AA13" s="160">
        <v>7.0</v>
      </c>
      <c r="AB13" s="405" t="str">
        <f t="shared" si="3"/>
        <v>Gilber  Bello Silva</v>
      </c>
      <c r="AC13" s="164"/>
      <c r="AD13" s="164"/>
      <c r="AE13" s="164"/>
      <c r="AF13" s="164"/>
      <c r="AG13" s="164"/>
      <c r="AH13" s="164"/>
      <c r="AI13" s="164"/>
      <c r="AJ13" s="164"/>
      <c r="AK13" s="164"/>
      <c r="AL13" s="164"/>
    </row>
    <row r="14" ht="30.0" customHeight="1">
      <c r="A14" s="160">
        <f>'3A 2025 - 2026 DATOS DEL ESTUDI'!N11</f>
        <v>6783589</v>
      </c>
      <c r="B14" s="160">
        <v>8.0</v>
      </c>
      <c r="C14" s="161" t="str">
        <f>'3A 2025 - 2026 DATOS DEL ESTUDI'!B11</f>
        <v>Sherlyn Mariel Bernabel Lora</v>
      </c>
      <c r="D14" s="163"/>
      <c r="E14" s="163"/>
      <c r="F14" s="163"/>
      <c r="G14" s="163"/>
      <c r="H14" s="163"/>
      <c r="I14" s="163"/>
      <c r="J14" s="163"/>
      <c r="K14" s="163"/>
      <c r="L14" s="163"/>
      <c r="M14" s="163"/>
      <c r="N14" s="160">
        <v>8.0</v>
      </c>
      <c r="O14" s="161" t="str">
        <f t="shared" si="1"/>
        <v>Sherlyn Mariel Bernabel Lora</v>
      </c>
      <c r="P14" s="163"/>
      <c r="Q14" s="163"/>
      <c r="R14" s="163"/>
      <c r="S14" s="163"/>
      <c r="T14" s="163"/>
      <c r="U14" s="163"/>
      <c r="V14" s="163"/>
      <c r="W14" s="163"/>
      <c r="X14" s="163"/>
      <c r="Y14" s="163"/>
      <c r="Z14" s="404">
        <f t="shared" si="2"/>
        <v>6783589</v>
      </c>
      <c r="AA14" s="160">
        <v>8.0</v>
      </c>
      <c r="AB14" s="405" t="str">
        <f t="shared" si="3"/>
        <v>Sherlyn Mariel Bernabel Lora</v>
      </c>
      <c r="AC14" s="164"/>
      <c r="AD14" s="164"/>
      <c r="AE14" s="164"/>
      <c r="AF14" s="164"/>
      <c r="AG14" s="164"/>
      <c r="AH14" s="164"/>
      <c r="AI14" s="164"/>
      <c r="AJ14" s="164"/>
      <c r="AK14" s="164"/>
      <c r="AL14" s="164"/>
    </row>
    <row r="15" ht="30.0" customHeight="1">
      <c r="A15" s="160">
        <f>'3A 2025 - 2026 DATOS DEL ESTUDI'!N12</f>
        <v>7117826</v>
      </c>
      <c r="B15" s="160">
        <v>9.0</v>
      </c>
      <c r="C15" s="161" t="str">
        <f>'3A 2025 - 2026 DATOS DEL ESTUDI'!B12</f>
        <v>Erleen  Brito Castillo</v>
      </c>
      <c r="D15" s="163"/>
      <c r="E15" s="163"/>
      <c r="F15" s="163"/>
      <c r="G15" s="163"/>
      <c r="H15" s="163"/>
      <c r="I15" s="163"/>
      <c r="J15" s="163"/>
      <c r="K15" s="163"/>
      <c r="L15" s="163"/>
      <c r="M15" s="163"/>
      <c r="N15" s="160">
        <v>9.0</v>
      </c>
      <c r="O15" s="161" t="str">
        <f t="shared" si="1"/>
        <v>Erleen  Brito Castillo</v>
      </c>
      <c r="P15" s="163"/>
      <c r="Q15" s="163"/>
      <c r="R15" s="163"/>
      <c r="S15" s="163"/>
      <c r="T15" s="163"/>
      <c r="U15" s="163"/>
      <c r="V15" s="163"/>
      <c r="W15" s="163"/>
      <c r="X15" s="163"/>
      <c r="Y15" s="163"/>
      <c r="Z15" s="404">
        <f t="shared" si="2"/>
        <v>7117826</v>
      </c>
      <c r="AA15" s="160">
        <v>9.0</v>
      </c>
      <c r="AB15" s="405" t="str">
        <f t="shared" si="3"/>
        <v>Erleen  Brito Castillo</v>
      </c>
      <c r="AC15" s="164"/>
      <c r="AD15" s="164"/>
      <c r="AE15" s="164"/>
      <c r="AF15" s="164"/>
      <c r="AG15" s="164"/>
      <c r="AH15" s="164"/>
      <c r="AI15" s="164"/>
      <c r="AJ15" s="164"/>
      <c r="AK15" s="164"/>
      <c r="AL15" s="164"/>
    </row>
    <row r="16" ht="30.0" customHeight="1">
      <c r="A16" s="160">
        <f>'3A 2025 - 2026 DATOS DEL ESTUDI'!N13</f>
        <v>7042227</v>
      </c>
      <c r="B16" s="160">
        <v>10.0</v>
      </c>
      <c r="C16" s="161" t="str">
        <f>'3A 2025 - 2026 DATOS DEL ESTUDI'!B13</f>
        <v>Brianny  Caraballo Guzmán</v>
      </c>
      <c r="D16" s="163"/>
      <c r="E16" s="163"/>
      <c r="F16" s="163"/>
      <c r="G16" s="163"/>
      <c r="H16" s="163"/>
      <c r="I16" s="163"/>
      <c r="J16" s="163"/>
      <c r="K16" s="163"/>
      <c r="L16" s="163"/>
      <c r="M16" s="163"/>
      <c r="N16" s="160">
        <v>10.0</v>
      </c>
      <c r="O16" s="161" t="str">
        <f t="shared" si="1"/>
        <v>Brianny  Caraballo Guzmán</v>
      </c>
      <c r="P16" s="163"/>
      <c r="Q16" s="163"/>
      <c r="R16" s="163"/>
      <c r="S16" s="163"/>
      <c r="T16" s="163"/>
      <c r="U16" s="163"/>
      <c r="V16" s="163"/>
      <c r="W16" s="163"/>
      <c r="X16" s="163"/>
      <c r="Y16" s="163"/>
      <c r="Z16" s="404">
        <f t="shared" si="2"/>
        <v>7042227</v>
      </c>
      <c r="AA16" s="160">
        <v>10.0</v>
      </c>
      <c r="AB16" s="405" t="str">
        <f t="shared" si="3"/>
        <v>Brianny  Caraballo Guzmán</v>
      </c>
      <c r="AC16" s="164"/>
      <c r="AD16" s="164"/>
      <c r="AE16" s="164"/>
      <c r="AF16" s="164"/>
      <c r="AG16" s="164"/>
      <c r="AH16" s="164"/>
      <c r="AI16" s="164"/>
      <c r="AJ16" s="164"/>
      <c r="AK16" s="164"/>
      <c r="AL16" s="164"/>
    </row>
    <row r="17" ht="30.0" customHeight="1">
      <c r="A17" s="160">
        <f>'3A 2025 - 2026 DATOS DEL ESTUDI'!N14</f>
        <v>32626669</v>
      </c>
      <c r="B17" s="160">
        <v>11.0</v>
      </c>
      <c r="C17" s="161" t="str">
        <f>'3A 2025 - 2026 DATOS DEL ESTUDI'!B14</f>
        <v>Scarlet  Castillo</v>
      </c>
      <c r="D17" s="163"/>
      <c r="E17" s="163"/>
      <c r="F17" s="163"/>
      <c r="G17" s="163"/>
      <c r="H17" s="163"/>
      <c r="I17" s="163"/>
      <c r="J17" s="163"/>
      <c r="K17" s="163"/>
      <c r="L17" s="163"/>
      <c r="M17" s="163"/>
      <c r="N17" s="160">
        <v>11.0</v>
      </c>
      <c r="O17" s="161" t="str">
        <f t="shared" si="1"/>
        <v>Scarlet  Castillo</v>
      </c>
      <c r="P17" s="163"/>
      <c r="Q17" s="163"/>
      <c r="R17" s="163"/>
      <c r="S17" s="163"/>
      <c r="T17" s="163"/>
      <c r="U17" s="163"/>
      <c r="V17" s="163"/>
      <c r="W17" s="163"/>
      <c r="X17" s="163"/>
      <c r="Y17" s="163"/>
      <c r="Z17" s="404">
        <f t="shared" si="2"/>
        <v>32626669</v>
      </c>
      <c r="AA17" s="160">
        <v>11.0</v>
      </c>
      <c r="AB17" s="405" t="str">
        <f t="shared" si="3"/>
        <v>Scarlet  Castillo</v>
      </c>
      <c r="AC17" s="164"/>
      <c r="AD17" s="164"/>
      <c r="AE17" s="164"/>
      <c r="AF17" s="164"/>
      <c r="AG17" s="164"/>
      <c r="AH17" s="164"/>
      <c r="AI17" s="164"/>
      <c r="AJ17" s="164"/>
      <c r="AK17" s="164"/>
      <c r="AL17" s="164"/>
    </row>
    <row r="18" ht="30.0" customHeight="1">
      <c r="A18" s="160">
        <f>'3A 2025 - 2026 DATOS DEL ESTUDI'!N15</f>
        <v>33016326</v>
      </c>
      <c r="B18" s="160">
        <v>12.0</v>
      </c>
      <c r="C18" s="161" t="str">
        <f>'3A 2025 - 2026 DATOS DEL ESTUDI'!B15</f>
        <v>Yarselin  Cruz Peña</v>
      </c>
      <c r="D18" s="163"/>
      <c r="E18" s="163"/>
      <c r="F18" s="163"/>
      <c r="G18" s="163"/>
      <c r="H18" s="163"/>
      <c r="I18" s="163"/>
      <c r="J18" s="163"/>
      <c r="K18" s="163"/>
      <c r="L18" s="163"/>
      <c r="M18" s="163"/>
      <c r="N18" s="160">
        <v>12.0</v>
      </c>
      <c r="O18" s="161" t="str">
        <f t="shared" si="1"/>
        <v>Yarselin  Cruz Peña</v>
      </c>
      <c r="P18" s="163"/>
      <c r="Q18" s="163"/>
      <c r="R18" s="163"/>
      <c r="S18" s="163"/>
      <c r="T18" s="163"/>
      <c r="U18" s="163"/>
      <c r="V18" s="163"/>
      <c r="W18" s="163"/>
      <c r="X18" s="163"/>
      <c r="Y18" s="163"/>
      <c r="Z18" s="404">
        <f t="shared" si="2"/>
        <v>33016326</v>
      </c>
      <c r="AA18" s="160">
        <v>12.0</v>
      </c>
      <c r="AB18" s="405" t="str">
        <f t="shared" si="3"/>
        <v>Yarselin  Cruz Peña</v>
      </c>
      <c r="AC18" s="164"/>
      <c r="AD18" s="164"/>
      <c r="AE18" s="164"/>
      <c r="AF18" s="164"/>
      <c r="AG18" s="164"/>
      <c r="AH18" s="164"/>
      <c r="AI18" s="164"/>
      <c r="AJ18" s="164"/>
      <c r="AK18" s="164"/>
      <c r="AL18" s="164"/>
    </row>
    <row r="19" ht="30.0" customHeight="1">
      <c r="A19" s="160">
        <f>'3A 2025 - 2026 DATOS DEL ESTUDI'!N16</f>
        <v>32387390</v>
      </c>
      <c r="B19" s="160">
        <v>13.0</v>
      </c>
      <c r="C19" s="161" t="str">
        <f>'3A 2025 - 2026 DATOS DEL ESTUDI'!B16</f>
        <v>Fernando José Díaz Fernández</v>
      </c>
      <c r="D19" s="163"/>
      <c r="E19" s="163"/>
      <c r="F19" s="163"/>
      <c r="G19" s="163"/>
      <c r="H19" s="163"/>
      <c r="I19" s="163"/>
      <c r="J19" s="163"/>
      <c r="K19" s="163"/>
      <c r="L19" s="163"/>
      <c r="M19" s="163"/>
      <c r="N19" s="160">
        <v>13.0</v>
      </c>
      <c r="O19" s="161" t="str">
        <f t="shared" si="1"/>
        <v>Fernando José Díaz Fernández</v>
      </c>
      <c r="P19" s="163"/>
      <c r="Q19" s="163"/>
      <c r="R19" s="163"/>
      <c r="S19" s="163"/>
      <c r="T19" s="163"/>
      <c r="U19" s="163"/>
      <c r="V19" s="163"/>
      <c r="W19" s="163"/>
      <c r="X19" s="163"/>
      <c r="Y19" s="163"/>
      <c r="Z19" s="404">
        <f t="shared" si="2"/>
        <v>32387390</v>
      </c>
      <c r="AA19" s="160">
        <v>13.0</v>
      </c>
      <c r="AB19" s="405" t="str">
        <f t="shared" si="3"/>
        <v>Fernando José Díaz Fernández</v>
      </c>
      <c r="AC19" s="164"/>
      <c r="AD19" s="164"/>
      <c r="AE19" s="164"/>
      <c r="AF19" s="164"/>
      <c r="AG19" s="164"/>
      <c r="AH19" s="164"/>
      <c r="AI19" s="164"/>
      <c r="AJ19" s="164"/>
      <c r="AK19" s="164"/>
      <c r="AL19" s="164"/>
    </row>
    <row r="20" ht="30.0" customHeight="1">
      <c r="A20" s="160">
        <f>'3A 2025 - 2026 DATOS DEL ESTUDI'!N17</f>
        <v>27198412</v>
      </c>
      <c r="B20" s="160">
        <v>14.0</v>
      </c>
      <c r="C20" s="161" t="str">
        <f>'3A 2025 - 2026 DATOS DEL ESTUDI'!B17</f>
        <v>Scarlett  Espinal Estéves</v>
      </c>
      <c r="D20" s="163"/>
      <c r="E20" s="163"/>
      <c r="F20" s="163"/>
      <c r="G20" s="163"/>
      <c r="H20" s="163"/>
      <c r="I20" s="163"/>
      <c r="J20" s="163"/>
      <c r="K20" s="163"/>
      <c r="L20" s="163"/>
      <c r="M20" s="163"/>
      <c r="N20" s="160">
        <v>14.0</v>
      </c>
      <c r="O20" s="161" t="str">
        <f t="shared" si="1"/>
        <v>Scarlett  Espinal Estéves</v>
      </c>
      <c r="P20" s="163"/>
      <c r="Q20" s="163"/>
      <c r="R20" s="163"/>
      <c r="S20" s="163"/>
      <c r="T20" s="163"/>
      <c r="U20" s="163"/>
      <c r="V20" s="163"/>
      <c r="W20" s="163"/>
      <c r="X20" s="163"/>
      <c r="Y20" s="163"/>
      <c r="Z20" s="404">
        <f t="shared" si="2"/>
        <v>27198412</v>
      </c>
      <c r="AA20" s="160">
        <v>14.0</v>
      </c>
      <c r="AB20" s="405" t="str">
        <f t="shared" si="3"/>
        <v>Scarlett  Espinal Estéves</v>
      </c>
      <c r="AC20" s="164"/>
      <c r="AD20" s="164"/>
      <c r="AE20" s="164"/>
      <c r="AF20" s="164"/>
      <c r="AG20" s="164"/>
      <c r="AH20" s="164"/>
      <c r="AI20" s="164"/>
      <c r="AJ20" s="164"/>
      <c r="AK20" s="164"/>
      <c r="AL20" s="164"/>
    </row>
    <row r="21" ht="30.0" customHeight="1">
      <c r="A21" s="160">
        <f>'3A 2025 - 2026 DATOS DEL ESTUDI'!N18</f>
        <v>33382609</v>
      </c>
      <c r="B21" s="160">
        <v>15.0</v>
      </c>
      <c r="C21" s="161" t="str">
        <f>'3A 2025 - 2026 DATOS DEL ESTUDI'!B18</f>
        <v>José Manuel Estrella</v>
      </c>
      <c r="D21" s="163"/>
      <c r="E21" s="163"/>
      <c r="F21" s="163"/>
      <c r="G21" s="163"/>
      <c r="H21" s="163"/>
      <c r="I21" s="163"/>
      <c r="J21" s="163"/>
      <c r="K21" s="163"/>
      <c r="L21" s="163"/>
      <c r="M21" s="163"/>
      <c r="N21" s="160">
        <v>15.0</v>
      </c>
      <c r="O21" s="161" t="str">
        <f t="shared" si="1"/>
        <v>José Manuel Estrella</v>
      </c>
      <c r="P21" s="163"/>
      <c r="Q21" s="163"/>
      <c r="R21" s="163"/>
      <c r="S21" s="163"/>
      <c r="T21" s="163"/>
      <c r="U21" s="163"/>
      <c r="V21" s="163"/>
      <c r="W21" s="163"/>
      <c r="X21" s="163"/>
      <c r="Y21" s="163"/>
      <c r="Z21" s="404">
        <f t="shared" si="2"/>
        <v>33382609</v>
      </c>
      <c r="AA21" s="160">
        <v>15.0</v>
      </c>
      <c r="AB21" s="405" t="str">
        <f t="shared" si="3"/>
        <v>José Manuel Estrella</v>
      </c>
      <c r="AC21" s="164"/>
      <c r="AD21" s="164"/>
      <c r="AE21" s="164"/>
      <c r="AF21" s="164"/>
      <c r="AG21" s="164"/>
      <c r="AH21" s="164"/>
      <c r="AI21" s="164"/>
      <c r="AJ21" s="164"/>
      <c r="AK21" s="164"/>
      <c r="AL21" s="164"/>
    </row>
    <row r="22" ht="30.0" customHeight="1">
      <c r="A22" s="160">
        <f>'3A 2025 - 2026 DATOS DEL ESTUDI'!N19</f>
        <v>32745811</v>
      </c>
      <c r="B22" s="160">
        <v>16.0</v>
      </c>
      <c r="C22" s="161" t="str">
        <f>'3A 2025 - 2026 DATOS DEL ESTUDI'!B19</f>
        <v>Misael Starberk Ferreras Pérez</v>
      </c>
      <c r="D22" s="163"/>
      <c r="E22" s="163"/>
      <c r="F22" s="163"/>
      <c r="G22" s="163"/>
      <c r="H22" s="163"/>
      <c r="I22" s="163"/>
      <c r="J22" s="163"/>
      <c r="K22" s="163"/>
      <c r="L22" s="163"/>
      <c r="M22" s="163"/>
      <c r="N22" s="160">
        <v>16.0</v>
      </c>
      <c r="O22" s="161" t="str">
        <f t="shared" si="1"/>
        <v>Misael Starberk Ferreras Pérez</v>
      </c>
      <c r="P22" s="163"/>
      <c r="Q22" s="163"/>
      <c r="R22" s="163"/>
      <c r="S22" s="163"/>
      <c r="T22" s="163"/>
      <c r="U22" s="163"/>
      <c r="V22" s="163"/>
      <c r="W22" s="163"/>
      <c r="X22" s="163"/>
      <c r="Y22" s="163"/>
      <c r="Z22" s="404">
        <f t="shared" si="2"/>
        <v>32745811</v>
      </c>
      <c r="AA22" s="160">
        <v>16.0</v>
      </c>
      <c r="AB22" s="405" t="str">
        <f t="shared" si="3"/>
        <v>Misael Starberk Ferreras Pérez</v>
      </c>
      <c r="AC22" s="164"/>
      <c r="AD22" s="164"/>
      <c r="AE22" s="164"/>
      <c r="AF22" s="164"/>
      <c r="AG22" s="164"/>
      <c r="AH22" s="164"/>
      <c r="AI22" s="164"/>
      <c r="AJ22" s="164"/>
      <c r="AK22" s="164"/>
      <c r="AL22" s="164"/>
    </row>
    <row r="23" ht="30.0" customHeight="1">
      <c r="A23" s="160">
        <f>'3A 2025 - 2026 DATOS DEL ESTUDI'!N20</f>
        <v>6739413</v>
      </c>
      <c r="B23" s="160">
        <v>17.0</v>
      </c>
      <c r="C23" s="161" t="str">
        <f>'3A 2025 - 2026 DATOS DEL ESTUDI'!B20</f>
        <v>Ruth Esther Fernández Rodríguez</v>
      </c>
      <c r="D23" s="163"/>
      <c r="E23" s="163"/>
      <c r="F23" s="163"/>
      <c r="G23" s="163"/>
      <c r="H23" s="163"/>
      <c r="I23" s="163"/>
      <c r="J23" s="163"/>
      <c r="K23" s="163"/>
      <c r="L23" s="163"/>
      <c r="M23" s="163"/>
      <c r="N23" s="160">
        <v>17.0</v>
      </c>
      <c r="O23" s="161" t="str">
        <f t="shared" si="1"/>
        <v>Ruth Esther Fernández Rodríguez</v>
      </c>
      <c r="P23" s="163"/>
      <c r="Q23" s="163"/>
      <c r="R23" s="163"/>
      <c r="S23" s="163"/>
      <c r="T23" s="163"/>
      <c r="U23" s="163"/>
      <c r="V23" s="163"/>
      <c r="W23" s="163"/>
      <c r="X23" s="163"/>
      <c r="Y23" s="163"/>
      <c r="Z23" s="404">
        <f t="shared" si="2"/>
        <v>6739413</v>
      </c>
      <c r="AA23" s="160">
        <v>17.0</v>
      </c>
      <c r="AB23" s="405" t="str">
        <f t="shared" si="3"/>
        <v>Ruth Esther Fernández Rodríguez</v>
      </c>
      <c r="AC23" s="164"/>
      <c r="AD23" s="164"/>
      <c r="AE23" s="164"/>
      <c r="AF23" s="164"/>
      <c r="AG23" s="164"/>
      <c r="AH23" s="164"/>
      <c r="AI23" s="164"/>
      <c r="AJ23" s="164"/>
      <c r="AK23" s="164"/>
      <c r="AL23" s="164"/>
    </row>
    <row r="24" ht="30.0" customHeight="1">
      <c r="A24" s="160">
        <f>'3A 2025 - 2026 DATOS DEL ESTUDI'!N21</f>
        <v>32812732</v>
      </c>
      <c r="B24" s="160">
        <v>18.0</v>
      </c>
      <c r="C24" s="161" t="str">
        <f>'3A 2025 - 2026 DATOS DEL ESTUDI'!B21</f>
        <v>Discairy  Filpo Estrella</v>
      </c>
      <c r="D24" s="163"/>
      <c r="E24" s="163"/>
      <c r="F24" s="163"/>
      <c r="G24" s="163"/>
      <c r="H24" s="163"/>
      <c r="I24" s="163"/>
      <c r="J24" s="163"/>
      <c r="K24" s="163"/>
      <c r="L24" s="163"/>
      <c r="M24" s="163"/>
      <c r="N24" s="160">
        <v>18.0</v>
      </c>
      <c r="O24" s="161" t="str">
        <f t="shared" si="1"/>
        <v>Discairy  Filpo Estrella</v>
      </c>
      <c r="P24" s="163"/>
      <c r="Q24" s="163"/>
      <c r="R24" s="163"/>
      <c r="S24" s="163"/>
      <c r="T24" s="163"/>
      <c r="U24" s="163"/>
      <c r="V24" s="163"/>
      <c r="W24" s="163"/>
      <c r="X24" s="163"/>
      <c r="Y24" s="163"/>
      <c r="Z24" s="404">
        <f t="shared" si="2"/>
        <v>32812732</v>
      </c>
      <c r="AA24" s="160">
        <v>18.0</v>
      </c>
      <c r="AB24" s="405" t="str">
        <f t="shared" si="3"/>
        <v>Discairy  Filpo Estrella</v>
      </c>
      <c r="AC24" s="164"/>
      <c r="AD24" s="164"/>
      <c r="AE24" s="164"/>
      <c r="AF24" s="164"/>
      <c r="AG24" s="164"/>
      <c r="AH24" s="164"/>
      <c r="AI24" s="164"/>
      <c r="AJ24" s="164"/>
      <c r="AK24" s="164"/>
      <c r="AL24" s="164"/>
    </row>
    <row r="25" ht="30.0" customHeight="1">
      <c r="A25" s="160">
        <f>'3A 2025 - 2026 DATOS DEL ESTUDI'!N22</f>
        <v>32529336</v>
      </c>
      <c r="B25" s="160">
        <v>19.0</v>
      </c>
      <c r="C25" s="161" t="str">
        <f>'3A 2025 - 2026 DATOS DEL ESTUDI'!B22</f>
        <v>Alexis Enmanuel Gil  Sánchez</v>
      </c>
      <c r="D25" s="163"/>
      <c r="E25" s="163"/>
      <c r="F25" s="163"/>
      <c r="G25" s="163"/>
      <c r="H25" s="163"/>
      <c r="I25" s="163"/>
      <c r="J25" s="163"/>
      <c r="K25" s="163"/>
      <c r="L25" s="163"/>
      <c r="M25" s="163"/>
      <c r="N25" s="160">
        <v>19.0</v>
      </c>
      <c r="O25" s="161" t="str">
        <f t="shared" si="1"/>
        <v>Alexis Enmanuel Gil  Sánchez</v>
      </c>
      <c r="P25" s="163"/>
      <c r="Q25" s="163"/>
      <c r="R25" s="163"/>
      <c r="S25" s="163"/>
      <c r="T25" s="163"/>
      <c r="U25" s="163"/>
      <c r="V25" s="163"/>
      <c r="W25" s="163"/>
      <c r="X25" s="163"/>
      <c r="Y25" s="163"/>
      <c r="Z25" s="404">
        <f t="shared" si="2"/>
        <v>32529336</v>
      </c>
      <c r="AA25" s="160">
        <v>19.0</v>
      </c>
      <c r="AB25" s="405" t="str">
        <f t="shared" si="3"/>
        <v>Alexis Enmanuel Gil  Sánchez</v>
      </c>
      <c r="AC25" s="164"/>
      <c r="AD25" s="164"/>
      <c r="AE25" s="164"/>
      <c r="AF25" s="164"/>
      <c r="AG25" s="164"/>
      <c r="AH25" s="164"/>
      <c r="AI25" s="164"/>
      <c r="AJ25" s="164"/>
      <c r="AK25" s="164"/>
      <c r="AL25" s="164"/>
    </row>
    <row r="26" ht="30.0" customHeight="1">
      <c r="A26" s="160">
        <f>'3A 2025 - 2026 DATOS DEL ESTUDI'!N23</f>
        <v>22047916</v>
      </c>
      <c r="B26" s="160">
        <v>20.0</v>
      </c>
      <c r="C26" s="161" t="str">
        <f>'3A 2025 - 2026 DATOS DEL ESTUDI'!B23</f>
        <v>Ayendy Jesús Guzmán</v>
      </c>
      <c r="D26" s="163"/>
      <c r="E26" s="163"/>
      <c r="F26" s="163"/>
      <c r="G26" s="163"/>
      <c r="H26" s="163"/>
      <c r="I26" s="163"/>
      <c r="J26" s="163"/>
      <c r="K26" s="163"/>
      <c r="L26" s="163"/>
      <c r="M26" s="163"/>
      <c r="N26" s="160">
        <v>20.0</v>
      </c>
      <c r="O26" s="161" t="str">
        <f t="shared" si="1"/>
        <v>Ayendy Jesús Guzmán</v>
      </c>
      <c r="P26" s="163"/>
      <c r="Q26" s="163"/>
      <c r="R26" s="163"/>
      <c r="S26" s="163"/>
      <c r="T26" s="163"/>
      <c r="U26" s="163"/>
      <c r="V26" s="163"/>
      <c r="W26" s="163"/>
      <c r="X26" s="163"/>
      <c r="Y26" s="163"/>
      <c r="Z26" s="404">
        <f t="shared" si="2"/>
        <v>22047916</v>
      </c>
      <c r="AA26" s="160">
        <v>20.0</v>
      </c>
      <c r="AB26" s="405" t="str">
        <f t="shared" si="3"/>
        <v>Ayendy Jesús Guzmán</v>
      </c>
      <c r="AC26" s="164"/>
      <c r="AD26" s="164"/>
      <c r="AE26" s="164"/>
      <c r="AF26" s="164"/>
      <c r="AG26" s="164"/>
      <c r="AH26" s="164"/>
      <c r="AI26" s="164"/>
      <c r="AJ26" s="164"/>
      <c r="AK26" s="164"/>
      <c r="AL26" s="164"/>
    </row>
    <row r="27" ht="30.0" customHeight="1">
      <c r="A27" s="160">
        <f>'3A 2025 - 2026 DATOS DEL ESTUDI'!N24</f>
        <v>32387479</v>
      </c>
      <c r="B27" s="160">
        <v>21.0</v>
      </c>
      <c r="C27" s="161" t="str">
        <f>'3A 2025 - 2026 DATOS DEL ESTUDI'!B24</f>
        <v>Yassir  Hernández Disla</v>
      </c>
      <c r="D27" s="163"/>
      <c r="E27" s="163"/>
      <c r="F27" s="163"/>
      <c r="G27" s="163"/>
      <c r="H27" s="163"/>
      <c r="I27" s="163"/>
      <c r="J27" s="163"/>
      <c r="K27" s="163"/>
      <c r="L27" s="163"/>
      <c r="M27" s="163"/>
      <c r="N27" s="160">
        <v>21.0</v>
      </c>
      <c r="O27" s="161" t="str">
        <f t="shared" si="1"/>
        <v>Yassir  Hernández Disla</v>
      </c>
      <c r="P27" s="163"/>
      <c r="Q27" s="163"/>
      <c r="R27" s="163"/>
      <c r="S27" s="163"/>
      <c r="T27" s="163"/>
      <c r="U27" s="163"/>
      <c r="V27" s="163"/>
      <c r="W27" s="163"/>
      <c r="X27" s="163"/>
      <c r="Y27" s="163"/>
      <c r="Z27" s="404">
        <f t="shared" si="2"/>
        <v>32387479</v>
      </c>
      <c r="AA27" s="160">
        <v>21.0</v>
      </c>
      <c r="AB27" s="405" t="str">
        <f t="shared" si="3"/>
        <v>Yassir  Hernández Disla</v>
      </c>
      <c r="AC27" s="164"/>
      <c r="AD27" s="164"/>
      <c r="AE27" s="164"/>
      <c r="AF27" s="164"/>
      <c r="AG27" s="164"/>
      <c r="AH27" s="164"/>
      <c r="AI27" s="164"/>
      <c r="AJ27" s="164"/>
      <c r="AK27" s="164"/>
      <c r="AL27" s="164"/>
    </row>
    <row r="28" ht="30.0" customHeight="1">
      <c r="A28" s="160">
        <f>'3A 2025 - 2026 DATOS DEL ESTUDI'!N25</f>
        <v>6635033</v>
      </c>
      <c r="B28" s="160">
        <v>22.0</v>
      </c>
      <c r="C28" s="161" t="str">
        <f>'3A 2025 - 2026 DATOS DEL ESTUDI'!B25</f>
        <v>Yadiel  Jiménez Betances</v>
      </c>
      <c r="D28" s="163"/>
      <c r="E28" s="163"/>
      <c r="F28" s="163"/>
      <c r="G28" s="163"/>
      <c r="H28" s="163"/>
      <c r="I28" s="163"/>
      <c r="J28" s="163"/>
      <c r="K28" s="163"/>
      <c r="L28" s="163"/>
      <c r="M28" s="163"/>
      <c r="N28" s="160">
        <v>22.0</v>
      </c>
      <c r="O28" s="161" t="str">
        <f t="shared" si="1"/>
        <v>Yadiel  Jiménez Betances</v>
      </c>
      <c r="P28" s="163"/>
      <c r="Q28" s="163"/>
      <c r="R28" s="163"/>
      <c r="S28" s="163"/>
      <c r="T28" s="163"/>
      <c r="U28" s="163"/>
      <c r="V28" s="163"/>
      <c r="W28" s="163"/>
      <c r="X28" s="163"/>
      <c r="Y28" s="163"/>
      <c r="Z28" s="404">
        <f t="shared" si="2"/>
        <v>6635033</v>
      </c>
      <c r="AA28" s="160">
        <v>22.0</v>
      </c>
      <c r="AB28" s="405" t="str">
        <f t="shared" si="3"/>
        <v>Yadiel  Jiménez Betances</v>
      </c>
      <c r="AC28" s="164"/>
      <c r="AD28" s="164"/>
      <c r="AE28" s="164"/>
      <c r="AF28" s="164"/>
      <c r="AG28" s="164"/>
      <c r="AH28" s="164"/>
      <c r="AI28" s="164"/>
      <c r="AJ28" s="164"/>
      <c r="AK28" s="164"/>
      <c r="AL28" s="164"/>
    </row>
    <row r="29" ht="30.0" customHeight="1">
      <c r="A29" s="160">
        <f>'3A 2025 - 2026 DATOS DEL ESTUDI'!N26</f>
        <v>32857385</v>
      </c>
      <c r="B29" s="160">
        <v>23.0</v>
      </c>
      <c r="C29" s="161" t="str">
        <f>'3A 2025 - 2026 DATOS DEL ESTUDI'!B26</f>
        <v>Yamel  Mella Aquino</v>
      </c>
      <c r="D29" s="163"/>
      <c r="E29" s="163"/>
      <c r="F29" s="163"/>
      <c r="G29" s="163"/>
      <c r="H29" s="163"/>
      <c r="I29" s="163"/>
      <c r="J29" s="163"/>
      <c r="K29" s="163"/>
      <c r="L29" s="163"/>
      <c r="M29" s="163"/>
      <c r="N29" s="160">
        <v>23.0</v>
      </c>
      <c r="O29" s="161" t="str">
        <f t="shared" si="1"/>
        <v>Yamel  Mella Aquino</v>
      </c>
      <c r="P29" s="163"/>
      <c r="Q29" s="163"/>
      <c r="R29" s="163"/>
      <c r="S29" s="163"/>
      <c r="T29" s="163"/>
      <c r="U29" s="163"/>
      <c r="V29" s="163"/>
      <c r="W29" s="163"/>
      <c r="X29" s="163"/>
      <c r="Y29" s="163"/>
      <c r="Z29" s="404">
        <f t="shared" si="2"/>
        <v>32857385</v>
      </c>
      <c r="AA29" s="160">
        <v>23.0</v>
      </c>
      <c r="AB29" s="405" t="str">
        <f t="shared" si="3"/>
        <v>Yamel  Mella Aquino</v>
      </c>
      <c r="AC29" s="164"/>
      <c r="AD29" s="164"/>
      <c r="AE29" s="164"/>
      <c r="AF29" s="164"/>
      <c r="AG29" s="164"/>
      <c r="AH29" s="164"/>
      <c r="AI29" s="164"/>
      <c r="AJ29" s="164"/>
      <c r="AK29" s="164"/>
      <c r="AL29" s="164"/>
    </row>
    <row r="30" ht="30.0" customHeight="1">
      <c r="A30" s="160">
        <f>'3A 2025 - 2026 DATOS DEL ESTUDI'!N27</f>
        <v>6396255</v>
      </c>
      <c r="B30" s="160">
        <v>24.0</v>
      </c>
      <c r="C30" s="161" t="str">
        <f>'3A 2025 - 2026 DATOS DEL ESTUDI'!B27</f>
        <v>Sariely Del Carmen Mena Chávez</v>
      </c>
      <c r="D30" s="163"/>
      <c r="E30" s="163"/>
      <c r="F30" s="163"/>
      <c r="G30" s="163"/>
      <c r="H30" s="163"/>
      <c r="I30" s="163"/>
      <c r="J30" s="163"/>
      <c r="K30" s="163"/>
      <c r="L30" s="163"/>
      <c r="M30" s="163"/>
      <c r="N30" s="160">
        <v>24.0</v>
      </c>
      <c r="O30" s="161" t="str">
        <f t="shared" si="1"/>
        <v>Sariely Del Carmen Mena Chávez</v>
      </c>
      <c r="P30" s="163"/>
      <c r="Q30" s="163"/>
      <c r="R30" s="163"/>
      <c r="S30" s="163"/>
      <c r="T30" s="163"/>
      <c r="U30" s="163"/>
      <c r="V30" s="163"/>
      <c r="W30" s="163"/>
      <c r="X30" s="163"/>
      <c r="Y30" s="163"/>
      <c r="Z30" s="404">
        <f t="shared" si="2"/>
        <v>6396255</v>
      </c>
      <c r="AA30" s="160">
        <v>24.0</v>
      </c>
      <c r="AB30" s="405" t="str">
        <f t="shared" si="3"/>
        <v>Sariely Del Carmen Mena Chávez</v>
      </c>
      <c r="AC30" s="164"/>
      <c r="AD30" s="164"/>
      <c r="AE30" s="164"/>
      <c r="AF30" s="164"/>
      <c r="AG30" s="164"/>
      <c r="AH30" s="164"/>
      <c r="AI30" s="164"/>
      <c r="AJ30" s="164"/>
      <c r="AK30" s="164"/>
      <c r="AL30" s="164"/>
    </row>
    <row r="31" ht="30.0" customHeight="1">
      <c r="A31" s="160">
        <f>'3A 2025 - 2026 DATOS DEL ESTUDI'!N28</f>
        <v>33560794</v>
      </c>
      <c r="B31" s="160">
        <v>25.0</v>
      </c>
      <c r="C31" s="161" t="str">
        <f>'3A 2025 - 2026 DATOS DEL ESTUDI'!B28</f>
        <v>David Carmelo Navas Fernández</v>
      </c>
      <c r="D31" s="163"/>
      <c r="E31" s="163"/>
      <c r="F31" s="163"/>
      <c r="G31" s="163"/>
      <c r="H31" s="163"/>
      <c r="I31" s="163"/>
      <c r="J31" s="163"/>
      <c r="K31" s="163"/>
      <c r="L31" s="163"/>
      <c r="M31" s="163"/>
      <c r="N31" s="160">
        <v>25.0</v>
      </c>
      <c r="O31" s="161" t="str">
        <f t="shared" si="1"/>
        <v>David Carmelo Navas Fernández</v>
      </c>
      <c r="P31" s="163"/>
      <c r="Q31" s="163"/>
      <c r="R31" s="163"/>
      <c r="S31" s="163"/>
      <c r="T31" s="163"/>
      <c r="U31" s="163"/>
      <c r="V31" s="163"/>
      <c r="W31" s="163"/>
      <c r="X31" s="163"/>
      <c r="Y31" s="163"/>
      <c r="Z31" s="404">
        <f t="shared" si="2"/>
        <v>33560794</v>
      </c>
      <c r="AA31" s="160">
        <v>25.0</v>
      </c>
      <c r="AB31" s="405" t="str">
        <f t="shared" si="3"/>
        <v>David Carmelo Navas Fernández</v>
      </c>
      <c r="AC31" s="164"/>
      <c r="AD31" s="164"/>
      <c r="AE31" s="164"/>
      <c r="AF31" s="164"/>
      <c r="AG31" s="164"/>
      <c r="AH31" s="164"/>
      <c r="AI31" s="164"/>
      <c r="AJ31" s="164"/>
      <c r="AK31" s="164"/>
      <c r="AL31" s="164"/>
    </row>
    <row r="32" ht="30.0" customHeight="1">
      <c r="A32" s="160">
        <f>'3A 2025 - 2026 DATOS DEL ESTUDI'!N29</f>
        <v>32720987</v>
      </c>
      <c r="B32" s="160">
        <v>26.0</v>
      </c>
      <c r="C32" s="161" t="str">
        <f>'3A 2025 - 2026 DATOS DEL ESTUDI'!B29</f>
        <v>Andriw Jelier Ortiz Rodríguez</v>
      </c>
      <c r="D32" s="163"/>
      <c r="E32" s="163"/>
      <c r="F32" s="163"/>
      <c r="G32" s="163"/>
      <c r="H32" s="163"/>
      <c r="I32" s="163"/>
      <c r="J32" s="163"/>
      <c r="K32" s="163"/>
      <c r="L32" s="163"/>
      <c r="M32" s="163"/>
      <c r="N32" s="160">
        <v>26.0</v>
      </c>
      <c r="O32" s="161" t="str">
        <f t="shared" si="1"/>
        <v>Andriw Jelier Ortiz Rodríguez</v>
      </c>
      <c r="P32" s="163"/>
      <c r="Q32" s="163"/>
      <c r="R32" s="163"/>
      <c r="S32" s="163"/>
      <c r="T32" s="163"/>
      <c r="U32" s="163"/>
      <c r="V32" s="163"/>
      <c r="W32" s="163"/>
      <c r="X32" s="163"/>
      <c r="Y32" s="163"/>
      <c r="Z32" s="404">
        <f t="shared" si="2"/>
        <v>32720987</v>
      </c>
      <c r="AA32" s="160">
        <v>26.0</v>
      </c>
      <c r="AB32" s="405" t="str">
        <f t="shared" si="3"/>
        <v>Andriw Jelier Ortiz Rodríguez</v>
      </c>
      <c r="AC32" s="164"/>
      <c r="AD32" s="164"/>
      <c r="AE32" s="164"/>
      <c r="AF32" s="164"/>
      <c r="AG32" s="164"/>
      <c r="AH32" s="164"/>
      <c r="AI32" s="164"/>
      <c r="AJ32" s="164"/>
      <c r="AK32" s="164"/>
      <c r="AL32" s="164"/>
    </row>
    <row r="33" ht="30.0" customHeight="1">
      <c r="A33" s="160">
        <f>'3A 2025 - 2026 DATOS DEL ESTUDI'!N30</f>
        <v>32899290</v>
      </c>
      <c r="B33" s="160">
        <v>27.0</v>
      </c>
      <c r="C33" s="161" t="str">
        <f>'3A 2025 - 2026 DATOS DEL ESTUDI'!B30</f>
        <v>Dashley Nicole Peña García</v>
      </c>
      <c r="D33" s="163"/>
      <c r="E33" s="163"/>
      <c r="F33" s="163"/>
      <c r="G33" s="163"/>
      <c r="H33" s="163"/>
      <c r="I33" s="163"/>
      <c r="J33" s="163"/>
      <c r="K33" s="163"/>
      <c r="L33" s="163"/>
      <c r="M33" s="163"/>
      <c r="N33" s="160">
        <v>27.0</v>
      </c>
      <c r="O33" s="161" t="str">
        <f t="shared" si="1"/>
        <v>Dashley Nicole Peña García</v>
      </c>
      <c r="P33" s="163"/>
      <c r="Q33" s="163"/>
      <c r="R33" s="163"/>
      <c r="S33" s="163"/>
      <c r="T33" s="163"/>
      <c r="U33" s="163"/>
      <c r="V33" s="163"/>
      <c r="W33" s="163"/>
      <c r="X33" s="163"/>
      <c r="Y33" s="163"/>
      <c r="Z33" s="404">
        <f t="shared" si="2"/>
        <v>32899290</v>
      </c>
      <c r="AA33" s="160">
        <v>27.0</v>
      </c>
      <c r="AB33" s="405" t="str">
        <f t="shared" si="3"/>
        <v>Dashley Nicole Peña García</v>
      </c>
      <c r="AC33" s="164"/>
      <c r="AD33" s="164"/>
      <c r="AE33" s="164"/>
      <c r="AF33" s="164"/>
      <c r="AG33" s="164"/>
      <c r="AH33" s="164"/>
      <c r="AI33" s="164"/>
      <c r="AJ33" s="164"/>
      <c r="AK33" s="164"/>
      <c r="AL33" s="164"/>
    </row>
    <row r="34" ht="30.0" customHeight="1">
      <c r="A34" s="160">
        <f>'3A 2025 - 2026 DATOS DEL ESTUDI'!N31</f>
        <v>32607334</v>
      </c>
      <c r="B34" s="160">
        <v>28.0</v>
      </c>
      <c r="C34" s="161" t="str">
        <f>'3A 2025 - 2026 DATOS DEL ESTUDI'!B31</f>
        <v>Yesly  Peña Muñoz</v>
      </c>
      <c r="D34" s="163"/>
      <c r="E34" s="163"/>
      <c r="F34" s="163"/>
      <c r="G34" s="163"/>
      <c r="H34" s="163"/>
      <c r="I34" s="163"/>
      <c r="J34" s="163"/>
      <c r="K34" s="163"/>
      <c r="L34" s="163"/>
      <c r="M34" s="163"/>
      <c r="N34" s="160">
        <v>28.0</v>
      </c>
      <c r="O34" s="161" t="str">
        <f t="shared" si="1"/>
        <v>Yesly  Peña Muñoz</v>
      </c>
      <c r="P34" s="163"/>
      <c r="Q34" s="163"/>
      <c r="R34" s="163"/>
      <c r="S34" s="163"/>
      <c r="T34" s="163"/>
      <c r="U34" s="163"/>
      <c r="V34" s="163"/>
      <c r="W34" s="163"/>
      <c r="X34" s="163"/>
      <c r="Y34" s="163"/>
      <c r="Z34" s="404">
        <f t="shared" si="2"/>
        <v>32607334</v>
      </c>
      <c r="AA34" s="160">
        <v>28.0</v>
      </c>
      <c r="AB34" s="405" t="str">
        <f t="shared" si="3"/>
        <v>Yesly  Peña Muñoz</v>
      </c>
      <c r="AC34" s="164"/>
      <c r="AD34" s="164"/>
      <c r="AE34" s="164"/>
      <c r="AF34" s="164"/>
      <c r="AG34" s="164"/>
      <c r="AH34" s="164"/>
      <c r="AI34" s="164"/>
      <c r="AJ34" s="164"/>
      <c r="AK34" s="164"/>
      <c r="AL34" s="164"/>
    </row>
    <row r="35" ht="30.0" customHeight="1">
      <c r="A35" s="160">
        <f>'3A 2025 - 2026 DATOS DEL ESTUDI'!N32</f>
        <v>32687351</v>
      </c>
      <c r="B35" s="160">
        <v>29.0</v>
      </c>
      <c r="C35" s="161" t="str">
        <f>'3A 2025 - 2026 DATOS DEL ESTUDI'!B32</f>
        <v>Wilbert  Peña Paulino</v>
      </c>
      <c r="D35" s="163"/>
      <c r="E35" s="163"/>
      <c r="F35" s="163"/>
      <c r="G35" s="163"/>
      <c r="H35" s="163"/>
      <c r="I35" s="163"/>
      <c r="J35" s="163"/>
      <c r="K35" s="163"/>
      <c r="L35" s="163"/>
      <c r="M35" s="163"/>
      <c r="N35" s="160">
        <v>29.0</v>
      </c>
      <c r="O35" s="161" t="str">
        <f t="shared" si="1"/>
        <v>Wilbert  Peña Paulino</v>
      </c>
      <c r="P35" s="163"/>
      <c r="Q35" s="163"/>
      <c r="R35" s="163"/>
      <c r="S35" s="163"/>
      <c r="T35" s="163"/>
      <c r="U35" s="163"/>
      <c r="V35" s="163"/>
      <c r="W35" s="163"/>
      <c r="X35" s="163"/>
      <c r="Y35" s="163"/>
      <c r="Z35" s="404">
        <f t="shared" si="2"/>
        <v>32687351</v>
      </c>
      <c r="AA35" s="160">
        <v>29.0</v>
      </c>
      <c r="AB35" s="405" t="str">
        <f t="shared" si="3"/>
        <v>Wilbert  Peña Paulino</v>
      </c>
      <c r="AC35" s="164"/>
      <c r="AD35" s="164"/>
      <c r="AE35" s="164"/>
      <c r="AF35" s="164"/>
      <c r="AG35" s="164"/>
      <c r="AH35" s="164"/>
      <c r="AI35" s="164"/>
      <c r="AJ35" s="164"/>
      <c r="AK35" s="164"/>
      <c r="AL35" s="164"/>
    </row>
    <row r="36" ht="30.0" customHeight="1">
      <c r="A36" s="160">
        <f>'3A 2025 - 2026 DATOS DEL ESTUDI'!N33</f>
        <v>6445759</v>
      </c>
      <c r="B36" s="160">
        <v>30.0</v>
      </c>
      <c r="C36" s="161" t="str">
        <f>'3A 2025 - 2026 DATOS DEL ESTUDI'!B33</f>
        <v>Yonayry  Peña Santos</v>
      </c>
      <c r="D36" s="162"/>
      <c r="E36" s="163"/>
      <c r="F36" s="163"/>
      <c r="G36" s="163"/>
      <c r="H36" s="163"/>
      <c r="I36" s="163"/>
      <c r="J36" s="163"/>
      <c r="K36" s="163"/>
      <c r="L36" s="163"/>
      <c r="M36" s="163"/>
      <c r="N36" s="160">
        <v>30.0</v>
      </c>
      <c r="O36" s="161" t="str">
        <f t="shared" si="1"/>
        <v>Yonayry  Peña Santos</v>
      </c>
      <c r="P36" s="162"/>
      <c r="Q36" s="163"/>
      <c r="R36" s="163"/>
      <c r="S36" s="163"/>
      <c r="T36" s="163"/>
      <c r="U36" s="163"/>
      <c r="V36" s="163"/>
      <c r="W36" s="163"/>
      <c r="X36" s="163"/>
      <c r="Y36" s="163"/>
      <c r="Z36" s="404">
        <f t="shared" si="2"/>
        <v>6445759</v>
      </c>
      <c r="AA36" s="160">
        <v>30.0</v>
      </c>
      <c r="AB36" s="405" t="str">
        <f t="shared" si="3"/>
        <v>Yonayry  Peña Santos</v>
      </c>
      <c r="AC36" s="164"/>
      <c r="AD36" s="164"/>
      <c r="AE36" s="164"/>
      <c r="AF36" s="164"/>
      <c r="AG36" s="164"/>
      <c r="AH36" s="164"/>
      <c r="AI36" s="164"/>
      <c r="AJ36" s="164"/>
      <c r="AK36" s="164"/>
      <c r="AL36" s="164"/>
    </row>
    <row r="37" ht="30.0" customHeight="1">
      <c r="A37" s="160">
        <f>'3A 2025 - 2026 DATOS DEL ESTUDI'!N34</f>
        <v>22023376</v>
      </c>
      <c r="B37" s="160">
        <v>31.0</v>
      </c>
      <c r="C37" s="161" t="str">
        <f>'3A 2025 - 2026 DATOS DEL ESTUDI'!B34</f>
        <v>Rossier Analiz Pérez Rodríguez</v>
      </c>
      <c r="D37" s="163"/>
      <c r="E37" s="163"/>
      <c r="F37" s="163"/>
      <c r="G37" s="163"/>
      <c r="H37" s="163"/>
      <c r="I37" s="163"/>
      <c r="J37" s="163"/>
      <c r="K37" s="163"/>
      <c r="L37" s="163"/>
      <c r="M37" s="163"/>
      <c r="N37" s="160">
        <v>31.0</v>
      </c>
      <c r="O37" s="161" t="str">
        <f t="shared" si="1"/>
        <v>Rossier Analiz Pérez Rodríguez</v>
      </c>
      <c r="P37" s="163"/>
      <c r="Q37" s="163"/>
      <c r="R37" s="163"/>
      <c r="S37" s="163"/>
      <c r="T37" s="163"/>
      <c r="U37" s="163"/>
      <c r="V37" s="163"/>
      <c r="W37" s="163"/>
      <c r="X37" s="163"/>
      <c r="Y37" s="163"/>
      <c r="Z37" s="404">
        <f t="shared" si="2"/>
        <v>22023376</v>
      </c>
      <c r="AA37" s="160">
        <v>31.0</v>
      </c>
      <c r="AB37" s="405" t="str">
        <f t="shared" si="3"/>
        <v>Rossier Analiz Pérez Rodríguez</v>
      </c>
      <c r="AC37" s="164"/>
      <c r="AD37" s="164"/>
      <c r="AE37" s="164"/>
      <c r="AF37" s="164"/>
      <c r="AG37" s="164"/>
      <c r="AH37" s="164"/>
      <c r="AI37" s="164"/>
      <c r="AJ37" s="164"/>
      <c r="AK37" s="164"/>
      <c r="AL37" s="164"/>
    </row>
    <row r="38" ht="30.0" customHeight="1">
      <c r="A38" s="160">
        <f>'3A 2025 - 2026 DATOS DEL ESTUDI'!N35</f>
        <v>6925657</v>
      </c>
      <c r="B38" s="160">
        <v>32.0</v>
      </c>
      <c r="C38" s="161" t="str">
        <f>'3A 2025 - 2026 DATOS DEL ESTUDI'!B35</f>
        <v>Joseph Francisco Ramírez Espinosa</v>
      </c>
      <c r="D38" s="163"/>
      <c r="E38" s="163"/>
      <c r="F38" s="163"/>
      <c r="G38" s="163"/>
      <c r="H38" s="163"/>
      <c r="I38" s="163"/>
      <c r="J38" s="163"/>
      <c r="K38" s="163"/>
      <c r="L38" s="163"/>
      <c r="M38" s="163"/>
      <c r="N38" s="160">
        <v>32.0</v>
      </c>
      <c r="O38" s="161" t="str">
        <f t="shared" si="1"/>
        <v>Joseph Francisco Ramírez Espinosa</v>
      </c>
      <c r="P38" s="163"/>
      <c r="Q38" s="163"/>
      <c r="R38" s="163"/>
      <c r="S38" s="163"/>
      <c r="T38" s="163"/>
      <c r="U38" s="163"/>
      <c r="V38" s="163"/>
      <c r="W38" s="163"/>
      <c r="X38" s="163"/>
      <c r="Y38" s="163"/>
      <c r="Z38" s="404">
        <f t="shared" si="2"/>
        <v>6925657</v>
      </c>
      <c r="AA38" s="160">
        <v>32.0</v>
      </c>
      <c r="AB38" s="405" t="str">
        <f t="shared" si="3"/>
        <v>Joseph Francisco Ramírez Espinosa</v>
      </c>
      <c r="AC38" s="164"/>
      <c r="AD38" s="164"/>
      <c r="AE38" s="164"/>
      <c r="AF38" s="164"/>
      <c r="AG38" s="164"/>
      <c r="AH38" s="164"/>
      <c r="AI38" s="164"/>
      <c r="AJ38" s="164"/>
      <c r="AK38" s="164"/>
      <c r="AL38" s="164"/>
    </row>
    <row r="39" ht="30.0" customHeight="1">
      <c r="A39" s="160">
        <f>'3A 2025 - 2026 DATOS DEL ESTUDI'!N36</f>
        <v>12009792</v>
      </c>
      <c r="B39" s="160">
        <v>33.0</v>
      </c>
      <c r="C39" s="161" t="str">
        <f>'3A 2025 - 2026 DATOS DEL ESTUDI'!B36</f>
        <v>Yariel Alfonso Ramos</v>
      </c>
      <c r="D39" s="163"/>
      <c r="E39" s="163"/>
      <c r="F39" s="163"/>
      <c r="G39" s="163"/>
      <c r="H39" s="163"/>
      <c r="I39" s="163"/>
      <c r="J39" s="163"/>
      <c r="K39" s="163"/>
      <c r="L39" s="163"/>
      <c r="M39" s="163"/>
      <c r="N39" s="160">
        <v>33.0</v>
      </c>
      <c r="O39" s="161" t="str">
        <f t="shared" si="1"/>
        <v>Yariel Alfonso Ramos</v>
      </c>
      <c r="P39" s="163"/>
      <c r="Q39" s="163"/>
      <c r="R39" s="163"/>
      <c r="S39" s="163"/>
      <c r="T39" s="163"/>
      <c r="U39" s="163"/>
      <c r="V39" s="163"/>
      <c r="W39" s="163"/>
      <c r="X39" s="163"/>
      <c r="Y39" s="163"/>
      <c r="Z39" s="404">
        <f t="shared" si="2"/>
        <v>12009792</v>
      </c>
      <c r="AA39" s="160">
        <v>33.0</v>
      </c>
      <c r="AB39" s="405" t="str">
        <f t="shared" si="3"/>
        <v>Yariel Alfonso Ramos</v>
      </c>
      <c r="AC39" s="164"/>
      <c r="AD39" s="164"/>
      <c r="AE39" s="164"/>
      <c r="AF39" s="164"/>
      <c r="AG39" s="164"/>
      <c r="AH39" s="164"/>
      <c r="AI39" s="164"/>
      <c r="AJ39" s="164"/>
      <c r="AK39" s="164"/>
      <c r="AL39" s="164"/>
    </row>
    <row r="40" ht="30.0" customHeight="1">
      <c r="A40" s="160">
        <f>'3A 2025 - 2026 DATOS DEL ESTUDI'!N37</f>
        <v>32790184</v>
      </c>
      <c r="B40" s="160">
        <v>34.0</v>
      </c>
      <c r="C40" s="161" t="str">
        <f>'3A 2025 - 2026 DATOS DEL ESTUDI'!B37</f>
        <v>Carlos David Rodríguez Almánzar</v>
      </c>
      <c r="D40" s="163"/>
      <c r="E40" s="163"/>
      <c r="F40" s="163"/>
      <c r="G40" s="163"/>
      <c r="H40" s="163"/>
      <c r="I40" s="163"/>
      <c r="J40" s="163"/>
      <c r="K40" s="163"/>
      <c r="L40" s="163"/>
      <c r="M40" s="163"/>
      <c r="N40" s="160">
        <v>34.0</v>
      </c>
      <c r="O40" s="161" t="str">
        <f t="shared" si="1"/>
        <v>Carlos David Rodríguez Almánzar</v>
      </c>
      <c r="P40" s="163"/>
      <c r="Q40" s="163"/>
      <c r="R40" s="163"/>
      <c r="S40" s="163"/>
      <c r="T40" s="163"/>
      <c r="U40" s="163"/>
      <c r="V40" s="163"/>
      <c r="W40" s="163"/>
      <c r="X40" s="163"/>
      <c r="Y40" s="163"/>
      <c r="Z40" s="404">
        <f t="shared" si="2"/>
        <v>32790184</v>
      </c>
      <c r="AA40" s="160">
        <v>34.0</v>
      </c>
      <c r="AB40" s="405" t="str">
        <f t="shared" si="3"/>
        <v>Carlos David Rodríguez Almánzar</v>
      </c>
      <c r="AC40" s="164"/>
      <c r="AD40" s="164"/>
      <c r="AE40" s="164"/>
      <c r="AF40" s="164"/>
      <c r="AG40" s="164"/>
      <c r="AH40" s="164"/>
      <c r="AI40" s="164"/>
      <c r="AJ40" s="164"/>
      <c r="AK40" s="164"/>
      <c r="AL40" s="164"/>
    </row>
    <row r="41" ht="30.0" customHeight="1">
      <c r="A41" s="160">
        <f>'3A 2025 - 2026 DATOS DEL ESTUDI'!N38</f>
        <v>32790393</v>
      </c>
      <c r="B41" s="160">
        <v>35.0</v>
      </c>
      <c r="C41" s="161" t="str">
        <f>'3A 2025 - 2026 DATOS DEL ESTUDI'!B38</f>
        <v>Darianni  Santos Medina</v>
      </c>
      <c r="D41" s="163"/>
      <c r="E41" s="163"/>
      <c r="F41" s="163"/>
      <c r="G41" s="163"/>
      <c r="H41" s="163"/>
      <c r="I41" s="163"/>
      <c r="J41" s="163"/>
      <c r="K41" s="163"/>
      <c r="L41" s="163"/>
      <c r="M41" s="163"/>
      <c r="N41" s="160">
        <v>35.0</v>
      </c>
      <c r="O41" s="161" t="str">
        <f t="shared" si="1"/>
        <v>Darianni  Santos Medina</v>
      </c>
      <c r="P41" s="163"/>
      <c r="Q41" s="163"/>
      <c r="R41" s="163"/>
      <c r="S41" s="163"/>
      <c r="T41" s="163"/>
      <c r="U41" s="163"/>
      <c r="V41" s="163"/>
      <c r="W41" s="163"/>
      <c r="X41" s="163"/>
      <c r="Y41" s="163"/>
      <c r="Z41" s="404">
        <f t="shared" si="2"/>
        <v>32790393</v>
      </c>
      <c r="AA41" s="160">
        <v>35.0</v>
      </c>
      <c r="AB41" s="405" t="str">
        <f t="shared" si="3"/>
        <v>Darianni  Santos Medina</v>
      </c>
      <c r="AC41" s="164"/>
      <c r="AD41" s="164"/>
      <c r="AE41" s="164"/>
      <c r="AF41" s="164"/>
      <c r="AG41" s="164"/>
      <c r="AH41" s="164"/>
      <c r="AI41" s="164"/>
      <c r="AJ41" s="164"/>
      <c r="AK41" s="164"/>
      <c r="AL41" s="164"/>
    </row>
    <row r="42" ht="30.0" customHeight="1">
      <c r="A42" s="160">
        <f>'3A 2025 - 2026 DATOS DEL ESTUDI'!N39</f>
        <v>6947490</v>
      </c>
      <c r="B42" s="160">
        <v>36.0</v>
      </c>
      <c r="C42" s="161" t="str">
        <f>'3A 2025 - 2026 DATOS DEL ESTUDI'!B39</f>
        <v>Rosyeli Carolina Tavarez  Reyes</v>
      </c>
      <c r="D42" s="163"/>
      <c r="E42" s="163"/>
      <c r="F42" s="163"/>
      <c r="G42" s="163"/>
      <c r="H42" s="163"/>
      <c r="I42" s="163"/>
      <c r="J42" s="163"/>
      <c r="K42" s="163"/>
      <c r="L42" s="163"/>
      <c r="M42" s="163"/>
      <c r="N42" s="160">
        <v>36.0</v>
      </c>
      <c r="O42" s="161" t="str">
        <f t="shared" si="1"/>
        <v>Rosyeli Carolina Tavarez  Reyes</v>
      </c>
      <c r="P42" s="163"/>
      <c r="Q42" s="163"/>
      <c r="R42" s="163"/>
      <c r="S42" s="163"/>
      <c r="T42" s="163"/>
      <c r="U42" s="163"/>
      <c r="V42" s="163"/>
      <c r="W42" s="163"/>
      <c r="X42" s="163"/>
      <c r="Y42" s="163"/>
      <c r="Z42" s="404">
        <f t="shared" si="2"/>
        <v>6947490</v>
      </c>
      <c r="AA42" s="160">
        <v>36.0</v>
      </c>
      <c r="AB42" s="405" t="str">
        <f t="shared" si="3"/>
        <v>Rosyeli Carolina Tavarez  Reyes</v>
      </c>
      <c r="AC42" s="164"/>
      <c r="AD42" s="164"/>
      <c r="AE42" s="164"/>
      <c r="AF42" s="164"/>
      <c r="AG42" s="164"/>
      <c r="AH42" s="164"/>
      <c r="AI42" s="164"/>
      <c r="AJ42" s="164"/>
      <c r="AK42" s="164"/>
      <c r="AL42" s="164"/>
    </row>
    <row r="43" ht="30.0" customHeight="1">
      <c r="A43" s="160">
        <f>'3A 2025 - 2026 DATOS DEL ESTUDI'!N40</f>
        <v>32590071</v>
      </c>
      <c r="B43" s="160">
        <v>37.0</v>
      </c>
      <c r="C43" s="161" t="str">
        <f>'3A 2025 - 2026 DATOS DEL ESTUDI'!B40</f>
        <v>Melani  Taveras Bautista</v>
      </c>
      <c r="D43" s="163"/>
      <c r="E43" s="163"/>
      <c r="F43" s="163"/>
      <c r="G43" s="163"/>
      <c r="H43" s="163"/>
      <c r="I43" s="163"/>
      <c r="J43" s="163"/>
      <c r="K43" s="163"/>
      <c r="L43" s="163"/>
      <c r="M43" s="163"/>
      <c r="N43" s="160">
        <v>37.0</v>
      </c>
      <c r="O43" s="161" t="str">
        <f t="shared" si="1"/>
        <v>Melani  Taveras Bautista</v>
      </c>
      <c r="P43" s="163"/>
      <c r="Q43" s="163"/>
      <c r="R43" s="163"/>
      <c r="S43" s="163"/>
      <c r="T43" s="163"/>
      <c r="U43" s="163"/>
      <c r="V43" s="163"/>
      <c r="W43" s="163"/>
      <c r="X43" s="163"/>
      <c r="Y43" s="163"/>
      <c r="Z43" s="404">
        <f t="shared" si="2"/>
        <v>32590071</v>
      </c>
      <c r="AA43" s="160">
        <v>37.0</v>
      </c>
      <c r="AB43" s="405" t="str">
        <f t="shared" si="3"/>
        <v>Melani  Taveras Bautista</v>
      </c>
      <c r="AC43" s="164"/>
      <c r="AD43" s="164"/>
      <c r="AE43" s="164"/>
      <c r="AF43" s="164"/>
      <c r="AG43" s="164"/>
      <c r="AH43" s="164"/>
      <c r="AI43" s="164"/>
      <c r="AJ43" s="164"/>
      <c r="AK43" s="164"/>
      <c r="AL43" s="164"/>
    </row>
    <row r="44" ht="30.0" customHeight="1">
      <c r="A44" s="160">
        <f>'3A 2025 - 2026 DATOS DEL ESTUDI'!N41</f>
        <v>32790609</v>
      </c>
      <c r="B44" s="160">
        <v>38.0</v>
      </c>
      <c r="C44" s="161" t="str">
        <f>'3A 2025 - 2026 DATOS DEL ESTUDI'!B41</f>
        <v>Arianny  Tejada Guzmán</v>
      </c>
      <c r="D44" s="163"/>
      <c r="E44" s="163"/>
      <c r="F44" s="163"/>
      <c r="G44" s="163"/>
      <c r="H44" s="163"/>
      <c r="I44" s="163"/>
      <c r="J44" s="163"/>
      <c r="K44" s="163"/>
      <c r="L44" s="163"/>
      <c r="M44" s="163"/>
      <c r="N44" s="160">
        <v>38.0</v>
      </c>
      <c r="O44" s="161" t="str">
        <f t="shared" si="1"/>
        <v>Arianny  Tejada Guzmán</v>
      </c>
      <c r="P44" s="163"/>
      <c r="Q44" s="163"/>
      <c r="R44" s="163"/>
      <c r="S44" s="163"/>
      <c r="T44" s="163"/>
      <c r="U44" s="163"/>
      <c r="V44" s="163"/>
      <c r="W44" s="163"/>
      <c r="X44" s="163"/>
      <c r="Y44" s="163"/>
      <c r="Z44" s="404">
        <f t="shared" si="2"/>
        <v>32790609</v>
      </c>
      <c r="AA44" s="160">
        <v>38.0</v>
      </c>
      <c r="AB44" s="405" t="str">
        <f t="shared" si="3"/>
        <v>Arianny  Tejada Guzmán</v>
      </c>
      <c r="AC44" s="164"/>
      <c r="AD44" s="164"/>
      <c r="AE44" s="164"/>
      <c r="AF44" s="164"/>
      <c r="AG44" s="164"/>
      <c r="AH44" s="164"/>
      <c r="AI44" s="164"/>
      <c r="AJ44" s="164"/>
      <c r="AK44" s="164"/>
      <c r="AL44" s="164"/>
    </row>
    <row r="45" ht="30.0" customHeight="1">
      <c r="A45" s="160">
        <f>'3A 2025 - 2026 DATOS DEL ESTUDI'!N42</f>
        <v>6758894</v>
      </c>
      <c r="B45" s="160">
        <v>39.0</v>
      </c>
      <c r="C45" s="161" t="str">
        <f>'3A 2025 - 2026 DATOS DEL ESTUDI'!B42</f>
        <v>Jeilyn Aliah Tejada</v>
      </c>
      <c r="D45" s="163"/>
      <c r="E45" s="163"/>
      <c r="F45" s="163"/>
      <c r="G45" s="163"/>
      <c r="H45" s="163"/>
      <c r="I45" s="163"/>
      <c r="J45" s="163"/>
      <c r="K45" s="163"/>
      <c r="L45" s="163"/>
      <c r="M45" s="163"/>
      <c r="N45" s="160">
        <v>39.0</v>
      </c>
      <c r="O45" s="161" t="str">
        <f t="shared" si="1"/>
        <v>Jeilyn Aliah Tejada</v>
      </c>
      <c r="P45" s="163"/>
      <c r="Q45" s="163"/>
      <c r="R45" s="163"/>
      <c r="S45" s="163"/>
      <c r="T45" s="163"/>
      <c r="U45" s="163"/>
      <c r="V45" s="163"/>
      <c r="W45" s="163"/>
      <c r="X45" s="163"/>
      <c r="Y45" s="163"/>
      <c r="Z45" s="404">
        <f t="shared" si="2"/>
        <v>6758894</v>
      </c>
      <c r="AA45" s="160">
        <v>39.0</v>
      </c>
      <c r="AB45" s="405" t="str">
        <f t="shared" si="3"/>
        <v>Jeilyn Aliah Tejada</v>
      </c>
      <c r="AC45" s="164"/>
      <c r="AD45" s="164"/>
      <c r="AE45" s="164"/>
      <c r="AF45" s="164"/>
      <c r="AG45" s="164"/>
      <c r="AH45" s="164"/>
      <c r="AI45" s="164"/>
      <c r="AJ45" s="164"/>
      <c r="AK45" s="164"/>
      <c r="AL45" s="164"/>
    </row>
    <row r="46" ht="30.0" customHeight="1">
      <c r="A46" s="160">
        <f>'3A 2025 - 2026 DATOS DEL ESTUDI'!N43</f>
        <v>32718082</v>
      </c>
      <c r="B46" s="160">
        <v>40.0</v>
      </c>
      <c r="C46" s="161" t="str">
        <f>'3A 2025 - 2026 DATOS DEL ESTUDI'!B43</f>
        <v>Rosenny  Ureña Arias</v>
      </c>
      <c r="D46" s="163"/>
      <c r="E46" s="163"/>
      <c r="F46" s="163"/>
      <c r="G46" s="163"/>
      <c r="H46" s="163"/>
      <c r="I46" s="163"/>
      <c r="J46" s="163"/>
      <c r="K46" s="163"/>
      <c r="L46" s="163"/>
      <c r="M46" s="163"/>
      <c r="N46" s="160">
        <v>40.0</v>
      </c>
      <c r="O46" s="161" t="str">
        <f t="shared" si="1"/>
        <v>Rosenny  Ureña Arias</v>
      </c>
      <c r="P46" s="163"/>
      <c r="Q46" s="163"/>
      <c r="R46" s="163"/>
      <c r="S46" s="163"/>
      <c r="T46" s="163"/>
      <c r="U46" s="163"/>
      <c r="V46" s="163"/>
      <c r="W46" s="163"/>
      <c r="X46" s="163"/>
      <c r="Y46" s="163"/>
      <c r="Z46" s="404">
        <f t="shared" si="2"/>
        <v>32718082</v>
      </c>
      <c r="AA46" s="160">
        <v>40.0</v>
      </c>
      <c r="AB46" s="405" t="str">
        <f t="shared" si="3"/>
        <v>Rosenny  Ureña Arias</v>
      </c>
      <c r="AC46" s="164"/>
      <c r="AD46" s="164"/>
      <c r="AE46" s="164"/>
      <c r="AF46" s="164"/>
      <c r="AG46" s="164"/>
      <c r="AH46" s="164"/>
      <c r="AI46" s="164"/>
      <c r="AJ46" s="164"/>
      <c r="AK46" s="164"/>
      <c r="AL46" s="164"/>
    </row>
    <row r="47" ht="30.0" customHeight="1">
      <c r="A47" s="160"/>
      <c r="B47" s="160">
        <v>41.0</v>
      </c>
      <c r="C47" s="161"/>
      <c r="D47" s="163"/>
      <c r="E47" s="163"/>
      <c r="F47" s="163"/>
      <c r="G47" s="163"/>
      <c r="H47" s="163"/>
      <c r="I47" s="163"/>
      <c r="J47" s="163"/>
      <c r="K47" s="163"/>
      <c r="L47" s="163"/>
      <c r="M47" s="163"/>
      <c r="N47" s="160">
        <v>41.0</v>
      </c>
      <c r="O47" s="161"/>
      <c r="P47" s="163"/>
      <c r="Q47" s="163"/>
      <c r="R47" s="163"/>
      <c r="S47" s="163"/>
      <c r="T47" s="163"/>
      <c r="U47" s="163"/>
      <c r="V47" s="163"/>
      <c r="W47" s="163"/>
      <c r="X47" s="163"/>
      <c r="Y47" s="163"/>
      <c r="Z47" s="404"/>
      <c r="AA47" s="160">
        <v>41.0</v>
      </c>
      <c r="AB47" s="405"/>
      <c r="AC47" s="164"/>
      <c r="AD47" s="164"/>
      <c r="AE47" s="164"/>
      <c r="AF47" s="164"/>
      <c r="AG47" s="164"/>
      <c r="AH47" s="164"/>
      <c r="AI47" s="164"/>
      <c r="AJ47" s="164"/>
      <c r="AK47" s="164"/>
      <c r="AL47" s="164"/>
    </row>
    <row r="48" ht="30.0" customHeight="1">
      <c r="A48" s="160"/>
      <c r="B48" s="160">
        <v>42.0</v>
      </c>
      <c r="C48" s="161"/>
      <c r="D48" s="163"/>
      <c r="E48" s="163"/>
      <c r="F48" s="163"/>
      <c r="G48" s="163"/>
      <c r="H48" s="163"/>
      <c r="I48" s="163"/>
      <c r="J48" s="163"/>
      <c r="K48" s="163"/>
      <c r="L48" s="163"/>
      <c r="M48" s="163"/>
      <c r="N48" s="160">
        <v>42.0</v>
      </c>
      <c r="O48" s="161"/>
      <c r="P48" s="163"/>
      <c r="Q48" s="163"/>
      <c r="R48" s="163"/>
      <c r="S48" s="163"/>
      <c r="T48" s="163"/>
      <c r="U48" s="163"/>
      <c r="V48" s="163"/>
      <c r="W48" s="163"/>
      <c r="X48" s="163"/>
      <c r="Y48" s="163"/>
      <c r="Z48" s="404"/>
      <c r="AA48" s="160">
        <v>42.0</v>
      </c>
      <c r="AB48" s="405"/>
      <c r="AC48" s="164"/>
      <c r="AD48" s="164"/>
      <c r="AE48" s="164"/>
      <c r="AF48" s="164"/>
      <c r="AG48" s="164"/>
      <c r="AH48" s="164"/>
      <c r="AI48" s="164"/>
      <c r="AJ48" s="164"/>
      <c r="AK48" s="164"/>
      <c r="AL48" s="164"/>
    </row>
    <row r="49" ht="30.0" customHeight="1">
      <c r="A49" s="160"/>
      <c r="B49" s="160">
        <v>43.0</v>
      </c>
      <c r="C49" s="161"/>
      <c r="D49" s="163"/>
      <c r="E49" s="163"/>
      <c r="F49" s="163"/>
      <c r="G49" s="163"/>
      <c r="H49" s="163"/>
      <c r="I49" s="163"/>
      <c r="J49" s="163"/>
      <c r="K49" s="163"/>
      <c r="L49" s="163"/>
      <c r="M49" s="163"/>
      <c r="N49" s="160">
        <v>43.0</v>
      </c>
      <c r="O49" s="161"/>
      <c r="P49" s="163"/>
      <c r="Q49" s="163"/>
      <c r="R49" s="163"/>
      <c r="S49" s="163"/>
      <c r="T49" s="163"/>
      <c r="U49" s="163"/>
      <c r="V49" s="163"/>
      <c r="W49" s="163"/>
      <c r="X49" s="163"/>
      <c r="Y49" s="163"/>
      <c r="Z49" s="404"/>
      <c r="AA49" s="160">
        <v>43.0</v>
      </c>
      <c r="AB49" s="405"/>
      <c r="AC49" s="164"/>
      <c r="AD49" s="164"/>
      <c r="AE49" s="164"/>
      <c r="AF49" s="164"/>
      <c r="AG49" s="164"/>
      <c r="AH49" s="164"/>
      <c r="AI49" s="164"/>
      <c r="AJ49" s="164"/>
      <c r="AK49" s="164"/>
      <c r="AL49" s="164"/>
    </row>
    <row r="50" ht="30.0" customHeight="1">
      <c r="A50" s="160"/>
      <c r="B50" s="160">
        <v>44.0</v>
      </c>
      <c r="C50" s="161"/>
      <c r="D50" s="163"/>
      <c r="E50" s="163"/>
      <c r="F50" s="163"/>
      <c r="G50" s="163"/>
      <c r="H50" s="163"/>
      <c r="I50" s="163"/>
      <c r="J50" s="163"/>
      <c r="K50" s="163"/>
      <c r="L50" s="163"/>
      <c r="M50" s="163"/>
      <c r="N50" s="160">
        <v>44.0</v>
      </c>
      <c r="O50" s="161"/>
      <c r="P50" s="163"/>
      <c r="Q50" s="163"/>
      <c r="R50" s="163"/>
      <c r="S50" s="163"/>
      <c r="T50" s="163"/>
      <c r="U50" s="163"/>
      <c r="V50" s="163"/>
      <c r="W50" s="163"/>
      <c r="X50" s="163"/>
      <c r="Y50" s="163"/>
      <c r="Z50" s="404"/>
      <c r="AA50" s="160">
        <v>44.0</v>
      </c>
      <c r="AB50" s="405"/>
      <c r="AC50" s="164"/>
      <c r="AD50" s="164"/>
      <c r="AE50" s="164"/>
      <c r="AF50" s="164"/>
      <c r="AG50" s="164"/>
      <c r="AH50" s="164"/>
      <c r="AI50" s="164"/>
      <c r="AJ50" s="164"/>
      <c r="AK50" s="164"/>
      <c r="AL50" s="164"/>
    </row>
    <row r="51" ht="30.0" customHeight="1">
      <c r="A51" s="160"/>
      <c r="B51" s="160">
        <v>45.0</v>
      </c>
      <c r="C51" s="161"/>
      <c r="D51" s="163"/>
      <c r="E51" s="163"/>
      <c r="F51" s="163"/>
      <c r="G51" s="163"/>
      <c r="H51" s="163"/>
      <c r="I51" s="163"/>
      <c r="J51" s="163"/>
      <c r="K51" s="163"/>
      <c r="L51" s="163"/>
      <c r="M51" s="163"/>
      <c r="N51" s="160">
        <v>45.0</v>
      </c>
      <c r="O51" s="161"/>
      <c r="P51" s="163"/>
      <c r="Q51" s="163"/>
      <c r="R51" s="163"/>
      <c r="S51" s="163"/>
      <c r="T51" s="163"/>
      <c r="U51" s="163"/>
      <c r="V51" s="163"/>
      <c r="W51" s="163"/>
      <c r="X51" s="163"/>
      <c r="Y51" s="163"/>
      <c r="Z51" s="404"/>
      <c r="AA51" s="160">
        <v>45.0</v>
      </c>
      <c r="AB51" s="405"/>
      <c r="AC51" s="164"/>
      <c r="AD51" s="164"/>
      <c r="AE51" s="164"/>
      <c r="AF51" s="164"/>
      <c r="AG51" s="164"/>
      <c r="AH51" s="164"/>
      <c r="AI51" s="164"/>
      <c r="AJ51" s="164"/>
      <c r="AK51" s="164"/>
      <c r="AL51" s="164"/>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31"/>
      <c r="B1" s="131"/>
      <c r="C1" s="394"/>
      <c r="D1" s="507" t="s">
        <v>947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38"/>
      <c r="B2" s="138"/>
      <c r="C2" s="138"/>
      <c r="D2" s="245" t="s">
        <v>942</v>
      </c>
      <c r="E2" s="15"/>
      <c r="F2" s="15"/>
      <c r="G2" s="16"/>
      <c r="H2" s="140"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38"/>
      <c r="B3" s="138"/>
      <c r="C3" s="138"/>
      <c r="D3" s="245" t="s">
        <v>943</v>
      </c>
      <c r="E3" s="16"/>
      <c r="F3" s="508" t="str">
        <f>'ALE320'!H2</f>
        <v>MAYELIN GARCÍA</v>
      </c>
      <c r="G3" s="15"/>
      <c r="H3" s="15"/>
      <c r="I3" s="15"/>
      <c r="J3" s="15"/>
      <c r="K3" s="15"/>
      <c r="L3" s="15"/>
      <c r="M3" s="16"/>
      <c r="N3" s="143"/>
      <c r="O3" s="138"/>
      <c r="P3" s="245" t="s">
        <v>943</v>
      </c>
      <c r="Q3" s="16"/>
      <c r="R3" s="508" t="str">
        <f>ALEI325!H2</f>
        <v/>
      </c>
      <c r="S3" s="15"/>
      <c r="T3" s="15"/>
      <c r="U3" s="15"/>
      <c r="V3" s="15"/>
      <c r="W3" s="15"/>
      <c r="X3" s="15"/>
      <c r="Y3" s="16"/>
      <c r="Z3" s="397"/>
      <c r="AA3" s="141"/>
      <c r="AB3" s="141"/>
      <c r="AC3" s="245" t="s">
        <v>943</v>
      </c>
      <c r="AD3" s="16"/>
      <c r="AE3" s="508" t="str">
        <f>ALEF330!H2</f>
        <v>RAQUEL BLANCO</v>
      </c>
      <c r="AF3" s="15"/>
      <c r="AG3" s="15"/>
      <c r="AH3" s="15"/>
      <c r="AI3" s="15"/>
      <c r="AJ3" s="15"/>
      <c r="AK3" s="15"/>
      <c r="AL3" s="16"/>
    </row>
    <row r="4" ht="37.5" customHeight="1">
      <c r="A4" s="35"/>
      <c r="B4" s="35"/>
      <c r="C4" s="2"/>
      <c r="D4" s="145" t="s">
        <v>540</v>
      </c>
      <c r="E4" s="15"/>
      <c r="F4" s="15"/>
      <c r="G4" s="15"/>
      <c r="H4" s="15"/>
      <c r="I4" s="15"/>
      <c r="J4" s="15"/>
      <c r="K4" s="15"/>
      <c r="L4" s="15"/>
      <c r="M4" s="16"/>
      <c r="N4" s="2"/>
      <c r="O4" s="2"/>
      <c r="P4" s="145" t="s">
        <v>944</v>
      </c>
      <c r="Q4" s="15"/>
      <c r="R4" s="15"/>
      <c r="S4" s="15"/>
      <c r="T4" s="15"/>
      <c r="U4" s="15"/>
      <c r="V4" s="15"/>
      <c r="W4" s="15"/>
      <c r="X4" s="15"/>
      <c r="Y4" s="16"/>
      <c r="Z4" s="2"/>
      <c r="AA4" s="147"/>
      <c r="AB4" s="147"/>
      <c r="AC4" s="145" t="s">
        <v>945</v>
      </c>
      <c r="AD4" s="15"/>
      <c r="AE4" s="15"/>
      <c r="AF4" s="15"/>
      <c r="AG4" s="15"/>
      <c r="AH4" s="15"/>
      <c r="AI4" s="15"/>
      <c r="AJ4" s="15"/>
      <c r="AK4" s="15"/>
      <c r="AL4" s="16"/>
    </row>
    <row r="5" ht="37.5" customHeight="1">
      <c r="A5" s="35"/>
      <c r="B5" s="35"/>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400"/>
      <c r="AA5" s="400"/>
      <c r="AB5" s="401"/>
      <c r="AC5" s="402">
        <v>1.0</v>
      </c>
      <c r="AD5" s="402">
        <v>2.0</v>
      </c>
      <c r="AE5" s="402">
        <v>3.0</v>
      </c>
      <c r="AF5" s="402">
        <v>4.0</v>
      </c>
      <c r="AG5" s="402">
        <v>5.0</v>
      </c>
      <c r="AH5" s="402">
        <v>6.0</v>
      </c>
      <c r="AI5" s="402">
        <v>7.0</v>
      </c>
      <c r="AJ5" s="402">
        <v>8.0</v>
      </c>
      <c r="AK5" s="402">
        <v>9.0</v>
      </c>
      <c r="AL5" s="402">
        <v>10.0</v>
      </c>
    </row>
    <row r="6" ht="30.0" customHeight="1">
      <c r="A6" s="22" t="s">
        <v>552</v>
      </c>
      <c r="B6" s="22" t="s">
        <v>553</v>
      </c>
      <c r="C6" s="157" t="s">
        <v>554</v>
      </c>
      <c r="D6" s="157"/>
      <c r="E6" s="157"/>
      <c r="F6" s="157"/>
      <c r="G6" s="157"/>
      <c r="H6" s="157"/>
      <c r="I6" s="157"/>
      <c r="J6" s="157"/>
      <c r="K6" s="157"/>
      <c r="L6" s="157"/>
      <c r="M6" s="157"/>
      <c r="N6" s="22" t="s">
        <v>555</v>
      </c>
      <c r="O6" s="157" t="s">
        <v>554</v>
      </c>
      <c r="P6" s="157"/>
      <c r="Q6" s="157"/>
      <c r="R6" s="157"/>
      <c r="S6" s="157"/>
      <c r="T6" s="157"/>
      <c r="U6" s="157"/>
      <c r="V6" s="157"/>
      <c r="W6" s="157"/>
      <c r="X6" s="157"/>
      <c r="Y6" s="157"/>
      <c r="Z6" s="402" t="s">
        <v>552</v>
      </c>
      <c r="AA6" s="402" t="s">
        <v>553</v>
      </c>
      <c r="AB6" s="402" t="s">
        <v>554</v>
      </c>
      <c r="AC6" s="402">
        <v>17.0</v>
      </c>
      <c r="AD6" s="402"/>
      <c r="AE6" s="402"/>
      <c r="AF6" s="402"/>
      <c r="AG6" s="402"/>
      <c r="AH6" s="402"/>
      <c r="AI6" s="402"/>
      <c r="AJ6" s="402"/>
      <c r="AK6" s="402"/>
      <c r="AL6" s="402"/>
    </row>
    <row r="7" ht="30.0" customHeight="1">
      <c r="A7" s="160">
        <f>'3A 2025 - 2026 DATOS DEL ESTUDI'!N4</f>
        <v>32586041</v>
      </c>
      <c r="B7" s="160">
        <v>1.0</v>
      </c>
      <c r="C7" s="161" t="str">
        <f>'3A 2025 - 2026 DATOS DEL ESTUDI'!B4</f>
        <v>Jadiel De Jesús Acosta Peña</v>
      </c>
      <c r="D7" s="162"/>
      <c r="E7" s="162"/>
      <c r="F7" s="162"/>
      <c r="G7" s="162"/>
      <c r="H7" s="163"/>
      <c r="I7" s="163"/>
      <c r="J7" s="163"/>
      <c r="K7" s="163"/>
      <c r="L7" s="163"/>
      <c r="M7" s="163"/>
      <c r="N7" s="160">
        <v>1.0</v>
      </c>
      <c r="O7" s="161" t="str">
        <f t="shared" ref="O7:O46" si="1">C7</f>
        <v>Jadiel De Jesús Acosta Peña</v>
      </c>
      <c r="P7" s="162"/>
      <c r="Q7" s="162"/>
      <c r="R7" s="162"/>
      <c r="S7" s="162"/>
      <c r="T7" s="162"/>
      <c r="U7" s="163"/>
      <c r="V7" s="163"/>
      <c r="W7" s="163"/>
      <c r="X7" s="163"/>
      <c r="Y7" s="163"/>
      <c r="Z7" s="404">
        <f t="shared" ref="Z7:Z46" si="2">A7</f>
        <v>32586041</v>
      </c>
      <c r="AA7" s="160">
        <v>1.0</v>
      </c>
      <c r="AB7" s="405" t="str">
        <f t="shared" ref="AB7:AB46" si="3">C7</f>
        <v>Jadiel De Jesús Acosta Peña</v>
      </c>
      <c r="AC7" s="426"/>
      <c r="AD7" s="426"/>
      <c r="AE7" s="426"/>
      <c r="AF7" s="426"/>
      <c r="AG7" s="164"/>
      <c r="AH7" s="164"/>
      <c r="AI7" s="164"/>
      <c r="AJ7" s="164"/>
      <c r="AK7" s="164"/>
      <c r="AL7" s="164"/>
    </row>
    <row r="8" ht="30.0" customHeight="1">
      <c r="A8" s="160">
        <f>'3A 2025 - 2026 DATOS DEL ESTUDI'!N5</f>
        <v>6954636</v>
      </c>
      <c r="B8" s="160">
        <v>2.0</v>
      </c>
      <c r="C8" s="161" t="str">
        <f>'3A 2025 - 2026 DATOS DEL ESTUDI'!B5</f>
        <v>Daniel  Elía Almonte Martínez</v>
      </c>
      <c r="D8" s="163"/>
      <c r="E8" s="163"/>
      <c r="F8" s="163"/>
      <c r="G8" s="163"/>
      <c r="H8" s="163"/>
      <c r="I8" s="163"/>
      <c r="J8" s="163"/>
      <c r="K8" s="163"/>
      <c r="L8" s="163"/>
      <c r="M8" s="163"/>
      <c r="N8" s="160">
        <v>2.0</v>
      </c>
      <c r="O8" s="161" t="str">
        <f t="shared" si="1"/>
        <v>Daniel  Elía Almonte Martínez</v>
      </c>
      <c r="P8" s="163"/>
      <c r="Q8" s="163"/>
      <c r="R8" s="163"/>
      <c r="S8" s="163"/>
      <c r="T8" s="163"/>
      <c r="U8" s="163"/>
      <c r="V8" s="163"/>
      <c r="W8" s="163"/>
      <c r="X8" s="163"/>
      <c r="Y8" s="163"/>
      <c r="Z8" s="404">
        <f t="shared" si="2"/>
        <v>6954636</v>
      </c>
      <c r="AA8" s="160">
        <v>2.0</v>
      </c>
      <c r="AB8" s="405" t="str">
        <f t="shared" si="3"/>
        <v>Daniel  Elía Almonte Martínez</v>
      </c>
      <c r="AC8" s="164"/>
      <c r="AD8" s="164"/>
      <c r="AE8" s="164"/>
      <c r="AF8" s="164"/>
      <c r="AG8" s="164"/>
      <c r="AH8" s="164"/>
      <c r="AI8" s="164"/>
      <c r="AJ8" s="164"/>
      <c r="AK8" s="164"/>
      <c r="AL8" s="164"/>
    </row>
    <row r="9" ht="30.0" customHeight="1">
      <c r="A9" s="160">
        <f>'3A 2025 - 2026 DATOS DEL ESTUDI'!N6</f>
        <v>32743589</v>
      </c>
      <c r="B9" s="160">
        <v>3.0</v>
      </c>
      <c r="C9" s="161" t="str">
        <f>'3A 2025 - 2026 DATOS DEL ESTUDI'!B6</f>
        <v>Isaac  Ángeles Liriano</v>
      </c>
      <c r="D9" s="163"/>
      <c r="E9" s="163"/>
      <c r="F9" s="163"/>
      <c r="G9" s="163"/>
      <c r="H9" s="163"/>
      <c r="I9" s="163"/>
      <c r="J9" s="163"/>
      <c r="K9" s="163"/>
      <c r="L9" s="163"/>
      <c r="M9" s="163"/>
      <c r="N9" s="160">
        <v>3.0</v>
      </c>
      <c r="O9" s="161" t="str">
        <f t="shared" si="1"/>
        <v>Isaac  Ángeles Liriano</v>
      </c>
      <c r="P9" s="163"/>
      <c r="Q9" s="163"/>
      <c r="R9" s="163"/>
      <c r="S9" s="163"/>
      <c r="T9" s="163"/>
      <c r="U9" s="163"/>
      <c r="V9" s="163"/>
      <c r="W9" s="163"/>
      <c r="X9" s="163"/>
      <c r="Y9" s="163"/>
      <c r="Z9" s="404">
        <f t="shared" si="2"/>
        <v>32743589</v>
      </c>
      <c r="AA9" s="160">
        <v>3.0</v>
      </c>
      <c r="AB9" s="405" t="str">
        <f t="shared" si="3"/>
        <v>Isaac  Ángeles Liriano</v>
      </c>
      <c r="AC9" s="164"/>
      <c r="AD9" s="164"/>
      <c r="AE9" s="164"/>
      <c r="AF9" s="164"/>
      <c r="AG9" s="164"/>
      <c r="AH9" s="164"/>
      <c r="AI9" s="164"/>
      <c r="AJ9" s="164"/>
      <c r="AK9" s="164"/>
      <c r="AL9" s="164"/>
    </row>
    <row r="10" ht="30.0" customHeight="1">
      <c r="A10" s="160">
        <f>'3A 2025 - 2026 DATOS DEL ESTUDI'!N7</f>
        <v>32899338</v>
      </c>
      <c r="B10" s="160">
        <v>4.0</v>
      </c>
      <c r="C10" s="161" t="str">
        <f>'3A 2025 - 2026 DATOS DEL ESTUDI'!B7</f>
        <v>Melaniee  Aquino  Estrella</v>
      </c>
      <c r="D10" s="163"/>
      <c r="E10" s="163"/>
      <c r="F10" s="163"/>
      <c r="G10" s="163"/>
      <c r="H10" s="163"/>
      <c r="I10" s="163"/>
      <c r="J10" s="163"/>
      <c r="K10" s="163"/>
      <c r="L10" s="163"/>
      <c r="M10" s="163"/>
      <c r="N10" s="160">
        <v>4.0</v>
      </c>
      <c r="O10" s="161" t="str">
        <f t="shared" si="1"/>
        <v>Melaniee  Aquino  Estrella</v>
      </c>
      <c r="P10" s="163"/>
      <c r="Q10" s="163"/>
      <c r="R10" s="163"/>
      <c r="S10" s="163"/>
      <c r="T10" s="163"/>
      <c r="U10" s="163"/>
      <c r="V10" s="163"/>
      <c r="W10" s="163"/>
      <c r="X10" s="163"/>
      <c r="Y10" s="163"/>
      <c r="Z10" s="404">
        <f t="shared" si="2"/>
        <v>32899338</v>
      </c>
      <c r="AA10" s="160">
        <v>4.0</v>
      </c>
      <c r="AB10" s="405" t="str">
        <f t="shared" si="3"/>
        <v>Melaniee  Aquino  Estrella</v>
      </c>
      <c r="AC10" s="164"/>
      <c r="AD10" s="164"/>
      <c r="AE10" s="164"/>
      <c r="AF10" s="164"/>
      <c r="AG10" s="164"/>
      <c r="AH10" s="164"/>
      <c r="AI10" s="164"/>
      <c r="AJ10" s="164"/>
      <c r="AK10" s="164"/>
      <c r="AL10" s="164"/>
    </row>
    <row r="11" ht="30.0" customHeight="1">
      <c r="A11" s="160">
        <f>'3A 2025 - 2026 DATOS DEL ESTUDI'!N8</f>
        <v>33109621</v>
      </c>
      <c r="B11" s="160">
        <v>5.0</v>
      </c>
      <c r="C11" s="161" t="str">
        <f>'3A 2025 - 2026 DATOS DEL ESTUDI'!B8</f>
        <v>Jennifer  Asenjo  De Los Santos TRANSFERIDA 10/12/25</v>
      </c>
      <c r="D11" s="163"/>
      <c r="E11" s="163"/>
      <c r="F11" s="163"/>
      <c r="G11" s="163"/>
      <c r="H11" s="163"/>
      <c r="I11" s="163"/>
      <c r="J11" s="163"/>
      <c r="K11" s="163"/>
      <c r="L11" s="163"/>
      <c r="M11" s="163"/>
      <c r="N11" s="160">
        <v>5.0</v>
      </c>
      <c r="O11" s="161" t="str">
        <f t="shared" si="1"/>
        <v>Jennifer  Asenjo  De Los Santos TRANSFERIDA 10/12/25</v>
      </c>
      <c r="P11" s="163"/>
      <c r="Q11" s="163"/>
      <c r="R11" s="163"/>
      <c r="S11" s="163"/>
      <c r="T11" s="163"/>
      <c r="U11" s="163"/>
      <c r="V11" s="163"/>
      <c r="W11" s="163"/>
      <c r="X11" s="163"/>
      <c r="Y11" s="163"/>
      <c r="Z11" s="404">
        <f t="shared" si="2"/>
        <v>33109621</v>
      </c>
      <c r="AA11" s="160">
        <v>5.0</v>
      </c>
      <c r="AB11" s="405" t="str">
        <f t="shared" si="3"/>
        <v>Jennifer  Asenjo  De Los Santos TRANSFERIDA 10/12/25</v>
      </c>
      <c r="AC11" s="164"/>
      <c r="AD11" s="164"/>
      <c r="AE11" s="164"/>
      <c r="AF11" s="164"/>
      <c r="AG11" s="164"/>
      <c r="AH11" s="164"/>
      <c r="AI11" s="164"/>
      <c r="AJ11" s="164"/>
      <c r="AK11" s="164"/>
      <c r="AL11" s="164"/>
    </row>
    <row r="12" ht="30.0" customHeight="1">
      <c r="A12" s="160">
        <f>'3A 2025 - 2026 DATOS DEL ESTUDI'!N9</f>
        <v>32678295</v>
      </c>
      <c r="B12" s="160">
        <v>6.0</v>
      </c>
      <c r="C12" s="161" t="str">
        <f>'3A 2025 - 2026 DATOS DEL ESTUDI'!B9</f>
        <v>Leshlie Crismayri Bautista Quezada</v>
      </c>
      <c r="D12" s="163"/>
      <c r="E12" s="163"/>
      <c r="F12" s="163"/>
      <c r="G12" s="163"/>
      <c r="H12" s="163"/>
      <c r="I12" s="163"/>
      <c r="J12" s="163"/>
      <c r="K12" s="163"/>
      <c r="L12" s="163"/>
      <c r="M12" s="163"/>
      <c r="N12" s="160">
        <v>6.0</v>
      </c>
      <c r="O12" s="161" t="str">
        <f t="shared" si="1"/>
        <v>Leshlie Crismayri Bautista Quezada</v>
      </c>
      <c r="P12" s="163"/>
      <c r="Q12" s="163"/>
      <c r="R12" s="163"/>
      <c r="S12" s="163"/>
      <c r="T12" s="163"/>
      <c r="U12" s="163"/>
      <c r="V12" s="163"/>
      <c r="W12" s="163"/>
      <c r="X12" s="163"/>
      <c r="Y12" s="163"/>
      <c r="Z12" s="404">
        <f t="shared" si="2"/>
        <v>32678295</v>
      </c>
      <c r="AA12" s="160">
        <v>6.0</v>
      </c>
      <c r="AB12" s="405" t="str">
        <f t="shared" si="3"/>
        <v>Leshlie Crismayri Bautista Quezada</v>
      </c>
      <c r="AC12" s="164"/>
      <c r="AD12" s="164"/>
      <c r="AE12" s="164"/>
      <c r="AF12" s="164"/>
      <c r="AG12" s="164"/>
      <c r="AH12" s="164"/>
      <c r="AI12" s="164"/>
      <c r="AJ12" s="164"/>
      <c r="AK12" s="164"/>
      <c r="AL12" s="164"/>
    </row>
    <row r="13" ht="30.0" customHeight="1">
      <c r="A13" s="160">
        <f>'3A 2025 - 2026 DATOS DEL ESTUDI'!N10</f>
        <v>33224927</v>
      </c>
      <c r="B13" s="160">
        <v>7.0</v>
      </c>
      <c r="C13" s="161" t="str">
        <f>'3A 2025 - 2026 DATOS DEL ESTUDI'!B10</f>
        <v>Gilber  Bello Silva</v>
      </c>
      <c r="D13" s="163"/>
      <c r="E13" s="163"/>
      <c r="F13" s="163"/>
      <c r="G13" s="163"/>
      <c r="H13" s="163"/>
      <c r="I13" s="163"/>
      <c r="J13" s="163"/>
      <c r="K13" s="163"/>
      <c r="L13" s="163"/>
      <c r="M13" s="163"/>
      <c r="N13" s="160">
        <v>7.0</v>
      </c>
      <c r="O13" s="161" t="str">
        <f t="shared" si="1"/>
        <v>Gilber  Bello Silva</v>
      </c>
      <c r="P13" s="162"/>
      <c r="Q13" s="163"/>
      <c r="R13" s="163"/>
      <c r="S13" s="163"/>
      <c r="T13" s="163"/>
      <c r="U13" s="163"/>
      <c r="V13" s="163"/>
      <c r="W13" s="163"/>
      <c r="X13" s="163"/>
      <c r="Y13" s="163"/>
      <c r="Z13" s="404">
        <f t="shared" si="2"/>
        <v>33224927</v>
      </c>
      <c r="AA13" s="160">
        <v>7.0</v>
      </c>
      <c r="AB13" s="405" t="str">
        <f t="shared" si="3"/>
        <v>Gilber  Bello Silva</v>
      </c>
      <c r="AC13" s="164"/>
      <c r="AD13" s="164"/>
      <c r="AE13" s="164"/>
      <c r="AF13" s="164"/>
      <c r="AG13" s="164"/>
      <c r="AH13" s="164"/>
      <c r="AI13" s="164"/>
      <c r="AJ13" s="164"/>
      <c r="AK13" s="164"/>
      <c r="AL13" s="164"/>
    </row>
    <row r="14" ht="30.0" customHeight="1">
      <c r="A14" s="160">
        <f>'3A 2025 - 2026 DATOS DEL ESTUDI'!N11</f>
        <v>6783589</v>
      </c>
      <c r="B14" s="160">
        <v>8.0</v>
      </c>
      <c r="C14" s="161" t="str">
        <f>'3A 2025 - 2026 DATOS DEL ESTUDI'!B11</f>
        <v>Sherlyn Mariel Bernabel Lora</v>
      </c>
      <c r="D14" s="163"/>
      <c r="E14" s="163"/>
      <c r="F14" s="163"/>
      <c r="G14" s="163"/>
      <c r="H14" s="163"/>
      <c r="I14" s="163"/>
      <c r="J14" s="163"/>
      <c r="K14" s="163"/>
      <c r="L14" s="163"/>
      <c r="M14" s="163"/>
      <c r="N14" s="160">
        <v>8.0</v>
      </c>
      <c r="O14" s="161" t="str">
        <f t="shared" si="1"/>
        <v>Sherlyn Mariel Bernabel Lora</v>
      </c>
      <c r="P14" s="163"/>
      <c r="Q14" s="163"/>
      <c r="R14" s="163"/>
      <c r="S14" s="163"/>
      <c r="T14" s="163"/>
      <c r="U14" s="163"/>
      <c r="V14" s="163"/>
      <c r="W14" s="163"/>
      <c r="X14" s="163"/>
      <c r="Y14" s="163"/>
      <c r="Z14" s="404">
        <f t="shared" si="2"/>
        <v>6783589</v>
      </c>
      <c r="AA14" s="160">
        <v>8.0</v>
      </c>
      <c r="AB14" s="405" t="str">
        <f t="shared" si="3"/>
        <v>Sherlyn Mariel Bernabel Lora</v>
      </c>
      <c r="AC14" s="164"/>
      <c r="AD14" s="164"/>
      <c r="AE14" s="164"/>
      <c r="AF14" s="164"/>
      <c r="AG14" s="164"/>
      <c r="AH14" s="164"/>
      <c r="AI14" s="164"/>
      <c r="AJ14" s="164"/>
      <c r="AK14" s="164"/>
      <c r="AL14" s="164"/>
    </row>
    <row r="15" ht="30.0" customHeight="1">
      <c r="A15" s="160">
        <f>'3A 2025 - 2026 DATOS DEL ESTUDI'!N12</f>
        <v>7117826</v>
      </c>
      <c r="B15" s="160">
        <v>9.0</v>
      </c>
      <c r="C15" s="161" t="str">
        <f>'3A 2025 - 2026 DATOS DEL ESTUDI'!B12</f>
        <v>Erleen  Brito Castillo</v>
      </c>
      <c r="D15" s="163"/>
      <c r="E15" s="163"/>
      <c r="F15" s="163"/>
      <c r="G15" s="163"/>
      <c r="H15" s="163"/>
      <c r="I15" s="163"/>
      <c r="J15" s="163"/>
      <c r="K15" s="163"/>
      <c r="L15" s="163"/>
      <c r="M15" s="163"/>
      <c r="N15" s="160">
        <v>9.0</v>
      </c>
      <c r="O15" s="161" t="str">
        <f t="shared" si="1"/>
        <v>Erleen  Brito Castillo</v>
      </c>
      <c r="P15" s="163"/>
      <c r="Q15" s="163"/>
      <c r="R15" s="163"/>
      <c r="S15" s="163"/>
      <c r="T15" s="163"/>
      <c r="U15" s="163"/>
      <c r="V15" s="163"/>
      <c r="W15" s="163"/>
      <c r="X15" s="163"/>
      <c r="Y15" s="163"/>
      <c r="Z15" s="404">
        <f t="shared" si="2"/>
        <v>7117826</v>
      </c>
      <c r="AA15" s="160">
        <v>9.0</v>
      </c>
      <c r="AB15" s="405" t="str">
        <f t="shared" si="3"/>
        <v>Erleen  Brito Castillo</v>
      </c>
      <c r="AC15" s="164"/>
      <c r="AD15" s="164"/>
      <c r="AE15" s="164"/>
      <c r="AF15" s="164"/>
      <c r="AG15" s="164"/>
      <c r="AH15" s="164"/>
      <c r="AI15" s="164"/>
      <c r="AJ15" s="164"/>
      <c r="AK15" s="164"/>
      <c r="AL15" s="164"/>
    </row>
    <row r="16" ht="30.0" customHeight="1">
      <c r="A16" s="160">
        <f>'3A 2025 - 2026 DATOS DEL ESTUDI'!N13</f>
        <v>7042227</v>
      </c>
      <c r="B16" s="160">
        <v>10.0</v>
      </c>
      <c r="C16" s="161" t="str">
        <f>'3A 2025 - 2026 DATOS DEL ESTUDI'!B13</f>
        <v>Brianny  Caraballo Guzmán</v>
      </c>
      <c r="D16" s="163"/>
      <c r="E16" s="163"/>
      <c r="F16" s="163"/>
      <c r="G16" s="163"/>
      <c r="H16" s="163"/>
      <c r="I16" s="163"/>
      <c r="J16" s="163"/>
      <c r="K16" s="163"/>
      <c r="L16" s="163"/>
      <c r="M16" s="163"/>
      <c r="N16" s="160">
        <v>10.0</v>
      </c>
      <c r="O16" s="161" t="str">
        <f t="shared" si="1"/>
        <v>Brianny  Caraballo Guzmán</v>
      </c>
      <c r="P16" s="163"/>
      <c r="Q16" s="163"/>
      <c r="R16" s="163"/>
      <c r="S16" s="163"/>
      <c r="T16" s="163"/>
      <c r="U16" s="163"/>
      <c r="V16" s="163"/>
      <c r="W16" s="163"/>
      <c r="X16" s="163"/>
      <c r="Y16" s="163"/>
      <c r="Z16" s="404">
        <f t="shared" si="2"/>
        <v>7042227</v>
      </c>
      <c r="AA16" s="160">
        <v>10.0</v>
      </c>
      <c r="AB16" s="405" t="str">
        <f t="shared" si="3"/>
        <v>Brianny  Caraballo Guzmán</v>
      </c>
      <c r="AC16" s="164"/>
      <c r="AD16" s="164"/>
      <c r="AE16" s="164"/>
      <c r="AF16" s="164"/>
      <c r="AG16" s="164"/>
      <c r="AH16" s="164"/>
      <c r="AI16" s="164"/>
      <c r="AJ16" s="164"/>
      <c r="AK16" s="164"/>
      <c r="AL16" s="164"/>
    </row>
    <row r="17" ht="30.0" customHeight="1">
      <c r="A17" s="160">
        <f>'3A 2025 - 2026 DATOS DEL ESTUDI'!N14</f>
        <v>32626669</v>
      </c>
      <c r="B17" s="160">
        <v>11.0</v>
      </c>
      <c r="C17" s="161" t="str">
        <f>'3A 2025 - 2026 DATOS DEL ESTUDI'!B14</f>
        <v>Scarlet  Castillo</v>
      </c>
      <c r="D17" s="163"/>
      <c r="E17" s="163"/>
      <c r="F17" s="163"/>
      <c r="G17" s="163"/>
      <c r="H17" s="163"/>
      <c r="I17" s="163"/>
      <c r="J17" s="163"/>
      <c r="K17" s="163"/>
      <c r="L17" s="163"/>
      <c r="M17" s="163"/>
      <c r="N17" s="160">
        <v>11.0</v>
      </c>
      <c r="O17" s="161" t="str">
        <f t="shared" si="1"/>
        <v>Scarlet  Castillo</v>
      </c>
      <c r="P17" s="163"/>
      <c r="Q17" s="163"/>
      <c r="R17" s="163"/>
      <c r="S17" s="163"/>
      <c r="T17" s="163"/>
      <c r="U17" s="163"/>
      <c r="V17" s="163"/>
      <c r="W17" s="163"/>
      <c r="X17" s="163"/>
      <c r="Y17" s="163"/>
      <c r="Z17" s="404">
        <f t="shared" si="2"/>
        <v>32626669</v>
      </c>
      <c r="AA17" s="160">
        <v>11.0</v>
      </c>
      <c r="AB17" s="405" t="str">
        <f t="shared" si="3"/>
        <v>Scarlet  Castillo</v>
      </c>
      <c r="AC17" s="164"/>
      <c r="AD17" s="164"/>
      <c r="AE17" s="164"/>
      <c r="AF17" s="164"/>
      <c r="AG17" s="164"/>
      <c r="AH17" s="164"/>
      <c r="AI17" s="164"/>
      <c r="AJ17" s="164"/>
      <c r="AK17" s="164"/>
      <c r="AL17" s="164"/>
    </row>
    <row r="18" ht="30.0" customHeight="1">
      <c r="A18" s="160">
        <f>'3A 2025 - 2026 DATOS DEL ESTUDI'!N15</f>
        <v>33016326</v>
      </c>
      <c r="B18" s="160">
        <v>12.0</v>
      </c>
      <c r="C18" s="161" t="str">
        <f>'3A 2025 - 2026 DATOS DEL ESTUDI'!B15</f>
        <v>Yarselin  Cruz Peña</v>
      </c>
      <c r="D18" s="163"/>
      <c r="E18" s="163"/>
      <c r="F18" s="163"/>
      <c r="G18" s="163"/>
      <c r="H18" s="163"/>
      <c r="I18" s="163"/>
      <c r="J18" s="163"/>
      <c r="K18" s="163"/>
      <c r="L18" s="163"/>
      <c r="M18" s="163"/>
      <c r="N18" s="160">
        <v>12.0</v>
      </c>
      <c r="O18" s="161" t="str">
        <f t="shared" si="1"/>
        <v>Yarselin  Cruz Peña</v>
      </c>
      <c r="P18" s="163"/>
      <c r="Q18" s="163"/>
      <c r="R18" s="163"/>
      <c r="S18" s="163"/>
      <c r="T18" s="163"/>
      <c r="U18" s="163"/>
      <c r="V18" s="163"/>
      <c r="W18" s="163"/>
      <c r="X18" s="163"/>
      <c r="Y18" s="163"/>
      <c r="Z18" s="404">
        <f t="shared" si="2"/>
        <v>33016326</v>
      </c>
      <c r="AA18" s="160">
        <v>12.0</v>
      </c>
      <c r="AB18" s="405" t="str">
        <f t="shared" si="3"/>
        <v>Yarselin  Cruz Peña</v>
      </c>
      <c r="AC18" s="164"/>
      <c r="AD18" s="164"/>
      <c r="AE18" s="164"/>
      <c r="AF18" s="164"/>
      <c r="AG18" s="164"/>
      <c r="AH18" s="164"/>
      <c r="AI18" s="164"/>
      <c r="AJ18" s="164"/>
      <c r="AK18" s="164"/>
      <c r="AL18" s="164"/>
    </row>
    <row r="19" ht="30.0" customHeight="1">
      <c r="A19" s="160">
        <f>'3A 2025 - 2026 DATOS DEL ESTUDI'!N16</f>
        <v>32387390</v>
      </c>
      <c r="B19" s="160">
        <v>13.0</v>
      </c>
      <c r="C19" s="161" t="str">
        <f>'3A 2025 - 2026 DATOS DEL ESTUDI'!B16</f>
        <v>Fernando José Díaz Fernández</v>
      </c>
      <c r="D19" s="163"/>
      <c r="E19" s="163"/>
      <c r="F19" s="163"/>
      <c r="G19" s="163"/>
      <c r="H19" s="163"/>
      <c r="I19" s="163"/>
      <c r="J19" s="163"/>
      <c r="K19" s="163"/>
      <c r="L19" s="163"/>
      <c r="M19" s="163"/>
      <c r="N19" s="160">
        <v>13.0</v>
      </c>
      <c r="O19" s="161" t="str">
        <f t="shared" si="1"/>
        <v>Fernando José Díaz Fernández</v>
      </c>
      <c r="P19" s="163"/>
      <c r="Q19" s="163"/>
      <c r="R19" s="163"/>
      <c r="S19" s="163"/>
      <c r="T19" s="163"/>
      <c r="U19" s="163"/>
      <c r="V19" s="163"/>
      <c r="W19" s="163"/>
      <c r="X19" s="163"/>
      <c r="Y19" s="163"/>
      <c r="Z19" s="404">
        <f t="shared" si="2"/>
        <v>32387390</v>
      </c>
      <c r="AA19" s="160">
        <v>13.0</v>
      </c>
      <c r="AB19" s="405" t="str">
        <f t="shared" si="3"/>
        <v>Fernando José Díaz Fernández</v>
      </c>
      <c r="AC19" s="164"/>
      <c r="AD19" s="164"/>
      <c r="AE19" s="164"/>
      <c r="AF19" s="164"/>
      <c r="AG19" s="164"/>
      <c r="AH19" s="164"/>
      <c r="AI19" s="164"/>
      <c r="AJ19" s="164"/>
      <c r="AK19" s="164"/>
      <c r="AL19" s="164"/>
    </row>
    <row r="20" ht="30.0" customHeight="1">
      <c r="A20" s="160">
        <f>'3A 2025 - 2026 DATOS DEL ESTUDI'!N17</f>
        <v>27198412</v>
      </c>
      <c r="B20" s="160">
        <v>14.0</v>
      </c>
      <c r="C20" s="161" t="str">
        <f>'3A 2025 - 2026 DATOS DEL ESTUDI'!B17</f>
        <v>Scarlett  Espinal Estéves</v>
      </c>
      <c r="D20" s="163"/>
      <c r="E20" s="163"/>
      <c r="F20" s="163"/>
      <c r="G20" s="163"/>
      <c r="H20" s="163"/>
      <c r="I20" s="163"/>
      <c r="J20" s="163"/>
      <c r="K20" s="163"/>
      <c r="L20" s="163"/>
      <c r="M20" s="163"/>
      <c r="N20" s="160">
        <v>14.0</v>
      </c>
      <c r="O20" s="161" t="str">
        <f t="shared" si="1"/>
        <v>Scarlett  Espinal Estéves</v>
      </c>
      <c r="P20" s="163"/>
      <c r="Q20" s="163"/>
      <c r="R20" s="163"/>
      <c r="S20" s="163"/>
      <c r="T20" s="163"/>
      <c r="U20" s="163"/>
      <c r="V20" s="163"/>
      <c r="W20" s="163"/>
      <c r="X20" s="163"/>
      <c r="Y20" s="163"/>
      <c r="Z20" s="404">
        <f t="shared" si="2"/>
        <v>27198412</v>
      </c>
      <c r="AA20" s="160">
        <v>14.0</v>
      </c>
      <c r="AB20" s="405" t="str">
        <f t="shared" si="3"/>
        <v>Scarlett  Espinal Estéves</v>
      </c>
      <c r="AC20" s="164"/>
      <c r="AD20" s="164"/>
      <c r="AE20" s="164"/>
      <c r="AF20" s="164"/>
      <c r="AG20" s="164"/>
      <c r="AH20" s="164"/>
      <c r="AI20" s="164"/>
      <c r="AJ20" s="164"/>
      <c r="AK20" s="164"/>
      <c r="AL20" s="164"/>
    </row>
    <row r="21" ht="30.0" customHeight="1">
      <c r="A21" s="160">
        <f>'3A 2025 - 2026 DATOS DEL ESTUDI'!N18</f>
        <v>33382609</v>
      </c>
      <c r="B21" s="160">
        <v>15.0</v>
      </c>
      <c r="C21" s="161" t="str">
        <f>'3A 2025 - 2026 DATOS DEL ESTUDI'!B18</f>
        <v>José Manuel Estrella</v>
      </c>
      <c r="D21" s="163"/>
      <c r="E21" s="163"/>
      <c r="F21" s="163"/>
      <c r="G21" s="163"/>
      <c r="H21" s="163"/>
      <c r="I21" s="163"/>
      <c r="J21" s="163"/>
      <c r="K21" s="163"/>
      <c r="L21" s="163"/>
      <c r="M21" s="163"/>
      <c r="N21" s="160">
        <v>15.0</v>
      </c>
      <c r="O21" s="161" t="str">
        <f t="shared" si="1"/>
        <v>José Manuel Estrella</v>
      </c>
      <c r="P21" s="163"/>
      <c r="Q21" s="163"/>
      <c r="R21" s="163"/>
      <c r="S21" s="163"/>
      <c r="T21" s="163"/>
      <c r="U21" s="163"/>
      <c r="V21" s="163"/>
      <c r="W21" s="163"/>
      <c r="X21" s="163"/>
      <c r="Y21" s="163"/>
      <c r="Z21" s="404">
        <f t="shared" si="2"/>
        <v>33382609</v>
      </c>
      <c r="AA21" s="160">
        <v>15.0</v>
      </c>
      <c r="AB21" s="405" t="str">
        <f t="shared" si="3"/>
        <v>José Manuel Estrella</v>
      </c>
      <c r="AC21" s="164"/>
      <c r="AD21" s="164"/>
      <c r="AE21" s="164"/>
      <c r="AF21" s="164"/>
      <c r="AG21" s="164"/>
      <c r="AH21" s="164"/>
      <c r="AI21" s="164"/>
      <c r="AJ21" s="164"/>
      <c r="AK21" s="164"/>
      <c r="AL21" s="164"/>
    </row>
    <row r="22" ht="30.0" customHeight="1">
      <c r="A22" s="160">
        <f>'3A 2025 - 2026 DATOS DEL ESTUDI'!N19</f>
        <v>32745811</v>
      </c>
      <c r="B22" s="160">
        <v>16.0</v>
      </c>
      <c r="C22" s="161" t="str">
        <f>'3A 2025 - 2026 DATOS DEL ESTUDI'!B19</f>
        <v>Misael Starberk Ferreras Pérez</v>
      </c>
      <c r="D22" s="163"/>
      <c r="E22" s="163"/>
      <c r="F22" s="163"/>
      <c r="G22" s="163"/>
      <c r="H22" s="163"/>
      <c r="I22" s="163"/>
      <c r="J22" s="163"/>
      <c r="K22" s="163"/>
      <c r="L22" s="163"/>
      <c r="M22" s="163"/>
      <c r="N22" s="160">
        <v>16.0</v>
      </c>
      <c r="O22" s="161" t="str">
        <f t="shared" si="1"/>
        <v>Misael Starberk Ferreras Pérez</v>
      </c>
      <c r="P22" s="163"/>
      <c r="Q22" s="163"/>
      <c r="R22" s="163"/>
      <c r="S22" s="163"/>
      <c r="T22" s="163"/>
      <c r="U22" s="163"/>
      <c r="V22" s="163"/>
      <c r="W22" s="163"/>
      <c r="X22" s="163"/>
      <c r="Y22" s="163"/>
      <c r="Z22" s="404">
        <f t="shared" si="2"/>
        <v>32745811</v>
      </c>
      <c r="AA22" s="160">
        <v>16.0</v>
      </c>
      <c r="AB22" s="405" t="str">
        <f t="shared" si="3"/>
        <v>Misael Starberk Ferreras Pérez</v>
      </c>
      <c r="AC22" s="164"/>
      <c r="AD22" s="164"/>
      <c r="AE22" s="164"/>
      <c r="AF22" s="164"/>
      <c r="AG22" s="164"/>
      <c r="AH22" s="164"/>
      <c r="AI22" s="164"/>
      <c r="AJ22" s="164"/>
      <c r="AK22" s="164"/>
      <c r="AL22" s="164"/>
    </row>
    <row r="23" ht="30.0" customHeight="1">
      <c r="A23" s="160">
        <f>'3A 2025 - 2026 DATOS DEL ESTUDI'!N20</f>
        <v>6739413</v>
      </c>
      <c r="B23" s="160">
        <v>17.0</v>
      </c>
      <c r="C23" s="161" t="str">
        <f>'3A 2025 - 2026 DATOS DEL ESTUDI'!B20</f>
        <v>Ruth Esther Fernández Rodríguez</v>
      </c>
      <c r="D23" s="163"/>
      <c r="E23" s="163"/>
      <c r="F23" s="163"/>
      <c r="G23" s="163"/>
      <c r="H23" s="163"/>
      <c r="I23" s="163"/>
      <c r="J23" s="163"/>
      <c r="K23" s="163"/>
      <c r="L23" s="163"/>
      <c r="M23" s="163"/>
      <c r="N23" s="160">
        <v>17.0</v>
      </c>
      <c r="O23" s="161" t="str">
        <f t="shared" si="1"/>
        <v>Ruth Esther Fernández Rodríguez</v>
      </c>
      <c r="P23" s="163"/>
      <c r="Q23" s="163"/>
      <c r="R23" s="163"/>
      <c r="S23" s="163"/>
      <c r="T23" s="163"/>
      <c r="U23" s="163"/>
      <c r="V23" s="163"/>
      <c r="W23" s="163"/>
      <c r="X23" s="163"/>
      <c r="Y23" s="163"/>
      <c r="Z23" s="404">
        <f t="shared" si="2"/>
        <v>6739413</v>
      </c>
      <c r="AA23" s="160">
        <v>17.0</v>
      </c>
      <c r="AB23" s="405" t="str">
        <f t="shared" si="3"/>
        <v>Ruth Esther Fernández Rodríguez</v>
      </c>
      <c r="AC23" s="164"/>
      <c r="AD23" s="164"/>
      <c r="AE23" s="164"/>
      <c r="AF23" s="164"/>
      <c r="AG23" s="164"/>
      <c r="AH23" s="164"/>
      <c r="AI23" s="164"/>
      <c r="AJ23" s="164"/>
      <c r="AK23" s="164"/>
      <c r="AL23" s="164"/>
    </row>
    <row r="24" ht="30.0" customHeight="1">
      <c r="A24" s="160">
        <f>'3A 2025 - 2026 DATOS DEL ESTUDI'!N21</f>
        <v>32812732</v>
      </c>
      <c r="B24" s="160">
        <v>18.0</v>
      </c>
      <c r="C24" s="161" t="str">
        <f>'3A 2025 - 2026 DATOS DEL ESTUDI'!B21</f>
        <v>Discairy  Filpo Estrella</v>
      </c>
      <c r="D24" s="163"/>
      <c r="E24" s="163"/>
      <c r="F24" s="163"/>
      <c r="G24" s="163"/>
      <c r="H24" s="163"/>
      <c r="I24" s="163"/>
      <c r="J24" s="163"/>
      <c r="K24" s="163"/>
      <c r="L24" s="163"/>
      <c r="M24" s="163"/>
      <c r="N24" s="160">
        <v>18.0</v>
      </c>
      <c r="O24" s="161" t="str">
        <f t="shared" si="1"/>
        <v>Discairy  Filpo Estrella</v>
      </c>
      <c r="P24" s="163"/>
      <c r="Q24" s="163"/>
      <c r="R24" s="163"/>
      <c r="S24" s="163"/>
      <c r="T24" s="163"/>
      <c r="U24" s="163"/>
      <c r="V24" s="163"/>
      <c r="W24" s="163"/>
      <c r="X24" s="163"/>
      <c r="Y24" s="163"/>
      <c r="Z24" s="404">
        <f t="shared" si="2"/>
        <v>32812732</v>
      </c>
      <c r="AA24" s="160">
        <v>18.0</v>
      </c>
      <c r="AB24" s="405" t="str">
        <f t="shared" si="3"/>
        <v>Discairy  Filpo Estrella</v>
      </c>
      <c r="AC24" s="164"/>
      <c r="AD24" s="164"/>
      <c r="AE24" s="164"/>
      <c r="AF24" s="164"/>
      <c r="AG24" s="164"/>
      <c r="AH24" s="164"/>
      <c r="AI24" s="164"/>
      <c r="AJ24" s="164"/>
      <c r="AK24" s="164"/>
      <c r="AL24" s="164"/>
    </row>
    <row r="25" ht="30.0" customHeight="1">
      <c r="A25" s="160">
        <f>'3A 2025 - 2026 DATOS DEL ESTUDI'!N22</f>
        <v>32529336</v>
      </c>
      <c r="B25" s="160">
        <v>19.0</v>
      </c>
      <c r="C25" s="161" t="str">
        <f>'3A 2025 - 2026 DATOS DEL ESTUDI'!B22</f>
        <v>Alexis Enmanuel Gil  Sánchez</v>
      </c>
      <c r="D25" s="163"/>
      <c r="E25" s="163"/>
      <c r="F25" s="163"/>
      <c r="G25" s="163"/>
      <c r="H25" s="163"/>
      <c r="I25" s="163"/>
      <c r="J25" s="163"/>
      <c r="K25" s="163"/>
      <c r="L25" s="163"/>
      <c r="M25" s="163"/>
      <c r="N25" s="160">
        <v>19.0</v>
      </c>
      <c r="O25" s="161" t="str">
        <f t="shared" si="1"/>
        <v>Alexis Enmanuel Gil  Sánchez</v>
      </c>
      <c r="P25" s="163"/>
      <c r="Q25" s="163"/>
      <c r="R25" s="163"/>
      <c r="S25" s="163"/>
      <c r="T25" s="163"/>
      <c r="U25" s="163"/>
      <c r="V25" s="163"/>
      <c r="W25" s="163"/>
      <c r="X25" s="163"/>
      <c r="Y25" s="163"/>
      <c r="Z25" s="404">
        <f t="shared" si="2"/>
        <v>32529336</v>
      </c>
      <c r="AA25" s="160">
        <v>19.0</v>
      </c>
      <c r="AB25" s="405" t="str">
        <f t="shared" si="3"/>
        <v>Alexis Enmanuel Gil  Sánchez</v>
      </c>
      <c r="AC25" s="164"/>
      <c r="AD25" s="164"/>
      <c r="AE25" s="164"/>
      <c r="AF25" s="164"/>
      <c r="AG25" s="164"/>
      <c r="AH25" s="164"/>
      <c r="AI25" s="164"/>
      <c r="AJ25" s="164"/>
      <c r="AK25" s="164"/>
      <c r="AL25" s="164"/>
    </row>
    <row r="26" ht="30.0" customHeight="1">
      <c r="A26" s="160">
        <f>'3A 2025 - 2026 DATOS DEL ESTUDI'!N23</f>
        <v>22047916</v>
      </c>
      <c r="B26" s="160">
        <v>20.0</v>
      </c>
      <c r="C26" s="161" t="str">
        <f>'3A 2025 - 2026 DATOS DEL ESTUDI'!B23</f>
        <v>Ayendy Jesús Guzmán</v>
      </c>
      <c r="D26" s="163"/>
      <c r="E26" s="163"/>
      <c r="F26" s="163"/>
      <c r="G26" s="163"/>
      <c r="H26" s="163"/>
      <c r="I26" s="163"/>
      <c r="J26" s="163"/>
      <c r="K26" s="163"/>
      <c r="L26" s="163"/>
      <c r="M26" s="163"/>
      <c r="N26" s="160">
        <v>20.0</v>
      </c>
      <c r="O26" s="161" t="str">
        <f t="shared" si="1"/>
        <v>Ayendy Jesús Guzmán</v>
      </c>
      <c r="P26" s="163"/>
      <c r="Q26" s="163"/>
      <c r="R26" s="163"/>
      <c r="S26" s="163"/>
      <c r="T26" s="163"/>
      <c r="U26" s="163"/>
      <c r="V26" s="163"/>
      <c r="W26" s="163"/>
      <c r="X26" s="163"/>
      <c r="Y26" s="163"/>
      <c r="Z26" s="404">
        <f t="shared" si="2"/>
        <v>22047916</v>
      </c>
      <c r="AA26" s="160">
        <v>20.0</v>
      </c>
      <c r="AB26" s="405" t="str">
        <f t="shared" si="3"/>
        <v>Ayendy Jesús Guzmán</v>
      </c>
      <c r="AC26" s="164"/>
      <c r="AD26" s="164"/>
      <c r="AE26" s="164"/>
      <c r="AF26" s="164"/>
      <c r="AG26" s="164"/>
      <c r="AH26" s="164"/>
      <c r="AI26" s="164"/>
      <c r="AJ26" s="164"/>
      <c r="AK26" s="164"/>
      <c r="AL26" s="164"/>
    </row>
    <row r="27" ht="30.0" customHeight="1">
      <c r="A27" s="160">
        <f>'3A 2025 - 2026 DATOS DEL ESTUDI'!N24</f>
        <v>32387479</v>
      </c>
      <c r="B27" s="160">
        <v>21.0</v>
      </c>
      <c r="C27" s="161" t="str">
        <f>'3A 2025 - 2026 DATOS DEL ESTUDI'!B24</f>
        <v>Yassir  Hernández Disla</v>
      </c>
      <c r="D27" s="163"/>
      <c r="E27" s="163"/>
      <c r="F27" s="163"/>
      <c r="G27" s="163"/>
      <c r="H27" s="163"/>
      <c r="I27" s="163"/>
      <c r="J27" s="163"/>
      <c r="K27" s="163"/>
      <c r="L27" s="163"/>
      <c r="M27" s="163"/>
      <c r="N27" s="160">
        <v>21.0</v>
      </c>
      <c r="O27" s="161" t="str">
        <f t="shared" si="1"/>
        <v>Yassir  Hernández Disla</v>
      </c>
      <c r="P27" s="163"/>
      <c r="Q27" s="163"/>
      <c r="R27" s="163"/>
      <c r="S27" s="163"/>
      <c r="T27" s="163"/>
      <c r="U27" s="163"/>
      <c r="V27" s="163"/>
      <c r="W27" s="163"/>
      <c r="X27" s="163"/>
      <c r="Y27" s="163"/>
      <c r="Z27" s="404">
        <f t="shared" si="2"/>
        <v>32387479</v>
      </c>
      <c r="AA27" s="160">
        <v>21.0</v>
      </c>
      <c r="AB27" s="405" t="str">
        <f t="shared" si="3"/>
        <v>Yassir  Hernández Disla</v>
      </c>
      <c r="AC27" s="164"/>
      <c r="AD27" s="164"/>
      <c r="AE27" s="164"/>
      <c r="AF27" s="164"/>
      <c r="AG27" s="164"/>
      <c r="AH27" s="164"/>
      <c r="AI27" s="164"/>
      <c r="AJ27" s="164"/>
      <c r="AK27" s="164"/>
      <c r="AL27" s="164"/>
    </row>
    <row r="28" ht="30.0" customHeight="1">
      <c r="A28" s="160">
        <f>'3A 2025 - 2026 DATOS DEL ESTUDI'!N25</f>
        <v>6635033</v>
      </c>
      <c r="B28" s="160">
        <v>22.0</v>
      </c>
      <c r="C28" s="161" t="str">
        <f>'3A 2025 - 2026 DATOS DEL ESTUDI'!B25</f>
        <v>Yadiel  Jiménez Betances</v>
      </c>
      <c r="D28" s="163"/>
      <c r="E28" s="163"/>
      <c r="F28" s="163"/>
      <c r="G28" s="163"/>
      <c r="H28" s="163"/>
      <c r="I28" s="163"/>
      <c r="J28" s="163"/>
      <c r="K28" s="163"/>
      <c r="L28" s="163"/>
      <c r="M28" s="163"/>
      <c r="N28" s="160">
        <v>22.0</v>
      </c>
      <c r="O28" s="161" t="str">
        <f t="shared" si="1"/>
        <v>Yadiel  Jiménez Betances</v>
      </c>
      <c r="P28" s="163"/>
      <c r="Q28" s="163"/>
      <c r="R28" s="163"/>
      <c r="S28" s="163"/>
      <c r="T28" s="163"/>
      <c r="U28" s="163"/>
      <c r="V28" s="163"/>
      <c r="W28" s="163"/>
      <c r="X28" s="163"/>
      <c r="Y28" s="163"/>
      <c r="Z28" s="404">
        <f t="shared" si="2"/>
        <v>6635033</v>
      </c>
      <c r="AA28" s="160">
        <v>22.0</v>
      </c>
      <c r="AB28" s="405" t="str">
        <f t="shared" si="3"/>
        <v>Yadiel  Jiménez Betances</v>
      </c>
      <c r="AC28" s="164"/>
      <c r="AD28" s="164"/>
      <c r="AE28" s="164"/>
      <c r="AF28" s="164"/>
      <c r="AG28" s="164"/>
      <c r="AH28" s="164"/>
      <c r="AI28" s="164"/>
      <c r="AJ28" s="164"/>
      <c r="AK28" s="164"/>
      <c r="AL28" s="164"/>
    </row>
    <row r="29" ht="30.0" customHeight="1">
      <c r="A29" s="160">
        <f>'3A 2025 - 2026 DATOS DEL ESTUDI'!N26</f>
        <v>32857385</v>
      </c>
      <c r="B29" s="160">
        <v>23.0</v>
      </c>
      <c r="C29" s="161" t="str">
        <f>'3A 2025 - 2026 DATOS DEL ESTUDI'!B26</f>
        <v>Yamel  Mella Aquino</v>
      </c>
      <c r="D29" s="163"/>
      <c r="E29" s="163"/>
      <c r="F29" s="163"/>
      <c r="G29" s="163"/>
      <c r="H29" s="163"/>
      <c r="I29" s="163"/>
      <c r="J29" s="163"/>
      <c r="K29" s="163"/>
      <c r="L29" s="163"/>
      <c r="M29" s="163"/>
      <c r="N29" s="160">
        <v>23.0</v>
      </c>
      <c r="O29" s="161" t="str">
        <f t="shared" si="1"/>
        <v>Yamel  Mella Aquino</v>
      </c>
      <c r="P29" s="163"/>
      <c r="Q29" s="163"/>
      <c r="R29" s="163"/>
      <c r="S29" s="163"/>
      <c r="T29" s="163"/>
      <c r="U29" s="163"/>
      <c r="V29" s="163"/>
      <c r="W29" s="163"/>
      <c r="X29" s="163"/>
      <c r="Y29" s="163"/>
      <c r="Z29" s="404">
        <f t="shared" si="2"/>
        <v>32857385</v>
      </c>
      <c r="AA29" s="160">
        <v>23.0</v>
      </c>
      <c r="AB29" s="405" t="str">
        <f t="shared" si="3"/>
        <v>Yamel  Mella Aquino</v>
      </c>
      <c r="AC29" s="164"/>
      <c r="AD29" s="164"/>
      <c r="AE29" s="164"/>
      <c r="AF29" s="164"/>
      <c r="AG29" s="164"/>
      <c r="AH29" s="164"/>
      <c r="AI29" s="164"/>
      <c r="AJ29" s="164"/>
      <c r="AK29" s="164"/>
      <c r="AL29" s="164"/>
    </row>
    <row r="30" ht="30.0" customHeight="1">
      <c r="A30" s="160">
        <f>'3A 2025 - 2026 DATOS DEL ESTUDI'!N27</f>
        <v>6396255</v>
      </c>
      <c r="B30" s="160">
        <v>24.0</v>
      </c>
      <c r="C30" s="161" t="str">
        <f>'3A 2025 - 2026 DATOS DEL ESTUDI'!B27</f>
        <v>Sariely Del Carmen Mena Chávez</v>
      </c>
      <c r="D30" s="163"/>
      <c r="E30" s="163"/>
      <c r="F30" s="163"/>
      <c r="G30" s="163"/>
      <c r="H30" s="163"/>
      <c r="I30" s="163"/>
      <c r="J30" s="163"/>
      <c r="K30" s="163"/>
      <c r="L30" s="163"/>
      <c r="M30" s="163"/>
      <c r="N30" s="160">
        <v>24.0</v>
      </c>
      <c r="O30" s="161" t="str">
        <f t="shared" si="1"/>
        <v>Sariely Del Carmen Mena Chávez</v>
      </c>
      <c r="P30" s="163"/>
      <c r="Q30" s="163"/>
      <c r="R30" s="163"/>
      <c r="S30" s="163"/>
      <c r="T30" s="163"/>
      <c r="U30" s="163"/>
      <c r="V30" s="163"/>
      <c r="W30" s="163"/>
      <c r="X30" s="163"/>
      <c r="Y30" s="163"/>
      <c r="Z30" s="404">
        <f t="shared" si="2"/>
        <v>6396255</v>
      </c>
      <c r="AA30" s="160">
        <v>24.0</v>
      </c>
      <c r="AB30" s="405" t="str">
        <f t="shared" si="3"/>
        <v>Sariely Del Carmen Mena Chávez</v>
      </c>
      <c r="AC30" s="164"/>
      <c r="AD30" s="164"/>
      <c r="AE30" s="164"/>
      <c r="AF30" s="164"/>
      <c r="AG30" s="164"/>
      <c r="AH30" s="164"/>
      <c r="AI30" s="164"/>
      <c r="AJ30" s="164"/>
      <c r="AK30" s="164"/>
      <c r="AL30" s="164"/>
    </row>
    <row r="31" ht="30.0" customHeight="1">
      <c r="A31" s="160">
        <f>'3A 2025 - 2026 DATOS DEL ESTUDI'!N28</f>
        <v>33560794</v>
      </c>
      <c r="B31" s="160">
        <v>25.0</v>
      </c>
      <c r="C31" s="161" t="str">
        <f>'3A 2025 - 2026 DATOS DEL ESTUDI'!B28</f>
        <v>David Carmelo Navas Fernández</v>
      </c>
      <c r="D31" s="163"/>
      <c r="E31" s="163"/>
      <c r="F31" s="163"/>
      <c r="G31" s="163"/>
      <c r="H31" s="163"/>
      <c r="I31" s="163"/>
      <c r="J31" s="163"/>
      <c r="K31" s="163"/>
      <c r="L31" s="163"/>
      <c r="M31" s="163"/>
      <c r="N31" s="160">
        <v>25.0</v>
      </c>
      <c r="O31" s="161" t="str">
        <f t="shared" si="1"/>
        <v>David Carmelo Navas Fernández</v>
      </c>
      <c r="P31" s="163"/>
      <c r="Q31" s="163"/>
      <c r="R31" s="163"/>
      <c r="S31" s="163"/>
      <c r="T31" s="163"/>
      <c r="U31" s="163"/>
      <c r="V31" s="163"/>
      <c r="W31" s="163"/>
      <c r="X31" s="163"/>
      <c r="Y31" s="163"/>
      <c r="Z31" s="404">
        <f t="shared" si="2"/>
        <v>33560794</v>
      </c>
      <c r="AA31" s="160">
        <v>25.0</v>
      </c>
      <c r="AB31" s="405" t="str">
        <f t="shared" si="3"/>
        <v>David Carmelo Navas Fernández</v>
      </c>
      <c r="AC31" s="164"/>
      <c r="AD31" s="164"/>
      <c r="AE31" s="164"/>
      <c r="AF31" s="164"/>
      <c r="AG31" s="164"/>
      <c r="AH31" s="164"/>
      <c r="AI31" s="164"/>
      <c r="AJ31" s="164"/>
      <c r="AK31" s="164"/>
      <c r="AL31" s="164"/>
    </row>
    <row r="32" ht="30.0" customHeight="1">
      <c r="A32" s="160">
        <f>'3A 2025 - 2026 DATOS DEL ESTUDI'!N29</f>
        <v>32720987</v>
      </c>
      <c r="B32" s="160">
        <v>26.0</v>
      </c>
      <c r="C32" s="161" t="str">
        <f>'3A 2025 - 2026 DATOS DEL ESTUDI'!B29</f>
        <v>Andriw Jelier Ortiz Rodríguez</v>
      </c>
      <c r="D32" s="163"/>
      <c r="E32" s="163"/>
      <c r="F32" s="163"/>
      <c r="G32" s="163"/>
      <c r="H32" s="163"/>
      <c r="I32" s="163"/>
      <c r="J32" s="163"/>
      <c r="K32" s="163"/>
      <c r="L32" s="163"/>
      <c r="M32" s="163"/>
      <c r="N32" s="160">
        <v>26.0</v>
      </c>
      <c r="O32" s="161" t="str">
        <f t="shared" si="1"/>
        <v>Andriw Jelier Ortiz Rodríguez</v>
      </c>
      <c r="P32" s="163"/>
      <c r="Q32" s="163"/>
      <c r="R32" s="163"/>
      <c r="S32" s="163"/>
      <c r="T32" s="163"/>
      <c r="U32" s="163"/>
      <c r="V32" s="163"/>
      <c r="W32" s="163"/>
      <c r="X32" s="163"/>
      <c r="Y32" s="163"/>
      <c r="Z32" s="404">
        <f t="shared" si="2"/>
        <v>32720987</v>
      </c>
      <c r="AA32" s="160">
        <v>26.0</v>
      </c>
      <c r="AB32" s="405" t="str">
        <f t="shared" si="3"/>
        <v>Andriw Jelier Ortiz Rodríguez</v>
      </c>
      <c r="AC32" s="164"/>
      <c r="AD32" s="164"/>
      <c r="AE32" s="164"/>
      <c r="AF32" s="164"/>
      <c r="AG32" s="164"/>
      <c r="AH32" s="164"/>
      <c r="AI32" s="164"/>
      <c r="AJ32" s="164"/>
      <c r="AK32" s="164"/>
      <c r="AL32" s="164"/>
    </row>
    <row r="33" ht="30.0" customHeight="1">
      <c r="A33" s="160">
        <f>'3A 2025 - 2026 DATOS DEL ESTUDI'!N30</f>
        <v>32899290</v>
      </c>
      <c r="B33" s="160">
        <v>27.0</v>
      </c>
      <c r="C33" s="161" t="str">
        <f>'3A 2025 - 2026 DATOS DEL ESTUDI'!B30</f>
        <v>Dashley Nicole Peña García</v>
      </c>
      <c r="D33" s="163"/>
      <c r="E33" s="163"/>
      <c r="F33" s="163"/>
      <c r="G33" s="163"/>
      <c r="H33" s="163"/>
      <c r="I33" s="163"/>
      <c r="J33" s="163"/>
      <c r="K33" s="163"/>
      <c r="L33" s="163"/>
      <c r="M33" s="163"/>
      <c r="N33" s="160">
        <v>27.0</v>
      </c>
      <c r="O33" s="161" t="str">
        <f t="shared" si="1"/>
        <v>Dashley Nicole Peña García</v>
      </c>
      <c r="P33" s="163"/>
      <c r="Q33" s="163"/>
      <c r="R33" s="163"/>
      <c r="S33" s="163"/>
      <c r="T33" s="163"/>
      <c r="U33" s="163"/>
      <c r="V33" s="163"/>
      <c r="W33" s="163"/>
      <c r="X33" s="163"/>
      <c r="Y33" s="163"/>
      <c r="Z33" s="404">
        <f t="shared" si="2"/>
        <v>32899290</v>
      </c>
      <c r="AA33" s="160">
        <v>27.0</v>
      </c>
      <c r="AB33" s="405" t="str">
        <f t="shared" si="3"/>
        <v>Dashley Nicole Peña García</v>
      </c>
      <c r="AC33" s="164"/>
      <c r="AD33" s="164"/>
      <c r="AE33" s="164"/>
      <c r="AF33" s="164"/>
      <c r="AG33" s="164"/>
      <c r="AH33" s="164"/>
      <c r="AI33" s="164"/>
      <c r="AJ33" s="164"/>
      <c r="AK33" s="164"/>
      <c r="AL33" s="164"/>
    </row>
    <row r="34" ht="30.0" customHeight="1">
      <c r="A34" s="160">
        <f>'3A 2025 - 2026 DATOS DEL ESTUDI'!N31</f>
        <v>32607334</v>
      </c>
      <c r="B34" s="160">
        <v>28.0</v>
      </c>
      <c r="C34" s="161" t="str">
        <f>'3A 2025 - 2026 DATOS DEL ESTUDI'!B31</f>
        <v>Yesly  Peña Muñoz</v>
      </c>
      <c r="D34" s="163"/>
      <c r="E34" s="163"/>
      <c r="F34" s="163"/>
      <c r="G34" s="163"/>
      <c r="H34" s="163"/>
      <c r="I34" s="163"/>
      <c r="J34" s="163"/>
      <c r="K34" s="163"/>
      <c r="L34" s="163"/>
      <c r="M34" s="163"/>
      <c r="N34" s="160">
        <v>28.0</v>
      </c>
      <c r="O34" s="161" t="str">
        <f t="shared" si="1"/>
        <v>Yesly  Peña Muñoz</v>
      </c>
      <c r="P34" s="162" t="s">
        <v>559</v>
      </c>
      <c r="Q34" s="163"/>
      <c r="R34" s="163"/>
      <c r="S34" s="163"/>
      <c r="T34" s="163"/>
      <c r="U34" s="163"/>
      <c r="V34" s="163"/>
      <c r="W34" s="163"/>
      <c r="X34" s="163"/>
      <c r="Y34" s="163"/>
      <c r="Z34" s="404">
        <f t="shared" si="2"/>
        <v>32607334</v>
      </c>
      <c r="AA34" s="160">
        <v>28.0</v>
      </c>
      <c r="AB34" s="405" t="str">
        <f t="shared" si="3"/>
        <v>Yesly  Peña Muñoz</v>
      </c>
      <c r="AC34" s="164"/>
      <c r="AD34" s="164"/>
      <c r="AE34" s="164"/>
      <c r="AF34" s="164"/>
      <c r="AG34" s="164"/>
      <c r="AH34" s="164"/>
      <c r="AI34" s="164"/>
      <c r="AJ34" s="164"/>
      <c r="AK34" s="164"/>
      <c r="AL34" s="164"/>
    </row>
    <row r="35" ht="30.0" customHeight="1">
      <c r="A35" s="160">
        <f>'3A 2025 - 2026 DATOS DEL ESTUDI'!N32</f>
        <v>32687351</v>
      </c>
      <c r="B35" s="160">
        <v>29.0</v>
      </c>
      <c r="C35" s="161" t="str">
        <f>'3A 2025 - 2026 DATOS DEL ESTUDI'!B32</f>
        <v>Wilbert  Peña Paulino</v>
      </c>
      <c r="D35" s="163"/>
      <c r="E35" s="163"/>
      <c r="F35" s="163"/>
      <c r="G35" s="163"/>
      <c r="H35" s="163"/>
      <c r="I35" s="163"/>
      <c r="J35" s="163"/>
      <c r="K35" s="163"/>
      <c r="L35" s="163"/>
      <c r="M35" s="163"/>
      <c r="N35" s="160">
        <v>29.0</v>
      </c>
      <c r="O35" s="161" t="str">
        <f t="shared" si="1"/>
        <v>Wilbert  Peña Paulino</v>
      </c>
      <c r="P35" s="163"/>
      <c r="Q35" s="163"/>
      <c r="R35" s="163"/>
      <c r="S35" s="163"/>
      <c r="T35" s="163"/>
      <c r="U35" s="163"/>
      <c r="V35" s="163"/>
      <c r="W35" s="163"/>
      <c r="X35" s="163"/>
      <c r="Y35" s="163"/>
      <c r="Z35" s="404">
        <f t="shared" si="2"/>
        <v>32687351</v>
      </c>
      <c r="AA35" s="160">
        <v>29.0</v>
      </c>
      <c r="AB35" s="405" t="str">
        <f t="shared" si="3"/>
        <v>Wilbert  Peña Paulino</v>
      </c>
      <c r="AC35" s="164"/>
      <c r="AD35" s="164"/>
      <c r="AE35" s="164"/>
      <c r="AF35" s="164"/>
      <c r="AG35" s="164"/>
      <c r="AH35" s="164"/>
      <c r="AI35" s="164"/>
      <c r="AJ35" s="164"/>
      <c r="AK35" s="164"/>
      <c r="AL35" s="164"/>
    </row>
    <row r="36" ht="30.0" customHeight="1">
      <c r="A36" s="160">
        <f>'3A 2025 - 2026 DATOS DEL ESTUDI'!N33</f>
        <v>6445759</v>
      </c>
      <c r="B36" s="160">
        <v>30.0</v>
      </c>
      <c r="C36" s="161" t="str">
        <f>'3A 2025 - 2026 DATOS DEL ESTUDI'!B33</f>
        <v>Yonayry  Peña Santos</v>
      </c>
      <c r="D36" s="163"/>
      <c r="E36" s="163"/>
      <c r="F36" s="163"/>
      <c r="G36" s="163"/>
      <c r="H36" s="163"/>
      <c r="I36" s="163"/>
      <c r="J36" s="163"/>
      <c r="K36" s="163"/>
      <c r="L36" s="163"/>
      <c r="M36" s="163"/>
      <c r="N36" s="160">
        <v>30.0</v>
      </c>
      <c r="O36" s="161" t="str">
        <f t="shared" si="1"/>
        <v>Yonayry  Peña Santos</v>
      </c>
      <c r="P36" s="162" t="s">
        <v>559</v>
      </c>
      <c r="Q36" s="163"/>
      <c r="R36" s="163"/>
      <c r="S36" s="163"/>
      <c r="T36" s="163"/>
      <c r="U36" s="163"/>
      <c r="V36" s="163"/>
      <c r="W36" s="163"/>
      <c r="X36" s="163"/>
      <c r="Y36" s="163"/>
      <c r="Z36" s="404">
        <f t="shared" si="2"/>
        <v>6445759</v>
      </c>
      <c r="AA36" s="160">
        <v>30.0</v>
      </c>
      <c r="AB36" s="405" t="str">
        <f t="shared" si="3"/>
        <v>Yonayry  Peña Santos</v>
      </c>
      <c r="AC36" s="164"/>
      <c r="AD36" s="164"/>
      <c r="AE36" s="164"/>
      <c r="AF36" s="164"/>
      <c r="AG36" s="164"/>
      <c r="AH36" s="164"/>
      <c r="AI36" s="164"/>
      <c r="AJ36" s="164"/>
      <c r="AK36" s="164"/>
      <c r="AL36" s="164"/>
    </row>
    <row r="37" ht="30.0" customHeight="1">
      <c r="A37" s="160">
        <f>'3A 2025 - 2026 DATOS DEL ESTUDI'!N34</f>
        <v>22023376</v>
      </c>
      <c r="B37" s="160">
        <v>31.0</v>
      </c>
      <c r="C37" s="161" t="str">
        <f>'3A 2025 - 2026 DATOS DEL ESTUDI'!B34</f>
        <v>Rossier Analiz Pérez Rodríguez</v>
      </c>
      <c r="D37" s="163"/>
      <c r="E37" s="163"/>
      <c r="F37" s="163"/>
      <c r="G37" s="163"/>
      <c r="H37" s="163"/>
      <c r="I37" s="163"/>
      <c r="J37" s="163"/>
      <c r="K37" s="163"/>
      <c r="L37" s="163"/>
      <c r="M37" s="163"/>
      <c r="N37" s="160">
        <v>31.0</v>
      </c>
      <c r="O37" s="161" t="str">
        <f t="shared" si="1"/>
        <v>Rossier Analiz Pérez Rodríguez</v>
      </c>
      <c r="P37" s="163"/>
      <c r="Q37" s="163"/>
      <c r="R37" s="163"/>
      <c r="S37" s="163"/>
      <c r="T37" s="163"/>
      <c r="U37" s="163"/>
      <c r="V37" s="163"/>
      <c r="W37" s="163"/>
      <c r="X37" s="163"/>
      <c r="Y37" s="163"/>
      <c r="Z37" s="404">
        <f t="shared" si="2"/>
        <v>22023376</v>
      </c>
      <c r="AA37" s="160">
        <v>31.0</v>
      </c>
      <c r="AB37" s="405" t="str">
        <f t="shared" si="3"/>
        <v>Rossier Analiz Pérez Rodríguez</v>
      </c>
      <c r="AC37" s="164"/>
      <c r="AD37" s="164"/>
      <c r="AE37" s="164"/>
      <c r="AF37" s="164"/>
      <c r="AG37" s="164"/>
      <c r="AH37" s="164"/>
      <c r="AI37" s="164"/>
      <c r="AJ37" s="164"/>
      <c r="AK37" s="164"/>
      <c r="AL37" s="164"/>
    </row>
    <row r="38" ht="30.0" customHeight="1">
      <c r="A38" s="160">
        <f>'3A 2025 - 2026 DATOS DEL ESTUDI'!N35</f>
        <v>6925657</v>
      </c>
      <c r="B38" s="160">
        <v>32.0</v>
      </c>
      <c r="C38" s="161" t="str">
        <f>'3A 2025 - 2026 DATOS DEL ESTUDI'!B35</f>
        <v>Joseph Francisco Ramírez Espinosa</v>
      </c>
      <c r="D38" s="163"/>
      <c r="E38" s="163"/>
      <c r="F38" s="163"/>
      <c r="G38" s="163"/>
      <c r="H38" s="163"/>
      <c r="I38" s="163"/>
      <c r="J38" s="163"/>
      <c r="K38" s="163"/>
      <c r="L38" s="163"/>
      <c r="M38" s="163"/>
      <c r="N38" s="160">
        <v>32.0</v>
      </c>
      <c r="O38" s="161" t="str">
        <f t="shared" si="1"/>
        <v>Joseph Francisco Ramírez Espinosa</v>
      </c>
      <c r="P38" s="163"/>
      <c r="Q38" s="163"/>
      <c r="R38" s="163"/>
      <c r="S38" s="163"/>
      <c r="T38" s="163"/>
      <c r="U38" s="163"/>
      <c r="V38" s="163"/>
      <c r="W38" s="163"/>
      <c r="X38" s="163"/>
      <c r="Y38" s="163"/>
      <c r="Z38" s="404">
        <f t="shared" si="2"/>
        <v>6925657</v>
      </c>
      <c r="AA38" s="160">
        <v>32.0</v>
      </c>
      <c r="AB38" s="405" t="str">
        <f t="shared" si="3"/>
        <v>Joseph Francisco Ramírez Espinosa</v>
      </c>
      <c r="AC38" s="164"/>
      <c r="AD38" s="164"/>
      <c r="AE38" s="164"/>
      <c r="AF38" s="164"/>
      <c r="AG38" s="164"/>
      <c r="AH38" s="164"/>
      <c r="AI38" s="164"/>
      <c r="AJ38" s="164"/>
      <c r="AK38" s="164"/>
      <c r="AL38" s="164"/>
    </row>
    <row r="39" ht="30.0" customHeight="1">
      <c r="A39" s="160">
        <f>'3A 2025 - 2026 DATOS DEL ESTUDI'!N36</f>
        <v>12009792</v>
      </c>
      <c r="B39" s="160">
        <v>33.0</v>
      </c>
      <c r="C39" s="161" t="str">
        <f>'3A 2025 - 2026 DATOS DEL ESTUDI'!B36</f>
        <v>Yariel Alfonso Ramos</v>
      </c>
      <c r="D39" s="163"/>
      <c r="E39" s="163"/>
      <c r="F39" s="163"/>
      <c r="G39" s="163"/>
      <c r="H39" s="163"/>
      <c r="I39" s="163"/>
      <c r="J39" s="163"/>
      <c r="K39" s="163"/>
      <c r="L39" s="163"/>
      <c r="M39" s="163"/>
      <c r="N39" s="160">
        <v>33.0</v>
      </c>
      <c r="O39" s="161" t="str">
        <f t="shared" si="1"/>
        <v>Yariel Alfonso Ramos</v>
      </c>
      <c r="P39" s="163"/>
      <c r="Q39" s="163"/>
      <c r="R39" s="163"/>
      <c r="S39" s="163"/>
      <c r="T39" s="163"/>
      <c r="U39" s="163"/>
      <c r="V39" s="163"/>
      <c r="W39" s="163"/>
      <c r="X39" s="163"/>
      <c r="Y39" s="163"/>
      <c r="Z39" s="404">
        <f t="shared" si="2"/>
        <v>12009792</v>
      </c>
      <c r="AA39" s="160">
        <v>33.0</v>
      </c>
      <c r="AB39" s="405" t="str">
        <f t="shared" si="3"/>
        <v>Yariel Alfonso Ramos</v>
      </c>
      <c r="AC39" s="164"/>
      <c r="AD39" s="164"/>
      <c r="AE39" s="164"/>
      <c r="AF39" s="164"/>
      <c r="AG39" s="164"/>
      <c r="AH39" s="164"/>
      <c r="AI39" s="164"/>
      <c r="AJ39" s="164"/>
      <c r="AK39" s="164"/>
      <c r="AL39" s="164"/>
    </row>
    <row r="40" ht="30.0" customHeight="1">
      <c r="A40" s="160">
        <f>'3A 2025 - 2026 DATOS DEL ESTUDI'!N37</f>
        <v>32790184</v>
      </c>
      <c r="B40" s="160">
        <v>34.0</v>
      </c>
      <c r="C40" s="161" t="str">
        <f>'3A 2025 - 2026 DATOS DEL ESTUDI'!B37</f>
        <v>Carlos David Rodríguez Almánzar</v>
      </c>
      <c r="D40" s="163"/>
      <c r="E40" s="163"/>
      <c r="F40" s="163"/>
      <c r="G40" s="163"/>
      <c r="H40" s="163"/>
      <c r="I40" s="163"/>
      <c r="J40" s="163"/>
      <c r="K40" s="163"/>
      <c r="L40" s="163"/>
      <c r="M40" s="163"/>
      <c r="N40" s="160">
        <v>34.0</v>
      </c>
      <c r="O40" s="161" t="str">
        <f t="shared" si="1"/>
        <v>Carlos David Rodríguez Almánzar</v>
      </c>
      <c r="P40" s="163"/>
      <c r="Q40" s="163"/>
      <c r="R40" s="163"/>
      <c r="S40" s="163"/>
      <c r="T40" s="163"/>
      <c r="U40" s="163"/>
      <c r="V40" s="163"/>
      <c r="W40" s="163"/>
      <c r="X40" s="163"/>
      <c r="Y40" s="163"/>
      <c r="Z40" s="404">
        <f t="shared" si="2"/>
        <v>32790184</v>
      </c>
      <c r="AA40" s="160">
        <v>34.0</v>
      </c>
      <c r="AB40" s="405" t="str">
        <f t="shared" si="3"/>
        <v>Carlos David Rodríguez Almánzar</v>
      </c>
      <c r="AC40" s="164"/>
      <c r="AD40" s="164"/>
      <c r="AE40" s="164"/>
      <c r="AF40" s="164"/>
      <c r="AG40" s="164"/>
      <c r="AH40" s="164"/>
      <c r="AI40" s="164"/>
      <c r="AJ40" s="164"/>
      <c r="AK40" s="164"/>
      <c r="AL40" s="164"/>
    </row>
    <row r="41" ht="30.0" customHeight="1">
      <c r="A41" s="160">
        <f>'3A 2025 - 2026 DATOS DEL ESTUDI'!N38</f>
        <v>32790393</v>
      </c>
      <c r="B41" s="160">
        <v>35.0</v>
      </c>
      <c r="C41" s="161" t="str">
        <f>'3A 2025 - 2026 DATOS DEL ESTUDI'!B38</f>
        <v>Darianni  Santos Medina</v>
      </c>
      <c r="D41" s="163"/>
      <c r="E41" s="163"/>
      <c r="F41" s="163"/>
      <c r="G41" s="163"/>
      <c r="H41" s="163"/>
      <c r="I41" s="163"/>
      <c r="J41" s="163"/>
      <c r="K41" s="163"/>
      <c r="L41" s="163"/>
      <c r="M41" s="163"/>
      <c r="N41" s="160">
        <v>35.0</v>
      </c>
      <c r="O41" s="161" t="str">
        <f t="shared" si="1"/>
        <v>Darianni  Santos Medina</v>
      </c>
      <c r="P41" s="163"/>
      <c r="Q41" s="163"/>
      <c r="R41" s="163"/>
      <c r="S41" s="163"/>
      <c r="T41" s="163"/>
      <c r="U41" s="163"/>
      <c r="V41" s="163"/>
      <c r="W41" s="163"/>
      <c r="X41" s="163"/>
      <c r="Y41" s="163"/>
      <c r="Z41" s="404">
        <f t="shared" si="2"/>
        <v>32790393</v>
      </c>
      <c r="AA41" s="160">
        <v>35.0</v>
      </c>
      <c r="AB41" s="405" t="str">
        <f t="shared" si="3"/>
        <v>Darianni  Santos Medina</v>
      </c>
      <c r="AC41" s="164"/>
      <c r="AD41" s="164"/>
      <c r="AE41" s="164"/>
      <c r="AF41" s="164"/>
      <c r="AG41" s="164"/>
      <c r="AH41" s="164"/>
      <c r="AI41" s="164"/>
      <c r="AJ41" s="164"/>
      <c r="AK41" s="164"/>
      <c r="AL41" s="164"/>
    </row>
    <row r="42" ht="30.0" customHeight="1">
      <c r="A42" s="160">
        <f>'3A 2025 - 2026 DATOS DEL ESTUDI'!N39</f>
        <v>6947490</v>
      </c>
      <c r="B42" s="160">
        <v>36.0</v>
      </c>
      <c r="C42" s="161" t="str">
        <f>'3A 2025 - 2026 DATOS DEL ESTUDI'!B39</f>
        <v>Rosyeli Carolina Tavarez  Reyes</v>
      </c>
      <c r="D42" s="163"/>
      <c r="E42" s="163"/>
      <c r="F42" s="163"/>
      <c r="G42" s="163"/>
      <c r="H42" s="163"/>
      <c r="I42" s="163"/>
      <c r="J42" s="163"/>
      <c r="K42" s="163"/>
      <c r="L42" s="163"/>
      <c r="M42" s="163"/>
      <c r="N42" s="160">
        <v>36.0</v>
      </c>
      <c r="O42" s="161" t="str">
        <f t="shared" si="1"/>
        <v>Rosyeli Carolina Tavarez  Reyes</v>
      </c>
      <c r="P42" s="163"/>
      <c r="Q42" s="163"/>
      <c r="R42" s="163"/>
      <c r="S42" s="163"/>
      <c r="T42" s="163"/>
      <c r="U42" s="163"/>
      <c r="V42" s="163"/>
      <c r="W42" s="163"/>
      <c r="X42" s="163"/>
      <c r="Y42" s="163"/>
      <c r="Z42" s="404">
        <f t="shared" si="2"/>
        <v>6947490</v>
      </c>
      <c r="AA42" s="160">
        <v>36.0</v>
      </c>
      <c r="AB42" s="405" t="str">
        <f t="shared" si="3"/>
        <v>Rosyeli Carolina Tavarez  Reyes</v>
      </c>
      <c r="AC42" s="164"/>
      <c r="AD42" s="164"/>
      <c r="AE42" s="164"/>
      <c r="AF42" s="164"/>
      <c r="AG42" s="164"/>
      <c r="AH42" s="164"/>
      <c r="AI42" s="164"/>
      <c r="AJ42" s="164"/>
      <c r="AK42" s="164"/>
      <c r="AL42" s="164"/>
    </row>
    <row r="43" ht="30.0" customHeight="1">
      <c r="A43" s="160">
        <f>'3A 2025 - 2026 DATOS DEL ESTUDI'!N40</f>
        <v>32590071</v>
      </c>
      <c r="B43" s="160">
        <v>37.0</v>
      </c>
      <c r="C43" s="161" t="str">
        <f>'3A 2025 - 2026 DATOS DEL ESTUDI'!B40</f>
        <v>Melani  Taveras Bautista</v>
      </c>
      <c r="D43" s="163"/>
      <c r="E43" s="163"/>
      <c r="F43" s="163"/>
      <c r="G43" s="163"/>
      <c r="H43" s="163"/>
      <c r="I43" s="163"/>
      <c r="J43" s="163"/>
      <c r="K43" s="163"/>
      <c r="L43" s="163"/>
      <c r="M43" s="163"/>
      <c r="N43" s="160">
        <v>37.0</v>
      </c>
      <c r="O43" s="161" t="str">
        <f t="shared" si="1"/>
        <v>Melani  Taveras Bautista</v>
      </c>
      <c r="P43" s="163"/>
      <c r="Q43" s="163"/>
      <c r="R43" s="163"/>
      <c r="S43" s="163"/>
      <c r="T43" s="163"/>
      <c r="U43" s="163"/>
      <c r="V43" s="163"/>
      <c r="W43" s="163"/>
      <c r="X43" s="163"/>
      <c r="Y43" s="163"/>
      <c r="Z43" s="404">
        <f t="shared" si="2"/>
        <v>32590071</v>
      </c>
      <c r="AA43" s="160">
        <v>37.0</v>
      </c>
      <c r="AB43" s="405" t="str">
        <f t="shared" si="3"/>
        <v>Melani  Taveras Bautista</v>
      </c>
      <c r="AC43" s="164"/>
      <c r="AD43" s="164"/>
      <c r="AE43" s="164"/>
      <c r="AF43" s="164"/>
      <c r="AG43" s="164"/>
      <c r="AH43" s="164"/>
      <c r="AI43" s="164"/>
      <c r="AJ43" s="164"/>
      <c r="AK43" s="164"/>
      <c r="AL43" s="164"/>
    </row>
    <row r="44" ht="30.0" customHeight="1">
      <c r="A44" s="160">
        <f>'3A 2025 - 2026 DATOS DEL ESTUDI'!N41</f>
        <v>32790609</v>
      </c>
      <c r="B44" s="160">
        <v>38.0</v>
      </c>
      <c r="C44" s="161" t="str">
        <f>'3A 2025 - 2026 DATOS DEL ESTUDI'!B41</f>
        <v>Arianny  Tejada Guzmán</v>
      </c>
      <c r="D44" s="163"/>
      <c r="E44" s="163"/>
      <c r="F44" s="163"/>
      <c r="G44" s="163"/>
      <c r="H44" s="163"/>
      <c r="I44" s="163"/>
      <c r="J44" s="163"/>
      <c r="K44" s="163"/>
      <c r="L44" s="163"/>
      <c r="M44" s="163"/>
      <c r="N44" s="160">
        <v>38.0</v>
      </c>
      <c r="O44" s="161" t="str">
        <f t="shared" si="1"/>
        <v>Arianny  Tejada Guzmán</v>
      </c>
      <c r="P44" s="163"/>
      <c r="Q44" s="163"/>
      <c r="R44" s="163"/>
      <c r="S44" s="163"/>
      <c r="T44" s="163"/>
      <c r="U44" s="163"/>
      <c r="V44" s="163"/>
      <c r="W44" s="163"/>
      <c r="X44" s="163"/>
      <c r="Y44" s="163"/>
      <c r="Z44" s="404">
        <f t="shared" si="2"/>
        <v>32790609</v>
      </c>
      <c r="AA44" s="160">
        <v>38.0</v>
      </c>
      <c r="AB44" s="405" t="str">
        <f t="shared" si="3"/>
        <v>Arianny  Tejada Guzmán</v>
      </c>
      <c r="AC44" s="164"/>
      <c r="AD44" s="164"/>
      <c r="AE44" s="164"/>
      <c r="AF44" s="164"/>
      <c r="AG44" s="164"/>
      <c r="AH44" s="164"/>
      <c r="AI44" s="164"/>
      <c r="AJ44" s="164"/>
      <c r="AK44" s="164"/>
      <c r="AL44" s="164"/>
    </row>
    <row r="45" ht="30.0" customHeight="1">
      <c r="A45" s="160">
        <f>'3A 2025 - 2026 DATOS DEL ESTUDI'!N42</f>
        <v>6758894</v>
      </c>
      <c r="B45" s="160">
        <v>39.0</v>
      </c>
      <c r="C45" s="161" t="str">
        <f>'3A 2025 - 2026 DATOS DEL ESTUDI'!B42</f>
        <v>Jeilyn Aliah Tejada</v>
      </c>
      <c r="D45" s="163"/>
      <c r="E45" s="163"/>
      <c r="F45" s="163"/>
      <c r="G45" s="163"/>
      <c r="H45" s="163"/>
      <c r="I45" s="163"/>
      <c r="J45" s="163"/>
      <c r="K45" s="163"/>
      <c r="L45" s="163"/>
      <c r="M45" s="163"/>
      <c r="N45" s="160">
        <v>39.0</v>
      </c>
      <c r="O45" s="161" t="str">
        <f t="shared" si="1"/>
        <v>Jeilyn Aliah Tejada</v>
      </c>
      <c r="P45" s="163"/>
      <c r="Q45" s="163"/>
      <c r="R45" s="163"/>
      <c r="S45" s="163"/>
      <c r="T45" s="163"/>
      <c r="U45" s="163"/>
      <c r="V45" s="163"/>
      <c r="W45" s="163"/>
      <c r="X45" s="163"/>
      <c r="Y45" s="163"/>
      <c r="Z45" s="404">
        <f t="shared" si="2"/>
        <v>6758894</v>
      </c>
      <c r="AA45" s="160">
        <v>39.0</v>
      </c>
      <c r="AB45" s="405" t="str">
        <f t="shared" si="3"/>
        <v>Jeilyn Aliah Tejada</v>
      </c>
      <c r="AC45" s="164"/>
      <c r="AD45" s="164"/>
      <c r="AE45" s="164"/>
      <c r="AF45" s="164"/>
      <c r="AG45" s="164"/>
      <c r="AH45" s="164"/>
      <c r="AI45" s="164"/>
      <c r="AJ45" s="164"/>
      <c r="AK45" s="164"/>
      <c r="AL45" s="164"/>
    </row>
    <row r="46" ht="30.0" customHeight="1">
      <c r="A46" s="160">
        <f>'3A 2025 - 2026 DATOS DEL ESTUDI'!N43</f>
        <v>32718082</v>
      </c>
      <c r="B46" s="160">
        <v>40.0</v>
      </c>
      <c r="C46" s="161" t="str">
        <f>'3A 2025 - 2026 DATOS DEL ESTUDI'!B43</f>
        <v>Rosenny  Ureña Arias</v>
      </c>
      <c r="D46" s="163"/>
      <c r="E46" s="163"/>
      <c r="F46" s="163"/>
      <c r="G46" s="163"/>
      <c r="H46" s="163"/>
      <c r="I46" s="163"/>
      <c r="J46" s="163"/>
      <c r="K46" s="163"/>
      <c r="L46" s="163"/>
      <c r="M46" s="163"/>
      <c r="N46" s="160">
        <v>40.0</v>
      </c>
      <c r="O46" s="161" t="str">
        <f t="shared" si="1"/>
        <v>Rosenny  Ureña Arias</v>
      </c>
      <c r="P46" s="163"/>
      <c r="Q46" s="163"/>
      <c r="R46" s="163"/>
      <c r="S46" s="163"/>
      <c r="T46" s="163"/>
      <c r="U46" s="163"/>
      <c r="V46" s="163"/>
      <c r="W46" s="163"/>
      <c r="X46" s="163"/>
      <c r="Y46" s="163"/>
      <c r="Z46" s="404">
        <f t="shared" si="2"/>
        <v>32718082</v>
      </c>
      <c r="AA46" s="160">
        <v>40.0</v>
      </c>
      <c r="AB46" s="405" t="str">
        <f t="shared" si="3"/>
        <v>Rosenny  Ureña Arias</v>
      </c>
      <c r="AC46" s="164"/>
      <c r="AD46" s="164"/>
      <c r="AE46" s="164"/>
      <c r="AF46" s="164"/>
      <c r="AG46" s="164"/>
      <c r="AH46" s="164"/>
      <c r="AI46" s="164"/>
      <c r="AJ46" s="164"/>
      <c r="AK46" s="164"/>
      <c r="AL46" s="164"/>
    </row>
    <row r="47" ht="30.0" customHeight="1">
      <c r="A47" s="160"/>
      <c r="B47" s="160">
        <v>41.0</v>
      </c>
      <c r="C47" s="161"/>
      <c r="D47" s="163"/>
      <c r="E47" s="163"/>
      <c r="F47" s="163"/>
      <c r="G47" s="163"/>
      <c r="H47" s="163"/>
      <c r="I47" s="163"/>
      <c r="J47" s="163"/>
      <c r="K47" s="163"/>
      <c r="L47" s="163"/>
      <c r="M47" s="163"/>
      <c r="N47" s="160">
        <v>41.0</v>
      </c>
      <c r="O47" s="161"/>
      <c r="P47" s="163"/>
      <c r="Q47" s="163"/>
      <c r="R47" s="163"/>
      <c r="S47" s="163"/>
      <c r="T47" s="163"/>
      <c r="U47" s="163"/>
      <c r="V47" s="163"/>
      <c r="W47" s="163"/>
      <c r="X47" s="163"/>
      <c r="Y47" s="163"/>
      <c r="Z47" s="404"/>
      <c r="AA47" s="160">
        <v>41.0</v>
      </c>
      <c r="AB47" s="405"/>
      <c r="AC47" s="164"/>
      <c r="AD47" s="164"/>
      <c r="AE47" s="164"/>
      <c r="AF47" s="164"/>
      <c r="AG47" s="164"/>
      <c r="AH47" s="164"/>
      <c r="AI47" s="164"/>
      <c r="AJ47" s="164"/>
      <c r="AK47" s="164"/>
      <c r="AL47" s="164"/>
    </row>
    <row r="48" ht="30.0" customHeight="1">
      <c r="A48" s="160"/>
      <c r="B48" s="160">
        <v>42.0</v>
      </c>
      <c r="C48" s="161"/>
      <c r="D48" s="163"/>
      <c r="E48" s="163"/>
      <c r="F48" s="163"/>
      <c r="G48" s="163"/>
      <c r="H48" s="163"/>
      <c r="I48" s="163"/>
      <c r="J48" s="163"/>
      <c r="K48" s="163"/>
      <c r="L48" s="163"/>
      <c r="M48" s="163"/>
      <c r="N48" s="160">
        <v>42.0</v>
      </c>
      <c r="O48" s="161"/>
      <c r="P48" s="163"/>
      <c r="Q48" s="163"/>
      <c r="R48" s="163"/>
      <c r="S48" s="163"/>
      <c r="T48" s="163"/>
      <c r="U48" s="163"/>
      <c r="V48" s="163"/>
      <c r="W48" s="163"/>
      <c r="X48" s="163"/>
      <c r="Y48" s="163"/>
      <c r="Z48" s="404"/>
      <c r="AA48" s="160">
        <v>42.0</v>
      </c>
      <c r="AB48" s="405"/>
      <c r="AC48" s="164"/>
      <c r="AD48" s="164"/>
      <c r="AE48" s="164"/>
      <c r="AF48" s="164"/>
      <c r="AG48" s="164"/>
      <c r="AH48" s="164"/>
      <c r="AI48" s="164"/>
      <c r="AJ48" s="164"/>
      <c r="AK48" s="164"/>
      <c r="AL48" s="164"/>
    </row>
    <row r="49" ht="30.0" customHeight="1">
      <c r="A49" s="160"/>
      <c r="B49" s="160">
        <v>43.0</v>
      </c>
      <c r="C49" s="161"/>
      <c r="D49" s="163"/>
      <c r="E49" s="163"/>
      <c r="F49" s="163"/>
      <c r="G49" s="163"/>
      <c r="H49" s="163"/>
      <c r="I49" s="163"/>
      <c r="J49" s="163"/>
      <c r="K49" s="163"/>
      <c r="L49" s="163"/>
      <c r="M49" s="163"/>
      <c r="N49" s="160">
        <v>43.0</v>
      </c>
      <c r="O49" s="161"/>
      <c r="P49" s="163"/>
      <c r="Q49" s="163"/>
      <c r="R49" s="163"/>
      <c r="S49" s="163"/>
      <c r="T49" s="163"/>
      <c r="U49" s="163"/>
      <c r="V49" s="163"/>
      <c r="W49" s="163"/>
      <c r="X49" s="163"/>
      <c r="Y49" s="163"/>
      <c r="Z49" s="404"/>
      <c r="AA49" s="160">
        <v>43.0</v>
      </c>
      <c r="AB49" s="405"/>
      <c r="AC49" s="164"/>
      <c r="AD49" s="164"/>
      <c r="AE49" s="164"/>
      <c r="AF49" s="164"/>
      <c r="AG49" s="164"/>
      <c r="AH49" s="164"/>
      <c r="AI49" s="164"/>
      <c r="AJ49" s="164"/>
      <c r="AK49" s="164"/>
      <c r="AL49" s="164"/>
    </row>
    <row r="50" ht="30.0" customHeight="1">
      <c r="A50" s="160"/>
      <c r="B50" s="160">
        <v>44.0</v>
      </c>
      <c r="C50" s="161"/>
      <c r="D50" s="163"/>
      <c r="E50" s="163"/>
      <c r="F50" s="163"/>
      <c r="G50" s="163"/>
      <c r="H50" s="163"/>
      <c r="I50" s="163"/>
      <c r="J50" s="163"/>
      <c r="K50" s="163"/>
      <c r="L50" s="163"/>
      <c r="M50" s="163"/>
      <c r="N50" s="160">
        <v>44.0</v>
      </c>
      <c r="O50" s="161"/>
      <c r="P50" s="163"/>
      <c r="Q50" s="163"/>
      <c r="R50" s="163"/>
      <c r="S50" s="163"/>
      <c r="T50" s="163"/>
      <c r="U50" s="163"/>
      <c r="V50" s="163"/>
      <c r="W50" s="163"/>
      <c r="X50" s="163"/>
      <c r="Y50" s="163"/>
      <c r="Z50" s="404"/>
      <c r="AA50" s="160">
        <v>44.0</v>
      </c>
      <c r="AB50" s="405"/>
      <c r="AC50" s="164"/>
      <c r="AD50" s="164"/>
      <c r="AE50" s="164"/>
      <c r="AF50" s="164"/>
      <c r="AG50" s="164"/>
      <c r="AH50" s="164"/>
      <c r="AI50" s="164"/>
      <c r="AJ50" s="164"/>
      <c r="AK50" s="164"/>
      <c r="AL50" s="164"/>
    </row>
    <row r="51" ht="30.0" customHeight="1">
      <c r="A51" s="160"/>
      <c r="B51" s="160">
        <v>45.0</v>
      </c>
      <c r="C51" s="161"/>
      <c r="D51" s="163"/>
      <c r="E51" s="163"/>
      <c r="F51" s="163"/>
      <c r="G51" s="163"/>
      <c r="H51" s="163"/>
      <c r="I51" s="163"/>
      <c r="J51" s="163"/>
      <c r="K51" s="163"/>
      <c r="L51" s="163"/>
      <c r="M51" s="163"/>
      <c r="N51" s="160">
        <v>45.0</v>
      </c>
      <c r="O51" s="161"/>
      <c r="P51" s="163"/>
      <c r="Q51" s="163"/>
      <c r="R51" s="163"/>
      <c r="S51" s="163"/>
      <c r="T51" s="163"/>
      <c r="U51" s="163"/>
      <c r="V51" s="163"/>
      <c r="W51" s="163"/>
      <c r="X51" s="163"/>
      <c r="Y51" s="163"/>
      <c r="Z51" s="404"/>
      <c r="AA51" s="160">
        <v>45.0</v>
      </c>
      <c r="AB51" s="405"/>
      <c r="AC51" s="164"/>
      <c r="AD51" s="164"/>
      <c r="AE51" s="164"/>
      <c r="AF51" s="164"/>
      <c r="AG51" s="164"/>
      <c r="AH51" s="164"/>
      <c r="AI51" s="164"/>
      <c r="AJ51" s="164"/>
      <c r="AK51" s="164"/>
      <c r="AL51" s="164"/>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31"/>
      <c r="B1" s="131"/>
      <c r="C1" s="394"/>
      <c r="D1" s="507" t="s">
        <v>947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38"/>
      <c r="B2" s="138"/>
      <c r="C2" s="138"/>
      <c r="D2" s="245" t="s">
        <v>942</v>
      </c>
      <c r="E2" s="15"/>
      <c r="F2" s="15"/>
      <c r="G2" s="16"/>
      <c r="H2" s="140"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38"/>
      <c r="B3" s="138"/>
      <c r="C3" s="138"/>
      <c r="D3" s="245" t="s">
        <v>943</v>
      </c>
      <c r="E3" s="16"/>
      <c r="F3" s="508" t="str">
        <f>AMAT335!H2</f>
        <v>CAROLIN VARGAS</v>
      </c>
      <c r="G3" s="15"/>
      <c r="H3" s="15"/>
      <c r="I3" s="15"/>
      <c r="J3" s="15"/>
      <c r="K3" s="15"/>
      <c r="L3" s="15"/>
      <c r="M3" s="16"/>
      <c r="N3" s="143"/>
      <c r="O3" s="138"/>
      <c r="P3" s="245" t="s">
        <v>943</v>
      </c>
      <c r="Q3" s="16"/>
      <c r="R3" s="508" t="str">
        <f>'ACS340'!H2</f>
        <v>PERLA PEÑA</v>
      </c>
      <c r="S3" s="15"/>
      <c r="T3" s="15"/>
      <c r="U3" s="15"/>
      <c r="V3" s="15"/>
      <c r="W3" s="15"/>
      <c r="X3" s="15"/>
      <c r="Y3" s="16"/>
      <c r="Z3" s="397"/>
      <c r="AA3" s="141"/>
      <c r="AB3" s="141"/>
      <c r="AC3" s="245" t="s">
        <v>943</v>
      </c>
      <c r="AD3" s="16"/>
      <c r="AE3" s="508" t="str">
        <f>ACNCCV345!H2</f>
        <v>LEONELY RODRÍGUEZ</v>
      </c>
      <c r="AF3" s="15"/>
      <c r="AG3" s="15"/>
      <c r="AH3" s="15"/>
      <c r="AI3" s="15"/>
      <c r="AJ3" s="15"/>
      <c r="AK3" s="15"/>
      <c r="AL3" s="16"/>
    </row>
    <row r="4" ht="37.5" customHeight="1">
      <c r="A4" s="35"/>
      <c r="B4" s="35"/>
      <c r="C4" s="2"/>
      <c r="D4" s="145" t="s">
        <v>565</v>
      </c>
      <c r="E4" s="15"/>
      <c r="F4" s="15"/>
      <c r="G4" s="15"/>
      <c r="H4" s="15"/>
      <c r="I4" s="15"/>
      <c r="J4" s="15"/>
      <c r="K4" s="15"/>
      <c r="L4" s="15"/>
      <c r="M4" s="16"/>
      <c r="N4" s="2"/>
      <c r="O4" s="2"/>
      <c r="P4" s="145" t="s">
        <v>567</v>
      </c>
      <c r="Q4" s="15"/>
      <c r="R4" s="15"/>
      <c r="S4" s="15"/>
      <c r="T4" s="15"/>
      <c r="U4" s="15"/>
      <c r="V4" s="15"/>
      <c r="W4" s="15"/>
      <c r="X4" s="15"/>
      <c r="Y4" s="16"/>
      <c r="Z4" s="2"/>
      <c r="AA4" s="147"/>
      <c r="AB4" s="147"/>
      <c r="AC4" s="145" t="s">
        <v>946</v>
      </c>
      <c r="AD4" s="15"/>
      <c r="AE4" s="15"/>
      <c r="AF4" s="15"/>
      <c r="AG4" s="15"/>
      <c r="AH4" s="15"/>
      <c r="AI4" s="15"/>
      <c r="AJ4" s="15"/>
      <c r="AK4" s="15"/>
      <c r="AL4" s="16"/>
    </row>
    <row r="5" ht="37.5" customHeight="1">
      <c r="A5" s="35"/>
      <c r="B5" s="35"/>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400"/>
      <c r="AA5" s="400"/>
      <c r="AB5" s="401"/>
      <c r="AC5" s="402">
        <v>1.0</v>
      </c>
      <c r="AD5" s="402">
        <v>2.0</v>
      </c>
      <c r="AE5" s="402">
        <v>3.0</v>
      </c>
      <c r="AF5" s="402">
        <v>4.0</v>
      </c>
      <c r="AG5" s="402">
        <v>5.0</v>
      </c>
      <c r="AH5" s="402">
        <v>6.0</v>
      </c>
      <c r="AI5" s="402">
        <v>7.0</v>
      </c>
      <c r="AJ5" s="402">
        <v>8.0</v>
      </c>
      <c r="AK5" s="402">
        <v>9.0</v>
      </c>
      <c r="AL5" s="402">
        <v>10.0</v>
      </c>
    </row>
    <row r="6" ht="30.0" customHeight="1">
      <c r="A6" s="22" t="s">
        <v>552</v>
      </c>
      <c r="B6" s="22" t="s">
        <v>553</v>
      </c>
      <c r="C6" s="157" t="s">
        <v>554</v>
      </c>
      <c r="D6" s="157"/>
      <c r="E6" s="157"/>
      <c r="F6" s="157"/>
      <c r="G6" s="157"/>
      <c r="H6" s="157"/>
      <c r="I6" s="157"/>
      <c r="J6" s="157"/>
      <c r="K6" s="157"/>
      <c r="L6" s="157"/>
      <c r="M6" s="157"/>
      <c r="N6" s="22" t="s">
        <v>555</v>
      </c>
      <c r="O6" s="157" t="s">
        <v>554</v>
      </c>
      <c r="P6" s="157"/>
      <c r="Q6" s="157"/>
      <c r="R6" s="157"/>
      <c r="S6" s="157"/>
      <c r="T6" s="157"/>
      <c r="U6" s="157"/>
      <c r="V6" s="157"/>
      <c r="W6" s="157"/>
      <c r="X6" s="157"/>
      <c r="Y6" s="157"/>
      <c r="Z6" s="402" t="s">
        <v>552</v>
      </c>
      <c r="AA6" s="402" t="s">
        <v>553</v>
      </c>
      <c r="AB6" s="402" t="s">
        <v>554</v>
      </c>
      <c r="AC6" s="402"/>
      <c r="AD6" s="402"/>
      <c r="AE6" s="402"/>
      <c r="AF6" s="402"/>
      <c r="AG6" s="402"/>
      <c r="AH6" s="402"/>
      <c r="AI6" s="402"/>
      <c r="AJ6" s="402"/>
      <c r="AK6" s="402"/>
      <c r="AL6" s="402"/>
    </row>
    <row r="7" ht="30.0" customHeight="1">
      <c r="A7" s="160">
        <f>'3A 2025 - 2026 DATOS DEL ESTUDI'!N4</f>
        <v>32586041</v>
      </c>
      <c r="B7" s="160">
        <v>1.0</v>
      </c>
      <c r="C7" s="161" t="str">
        <f>'3A 2025 - 2026 DATOS DEL ESTUDI'!B4</f>
        <v>Jadiel De Jesús Acosta Peña</v>
      </c>
      <c r="D7" s="162"/>
      <c r="E7" s="162"/>
      <c r="F7" s="162"/>
      <c r="G7" s="162"/>
      <c r="H7" s="163"/>
      <c r="I7" s="163"/>
      <c r="J7" s="163"/>
      <c r="K7" s="163"/>
      <c r="L7" s="163"/>
      <c r="M7" s="163"/>
      <c r="N7" s="160">
        <v>1.0</v>
      </c>
      <c r="O7" s="161" t="str">
        <f t="shared" ref="O7:O46" si="1">C7</f>
        <v>Jadiel De Jesús Acosta Peña</v>
      </c>
      <c r="P7" s="162"/>
      <c r="Q7" s="162"/>
      <c r="R7" s="162"/>
      <c r="S7" s="162"/>
      <c r="T7" s="162"/>
      <c r="U7" s="163"/>
      <c r="V7" s="163"/>
      <c r="W7" s="163"/>
      <c r="X7" s="163"/>
      <c r="Y7" s="163"/>
      <c r="Z7" s="404">
        <f t="shared" ref="Z7:Z46" si="2">A7</f>
        <v>32586041</v>
      </c>
      <c r="AA7" s="160">
        <v>1.0</v>
      </c>
      <c r="AB7" s="405" t="str">
        <f t="shared" ref="AB7:AB46" si="3">C7</f>
        <v>Jadiel De Jesús Acosta Peña</v>
      </c>
      <c r="AC7" s="162"/>
      <c r="AD7" s="426"/>
      <c r="AE7" s="426"/>
      <c r="AF7" s="426"/>
      <c r="AG7" s="164"/>
      <c r="AH7" s="164"/>
      <c r="AI7" s="164"/>
      <c r="AJ7" s="164"/>
      <c r="AK7" s="164"/>
      <c r="AL7" s="164"/>
    </row>
    <row r="8" ht="30.0" customHeight="1">
      <c r="A8" s="160">
        <f>'3A 2025 - 2026 DATOS DEL ESTUDI'!N5</f>
        <v>6954636</v>
      </c>
      <c r="B8" s="160">
        <v>2.0</v>
      </c>
      <c r="C8" s="161" t="str">
        <f>'3A 2025 - 2026 DATOS DEL ESTUDI'!B5</f>
        <v>Daniel  Elía Almonte Martínez</v>
      </c>
      <c r="D8" s="163"/>
      <c r="E8" s="163"/>
      <c r="F8" s="163"/>
      <c r="G8" s="163"/>
      <c r="H8" s="163"/>
      <c r="I8" s="163"/>
      <c r="J8" s="163"/>
      <c r="K8" s="163"/>
      <c r="L8" s="163"/>
      <c r="M8" s="163"/>
      <c r="N8" s="160">
        <v>2.0</v>
      </c>
      <c r="O8" s="161" t="str">
        <f t="shared" si="1"/>
        <v>Daniel  Elía Almonte Martínez</v>
      </c>
      <c r="P8" s="163"/>
      <c r="Q8" s="163"/>
      <c r="R8" s="163"/>
      <c r="S8" s="163"/>
      <c r="T8" s="163"/>
      <c r="U8" s="163"/>
      <c r="V8" s="163"/>
      <c r="W8" s="163"/>
      <c r="X8" s="163"/>
      <c r="Y8" s="163"/>
      <c r="Z8" s="404">
        <f t="shared" si="2"/>
        <v>6954636</v>
      </c>
      <c r="AA8" s="160">
        <v>2.0</v>
      </c>
      <c r="AB8" s="405" t="str">
        <f t="shared" si="3"/>
        <v>Daniel  Elía Almonte Martínez</v>
      </c>
      <c r="AC8" s="164"/>
      <c r="AD8" s="164"/>
      <c r="AE8" s="164"/>
      <c r="AF8" s="164"/>
      <c r="AG8" s="164"/>
      <c r="AH8" s="164"/>
      <c r="AI8" s="164"/>
      <c r="AJ8" s="164"/>
      <c r="AK8" s="164"/>
      <c r="AL8" s="164"/>
    </row>
    <row r="9" ht="30.0" customHeight="1">
      <c r="A9" s="160">
        <f>'3A 2025 - 2026 DATOS DEL ESTUDI'!N6</f>
        <v>32743589</v>
      </c>
      <c r="B9" s="160">
        <v>3.0</v>
      </c>
      <c r="C9" s="161" t="str">
        <f>'3A 2025 - 2026 DATOS DEL ESTUDI'!B6</f>
        <v>Isaac  Ángeles Liriano</v>
      </c>
      <c r="D9" s="163"/>
      <c r="E9" s="163"/>
      <c r="F9" s="163"/>
      <c r="G9" s="163"/>
      <c r="H9" s="163"/>
      <c r="I9" s="163"/>
      <c r="J9" s="163"/>
      <c r="K9" s="163"/>
      <c r="L9" s="163"/>
      <c r="M9" s="163"/>
      <c r="N9" s="160">
        <v>3.0</v>
      </c>
      <c r="O9" s="161" t="str">
        <f t="shared" si="1"/>
        <v>Isaac  Ángeles Liriano</v>
      </c>
      <c r="P9" s="163"/>
      <c r="Q9" s="163"/>
      <c r="R9" s="163"/>
      <c r="S9" s="163"/>
      <c r="T9" s="163"/>
      <c r="U9" s="163"/>
      <c r="V9" s="163"/>
      <c r="W9" s="163"/>
      <c r="X9" s="163"/>
      <c r="Y9" s="163"/>
      <c r="Z9" s="404">
        <f t="shared" si="2"/>
        <v>32743589</v>
      </c>
      <c r="AA9" s="160">
        <v>3.0</v>
      </c>
      <c r="AB9" s="405" t="str">
        <f t="shared" si="3"/>
        <v>Isaac  Ángeles Liriano</v>
      </c>
      <c r="AC9" s="164"/>
      <c r="AD9" s="164"/>
      <c r="AE9" s="164"/>
      <c r="AF9" s="164"/>
      <c r="AG9" s="164"/>
      <c r="AH9" s="164"/>
      <c r="AI9" s="164"/>
      <c r="AJ9" s="164"/>
      <c r="AK9" s="164"/>
      <c r="AL9" s="164"/>
    </row>
    <row r="10" ht="30.0" customHeight="1">
      <c r="A10" s="160">
        <f>'3A 2025 - 2026 DATOS DEL ESTUDI'!N7</f>
        <v>32899338</v>
      </c>
      <c r="B10" s="160">
        <v>4.0</v>
      </c>
      <c r="C10" s="161" t="str">
        <f>'3A 2025 - 2026 DATOS DEL ESTUDI'!B7</f>
        <v>Melaniee  Aquino  Estrella</v>
      </c>
      <c r="D10" s="163"/>
      <c r="E10" s="163"/>
      <c r="F10" s="163"/>
      <c r="G10" s="163"/>
      <c r="H10" s="163"/>
      <c r="I10" s="163"/>
      <c r="J10" s="163"/>
      <c r="K10" s="163"/>
      <c r="L10" s="163"/>
      <c r="M10" s="163"/>
      <c r="N10" s="160">
        <v>4.0</v>
      </c>
      <c r="O10" s="161" t="str">
        <f t="shared" si="1"/>
        <v>Melaniee  Aquino  Estrella</v>
      </c>
      <c r="P10" s="163"/>
      <c r="Q10" s="163"/>
      <c r="R10" s="163"/>
      <c r="S10" s="163"/>
      <c r="T10" s="163"/>
      <c r="U10" s="163"/>
      <c r="V10" s="163"/>
      <c r="W10" s="163"/>
      <c r="X10" s="163"/>
      <c r="Y10" s="163"/>
      <c r="Z10" s="404">
        <f t="shared" si="2"/>
        <v>32899338</v>
      </c>
      <c r="AA10" s="160">
        <v>4.0</v>
      </c>
      <c r="AB10" s="405" t="str">
        <f t="shared" si="3"/>
        <v>Melaniee  Aquino  Estrella</v>
      </c>
      <c r="AC10" s="164"/>
      <c r="AD10" s="164"/>
      <c r="AE10" s="164"/>
      <c r="AF10" s="164"/>
      <c r="AG10" s="164"/>
      <c r="AH10" s="164"/>
      <c r="AI10" s="164"/>
      <c r="AJ10" s="164"/>
      <c r="AK10" s="164"/>
      <c r="AL10" s="164"/>
    </row>
    <row r="11" ht="30.0" customHeight="1">
      <c r="A11" s="160">
        <f>'3A 2025 - 2026 DATOS DEL ESTUDI'!N8</f>
        <v>33109621</v>
      </c>
      <c r="B11" s="160">
        <v>5.0</v>
      </c>
      <c r="C11" s="161" t="str">
        <f>'3A 2025 - 2026 DATOS DEL ESTUDI'!B8</f>
        <v>Jennifer  Asenjo  De Los Santos TRANSFERIDA 10/12/25</v>
      </c>
      <c r="D11" s="163"/>
      <c r="E11" s="163"/>
      <c r="F11" s="163"/>
      <c r="G11" s="163"/>
      <c r="H11" s="163"/>
      <c r="I11" s="163"/>
      <c r="J11" s="163"/>
      <c r="K11" s="163"/>
      <c r="L11" s="163"/>
      <c r="M11" s="163"/>
      <c r="N11" s="160">
        <v>5.0</v>
      </c>
      <c r="O11" s="161" t="str">
        <f t="shared" si="1"/>
        <v>Jennifer  Asenjo  De Los Santos TRANSFERIDA 10/12/25</v>
      </c>
      <c r="P11" s="163"/>
      <c r="Q11" s="163"/>
      <c r="R11" s="163"/>
      <c r="S11" s="163"/>
      <c r="T11" s="163"/>
      <c r="U11" s="163"/>
      <c r="V11" s="163"/>
      <c r="W11" s="163"/>
      <c r="X11" s="163"/>
      <c r="Y11" s="163"/>
      <c r="Z11" s="404">
        <f t="shared" si="2"/>
        <v>33109621</v>
      </c>
      <c r="AA11" s="160">
        <v>5.0</v>
      </c>
      <c r="AB11" s="405" t="str">
        <f t="shared" si="3"/>
        <v>Jennifer  Asenjo  De Los Santos TRANSFERIDA 10/12/25</v>
      </c>
      <c r="AC11" s="164"/>
      <c r="AD11" s="164"/>
      <c r="AE11" s="164"/>
      <c r="AF11" s="164"/>
      <c r="AG11" s="164"/>
      <c r="AH11" s="164"/>
      <c r="AI11" s="164"/>
      <c r="AJ11" s="164"/>
      <c r="AK11" s="164"/>
      <c r="AL11" s="164"/>
    </row>
    <row r="12" ht="30.0" customHeight="1">
      <c r="A12" s="160">
        <f>'3A 2025 - 2026 DATOS DEL ESTUDI'!N9</f>
        <v>32678295</v>
      </c>
      <c r="B12" s="160">
        <v>6.0</v>
      </c>
      <c r="C12" s="161" t="str">
        <f>'3A 2025 - 2026 DATOS DEL ESTUDI'!B9</f>
        <v>Leshlie Crismayri Bautista Quezada</v>
      </c>
      <c r="D12" s="162"/>
      <c r="E12" s="163"/>
      <c r="F12" s="163"/>
      <c r="G12" s="163"/>
      <c r="H12" s="163"/>
      <c r="I12" s="163"/>
      <c r="J12" s="163"/>
      <c r="K12" s="163"/>
      <c r="L12" s="163"/>
      <c r="M12" s="163"/>
      <c r="N12" s="160">
        <v>6.0</v>
      </c>
      <c r="O12" s="161" t="str">
        <f t="shared" si="1"/>
        <v>Leshlie Crismayri Bautista Quezada</v>
      </c>
      <c r="P12" s="163"/>
      <c r="Q12" s="163"/>
      <c r="R12" s="163"/>
      <c r="S12" s="163"/>
      <c r="T12" s="163"/>
      <c r="U12" s="163"/>
      <c r="V12" s="163"/>
      <c r="W12" s="163"/>
      <c r="X12" s="163"/>
      <c r="Y12" s="163"/>
      <c r="Z12" s="404">
        <f t="shared" si="2"/>
        <v>32678295</v>
      </c>
      <c r="AA12" s="160">
        <v>6.0</v>
      </c>
      <c r="AB12" s="405" t="str">
        <f t="shared" si="3"/>
        <v>Leshlie Crismayri Bautista Quezada</v>
      </c>
      <c r="AC12" s="162"/>
      <c r="AD12" s="164"/>
      <c r="AE12" s="164"/>
      <c r="AF12" s="164"/>
      <c r="AG12" s="164"/>
      <c r="AH12" s="164"/>
      <c r="AI12" s="164"/>
      <c r="AJ12" s="164"/>
      <c r="AK12" s="164"/>
      <c r="AL12" s="164"/>
    </row>
    <row r="13" ht="30.0" customHeight="1">
      <c r="A13" s="160">
        <f>'3A 2025 - 2026 DATOS DEL ESTUDI'!N10</f>
        <v>33224927</v>
      </c>
      <c r="B13" s="160">
        <v>7.0</v>
      </c>
      <c r="C13" s="161" t="str">
        <f>'3A 2025 - 2026 DATOS DEL ESTUDI'!B10</f>
        <v>Gilber  Bello Silva</v>
      </c>
      <c r="D13" s="163"/>
      <c r="E13" s="163"/>
      <c r="F13" s="163"/>
      <c r="G13" s="163"/>
      <c r="H13" s="163"/>
      <c r="I13" s="163"/>
      <c r="J13" s="163"/>
      <c r="K13" s="163"/>
      <c r="L13" s="163"/>
      <c r="M13" s="163"/>
      <c r="N13" s="160">
        <v>7.0</v>
      </c>
      <c r="O13" s="161" t="str">
        <f t="shared" si="1"/>
        <v>Gilber  Bello Silva</v>
      </c>
      <c r="P13" s="163"/>
      <c r="Q13" s="163"/>
      <c r="R13" s="163"/>
      <c r="S13" s="163"/>
      <c r="T13" s="163"/>
      <c r="U13" s="163"/>
      <c r="V13" s="163"/>
      <c r="W13" s="163"/>
      <c r="X13" s="163"/>
      <c r="Y13" s="163"/>
      <c r="Z13" s="404">
        <f t="shared" si="2"/>
        <v>33224927</v>
      </c>
      <c r="AA13" s="160">
        <v>7.0</v>
      </c>
      <c r="AB13" s="405" t="str">
        <f t="shared" si="3"/>
        <v>Gilber  Bello Silva</v>
      </c>
      <c r="AC13" s="164"/>
      <c r="AD13" s="164"/>
      <c r="AE13" s="164"/>
      <c r="AF13" s="164"/>
      <c r="AG13" s="164"/>
      <c r="AH13" s="164"/>
      <c r="AI13" s="164"/>
      <c r="AJ13" s="164"/>
      <c r="AK13" s="164"/>
      <c r="AL13" s="164"/>
    </row>
    <row r="14" ht="30.0" customHeight="1">
      <c r="A14" s="160">
        <f>'3A 2025 - 2026 DATOS DEL ESTUDI'!N11</f>
        <v>6783589</v>
      </c>
      <c r="B14" s="160">
        <v>8.0</v>
      </c>
      <c r="C14" s="161" t="str">
        <f>'3A 2025 - 2026 DATOS DEL ESTUDI'!B11</f>
        <v>Sherlyn Mariel Bernabel Lora</v>
      </c>
      <c r="D14" s="162"/>
      <c r="E14" s="163"/>
      <c r="F14" s="163"/>
      <c r="G14" s="163"/>
      <c r="H14" s="163"/>
      <c r="I14" s="163"/>
      <c r="J14" s="163"/>
      <c r="K14" s="163"/>
      <c r="L14" s="163"/>
      <c r="M14" s="163"/>
      <c r="N14" s="160">
        <v>8.0</v>
      </c>
      <c r="O14" s="161" t="str">
        <f t="shared" si="1"/>
        <v>Sherlyn Mariel Bernabel Lora</v>
      </c>
      <c r="P14" s="163"/>
      <c r="Q14" s="163"/>
      <c r="R14" s="163"/>
      <c r="S14" s="163"/>
      <c r="T14" s="163"/>
      <c r="U14" s="163"/>
      <c r="V14" s="163"/>
      <c r="W14" s="163"/>
      <c r="X14" s="163"/>
      <c r="Y14" s="163"/>
      <c r="Z14" s="404">
        <f t="shared" si="2"/>
        <v>6783589</v>
      </c>
      <c r="AA14" s="160">
        <v>8.0</v>
      </c>
      <c r="AB14" s="405" t="str">
        <f t="shared" si="3"/>
        <v>Sherlyn Mariel Bernabel Lora</v>
      </c>
      <c r="AC14" s="164"/>
      <c r="AD14" s="164"/>
      <c r="AE14" s="164"/>
      <c r="AF14" s="164"/>
      <c r="AG14" s="164"/>
      <c r="AH14" s="164"/>
      <c r="AI14" s="164"/>
      <c r="AJ14" s="164"/>
      <c r="AK14" s="164"/>
      <c r="AL14" s="164"/>
    </row>
    <row r="15" ht="30.0" customHeight="1">
      <c r="A15" s="160">
        <f>'3A 2025 - 2026 DATOS DEL ESTUDI'!N12</f>
        <v>7117826</v>
      </c>
      <c r="B15" s="160">
        <v>9.0</v>
      </c>
      <c r="C15" s="161" t="str">
        <f>'3A 2025 - 2026 DATOS DEL ESTUDI'!B12</f>
        <v>Erleen  Brito Castillo</v>
      </c>
      <c r="D15" s="163"/>
      <c r="E15" s="163"/>
      <c r="F15" s="163"/>
      <c r="G15" s="163"/>
      <c r="H15" s="163"/>
      <c r="I15" s="163"/>
      <c r="J15" s="163"/>
      <c r="K15" s="163"/>
      <c r="L15" s="163"/>
      <c r="M15" s="163"/>
      <c r="N15" s="160">
        <v>9.0</v>
      </c>
      <c r="O15" s="161" t="str">
        <f t="shared" si="1"/>
        <v>Erleen  Brito Castillo</v>
      </c>
      <c r="P15" s="163"/>
      <c r="Q15" s="163"/>
      <c r="R15" s="163"/>
      <c r="S15" s="163"/>
      <c r="T15" s="163"/>
      <c r="U15" s="163"/>
      <c r="V15" s="163"/>
      <c r="W15" s="163"/>
      <c r="X15" s="163"/>
      <c r="Y15" s="163"/>
      <c r="Z15" s="404">
        <f t="shared" si="2"/>
        <v>7117826</v>
      </c>
      <c r="AA15" s="160">
        <v>9.0</v>
      </c>
      <c r="AB15" s="405" t="str">
        <f t="shared" si="3"/>
        <v>Erleen  Brito Castillo</v>
      </c>
      <c r="AC15" s="164"/>
      <c r="AD15" s="164"/>
      <c r="AE15" s="164"/>
      <c r="AF15" s="164"/>
      <c r="AG15" s="164"/>
      <c r="AH15" s="164"/>
      <c r="AI15" s="164"/>
      <c r="AJ15" s="164"/>
      <c r="AK15" s="164"/>
      <c r="AL15" s="164"/>
    </row>
    <row r="16" ht="30.0" customHeight="1">
      <c r="A16" s="160">
        <f>'3A 2025 - 2026 DATOS DEL ESTUDI'!N13</f>
        <v>7042227</v>
      </c>
      <c r="B16" s="160">
        <v>10.0</v>
      </c>
      <c r="C16" s="161" t="str">
        <f>'3A 2025 - 2026 DATOS DEL ESTUDI'!B13</f>
        <v>Brianny  Caraballo Guzmán</v>
      </c>
      <c r="D16" s="163"/>
      <c r="E16" s="163"/>
      <c r="F16" s="163"/>
      <c r="G16" s="163"/>
      <c r="H16" s="163"/>
      <c r="I16" s="163"/>
      <c r="J16" s="163"/>
      <c r="K16" s="163"/>
      <c r="L16" s="163"/>
      <c r="M16" s="163"/>
      <c r="N16" s="160">
        <v>10.0</v>
      </c>
      <c r="O16" s="161" t="str">
        <f t="shared" si="1"/>
        <v>Brianny  Caraballo Guzmán</v>
      </c>
      <c r="P16" s="163"/>
      <c r="Q16" s="163"/>
      <c r="R16" s="163"/>
      <c r="S16" s="163"/>
      <c r="T16" s="163"/>
      <c r="U16" s="163"/>
      <c r="V16" s="163"/>
      <c r="W16" s="163"/>
      <c r="X16" s="163"/>
      <c r="Y16" s="163"/>
      <c r="Z16" s="404">
        <f t="shared" si="2"/>
        <v>7042227</v>
      </c>
      <c r="AA16" s="160">
        <v>10.0</v>
      </c>
      <c r="AB16" s="405" t="str">
        <f t="shared" si="3"/>
        <v>Brianny  Caraballo Guzmán</v>
      </c>
      <c r="AC16" s="164"/>
      <c r="AD16" s="164"/>
      <c r="AE16" s="164"/>
      <c r="AF16" s="164"/>
      <c r="AG16" s="164"/>
      <c r="AH16" s="164"/>
      <c r="AI16" s="164"/>
      <c r="AJ16" s="164"/>
      <c r="AK16" s="164"/>
      <c r="AL16" s="164"/>
    </row>
    <row r="17" ht="30.0" customHeight="1">
      <c r="A17" s="160">
        <f>'3A 2025 - 2026 DATOS DEL ESTUDI'!N14</f>
        <v>32626669</v>
      </c>
      <c r="B17" s="160">
        <v>11.0</v>
      </c>
      <c r="C17" s="161" t="str">
        <f>'3A 2025 - 2026 DATOS DEL ESTUDI'!B14</f>
        <v>Scarlet  Castillo</v>
      </c>
      <c r="D17" s="163"/>
      <c r="E17" s="163"/>
      <c r="F17" s="163"/>
      <c r="G17" s="163"/>
      <c r="H17" s="163"/>
      <c r="I17" s="163"/>
      <c r="J17" s="163"/>
      <c r="K17" s="163"/>
      <c r="L17" s="163"/>
      <c r="M17" s="163"/>
      <c r="N17" s="160">
        <v>11.0</v>
      </c>
      <c r="O17" s="161" t="str">
        <f t="shared" si="1"/>
        <v>Scarlet  Castillo</v>
      </c>
      <c r="P17" s="163"/>
      <c r="Q17" s="163"/>
      <c r="R17" s="163"/>
      <c r="S17" s="163"/>
      <c r="T17" s="163"/>
      <c r="U17" s="163"/>
      <c r="V17" s="163"/>
      <c r="W17" s="163"/>
      <c r="X17" s="163"/>
      <c r="Y17" s="163"/>
      <c r="Z17" s="404">
        <f t="shared" si="2"/>
        <v>32626669</v>
      </c>
      <c r="AA17" s="160">
        <v>11.0</v>
      </c>
      <c r="AB17" s="405" t="str">
        <f t="shared" si="3"/>
        <v>Scarlet  Castillo</v>
      </c>
      <c r="AC17" s="164"/>
      <c r="AD17" s="164"/>
      <c r="AE17" s="164"/>
      <c r="AF17" s="164"/>
      <c r="AG17" s="164"/>
      <c r="AH17" s="164"/>
      <c r="AI17" s="164"/>
      <c r="AJ17" s="164"/>
      <c r="AK17" s="164"/>
      <c r="AL17" s="164"/>
    </row>
    <row r="18" ht="30.0" customHeight="1">
      <c r="A18" s="160">
        <f>'3A 2025 - 2026 DATOS DEL ESTUDI'!N15</f>
        <v>33016326</v>
      </c>
      <c r="B18" s="160">
        <v>12.0</v>
      </c>
      <c r="C18" s="161" t="str">
        <f>'3A 2025 - 2026 DATOS DEL ESTUDI'!B15</f>
        <v>Yarselin  Cruz Peña</v>
      </c>
      <c r="D18" s="163"/>
      <c r="E18" s="163"/>
      <c r="F18" s="163"/>
      <c r="G18" s="163"/>
      <c r="H18" s="163"/>
      <c r="I18" s="163"/>
      <c r="J18" s="163"/>
      <c r="K18" s="163"/>
      <c r="L18" s="163"/>
      <c r="M18" s="163"/>
      <c r="N18" s="160">
        <v>12.0</v>
      </c>
      <c r="O18" s="161" t="str">
        <f t="shared" si="1"/>
        <v>Yarselin  Cruz Peña</v>
      </c>
      <c r="P18" s="163"/>
      <c r="Q18" s="163"/>
      <c r="R18" s="163"/>
      <c r="S18" s="163"/>
      <c r="T18" s="163"/>
      <c r="U18" s="163"/>
      <c r="V18" s="163"/>
      <c r="W18" s="163"/>
      <c r="X18" s="163"/>
      <c r="Y18" s="163"/>
      <c r="Z18" s="404">
        <f t="shared" si="2"/>
        <v>33016326</v>
      </c>
      <c r="AA18" s="160">
        <v>12.0</v>
      </c>
      <c r="AB18" s="405" t="str">
        <f t="shared" si="3"/>
        <v>Yarselin  Cruz Peña</v>
      </c>
      <c r="AC18" s="164"/>
      <c r="AD18" s="164"/>
      <c r="AE18" s="164"/>
      <c r="AF18" s="164"/>
      <c r="AG18" s="164"/>
      <c r="AH18" s="164"/>
      <c r="AI18" s="164"/>
      <c r="AJ18" s="164"/>
      <c r="AK18" s="164"/>
      <c r="AL18" s="164"/>
    </row>
    <row r="19" ht="30.0" customHeight="1">
      <c r="A19" s="160">
        <f>'3A 2025 - 2026 DATOS DEL ESTUDI'!N16</f>
        <v>32387390</v>
      </c>
      <c r="B19" s="160">
        <v>13.0</v>
      </c>
      <c r="C19" s="161" t="str">
        <f>'3A 2025 - 2026 DATOS DEL ESTUDI'!B16</f>
        <v>Fernando José Díaz Fernández</v>
      </c>
      <c r="D19" s="163"/>
      <c r="E19" s="163"/>
      <c r="F19" s="163"/>
      <c r="G19" s="163"/>
      <c r="H19" s="163"/>
      <c r="I19" s="163"/>
      <c r="J19" s="163"/>
      <c r="K19" s="163"/>
      <c r="L19" s="163"/>
      <c r="M19" s="163"/>
      <c r="N19" s="160">
        <v>13.0</v>
      </c>
      <c r="O19" s="161" t="str">
        <f t="shared" si="1"/>
        <v>Fernando José Díaz Fernández</v>
      </c>
      <c r="P19" s="163"/>
      <c r="Q19" s="163"/>
      <c r="R19" s="163"/>
      <c r="S19" s="163"/>
      <c r="T19" s="163"/>
      <c r="U19" s="163"/>
      <c r="V19" s="163"/>
      <c r="W19" s="163"/>
      <c r="X19" s="163"/>
      <c r="Y19" s="163"/>
      <c r="Z19" s="404">
        <f t="shared" si="2"/>
        <v>32387390</v>
      </c>
      <c r="AA19" s="160">
        <v>13.0</v>
      </c>
      <c r="AB19" s="405" t="str">
        <f t="shared" si="3"/>
        <v>Fernando José Díaz Fernández</v>
      </c>
      <c r="AC19" s="164"/>
      <c r="AD19" s="164"/>
      <c r="AE19" s="164"/>
      <c r="AF19" s="164"/>
      <c r="AG19" s="164"/>
      <c r="AH19" s="164"/>
      <c r="AI19" s="164"/>
      <c r="AJ19" s="164"/>
      <c r="AK19" s="164"/>
      <c r="AL19" s="164"/>
    </row>
    <row r="20" ht="30.0" customHeight="1">
      <c r="A20" s="160">
        <f>'3A 2025 - 2026 DATOS DEL ESTUDI'!N17</f>
        <v>27198412</v>
      </c>
      <c r="B20" s="160">
        <v>14.0</v>
      </c>
      <c r="C20" s="161" t="str">
        <f>'3A 2025 - 2026 DATOS DEL ESTUDI'!B17</f>
        <v>Scarlett  Espinal Estéves</v>
      </c>
      <c r="D20" s="163"/>
      <c r="E20" s="163"/>
      <c r="F20" s="163"/>
      <c r="G20" s="163"/>
      <c r="H20" s="163"/>
      <c r="I20" s="163"/>
      <c r="J20" s="163"/>
      <c r="K20" s="163"/>
      <c r="L20" s="163"/>
      <c r="M20" s="163"/>
      <c r="N20" s="160">
        <v>14.0</v>
      </c>
      <c r="O20" s="161" t="str">
        <f t="shared" si="1"/>
        <v>Scarlett  Espinal Estéves</v>
      </c>
      <c r="P20" s="163"/>
      <c r="Q20" s="163"/>
      <c r="R20" s="163"/>
      <c r="S20" s="163"/>
      <c r="T20" s="163"/>
      <c r="U20" s="163"/>
      <c r="V20" s="163"/>
      <c r="W20" s="163"/>
      <c r="X20" s="163"/>
      <c r="Y20" s="163"/>
      <c r="Z20" s="404">
        <f t="shared" si="2"/>
        <v>27198412</v>
      </c>
      <c r="AA20" s="160">
        <v>14.0</v>
      </c>
      <c r="AB20" s="405" t="str">
        <f t="shared" si="3"/>
        <v>Scarlett  Espinal Estéves</v>
      </c>
      <c r="AC20" s="164"/>
      <c r="AD20" s="164"/>
      <c r="AE20" s="164"/>
      <c r="AF20" s="164"/>
      <c r="AG20" s="164"/>
      <c r="AH20" s="164"/>
      <c r="AI20" s="164"/>
      <c r="AJ20" s="164"/>
      <c r="AK20" s="164"/>
      <c r="AL20" s="164"/>
    </row>
    <row r="21" ht="30.0" customHeight="1">
      <c r="A21" s="160">
        <f>'3A 2025 - 2026 DATOS DEL ESTUDI'!N18</f>
        <v>33382609</v>
      </c>
      <c r="B21" s="160">
        <v>15.0</v>
      </c>
      <c r="C21" s="161" t="str">
        <f>'3A 2025 - 2026 DATOS DEL ESTUDI'!B18</f>
        <v>José Manuel Estrella</v>
      </c>
      <c r="D21" s="163"/>
      <c r="E21" s="163"/>
      <c r="F21" s="163"/>
      <c r="G21" s="163"/>
      <c r="H21" s="163"/>
      <c r="I21" s="163"/>
      <c r="J21" s="163"/>
      <c r="K21" s="163"/>
      <c r="L21" s="163"/>
      <c r="M21" s="163"/>
      <c r="N21" s="160">
        <v>15.0</v>
      </c>
      <c r="O21" s="161" t="str">
        <f t="shared" si="1"/>
        <v>José Manuel Estrella</v>
      </c>
      <c r="P21" s="163"/>
      <c r="Q21" s="163"/>
      <c r="R21" s="163"/>
      <c r="S21" s="163"/>
      <c r="T21" s="163"/>
      <c r="U21" s="163"/>
      <c r="V21" s="163"/>
      <c r="W21" s="163"/>
      <c r="X21" s="163"/>
      <c r="Y21" s="163"/>
      <c r="Z21" s="404">
        <f t="shared" si="2"/>
        <v>33382609</v>
      </c>
      <c r="AA21" s="160">
        <v>15.0</v>
      </c>
      <c r="AB21" s="405" t="str">
        <f t="shared" si="3"/>
        <v>José Manuel Estrella</v>
      </c>
      <c r="AC21" s="164"/>
      <c r="AD21" s="164"/>
      <c r="AE21" s="164"/>
      <c r="AF21" s="164"/>
      <c r="AG21" s="164"/>
      <c r="AH21" s="164"/>
      <c r="AI21" s="164"/>
      <c r="AJ21" s="164"/>
      <c r="AK21" s="164"/>
      <c r="AL21" s="164"/>
    </row>
    <row r="22" ht="30.0" customHeight="1">
      <c r="A22" s="160">
        <f>'3A 2025 - 2026 DATOS DEL ESTUDI'!N19</f>
        <v>32745811</v>
      </c>
      <c r="B22" s="160">
        <v>16.0</v>
      </c>
      <c r="C22" s="161" t="str">
        <f>'3A 2025 - 2026 DATOS DEL ESTUDI'!B19</f>
        <v>Misael Starberk Ferreras Pérez</v>
      </c>
      <c r="D22" s="163"/>
      <c r="E22" s="163"/>
      <c r="F22" s="163"/>
      <c r="G22" s="163"/>
      <c r="H22" s="163"/>
      <c r="I22" s="163"/>
      <c r="J22" s="163"/>
      <c r="K22" s="163"/>
      <c r="L22" s="163"/>
      <c r="M22" s="163"/>
      <c r="N22" s="160">
        <v>16.0</v>
      </c>
      <c r="O22" s="161" t="str">
        <f t="shared" si="1"/>
        <v>Misael Starberk Ferreras Pérez</v>
      </c>
      <c r="P22" s="163"/>
      <c r="Q22" s="163"/>
      <c r="R22" s="163"/>
      <c r="S22" s="163"/>
      <c r="T22" s="163"/>
      <c r="U22" s="163"/>
      <c r="V22" s="163"/>
      <c r="W22" s="163"/>
      <c r="X22" s="163"/>
      <c r="Y22" s="163"/>
      <c r="Z22" s="404">
        <f t="shared" si="2"/>
        <v>32745811</v>
      </c>
      <c r="AA22" s="160">
        <v>16.0</v>
      </c>
      <c r="AB22" s="405" t="str">
        <f t="shared" si="3"/>
        <v>Misael Starberk Ferreras Pérez</v>
      </c>
      <c r="AC22" s="164"/>
      <c r="AD22" s="164"/>
      <c r="AE22" s="164"/>
      <c r="AF22" s="164"/>
      <c r="AG22" s="164"/>
      <c r="AH22" s="164"/>
      <c r="AI22" s="164"/>
      <c r="AJ22" s="164"/>
      <c r="AK22" s="164"/>
      <c r="AL22" s="164"/>
    </row>
    <row r="23" ht="30.0" customHeight="1">
      <c r="A23" s="160">
        <f>'3A 2025 - 2026 DATOS DEL ESTUDI'!N20</f>
        <v>6739413</v>
      </c>
      <c r="B23" s="160">
        <v>17.0</v>
      </c>
      <c r="C23" s="161" t="str">
        <f>'3A 2025 - 2026 DATOS DEL ESTUDI'!B20</f>
        <v>Ruth Esther Fernández Rodríguez</v>
      </c>
      <c r="D23" s="163"/>
      <c r="E23" s="163"/>
      <c r="F23" s="163"/>
      <c r="G23" s="163"/>
      <c r="H23" s="163"/>
      <c r="I23" s="163"/>
      <c r="J23" s="163"/>
      <c r="K23" s="163"/>
      <c r="L23" s="163"/>
      <c r="M23" s="163"/>
      <c r="N23" s="160">
        <v>17.0</v>
      </c>
      <c r="O23" s="161" t="str">
        <f t="shared" si="1"/>
        <v>Ruth Esther Fernández Rodríguez</v>
      </c>
      <c r="P23" s="163"/>
      <c r="Q23" s="163"/>
      <c r="R23" s="163"/>
      <c r="S23" s="163"/>
      <c r="T23" s="163"/>
      <c r="U23" s="163"/>
      <c r="V23" s="163"/>
      <c r="W23" s="163"/>
      <c r="X23" s="163"/>
      <c r="Y23" s="163"/>
      <c r="Z23" s="404">
        <f t="shared" si="2"/>
        <v>6739413</v>
      </c>
      <c r="AA23" s="160">
        <v>17.0</v>
      </c>
      <c r="AB23" s="405" t="str">
        <f t="shared" si="3"/>
        <v>Ruth Esther Fernández Rodríguez</v>
      </c>
      <c r="AC23" s="164"/>
      <c r="AD23" s="164"/>
      <c r="AE23" s="164"/>
      <c r="AF23" s="164"/>
      <c r="AG23" s="164"/>
      <c r="AH23" s="164"/>
      <c r="AI23" s="164"/>
      <c r="AJ23" s="164"/>
      <c r="AK23" s="164"/>
      <c r="AL23" s="164"/>
    </row>
    <row r="24" ht="30.0" customHeight="1">
      <c r="A24" s="160">
        <f>'3A 2025 - 2026 DATOS DEL ESTUDI'!N21</f>
        <v>32812732</v>
      </c>
      <c r="B24" s="160">
        <v>18.0</v>
      </c>
      <c r="C24" s="161" t="str">
        <f>'3A 2025 - 2026 DATOS DEL ESTUDI'!B21</f>
        <v>Discairy  Filpo Estrella</v>
      </c>
      <c r="D24" s="163"/>
      <c r="E24" s="163"/>
      <c r="F24" s="163"/>
      <c r="G24" s="163"/>
      <c r="H24" s="163"/>
      <c r="I24" s="163"/>
      <c r="J24" s="163"/>
      <c r="K24" s="163"/>
      <c r="L24" s="163"/>
      <c r="M24" s="163"/>
      <c r="N24" s="160">
        <v>18.0</v>
      </c>
      <c r="O24" s="161" t="str">
        <f t="shared" si="1"/>
        <v>Discairy  Filpo Estrella</v>
      </c>
      <c r="P24" s="163"/>
      <c r="Q24" s="163"/>
      <c r="R24" s="163"/>
      <c r="S24" s="163"/>
      <c r="T24" s="163"/>
      <c r="U24" s="163"/>
      <c r="V24" s="163"/>
      <c r="W24" s="163"/>
      <c r="X24" s="163"/>
      <c r="Y24" s="163"/>
      <c r="Z24" s="404">
        <f t="shared" si="2"/>
        <v>32812732</v>
      </c>
      <c r="AA24" s="160">
        <v>18.0</v>
      </c>
      <c r="AB24" s="405" t="str">
        <f t="shared" si="3"/>
        <v>Discairy  Filpo Estrella</v>
      </c>
      <c r="AC24" s="164"/>
      <c r="AD24" s="164"/>
      <c r="AE24" s="164"/>
      <c r="AF24" s="164"/>
      <c r="AG24" s="164"/>
      <c r="AH24" s="164"/>
      <c r="AI24" s="164"/>
      <c r="AJ24" s="164"/>
      <c r="AK24" s="164"/>
      <c r="AL24" s="164"/>
    </row>
    <row r="25" ht="30.0" customHeight="1">
      <c r="A25" s="160">
        <f>'3A 2025 - 2026 DATOS DEL ESTUDI'!N22</f>
        <v>32529336</v>
      </c>
      <c r="B25" s="160">
        <v>19.0</v>
      </c>
      <c r="C25" s="161" t="str">
        <f>'3A 2025 - 2026 DATOS DEL ESTUDI'!B22</f>
        <v>Alexis Enmanuel Gil  Sánchez</v>
      </c>
      <c r="D25" s="163"/>
      <c r="E25" s="163"/>
      <c r="F25" s="163"/>
      <c r="G25" s="163"/>
      <c r="H25" s="163"/>
      <c r="I25" s="163"/>
      <c r="J25" s="163"/>
      <c r="K25" s="163"/>
      <c r="L25" s="163"/>
      <c r="M25" s="163"/>
      <c r="N25" s="160">
        <v>19.0</v>
      </c>
      <c r="O25" s="161" t="str">
        <f t="shared" si="1"/>
        <v>Alexis Enmanuel Gil  Sánchez</v>
      </c>
      <c r="P25" s="163"/>
      <c r="Q25" s="163"/>
      <c r="R25" s="163"/>
      <c r="S25" s="163"/>
      <c r="T25" s="163"/>
      <c r="U25" s="163"/>
      <c r="V25" s="163"/>
      <c r="W25" s="163"/>
      <c r="X25" s="163"/>
      <c r="Y25" s="163"/>
      <c r="Z25" s="404">
        <f t="shared" si="2"/>
        <v>32529336</v>
      </c>
      <c r="AA25" s="160">
        <v>19.0</v>
      </c>
      <c r="AB25" s="405" t="str">
        <f t="shared" si="3"/>
        <v>Alexis Enmanuel Gil  Sánchez</v>
      </c>
      <c r="AC25" s="164"/>
      <c r="AD25" s="164"/>
      <c r="AE25" s="164"/>
      <c r="AF25" s="164"/>
      <c r="AG25" s="164"/>
      <c r="AH25" s="164"/>
      <c r="AI25" s="164"/>
      <c r="AJ25" s="164"/>
      <c r="AK25" s="164"/>
      <c r="AL25" s="164"/>
    </row>
    <row r="26" ht="30.0" customHeight="1">
      <c r="A26" s="160">
        <f>'3A 2025 - 2026 DATOS DEL ESTUDI'!N23</f>
        <v>22047916</v>
      </c>
      <c r="B26" s="160">
        <v>20.0</v>
      </c>
      <c r="C26" s="161" t="str">
        <f>'3A 2025 - 2026 DATOS DEL ESTUDI'!B23</f>
        <v>Ayendy Jesús Guzmán</v>
      </c>
      <c r="D26" s="163"/>
      <c r="E26" s="163"/>
      <c r="F26" s="163"/>
      <c r="G26" s="163"/>
      <c r="H26" s="163"/>
      <c r="I26" s="163"/>
      <c r="J26" s="163"/>
      <c r="K26" s="163"/>
      <c r="L26" s="163"/>
      <c r="M26" s="163"/>
      <c r="N26" s="160">
        <v>20.0</v>
      </c>
      <c r="O26" s="161" t="str">
        <f t="shared" si="1"/>
        <v>Ayendy Jesús Guzmán</v>
      </c>
      <c r="P26" s="163"/>
      <c r="Q26" s="163"/>
      <c r="R26" s="163"/>
      <c r="S26" s="163"/>
      <c r="T26" s="163"/>
      <c r="U26" s="163"/>
      <c r="V26" s="163"/>
      <c r="W26" s="163"/>
      <c r="X26" s="163"/>
      <c r="Y26" s="163"/>
      <c r="Z26" s="404">
        <f t="shared" si="2"/>
        <v>22047916</v>
      </c>
      <c r="AA26" s="160">
        <v>20.0</v>
      </c>
      <c r="AB26" s="405" t="str">
        <f t="shared" si="3"/>
        <v>Ayendy Jesús Guzmán</v>
      </c>
      <c r="AC26" s="164"/>
      <c r="AD26" s="164"/>
      <c r="AE26" s="164"/>
      <c r="AF26" s="164"/>
      <c r="AG26" s="164"/>
      <c r="AH26" s="164"/>
      <c r="AI26" s="164"/>
      <c r="AJ26" s="164"/>
      <c r="AK26" s="164"/>
      <c r="AL26" s="164"/>
    </row>
    <row r="27" ht="30.0" customHeight="1">
      <c r="A27" s="160">
        <f>'3A 2025 - 2026 DATOS DEL ESTUDI'!N24</f>
        <v>32387479</v>
      </c>
      <c r="B27" s="160">
        <v>21.0</v>
      </c>
      <c r="C27" s="161" t="str">
        <f>'3A 2025 - 2026 DATOS DEL ESTUDI'!B24</f>
        <v>Yassir  Hernández Disla</v>
      </c>
      <c r="D27" s="162"/>
      <c r="E27" s="163"/>
      <c r="F27" s="163"/>
      <c r="G27" s="163"/>
      <c r="H27" s="163"/>
      <c r="I27" s="163"/>
      <c r="J27" s="163"/>
      <c r="K27" s="163"/>
      <c r="L27" s="163"/>
      <c r="M27" s="163"/>
      <c r="N27" s="160">
        <v>21.0</v>
      </c>
      <c r="O27" s="161" t="str">
        <f t="shared" si="1"/>
        <v>Yassir  Hernández Disla</v>
      </c>
      <c r="P27" s="163"/>
      <c r="Q27" s="163"/>
      <c r="R27" s="163"/>
      <c r="S27" s="163"/>
      <c r="T27" s="163"/>
      <c r="U27" s="163"/>
      <c r="V27" s="163"/>
      <c r="W27" s="163"/>
      <c r="X27" s="163"/>
      <c r="Y27" s="163"/>
      <c r="Z27" s="404">
        <f t="shared" si="2"/>
        <v>32387479</v>
      </c>
      <c r="AA27" s="160">
        <v>21.0</v>
      </c>
      <c r="AB27" s="405" t="str">
        <f t="shared" si="3"/>
        <v>Yassir  Hernández Disla</v>
      </c>
      <c r="AC27" s="162"/>
      <c r="AD27" s="164"/>
      <c r="AE27" s="164"/>
      <c r="AF27" s="164"/>
      <c r="AG27" s="164"/>
      <c r="AH27" s="164"/>
      <c r="AI27" s="164"/>
      <c r="AJ27" s="164"/>
      <c r="AK27" s="164"/>
      <c r="AL27" s="164"/>
    </row>
    <row r="28" ht="30.0" customHeight="1">
      <c r="A28" s="160">
        <f>'3A 2025 - 2026 DATOS DEL ESTUDI'!N25</f>
        <v>6635033</v>
      </c>
      <c r="B28" s="160">
        <v>22.0</v>
      </c>
      <c r="C28" s="161" t="str">
        <f>'3A 2025 - 2026 DATOS DEL ESTUDI'!B25</f>
        <v>Yadiel  Jiménez Betances</v>
      </c>
      <c r="D28" s="163"/>
      <c r="E28" s="163"/>
      <c r="F28" s="163"/>
      <c r="G28" s="163"/>
      <c r="H28" s="163"/>
      <c r="I28" s="163"/>
      <c r="J28" s="163"/>
      <c r="K28" s="163"/>
      <c r="L28" s="163"/>
      <c r="M28" s="163"/>
      <c r="N28" s="160">
        <v>22.0</v>
      </c>
      <c r="O28" s="161" t="str">
        <f t="shared" si="1"/>
        <v>Yadiel  Jiménez Betances</v>
      </c>
      <c r="P28" s="163"/>
      <c r="Q28" s="163"/>
      <c r="R28" s="163"/>
      <c r="S28" s="163"/>
      <c r="T28" s="163"/>
      <c r="U28" s="163"/>
      <c r="V28" s="163"/>
      <c r="W28" s="163"/>
      <c r="X28" s="163"/>
      <c r="Y28" s="163"/>
      <c r="Z28" s="404">
        <f t="shared" si="2"/>
        <v>6635033</v>
      </c>
      <c r="AA28" s="160">
        <v>22.0</v>
      </c>
      <c r="AB28" s="405" t="str">
        <f t="shared" si="3"/>
        <v>Yadiel  Jiménez Betances</v>
      </c>
      <c r="AC28" s="164"/>
      <c r="AD28" s="164"/>
      <c r="AE28" s="164"/>
      <c r="AF28" s="164"/>
      <c r="AG28" s="164"/>
      <c r="AH28" s="164"/>
      <c r="AI28" s="164"/>
      <c r="AJ28" s="164"/>
      <c r="AK28" s="164"/>
      <c r="AL28" s="164"/>
    </row>
    <row r="29" ht="30.0" customHeight="1">
      <c r="A29" s="160">
        <f>'3A 2025 - 2026 DATOS DEL ESTUDI'!N26</f>
        <v>32857385</v>
      </c>
      <c r="B29" s="160">
        <v>23.0</v>
      </c>
      <c r="C29" s="161" t="str">
        <f>'3A 2025 - 2026 DATOS DEL ESTUDI'!B26</f>
        <v>Yamel  Mella Aquino</v>
      </c>
      <c r="D29" s="163"/>
      <c r="E29" s="163"/>
      <c r="F29" s="163"/>
      <c r="G29" s="163"/>
      <c r="H29" s="163"/>
      <c r="I29" s="163"/>
      <c r="J29" s="163"/>
      <c r="K29" s="163"/>
      <c r="L29" s="163"/>
      <c r="M29" s="163"/>
      <c r="N29" s="160">
        <v>23.0</v>
      </c>
      <c r="O29" s="161" t="str">
        <f t="shared" si="1"/>
        <v>Yamel  Mella Aquino</v>
      </c>
      <c r="P29" s="163"/>
      <c r="Q29" s="163"/>
      <c r="R29" s="163"/>
      <c r="S29" s="163"/>
      <c r="T29" s="163"/>
      <c r="U29" s="163"/>
      <c r="V29" s="163"/>
      <c r="W29" s="163"/>
      <c r="X29" s="163"/>
      <c r="Y29" s="163"/>
      <c r="Z29" s="404">
        <f t="shared" si="2"/>
        <v>32857385</v>
      </c>
      <c r="AA29" s="160">
        <v>23.0</v>
      </c>
      <c r="AB29" s="405" t="str">
        <f t="shared" si="3"/>
        <v>Yamel  Mella Aquino</v>
      </c>
      <c r="AC29" s="164"/>
      <c r="AD29" s="164"/>
      <c r="AE29" s="164"/>
      <c r="AF29" s="164"/>
      <c r="AG29" s="164"/>
      <c r="AH29" s="164"/>
      <c r="AI29" s="164"/>
      <c r="AJ29" s="164"/>
      <c r="AK29" s="164"/>
      <c r="AL29" s="164"/>
    </row>
    <row r="30" ht="30.0" customHeight="1">
      <c r="A30" s="160">
        <f>'3A 2025 - 2026 DATOS DEL ESTUDI'!N27</f>
        <v>6396255</v>
      </c>
      <c r="B30" s="160">
        <v>24.0</v>
      </c>
      <c r="C30" s="161" t="str">
        <f>'3A 2025 - 2026 DATOS DEL ESTUDI'!B27</f>
        <v>Sariely Del Carmen Mena Chávez</v>
      </c>
      <c r="D30" s="163"/>
      <c r="E30" s="163"/>
      <c r="F30" s="163"/>
      <c r="G30" s="163"/>
      <c r="H30" s="163"/>
      <c r="I30" s="163"/>
      <c r="J30" s="163"/>
      <c r="K30" s="163"/>
      <c r="L30" s="163"/>
      <c r="M30" s="163"/>
      <c r="N30" s="160">
        <v>24.0</v>
      </c>
      <c r="O30" s="161" t="str">
        <f t="shared" si="1"/>
        <v>Sariely Del Carmen Mena Chávez</v>
      </c>
      <c r="P30" s="163"/>
      <c r="Q30" s="163"/>
      <c r="R30" s="163"/>
      <c r="S30" s="163"/>
      <c r="T30" s="163"/>
      <c r="U30" s="163"/>
      <c r="V30" s="163"/>
      <c r="W30" s="163"/>
      <c r="X30" s="163"/>
      <c r="Y30" s="163"/>
      <c r="Z30" s="404">
        <f t="shared" si="2"/>
        <v>6396255</v>
      </c>
      <c r="AA30" s="160">
        <v>24.0</v>
      </c>
      <c r="AB30" s="405" t="str">
        <f t="shared" si="3"/>
        <v>Sariely Del Carmen Mena Chávez</v>
      </c>
      <c r="AC30" s="164"/>
      <c r="AD30" s="164"/>
      <c r="AE30" s="164"/>
      <c r="AF30" s="164"/>
      <c r="AG30" s="164"/>
      <c r="AH30" s="164"/>
      <c r="AI30" s="164"/>
      <c r="AJ30" s="164"/>
      <c r="AK30" s="164"/>
      <c r="AL30" s="164"/>
    </row>
    <row r="31" ht="30.0" customHeight="1">
      <c r="A31" s="160">
        <f>'3A 2025 - 2026 DATOS DEL ESTUDI'!N28</f>
        <v>33560794</v>
      </c>
      <c r="B31" s="160">
        <v>25.0</v>
      </c>
      <c r="C31" s="161" t="str">
        <f>'3A 2025 - 2026 DATOS DEL ESTUDI'!B28</f>
        <v>David Carmelo Navas Fernández</v>
      </c>
      <c r="D31" s="163"/>
      <c r="E31" s="163"/>
      <c r="F31" s="163"/>
      <c r="G31" s="163"/>
      <c r="H31" s="163"/>
      <c r="I31" s="163"/>
      <c r="J31" s="163"/>
      <c r="K31" s="163"/>
      <c r="L31" s="163"/>
      <c r="M31" s="163"/>
      <c r="N31" s="160">
        <v>25.0</v>
      </c>
      <c r="O31" s="161" t="str">
        <f t="shared" si="1"/>
        <v>David Carmelo Navas Fernández</v>
      </c>
      <c r="P31" s="163"/>
      <c r="Q31" s="163"/>
      <c r="R31" s="163"/>
      <c r="S31" s="163"/>
      <c r="T31" s="163"/>
      <c r="U31" s="163"/>
      <c r="V31" s="163"/>
      <c r="W31" s="163"/>
      <c r="X31" s="163"/>
      <c r="Y31" s="163"/>
      <c r="Z31" s="404">
        <f t="shared" si="2"/>
        <v>33560794</v>
      </c>
      <c r="AA31" s="160">
        <v>25.0</v>
      </c>
      <c r="AB31" s="405" t="str">
        <f t="shared" si="3"/>
        <v>David Carmelo Navas Fernández</v>
      </c>
      <c r="AC31" s="164"/>
      <c r="AD31" s="164"/>
      <c r="AE31" s="164"/>
      <c r="AF31" s="164"/>
      <c r="AG31" s="164"/>
      <c r="AH31" s="164"/>
      <c r="AI31" s="164"/>
      <c r="AJ31" s="164"/>
      <c r="AK31" s="164"/>
      <c r="AL31" s="164"/>
    </row>
    <row r="32" ht="30.0" customHeight="1">
      <c r="A32" s="160">
        <f>'3A 2025 - 2026 DATOS DEL ESTUDI'!N29</f>
        <v>32720987</v>
      </c>
      <c r="B32" s="160">
        <v>26.0</v>
      </c>
      <c r="C32" s="161" t="str">
        <f>'3A 2025 - 2026 DATOS DEL ESTUDI'!B29</f>
        <v>Andriw Jelier Ortiz Rodríguez</v>
      </c>
      <c r="D32" s="163"/>
      <c r="E32" s="163"/>
      <c r="F32" s="163"/>
      <c r="G32" s="163"/>
      <c r="H32" s="163"/>
      <c r="I32" s="163"/>
      <c r="J32" s="163"/>
      <c r="K32" s="163"/>
      <c r="L32" s="163"/>
      <c r="M32" s="163"/>
      <c r="N32" s="160">
        <v>26.0</v>
      </c>
      <c r="O32" s="161" t="str">
        <f t="shared" si="1"/>
        <v>Andriw Jelier Ortiz Rodríguez</v>
      </c>
      <c r="P32" s="163"/>
      <c r="Q32" s="163"/>
      <c r="R32" s="163"/>
      <c r="S32" s="163"/>
      <c r="T32" s="163"/>
      <c r="U32" s="163"/>
      <c r="V32" s="163"/>
      <c r="W32" s="163"/>
      <c r="X32" s="163"/>
      <c r="Y32" s="163"/>
      <c r="Z32" s="404">
        <f t="shared" si="2"/>
        <v>32720987</v>
      </c>
      <c r="AA32" s="160">
        <v>26.0</v>
      </c>
      <c r="AB32" s="405" t="str">
        <f t="shared" si="3"/>
        <v>Andriw Jelier Ortiz Rodríguez</v>
      </c>
      <c r="AC32" s="164"/>
      <c r="AD32" s="164"/>
      <c r="AE32" s="164"/>
      <c r="AF32" s="164"/>
      <c r="AG32" s="164"/>
      <c r="AH32" s="164"/>
      <c r="AI32" s="164"/>
      <c r="AJ32" s="164"/>
      <c r="AK32" s="164"/>
      <c r="AL32" s="164"/>
    </row>
    <row r="33" ht="30.0" customHeight="1">
      <c r="A33" s="160">
        <f>'3A 2025 - 2026 DATOS DEL ESTUDI'!N30</f>
        <v>32899290</v>
      </c>
      <c r="B33" s="160">
        <v>27.0</v>
      </c>
      <c r="C33" s="161" t="str">
        <f>'3A 2025 - 2026 DATOS DEL ESTUDI'!B30</f>
        <v>Dashley Nicole Peña García</v>
      </c>
      <c r="D33" s="163"/>
      <c r="E33" s="163"/>
      <c r="F33" s="163"/>
      <c r="G33" s="163"/>
      <c r="H33" s="163"/>
      <c r="I33" s="163"/>
      <c r="J33" s="163"/>
      <c r="K33" s="163"/>
      <c r="L33" s="163"/>
      <c r="M33" s="163"/>
      <c r="N33" s="160">
        <v>27.0</v>
      </c>
      <c r="O33" s="161" t="str">
        <f t="shared" si="1"/>
        <v>Dashley Nicole Peña García</v>
      </c>
      <c r="P33" s="163"/>
      <c r="Q33" s="163"/>
      <c r="R33" s="163"/>
      <c r="S33" s="163"/>
      <c r="T33" s="163"/>
      <c r="U33" s="163"/>
      <c r="V33" s="163"/>
      <c r="W33" s="163"/>
      <c r="X33" s="163"/>
      <c r="Y33" s="163"/>
      <c r="Z33" s="404">
        <f t="shared" si="2"/>
        <v>32899290</v>
      </c>
      <c r="AA33" s="160">
        <v>27.0</v>
      </c>
      <c r="AB33" s="405" t="str">
        <f t="shared" si="3"/>
        <v>Dashley Nicole Peña García</v>
      </c>
      <c r="AC33" s="162"/>
      <c r="AD33" s="164"/>
      <c r="AE33" s="164"/>
      <c r="AF33" s="164"/>
      <c r="AG33" s="164"/>
      <c r="AH33" s="164"/>
      <c r="AI33" s="164"/>
      <c r="AJ33" s="164"/>
      <c r="AK33" s="164"/>
      <c r="AL33" s="164"/>
    </row>
    <row r="34" ht="30.0" customHeight="1">
      <c r="A34" s="160">
        <f>'3A 2025 - 2026 DATOS DEL ESTUDI'!N31</f>
        <v>32607334</v>
      </c>
      <c r="B34" s="160">
        <v>28.0</v>
      </c>
      <c r="C34" s="161" t="str">
        <f>'3A 2025 - 2026 DATOS DEL ESTUDI'!B31</f>
        <v>Yesly  Peña Muñoz</v>
      </c>
      <c r="D34" s="162"/>
      <c r="E34" s="163"/>
      <c r="F34" s="163"/>
      <c r="G34" s="163"/>
      <c r="H34" s="163"/>
      <c r="I34" s="163"/>
      <c r="J34" s="163"/>
      <c r="K34" s="163"/>
      <c r="L34" s="163"/>
      <c r="M34" s="163"/>
      <c r="N34" s="160">
        <v>28.0</v>
      </c>
      <c r="O34" s="161" t="str">
        <f t="shared" si="1"/>
        <v>Yesly  Peña Muñoz</v>
      </c>
      <c r="P34" s="163"/>
      <c r="Q34" s="163"/>
      <c r="R34" s="163"/>
      <c r="S34" s="163"/>
      <c r="T34" s="163"/>
      <c r="U34" s="163"/>
      <c r="V34" s="163"/>
      <c r="W34" s="163"/>
      <c r="X34" s="163"/>
      <c r="Y34" s="163"/>
      <c r="Z34" s="404">
        <f t="shared" si="2"/>
        <v>32607334</v>
      </c>
      <c r="AA34" s="160">
        <v>28.0</v>
      </c>
      <c r="AB34" s="405" t="str">
        <f t="shared" si="3"/>
        <v>Yesly  Peña Muñoz</v>
      </c>
      <c r="AC34" s="162"/>
      <c r="AD34" s="164"/>
      <c r="AE34" s="164"/>
      <c r="AF34" s="164"/>
      <c r="AG34" s="164"/>
      <c r="AH34" s="164"/>
      <c r="AI34" s="164"/>
      <c r="AJ34" s="164"/>
      <c r="AK34" s="164"/>
      <c r="AL34" s="164"/>
    </row>
    <row r="35" ht="30.0" customHeight="1">
      <c r="A35" s="160">
        <f>'3A 2025 - 2026 DATOS DEL ESTUDI'!N32</f>
        <v>32687351</v>
      </c>
      <c r="B35" s="160">
        <v>29.0</v>
      </c>
      <c r="C35" s="161" t="str">
        <f>'3A 2025 - 2026 DATOS DEL ESTUDI'!B32</f>
        <v>Wilbert  Peña Paulino</v>
      </c>
      <c r="D35" s="162"/>
      <c r="E35" s="163"/>
      <c r="F35" s="163"/>
      <c r="G35" s="163"/>
      <c r="H35" s="163"/>
      <c r="I35" s="163"/>
      <c r="J35" s="163"/>
      <c r="K35" s="163"/>
      <c r="L35" s="163"/>
      <c r="M35" s="163"/>
      <c r="N35" s="160">
        <v>29.0</v>
      </c>
      <c r="O35" s="161" t="str">
        <f t="shared" si="1"/>
        <v>Wilbert  Peña Paulino</v>
      </c>
      <c r="P35" s="163"/>
      <c r="Q35" s="163"/>
      <c r="R35" s="163"/>
      <c r="S35" s="163"/>
      <c r="T35" s="163"/>
      <c r="U35" s="163"/>
      <c r="V35" s="163"/>
      <c r="W35" s="163"/>
      <c r="X35" s="163"/>
      <c r="Y35" s="163"/>
      <c r="Z35" s="404">
        <f t="shared" si="2"/>
        <v>32687351</v>
      </c>
      <c r="AA35" s="160">
        <v>29.0</v>
      </c>
      <c r="AB35" s="405" t="str">
        <f t="shared" si="3"/>
        <v>Wilbert  Peña Paulino</v>
      </c>
      <c r="AC35" s="164"/>
      <c r="AD35" s="164"/>
      <c r="AE35" s="164"/>
      <c r="AF35" s="164"/>
      <c r="AG35" s="164"/>
      <c r="AH35" s="164"/>
      <c r="AI35" s="164"/>
      <c r="AJ35" s="164"/>
      <c r="AK35" s="164"/>
      <c r="AL35" s="164"/>
    </row>
    <row r="36" ht="30.0" customHeight="1">
      <c r="A36" s="160">
        <f>'3A 2025 - 2026 DATOS DEL ESTUDI'!N33</f>
        <v>6445759</v>
      </c>
      <c r="B36" s="160">
        <v>30.0</v>
      </c>
      <c r="C36" s="161" t="str">
        <f>'3A 2025 - 2026 DATOS DEL ESTUDI'!B33</f>
        <v>Yonayry  Peña Santos</v>
      </c>
      <c r="D36" s="162"/>
      <c r="E36" s="163"/>
      <c r="F36" s="163"/>
      <c r="G36" s="163"/>
      <c r="H36" s="163"/>
      <c r="I36" s="163"/>
      <c r="J36" s="163"/>
      <c r="K36" s="163"/>
      <c r="L36" s="163"/>
      <c r="M36" s="163"/>
      <c r="N36" s="160">
        <v>30.0</v>
      </c>
      <c r="O36" s="161" t="str">
        <f t="shared" si="1"/>
        <v>Yonayry  Peña Santos</v>
      </c>
      <c r="P36" s="163"/>
      <c r="Q36" s="163"/>
      <c r="R36" s="163"/>
      <c r="S36" s="163"/>
      <c r="T36" s="163"/>
      <c r="U36" s="163"/>
      <c r="V36" s="163"/>
      <c r="W36" s="163"/>
      <c r="X36" s="163"/>
      <c r="Y36" s="163"/>
      <c r="Z36" s="404">
        <f t="shared" si="2"/>
        <v>6445759</v>
      </c>
      <c r="AA36" s="160">
        <v>30.0</v>
      </c>
      <c r="AB36" s="405" t="str">
        <f t="shared" si="3"/>
        <v>Yonayry  Peña Santos</v>
      </c>
      <c r="AC36" s="162"/>
      <c r="AD36" s="164"/>
      <c r="AE36" s="164"/>
      <c r="AF36" s="164"/>
      <c r="AG36" s="164"/>
      <c r="AH36" s="164"/>
      <c r="AI36" s="164"/>
      <c r="AJ36" s="164"/>
      <c r="AK36" s="164"/>
      <c r="AL36" s="164"/>
    </row>
    <row r="37" ht="30.0" customHeight="1">
      <c r="A37" s="160">
        <f>'3A 2025 - 2026 DATOS DEL ESTUDI'!N34</f>
        <v>22023376</v>
      </c>
      <c r="B37" s="160">
        <v>31.0</v>
      </c>
      <c r="C37" s="161" t="str">
        <f>'3A 2025 - 2026 DATOS DEL ESTUDI'!B34</f>
        <v>Rossier Analiz Pérez Rodríguez</v>
      </c>
      <c r="D37" s="163"/>
      <c r="E37" s="163"/>
      <c r="F37" s="163"/>
      <c r="G37" s="163"/>
      <c r="H37" s="163"/>
      <c r="I37" s="163"/>
      <c r="J37" s="163"/>
      <c r="K37" s="163"/>
      <c r="L37" s="163"/>
      <c r="M37" s="163"/>
      <c r="N37" s="160">
        <v>31.0</v>
      </c>
      <c r="O37" s="161" t="str">
        <f t="shared" si="1"/>
        <v>Rossier Analiz Pérez Rodríguez</v>
      </c>
      <c r="P37" s="163"/>
      <c r="Q37" s="163"/>
      <c r="R37" s="163"/>
      <c r="S37" s="163"/>
      <c r="T37" s="163"/>
      <c r="U37" s="163"/>
      <c r="V37" s="163"/>
      <c r="W37" s="163"/>
      <c r="X37" s="163"/>
      <c r="Y37" s="163"/>
      <c r="Z37" s="404">
        <f t="shared" si="2"/>
        <v>22023376</v>
      </c>
      <c r="AA37" s="160">
        <v>31.0</v>
      </c>
      <c r="AB37" s="405" t="str">
        <f t="shared" si="3"/>
        <v>Rossier Analiz Pérez Rodríguez</v>
      </c>
      <c r="AC37" s="164"/>
      <c r="AD37" s="164"/>
      <c r="AE37" s="164"/>
      <c r="AF37" s="164"/>
      <c r="AG37" s="164"/>
      <c r="AH37" s="164"/>
      <c r="AI37" s="164"/>
      <c r="AJ37" s="164"/>
      <c r="AK37" s="164"/>
      <c r="AL37" s="164"/>
    </row>
    <row r="38" ht="30.0" customHeight="1">
      <c r="A38" s="160">
        <f>'3A 2025 - 2026 DATOS DEL ESTUDI'!N35</f>
        <v>6925657</v>
      </c>
      <c r="B38" s="160">
        <v>32.0</v>
      </c>
      <c r="C38" s="161" t="str">
        <f>'3A 2025 - 2026 DATOS DEL ESTUDI'!B35</f>
        <v>Joseph Francisco Ramírez Espinosa</v>
      </c>
      <c r="D38" s="163"/>
      <c r="E38" s="163"/>
      <c r="F38" s="163"/>
      <c r="G38" s="163"/>
      <c r="H38" s="163"/>
      <c r="I38" s="163"/>
      <c r="J38" s="163"/>
      <c r="K38" s="163"/>
      <c r="L38" s="163"/>
      <c r="M38" s="163"/>
      <c r="N38" s="160">
        <v>32.0</v>
      </c>
      <c r="O38" s="161" t="str">
        <f t="shared" si="1"/>
        <v>Joseph Francisco Ramírez Espinosa</v>
      </c>
      <c r="P38" s="163"/>
      <c r="Q38" s="163"/>
      <c r="R38" s="163"/>
      <c r="S38" s="163"/>
      <c r="T38" s="163"/>
      <c r="U38" s="163"/>
      <c r="V38" s="163"/>
      <c r="W38" s="163"/>
      <c r="X38" s="163"/>
      <c r="Y38" s="163"/>
      <c r="Z38" s="404">
        <f t="shared" si="2"/>
        <v>6925657</v>
      </c>
      <c r="AA38" s="160">
        <v>32.0</v>
      </c>
      <c r="AB38" s="405" t="str">
        <f t="shared" si="3"/>
        <v>Joseph Francisco Ramírez Espinosa</v>
      </c>
      <c r="AC38" s="164"/>
      <c r="AD38" s="164"/>
      <c r="AE38" s="164"/>
      <c r="AF38" s="164"/>
      <c r="AG38" s="164"/>
      <c r="AH38" s="164"/>
      <c r="AI38" s="164"/>
      <c r="AJ38" s="164"/>
      <c r="AK38" s="164"/>
      <c r="AL38" s="164"/>
    </row>
    <row r="39" ht="30.0" customHeight="1">
      <c r="A39" s="160">
        <f>'3A 2025 - 2026 DATOS DEL ESTUDI'!N36</f>
        <v>12009792</v>
      </c>
      <c r="B39" s="160">
        <v>33.0</v>
      </c>
      <c r="C39" s="161" t="str">
        <f>'3A 2025 - 2026 DATOS DEL ESTUDI'!B36</f>
        <v>Yariel Alfonso Ramos</v>
      </c>
      <c r="D39" s="163"/>
      <c r="E39" s="163"/>
      <c r="F39" s="163"/>
      <c r="G39" s="163"/>
      <c r="H39" s="163"/>
      <c r="I39" s="163"/>
      <c r="J39" s="163"/>
      <c r="K39" s="163"/>
      <c r="L39" s="163"/>
      <c r="M39" s="163"/>
      <c r="N39" s="160">
        <v>33.0</v>
      </c>
      <c r="O39" s="161" t="str">
        <f t="shared" si="1"/>
        <v>Yariel Alfonso Ramos</v>
      </c>
      <c r="P39" s="163"/>
      <c r="Q39" s="163"/>
      <c r="R39" s="163"/>
      <c r="S39" s="163"/>
      <c r="T39" s="163"/>
      <c r="U39" s="163"/>
      <c r="V39" s="163"/>
      <c r="W39" s="163"/>
      <c r="X39" s="163"/>
      <c r="Y39" s="163"/>
      <c r="Z39" s="404">
        <f t="shared" si="2"/>
        <v>12009792</v>
      </c>
      <c r="AA39" s="160">
        <v>33.0</v>
      </c>
      <c r="AB39" s="405" t="str">
        <f t="shared" si="3"/>
        <v>Yariel Alfonso Ramos</v>
      </c>
      <c r="AC39" s="164"/>
      <c r="AD39" s="164"/>
      <c r="AE39" s="164"/>
      <c r="AF39" s="164"/>
      <c r="AG39" s="164"/>
      <c r="AH39" s="164"/>
      <c r="AI39" s="164"/>
      <c r="AJ39" s="164"/>
      <c r="AK39" s="164"/>
      <c r="AL39" s="164"/>
    </row>
    <row r="40" ht="30.0" customHeight="1">
      <c r="A40" s="160">
        <f>'3A 2025 - 2026 DATOS DEL ESTUDI'!N37</f>
        <v>32790184</v>
      </c>
      <c r="B40" s="160">
        <v>34.0</v>
      </c>
      <c r="C40" s="161" t="str">
        <f>'3A 2025 - 2026 DATOS DEL ESTUDI'!B37</f>
        <v>Carlos David Rodríguez Almánzar</v>
      </c>
      <c r="D40" s="162"/>
      <c r="E40" s="163"/>
      <c r="F40" s="163"/>
      <c r="G40" s="163"/>
      <c r="H40" s="163"/>
      <c r="I40" s="163"/>
      <c r="J40" s="163"/>
      <c r="K40" s="163"/>
      <c r="L40" s="163"/>
      <c r="M40" s="163"/>
      <c r="N40" s="160">
        <v>34.0</v>
      </c>
      <c r="O40" s="161" t="str">
        <f t="shared" si="1"/>
        <v>Carlos David Rodríguez Almánzar</v>
      </c>
      <c r="P40" s="163"/>
      <c r="Q40" s="163"/>
      <c r="R40" s="163"/>
      <c r="S40" s="163"/>
      <c r="T40" s="163"/>
      <c r="U40" s="163"/>
      <c r="V40" s="163"/>
      <c r="W40" s="163"/>
      <c r="X40" s="163"/>
      <c r="Y40" s="163"/>
      <c r="Z40" s="404">
        <f t="shared" si="2"/>
        <v>32790184</v>
      </c>
      <c r="AA40" s="160">
        <v>34.0</v>
      </c>
      <c r="AB40" s="405" t="str">
        <f t="shared" si="3"/>
        <v>Carlos David Rodríguez Almánzar</v>
      </c>
      <c r="AC40" s="164"/>
      <c r="AD40" s="164"/>
      <c r="AE40" s="164"/>
      <c r="AF40" s="164"/>
      <c r="AG40" s="164"/>
      <c r="AH40" s="164"/>
      <c r="AI40" s="164"/>
      <c r="AJ40" s="164"/>
      <c r="AK40" s="164"/>
      <c r="AL40" s="164"/>
    </row>
    <row r="41" ht="30.0" customHeight="1">
      <c r="A41" s="160">
        <f>'3A 2025 - 2026 DATOS DEL ESTUDI'!N38</f>
        <v>32790393</v>
      </c>
      <c r="B41" s="160">
        <v>35.0</v>
      </c>
      <c r="C41" s="161" t="str">
        <f>'3A 2025 - 2026 DATOS DEL ESTUDI'!B38</f>
        <v>Darianni  Santos Medina</v>
      </c>
      <c r="D41" s="163"/>
      <c r="E41" s="163"/>
      <c r="F41" s="163"/>
      <c r="G41" s="163"/>
      <c r="H41" s="163"/>
      <c r="I41" s="163"/>
      <c r="J41" s="163"/>
      <c r="K41" s="163"/>
      <c r="L41" s="163"/>
      <c r="M41" s="163"/>
      <c r="N41" s="160">
        <v>35.0</v>
      </c>
      <c r="O41" s="161" t="str">
        <f t="shared" si="1"/>
        <v>Darianni  Santos Medina</v>
      </c>
      <c r="P41" s="163"/>
      <c r="Q41" s="163"/>
      <c r="R41" s="163"/>
      <c r="S41" s="163"/>
      <c r="T41" s="163"/>
      <c r="U41" s="163"/>
      <c r="V41" s="163"/>
      <c r="W41" s="163"/>
      <c r="X41" s="163"/>
      <c r="Y41" s="163"/>
      <c r="Z41" s="404">
        <f t="shared" si="2"/>
        <v>32790393</v>
      </c>
      <c r="AA41" s="160">
        <v>35.0</v>
      </c>
      <c r="AB41" s="405" t="str">
        <f t="shared" si="3"/>
        <v>Darianni  Santos Medina</v>
      </c>
      <c r="AC41" s="164"/>
      <c r="AD41" s="164"/>
      <c r="AE41" s="164"/>
      <c r="AF41" s="164"/>
      <c r="AG41" s="164"/>
      <c r="AH41" s="164"/>
      <c r="AI41" s="164"/>
      <c r="AJ41" s="164"/>
      <c r="AK41" s="164"/>
      <c r="AL41" s="164"/>
    </row>
    <row r="42" ht="30.0" customHeight="1">
      <c r="A42" s="160">
        <f>'3A 2025 - 2026 DATOS DEL ESTUDI'!N39</f>
        <v>6947490</v>
      </c>
      <c r="B42" s="160">
        <v>36.0</v>
      </c>
      <c r="C42" s="161" t="str">
        <f>'3A 2025 - 2026 DATOS DEL ESTUDI'!B39</f>
        <v>Rosyeli Carolina Tavarez  Reyes</v>
      </c>
      <c r="D42" s="163"/>
      <c r="E42" s="163"/>
      <c r="F42" s="163"/>
      <c r="G42" s="163"/>
      <c r="H42" s="163"/>
      <c r="I42" s="163"/>
      <c r="J42" s="163"/>
      <c r="K42" s="163"/>
      <c r="L42" s="163"/>
      <c r="M42" s="163"/>
      <c r="N42" s="160">
        <v>36.0</v>
      </c>
      <c r="O42" s="161" t="str">
        <f t="shared" si="1"/>
        <v>Rosyeli Carolina Tavarez  Reyes</v>
      </c>
      <c r="P42" s="163"/>
      <c r="Q42" s="163"/>
      <c r="R42" s="163"/>
      <c r="S42" s="163"/>
      <c r="T42" s="163"/>
      <c r="U42" s="163"/>
      <c r="V42" s="163"/>
      <c r="W42" s="163"/>
      <c r="X42" s="163"/>
      <c r="Y42" s="163"/>
      <c r="Z42" s="404">
        <f t="shared" si="2"/>
        <v>6947490</v>
      </c>
      <c r="AA42" s="160">
        <v>36.0</v>
      </c>
      <c r="AB42" s="405" t="str">
        <f t="shared" si="3"/>
        <v>Rosyeli Carolina Tavarez  Reyes</v>
      </c>
      <c r="AC42" s="164"/>
      <c r="AD42" s="164"/>
      <c r="AE42" s="164"/>
      <c r="AF42" s="164"/>
      <c r="AG42" s="164"/>
      <c r="AH42" s="164"/>
      <c r="AI42" s="164"/>
      <c r="AJ42" s="164"/>
      <c r="AK42" s="164"/>
      <c r="AL42" s="164"/>
    </row>
    <row r="43" ht="30.0" customHeight="1">
      <c r="A43" s="160">
        <f>'3A 2025 - 2026 DATOS DEL ESTUDI'!N40</f>
        <v>32590071</v>
      </c>
      <c r="B43" s="160">
        <v>37.0</v>
      </c>
      <c r="C43" s="161" t="str">
        <f>'3A 2025 - 2026 DATOS DEL ESTUDI'!B40</f>
        <v>Melani  Taveras Bautista</v>
      </c>
      <c r="D43" s="163"/>
      <c r="E43" s="163"/>
      <c r="F43" s="163"/>
      <c r="G43" s="163"/>
      <c r="H43" s="163"/>
      <c r="I43" s="163"/>
      <c r="J43" s="163"/>
      <c r="K43" s="163"/>
      <c r="L43" s="163"/>
      <c r="M43" s="163"/>
      <c r="N43" s="160">
        <v>37.0</v>
      </c>
      <c r="O43" s="161" t="str">
        <f t="shared" si="1"/>
        <v>Melani  Taveras Bautista</v>
      </c>
      <c r="P43" s="163"/>
      <c r="Q43" s="163"/>
      <c r="R43" s="163"/>
      <c r="S43" s="163"/>
      <c r="T43" s="163"/>
      <c r="U43" s="163"/>
      <c r="V43" s="163"/>
      <c r="W43" s="163"/>
      <c r="X43" s="163"/>
      <c r="Y43" s="163"/>
      <c r="Z43" s="404">
        <f t="shared" si="2"/>
        <v>32590071</v>
      </c>
      <c r="AA43" s="160">
        <v>37.0</v>
      </c>
      <c r="AB43" s="405" t="str">
        <f t="shared" si="3"/>
        <v>Melani  Taveras Bautista</v>
      </c>
      <c r="AC43" s="164"/>
      <c r="AD43" s="164"/>
      <c r="AE43" s="164"/>
      <c r="AF43" s="164"/>
      <c r="AG43" s="164"/>
      <c r="AH43" s="164"/>
      <c r="AI43" s="164"/>
      <c r="AJ43" s="164"/>
      <c r="AK43" s="164"/>
      <c r="AL43" s="164"/>
    </row>
    <row r="44" ht="30.0" customHeight="1">
      <c r="A44" s="160">
        <f>'3A 2025 - 2026 DATOS DEL ESTUDI'!N41</f>
        <v>32790609</v>
      </c>
      <c r="B44" s="160">
        <v>38.0</v>
      </c>
      <c r="C44" s="161" t="str">
        <f>'3A 2025 - 2026 DATOS DEL ESTUDI'!B41</f>
        <v>Arianny  Tejada Guzmán</v>
      </c>
      <c r="D44" s="163"/>
      <c r="E44" s="163"/>
      <c r="F44" s="163"/>
      <c r="G44" s="163"/>
      <c r="H44" s="163"/>
      <c r="I44" s="163"/>
      <c r="J44" s="163"/>
      <c r="K44" s="163"/>
      <c r="L44" s="163"/>
      <c r="M44" s="163"/>
      <c r="N44" s="160">
        <v>38.0</v>
      </c>
      <c r="O44" s="161" t="str">
        <f t="shared" si="1"/>
        <v>Arianny  Tejada Guzmán</v>
      </c>
      <c r="P44" s="163"/>
      <c r="Q44" s="163"/>
      <c r="R44" s="163"/>
      <c r="S44" s="163"/>
      <c r="T44" s="163"/>
      <c r="U44" s="163"/>
      <c r="V44" s="163"/>
      <c r="W44" s="163"/>
      <c r="X44" s="163"/>
      <c r="Y44" s="163"/>
      <c r="Z44" s="404">
        <f t="shared" si="2"/>
        <v>32790609</v>
      </c>
      <c r="AA44" s="160">
        <v>38.0</v>
      </c>
      <c r="AB44" s="405" t="str">
        <f t="shared" si="3"/>
        <v>Arianny  Tejada Guzmán</v>
      </c>
      <c r="AC44" s="164"/>
      <c r="AD44" s="164"/>
      <c r="AE44" s="164"/>
      <c r="AF44" s="164"/>
      <c r="AG44" s="164"/>
      <c r="AH44" s="164"/>
      <c r="AI44" s="164"/>
      <c r="AJ44" s="164"/>
      <c r="AK44" s="164"/>
      <c r="AL44" s="164"/>
    </row>
    <row r="45" ht="30.0" customHeight="1">
      <c r="A45" s="160">
        <f>'3A 2025 - 2026 DATOS DEL ESTUDI'!N42</f>
        <v>6758894</v>
      </c>
      <c r="B45" s="160">
        <v>39.0</v>
      </c>
      <c r="C45" s="161" t="str">
        <f>'3A 2025 - 2026 DATOS DEL ESTUDI'!B42</f>
        <v>Jeilyn Aliah Tejada</v>
      </c>
      <c r="D45" s="163"/>
      <c r="E45" s="163"/>
      <c r="F45" s="163"/>
      <c r="G45" s="163"/>
      <c r="H45" s="163"/>
      <c r="I45" s="163"/>
      <c r="J45" s="163"/>
      <c r="K45" s="163"/>
      <c r="L45" s="163"/>
      <c r="M45" s="163"/>
      <c r="N45" s="160">
        <v>39.0</v>
      </c>
      <c r="O45" s="161" t="str">
        <f t="shared" si="1"/>
        <v>Jeilyn Aliah Tejada</v>
      </c>
      <c r="P45" s="163"/>
      <c r="Q45" s="163"/>
      <c r="R45" s="163"/>
      <c r="S45" s="163"/>
      <c r="T45" s="163"/>
      <c r="U45" s="163"/>
      <c r="V45" s="163"/>
      <c r="W45" s="163"/>
      <c r="X45" s="163"/>
      <c r="Y45" s="163"/>
      <c r="Z45" s="404">
        <f t="shared" si="2"/>
        <v>6758894</v>
      </c>
      <c r="AA45" s="160">
        <v>39.0</v>
      </c>
      <c r="AB45" s="405" t="str">
        <f t="shared" si="3"/>
        <v>Jeilyn Aliah Tejada</v>
      </c>
      <c r="AC45" s="164"/>
      <c r="AD45" s="164"/>
      <c r="AE45" s="164"/>
      <c r="AF45" s="164"/>
      <c r="AG45" s="164"/>
      <c r="AH45" s="164"/>
      <c r="AI45" s="164"/>
      <c r="AJ45" s="164"/>
      <c r="AK45" s="164"/>
      <c r="AL45" s="164"/>
    </row>
    <row r="46" ht="30.0" customHeight="1">
      <c r="A46" s="160">
        <f>'3A 2025 - 2026 DATOS DEL ESTUDI'!N43</f>
        <v>32718082</v>
      </c>
      <c r="B46" s="160">
        <v>40.0</v>
      </c>
      <c r="C46" s="161" t="str">
        <f>'3A 2025 - 2026 DATOS DEL ESTUDI'!B43</f>
        <v>Rosenny  Ureña Arias</v>
      </c>
      <c r="D46" s="163"/>
      <c r="E46" s="163"/>
      <c r="F46" s="163"/>
      <c r="G46" s="163"/>
      <c r="H46" s="163"/>
      <c r="I46" s="163"/>
      <c r="J46" s="163"/>
      <c r="K46" s="163"/>
      <c r="L46" s="163"/>
      <c r="M46" s="163"/>
      <c r="N46" s="160">
        <v>40.0</v>
      </c>
      <c r="O46" s="161" t="str">
        <f t="shared" si="1"/>
        <v>Rosenny  Ureña Arias</v>
      </c>
      <c r="P46" s="163"/>
      <c r="Q46" s="163"/>
      <c r="R46" s="163"/>
      <c r="S46" s="163"/>
      <c r="T46" s="163"/>
      <c r="U46" s="163"/>
      <c r="V46" s="163"/>
      <c r="W46" s="163"/>
      <c r="X46" s="163"/>
      <c r="Y46" s="163"/>
      <c r="Z46" s="404">
        <f t="shared" si="2"/>
        <v>32718082</v>
      </c>
      <c r="AA46" s="160">
        <v>40.0</v>
      </c>
      <c r="AB46" s="405" t="str">
        <f t="shared" si="3"/>
        <v>Rosenny  Ureña Arias</v>
      </c>
      <c r="AC46" s="164"/>
      <c r="AD46" s="164"/>
      <c r="AE46" s="164"/>
      <c r="AF46" s="164"/>
      <c r="AG46" s="164"/>
      <c r="AH46" s="164"/>
      <c r="AI46" s="164"/>
      <c r="AJ46" s="164"/>
      <c r="AK46" s="164"/>
      <c r="AL46" s="164"/>
    </row>
    <row r="47" ht="30.0" customHeight="1">
      <c r="A47" s="160"/>
      <c r="B47" s="160">
        <v>41.0</v>
      </c>
      <c r="C47" s="161"/>
      <c r="D47" s="163"/>
      <c r="E47" s="163"/>
      <c r="F47" s="163"/>
      <c r="G47" s="163"/>
      <c r="H47" s="163"/>
      <c r="I47" s="163"/>
      <c r="J47" s="163"/>
      <c r="K47" s="163"/>
      <c r="L47" s="163"/>
      <c r="M47" s="163"/>
      <c r="N47" s="160">
        <v>41.0</v>
      </c>
      <c r="O47" s="161"/>
      <c r="P47" s="163"/>
      <c r="Q47" s="163"/>
      <c r="R47" s="163"/>
      <c r="S47" s="163"/>
      <c r="T47" s="163"/>
      <c r="U47" s="163"/>
      <c r="V47" s="163"/>
      <c r="W47" s="163"/>
      <c r="X47" s="163"/>
      <c r="Y47" s="163"/>
      <c r="Z47" s="404"/>
      <c r="AA47" s="160">
        <v>41.0</v>
      </c>
      <c r="AB47" s="405"/>
      <c r="AC47" s="164"/>
      <c r="AD47" s="164"/>
      <c r="AE47" s="164"/>
      <c r="AF47" s="164"/>
      <c r="AG47" s="164"/>
      <c r="AH47" s="164"/>
      <c r="AI47" s="164"/>
      <c r="AJ47" s="164"/>
      <c r="AK47" s="164"/>
      <c r="AL47" s="164"/>
    </row>
    <row r="48" ht="30.0" customHeight="1">
      <c r="A48" s="160"/>
      <c r="B48" s="160">
        <v>42.0</v>
      </c>
      <c r="C48" s="161"/>
      <c r="D48" s="163"/>
      <c r="E48" s="163"/>
      <c r="F48" s="163"/>
      <c r="G48" s="163"/>
      <c r="H48" s="163"/>
      <c r="I48" s="163"/>
      <c r="J48" s="163"/>
      <c r="K48" s="163"/>
      <c r="L48" s="163"/>
      <c r="M48" s="163"/>
      <c r="N48" s="160">
        <v>42.0</v>
      </c>
      <c r="O48" s="161"/>
      <c r="P48" s="163"/>
      <c r="Q48" s="163"/>
      <c r="R48" s="163"/>
      <c r="S48" s="163"/>
      <c r="T48" s="163"/>
      <c r="U48" s="163"/>
      <c r="V48" s="163"/>
      <c r="W48" s="163"/>
      <c r="X48" s="163"/>
      <c r="Y48" s="163"/>
      <c r="Z48" s="404"/>
      <c r="AA48" s="160">
        <v>42.0</v>
      </c>
      <c r="AB48" s="405"/>
      <c r="AC48" s="164"/>
      <c r="AD48" s="164"/>
      <c r="AE48" s="164"/>
      <c r="AF48" s="164"/>
      <c r="AG48" s="164"/>
      <c r="AH48" s="164"/>
      <c r="AI48" s="164"/>
      <c r="AJ48" s="164"/>
      <c r="AK48" s="164"/>
      <c r="AL48" s="164"/>
    </row>
    <row r="49" ht="30.0" customHeight="1">
      <c r="A49" s="160"/>
      <c r="B49" s="160">
        <v>43.0</v>
      </c>
      <c r="C49" s="161"/>
      <c r="D49" s="163"/>
      <c r="E49" s="163"/>
      <c r="F49" s="163"/>
      <c r="G49" s="163"/>
      <c r="H49" s="163"/>
      <c r="I49" s="163"/>
      <c r="J49" s="163"/>
      <c r="K49" s="163"/>
      <c r="L49" s="163"/>
      <c r="M49" s="163"/>
      <c r="N49" s="160">
        <v>43.0</v>
      </c>
      <c r="O49" s="161"/>
      <c r="P49" s="163"/>
      <c r="Q49" s="163"/>
      <c r="R49" s="163"/>
      <c r="S49" s="163"/>
      <c r="T49" s="163"/>
      <c r="U49" s="163"/>
      <c r="V49" s="163"/>
      <c r="W49" s="163"/>
      <c r="X49" s="163"/>
      <c r="Y49" s="163"/>
      <c r="Z49" s="404"/>
      <c r="AA49" s="160">
        <v>43.0</v>
      </c>
      <c r="AB49" s="405"/>
      <c r="AC49" s="164"/>
      <c r="AD49" s="164"/>
      <c r="AE49" s="164"/>
      <c r="AF49" s="164"/>
      <c r="AG49" s="164"/>
      <c r="AH49" s="164"/>
      <c r="AI49" s="164"/>
      <c r="AJ49" s="164"/>
      <c r="AK49" s="164"/>
      <c r="AL49" s="164"/>
    </row>
    <row r="50" ht="30.0" customHeight="1">
      <c r="A50" s="160"/>
      <c r="B50" s="160">
        <v>44.0</v>
      </c>
      <c r="C50" s="161"/>
      <c r="D50" s="163"/>
      <c r="E50" s="163"/>
      <c r="F50" s="163"/>
      <c r="G50" s="163"/>
      <c r="H50" s="163"/>
      <c r="I50" s="163"/>
      <c r="J50" s="163"/>
      <c r="K50" s="163"/>
      <c r="L50" s="163"/>
      <c r="M50" s="163"/>
      <c r="N50" s="160">
        <v>44.0</v>
      </c>
      <c r="O50" s="161"/>
      <c r="P50" s="163"/>
      <c r="Q50" s="163"/>
      <c r="R50" s="163"/>
      <c r="S50" s="163"/>
      <c r="T50" s="163"/>
      <c r="U50" s="163"/>
      <c r="V50" s="163"/>
      <c r="W50" s="163"/>
      <c r="X50" s="163"/>
      <c r="Y50" s="163"/>
      <c r="Z50" s="404"/>
      <c r="AA50" s="160">
        <v>44.0</v>
      </c>
      <c r="AB50" s="405"/>
      <c r="AC50" s="164"/>
      <c r="AD50" s="164"/>
      <c r="AE50" s="164"/>
      <c r="AF50" s="164"/>
      <c r="AG50" s="164"/>
      <c r="AH50" s="164"/>
      <c r="AI50" s="164"/>
      <c r="AJ50" s="164"/>
      <c r="AK50" s="164"/>
      <c r="AL50" s="164"/>
    </row>
    <row r="51" ht="30.0" customHeight="1">
      <c r="A51" s="160"/>
      <c r="B51" s="160">
        <v>45.0</v>
      </c>
      <c r="C51" s="161"/>
      <c r="D51" s="163"/>
      <c r="E51" s="163"/>
      <c r="F51" s="163"/>
      <c r="G51" s="163"/>
      <c r="H51" s="163"/>
      <c r="I51" s="163"/>
      <c r="J51" s="163"/>
      <c r="K51" s="163"/>
      <c r="L51" s="163"/>
      <c r="M51" s="163"/>
      <c r="N51" s="160">
        <v>45.0</v>
      </c>
      <c r="O51" s="161"/>
      <c r="P51" s="163"/>
      <c r="Q51" s="163"/>
      <c r="R51" s="163"/>
      <c r="S51" s="163"/>
      <c r="T51" s="163"/>
      <c r="U51" s="163"/>
      <c r="V51" s="163"/>
      <c r="W51" s="163"/>
      <c r="X51" s="163"/>
      <c r="Y51" s="163"/>
      <c r="Z51" s="404"/>
      <c r="AA51" s="160">
        <v>45.0</v>
      </c>
      <c r="AB51" s="405"/>
      <c r="AC51" s="164"/>
      <c r="AD51" s="164"/>
      <c r="AE51" s="164"/>
      <c r="AF51" s="164"/>
      <c r="AG51" s="164"/>
      <c r="AH51" s="164"/>
      <c r="AI51" s="164"/>
      <c r="AJ51" s="164"/>
      <c r="AK51" s="164"/>
      <c r="AL51" s="164"/>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31"/>
      <c r="B1" s="131"/>
      <c r="C1" s="394"/>
      <c r="D1" s="507" t="s">
        <v>947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38"/>
      <c r="B2" s="138"/>
      <c r="C2" s="138"/>
      <c r="D2" s="245" t="s">
        <v>942</v>
      </c>
      <c r="E2" s="15"/>
      <c r="F2" s="15"/>
      <c r="G2" s="16"/>
      <c r="H2" s="140"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38"/>
      <c r="B3" s="138"/>
      <c r="C3" s="138"/>
      <c r="D3" s="245" t="s">
        <v>943</v>
      </c>
      <c r="E3" s="16"/>
      <c r="F3" s="508" t="str">
        <f>'AEA348'!H2</f>
        <v>ÁNGELICA GUZMÁN</v>
      </c>
      <c r="G3" s="15"/>
      <c r="H3" s="15"/>
      <c r="I3" s="15"/>
      <c r="J3" s="15"/>
      <c r="K3" s="15"/>
      <c r="L3" s="15"/>
      <c r="M3" s="16"/>
      <c r="N3" s="143"/>
      <c r="O3" s="138"/>
      <c r="P3" s="245" t="s">
        <v>943</v>
      </c>
      <c r="Q3" s="16"/>
      <c r="R3" s="508" t="str">
        <f>'AEA351'!H2</f>
        <v>SANDY RAFAEL TORRES</v>
      </c>
      <c r="S3" s="15"/>
      <c r="T3" s="15"/>
      <c r="U3" s="15"/>
      <c r="V3" s="15"/>
      <c r="W3" s="15"/>
      <c r="X3" s="15"/>
      <c r="Y3" s="16"/>
      <c r="Z3" s="397"/>
      <c r="AA3" s="141"/>
      <c r="AB3" s="141"/>
      <c r="AC3" s="245" t="s">
        <v>943</v>
      </c>
      <c r="AD3" s="16"/>
      <c r="AE3" s="508" t="str">
        <f>AFIHR353!H2</f>
        <v>CESARILYS CORONADO</v>
      </c>
      <c r="AF3" s="15"/>
      <c r="AG3" s="15"/>
      <c r="AH3" s="15"/>
      <c r="AI3" s="15"/>
      <c r="AJ3" s="15"/>
      <c r="AK3" s="15"/>
      <c r="AL3" s="16"/>
    </row>
    <row r="4" ht="37.5" customHeight="1">
      <c r="A4" s="35"/>
      <c r="B4" s="35"/>
      <c r="C4" s="2"/>
      <c r="D4" s="145" t="s">
        <v>571</v>
      </c>
      <c r="E4" s="15"/>
      <c r="F4" s="15"/>
      <c r="G4" s="15"/>
      <c r="H4" s="15"/>
      <c r="I4" s="15"/>
      <c r="J4" s="15"/>
      <c r="K4" s="15"/>
      <c r="L4" s="15"/>
      <c r="M4" s="16"/>
      <c r="N4" s="2"/>
      <c r="O4" s="2"/>
      <c r="P4" s="145" t="s">
        <v>573</v>
      </c>
      <c r="Q4" s="15"/>
      <c r="R4" s="15"/>
      <c r="S4" s="15"/>
      <c r="T4" s="15"/>
      <c r="U4" s="15"/>
      <c r="V4" s="15"/>
      <c r="W4" s="15"/>
      <c r="X4" s="15"/>
      <c r="Y4" s="16"/>
      <c r="Z4" s="2"/>
      <c r="AA4" s="147"/>
      <c r="AB4" s="147"/>
      <c r="AC4" s="145" t="s">
        <v>574</v>
      </c>
      <c r="AD4" s="15"/>
      <c r="AE4" s="15"/>
      <c r="AF4" s="15"/>
      <c r="AG4" s="15"/>
      <c r="AH4" s="15"/>
      <c r="AI4" s="15"/>
      <c r="AJ4" s="15"/>
      <c r="AK4" s="15"/>
      <c r="AL4" s="16"/>
    </row>
    <row r="5" ht="37.5" customHeight="1">
      <c r="A5" s="35"/>
      <c r="B5" s="35"/>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400"/>
      <c r="AA5" s="400"/>
      <c r="AB5" s="401"/>
      <c r="AC5" s="402">
        <v>1.0</v>
      </c>
      <c r="AD5" s="402">
        <v>2.0</v>
      </c>
      <c r="AE5" s="402">
        <v>3.0</v>
      </c>
      <c r="AF5" s="402">
        <v>4.0</v>
      </c>
      <c r="AG5" s="402">
        <v>5.0</v>
      </c>
      <c r="AH5" s="402">
        <v>6.0</v>
      </c>
      <c r="AI5" s="402">
        <v>7.0</v>
      </c>
      <c r="AJ5" s="402">
        <v>8.0</v>
      </c>
      <c r="AK5" s="402">
        <v>9.0</v>
      </c>
      <c r="AL5" s="402">
        <v>10.0</v>
      </c>
    </row>
    <row r="6" ht="30.0" customHeight="1">
      <c r="A6" s="22" t="s">
        <v>552</v>
      </c>
      <c r="B6" s="22" t="s">
        <v>553</v>
      </c>
      <c r="C6" s="157" t="s">
        <v>554</v>
      </c>
      <c r="D6" s="157"/>
      <c r="E6" s="157"/>
      <c r="F6" s="157"/>
      <c r="G6" s="157"/>
      <c r="H6" s="157"/>
      <c r="I6" s="157"/>
      <c r="J6" s="157"/>
      <c r="K6" s="157"/>
      <c r="L6" s="157"/>
      <c r="M6" s="157"/>
      <c r="N6" s="22" t="s">
        <v>555</v>
      </c>
      <c r="O6" s="157" t="s">
        <v>554</v>
      </c>
      <c r="P6" s="157"/>
      <c r="Q6" s="157"/>
      <c r="R6" s="157"/>
      <c r="S6" s="157"/>
      <c r="T6" s="157"/>
      <c r="U6" s="157"/>
      <c r="V6" s="157"/>
      <c r="W6" s="157"/>
      <c r="X6" s="157"/>
      <c r="Y6" s="157"/>
      <c r="Z6" s="402" t="s">
        <v>552</v>
      </c>
      <c r="AA6" s="402" t="s">
        <v>553</v>
      </c>
      <c r="AB6" s="402" t="s">
        <v>554</v>
      </c>
      <c r="AC6" s="402"/>
      <c r="AD6" s="402"/>
      <c r="AE6" s="402"/>
      <c r="AF6" s="402"/>
      <c r="AG6" s="402"/>
      <c r="AH6" s="402"/>
      <c r="AI6" s="402"/>
      <c r="AJ6" s="402"/>
      <c r="AK6" s="402"/>
      <c r="AL6" s="402"/>
    </row>
    <row r="7" ht="30.0" customHeight="1">
      <c r="A7" s="160">
        <f>'3A 2025 - 2026 DATOS DEL ESTUDI'!N4</f>
        <v>32586041</v>
      </c>
      <c r="B7" s="160">
        <v>1.0</v>
      </c>
      <c r="C7" s="161" t="str">
        <f>'3A 2025 - 2026 DATOS DEL ESTUDI'!B4</f>
        <v>Jadiel De Jesús Acosta Peña</v>
      </c>
      <c r="D7" s="162"/>
      <c r="E7" s="162"/>
      <c r="F7" s="162"/>
      <c r="G7" s="162"/>
      <c r="H7" s="163"/>
      <c r="I7" s="163"/>
      <c r="J7" s="163"/>
      <c r="K7" s="163"/>
      <c r="L7" s="163"/>
      <c r="M7" s="163"/>
      <c r="N7" s="160">
        <v>1.0</v>
      </c>
      <c r="O7" s="161" t="str">
        <f t="shared" ref="O7:O46" si="1">C7</f>
        <v>Jadiel De Jesús Acosta Peña</v>
      </c>
      <c r="P7" s="162"/>
      <c r="Q7" s="162"/>
      <c r="R7" s="162"/>
      <c r="S7" s="162"/>
      <c r="T7" s="162"/>
      <c r="U7" s="163"/>
      <c r="V7" s="163"/>
      <c r="W7" s="163"/>
      <c r="X7" s="163"/>
      <c r="Y7" s="163"/>
      <c r="Z7" s="404">
        <f t="shared" ref="Z7:Z46" si="2">A7</f>
        <v>32586041</v>
      </c>
      <c r="AA7" s="160">
        <v>1.0</v>
      </c>
      <c r="AB7" s="405" t="str">
        <f t="shared" ref="AB7:AB46" si="3">C7</f>
        <v>Jadiel De Jesús Acosta Peña</v>
      </c>
      <c r="AC7" s="426"/>
      <c r="AD7" s="426"/>
      <c r="AE7" s="426"/>
      <c r="AF7" s="426"/>
      <c r="AG7" s="164"/>
      <c r="AH7" s="164"/>
      <c r="AI7" s="164"/>
      <c r="AJ7" s="164"/>
      <c r="AK7" s="164"/>
      <c r="AL7" s="164"/>
    </row>
    <row r="8" ht="30.0" customHeight="1">
      <c r="A8" s="160">
        <f>'3A 2025 - 2026 DATOS DEL ESTUDI'!N5</f>
        <v>6954636</v>
      </c>
      <c r="B8" s="160">
        <v>2.0</v>
      </c>
      <c r="C8" s="161" t="str">
        <f>'3A 2025 - 2026 DATOS DEL ESTUDI'!B5</f>
        <v>Daniel  Elía Almonte Martínez</v>
      </c>
      <c r="D8" s="163"/>
      <c r="E8" s="163"/>
      <c r="F8" s="163"/>
      <c r="G8" s="163"/>
      <c r="H8" s="163"/>
      <c r="I8" s="163"/>
      <c r="J8" s="163"/>
      <c r="K8" s="163"/>
      <c r="L8" s="163"/>
      <c r="M8" s="163"/>
      <c r="N8" s="160">
        <v>2.0</v>
      </c>
      <c r="O8" s="161" t="str">
        <f t="shared" si="1"/>
        <v>Daniel  Elía Almonte Martínez</v>
      </c>
      <c r="P8" s="163"/>
      <c r="Q8" s="163"/>
      <c r="R8" s="163"/>
      <c r="S8" s="163"/>
      <c r="T8" s="163"/>
      <c r="U8" s="163"/>
      <c r="V8" s="163"/>
      <c r="W8" s="163"/>
      <c r="X8" s="163"/>
      <c r="Y8" s="163"/>
      <c r="Z8" s="404">
        <f t="shared" si="2"/>
        <v>6954636</v>
      </c>
      <c r="AA8" s="160">
        <v>2.0</v>
      </c>
      <c r="AB8" s="405" t="str">
        <f t="shared" si="3"/>
        <v>Daniel  Elía Almonte Martínez</v>
      </c>
      <c r="AC8" s="164"/>
      <c r="AD8" s="164"/>
      <c r="AE8" s="164"/>
      <c r="AF8" s="164"/>
      <c r="AG8" s="164"/>
      <c r="AH8" s="164"/>
      <c r="AI8" s="164"/>
      <c r="AJ8" s="164"/>
      <c r="AK8" s="164"/>
      <c r="AL8" s="164"/>
    </row>
    <row r="9" ht="30.0" customHeight="1">
      <c r="A9" s="160">
        <f>'3A 2025 - 2026 DATOS DEL ESTUDI'!N6</f>
        <v>32743589</v>
      </c>
      <c r="B9" s="160">
        <v>3.0</v>
      </c>
      <c r="C9" s="161" t="str">
        <f>'3A 2025 - 2026 DATOS DEL ESTUDI'!B6</f>
        <v>Isaac  Ángeles Liriano</v>
      </c>
      <c r="D9" s="163"/>
      <c r="E9" s="163"/>
      <c r="F9" s="163"/>
      <c r="G9" s="163"/>
      <c r="H9" s="163"/>
      <c r="I9" s="163"/>
      <c r="J9" s="163"/>
      <c r="K9" s="163"/>
      <c r="L9" s="163"/>
      <c r="M9" s="163"/>
      <c r="N9" s="160">
        <v>3.0</v>
      </c>
      <c r="O9" s="161" t="str">
        <f t="shared" si="1"/>
        <v>Isaac  Ángeles Liriano</v>
      </c>
      <c r="P9" s="163"/>
      <c r="Q9" s="163"/>
      <c r="R9" s="163"/>
      <c r="S9" s="163"/>
      <c r="T9" s="163"/>
      <c r="U9" s="163"/>
      <c r="V9" s="163"/>
      <c r="W9" s="163"/>
      <c r="X9" s="163"/>
      <c r="Y9" s="163"/>
      <c r="Z9" s="404">
        <f t="shared" si="2"/>
        <v>32743589</v>
      </c>
      <c r="AA9" s="160">
        <v>3.0</v>
      </c>
      <c r="AB9" s="405" t="str">
        <f t="shared" si="3"/>
        <v>Isaac  Ángeles Liriano</v>
      </c>
      <c r="AC9" s="164"/>
      <c r="AD9" s="164"/>
      <c r="AE9" s="164"/>
      <c r="AF9" s="164"/>
      <c r="AG9" s="164"/>
      <c r="AH9" s="164"/>
      <c r="AI9" s="164"/>
      <c r="AJ9" s="164"/>
      <c r="AK9" s="164"/>
      <c r="AL9" s="164"/>
    </row>
    <row r="10" ht="30.0" customHeight="1">
      <c r="A10" s="160">
        <f>'3A 2025 - 2026 DATOS DEL ESTUDI'!N7</f>
        <v>32899338</v>
      </c>
      <c r="B10" s="160">
        <v>4.0</v>
      </c>
      <c r="C10" s="161" t="str">
        <f>'3A 2025 - 2026 DATOS DEL ESTUDI'!B7</f>
        <v>Melaniee  Aquino  Estrella</v>
      </c>
      <c r="D10" s="163"/>
      <c r="E10" s="163"/>
      <c r="F10" s="163"/>
      <c r="G10" s="163"/>
      <c r="H10" s="163"/>
      <c r="I10" s="163"/>
      <c r="J10" s="163"/>
      <c r="K10" s="163"/>
      <c r="L10" s="163"/>
      <c r="M10" s="163"/>
      <c r="N10" s="160">
        <v>4.0</v>
      </c>
      <c r="O10" s="161" t="str">
        <f t="shared" si="1"/>
        <v>Melaniee  Aquino  Estrella</v>
      </c>
      <c r="P10" s="163"/>
      <c r="Q10" s="163"/>
      <c r="R10" s="163"/>
      <c r="S10" s="163"/>
      <c r="T10" s="163"/>
      <c r="U10" s="163"/>
      <c r="V10" s="163"/>
      <c r="W10" s="163"/>
      <c r="X10" s="163"/>
      <c r="Y10" s="163"/>
      <c r="Z10" s="404">
        <f t="shared" si="2"/>
        <v>32899338</v>
      </c>
      <c r="AA10" s="160">
        <v>4.0</v>
      </c>
      <c r="AB10" s="405" t="str">
        <f t="shared" si="3"/>
        <v>Melaniee  Aquino  Estrella</v>
      </c>
      <c r="AC10" s="164"/>
      <c r="AD10" s="164"/>
      <c r="AE10" s="164"/>
      <c r="AF10" s="164"/>
      <c r="AG10" s="164"/>
      <c r="AH10" s="164"/>
      <c r="AI10" s="164"/>
      <c r="AJ10" s="164"/>
      <c r="AK10" s="164"/>
      <c r="AL10" s="164"/>
    </row>
    <row r="11" ht="30.0" customHeight="1">
      <c r="A11" s="160">
        <f>'3A 2025 - 2026 DATOS DEL ESTUDI'!N8</f>
        <v>33109621</v>
      </c>
      <c r="B11" s="160">
        <v>5.0</v>
      </c>
      <c r="C11" s="161" t="str">
        <f>'3A 2025 - 2026 DATOS DEL ESTUDI'!B8</f>
        <v>Jennifer  Asenjo  De Los Santos TRANSFERIDA 10/12/25</v>
      </c>
      <c r="D11" s="163"/>
      <c r="E11" s="163"/>
      <c r="F11" s="163"/>
      <c r="G11" s="163"/>
      <c r="H11" s="163"/>
      <c r="I11" s="163"/>
      <c r="J11" s="163"/>
      <c r="K11" s="163"/>
      <c r="L11" s="163"/>
      <c r="M11" s="163"/>
      <c r="N11" s="160">
        <v>5.0</v>
      </c>
      <c r="O11" s="161" t="str">
        <f t="shared" si="1"/>
        <v>Jennifer  Asenjo  De Los Santos TRANSFERIDA 10/12/25</v>
      </c>
      <c r="P11" s="163"/>
      <c r="Q11" s="163"/>
      <c r="R11" s="163"/>
      <c r="S11" s="163"/>
      <c r="T11" s="163"/>
      <c r="U11" s="163"/>
      <c r="V11" s="163"/>
      <c r="W11" s="163"/>
      <c r="X11" s="163"/>
      <c r="Y11" s="163"/>
      <c r="Z11" s="404">
        <f t="shared" si="2"/>
        <v>33109621</v>
      </c>
      <c r="AA11" s="160">
        <v>5.0</v>
      </c>
      <c r="AB11" s="405" t="str">
        <f t="shared" si="3"/>
        <v>Jennifer  Asenjo  De Los Santos TRANSFERIDA 10/12/25</v>
      </c>
      <c r="AC11" s="164"/>
      <c r="AD11" s="164"/>
      <c r="AE11" s="164"/>
      <c r="AF11" s="164"/>
      <c r="AG11" s="164"/>
      <c r="AH11" s="164"/>
      <c r="AI11" s="164"/>
      <c r="AJ11" s="164"/>
      <c r="AK11" s="164"/>
      <c r="AL11" s="164"/>
    </row>
    <row r="12" ht="30.0" customHeight="1">
      <c r="A12" s="160">
        <f>'3A 2025 - 2026 DATOS DEL ESTUDI'!N9</f>
        <v>32678295</v>
      </c>
      <c r="B12" s="160">
        <v>6.0</v>
      </c>
      <c r="C12" s="161" t="str">
        <f>'3A 2025 - 2026 DATOS DEL ESTUDI'!B9</f>
        <v>Leshlie Crismayri Bautista Quezada</v>
      </c>
      <c r="D12" s="163"/>
      <c r="E12" s="163"/>
      <c r="F12" s="163"/>
      <c r="G12" s="163"/>
      <c r="H12" s="163"/>
      <c r="I12" s="163"/>
      <c r="J12" s="163"/>
      <c r="K12" s="163"/>
      <c r="L12" s="163"/>
      <c r="M12" s="163"/>
      <c r="N12" s="160">
        <v>6.0</v>
      </c>
      <c r="O12" s="161" t="str">
        <f t="shared" si="1"/>
        <v>Leshlie Crismayri Bautista Quezada</v>
      </c>
      <c r="P12" s="163"/>
      <c r="Q12" s="163"/>
      <c r="R12" s="163"/>
      <c r="S12" s="163"/>
      <c r="T12" s="163"/>
      <c r="U12" s="163"/>
      <c r="V12" s="163"/>
      <c r="W12" s="163"/>
      <c r="X12" s="163"/>
      <c r="Y12" s="163"/>
      <c r="Z12" s="404">
        <f t="shared" si="2"/>
        <v>32678295</v>
      </c>
      <c r="AA12" s="160">
        <v>6.0</v>
      </c>
      <c r="AB12" s="405" t="str">
        <f t="shared" si="3"/>
        <v>Leshlie Crismayri Bautista Quezada</v>
      </c>
      <c r="AC12" s="164"/>
      <c r="AD12" s="164"/>
      <c r="AE12" s="164"/>
      <c r="AF12" s="164"/>
      <c r="AG12" s="164"/>
      <c r="AH12" s="164"/>
      <c r="AI12" s="164"/>
      <c r="AJ12" s="164"/>
      <c r="AK12" s="164"/>
      <c r="AL12" s="164"/>
    </row>
    <row r="13" ht="30.0" customHeight="1">
      <c r="A13" s="160">
        <f>'3A 2025 - 2026 DATOS DEL ESTUDI'!N10</f>
        <v>33224927</v>
      </c>
      <c r="B13" s="160">
        <v>7.0</v>
      </c>
      <c r="C13" s="161" t="str">
        <f>'3A 2025 - 2026 DATOS DEL ESTUDI'!B10</f>
        <v>Gilber  Bello Silva</v>
      </c>
      <c r="D13" s="163"/>
      <c r="E13" s="163"/>
      <c r="F13" s="163"/>
      <c r="G13" s="163"/>
      <c r="H13" s="163"/>
      <c r="I13" s="163"/>
      <c r="J13" s="163"/>
      <c r="K13" s="163"/>
      <c r="L13" s="163"/>
      <c r="M13" s="163"/>
      <c r="N13" s="160">
        <v>7.0</v>
      </c>
      <c r="O13" s="161" t="str">
        <f t="shared" si="1"/>
        <v>Gilber  Bello Silva</v>
      </c>
      <c r="P13" s="163"/>
      <c r="Q13" s="163"/>
      <c r="R13" s="163"/>
      <c r="S13" s="163"/>
      <c r="T13" s="163"/>
      <c r="U13" s="163"/>
      <c r="V13" s="163"/>
      <c r="W13" s="163"/>
      <c r="X13" s="163"/>
      <c r="Y13" s="163"/>
      <c r="Z13" s="404">
        <f t="shared" si="2"/>
        <v>33224927</v>
      </c>
      <c r="AA13" s="160">
        <v>7.0</v>
      </c>
      <c r="AB13" s="405" t="str">
        <f t="shared" si="3"/>
        <v>Gilber  Bello Silva</v>
      </c>
      <c r="AC13" s="164"/>
      <c r="AD13" s="164"/>
      <c r="AE13" s="164"/>
      <c r="AF13" s="164"/>
      <c r="AG13" s="164"/>
      <c r="AH13" s="164"/>
      <c r="AI13" s="164"/>
      <c r="AJ13" s="164"/>
      <c r="AK13" s="164"/>
      <c r="AL13" s="164"/>
    </row>
    <row r="14" ht="30.0" customHeight="1">
      <c r="A14" s="160">
        <f>'3A 2025 - 2026 DATOS DEL ESTUDI'!N11</f>
        <v>6783589</v>
      </c>
      <c r="B14" s="160">
        <v>8.0</v>
      </c>
      <c r="C14" s="161" t="str">
        <f>'3A 2025 - 2026 DATOS DEL ESTUDI'!B11</f>
        <v>Sherlyn Mariel Bernabel Lora</v>
      </c>
      <c r="D14" s="163"/>
      <c r="E14" s="163"/>
      <c r="F14" s="163"/>
      <c r="G14" s="163"/>
      <c r="H14" s="163"/>
      <c r="I14" s="163"/>
      <c r="J14" s="163"/>
      <c r="K14" s="163"/>
      <c r="L14" s="163"/>
      <c r="M14" s="163"/>
      <c r="N14" s="160">
        <v>8.0</v>
      </c>
      <c r="O14" s="161" t="str">
        <f t="shared" si="1"/>
        <v>Sherlyn Mariel Bernabel Lora</v>
      </c>
      <c r="P14" s="163"/>
      <c r="Q14" s="163"/>
      <c r="R14" s="163"/>
      <c r="S14" s="163"/>
      <c r="T14" s="163"/>
      <c r="U14" s="163"/>
      <c r="V14" s="163"/>
      <c r="W14" s="163"/>
      <c r="X14" s="163"/>
      <c r="Y14" s="163"/>
      <c r="Z14" s="404">
        <f t="shared" si="2"/>
        <v>6783589</v>
      </c>
      <c r="AA14" s="160">
        <v>8.0</v>
      </c>
      <c r="AB14" s="405" t="str">
        <f t="shared" si="3"/>
        <v>Sherlyn Mariel Bernabel Lora</v>
      </c>
      <c r="AC14" s="164"/>
      <c r="AD14" s="164"/>
      <c r="AE14" s="164"/>
      <c r="AF14" s="164"/>
      <c r="AG14" s="164"/>
      <c r="AH14" s="164"/>
      <c r="AI14" s="164"/>
      <c r="AJ14" s="164"/>
      <c r="AK14" s="164"/>
      <c r="AL14" s="164"/>
    </row>
    <row r="15" ht="30.0" customHeight="1">
      <c r="A15" s="160">
        <f>'3A 2025 - 2026 DATOS DEL ESTUDI'!N12</f>
        <v>7117826</v>
      </c>
      <c r="B15" s="160">
        <v>9.0</v>
      </c>
      <c r="C15" s="161" t="str">
        <f>'3A 2025 - 2026 DATOS DEL ESTUDI'!B12</f>
        <v>Erleen  Brito Castillo</v>
      </c>
      <c r="D15" s="163"/>
      <c r="E15" s="163"/>
      <c r="F15" s="163"/>
      <c r="G15" s="163"/>
      <c r="H15" s="163"/>
      <c r="I15" s="163"/>
      <c r="J15" s="163"/>
      <c r="K15" s="163"/>
      <c r="L15" s="163"/>
      <c r="M15" s="163"/>
      <c r="N15" s="160">
        <v>9.0</v>
      </c>
      <c r="O15" s="161" t="str">
        <f t="shared" si="1"/>
        <v>Erleen  Brito Castillo</v>
      </c>
      <c r="P15" s="163"/>
      <c r="Q15" s="163"/>
      <c r="R15" s="163"/>
      <c r="S15" s="163"/>
      <c r="T15" s="163"/>
      <c r="U15" s="163"/>
      <c r="V15" s="163"/>
      <c r="W15" s="163"/>
      <c r="X15" s="163"/>
      <c r="Y15" s="163"/>
      <c r="Z15" s="404">
        <f t="shared" si="2"/>
        <v>7117826</v>
      </c>
      <c r="AA15" s="160">
        <v>9.0</v>
      </c>
      <c r="AB15" s="405" t="str">
        <f t="shared" si="3"/>
        <v>Erleen  Brito Castillo</v>
      </c>
      <c r="AC15" s="164"/>
      <c r="AD15" s="164"/>
      <c r="AE15" s="164"/>
      <c r="AF15" s="164"/>
      <c r="AG15" s="164"/>
      <c r="AH15" s="164"/>
      <c r="AI15" s="164"/>
      <c r="AJ15" s="164"/>
      <c r="AK15" s="164"/>
      <c r="AL15" s="164"/>
    </row>
    <row r="16" ht="30.0" customHeight="1">
      <c r="A16" s="160">
        <f>'3A 2025 - 2026 DATOS DEL ESTUDI'!N13</f>
        <v>7042227</v>
      </c>
      <c r="B16" s="160">
        <v>10.0</v>
      </c>
      <c r="C16" s="161" t="str">
        <f>'3A 2025 - 2026 DATOS DEL ESTUDI'!B13</f>
        <v>Brianny  Caraballo Guzmán</v>
      </c>
      <c r="D16" s="163"/>
      <c r="E16" s="163"/>
      <c r="F16" s="163"/>
      <c r="G16" s="163"/>
      <c r="H16" s="163"/>
      <c r="I16" s="163"/>
      <c r="J16" s="163"/>
      <c r="K16" s="163"/>
      <c r="L16" s="163"/>
      <c r="M16" s="163"/>
      <c r="N16" s="160">
        <v>10.0</v>
      </c>
      <c r="O16" s="161" t="str">
        <f t="shared" si="1"/>
        <v>Brianny  Caraballo Guzmán</v>
      </c>
      <c r="P16" s="163"/>
      <c r="Q16" s="163"/>
      <c r="R16" s="163"/>
      <c r="S16" s="163"/>
      <c r="T16" s="163"/>
      <c r="U16" s="163"/>
      <c r="V16" s="163"/>
      <c r="W16" s="163"/>
      <c r="X16" s="163"/>
      <c r="Y16" s="163"/>
      <c r="Z16" s="404">
        <f t="shared" si="2"/>
        <v>7042227</v>
      </c>
      <c r="AA16" s="160">
        <v>10.0</v>
      </c>
      <c r="AB16" s="405" t="str">
        <f t="shared" si="3"/>
        <v>Brianny  Caraballo Guzmán</v>
      </c>
      <c r="AC16" s="164"/>
      <c r="AD16" s="164"/>
      <c r="AE16" s="164"/>
      <c r="AF16" s="164"/>
      <c r="AG16" s="164"/>
      <c r="AH16" s="164"/>
      <c r="AI16" s="164"/>
      <c r="AJ16" s="164"/>
      <c r="AK16" s="164"/>
      <c r="AL16" s="164"/>
    </row>
    <row r="17" ht="30.0" customHeight="1">
      <c r="A17" s="160">
        <f>'3A 2025 - 2026 DATOS DEL ESTUDI'!N14</f>
        <v>32626669</v>
      </c>
      <c r="B17" s="160">
        <v>11.0</v>
      </c>
      <c r="C17" s="161" t="str">
        <f>'3A 2025 - 2026 DATOS DEL ESTUDI'!B14</f>
        <v>Scarlet  Castillo</v>
      </c>
      <c r="D17" s="163"/>
      <c r="E17" s="163"/>
      <c r="F17" s="163"/>
      <c r="G17" s="163"/>
      <c r="H17" s="163"/>
      <c r="I17" s="163"/>
      <c r="J17" s="163"/>
      <c r="K17" s="163"/>
      <c r="L17" s="163"/>
      <c r="M17" s="163"/>
      <c r="N17" s="160">
        <v>11.0</v>
      </c>
      <c r="O17" s="161" t="str">
        <f t="shared" si="1"/>
        <v>Scarlet  Castillo</v>
      </c>
      <c r="P17" s="163"/>
      <c r="Q17" s="163"/>
      <c r="R17" s="163"/>
      <c r="S17" s="163"/>
      <c r="T17" s="163"/>
      <c r="U17" s="163"/>
      <c r="V17" s="163"/>
      <c r="W17" s="163"/>
      <c r="X17" s="163"/>
      <c r="Y17" s="163"/>
      <c r="Z17" s="404">
        <f t="shared" si="2"/>
        <v>32626669</v>
      </c>
      <c r="AA17" s="160">
        <v>11.0</v>
      </c>
      <c r="AB17" s="405" t="str">
        <f t="shared" si="3"/>
        <v>Scarlet  Castillo</v>
      </c>
      <c r="AC17" s="164"/>
      <c r="AD17" s="164"/>
      <c r="AE17" s="164"/>
      <c r="AF17" s="164"/>
      <c r="AG17" s="164"/>
      <c r="AH17" s="164"/>
      <c r="AI17" s="164"/>
      <c r="AJ17" s="164"/>
      <c r="AK17" s="164"/>
      <c r="AL17" s="164"/>
    </row>
    <row r="18" ht="30.0" customHeight="1">
      <c r="A18" s="160">
        <f>'3A 2025 - 2026 DATOS DEL ESTUDI'!N15</f>
        <v>33016326</v>
      </c>
      <c r="B18" s="160">
        <v>12.0</v>
      </c>
      <c r="C18" s="161" t="str">
        <f>'3A 2025 - 2026 DATOS DEL ESTUDI'!B15</f>
        <v>Yarselin  Cruz Peña</v>
      </c>
      <c r="D18" s="163"/>
      <c r="E18" s="163"/>
      <c r="F18" s="163"/>
      <c r="G18" s="163"/>
      <c r="H18" s="163"/>
      <c r="I18" s="163"/>
      <c r="J18" s="163"/>
      <c r="K18" s="163"/>
      <c r="L18" s="163"/>
      <c r="M18" s="163"/>
      <c r="N18" s="160">
        <v>12.0</v>
      </c>
      <c r="O18" s="161" t="str">
        <f t="shared" si="1"/>
        <v>Yarselin  Cruz Peña</v>
      </c>
      <c r="P18" s="163"/>
      <c r="Q18" s="163"/>
      <c r="R18" s="163"/>
      <c r="S18" s="163"/>
      <c r="T18" s="163"/>
      <c r="U18" s="163"/>
      <c r="V18" s="163"/>
      <c r="W18" s="163"/>
      <c r="X18" s="163"/>
      <c r="Y18" s="163"/>
      <c r="Z18" s="404">
        <f t="shared" si="2"/>
        <v>33016326</v>
      </c>
      <c r="AA18" s="160">
        <v>12.0</v>
      </c>
      <c r="AB18" s="405" t="str">
        <f t="shared" si="3"/>
        <v>Yarselin  Cruz Peña</v>
      </c>
      <c r="AC18" s="164"/>
      <c r="AD18" s="164"/>
      <c r="AE18" s="164"/>
      <c r="AF18" s="164"/>
      <c r="AG18" s="164"/>
      <c r="AH18" s="164"/>
      <c r="AI18" s="164"/>
      <c r="AJ18" s="164"/>
      <c r="AK18" s="164"/>
      <c r="AL18" s="164"/>
    </row>
    <row r="19" ht="30.0" customHeight="1">
      <c r="A19" s="160">
        <f>'3A 2025 - 2026 DATOS DEL ESTUDI'!N16</f>
        <v>32387390</v>
      </c>
      <c r="B19" s="160">
        <v>13.0</v>
      </c>
      <c r="C19" s="161" t="str">
        <f>'3A 2025 - 2026 DATOS DEL ESTUDI'!B16</f>
        <v>Fernando José Díaz Fernández</v>
      </c>
      <c r="D19" s="163"/>
      <c r="E19" s="163"/>
      <c r="F19" s="163"/>
      <c r="G19" s="163"/>
      <c r="H19" s="163"/>
      <c r="I19" s="163"/>
      <c r="J19" s="163"/>
      <c r="K19" s="163"/>
      <c r="L19" s="163"/>
      <c r="M19" s="163"/>
      <c r="N19" s="160">
        <v>13.0</v>
      </c>
      <c r="O19" s="161" t="str">
        <f t="shared" si="1"/>
        <v>Fernando José Díaz Fernández</v>
      </c>
      <c r="P19" s="163"/>
      <c r="Q19" s="163"/>
      <c r="R19" s="163"/>
      <c r="S19" s="163"/>
      <c r="T19" s="163"/>
      <c r="U19" s="163"/>
      <c r="V19" s="163"/>
      <c r="W19" s="163"/>
      <c r="X19" s="163"/>
      <c r="Y19" s="163"/>
      <c r="Z19" s="404">
        <f t="shared" si="2"/>
        <v>32387390</v>
      </c>
      <c r="AA19" s="160">
        <v>13.0</v>
      </c>
      <c r="AB19" s="405" t="str">
        <f t="shared" si="3"/>
        <v>Fernando José Díaz Fernández</v>
      </c>
      <c r="AC19" s="164"/>
      <c r="AD19" s="164"/>
      <c r="AE19" s="164"/>
      <c r="AF19" s="164"/>
      <c r="AG19" s="164"/>
      <c r="AH19" s="164"/>
      <c r="AI19" s="164"/>
      <c r="AJ19" s="164"/>
      <c r="AK19" s="164"/>
      <c r="AL19" s="164"/>
    </row>
    <row r="20" ht="30.0" customHeight="1">
      <c r="A20" s="160">
        <f>'3A 2025 - 2026 DATOS DEL ESTUDI'!N17</f>
        <v>27198412</v>
      </c>
      <c r="B20" s="160">
        <v>14.0</v>
      </c>
      <c r="C20" s="161" t="str">
        <f>'3A 2025 - 2026 DATOS DEL ESTUDI'!B17</f>
        <v>Scarlett  Espinal Estéves</v>
      </c>
      <c r="D20" s="163"/>
      <c r="E20" s="163"/>
      <c r="F20" s="163"/>
      <c r="G20" s="163"/>
      <c r="H20" s="163"/>
      <c r="I20" s="163"/>
      <c r="J20" s="163"/>
      <c r="K20" s="163"/>
      <c r="L20" s="163"/>
      <c r="M20" s="163"/>
      <c r="N20" s="160">
        <v>14.0</v>
      </c>
      <c r="O20" s="161" t="str">
        <f t="shared" si="1"/>
        <v>Scarlett  Espinal Estéves</v>
      </c>
      <c r="P20" s="163"/>
      <c r="Q20" s="163"/>
      <c r="R20" s="163"/>
      <c r="S20" s="163"/>
      <c r="T20" s="163"/>
      <c r="U20" s="163"/>
      <c r="V20" s="163"/>
      <c r="W20" s="163"/>
      <c r="X20" s="163"/>
      <c r="Y20" s="163"/>
      <c r="Z20" s="404">
        <f t="shared" si="2"/>
        <v>27198412</v>
      </c>
      <c r="AA20" s="160">
        <v>14.0</v>
      </c>
      <c r="AB20" s="405" t="str">
        <f t="shared" si="3"/>
        <v>Scarlett  Espinal Estéves</v>
      </c>
      <c r="AC20" s="164"/>
      <c r="AD20" s="164"/>
      <c r="AE20" s="164"/>
      <c r="AF20" s="164"/>
      <c r="AG20" s="164"/>
      <c r="AH20" s="164"/>
      <c r="AI20" s="164"/>
      <c r="AJ20" s="164"/>
      <c r="AK20" s="164"/>
      <c r="AL20" s="164"/>
    </row>
    <row r="21" ht="30.0" customHeight="1">
      <c r="A21" s="160">
        <f>'3A 2025 - 2026 DATOS DEL ESTUDI'!N18</f>
        <v>33382609</v>
      </c>
      <c r="B21" s="160">
        <v>15.0</v>
      </c>
      <c r="C21" s="161" t="str">
        <f>'3A 2025 - 2026 DATOS DEL ESTUDI'!B18</f>
        <v>José Manuel Estrella</v>
      </c>
      <c r="D21" s="163"/>
      <c r="E21" s="163"/>
      <c r="F21" s="163"/>
      <c r="G21" s="163"/>
      <c r="H21" s="163"/>
      <c r="I21" s="163"/>
      <c r="J21" s="163"/>
      <c r="K21" s="163"/>
      <c r="L21" s="163"/>
      <c r="M21" s="163"/>
      <c r="N21" s="160">
        <v>15.0</v>
      </c>
      <c r="O21" s="161" t="str">
        <f t="shared" si="1"/>
        <v>José Manuel Estrella</v>
      </c>
      <c r="P21" s="163"/>
      <c r="Q21" s="163"/>
      <c r="R21" s="163"/>
      <c r="S21" s="163"/>
      <c r="T21" s="163"/>
      <c r="U21" s="163"/>
      <c r="V21" s="163"/>
      <c r="W21" s="163"/>
      <c r="X21" s="163"/>
      <c r="Y21" s="163"/>
      <c r="Z21" s="404">
        <f t="shared" si="2"/>
        <v>33382609</v>
      </c>
      <c r="AA21" s="160">
        <v>15.0</v>
      </c>
      <c r="AB21" s="405" t="str">
        <f t="shared" si="3"/>
        <v>José Manuel Estrella</v>
      </c>
      <c r="AC21" s="164"/>
      <c r="AD21" s="164"/>
      <c r="AE21" s="164"/>
      <c r="AF21" s="164"/>
      <c r="AG21" s="164"/>
      <c r="AH21" s="164"/>
      <c r="AI21" s="164"/>
      <c r="AJ21" s="164"/>
      <c r="AK21" s="164"/>
      <c r="AL21" s="164"/>
    </row>
    <row r="22" ht="30.0" customHeight="1">
      <c r="A22" s="160">
        <f>'3A 2025 - 2026 DATOS DEL ESTUDI'!N19</f>
        <v>32745811</v>
      </c>
      <c r="B22" s="160">
        <v>16.0</v>
      </c>
      <c r="C22" s="161" t="str">
        <f>'3A 2025 - 2026 DATOS DEL ESTUDI'!B19</f>
        <v>Misael Starberk Ferreras Pérez</v>
      </c>
      <c r="D22" s="163"/>
      <c r="E22" s="163"/>
      <c r="F22" s="163"/>
      <c r="G22" s="163"/>
      <c r="H22" s="163"/>
      <c r="I22" s="163"/>
      <c r="J22" s="163"/>
      <c r="K22" s="163"/>
      <c r="L22" s="163"/>
      <c r="M22" s="163"/>
      <c r="N22" s="160">
        <v>16.0</v>
      </c>
      <c r="O22" s="161" t="str">
        <f t="shared" si="1"/>
        <v>Misael Starberk Ferreras Pérez</v>
      </c>
      <c r="P22" s="163"/>
      <c r="Q22" s="163"/>
      <c r="R22" s="163"/>
      <c r="S22" s="163"/>
      <c r="T22" s="163"/>
      <c r="U22" s="163"/>
      <c r="V22" s="163"/>
      <c r="W22" s="163"/>
      <c r="X22" s="163"/>
      <c r="Y22" s="163"/>
      <c r="Z22" s="404">
        <f t="shared" si="2"/>
        <v>32745811</v>
      </c>
      <c r="AA22" s="160">
        <v>16.0</v>
      </c>
      <c r="AB22" s="405" t="str">
        <f t="shared" si="3"/>
        <v>Misael Starberk Ferreras Pérez</v>
      </c>
      <c r="AC22" s="164"/>
      <c r="AD22" s="164"/>
      <c r="AE22" s="164"/>
      <c r="AF22" s="164"/>
      <c r="AG22" s="164"/>
      <c r="AH22" s="164"/>
      <c r="AI22" s="164"/>
      <c r="AJ22" s="164"/>
      <c r="AK22" s="164"/>
      <c r="AL22" s="164"/>
    </row>
    <row r="23" ht="30.0" customHeight="1">
      <c r="A23" s="160">
        <f>'3A 2025 - 2026 DATOS DEL ESTUDI'!N20</f>
        <v>6739413</v>
      </c>
      <c r="B23" s="160">
        <v>17.0</v>
      </c>
      <c r="C23" s="161" t="str">
        <f>'3A 2025 - 2026 DATOS DEL ESTUDI'!B20</f>
        <v>Ruth Esther Fernández Rodríguez</v>
      </c>
      <c r="D23" s="163"/>
      <c r="E23" s="163"/>
      <c r="F23" s="163"/>
      <c r="G23" s="163"/>
      <c r="H23" s="163"/>
      <c r="I23" s="163"/>
      <c r="J23" s="163"/>
      <c r="K23" s="163"/>
      <c r="L23" s="163"/>
      <c r="M23" s="163"/>
      <c r="N23" s="160">
        <v>17.0</v>
      </c>
      <c r="O23" s="161" t="str">
        <f t="shared" si="1"/>
        <v>Ruth Esther Fernández Rodríguez</v>
      </c>
      <c r="P23" s="163"/>
      <c r="Q23" s="163"/>
      <c r="R23" s="163"/>
      <c r="S23" s="163"/>
      <c r="T23" s="163"/>
      <c r="U23" s="163"/>
      <c r="V23" s="163"/>
      <c r="W23" s="163"/>
      <c r="X23" s="163"/>
      <c r="Y23" s="163"/>
      <c r="Z23" s="404">
        <f t="shared" si="2"/>
        <v>6739413</v>
      </c>
      <c r="AA23" s="160">
        <v>17.0</v>
      </c>
      <c r="AB23" s="405" t="str">
        <f t="shared" si="3"/>
        <v>Ruth Esther Fernández Rodríguez</v>
      </c>
      <c r="AC23" s="164"/>
      <c r="AD23" s="164"/>
      <c r="AE23" s="164"/>
      <c r="AF23" s="164"/>
      <c r="AG23" s="164"/>
      <c r="AH23" s="164"/>
      <c r="AI23" s="164"/>
      <c r="AJ23" s="164"/>
      <c r="AK23" s="164"/>
      <c r="AL23" s="164"/>
    </row>
    <row r="24" ht="30.0" customHeight="1">
      <c r="A24" s="160">
        <f>'3A 2025 - 2026 DATOS DEL ESTUDI'!N21</f>
        <v>32812732</v>
      </c>
      <c r="B24" s="160">
        <v>18.0</v>
      </c>
      <c r="C24" s="161" t="str">
        <f>'3A 2025 - 2026 DATOS DEL ESTUDI'!B21</f>
        <v>Discairy  Filpo Estrella</v>
      </c>
      <c r="D24" s="163"/>
      <c r="E24" s="163"/>
      <c r="F24" s="163"/>
      <c r="G24" s="163"/>
      <c r="H24" s="163"/>
      <c r="I24" s="163"/>
      <c r="J24" s="163"/>
      <c r="K24" s="163"/>
      <c r="L24" s="163"/>
      <c r="M24" s="163"/>
      <c r="N24" s="160">
        <v>18.0</v>
      </c>
      <c r="O24" s="161" t="str">
        <f t="shared" si="1"/>
        <v>Discairy  Filpo Estrella</v>
      </c>
      <c r="P24" s="163"/>
      <c r="Q24" s="163"/>
      <c r="R24" s="163"/>
      <c r="S24" s="163"/>
      <c r="T24" s="163"/>
      <c r="U24" s="163"/>
      <c r="V24" s="163"/>
      <c r="W24" s="163"/>
      <c r="X24" s="163"/>
      <c r="Y24" s="163"/>
      <c r="Z24" s="404">
        <f t="shared" si="2"/>
        <v>32812732</v>
      </c>
      <c r="AA24" s="160">
        <v>18.0</v>
      </c>
      <c r="AB24" s="405" t="str">
        <f t="shared" si="3"/>
        <v>Discairy  Filpo Estrella</v>
      </c>
      <c r="AC24" s="164"/>
      <c r="AD24" s="164"/>
      <c r="AE24" s="164"/>
      <c r="AF24" s="164"/>
      <c r="AG24" s="164"/>
      <c r="AH24" s="164"/>
      <c r="AI24" s="164"/>
      <c r="AJ24" s="164"/>
      <c r="AK24" s="164"/>
      <c r="AL24" s="164"/>
    </row>
    <row r="25" ht="30.0" customHeight="1">
      <c r="A25" s="160">
        <f>'3A 2025 - 2026 DATOS DEL ESTUDI'!N22</f>
        <v>32529336</v>
      </c>
      <c r="B25" s="160">
        <v>19.0</v>
      </c>
      <c r="C25" s="161" t="str">
        <f>'3A 2025 - 2026 DATOS DEL ESTUDI'!B22</f>
        <v>Alexis Enmanuel Gil  Sánchez</v>
      </c>
      <c r="D25" s="163"/>
      <c r="E25" s="163"/>
      <c r="F25" s="163"/>
      <c r="G25" s="163"/>
      <c r="H25" s="163"/>
      <c r="I25" s="163"/>
      <c r="J25" s="163"/>
      <c r="K25" s="163"/>
      <c r="L25" s="163"/>
      <c r="M25" s="163"/>
      <c r="N25" s="160">
        <v>19.0</v>
      </c>
      <c r="O25" s="161" t="str">
        <f t="shared" si="1"/>
        <v>Alexis Enmanuel Gil  Sánchez</v>
      </c>
      <c r="P25" s="163"/>
      <c r="Q25" s="163"/>
      <c r="R25" s="163"/>
      <c r="S25" s="163"/>
      <c r="T25" s="163"/>
      <c r="U25" s="163"/>
      <c r="V25" s="163"/>
      <c r="W25" s="163"/>
      <c r="X25" s="163"/>
      <c r="Y25" s="163"/>
      <c r="Z25" s="404">
        <f t="shared" si="2"/>
        <v>32529336</v>
      </c>
      <c r="AA25" s="160">
        <v>19.0</v>
      </c>
      <c r="AB25" s="405" t="str">
        <f t="shared" si="3"/>
        <v>Alexis Enmanuel Gil  Sánchez</v>
      </c>
      <c r="AC25" s="164"/>
      <c r="AD25" s="164"/>
      <c r="AE25" s="164"/>
      <c r="AF25" s="164"/>
      <c r="AG25" s="164"/>
      <c r="AH25" s="164"/>
      <c r="AI25" s="164"/>
      <c r="AJ25" s="164"/>
      <c r="AK25" s="164"/>
      <c r="AL25" s="164"/>
    </row>
    <row r="26" ht="30.0" customHeight="1">
      <c r="A26" s="160">
        <f>'3A 2025 - 2026 DATOS DEL ESTUDI'!N23</f>
        <v>22047916</v>
      </c>
      <c r="B26" s="160">
        <v>20.0</v>
      </c>
      <c r="C26" s="161" t="str">
        <f>'3A 2025 - 2026 DATOS DEL ESTUDI'!B23</f>
        <v>Ayendy Jesús Guzmán</v>
      </c>
      <c r="D26" s="163"/>
      <c r="E26" s="163"/>
      <c r="F26" s="163"/>
      <c r="G26" s="163"/>
      <c r="H26" s="163"/>
      <c r="I26" s="163"/>
      <c r="J26" s="163"/>
      <c r="K26" s="163"/>
      <c r="L26" s="163"/>
      <c r="M26" s="163"/>
      <c r="N26" s="160">
        <v>20.0</v>
      </c>
      <c r="O26" s="161" t="str">
        <f t="shared" si="1"/>
        <v>Ayendy Jesús Guzmán</v>
      </c>
      <c r="P26" s="163"/>
      <c r="Q26" s="163"/>
      <c r="R26" s="163"/>
      <c r="S26" s="163"/>
      <c r="T26" s="163"/>
      <c r="U26" s="163"/>
      <c r="V26" s="163"/>
      <c r="W26" s="163"/>
      <c r="X26" s="163"/>
      <c r="Y26" s="163"/>
      <c r="Z26" s="404">
        <f t="shared" si="2"/>
        <v>22047916</v>
      </c>
      <c r="AA26" s="160">
        <v>20.0</v>
      </c>
      <c r="AB26" s="405" t="str">
        <f t="shared" si="3"/>
        <v>Ayendy Jesús Guzmán</v>
      </c>
      <c r="AC26" s="164"/>
      <c r="AD26" s="164"/>
      <c r="AE26" s="164"/>
      <c r="AF26" s="164"/>
      <c r="AG26" s="164"/>
      <c r="AH26" s="164"/>
      <c r="AI26" s="164"/>
      <c r="AJ26" s="164"/>
      <c r="AK26" s="164"/>
      <c r="AL26" s="164"/>
    </row>
    <row r="27" ht="30.0" customHeight="1">
      <c r="A27" s="160">
        <f>'3A 2025 - 2026 DATOS DEL ESTUDI'!N24</f>
        <v>32387479</v>
      </c>
      <c r="B27" s="160">
        <v>21.0</v>
      </c>
      <c r="C27" s="161" t="str">
        <f>'3A 2025 - 2026 DATOS DEL ESTUDI'!B24</f>
        <v>Yassir  Hernández Disla</v>
      </c>
      <c r="D27" s="163"/>
      <c r="E27" s="163"/>
      <c r="F27" s="163"/>
      <c r="G27" s="163"/>
      <c r="H27" s="163"/>
      <c r="I27" s="163"/>
      <c r="J27" s="163"/>
      <c r="K27" s="163"/>
      <c r="L27" s="163"/>
      <c r="M27" s="163"/>
      <c r="N27" s="160">
        <v>21.0</v>
      </c>
      <c r="O27" s="161" t="str">
        <f t="shared" si="1"/>
        <v>Yassir  Hernández Disla</v>
      </c>
      <c r="P27" s="163"/>
      <c r="Q27" s="163"/>
      <c r="R27" s="163"/>
      <c r="S27" s="163"/>
      <c r="T27" s="163"/>
      <c r="U27" s="163"/>
      <c r="V27" s="163"/>
      <c r="W27" s="163"/>
      <c r="X27" s="163"/>
      <c r="Y27" s="163"/>
      <c r="Z27" s="404">
        <f t="shared" si="2"/>
        <v>32387479</v>
      </c>
      <c r="AA27" s="160">
        <v>21.0</v>
      </c>
      <c r="AB27" s="405" t="str">
        <f t="shared" si="3"/>
        <v>Yassir  Hernández Disla</v>
      </c>
      <c r="AC27" s="164"/>
      <c r="AD27" s="164"/>
      <c r="AE27" s="164"/>
      <c r="AF27" s="164"/>
      <c r="AG27" s="164"/>
      <c r="AH27" s="164"/>
      <c r="AI27" s="164"/>
      <c r="AJ27" s="164"/>
      <c r="AK27" s="164"/>
      <c r="AL27" s="164"/>
    </row>
    <row r="28" ht="30.0" customHeight="1">
      <c r="A28" s="160">
        <f>'3A 2025 - 2026 DATOS DEL ESTUDI'!N25</f>
        <v>6635033</v>
      </c>
      <c r="B28" s="160">
        <v>22.0</v>
      </c>
      <c r="C28" s="161" t="str">
        <f>'3A 2025 - 2026 DATOS DEL ESTUDI'!B25</f>
        <v>Yadiel  Jiménez Betances</v>
      </c>
      <c r="D28" s="163"/>
      <c r="E28" s="163"/>
      <c r="F28" s="163"/>
      <c r="G28" s="163"/>
      <c r="H28" s="163"/>
      <c r="I28" s="163"/>
      <c r="J28" s="163"/>
      <c r="K28" s="163"/>
      <c r="L28" s="163"/>
      <c r="M28" s="163"/>
      <c r="N28" s="160">
        <v>22.0</v>
      </c>
      <c r="O28" s="161" t="str">
        <f t="shared" si="1"/>
        <v>Yadiel  Jiménez Betances</v>
      </c>
      <c r="P28" s="163"/>
      <c r="Q28" s="163"/>
      <c r="R28" s="163"/>
      <c r="S28" s="163"/>
      <c r="T28" s="163"/>
      <c r="U28" s="163"/>
      <c r="V28" s="163"/>
      <c r="W28" s="163"/>
      <c r="X28" s="163"/>
      <c r="Y28" s="163"/>
      <c r="Z28" s="404">
        <f t="shared" si="2"/>
        <v>6635033</v>
      </c>
      <c r="AA28" s="160">
        <v>22.0</v>
      </c>
      <c r="AB28" s="405" t="str">
        <f t="shared" si="3"/>
        <v>Yadiel  Jiménez Betances</v>
      </c>
      <c r="AC28" s="164"/>
      <c r="AD28" s="164"/>
      <c r="AE28" s="164"/>
      <c r="AF28" s="164"/>
      <c r="AG28" s="164"/>
      <c r="AH28" s="164"/>
      <c r="AI28" s="164"/>
      <c r="AJ28" s="164"/>
      <c r="AK28" s="164"/>
      <c r="AL28" s="164"/>
    </row>
    <row r="29" ht="30.0" customHeight="1">
      <c r="A29" s="160">
        <f>'3A 2025 - 2026 DATOS DEL ESTUDI'!N26</f>
        <v>32857385</v>
      </c>
      <c r="B29" s="160">
        <v>23.0</v>
      </c>
      <c r="C29" s="161" t="str">
        <f>'3A 2025 - 2026 DATOS DEL ESTUDI'!B26</f>
        <v>Yamel  Mella Aquino</v>
      </c>
      <c r="D29" s="163"/>
      <c r="E29" s="163"/>
      <c r="F29" s="163"/>
      <c r="G29" s="163"/>
      <c r="H29" s="163"/>
      <c r="I29" s="163"/>
      <c r="J29" s="163"/>
      <c r="K29" s="163"/>
      <c r="L29" s="163"/>
      <c r="M29" s="163"/>
      <c r="N29" s="160">
        <v>23.0</v>
      </c>
      <c r="O29" s="161" t="str">
        <f t="shared" si="1"/>
        <v>Yamel  Mella Aquino</v>
      </c>
      <c r="P29" s="163"/>
      <c r="Q29" s="163"/>
      <c r="R29" s="163"/>
      <c r="S29" s="163"/>
      <c r="T29" s="163"/>
      <c r="U29" s="163"/>
      <c r="V29" s="163"/>
      <c r="W29" s="163"/>
      <c r="X29" s="163"/>
      <c r="Y29" s="163"/>
      <c r="Z29" s="404">
        <f t="shared" si="2"/>
        <v>32857385</v>
      </c>
      <c r="AA29" s="160">
        <v>23.0</v>
      </c>
      <c r="AB29" s="405" t="str">
        <f t="shared" si="3"/>
        <v>Yamel  Mella Aquino</v>
      </c>
      <c r="AC29" s="164"/>
      <c r="AD29" s="164"/>
      <c r="AE29" s="164"/>
      <c r="AF29" s="164"/>
      <c r="AG29" s="164"/>
      <c r="AH29" s="164"/>
      <c r="AI29" s="164"/>
      <c r="AJ29" s="164"/>
      <c r="AK29" s="164"/>
      <c r="AL29" s="164"/>
    </row>
    <row r="30" ht="30.0" customHeight="1">
      <c r="A30" s="160">
        <f>'3A 2025 - 2026 DATOS DEL ESTUDI'!N27</f>
        <v>6396255</v>
      </c>
      <c r="B30" s="160">
        <v>24.0</v>
      </c>
      <c r="C30" s="161" t="str">
        <f>'3A 2025 - 2026 DATOS DEL ESTUDI'!B27</f>
        <v>Sariely Del Carmen Mena Chávez</v>
      </c>
      <c r="D30" s="163"/>
      <c r="E30" s="163"/>
      <c r="F30" s="163"/>
      <c r="G30" s="163"/>
      <c r="H30" s="163"/>
      <c r="I30" s="163"/>
      <c r="J30" s="163"/>
      <c r="K30" s="163"/>
      <c r="L30" s="163"/>
      <c r="M30" s="163"/>
      <c r="N30" s="160">
        <v>24.0</v>
      </c>
      <c r="O30" s="161" t="str">
        <f t="shared" si="1"/>
        <v>Sariely Del Carmen Mena Chávez</v>
      </c>
      <c r="P30" s="163"/>
      <c r="Q30" s="163"/>
      <c r="R30" s="163"/>
      <c r="S30" s="163"/>
      <c r="T30" s="163"/>
      <c r="U30" s="163"/>
      <c r="V30" s="163"/>
      <c r="W30" s="163"/>
      <c r="X30" s="163"/>
      <c r="Y30" s="163"/>
      <c r="Z30" s="404">
        <f t="shared" si="2"/>
        <v>6396255</v>
      </c>
      <c r="AA30" s="160">
        <v>24.0</v>
      </c>
      <c r="AB30" s="405" t="str">
        <f t="shared" si="3"/>
        <v>Sariely Del Carmen Mena Chávez</v>
      </c>
      <c r="AC30" s="164"/>
      <c r="AD30" s="164"/>
      <c r="AE30" s="164"/>
      <c r="AF30" s="164"/>
      <c r="AG30" s="164"/>
      <c r="AH30" s="164"/>
      <c r="AI30" s="164"/>
      <c r="AJ30" s="164"/>
      <c r="AK30" s="164"/>
      <c r="AL30" s="164"/>
    </row>
    <row r="31" ht="30.0" customHeight="1">
      <c r="A31" s="160">
        <f>'3A 2025 - 2026 DATOS DEL ESTUDI'!N28</f>
        <v>33560794</v>
      </c>
      <c r="B31" s="160">
        <v>25.0</v>
      </c>
      <c r="C31" s="161" t="str">
        <f>'3A 2025 - 2026 DATOS DEL ESTUDI'!B28</f>
        <v>David Carmelo Navas Fernández</v>
      </c>
      <c r="D31" s="163"/>
      <c r="E31" s="163"/>
      <c r="F31" s="163"/>
      <c r="G31" s="163"/>
      <c r="H31" s="163"/>
      <c r="I31" s="163"/>
      <c r="J31" s="163"/>
      <c r="K31" s="163"/>
      <c r="L31" s="163"/>
      <c r="M31" s="163"/>
      <c r="N31" s="160">
        <v>25.0</v>
      </c>
      <c r="O31" s="161" t="str">
        <f t="shared" si="1"/>
        <v>David Carmelo Navas Fernández</v>
      </c>
      <c r="P31" s="163"/>
      <c r="Q31" s="163"/>
      <c r="R31" s="163"/>
      <c r="S31" s="163"/>
      <c r="T31" s="163"/>
      <c r="U31" s="163"/>
      <c r="V31" s="163"/>
      <c r="W31" s="163"/>
      <c r="X31" s="163"/>
      <c r="Y31" s="163"/>
      <c r="Z31" s="404">
        <f t="shared" si="2"/>
        <v>33560794</v>
      </c>
      <c r="AA31" s="160">
        <v>25.0</v>
      </c>
      <c r="AB31" s="405" t="str">
        <f t="shared" si="3"/>
        <v>David Carmelo Navas Fernández</v>
      </c>
      <c r="AC31" s="164"/>
      <c r="AD31" s="164"/>
      <c r="AE31" s="164"/>
      <c r="AF31" s="164"/>
      <c r="AG31" s="164"/>
      <c r="AH31" s="164"/>
      <c r="AI31" s="164"/>
      <c r="AJ31" s="164"/>
      <c r="AK31" s="164"/>
      <c r="AL31" s="164"/>
    </row>
    <row r="32" ht="30.0" customHeight="1">
      <c r="A32" s="160">
        <f>'3A 2025 - 2026 DATOS DEL ESTUDI'!N29</f>
        <v>32720987</v>
      </c>
      <c r="B32" s="160">
        <v>26.0</v>
      </c>
      <c r="C32" s="161" t="str">
        <f>'3A 2025 - 2026 DATOS DEL ESTUDI'!B29</f>
        <v>Andriw Jelier Ortiz Rodríguez</v>
      </c>
      <c r="D32" s="163"/>
      <c r="E32" s="163"/>
      <c r="F32" s="163"/>
      <c r="G32" s="163"/>
      <c r="H32" s="163"/>
      <c r="I32" s="163"/>
      <c r="J32" s="163"/>
      <c r="K32" s="163"/>
      <c r="L32" s="163"/>
      <c r="M32" s="163"/>
      <c r="N32" s="160">
        <v>26.0</v>
      </c>
      <c r="O32" s="161" t="str">
        <f t="shared" si="1"/>
        <v>Andriw Jelier Ortiz Rodríguez</v>
      </c>
      <c r="P32" s="163"/>
      <c r="Q32" s="163"/>
      <c r="R32" s="163"/>
      <c r="S32" s="163"/>
      <c r="T32" s="163"/>
      <c r="U32" s="163"/>
      <c r="V32" s="163"/>
      <c r="W32" s="163"/>
      <c r="X32" s="163"/>
      <c r="Y32" s="163"/>
      <c r="Z32" s="404">
        <f t="shared" si="2"/>
        <v>32720987</v>
      </c>
      <c r="AA32" s="160">
        <v>26.0</v>
      </c>
      <c r="AB32" s="405" t="str">
        <f t="shared" si="3"/>
        <v>Andriw Jelier Ortiz Rodríguez</v>
      </c>
      <c r="AC32" s="164"/>
      <c r="AD32" s="164"/>
      <c r="AE32" s="164"/>
      <c r="AF32" s="164"/>
      <c r="AG32" s="164"/>
      <c r="AH32" s="164"/>
      <c r="AI32" s="164"/>
      <c r="AJ32" s="164"/>
      <c r="AK32" s="164"/>
      <c r="AL32" s="164"/>
    </row>
    <row r="33" ht="30.0" customHeight="1">
      <c r="A33" s="160">
        <f>'3A 2025 - 2026 DATOS DEL ESTUDI'!N30</f>
        <v>32899290</v>
      </c>
      <c r="B33" s="160">
        <v>27.0</v>
      </c>
      <c r="C33" s="161" t="str">
        <f>'3A 2025 - 2026 DATOS DEL ESTUDI'!B30</f>
        <v>Dashley Nicole Peña García</v>
      </c>
      <c r="D33" s="163"/>
      <c r="E33" s="163"/>
      <c r="F33" s="163"/>
      <c r="G33" s="163"/>
      <c r="H33" s="163"/>
      <c r="I33" s="163"/>
      <c r="J33" s="163"/>
      <c r="K33" s="163"/>
      <c r="L33" s="163"/>
      <c r="M33" s="163"/>
      <c r="N33" s="160">
        <v>27.0</v>
      </c>
      <c r="O33" s="161" t="str">
        <f t="shared" si="1"/>
        <v>Dashley Nicole Peña García</v>
      </c>
      <c r="P33" s="163"/>
      <c r="Q33" s="163"/>
      <c r="R33" s="163"/>
      <c r="S33" s="163"/>
      <c r="T33" s="163"/>
      <c r="U33" s="163"/>
      <c r="V33" s="163"/>
      <c r="W33" s="163"/>
      <c r="X33" s="163"/>
      <c r="Y33" s="163"/>
      <c r="Z33" s="404">
        <f t="shared" si="2"/>
        <v>32899290</v>
      </c>
      <c r="AA33" s="160">
        <v>27.0</v>
      </c>
      <c r="AB33" s="405" t="str">
        <f t="shared" si="3"/>
        <v>Dashley Nicole Peña García</v>
      </c>
      <c r="AC33" s="164"/>
      <c r="AD33" s="164"/>
      <c r="AE33" s="164"/>
      <c r="AF33" s="164"/>
      <c r="AG33" s="164"/>
      <c r="AH33" s="164"/>
      <c r="AI33" s="164"/>
      <c r="AJ33" s="164"/>
      <c r="AK33" s="164"/>
      <c r="AL33" s="164"/>
    </row>
    <row r="34" ht="30.0" customHeight="1">
      <c r="A34" s="160">
        <f>'3A 2025 - 2026 DATOS DEL ESTUDI'!N31</f>
        <v>32607334</v>
      </c>
      <c r="B34" s="160">
        <v>28.0</v>
      </c>
      <c r="C34" s="161" t="str">
        <f>'3A 2025 - 2026 DATOS DEL ESTUDI'!B31</f>
        <v>Yesly  Peña Muñoz</v>
      </c>
      <c r="D34" s="163"/>
      <c r="E34" s="163"/>
      <c r="F34" s="163"/>
      <c r="G34" s="163"/>
      <c r="H34" s="163"/>
      <c r="I34" s="163"/>
      <c r="J34" s="163"/>
      <c r="K34" s="163"/>
      <c r="L34" s="163"/>
      <c r="M34" s="163"/>
      <c r="N34" s="160">
        <v>28.0</v>
      </c>
      <c r="O34" s="161" t="str">
        <f t="shared" si="1"/>
        <v>Yesly  Peña Muñoz</v>
      </c>
      <c r="P34" s="163"/>
      <c r="Q34" s="163"/>
      <c r="R34" s="163"/>
      <c r="S34" s="163"/>
      <c r="T34" s="163"/>
      <c r="U34" s="163"/>
      <c r="V34" s="163"/>
      <c r="W34" s="163"/>
      <c r="X34" s="163"/>
      <c r="Y34" s="163"/>
      <c r="Z34" s="404">
        <f t="shared" si="2"/>
        <v>32607334</v>
      </c>
      <c r="AA34" s="160">
        <v>28.0</v>
      </c>
      <c r="AB34" s="405" t="str">
        <f t="shared" si="3"/>
        <v>Yesly  Peña Muñoz</v>
      </c>
      <c r="AC34" s="164"/>
      <c r="AD34" s="164"/>
      <c r="AE34" s="164"/>
      <c r="AF34" s="164"/>
      <c r="AG34" s="164"/>
      <c r="AH34" s="164"/>
      <c r="AI34" s="164"/>
      <c r="AJ34" s="164"/>
      <c r="AK34" s="164"/>
      <c r="AL34" s="164"/>
    </row>
    <row r="35" ht="30.0" customHeight="1">
      <c r="A35" s="160">
        <f>'3A 2025 - 2026 DATOS DEL ESTUDI'!N32</f>
        <v>32687351</v>
      </c>
      <c r="B35" s="160">
        <v>29.0</v>
      </c>
      <c r="C35" s="161" t="str">
        <f>'3A 2025 - 2026 DATOS DEL ESTUDI'!B32</f>
        <v>Wilbert  Peña Paulino</v>
      </c>
      <c r="D35" s="163"/>
      <c r="E35" s="163"/>
      <c r="F35" s="163"/>
      <c r="G35" s="163"/>
      <c r="H35" s="163"/>
      <c r="I35" s="163"/>
      <c r="J35" s="163"/>
      <c r="K35" s="163"/>
      <c r="L35" s="163"/>
      <c r="M35" s="163"/>
      <c r="N35" s="160">
        <v>29.0</v>
      </c>
      <c r="O35" s="161" t="str">
        <f t="shared" si="1"/>
        <v>Wilbert  Peña Paulino</v>
      </c>
      <c r="P35" s="163"/>
      <c r="Q35" s="163"/>
      <c r="R35" s="163"/>
      <c r="S35" s="163"/>
      <c r="T35" s="163"/>
      <c r="U35" s="163"/>
      <c r="V35" s="163"/>
      <c r="W35" s="163"/>
      <c r="X35" s="163"/>
      <c r="Y35" s="163"/>
      <c r="Z35" s="404">
        <f t="shared" si="2"/>
        <v>32687351</v>
      </c>
      <c r="AA35" s="160">
        <v>29.0</v>
      </c>
      <c r="AB35" s="405" t="str">
        <f t="shared" si="3"/>
        <v>Wilbert  Peña Paulino</v>
      </c>
      <c r="AC35" s="164"/>
      <c r="AD35" s="164"/>
      <c r="AE35" s="164"/>
      <c r="AF35" s="164"/>
      <c r="AG35" s="164"/>
      <c r="AH35" s="164"/>
      <c r="AI35" s="164"/>
      <c r="AJ35" s="164"/>
      <c r="AK35" s="164"/>
      <c r="AL35" s="164"/>
    </row>
    <row r="36" ht="30.0" customHeight="1">
      <c r="A36" s="160">
        <f>'3A 2025 - 2026 DATOS DEL ESTUDI'!N33</f>
        <v>6445759</v>
      </c>
      <c r="B36" s="160">
        <v>30.0</v>
      </c>
      <c r="C36" s="161" t="str">
        <f>'3A 2025 - 2026 DATOS DEL ESTUDI'!B33</f>
        <v>Yonayry  Peña Santos</v>
      </c>
      <c r="D36" s="163"/>
      <c r="E36" s="163"/>
      <c r="F36" s="163"/>
      <c r="G36" s="163"/>
      <c r="H36" s="163"/>
      <c r="I36" s="163"/>
      <c r="J36" s="163"/>
      <c r="K36" s="163"/>
      <c r="L36" s="163"/>
      <c r="M36" s="163"/>
      <c r="N36" s="160">
        <v>30.0</v>
      </c>
      <c r="O36" s="161" t="str">
        <f t="shared" si="1"/>
        <v>Yonayry  Peña Santos</v>
      </c>
      <c r="P36" s="163"/>
      <c r="Q36" s="163"/>
      <c r="R36" s="163"/>
      <c r="S36" s="163"/>
      <c r="T36" s="163"/>
      <c r="U36" s="163"/>
      <c r="V36" s="163"/>
      <c r="W36" s="163"/>
      <c r="X36" s="163"/>
      <c r="Y36" s="163"/>
      <c r="Z36" s="404">
        <f t="shared" si="2"/>
        <v>6445759</v>
      </c>
      <c r="AA36" s="160">
        <v>30.0</v>
      </c>
      <c r="AB36" s="405" t="str">
        <f t="shared" si="3"/>
        <v>Yonayry  Peña Santos</v>
      </c>
      <c r="AC36" s="164"/>
      <c r="AD36" s="164"/>
      <c r="AE36" s="164"/>
      <c r="AF36" s="164"/>
      <c r="AG36" s="164"/>
      <c r="AH36" s="164"/>
      <c r="AI36" s="164"/>
      <c r="AJ36" s="164"/>
      <c r="AK36" s="164"/>
      <c r="AL36" s="164"/>
    </row>
    <row r="37" ht="30.0" customHeight="1">
      <c r="A37" s="160">
        <f>'3A 2025 - 2026 DATOS DEL ESTUDI'!N34</f>
        <v>22023376</v>
      </c>
      <c r="B37" s="160">
        <v>31.0</v>
      </c>
      <c r="C37" s="161" t="str">
        <f>'3A 2025 - 2026 DATOS DEL ESTUDI'!B34</f>
        <v>Rossier Analiz Pérez Rodríguez</v>
      </c>
      <c r="D37" s="163"/>
      <c r="E37" s="163"/>
      <c r="F37" s="163"/>
      <c r="G37" s="163"/>
      <c r="H37" s="163"/>
      <c r="I37" s="163"/>
      <c r="J37" s="163"/>
      <c r="K37" s="163"/>
      <c r="L37" s="163"/>
      <c r="M37" s="163"/>
      <c r="N37" s="160">
        <v>31.0</v>
      </c>
      <c r="O37" s="161" t="str">
        <f t="shared" si="1"/>
        <v>Rossier Analiz Pérez Rodríguez</v>
      </c>
      <c r="P37" s="163"/>
      <c r="Q37" s="163"/>
      <c r="R37" s="163"/>
      <c r="S37" s="163"/>
      <c r="T37" s="163"/>
      <c r="U37" s="163"/>
      <c r="V37" s="163"/>
      <c r="W37" s="163"/>
      <c r="X37" s="163"/>
      <c r="Y37" s="163"/>
      <c r="Z37" s="404">
        <f t="shared" si="2"/>
        <v>22023376</v>
      </c>
      <c r="AA37" s="160">
        <v>31.0</v>
      </c>
      <c r="AB37" s="405" t="str">
        <f t="shared" si="3"/>
        <v>Rossier Analiz Pérez Rodríguez</v>
      </c>
      <c r="AC37" s="164"/>
      <c r="AD37" s="164"/>
      <c r="AE37" s="164"/>
      <c r="AF37" s="164"/>
      <c r="AG37" s="164"/>
      <c r="AH37" s="164"/>
      <c r="AI37" s="164"/>
      <c r="AJ37" s="164"/>
      <c r="AK37" s="164"/>
      <c r="AL37" s="164"/>
    </row>
    <row r="38" ht="30.0" customHeight="1">
      <c r="A38" s="160">
        <f>'3A 2025 - 2026 DATOS DEL ESTUDI'!N35</f>
        <v>6925657</v>
      </c>
      <c r="B38" s="160">
        <v>32.0</v>
      </c>
      <c r="C38" s="161" t="str">
        <f>'3A 2025 - 2026 DATOS DEL ESTUDI'!B35</f>
        <v>Joseph Francisco Ramírez Espinosa</v>
      </c>
      <c r="D38" s="163"/>
      <c r="E38" s="163"/>
      <c r="F38" s="163"/>
      <c r="G38" s="163"/>
      <c r="H38" s="163"/>
      <c r="I38" s="163"/>
      <c r="J38" s="163"/>
      <c r="K38" s="163"/>
      <c r="L38" s="163"/>
      <c r="M38" s="163"/>
      <c r="N38" s="160">
        <v>32.0</v>
      </c>
      <c r="O38" s="161" t="str">
        <f t="shared" si="1"/>
        <v>Joseph Francisco Ramírez Espinosa</v>
      </c>
      <c r="P38" s="163"/>
      <c r="Q38" s="163"/>
      <c r="R38" s="163"/>
      <c r="S38" s="163"/>
      <c r="T38" s="163"/>
      <c r="U38" s="163"/>
      <c r="V38" s="163"/>
      <c r="W38" s="163"/>
      <c r="X38" s="163"/>
      <c r="Y38" s="163"/>
      <c r="Z38" s="404">
        <f t="shared" si="2"/>
        <v>6925657</v>
      </c>
      <c r="AA38" s="160">
        <v>32.0</v>
      </c>
      <c r="AB38" s="405" t="str">
        <f t="shared" si="3"/>
        <v>Joseph Francisco Ramírez Espinosa</v>
      </c>
      <c r="AC38" s="164"/>
      <c r="AD38" s="164"/>
      <c r="AE38" s="164"/>
      <c r="AF38" s="164"/>
      <c r="AG38" s="164"/>
      <c r="AH38" s="164"/>
      <c r="AI38" s="164"/>
      <c r="AJ38" s="164"/>
      <c r="AK38" s="164"/>
      <c r="AL38" s="164"/>
    </row>
    <row r="39" ht="30.0" customHeight="1">
      <c r="A39" s="160">
        <f>'3A 2025 - 2026 DATOS DEL ESTUDI'!N36</f>
        <v>12009792</v>
      </c>
      <c r="B39" s="160">
        <v>33.0</v>
      </c>
      <c r="C39" s="161" t="str">
        <f>'3A 2025 - 2026 DATOS DEL ESTUDI'!B36</f>
        <v>Yariel Alfonso Ramos</v>
      </c>
      <c r="D39" s="163"/>
      <c r="E39" s="163"/>
      <c r="F39" s="163"/>
      <c r="G39" s="163"/>
      <c r="H39" s="163"/>
      <c r="I39" s="163"/>
      <c r="J39" s="163"/>
      <c r="K39" s="163"/>
      <c r="L39" s="163"/>
      <c r="M39" s="163"/>
      <c r="N39" s="160">
        <v>33.0</v>
      </c>
      <c r="O39" s="161" t="str">
        <f t="shared" si="1"/>
        <v>Yariel Alfonso Ramos</v>
      </c>
      <c r="P39" s="163"/>
      <c r="Q39" s="163"/>
      <c r="R39" s="163"/>
      <c r="S39" s="163"/>
      <c r="T39" s="163"/>
      <c r="U39" s="163"/>
      <c r="V39" s="163"/>
      <c r="W39" s="163"/>
      <c r="X39" s="163"/>
      <c r="Y39" s="163"/>
      <c r="Z39" s="404">
        <f t="shared" si="2"/>
        <v>12009792</v>
      </c>
      <c r="AA39" s="160">
        <v>33.0</v>
      </c>
      <c r="AB39" s="405" t="str">
        <f t="shared" si="3"/>
        <v>Yariel Alfonso Ramos</v>
      </c>
      <c r="AC39" s="164"/>
      <c r="AD39" s="164"/>
      <c r="AE39" s="164"/>
      <c r="AF39" s="164"/>
      <c r="AG39" s="164"/>
      <c r="AH39" s="164"/>
      <c r="AI39" s="164"/>
      <c r="AJ39" s="164"/>
      <c r="AK39" s="164"/>
      <c r="AL39" s="164"/>
    </row>
    <row r="40" ht="30.0" customHeight="1">
      <c r="A40" s="160">
        <f>'3A 2025 - 2026 DATOS DEL ESTUDI'!N37</f>
        <v>32790184</v>
      </c>
      <c r="B40" s="160">
        <v>34.0</v>
      </c>
      <c r="C40" s="161" t="str">
        <f>'3A 2025 - 2026 DATOS DEL ESTUDI'!B37</f>
        <v>Carlos David Rodríguez Almánzar</v>
      </c>
      <c r="D40" s="163"/>
      <c r="E40" s="163"/>
      <c r="F40" s="163"/>
      <c r="G40" s="163"/>
      <c r="H40" s="163"/>
      <c r="I40" s="163"/>
      <c r="J40" s="163"/>
      <c r="K40" s="163"/>
      <c r="L40" s="163"/>
      <c r="M40" s="163"/>
      <c r="N40" s="160">
        <v>34.0</v>
      </c>
      <c r="O40" s="161" t="str">
        <f t="shared" si="1"/>
        <v>Carlos David Rodríguez Almánzar</v>
      </c>
      <c r="P40" s="163"/>
      <c r="Q40" s="163"/>
      <c r="R40" s="163"/>
      <c r="S40" s="163"/>
      <c r="T40" s="163"/>
      <c r="U40" s="163"/>
      <c r="V40" s="163"/>
      <c r="W40" s="163"/>
      <c r="X40" s="163"/>
      <c r="Y40" s="163"/>
      <c r="Z40" s="404">
        <f t="shared" si="2"/>
        <v>32790184</v>
      </c>
      <c r="AA40" s="160">
        <v>34.0</v>
      </c>
      <c r="AB40" s="405" t="str">
        <f t="shared" si="3"/>
        <v>Carlos David Rodríguez Almánzar</v>
      </c>
      <c r="AC40" s="164"/>
      <c r="AD40" s="164"/>
      <c r="AE40" s="164"/>
      <c r="AF40" s="164"/>
      <c r="AG40" s="164"/>
      <c r="AH40" s="164"/>
      <c r="AI40" s="164"/>
      <c r="AJ40" s="164"/>
      <c r="AK40" s="164"/>
      <c r="AL40" s="164"/>
    </row>
    <row r="41" ht="30.0" customHeight="1">
      <c r="A41" s="160">
        <f>'3A 2025 - 2026 DATOS DEL ESTUDI'!N38</f>
        <v>32790393</v>
      </c>
      <c r="B41" s="160">
        <v>35.0</v>
      </c>
      <c r="C41" s="161" t="str">
        <f>'3A 2025 - 2026 DATOS DEL ESTUDI'!B38</f>
        <v>Darianni  Santos Medina</v>
      </c>
      <c r="D41" s="163"/>
      <c r="E41" s="163"/>
      <c r="F41" s="163"/>
      <c r="G41" s="163"/>
      <c r="H41" s="163"/>
      <c r="I41" s="163"/>
      <c r="J41" s="163"/>
      <c r="K41" s="163"/>
      <c r="L41" s="163"/>
      <c r="M41" s="163"/>
      <c r="N41" s="160">
        <v>35.0</v>
      </c>
      <c r="O41" s="161" t="str">
        <f t="shared" si="1"/>
        <v>Darianni  Santos Medina</v>
      </c>
      <c r="P41" s="163"/>
      <c r="Q41" s="163"/>
      <c r="R41" s="163"/>
      <c r="S41" s="163"/>
      <c r="T41" s="163"/>
      <c r="U41" s="163"/>
      <c r="V41" s="163"/>
      <c r="W41" s="163"/>
      <c r="X41" s="163"/>
      <c r="Y41" s="163"/>
      <c r="Z41" s="404">
        <f t="shared" si="2"/>
        <v>32790393</v>
      </c>
      <c r="AA41" s="160">
        <v>35.0</v>
      </c>
      <c r="AB41" s="405" t="str">
        <f t="shared" si="3"/>
        <v>Darianni  Santos Medina</v>
      </c>
      <c r="AC41" s="164"/>
      <c r="AD41" s="164"/>
      <c r="AE41" s="164"/>
      <c r="AF41" s="164"/>
      <c r="AG41" s="164"/>
      <c r="AH41" s="164"/>
      <c r="AI41" s="164"/>
      <c r="AJ41" s="164"/>
      <c r="AK41" s="164"/>
      <c r="AL41" s="164"/>
    </row>
    <row r="42" ht="30.0" customHeight="1">
      <c r="A42" s="160">
        <f>'3A 2025 - 2026 DATOS DEL ESTUDI'!N39</f>
        <v>6947490</v>
      </c>
      <c r="B42" s="160">
        <v>36.0</v>
      </c>
      <c r="C42" s="161" t="str">
        <f>'3A 2025 - 2026 DATOS DEL ESTUDI'!B39</f>
        <v>Rosyeli Carolina Tavarez  Reyes</v>
      </c>
      <c r="D42" s="163"/>
      <c r="E42" s="163"/>
      <c r="F42" s="163"/>
      <c r="G42" s="163"/>
      <c r="H42" s="163"/>
      <c r="I42" s="163"/>
      <c r="J42" s="163"/>
      <c r="K42" s="163"/>
      <c r="L42" s="163"/>
      <c r="M42" s="163"/>
      <c r="N42" s="160">
        <v>36.0</v>
      </c>
      <c r="O42" s="161" t="str">
        <f t="shared" si="1"/>
        <v>Rosyeli Carolina Tavarez  Reyes</v>
      </c>
      <c r="P42" s="163"/>
      <c r="Q42" s="163"/>
      <c r="R42" s="163"/>
      <c r="S42" s="163"/>
      <c r="T42" s="163"/>
      <c r="U42" s="163"/>
      <c r="V42" s="163"/>
      <c r="W42" s="163"/>
      <c r="X42" s="163"/>
      <c r="Y42" s="163"/>
      <c r="Z42" s="404">
        <f t="shared" si="2"/>
        <v>6947490</v>
      </c>
      <c r="AA42" s="160">
        <v>36.0</v>
      </c>
      <c r="AB42" s="405" t="str">
        <f t="shared" si="3"/>
        <v>Rosyeli Carolina Tavarez  Reyes</v>
      </c>
      <c r="AC42" s="164"/>
      <c r="AD42" s="164"/>
      <c r="AE42" s="164"/>
      <c r="AF42" s="164"/>
      <c r="AG42" s="164"/>
      <c r="AH42" s="164"/>
      <c r="AI42" s="164"/>
      <c r="AJ42" s="164"/>
      <c r="AK42" s="164"/>
      <c r="AL42" s="164"/>
    </row>
    <row r="43" ht="30.0" customHeight="1">
      <c r="A43" s="160">
        <f>'3A 2025 - 2026 DATOS DEL ESTUDI'!N40</f>
        <v>32590071</v>
      </c>
      <c r="B43" s="160">
        <v>37.0</v>
      </c>
      <c r="C43" s="161" t="str">
        <f>'3A 2025 - 2026 DATOS DEL ESTUDI'!B40</f>
        <v>Melani  Taveras Bautista</v>
      </c>
      <c r="D43" s="163"/>
      <c r="E43" s="163"/>
      <c r="F43" s="163"/>
      <c r="G43" s="163"/>
      <c r="H43" s="163"/>
      <c r="I43" s="163"/>
      <c r="J43" s="163"/>
      <c r="K43" s="163"/>
      <c r="L43" s="163"/>
      <c r="M43" s="163"/>
      <c r="N43" s="160">
        <v>37.0</v>
      </c>
      <c r="O43" s="161" t="str">
        <f t="shared" si="1"/>
        <v>Melani  Taveras Bautista</v>
      </c>
      <c r="P43" s="163"/>
      <c r="Q43" s="163"/>
      <c r="R43" s="163"/>
      <c r="S43" s="163"/>
      <c r="T43" s="163"/>
      <c r="U43" s="163"/>
      <c r="V43" s="163"/>
      <c r="W43" s="163"/>
      <c r="X43" s="163"/>
      <c r="Y43" s="163"/>
      <c r="Z43" s="404">
        <f t="shared" si="2"/>
        <v>32590071</v>
      </c>
      <c r="AA43" s="160">
        <v>37.0</v>
      </c>
      <c r="AB43" s="405" t="str">
        <f t="shared" si="3"/>
        <v>Melani  Taveras Bautista</v>
      </c>
      <c r="AC43" s="164"/>
      <c r="AD43" s="164"/>
      <c r="AE43" s="164"/>
      <c r="AF43" s="164"/>
      <c r="AG43" s="164"/>
      <c r="AH43" s="164"/>
      <c r="AI43" s="164"/>
      <c r="AJ43" s="164"/>
      <c r="AK43" s="164"/>
      <c r="AL43" s="164"/>
    </row>
    <row r="44" ht="30.0" customHeight="1">
      <c r="A44" s="160">
        <f>'3A 2025 - 2026 DATOS DEL ESTUDI'!N41</f>
        <v>32790609</v>
      </c>
      <c r="B44" s="160">
        <v>38.0</v>
      </c>
      <c r="C44" s="161" t="str">
        <f>'3A 2025 - 2026 DATOS DEL ESTUDI'!B41</f>
        <v>Arianny  Tejada Guzmán</v>
      </c>
      <c r="D44" s="163"/>
      <c r="E44" s="163"/>
      <c r="F44" s="163"/>
      <c r="G44" s="163"/>
      <c r="H44" s="163"/>
      <c r="I44" s="163"/>
      <c r="J44" s="163"/>
      <c r="K44" s="163"/>
      <c r="L44" s="163"/>
      <c r="M44" s="163"/>
      <c r="N44" s="160">
        <v>38.0</v>
      </c>
      <c r="O44" s="161" t="str">
        <f t="shared" si="1"/>
        <v>Arianny  Tejada Guzmán</v>
      </c>
      <c r="P44" s="163"/>
      <c r="Q44" s="163"/>
      <c r="R44" s="163"/>
      <c r="S44" s="163"/>
      <c r="T44" s="163"/>
      <c r="U44" s="163"/>
      <c r="V44" s="163"/>
      <c r="W44" s="163"/>
      <c r="X44" s="163"/>
      <c r="Y44" s="163"/>
      <c r="Z44" s="404">
        <f t="shared" si="2"/>
        <v>32790609</v>
      </c>
      <c r="AA44" s="160">
        <v>38.0</v>
      </c>
      <c r="AB44" s="405" t="str">
        <f t="shared" si="3"/>
        <v>Arianny  Tejada Guzmán</v>
      </c>
      <c r="AC44" s="164"/>
      <c r="AD44" s="164"/>
      <c r="AE44" s="164"/>
      <c r="AF44" s="164"/>
      <c r="AG44" s="164"/>
      <c r="AH44" s="164"/>
      <c r="AI44" s="164"/>
      <c r="AJ44" s="164"/>
      <c r="AK44" s="164"/>
      <c r="AL44" s="164"/>
    </row>
    <row r="45" ht="30.0" customHeight="1">
      <c r="A45" s="160">
        <f>'3A 2025 - 2026 DATOS DEL ESTUDI'!N42</f>
        <v>6758894</v>
      </c>
      <c r="B45" s="160">
        <v>39.0</v>
      </c>
      <c r="C45" s="161" t="str">
        <f>'3A 2025 - 2026 DATOS DEL ESTUDI'!B42</f>
        <v>Jeilyn Aliah Tejada</v>
      </c>
      <c r="D45" s="163"/>
      <c r="E45" s="163"/>
      <c r="F45" s="163"/>
      <c r="G45" s="163"/>
      <c r="H45" s="163"/>
      <c r="I45" s="163"/>
      <c r="J45" s="163"/>
      <c r="K45" s="163"/>
      <c r="L45" s="163"/>
      <c r="M45" s="163"/>
      <c r="N45" s="160">
        <v>39.0</v>
      </c>
      <c r="O45" s="161" t="str">
        <f t="shared" si="1"/>
        <v>Jeilyn Aliah Tejada</v>
      </c>
      <c r="P45" s="163"/>
      <c r="Q45" s="163"/>
      <c r="R45" s="163"/>
      <c r="S45" s="163"/>
      <c r="T45" s="163"/>
      <c r="U45" s="163"/>
      <c r="V45" s="163"/>
      <c r="W45" s="163"/>
      <c r="X45" s="163"/>
      <c r="Y45" s="163"/>
      <c r="Z45" s="404">
        <f t="shared" si="2"/>
        <v>6758894</v>
      </c>
      <c r="AA45" s="160">
        <v>39.0</v>
      </c>
      <c r="AB45" s="405" t="str">
        <f t="shared" si="3"/>
        <v>Jeilyn Aliah Tejada</v>
      </c>
      <c r="AC45" s="164"/>
      <c r="AD45" s="164"/>
      <c r="AE45" s="164"/>
      <c r="AF45" s="164"/>
      <c r="AG45" s="164"/>
      <c r="AH45" s="164"/>
      <c r="AI45" s="164"/>
      <c r="AJ45" s="164"/>
      <c r="AK45" s="164"/>
      <c r="AL45" s="164"/>
    </row>
    <row r="46" ht="30.0" customHeight="1">
      <c r="A46" s="160">
        <f>'3A 2025 - 2026 DATOS DEL ESTUDI'!N43</f>
        <v>32718082</v>
      </c>
      <c r="B46" s="160">
        <v>40.0</v>
      </c>
      <c r="C46" s="161" t="str">
        <f>'3A 2025 - 2026 DATOS DEL ESTUDI'!B43</f>
        <v>Rosenny  Ureña Arias</v>
      </c>
      <c r="D46" s="163"/>
      <c r="E46" s="163"/>
      <c r="F46" s="163"/>
      <c r="G46" s="163"/>
      <c r="H46" s="163"/>
      <c r="I46" s="163"/>
      <c r="J46" s="163"/>
      <c r="K46" s="163"/>
      <c r="L46" s="163"/>
      <c r="M46" s="163"/>
      <c r="N46" s="160">
        <v>40.0</v>
      </c>
      <c r="O46" s="161" t="str">
        <f t="shared" si="1"/>
        <v>Rosenny  Ureña Arias</v>
      </c>
      <c r="P46" s="163"/>
      <c r="Q46" s="163"/>
      <c r="R46" s="163"/>
      <c r="S46" s="163"/>
      <c r="T46" s="163"/>
      <c r="U46" s="163"/>
      <c r="V46" s="163"/>
      <c r="W46" s="163"/>
      <c r="X46" s="163"/>
      <c r="Y46" s="163"/>
      <c r="Z46" s="404">
        <f t="shared" si="2"/>
        <v>32718082</v>
      </c>
      <c r="AA46" s="160">
        <v>40.0</v>
      </c>
      <c r="AB46" s="405" t="str">
        <f t="shared" si="3"/>
        <v>Rosenny  Ureña Arias</v>
      </c>
      <c r="AC46" s="164"/>
      <c r="AD46" s="164"/>
      <c r="AE46" s="164"/>
      <c r="AF46" s="164"/>
      <c r="AG46" s="164"/>
      <c r="AH46" s="164"/>
      <c r="AI46" s="164"/>
      <c r="AJ46" s="164"/>
      <c r="AK46" s="164"/>
      <c r="AL46" s="164"/>
    </row>
    <row r="47" ht="30.0" customHeight="1">
      <c r="A47" s="160"/>
      <c r="B47" s="160">
        <v>41.0</v>
      </c>
      <c r="C47" s="161"/>
      <c r="D47" s="163"/>
      <c r="E47" s="163"/>
      <c r="F47" s="163"/>
      <c r="G47" s="163"/>
      <c r="H47" s="163"/>
      <c r="I47" s="163"/>
      <c r="J47" s="163"/>
      <c r="K47" s="163"/>
      <c r="L47" s="163"/>
      <c r="M47" s="163"/>
      <c r="N47" s="160">
        <v>41.0</v>
      </c>
      <c r="O47" s="161"/>
      <c r="P47" s="163"/>
      <c r="Q47" s="163"/>
      <c r="R47" s="163"/>
      <c r="S47" s="163"/>
      <c r="T47" s="163"/>
      <c r="U47" s="163"/>
      <c r="V47" s="163"/>
      <c r="W47" s="163"/>
      <c r="X47" s="163"/>
      <c r="Y47" s="163"/>
      <c r="Z47" s="404"/>
      <c r="AA47" s="160">
        <v>41.0</v>
      </c>
      <c r="AB47" s="405"/>
      <c r="AC47" s="164"/>
      <c r="AD47" s="164"/>
      <c r="AE47" s="164"/>
      <c r="AF47" s="164"/>
      <c r="AG47" s="164"/>
      <c r="AH47" s="164"/>
      <c r="AI47" s="164"/>
      <c r="AJ47" s="164"/>
      <c r="AK47" s="164"/>
      <c r="AL47" s="164"/>
    </row>
    <row r="48" ht="30.0" customHeight="1">
      <c r="A48" s="160"/>
      <c r="B48" s="160">
        <v>42.0</v>
      </c>
      <c r="C48" s="161"/>
      <c r="D48" s="163"/>
      <c r="E48" s="163"/>
      <c r="F48" s="163"/>
      <c r="G48" s="163"/>
      <c r="H48" s="163"/>
      <c r="I48" s="163"/>
      <c r="J48" s="163"/>
      <c r="K48" s="163"/>
      <c r="L48" s="163"/>
      <c r="M48" s="163"/>
      <c r="N48" s="160">
        <v>42.0</v>
      </c>
      <c r="O48" s="161"/>
      <c r="P48" s="163"/>
      <c r="Q48" s="163"/>
      <c r="R48" s="163"/>
      <c r="S48" s="163"/>
      <c r="T48" s="163"/>
      <c r="U48" s="163"/>
      <c r="V48" s="163"/>
      <c r="W48" s="163"/>
      <c r="X48" s="163"/>
      <c r="Y48" s="163"/>
      <c r="Z48" s="404"/>
      <c r="AA48" s="160">
        <v>42.0</v>
      </c>
      <c r="AB48" s="405"/>
      <c r="AC48" s="164"/>
      <c r="AD48" s="164"/>
      <c r="AE48" s="164"/>
      <c r="AF48" s="164"/>
      <c r="AG48" s="164"/>
      <c r="AH48" s="164"/>
      <c r="AI48" s="164"/>
      <c r="AJ48" s="164"/>
      <c r="AK48" s="164"/>
      <c r="AL48" s="164"/>
    </row>
    <row r="49" ht="30.0" customHeight="1">
      <c r="A49" s="160"/>
      <c r="B49" s="160">
        <v>43.0</v>
      </c>
      <c r="C49" s="161"/>
      <c r="D49" s="163"/>
      <c r="E49" s="163"/>
      <c r="F49" s="163"/>
      <c r="G49" s="163"/>
      <c r="H49" s="163"/>
      <c r="I49" s="163"/>
      <c r="J49" s="163"/>
      <c r="K49" s="163"/>
      <c r="L49" s="163"/>
      <c r="M49" s="163"/>
      <c r="N49" s="160">
        <v>43.0</v>
      </c>
      <c r="O49" s="161"/>
      <c r="P49" s="163"/>
      <c r="Q49" s="163"/>
      <c r="R49" s="163"/>
      <c r="S49" s="163"/>
      <c r="T49" s="163"/>
      <c r="U49" s="163"/>
      <c r="V49" s="163"/>
      <c r="W49" s="163"/>
      <c r="X49" s="163"/>
      <c r="Y49" s="163"/>
      <c r="Z49" s="404"/>
      <c r="AA49" s="160">
        <v>43.0</v>
      </c>
      <c r="AB49" s="405"/>
      <c r="AC49" s="164"/>
      <c r="AD49" s="164"/>
      <c r="AE49" s="164"/>
      <c r="AF49" s="164"/>
      <c r="AG49" s="164"/>
      <c r="AH49" s="164"/>
      <c r="AI49" s="164"/>
      <c r="AJ49" s="164"/>
      <c r="AK49" s="164"/>
      <c r="AL49" s="164"/>
    </row>
    <row r="50" ht="30.0" customHeight="1">
      <c r="A50" s="160"/>
      <c r="B50" s="160">
        <v>44.0</v>
      </c>
      <c r="C50" s="161"/>
      <c r="D50" s="163"/>
      <c r="E50" s="163"/>
      <c r="F50" s="163"/>
      <c r="G50" s="163"/>
      <c r="H50" s="163"/>
      <c r="I50" s="163"/>
      <c r="J50" s="163"/>
      <c r="K50" s="163"/>
      <c r="L50" s="163"/>
      <c r="M50" s="163"/>
      <c r="N50" s="160">
        <v>44.0</v>
      </c>
      <c r="O50" s="161"/>
      <c r="P50" s="163"/>
      <c r="Q50" s="163"/>
      <c r="R50" s="163"/>
      <c r="S50" s="163"/>
      <c r="T50" s="163"/>
      <c r="U50" s="163"/>
      <c r="V50" s="163"/>
      <c r="W50" s="163"/>
      <c r="X50" s="163"/>
      <c r="Y50" s="163"/>
      <c r="Z50" s="404"/>
      <c r="AA50" s="160">
        <v>44.0</v>
      </c>
      <c r="AB50" s="405"/>
      <c r="AC50" s="164"/>
      <c r="AD50" s="164"/>
      <c r="AE50" s="164"/>
      <c r="AF50" s="164"/>
      <c r="AG50" s="164"/>
      <c r="AH50" s="164"/>
      <c r="AI50" s="164"/>
      <c r="AJ50" s="164"/>
      <c r="AK50" s="164"/>
      <c r="AL50" s="164"/>
    </row>
    <row r="51" ht="30.0" customHeight="1">
      <c r="A51" s="160"/>
      <c r="B51" s="160">
        <v>45.0</v>
      </c>
      <c r="C51" s="161"/>
      <c r="D51" s="163"/>
      <c r="E51" s="163"/>
      <c r="F51" s="163"/>
      <c r="G51" s="163"/>
      <c r="H51" s="163"/>
      <c r="I51" s="163"/>
      <c r="J51" s="163"/>
      <c r="K51" s="163"/>
      <c r="L51" s="163"/>
      <c r="M51" s="163"/>
      <c r="N51" s="160">
        <v>45.0</v>
      </c>
      <c r="O51" s="161"/>
      <c r="P51" s="163"/>
      <c r="Q51" s="163"/>
      <c r="R51" s="163"/>
      <c r="S51" s="163"/>
      <c r="T51" s="163"/>
      <c r="U51" s="163"/>
      <c r="V51" s="163"/>
      <c r="W51" s="163"/>
      <c r="X51" s="163"/>
      <c r="Y51" s="163"/>
      <c r="Z51" s="404"/>
      <c r="AA51" s="160">
        <v>45.0</v>
      </c>
      <c r="AB51" s="405"/>
      <c r="AC51" s="164"/>
      <c r="AD51" s="164"/>
      <c r="AE51" s="164"/>
      <c r="AF51" s="164"/>
      <c r="AG51" s="164"/>
      <c r="AH51" s="164"/>
      <c r="AI51" s="164"/>
      <c r="AJ51" s="164"/>
      <c r="AK51" s="164"/>
      <c r="AL51" s="164"/>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3" width="43.88"/>
  </cols>
  <sheetData>
    <row r="1">
      <c r="A1" s="172" t="s">
        <v>948</v>
      </c>
    </row>
    <row r="2">
      <c r="A2" s="509"/>
      <c r="B2" s="509"/>
      <c r="C2" s="509"/>
    </row>
    <row r="3" ht="15.0" customHeight="1">
      <c r="A3" s="509"/>
      <c r="B3" s="509"/>
      <c r="C3" s="509"/>
    </row>
    <row r="4" ht="150.0" customHeight="1">
      <c r="A4" s="510" t="s">
        <v>949</v>
      </c>
    </row>
    <row r="5" ht="30.0" customHeight="1">
      <c r="A5" s="511" t="s">
        <v>950</v>
      </c>
      <c r="B5" s="511" t="s">
        <v>951</v>
      </c>
      <c r="C5" s="511" t="s">
        <v>952</v>
      </c>
    </row>
    <row r="6" ht="150.0" customHeight="1">
      <c r="A6" s="512"/>
      <c r="B6" s="513"/>
      <c r="C6" s="514"/>
    </row>
    <row r="7" ht="150.0" customHeight="1">
      <c r="A7" s="512"/>
      <c r="B7" s="513"/>
      <c r="C7" s="513"/>
    </row>
    <row r="8" ht="150.0" customHeight="1">
      <c r="A8" s="512"/>
      <c r="B8" s="513"/>
      <c r="C8" s="513"/>
    </row>
    <row r="9" ht="150.0" customHeight="1">
      <c r="A9" s="512"/>
      <c r="B9" s="513"/>
      <c r="C9" s="513"/>
    </row>
    <row r="10" ht="150.0" customHeight="1">
      <c r="A10" s="512"/>
      <c r="B10" s="513"/>
      <c r="C10" s="513"/>
    </row>
    <row r="11" ht="150.0" customHeight="1">
      <c r="A11" s="512"/>
      <c r="B11" s="513"/>
      <c r="C11" s="513"/>
    </row>
    <row r="12" ht="150.0" customHeight="1">
      <c r="A12" s="512"/>
      <c r="B12" s="513"/>
      <c r="C12" s="513"/>
    </row>
  </sheetData>
  <mergeCells count="2">
    <mergeCell ref="A1:C1"/>
    <mergeCell ref="A4:C4"/>
  </mergeCells>
  <conditionalFormatting sqref="A6:C12">
    <cfRule type="containsBlanks" dxfId="5" priority="1">
      <formula>LEN(TRIM(A6))=0</formula>
    </cfRule>
  </conditionalFormatting>
  <drawing r:id="rId1"/>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3" width="43.88"/>
  </cols>
  <sheetData>
    <row r="1">
      <c r="A1" s="172" t="s">
        <v>948</v>
      </c>
    </row>
    <row r="2">
      <c r="A2" s="509"/>
      <c r="B2" s="509"/>
      <c r="C2" s="509"/>
    </row>
    <row r="3" ht="15.0" customHeight="1">
      <c r="A3" s="509"/>
      <c r="B3" s="509"/>
      <c r="C3" s="509"/>
    </row>
    <row r="4" ht="150.0" customHeight="1">
      <c r="A4" s="510" t="s">
        <v>949</v>
      </c>
    </row>
    <row r="5" ht="30.0" customHeight="1">
      <c r="A5" s="511" t="s">
        <v>950</v>
      </c>
      <c r="B5" s="511" t="s">
        <v>951</v>
      </c>
      <c r="C5" s="511" t="s">
        <v>952</v>
      </c>
    </row>
    <row r="6" ht="150.0" customHeight="1">
      <c r="A6" s="515"/>
      <c r="B6" s="516"/>
      <c r="C6" s="517"/>
    </row>
    <row r="7" ht="150.0" customHeight="1">
      <c r="A7" s="515"/>
      <c r="B7" s="516"/>
      <c r="C7" s="516"/>
    </row>
    <row r="8" ht="150.0" customHeight="1">
      <c r="A8" s="515"/>
      <c r="B8" s="516"/>
      <c r="C8" s="516"/>
    </row>
    <row r="9" ht="150.0" customHeight="1">
      <c r="A9" s="515"/>
      <c r="B9" s="516"/>
      <c r="C9" s="516"/>
    </row>
    <row r="10" ht="150.0" customHeight="1">
      <c r="A10" s="515"/>
      <c r="B10" s="516"/>
      <c r="C10" s="516"/>
    </row>
    <row r="11" ht="150.0" customHeight="1">
      <c r="A11" s="515"/>
      <c r="B11" s="516"/>
      <c r="C11" s="516"/>
    </row>
    <row r="12" ht="150.0" customHeight="1">
      <c r="A12" s="515"/>
      <c r="B12" s="516"/>
      <c r="C12" s="516"/>
    </row>
  </sheetData>
  <mergeCells count="2">
    <mergeCell ref="A1:C1"/>
    <mergeCell ref="A4:C4"/>
  </mergeCells>
  <conditionalFormatting sqref="A6:C12">
    <cfRule type="containsBlanks" dxfId="5" priority="1">
      <formula>LEN(TRIM(A6))=0</formula>
    </cfRule>
  </conditionalFormatting>
  <drawing r:id="rId1"/>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3" width="43.88"/>
  </cols>
  <sheetData>
    <row r="1">
      <c r="A1" s="172" t="s">
        <v>948</v>
      </c>
    </row>
    <row r="2">
      <c r="A2" s="509"/>
      <c r="B2" s="509"/>
      <c r="C2" s="509"/>
    </row>
    <row r="3" ht="15.0" customHeight="1">
      <c r="A3" s="509"/>
      <c r="B3" s="509"/>
      <c r="C3" s="509"/>
    </row>
    <row r="4" ht="150.0" customHeight="1">
      <c r="A4" s="510" t="s">
        <v>949</v>
      </c>
    </row>
    <row r="5" ht="30.0" customHeight="1">
      <c r="A5" s="511" t="s">
        <v>950</v>
      </c>
      <c r="B5" s="511" t="s">
        <v>951</v>
      </c>
      <c r="C5" s="511" t="s">
        <v>952</v>
      </c>
    </row>
    <row r="6" ht="150.0" customHeight="1">
      <c r="A6" s="515"/>
      <c r="B6" s="516"/>
      <c r="C6" s="517"/>
    </row>
    <row r="7" ht="150.0" customHeight="1">
      <c r="A7" s="515"/>
      <c r="B7" s="516"/>
      <c r="C7" s="516"/>
    </row>
    <row r="8" ht="150.0" customHeight="1">
      <c r="A8" s="515"/>
      <c r="B8" s="516"/>
      <c r="C8" s="516"/>
    </row>
    <row r="9" ht="150.0" customHeight="1">
      <c r="A9" s="515"/>
      <c r="B9" s="516"/>
      <c r="C9" s="516"/>
    </row>
    <row r="10" ht="150.0" customHeight="1">
      <c r="A10" s="515"/>
      <c r="B10" s="516"/>
      <c r="C10" s="516"/>
    </row>
    <row r="11" ht="150.0" customHeight="1">
      <c r="A11" s="515"/>
      <c r="B11" s="516"/>
      <c r="C11" s="516"/>
    </row>
    <row r="12" ht="150.0" customHeight="1">
      <c r="A12" s="515"/>
      <c r="B12" s="516"/>
      <c r="C12" s="516"/>
    </row>
  </sheetData>
  <mergeCells count="2">
    <mergeCell ref="A1:C1"/>
    <mergeCell ref="A4:C4"/>
  </mergeCells>
  <conditionalFormatting sqref="A6:C12">
    <cfRule type="containsBlanks" dxfId="5" priority="1">
      <formula>LEN(TRIM(A6))=0</formula>
    </cfRule>
  </conditionalFormatting>
  <drawing r:id="rId1"/>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3" width="43.88"/>
  </cols>
  <sheetData>
    <row r="1">
      <c r="A1" s="172" t="s">
        <v>948</v>
      </c>
    </row>
    <row r="2">
      <c r="A2" s="509"/>
      <c r="B2" s="509"/>
      <c r="C2" s="509"/>
    </row>
    <row r="3" ht="15.0" customHeight="1">
      <c r="A3" s="509"/>
      <c r="B3" s="509"/>
      <c r="C3" s="509"/>
    </row>
    <row r="4" ht="150.0" customHeight="1">
      <c r="A4" s="510" t="s">
        <v>949</v>
      </c>
    </row>
    <row r="5" ht="30.0" customHeight="1">
      <c r="A5" s="511" t="s">
        <v>950</v>
      </c>
      <c r="B5" s="511" t="s">
        <v>951</v>
      </c>
      <c r="C5" s="511" t="s">
        <v>952</v>
      </c>
    </row>
    <row r="6" ht="150.0" customHeight="1">
      <c r="A6" s="515"/>
      <c r="B6" s="516"/>
      <c r="C6" s="517"/>
    </row>
    <row r="7" ht="150.0" customHeight="1">
      <c r="A7" s="515"/>
      <c r="B7" s="516"/>
      <c r="C7" s="516"/>
    </row>
    <row r="8" ht="150.0" customHeight="1">
      <c r="A8" s="515"/>
      <c r="B8" s="516"/>
      <c r="C8" s="516"/>
    </row>
    <row r="9" ht="150.0" customHeight="1">
      <c r="A9" s="515"/>
      <c r="B9" s="516"/>
      <c r="C9" s="516"/>
    </row>
    <row r="10" ht="150.0" customHeight="1">
      <c r="A10" s="515"/>
      <c r="B10" s="516"/>
      <c r="C10" s="516"/>
    </row>
    <row r="11" ht="150.0" customHeight="1">
      <c r="A11" s="515"/>
      <c r="B11" s="516"/>
      <c r="C11" s="516"/>
    </row>
    <row r="12" ht="150.0" customHeight="1">
      <c r="A12" s="515"/>
      <c r="B12" s="516"/>
      <c r="C12" s="516"/>
    </row>
  </sheetData>
  <mergeCells count="2">
    <mergeCell ref="A1:C1"/>
    <mergeCell ref="A4:C4"/>
  </mergeCells>
  <conditionalFormatting sqref="A6:C12">
    <cfRule type="containsBlanks" dxfId="5" priority="1">
      <formula>LEN(TRIM(A6))=0</formula>
    </cfRule>
  </conditionalFormatting>
  <drawing r:id="rId1"/>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6" width="43.88"/>
  </cols>
  <sheetData>
    <row r="1">
      <c r="A1" s="247" t="s">
        <v>953</v>
      </c>
    </row>
    <row r="2">
      <c r="A2" s="509"/>
      <c r="B2" s="509"/>
      <c r="C2" s="509"/>
      <c r="D2" s="509"/>
      <c r="E2" s="509"/>
      <c r="F2" s="509"/>
    </row>
    <row r="3" ht="15.0" customHeight="1">
      <c r="A3" s="509"/>
      <c r="B3" s="509"/>
      <c r="C3" s="509"/>
      <c r="D3" s="509"/>
      <c r="E3" s="509"/>
      <c r="F3" s="509"/>
    </row>
    <row r="4" ht="150.0" customHeight="1">
      <c r="A4" s="510" t="s">
        <v>949</v>
      </c>
    </row>
    <row r="5" ht="30.0" customHeight="1">
      <c r="A5" s="511" t="s">
        <v>954</v>
      </c>
      <c r="B5" s="511" t="s">
        <v>955</v>
      </c>
      <c r="C5" s="511" t="s">
        <v>956</v>
      </c>
      <c r="D5" s="511" t="s">
        <v>957</v>
      </c>
      <c r="E5" s="511" t="s">
        <v>958</v>
      </c>
      <c r="F5" s="511" t="s">
        <v>959</v>
      </c>
    </row>
    <row r="6" ht="150.0" customHeight="1">
      <c r="A6" s="512"/>
      <c r="B6" s="513"/>
      <c r="C6" s="514"/>
      <c r="D6" s="514"/>
      <c r="E6" s="514"/>
      <c r="F6" s="514"/>
    </row>
    <row r="7" ht="150.0" customHeight="1">
      <c r="A7" s="512"/>
      <c r="B7" s="513"/>
      <c r="C7" s="513"/>
      <c r="D7" s="513"/>
      <c r="E7" s="513"/>
      <c r="F7" s="513"/>
    </row>
    <row r="8" ht="150.0" customHeight="1">
      <c r="A8" s="512"/>
      <c r="B8" s="513"/>
      <c r="C8" s="513"/>
      <c r="D8" s="513"/>
      <c r="E8" s="513"/>
      <c r="F8" s="513"/>
    </row>
    <row r="9" ht="150.0" customHeight="1">
      <c r="A9" s="512"/>
      <c r="B9" s="513"/>
      <c r="C9" s="513"/>
      <c r="D9" s="513"/>
      <c r="E9" s="513"/>
      <c r="F9" s="513"/>
    </row>
    <row r="10" ht="150.0" customHeight="1">
      <c r="A10" s="512"/>
      <c r="B10" s="513"/>
      <c r="C10" s="513"/>
      <c r="D10" s="513"/>
      <c r="E10" s="513"/>
      <c r="F10" s="513"/>
    </row>
    <row r="11" ht="150.0" customHeight="1">
      <c r="A11" s="512"/>
      <c r="B11" s="513"/>
      <c r="C11" s="513"/>
      <c r="D11" s="513"/>
      <c r="E11" s="513"/>
      <c r="F11" s="513"/>
    </row>
    <row r="12" ht="150.0" customHeight="1">
      <c r="A12" s="512"/>
      <c r="B12" s="513"/>
      <c r="C12" s="513"/>
      <c r="D12" s="513"/>
      <c r="E12" s="513"/>
      <c r="F12" s="513"/>
    </row>
  </sheetData>
  <mergeCells count="2">
    <mergeCell ref="A1:F1"/>
    <mergeCell ref="A4:F4"/>
  </mergeCells>
  <conditionalFormatting sqref="A6:F12">
    <cfRule type="containsBlanks" dxfId="5" priority="1">
      <formula>LEN(TRIM(A6))=0</formula>
    </cfRule>
  </conditionalFormatting>
  <drawing r:id="rId1"/>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6" width="43.88"/>
  </cols>
  <sheetData>
    <row r="1">
      <c r="A1" s="247" t="s">
        <v>953</v>
      </c>
    </row>
    <row r="2">
      <c r="A2" s="509"/>
      <c r="B2" s="509"/>
      <c r="C2" s="509"/>
      <c r="D2" s="509"/>
      <c r="E2" s="509"/>
      <c r="F2" s="509"/>
    </row>
    <row r="3" ht="15.0" customHeight="1">
      <c r="A3" s="509"/>
      <c r="B3" s="509"/>
      <c r="C3" s="509"/>
      <c r="D3" s="509"/>
      <c r="E3" s="509"/>
      <c r="F3" s="509"/>
    </row>
    <row r="4" ht="150.0" customHeight="1">
      <c r="A4" s="510" t="s">
        <v>949</v>
      </c>
    </row>
    <row r="5" ht="30.0" customHeight="1">
      <c r="A5" s="511" t="s">
        <v>954</v>
      </c>
      <c r="B5" s="511" t="s">
        <v>955</v>
      </c>
      <c r="C5" s="511" t="s">
        <v>956</v>
      </c>
      <c r="D5" s="511" t="s">
        <v>957</v>
      </c>
      <c r="E5" s="511" t="s">
        <v>958</v>
      </c>
      <c r="F5" s="511" t="s">
        <v>959</v>
      </c>
    </row>
    <row r="6" ht="150.0" customHeight="1">
      <c r="A6" s="512"/>
      <c r="B6" s="513"/>
      <c r="C6" s="514"/>
      <c r="D6" s="514"/>
      <c r="E6" s="514"/>
      <c r="F6" s="514"/>
    </row>
    <row r="7" ht="150.0" customHeight="1">
      <c r="A7" s="512"/>
      <c r="B7" s="513"/>
      <c r="C7" s="513"/>
      <c r="D7" s="513"/>
      <c r="E7" s="513"/>
      <c r="F7" s="513"/>
    </row>
    <row r="8" ht="150.0" customHeight="1">
      <c r="A8" s="512"/>
      <c r="B8" s="513"/>
      <c r="C8" s="513"/>
      <c r="D8" s="513"/>
      <c r="E8" s="513"/>
      <c r="F8" s="513"/>
    </row>
    <row r="9" ht="150.0" customHeight="1">
      <c r="A9" s="512"/>
      <c r="B9" s="513"/>
      <c r="C9" s="513"/>
      <c r="D9" s="513"/>
      <c r="E9" s="513"/>
      <c r="F9" s="513"/>
    </row>
    <row r="10" ht="150.0" customHeight="1">
      <c r="A10" s="512"/>
      <c r="B10" s="513"/>
      <c r="C10" s="513"/>
      <c r="D10" s="513"/>
      <c r="E10" s="513"/>
      <c r="F10" s="513"/>
    </row>
    <row r="11" ht="150.0" customHeight="1">
      <c r="A11" s="512"/>
      <c r="B11" s="513"/>
      <c r="C11" s="513"/>
      <c r="D11" s="513"/>
      <c r="E11" s="513"/>
      <c r="F11" s="513"/>
    </row>
    <row r="12" ht="150.0" customHeight="1">
      <c r="A12" s="512"/>
      <c r="B12" s="513"/>
      <c r="C12" s="513"/>
      <c r="D12" s="513"/>
      <c r="E12" s="513"/>
      <c r="F12" s="513"/>
    </row>
  </sheetData>
  <mergeCells count="2">
    <mergeCell ref="A1:F1"/>
    <mergeCell ref="A4:F4"/>
  </mergeCells>
  <conditionalFormatting sqref="A6:F12">
    <cfRule type="containsBlanks" dxfId="5" priority="1">
      <formula>LEN(TRIM(A6))=0</formula>
    </cfRule>
  </conditionalFormatting>
  <drawing r:id="rId1"/>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2" width="43.88"/>
    <col customWidth="1" min="3" max="8" width="22.63"/>
  </cols>
  <sheetData>
    <row r="1">
      <c r="A1" s="518" t="s">
        <v>960</v>
      </c>
    </row>
    <row r="2">
      <c r="A2" s="519"/>
      <c r="B2" s="519"/>
      <c r="C2" s="509"/>
      <c r="D2" s="509"/>
      <c r="E2" s="509"/>
      <c r="F2" s="509"/>
      <c r="G2" s="509"/>
      <c r="H2" s="509"/>
    </row>
    <row r="3">
      <c r="A3" s="519"/>
      <c r="B3" s="519"/>
      <c r="C3" s="172" t="s">
        <v>961</v>
      </c>
    </row>
    <row r="4" ht="150.0" customHeight="1">
      <c r="A4" s="520" t="s">
        <v>962</v>
      </c>
      <c r="B4" s="520" t="s">
        <v>963</v>
      </c>
      <c r="C4" s="521" t="s">
        <v>964</v>
      </c>
      <c r="D4" s="521" t="s">
        <v>965</v>
      </c>
      <c r="E4" s="521" t="s">
        <v>966</v>
      </c>
      <c r="F4" s="521" t="s">
        <v>967</v>
      </c>
      <c r="G4" s="521" t="s">
        <v>968</v>
      </c>
      <c r="H4" s="520" t="s">
        <v>969</v>
      </c>
    </row>
    <row r="5" ht="150.0" customHeight="1">
      <c r="A5" s="522" t="s">
        <v>970</v>
      </c>
      <c r="B5" s="523" t="s">
        <v>971</v>
      </c>
      <c r="C5" s="524"/>
      <c r="D5" s="524"/>
      <c r="E5" s="524"/>
      <c r="F5" s="524"/>
      <c r="G5" s="524"/>
      <c r="H5" s="525">
        <f t="shared" ref="H5:H13" si="1">SUM(C5:F5)</f>
        <v>0</v>
      </c>
    </row>
    <row r="6" ht="150.0" customHeight="1">
      <c r="A6" s="47"/>
      <c r="B6" s="523" t="s">
        <v>972</v>
      </c>
      <c r="C6" s="526"/>
      <c r="D6" s="526"/>
      <c r="E6" s="526"/>
      <c r="F6" s="526"/>
      <c r="G6" s="526"/>
      <c r="H6" s="525">
        <f t="shared" si="1"/>
        <v>0</v>
      </c>
    </row>
    <row r="7" ht="150.0" customHeight="1">
      <c r="A7" s="43"/>
      <c r="B7" s="527" t="s">
        <v>973</v>
      </c>
      <c r="C7" s="528"/>
      <c r="D7" s="528"/>
      <c r="E7" s="528"/>
      <c r="F7" s="528"/>
      <c r="G7" s="528"/>
      <c r="H7" s="529">
        <f t="shared" si="1"/>
        <v>0</v>
      </c>
    </row>
    <row r="8" ht="150.0" customHeight="1">
      <c r="A8" s="530" t="s">
        <v>974</v>
      </c>
      <c r="B8" s="523" t="s">
        <v>971</v>
      </c>
      <c r="C8" s="526"/>
      <c r="D8" s="526"/>
      <c r="E8" s="526"/>
      <c r="F8" s="526"/>
      <c r="G8" s="526"/>
      <c r="H8" s="525">
        <f t="shared" si="1"/>
        <v>0</v>
      </c>
    </row>
    <row r="9" ht="150.0" customHeight="1">
      <c r="A9" s="47"/>
      <c r="B9" s="523" t="s">
        <v>972</v>
      </c>
      <c r="C9" s="526"/>
      <c r="D9" s="526"/>
      <c r="E9" s="526"/>
      <c r="F9" s="526"/>
      <c r="G9" s="526"/>
      <c r="H9" s="525">
        <f t="shared" si="1"/>
        <v>0</v>
      </c>
    </row>
    <row r="10" ht="150.0" customHeight="1">
      <c r="A10" s="43"/>
      <c r="B10" s="527" t="s">
        <v>973</v>
      </c>
      <c r="C10" s="528"/>
      <c r="D10" s="528"/>
      <c r="E10" s="528"/>
      <c r="F10" s="528"/>
      <c r="G10" s="528"/>
      <c r="H10" s="529">
        <f t="shared" si="1"/>
        <v>0</v>
      </c>
    </row>
    <row r="11" ht="150.0" customHeight="1">
      <c r="A11" s="530" t="s">
        <v>975</v>
      </c>
      <c r="B11" s="523" t="s">
        <v>971</v>
      </c>
      <c r="C11" s="526"/>
      <c r="D11" s="526"/>
      <c r="E11" s="526"/>
      <c r="F11" s="526"/>
      <c r="G11" s="526"/>
      <c r="H11" s="525">
        <f t="shared" si="1"/>
        <v>0</v>
      </c>
    </row>
    <row r="12" ht="150.0" customHeight="1">
      <c r="A12" s="47"/>
      <c r="B12" s="523" t="s">
        <v>972</v>
      </c>
      <c r="C12" s="526"/>
      <c r="D12" s="526"/>
      <c r="E12" s="526"/>
      <c r="F12" s="526"/>
      <c r="G12" s="526"/>
      <c r="H12" s="525">
        <f t="shared" si="1"/>
        <v>0</v>
      </c>
    </row>
    <row r="13" ht="150.0" customHeight="1">
      <c r="A13" s="43"/>
      <c r="B13" s="527" t="s">
        <v>973</v>
      </c>
      <c r="C13" s="528"/>
      <c r="D13" s="528"/>
      <c r="E13" s="528"/>
      <c r="F13" s="528"/>
      <c r="G13" s="528"/>
      <c r="H13" s="529">
        <f t="shared" si="1"/>
        <v>0</v>
      </c>
    </row>
  </sheetData>
  <mergeCells count="5">
    <mergeCell ref="A1:H1"/>
    <mergeCell ref="C3:H3"/>
    <mergeCell ref="A5:A7"/>
    <mergeCell ref="A8:A10"/>
    <mergeCell ref="A11:A13"/>
  </mergeCells>
  <conditionalFormatting sqref="A5:G13">
    <cfRule type="containsBlanks" dxfId="5" priority="1">
      <formula>LEN(TRIM(A5))=0</formula>
    </cfRule>
  </conditionalFormatting>
  <conditionalFormatting sqref="H5:H13">
    <cfRule type="cellIs" dxfId="16" priority="2" operator="equal">
      <formula>0</formula>
    </cfRule>
  </conditionalFormatting>
  <drawing r:id="rId1"/>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showGridLines="0" workbookViewId="0">
      <pane ySplit="10.0" topLeftCell="A11" activePane="bottomLeft" state="frozen"/>
      <selection activeCell="B12" sqref="B12" pane="bottomLeft"/>
    </sheetView>
  </sheetViews>
  <sheetFormatPr customHeight="1" defaultColWidth="12.63" defaultRowHeight="15.75"/>
  <cols>
    <col customWidth="1" min="1" max="1" width="7.63"/>
    <col customWidth="1" hidden="1" min="2" max="2" width="25.13"/>
    <col customWidth="1" min="3" max="3" width="9.0"/>
    <col customWidth="1" min="4" max="4" width="56.63"/>
    <col customWidth="1" min="5" max="5" width="8.13"/>
    <col customWidth="1" min="6" max="310" width="7.63"/>
  </cols>
  <sheetData>
    <row r="1" ht="14.25" customHeight="1">
      <c r="A1" s="531"/>
      <c r="B1" s="532"/>
      <c r="C1" s="532"/>
      <c r="D1" s="532"/>
      <c r="E1" s="533"/>
      <c r="F1" s="533"/>
      <c r="G1" s="533"/>
      <c r="H1" s="533"/>
      <c r="I1" s="533"/>
      <c r="J1" s="533"/>
      <c r="K1" s="533"/>
      <c r="L1" s="533"/>
      <c r="M1" s="533"/>
      <c r="N1" s="533"/>
      <c r="O1" s="533"/>
      <c r="P1" s="533"/>
      <c r="Q1" s="533"/>
      <c r="R1" s="533"/>
      <c r="S1" s="533"/>
      <c r="T1" s="533"/>
      <c r="U1" s="534"/>
      <c r="V1" s="534"/>
      <c r="W1" s="534"/>
      <c r="X1" s="534"/>
      <c r="Y1" s="533"/>
      <c r="Z1" s="533"/>
      <c r="AA1" s="533"/>
      <c r="AB1" s="533"/>
      <c r="AC1" s="533"/>
      <c r="AD1" s="533"/>
      <c r="AE1" s="533"/>
      <c r="AF1" s="533"/>
      <c r="AG1" s="533"/>
      <c r="AH1" s="533"/>
      <c r="AI1" s="533"/>
      <c r="AJ1" s="533"/>
      <c r="AK1" s="533"/>
      <c r="AL1" s="533"/>
      <c r="AM1" s="535"/>
      <c r="AN1" s="535"/>
      <c r="AO1" s="535"/>
      <c r="AP1" s="535"/>
      <c r="AQ1" s="535"/>
      <c r="AR1" s="533"/>
      <c r="AS1" s="533"/>
      <c r="AT1" s="533"/>
      <c r="AU1" s="533"/>
      <c r="AV1" s="533"/>
      <c r="AW1" s="533"/>
      <c r="AX1" s="533"/>
      <c r="AY1" s="533"/>
      <c r="AZ1" s="533"/>
      <c r="BA1" s="533"/>
      <c r="BB1" s="533"/>
      <c r="BC1" s="534"/>
      <c r="BD1" s="534"/>
      <c r="BE1" s="534"/>
      <c r="BF1" s="534"/>
      <c r="BG1" s="533"/>
      <c r="BH1" s="533"/>
      <c r="BI1" s="533"/>
      <c r="BJ1" s="533"/>
      <c r="BK1" s="533"/>
      <c r="BL1" s="533"/>
      <c r="BM1" s="533"/>
      <c r="BN1" s="533"/>
      <c r="BO1" s="533"/>
      <c r="BP1" s="533"/>
      <c r="BQ1" s="533"/>
      <c r="BR1" s="533"/>
      <c r="BS1" s="533"/>
      <c r="BT1" s="533"/>
      <c r="BU1" s="536"/>
      <c r="BV1" s="536"/>
      <c r="BW1" s="536"/>
      <c r="BX1" s="536"/>
      <c r="BY1" s="537"/>
      <c r="BZ1" s="537"/>
      <c r="CA1" s="537"/>
      <c r="CB1" s="537"/>
      <c r="CC1" s="537"/>
      <c r="CD1" s="537"/>
      <c r="CE1" s="537"/>
      <c r="CF1" s="537"/>
      <c r="CG1" s="537"/>
      <c r="CH1" s="537"/>
      <c r="CI1" s="537"/>
      <c r="CJ1" s="537"/>
      <c r="CK1" s="538"/>
      <c r="CL1" s="538"/>
      <c r="CM1" s="538"/>
      <c r="CN1" s="538"/>
      <c r="CO1" s="537"/>
      <c r="CP1" s="537"/>
      <c r="CQ1" s="537"/>
      <c r="CR1" s="537"/>
      <c r="CS1" s="537"/>
      <c r="CT1" s="537"/>
      <c r="CU1" s="537"/>
      <c r="CV1" s="537"/>
      <c r="CW1" s="537"/>
      <c r="CX1" s="537"/>
      <c r="CY1" s="537"/>
      <c r="CZ1" s="537"/>
      <c r="DA1" s="537"/>
      <c r="DB1" s="537"/>
      <c r="DC1" s="537"/>
      <c r="DD1" s="537"/>
      <c r="DE1" s="537"/>
      <c r="DF1" s="537"/>
      <c r="DG1" s="537"/>
      <c r="DH1" s="537"/>
      <c r="DI1" s="537"/>
      <c r="DJ1" s="537"/>
      <c r="DK1" s="537"/>
      <c r="DL1" s="537"/>
      <c r="DM1" s="537"/>
      <c r="DN1" s="537"/>
      <c r="DO1" s="537"/>
      <c r="DP1" s="537"/>
      <c r="DQ1" s="537"/>
      <c r="DR1" s="537"/>
      <c r="DS1" s="538"/>
      <c r="DT1" s="538"/>
      <c r="DU1" s="538"/>
      <c r="DV1" s="538"/>
      <c r="DW1" s="537"/>
      <c r="DX1" s="537"/>
      <c r="DY1" s="537"/>
      <c r="DZ1" s="537"/>
      <c r="EA1" s="537"/>
      <c r="EB1" s="537"/>
      <c r="EC1" s="537"/>
      <c r="ED1" s="537"/>
      <c r="EE1" s="537"/>
      <c r="EF1" s="537"/>
      <c r="EG1" s="537"/>
      <c r="EH1" s="537"/>
      <c r="EI1" s="537"/>
      <c r="EJ1" s="537"/>
      <c r="EK1" s="537"/>
      <c r="EL1" s="537"/>
      <c r="EM1" s="537"/>
      <c r="EN1" s="537"/>
      <c r="EO1" s="537"/>
      <c r="EP1" s="537"/>
      <c r="EQ1" s="537"/>
      <c r="ER1" s="537"/>
      <c r="ES1" s="537"/>
      <c r="ET1" s="537"/>
      <c r="EU1" s="537"/>
      <c r="EV1" s="537"/>
      <c r="EW1" s="537"/>
      <c r="EX1" s="537"/>
      <c r="EY1" s="537"/>
      <c r="EZ1" s="537"/>
      <c r="FA1" s="538"/>
      <c r="FB1" s="538"/>
      <c r="FC1" s="538"/>
      <c r="FD1" s="538"/>
      <c r="FE1" s="537"/>
      <c r="FF1" s="537"/>
      <c r="FG1" s="537"/>
      <c r="FH1" s="537"/>
      <c r="FI1" s="537"/>
      <c r="FJ1" s="537"/>
      <c r="FK1" s="537"/>
      <c r="FL1" s="537"/>
      <c r="FM1" s="537"/>
      <c r="FN1" s="537"/>
      <c r="FO1" s="537"/>
      <c r="FP1" s="537"/>
      <c r="FQ1" s="537"/>
      <c r="FR1" s="537"/>
      <c r="FS1" s="537"/>
      <c r="FT1" s="537"/>
      <c r="FU1" s="537"/>
      <c r="FV1" s="537"/>
      <c r="FW1" s="537"/>
      <c r="FX1" s="537"/>
      <c r="FY1" s="537"/>
      <c r="FZ1" s="537"/>
      <c r="GA1" s="537"/>
      <c r="GB1" s="537"/>
      <c r="GC1" s="537"/>
      <c r="GD1" s="537"/>
      <c r="GE1" s="537"/>
      <c r="GF1" s="537"/>
      <c r="GG1" s="537"/>
      <c r="GH1" s="537"/>
      <c r="GI1" s="538"/>
      <c r="GJ1" s="538"/>
      <c r="GK1" s="538"/>
      <c r="GL1" s="538"/>
      <c r="GM1" s="537"/>
      <c r="GN1" s="537"/>
      <c r="GO1" s="537"/>
      <c r="GP1" s="537"/>
      <c r="GQ1" s="537"/>
      <c r="GR1" s="537"/>
      <c r="GS1" s="537"/>
      <c r="GT1" s="537"/>
      <c r="GU1" s="537"/>
      <c r="GV1" s="537"/>
      <c r="GW1" s="537"/>
      <c r="GX1" s="537"/>
      <c r="GY1" s="537"/>
      <c r="GZ1" s="537"/>
      <c r="HA1" s="537"/>
      <c r="HB1" s="537"/>
      <c r="HC1" s="537"/>
      <c r="HD1" s="537"/>
      <c r="HE1" s="537"/>
      <c r="HF1" s="537"/>
      <c r="HG1" s="537"/>
      <c r="HH1" s="537"/>
      <c r="HI1" s="537"/>
      <c r="HJ1" s="537"/>
      <c r="HK1" s="537"/>
      <c r="HL1" s="537"/>
      <c r="HM1" s="537"/>
      <c r="HN1" s="537"/>
      <c r="HO1" s="537"/>
      <c r="HP1" s="537"/>
      <c r="HQ1" s="538"/>
      <c r="HR1" s="538"/>
      <c r="HS1" s="538"/>
      <c r="HT1" s="538"/>
      <c r="HU1" s="537"/>
      <c r="HV1" s="537"/>
      <c r="HW1" s="537"/>
      <c r="HX1" s="537"/>
      <c r="HY1" s="537"/>
      <c r="HZ1" s="537"/>
      <c r="IA1" s="537"/>
      <c r="IB1" s="537"/>
      <c r="IC1" s="537"/>
      <c r="ID1" s="537"/>
      <c r="IE1" s="537"/>
      <c r="IF1" s="537"/>
      <c r="IG1" s="537"/>
      <c r="IH1" s="537"/>
      <c r="II1" s="537"/>
      <c r="IJ1" s="537"/>
      <c r="IK1" s="537"/>
      <c r="IL1" s="537"/>
      <c r="IM1" s="537"/>
      <c r="IN1" s="537"/>
      <c r="IO1" s="537"/>
      <c r="IP1" s="537"/>
      <c r="IQ1" s="537"/>
      <c r="IR1" s="537"/>
      <c r="IS1" s="537"/>
      <c r="IT1" s="537"/>
      <c r="IU1" s="537"/>
      <c r="IV1" s="537"/>
      <c r="IW1" s="537"/>
      <c r="IX1" s="537"/>
      <c r="IY1" s="538"/>
      <c r="IZ1" s="538"/>
      <c r="JA1" s="538"/>
      <c r="JB1" s="538"/>
      <c r="JC1" s="537"/>
      <c r="JD1" s="537"/>
      <c r="JE1" s="537"/>
      <c r="JF1" s="537"/>
      <c r="JG1" s="537"/>
      <c r="JH1" s="537"/>
      <c r="JI1" s="537"/>
      <c r="JJ1" s="537"/>
      <c r="JK1" s="537"/>
      <c r="JL1" s="537"/>
      <c r="JM1" s="537"/>
      <c r="JN1" s="537"/>
      <c r="JO1" s="537"/>
      <c r="JP1" s="537"/>
      <c r="JQ1" s="537"/>
      <c r="JR1" s="537"/>
      <c r="JS1" s="537"/>
      <c r="JT1" s="537"/>
      <c r="JU1" s="537"/>
      <c r="JV1" s="537"/>
      <c r="JW1" s="537"/>
      <c r="JX1" s="537"/>
      <c r="JY1" s="537"/>
      <c r="JZ1" s="537"/>
      <c r="KA1" s="537"/>
      <c r="KB1" s="537"/>
      <c r="KC1" s="537"/>
      <c r="KD1" s="537"/>
      <c r="KE1" s="537"/>
      <c r="KF1" s="537"/>
      <c r="KG1" s="538"/>
      <c r="KH1" s="538"/>
      <c r="KI1" s="538"/>
      <c r="KJ1" s="538"/>
      <c r="KK1" s="537"/>
      <c r="KL1" s="537"/>
      <c r="KM1" s="537"/>
      <c r="KN1" s="537"/>
      <c r="KO1" s="537"/>
      <c r="KP1" s="537"/>
      <c r="KQ1" s="537"/>
      <c r="KR1" s="537"/>
      <c r="KS1" s="537"/>
      <c r="KT1" s="537"/>
      <c r="KU1" s="537"/>
      <c r="KV1" s="537"/>
      <c r="KW1" s="537"/>
      <c r="KX1" s="537"/>
    </row>
    <row r="2" ht="14.25" customHeight="1">
      <c r="A2" s="531"/>
      <c r="B2" s="532"/>
      <c r="C2" s="532"/>
      <c r="D2" s="532"/>
      <c r="E2" s="533"/>
      <c r="F2" s="533"/>
      <c r="G2" s="533"/>
      <c r="H2" s="533"/>
      <c r="I2" s="533"/>
      <c r="J2" s="533"/>
      <c r="K2" s="533"/>
      <c r="L2" s="533"/>
      <c r="M2" s="533"/>
      <c r="N2" s="533"/>
      <c r="O2" s="533"/>
      <c r="P2" s="533"/>
      <c r="Q2" s="533"/>
      <c r="R2" s="533"/>
      <c r="S2" s="533"/>
      <c r="T2" s="533"/>
      <c r="U2" s="534"/>
      <c r="V2" s="534"/>
      <c r="W2" s="534"/>
      <c r="X2" s="534"/>
      <c r="Y2" s="533"/>
      <c r="Z2" s="533"/>
      <c r="AA2" s="533"/>
      <c r="AB2" s="533"/>
      <c r="AC2" s="533"/>
      <c r="AD2" s="533"/>
      <c r="AE2" s="533"/>
      <c r="AF2" s="533"/>
      <c r="AG2" s="533"/>
      <c r="AH2" s="533"/>
      <c r="AI2" s="533"/>
      <c r="AJ2" s="533"/>
      <c r="AK2" s="533"/>
      <c r="AL2" s="533"/>
      <c r="AM2" s="535"/>
      <c r="AN2" s="535"/>
      <c r="AO2" s="535"/>
      <c r="AP2" s="535"/>
      <c r="AQ2" s="535"/>
      <c r="AR2" s="533"/>
      <c r="AS2" s="533"/>
      <c r="AT2" s="533"/>
      <c r="AU2" s="533"/>
      <c r="AV2" s="533"/>
      <c r="AW2" s="533"/>
      <c r="AX2" s="533"/>
      <c r="AY2" s="533"/>
      <c r="AZ2" s="533"/>
      <c r="BA2" s="533"/>
      <c r="BB2" s="533"/>
      <c r="BC2" s="534"/>
      <c r="BD2" s="534"/>
      <c r="BE2" s="534"/>
      <c r="BF2" s="534"/>
      <c r="BG2" s="533"/>
      <c r="BH2" s="533"/>
      <c r="BI2" s="533"/>
      <c r="BJ2" s="533"/>
      <c r="BK2" s="533"/>
      <c r="BL2" s="533"/>
      <c r="BM2" s="533"/>
      <c r="BN2" s="533"/>
      <c r="BO2" s="533"/>
      <c r="BP2" s="533"/>
      <c r="BQ2" s="533"/>
      <c r="BR2" s="533"/>
      <c r="BS2" s="533"/>
      <c r="BT2" s="533"/>
      <c r="BU2" s="536"/>
      <c r="BV2" s="536"/>
      <c r="BW2" s="536"/>
      <c r="BX2" s="536"/>
      <c r="BY2" s="537"/>
      <c r="BZ2" s="537"/>
      <c r="CA2" s="537"/>
      <c r="CB2" s="537"/>
      <c r="CC2" s="537"/>
      <c r="CD2" s="537"/>
      <c r="CE2" s="537"/>
      <c r="CF2" s="537"/>
      <c r="CG2" s="537"/>
      <c r="CH2" s="537"/>
      <c r="CI2" s="537"/>
      <c r="CJ2" s="537"/>
      <c r="CK2" s="538"/>
      <c r="CL2" s="538"/>
      <c r="CM2" s="538"/>
      <c r="CN2" s="538"/>
      <c r="CO2" s="537"/>
      <c r="CP2" s="537"/>
      <c r="CQ2" s="537"/>
      <c r="CR2" s="537"/>
      <c r="CS2" s="537"/>
      <c r="CT2" s="537"/>
      <c r="CU2" s="537"/>
      <c r="CV2" s="537"/>
      <c r="CW2" s="537"/>
      <c r="CX2" s="537"/>
      <c r="CY2" s="537"/>
      <c r="CZ2" s="537"/>
      <c r="DA2" s="537"/>
      <c r="DB2" s="537"/>
      <c r="DC2" s="537"/>
      <c r="DD2" s="537"/>
      <c r="DE2" s="537"/>
      <c r="DF2" s="537"/>
      <c r="DG2" s="537"/>
      <c r="DH2" s="537"/>
      <c r="DI2" s="537"/>
      <c r="DJ2" s="537"/>
      <c r="DK2" s="537"/>
      <c r="DL2" s="537"/>
      <c r="DM2" s="537"/>
      <c r="DN2" s="537"/>
      <c r="DO2" s="537"/>
      <c r="DP2" s="537"/>
      <c r="DQ2" s="537"/>
      <c r="DR2" s="537"/>
      <c r="DS2" s="538"/>
      <c r="DT2" s="538"/>
      <c r="DU2" s="538"/>
      <c r="DV2" s="538"/>
      <c r="DW2" s="537"/>
      <c r="DX2" s="537"/>
      <c r="DY2" s="537"/>
      <c r="DZ2" s="537"/>
      <c r="EA2" s="537"/>
      <c r="EB2" s="537"/>
      <c r="EC2" s="537"/>
      <c r="ED2" s="537"/>
      <c r="EE2" s="537"/>
      <c r="EF2" s="537"/>
      <c r="EG2" s="537"/>
      <c r="EH2" s="537"/>
      <c r="EI2" s="537"/>
      <c r="EJ2" s="537"/>
      <c r="EK2" s="537"/>
      <c r="EL2" s="537"/>
      <c r="EM2" s="537"/>
      <c r="EN2" s="537"/>
      <c r="EO2" s="537"/>
      <c r="EP2" s="537"/>
      <c r="EQ2" s="537"/>
      <c r="ER2" s="537"/>
      <c r="ES2" s="537"/>
      <c r="ET2" s="537"/>
      <c r="EU2" s="537"/>
      <c r="EV2" s="537"/>
      <c r="EW2" s="537"/>
      <c r="EX2" s="537"/>
      <c r="EY2" s="537"/>
      <c r="EZ2" s="537"/>
      <c r="FA2" s="538"/>
      <c r="FB2" s="538"/>
      <c r="FC2" s="538"/>
      <c r="FD2" s="538"/>
      <c r="FE2" s="537"/>
      <c r="FF2" s="537"/>
      <c r="FG2" s="537"/>
      <c r="FH2" s="537"/>
      <c r="FI2" s="537"/>
      <c r="FJ2" s="537"/>
      <c r="FK2" s="537"/>
      <c r="FL2" s="537"/>
      <c r="FM2" s="537"/>
      <c r="FN2" s="537"/>
      <c r="FO2" s="537"/>
      <c r="FP2" s="537"/>
      <c r="FQ2" s="537"/>
      <c r="FR2" s="537"/>
      <c r="FS2" s="537"/>
      <c r="FT2" s="537"/>
      <c r="FU2" s="537"/>
      <c r="FV2" s="537"/>
      <c r="FW2" s="537"/>
      <c r="FX2" s="537"/>
      <c r="FY2" s="537"/>
      <c r="FZ2" s="537"/>
      <c r="GA2" s="537"/>
      <c r="GB2" s="537"/>
      <c r="GC2" s="537"/>
      <c r="GD2" s="537"/>
      <c r="GE2" s="537"/>
      <c r="GF2" s="537"/>
      <c r="GG2" s="537"/>
      <c r="GH2" s="537"/>
      <c r="GI2" s="538"/>
      <c r="GJ2" s="538"/>
      <c r="GK2" s="538"/>
      <c r="GL2" s="538"/>
      <c r="GM2" s="537"/>
      <c r="GN2" s="537"/>
      <c r="GO2" s="537"/>
      <c r="GP2" s="537"/>
      <c r="GQ2" s="537"/>
      <c r="GR2" s="537"/>
      <c r="GS2" s="537"/>
      <c r="GT2" s="537"/>
      <c r="GU2" s="537"/>
      <c r="GV2" s="537"/>
      <c r="GW2" s="537"/>
      <c r="GX2" s="537"/>
      <c r="GY2" s="537"/>
      <c r="GZ2" s="537"/>
      <c r="HA2" s="537"/>
      <c r="HB2" s="537"/>
      <c r="HC2" s="537"/>
      <c r="HD2" s="537"/>
      <c r="HE2" s="537"/>
      <c r="HF2" s="537"/>
      <c r="HG2" s="537"/>
      <c r="HH2" s="537"/>
      <c r="HI2" s="537"/>
      <c r="HJ2" s="537"/>
      <c r="HK2" s="537"/>
      <c r="HL2" s="537"/>
      <c r="HM2" s="537"/>
      <c r="HN2" s="537"/>
      <c r="HO2" s="537"/>
      <c r="HP2" s="537"/>
      <c r="HQ2" s="538"/>
      <c r="HR2" s="538"/>
      <c r="HS2" s="538"/>
      <c r="HT2" s="538"/>
      <c r="HU2" s="537"/>
      <c r="HV2" s="537"/>
      <c r="HW2" s="537"/>
      <c r="HX2" s="537"/>
      <c r="HY2" s="537"/>
      <c r="HZ2" s="537"/>
      <c r="IA2" s="537"/>
      <c r="IB2" s="537"/>
      <c r="IC2" s="537"/>
      <c r="ID2" s="537"/>
      <c r="IE2" s="537"/>
      <c r="IF2" s="537"/>
      <c r="IG2" s="537"/>
      <c r="IH2" s="537"/>
      <c r="II2" s="537"/>
      <c r="IJ2" s="537"/>
      <c r="IK2" s="537"/>
      <c r="IL2" s="537"/>
      <c r="IM2" s="537"/>
      <c r="IN2" s="537"/>
      <c r="IO2" s="537"/>
      <c r="IP2" s="537"/>
      <c r="IQ2" s="537"/>
      <c r="IR2" s="537"/>
      <c r="IS2" s="537"/>
      <c r="IT2" s="537"/>
      <c r="IU2" s="537"/>
      <c r="IV2" s="537"/>
      <c r="IW2" s="537"/>
      <c r="IX2" s="537"/>
      <c r="IY2" s="538"/>
      <c r="IZ2" s="538"/>
      <c r="JA2" s="538"/>
      <c r="JB2" s="538"/>
      <c r="JC2" s="537"/>
      <c r="JD2" s="537"/>
      <c r="JE2" s="537"/>
      <c r="JF2" s="537"/>
      <c r="JG2" s="537"/>
      <c r="JH2" s="537"/>
      <c r="JI2" s="537"/>
      <c r="JJ2" s="537"/>
      <c r="JK2" s="537"/>
      <c r="JL2" s="537"/>
      <c r="JM2" s="537"/>
      <c r="JN2" s="537"/>
      <c r="JO2" s="537"/>
      <c r="JP2" s="537"/>
      <c r="JQ2" s="537"/>
      <c r="JR2" s="537"/>
      <c r="JS2" s="537"/>
      <c r="JT2" s="537"/>
      <c r="JU2" s="537"/>
      <c r="JV2" s="537"/>
      <c r="JW2" s="537"/>
      <c r="JX2" s="537"/>
      <c r="JY2" s="537"/>
      <c r="JZ2" s="537"/>
      <c r="KA2" s="537"/>
      <c r="KB2" s="537"/>
      <c r="KC2" s="537"/>
      <c r="KD2" s="537"/>
      <c r="KE2" s="537"/>
      <c r="KF2" s="537"/>
      <c r="KG2" s="538"/>
      <c r="KH2" s="538"/>
      <c r="KI2" s="538"/>
      <c r="KJ2" s="538"/>
      <c r="KK2" s="537"/>
      <c r="KL2" s="537"/>
      <c r="KM2" s="537"/>
      <c r="KN2" s="537"/>
      <c r="KO2" s="537"/>
      <c r="KP2" s="537"/>
      <c r="KQ2" s="537"/>
      <c r="KR2" s="537"/>
      <c r="KS2" s="537"/>
      <c r="KT2" s="537"/>
      <c r="KU2" s="537"/>
      <c r="KV2" s="537"/>
      <c r="KW2" s="537"/>
      <c r="KX2" s="537"/>
    </row>
    <row r="3">
      <c r="A3" s="531"/>
      <c r="B3" s="532"/>
      <c r="C3" s="532"/>
      <c r="D3" s="532"/>
      <c r="E3" s="533"/>
      <c r="F3" s="533"/>
      <c r="G3" s="533"/>
      <c r="H3" s="533"/>
      <c r="I3" s="533"/>
      <c r="J3" s="533"/>
      <c r="K3" s="533"/>
      <c r="L3" s="533"/>
      <c r="M3" s="533"/>
      <c r="N3" s="533"/>
      <c r="O3" s="533"/>
      <c r="P3" s="533"/>
      <c r="Q3" s="533"/>
      <c r="R3" s="533"/>
      <c r="S3" s="533"/>
      <c r="T3" s="533"/>
      <c r="U3" s="534"/>
      <c r="V3" s="534"/>
      <c r="W3" s="534"/>
      <c r="X3" s="534"/>
      <c r="Y3" s="533"/>
      <c r="Z3" s="533"/>
      <c r="AA3" s="533"/>
      <c r="AB3" s="533"/>
      <c r="AC3" s="533"/>
      <c r="AD3" s="533"/>
      <c r="AE3" s="533"/>
      <c r="AF3" s="533"/>
      <c r="AG3" s="533"/>
      <c r="AH3" s="533"/>
      <c r="AI3" s="533"/>
      <c r="AJ3" s="533"/>
      <c r="AK3" s="533"/>
      <c r="AL3" s="533"/>
      <c r="AM3" s="535"/>
      <c r="AN3" s="535"/>
      <c r="AO3" s="535"/>
      <c r="AP3" s="535"/>
      <c r="AQ3" s="535"/>
      <c r="AR3" s="533"/>
      <c r="AS3" s="533"/>
      <c r="AT3" s="533"/>
      <c r="AU3" s="533"/>
      <c r="AV3" s="533"/>
      <c r="AW3" s="533"/>
      <c r="AX3" s="533"/>
      <c r="AY3" s="533"/>
      <c r="AZ3" s="533"/>
      <c r="BA3" s="533"/>
      <c r="BB3" s="533"/>
      <c r="BC3" s="534"/>
      <c r="BD3" s="534"/>
      <c r="BE3" s="534"/>
      <c r="BF3" s="534"/>
      <c r="BG3" s="533"/>
      <c r="BH3" s="533"/>
      <c r="BI3" s="533"/>
      <c r="BJ3" s="533"/>
      <c r="BK3" s="533"/>
      <c r="BL3" s="533"/>
      <c r="BM3" s="533"/>
      <c r="BN3" s="533"/>
      <c r="BO3" s="533"/>
      <c r="BP3" s="533"/>
      <c r="BQ3" s="533"/>
      <c r="BR3" s="533"/>
      <c r="BS3" s="533"/>
      <c r="BT3" s="533"/>
      <c r="BU3" s="536"/>
      <c r="BV3" s="536"/>
      <c r="BW3" s="536"/>
      <c r="BX3" s="536"/>
      <c r="BY3" s="537"/>
      <c r="BZ3" s="537"/>
      <c r="CA3" s="537"/>
      <c r="CB3" s="537"/>
      <c r="CC3" s="537"/>
      <c r="CD3" s="537"/>
      <c r="CE3" s="537"/>
      <c r="CF3" s="537"/>
      <c r="CG3" s="537"/>
      <c r="CH3" s="537"/>
      <c r="CI3" s="537"/>
      <c r="CJ3" s="537"/>
      <c r="CK3" s="538"/>
      <c r="CL3" s="538"/>
      <c r="CM3" s="538"/>
      <c r="CN3" s="538"/>
      <c r="CO3" s="537"/>
      <c r="CP3" s="537"/>
      <c r="CQ3" s="537"/>
      <c r="CR3" s="537"/>
      <c r="CS3" s="537"/>
      <c r="CT3" s="537"/>
      <c r="CU3" s="537"/>
      <c r="CV3" s="537"/>
      <c r="CW3" s="537"/>
      <c r="CX3" s="537"/>
      <c r="CY3" s="537"/>
      <c r="CZ3" s="537"/>
      <c r="DA3" s="537"/>
      <c r="DB3" s="537"/>
      <c r="DC3" s="537"/>
      <c r="DD3" s="537"/>
      <c r="DE3" s="537"/>
      <c r="DF3" s="537"/>
      <c r="DG3" s="537"/>
      <c r="DH3" s="537"/>
      <c r="DI3" s="537"/>
      <c r="DJ3" s="537"/>
      <c r="DK3" s="537"/>
      <c r="DL3" s="537"/>
      <c r="DM3" s="537"/>
      <c r="DN3" s="537"/>
      <c r="DO3" s="537"/>
      <c r="DP3" s="537"/>
      <c r="DQ3" s="537"/>
      <c r="DR3" s="537"/>
      <c r="DS3" s="538"/>
      <c r="DT3" s="538"/>
      <c r="DU3" s="538"/>
      <c r="DV3" s="538"/>
      <c r="DW3" s="537"/>
      <c r="DX3" s="537"/>
      <c r="DY3" s="537"/>
      <c r="DZ3" s="537"/>
      <c r="EA3" s="537"/>
      <c r="EB3" s="537"/>
      <c r="EC3" s="537"/>
      <c r="ED3" s="537"/>
      <c r="EE3" s="537"/>
      <c r="EF3" s="537"/>
      <c r="EG3" s="537"/>
      <c r="EH3" s="537"/>
      <c r="EI3" s="537"/>
      <c r="EJ3" s="537"/>
      <c r="EK3" s="537"/>
      <c r="EL3" s="537"/>
      <c r="EM3" s="537"/>
      <c r="EN3" s="537"/>
      <c r="EO3" s="537"/>
      <c r="EP3" s="537"/>
      <c r="EQ3" s="537"/>
      <c r="ER3" s="537"/>
      <c r="ES3" s="537"/>
      <c r="ET3" s="537"/>
      <c r="EU3" s="537"/>
      <c r="EV3" s="537"/>
      <c r="EW3" s="537"/>
      <c r="EX3" s="537"/>
      <c r="EY3" s="537"/>
      <c r="EZ3" s="537"/>
      <c r="FA3" s="538"/>
      <c r="FB3" s="538"/>
      <c r="FC3" s="538"/>
      <c r="FD3" s="538"/>
      <c r="FE3" s="537"/>
      <c r="FF3" s="537"/>
      <c r="FG3" s="537"/>
      <c r="FH3" s="537"/>
      <c r="FI3" s="537"/>
      <c r="FJ3" s="537"/>
      <c r="FK3" s="537"/>
      <c r="FL3" s="537"/>
      <c r="FM3" s="537"/>
      <c r="FN3" s="537"/>
      <c r="FO3" s="537"/>
      <c r="FP3" s="537"/>
      <c r="FQ3" s="537"/>
      <c r="FR3" s="537"/>
      <c r="FS3" s="537"/>
      <c r="FT3" s="537"/>
      <c r="FU3" s="537"/>
      <c r="FV3" s="537"/>
      <c r="FW3" s="537"/>
      <c r="FX3" s="537"/>
      <c r="FY3" s="537"/>
      <c r="FZ3" s="537"/>
      <c r="GA3" s="537"/>
      <c r="GB3" s="537"/>
      <c r="GC3" s="537"/>
      <c r="GD3" s="537"/>
      <c r="GE3" s="537"/>
      <c r="GF3" s="537"/>
      <c r="GG3" s="537"/>
      <c r="GH3" s="537"/>
      <c r="GI3" s="538"/>
      <c r="GJ3" s="538"/>
      <c r="GK3" s="538"/>
      <c r="GL3" s="538"/>
      <c r="GM3" s="537"/>
      <c r="GN3" s="537"/>
      <c r="GO3" s="537"/>
      <c r="GP3" s="537"/>
      <c r="GQ3" s="537"/>
      <c r="GR3" s="537"/>
      <c r="GS3" s="537"/>
      <c r="GT3" s="537"/>
      <c r="GU3" s="537"/>
      <c r="GV3" s="537"/>
      <c r="GW3" s="537"/>
      <c r="GX3" s="537"/>
      <c r="GY3" s="537"/>
      <c r="GZ3" s="537"/>
      <c r="HA3" s="537"/>
      <c r="HB3" s="537"/>
      <c r="HC3" s="537"/>
      <c r="HD3" s="537"/>
      <c r="HE3" s="537"/>
      <c r="HF3" s="537"/>
      <c r="HG3" s="537"/>
      <c r="HH3" s="537"/>
      <c r="HI3" s="537"/>
      <c r="HJ3" s="537"/>
      <c r="HK3" s="537"/>
      <c r="HL3" s="537"/>
      <c r="HM3" s="537"/>
      <c r="HN3" s="537"/>
      <c r="HO3" s="537"/>
      <c r="HP3" s="537"/>
      <c r="HQ3" s="538"/>
      <c r="HR3" s="538"/>
      <c r="HS3" s="538"/>
      <c r="HT3" s="538"/>
      <c r="HU3" s="537"/>
      <c r="HV3" s="537"/>
      <c r="HW3" s="537"/>
      <c r="HX3" s="537"/>
      <c r="HY3" s="537"/>
      <c r="HZ3" s="537"/>
      <c r="IA3" s="537"/>
      <c r="IB3" s="537"/>
      <c r="IC3" s="537"/>
      <c r="ID3" s="537"/>
      <c r="IE3" s="537"/>
      <c r="IF3" s="537"/>
      <c r="IG3" s="537"/>
      <c r="IH3" s="537"/>
      <c r="II3" s="537"/>
      <c r="IJ3" s="537"/>
      <c r="IK3" s="537"/>
      <c r="IL3" s="537"/>
      <c r="IM3" s="537"/>
      <c r="IN3" s="537"/>
      <c r="IO3" s="537"/>
      <c r="IP3" s="537"/>
      <c r="IQ3" s="537"/>
      <c r="IR3" s="537"/>
      <c r="IS3" s="537"/>
      <c r="IT3" s="537"/>
      <c r="IU3" s="537"/>
      <c r="IV3" s="537"/>
      <c r="IW3" s="537"/>
      <c r="IX3" s="537"/>
      <c r="IY3" s="538"/>
      <c r="IZ3" s="538"/>
      <c r="JA3" s="538"/>
      <c r="JB3" s="538"/>
      <c r="JC3" s="537"/>
      <c r="JD3" s="537"/>
      <c r="JE3" s="537"/>
      <c r="JF3" s="537"/>
      <c r="JG3" s="537"/>
      <c r="JH3" s="537"/>
      <c r="JI3" s="537"/>
      <c r="JJ3" s="537"/>
      <c r="JK3" s="537"/>
      <c r="JL3" s="537"/>
      <c r="JM3" s="537"/>
      <c r="JN3" s="537"/>
      <c r="JO3" s="537"/>
      <c r="JP3" s="537"/>
      <c r="JQ3" s="537"/>
      <c r="JR3" s="537"/>
      <c r="JS3" s="537"/>
      <c r="JT3" s="537"/>
      <c r="JU3" s="537"/>
      <c r="JV3" s="537"/>
      <c r="JW3" s="537"/>
      <c r="JX3" s="537"/>
      <c r="JY3" s="537"/>
      <c r="JZ3" s="537"/>
      <c r="KA3" s="537"/>
      <c r="KB3" s="537"/>
      <c r="KC3" s="537"/>
      <c r="KD3" s="537"/>
      <c r="KE3" s="537"/>
      <c r="KF3" s="537"/>
      <c r="KG3" s="538"/>
      <c r="KH3" s="538"/>
      <c r="KI3" s="538"/>
      <c r="KJ3" s="538"/>
      <c r="KK3" s="537"/>
      <c r="KL3" s="537"/>
      <c r="KM3" s="537"/>
      <c r="KN3" s="537"/>
      <c r="KO3" s="537"/>
      <c r="KP3" s="537"/>
      <c r="KQ3" s="537"/>
      <c r="KR3" s="537"/>
      <c r="KS3" s="537"/>
      <c r="KT3" s="537"/>
      <c r="KU3" s="537"/>
      <c r="KV3" s="537"/>
      <c r="KW3" s="537"/>
      <c r="KX3" s="537"/>
    </row>
    <row r="4">
      <c r="A4" s="539"/>
      <c r="B4" s="532"/>
      <c r="C4" s="532"/>
      <c r="D4" s="532"/>
      <c r="E4" s="533"/>
      <c r="F4" s="533"/>
      <c r="G4" s="533"/>
      <c r="H4" s="533"/>
      <c r="I4" s="533"/>
      <c r="J4" s="533"/>
      <c r="K4" s="533"/>
      <c r="L4" s="533"/>
      <c r="M4" s="533"/>
      <c r="N4" s="533"/>
      <c r="O4" s="533"/>
      <c r="P4" s="533"/>
      <c r="Q4" s="533"/>
      <c r="R4" s="533"/>
      <c r="S4" s="533"/>
      <c r="T4" s="533"/>
      <c r="U4" s="534"/>
      <c r="V4" s="534"/>
      <c r="W4" s="534"/>
      <c r="X4" s="534"/>
      <c r="Y4" s="533"/>
      <c r="AN4" s="535"/>
      <c r="AO4" s="535"/>
      <c r="AP4" s="535"/>
      <c r="AQ4" s="535"/>
      <c r="AR4" s="533"/>
      <c r="AS4" s="533"/>
      <c r="AT4" s="533"/>
      <c r="AU4" s="533"/>
      <c r="AV4" s="533"/>
      <c r="AW4" s="533"/>
      <c r="AX4" s="533"/>
      <c r="AY4" s="533"/>
      <c r="AZ4" s="533"/>
      <c r="BA4" s="533"/>
      <c r="BB4" s="533"/>
      <c r="BC4" s="534"/>
      <c r="BD4" s="534"/>
      <c r="BE4" s="534"/>
      <c r="BF4" s="534"/>
      <c r="BG4" s="533"/>
      <c r="BH4" s="533"/>
      <c r="BI4" s="533"/>
      <c r="BJ4" s="533"/>
      <c r="BK4" s="533"/>
      <c r="BL4" s="533"/>
      <c r="BM4" s="533"/>
      <c r="BN4" s="533"/>
      <c r="BO4" s="533"/>
      <c r="BP4" s="533"/>
      <c r="BQ4" s="533"/>
      <c r="BR4" s="533"/>
      <c r="BS4" s="533"/>
      <c r="BT4" s="533"/>
      <c r="BU4" s="536"/>
      <c r="BV4" s="536"/>
      <c r="BW4" s="536"/>
      <c r="BX4" s="536"/>
      <c r="BY4" s="537"/>
      <c r="BZ4" s="537"/>
      <c r="CA4" s="537"/>
      <c r="CB4" s="537"/>
      <c r="CC4" s="537"/>
      <c r="CD4" s="537"/>
      <c r="CE4" s="537"/>
      <c r="CF4" s="537"/>
      <c r="CG4" s="537"/>
      <c r="CH4" s="537"/>
      <c r="CI4" s="537"/>
      <c r="CJ4" s="537"/>
      <c r="CK4" s="538"/>
      <c r="CL4" s="538"/>
      <c r="CM4" s="538"/>
      <c r="CN4" s="538"/>
      <c r="CO4" s="537"/>
      <c r="CP4" s="537"/>
      <c r="CQ4" s="537"/>
      <c r="CR4" s="537"/>
      <c r="CS4" s="537"/>
      <c r="CT4" s="537"/>
      <c r="CU4" s="537"/>
      <c r="CV4" s="537"/>
      <c r="CW4" s="537"/>
      <c r="CX4" s="537"/>
      <c r="CY4" s="537"/>
      <c r="CZ4" s="537"/>
      <c r="DA4" s="537"/>
      <c r="DB4" s="537"/>
      <c r="DC4" s="537"/>
      <c r="DD4" s="537"/>
      <c r="DE4" s="537"/>
      <c r="DF4" s="537"/>
      <c r="DG4" s="537"/>
      <c r="DH4" s="537"/>
      <c r="DI4" s="537"/>
      <c r="DJ4" s="537"/>
      <c r="DK4" s="537"/>
      <c r="DL4" s="537"/>
      <c r="DM4" s="537"/>
      <c r="DN4" s="537"/>
      <c r="DO4" s="537"/>
      <c r="DP4" s="537"/>
      <c r="DQ4" s="537"/>
      <c r="DR4" s="537"/>
      <c r="DS4" s="538"/>
      <c r="DT4" s="538"/>
      <c r="DU4" s="538"/>
      <c r="DV4" s="538"/>
      <c r="DW4" s="537"/>
      <c r="DX4" s="537"/>
      <c r="DY4" s="537"/>
      <c r="DZ4" s="537"/>
      <c r="EA4" s="537"/>
      <c r="EB4" s="537"/>
      <c r="EC4" s="537"/>
      <c r="ED4" s="537"/>
      <c r="EE4" s="537"/>
      <c r="EF4" s="537"/>
      <c r="EG4" s="537"/>
      <c r="EH4" s="537"/>
      <c r="EI4" s="537"/>
      <c r="EJ4" s="537"/>
      <c r="EK4" s="537"/>
      <c r="EL4" s="537"/>
      <c r="EM4" s="537"/>
      <c r="EN4" s="537"/>
      <c r="EO4" s="537"/>
      <c r="EP4" s="537"/>
      <c r="EQ4" s="537"/>
      <c r="ER4" s="537"/>
      <c r="ES4" s="537"/>
      <c r="ET4" s="537"/>
      <c r="EU4" s="537"/>
      <c r="EV4" s="537"/>
      <c r="EW4" s="537"/>
      <c r="EX4" s="537"/>
      <c r="EY4" s="537"/>
      <c r="EZ4" s="537"/>
      <c r="FA4" s="538"/>
      <c r="FB4" s="538"/>
      <c r="FC4" s="538"/>
      <c r="FD4" s="538"/>
      <c r="FE4" s="537"/>
      <c r="FF4" s="537"/>
      <c r="FG4" s="537"/>
      <c r="FH4" s="537"/>
      <c r="FI4" s="537"/>
      <c r="FJ4" s="537"/>
      <c r="FK4" s="537"/>
      <c r="FL4" s="537"/>
      <c r="FM4" s="537"/>
      <c r="FN4" s="537"/>
      <c r="FO4" s="537"/>
      <c r="FP4" s="537"/>
      <c r="FQ4" s="537"/>
      <c r="FR4" s="537"/>
      <c r="FS4" s="537"/>
      <c r="FT4" s="537"/>
      <c r="FU4" s="537"/>
      <c r="FV4" s="537"/>
      <c r="FW4" s="537"/>
      <c r="FX4" s="537"/>
      <c r="FY4" s="537"/>
      <c r="FZ4" s="537"/>
      <c r="GA4" s="537"/>
      <c r="GB4" s="537"/>
      <c r="GC4" s="537"/>
      <c r="GD4" s="537"/>
      <c r="GE4" s="537"/>
      <c r="GF4" s="537"/>
      <c r="GG4" s="537"/>
      <c r="GH4" s="537"/>
      <c r="GI4" s="538"/>
      <c r="GJ4" s="538"/>
      <c r="GK4" s="538"/>
      <c r="GL4" s="538"/>
      <c r="GM4" s="537"/>
      <c r="GN4" s="537"/>
      <c r="GO4" s="537"/>
      <c r="GP4" s="537"/>
      <c r="GQ4" s="537"/>
      <c r="GR4" s="537"/>
      <c r="GS4" s="537"/>
      <c r="GT4" s="537"/>
      <c r="GU4" s="537"/>
      <c r="GV4" s="537"/>
      <c r="GW4" s="537"/>
      <c r="GX4" s="537"/>
      <c r="GY4" s="537"/>
      <c r="GZ4" s="537"/>
      <c r="HA4" s="537"/>
      <c r="HB4" s="537"/>
      <c r="HC4" s="537"/>
      <c r="HD4" s="537"/>
      <c r="HE4" s="537"/>
      <c r="HF4" s="537"/>
      <c r="HG4" s="537"/>
      <c r="HH4" s="537"/>
      <c r="HI4" s="537"/>
      <c r="HJ4" s="537"/>
      <c r="HK4" s="537"/>
      <c r="HL4" s="537"/>
      <c r="HM4" s="537"/>
      <c r="HN4" s="537"/>
      <c r="HO4" s="537"/>
      <c r="HP4" s="537"/>
      <c r="HQ4" s="538"/>
      <c r="HR4" s="538"/>
      <c r="HS4" s="538"/>
      <c r="HT4" s="538"/>
      <c r="HU4" s="537"/>
      <c r="HV4" s="537"/>
      <c r="HW4" s="537"/>
      <c r="HX4" s="537"/>
      <c r="HY4" s="537"/>
      <c r="HZ4" s="537"/>
      <c r="IA4" s="537"/>
      <c r="IB4" s="537"/>
      <c r="IC4" s="537"/>
      <c r="ID4" s="537"/>
      <c r="IE4" s="537"/>
      <c r="IF4" s="537"/>
      <c r="IG4" s="537"/>
      <c r="IH4" s="537"/>
      <c r="II4" s="537"/>
      <c r="IJ4" s="537"/>
      <c r="IK4" s="537"/>
      <c r="IL4" s="537"/>
      <c r="IM4" s="537"/>
      <c r="IN4" s="537"/>
      <c r="IO4" s="537"/>
      <c r="IP4" s="537"/>
      <c r="IQ4" s="537"/>
      <c r="IR4" s="537"/>
      <c r="IS4" s="537"/>
      <c r="IT4" s="537"/>
      <c r="IU4" s="537"/>
      <c r="IV4" s="537"/>
      <c r="IW4" s="537"/>
      <c r="IX4" s="537"/>
      <c r="IY4" s="538"/>
      <c r="IZ4" s="538"/>
      <c r="JA4" s="538"/>
      <c r="JB4" s="538"/>
      <c r="JC4" s="537"/>
      <c r="JD4" s="537"/>
      <c r="JE4" s="537"/>
      <c r="JF4" s="537"/>
      <c r="JG4" s="537"/>
      <c r="JH4" s="537"/>
      <c r="JI4" s="537"/>
      <c r="JJ4" s="537"/>
      <c r="JK4" s="537"/>
      <c r="JL4" s="537"/>
      <c r="JM4" s="537"/>
      <c r="JN4" s="537"/>
      <c r="JO4" s="537"/>
      <c r="JP4" s="537"/>
      <c r="JQ4" s="537"/>
      <c r="JR4" s="537"/>
      <c r="JS4" s="537"/>
      <c r="JT4" s="537"/>
      <c r="JU4" s="537"/>
      <c r="JV4" s="537"/>
      <c r="JW4" s="537"/>
      <c r="JX4" s="537"/>
      <c r="JY4" s="537"/>
      <c r="JZ4" s="537"/>
      <c r="KA4" s="537"/>
      <c r="KB4" s="537"/>
      <c r="KC4" s="537"/>
      <c r="KD4" s="537"/>
      <c r="KE4" s="537"/>
      <c r="KF4" s="537"/>
      <c r="KG4" s="538"/>
      <c r="KH4" s="538"/>
      <c r="KI4" s="538"/>
      <c r="KJ4" s="538"/>
      <c r="KK4" s="537"/>
      <c r="KL4" s="537"/>
      <c r="KM4" s="537"/>
      <c r="KN4" s="537"/>
      <c r="KO4" s="537"/>
      <c r="KP4" s="537"/>
      <c r="KQ4" s="537"/>
      <c r="KR4" s="537"/>
      <c r="KS4" s="537"/>
      <c r="KT4" s="537"/>
      <c r="KU4" s="537"/>
      <c r="KV4" s="537"/>
      <c r="KW4" s="537"/>
      <c r="KX4" s="537"/>
    </row>
    <row r="5">
      <c r="A5" s="540" t="s">
        <v>976</v>
      </c>
      <c r="B5" s="15"/>
      <c r="C5" s="16"/>
      <c r="D5" s="541" t="str">
        <f>'DATOS DEL CENTRO'!B20</f>
        <v>3A</v>
      </c>
      <c r="E5" s="542"/>
      <c r="F5" s="542"/>
      <c r="G5" s="542"/>
      <c r="H5" s="542"/>
      <c r="I5" s="542"/>
      <c r="J5" s="542"/>
      <c r="K5" s="542"/>
      <c r="L5" s="542"/>
      <c r="M5" s="542"/>
      <c r="N5" s="542"/>
      <c r="O5" s="542"/>
      <c r="P5" s="542"/>
      <c r="Q5" s="542"/>
      <c r="R5" s="542"/>
      <c r="S5" s="542"/>
      <c r="T5" s="542"/>
      <c r="U5" s="543"/>
      <c r="V5" s="543"/>
      <c r="W5" s="543"/>
      <c r="X5" s="543"/>
      <c r="Y5" s="542"/>
      <c r="Z5" s="542"/>
      <c r="AA5" s="542"/>
      <c r="AB5" s="542"/>
      <c r="AC5" s="542"/>
      <c r="AD5" s="542"/>
      <c r="AE5" s="542"/>
      <c r="AF5" s="542"/>
      <c r="AG5" s="542"/>
      <c r="AH5" s="542"/>
      <c r="AI5" s="542"/>
      <c r="AJ5" s="542"/>
      <c r="AK5" s="542"/>
      <c r="AL5" s="542"/>
      <c r="AM5" s="544"/>
      <c r="AN5" s="544"/>
      <c r="AO5" s="544"/>
      <c r="AP5" s="544"/>
      <c r="AQ5" s="544"/>
      <c r="AR5" s="542"/>
      <c r="AS5" s="542"/>
      <c r="AT5" s="542"/>
      <c r="AU5" s="542"/>
      <c r="AV5" s="542"/>
      <c r="AW5" s="542"/>
      <c r="AX5" s="542"/>
      <c r="AY5" s="542"/>
      <c r="AZ5" s="542"/>
      <c r="BA5" s="542"/>
      <c r="BB5" s="542"/>
      <c r="BC5" s="543"/>
      <c r="BD5" s="543"/>
      <c r="BE5" s="543"/>
      <c r="BF5" s="543"/>
      <c r="BG5" s="542"/>
      <c r="BH5" s="542"/>
      <c r="BI5" s="542"/>
      <c r="BJ5" s="542"/>
      <c r="BK5" s="542"/>
      <c r="BL5" s="542"/>
      <c r="BM5" s="542"/>
      <c r="BN5" s="542"/>
      <c r="BO5" s="542"/>
      <c r="BP5" s="542"/>
      <c r="BQ5" s="542"/>
      <c r="BR5" s="542"/>
      <c r="BS5" s="542"/>
      <c r="BT5" s="542"/>
      <c r="BU5" s="544"/>
      <c r="BV5" s="544"/>
      <c r="BW5" s="544"/>
      <c r="BX5" s="544"/>
      <c r="BY5" s="544"/>
      <c r="BZ5" s="544"/>
      <c r="CA5" s="544"/>
      <c r="CB5" s="544"/>
      <c r="CC5" s="544"/>
      <c r="CD5" s="544"/>
      <c r="CE5" s="544"/>
      <c r="CF5" s="544"/>
      <c r="CG5" s="544"/>
      <c r="CH5" s="544"/>
      <c r="CI5" s="544"/>
      <c r="CJ5" s="544"/>
      <c r="CK5" s="545"/>
      <c r="CL5" s="545"/>
      <c r="CM5" s="545"/>
      <c r="CN5" s="545"/>
      <c r="CO5" s="544"/>
      <c r="CP5" s="544"/>
      <c r="CQ5" s="544"/>
      <c r="CR5" s="544"/>
      <c r="CS5" s="544"/>
      <c r="CT5" s="544"/>
      <c r="CU5" s="544"/>
      <c r="CV5" s="544"/>
      <c r="CW5" s="544"/>
      <c r="CX5" s="544"/>
      <c r="CY5" s="544"/>
      <c r="CZ5" s="544"/>
      <c r="DA5" s="544"/>
      <c r="DB5" s="544"/>
      <c r="DC5" s="544"/>
      <c r="DD5" s="544"/>
      <c r="DE5" s="544"/>
      <c r="DF5" s="544"/>
      <c r="DG5" s="544"/>
      <c r="DH5" s="544"/>
      <c r="DI5" s="544"/>
      <c r="DJ5" s="544"/>
      <c r="DK5" s="544"/>
      <c r="DL5" s="544"/>
      <c r="DM5" s="544"/>
      <c r="DN5" s="544"/>
      <c r="DO5" s="544"/>
      <c r="DP5" s="544"/>
      <c r="DQ5" s="544"/>
      <c r="DR5" s="544"/>
      <c r="DS5" s="545"/>
      <c r="DT5" s="545"/>
      <c r="DU5" s="545"/>
      <c r="DV5" s="545"/>
      <c r="DW5" s="544"/>
      <c r="DX5" s="544"/>
      <c r="DY5" s="544"/>
      <c r="DZ5" s="544"/>
      <c r="EA5" s="544"/>
      <c r="EB5" s="544"/>
      <c r="EC5" s="544"/>
      <c r="ED5" s="544"/>
      <c r="EE5" s="544"/>
      <c r="EF5" s="544"/>
      <c r="EG5" s="544"/>
      <c r="EH5" s="544"/>
      <c r="EI5" s="544"/>
      <c r="EJ5" s="544"/>
      <c r="EK5" s="544"/>
      <c r="EL5" s="544"/>
      <c r="EM5" s="544"/>
      <c r="EN5" s="544"/>
      <c r="EO5" s="544"/>
      <c r="EP5" s="544"/>
      <c r="EQ5" s="544"/>
      <c r="ER5" s="544"/>
      <c r="ES5" s="544"/>
      <c r="ET5" s="544"/>
      <c r="EU5" s="544"/>
      <c r="EV5" s="544"/>
      <c r="EW5" s="544"/>
      <c r="EX5" s="544"/>
      <c r="EY5" s="544"/>
      <c r="EZ5" s="544"/>
      <c r="FA5" s="545"/>
      <c r="FB5" s="545"/>
      <c r="FC5" s="545"/>
      <c r="FD5" s="545"/>
      <c r="FE5" s="544"/>
      <c r="FF5" s="544"/>
      <c r="FG5" s="544"/>
      <c r="FH5" s="544"/>
      <c r="FI5" s="544"/>
      <c r="FJ5" s="544"/>
      <c r="FK5" s="544"/>
      <c r="FL5" s="544"/>
      <c r="FM5" s="544"/>
      <c r="FN5" s="544"/>
      <c r="FO5" s="544"/>
      <c r="FP5" s="544"/>
      <c r="FQ5" s="544"/>
      <c r="FR5" s="544"/>
      <c r="FS5" s="544"/>
      <c r="FT5" s="544"/>
      <c r="FU5" s="544"/>
      <c r="FV5" s="544"/>
      <c r="FW5" s="544"/>
      <c r="FX5" s="544"/>
      <c r="FY5" s="544"/>
      <c r="FZ5" s="544"/>
      <c r="GA5" s="544"/>
      <c r="GB5" s="544"/>
      <c r="GC5" s="544"/>
      <c r="GD5" s="544"/>
      <c r="GE5" s="544"/>
      <c r="GF5" s="544"/>
      <c r="GG5" s="544"/>
      <c r="GH5" s="544"/>
      <c r="GI5" s="545"/>
      <c r="GJ5" s="545"/>
      <c r="GK5" s="545"/>
      <c r="GL5" s="545"/>
      <c r="GM5" s="544"/>
      <c r="GN5" s="544"/>
      <c r="GO5" s="544"/>
      <c r="GP5" s="544"/>
      <c r="GQ5" s="544"/>
      <c r="GR5" s="544"/>
      <c r="GS5" s="544"/>
      <c r="GT5" s="544"/>
      <c r="GU5" s="544"/>
      <c r="GV5" s="544"/>
      <c r="GW5" s="544"/>
      <c r="GX5" s="544"/>
      <c r="GY5" s="544"/>
      <c r="GZ5" s="544"/>
      <c r="HA5" s="544"/>
      <c r="HB5" s="544"/>
      <c r="HC5" s="544"/>
      <c r="HD5" s="544"/>
      <c r="HE5" s="544"/>
      <c r="HF5" s="544"/>
      <c r="HG5" s="544"/>
      <c r="HH5" s="544"/>
      <c r="HI5" s="544"/>
      <c r="HJ5" s="544"/>
      <c r="HK5" s="544"/>
      <c r="HL5" s="544"/>
      <c r="HM5" s="544"/>
      <c r="HN5" s="544"/>
      <c r="HO5" s="544"/>
      <c r="HP5" s="544"/>
      <c r="HQ5" s="545"/>
      <c r="HR5" s="545"/>
      <c r="HS5" s="545"/>
      <c r="HT5" s="545"/>
      <c r="HU5" s="544"/>
      <c r="HV5" s="544"/>
      <c r="HW5" s="544"/>
      <c r="HX5" s="544"/>
      <c r="HY5" s="544"/>
      <c r="HZ5" s="544"/>
      <c r="IA5" s="544"/>
      <c r="IB5" s="544"/>
      <c r="IC5" s="544"/>
      <c r="ID5" s="544"/>
      <c r="IE5" s="544"/>
      <c r="IF5" s="544"/>
      <c r="IG5" s="544"/>
      <c r="IH5" s="544"/>
      <c r="II5" s="544"/>
      <c r="IJ5" s="544"/>
      <c r="IK5" s="544"/>
      <c r="IL5" s="544"/>
      <c r="IM5" s="544"/>
      <c r="IN5" s="544"/>
      <c r="IO5" s="544"/>
      <c r="IP5" s="544"/>
      <c r="IQ5" s="544"/>
      <c r="IR5" s="544"/>
      <c r="IS5" s="544"/>
      <c r="IT5" s="544"/>
      <c r="IU5" s="544"/>
      <c r="IV5" s="544"/>
      <c r="IW5" s="544"/>
      <c r="IX5" s="544"/>
      <c r="IY5" s="545"/>
      <c r="IZ5" s="545"/>
      <c r="JA5" s="545"/>
      <c r="JB5" s="545"/>
      <c r="JC5" s="544"/>
      <c r="JD5" s="544"/>
      <c r="JE5" s="544"/>
      <c r="JF5" s="544"/>
      <c r="JG5" s="544"/>
      <c r="JH5" s="544"/>
      <c r="JI5" s="544"/>
      <c r="JJ5" s="544"/>
      <c r="JK5" s="544"/>
      <c r="JL5" s="544"/>
      <c r="JM5" s="544"/>
      <c r="JN5" s="544"/>
      <c r="JO5" s="544"/>
      <c r="JP5" s="544"/>
      <c r="JQ5" s="544"/>
      <c r="JR5" s="544"/>
      <c r="JS5" s="544"/>
      <c r="JT5" s="544"/>
      <c r="JU5" s="544"/>
      <c r="JV5" s="544"/>
      <c r="JW5" s="544"/>
      <c r="JX5" s="544"/>
      <c r="JY5" s="544"/>
      <c r="JZ5" s="544"/>
      <c r="KA5" s="544"/>
      <c r="KB5" s="544"/>
      <c r="KC5" s="544"/>
      <c r="KD5" s="544"/>
      <c r="KE5" s="544"/>
      <c r="KF5" s="544"/>
      <c r="KG5" s="545"/>
      <c r="KH5" s="545"/>
      <c r="KI5" s="545"/>
      <c r="KJ5" s="545"/>
      <c r="KK5" s="544"/>
      <c r="KL5" s="544"/>
      <c r="KM5" s="544"/>
      <c r="KN5" s="544"/>
      <c r="KO5" s="544"/>
      <c r="KP5" s="544"/>
      <c r="KQ5" s="544"/>
      <c r="KR5" s="544"/>
      <c r="KS5" s="544"/>
      <c r="KT5" s="544"/>
      <c r="KU5" s="544"/>
      <c r="KV5" s="544"/>
      <c r="KW5" s="544"/>
      <c r="KX5" s="544"/>
    </row>
    <row r="6">
      <c r="A6" s="546" t="s">
        <v>977</v>
      </c>
      <c r="B6" s="15"/>
      <c r="C6" s="15"/>
      <c r="D6" s="16"/>
      <c r="E6" s="547" t="str">
        <f>'DATOS DEL CENTRO'!B31</f>
        <v>MAYELIN GARCIA</v>
      </c>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6"/>
      <c r="AR6" s="548"/>
      <c r="AS6" s="548"/>
      <c r="AT6" s="548"/>
      <c r="AU6" s="548"/>
      <c r="AV6" s="548"/>
      <c r="AW6" s="548"/>
      <c r="AX6" s="548"/>
      <c r="AY6" s="548"/>
      <c r="AZ6" s="548"/>
      <c r="BA6" s="548"/>
      <c r="BB6" s="548"/>
      <c r="BC6" s="549"/>
      <c r="BD6" s="549"/>
      <c r="BE6" s="549"/>
      <c r="BF6" s="549"/>
      <c r="BG6" s="548"/>
      <c r="BH6" s="548"/>
      <c r="BI6" s="548"/>
      <c r="BJ6" s="548"/>
      <c r="BK6" s="548"/>
      <c r="BL6" s="548"/>
      <c r="BM6" s="548"/>
      <c r="BN6" s="548"/>
      <c r="BO6" s="548"/>
      <c r="BP6" s="548"/>
      <c r="BQ6" s="548"/>
      <c r="BR6" s="548"/>
      <c r="BS6" s="548"/>
      <c r="BT6" s="548"/>
      <c r="BU6" s="536"/>
      <c r="BV6" s="536"/>
      <c r="BW6" s="536"/>
      <c r="BX6" s="536"/>
      <c r="BY6" s="536"/>
      <c r="BZ6" s="536"/>
      <c r="CA6" s="536"/>
      <c r="CB6" s="536"/>
      <c r="CC6" s="536"/>
      <c r="CD6" s="536"/>
      <c r="CE6" s="536"/>
      <c r="CF6" s="536"/>
      <c r="CG6" s="536"/>
      <c r="CH6" s="536"/>
      <c r="CI6" s="536"/>
      <c r="CJ6" s="536"/>
      <c r="CK6" s="550"/>
      <c r="CL6" s="550"/>
      <c r="CM6" s="550"/>
      <c r="CN6" s="550"/>
      <c r="CO6" s="536"/>
      <c r="CP6" s="536"/>
      <c r="CQ6" s="536"/>
      <c r="CR6" s="536"/>
      <c r="CS6" s="536"/>
      <c r="CT6" s="536"/>
      <c r="CU6" s="536"/>
      <c r="CV6" s="536"/>
      <c r="CW6" s="536"/>
      <c r="CX6" s="536"/>
      <c r="CY6" s="536"/>
      <c r="CZ6" s="536"/>
      <c r="DA6" s="536"/>
      <c r="DB6" s="536"/>
      <c r="DC6" s="536"/>
      <c r="DD6" s="536"/>
      <c r="DE6" s="536"/>
      <c r="DF6" s="536"/>
      <c r="DG6" s="536"/>
      <c r="DH6" s="536"/>
      <c r="DI6" s="536"/>
      <c r="DJ6" s="536"/>
      <c r="DK6" s="536"/>
      <c r="DL6" s="536"/>
      <c r="DM6" s="536"/>
      <c r="DN6" s="536"/>
      <c r="DO6" s="536"/>
      <c r="DP6" s="536"/>
      <c r="DQ6" s="536"/>
      <c r="DR6" s="536"/>
      <c r="DS6" s="550"/>
      <c r="DT6" s="550"/>
      <c r="DU6" s="550"/>
      <c r="DV6" s="550"/>
      <c r="DW6" s="536"/>
      <c r="DX6" s="536"/>
      <c r="DY6" s="536"/>
      <c r="DZ6" s="536"/>
      <c r="EA6" s="536"/>
      <c r="EB6" s="536"/>
      <c r="EC6" s="536"/>
      <c r="ED6" s="536"/>
      <c r="EE6" s="536"/>
      <c r="EF6" s="536"/>
      <c r="EG6" s="536"/>
      <c r="EH6" s="536"/>
      <c r="EI6" s="536"/>
      <c r="EJ6" s="536"/>
      <c r="EK6" s="536"/>
      <c r="EL6" s="536"/>
      <c r="EM6" s="536"/>
      <c r="EN6" s="536"/>
      <c r="EO6" s="536"/>
      <c r="EP6" s="536"/>
      <c r="EQ6" s="536"/>
      <c r="ER6" s="536"/>
      <c r="ES6" s="536"/>
      <c r="ET6" s="536"/>
      <c r="EU6" s="536"/>
      <c r="EV6" s="536"/>
      <c r="EW6" s="536"/>
      <c r="EX6" s="536"/>
      <c r="EY6" s="536"/>
      <c r="EZ6" s="536"/>
      <c r="FA6" s="550"/>
      <c r="FB6" s="550"/>
      <c r="FC6" s="550"/>
      <c r="FD6" s="550"/>
      <c r="FE6" s="536"/>
      <c r="FF6" s="536"/>
      <c r="FG6" s="536"/>
      <c r="FH6" s="536"/>
      <c r="FI6" s="536"/>
      <c r="FJ6" s="536"/>
      <c r="FK6" s="536"/>
      <c r="FL6" s="536"/>
      <c r="FM6" s="536"/>
      <c r="FN6" s="536"/>
      <c r="FO6" s="536"/>
      <c r="FP6" s="536"/>
      <c r="FQ6" s="536"/>
      <c r="FR6" s="536"/>
      <c r="FS6" s="536"/>
      <c r="FT6" s="536"/>
      <c r="FU6" s="536"/>
      <c r="FV6" s="536"/>
      <c r="FW6" s="536"/>
      <c r="FX6" s="536"/>
      <c r="FY6" s="536"/>
      <c r="FZ6" s="536"/>
      <c r="GA6" s="536"/>
      <c r="GB6" s="536"/>
      <c r="GC6" s="536"/>
      <c r="GD6" s="536"/>
      <c r="GE6" s="536"/>
      <c r="GF6" s="536"/>
      <c r="GG6" s="536"/>
      <c r="GH6" s="536"/>
      <c r="GI6" s="550"/>
      <c r="GJ6" s="550"/>
      <c r="GK6" s="550"/>
      <c r="GL6" s="550"/>
      <c r="GM6" s="536"/>
      <c r="GN6" s="536"/>
      <c r="GO6" s="536"/>
      <c r="GP6" s="536"/>
      <c r="GQ6" s="536"/>
      <c r="GR6" s="536"/>
      <c r="GS6" s="536"/>
      <c r="GT6" s="536"/>
      <c r="GU6" s="536"/>
      <c r="GV6" s="536"/>
      <c r="GW6" s="536"/>
      <c r="GX6" s="536"/>
      <c r="GY6" s="536"/>
      <c r="GZ6" s="536"/>
      <c r="HA6" s="551"/>
      <c r="HB6" s="551"/>
      <c r="HC6" s="551"/>
      <c r="HD6" s="551"/>
      <c r="HE6" s="551"/>
      <c r="HF6" s="551"/>
      <c r="HG6" s="551"/>
      <c r="HH6" s="551"/>
      <c r="HI6" s="551"/>
      <c r="HJ6" s="551"/>
      <c r="HK6" s="551"/>
      <c r="HL6" s="551"/>
      <c r="HM6" s="551"/>
      <c r="HN6" s="551"/>
      <c r="HO6" s="551"/>
      <c r="HP6" s="551"/>
      <c r="HQ6" s="552"/>
      <c r="HR6" s="552"/>
      <c r="HS6" s="552"/>
      <c r="HT6" s="552"/>
      <c r="HU6" s="551"/>
      <c r="HV6" s="551"/>
      <c r="HW6" s="551"/>
      <c r="HX6" s="551"/>
      <c r="HY6" s="551"/>
      <c r="HZ6" s="551"/>
      <c r="IA6" s="551"/>
      <c r="IB6" s="551"/>
      <c r="IC6" s="551"/>
      <c r="ID6" s="551"/>
      <c r="IE6" s="551"/>
      <c r="IF6" s="551"/>
      <c r="IG6" s="551"/>
      <c r="IH6" s="551"/>
      <c r="II6" s="536"/>
      <c r="IJ6" s="536"/>
      <c r="IK6" s="536"/>
      <c r="IL6" s="536"/>
      <c r="IM6" s="536"/>
      <c r="IN6" s="536"/>
      <c r="IO6" s="536"/>
      <c r="IP6" s="536"/>
      <c r="IQ6" s="536"/>
      <c r="IR6" s="536"/>
      <c r="IS6" s="536"/>
      <c r="IT6" s="536"/>
      <c r="IU6" s="536"/>
      <c r="IV6" s="536"/>
      <c r="IW6" s="536"/>
      <c r="IX6" s="536"/>
      <c r="IY6" s="550"/>
      <c r="IZ6" s="550"/>
      <c r="JA6" s="550"/>
      <c r="JB6" s="550"/>
      <c r="JC6" s="536"/>
      <c r="JD6" s="536"/>
      <c r="JE6" s="536"/>
      <c r="JF6" s="536"/>
      <c r="JG6" s="536"/>
      <c r="JH6" s="536"/>
      <c r="JI6" s="536"/>
      <c r="JJ6" s="536"/>
      <c r="JK6" s="536"/>
      <c r="JL6" s="536"/>
      <c r="JM6" s="536"/>
      <c r="JN6" s="536"/>
      <c r="JO6" s="536"/>
      <c r="JP6" s="536"/>
      <c r="JQ6" s="553"/>
      <c r="JR6" s="553"/>
      <c r="JS6" s="553"/>
      <c r="JT6" s="553"/>
      <c r="JU6" s="553"/>
      <c r="JV6" s="553"/>
      <c r="JW6" s="553"/>
      <c r="JX6" s="553"/>
      <c r="JY6" s="553"/>
      <c r="JZ6" s="553"/>
      <c r="KA6" s="553"/>
      <c r="KB6" s="553"/>
      <c r="KC6" s="553"/>
      <c r="KD6" s="553"/>
      <c r="KE6" s="553"/>
      <c r="KF6" s="553"/>
      <c r="KG6" s="554"/>
      <c r="KH6" s="554"/>
      <c r="KI6" s="554"/>
      <c r="KJ6" s="554"/>
      <c r="KK6" s="553"/>
      <c r="KL6" s="553"/>
      <c r="KM6" s="553"/>
      <c r="KN6" s="553"/>
      <c r="KO6" s="553"/>
      <c r="KP6" s="553"/>
      <c r="KQ6" s="553"/>
      <c r="KR6" s="553"/>
      <c r="KS6" s="553"/>
      <c r="KT6" s="553"/>
      <c r="KU6" s="553"/>
      <c r="KV6" s="553"/>
      <c r="KW6" s="553"/>
      <c r="KX6" s="553"/>
    </row>
    <row r="7">
      <c r="A7" s="546" t="s">
        <v>978</v>
      </c>
      <c r="B7" s="15"/>
      <c r="C7" s="15"/>
      <c r="D7" s="16"/>
      <c r="E7" s="555" t="str">
        <f>'DATOS DEL CENTRO'!B19</f>
        <v>2025-2026</v>
      </c>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2"/>
      <c r="AR7" s="556"/>
      <c r="AS7" s="556"/>
      <c r="AT7" s="556"/>
      <c r="AU7" s="556"/>
      <c r="AV7" s="556"/>
      <c r="AW7" s="556"/>
      <c r="AX7" s="556"/>
      <c r="AY7" s="556"/>
      <c r="AZ7" s="556"/>
      <c r="BA7" s="556"/>
      <c r="BB7" s="556"/>
      <c r="BC7" s="557"/>
      <c r="BD7" s="557"/>
      <c r="BE7" s="557"/>
      <c r="BF7" s="557"/>
      <c r="BG7" s="556"/>
      <c r="BH7" s="556"/>
      <c r="BI7" s="556"/>
      <c r="BJ7" s="556"/>
      <c r="BK7" s="556"/>
      <c r="BL7" s="556"/>
      <c r="BM7" s="556"/>
      <c r="BN7" s="556"/>
      <c r="BO7" s="556"/>
      <c r="BP7" s="556"/>
      <c r="BQ7" s="556"/>
      <c r="BR7" s="556"/>
      <c r="BS7" s="556"/>
      <c r="BT7" s="556"/>
      <c r="BU7" s="536"/>
      <c r="BV7" s="536"/>
      <c r="BW7" s="536"/>
      <c r="BX7" s="536"/>
      <c r="BY7" s="536"/>
      <c r="BZ7" s="536"/>
      <c r="CA7" s="536"/>
      <c r="CB7" s="536"/>
      <c r="CC7" s="536"/>
      <c r="CD7" s="536"/>
      <c r="CE7" s="536"/>
      <c r="CF7" s="536"/>
      <c r="CG7" s="536"/>
      <c r="CH7" s="536"/>
      <c r="CI7" s="536"/>
      <c r="CJ7" s="536"/>
      <c r="CK7" s="550"/>
      <c r="CL7" s="550"/>
      <c r="CM7" s="550"/>
      <c r="CN7" s="550"/>
      <c r="CO7" s="536"/>
      <c r="CP7" s="536"/>
      <c r="CQ7" s="536"/>
      <c r="CR7" s="536"/>
      <c r="CS7" s="536"/>
      <c r="CT7" s="536"/>
      <c r="CU7" s="536"/>
      <c r="CV7" s="536"/>
      <c r="CW7" s="536"/>
      <c r="CX7" s="536"/>
      <c r="CY7" s="536"/>
      <c r="CZ7" s="536"/>
      <c r="DA7" s="536"/>
      <c r="DB7" s="536"/>
      <c r="DC7" s="536"/>
      <c r="DD7" s="536"/>
      <c r="DE7" s="536"/>
      <c r="DF7" s="536"/>
      <c r="DG7" s="536"/>
      <c r="DH7" s="536"/>
      <c r="DI7" s="536"/>
      <c r="DJ7" s="536"/>
      <c r="DK7" s="536"/>
      <c r="DL7" s="536"/>
      <c r="DM7" s="536"/>
      <c r="DN7" s="536"/>
      <c r="DO7" s="536"/>
      <c r="DP7" s="536"/>
      <c r="DQ7" s="536"/>
      <c r="DR7" s="536"/>
      <c r="DS7" s="550"/>
      <c r="DT7" s="550"/>
      <c r="DU7" s="550"/>
      <c r="DV7" s="550"/>
      <c r="DW7" s="536"/>
      <c r="DX7" s="536"/>
      <c r="DY7" s="536"/>
      <c r="DZ7" s="536"/>
      <c r="EA7" s="536"/>
      <c r="EB7" s="536"/>
      <c r="EC7" s="536"/>
      <c r="ED7" s="536"/>
      <c r="EE7" s="536"/>
      <c r="EF7" s="536"/>
      <c r="EG7" s="536"/>
      <c r="EH7" s="536"/>
      <c r="EI7" s="536"/>
      <c r="EJ7" s="536"/>
      <c r="EK7" s="536"/>
      <c r="EL7" s="536"/>
      <c r="EM7" s="536"/>
      <c r="EN7" s="536"/>
      <c r="EO7" s="536"/>
      <c r="EP7" s="536"/>
      <c r="EQ7" s="536"/>
      <c r="ER7" s="536"/>
      <c r="ES7" s="536"/>
      <c r="ET7" s="536"/>
      <c r="EU7" s="536"/>
      <c r="EV7" s="536"/>
      <c r="EW7" s="536"/>
      <c r="EX7" s="536"/>
      <c r="EY7" s="536"/>
      <c r="EZ7" s="536"/>
      <c r="FA7" s="550"/>
      <c r="FB7" s="550"/>
      <c r="FC7" s="550"/>
      <c r="FD7" s="550"/>
      <c r="FE7" s="536"/>
      <c r="FF7" s="536"/>
      <c r="FG7" s="536"/>
      <c r="FH7" s="536"/>
      <c r="FI7" s="536"/>
      <c r="FJ7" s="536"/>
      <c r="FK7" s="536"/>
      <c r="FL7" s="536"/>
      <c r="FM7" s="536"/>
      <c r="FN7" s="536"/>
      <c r="FO7" s="536"/>
      <c r="FP7" s="536"/>
      <c r="FQ7" s="536"/>
      <c r="FR7" s="536"/>
      <c r="FS7" s="536"/>
      <c r="FT7" s="536"/>
      <c r="FU7" s="536"/>
      <c r="FV7" s="536"/>
      <c r="FW7" s="536"/>
      <c r="FX7" s="536"/>
      <c r="FY7" s="536"/>
      <c r="FZ7" s="536"/>
      <c r="GA7" s="536"/>
      <c r="GB7" s="536"/>
      <c r="GC7" s="536"/>
      <c r="GD7" s="536"/>
      <c r="GE7" s="536"/>
      <c r="GF7" s="536"/>
      <c r="GG7" s="536"/>
      <c r="GH7" s="536"/>
      <c r="GI7" s="550"/>
      <c r="GJ7" s="550"/>
      <c r="GK7" s="550"/>
      <c r="GL7" s="550"/>
      <c r="GM7" s="536"/>
      <c r="GN7" s="536"/>
      <c r="GO7" s="536"/>
      <c r="GP7" s="536"/>
      <c r="GQ7" s="536"/>
      <c r="GR7" s="536"/>
      <c r="GS7" s="536"/>
      <c r="GT7" s="536"/>
      <c r="GU7" s="536"/>
      <c r="GV7" s="536"/>
      <c r="GW7" s="536"/>
      <c r="GX7" s="536"/>
      <c r="GY7" s="536"/>
      <c r="GZ7" s="536"/>
      <c r="HA7" s="551"/>
      <c r="HB7" s="551"/>
      <c r="HC7" s="551"/>
      <c r="HD7" s="551"/>
      <c r="HE7" s="551"/>
      <c r="HF7" s="551"/>
      <c r="HG7" s="551"/>
      <c r="HH7" s="551"/>
      <c r="HI7" s="551"/>
      <c r="HJ7" s="551"/>
      <c r="HK7" s="551"/>
      <c r="HL7" s="551"/>
      <c r="HM7" s="551"/>
      <c r="HN7" s="551"/>
      <c r="HO7" s="551"/>
      <c r="HP7" s="551"/>
      <c r="HQ7" s="552"/>
      <c r="HR7" s="552"/>
      <c r="HS7" s="552"/>
      <c r="HT7" s="552"/>
      <c r="HU7" s="551"/>
      <c r="HV7" s="551"/>
      <c r="HW7" s="551"/>
      <c r="HX7" s="551"/>
      <c r="HY7" s="551"/>
      <c r="HZ7" s="551"/>
      <c r="IA7" s="551"/>
      <c r="IB7" s="551"/>
      <c r="IC7" s="551"/>
      <c r="ID7" s="551"/>
      <c r="IE7" s="551"/>
      <c r="IF7" s="551"/>
      <c r="IG7" s="551"/>
      <c r="IH7" s="551"/>
      <c r="II7" s="536"/>
      <c r="IJ7" s="536"/>
      <c r="IK7" s="536"/>
      <c r="IL7" s="536"/>
      <c r="IM7" s="536"/>
      <c r="IN7" s="536"/>
      <c r="IO7" s="536"/>
      <c r="IP7" s="536"/>
      <c r="IQ7" s="536"/>
      <c r="IR7" s="536"/>
      <c r="IS7" s="536"/>
      <c r="IT7" s="536"/>
      <c r="IU7" s="536"/>
      <c r="IV7" s="536"/>
      <c r="IW7" s="536"/>
      <c r="IX7" s="536"/>
      <c r="IY7" s="550"/>
      <c r="IZ7" s="550"/>
      <c r="JA7" s="550"/>
      <c r="JB7" s="550"/>
      <c r="JC7" s="536"/>
      <c r="JD7" s="536"/>
      <c r="JE7" s="536"/>
      <c r="JF7" s="536"/>
      <c r="JG7" s="536"/>
      <c r="JH7" s="536"/>
      <c r="JI7" s="536"/>
      <c r="JJ7" s="536"/>
      <c r="JK7" s="536"/>
      <c r="JL7" s="536"/>
      <c r="JM7" s="536"/>
      <c r="JN7" s="536"/>
      <c r="JO7" s="536"/>
      <c r="JP7" s="536"/>
      <c r="JQ7" s="553"/>
      <c r="JR7" s="553"/>
      <c r="JS7" s="553"/>
      <c r="JT7" s="553"/>
      <c r="JU7" s="553"/>
      <c r="JV7" s="553"/>
      <c r="JW7" s="553"/>
      <c r="JX7" s="553"/>
      <c r="JY7" s="553"/>
      <c r="JZ7" s="553"/>
      <c r="KA7" s="553"/>
      <c r="KB7" s="553"/>
      <c r="KC7" s="553"/>
      <c r="KD7" s="553"/>
      <c r="KE7" s="553"/>
      <c r="KF7" s="553"/>
      <c r="KG7" s="554"/>
      <c r="KH7" s="554"/>
      <c r="KI7" s="554"/>
      <c r="KJ7" s="554"/>
      <c r="KK7" s="553"/>
      <c r="KL7" s="553"/>
      <c r="KM7" s="553"/>
      <c r="KN7" s="553"/>
      <c r="KO7" s="553"/>
      <c r="KP7" s="553"/>
      <c r="KQ7" s="553"/>
      <c r="KR7" s="553"/>
      <c r="KS7" s="553"/>
      <c r="KT7" s="553"/>
      <c r="KU7" s="553"/>
      <c r="KV7" s="553"/>
      <c r="KW7" s="553"/>
      <c r="KX7" s="553"/>
    </row>
    <row r="8">
      <c r="A8" s="558" t="s">
        <v>555</v>
      </c>
      <c r="B8" s="559" t="s">
        <v>103</v>
      </c>
      <c r="C8" s="559" t="s">
        <v>552</v>
      </c>
      <c r="D8" s="559" t="s">
        <v>979</v>
      </c>
      <c r="E8" s="560" t="s">
        <v>980</v>
      </c>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6"/>
      <c r="AM8" s="561"/>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6"/>
      <c r="BU8" s="562"/>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6"/>
      <c r="DC8" s="563"/>
      <c r="DD8" s="15"/>
      <c r="DE8" s="15"/>
      <c r="DF8" s="15"/>
      <c r="DG8" s="15"/>
      <c r="DH8" s="15"/>
      <c r="DI8" s="15"/>
      <c r="DJ8" s="15"/>
      <c r="DK8" s="15"/>
      <c r="DL8" s="15"/>
      <c r="DM8" s="15"/>
      <c r="DN8" s="15"/>
      <c r="DO8" s="15"/>
      <c r="DP8" s="15"/>
      <c r="DQ8" s="15"/>
      <c r="DR8" s="15"/>
      <c r="DS8" s="15"/>
      <c r="DT8" s="15"/>
      <c r="DU8" s="15"/>
      <c r="DV8" s="15"/>
      <c r="DW8" s="15"/>
      <c r="DX8" s="15"/>
      <c r="DY8" s="15"/>
      <c r="DZ8" s="15"/>
      <c r="EA8" s="15"/>
      <c r="EB8" s="15"/>
      <c r="EC8" s="15"/>
      <c r="ED8" s="15"/>
      <c r="EE8" s="15"/>
      <c r="EF8" s="15"/>
      <c r="EG8" s="15"/>
      <c r="EH8" s="15"/>
      <c r="EI8" s="15"/>
      <c r="EJ8" s="16"/>
      <c r="EK8" s="562"/>
      <c r="EL8" s="15"/>
      <c r="EM8" s="15"/>
      <c r="EN8" s="15"/>
      <c r="EO8" s="15"/>
      <c r="EP8" s="15"/>
      <c r="EQ8" s="15"/>
      <c r="ER8" s="15"/>
      <c r="ES8" s="15"/>
      <c r="ET8" s="15"/>
      <c r="EU8" s="15"/>
      <c r="EV8" s="15"/>
      <c r="EW8" s="15"/>
      <c r="EX8" s="15"/>
      <c r="EY8" s="15"/>
      <c r="EZ8" s="15"/>
      <c r="FA8" s="15"/>
      <c r="FB8" s="15"/>
      <c r="FC8" s="15"/>
      <c r="FD8" s="15"/>
      <c r="FE8" s="15"/>
      <c r="FF8" s="15"/>
      <c r="FG8" s="15"/>
      <c r="FH8" s="15"/>
      <c r="FI8" s="15"/>
      <c r="FJ8" s="15"/>
      <c r="FK8" s="15"/>
      <c r="FL8" s="15"/>
      <c r="FM8" s="15"/>
      <c r="FN8" s="15"/>
      <c r="FO8" s="15"/>
      <c r="FP8" s="15"/>
      <c r="FQ8" s="15"/>
      <c r="FR8" s="16"/>
      <c r="FS8" s="563"/>
      <c r="FT8" s="15"/>
      <c r="FU8" s="15"/>
      <c r="FV8" s="15"/>
      <c r="FW8" s="15"/>
      <c r="FX8" s="15"/>
      <c r="FY8" s="15"/>
      <c r="FZ8" s="15"/>
      <c r="GA8" s="15"/>
      <c r="GB8" s="15"/>
      <c r="GC8" s="15"/>
      <c r="GD8" s="15"/>
      <c r="GE8" s="15"/>
      <c r="GF8" s="15"/>
      <c r="GG8" s="15"/>
      <c r="GH8" s="15"/>
      <c r="GI8" s="15"/>
      <c r="GJ8" s="15"/>
      <c r="GK8" s="15"/>
      <c r="GL8" s="15"/>
      <c r="GM8" s="15"/>
      <c r="GN8" s="15"/>
      <c r="GO8" s="15"/>
      <c r="GP8" s="15"/>
      <c r="GQ8" s="15"/>
      <c r="GR8" s="15"/>
      <c r="GS8" s="15"/>
      <c r="GT8" s="15"/>
      <c r="GU8" s="15"/>
      <c r="GV8" s="15"/>
      <c r="GW8" s="15"/>
      <c r="GX8" s="15"/>
      <c r="GY8" s="15"/>
      <c r="GZ8" s="16"/>
      <c r="HA8" s="564"/>
      <c r="HB8" s="15"/>
      <c r="HC8" s="15"/>
      <c r="HD8" s="15"/>
      <c r="HE8" s="15"/>
      <c r="HF8" s="15"/>
      <c r="HG8" s="15"/>
      <c r="HH8" s="15"/>
      <c r="HI8" s="15"/>
      <c r="HJ8" s="15"/>
      <c r="HK8" s="15"/>
      <c r="HL8" s="15"/>
      <c r="HM8" s="15"/>
      <c r="HN8" s="15"/>
      <c r="HO8" s="15"/>
      <c r="HP8" s="15"/>
      <c r="HQ8" s="15"/>
      <c r="HR8" s="15"/>
      <c r="HS8" s="15"/>
      <c r="HT8" s="15"/>
      <c r="HU8" s="15"/>
      <c r="HV8" s="15"/>
      <c r="HW8" s="15"/>
      <c r="HX8" s="15"/>
      <c r="HY8" s="15"/>
      <c r="HZ8" s="15"/>
      <c r="IA8" s="15"/>
      <c r="IB8" s="15"/>
      <c r="IC8" s="15"/>
      <c r="ID8" s="15"/>
      <c r="IE8" s="15"/>
      <c r="IF8" s="15"/>
      <c r="IG8" s="15"/>
      <c r="IH8" s="16"/>
      <c r="II8" s="565"/>
      <c r="IJ8" s="15"/>
      <c r="IK8" s="15"/>
      <c r="IL8" s="15"/>
      <c r="IM8" s="15"/>
      <c r="IN8" s="15"/>
      <c r="IO8" s="15"/>
      <c r="IP8" s="15"/>
      <c r="IQ8" s="15"/>
      <c r="IR8" s="15"/>
      <c r="IS8" s="15"/>
      <c r="IT8" s="15"/>
      <c r="IU8" s="15"/>
      <c r="IV8" s="15"/>
      <c r="IW8" s="15"/>
      <c r="IX8" s="15"/>
      <c r="IY8" s="15"/>
      <c r="IZ8" s="15"/>
      <c r="JA8" s="15"/>
      <c r="JB8" s="15"/>
      <c r="JC8" s="15"/>
      <c r="JD8" s="15"/>
      <c r="JE8" s="15"/>
      <c r="JF8" s="15"/>
      <c r="JG8" s="15"/>
      <c r="JH8" s="15"/>
      <c r="JI8" s="15"/>
      <c r="JJ8" s="15"/>
      <c r="JK8" s="15"/>
      <c r="JL8" s="15"/>
      <c r="JM8" s="15"/>
      <c r="JN8" s="15"/>
      <c r="JO8" s="15"/>
      <c r="JP8" s="16"/>
      <c r="JQ8" s="560"/>
      <c r="JR8" s="15"/>
      <c r="JS8" s="15"/>
      <c r="JT8" s="15"/>
      <c r="JU8" s="15"/>
      <c r="JV8" s="15"/>
      <c r="JW8" s="15"/>
      <c r="JX8" s="15"/>
      <c r="JY8" s="15"/>
      <c r="JZ8" s="15"/>
      <c r="KA8" s="15"/>
      <c r="KB8" s="15"/>
      <c r="KC8" s="15"/>
      <c r="KD8" s="15"/>
      <c r="KE8" s="15"/>
      <c r="KF8" s="15"/>
      <c r="KG8" s="15"/>
      <c r="KH8" s="15"/>
      <c r="KI8" s="15"/>
      <c r="KJ8" s="15"/>
      <c r="KK8" s="15"/>
      <c r="KL8" s="15"/>
      <c r="KM8" s="15"/>
      <c r="KN8" s="15"/>
      <c r="KO8" s="15"/>
      <c r="KP8" s="15"/>
      <c r="KQ8" s="15"/>
      <c r="KR8" s="15"/>
      <c r="KS8" s="15"/>
      <c r="KT8" s="15"/>
      <c r="KU8" s="15"/>
      <c r="KV8" s="15"/>
      <c r="KW8" s="15"/>
      <c r="KX8" s="16"/>
    </row>
    <row r="9">
      <c r="A9" s="47"/>
      <c r="B9" s="47"/>
      <c r="C9" s="47"/>
      <c r="D9" s="47"/>
      <c r="E9" s="566" t="s">
        <v>981</v>
      </c>
      <c r="F9" s="15"/>
      <c r="G9" s="15"/>
      <c r="H9" s="16"/>
      <c r="I9" s="566" t="s">
        <v>982</v>
      </c>
      <c r="J9" s="15"/>
      <c r="K9" s="15"/>
      <c r="L9" s="16"/>
      <c r="M9" s="566" t="s">
        <v>983</v>
      </c>
      <c r="N9" s="15"/>
      <c r="O9" s="15"/>
      <c r="P9" s="16"/>
      <c r="Q9" s="566" t="s">
        <v>984</v>
      </c>
      <c r="R9" s="15"/>
      <c r="S9" s="15"/>
      <c r="T9" s="16"/>
      <c r="U9" s="567" t="s">
        <v>985</v>
      </c>
      <c r="V9" s="15"/>
      <c r="W9" s="15"/>
      <c r="X9" s="16"/>
      <c r="Y9" s="568" t="s">
        <v>986</v>
      </c>
      <c r="Z9" s="569" t="s">
        <v>652</v>
      </c>
      <c r="AA9" s="566" t="s">
        <v>987</v>
      </c>
      <c r="AB9" s="15"/>
      <c r="AC9" s="15"/>
      <c r="AD9" s="16"/>
      <c r="AE9" s="566" t="s">
        <v>988</v>
      </c>
      <c r="AF9" s="15"/>
      <c r="AG9" s="15"/>
      <c r="AH9" s="16"/>
      <c r="AI9" s="566" t="s">
        <v>989</v>
      </c>
      <c r="AJ9" s="16"/>
      <c r="AK9" s="566" t="s">
        <v>656</v>
      </c>
      <c r="AL9" s="16"/>
      <c r="AM9" s="566" t="s">
        <v>981</v>
      </c>
      <c r="AN9" s="15"/>
      <c r="AO9" s="15"/>
      <c r="AP9" s="16"/>
      <c r="AQ9" s="566" t="s">
        <v>982</v>
      </c>
      <c r="AR9" s="15"/>
      <c r="AS9" s="15"/>
      <c r="AT9" s="16"/>
      <c r="AU9" s="566" t="s">
        <v>983</v>
      </c>
      <c r="AV9" s="15"/>
      <c r="AW9" s="15"/>
      <c r="AX9" s="16"/>
      <c r="AY9" s="566" t="s">
        <v>984</v>
      </c>
      <c r="AZ9" s="15"/>
      <c r="BA9" s="15"/>
      <c r="BB9" s="16"/>
      <c r="BC9" s="567" t="s">
        <v>985</v>
      </c>
      <c r="BD9" s="15"/>
      <c r="BE9" s="15"/>
      <c r="BF9" s="16"/>
      <c r="BG9" s="568" t="s">
        <v>986</v>
      </c>
      <c r="BH9" s="569" t="s">
        <v>652</v>
      </c>
      <c r="BI9" s="566" t="s">
        <v>987</v>
      </c>
      <c r="BJ9" s="15"/>
      <c r="BK9" s="15"/>
      <c r="BL9" s="16"/>
      <c r="BM9" s="566" t="s">
        <v>988</v>
      </c>
      <c r="BN9" s="15"/>
      <c r="BO9" s="15"/>
      <c r="BP9" s="16"/>
      <c r="BQ9" s="566" t="s">
        <v>989</v>
      </c>
      <c r="BR9" s="16"/>
      <c r="BS9" s="566" t="s">
        <v>656</v>
      </c>
      <c r="BT9" s="16"/>
      <c r="BU9" s="566" t="s">
        <v>981</v>
      </c>
      <c r="BV9" s="15"/>
      <c r="BW9" s="15"/>
      <c r="BX9" s="16"/>
      <c r="BY9" s="566" t="s">
        <v>982</v>
      </c>
      <c r="BZ9" s="15"/>
      <c r="CA9" s="15"/>
      <c r="CB9" s="16"/>
      <c r="CC9" s="566" t="s">
        <v>983</v>
      </c>
      <c r="CD9" s="15"/>
      <c r="CE9" s="15"/>
      <c r="CF9" s="16"/>
      <c r="CG9" s="566" t="s">
        <v>984</v>
      </c>
      <c r="CH9" s="15"/>
      <c r="CI9" s="15"/>
      <c r="CJ9" s="16"/>
      <c r="CK9" s="567" t="s">
        <v>985</v>
      </c>
      <c r="CL9" s="15"/>
      <c r="CM9" s="15"/>
      <c r="CN9" s="16"/>
      <c r="CO9" s="568" t="s">
        <v>986</v>
      </c>
      <c r="CP9" s="569" t="s">
        <v>652</v>
      </c>
      <c r="CQ9" s="566" t="s">
        <v>987</v>
      </c>
      <c r="CR9" s="15"/>
      <c r="CS9" s="15"/>
      <c r="CT9" s="16"/>
      <c r="CU9" s="566" t="s">
        <v>988</v>
      </c>
      <c r="CV9" s="15"/>
      <c r="CW9" s="15"/>
      <c r="CX9" s="16"/>
      <c r="CY9" s="566" t="s">
        <v>989</v>
      </c>
      <c r="CZ9" s="16"/>
      <c r="DA9" s="566" t="s">
        <v>656</v>
      </c>
      <c r="DB9" s="16"/>
      <c r="DC9" s="566" t="s">
        <v>981</v>
      </c>
      <c r="DD9" s="15"/>
      <c r="DE9" s="15"/>
      <c r="DF9" s="16"/>
      <c r="DG9" s="566" t="s">
        <v>982</v>
      </c>
      <c r="DH9" s="15"/>
      <c r="DI9" s="15"/>
      <c r="DJ9" s="16"/>
      <c r="DK9" s="566" t="s">
        <v>983</v>
      </c>
      <c r="DL9" s="15"/>
      <c r="DM9" s="15"/>
      <c r="DN9" s="16"/>
      <c r="DO9" s="566" t="s">
        <v>984</v>
      </c>
      <c r="DP9" s="15"/>
      <c r="DQ9" s="15"/>
      <c r="DR9" s="16"/>
      <c r="DS9" s="567" t="s">
        <v>985</v>
      </c>
      <c r="DT9" s="15"/>
      <c r="DU9" s="15"/>
      <c r="DV9" s="16"/>
      <c r="DW9" s="568" t="s">
        <v>986</v>
      </c>
      <c r="DX9" s="569" t="s">
        <v>990</v>
      </c>
      <c r="DY9" s="566" t="s">
        <v>987</v>
      </c>
      <c r="DZ9" s="15"/>
      <c r="EA9" s="15"/>
      <c r="EB9" s="16"/>
      <c r="EC9" s="566" t="s">
        <v>988</v>
      </c>
      <c r="ED9" s="15"/>
      <c r="EE9" s="15"/>
      <c r="EF9" s="16"/>
      <c r="EG9" s="566" t="s">
        <v>989</v>
      </c>
      <c r="EH9" s="16"/>
      <c r="EI9" s="566" t="s">
        <v>656</v>
      </c>
      <c r="EJ9" s="16"/>
      <c r="EK9" s="570" t="s">
        <v>981</v>
      </c>
      <c r="EL9" s="15"/>
      <c r="EM9" s="15"/>
      <c r="EN9" s="16"/>
      <c r="EO9" s="571" t="s">
        <v>982</v>
      </c>
      <c r="EP9" s="15"/>
      <c r="EQ9" s="15"/>
      <c r="ER9" s="16"/>
      <c r="ES9" s="571" t="s">
        <v>983</v>
      </c>
      <c r="ET9" s="15"/>
      <c r="EU9" s="15"/>
      <c r="EV9" s="16"/>
      <c r="EW9" s="571" t="s">
        <v>984</v>
      </c>
      <c r="EX9" s="15"/>
      <c r="EY9" s="15"/>
      <c r="EZ9" s="16"/>
      <c r="FA9" s="572" t="s">
        <v>985</v>
      </c>
      <c r="FB9" s="15"/>
      <c r="FC9" s="15"/>
      <c r="FD9" s="16"/>
      <c r="FE9" s="573" t="s">
        <v>986</v>
      </c>
      <c r="FF9" s="574" t="s">
        <v>652</v>
      </c>
      <c r="FG9" s="571" t="s">
        <v>987</v>
      </c>
      <c r="FH9" s="15"/>
      <c r="FI9" s="15"/>
      <c r="FJ9" s="16"/>
      <c r="FK9" s="571" t="s">
        <v>988</v>
      </c>
      <c r="FL9" s="15"/>
      <c r="FM9" s="15"/>
      <c r="FN9" s="16"/>
      <c r="FO9" s="571" t="s">
        <v>989</v>
      </c>
      <c r="FP9" s="16"/>
      <c r="FQ9" s="571" t="s">
        <v>656</v>
      </c>
      <c r="FR9" s="16"/>
      <c r="FS9" s="570" t="s">
        <v>981</v>
      </c>
      <c r="FT9" s="15"/>
      <c r="FU9" s="15"/>
      <c r="FV9" s="16"/>
      <c r="FW9" s="571" t="s">
        <v>982</v>
      </c>
      <c r="FX9" s="15"/>
      <c r="FY9" s="15"/>
      <c r="FZ9" s="16"/>
      <c r="GA9" s="571" t="s">
        <v>983</v>
      </c>
      <c r="GB9" s="15"/>
      <c r="GC9" s="15"/>
      <c r="GD9" s="16"/>
      <c r="GE9" s="571" t="s">
        <v>984</v>
      </c>
      <c r="GF9" s="15"/>
      <c r="GG9" s="15"/>
      <c r="GH9" s="16"/>
      <c r="GI9" s="572" t="s">
        <v>985</v>
      </c>
      <c r="GJ9" s="15"/>
      <c r="GK9" s="15"/>
      <c r="GL9" s="16"/>
      <c r="GM9" s="573" t="s">
        <v>986</v>
      </c>
      <c r="GN9" s="574" t="s">
        <v>990</v>
      </c>
      <c r="GO9" s="571" t="s">
        <v>987</v>
      </c>
      <c r="GP9" s="15"/>
      <c r="GQ9" s="15"/>
      <c r="GR9" s="16"/>
      <c r="GS9" s="571" t="s">
        <v>988</v>
      </c>
      <c r="GT9" s="15"/>
      <c r="GU9" s="15"/>
      <c r="GV9" s="16"/>
      <c r="GW9" s="571" t="s">
        <v>989</v>
      </c>
      <c r="GX9" s="16"/>
      <c r="GY9" s="571" t="s">
        <v>656</v>
      </c>
      <c r="GZ9" s="16"/>
      <c r="HA9" s="570" t="s">
        <v>981</v>
      </c>
      <c r="HB9" s="15"/>
      <c r="HC9" s="15"/>
      <c r="HD9" s="16"/>
      <c r="HE9" s="571" t="s">
        <v>982</v>
      </c>
      <c r="HF9" s="15"/>
      <c r="HG9" s="15"/>
      <c r="HH9" s="16"/>
      <c r="HI9" s="571" t="s">
        <v>983</v>
      </c>
      <c r="HJ9" s="15"/>
      <c r="HK9" s="15"/>
      <c r="HL9" s="16"/>
      <c r="HM9" s="571" t="s">
        <v>984</v>
      </c>
      <c r="HN9" s="15"/>
      <c r="HO9" s="15"/>
      <c r="HP9" s="16"/>
      <c r="HQ9" s="572" t="s">
        <v>985</v>
      </c>
      <c r="HR9" s="15"/>
      <c r="HS9" s="15"/>
      <c r="HT9" s="16"/>
      <c r="HU9" s="573" t="s">
        <v>986</v>
      </c>
      <c r="HV9" s="574" t="s">
        <v>990</v>
      </c>
      <c r="HW9" s="571" t="s">
        <v>987</v>
      </c>
      <c r="HX9" s="15"/>
      <c r="HY9" s="15"/>
      <c r="HZ9" s="16"/>
      <c r="IA9" s="571" t="s">
        <v>988</v>
      </c>
      <c r="IB9" s="15"/>
      <c r="IC9" s="15"/>
      <c r="ID9" s="16"/>
      <c r="IE9" s="571" t="s">
        <v>989</v>
      </c>
      <c r="IF9" s="16"/>
      <c r="IG9" s="571" t="s">
        <v>656</v>
      </c>
      <c r="IH9" s="16"/>
      <c r="II9" s="570" t="s">
        <v>981</v>
      </c>
      <c r="IJ9" s="15"/>
      <c r="IK9" s="15"/>
      <c r="IL9" s="16"/>
      <c r="IM9" s="571" t="s">
        <v>982</v>
      </c>
      <c r="IN9" s="15"/>
      <c r="IO9" s="15"/>
      <c r="IP9" s="16"/>
      <c r="IQ9" s="571" t="s">
        <v>983</v>
      </c>
      <c r="IR9" s="15"/>
      <c r="IS9" s="15"/>
      <c r="IT9" s="16"/>
      <c r="IU9" s="571" t="s">
        <v>984</v>
      </c>
      <c r="IV9" s="15"/>
      <c r="IW9" s="15"/>
      <c r="IX9" s="16"/>
      <c r="IY9" s="572" t="s">
        <v>985</v>
      </c>
      <c r="IZ9" s="15"/>
      <c r="JA9" s="15"/>
      <c r="JB9" s="16"/>
      <c r="JC9" s="573" t="s">
        <v>986</v>
      </c>
      <c r="JD9" s="575" t="s">
        <v>652</v>
      </c>
      <c r="JE9" s="571" t="s">
        <v>987</v>
      </c>
      <c r="JF9" s="15"/>
      <c r="JG9" s="15"/>
      <c r="JH9" s="16"/>
      <c r="JI9" s="571" t="s">
        <v>988</v>
      </c>
      <c r="JJ9" s="15"/>
      <c r="JK9" s="15"/>
      <c r="JL9" s="16"/>
      <c r="JM9" s="571" t="s">
        <v>989</v>
      </c>
      <c r="JN9" s="16"/>
      <c r="JO9" s="571" t="s">
        <v>656</v>
      </c>
      <c r="JP9" s="16"/>
      <c r="JQ9" s="570" t="s">
        <v>981</v>
      </c>
      <c r="JR9" s="15"/>
      <c r="JS9" s="15"/>
      <c r="JT9" s="16"/>
      <c r="JU9" s="571" t="s">
        <v>982</v>
      </c>
      <c r="JV9" s="15"/>
      <c r="JW9" s="15"/>
      <c r="JX9" s="16"/>
      <c r="JY9" s="571" t="s">
        <v>983</v>
      </c>
      <c r="JZ9" s="15"/>
      <c r="KA9" s="15"/>
      <c r="KB9" s="16"/>
      <c r="KC9" s="571" t="s">
        <v>984</v>
      </c>
      <c r="KD9" s="15"/>
      <c r="KE9" s="15"/>
      <c r="KF9" s="16"/>
      <c r="KG9" s="572" t="s">
        <v>985</v>
      </c>
      <c r="KH9" s="15"/>
      <c r="KI9" s="15"/>
      <c r="KJ9" s="16"/>
      <c r="KK9" s="573" t="s">
        <v>986</v>
      </c>
      <c r="KL9" s="574" t="s">
        <v>652</v>
      </c>
      <c r="KM9" s="571" t="s">
        <v>987</v>
      </c>
      <c r="KN9" s="15"/>
      <c r="KO9" s="15"/>
      <c r="KP9" s="16"/>
      <c r="KQ9" s="571" t="s">
        <v>988</v>
      </c>
      <c r="KR9" s="15"/>
      <c r="KS9" s="15"/>
      <c r="KT9" s="16"/>
      <c r="KU9" s="571" t="s">
        <v>989</v>
      </c>
      <c r="KV9" s="16"/>
      <c r="KW9" s="571" t="s">
        <v>656</v>
      </c>
      <c r="KX9" s="16"/>
    </row>
    <row r="10" ht="40.5" customHeight="1">
      <c r="A10" s="43"/>
      <c r="B10" s="43"/>
      <c r="C10" s="43"/>
      <c r="D10" s="43"/>
      <c r="E10" s="576" t="s">
        <v>631</v>
      </c>
      <c r="F10" s="576" t="s">
        <v>633</v>
      </c>
      <c r="G10" s="576" t="s">
        <v>635</v>
      </c>
      <c r="H10" s="576" t="s">
        <v>637</v>
      </c>
      <c r="I10" s="576" t="s">
        <v>631</v>
      </c>
      <c r="J10" s="576" t="s">
        <v>633</v>
      </c>
      <c r="K10" s="576" t="s">
        <v>635</v>
      </c>
      <c r="L10" s="576" t="s">
        <v>637</v>
      </c>
      <c r="M10" s="576" t="s">
        <v>631</v>
      </c>
      <c r="N10" s="576" t="s">
        <v>633</v>
      </c>
      <c r="O10" s="576" t="s">
        <v>635</v>
      </c>
      <c r="P10" s="576" t="s">
        <v>637</v>
      </c>
      <c r="Q10" s="576" t="s">
        <v>631</v>
      </c>
      <c r="R10" s="576" t="s">
        <v>633</v>
      </c>
      <c r="S10" s="576" t="s">
        <v>635</v>
      </c>
      <c r="T10" s="576" t="s">
        <v>637</v>
      </c>
      <c r="U10" s="577" t="s">
        <v>991</v>
      </c>
      <c r="V10" s="577" t="s">
        <v>992</v>
      </c>
      <c r="W10" s="577" t="s">
        <v>993</v>
      </c>
      <c r="X10" s="577" t="s">
        <v>994</v>
      </c>
      <c r="Y10" s="43"/>
      <c r="Z10" s="43"/>
      <c r="AA10" s="578" t="s">
        <v>995</v>
      </c>
      <c r="AB10" s="578" t="s">
        <v>734</v>
      </c>
      <c r="AC10" s="578" t="s">
        <v>996</v>
      </c>
      <c r="AD10" s="578" t="s">
        <v>665</v>
      </c>
      <c r="AE10" s="578" t="s">
        <v>997</v>
      </c>
      <c r="AF10" s="578" t="s">
        <v>998</v>
      </c>
      <c r="AG10" s="578" t="s">
        <v>999</v>
      </c>
      <c r="AH10" s="578" t="s">
        <v>669</v>
      </c>
      <c r="AI10" s="578" t="s">
        <v>1000</v>
      </c>
      <c r="AJ10" s="578" t="s">
        <v>1001</v>
      </c>
      <c r="AK10" s="578" t="s">
        <v>579</v>
      </c>
      <c r="AL10" s="579" t="s">
        <v>672</v>
      </c>
      <c r="AM10" s="576" t="s">
        <v>631</v>
      </c>
      <c r="AN10" s="576" t="s">
        <v>633</v>
      </c>
      <c r="AO10" s="576" t="s">
        <v>635</v>
      </c>
      <c r="AP10" s="576" t="s">
        <v>637</v>
      </c>
      <c r="AQ10" s="576" t="s">
        <v>631</v>
      </c>
      <c r="AR10" s="576" t="s">
        <v>633</v>
      </c>
      <c r="AS10" s="576" t="s">
        <v>635</v>
      </c>
      <c r="AT10" s="576" t="s">
        <v>637</v>
      </c>
      <c r="AU10" s="576" t="s">
        <v>631</v>
      </c>
      <c r="AV10" s="576" t="s">
        <v>633</v>
      </c>
      <c r="AW10" s="576" t="s">
        <v>635</v>
      </c>
      <c r="AX10" s="576" t="s">
        <v>637</v>
      </c>
      <c r="AY10" s="576" t="s">
        <v>631</v>
      </c>
      <c r="AZ10" s="576" t="s">
        <v>633</v>
      </c>
      <c r="BA10" s="576" t="s">
        <v>635</v>
      </c>
      <c r="BB10" s="576" t="s">
        <v>637</v>
      </c>
      <c r="BC10" s="577" t="s">
        <v>991</v>
      </c>
      <c r="BD10" s="577" t="s">
        <v>992</v>
      </c>
      <c r="BE10" s="577" t="s">
        <v>993</v>
      </c>
      <c r="BF10" s="577" t="s">
        <v>994</v>
      </c>
      <c r="BG10" s="43"/>
      <c r="BH10" s="43"/>
      <c r="BI10" s="578" t="s">
        <v>995</v>
      </c>
      <c r="BJ10" s="578" t="s">
        <v>734</v>
      </c>
      <c r="BK10" s="578" t="s">
        <v>996</v>
      </c>
      <c r="BL10" s="578" t="s">
        <v>665</v>
      </c>
      <c r="BM10" s="578" t="s">
        <v>997</v>
      </c>
      <c r="BN10" s="578" t="s">
        <v>998</v>
      </c>
      <c r="BO10" s="578" t="s">
        <v>999</v>
      </c>
      <c r="BP10" s="578" t="s">
        <v>669</v>
      </c>
      <c r="BQ10" s="578" t="s">
        <v>1000</v>
      </c>
      <c r="BR10" s="578" t="s">
        <v>1001</v>
      </c>
      <c r="BS10" s="578" t="s">
        <v>579</v>
      </c>
      <c r="BT10" s="579" t="s">
        <v>672</v>
      </c>
      <c r="BU10" s="576" t="s">
        <v>631</v>
      </c>
      <c r="BV10" s="576" t="s">
        <v>633</v>
      </c>
      <c r="BW10" s="576" t="s">
        <v>635</v>
      </c>
      <c r="BX10" s="576" t="s">
        <v>637</v>
      </c>
      <c r="BY10" s="576" t="s">
        <v>631</v>
      </c>
      <c r="BZ10" s="576" t="s">
        <v>633</v>
      </c>
      <c r="CA10" s="576" t="s">
        <v>635</v>
      </c>
      <c r="CB10" s="576" t="s">
        <v>637</v>
      </c>
      <c r="CC10" s="576" t="s">
        <v>631</v>
      </c>
      <c r="CD10" s="576" t="s">
        <v>633</v>
      </c>
      <c r="CE10" s="576" t="s">
        <v>635</v>
      </c>
      <c r="CF10" s="576" t="s">
        <v>637</v>
      </c>
      <c r="CG10" s="576" t="s">
        <v>631</v>
      </c>
      <c r="CH10" s="576" t="s">
        <v>633</v>
      </c>
      <c r="CI10" s="576" t="s">
        <v>635</v>
      </c>
      <c r="CJ10" s="576" t="s">
        <v>637</v>
      </c>
      <c r="CK10" s="577" t="s">
        <v>991</v>
      </c>
      <c r="CL10" s="577" t="s">
        <v>992</v>
      </c>
      <c r="CM10" s="577" t="s">
        <v>993</v>
      </c>
      <c r="CN10" s="577" t="s">
        <v>994</v>
      </c>
      <c r="CO10" s="43"/>
      <c r="CP10" s="43"/>
      <c r="CQ10" s="578" t="s">
        <v>995</v>
      </c>
      <c r="CR10" s="578" t="s">
        <v>734</v>
      </c>
      <c r="CS10" s="578" t="s">
        <v>996</v>
      </c>
      <c r="CT10" s="578" t="s">
        <v>665</v>
      </c>
      <c r="CU10" s="578" t="s">
        <v>997</v>
      </c>
      <c r="CV10" s="578" t="s">
        <v>998</v>
      </c>
      <c r="CW10" s="578" t="s">
        <v>999</v>
      </c>
      <c r="CX10" s="578" t="s">
        <v>669</v>
      </c>
      <c r="CY10" s="578" t="s">
        <v>1000</v>
      </c>
      <c r="CZ10" s="578" t="s">
        <v>1001</v>
      </c>
      <c r="DA10" s="578" t="s">
        <v>579</v>
      </c>
      <c r="DB10" s="579" t="s">
        <v>672</v>
      </c>
      <c r="DC10" s="576" t="s">
        <v>631</v>
      </c>
      <c r="DD10" s="576" t="s">
        <v>633</v>
      </c>
      <c r="DE10" s="576" t="s">
        <v>635</v>
      </c>
      <c r="DF10" s="576" t="s">
        <v>637</v>
      </c>
      <c r="DG10" s="576" t="s">
        <v>631</v>
      </c>
      <c r="DH10" s="576" t="s">
        <v>633</v>
      </c>
      <c r="DI10" s="576" t="s">
        <v>635</v>
      </c>
      <c r="DJ10" s="576" t="s">
        <v>637</v>
      </c>
      <c r="DK10" s="576" t="s">
        <v>631</v>
      </c>
      <c r="DL10" s="576" t="s">
        <v>633</v>
      </c>
      <c r="DM10" s="576" t="s">
        <v>635</v>
      </c>
      <c r="DN10" s="576" t="s">
        <v>637</v>
      </c>
      <c r="DO10" s="576" t="s">
        <v>631</v>
      </c>
      <c r="DP10" s="576" t="s">
        <v>633</v>
      </c>
      <c r="DQ10" s="576" t="s">
        <v>635</v>
      </c>
      <c r="DR10" s="576" t="s">
        <v>637</v>
      </c>
      <c r="DS10" s="577" t="s">
        <v>991</v>
      </c>
      <c r="DT10" s="577" t="s">
        <v>992</v>
      </c>
      <c r="DU10" s="577" t="s">
        <v>993</v>
      </c>
      <c r="DV10" s="577" t="s">
        <v>994</v>
      </c>
      <c r="DW10" s="43"/>
      <c r="DX10" s="43"/>
      <c r="DY10" s="578" t="s">
        <v>995</v>
      </c>
      <c r="DZ10" s="578" t="s">
        <v>734</v>
      </c>
      <c r="EA10" s="578" t="s">
        <v>996</v>
      </c>
      <c r="EB10" s="578" t="s">
        <v>665</v>
      </c>
      <c r="EC10" s="578" t="s">
        <v>997</v>
      </c>
      <c r="ED10" s="578" t="s">
        <v>998</v>
      </c>
      <c r="EE10" s="578" t="s">
        <v>999</v>
      </c>
      <c r="EF10" s="578" t="s">
        <v>669</v>
      </c>
      <c r="EG10" s="578" t="s">
        <v>1000</v>
      </c>
      <c r="EH10" s="578" t="s">
        <v>1001</v>
      </c>
      <c r="EI10" s="578" t="s">
        <v>579</v>
      </c>
      <c r="EJ10" s="579" t="s">
        <v>672</v>
      </c>
      <c r="EK10" s="580" t="s">
        <v>631</v>
      </c>
      <c r="EL10" s="581" t="s">
        <v>633</v>
      </c>
      <c r="EM10" s="581" t="s">
        <v>635</v>
      </c>
      <c r="EN10" s="581" t="s">
        <v>637</v>
      </c>
      <c r="EO10" s="581" t="s">
        <v>631</v>
      </c>
      <c r="EP10" s="582" t="s">
        <v>633</v>
      </c>
      <c r="EQ10" s="582" t="s">
        <v>635</v>
      </c>
      <c r="ER10" s="582" t="s">
        <v>637</v>
      </c>
      <c r="ES10" s="582" t="s">
        <v>631</v>
      </c>
      <c r="ET10" s="582" t="s">
        <v>633</v>
      </c>
      <c r="EU10" s="582" t="s">
        <v>635</v>
      </c>
      <c r="EV10" s="582" t="s">
        <v>637</v>
      </c>
      <c r="EW10" s="583" t="s">
        <v>631</v>
      </c>
      <c r="EX10" s="582" t="s">
        <v>633</v>
      </c>
      <c r="EY10" s="582" t="s">
        <v>635</v>
      </c>
      <c r="EZ10" s="582" t="s">
        <v>637</v>
      </c>
      <c r="FA10" s="584" t="s">
        <v>991</v>
      </c>
      <c r="FB10" s="584" t="s">
        <v>992</v>
      </c>
      <c r="FC10" s="584" t="s">
        <v>993</v>
      </c>
      <c r="FD10" s="584" t="s">
        <v>994</v>
      </c>
      <c r="FE10" s="12"/>
      <c r="FF10" s="12"/>
      <c r="FG10" s="582" t="s">
        <v>995</v>
      </c>
      <c r="FH10" s="582" t="s">
        <v>734</v>
      </c>
      <c r="FI10" s="582" t="s">
        <v>996</v>
      </c>
      <c r="FJ10" s="582" t="s">
        <v>665</v>
      </c>
      <c r="FK10" s="582" t="s">
        <v>997</v>
      </c>
      <c r="FL10" s="582" t="s">
        <v>998</v>
      </c>
      <c r="FM10" s="582" t="s">
        <v>999</v>
      </c>
      <c r="FN10" s="582" t="s">
        <v>669</v>
      </c>
      <c r="FO10" s="582" t="s">
        <v>1000</v>
      </c>
      <c r="FP10" s="582" t="s">
        <v>1001</v>
      </c>
      <c r="FQ10" s="582" t="s">
        <v>579</v>
      </c>
      <c r="FR10" s="585" t="s">
        <v>672</v>
      </c>
      <c r="FS10" s="586" t="s">
        <v>631</v>
      </c>
      <c r="FT10" s="582" t="s">
        <v>633</v>
      </c>
      <c r="FU10" s="582" t="s">
        <v>635</v>
      </c>
      <c r="FV10" s="582" t="s">
        <v>637</v>
      </c>
      <c r="FW10" s="581" t="s">
        <v>631</v>
      </c>
      <c r="FX10" s="582" t="s">
        <v>633</v>
      </c>
      <c r="FY10" s="582" t="s">
        <v>635</v>
      </c>
      <c r="FZ10" s="582" t="s">
        <v>637</v>
      </c>
      <c r="GA10" s="582" t="s">
        <v>631</v>
      </c>
      <c r="GB10" s="582" t="s">
        <v>633</v>
      </c>
      <c r="GC10" s="582" t="s">
        <v>635</v>
      </c>
      <c r="GD10" s="582" t="s">
        <v>637</v>
      </c>
      <c r="GE10" s="583" t="s">
        <v>631</v>
      </c>
      <c r="GF10" s="582" t="s">
        <v>633</v>
      </c>
      <c r="GG10" s="582" t="s">
        <v>635</v>
      </c>
      <c r="GH10" s="582" t="s">
        <v>637</v>
      </c>
      <c r="GI10" s="584" t="s">
        <v>991</v>
      </c>
      <c r="GJ10" s="584" t="s">
        <v>992</v>
      </c>
      <c r="GK10" s="584" t="s">
        <v>993</v>
      </c>
      <c r="GL10" s="584" t="s">
        <v>994</v>
      </c>
      <c r="GM10" s="12"/>
      <c r="GN10" s="12"/>
      <c r="GO10" s="582" t="s">
        <v>995</v>
      </c>
      <c r="GP10" s="582" t="s">
        <v>734</v>
      </c>
      <c r="GQ10" s="582" t="s">
        <v>996</v>
      </c>
      <c r="GR10" s="582" t="s">
        <v>665</v>
      </c>
      <c r="GS10" s="582" t="s">
        <v>997</v>
      </c>
      <c r="GT10" s="582" t="s">
        <v>998</v>
      </c>
      <c r="GU10" s="582" t="s">
        <v>999</v>
      </c>
      <c r="GV10" s="582" t="s">
        <v>669</v>
      </c>
      <c r="GW10" s="582" t="s">
        <v>1000</v>
      </c>
      <c r="GX10" s="582" t="s">
        <v>1001</v>
      </c>
      <c r="GY10" s="582" t="s">
        <v>579</v>
      </c>
      <c r="GZ10" s="585" t="s">
        <v>672</v>
      </c>
      <c r="HA10" s="580" t="s">
        <v>631</v>
      </c>
      <c r="HB10" s="581" t="s">
        <v>633</v>
      </c>
      <c r="HC10" s="581" t="s">
        <v>635</v>
      </c>
      <c r="HD10" s="581" t="s">
        <v>637</v>
      </c>
      <c r="HE10" s="581" t="s">
        <v>631</v>
      </c>
      <c r="HF10" s="582" t="s">
        <v>633</v>
      </c>
      <c r="HG10" s="582" t="s">
        <v>635</v>
      </c>
      <c r="HH10" s="582" t="s">
        <v>637</v>
      </c>
      <c r="HI10" s="582" t="s">
        <v>631</v>
      </c>
      <c r="HJ10" s="582" t="s">
        <v>633</v>
      </c>
      <c r="HK10" s="582" t="s">
        <v>635</v>
      </c>
      <c r="HL10" s="582" t="s">
        <v>637</v>
      </c>
      <c r="HM10" s="583" t="s">
        <v>631</v>
      </c>
      <c r="HN10" s="582" t="s">
        <v>633</v>
      </c>
      <c r="HO10" s="582" t="s">
        <v>635</v>
      </c>
      <c r="HP10" s="582" t="s">
        <v>637</v>
      </c>
      <c r="HQ10" s="584" t="s">
        <v>991</v>
      </c>
      <c r="HR10" s="584" t="s">
        <v>992</v>
      </c>
      <c r="HS10" s="584" t="s">
        <v>993</v>
      </c>
      <c r="HT10" s="584" t="s">
        <v>994</v>
      </c>
      <c r="HU10" s="12"/>
      <c r="HV10" s="12"/>
      <c r="HW10" s="582" t="s">
        <v>995</v>
      </c>
      <c r="HX10" s="582" t="s">
        <v>734</v>
      </c>
      <c r="HY10" s="582" t="s">
        <v>996</v>
      </c>
      <c r="HZ10" s="582" t="s">
        <v>665</v>
      </c>
      <c r="IA10" s="582" t="s">
        <v>997</v>
      </c>
      <c r="IB10" s="582" t="s">
        <v>998</v>
      </c>
      <c r="IC10" s="582" t="s">
        <v>999</v>
      </c>
      <c r="ID10" s="582" t="s">
        <v>669</v>
      </c>
      <c r="IE10" s="582" t="s">
        <v>1000</v>
      </c>
      <c r="IF10" s="582" t="s">
        <v>1001</v>
      </c>
      <c r="IG10" s="582" t="s">
        <v>579</v>
      </c>
      <c r="IH10" s="585" t="s">
        <v>672</v>
      </c>
      <c r="II10" s="580" t="s">
        <v>631</v>
      </c>
      <c r="IJ10" s="581" t="s">
        <v>633</v>
      </c>
      <c r="IK10" s="581" t="s">
        <v>635</v>
      </c>
      <c r="IL10" s="581" t="s">
        <v>637</v>
      </c>
      <c r="IM10" s="581" t="s">
        <v>631</v>
      </c>
      <c r="IN10" s="582" t="s">
        <v>633</v>
      </c>
      <c r="IO10" s="582" t="s">
        <v>635</v>
      </c>
      <c r="IP10" s="582" t="s">
        <v>637</v>
      </c>
      <c r="IQ10" s="582" t="s">
        <v>631</v>
      </c>
      <c r="IR10" s="582" t="s">
        <v>633</v>
      </c>
      <c r="IS10" s="582" t="s">
        <v>635</v>
      </c>
      <c r="IT10" s="582" t="s">
        <v>637</v>
      </c>
      <c r="IU10" s="583" t="s">
        <v>631</v>
      </c>
      <c r="IV10" s="582" t="s">
        <v>633</v>
      </c>
      <c r="IW10" s="582" t="s">
        <v>635</v>
      </c>
      <c r="IX10" s="582" t="s">
        <v>637</v>
      </c>
      <c r="IY10" s="584" t="s">
        <v>991</v>
      </c>
      <c r="IZ10" s="584" t="s">
        <v>992</v>
      </c>
      <c r="JA10" s="584" t="s">
        <v>993</v>
      </c>
      <c r="JB10" s="584" t="s">
        <v>994</v>
      </c>
      <c r="JC10" s="12"/>
      <c r="JD10" s="12"/>
      <c r="JE10" s="582" t="s">
        <v>995</v>
      </c>
      <c r="JF10" s="582" t="s">
        <v>734</v>
      </c>
      <c r="JG10" s="582" t="s">
        <v>996</v>
      </c>
      <c r="JH10" s="582" t="s">
        <v>665</v>
      </c>
      <c r="JI10" s="582" t="s">
        <v>997</v>
      </c>
      <c r="JJ10" s="582" t="s">
        <v>998</v>
      </c>
      <c r="JK10" s="582" t="s">
        <v>999</v>
      </c>
      <c r="JL10" s="582" t="s">
        <v>669</v>
      </c>
      <c r="JM10" s="582" t="s">
        <v>1000</v>
      </c>
      <c r="JN10" s="582" t="s">
        <v>1001</v>
      </c>
      <c r="JO10" s="582" t="s">
        <v>579</v>
      </c>
      <c r="JP10" s="585" t="s">
        <v>672</v>
      </c>
      <c r="JQ10" s="580" t="s">
        <v>631</v>
      </c>
      <c r="JR10" s="581" t="s">
        <v>633</v>
      </c>
      <c r="JS10" s="581" t="s">
        <v>635</v>
      </c>
      <c r="JT10" s="581" t="s">
        <v>637</v>
      </c>
      <c r="JU10" s="581" t="s">
        <v>631</v>
      </c>
      <c r="JV10" s="582" t="s">
        <v>633</v>
      </c>
      <c r="JW10" s="582" t="s">
        <v>635</v>
      </c>
      <c r="JX10" s="582" t="s">
        <v>637</v>
      </c>
      <c r="JY10" s="582" t="s">
        <v>631</v>
      </c>
      <c r="JZ10" s="582" t="s">
        <v>633</v>
      </c>
      <c r="KA10" s="582" t="s">
        <v>635</v>
      </c>
      <c r="KB10" s="582" t="s">
        <v>637</v>
      </c>
      <c r="KC10" s="583" t="s">
        <v>631</v>
      </c>
      <c r="KD10" s="582" t="s">
        <v>633</v>
      </c>
      <c r="KE10" s="582" t="s">
        <v>635</v>
      </c>
      <c r="KF10" s="582" t="s">
        <v>637</v>
      </c>
      <c r="KG10" s="584" t="s">
        <v>991</v>
      </c>
      <c r="KH10" s="584" t="s">
        <v>992</v>
      </c>
      <c r="KI10" s="584" t="s">
        <v>993</v>
      </c>
      <c r="KJ10" s="584" t="s">
        <v>994</v>
      </c>
      <c r="KK10" s="12"/>
      <c r="KL10" s="12"/>
      <c r="KM10" s="582" t="s">
        <v>995</v>
      </c>
      <c r="KN10" s="582" t="s">
        <v>734</v>
      </c>
      <c r="KO10" s="582" t="s">
        <v>996</v>
      </c>
      <c r="KP10" s="582" t="s">
        <v>665</v>
      </c>
      <c r="KQ10" s="582" t="s">
        <v>997</v>
      </c>
      <c r="KR10" s="582" t="s">
        <v>998</v>
      </c>
      <c r="KS10" s="582" t="s">
        <v>999</v>
      </c>
      <c r="KT10" s="582" t="s">
        <v>669</v>
      </c>
      <c r="KU10" s="582" t="s">
        <v>1000</v>
      </c>
      <c r="KV10" s="582" t="s">
        <v>1001</v>
      </c>
      <c r="KW10" s="582" t="s">
        <v>579</v>
      </c>
      <c r="KX10" s="585" t="s">
        <v>672</v>
      </c>
    </row>
    <row r="11" ht="16.5" customHeight="1">
      <c r="A11" s="587">
        <v>1.0</v>
      </c>
      <c r="B11" s="588" t="str">
        <f>'3A 2025 - 2026 DATOS DEL ESTUDI'!M4</f>
        <v/>
      </c>
      <c r="C11" s="588">
        <f>'3A 2025 - 2026 DATOS DEL ESTUDI'!N4</f>
        <v>32586041</v>
      </c>
      <c r="D11" s="589" t="str">
        <f>'3A 2025 - 2026 DATOS DEL ESTUDI'!B4</f>
        <v>Jadiel De Jesús Acosta Peña</v>
      </c>
      <c r="E11" s="588">
        <f>max('LE3130'!C4,'LE3130'!D4)</f>
        <v>83</v>
      </c>
      <c r="F11" s="588">
        <f>max('LE3130'!E4,'LE3130'!F4)</f>
        <v>89</v>
      </c>
      <c r="G11" s="590">
        <f>max('LE3130'!G4,'LE3130'!H4)</f>
        <v>90</v>
      </c>
      <c r="H11" s="588">
        <f>max('LE3130'!I4,'LE3130'!J4)</f>
        <v>0</v>
      </c>
      <c r="I11" s="588">
        <f>max('LE3130'!K4,'LE3130'!L4)</f>
        <v>80</v>
      </c>
      <c r="J11" s="588">
        <f>max('LE3130'!M4,'LE3130'!N4)</f>
        <v>82</v>
      </c>
      <c r="K11" s="588">
        <f>max('LE3130'!O4,'LE3130'!P4)</f>
        <v>87</v>
      </c>
      <c r="L11" s="588">
        <f>max('LE3130'!Q4,'LE3130'!R4)</f>
        <v>0</v>
      </c>
      <c r="M11" s="588">
        <f>max('LE3131'!K5,'LE3131'!L5)</f>
        <v>89</v>
      </c>
      <c r="N11" s="588">
        <f>max('LE3131'!M5,'LE3131'!N5)</f>
        <v>90</v>
      </c>
      <c r="O11" s="588">
        <f>max('LE3131'!O5,'LE3131'!P5)</f>
        <v>90</v>
      </c>
      <c r="P11" s="588">
        <f>max('LE3131'!Q5,'LE3131'!R5)</f>
        <v>0</v>
      </c>
      <c r="Q11" s="588">
        <f>max('LE3131'!C5,'LE3131'!D5)</f>
        <v>94</v>
      </c>
      <c r="R11" s="588">
        <f>max('LE3131'!E5,'LE3131'!F5)</f>
        <v>96</v>
      </c>
      <c r="S11" s="588">
        <f>max('LE3131'!G5,'LE3131'!H5)</f>
        <v>93</v>
      </c>
      <c r="T11" s="588">
        <f>max('LE3131'!I5,'LE3131'!J5)</f>
        <v>0</v>
      </c>
      <c r="U11" s="591">
        <f>'CF-LE3149'!E7</f>
        <v>65.5</v>
      </c>
      <c r="V11" s="591">
        <f>'CF-LE3149'!F7</f>
        <v>62.25</v>
      </c>
      <c r="W11" s="591">
        <f>'CF-LE3149'!G7</f>
        <v>67.25</v>
      </c>
      <c r="X11" s="591">
        <f>'CF-LE3149'!H7</f>
        <v>70.75</v>
      </c>
      <c r="Y11" s="590">
        <f>'CF-LE3149'!I7</f>
        <v>66.4375</v>
      </c>
      <c r="Z11" s="592">
        <f>'CF-LE3149'!N7</f>
        <v>0.5647058824</v>
      </c>
      <c r="AA11" s="590">
        <f>'CF-LE3149'!O7</f>
        <v>33.21875</v>
      </c>
      <c r="AB11" s="590" t="str">
        <f>'CF-LE3149'!P7</f>
        <v/>
      </c>
      <c r="AC11" s="590" t="str">
        <f>'CF-LE3149'!Q7</f>
        <v/>
      </c>
      <c r="AD11" s="590">
        <f>'CF-LE3149'!R7</f>
        <v>33</v>
      </c>
      <c r="AE11" s="590">
        <f>'CF-LE3149'!S7</f>
        <v>19.93125</v>
      </c>
      <c r="AF11" s="590" t="str">
        <f>'CF-LE3149'!T7</f>
        <v/>
      </c>
      <c r="AG11" s="590" t="str">
        <f>'CF-LE3149'!U7</f>
        <v/>
      </c>
      <c r="AH11" s="590">
        <f>'CF-LE3149'!V7</f>
        <v>20</v>
      </c>
      <c r="AI11" s="590">
        <f>'CF-LE3149'!W7</f>
        <v>66.4375</v>
      </c>
      <c r="AJ11" s="588" t="str">
        <f>'CF-LE3149'!X7</f>
        <v/>
      </c>
      <c r="AK11" s="588" t="str">
        <f>'CF-LE3149'!Y7</f>
        <v/>
      </c>
      <c r="AL11" s="588" t="str">
        <f>'CF-LE3149'!Z7</f>
        <v>R</v>
      </c>
      <c r="AM11" s="593">
        <f>max('CE-I-331'!C4,'CE-I-331'!D4)</f>
        <v>0</v>
      </c>
      <c r="AN11" s="593">
        <f>max('CE-I-331'!E4,'CE-I-331'!F4)</f>
        <v>0</v>
      </c>
      <c r="AO11" s="593">
        <f>max('CE-I-331'!G4,'CE-I-331'!H4)</f>
        <v>0</v>
      </c>
      <c r="AP11" s="593">
        <f>max('CE-I-331'!I4,'CE-I-331'!J4)</f>
        <v>0</v>
      </c>
      <c r="AQ11" s="594">
        <f>max('CE-I-331'!K4,'CE-I-331'!L4)</f>
        <v>0</v>
      </c>
      <c r="AR11" s="588">
        <f>max('CE-I-331'!M4,'CE-I-331'!N4)</f>
        <v>0</v>
      </c>
      <c r="AS11" s="595">
        <f>max('CE-I-331'!O4,'CE-I-331'!P4)</f>
        <v>0</v>
      </c>
      <c r="AT11" s="596">
        <f>max('CE-I-331'!Q4,'CE-I-331'!R4)</f>
        <v>0</v>
      </c>
      <c r="AU11" s="596">
        <f>max('CE-I-3131'!K5,'CE-I-3131'!L5)</f>
        <v>0</v>
      </c>
      <c r="AV11" s="596">
        <f>max('CE-I-3131'!M5,'CE-I-3131'!N5)</f>
        <v>0</v>
      </c>
      <c r="AW11" s="596">
        <f>max('CE-I-3131'!O5,'CE-I-3131'!P5)</f>
        <v>0</v>
      </c>
      <c r="AX11" s="596">
        <f>max('CE-I-3131'!Q5,'CE-I-3131'!R5)</f>
        <v>0</v>
      </c>
      <c r="AY11" s="596">
        <f>max('CE-I-3131'!C5,'CE-I-3131'!D5)</f>
        <v>0</v>
      </c>
      <c r="AZ11" s="596">
        <f>max('CE-I-3131'!E5,'CE-I-3131'!F5)</f>
        <v>0</v>
      </c>
      <c r="BA11" s="596">
        <f>max('CE-I-3131'!G5,'CE-I-3131'!H5)</f>
        <v>0</v>
      </c>
      <c r="BB11" s="596">
        <f>max('CE-I-3131'!I5,'CE-I-3131'!J5)</f>
        <v>0</v>
      </c>
      <c r="BC11" s="597">
        <f>'CF-LE-I3150'!E7</f>
        <v>0</v>
      </c>
      <c r="BD11" s="597">
        <f>'CF-LE-I3150'!F7</f>
        <v>0</v>
      </c>
      <c r="BE11" s="597">
        <f>'CF-LE-I3150'!G7</f>
        <v>0</v>
      </c>
      <c r="BF11" s="597">
        <f>'CF-LE-I3150'!H7</f>
        <v>0</v>
      </c>
      <c r="BG11" s="598">
        <f>'CF-LE-I3150'!I7</f>
        <v>0</v>
      </c>
      <c r="BH11" s="599">
        <f>'CF-LE-I3150'!N7</f>
        <v>0</v>
      </c>
      <c r="BI11" s="598">
        <f>'CF-LE-I3150'!O7</f>
        <v>0</v>
      </c>
      <c r="BJ11" s="598" t="str">
        <f>'CF-LE-I3150'!P7</f>
        <v/>
      </c>
      <c r="BK11" s="598" t="str">
        <f>'CF-LE-I3150'!Q7</f>
        <v/>
      </c>
      <c r="BL11" s="598">
        <f>'CF-LE-I3150'!R7</f>
        <v>0</v>
      </c>
      <c r="BM11" s="598">
        <f>'CF-LE-I3150'!S7</f>
        <v>0</v>
      </c>
      <c r="BN11" s="598" t="str">
        <f>'CF-LE-I3150'!T7</f>
        <v/>
      </c>
      <c r="BO11" s="598" t="str">
        <f>'CF-LE-I3150'!U7</f>
        <v/>
      </c>
      <c r="BP11" s="598">
        <f>'CF-LE-I3150'!V7</f>
        <v>0</v>
      </c>
      <c r="BQ11" s="596" t="str">
        <f>'CF-LE-I3150'!W7</f>
        <v/>
      </c>
      <c r="BR11" s="596" t="str">
        <f>'CF-LE-I3150'!X7</f>
        <v/>
      </c>
      <c r="BS11" s="596" t="str">
        <f>'CF-LE-I3150'!Y7</f>
        <v/>
      </c>
      <c r="BT11" s="596" t="str">
        <f>'CF-LE-I3150'!Z7</f>
        <v>R</v>
      </c>
      <c r="BU11" s="600">
        <f>max('CE-F-334'!C4,'CE-F-334'!D4)</f>
        <v>80</v>
      </c>
      <c r="BV11" s="600">
        <f>max('CE-F-334'!E4,'CE-F-334'!F4)</f>
        <v>85</v>
      </c>
      <c r="BW11" s="600">
        <f>max('CE-F-334'!G4,'CE-F-334'!H4)</f>
        <v>92</v>
      </c>
      <c r="BX11" s="600">
        <f>max('CE-F-334'!I4,'CE-F-334'!J4)</f>
        <v>0</v>
      </c>
      <c r="BY11" s="594">
        <f>max('CE-F-334'!K4,'CE-F-334'!L4)</f>
        <v>83</v>
      </c>
      <c r="BZ11" s="588">
        <f>max('CE-F-334'!M4,'CE-F-334'!N4)</f>
        <v>86</v>
      </c>
      <c r="CA11" s="596">
        <f>max('CE-F-334'!O4,'CE-F-334'!P4)</f>
        <v>91</v>
      </c>
      <c r="CB11" s="596">
        <f>max('CE-F-334'!Q4,'CE-F-334'!R4)</f>
        <v>0</v>
      </c>
      <c r="CC11" s="596">
        <f>max('CE-F-3135'!K5,'CE-F-3135'!L5)</f>
        <v>86</v>
      </c>
      <c r="CD11" s="596">
        <f>max('CE-F-3135'!M5,'CE-F-3135'!N5)</f>
        <v>87</v>
      </c>
      <c r="CE11" s="596">
        <f>max('CE-F-3135'!O5,'CE-F-3135'!P5)</f>
        <v>88</v>
      </c>
      <c r="CF11" s="596">
        <f>max('CE-F-3135'!Q5,'CE-F-3135'!R5)</f>
        <v>0</v>
      </c>
      <c r="CG11" s="596">
        <f>max('CE-F-3135'!C5,'CE-F-3135'!D5)</f>
        <v>85</v>
      </c>
      <c r="CH11" s="596">
        <f>max('CE-F-3135'!E5,'CE-F-3135'!F5)</f>
        <v>86</v>
      </c>
      <c r="CI11" s="596">
        <f>max('CE-F-3135'!G5,'CE-F-3135'!H5)</f>
        <v>84</v>
      </c>
      <c r="CJ11" s="596">
        <f>max('CE-F-3135'!I5,'CE-F-3135'!J5)</f>
        <v>0</v>
      </c>
      <c r="CK11" s="597">
        <f>'CF-LE-F3151'!E7</f>
        <v>64.25</v>
      </c>
      <c r="CL11" s="597">
        <f>'CF-LE-F3151'!F7</f>
        <v>65</v>
      </c>
      <c r="CM11" s="597">
        <f>'CF-LE-F3151'!G7</f>
        <v>65.25</v>
      </c>
      <c r="CN11" s="597">
        <f>'CF-LE-F3151'!H7</f>
        <v>63.75</v>
      </c>
      <c r="CO11" s="598">
        <f>'CF-LE-F3151'!I7</f>
        <v>64.5625</v>
      </c>
      <c r="CP11" s="599">
        <f>'CF-LE-F3151'!N7</f>
        <v>0.68</v>
      </c>
      <c r="CQ11" s="598">
        <f>'CF-LE-F3151'!O7</f>
        <v>32.28125</v>
      </c>
      <c r="CR11" s="598" t="str">
        <f>'CF-LE-F3151'!P7</f>
        <v/>
      </c>
      <c r="CS11" s="598" t="str">
        <f>'CF-LE-F3151'!Q7</f>
        <v/>
      </c>
      <c r="CT11" s="598">
        <f>'CF-LE-F3151'!R7</f>
        <v>32</v>
      </c>
      <c r="CU11" s="598">
        <f>'CF-LE-F3151'!S7</f>
        <v>19.36875</v>
      </c>
      <c r="CV11" s="598" t="str">
        <f>'CF-LE-F3151'!T7</f>
        <v/>
      </c>
      <c r="CW11" s="598" t="str">
        <f>'CF-LE-F3151'!U7</f>
        <v/>
      </c>
      <c r="CX11" s="598">
        <f>'CF-LE-F3151'!V7</f>
        <v>19</v>
      </c>
      <c r="CY11" s="598">
        <f>'CF-LE-F3151'!W7</f>
        <v>64.5625</v>
      </c>
      <c r="CZ11" s="598" t="str">
        <f>'CF-LE-F3151'!X7</f>
        <v/>
      </c>
      <c r="DA11" s="596" t="str">
        <f>'CF-LE-F3151'!Y7</f>
        <v/>
      </c>
      <c r="DB11" s="596" t="str">
        <f>'CF-LE-F3151'!Z7</f>
        <v>R</v>
      </c>
      <c r="DC11" s="600">
        <f>max('CE-MAT-3136'!C4,'CE-MAT-3136'!D4)</f>
        <v>85</v>
      </c>
      <c r="DD11" s="600">
        <f>max('CE-MAT-3136'!E4,'CE-MAT-3136'!F4)</f>
        <v>87</v>
      </c>
      <c r="DE11" s="600">
        <f>max('CE-MAT-3136'!G4,'CE-MAT-3136'!H4)</f>
        <v>96</v>
      </c>
      <c r="DF11" s="600">
        <f>max('CE-MAT-3136'!I4,'CE-MAT-3136'!J4)</f>
        <v>0</v>
      </c>
      <c r="DG11" s="594">
        <f>max('CE-MAT-3136'!K4,'CE-MAT-3136'!L4)</f>
        <v>70</v>
      </c>
      <c r="DH11" s="588">
        <f>max('CE-MAT-3136'!M4,'CE-MAT-3136'!N4)</f>
        <v>100</v>
      </c>
      <c r="DI11" s="596">
        <f>max('CE-MAT-3136'!O4,'CE-MAT-3136'!P4)</f>
        <v>93</v>
      </c>
      <c r="DJ11" s="596">
        <f>max('CE-MAT-3136'!Q4,'CE-MAT-3136'!R4)</f>
        <v>0</v>
      </c>
      <c r="DK11" s="596">
        <f>max('CE-MAT-3137'!K5,'CE-MAT-3137'!L5)</f>
        <v>91</v>
      </c>
      <c r="DL11" s="596">
        <f>max('CE-MAT-3137'!M5,'CE-MAT-3137'!N5)</f>
        <v>100</v>
      </c>
      <c r="DM11" s="596">
        <f>max('CE-MAT-3137'!O5,'CE-MAT-3137'!P5)</f>
        <v>95</v>
      </c>
      <c r="DN11" s="596">
        <f>max('CE-MAT-3137'!Q5,'CE-MAT-3137'!R5)</f>
        <v>0</v>
      </c>
      <c r="DO11" s="596">
        <f>max('CE-MAT-3137'!C5,'CE-MAT-3137'!D5)</f>
        <v>81</v>
      </c>
      <c r="DP11" s="596">
        <f>max('CE-MAT-3137'!E5,'CE-MAT-3137'!F5)</f>
        <v>100</v>
      </c>
      <c r="DQ11" s="596">
        <f>max('CE-MAT-3137'!G5,'CE-MAT-3137'!H5)</f>
        <v>95</v>
      </c>
      <c r="DR11" s="596">
        <f>max('CE-MAT-3137'!I5,'CE-MAT-3137'!J5)</f>
        <v>0</v>
      </c>
      <c r="DS11" s="597">
        <f>'CF-M-3152'!E7</f>
        <v>67</v>
      </c>
      <c r="DT11" s="597">
        <f>'CF-M-3152'!F7</f>
        <v>65.75</v>
      </c>
      <c r="DU11" s="597">
        <f>'CF-M-3152'!G7</f>
        <v>71.5</v>
      </c>
      <c r="DV11" s="597">
        <f>'CF-M-3152'!H7</f>
        <v>69</v>
      </c>
      <c r="DW11" s="598">
        <f>'CF-M-3152'!I7</f>
        <v>68.3125</v>
      </c>
      <c r="DX11" s="599">
        <f>'CF-M-3152'!N7</f>
        <v>0.7</v>
      </c>
      <c r="DY11" s="598">
        <f>'CF-M-3152'!O7</f>
        <v>34.15625</v>
      </c>
      <c r="DZ11" s="598" t="str">
        <f>'CF-M-3152'!P7</f>
        <v/>
      </c>
      <c r="EA11" s="598" t="str">
        <f>'CF-M-3152'!Q7</f>
        <v/>
      </c>
      <c r="EB11" s="598">
        <f>'CF-M-3152'!R7</f>
        <v>34</v>
      </c>
      <c r="EC11" s="598">
        <f>'CF-M-3152'!S7</f>
        <v>20.49375</v>
      </c>
      <c r="ED11" s="598" t="str">
        <f>'CF-M-3152'!T7</f>
        <v/>
      </c>
      <c r="EE11" s="598" t="str">
        <f>'CF-M-3152'!U7</f>
        <v/>
      </c>
      <c r="EF11" s="598">
        <f>'CF-M-3152'!V7</f>
        <v>20</v>
      </c>
      <c r="EG11" s="598">
        <f>'CF-M-3152'!W7</f>
        <v>68.3125</v>
      </c>
      <c r="EH11" s="598" t="str">
        <f>'CF-M-3152'!X7</f>
        <v/>
      </c>
      <c r="EI11" s="596" t="str">
        <f>'CF-M-3152'!Y7</f>
        <v/>
      </c>
      <c r="EJ11" s="596" t="str">
        <f>'CF-M-3152'!Z7</f>
        <v>R</v>
      </c>
      <c r="EK11" s="593">
        <f>max('CE-SOC-3138'!C4,'CE-SOC-3138'!D4)</f>
        <v>81</v>
      </c>
      <c r="EL11" s="593">
        <f>max('CE-SOC-3138'!E4,'CE-SOC-3138'!F4)</f>
        <v>85</v>
      </c>
      <c r="EM11" s="593">
        <f>max('CE-SOC-3138'!G4,'CE-SOC-3138'!H4)</f>
        <v>94</v>
      </c>
      <c r="EN11" s="601">
        <f>max('CE-SOC-3138'!I4,'CE-SOC-3138'!J4)</f>
        <v>0</v>
      </c>
      <c r="EO11" s="595">
        <f>max('CE-SOC-3138'!K4,'CE-SOC-3138'!L4)</f>
        <v>81</v>
      </c>
      <c r="EP11" s="588">
        <f>max('CE-SOC-3138'!M4,'CE-SOC-3138'!N4)</f>
        <v>93</v>
      </c>
      <c r="EQ11" s="596">
        <f>max('CE-SOC-3138'!O4,'CE-SOC-3138'!P4)</f>
        <v>93</v>
      </c>
      <c r="ER11" s="596">
        <f>max('CE-SOC-3138'!Q4,'CE-SOC-3138'!R4)</f>
        <v>0</v>
      </c>
      <c r="ES11" s="596">
        <f>max('CE-SOC-3139'!K5,'CE-SOC-3139'!L5)</f>
        <v>92</v>
      </c>
      <c r="ET11" s="598">
        <f>max('CE-SOC-3139'!M5,'CE-SOC-3139'!N5)</f>
        <v>98</v>
      </c>
      <c r="EU11" s="598">
        <f>max('CE-SOC-3139'!O5,'CE-SOC-3139'!P5)</f>
        <v>94</v>
      </c>
      <c r="EV11" s="596">
        <f>max('CE-SOC-3139'!Q5,'CE-SOC-3139'!R5)</f>
        <v>0</v>
      </c>
      <c r="EW11" s="598">
        <f>max('CE-SOC-3139'!C5,'CE-SOC-3139'!D5)</f>
        <v>82</v>
      </c>
      <c r="EX11" s="598">
        <f>max('CE-SOC-3139'!E5,'CE-SOC-3139'!F5)</f>
        <v>97</v>
      </c>
      <c r="EY11" s="598">
        <f>max('CE-SOC-3139'!G5,'CE-SOC-3139'!H5)</f>
        <v>83</v>
      </c>
      <c r="EZ11" s="598">
        <f>max('CE-SOC-3139'!I5,'CE-SOC-3139'!J5)</f>
        <v>0</v>
      </c>
      <c r="FA11" s="597">
        <f>'CF-CS-3153'!E7</f>
        <v>65</v>
      </c>
      <c r="FB11" s="597">
        <f>'CF-CS-3153'!F7</f>
        <v>66.75</v>
      </c>
      <c r="FC11" s="597">
        <f>'CF-CS-3153'!G7</f>
        <v>71</v>
      </c>
      <c r="FD11" s="597">
        <f>'CF-CS-3153'!H7</f>
        <v>65.5</v>
      </c>
      <c r="FE11" s="598">
        <f>'CF-CS-3153'!I7</f>
        <v>67.0625</v>
      </c>
      <c r="FF11" s="599">
        <f>'CF-CS-3153'!N7</f>
        <v>0.7</v>
      </c>
      <c r="FG11" s="598">
        <f>'CF-CS-3153'!O7</f>
        <v>33.53125</v>
      </c>
      <c r="FH11" s="598" t="str">
        <f>'CF-CS-3153'!P7</f>
        <v/>
      </c>
      <c r="FI11" s="598" t="str">
        <f>'CF-CS-3153'!Q7</f>
        <v/>
      </c>
      <c r="FJ11" s="598">
        <f>'CF-CS-3153'!R7</f>
        <v>34</v>
      </c>
      <c r="FK11" s="598">
        <f>'CF-CS-3153'!S7</f>
        <v>20.11875</v>
      </c>
      <c r="FL11" s="598" t="str">
        <f>'CF-CS-3153'!T7</f>
        <v/>
      </c>
      <c r="FM11" s="598" t="str">
        <f>'CF-CS-3153'!U7</f>
        <v/>
      </c>
      <c r="FN11" s="598">
        <f>'CF-CS-3153'!V7</f>
        <v>20</v>
      </c>
      <c r="FO11" s="596" t="str">
        <f>'CF-CS-3153'!W7</f>
        <v/>
      </c>
      <c r="FP11" s="598" t="str">
        <f>'CF-CS-3153'!X7</f>
        <v/>
      </c>
      <c r="FQ11" s="596" t="str">
        <f>'CF-CS-3153'!Y7</f>
        <v/>
      </c>
      <c r="FR11" s="596" t="str">
        <f>'CF-CS-3153'!Z7</f>
        <v>R</v>
      </c>
      <c r="FS11" s="602">
        <f>max(CNCF3140!C4,CNCF3140!D4)</f>
        <v>86</v>
      </c>
      <c r="FT11" s="602">
        <f>max(CNCF3140!E4,CNCF3140!F4)</f>
        <v>92</v>
      </c>
      <c r="FU11" s="602">
        <f>max(CNCF3140!G4,CNCF3140!H4)</f>
        <v>86</v>
      </c>
      <c r="FV11" s="602">
        <f>max(CNCF3140!I4,CNCF3140!J4)</f>
        <v>0</v>
      </c>
      <c r="FW11" s="594">
        <f>max(CNCF3140!K4,CNCF3140!L4)</f>
        <v>91</v>
      </c>
      <c r="FX11" s="588">
        <f>max(CNCF3140!M4,CNCF3140!N4)</f>
        <v>92</v>
      </c>
      <c r="FY11" s="596">
        <f>max(CNCF3140!O4,CNCF3140!P4)</f>
        <v>90</v>
      </c>
      <c r="FZ11" s="596">
        <f>max(CNCF3140!Q4,CNCF3140!R4)</f>
        <v>0</v>
      </c>
      <c r="GA11" s="596">
        <f>max('CE-NAT-3141'!K5,'CE-NAT-3141'!L5)</f>
        <v>96</v>
      </c>
      <c r="GB11" s="596">
        <f>max('CE-NAT-3141'!M5,'CE-NAT-3141'!N5)</f>
        <v>98</v>
      </c>
      <c r="GC11" s="596">
        <f>max('CE-NAT-3141'!O5,'CE-NAT-3141'!P5)</f>
        <v>87</v>
      </c>
      <c r="GD11" s="596">
        <f>max('CE-NAT-3141'!Q5,'CE-NAT-3141'!R5)</f>
        <v>0</v>
      </c>
      <c r="GE11" s="596">
        <f>max('CE-NAT-3141'!C5,'CE-NAT-3141'!D5)</f>
        <v>94</v>
      </c>
      <c r="GF11" s="596">
        <f>max('CE-NAT-3141'!E5,'CE-NAT-3141'!F5)</f>
        <v>95</v>
      </c>
      <c r="GG11" s="596">
        <f>max('CE-NAT-3141'!G5,'CE-NAT-3141'!H5)</f>
        <v>85</v>
      </c>
      <c r="GH11" s="596">
        <f>max('CE-NAT-3141'!I5,'CE-NAT-3141'!J5)</f>
        <v>0</v>
      </c>
      <c r="GI11" s="597">
        <f>'CF-CN-3154'!E7</f>
        <v>66</v>
      </c>
      <c r="GJ11" s="597">
        <f>'CF-CN-3154'!F7</f>
        <v>68.25</v>
      </c>
      <c r="GK11" s="597">
        <f>'CF-CN-3154'!G7</f>
        <v>70.25</v>
      </c>
      <c r="GL11" s="597">
        <f>'CF-CN-3154'!H7</f>
        <v>68.5</v>
      </c>
      <c r="GM11" s="598">
        <f>'CF-CN-3154'!I7</f>
        <v>68.25</v>
      </c>
      <c r="GN11" s="599">
        <f>'CF-CN-3154'!N7</f>
        <v>0.3</v>
      </c>
      <c r="GO11" s="598">
        <f>'CF-CN-3154'!O7</f>
        <v>34.125</v>
      </c>
      <c r="GP11" s="598" t="str">
        <f>'CF-CN-3154'!P7</f>
        <v/>
      </c>
      <c r="GQ11" s="598" t="str">
        <f>'CF-CN-3154'!Q7</f>
        <v/>
      </c>
      <c r="GR11" s="598">
        <f>'CF-CN-3154'!R7</f>
        <v>34</v>
      </c>
      <c r="GS11" s="598">
        <f>'CF-CN-3154'!S7</f>
        <v>20.475</v>
      </c>
      <c r="GT11" s="598" t="str">
        <f>'CF-CN-3154'!T7</f>
        <v/>
      </c>
      <c r="GU11" s="598" t="str">
        <f>'CF-CN-3154'!U7</f>
        <v/>
      </c>
      <c r="GV11" s="598">
        <f>'CF-CN-3154'!V7</f>
        <v>20</v>
      </c>
      <c r="GW11" s="598">
        <f>'CF-CN-3154'!W7</f>
        <v>68.25</v>
      </c>
      <c r="GX11" s="598" t="str">
        <f>'CF-CN-3154'!X7</f>
        <v/>
      </c>
      <c r="GY11" s="596" t="str">
        <f>'CF-CN-3154'!Y7</f>
        <v/>
      </c>
      <c r="GZ11" s="596" t="str">
        <f>'CF-CN-3154'!Z7</f>
        <v>R</v>
      </c>
      <c r="HA11" s="594">
        <f>max('CE-EA-3142'!C4,'CE-EA-3142'!C4)</f>
        <v>83</v>
      </c>
      <c r="HB11" s="594">
        <f>max('CE-EA-3142'!E4,'CE-EA-3142'!F4)</f>
        <v>97</v>
      </c>
      <c r="HC11" s="594">
        <f>max('CE-EA-3142'!G4,'CE-EA-3142'!H4)</f>
        <v>100</v>
      </c>
      <c r="HD11" s="594">
        <f>max('CE-EA-3142'!I4,'CE-EA-3142'!J4)</f>
        <v>0</v>
      </c>
      <c r="HE11" s="594">
        <f>max('CE-EA-3142'!K4,'CE-EA-3142'!L4)</f>
        <v>87</v>
      </c>
      <c r="HF11" s="588">
        <f>max('CE-EA-3142'!M4,'CE-EA-3142'!N4)</f>
        <v>90</v>
      </c>
      <c r="HG11" s="596">
        <f>max('CE-EA-3142'!O4,'CE-EA-3142'!P4)</f>
        <v>86</v>
      </c>
      <c r="HH11" s="596">
        <f>max('CE-EA-3142'!Q4,'CE-EA-3142'!R4)</f>
        <v>0</v>
      </c>
      <c r="HI11" s="596">
        <f>max('CE-EA-3143'!K5,'CE-EA-3143'!L5)</f>
        <v>90</v>
      </c>
      <c r="HJ11" s="596">
        <f>max('CE-EA-3143'!M5,'CE-EA-3143'!N5)</f>
        <v>95</v>
      </c>
      <c r="HK11" s="596">
        <f>max('CE-EA-3143'!O5,'CE-EA-3143'!P5)</f>
        <v>87</v>
      </c>
      <c r="HL11" s="596">
        <f>max('CE-EA-3143'!Q5,'CE-EA-3143'!R5)</f>
        <v>0</v>
      </c>
      <c r="HM11" s="596">
        <f>max('CE-EA-3143'!C5,'CE-EA-3143'!D5)</f>
        <v>94</v>
      </c>
      <c r="HN11" s="596">
        <f>max('CE-EA-3143'!E5,'CE-EA-3143'!F5)</f>
        <v>86</v>
      </c>
      <c r="HO11" s="596">
        <f>max('CE-EA-3143'!G5,'CE-EA-3143'!H5)</f>
        <v>97</v>
      </c>
      <c r="HP11" s="596">
        <f>max('CE-EA-3143'!I5,'CE-EA-3143'!J5)</f>
        <v>0</v>
      </c>
      <c r="HQ11" s="597">
        <f>'CF-EA-3155'!E7</f>
        <v>70</v>
      </c>
      <c r="HR11" s="597">
        <f>'CF-EA-3155'!F7</f>
        <v>65.75</v>
      </c>
      <c r="HS11" s="597">
        <f>'CF-EA-3155'!G7</f>
        <v>68</v>
      </c>
      <c r="HT11" s="597">
        <f>'CF-EA-3155'!H7</f>
        <v>69.25</v>
      </c>
      <c r="HU11" s="598">
        <f>'CF-EA-3155'!I7</f>
        <v>68.25</v>
      </c>
      <c r="HV11" s="599">
        <f>'CF-EA-3155'!N7</f>
        <v>0.4675925926</v>
      </c>
      <c r="HW11" s="598">
        <f>'CF-EA-3155'!O7</f>
        <v>34.125</v>
      </c>
      <c r="HX11" s="598" t="str">
        <f>'CF-EA-3155'!P7</f>
        <v/>
      </c>
      <c r="HY11" s="598" t="str">
        <f>'CF-EA-3155'!Q7</f>
        <v/>
      </c>
      <c r="HZ11" s="598">
        <f>'CF-EA-3155'!R7</f>
        <v>34</v>
      </c>
      <c r="IA11" s="598">
        <f>'CF-EA-3155'!S7</f>
        <v>20.475</v>
      </c>
      <c r="IB11" s="598" t="str">
        <f>'CF-EA-3155'!T7</f>
        <v/>
      </c>
      <c r="IC11" s="598" t="str">
        <f>'CF-EA-3155'!U7</f>
        <v/>
      </c>
      <c r="ID11" s="598">
        <f>'CF-EA-3155'!V7</f>
        <v>20</v>
      </c>
      <c r="IE11" s="596" t="str">
        <f>'CF-EA-3155'!W7</f>
        <v/>
      </c>
      <c r="IF11" s="598" t="str">
        <f>'CF-EA-3155'!X7</f>
        <v/>
      </c>
      <c r="IG11" s="596" t="str">
        <f>'CF-EA-3155'!Y7</f>
        <v/>
      </c>
      <c r="IH11" s="596" t="str">
        <f>'CF-EA-3155'!Z7</f>
        <v>R</v>
      </c>
      <c r="II11" s="600">
        <f>max('CE-EF-3144'!C4,'CE-EF-3144'!D4)</f>
        <v>70</v>
      </c>
      <c r="IJ11" s="600">
        <f>max('CE-EF-3144'!E4,'CE-EF-3144'!F4)</f>
        <v>75</v>
      </c>
      <c r="IK11" s="600">
        <f>max('CE-EF-3144'!G4,'CE-EF-3144'!H4)</f>
        <v>83</v>
      </c>
      <c r="IL11" s="600">
        <f>max('CE-EF-3144'!I4,'CE-EF-3144'!J4)</f>
        <v>0</v>
      </c>
      <c r="IM11" s="594">
        <f>max('CE-EF-3144'!K4,'CE-EF-3144'!L4)</f>
        <v>75</v>
      </c>
      <c r="IN11" s="588">
        <f>max('CE-EF-3144'!M4,'CE-EF-3144'!N4)</f>
        <v>78</v>
      </c>
      <c r="IO11" s="596">
        <f>max('CE-EF-3144'!O4,'CE-EF-3144'!P4)</f>
        <v>82</v>
      </c>
      <c r="IP11" s="596">
        <f>max('CE-EF-3144'!Q4,'CE-EF-3144'!R4)</f>
        <v>0</v>
      </c>
      <c r="IQ11" s="596">
        <f>max('CE-EF-3145'!K5,'CE-EF-3145'!L5)</f>
        <v>80</v>
      </c>
      <c r="IR11" s="596">
        <f>max('CE-EF-3145'!M5,'CE-EF-3145'!N5)</f>
        <v>78</v>
      </c>
      <c r="IS11" s="596">
        <f>max('CE-EF-3145'!O5,'CE-EF-3145'!P5)</f>
        <v>80</v>
      </c>
      <c r="IT11" s="596">
        <f>max('CE-EF-3145'!Q5,'CE-EF-3145'!R5)</f>
        <v>0</v>
      </c>
      <c r="IU11" s="596">
        <f>max('CE-EF-3145'!C5,'CE-EF-3145'!D5)</f>
        <v>76</v>
      </c>
      <c r="IV11" s="596">
        <f>max('CE-EF-3145'!E5,'CE-EF-3145'!F5)</f>
        <v>83</v>
      </c>
      <c r="IW11" s="596">
        <f>max('CE-EF-3145'!G5,'CE-EF-3145'!H5)</f>
        <v>86</v>
      </c>
      <c r="IX11" s="596">
        <f>max('CE-EF-3145'!I5,'CE-EF-3145'!J5)</f>
        <v>0</v>
      </c>
      <c r="IY11" s="597">
        <f>'CF-EF-3156'!E7</f>
        <v>57</v>
      </c>
      <c r="IZ11" s="597">
        <f>'CF-EF-3156'!F7</f>
        <v>58.75</v>
      </c>
      <c r="JA11" s="597">
        <f>'CF-EF-3156'!G7</f>
        <v>59.5</v>
      </c>
      <c r="JB11" s="597">
        <f>'CF-EF-3156'!H7</f>
        <v>61.25</v>
      </c>
      <c r="JC11" s="598">
        <f>'CF-EF-3156'!I7</f>
        <v>59.125</v>
      </c>
      <c r="JD11" s="599">
        <f>'CF-EF-3156'!N7</f>
        <v>0.8</v>
      </c>
      <c r="JE11" s="598">
        <f>'CF-EF-3156'!O7</f>
        <v>29.5625</v>
      </c>
      <c r="JF11" s="598" t="str">
        <f>'CF-EF-3156'!P7</f>
        <v/>
      </c>
      <c r="JG11" s="598" t="str">
        <f>'CF-EF-3156'!Q7</f>
        <v/>
      </c>
      <c r="JH11" s="598">
        <f>'CF-EF-3156'!R7</f>
        <v>30</v>
      </c>
      <c r="JI11" s="598">
        <f>'CF-EF-3156'!S7</f>
        <v>17.7375</v>
      </c>
      <c r="JJ11" s="598" t="str">
        <f>'CF-EF-3156'!T7</f>
        <v/>
      </c>
      <c r="JK11" s="598" t="str">
        <f>'CF-EF-3156'!U7</f>
        <v/>
      </c>
      <c r="JL11" s="598">
        <f>'CF-EF-3156'!V7</f>
        <v>18</v>
      </c>
      <c r="JM11" s="596" t="str">
        <f>'CF-EF-3156'!W7</f>
        <v/>
      </c>
      <c r="JN11" s="598" t="str">
        <f>'CF-EF-3156'!X7</f>
        <v/>
      </c>
      <c r="JO11" s="596" t="str">
        <f>'CF-EF-3156'!Y7</f>
        <v/>
      </c>
      <c r="JP11" s="596" t="str">
        <f>'CF-EF-3156'!Z7</f>
        <v>R</v>
      </c>
      <c r="JQ11" s="593">
        <f>max('CE-FIH&amp;R-3146'!C4,'CE-FIH&amp;R-3146'!D4)</f>
        <v>83</v>
      </c>
      <c r="JR11" s="601">
        <f>max('CE-FIH&amp;R-3146'!E4,'CE-FIH&amp;R-3146'!F4)</f>
        <v>93</v>
      </c>
      <c r="JS11" s="601">
        <f>max('CE-FIH&amp;R-3146'!G4,'CE-FIH&amp;R-3146'!H4)</f>
        <v>88</v>
      </c>
      <c r="JT11" s="593">
        <f>max('CE-FIH&amp;R-3146'!I4,'CE-FIH&amp;R-3146'!J4)</f>
        <v>0</v>
      </c>
      <c r="JU11" s="594">
        <f>max('CE-FIH&amp;R-3146'!K4,'CE-FIH&amp;R-3146'!L4)</f>
        <v>81</v>
      </c>
      <c r="JV11" s="590">
        <f>max('CE-FIH&amp;R-3146'!M4,'CE-FIH&amp;R-3146'!N4)</f>
        <v>89</v>
      </c>
      <c r="JW11" s="598">
        <f>max('CE-FIH&amp;R-3146'!O4,'CE-FIH&amp;R-3146'!P4)</f>
        <v>80</v>
      </c>
      <c r="JX11" s="596">
        <f>max('CE-FIH&amp;R-3146'!Q4,'CE-FIH&amp;R-3146'!R4)</f>
        <v>0</v>
      </c>
      <c r="JY11" s="596">
        <f>max('CE-FIH&amp;R-3147'!K5,'CE-FIH&amp;R-3147'!L5)</f>
        <v>87</v>
      </c>
      <c r="JZ11" s="598">
        <f>max('CE-FIH&amp;R-3147'!M5,'CE-FIH&amp;R-3147'!N5)</f>
        <v>92</v>
      </c>
      <c r="KA11" s="598">
        <f>max('CE-FIH&amp;R-3147'!O5,'CE-FIH&amp;R-3147'!P5)</f>
        <v>92</v>
      </c>
      <c r="KB11" s="596">
        <f>max('CE-FIH&amp;R-3147'!Q5,'CE-FIH&amp;R-3147'!R5)</f>
        <v>0</v>
      </c>
      <c r="KC11" s="598">
        <f>max('CE-FIH&amp;R-3147'!C5,'CE-FIH&amp;R-3147'!D5)</f>
        <v>86</v>
      </c>
      <c r="KD11" s="598">
        <f>max('CE-FIH&amp;R-3147'!E5,'CE-FIH&amp;R-3147'!F5)</f>
        <v>90</v>
      </c>
      <c r="KE11" s="598">
        <f>max('CE-FIH&amp;R-3147'!G5,'CE-FIH&amp;R-3147'!H5)</f>
        <v>96</v>
      </c>
      <c r="KF11" s="596">
        <f>max('CE-FIH&amp;R-3147'!I5,'CE-FIH&amp;R-3147'!J5)</f>
        <v>0</v>
      </c>
      <c r="KG11" s="597">
        <f>'CF-FIHR-3157'!E7</f>
        <v>66</v>
      </c>
      <c r="KH11" s="597">
        <f>'CF-FIHR-3157'!F7</f>
        <v>62.5</v>
      </c>
      <c r="KI11" s="597">
        <f>'CF-FIHR-3157'!G7</f>
        <v>67.75</v>
      </c>
      <c r="KJ11" s="597">
        <f>'CF-FIHR-3157'!H7</f>
        <v>68</v>
      </c>
      <c r="KK11" s="598">
        <f>'CF-FIHR-3157'!I7</f>
        <v>66.0625</v>
      </c>
      <c r="KL11" s="599">
        <f>'CF-FIHR-3157'!N7</f>
        <v>0.6126984127</v>
      </c>
      <c r="KM11" s="598">
        <f>'CF-FIHR-3157'!O7</f>
        <v>33.03125</v>
      </c>
      <c r="KN11" s="598" t="str">
        <f>'CF-FIHR-3157'!P7</f>
        <v/>
      </c>
      <c r="KO11" s="598" t="str">
        <f>'CF-FIHR-3157'!Q7</f>
        <v/>
      </c>
      <c r="KP11" s="598">
        <f>'CF-FIHR-3157'!R7</f>
        <v>33</v>
      </c>
      <c r="KQ11" s="598">
        <f>'CF-FIHR-3157'!S7</f>
        <v>19.81875</v>
      </c>
      <c r="KR11" s="598" t="str">
        <f>'CF-FIHR-3157'!T7</f>
        <v/>
      </c>
      <c r="KS11" s="598" t="str">
        <f>'CF-FIHR-3157'!U7</f>
        <v/>
      </c>
      <c r="KT11" s="598">
        <f>'CF-FIHR-3157'!V7</f>
        <v>20</v>
      </c>
      <c r="KU11" s="596" t="str">
        <f>'CF-FIHR-3157'!W7</f>
        <v/>
      </c>
      <c r="KV11" s="598" t="str">
        <f>'CF-FIHR-3157'!X7</f>
        <v/>
      </c>
      <c r="KW11" s="596" t="str">
        <f>'CF-FIHR-3157'!Y7</f>
        <v/>
      </c>
      <c r="KX11" s="596" t="str">
        <f>'CF-FIHR-3157'!Z7</f>
        <v>R</v>
      </c>
    </row>
    <row r="12" ht="16.5" customHeight="1">
      <c r="A12" s="600">
        <v>2.0</v>
      </c>
      <c r="B12" s="588" t="str">
        <f>'3A 2025 - 2026 DATOS DEL ESTUDI'!M5</f>
        <v/>
      </c>
      <c r="C12" s="588">
        <f>'3A 2025 - 2026 DATOS DEL ESTUDI'!N5</f>
        <v>6954636</v>
      </c>
      <c r="D12" s="589" t="str">
        <f>'3A 2025 - 2026 DATOS DEL ESTUDI'!B5</f>
        <v>Daniel  Elía Almonte Martínez</v>
      </c>
      <c r="E12" s="588">
        <f>max('LE3130'!C5,'LE3130'!D5)</f>
        <v>75</v>
      </c>
      <c r="F12" s="588">
        <f>max('LE3130'!E5,'LE3130'!F5)</f>
        <v>80</v>
      </c>
      <c r="G12" s="590">
        <f>max('LE3130'!G5,'LE3130'!H5)</f>
        <v>84</v>
      </c>
      <c r="H12" s="588">
        <f>max('LE3130'!I5,'LE3130'!J5)</f>
        <v>0</v>
      </c>
      <c r="I12" s="588">
        <f>max('LE3130'!K5,'LE3130'!L5)</f>
        <v>72</v>
      </c>
      <c r="J12" s="588">
        <f>max('LE3130'!M5,'LE3130'!N5)</f>
        <v>74</v>
      </c>
      <c r="K12" s="588">
        <f>max('LE3130'!O5,'LE3130'!P5)</f>
        <v>81</v>
      </c>
      <c r="L12" s="588">
        <f>max('LE3130'!Q5,'LE3130'!R5)</f>
        <v>0</v>
      </c>
      <c r="M12" s="588">
        <f>max('LE3131'!K6,'LE3131'!L6)</f>
        <v>70</v>
      </c>
      <c r="N12" s="588">
        <f>max('LE3131'!M6,'LE3131'!N6)</f>
        <v>87</v>
      </c>
      <c r="O12" s="588">
        <f>max('LE3131'!O6,'LE3131'!P6)</f>
        <v>86</v>
      </c>
      <c r="P12" s="588">
        <f>max('LE3131'!Q6,'LE3131'!R6)</f>
        <v>0</v>
      </c>
      <c r="Q12" s="588">
        <f>max('LE3131'!C6,'LE3131'!D6)</f>
        <v>70</v>
      </c>
      <c r="R12" s="588">
        <f>max('LE3131'!E6,'LE3131'!F6)</f>
        <v>93</v>
      </c>
      <c r="S12" s="588">
        <f>max('LE3131'!G6,'LE3131'!H6)</f>
        <v>84</v>
      </c>
      <c r="T12" s="588">
        <f>max('LE3131'!I6,'LE3131'!J6)</f>
        <v>0</v>
      </c>
      <c r="U12" s="591">
        <f>'CF-LE3149'!E8</f>
        <v>59.75</v>
      </c>
      <c r="V12" s="591">
        <f>'CF-LE3149'!F8</f>
        <v>56.75</v>
      </c>
      <c r="W12" s="591">
        <f>'CF-LE3149'!G8</f>
        <v>60.75</v>
      </c>
      <c r="X12" s="591">
        <f>'CF-LE3149'!H8</f>
        <v>61.75</v>
      </c>
      <c r="Y12" s="590">
        <f>'CF-LE3149'!I8</f>
        <v>59.75</v>
      </c>
      <c r="Z12" s="592">
        <f>'CF-LE3149'!N8</f>
        <v>0.5497058824</v>
      </c>
      <c r="AA12" s="590">
        <f>'CF-LE3149'!O8</f>
        <v>29.875</v>
      </c>
      <c r="AB12" s="590" t="str">
        <f>'CF-LE3149'!P8</f>
        <v/>
      </c>
      <c r="AC12" s="590" t="str">
        <f>'CF-LE3149'!Q8</f>
        <v/>
      </c>
      <c r="AD12" s="590">
        <f>'CF-LE3149'!R8</f>
        <v>30</v>
      </c>
      <c r="AE12" s="590">
        <f>'CF-LE3149'!S8</f>
        <v>17.925</v>
      </c>
      <c r="AF12" s="590" t="str">
        <f>'CF-LE3149'!T8</f>
        <v/>
      </c>
      <c r="AG12" s="590" t="str">
        <f>'CF-LE3149'!U8</f>
        <v/>
      </c>
      <c r="AH12" s="590">
        <f>'CF-LE3149'!V8</f>
        <v>18</v>
      </c>
      <c r="AI12" s="590">
        <f>'CF-LE3149'!W8</f>
        <v>59.75</v>
      </c>
      <c r="AJ12" s="588" t="str">
        <f>'CF-LE3149'!X8</f>
        <v/>
      </c>
      <c r="AK12" s="588" t="str">
        <f>'CF-LE3149'!Y8</f>
        <v/>
      </c>
      <c r="AL12" s="588" t="str">
        <f>'CF-LE3149'!Z8</f>
        <v>R</v>
      </c>
      <c r="AM12" s="593">
        <f>max('CE-I-331'!C5,'CE-I-331'!D5)</f>
        <v>0</v>
      </c>
      <c r="AN12" s="593">
        <f>max('CE-I-331'!E5,'CE-I-331'!F5)</f>
        <v>0</v>
      </c>
      <c r="AO12" s="593">
        <f>max('CE-I-331'!G5,'CE-I-331'!H5)</f>
        <v>0</v>
      </c>
      <c r="AP12" s="593">
        <f>max('CE-I-331'!I5,'CE-I-331'!J5)</f>
        <v>0</v>
      </c>
      <c r="AQ12" s="594">
        <f>max('CE-I-331'!K5,'CE-I-331'!L5)</f>
        <v>0</v>
      </c>
      <c r="AR12" s="588">
        <f>max('CE-I-331'!M5,'CE-I-331'!N5)</f>
        <v>0</v>
      </c>
      <c r="AS12" s="595">
        <f>max('CE-I-331'!O5,'CE-I-331'!P5)</f>
        <v>0</v>
      </c>
      <c r="AT12" s="596">
        <f>max('CE-I-331'!Q5,'CE-I-331'!R5)</f>
        <v>0</v>
      </c>
      <c r="AU12" s="596">
        <f>max('CE-I-3131'!K6,'CE-I-3131'!L6)</f>
        <v>0</v>
      </c>
      <c r="AV12" s="596">
        <f>max('CE-I-3131'!M6,'CE-I-3131'!N6)</f>
        <v>0</v>
      </c>
      <c r="AW12" s="596">
        <f>max('CE-I-3131'!O6,'CE-I-3131'!P6)</f>
        <v>0</v>
      </c>
      <c r="AX12" s="596">
        <f>max('CE-I-3131'!Q6,'CE-I-3131'!R6)</f>
        <v>0</v>
      </c>
      <c r="AY12" s="596">
        <f>max('CE-I-3131'!C6,'CE-I-3131'!D6)</f>
        <v>0</v>
      </c>
      <c r="AZ12" s="596">
        <f>max('CE-I-3131'!E6,'CE-I-3131'!F6)</f>
        <v>0</v>
      </c>
      <c r="BA12" s="596">
        <f>max('CE-I-3131'!G6,'CE-I-3131'!H6)</f>
        <v>0</v>
      </c>
      <c r="BB12" s="596">
        <f>max('CE-I-3131'!I6,'CE-I-3131'!J6)</f>
        <v>0</v>
      </c>
      <c r="BC12" s="597">
        <f>'CF-LE-I3150'!E8</f>
        <v>0</v>
      </c>
      <c r="BD12" s="597">
        <f>'CF-LE-I3150'!F8</f>
        <v>0</v>
      </c>
      <c r="BE12" s="597">
        <f>'CF-LE-I3150'!G8</f>
        <v>0</v>
      </c>
      <c r="BF12" s="597">
        <f>'CF-LE-I3150'!H8</f>
        <v>0</v>
      </c>
      <c r="BG12" s="598">
        <f>'CF-LE-I3150'!I8</f>
        <v>0</v>
      </c>
      <c r="BH12" s="599">
        <f>'CF-LE-I3150'!N8</f>
        <v>0</v>
      </c>
      <c r="BI12" s="598">
        <f>'CF-LE-I3150'!O8</f>
        <v>0</v>
      </c>
      <c r="BJ12" s="598" t="str">
        <f>'CF-LE-I3150'!P8</f>
        <v/>
      </c>
      <c r="BK12" s="598" t="str">
        <f>'CF-LE-I3150'!Q8</f>
        <v/>
      </c>
      <c r="BL12" s="598">
        <f>'CF-LE-I3150'!R8</f>
        <v>0</v>
      </c>
      <c r="BM12" s="598">
        <f>'CF-LE-I3150'!S8</f>
        <v>0</v>
      </c>
      <c r="BN12" s="598" t="str">
        <f>'CF-LE-I3150'!T8</f>
        <v/>
      </c>
      <c r="BO12" s="598" t="str">
        <f>'CF-LE-I3150'!U8</f>
        <v/>
      </c>
      <c r="BP12" s="598">
        <f>'CF-LE-I3150'!V8</f>
        <v>0</v>
      </c>
      <c r="BQ12" s="596" t="str">
        <f>'CF-LE-I3150'!W8</f>
        <v/>
      </c>
      <c r="BR12" s="596" t="str">
        <f>'CF-LE-I3150'!X8</f>
        <v/>
      </c>
      <c r="BS12" s="596" t="str">
        <f>'CF-LE-I3150'!Y8</f>
        <v/>
      </c>
      <c r="BT12" s="596" t="str">
        <f>'CF-LE-I3150'!Z8</f>
        <v>R</v>
      </c>
      <c r="BU12" s="600">
        <f>max('CE-F-334'!C5,'CE-F-334'!D5)</f>
        <v>75</v>
      </c>
      <c r="BV12" s="600">
        <f>max('CE-F-334'!E5,'CE-F-334'!F5)</f>
        <v>70</v>
      </c>
      <c r="BW12" s="600">
        <f>max('CE-F-334'!G5,'CE-F-334'!H5)</f>
        <v>71</v>
      </c>
      <c r="BX12" s="600">
        <f>max('CE-F-334'!I5,'CE-F-334'!J5)</f>
        <v>0</v>
      </c>
      <c r="BY12" s="594">
        <f>max('CE-F-334'!K5,'CE-F-334'!L5)</f>
        <v>73</v>
      </c>
      <c r="BZ12" s="588">
        <f>max('CE-F-334'!M5,'CE-F-334'!N5)</f>
        <v>71</v>
      </c>
      <c r="CA12" s="596">
        <f>max('CE-F-334'!O5,'CE-F-334'!P5)</f>
        <v>72</v>
      </c>
      <c r="CB12" s="596">
        <f>max('CE-F-334'!Q5,'CE-F-334'!R5)</f>
        <v>0</v>
      </c>
      <c r="CC12" s="596">
        <f>max('CE-F-3135'!K6,'CE-F-3135'!L6)</f>
        <v>74</v>
      </c>
      <c r="CD12" s="596">
        <f>max('CE-F-3135'!M6,'CE-F-3135'!N6)</f>
        <v>70</v>
      </c>
      <c r="CE12" s="596">
        <f>max('CE-F-3135'!O6,'CE-F-3135'!P6)</f>
        <v>71</v>
      </c>
      <c r="CF12" s="596">
        <f>max('CE-F-3135'!Q6,'CE-F-3135'!R6)</f>
        <v>0</v>
      </c>
      <c r="CG12" s="596">
        <f>max('CE-F-3135'!C6,'CE-F-3135'!D6)</f>
        <v>70</v>
      </c>
      <c r="CH12" s="596">
        <f>max('CE-F-3135'!E6,'CE-F-3135'!F6)</f>
        <v>72</v>
      </c>
      <c r="CI12" s="596">
        <f>max('CE-F-3135'!G6,'CE-F-3135'!H6)</f>
        <v>70</v>
      </c>
      <c r="CJ12" s="596">
        <f>max('CE-F-3135'!I6,'CE-F-3135'!J6)</f>
        <v>0</v>
      </c>
      <c r="CK12" s="597">
        <f>'CF-LE-F3151'!E8</f>
        <v>54</v>
      </c>
      <c r="CL12" s="597">
        <f>'CF-LE-F3151'!F8</f>
        <v>54</v>
      </c>
      <c r="CM12" s="597">
        <f>'CF-LE-F3151'!G8</f>
        <v>53.75</v>
      </c>
      <c r="CN12" s="597">
        <f>'CF-LE-F3151'!H8</f>
        <v>53</v>
      </c>
      <c r="CO12" s="598">
        <f>'CF-LE-F3151'!I8</f>
        <v>53.6875</v>
      </c>
      <c r="CP12" s="599">
        <f>'CF-LE-F3151'!N8</f>
        <v>0.6857142857</v>
      </c>
      <c r="CQ12" s="598">
        <f>'CF-LE-F3151'!O8</f>
        <v>26.84375</v>
      </c>
      <c r="CR12" s="598" t="str">
        <f>'CF-LE-F3151'!P8</f>
        <v/>
      </c>
      <c r="CS12" s="598" t="str">
        <f>'CF-LE-F3151'!Q8</f>
        <v/>
      </c>
      <c r="CT12" s="598">
        <f>'CF-LE-F3151'!R8</f>
        <v>27</v>
      </c>
      <c r="CU12" s="598">
        <f>'CF-LE-F3151'!S8</f>
        <v>16.10625</v>
      </c>
      <c r="CV12" s="598" t="str">
        <f>'CF-LE-F3151'!T8</f>
        <v/>
      </c>
      <c r="CW12" s="598" t="str">
        <f>'CF-LE-F3151'!U8</f>
        <v/>
      </c>
      <c r="CX12" s="598">
        <f>'CF-LE-F3151'!V8</f>
        <v>16</v>
      </c>
      <c r="CY12" s="598">
        <f>'CF-LE-F3151'!W8</f>
        <v>53.6875</v>
      </c>
      <c r="CZ12" s="598" t="str">
        <f>'CF-LE-F3151'!X8</f>
        <v/>
      </c>
      <c r="DA12" s="596" t="str">
        <f>'CF-LE-F3151'!Y8</f>
        <v/>
      </c>
      <c r="DB12" s="596" t="str">
        <f>'CF-LE-F3151'!Z8</f>
        <v>R</v>
      </c>
      <c r="DC12" s="600">
        <f>max('CE-MAT-3136'!C5,'CE-MAT-3136'!D5)</f>
        <v>78</v>
      </c>
      <c r="DD12" s="600">
        <f>max('CE-MAT-3136'!E5,'CE-MAT-3136'!F5)</f>
        <v>70</v>
      </c>
      <c r="DE12" s="600">
        <f>max('CE-MAT-3136'!G5,'CE-MAT-3136'!H5)</f>
        <v>74</v>
      </c>
      <c r="DF12" s="600">
        <f>max('CE-MAT-3136'!I5,'CE-MAT-3136'!J5)</f>
        <v>0</v>
      </c>
      <c r="DG12" s="594">
        <f>max('CE-MAT-3136'!K5,'CE-MAT-3136'!L5)</f>
        <v>70</v>
      </c>
      <c r="DH12" s="588">
        <f>max('CE-MAT-3136'!M5,'CE-MAT-3136'!N5)</f>
        <v>70</v>
      </c>
      <c r="DI12" s="596">
        <f>max('CE-MAT-3136'!O5,'CE-MAT-3136'!P5)</f>
        <v>70</v>
      </c>
      <c r="DJ12" s="596">
        <f>max('CE-MAT-3136'!Q5,'CE-MAT-3136'!R5)</f>
        <v>0</v>
      </c>
      <c r="DK12" s="596">
        <f>max('CE-MAT-3137'!K6,'CE-MAT-3137'!L6)</f>
        <v>70</v>
      </c>
      <c r="DL12" s="596">
        <f>max('CE-MAT-3137'!M6,'CE-MAT-3137'!N6)</f>
        <v>70</v>
      </c>
      <c r="DM12" s="596">
        <f>max('CE-MAT-3137'!O6,'CE-MAT-3137'!P6)</f>
        <v>73</v>
      </c>
      <c r="DN12" s="596">
        <f>max('CE-MAT-3137'!Q6,'CE-MAT-3137'!R6)</f>
        <v>0</v>
      </c>
      <c r="DO12" s="596">
        <f>max('CE-MAT-3137'!C6,'CE-MAT-3137'!D6)</f>
        <v>75</v>
      </c>
      <c r="DP12" s="596">
        <f>max('CE-MAT-3137'!E6,'CE-MAT-3137'!F6)</f>
        <v>70</v>
      </c>
      <c r="DQ12" s="596">
        <f>max('CE-MAT-3137'!G6,'CE-MAT-3137'!H6)</f>
        <v>78</v>
      </c>
      <c r="DR12" s="596">
        <f>max('CE-MAT-3137'!I6,'CE-MAT-3137'!J6)</f>
        <v>0</v>
      </c>
      <c r="DS12" s="597">
        <f>'CF-M-3152'!E8</f>
        <v>55.5</v>
      </c>
      <c r="DT12" s="597">
        <f>'CF-M-3152'!F8</f>
        <v>52.5</v>
      </c>
      <c r="DU12" s="597">
        <f>'CF-M-3152'!G8</f>
        <v>53.25</v>
      </c>
      <c r="DV12" s="597">
        <f>'CF-M-3152'!H8</f>
        <v>55.75</v>
      </c>
      <c r="DW12" s="598">
        <f>'CF-M-3152'!I8</f>
        <v>54.25</v>
      </c>
      <c r="DX12" s="599">
        <f>'CF-M-3152'!N8</f>
        <v>0.6794642857</v>
      </c>
      <c r="DY12" s="598">
        <f>'CF-M-3152'!O8</f>
        <v>27.125</v>
      </c>
      <c r="DZ12" s="598" t="str">
        <f>'CF-M-3152'!P8</f>
        <v/>
      </c>
      <c r="EA12" s="598" t="str">
        <f>'CF-M-3152'!Q8</f>
        <v/>
      </c>
      <c r="EB12" s="598">
        <f>'CF-M-3152'!R8</f>
        <v>27</v>
      </c>
      <c r="EC12" s="598">
        <f>'CF-M-3152'!S8</f>
        <v>16.275</v>
      </c>
      <c r="ED12" s="598" t="str">
        <f>'CF-M-3152'!T8</f>
        <v/>
      </c>
      <c r="EE12" s="598" t="str">
        <f>'CF-M-3152'!U8</f>
        <v/>
      </c>
      <c r="EF12" s="598">
        <f>'CF-M-3152'!V8</f>
        <v>16</v>
      </c>
      <c r="EG12" s="598">
        <f>'CF-M-3152'!W8</f>
        <v>54.25</v>
      </c>
      <c r="EH12" s="598" t="str">
        <f>'CF-M-3152'!X8</f>
        <v/>
      </c>
      <c r="EI12" s="596" t="str">
        <f>'CF-M-3152'!Y8</f>
        <v/>
      </c>
      <c r="EJ12" s="596" t="str">
        <f>'CF-M-3152'!Z8</f>
        <v>R</v>
      </c>
      <c r="EK12" s="593">
        <f>max('CE-SOC-3138'!C5,'CE-SOC-3138'!D5)</f>
        <v>71</v>
      </c>
      <c r="EL12" s="593">
        <f>max('CE-SOC-3138'!E5,'CE-SOC-3138'!F5)</f>
        <v>78</v>
      </c>
      <c r="EM12" s="593">
        <f>max('CE-SOC-3138'!G5,'CE-SOC-3138'!H5)</f>
        <v>73</v>
      </c>
      <c r="EN12" s="601">
        <f>max('CE-SOC-3138'!I5,'CE-SOC-3138'!J5)</f>
        <v>0</v>
      </c>
      <c r="EO12" s="595">
        <f>max('CE-SOC-3138'!K5,'CE-SOC-3138'!L5)</f>
        <v>73</v>
      </c>
      <c r="EP12" s="588">
        <f>max('CE-SOC-3138'!M5,'CE-SOC-3138'!N5)</f>
        <v>74</v>
      </c>
      <c r="EQ12" s="596">
        <f>max('CE-SOC-3138'!O5,'CE-SOC-3138'!P5)</f>
        <v>50</v>
      </c>
      <c r="ER12" s="596">
        <f>max('CE-SOC-3138'!Q5,'CE-SOC-3138'!R5)</f>
        <v>0</v>
      </c>
      <c r="ES12" s="596">
        <f>max('CE-SOC-3139'!K6,'CE-SOC-3139'!L6)</f>
        <v>73</v>
      </c>
      <c r="ET12" s="598">
        <f>max('CE-SOC-3139'!M6,'CE-SOC-3139'!N6)</f>
        <v>71</v>
      </c>
      <c r="EU12" s="598">
        <f>max('CE-SOC-3139'!O6,'CE-SOC-3139'!P6)</f>
        <v>57</v>
      </c>
      <c r="EV12" s="596">
        <f>max('CE-SOC-3139'!Q6,'CE-SOC-3139'!R6)</f>
        <v>0</v>
      </c>
      <c r="EW12" s="598">
        <f>max('CE-SOC-3139'!C6,'CE-SOC-3139'!D6)</f>
        <v>70</v>
      </c>
      <c r="EX12" s="598">
        <f>max('CE-SOC-3139'!E6,'CE-SOC-3139'!F6)</f>
        <v>65</v>
      </c>
      <c r="EY12" s="598">
        <f>max('CE-SOC-3139'!G6,'CE-SOC-3139'!H6)</f>
        <v>66</v>
      </c>
      <c r="EZ12" s="598">
        <f>max('CE-SOC-3139'!I6,'CE-SOC-3139'!J6)</f>
        <v>0</v>
      </c>
      <c r="FA12" s="597">
        <f>'CF-CS-3153'!E8</f>
        <v>55.5</v>
      </c>
      <c r="FB12" s="597">
        <f>'CF-CS-3153'!F8</f>
        <v>49.25</v>
      </c>
      <c r="FC12" s="597">
        <f>'CF-CS-3153'!G8</f>
        <v>50.25</v>
      </c>
      <c r="FD12" s="597">
        <f>'CF-CS-3153'!H8</f>
        <v>50.25</v>
      </c>
      <c r="FE12" s="598">
        <f>'CF-CS-3153'!I8</f>
        <v>51.3125</v>
      </c>
      <c r="FF12" s="599">
        <f>'CF-CS-3153'!N8</f>
        <v>0.6816666667</v>
      </c>
      <c r="FG12" s="598">
        <f>'CF-CS-3153'!O8</f>
        <v>25.65625</v>
      </c>
      <c r="FH12" s="598" t="str">
        <f>'CF-CS-3153'!P8</f>
        <v/>
      </c>
      <c r="FI12" s="598" t="str">
        <f>'CF-CS-3153'!Q8</f>
        <v/>
      </c>
      <c r="FJ12" s="598">
        <f>'CF-CS-3153'!R8</f>
        <v>26</v>
      </c>
      <c r="FK12" s="598">
        <f>'CF-CS-3153'!S8</f>
        <v>15.39375</v>
      </c>
      <c r="FL12" s="598" t="str">
        <f>'CF-CS-3153'!T8</f>
        <v/>
      </c>
      <c r="FM12" s="598" t="str">
        <f>'CF-CS-3153'!U8</f>
        <v/>
      </c>
      <c r="FN12" s="598">
        <f>'CF-CS-3153'!V8</f>
        <v>15</v>
      </c>
      <c r="FO12" s="596" t="str">
        <f>'CF-CS-3153'!W8</f>
        <v/>
      </c>
      <c r="FP12" s="598" t="str">
        <f>'CF-CS-3153'!X8</f>
        <v/>
      </c>
      <c r="FQ12" s="596" t="str">
        <f>'CF-CS-3153'!Y8</f>
        <v/>
      </c>
      <c r="FR12" s="596" t="str">
        <f>'CF-CS-3153'!Z8</f>
        <v>R</v>
      </c>
      <c r="FS12" s="602">
        <f>max(CNCF3140!C5,CNCF3140!D5)</f>
        <v>70</v>
      </c>
      <c r="FT12" s="602">
        <f>max(CNCF3140!E5,CNCF3140!F5)</f>
        <v>85</v>
      </c>
      <c r="FU12" s="602">
        <f>max(CNCF3140!G5,CNCF3140!H5)</f>
        <v>75</v>
      </c>
      <c r="FV12" s="602">
        <f>max(CNCF3140!I5,CNCF3140!J5)</f>
        <v>0</v>
      </c>
      <c r="FW12" s="594">
        <f>max(CNCF3140!K5,CNCF3140!L5)</f>
        <v>70</v>
      </c>
      <c r="FX12" s="588">
        <f>max(CNCF3140!M5,CNCF3140!N5)</f>
        <v>72</v>
      </c>
      <c r="FY12" s="596">
        <f>max(CNCF3140!O5,CNCF3140!P5)</f>
        <v>78</v>
      </c>
      <c r="FZ12" s="596">
        <f>max(CNCF3140!Q5,CNCF3140!R5)</f>
        <v>0</v>
      </c>
      <c r="GA12" s="596">
        <f>max('CE-NAT-3141'!K6,'CE-NAT-3141'!L6)</f>
        <v>70</v>
      </c>
      <c r="GB12" s="596">
        <f>max('CE-NAT-3141'!M6,'CE-NAT-3141'!N6)</f>
        <v>70</v>
      </c>
      <c r="GC12" s="596">
        <f>max('CE-NAT-3141'!O6,'CE-NAT-3141'!P6)</f>
        <v>74</v>
      </c>
      <c r="GD12" s="596">
        <f>max('CE-NAT-3141'!Q6,'CE-NAT-3141'!R6)</f>
        <v>0</v>
      </c>
      <c r="GE12" s="596">
        <f>max('CE-NAT-3141'!C6,'CE-NAT-3141'!D6)</f>
        <v>70</v>
      </c>
      <c r="GF12" s="596">
        <f>max('CE-NAT-3141'!E6,'CE-NAT-3141'!F6)</f>
        <v>84</v>
      </c>
      <c r="GG12" s="596">
        <f>max('CE-NAT-3141'!G6,'CE-NAT-3141'!H6)</f>
        <v>54</v>
      </c>
      <c r="GH12" s="596">
        <f>max('CE-NAT-3141'!I6,'CE-NAT-3141'!J6)</f>
        <v>0</v>
      </c>
      <c r="GI12" s="597">
        <f>'CF-CN-3154'!E8</f>
        <v>57.5</v>
      </c>
      <c r="GJ12" s="597">
        <f>'CF-CN-3154'!F8</f>
        <v>55</v>
      </c>
      <c r="GK12" s="597">
        <f>'CF-CN-3154'!G8</f>
        <v>53.5</v>
      </c>
      <c r="GL12" s="597">
        <f>'CF-CN-3154'!H8</f>
        <v>52</v>
      </c>
      <c r="GM12" s="598">
        <f>'CF-CN-3154'!I8</f>
        <v>54.5</v>
      </c>
      <c r="GN12" s="599">
        <f>'CF-CN-3154'!N8</f>
        <v>0.295</v>
      </c>
      <c r="GO12" s="598">
        <f>'CF-CN-3154'!O8</f>
        <v>27.25</v>
      </c>
      <c r="GP12" s="598" t="str">
        <f>'CF-CN-3154'!P8</f>
        <v/>
      </c>
      <c r="GQ12" s="598" t="str">
        <f>'CF-CN-3154'!Q8</f>
        <v/>
      </c>
      <c r="GR12" s="598">
        <f>'CF-CN-3154'!R8</f>
        <v>27</v>
      </c>
      <c r="GS12" s="598">
        <f>'CF-CN-3154'!S8</f>
        <v>16.35</v>
      </c>
      <c r="GT12" s="598" t="str">
        <f>'CF-CN-3154'!T8</f>
        <v/>
      </c>
      <c r="GU12" s="598" t="str">
        <f>'CF-CN-3154'!U8</f>
        <v/>
      </c>
      <c r="GV12" s="598">
        <f>'CF-CN-3154'!V8</f>
        <v>16</v>
      </c>
      <c r="GW12" s="598">
        <f>'CF-CN-3154'!W8</f>
        <v>54.5</v>
      </c>
      <c r="GX12" s="598" t="str">
        <f>'CF-CN-3154'!X8</f>
        <v/>
      </c>
      <c r="GY12" s="596" t="str">
        <f>'CF-CN-3154'!Y8</f>
        <v/>
      </c>
      <c r="GZ12" s="596" t="str">
        <f>'CF-CN-3154'!Z8</f>
        <v>R</v>
      </c>
      <c r="HA12" s="594">
        <f>max('CE-EA-3142'!C5,'CE-EA-3142'!C5)</f>
        <v>73</v>
      </c>
      <c r="HB12" s="594">
        <f>max('CE-EA-3142'!E5,'CE-EA-3142'!F5)</f>
        <v>70</v>
      </c>
      <c r="HC12" s="594">
        <f>max('CE-EA-3142'!G5,'CE-EA-3142'!H5)</f>
        <v>74</v>
      </c>
      <c r="HD12" s="594">
        <f>max('CE-EA-3142'!I5,'CE-EA-3142'!J5)</f>
        <v>0</v>
      </c>
      <c r="HE12" s="594">
        <f>max('CE-EA-3142'!K5,'CE-EA-3142'!L5)</f>
        <v>70</v>
      </c>
      <c r="HF12" s="588">
        <f>max('CE-EA-3142'!M5,'CE-EA-3142'!N5)</f>
        <v>70</v>
      </c>
      <c r="HG12" s="596">
        <f>max('CE-EA-3142'!O5,'CE-EA-3142'!P5)</f>
        <v>70</v>
      </c>
      <c r="HH12" s="596">
        <f>max('CE-EA-3142'!Q5,'CE-EA-3142'!R5)</f>
        <v>0</v>
      </c>
      <c r="HI12" s="596">
        <f>max('CE-EA-3143'!K6,'CE-EA-3143'!L6)</f>
        <v>80</v>
      </c>
      <c r="HJ12" s="596">
        <f>max('CE-EA-3143'!M6,'CE-EA-3143'!N6)</f>
        <v>73</v>
      </c>
      <c r="HK12" s="596">
        <f>max('CE-EA-3143'!O6,'CE-EA-3143'!P6)</f>
        <v>82</v>
      </c>
      <c r="HL12" s="596">
        <f>max('CE-EA-3143'!Q6,'CE-EA-3143'!R6)</f>
        <v>0</v>
      </c>
      <c r="HM12" s="596">
        <f>max('CE-EA-3143'!C6,'CE-EA-3143'!D6)</f>
        <v>74</v>
      </c>
      <c r="HN12" s="596">
        <f>max('CE-EA-3143'!E6,'CE-EA-3143'!F6)</f>
        <v>75</v>
      </c>
      <c r="HO12" s="596">
        <f>max('CE-EA-3143'!G6,'CE-EA-3143'!H6)</f>
        <v>74</v>
      </c>
      <c r="HP12" s="596">
        <f>max('CE-EA-3143'!I6,'CE-EA-3143'!J6)</f>
        <v>0</v>
      </c>
      <c r="HQ12" s="597">
        <f>'CF-EA-3155'!E8</f>
        <v>54.25</v>
      </c>
      <c r="HR12" s="597">
        <f>'CF-EA-3155'!F8</f>
        <v>52.5</v>
      </c>
      <c r="HS12" s="597">
        <f>'CF-EA-3155'!G8</f>
        <v>58.75</v>
      </c>
      <c r="HT12" s="597">
        <f>'CF-EA-3155'!H8</f>
        <v>55.75</v>
      </c>
      <c r="HU12" s="598">
        <f>'CF-EA-3155'!I8</f>
        <v>55.3125</v>
      </c>
      <c r="HV12" s="599">
        <f>'CF-EA-3155'!N8</f>
        <v>0.462962963</v>
      </c>
      <c r="HW12" s="598">
        <f>'CF-EA-3155'!O8</f>
        <v>27.65625</v>
      </c>
      <c r="HX12" s="598" t="str">
        <f>'CF-EA-3155'!P8</f>
        <v/>
      </c>
      <c r="HY12" s="598" t="str">
        <f>'CF-EA-3155'!Q8</f>
        <v/>
      </c>
      <c r="HZ12" s="598">
        <f>'CF-EA-3155'!R8</f>
        <v>28</v>
      </c>
      <c r="IA12" s="598">
        <f>'CF-EA-3155'!S8</f>
        <v>16.59375</v>
      </c>
      <c r="IB12" s="598" t="str">
        <f>'CF-EA-3155'!T8</f>
        <v/>
      </c>
      <c r="IC12" s="598" t="str">
        <f>'CF-EA-3155'!U8</f>
        <v/>
      </c>
      <c r="ID12" s="598">
        <f>'CF-EA-3155'!V8</f>
        <v>17</v>
      </c>
      <c r="IE12" s="596" t="str">
        <f>'CF-EA-3155'!W8</f>
        <v/>
      </c>
      <c r="IF12" s="598" t="str">
        <f>'CF-EA-3155'!X8</f>
        <v/>
      </c>
      <c r="IG12" s="596" t="str">
        <f>'CF-EA-3155'!Y8</f>
        <v/>
      </c>
      <c r="IH12" s="596" t="str">
        <f>'CF-EA-3155'!Z8</f>
        <v>R</v>
      </c>
      <c r="II12" s="600">
        <f>max('CE-EF-3144'!C5,'CE-EF-3144'!D5)</f>
        <v>73</v>
      </c>
      <c r="IJ12" s="600">
        <f>max('CE-EF-3144'!E5,'CE-EF-3144'!F5)</f>
        <v>80</v>
      </c>
      <c r="IK12" s="600">
        <f>max('CE-EF-3144'!G5,'CE-EF-3144'!H5)</f>
        <v>82</v>
      </c>
      <c r="IL12" s="600">
        <f>max('CE-EF-3144'!I5,'CE-EF-3144'!J5)</f>
        <v>0</v>
      </c>
      <c r="IM12" s="594">
        <f>max('CE-EF-3144'!K5,'CE-EF-3144'!L5)</f>
        <v>78</v>
      </c>
      <c r="IN12" s="588">
        <f>max('CE-EF-3144'!M5,'CE-EF-3144'!N5)</f>
        <v>83</v>
      </c>
      <c r="IO12" s="596">
        <f>max('CE-EF-3144'!O5,'CE-EF-3144'!P5)</f>
        <v>81</v>
      </c>
      <c r="IP12" s="596">
        <f>max('CE-EF-3144'!Q5,'CE-EF-3144'!R5)</f>
        <v>0</v>
      </c>
      <c r="IQ12" s="596">
        <f>max('CE-EF-3145'!K6,'CE-EF-3145'!L6)</f>
        <v>82</v>
      </c>
      <c r="IR12" s="596">
        <f>max('CE-EF-3145'!M6,'CE-EF-3145'!N6)</f>
        <v>80</v>
      </c>
      <c r="IS12" s="596">
        <f>max('CE-EF-3145'!O6,'CE-EF-3145'!P6)</f>
        <v>83</v>
      </c>
      <c r="IT12" s="596">
        <f>max('CE-EF-3145'!Q6,'CE-EF-3145'!R6)</f>
        <v>0</v>
      </c>
      <c r="IU12" s="596">
        <f>max('CE-EF-3145'!C6,'CE-EF-3145'!D6)</f>
        <v>78</v>
      </c>
      <c r="IV12" s="596">
        <f>max('CE-EF-3145'!E6,'CE-EF-3145'!F6)</f>
        <v>84</v>
      </c>
      <c r="IW12" s="596">
        <f>max('CE-EF-3145'!G6,'CE-EF-3145'!H6)</f>
        <v>80</v>
      </c>
      <c r="IX12" s="596">
        <f>max('CE-EF-3145'!I6,'CE-EF-3145'!J6)</f>
        <v>0</v>
      </c>
      <c r="IY12" s="597">
        <f>'CF-EF-3156'!E8</f>
        <v>58.75</v>
      </c>
      <c r="IZ12" s="597">
        <f>'CF-EF-3156'!F8</f>
        <v>60.5</v>
      </c>
      <c r="JA12" s="597">
        <f>'CF-EF-3156'!G8</f>
        <v>61.25</v>
      </c>
      <c r="JB12" s="597">
        <f>'CF-EF-3156'!H8</f>
        <v>60.5</v>
      </c>
      <c r="JC12" s="598">
        <f>'CF-EF-3156'!I8</f>
        <v>60.25</v>
      </c>
      <c r="JD12" s="599">
        <f>'CF-EF-3156'!N8</f>
        <v>0.7</v>
      </c>
      <c r="JE12" s="598">
        <f>'CF-EF-3156'!O8</f>
        <v>30.125</v>
      </c>
      <c r="JF12" s="598" t="str">
        <f>'CF-EF-3156'!P8</f>
        <v/>
      </c>
      <c r="JG12" s="598" t="str">
        <f>'CF-EF-3156'!Q8</f>
        <v/>
      </c>
      <c r="JH12" s="598">
        <f>'CF-EF-3156'!R8</f>
        <v>30</v>
      </c>
      <c r="JI12" s="598">
        <f>'CF-EF-3156'!S8</f>
        <v>18.075</v>
      </c>
      <c r="JJ12" s="598" t="str">
        <f>'CF-EF-3156'!T8</f>
        <v/>
      </c>
      <c r="JK12" s="598" t="str">
        <f>'CF-EF-3156'!U8</f>
        <v/>
      </c>
      <c r="JL12" s="598">
        <f>'CF-EF-3156'!V8</f>
        <v>18</v>
      </c>
      <c r="JM12" s="596" t="str">
        <f>'CF-EF-3156'!W8</f>
        <v/>
      </c>
      <c r="JN12" s="598" t="str">
        <f>'CF-EF-3156'!X8</f>
        <v/>
      </c>
      <c r="JO12" s="596" t="str">
        <f>'CF-EF-3156'!Y8</f>
        <v/>
      </c>
      <c r="JP12" s="596" t="str">
        <f>'CF-EF-3156'!Z8</f>
        <v>R</v>
      </c>
      <c r="JQ12" s="593">
        <f>max('CE-FIH&amp;R-3146'!C5,'CE-FIH&amp;R-3146'!D5)</f>
        <v>70</v>
      </c>
      <c r="JR12" s="601">
        <f>max('CE-FIH&amp;R-3146'!E5,'CE-FIH&amp;R-3146'!F5)</f>
        <v>70</v>
      </c>
      <c r="JS12" s="601">
        <f>max('CE-FIH&amp;R-3146'!G5,'CE-FIH&amp;R-3146'!H5)</f>
        <v>76</v>
      </c>
      <c r="JT12" s="593">
        <f>max('CE-FIH&amp;R-3146'!I5,'CE-FIH&amp;R-3146'!J5)</f>
        <v>0</v>
      </c>
      <c r="JU12" s="594">
        <f>max('CE-FIH&amp;R-3146'!K5,'CE-FIH&amp;R-3146'!L5)</f>
        <v>75</v>
      </c>
      <c r="JV12" s="590">
        <f>max('CE-FIH&amp;R-3146'!M5,'CE-FIH&amp;R-3146'!N5)</f>
        <v>68</v>
      </c>
      <c r="JW12" s="598">
        <f>max('CE-FIH&amp;R-3146'!O5,'CE-FIH&amp;R-3146'!P5)</f>
        <v>40</v>
      </c>
      <c r="JX12" s="596">
        <f>max('CE-FIH&amp;R-3146'!Q5,'CE-FIH&amp;R-3146'!R5)</f>
        <v>0</v>
      </c>
      <c r="JY12" s="596">
        <f>max('CE-FIH&amp;R-3147'!K6,'CE-FIH&amp;R-3147'!L6)</f>
        <v>72</v>
      </c>
      <c r="JZ12" s="598">
        <f>max('CE-FIH&amp;R-3147'!M6,'CE-FIH&amp;R-3147'!N6)</f>
        <v>76</v>
      </c>
      <c r="KA12" s="598">
        <f>max('CE-FIH&amp;R-3147'!O6,'CE-FIH&amp;R-3147'!P6)</f>
        <v>80</v>
      </c>
      <c r="KB12" s="596">
        <f>max('CE-FIH&amp;R-3147'!Q6,'CE-FIH&amp;R-3147'!R6)</f>
        <v>0</v>
      </c>
      <c r="KC12" s="598">
        <f>max('CE-FIH&amp;R-3147'!C6,'CE-FIH&amp;R-3147'!D6)</f>
        <v>72</v>
      </c>
      <c r="KD12" s="598">
        <f>max('CE-FIH&amp;R-3147'!E6,'CE-FIH&amp;R-3147'!F6)</f>
        <v>73</v>
      </c>
      <c r="KE12" s="598">
        <f>max('CE-FIH&amp;R-3147'!G6,'CE-FIH&amp;R-3147'!H6)</f>
        <v>62.66666667</v>
      </c>
      <c r="KF12" s="596">
        <f>max('CE-FIH&amp;R-3147'!I6,'CE-FIH&amp;R-3147'!J6)</f>
        <v>0</v>
      </c>
      <c r="KG12" s="597">
        <f>'CF-FIHR-3157'!E8</f>
        <v>54</v>
      </c>
      <c r="KH12" s="597">
        <f>'CF-FIHR-3157'!F8</f>
        <v>45.75</v>
      </c>
      <c r="KI12" s="597">
        <f>'CF-FIHR-3157'!G8</f>
        <v>57</v>
      </c>
      <c r="KJ12" s="597">
        <f>'CF-FIHR-3157'!H8</f>
        <v>51.91666667</v>
      </c>
      <c r="KK12" s="598">
        <f>'CF-FIHR-3157'!I8</f>
        <v>52.16666667</v>
      </c>
      <c r="KL12" s="599">
        <f>'CF-FIHR-3157'!N8</f>
        <v>0.621031746</v>
      </c>
      <c r="KM12" s="598">
        <f>'CF-FIHR-3157'!O8</f>
        <v>26.08333333</v>
      </c>
      <c r="KN12" s="598" t="str">
        <f>'CF-FIHR-3157'!P8</f>
        <v/>
      </c>
      <c r="KO12" s="598" t="str">
        <f>'CF-FIHR-3157'!Q8</f>
        <v/>
      </c>
      <c r="KP12" s="598">
        <f>'CF-FIHR-3157'!R8</f>
        <v>26</v>
      </c>
      <c r="KQ12" s="598">
        <f>'CF-FIHR-3157'!S8</f>
        <v>15.65</v>
      </c>
      <c r="KR12" s="598" t="str">
        <f>'CF-FIHR-3157'!T8</f>
        <v/>
      </c>
      <c r="KS12" s="598" t="str">
        <f>'CF-FIHR-3157'!U8</f>
        <v/>
      </c>
      <c r="KT12" s="598">
        <f>'CF-FIHR-3157'!V8</f>
        <v>16</v>
      </c>
      <c r="KU12" s="596" t="str">
        <f>'CF-FIHR-3157'!W8</f>
        <v/>
      </c>
      <c r="KV12" s="598" t="str">
        <f>'CF-FIHR-3157'!X8</f>
        <v/>
      </c>
      <c r="KW12" s="596" t="str">
        <f>'CF-FIHR-3157'!Y8</f>
        <v/>
      </c>
      <c r="KX12" s="596" t="str">
        <f>'CF-FIHR-3157'!Z8</f>
        <v>R</v>
      </c>
    </row>
    <row r="13" ht="16.5" customHeight="1">
      <c r="A13" s="587">
        <v>3.0</v>
      </c>
      <c r="B13" s="588" t="str">
        <f>'3A 2025 - 2026 DATOS DEL ESTUDI'!M6</f>
        <v/>
      </c>
      <c r="C13" s="588">
        <f>'3A 2025 - 2026 DATOS DEL ESTUDI'!N6</f>
        <v>32743589</v>
      </c>
      <c r="D13" s="589" t="str">
        <f>'3A 2025 - 2026 DATOS DEL ESTUDI'!B6</f>
        <v>Isaac  Ángeles Liriano</v>
      </c>
      <c r="E13" s="588">
        <f>max('LE3130'!C6,'LE3130'!D6)</f>
        <v>52</v>
      </c>
      <c r="F13" s="588">
        <f>max('LE3130'!E6,'LE3130'!F6)</f>
        <v>71</v>
      </c>
      <c r="G13" s="590">
        <f>max('LE3130'!G6,'LE3130'!H6)</f>
        <v>77</v>
      </c>
      <c r="H13" s="588">
        <f>max('LE3130'!I6,'LE3130'!J6)</f>
        <v>0</v>
      </c>
      <c r="I13" s="588">
        <f>max('LE3130'!K6,'LE3130'!L6)</f>
        <v>51</v>
      </c>
      <c r="J13" s="588">
        <f>max('LE3130'!M6,'LE3130'!N6)</f>
        <v>60</v>
      </c>
      <c r="K13" s="588">
        <f>max('LE3130'!O6,'LE3130'!P6)</f>
        <v>60</v>
      </c>
      <c r="L13" s="588">
        <f>max('LE3130'!Q6,'LE3130'!R6)</f>
        <v>0</v>
      </c>
      <c r="M13" s="588">
        <f>max('LE3131'!K7,'LE3131'!L7)</f>
        <v>75</v>
      </c>
      <c r="N13" s="588">
        <f>max('LE3131'!M7,'LE3131'!N7)</f>
        <v>62</v>
      </c>
      <c r="O13" s="588">
        <f>max('LE3131'!O7,'LE3131'!P7)</f>
        <v>55</v>
      </c>
      <c r="P13" s="588">
        <f>max('LE3131'!Q7,'LE3131'!R7)</f>
        <v>0</v>
      </c>
      <c r="Q13" s="588">
        <f>max('LE3131'!C7,'LE3131'!D7)</f>
        <v>52</v>
      </c>
      <c r="R13" s="588">
        <f>max('LE3131'!E7,'LE3131'!F7)</f>
        <v>61</v>
      </c>
      <c r="S13" s="588">
        <f>max('LE3131'!G7,'LE3131'!H7)</f>
        <v>60</v>
      </c>
      <c r="T13" s="588">
        <f>max('LE3131'!I7,'LE3131'!J7)</f>
        <v>0</v>
      </c>
      <c r="U13" s="591">
        <f>'CF-LE3149'!E9</f>
        <v>50</v>
      </c>
      <c r="V13" s="591">
        <f>'CF-LE3149'!F9</f>
        <v>42.75</v>
      </c>
      <c r="W13" s="591">
        <f>'CF-LE3149'!G9</f>
        <v>48</v>
      </c>
      <c r="X13" s="591">
        <f>'CF-LE3149'!H9</f>
        <v>43.25</v>
      </c>
      <c r="Y13" s="590">
        <f>'CF-LE3149'!I9</f>
        <v>46</v>
      </c>
      <c r="Z13" s="592">
        <f>'CF-LE3149'!N9</f>
        <v>0.5591503268</v>
      </c>
      <c r="AA13" s="590">
        <f>'CF-LE3149'!O9</f>
        <v>23</v>
      </c>
      <c r="AB13" s="590" t="str">
        <f>'CF-LE3149'!P9</f>
        <v/>
      </c>
      <c r="AC13" s="590" t="str">
        <f>'CF-LE3149'!Q9</f>
        <v/>
      </c>
      <c r="AD13" s="590">
        <f>'CF-LE3149'!R9</f>
        <v>23</v>
      </c>
      <c r="AE13" s="590">
        <f>'CF-LE3149'!S9</f>
        <v>13.8</v>
      </c>
      <c r="AF13" s="590" t="str">
        <f>'CF-LE3149'!T9</f>
        <v/>
      </c>
      <c r="AG13" s="590" t="str">
        <f>'CF-LE3149'!U9</f>
        <v/>
      </c>
      <c r="AH13" s="590">
        <f>'CF-LE3149'!V9</f>
        <v>14</v>
      </c>
      <c r="AI13" s="590">
        <f>'CF-LE3149'!W9</f>
        <v>46</v>
      </c>
      <c r="AJ13" s="588" t="str">
        <f>'CF-LE3149'!X9</f>
        <v/>
      </c>
      <c r="AK13" s="588" t="str">
        <f>'CF-LE3149'!Y9</f>
        <v/>
      </c>
      <c r="AL13" s="588" t="str">
        <f>'CF-LE3149'!Z9</f>
        <v>R</v>
      </c>
      <c r="AM13" s="593">
        <f>max('CE-I-331'!C6,'CE-I-331'!D6)</f>
        <v>0</v>
      </c>
      <c r="AN13" s="593">
        <f>max('CE-I-331'!E6,'CE-I-331'!F6)</f>
        <v>0</v>
      </c>
      <c r="AO13" s="593">
        <f>max('CE-I-331'!G6,'CE-I-331'!H6)</f>
        <v>0</v>
      </c>
      <c r="AP13" s="593">
        <f>max('CE-I-331'!I6,'CE-I-331'!J6)</f>
        <v>0</v>
      </c>
      <c r="AQ13" s="594">
        <f>max('CE-I-331'!K6,'CE-I-331'!L6)</f>
        <v>0</v>
      </c>
      <c r="AR13" s="588">
        <f>max('CE-I-331'!M6,'CE-I-331'!N6)</f>
        <v>0</v>
      </c>
      <c r="AS13" s="595">
        <f>max('CE-I-331'!O6,'CE-I-331'!P6)</f>
        <v>0</v>
      </c>
      <c r="AT13" s="596">
        <f>max('CE-I-331'!Q6,'CE-I-331'!R6)</f>
        <v>0</v>
      </c>
      <c r="AU13" s="596">
        <f>max('CE-I-3131'!K7,'CE-I-3131'!L7)</f>
        <v>0</v>
      </c>
      <c r="AV13" s="596">
        <f>max('CE-I-3131'!M7,'CE-I-3131'!N7)</f>
        <v>0</v>
      </c>
      <c r="AW13" s="596">
        <f>max('CE-I-3131'!O7,'CE-I-3131'!P7)</f>
        <v>0</v>
      </c>
      <c r="AX13" s="596">
        <f>max('CE-I-3131'!Q7,'CE-I-3131'!R7)</f>
        <v>0</v>
      </c>
      <c r="AY13" s="596">
        <f>max('CE-I-3131'!C7,'CE-I-3131'!D7)</f>
        <v>0</v>
      </c>
      <c r="AZ13" s="596">
        <f>max('CE-I-3131'!E7,'CE-I-3131'!F7)</f>
        <v>0</v>
      </c>
      <c r="BA13" s="596">
        <f>max('CE-I-3131'!G7,'CE-I-3131'!H7)</f>
        <v>0</v>
      </c>
      <c r="BB13" s="596">
        <f>max('CE-I-3131'!I7,'CE-I-3131'!J7)</f>
        <v>0</v>
      </c>
      <c r="BC13" s="597">
        <f>'CF-LE-I3150'!E9</f>
        <v>0</v>
      </c>
      <c r="BD13" s="597">
        <f>'CF-LE-I3150'!F9</f>
        <v>0</v>
      </c>
      <c r="BE13" s="597">
        <f>'CF-LE-I3150'!G9</f>
        <v>0</v>
      </c>
      <c r="BF13" s="597">
        <f>'CF-LE-I3150'!H9</f>
        <v>0</v>
      </c>
      <c r="BG13" s="598">
        <f>'CF-LE-I3150'!I9</f>
        <v>0</v>
      </c>
      <c r="BH13" s="599">
        <f>'CF-LE-I3150'!N9</f>
        <v>0</v>
      </c>
      <c r="BI13" s="598">
        <f>'CF-LE-I3150'!O9</f>
        <v>0</v>
      </c>
      <c r="BJ13" s="598" t="str">
        <f>'CF-LE-I3150'!P9</f>
        <v/>
      </c>
      <c r="BK13" s="598" t="str">
        <f>'CF-LE-I3150'!Q9</f>
        <v/>
      </c>
      <c r="BL13" s="598">
        <f>'CF-LE-I3150'!R9</f>
        <v>0</v>
      </c>
      <c r="BM13" s="598">
        <f>'CF-LE-I3150'!S9</f>
        <v>0</v>
      </c>
      <c r="BN13" s="598" t="str">
        <f>'CF-LE-I3150'!T9</f>
        <v/>
      </c>
      <c r="BO13" s="598" t="str">
        <f>'CF-LE-I3150'!U9</f>
        <v/>
      </c>
      <c r="BP13" s="598">
        <f>'CF-LE-I3150'!V9</f>
        <v>0</v>
      </c>
      <c r="BQ13" s="596" t="str">
        <f>'CF-LE-I3150'!W9</f>
        <v/>
      </c>
      <c r="BR13" s="596" t="str">
        <f>'CF-LE-I3150'!X9</f>
        <v/>
      </c>
      <c r="BS13" s="596" t="str">
        <f>'CF-LE-I3150'!Y9</f>
        <v/>
      </c>
      <c r="BT13" s="596" t="str">
        <f>'CF-LE-I3150'!Z9</f>
        <v>R</v>
      </c>
      <c r="BU13" s="600">
        <f>max('CE-F-334'!C6,'CE-F-334'!D6)</f>
        <v>70</v>
      </c>
      <c r="BV13" s="600">
        <f>max('CE-F-334'!E6,'CE-F-334'!F6)</f>
        <v>71</v>
      </c>
      <c r="BW13" s="600">
        <f>max('CE-F-334'!G6,'CE-F-334'!H6)</f>
        <v>30</v>
      </c>
      <c r="BX13" s="600">
        <f>max('CE-F-334'!I6,'CE-F-334'!J6)</f>
        <v>0</v>
      </c>
      <c r="BY13" s="594">
        <f>max('CE-F-334'!K6,'CE-F-334'!L6)</f>
        <v>71</v>
      </c>
      <c r="BZ13" s="588">
        <f>max('CE-F-334'!M6,'CE-F-334'!N6)</f>
        <v>71</v>
      </c>
      <c r="CA13" s="596">
        <f>max('CE-F-334'!O6,'CE-F-334'!P6)</f>
        <v>35</v>
      </c>
      <c r="CB13" s="596">
        <f>max('CE-F-334'!Q6,'CE-F-334'!R6)</f>
        <v>0</v>
      </c>
      <c r="CC13" s="596">
        <f>max('CE-F-3135'!K7,'CE-F-3135'!L7)</f>
        <v>70</v>
      </c>
      <c r="CD13" s="596">
        <f>max('CE-F-3135'!M7,'CE-F-3135'!N7)</f>
        <v>71</v>
      </c>
      <c r="CE13" s="596">
        <f>max('CE-F-3135'!O7,'CE-F-3135'!P7)</f>
        <v>70</v>
      </c>
      <c r="CF13" s="596">
        <f>max('CE-F-3135'!Q7,'CE-F-3135'!R7)</f>
        <v>0</v>
      </c>
      <c r="CG13" s="596">
        <f>max('CE-F-3135'!C7,'CE-F-3135'!D7)</f>
        <v>71</v>
      </c>
      <c r="CH13" s="596">
        <f>max('CE-F-3135'!E7,'CE-F-3135'!F7)</f>
        <v>70</v>
      </c>
      <c r="CI13" s="596">
        <f>max('CE-F-3135'!G7,'CE-F-3135'!H7)</f>
        <v>50</v>
      </c>
      <c r="CJ13" s="596">
        <f>max('CE-F-3135'!I7,'CE-F-3135'!J7)</f>
        <v>0</v>
      </c>
      <c r="CK13" s="597">
        <f>'CF-LE-F3151'!E9</f>
        <v>42.75</v>
      </c>
      <c r="CL13" s="597">
        <f>'CF-LE-F3151'!F9</f>
        <v>44.25</v>
      </c>
      <c r="CM13" s="597">
        <f>'CF-LE-F3151'!G9</f>
        <v>52.75</v>
      </c>
      <c r="CN13" s="597">
        <f>'CF-LE-F3151'!H9</f>
        <v>47.75</v>
      </c>
      <c r="CO13" s="598">
        <f>'CF-LE-F3151'!I9</f>
        <v>46.875</v>
      </c>
      <c r="CP13" s="599">
        <f>'CF-LE-F3151'!N9</f>
        <v>0.6323809524</v>
      </c>
      <c r="CQ13" s="598">
        <f>'CF-LE-F3151'!O9</f>
        <v>23.4375</v>
      </c>
      <c r="CR13" s="598" t="str">
        <f>'CF-LE-F3151'!P9</f>
        <v/>
      </c>
      <c r="CS13" s="598" t="str">
        <f>'CF-LE-F3151'!Q9</f>
        <v/>
      </c>
      <c r="CT13" s="598">
        <f>'CF-LE-F3151'!R9</f>
        <v>23</v>
      </c>
      <c r="CU13" s="598">
        <f>'CF-LE-F3151'!S9</f>
        <v>14.0625</v>
      </c>
      <c r="CV13" s="598" t="str">
        <f>'CF-LE-F3151'!T9</f>
        <v/>
      </c>
      <c r="CW13" s="598" t="str">
        <f>'CF-LE-F3151'!U9</f>
        <v/>
      </c>
      <c r="CX13" s="598">
        <f>'CF-LE-F3151'!V9</f>
        <v>14</v>
      </c>
      <c r="CY13" s="598">
        <f>'CF-LE-F3151'!W9</f>
        <v>46.875</v>
      </c>
      <c r="CZ13" s="598" t="str">
        <f>'CF-LE-F3151'!X9</f>
        <v/>
      </c>
      <c r="DA13" s="596" t="str">
        <f>'CF-LE-F3151'!Y9</f>
        <v/>
      </c>
      <c r="DB13" s="596" t="str">
        <f>'CF-LE-F3151'!Z9</f>
        <v>R</v>
      </c>
      <c r="DC13" s="600">
        <f>max('CE-MAT-3136'!C6,'CE-MAT-3136'!D6)</f>
        <v>70</v>
      </c>
      <c r="DD13" s="600">
        <f>max('CE-MAT-3136'!E6,'CE-MAT-3136'!F6)</f>
        <v>55</v>
      </c>
      <c r="DE13" s="600">
        <f>max('CE-MAT-3136'!G6,'CE-MAT-3136'!H6)</f>
        <v>48</v>
      </c>
      <c r="DF13" s="600">
        <f>max('CE-MAT-3136'!I6,'CE-MAT-3136'!J6)</f>
        <v>0</v>
      </c>
      <c r="DG13" s="594">
        <f>max('CE-MAT-3136'!K6,'CE-MAT-3136'!L6)</f>
        <v>65</v>
      </c>
      <c r="DH13" s="588">
        <f>max('CE-MAT-3136'!M6,'CE-MAT-3136'!N6)</f>
        <v>60</v>
      </c>
      <c r="DI13" s="596">
        <f>max('CE-MAT-3136'!O6,'CE-MAT-3136'!P6)</f>
        <v>40</v>
      </c>
      <c r="DJ13" s="596">
        <f>max('CE-MAT-3136'!Q6,'CE-MAT-3136'!R6)</f>
        <v>0</v>
      </c>
      <c r="DK13" s="596">
        <f>max('CE-MAT-3137'!K7,'CE-MAT-3137'!L7)</f>
        <v>70</v>
      </c>
      <c r="DL13" s="596">
        <f>max('CE-MAT-3137'!M7,'CE-MAT-3137'!N7)</f>
        <v>70</v>
      </c>
      <c r="DM13" s="596">
        <f>max('CE-MAT-3137'!O7,'CE-MAT-3137'!P7)</f>
        <v>50</v>
      </c>
      <c r="DN13" s="596">
        <f>max('CE-MAT-3137'!Q7,'CE-MAT-3137'!R7)</f>
        <v>0</v>
      </c>
      <c r="DO13" s="596">
        <f>max('CE-MAT-3137'!C7,'CE-MAT-3137'!D7)</f>
        <v>70</v>
      </c>
      <c r="DP13" s="596">
        <f>max('CE-MAT-3137'!E7,'CE-MAT-3137'!F7)</f>
        <v>70</v>
      </c>
      <c r="DQ13" s="596">
        <f>max('CE-MAT-3137'!G7,'CE-MAT-3137'!H7)</f>
        <v>60</v>
      </c>
      <c r="DR13" s="596">
        <f>max('CE-MAT-3137'!I7,'CE-MAT-3137'!J7)</f>
        <v>0</v>
      </c>
      <c r="DS13" s="597">
        <f>'CF-M-3152'!E9</f>
        <v>43.25</v>
      </c>
      <c r="DT13" s="597">
        <f>'CF-M-3152'!F9</f>
        <v>41.25</v>
      </c>
      <c r="DU13" s="597">
        <f>'CF-M-3152'!G9</f>
        <v>47.5</v>
      </c>
      <c r="DV13" s="597">
        <f>'CF-M-3152'!H9</f>
        <v>50</v>
      </c>
      <c r="DW13" s="598">
        <f>'CF-M-3152'!I9</f>
        <v>45.5</v>
      </c>
      <c r="DX13" s="599">
        <f>'CF-M-3152'!N9</f>
        <v>0.6623015873</v>
      </c>
      <c r="DY13" s="598">
        <f>'CF-M-3152'!O9</f>
        <v>22.75</v>
      </c>
      <c r="DZ13" s="598" t="str">
        <f>'CF-M-3152'!P9</f>
        <v/>
      </c>
      <c r="EA13" s="598" t="str">
        <f>'CF-M-3152'!Q9</f>
        <v/>
      </c>
      <c r="EB13" s="598">
        <f>'CF-M-3152'!R9</f>
        <v>23</v>
      </c>
      <c r="EC13" s="598">
        <f>'CF-M-3152'!S9</f>
        <v>13.65</v>
      </c>
      <c r="ED13" s="598" t="str">
        <f>'CF-M-3152'!T9</f>
        <v/>
      </c>
      <c r="EE13" s="598" t="str">
        <f>'CF-M-3152'!U9</f>
        <v/>
      </c>
      <c r="EF13" s="598">
        <f>'CF-M-3152'!V9</f>
        <v>14</v>
      </c>
      <c r="EG13" s="598">
        <f>'CF-M-3152'!W9</f>
        <v>45.5</v>
      </c>
      <c r="EH13" s="598" t="str">
        <f>'CF-M-3152'!X9</f>
        <v/>
      </c>
      <c r="EI13" s="596" t="str">
        <f>'CF-M-3152'!Y9</f>
        <v/>
      </c>
      <c r="EJ13" s="596" t="str">
        <f>'CF-M-3152'!Z9</f>
        <v>R</v>
      </c>
      <c r="EK13" s="593">
        <f>max('CE-SOC-3138'!C6,'CE-SOC-3138'!D6)</f>
        <v>48</v>
      </c>
      <c r="EL13" s="593">
        <f>max('CE-SOC-3138'!E6,'CE-SOC-3138'!F6)</f>
        <v>68</v>
      </c>
      <c r="EM13" s="593">
        <f>max('CE-SOC-3138'!G6,'CE-SOC-3138'!H6)</f>
        <v>51</v>
      </c>
      <c r="EN13" s="601">
        <f>max('CE-SOC-3138'!I6,'CE-SOC-3138'!J6)</f>
        <v>0</v>
      </c>
      <c r="EO13" s="595">
        <f>max('CE-SOC-3138'!K6,'CE-SOC-3138'!L6)</f>
        <v>36</v>
      </c>
      <c r="EP13" s="588">
        <f>max('CE-SOC-3138'!M6,'CE-SOC-3138'!N6)</f>
        <v>70</v>
      </c>
      <c r="EQ13" s="596">
        <f>max('CE-SOC-3138'!O6,'CE-SOC-3138'!P6)</f>
        <v>47</v>
      </c>
      <c r="ER13" s="596">
        <f>max('CE-SOC-3138'!Q6,'CE-SOC-3138'!R6)</f>
        <v>0</v>
      </c>
      <c r="ES13" s="596">
        <f>max('CE-SOC-3139'!K7,'CE-SOC-3139'!L7)</f>
        <v>36</v>
      </c>
      <c r="ET13" s="598">
        <f>max('CE-SOC-3139'!M7,'CE-SOC-3139'!N7)</f>
        <v>70</v>
      </c>
      <c r="EU13" s="598">
        <f>max('CE-SOC-3139'!O7,'CE-SOC-3139'!P7)</f>
        <v>55</v>
      </c>
      <c r="EV13" s="596">
        <f>max('CE-SOC-3139'!Q7,'CE-SOC-3139'!R7)</f>
        <v>0</v>
      </c>
      <c r="EW13" s="598">
        <f>max('CE-SOC-3139'!C7,'CE-SOC-3139'!D7)</f>
        <v>48</v>
      </c>
      <c r="EX13" s="598">
        <f>max('CE-SOC-3139'!E7,'CE-SOC-3139'!F7)</f>
        <v>72</v>
      </c>
      <c r="EY13" s="598">
        <f>max('CE-SOC-3139'!G7,'CE-SOC-3139'!H7)</f>
        <v>51</v>
      </c>
      <c r="EZ13" s="598">
        <f>max('CE-SOC-3139'!I7,'CE-SOC-3139'!J7)</f>
        <v>0</v>
      </c>
      <c r="FA13" s="597">
        <f>'CF-CS-3153'!E9</f>
        <v>41.75</v>
      </c>
      <c r="FB13" s="597">
        <f>'CF-CS-3153'!F9</f>
        <v>38.25</v>
      </c>
      <c r="FC13" s="597">
        <f>'CF-CS-3153'!G9</f>
        <v>40.25</v>
      </c>
      <c r="FD13" s="597">
        <f>'CF-CS-3153'!H9</f>
        <v>42.75</v>
      </c>
      <c r="FE13" s="598">
        <f>'CF-CS-3153'!I9</f>
        <v>40.75</v>
      </c>
      <c r="FF13" s="599">
        <f>'CF-CS-3153'!N9</f>
        <v>0.6384150327</v>
      </c>
      <c r="FG13" s="598">
        <f>'CF-CS-3153'!O9</f>
        <v>20.375</v>
      </c>
      <c r="FH13" s="598" t="str">
        <f>'CF-CS-3153'!P9</f>
        <v/>
      </c>
      <c r="FI13" s="598" t="str">
        <f>'CF-CS-3153'!Q9</f>
        <v/>
      </c>
      <c r="FJ13" s="598">
        <f>'CF-CS-3153'!R9</f>
        <v>20</v>
      </c>
      <c r="FK13" s="598">
        <f>'CF-CS-3153'!S9</f>
        <v>12.225</v>
      </c>
      <c r="FL13" s="598" t="str">
        <f>'CF-CS-3153'!T9</f>
        <v/>
      </c>
      <c r="FM13" s="598" t="str">
        <f>'CF-CS-3153'!U9</f>
        <v/>
      </c>
      <c r="FN13" s="598">
        <f>'CF-CS-3153'!V9</f>
        <v>12</v>
      </c>
      <c r="FO13" s="596" t="str">
        <f>'CF-CS-3153'!W9</f>
        <v/>
      </c>
      <c r="FP13" s="598" t="str">
        <f>'CF-CS-3153'!X9</f>
        <v/>
      </c>
      <c r="FQ13" s="596" t="str">
        <f>'CF-CS-3153'!Y9</f>
        <v/>
      </c>
      <c r="FR13" s="596" t="str">
        <f>'CF-CS-3153'!Z9</f>
        <v>R</v>
      </c>
      <c r="FS13" s="602">
        <f>max(CNCF3140!C6,CNCF3140!D6)</f>
        <v>65</v>
      </c>
      <c r="FT13" s="602">
        <f>max(CNCF3140!E6,CNCF3140!F6)</f>
        <v>70</v>
      </c>
      <c r="FU13" s="602">
        <f>max(CNCF3140!G6,CNCF3140!H6)</f>
        <v>45</v>
      </c>
      <c r="FV13" s="602">
        <f>max(CNCF3140!I6,CNCF3140!J6)</f>
        <v>0</v>
      </c>
      <c r="FW13" s="594">
        <f>max(CNCF3140!K6,CNCF3140!L6)</f>
        <v>70</v>
      </c>
      <c r="FX13" s="588">
        <f>max(CNCF3140!M6,CNCF3140!N6)</f>
        <v>70</v>
      </c>
      <c r="FY13" s="596">
        <f>max(CNCF3140!O6,CNCF3140!P6)</f>
        <v>50</v>
      </c>
      <c r="FZ13" s="596">
        <f>max(CNCF3140!Q6,CNCF3140!R6)</f>
        <v>0</v>
      </c>
      <c r="GA13" s="596">
        <f>max('CE-NAT-3141'!K7,'CE-NAT-3141'!L7)</f>
        <v>70</v>
      </c>
      <c r="GB13" s="596">
        <f>max('CE-NAT-3141'!M7,'CE-NAT-3141'!N7)</f>
        <v>70</v>
      </c>
      <c r="GC13" s="596">
        <f>max('CE-NAT-3141'!O7,'CE-NAT-3141'!P7)</f>
        <v>33</v>
      </c>
      <c r="GD13" s="596">
        <f>max('CE-NAT-3141'!Q7,'CE-NAT-3141'!R7)</f>
        <v>0</v>
      </c>
      <c r="GE13" s="596">
        <f>max('CE-NAT-3141'!C7,'CE-NAT-3141'!D7)</f>
        <v>70</v>
      </c>
      <c r="GF13" s="596">
        <f>max('CE-NAT-3141'!E7,'CE-NAT-3141'!F7)</f>
        <v>65</v>
      </c>
      <c r="GG13" s="596">
        <f>max('CE-NAT-3141'!G7,'CE-NAT-3141'!H7)</f>
        <v>55</v>
      </c>
      <c r="GH13" s="596">
        <f>max('CE-NAT-3141'!I7,'CE-NAT-3141'!J7)</f>
        <v>0</v>
      </c>
      <c r="GI13" s="597">
        <f>'CF-CN-3154'!E9</f>
        <v>45</v>
      </c>
      <c r="GJ13" s="597">
        <f>'CF-CN-3154'!F9</f>
        <v>47.5</v>
      </c>
      <c r="GK13" s="597">
        <f>'CF-CN-3154'!G9</f>
        <v>43.25</v>
      </c>
      <c r="GL13" s="597">
        <f>'CF-CN-3154'!H9</f>
        <v>47.5</v>
      </c>
      <c r="GM13" s="598">
        <f>'CF-CN-3154'!I9</f>
        <v>45.8125</v>
      </c>
      <c r="GN13" s="599">
        <f>'CF-CN-3154'!N9</f>
        <v>0.26875</v>
      </c>
      <c r="GO13" s="598">
        <f>'CF-CN-3154'!O9</f>
        <v>22.90625</v>
      </c>
      <c r="GP13" s="598" t="str">
        <f>'CF-CN-3154'!P9</f>
        <v/>
      </c>
      <c r="GQ13" s="598" t="str">
        <f>'CF-CN-3154'!Q9</f>
        <v/>
      </c>
      <c r="GR13" s="598">
        <f>'CF-CN-3154'!R9</f>
        <v>23</v>
      </c>
      <c r="GS13" s="598">
        <f>'CF-CN-3154'!S9</f>
        <v>13.74375</v>
      </c>
      <c r="GT13" s="598" t="str">
        <f>'CF-CN-3154'!T9</f>
        <v/>
      </c>
      <c r="GU13" s="598" t="str">
        <f>'CF-CN-3154'!U9</f>
        <v/>
      </c>
      <c r="GV13" s="598">
        <f>'CF-CN-3154'!V9</f>
        <v>14</v>
      </c>
      <c r="GW13" s="598">
        <f>'CF-CN-3154'!W9</f>
        <v>45.8125</v>
      </c>
      <c r="GX13" s="598" t="str">
        <f>'CF-CN-3154'!X9</f>
        <v/>
      </c>
      <c r="GY13" s="596" t="str">
        <f>'CF-CN-3154'!Y9</f>
        <v/>
      </c>
      <c r="GZ13" s="596" t="str">
        <f>'CF-CN-3154'!Z9</f>
        <v>R</v>
      </c>
      <c r="HA13" s="594">
        <f>max('CE-EA-3142'!C6,'CE-EA-3142'!C6)</f>
        <v>77</v>
      </c>
      <c r="HB13" s="594">
        <f>max('CE-EA-3142'!E6,'CE-EA-3142'!F6)</f>
        <v>70</v>
      </c>
      <c r="HC13" s="594">
        <f>max('CE-EA-3142'!G6,'CE-EA-3142'!H6)</f>
        <v>50</v>
      </c>
      <c r="HD13" s="594">
        <f>max('CE-EA-3142'!I6,'CE-EA-3142'!J6)</f>
        <v>0</v>
      </c>
      <c r="HE13" s="594">
        <f>max('CE-EA-3142'!K6,'CE-EA-3142'!L6)</f>
        <v>72</v>
      </c>
      <c r="HF13" s="588">
        <f>max('CE-EA-3142'!M6,'CE-EA-3142'!N6)</f>
        <v>72</v>
      </c>
      <c r="HG13" s="596">
        <f>max('CE-EA-3142'!O6,'CE-EA-3142'!P6)</f>
        <v>51</v>
      </c>
      <c r="HH13" s="596">
        <f>max('CE-EA-3142'!Q6,'CE-EA-3142'!R6)</f>
        <v>0</v>
      </c>
      <c r="HI13" s="596">
        <f>max('CE-EA-3143'!K7,'CE-EA-3143'!L7)</f>
        <v>77</v>
      </c>
      <c r="HJ13" s="596">
        <f>max('CE-EA-3143'!M7,'CE-EA-3143'!N7)</f>
        <v>73</v>
      </c>
      <c r="HK13" s="596">
        <f>max('CE-EA-3143'!O7,'CE-EA-3143'!P7)</f>
        <v>71</v>
      </c>
      <c r="HL13" s="596">
        <f>max('CE-EA-3143'!Q7,'CE-EA-3143'!R7)</f>
        <v>0</v>
      </c>
      <c r="HM13" s="596">
        <f>max('CE-EA-3143'!C7,'CE-EA-3143'!D7)</f>
        <v>81</v>
      </c>
      <c r="HN13" s="596">
        <f>max('CE-EA-3143'!E7,'CE-EA-3143'!F7)</f>
        <v>71</v>
      </c>
      <c r="HO13" s="596">
        <f>max('CE-EA-3143'!G7,'CE-EA-3143'!H7)</f>
        <v>73</v>
      </c>
      <c r="HP13" s="596">
        <f>max('CE-EA-3143'!I7,'CE-EA-3143'!J7)</f>
        <v>0</v>
      </c>
      <c r="HQ13" s="597">
        <f>'CF-EA-3155'!E9</f>
        <v>49.25</v>
      </c>
      <c r="HR13" s="597">
        <f>'CF-EA-3155'!F9</f>
        <v>48.75</v>
      </c>
      <c r="HS13" s="597">
        <f>'CF-EA-3155'!G9</f>
        <v>55.25</v>
      </c>
      <c r="HT13" s="597">
        <f>'CF-EA-3155'!H9</f>
        <v>56.25</v>
      </c>
      <c r="HU13" s="598">
        <f>'CF-EA-3155'!I9</f>
        <v>52.375</v>
      </c>
      <c r="HV13" s="599">
        <f>'CF-EA-3155'!N9</f>
        <v>0.4259259259</v>
      </c>
      <c r="HW13" s="598">
        <f>'CF-EA-3155'!O9</f>
        <v>26.1875</v>
      </c>
      <c r="HX13" s="598" t="str">
        <f>'CF-EA-3155'!P9</f>
        <v/>
      </c>
      <c r="HY13" s="598" t="str">
        <f>'CF-EA-3155'!Q9</f>
        <v/>
      </c>
      <c r="HZ13" s="598">
        <f>'CF-EA-3155'!R9</f>
        <v>26</v>
      </c>
      <c r="IA13" s="598">
        <f>'CF-EA-3155'!S9</f>
        <v>15.7125</v>
      </c>
      <c r="IB13" s="598" t="str">
        <f>'CF-EA-3155'!T9</f>
        <v/>
      </c>
      <c r="IC13" s="598" t="str">
        <f>'CF-EA-3155'!U9</f>
        <v/>
      </c>
      <c r="ID13" s="598">
        <f>'CF-EA-3155'!V9</f>
        <v>16</v>
      </c>
      <c r="IE13" s="596" t="str">
        <f>'CF-EA-3155'!W9</f>
        <v/>
      </c>
      <c r="IF13" s="598" t="str">
        <f>'CF-EA-3155'!X9</f>
        <v/>
      </c>
      <c r="IG13" s="596" t="str">
        <f>'CF-EA-3155'!Y9</f>
        <v/>
      </c>
      <c r="IH13" s="596" t="str">
        <f>'CF-EA-3155'!Z9</f>
        <v>R</v>
      </c>
      <c r="II13" s="600">
        <f>max('CE-EF-3144'!C6,'CE-EF-3144'!D6)</f>
        <v>77</v>
      </c>
      <c r="IJ13" s="600">
        <f>max('CE-EF-3144'!E6,'CE-EF-3144'!F6)</f>
        <v>78</v>
      </c>
      <c r="IK13" s="600">
        <f>max('CE-EF-3144'!G6,'CE-EF-3144'!H6)</f>
        <v>60</v>
      </c>
      <c r="IL13" s="600">
        <f>max('CE-EF-3144'!I6,'CE-EF-3144'!J6)</f>
        <v>0</v>
      </c>
      <c r="IM13" s="594">
        <f>max('CE-EF-3144'!K6,'CE-EF-3144'!L6)</f>
        <v>78</v>
      </c>
      <c r="IN13" s="588">
        <f>max('CE-EF-3144'!M6,'CE-EF-3144'!N6)</f>
        <v>80</v>
      </c>
      <c r="IO13" s="596">
        <f>max('CE-EF-3144'!O6,'CE-EF-3144'!P6)</f>
        <v>60</v>
      </c>
      <c r="IP13" s="596">
        <f>max('CE-EF-3144'!Q6,'CE-EF-3144'!R6)</f>
        <v>0</v>
      </c>
      <c r="IQ13" s="596">
        <f>max('CE-EF-3145'!K7,'CE-EF-3145'!L7)</f>
        <v>73</v>
      </c>
      <c r="IR13" s="596">
        <f>max('CE-EF-3145'!M7,'CE-EF-3145'!N7)</f>
        <v>75</v>
      </c>
      <c r="IS13" s="596">
        <f>max('CE-EF-3145'!O7,'CE-EF-3145'!P7)</f>
        <v>70</v>
      </c>
      <c r="IT13" s="596">
        <f>max('CE-EF-3145'!Q7,'CE-EF-3145'!R7)</f>
        <v>0</v>
      </c>
      <c r="IU13" s="596">
        <f>max('CE-EF-3145'!C7,'CE-EF-3145'!D7)</f>
        <v>70</v>
      </c>
      <c r="IV13" s="596">
        <f>max('CE-EF-3145'!E7,'CE-EF-3145'!F7)</f>
        <v>78</v>
      </c>
      <c r="IW13" s="596">
        <f>max('CE-EF-3145'!G7,'CE-EF-3145'!H7)</f>
        <v>73</v>
      </c>
      <c r="IX13" s="596">
        <f>max('CE-EF-3145'!I7,'CE-EF-3145'!J7)</f>
        <v>0</v>
      </c>
      <c r="IY13" s="597">
        <f>'CF-EF-3156'!E9</f>
        <v>53.75</v>
      </c>
      <c r="IZ13" s="597">
        <f>'CF-EF-3156'!F9</f>
        <v>54.5</v>
      </c>
      <c r="JA13" s="597">
        <f>'CF-EF-3156'!G9</f>
        <v>54.5</v>
      </c>
      <c r="JB13" s="597">
        <f>'CF-EF-3156'!H9</f>
        <v>55.25</v>
      </c>
      <c r="JC13" s="598">
        <f>'CF-EF-3156'!I9</f>
        <v>54.5</v>
      </c>
      <c r="JD13" s="599">
        <f>'CF-EF-3156'!N9</f>
        <v>0.7</v>
      </c>
      <c r="JE13" s="598">
        <f>'CF-EF-3156'!O9</f>
        <v>27.25</v>
      </c>
      <c r="JF13" s="598" t="str">
        <f>'CF-EF-3156'!P9</f>
        <v/>
      </c>
      <c r="JG13" s="598" t="str">
        <f>'CF-EF-3156'!Q9</f>
        <v/>
      </c>
      <c r="JH13" s="598">
        <f>'CF-EF-3156'!R9</f>
        <v>27</v>
      </c>
      <c r="JI13" s="598">
        <f>'CF-EF-3156'!S9</f>
        <v>16.35</v>
      </c>
      <c r="JJ13" s="598" t="str">
        <f>'CF-EF-3156'!T9</f>
        <v/>
      </c>
      <c r="JK13" s="598" t="str">
        <f>'CF-EF-3156'!U9</f>
        <v/>
      </c>
      <c r="JL13" s="598">
        <f>'CF-EF-3156'!V9</f>
        <v>16</v>
      </c>
      <c r="JM13" s="596" t="str">
        <f>'CF-EF-3156'!W9</f>
        <v/>
      </c>
      <c r="JN13" s="598" t="str">
        <f>'CF-EF-3156'!X9</f>
        <v/>
      </c>
      <c r="JO13" s="596" t="str">
        <f>'CF-EF-3156'!Y9</f>
        <v/>
      </c>
      <c r="JP13" s="596" t="str">
        <f>'CF-EF-3156'!Z9</f>
        <v>R</v>
      </c>
      <c r="JQ13" s="593">
        <f>max('CE-FIH&amp;R-3146'!C6,'CE-FIH&amp;R-3146'!D6)</f>
        <v>44</v>
      </c>
      <c r="JR13" s="601">
        <f>max('CE-FIH&amp;R-3146'!E6,'CE-FIH&amp;R-3146'!F6)</f>
        <v>65</v>
      </c>
      <c r="JS13" s="601">
        <f>max('CE-FIH&amp;R-3146'!G6,'CE-FIH&amp;R-3146'!H6)</f>
        <v>51</v>
      </c>
      <c r="JT13" s="593">
        <f>max('CE-FIH&amp;R-3146'!I6,'CE-FIH&amp;R-3146'!J6)</f>
        <v>0</v>
      </c>
      <c r="JU13" s="594">
        <f>max('CE-FIH&amp;R-3146'!K6,'CE-FIH&amp;R-3146'!L6)</f>
        <v>58</v>
      </c>
      <c r="JV13" s="590">
        <f>max('CE-FIH&amp;R-3146'!M6,'CE-FIH&amp;R-3146'!N6)</f>
        <v>68</v>
      </c>
      <c r="JW13" s="598">
        <f>max('CE-FIH&amp;R-3146'!O6,'CE-FIH&amp;R-3146'!P6)</f>
        <v>44</v>
      </c>
      <c r="JX13" s="596">
        <f>max('CE-FIH&amp;R-3146'!Q6,'CE-FIH&amp;R-3146'!R6)</f>
        <v>0</v>
      </c>
      <c r="JY13" s="596">
        <f>max('CE-FIH&amp;R-3147'!K7,'CE-FIH&amp;R-3147'!L7)</f>
        <v>54</v>
      </c>
      <c r="JZ13" s="598">
        <f>max('CE-FIH&amp;R-3147'!M7,'CE-FIH&amp;R-3147'!N7)</f>
        <v>71</v>
      </c>
      <c r="KA13" s="598">
        <f>max('CE-FIH&amp;R-3147'!O7,'CE-FIH&amp;R-3147'!P7)</f>
        <v>48</v>
      </c>
      <c r="KB13" s="596">
        <f>max('CE-FIH&amp;R-3147'!Q7,'CE-FIH&amp;R-3147'!R7)</f>
        <v>0</v>
      </c>
      <c r="KC13" s="598">
        <f>max('CE-FIH&amp;R-3147'!C7,'CE-FIH&amp;R-3147'!D7)</f>
        <v>61</v>
      </c>
      <c r="KD13" s="598">
        <f>max('CE-FIH&amp;R-3147'!E7,'CE-FIH&amp;R-3147'!F7)</f>
        <v>74</v>
      </c>
      <c r="KE13" s="598">
        <f>max('CE-FIH&amp;R-3147'!G7,'CE-FIH&amp;R-3147'!H7)</f>
        <v>43</v>
      </c>
      <c r="KF13" s="596">
        <f>max('CE-FIH&amp;R-3147'!I7,'CE-FIH&amp;R-3147'!J7)</f>
        <v>0</v>
      </c>
      <c r="KG13" s="597">
        <f>'CF-FIHR-3157'!E9</f>
        <v>40</v>
      </c>
      <c r="KH13" s="597">
        <f>'CF-FIHR-3157'!F9</f>
        <v>42.5</v>
      </c>
      <c r="KI13" s="597">
        <f>'CF-FIHR-3157'!G9</f>
        <v>43.25</v>
      </c>
      <c r="KJ13" s="597">
        <f>'CF-FIHR-3157'!H9</f>
        <v>44.5</v>
      </c>
      <c r="KK13" s="598">
        <f>'CF-FIHR-3157'!I9</f>
        <v>42.5625</v>
      </c>
      <c r="KL13" s="599">
        <f>'CF-FIHR-3157'!N9</f>
        <v>0.4615079365</v>
      </c>
      <c r="KM13" s="598">
        <f>'CF-FIHR-3157'!O9</f>
        <v>21.28125</v>
      </c>
      <c r="KN13" s="598" t="str">
        <f>'CF-FIHR-3157'!P9</f>
        <v/>
      </c>
      <c r="KO13" s="598" t="str">
        <f>'CF-FIHR-3157'!Q9</f>
        <v/>
      </c>
      <c r="KP13" s="598">
        <f>'CF-FIHR-3157'!R9</f>
        <v>21</v>
      </c>
      <c r="KQ13" s="598">
        <f>'CF-FIHR-3157'!S9</f>
        <v>12.76875</v>
      </c>
      <c r="KR13" s="598" t="str">
        <f>'CF-FIHR-3157'!T9</f>
        <v/>
      </c>
      <c r="KS13" s="598" t="str">
        <f>'CF-FIHR-3157'!U9</f>
        <v/>
      </c>
      <c r="KT13" s="598">
        <f>'CF-FIHR-3157'!V9</f>
        <v>13</v>
      </c>
      <c r="KU13" s="596" t="str">
        <f>'CF-FIHR-3157'!W9</f>
        <v/>
      </c>
      <c r="KV13" s="598" t="str">
        <f>'CF-FIHR-3157'!X9</f>
        <v/>
      </c>
      <c r="KW13" s="596" t="str">
        <f>'CF-FIHR-3157'!Y9</f>
        <v/>
      </c>
      <c r="KX13" s="596" t="str">
        <f>'CF-FIHR-3157'!Z9</f>
        <v>R</v>
      </c>
    </row>
    <row r="14" ht="16.5" customHeight="1">
      <c r="A14" s="600">
        <v>4.0</v>
      </c>
      <c r="B14" s="588" t="str">
        <f>'3A 2025 - 2026 DATOS DEL ESTUDI'!M7</f>
        <v/>
      </c>
      <c r="C14" s="588">
        <f>'3A 2025 - 2026 DATOS DEL ESTUDI'!N7</f>
        <v>32899338</v>
      </c>
      <c r="D14" s="589" t="str">
        <f>'3A 2025 - 2026 DATOS DEL ESTUDI'!B7</f>
        <v>Melaniee  Aquino  Estrella</v>
      </c>
      <c r="E14" s="588">
        <f>max('LE3130'!C7,'LE3130'!D7)</f>
        <v>62</v>
      </c>
      <c r="F14" s="588">
        <f>max('LE3130'!E7,'LE3130'!F7)</f>
        <v>71</v>
      </c>
      <c r="G14" s="590">
        <f>max('LE3130'!G7,'LE3130'!H7)</f>
        <v>58</v>
      </c>
      <c r="H14" s="588">
        <f>max('LE3130'!I7,'LE3130'!J7)</f>
        <v>0</v>
      </c>
      <c r="I14" s="588">
        <f>max('LE3130'!K7,'LE3130'!L7)</f>
        <v>71</v>
      </c>
      <c r="J14" s="588">
        <f>max('LE3130'!M7,'LE3130'!N7)</f>
        <v>75</v>
      </c>
      <c r="K14" s="588">
        <f>max('LE3130'!O7,'LE3130'!P7)</f>
        <v>78</v>
      </c>
      <c r="L14" s="588">
        <f>max('LE3130'!Q7,'LE3130'!R7)</f>
        <v>0</v>
      </c>
      <c r="M14" s="588">
        <f>max('LE3131'!K8,'LE3131'!L8)</f>
        <v>87</v>
      </c>
      <c r="N14" s="588">
        <f>max('LE3131'!M8,'LE3131'!N8)</f>
        <v>80</v>
      </c>
      <c r="O14" s="588">
        <f>max('LE3131'!O8,'LE3131'!P8)</f>
        <v>80</v>
      </c>
      <c r="P14" s="588">
        <f>max('LE3131'!Q8,'LE3131'!R8)</f>
        <v>0</v>
      </c>
      <c r="Q14" s="588">
        <f>max('LE3131'!C8,'LE3131'!D8)</f>
        <v>89</v>
      </c>
      <c r="R14" s="588">
        <f>max('LE3131'!E8,'LE3131'!F8)</f>
        <v>83</v>
      </c>
      <c r="S14" s="588">
        <f>max('LE3131'!G8,'LE3131'!H8)</f>
        <v>75</v>
      </c>
      <c r="T14" s="588">
        <f>max('LE3131'!I8,'LE3131'!J8)</f>
        <v>0</v>
      </c>
      <c r="U14" s="591">
        <f>'CF-LE3149'!E10</f>
        <v>47.75</v>
      </c>
      <c r="V14" s="591">
        <f>'CF-LE3149'!F10</f>
        <v>56</v>
      </c>
      <c r="W14" s="591">
        <f>'CF-LE3149'!G10</f>
        <v>61.75</v>
      </c>
      <c r="X14" s="591">
        <f>'CF-LE3149'!H10</f>
        <v>61.75</v>
      </c>
      <c r="Y14" s="590">
        <f>'CF-LE3149'!I10</f>
        <v>56.8125</v>
      </c>
      <c r="Z14" s="592">
        <f>'CF-LE3149'!N10</f>
        <v>0.5382679739</v>
      </c>
      <c r="AA14" s="590">
        <f>'CF-LE3149'!O10</f>
        <v>28.40625</v>
      </c>
      <c r="AB14" s="590" t="str">
        <f>'CF-LE3149'!P10</f>
        <v/>
      </c>
      <c r="AC14" s="590" t="str">
        <f>'CF-LE3149'!Q10</f>
        <v/>
      </c>
      <c r="AD14" s="590">
        <f>'CF-LE3149'!R10</f>
        <v>28</v>
      </c>
      <c r="AE14" s="590">
        <f>'CF-LE3149'!S10</f>
        <v>17.04375</v>
      </c>
      <c r="AF14" s="590" t="str">
        <f>'CF-LE3149'!T10</f>
        <v/>
      </c>
      <c r="AG14" s="590" t="str">
        <f>'CF-LE3149'!U10</f>
        <v/>
      </c>
      <c r="AH14" s="590">
        <f>'CF-LE3149'!V10</f>
        <v>17</v>
      </c>
      <c r="AI14" s="590">
        <f>'CF-LE3149'!W10</f>
        <v>56.8125</v>
      </c>
      <c r="AJ14" s="588" t="str">
        <f>'CF-LE3149'!X10</f>
        <v/>
      </c>
      <c r="AK14" s="588" t="str">
        <f>'CF-LE3149'!Y10</f>
        <v/>
      </c>
      <c r="AL14" s="588" t="str">
        <f>'CF-LE3149'!Z10</f>
        <v>R</v>
      </c>
      <c r="AM14" s="593">
        <f>max('CE-I-331'!C7,'CE-I-331'!D7)</f>
        <v>0</v>
      </c>
      <c r="AN14" s="593">
        <f>max('CE-I-331'!E7,'CE-I-331'!F7)</f>
        <v>0</v>
      </c>
      <c r="AO14" s="593">
        <f>max('CE-I-331'!G7,'CE-I-331'!H7)</f>
        <v>0</v>
      </c>
      <c r="AP14" s="593">
        <f>max('CE-I-331'!I7,'CE-I-331'!J7)</f>
        <v>0</v>
      </c>
      <c r="AQ14" s="594">
        <f>max('CE-I-331'!K7,'CE-I-331'!L7)</f>
        <v>0</v>
      </c>
      <c r="AR14" s="588">
        <f>max('CE-I-331'!M7,'CE-I-331'!N7)</f>
        <v>0</v>
      </c>
      <c r="AS14" s="595">
        <f>max('CE-I-331'!O7,'CE-I-331'!P7)</f>
        <v>0</v>
      </c>
      <c r="AT14" s="596">
        <f>max('CE-I-331'!Q7,'CE-I-331'!R7)</f>
        <v>0</v>
      </c>
      <c r="AU14" s="596">
        <f>max('CE-I-3131'!K8,'CE-I-3131'!L8)</f>
        <v>0</v>
      </c>
      <c r="AV14" s="596">
        <f>max('CE-I-3131'!M8,'CE-I-3131'!N8)</f>
        <v>0</v>
      </c>
      <c r="AW14" s="596">
        <f>max('CE-I-3131'!O8,'CE-I-3131'!P8)</f>
        <v>0</v>
      </c>
      <c r="AX14" s="596">
        <f>max('CE-I-3131'!Q8,'CE-I-3131'!R8)</f>
        <v>0</v>
      </c>
      <c r="AY14" s="596">
        <f>max('CE-I-3131'!C8,'CE-I-3131'!D8)</f>
        <v>0</v>
      </c>
      <c r="AZ14" s="596">
        <f>max('CE-I-3131'!E8,'CE-I-3131'!F8)</f>
        <v>0</v>
      </c>
      <c r="BA14" s="596">
        <f>max('CE-I-3131'!G8,'CE-I-3131'!H8)</f>
        <v>0</v>
      </c>
      <c r="BB14" s="596">
        <f>max('CE-I-3131'!I8,'CE-I-3131'!J8)</f>
        <v>0</v>
      </c>
      <c r="BC14" s="597">
        <f>'CF-LE-I3150'!E10</f>
        <v>0</v>
      </c>
      <c r="BD14" s="597">
        <f>'CF-LE-I3150'!F10</f>
        <v>0</v>
      </c>
      <c r="BE14" s="597">
        <f>'CF-LE-I3150'!G10</f>
        <v>0</v>
      </c>
      <c r="BF14" s="597">
        <f>'CF-LE-I3150'!H10</f>
        <v>0</v>
      </c>
      <c r="BG14" s="598">
        <f>'CF-LE-I3150'!I10</f>
        <v>0</v>
      </c>
      <c r="BH14" s="599">
        <f>'CF-LE-I3150'!N10</f>
        <v>0</v>
      </c>
      <c r="BI14" s="598">
        <f>'CF-LE-I3150'!O10</f>
        <v>0</v>
      </c>
      <c r="BJ14" s="598" t="str">
        <f>'CF-LE-I3150'!P10</f>
        <v/>
      </c>
      <c r="BK14" s="598" t="str">
        <f>'CF-LE-I3150'!Q10</f>
        <v/>
      </c>
      <c r="BL14" s="598">
        <f>'CF-LE-I3150'!R10</f>
        <v>0</v>
      </c>
      <c r="BM14" s="598">
        <f>'CF-LE-I3150'!S10</f>
        <v>0</v>
      </c>
      <c r="BN14" s="598" t="str">
        <f>'CF-LE-I3150'!T10</f>
        <v/>
      </c>
      <c r="BO14" s="598" t="str">
        <f>'CF-LE-I3150'!U10</f>
        <v/>
      </c>
      <c r="BP14" s="598">
        <f>'CF-LE-I3150'!V10</f>
        <v>0</v>
      </c>
      <c r="BQ14" s="596" t="str">
        <f>'CF-LE-I3150'!W10</f>
        <v/>
      </c>
      <c r="BR14" s="596" t="str">
        <f>'CF-LE-I3150'!X10</f>
        <v/>
      </c>
      <c r="BS14" s="596" t="str">
        <f>'CF-LE-I3150'!Y10</f>
        <v/>
      </c>
      <c r="BT14" s="596" t="str">
        <f>'CF-LE-I3150'!Z10</f>
        <v>R</v>
      </c>
      <c r="BU14" s="600">
        <f>max('CE-F-334'!C7,'CE-F-334'!D7)</f>
        <v>85</v>
      </c>
      <c r="BV14" s="600">
        <f>max('CE-F-334'!E7,'CE-F-334'!F7)</f>
        <v>70</v>
      </c>
      <c r="BW14" s="600">
        <f>max('CE-F-334'!G7,'CE-F-334'!H7)</f>
        <v>70</v>
      </c>
      <c r="BX14" s="600">
        <f>max('CE-F-334'!I7,'CE-F-334'!J7)</f>
        <v>0</v>
      </c>
      <c r="BY14" s="594">
        <f>max('CE-F-334'!K7,'CE-F-334'!L7)</f>
        <v>86</v>
      </c>
      <c r="BZ14" s="588">
        <f>max('CE-F-334'!M7,'CE-F-334'!N7)</f>
        <v>70</v>
      </c>
      <c r="CA14" s="596">
        <f>max('CE-F-334'!O7,'CE-F-334'!P7)</f>
        <v>70</v>
      </c>
      <c r="CB14" s="596">
        <f>max('CE-F-334'!Q7,'CE-F-334'!R7)</f>
        <v>0</v>
      </c>
      <c r="CC14" s="596">
        <f>max('CE-F-3135'!K8,'CE-F-3135'!L8)</f>
        <v>85</v>
      </c>
      <c r="CD14" s="596">
        <f>max('CE-F-3135'!M8,'CE-F-3135'!N8)</f>
        <v>70</v>
      </c>
      <c r="CE14" s="596">
        <f>max('CE-F-3135'!O8,'CE-F-3135'!P8)</f>
        <v>71</v>
      </c>
      <c r="CF14" s="596">
        <f>max('CE-F-3135'!Q8,'CE-F-3135'!R8)</f>
        <v>0</v>
      </c>
      <c r="CG14" s="596">
        <f>max('CE-F-3135'!C8,'CE-F-3135'!D8)</f>
        <v>86</v>
      </c>
      <c r="CH14" s="596">
        <f>max('CE-F-3135'!E8,'CE-F-3135'!F8)</f>
        <v>70</v>
      </c>
      <c r="CI14" s="596">
        <f>max('CE-F-3135'!G8,'CE-F-3135'!H8)</f>
        <v>70</v>
      </c>
      <c r="CJ14" s="596">
        <f>max('CE-F-3135'!I8,'CE-F-3135'!J8)</f>
        <v>0</v>
      </c>
      <c r="CK14" s="597">
        <f>'CF-LE-F3151'!E10</f>
        <v>56.25</v>
      </c>
      <c r="CL14" s="597">
        <f>'CF-LE-F3151'!F10</f>
        <v>56.5</v>
      </c>
      <c r="CM14" s="597">
        <f>'CF-LE-F3151'!G10</f>
        <v>56.5</v>
      </c>
      <c r="CN14" s="597">
        <f>'CF-LE-F3151'!H10</f>
        <v>56.5</v>
      </c>
      <c r="CO14" s="598">
        <f>'CF-LE-F3151'!I10</f>
        <v>56.4375</v>
      </c>
      <c r="CP14" s="599">
        <f>'CF-LE-F3151'!N10</f>
        <v>0.6857142857</v>
      </c>
      <c r="CQ14" s="598">
        <f>'CF-LE-F3151'!O10</f>
        <v>28.21875</v>
      </c>
      <c r="CR14" s="598" t="str">
        <f>'CF-LE-F3151'!P10</f>
        <v/>
      </c>
      <c r="CS14" s="598" t="str">
        <f>'CF-LE-F3151'!Q10</f>
        <v/>
      </c>
      <c r="CT14" s="598">
        <f>'CF-LE-F3151'!R10</f>
        <v>28</v>
      </c>
      <c r="CU14" s="598">
        <f>'CF-LE-F3151'!S10</f>
        <v>16.93125</v>
      </c>
      <c r="CV14" s="598" t="str">
        <f>'CF-LE-F3151'!T10</f>
        <v/>
      </c>
      <c r="CW14" s="598" t="str">
        <f>'CF-LE-F3151'!U10</f>
        <v/>
      </c>
      <c r="CX14" s="598">
        <f>'CF-LE-F3151'!V10</f>
        <v>17</v>
      </c>
      <c r="CY14" s="598">
        <f>'CF-LE-F3151'!W10</f>
        <v>56.4375</v>
      </c>
      <c r="CZ14" s="598" t="str">
        <f>'CF-LE-F3151'!X10</f>
        <v/>
      </c>
      <c r="DA14" s="596" t="str">
        <f>'CF-LE-F3151'!Y10</f>
        <v/>
      </c>
      <c r="DB14" s="596" t="str">
        <f>'CF-LE-F3151'!Z10</f>
        <v>R</v>
      </c>
      <c r="DC14" s="600">
        <f>max('CE-MAT-3136'!C7,'CE-MAT-3136'!D7)</f>
        <v>70</v>
      </c>
      <c r="DD14" s="600">
        <f>max('CE-MAT-3136'!E7,'CE-MAT-3136'!F7)</f>
        <v>70</v>
      </c>
      <c r="DE14" s="600">
        <f>max('CE-MAT-3136'!G7,'CE-MAT-3136'!H7)</f>
        <v>76</v>
      </c>
      <c r="DF14" s="600">
        <f>max('CE-MAT-3136'!I7,'CE-MAT-3136'!J7)</f>
        <v>0</v>
      </c>
      <c r="DG14" s="594">
        <f>max('CE-MAT-3136'!K7,'CE-MAT-3136'!L7)</f>
        <v>71</v>
      </c>
      <c r="DH14" s="588">
        <f>max('CE-MAT-3136'!M7,'CE-MAT-3136'!N7)</f>
        <v>73</v>
      </c>
      <c r="DI14" s="596">
        <f>max('CE-MAT-3136'!O7,'CE-MAT-3136'!P7)</f>
        <v>70</v>
      </c>
      <c r="DJ14" s="596">
        <f>max('CE-MAT-3136'!Q7,'CE-MAT-3136'!R7)</f>
        <v>0</v>
      </c>
      <c r="DK14" s="596">
        <f>max('CE-MAT-3137'!K8,'CE-MAT-3137'!L8)</f>
        <v>70</v>
      </c>
      <c r="DL14" s="596">
        <f>max('CE-MAT-3137'!M8,'CE-MAT-3137'!N8)</f>
        <v>70</v>
      </c>
      <c r="DM14" s="596">
        <f>max('CE-MAT-3137'!O8,'CE-MAT-3137'!P8)</f>
        <v>70</v>
      </c>
      <c r="DN14" s="596">
        <f>max('CE-MAT-3137'!Q8,'CE-MAT-3137'!R8)</f>
        <v>0</v>
      </c>
      <c r="DO14" s="596">
        <f>max('CE-MAT-3137'!C8,'CE-MAT-3137'!D8)</f>
        <v>70</v>
      </c>
      <c r="DP14" s="596">
        <f>max('CE-MAT-3137'!E8,'CE-MAT-3137'!F8)</f>
        <v>71</v>
      </c>
      <c r="DQ14" s="596">
        <f>max('CE-MAT-3137'!G8,'CE-MAT-3137'!H8)</f>
        <v>71</v>
      </c>
      <c r="DR14" s="596">
        <f>max('CE-MAT-3137'!I8,'CE-MAT-3137'!J8)</f>
        <v>0</v>
      </c>
      <c r="DS14" s="597">
        <f>'CF-M-3152'!E10</f>
        <v>54</v>
      </c>
      <c r="DT14" s="597">
        <f>'CF-M-3152'!F10</f>
        <v>53.5</v>
      </c>
      <c r="DU14" s="597">
        <f>'CF-M-3152'!G10</f>
        <v>52.5</v>
      </c>
      <c r="DV14" s="597">
        <f>'CF-M-3152'!H10</f>
        <v>53</v>
      </c>
      <c r="DW14" s="598">
        <f>'CF-M-3152'!I10</f>
        <v>53.25</v>
      </c>
      <c r="DX14" s="599">
        <f>'CF-M-3152'!N10</f>
        <v>0.652593985</v>
      </c>
      <c r="DY14" s="598">
        <f>'CF-M-3152'!O10</f>
        <v>26.625</v>
      </c>
      <c r="DZ14" s="598" t="str">
        <f>'CF-M-3152'!P10</f>
        <v/>
      </c>
      <c r="EA14" s="598" t="str">
        <f>'CF-M-3152'!Q10</f>
        <v/>
      </c>
      <c r="EB14" s="598">
        <f>'CF-M-3152'!R10</f>
        <v>27</v>
      </c>
      <c r="EC14" s="598">
        <f>'CF-M-3152'!S10</f>
        <v>15.975</v>
      </c>
      <c r="ED14" s="598" t="str">
        <f>'CF-M-3152'!T10</f>
        <v/>
      </c>
      <c r="EE14" s="598" t="str">
        <f>'CF-M-3152'!U10</f>
        <v/>
      </c>
      <c r="EF14" s="598">
        <f>'CF-M-3152'!V10</f>
        <v>16</v>
      </c>
      <c r="EG14" s="598">
        <f>'CF-M-3152'!W10</f>
        <v>53.25</v>
      </c>
      <c r="EH14" s="598" t="str">
        <f>'CF-M-3152'!X10</f>
        <v/>
      </c>
      <c r="EI14" s="596" t="str">
        <f>'CF-M-3152'!Y10</f>
        <v/>
      </c>
      <c r="EJ14" s="596" t="str">
        <f>'CF-M-3152'!Z10</f>
        <v>R</v>
      </c>
      <c r="EK14" s="593">
        <f>max('CE-SOC-3138'!C7,'CE-SOC-3138'!D7)</f>
        <v>76</v>
      </c>
      <c r="EL14" s="593">
        <f>max('CE-SOC-3138'!E7,'CE-SOC-3138'!F7)</f>
        <v>81</v>
      </c>
      <c r="EM14" s="593">
        <f>max('CE-SOC-3138'!G7,'CE-SOC-3138'!H7)</f>
        <v>78</v>
      </c>
      <c r="EN14" s="601">
        <f>max('CE-SOC-3138'!I7,'CE-SOC-3138'!J7)</f>
        <v>0</v>
      </c>
      <c r="EO14" s="595">
        <f>max('CE-SOC-3138'!K7,'CE-SOC-3138'!L7)</f>
        <v>73</v>
      </c>
      <c r="EP14" s="588">
        <f>max('CE-SOC-3138'!M7,'CE-SOC-3138'!N7)</f>
        <v>71</v>
      </c>
      <c r="EQ14" s="596">
        <f>max('CE-SOC-3138'!O7,'CE-SOC-3138'!P7)</f>
        <v>83</v>
      </c>
      <c r="ER14" s="596">
        <f>max('CE-SOC-3138'!Q7,'CE-SOC-3138'!R7)</f>
        <v>0</v>
      </c>
      <c r="ES14" s="596">
        <f>max('CE-SOC-3139'!K8,'CE-SOC-3139'!L8)</f>
        <v>84</v>
      </c>
      <c r="ET14" s="598">
        <f>max('CE-SOC-3139'!M8,'CE-SOC-3139'!N8)</f>
        <v>73</v>
      </c>
      <c r="EU14" s="598">
        <f>max('CE-SOC-3139'!O8,'CE-SOC-3139'!P8)</f>
        <v>77</v>
      </c>
      <c r="EV14" s="596">
        <f>max('CE-SOC-3139'!Q8,'CE-SOC-3139'!R8)</f>
        <v>0</v>
      </c>
      <c r="EW14" s="598">
        <f>max('CE-SOC-3139'!C8,'CE-SOC-3139'!D8)</f>
        <v>70</v>
      </c>
      <c r="EX14" s="598">
        <f>max('CE-SOC-3139'!E8,'CE-SOC-3139'!F8)</f>
        <v>78</v>
      </c>
      <c r="EY14" s="598">
        <f>max('CE-SOC-3139'!G8,'CE-SOC-3139'!H8)</f>
        <v>51</v>
      </c>
      <c r="EZ14" s="598">
        <f>max('CE-SOC-3139'!I8,'CE-SOC-3139'!J8)</f>
        <v>0</v>
      </c>
      <c r="FA14" s="597">
        <f>'CF-CS-3153'!E10</f>
        <v>58.75</v>
      </c>
      <c r="FB14" s="597">
        <f>'CF-CS-3153'!F10</f>
        <v>56.75</v>
      </c>
      <c r="FC14" s="597">
        <f>'CF-CS-3153'!G10</f>
        <v>58.5</v>
      </c>
      <c r="FD14" s="597">
        <f>'CF-CS-3153'!H10</f>
        <v>49.75</v>
      </c>
      <c r="FE14" s="598">
        <f>'CF-CS-3153'!I10</f>
        <v>55.9375</v>
      </c>
      <c r="FF14" s="599">
        <f>'CF-CS-3153'!N10</f>
        <v>0.6468464052</v>
      </c>
      <c r="FG14" s="598">
        <f>'CF-CS-3153'!O10</f>
        <v>27.96875</v>
      </c>
      <c r="FH14" s="598" t="str">
        <f>'CF-CS-3153'!P10</f>
        <v/>
      </c>
      <c r="FI14" s="598" t="str">
        <f>'CF-CS-3153'!Q10</f>
        <v/>
      </c>
      <c r="FJ14" s="598">
        <f>'CF-CS-3153'!R10</f>
        <v>28</v>
      </c>
      <c r="FK14" s="598">
        <f>'CF-CS-3153'!S10</f>
        <v>16.78125</v>
      </c>
      <c r="FL14" s="598" t="str">
        <f>'CF-CS-3153'!T10</f>
        <v/>
      </c>
      <c r="FM14" s="598" t="str">
        <f>'CF-CS-3153'!U10</f>
        <v/>
      </c>
      <c r="FN14" s="598">
        <f>'CF-CS-3153'!V10</f>
        <v>17</v>
      </c>
      <c r="FO14" s="596" t="str">
        <f>'CF-CS-3153'!W10</f>
        <v/>
      </c>
      <c r="FP14" s="598" t="str">
        <f>'CF-CS-3153'!X10</f>
        <v/>
      </c>
      <c r="FQ14" s="596" t="str">
        <f>'CF-CS-3153'!Y10</f>
        <v/>
      </c>
      <c r="FR14" s="596" t="str">
        <f>'CF-CS-3153'!Z10</f>
        <v>R</v>
      </c>
      <c r="FS14" s="602">
        <f>max(CNCF3140!C7,CNCF3140!D7)</f>
        <v>33</v>
      </c>
      <c r="FT14" s="602">
        <f>max(CNCF3140!E7,CNCF3140!F7)</f>
        <v>70</v>
      </c>
      <c r="FU14" s="602">
        <f>max(CNCF3140!G7,CNCF3140!H7)</f>
        <v>40</v>
      </c>
      <c r="FV14" s="602">
        <f>max(CNCF3140!I7,CNCF3140!J7)</f>
        <v>0</v>
      </c>
      <c r="FW14" s="594">
        <f>max(CNCF3140!K7,CNCF3140!L7)</f>
        <v>44</v>
      </c>
      <c r="FX14" s="588">
        <f>max(CNCF3140!M7,CNCF3140!N7)</f>
        <v>71</v>
      </c>
      <c r="FY14" s="596">
        <f>max(CNCF3140!O7,CNCF3140!P7)</f>
        <v>50</v>
      </c>
      <c r="FZ14" s="596">
        <f>max(CNCF3140!Q7,CNCF3140!R7)</f>
        <v>0</v>
      </c>
      <c r="GA14" s="596">
        <f>max('CE-NAT-3141'!K8,'CE-NAT-3141'!L8)</f>
        <v>70</v>
      </c>
      <c r="GB14" s="596">
        <f>max('CE-NAT-3141'!M8,'CE-NAT-3141'!N8)</f>
        <v>70</v>
      </c>
      <c r="GC14" s="596">
        <f>max('CE-NAT-3141'!O8,'CE-NAT-3141'!P8)</f>
        <v>36</v>
      </c>
      <c r="GD14" s="596">
        <f>max('CE-NAT-3141'!Q8,'CE-NAT-3141'!R8)</f>
        <v>0</v>
      </c>
      <c r="GE14" s="596">
        <f>max('CE-NAT-3141'!C8,'CE-NAT-3141'!D8)</f>
        <v>65</v>
      </c>
      <c r="GF14" s="596">
        <f>max('CE-NAT-3141'!E8,'CE-NAT-3141'!F8)</f>
        <v>76</v>
      </c>
      <c r="GG14" s="596">
        <f>max('CE-NAT-3141'!G8,'CE-NAT-3141'!H8)</f>
        <v>80</v>
      </c>
      <c r="GH14" s="596">
        <f>max('CE-NAT-3141'!I8,'CE-NAT-3141'!J8)</f>
        <v>0</v>
      </c>
      <c r="GI14" s="597">
        <f>'CF-CN-3154'!E10</f>
        <v>35.75</v>
      </c>
      <c r="GJ14" s="597">
        <f>'CF-CN-3154'!F10</f>
        <v>41.25</v>
      </c>
      <c r="GK14" s="597">
        <f>'CF-CN-3154'!G10</f>
        <v>44</v>
      </c>
      <c r="GL14" s="597">
        <f>'CF-CN-3154'!H10</f>
        <v>55.25</v>
      </c>
      <c r="GM14" s="598">
        <f>'CF-CN-3154'!I10</f>
        <v>44.0625</v>
      </c>
      <c r="GN14" s="599">
        <f>'CF-CN-3154'!N10</f>
        <v>0.245</v>
      </c>
      <c r="GO14" s="598">
        <f>'CF-CN-3154'!O10</f>
        <v>22.03125</v>
      </c>
      <c r="GP14" s="598" t="str">
        <f>'CF-CN-3154'!P10</f>
        <v/>
      </c>
      <c r="GQ14" s="598" t="str">
        <f>'CF-CN-3154'!Q10</f>
        <v/>
      </c>
      <c r="GR14" s="598">
        <f>'CF-CN-3154'!R10</f>
        <v>22</v>
      </c>
      <c r="GS14" s="598">
        <f>'CF-CN-3154'!S10</f>
        <v>13.21875</v>
      </c>
      <c r="GT14" s="598" t="str">
        <f>'CF-CN-3154'!T10</f>
        <v/>
      </c>
      <c r="GU14" s="598" t="str">
        <f>'CF-CN-3154'!U10</f>
        <v/>
      </c>
      <c r="GV14" s="598">
        <f>'CF-CN-3154'!V10</f>
        <v>13</v>
      </c>
      <c r="GW14" s="598">
        <f>'CF-CN-3154'!W10</f>
        <v>44.0625</v>
      </c>
      <c r="GX14" s="598" t="str">
        <f>'CF-CN-3154'!X10</f>
        <v/>
      </c>
      <c r="GY14" s="596" t="str">
        <f>'CF-CN-3154'!Y10</f>
        <v/>
      </c>
      <c r="GZ14" s="596" t="str">
        <f>'CF-CN-3154'!Z10</f>
        <v>R</v>
      </c>
      <c r="HA14" s="594">
        <f>max('CE-EA-3142'!C7,'CE-EA-3142'!C7)</f>
        <v>93</v>
      </c>
      <c r="HB14" s="594">
        <f>max('CE-EA-3142'!E7,'CE-EA-3142'!F7)</f>
        <v>83</v>
      </c>
      <c r="HC14" s="594">
        <f>max('CE-EA-3142'!G7,'CE-EA-3142'!H7)</f>
        <v>55</v>
      </c>
      <c r="HD14" s="594">
        <f>max('CE-EA-3142'!I7,'CE-EA-3142'!J7)</f>
        <v>0</v>
      </c>
      <c r="HE14" s="594">
        <f>max('CE-EA-3142'!K7,'CE-EA-3142'!L7)</f>
        <v>81</v>
      </c>
      <c r="HF14" s="588">
        <f>max('CE-EA-3142'!M7,'CE-EA-3142'!N7)</f>
        <v>86</v>
      </c>
      <c r="HG14" s="596">
        <f>max('CE-EA-3142'!O7,'CE-EA-3142'!P7)</f>
        <v>86</v>
      </c>
      <c r="HH14" s="596">
        <f>max('CE-EA-3142'!Q7,'CE-EA-3142'!R7)</f>
        <v>0</v>
      </c>
      <c r="HI14" s="596">
        <f>max('CE-EA-3143'!K8,'CE-EA-3143'!L8)</f>
        <v>83</v>
      </c>
      <c r="HJ14" s="596">
        <f>max('CE-EA-3143'!M8,'CE-EA-3143'!N8)</f>
        <v>70</v>
      </c>
      <c r="HK14" s="596">
        <f>max('CE-EA-3143'!O8,'CE-EA-3143'!P8)</f>
        <v>76</v>
      </c>
      <c r="HL14" s="596">
        <f>max('CE-EA-3143'!Q8,'CE-EA-3143'!R8)</f>
        <v>0</v>
      </c>
      <c r="HM14" s="596">
        <f>max('CE-EA-3143'!C8,'CE-EA-3143'!D8)</f>
        <v>80</v>
      </c>
      <c r="HN14" s="596">
        <f>max('CE-EA-3143'!E8,'CE-EA-3143'!F8)</f>
        <v>87</v>
      </c>
      <c r="HO14" s="596">
        <f>max('CE-EA-3143'!G8,'CE-EA-3143'!H8)</f>
        <v>72</v>
      </c>
      <c r="HP14" s="596">
        <f>max('CE-EA-3143'!I8,'CE-EA-3143'!J8)</f>
        <v>0</v>
      </c>
      <c r="HQ14" s="597">
        <f>'CF-EA-3155'!E10</f>
        <v>57.75</v>
      </c>
      <c r="HR14" s="597">
        <f>'CF-EA-3155'!F10</f>
        <v>63.25</v>
      </c>
      <c r="HS14" s="597">
        <f>'CF-EA-3155'!G10</f>
        <v>57.25</v>
      </c>
      <c r="HT14" s="597">
        <f>'CF-EA-3155'!H10</f>
        <v>59.75</v>
      </c>
      <c r="HU14" s="598">
        <f>'CF-EA-3155'!I10</f>
        <v>59.5</v>
      </c>
      <c r="HV14" s="599">
        <f>'CF-EA-3155'!N10</f>
        <v>0.4814814815</v>
      </c>
      <c r="HW14" s="598">
        <f>'CF-EA-3155'!O10</f>
        <v>29.75</v>
      </c>
      <c r="HX14" s="598" t="str">
        <f>'CF-EA-3155'!P10</f>
        <v/>
      </c>
      <c r="HY14" s="598" t="str">
        <f>'CF-EA-3155'!Q10</f>
        <v/>
      </c>
      <c r="HZ14" s="598">
        <f>'CF-EA-3155'!R10</f>
        <v>30</v>
      </c>
      <c r="IA14" s="598">
        <f>'CF-EA-3155'!S10</f>
        <v>17.85</v>
      </c>
      <c r="IB14" s="598" t="str">
        <f>'CF-EA-3155'!T10</f>
        <v/>
      </c>
      <c r="IC14" s="598" t="str">
        <f>'CF-EA-3155'!U10</f>
        <v/>
      </c>
      <c r="ID14" s="598">
        <f>'CF-EA-3155'!V10</f>
        <v>18</v>
      </c>
      <c r="IE14" s="596" t="str">
        <f>'CF-EA-3155'!W10</f>
        <v/>
      </c>
      <c r="IF14" s="598" t="str">
        <f>'CF-EA-3155'!X10</f>
        <v/>
      </c>
      <c r="IG14" s="596" t="str">
        <f>'CF-EA-3155'!Y10</f>
        <v/>
      </c>
      <c r="IH14" s="596" t="str">
        <f>'CF-EA-3155'!Z10</f>
        <v>R</v>
      </c>
      <c r="II14" s="600">
        <f>max('CE-EF-3144'!C7,'CE-EF-3144'!D7)</f>
        <v>80</v>
      </c>
      <c r="IJ14" s="600">
        <f>max('CE-EF-3144'!E7,'CE-EF-3144'!F7)</f>
        <v>84</v>
      </c>
      <c r="IK14" s="600">
        <f>max('CE-EF-3144'!G7,'CE-EF-3144'!H7)</f>
        <v>78</v>
      </c>
      <c r="IL14" s="600">
        <f>max('CE-EF-3144'!I7,'CE-EF-3144'!J7)</f>
        <v>0</v>
      </c>
      <c r="IM14" s="594">
        <f>max('CE-EF-3144'!K7,'CE-EF-3144'!L7)</f>
        <v>86</v>
      </c>
      <c r="IN14" s="588">
        <f>max('CE-EF-3144'!M7,'CE-EF-3144'!N7)</f>
        <v>85</v>
      </c>
      <c r="IO14" s="596">
        <f>max('CE-EF-3144'!O7,'CE-EF-3144'!P7)</f>
        <v>80</v>
      </c>
      <c r="IP14" s="596">
        <f>max('CE-EF-3144'!Q7,'CE-EF-3144'!R7)</f>
        <v>0</v>
      </c>
      <c r="IQ14" s="596">
        <f>max('CE-EF-3145'!K8,'CE-EF-3145'!L8)</f>
        <v>81</v>
      </c>
      <c r="IR14" s="596">
        <f>max('CE-EF-3145'!M8,'CE-EF-3145'!N8)</f>
        <v>78</v>
      </c>
      <c r="IS14" s="596">
        <f>max('CE-EF-3145'!O8,'CE-EF-3145'!P8)</f>
        <v>77</v>
      </c>
      <c r="IT14" s="596">
        <f>max('CE-EF-3145'!Q8,'CE-EF-3145'!R8)</f>
        <v>0</v>
      </c>
      <c r="IU14" s="596">
        <f>max('CE-EF-3145'!C8,'CE-EF-3145'!D8)</f>
        <v>75</v>
      </c>
      <c r="IV14" s="596">
        <f>max('CE-EF-3145'!E8,'CE-EF-3145'!F8)</f>
        <v>83</v>
      </c>
      <c r="IW14" s="596">
        <f>max('CE-EF-3145'!G8,'CE-EF-3145'!H8)</f>
        <v>84</v>
      </c>
      <c r="IX14" s="596">
        <f>max('CE-EF-3145'!I8,'CE-EF-3145'!J8)</f>
        <v>0</v>
      </c>
      <c r="IY14" s="597">
        <f>'CF-EF-3156'!E10</f>
        <v>60.5</v>
      </c>
      <c r="IZ14" s="597">
        <f>'CF-EF-3156'!F10</f>
        <v>62.75</v>
      </c>
      <c r="JA14" s="597">
        <f>'CF-EF-3156'!G10</f>
        <v>59</v>
      </c>
      <c r="JB14" s="597">
        <f>'CF-EF-3156'!H10</f>
        <v>60.5</v>
      </c>
      <c r="JC14" s="598">
        <f>'CF-EF-3156'!I10</f>
        <v>60.6875</v>
      </c>
      <c r="JD14" s="599">
        <f>'CF-EF-3156'!N10</f>
        <v>0.78</v>
      </c>
      <c r="JE14" s="598">
        <f>'CF-EF-3156'!O10</f>
        <v>30.34375</v>
      </c>
      <c r="JF14" s="598" t="str">
        <f>'CF-EF-3156'!P10</f>
        <v/>
      </c>
      <c r="JG14" s="598" t="str">
        <f>'CF-EF-3156'!Q10</f>
        <v/>
      </c>
      <c r="JH14" s="598">
        <f>'CF-EF-3156'!R10</f>
        <v>30</v>
      </c>
      <c r="JI14" s="598">
        <f>'CF-EF-3156'!S10</f>
        <v>18.20625</v>
      </c>
      <c r="JJ14" s="598" t="str">
        <f>'CF-EF-3156'!T10</f>
        <v/>
      </c>
      <c r="JK14" s="598" t="str">
        <f>'CF-EF-3156'!U10</f>
        <v/>
      </c>
      <c r="JL14" s="598">
        <f>'CF-EF-3156'!V10</f>
        <v>18</v>
      </c>
      <c r="JM14" s="596" t="str">
        <f>'CF-EF-3156'!W10</f>
        <v/>
      </c>
      <c r="JN14" s="598" t="str">
        <f>'CF-EF-3156'!X10</f>
        <v/>
      </c>
      <c r="JO14" s="596" t="str">
        <f>'CF-EF-3156'!Y10</f>
        <v/>
      </c>
      <c r="JP14" s="596" t="str">
        <f>'CF-EF-3156'!Z10</f>
        <v>R</v>
      </c>
      <c r="JQ14" s="593">
        <f>max('CE-FIH&amp;R-3146'!C7,'CE-FIH&amp;R-3146'!D7)</f>
        <v>78</v>
      </c>
      <c r="JR14" s="601">
        <f>max('CE-FIH&amp;R-3146'!E7,'CE-FIH&amp;R-3146'!F7)</f>
        <v>81</v>
      </c>
      <c r="JS14" s="601">
        <f>max('CE-FIH&amp;R-3146'!G7,'CE-FIH&amp;R-3146'!H7)</f>
        <v>62</v>
      </c>
      <c r="JT14" s="593">
        <f>max('CE-FIH&amp;R-3146'!I7,'CE-FIH&amp;R-3146'!J7)</f>
        <v>0</v>
      </c>
      <c r="JU14" s="594">
        <f>max('CE-FIH&amp;R-3146'!K7,'CE-FIH&amp;R-3146'!L7)</f>
        <v>82</v>
      </c>
      <c r="JV14" s="590">
        <f>max('CE-FIH&amp;R-3146'!M7,'CE-FIH&amp;R-3146'!N7)</f>
        <v>84</v>
      </c>
      <c r="JW14" s="598">
        <f>max('CE-FIH&amp;R-3146'!O7,'CE-FIH&amp;R-3146'!P7)</f>
        <v>58</v>
      </c>
      <c r="JX14" s="596">
        <f>max('CE-FIH&amp;R-3146'!Q7,'CE-FIH&amp;R-3146'!R7)</f>
        <v>0</v>
      </c>
      <c r="JY14" s="596">
        <f>max('CE-FIH&amp;R-3147'!K8,'CE-FIH&amp;R-3147'!L8)</f>
        <v>84</v>
      </c>
      <c r="JZ14" s="598">
        <f>max('CE-FIH&amp;R-3147'!M8,'CE-FIH&amp;R-3147'!N8)</f>
        <v>83</v>
      </c>
      <c r="KA14" s="598">
        <f>max('CE-FIH&amp;R-3147'!O8,'CE-FIH&amp;R-3147'!P8)</f>
        <v>54</v>
      </c>
      <c r="KB14" s="596">
        <f>max('CE-FIH&amp;R-3147'!Q8,'CE-FIH&amp;R-3147'!R8)</f>
        <v>0</v>
      </c>
      <c r="KC14" s="598">
        <f>max('CE-FIH&amp;R-3147'!C8,'CE-FIH&amp;R-3147'!D8)</f>
        <v>81</v>
      </c>
      <c r="KD14" s="598">
        <f>max('CE-FIH&amp;R-3147'!E8,'CE-FIH&amp;R-3147'!F8)</f>
        <v>85</v>
      </c>
      <c r="KE14" s="598">
        <f>max('CE-FIH&amp;R-3147'!G8,'CE-FIH&amp;R-3147'!H8)</f>
        <v>61</v>
      </c>
      <c r="KF14" s="596">
        <f>max('CE-FIH&amp;R-3147'!I8,'CE-FIH&amp;R-3147'!J8)</f>
        <v>0</v>
      </c>
      <c r="KG14" s="597">
        <f>'CF-FIHR-3157'!E10</f>
        <v>55.25</v>
      </c>
      <c r="KH14" s="597">
        <f>'CF-FIHR-3157'!F10</f>
        <v>56</v>
      </c>
      <c r="KI14" s="597">
        <f>'CF-FIHR-3157'!G10</f>
        <v>55.25</v>
      </c>
      <c r="KJ14" s="597">
        <f>'CF-FIHR-3157'!H10</f>
        <v>56.75</v>
      </c>
      <c r="KK14" s="598">
        <f>'CF-FIHR-3157'!I10</f>
        <v>55.8125</v>
      </c>
      <c r="KL14" s="599">
        <f>'CF-FIHR-3157'!N10</f>
        <v>0.5670634921</v>
      </c>
      <c r="KM14" s="598">
        <f>'CF-FIHR-3157'!O10</f>
        <v>27.90625</v>
      </c>
      <c r="KN14" s="598" t="str">
        <f>'CF-FIHR-3157'!P10</f>
        <v/>
      </c>
      <c r="KO14" s="598" t="str">
        <f>'CF-FIHR-3157'!Q10</f>
        <v/>
      </c>
      <c r="KP14" s="598">
        <f>'CF-FIHR-3157'!R10</f>
        <v>28</v>
      </c>
      <c r="KQ14" s="598">
        <f>'CF-FIHR-3157'!S10</f>
        <v>16.74375</v>
      </c>
      <c r="KR14" s="598" t="str">
        <f>'CF-FIHR-3157'!T10</f>
        <v/>
      </c>
      <c r="KS14" s="598" t="str">
        <f>'CF-FIHR-3157'!U10</f>
        <v/>
      </c>
      <c r="KT14" s="598">
        <f>'CF-FIHR-3157'!V10</f>
        <v>17</v>
      </c>
      <c r="KU14" s="596" t="str">
        <f>'CF-FIHR-3157'!W10</f>
        <v/>
      </c>
      <c r="KV14" s="598" t="str">
        <f>'CF-FIHR-3157'!X10</f>
        <v/>
      </c>
      <c r="KW14" s="596" t="str">
        <f>'CF-FIHR-3157'!Y10</f>
        <v/>
      </c>
      <c r="KX14" s="596" t="str">
        <f>'CF-FIHR-3157'!Z10</f>
        <v>R</v>
      </c>
    </row>
    <row r="15" ht="16.5" customHeight="1">
      <c r="A15" s="587">
        <v>5.0</v>
      </c>
      <c r="B15" s="588" t="str">
        <f>'3A 2025 - 2026 DATOS DEL ESTUDI'!M8</f>
        <v/>
      </c>
      <c r="C15" s="588">
        <f>'3A 2025 - 2026 DATOS DEL ESTUDI'!N8</f>
        <v>33109621</v>
      </c>
      <c r="D15" s="589" t="str">
        <f>'3A 2025 - 2026 DATOS DEL ESTUDI'!B8</f>
        <v>Jennifer  Asenjo  De Los Santos TRANSFERIDA 10/12/25</v>
      </c>
      <c r="E15" s="588">
        <f>max('LE3130'!C8,'LE3130'!D8)</f>
        <v>92</v>
      </c>
      <c r="F15" s="588">
        <f>max('LE3130'!E8,'LE3130'!F8)</f>
        <v>0</v>
      </c>
      <c r="G15" s="590">
        <f>max('LE3130'!G8,'LE3130'!H8)</f>
        <v>0</v>
      </c>
      <c r="H15" s="588">
        <f>max('LE3130'!I8,'LE3130'!J8)</f>
        <v>0</v>
      </c>
      <c r="I15" s="588">
        <f>max('LE3130'!K8,'LE3130'!L8)</f>
        <v>87</v>
      </c>
      <c r="J15" s="588">
        <f>max('LE3130'!M8,'LE3130'!N8)</f>
        <v>0</v>
      </c>
      <c r="K15" s="588">
        <f>max('LE3130'!O8,'LE3130'!P8)</f>
        <v>0</v>
      </c>
      <c r="L15" s="588">
        <f>max('LE3130'!Q8,'LE3130'!R8)</f>
        <v>0</v>
      </c>
      <c r="M15" s="588">
        <f>max('LE3131'!K9,'LE3131'!L9)</f>
        <v>93</v>
      </c>
      <c r="N15" s="588">
        <f>max('LE3131'!M9,'LE3131'!N9)</f>
        <v>0</v>
      </c>
      <c r="O15" s="588">
        <f>max('LE3131'!O9,'LE3131'!P9)</f>
        <v>0</v>
      </c>
      <c r="P15" s="588">
        <f>max('LE3131'!Q9,'LE3131'!R9)</f>
        <v>0</v>
      </c>
      <c r="Q15" s="588">
        <f>max('LE3131'!C9,'LE3131'!D9)</f>
        <v>97</v>
      </c>
      <c r="R15" s="588">
        <f>max('LE3131'!E9,'LE3131'!F9)</f>
        <v>0</v>
      </c>
      <c r="S15" s="588">
        <f>max('LE3131'!G9,'LE3131'!H9)</f>
        <v>0</v>
      </c>
      <c r="T15" s="588">
        <f>max('LE3131'!I9,'LE3131'!J9)</f>
        <v>0</v>
      </c>
      <c r="U15" s="591">
        <f>'CF-LE3149'!E11</f>
        <v>23</v>
      </c>
      <c r="V15" s="591">
        <f>'CF-LE3149'!F11</f>
        <v>21.75</v>
      </c>
      <c r="W15" s="591">
        <f>'CF-LE3149'!G11</f>
        <v>23.25</v>
      </c>
      <c r="X15" s="591">
        <f>'CF-LE3149'!H11</f>
        <v>24.25</v>
      </c>
      <c r="Y15" s="590">
        <f>'CF-LE3149'!I11</f>
        <v>23.0625</v>
      </c>
      <c r="Z15" s="592">
        <f>'CF-LE3149'!N11</f>
        <v>0.4294117647</v>
      </c>
      <c r="AA15" s="590">
        <f>'CF-LE3149'!O11</f>
        <v>11.53125</v>
      </c>
      <c r="AB15" s="590" t="str">
        <f>'CF-LE3149'!P11</f>
        <v/>
      </c>
      <c r="AC15" s="590" t="str">
        <f>'CF-LE3149'!Q11</f>
        <v/>
      </c>
      <c r="AD15" s="590">
        <f>'CF-LE3149'!R11</f>
        <v>12</v>
      </c>
      <c r="AE15" s="590">
        <f>'CF-LE3149'!S11</f>
        <v>6.91875</v>
      </c>
      <c r="AF15" s="590" t="str">
        <f>'CF-LE3149'!T11</f>
        <v/>
      </c>
      <c r="AG15" s="590" t="str">
        <f>'CF-LE3149'!U11</f>
        <v/>
      </c>
      <c r="AH15" s="590">
        <f>'CF-LE3149'!V11</f>
        <v>7</v>
      </c>
      <c r="AI15" s="590">
        <f>'CF-LE3149'!W11</f>
        <v>23.0625</v>
      </c>
      <c r="AJ15" s="588" t="str">
        <f>'CF-LE3149'!X11</f>
        <v/>
      </c>
      <c r="AK15" s="588" t="str">
        <f>'CF-LE3149'!Y11</f>
        <v/>
      </c>
      <c r="AL15" s="588" t="str">
        <f>'CF-LE3149'!Z11</f>
        <v>R</v>
      </c>
      <c r="AM15" s="593">
        <f>max('CE-I-331'!C8,'CE-I-331'!D8)</f>
        <v>0</v>
      </c>
      <c r="AN15" s="593">
        <f>max('CE-I-331'!E8,'CE-I-331'!F8)</f>
        <v>0</v>
      </c>
      <c r="AO15" s="593">
        <f>max('CE-I-331'!G8,'CE-I-331'!H8)</f>
        <v>0</v>
      </c>
      <c r="AP15" s="593">
        <f>max('CE-I-331'!I8,'CE-I-331'!J8)</f>
        <v>0</v>
      </c>
      <c r="AQ15" s="594">
        <f>max('CE-I-331'!K8,'CE-I-331'!L8)</f>
        <v>0</v>
      </c>
      <c r="AR15" s="588">
        <f>max('CE-I-331'!M8,'CE-I-331'!N8)</f>
        <v>0</v>
      </c>
      <c r="AS15" s="595">
        <f>max('CE-I-331'!O8,'CE-I-331'!P8)</f>
        <v>0</v>
      </c>
      <c r="AT15" s="596">
        <f>max('CE-I-331'!Q8,'CE-I-331'!R8)</f>
        <v>0</v>
      </c>
      <c r="AU15" s="596">
        <f>max('CE-I-3131'!K9,'CE-I-3131'!L9)</f>
        <v>0</v>
      </c>
      <c r="AV15" s="596">
        <f>max('CE-I-3131'!M9,'CE-I-3131'!N9)</f>
        <v>0</v>
      </c>
      <c r="AW15" s="596">
        <f>max('CE-I-3131'!O9,'CE-I-3131'!P9)</f>
        <v>0</v>
      </c>
      <c r="AX15" s="596">
        <f>max('CE-I-3131'!Q9,'CE-I-3131'!R9)</f>
        <v>0</v>
      </c>
      <c r="AY15" s="596">
        <f>max('CE-I-3131'!C9,'CE-I-3131'!D9)</f>
        <v>0</v>
      </c>
      <c r="AZ15" s="596">
        <f>max('CE-I-3131'!E9,'CE-I-3131'!F9)</f>
        <v>0</v>
      </c>
      <c r="BA15" s="596">
        <f>max('CE-I-3131'!G9,'CE-I-3131'!H9)</f>
        <v>0</v>
      </c>
      <c r="BB15" s="596">
        <f>max('CE-I-3131'!I9,'CE-I-3131'!J9)</f>
        <v>0</v>
      </c>
      <c r="BC15" s="597">
        <f>'CF-LE-I3150'!E11</f>
        <v>0</v>
      </c>
      <c r="BD15" s="597">
        <f>'CF-LE-I3150'!F11</f>
        <v>0</v>
      </c>
      <c r="BE15" s="597">
        <f>'CF-LE-I3150'!G11</f>
        <v>0</v>
      </c>
      <c r="BF15" s="597">
        <f>'CF-LE-I3150'!H11</f>
        <v>0</v>
      </c>
      <c r="BG15" s="598">
        <f>'CF-LE-I3150'!I11</f>
        <v>0</v>
      </c>
      <c r="BH15" s="599">
        <f>'CF-LE-I3150'!N11</f>
        <v>0</v>
      </c>
      <c r="BI15" s="598">
        <f>'CF-LE-I3150'!O11</f>
        <v>0</v>
      </c>
      <c r="BJ15" s="598" t="str">
        <f>'CF-LE-I3150'!P11</f>
        <v/>
      </c>
      <c r="BK15" s="598" t="str">
        <f>'CF-LE-I3150'!Q11</f>
        <v/>
      </c>
      <c r="BL15" s="598">
        <f>'CF-LE-I3150'!R11</f>
        <v>0</v>
      </c>
      <c r="BM15" s="598">
        <f>'CF-LE-I3150'!S11</f>
        <v>0</v>
      </c>
      <c r="BN15" s="598" t="str">
        <f>'CF-LE-I3150'!T11</f>
        <v/>
      </c>
      <c r="BO15" s="598" t="str">
        <f>'CF-LE-I3150'!U11</f>
        <v/>
      </c>
      <c r="BP15" s="598">
        <f>'CF-LE-I3150'!V11</f>
        <v>0</v>
      </c>
      <c r="BQ15" s="596" t="str">
        <f>'CF-LE-I3150'!W11</f>
        <v/>
      </c>
      <c r="BR15" s="596" t="str">
        <f>'CF-LE-I3150'!X11</f>
        <v/>
      </c>
      <c r="BS15" s="596" t="str">
        <f>'CF-LE-I3150'!Y11</f>
        <v/>
      </c>
      <c r="BT15" s="596" t="str">
        <f>'CF-LE-I3150'!Z11</f>
        <v>R</v>
      </c>
      <c r="BU15" s="600">
        <f>max('CE-F-334'!C8,'CE-F-334'!D8)</f>
        <v>90</v>
      </c>
      <c r="BV15" s="600">
        <f>max('CE-F-334'!E8,'CE-F-334'!F8)</f>
        <v>0</v>
      </c>
      <c r="BW15" s="600">
        <f>max('CE-F-334'!G8,'CE-F-334'!H8)</f>
        <v>0</v>
      </c>
      <c r="BX15" s="600">
        <f>max('CE-F-334'!I8,'CE-F-334'!J8)</f>
        <v>0</v>
      </c>
      <c r="BY15" s="594">
        <f>max('CE-F-334'!K8,'CE-F-334'!L8)</f>
        <v>91</v>
      </c>
      <c r="BZ15" s="588">
        <f>max('CE-F-334'!M8,'CE-F-334'!N8)</f>
        <v>0</v>
      </c>
      <c r="CA15" s="596">
        <f>max('CE-F-334'!O8,'CE-F-334'!P8)</f>
        <v>0</v>
      </c>
      <c r="CB15" s="596">
        <f>max('CE-F-334'!Q8,'CE-F-334'!R8)</f>
        <v>0</v>
      </c>
      <c r="CC15" s="596">
        <f>max('CE-F-3135'!K9,'CE-F-3135'!L9)</f>
        <v>95</v>
      </c>
      <c r="CD15" s="596">
        <f>max('CE-F-3135'!M9,'CE-F-3135'!N9)</f>
        <v>0</v>
      </c>
      <c r="CE15" s="596">
        <f>max('CE-F-3135'!O9,'CE-F-3135'!P9)</f>
        <v>0</v>
      </c>
      <c r="CF15" s="596">
        <f>max('CE-F-3135'!Q9,'CE-F-3135'!R9)</f>
        <v>0</v>
      </c>
      <c r="CG15" s="596">
        <f>max('CE-F-3135'!C9,'CE-F-3135'!D9)</f>
        <v>93</v>
      </c>
      <c r="CH15" s="596">
        <f>max('CE-F-3135'!E9,'CE-F-3135'!F9)</f>
        <v>0</v>
      </c>
      <c r="CI15" s="596">
        <f>max('CE-F-3135'!G9,'CE-F-3135'!H9)</f>
        <v>0</v>
      </c>
      <c r="CJ15" s="596">
        <f>max('CE-F-3135'!I9,'CE-F-3135'!J9)</f>
        <v>0</v>
      </c>
      <c r="CK15" s="597">
        <f>'CF-LE-F3151'!E11</f>
        <v>22.5</v>
      </c>
      <c r="CL15" s="597">
        <f>'CF-LE-F3151'!F11</f>
        <v>22.75</v>
      </c>
      <c r="CM15" s="597">
        <f>'CF-LE-F3151'!G11</f>
        <v>23.75</v>
      </c>
      <c r="CN15" s="597">
        <f>'CF-LE-F3151'!H11</f>
        <v>23.25</v>
      </c>
      <c r="CO15" s="598">
        <f>'CF-LE-F3151'!I11</f>
        <v>23.0625</v>
      </c>
      <c r="CP15" s="599">
        <f>'CF-LE-F3151'!N11</f>
        <v>0.4416666667</v>
      </c>
      <c r="CQ15" s="598">
        <f>'CF-LE-F3151'!O11</f>
        <v>11.53125</v>
      </c>
      <c r="CR15" s="598" t="str">
        <f>'CF-LE-F3151'!P11</f>
        <v/>
      </c>
      <c r="CS15" s="598" t="str">
        <f>'CF-LE-F3151'!Q11</f>
        <v/>
      </c>
      <c r="CT15" s="598">
        <f>'CF-LE-F3151'!R11</f>
        <v>12</v>
      </c>
      <c r="CU15" s="598">
        <f>'CF-LE-F3151'!S11</f>
        <v>6.91875</v>
      </c>
      <c r="CV15" s="598" t="str">
        <f>'CF-LE-F3151'!T11</f>
        <v/>
      </c>
      <c r="CW15" s="598" t="str">
        <f>'CF-LE-F3151'!U11</f>
        <v/>
      </c>
      <c r="CX15" s="598">
        <f>'CF-LE-F3151'!V11</f>
        <v>7</v>
      </c>
      <c r="CY15" s="598">
        <f>'CF-LE-F3151'!W11</f>
        <v>23.0625</v>
      </c>
      <c r="CZ15" s="598" t="str">
        <f>'CF-LE-F3151'!X11</f>
        <v/>
      </c>
      <c r="DA15" s="596" t="str">
        <f>'CF-LE-F3151'!Y11</f>
        <v/>
      </c>
      <c r="DB15" s="596" t="str">
        <f>'CF-LE-F3151'!Z11</f>
        <v>R</v>
      </c>
      <c r="DC15" s="600">
        <f>max('CE-MAT-3136'!C8,'CE-MAT-3136'!D8)</f>
        <v>89</v>
      </c>
      <c r="DD15" s="600">
        <f>max('CE-MAT-3136'!E8,'CE-MAT-3136'!F8)</f>
        <v>0</v>
      </c>
      <c r="DE15" s="600">
        <f>max('CE-MAT-3136'!G8,'CE-MAT-3136'!H8)</f>
        <v>0</v>
      </c>
      <c r="DF15" s="600">
        <f>max('CE-MAT-3136'!I8,'CE-MAT-3136'!J8)</f>
        <v>0</v>
      </c>
      <c r="DG15" s="594">
        <f>max('CE-MAT-3136'!K8,'CE-MAT-3136'!L8)</f>
        <v>97</v>
      </c>
      <c r="DH15" s="588">
        <f>max('CE-MAT-3136'!M8,'CE-MAT-3136'!N8)</f>
        <v>0</v>
      </c>
      <c r="DI15" s="596">
        <f>max('CE-MAT-3136'!O8,'CE-MAT-3136'!P8)</f>
        <v>0</v>
      </c>
      <c r="DJ15" s="596">
        <f>max('CE-MAT-3136'!Q8,'CE-MAT-3136'!R8)</f>
        <v>0</v>
      </c>
      <c r="DK15" s="596">
        <f>max('CE-MAT-3137'!K9,'CE-MAT-3137'!L9)</f>
        <v>90</v>
      </c>
      <c r="DL15" s="596">
        <f>max('CE-MAT-3137'!M9,'CE-MAT-3137'!N9)</f>
        <v>0</v>
      </c>
      <c r="DM15" s="596">
        <f>max('CE-MAT-3137'!O9,'CE-MAT-3137'!P9)</f>
        <v>0</v>
      </c>
      <c r="DN15" s="596">
        <f>max('CE-MAT-3137'!Q9,'CE-MAT-3137'!R9)</f>
        <v>0</v>
      </c>
      <c r="DO15" s="596">
        <f>max('CE-MAT-3137'!C9,'CE-MAT-3137'!D9)</f>
        <v>95</v>
      </c>
      <c r="DP15" s="596">
        <f>max('CE-MAT-3137'!E9,'CE-MAT-3137'!F9)</f>
        <v>0</v>
      </c>
      <c r="DQ15" s="596">
        <f>max('CE-MAT-3137'!G9,'CE-MAT-3137'!H9)</f>
        <v>0</v>
      </c>
      <c r="DR15" s="596">
        <f>max('CE-MAT-3137'!I9,'CE-MAT-3137'!J9)</f>
        <v>0</v>
      </c>
      <c r="DS15" s="597">
        <f>'CF-M-3152'!E11</f>
        <v>22.25</v>
      </c>
      <c r="DT15" s="597">
        <f>'CF-M-3152'!F11</f>
        <v>24.25</v>
      </c>
      <c r="DU15" s="597">
        <f>'CF-M-3152'!G11</f>
        <v>22.5</v>
      </c>
      <c r="DV15" s="597">
        <f>'CF-M-3152'!H11</f>
        <v>23.75</v>
      </c>
      <c r="DW15" s="598">
        <f>'CF-M-3152'!I11</f>
        <v>23.1875</v>
      </c>
      <c r="DX15" s="599">
        <f>'CF-M-3152'!N11</f>
        <v>0.4109273183</v>
      </c>
      <c r="DY15" s="598">
        <f>'CF-M-3152'!O11</f>
        <v>11.59375</v>
      </c>
      <c r="DZ15" s="598" t="str">
        <f>'CF-M-3152'!P11</f>
        <v/>
      </c>
      <c r="EA15" s="598" t="str">
        <f>'CF-M-3152'!Q11</f>
        <v/>
      </c>
      <c r="EB15" s="598">
        <f>'CF-M-3152'!R11</f>
        <v>12</v>
      </c>
      <c r="EC15" s="598">
        <f>'CF-M-3152'!S11</f>
        <v>6.95625</v>
      </c>
      <c r="ED15" s="598" t="str">
        <f>'CF-M-3152'!T11</f>
        <v/>
      </c>
      <c r="EE15" s="598" t="str">
        <f>'CF-M-3152'!U11</f>
        <v/>
      </c>
      <c r="EF15" s="598">
        <f>'CF-M-3152'!V11</f>
        <v>7</v>
      </c>
      <c r="EG15" s="598">
        <f>'CF-M-3152'!W11</f>
        <v>23.1875</v>
      </c>
      <c r="EH15" s="598" t="str">
        <f>'CF-M-3152'!X11</f>
        <v/>
      </c>
      <c r="EI15" s="596" t="str">
        <f>'CF-M-3152'!Y11</f>
        <v/>
      </c>
      <c r="EJ15" s="596" t="str">
        <f>'CF-M-3152'!Z11</f>
        <v>R</v>
      </c>
      <c r="EK15" s="593">
        <f>max('CE-SOC-3138'!C8,'CE-SOC-3138'!D8)</f>
        <v>90</v>
      </c>
      <c r="EL15" s="593">
        <f>max('CE-SOC-3138'!E8,'CE-SOC-3138'!F8)</f>
        <v>0</v>
      </c>
      <c r="EM15" s="593">
        <f>max('CE-SOC-3138'!G8,'CE-SOC-3138'!H8)</f>
        <v>0</v>
      </c>
      <c r="EN15" s="601">
        <f>max('CE-SOC-3138'!I8,'CE-SOC-3138'!J8)</f>
        <v>0</v>
      </c>
      <c r="EO15" s="595">
        <f>max('CE-SOC-3138'!K8,'CE-SOC-3138'!L8)</f>
        <v>85</v>
      </c>
      <c r="EP15" s="588">
        <f>max('CE-SOC-3138'!M8,'CE-SOC-3138'!N8)</f>
        <v>0</v>
      </c>
      <c r="EQ15" s="596">
        <f>max('CE-SOC-3138'!O8,'CE-SOC-3138'!P8)</f>
        <v>0</v>
      </c>
      <c r="ER15" s="596">
        <f>max('CE-SOC-3138'!Q8,'CE-SOC-3138'!R8)</f>
        <v>0</v>
      </c>
      <c r="ES15" s="596">
        <f>max('CE-SOC-3139'!K9,'CE-SOC-3139'!L9)</f>
        <v>98</v>
      </c>
      <c r="ET15" s="598">
        <f>max('CE-SOC-3139'!M9,'CE-SOC-3139'!N9)</f>
        <v>0</v>
      </c>
      <c r="EU15" s="598">
        <f>max('CE-SOC-3139'!O9,'CE-SOC-3139'!P9)</f>
        <v>0</v>
      </c>
      <c r="EV15" s="596">
        <f>max('CE-SOC-3139'!Q9,'CE-SOC-3139'!R9)</f>
        <v>0</v>
      </c>
      <c r="EW15" s="598">
        <f>max('CE-SOC-3139'!C9,'CE-SOC-3139'!D9)</f>
        <v>98</v>
      </c>
      <c r="EX15" s="598">
        <f>max('CE-SOC-3139'!E9,'CE-SOC-3139'!F9)</f>
        <v>0</v>
      </c>
      <c r="EY15" s="598">
        <f>max('CE-SOC-3139'!G9,'CE-SOC-3139'!H9)</f>
        <v>0</v>
      </c>
      <c r="EZ15" s="598">
        <f>max('CE-SOC-3139'!I9,'CE-SOC-3139'!J9)</f>
        <v>0</v>
      </c>
      <c r="FA15" s="597">
        <f>'CF-CS-3153'!E11</f>
        <v>22.5</v>
      </c>
      <c r="FB15" s="597">
        <f>'CF-CS-3153'!F11</f>
        <v>21.25</v>
      </c>
      <c r="FC15" s="597">
        <f>'CF-CS-3153'!G11</f>
        <v>24.5</v>
      </c>
      <c r="FD15" s="597">
        <f>'CF-CS-3153'!H11</f>
        <v>24.5</v>
      </c>
      <c r="FE15" s="598">
        <f>'CF-CS-3153'!I11</f>
        <v>23.1875</v>
      </c>
      <c r="FF15" s="599">
        <f>'CF-CS-3153'!N11</f>
        <v>0.3213888889</v>
      </c>
      <c r="FG15" s="598">
        <f>'CF-CS-3153'!O11</f>
        <v>11.59375</v>
      </c>
      <c r="FH15" s="598" t="str">
        <f>'CF-CS-3153'!P11</f>
        <v/>
      </c>
      <c r="FI15" s="598" t="str">
        <f>'CF-CS-3153'!Q11</f>
        <v/>
      </c>
      <c r="FJ15" s="598">
        <f>'CF-CS-3153'!R11</f>
        <v>12</v>
      </c>
      <c r="FK15" s="598">
        <f>'CF-CS-3153'!S11</f>
        <v>6.95625</v>
      </c>
      <c r="FL15" s="598" t="str">
        <f>'CF-CS-3153'!T11</f>
        <v/>
      </c>
      <c r="FM15" s="598" t="str">
        <f>'CF-CS-3153'!U11</f>
        <v/>
      </c>
      <c r="FN15" s="598">
        <f>'CF-CS-3153'!V11</f>
        <v>7</v>
      </c>
      <c r="FO15" s="596" t="str">
        <f>'CF-CS-3153'!W11</f>
        <v/>
      </c>
      <c r="FP15" s="598" t="str">
        <f>'CF-CS-3153'!X11</f>
        <v/>
      </c>
      <c r="FQ15" s="596" t="str">
        <f>'CF-CS-3153'!Y11</f>
        <v/>
      </c>
      <c r="FR15" s="596" t="str">
        <f>'CF-CS-3153'!Z11</f>
        <v>R</v>
      </c>
      <c r="FS15" s="602">
        <f>max(CNCF3140!C8,CNCF3140!D8)</f>
        <v>77</v>
      </c>
      <c r="FT15" s="602">
        <f>max(CNCF3140!E8,CNCF3140!F8)</f>
        <v>0</v>
      </c>
      <c r="FU15" s="602">
        <f>max(CNCF3140!G8,CNCF3140!H8)</f>
        <v>0</v>
      </c>
      <c r="FV15" s="602">
        <f>max(CNCF3140!I8,CNCF3140!J8)</f>
        <v>0</v>
      </c>
      <c r="FW15" s="594">
        <f>max(CNCF3140!K8,CNCF3140!L8)</f>
        <v>85</v>
      </c>
      <c r="FX15" s="588">
        <f>max(CNCF3140!M8,CNCF3140!N8)</f>
        <v>0</v>
      </c>
      <c r="FY15" s="596">
        <f>max(CNCF3140!O8,CNCF3140!P8)</f>
        <v>0</v>
      </c>
      <c r="FZ15" s="596">
        <f>max(CNCF3140!Q8,CNCF3140!R8)</f>
        <v>0</v>
      </c>
      <c r="GA15" s="596">
        <f>max('CE-NAT-3141'!K9,'CE-NAT-3141'!L9)</f>
        <v>87</v>
      </c>
      <c r="GB15" s="596">
        <f>max('CE-NAT-3141'!M9,'CE-NAT-3141'!N9)</f>
        <v>0</v>
      </c>
      <c r="GC15" s="596">
        <f>max('CE-NAT-3141'!O9,'CE-NAT-3141'!P9)</f>
        <v>0</v>
      </c>
      <c r="GD15" s="596">
        <f>max('CE-NAT-3141'!Q9,'CE-NAT-3141'!R9)</f>
        <v>0</v>
      </c>
      <c r="GE15" s="596">
        <f>max('CE-NAT-3141'!C9,'CE-NAT-3141'!D9)</f>
        <v>82</v>
      </c>
      <c r="GF15" s="596">
        <f>max('CE-NAT-3141'!E9,'CE-NAT-3141'!F9)</f>
        <v>0</v>
      </c>
      <c r="GG15" s="596">
        <f>max('CE-NAT-3141'!G9,'CE-NAT-3141'!H9)</f>
        <v>0</v>
      </c>
      <c r="GH15" s="596">
        <f>max('CE-NAT-3141'!I9,'CE-NAT-3141'!J9)</f>
        <v>0</v>
      </c>
      <c r="GI15" s="597">
        <f>'CF-CN-3154'!E11</f>
        <v>19.25</v>
      </c>
      <c r="GJ15" s="597">
        <f>'CF-CN-3154'!F11</f>
        <v>21.25</v>
      </c>
      <c r="GK15" s="597">
        <f>'CF-CN-3154'!G11</f>
        <v>21.75</v>
      </c>
      <c r="GL15" s="597">
        <f>'CF-CN-3154'!H11</f>
        <v>20.5</v>
      </c>
      <c r="GM15" s="598">
        <f>'CF-CN-3154'!I11</f>
        <v>20.6875</v>
      </c>
      <c r="GN15" s="599">
        <f>'CF-CN-3154'!N11</f>
        <v>0.275</v>
      </c>
      <c r="GO15" s="598">
        <f>'CF-CN-3154'!O11</f>
        <v>10.34375</v>
      </c>
      <c r="GP15" s="598" t="str">
        <f>'CF-CN-3154'!P11</f>
        <v/>
      </c>
      <c r="GQ15" s="598" t="str">
        <f>'CF-CN-3154'!Q11</f>
        <v/>
      </c>
      <c r="GR15" s="598">
        <f>'CF-CN-3154'!R11</f>
        <v>10</v>
      </c>
      <c r="GS15" s="598">
        <f>'CF-CN-3154'!S11</f>
        <v>6.20625</v>
      </c>
      <c r="GT15" s="598" t="str">
        <f>'CF-CN-3154'!T11</f>
        <v/>
      </c>
      <c r="GU15" s="598" t="str">
        <f>'CF-CN-3154'!U11</f>
        <v/>
      </c>
      <c r="GV15" s="598">
        <f>'CF-CN-3154'!V11</f>
        <v>6</v>
      </c>
      <c r="GW15" s="598">
        <f>'CF-CN-3154'!W11</f>
        <v>20.6875</v>
      </c>
      <c r="GX15" s="598" t="str">
        <f>'CF-CN-3154'!X11</f>
        <v/>
      </c>
      <c r="GY15" s="596" t="str">
        <f>'CF-CN-3154'!Y11</f>
        <v/>
      </c>
      <c r="GZ15" s="596" t="str">
        <f>'CF-CN-3154'!Z11</f>
        <v>R</v>
      </c>
      <c r="HA15" s="594">
        <f>max('CE-EA-3142'!C8,'CE-EA-3142'!C8)</f>
        <v>96</v>
      </c>
      <c r="HB15" s="594">
        <f>max('CE-EA-3142'!E8,'CE-EA-3142'!F8)</f>
        <v>0</v>
      </c>
      <c r="HC15" s="594">
        <f>max('CE-EA-3142'!G8,'CE-EA-3142'!H8)</f>
        <v>0</v>
      </c>
      <c r="HD15" s="594">
        <f>max('CE-EA-3142'!I8,'CE-EA-3142'!J8)</f>
        <v>0</v>
      </c>
      <c r="HE15" s="594">
        <f>max('CE-EA-3142'!K8,'CE-EA-3142'!L8)</f>
        <v>87</v>
      </c>
      <c r="HF15" s="588">
        <f>max('CE-EA-3142'!M8,'CE-EA-3142'!N8)</f>
        <v>0</v>
      </c>
      <c r="HG15" s="596">
        <f>max('CE-EA-3142'!O8,'CE-EA-3142'!P8)</f>
        <v>0</v>
      </c>
      <c r="HH15" s="596">
        <f>max('CE-EA-3142'!Q8,'CE-EA-3142'!R8)</f>
        <v>0</v>
      </c>
      <c r="HI15" s="596">
        <f>max('CE-EA-3143'!K9,'CE-EA-3143'!L9)</f>
        <v>96</v>
      </c>
      <c r="HJ15" s="596">
        <f>max('CE-EA-3143'!M9,'CE-EA-3143'!N9)</f>
        <v>0</v>
      </c>
      <c r="HK15" s="596">
        <f>max('CE-EA-3143'!O9,'CE-EA-3143'!P9)</f>
        <v>0</v>
      </c>
      <c r="HL15" s="596">
        <f>max('CE-EA-3143'!Q9,'CE-EA-3143'!R9)</f>
        <v>0</v>
      </c>
      <c r="HM15" s="596">
        <f>max('CE-EA-3143'!C9,'CE-EA-3143'!D9)</f>
        <v>97</v>
      </c>
      <c r="HN15" s="596">
        <f>max('CE-EA-3143'!E9,'CE-EA-3143'!F9)</f>
        <v>0</v>
      </c>
      <c r="HO15" s="596">
        <f>max('CE-EA-3143'!G9,'CE-EA-3143'!H9)</f>
        <v>0</v>
      </c>
      <c r="HP15" s="596">
        <f>max('CE-EA-3143'!I9,'CE-EA-3143'!J9)</f>
        <v>0</v>
      </c>
      <c r="HQ15" s="597">
        <f>'CF-EA-3155'!E11</f>
        <v>24</v>
      </c>
      <c r="HR15" s="597">
        <f>'CF-EA-3155'!F11</f>
        <v>21.75</v>
      </c>
      <c r="HS15" s="597">
        <f>'CF-EA-3155'!G11</f>
        <v>24</v>
      </c>
      <c r="HT15" s="597">
        <f>'CF-EA-3155'!H11</f>
        <v>24.25</v>
      </c>
      <c r="HU15" s="598">
        <f>'CF-EA-3155'!I11</f>
        <v>23.5</v>
      </c>
      <c r="HV15" s="599">
        <f>'CF-EA-3155'!N11</f>
        <v>0.462962963</v>
      </c>
      <c r="HW15" s="598">
        <f>'CF-EA-3155'!O11</f>
        <v>11.75</v>
      </c>
      <c r="HX15" s="598" t="str">
        <f>'CF-EA-3155'!P11</f>
        <v/>
      </c>
      <c r="HY15" s="598" t="str">
        <f>'CF-EA-3155'!Q11</f>
        <v/>
      </c>
      <c r="HZ15" s="598">
        <f>'CF-EA-3155'!R11</f>
        <v>12</v>
      </c>
      <c r="IA15" s="598">
        <f>'CF-EA-3155'!S11</f>
        <v>7.05</v>
      </c>
      <c r="IB15" s="598" t="str">
        <f>'CF-EA-3155'!T11</f>
        <v/>
      </c>
      <c r="IC15" s="598" t="str">
        <f>'CF-EA-3155'!U11</f>
        <v/>
      </c>
      <c r="ID15" s="598">
        <f>'CF-EA-3155'!V11</f>
        <v>7</v>
      </c>
      <c r="IE15" s="596" t="str">
        <f>'CF-EA-3155'!W11</f>
        <v/>
      </c>
      <c r="IF15" s="598" t="str">
        <f>'CF-EA-3155'!X11</f>
        <v/>
      </c>
      <c r="IG15" s="596" t="str">
        <f>'CF-EA-3155'!Y11</f>
        <v/>
      </c>
      <c r="IH15" s="596" t="str">
        <f>'CF-EA-3155'!Z11</f>
        <v>R</v>
      </c>
      <c r="II15" s="600">
        <f>max('CE-EF-3144'!C8,'CE-EF-3144'!D8)</f>
        <v>90</v>
      </c>
      <c r="IJ15" s="600">
        <f>max('CE-EF-3144'!E8,'CE-EF-3144'!F8)</f>
        <v>0</v>
      </c>
      <c r="IK15" s="600">
        <f>max('CE-EF-3144'!G8,'CE-EF-3144'!H8)</f>
        <v>0</v>
      </c>
      <c r="IL15" s="600">
        <f>max('CE-EF-3144'!I8,'CE-EF-3144'!J8)</f>
        <v>0</v>
      </c>
      <c r="IM15" s="594">
        <f>max('CE-EF-3144'!K8,'CE-EF-3144'!L8)</f>
        <v>92</v>
      </c>
      <c r="IN15" s="588">
        <f>max('CE-EF-3144'!M8,'CE-EF-3144'!N8)</f>
        <v>0</v>
      </c>
      <c r="IO15" s="596">
        <f>max('CE-EF-3144'!O8,'CE-EF-3144'!P8)</f>
        <v>0</v>
      </c>
      <c r="IP15" s="596">
        <f>max('CE-EF-3144'!Q8,'CE-EF-3144'!R8)</f>
        <v>0</v>
      </c>
      <c r="IQ15" s="596">
        <f>max('CE-EF-3145'!K9,'CE-EF-3145'!L9)</f>
        <v>91</v>
      </c>
      <c r="IR15" s="596">
        <f>max('CE-EF-3145'!M9,'CE-EF-3145'!N9)</f>
        <v>0</v>
      </c>
      <c r="IS15" s="596">
        <f>max('CE-EF-3145'!O9,'CE-EF-3145'!P9)</f>
        <v>0</v>
      </c>
      <c r="IT15" s="596">
        <f>max('CE-EF-3145'!Q9,'CE-EF-3145'!R9)</f>
        <v>0</v>
      </c>
      <c r="IU15" s="596">
        <f>max('CE-EF-3145'!C9,'CE-EF-3145'!D9)</f>
        <v>85</v>
      </c>
      <c r="IV15" s="596">
        <f>max('CE-EF-3145'!E9,'CE-EF-3145'!F9)</f>
        <v>0</v>
      </c>
      <c r="IW15" s="596">
        <f>max('CE-EF-3145'!G9,'CE-EF-3145'!H9)</f>
        <v>0</v>
      </c>
      <c r="IX15" s="596">
        <f>max('CE-EF-3145'!I9,'CE-EF-3145'!J9)</f>
        <v>0</v>
      </c>
      <c r="IY15" s="597">
        <f>'CF-EF-3156'!E11</f>
        <v>22.5</v>
      </c>
      <c r="IZ15" s="597">
        <f>'CF-EF-3156'!F11</f>
        <v>23</v>
      </c>
      <c r="JA15" s="597">
        <f>'CF-EF-3156'!G11</f>
        <v>22.75</v>
      </c>
      <c r="JB15" s="597">
        <f>'CF-EF-3156'!H11</f>
        <v>21.25</v>
      </c>
      <c r="JC15" s="598">
        <f>'CF-EF-3156'!I11</f>
        <v>22.375</v>
      </c>
      <c r="JD15" s="599">
        <f>'CF-EF-3156'!N11</f>
        <v>0.6833333333</v>
      </c>
      <c r="JE15" s="598">
        <f>'CF-EF-3156'!O11</f>
        <v>11.1875</v>
      </c>
      <c r="JF15" s="598" t="str">
        <f>'CF-EF-3156'!P11</f>
        <v/>
      </c>
      <c r="JG15" s="598" t="str">
        <f>'CF-EF-3156'!Q11</f>
        <v/>
      </c>
      <c r="JH15" s="598">
        <f>'CF-EF-3156'!R11</f>
        <v>11</v>
      </c>
      <c r="JI15" s="598">
        <f>'CF-EF-3156'!S11</f>
        <v>6.7125</v>
      </c>
      <c r="JJ15" s="598" t="str">
        <f>'CF-EF-3156'!T11</f>
        <v/>
      </c>
      <c r="JK15" s="598" t="str">
        <f>'CF-EF-3156'!U11</f>
        <v/>
      </c>
      <c r="JL15" s="598">
        <f>'CF-EF-3156'!V11</f>
        <v>7</v>
      </c>
      <c r="JM15" s="596" t="str">
        <f>'CF-EF-3156'!W11</f>
        <v/>
      </c>
      <c r="JN15" s="598" t="str">
        <f>'CF-EF-3156'!X11</f>
        <v/>
      </c>
      <c r="JO15" s="596" t="str">
        <f>'CF-EF-3156'!Y11</f>
        <v/>
      </c>
      <c r="JP15" s="596" t="str">
        <f>'CF-EF-3156'!Z11</f>
        <v>R</v>
      </c>
      <c r="JQ15" s="593">
        <f>max('CE-FIH&amp;R-3146'!C8,'CE-FIH&amp;R-3146'!D8)</f>
        <v>92</v>
      </c>
      <c r="JR15" s="601">
        <f>max('CE-FIH&amp;R-3146'!E8,'CE-FIH&amp;R-3146'!F8)</f>
        <v>0</v>
      </c>
      <c r="JS15" s="601">
        <f>max('CE-FIH&amp;R-3146'!G8,'CE-FIH&amp;R-3146'!H8)</f>
        <v>0</v>
      </c>
      <c r="JT15" s="593">
        <f>max('CE-FIH&amp;R-3146'!I8,'CE-FIH&amp;R-3146'!J8)</f>
        <v>0</v>
      </c>
      <c r="JU15" s="594">
        <f>max('CE-FIH&amp;R-3146'!K8,'CE-FIH&amp;R-3146'!L8)</f>
        <v>88</v>
      </c>
      <c r="JV15" s="590">
        <f>max('CE-FIH&amp;R-3146'!M8,'CE-FIH&amp;R-3146'!N8)</f>
        <v>0</v>
      </c>
      <c r="JW15" s="598">
        <f>max('CE-FIH&amp;R-3146'!O8,'CE-FIH&amp;R-3146'!P8)</f>
        <v>0</v>
      </c>
      <c r="JX15" s="596">
        <f>max('CE-FIH&amp;R-3146'!Q8,'CE-FIH&amp;R-3146'!R8)</f>
        <v>0</v>
      </c>
      <c r="JY15" s="596">
        <f>max('CE-FIH&amp;R-3147'!K9,'CE-FIH&amp;R-3147'!L9)</f>
        <v>94</v>
      </c>
      <c r="JZ15" s="598">
        <f>max('CE-FIH&amp;R-3147'!M9,'CE-FIH&amp;R-3147'!N9)</f>
        <v>0</v>
      </c>
      <c r="KA15" s="598">
        <f>max('CE-FIH&amp;R-3147'!O9,'CE-FIH&amp;R-3147'!P9)</f>
        <v>0</v>
      </c>
      <c r="KB15" s="596">
        <f>max('CE-FIH&amp;R-3147'!Q9,'CE-FIH&amp;R-3147'!R9)</f>
        <v>0</v>
      </c>
      <c r="KC15" s="598">
        <f>max('CE-FIH&amp;R-3147'!C9,'CE-FIH&amp;R-3147'!D9)</f>
        <v>94</v>
      </c>
      <c r="KD15" s="598">
        <f>max('CE-FIH&amp;R-3147'!E9,'CE-FIH&amp;R-3147'!F9)</f>
        <v>0</v>
      </c>
      <c r="KE15" s="598">
        <f>max('CE-FIH&amp;R-3147'!G9,'CE-FIH&amp;R-3147'!H9)</f>
        <v>0</v>
      </c>
      <c r="KF15" s="596">
        <f>max('CE-FIH&amp;R-3147'!I9,'CE-FIH&amp;R-3147'!J9)</f>
        <v>0</v>
      </c>
      <c r="KG15" s="597">
        <f>'CF-FIHR-3157'!E11</f>
        <v>23</v>
      </c>
      <c r="KH15" s="597">
        <f>'CF-FIHR-3157'!F11</f>
        <v>22</v>
      </c>
      <c r="KI15" s="597">
        <f>'CF-FIHR-3157'!G11</f>
        <v>23.5</v>
      </c>
      <c r="KJ15" s="597">
        <f>'CF-FIHR-3157'!H11</f>
        <v>23.5</v>
      </c>
      <c r="KK15" s="598">
        <f>'CF-FIHR-3157'!I11</f>
        <v>23</v>
      </c>
      <c r="KL15" s="599">
        <f>'CF-FIHR-3157'!N11</f>
        <v>0.3349206349</v>
      </c>
      <c r="KM15" s="598">
        <f>'CF-FIHR-3157'!O11</f>
        <v>11.5</v>
      </c>
      <c r="KN15" s="598" t="str">
        <f>'CF-FIHR-3157'!P11</f>
        <v/>
      </c>
      <c r="KO15" s="598" t="str">
        <f>'CF-FIHR-3157'!Q11</f>
        <v/>
      </c>
      <c r="KP15" s="598">
        <f>'CF-FIHR-3157'!R11</f>
        <v>12</v>
      </c>
      <c r="KQ15" s="598">
        <f>'CF-FIHR-3157'!S11</f>
        <v>6.9</v>
      </c>
      <c r="KR15" s="598" t="str">
        <f>'CF-FIHR-3157'!T11</f>
        <v/>
      </c>
      <c r="KS15" s="598" t="str">
        <f>'CF-FIHR-3157'!U11</f>
        <v/>
      </c>
      <c r="KT15" s="598">
        <f>'CF-FIHR-3157'!V11</f>
        <v>7</v>
      </c>
      <c r="KU15" s="596" t="str">
        <f>'CF-FIHR-3157'!W11</f>
        <v/>
      </c>
      <c r="KV15" s="598" t="str">
        <f>'CF-FIHR-3157'!X11</f>
        <v/>
      </c>
      <c r="KW15" s="596" t="str">
        <f>'CF-FIHR-3157'!Y11</f>
        <v/>
      </c>
      <c r="KX15" s="596" t="str">
        <f>'CF-FIHR-3157'!Z11</f>
        <v>R</v>
      </c>
    </row>
    <row r="16" ht="16.5" customHeight="1">
      <c r="A16" s="600">
        <v>6.0</v>
      </c>
      <c r="B16" s="588" t="str">
        <f>'3A 2025 - 2026 DATOS DEL ESTUDI'!M9</f>
        <v/>
      </c>
      <c r="C16" s="588">
        <f>'3A 2025 - 2026 DATOS DEL ESTUDI'!N9</f>
        <v>32678295</v>
      </c>
      <c r="D16" s="589" t="str">
        <f>'3A 2025 - 2026 DATOS DEL ESTUDI'!B9</f>
        <v>Leshlie Crismayri Bautista Quezada</v>
      </c>
      <c r="E16" s="588">
        <f>max('LE3130'!C9,'LE3130'!D9)</f>
        <v>93</v>
      </c>
      <c r="F16" s="588">
        <f>max('LE3130'!E9,'LE3130'!F9)</f>
        <v>86</v>
      </c>
      <c r="G16" s="590">
        <f>max('LE3130'!G9,'LE3130'!H9)</f>
        <v>90</v>
      </c>
      <c r="H16" s="588">
        <f>max('LE3130'!I9,'LE3130'!J9)</f>
        <v>0</v>
      </c>
      <c r="I16" s="588">
        <f>max('LE3130'!K9,'LE3130'!L9)</f>
        <v>90</v>
      </c>
      <c r="J16" s="588">
        <f>max('LE3130'!M9,'LE3130'!N9)</f>
        <v>87</v>
      </c>
      <c r="K16" s="588">
        <f>max('LE3130'!O9,'LE3130'!P9)</f>
        <v>84</v>
      </c>
      <c r="L16" s="588">
        <f>max('LE3130'!Q9,'LE3130'!R9)</f>
        <v>0</v>
      </c>
      <c r="M16" s="588">
        <f>max('LE3131'!K10,'LE3131'!L10)</f>
        <v>92</v>
      </c>
      <c r="N16" s="588">
        <f>max('LE3131'!M10,'LE3131'!N10)</f>
        <v>87</v>
      </c>
      <c r="O16" s="588">
        <f>max('LE3131'!O10,'LE3131'!P10)</f>
        <v>88</v>
      </c>
      <c r="P16" s="588">
        <f>max('LE3131'!Q10,'LE3131'!R10)</f>
        <v>0</v>
      </c>
      <c r="Q16" s="588">
        <f>max('LE3131'!C10,'LE3131'!D10)</f>
        <v>93</v>
      </c>
      <c r="R16" s="588">
        <f>max('LE3131'!E10,'LE3131'!F10)</f>
        <v>87</v>
      </c>
      <c r="S16" s="588">
        <f>max('LE3131'!G10,'LE3131'!H10)</f>
        <v>90</v>
      </c>
      <c r="T16" s="588">
        <f>max('LE3131'!I10,'LE3131'!J10)</f>
        <v>0</v>
      </c>
      <c r="U16" s="591">
        <f>'CF-LE3149'!E12</f>
        <v>67.25</v>
      </c>
      <c r="V16" s="591">
        <f>'CF-LE3149'!F12</f>
        <v>65.25</v>
      </c>
      <c r="W16" s="591">
        <f>'CF-LE3149'!G12</f>
        <v>66.75</v>
      </c>
      <c r="X16" s="591">
        <f>'CF-LE3149'!H12</f>
        <v>67.5</v>
      </c>
      <c r="Y16" s="590">
        <f>'CF-LE3149'!I12</f>
        <v>66.6875</v>
      </c>
      <c r="Z16" s="592">
        <f>'CF-LE3149'!N12</f>
        <v>0.5479411765</v>
      </c>
      <c r="AA16" s="590">
        <f>'CF-LE3149'!O12</f>
        <v>33.34375</v>
      </c>
      <c r="AB16" s="590" t="str">
        <f>'CF-LE3149'!P12</f>
        <v/>
      </c>
      <c r="AC16" s="590" t="str">
        <f>'CF-LE3149'!Q12</f>
        <v/>
      </c>
      <c r="AD16" s="590">
        <f>'CF-LE3149'!R12</f>
        <v>33</v>
      </c>
      <c r="AE16" s="590">
        <f>'CF-LE3149'!S12</f>
        <v>20.00625</v>
      </c>
      <c r="AF16" s="590" t="str">
        <f>'CF-LE3149'!T12</f>
        <v/>
      </c>
      <c r="AG16" s="590" t="str">
        <f>'CF-LE3149'!U12</f>
        <v/>
      </c>
      <c r="AH16" s="590">
        <f>'CF-LE3149'!V12</f>
        <v>20</v>
      </c>
      <c r="AI16" s="590">
        <f>'CF-LE3149'!W12</f>
        <v>66.6875</v>
      </c>
      <c r="AJ16" s="588" t="str">
        <f>'CF-LE3149'!X12</f>
        <v/>
      </c>
      <c r="AK16" s="588" t="str">
        <f>'CF-LE3149'!Y12</f>
        <v/>
      </c>
      <c r="AL16" s="588" t="str">
        <f>'CF-LE3149'!Z12</f>
        <v>R</v>
      </c>
      <c r="AM16" s="593">
        <f>max('CE-I-331'!C9,'CE-I-331'!D9)</f>
        <v>0</v>
      </c>
      <c r="AN16" s="593">
        <f>max('CE-I-331'!E9,'CE-I-331'!F9)</f>
        <v>0</v>
      </c>
      <c r="AO16" s="593">
        <f>max('CE-I-331'!G9,'CE-I-331'!H9)</f>
        <v>0</v>
      </c>
      <c r="AP16" s="593">
        <f>max('CE-I-331'!I9,'CE-I-331'!J9)</f>
        <v>0</v>
      </c>
      <c r="AQ16" s="594">
        <f>max('CE-I-331'!K9,'CE-I-331'!L9)</f>
        <v>0</v>
      </c>
      <c r="AR16" s="588">
        <f>max('CE-I-331'!M9,'CE-I-331'!N9)</f>
        <v>0</v>
      </c>
      <c r="AS16" s="595">
        <f>max('CE-I-331'!O9,'CE-I-331'!P9)</f>
        <v>0</v>
      </c>
      <c r="AT16" s="596">
        <f>max('CE-I-331'!Q9,'CE-I-331'!R9)</f>
        <v>0</v>
      </c>
      <c r="AU16" s="596">
        <f>max('CE-I-3131'!K10,'CE-I-3131'!L10)</f>
        <v>0</v>
      </c>
      <c r="AV16" s="596">
        <f>max('CE-I-3131'!M10,'CE-I-3131'!N10)</f>
        <v>0</v>
      </c>
      <c r="AW16" s="596">
        <f>max('CE-I-3131'!O10,'CE-I-3131'!P10)</f>
        <v>0</v>
      </c>
      <c r="AX16" s="596">
        <f>max('CE-I-3131'!Q10,'CE-I-3131'!R10)</f>
        <v>0</v>
      </c>
      <c r="AY16" s="596">
        <f>max('CE-I-3131'!C10,'CE-I-3131'!D10)</f>
        <v>0</v>
      </c>
      <c r="AZ16" s="596">
        <f>max('CE-I-3131'!E10,'CE-I-3131'!F10)</f>
        <v>0</v>
      </c>
      <c r="BA16" s="596">
        <f>max('CE-I-3131'!G10,'CE-I-3131'!H10)</f>
        <v>0</v>
      </c>
      <c r="BB16" s="596">
        <f>max('CE-I-3131'!I10,'CE-I-3131'!J10)</f>
        <v>0</v>
      </c>
      <c r="BC16" s="597">
        <f>'CF-LE-I3150'!E12</f>
        <v>0</v>
      </c>
      <c r="BD16" s="597">
        <f>'CF-LE-I3150'!F12</f>
        <v>0</v>
      </c>
      <c r="BE16" s="597">
        <f>'CF-LE-I3150'!G12</f>
        <v>0</v>
      </c>
      <c r="BF16" s="597">
        <f>'CF-LE-I3150'!H12</f>
        <v>0</v>
      </c>
      <c r="BG16" s="598">
        <f>'CF-LE-I3150'!I12</f>
        <v>0</v>
      </c>
      <c r="BH16" s="599">
        <f>'CF-LE-I3150'!N12</f>
        <v>0</v>
      </c>
      <c r="BI16" s="598">
        <f>'CF-LE-I3150'!O12</f>
        <v>0</v>
      </c>
      <c r="BJ16" s="598" t="str">
        <f>'CF-LE-I3150'!P12</f>
        <v/>
      </c>
      <c r="BK16" s="598" t="str">
        <f>'CF-LE-I3150'!Q12</f>
        <v/>
      </c>
      <c r="BL16" s="598">
        <f>'CF-LE-I3150'!R12</f>
        <v>0</v>
      </c>
      <c r="BM16" s="598">
        <f>'CF-LE-I3150'!S12</f>
        <v>0</v>
      </c>
      <c r="BN16" s="598" t="str">
        <f>'CF-LE-I3150'!T12</f>
        <v/>
      </c>
      <c r="BO16" s="598" t="str">
        <f>'CF-LE-I3150'!U12</f>
        <v/>
      </c>
      <c r="BP16" s="598">
        <f>'CF-LE-I3150'!V12</f>
        <v>0</v>
      </c>
      <c r="BQ16" s="596" t="str">
        <f>'CF-LE-I3150'!W12</f>
        <v/>
      </c>
      <c r="BR16" s="596" t="str">
        <f>'CF-LE-I3150'!X12</f>
        <v/>
      </c>
      <c r="BS16" s="596" t="str">
        <f>'CF-LE-I3150'!Y12</f>
        <v/>
      </c>
      <c r="BT16" s="596" t="str">
        <f>'CF-LE-I3150'!Z12</f>
        <v>R</v>
      </c>
      <c r="BU16" s="600">
        <f>max('CE-F-334'!C9,'CE-F-334'!D9)</f>
        <v>86</v>
      </c>
      <c r="BV16" s="600">
        <f>max('CE-F-334'!E9,'CE-F-334'!F9)</f>
        <v>80</v>
      </c>
      <c r="BW16" s="600">
        <f>max('CE-F-334'!G9,'CE-F-334'!H9)</f>
        <v>80</v>
      </c>
      <c r="BX16" s="600">
        <f>max('CE-F-334'!I9,'CE-F-334'!J9)</f>
        <v>0</v>
      </c>
      <c r="BY16" s="594">
        <f>max('CE-F-334'!K9,'CE-F-334'!L9)</f>
        <v>88</v>
      </c>
      <c r="BZ16" s="588">
        <f>max('CE-F-334'!M9,'CE-F-334'!N9)</f>
        <v>81</v>
      </c>
      <c r="CA16" s="596">
        <f>max('CE-F-334'!O9,'CE-F-334'!P9)</f>
        <v>80</v>
      </c>
      <c r="CB16" s="596">
        <f>max('CE-F-334'!Q9,'CE-F-334'!R9)</f>
        <v>0</v>
      </c>
      <c r="CC16" s="596">
        <f>max('CE-F-3135'!K10,'CE-F-3135'!L10)</f>
        <v>94</v>
      </c>
      <c r="CD16" s="596">
        <f>max('CE-F-3135'!M10,'CE-F-3135'!N10)</f>
        <v>86</v>
      </c>
      <c r="CE16" s="596">
        <f>max('CE-F-3135'!O10,'CE-F-3135'!P10)</f>
        <v>84</v>
      </c>
      <c r="CF16" s="596">
        <f>max('CE-F-3135'!Q10,'CE-F-3135'!R10)</f>
        <v>0</v>
      </c>
      <c r="CG16" s="596">
        <f>max('CE-F-3135'!C10,'CE-F-3135'!D10)</f>
        <v>88</v>
      </c>
      <c r="CH16" s="596">
        <f>max('CE-F-3135'!E10,'CE-F-3135'!F10)</f>
        <v>84</v>
      </c>
      <c r="CI16" s="596">
        <f>max('CE-F-3135'!G10,'CE-F-3135'!H10)</f>
        <v>81</v>
      </c>
      <c r="CJ16" s="596">
        <f>max('CE-F-3135'!I10,'CE-F-3135'!J10)</f>
        <v>0</v>
      </c>
      <c r="CK16" s="597">
        <f>'CF-LE-F3151'!E12</f>
        <v>61.5</v>
      </c>
      <c r="CL16" s="597">
        <f>'CF-LE-F3151'!F12</f>
        <v>62.25</v>
      </c>
      <c r="CM16" s="597">
        <f>'CF-LE-F3151'!G12</f>
        <v>66</v>
      </c>
      <c r="CN16" s="597">
        <f>'CF-LE-F3151'!H12</f>
        <v>63.25</v>
      </c>
      <c r="CO16" s="598">
        <f>'CF-LE-F3151'!I12</f>
        <v>63.25</v>
      </c>
      <c r="CP16" s="599">
        <f>'CF-LE-F3151'!N12</f>
        <v>0.6857142857</v>
      </c>
      <c r="CQ16" s="598">
        <f>'CF-LE-F3151'!O12</f>
        <v>31.625</v>
      </c>
      <c r="CR16" s="598" t="str">
        <f>'CF-LE-F3151'!P12</f>
        <v/>
      </c>
      <c r="CS16" s="598" t="str">
        <f>'CF-LE-F3151'!Q12</f>
        <v/>
      </c>
      <c r="CT16" s="598">
        <f>'CF-LE-F3151'!R12</f>
        <v>32</v>
      </c>
      <c r="CU16" s="598">
        <f>'CF-LE-F3151'!S12</f>
        <v>18.975</v>
      </c>
      <c r="CV16" s="598" t="str">
        <f>'CF-LE-F3151'!T12</f>
        <v/>
      </c>
      <c r="CW16" s="598" t="str">
        <f>'CF-LE-F3151'!U12</f>
        <v/>
      </c>
      <c r="CX16" s="598">
        <f>'CF-LE-F3151'!V12</f>
        <v>19</v>
      </c>
      <c r="CY16" s="598">
        <f>'CF-LE-F3151'!W12</f>
        <v>63.25</v>
      </c>
      <c r="CZ16" s="598" t="str">
        <f>'CF-LE-F3151'!X12</f>
        <v/>
      </c>
      <c r="DA16" s="596" t="str">
        <f>'CF-LE-F3151'!Y12</f>
        <v/>
      </c>
      <c r="DB16" s="596" t="str">
        <f>'CF-LE-F3151'!Z12</f>
        <v>R</v>
      </c>
      <c r="DC16" s="600">
        <f>max('CE-MAT-3136'!C9,'CE-MAT-3136'!D9)</f>
        <v>99</v>
      </c>
      <c r="DD16" s="600">
        <f>max('CE-MAT-3136'!E9,'CE-MAT-3136'!F9)</f>
        <v>80</v>
      </c>
      <c r="DE16" s="600">
        <f>max('CE-MAT-3136'!G9,'CE-MAT-3136'!H9)</f>
        <v>88</v>
      </c>
      <c r="DF16" s="600">
        <f>max('CE-MAT-3136'!I9,'CE-MAT-3136'!J9)</f>
        <v>0</v>
      </c>
      <c r="DG16" s="594">
        <f>max('CE-MAT-3136'!K9,'CE-MAT-3136'!L9)</f>
        <v>95</v>
      </c>
      <c r="DH16" s="588">
        <f>max('CE-MAT-3136'!M9,'CE-MAT-3136'!N9)</f>
        <v>80</v>
      </c>
      <c r="DI16" s="596">
        <f>max('CE-MAT-3136'!O9,'CE-MAT-3136'!P9)</f>
        <v>87</v>
      </c>
      <c r="DJ16" s="596">
        <f>max('CE-MAT-3136'!Q9,'CE-MAT-3136'!R9)</f>
        <v>0</v>
      </c>
      <c r="DK16" s="596">
        <f>max('CE-MAT-3137'!K10,'CE-MAT-3137'!L10)</f>
        <v>95</v>
      </c>
      <c r="DL16" s="596">
        <f>max('CE-MAT-3137'!M10,'CE-MAT-3137'!N10)</f>
        <v>75</v>
      </c>
      <c r="DM16" s="596">
        <f>max('CE-MAT-3137'!O10,'CE-MAT-3137'!P10)</f>
        <v>95</v>
      </c>
      <c r="DN16" s="596">
        <f>max('CE-MAT-3137'!Q10,'CE-MAT-3137'!R10)</f>
        <v>0</v>
      </c>
      <c r="DO16" s="596">
        <f>max('CE-MAT-3137'!C10,'CE-MAT-3137'!D10)</f>
        <v>97</v>
      </c>
      <c r="DP16" s="596">
        <f>max('CE-MAT-3137'!E10,'CE-MAT-3137'!F10)</f>
        <v>80</v>
      </c>
      <c r="DQ16" s="596">
        <f>max('CE-MAT-3137'!G10,'CE-MAT-3137'!H10)</f>
        <v>88</v>
      </c>
      <c r="DR16" s="596">
        <f>max('CE-MAT-3137'!I10,'CE-MAT-3137'!J10)</f>
        <v>0</v>
      </c>
      <c r="DS16" s="597">
        <f>'CF-M-3152'!E12</f>
        <v>66.75</v>
      </c>
      <c r="DT16" s="597">
        <f>'CF-M-3152'!F12</f>
        <v>65.5</v>
      </c>
      <c r="DU16" s="597">
        <f>'CF-M-3152'!G12</f>
        <v>66.25</v>
      </c>
      <c r="DV16" s="597">
        <f>'CF-M-3152'!H12</f>
        <v>66.25</v>
      </c>
      <c r="DW16" s="598">
        <f>'CF-M-3152'!I12</f>
        <v>66.1875</v>
      </c>
      <c r="DX16" s="599">
        <f>'CF-M-3152'!N12</f>
        <v>0.635</v>
      </c>
      <c r="DY16" s="598">
        <f>'CF-M-3152'!O12</f>
        <v>33.09375</v>
      </c>
      <c r="DZ16" s="598" t="str">
        <f>'CF-M-3152'!P12</f>
        <v/>
      </c>
      <c r="EA16" s="598" t="str">
        <f>'CF-M-3152'!Q12</f>
        <v/>
      </c>
      <c r="EB16" s="598">
        <f>'CF-M-3152'!R12</f>
        <v>33</v>
      </c>
      <c r="EC16" s="598">
        <f>'CF-M-3152'!S12</f>
        <v>19.85625</v>
      </c>
      <c r="ED16" s="598" t="str">
        <f>'CF-M-3152'!T12</f>
        <v/>
      </c>
      <c r="EE16" s="598" t="str">
        <f>'CF-M-3152'!U12</f>
        <v/>
      </c>
      <c r="EF16" s="598">
        <f>'CF-M-3152'!V12</f>
        <v>20</v>
      </c>
      <c r="EG16" s="598">
        <f>'CF-M-3152'!W12</f>
        <v>66.1875</v>
      </c>
      <c r="EH16" s="598" t="str">
        <f>'CF-M-3152'!X12</f>
        <v/>
      </c>
      <c r="EI16" s="596" t="str">
        <f>'CF-M-3152'!Y12</f>
        <v/>
      </c>
      <c r="EJ16" s="596" t="str">
        <f>'CF-M-3152'!Z12</f>
        <v>R</v>
      </c>
      <c r="EK16" s="593">
        <f>max('CE-SOC-3138'!C9,'CE-SOC-3138'!D9)</f>
        <v>94</v>
      </c>
      <c r="EL16" s="593">
        <f>max('CE-SOC-3138'!E9,'CE-SOC-3138'!F9)</f>
        <v>86</v>
      </c>
      <c r="EM16" s="593">
        <f>max('CE-SOC-3138'!G9,'CE-SOC-3138'!H9)</f>
        <v>91</v>
      </c>
      <c r="EN16" s="601">
        <f>max('CE-SOC-3138'!I9,'CE-SOC-3138'!J9)</f>
        <v>0</v>
      </c>
      <c r="EO16" s="595">
        <f>max('CE-SOC-3138'!K9,'CE-SOC-3138'!L9)</f>
        <v>86</v>
      </c>
      <c r="EP16" s="588">
        <f>max('CE-SOC-3138'!M9,'CE-SOC-3138'!N9)</f>
        <v>85</v>
      </c>
      <c r="EQ16" s="596">
        <f>max('CE-SOC-3138'!O9,'CE-SOC-3138'!P9)</f>
        <v>90</v>
      </c>
      <c r="ER16" s="596">
        <f>max('CE-SOC-3138'!Q9,'CE-SOC-3138'!R9)</f>
        <v>0</v>
      </c>
      <c r="ES16" s="596">
        <f>max('CE-SOC-3139'!K10,'CE-SOC-3139'!L10)</f>
        <v>98</v>
      </c>
      <c r="ET16" s="598">
        <f>max('CE-SOC-3139'!M10,'CE-SOC-3139'!N10)</f>
        <v>94</v>
      </c>
      <c r="EU16" s="598">
        <f>max('CE-SOC-3139'!O10,'CE-SOC-3139'!P10)</f>
        <v>91</v>
      </c>
      <c r="EV16" s="596">
        <f>max('CE-SOC-3139'!Q10,'CE-SOC-3139'!R10)</f>
        <v>0</v>
      </c>
      <c r="EW16" s="598">
        <f>max('CE-SOC-3139'!C10,'CE-SOC-3139'!D10)</f>
        <v>89</v>
      </c>
      <c r="EX16" s="598">
        <f>max('CE-SOC-3139'!E10,'CE-SOC-3139'!F10)</f>
        <v>90</v>
      </c>
      <c r="EY16" s="598">
        <f>max('CE-SOC-3139'!G10,'CE-SOC-3139'!H10)</f>
        <v>92</v>
      </c>
      <c r="EZ16" s="598">
        <f>max('CE-SOC-3139'!I10,'CE-SOC-3139'!J10)</f>
        <v>0</v>
      </c>
      <c r="FA16" s="597">
        <f>'CF-CS-3153'!E12</f>
        <v>67.75</v>
      </c>
      <c r="FB16" s="597">
        <f>'CF-CS-3153'!F12</f>
        <v>65.25</v>
      </c>
      <c r="FC16" s="597">
        <f>'CF-CS-3153'!G12</f>
        <v>70.75</v>
      </c>
      <c r="FD16" s="597">
        <f>'CF-CS-3153'!H12</f>
        <v>67.75</v>
      </c>
      <c r="FE16" s="598">
        <f>'CF-CS-3153'!I12</f>
        <v>67.875</v>
      </c>
      <c r="FF16" s="599">
        <f>'CF-CS-3153'!N12</f>
        <v>0.6633333333</v>
      </c>
      <c r="FG16" s="598">
        <f>'CF-CS-3153'!O12</f>
        <v>33.9375</v>
      </c>
      <c r="FH16" s="598" t="str">
        <f>'CF-CS-3153'!P12</f>
        <v/>
      </c>
      <c r="FI16" s="598" t="str">
        <f>'CF-CS-3153'!Q12</f>
        <v/>
      </c>
      <c r="FJ16" s="598">
        <f>'CF-CS-3153'!R12</f>
        <v>34</v>
      </c>
      <c r="FK16" s="598">
        <f>'CF-CS-3153'!S12</f>
        <v>20.3625</v>
      </c>
      <c r="FL16" s="598" t="str">
        <f>'CF-CS-3153'!T12</f>
        <v/>
      </c>
      <c r="FM16" s="598" t="str">
        <f>'CF-CS-3153'!U12</f>
        <v/>
      </c>
      <c r="FN16" s="598">
        <f>'CF-CS-3153'!V12</f>
        <v>20</v>
      </c>
      <c r="FO16" s="596" t="str">
        <f>'CF-CS-3153'!W12</f>
        <v/>
      </c>
      <c r="FP16" s="598" t="str">
        <f>'CF-CS-3153'!X12</f>
        <v/>
      </c>
      <c r="FQ16" s="596" t="str">
        <f>'CF-CS-3153'!Y12</f>
        <v/>
      </c>
      <c r="FR16" s="596" t="str">
        <f>'CF-CS-3153'!Z12</f>
        <v>R</v>
      </c>
      <c r="FS16" s="602">
        <f>max(CNCF3140!C9,CNCF3140!D9)</f>
        <v>100</v>
      </c>
      <c r="FT16" s="602">
        <f>max(CNCF3140!E9,CNCF3140!F9)</f>
        <v>95</v>
      </c>
      <c r="FU16" s="602">
        <f>max(CNCF3140!G9,CNCF3140!H9)</f>
        <v>92</v>
      </c>
      <c r="FV16" s="602">
        <f>max(CNCF3140!I9,CNCF3140!J9)</f>
        <v>0</v>
      </c>
      <c r="FW16" s="594">
        <f>max(CNCF3140!K9,CNCF3140!L9)</f>
        <v>100</v>
      </c>
      <c r="FX16" s="588">
        <f>max(CNCF3140!M9,CNCF3140!N9)</f>
        <v>97</v>
      </c>
      <c r="FY16" s="596">
        <f>max(CNCF3140!O9,CNCF3140!P9)</f>
        <v>95</v>
      </c>
      <c r="FZ16" s="596">
        <f>max(CNCF3140!Q9,CNCF3140!R9)</f>
        <v>0</v>
      </c>
      <c r="GA16" s="596">
        <f>max('CE-NAT-3141'!K10,'CE-NAT-3141'!L10)</f>
        <v>98</v>
      </c>
      <c r="GB16" s="596">
        <f>max('CE-NAT-3141'!M10,'CE-NAT-3141'!N10)</f>
        <v>90</v>
      </c>
      <c r="GC16" s="596">
        <f>max('CE-NAT-3141'!O10,'CE-NAT-3141'!P10)</f>
        <v>92</v>
      </c>
      <c r="GD16" s="596">
        <f>max('CE-NAT-3141'!Q10,'CE-NAT-3141'!R10)</f>
        <v>0</v>
      </c>
      <c r="GE16" s="596">
        <f>max('CE-NAT-3141'!C10,'CE-NAT-3141'!D10)</f>
        <v>100</v>
      </c>
      <c r="GF16" s="596">
        <f>max('CE-NAT-3141'!E10,'CE-NAT-3141'!F10)</f>
        <v>95</v>
      </c>
      <c r="GG16" s="596">
        <f>max('CE-NAT-3141'!G10,'CE-NAT-3141'!H10)</f>
        <v>90</v>
      </c>
      <c r="GH16" s="596">
        <f>max('CE-NAT-3141'!I10,'CE-NAT-3141'!J10)</f>
        <v>0</v>
      </c>
      <c r="GI16" s="597">
        <f>'CF-CN-3154'!E12</f>
        <v>71.75</v>
      </c>
      <c r="GJ16" s="597">
        <f>'CF-CN-3154'!F12</f>
        <v>73</v>
      </c>
      <c r="GK16" s="597">
        <f>'CF-CN-3154'!G12</f>
        <v>70</v>
      </c>
      <c r="GL16" s="597">
        <f>'CF-CN-3154'!H12</f>
        <v>71.25</v>
      </c>
      <c r="GM16" s="598">
        <f>'CF-CN-3154'!I12</f>
        <v>71.5</v>
      </c>
      <c r="GN16" s="599">
        <f>'CF-CN-3154'!N12</f>
        <v>0.3</v>
      </c>
      <c r="GO16" s="598" t="str">
        <f>'CF-CN-3154'!O12</f>
        <v/>
      </c>
      <c r="GP16" s="598" t="str">
        <f>'CF-CN-3154'!P12</f>
        <v/>
      </c>
      <c r="GQ16" s="598" t="str">
        <f>'CF-CN-3154'!Q12</f>
        <v/>
      </c>
      <c r="GR16" s="598" t="str">
        <f>'CF-CN-3154'!R12</f>
        <v/>
      </c>
      <c r="GS16" s="598" t="str">
        <f>'CF-CN-3154'!S12</f>
        <v/>
      </c>
      <c r="GT16" s="598" t="str">
        <f>'CF-CN-3154'!T12</f>
        <v/>
      </c>
      <c r="GU16" s="598" t="str">
        <f>'CF-CN-3154'!U12</f>
        <v/>
      </c>
      <c r="GV16" s="598" t="str">
        <f>'CF-CN-3154'!V12</f>
        <v/>
      </c>
      <c r="GW16" s="598">
        <f>'CF-CN-3154'!W12</f>
        <v>71.5</v>
      </c>
      <c r="GX16" s="598" t="str">
        <f>'CF-CN-3154'!X12</f>
        <v/>
      </c>
      <c r="GY16" s="596" t="str">
        <f>'CF-CN-3154'!Y12</f>
        <v>A</v>
      </c>
      <c r="GZ16" s="596" t="str">
        <f>'CF-CN-3154'!Z12</f>
        <v/>
      </c>
      <c r="HA16" s="594">
        <f>max('CE-EA-3142'!C9,'CE-EA-3142'!C9)</f>
        <v>93</v>
      </c>
      <c r="HB16" s="594">
        <f>max('CE-EA-3142'!E9,'CE-EA-3142'!F9)</f>
        <v>93</v>
      </c>
      <c r="HC16" s="594">
        <f>max('CE-EA-3142'!G9,'CE-EA-3142'!H9)</f>
        <v>97</v>
      </c>
      <c r="HD16" s="594">
        <f>max('CE-EA-3142'!I9,'CE-EA-3142'!J9)</f>
        <v>0</v>
      </c>
      <c r="HE16" s="594">
        <f>max('CE-EA-3142'!K9,'CE-EA-3142'!L9)</f>
        <v>86</v>
      </c>
      <c r="HF16" s="588">
        <f>max('CE-EA-3142'!M9,'CE-EA-3142'!N9)</f>
        <v>90</v>
      </c>
      <c r="HG16" s="596">
        <f>max('CE-EA-3142'!O9,'CE-EA-3142'!P9)</f>
        <v>97</v>
      </c>
      <c r="HH16" s="596">
        <f>max('CE-EA-3142'!Q9,'CE-EA-3142'!R9)</f>
        <v>0</v>
      </c>
      <c r="HI16" s="596">
        <f>max('CE-EA-3143'!K10,'CE-EA-3143'!L10)</f>
        <v>93</v>
      </c>
      <c r="HJ16" s="596">
        <f>max('CE-EA-3143'!M10,'CE-EA-3143'!N10)</f>
        <v>80</v>
      </c>
      <c r="HK16" s="596">
        <f>max('CE-EA-3143'!O10,'CE-EA-3143'!P10)</f>
        <v>98</v>
      </c>
      <c r="HL16" s="596">
        <f>max('CE-EA-3143'!Q10,'CE-EA-3143'!R10)</f>
        <v>0</v>
      </c>
      <c r="HM16" s="596">
        <f>max('CE-EA-3143'!C10,'CE-EA-3143'!D10)</f>
        <v>84</v>
      </c>
      <c r="HN16" s="596">
        <f>max('CE-EA-3143'!E10,'CE-EA-3143'!F10)</f>
        <v>88</v>
      </c>
      <c r="HO16" s="596">
        <f>max('CE-EA-3143'!G10,'CE-EA-3143'!H10)</f>
        <v>95</v>
      </c>
      <c r="HP16" s="596">
        <f>max('CE-EA-3143'!I10,'CE-EA-3143'!J10)</f>
        <v>0</v>
      </c>
      <c r="HQ16" s="597">
        <f>'CF-EA-3155'!E12</f>
        <v>70.75</v>
      </c>
      <c r="HR16" s="597">
        <f>'CF-EA-3155'!F12</f>
        <v>68.25</v>
      </c>
      <c r="HS16" s="597">
        <f>'CF-EA-3155'!G12</f>
        <v>67.75</v>
      </c>
      <c r="HT16" s="597">
        <f>'CF-EA-3155'!H12</f>
        <v>66.75</v>
      </c>
      <c r="HU16" s="598">
        <f>'CF-EA-3155'!I12</f>
        <v>68.375</v>
      </c>
      <c r="HV16" s="599">
        <f>'CF-EA-3155'!N12</f>
        <v>0.412037037</v>
      </c>
      <c r="HW16" s="598">
        <f>'CF-EA-3155'!O12</f>
        <v>34.1875</v>
      </c>
      <c r="HX16" s="598" t="str">
        <f>'CF-EA-3155'!P12</f>
        <v/>
      </c>
      <c r="HY16" s="598" t="str">
        <f>'CF-EA-3155'!Q12</f>
        <v/>
      </c>
      <c r="HZ16" s="598">
        <f>'CF-EA-3155'!R12</f>
        <v>34</v>
      </c>
      <c r="IA16" s="598">
        <f>'CF-EA-3155'!S12</f>
        <v>20.5125</v>
      </c>
      <c r="IB16" s="598" t="str">
        <f>'CF-EA-3155'!T12</f>
        <v/>
      </c>
      <c r="IC16" s="598" t="str">
        <f>'CF-EA-3155'!U12</f>
        <v/>
      </c>
      <c r="ID16" s="598">
        <f>'CF-EA-3155'!V12</f>
        <v>21</v>
      </c>
      <c r="IE16" s="596" t="str">
        <f>'CF-EA-3155'!W12</f>
        <v/>
      </c>
      <c r="IF16" s="598" t="str">
        <f>'CF-EA-3155'!X12</f>
        <v/>
      </c>
      <c r="IG16" s="596" t="str">
        <f>'CF-EA-3155'!Y12</f>
        <v/>
      </c>
      <c r="IH16" s="596" t="str">
        <f>'CF-EA-3155'!Z12</f>
        <v>R</v>
      </c>
      <c r="II16" s="600">
        <f>max('CE-EF-3144'!C9,'CE-EF-3144'!D9)</f>
        <v>87</v>
      </c>
      <c r="IJ16" s="600">
        <f>max('CE-EF-3144'!E9,'CE-EF-3144'!F9)</f>
        <v>88</v>
      </c>
      <c r="IK16" s="600">
        <f>max('CE-EF-3144'!G9,'CE-EF-3144'!H9)</f>
        <v>92</v>
      </c>
      <c r="IL16" s="600">
        <f>max('CE-EF-3144'!I9,'CE-EF-3144'!J9)</f>
        <v>0</v>
      </c>
      <c r="IM16" s="594">
        <f>max('CE-EF-3144'!K9,'CE-EF-3144'!L9)</f>
        <v>88</v>
      </c>
      <c r="IN16" s="588">
        <f>max('CE-EF-3144'!M9,'CE-EF-3144'!N9)</f>
        <v>90</v>
      </c>
      <c r="IO16" s="596">
        <f>max('CE-EF-3144'!O9,'CE-EF-3144'!P9)</f>
        <v>87</v>
      </c>
      <c r="IP16" s="596">
        <f>max('CE-EF-3144'!Q9,'CE-EF-3144'!R9)</f>
        <v>0</v>
      </c>
      <c r="IQ16" s="596">
        <f>max('CE-EF-3145'!K10,'CE-EF-3145'!L10)</f>
        <v>88</v>
      </c>
      <c r="IR16" s="596">
        <f>max('CE-EF-3145'!M10,'CE-EF-3145'!N10)</f>
        <v>87</v>
      </c>
      <c r="IS16" s="596">
        <f>max('CE-EF-3145'!O10,'CE-EF-3145'!P10)</f>
        <v>92</v>
      </c>
      <c r="IT16" s="596">
        <f>max('CE-EF-3145'!Q10,'CE-EF-3145'!R10)</f>
        <v>0</v>
      </c>
      <c r="IU16" s="596">
        <f>max('CE-EF-3145'!C10,'CE-EF-3145'!D10)</f>
        <v>86</v>
      </c>
      <c r="IV16" s="596">
        <f>max('CE-EF-3145'!E10,'CE-EF-3145'!F10)</f>
        <v>90</v>
      </c>
      <c r="IW16" s="596">
        <f>max('CE-EF-3145'!G10,'CE-EF-3145'!H10)</f>
        <v>88</v>
      </c>
      <c r="IX16" s="596">
        <f>max('CE-EF-3145'!I10,'CE-EF-3145'!J10)</f>
        <v>0</v>
      </c>
      <c r="IY16" s="597">
        <f>'CF-EF-3156'!E12</f>
        <v>66.75</v>
      </c>
      <c r="IZ16" s="597">
        <f>'CF-EF-3156'!F12</f>
        <v>66.25</v>
      </c>
      <c r="JA16" s="597">
        <f>'CF-EF-3156'!G12</f>
        <v>66.75</v>
      </c>
      <c r="JB16" s="597">
        <f>'CF-EF-3156'!H12</f>
        <v>66</v>
      </c>
      <c r="JC16" s="598">
        <f>'CF-EF-3156'!I12</f>
        <v>66.4375</v>
      </c>
      <c r="JD16" s="599">
        <f>'CF-EF-3156'!N12</f>
        <v>0.68</v>
      </c>
      <c r="JE16" s="598">
        <f>'CF-EF-3156'!O12</f>
        <v>33.21875</v>
      </c>
      <c r="JF16" s="598" t="str">
        <f>'CF-EF-3156'!P12</f>
        <v/>
      </c>
      <c r="JG16" s="598" t="str">
        <f>'CF-EF-3156'!Q12</f>
        <v/>
      </c>
      <c r="JH16" s="598">
        <f>'CF-EF-3156'!R12</f>
        <v>33</v>
      </c>
      <c r="JI16" s="598">
        <f>'CF-EF-3156'!S12</f>
        <v>19.93125</v>
      </c>
      <c r="JJ16" s="598" t="str">
        <f>'CF-EF-3156'!T12</f>
        <v/>
      </c>
      <c r="JK16" s="598" t="str">
        <f>'CF-EF-3156'!U12</f>
        <v/>
      </c>
      <c r="JL16" s="598">
        <f>'CF-EF-3156'!V12</f>
        <v>20</v>
      </c>
      <c r="JM16" s="596" t="str">
        <f>'CF-EF-3156'!W12</f>
        <v/>
      </c>
      <c r="JN16" s="598" t="str">
        <f>'CF-EF-3156'!X12</f>
        <v/>
      </c>
      <c r="JO16" s="596" t="str">
        <f>'CF-EF-3156'!Y12</f>
        <v/>
      </c>
      <c r="JP16" s="596" t="str">
        <f>'CF-EF-3156'!Z12</f>
        <v>R</v>
      </c>
      <c r="JQ16" s="593">
        <f>max('CE-FIH&amp;R-3146'!C9,'CE-FIH&amp;R-3146'!D9)</f>
        <v>90</v>
      </c>
      <c r="JR16" s="601">
        <f>max('CE-FIH&amp;R-3146'!E9,'CE-FIH&amp;R-3146'!F9)</f>
        <v>90</v>
      </c>
      <c r="JS16" s="601">
        <f>max('CE-FIH&amp;R-3146'!G9,'CE-FIH&amp;R-3146'!H9)</f>
        <v>87</v>
      </c>
      <c r="JT16" s="593">
        <f>max('CE-FIH&amp;R-3146'!I9,'CE-FIH&amp;R-3146'!J9)</f>
        <v>0</v>
      </c>
      <c r="JU16" s="594">
        <f>max('CE-FIH&amp;R-3146'!K9,'CE-FIH&amp;R-3146'!L9)</f>
        <v>89</v>
      </c>
      <c r="JV16" s="590">
        <f>max('CE-FIH&amp;R-3146'!M9,'CE-FIH&amp;R-3146'!N9)</f>
        <v>87</v>
      </c>
      <c r="JW16" s="598">
        <f>max('CE-FIH&amp;R-3146'!O9,'CE-FIH&amp;R-3146'!P9)</f>
        <v>85</v>
      </c>
      <c r="JX16" s="596">
        <f>max('CE-FIH&amp;R-3146'!Q9,'CE-FIH&amp;R-3146'!R9)</f>
        <v>0</v>
      </c>
      <c r="JY16" s="596">
        <f>max('CE-FIH&amp;R-3147'!K10,'CE-FIH&amp;R-3147'!L10)</f>
        <v>91</v>
      </c>
      <c r="JZ16" s="598">
        <f>max('CE-FIH&amp;R-3147'!M10,'CE-FIH&amp;R-3147'!N10)</f>
        <v>92</v>
      </c>
      <c r="KA16" s="598">
        <f>max('CE-FIH&amp;R-3147'!O10,'CE-FIH&amp;R-3147'!P10)</f>
        <v>80</v>
      </c>
      <c r="KB16" s="596">
        <f>max('CE-FIH&amp;R-3147'!Q10,'CE-FIH&amp;R-3147'!R10)</f>
        <v>0</v>
      </c>
      <c r="KC16" s="598">
        <f>max('CE-FIH&amp;R-3147'!C10,'CE-FIH&amp;R-3147'!D10)</f>
        <v>90</v>
      </c>
      <c r="KD16" s="598">
        <f>max('CE-FIH&amp;R-3147'!E10,'CE-FIH&amp;R-3147'!F10)</f>
        <v>91</v>
      </c>
      <c r="KE16" s="598">
        <f>max('CE-FIH&amp;R-3147'!G10,'CE-FIH&amp;R-3147'!H10)</f>
        <v>86.66666667</v>
      </c>
      <c r="KF16" s="596">
        <f>max('CE-FIH&amp;R-3147'!I10,'CE-FIH&amp;R-3147'!J10)</f>
        <v>0</v>
      </c>
      <c r="KG16" s="597">
        <f>'CF-FIHR-3157'!E12</f>
        <v>66.75</v>
      </c>
      <c r="KH16" s="597">
        <f>'CF-FIHR-3157'!F12</f>
        <v>65.25</v>
      </c>
      <c r="KI16" s="597">
        <f>'CF-FIHR-3157'!G12</f>
        <v>65.75</v>
      </c>
      <c r="KJ16" s="597">
        <f>'CF-FIHR-3157'!H12</f>
        <v>66.91666667</v>
      </c>
      <c r="KK16" s="598">
        <f>'CF-FIHR-3157'!I12</f>
        <v>66.16666667</v>
      </c>
      <c r="KL16" s="599">
        <f>'CF-FIHR-3157'!N12</f>
        <v>0.5015873016</v>
      </c>
      <c r="KM16" s="598">
        <f>'CF-FIHR-3157'!O12</f>
        <v>33.08333333</v>
      </c>
      <c r="KN16" s="598" t="str">
        <f>'CF-FIHR-3157'!P12</f>
        <v/>
      </c>
      <c r="KO16" s="598" t="str">
        <f>'CF-FIHR-3157'!Q12</f>
        <v/>
      </c>
      <c r="KP16" s="598">
        <f>'CF-FIHR-3157'!R12</f>
        <v>33</v>
      </c>
      <c r="KQ16" s="598">
        <f>'CF-FIHR-3157'!S12</f>
        <v>19.85</v>
      </c>
      <c r="KR16" s="598" t="str">
        <f>'CF-FIHR-3157'!T12</f>
        <v/>
      </c>
      <c r="KS16" s="598" t="str">
        <f>'CF-FIHR-3157'!U12</f>
        <v/>
      </c>
      <c r="KT16" s="598">
        <f>'CF-FIHR-3157'!V12</f>
        <v>20</v>
      </c>
      <c r="KU16" s="596" t="str">
        <f>'CF-FIHR-3157'!W12</f>
        <v/>
      </c>
      <c r="KV16" s="598" t="str">
        <f>'CF-FIHR-3157'!X12</f>
        <v/>
      </c>
      <c r="KW16" s="596" t="str">
        <f>'CF-FIHR-3157'!Y12</f>
        <v/>
      </c>
      <c r="KX16" s="596" t="str">
        <f>'CF-FIHR-3157'!Z12</f>
        <v>R</v>
      </c>
    </row>
    <row r="17" ht="16.5" customHeight="1">
      <c r="A17" s="587">
        <v>7.0</v>
      </c>
      <c r="B17" s="588" t="str">
        <f>'3A 2025 - 2026 DATOS DEL ESTUDI'!M10</f>
        <v/>
      </c>
      <c r="C17" s="588">
        <f>'3A 2025 - 2026 DATOS DEL ESTUDI'!N10</f>
        <v>33224927</v>
      </c>
      <c r="D17" s="589" t="str">
        <f>'3A 2025 - 2026 DATOS DEL ESTUDI'!B10</f>
        <v>Gilber  Bello Silva</v>
      </c>
      <c r="E17" s="588">
        <f>max('LE3130'!C10,'LE3130'!D10)</f>
        <v>78</v>
      </c>
      <c r="F17" s="588">
        <f>max('LE3130'!E10,'LE3130'!F10)</f>
        <v>72</v>
      </c>
      <c r="G17" s="590">
        <f>max('LE3130'!G10,'LE3130'!H10)</f>
        <v>72</v>
      </c>
      <c r="H17" s="588">
        <f>max('LE3130'!I10,'LE3130'!J10)</f>
        <v>0</v>
      </c>
      <c r="I17" s="588">
        <f>max('LE3130'!K10,'LE3130'!L10)</f>
        <v>77</v>
      </c>
      <c r="J17" s="588">
        <f>max('LE3130'!M10,'LE3130'!N10)</f>
        <v>72</v>
      </c>
      <c r="K17" s="588">
        <f>max('LE3130'!O10,'LE3130'!P10)</f>
        <v>70</v>
      </c>
      <c r="L17" s="588">
        <f>max('LE3130'!Q10,'LE3130'!R10)</f>
        <v>0</v>
      </c>
      <c r="M17" s="588">
        <f>max('LE3131'!K11,'LE3131'!L11)</f>
        <v>87</v>
      </c>
      <c r="N17" s="588">
        <f>max('LE3131'!M11,'LE3131'!N11)</f>
        <v>78</v>
      </c>
      <c r="O17" s="588">
        <f>max('LE3131'!O11,'LE3131'!P11)</f>
        <v>76</v>
      </c>
      <c r="P17" s="588">
        <f>max('LE3131'!Q11,'LE3131'!R11)</f>
        <v>0</v>
      </c>
      <c r="Q17" s="588">
        <f>max('LE3131'!C11,'LE3131'!D11)</f>
        <v>89</v>
      </c>
      <c r="R17" s="588">
        <f>max('LE3131'!E11,'LE3131'!F11)</f>
        <v>81</v>
      </c>
      <c r="S17" s="588">
        <f>max('LE3131'!G11,'LE3131'!H11)</f>
        <v>76</v>
      </c>
      <c r="T17" s="588">
        <f>max('LE3131'!I11,'LE3131'!J11)</f>
        <v>0</v>
      </c>
      <c r="U17" s="591">
        <f>'CF-LE3149'!E13</f>
        <v>55.5</v>
      </c>
      <c r="V17" s="591">
        <f>'CF-LE3149'!F13</f>
        <v>54.75</v>
      </c>
      <c r="W17" s="591">
        <f>'CF-LE3149'!G13</f>
        <v>60.25</v>
      </c>
      <c r="X17" s="591">
        <f>'CF-LE3149'!H13</f>
        <v>61.5</v>
      </c>
      <c r="Y17" s="590">
        <f>'CF-LE3149'!I13</f>
        <v>58</v>
      </c>
      <c r="Z17" s="592">
        <f>'CF-LE3149'!N13</f>
        <v>0.5591503268</v>
      </c>
      <c r="AA17" s="590">
        <f>'CF-LE3149'!O13</f>
        <v>29</v>
      </c>
      <c r="AB17" s="590" t="str">
        <f>'CF-LE3149'!P13</f>
        <v/>
      </c>
      <c r="AC17" s="590" t="str">
        <f>'CF-LE3149'!Q13</f>
        <v/>
      </c>
      <c r="AD17" s="590">
        <f>'CF-LE3149'!R13</f>
        <v>29</v>
      </c>
      <c r="AE17" s="590">
        <f>'CF-LE3149'!S13</f>
        <v>17.4</v>
      </c>
      <c r="AF17" s="590" t="str">
        <f>'CF-LE3149'!T13</f>
        <v/>
      </c>
      <c r="AG17" s="590" t="str">
        <f>'CF-LE3149'!U13</f>
        <v/>
      </c>
      <c r="AH17" s="590">
        <f>'CF-LE3149'!V13</f>
        <v>17</v>
      </c>
      <c r="AI17" s="590">
        <f>'CF-LE3149'!W13</f>
        <v>58</v>
      </c>
      <c r="AJ17" s="588" t="str">
        <f>'CF-LE3149'!X13</f>
        <v/>
      </c>
      <c r="AK17" s="588" t="str">
        <f>'CF-LE3149'!Y13</f>
        <v/>
      </c>
      <c r="AL17" s="588" t="str">
        <f>'CF-LE3149'!Z13</f>
        <v>R</v>
      </c>
      <c r="AM17" s="593">
        <f>max('CE-I-331'!C10,'CE-I-331'!D10)</f>
        <v>0</v>
      </c>
      <c r="AN17" s="593">
        <f>max('CE-I-331'!E10,'CE-I-331'!F10)</f>
        <v>0</v>
      </c>
      <c r="AO17" s="593">
        <f>max('CE-I-331'!G10,'CE-I-331'!H10)</f>
        <v>0</v>
      </c>
      <c r="AP17" s="593">
        <f>max('CE-I-331'!I10,'CE-I-331'!J10)</f>
        <v>0</v>
      </c>
      <c r="AQ17" s="594">
        <f>max('CE-I-331'!K10,'CE-I-331'!L10)</f>
        <v>0</v>
      </c>
      <c r="AR17" s="588">
        <f>max('CE-I-331'!M10,'CE-I-331'!N10)</f>
        <v>0</v>
      </c>
      <c r="AS17" s="595">
        <f>max('CE-I-331'!O10,'CE-I-331'!P10)</f>
        <v>0</v>
      </c>
      <c r="AT17" s="596">
        <f>max('CE-I-331'!Q10,'CE-I-331'!R10)</f>
        <v>0</v>
      </c>
      <c r="AU17" s="596">
        <f>max('CE-I-3131'!K11,'CE-I-3131'!L11)</f>
        <v>0</v>
      </c>
      <c r="AV17" s="596">
        <f>max('CE-I-3131'!M11,'CE-I-3131'!N11)</f>
        <v>0</v>
      </c>
      <c r="AW17" s="596">
        <f>max('CE-I-3131'!O11,'CE-I-3131'!P11)</f>
        <v>0</v>
      </c>
      <c r="AX17" s="596">
        <f>max('CE-I-3131'!Q11,'CE-I-3131'!R11)</f>
        <v>0</v>
      </c>
      <c r="AY17" s="596">
        <f>max('CE-I-3131'!C11,'CE-I-3131'!D11)</f>
        <v>0</v>
      </c>
      <c r="AZ17" s="596">
        <f>max('CE-I-3131'!E11,'CE-I-3131'!F11)</f>
        <v>0</v>
      </c>
      <c r="BA17" s="596">
        <f>max('CE-I-3131'!G11,'CE-I-3131'!H11)</f>
        <v>0</v>
      </c>
      <c r="BB17" s="596">
        <f>max('CE-I-3131'!I11,'CE-I-3131'!J11)</f>
        <v>0</v>
      </c>
      <c r="BC17" s="597">
        <f>'CF-LE-I3150'!E13</f>
        <v>0</v>
      </c>
      <c r="BD17" s="597">
        <f>'CF-LE-I3150'!F13</f>
        <v>0</v>
      </c>
      <c r="BE17" s="597">
        <f>'CF-LE-I3150'!G13</f>
        <v>0</v>
      </c>
      <c r="BF17" s="597">
        <f>'CF-LE-I3150'!H13</f>
        <v>0</v>
      </c>
      <c r="BG17" s="598">
        <f>'CF-LE-I3150'!I13</f>
        <v>0</v>
      </c>
      <c r="BH17" s="599">
        <f>'CF-LE-I3150'!N13</f>
        <v>0</v>
      </c>
      <c r="BI17" s="598">
        <f>'CF-LE-I3150'!O13</f>
        <v>0</v>
      </c>
      <c r="BJ17" s="598" t="str">
        <f>'CF-LE-I3150'!P13</f>
        <v/>
      </c>
      <c r="BK17" s="598" t="str">
        <f>'CF-LE-I3150'!Q13</f>
        <v/>
      </c>
      <c r="BL17" s="598">
        <f>'CF-LE-I3150'!R13</f>
        <v>0</v>
      </c>
      <c r="BM17" s="598">
        <f>'CF-LE-I3150'!S13</f>
        <v>0</v>
      </c>
      <c r="BN17" s="598" t="str">
        <f>'CF-LE-I3150'!T13</f>
        <v/>
      </c>
      <c r="BO17" s="598" t="str">
        <f>'CF-LE-I3150'!U13</f>
        <v/>
      </c>
      <c r="BP17" s="598">
        <f>'CF-LE-I3150'!V13</f>
        <v>0</v>
      </c>
      <c r="BQ17" s="596" t="str">
        <f>'CF-LE-I3150'!W13</f>
        <v/>
      </c>
      <c r="BR17" s="596" t="str">
        <f>'CF-LE-I3150'!X13</f>
        <v/>
      </c>
      <c r="BS17" s="596" t="str">
        <f>'CF-LE-I3150'!Y13</f>
        <v/>
      </c>
      <c r="BT17" s="596" t="str">
        <f>'CF-LE-I3150'!Z13</f>
        <v>R</v>
      </c>
      <c r="BU17" s="600">
        <f>max('CE-F-334'!C10,'CE-F-334'!D10)</f>
        <v>71</v>
      </c>
      <c r="BV17" s="600">
        <f>max('CE-F-334'!E10,'CE-F-334'!F10)</f>
        <v>75</v>
      </c>
      <c r="BW17" s="600">
        <f>max('CE-F-334'!G10,'CE-F-334'!H10)</f>
        <v>76</v>
      </c>
      <c r="BX17" s="600">
        <f>max('CE-F-334'!I10,'CE-F-334'!J10)</f>
        <v>0</v>
      </c>
      <c r="BY17" s="594">
        <f>max('CE-F-334'!K10,'CE-F-334'!L10)</f>
        <v>73</v>
      </c>
      <c r="BZ17" s="588">
        <f>max('CE-F-334'!M10,'CE-F-334'!N10)</f>
        <v>75</v>
      </c>
      <c r="CA17" s="596">
        <f>max('CE-F-334'!O10,'CE-F-334'!P10)</f>
        <v>77</v>
      </c>
      <c r="CB17" s="596">
        <f>max('CE-F-334'!Q10,'CE-F-334'!R10)</f>
        <v>0</v>
      </c>
      <c r="CC17" s="596">
        <f>max('CE-F-3135'!K11,'CE-F-3135'!L11)</f>
        <v>73</v>
      </c>
      <c r="CD17" s="596">
        <f>max('CE-F-3135'!M11,'CE-F-3135'!N11)</f>
        <v>78</v>
      </c>
      <c r="CE17" s="596">
        <f>max('CE-F-3135'!O11,'CE-F-3135'!P11)</f>
        <v>75</v>
      </c>
      <c r="CF17" s="596">
        <f>max('CE-F-3135'!Q11,'CE-F-3135'!R11)</f>
        <v>0</v>
      </c>
      <c r="CG17" s="596">
        <f>max('CE-F-3135'!C11,'CE-F-3135'!D11)</f>
        <v>75</v>
      </c>
      <c r="CH17" s="596">
        <f>max('CE-F-3135'!E11,'CE-F-3135'!F11)</f>
        <v>78</v>
      </c>
      <c r="CI17" s="596">
        <f>max('CE-F-3135'!G11,'CE-F-3135'!H11)</f>
        <v>76</v>
      </c>
      <c r="CJ17" s="596">
        <f>max('CE-F-3135'!I11,'CE-F-3135'!J11)</f>
        <v>0</v>
      </c>
      <c r="CK17" s="597">
        <f>'CF-LE-F3151'!E13</f>
        <v>55.5</v>
      </c>
      <c r="CL17" s="597">
        <f>'CF-LE-F3151'!F13</f>
        <v>56.25</v>
      </c>
      <c r="CM17" s="597">
        <f>'CF-LE-F3151'!G13</f>
        <v>56.5</v>
      </c>
      <c r="CN17" s="597">
        <f>'CF-LE-F3151'!H13</f>
        <v>57.25</v>
      </c>
      <c r="CO17" s="598">
        <f>'CF-LE-F3151'!I13</f>
        <v>56.375</v>
      </c>
      <c r="CP17" s="599">
        <f>'CF-LE-F3151'!N13</f>
        <v>0.675</v>
      </c>
      <c r="CQ17" s="598">
        <f>'CF-LE-F3151'!O13</f>
        <v>28.1875</v>
      </c>
      <c r="CR17" s="598" t="str">
        <f>'CF-LE-F3151'!P13</f>
        <v/>
      </c>
      <c r="CS17" s="598" t="str">
        <f>'CF-LE-F3151'!Q13</f>
        <v/>
      </c>
      <c r="CT17" s="598">
        <f>'CF-LE-F3151'!R13</f>
        <v>28</v>
      </c>
      <c r="CU17" s="598">
        <f>'CF-LE-F3151'!S13</f>
        <v>16.9125</v>
      </c>
      <c r="CV17" s="598" t="str">
        <f>'CF-LE-F3151'!T13</f>
        <v/>
      </c>
      <c r="CW17" s="598" t="str">
        <f>'CF-LE-F3151'!U13</f>
        <v/>
      </c>
      <c r="CX17" s="598">
        <f>'CF-LE-F3151'!V13</f>
        <v>17</v>
      </c>
      <c r="CY17" s="598">
        <f>'CF-LE-F3151'!W13</f>
        <v>56.375</v>
      </c>
      <c r="CZ17" s="598" t="str">
        <f>'CF-LE-F3151'!X13</f>
        <v/>
      </c>
      <c r="DA17" s="596" t="str">
        <f>'CF-LE-F3151'!Y13</f>
        <v/>
      </c>
      <c r="DB17" s="596" t="str">
        <f>'CF-LE-F3151'!Z13</f>
        <v>R</v>
      </c>
      <c r="DC17" s="600">
        <f>max('CE-MAT-3136'!C10,'CE-MAT-3136'!D10)</f>
        <v>62</v>
      </c>
      <c r="DD17" s="600">
        <f>max('CE-MAT-3136'!E10,'CE-MAT-3136'!F10)</f>
        <v>70</v>
      </c>
      <c r="DE17" s="600">
        <f>max('CE-MAT-3136'!G10,'CE-MAT-3136'!H10)</f>
        <v>70</v>
      </c>
      <c r="DF17" s="600">
        <f>max('CE-MAT-3136'!I10,'CE-MAT-3136'!J10)</f>
        <v>0</v>
      </c>
      <c r="DG17" s="594">
        <f>max('CE-MAT-3136'!K10,'CE-MAT-3136'!L10)</f>
        <v>60</v>
      </c>
      <c r="DH17" s="588">
        <f>max('CE-MAT-3136'!M10,'CE-MAT-3136'!N10)</f>
        <v>60</v>
      </c>
      <c r="DI17" s="596">
        <f>max('CE-MAT-3136'!O10,'CE-MAT-3136'!P10)</f>
        <v>63</v>
      </c>
      <c r="DJ17" s="596">
        <f>max('CE-MAT-3136'!Q10,'CE-MAT-3136'!R10)</f>
        <v>0</v>
      </c>
      <c r="DK17" s="596">
        <f>max('CE-MAT-3137'!K11,'CE-MAT-3137'!L11)</f>
        <v>70</v>
      </c>
      <c r="DL17" s="596">
        <f>max('CE-MAT-3137'!M11,'CE-MAT-3137'!N11)</f>
        <v>70</v>
      </c>
      <c r="DM17" s="596">
        <f>max('CE-MAT-3137'!O11,'CE-MAT-3137'!P11)</f>
        <v>60</v>
      </c>
      <c r="DN17" s="596">
        <f>max('CE-MAT-3137'!Q11,'CE-MAT-3137'!R11)</f>
        <v>0</v>
      </c>
      <c r="DO17" s="596">
        <f>max('CE-MAT-3137'!C11,'CE-MAT-3137'!D11)</f>
        <v>70</v>
      </c>
      <c r="DP17" s="596">
        <f>max('CE-MAT-3137'!E11,'CE-MAT-3137'!F11)</f>
        <v>71</v>
      </c>
      <c r="DQ17" s="596">
        <f>max('CE-MAT-3137'!G11,'CE-MAT-3137'!H11)</f>
        <v>70</v>
      </c>
      <c r="DR17" s="596">
        <f>max('CE-MAT-3137'!I11,'CE-MAT-3137'!J11)</f>
        <v>0</v>
      </c>
      <c r="DS17" s="597">
        <f>'CF-M-3152'!E13</f>
        <v>50.5</v>
      </c>
      <c r="DT17" s="597">
        <f>'CF-M-3152'!F13</f>
        <v>45.75</v>
      </c>
      <c r="DU17" s="597">
        <f>'CF-M-3152'!G13</f>
        <v>50</v>
      </c>
      <c r="DV17" s="597">
        <f>'CF-M-3152'!H13</f>
        <v>52.75</v>
      </c>
      <c r="DW17" s="598">
        <f>'CF-M-3152'!I13</f>
        <v>49.75</v>
      </c>
      <c r="DX17" s="599">
        <f>'CF-M-3152'!N13</f>
        <v>0.6676587302</v>
      </c>
      <c r="DY17" s="598">
        <f>'CF-M-3152'!O13</f>
        <v>24.875</v>
      </c>
      <c r="DZ17" s="598" t="str">
        <f>'CF-M-3152'!P13</f>
        <v/>
      </c>
      <c r="EA17" s="598" t="str">
        <f>'CF-M-3152'!Q13</f>
        <v/>
      </c>
      <c r="EB17" s="598">
        <f>'CF-M-3152'!R13</f>
        <v>25</v>
      </c>
      <c r="EC17" s="598">
        <f>'CF-M-3152'!S13</f>
        <v>14.925</v>
      </c>
      <c r="ED17" s="598" t="str">
        <f>'CF-M-3152'!T13</f>
        <v/>
      </c>
      <c r="EE17" s="598" t="str">
        <f>'CF-M-3152'!U13</f>
        <v/>
      </c>
      <c r="EF17" s="598">
        <f>'CF-M-3152'!V13</f>
        <v>15</v>
      </c>
      <c r="EG17" s="598">
        <f>'CF-M-3152'!W13</f>
        <v>49.75</v>
      </c>
      <c r="EH17" s="598" t="str">
        <f>'CF-M-3152'!X13</f>
        <v/>
      </c>
      <c r="EI17" s="596" t="str">
        <f>'CF-M-3152'!Y13</f>
        <v/>
      </c>
      <c r="EJ17" s="596" t="str">
        <f>'CF-M-3152'!Z13</f>
        <v>R</v>
      </c>
      <c r="EK17" s="593">
        <f>max('CE-SOC-3138'!C10,'CE-SOC-3138'!D10)</f>
        <v>76</v>
      </c>
      <c r="EL17" s="593">
        <f>max('CE-SOC-3138'!E10,'CE-SOC-3138'!F10)</f>
        <v>79</v>
      </c>
      <c r="EM17" s="593">
        <f>max('CE-SOC-3138'!G10,'CE-SOC-3138'!H10)</f>
        <v>65</v>
      </c>
      <c r="EN17" s="601">
        <f>max('CE-SOC-3138'!I10,'CE-SOC-3138'!J10)</f>
        <v>0</v>
      </c>
      <c r="EO17" s="595">
        <f>max('CE-SOC-3138'!K10,'CE-SOC-3138'!L10)</f>
        <v>72</v>
      </c>
      <c r="EP17" s="588">
        <f>max('CE-SOC-3138'!M10,'CE-SOC-3138'!N10)</f>
        <v>82</v>
      </c>
      <c r="EQ17" s="596">
        <f>max('CE-SOC-3138'!O10,'CE-SOC-3138'!P10)</f>
        <v>81</v>
      </c>
      <c r="ER17" s="596">
        <f>max('CE-SOC-3138'!Q10,'CE-SOC-3138'!R10)</f>
        <v>0</v>
      </c>
      <c r="ES17" s="596">
        <f>max('CE-SOC-3139'!K11,'CE-SOC-3139'!L11)</f>
        <v>90</v>
      </c>
      <c r="ET17" s="598">
        <f>max('CE-SOC-3139'!M11,'CE-SOC-3139'!N11)</f>
        <v>70</v>
      </c>
      <c r="EU17" s="598">
        <f>max('CE-SOC-3139'!O11,'CE-SOC-3139'!P11)</f>
        <v>74</v>
      </c>
      <c r="EV17" s="596">
        <f>max('CE-SOC-3139'!Q11,'CE-SOC-3139'!R11)</f>
        <v>0</v>
      </c>
      <c r="EW17" s="598">
        <f>max('CE-SOC-3139'!C11,'CE-SOC-3139'!D11)</f>
        <v>93</v>
      </c>
      <c r="EX17" s="598">
        <f>max('CE-SOC-3139'!E11,'CE-SOC-3139'!F11)</f>
        <v>88</v>
      </c>
      <c r="EY17" s="598">
        <f>max('CE-SOC-3139'!G11,'CE-SOC-3139'!H11)</f>
        <v>71</v>
      </c>
      <c r="EZ17" s="598">
        <f>max('CE-SOC-3139'!I11,'CE-SOC-3139'!J11)</f>
        <v>0</v>
      </c>
      <c r="FA17" s="597">
        <f>'CF-CS-3153'!E13</f>
        <v>55</v>
      </c>
      <c r="FB17" s="597">
        <f>'CF-CS-3153'!F13</f>
        <v>58.75</v>
      </c>
      <c r="FC17" s="597">
        <f>'CF-CS-3153'!G13</f>
        <v>58.5</v>
      </c>
      <c r="FD17" s="597">
        <f>'CF-CS-3153'!H13</f>
        <v>63</v>
      </c>
      <c r="FE17" s="598">
        <f>'CF-CS-3153'!I13</f>
        <v>58.8125</v>
      </c>
      <c r="FF17" s="599">
        <f>'CF-CS-3153'!N13</f>
        <v>0.6816666667</v>
      </c>
      <c r="FG17" s="598">
        <f>'CF-CS-3153'!O13</f>
        <v>29.40625</v>
      </c>
      <c r="FH17" s="598" t="str">
        <f>'CF-CS-3153'!P13</f>
        <v/>
      </c>
      <c r="FI17" s="598" t="str">
        <f>'CF-CS-3153'!Q13</f>
        <v/>
      </c>
      <c r="FJ17" s="598">
        <f>'CF-CS-3153'!R13</f>
        <v>29</v>
      </c>
      <c r="FK17" s="598">
        <f>'CF-CS-3153'!S13</f>
        <v>17.64375</v>
      </c>
      <c r="FL17" s="598" t="str">
        <f>'CF-CS-3153'!T13</f>
        <v/>
      </c>
      <c r="FM17" s="598" t="str">
        <f>'CF-CS-3153'!U13</f>
        <v/>
      </c>
      <c r="FN17" s="598">
        <f>'CF-CS-3153'!V13</f>
        <v>18</v>
      </c>
      <c r="FO17" s="596" t="str">
        <f>'CF-CS-3153'!W13</f>
        <v/>
      </c>
      <c r="FP17" s="598" t="str">
        <f>'CF-CS-3153'!X13</f>
        <v/>
      </c>
      <c r="FQ17" s="596" t="str">
        <f>'CF-CS-3153'!Y13</f>
        <v/>
      </c>
      <c r="FR17" s="596" t="str">
        <f>'CF-CS-3153'!Z13</f>
        <v>R</v>
      </c>
      <c r="FS17" s="602">
        <f>max(CNCF3140!C10,CNCF3140!D10)</f>
        <v>79</v>
      </c>
      <c r="FT17" s="602">
        <f>max(CNCF3140!E10,CNCF3140!F10)</f>
        <v>80</v>
      </c>
      <c r="FU17" s="602">
        <f>max(CNCF3140!G10,CNCF3140!H10)</f>
        <v>75</v>
      </c>
      <c r="FV17" s="602">
        <f>max(CNCF3140!I10,CNCF3140!J10)</f>
        <v>0</v>
      </c>
      <c r="FW17" s="594">
        <f>max(CNCF3140!K10,CNCF3140!L10)</f>
        <v>98</v>
      </c>
      <c r="FX17" s="588">
        <f>max(CNCF3140!M10,CNCF3140!N10)</f>
        <v>85</v>
      </c>
      <c r="FY17" s="596">
        <f>max(CNCF3140!O10,CNCF3140!P10)</f>
        <v>70</v>
      </c>
      <c r="FZ17" s="596">
        <f>max(CNCF3140!Q10,CNCF3140!R10)</f>
        <v>0</v>
      </c>
      <c r="GA17" s="596">
        <f>max('CE-NAT-3141'!K11,'CE-NAT-3141'!L11)</f>
        <v>77</v>
      </c>
      <c r="GB17" s="596">
        <f>max('CE-NAT-3141'!M11,'CE-NAT-3141'!N11)</f>
        <v>85</v>
      </c>
      <c r="GC17" s="596">
        <f>max('CE-NAT-3141'!O11,'CE-NAT-3141'!P11)</f>
        <v>70</v>
      </c>
      <c r="GD17" s="596">
        <f>max('CE-NAT-3141'!Q11,'CE-NAT-3141'!R11)</f>
        <v>0</v>
      </c>
      <c r="GE17" s="596">
        <f>max('CE-NAT-3141'!C11,'CE-NAT-3141'!D11)</f>
        <v>85</v>
      </c>
      <c r="GF17" s="596">
        <f>max('CE-NAT-3141'!E11,'CE-NAT-3141'!F11)</f>
        <v>81</v>
      </c>
      <c r="GG17" s="596">
        <f>max('CE-NAT-3141'!G11,'CE-NAT-3141'!H11)</f>
        <v>80</v>
      </c>
      <c r="GH17" s="596">
        <f>max('CE-NAT-3141'!I11,'CE-NAT-3141'!J11)</f>
        <v>0</v>
      </c>
      <c r="GI17" s="597">
        <f>'CF-CN-3154'!E13</f>
        <v>58.5</v>
      </c>
      <c r="GJ17" s="597">
        <f>'CF-CN-3154'!F13</f>
        <v>63.25</v>
      </c>
      <c r="GK17" s="597">
        <f>'CF-CN-3154'!G13</f>
        <v>58</v>
      </c>
      <c r="GL17" s="597">
        <f>'CF-CN-3154'!H13</f>
        <v>61.5</v>
      </c>
      <c r="GM17" s="598">
        <f>'CF-CN-3154'!I13</f>
        <v>60.3125</v>
      </c>
      <c r="GN17" s="599">
        <f>'CF-CN-3154'!N13</f>
        <v>0.295</v>
      </c>
      <c r="GO17" s="598">
        <f>'CF-CN-3154'!O13</f>
        <v>30.15625</v>
      </c>
      <c r="GP17" s="598" t="str">
        <f>'CF-CN-3154'!P13</f>
        <v/>
      </c>
      <c r="GQ17" s="598" t="str">
        <f>'CF-CN-3154'!Q13</f>
        <v/>
      </c>
      <c r="GR17" s="598">
        <f>'CF-CN-3154'!R13</f>
        <v>30</v>
      </c>
      <c r="GS17" s="598">
        <f>'CF-CN-3154'!S13</f>
        <v>18.09375</v>
      </c>
      <c r="GT17" s="598" t="str">
        <f>'CF-CN-3154'!T13</f>
        <v/>
      </c>
      <c r="GU17" s="598" t="str">
        <f>'CF-CN-3154'!U13</f>
        <v/>
      </c>
      <c r="GV17" s="598">
        <f>'CF-CN-3154'!V13</f>
        <v>18</v>
      </c>
      <c r="GW17" s="598">
        <f>'CF-CN-3154'!W13</f>
        <v>60.3125</v>
      </c>
      <c r="GX17" s="598" t="str">
        <f>'CF-CN-3154'!X13</f>
        <v/>
      </c>
      <c r="GY17" s="596" t="str">
        <f>'CF-CN-3154'!Y13</f>
        <v/>
      </c>
      <c r="GZ17" s="596" t="str">
        <f>'CF-CN-3154'!Z13</f>
        <v>R</v>
      </c>
      <c r="HA17" s="594">
        <f>max('CE-EA-3142'!C10,'CE-EA-3142'!C10)</f>
        <v>80</v>
      </c>
      <c r="HB17" s="594">
        <f>max('CE-EA-3142'!E10,'CE-EA-3142'!F10)</f>
        <v>85</v>
      </c>
      <c r="HC17" s="594">
        <f>max('CE-EA-3142'!G10,'CE-EA-3142'!H10)</f>
        <v>90</v>
      </c>
      <c r="HD17" s="594">
        <f>max('CE-EA-3142'!I10,'CE-EA-3142'!J10)</f>
        <v>0</v>
      </c>
      <c r="HE17" s="594">
        <f>max('CE-EA-3142'!K10,'CE-EA-3142'!L10)</f>
        <v>86</v>
      </c>
      <c r="HF17" s="588">
        <f>max('CE-EA-3142'!M10,'CE-EA-3142'!N10)</f>
        <v>86</v>
      </c>
      <c r="HG17" s="596">
        <f>max('CE-EA-3142'!O10,'CE-EA-3142'!P10)</f>
        <v>82</v>
      </c>
      <c r="HH17" s="596">
        <f>max('CE-EA-3142'!Q10,'CE-EA-3142'!R10)</f>
        <v>0</v>
      </c>
      <c r="HI17" s="596">
        <f>max('CE-EA-3143'!K11,'CE-EA-3143'!L11)</f>
        <v>73</v>
      </c>
      <c r="HJ17" s="596">
        <f>max('CE-EA-3143'!M11,'CE-EA-3143'!N11)</f>
        <v>78</v>
      </c>
      <c r="HK17" s="596">
        <f>max('CE-EA-3143'!O11,'CE-EA-3143'!P11)</f>
        <v>73</v>
      </c>
      <c r="HL17" s="596">
        <f>max('CE-EA-3143'!Q11,'CE-EA-3143'!R11)</f>
        <v>0</v>
      </c>
      <c r="HM17" s="596">
        <f>max('CE-EA-3143'!C11,'CE-EA-3143'!D11)</f>
        <v>72</v>
      </c>
      <c r="HN17" s="596">
        <f>max('CE-EA-3143'!E11,'CE-EA-3143'!F11)</f>
        <v>78</v>
      </c>
      <c r="HO17" s="596">
        <f>max('CE-EA-3143'!G11,'CE-EA-3143'!H11)</f>
        <v>87</v>
      </c>
      <c r="HP17" s="596">
        <f>max('CE-EA-3143'!I11,'CE-EA-3143'!J11)</f>
        <v>0</v>
      </c>
      <c r="HQ17" s="597">
        <f>'CF-EA-3155'!E13</f>
        <v>63.75</v>
      </c>
      <c r="HR17" s="597">
        <f>'CF-EA-3155'!F13</f>
        <v>63.5</v>
      </c>
      <c r="HS17" s="597">
        <f>'CF-EA-3155'!G13</f>
        <v>56</v>
      </c>
      <c r="HT17" s="597">
        <f>'CF-EA-3155'!H13</f>
        <v>59.25</v>
      </c>
      <c r="HU17" s="598">
        <f>'CF-EA-3155'!I13</f>
        <v>60.625</v>
      </c>
      <c r="HV17" s="599">
        <f>'CF-EA-3155'!N13</f>
        <v>0.4444444444</v>
      </c>
      <c r="HW17" s="598">
        <f>'CF-EA-3155'!O13</f>
        <v>30.3125</v>
      </c>
      <c r="HX17" s="598" t="str">
        <f>'CF-EA-3155'!P13</f>
        <v/>
      </c>
      <c r="HY17" s="598" t="str">
        <f>'CF-EA-3155'!Q13</f>
        <v/>
      </c>
      <c r="HZ17" s="598">
        <f>'CF-EA-3155'!R13</f>
        <v>30</v>
      </c>
      <c r="IA17" s="598">
        <f>'CF-EA-3155'!S13</f>
        <v>18.1875</v>
      </c>
      <c r="IB17" s="598" t="str">
        <f>'CF-EA-3155'!T13</f>
        <v/>
      </c>
      <c r="IC17" s="598" t="str">
        <f>'CF-EA-3155'!U13</f>
        <v/>
      </c>
      <c r="ID17" s="598">
        <f>'CF-EA-3155'!V13</f>
        <v>18</v>
      </c>
      <c r="IE17" s="596" t="str">
        <f>'CF-EA-3155'!W13</f>
        <v/>
      </c>
      <c r="IF17" s="598" t="str">
        <f>'CF-EA-3155'!X13</f>
        <v/>
      </c>
      <c r="IG17" s="596" t="str">
        <f>'CF-EA-3155'!Y13</f>
        <v/>
      </c>
      <c r="IH17" s="596" t="str">
        <f>'CF-EA-3155'!Z13</f>
        <v>R</v>
      </c>
      <c r="II17" s="600">
        <f>max('CE-EF-3144'!C10,'CE-EF-3144'!D10)</f>
        <v>70</v>
      </c>
      <c r="IJ17" s="600">
        <f>max('CE-EF-3144'!E10,'CE-EF-3144'!F10)</f>
        <v>74</v>
      </c>
      <c r="IK17" s="600">
        <f>max('CE-EF-3144'!G10,'CE-EF-3144'!H10)</f>
        <v>73</v>
      </c>
      <c r="IL17" s="600">
        <f>max('CE-EF-3144'!I10,'CE-EF-3144'!J10)</f>
        <v>0</v>
      </c>
      <c r="IM17" s="594">
        <f>max('CE-EF-3144'!K10,'CE-EF-3144'!L10)</f>
        <v>75</v>
      </c>
      <c r="IN17" s="588">
        <f>max('CE-EF-3144'!M10,'CE-EF-3144'!N10)</f>
        <v>78</v>
      </c>
      <c r="IO17" s="596">
        <f>max('CE-EF-3144'!O10,'CE-EF-3144'!P10)</f>
        <v>75</v>
      </c>
      <c r="IP17" s="596">
        <f>max('CE-EF-3144'!Q10,'CE-EF-3144'!R10)</f>
        <v>0</v>
      </c>
      <c r="IQ17" s="596">
        <f>max('CE-EF-3145'!K11,'CE-EF-3145'!L11)</f>
        <v>78</v>
      </c>
      <c r="IR17" s="596">
        <f>max('CE-EF-3145'!M11,'CE-EF-3145'!N11)</f>
        <v>75</v>
      </c>
      <c r="IS17" s="596">
        <f>max('CE-EF-3145'!O11,'CE-EF-3145'!P11)</f>
        <v>77</v>
      </c>
      <c r="IT17" s="596">
        <f>max('CE-EF-3145'!Q11,'CE-EF-3145'!R11)</f>
        <v>0</v>
      </c>
      <c r="IU17" s="596">
        <f>max('CE-EF-3145'!C11,'CE-EF-3145'!D11)</f>
        <v>72</v>
      </c>
      <c r="IV17" s="596">
        <f>max('CE-EF-3145'!E11,'CE-EF-3145'!F11)</f>
        <v>80</v>
      </c>
      <c r="IW17" s="596">
        <f>max('CE-EF-3145'!G11,'CE-EF-3145'!H11)</f>
        <v>83</v>
      </c>
      <c r="IX17" s="596">
        <f>max('CE-EF-3145'!I11,'CE-EF-3145'!J11)</f>
        <v>0</v>
      </c>
      <c r="IY17" s="597">
        <f>'CF-EF-3156'!E13</f>
        <v>54.25</v>
      </c>
      <c r="IZ17" s="597">
        <f>'CF-EF-3156'!F13</f>
        <v>57</v>
      </c>
      <c r="JA17" s="597">
        <f>'CF-EF-3156'!G13</f>
        <v>57.5</v>
      </c>
      <c r="JB17" s="597">
        <f>'CF-EF-3156'!H13</f>
        <v>58.75</v>
      </c>
      <c r="JC17" s="598">
        <f>'CF-EF-3156'!I13</f>
        <v>56.875</v>
      </c>
      <c r="JD17" s="599">
        <f>'CF-EF-3156'!N13</f>
        <v>0.7</v>
      </c>
      <c r="JE17" s="598">
        <f>'CF-EF-3156'!O13</f>
        <v>28.4375</v>
      </c>
      <c r="JF17" s="598" t="str">
        <f>'CF-EF-3156'!P13</f>
        <v/>
      </c>
      <c r="JG17" s="598" t="str">
        <f>'CF-EF-3156'!Q13</f>
        <v/>
      </c>
      <c r="JH17" s="598">
        <f>'CF-EF-3156'!R13</f>
        <v>28</v>
      </c>
      <c r="JI17" s="598">
        <f>'CF-EF-3156'!S13</f>
        <v>17.0625</v>
      </c>
      <c r="JJ17" s="598" t="str">
        <f>'CF-EF-3156'!T13</f>
        <v/>
      </c>
      <c r="JK17" s="598" t="str">
        <f>'CF-EF-3156'!U13</f>
        <v/>
      </c>
      <c r="JL17" s="598">
        <f>'CF-EF-3156'!V13</f>
        <v>17</v>
      </c>
      <c r="JM17" s="596" t="str">
        <f>'CF-EF-3156'!W13</f>
        <v/>
      </c>
      <c r="JN17" s="598" t="str">
        <f>'CF-EF-3156'!X13</f>
        <v/>
      </c>
      <c r="JO17" s="596" t="str">
        <f>'CF-EF-3156'!Y13</f>
        <v/>
      </c>
      <c r="JP17" s="596" t="str">
        <f>'CF-EF-3156'!Z13</f>
        <v>R</v>
      </c>
      <c r="JQ17" s="593">
        <f>max('CE-FIH&amp;R-3146'!C10,'CE-FIH&amp;R-3146'!D10)</f>
        <v>77</v>
      </c>
      <c r="JR17" s="601">
        <f>max('CE-FIH&amp;R-3146'!E10,'CE-FIH&amp;R-3146'!F10)</f>
        <v>72</v>
      </c>
      <c r="JS17" s="601">
        <f>max('CE-FIH&amp;R-3146'!G10,'CE-FIH&amp;R-3146'!H10)</f>
        <v>53</v>
      </c>
      <c r="JT17" s="593">
        <f>max('CE-FIH&amp;R-3146'!I10,'CE-FIH&amp;R-3146'!J10)</f>
        <v>0</v>
      </c>
      <c r="JU17" s="594">
        <f>max('CE-FIH&amp;R-3146'!K10,'CE-FIH&amp;R-3146'!L10)</f>
        <v>81</v>
      </c>
      <c r="JV17" s="590">
        <f>max('CE-FIH&amp;R-3146'!M10,'CE-FIH&amp;R-3146'!N10)</f>
        <v>61</v>
      </c>
      <c r="JW17" s="598">
        <f>max('CE-FIH&amp;R-3146'!O10,'CE-FIH&amp;R-3146'!P10)</f>
        <v>77</v>
      </c>
      <c r="JX17" s="596">
        <f>max('CE-FIH&amp;R-3146'!Q10,'CE-FIH&amp;R-3146'!R10)</f>
        <v>0</v>
      </c>
      <c r="JY17" s="596">
        <f>max('CE-FIH&amp;R-3147'!K11,'CE-FIH&amp;R-3147'!L11)</f>
        <v>85</v>
      </c>
      <c r="JZ17" s="598">
        <f>max('CE-FIH&amp;R-3147'!M11,'CE-FIH&amp;R-3147'!N11)</f>
        <v>74</v>
      </c>
      <c r="KA17" s="598">
        <f>max('CE-FIH&amp;R-3147'!O11,'CE-FIH&amp;R-3147'!P11)</f>
        <v>72</v>
      </c>
      <c r="KB17" s="596">
        <f>max('CE-FIH&amp;R-3147'!Q11,'CE-FIH&amp;R-3147'!R11)</f>
        <v>0</v>
      </c>
      <c r="KC17" s="598">
        <f>max('CE-FIH&amp;R-3147'!C11,'CE-FIH&amp;R-3147'!D11)</f>
        <v>84</v>
      </c>
      <c r="KD17" s="598">
        <f>max('CE-FIH&amp;R-3147'!E11,'CE-FIH&amp;R-3147'!F11)</f>
        <v>54</v>
      </c>
      <c r="KE17" s="598">
        <f>max('CE-FIH&amp;R-3147'!G11,'CE-FIH&amp;R-3147'!H11)</f>
        <v>53.33333333</v>
      </c>
      <c r="KF17" s="596">
        <f>max('CE-FIH&amp;R-3147'!I11,'CE-FIH&amp;R-3147'!J11)</f>
        <v>0</v>
      </c>
      <c r="KG17" s="597">
        <f>'CF-FIHR-3157'!E13</f>
        <v>50.5</v>
      </c>
      <c r="KH17" s="597">
        <f>'CF-FIHR-3157'!F13</f>
        <v>54.75</v>
      </c>
      <c r="KI17" s="597">
        <f>'CF-FIHR-3157'!G13</f>
        <v>57.75</v>
      </c>
      <c r="KJ17" s="597">
        <f>'CF-FIHR-3157'!H13</f>
        <v>47.83333333</v>
      </c>
      <c r="KK17" s="598">
        <f>'CF-FIHR-3157'!I13</f>
        <v>52.70833333</v>
      </c>
      <c r="KL17" s="599">
        <f>'CF-FIHR-3157'!N13</f>
        <v>0.6005291005</v>
      </c>
      <c r="KM17" s="598">
        <f>'CF-FIHR-3157'!O13</f>
        <v>26.35416667</v>
      </c>
      <c r="KN17" s="598" t="str">
        <f>'CF-FIHR-3157'!P13</f>
        <v/>
      </c>
      <c r="KO17" s="598" t="str">
        <f>'CF-FIHR-3157'!Q13</f>
        <v/>
      </c>
      <c r="KP17" s="598">
        <f>'CF-FIHR-3157'!R13</f>
        <v>26</v>
      </c>
      <c r="KQ17" s="598">
        <f>'CF-FIHR-3157'!S13</f>
        <v>15.8125</v>
      </c>
      <c r="KR17" s="598" t="str">
        <f>'CF-FIHR-3157'!T13</f>
        <v/>
      </c>
      <c r="KS17" s="598" t="str">
        <f>'CF-FIHR-3157'!U13</f>
        <v/>
      </c>
      <c r="KT17" s="598">
        <f>'CF-FIHR-3157'!V13</f>
        <v>16</v>
      </c>
      <c r="KU17" s="596" t="str">
        <f>'CF-FIHR-3157'!W13</f>
        <v/>
      </c>
      <c r="KV17" s="598" t="str">
        <f>'CF-FIHR-3157'!X13</f>
        <v/>
      </c>
      <c r="KW17" s="596" t="str">
        <f>'CF-FIHR-3157'!Y13</f>
        <v/>
      </c>
      <c r="KX17" s="596" t="str">
        <f>'CF-FIHR-3157'!Z13</f>
        <v>R</v>
      </c>
    </row>
    <row r="18" ht="16.5" customHeight="1">
      <c r="A18" s="600">
        <v>8.0</v>
      </c>
      <c r="B18" s="588" t="str">
        <f>'3A 2025 - 2026 DATOS DEL ESTUDI'!M11</f>
        <v/>
      </c>
      <c r="C18" s="588">
        <f>'3A 2025 - 2026 DATOS DEL ESTUDI'!N11</f>
        <v>6783589</v>
      </c>
      <c r="D18" s="589" t="str">
        <f>'3A 2025 - 2026 DATOS DEL ESTUDI'!B11</f>
        <v>Sherlyn Mariel Bernabel Lora</v>
      </c>
      <c r="E18" s="588">
        <f>max('LE3130'!C11,'LE3130'!D11)</f>
        <v>61</v>
      </c>
      <c r="F18" s="588">
        <f>max('LE3130'!E11,'LE3130'!F11)</f>
        <v>71</v>
      </c>
      <c r="G18" s="590">
        <f>max('LE3130'!G11,'LE3130'!H11)</f>
        <v>74</v>
      </c>
      <c r="H18" s="588">
        <f>max('LE3130'!I11,'LE3130'!J11)</f>
        <v>0</v>
      </c>
      <c r="I18" s="588">
        <f>max('LE3130'!K11,'LE3130'!L11)</f>
        <v>60</v>
      </c>
      <c r="J18" s="588">
        <f>max('LE3130'!M11,'LE3130'!N11)</f>
        <v>72</v>
      </c>
      <c r="K18" s="588">
        <f>max('LE3130'!O11,'LE3130'!P11)</f>
        <v>72</v>
      </c>
      <c r="L18" s="588">
        <f>max('LE3130'!Q11,'LE3130'!R11)</f>
        <v>0</v>
      </c>
      <c r="M18" s="588">
        <f>max('LE3131'!K12,'LE3131'!L12)</f>
        <v>72</v>
      </c>
      <c r="N18" s="588">
        <f>max('LE3131'!M12,'LE3131'!N12)</f>
        <v>70</v>
      </c>
      <c r="O18" s="588">
        <f>max('LE3131'!O12,'LE3131'!P12)</f>
        <v>78</v>
      </c>
      <c r="P18" s="588">
        <f>max('LE3131'!Q12,'LE3131'!R12)</f>
        <v>0</v>
      </c>
      <c r="Q18" s="588">
        <f>max('LE3131'!C12,'LE3131'!D12)</f>
        <v>72</v>
      </c>
      <c r="R18" s="588">
        <f>max('LE3131'!E12,'LE3131'!F12)</f>
        <v>72</v>
      </c>
      <c r="S18" s="588">
        <f>max('LE3131'!G12,'LE3131'!H12)</f>
        <v>75</v>
      </c>
      <c r="T18" s="588">
        <f>max('LE3131'!I12,'LE3131'!J12)</f>
        <v>0</v>
      </c>
      <c r="U18" s="591">
        <f>'CF-LE3149'!E14</f>
        <v>51.5</v>
      </c>
      <c r="V18" s="591">
        <f>'CF-LE3149'!F14</f>
        <v>51</v>
      </c>
      <c r="W18" s="591">
        <f>'CF-LE3149'!G14</f>
        <v>55</v>
      </c>
      <c r="X18" s="591">
        <f>'CF-LE3149'!H14</f>
        <v>54.75</v>
      </c>
      <c r="Y18" s="590">
        <f>'CF-LE3149'!I14</f>
        <v>53.0625</v>
      </c>
      <c r="Z18" s="592">
        <f>'CF-LE3149'!N14</f>
        <v>0.5211764706</v>
      </c>
      <c r="AA18" s="590">
        <f>'CF-LE3149'!O14</f>
        <v>26.53125</v>
      </c>
      <c r="AB18" s="590" t="str">
        <f>'CF-LE3149'!P14</f>
        <v/>
      </c>
      <c r="AC18" s="590" t="str">
        <f>'CF-LE3149'!Q14</f>
        <v/>
      </c>
      <c r="AD18" s="590">
        <f>'CF-LE3149'!R14</f>
        <v>27</v>
      </c>
      <c r="AE18" s="590">
        <f>'CF-LE3149'!S14</f>
        <v>15.91875</v>
      </c>
      <c r="AF18" s="590" t="str">
        <f>'CF-LE3149'!T14</f>
        <v/>
      </c>
      <c r="AG18" s="590" t="str">
        <f>'CF-LE3149'!U14</f>
        <v/>
      </c>
      <c r="AH18" s="590">
        <f>'CF-LE3149'!V14</f>
        <v>16</v>
      </c>
      <c r="AI18" s="590">
        <f>'CF-LE3149'!W14</f>
        <v>53.0625</v>
      </c>
      <c r="AJ18" s="588" t="str">
        <f>'CF-LE3149'!X14</f>
        <v/>
      </c>
      <c r="AK18" s="588" t="str">
        <f>'CF-LE3149'!Y14</f>
        <v/>
      </c>
      <c r="AL18" s="588" t="str">
        <f>'CF-LE3149'!Z14</f>
        <v>R</v>
      </c>
      <c r="AM18" s="593">
        <f>max('CE-I-331'!C11,'CE-I-331'!D11)</f>
        <v>0</v>
      </c>
      <c r="AN18" s="593">
        <f>max('CE-I-331'!E11,'CE-I-331'!F11)</f>
        <v>0</v>
      </c>
      <c r="AO18" s="593">
        <f>max('CE-I-331'!G11,'CE-I-331'!H11)</f>
        <v>0</v>
      </c>
      <c r="AP18" s="593">
        <f>max('CE-I-331'!I11,'CE-I-331'!J11)</f>
        <v>0</v>
      </c>
      <c r="AQ18" s="594">
        <f>max('CE-I-331'!K11,'CE-I-331'!L11)</f>
        <v>0</v>
      </c>
      <c r="AR18" s="588">
        <f>max('CE-I-331'!M11,'CE-I-331'!N11)</f>
        <v>0</v>
      </c>
      <c r="AS18" s="595">
        <f>max('CE-I-331'!O11,'CE-I-331'!P11)</f>
        <v>0</v>
      </c>
      <c r="AT18" s="596">
        <f>max('CE-I-331'!Q11,'CE-I-331'!R11)</f>
        <v>0</v>
      </c>
      <c r="AU18" s="596">
        <f>max('CE-I-3131'!K12,'CE-I-3131'!L12)</f>
        <v>0</v>
      </c>
      <c r="AV18" s="596">
        <f>max('CE-I-3131'!M12,'CE-I-3131'!N12)</f>
        <v>0</v>
      </c>
      <c r="AW18" s="596">
        <f>max('CE-I-3131'!O12,'CE-I-3131'!P12)</f>
        <v>0</v>
      </c>
      <c r="AX18" s="596">
        <f>max('CE-I-3131'!Q12,'CE-I-3131'!R12)</f>
        <v>0</v>
      </c>
      <c r="AY18" s="596">
        <f>max('CE-I-3131'!C12,'CE-I-3131'!D12)</f>
        <v>0</v>
      </c>
      <c r="AZ18" s="596">
        <f>max('CE-I-3131'!E12,'CE-I-3131'!F12)</f>
        <v>0</v>
      </c>
      <c r="BA18" s="596">
        <f>max('CE-I-3131'!G12,'CE-I-3131'!H12)</f>
        <v>0</v>
      </c>
      <c r="BB18" s="596">
        <f>max('CE-I-3131'!I12,'CE-I-3131'!J12)</f>
        <v>0</v>
      </c>
      <c r="BC18" s="597">
        <f>'CF-LE-I3150'!E14</f>
        <v>0</v>
      </c>
      <c r="BD18" s="597">
        <f>'CF-LE-I3150'!F14</f>
        <v>0</v>
      </c>
      <c r="BE18" s="597">
        <f>'CF-LE-I3150'!G14</f>
        <v>0</v>
      </c>
      <c r="BF18" s="597">
        <f>'CF-LE-I3150'!H14</f>
        <v>0</v>
      </c>
      <c r="BG18" s="598">
        <f>'CF-LE-I3150'!I14</f>
        <v>0</v>
      </c>
      <c r="BH18" s="599">
        <f>'CF-LE-I3150'!N14</f>
        <v>0</v>
      </c>
      <c r="BI18" s="598">
        <f>'CF-LE-I3150'!O14</f>
        <v>0</v>
      </c>
      <c r="BJ18" s="598" t="str">
        <f>'CF-LE-I3150'!P14</f>
        <v/>
      </c>
      <c r="BK18" s="598" t="str">
        <f>'CF-LE-I3150'!Q14</f>
        <v/>
      </c>
      <c r="BL18" s="598">
        <f>'CF-LE-I3150'!R14</f>
        <v>0</v>
      </c>
      <c r="BM18" s="598">
        <f>'CF-LE-I3150'!S14</f>
        <v>0</v>
      </c>
      <c r="BN18" s="598" t="str">
        <f>'CF-LE-I3150'!T14</f>
        <v/>
      </c>
      <c r="BO18" s="598" t="str">
        <f>'CF-LE-I3150'!U14</f>
        <v/>
      </c>
      <c r="BP18" s="598">
        <f>'CF-LE-I3150'!V14</f>
        <v>0</v>
      </c>
      <c r="BQ18" s="596" t="str">
        <f>'CF-LE-I3150'!W14</f>
        <v/>
      </c>
      <c r="BR18" s="596" t="str">
        <f>'CF-LE-I3150'!X14</f>
        <v/>
      </c>
      <c r="BS18" s="596" t="str">
        <f>'CF-LE-I3150'!Y14</f>
        <v/>
      </c>
      <c r="BT18" s="596" t="str">
        <f>'CF-LE-I3150'!Z14</f>
        <v>R</v>
      </c>
      <c r="BU18" s="600">
        <f>max('CE-F-334'!C11,'CE-F-334'!D11)</f>
        <v>74</v>
      </c>
      <c r="BV18" s="600">
        <f>max('CE-F-334'!E11,'CE-F-334'!F11)</f>
        <v>55</v>
      </c>
      <c r="BW18" s="600">
        <f>max('CE-F-334'!G11,'CE-F-334'!H11)</f>
        <v>40</v>
      </c>
      <c r="BX18" s="600">
        <f>max('CE-F-334'!I11,'CE-F-334'!J11)</f>
        <v>0</v>
      </c>
      <c r="BY18" s="594">
        <f>max('CE-F-334'!K11,'CE-F-334'!L11)</f>
        <v>72</v>
      </c>
      <c r="BZ18" s="588">
        <f>max('CE-F-334'!M11,'CE-F-334'!N11)</f>
        <v>40</v>
      </c>
      <c r="CA18" s="596">
        <f>max('CE-F-334'!O11,'CE-F-334'!P11)</f>
        <v>30</v>
      </c>
      <c r="CB18" s="596">
        <f>max('CE-F-334'!Q11,'CE-F-334'!R11)</f>
        <v>0</v>
      </c>
      <c r="CC18" s="596">
        <f>max('CE-F-3135'!K12,'CE-F-3135'!L12)</f>
        <v>74</v>
      </c>
      <c r="CD18" s="596">
        <f>max('CE-F-3135'!M12,'CE-F-3135'!N12)</f>
        <v>70</v>
      </c>
      <c r="CE18" s="596">
        <f>max('CE-F-3135'!O12,'CE-F-3135'!P12)</f>
        <v>35</v>
      </c>
      <c r="CF18" s="596">
        <f>max('CE-F-3135'!Q12,'CE-F-3135'!R12)</f>
        <v>0</v>
      </c>
      <c r="CG18" s="596">
        <f>max('CE-F-3135'!C12,'CE-F-3135'!D12)</f>
        <v>70</v>
      </c>
      <c r="CH18" s="596">
        <f>max('CE-F-3135'!E12,'CE-F-3135'!F12)</f>
        <v>55</v>
      </c>
      <c r="CI18" s="596">
        <f>max('CE-F-3135'!G12,'CE-F-3135'!H12)</f>
        <v>30</v>
      </c>
      <c r="CJ18" s="596">
        <f>max('CE-F-3135'!I12,'CE-F-3135'!J12)</f>
        <v>0</v>
      </c>
      <c r="CK18" s="597">
        <f>'CF-LE-F3151'!E14</f>
        <v>42.25</v>
      </c>
      <c r="CL18" s="597">
        <f>'CF-LE-F3151'!F14</f>
        <v>35.5</v>
      </c>
      <c r="CM18" s="597">
        <f>'CF-LE-F3151'!G14</f>
        <v>44.75</v>
      </c>
      <c r="CN18" s="597">
        <f>'CF-LE-F3151'!H14</f>
        <v>38.75</v>
      </c>
      <c r="CO18" s="598">
        <f>'CF-LE-F3151'!I14</f>
        <v>40.3125</v>
      </c>
      <c r="CP18" s="599">
        <f>'CF-LE-F3151'!N14</f>
        <v>0.6714285714</v>
      </c>
      <c r="CQ18" s="598">
        <f>'CF-LE-F3151'!O14</f>
        <v>20.15625</v>
      </c>
      <c r="CR18" s="598" t="str">
        <f>'CF-LE-F3151'!P14</f>
        <v/>
      </c>
      <c r="CS18" s="598" t="str">
        <f>'CF-LE-F3151'!Q14</f>
        <v/>
      </c>
      <c r="CT18" s="598">
        <f>'CF-LE-F3151'!R14</f>
        <v>20</v>
      </c>
      <c r="CU18" s="598">
        <f>'CF-LE-F3151'!S14</f>
        <v>12.09375</v>
      </c>
      <c r="CV18" s="598" t="str">
        <f>'CF-LE-F3151'!T14</f>
        <v/>
      </c>
      <c r="CW18" s="598" t="str">
        <f>'CF-LE-F3151'!U14</f>
        <v/>
      </c>
      <c r="CX18" s="598">
        <f>'CF-LE-F3151'!V14</f>
        <v>12</v>
      </c>
      <c r="CY18" s="598">
        <f>'CF-LE-F3151'!W14</f>
        <v>40.3125</v>
      </c>
      <c r="CZ18" s="598" t="str">
        <f>'CF-LE-F3151'!X14</f>
        <v/>
      </c>
      <c r="DA18" s="596" t="str">
        <f>'CF-LE-F3151'!Y14</f>
        <v/>
      </c>
      <c r="DB18" s="596" t="str">
        <f>'CF-LE-F3151'!Z14</f>
        <v>R</v>
      </c>
      <c r="DC18" s="600">
        <f>max('CE-MAT-3136'!C11,'CE-MAT-3136'!D11)</f>
        <v>60</v>
      </c>
      <c r="DD18" s="600">
        <f>max('CE-MAT-3136'!E11,'CE-MAT-3136'!F11)</f>
        <v>60</v>
      </c>
      <c r="DE18" s="600">
        <f>max('CE-MAT-3136'!G11,'CE-MAT-3136'!H11)</f>
        <v>50</v>
      </c>
      <c r="DF18" s="600">
        <f>max('CE-MAT-3136'!I11,'CE-MAT-3136'!J11)</f>
        <v>0</v>
      </c>
      <c r="DG18" s="594">
        <f>max('CE-MAT-3136'!K11,'CE-MAT-3136'!L11)</f>
        <v>60</v>
      </c>
      <c r="DH18" s="588">
        <f>max('CE-MAT-3136'!M11,'CE-MAT-3136'!N11)</f>
        <v>50</v>
      </c>
      <c r="DI18" s="596">
        <f>max('CE-MAT-3136'!O11,'CE-MAT-3136'!P11)</f>
        <v>40</v>
      </c>
      <c r="DJ18" s="596">
        <f>max('CE-MAT-3136'!Q11,'CE-MAT-3136'!R11)</f>
        <v>0</v>
      </c>
      <c r="DK18" s="596">
        <f>max('CE-MAT-3137'!K12,'CE-MAT-3137'!L12)</f>
        <v>70</v>
      </c>
      <c r="DL18" s="596">
        <f>max('CE-MAT-3137'!M12,'CE-MAT-3137'!N12)</f>
        <v>50</v>
      </c>
      <c r="DM18" s="596">
        <f>max('CE-MAT-3137'!O12,'CE-MAT-3137'!P12)</f>
        <v>60</v>
      </c>
      <c r="DN18" s="596">
        <f>max('CE-MAT-3137'!Q12,'CE-MAT-3137'!R12)</f>
        <v>0</v>
      </c>
      <c r="DO18" s="596">
        <f>max('CE-MAT-3137'!C12,'CE-MAT-3137'!D12)</f>
        <v>70</v>
      </c>
      <c r="DP18" s="596">
        <f>max('CE-MAT-3137'!E12,'CE-MAT-3137'!F12)</f>
        <v>63</v>
      </c>
      <c r="DQ18" s="596">
        <f>max('CE-MAT-3137'!G12,'CE-MAT-3137'!H12)</f>
        <v>70</v>
      </c>
      <c r="DR18" s="596">
        <f>max('CE-MAT-3137'!I12,'CE-MAT-3137'!J12)</f>
        <v>0</v>
      </c>
      <c r="DS18" s="597">
        <f>'CF-M-3152'!E14</f>
        <v>42.5</v>
      </c>
      <c r="DT18" s="597">
        <f>'CF-M-3152'!F14</f>
        <v>37.5</v>
      </c>
      <c r="DU18" s="597">
        <f>'CF-M-3152'!G14</f>
        <v>45</v>
      </c>
      <c r="DV18" s="597">
        <f>'CF-M-3152'!H14</f>
        <v>50.75</v>
      </c>
      <c r="DW18" s="598">
        <f>'CF-M-3152'!I14</f>
        <v>43.9375</v>
      </c>
      <c r="DX18" s="599">
        <f>'CF-M-3152'!N14</f>
        <v>0.6092752715</v>
      </c>
      <c r="DY18" s="598">
        <f>'CF-M-3152'!O14</f>
        <v>21.96875</v>
      </c>
      <c r="DZ18" s="598" t="str">
        <f>'CF-M-3152'!P14</f>
        <v/>
      </c>
      <c r="EA18" s="598" t="str">
        <f>'CF-M-3152'!Q14</f>
        <v/>
      </c>
      <c r="EB18" s="598">
        <f>'CF-M-3152'!R14</f>
        <v>22</v>
      </c>
      <c r="EC18" s="598">
        <f>'CF-M-3152'!S14</f>
        <v>13.18125</v>
      </c>
      <c r="ED18" s="598" t="str">
        <f>'CF-M-3152'!T14</f>
        <v/>
      </c>
      <c r="EE18" s="598" t="str">
        <f>'CF-M-3152'!U14</f>
        <v/>
      </c>
      <c r="EF18" s="598">
        <f>'CF-M-3152'!V14</f>
        <v>13</v>
      </c>
      <c r="EG18" s="598">
        <f>'CF-M-3152'!W14</f>
        <v>43.9375</v>
      </c>
      <c r="EH18" s="598" t="str">
        <f>'CF-M-3152'!X14</f>
        <v/>
      </c>
      <c r="EI18" s="596" t="str">
        <f>'CF-M-3152'!Y14</f>
        <v/>
      </c>
      <c r="EJ18" s="596" t="str">
        <f>'CF-M-3152'!Z14</f>
        <v>R</v>
      </c>
      <c r="EK18" s="593">
        <f>max('CE-SOC-3138'!C11,'CE-SOC-3138'!D11)</f>
        <v>77</v>
      </c>
      <c r="EL18" s="593">
        <f>max('CE-SOC-3138'!E11,'CE-SOC-3138'!F11)</f>
        <v>58</v>
      </c>
      <c r="EM18" s="593">
        <f>max('CE-SOC-3138'!G11,'CE-SOC-3138'!H11)</f>
        <v>43</v>
      </c>
      <c r="EN18" s="601">
        <f>max('CE-SOC-3138'!I11,'CE-SOC-3138'!J11)</f>
        <v>0</v>
      </c>
      <c r="EO18" s="595">
        <f>max('CE-SOC-3138'!K11,'CE-SOC-3138'!L11)</f>
        <v>81</v>
      </c>
      <c r="EP18" s="588">
        <f>max('CE-SOC-3138'!M11,'CE-SOC-3138'!N11)</f>
        <v>61</v>
      </c>
      <c r="EQ18" s="596">
        <f>max('CE-SOC-3138'!O11,'CE-SOC-3138'!P11)</f>
        <v>40</v>
      </c>
      <c r="ER18" s="596">
        <f>max('CE-SOC-3138'!Q11,'CE-SOC-3138'!R11)</f>
        <v>0</v>
      </c>
      <c r="ES18" s="596">
        <f>max('CE-SOC-3139'!K12,'CE-SOC-3139'!L12)</f>
        <v>87</v>
      </c>
      <c r="ET18" s="598">
        <f>max('CE-SOC-3139'!M12,'CE-SOC-3139'!N12)</f>
        <v>63</v>
      </c>
      <c r="EU18" s="598">
        <f>max('CE-SOC-3139'!O12,'CE-SOC-3139'!P12)</f>
        <v>51</v>
      </c>
      <c r="EV18" s="596">
        <f>max('CE-SOC-3139'!Q12,'CE-SOC-3139'!R12)</f>
        <v>0</v>
      </c>
      <c r="EW18" s="598">
        <f>max('CE-SOC-3139'!C12,'CE-SOC-3139'!D12)</f>
        <v>84</v>
      </c>
      <c r="EX18" s="598">
        <f>max('CE-SOC-3139'!E12,'CE-SOC-3139'!F12)</f>
        <v>60</v>
      </c>
      <c r="EY18" s="598">
        <f>max('CE-SOC-3139'!G12,'CE-SOC-3139'!H12)</f>
        <v>43</v>
      </c>
      <c r="EZ18" s="598">
        <f>max('CE-SOC-3139'!I12,'CE-SOC-3139'!J12)</f>
        <v>0</v>
      </c>
      <c r="FA18" s="597">
        <f>'CF-CS-3153'!E14</f>
        <v>44.5</v>
      </c>
      <c r="FB18" s="597">
        <f>'CF-CS-3153'!F14</f>
        <v>45.5</v>
      </c>
      <c r="FC18" s="597">
        <f>'CF-CS-3153'!G14</f>
        <v>50.25</v>
      </c>
      <c r="FD18" s="597">
        <f>'CF-CS-3153'!H14</f>
        <v>46.75</v>
      </c>
      <c r="FE18" s="598">
        <f>'CF-CS-3153'!I14</f>
        <v>46.75</v>
      </c>
      <c r="FF18" s="599">
        <f>'CF-CS-3153'!N14</f>
        <v>0.6041993464</v>
      </c>
      <c r="FG18" s="598">
        <f>'CF-CS-3153'!O14</f>
        <v>23.375</v>
      </c>
      <c r="FH18" s="598" t="str">
        <f>'CF-CS-3153'!P14</f>
        <v/>
      </c>
      <c r="FI18" s="598" t="str">
        <f>'CF-CS-3153'!Q14</f>
        <v/>
      </c>
      <c r="FJ18" s="598">
        <f>'CF-CS-3153'!R14</f>
        <v>23</v>
      </c>
      <c r="FK18" s="598">
        <f>'CF-CS-3153'!S14</f>
        <v>14.025</v>
      </c>
      <c r="FL18" s="598" t="str">
        <f>'CF-CS-3153'!T14</f>
        <v/>
      </c>
      <c r="FM18" s="598" t="str">
        <f>'CF-CS-3153'!U14</f>
        <v/>
      </c>
      <c r="FN18" s="598">
        <f>'CF-CS-3153'!V14</f>
        <v>14</v>
      </c>
      <c r="FO18" s="596" t="str">
        <f>'CF-CS-3153'!W14</f>
        <v/>
      </c>
      <c r="FP18" s="598" t="str">
        <f>'CF-CS-3153'!X14</f>
        <v/>
      </c>
      <c r="FQ18" s="596" t="str">
        <f>'CF-CS-3153'!Y14</f>
        <v/>
      </c>
      <c r="FR18" s="596" t="str">
        <f>'CF-CS-3153'!Z14</f>
        <v>R</v>
      </c>
      <c r="FS18" s="602">
        <f>max(CNCF3140!C11,CNCF3140!D11)</f>
        <v>70</v>
      </c>
      <c r="FT18" s="602">
        <f>max(CNCF3140!E11,CNCF3140!F11)</f>
        <v>55</v>
      </c>
      <c r="FU18" s="602">
        <f>max(CNCF3140!G11,CNCF3140!H11)</f>
        <v>0</v>
      </c>
      <c r="FV18" s="602">
        <f>max(CNCF3140!I11,CNCF3140!J11)</f>
        <v>0</v>
      </c>
      <c r="FW18" s="594">
        <f>max(CNCF3140!K11,CNCF3140!L11)</f>
        <v>54</v>
      </c>
      <c r="FX18" s="588">
        <f>max(CNCF3140!M11,CNCF3140!N11)</f>
        <v>65</v>
      </c>
      <c r="FY18" s="596">
        <f>max(CNCF3140!O11,CNCF3140!P11)</f>
        <v>0</v>
      </c>
      <c r="FZ18" s="596">
        <f>max(CNCF3140!Q11,CNCF3140!R11)</f>
        <v>0</v>
      </c>
      <c r="GA18" s="596">
        <f>max('CE-NAT-3141'!K12,'CE-NAT-3141'!L12)</f>
        <v>70</v>
      </c>
      <c r="GB18" s="596">
        <f>max('CE-NAT-3141'!M12,'CE-NAT-3141'!N12)</f>
        <v>80</v>
      </c>
      <c r="GC18" s="596">
        <f>max('CE-NAT-3141'!O12,'CE-NAT-3141'!P12)</f>
        <v>0</v>
      </c>
      <c r="GD18" s="596">
        <f>max('CE-NAT-3141'!Q12,'CE-NAT-3141'!R12)</f>
        <v>0</v>
      </c>
      <c r="GE18" s="596">
        <f>max('CE-NAT-3141'!C12,'CE-NAT-3141'!D12)</f>
        <v>70</v>
      </c>
      <c r="GF18" s="596">
        <f>max('CE-NAT-3141'!E12,'CE-NAT-3141'!F12)</f>
        <v>55</v>
      </c>
      <c r="GG18" s="596">
        <f>max('CE-NAT-3141'!G12,'CE-NAT-3141'!H12)</f>
        <v>70</v>
      </c>
      <c r="GH18" s="596">
        <f>max('CE-NAT-3141'!I12,'CE-NAT-3141'!J12)</f>
        <v>0</v>
      </c>
      <c r="GI18" s="597">
        <f>'CF-CN-3154'!E14</f>
        <v>31.25</v>
      </c>
      <c r="GJ18" s="597">
        <f>'CF-CN-3154'!F14</f>
        <v>29.75</v>
      </c>
      <c r="GK18" s="597">
        <f>'CF-CN-3154'!G14</f>
        <v>37.5</v>
      </c>
      <c r="GL18" s="597">
        <f>'CF-CN-3154'!H14</f>
        <v>48.75</v>
      </c>
      <c r="GM18" s="598">
        <f>'CF-CN-3154'!I14</f>
        <v>36.8125</v>
      </c>
      <c r="GN18" s="599">
        <f>'CF-CN-3154'!N14</f>
        <v>0.29</v>
      </c>
      <c r="GO18" s="598">
        <f>'CF-CN-3154'!O14</f>
        <v>18.40625</v>
      </c>
      <c r="GP18" s="598" t="str">
        <f>'CF-CN-3154'!P14</f>
        <v/>
      </c>
      <c r="GQ18" s="598" t="str">
        <f>'CF-CN-3154'!Q14</f>
        <v/>
      </c>
      <c r="GR18" s="598">
        <f>'CF-CN-3154'!R14</f>
        <v>18</v>
      </c>
      <c r="GS18" s="598">
        <f>'CF-CN-3154'!S14</f>
        <v>11.04375</v>
      </c>
      <c r="GT18" s="598" t="str">
        <f>'CF-CN-3154'!T14</f>
        <v/>
      </c>
      <c r="GU18" s="598" t="str">
        <f>'CF-CN-3154'!U14</f>
        <v/>
      </c>
      <c r="GV18" s="598">
        <f>'CF-CN-3154'!V14</f>
        <v>11</v>
      </c>
      <c r="GW18" s="598">
        <f>'CF-CN-3154'!W14</f>
        <v>36.8125</v>
      </c>
      <c r="GX18" s="598" t="str">
        <f>'CF-CN-3154'!X14</f>
        <v/>
      </c>
      <c r="GY18" s="596" t="str">
        <f>'CF-CN-3154'!Y14</f>
        <v/>
      </c>
      <c r="GZ18" s="596" t="str">
        <f>'CF-CN-3154'!Z14</f>
        <v>R</v>
      </c>
      <c r="HA18" s="594">
        <f>max('CE-EA-3142'!C11,'CE-EA-3142'!C11)</f>
        <v>87</v>
      </c>
      <c r="HB18" s="594">
        <f>max('CE-EA-3142'!E11,'CE-EA-3142'!F11)</f>
        <v>80</v>
      </c>
      <c r="HC18" s="594">
        <f>max('CE-EA-3142'!G11,'CE-EA-3142'!H11)</f>
        <v>75</v>
      </c>
      <c r="HD18" s="594">
        <f>max('CE-EA-3142'!I11,'CE-EA-3142'!J11)</f>
        <v>0</v>
      </c>
      <c r="HE18" s="594">
        <f>max('CE-EA-3142'!K11,'CE-EA-3142'!L11)</f>
        <v>77</v>
      </c>
      <c r="HF18" s="588">
        <f>max('CE-EA-3142'!M11,'CE-EA-3142'!N11)</f>
        <v>82</v>
      </c>
      <c r="HG18" s="596">
        <f>max('CE-EA-3142'!O11,'CE-EA-3142'!P11)</f>
        <v>54</v>
      </c>
      <c r="HH18" s="596">
        <f>max('CE-EA-3142'!Q11,'CE-EA-3142'!R11)</f>
        <v>0</v>
      </c>
      <c r="HI18" s="596">
        <f>max('CE-EA-3143'!K12,'CE-EA-3143'!L12)</f>
        <v>87</v>
      </c>
      <c r="HJ18" s="596">
        <f>max('CE-EA-3143'!M12,'CE-EA-3143'!N12)</f>
        <v>71</v>
      </c>
      <c r="HK18" s="596">
        <f>max('CE-EA-3143'!O12,'CE-EA-3143'!P12)</f>
        <v>51</v>
      </c>
      <c r="HL18" s="596">
        <f>max('CE-EA-3143'!Q12,'CE-EA-3143'!R12)</f>
        <v>0</v>
      </c>
      <c r="HM18" s="596">
        <f>max('CE-EA-3143'!C12,'CE-EA-3143'!D12)</f>
        <v>87</v>
      </c>
      <c r="HN18" s="596">
        <f>max('CE-EA-3143'!E12,'CE-EA-3143'!F12)</f>
        <v>78</v>
      </c>
      <c r="HO18" s="596">
        <f>max('CE-EA-3143'!G12,'CE-EA-3143'!H12)</f>
        <v>70</v>
      </c>
      <c r="HP18" s="596">
        <f>max('CE-EA-3143'!I12,'CE-EA-3143'!J12)</f>
        <v>0</v>
      </c>
      <c r="HQ18" s="597">
        <f>'CF-EA-3155'!E14</f>
        <v>60.5</v>
      </c>
      <c r="HR18" s="597">
        <f>'CF-EA-3155'!F14</f>
        <v>53.25</v>
      </c>
      <c r="HS18" s="597">
        <f>'CF-EA-3155'!G14</f>
        <v>52.25</v>
      </c>
      <c r="HT18" s="597">
        <f>'CF-EA-3155'!H14</f>
        <v>58.75</v>
      </c>
      <c r="HU18" s="598">
        <f>'CF-EA-3155'!I14</f>
        <v>56.1875</v>
      </c>
      <c r="HV18" s="599">
        <f>'CF-EA-3155'!N14</f>
        <v>0.4351851852</v>
      </c>
      <c r="HW18" s="598">
        <f>'CF-EA-3155'!O14</f>
        <v>28.09375</v>
      </c>
      <c r="HX18" s="598" t="str">
        <f>'CF-EA-3155'!P14</f>
        <v/>
      </c>
      <c r="HY18" s="598" t="str">
        <f>'CF-EA-3155'!Q14</f>
        <v/>
      </c>
      <c r="HZ18" s="598">
        <f>'CF-EA-3155'!R14</f>
        <v>28</v>
      </c>
      <c r="IA18" s="598">
        <f>'CF-EA-3155'!S14</f>
        <v>16.85625</v>
      </c>
      <c r="IB18" s="598" t="str">
        <f>'CF-EA-3155'!T14</f>
        <v/>
      </c>
      <c r="IC18" s="598" t="str">
        <f>'CF-EA-3155'!U14</f>
        <v/>
      </c>
      <c r="ID18" s="598">
        <f>'CF-EA-3155'!V14</f>
        <v>17</v>
      </c>
      <c r="IE18" s="596" t="str">
        <f>'CF-EA-3155'!W14</f>
        <v/>
      </c>
      <c r="IF18" s="598" t="str">
        <f>'CF-EA-3155'!X14</f>
        <v/>
      </c>
      <c r="IG18" s="596" t="str">
        <f>'CF-EA-3155'!Y14</f>
        <v/>
      </c>
      <c r="IH18" s="596" t="str">
        <f>'CF-EA-3155'!Z14</f>
        <v>R</v>
      </c>
      <c r="II18" s="600">
        <f>max('CE-EF-3144'!C11,'CE-EF-3144'!D11)</f>
        <v>73</v>
      </c>
      <c r="IJ18" s="600">
        <f>max('CE-EF-3144'!E11,'CE-EF-3144'!F11)</f>
        <v>80</v>
      </c>
      <c r="IK18" s="600">
        <f>max('CE-EF-3144'!G11,'CE-EF-3144'!H11)</f>
        <v>76</v>
      </c>
      <c r="IL18" s="600">
        <f>max('CE-EF-3144'!I11,'CE-EF-3144'!J11)</f>
        <v>0</v>
      </c>
      <c r="IM18" s="594">
        <f>max('CE-EF-3144'!K11,'CE-EF-3144'!L11)</f>
        <v>77</v>
      </c>
      <c r="IN18" s="588">
        <f>max('CE-EF-3144'!M11,'CE-EF-3144'!N11)</f>
        <v>82</v>
      </c>
      <c r="IO18" s="596">
        <f>max('CE-EF-3144'!O11,'CE-EF-3144'!P11)</f>
        <v>83</v>
      </c>
      <c r="IP18" s="596">
        <f>max('CE-EF-3144'!Q11,'CE-EF-3144'!R11)</f>
        <v>0</v>
      </c>
      <c r="IQ18" s="596">
        <f>max('CE-EF-3145'!K12,'CE-EF-3145'!L12)</f>
        <v>77</v>
      </c>
      <c r="IR18" s="596">
        <f>max('CE-EF-3145'!M12,'CE-EF-3145'!N12)</f>
        <v>78</v>
      </c>
      <c r="IS18" s="596">
        <f>max('CE-EF-3145'!O12,'CE-EF-3145'!P12)</f>
        <v>82</v>
      </c>
      <c r="IT18" s="596">
        <f>max('CE-EF-3145'!Q12,'CE-EF-3145'!R12)</f>
        <v>0</v>
      </c>
      <c r="IU18" s="596">
        <f>max('CE-EF-3145'!C12,'CE-EF-3145'!D12)</f>
        <v>74</v>
      </c>
      <c r="IV18" s="596">
        <f>max('CE-EF-3145'!E12,'CE-EF-3145'!F12)</f>
        <v>80</v>
      </c>
      <c r="IW18" s="596">
        <f>max('CE-EF-3145'!G12,'CE-EF-3145'!H12)</f>
        <v>85</v>
      </c>
      <c r="IX18" s="596">
        <f>max('CE-EF-3145'!I12,'CE-EF-3145'!J12)</f>
        <v>0</v>
      </c>
      <c r="IY18" s="597">
        <f>'CF-EF-3156'!E14</f>
        <v>57.25</v>
      </c>
      <c r="IZ18" s="597">
        <f>'CF-EF-3156'!F14</f>
        <v>60.5</v>
      </c>
      <c r="JA18" s="597">
        <f>'CF-EF-3156'!G14</f>
        <v>59.25</v>
      </c>
      <c r="JB18" s="597">
        <f>'CF-EF-3156'!H14</f>
        <v>59.75</v>
      </c>
      <c r="JC18" s="598">
        <f>'CF-EF-3156'!I14</f>
        <v>59.1875</v>
      </c>
      <c r="JD18" s="599">
        <f>'CF-EF-3156'!N14</f>
        <v>0.5633333333</v>
      </c>
      <c r="JE18" s="598">
        <f>'CF-EF-3156'!O14</f>
        <v>29.59375</v>
      </c>
      <c r="JF18" s="598" t="str">
        <f>'CF-EF-3156'!P14</f>
        <v/>
      </c>
      <c r="JG18" s="598" t="str">
        <f>'CF-EF-3156'!Q14</f>
        <v/>
      </c>
      <c r="JH18" s="598">
        <f>'CF-EF-3156'!R14</f>
        <v>30</v>
      </c>
      <c r="JI18" s="598">
        <f>'CF-EF-3156'!S14</f>
        <v>17.75625</v>
      </c>
      <c r="JJ18" s="598" t="str">
        <f>'CF-EF-3156'!T14</f>
        <v/>
      </c>
      <c r="JK18" s="598" t="str">
        <f>'CF-EF-3156'!U14</f>
        <v/>
      </c>
      <c r="JL18" s="598">
        <f>'CF-EF-3156'!V14</f>
        <v>18</v>
      </c>
      <c r="JM18" s="596" t="str">
        <f>'CF-EF-3156'!W14</f>
        <v/>
      </c>
      <c r="JN18" s="598" t="str">
        <f>'CF-EF-3156'!X14</f>
        <v/>
      </c>
      <c r="JO18" s="596" t="str">
        <f>'CF-EF-3156'!Y14</f>
        <v/>
      </c>
      <c r="JP18" s="596" t="str">
        <f>'CF-EF-3156'!Z14</f>
        <v>R</v>
      </c>
      <c r="JQ18" s="593">
        <f>max('CE-FIH&amp;R-3146'!C11,'CE-FIH&amp;R-3146'!D11)</f>
        <v>76</v>
      </c>
      <c r="JR18" s="601">
        <f>max('CE-FIH&amp;R-3146'!E11,'CE-FIH&amp;R-3146'!F11)</f>
        <v>69</v>
      </c>
      <c r="JS18" s="601">
        <f>max('CE-FIH&amp;R-3146'!G11,'CE-FIH&amp;R-3146'!H11)</f>
        <v>44</v>
      </c>
      <c r="JT18" s="593">
        <f>max('CE-FIH&amp;R-3146'!I11,'CE-FIH&amp;R-3146'!J11)</f>
        <v>0</v>
      </c>
      <c r="JU18" s="594">
        <f>max('CE-FIH&amp;R-3146'!K11,'CE-FIH&amp;R-3146'!L11)</f>
        <v>83</v>
      </c>
      <c r="JV18" s="590">
        <f>max('CE-FIH&amp;R-3146'!M11,'CE-FIH&amp;R-3146'!N11)</f>
        <v>64</v>
      </c>
      <c r="JW18" s="598">
        <f>max('CE-FIH&amp;R-3146'!O11,'CE-FIH&amp;R-3146'!P11)</f>
        <v>52</v>
      </c>
      <c r="JX18" s="596">
        <f>max('CE-FIH&amp;R-3146'!Q11,'CE-FIH&amp;R-3146'!R11)</f>
        <v>0</v>
      </c>
      <c r="JY18" s="596">
        <f>max('CE-FIH&amp;R-3147'!K12,'CE-FIH&amp;R-3147'!L12)</f>
        <v>87</v>
      </c>
      <c r="JZ18" s="598">
        <f>max('CE-FIH&amp;R-3147'!M12,'CE-FIH&amp;R-3147'!N12)</f>
        <v>71</v>
      </c>
      <c r="KA18" s="598">
        <f>max('CE-FIH&amp;R-3147'!O12,'CE-FIH&amp;R-3147'!P12)</f>
        <v>47</v>
      </c>
      <c r="KB18" s="596">
        <f>max('CE-FIH&amp;R-3147'!Q12,'CE-FIH&amp;R-3147'!R12)</f>
        <v>0</v>
      </c>
      <c r="KC18" s="598">
        <f>max('CE-FIH&amp;R-3147'!C12,'CE-FIH&amp;R-3147'!D12)</f>
        <v>84</v>
      </c>
      <c r="KD18" s="598">
        <f>max('CE-FIH&amp;R-3147'!E12,'CE-FIH&amp;R-3147'!F12)</f>
        <v>66</v>
      </c>
      <c r="KE18" s="598">
        <f>max('CE-FIH&amp;R-3147'!G12,'CE-FIH&amp;R-3147'!H12)</f>
        <v>51</v>
      </c>
      <c r="KF18" s="596">
        <f>max('CE-FIH&amp;R-3147'!I12,'CE-FIH&amp;R-3147'!J12)</f>
        <v>0</v>
      </c>
      <c r="KG18" s="597">
        <f>'CF-FIHR-3157'!E14</f>
        <v>47.25</v>
      </c>
      <c r="KH18" s="597">
        <f>'CF-FIHR-3157'!F14</f>
        <v>49.75</v>
      </c>
      <c r="KI18" s="597">
        <f>'CF-FIHR-3157'!G14</f>
        <v>51.25</v>
      </c>
      <c r="KJ18" s="597">
        <f>'CF-FIHR-3157'!H14</f>
        <v>50.25</v>
      </c>
      <c r="KK18" s="598">
        <f>'CF-FIHR-3157'!I14</f>
        <v>49.625</v>
      </c>
      <c r="KL18" s="599">
        <f>'CF-FIHR-3157'!N14</f>
        <v>0.530952381</v>
      </c>
      <c r="KM18" s="598">
        <f>'CF-FIHR-3157'!O14</f>
        <v>24.8125</v>
      </c>
      <c r="KN18" s="598" t="str">
        <f>'CF-FIHR-3157'!P14</f>
        <v/>
      </c>
      <c r="KO18" s="598" t="str">
        <f>'CF-FIHR-3157'!Q14</f>
        <v/>
      </c>
      <c r="KP18" s="598">
        <f>'CF-FIHR-3157'!R14</f>
        <v>25</v>
      </c>
      <c r="KQ18" s="598">
        <f>'CF-FIHR-3157'!S14</f>
        <v>14.8875</v>
      </c>
      <c r="KR18" s="598" t="str">
        <f>'CF-FIHR-3157'!T14</f>
        <v/>
      </c>
      <c r="KS18" s="598" t="str">
        <f>'CF-FIHR-3157'!U14</f>
        <v/>
      </c>
      <c r="KT18" s="598">
        <f>'CF-FIHR-3157'!V14</f>
        <v>15</v>
      </c>
      <c r="KU18" s="596" t="str">
        <f>'CF-FIHR-3157'!W14</f>
        <v/>
      </c>
      <c r="KV18" s="598" t="str">
        <f>'CF-FIHR-3157'!X14</f>
        <v/>
      </c>
      <c r="KW18" s="596" t="str">
        <f>'CF-FIHR-3157'!Y14</f>
        <v/>
      </c>
      <c r="KX18" s="596" t="str">
        <f>'CF-FIHR-3157'!Z14</f>
        <v>R</v>
      </c>
    </row>
    <row r="19" ht="16.5" customHeight="1">
      <c r="A19" s="587">
        <v>9.0</v>
      </c>
      <c r="B19" s="588" t="str">
        <f>'3A 2025 - 2026 DATOS DEL ESTUDI'!M12</f>
        <v/>
      </c>
      <c r="C19" s="588">
        <f>'3A 2025 - 2026 DATOS DEL ESTUDI'!N12</f>
        <v>7117826</v>
      </c>
      <c r="D19" s="589" t="str">
        <f>'3A 2025 - 2026 DATOS DEL ESTUDI'!B12</f>
        <v>Erleen  Brito Castillo</v>
      </c>
      <c r="E19" s="588">
        <f>max('LE3130'!C12,'LE3130'!D12)</f>
        <v>64</v>
      </c>
      <c r="F19" s="588">
        <f>max('LE3130'!E12,'LE3130'!F12)</f>
        <v>71</v>
      </c>
      <c r="G19" s="590">
        <f>max('LE3130'!G12,'LE3130'!H12)</f>
        <v>57</v>
      </c>
      <c r="H19" s="588">
        <f>max('LE3130'!I12,'LE3130'!J12)</f>
        <v>0</v>
      </c>
      <c r="I19" s="588">
        <f>max('LE3130'!K12,'LE3130'!L12)</f>
        <v>61</v>
      </c>
      <c r="J19" s="588">
        <f>max('LE3130'!M12,'LE3130'!N12)</f>
        <v>74</v>
      </c>
      <c r="K19" s="588">
        <f>max('LE3130'!O12,'LE3130'!P12)</f>
        <v>74</v>
      </c>
      <c r="L19" s="588">
        <f>max('LE3130'!Q12,'LE3130'!R12)</f>
        <v>0</v>
      </c>
      <c r="M19" s="588">
        <f>max('LE3131'!K13,'LE3131'!L13)</f>
        <v>78</v>
      </c>
      <c r="N19" s="588">
        <f>max('LE3131'!M13,'LE3131'!N13)</f>
        <v>72</v>
      </c>
      <c r="O19" s="588">
        <f>max('LE3131'!O13,'LE3131'!P13)</f>
        <v>75</v>
      </c>
      <c r="P19" s="588">
        <f>max('LE3131'!Q13,'LE3131'!R13)</f>
        <v>0</v>
      </c>
      <c r="Q19" s="588">
        <f>max('LE3131'!C13,'LE3131'!D13)</f>
        <v>83</v>
      </c>
      <c r="R19" s="588">
        <f>max('LE3131'!E13,'LE3131'!F13)</f>
        <v>74</v>
      </c>
      <c r="S19" s="588">
        <f>max('LE3131'!G13,'LE3131'!H13)</f>
        <v>60</v>
      </c>
      <c r="T19" s="588">
        <f>max('LE3131'!I13,'LE3131'!J13)</f>
        <v>0</v>
      </c>
      <c r="U19" s="591">
        <f>'CF-LE3149'!E15</f>
        <v>48</v>
      </c>
      <c r="V19" s="591">
        <f>'CF-LE3149'!F15</f>
        <v>52.25</v>
      </c>
      <c r="W19" s="591">
        <f>'CF-LE3149'!G15</f>
        <v>56.25</v>
      </c>
      <c r="X19" s="591">
        <f>'CF-LE3149'!H15</f>
        <v>54.25</v>
      </c>
      <c r="Y19" s="590">
        <f>'CF-LE3149'!I15</f>
        <v>52.6875</v>
      </c>
      <c r="Z19" s="592">
        <f>'CF-LE3149'!N15</f>
        <v>0.5538235294</v>
      </c>
      <c r="AA19" s="590">
        <f>'CF-LE3149'!O15</f>
        <v>26.34375</v>
      </c>
      <c r="AB19" s="590" t="str">
        <f>'CF-LE3149'!P15</f>
        <v/>
      </c>
      <c r="AC19" s="590" t="str">
        <f>'CF-LE3149'!Q15</f>
        <v/>
      </c>
      <c r="AD19" s="590">
        <f>'CF-LE3149'!R15</f>
        <v>26</v>
      </c>
      <c r="AE19" s="590">
        <f>'CF-LE3149'!S15</f>
        <v>15.80625</v>
      </c>
      <c r="AF19" s="590" t="str">
        <f>'CF-LE3149'!T15</f>
        <v/>
      </c>
      <c r="AG19" s="590" t="str">
        <f>'CF-LE3149'!U15</f>
        <v/>
      </c>
      <c r="AH19" s="590">
        <f>'CF-LE3149'!V15</f>
        <v>16</v>
      </c>
      <c r="AI19" s="590">
        <f>'CF-LE3149'!W15</f>
        <v>52.6875</v>
      </c>
      <c r="AJ19" s="588" t="str">
        <f>'CF-LE3149'!X15</f>
        <v/>
      </c>
      <c r="AK19" s="588" t="str">
        <f>'CF-LE3149'!Y15</f>
        <v/>
      </c>
      <c r="AL19" s="588" t="str">
        <f>'CF-LE3149'!Z15</f>
        <v>R</v>
      </c>
      <c r="AM19" s="593">
        <f>max('CE-I-331'!C12,'CE-I-331'!D12)</f>
        <v>0</v>
      </c>
      <c r="AN19" s="593">
        <f>max('CE-I-331'!E12,'CE-I-331'!F12)</f>
        <v>0</v>
      </c>
      <c r="AO19" s="593">
        <f>max('CE-I-331'!G12,'CE-I-331'!H12)</f>
        <v>0</v>
      </c>
      <c r="AP19" s="593">
        <f>max('CE-I-331'!I12,'CE-I-331'!J12)</f>
        <v>0</v>
      </c>
      <c r="AQ19" s="594">
        <f>max('CE-I-331'!K12,'CE-I-331'!L12)</f>
        <v>0</v>
      </c>
      <c r="AR19" s="588">
        <f>max('CE-I-331'!M12,'CE-I-331'!N12)</f>
        <v>0</v>
      </c>
      <c r="AS19" s="595">
        <f>max('CE-I-331'!O12,'CE-I-331'!P12)</f>
        <v>0</v>
      </c>
      <c r="AT19" s="596">
        <f>max('CE-I-331'!Q12,'CE-I-331'!R12)</f>
        <v>0</v>
      </c>
      <c r="AU19" s="596">
        <f>max('CE-I-3131'!K13,'CE-I-3131'!L13)</f>
        <v>0</v>
      </c>
      <c r="AV19" s="596">
        <f>max('CE-I-3131'!M13,'CE-I-3131'!N13)</f>
        <v>0</v>
      </c>
      <c r="AW19" s="596">
        <f>max('CE-I-3131'!O13,'CE-I-3131'!P13)</f>
        <v>0</v>
      </c>
      <c r="AX19" s="596">
        <f>max('CE-I-3131'!Q13,'CE-I-3131'!R13)</f>
        <v>0</v>
      </c>
      <c r="AY19" s="596">
        <f>max('CE-I-3131'!C13,'CE-I-3131'!D13)</f>
        <v>0</v>
      </c>
      <c r="AZ19" s="596">
        <f>max('CE-I-3131'!E13,'CE-I-3131'!F13)</f>
        <v>0</v>
      </c>
      <c r="BA19" s="596">
        <f>max('CE-I-3131'!G13,'CE-I-3131'!H13)</f>
        <v>0</v>
      </c>
      <c r="BB19" s="596">
        <f>max('CE-I-3131'!I13,'CE-I-3131'!J13)</f>
        <v>0</v>
      </c>
      <c r="BC19" s="597">
        <f>'CF-LE-I3150'!E15</f>
        <v>0</v>
      </c>
      <c r="BD19" s="597">
        <f>'CF-LE-I3150'!F15</f>
        <v>0</v>
      </c>
      <c r="BE19" s="597">
        <f>'CF-LE-I3150'!G15</f>
        <v>0</v>
      </c>
      <c r="BF19" s="597">
        <f>'CF-LE-I3150'!H15</f>
        <v>0</v>
      </c>
      <c r="BG19" s="598">
        <f>'CF-LE-I3150'!I15</f>
        <v>0</v>
      </c>
      <c r="BH19" s="599">
        <f>'CF-LE-I3150'!N15</f>
        <v>0</v>
      </c>
      <c r="BI19" s="598">
        <f>'CF-LE-I3150'!O15</f>
        <v>0</v>
      </c>
      <c r="BJ19" s="598" t="str">
        <f>'CF-LE-I3150'!P15</f>
        <v/>
      </c>
      <c r="BK19" s="598" t="str">
        <f>'CF-LE-I3150'!Q15</f>
        <v/>
      </c>
      <c r="BL19" s="598">
        <f>'CF-LE-I3150'!R15</f>
        <v>0</v>
      </c>
      <c r="BM19" s="598">
        <f>'CF-LE-I3150'!S15</f>
        <v>0</v>
      </c>
      <c r="BN19" s="598" t="str">
        <f>'CF-LE-I3150'!T15</f>
        <v/>
      </c>
      <c r="BO19" s="598" t="str">
        <f>'CF-LE-I3150'!U15</f>
        <v/>
      </c>
      <c r="BP19" s="598">
        <f>'CF-LE-I3150'!V15</f>
        <v>0</v>
      </c>
      <c r="BQ19" s="596" t="str">
        <f>'CF-LE-I3150'!W15</f>
        <v/>
      </c>
      <c r="BR19" s="596" t="str">
        <f>'CF-LE-I3150'!X15</f>
        <v/>
      </c>
      <c r="BS19" s="596" t="str">
        <f>'CF-LE-I3150'!Y15</f>
        <v/>
      </c>
      <c r="BT19" s="596" t="str">
        <f>'CF-LE-I3150'!Z15</f>
        <v>R</v>
      </c>
      <c r="BU19" s="600">
        <f>max('CE-F-334'!C12,'CE-F-334'!D12)</f>
        <v>71</v>
      </c>
      <c r="BV19" s="600">
        <f>max('CE-F-334'!E12,'CE-F-334'!F12)</f>
        <v>60</v>
      </c>
      <c r="BW19" s="600">
        <f>max('CE-F-334'!G12,'CE-F-334'!H12)</f>
        <v>50</v>
      </c>
      <c r="BX19" s="600">
        <f>max('CE-F-334'!I12,'CE-F-334'!J12)</f>
        <v>0</v>
      </c>
      <c r="BY19" s="594">
        <f>max('CE-F-334'!K12,'CE-F-334'!L12)</f>
        <v>70</v>
      </c>
      <c r="BZ19" s="588">
        <f>max('CE-F-334'!M12,'CE-F-334'!N12)</f>
        <v>70</v>
      </c>
      <c r="CA19" s="596">
        <f>max('CE-F-334'!O12,'CE-F-334'!P12)</f>
        <v>70</v>
      </c>
      <c r="CB19" s="596">
        <f>max('CE-F-334'!Q12,'CE-F-334'!R12)</f>
        <v>0</v>
      </c>
      <c r="CC19" s="596">
        <f>max('CE-F-3135'!K13,'CE-F-3135'!L13)</f>
        <v>70</v>
      </c>
      <c r="CD19" s="596">
        <f>max('CE-F-3135'!M13,'CE-F-3135'!N13)</f>
        <v>71</v>
      </c>
      <c r="CE19" s="596">
        <f>max('CE-F-3135'!O13,'CE-F-3135'!P13)</f>
        <v>70</v>
      </c>
      <c r="CF19" s="596">
        <f>max('CE-F-3135'!Q13,'CE-F-3135'!R13)</f>
        <v>0</v>
      </c>
      <c r="CG19" s="596">
        <f>max('CE-F-3135'!C13,'CE-F-3135'!D13)</f>
        <v>72</v>
      </c>
      <c r="CH19" s="596">
        <f>max('CE-F-3135'!E13,'CE-F-3135'!F13)</f>
        <v>70</v>
      </c>
      <c r="CI19" s="596">
        <f>max('CE-F-3135'!G13,'CE-F-3135'!H13)</f>
        <v>70</v>
      </c>
      <c r="CJ19" s="596">
        <f>max('CE-F-3135'!I13,'CE-F-3135'!J13)</f>
        <v>0</v>
      </c>
      <c r="CK19" s="597">
        <f>'CF-LE-F3151'!E15</f>
        <v>45.25</v>
      </c>
      <c r="CL19" s="597">
        <f>'CF-LE-F3151'!F15</f>
        <v>52.5</v>
      </c>
      <c r="CM19" s="597">
        <f>'CF-LE-F3151'!G15</f>
        <v>52.75</v>
      </c>
      <c r="CN19" s="597">
        <f>'CF-LE-F3151'!H15</f>
        <v>53</v>
      </c>
      <c r="CO19" s="598">
        <f>'CF-LE-F3151'!I15</f>
        <v>50.875</v>
      </c>
      <c r="CP19" s="599">
        <f>'CF-LE-F3151'!N15</f>
        <v>0.7</v>
      </c>
      <c r="CQ19" s="598">
        <f>'CF-LE-F3151'!O15</f>
        <v>25.4375</v>
      </c>
      <c r="CR19" s="598" t="str">
        <f>'CF-LE-F3151'!P15</f>
        <v/>
      </c>
      <c r="CS19" s="598" t="str">
        <f>'CF-LE-F3151'!Q15</f>
        <v/>
      </c>
      <c r="CT19" s="598">
        <f>'CF-LE-F3151'!R15</f>
        <v>25</v>
      </c>
      <c r="CU19" s="598">
        <f>'CF-LE-F3151'!S15</f>
        <v>15.2625</v>
      </c>
      <c r="CV19" s="598" t="str">
        <f>'CF-LE-F3151'!T15</f>
        <v/>
      </c>
      <c r="CW19" s="598" t="str">
        <f>'CF-LE-F3151'!U15</f>
        <v/>
      </c>
      <c r="CX19" s="598">
        <f>'CF-LE-F3151'!V15</f>
        <v>15</v>
      </c>
      <c r="CY19" s="598">
        <f>'CF-LE-F3151'!W15</f>
        <v>50.875</v>
      </c>
      <c r="CZ19" s="598" t="str">
        <f>'CF-LE-F3151'!X15</f>
        <v/>
      </c>
      <c r="DA19" s="596" t="str">
        <f>'CF-LE-F3151'!Y15</f>
        <v/>
      </c>
      <c r="DB19" s="596" t="str">
        <f>'CF-LE-F3151'!Z15</f>
        <v>R</v>
      </c>
      <c r="DC19" s="600">
        <f>max('CE-MAT-3136'!C12,'CE-MAT-3136'!D12)</f>
        <v>57</v>
      </c>
      <c r="DD19" s="600">
        <f>max('CE-MAT-3136'!E12,'CE-MAT-3136'!F12)</f>
        <v>70</v>
      </c>
      <c r="DE19" s="600">
        <f>max('CE-MAT-3136'!G12,'CE-MAT-3136'!H12)</f>
        <v>70</v>
      </c>
      <c r="DF19" s="600">
        <f>max('CE-MAT-3136'!I12,'CE-MAT-3136'!J12)</f>
        <v>0</v>
      </c>
      <c r="DG19" s="594">
        <f>max('CE-MAT-3136'!K12,'CE-MAT-3136'!L12)</f>
        <v>62</v>
      </c>
      <c r="DH19" s="588">
        <f>max('CE-MAT-3136'!M12,'CE-MAT-3136'!N12)</f>
        <v>40</v>
      </c>
      <c r="DI19" s="596">
        <f>max('CE-MAT-3136'!O12,'CE-MAT-3136'!P12)</f>
        <v>60</v>
      </c>
      <c r="DJ19" s="596">
        <f>max('CE-MAT-3136'!Q12,'CE-MAT-3136'!R12)</f>
        <v>0</v>
      </c>
      <c r="DK19" s="596">
        <f>max('CE-MAT-3137'!K13,'CE-MAT-3137'!L13)</f>
        <v>70</v>
      </c>
      <c r="DL19" s="596">
        <f>max('CE-MAT-3137'!M13,'CE-MAT-3137'!N13)</f>
        <v>60</v>
      </c>
      <c r="DM19" s="596">
        <f>max('CE-MAT-3137'!O13,'CE-MAT-3137'!P13)</f>
        <v>63</v>
      </c>
      <c r="DN19" s="596">
        <f>max('CE-MAT-3137'!Q13,'CE-MAT-3137'!R13)</f>
        <v>0</v>
      </c>
      <c r="DO19" s="596">
        <f>max('CE-MAT-3137'!C13,'CE-MAT-3137'!D13)</f>
        <v>70</v>
      </c>
      <c r="DP19" s="596">
        <f>max('CE-MAT-3137'!E13,'CE-MAT-3137'!F13)</f>
        <v>70</v>
      </c>
      <c r="DQ19" s="596">
        <f>max('CE-MAT-3137'!G13,'CE-MAT-3137'!H13)</f>
        <v>70</v>
      </c>
      <c r="DR19" s="596">
        <f>max('CE-MAT-3137'!I13,'CE-MAT-3137'!J13)</f>
        <v>0</v>
      </c>
      <c r="DS19" s="597">
        <f>'CF-M-3152'!E15</f>
        <v>49.25</v>
      </c>
      <c r="DT19" s="597">
        <f>'CF-M-3152'!F15</f>
        <v>40.5</v>
      </c>
      <c r="DU19" s="597">
        <f>'CF-M-3152'!G15</f>
        <v>48.25</v>
      </c>
      <c r="DV19" s="597">
        <f>'CF-M-3152'!H15</f>
        <v>52.5</v>
      </c>
      <c r="DW19" s="598">
        <f>'CF-M-3152'!I15</f>
        <v>47.625</v>
      </c>
      <c r="DX19" s="599">
        <f>'CF-M-3152'!N15</f>
        <v>0.6603571429</v>
      </c>
      <c r="DY19" s="598">
        <f>'CF-M-3152'!O15</f>
        <v>23.8125</v>
      </c>
      <c r="DZ19" s="598" t="str">
        <f>'CF-M-3152'!P15</f>
        <v/>
      </c>
      <c r="EA19" s="598" t="str">
        <f>'CF-M-3152'!Q15</f>
        <v/>
      </c>
      <c r="EB19" s="598">
        <f>'CF-M-3152'!R15</f>
        <v>24</v>
      </c>
      <c r="EC19" s="598">
        <f>'CF-M-3152'!S15</f>
        <v>14.2875</v>
      </c>
      <c r="ED19" s="598" t="str">
        <f>'CF-M-3152'!T15</f>
        <v/>
      </c>
      <c r="EE19" s="598" t="str">
        <f>'CF-M-3152'!U15</f>
        <v/>
      </c>
      <c r="EF19" s="598">
        <f>'CF-M-3152'!V15</f>
        <v>14</v>
      </c>
      <c r="EG19" s="598">
        <f>'CF-M-3152'!W15</f>
        <v>47.625</v>
      </c>
      <c r="EH19" s="598" t="str">
        <f>'CF-M-3152'!X15</f>
        <v/>
      </c>
      <c r="EI19" s="596" t="str">
        <f>'CF-M-3152'!Y15</f>
        <v/>
      </c>
      <c r="EJ19" s="596" t="str">
        <f>'CF-M-3152'!Z15</f>
        <v>R</v>
      </c>
      <c r="EK19" s="593">
        <f>max('CE-SOC-3138'!C12,'CE-SOC-3138'!D12)</f>
        <v>73</v>
      </c>
      <c r="EL19" s="593">
        <f>max('CE-SOC-3138'!E12,'CE-SOC-3138'!F12)</f>
        <v>72</v>
      </c>
      <c r="EM19" s="593">
        <f>max('CE-SOC-3138'!G12,'CE-SOC-3138'!H12)</f>
        <v>50</v>
      </c>
      <c r="EN19" s="601">
        <f>max('CE-SOC-3138'!I12,'CE-SOC-3138'!J12)</f>
        <v>0</v>
      </c>
      <c r="EO19" s="595">
        <f>max('CE-SOC-3138'!K12,'CE-SOC-3138'!L12)</f>
        <v>62</v>
      </c>
      <c r="EP19" s="588">
        <f>max('CE-SOC-3138'!M12,'CE-SOC-3138'!N12)</f>
        <v>75</v>
      </c>
      <c r="EQ19" s="596">
        <f>max('CE-SOC-3138'!O12,'CE-SOC-3138'!P12)</f>
        <v>57</v>
      </c>
      <c r="ER19" s="596">
        <f>max('CE-SOC-3138'!Q12,'CE-SOC-3138'!R12)</f>
        <v>0</v>
      </c>
      <c r="ES19" s="596">
        <f>max('CE-SOC-3139'!K13,'CE-SOC-3139'!L13)</f>
        <v>73</v>
      </c>
      <c r="ET19" s="598">
        <f>max('CE-SOC-3139'!M13,'CE-SOC-3139'!N13)</f>
        <v>69</v>
      </c>
      <c r="EU19" s="598">
        <f>max('CE-SOC-3139'!O13,'CE-SOC-3139'!P13)</f>
        <v>51</v>
      </c>
      <c r="EV19" s="596">
        <f>max('CE-SOC-3139'!Q13,'CE-SOC-3139'!R13)</f>
        <v>0</v>
      </c>
      <c r="EW19" s="598">
        <f>max('CE-SOC-3139'!C13,'CE-SOC-3139'!D13)</f>
        <v>75</v>
      </c>
      <c r="EX19" s="598">
        <f>max('CE-SOC-3139'!E13,'CE-SOC-3139'!F13)</f>
        <v>71</v>
      </c>
      <c r="EY19" s="598">
        <f>max('CE-SOC-3139'!G13,'CE-SOC-3139'!H13)</f>
        <v>41</v>
      </c>
      <c r="EZ19" s="598">
        <f>max('CE-SOC-3139'!I13,'CE-SOC-3139'!J13)</f>
        <v>0</v>
      </c>
      <c r="FA19" s="597">
        <f>'CF-CS-3153'!E15</f>
        <v>48.75</v>
      </c>
      <c r="FB19" s="597">
        <f>'CF-CS-3153'!F15</f>
        <v>48.5</v>
      </c>
      <c r="FC19" s="597">
        <f>'CF-CS-3153'!G15</f>
        <v>48.25</v>
      </c>
      <c r="FD19" s="597">
        <f>'CF-CS-3153'!H15</f>
        <v>46.75</v>
      </c>
      <c r="FE19" s="598">
        <f>'CF-CS-3153'!I15</f>
        <v>48.0625</v>
      </c>
      <c r="FF19" s="599">
        <f>'CF-CS-3153'!N15</f>
        <v>0.6941176471</v>
      </c>
      <c r="FG19" s="598">
        <f>'CF-CS-3153'!O15</f>
        <v>24.03125</v>
      </c>
      <c r="FH19" s="598" t="str">
        <f>'CF-CS-3153'!P15</f>
        <v/>
      </c>
      <c r="FI19" s="598" t="str">
        <f>'CF-CS-3153'!Q15</f>
        <v/>
      </c>
      <c r="FJ19" s="598">
        <f>'CF-CS-3153'!R15</f>
        <v>24</v>
      </c>
      <c r="FK19" s="598">
        <f>'CF-CS-3153'!S15</f>
        <v>14.41875</v>
      </c>
      <c r="FL19" s="598" t="str">
        <f>'CF-CS-3153'!T15</f>
        <v/>
      </c>
      <c r="FM19" s="598" t="str">
        <f>'CF-CS-3153'!U15</f>
        <v/>
      </c>
      <c r="FN19" s="598">
        <f>'CF-CS-3153'!V15</f>
        <v>14</v>
      </c>
      <c r="FO19" s="596" t="str">
        <f>'CF-CS-3153'!W15</f>
        <v/>
      </c>
      <c r="FP19" s="598" t="str">
        <f>'CF-CS-3153'!X15</f>
        <v/>
      </c>
      <c r="FQ19" s="596" t="str">
        <f>'CF-CS-3153'!Y15</f>
        <v/>
      </c>
      <c r="FR19" s="596" t="str">
        <f>'CF-CS-3153'!Z15</f>
        <v>R</v>
      </c>
      <c r="FS19" s="602">
        <f>max(CNCF3140!C12,CNCF3140!D12)</f>
        <v>40</v>
      </c>
      <c r="FT19" s="602">
        <f>max(CNCF3140!E12,CNCF3140!F12)</f>
        <v>58</v>
      </c>
      <c r="FU19" s="602">
        <f>max(CNCF3140!G12,CNCF3140!H12)</f>
        <v>0</v>
      </c>
      <c r="FV19" s="602">
        <f>max(CNCF3140!I12,CNCF3140!J12)</f>
        <v>0</v>
      </c>
      <c r="FW19" s="594">
        <f>max(CNCF3140!K12,CNCF3140!L12)</f>
        <v>62</v>
      </c>
      <c r="FX19" s="588">
        <f>max(CNCF3140!M12,CNCF3140!N12)</f>
        <v>50</v>
      </c>
      <c r="FY19" s="596">
        <f>max(CNCF3140!O12,CNCF3140!P12)</f>
        <v>40</v>
      </c>
      <c r="FZ19" s="596">
        <f>max(CNCF3140!Q12,CNCF3140!R12)</f>
        <v>0</v>
      </c>
      <c r="GA19" s="596">
        <f>max('CE-NAT-3141'!K13,'CE-NAT-3141'!L13)</f>
        <v>57</v>
      </c>
      <c r="GB19" s="596">
        <f>max('CE-NAT-3141'!M13,'CE-NAT-3141'!N13)</f>
        <v>70</v>
      </c>
      <c r="GC19" s="596">
        <f>max('CE-NAT-3141'!O13,'CE-NAT-3141'!P13)</f>
        <v>30</v>
      </c>
      <c r="GD19" s="596">
        <f>max('CE-NAT-3141'!Q13,'CE-NAT-3141'!R13)</f>
        <v>0</v>
      </c>
      <c r="GE19" s="596">
        <f>max('CE-NAT-3141'!C13,'CE-NAT-3141'!D13)</f>
        <v>35</v>
      </c>
      <c r="GF19" s="596">
        <f>max('CE-NAT-3141'!E13,'CE-NAT-3141'!F13)</f>
        <v>70</v>
      </c>
      <c r="GG19" s="596">
        <f>max('CE-NAT-3141'!G13,'CE-NAT-3141'!H13)</f>
        <v>75</v>
      </c>
      <c r="GH19" s="596">
        <f>max('CE-NAT-3141'!I13,'CE-NAT-3141'!J13)</f>
        <v>0</v>
      </c>
      <c r="GI19" s="597">
        <f>'CF-CN-3154'!E15</f>
        <v>24.5</v>
      </c>
      <c r="GJ19" s="597">
        <f>'CF-CN-3154'!F15</f>
        <v>38</v>
      </c>
      <c r="GK19" s="597">
        <f>'CF-CN-3154'!G15</f>
        <v>39.25</v>
      </c>
      <c r="GL19" s="597">
        <f>'CF-CN-3154'!H15</f>
        <v>45</v>
      </c>
      <c r="GM19" s="598">
        <f>'CF-CN-3154'!I15</f>
        <v>36.6875</v>
      </c>
      <c r="GN19" s="599">
        <f>'CF-CN-3154'!N15</f>
        <v>0.3</v>
      </c>
      <c r="GO19" s="598">
        <f>'CF-CN-3154'!O15</f>
        <v>18.34375</v>
      </c>
      <c r="GP19" s="598" t="str">
        <f>'CF-CN-3154'!P15</f>
        <v/>
      </c>
      <c r="GQ19" s="598" t="str">
        <f>'CF-CN-3154'!Q15</f>
        <v/>
      </c>
      <c r="GR19" s="598">
        <f>'CF-CN-3154'!R15</f>
        <v>18</v>
      </c>
      <c r="GS19" s="598">
        <f>'CF-CN-3154'!S15</f>
        <v>11.00625</v>
      </c>
      <c r="GT19" s="598" t="str">
        <f>'CF-CN-3154'!T15</f>
        <v/>
      </c>
      <c r="GU19" s="598" t="str">
        <f>'CF-CN-3154'!U15</f>
        <v/>
      </c>
      <c r="GV19" s="598">
        <f>'CF-CN-3154'!V15</f>
        <v>11</v>
      </c>
      <c r="GW19" s="598">
        <f>'CF-CN-3154'!W15</f>
        <v>36.6875</v>
      </c>
      <c r="GX19" s="598" t="str">
        <f>'CF-CN-3154'!X15</f>
        <v/>
      </c>
      <c r="GY19" s="596" t="str">
        <f>'CF-CN-3154'!Y15</f>
        <v/>
      </c>
      <c r="GZ19" s="596" t="str">
        <f>'CF-CN-3154'!Z15</f>
        <v>R</v>
      </c>
      <c r="HA19" s="594">
        <f>max('CE-EA-3142'!C12,'CE-EA-3142'!C12)</f>
        <v>70</v>
      </c>
      <c r="HB19" s="594">
        <f>max('CE-EA-3142'!E12,'CE-EA-3142'!F12)</f>
        <v>82</v>
      </c>
      <c r="HC19" s="594">
        <f>max('CE-EA-3142'!G12,'CE-EA-3142'!H12)</f>
        <v>50</v>
      </c>
      <c r="HD19" s="594">
        <f>max('CE-EA-3142'!I12,'CE-EA-3142'!J12)</f>
        <v>0</v>
      </c>
      <c r="HE19" s="594">
        <f>max('CE-EA-3142'!K12,'CE-EA-3142'!L12)</f>
        <v>71</v>
      </c>
      <c r="HF19" s="588">
        <f>max('CE-EA-3142'!M12,'CE-EA-3142'!N12)</f>
        <v>83</v>
      </c>
      <c r="HG19" s="596">
        <f>max('CE-EA-3142'!O12,'CE-EA-3142'!P12)</f>
        <v>72</v>
      </c>
      <c r="HH19" s="596">
        <f>max('CE-EA-3142'!Q12,'CE-EA-3142'!R12)</f>
        <v>0</v>
      </c>
      <c r="HI19" s="596">
        <f>max('CE-EA-3143'!K13,'CE-EA-3143'!L13)</f>
        <v>73</v>
      </c>
      <c r="HJ19" s="596">
        <f>max('CE-EA-3143'!M13,'CE-EA-3143'!N13)</f>
        <v>70</v>
      </c>
      <c r="HK19" s="596">
        <f>max('CE-EA-3143'!O13,'CE-EA-3143'!P13)</f>
        <v>75</v>
      </c>
      <c r="HL19" s="596">
        <f>max('CE-EA-3143'!Q13,'CE-EA-3143'!R13)</f>
        <v>0</v>
      </c>
      <c r="HM19" s="596">
        <f>max('CE-EA-3143'!C13,'CE-EA-3143'!D13)</f>
        <v>72</v>
      </c>
      <c r="HN19" s="596">
        <f>max('CE-EA-3143'!E13,'CE-EA-3143'!F13)</f>
        <v>72</v>
      </c>
      <c r="HO19" s="596">
        <f>max('CE-EA-3143'!G13,'CE-EA-3143'!H13)</f>
        <v>80</v>
      </c>
      <c r="HP19" s="596">
        <f>max('CE-EA-3143'!I13,'CE-EA-3143'!J13)</f>
        <v>0</v>
      </c>
      <c r="HQ19" s="597">
        <f>'CF-EA-3155'!E15</f>
        <v>50.5</v>
      </c>
      <c r="HR19" s="597">
        <f>'CF-EA-3155'!F15</f>
        <v>56.5</v>
      </c>
      <c r="HS19" s="597">
        <f>'CF-EA-3155'!G15</f>
        <v>54.5</v>
      </c>
      <c r="HT19" s="597">
        <f>'CF-EA-3155'!H15</f>
        <v>56</v>
      </c>
      <c r="HU19" s="598">
        <f>'CF-EA-3155'!I15</f>
        <v>54.375</v>
      </c>
      <c r="HV19" s="599">
        <f>'CF-EA-3155'!N15</f>
        <v>0.4814814815</v>
      </c>
      <c r="HW19" s="598">
        <f>'CF-EA-3155'!O15</f>
        <v>27.1875</v>
      </c>
      <c r="HX19" s="598" t="str">
        <f>'CF-EA-3155'!P15</f>
        <v/>
      </c>
      <c r="HY19" s="598" t="str">
        <f>'CF-EA-3155'!Q15</f>
        <v/>
      </c>
      <c r="HZ19" s="598">
        <f>'CF-EA-3155'!R15</f>
        <v>27</v>
      </c>
      <c r="IA19" s="598">
        <f>'CF-EA-3155'!S15</f>
        <v>16.3125</v>
      </c>
      <c r="IB19" s="598" t="str">
        <f>'CF-EA-3155'!T15</f>
        <v/>
      </c>
      <c r="IC19" s="598" t="str">
        <f>'CF-EA-3155'!U15</f>
        <v/>
      </c>
      <c r="ID19" s="598">
        <f>'CF-EA-3155'!V15</f>
        <v>16</v>
      </c>
      <c r="IE19" s="596" t="str">
        <f>'CF-EA-3155'!W15</f>
        <v/>
      </c>
      <c r="IF19" s="598" t="str">
        <f>'CF-EA-3155'!X15</f>
        <v/>
      </c>
      <c r="IG19" s="596" t="str">
        <f>'CF-EA-3155'!Y15</f>
        <v/>
      </c>
      <c r="IH19" s="596" t="str">
        <f>'CF-EA-3155'!Z15</f>
        <v>R</v>
      </c>
      <c r="II19" s="600">
        <f>max('CE-EF-3144'!C12,'CE-EF-3144'!D12)</f>
        <v>70</v>
      </c>
      <c r="IJ19" s="600">
        <f>max('CE-EF-3144'!E12,'CE-EF-3144'!F12)</f>
        <v>72</v>
      </c>
      <c r="IK19" s="600">
        <f>max('CE-EF-3144'!G12,'CE-EF-3144'!H12)</f>
        <v>76</v>
      </c>
      <c r="IL19" s="600">
        <f>max('CE-EF-3144'!I12,'CE-EF-3144'!J12)</f>
        <v>0</v>
      </c>
      <c r="IM19" s="594">
        <f>max('CE-EF-3144'!K12,'CE-EF-3144'!L12)</f>
        <v>75</v>
      </c>
      <c r="IN19" s="588">
        <f>max('CE-EF-3144'!M12,'CE-EF-3144'!N12)</f>
        <v>78</v>
      </c>
      <c r="IO19" s="596">
        <f>max('CE-EF-3144'!O12,'CE-EF-3144'!P12)</f>
        <v>77</v>
      </c>
      <c r="IP19" s="596">
        <f>max('CE-EF-3144'!Q12,'CE-EF-3144'!R12)</f>
        <v>0</v>
      </c>
      <c r="IQ19" s="596">
        <f>max('CE-EF-3145'!K13,'CE-EF-3145'!L13)</f>
        <v>82</v>
      </c>
      <c r="IR19" s="596">
        <f>max('CE-EF-3145'!M13,'CE-EF-3145'!N13)</f>
        <v>80</v>
      </c>
      <c r="IS19" s="596">
        <f>max('CE-EF-3145'!O13,'CE-EF-3145'!P13)</f>
        <v>82</v>
      </c>
      <c r="IT19" s="596">
        <f>max('CE-EF-3145'!Q13,'CE-EF-3145'!R13)</f>
        <v>0</v>
      </c>
      <c r="IU19" s="596">
        <f>max('CE-EF-3145'!C13,'CE-EF-3145'!D13)</f>
        <v>76</v>
      </c>
      <c r="IV19" s="596">
        <f>max('CE-EF-3145'!E13,'CE-EF-3145'!F13)</f>
        <v>83</v>
      </c>
      <c r="IW19" s="596">
        <f>max('CE-EF-3145'!G13,'CE-EF-3145'!H13)</f>
        <v>85</v>
      </c>
      <c r="IX19" s="596">
        <f>max('CE-EF-3145'!I13,'CE-EF-3145'!J13)</f>
        <v>0</v>
      </c>
      <c r="IY19" s="597">
        <f>'CF-EF-3156'!E15</f>
        <v>54.5</v>
      </c>
      <c r="IZ19" s="597">
        <f>'CF-EF-3156'!F15</f>
        <v>57.5</v>
      </c>
      <c r="JA19" s="597">
        <f>'CF-EF-3156'!G15</f>
        <v>61</v>
      </c>
      <c r="JB19" s="597">
        <f>'CF-EF-3156'!H15</f>
        <v>61</v>
      </c>
      <c r="JC19" s="598">
        <f>'CF-EF-3156'!I15</f>
        <v>58.5</v>
      </c>
      <c r="JD19" s="599">
        <f>'CF-EF-3156'!N15</f>
        <v>0.7</v>
      </c>
      <c r="JE19" s="598">
        <f>'CF-EF-3156'!O15</f>
        <v>29.25</v>
      </c>
      <c r="JF19" s="598" t="str">
        <f>'CF-EF-3156'!P15</f>
        <v/>
      </c>
      <c r="JG19" s="598" t="str">
        <f>'CF-EF-3156'!Q15</f>
        <v/>
      </c>
      <c r="JH19" s="598">
        <f>'CF-EF-3156'!R15</f>
        <v>29</v>
      </c>
      <c r="JI19" s="598">
        <f>'CF-EF-3156'!S15</f>
        <v>17.55</v>
      </c>
      <c r="JJ19" s="598" t="str">
        <f>'CF-EF-3156'!T15</f>
        <v/>
      </c>
      <c r="JK19" s="598" t="str">
        <f>'CF-EF-3156'!U15</f>
        <v/>
      </c>
      <c r="JL19" s="598">
        <f>'CF-EF-3156'!V15</f>
        <v>18</v>
      </c>
      <c r="JM19" s="596" t="str">
        <f>'CF-EF-3156'!W15</f>
        <v/>
      </c>
      <c r="JN19" s="598" t="str">
        <f>'CF-EF-3156'!X15</f>
        <v/>
      </c>
      <c r="JO19" s="596" t="str">
        <f>'CF-EF-3156'!Y15</f>
        <v/>
      </c>
      <c r="JP19" s="596" t="str">
        <f>'CF-EF-3156'!Z15</f>
        <v>R</v>
      </c>
      <c r="JQ19" s="593">
        <f>max('CE-FIH&amp;R-3146'!C12,'CE-FIH&amp;R-3146'!D12)</f>
        <v>71</v>
      </c>
      <c r="JR19" s="601">
        <f>max('CE-FIH&amp;R-3146'!E12,'CE-FIH&amp;R-3146'!F12)</f>
        <v>65</v>
      </c>
      <c r="JS19" s="601">
        <f>max('CE-FIH&amp;R-3146'!G12,'CE-FIH&amp;R-3146'!H12)</f>
        <v>48</v>
      </c>
      <c r="JT19" s="593">
        <f>max('CE-FIH&amp;R-3146'!I12,'CE-FIH&amp;R-3146'!J12)</f>
        <v>0</v>
      </c>
      <c r="JU19" s="594">
        <f>max('CE-FIH&amp;R-3146'!K12,'CE-FIH&amp;R-3146'!L12)</f>
        <v>78</v>
      </c>
      <c r="JV19" s="590">
        <f>max('CE-FIH&amp;R-3146'!M12,'CE-FIH&amp;R-3146'!N12)</f>
        <v>71</v>
      </c>
      <c r="JW19" s="598">
        <f>max('CE-FIH&amp;R-3146'!O12,'CE-FIH&amp;R-3146'!P12)</f>
        <v>61</v>
      </c>
      <c r="JX19" s="596">
        <f>max('CE-FIH&amp;R-3146'!Q12,'CE-FIH&amp;R-3146'!R12)</f>
        <v>0</v>
      </c>
      <c r="JY19" s="596">
        <f>max('CE-FIH&amp;R-3147'!K13,'CE-FIH&amp;R-3147'!L13)</f>
        <v>73</v>
      </c>
      <c r="JZ19" s="598">
        <f>max('CE-FIH&amp;R-3147'!M13,'CE-FIH&amp;R-3147'!N13)</f>
        <v>68</v>
      </c>
      <c r="KA19" s="598">
        <f>max('CE-FIH&amp;R-3147'!O13,'CE-FIH&amp;R-3147'!P13)</f>
        <v>47</v>
      </c>
      <c r="KB19" s="596">
        <f>max('CE-FIH&amp;R-3147'!Q13,'CE-FIH&amp;R-3147'!R13)</f>
        <v>0</v>
      </c>
      <c r="KC19" s="598">
        <f>max('CE-FIH&amp;R-3147'!C13,'CE-FIH&amp;R-3147'!D13)</f>
        <v>77</v>
      </c>
      <c r="KD19" s="598">
        <f>max('CE-FIH&amp;R-3147'!E13,'CE-FIH&amp;R-3147'!F13)</f>
        <v>63</v>
      </c>
      <c r="KE19" s="598">
        <f>max('CE-FIH&amp;R-3147'!G13,'CE-FIH&amp;R-3147'!H13)</f>
        <v>54</v>
      </c>
      <c r="KF19" s="596">
        <f>max('CE-FIH&amp;R-3147'!I13,'CE-FIH&amp;R-3147'!J13)</f>
        <v>0</v>
      </c>
      <c r="KG19" s="597">
        <f>'CF-FIHR-3157'!E15</f>
        <v>46</v>
      </c>
      <c r="KH19" s="597">
        <f>'CF-FIHR-3157'!F15</f>
        <v>52.5</v>
      </c>
      <c r="KI19" s="597">
        <f>'CF-FIHR-3157'!G15</f>
        <v>47</v>
      </c>
      <c r="KJ19" s="597">
        <f>'CF-FIHR-3157'!H15</f>
        <v>48.5</v>
      </c>
      <c r="KK19" s="598">
        <f>'CF-FIHR-3157'!I15</f>
        <v>48.5</v>
      </c>
      <c r="KL19" s="599">
        <f>'CF-FIHR-3157'!N15</f>
        <v>0.6126984127</v>
      </c>
      <c r="KM19" s="598">
        <f>'CF-FIHR-3157'!O15</f>
        <v>24.25</v>
      </c>
      <c r="KN19" s="598" t="str">
        <f>'CF-FIHR-3157'!P15</f>
        <v/>
      </c>
      <c r="KO19" s="598" t="str">
        <f>'CF-FIHR-3157'!Q15</f>
        <v/>
      </c>
      <c r="KP19" s="598">
        <f>'CF-FIHR-3157'!R15</f>
        <v>24</v>
      </c>
      <c r="KQ19" s="598">
        <f>'CF-FIHR-3157'!S15</f>
        <v>14.55</v>
      </c>
      <c r="KR19" s="598" t="str">
        <f>'CF-FIHR-3157'!T15</f>
        <v/>
      </c>
      <c r="KS19" s="598" t="str">
        <f>'CF-FIHR-3157'!U15</f>
        <v/>
      </c>
      <c r="KT19" s="598">
        <f>'CF-FIHR-3157'!V15</f>
        <v>15</v>
      </c>
      <c r="KU19" s="596" t="str">
        <f>'CF-FIHR-3157'!W15</f>
        <v/>
      </c>
      <c r="KV19" s="598" t="str">
        <f>'CF-FIHR-3157'!X15</f>
        <v/>
      </c>
      <c r="KW19" s="596" t="str">
        <f>'CF-FIHR-3157'!Y15</f>
        <v/>
      </c>
      <c r="KX19" s="596" t="str">
        <f>'CF-FIHR-3157'!Z15</f>
        <v>R</v>
      </c>
    </row>
    <row r="20" ht="16.5" customHeight="1">
      <c r="A20" s="600">
        <v>10.0</v>
      </c>
      <c r="B20" s="588" t="str">
        <f>'3A 2025 - 2026 DATOS DEL ESTUDI'!M13</f>
        <v/>
      </c>
      <c r="C20" s="588">
        <f>'3A 2025 - 2026 DATOS DEL ESTUDI'!N13</f>
        <v>7042227</v>
      </c>
      <c r="D20" s="589" t="str">
        <f>'3A 2025 - 2026 DATOS DEL ESTUDI'!B13</f>
        <v>Brianny  Caraballo Guzmán</v>
      </c>
      <c r="E20" s="588">
        <f>max('LE3130'!C13,'LE3130'!D13)</f>
        <v>98</v>
      </c>
      <c r="F20" s="588">
        <f>max('LE3130'!E13,'LE3130'!F13)</f>
        <v>95</v>
      </c>
      <c r="G20" s="590">
        <f>max('LE3130'!G13,'LE3130'!H13)</f>
        <v>100</v>
      </c>
      <c r="H20" s="588">
        <f>max('LE3130'!I13,'LE3130'!J13)</f>
        <v>0</v>
      </c>
      <c r="I20" s="588">
        <f>max('LE3130'!K13,'LE3130'!L13)</f>
        <v>97</v>
      </c>
      <c r="J20" s="588">
        <f>max('LE3130'!M13,'LE3130'!N13)</f>
        <v>100</v>
      </c>
      <c r="K20" s="588">
        <f>max('LE3130'!O13,'LE3130'!P13)</f>
        <v>96</v>
      </c>
      <c r="L20" s="588">
        <f>max('LE3130'!Q13,'LE3130'!R13)</f>
        <v>0</v>
      </c>
      <c r="M20" s="588">
        <f>max('LE3131'!K14,'LE3131'!L14)</f>
        <v>100</v>
      </c>
      <c r="N20" s="588">
        <f>max('LE3131'!M14,'LE3131'!N14)</f>
        <v>97</v>
      </c>
      <c r="O20" s="588">
        <f>max('LE3131'!O14,'LE3131'!P14)</f>
        <v>100</v>
      </c>
      <c r="P20" s="588">
        <f>max('LE3131'!Q14,'LE3131'!R14)</f>
        <v>0</v>
      </c>
      <c r="Q20" s="588">
        <f>max('LE3131'!C14,'LE3131'!D14)</f>
        <v>96</v>
      </c>
      <c r="R20" s="588">
        <f>max('LE3131'!E14,'LE3131'!F14)</f>
        <v>100</v>
      </c>
      <c r="S20" s="588">
        <f>max('LE3131'!G14,'LE3131'!H14)</f>
        <v>99</v>
      </c>
      <c r="T20" s="588">
        <f>max('LE3131'!I14,'LE3131'!J14)</f>
        <v>0</v>
      </c>
      <c r="U20" s="591">
        <f>'CF-LE3149'!E16</f>
        <v>73.25</v>
      </c>
      <c r="V20" s="591">
        <f>'CF-LE3149'!F16</f>
        <v>73.25</v>
      </c>
      <c r="W20" s="591">
        <f>'CF-LE3149'!G16</f>
        <v>74.25</v>
      </c>
      <c r="X20" s="591">
        <f>'CF-LE3149'!H16</f>
        <v>73.75</v>
      </c>
      <c r="Y20" s="590">
        <f>'CF-LE3149'!I16</f>
        <v>73.625</v>
      </c>
      <c r="Z20" s="592">
        <f>'CF-LE3149'!N16</f>
        <v>0.5647058824</v>
      </c>
      <c r="AA20" s="590" t="str">
        <f>'CF-LE3149'!O16</f>
        <v/>
      </c>
      <c r="AB20" s="590" t="str">
        <f>'CF-LE3149'!P16</f>
        <v/>
      </c>
      <c r="AC20" s="590" t="str">
        <f>'CF-LE3149'!Q16</f>
        <v/>
      </c>
      <c r="AD20" s="590" t="str">
        <f>'CF-LE3149'!R16</f>
        <v/>
      </c>
      <c r="AE20" s="590" t="str">
        <f>'CF-LE3149'!S16</f>
        <v/>
      </c>
      <c r="AF20" s="590" t="str">
        <f>'CF-LE3149'!T16</f>
        <v/>
      </c>
      <c r="AG20" s="590" t="str">
        <f>'CF-LE3149'!U16</f>
        <v/>
      </c>
      <c r="AH20" s="590" t="str">
        <f>'CF-LE3149'!V16</f>
        <v/>
      </c>
      <c r="AI20" s="590">
        <f>'CF-LE3149'!W16</f>
        <v>73.625</v>
      </c>
      <c r="AJ20" s="588" t="str">
        <f>'CF-LE3149'!X16</f>
        <v/>
      </c>
      <c r="AK20" s="588" t="str">
        <f>'CF-LE3149'!Y16</f>
        <v>A</v>
      </c>
      <c r="AL20" s="588" t="str">
        <f>'CF-LE3149'!Z16</f>
        <v/>
      </c>
      <c r="AM20" s="593">
        <f>max('CE-I-331'!C13,'CE-I-331'!D13)</f>
        <v>0</v>
      </c>
      <c r="AN20" s="593">
        <f>max('CE-I-331'!E13,'CE-I-331'!F13)</f>
        <v>0</v>
      </c>
      <c r="AO20" s="593">
        <f>max('CE-I-331'!G13,'CE-I-331'!H13)</f>
        <v>0</v>
      </c>
      <c r="AP20" s="593">
        <f>max('CE-I-331'!I13,'CE-I-331'!J13)</f>
        <v>0</v>
      </c>
      <c r="AQ20" s="594">
        <f>max('CE-I-331'!K13,'CE-I-331'!L13)</f>
        <v>0</v>
      </c>
      <c r="AR20" s="588">
        <f>max('CE-I-331'!M13,'CE-I-331'!N13)</f>
        <v>0</v>
      </c>
      <c r="AS20" s="595">
        <f>max('CE-I-331'!O13,'CE-I-331'!P13)</f>
        <v>0</v>
      </c>
      <c r="AT20" s="596">
        <f>max('CE-I-331'!Q13,'CE-I-331'!R13)</f>
        <v>0</v>
      </c>
      <c r="AU20" s="596">
        <f>max('CE-I-3131'!K14,'CE-I-3131'!L14)</f>
        <v>0</v>
      </c>
      <c r="AV20" s="596">
        <f>max('CE-I-3131'!M14,'CE-I-3131'!N14)</f>
        <v>0</v>
      </c>
      <c r="AW20" s="596">
        <f>max('CE-I-3131'!O14,'CE-I-3131'!P14)</f>
        <v>0</v>
      </c>
      <c r="AX20" s="596">
        <f>max('CE-I-3131'!Q14,'CE-I-3131'!R14)</f>
        <v>0</v>
      </c>
      <c r="AY20" s="596">
        <f>max('CE-I-3131'!C14,'CE-I-3131'!D14)</f>
        <v>0</v>
      </c>
      <c r="AZ20" s="596">
        <f>max('CE-I-3131'!E14,'CE-I-3131'!F14)</f>
        <v>0</v>
      </c>
      <c r="BA20" s="596">
        <f>max('CE-I-3131'!G14,'CE-I-3131'!H14)</f>
        <v>0</v>
      </c>
      <c r="BB20" s="596">
        <f>max('CE-I-3131'!I14,'CE-I-3131'!J14)</f>
        <v>0</v>
      </c>
      <c r="BC20" s="597">
        <f>'CF-LE-I3150'!E16</f>
        <v>0</v>
      </c>
      <c r="BD20" s="597">
        <f>'CF-LE-I3150'!F16</f>
        <v>0</v>
      </c>
      <c r="BE20" s="597">
        <f>'CF-LE-I3150'!G16</f>
        <v>0</v>
      </c>
      <c r="BF20" s="597">
        <f>'CF-LE-I3150'!H16</f>
        <v>0</v>
      </c>
      <c r="BG20" s="598">
        <f>'CF-LE-I3150'!I16</f>
        <v>0</v>
      </c>
      <c r="BH20" s="599">
        <f>'CF-LE-I3150'!N16</f>
        <v>0</v>
      </c>
      <c r="BI20" s="598">
        <f>'CF-LE-I3150'!O16</f>
        <v>0</v>
      </c>
      <c r="BJ20" s="598" t="str">
        <f>'CF-LE-I3150'!P16</f>
        <v/>
      </c>
      <c r="BK20" s="598" t="str">
        <f>'CF-LE-I3150'!Q16</f>
        <v/>
      </c>
      <c r="BL20" s="598">
        <f>'CF-LE-I3150'!R16</f>
        <v>0</v>
      </c>
      <c r="BM20" s="598">
        <f>'CF-LE-I3150'!S16</f>
        <v>0</v>
      </c>
      <c r="BN20" s="598" t="str">
        <f>'CF-LE-I3150'!T16</f>
        <v/>
      </c>
      <c r="BO20" s="598" t="str">
        <f>'CF-LE-I3150'!U16</f>
        <v/>
      </c>
      <c r="BP20" s="598">
        <f>'CF-LE-I3150'!V16</f>
        <v>0</v>
      </c>
      <c r="BQ20" s="596" t="str">
        <f>'CF-LE-I3150'!W16</f>
        <v/>
      </c>
      <c r="BR20" s="596" t="str">
        <f>'CF-LE-I3150'!X16</f>
        <v/>
      </c>
      <c r="BS20" s="596" t="str">
        <f>'CF-LE-I3150'!Y16</f>
        <v/>
      </c>
      <c r="BT20" s="596" t="str">
        <f>'CF-LE-I3150'!Z16</f>
        <v>R</v>
      </c>
      <c r="BU20" s="600">
        <f>max('CE-F-334'!C13,'CE-F-334'!D13)</f>
        <v>93</v>
      </c>
      <c r="BV20" s="600">
        <f>max('CE-F-334'!E13,'CE-F-334'!F13)</f>
        <v>95</v>
      </c>
      <c r="BW20" s="600">
        <f>max('CE-F-334'!G13,'CE-F-334'!H13)</f>
        <v>96</v>
      </c>
      <c r="BX20" s="600">
        <f>max('CE-F-334'!I13,'CE-F-334'!J13)</f>
        <v>0</v>
      </c>
      <c r="BY20" s="594">
        <f>max('CE-F-334'!K13,'CE-F-334'!L13)</f>
        <v>92</v>
      </c>
      <c r="BZ20" s="588">
        <f>max('CE-F-334'!M13,'CE-F-334'!N13)</f>
        <v>95</v>
      </c>
      <c r="CA20" s="596">
        <f>max('CE-F-334'!O13,'CE-F-334'!P13)</f>
        <v>96</v>
      </c>
      <c r="CB20" s="596">
        <f>max('CE-F-334'!Q13,'CE-F-334'!R13)</f>
        <v>0</v>
      </c>
      <c r="CC20" s="596">
        <f>max('CE-F-3135'!K14,'CE-F-3135'!L14)</f>
        <v>95</v>
      </c>
      <c r="CD20" s="596">
        <f>max('CE-F-3135'!M14,'CE-F-3135'!N14)</f>
        <v>96</v>
      </c>
      <c r="CE20" s="596">
        <f>max('CE-F-3135'!O14,'CE-F-3135'!P14)</f>
        <v>98</v>
      </c>
      <c r="CF20" s="596">
        <f>max('CE-F-3135'!Q14,'CE-F-3135'!R14)</f>
        <v>0</v>
      </c>
      <c r="CG20" s="596">
        <f>max('CE-F-3135'!C14,'CE-F-3135'!D14)</f>
        <v>98</v>
      </c>
      <c r="CH20" s="596">
        <f>max('CE-F-3135'!E14,'CE-F-3135'!F14)</f>
        <v>99</v>
      </c>
      <c r="CI20" s="596">
        <f>max('CE-F-3135'!G14,'CE-F-3135'!H14)</f>
        <v>99</v>
      </c>
      <c r="CJ20" s="596">
        <f>max('CE-F-3135'!I14,'CE-F-3135'!J14)</f>
        <v>0</v>
      </c>
      <c r="CK20" s="597">
        <f>'CF-LE-F3151'!E16</f>
        <v>71</v>
      </c>
      <c r="CL20" s="597">
        <f>'CF-LE-F3151'!F16</f>
        <v>70.75</v>
      </c>
      <c r="CM20" s="597">
        <f>'CF-LE-F3151'!G16</f>
        <v>72.25</v>
      </c>
      <c r="CN20" s="597">
        <f>'CF-LE-F3151'!H16</f>
        <v>74</v>
      </c>
      <c r="CO20" s="598">
        <f>'CF-LE-F3151'!I16</f>
        <v>72</v>
      </c>
      <c r="CP20" s="599">
        <f>'CF-LE-F3151'!N16</f>
        <v>0.7</v>
      </c>
      <c r="CQ20" s="598" t="str">
        <f>'CF-LE-F3151'!O16</f>
        <v/>
      </c>
      <c r="CR20" s="598" t="str">
        <f>'CF-LE-F3151'!P16</f>
        <v/>
      </c>
      <c r="CS20" s="598" t="str">
        <f>'CF-LE-F3151'!Q16</f>
        <v/>
      </c>
      <c r="CT20" s="598" t="str">
        <f>'CF-LE-F3151'!R16</f>
        <v/>
      </c>
      <c r="CU20" s="598" t="str">
        <f>'CF-LE-F3151'!S16</f>
        <v/>
      </c>
      <c r="CV20" s="598" t="str">
        <f>'CF-LE-F3151'!T16</f>
        <v/>
      </c>
      <c r="CW20" s="598" t="str">
        <f>'CF-LE-F3151'!U16</f>
        <v/>
      </c>
      <c r="CX20" s="598" t="str">
        <f>'CF-LE-F3151'!V16</f>
        <v/>
      </c>
      <c r="CY20" s="598">
        <f>'CF-LE-F3151'!W16</f>
        <v>72</v>
      </c>
      <c r="CZ20" s="598" t="str">
        <f>'CF-LE-F3151'!X16</f>
        <v/>
      </c>
      <c r="DA20" s="596" t="str">
        <f>'CF-LE-F3151'!Y16</f>
        <v>A</v>
      </c>
      <c r="DB20" s="596" t="str">
        <f>'CF-LE-F3151'!Z16</f>
        <v/>
      </c>
      <c r="DC20" s="600">
        <f>max('CE-MAT-3136'!C13,'CE-MAT-3136'!D13)</f>
        <v>100</v>
      </c>
      <c r="DD20" s="600">
        <f>max('CE-MAT-3136'!E13,'CE-MAT-3136'!F13)</f>
        <v>100</v>
      </c>
      <c r="DE20" s="600">
        <f>max('CE-MAT-3136'!G13,'CE-MAT-3136'!H13)</f>
        <v>94</v>
      </c>
      <c r="DF20" s="600">
        <f>max('CE-MAT-3136'!I13,'CE-MAT-3136'!J13)</f>
        <v>0</v>
      </c>
      <c r="DG20" s="594">
        <f>max('CE-MAT-3136'!K13,'CE-MAT-3136'!L13)</f>
        <v>100</v>
      </c>
      <c r="DH20" s="588">
        <f>max('CE-MAT-3136'!M13,'CE-MAT-3136'!N13)</f>
        <v>100</v>
      </c>
      <c r="DI20" s="596">
        <f>max('CE-MAT-3136'!O13,'CE-MAT-3136'!P13)</f>
        <v>99</v>
      </c>
      <c r="DJ20" s="596">
        <f>max('CE-MAT-3136'!Q13,'CE-MAT-3136'!R13)</f>
        <v>0</v>
      </c>
      <c r="DK20" s="596">
        <f>max('CE-MAT-3137'!K14,'CE-MAT-3137'!L14)</f>
        <v>100</v>
      </c>
      <c r="DL20" s="596">
        <f>max('CE-MAT-3137'!M14,'CE-MAT-3137'!N14)</f>
        <v>100</v>
      </c>
      <c r="DM20" s="596">
        <f>max('CE-MAT-3137'!O14,'CE-MAT-3137'!P14)</f>
        <v>100</v>
      </c>
      <c r="DN20" s="596">
        <f>max('CE-MAT-3137'!Q14,'CE-MAT-3137'!R14)</f>
        <v>0</v>
      </c>
      <c r="DO20" s="596">
        <f>max('CE-MAT-3137'!C14,'CE-MAT-3137'!D14)</f>
        <v>100</v>
      </c>
      <c r="DP20" s="596">
        <f>max('CE-MAT-3137'!E14,'CE-MAT-3137'!F14)</f>
        <v>100</v>
      </c>
      <c r="DQ20" s="596">
        <f>max('CE-MAT-3137'!G14,'CE-MAT-3137'!H14)</f>
        <v>99</v>
      </c>
      <c r="DR20" s="596">
        <f>max('CE-MAT-3137'!I14,'CE-MAT-3137'!J14)</f>
        <v>0</v>
      </c>
      <c r="DS20" s="597">
        <f>'CF-M-3152'!E16</f>
        <v>73.5</v>
      </c>
      <c r="DT20" s="597">
        <f>'CF-M-3152'!F16</f>
        <v>74.75</v>
      </c>
      <c r="DU20" s="597">
        <f>'CF-M-3152'!G16</f>
        <v>75</v>
      </c>
      <c r="DV20" s="597">
        <f>'CF-M-3152'!H16</f>
        <v>74.75</v>
      </c>
      <c r="DW20" s="598">
        <f>'CF-M-3152'!I16</f>
        <v>74.5</v>
      </c>
      <c r="DX20" s="599">
        <f>'CF-M-3152'!N16</f>
        <v>0.7</v>
      </c>
      <c r="DY20" s="598" t="str">
        <f>'CF-M-3152'!O16</f>
        <v/>
      </c>
      <c r="DZ20" s="598" t="str">
        <f>'CF-M-3152'!P16</f>
        <v/>
      </c>
      <c r="EA20" s="598" t="str">
        <f>'CF-M-3152'!Q16</f>
        <v/>
      </c>
      <c r="EB20" s="598" t="str">
        <f>'CF-M-3152'!R16</f>
        <v/>
      </c>
      <c r="EC20" s="598" t="str">
        <f>'CF-M-3152'!S16</f>
        <v/>
      </c>
      <c r="ED20" s="598" t="str">
        <f>'CF-M-3152'!T16</f>
        <v/>
      </c>
      <c r="EE20" s="598" t="str">
        <f>'CF-M-3152'!U16</f>
        <v/>
      </c>
      <c r="EF20" s="598" t="str">
        <f>'CF-M-3152'!V16</f>
        <v/>
      </c>
      <c r="EG20" s="598">
        <f>'CF-M-3152'!W16</f>
        <v>74.5</v>
      </c>
      <c r="EH20" s="598" t="str">
        <f>'CF-M-3152'!X16</f>
        <v/>
      </c>
      <c r="EI20" s="596" t="str">
        <f>'CF-M-3152'!Y16</f>
        <v>A</v>
      </c>
      <c r="EJ20" s="596" t="str">
        <f>'CF-M-3152'!Z16</f>
        <v/>
      </c>
      <c r="EK20" s="593">
        <f>max('CE-SOC-3138'!C13,'CE-SOC-3138'!D13)</f>
        <v>98</v>
      </c>
      <c r="EL20" s="593">
        <f>max('CE-SOC-3138'!E13,'CE-SOC-3138'!F13)</f>
        <v>100</v>
      </c>
      <c r="EM20" s="593">
        <f>max('CE-SOC-3138'!G13,'CE-SOC-3138'!H13)</f>
        <v>97</v>
      </c>
      <c r="EN20" s="601">
        <f>max('CE-SOC-3138'!I13,'CE-SOC-3138'!J13)</f>
        <v>0</v>
      </c>
      <c r="EO20" s="595">
        <f>max('CE-SOC-3138'!K13,'CE-SOC-3138'!L13)</f>
        <v>93</v>
      </c>
      <c r="EP20" s="588">
        <f>max('CE-SOC-3138'!M13,'CE-SOC-3138'!N13)</f>
        <v>97</v>
      </c>
      <c r="EQ20" s="596">
        <f>max('CE-SOC-3138'!O13,'CE-SOC-3138'!P13)</f>
        <v>100</v>
      </c>
      <c r="ER20" s="596">
        <f>max('CE-SOC-3138'!Q13,'CE-SOC-3138'!R13)</f>
        <v>0</v>
      </c>
      <c r="ES20" s="596">
        <f>max('CE-SOC-3139'!K14,'CE-SOC-3139'!L14)</f>
        <v>100</v>
      </c>
      <c r="ET20" s="598">
        <f>max('CE-SOC-3139'!M14,'CE-SOC-3139'!N14)</f>
        <v>100</v>
      </c>
      <c r="EU20" s="598">
        <f>max('CE-SOC-3139'!O14,'CE-SOC-3139'!P14)</f>
        <v>98</v>
      </c>
      <c r="EV20" s="596">
        <f>max('CE-SOC-3139'!Q14,'CE-SOC-3139'!R14)</f>
        <v>0</v>
      </c>
      <c r="EW20" s="598">
        <f>max('CE-SOC-3139'!C14,'CE-SOC-3139'!D14)</f>
        <v>100</v>
      </c>
      <c r="EX20" s="598">
        <f>max('CE-SOC-3139'!E14,'CE-SOC-3139'!F14)</f>
        <v>100</v>
      </c>
      <c r="EY20" s="598">
        <f>max('CE-SOC-3139'!G14,'CE-SOC-3139'!H14)</f>
        <v>93</v>
      </c>
      <c r="EZ20" s="598">
        <f>max('CE-SOC-3139'!I14,'CE-SOC-3139'!J14)</f>
        <v>0</v>
      </c>
      <c r="FA20" s="597">
        <f>'CF-CS-3153'!E16</f>
        <v>73.75</v>
      </c>
      <c r="FB20" s="597">
        <f>'CF-CS-3153'!F16</f>
        <v>72.5</v>
      </c>
      <c r="FC20" s="597">
        <f>'CF-CS-3153'!G16</f>
        <v>74.5</v>
      </c>
      <c r="FD20" s="597">
        <f>'CF-CS-3153'!H16</f>
        <v>73.25</v>
      </c>
      <c r="FE20" s="598">
        <f>'CF-CS-3153'!I16</f>
        <v>73.5</v>
      </c>
      <c r="FF20" s="599">
        <f>'CF-CS-3153'!N16</f>
        <v>0.7</v>
      </c>
      <c r="FG20" s="598" t="str">
        <f>'CF-CS-3153'!O16</f>
        <v/>
      </c>
      <c r="FH20" s="598" t="str">
        <f>'CF-CS-3153'!P16</f>
        <v/>
      </c>
      <c r="FI20" s="598" t="str">
        <f>'CF-CS-3153'!Q16</f>
        <v/>
      </c>
      <c r="FJ20" s="598" t="str">
        <f>'CF-CS-3153'!R16</f>
        <v/>
      </c>
      <c r="FK20" s="598" t="str">
        <f>'CF-CS-3153'!S16</f>
        <v/>
      </c>
      <c r="FL20" s="598" t="str">
        <f>'CF-CS-3153'!T16</f>
        <v/>
      </c>
      <c r="FM20" s="598" t="str">
        <f>'CF-CS-3153'!U16</f>
        <v/>
      </c>
      <c r="FN20" s="598" t="str">
        <f>'CF-CS-3153'!V16</f>
        <v/>
      </c>
      <c r="FO20" s="596" t="str">
        <f>'CF-CS-3153'!W16</f>
        <v/>
      </c>
      <c r="FP20" s="598" t="str">
        <f>'CF-CS-3153'!X16</f>
        <v/>
      </c>
      <c r="FQ20" s="596" t="str">
        <f>'CF-CS-3153'!Y16</f>
        <v>A</v>
      </c>
      <c r="FR20" s="596" t="str">
        <f>'CF-CS-3153'!Z16</f>
        <v/>
      </c>
      <c r="FS20" s="602">
        <f>max(CNCF3140!C13,CNCF3140!D13)</f>
        <v>100</v>
      </c>
      <c r="FT20" s="602">
        <f>max(CNCF3140!E13,CNCF3140!F13)</f>
        <v>100</v>
      </c>
      <c r="FU20" s="602">
        <f>max(CNCF3140!G13,CNCF3140!H13)</f>
        <v>99</v>
      </c>
      <c r="FV20" s="602">
        <f>max(CNCF3140!I13,CNCF3140!J13)</f>
        <v>0</v>
      </c>
      <c r="FW20" s="594">
        <f>max(CNCF3140!K13,CNCF3140!L13)</f>
        <v>100</v>
      </c>
      <c r="FX20" s="588">
        <f>max(CNCF3140!M13,CNCF3140!N13)</f>
        <v>99</v>
      </c>
      <c r="FY20" s="596">
        <f>max(CNCF3140!O13,CNCF3140!P13)</f>
        <v>99</v>
      </c>
      <c r="FZ20" s="596">
        <f>max(CNCF3140!Q13,CNCF3140!R13)</f>
        <v>0</v>
      </c>
      <c r="GA20" s="596">
        <f>max('CE-NAT-3141'!K14,'CE-NAT-3141'!L14)</f>
        <v>100</v>
      </c>
      <c r="GB20" s="596">
        <f>max('CE-NAT-3141'!M14,'CE-NAT-3141'!N14)</f>
        <v>100</v>
      </c>
      <c r="GC20" s="596">
        <f>max('CE-NAT-3141'!O14,'CE-NAT-3141'!P14)</f>
        <v>99</v>
      </c>
      <c r="GD20" s="596">
        <f>max('CE-NAT-3141'!Q14,'CE-NAT-3141'!R14)</f>
        <v>0</v>
      </c>
      <c r="GE20" s="596">
        <f>max('CE-NAT-3141'!C14,'CE-NAT-3141'!D14)</f>
        <v>100</v>
      </c>
      <c r="GF20" s="596">
        <f>max('CE-NAT-3141'!E14,'CE-NAT-3141'!F14)</f>
        <v>98</v>
      </c>
      <c r="GG20" s="596">
        <f>max('CE-NAT-3141'!G14,'CE-NAT-3141'!H14)</f>
        <v>95</v>
      </c>
      <c r="GH20" s="596">
        <f>max('CE-NAT-3141'!I14,'CE-NAT-3141'!J14)</f>
        <v>0</v>
      </c>
      <c r="GI20" s="597">
        <f>'CF-CN-3154'!E16</f>
        <v>74.75</v>
      </c>
      <c r="GJ20" s="597">
        <f>'CF-CN-3154'!F16</f>
        <v>74.5</v>
      </c>
      <c r="GK20" s="597">
        <f>'CF-CN-3154'!G16</f>
        <v>74.75</v>
      </c>
      <c r="GL20" s="597">
        <f>'CF-CN-3154'!H16</f>
        <v>73.25</v>
      </c>
      <c r="GM20" s="598">
        <f>'CF-CN-3154'!I16</f>
        <v>74.3125</v>
      </c>
      <c r="GN20" s="599">
        <f>'CF-CN-3154'!N16</f>
        <v>0.3</v>
      </c>
      <c r="GO20" s="598" t="str">
        <f>'CF-CN-3154'!O16</f>
        <v/>
      </c>
      <c r="GP20" s="598" t="str">
        <f>'CF-CN-3154'!P16</f>
        <v/>
      </c>
      <c r="GQ20" s="598" t="str">
        <f>'CF-CN-3154'!Q16</f>
        <v/>
      </c>
      <c r="GR20" s="598" t="str">
        <f>'CF-CN-3154'!R16</f>
        <v/>
      </c>
      <c r="GS20" s="598" t="str">
        <f>'CF-CN-3154'!S16</f>
        <v/>
      </c>
      <c r="GT20" s="598" t="str">
        <f>'CF-CN-3154'!T16</f>
        <v/>
      </c>
      <c r="GU20" s="598" t="str">
        <f>'CF-CN-3154'!U16</f>
        <v/>
      </c>
      <c r="GV20" s="598" t="str">
        <f>'CF-CN-3154'!V16</f>
        <v/>
      </c>
      <c r="GW20" s="598">
        <f>'CF-CN-3154'!W16</f>
        <v>74.3125</v>
      </c>
      <c r="GX20" s="598" t="str">
        <f>'CF-CN-3154'!X16</f>
        <v/>
      </c>
      <c r="GY20" s="596" t="str">
        <f>'CF-CN-3154'!Y16</f>
        <v>A</v>
      </c>
      <c r="GZ20" s="596" t="str">
        <f>'CF-CN-3154'!Z16</f>
        <v/>
      </c>
      <c r="HA20" s="594">
        <f>max('CE-EA-3142'!C13,'CE-EA-3142'!C13)</f>
        <v>97</v>
      </c>
      <c r="HB20" s="594">
        <f>max('CE-EA-3142'!E13,'CE-EA-3142'!F13)</f>
        <v>97</v>
      </c>
      <c r="HC20" s="594">
        <f>max('CE-EA-3142'!G13,'CE-EA-3142'!H13)</f>
        <v>97</v>
      </c>
      <c r="HD20" s="594">
        <f>max('CE-EA-3142'!I13,'CE-EA-3142'!J13)</f>
        <v>0</v>
      </c>
      <c r="HE20" s="594">
        <f>max('CE-EA-3142'!K13,'CE-EA-3142'!L13)</f>
        <v>93</v>
      </c>
      <c r="HF20" s="588">
        <f>max('CE-EA-3142'!M13,'CE-EA-3142'!N13)</f>
        <v>90</v>
      </c>
      <c r="HG20" s="596">
        <f>max('CE-EA-3142'!O13,'CE-EA-3142'!P13)</f>
        <v>98</v>
      </c>
      <c r="HH20" s="596">
        <f>max('CE-EA-3142'!Q13,'CE-EA-3142'!R13)</f>
        <v>0</v>
      </c>
      <c r="HI20" s="596">
        <f>max('CE-EA-3143'!K14,'CE-EA-3143'!L14)</f>
        <v>96</v>
      </c>
      <c r="HJ20" s="596">
        <f>max('CE-EA-3143'!M14,'CE-EA-3143'!N14)</f>
        <v>90</v>
      </c>
      <c r="HK20" s="596">
        <f>max('CE-EA-3143'!O14,'CE-EA-3143'!P14)</f>
        <v>100</v>
      </c>
      <c r="HL20" s="596">
        <f>max('CE-EA-3143'!Q14,'CE-EA-3143'!R14)</f>
        <v>0</v>
      </c>
      <c r="HM20" s="596">
        <f>max('CE-EA-3143'!C14,'CE-EA-3143'!D14)</f>
        <v>97</v>
      </c>
      <c r="HN20" s="596">
        <f>max('CE-EA-3143'!E14,'CE-EA-3143'!F14)</f>
        <v>92</v>
      </c>
      <c r="HO20" s="596">
        <f>max('CE-EA-3143'!G14,'CE-EA-3143'!H14)</f>
        <v>96</v>
      </c>
      <c r="HP20" s="596">
        <f>max('CE-EA-3143'!I14,'CE-EA-3143'!J14)</f>
        <v>0</v>
      </c>
      <c r="HQ20" s="597">
        <f>'CF-EA-3155'!E16</f>
        <v>72.75</v>
      </c>
      <c r="HR20" s="597">
        <f>'CF-EA-3155'!F16</f>
        <v>70.25</v>
      </c>
      <c r="HS20" s="597">
        <f>'CF-EA-3155'!G16</f>
        <v>71.5</v>
      </c>
      <c r="HT20" s="597">
        <f>'CF-EA-3155'!H16</f>
        <v>71.25</v>
      </c>
      <c r="HU20" s="598">
        <f>'CF-EA-3155'!I16</f>
        <v>71.4375</v>
      </c>
      <c r="HV20" s="599">
        <f>'CF-EA-3155'!N16</f>
        <v>0.4675925926</v>
      </c>
      <c r="HW20" s="598" t="str">
        <f>'CF-EA-3155'!O16</f>
        <v/>
      </c>
      <c r="HX20" s="598" t="str">
        <f>'CF-EA-3155'!P16</f>
        <v/>
      </c>
      <c r="HY20" s="598" t="str">
        <f>'CF-EA-3155'!Q16</f>
        <v/>
      </c>
      <c r="HZ20" s="598" t="str">
        <f>'CF-EA-3155'!R16</f>
        <v/>
      </c>
      <c r="IA20" s="598" t="str">
        <f>'CF-EA-3155'!S16</f>
        <v/>
      </c>
      <c r="IB20" s="598" t="str">
        <f>'CF-EA-3155'!T16</f>
        <v/>
      </c>
      <c r="IC20" s="598" t="str">
        <f>'CF-EA-3155'!U16</f>
        <v/>
      </c>
      <c r="ID20" s="598" t="str">
        <f>'CF-EA-3155'!V16</f>
        <v/>
      </c>
      <c r="IE20" s="596" t="str">
        <f>'CF-EA-3155'!W16</f>
        <v/>
      </c>
      <c r="IF20" s="598" t="str">
        <f>'CF-EA-3155'!X16</f>
        <v/>
      </c>
      <c r="IG20" s="596" t="str">
        <f>'CF-EA-3155'!Y16</f>
        <v>A</v>
      </c>
      <c r="IH20" s="596" t="str">
        <f>'CF-EA-3155'!Z16</f>
        <v/>
      </c>
      <c r="II20" s="600">
        <f>max('CE-EF-3144'!C13,'CE-EF-3144'!D13)</f>
        <v>88</v>
      </c>
      <c r="IJ20" s="600">
        <f>max('CE-EF-3144'!E13,'CE-EF-3144'!F13)</f>
        <v>92</v>
      </c>
      <c r="IK20" s="600">
        <f>max('CE-EF-3144'!G13,'CE-EF-3144'!H13)</f>
        <v>95</v>
      </c>
      <c r="IL20" s="600">
        <f>max('CE-EF-3144'!I13,'CE-EF-3144'!J13)</f>
        <v>0</v>
      </c>
      <c r="IM20" s="594">
        <f>max('CE-EF-3144'!K13,'CE-EF-3144'!L13)</f>
        <v>87</v>
      </c>
      <c r="IN20" s="588">
        <f>max('CE-EF-3144'!M13,'CE-EF-3144'!N13)</f>
        <v>90</v>
      </c>
      <c r="IO20" s="596">
        <f>max('CE-EF-3144'!O13,'CE-EF-3144'!P13)</f>
        <v>93</v>
      </c>
      <c r="IP20" s="596">
        <f>max('CE-EF-3144'!Q13,'CE-EF-3144'!R13)</f>
        <v>0</v>
      </c>
      <c r="IQ20" s="596">
        <f>max('CE-EF-3145'!K14,'CE-EF-3145'!L14)</f>
        <v>88</v>
      </c>
      <c r="IR20" s="596">
        <f>max('CE-EF-3145'!M14,'CE-EF-3145'!N14)</f>
        <v>90</v>
      </c>
      <c r="IS20" s="596">
        <f>max('CE-EF-3145'!O14,'CE-EF-3145'!P14)</f>
        <v>94</v>
      </c>
      <c r="IT20" s="596">
        <f>max('CE-EF-3145'!Q14,'CE-EF-3145'!R14)</f>
        <v>0</v>
      </c>
      <c r="IU20" s="596">
        <f>max('CE-EF-3145'!C14,'CE-EF-3145'!D14)</f>
        <v>84</v>
      </c>
      <c r="IV20" s="596">
        <f>max('CE-EF-3145'!E14,'CE-EF-3145'!F14)</f>
        <v>91</v>
      </c>
      <c r="IW20" s="596">
        <f>max('CE-EF-3145'!G14,'CE-EF-3145'!H14)</f>
        <v>96</v>
      </c>
      <c r="IX20" s="596">
        <f>max('CE-EF-3145'!I14,'CE-EF-3145'!J14)</f>
        <v>0</v>
      </c>
      <c r="IY20" s="597">
        <f>'CF-EF-3156'!E16</f>
        <v>68.75</v>
      </c>
      <c r="IZ20" s="597">
        <f>'CF-EF-3156'!F16</f>
        <v>67.5</v>
      </c>
      <c r="JA20" s="597">
        <f>'CF-EF-3156'!G16</f>
        <v>68</v>
      </c>
      <c r="JB20" s="597">
        <f>'CF-EF-3156'!H16</f>
        <v>67.75</v>
      </c>
      <c r="JC20" s="598">
        <f>'CF-EF-3156'!I16</f>
        <v>68</v>
      </c>
      <c r="JD20" s="599">
        <f>'CF-EF-3156'!N16</f>
        <v>0.8</v>
      </c>
      <c r="JE20" s="598">
        <f>'CF-EF-3156'!O16</f>
        <v>34</v>
      </c>
      <c r="JF20" s="598" t="str">
        <f>'CF-EF-3156'!P16</f>
        <v/>
      </c>
      <c r="JG20" s="598" t="str">
        <f>'CF-EF-3156'!Q16</f>
        <v/>
      </c>
      <c r="JH20" s="598">
        <f>'CF-EF-3156'!R16</f>
        <v>34</v>
      </c>
      <c r="JI20" s="598">
        <f>'CF-EF-3156'!S16</f>
        <v>20.4</v>
      </c>
      <c r="JJ20" s="598" t="str">
        <f>'CF-EF-3156'!T16</f>
        <v/>
      </c>
      <c r="JK20" s="598" t="str">
        <f>'CF-EF-3156'!U16</f>
        <v/>
      </c>
      <c r="JL20" s="598">
        <f>'CF-EF-3156'!V16</f>
        <v>20</v>
      </c>
      <c r="JM20" s="596" t="str">
        <f>'CF-EF-3156'!W16</f>
        <v/>
      </c>
      <c r="JN20" s="598" t="str">
        <f>'CF-EF-3156'!X16</f>
        <v/>
      </c>
      <c r="JO20" s="596" t="str">
        <f>'CF-EF-3156'!Y16</f>
        <v/>
      </c>
      <c r="JP20" s="596" t="str">
        <f>'CF-EF-3156'!Z16</f>
        <v>R</v>
      </c>
      <c r="JQ20" s="593">
        <f>max('CE-FIH&amp;R-3146'!C13,'CE-FIH&amp;R-3146'!D13)</f>
        <v>95</v>
      </c>
      <c r="JR20" s="601">
        <f>max('CE-FIH&amp;R-3146'!E13,'CE-FIH&amp;R-3146'!F13)</f>
        <v>100</v>
      </c>
      <c r="JS20" s="601">
        <f>max('CE-FIH&amp;R-3146'!G13,'CE-FIH&amp;R-3146'!H13)</f>
        <v>98</v>
      </c>
      <c r="JT20" s="593">
        <f>max('CE-FIH&amp;R-3146'!I13,'CE-FIH&amp;R-3146'!J13)</f>
        <v>0</v>
      </c>
      <c r="JU20" s="594">
        <f>max('CE-FIH&amp;R-3146'!K13,'CE-FIH&amp;R-3146'!L13)</f>
        <v>97</v>
      </c>
      <c r="JV20" s="590">
        <f>max('CE-FIH&amp;R-3146'!M13,'CE-FIH&amp;R-3146'!N13)</f>
        <v>97</v>
      </c>
      <c r="JW20" s="598">
        <f>max('CE-FIH&amp;R-3146'!O13,'CE-FIH&amp;R-3146'!P13)</f>
        <v>96</v>
      </c>
      <c r="JX20" s="596">
        <f>max('CE-FIH&amp;R-3146'!Q13,'CE-FIH&amp;R-3146'!R13)</f>
        <v>0</v>
      </c>
      <c r="JY20" s="596">
        <f>max('CE-FIH&amp;R-3147'!K14,'CE-FIH&amp;R-3147'!L14)</f>
        <v>94</v>
      </c>
      <c r="JZ20" s="598">
        <f>max('CE-FIH&amp;R-3147'!M14,'CE-FIH&amp;R-3147'!N14)</f>
        <v>96</v>
      </c>
      <c r="KA20" s="598">
        <f>max('CE-FIH&amp;R-3147'!O14,'CE-FIH&amp;R-3147'!P14)</f>
        <v>98</v>
      </c>
      <c r="KB20" s="596">
        <f>max('CE-FIH&amp;R-3147'!Q14,'CE-FIH&amp;R-3147'!R14)</f>
        <v>0</v>
      </c>
      <c r="KC20" s="598">
        <f>max('CE-FIH&amp;R-3147'!C14,'CE-FIH&amp;R-3147'!D14)</f>
        <v>98</v>
      </c>
      <c r="KD20" s="598">
        <f>max('CE-FIH&amp;R-3147'!E14,'CE-FIH&amp;R-3147'!F14)</f>
        <v>91</v>
      </c>
      <c r="KE20" s="598">
        <f>max('CE-FIH&amp;R-3147'!G14,'CE-FIH&amp;R-3147'!H14)</f>
        <v>94</v>
      </c>
      <c r="KF20" s="596">
        <f>max('CE-FIH&amp;R-3147'!I14,'CE-FIH&amp;R-3147'!J14)</f>
        <v>0</v>
      </c>
      <c r="KG20" s="597">
        <f>'CF-FIHR-3157'!E16</f>
        <v>73.25</v>
      </c>
      <c r="KH20" s="597">
        <f>'CF-FIHR-3157'!F16</f>
        <v>72.5</v>
      </c>
      <c r="KI20" s="597">
        <f>'CF-FIHR-3157'!G16</f>
        <v>72</v>
      </c>
      <c r="KJ20" s="597">
        <f>'CF-FIHR-3157'!H16</f>
        <v>70.75</v>
      </c>
      <c r="KK20" s="598">
        <f>'CF-FIHR-3157'!I16</f>
        <v>72.125</v>
      </c>
      <c r="KL20" s="599">
        <f>'CF-FIHR-3157'!N16</f>
        <v>0.6164021164</v>
      </c>
      <c r="KM20" s="598" t="str">
        <f>'CF-FIHR-3157'!O16</f>
        <v/>
      </c>
      <c r="KN20" s="598" t="str">
        <f>'CF-FIHR-3157'!P16</f>
        <v/>
      </c>
      <c r="KO20" s="598" t="str">
        <f>'CF-FIHR-3157'!Q16</f>
        <v/>
      </c>
      <c r="KP20" s="598" t="str">
        <f>'CF-FIHR-3157'!R16</f>
        <v/>
      </c>
      <c r="KQ20" s="598" t="str">
        <f>'CF-FIHR-3157'!S16</f>
        <v/>
      </c>
      <c r="KR20" s="598" t="str">
        <f>'CF-FIHR-3157'!T16</f>
        <v/>
      </c>
      <c r="KS20" s="598" t="str">
        <f>'CF-FIHR-3157'!U16</f>
        <v/>
      </c>
      <c r="KT20" s="598" t="str">
        <f>'CF-FIHR-3157'!V16</f>
        <v/>
      </c>
      <c r="KU20" s="596" t="str">
        <f>'CF-FIHR-3157'!W16</f>
        <v/>
      </c>
      <c r="KV20" s="598" t="str">
        <f>'CF-FIHR-3157'!X16</f>
        <v/>
      </c>
      <c r="KW20" s="596" t="str">
        <f>'CF-FIHR-3157'!Y16</f>
        <v>A</v>
      </c>
      <c r="KX20" s="596" t="str">
        <f>'CF-FIHR-3157'!Z16</f>
        <v/>
      </c>
    </row>
    <row r="21" ht="16.5" customHeight="1">
      <c r="A21" s="587">
        <v>11.0</v>
      </c>
      <c r="B21" s="588" t="str">
        <f>'3A 2025 - 2026 DATOS DEL ESTUDI'!M14</f>
        <v/>
      </c>
      <c r="C21" s="588">
        <f>'3A 2025 - 2026 DATOS DEL ESTUDI'!N14</f>
        <v>32626669</v>
      </c>
      <c r="D21" s="589" t="str">
        <f>'3A 2025 - 2026 DATOS DEL ESTUDI'!B14</f>
        <v>Scarlet  Castillo</v>
      </c>
      <c r="E21" s="588">
        <f>max('LE3130'!C14,'LE3130'!D14)</f>
        <v>53</v>
      </c>
      <c r="F21" s="588">
        <f>max('LE3130'!E14,'LE3130'!F14)</f>
        <v>71</v>
      </c>
      <c r="G21" s="590">
        <f>max('LE3130'!G14,'LE3130'!H14)</f>
        <v>78</v>
      </c>
      <c r="H21" s="588">
        <f>max('LE3130'!I14,'LE3130'!J14)</f>
        <v>0</v>
      </c>
      <c r="I21" s="588">
        <f>max('LE3130'!K14,'LE3130'!L14)</f>
        <v>61</v>
      </c>
      <c r="J21" s="588">
        <f>max('LE3130'!M14,'LE3130'!N14)</f>
        <v>71</v>
      </c>
      <c r="K21" s="588">
        <f>max('LE3130'!O14,'LE3130'!P14)</f>
        <v>60</v>
      </c>
      <c r="L21" s="588">
        <f>max('LE3130'!Q14,'LE3130'!R14)</f>
        <v>0</v>
      </c>
      <c r="M21" s="588">
        <f>max('LE3131'!K15,'LE3131'!L15)</f>
        <v>75</v>
      </c>
      <c r="N21" s="588">
        <f>max('LE3131'!M15,'LE3131'!N15)</f>
        <v>78</v>
      </c>
      <c r="O21" s="588">
        <f>max('LE3131'!O15,'LE3131'!P15)</f>
        <v>60</v>
      </c>
      <c r="P21" s="588">
        <f>max('LE3131'!Q15,'LE3131'!R15)</f>
        <v>0</v>
      </c>
      <c r="Q21" s="588">
        <f>max('LE3131'!C15,'LE3131'!D15)</f>
        <v>71</v>
      </c>
      <c r="R21" s="588">
        <f>max('LE3131'!E15,'LE3131'!F15)</f>
        <v>71</v>
      </c>
      <c r="S21" s="588">
        <f>max('LE3131'!G15,'LE3131'!H15)</f>
        <v>60</v>
      </c>
      <c r="T21" s="588">
        <f>max('LE3131'!I15,'LE3131'!J15)</f>
        <v>0</v>
      </c>
      <c r="U21" s="591">
        <f>'CF-LE3149'!E17</f>
        <v>50.5</v>
      </c>
      <c r="V21" s="591">
        <f>'CF-LE3149'!F17</f>
        <v>48</v>
      </c>
      <c r="W21" s="591">
        <f>'CF-LE3149'!G17</f>
        <v>53.25</v>
      </c>
      <c r="X21" s="591">
        <f>'CF-LE3149'!H17</f>
        <v>50.5</v>
      </c>
      <c r="Y21" s="590">
        <f>'CF-LE3149'!I17</f>
        <v>50.5625</v>
      </c>
      <c r="Z21" s="592">
        <f>'CF-LE3149'!N17</f>
        <v>0.5491503268</v>
      </c>
      <c r="AA21" s="590">
        <f>'CF-LE3149'!O17</f>
        <v>25.28125</v>
      </c>
      <c r="AB21" s="590" t="str">
        <f>'CF-LE3149'!P17</f>
        <v/>
      </c>
      <c r="AC21" s="590" t="str">
        <f>'CF-LE3149'!Q17</f>
        <v/>
      </c>
      <c r="AD21" s="590">
        <f>'CF-LE3149'!R17</f>
        <v>25</v>
      </c>
      <c r="AE21" s="590">
        <f>'CF-LE3149'!S17</f>
        <v>15.16875</v>
      </c>
      <c r="AF21" s="590" t="str">
        <f>'CF-LE3149'!T17</f>
        <v/>
      </c>
      <c r="AG21" s="590" t="str">
        <f>'CF-LE3149'!U17</f>
        <v/>
      </c>
      <c r="AH21" s="590">
        <f>'CF-LE3149'!V17</f>
        <v>15</v>
      </c>
      <c r="AI21" s="590">
        <f>'CF-LE3149'!W17</f>
        <v>50.5625</v>
      </c>
      <c r="AJ21" s="588" t="str">
        <f>'CF-LE3149'!X17</f>
        <v/>
      </c>
      <c r="AK21" s="588" t="str">
        <f>'CF-LE3149'!Y17</f>
        <v/>
      </c>
      <c r="AL21" s="588" t="str">
        <f>'CF-LE3149'!Z17</f>
        <v>R</v>
      </c>
      <c r="AM21" s="593">
        <f>max('CE-I-331'!C14,'CE-I-331'!D14)</f>
        <v>0</v>
      </c>
      <c r="AN21" s="593">
        <f>max('CE-I-331'!E14,'CE-I-331'!F14)</f>
        <v>0</v>
      </c>
      <c r="AO21" s="593">
        <f>max('CE-I-331'!G14,'CE-I-331'!H14)</f>
        <v>0</v>
      </c>
      <c r="AP21" s="593">
        <f>max('CE-I-331'!I14,'CE-I-331'!J14)</f>
        <v>0</v>
      </c>
      <c r="AQ21" s="594">
        <f>max('CE-I-331'!K14,'CE-I-331'!L14)</f>
        <v>0</v>
      </c>
      <c r="AR21" s="588">
        <f>max('CE-I-331'!M14,'CE-I-331'!N14)</f>
        <v>0</v>
      </c>
      <c r="AS21" s="595">
        <f>max('CE-I-331'!O14,'CE-I-331'!P14)</f>
        <v>0</v>
      </c>
      <c r="AT21" s="596">
        <f>max('CE-I-331'!Q14,'CE-I-331'!R14)</f>
        <v>0</v>
      </c>
      <c r="AU21" s="596">
        <f>max('CE-I-3131'!K15,'CE-I-3131'!L15)</f>
        <v>0</v>
      </c>
      <c r="AV21" s="596">
        <f>max('CE-I-3131'!M15,'CE-I-3131'!N15)</f>
        <v>0</v>
      </c>
      <c r="AW21" s="596">
        <f>max('CE-I-3131'!O15,'CE-I-3131'!P15)</f>
        <v>0</v>
      </c>
      <c r="AX21" s="596">
        <f>max('CE-I-3131'!Q15,'CE-I-3131'!R15)</f>
        <v>0</v>
      </c>
      <c r="AY21" s="596">
        <f>max('CE-I-3131'!C15,'CE-I-3131'!D15)</f>
        <v>0</v>
      </c>
      <c r="AZ21" s="596">
        <f>max('CE-I-3131'!E15,'CE-I-3131'!F15)</f>
        <v>0</v>
      </c>
      <c r="BA21" s="596">
        <f>max('CE-I-3131'!G15,'CE-I-3131'!H15)</f>
        <v>0</v>
      </c>
      <c r="BB21" s="596">
        <f>max('CE-I-3131'!I15,'CE-I-3131'!J15)</f>
        <v>0</v>
      </c>
      <c r="BC21" s="597">
        <f>'CF-LE-I3150'!E17</f>
        <v>0</v>
      </c>
      <c r="BD21" s="597">
        <f>'CF-LE-I3150'!F17</f>
        <v>0</v>
      </c>
      <c r="BE21" s="597">
        <f>'CF-LE-I3150'!G17</f>
        <v>0</v>
      </c>
      <c r="BF21" s="597">
        <f>'CF-LE-I3150'!H17</f>
        <v>0</v>
      </c>
      <c r="BG21" s="598">
        <f>'CF-LE-I3150'!I17</f>
        <v>0</v>
      </c>
      <c r="BH21" s="599">
        <f>'CF-LE-I3150'!N17</f>
        <v>0</v>
      </c>
      <c r="BI21" s="598">
        <f>'CF-LE-I3150'!O17</f>
        <v>0</v>
      </c>
      <c r="BJ21" s="598" t="str">
        <f>'CF-LE-I3150'!P17</f>
        <v/>
      </c>
      <c r="BK21" s="598" t="str">
        <f>'CF-LE-I3150'!Q17</f>
        <v/>
      </c>
      <c r="BL21" s="598">
        <f>'CF-LE-I3150'!R17</f>
        <v>0</v>
      </c>
      <c r="BM21" s="598">
        <f>'CF-LE-I3150'!S17</f>
        <v>0</v>
      </c>
      <c r="BN21" s="598" t="str">
        <f>'CF-LE-I3150'!T17</f>
        <v/>
      </c>
      <c r="BO21" s="598" t="str">
        <f>'CF-LE-I3150'!U17</f>
        <v/>
      </c>
      <c r="BP21" s="598">
        <f>'CF-LE-I3150'!V17</f>
        <v>0</v>
      </c>
      <c r="BQ21" s="596" t="str">
        <f>'CF-LE-I3150'!W17</f>
        <v/>
      </c>
      <c r="BR21" s="596" t="str">
        <f>'CF-LE-I3150'!X17</f>
        <v/>
      </c>
      <c r="BS21" s="596" t="str">
        <f>'CF-LE-I3150'!Y17</f>
        <v/>
      </c>
      <c r="BT21" s="596" t="str">
        <f>'CF-LE-I3150'!Z17</f>
        <v>R</v>
      </c>
      <c r="BU21" s="600">
        <f>max('CE-F-334'!C14,'CE-F-334'!D14)</f>
        <v>70</v>
      </c>
      <c r="BV21" s="600">
        <f>max('CE-F-334'!E14,'CE-F-334'!F14)</f>
        <v>70</v>
      </c>
      <c r="BW21" s="600">
        <f>max('CE-F-334'!G14,'CE-F-334'!H14)</f>
        <v>70</v>
      </c>
      <c r="BX21" s="600">
        <f>max('CE-F-334'!I14,'CE-F-334'!J14)</f>
        <v>0</v>
      </c>
      <c r="BY21" s="594">
        <f>max('CE-F-334'!K14,'CE-F-334'!L14)</f>
        <v>71</v>
      </c>
      <c r="BZ21" s="588">
        <f>max('CE-F-334'!M14,'CE-F-334'!N14)</f>
        <v>70</v>
      </c>
      <c r="CA21" s="596">
        <f>max('CE-F-334'!O14,'CE-F-334'!P14)</f>
        <v>70</v>
      </c>
      <c r="CB21" s="596">
        <f>max('CE-F-334'!Q14,'CE-F-334'!R14)</f>
        <v>0</v>
      </c>
      <c r="CC21" s="596">
        <f>max('CE-F-3135'!K15,'CE-F-3135'!L15)</f>
        <v>72</v>
      </c>
      <c r="CD21" s="596">
        <f>max('CE-F-3135'!M15,'CE-F-3135'!N15)</f>
        <v>70</v>
      </c>
      <c r="CE21" s="596">
        <f>max('CE-F-3135'!O15,'CE-F-3135'!P15)</f>
        <v>70</v>
      </c>
      <c r="CF21" s="596">
        <f>max('CE-F-3135'!Q15,'CE-F-3135'!R15)</f>
        <v>0</v>
      </c>
      <c r="CG21" s="596">
        <f>max('CE-F-3135'!C15,'CE-F-3135'!D15)</f>
        <v>71</v>
      </c>
      <c r="CH21" s="596">
        <f>max('CE-F-3135'!E15,'CE-F-3135'!F15)</f>
        <v>70</v>
      </c>
      <c r="CI21" s="596">
        <f>max('CE-F-3135'!G15,'CE-F-3135'!H15)</f>
        <v>70</v>
      </c>
      <c r="CJ21" s="596">
        <f>max('CE-F-3135'!I15,'CE-F-3135'!J15)</f>
        <v>0</v>
      </c>
      <c r="CK21" s="597">
        <f>'CF-LE-F3151'!E17</f>
        <v>52.5</v>
      </c>
      <c r="CL21" s="597">
        <f>'CF-LE-F3151'!F17</f>
        <v>52.75</v>
      </c>
      <c r="CM21" s="597">
        <f>'CF-LE-F3151'!G17</f>
        <v>53</v>
      </c>
      <c r="CN21" s="597">
        <f>'CF-LE-F3151'!H17</f>
        <v>52.75</v>
      </c>
      <c r="CO21" s="598">
        <f>'CF-LE-F3151'!I17</f>
        <v>52.75</v>
      </c>
      <c r="CP21" s="599">
        <f>'CF-LE-F3151'!N17</f>
        <v>0.6113095238</v>
      </c>
      <c r="CQ21" s="598">
        <f>'CF-LE-F3151'!O17</f>
        <v>26.375</v>
      </c>
      <c r="CR21" s="598" t="str">
        <f>'CF-LE-F3151'!P17</f>
        <v/>
      </c>
      <c r="CS21" s="598" t="str">
        <f>'CF-LE-F3151'!Q17</f>
        <v/>
      </c>
      <c r="CT21" s="598">
        <f>'CF-LE-F3151'!R17</f>
        <v>26</v>
      </c>
      <c r="CU21" s="598">
        <f>'CF-LE-F3151'!S17</f>
        <v>15.825</v>
      </c>
      <c r="CV21" s="598" t="str">
        <f>'CF-LE-F3151'!T17</f>
        <v/>
      </c>
      <c r="CW21" s="598" t="str">
        <f>'CF-LE-F3151'!U17</f>
        <v/>
      </c>
      <c r="CX21" s="598">
        <f>'CF-LE-F3151'!V17</f>
        <v>16</v>
      </c>
      <c r="CY21" s="598">
        <f>'CF-LE-F3151'!W17</f>
        <v>52.75</v>
      </c>
      <c r="CZ21" s="598" t="str">
        <f>'CF-LE-F3151'!X17</f>
        <v/>
      </c>
      <c r="DA21" s="596" t="str">
        <f>'CF-LE-F3151'!Y17</f>
        <v/>
      </c>
      <c r="DB21" s="596" t="str">
        <f>'CF-LE-F3151'!Z17</f>
        <v>R</v>
      </c>
      <c r="DC21" s="600">
        <f>max('CE-MAT-3136'!C14,'CE-MAT-3136'!D14)</f>
        <v>57</v>
      </c>
      <c r="DD21" s="600">
        <f>max('CE-MAT-3136'!E14,'CE-MAT-3136'!F14)</f>
        <v>30</v>
      </c>
      <c r="DE21" s="600">
        <f>max('CE-MAT-3136'!G14,'CE-MAT-3136'!H14)</f>
        <v>40</v>
      </c>
      <c r="DF21" s="600">
        <f>max('CE-MAT-3136'!I14,'CE-MAT-3136'!J14)</f>
        <v>0</v>
      </c>
      <c r="DG21" s="594">
        <f>max('CE-MAT-3136'!K14,'CE-MAT-3136'!L14)</f>
        <v>70</v>
      </c>
      <c r="DH21" s="588">
        <f>max('CE-MAT-3136'!M14,'CE-MAT-3136'!N14)</f>
        <v>50</v>
      </c>
      <c r="DI21" s="596">
        <f>max('CE-MAT-3136'!O14,'CE-MAT-3136'!P14)</f>
        <v>30</v>
      </c>
      <c r="DJ21" s="596">
        <f>max('CE-MAT-3136'!Q14,'CE-MAT-3136'!R14)</f>
        <v>0</v>
      </c>
      <c r="DK21" s="596">
        <f>max('CE-MAT-3137'!K15,'CE-MAT-3137'!L15)</f>
        <v>70</v>
      </c>
      <c r="DL21" s="596">
        <f>max('CE-MAT-3137'!M15,'CE-MAT-3137'!N15)</f>
        <v>60</v>
      </c>
      <c r="DM21" s="596">
        <f>max('CE-MAT-3137'!O15,'CE-MAT-3137'!P15)</f>
        <v>50</v>
      </c>
      <c r="DN21" s="596">
        <f>max('CE-MAT-3137'!Q15,'CE-MAT-3137'!R15)</f>
        <v>0</v>
      </c>
      <c r="DO21" s="596">
        <f>max('CE-MAT-3137'!C15,'CE-MAT-3137'!D15)</f>
        <v>70</v>
      </c>
      <c r="DP21" s="596">
        <f>max('CE-MAT-3137'!E15,'CE-MAT-3137'!F15)</f>
        <v>52</v>
      </c>
      <c r="DQ21" s="596">
        <f>max('CE-MAT-3137'!G15,'CE-MAT-3137'!H15)</f>
        <v>60</v>
      </c>
      <c r="DR21" s="596">
        <f>max('CE-MAT-3137'!I15,'CE-MAT-3137'!J15)</f>
        <v>0</v>
      </c>
      <c r="DS21" s="597">
        <f>'CF-M-3152'!E17</f>
        <v>31.75</v>
      </c>
      <c r="DT21" s="597">
        <f>'CF-M-3152'!F17</f>
        <v>37.5</v>
      </c>
      <c r="DU21" s="597">
        <f>'CF-M-3152'!G17</f>
        <v>45</v>
      </c>
      <c r="DV21" s="597">
        <f>'CF-M-3152'!H17</f>
        <v>45.5</v>
      </c>
      <c r="DW21" s="598">
        <f>'CF-M-3152'!I17</f>
        <v>39.9375</v>
      </c>
      <c r="DX21" s="599">
        <f>'CF-M-3152'!N17</f>
        <v>0.5956641604</v>
      </c>
      <c r="DY21" s="598">
        <f>'CF-M-3152'!O17</f>
        <v>19.96875</v>
      </c>
      <c r="DZ21" s="598" t="str">
        <f>'CF-M-3152'!P17</f>
        <v/>
      </c>
      <c r="EA21" s="598" t="str">
        <f>'CF-M-3152'!Q17</f>
        <v/>
      </c>
      <c r="EB21" s="598">
        <f>'CF-M-3152'!R17</f>
        <v>20</v>
      </c>
      <c r="EC21" s="598">
        <f>'CF-M-3152'!S17</f>
        <v>11.98125</v>
      </c>
      <c r="ED21" s="598" t="str">
        <f>'CF-M-3152'!T17</f>
        <v/>
      </c>
      <c r="EE21" s="598" t="str">
        <f>'CF-M-3152'!U17</f>
        <v/>
      </c>
      <c r="EF21" s="598">
        <f>'CF-M-3152'!V17</f>
        <v>12</v>
      </c>
      <c r="EG21" s="598">
        <f>'CF-M-3152'!W17</f>
        <v>39.9375</v>
      </c>
      <c r="EH21" s="598" t="str">
        <f>'CF-M-3152'!X17</f>
        <v/>
      </c>
      <c r="EI21" s="596" t="str">
        <f>'CF-M-3152'!Y17</f>
        <v/>
      </c>
      <c r="EJ21" s="596" t="str">
        <f>'CF-M-3152'!Z17</f>
        <v>R</v>
      </c>
      <c r="EK21" s="593">
        <f>max('CE-SOC-3138'!C14,'CE-SOC-3138'!D14)</f>
        <v>85</v>
      </c>
      <c r="EL21" s="593">
        <f>max('CE-SOC-3138'!E14,'CE-SOC-3138'!F14)</f>
        <v>61</v>
      </c>
      <c r="EM21" s="593">
        <f>max('CE-SOC-3138'!G14,'CE-SOC-3138'!H14)</f>
        <v>62</v>
      </c>
      <c r="EN21" s="601">
        <f>max('CE-SOC-3138'!I14,'CE-SOC-3138'!J14)</f>
        <v>0</v>
      </c>
      <c r="EO21" s="595">
        <f>max('CE-SOC-3138'!K14,'CE-SOC-3138'!L14)</f>
        <v>81</v>
      </c>
      <c r="EP21" s="588">
        <f>max('CE-SOC-3138'!M14,'CE-SOC-3138'!N14)</f>
        <v>65</v>
      </c>
      <c r="EQ21" s="596">
        <f>max('CE-SOC-3138'!O14,'CE-SOC-3138'!P14)</f>
        <v>71</v>
      </c>
      <c r="ER21" s="596">
        <f>max('CE-SOC-3138'!Q14,'CE-SOC-3138'!R14)</f>
        <v>0</v>
      </c>
      <c r="ES21" s="596">
        <f>max('CE-SOC-3139'!K15,'CE-SOC-3139'!L15)</f>
        <v>92</v>
      </c>
      <c r="ET21" s="598">
        <f>max('CE-SOC-3139'!M15,'CE-SOC-3139'!N15)</f>
        <v>60</v>
      </c>
      <c r="EU21" s="598">
        <f>max('CE-SOC-3139'!O15,'CE-SOC-3139'!P15)</f>
        <v>58</v>
      </c>
      <c r="EV21" s="596">
        <f>max('CE-SOC-3139'!Q15,'CE-SOC-3139'!R15)</f>
        <v>0</v>
      </c>
      <c r="EW21" s="598">
        <f>max('CE-SOC-3139'!C15,'CE-SOC-3139'!D15)</f>
        <v>55</v>
      </c>
      <c r="EX21" s="598">
        <f>max('CE-SOC-3139'!E15,'CE-SOC-3139'!F15)</f>
        <v>61</v>
      </c>
      <c r="EY21" s="598">
        <f>max('CE-SOC-3139'!G15,'CE-SOC-3139'!H15)</f>
        <v>42</v>
      </c>
      <c r="EZ21" s="598">
        <f>max('CE-SOC-3139'!I15,'CE-SOC-3139'!J15)</f>
        <v>0</v>
      </c>
      <c r="FA21" s="597">
        <f>'CF-CS-3153'!E17</f>
        <v>52</v>
      </c>
      <c r="FB21" s="597">
        <f>'CF-CS-3153'!F17</f>
        <v>54.25</v>
      </c>
      <c r="FC21" s="597">
        <f>'CF-CS-3153'!G17</f>
        <v>52.5</v>
      </c>
      <c r="FD21" s="597">
        <f>'CF-CS-3153'!H17</f>
        <v>39.5</v>
      </c>
      <c r="FE21" s="598">
        <f>'CF-CS-3153'!I17</f>
        <v>49.5625</v>
      </c>
      <c r="FF21" s="599">
        <f>'CF-CS-3153'!N17</f>
        <v>0.5929084967</v>
      </c>
      <c r="FG21" s="598">
        <f>'CF-CS-3153'!O17</f>
        <v>24.78125</v>
      </c>
      <c r="FH21" s="598" t="str">
        <f>'CF-CS-3153'!P17</f>
        <v/>
      </c>
      <c r="FI21" s="598" t="str">
        <f>'CF-CS-3153'!Q17</f>
        <v/>
      </c>
      <c r="FJ21" s="598">
        <f>'CF-CS-3153'!R17</f>
        <v>25</v>
      </c>
      <c r="FK21" s="598">
        <f>'CF-CS-3153'!S17</f>
        <v>14.86875</v>
      </c>
      <c r="FL21" s="598" t="str">
        <f>'CF-CS-3153'!T17</f>
        <v/>
      </c>
      <c r="FM21" s="598" t="str">
        <f>'CF-CS-3153'!U17</f>
        <v/>
      </c>
      <c r="FN21" s="598">
        <f>'CF-CS-3153'!V17</f>
        <v>15</v>
      </c>
      <c r="FO21" s="596" t="str">
        <f>'CF-CS-3153'!W17</f>
        <v/>
      </c>
      <c r="FP21" s="598" t="str">
        <f>'CF-CS-3153'!X17</f>
        <v/>
      </c>
      <c r="FQ21" s="596" t="str">
        <f>'CF-CS-3153'!Y17</f>
        <v/>
      </c>
      <c r="FR21" s="596" t="str">
        <f>'CF-CS-3153'!Z17</f>
        <v>R</v>
      </c>
      <c r="FS21" s="602">
        <f>max(CNCF3140!C14,CNCF3140!D14)</f>
        <v>30</v>
      </c>
      <c r="FT21" s="602">
        <f>max(CNCF3140!E14,CNCF3140!F14)</f>
        <v>66</v>
      </c>
      <c r="FU21" s="602">
        <f>max(CNCF3140!G14,CNCF3140!H14)</f>
        <v>0</v>
      </c>
      <c r="FV21" s="602">
        <f>max(CNCF3140!I14,CNCF3140!J14)</f>
        <v>0</v>
      </c>
      <c r="FW21" s="594">
        <f>max(CNCF3140!K14,CNCF3140!L14)</f>
        <v>47</v>
      </c>
      <c r="FX21" s="588">
        <f>max(CNCF3140!M14,CNCF3140!N14)</f>
        <v>55</v>
      </c>
      <c r="FY21" s="596">
        <f>max(CNCF3140!O14,CNCF3140!P14)</f>
        <v>0</v>
      </c>
      <c r="FZ21" s="596">
        <f>max(CNCF3140!Q14,CNCF3140!R14)</f>
        <v>0</v>
      </c>
      <c r="GA21" s="596">
        <f>max('CE-NAT-3141'!K15,'CE-NAT-3141'!L15)</f>
        <v>70</v>
      </c>
      <c r="GB21" s="596">
        <f>max('CE-NAT-3141'!M15,'CE-NAT-3141'!N15)</f>
        <v>70</v>
      </c>
      <c r="GC21" s="596">
        <f>max('CE-NAT-3141'!O15,'CE-NAT-3141'!P15)</f>
        <v>0</v>
      </c>
      <c r="GD21" s="596">
        <f>max('CE-NAT-3141'!Q15,'CE-NAT-3141'!R15)</f>
        <v>0</v>
      </c>
      <c r="GE21" s="596">
        <f>max('CE-NAT-3141'!C15,'CE-NAT-3141'!D15)</f>
        <v>45</v>
      </c>
      <c r="GF21" s="596">
        <f>max('CE-NAT-3141'!E15,'CE-NAT-3141'!F15)</f>
        <v>57</v>
      </c>
      <c r="GG21" s="596">
        <f>max('CE-NAT-3141'!G15,'CE-NAT-3141'!H15)</f>
        <v>70</v>
      </c>
      <c r="GH21" s="596">
        <f>max('CE-NAT-3141'!I15,'CE-NAT-3141'!J15)</f>
        <v>0</v>
      </c>
      <c r="GI21" s="597">
        <f>'CF-CN-3154'!E17</f>
        <v>24</v>
      </c>
      <c r="GJ21" s="597">
        <f>'CF-CN-3154'!F17</f>
        <v>25.5</v>
      </c>
      <c r="GK21" s="597">
        <f>'CF-CN-3154'!G17</f>
        <v>35</v>
      </c>
      <c r="GL21" s="597">
        <f>'CF-CN-3154'!H17</f>
        <v>43</v>
      </c>
      <c r="GM21" s="598">
        <f>'CF-CN-3154'!I17</f>
        <v>31.875</v>
      </c>
      <c r="GN21" s="599">
        <f>'CF-CN-3154'!N17</f>
        <v>0.29</v>
      </c>
      <c r="GO21" s="598">
        <f>'CF-CN-3154'!O17</f>
        <v>15.9375</v>
      </c>
      <c r="GP21" s="598" t="str">
        <f>'CF-CN-3154'!P17</f>
        <v/>
      </c>
      <c r="GQ21" s="598" t="str">
        <f>'CF-CN-3154'!Q17</f>
        <v/>
      </c>
      <c r="GR21" s="598">
        <f>'CF-CN-3154'!R17</f>
        <v>16</v>
      </c>
      <c r="GS21" s="598">
        <f>'CF-CN-3154'!S17</f>
        <v>9.5625</v>
      </c>
      <c r="GT21" s="598" t="str">
        <f>'CF-CN-3154'!T17</f>
        <v/>
      </c>
      <c r="GU21" s="598" t="str">
        <f>'CF-CN-3154'!U17</f>
        <v/>
      </c>
      <c r="GV21" s="598">
        <f>'CF-CN-3154'!V17</f>
        <v>10</v>
      </c>
      <c r="GW21" s="598">
        <f>'CF-CN-3154'!W17</f>
        <v>31.875</v>
      </c>
      <c r="GX21" s="598" t="str">
        <f>'CF-CN-3154'!X17</f>
        <v/>
      </c>
      <c r="GY21" s="596" t="str">
        <f>'CF-CN-3154'!Y17</f>
        <v/>
      </c>
      <c r="GZ21" s="596" t="str">
        <f>'CF-CN-3154'!Z17</f>
        <v>R</v>
      </c>
      <c r="HA21" s="594">
        <f>max('CE-EA-3142'!C14,'CE-EA-3142'!C14)</f>
        <v>55</v>
      </c>
      <c r="HB21" s="594">
        <f>max('CE-EA-3142'!E14,'CE-EA-3142'!F14)</f>
        <v>71</v>
      </c>
      <c r="HC21" s="594">
        <f>max('CE-EA-3142'!G14,'CE-EA-3142'!H14)</f>
        <v>77</v>
      </c>
      <c r="HD21" s="594">
        <f>max('CE-EA-3142'!I14,'CE-EA-3142'!J14)</f>
        <v>0</v>
      </c>
      <c r="HE21" s="594">
        <f>max('CE-EA-3142'!K14,'CE-EA-3142'!L14)</f>
        <v>75</v>
      </c>
      <c r="HF21" s="588">
        <f>max('CE-EA-3142'!M14,'CE-EA-3142'!N14)</f>
        <v>80</v>
      </c>
      <c r="HG21" s="596">
        <f>max('CE-EA-3142'!O14,'CE-EA-3142'!P14)</f>
        <v>82</v>
      </c>
      <c r="HH21" s="596">
        <f>max('CE-EA-3142'!Q14,'CE-EA-3142'!R14)</f>
        <v>0</v>
      </c>
      <c r="HI21" s="596">
        <f>max('CE-EA-3143'!K15,'CE-EA-3143'!L15)</f>
        <v>73</v>
      </c>
      <c r="HJ21" s="596">
        <f>max('CE-EA-3143'!M15,'CE-EA-3143'!N15)</f>
        <v>78</v>
      </c>
      <c r="HK21" s="596">
        <f>max('CE-EA-3143'!O15,'CE-EA-3143'!P15)</f>
        <v>72</v>
      </c>
      <c r="HL21" s="596">
        <f>max('CE-EA-3143'!Q15,'CE-EA-3143'!R15)</f>
        <v>0</v>
      </c>
      <c r="HM21" s="596">
        <f>max('CE-EA-3143'!C15,'CE-EA-3143'!D15)</f>
        <v>70</v>
      </c>
      <c r="HN21" s="596">
        <f>max('CE-EA-3143'!E15,'CE-EA-3143'!F15)</f>
        <v>71</v>
      </c>
      <c r="HO21" s="596">
        <f>max('CE-EA-3143'!G15,'CE-EA-3143'!H15)</f>
        <v>75</v>
      </c>
      <c r="HP21" s="596">
        <f>max('CE-EA-3143'!I15,'CE-EA-3143'!J15)</f>
        <v>0</v>
      </c>
      <c r="HQ21" s="597">
        <f>'CF-EA-3155'!E17</f>
        <v>55.25</v>
      </c>
      <c r="HR21" s="597">
        <f>'CF-EA-3155'!F17</f>
        <v>59.25</v>
      </c>
      <c r="HS21" s="597">
        <f>'CF-EA-3155'!G17</f>
        <v>55.75</v>
      </c>
      <c r="HT21" s="597">
        <f>'CF-EA-3155'!H17</f>
        <v>54</v>
      </c>
      <c r="HU21" s="598">
        <f>'CF-EA-3155'!I17</f>
        <v>56.0625</v>
      </c>
      <c r="HV21" s="599">
        <f>'CF-EA-3155'!N17</f>
        <v>0.4074074074</v>
      </c>
      <c r="HW21" s="598">
        <f>'CF-EA-3155'!O17</f>
        <v>28.03125</v>
      </c>
      <c r="HX21" s="598" t="str">
        <f>'CF-EA-3155'!P17</f>
        <v/>
      </c>
      <c r="HY21" s="598" t="str">
        <f>'CF-EA-3155'!Q17</f>
        <v/>
      </c>
      <c r="HZ21" s="598">
        <f>'CF-EA-3155'!R17</f>
        <v>28</v>
      </c>
      <c r="IA21" s="598">
        <f>'CF-EA-3155'!S17</f>
        <v>16.81875</v>
      </c>
      <c r="IB21" s="598" t="str">
        <f>'CF-EA-3155'!T17</f>
        <v/>
      </c>
      <c r="IC21" s="598" t="str">
        <f>'CF-EA-3155'!U17</f>
        <v/>
      </c>
      <c r="ID21" s="598">
        <f>'CF-EA-3155'!V17</f>
        <v>17</v>
      </c>
      <c r="IE21" s="596" t="str">
        <f>'CF-EA-3155'!W17</f>
        <v/>
      </c>
      <c r="IF21" s="598" t="str">
        <f>'CF-EA-3155'!X17</f>
        <v/>
      </c>
      <c r="IG21" s="596" t="str">
        <f>'CF-EA-3155'!Y17</f>
        <v/>
      </c>
      <c r="IH21" s="596" t="str">
        <f>'CF-EA-3155'!Z17</f>
        <v>R</v>
      </c>
      <c r="II21" s="600">
        <f>max('CE-EF-3144'!C14,'CE-EF-3144'!D14)</f>
        <v>74</v>
      </c>
      <c r="IJ21" s="600">
        <f>max('CE-EF-3144'!E14,'CE-EF-3144'!F14)</f>
        <v>75</v>
      </c>
      <c r="IK21" s="600">
        <f>max('CE-EF-3144'!G14,'CE-EF-3144'!H14)</f>
        <v>60</v>
      </c>
      <c r="IL21" s="600">
        <f>max('CE-EF-3144'!I14,'CE-EF-3144'!J14)</f>
        <v>0</v>
      </c>
      <c r="IM21" s="594">
        <f>max('CE-EF-3144'!K14,'CE-EF-3144'!L14)</f>
        <v>78</v>
      </c>
      <c r="IN21" s="588">
        <f>max('CE-EF-3144'!M14,'CE-EF-3144'!N14)</f>
        <v>80</v>
      </c>
      <c r="IO21" s="596">
        <f>max('CE-EF-3144'!O14,'CE-EF-3144'!P14)</f>
        <v>60</v>
      </c>
      <c r="IP21" s="596">
        <f>max('CE-EF-3144'!Q14,'CE-EF-3144'!R14)</f>
        <v>0</v>
      </c>
      <c r="IQ21" s="596">
        <f>max('CE-EF-3145'!K15,'CE-EF-3145'!L15)</f>
        <v>75</v>
      </c>
      <c r="IR21" s="596">
        <f>max('CE-EF-3145'!M15,'CE-EF-3145'!N15)</f>
        <v>82</v>
      </c>
      <c r="IS21" s="596">
        <f>max('CE-EF-3145'!O15,'CE-EF-3145'!P15)</f>
        <v>80</v>
      </c>
      <c r="IT21" s="596">
        <f>max('CE-EF-3145'!Q15,'CE-EF-3145'!R15)</f>
        <v>0</v>
      </c>
      <c r="IU21" s="596">
        <f>max('CE-EF-3145'!C15,'CE-EF-3145'!D15)</f>
        <v>76</v>
      </c>
      <c r="IV21" s="596">
        <f>max('CE-EF-3145'!E15,'CE-EF-3145'!F15)</f>
        <v>83</v>
      </c>
      <c r="IW21" s="596">
        <f>max('CE-EF-3145'!G15,'CE-EF-3145'!H15)</f>
        <v>78</v>
      </c>
      <c r="IX21" s="596">
        <f>max('CE-EF-3145'!I15,'CE-EF-3145'!J15)</f>
        <v>0</v>
      </c>
      <c r="IY21" s="597">
        <f>'CF-EF-3156'!E17</f>
        <v>52.25</v>
      </c>
      <c r="IZ21" s="597">
        <f>'CF-EF-3156'!F17</f>
        <v>54.5</v>
      </c>
      <c r="JA21" s="597">
        <f>'CF-EF-3156'!G17</f>
        <v>59.25</v>
      </c>
      <c r="JB21" s="597">
        <f>'CF-EF-3156'!H17</f>
        <v>59.25</v>
      </c>
      <c r="JC21" s="598">
        <f>'CF-EF-3156'!I17</f>
        <v>56.3125</v>
      </c>
      <c r="JD21" s="599">
        <f>'CF-EF-3156'!N17</f>
        <v>0.7</v>
      </c>
      <c r="JE21" s="598">
        <f>'CF-EF-3156'!O17</f>
        <v>28.15625</v>
      </c>
      <c r="JF21" s="598" t="str">
        <f>'CF-EF-3156'!P17</f>
        <v/>
      </c>
      <c r="JG21" s="598" t="str">
        <f>'CF-EF-3156'!Q17</f>
        <v/>
      </c>
      <c r="JH21" s="598">
        <f>'CF-EF-3156'!R17</f>
        <v>28</v>
      </c>
      <c r="JI21" s="598">
        <f>'CF-EF-3156'!S17</f>
        <v>16.89375</v>
      </c>
      <c r="JJ21" s="598" t="str">
        <f>'CF-EF-3156'!T17</f>
        <v/>
      </c>
      <c r="JK21" s="598" t="str">
        <f>'CF-EF-3156'!U17</f>
        <v/>
      </c>
      <c r="JL21" s="598">
        <f>'CF-EF-3156'!V17</f>
        <v>17</v>
      </c>
      <c r="JM21" s="596" t="str">
        <f>'CF-EF-3156'!W17</f>
        <v/>
      </c>
      <c r="JN21" s="598" t="str">
        <f>'CF-EF-3156'!X17</f>
        <v/>
      </c>
      <c r="JO21" s="596" t="str">
        <f>'CF-EF-3156'!Y17</f>
        <v/>
      </c>
      <c r="JP21" s="596" t="str">
        <f>'CF-EF-3156'!Z17</f>
        <v>R</v>
      </c>
      <c r="JQ21" s="593">
        <f>max('CE-FIH&amp;R-3146'!C14,'CE-FIH&amp;R-3146'!D14)</f>
        <v>81</v>
      </c>
      <c r="JR21" s="601">
        <f>max('CE-FIH&amp;R-3146'!E14,'CE-FIH&amp;R-3146'!F14)</f>
        <v>59</v>
      </c>
      <c r="JS21" s="601">
        <f>max('CE-FIH&amp;R-3146'!G14,'CE-FIH&amp;R-3146'!H14)</f>
        <v>51</v>
      </c>
      <c r="JT21" s="593">
        <f>max('CE-FIH&amp;R-3146'!I14,'CE-FIH&amp;R-3146'!J14)</f>
        <v>0</v>
      </c>
      <c r="JU21" s="594">
        <f>max('CE-FIH&amp;R-3146'!K14,'CE-FIH&amp;R-3146'!L14)</f>
        <v>84</v>
      </c>
      <c r="JV21" s="590">
        <f>max('CE-FIH&amp;R-3146'!M14,'CE-FIH&amp;R-3146'!N14)</f>
        <v>62</v>
      </c>
      <c r="JW21" s="598">
        <f>max('CE-FIH&amp;R-3146'!O14,'CE-FIH&amp;R-3146'!P14)</f>
        <v>48</v>
      </c>
      <c r="JX21" s="596">
        <f>max('CE-FIH&amp;R-3146'!Q14,'CE-FIH&amp;R-3146'!R14)</f>
        <v>0</v>
      </c>
      <c r="JY21" s="596">
        <f>max('CE-FIH&amp;R-3147'!K15,'CE-FIH&amp;R-3147'!L15)</f>
        <v>80</v>
      </c>
      <c r="JZ21" s="598">
        <f>max('CE-FIH&amp;R-3147'!M15,'CE-FIH&amp;R-3147'!N15)</f>
        <v>66</v>
      </c>
      <c r="KA21" s="598">
        <f>max('CE-FIH&amp;R-3147'!O15,'CE-FIH&amp;R-3147'!P15)</f>
        <v>53</v>
      </c>
      <c r="KB21" s="596">
        <f>max('CE-FIH&amp;R-3147'!Q15,'CE-FIH&amp;R-3147'!R15)</f>
        <v>0</v>
      </c>
      <c r="KC21" s="598">
        <f>max('CE-FIH&amp;R-3147'!C15,'CE-FIH&amp;R-3147'!D15)</f>
        <v>72</v>
      </c>
      <c r="KD21" s="598">
        <f>max('CE-FIH&amp;R-3147'!E15,'CE-FIH&amp;R-3147'!F15)</f>
        <v>68</v>
      </c>
      <c r="KE21" s="598">
        <f>max('CE-FIH&amp;R-3147'!G15,'CE-FIH&amp;R-3147'!H15)</f>
        <v>58</v>
      </c>
      <c r="KF21" s="596">
        <f>max('CE-FIH&amp;R-3147'!I15,'CE-FIH&amp;R-3147'!J15)</f>
        <v>0</v>
      </c>
      <c r="KG21" s="597">
        <f>'CF-FIHR-3157'!E17</f>
        <v>47.75</v>
      </c>
      <c r="KH21" s="597">
        <f>'CF-FIHR-3157'!F17</f>
        <v>48.5</v>
      </c>
      <c r="KI21" s="597">
        <f>'CF-FIHR-3157'!G17</f>
        <v>49.75</v>
      </c>
      <c r="KJ21" s="597">
        <f>'CF-FIHR-3157'!H17</f>
        <v>49.5</v>
      </c>
      <c r="KK21" s="598">
        <f>'CF-FIHR-3157'!I17</f>
        <v>48.875</v>
      </c>
      <c r="KL21" s="599">
        <f>'CF-FIHR-3157'!N17</f>
        <v>0.4541005291</v>
      </c>
      <c r="KM21" s="598">
        <f>'CF-FIHR-3157'!O17</f>
        <v>24.4375</v>
      </c>
      <c r="KN21" s="598" t="str">
        <f>'CF-FIHR-3157'!P17</f>
        <v/>
      </c>
      <c r="KO21" s="598" t="str">
        <f>'CF-FIHR-3157'!Q17</f>
        <v/>
      </c>
      <c r="KP21" s="598">
        <f>'CF-FIHR-3157'!R17</f>
        <v>24</v>
      </c>
      <c r="KQ21" s="598">
        <f>'CF-FIHR-3157'!S17</f>
        <v>14.6625</v>
      </c>
      <c r="KR21" s="598" t="str">
        <f>'CF-FIHR-3157'!T17</f>
        <v/>
      </c>
      <c r="KS21" s="598" t="str">
        <f>'CF-FIHR-3157'!U17</f>
        <v/>
      </c>
      <c r="KT21" s="598">
        <f>'CF-FIHR-3157'!V17</f>
        <v>15</v>
      </c>
      <c r="KU21" s="596" t="str">
        <f>'CF-FIHR-3157'!W17</f>
        <v/>
      </c>
      <c r="KV21" s="598" t="str">
        <f>'CF-FIHR-3157'!X17</f>
        <v/>
      </c>
      <c r="KW21" s="596" t="str">
        <f>'CF-FIHR-3157'!Y17</f>
        <v/>
      </c>
      <c r="KX21" s="596" t="str">
        <f>'CF-FIHR-3157'!Z17</f>
        <v>R</v>
      </c>
    </row>
    <row r="22" ht="16.5" customHeight="1">
      <c r="A22" s="600">
        <v>12.0</v>
      </c>
      <c r="B22" s="588" t="str">
        <f>'3A 2025 - 2026 DATOS DEL ESTUDI'!M15</f>
        <v/>
      </c>
      <c r="C22" s="588">
        <f>'3A 2025 - 2026 DATOS DEL ESTUDI'!N15</f>
        <v>33016326</v>
      </c>
      <c r="D22" s="589" t="str">
        <f>'3A 2025 - 2026 DATOS DEL ESTUDI'!B15</f>
        <v>Yarselin  Cruz Peña</v>
      </c>
      <c r="E22" s="588">
        <f>max('LE3130'!C15,'LE3130'!D15)</f>
        <v>85</v>
      </c>
      <c r="F22" s="588">
        <f>max('LE3130'!E15,'LE3130'!F15)</f>
        <v>85</v>
      </c>
      <c r="G22" s="590">
        <f>max('LE3130'!G15,'LE3130'!H15)</f>
        <v>84</v>
      </c>
      <c r="H22" s="588">
        <f>max('LE3130'!I15,'LE3130'!J15)</f>
        <v>0</v>
      </c>
      <c r="I22" s="588">
        <f>max('LE3130'!K15,'LE3130'!L15)</f>
        <v>75</v>
      </c>
      <c r="J22" s="588">
        <f>max('LE3130'!M15,'LE3130'!N15)</f>
        <v>86</v>
      </c>
      <c r="K22" s="588">
        <f>max('LE3130'!O15,'LE3130'!P15)</f>
        <v>83</v>
      </c>
      <c r="L22" s="588">
        <f>max('LE3130'!Q15,'LE3130'!R15)</f>
        <v>0</v>
      </c>
      <c r="M22" s="588">
        <f>max('LE3131'!K16,'LE3131'!L16)</f>
        <v>94</v>
      </c>
      <c r="N22" s="588">
        <f>max('LE3131'!M16,'LE3131'!N16)</f>
        <v>90</v>
      </c>
      <c r="O22" s="588">
        <f>max('LE3131'!O16,'LE3131'!P16)</f>
        <v>89</v>
      </c>
      <c r="P22" s="588">
        <f>max('LE3131'!Q16,'LE3131'!R16)</f>
        <v>0</v>
      </c>
      <c r="Q22" s="588">
        <f>max('LE3131'!C16,'LE3131'!D16)</f>
        <v>93</v>
      </c>
      <c r="R22" s="588">
        <f>max('LE3131'!E16,'LE3131'!F16)</f>
        <v>90</v>
      </c>
      <c r="S22" s="588">
        <f>max('LE3131'!G16,'LE3131'!H16)</f>
        <v>89</v>
      </c>
      <c r="T22" s="588">
        <f>max('LE3131'!I16,'LE3131'!J16)</f>
        <v>0</v>
      </c>
      <c r="U22" s="591">
        <f>'CF-LE3149'!E18</f>
        <v>63.5</v>
      </c>
      <c r="V22" s="591">
        <f>'CF-LE3149'!F18</f>
        <v>61</v>
      </c>
      <c r="W22" s="591">
        <f>'CF-LE3149'!G18</f>
        <v>68.25</v>
      </c>
      <c r="X22" s="591">
        <f>'CF-LE3149'!H18</f>
        <v>68</v>
      </c>
      <c r="Y22" s="590">
        <f>'CF-LE3149'!I18</f>
        <v>65.1875</v>
      </c>
      <c r="Z22" s="592">
        <f>'CF-LE3149'!N18</f>
        <v>0.5588235294</v>
      </c>
      <c r="AA22" s="590">
        <f>'CF-LE3149'!O18</f>
        <v>32.59375</v>
      </c>
      <c r="AB22" s="590" t="str">
        <f>'CF-LE3149'!P18</f>
        <v/>
      </c>
      <c r="AC22" s="590" t="str">
        <f>'CF-LE3149'!Q18</f>
        <v/>
      </c>
      <c r="AD22" s="590">
        <f>'CF-LE3149'!R18</f>
        <v>33</v>
      </c>
      <c r="AE22" s="590">
        <f>'CF-LE3149'!S18</f>
        <v>19.55625</v>
      </c>
      <c r="AF22" s="590" t="str">
        <f>'CF-LE3149'!T18</f>
        <v/>
      </c>
      <c r="AG22" s="590" t="str">
        <f>'CF-LE3149'!U18</f>
        <v/>
      </c>
      <c r="AH22" s="590">
        <f>'CF-LE3149'!V18</f>
        <v>20</v>
      </c>
      <c r="AI22" s="590">
        <f>'CF-LE3149'!W18</f>
        <v>65.1875</v>
      </c>
      <c r="AJ22" s="588" t="str">
        <f>'CF-LE3149'!X18</f>
        <v/>
      </c>
      <c r="AK22" s="588" t="str">
        <f>'CF-LE3149'!Y18</f>
        <v/>
      </c>
      <c r="AL22" s="588" t="str">
        <f>'CF-LE3149'!Z18</f>
        <v>R</v>
      </c>
      <c r="AM22" s="593">
        <f>max('CE-I-331'!C15,'CE-I-331'!D15)</f>
        <v>0</v>
      </c>
      <c r="AN22" s="593">
        <f>max('CE-I-331'!E15,'CE-I-331'!F15)</f>
        <v>0</v>
      </c>
      <c r="AO22" s="593">
        <f>max('CE-I-331'!G15,'CE-I-331'!H15)</f>
        <v>0</v>
      </c>
      <c r="AP22" s="593">
        <f>max('CE-I-331'!I15,'CE-I-331'!J15)</f>
        <v>0</v>
      </c>
      <c r="AQ22" s="594">
        <f>max('CE-I-331'!K15,'CE-I-331'!L15)</f>
        <v>0</v>
      </c>
      <c r="AR22" s="588">
        <f>max('CE-I-331'!M15,'CE-I-331'!N15)</f>
        <v>0</v>
      </c>
      <c r="AS22" s="595">
        <f>max('CE-I-331'!O15,'CE-I-331'!P15)</f>
        <v>0</v>
      </c>
      <c r="AT22" s="596">
        <f>max('CE-I-331'!Q15,'CE-I-331'!R15)</f>
        <v>0</v>
      </c>
      <c r="AU22" s="596">
        <f>max('CE-I-3131'!K16,'CE-I-3131'!L16)</f>
        <v>0</v>
      </c>
      <c r="AV22" s="596">
        <f>max('CE-I-3131'!M16,'CE-I-3131'!N16)</f>
        <v>0</v>
      </c>
      <c r="AW22" s="596">
        <f>max('CE-I-3131'!O16,'CE-I-3131'!P16)</f>
        <v>0</v>
      </c>
      <c r="AX22" s="596">
        <f>max('CE-I-3131'!Q16,'CE-I-3131'!R16)</f>
        <v>0</v>
      </c>
      <c r="AY22" s="596">
        <f>max('CE-I-3131'!C16,'CE-I-3131'!D16)</f>
        <v>0</v>
      </c>
      <c r="AZ22" s="596">
        <f>max('CE-I-3131'!E16,'CE-I-3131'!F16)</f>
        <v>0</v>
      </c>
      <c r="BA22" s="596">
        <f>max('CE-I-3131'!G16,'CE-I-3131'!H16)</f>
        <v>0</v>
      </c>
      <c r="BB22" s="596">
        <f>max('CE-I-3131'!I16,'CE-I-3131'!J16)</f>
        <v>0</v>
      </c>
      <c r="BC22" s="597">
        <f>'CF-LE-I3150'!E18</f>
        <v>0</v>
      </c>
      <c r="BD22" s="597">
        <f>'CF-LE-I3150'!F18</f>
        <v>0</v>
      </c>
      <c r="BE22" s="597">
        <f>'CF-LE-I3150'!G18</f>
        <v>0</v>
      </c>
      <c r="BF22" s="597">
        <f>'CF-LE-I3150'!H18</f>
        <v>0</v>
      </c>
      <c r="BG22" s="598">
        <f>'CF-LE-I3150'!I18</f>
        <v>0</v>
      </c>
      <c r="BH22" s="599">
        <f>'CF-LE-I3150'!N18</f>
        <v>0</v>
      </c>
      <c r="BI22" s="598">
        <f>'CF-LE-I3150'!O18</f>
        <v>0</v>
      </c>
      <c r="BJ22" s="598" t="str">
        <f>'CF-LE-I3150'!P18</f>
        <v/>
      </c>
      <c r="BK22" s="598" t="str">
        <f>'CF-LE-I3150'!Q18</f>
        <v/>
      </c>
      <c r="BL22" s="598">
        <f>'CF-LE-I3150'!R18</f>
        <v>0</v>
      </c>
      <c r="BM22" s="598">
        <f>'CF-LE-I3150'!S18</f>
        <v>0</v>
      </c>
      <c r="BN22" s="598" t="str">
        <f>'CF-LE-I3150'!T18</f>
        <v/>
      </c>
      <c r="BO22" s="598" t="str">
        <f>'CF-LE-I3150'!U18</f>
        <v/>
      </c>
      <c r="BP22" s="598">
        <f>'CF-LE-I3150'!V18</f>
        <v>0</v>
      </c>
      <c r="BQ22" s="596" t="str">
        <f>'CF-LE-I3150'!W18</f>
        <v/>
      </c>
      <c r="BR22" s="596" t="str">
        <f>'CF-LE-I3150'!X18</f>
        <v/>
      </c>
      <c r="BS22" s="596" t="str">
        <f>'CF-LE-I3150'!Y18</f>
        <v/>
      </c>
      <c r="BT22" s="596" t="str">
        <f>'CF-LE-I3150'!Z18</f>
        <v>R</v>
      </c>
      <c r="BU22" s="600">
        <f>max('CE-F-334'!C15,'CE-F-334'!D15)</f>
        <v>82</v>
      </c>
      <c r="BV22" s="600">
        <f>max('CE-F-334'!E15,'CE-F-334'!F15)</f>
        <v>80</v>
      </c>
      <c r="BW22" s="600">
        <f>max('CE-F-334'!G15,'CE-F-334'!H15)</f>
        <v>80</v>
      </c>
      <c r="BX22" s="600">
        <f>max('CE-F-334'!I15,'CE-F-334'!J15)</f>
        <v>0</v>
      </c>
      <c r="BY22" s="594">
        <f>max('CE-F-334'!K15,'CE-F-334'!L15)</f>
        <v>81</v>
      </c>
      <c r="BZ22" s="588">
        <f>max('CE-F-334'!M15,'CE-F-334'!N15)</f>
        <v>81</v>
      </c>
      <c r="CA22" s="596">
        <f>max('CE-F-334'!O15,'CE-F-334'!P15)</f>
        <v>80</v>
      </c>
      <c r="CB22" s="596">
        <f>max('CE-F-334'!Q15,'CE-F-334'!R15)</f>
        <v>0</v>
      </c>
      <c r="CC22" s="596">
        <f>max('CE-F-3135'!K16,'CE-F-3135'!L16)</f>
        <v>85</v>
      </c>
      <c r="CD22" s="596">
        <f>max('CE-F-3135'!M16,'CE-F-3135'!N16)</f>
        <v>85</v>
      </c>
      <c r="CE22" s="596">
        <f>max('CE-F-3135'!O16,'CE-F-3135'!P16)</f>
        <v>80</v>
      </c>
      <c r="CF22" s="596">
        <f>max('CE-F-3135'!Q16,'CE-F-3135'!R16)</f>
        <v>0</v>
      </c>
      <c r="CG22" s="596">
        <f>max('CE-F-3135'!C16,'CE-F-3135'!D16)</f>
        <v>83</v>
      </c>
      <c r="CH22" s="596">
        <f>max('CE-F-3135'!E16,'CE-F-3135'!F16)</f>
        <v>84</v>
      </c>
      <c r="CI22" s="596">
        <f>max('CE-F-3135'!G16,'CE-F-3135'!H16)</f>
        <v>80</v>
      </c>
      <c r="CJ22" s="596">
        <f>max('CE-F-3135'!I16,'CE-F-3135'!J16)</f>
        <v>0</v>
      </c>
      <c r="CK22" s="597">
        <f>'CF-LE-F3151'!E18</f>
        <v>60.5</v>
      </c>
      <c r="CL22" s="597">
        <f>'CF-LE-F3151'!F18</f>
        <v>60.5</v>
      </c>
      <c r="CM22" s="597">
        <f>'CF-LE-F3151'!G18</f>
        <v>62.5</v>
      </c>
      <c r="CN22" s="597">
        <f>'CF-LE-F3151'!H18</f>
        <v>61.75</v>
      </c>
      <c r="CO22" s="598">
        <f>'CF-LE-F3151'!I18</f>
        <v>61.3125</v>
      </c>
      <c r="CP22" s="599">
        <f>'CF-LE-F3151'!N18</f>
        <v>0.7</v>
      </c>
      <c r="CQ22" s="598">
        <f>'CF-LE-F3151'!O18</f>
        <v>30.65625</v>
      </c>
      <c r="CR22" s="598" t="str">
        <f>'CF-LE-F3151'!P18</f>
        <v/>
      </c>
      <c r="CS22" s="598" t="str">
        <f>'CF-LE-F3151'!Q18</f>
        <v/>
      </c>
      <c r="CT22" s="598">
        <f>'CF-LE-F3151'!R18</f>
        <v>31</v>
      </c>
      <c r="CU22" s="598">
        <f>'CF-LE-F3151'!S18</f>
        <v>18.39375</v>
      </c>
      <c r="CV22" s="598" t="str">
        <f>'CF-LE-F3151'!T18</f>
        <v/>
      </c>
      <c r="CW22" s="598" t="str">
        <f>'CF-LE-F3151'!U18</f>
        <v/>
      </c>
      <c r="CX22" s="598">
        <f>'CF-LE-F3151'!V18</f>
        <v>18</v>
      </c>
      <c r="CY22" s="598">
        <f>'CF-LE-F3151'!W18</f>
        <v>61.3125</v>
      </c>
      <c r="CZ22" s="598" t="str">
        <f>'CF-LE-F3151'!X18</f>
        <v/>
      </c>
      <c r="DA22" s="596" t="str">
        <f>'CF-LE-F3151'!Y18</f>
        <v/>
      </c>
      <c r="DB22" s="596" t="str">
        <f>'CF-LE-F3151'!Z18</f>
        <v>R</v>
      </c>
      <c r="DC22" s="600">
        <f>max('CE-MAT-3136'!C15,'CE-MAT-3136'!D15)</f>
        <v>95</v>
      </c>
      <c r="DD22" s="600">
        <f>max('CE-MAT-3136'!E15,'CE-MAT-3136'!F15)</f>
        <v>85</v>
      </c>
      <c r="DE22" s="600">
        <f>max('CE-MAT-3136'!G15,'CE-MAT-3136'!H15)</f>
        <v>80</v>
      </c>
      <c r="DF22" s="600">
        <f>max('CE-MAT-3136'!I15,'CE-MAT-3136'!J15)</f>
        <v>0</v>
      </c>
      <c r="DG22" s="594">
        <f>max('CE-MAT-3136'!K15,'CE-MAT-3136'!L15)</f>
        <v>97</v>
      </c>
      <c r="DH22" s="588">
        <f>max('CE-MAT-3136'!M15,'CE-MAT-3136'!N15)</f>
        <v>90</v>
      </c>
      <c r="DI22" s="596">
        <f>max('CE-MAT-3136'!O15,'CE-MAT-3136'!P15)</f>
        <v>82</v>
      </c>
      <c r="DJ22" s="596">
        <f>max('CE-MAT-3136'!Q15,'CE-MAT-3136'!R15)</f>
        <v>0</v>
      </c>
      <c r="DK22" s="596">
        <f>max('CE-MAT-3137'!K16,'CE-MAT-3137'!L16)</f>
        <v>96</v>
      </c>
      <c r="DL22" s="596">
        <f>max('CE-MAT-3137'!M16,'CE-MAT-3137'!N16)</f>
        <v>80</v>
      </c>
      <c r="DM22" s="596">
        <f>max('CE-MAT-3137'!O16,'CE-MAT-3137'!P16)</f>
        <v>80</v>
      </c>
      <c r="DN22" s="596">
        <f>max('CE-MAT-3137'!Q16,'CE-MAT-3137'!R16)</f>
        <v>0</v>
      </c>
      <c r="DO22" s="596">
        <f>max('CE-MAT-3137'!C16,'CE-MAT-3137'!D16)</f>
        <v>97</v>
      </c>
      <c r="DP22" s="596">
        <f>max('CE-MAT-3137'!E16,'CE-MAT-3137'!F16)</f>
        <v>78</v>
      </c>
      <c r="DQ22" s="596">
        <f>max('CE-MAT-3137'!G16,'CE-MAT-3137'!H16)</f>
        <v>81</v>
      </c>
      <c r="DR22" s="596">
        <f>max('CE-MAT-3137'!I16,'CE-MAT-3137'!J16)</f>
        <v>0</v>
      </c>
      <c r="DS22" s="597">
        <f>'CF-M-3152'!E18</f>
        <v>65</v>
      </c>
      <c r="DT22" s="597">
        <f>'CF-M-3152'!F18</f>
        <v>67.25</v>
      </c>
      <c r="DU22" s="597">
        <f>'CF-M-3152'!G18</f>
        <v>64</v>
      </c>
      <c r="DV22" s="597">
        <f>'CF-M-3152'!H18</f>
        <v>64</v>
      </c>
      <c r="DW22" s="598">
        <f>'CF-M-3152'!I18</f>
        <v>65.0625</v>
      </c>
      <c r="DX22" s="599">
        <f>'CF-M-3152'!N18</f>
        <v>0.6775</v>
      </c>
      <c r="DY22" s="598">
        <f>'CF-M-3152'!O18</f>
        <v>32.53125</v>
      </c>
      <c r="DZ22" s="598" t="str">
        <f>'CF-M-3152'!P18</f>
        <v/>
      </c>
      <c r="EA22" s="598" t="str">
        <f>'CF-M-3152'!Q18</f>
        <v/>
      </c>
      <c r="EB22" s="598">
        <f>'CF-M-3152'!R18</f>
        <v>33</v>
      </c>
      <c r="EC22" s="598">
        <f>'CF-M-3152'!S18</f>
        <v>19.51875</v>
      </c>
      <c r="ED22" s="598" t="str">
        <f>'CF-M-3152'!T18</f>
        <v/>
      </c>
      <c r="EE22" s="598" t="str">
        <f>'CF-M-3152'!U18</f>
        <v/>
      </c>
      <c r="EF22" s="598">
        <f>'CF-M-3152'!V18</f>
        <v>20</v>
      </c>
      <c r="EG22" s="598">
        <f>'CF-M-3152'!W18</f>
        <v>65.0625</v>
      </c>
      <c r="EH22" s="598" t="str">
        <f>'CF-M-3152'!X18</f>
        <v/>
      </c>
      <c r="EI22" s="596" t="str">
        <f>'CF-M-3152'!Y18</f>
        <v/>
      </c>
      <c r="EJ22" s="596" t="str">
        <f>'CF-M-3152'!Z18</f>
        <v>R</v>
      </c>
      <c r="EK22" s="593">
        <f>max('CE-SOC-3138'!C15,'CE-SOC-3138'!D15)</f>
        <v>88</v>
      </c>
      <c r="EL22" s="593">
        <f>max('CE-SOC-3138'!E15,'CE-SOC-3138'!F15)</f>
        <v>92</v>
      </c>
      <c r="EM22" s="593">
        <f>max('CE-SOC-3138'!G15,'CE-SOC-3138'!H15)</f>
        <v>91</v>
      </c>
      <c r="EN22" s="601">
        <f>max('CE-SOC-3138'!I15,'CE-SOC-3138'!J15)</f>
        <v>0</v>
      </c>
      <c r="EO22" s="595">
        <f>max('CE-SOC-3138'!K15,'CE-SOC-3138'!L15)</f>
        <v>89</v>
      </c>
      <c r="EP22" s="588">
        <f>max('CE-SOC-3138'!M15,'CE-SOC-3138'!N15)</f>
        <v>95</v>
      </c>
      <c r="EQ22" s="596">
        <f>max('CE-SOC-3138'!O15,'CE-SOC-3138'!P15)</f>
        <v>96</v>
      </c>
      <c r="ER22" s="596">
        <f>max('CE-SOC-3138'!Q15,'CE-SOC-3138'!R15)</f>
        <v>0</v>
      </c>
      <c r="ES22" s="596">
        <f>max('CE-SOC-3139'!K16,'CE-SOC-3139'!L16)</f>
        <v>91</v>
      </c>
      <c r="ET22" s="598">
        <f>max('CE-SOC-3139'!M16,'CE-SOC-3139'!N16)</f>
        <v>93</v>
      </c>
      <c r="EU22" s="598">
        <f>max('CE-SOC-3139'!O16,'CE-SOC-3139'!P16)</f>
        <v>95</v>
      </c>
      <c r="EV22" s="596">
        <f>max('CE-SOC-3139'!Q16,'CE-SOC-3139'!R16)</f>
        <v>0</v>
      </c>
      <c r="EW22" s="598">
        <f>max('CE-SOC-3139'!C16,'CE-SOC-3139'!D16)</f>
        <v>95</v>
      </c>
      <c r="EX22" s="598">
        <f>max('CE-SOC-3139'!E16,'CE-SOC-3139'!F16)</f>
        <v>90</v>
      </c>
      <c r="EY22" s="598">
        <f>max('CE-SOC-3139'!G16,'CE-SOC-3139'!H16)</f>
        <v>98</v>
      </c>
      <c r="EZ22" s="598">
        <f>max('CE-SOC-3139'!I16,'CE-SOC-3139'!J16)</f>
        <v>0</v>
      </c>
      <c r="FA22" s="597">
        <f>'CF-CS-3153'!E18</f>
        <v>67.75</v>
      </c>
      <c r="FB22" s="597">
        <f>'CF-CS-3153'!F18</f>
        <v>70</v>
      </c>
      <c r="FC22" s="597">
        <f>'CF-CS-3153'!G18</f>
        <v>69.75</v>
      </c>
      <c r="FD22" s="597">
        <f>'CF-CS-3153'!H18</f>
        <v>70.75</v>
      </c>
      <c r="FE22" s="598">
        <f>'CF-CS-3153'!I18</f>
        <v>69.5625</v>
      </c>
      <c r="FF22" s="599">
        <f>'CF-CS-3153'!N18</f>
        <v>0.6816176471</v>
      </c>
      <c r="FG22" s="598" t="str">
        <f>'CF-CS-3153'!O18</f>
        <v/>
      </c>
      <c r="FH22" s="598" t="str">
        <f>'CF-CS-3153'!P18</f>
        <v/>
      </c>
      <c r="FI22" s="598" t="str">
        <f>'CF-CS-3153'!Q18</f>
        <v/>
      </c>
      <c r="FJ22" s="598" t="str">
        <f>'CF-CS-3153'!R18</f>
        <v/>
      </c>
      <c r="FK22" s="598" t="str">
        <f>'CF-CS-3153'!S18</f>
        <v/>
      </c>
      <c r="FL22" s="598" t="str">
        <f>'CF-CS-3153'!T18</f>
        <v/>
      </c>
      <c r="FM22" s="598" t="str">
        <f>'CF-CS-3153'!U18</f>
        <v/>
      </c>
      <c r="FN22" s="598" t="str">
        <f>'CF-CS-3153'!V18</f>
        <v/>
      </c>
      <c r="FO22" s="596" t="str">
        <f>'CF-CS-3153'!W18</f>
        <v/>
      </c>
      <c r="FP22" s="598" t="str">
        <f>'CF-CS-3153'!X18</f>
        <v/>
      </c>
      <c r="FQ22" s="596" t="str">
        <f>'CF-CS-3153'!Y18</f>
        <v>A</v>
      </c>
      <c r="FR22" s="596" t="str">
        <f>'CF-CS-3153'!Z18</f>
        <v/>
      </c>
      <c r="FS22" s="602">
        <f>max(CNCF3140!C15,CNCF3140!D15)</f>
        <v>95</v>
      </c>
      <c r="FT22" s="602">
        <f>max(CNCF3140!E15,CNCF3140!F15)</f>
        <v>90</v>
      </c>
      <c r="FU22" s="602">
        <f>max(CNCF3140!G15,CNCF3140!H15)</f>
        <v>86</v>
      </c>
      <c r="FV22" s="602">
        <f>max(CNCF3140!I15,CNCF3140!J15)</f>
        <v>0</v>
      </c>
      <c r="FW22" s="594">
        <f>max(CNCF3140!K15,CNCF3140!L15)</f>
        <v>92</v>
      </c>
      <c r="FX22" s="588">
        <f>max(CNCF3140!M15,CNCF3140!N15)</f>
        <v>93</v>
      </c>
      <c r="FY22" s="596">
        <f>max(CNCF3140!O15,CNCF3140!P15)</f>
        <v>74</v>
      </c>
      <c r="FZ22" s="596">
        <f>max(CNCF3140!Q15,CNCF3140!R15)</f>
        <v>0</v>
      </c>
      <c r="GA22" s="596">
        <f>max('CE-NAT-3141'!K16,'CE-NAT-3141'!L16)</f>
        <v>97</v>
      </c>
      <c r="GB22" s="596">
        <f>max('CE-NAT-3141'!M16,'CE-NAT-3141'!N16)</f>
        <v>97</v>
      </c>
      <c r="GC22" s="596">
        <f>max('CE-NAT-3141'!O16,'CE-NAT-3141'!P16)</f>
        <v>76</v>
      </c>
      <c r="GD22" s="596">
        <f>max('CE-NAT-3141'!Q16,'CE-NAT-3141'!R16)</f>
        <v>0</v>
      </c>
      <c r="GE22" s="596">
        <f>max('CE-NAT-3141'!C16,'CE-NAT-3141'!D16)</f>
        <v>97</v>
      </c>
      <c r="GF22" s="596">
        <f>max('CE-NAT-3141'!E16,'CE-NAT-3141'!F16)</f>
        <v>93</v>
      </c>
      <c r="GG22" s="596">
        <f>max('CE-NAT-3141'!G16,'CE-NAT-3141'!H16)</f>
        <v>82</v>
      </c>
      <c r="GH22" s="596">
        <f>max('CE-NAT-3141'!I16,'CE-NAT-3141'!J16)</f>
        <v>0</v>
      </c>
      <c r="GI22" s="597">
        <f>'CF-CN-3154'!E18</f>
        <v>67.75</v>
      </c>
      <c r="GJ22" s="597">
        <f>'CF-CN-3154'!F18</f>
        <v>64.75</v>
      </c>
      <c r="GK22" s="597">
        <f>'CF-CN-3154'!G18</f>
        <v>67.5</v>
      </c>
      <c r="GL22" s="597">
        <f>'CF-CN-3154'!H18</f>
        <v>68</v>
      </c>
      <c r="GM22" s="598">
        <f>'CF-CN-3154'!I18</f>
        <v>67</v>
      </c>
      <c r="GN22" s="599">
        <f>'CF-CN-3154'!N18</f>
        <v>0.28875</v>
      </c>
      <c r="GO22" s="598">
        <f>'CF-CN-3154'!O18</f>
        <v>33.5</v>
      </c>
      <c r="GP22" s="598" t="str">
        <f>'CF-CN-3154'!P18</f>
        <v/>
      </c>
      <c r="GQ22" s="598" t="str">
        <f>'CF-CN-3154'!Q18</f>
        <v/>
      </c>
      <c r="GR22" s="598">
        <f>'CF-CN-3154'!R18</f>
        <v>34</v>
      </c>
      <c r="GS22" s="598">
        <f>'CF-CN-3154'!S18</f>
        <v>20.1</v>
      </c>
      <c r="GT22" s="598" t="str">
        <f>'CF-CN-3154'!T18</f>
        <v/>
      </c>
      <c r="GU22" s="598" t="str">
        <f>'CF-CN-3154'!U18</f>
        <v/>
      </c>
      <c r="GV22" s="598">
        <f>'CF-CN-3154'!V18</f>
        <v>20</v>
      </c>
      <c r="GW22" s="598">
        <f>'CF-CN-3154'!W18</f>
        <v>67</v>
      </c>
      <c r="GX22" s="598" t="str">
        <f>'CF-CN-3154'!X18</f>
        <v/>
      </c>
      <c r="GY22" s="596" t="str">
        <f>'CF-CN-3154'!Y18</f>
        <v/>
      </c>
      <c r="GZ22" s="596" t="str">
        <f>'CF-CN-3154'!Z18</f>
        <v>R</v>
      </c>
      <c r="HA22" s="594">
        <f>max('CE-EA-3142'!C15,'CE-EA-3142'!C15)</f>
        <v>96</v>
      </c>
      <c r="HB22" s="594">
        <f>max('CE-EA-3142'!E15,'CE-EA-3142'!F15)</f>
        <v>92</v>
      </c>
      <c r="HC22" s="594">
        <f>max('CE-EA-3142'!G15,'CE-EA-3142'!H15)</f>
        <v>98</v>
      </c>
      <c r="HD22" s="594">
        <f>max('CE-EA-3142'!I15,'CE-EA-3142'!J15)</f>
        <v>0</v>
      </c>
      <c r="HE22" s="594">
        <f>max('CE-EA-3142'!K15,'CE-EA-3142'!L15)</f>
        <v>98</v>
      </c>
      <c r="HF22" s="588">
        <f>max('CE-EA-3142'!M15,'CE-EA-3142'!N15)</f>
        <v>90</v>
      </c>
      <c r="HG22" s="596">
        <f>max('CE-EA-3142'!O15,'CE-EA-3142'!P15)</f>
        <v>88</v>
      </c>
      <c r="HH22" s="596">
        <f>max('CE-EA-3142'!Q15,'CE-EA-3142'!R15)</f>
        <v>0</v>
      </c>
      <c r="HI22" s="596">
        <f>max('CE-EA-3143'!K16,'CE-EA-3143'!L16)</f>
        <v>95</v>
      </c>
      <c r="HJ22" s="596">
        <f>max('CE-EA-3143'!M16,'CE-EA-3143'!N16)</f>
        <v>80</v>
      </c>
      <c r="HK22" s="596">
        <f>max('CE-EA-3143'!O16,'CE-EA-3143'!P16)</f>
        <v>96</v>
      </c>
      <c r="HL22" s="596">
        <f>max('CE-EA-3143'!Q16,'CE-EA-3143'!R16)</f>
        <v>0</v>
      </c>
      <c r="HM22" s="596">
        <f>max('CE-EA-3143'!C16,'CE-EA-3143'!D16)</f>
        <v>97</v>
      </c>
      <c r="HN22" s="596">
        <f>max('CE-EA-3143'!E16,'CE-EA-3143'!F16)</f>
        <v>88</v>
      </c>
      <c r="HO22" s="596">
        <f>max('CE-EA-3143'!G16,'CE-EA-3143'!H16)</f>
        <v>94</v>
      </c>
      <c r="HP22" s="596">
        <f>max('CE-EA-3143'!I16,'CE-EA-3143'!J16)</f>
        <v>0</v>
      </c>
      <c r="HQ22" s="597">
        <f>'CF-EA-3155'!E18</f>
        <v>71.5</v>
      </c>
      <c r="HR22" s="597">
        <f>'CF-EA-3155'!F18</f>
        <v>69</v>
      </c>
      <c r="HS22" s="597">
        <f>'CF-EA-3155'!G18</f>
        <v>67.75</v>
      </c>
      <c r="HT22" s="597">
        <f>'CF-EA-3155'!H18</f>
        <v>69.75</v>
      </c>
      <c r="HU22" s="598">
        <f>'CF-EA-3155'!I18</f>
        <v>69.5</v>
      </c>
      <c r="HV22" s="599">
        <f>'CF-EA-3155'!N18</f>
        <v>0.4814814815</v>
      </c>
      <c r="HW22" s="598" t="str">
        <f>'CF-EA-3155'!O18</f>
        <v/>
      </c>
      <c r="HX22" s="598" t="str">
        <f>'CF-EA-3155'!P18</f>
        <v/>
      </c>
      <c r="HY22" s="598" t="str">
        <f>'CF-EA-3155'!Q18</f>
        <v/>
      </c>
      <c r="HZ22" s="598" t="str">
        <f>'CF-EA-3155'!R18</f>
        <v/>
      </c>
      <c r="IA22" s="598" t="str">
        <f>'CF-EA-3155'!S18</f>
        <v/>
      </c>
      <c r="IB22" s="598" t="str">
        <f>'CF-EA-3155'!T18</f>
        <v/>
      </c>
      <c r="IC22" s="598" t="str">
        <f>'CF-EA-3155'!U18</f>
        <v/>
      </c>
      <c r="ID22" s="598" t="str">
        <f>'CF-EA-3155'!V18</f>
        <v/>
      </c>
      <c r="IE22" s="596" t="str">
        <f>'CF-EA-3155'!W18</f>
        <v/>
      </c>
      <c r="IF22" s="598" t="str">
        <f>'CF-EA-3155'!X18</f>
        <v/>
      </c>
      <c r="IG22" s="596" t="str">
        <f>'CF-EA-3155'!Y18</f>
        <v>A</v>
      </c>
      <c r="IH22" s="596" t="str">
        <f>'CF-EA-3155'!Z18</f>
        <v/>
      </c>
      <c r="II22" s="600">
        <f>max('CE-EF-3144'!C15,'CE-EF-3144'!D15)</f>
        <v>87</v>
      </c>
      <c r="IJ22" s="600">
        <f>max('CE-EF-3144'!E15,'CE-EF-3144'!F15)</f>
        <v>90</v>
      </c>
      <c r="IK22" s="600">
        <f>max('CE-EF-3144'!G15,'CE-EF-3144'!H15)</f>
        <v>93</v>
      </c>
      <c r="IL22" s="600">
        <f>max('CE-EF-3144'!I15,'CE-EF-3144'!J15)</f>
        <v>0</v>
      </c>
      <c r="IM22" s="594">
        <f>max('CE-EF-3144'!K15,'CE-EF-3144'!L15)</f>
        <v>90</v>
      </c>
      <c r="IN22" s="588">
        <f>max('CE-EF-3144'!M15,'CE-EF-3144'!N15)</f>
        <v>88</v>
      </c>
      <c r="IO22" s="596">
        <f>max('CE-EF-3144'!O15,'CE-EF-3144'!P15)</f>
        <v>94</v>
      </c>
      <c r="IP22" s="596">
        <f>max('CE-EF-3144'!Q15,'CE-EF-3144'!R15)</f>
        <v>0</v>
      </c>
      <c r="IQ22" s="596">
        <f>max('CE-EF-3145'!K16,'CE-EF-3145'!L16)</f>
        <v>82</v>
      </c>
      <c r="IR22" s="596">
        <f>max('CE-EF-3145'!M16,'CE-EF-3145'!N16)</f>
        <v>83</v>
      </c>
      <c r="IS22" s="596">
        <f>max('CE-EF-3145'!O16,'CE-EF-3145'!P16)</f>
        <v>84</v>
      </c>
      <c r="IT22" s="596">
        <f>max('CE-EF-3145'!Q16,'CE-EF-3145'!R16)</f>
        <v>0</v>
      </c>
      <c r="IU22" s="596">
        <f>max('CE-EF-3145'!C16,'CE-EF-3145'!D16)</f>
        <v>80</v>
      </c>
      <c r="IV22" s="596">
        <f>max('CE-EF-3145'!E16,'CE-EF-3145'!F16)</f>
        <v>86</v>
      </c>
      <c r="IW22" s="596">
        <f>max('CE-EF-3145'!G16,'CE-EF-3145'!H16)</f>
        <v>87</v>
      </c>
      <c r="IX22" s="596">
        <f>max('CE-EF-3145'!I16,'CE-EF-3145'!J16)</f>
        <v>0</v>
      </c>
      <c r="IY22" s="597">
        <f>'CF-EF-3156'!E18</f>
        <v>67.5</v>
      </c>
      <c r="IZ22" s="597">
        <f>'CF-EF-3156'!F18</f>
        <v>68</v>
      </c>
      <c r="JA22" s="597">
        <f>'CF-EF-3156'!G18</f>
        <v>62.25</v>
      </c>
      <c r="JB22" s="597">
        <f>'CF-EF-3156'!H18</f>
        <v>63.25</v>
      </c>
      <c r="JC22" s="598">
        <f>'CF-EF-3156'!I18</f>
        <v>65.25</v>
      </c>
      <c r="JD22" s="599">
        <f>'CF-EF-3156'!N18</f>
        <v>0.8</v>
      </c>
      <c r="JE22" s="598">
        <f>'CF-EF-3156'!O18</f>
        <v>32.625</v>
      </c>
      <c r="JF22" s="598" t="str">
        <f>'CF-EF-3156'!P18</f>
        <v/>
      </c>
      <c r="JG22" s="598" t="str">
        <f>'CF-EF-3156'!Q18</f>
        <v/>
      </c>
      <c r="JH22" s="598">
        <f>'CF-EF-3156'!R18</f>
        <v>33</v>
      </c>
      <c r="JI22" s="598">
        <f>'CF-EF-3156'!S18</f>
        <v>19.575</v>
      </c>
      <c r="JJ22" s="598" t="str">
        <f>'CF-EF-3156'!T18</f>
        <v/>
      </c>
      <c r="JK22" s="598" t="str">
        <f>'CF-EF-3156'!U18</f>
        <v/>
      </c>
      <c r="JL22" s="598">
        <f>'CF-EF-3156'!V18</f>
        <v>20</v>
      </c>
      <c r="JM22" s="596" t="str">
        <f>'CF-EF-3156'!W18</f>
        <v/>
      </c>
      <c r="JN22" s="598" t="str">
        <f>'CF-EF-3156'!X18</f>
        <v/>
      </c>
      <c r="JO22" s="596" t="str">
        <f>'CF-EF-3156'!Y18</f>
        <v/>
      </c>
      <c r="JP22" s="596" t="str">
        <f>'CF-EF-3156'!Z18</f>
        <v>R</v>
      </c>
      <c r="JQ22" s="593">
        <f>max('CE-FIH&amp;R-3146'!C15,'CE-FIH&amp;R-3146'!D15)</f>
        <v>90</v>
      </c>
      <c r="JR22" s="601">
        <f>max('CE-FIH&amp;R-3146'!E15,'CE-FIH&amp;R-3146'!F15)</f>
        <v>90</v>
      </c>
      <c r="JS22" s="601">
        <f>max('CE-FIH&amp;R-3146'!G15,'CE-FIH&amp;R-3146'!H15)</f>
        <v>90</v>
      </c>
      <c r="JT22" s="593">
        <f>max('CE-FIH&amp;R-3146'!I15,'CE-FIH&amp;R-3146'!J15)</f>
        <v>0</v>
      </c>
      <c r="JU22" s="594">
        <f>max('CE-FIH&amp;R-3146'!K15,'CE-FIH&amp;R-3146'!L15)</f>
        <v>93</v>
      </c>
      <c r="JV22" s="590">
        <f>max('CE-FIH&amp;R-3146'!M15,'CE-FIH&amp;R-3146'!N15)</f>
        <v>91</v>
      </c>
      <c r="JW22" s="598">
        <f>max('CE-FIH&amp;R-3146'!O15,'CE-FIH&amp;R-3146'!P15)</f>
        <v>90</v>
      </c>
      <c r="JX22" s="596">
        <f>max('CE-FIH&amp;R-3146'!Q15,'CE-FIH&amp;R-3146'!R15)</f>
        <v>0</v>
      </c>
      <c r="JY22" s="596">
        <f>max('CE-FIH&amp;R-3147'!K16,'CE-FIH&amp;R-3147'!L16)</f>
        <v>91</v>
      </c>
      <c r="JZ22" s="598">
        <f>max('CE-FIH&amp;R-3147'!M16,'CE-FIH&amp;R-3147'!N16)</f>
        <v>97</v>
      </c>
      <c r="KA22" s="598">
        <f>max('CE-FIH&amp;R-3147'!O16,'CE-FIH&amp;R-3147'!P16)</f>
        <v>88</v>
      </c>
      <c r="KB22" s="596">
        <f>max('CE-FIH&amp;R-3147'!Q16,'CE-FIH&amp;R-3147'!R16)</f>
        <v>0</v>
      </c>
      <c r="KC22" s="598">
        <f>max('CE-FIH&amp;R-3147'!C16,'CE-FIH&amp;R-3147'!D16)</f>
        <v>91</v>
      </c>
      <c r="KD22" s="598">
        <f>max('CE-FIH&amp;R-3147'!E16,'CE-FIH&amp;R-3147'!F16)</f>
        <v>94</v>
      </c>
      <c r="KE22" s="598">
        <f>max('CE-FIH&amp;R-3147'!G16,'CE-FIH&amp;R-3147'!H16)</f>
        <v>91</v>
      </c>
      <c r="KF22" s="596">
        <f>max('CE-FIH&amp;R-3147'!I16,'CE-FIH&amp;R-3147'!J16)</f>
        <v>0</v>
      </c>
      <c r="KG22" s="597">
        <f>'CF-FIHR-3157'!E18</f>
        <v>67.5</v>
      </c>
      <c r="KH22" s="597">
        <f>'CF-FIHR-3157'!F18</f>
        <v>68.5</v>
      </c>
      <c r="KI22" s="597">
        <f>'CF-FIHR-3157'!G18</f>
        <v>69</v>
      </c>
      <c r="KJ22" s="597">
        <f>'CF-FIHR-3157'!H18</f>
        <v>69</v>
      </c>
      <c r="KK22" s="598">
        <f>'CF-FIHR-3157'!I18</f>
        <v>68.5</v>
      </c>
      <c r="KL22" s="599">
        <f>'CF-FIHR-3157'!N18</f>
        <v>0.621031746</v>
      </c>
      <c r="KM22" s="598">
        <f>'CF-FIHR-3157'!O18</f>
        <v>34.25</v>
      </c>
      <c r="KN22" s="598" t="str">
        <f>'CF-FIHR-3157'!P18</f>
        <v/>
      </c>
      <c r="KO22" s="598" t="str">
        <f>'CF-FIHR-3157'!Q18</f>
        <v/>
      </c>
      <c r="KP22" s="598">
        <f>'CF-FIHR-3157'!R18</f>
        <v>34</v>
      </c>
      <c r="KQ22" s="598">
        <f>'CF-FIHR-3157'!S18</f>
        <v>20.55</v>
      </c>
      <c r="KR22" s="598" t="str">
        <f>'CF-FIHR-3157'!T18</f>
        <v/>
      </c>
      <c r="KS22" s="598" t="str">
        <f>'CF-FIHR-3157'!U18</f>
        <v/>
      </c>
      <c r="KT22" s="598">
        <f>'CF-FIHR-3157'!V18</f>
        <v>21</v>
      </c>
      <c r="KU22" s="596" t="str">
        <f>'CF-FIHR-3157'!W18</f>
        <v/>
      </c>
      <c r="KV22" s="598" t="str">
        <f>'CF-FIHR-3157'!X18</f>
        <v/>
      </c>
      <c r="KW22" s="596" t="str">
        <f>'CF-FIHR-3157'!Y18</f>
        <v/>
      </c>
      <c r="KX22" s="596" t="str">
        <f>'CF-FIHR-3157'!Z18</f>
        <v>R</v>
      </c>
    </row>
    <row r="23" ht="16.5" customHeight="1">
      <c r="A23" s="587">
        <v>13.0</v>
      </c>
      <c r="B23" s="588" t="str">
        <f>'3A 2025 - 2026 DATOS DEL ESTUDI'!M16</f>
        <v/>
      </c>
      <c r="C23" s="588">
        <f>'3A 2025 - 2026 DATOS DEL ESTUDI'!N16</f>
        <v>32387390</v>
      </c>
      <c r="D23" s="589" t="str">
        <f>'3A 2025 - 2026 DATOS DEL ESTUDI'!B16</f>
        <v>Fernando José Díaz Fernández</v>
      </c>
      <c r="E23" s="588">
        <f>max('LE3130'!C16,'LE3130'!D16)</f>
        <v>78</v>
      </c>
      <c r="F23" s="588">
        <f>max('LE3130'!E16,'LE3130'!F16)</f>
        <v>82</v>
      </c>
      <c r="G23" s="590">
        <f>max('LE3130'!G16,'LE3130'!H16)</f>
        <v>78</v>
      </c>
      <c r="H23" s="588">
        <f>max('LE3130'!I16,'LE3130'!J16)</f>
        <v>0</v>
      </c>
      <c r="I23" s="588">
        <f>max('LE3130'!K16,'LE3130'!L16)</f>
        <v>80</v>
      </c>
      <c r="J23" s="588">
        <f>max('LE3130'!M16,'LE3130'!N16)</f>
        <v>85</v>
      </c>
      <c r="K23" s="588">
        <f>max('LE3130'!O16,'LE3130'!P16)</f>
        <v>80</v>
      </c>
      <c r="L23" s="588">
        <f>max('LE3130'!Q16,'LE3130'!R16)</f>
        <v>0</v>
      </c>
      <c r="M23" s="588">
        <f>max('LE3131'!K17,'LE3131'!L17)</f>
        <v>92</v>
      </c>
      <c r="N23" s="588">
        <f>max('LE3131'!M17,'LE3131'!N17)</f>
        <v>90</v>
      </c>
      <c r="O23" s="588">
        <f>max('LE3131'!O17,'LE3131'!P17)</f>
        <v>86</v>
      </c>
      <c r="P23" s="588">
        <f>max('LE3131'!Q17,'LE3131'!R17)</f>
        <v>0</v>
      </c>
      <c r="Q23" s="588">
        <f>max('LE3131'!C17,'LE3131'!D17)</f>
        <v>90</v>
      </c>
      <c r="R23" s="588">
        <f>max('LE3131'!E17,'LE3131'!F17)</f>
        <v>93</v>
      </c>
      <c r="S23" s="588">
        <f>max('LE3131'!G17,'LE3131'!H17)</f>
        <v>86</v>
      </c>
      <c r="T23" s="588">
        <f>max('LE3131'!I17,'LE3131'!J17)</f>
        <v>0</v>
      </c>
      <c r="U23" s="591">
        <f>'CF-LE3149'!E19</f>
        <v>59.5</v>
      </c>
      <c r="V23" s="591">
        <f>'CF-LE3149'!F19</f>
        <v>61.25</v>
      </c>
      <c r="W23" s="591">
        <f>'CF-LE3149'!G19</f>
        <v>67</v>
      </c>
      <c r="X23" s="591">
        <f>'CF-LE3149'!H19</f>
        <v>67.25</v>
      </c>
      <c r="Y23" s="590">
        <f>'CF-LE3149'!I19</f>
        <v>63.75</v>
      </c>
      <c r="Z23" s="592">
        <f>'CF-LE3149'!N19</f>
        <v>0.5647058824</v>
      </c>
      <c r="AA23" s="590">
        <f>'CF-LE3149'!O19</f>
        <v>31.875</v>
      </c>
      <c r="AB23" s="590" t="str">
        <f>'CF-LE3149'!P19</f>
        <v/>
      </c>
      <c r="AC23" s="590" t="str">
        <f>'CF-LE3149'!Q19</f>
        <v/>
      </c>
      <c r="AD23" s="590">
        <f>'CF-LE3149'!R19</f>
        <v>32</v>
      </c>
      <c r="AE23" s="590">
        <f>'CF-LE3149'!S19</f>
        <v>19.125</v>
      </c>
      <c r="AF23" s="590" t="str">
        <f>'CF-LE3149'!T19</f>
        <v/>
      </c>
      <c r="AG23" s="590" t="str">
        <f>'CF-LE3149'!U19</f>
        <v/>
      </c>
      <c r="AH23" s="590">
        <f>'CF-LE3149'!V19</f>
        <v>19</v>
      </c>
      <c r="AI23" s="590">
        <f>'CF-LE3149'!W19</f>
        <v>63.75</v>
      </c>
      <c r="AJ23" s="588" t="str">
        <f>'CF-LE3149'!X19</f>
        <v/>
      </c>
      <c r="AK23" s="588" t="str">
        <f>'CF-LE3149'!Y19</f>
        <v/>
      </c>
      <c r="AL23" s="588" t="str">
        <f>'CF-LE3149'!Z19</f>
        <v>R</v>
      </c>
      <c r="AM23" s="593">
        <f>max('CE-I-331'!C16,'CE-I-331'!D16)</f>
        <v>0</v>
      </c>
      <c r="AN23" s="593">
        <f>max('CE-I-331'!E16,'CE-I-331'!F16)</f>
        <v>0</v>
      </c>
      <c r="AO23" s="593">
        <f>max('CE-I-331'!G16,'CE-I-331'!H16)</f>
        <v>0</v>
      </c>
      <c r="AP23" s="593">
        <f>max('CE-I-331'!I16,'CE-I-331'!J16)</f>
        <v>0</v>
      </c>
      <c r="AQ23" s="594">
        <f>max('CE-I-331'!K16,'CE-I-331'!L16)</f>
        <v>0</v>
      </c>
      <c r="AR23" s="588">
        <f>max('CE-I-331'!M16,'CE-I-331'!N16)</f>
        <v>0</v>
      </c>
      <c r="AS23" s="595">
        <f>max('CE-I-331'!O16,'CE-I-331'!P16)</f>
        <v>0</v>
      </c>
      <c r="AT23" s="596">
        <f>max('CE-I-331'!Q16,'CE-I-331'!R16)</f>
        <v>0</v>
      </c>
      <c r="AU23" s="596">
        <f>max('CE-I-3131'!K17,'CE-I-3131'!L17)</f>
        <v>0</v>
      </c>
      <c r="AV23" s="596">
        <f>max('CE-I-3131'!M17,'CE-I-3131'!N17)</f>
        <v>0</v>
      </c>
      <c r="AW23" s="596">
        <f>max('CE-I-3131'!O17,'CE-I-3131'!P17)</f>
        <v>0</v>
      </c>
      <c r="AX23" s="596">
        <f>max('CE-I-3131'!Q17,'CE-I-3131'!R17)</f>
        <v>0</v>
      </c>
      <c r="AY23" s="596">
        <f>max('CE-I-3131'!C17,'CE-I-3131'!D17)</f>
        <v>0</v>
      </c>
      <c r="AZ23" s="596">
        <f>max('CE-I-3131'!E17,'CE-I-3131'!F17)</f>
        <v>0</v>
      </c>
      <c r="BA23" s="596">
        <f>max('CE-I-3131'!G17,'CE-I-3131'!H17)</f>
        <v>0</v>
      </c>
      <c r="BB23" s="596">
        <f>max('CE-I-3131'!I17,'CE-I-3131'!J17)</f>
        <v>0</v>
      </c>
      <c r="BC23" s="597">
        <f>'CF-LE-I3150'!E19</f>
        <v>0</v>
      </c>
      <c r="BD23" s="597">
        <f>'CF-LE-I3150'!F19</f>
        <v>0</v>
      </c>
      <c r="BE23" s="597">
        <f>'CF-LE-I3150'!G19</f>
        <v>0</v>
      </c>
      <c r="BF23" s="597">
        <f>'CF-LE-I3150'!H19</f>
        <v>0</v>
      </c>
      <c r="BG23" s="598">
        <f>'CF-LE-I3150'!I19</f>
        <v>0</v>
      </c>
      <c r="BH23" s="599">
        <f>'CF-LE-I3150'!N19</f>
        <v>0</v>
      </c>
      <c r="BI23" s="598">
        <f>'CF-LE-I3150'!O19</f>
        <v>0</v>
      </c>
      <c r="BJ23" s="598" t="str">
        <f>'CF-LE-I3150'!P19</f>
        <v/>
      </c>
      <c r="BK23" s="598" t="str">
        <f>'CF-LE-I3150'!Q19</f>
        <v/>
      </c>
      <c r="BL23" s="598">
        <f>'CF-LE-I3150'!R19</f>
        <v>0</v>
      </c>
      <c r="BM23" s="598">
        <f>'CF-LE-I3150'!S19</f>
        <v>0</v>
      </c>
      <c r="BN23" s="598" t="str">
        <f>'CF-LE-I3150'!T19</f>
        <v/>
      </c>
      <c r="BO23" s="598" t="str">
        <f>'CF-LE-I3150'!U19</f>
        <v/>
      </c>
      <c r="BP23" s="598">
        <f>'CF-LE-I3150'!V19</f>
        <v>0</v>
      </c>
      <c r="BQ23" s="596" t="str">
        <f>'CF-LE-I3150'!W19</f>
        <v/>
      </c>
      <c r="BR23" s="596" t="str">
        <f>'CF-LE-I3150'!X19</f>
        <v/>
      </c>
      <c r="BS23" s="596" t="str">
        <f>'CF-LE-I3150'!Y19</f>
        <v/>
      </c>
      <c r="BT23" s="596" t="str">
        <f>'CF-LE-I3150'!Z19</f>
        <v>R</v>
      </c>
      <c r="BU23" s="600">
        <f>max('CE-F-334'!C16,'CE-F-334'!D16)</f>
        <v>73</v>
      </c>
      <c r="BV23" s="600">
        <f>max('CE-F-334'!E16,'CE-F-334'!F16)</f>
        <v>72</v>
      </c>
      <c r="BW23" s="600">
        <f>max('CE-F-334'!G16,'CE-F-334'!H16)</f>
        <v>75</v>
      </c>
      <c r="BX23" s="600">
        <f>max('CE-F-334'!I16,'CE-F-334'!J16)</f>
        <v>0</v>
      </c>
      <c r="BY23" s="594">
        <f>max('CE-F-334'!K16,'CE-F-334'!L16)</f>
        <v>70</v>
      </c>
      <c r="BZ23" s="588">
        <f>max('CE-F-334'!M16,'CE-F-334'!N16)</f>
        <v>72</v>
      </c>
      <c r="CA23" s="596">
        <f>max('CE-F-334'!O16,'CE-F-334'!P16)</f>
        <v>76</v>
      </c>
      <c r="CB23" s="596">
        <f>max('CE-F-334'!Q16,'CE-F-334'!R16)</f>
        <v>0</v>
      </c>
      <c r="CC23" s="596">
        <f>max('CE-F-3135'!K17,'CE-F-3135'!L17)</f>
        <v>79</v>
      </c>
      <c r="CD23" s="596">
        <f>max('CE-F-3135'!M17,'CE-F-3135'!N17)</f>
        <v>81</v>
      </c>
      <c r="CE23" s="596">
        <f>max('CE-F-3135'!O17,'CE-F-3135'!P17)</f>
        <v>82</v>
      </c>
      <c r="CF23" s="596">
        <f>max('CE-F-3135'!Q17,'CE-F-3135'!R17)</f>
        <v>0</v>
      </c>
      <c r="CG23" s="596">
        <f>max('CE-F-3135'!C17,'CE-F-3135'!D17)</f>
        <v>78</v>
      </c>
      <c r="CH23" s="596">
        <f>max('CE-F-3135'!E17,'CE-F-3135'!F17)</f>
        <v>80</v>
      </c>
      <c r="CI23" s="596">
        <f>max('CE-F-3135'!G17,'CE-F-3135'!H17)</f>
        <v>81</v>
      </c>
      <c r="CJ23" s="596">
        <f>max('CE-F-3135'!I17,'CE-F-3135'!J17)</f>
        <v>0</v>
      </c>
      <c r="CK23" s="597">
        <f>'CF-LE-F3151'!E19</f>
        <v>55</v>
      </c>
      <c r="CL23" s="597">
        <f>'CF-LE-F3151'!F19</f>
        <v>54.5</v>
      </c>
      <c r="CM23" s="597">
        <f>'CF-LE-F3151'!G19</f>
        <v>60.5</v>
      </c>
      <c r="CN23" s="597">
        <f>'CF-LE-F3151'!H19</f>
        <v>59.75</v>
      </c>
      <c r="CO23" s="598">
        <f>'CF-LE-F3151'!I19</f>
        <v>57.4375</v>
      </c>
      <c r="CP23" s="599">
        <f>'CF-LE-F3151'!N19</f>
        <v>0.6875</v>
      </c>
      <c r="CQ23" s="598">
        <f>'CF-LE-F3151'!O19</f>
        <v>28.71875</v>
      </c>
      <c r="CR23" s="598" t="str">
        <f>'CF-LE-F3151'!P19</f>
        <v/>
      </c>
      <c r="CS23" s="598" t="str">
        <f>'CF-LE-F3151'!Q19</f>
        <v/>
      </c>
      <c r="CT23" s="598">
        <f>'CF-LE-F3151'!R19</f>
        <v>29</v>
      </c>
      <c r="CU23" s="598">
        <f>'CF-LE-F3151'!S19</f>
        <v>17.23125</v>
      </c>
      <c r="CV23" s="598" t="str">
        <f>'CF-LE-F3151'!T19</f>
        <v/>
      </c>
      <c r="CW23" s="598" t="str">
        <f>'CF-LE-F3151'!U19</f>
        <v/>
      </c>
      <c r="CX23" s="598">
        <f>'CF-LE-F3151'!V19</f>
        <v>17</v>
      </c>
      <c r="CY23" s="598">
        <f>'CF-LE-F3151'!W19</f>
        <v>57.4375</v>
      </c>
      <c r="CZ23" s="598" t="str">
        <f>'CF-LE-F3151'!X19</f>
        <v/>
      </c>
      <c r="DA23" s="596" t="str">
        <f>'CF-LE-F3151'!Y19</f>
        <v/>
      </c>
      <c r="DB23" s="596" t="str">
        <f>'CF-LE-F3151'!Z19</f>
        <v>R</v>
      </c>
      <c r="DC23" s="600">
        <f>max('CE-MAT-3136'!C16,'CE-MAT-3136'!D16)</f>
        <v>70</v>
      </c>
      <c r="DD23" s="600">
        <f>max('CE-MAT-3136'!E16,'CE-MAT-3136'!F16)</f>
        <v>70</v>
      </c>
      <c r="DE23" s="600">
        <f>max('CE-MAT-3136'!G16,'CE-MAT-3136'!H16)</f>
        <v>70</v>
      </c>
      <c r="DF23" s="600">
        <f>max('CE-MAT-3136'!I16,'CE-MAT-3136'!J16)</f>
        <v>0</v>
      </c>
      <c r="DG23" s="594">
        <f>max('CE-MAT-3136'!K16,'CE-MAT-3136'!L16)</f>
        <v>71</v>
      </c>
      <c r="DH23" s="588">
        <f>max('CE-MAT-3136'!M16,'CE-MAT-3136'!N16)</f>
        <v>70</v>
      </c>
      <c r="DI23" s="596">
        <f>max('CE-MAT-3136'!O16,'CE-MAT-3136'!P16)</f>
        <v>70</v>
      </c>
      <c r="DJ23" s="596">
        <f>max('CE-MAT-3136'!Q16,'CE-MAT-3136'!R16)</f>
        <v>0</v>
      </c>
      <c r="DK23" s="596">
        <f>max('CE-MAT-3137'!K17,'CE-MAT-3137'!L17)</f>
        <v>70</v>
      </c>
      <c r="DL23" s="596">
        <f>max('CE-MAT-3137'!M17,'CE-MAT-3137'!N17)</f>
        <v>75</v>
      </c>
      <c r="DM23" s="596">
        <f>max('CE-MAT-3137'!O17,'CE-MAT-3137'!P17)</f>
        <v>70</v>
      </c>
      <c r="DN23" s="596">
        <f>max('CE-MAT-3137'!Q17,'CE-MAT-3137'!R17)</f>
        <v>0</v>
      </c>
      <c r="DO23" s="596">
        <f>max('CE-MAT-3137'!C17,'CE-MAT-3137'!D17)</f>
        <v>70</v>
      </c>
      <c r="DP23" s="596">
        <f>max('CE-MAT-3137'!E17,'CE-MAT-3137'!F17)</f>
        <v>70</v>
      </c>
      <c r="DQ23" s="596">
        <f>max('CE-MAT-3137'!G17,'CE-MAT-3137'!H17)</f>
        <v>74</v>
      </c>
      <c r="DR23" s="596">
        <f>max('CE-MAT-3137'!I17,'CE-MAT-3137'!J17)</f>
        <v>0</v>
      </c>
      <c r="DS23" s="597">
        <f>'CF-M-3152'!E19</f>
        <v>52.5</v>
      </c>
      <c r="DT23" s="597">
        <f>'CF-M-3152'!F19</f>
        <v>52.75</v>
      </c>
      <c r="DU23" s="597">
        <f>'CF-M-3152'!G19</f>
        <v>53.75</v>
      </c>
      <c r="DV23" s="597">
        <f>'CF-M-3152'!H19</f>
        <v>53.5</v>
      </c>
      <c r="DW23" s="598">
        <f>'CF-M-3152'!I19</f>
        <v>53.125</v>
      </c>
      <c r="DX23" s="599">
        <f>'CF-M-3152'!N19</f>
        <v>0.6820384294</v>
      </c>
      <c r="DY23" s="598">
        <f>'CF-M-3152'!O19</f>
        <v>26.5625</v>
      </c>
      <c r="DZ23" s="598" t="str">
        <f>'CF-M-3152'!P19</f>
        <v/>
      </c>
      <c r="EA23" s="598" t="str">
        <f>'CF-M-3152'!Q19</f>
        <v/>
      </c>
      <c r="EB23" s="598">
        <f>'CF-M-3152'!R19</f>
        <v>27</v>
      </c>
      <c r="EC23" s="598">
        <f>'CF-M-3152'!S19</f>
        <v>15.9375</v>
      </c>
      <c r="ED23" s="598" t="str">
        <f>'CF-M-3152'!T19</f>
        <v/>
      </c>
      <c r="EE23" s="598" t="str">
        <f>'CF-M-3152'!U19</f>
        <v/>
      </c>
      <c r="EF23" s="598">
        <f>'CF-M-3152'!V19</f>
        <v>16</v>
      </c>
      <c r="EG23" s="598">
        <f>'CF-M-3152'!W19</f>
        <v>53.125</v>
      </c>
      <c r="EH23" s="598" t="str">
        <f>'CF-M-3152'!X19</f>
        <v/>
      </c>
      <c r="EI23" s="596" t="str">
        <f>'CF-M-3152'!Y19</f>
        <v/>
      </c>
      <c r="EJ23" s="596" t="str">
        <f>'CF-M-3152'!Z19</f>
        <v>R</v>
      </c>
      <c r="EK23" s="593">
        <f>max('CE-SOC-3138'!C16,'CE-SOC-3138'!D16)</f>
        <v>78</v>
      </c>
      <c r="EL23" s="593">
        <f>max('CE-SOC-3138'!E16,'CE-SOC-3138'!F16)</f>
        <v>88</v>
      </c>
      <c r="EM23" s="593">
        <f>max('CE-SOC-3138'!G16,'CE-SOC-3138'!H16)</f>
        <v>92</v>
      </c>
      <c r="EN23" s="601">
        <f>max('CE-SOC-3138'!I16,'CE-SOC-3138'!J16)</f>
        <v>0</v>
      </c>
      <c r="EO23" s="595">
        <f>max('CE-SOC-3138'!K16,'CE-SOC-3138'!L16)</f>
        <v>80</v>
      </c>
      <c r="EP23" s="588">
        <f>max('CE-SOC-3138'!M16,'CE-SOC-3138'!N16)</f>
        <v>90</v>
      </c>
      <c r="EQ23" s="596">
        <f>max('CE-SOC-3138'!O16,'CE-SOC-3138'!P16)</f>
        <v>91</v>
      </c>
      <c r="ER23" s="596">
        <f>max('CE-SOC-3138'!Q16,'CE-SOC-3138'!R16)</f>
        <v>0</v>
      </c>
      <c r="ES23" s="596">
        <f>max('CE-SOC-3139'!K17,'CE-SOC-3139'!L17)</f>
        <v>78</v>
      </c>
      <c r="ET23" s="598">
        <f>max('CE-SOC-3139'!M17,'CE-SOC-3139'!N17)</f>
        <v>94</v>
      </c>
      <c r="EU23" s="598">
        <f>max('CE-SOC-3139'!O17,'CE-SOC-3139'!P17)</f>
        <v>92</v>
      </c>
      <c r="EV23" s="596">
        <f>max('CE-SOC-3139'!Q17,'CE-SOC-3139'!R17)</f>
        <v>0</v>
      </c>
      <c r="EW23" s="598">
        <f>max('CE-SOC-3139'!C17,'CE-SOC-3139'!D17)</f>
        <v>83</v>
      </c>
      <c r="EX23" s="598">
        <f>max('CE-SOC-3139'!E17,'CE-SOC-3139'!F17)</f>
        <v>88</v>
      </c>
      <c r="EY23" s="598">
        <f>max('CE-SOC-3139'!G17,'CE-SOC-3139'!H17)</f>
        <v>98</v>
      </c>
      <c r="EZ23" s="598">
        <f>max('CE-SOC-3139'!I17,'CE-SOC-3139'!J17)</f>
        <v>0</v>
      </c>
      <c r="FA23" s="597">
        <f>'CF-CS-3153'!E19</f>
        <v>64.5</v>
      </c>
      <c r="FB23" s="597">
        <f>'CF-CS-3153'!F19</f>
        <v>65.25</v>
      </c>
      <c r="FC23" s="597">
        <f>'CF-CS-3153'!G19</f>
        <v>66</v>
      </c>
      <c r="FD23" s="597">
        <f>'CF-CS-3153'!H19</f>
        <v>67.25</v>
      </c>
      <c r="FE23" s="598">
        <f>'CF-CS-3153'!I19</f>
        <v>65.75</v>
      </c>
      <c r="FF23" s="599">
        <f>'CF-CS-3153'!N19</f>
        <v>0.6883333333</v>
      </c>
      <c r="FG23" s="598">
        <f>'CF-CS-3153'!O19</f>
        <v>32.875</v>
      </c>
      <c r="FH23" s="598" t="str">
        <f>'CF-CS-3153'!P19</f>
        <v/>
      </c>
      <c r="FI23" s="598" t="str">
        <f>'CF-CS-3153'!Q19</f>
        <v/>
      </c>
      <c r="FJ23" s="598">
        <f>'CF-CS-3153'!R19</f>
        <v>33</v>
      </c>
      <c r="FK23" s="598">
        <f>'CF-CS-3153'!S19</f>
        <v>19.725</v>
      </c>
      <c r="FL23" s="598" t="str">
        <f>'CF-CS-3153'!T19</f>
        <v/>
      </c>
      <c r="FM23" s="598" t="str">
        <f>'CF-CS-3153'!U19</f>
        <v/>
      </c>
      <c r="FN23" s="598">
        <f>'CF-CS-3153'!V19</f>
        <v>20</v>
      </c>
      <c r="FO23" s="596" t="str">
        <f>'CF-CS-3153'!W19</f>
        <v/>
      </c>
      <c r="FP23" s="598" t="str">
        <f>'CF-CS-3153'!X19</f>
        <v/>
      </c>
      <c r="FQ23" s="596" t="str">
        <f>'CF-CS-3153'!Y19</f>
        <v/>
      </c>
      <c r="FR23" s="596" t="str">
        <f>'CF-CS-3153'!Z19</f>
        <v>R</v>
      </c>
      <c r="FS23" s="602">
        <f>max(CNCF3140!C16,CNCF3140!D16)</f>
        <v>75</v>
      </c>
      <c r="FT23" s="602">
        <f>max(CNCF3140!E16,CNCF3140!F16)</f>
        <v>90</v>
      </c>
      <c r="FU23" s="602">
        <f>max(CNCF3140!G16,CNCF3140!H16)</f>
        <v>75</v>
      </c>
      <c r="FV23" s="602">
        <f>max(CNCF3140!I16,CNCF3140!J16)</f>
        <v>0</v>
      </c>
      <c r="FW23" s="594">
        <f>max(CNCF3140!K16,CNCF3140!L16)</f>
        <v>72</v>
      </c>
      <c r="FX23" s="588">
        <f>max(CNCF3140!M16,CNCF3140!N16)</f>
        <v>93</v>
      </c>
      <c r="FY23" s="596">
        <f>max(CNCF3140!O16,CNCF3140!P16)</f>
        <v>80</v>
      </c>
      <c r="FZ23" s="596">
        <f>max(CNCF3140!Q16,CNCF3140!R16)</f>
        <v>0</v>
      </c>
      <c r="GA23" s="596">
        <f>max('CE-NAT-3141'!K17,'CE-NAT-3141'!L17)</f>
        <v>86</v>
      </c>
      <c r="GB23" s="596">
        <f>max('CE-NAT-3141'!M17,'CE-NAT-3141'!N17)</f>
        <v>90</v>
      </c>
      <c r="GC23" s="596">
        <f>max('CE-NAT-3141'!O17,'CE-NAT-3141'!P17)</f>
        <v>75</v>
      </c>
      <c r="GD23" s="596">
        <f>max('CE-NAT-3141'!Q17,'CE-NAT-3141'!R17)</f>
        <v>0</v>
      </c>
      <c r="GE23" s="596">
        <f>max('CE-NAT-3141'!C17,'CE-NAT-3141'!D17)</f>
        <v>75</v>
      </c>
      <c r="GF23" s="596">
        <f>max('CE-NAT-3141'!E17,'CE-NAT-3141'!F17)</f>
        <v>93</v>
      </c>
      <c r="GG23" s="596">
        <f>max('CE-NAT-3141'!G17,'CE-NAT-3141'!H17)</f>
        <v>81</v>
      </c>
      <c r="GH23" s="596">
        <f>max('CE-NAT-3141'!I17,'CE-NAT-3141'!J17)</f>
        <v>0</v>
      </c>
      <c r="GI23" s="597">
        <f>'CF-CN-3154'!E19</f>
        <v>60</v>
      </c>
      <c r="GJ23" s="597">
        <f>'CF-CN-3154'!F19</f>
        <v>61.25</v>
      </c>
      <c r="GK23" s="597">
        <f>'CF-CN-3154'!G19</f>
        <v>62.75</v>
      </c>
      <c r="GL23" s="597">
        <f>'CF-CN-3154'!H19</f>
        <v>62.25</v>
      </c>
      <c r="GM23" s="598">
        <f>'CF-CN-3154'!I19</f>
        <v>61.5625</v>
      </c>
      <c r="GN23" s="599">
        <f>'CF-CN-3154'!N19</f>
        <v>0.3</v>
      </c>
      <c r="GO23" s="598">
        <f>'CF-CN-3154'!O19</f>
        <v>30.78125</v>
      </c>
      <c r="GP23" s="598" t="str">
        <f>'CF-CN-3154'!P19</f>
        <v/>
      </c>
      <c r="GQ23" s="598" t="str">
        <f>'CF-CN-3154'!Q19</f>
        <v/>
      </c>
      <c r="GR23" s="598">
        <f>'CF-CN-3154'!R19</f>
        <v>31</v>
      </c>
      <c r="GS23" s="598">
        <f>'CF-CN-3154'!S19</f>
        <v>18.46875</v>
      </c>
      <c r="GT23" s="598" t="str">
        <f>'CF-CN-3154'!T19</f>
        <v/>
      </c>
      <c r="GU23" s="598" t="str">
        <f>'CF-CN-3154'!U19</f>
        <v/>
      </c>
      <c r="GV23" s="598">
        <f>'CF-CN-3154'!V19</f>
        <v>18</v>
      </c>
      <c r="GW23" s="598">
        <f>'CF-CN-3154'!W19</f>
        <v>61.5625</v>
      </c>
      <c r="GX23" s="598" t="str">
        <f>'CF-CN-3154'!X19</f>
        <v/>
      </c>
      <c r="GY23" s="596" t="str">
        <f>'CF-CN-3154'!Y19</f>
        <v/>
      </c>
      <c r="GZ23" s="596" t="str">
        <f>'CF-CN-3154'!Z19</f>
        <v>R</v>
      </c>
      <c r="HA23" s="594">
        <f>max('CE-EA-3142'!C16,'CE-EA-3142'!C16)</f>
        <v>90</v>
      </c>
      <c r="HB23" s="594">
        <f>max('CE-EA-3142'!E16,'CE-EA-3142'!F16)</f>
        <v>87</v>
      </c>
      <c r="HC23" s="594">
        <f>max('CE-EA-3142'!G16,'CE-EA-3142'!H16)</f>
        <v>97</v>
      </c>
      <c r="HD23" s="594">
        <f>max('CE-EA-3142'!I16,'CE-EA-3142'!J16)</f>
        <v>0</v>
      </c>
      <c r="HE23" s="594">
        <f>max('CE-EA-3142'!K16,'CE-EA-3142'!L16)</f>
        <v>94</v>
      </c>
      <c r="HF23" s="588">
        <f>max('CE-EA-3142'!M16,'CE-EA-3142'!N16)</f>
        <v>87</v>
      </c>
      <c r="HG23" s="596">
        <f>max('CE-EA-3142'!O16,'CE-EA-3142'!P16)</f>
        <v>72</v>
      </c>
      <c r="HH23" s="596">
        <f>max('CE-EA-3142'!Q16,'CE-EA-3142'!R16)</f>
        <v>0</v>
      </c>
      <c r="HI23" s="596">
        <f>max('CE-EA-3143'!K17,'CE-EA-3143'!L17)</f>
        <v>80</v>
      </c>
      <c r="HJ23" s="596">
        <f>max('CE-EA-3143'!M17,'CE-EA-3143'!N17)</f>
        <v>90</v>
      </c>
      <c r="HK23" s="596">
        <f>max('CE-EA-3143'!O17,'CE-EA-3143'!P17)</f>
        <v>83</v>
      </c>
      <c r="HL23" s="596">
        <f>max('CE-EA-3143'!Q17,'CE-EA-3143'!R17)</f>
        <v>0</v>
      </c>
      <c r="HM23" s="596">
        <f>max('CE-EA-3143'!C17,'CE-EA-3143'!D17)</f>
        <v>76</v>
      </c>
      <c r="HN23" s="596">
        <f>max('CE-EA-3143'!E17,'CE-EA-3143'!F17)</f>
        <v>85</v>
      </c>
      <c r="HO23" s="596">
        <f>max('CE-EA-3143'!G17,'CE-EA-3143'!H17)</f>
        <v>87</v>
      </c>
      <c r="HP23" s="596">
        <f>max('CE-EA-3143'!I17,'CE-EA-3143'!J17)</f>
        <v>0</v>
      </c>
      <c r="HQ23" s="597">
        <f>'CF-EA-3155'!E19</f>
        <v>68.5</v>
      </c>
      <c r="HR23" s="597">
        <f>'CF-EA-3155'!F19</f>
        <v>63.25</v>
      </c>
      <c r="HS23" s="597">
        <f>'CF-EA-3155'!G19</f>
        <v>63.25</v>
      </c>
      <c r="HT23" s="597">
        <f>'CF-EA-3155'!H19</f>
        <v>62</v>
      </c>
      <c r="HU23" s="598">
        <f>'CF-EA-3155'!I19</f>
        <v>64.25</v>
      </c>
      <c r="HV23" s="599">
        <f>'CF-EA-3155'!N19</f>
        <v>0.4814814815</v>
      </c>
      <c r="HW23" s="598">
        <f>'CF-EA-3155'!O19</f>
        <v>32.125</v>
      </c>
      <c r="HX23" s="598" t="str">
        <f>'CF-EA-3155'!P19</f>
        <v/>
      </c>
      <c r="HY23" s="598" t="str">
        <f>'CF-EA-3155'!Q19</f>
        <v/>
      </c>
      <c r="HZ23" s="598">
        <f>'CF-EA-3155'!R19</f>
        <v>32</v>
      </c>
      <c r="IA23" s="598">
        <f>'CF-EA-3155'!S19</f>
        <v>19.275</v>
      </c>
      <c r="IB23" s="598" t="str">
        <f>'CF-EA-3155'!T19</f>
        <v/>
      </c>
      <c r="IC23" s="598" t="str">
        <f>'CF-EA-3155'!U19</f>
        <v/>
      </c>
      <c r="ID23" s="598">
        <f>'CF-EA-3155'!V19</f>
        <v>19</v>
      </c>
      <c r="IE23" s="596" t="str">
        <f>'CF-EA-3155'!W19</f>
        <v/>
      </c>
      <c r="IF23" s="598" t="str">
        <f>'CF-EA-3155'!X19</f>
        <v/>
      </c>
      <c r="IG23" s="596" t="str">
        <f>'CF-EA-3155'!Y19</f>
        <v/>
      </c>
      <c r="IH23" s="596" t="str">
        <f>'CF-EA-3155'!Z19</f>
        <v>R</v>
      </c>
      <c r="II23" s="600">
        <f>max('CE-EF-3144'!C16,'CE-EF-3144'!D16)</f>
        <v>76</v>
      </c>
      <c r="IJ23" s="600">
        <f>max('CE-EF-3144'!E16,'CE-EF-3144'!F16)</f>
        <v>80</v>
      </c>
      <c r="IK23" s="600">
        <f>max('CE-EF-3144'!G16,'CE-EF-3144'!H16)</f>
        <v>85</v>
      </c>
      <c r="IL23" s="600">
        <f>max('CE-EF-3144'!I16,'CE-EF-3144'!J16)</f>
        <v>0</v>
      </c>
      <c r="IM23" s="594">
        <f>max('CE-EF-3144'!K16,'CE-EF-3144'!L16)</f>
        <v>80</v>
      </c>
      <c r="IN23" s="588">
        <f>max('CE-EF-3144'!M16,'CE-EF-3144'!N16)</f>
        <v>83</v>
      </c>
      <c r="IO23" s="596">
        <f>max('CE-EF-3144'!O16,'CE-EF-3144'!P16)</f>
        <v>87</v>
      </c>
      <c r="IP23" s="596">
        <f>max('CE-EF-3144'!Q16,'CE-EF-3144'!R16)</f>
        <v>0</v>
      </c>
      <c r="IQ23" s="596">
        <f>max('CE-EF-3145'!K17,'CE-EF-3145'!L17)</f>
        <v>83</v>
      </c>
      <c r="IR23" s="596">
        <f>max('CE-EF-3145'!M17,'CE-EF-3145'!N17)</f>
        <v>82</v>
      </c>
      <c r="IS23" s="596">
        <f>max('CE-EF-3145'!O17,'CE-EF-3145'!P17)</f>
        <v>84</v>
      </c>
      <c r="IT23" s="596">
        <f>max('CE-EF-3145'!Q17,'CE-EF-3145'!R17)</f>
        <v>0</v>
      </c>
      <c r="IU23" s="596">
        <f>max('CE-EF-3145'!C17,'CE-EF-3145'!D17)</f>
        <v>78</v>
      </c>
      <c r="IV23" s="596">
        <f>max('CE-EF-3145'!E17,'CE-EF-3145'!F17)</f>
        <v>85</v>
      </c>
      <c r="IW23" s="596">
        <f>max('CE-EF-3145'!G17,'CE-EF-3145'!H17)</f>
        <v>90</v>
      </c>
      <c r="IX23" s="596">
        <f>max('CE-EF-3145'!I17,'CE-EF-3145'!J17)</f>
        <v>0</v>
      </c>
      <c r="IY23" s="597">
        <f>'CF-EF-3156'!E19</f>
        <v>60.25</v>
      </c>
      <c r="IZ23" s="597">
        <f>'CF-EF-3156'!F19</f>
        <v>62.5</v>
      </c>
      <c r="JA23" s="597">
        <f>'CF-EF-3156'!G19</f>
        <v>62.25</v>
      </c>
      <c r="JB23" s="597">
        <f>'CF-EF-3156'!H19</f>
        <v>63.25</v>
      </c>
      <c r="JC23" s="598">
        <f>'CF-EF-3156'!I19</f>
        <v>62.0625</v>
      </c>
      <c r="JD23" s="599">
        <f>'CF-EF-3156'!N19</f>
        <v>0.8</v>
      </c>
      <c r="JE23" s="598">
        <f>'CF-EF-3156'!O19</f>
        <v>31.03125</v>
      </c>
      <c r="JF23" s="598" t="str">
        <f>'CF-EF-3156'!P19</f>
        <v/>
      </c>
      <c r="JG23" s="598" t="str">
        <f>'CF-EF-3156'!Q19</f>
        <v/>
      </c>
      <c r="JH23" s="598">
        <f>'CF-EF-3156'!R19</f>
        <v>31</v>
      </c>
      <c r="JI23" s="598">
        <f>'CF-EF-3156'!S19</f>
        <v>18.61875</v>
      </c>
      <c r="JJ23" s="598" t="str">
        <f>'CF-EF-3156'!T19</f>
        <v/>
      </c>
      <c r="JK23" s="598" t="str">
        <f>'CF-EF-3156'!U19</f>
        <v/>
      </c>
      <c r="JL23" s="598">
        <f>'CF-EF-3156'!V19</f>
        <v>19</v>
      </c>
      <c r="JM23" s="596" t="str">
        <f>'CF-EF-3156'!W19</f>
        <v/>
      </c>
      <c r="JN23" s="598" t="str">
        <f>'CF-EF-3156'!X19</f>
        <v/>
      </c>
      <c r="JO23" s="596" t="str">
        <f>'CF-EF-3156'!Y19</f>
        <v/>
      </c>
      <c r="JP23" s="596" t="str">
        <f>'CF-EF-3156'!Z19</f>
        <v>R</v>
      </c>
      <c r="JQ23" s="593">
        <f>max('CE-FIH&amp;R-3146'!C16,'CE-FIH&amp;R-3146'!D16)</f>
        <v>80</v>
      </c>
      <c r="JR23" s="601">
        <f>max('CE-FIH&amp;R-3146'!E16,'CE-FIH&amp;R-3146'!F16)</f>
        <v>84</v>
      </c>
      <c r="JS23" s="601">
        <f>max('CE-FIH&amp;R-3146'!G16,'CE-FIH&amp;R-3146'!H16)</f>
        <v>82</v>
      </c>
      <c r="JT23" s="593">
        <f>max('CE-FIH&amp;R-3146'!I16,'CE-FIH&amp;R-3146'!J16)</f>
        <v>0</v>
      </c>
      <c r="JU23" s="594">
        <f>max('CE-FIH&amp;R-3146'!K16,'CE-FIH&amp;R-3146'!L16)</f>
        <v>84</v>
      </c>
      <c r="JV23" s="590">
        <f>max('CE-FIH&amp;R-3146'!M16,'CE-FIH&amp;R-3146'!N16)</f>
        <v>86</v>
      </c>
      <c r="JW23" s="598">
        <f>max('CE-FIH&amp;R-3146'!O16,'CE-FIH&amp;R-3146'!P16)</f>
        <v>84</v>
      </c>
      <c r="JX23" s="596">
        <f>max('CE-FIH&amp;R-3146'!Q16,'CE-FIH&amp;R-3146'!R16)</f>
        <v>0</v>
      </c>
      <c r="JY23" s="596">
        <f>max('CE-FIH&amp;R-3147'!K17,'CE-FIH&amp;R-3147'!L17)</f>
        <v>80</v>
      </c>
      <c r="JZ23" s="598">
        <f>max('CE-FIH&amp;R-3147'!M17,'CE-FIH&amp;R-3147'!N17)</f>
        <v>88</v>
      </c>
      <c r="KA23" s="598">
        <f>max('CE-FIH&amp;R-3147'!O17,'CE-FIH&amp;R-3147'!P17)</f>
        <v>80</v>
      </c>
      <c r="KB23" s="596">
        <f>max('CE-FIH&amp;R-3147'!Q17,'CE-FIH&amp;R-3147'!R17)</f>
        <v>0</v>
      </c>
      <c r="KC23" s="598">
        <f>max('CE-FIH&amp;R-3147'!C17,'CE-FIH&amp;R-3147'!D17)</f>
        <v>85</v>
      </c>
      <c r="KD23" s="598">
        <f>max('CE-FIH&amp;R-3147'!E17,'CE-FIH&amp;R-3147'!F17)</f>
        <v>87</v>
      </c>
      <c r="KE23" s="598">
        <f>max('CE-FIH&amp;R-3147'!G17,'CE-FIH&amp;R-3147'!H17)</f>
        <v>82.66666667</v>
      </c>
      <c r="KF23" s="596">
        <f>max('CE-FIH&amp;R-3147'!I17,'CE-FIH&amp;R-3147'!J17)</f>
        <v>0</v>
      </c>
      <c r="KG23" s="597">
        <f>'CF-FIHR-3157'!E19</f>
        <v>61.5</v>
      </c>
      <c r="KH23" s="597">
        <f>'CF-FIHR-3157'!F19</f>
        <v>63.5</v>
      </c>
      <c r="KI23" s="597">
        <f>'CF-FIHR-3157'!G19</f>
        <v>62</v>
      </c>
      <c r="KJ23" s="597">
        <f>'CF-FIHR-3157'!H19</f>
        <v>63.66666667</v>
      </c>
      <c r="KK23" s="598">
        <f>'CF-FIHR-3157'!I19</f>
        <v>62.66666667</v>
      </c>
      <c r="KL23" s="599">
        <f>'CF-FIHR-3157'!N19</f>
        <v>0.6349206349</v>
      </c>
      <c r="KM23" s="598">
        <f>'CF-FIHR-3157'!O19</f>
        <v>31.33333333</v>
      </c>
      <c r="KN23" s="598" t="str">
        <f>'CF-FIHR-3157'!P19</f>
        <v/>
      </c>
      <c r="KO23" s="598" t="str">
        <f>'CF-FIHR-3157'!Q19</f>
        <v/>
      </c>
      <c r="KP23" s="598">
        <f>'CF-FIHR-3157'!R19</f>
        <v>31</v>
      </c>
      <c r="KQ23" s="598">
        <f>'CF-FIHR-3157'!S19</f>
        <v>18.8</v>
      </c>
      <c r="KR23" s="598" t="str">
        <f>'CF-FIHR-3157'!T19</f>
        <v/>
      </c>
      <c r="KS23" s="598" t="str">
        <f>'CF-FIHR-3157'!U19</f>
        <v/>
      </c>
      <c r="KT23" s="598">
        <f>'CF-FIHR-3157'!V19</f>
        <v>19</v>
      </c>
      <c r="KU23" s="596" t="str">
        <f>'CF-FIHR-3157'!W19</f>
        <v/>
      </c>
      <c r="KV23" s="598" t="str">
        <f>'CF-FIHR-3157'!X19</f>
        <v/>
      </c>
      <c r="KW23" s="596" t="str">
        <f>'CF-FIHR-3157'!Y19</f>
        <v/>
      </c>
      <c r="KX23" s="596" t="str">
        <f>'CF-FIHR-3157'!Z19</f>
        <v>R</v>
      </c>
    </row>
    <row r="24" ht="16.5" customHeight="1">
      <c r="A24" s="600">
        <v>14.0</v>
      </c>
      <c r="B24" s="588" t="str">
        <f>'3A 2025 - 2026 DATOS DEL ESTUDI'!M17</f>
        <v/>
      </c>
      <c r="C24" s="588">
        <f>'3A 2025 - 2026 DATOS DEL ESTUDI'!N17</f>
        <v>27198412</v>
      </c>
      <c r="D24" s="589" t="str">
        <f>'3A 2025 - 2026 DATOS DEL ESTUDI'!B17</f>
        <v>Scarlett  Espinal Estéves</v>
      </c>
      <c r="E24" s="588">
        <f>max('LE3130'!C17,'LE3130'!D17)</f>
        <v>72</v>
      </c>
      <c r="F24" s="588">
        <f>max('LE3130'!E17,'LE3130'!F17)</f>
        <v>78</v>
      </c>
      <c r="G24" s="590">
        <f>max('LE3130'!G17,'LE3130'!H17)</f>
        <v>77</v>
      </c>
      <c r="H24" s="588">
        <f>max('LE3130'!I17,'LE3130'!J17)</f>
        <v>0</v>
      </c>
      <c r="I24" s="588">
        <f>max('LE3130'!K17,'LE3130'!L17)</f>
        <v>72</v>
      </c>
      <c r="J24" s="588">
        <f>max('LE3130'!M17,'LE3130'!N17)</f>
        <v>77</v>
      </c>
      <c r="K24" s="588">
        <f>max('LE3130'!O17,'LE3130'!P17)</f>
        <v>76</v>
      </c>
      <c r="L24" s="588">
        <f>max('LE3130'!Q17,'LE3130'!R17)</f>
        <v>0</v>
      </c>
      <c r="M24" s="588">
        <f>max('LE3131'!K18,'LE3131'!L18)</f>
        <v>93</v>
      </c>
      <c r="N24" s="588">
        <f>max('LE3131'!M18,'LE3131'!N18)</f>
        <v>88</v>
      </c>
      <c r="O24" s="588">
        <f>max('LE3131'!O18,'LE3131'!P18)</f>
        <v>82</v>
      </c>
      <c r="P24" s="588">
        <f>max('LE3131'!Q18,'LE3131'!R18)</f>
        <v>0</v>
      </c>
      <c r="Q24" s="588">
        <f>max('LE3131'!C18,'LE3131'!D18)</f>
        <v>91</v>
      </c>
      <c r="R24" s="588">
        <f>max('LE3131'!E18,'LE3131'!F18)</f>
        <v>88</v>
      </c>
      <c r="S24" s="588">
        <f>max('LE3131'!G18,'LE3131'!H18)</f>
        <v>82</v>
      </c>
      <c r="T24" s="588">
        <f>max('LE3131'!I18,'LE3131'!J18)</f>
        <v>0</v>
      </c>
      <c r="U24" s="591">
        <f>'CF-LE3149'!E20</f>
        <v>56.75</v>
      </c>
      <c r="V24" s="591">
        <f>'CF-LE3149'!F20</f>
        <v>56.25</v>
      </c>
      <c r="W24" s="591">
        <f>'CF-LE3149'!G20</f>
        <v>65.75</v>
      </c>
      <c r="X24" s="591">
        <f>'CF-LE3149'!H20</f>
        <v>65.25</v>
      </c>
      <c r="Y24" s="590">
        <f>'CF-LE3149'!I20</f>
        <v>61</v>
      </c>
      <c r="Z24" s="592">
        <f>'CF-LE3149'!N20</f>
        <v>0.5482679739</v>
      </c>
      <c r="AA24" s="590">
        <f>'CF-LE3149'!O20</f>
        <v>30.5</v>
      </c>
      <c r="AB24" s="590" t="str">
        <f>'CF-LE3149'!P20</f>
        <v/>
      </c>
      <c r="AC24" s="590" t="str">
        <f>'CF-LE3149'!Q20</f>
        <v/>
      </c>
      <c r="AD24" s="590">
        <f>'CF-LE3149'!R20</f>
        <v>31</v>
      </c>
      <c r="AE24" s="590">
        <f>'CF-LE3149'!S20</f>
        <v>18.3</v>
      </c>
      <c r="AF24" s="590" t="str">
        <f>'CF-LE3149'!T20</f>
        <v/>
      </c>
      <c r="AG24" s="590" t="str">
        <f>'CF-LE3149'!U20</f>
        <v/>
      </c>
      <c r="AH24" s="590">
        <f>'CF-LE3149'!V20</f>
        <v>18</v>
      </c>
      <c r="AI24" s="590">
        <f>'CF-LE3149'!W20</f>
        <v>61</v>
      </c>
      <c r="AJ24" s="588" t="str">
        <f>'CF-LE3149'!X20</f>
        <v/>
      </c>
      <c r="AK24" s="588" t="str">
        <f>'CF-LE3149'!Y20</f>
        <v/>
      </c>
      <c r="AL24" s="588" t="str">
        <f>'CF-LE3149'!Z20</f>
        <v>R</v>
      </c>
      <c r="AM24" s="593">
        <f>max('CE-I-331'!C17,'CE-I-331'!D17)</f>
        <v>0</v>
      </c>
      <c r="AN24" s="593">
        <f>max('CE-I-331'!E17,'CE-I-331'!F17)</f>
        <v>0</v>
      </c>
      <c r="AO24" s="593">
        <f>max('CE-I-331'!G17,'CE-I-331'!H17)</f>
        <v>0</v>
      </c>
      <c r="AP24" s="593">
        <f>max('CE-I-331'!I17,'CE-I-331'!J17)</f>
        <v>0</v>
      </c>
      <c r="AQ24" s="594">
        <f>max('CE-I-331'!K17,'CE-I-331'!L17)</f>
        <v>0</v>
      </c>
      <c r="AR24" s="588">
        <f>max('CE-I-331'!M17,'CE-I-331'!N17)</f>
        <v>0</v>
      </c>
      <c r="AS24" s="595">
        <f>max('CE-I-331'!O17,'CE-I-331'!P17)</f>
        <v>0</v>
      </c>
      <c r="AT24" s="596">
        <f>max('CE-I-331'!Q17,'CE-I-331'!R17)</f>
        <v>0</v>
      </c>
      <c r="AU24" s="596">
        <f>max('CE-I-3131'!K18,'CE-I-3131'!L18)</f>
        <v>0</v>
      </c>
      <c r="AV24" s="596">
        <f>max('CE-I-3131'!M18,'CE-I-3131'!N18)</f>
        <v>0</v>
      </c>
      <c r="AW24" s="596">
        <f>max('CE-I-3131'!O18,'CE-I-3131'!P18)</f>
        <v>0</v>
      </c>
      <c r="AX24" s="596">
        <f>max('CE-I-3131'!Q18,'CE-I-3131'!R18)</f>
        <v>0</v>
      </c>
      <c r="AY24" s="596">
        <f>max('CE-I-3131'!C18,'CE-I-3131'!D18)</f>
        <v>0</v>
      </c>
      <c r="AZ24" s="596">
        <f>max('CE-I-3131'!E18,'CE-I-3131'!F18)</f>
        <v>0</v>
      </c>
      <c r="BA24" s="596">
        <f>max('CE-I-3131'!G18,'CE-I-3131'!H18)</f>
        <v>0</v>
      </c>
      <c r="BB24" s="596">
        <f>max('CE-I-3131'!I18,'CE-I-3131'!J18)</f>
        <v>0</v>
      </c>
      <c r="BC24" s="597">
        <f>'CF-LE-I3150'!E20</f>
        <v>0</v>
      </c>
      <c r="BD24" s="597">
        <f>'CF-LE-I3150'!F20</f>
        <v>0</v>
      </c>
      <c r="BE24" s="597">
        <f>'CF-LE-I3150'!G20</f>
        <v>0</v>
      </c>
      <c r="BF24" s="597">
        <f>'CF-LE-I3150'!H20</f>
        <v>0</v>
      </c>
      <c r="BG24" s="598">
        <f>'CF-LE-I3150'!I20</f>
        <v>0</v>
      </c>
      <c r="BH24" s="599">
        <f>'CF-LE-I3150'!N20</f>
        <v>0</v>
      </c>
      <c r="BI24" s="598">
        <f>'CF-LE-I3150'!O20</f>
        <v>0</v>
      </c>
      <c r="BJ24" s="598" t="str">
        <f>'CF-LE-I3150'!P20</f>
        <v/>
      </c>
      <c r="BK24" s="598" t="str">
        <f>'CF-LE-I3150'!Q20</f>
        <v/>
      </c>
      <c r="BL24" s="598">
        <f>'CF-LE-I3150'!R20</f>
        <v>0</v>
      </c>
      <c r="BM24" s="598">
        <f>'CF-LE-I3150'!S20</f>
        <v>0</v>
      </c>
      <c r="BN24" s="598" t="str">
        <f>'CF-LE-I3150'!T20</f>
        <v/>
      </c>
      <c r="BO24" s="598" t="str">
        <f>'CF-LE-I3150'!U20</f>
        <v/>
      </c>
      <c r="BP24" s="598">
        <f>'CF-LE-I3150'!V20</f>
        <v>0</v>
      </c>
      <c r="BQ24" s="596" t="str">
        <f>'CF-LE-I3150'!W20</f>
        <v/>
      </c>
      <c r="BR24" s="596" t="str">
        <f>'CF-LE-I3150'!X20</f>
        <v/>
      </c>
      <c r="BS24" s="596" t="str">
        <f>'CF-LE-I3150'!Y20</f>
        <v/>
      </c>
      <c r="BT24" s="596" t="str">
        <f>'CF-LE-I3150'!Z20</f>
        <v>R</v>
      </c>
      <c r="BU24" s="600">
        <f>max('CE-F-334'!C17,'CE-F-334'!D17)</f>
        <v>70</v>
      </c>
      <c r="BV24" s="600">
        <f>max('CE-F-334'!E17,'CE-F-334'!F17)</f>
        <v>55</v>
      </c>
      <c r="BW24" s="600">
        <f>max('CE-F-334'!G17,'CE-F-334'!H17)</f>
        <v>50</v>
      </c>
      <c r="BX24" s="600">
        <f>max('CE-F-334'!I17,'CE-F-334'!J17)</f>
        <v>0</v>
      </c>
      <c r="BY24" s="594">
        <f>max('CE-F-334'!K17,'CE-F-334'!L17)</f>
        <v>71</v>
      </c>
      <c r="BZ24" s="588">
        <f>max('CE-F-334'!M17,'CE-F-334'!N17)</f>
        <v>55</v>
      </c>
      <c r="CA24" s="596">
        <f>max('CE-F-334'!O17,'CE-F-334'!P17)</f>
        <v>45</v>
      </c>
      <c r="CB24" s="596">
        <f>max('CE-F-334'!Q17,'CE-F-334'!R17)</f>
        <v>0</v>
      </c>
      <c r="CC24" s="596">
        <f>max('CE-F-3135'!K18,'CE-F-3135'!L18)</f>
        <v>71</v>
      </c>
      <c r="CD24" s="596">
        <f>max('CE-F-3135'!M18,'CE-F-3135'!N18)</f>
        <v>72</v>
      </c>
      <c r="CE24" s="596">
        <f>max('CE-F-3135'!O18,'CE-F-3135'!P18)</f>
        <v>70</v>
      </c>
      <c r="CF24" s="596">
        <f>max('CE-F-3135'!Q18,'CE-F-3135'!R18)</f>
        <v>0</v>
      </c>
      <c r="CG24" s="596">
        <f>max('CE-F-3135'!C18,'CE-F-3135'!D18)</f>
        <v>70</v>
      </c>
      <c r="CH24" s="596">
        <f>max('CE-F-3135'!E18,'CE-F-3135'!F18)</f>
        <v>71</v>
      </c>
      <c r="CI24" s="596">
        <f>max('CE-F-3135'!G18,'CE-F-3135'!H18)</f>
        <v>70</v>
      </c>
      <c r="CJ24" s="596">
        <f>max('CE-F-3135'!I18,'CE-F-3135'!J18)</f>
        <v>0</v>
      </c>
      <c r="CK24" s="597">
        <f>'CF-LE-F3151'!E20</f>
        <v>43.75</v>
      </c>
      <c r="CL24" s="597">
        <f>'CF-LE-F3151'!F20</f>
        <v>42.75</v>
      </c>
      <c r="CM24" s="597">
        <f>'CF-LE-F3151'!G20</f>
        <v>53.25</v>
      </c>
      <c r="CN24" s="597">
        <f>'CF-LE-F3151'!H20</f>
        <v>52.75</v>
      </c>
      <c r="CO24" s="598">
        <f>'CF-LE-F3151'!I20</f>
        <v>48.125</v>
      </c>
      <c r="CP24" s="599">
        <f>'CF-LE-F3151'!N20</f>
        <v>0.6857142857</v>
      </c>
      <c r="CQ24" s="598">
        <f>'CF-LE-F3151'!O20</f>
        <v>24.0625</v>
      </c>
      <c r="CR24" s="598" t="str">
        <f>'CF-LE-F3151'!P20</f>
        <v/>
      </c>
      <c r="CS24" s="598" t="str">
        <f>'CF-LE-F3151'!Q20</f>
        <v/>
      </c>
      <c r="CT24" s="598">
        <f>'CF-LE-F3151'!R20</f>
        <v>24</v>
      </c>
      <c r="CU24" s="598">
        <f>'CF-LE-F3151'!S20</f>
        <v>14.4375</v>
      </c>
      <c r="CV24" s="598" t="str">
        <f>'CF-LE-F3151'!T20</f>
        <v/>
      </c>
      <c r="CW24" s="598" t="str">
        <f>'CF-LE-F3151'!U20</f>
        <v/>
      </c>
      <c r="CX24" s="598">
        <f>'CF-LE-F3151'!V20</f>
        <v>14</v>
      </c>
      <c r="CY24" s="598">
        <f>'CF-LE-F3151'!W20</f>
        <v>48.125</v>
      </c>
      <c r="CZ24" s="598" t="str">
        <f>'CF-LE-F3151'!X20</f>
        <v/>
      </c>
      <c r="DA24" s="596" t="str">
        <f>'CF-LE-F3151'!Y20</f>
        <v/>
      </c>
      <c r="DB24" s="596" t="str">
        <f>'CF-LE-F3151'!Z20</f>
        <v>R</v>
      </c>
      <c r="DC24" s="600">
        <f>max('CE-MAT-3136'!C17,'CE-MAT-3136'!D17)</f>
        <v>70</v>
      </c>
      <c r="DD24" s="600">
        <f>max('CE-MAT-3136'!E17,'CE-MAT-3136'!F17)</f>
        <v>70</v>
      </c>
      <c r="DE24" s="600">
        <f>max('CE-MAT-3136'!G17,'CE-MAT-3136'!H17)</f>
        <v>70</v>
      </c>
      <c r="DF24" s="600">
        <f>max('CE-MAT-3136'!I17,'CE-MAT-3136'!J17)</f>
        <v>0</v>
      </c>
      <c r="DG24" s="594">
        <f>max('CE-MAT-3136'!K17,'CE-MAT-3136'!L17)</f>
        <v>70</v>
      </c>
      <c r="DH24" s="588">
        <f>max('CE-MAT-3136'!M17,'CE-MAT-3136'!N17)</f>
        <v>70</v>
      </c>
      <c r="DI24" s="596">
        <f>max('CE-MAT-3136'!O17,'CE-MAT-3136'!P17)</f>
        <v>70</v>
      </c>
      <c r="DJ24" s="596">
        <f>max('CE-MAT-3136'!Q17,'CE-MAT-3136'!R17)</f>
        <v>0</v>
      </c>
      <c r="DK24" s="596">
        <f>max('CE-MAT-3137'!K18,'CE-MAT-3137'!L18)</f>
        <v>70</v>
      </c>
      <c r="DL24" s="596">
        <f>max('CE-MAT-3137'!M18,'CE-MAT-3137'!N18)</f>
        <v>74</v>
      </c>
      <c r="DM24" s="596">
        <f>max('CE-MAT-3137'!O18,'CE-MAT-3137'!P18)</f>
        <v>70</v>
      </c>
      <c r="DN24" s="596">
        <f>max('CE-MAT-3137'!Q18,'CE-MAT-3137'!R18)</f>
        <v>0</v>
      </c>
      <c r="DO24" s="596">
        <f>max('CE-MAT-3137'!C18,'CE-MAT-3137'!D18)</f>
        <v>73</v>
      </c>
      <c r="DP24" s="596">
        <f>max('CE-MAT-3137'!E18,'CE-MAT-3137'!F18)</f>
        <v>70</v>
      </c>
      <c r="DQ24" s="596">
        <f>max('CE-MAT-3137'!G18,'CE-MAT-3137'!H18)</f>
        <v>70</v>
      </c>
      <c r="DR24" s="596">
        <f>max('CE-MAT-3137'!I18,'CE-MAT-3137'!J18)</f>
        <v>0</v>
      </c>
      <c r="DS24" s="597">
        <f>'CF-M-3152'!E20</f>
        <v>52.5</v>
      </c>
      <c r="DT24" s="597">
        <f>'CF-M-3152'!F20</f>
        <v>52.5</v>
      </c>
      <c r="DU24" s="597">
        <f>'CF-M-3152'!G20</f>
        <v>53.5</v>
      </c>
      <c r="DV24" s="597">
        <f>'CF-M-3152'!H20</f>
        <v>53.25</v>
      </c>
      <c r="DW24" s="598">
        <f>'CF-M-3152'!I20</f>
        <v>52.9375</v>
      </c>
      <c r="DX24" s="599">
        <f>'CF-M-3152'!N20</f>
        <v>0.6325344612</v>
      </c>
      <c r="DY24" s="598">
        <f>'CF-M-3152'!O20</f>
        <v>26.46875</v>
      </c>
      <c r="DZ24" s="598" t="str">
        <f>'CF-M-3152'!P20</f>
        <v/>
      </c>
      <c r="EA24" s="598" t="str">
        <f>'CF-M-3152'!Q20</f>
        <v/>
      </c>
      <c r="EB24" s="598">
        <f>'CF-M-3152'!R20</f>
        <v>26</v>
      </c>
      <c r="EC24" s="598">
        <f>'CF-M-3152'!S20</f>
        <v>15.88125</v>
      </c>
      <c r="ED24" s="598" t="str">
        <f>'CF-M-3152'!T20</f>
        <v/>
      </c>
      <c r="EE24" s="598" t="str">
        <f>'CF-M-3152'!U20</f>
        <v/>
      </c>
      <c r="EF24" s="598">
        <f>'CF-M-3152'!V20</f>
        <v>16</v>
      </c>
      <c r="EG24" s="598">
        <f>'CF-M-3152'!W20</f>
        <v>52.9375</v>
      </c>
      <c r="EH24" s="598" t="str">
        <f>'CF-M-3152'!X20</f>
        <v/>
      </c>
      <c r="EI24" s="596" t="str">
        <f>'CF-M-3152'!Y20</f>
        <v/>
      </c>
      <c r="EJ24" s="596" t="str">
        <f>'CF-M-3152'!Z20</f>
        <v>R</v>
      </c>
      <c r="EK24" s="593">
        <f>max('CE-SOC-3138'!C17,'CE-SOC-3138'!D17)</f>
        <v>71</v>
      </c>
      <c r="EL24" s="593">
        <f>max('CE-SOC-3138'!E17,'CE-SOC-3138'!F17)</f>
        <v>72</v>
      </c>
      <c r="EM24" s="593">
        <f>max('CE-SOC-3138'!G17,'CE-SOC-3138'!H17)</f>
        <v>61</v>
      </c>
      <c r="EN24" s="601">
        <f>max('CE-SOC-3138'!I17,'CE-SOC-3138'!J17)</f>
        <v>0</v>
      </c>
      <c r="EO24" s="595">
        <f>max('CE-SOC-3138'!K17,'CE-SOC-3138'!L17)</f>
        <v>72</v>
      </c>
      <c r="EP24" s="588">
        <f>max('CE-SOC-3138'!M17,'CE-SOC-3138'!N17)</f>
        <v>79</v>
      </c>
      <c r="EQ24" s="596">
        <f>max('CE-SOC-3138'!O17,'CE-SOC-3138'!P17)</f>
        <v>82</v>
      </c>
      <c r="ER24" s="596">
        <f>max('CE-SOC-3138'!Q17,'CE-SOC-3138'!R17)</f>
        <v>0</v>
      </c>
      <c r="ES24" s="596">
        <f>max('CE-SOC-3139'!K18,'CE-SOC-3139'!L18)</f>
        <v>72</v>
      </c>
      <c r="ET24" s="598">
        <f>max('CE-SOC-3139'!M18,'CE-SOC-3139'!N18)</f>
        <v>76</v>
      </c>
      <c r="EU24" s="598">
        <f>max('CE-SOC-3139'!O18,'CE-SOC-3139'!P18)</f>
        <v>74</v>
      </c>
      <c r="EV24" s="596">
        <f>max('CE-SOC-3139'!Q18,'CE-SOC-3139'!R18)</f>
        <v>0</v>
      </c>
      <c r="EW24" s="598">
        <f>max('CE-SOC-3139'!C18,'CE-SOC-3139'!D18)</f>
        <v>72</v>
      </c>
      <c r="EX24" s="598">
        <f>max('CE-SOC-3139'!E18,'CE-SOC-3139'!F18)</f>
        <v>87</v>
      </c>
      <c r="EY24" s="598">
        <f>max('CE-SOC-3139'!G18,'CE-SOC-3139'!H18)</f>
        <v>98</v>
      </c>
      <c r="EZ24" s="598">
        <f>max('CE-SOC-3139'!I18,'CE-SOC-3139'!J18)</f>
        <v>0</v>
      </c>
      <c r="FA24" s="597">
        <f>'CF-CS-3153'!E20</f>
        <v>51</v>
      </c>
      <c r="FB24" s="597">
        <f>'CF-CS-3153'!F20</f>
        <v>58.25</v>
      </c>
      <c r="FC24" s="597">
        <f>'CF-CS-3153'!G20</f>
        <v>55.5</v>
      </c>
      <c r="FD24" s="597">
        <f>'CF-CS-3153'!H20</f>
        <v>64.25</v>
      </c>
      <c r="FE24" s="598">
        <f>'CF-CS-3153'!I20</f>
        <v>57.25</v>
      </c>
      <c r="FF24" s="599">
        <f>'CF-CS-3153'!N20</f>
        <v>0.6526797386</v>
      </c>
      <c r="FG24" s="598">
        <f>'CF-CS-3153'!O20</f>
        <v>28.625</v>
      </c>
      <c r="FH24" s="598" t="str">
        <f>'CF-CS-3153'!P20</f>
        <v/>
      </c>
      <c r="FI24" s="598" t="str">
        <f>'CF-CS-3153'!Q20</f>
        <v/>
      </c>
      <c r="FJ24" s="598">
        <f>'CF-CS-3153'!R20</f>
        <v>29</v>
      </c>
      <c r="FK24" s="598">
        <f>'CF-CS-3153'!S20</f>
        <v>17.175</v>
      </c>
      <c r="FL24" s="598" t="str">
        <f>'CF-CS-3153'!T20</f>
        <v/>
      </c>
      <c r="FM24" s="598" t="str">
        <f>'CF-CS-3153'!U20</f>
        <v/>
      </c>
      <c r="FN24" s="598">
        <f>'CF-CS-3153'!V20</f>
        <v>17</v>
      </c>
      <c r="FO24" s="596" t="str">
        <f>'CF-CS-3153'!W20</f>
        <v/>
      </c>
      <c r="FP24" s="598" t="str">
        <f>'CF-CS-3153'!X20</f>
        <v/>
      </c>
      <c r="FQ24" s="596" t="str">
        <f>'CF-CS-3153'!Y20</f>
        <v/>
      </c>
      <c r="FR24" s="596" t="str">
        <f>'CF-CS-3153'!Z20</f>
        <v>R</v>
      </c>
      <c r="FS24" s="602">
        <f>max(CNCF3140!C17,CNCF3140!D17)</f>
        <v>70</v>
      </c>
      <c r="FT24" s="602">
        <f>max(CNCF3140!E17,CNCF3140!F17)</f>
        <v>60</v>
      </c>
      <c r="FU24" s="602">
        <f>max(CNCF3140!G17,CNCF3140!H17)</f>
        <v>40</v>
      </c>
      <c r="FV24" s="602">
        <f>max(CNCF3140!I17,CNCF3140!J17)</f>
        <v>0</v>
      </c>
      <c r="FW24" s="594">
        <f>max(CNCF3140!K17,CNCF3140!L17)</f>
        <v>70</v>
      </c>
      <c r="FX24" s="588">
        <f>max(CNCF3140!M18,CNCF3140!N17)</f>
        <v>70</v>
      </c>
      <c r="FY24" s="596">
        <f>max(CNCF3140!O17,CNCF3140!P17)</f>
        <v>30</v>
      </c>
      <c r="FZ24" s="596">
        <f>max(CNCF3140!Q17,CNCF3140!R17)</f>
        <v>0</v>
      </c>
      <c r="GA24" s="596">
        <f>max('CE-NAT-3141'!K18,'CE-NAT-3141'!L18)</f>
        <v>71</v>
      </c>
      <c r="GB24" s="596">
        <f>max('CE-NAT-3141'!M18,'CE-NAT-3141'!N18)</f>
        <v>80</v>
      </c>
      <c r="GC24" s="596">
        <f>max('CE-NAT-3141'!O18,'CE-NAT-3141'!P18)</f>
        <v>30</v>
      </c>
      <c r="GD24" s="596">
        <f>max('CE-NAT-3141'!Q18,'CE-NAT-3141'!R18)</f>
        <v>0</v>
      </c>
      <c r="GE24" s="596">
        <f>max('CE-NAT-3141'!C18,'CE-NAT-3141'!D18)</f>
        <v>70</v>
      </c>
      <c r="GF24" s="596">
        <f>max('CE-NAT-3141'!E18,'CE-NAT-3141'!F18)</f>
        <v>70</v>
      </c>
      <c r="GG24" s="596">
        <f>max('CE-NAT-3141'!G18,'CE-NAT-3141'!H18)</f>
        <v>70</v>
      </c>
      <c r="GH24" s="596">
        <f>max('CE-NAT-3141'!I18,'CE-NAT-3141'!J18)</f>
        <v>0</v>
      </c>
      <c r="GI24" s="597">
        <f>'CF-CN-3154'!E20</f>
        <v>42.5</v>
      </c>
      <c r="GJ24" s="597">
        <f>'CF-CN-3154'!F20</f>
        <v>42.5</v>
      </c>
      <c r="GK24" s="597">
        <f>'CF-CN-3154'!G20</f>
        <v>45.25</v>
      </c>
      <c r="GL24" s="597">
        <f>'CF-CN-3154'!H20</f>
        <v>52.5</v>
      </c>
      <c r="GM24" s="598">
        <f>'CF-CN-3154'!I20</f>
        <v>45.6875</v>
      </c>
      <c r="GN24" s="599">
        <f>'CF-CN-3154'!N20</f>
        <v>0.29</v>
      </c>
      <c r="GO24" s="598">
        <f>'CF-CN-3154'!O20</f>
        <v>22.84375</v>
      </c>
      <c r="GP24" s="598" t="str">
        <f>'CF-CN-3154'!P20</f>
        <v/>
      </c>
      <c r="GQ24" s="598" t="str">
        <f>'CF-CN-3154'!Q20</f>
        <v/>
      </c>
      <c r="GR24" s="598">
        <f>'CF-CN-3154'!R20</f>
        <v>23</v>
      </c>
      <c r="GS24" s="598">
        <f>'CF-CN-3154'!S20</f>
        <v>13.70625</v>
      </c>
      <c r="GT24" s="598" t="str">
        <f>'CF-CN-3154'!T20</f>
        <v/>
      </c>
      <c r="GU24" s="598" t="str">
        <f>'CF-CN-3154'!U20</f>
        <v/>
      </c>
      <c r="GV24" s="598">
        <f>'CF-CN-3154'!V20</f>
        <v>14</v>
      </c>
      <c r="GW24" s="598">
        <f>'CF-CN-3154'!W20</f>
        <v>45.6875</v>
      </c>
      <c r="GX24" s="598" t="str">
        <f>'CF-CN-3154'!X20</f>
        <v/>
      </c>
      <c r="GY24" s="596" t="str">
        <f>'CF-CN-3154'!Y20</f>
        <v/>
      </c>
      <c r="GZ24" s="596" t="str">
        <f>'CF-CN-3154'!Z20</f>
        <v>R</v>
      </c>
      <c r="HA24" s="594">
        <f>max('CE-EA-3142'!C17,'CE-EA-3142'!C17)</f>
        <v>77</v>
      </c>
      <c r="HB24" s="594">
        <f>max('CE-EA-3142'!E17,'CE-EA-3142'!F17)</f>
        <v>70</v>
      </c>
      <c r="HC24" s="594">
        <f>max('CE-EA-3142'!G17,'CE-EA-3142'!H17)</f>
        <v>73</v>
      </c>
      <c r="HD24" s="594">
        <f>max('CE-EA-3142'!I17,'CE-EA-3142'!J17)</f>
        <v>0</v>
      </c>
      <c r="HE24" s="594">
        <f>max('CE-EA-3142'!K17,'CE-EA-3142'!L17)</f>
        <v>72</v>
      </c>
      <c r="HF24" s="588">
        <f>max('CE-EA-3142'!M17,'CE-EA-3142'!N17)</f>
        <v>75</v>
      </c>
      <c r="HG24" s="596">
        <f>max('CE-EA-3142'!O17,'CE-EA-3142'!P17)</f>
        <v>88</v>
      </c>
      <c r="HH24" s="596">
        <f>max('CE-EA-3142'!Q17,'CE-EA-3142'!R17)</f>
        <v>0</v>
      </c>
      <c r="HI24" s="596">
        <f>max('CE-EA-3143'!K18,'CE-EA-3143'!L18)</f>
        <v>81</v>
      </c>
      <c r="HJ24" s="596">
        <f>max('CE-EA-3143'!M18,'CE-EA-3143'!N18)</f>
        <v>55</v>
      </c>
      <c r="HK24" s="596">
        <f>max('CE-EA-3143'!O18,'CE-EA-3143'!P18)</f>
        <v>78</v>
      </c>
      <c r="HL24" s="596">
        <f>max('CE-EA-3143'!Q18,'CE-EA-3143'!R18)</f>
        <v>0</v>
      </c>
      <c r="HM24" s="596">
        <f>max('CE-EA-3143'!C18,'CE-EA-3143'!D18)</f>
        <v>75</v>
      </c>
      <c r="HN24" s="596">
        <f>max('CE-EA-3143'!E18,'CE-EA-3143'!F18)</f>
        <v>78</v>
      </c>
      <c r="HO24" s="596">
        <f>max('CE-EA-3143'!G18,'CE-EA-3143'!H18)</f>
        <v>73</v>
      </c>
      <c r="HP24" s="596">
        <f>max('CE-EA-3143'!I18,'CE-EA-3143'!J18)</f>
        <v>0</v>
      </c>
      <c r="HQ24" s="597">
        <f>'CF-EA-3155'!E20</f>
        <v>55</v>
      </c>
      <c r="HR24" s="597">
        <f>'CF-EA-3155'!F20</f>
        <v>58.75</v>
      </c>
      <c r="HS24" s="597">
        <f>'CF-EA-3155'!G20</f>
        <v>53.5</v>
      </c>
      <c r="HT24" s="597">
        <f>'CF-EA-3155'!H20</f>
        <v>56.5</v>
      </c>
      <c r="HU24" s="598">
        <f>'CF-EA-3155'!I20</f>
        <v>55.9375</v>
      </c>
      <c r="HV24" s="599">
        <f>'CF-EA-3155'!N20</f>
        <v>0.4490740741</v>
      </c>
      <c r="HW24" s="598">
        <f>'CF-EA-3155'!O20</f>
        <v>27.96875</v>
      </c>
      <c r="HX24" s="598" t="str">
        <f>'CF-EA-3155'!P20</f>
        <v/>
      </c>
      <c r="HY24" s="598" t="str">
        <f>'CF-EA-3155'!Q20</f>
        <v/>
      </c>
      <c r="HZ24" s="598">
        <f>'CF-EA-3155'!R20</f>
        <v>28</v>
      </c>
      <c r="IA24" s="598">
        <f>'CF-EA-3155'!S20</f>
        <v>16.78125</v>
      </c>
      <c r="IB24" s="598" t="str">
        <f>'CF-EA-3155'!T20</f>
        <v/>
      </c>
      <c r="IC24" s="598" t="str">
        <f>'CF-EA-3155'!U20</f>
        <v/>
      </c>
      <c r="ID24" s="598">
        <f>'CF-EA-3155'!V20</f>
        <v>17</v>
      </c>
      <c r="IE24" s="596" t="str">
        <f>'CF-EA-3155'!W20</f>
        <v/>
      </c>
      <c r="IF24" s="598" t="str">
        <f>'CF-EA-3155'!X20</f>
        <v/>
      </c>
      <c r="IG24" s="596" t="str">
        <f>'CF-EA-3155'!Y20</f>
        <v/>
      </c>
      <c r="IH24" s="596" t="str">
        <f>'CF-EA-3155'!Z20</f>
        <v>R</v>
      </c>
      <c r="II24" s="600">
        <f>max('CE-EF-3144'!C17,'CE-EF-3144'!D17)</f>
        <v>78</v>
      </c>
      <c r="IJ24" s="600">
        <f>max('CE-EF-3144'!E17,'CE-EF-3144'!F17)</f>
        <v>83</v>
      </c>
      <c r="IK24" s="600">
        <f>max('CE-EF-3144'!G17,'CE-EF-3144'!H17)</f>
        <v>86</v>
      </c>
      <c r="IL24" s="600">
        <f>max('CE-EF-3144'!I17,'CE-EF-3144'!J17)</f>
        <v>0</v>
      </c>
      <c r="IM24" s="594">
        <f>max('CE-EF-3144'!K17,'CE-EF-3144'!L17)</f>
        <v>82</v>
      </c>
      <c r="IN24" s="588">
        <f>max('CE-EF-3144'!M17,'CE-EF-3144'!N17)</f>
        <v>85</v>
      </c>
      <c r="IO24" s="596">
        <f>max('CE-EF-3144'!O17,'CE-EF-3144'!P17)</f>
        <v>88</v>
      </c>
      <c r="IP24" s="596">
        <f>max('CE-EF-3144'!Q17,'CE-EF-3144'!R17)</f>
        <v>0</v>
      </c>
      <c r="IQ24" s="596">
        <f>max('CE-EF-3145'!K18,'CE-EF-3145'!L18)</f>
        <v>83</v>
      </c>
      <c r="IR24" s="596">
        <f>max('CE-EF-3145'!M18,'CE-EF-3145'!N18)</f>
        <v>84</v>
      </c>
      <c r="IS24" s="596">
        <f>max('CE-EF-3145'!O18,'CE-EF-3145'!P18)</f>
        <v>86</v>
      </c>
      <c r="IT24" s="596">
        <f>max('CE-EF-3145'!Q18,'CE-EF-3145'!R18)</f>
        <v>0</v>
      </c>
      <c r="IU24" s="596">
        <f>max('CE-EF-3145'!C18,'CE-EF-3145'!D18)</f>
        <v>82</v>
      </c>
      <c r="IV24" s="596">
        <f>max('CE-EF-3145'!E18,'CE-EF-3145'!F18)</f>
        <v>87</v>
      </c>
      <c r="IW24" s="596">
        <f>max('CE-EF-3145'!G18,'CE-EF-3145'!H18)</f>
        <v>91</v>
      </c>
      <c r="IX24" s="596">
        <f>max('CE-EF-3145'!I18,'CE-EF-3145'!J18)</f>
        <v>0</v>
      </c>
      <c r="IY24" s="597">
        <f>'CF-EF-3156'!E20</f>
        <v>61.75</v>
      </c>
      <c r="IZ24" s="597">
        <f>'CF-EF-3156'!F20</f>
        <v>63.75</v>
      </c>
      <c r="JA24" s="597">
        <f>'CF-EF-3156'!G20</f>
        <v>63.25</v>
      </c>
      <c r="JB24" s="597">
        <f>'CF-EF-3156'!H20</f>
        <v>65</v>
      </c>
      <c r="JC24" s="598">
        <f>'CF-EF-3156'!I20</f>
        <v>63.4375</v>
      </c>
      <c r="JD24" s="599">
        <f>'CF-EF-3156'!N20</f>
        <v>0.5433333333</v>
      </c>
      <c r="JE24" s="598">
        <f>'CF-EF-3156'!O20</f>
        <v>31.71875</v>
      </c>
      <c r="JF24" s="598" t="str">
        <f>'CF-EF-3156'!P20</f>
        <v/>
      </c>
      <c r="JG24" s="598" t="str">
        <f>'CF-EF-3156'!Q20</f>
        <v/>
      </c>
      <c r="JH24" s="598">
        <f>'CF-EF-3156'!R20</f>
        <v>32</v>
      </c>
      <c r="JI24" s="598">
        <f>'CF-EF-3156'!S20</f>
        <v>19.03125</v>
      </c>
      <c r="JJ24" s="598" t="str">
        <f>'CF-EF-3156'!T20</f>
        <v/>
      </c>
      <c r="JK24" s="598" t="str">
        <f>'CF-EF-3156'!U20</f>
        <v/>
      </c>
      <c r="JL24" s="598">
        <f>'CF-EF-3156'!V20</f>
        <v>19</v>
      </c>
      <c r="JM24" s="596" t="str">
        <f>'CF-EF-3156'!W20</f>
        <v/>
      </c>
      <c r="JN24" s="598" t="str">
        <f>'CF-EF-3156'!X20</f>
        <v/>
      </c>
      <c r="JO24" s="596" t="str">
        <f>'CF-EF-3156'!Y20</f>
        <v/>
      </c>
      <c r="JP24" s="596" t="str">
        <f>'CF-EF-3156'!Z20</f>
        <v>R</v>
      </c>
      <c r="JQ24" s="593">
        <f>max('CE-FIH&amp;R-3146'!C17,'CE-FIH&amp;R-3146'!D17)</f>
        <v>76</v>
      </c>
      <c r="JR24" s="601">
        <f>max('CE-FIH&amp;R-3146'!E17,'CE-FIH&amp;R-3146'!F17)</f>
        <v>59</v>
      </c>
      <c r="JS24" s="601">
        <f>max('CE-FIH&amp;R-3146'!G17,'CE-FIH&amp;R-3146'!H17)</f>
        <v>58</v>
      </c>
      <c r="JT24" s="593">
        <f>max('CE-FIH&amp;R-3146'!I17,'CE-FIH&amp;R-3146'!J17)</f>
        <v>0</v>
      </c>
      <c r="JU24" s="594">
        <f>max('CE-FIH&amp;R-3146'!K17,'CE-FIH&amp;R-3146'!L17)</f>
        <v>77</v>
      </c>
      <c r="JV24" s="590">
        <f>max('CE-FIH&amp;R-3146'!M17,'CE-FIH&amp;R-3146'!N17)</f>
        <v>54</v>
      </c>
      <c r="JW24" s="598">
        <f>max('CE-FIH&amp;R-3146'!O17,'CE-FIH&amp;R-3146'!P17)</f>
        <v>51</v>
      </c>
      <c r="JX24" s="596">
        <f>max('CE-FIH&amp;R-3146'!Q17,'CE-FIH&amp;R-3146'!R17)</f>
        <v>0</v>
      </c>
      <c r="JY24" s="596">
        <f>max('CE-FIH&amp;R-3147'!K18,'CE-FIH&amp;R-3147'!L18)</f>
        <v>79</v>
      </c>
      <c r="JZ24" s="598">
        <f>max('CE-FIH&amp;R-3147'!M18,'CE-FIH&amp;R-3147'!N18)</f>
        <v>74</v>
      </c>
      <c r="KA24" s="598">
        <f>max('CE-FIH&amp;R-3147'!O18,'CE-FIH&amp;R-3147'!P18)</f>
        <v>55</v>
      </c>
      <c r="KB24" s="596">
        <f>max('CE-FIH&amp;R-3147'!Q18,'CE-FIH&amp;R-3147'!R18)</f>
        <v>0</v>
      </c>
      <c r="KC24" s="598">
        <f>max('CE-FIH&amp;R-3147'!C18,'CE-FIH&amp;R-3147'!D18)</f>
        <v>81</v>
      </c>
      <c r="KD24" s="598">
        <f>max('CE-FIH&amp;R-3147'!E18,'CE-FIH&amp;R-3147'!F18)</f>
        <v>58</v>
      </c>
      <c r="KE24" s="598">
        <f>max('CE-FIH&amp;R-3147'!G18,'CE-FIH&amp;R-3147'!H18)</f>
        <v>59</v>
      </c>
      <c r="KF24" s="596">
        <f>max('CE-FIH&amp;R-3147'!I18,'CE-FIH&amp;R-3147'!J18)</f>
        <v>0</v>
      </c>
      <c r="KG24" s="597">
        <f>'CF-FIHR-3157'!E20</f>
        <v>48.25</v>
      </c>
      <c r="KH24" s="597">
        <f>'CF-FIHR-3157'!F20</f>
        <v>45.5</v>
      </c>
      <c r="KI24" s="597">
        <f>'CF-FIHR-3157'!G20</f>
        <v>52</v>
      </c>
      <c r="KJ24" s="597">
        <f>'CF-FIHR-3157'!H20</f>
        <v>49.5</v>
      </c>
      <c r="KK24" s="598">
        <f>'CF-FIHR-3157'!I20</f>
        <v>48.8125</v>
      </c>
      <c r="KL24" s="599">
        <f>'CF-FIHR-3157'!N20</f>
        <v>0.5464285714</v>
      </c>
      <c r="KM24" s="598">
        <f>'CF-FIHR-3157'!O20</f>
        <v>24.40625</v>
      </c>
      <c r="KN24" s="598" t="str">
        <f>'CF-FIHR-3157'!P20</f>
        <v/>
      </c>
      <c r="KO24" s="598" t="str">
        <f>'CF-FIHR-3157'!Q20</f>
        <v/>
      </c>
      <c r="KP24" s="598">
        <f>'CF-FIHR-3157'!R20</f>
        <v>24</v>
      </c>
      <c r="KQ24" s="598">
        <f>'CF-FIHR-3157'!S20</f>
        <v>14.64375</v>
      </c>
      <c r="KR24" s="598" t="str">
        <f>'CF-FIHR-3157'!T20</f>
        <v/>
      </c>
      <c r="KS24" s="598" t="str">
        <f>'CF-FIHR-3157'!U20</f>
        <v/>
      </c>
      <c r="KT24" s="598">
        <f>'CF-FIHR-3157'!V20</f>
        <v>15</v>
      </c>
      <c r="KU24" s="596" t="str">
        <f>'CF-FIHR-3157'!W20</f>
        <v/>
      </c>
      <c r="KV24" s="598" t="str">
        <f>'CF-FIHR-3157'!X20</f>
        <v/>
      </c>
      <c r="KW24" s="596" t="str">
        <f>'CF-FIHR-3157'!Y20</f>
        <v/>
      </c>
      <c r="KX24" s="596" t="str">
        <f>'CF-FIHR-3157'!Z20</f>
        <v>R</v>
      </c>
    </row>
    <row r="25" ht="16.5" customHeight="1">
      <c r="A25" s="587">
        <v>15.0</v>
      </c>
      <c r="B25" s="588" t="str">
        <f>'3A 2025 - 2026 DATOS DEL ESTUDI'!M18</f>
        <v/>
      </c>
      <c r="C25" s="588">
        <f>'3A 2025 - 2026 DATOS DEL ESTUDI'!N18</f>
        <v>33382609</v>
      </c>
      <c r="D25" s="589" t="str">
        <f>'3A 2025 - 2026 DATOS DEL ESTUDI'!B18</f>
        <v>José Manuel Estrella</v>
      </c>
      <c r="E25" s="588">
        <f>max('LE3130'!C18,'LE3130'!D18)</f>
        <v>71</v>
      </c>
      <c r="F25" s="588">
        <f>max('LE3130'!E18,'LE3130'!F18)</f>
        <v>71</v>
      </c>
      <c r="G25" s="590">
        <f>max('LE3130'!G18,'LE3130'!H18)</f>
        <v>78</v>
      </c>
      <c r="H25" s="588">
        <f>max('LE3130'!I18,'LE3130'!J18)</f>
        <v>0</v>
      </c>
      <c r="I25" s="588">
        <f>max('LE3130'!K18,'LE3130'!L18)</f>
        <v>58</v>
      </c>
      <c r="J25" s="588">
        <f>max('LE3130'!M18,'LE3130'!N18)</f>
        <v>75</v>
      </c>
      <c r="K25" s="588">
        <f>max('LE3130'!O18,'LE3130'!P18)</f>
        <v>75</v>
      </c>
      <c r="L25" s="588">
        <f>max('LE3130'!Q18,'LE3130'!R18)</f>
        <v>0</v>
      </c>
      <c r="M25" s="588">
        <f>max('LE3131'!K19,'LE3131'!L19)</f>
        <v>76</v>
      </c>
      <c r="N25" s="588">
        <f>max('LE3131'!M19,'LE3131'!N19)</f>
        <v>79</v>
      </c>
      <c r="O25" s="588">
        <f>max('LE3131'!O19,'LE3131'!P19)</f>
        <v>75</v>
      </c>
      <c r="P25" s="588">
        <f>max('LE3131'!Q19,'LE3131'!R19)</f>
        <v>0</v>
      </c>
      <c r="Q25" s="588">
        <f>max('LE3131'!C19,'LE3131'!D19)</f>
        <v>76</v>
      </c>
      <c r="R25" s="588">
        <f>max('LE3131'!E19,'LE3131'!F19)</f>
        <v>85</v>
      </c>
      <c r="S25" s="588">
        <f>max('LE3131'!G19,'LE3131'!H19)</f>
        <v>75</v>
      </c>
      <c r="T25" s="588">
        <f>max('LE3131'!I19,'LE3131'!J19)</f>
        <v>0</v>
      </c>
      <c r="U25" s="591">
        <f>'CF-LE3149'!E21</f>
        <v>55</v>
      </c>
      <c r="V25" s="591">
        <f>'CF-LE3149'!F21</f>
        <v>52</v>
      </c>
      <c r="W25" s="591">
        <f>'CF-LE3149'!G21</f>
        <v>57.5</v>
      </c>
      <c r="X25" s="591">
        <f>'CF-LE3149'!H21</f>
        <v>59</v>
      </c>
      <c r="Y25" s="590">
        <f>'CF-LE3149'!I21</f>
        <v>55.875</v>
      </c>
      <c r="Z25" s="592">
        <f>'CF-LE3149'!N21</f>
        <v>0.5427124183</v>
      </c>
      <c r="AA25" s="590">
        <f>'CF-LE3149'!O21</f>
        <v>27.9375</v>
      </c>
      <c r="AB25" s="590" t="str">
        <f>'CF-LE3149'!P21</f>
        <v/>
      </c>
      <c r="AC25" s="590" t="str">
        <f>'CF-LE3149'!Q21</f>
        <v/>
      </c>
      <c r="AD25" s="590">
        <f>'CF-LE3149'!R21</f>
        <v>28</v>
      </c>
      <c r="AE25" s="590">
        <f>'CF-LE3149'!S21</f>
        <v>16.7625</v>
      </c>
      <c r="AF25" s="590" t="str">
        <f>'CF-LE3149'!T21</f>
        <v/>
      </c>
      <c r="AG25" s="590" t="str">
        <f>'CF-LE3149'!U21</f>
        <v/>
      </c>
      <c r="AH25" s="590">
        <f>'CF-LE3149'!V21</f>
        <v>17</v>
      </c>
      <c r="AI25" s="590">
        <f>'CF-LE3149'!W21</f>
        <v>55.875</v>
      </c>
      <c r="AJ25" s="588" t="str">
        <f>'CF-LE3149'!X21</f>
        <v/>
      </c>
      <c r="AK25" s="588" t="str">
        <f>'CF-LE3149'!Y21</f>
        <v/>
      </c>
      <c r="AL25" s="588" t="str">
        <f>'CF-LE3149'!Z21</f>
        <v>R</v>
      </c>
      <c r="AM25" s="593">
        <f>max('CE-I-331'!C18,'CE-I-331'!D18)</f>
        <v>0</v>
      </c>
      <c r="AN25" s="593">
        <f>max('CE-I-331'!E18,'CE-I-331'!F18)</f>
        <v>0</v>
      </c>
      <c r="AO25" s="593">
        <f>max('CE-I-331'!G18,'CE-I-331'!H18)</f>
        <v>0</v>
      </c>
      <c r="AP25" s="593">
        <f>max('CE-I-331'!I18,'CE-I-331'!J18)</f>
        <v>0</v>
      </c>
      <c r="AQ25" s="594">
        <f>max('CE-I-331'!K18,'CE-I-331'!L18)</f>
        <v>0</v>
      </c>
      <c r="AR25" s="588">
        <f>max('CE-I-331'!M18,'CE-I-331'!N18)</f>
        <v>0</v>
      </c>
      <c r="AS25" s="595">
        <f>max('CE-I-331'!O18,'CE-I-331'!P18)</f>
        <v>0</v>
      </c>
      <c r="AT25" s="596">
        <f>max('CE-I-331'!Q18,'CE-I-331'!R18)</f>
        <v>0</v>
      </c>
      <c r="AU25" s="596">
        <f>max('CE-I-3131'!K19,'CE-I-3131'!L19)</f>
        <v>0</v>
      </c>
      <c r="AV25" s="596">
        <f>max('CE-I-3131'!M19,'CE-I-3131'!N19)</f>
        <v>0</v>
      </c>
      <c r="AW25" s="596">
        <f>max('CE-I-3131'!O19,'CE-I-3131'!P19)</f>
        <v>0</v>
      </c>
      <c r="AX25" s="596">
        <f>max('CE-I-3131'!Q19,'CE-I-3131'!R19)</f>
        <v>0</v>
      </c>
      <c r="AY25" s="596">
        <f>max('CE-I-3131'!C19,'CE-I-3131'!D19)</f>
        <v>0</v>
      </c>
      <c r="AZ25" s="596">
        <f>max('CE-I-3131'!E19,'CE-I-3131'!F19)</f>
        <v>0</v>
      </c>
      <c r="BA25" s="596">
        <f>max('CE-I-3131'!G19,'CE-I-3131'!H19)</f>
        <v>0</v>
      </c>
      <c r="BB25" s="596">
        <f>max('CE-I-3131'!I19,'CE-I-3131'!J19)</f>
        <v>0</v>
      </c>
      <c r="BC25" s="597">
        <f>'CF-LE-I3150'!E21</f>
        <v>0</v>
      </c>
      <c r="BD25" s="597">
        <f>'CF-LE-I3150'!F21</f>
        <v>0</v>
      </c>
      <c r="BE25" s="597">
        <f>'CF-LE-I3150'!G21</f>
        <v>0</v>
      </c>
      <c r="BF25" s="597">
        <f>'CF-LE-I3150'!H21</f>
        <v>0</v>
      </c>
      <c r="BG25" s="598">
        <f>'CF-LE-I3150'!I21</f>
        <v>0</v>
      </c>
      <c r="BH25" s="599">
        <f>'CF-LE-I3150'!N21</f>
        <v>0</v>
      </c>
      <c r="BI25" s="598">
        <f>'CF-LE-I3150'!O21</f>
        <v>0</v>
      </c>
      <c r="BJ25" s="598" t="str">
        <f>'CF-LE-I3150'!P21</f>
        <v/>
      </c>
      <c r="BK25" s="598" t="str">
        <f>'CF-LE-I3150'!Q21</f>
        <v/>
      </c>
      <c r="BL25" s="598">
        <f>'CF-LE-I3150'!R21</f>
        <v>0</v>
      </c>
      <c r="BM25" s="598">
        <f>'CF-LE-I3150'!S21</f>
        <v>0</v>
      </c>
      <c r="BN25" s="598" t="str">
        <f>'CF-LE-I3150'!T21</f>
        <v/>
      </c>
      <c r="BO25" s="598" t="str">
        <f>'CF-LE-I3150'!U21</f>
        <v/>
      </c>
      <c r="BP25" s="598">
        <f>'CF-LE-I3150'!V21</f>
        <v>0</v>
      </c>
      <c r="BQ25" s="596" t="str">
        <f>'CF-LE-I3150'!W21</f>
        <v/>
      </c>
      <c r="BR25" s="596" t="str">
        <f>'CF-LE-I3150'!X21</f>
        <v/>
      </c>
      <c r="BS25" s="596" t="str">
        <f>'CF-LE-I3150'!Y21</f>
        <v/>
      </c>
      <c r="BT25" s="596" t="str">
        <f>'CF-LE-I3150'!Z21</f>
        <v>R</v>
      </c>
      <c r="BU25" s="600">
        <f>max('CE-F-334'!C18,'CE-F-334'!D18)</f>
        <v>40</v>
      </c>
      <c r="BV25" s="600">
        <f>max('CE-F-334'!E18,'CE-F-334'!F18)</f>
        <v>25</v>
      </c>
      <c r="BW25" s="600">
        <f>max('CE-F-334'!G18,'CE-F-334'!H18)</f>
        <v>20</v>
      </c>
      <c r="BX25" s="600">
        <f>max('CE-F-334'!I18,'CE-F-334'!J18)</f>
        <v>0</v>
      </c>
      <c r="BY25" s="594">
        <f>max('CE-F-334'!K18,'CE-F-334'!L18)</f>
        <v>35</v>
      </c>
      <c r="BZ25" s="588">
        <f>max('CE-F-334'!M18,'CE-F-334'!N18)</f>
        <v>20</v>
      </c>
      <c r="CA25" s="596">
        <f>max('CE-F-334'!O18,'CE-F-334'!P18)</f>
        <v>25</v>
      </c>
      <c r="CB25" s="596">
        <f>max('CE-F-334'!Q18,'CE-F-334'!R18)</f>
        <v>0</v>
      </c>
      <c r="CC25" s="596">
        <f>max('CE-F-3135'!K19,'CE-F-3135'!L19)</f>
        <v>70</v>
      </c>
      <c r="CD25" s="596">
        <f>max('CE-F-3135'!M19,'CE-F-3135'!N19)</f>
        <v>71</v>
      </c>
      <c r="CE25" s="596">
        <f>max('CE-F-3135'!O19,'CE-F-3135'!P19)</f>
        <v>70</v>
      </c>
      <c r="CF25" s="596">
        <f>max('CE-F-3135'!Q19,'CE-F-3135'!R19)</f>
        <v>0</v>
      </c>
      <c r="CG25" s="596">
        <f>max('CE-F-3135'!C19,'CE-F-3135'!D19)</f>
        <v>60</v>
      </c>
      <c r="CH25" s="596">
        <f>max('CE-F-3135'!E19,'CE-F-3135'!F19)</f>
        <v>45</v>
      </c>
      <c r="CI25" s="596">
        <f>max('CE-F-3135'!G19,'CE-F-3135'!H19)</f>
        <v>50</v>
      </c>
      <c r="CJ25" s="596">
        <f>max('CE-F-3135'!I19,'CE-F-3135'!J19)</f>
        <v>0</v>
      </c>
      <c r="CK25" s="597">
        <f>'CF-LE-F3151'!E21</f>
        <v>21.25</v>
      </c>
      <c r="CL25" s="597">
        <f>'CF-LE-F3151'!F21</f>
        <v>20</v>
      </c>
      <c r="CM25" s="597">
        <f>'CF-LE-F3151'!G21</f>
        <v>52.75</v>
      </c>
      <c r="CN25" s="597">
        <f>'CF-LE-F3151'!H21</f>
        <v>38.75</v>
      </c>
      <c r="CO25" s="598">
        <f>'CF-LE-F3151'!I21</f>
        <v>33.1875</v>
      </c>
      <c r="CP25" s="599">
        <f>'CF-LE-F3151'!N21</f>
        <v>0.6571428571</v>
      </c>
      <c r="CQ25" s="598">
        <f>'CF-LE-F3151'!O21</f>
        <v>16.59375</v>
      </c>
      <c r="CR25" s="598" t="str">
        <f>'CF-LE-F3151'!P21</f>
        <v/>
      </c>
      <c r="CS25" s="598" t="str">
        <f>'CF-LE-F3151'!Q21</f>
        <v/>
      </c>
      <c r="CT25" s="598">
        <f>'CF-LE-F3151'!R21</f>
        <v>17</v>
      </c>
      <c r="CU25" s="598">
        <f>'CF-LE-F3151'!S21</f>
        <v>9.95625</v>
      </c>
      <c r="CV25" s="598" t="str">
        <f>'CF-LE-F3151'!T21</f>
        <v/>
      </c>
      <c r="CW25" s="598" t="str">
        <f>'CF-LE-F3151'!U21</f>
        <v/>
      </c>
      <c r="CX25" s="598">
        <f>'CF-LE-F3151'!V21</f>
        <v>10</v>
      </c>
      <c r="CY25" s="598">
        <f>'CF-LE-F3151'!W21</f>
        <v>33.1875</v>
      </c>
      <c r="CZ25" s="598" t="str">
        <f>'CF-LE-F3151'!X21</f>
        <v/>
      </c>
      <c r="DA25" s="596" t="str">
        <f>'CF-LE-F3151'!Y21</f>
        <v/>
      </c>
      <c r="DB25" s="596" t="str">
        <f>'CF-LE-F3151'!Z21</f>
        <v>R</v>
      </c>
      <c r="DC25" s="600">
        <f>max('CE-MAT-3136'!C18,'CE-MAT-3136'!D18)</f>
        <v>71</v>
      </c>
      <c r="DD25" s="600">
        <f>max('CE-MAT-3136'!E18,'CE-MAT-3136'!F18)</f>
        <v>50</v>
      </c>
      <c r="DE25" s="600">
        <f>max('CE-MAT-3136'!G18,'CE-MAT-3136'!H18)</f>
        <v>60</v>
      </c>
      <c r="DF25" s="600">
        <f>max('CE-MAT-3136'!I18,'CE-MAT-3136'!J18)</f>
        <v>0</v>
      </c>
      <c r="DG25" s="594">
        <f>max('CE-MAT-3136'!K18,'CE-MAT-3136'!L18)</f>
        <v>77</v>
      </c>
      <c r="DH25" s="588">
        <f>max('CE-MAT-3136'!M18,'CE-MAT-3136'!N18)</f>
        <v>55</v>
      </c>
      <c r="DI25" s="596">
        <f>max('CE-MAT-3136'!O18,'CE-MAT-3136'!P18)</f>
        <v>40</v>
      </c>
      <c r="DJ25" s="596">
        <f>max('CE-MAT-3136'!Q18,'CE-MAT-3136'!R18)</f>
        <v>0</v>
      </c>
      <c r="DK25" s="596">
        <f>max('CE-MAT-3137'!K19,'CE-MAT-3137'!L19)</f>
        <v>70</v>
      </c>
      <c r="DL25" s="596">
        <f>max('CE-MAT-3137'!M19,'CE-MAT-3137'!N19)</f>
        <v>60</v>
      </c>
      <c r="DM25" s="596">
        <f>max('CE-MAT-3137'!O19,'CE-MAT-3137'!P19)</f>
        <v>60</v>
      </c>
      <c r="DN25" s="596">
        <f>max('CE-MAT-3137'!Q19,'CE-MAT-3137'!R19)</f>
        <v>0</v>
      </c>
      <c r="DO25" s="596">
        <f>max('CE-MAT-3137'!C19,'CE-MAT-3137'!D19)</f>
        <v>84</v>
      </c>
      <c r="DP25" s="596">
        <f>max('CE-MAT-3137'!E19,'CE-MAT-3137'!F19)</f>
        <v>60</v>
      </c>
      <c r="DQ25" s="596">
        <f>max('CE-MAT-3137'!G19,'CE-MAT-3137'!H19)</f>
        <v>60</v>
      </c>
      <c r="DR25" s="596">
        <f>max('CE-MAT-3137'!I19,'CE-MAT-3137'!J19)</f>
        <v>0</v>
      </c>
      <c r="DS25" s="597">
        <f>'CF-M-3152'!E21</f>
        <v>45.25</v>
      </c>
      <c r="DT25" s="597">
        <f>'CF-M-3152'!F21</f>
        <v>43</v>
      </c>
      <c r="DU25" s="597">
        <f>'CF-M-3152'!G21</f>
        <v>47.5</v>
      </c>
      <c r="DV25" s="597">
        <f>'CF-M-3152'!H21</f>
        <v>51</v>
      </c>
      <c r="DW25" s="598">
        <f>'CF-M-3152'!I21</f>
        <v>46.6875</v>
      </c>
      <c r="DX25" s="599">
        <f>'CF-M-3152'!N21</f>
        <v>0.6273214286</v>
      </c>
      <c r="DY25" s="598">
        <f>'CF-M-3152'!O21</f>
        <v>23.34375</v>
      </c>
      <c r="DZ25" s="598" t="str">
        <f>'CF-M-3152'!P21</f>
        <v/>
      </c>
      <c r="EA25" s="598" t="str">
        <f>'CF-M-3152'!Q21</f>
        <v/>
      </c>
      <c r="EB25" s="598">
        <f>'CF-M-3152'!R21</f>
        <v>23</v>
      </c>
      <c r="EC25" s="598">
        <f>'CF-M-3152'!S21</f>
        <v>14.00625</v>
      </c>
      <c r="ED25" s="598" t="str">
        <f>'CF-M-3152'!T21</f>
        <v/>
      </c>
      <c r="EE25" s="598" t="str">
        <f>'CF-M-3152'!U21</f>
        <v/>
      </c>
      <c r="EF25" s="598">
        <f>'CF-M-3152'!V21</f>
        <v>14</v>
      </c>
      <c r="EG25" s="598">
        <f>'CF-M-3152'!W21</f>
        <v>46.6875</v>
      </c>
      <c r="EH25" s="598" t="str">
        <f>'CF-M-3152'!X21</f>
        <v/>
      </c>
      <c r="EI25" s="596" t="str">
        <f>'CF-M-3152'!Y21</f>
        <v/>
      </c>
      <c r="EJ25" s="596" t="str">
        <f>'CF-M-3152'!Z21</f>
        <v>R</v>
      </c>
      <c r="EK25" s="593">
        <f>max('CE-SOC-3138'!C18,'CE-SOC-3138'!D18)</f>
        <v>76</v>
      </c>
      <c r="EL25" s="593">
        <f>max('CE-SOC-3138'!E18,'CE-SOC-3138'!F18)</f>
        <v>72</v>
      </c>
      <c r="EM25" s="593">
        <f>max('CE-SOC-3138'!G18,'CE-SOC-3138'!H18)</f>
        <v>44</v>
      </c>
      <c r="EN25" s="601">
        <f>max('CE-SOC-3138'!I18,'CE-SOC-3138'!J18)</f>
        <v>0</v>
      </c>
      <c r="EO25" s="595">
        <f>max('CE-SOC-3138'!K18,'CE-SOC-3138'!L18)</f>
        <v>76</v>
      </c>
      <c r="EP25" s="588">
        <f>max('CE-SOC-3138'!M18,'CE-SOC-3138'!N18)</f>
        <v>65</v>
      </c>
      <c r="EQ25" s="596">
        <f>max('CE-SOC-3138'!O18,'CE-SOC-3138'!P18)</f>
        <v>50</v>
      </c>
      <c r="ER25" s="596">
        <f>max('CE-SOC-3138'!Q18,'CE-SOC-3138'!R18)</f>
        <v>0</v>
      </c>
      <c r="ES25" s="596">
        <f>max('CE-SOC-3139'!K19,'CE-SOC-3139'!L19)</f>
        <v>71</v>
      </c>
      <c r="ET25" s="598">
        <f>max('CE-SOC-3139'!M19,'CE-SOC-3139'!N19)</f>
        <v>68</v>
      </c>
      <c r="EU25" s="598">
        <f>max('CE-SOC-3139'!O19,'CE-SOC-3139'!P19)</f>
        <v>52</v>
      </c>
      <c r="EV25" s="596">
        <f>max('CE-SOC-3139'!Q19,'CE-SOC-3139'!R19)</f>
        <v>0</v>
      </c>
      <c r="EW25" s="598">
        <f>max('CE-SOC-3139'!C19,'CE-SOC-3139'!D19)</f>
        <v>70</v>
      </c>
      <c r="EX25" s="598">
        <f>max('CE-SOC-3139'!E19,'CE-SOC-3139'!F19)</f>
        <v>73</v>
      </c>
      <c r="EY25" s="598">
        <f>max('CE-SOC-3139'!G19,'CE-SOC-3139'!H19)</f>
        <v>45</v>
      </c>
      <c r="EZ25" s="598">
        <f>max('CE-SOC-3139'!I19,'CE-SOC-3139'!J19)</f>
        <v>0</v>
      </c>
      <c r="FA25" s="597">
        <f>'CF-CS-3153'!E21</f>
        <v>48</v>
      </c>
      <c r="FB25" s="597">
        <f>'CF-CS-3153'!F21</f>
        <v>47.75</v>
      </c>
      <c r="FC25" s="597">
        <f>'CF-CS-3153'!G21</f>
        <v>47.75</v>
      </c>
      <c r="FD25" s="597">
        <f>'CF-CS-3153'!H21</f>
        <v>47</v>
      </c>
      <c r="FE25" s="598">
        <f>'CF-CS-3153'!I21</f>
        <v>47.625</v>
      </c>
      <c r="FF25" s="599">
        <f>'CF-CS-3153'!N21</f>
        <v>0.6335130719</v>
      </c>
      <c r="FG25" s="598">
        <f>'CF-CS-3153'!O21</f>
        <v>23.8125</v>
      </c>
      <c r="FH25" s="598" t="str">
        <f>'CF-CS-3153'!P21</f>
        <v/>
      </c>
      <c r="FI25" s="598" t="str">
        <f>'CF-CS-3153'!Q21</f>
        <v/>
      </c>
      <c r="FJ25" s="598">
        <f>'CF-CS-3153'!R21</f>
        <v>24</v>
      </c>
      <c r="FK25" s="598">
        <f>'CF-CS-3153'!S21</f>
        <v>14.2875</v>
      </c>
      <c r="FL25" s="598" t="str">
        <f>'CF-CS-3153'!T21</f>
        <v/>
      </c>
      <c r="FM25" s="598" t="str">
        <f>'CF-CS-3153'!U21</f>
        <v/>
      </c>
      <c r="FN25" s="598">
        <f>'CF-CS-3153'!V21</f>
        <v>14</v>
      </c>
      <c r="FO25" s="596" t="str">
        <f>'CF-CS-3153'!W21</f>
        <v/>
      </c>
      <c r="FP25" s="598" t="str">
        <f>'CF-CS-3153'!X21</f>
        <v/>
      </c>
      <c r="FQ25" s="596" t="str">
        <f>'CF-CS-3153'!Y21</f>
        <v/>
      </c>
      <c r="FR25" s="596" t="str">
        <f>'CF-CS-3153'!Z21</f>
        <v>R</v>
      </c>
      <c r="FS25" s="602">
        <f>max(CNCF3140!C18,CNCF3140!D18)</f>
        <v>58</v>
      </c>
      <c r="FT25" s="602">
        <f>max(CNCF3140!E18,CNCF3140!F18)</f>
        <v>60</v>
      </c>
      <c r="FU25" s="602">
        <f>max(CNCF3140!G18,CNCF3140!H18)</f>
        <v>40</v>
      </c>
      <c r="FV25" s="602">
        <f>max(CNCF3140!I18,CNCF3140!J18)</f>
        <v>0</v>
      </c>
      <c r="FW25" s="594">
        <f>max(CNCF3140!K18,CNCF3140!L18)</f>
        <v>59</v>
      </c>
      <c r="FX25" s="588" t="str">
        <f>max(#REF!,CNCF3140!N18)</f>
        <v>#REF!</v>
      </c>
      <c r="FY25" s="596">
        <f>max(CNCF3140!O18,CNCF3140!P18)</f>
        <v>40</v>
      </c>
      <c r="FZ25" s="596">
        <f>max(CNCF3140!Q18,CNCF3140!R18)</f>
        <v>0</v>
      </c>
      <c r="GA25" s="596">
        <f>max('CE-NAT-3141'!K19,'CE-NAT-3141'!L19)</f>
        <v>70</v>
      </c>
      <c r="GB25" s="596">
        <f>max('CE-NAT-3141'!M19,'CE-NAT-3141'!N19)</f>
        <v>70</v>
      </c>
      <c r="GC25" s="596">
        <f>max('CE-NAT-3141'!O19,'CE-NAT-3141'!P19)</f>
        <v>35</v>
      </c>
      <c r="GD25" s="596">
        <f>max('CE-NAT-3141'!Q19,'CE-NAT-3141'!R19)</f>
        <v>0</v>
      </c>
      <c r="GE25" s="596">
        <f>max('CE-NAT-3141'!C19,'CE-NAT-3141'!D19)</f>
        <v>60</v>
      </c>
      <c r="GF25" s="596">
        <f>max('CE-NAT-3141'!E19,'CE-NAT-3141'!F19)</f>
        <v>70</v>
      </c>
      <c r="GG25" s="596">
        <f>max('CE-NAT-3141'!G19,'CE-NAT-3141'!H19)</f>
        <v>51</v>
      </c>
      <c r="GH25" s="596">
        <f>max('CE-NAT-3141'!I19,'CE-NAT-3141'!J19)</f>
        <v>0</v>
      </c>
      <c r="GI25" s="597">
        <f>'CF-CN-3154'!E21</f>
        <v>39.5</v>
      </c>
      <c r="GJ25" s="597" t="str">
        <f>'CF-CN-3154'!F21</f>
        <v/>
      </c>
      <c r="GK25" s="597">
        <f>'CF-CN-3154'!G21</f>
        <v>43.75</v>
      </c>
      <c r="GL25" s="597">
        <f>'CF-CN-3154'!H21</f>
        <v>45.25</v>
      </c>
      <c r="GM25" s="598">
        <f>'CF-CN-3154'!I21</f>
        <v>32.125</v>
      </c>
      <c r="GN25" s="599">
        <f>'CF-CN-3154'!N21</f>
        <v>0.28375</v>
      </c>
      <c r="GO25" s="598">
        <f>'CF-CN-3154'!O21</f>
        <v>16.0625</v>
      </c>
      <c r="GP25" s="598" t="str">
        <f>'CF-CN-3154'!P21</f>
        <v/>
      </c>
      <c r="GQ25" s="598" t="str">
        <f>'CF-CN-3154'!Q21</f>
        <v/>
      </c>
      <c r="GR25" s="598">
        <f>'CF-CN-3154'!R21</f>
        <v>16</v>
      </c>
      <c r="GS25" s="598">
        <f>'CF-CN-3154'!S21</f>
        <v>9.6375</v>
      </c>
      <c r="GT25" s="598" t="str">
        <f>'CF-CN-3154'!T21</f>
        <v/>
      </c>
      <c r="GU25" s="598" t="str">
        <f>'CF-CN-3154'!U21</f>
        <v/>
      </c>
      <c r="GV25" s="598">
        <f>'CF-CN-3154'!V21</f>
        <v>10</v>
      </c>
      <c r="GW25" s="598">
        <f>'CF-CN-3154'!W21</f>
        <v>32.125</v>
      </c>
      <c r="GX25" s="598" t="str">
        <f>'CF-CN-3154'!X21</f>
        <v/>
      </c>
      <c r="GY25" s="596" t="str">
        <f>'CF-CN-3154'!Y21</f>
        <v/>
      </c>
      <c r="GZ25" s="596" t="str">
        <f>'CF-CN-3154'!Z21</f>
        <v/>
      </c>
      <c r="HA25" s="594">
        <f>max('CE-EA-3142'!C18,'CE-EA-3142'!C18)</f>
        <v>70</v>
      </c>
      <c r="HB25" s="594">
        <f>max('CE-EA-3142'!E18,'CE-EA-3142'!F18)</f>
        <v>73</v>
      </c>
      <c r="HC25" s="594">
        <f>max('CE-EA-3142'!G18,'CE-EA-3142'!H18)</f>
        <v>83</v>
      </c>
      <c r="HD25" s="594">
        <f>max('CE-EA-3142'!I18,'CE-EA-3142'!J18)</f>
        <v>0</v>
      </c>
      <c r="HE25" s="594">
        <f>max('CE-EA-3142'!K18,'CE-EA-3142'!L18)</f>
        <v>75</v>
      </c>
      <c r="HF25" s="588">
        <f>max('CE-EA-3142'!M18,'CE-EA-3142'!N18)</f>
        <v>87</v>
      </c>
      <c r="HG25" s="596">
        <f>max('CE-EA-3142'!O18,'CE-EA-3142'!P18)</f>
        <v>70</v>
      </c>
      <c r="HH25" s="596">
        <f>max('CE-EA-3142'!Q18,'CE-EA-3142'!R18)</f>
        <v>0</v>
      </c>
      <c r="HI25" s="596">
        <f>max('CE-EA-3143'!K19,'CE-EA-3143'!L19)</f>
        <v>73</v>
      </c>
      <c r="HJ25" s="596">
        <f>max('CE-EA-3143'!M19,'CE-EA-3143'!N19)</f>
        <v>75</v>
      </c>
      <c r="HK25" s="596">
        <f>max('CE-EA-3143'!O19,'CE-EA-3143'!P19)</f>
        <v>53</v>
      </c>
      <c r="HL25" s="596">
        <f>max('CE-EA-3143'!Q19,'CE-EA-3143'!R19)</f>
        <v>0</v>
      </c>
      <c r="HM25" s="596">
        <f>max('CE-EA-3143'!C19,'CE-EA-3143'!D19)</f>
        <v>78</v>
      </c>
      <c r="HN25" s="596">
        <f>max('CE-EA-3143'!E19,'CE-EA-3143'!F19)</f>
        <v>72</v>
      </c>
      <c r="HO25" s="596">
        <f>max('CE-EA-3143'!G19,'CE-EA-3143'!H19)</f>
        <v>72</v>
      </c>
      <c r="HP25" s="596">
        <f>max('CE-EA-3143'!I19,'CE-EA-3143'!J19)</f>
        <v>0</v>
      </c>
      <c r="HQ25" s="597">
        <f>'CF-EA-3155'!E21</f>
        <v>56.5</v>
      </c>
      <c r="HR25" s="597">
        <f>'CF-EA-3155'!F21</f>
        <v>58</v>
      </c>
      <c r="HS25" s="597">
        <f>'CF-EA-3155'!G21</f>
        <v>50.25</v>
      </c>
      <c r="HT25" s="597">
        <f>'CF-EA-3155'!H21</f>
        <v>55.5</v>
      </c>
      <c r="HU25" s="598">
        <f>'CF-EA-3155'!I21</f>
        <v>55.0625</v>
      </c>
      <c r="HV25" s="599">
        <f>'CF-EA-3155'!N21</f>
        <v>0.462962963</v>
      </c>
      <c r="HW25" s="598">
        <f>'CF-EA-3155'!O21</f>
        <v>27.53125</v>
      </c>
      <c r="HX25" s="598" t="str">
        <f>'CF-EA-3155'!P21</f>
        <v/>
      </c>
      <c r="HY25" s="598" t="str">
        <f>'CF-EA-3155'!Q21</f>
        <v/>
      </c>
      <c r="HZ25" s="598">
        <f>'CF-EA-3155'!R21</f>
        <v>28</v>
      </c>
      <c r="IA25" s="598">
        <f>'CF-EA-3155'!S21</f>
        <v>16.51875</v>
      </c>
      <c r="IB25" s="598" t="str">
        <f>'CF-EA-3155'!T21</f>
        <v/>
      </c>
      <c r="IC25" s="598" t="str">
        <f>'CF-EA-3155'!U21</f>
        <v/>
      </c>
      <c r="ID25" s="598">
        <f>'CF-EA-3155'!V21</f>
        <v>17</v>
      </c>
      <c r="IE25" s="596" t="str">
        <f>'CF-EA-3155'!W21</f>
        <v/>
      </c>
      <c r="IF25" s="598" t="str">
        <f>'CF-EA-3155'!X21</f>
        <v/>
      </c>
      <c r="IG25" s="596" t="str">
        <f>'CF-EA-3155'!Y21</f>
        <v/>
      </c>
      <c r="IH25" s="596" t="str">
        <f>'CF-EA-3155'!Z21</f>
        <v>R</v>
      </c>
      <c r="II25" s="600">
        <f>max('CE-EF-3144'!C18,'CE-EF-3144'!D18)</f>
        <v>70</v>
      </c>
      <c r="IJ25" s="600">
        <f>max('CE-EF-3144'!E18,'CE-EF-3144'!F18)</f>
        <v>72</v>
      </c>
      <c r="IK25" s="600">
        <f>max('CE-EF-3144'!G18,'CE-EF-3144'!H18)</f>
        <v>78</v>
      </c>
      <c r="IL25" s="600">
        <f>max('CE-EF-3144'!I18,'CE-EF-3144'!J18)</f>
        <v>0</v>
      </c>
      <c r="IM25" s="594">
        <f>max('CE-EF-3144'!K18,'CE-EF-3144'!L18)</f>
        <v>70</v>
      </c>
      <c r="IN25" s="588">
        <f>max('CE-EF-3144'!M18,'CE-EF-3144'!N18)</f>
        <v>73</v>
      </c>
      <c r="IO25" s="596">
        <f>max('CE-EF-3144'!O18,'CE-EF-3144'!P18)</f>
        <v>80</v>
      </c>
      <c r="IP25" s="596">
        <f>max('CE-EF-3144'!Q18,'CE-EF-3144'!R18)</f>
        <v>0</v>
      </c>
      <c r="IQ25" s="596">
        <f>max('CE-EF-3145'!K19,'CE-EF-3145'!L19)</f>
        <v>78</v>
      </c>
      <c r="IR25" s="596">
        <f>max('CE-EF-3145'!M19,'CE-EF-3145'!N19)</f>
        <v>81</v>
      </c>
      <c r="IS25" s="596">
        <f>max('CE-EF-3145'!O19,'CE-EF-3145'!P19)</f>
        <v>84</v>
      </c>
      <c r="IT25" s="596">
        <f>max('CE-EF-3145'!Q19,'CE-EF-3145'!R19)</f>
        <v>0</v>
      </c>
      <c r="IU25" s="596">
        <f>max('CE-EF-3145'!C19,'CE-EF-3145'!D19)</f>
        <v>76</v>
      </c>
      <c r="IV25" s="596">
        <f>max('CE-EF-3145'!E19,'CE-EF-3145'!F19)</f>
        <v>83</v>
      </c>
      <c r="IW25" s="596">
        <f>max('CE-EF-3145'!G19,'CE-EF-3145'!H19)</f>
        <v>86</v>
      </c>
      <c r="IX25" s="596">
        <f>max('CE-EF-3145'!I19,'CE-EF-3145'!J19)</f>
        <v>0</v>
      </c>
      <c r="IY25" s="597">
        <f>'CF-EF-3156'!E21</f>
        <v>55</v>
      </c>
      <c r="IZ25" s="597">
        <f>'CF-EF-3156'!F21</f>
        <v>55.75</v>
      </c>
      <c r="JA25" s="597">
        <f>'CF-EF-3156'!G21</f>
        <v>60.75</v>
      </c>
      <c r="JB25" s="597">
        <f>'CF-EF-3156'!H21</f>
        <v>61.25</v>
      </c>
      <c r="JC25" s="598">
        <f>'CF-EF-3156'!I21</f>
        <v>58.1875</v>
      </c>
      <c r="JD25" s="599">
        <f>'CF-EF-3156'!N21</f>
        <v>0.7</v>
      </c>
      <c r="JE25" s="598">
        <f>'CF-EF-3156'!O21</f>
        <v>29.09375</v>
      </c>
      <c r="JF25" s="598" t="str">
        <f>'CF-EF-3156'!P21</f>
        <v/>
      </c>
      <c r="JG25" s="598" t="str">
        <f>'CF-EF-3156'!Q21</f>
        <v/>
      </c>
      <c r="JH25" s="598">
        <f>'CF-EF-3156'!R21</f>
        <v>29</v>
      </c>
      <c r="JI25" s="598">
        <f>'CF-EF-3156'!S21</f>
        <v>17.45625</v>
      </c>
      <c r="JJ25" s="598" t="str">
        <f>'CF-EF-3156'!T21</f>
        <v/>
      </c>
      <c r="JK25" s="598" t="str">
        <f>'CF-EF-3156'!U21</f>
        <v/>
      </c>
      <c r="JL25" s="598">
        <f>'CF-EF-3156'!V21</f>
        <v>17</v>
      </c>
      <c r="JM25" s="596" t="str">
        <f>'CF-EF-3156'!W21</f>
        <v/>
      </c>
      <c r="JN25" s="598" t="str">
        <f>'CF-EF-3156'!X21</f>
        <v/>
      </c>
      <c r="JO25" s="596" t="str">
        <f>'CF-EF-3156'!Y21</f>
        <v/>
      </c>
      <c r="JP25" s="596" t="str">
        <f>'CF-EF-3156'!Z21</f>
        <v>R</v>
      </c>
      <c r="JQ25" s="593">
        <f>max('CE-FIH&amp;R-3146'!C18,'CE-FIH&amp;R-3146'!D18)</f>
        <v>74</v>
      </c>
      <c r="JR25" s="601">
        <f>max('CE-FIH&amp;R-3146'!E18,'CE-FIH&amp;R-3146'!F18)</f>
        <v>56</v>
      </c>
      <c r="JS25" s="601">
        <f>max('CE-FIH&amp;R-3146'!G18,'CE-FIH&amp;R-3146'!H18)</f>
        <v>74</v>
      </c>
      <c r="JT25" s="593">
        <f>max('CE-FIH&amp;R-3146'!I18,'CE-FIH&amp;R-3146'!J18)</f>
        <v>0</v>
      </c>
      <c r="JU25" s="594">
        <f>max('CE-FIH&amp;R-3146'!K18,'CE-FIH&amp;R-3146'!L18)</f>
        <v>71</v>
      </c>
      <c r="JV25" s="590">
        <f>max('CE-FIH&amp;R-3146'!M18,'CE-FIH&amp;R-3146'!N18)</f>
        <v>71</v>
      </c>
      <c r="JW25" s="598">
        <f>max('CE-FIH&amp;R-3146'!O18,'CE-FIH&amp;R-3146'!P18)</f>
        <v>73</v>
      </c>
      <c r="JX25" s="596">
        <f>max('CE-FIH&amp;R-3146'!Q18,'CE-FIH&amp;R-3146'!R18)</f>
        <v>0</v>
      </c>
      <c r="JY25" s="596">
        <f>max('CE-FIH&amp;R-3147'!K19,'CE-FIH&amp;R-3147'!L19)</f>
        <v>77</v>
      </c>
      <c r="JZ25" s="598">
        <f>max('CE-FIH&amp;R-3147'!M19,'CE-FIH&amp;R-3147'!N19)</f>
        <v>75</v>
      </c>
      <c r="KA25" s="598">
        <f>max('CE-FIH&amp;R-3147'!O19,'CE-FIH&amp;R-3147'!P19)</f>
        <v>78</v>
      </c>
      <c r="KB25" s="596">
        <f>max('CE-FIH&amp;R-3147'!Q19,'CE-FIH&amp;R-3147'!R19)</f>
        <v>0</v>
      </c>
      <c r="KC25" s="598">
        <f>max('CE-FIH&amp;R-3147'!C19,'CE-FIH&amp;R-3147'!D19)</f>
        <v>55</v>
      </c>
      <c r="KD25" s="598">
        <f>max('CE-FIH&amp;R-3147'!E19,'CE-FIH&amp;R-3147'!F19)</f>
        <v>72</v>
      </c>
      <c r="KE25" s="598">
        <f>max('CE-FIH&amp;R-3147'!G19,'CE-FIH&amp;R-3147'!H19)</f>
        <v>61</v>
      </c>
      <c r="KF25" s="596">
        <f>max('CE-FIH&amp;R-3147'!I19,'CE-FIH&amp;R-3147'!J19)</f>
        <v>0</v>
      </c>
      <c r="KG25" s="597">
        <f>'CF-FIHR-3157'!E21</f>
        <v>51</v>
      </c>
      <c r="KH25" s="597">
        <f>'CF-FIHR-3157'!F21</f>
        <v>53.75</v>
      </c>
      <c r="KI25" s="597">
        <f>'CF-FIHR-3157'!G21</f>
        <v>57.5</v>
      </c>
      <c r="KJ25" s="597">
        <f>'CF-FIHR-3157'!H21</f>
        <v>47</v>
      </c>
      <c r="KK25" s="598">
        <f>'CF-FIHR-3157'!I21</f>
        <v>52.3125</v>
      </c>
      <c r="KL25" s="599">
        <f>'CF-FIHR-3157'!N21</f>
        <v>0.6015873016</v>
      </c>
      <c r="KM25" s="598">
        <f>'CF-FIHR-3157'!O21</f>
        <v>26.15625</v>
      </c>
      <c r="KN25" s="598" t="str">
        <f>'CF-FIHR-3157'!P21</f>
        <v/>
      </c>
      <c r="KO25" s="598" t="str">
        <f>'CF-FIHR-3157'!Q21</f>
        <v/>
      </c>
      <c r="KP25" s="598">
        <f>'CF-FIHR-3157'!R21</f>
        <v>26</v>
      </c>
      <c r="KQ25" s="598">
        <f>'CF-FIHR-3157'!S21</f>
        <v>15.69375</v>
      </c>
      <c r="KR25" s="598" t="str">
        <f>'CF-FIHR-3157'!T21</f>
        <v/>
      </c>
      <c r="KS25" s="598" t="str">
        <f>'CF-FIHR-3157'!U21</f>
        <v/>
      </c>
      <c r="KT25" s="598">
        <f>'CF-FIHR-3157'!V21</f>
        <v>16</v>
      </c>
      <c r="KU25" s="596" t="str">
        <f>'CF-FIHR-3157'!W21</f>
        <v/>
      </c>
      <c r="KV25" s="598" t="str">
        <f>'CF-FIHR-3157'!X21</f>
        <v/>
      </c>
      <c r="KW25" s="596" t="str">
        <f>'CF-FIHR-3157'!Y21</f>
        <v/>
      </c>
      <c r="KX25" s="596" t="str">
        <f>'CF-FIHR-3157'!Z21</f>
        <v>R</v>
      </c>
    </row>
    <row r="26" ht="16.5" customHeight="1">
      <c r="A26" s="600">
        <v>16.0</v>
      </c>
      <c r="B26" s="588" t="str">
        <f>'3A 2025 - 2026 DATOS DEL ESTUDI'!M19</f>
        <v/>
      </c>
      <c r="C26" s="588">
        <f>'3A 2025 - 2026 DATOS DEL ESTUDI'!N19</f>
        <v>32745811</v>
      </c>
      <c r="D26" s="589" t="str">
        <f>'3A 2025 - 2026 DATOS DEL ESTUDI'!B19</f>
        <v>Misael Starberk Ferreras Pérez</v>
      </c>
      <c r="E26" s="588">
        <f>max('LE3130'!C19,'LE3130'!D19)</f>
        <v>80</v>
      </c>
      <c r="F26" s="588">
        <f>max('LE3130'!E19,'LE3130'!F19)</f>
        <v>85</v>
      </c>
      <c r="G26" s="590">
        <f>max('LE3130'!G19,'LE3130'!H19)</f>
        <v>88</v>
      </c>
      <c r="H26" s="588">
        <f>max('LE3130'!I19,'LE3130'!J19)</f>
        <v>0</v>
      </c>
      <c r="I26" s="588">
        <f>max('LE3130'!K19,'LE3130'!L19)</f>
        <v>80</v>
      </c>
      <c r="J26" s="588">
        <f>max('LE3130'!M19,'LE3130'!N19)</f>
        <v>88</v>
      </c>
      <c r="K26" s="588">
        <f>max('LE3130'!O19,'LE3130'!P19)</f>
        <v>86</v>
      </c>
      <c r="L26" s="588">
        <f>max('LE3130'!Q19,'LE3130'!R19)</f>
        <v>0</v>
      </c>
      <c r="M26" s="588">
        <f>max('LE3131'!K20,'LE3131'!L20)</f>
        <v>87</v>
      </c>
      <c r="N26" s="588">
        <f>max('LE3131'!M20,'LE3131'!N20)</f>
        <v>85</v>
      </c>
      <c r="O26" s="588">
        <f>max('LE3131'!O20,'LE3131'!P20)</f>
        <v>89</v>
      </c>
      <c r="P26" s="588">
        <f>max('LE3131'!Q20,'LE3131'!R20)</f>
        <v>0</v>
      </c>
      <c r="Q26" s="588">
        <f>max('LE3131'!C20,'LE3131'!D20)</f>
        <v>85</v>
      </c>
      <c r="R26" s="588">
        <f>max('LE3131'!E20,'LE3131'!F20)</f>
        <v>87</v>
      </c>
      <c r="S26" s="588">
        <f>max('LE3131'!G20,'LE3131'!H20)</f>
        <v>89</v>
      </c>
      <c r="T26" s="588">
        <f>max('LE3131'!I20,'LE3131'!J20)</f>
        <v>0</v>
      </c>
      <c r="U26" s="591">
        <f>'CF-LE3149'!E22</f>
        <v>63.25</v>
      </c>
      <c r="V26" s="591">
        <f>'CF-LE3149'!F22</f>
        <v>63.5</v>
      </c>
      <c r="W26" s="591">
        <f>'CF-LE3149'!G22</f>
        <v>65.25</v>
      </c>
      <c r="X26" s="591">
        <f>'CF-LE3149'!H22</f>
        <v>65.25</v>
      </c>
      <c r="Y26" s="590">
        <f>'CF-LE3149'!I22</f>
        <v>64.3125</v>
      </c>
      <c r="Z26" s="592">
        <f>'CF-LE3149'!N22</f>
        <v>0.5588235294</v>
      </c>
      <c r="AA26" s="590">
        <f>'CF-LE3149'!O22</f>
        <v>32.15625</v>
      </c>
      <c r="AB26" s="590" t="str">
        <f>'CF-LE3149'!P22</f>
        <v/>
      </c>
      <c r="AC26" s="590" t="str">
        <f>'CF-LE3149'!Q22</f>
        <v/>
      </c>
      <c r="AD26" s="590">
        <f>'CF-LE3149'!R22</f>
        <v>32</v>
      </c>
      <c r="AE26" s="590">
        <f>'CF-LE3149'!S22</f>
        <v>19.29375</v>
      </c>
      <c r="AF26" s="590" t="str">
        <f>'CF-LE3149'!T22</f>
        <v/>
      </c>
      <c r="AG26" s="590" t="str">
        <f>'CF-LE3149'!U22</f>
        <v/>
      </c>
      <c r="AH26" s="590">
        <f>'CF-LE3149'!V22</f>
        <v>19</v>
      </c>
      <c r="AI26" s="590">
        <f>'CF-LE3149'!W22</f>
        <v>64.3125</v>
      </c>
      <c r="AJ26" s="588" t="str">
        <f>'CF-LE3149'!X22</f>
        <v/>
      </c>
      <c r="AK26" s="588" t="str">
        <f>'CF-LE3149'!Y22</f>
        <v/>
      </c>
      <c r="AL26" s="588" t="str">
        <f>'CF-LE3149'!Z22</f>
        <v>R</v>
      </c>
      <c r="AM26" s="593">
        <f>max('CE-I-331'!C19,'CE-I-331'!D19)</f>
        <v>0</v>
      </c>
      <c r="AN26" s="593">
        <f>max('CE-I-331'!E19,'CE-I-331'!F19)</f>
        <v>0</v>
      </c>
      <c r="AO26" s="593">
        <f>max('CE-I-331'!G19,'CE-I-331'!H19)</f>
        <v>0</v>
      </c>
      <c r="AP26" s="593">
        <f>max('CE-I-331'!I19,'CE-I-331'!J19)</f>
        <v>0</v>
      </c>
      <c r="AQ26" s="594">
        <f>max('CE-I-331'!K19,'CE-I-331'!L19)</f>
        <v>0</v>
      </c>
      <c r="AR26" s="588">
        <f>max('CE-I-331'!M19,'CE-I-331'!N19)</f>
        <v>0</v>
      </c>
      <c r="AS26" s="595">
        <f>max('CE-I-331'!O19,'CE-I-331'!P19)</f>
        <v>0</v>
      </c>
      <c r="AT26" s="596">
        <f>max('CE-I-331'!Q19,'CE-I-331'!R19)</f>
        <v>0</v>
      </c>
      <c r="AU26" s="596">
        <f>max('CE-I-3131'!K20,'CE-I-3131'!L20)</f>
        <v>0</v>
      </c>
      <c r="AV26" s="596">
        <f>max('CE-I-3131'!M20,'CE-I-3131'!N20)</f>
        <v>0</v>
      </c>
      <c r="AW26" s="596">
        <f>max('CE-I-3131'!O20,'CE-I-3131'!P20)</f>
        <v>0</v>
      </c>
      <c r="AX26" s="596">
        <f>max('CE-I-3131'!Q20,'CE-I-3131'!R20)</f>
        <v>0</v>
      </c>
      <c r="AY26" s="596">
        <f>max('CE-I-3131'!C20,'CE-I-3131'!D20)</f>
        <v>0</v>
      </c>
      <c r="AZ26" s="596">
        <f>max('CE-I-3131'!E20,'CE-I-3131'!F20)</f>
        <v>0</v>
      </c>
      <c r="BA26" s="596">
        <f>max('CE-I-3131'!G20,'CE-I-3131'!H20)</f>
        <v>0</v>
      </c>
      <c r="BB26" s="596">
        <f>max('CE-I-3131'!I20,'CE-I-3131'!J20)</f>
        <v>0</v>
      </c>
      <c r="BC26" s="597">
        <f>'CF-LE-I3150'!E22</f>
        <v>0</v>
      </c>
      <c r="BD26" s="597">
        <f>'CF-LE-I3150'!F22</f>
        <v>0</v>
      </c>
      <c r="BE26" s="597">
        <f>'CF-LE-I3150'!G22</f>
        <v>0</v>
      </c>
      <c r="BF26" s="597">
        <f>'CF-LE-I3150'!H22</f>
        <v>0</v>
      </c>
      <c r="BG26" s="598">
        <f>'CF-LE-I3150'!I22</f>
        <v>0</v>
      </c>
      <c r="BH26" s="599">
        <f>'CF-LE-I3150'!N22</f>
        <v>0</v>
      </c>
      <c r="BI26" s="598">
        <f>'CF-LE-I3150'!O22</f>
        <v>0</v>
      </c>
      <c r="BJ26" s="598" t="str">
        <f>'CF-LE-I3150'!P22</f>
        <v/>
      </c>
      <c r="BK26" s="598" t="str">
        <f>'CF-LE-I3150'!Q22</f>
        <v/>
      </c>
      <c r="BL26" s="598">
        <f>'CF-LE-I3150'!R22</f>
        <v>0</v>
      </c>
      <c r="BM26" s="598">
        <f>'CF-LE-I3150'!S22</f>
        <v>0</v>
      </c>
      <c r="BN26" s="598" t="str">
        <f>'CF-LE-I3150'!T22</f>
        <v/>
      </c>
      <c r="BO26" s="598" t="str">
        <f>'CF-LE-I3150'!U22</f>
        <v/>
      </c>
      <c r="BP26" s="598">
        <f>'CF-LE-I3150'!V22</f>
        <v>0</v>
      </c>
      <c r="BQ26" s="596" t="str">
        <f>'CF-LE-I3150'!W22</f>
        <v/>
      </c>
      <c r="BR26" s="596" t="str">
        <f>'CF-LE-I3150'!X22</f>
        <v/>
      </c>
      <c r="BS26" s="596" t="str">
        <f>'CF-LE-I3150'!Y22</f>
        <v/>
      </c>
      <c r="BT26" s="596" t="str">
        <f>'CF-LE-I3150'!Z22</f>
        <v>R</v>
      </c>
      <c r="BU26" s="600">
        <f>max('CE-F-334'!C19,'CE-F-334'!D19)</f>
        <v>88</v>
      </c>
      <c r="BV26" s="600">
        <f>max('CE-F-334'!E19,'CE-F-334'!F19)</f>
        <v>80</v>
      </c>
      <c r="BW26" s="600">
        <f>max('CE-F-334'!G19,'CE-F-334'!H19)</f>
        <v>80</v>
      </c>
      <c r="BX26" s="600">
        <f>max('CE-F-334'!I19,'CE-F-334'!J19)</f>
        <v>0</v>
      </c>
      <c r="BY26" s="594">
        <f>max('CE-F-334'!K19,'CE-F-334'!L19)</f>
        <v>89</v>
      </c>
      <c r="BZ26" s="588">
        <f>max('CE-F-334'!M19,'CE-F-334'!N19)</f>
        <v>81</v>
      </c>
      <c r="CA26" s="596">
        <f>max('CE-F-334'!O19,'CE-F-334'!P19)</f>
        <v>80</v>
      </c>
      <c r="CB26" s="596">
        <f>max('CE-F-334'!Q19,'CE-F-334'!R19)</f>
        <v>0</v>
      </c>
      <c r="CC26" s="596">
        <f>max('CE-F-3135'!K20,'CE-F-3135'!L20)</f>
        <v>85</v>
      </c>
      <c r="CD26" s="596">
        <f>max('CE-F-3135'!M20,'CE-F-3135'!N20)</f>
        <v>84</v>
      </c>
      <c r="CE26" s="596">
        <f>max('CE-F-3135'!O20,'CE-F-3135'!P20)</f>
        <v>80</v>
      </c>
      <c r="CF26" s="596">
        <f>max('CE-F-3135'!Q20,'CE-F-3135'!R20)</f>
        <v>0</v>
      </c>
      <c r="CG26" s="596">
        <f>max('CE-F-3135'!C20,'CE-F-3135'!D20)</f>
        <v>84</v>
      </c>
      <c r="CH26" s="596">
        <f>max('CE-F-3135'!E20,'CE-F-3135'!F20)</f>
        <v>85</v>
      </c>
      <c r="CI26" s="596">
        <f>max('CE-F-3135'!G20,'CE-F-3135'!H20)</f>
        <v>80</v>
      </c>
      <c r="CJ26" s="596">
        <f>max('CE-F-3135'!I20,'CE-F-3135'!J20)</f>
        <v>0</v>
      </c>
      <c r="CK26" s="597">
        <f>'CF-LE-F3151'!E22</f>
        <v>62</v>
      </c>
      <c r="CL26" s="597">
        <f>'CF-LE-F3151'!F22</f>
        <v>62.5</v>
      </c>
      <c r="CM26" s="597">
        <f>'CF-LE-F3151'!G22</f>
        <v>62.25</v>
      </c>
      <c r="CN26" s="597">
        <f>'CF-LE-F3151'!H22</f>
        <v>62.25</v>
      </c>
      <c r="CO26" s="598">
        <f>'CF-LE-F3151'!I22</f>
        <v>62.25</v>
      </c>
      <c r="CP26" s="599">
        <f>'CF-LE-F3151'!N22</f>
        <v>0.6857142857</v>
      </c>
      <c r="CQ26" s="598">
        <f>'CF-LE-F3151'!O22</f>
        <v>31.125</v>
      </c>
      <c r="CR26" s="598" t="str">
        <f>'CF-LE-F3151'!P22</f>
        <v/>
      </c>
      <c r="CS26" s="598" t="str">
        <f>'CF-LE-F3151'!Q22</f>
        <v/>
      </c>
      <c r="CT26" s="598">
        <f>'CF-LE-F3151'!R22</f>
        <v>31</v>
      </c>
      <c r="CU26" s="598">
        <f>'CF-LE-F3151'!S22</f>
        <v>18.675</v>
      </c>
      <c r="CV26" s="598" t="str">
        <f>'CF-LE-F3151'!T22</f>
        <v/>
      </c>
      <c r="CW26" s="598" t="str">
        <f>'CF-LE-F3151'!U22</f>
        <v/>
      </c>
      <c r="CX26" s="598">
        <f>'CF-LE-F3151'!V22</f>
        <v>19</v>
      </c>
      <c r="CY26" s="598">
        <f>'CF-LE-F3151'!W22</f>
        <v>62.25</v>
      </c>
      <c r="CZ26" s="598" t="str">
        <f>'CF-LE-F3151'!X22</f>
        <v/>
      </c>
      <c r="DA26" s="596" t="str">
        <f>'CF-LE-F3151'!Y22</f>
        <v/>
      </c>
      <c r="DB26" s="596" t="str">
        <f>'CF-LE-F3151'!Z22</f>
        <v>R</v>
      </c>
      <c r="DC26" s="600">
        <f>max('CE-MAT-3136'!C19,'CE-MAT-3136'!D19)</f>
        <v>70</v>
      </c>
      <c r="DD26" s="600">
        <f>max('CE-MAT-3136'!E19,'CE-MAT-3136'!F19)</f>
        <v>80</v>
      </c>
      <c r="DE26" s="600">
        <f>max('CE-MAT-3136'!G19,'CE-MAT-3136'!H19)</f>
        <v>90</v>
      </c>
      <c r="DF26" s="600">
        <f>max('CE-MAT-3136'!I19,'CE-MAT-3136'!J19)</f>
        <v>0</v>
      </c>
      <c r="DG26" s="594">
        <f>max('CE-MAT-3136'!K19,'CE-MAT-3136'!L19)</f>
        <v>71</v>
      </c>
      <c r="DH26" s="588">
        <f>max('CE-MAT-3136'!M19,'CE-MAT-3136'!N19)</f>
        <v>90</v>
      </c>
      <c r="DI26" s="596">
        <f>max('CE-MAT-3136'!O19,'CE-MAT-3136'!P19)</f>
        <v>91</v>
      </c>
      <c r="DJ26" s="596">
        <f>max('CE-MAT-3136'!Q19,'CE-MAT-3136'!R19)</f>
        <v>0</v>
      </c>
      <c r="DK26" s="596">
        <f>max('CE-MAT-3137'!K20,'CE-MAT-3137'!L20)</f>
        <v>70</v>
      </c>
      <c r="DL26" s="596">
        <f>max('CE-MAT-3137'!M20,'CE-MAT-3137'!N20)</f>
        <v>95</v>
      </c>
      <c r="DM26" s="596">
        <f>max('CE-MAT-3137'!O20,'CE-MAT-3137'!P20)</f>
        <v>93</v>
      </c>
      <c r="DN26" s="596">
        <f>max('CE-MAT-3137'!Q20,'CE-MAT-3137'!R20)</f>
        <v>0</v>
      </c>
      <c r="DO26" s="596">
        <f>max('CE-MAT-3137'!C20,'CE-MAT-3137'!D20)</f>
        <v>80</v>
      </c>
      <c r="DP26" s="596">
        <f>max('CE-MAT-3137'!E20,'CE-MAT-3137'!F20)</f>
        <v>98</v>
      </c>
      <c r="DQ26" s="596">
        <f>max('CE-MAT-3137'!G20,'CE-MAT-3137'!H20)</f>
        <v>94</v>
      </c>
      <c r="DR26" s="596">
        <f>max('CE-MAT-3137'!I20,'CE-MAT-3137'!J20)</f>
        <v>0</v>
      </c>
      <c r="DS26" s="597">
        <f>'CF-M-3152'!E22</f>
        <v>60</v>
      </c>
      <c r="DT26" s="597">
        <f>'CF-M-3152'!F22</f>
        <v>63</v>
      </c>
      <c r="DU26" s="597">
        <f>'CF-M-3152'!G22</f>
        <v>64.5</v>
      </c>
      <c r="DV26" s="597">
        <f>'CF-M-3152'!H22</f>
        <v>68</v>
      </c>
      <c r="DW26" s="598">
        <f>'CF-M-3152'!I22</f>
        <v>63.875</v>
      </c>
      <c r="DX26" s="599">
        <f>'CF-M-3152'!N22</f>
        <v>0.661343985</v>
      </c>
      <c r="DY26" s="598">
        <f>'CF-M-3152'!O22</f>
        <v>31.9375</v>
      </c>
      <c r="DZ26" s="598" t="str">
        <f>'CF-M-3152'!P22</f>
        <v/>
      </c>
      <c r="EA26" s="598" t="str">
        <f>'CF-M-3152'!Q22</f>
        <v/>
      </c>
      <c r="EB26" s="598">
        <f>'CF-M-3152'!R22</f>
        <v>32</v>
      </c>
      <c r="EC26" s="598">
        <f>'CF-M-3152'!S22</f>
        <v>19.1625</v>
      </c>
      <c r="ED26" s="598" t="str">
        <f>'CF-M-3152'!T22</f>
        <v/>
      </c>
      <c r="EE26" s="598" t="str">
        <f>'CF-M-3152'!U22</f>
        <v/>
      </c>
      <c r="EF26" s="598">
        <f>'CF-M-3152'!V22</f>
        <v>19</v>
      </c>
      <c r="EG26" s="598">
        <f>'CF-M-3152'!W22</f>
        <v>63.875</v>
      </c>
      <c r="EH26" s="598" t="str">
        <f>'CF-M-3152'!X22</f>
        <v/>
      </c>
      <c r="EI26" s="596" t="str">
        <f>'CF-M-3152'!Y22</f>
        <v/>
      </c>
      <c r="EJ26" s="596" t="str">
        <f>'CF-M-3152'!Z22</f>
        <v>R</v>
      </c>
      <c r="EK26" s="593">
        <f>max('CE-SOC-3138'!C19,'CE-SOC-3138'!D19)</f>
        <v>89</v>
      </c>
      <c r="EL26" s="593">
        <f>max('CE-SOC-3138'!E19,'CE-SOC-3138'!F19)</f>
        <v>79</v>
      </c>
      <c r="EM26" s="593">
        <f>max('CE-SOC-3138'!G19,'CE-SOC-3138'!H19)</f>
        <v>90</v>
      </c>
      <c r="EN26" s="601">
        <f>max('CE-SOC-3138'!I19,'CE-SOC-3138'!J19)</f>
        <v>0</v>
      </c>
      <c r="EO26" s="595">
        <f>max('CE-SOC-3138'!K19,'CE-SOC-3138'!L19)</f>
        <v>83</v>
      </c>
      <c r="EP26" s="588">
        <f>max('CE-SOC-3138'!M19,'CE-SOC-3138'!N19)</f>
        <v>75</v>
      </c>
      <c r="EQ26" s="596">
        <f>max('CE-SOC-3138'!O19,'CE-SOC-3138'!P19)</f>
        <v>96</v>
      </c>
      <c r="ER26" s="596">
        <f>max('CE-SOC-3138'!Q19,'CE-SOC-3138'!R19)</f>
        <v>0</v>
      </c>
      <c r="ES26" s="596">
        <f>max('CE-SOC-3139'!K20,'CE-SOC-3139'!L20)</f>
        <v>95</v>
      </c>
      <c r="ET26" s="598">
        <f>max('CE-SOC-3139'!M20,'CE-SOC-3139'!N20)</f>
        <v>77</v>
      </c>
      <c r="EU26" s="598">
        <f>max('CE-SOC-3139'!O20,'CE-SOC-3139'!P20)</f>
        <v>89</v>
      </c>
      <c r="EV26" s="596">
        <f>max('CE-SOC-3139'!Q20,'CE-SOC-3139'!R20)</f>
        <v>0</v>
      </c>
      <c r="EW26" s="598">
        <f>max('CE-SOC-3139'!C20,'CE-SOC-3139'!D20)</f>
        <v>74</v>
      </c>
      <c r="EX26" s="598">
        <f>max('CE-SOC-3139'!E20,'CE-SOC-3139'!F20)</f>
        <v>70</v>
      </c>
      <c r="EY26" s="598">
        <f>max('CE-SOC-3139'!G20,'CE-SOC-3139'!H20)</f>
        <v>92</v>
      </c>
      <c r="EZ26" s="598">
        <f>max('CE-SOC-3139'!I20,'CE-SOC-3139'!J20)</f>
        <v>0</v>
      </c>
      <c r="FA26" s="597">
        <f>'CF-CS-3153'!E22</f>
        <v>64.5</v>
      </c>
      <c r="FB26" s="597">
        <f>'CF-CS-3153'!F22</f>
        <v>63.5</v>
      </c>
      <c r="FC26" s="597">
        <f>'CF-CS-3153'!G22</f>
        <v>65.25</v>
      </c>
      <c r="FD26" s="597">
        <f>'CF-CS-3153'!H22</f>
        <v>59</v>
      </c>
      <c r="FE26" s="598">
        <f>'CF-CS-3153'!I22</f>
        <v>63.0625</v>
      </c>
      <c r="FF26" s="599">
        <f>'CF-CS-3153'!N22</f>
        <v>0.6808333333</v>
      </c>
      <c r="FG26" s="598">
        <f>'CF-CS-3153'!O22</f>
        <v>31.53125</v>
      </c>
      <c r="FH26" s="598" t="str">
        <f>'CF-CS-3153'!P22</f>
        <v/>
      </c>
      <c r="FI26" s="598" t="str">
        <f>'CF-CS-3153'!Q22</f>
        <v/>
      </c>
      <c r="FJ26" s="598">
        <f>'CF-CS-3153'!R22</f>
        <v>32</v>
      </c>
      <c r="FK26" s="598">
        <f>'CF-CS-3153'!S22</f>
        <v>18.91875</v>
      </c>
      <c r="FL26" s="598" t="str">
        <f>'CF-CS-3153'!T22</f>
        <v/>
      </c>
      <c r="FM26" s="598" t="str">
        <f>'CF-CS-3153'!U22</f>
        <v/>
      </c>
      <c r="FN26" s="598">
        <f>'CF-CS-3153'!V22</f>
        <v>19</v>
      </c>
      <c r="FO26" s="596" t="str">
        <f>'CF-CS-3153'!W22</f>
        <v/>
      </c>
      <c r="FP26" s="598" t="str">
        <f>'CF-CS-3153'!X22</f>
        <v/>
      </c>
      <c r="FQ26" s="596" t="str">
        <f>'CF-CS-3153'!Y22</f>
        <v/>
      </c>
      <c r="FR26" s="596" t="str">
        <f>'CF-CS-3153'!Z22</f>
        <v>R</v>
      </c>
      <c r="FS26" s="602">
        <f>max(CNCF3140!C19,CNCF3140!D19)</f>
        <v>77</v>
      </c>
      <c r="FT26" s="602">
        <f>max(CNCF3140!E19,CNCF3140!F19)</f>
        <v>80</v>
      </c>
      <c r="FU26" s="602">
        <f>max(CNCF3140!G19,CNCF3140!H19)</f>
        <v>90</v>
      </c>
      <c r="FV26" s="602">
        <f>max(CNCF3140!I19,CNCF3140!J19)</f>
        <v>0</v>
      </c>
      <c r="FW26" s="594">
        <f>max(CNCF3140!K19,CNCF3140!L19)</f>
        <v>87</v>
      </c>
      <c r="FX26" s="588">
        <f>max(CNCF3140!M19,CNCF3140!N19)</f>
        <v>83</v>
      </c>
      <c r="FY26" s="596">
        <f>max(CNCF3140!O19,CNCF3140!P19)</f>
        <v>85</v>
      </c>
      <c r="FZ26" s="596">
        <f>max(CNCF3140!Q19,CNCF3140!R19)</f>
        <v>0</v>
      </c>
      <c r="GA26" s="596">
        <f>max('CE-NAT-3141'!K20,'CE-NAT-3141'!L20)</f>
        <v>79</v>
      </c>
      <c r="GB26" s="596">
        <f>max('CE-NAT-3141'!M20,'CE-NAT-3141'!N20)</f>
        <v>85</v>
      </c>
      <c r="GC26" s="596">
        <f>max('CE-NAT-3141'!O20,'CE-NAT-3141'!P20)</f>
        <v>80</v>
      </c>
      <c r="GD26" s="596">
        <f>max('CE-NAT-3141'!Q20,'CE-NAT-3141'!R20)</f>
        <v>0</v>
      </c>
      <c r="GE26" s="596">
        <f>max('CE-NAT-3141'!C20,'CE-NAT-3141'!D20)</f>
        <v>88</v>
      </c>
      <c r="GF26" s="596">
        <f>max('CE-NAT-3141'!E20,'CE-NAT-3141'!F20)</f>
        <v>79</v>
      </c>
      <c r="GG26" s="596">
        <f>max('CE-NAT-3141'!G20,'CE-NAT-3141'!H20)</f>
        <v>76</v>
      </c>
      <c r="GH26" s="596">
        <f>max('CE-NAT-3141'!I20,'CE-NAT-3141'!J20)</f>
        <v>0</v>
      </c>
      <c r="GI26" s="597">
        <f>'CF-CN-3154'!E22</f>
        <v>61.75</v>
      </c>
      <c r="GJ26" s="597">
        <f>'CF-CN-3154'!F22</f>
        <v>63.75</v>
      </c>
      <c r="GK26" s="597">
        <f>'CF-CN-3154'!G22</f>
        <v>61</v>
      </c>
      <c r="GL26" s="597">
        <f>'CF-CN-3154'!H22</f>
        <v>60.75</v>
      </c>
      <c r="GM26" s="598">
        <f>'CF-CN-3154'!I22</f>
        <v>61.8125</v>
      </c>
      <c r="GN26" s="599">
        <f>'CF-CN-3154'!N22</f>
        <v>0.29375</v>
      </c>
      <c r="GO26" s="598">
        <f>'CF-CN-3154'!O22</f>
        <v>30.90625</v>
      </c>
      <c r="GP26" s="598" t="str">
        <f>'CF-CN-3154'!P22</f>
        <v/>
      </c>
      <c r="GQ26" s="598" t="str">
        <f>'CF-CN-3154'!Q22</f>
        <v/>
      </c>
      <c r="GR26" s="598">
        <f>'CF-CN-3154'!R22</f>
        <v>31</v>
      </c>
      <c r="GS26" s="598">
        <f>'CF-CN-3154'!S22</f>
        <v>18.54375</v>
      </c>
      <c r="GT26" s="598" t="str">
        <f>'CF-CN-3154'!T22</f>
        <v/>
      </c>
      <c r="GU26" s="598" t="str">
        <f>'CF-CN-3154'!U22</f>
        <v/>
      </c>
      <c r="GV26" s="598">
        <f>'CF-CN-3154'!V22</f>
        <v>19</v>
      </c>
      <c r="GW26" s="598">
        <f>'CF-CN-3154'!W22</f>
        <v>61.8125</v>
      </c>
      <c r="GX26" s="598" t="str">
        <f>'CF-CN-3154'!X22</f>
        <v/>
      </c>
      <c r="GY26" s="596" t="str">
        <f>'CF-CN-3154'!Y22</f>
        <v/>
      </c>
      <c r="GZ26" s="596" t="str">
        <f>'CF-CN-3154'!Z22</f>
        <v>R</v>
      </c>
      <c r="HA26" s="594">
        <f>max('CE-EA-3142'!C19,'CE-EA-3142'!C19)</f>
        <v>86</v>
      </c>
      <c r="HB26" s="594">
        <f>max('CE-EA-3142'!E19,'CE-EA-3142'!F19)</f>
        <v>80</v>
      </c>
      <c r="HC26" s="594">
        <f>max('CE-EA-3142'!G19,'CE-EA-3142'!H19)</f>
        <v>93</v>
      </c>
      <c r="HD26" s="594">
        <f>max('CE-EA-3142'!I19,'CE-EA-3142'!J19)</f>
        <v>0</v>
      </c>
      <c r="HE26" s="594">
        <f>max('CE-EA-3142'!K19,'CE-EA-3142'!L19)</f>
        <v>85</v>
      </c>
      <c r="HF26" s="588">
        <f>max('CE-EA-3142'!M19,'CE-EA-3142'!N19)</f>
        <v>92</v>
      </c>
      <c r="HG26" s="596">
        <f>max('CE-EA-3142'!O19,'CE-EA-3142'!P19)</f>
        <v>71</v>
      </c>
      <c r="HH26" s="596">
        <f>max('CE-EA-3142'!Q19,'CE-EA-3142'!R19)</f>
        <v>0</v>
      </c>
      <c r="HI26" s="596">
        <f>max('CE-EA-3143'!K20,'CE-EA-3143'!L20)</f>
        <v>77</v>
      </c>
      <c r="HJ26" s="596">
        <f>max('CE-EA-3143'!M20,'CE-EA-3143'!N20)</f>
        <v>77</v>
      </c>
      <c r="HK26" s="596">
        <f>max('CE-EA-3143'!O20,'CE-EA-3143'!P20)</f>
        <v>90</v>
      </c>
      <c r="HL26" s="596">
        <f>max('CE-EA-3143'!Q20,'CE-EA-3143'!R20)</f>
        <v>0</v>
      </c>
      <c r="HM26" s="596">
        <f>max('CE-EA-3143'!C20,'CE-EA-3143'!D20)</f>
        <v>95</v>
      </c>
      <c r="HN26" s="596">
        <f>max('CE-EA-3143'!E20,'CE-EA-3143'!F20)</f>
        <v>73</v>
      </c>
      <c r="HO26" s="596">
        <f>max('CE-EA-3143'!G20,'CE-EA-3143'!H20)</f>
        <v>87</v>
      </c>
      <c r="HP26" s="596">
        <f>max('CE-EA-3143'!I20,'CE-EA-3143'!J20)</f>
        <v>0</v>
      </c>
      <c r="HQ26" s="597">
        <f>'CF-EA-3155'!E22</f>
        <v>64.75</v>
      </c>
      <c r="HR26" s="597">
        <f>'CF-EA-3155'!F22</f>
        <v>62</v>
      </c>
      <c r="HS26" s="597">
        <f>'CF-EA-3155'!G22</f>
        <v>61</v>
      </c>
      <c r="HT26" s="597">
        <f>'CF-EA-3155'!H22</f>
        <v>63.75</v>
      </c>
      <c r="HU26" s="598">
        <f>'CF-EA-3155'!I22</f>
        <v>62.875</v>
      </c>
      <c r="HV26" s="599">
        <f>'CF-EA-3155'!N22</f>
        <v>0.4074074074</v>
      </c>
      <c r="HW26" s="598">
        <f>'CF-EA-3155'!O22</f>
        <v>31.4375</v>
      </c>
      <c r="HX26" s="598" t="str">
        <f>'CF-EA-3155'!P22</f>
        <v/>
      </c>
      <c r="HY26" s="598" t="str">
        <f>'CF-EA-3155'!Q22</f>
        <v/>
      </c>
      <c r="HZ26" s="598">
        <f>'CF-EA-3155'!R22</f>
        <v>31</v>
      </c>
      <c r="IA26" s="598">
        <f>'CF-EA-3155'!S22</f>
        <v>18.8625</v>
      </c>
      <c r="IB26" s="598" t="str">
        <f>'CF-EA-3155'!T22</f>
        <v/>
      </c>
      <c r="IC26" s="598" t="str">
        <f>'CF-EA-3155'!U22</f>
        <v/>
      </c>
      <c r="ID26" s="598">
        <f>'CF-EA-3155'!V22</f>
        <v>19</v>
      </c>
      <c r="IE26" s="596" t="str">
        <f>'CF-EA-3155'!W22</f>
        <v/>
      </c>
      <c r="IF26" s="598" t="str">
        <f>'CF-EA-3155'!X22</f>
        <v/>
      </c>
      <c r="IG26" s="596" t="str">
        <f>'CF-EA-3155'!Y22</f>
        <v/>
      </c>
      <c r="IH26" s="596" t="str">
        <f>'CF-EA-3155'!Z22</f>
        <v>R</v>
      </c>
      <c r="II26" s="600">
        <f>max('CE-EF-3144'!C19,'CE-EF-3144'!D19)</f>
        <v>75</v>
      </c>
      <c r="IJ26" s="600">
        <f>max('CE-EF-3144'!E19,'CE-EF-3144'!F19)</f>
        <v>82</v>
      </c>
      <c r="IK26" s="600">
        <f>max('CE-EF-3144'!G19,'CE-EF-3144'!H19)</f>
        <v>83</v>
      </c>
      <c r="IL26" s="600">
        <f>max('CE-EF-3144'!I19,'CE-EF-3144'!J19)</f>
        <v>0</v>
      </c>
      <c r="IM26" s="594">
        <f>max('CE-EF-3144'!K19,'CE-EF-3144'!L19)</f>
        <v>78</v>
      </c>
      <c r="IN26" s="588">
        <f>max('CE-EF-3144'!M19,'CE-EF-3144'!N19)</f>
        <v>84</v>
      </c>
      <c r="IO26" s="596">
        <f>max('CE-EF-3144'!O19,'CE-EF-3144'!P19)</f>
        <v>85</v>
      </c>
      <c r="IP26" s="596">
        <f>max('CE-EF-3144'!Q19,'CE-EF-3144'!R19)</f>
        <v>0</v>
      </c>
      <c r="IQ26" s="596">
        <f>max('CE-EF-3145'!K20,'CE-EF-3145'!L20)</f>
        <v>80</v>
      </c>
      <c r="IR26" s="596">
        <f>max('CE-EF-3145'!M20,'CE-EF-3145'!N20)</f>
        <v>82</v>
      </c>
      <c r="IS26" s="596">
        <f>max('CE-EF-3145'!O20,'CE-EF-3145'!P20)</f>
        <v>83</v>
      </c>
      <c r="IT26" s="596">
        <f>max('CE-EF-3145'!Q20,'CE-EF-3145'!R20)</f>
        <v>0</v>
      </c>
      <c r="IU26" s="596">
        <f>max('CE-EF-3145'!C20,'CE-EF-3145'!D20)</f>
        <v>77</v>
      </c>
      <c r="IV26" s="596">
        <f>max('CE-EF-3145'!E20,'CE-EF-3145'!F20)</f>
        <v>84</v>
      </c>
      <c r="IW26" s="596">
        <f>max('CE-EF-3145'!G20,'CE-EF-3145'!H20)</f>
        <v>85</v>
      </c>
      <c r="IX26" s="596">
        <f>max('CE-EF-3145'!I20,'CE-EF-3145'!J20)</f>
        <v>0</v>
      </c>
      <c r="IY26" s="597">
        <f>'CF-EF-3156'!E22</f>
        <v>60</v>
      </c>
      <c r="IZ26" s="597">
        <f>'CF-EF-3156'!F22</f>
        <v>61.75</v>
      </c>
      <c r="JA26" s="597">
        <f>'CF-EF-3156'!G22</f>
        <v>61.25</v>
      </c>
      <c r="JB26" s="597">
        <f>'CF-EF-3156'!H22</f>
        <v>61.5</v>
      </c>
      <c r="JC26" s="598">
        <f>'CF-EF-3156'!I22</f>
        <v>61.125</v>
      </c>
      <c r="JD26" s="599">
        <f>'CF-EF-3156'!N22</f>
        <v>0.6833333333</v>
      </c>
      <c r="JE26" s="598">
        <f>'CF-EF-3156'!O22</f>
        <v>30.5625</v>
      </c>
      <c r="JF26" s="598" t="str">
        <f>'CF-EF-3156'!P22</f>
        <v/>
      </c>
      <c r="JG26" s="598" t="str">
        <f>'CF-EF-3156'!Q22</f>
        <v/>
      </c>
      <c r="JH26" s="598">
        <f>'CF-EF-3156'!R22</f>
        <v>31</v>
      </c>
      <c r="JI26" s="598">
        <f>'CF-EF-3156'!S22</f>
        <v>18.3375</v>
      </c>
      <c r="JJ26" s="598" t="str">
        <f>'CF-EF-3156'!T22</f>
        <v/>
      </c>
      <c r="JK26" s="598" t="str">
        <f>'CF-EF-3156'!U22</f>
        <v/>
      </c>
      <c r="JL26" s="598">
        <f>'CF-EF-3156'!V22</f>
        <v>18</v>
      </c>
      <c r="JM26" s="596" t="str">
        <f>'CF-EF-3156'!W22</f>
        <v/>
      </c>
      <c r="JN26" s="598" t="str">
        <f>'CF-EF-3156'!X22</f>
        <v/>
      </c>
      <c r="JO26" s="596" t="str">
        <f>'CF-EF-3156'!Y22</f>
        <v/>
      </c>
      <c r="JP26" s="596" t="str">
        <f>'CF-EF-3156'!Z22</f>
        <v>R</v>
      </c>
      <c r="JQ26" s="593">
        <f>max('CE-FIH&amp;R-3146'!C19,'CE-FIH&amp;R-3146'!D19)</f>
        <v>82</v>
      </c>
      <c r="JR26" s="601">
        <f>max('CE-FIH&amp;R-3146'!E19,'CE-FIH&amp;R-3146'!F19)</f>
        <v>72</v>
      </c>
      <c r="JS26" s="601">
        <f>max('CE-FIH&amp;R-3146'!G19,'CE-FIH&amp;R-3146'!H19)</f>
        <v>86</v>
      </c>
      <c r="JT26" s="593">
        <f>max('CE-FIH&amp;R-3146'!I19,'CE-FIH&amp;R-3146'!J19)</f>
        <v>0</v>
      </c>
      <c r="JU26" s="594">
        <f>max('CE-FIH&amp;R-3146'!K19,'CE-FIH&amp;R-3146'!L19)</f>
        <v>84</v>
      </c>
      <c r="JV26" s="590">
        <f>max('CE-FIH&amp;R-3146'!M19,'CE-FIH&amp;R-3146'!N19)</f>
        <v>75</v>
      </c>
      <c r="JW26" s="598">
        <f>max('CE-FIH&amp;R-3146'!O19,'CE-FIH&amp;R-3146'!P19)</f>
        <v>83</v>
      </c>
      <c r="JX26" s="596">
        <f>max('CE-FIH&amp;R-3146'!Q19,'CE-FIH&amp;R-3146'!R19)</f>
        <v>0</v>
      </c>
      <c r="JY26" s="596">
        <f>max('CE-FIH&amp;R-3147'!K20,'CE-FIH&amp;R-3147'!L20)</f>
        <v>86</v>
      </c>
      <c r="JZ26" s="598">
        <f>max('CE-FIH&amp;R-3147'!M20,'CE-FIH&amp;R-3147'!N20)</f>
        <v>74</v>
      </c>
      <c r="KA26" s="598">
        <f>max('CE-FIH&amp;R-3147'!O20,'CE-FIH&amp;R-3147'!P20)</f>
        <v>80</v>
      </c>
      <c r="KB26" s="596">
        <f>max('CE-FIH&amp;R-3147'!Q20,'CE-FIH&amp;R-3147'!R20)</f>
        <v>0</v>
      </c>
      <c r="KC26" s="598">
        <f>max('CE-FIH&amp;R-3147'!C20,'CE-FIH&amp;R-3147'!D20)</f>
        <v>81</v>
      </c>
      <c r="KD26" s="598">
        <f>max('CE-FIH&amp;R-3147'!E20,'CE-FIH&amp;R-3147'!F20)</f>
        <v>76</v>
      </c>
      <c r="KE26" s="598">
        <f>max('CE-FIH&amp;R-3147'!G20,'CE-FIH&amp;R-3147'!H20)</f>
        <v>78</v>
      </c>
      <c r="KF26" s="596">
        <f>max('CE-FIH&amp;R-3147'!I20,'CE-FIH&amp;R-3147'!J20)</f>
        <v>0</v>
      </c>
      <c r="KG26" s="597">
        <f>'CF-FIHR-3157'!E22</f>
        <v>60</v>
      </c>
      <c r="KH26" s="597">
        <f>'CF-FIHR-3157'!F22</f>
        <v>60.5</v>
      </c>
      <c r="KI26" s="597">
        <f>'CF-FIHR-3157'!G22</f>
        <v>60</v>
      </c>
      <c r="KJ26" s="597">
        <f>'CF-FIHR-3157'!H22</f>
        <v>58.75</v>
      </c>
      <c r="KK26" s="598">
        <f>'CF-FIHR-3157'!I22</f>
        <v>59.8125</v>
      </c>
      <c r="KL26" s="599">
        <f>'CF-FIHR-3157'!N22</f>
        <v>0.6349206349</v>
      </c>
      <c r="KM26" s="598">
        <f>'CF-FIHR-3157'!O22</f>
        <v>29.90625</v>
      </c>
      <c r="KN26" s="598" t="str">
        <f>'CF-FIHR-3157'!P22</f>
        <v/>
      </c>
      <c r="KO26" s="598" t="str">
        <f>'CF-FIHR-3157'!Q22</f>
        <v/>
      </c>
      <c r="KP26" s="598">
        <f>'CF-FIHR-3157'!R22</f>
        <v>30</v>
      </c>
      <c r="KQ26" s="598">
        <f>'CF-FIHR-3157'!S22</f>
        <v>17.94375</v>
      </c>
      <c r="KR26" s="598" t="str">
        <f>'CF-FIHR-3157'!T22</f>
        <v/>
      </c>
      <c r="KS26" s="598" t="str">
        <f>'CF-FIHR-3157'!U22</f>
        <v/>
      </c>
      <c r="KT26" s="598">
        <f>'CF-FIHR-3157'!V22</f>
        <v>18</v>
      </c>
      <c r="KU26" s="596" t="str">
        <f>'CF-FIHR-3157'!W22</f>
        <v/>
      </c>
      <c r="KV26" s="598" t="str">
        <f>'CF-FIHR-3157'!X22</f>
        <v/>
      </c>
      <c r="KW26" s="596" t="str">
        <f>'CF-FIHR-3157'!Y22</f>
        <v/>
      </c>
      <c r="KX26" s="596" t="str">
        <f>'CF-FIHR-3157'!Z22</f>
        <v>R</v>
      </c>
    </row>
    <row r="27" ht="16.5" customHeight="1">
      <c r="A27" s="587">
        <v>17.0</v>
      </c>
      <c r="B27" s="588" t="str">
        <f>'3A 2025 - 2026 DATOS DEL ESTUDI'!M20</f>
        <v/>
      </c>
      <c r="C27" s="588">
        <f>'3A 2025 - 2026 DATOS DEL ESTUDI'!N20</f>
        <v>6739413</v>
      </c>
      <c r="D27" s="589" t="str">
        <f>'3A 2025 - 2026 DATOS DEL ESTUDI'!B20</f>
        <v>Ruth Esther Fernández Rodríguez</v>
      </c>
      <c r="E27" s="588">
        <f>max('LE3130'!C20,'LE3130'!D20)</f>
        <v>91</v>
      </c>
      <c r="F27" s="588">
        <f>max('LE3130'!E20,'LE3130'!F20)</f>
        <v>80</v>
      </c>
      <c r="G27" s="590">
        <f>max('LE3130'!G20,'LE3130'!H20)</f>
        <v>87</v>
      </c>
      <c r="H27" s="588">
        <f>max('LE3130'!I20,'LE3130'!J20)</f>
        <v>0</v>
      </c>
      <c r="I27" s="588">
        <f>max('LE3130'!K20,'LE3130'!L20)</f>
        <v>83</v>
      </c>
      <c r="J27" s="588">
        <f>max('LE3130'!M20,'LE3130'!N20)</f>
        <v>84</v>
      </c>
      <c r="K27" s="588">
        <f>max('LE3130'!O20,'LE3130'!P20)</f>
        <v>82</v>
      </c>
      <c r="L27" s="588">
        <f>max('LE3130'!Q20,'LE3130'!R20)</f>
        <v>0</v>
      </c>
      <c r="M27" s="588">
        <f>max('LE3131'!K21,'LE3131'!L21)</f>
        <v>92</v>
      </c>
      <c r="N27" s="588">
        <f>max('LE3131'!M21,'LE3131'!N21)</f>
        <v>85</v>
      </c>
      <c r="O27" s="588">
        <f>max('LE3131'!O21,'LE3131'!P21)</f>
        <v>84</v>
      </c>
      <c r="P27" s="588">
        <f>max('LE3131'!Q21,'LE3131'!R21)</f>
        <v>0</v>
      </c>
      <c r="Q27" s="588">
        <f>max('LE3131'!C21,'LE3131'!D21)</f>
        <v>90</v>
      </c>
      <c r="R27" s="588">
        <f>max('LE3131'!E21,'LE3131'!F21)</f>
        <v>87</v>
      </c>
      <c r="S27" s="588">
        <f>max('LE3131'!G21,'LE3131'!H21)</f>
        <v>84</v>
      </c>
      <c r="T27" s="588">
        <f>max('LE3131'!I21,'LE3131'!J21)</f>
        <v>0</v>
      </c>
      <c r="U27" s="591">
        <f>'CF-LE3149'!E23</f>
        <v>64.5</v>
      </c>
      <c r="V27" s="591">
        <f>'CF-LE3149'!F23</f>
        <v>62.25</v>
      </c>
      <c r="W27" s="591">
        <f>'CF-LE3149'!G23</f>
        <v>65.25</v>
      </c>
      <c r="X27" s="591">
        <f>'CF-LE3149'!H23</f>
        <v>65.25</v>
      </c>
      <c r="Y27" s="590">
        <f>'CF-LE3149'!I23</f>
        <v>64.3125</v>
      </c>
      <c r="Z27" s="592">
        <f>'CF-LE3149'!N23</f>
        <v>0.5647058824</v>
      </c>
      <c r="AA27" s="590">
        <f>'CF-LE3149'!O23</f>
        <v>32.15625</v>
      </c>
      <c r="AB27" s="590" t="str">
        <f>'CF-LE3149'!P23</f>
        <v/>
      </c>
      <c r="AC27" s="590" t="str">
        <f>'CF-LE3149'!Q23</f>
        <v/>
      </c>
      <c r="AD27" s="590">
        <f>'CF-LE3149'!R23</f>
        <v>32</v>
      </c>
      <c r="AE27" s="590">
        <f>'CF-LE3149'!S23</f>
        <v>19.29375</v>
      </c>
      <c r="AF27" s="590" t="str">
        <f>'CF-LE3149'!T23</f>
        <v/>
      </c>
      <c r="AG27" s="590" t="str">
        <f>'CF-LE3149'!U23</f>
        <v/>
      </c>
      <c r="AH27" s="590">
        <f>'CF-LE3149'!V23</f>
        <v>19</v>
      </c>
      <c r="AI27" s="590">
        <f>'CF-LE3149'!W23</f>
        <v>64.3125</v>
      </c>
      <c r="AJ27" s="588" t="str">
        <f>'CF-LE3149'!X23</f>
        <v/>
      </c>
      <c r="AK27" s="588" t="str">
        <f>'CF-LE3149'!Y23</f>
        <v/>
      </c>
      <c r="AL27" s="588" t="str">
        <f>'CF-LE3149'!Z23</f>
        <v>R</v>
      </c>
      <c r="AM27" s="593">
        <f>max('CE-I-331'!C20,'CE-I-331'!D20)</f>
        <v>0</v>
      </c>
      <c r="AN27" s="593">
        <f>max('CE-I-331'!E20,'CE-I-331'!F20)</f>
        <v>0</v>
      </c>
      <c r="AO27" s="593">
        <f>max('CE-I-331'!G20,'CE-I-331'!H20)</f>
        <v>0</v>
      </c>
      <c r="AP27" s="593">
        <f>max('CE-I-331'!I20,'CE-I-331'!J20)</f>
        <v>0</v>
      </c>
      <c r="AQ27" s="594">
        <f>max('CE-I-331'!K20,'CE-I-331'!L20)</f>
        <v>0</v>
      </c>
      <c r="AR27" s="588">
        <f>max('CE-I-331'!M20,'CE-I-331'!N20)</f>
        <v>0</v>
      </c>
      <c r="AS27" s="595">
        <f>max('CE-I-331'!O20,'CE-I-331'!P20)</f>
        <v>0</v>
      </c>
      <c r="AT27" s="596">
        <f>max('CE-I-331'!Q20,'CE-I-331'!R20)</f>
        <v>0</v>
      </c>
      <c r="AU27" s="596">
        <f>max('CE-I-3131'!K21,'CE-I-3131'!L21)</f>
        <v>0</v>
      </c>
      <c r="AV27" s="596">
        <f>max('CE-I-3131'!M21,'CE-I-3131'!N21)</f>
        <v>0</v>
      </c>
      <c r="AW27" s="596">
        <f>max('CE-I-3131'!O21,'CE-I-3131'!P21)</f>
        <v>0</v>
      </c>
      <c r="AX27" s="596">
        <f>max('CE-I-3131'!Q21,'CE-I-3131'!R21)</f>
        <v>0</v>
      </c>
      <c r="AY27" s="596">
        <f>max('CE-I-3131'!C21,'CE-I-3131'!D21)</f>
        <v>0</v>
      </c>
      <c r="AZ27" s="596">
        <f>max('CE-I-3131'!E21,'CE-I-3131'!F21)</f>
        <v>0</v>
      </c>
      <c r="BA27" s="596">
        <f>max('CE-I-3131'!G21,'CE-I-3131'!H21)</f>
        <v>0</v>
      </c>
      <c r="BB27" s="596">
        <f>max('CE-I-3131'!I21,'CE-I-3131'!J21)</f>
        <v>0</v>
      </c>
      <c r="BC27" s="597">
        <f>'CF-LE-I3150'!E23</f>
        <v>0</v>
      </c>
      <c r="BD27" s="597">
        <f>'CF-LE-I3150'!F23</f>
        <v>0</v>
      </c>
      <c r="BE27" s="597">
        <f>'CF-LE-I3150'!G23</f>
        <v>0</v>
      </c>
      <c r="BF27" s="597">
        <f>'CF-LE-I3150'!H23</f>
        <v>0</v>
      </c>
      <c r="BG27" s="598">
        <f>'CF-LE-I3150'!I23</f>
        <v>0</v>
      </c>
      <c r="BH27" s="599">
        <f>'CF-LE-I3150'!N23</f>
        <v>0</v>
      </c>
      <c r="BI27" s="598">
        <f>'CF-LE-I3150'!O23</f>
        <v>0</v>
      </c>
      <c r="BJ27" s="598" t="str">
        <f>'CF-LE-I3150'!P23</f>
        <v/>
      </c>
      <c r="BK27" s="598" t="str">
        <f>'CF-LE-I3150'!Q23</f>
        <v/>
      </c>
      <c r="BL27" s="598">
        <f>'CF-LE-I3150'!R23</f>
        <v>0</v>
      </c>
      <c r="BM27" s="598">
        <f>'CF-LE-I3150'!S23</f>
        <v>0</v>
      </c>
      <c r="BN27" s="598" t="str">
        <f>'CF-LE-I3150'!T23</f>
        <v/>
      </c>
      <c r="BO27" s="598" t="str">
        <f>'CF-LE-I3150'!U23</f>
        <v/>
      </c>
      <c r="BP27" s="598">
        <f>'CF-LE-I3150'!V23</f>
        <v>0</v>
      </c>
      <c r="BQ27" s="596" t="str">
        <f>'CF-LE-I3150'!W23</f>
        <v/>
      </c>
      <c r="BR27" s="596" t="str">
        <f>'CF-LE-I3150'!X23</f>
        <v/>
      </c>
      <c r="BS27" s="596" t="str">
        <f>'CF-LE-I3150'!Y23</f>
        <v/>
      </c>
      <c r="BT27" s="596" t="str">
        <f>'CF-LE-I3150'!Z23</f>
        <v>R</v>
      </c>
      <c r="BU27" s="600">
        <f>max('CE-F-334'!C20,'CE-F-334'!D20)</f>
        <v>82</v>
      </c>
      <c r="BV27" s="600">
        <f>max('CE-F-334'!E20,'CE-F-334'!F20)</f>
        <v>80</v>
      </c>
      <c r="BW27" s="600">
        <f>max('CE-F-334'!G20,'CE-F-334'!H20)</f>
        <v>82</v>
      </c>
      <c r="BX27" s="600">
        <f>max('CE-F-334'!I20,'CE-F-334'!J20)</f>
        <v>0</v>
      </c>
      <c r="BY27" s="594">
        <f>max('CE-F-334'!K20,'CE-F-334'!L20)</f>
        <v>83</v>
      </c>
      <c r="BZ27" s="588">
        <f>max('CE-F-334'!M20,'CE-F-334'!N20)</f>
        <v>82</v>
      </c>
      <c r="CA27" s="596">
        <f>max('CE-F-334'!O20,'CE-F-334'!P20)</f>
        <v>81</v>
      </c>
      <c r="CB27" s="596">
        <f>max('CE-F-334'!Q20,'CE-F-334'!R20)</f>
        <v>0</v>
      </c>
      <c r="CC27" s="596">
        <f>max('CE-F-3135'!K21,'CE-F-3135'!L21)</f>
        <v>86</v>
      </c>
      <c r="CD27" s="596">
        <f>max('CE-F-3135'!M21,'CE-F-3135'!N21)</f>
        <v>84</v>
      </c>
      <c r="CE27" s="596">
        <f>max('CE-F-3135'!O21,'CE-F-3135'!P21)</f>
        <v>82</v>
      </c>
      <c r="CF27" s="596">
        <f>max('CE-F-3135'!Q21,'CE-F-3135'!R21)</f>
        <v>0</v>
      </c>
      <c r="CG27" s="596">
        <f>max('CE-F-3135'!C21,'CE-F-3135'!D21)</f>
        <v>85</v>
      </c>
      <c r="CH27" s="596">
        <f>max('CE-F-3135'!E21,'CE-F-3135'!F21)</f>
        <v>85</v>
      </c>
      <c r="CI27" s="596">
        <f>max('CE-F-3135'!G21,'CE-F-3135'!H21)</f>
        <v>83</v>
      </c>
      <c r="CJ27" s="596">
        <f>max('CE-F-3135'!I21,'CE-F-3135'!J21)</f>
        <v>0</v>
      </c>
      <c r="CK27" s="597">
        <f>'CF-LE-F3151'!E23</f>
        <v>61</v>
      </c>
      <c r="CL27" s="597">
        <f>'CF-LE-F3151'!F23</f>
        <v>61.5</v>
      </c>
      <c r="CM27" s="597">
        <f>'CF-LE-F3151'!G23</f>
        <v>63</v>
      </c>
      <c r="CN27" s="597">
        <f>'CF-LE-F3151'!H23</f>
        <v>63.25</v>
      </c>
      <c r="CO27" s="598">
        <f>'CF-LE-F3151'!I23</f>
        <v>62.1875</v>
      </c>
      <c r="CP27" s="599">
        <f>'CF-LE-F3151'!N23</f>
        <v>0.669047619</v>
      </c>
      <c r="CQ27" s="598">
        <f>'CF-LE-F3151'!O23</f>
        <v>31.09375</v>
      </c>
      <c r="CR27" s="598" t="str">
        <f>'CF-LE-F3151'!P23</f>
        <v/>
      </c>
      <c r="CS27" s="598" t="str">
        <f>'CF-LE-F3151'!Q23</f>
        <v/>
      </c>
      <c r="CT27" s="598">
        <f>'CF-LE-F3151'!R23</f>
        <v>31</v>
      </c>
      <c r="CU27" s="598">
        <f>'CF-LE-F3151'!S23</f>
        <v>18.65625</v>
      </c>
      <c r="CV27" s="598" t="str">
        <f>'CF-LE-F3151'!T23</f>
        <v/>
      </c>
      <c r="CW27" s="598" t="str">
        <f>'CF-LE-F3151'!U23</f>
        <v/>
      </c>
      <c r="CX27" s="598">
        <f>'CF-LE-F3151'!V23</f>
        <v>19</v>
      </c>
      <c r="CY27" s="598">
        <f>'CF-LE-F3151'!W23</f>
        <v>62.1875</v>
      </c>
      <c r="CZ27" s="598" t="str">
        <f>'CF-LE-F3151'!X23</f>
        <v/>
      </c>
      <c r="DA27" s="596" t="str">
        <f>'CF-LE-F3151'!Y23</f>
        <v/>
      </c>
      <c r="DB27" s="596" t="str">
        <f>'CF-LE-F3151'!Z23</f>
        <v>R</v>
      </c>
      <c r="DC27" s="600">
        <f>max('CE-MAT-3136'!C20,'CE-MAT-3136'!D20)</f>
        <v>91</v>
      </c>
      <c r="DD27" s="600">
        <f>max('CE-MAT-3136'!E20,'CE-MAT-3136'!F20)</f>
        <v>70</v>
      </c>
      <c r="DE27" s="600">
        <f>max('CE-MAT-3136'!G20,'CE-MAT-3136'!H20)</f>
        <v>70</v>
      </c>
      <c r="DF27" s="600">
        <f>max('CE-MAT-3136'!I20,'CE-MAT-3136'!J20)</f>
        <v>0</v>
      </c>
      <c r="DG27" s="594">
        <f>max('CE-MAT-3136'!K20,'CE-MAT-3136'!L20)</f>
        <v>70</v>
      </c>
      <c r="DH27" s="588">
        <f>max('CE-MAT-3136'!M20,'CE-MAT-3136'!N20)</f>
        <v>70</v>
      </c>
      <c r="DI27" s="596">
        <f>max('CE-MAT-3136'!O20,'CE-MAT-3136'!P20)</f>
        <v>70</v>
      </c>
      <c r="DJ27" s="596">
        <f>max('CE-MAT-3136'!Q20,'CE-MAT-3136'!R20)</f>
        <v>0</v>
      </c>
      <c r="DK27" s="596">
        <f>max('CE-MAT-3137'!K21,'CE-MAT-3137'!L21)</f>
        <v>74</v>
      </c>
      <c r="DL27" s="596">
        <f>max('CE-MAT-3137'!M21,'CE-MAT-3137'!N21)</f>
        <v>78</v>
      </c>
      <c r="DM27" s="596">
        <f>max('CE-MAT-3137'!O21,'CE-MAT-3137'!P21)</f>
        <v>80</v>
      </c>
      <c r="DN27" s="596">
        <f>max('CE-MAT-3137'!Q21,'CE-MAT-3137'!R21)</f>
        <v>0</v>
      </c>
      <c r="DO27" s="596">
        <f>max('CE-MAT-3137'!C21,'CE-MAT-3137'!D21)</f>
        <v>70</v>
      </c>
      <c r="DP27" s="596">
        <f>max('CE-MAT-3137'!E21,'CE-MAT-3137'!F21)</f>
        <v>73</v>
      </c>
      <c r="DQ27" s="596">
        <f>max('CE-MAT-3137'!G21,'CE-MAT-3137'!H21)</f>
        <v>79</v>
      </c>
      <c r="DR27" s="596">
        <f>max('CE-MAT-3137'!I21,'CE-MAT-3137'!J21)</f>
        <v>0</v>
      </c>
      <c r="DS27" s="597">
        <f>'CF-M-3152'!E23</f>
        <v>57.75</v>
      </c>
      <c r="DT27" s="597">
        <f>'CF-M-3152'!F23</f>
        <v>52.5</v>
      </c>
      <c r="DU27" s="597">
        <f>'CF-M-3152'!G23</f>
        <v>58</v>
      </c>
      <c r="DV27" s="597">
        <f>'CF-M-3152'!H23</f>
        <v>55.5</v>
      </c>
      <c r="DW27" s="598">
        <f>'CF-M-3152'!I23</f>
        <v>55.9375</v>
      </c>
      <c r="DX27" s="599">
        <f>'CF-M-3152'!N23</f>
        <v>0.6374404762</v>
      </c>
      <c r="DY27" s="598">
        <f>'CF-M-3152'!O23</f>
        <v>27.96875</v>
      </c>
      <c r="DZ27" s="598" t="str">
        <f>'CF-M-3152'!P23</f>
        <v/>
      </c>
      <c r="EA27" s="598" t="str">
        <f>'CF-M-3152'!Q23</f>
        <v/>
      </c>
      <c r="EB27" s="598">
        <f>'CF-M-3152'!R23</f>
        <v>28</v>
      </c>
      <c r="EC27" s="598">
        <f>'CF-M-3152'!S23</f>
        <v>16.78125</v>
      </c>
      <c r="ED27" s="598" t="str">
        <f>'CF-M-3152'!T23</f>
        <v/>
      </c>
      <c r="EE27" s="598" t="str">
        <f>'CF-M-3152'!U23</f>
        <v/>
      </c>
      <c r="EF27" s="598">
        <f>'CF-M-3152'!V23</f>
        <v>17</v>
      </c>
      <c r="EG27" s="598">
        <f>'CF-M-3152'!W23</f>
        <v>55.9375</v>
      </c>
      <c r="EH27" s="598" t="str">
        <f>'CF-M-3152'!X23</f>
        <v/>
      </c>
      <c r="EI27" s="596" t="str">
        <f>'CF-M-3152'!Y23</f>
        <v/>
      </c>
      <c r="EJ27" s="596" t="str">
        <f>'CF-M-3152'!Z23</f>
        <v>R</v>
      </c>
      <c r="EK27" s="593">
        <f>max('CE-SOC-3138'!C20,'CE-SOC-3138'!D20)</f>
        <v>86</v>
      </c>
      <c r="EL27" s="593">
        <f>max('CE-SOC-3138'!E20,'CE-SOC-3138'!F20)</f>
        <v>86</v>
      </c>
      <c r="EM27" s="593">
        <f>max('CE-SOC-3138'!G20,'CE-SOC-3138'!H20)</f>
        <v>90</v>
      </c>
      <c r="EN27" s="601">
        <f>max('CE-SOC-3138'!I20,'CE-SOC-3138'!J20)</f>
        <v>0</v>
      </c>
      <c r="EO27" s="595">
        <f>max('CE-SOC-3138'!K20,'CE-SOC-3138'!L20)</f>
        <v>82</v>
      </c>
      <c r="EP27" s="588">
        <f>max('CE-SOC-3138'!M20,'CE-SOC-3138'!N20)</f>
        <v>84</v>
      </c>
      <c r="EQ27" s="596">
        <f>max('CE-SOC-3138'!O20,'CE-SOC-3138'!P20)</f>
        <v>92</v>
      </c>
      <c r="ER27" s="596">
        <f>max('CE-SOC-3138'!Q20,'CE-SOC-3138'!R20)</f>
        <v>0</v>
      </c>
      <c r="ES27" s="596">
        <f>max('CE-SOC-3139'!K21,'CE-SOC-3139'!L21)</f>
        <v>92</v>
      </c>
      <c r="ET27" s="598">
        <f>max('CE-SOC-3139'!M21,'CE-SOC-3139'!N21)</f>
        <v>90</v>
      </c>
      <c r="EU27" s="598">
        <f>max('CE-SOC-3139'!O21,'CE-SOC-3139'!P21)</f>
        <v>90</v>
      </c>
      <c r="EV27" s="596">
        <f>max('CE-SOC-3139'!Q21,'CE-SOC-3139'!R21)</f>
        <v>0</v>
      </c>
      <c r="EW27" s="598">
        <f>max('CE-SOC-3139'!C21,'CE-SOC-3139'!D21)</f>
        <v>94</v>
      </c>
      <c r="EX27" s="598">
        <f>max('CE-SOC-3139'!E21,'CE-SOC-3139'!F21)</f>
        <v>92</v>
      </c>
      <c r="EY27" s="598">
        <f>max('CE-SOC-3139'!G21,'CE-SOC-3139'!H21)</f>
        <v>86</v>
      </c>
      <c r="EZ27" s="598">
        <f>max('CE-SOC-3139'!I21,'CE-SOC-3139'!J21)</f>
        <v>0</v>
      </c>
      <c r="FA27" s="597">
        <f>'CF-CS-3153'!E23</f>
        <v>65.5</v>
      </c>
      <c r="FB27" s="597">
        <f>'CF-CS-3153'!F23</f>
        <v>64.5</v>
      </c>
      <c r="FC27" s="597">
        <f>'CF-CS-3153'!G23</f>
        <v>68</v>
      </c>
      <c r="FD27" s="597">
        <f>'CF-CS-3153'!H23</f>
        <v>68</v>
      </c>
      <c r="FE27" s="598">
        <f>'CF-CS-3153'!I23</f>
        <v>66.5</v>
      </c>
      <c r="FF27" s="599">
        <f>'CF-CS-3153'!N23</f>
        <v>0.5375</v>
      </c>
      <c r="FG27" s="598">
        <f>'CF-CS-3153'!O23</f>
        <v>33.25</v>
      </c>
      <c r="FH27" s="598" t="str">
        <f>'CF-CS-3153'!P23</f>
        <v/>
      </c>
      <c r="FI27" s="598" t="str">
        <f>'CF-CS-3153'!Q23</f>
        <v/>
      </c>
      <c r="FJ27" s="598">
        <f>'CF-CS-3153'!R23</f>
        <v>33</v>
      </c>
      <c r="FK27" s="598">
        <f>'CF-CS-3153'!S23</f>
        <v>19.95</v>
      </c>
      <c r="FL27" s="598" t="str">
        <f>'CF-CS-3153'!T23</f>
        <v/>
      </c>
      <c r="FM27" s="598" t="str">
        <f>'CF-CS-3153'!U23</f>
        <v/>
      </c>
      <c r="FN27" s="598">
        <f>'CF-CS-3153'!V23</f>
        <v>20</v>
      </c>
      <c r="FO27" s="596" t="str">
        <f>'CF-CS-3153'!W23</f>
        <v/>
      </c>
      <c r="FP27" s="598" t="str">
        <f>'CF-CS-3153'!X23</f>
        <v/>
      </c>
      <c r="FQ27" s="596" t="str">
        <f>'CF-CS-3153'!Y23</f>
        <v/>
      </c>
      <c r="FR27" s="596" t="str">
        <f>'CF-CS-3153'!Z23</f>
        <v>R</v>
      </c>
      <c r="FS27" s="602">
        <f>max(CNCF3140!C20,CNCF3140!D20)</f>
        <v>81</v>
      </c>
      <c r="FT27" s="602">
        <f>max(CNCF3140!E20,CNCF3140!F20)</f>
        <v>85</v>
      </c>
      <c r="FU27" s="602">
        <f>max(CNCF3140!G20,CNCF3140!H20)</f>
        <v>75</v>
      </c>
      <c r="FV27" s="602">
        <f>max(CNCF3140!I20,CNCF3140!J20)</f>
        <v>0</v>
      </c>
      <c r="FW27" s="594">
        <f>max(CNCF3140!K20,CNCF3140!L20)</f>
        <v>70</v>
      </c>
      <c r="FX27" s="588">
        <f>max(CNCF3140!M20,CNCF3140!N20)</f>
        <v>81</v>
      </c>
      <c r="FY27" s="596">
        <f>max(CNCF3140!O20,CNCF3140!P20)</f>
        <v>70</v>
      </c>
      <c r="FZ27" s="596">
        <f>max(CNCF3140!Q20,CNCF3140!R20)</f>
        <v>0</v>
      </c>
      <c r="GA27" s="596">
        <f>max('CE-NAT-3141'!K21,'CE-NAT-3141'!L21)</f>
        <v>76</v>
      </c>
      <c r="GB27" s="596">
        <f>max('CE-NAT-3141'!M21,'CE-NAT-3141'!N21)</f>
        <v>85</v>
      </c>
      <c r="GC27" s="596">
        <f>max('CE-NAT-3141'!O21,'CE-NAT-3141'!P21)</f>
        <v>70</v>
      </c>
      <c r="GD27" s="596">
        <f>max('CE-NAT-3141'!Q21,'CE-NAT-3141'!R21)</f>
        <v>0</v>
      </c>
      <c r="GE27" s="596">
        <f>max('CE-NAT-3141'!C21,'CE-NAT-3141'!D21)</f>
        <v>71</v>
      </c>
      <c r="GF27" s="596">
        <f>max('CE-NAT-3141'!E21,'CE-NAT-3141'!F21)</f>
        <v>81</v>
      </c>
      <c r="GG27" s="596">
        <f>max('CE-NAT-3141'!G21,'CE-NAT-3141'!H21)</f>
        <v>73</v>
      </c>
      <c r="GH27" s="596">
        <f>max('CE-NAT-3141'!I21,'CE-NAT-3141'!J21)</f>
        <v>0</v>
      </c>
      <c r="GI27" s="597">
        <f>'CF-CN-3154'!E23</f>
        <v>60.25</v>
      </c>
      <c r="GJ27" s="597">
        <f>'CF-CN-3154'!F23</f>
        <v>55.25</v>
      </c>
      <c r="GK27" s="597">
        <f>'CF-CN-3154'!G23</f>
        <v>57.75</v>
      </c>
      <c r="GL27" s="597">
        <f>'CF-CN-3154'!H23</f>
        <v>56.25</v>
      </c>
      <c r="GM27" s="598">
        <f>'CF-CN-3154'!I23</f>
        <v>57.375</v>
      </c>
      <c r="GN27" s="599">
        <f>'CF-CN-3154'!N23</f>
        <v>0.195</v>
      </c>
      <c r="GO27" s="598">
        <f>'CF-CN-3154'!O23</f>
        <v>28.6875</v>
      </c>
      <c r="GP27" s="598" t="str">
        <f>'CF-CN-3154'!P23</f>
        <v/>
      </c>
      <c r="GQ27" s="598" t="str">
        <f>'CF-CN-3154'!Q23</f>
        <v/>
      </c>
      <c r="GR27" s="598">
        <f>'CF-CN-3154'!R23</f>
        <v>29</v>
      </c>
      <c r="GS27" s="598">
        <f>'CF-CN-3154'!S23</f>
        <v>17.2125</v>
      </c>
      <c r="GT27" s="598" t="str">
        <f>'CF-CN-3154'!T23</f>
        <v/>
      </c>
      <c r="GU27" s="598" t="str">
        <f>'CF-CN-3154'!U23</f>
        <v/>
      </c>
      <c r="GV27" s="598">
        <f>'CF-CN-3154'!V23</f>
        <v>17</v>
      </c>
      <c r="GW27" s="598">
        <f>'CF-CN-3154'!W23</f>
        <v>57.375</v>
      </c>
      <c r="GX27" s="598" t="str">
        <f>'CF-CN-3154'!X23</f>
        <v/>
      </c>
      <c r="GY27" s="596" t="str">
        <f>'CF-CN-3154'!Y23</f>
        <v/>
      </c>
      <c r="GZ27" s="596" t="str">
        <f>'CF-CN-3154'!Z23</f>
        <v>R</v>
      </c>
      <c r="HA27" s="594">
        <f>max('CE-EA-3142'!C20,'CE-EA-3142'!C20)</f>
        <v>93</v>
      </c>
      <c r="HB27" s="594">
        <f>max('CE-EA-3142'!E20,'CE-EA-3142'!F20)</f>
        <v>83</v>
      </c>
      <c r="HC27" s="594">
        <f>max('CE-EA-3142'!G20,'CE-EA-3142'!H20)</f>
        <v>80</v>
      </c>
      <c r="HD27" s="594">
        <f>max('CE-EA-3142'!I20,'CE-EA-3142'!J20)</f>
        <v>0</v>
      </c>
      <c r="HE27" s="594">
        <f>max('CE-EA-3142'!K20,'CE-EA-3142'!L20)</f>
        <v>88</v>
      </c>
      <c r="HF27" s="588">
        <f>max('CE-EA-3142'!M20,'CE-EA-3142'!N20)</f>
        <v>80</v>
      </c>
      <c r="HG27" s="596">
        <f>max('CE-EA-3142'!O20,'CE-EA-3142'!P20)</f>
        <v>86</v>
      </c>
      <c r="HH27" s="596">
        <f>max('CE-EA-3142'!Q20,'CE-EA-3142'!R20)</f>
        <v>0</v>
      </c>
      <c r="HI27" s="596">
        <f>max('CE-EA-3143'!K21,'CE-EA-3143'!L21)</f>
        <v>80</v>
      </c>
      <c r="HJ27" s="596">
        <f>max('CE-EA-3143'!M21,'CE-EA-3143'!N21)</f>
        <v>76</v>
      </c>
      <c r="HK27" s="596">
        <f>max('CE-EA-3143'!O21,'CE-EA-3143'!P21)</f>
        <v>85</v>
      </c>
      <c r="HL27" s="596">
        <f>max('CE-EA-3143'!Q21,'CE-EA-3143'!R21)</f>
        <v>0</v>
      </c>
      <c r="HM27" s="596">
        <f>max('CE-EA-3143'!C21,'CE-EA-3143'!D21)</f>
        <v>92</v>
      </c>
      <c r="HN27" s="596">
        <f>max('CE-EA-3143'!E21,'CE-EA-3143'!F21)</f>
        <v>70</v>
      </c>
      <c r="HO27" s="596">
        <f>max('CE-EA-3143'!G21,'CE-EA-3143'!H21)</f>
        <v>80</v>
      </c>
      <c r="HP27" s="596">
        <f>max('CE-EA-3143'!I21,'CE-EA-3143'!J21)</f>
        <v>0</v>
      </c>
      <c r="HQ27" s="597">
        <f>'CF-EA-3155'!E23</f>
        <v>64</v>
      </c>
      <c r="HR27" s="597">
        <f>'CF-EA-3155'!F23</f>
        <v>63.5</v>
      </c>
      <c r="HS27" s="597">
        <f>'CF-EA-3155'!G23</f>
        <v>60.25</v>
      </c>
      <c r="HT27" s="597">
        <f>'CF-EA-3155'!H23</f>
        <v>60.5</v>
      </c>
      <c r="HU27" s="598">
        <f>'CF-EA-3155'!I23</f>
        <v>62.0625</v>
      </c>
      <c r="HV27" s="599">
        <f>'CF-EA-3155'!N23</f>
        <v>0.4305555556</v>
      </c>
      <c r="HW27" s="598">
        <f>'CF-EA-3155'!O23</f>
        <v>31.03125</v>
      </c>
      <c r="HX27" s="598" t="str">
        <f>'CF-EA-3155'!P23</f>
        <v/>
      </c>
      <c r="HY27" s="598" t="str">
        <f>'CF-EA-3155'!Q23</f>
        <v/>
      </c>
      <c r="HZ27" s="598">
        <f>'CF-EA-3155'!R23</f>
        <v>31</v>
      </c>
      <c r="IA27" s="598">
        <f>'CF-EA-3155'!S23</f>
        <v>18.61875</v>
      </c>
      <c r="IB27" s="598" t="str">
        <f>'CF-EA-3155'!T23</f>
        <v/>
      </c>
      <c r="IC27" s="598" t="str">
        <f>'CF-EA-3155'!U23</f>
        <v/>
      </c>
      <c r="ID27" s="598">
        <f>'CF-EA-3155'!V23</f>
        <v>19</v>
      </c>
      <c r="IE27" s="596" t="str">
        <f>'CF-EA-3155'!W23</f>
        <v/>
      </c>
      <c r="IF27" s="598" t="str">
        <f>'CF-EA-3155'!X23</f>
        <v/>
      </c>
      <c r="IG27" s="596" t="str">
        <f>'CF-EA-3155'!Y23</f>
        <v/>
      </c>
      <c r="IH27" s="596" t="str">
        <f>'CF-EA-3155'!Z23</f>
        <v>R</v>
      </c>
      <c r="II27" s="600">
        <f>max('CE-EF-3144'!C20,'CE-EF-3144'!D20)</f>
        <v>82</v>
      </c>
      <c r="IJ27" s="600">
        <f>max('CE-EF-3144'!E20,'CE-EF-3144'!F20)</f>
        <v>81</v>
      </c>
      <c r="IK27" s="600">
        <f>max('CE-EF-3144'!G20,'CE-EF-3144'!H20)</f>
        <v>80</v>
      </c>
      <c r="IL27" s="600">
        <f>max('CE-EF-3144'!I20,'CE-EF-3144'!J20)</f>
        <v>0</v>
      </c>
      <c r="IM27" s="594">
        <f>max('CE-EF-3144'!K20,'CE-EF-3144'!L20)</f>
        <v>81</v>
      </c>
      <c r="IN27" s="588">
        <f>max('CE-EF-3144'!M20,'CE-EF-3144'!N20)</f>
        <v>83</v>
      </c>
      <c r="IO27" s="596">
        <f>max('CE-EF-3144'!O20,'CE-EF-3144'!P20)</f>
        <v>84</v>
      </c>
      <c r="IP27" s="596">
        <f>max('CE-EF-3144'!Q20,'CE-EF-3144'!R20)</f>
        <v>0</v>
      </c>
      <c r="IQ27" s="596">
        <f>max('CE-EF-3145'!K21,'CE-EF-3145'!L21)</f>
        <v>84</v>
      </c>
      <c r="IR27" s="596">
        <f>max('CE-EF-3145'!M21,'CE-EF-3145'!N21)</f>
        <v>80</v>
      </c>
      <c r="IS27" s="596">
        <f>max('CE-EF-3145'!O21,'CE-EF-3145'!P21)</f>
        <v>83</v>
      </c>
      <c r="IT27" s="596">
        <f>max('CE-EF-3145'!Q21,'CE-EF-3145'!R21)</f>
        <v>0</v>
      </c>
      <c r="IU27" s="596">
        <f>max('CE-EF-3145'!C21,'CE-EF-3145'!D21)</f>
        <v>82</v>
      </c>
      <c r="IV27" s="596">
        <f>max('CE-EF-3145'!E21,'CE-EF-3145'!F21)</f>
        <v>85</v>
      </c>
      <c r="IW27" s="596">
        <f>max('CE-EF-3145'!G21,'CE-EF-3145'!H21)</f>
        <v>87</v>
      </c>
      <c r="IX27" s="596">
        <f>max('CE-EF-3145'!I21,'CE-EF-3145'!J21)</f>
        <v>0</v>
      </c>
      <c r="IY27" s="597">
        <f>'CF-EF-3156'!E23</f>
        <v>60.75</v>
      </c>
      <c r="IZ27" s="597">
        <f>'CF-EF-3156'!F23</f>
        <v>62</v>
      </c>
      <c r="JA27" s="597">
        <f>'CF-EF-3156'!G23</f>
        <v>61.75</v>
      </c>
      <c r="JB27" s="597">
        <f>'CF-EF-3156'!H23</f>
        <v>63.5</v>
      </c>
      <c r="JC27" s="598">
        <f>'CF-EF-3156'!I23</f>
        <v>62</v>
      </c>
      <c r="JD27" s="599">
        <f>'CF-EF-3156'!N23</f>
        <v>0.68</v>
      </c>
      <c r="JE27" s="598">
        <f>'CF-EF-3156'!O23</f>
        <v>31</v>
      </c>
      <c r="JF27" s="598" t="str">
        <f>'CF-EF-3156'!P23</f>
        <v/>
      </c>
      <c r="JG27" s="598" t="str">
        <f>'CF-EF-3156'!Q23</f>
        <v/>
      </c>
      <c r="JH27" s="598">
        <f>'CF-EF-3156'!R23</f>
        <v>31</v>
      </c>
      <c r="JI27" s="598">
        <f>'CF-EF-3156'!S23</f>
        <v>18.6</v>
      </c>
      <c r="JJ27" s="598" t="str">
        <f>'CF-EF-3156'!T23</f>
        <v/>
      </c>
      <c r="JK27" s="598" t="str">
        <f>'CF-EF-3156'!U23</f>
        <v/>
      </c>
      <c r="JL27" s="598">
        <f>'CF-EF-3156'!V23</f>
        <v>19</v>
      </c>
      <c r="JM27" s="596" t="str">
        <f>'CF-EF-3156'!W23</f>
        <v/>
      </c>
      <c r="JN27" s="598" t="str">
        <f>'CF-EF-3156'!X23</f>
        <v/>
      </c>
      <c r="JO27" s="596" t="str">
        <f>'CF-EF-3156'!Y23</f>
        <v/>
      </c>
      <c r="JP27" s="596" t="str">
        <f>'CF-EF-3156'!Z23</f>
        <v>R</v>
      </c>
      <c r="JQ27" s="593">
        <f>max('CE-FIH&amp;R-3146'!C20,'CE-FIH&amp;R-3146'!D20)</f>
        <v>88</v>
      </c>
      <c r="JR27" s="601">
        <f>max('CE-FIH&amp;R-3146'!E20,'CE-FIH&amp;R-3146'!F20)</f>
        <v>94</v>
      </c>
      <c r="JS27" s="601">
        <f>max('CE-FIH&amp;R-3146'!G20,'CE-FIH&amp;R-3146'!H20)</f>
        <v>78</v>
      </c>
      <c r="JT27" s="593">
        <f>max('CE-FIH&amp;R-3146'!I20,'CE-FIH&amp;R-3146'!J20)</f>
        <v>0</v>
      </c>
      <c r="JU27" s="594">
        <f>max('CE-FIH&amp;R-3146'!K20,'CE-FIH&amp;R-3146'!L20)</f>
        <v>89</v>
      </c>
      <c r="JV27" s="590">
        <f>max('CE-FIH&amp;R-3146'!M20,'CE-FIH&amp;R-3146'!N20)</f>
        <v>86</v>
      </c>
      <c r="JW27" s="598">
        <f>max('CE-FIH&amp;R-3146'!O20,'CE-FIH&amp;R-3146'!P20)</f>
        <v>61</v>
      </c>
      <c r="JX27" s="596">
        <f>max('CE-FIH&amp;R-3146'!Q20,'CE-FIH&amp;R-3146'!R20)</f>
        <v>0</v>
      </c>
      <c r="JY27" s="596">
        <f>max('CE-FIH&amp;R-3147'!K21,'CE-FIH&amp;R-3147'!L21)</f>
        <v>90</v>
      </c>
      <c r="JZ27" s="598">
        <f>max('CE-FIH&amp;R-3147'!M21,'CE-FIH&amp;R-3147'!N21)</f>
        <v>90</v>
      </c>
      <c r="KA27" s="598">
        <f>max('CE-FIH&amp;R-3147'!O21,'CE-FIH&amp;R-3147'!P21)</f>
        <v>59</v>
      </c>
      <c r="KB27" s="596">
        <f>max('CE-FIH&amp;R-3147'!Q21,'CE-FIH&amp;R-3147'!R21)</f>
        <v>0</v>
      </c>
      <c r="KC27" s="598">
        <f>max('CE-FIH&amp;R-3147'!C21,'CE-FIH&amp;R-3147'!D21)</f>
        <v>89</v>
      </c>
      <c r="KD27" s="598">
        <f>max('CE-FIH&amp;R-3147'!E21,'CE-FIH&amp;R-3147'!F21)</f>
        <v>91</v>
      </c>
      <c r="KE27" s="598">
        <f>max('CE-FIH&amp;R-3147'!G21,'CE-FIH&amp;R-3147'!H21)</f>
        <v>76</v>
      </c>
      <c r="KF27" s="596">
        <f>max('CE-FIH&amp;R-3147'!I21,'CE-FIH&amp;R-3147'!J21)</f>
        <v>0</v>
      </c>
      <c r="KG27" s="597">
        <f>'CF-FIHR-3157'!E23</f>
        <v>65</v>
      </c>
      <c r="KH27" s="597">
        <f>'CF-FIHR-3157'!F23</f>
        <v>59</v>
      </c>
      <c r="KI27" s="597">
        <f>'CF-FIHR-3157'!G23</f>
        <v>59.75</v>
      </c>
      <c r="KJ27" s="597">
        <f>'CF-FIHR-3157'!H23</f>
        <v>64</v>
      </c>
      <c r="KK27" s="598">
        <f>'CF-FIHR-3157'!I23</f>
        <v>61.9375</v>
      </c>
      <c r="KL27" s="599">
        <f>'CF-FIHR-3157'!N23</f>
        <v>0.5560846561</v>
      </c>
      <c r="KM27" s="598">
        <f>'CF-FIHR-3157'!O23</f>
        <v>30.96875</v>
      </c>
      <c r="KN27" s="598" t="str">
        <f>'CF-FIHR-3157'!P23</f>
        <v/>
      </c>
      <c r="KO27" s="598" t="str">
        <f>'CF-FIHR-3157'!Q23</f>
        <v/>
      </c>
      <c r="KP27" s="598">
        <f>'CF-FIHR-3157'!R23</f>
        <v>31</v>
      </c>
      <c r="KQ27" s="598">
        <f>'CF-FIHR-3157'!S23</f>
        <v>18.58125</v>
      </c>
      <c r="KR27" s="598" t="str">
        <f>'CF-FIHR-3157'!T23</f>
        <v/>
      </c>
      <c r="KS27" s="598" t="str">
        <f>'CF-FIHR-3157'!U23</f>
        <v/>
      </c>
      <c r="KT27" s="598">
        <f>'CF-FIHR-3157'!V23</f>
        <v>19</v>
      </c>
      <c r="KU27" s="596" t="str">
        <f>'CF-FIHR-3157'!W23</f>
        <v/>
      </c>
      <c r="KV27" s="598" t="str">
        <f>'CF-FIHR-3157'!X23</f>
        <v/>
      </c>
      <c r="KW27" s="596" t="str">
        <f>'CF-FIHR-3157'!Y23</f>
        <v/>
      </c>
      <c r="KX27" s="596" t="str">
        <f>'CF-FIHR-3157'!Z23</f>
        <v>R</v>
      </c>
    </row>
    <row r="28" ht="16.5" customHeight="1">
      <c r="A28" s="600">
        <v>18.0</v>
      </c>
      <c r="B28" s="588" t="str">
        <f>'3A 2025 - 2026 DATOS DEL ESTUDI'!M21</f>
        <v/>
      </c>
      <c r="C28" s="588">
        <f>'3A 2025 - 2026 DATOS DEL ESTUDI'!N21</f>
        <v>32812732</v>
      </c>
      <c r="D28" s="589" t="str">
        <f>'3A 2025 - 2026 DATOS DEL ESTUDI'!B21</f>
        <v>Discairy  Filpo Estrella</v>
      </c>
      <c r="E28" s="588">
        <f>max('LE3130'!C21,'LE3130'!D21)</f>
        <v>89</v>
      </c>
      <c r="F28" s="588">
        <f>max('LE3130'!E21,'LE3130'!F21)</f>
        <v>85</v>
      </c>
      <c r="G28" s="590">
        <f>max('LE3130'!G21,'LE3130'!H21)</f>
        <v>81</v>
      </c>
      <c r="H28" s="588">
        <f>max('LE3130'!I21,'LE3130'!J21)</f>
        <v>0</v>
      </c>
      <c r="I28" s="588">
        <f>max('LE3130'!K21,'LE3130'!L21)</f>
        <v>81</v>
      </c>
      <c r="J28" s="588">
        <f>max('LE3130'!M21,'LE3130'!N21)</f>
        <v>84</v>
      </c>
      <c r="K28" s="588">
        <f>max('LE3130'!O21,'LE3130'!P21)</f>
        <v>83</v>
      </c>
      <c r="L28" s="588">
        <f>max('LE3130'!Q21,'LE3130'!R21)</f>
        <v>0</v>
      </c>
      <c r="M28" s="588">
        <f>max('LE3131'!K22,'LE3131'!L22)</f>
        <v>92</v>
      </c>
      <c r="N28" s="588">
        <f>max('LE3131'!M22,'LE3131'!N22)</f>
        <v>88</v>
      </c>
      <c r="O28" s="588">
        <f>max('LE3131'!O22,'LE3131'!P22)</f>
        <v>89</v>
      </c>
      <c r="P28" s="588">
        <f>max('LE3131'!Q22,'LE3131'!R22)</f>
        <v>0</v>
      </c>
      <c r="Q28" s="588">
        <f>max('LE3131'!C22,'LE3131'!D22)</f>
        <v>89</v>
      </c>
      <c r="R28" s="588">
        <f>max('LE3131'!E22,'LE3131'!F22)</f>
        <v>91</v>
      </c>
      <c r="S28" s="588">
        <f>max('LE3131'!G22,'LE3131'!H22)</f>
        <v>89</v>
      </c>
      <c r="T28" s="588">
        <f>max('LE3131'!I22,'LE3131'!J22)</f>
        <v>0</v>
      </c>
      <c r="U28" s="591">
        <f>'CF-LE3149'!E24</f>
        <v>63.75</v>
      </c>
      <c r="V28" s="591">
        <f>'CF-LE3149'!F24</f>
        <v>62</v>
      </c>
      <c r="W28" s="591">
        <f>'CF-LE3149'!G24</f>
        <v>67.25</v>
      </c>
      <c r="X28" s="591">
        <f>'CF-LE3149'!H24</f>
        <v>67.25</v>
      </c>
      <c r="Y28" s="590">
        <f>'CF-LE3149'!I24</f>
        <v>65.0625</v>
      </c>
      <c r="Z28" s="592">
        <f>'CF-LE3149'!N24</f>
        <v>0.5647058824</v>
      </c>
      <c r="AA28" s="590">
        <f>'CF-LE3149'!O24</f>
        <v>32.53125</v>
      </c>
      <c r="AB28" s="590" t="str">
        <f>'CF-LE3149'!P24</f>
        <v/>
      </c>
      <c r="AC28" s="590" t="str">
        <f>'CF-LE3149'!Q24</f>
        <v/>
      </c>
      <c r="AD28" s="590">
        <f>'CF-LE3149'!R24</f>
        <v>33</v>
      </c>
      <c r="AE28" s="590">
        <f>'CF-LE3149'!S24</f>
        <v>19.51875</v>
      </c>
      <c r="AF28" s="590" t="str">
        <f>'CF-LE3149'!T24</f>
        <v/>
      </c>
      <c r="AG28" s="590" t="str">
        <f>'CF-LE3149'!U24</f>
        <v/>
      </c>
      <c r="AH28" s="590">
        <f>'CF-LE3149'!V24</f>
        <v>20</v>
      </c>
      <c r="AI28" s="590">
        <f>'CF-LE3149'!W24</f>
        <v>65.0625</v>
      </c>
      <c r="AJ28" s="588" t="str">
        <f>'CF-LE3149'!X24</f>
        <v/>
      </c>
      <c r="AK28" s="588" t="str">
        <f>'CF-LE3149'!Y24</f>
        <v/>
      </c>
      <c r="AL28" s="588" t="str">
        <f>'CF-LE3149'!Z24</f>
        <v>R</v>
      </c>
      <c r="AM28" s="593">
        <f>max('CE-I-331'!C21,'CE-I-331'!D21)</f>
        <v>0</v>
      </c>
      <c r="AN28" s="593">
        <f>max('CE-I-331'!E21,'CE-I-331'!F21)</f>
        <v>0</v>
      </c>
      <c r="AO28" s="593">
        <f>max('CE-I-331'!G21,'CE-I-331'!H21)</f>
        <v>0</v>
      </c>
      <c r="AP28" s="593">
        <f>max('CE-I-331'!I21,'CE-I-331'!J21)</f>
        <v>0</v>
      </c>
      <c r="AQ28" s="594">
        <f>max('CE-I-331'!K21,'CE-I-331'!L21)</f>
        <v>0</v>
      </c>
      <c r="AR28" s="588">
        <f>max('CE-I-331'!M21,'CE-I-331'!N21)</f>
        <v>0</v>
      </c>
      <c r="AS28" s="595">
        <f>max('CE-I-331'!O21,'CE-I-331'!P21)</f>
        <v>0</v>
      </c>
      <c r="AT28" s="596">
        <f>max('CE-I-331'!Q21,'CE-I-331'!R21)</f>
        <v>0</v>
      </c>
      <c r="AU28" s="596">
        <f>max('CE-I-3131'!K22,'CE-I-3131'!L22)</f>
        <v>0</v>
      </c>
      <c r="AV28" s="596">
        <f>max('CE-I-3131'!M22,'CE-I-3131'!N22)</f>
        <v>0</v>
      </c>
      <c r="AW28" s="596">
        <f>max('CE-I-3131'!O22,'CE-I-3131'!P22)</f>
        <v>0</v>
      </c>
      <c r="AX28" s="596">
        <f>max('CE-I-3131'!Q22,'CE-I-3131'!R22)</f>
        <v>0</v>
      </c>
      <c r="AY28" s="596">
        <f>max('CE-I-3131'!C22,'CE-I-3131'!D22)</f>
        <v>0</v>
      </c>
      <c r="AZ28" s="596">
        <f>max('CE-I-3131'!E22,'CE-I-3131'!F22)</f>
        <v>0</v>
      </c>
      <c r="BA28" s="596">
        <f>max('CE-I-3131'!G22,'CE-I-3131'!H22)</f>
        <v>0</v>
      </c>
      <c r="BB28" s="596">
        <f>max('CE-I-3131'!I22,'CE-I-3131'!J22)</f>
        <v>0</v>
      </c>
      <c r="BC28" s="597">
        <f>'CF-LE-I3150'!E24</f>
        <v>0</v>
      </c>
      <c r="BD28" s="597">
        <f>'CF-LE-I3150'!F24</f>
        <v>0</v>
      </c>
      <c r="BE28" s="597">
        <f>'CF-LE-I3150'!G24</f>
        <v>0</v>
      </c>
      <c r="BF28" s="597">
        <f>'CF-LE-I3150'!H24</f>
        <v>0</v>
      </c>
      <c r="BG28" s="598">
        <f>'CF-LE-I3150'!I24</f>
        <v>0</v>
      </c>
      <c r="BH28" s="599">
        <f>'CF-LE-I3150'!N24</f>
        <v>0</v>
      </c>
      <c r="BI28" s="598">
        <f>'CF-LE-I3150'!O24</f>
        <v>0</v>
      </c>
      <c r="BJ28" s="598" t="str">
        <f>'CF-LE-I3150'!P24</f>
        <v/>
      </c>
      <c r="BK28" s="598" t="str">
        <f>'CF-LE-I3150'!Q24</f>
        <v/>
      </c>
      <c r="BL28" s="598">
        <f>'CF-LE-I3150'!R24</f>
        <v>0</v>
      </c>
      <c r="BM28" s="598">
        <f>'CF-LE-I3150'!S24</f>
        <v>0</v>
      </c>
      <c r="BN28" s="598" t="str">
        <f>'CF-LE-I3150'!T24</f>
        <v/>
      </c>
      <c r="BO28" s="598" t="str">
        <f>'CF-LE-I3150'!U24</f>
        <v/>
      </c>
      <c r="BP28" s="598">
        <f>'CF-LE-I3150'!V24</f>
        <v>0</v>
      </c>
      <c r="BQ28" s="596" t="str">
        <f>'CF-LE-I3150'!W24</f>
        <v/>
      </c>
      <c r="BR28" s="596" t="str">
        <f>'CF-LE-I3150'!X24</f>
        <v/>
      </c>
      <c r="BS28" s="596" t="str">
        <f>'CF-LE-I3150'!Y24</f>
        <v/>
      </c>
      <c r="BT28" s="596" t="str">
        <f>'CF-LE-I3150'!Z24</f>
        <v>R</v>
      </c>
      <c r="BU28" s="600">
        <f>max('CE-F-334'!C21,'CE-F-334'!D21)</f>
        <v>70</v>
      </c>
      <c r="BV28" s="600">
        <f>max('CE-F-334'!E21,'CE-F-334'!F21)</f>
        <v>75</v>
      </c>
      <c r="BW28" s="600">
        <f>max('CE-F-334'!G21,'CE-F-334'!H21)</f>
        <v>80</v>
      </c>
      <c r="BX28" s="600">
        <f>max('CE-F-334'!I21,'CE-F-334'!J21)</f>
        <v>0</v>
      </c>
      <c r="BY28" s="594">
        <f>max('CE-F-334'!K21,'CE-F-334'!L21)</f>
        <v>70</v>
      </c>
      <c r="BZ28" s="588">
        <f>max('CE-F-334'!M21,'CE-F-334'!N21)</f>
        <v>75</v>
      </c>
      <c r="CA28" s="596">
        <f>max('CE-F-334'!O21,'CE-F-334'!P21)</f>
        <v>80</v>
      </c>
      <c r="CB28" s="596">
        <f>max('CE-F-334'!Q21,'CE-F-334'!R21)</f>
        <v>0</v>
      </c>
      <c r="CC28" s="596">
        <f>max('CE-F-3135'!K22,'CE-F-3135'!L22)</f>
        <v>73</v>
      </c>
      <c r="CD28" s="596">
        <f>max('CE-F-3135'!M22,'CE-F-3135'!N22)</f>
        <v>71</v>
      </c>
      <c r="CE28" s="596">
        <f>max('CE-F-3135'!O22,'CE-F-3135'!P22)</f>
        <v>74</v>
      </c>
      <c r="CF28" s="596">
        <f>max('CE-F-3135'!Q22,'CE-F-3135'!R22)</f>
        <v>0</v>
      </c>
      <c r="CG28" s="596">
        <f>max('CE-F-3135'!C22,'CE-F-3135'!D22)</f>
        <v>72</v>
      </c>
      <c r="CH28" s="596">
        <f>max('CE-F-3135'!E22,'CE-F-3135'!F22)</f>
        <v>73</v>
      </c>
      <c r="CI28" s="596">
        <f>max('CE-F-3135'!G22,'CE-F-3135'!H22)</f>
        <v>75</v>
      </c>
      <c r="CJ28" s="596">
        <f>max('CE-F-3135'!I22,'CE-F-3135'!J22)</f>
        <v>0</v>
      </c>
      <c r="CK28" s="597">
        <f>'CF-LE-F3151'!E24</f>
        <v>56.25</v>
      </c>
      <c r="CL28" s="597">
        <f>'CF-LE-F3151'!F24</f>
        <v>56.25</v>
      </c>
      <c r="CM28" s="597">
        <f>'CF-LE-F3151'!G24</f>
        <v>54.5</v>
      </c>
      <c r="CN28" s="597">
        <f>'CF-LE-F3151'!H24</f>
        <v>55</v>
      </c>
      <c r="CO28" s="598">
        <f>'CF-LE-F3151'!I24</f>
        <v>55.5</v>
      </c>
      <c r="CP28" s="599">
        <f>'CF-LE-F3151'!N24</f>
        <v>0.7</v>
      </c>
      <c r="CQ28" s="598">
        <f>'CF-LE-F3151'!O24</f>
        <v>27.75</v>
      </c>
      <c r="CR28" s="598" t="str">
        <f>'CF-LE-F3151'!P24</f>
        <v/>
      </c>
      <c r="CS28" s="598" t="str">
        <f>'CF-LE-F3151'!Q24</f>
        <v/>
      </c>
      <c r="CT28" s="598">
        <f>'CF-LE-F3151'!R24</f>
        <v>28</v>
      </c>
      <c r="CU28" s="598">
        <f>'CF-LE-F3151'!S24</f>
        <v>16.65</v>
      </c>
      <c r="CV28" s="598" t="str">
        <f>'CF-LE-F3151'!T24</f>
        <v/>
      </c>
      <c r="CW28" s="598" t="str">
        <f>'CF-LE-F3151'!U24</f>
        <v/>
      </c>
      <c r="CX28" s="598">
        <f>'CF-LE-F3151'!V24</f>
        <v>17</v>
      </c>
      <c r="CY28" s="598">
        <f>'CF-LE-F3151'!W24</f>
        <v>55.5</v>
      </c>
      <c r="CZ28" s="598" t="str">
        <f>'CF-LE-F3151'!X24</f>
        <v/>
      </c>
      <c r="DA28" s="596" t="str">
        <f>'CF-LE-F3151'!Y24</f>
        <v/>
      </c>
      <c r="DB28" s="596" t="str">
        <f>'CF-LE-F3151'!Z24</f>
        <v>R</v>
      </c>
      <c r="DC28" s="600">
        <f>max('CE-MAT-3136'!C21,'CE-MAT-3136'!D21)</f>
        <v>85</v>
      </c>
      <c r="DD28" s="600">
        <f>max('CE-MAT-3136'!E21,'CE-MAT-3136'!F21)</f>
        <v>72</v>
      </c>
      <c r="DE28" s="600">
        <f>max('CE-MAT-3136'!G21,'CE-MAT-3136'!H21)</f>
        <v>80</v>
      </c>
      <c r="DF28" s="600">
        <f>max('CE-MAT-3136'!I21,'CE-MAT-3136'!J21)</f>
        <v>0</v>
      </c>
      <c r="DG28" s="594">
        <f>max('CE-MAT-3136'!K21,'CE-MAT-3136'!L21)</f>
        <v>75</v>
      </c>
      <c r="DH28" s="588">
        <f>max('CE-MAT-3136'!M21,'CE-MAT-3136'!N21)</f>
        <v>90</v>
      </c>
      <c r="DI28" s="596">
        <f>max('CE-MAT-3136'!O21,'CE-MAT-3136'!P21)</f>
        <v>75</v>
      </c>
      <c r="DJ28" s="596">
        <f>max('CE-MAT-3136'!Q21,'CE-MAT-3136'!R21)</f>
        <v>0</v>
      </c>
      <c r="DK28" s="596">
        <f>max('CE-MAT-3137'!K22,'CE-MAT-3137'!L22)</f>
        <v>87</v>
      </c>
      <c r="DL28" s="596">
        <f>max('CE-MAT-3137'!M22,'CE-MAT-3137'!N22)</f>
        <v>88</v>
      </c>
      <c r="DM28" s="596">
        <f>max('CE-MAT-3137'!O22,'CE-MAT-3137'!P22)</f>
        <v>80</v>
      </c>
      <c r="DN28" s="596">
        <f>max('CE-MAT-3137'!Q22,'CE-MAT-3137'!R22)</f>
        <v>0</v>
      </c>
      <c r="DO28" s="596">
        <f>max('CE-MAT-3137'!C22,'CE-MAT-3137'!D22)</f>
        <v>93</v>
      </c>
      <c r="DP28" s="596">
        <f>max('CE-MAT-3137'!E22,'CE-MAT-3137'!F22)</f>
        <v>83</v>
      </c>
      <c r="DQ28" s="596">
        <f>max('CE-MAT-3137'!G22,'CE-MAT-3137'!H22)</f>
        <v>85</v>
      </c>
      <c r="DR28" s="596">
        <f>max('CE-MAT-3137'!I22,'CE-MAT-3137'!J22)</f>
        <v>0</v>
      </c>
      <c r="DS28" s="597">
        <f>'CF-M-3152'!E24</f>
        <v>59.25</v>
      </c>
      <c r="DT28" s="597">
        <f>'CF-M-3152'!F24</f>
        <v>60</v>
      </c>
      <c r="DU28" s="597">
        <f>'CF-M-3152'!G24</f>
        <v>63.75</v>
      </c>
      <c r="DV28" s="597">
        <f>'CF-M-3152'!H24</f>
        <v>65.25</v>
      </c>
      <c r="DW28" s="598">
        <f>'CF-M-3152'!I24</f>
        <v>62.0625</v>
      </c>
      <c r="DX28" s="599">
        <f>'CF-M-3152'!N24</f>
        <v>0.7</v>
      </c>
      <c r="DY28" s="598">
        <f>'CF-M-3152'!O24</f>
        <v>31.03125</v>
      </c>
      <c r="DZ28" s="598" t="str">
        <f>'CF-M-3152'!P24</f>
        <v/>
      </c>
      <c r="EA28" s="598" t="str">
        <f>'CF-M-3152'!Q24</f>
        <v/>
      </c>
      <c r="EB28" s="598">
        <f>'CF-M-3152'!R24</f>
        <v>31</v>
      </c>
      <c r="EC28" s="598">
        <f>'CF-M-3152'!S24</f>
        <v>18.61875</v>
      </c>
      <c r="ED28" s="598" t="str">
        <f>'CF-M-3152'!T24</f>
        <v/>
      </c>
      <c r="EE28" s="598" t="str">
        <f>'CF-M-3152'!U24</f>
        <v/>
      </c>
      <c r="EF28" s="598">
        <f>'CF-M-3152'!V24</f>
        <v>19</v>
      </c>
      <c r="EG28" s="598">
        <f>'CF-M-3152'!W24</f>
        <v>62.0625</v>
      </c>
      <c r="EH28" s="598" t="str">
        <f>'CF-M-3152'!X24</f>
        <v/>
      </c>
      <c r="EI28" s="596" t="str">
        <f>'CF-M-3152'!Y24</f>
        <v/>
      </c>
      <c r="EJ28" s="596" t="str">
        <f>'CF-M-3152'!Z24</f>
        <v>R</v>
      </c>
      <c r="EK28" s="593">
        <f>max('CE-SOC-3138'!C21,'CE-SOC-3138'!D21)</f>
        <v>83</v>
      </c>
      <c r="EL28" s="593">
        <f>max('CE-SOC-3138'!E21,'CE-SOC-3138'!F21)</f>
        <v>89</v>
      </c>
      <c r="EM28" s="593">
        <f>max('CE-SOC-3138'!G21,'CE-SOC-3138'!H21)</f>
        <v>86</v>
      </c>
      <c r="EN28" s="601">
        <f>max('CE-SOC-3138'!I21,'CE-SOC-3138'!J21)</f>
        <v>0</v>
      </c>
      <c r="EO28" s="595">
        <f>max('CE-SOC-3138'!K21,'CE-SOC-3138'!L21)</f>
        <v>82</v>
      </c>
      <c r="EP28" s="588">
        <f>max('CE-SOC-3138'!M21,'CE-SOC-3138'!N21)</f>
        <v>87</v>
      </c>
      <c r="EQ28" s="596">
        <f>max('CE-SOC-3138'!O21,'CE-SOC-3138'!P21)</f>
        <v>88</v>
      </c>
      <c r="ER28" s="596">
        <f>max('CE-SOC-3138'!Q21,'CE-SOC-3138'!R21)</f>
        <v>0</v>
      </c>
      <c r="ES28" s="596">
        <f>max('CE-SOC-3139'!K22,'CE-SOC-3139'!L22)</f>
        <v>88</v>
      </c>
      <c r="ET28" s="598">
        <f>max('CE-SOC-3139'!M22,'CE-SOC-3139'!N22)</f>
        <v>88</v>
      </c>
      <c r="EU28" s="598">
        <f>max('CE-SOC-3139'!O22,'CE-SOC-3139'!P22)</f>
        <v>85</v>
      </c>
      <c r="EV28" s="596">
        <f>max('CE-SOC-3139'!Q22,'CE-SOC-3139'!R22)</f>
        <v>0</v>
      </c>
      <c r="EW28" s="598">
        <f>max('CE-SOC-3139'!C22,'CE-SOC-3139'!D22)</f>
        <v>83</v>
      </c>
      <c r="EX28" s="598">
        <f>max('CE-SOC-3139'!E22,'CE-SOC-3139'!F22)</f>
        <v>88</v>
      </c>
      <c r="EY28" s="598">
        <f>max('CE-SOC-3139'!G22,'CE-SOC-3139'!H22)</f>
        <v>92</v>
      </c>
      <c r="EZ28" s="598">
        <f>max('CE-SOC-3139'!I22,'CE-SOC-3139'!J22)</f>
        <v>0</v>
      </c>
      <c r="FA28" s="597">
        <f>'CF-CS-3153'!E24</f>
        <v>64.5</v>
      </c>
      <c r="FB28" s="597">
        <f>'CF-CS-3153'!F24</f>
        <v>64.25</v>
      </c>
      <c r="FC28" s="597">
        <f>'CF-CS-3153'!G24</f>
        <v>65.25</v>
      </c>
      <c r="FD28" s="597">
        <f>'CF-CS-3153'!H24</f>
        <v>65.75</v>
      </c>
      <c r="FE28" s="598">
        <f>'CF-CS-3153'!I24</f>
        <v>64.9375</v>
      </c>
      <c r="FF28" s="599">
        <f>'CF-CS-3153'!N24</f>
        <v>0.7</v>
      </c>
      <c r="FG28" s="598">
        <f>'CF-CS-3153'!O24</f>
        <v>32.46875</v>
      </c>
      <c r="FH28" s="598" t="str">
        <f>'CF-CS-3153'!P24</f>
        <v/>
      </c>
      <c r="FI28" s="598" t="str">
        <f>'CF-CS-3153'!Q24</f>
        <v/>
      </c>
      <c r="FJ28" s="598">
        <f>'CF-CS-3153'!R24</f>
        <v>32</v>
      </c>
      <c r="FK28" s="598">
        <f>'CF-CS-3153'!S24</f>
        <v>19.48125</v>
      </c>
      <c r="FL28" s="598" t="str">
        <f>'CF-CS-3153'!T24</f>
        <v/>
      </c>
      <c r="FM28" s="598" t="str">
        <f>'CF-CS-3153'!U24</f>
        <v/>
      </c>
      <c r="FN28" s="598">
        <f>'CF-CS-3153'!V24</f>
        <v>19</v>
      </c>
      <c r="FO28" s="596" t="str">
        <f>'CF-CS-3153'!W24</f>
        <v/>
      </c>
      <c r="FP28" s="598" t="str">
        <f>'CF-CS-3153'!X24</f>
        <v/>
      </c>
      <c r="FQ28" s="596" t="str">
        <f>'CF-CS-3153'!Y24</f>
        <v/>
      </c>
      <c r="FR28" s="596" t="str">
        <f>'CF-CS-3153'!Z24</f>
        <v>R</v>
      </c>
      <c r="FS28" s="602">
        <f>max(CNCF3140!C21,CNCF3140!D21)</f>
        <v>84</v>
      </c>
      <c r="FT28" s="602">
        <f>max(CNCF3140!E21,CNCF3140!F21)</f>
        <v>81</v>
      </c>
      <c r="FU28" s="602">
        <f>max(CNCF3140!G21,CNCF3140!H21)</f>
        <v>70</v>
      </c>
      <c r="FV28" s="602">
        <f>max(CNCF3140!I21,CNCF3140!J21)</f>
        <v>0</v>
      </c>
      <c r="FW28" s="594">
        <f>max(CNCF3140!K21,CNCF3140!L21)</f>
        <v>85</v>
      </c>
      <c r="FX28" s="588">
        <f>max(CNCF3140!M21,CNCF3140!N21)</f>
        <v>83</v>
      </c>
      <c r="FY28" s="596">
        <f>max(CNCF3140!O21,CNCF3140!P21)</f>
        <v>70</v>
      </c>
      <c r="FZ28" s="596">
        <f>max(CNCF3140!Q21,CNCF3140!R21)</f>
        <v>0</v>
      </c>
      <c r="GA28" s="596">
        <f>max('CE-NAT-3141'!K22,'CE-NAT-3141'!L22)</f>
        <v>82</v>
      </c>
      <c r="GB28" s="596">
        <f>max('CE-NAT-3141'!M22,'CE-NAT-3141'!N22)</f>
        <v>90</v>
      </c>
      <c r="GC28" s="596">
        <f>max('CE-NAT-3141'!O22,'CE-NAT-3141'!P22)</f>
        <v>70</v>
      </c>
      <c r="GD28" s="596">
        <f>max('CE-NAT-3141'!Q22,'CE-NAT-3141'!R22)</f>
        <v>0</v>
      </c>
      <c r="GE28" s="596">
        <f>max('CE-NAT-3141'!C22,'CE-NAT-3141'!D22)</f>
        <v>83</v>
      </c>
      <c r="GF28" s="596">
        <f>max('CE-NAT-3141'!E22,'CE-NAT-3141'!F22)</f>
        <v>84</v>
      </c>
      <c r="GG28" s="596">
        <f>max('CE-NAT-3141'!G22,'CE-NAT-3141'!H22)</f>
        <v>87</v>
      </c>
      <c r="GH28" s="596">
        <f>max('CE-NAT-3141'!I22,'CE-NAT-3141'!J22)</f>
        <v>0</v>
      </c>
      <c r="GI28" s="597">
        <f>'CF-CN-3154'!E24</f>
        <v>58.75</v>
      </c>
      <c r="GJ28" s="597">
        <f>'CF-CN-3154'!F24</f>
        <v>59.5</v>
      </c>
      <c r="GK28" s="597">
        <f>'CF-CN-3154'!G24</f>
        <v>60.5</v>
      </c>
      <c r="GL28" s="597">
        <f>'CF-CN-3154'!H24</f>
        <v>63.5</v>
      </c>
      <c r="GM28" s="598">
        <f>'CF-CN-3154'!I24</f>
        <v>60.5625</v>
      </c>
      <c r="GN28" s="599">
        <f>'CF-CN-3154'!N24</f>
        <v>0.275</v>
      </c>
      <c r="GO28" s="598">
        <f>'CF-CN-3154'!O24</f>
        <v>30.28125</v>
      </c>
      <c r="GP28" s="598" t="str">
        <f>'CF-CN-3154'!P24</f>
        <v/>
      </c>
      <c r="GQ28" s="598" t="str">
        <f>'CF-CN-3154'!Q24</f>
        <v/>
      </c>
      <c r="GR28" s="598">
        <f>'CF-CN-3154'!R24</f>
        <v>30</v>
      </c>
      <c r="GS28" s="598">
        <f>'CF-CN-3154'!S24</f>
        <v>18.16875</v>
      </c>
      <c r="GT28" s="598" t="str">
        <f>'CF-CN-3154'!T24</f>
        <v/>
      </c>
      <c r="GU28" s="598" t="str">
        <f>'CF-CN-3154'!U24</f>
        <v/>
      </c>
      <c r="GV28" s="598">
        <f>'CF-CN-3154'!V24</f>
        <v>18</v>
      </c>
      <c r="GW28" s="598">
        <f>'CF-CN-3154'!W24</f>
        <v>60.5625</v>
      </c>
      <c r="GX28" s="598" t="str">
        <f>'CF-CN-3154'!X24</f>
        <v/>
      </c>
      <c r="GY28" s="596" t="str">
        <f>'CF-CN-3154'!Y24</f>
        <v/>
      </c>
      <c r="GZ28" s="596" t="str">
        <f>'CF-CN-3154'!Z24</f>
        <v>R</v>
      </c>
      <c r="HA28" s="594">
        <f>max('CE-EA-3142'!C21,'CE-EA-3142'!C21)</f>
        <v>93</v>
      </c>
      <c r="HB28" s="594">
        <f>max('CE-EA-3142'!E21,'CE-EA-3142'!F21)</f>
        <v>90</v>
      </c>
      <c r="HC28" s="594">
        <f>max('CE-EA-3142'!G21,'CE-EA-3142'!H21)</f>
        <v>98</v>
      </c>
      <c r="HD28" s="594">
        <f>max('CE-EA-3142'!I21,'CE-EA-3142'!J21)</f>
        <v>0</v>
      </c>
      <c r="HE28" s="594">
        <f>max('CE-EA-3142'!K21,'CE-EA-3142'!L21)</f>
        <v>88</v>
      </c>
      <c r="HF28" s="588">
        <f>max('CE-EA-3142'!M21,'CE-EA-3142'!N21)</f>
        <v>82</v>
      </c>
      <c r="HG28" s="596">
        <f>max('CE-EA-3142'!O21,'CE-EA-3142'!P21)</f>
        <v>90</v>
      </c>
      <c r="HH28" s="596">
        <f>max('CE-EA-3142'!Q21,'CE-EA-3142'!R21)</f>
        <v>0</v>
      </c>
      <c r="HI28" s="596">
        <f>max('CE-EA-3143'!K22,'CE-EA-3143'!L22)</f>
        <v>93</v>
      </c>
      <c r="HJ28" s="596">
        <f>max('CE-EA-3143'!M22,'CE-EA-3143'!N22)</f>
        <v>86</v>
      </c>
      <c r="HK28" s="596">
        <f>max('CE-EA-3143'!O22,'CE-EA-3143'!P22)</f>
        <v>87</v>
      </c>
      <c r="HL28" s="596">
        <f>max('CE-EA-3143'!Q22,'CE-EA-3143'!R22)</f>
        <v>0</v>
      </c>
      <c r="HM28" s="596">
        <f>max('CE-EA-3143'!C22,'CE-EA-3143'!D22)</f>
        <v>87</v>
      </c>
      <c r="HN28" s="596">
        <f>max('CE-EA-3143'!E22,'CE-EA-3143'!F22)</f>
        <v>83</v>
      </c>
      <c r="HO28" s="596">
        <f>max('CE-EA-3143'!G22,'CE-EA-3143'!H22)</f>
        <v>100</v>
      </c>
      <c r="HP28" s="596">
        <f>max('CE-EA-3143'!I22,'CE-EA-3143'!J22)</f>
        <v>0</v>
      </c>
      <c r="HQ28" s="597">
        <f>'CF-EA-3155'!E24</f>
        <v>70.25</v>
      </c>
      <c r="HR28" s="597">
        <f>'CF-EA-3155'!F24</f>
        <v>65</v>
      </c>
      <c r="HS28" s="597">
        <f>'CF-EA-3155'!G24</f>
        <v>66.5</v>
      </c>
      <c r="HT28" s="597">
        <f>'CF-EA-3155'!H24</f>
        <v>67.5</v>
      </c>
      <c r="HU28" s="598">
        <f>'CF-EA-3155'!I24</f>
        <v>67.3125</v>
      </c>
      <c r="HV28" s="599">
        <f>'CF-EA-3155'!N24</f>
        <v>0.4814814815</v>
      </c>
      <c r="HW28" s="598">
        <f>'CF-EA-3155'!O24</f>
        <v>33.65625</v>
      </c>
      <c r="HX28" s="598" t="str">
        <f>'CF-EA-3155'!P24</f>
        <v/>
      </c>
      <c r="HY28" s="598" t="str">
        <f>'CF-EA-3155'!Q24</f>
        <v/>
      </c>
      <c r="HZ28" s="598">
        <f>'CF-EA-3155'!R24</f>
        <v>34</v>
      </c>
      <c r="IA28" s="598">
        <f>'CF-EA-3155'!S24</f>
        <v>20.19375</v>
      </c>
      <c r="IB28" s="598" t="str">
        <f>'CF-EA-3155'!T24</f>
        <v/>
      </c>
      <c r="IC28" s="598" t="str">
        <f>'CF-EA-3155'!U24</f>
        <v/>
      </c>
      <c r="ID28" s="598">
        <f>'CF-EA-3155'!V24</f>
        <v>20</v>
      </c>
      <c r="IE28" s="596" t="str">
        <f>'CF-EA-3155'!W24</f>
        <v/>
      </c>
      <c r="IF28" s="598" t="str">
        <f>'CF-EA-3155'!X24</f>
        <v/>
      </c>
      <c r="IG28" s="596" t="str">
        <f>'CF-EA-3155'!Y24</f>
        <v/>
      </c>
      <c r="IH28" s="596" t="str">
        <f>'CF-EA-3155'!Z24</f>
        <v>R</v>
      </c>
      <c r="II28" s="600">
        <f>max('CE-EF-3144'!C21,'CE-EF-3144'!D21)</f>
        <v>78</v>
      </c>
      <c r="IJ28" s="600">
        <f>max('CE-EF-3144'!E21,'CE-EF-3144'!F21)</f>
        <v>90</v>
      </c>
      <c r="IK28" s="600">
        <f>max('CE-EF-3144'!G21,'CE-EF-3144'!H21)</f>
        <v>86</v>
      </c>
      <c r="IL28" s="600">
        <f>max('CE-EF-3144'!I21,'CE-EF-3144'!J21)</f>
        <v>0</v>
      </c>
      <c r="IM28" s="594">
        <f>max('CE-EF-3144'!K21,'CE-EF-3144'!L21)</f>
        <v>82</v>
      </c>
      <c r="IN28" s="588">
        <f>max('CE-EF-3144'!M21,'CE-EF-3144'!N21)</f>
        <v>88</v>
      </c>
      <c r="IO28" s="596">
        <f>max('CE-EF-3144'!O21,'CE-EF-3144'!P21)</f>
        <v>90</v>
      </c>
      <c r="IP28" s="596">
        <f>max('CE-EF-3144'!Q21,'CE-EF-3144'!R21)</f>
        <v>0</v>
      </c>
      <c r="IQ28" s="596">
        <f>max('CE-EF-3145'!K22,'CE-EF-3145'!L22)</f>
        <v>83</v>
      </c>
      <c r="IR28" s="596">
        <f>max('CE-EF-3145'!M22,'CE-EF-3145'!N22)</f>
        <v>81</v>
      </c>
      <c r="IS28" s="596">
        <f>max('CE-EF-3145'!O22,'CE-EF-3145'!P22)</f>
        <v>82</v>
      </c>
      <c r="IT28" s="596">
        <f>max('CE-EF-3145'!Q22,'CE-EF-3145'!R22)</f>
        <v>0</v>
      </c>
      <c r="IU28" s="596">
        <f>max('CE-EF-3145'!C22,'CE-EF-3145'!D22)</f>
        <v>78</v>
      </c>
      <c r="IV28" s="596">
        <f>max('CE-EF-3145'!E22,'CE-EF-3145'!F22)</f>
        <v>85</v>
      </c>
      <c r="IW28" s="596">
        <f>max('CE-EF-3145'!G22,'CE-EF-3145'!H22)</f>
        <v>87</v>
      </c>
      <c r="IX28" s="596">
        <f>max('CE-EF-3145'!I22,'CE-EF-3145'!J22)</f>
        <v>0</v>
      </c>
      <c r="IY28" s="597">
        <f>'CF-EF-3156'!E24</f>
        <v>63.5</v>
      </c>
      <c r="IZ28" s="597">
        <f>'CF-EF-3156'!F24</f>
        <v>65</v>
      </c>
      <c r="JA28" s="597">
        <f>'CF-EF-3156'!G24</f>
        <v>61.5</v>
      </c>
      <c r="JB28" s="597">
        <f>'CF-EF-3156'!H24</f>
        <v>62.5</v>
      </c>
      <c r="JC28" s="598">
        <f>'CF-EF-3156'!I24</f>
        <v>63.125</v>
      </c>
      <c r="JD28" s="599">
        <f>'CF-EF-3156'!N24</f>
        <v>0.8</v>
      </c>
      <c r="JE28" s="598">
        <f>'CF-EF-3156'!O24</f>
        <v>31.5625</v>
      </c>
      <c r="JF28" s="598" t="str">
        <f>'CF-EF-3156'!P24</f>
        <v/>
      </c>
      <c r="JG28" s="598" t="str">
        <f>'CF-EF-3156'!Q24</f>
        <v/>
      </c>
      <c r="JH28" s="598">
        <f>'CF-EF-3156'!R24</f>
        <v>32</v>
      </c>
      <c r="JI28" s="598">
        <f>'CF-EF-3156'!S24</f>
        <v>18.9375</v>
      </c>
      <c r="JJ28" s="598" t="str">
        <f>'CF-EF-3156'!T24</f>
        <v/>
      </c>
      <c r="JK28" s="598" t="str">
        <f>'CF-EF-3156'!U24</f>
        <v/>
      </c>
      <c r="JL28" s="598">
        <f>'CF-EF-3156'!V24</f>
        <v>19</v>
      </c>
      <c r="JM28" s="596" t="str">
        <f>'CF-EF-3156'!W24</f>
        <v/>
      </c>
      <c r="JN28" s="598" t="str">
        <f>'CF-EF-3156'!X24</f>
        <v/>
      </c>
      <c r="JO28" s="596" t="str">
        <f>'CF-EF-3156'!Y24</f>
        <v/>
      </c>
      <c r="JP28" s="596" t="str">
        <f>'CF-EF-3156'!Z24</f>
        <v>R</v>
      </c>
      <c r="JQ28" s="593">
        <f>max('CE-FIH&amp;R-3146'!C21,'CE-FIH&amp;R-3146'!D21)</f>
        <v>84</v>
      </c>
      <c r="JR28" s="601">
        <f>max('CE-FIH&amp;R-3146'!E21,'CE-FIH&amp;R-3146'!F21)</f>
        <v>83</v>
      </c>
      <c r="JS28" s="601">
        <f>max('CE-FIH&amp;R-3146'!G21,'CE-FIH&amp;R-3146'!H21)</f>
        <v>72</v>
      </c>
      <c r="JT28" s="593">
        <f>max('CE-FIH&amp;R-3146'!I21,'CE-FIH&amp;R-3146'!J21)</f>
        <v>0</v>
      </c>
      <c r="JU28" s="594">
        <f>max('CE-FIH&amp;R-3146'!K21,'CE-FIH&amp;R-3146'!L21)</f>
        <v>83</v>
      </c>
      <c r="JV28" s="590">
        <f>max('CE-FIH&amp;R-3146'!M21,'CE-FIH&amp;R-3146'!N21)</f>
        <v>72</v>
      </c>
      <c r="JW28" s="598">
        <f>max('CE-FIH&amp;R-3146'!O21,'CE-FIH&amp;R-3146'!P21)</f>
        <v>81</v>
      </c>
      <c r="JX28" s="596">
        <f>max('CE-FIH&amp;R-3146'!Q21,'CE-FIH&amp;R-3146'!R21)</f>
        <v>0</v>
      </c>
      <c r="JY28" s="596">
        <f>max('CE-FIH&amp;R-3147'!K22,'CE-FIH&amp;R-3147'!L22)</f>
        <v>85</v>
      </c>
      <c r="JZ28" s="598">
        <f>max('CE-FIH&amp;R-3147'!M22,'CE-FIH&amp;R-3147'!N22)</f>
        <v>91</v>
      </c>
      <c r="KA28" s="598">
        <f>max('CE-FIH&amp;R-3147'!O22,'CE-FIH&amp;R-3147'!P22)</f>
        <v>72</v>
      </c>
      <c r="KB28" s="596">
        <f>max('CE-FIH&amp;R-3147'!Q22,'CE-FIH&amp;R-3147'!R22)</f>
        <v>0</v>
      </c>
      <c r="KC28" s="598">
        <f>max('CE-FIH&amp;R-3147'!C22,'CE-FIH&amp;R-3147'!D22)</f>
        <v>84</v>
      </c>
      <c r="KD28" s="598">
        <f>max('CE-FIH&amp;R-3147'!E22,'CE-FIH&amp;R-3147'!F22)</f>
        <v>88</v>
      </c>
      <c r="KE28" s="598">
        <f>max('CE-FIH&amp;R-3147'!G22,'CE-FIH&amp;R-3147'!H22)</f>
        <v>80</v>
      </c>
      <c r="KF28" s="596">
        <f>max('CE-FIH&amp;R-3147'!I22,'CE-FIH&amp;R-3147'!J22)</f>
        <v>0</v>
      </c>
      <c r="KG28" s="597">
        <f>'CF-FIHR-3157'!E24</f>
        <v>59.75</v>
      </c>
      <c r="KH28" s="597">
        <f>'CF-FIHR-3157'!F24</f>
        <v>59</v>
      </c>
      <c r="KI28" s="597">
        <f>'CF-FIHR-3157'!G24</f>
        <v>62</v>
      </c>
      <c r="KJ28" s="597">
        <f>'CF-FIHR-3157'!H24</f>
        <v>63</v>
      </c>
      <c r="KK28" s="598">
        <f>'CF-FIHR-3157'!I24</f>
        <v>60.9375</v>
      </c>
      <c r="KL28" s="599">
        <f>'CF-FIHR-3157'!N24</f>
        <v>0.6349206349</v>
      </c>
      <c r="KM28" s="598">
        <f>'CF-FIHR-3157'!O24</f>
        <v>30.46875</v>
      </c>
      <c r="KN28" s="598" t="str">
        <f>'CF-FIHR-3157'!P24</f>
        <v/>
      </c>
      <c r="KO28" s="598" t="str">
        <f>'CF-FIHR-3157'!Q24</f>
        <v/>
      </c>
      <c r="KP28" s="598">
        <f>'CF-FIHR-3157'!R24</f>
        <v>30</v>
      </c>
      <c r="KQ28" s="598">
        <f>'CF-FIHR-3157'!S24</f>
        <v>18.28125</v>
      </c>
      <c r="KR28" s="598" t="str">
        <f>'CF-FIHR-3157'!T24</f>
        <v/>
      </c>
      <c r="KS28" s="598" t="str">
        <f>'CF-FIHR-3157'!U24</f>
        <v/>
      </c>
      <c r="KT28" s="598">
        <f>'CF-FIHR-3157'!V24</f>
        <v>18</v>
      </c>
      <c r="KU28" s="596" t="str">
        <f>'CF-FIHR-3157'!W24</f>
        <v/>
      </c>
      <c r="KV28" s="598" t="str">
        <f>'CF-FIHR-3157'!X24</f>
        <v/>
      </c>
      <c r="KW28" s="596" t="str">
        <f>'CF-FIHR-3157'!Y24</f>
        <v/>
      </c>
      <c r="KX28" s="596" t="str">
        <f>'CF-FIHR-3157'!Z24</f>
        <v>R</v>
      </c>
    </row>
    <row r="29" ht="16.5" customHeight="1">
      <c r="A29" s="587">
        <v>19.0</v>
      </c>
      <c r="B29" s="588" t="str">
        <f>'3A 2025 - 2026 DATOS DEL ESTUDI'!M22</f>
        <v/>
      </c>
      <c r="C29" s="588">
        <f>'3A 2025 - 2026 DATOS DEL ESTUDI'!N22</f>
        <v>32529336</v>
      </c>
      <c r="D29" s="589" t="str">
        <f>'3A 2025 - 2026 DATOS DEL ESTUDI'!B22</f>
        <v>Alexis Enmanuel Gil  Sánchez</v>
      </c>
      <c r="E29" s="588">
        <f>max('LE3130'!C22,'LE3130'!D22)</f>
        <v>54</v>
      </c>
      <c r="F29" s="588">
        <f>max('LE3130'!E22,'LE3130'!F22)</f>
        <v>62</v>
      </c>
      <c r="G29" s="590">
        <f>max('LE3130'!G22,'LE3130'!H22)</f>
        <v>71</v>
      </c>
      <c r="H29" s="588">
        <f>max('LE3130'!I22,'LE3130'!J22)</f>
        <v>0</v>
      </c>
      <c r="I29" s="588">
        <f>max('LE3130'!K22,'LE3130'!L22)</f>
        <v>51</v>
      </c>
      <c r="J29" s="588">
        <f>max('LE3130'!M22,'LE3130'!N22)</f>
        <v>64</v>
      </c>
      <c r="K29" s="588">
        <f>max('LE3130'!O22,'LE3130'!P22)</f>
        <v>61</v>
      </c>
      <c r="L29" s="588">
        <f>max('LE3130'!Q22,'LE3130'!R22)</f>
        <v>0</v>
      </c>
      <c r="M29" s="588">
        <f>max('LE3131'!K23,'LE3131'!L23)</f>
        <v>72</v>
      </c>
      <c r="N29" s="588">
        <f>max('LE3131'!M23,'LE3131'!N23)</f>
        <v>72</v>
      </c>
      <c r="O29" s="588">
        <f>max('LE3131'!O23,'LE3131'!P23)</f>
        <v>60</v>
      </c>
      <c r="P29" s="588">
        <f>max('LE3131'!Q23,'LE3131'!R23)</f>
        <v>0</v>
      </c>
      <c r="Q29" s="588">
        <f>max('LE3131'!C23,'LE3131'!D23)</f>
        <v>75</v>
      </c>
      <c r="R29" s="588">
        <f>max('LE3131'!E23,'LE3131'!F23)</f>
        <v>55</v>
      </c>
      <c r="S29" s="588">
        <f>max('LE3131'!G23,'LE3131'!H23)</f>
        <v>60</v>
      </c>
      <c r="T29" s="588">
        <f>max('LE3131'!I23,'LE3131'!J23)</f>
        <v>0</v>
      </c>
      <c r="U29" s="591">
        <f>'CF-LE3149'!E25</f>
        <v>46.75</v>
      </c>
      <c r="V29" s="591">
        <f>'CF-LE3149'!F25</f>
        <v>44</v>
      </c>
      <c r="W29" s="591">
        <f>'CF-LE3149'!G25</f>
        <v>51</v>
      </c>
      <c r="X29" s="591">
        <f>'CF-LE3149'!H25</f>
        <v>47.5</v>
      </c>
      <c r="Y29" s="590">
        <f>'CF-LE3149'!I25</f>
        <v>47.3125</v>
      </c>
      <c r="Z29" s="592">
        <f>'CF-LE3149'!N25</f>
        <v>0.5647058824</v>
      </c>
      <c r="AA29" s="590">
        <f>'CF-LE3149'!O25</f>
        <v>23.65625</v>
      </c>
      <c r="AB29" s="590" t="str">
        <f>'CF-LE3149'!P25</f>
        <v/>
      </c>
      <c r="AC29" s="590" t="str">
        <f>'CF-LE3149'!Q25</f>
        <v/>
      </c>
      <c r="AD29" s="590">
        <f>'CF-LE3149'!R25</f>
        <v>24</v>
      </c>
      <c r="AE29" s="590">
        <f>'CF-LE3149'!S25</f>
        <v>14.19375</v>
      </c>
      <c r="AF29" s="590" t="str">
        <f>'CF-LE3149'!T25</f>
        <v/>
      </c>
      <c r="AG29" s="590" t="str">
        <f>'CF-LE3149'!U25</f>
        <v/>
      </c>
      <c r="AH29" s="590">
        <f>'CF-LE3149'!V25</f>
        <v>14</v>
      </c>
      <c r="AI29" s="590">
        <f>'CF-LE3149'!W25</f>
        <v>47.3125</v>
      </c>
      <c r="AJ29" s="588" t="str">
        <f>'CF-LE3149'!X25</f>
        <v/>
      </c>
      <c r="AK29" s="588" t="str">
        <f>'CF-LE3149'!Y25</f>
        <v/>
      </c>
      <c r="AL29" s="588" t="str">
        <f>'CF-LE3149'!Z25</f>
        <v>R</v>
      </c>
      <c r="AM29" s="593">
        <f>max('CE-I-331'!C22,'CE-I-331'!D22)</f>
        <v>0</v>
      </c>
      <c r="AN29" s="593">
        <f>max('CE-I-331'!E22,'CE-I-331'!F22)</f>
        <v>0</v>
      </c>
      <c r="AO29" s="593">
        <f>max('CE-I-331'!G22,'CE-I-331'!H22)</f>
        <v>0</v>
      </c>
      <c r="AP29" s="593">
        <f>max('CE-I-331'!I22,'CE-I-331'!J22)</f>
        <v>0</v>
      </c>
      <c r="AQ29" s="594">
        <f>max('CE-I-331'!K22,'CE-I-331'!L22)</f>
        <v>0</v>
      </c>
      <c r="AR29" s="588">
        <f>max('CE-I-331'!M22,'CE-I-331'!N22)</f>
        <v>0</v>
      </c>
      <c r="AS29" s="595">
        <f>max('CE-I-331'!O22,'CE-I-331'!P22)</f>
        <v>0</v>
      </c>
      <c r="AT29" s="596">
        <f>max('CE-I-331'!Q22,'CE-I-331'!R22)</f>
        <v>0</v>
      </c>
      <c r="AU29" s="596">
        <f>max('CE-I-3131'!K23,'CE-I-3131'!L23)</f>
        <v>0</v>
      </c>
      <c r="AV29" s="596">
        <f>max('CE-I-3131'!M23,'CE-I-3131'!N23)</f>
        <v>0</v>
      </c>
      <c r="AW29" s="596">
        <f>max('CE-I-3131'!O23,'CE-I-3131'!P23)</f>
        <v>0</v>
      </c>
      <c r="AX29" s="596">
        <f>max('CE-I-3131'!Q23,'CE-I-3131'!R23)</f>
        <v>0</v>
      </c>
      <c r="AY29" s="596">
        <f>max('CE-I-3131'!C23,'CE-I-3131'!D23)</f>
        <v>0</v>
      </c>
      <c r="AZ29" s="596">
        <f>max('CE-I-3131'!E23,'CE-I-3131'!F23)</f>
        <v>0</v>
      </c>
      <c r="BA29" s="596">
        <f>max('CE-I-3131'!G23,'CE-I-3131'!H23)</f>
        <v>0</v>
      </c>
      <c r="BB29" s="596">
        <f>max('CE-I-3131'!I23,'CE-I-3131'!J23)</f>
        <v>0</v>
      </c>
      <c r="BC29" s="597">
        <f>'CF-LE-I3150'!E25</f>
        <v>0</v>
      </c>
      <c r="BD29" s="597">
        <f>'CF-LE-I3150'!F25</f>
        <v>0</v>
      </c>
      <c r="BE29" s="597">
        <f>'CF-LE-I3150'!G25</f>
        <v>0</v>
      </c>
      <c r="BF29" s="597">
        <f>'CF-LE-I3150'!H25</f>
        <v>0</v>
      </c>
      <c r="BG29" s="598">
        <f>'CF-LE-I3150'!I25</f>
        <v>0</v>
      </c>
      <c r="BH29" s="599">
        <f>'CF-LE-I3150'!N25</f>
        <v>0</v>
      </c>
      <c r="BI29" s="598">
        <f>'CF-LE-I3150'!O25</f>
        <v>0</v>
      </c>
      <c r="BJ29" s="598" t="str">
        <f>'CF-LE-I3150'!P25</f>
        <v/>
      </c>
      <c r="BK29" s="598" t="str">
        <f>'CF-LE-I3150'!Q25</f>
        <v/>
      </c>
      <c r="BL29" s="598">
        <f>'CF-LE-I3150'!R25</f>
        <v>0</v>
      </c>
      <c r="BM29" s="598">
        <f>'CF-LE-I3150'!S25</f>
        <v>0</v>
      </c>
      <c r="BN29" s="598" t="str">
        <f>'CF-LE-I3150'!T25</f>
        <v/>
      </c>
      <c r="BO29" s="598" t="str">
        <f>'CF-LE-I3150'!U25</f>
        <v/>
      </c>
      <c r="BP29" s="598">
        <f>'CF-LE-I3150'!V25</f>
        <v>0</v>
      </c>
      <c r="BQ29" s="596" t="str">
        <f>'CF-LE-I3150'!W25</f>
        <v/>
      </c>
      <c r="BR29" s="596" t="str">
        <f>'CF-LE-I3150'!X25</f>
        <v/>
      </c>
      <c r="BS29" s="596" t="str">
        <f>'CF-LE-I3150'!Y25</f>
        <v/>
      </c>
      <c r="BT29" s="596" t="str">
        <f>'CF-LE-I3150'!Z25</f>
        <v>R</v>
      </c>
      <c r="BU29" s="600">
        <f>max('CE-F-334'!C22,'CE-F-334'!D22)</f>
        <v>72</v>
      </c>
      <c r="BV29" s="600">
        <f>max('CE-F-334'!E22,'CE-F-334'!F22)</f>
        <v>35</v>
      </c>
      <c r="BW29" s="600">
        <f>max('CE-F-334'!G22,'CE-F-334'!H22)</f>
        <v>50</v>
      </c>
      <c r="BX29" s="600">
        <f>max('CE-F-334'!I22,'CE-F-334'!J22)</f>
        <v>0</v>
      </c>
      <c r="BY29" s="594">
        <f>max('CE-F-334'!K22,'CE-F-334'!L22)</f>
        <v>71</v>
      </c>
      <c r="BZ29" s="588">
        <f>max('CE-F-334'!M22,'CE-F-334'!N22)</f>
        <v>70</v>
      </c>
      <c r="CA29" s="596">
        <f>max('CE-F-334'!O22,'CE-F-334'!P22)</f>
        <v>70</v>
      </c>
      <c r="CB29" s="596">
        <f>max('CE-F-334'!Q22,'CE-F-334'!R22)</f>
        <v>0</v>
      </c>
      <c r="CC29" s="596">
        <f>max('CE-F-3135'!K23,'CE-F-3135'!L23)</f>
        <v>71</v>
      </c>
      <c r="CD29" s="596">
        <f>max('CE-F-3135'!M23,'CE-F-3135'!N23)</f>
        <v>70</v>
      </c>
      <c r="CE29" s="596">
        <f>max('CE-F-3135'!O23,'CE-F-3135'!P23)</f>
        <v>70</v>
      </c>
      <c r="CF29" s="596">
        <f>max('CE-F-3135'!Q23,'CE-F-3135'!R23)</f>
        <v>0</v>
      </c>
      <c r="CG29" s="596">
        <f>max('CE-F-3135'!C23,'CE-F-3135'!D23)</f>
        <v>70</v>
      </c>
      <c r="CH29" s="596">
        <f>max('CE-F-3135'!E23,'CE-F-3135'!F23)</f>
        <v>70</v>
      </c>
      <c r="CI29" s="596">
        <f>max('CE-F-3135'!G23,'CE-F-3135'!H23)</f>
        <v>70</v>
      </c>
      <c r="CJ29" s="596">
        <f>max('CE-F-3135'!I23,'CE-F-3135'!J23)</f>
        <v>0</v>
      </c>
      <c r="CK29" s="597">
        <f>'CF-LE-F3151'!E25</f>
        <v>39.25</v>
      </c>
      <c r="CL29" s="597">
        <f>'CF-LE-F3151'!F25</f>
        <v>52.75</v>
      </c>
      <c r="CM29" s="597">
        <f>'CF-LE-F3151'!G25</f>
        <v>52.75</v>
      </c>
      <c r="CN29" s="597">
        <f>'CF-LE-F3151'!H25</f>
        <v>52.5</v>
      </c>
      <c r="CO29" s="598">
        <f>'CF-LE-F3151'!I25</f>
        <v>49.3125</v>
      </c>
      <c r="CP29" s="599">
        <f>'CF-LE-F3151'!N25</f>
        <v>0.6732142857</v>
      </c>
      <c r="CQ29" s="598">
        <f>'CF-LE-F3151'!O25</f>
        <v>24.65625</v>
      </c>
      <c r="CR29" s="598" t="str">
        <f>'CF-LE-F3151'!P25</f>
        <v/>
      </c>
      <c r="CS29" s="598" t="str">
        <f>'CF-LE-F3151'!Q25</f>
        <v/>
      </c>
      <c r="CT29" s="598">
        <f>'CF-LE-F3151'!R25</f>
        <v>25</v>
      </c>
      <c r="CU29" s="598">
        <f>'CF-LE-F3151'!S25</f>
        <v>14.79375</v>
      </c>
      <c r="CV29" s="598" t="str">
        <f>'CF-LE-F3151'!T25</f>
        <v/>
      </c>
      <c r="CW29" s="598" t="str">
        <f>'CF-LE-F3151'!U25</f>
        <v/>
      </c>
      <c r="CX29" s="598">
        <f>'CF-LE-F3151'!V25</f>
        <v>15</v>
      </c>
      <c r="CY29" s="598">
        <f>'CF-LE-F3151'!W25</f>
        <v>49.3125</v>
      </c>
      <c r="CZ29" s="598" t="str">
        <f>'CF-LE-F3151'!X25</f>
        <v/>
      </c>
      <c r="DA29" s="596" t="str">
        <f>'CF-LE-F3151'!Y25</f>
        <v/>
      </c>
      <c r="DB29" s="596" t="str">
        <f>'CF-LE-F3151'!Z25</f>
        <v>R</v>
      </c>
      <c r="DC29" s="600">
        <f>max('CE-MAT-3136'!C22,'CE-MAT-3136'!D22)</f>
        <v>60</v>
      </c>
      <c r="DD29" s="600">
        <f>max('CE-MAT-3136'!E22,'CE-MAT-3136'!F22)</f>
        <v>35</v>
      </c>
      <c r="DE29" s="600">
        <f>max('CE-MAT-3136'!G22,'CE-MAT-3136'!H22)</f>
        <v>50</v>
      </c>
      <c r="DF29" s="600">
        <f>max('CE-MAT-3136'!I22,'CE-MAT-3136'!J22)</f>
        <v>0</v>
      </c>
      <c r="DG29" s="594">
        <f>max('CE-MAT-3136'!K22,'CE-MAT-3136'!L22)</f>
        <v>60</v>
      </c>
      <c r="DH29" s="588">
        <f>max('CE-MAT-3136'!M22,'CE-MAT-3136'!N22)</f>
        <v>60</v>
      </c>
      <c r="DI29" s="596">
        <f>max('CE-MAT-3136'!O22,'CE-MAT-3136'!P22)</f>
        <v>40</v>
      </c>
      <c r="DJ29" s="596">
        <f>max('CE-MAT-3136'!Q22,'CE-MAT-3136'!R22)</f>
        <v>0</v>
      </c>
      <c r="DK29" s="596">
        <f>max('CE-MAT-3137'!K23,'CE-MAT-3137'!L23)</f>
        <v>70</v>
      </c>
      <c r="DL29" s="596">
        <f>max('CE-MAT-3137'!M23,'CE-MAT-3137'!N23)</f>
        <v>60</v>
      </c>
      <c r="DM29" s="596">
        <f>max('CE-MAT-3137'!O23,'CE-MAT-3137'!P23)</f>
        <v>60</v>
      </c>
      <c r="DN29" s="596">
        <f>max('CE-MAT-3137'!Q23,'CE-MAT-3137'!R23)</f>
        <v>0</v>
      </c>
      <c r="DO29" s="596">
        <f>max('CE-MAT-3137'!C23,'CE-MAT-3137'!D23)</f>
        <v>60</v>
      </c>
      <c r="DP29" s="596">
        <f>max('CE-MAT-3137'!E23,'CE-MAT-3137'!F23)</f>
        <v>60</v>
      </c>
      <c r="DQ29" s="596">
        <f>max('CE-MAT-3137'!G23,'CE-MAT-3137'!H23)</f>
        <v>70</v>
      </c>
      <c r="DR29" s="596">
        <f>max('CE-MAT-3137'!I23,'CE-MAT-3137'!J23)</f>
        <v>0</v>
      </c>
      <c r="DS29" s="597">
        <f>'CF-M-3152'!E25</f>
        <v>36.25</v>
      </c>
      <c r="DT29" s="597">
        <f>'CF-M-3152'!F25</f>
        <v>40</v>
      </c>
      <c r="DU29" s="597">
        <f>'CF-M-3152'!G25</f>
        <v>47.5</v>
      </c>
      <c r="DV29" s="597">
        <f>'CF-M-3152'!H25</f>
        <v>47.5</v>
      </c>
      <c r="DW29" s="598">
        <f>'CF-M-3152'!I25</f>
        <v>42.8125</v>
      </c>
      <c r="DX29" s="599">
        <f>'CF-M-3152'!N25</f>
        <v>0.69375</v>
      </c>
      <c r="DY29" s="598">
        <f>'CF-M-3152'!O25</f>
        <v>21.40625</v>
      </c>
      <c r="DZ29" s="598" t="str">
        <f>'CF-M-3152'!P25</f>
        <v/>
      </c>
      <c r="EA29" s="598" t="str">
        <f>'CF-M-3152'!Q25</f>
        <v/>
      </c>
      <c r="EB29" s="598">
        <f>'CF-M-3152'!R25</f>
        <v>21</v>
      </c>
      <c r="EC29" s="598">
        <f>'CF-M-3152'!S25</f>
        <v>12.84375</v>
      </c>
      <c r="ED29" s="598" t="str">
        <f>'CF-M-3152'!T25</f>
        <v/>
      </c>
      <c r="EE29" s="598" t="str">
        <f>'CF-M-3152'!U25</f>
        <v/>
      </c>
      <c r="EF29" s="598">
        <f>'CF-M-3152'!V25</f>
        <v>13</v>
      </c>
      <c r="EG29" s="598">
        <f>'CF-M-3152'!W25</f>
        <v>42.8125</v>
      </c>
      <c r="EH29" s="598" t="str">
        <f>'CF-M-3152'!X25</f>
        <v/>
      </c>
      <c r="EI29" s="596" t="str">
        <f>'CF-M-3152'!Y25</f>
        <v/>
      </c>
      <c r="EJ29" s="596" t="str">
        <f>'CF-M-3152'!Z25</f>
        <v>R</v>
      </c>
      <c r="EK29" s="593">
        <f>max('CE-SOC-3138'!C22,'CE-SOC-3138'!D22)</f>
        <v>72</v>
      </c>
      <c r="EL29" s="593">
        <f>max('CE-SOC-3138'!E22,'CE-SOC-3138'!F22)</f>
        <v>71</v>
      </c>
      <c r="EM29" s="593">
        <f>max('CE-SOC-3138'!G22,'CE-SOC-3138'!H22)</f>
        <v>73</v>
      </c>
      <c r="EN29" s="601">
        <f>max('CE-SOC-3138'!I22,'CE-SOC-3138'!J22)</f>
        <v>0</v>
      </c>
      <c r="EO29" s="595">
        <f>max('CE-SOC-3138'!K22,'CE-SOC-3138'!L22)</f>
        <v>74</v>
      </c>
      <c r="EP29" s="588">
        <f>max('CE-SOC-3138'!M22,'CE-SOC-3138'!N22)</f>
        <v>74</v>
      </c>
      <c r="EQ29" s="596">
        <f>max('CE-SOC-3138'!O22,'CE-SOC-3138'!P22)</f>
        <v>56</v>
      </c>
      <c r="ER29" s="596">
        <f>max('CE-SOC-3138'!Q22,'CE-SOC-3138'!R22)</f>
        <v>0</v>
      </c>
      <c r="ES29" s="596">
        <f>max('CE-SOC-3139'!K23,'CE-SOC-3139'!L23)</f>
        <v>89</v>
      </c>
      <c r="ET29" s="598">
        <f>max('CE-SOC-3139'!M23,'CE-SOC-3139'!N23)</f>
        <v>69</v>
      </c>
      <c r="EU29" s="598">
        <f>max('CE-SOC-3139'!O23,'CE-SOC-3139'!P23)</f>
        <v>74</v>
      </c>
      <c r="EV29" s="596">
        <f>max('CE-SOC-3139'!Q23,'CE-SOC-3139'!R23)</f>
        <v>0</v>
      </c>
      <c r="EW29" s="598">
        <f>max('CE-SOC-3139'!C23,'CE-SOC-3139'!D23)</f>
        <v>74</v>
      </c>
      <c r="EX29" s="598">
        <f>max('CE-SOC-3139'!E23,'CE-SOC-3139'!F23)</f>
        <v>73</v>
      </c>
      <c r="EY29" s="598">
        <f>max('CE-SOC-3139'!G23,'CE-SOC-3139'!H23)</f>
        <v>82</v>
      </c>
      <c r="EZ29" s="598">
        <f>max('CE-SOC-3139'!I23,'CE-SOC-3139'!J23)</f>
        <v>0</v>
      </c>
      <c r="FA29" s="597">
        <f>'CF-CS-3153'!E25</f>
        <v>54</v>
      </c>
      <c r="FB29" s="597">
        <f>'CF-CS-3153'!F25</f>
        <v>51</v>
      </c>
      <c r="FC29" s="597">
        <f>'CF-CS-3153'!G25</f>
        <v>58</v>
      </c>
      <c r="FD29" s="597">
        <f>'CF-CS-3153'!H25</f>
        <v>57.25</v>
      </c>
      <c r="FE29" s="598">
        <f>'CF-CS-3153'!I25</f>
        <v>55.0625</v>
      </c>
      <c r="FF29" s="599">
        <f>'CF-CS-3153'!N25</f>
        <v>0.6824509804</v>
      </c>
      <c r="FG29" s="598">
        <f>'CF-CS-3153'!O25</f>
        <v>27.53125</v>
      </c>
      <c r="FH29" s="598" t="str">
        <f>'CF-CS-3153'!P25</f>
        <v/>
      </c>
      <c r="FI29" s="598" t="str">
        <f>'CF-CS-3153'!Q25</f>
        <v/>
      </c>
      <c r="FJ29" s="598">
        <f>'CF-CS-3153'!R25</f>
        <v>28</v>
      </c>
      <c r="FK29" s="598">
        <f>'CF-CS-3153'!S25</f>
        <v>16.51875</v>
      </c>
      <c r="FL29" s="598" t="str">
        <f>'CF-CS-3153'!T25</f>
        <v/>
      </c>
      <c r="FM29" s="598" t="str">
        <f>'CF-CS-3153'!U25</f>
        <v/>
      </c>
      <c r="FN29" s="598">
        <f>'CF-CS-3153'!V25</f>
        <v>17</v>
      </c>
      <c r="FO29" s="596" t="str">
        <f>'CF-CS-3153'!W25</f>
        <v/>
      </c>
      <c r="FP29" s="598" t="str">
        <f>'CF-CS-3153'!X25</f>
        <v/>
      </c>
      <c r="FQ29" s="596" t="str">
        <f>'CF-CS-3153'!Y25</f>
        <v/>
      </c>
      <c r="FR29" s="596" t="str">
        <f>'CF-CS-3153'!Z25</f>
        <v>R</v>
      </c>
      <c r="FS29" s="602">
        <f>max(CNCF3140!C22,CNCF3140!D22)</f>
        <v>70</v>
      </c>
      <c r="FT29" s="602">
        <f>max(CNCF3140!E22,CNCF3140!F22)</f>
        <v>70</v>
      </c>
      <c r="FU29" s="602">
        <f>max(CNCF3140!G22,CNCF3140!H22)</f>
        <v>36</v>
      </c>
      <c r="FV29" s="602">
        <f>max(CNCF3140!I22,CNCF3140!J22)</f>
        <v>0</v>
      </c>
      <c r="FW29" s="594">
        <f>max(CNCF3140!K22,CNCF3140!L22)</f>
        <v>70</v>
      </c>
      <c r="FX29" s="588">
        <f>max(CNCF3140!M22,CNCF3140!N22)</f>
        <v>70</v>
      </c>
      <c r="FY29" s="596">
        <f>max(CNCF3140!O22,CNCF3140!P22)</f>
        <v>50</v>
      </c>
      <c r="FZ29" s="596">
        <f>max(CNCF3140!Q22,CNCF3140!R22)</f>
        <v>0</v>
      </c>
      <c r="GA29" s="596">
        <f>max('CE-NAT-3141'!K23,'CE-NAT-3141'!L23)</f>
        <v>70</v>
      </c>
      <c r="GB29" s="596">
        <f>max('CE-NAT-3141'!M23,'CE-NAT-3141'!N23)</f>
        <v>70</v>
      </c>
      <c r="GC29" s="596">
        <f>max('CE-NAT-3141'!O23,'CE-NAT-3141'!P23)</f>
        <v>30</v>
      </c>
      <c r="GD29" s="596">
        <f>max('CE-NAT-3141'!Q23,'CE-NAT-3141'!R23)</f>
        <v>0</v>
      </c>
      <c r="GE29" s="596">
        <f>max('CE-NAT-3141'!C23,'CE-NAT-3141'!D23)</f>
        <v>70</v>
      </c>
      <c r="GF29" s="596">
        <f>max('CE-NAT-3141'!E23,'CE-NAT-3141'!F23)</f>
        <v>70</v>
      </c>
      <c r="GG29" s="596">
        <f>max('CE-NAT-3141'!G23,'CE-NAT-3141'!H23)</f>
        <v>75</v>
      </c>
      <c r="GH29" s="596">
        <f>max('CE-NAT-3141'!I23,'CE-NAT-3141'!J23)</f>
        <v>0</v>
      </c>
      <c r="GI29" s="597">
        <f>'CF-CN-3154'!E25</f>
        <v>44</v>
      </c>
      <c r="GJ29" s="597">
        <f>'CF-CN-3154'!F25</f>
        <v>47.5</v>
      </c>
      <c r="GK29" s="597">
        <f>'CF-CN-3154'!G25</f>
        <v>42.5</v>
      </c>
      <c r="GL29" s="597">
        <f>'CF-CN-3154'!H25</f>
        <v>53.75</v>
      </c>
      <c r="GM29" s="598">
        <f>'CF-CN-3154'!I25</f>
        <v>46.9375</v>
      </c>
      <c r="GN29" s="599">
        <f>'CF-CN-3154'!N25</f>
        <v>0.295</v>
      </c>
      <c r="GO29" s="598">
        <f>'CF-CN-3154'!O25</f>
        <v>23.46875</v>
      </c>
      <c r="GP29" s="598" t="str">
        <f>'CF-CN-3154'!P25</f>
        <v/>
      </c>
      <c r="GQ29" s="598" t="str">
        <f>'CF-CN-3154'!Q25</f>
        <v/>
      </c>
      <c r="GR29" s="598">
        <f>'CF-CN-3154'!R25</f>
        <v>23</v>
      </c>
      <c r="GS29" s="598">
        <f>'CF-CN-3154'!S25</f>
        <v>14.08125</v>
      </c>
      <c r="GT29" s="598" t="str">
        <f>'CF-CN-3154'!T25</f>
        <v/>
      </c>
      <c r="GU29" s="598" t="str">
        <f>'CF-CN-3154'!U25</f>
        <v/>
      </c>
      <c r="GV29" s="598">
        <f>'CF-CN-3154'!V25</f>
        <v>14</v>
      </c>
      <c r="GW29" s="598">
        <f>'CF-CN-3154'!W25</f>
        <v>46.9375</v>
      </c>
      <c r="GX29" s="598" t="str">
        <f>'CF-CN-3154'!X25</f>
        <v/>
      </c>
      <c r="GY29" s="596" t="str">
        <f>'CF-CN-3154'!Y25</f>
        <v/>
      </c>
      <c r="GZ29" s="596" t="str">
        <f>'CF-CN-3154'!Z25</f>
        <v>R</v>
      </c>
      <c r="HA29" s="594">
        <f>max('CE-EA-3142'!C22,'CE-EA-3142'!C22)</f>
        <v>87</v>
      </c>
      <c r="HB29" s="594">
        <f>max('CE-EA-3142'!E22,'CE-EA-3142'!F22)</f>
        <v>76</v>
      </c>
      <c r="HC29" s="594">
        <f>max('CE-EA-3142'!G22,'CE-EA-3142'!H22)</f>
        <v>82</v>
      </c>
      <c r="HD29" s="594">
        <f>max('CE-EA-3142'!I22,'CE-EA-3142'!J22)</f>
        <v>0</v>
      </c>
      <c r="HE29" s="594">
        <f>max('CE-EA-3142'!K22,'CE-EA-3142'!L22)</f>
        <v>72</v>
      </c>
      <c r="HF29" s="588">
        <f>max('CE-EA-3142'!M22,'CE-EA-3142'!N22)</f>
        <v>73</v>
      </c>
      <c r="HG29" s="596">
        <f>max('CE-EA-3142'!O22,'CE-EA-3142'!P22)</f>
        <v>52</v>
      </c>
      <c r="HH29" s="596">
        <f>max('CE-EA-3142'!Q22,'CE-EA-3142'!R22)</f>
        <v>0</v>
      </c>
      <c r="HI29" s="596">
        <f>max('CE-EA-3143'!K23,'CE-EA-3143'!L23)</f>
        <v>77</v>
      </c>
      <c r="HJ29" s="596">
        <f>max('CE-EA-3143'!M23,'CE-EA-3143'!N23)</f>
        <v>73</v>
      </c>
      <c r="HK29" s="596">
        <f>max('CE-EA-3143'!O23,'CE-EA-3143'!P23)</f>
        <v>71</v>
      </c>
      <c r="HL29" s="596">
        <f>max('CE-EA-3143'!Q23,'CE-EA-3143'!R23)</f>
        <v>0</v>
      </c>
      <c r="HM29" s="596">
        <f>max('CE-EA-3143'!C23,'CE-EA-3143'!D23)</f>
        <v>75</v>
      </c>
      <c r="HN29" s="596">
        <f>max('CE-EA-3143'!E23,'CE-EA-3143'!F23)</f>
        <v>70</v>
      </c>
      <c r="HO29" s="596">
        <f>max('CE-EA-3143'!G23,'CE-EA-3143'!H23)</f>
        <v>70</v>
      </c>
      <c r="HP29" s="596">
        <f>max('CE-EA-3143'!I23,'CE-EA-3143'!J23)</f>
        <v>0</v>
      </c>
      <c r="HQ29" s="597">
        <f>'CF-EA-3155'!E25</f>
        <v>61.25</v>
      </c>
      <c r="HR29" s="597">
        <f>'CF-EA-3155'!F25</f>
        <v>49.25</v>
      </c>
      <c r="HS29" s="597">
        <f>'CF-EA-3155'!G25</f>
        <v>55.25</v>
      </c>
      <c r="HT29" s="597">
        <f>'CF-EA-3155'!H25</f>
        <v>53.75</v>
      </c>
      <c r="HU29" s="598">
        <f>'CF-EA-3155'!I25</f>
        <v>54.875</v>
      </c>
      <c r="HV29" s="599">
        <f>'CF-EA-3155'!N25</f>
        <v>0.4814814815</v>
      </c>
      <c r="HW29" s="598">
        <f>'CF-EA-3155'!O25</f>
        <v>27.4375</v>
      </c>
      <c r="HX29" s="598" t="str">
        <f>'CF-EA-3155'!P25</f>
        <v/>
      </c>
      <c r="HY29" s="598" t="str">
        <f>'CF-EA-3155'!Q25</f>
        <v/>
      </c>
      <c r="HZ29" s="598">
        <f>'CF-EA-3155'!R25</f>
        <v>27</v>
      </c>
      <c r="IA29" s="598">
        <f>'CF-EA-3155'!S25</f>
        <v>16.4625</v>
      </c>
      <c r="IB29" s="598" t="str">
        <f>'CF-EA-3155'!T25</f>
        <v/>
      </c>
      <c r="IC29" s="598" t="str">
        <f>'CF-EA-3155'!U25</f>
        <v/>
      </c>
      <c r="ID29" s="598">
        <f>'CF-EA-3155'!V25</f>
        <v>16</v>
      </c>
      <c r="IE29" s="596" t="str">
        <f>'CF-EA-3155'!W25</f>
        <v/>
      </c>
      <c r="IF29" s="598" t="str">
        <f>'CF-EA-3155'!X25</f>
        <v/>
      </c>
      <c r="IG29" s="596" t="str">
        <f>'CF-EA-3155'!Y25</f>
        <v/>
      </c>
      <c r="IH29" s="596" t="str">
        <f>'CF-EA-3155'!Z25</f>
        <v>R</v>
      </c>
      <c r="II29" s="600">
        <f>max('CE-EF-3144'!C22,'CE-EF-3144'!D22)</f>
        <v>72</v>
      </c>
      <c r="IJ29" s="600">
        <f>max('CE-EF-3144'!E22,'CE-EF-3144'!F22)</f>
        <v>76</v>
      </c>
      <c r="IK29" s="600">
        <f>max('CE-EF-3144'!G22,'CE-EF-3144'!H22)</f>
        <v>70</v>
      </c>
      <c r="IL29" s="600">
        <f>max('CE-EF-3144'!I22,'CE-EF-3144'!J22)</f>
        <v>0</v>
      </c>
      <c r="IM29" s="594">
        <f>max('CE-EF-3144'!K22,'CE-EF-3144'!L22)</f>
        <v>78</v>
      </c>
      <c r="IN29" s="588">
        <f>max('CE-EF-3144'!M22,'CE-EF-3144'!N22)</f>
        <v>80</v>
      </c>
      <c r="IO29" s="596">
        <f>max('CE-EF-3144'!O22,'CE-EF-3144'!P22)</f>
        <v>73</v>
      </c>
      <c r="IP29" s="596">
        <f>max('CE-EF-3144'!Q22,'CE-EF-3144'!R22)</f>
        <v>0</v>
      </c>
      <c r="IQ29" s="596">
        <f>max('CE-EF-3145'!K23,'CE-EF-3145'!L23)</f>
        <v>76</v>
      </c>
      <c r="IR29" s="596">
        <f>max('CE-EF-3145'!M23,'CE-EF-3145'!N23)</f>
        <v>80</v>
      </c>
      <c r="IS29" s="596">
        <f>max('CE-EF-3145'!O23,'CE-EF-3145'!P23)</f>
        <v>81</v>
      </c>
      <c r="IT29" s="596">
        <f>max('CE-EF-3145'!Q23,'CE-EF-3145'!R23)</f>
        <v>0</v>
      </c>
      <c r="IU29" s="596">
        <f>max('CE-EF-3145'!C23,'CE-EF-3145'!D23)</f>
        <v>77</v>
      </c>
      <c r="IV29" s="596">
        <f>max('CE-EF-3145'!E23,'CE-EF-3145'!F23)</f>
        <v>78</v>
      </c>
      <c r="IW29" s="596">
        <f>max('CE-EF-3145'!G23,'CE-EF-3145'!H23)</f>
        <v>76</v>
      </c>
      <c r="IX29" s="596">
        <f>max('CE-EF-3145'!I23,'CE-EF-3145'!J23)</f>
        <v>0</v>
      </c>
      <c r="IY29" s="597">
        <f>'CF-EF-3156'!E25</f>
        <v>54.5</v>
      </c>
      <c r="IZ29" s="597">
        <f>'CF-EF-3156'!F25</f>
        <v>57.75</v>
      </c>
      <c r="JA29" s="597">
        <f>'CF-EF-3156'!G25</f>
        <v>59.25</v>
      </c>
      <c r="JB29" s="597">
        <f>'CF-EF-3156'!H25</f>
        <v>57.75</v>
      </c>
      <c r="JC29" s="598">
        <f>'CF-EF-3156'!I25</f>
        <v>57.3125</v>
      </c>
      <c r="JD29" s="599">
        <f>'CF-EF-3156'!N25</f>
        <v>0.7</v>
      </c>
      <c r="JE29" s="598">
        <f>'CF-EF-3156'!O25</f>
        <v>28.65625</v>
      </c>
      <c r="JF29" s="598" t="str">
        <f>'CF-EF-3156'!P25</f>
        <v/>
      </c>
      <c r="JG29" s="598" t="str">
        <f>'CF-EF-3156'!Q25</f>
        <v/>
      </c>
      <c r="JH29" s="598">
        <f>'CF-EF-3156'!R25</f>
        <v>29</v>
      </c>
      <c r="JI29" s="598">
        <f>'CF-EF-3156'!S25</f>
        <v>17.19375</v>
      </c>
      <c r="JJ29" s="598" t="str">
        <f>'CF-EF-3156'!T25</f>
        <v/>
      </c>
      <c r="JK29" s="598" t="str">
        <f>'CF-EF-3156'!U25</f>
        <v/>
      </c>
      <c r="JL29" s="598">
        <f>'CF-EF-3156'!V25</f>
        <v>17</v>
      </c>
      <c r="JM29" s="596" t="str">
        <f>'CF-EF-3156'!W25</f>
        <v/>
      </c>
      <c r="JN29" s="598" t="str">
        <f>'CF-EF-3156'!X25</f>
        <v/>
      </c>
      <c r="JO29" s="596" t="str">
        <f>'CF-EF-3156'!Y25</f>
        <v/>
      </c>
      <c r="JP29" s="596" t="str">
        <f>'CF-EF-3156'!Z25</f>
        <v>R</v>
      </c>
      <c r="JQ29" s="593">
        <f>max('CE-FIH&amp;R-3146'!C22,'CE-FIH&amp;R-3146'!D22)</f>
        <v>76</v>
      </c>
      <c r="JR29" s="601">
        <f>max('CE-FIH&amp;R-3146'!E22,'CE-FIH&amp;R-3146'!F22)</f>
        <v>64</v>
      </c>
      <c r="JS29" s="601">
        <f>max('CE-FIH&amp;R-3146'!G22,'CE-FIH&amp;R-3146'!H22)</f>
        <v>54</v>
      </c>
      <c r="JT29" s="593">
        <f>max('CE-FIH&amp;R-3146'!I22,'CE-FIH&amp;R-3146'!J22)</f>
        <v>0</v>
      </c>
      <c r="JU29" s="594">
        <f>max('CE-FIH&amp;R-3146'!K22,'CE-FIH&amp;R-3146'!L22)</f>
        <v>74</v>
      </c>
      <c r="JV29" s="590">
        <f>max('CE-FIH&amp;R-3146'!M22,'CE-FIH&amp;R-3146'!N22)</f>
        <v>71</v>
      </c>
      <c r="JW29" s="598">
        <f>max('CE-FIH&amp;R-3146'!O22,'CE-FIH&amp;R-3146'!P22)</f>
        <v>72</v>
      </c>
      <c r="JX29" s="596">
        <f>max('CE-FIH&amp;R-3146'!Q22,'CE-FIH&amp;R-3146'!R22)</f>
        <v>0</v>
      </c>
      <c r="JY29" s="596">
        <f>max('CE-FIH&amp;R-3147'!K23,'CE-FIH&amp;R-3147'!L23)</f>
        <v>81</v>
      </c>
      <c r="JZ29" s="598">
        <f>max('CE-FIH&amp;R-3147'!M23,'CE-FIH&amp;R-3147'!N23)</f>
        <v>61</v>
      </c>
      <c r="KA29" s="598">
        <f>max('CE-FIH&amp;R-3147'!O23,'CE-FIH&amp;R-3147'!P23)</f>
        <v>58</v>
      </c>
      <c r="KB29" s="596">
        <f>max('CE-FIH&amp;R-3147'!Q23,'CE-FIH&amp;R-3147'!R23)</f>
        <v>0</v>
      </c>
      <c r="KC29" s="598">
        <f>max('CE-FIH&amp;R-3147'!C23,'CE-FIH&amp;R-3147'!D23)</f>
        <v>74</v>
      </c>
      <c r="KD29" s="598">
        <f>max('CE-FIH&amp;R-3147'!E23,'CE-FIH&amp;R-3147'!F23)</f>
        <v>66</v>
      </c>
      <c r="KE29" s="598">
        <f>max('CE-FIH&amp;R-3147'!G23,'CE-FIH&amp;R-3147'!H23)</f>
        <v>59</v>
      </c>
      <c r="KF29" s="596">
        <f>max('CE-FIH&amp;R-3147'!I23,'CE-FIH&amp;R-3147'!J23)</f>
        <v>0</v>
      </c>
      <c r="KG29" s="597">
        <f>'CF-FIHR-3157'!E25</f>
        <v>48.5</v>
      </c>
      <c r="KH29" s="597">
        <f>'CF-FIHR-3157'!F25</f>
        <v>54.25</v>
      </c>
      <c r="KI29" s="597">
        <f>'CF-FIHR-3157'!G25</f>
        <v>50</v>
      </c>
      <c r="KJ29" s="597">
        <f>'CF-FIHR-3157'!H25</f>
        <v>49.75</v>
      </c>
      <c r="KK29" s="598">
        <f>'CF-FIHR-3157'!I25</f>
        <v>50.625</v>
      </c>
      <c r="KL29" s="599">
        <f>'CF-FIHR-3157'!N25</f>
        <v>0.6164021164</v>
      </c>
      <c r="KM29" s="598">
        <f>'CF-FIHR-3157'!O25</f>
        <v>25.3125</v>
      </c>
      <c r="KN29" s="598" t="str">
        <f>'CF-FIHR-3157'!P25</f>
        <v/>
      </c>
      <c r="KO29" s="598" t="str">
        <f>'CF-FIHR-3157'!Q25</f>
        <v/>
      </c>
      <c r="KP29" s="598">
        <f>'CF-FIHR-3157'!R25</f>
        <v>25</v>
      </c>
      <c r="KQ29" s="598">
        <f>'CF-FIHR-3157'!S25</f>
        <v>15.1875</v>
      </c>
      <c r="KR29" s="598" t="str">
        <f>'CF-FIHR-3157'!T25</f>
        <v/>
      </c>
      <c r="KS29" s="598" t="str">
        <f>'CF-FIHR-3157'!U25</f>
        <v/>
      </c>
      <c r="KT29" s="598">
        <f>'CF-FIHR-3157'!V25</f>
        <v>15</v>
      </c>
      <c r="KU29" s="596" t="str">
        <f>'CF-FIHR-3157'!W25</f>
        <v/>
      </c>
      <c r="KV29" s="598" t="str">
        <f>'CF-FIHR-3157'!X25</f>
        <v/>
      </c>
      <c r="KW29" s="596" t="str">
        <f>'CF-FIHR-3157'!Y25</f>
        <v/>
      </c>
      <c r="KX29" s="596" t="str">
        <f>'CF-FIHR-3157'!Z25</f>
        <v>R</v>
      </c>
    </row>
    <row r="30" ht="16.5" customHeight="1">
      <c r="A30" s="600">
        <v>20.0</v>
      </c>
      <c r="B30" s="588" t="str">
        <f>'3A 2025 - 2026 DATOS DEL ESTUDI'!M23</f>
        <v/>
      </c>
      <c r="C30" s="588">
        <f>'3A 2025 - 2026 DATOS DEL ESTUDI'!N23</f>
        <v>22047916</v>
      </c>
      <c r="D30" s="589" t="str">
        <f>'3A 2025 - 2026 DATOS DEL ESTUDI'!B23</f>
        <v>Ayendy Jesús Guzmán</v>
      </c>
      <c r="E30" s="588">
        <f>max('LE3130'!C23,'LE3130'!D23)</f>
        <v>75</v>
      </c>
      <c r="F30" s="588">
        <f>max('LE3130'!E23,'LE3130'!F23)</f>
        <v>72</v>
      </c>
      <c r="G30" s="590">
        <f>max('LE3130'!G23,'LE3130'!H23)</f>
        <v>72</v>
      </c>
      <c r="H30" s="588">
        <f>max('LE3130'!I23,'LE3130'!J23)</f>
        <v>0</v>
      </c>
      <c r="I30" s="588">
        <f>max('LE3130'!K23,'LE3130'!L23)</f>
        <v>72</v>
      </c>
      <c r="J30" s="588">
        <f>max('LE3130'!M23,'LE3130'!N23)</f>
        <v>65</v>
      </c>
      <c r="K30" s="588">
        <f>max('LE3130'!O23,'LE3130'!P23)</f>
        <v>62</v>
      </c>
      <c r="L30" s="588">
        <f>max('LE3130'!Q23,'LE3130'!R23)</f>
        <v>0</v>
      </c>
      <c r="M30" s="588">
        <f>max('LE3131'!K24,'LE3131'!L24)</f>
        <v>71</v>
      </c>
      <c r="N30" s="588">
        <f>max('LE3131'!M24,'LE3131'!N24)</f>
        <v>62</v>
      </c>
      <c r="O30" s="588">
        <f>max('LE3131'!O24,'LE3131'!P24)</f>
        <v>60</v>
      </c>
      <c r="P30" s="588">
        <f>max('LE3131'!Q24,'LE3131'!R24)</f>
        <v>0</v>
      </c>
      <c r="Q30" s="588">
        <f>max('LE3131'!C24,'LE3131'!D24)</f>
        <v>83</v>
      </c>
      <c r="R30" s="588">
        <f>max('LE3131'!E24,'LE3131'!F24)</f>
        <v>58</v>
      </c>
      <c r="S30" s="588">
        <f>max('LE3131'!G24,'LE3131'!H24)</f>
        <v>60</v>
      </c>
      <c r="T30" s="588">
        <f>max('LE3131'!I24,'LE3131'!J24)</f>
        <v>0</v>
      </c>
      <c r="U30" s="591">
        <f>'CF-LE3149'!E26</f>
        <v>54.75</v>
      </c>
      <c r="V30" s="591">
        <f>'CF-LE3149'!F26</f>
        <v>49.75</v>
      </c>
      <c r="W30" s="591">
        <f>'CF-LE3149'!G26</f>
        <v>48.25</v>
      </c>
      <c r="X30" s="591">
        <f>'CF-LE3149'!H26</f>
        <v>50.25</v>
      </c>
      <c r="Y30" s="590">
        <f>'CF-LE3149'!I26</f>
        <v>50.75</v>
      </c>
      <c r="Z30" s="592">
        <f>'CF-LE3149'!N26</f>
        <v>0.5368300654</v>
      </c>
      <c r="AA30" s="590">
        <f>'CF-LE3149'!O26</f>
        <v>25.375</v>
      </c>
      <c r="AB30" s="590" t="str">
        <f>'CF-LE3149'!P26</f>
        <v/>
      </c>
      <c r="AC30" s="590" t="str">
        <f>'CF-LE3149'!Q26</f>
        <v/>
      </c>
      <c r="AD30" s="590">
        <f>'CF-LE3149'!R26</f>
        <v>25</v>
      </c>
      <c r="AE30" s="590">
        <f>'CF-LE3149'!S26</f>
        <v>15.225</v>
      </c>
      <c r="AF30" s="590" t="str">
        <f>'CF-LE3149'!T26</f>
        <v/>
      </c>
      <c r="AG30" s="590" t="str">
        <f>'CF-LE3149'!U26</f>
        <v/>
      </c>
      <c r="AH30" s="590">
        <f>'CF-LE3149'!V26</f>
        <v>15</v>
      </c>
      <c r="AI30" s="590">
        <f>'CF-LE3149'!W26</f>
        <v>50.75</v>
      </c>
      <c r="AJ30" s="588" t="str">
        <f>'CF-LE3149'!X26</f>
        <v/>
      </c>
      <c r="AK30" s="588" t="str">
        <f>'CF-LE3149'!Y26</f>
        <v/>
      </c>
      <c r="AL30" s="588" t="str">
        <f>'CF-LE3149'!Z26</f>
        <v>R</v>
      </c>
      <c r="AM30" s="593">
        <f>max('CE-I-331'!C23,'CE-I-331'!D23)</f>
        <v>0</v>
      </c>
      <c r="AN30" s="593">
        <f>max('CE-I-331'!E23,'CE-I-331'!F23)</f>
        <v>0</v>
      </c>
      <c r="AO30" s="593">
        <f>max('CE-I-331'!G23,'CE-I-331'!H23)</f>
        <v>0</v>
      </c>
      <c r="AP30" s="593">
        <f>max('CE-I-331'!I23,'CE-I-331'!J23)</f>
        <v>0</v>
      </c>
      <c r="AQ30" s="594">
        <f>max('CE-I-331'!K23,'CE-I-331'!L23)</f>
        <v>0</v>
      </c>
      <c r="AR30" s="588">
        <f>max('CE-I-331'!M23,'CE-I-331'!N23)</f>
        <v>0</v>
      </c>
      <c r="AS30" s="595">
        <f>max('CE-I-331'!O23,'CE-I-331'!P23)</f>
        <v>0</v>
      </c>
      <c r="AT30" s="596">
        <f>max('CE-I-331'!Q23,'CE-I-331'!R23)</f>
        <v>0</v>
      </c>
      <c r="AU30" s="596">
        <f>max('CE-I-3131'!K24,'CE-I-3131'!L24)</f>
        <v>0</v>
      </c>
      <c r="AV30" s="596">
        <f>max('CE-I-3131'!M24,'CE-I-3131'!N24)</f>
        <v>0</v>
      </c>
      <c r="AW30" s="596">
        <f>max('CE-I-3131'!O24,'CE-I-3131'!P24)</f>
        <v>0</v>
      </c>
      <c r="AX30" s="596">
        <f>max('CE-I-3131'!Q24,'CE-I-3131'!R24)</f>
        <v>0</v>
      </c>
      <c r="AY30" s="596">
        <f>max('CE-I-3131'!C24,'CE-I-3131'!D24)</f>
        <v>0</v>
      </c>
      <c r="AZ30" s="596">
        <f>max('CE-I-3131'!E24,'CE-I-3131'!F24)</f>
        <v>0</v>
      </c>
      <c r="BA30" s="596">
        <f>max('CE-I-3131'!G24,'CE-I-3131'!H24)</f>
        <v>0</v>
      </c>
      <c r="BB30" s="596">
        <f>max('CE-I-3131'!I24,'CE-I-3131'!J24)</f>
        <v>0</v>
      </c>
      <c r="BC30" s="597">
        <f>'CF-LE-I3150'!E26</f>
        <v>0</v>
      </c>
      <c r="BD30" s="597">
        <f>'CF-LE-I3150'!F26</f>
        <v>0</v>
      </c>
      <c r="BE30" s="597">
        <f>'CF-LE-I3150'!G26</f>
        <v>0</v>
      </c>
      <c r="BF30" s="597">
        <f>'CF-LE-I3150'!H26</f>
        <v>0</v>
      </c>
      <c r="BG30" s="598">
        <f>'CF-LE-I3150'!I26</f>
        <v>0</v>
      </c>
      <c r="BH30" s="599">
        <f>'CF-LE-I3150'!N26</f>
        <v>0</v>
      </c>
      <c r="BI30" s="598">
        <f>'CF-LE-I3150'!O26</f>
        <v>0</v>
      </c>
      <c r="BJ30" s="598" t="str">
        <f>'CF-LE-I3150'!P26</f>
        <v/>
      </c>
      <c r="BK30" s="598" t="str">
        <f>'CF-LE-I3150'!Q26</f>
        <v/>
      </c>
      <c r="BL30" s="598">
        <f>'CF-LE-I3150'!R26</f>
        <v>0</v>
      </c>
      <c r="BM30" s="598">
        <f>'CF-LE-I3150'!S26</f>
        <v>0</v>
      </c>
      <c r="BN30" s="598" t="str">
        <f>'CF-LE-I3150'!T26</f>
        <v/>
      </c>
      <c r="BO30" s="598" t="str">
        <f>'CF-LE-I3150'!U26</f>
        <v/>
      </c>
      <c r="BP30" s="598">
        <f>'CF-LE-I3150'!V26</f>
        <v>0</v>
      </c>
      <c r="BQ30" s="596" t="str">
        <f>'CF-LE-I3150'!W26</f>
        <v/>
      </c>
      <c r="BR30" s="596" t="str">
        <f>'CF-LE-I3150'!X26</f>
        <v/>
      </c>
      <c r="BS30" s="596" t="str">
        <f>'CF-LE-I3150'!Y26</f>
        <v/>
      </c>
      <c r="BT30" s="596" t="str">
        <f>'CF-LE-I3150'!Z26</f>
        <v>R</v>
      </c>
      <c r="BU30" s="600">
        <f>max('CE-F-334'!C23,'CE-F-334'!D23)</f>
        <v>35</v>
      </c>
      <c r="BV30" s="600">
        <f>max('CE-F-334'!E23,'CE-F-334'!F23)</f>
        <v>10</v>
      </c>
      <c r="BW30" s="600">
        <f>max('CE-F-334'!G23,'CE-F-334'!H23)</f>
        <v>15</v>
      </c>
      <c r="BX30" s="600">
        <f>max('CE-F-334'!I23,'CE-F-334'!J23)</f>
        <v>0</v>
      </c>
      <c r="BY30" s="594">
        <f>max('CE-F-334'!K23,'CE-F-334'!L23)</f>
        <v>30</v>
      </c>
      <c r="BZ30" s="588">
        <f>max('CE-F-334'!M23,'CE-F-334'!N23)</f>
        <v>10</v>
      </c>
      <c r="CA30" s="596">
        <f>max('CE-F-334'!O23,'CE-F-334'!P23)</f>
        <v>10</v>
      </c>
      <c r="CB30" s="596">
        <f>max('CE-F-334'!Q23,'CE-F-334'!R23)</f>
        <v>0</v>
      </c>
      <c r="CC30" s="596">
        <f>max('CE-F-3135'!K24,'CE-F-3135'!L24)</f>
        <v>70</v>
      </c>
      <c r="CD30" s="596">
        <f>max('CE-F-3135'!M24,'CE-F-3135'!N24)</f>
        <v>70</v>
      </c>
      <c r="CE30" s="596">
        <f>max('CE-F-3135'!O24,'CE-F-3135'!P24)</f>
        <v>70</v>
      </c>
      <c r="CF30" s="596">
        <f>max('CE-F-3135'!Q24,'CE-F-3135'!R24)</f>
        <v>0</v>
      </c>
      <c r="CG30" s="596">
        <f>max('CE-F-3135'!C24,'CE-F-3135'!D24)</f>
        <v>73</v>
      </c>
      <c r="CH30" s="596">
        <f>max('CE-F-3135'!E24,'CE-F-3135'!F24)</f>
        <v>70</v>
      </c>
      <c r="CI30" s="596">
        <f>max('CE-F-3135'!G24,'CE-F-3135'!H24)</f>
        <v>70</v>
      </c>
      <c r="CJ30" s="596">
        <f>max('CE-F-3135'!I24,'CE-F-3135'!J24)</f>
        <v>0</v>
      </c>
      <c r="CK30" s="597">
        <f>'CF-LE-F3151'!E26</f>
        <v>15</v>
      </c>
      <c r="CL30" s="597">
        <f>'CF-LE-F3151'!F26</f>
        <v>12.5</v>
      </c>
      <c r="CM30" s="597">
        <f>'CF-LE-F3151'!G26</f>
        <v>52.5</v>
      </c>
      <c r="CN30" s="597">
        <f>'CF-LE-F3151'!H26</f>
        <v>53.25</v>
      </c>
      <c r="CO30" s="598">
        <f>'CF-LE-F3151'!I26</f>
        <v>33.3125</v>
      </c>
      <c r="CP30" s="599">
        <f>'CF-LE-F3151'!N26</f>
        <v>0.6428571429</v>
      </c>
      <c r="CQ30" s="598">
        <f>'CF-LE-F3151'!O26</f>
        <v>16.65625</v>
      </c>
      <c r="CR30" s="598" t="str">
        <f>'CF-LE-F3151'!P26</f>
        <v/>
      </c>
      <c r="CS30" s="598" t="str">
        <f>'CF-LE-F3151'!Q26</f>
        <v/>
      </c>
      <c r="CT30" s="598">
        <f>'CF-LE-F3151'!R26</f>
        <v>17</v>
      </c>
      <c r="CU30" s="598">
        <f>'CF-LE-F3151'!S26</f>
        <v>9.99375</v>
      </c>
      <c r="CV30" s="598" t="str">
        <f>'CF-LE-F3151'!T26</f>
        <v/>
      </c>
      <c r="CW30" s="598" t="str">
        <f>'CF-LE-F3151'!U26</f>
        <v/>
      </c>
      <c r="CX30" s="598">
        <f>'CF-LE-F3151'!V26</f>
        <v>10</v>
      </c>
      <c r="CY30" s="598">
        <f>'CF-LE-F3151'!W26</f>
        <v>33.3125</v>
      </c>
      <c r="CZ30" s="598" t="str">
        <f>'CF-LE-F3151'!X26</f>
        <v/>
      </c>
      <c r="DA30" s="596" t="str">
        <f>'CF-LE-F3151'!Y26</f>
        <v/>
      </c>
      <c r="DB30" s="596" t="str">
        <f>'CF-LE-F3151'!Z26</f>
        <v>R</v>
      </c>
      <c r="DC30" s="600">
        <f>max('CE-MAT-3136'!C23,'CE-MAT-3136'!D23)</f>
        <v>62</v>
      </c>
      <c r="DD30" s="600">
        <f>max('CE-MAT-3136'!E23,'CE-MAT-3136'!F23)</f>
        <v>40</v>
      </c>
      <c r="DE30" s="600">
        <f>max('CE-MAT-3136'!G23,'CE-MAT-3136'!H23)</f>
        <v>50</v>
      </c>
      <c r="DF30" s="600">
        <f>max('CE-MAT-3136'!I23,'CE-MAT-3136'!J23)</f>
        <v>0</v>
      </c>
      <c r="DG30" s="594">
        <f>max('CE-MAT-3136'!K23,'CE-MAT-3136'!L23)</f>
        <v>70</v>
      </c>
      <c r="DH30" s="588">
        <f>max('CE-MAT-3136'!M23,'CE-MAT-3136'!N23)</f>
        <v>60</v>
      </c>
      <c r="DI30" s="596">
        <f>max('CE-MAT-3136'!O23,'CE-MAT-3136'!P23)</f>
        <v>65</v>
      </c>
      <c r="DJ30" s="596">
        <f>max('CE-MAT-3136'!Q23,'CE-MAT-3136'!R23)</f>
        <v>0</v>
      </c>
      <c r="DK30" s="596">
        <f>max('CE-MAT-3137'!K24,'CE-MAT-3137'!L24)</f>
        <v>70</v>
      </c>
      <c r="DL30" s="596">
        <f>max('CE-MAT-3137'!M24,'CE-MAT-3137'!N24)</f>
        <v>75</v>
      </c>
      <c r="DM30" s="596">
        <f>max('CE-MAT-3137'!O24,'CE-MAT-3137'!P24)</f>
        <v>70</v>
      </c>
      <c r="DN30" s="596">
        <f>max('CE-MAT-3137'!Q24,'CE-MAT-3137'!R24)</f>
        <v>0</v>
      </c>
      <c r="DO30" s="596">
        <f>max('CE-MAT-3137'!C24,'CE-MAT-3137'!D24)</f>
        <v>80</v>
      </c>
      <c r="DP30" s="596">
        <f>max('CE-MAT-3137'!E24,'CE-MAT-3137'!F24)</f>
        <v>70</v>
      </c>
      <c r="DQ30" s="596">
        <f>max('CE-MAT-3137'!G24,'CE-MAT-3137'!H24)</f>
        <v>60</v>
      </c>
      <c r="DR30" s="596">
        <f>max('CE-MAT-3137'!I24,'CE-MAT-3137'!J24)</f>
        <v>0</v>
      </c>
      <c r="DS30" s="597">
        <f>'CF-M-3152'!E26</f>
        <v>38</v>
      </c>
      <c r="DT30" s="597">
        <f>'CF-M-3152'!F26</f>
        <v>48.75</v>
      </c>
      <c r="DU30" s="597">
        <f>'CF-M-3152'!G26</f>
        <v>53.75</v>
      </c>
      <c r="DV30" s="597">
        <f>'CF-M-3152'!H26</f>
        <v>52.5</v>
      </c>
      <c r="DW30" s="598">
        <f>'CF-M-3152'!I26</f>
        <v>48.25</v>
      </c>
      <c r="DX30" s="599">
        <f>'CF-M-3152'!N26</f>
        <v>0.6011455723</v>
      </c>
      <c r="DY30" s="598">
        <f>'CF-M-3152'!O26</f>
        <v>24.125</v>
      </c>
      <c r="DZ30" s="598" t="str">
        <f>'CF-M-3152'!P26</f>
        <v/>
      </c>
      <c r="EA30" s="598" t="str">
        <f>'CF-M-3152'!Q26</f>
        <v/>
      </c>
      <c r="EB30" s="598">
        <f>'CF-M-3152'!R26</f>
        <v>24</v>
      </c>
      <c r="EC30" s="598">
        <f>'CF-M-3152'!S26</f>
        <v>14.475</v>
      </c>
      <c r="ED30" s="598" t="str">
        <f>'CF-M-3152'!T26</f>
        <v/>
      </c>
      <c r="EE30" s="598" t="str">
        <f>'CF-M-3152'!U26</f>
        <v/>
      </c>
      <c r="EF30" s="598">
        <f>'CF-M-3152'!V26</f>
        <v>14</v>
      </c>
      <c r="EG30" s="598">
        <f>'CF-M-3152'!W26</f>
        <v>48.25</v>
      </c>
      <c r="EH30" s="598" t="str">
        <f>'CF-M-3152'!X26</f>
        <v/>
      </c>
      <c r="EI30" s="596" t="str">
        <f>'CF-M-3152'!Y26</f>
        <v/>
      </c>
      <c r="EJ30" s="596" t="str">
        <f>'CF-M-3152'!Z26</f>
        <v>R</v>
      </c>
      <c r="EK30" s="593">
        <f>max('CE-SOC-3138'!C23,'CE-SOC-3138'!D23)</f>
        <v>76</v>
      </c>
      <c r="EL30" s="593">
        <f>max('CE-SOC-3138'!E23,'CE-SOC-3138'!F23)</f>
        <v>73</v>
      </c>
      <c r="EM30" s="593">
        <f>max('CE-SOC-3138'!G23,'CE-SOC-3138'!H23)</f>
        <v>55</v>
      </c>
      <c r="EN30" s="601">
        <f>max('CE-SOC-3138'!I23,'CE-SOC-3138'!J23)</f>
        <v>0</v>
      </c>
      <c r="EO30" s="595">
        <f>max('CE-SOC-3138'!K23,'CE-SOC-3138'!L23)</f>
        <v>72</v>
      </c>
      <c r="EP30" s="588">
        <f>max('CE-SOC-3138'!M23,'CE-SOC-3138'!N23)</f>
        <v>71</v>
      </c>
      <c r="EQ30" s="596">
        <f>max('CE-SOC-3138'!O23,'CE-SOC-3138'!P23)</f>
        <v>73</v>
      </c>
      <c r="ER30" s="596">
        <f>max('CE-SOC-3138'!Q23,'CE-SOC-3138'!R23)</f>
        <v>0</v>
      </c>
      <c r="ES30" s="596">
        <f>max('CE-SOC-3139'!K24,'CE-SOC-3139'!L24)</f>
        <v>84</v>
      </c>
      <c r="ET30" s="598">
        <f>max('CE-SOC-3139'!M24,'CE-SOC-3139'!N24)</f>
        <v>74</v>
      </c>
      <c r="EU30" s="598">
        <f>max('CE-SOC-3139'!O24,'CE-SOC-3139'!P24)</f>
        <v>58</v>
      </c>
      <c r="EV30" s="596">
        <f>max('CE-SOC-3139'!Q24,'CE-SOC-3139'!R24)</f>
        <v>0</v>
      </c>
      <c r="EW30" s="598">
        <f>max('CE-SOC-3139'!C24,'CE-SOC-3139'!D24)</f>
        <v>55</v>
      </c>
      <c r="EX30" s="598">
        <f>max('CE-SOC-3139'!E24,'CE-SOC-3139'!F24)</f>
        <v>74</v>
      </c>
      <c r="EY30" s="598">
        <f>max('CE-SOC-3139'!G24,'CE-SOC-3139'!H24)</f>
        <v>71</v>
      </c>
      <c r="EZ30" s="598">
        <f>max('CE-SOC-3139'!I24,'CE-SOC-3139'!J24)</f>
        <v>0</v>
      </c>
      <c r="FA30" s="597">
        <f>'CF-CS-3153'!E26</f>
        <v>51</v>
      </c>
      <c r="FB30" s="597">
        <f>'CF-CS-3153'!F26</f>
        <v>54</v>
      </c>
      <c r="FC30" s="597">
        <f>'CF-CS-3153'!G26</f>
        <v>54</v>
      </c>
      <c r="FD30" s="597">
        <f>'CF-CS-3153'!H26</f>
        <v>50</v>
      </c>
      <c r="FE30" s="598">
        <f>'CF-CS-3153'!I26</f>
        <v>52.25</v>
      </c>
      <c r="FF30" s="599">
        <f>'CF-CS-3153'!N26</f>
        <v>0.5856372549</v>
      </c>
      <c r="FG30" s="598">
        <f>'CF-CS-3153'!O26</f>
        <v>26.125</v>
      </c>
      <c r="FH30" s="598" t="str">
        <f>'CF-CS-3153'!P26</f>
        <v/>
      </c>
      <c r="FI30" s="598" t="str">
        <f>'CF-CS-3153'!Q26</f>
        <v/>
      </c>
      <c r="FJ30" s="598">
        <f>'CF-CS-3153'!R26</f>
        <v>26</v>
      </c>
      <c r="FK30" s="598">
        <f>'CF-CS-3153'!S26</f>
        <v>15.675</v>
      </c>
      <c r="FL30" s="598" t="str">
        <f>'CF-CS-3153'!T26</f>
        <v/>
      </c>
      <c r="FM30" s="598" t="str">
        <f>'CF-CS-3153'!U26</f>
        <v/>
      </c>
      <c r="FN30" s="598">
        <f>'CF-CS-3153'!V26</f>
        <v>16</v>
      </c>
      <c r="FO30" s="596" t="str">
        <f>'CF-CS-3153'!W26</f>
        <v/>
      </c>
      <c r="FP30" s="598" t="str">
        <f>'CF-CS-3153'!X26</f>
        <v/>
      </c>
      <c r="FQ30" s="596" t="str">
        <f>'CF-CS-3153'!Y26</f>
        <v/>
      </c>
      <c r="FR30" s="596" t="str">
        <f>'CF-CS-3153'!Z26</f>
        <v>R</v>
      </c>
      <c r="FS30" s="602">
        <f>max(CNCF3140!C23,CNCF3140!D23)</f>
        <v>35</v>
      </c>
      <c r="FT30" s="602">
        <f>max(CNCF3140!E23,CNCF3140!F23)</f>
        <v>70</v>
      </c>
      <c r="FU30" s="602">
        <f>max(CNCF3140!G23,CNCF3140!H23)</f>
        <v>0</v>
      </c>
      <c r="FV30" s="602">
        <f>max(CNCF3140!I23,CNCF3140!J23)</f>
        <v>0</v>
      </c>
      <c r="FW30" s="594">
        <f>max(CNCF3140!K23,CNCF3140!L23)</f>
        <v>51</v>
      </c>
      <c r="FX30" s="588">
        <f>max(CNCF3140!M23,CNCF3140!N23)</f>
        <v>56</v>
      </c>
      <c r="FY30" s="596">
        <f>max(CNCF3140!O23,CNCF3140!P23)</f>
        <v>0</v>
      </c>
      <c r="FZ30" s="596">
        <f>max(CNCF3140!Q23,CNCF3140!R23)</f>
        <v>0</v>
      </c>
      <c r="GA30" s="596">
        <f>max('CE-NAT-3141'!K24,'CE-NAT-3141'!L24)</f>
        <v>55</v>
      </c>
      <c r="GB30" s="596">
        <f>max('CE-NAT-3141'!M24,'CE-NAT-3141'!N24)</f>
        <v>70</v>
      </c>
      <c r="GC30" s="596">
        <f>max('CE-NAT-3141'!O24,'CE-NAT-3141'!P24)</f>
        <v>0</v>
      </c>
      <c r="GD30" s="596">
        <f>max('CE-NAT-3141'!Q24,'CE-NAT-3141'!R24)</f>
        <v>0</v>
      </c>
      <c r="GE30" s="596">
        <f>max('CE-NAT-3141'!C24,'CE-NAT-3141'!D24)</f>
        <v>41</v>
      </c>
      <c r="GF30" s="596">
        <f>max('CE-NAT-3141'!E24,'CE-NAT-3141'!F24)</f>
        <v>59</v>
      </c>
      <c r="GG30" s="596">
        <f>max('CE-NAT-3141'!G24,'CE-NAT-3141'!H24)</f>
        <v>50</v>
      </c>
      <c r="GH30" s="596">
        <f>max('CE-NAT-3141'!I24,'CE-NAT-3141'!J24)</f>
        <v>0</v>
      </c>
      <c r="GI30" s="597">
        <f>'CF-CN-3154'!E26</f>
        <v>26.25</v>
      </c>
      <c r="GJ30" s="597">
        <f>'CF-CN-3154'!F26</f>
        <v>26.75</v>
      </c>
      <c r="GK30" s="597">
        <f>'CF-CN-3154'!G26</f>
        <v>31.25</v>
      </c>
      <c r="GL30" s="597">
        <f>'CF-CN-3154'!H26</f>
        <v>37.5</v>
      </c>
      <c r="GM30" s="598">
        <f>'CF-CN-3154'!I26</f>
        <v>30.4375</v>
      </c>
      <c r="GN30" s="599">
        <f>'CF-CN-3154'!N26</f>
        <v>0.28375</v>
      </c>
      <c r="GO30" s="598">
        <f>'CF-CN-3154'!O26</f>
        <v>15.21875</v>
      </c>
      <c r="GP30" s="598" t="str">
        <f>'CF-CN-3154'!P26</f>
        <v/>
      </c>
      <c r="GQ30" s="598" t="str">
        <f>'CF-CN-3154'!Q26</f>
        <v/>
      </c>
      <c r="GR30" s="598">
        <f>'CF-CN-3154'!R26</f>
        <v>15</v>
      </c>
      <c r="GS30" s="598">
        <f>'CF-CN-3154'!S26</f>
        <v>9.13125</v>
      </c>
      <c r="GT30" s="598" t="str">
        <f>'CF-CN-3154'!T26</f>
        <v/>
      </c>
      <c r="GU30" s="598" t="str">
        <f>'CF-CN-3154'!U26</f>
        <v/>
      </c>
      <c r="GV30" s="598">
        <f>'CF-CN-3154'!V26</f>
        <v>9</v>
      </c>
      <c r="GW30" s="598">
        <f>'CF-CN-3154'!W26</f>
        <v>30.4375</v>
      </c>
      <c r="GX30" s="598" t="str">
        <f>'CF-CN-3154'!X26</f>
        <v/>
      </c>
      <c r="GY30" s="596" t="str">
        <f>'CF-CN-3154'!Y26</f>
        <v/>
      </c>
      <c r="GZ30" s="596" t="str">
        <f>'CF-CN-3154'!Z26</f>
        <v>R</v>
      </c>
      <c r="HA30" s="594">
        <f>max('CE-EA-3142'!C23,'CE-EA-3142'!C23)</f>
        <v>60</v>
      </c>
      <c r="HB30" s="594">
        <f>max('CE-EA-3142'!E23,'CE-EA-3142'!F23)</f>
        <v>76</v>
      </c>
      <c r="HC30" s="594">
        <f>max('CE-EA-3142'!G23,'CE-EA-3142'!H23)</f>
        <v>54</v>
      </c>
      <c r="HD30" s="594">
        <f>max('CE-EA-3142'!I23,'CE-EA-3142'!J23)</f>
        <v>0</v>
      </c>
      <c r="HE30" s="594">
        <f>max('CE-EA-3142'!K23,'CE-EA-3142'!L23)</f>
        <v>73</v>
      </c>
      <c r="HF30" s="588">
        <f>max('CE-EA-3142'!M23,'CE-EA-3142'!N23)</f>
        <v>78</v>
      </c>
      <c r="HG30" s="596">
        <f>max('CE-EA-3142'!O23,'CE-EA-3142'!P23)</f>
        <v>50</v>
      </c>
      <c r="HH30" s="596">
        <f>max('CE-EA-3142'!Q23,'CE-EA-3142'!R23)</f>
        <v>0</v>
      </c>
      <c r="HI30" s="596">
        <f>max('CE-EA-3143'!K24,'CE-EA-3143'!L24)</f>
        <v>70</v>
      </c>
      <c r="HJ30" s="596">
        <f>max('CE-EA-3143'!M24,'CE-EA-3143'!N24)</f>
        <v>75</v>
      </c>
      <c r="HK30" s="596">
        <f>max('CE-EA-3143'!O24,'CE-EA-3143'!P24)</f>
        <v>70</v>
      </c>
      <c r="HL30" s="596">
        <f>max('CE-EA-3143'!Q24,'CE-EA-3143'!R24)</f>
        <v>0</v>
      </c>
      <c r="HM30" s="596">
        <f>max('CE-EA-3143'!C24,'CE-EA-3143'!D24)</f>
        <v>72</v>
      </c>
      <c r="HN30" s="596">
        <f>max('CE-EA-3143'!E24,'CE-EA-3143'!F24)</f>
        <v>70</v>
      </c>
      <c r="HO30" s="596">
        <f>max('CE-EA-3143'!G24,'CE-EA-3143'!H24)</f>
        <v>70</v>
      </c>
      <c r="HP30" s="596">
        <f>max('CE-EA-3143'!I24,'CE-EA-3143'!J24)</f>
        <v>0</v>
      </c>
      <c r="HQ30" s="597">
        <f>'CF-EA-3155'!E26</f>
        <v>51.5</v>
      </c>
      <c r="HR30" s="597">
        <f>'CF-EA-3155'!F26</f>
        <v>50.25</v>
      </c>
      <c r="HS30" s="597">
        <f>'CF-EA-3155'!G26</f>
        <v>53.75</v>
      </c>
      <c r="HT30" s="597">
        <f>'CF-EA-3155'!H26</f>
        <v>53</v>
      </c>
      <c r="HU30" s="598">
        <f>'CF-EA-3155'!I26</f>
        <v>52.125</v>
      </c>
      <c r="HV30" s="599">
        <f>'CF-EA-3155'!N26</f>
        <v>0.4444444444</v>
      </c>
      <c r="HW30" s="598">
        <f>'CF-EA-3155'!O26</f>
        <v>26.0625</v>
      </c>
      <c r="HX30" s="598" t="str">
        <f>'CF-EA-3155'!P26</f>
        <v/>
      </c>
      <c r="HY30" s="598" t="str">
        <f>'CF-EA-3155'!Q26</f>
        <v/>
      </c>
      <c r="HZ30" s="598">
        <f>'CF-EA-3155'!R26</f>
        <v>26</v>
      </c>
      <c r="IA30" s="598">
        <f>'CF-EA-3155'!S26</f>
        <v>15.6375</v>
      </c>
      <c r="IB30" s="598" t="str">
        <f>'CF-EA-3155'!T26</f>
        <v/>
      </c>
      <c r="IC30" s="598" t="str">
        <f>'CF-EA-3155'!U26</f>
        <v/>
      </c>
      <c r="ID30" s="598">
        <f>'CF-EA-3155'!V26</f>
        <v>16</v>
      </c>
      <c r="IE30" s="596" t="str">
        <f>'CF-EA-3155'!W26</f>
        <v/>
      </c>
      <c r="IF30" s="598" t="str">
        <f>'CF-EA-3155'!X26</f>
        <v/>
      </c>
      <c r="IG30" s="596" t="str">
        <f>'CF-EA-3155'!Y26</f>
        <v/>
      </c>
      <c r="IH30" s="596" t="str">
        <f>'CF-EA-3155'!Z26</f>
        <v>R</v>
      </c>
      <c r="II30" s="600">
        <f>max('CE-EF-3144'!C23,'CE-EF-3144'!D23)</f>
        <v>70</v>
      </c>
      <c r="IJ30" s="600">
        <f>max('CE-EF-3144'!E23,'CE-EF-3144'!F23)</f>
        <v>78</v>
      </c>
      <c r="IK30" s="600">
        <f>max('CE-EF-3144'!G23,'CE-EF-3144'!H23)</f>
        <v>50</v>
      </c>
      <c r="IL30" s="600">
        <f>max('CE-EF-3144'!I23,'CE-EF-3144'!J23)</f>
        <v>0</v>
      </c>
      <c r="IM30" s="594">
        <f>max('CE-EF-3144'!K23,'CE-EF-3144'!L23)</f>
        <v>75</v>
      </c>
      <c r="IN30" s="588">
        <f>max('CE-EF-3144'!M23,'CE-EF-3144'!N23)</f>
        <v>84</v>
      </c>
      <c r="IO30" s="596">
        <f>max('CE-EF-3144'!O23,'CE-EF-3144'!P23)</f>
        <v>55</v>
      </c>
      <c r="IP30" s="596">
        <f>max('CE-EF-3144'!Q23,'CE-EF-3144'!R23)</f>
        <v>0</v>
      </c>
      <c r="IQ30" s="596">
        <f>max('CE-EF-3145'!K24,'CE-EF-3145'!L24)</f>
        <v>78</v>
      </c>
      <c r="IR30" s="596">
        <f>max('CE-EF-3145'!M24,'CE-EF-3145'!N24)</f>
        <v>83</v>
      </c>
      <c r="IS30" s="596">
        <f>max('CE-EF-3145'!O24,'CE-EF-3145'!P24)</f>
        <v>78</v>
      </c>
      <c r="IT30" s="596">
        <f>max('CE-EF-3145'!Q24,'CE-EF-3145'!R24)</f>
        <v>0</v>
      </c>
      <c r="IU30" s="596">
        <f>max('CE-EF-3145'!C24,'CE-EF-3145'!D24)</f>
        <v>82</v>
      </c>
      <c r="IV30" s="596">
        <f>max('CE-EF-3145'!E24,'CE-EF-3145'!F24)</f>
        <v>78</v>
      </c>
      <c r="IW30" s="596">
        <f>max('CE-EF-3145'!G24,'CE-EF-3145'!H24)</f>
        <v>76</v>
      </c>
      <c r="IX30" s="596">
        <f>max('CE-EF-3145'!I24,'CE-EF-3145'!J24)</f>
        <v>0</v>
      </c>
      <c r="IY30" s="597">
        <f>'CF-EF-3156'!E26</f>
        <v>49.5</v>
      </c>
      <c r="IZ30" s="597">
        <f>'CF-EF-3156'!F26</f>
        <v>53.5</v>
      </c>
      <c r="JA30" s="597">
        <f>'CF-EF-3156'!G26</f>
        <v>59.75</v>
      </c>
      <c r="JB30" s="597">
        <f>'CF-EF-3156'!H26</f>
        <v>59</v>
      </c>
      <c r="JC30" s="598">
        <f>'CF-EF-3156'!I26</f>
        <v>55.4375</v>
      </c>
      <c r="JD30" s="599">
        <f>'CF-EF-3156'!N26</f>
        <v>0.8</v>
      </c>
      <c r="JE30" s="598">
        <f>'CF-EF-3156'!O26</f>
        <v>27.71875</v>
      </c>
      <c r="JF30" s="598" t="str">
        <f>'CF-EF-3156'!P26</f>
        <v/>
      </c>
      <c r="JG30" s="598" t="str">
        <f>'CF-EF-3156'!Q26</f>
        <v/>
      </c>
      <c r="JH30" s="598">
        <f>'CF-EF-3156'!R26</f>
        <v>28</v>
      </c>
      <c r="JI30" s="598">
        <f>'CF-EF-3156'!S26</f>
        <v>16.63125</v>
      </c>
      <c r="JJ30" s="598" t="str">
        <f>'CF-EF-3156'!T26</f>
        <v/>
      </c>
      <c r="JK30" s="598" t="str">
        <f>'CF-EF-3156'!U26</f>
        <v/>
      </c>
      <c r="JL30" s="598">
        <f>'CF-EF-3156'!V26</f>
        <v>17</v>
      </c>
      <c r="JM30" s="596" t="str">
        <f>'CF-EF-3156'!W26</f>
        <v/>
      </c>
      <c r="JN30" s="598" t="str">
        <f>'CF-EF-3156'!X26</f>
        <v/>
      </c>
      <c r="JO30" s="596" t="str">
        <f>'CF-EF-3156'!Y26</f>
        <v/>
      </c>
      <c r="JP30" s="596" t="str">
        <f>'CF-EF-3156'!Z26</f>
        <v>R</v>
      </c>
      <c r="JQ30" s="593">
        <f>max('CE-FIH&amp;R-3146'!C23,'CE-FIH&amp;R-3146'!D23)</f>
        <v>72</v>
      </c>
      <c r="JR30" s="601">
        <f>max('CE-FIH&amp;R-3146'!E23,'CE-FIH&amp;R-3146'!F23)</f>
        <v>64</v>
      </c>
      <c r="JS30" s="601">
        <f>max('CE-FIH&amp;R-3146'!G23,'CE-FIH&amp;R-3146'!H23)</f>
        <v>51</v>
      </c>
      <c r="JT30" s="593">
        <f>max('CE-FIH&amp;R-3146'!I23,'CE-FIH&amp;R-3146'!J23)</f>
        <v>0</v>
      </c>
      <c r="JU30" s="594">
        <f>max('CE-FIH&amp;R-3146'!K23,'CE-FIH&amp;R-3146'!L23)</f>
        <v>74</v>
      </c>
      <c r="JV30" s="590">
        <f>max('CE-FIH&amp;R-3146'!M23,'CE-FIH&amp;R-3146'!N23)</f>
        <v>71</v>
      </c>
      <c r="JW30" s="598">
        <f>max('CE-FIH&amp;R-3146'!O23,'CE-FIH&amp;R-3146'!P23)</f>
        <v>54</v>
      </c>
      <c r="JX30" s="596">
        <f>max('CE-FIH&amp;R-3146'!Q23,'CE-FIH&amp;R-3146'!R23)</f>
        <v>0</v>
      </c>
      <c r="JY30" s="596">
        <f>max('CE-FIH&amp;R-3147'!K24,'CE-FIH&amp;R-3147'!L24)</f>
        <v>76</v>
      </c>
      <c r="JZ30" s="598">
        <f>max('CE-FIH&amp;R-3147'!M24,'CE-FIH&amp;R-3147'!N24)</f>
        <v>61</v>
      </c>
      <c r="KA30" s="598">
        <f>max('CE-FIH&amp;R-3147'!O24,'CE-FIH&amp;R-3147'!P24)</f>
        <v>76</v>
      </c>
      <c r="KB30" s="596">
        <f>max('CE-FIH&amp;R-3147'!Q24,'CE-FIH&amp;R-3147'!R24)</f>
        <v>0</v>
      </c>
      <c r="KC30" s="598">
        <f>max('CE-FIH&amp;R-3147'!C24,'CE-FIH&amp;R-3147'!D24)</f>
        <v>55</v>
      </c>
      <c r="KD30" s="598">
        <f>max('CE-FIH&amp;R-3147'!E24,'CE-FIH&amp;R-3147'!F24)</f>
        <v>67</v>
      </c>
      <c r="KE30" s="598">
        <f>max('CE-FIH&amp;R-3147'!G24,'CE-FIH&amp;R-3147'!H24)</f>
        <v>43</v>
      </c>
      <c r="KF30" s="596">
        <f>max('CE-FIH&amp;R-3147'!I24,'CE-FIH&amp;R-3147'!J24)</f>
        <v>0</v>
      </c>
      <c r="KG30" s="597">
        <f>'CF-FIHR-3157'!E26</f>
        <v>46.75</v>
      </c>
      <c r="KH30" s="597">
        <f>'CF-FIHR-3157'!F26</f>
        <v>49.75</v>
      </c>
      <c r="KI30" s="597">
        <f>'CF-FIHR-3157'!G26</f>
        <v>53.25</v>
      </c>
      <c r="KJ30" s="597">
        <f>'CF-FIHR-3157'!H26</f>
        <v>41.25</v>
      </c>
      <c r="KK30" s="598">
        <f>'CF-FIHR-3157'!I26</f>
        <v>47.75</v>
      </c>
      <c r="KL30" s="599">
        <f>'CF-FIHR-3157'!N26</f>
        <v>0.5691798942</v>
      </c>
      <c r="KM30" s="598">
        <f>'CF-FIHR-3157'!O26</f>
        <v>23.875</v>
      </c>
      <c r="KN30" s="598" t="str">
        <f>'CF-FIHR-3157'!P26</f>
        <v/>
      </c>
      <c r="KO30" s="598" t="str">
        <f>'CF-FIHR-3157'!Q26</f>
        <v/>
      </c>
      <c r="KP30" s="598">
        <f>'CF-FIHR-3157'!R26</f>
        <v>24</v>
      </c>
      <c r="KQ30" s="598">
        <f>'CF-FIHR-3157'!S26</f>
        <v>14.325</v>
      </c>
      <c r="KR30" s="598" t="str">
        <f>'CF-FIHR-3157'!T26</f>
        <v/>
      </c>
      <c r="KS30" s="598" t="str">
        <f>'CF-FIHR-3157'!U26</f>
        <v/>
      </c>
      <c r="KT30" s="598">
        <f>'CF-FIHR-3157'!V26</f>
        <v>14</v>
      </c>
      <c r="KU30" s="596" t="str">
        <f>'CF-FIHR-3157'!W26</f>
        <v/>
      </c>
      <c r="KV30" s="598" t="str">
        <f>'CF-FIHR-3157'!X26</f>
        <v/>
      </c>
      <c r="KW30" s="596" t="str">
        <f>'CF-FIHR-3157'!Y26</f>
        <v/>
      </c>
      <c r="KX30" s="596" t="str">
        <f>'CF-FIHR-3157'!Z26</f>
        <v>R</v>
      </c>
    </row>
    <row r="31" ht="16.5" customHeight="1">
      <c r="A31" s="587">
        <v>21.0</v>
      </c>
      <c r="B31" s="588" t="str">
        <f>'3A 2025 - 2026 DATOS DEL ESTUDI'!M24</f>
        <v/>
      </c>
      <c r="C31" s="588">
        <f>'3A 2025 - 2026 DATOS DEL ESTUDI'!N24</f>
        <v>32387479</v>
      </c>
      <c r="D31" s="589" t="str">
        <f>'3A 2025 - 2026 DATOS DEL ESTUDI'!B24</f>
        <v>Yassir  Hernández Disla</v>
      </c>
      <c r="E31" s="588">
        <f>max('LE3130'!C24,'LE3130'!D24)</f>
        <v>75</v>
      </c>
      <c r="F31" s="588">
        <f>max('LE3130'!E24,'LE3130'!F24)</f>
        <v>80</v>
      </c>
      <c r="G31" s="590">
        <f>max('LE3130'!G24,'LE3130'!H24)</f>
        <v>78</v>
      </c>
      <c r="H31" s="588">
        <f>max('LE3130'!I24,'LE3130'!J24)</f>
        <v>0</v>
      </c>
      <c r="I31" s="588">
        <f>max('LE3130'!K24,'LE3130'!L24)</f>
        <v>78</v>
      </c>
      <c r="J31" s="588">
        <f>max('LE3130'!M24,'LE3130'!N24)</f>
        <v>84</v>
      </c>
      <c r="K31" s="588">
        <f>max('LE3130'!O24,'LE3130'!P24)</f>
        <v>80</v>
      </c>
      <c r="L31" s="588">
        <f>max('LE3130'!Q24,'LE3130'!R24)</f>
        <v>0</v>
      </c>
      <c r="M31" s="588">
        <f>max('LE3131'!K25,'LE3131'!L25)</f>
        <v>90</v>
      </c>
      <c r="N31" s="588">
        <f>max('LE3131'!M25,'LE3131'!N25)</f>
        <v>90</v>
      </c>
      <c r="O31" s="588">
        <f>max('LE3131'!O25,'LE3131'!P25)</f>
        <v>84</v>
      </c>
      <c r="P31" s="588">
        <f>max('LE3131'!Q25,'LE3131'!R25)</f>
        <v>0</v>
      </c>
      <c r="Q31" s="588">
        <f>max('LE3131'!C25,'LE3131'!D25)</f>
        <v>90</v>
      </c>
      <c r="R31" s="588">
        <f>max('LE3131'!E25,'LE3131'!F25)</f>
        <v>94</v>
      </c>
      <c r="S31" s="588">
        <f>max('LE3131'!G25,'LE3131'!H25)</f>
        <v>84</v>
      </c>
      <c r="T31" s="588">
        <f>max('LE3131'!I25,'LE3131'!J25)</f>
        <v>0</v>
      </c>
      <c r="U31" s="591">
        <f>'CF-LE3149'!E27</f>
        <v>58.25</v>
      </c>
      <c r="V31" s="591">
        <f>'CF-LE3149'!F27</f>
        <v>60.5</v>
      </c>
      <c r="W31" s="591">
        <f>'CF-LE3149'!G27</f>
        <v>66</v>
      </c>
      <c r="X31" s="591">
        <f>'CF-LE3149'!H27</f>
        <v>67</v>
      </c>
      <c r="Y31" s="590">
        <f>'CF-LE3149'!I27</f>
        <v>62.9375</v>
      </c>
      <c r="Z31" s="592">
        <f>'CF-LE3149'!N27</f>
        <v>0.5647058824</v>
      </c>
      <c r="AA31" s="590">
        <f>'CF-LE3149'!O27</f>
        <v>31.46875</v>
      </c>
      <c r="AB31" s="590" t="str">
        <f>'CF-LE3149'!P27</f>
        <v/>
      </c>
      <c r="AC31" s="590" t="str">
        <f>'CF-LE3149'!Q27</f>
        <v/>
      </c>
      <c r="AD31" s="590">
        <f>'CF-LE3149'!R27</f>
        <v>31</v>
      </c>
      <c r="AE31" s="590">
        <f>'CF-LE3149'!S27</f>
        <v>18.88125</v>
      </c>
      <c r="AF31" s="590" t="str">
        <f>'CF-LE3149'!T27</f>
        <v/>
      </c>
      <c r="AG31" s="590" t="str">
        <f>'CF-LE3149'!U27</f>
        <v/>
      </c>
      <c r="AH31" s="590">
        <f>'CF-LE3149'!V27</f>
        <v>19</v>
      </c>
      <c r="AI31" s="590">
        <f>'CF-LE3149'!W27</f>
        <v>62.9375</v>
      </c>
      <c r="AJ31" s="588" t="str">
        <f>'CF-LE3149'!X27</f>
        <v/>
      </c>
      <c r="AK31" s="588" t="str">
        <f>'CF-LE3149'!Y27</f>
        <v/>
      </c>
      <c r="AL31" s="588" t="str">
        <f>'CF-LE3149'!Z27</f>
        <v>R</v>
      </c>
      <c r="AM31" s="593">
        <f>max('CE-I-331'!C24,'CE-I-331'!D24)</f>
        <v>0</v>
      </c>
      <c r="AN31" s="593">
        <f>max('CE-I-331'!E24,'CE-I-331'!F24)</f>
        <v>0</v>
      </c>
      <c r="AO31" s="593">
        <f>max('CE-I-331'!G24,'CE-I-331'!H24)</f>
        <v>0</v>
      </c>
      <c r="AP31" s="593">
        <f>max('CE-I-331'!I24,'CE-I-331'!J24)</f>
        <v>0</v>
      </c>
      <c r="AQ31" s="594">
        <f>max('CE-I-331'!K24,'CE-I-331'!L24)</f>
        <v>0</v>
      </c>
      <c r="AR31" s="588">
        <f>max('CE-I-331'!M24,'CE-I-331'!N24)</f>
        <v>0</v>
      </c>
      <c r="AS31" s="595">
        <f>max('CE-I-331'!O24,'CE-I-331'!P24)</f>
        <v>0</v>
      </c>
      <c r="AT31" s="596">
        <f>max('CE-I-331'!Q24,'CE-I-331'!R24)</f>
        <v>0</v>
      </c>
      <c r="AU31" s="596">
        <f>max('CE-I-3131'!K25,'CE-I-3131'!L25)</f>
        <v>0</v>
      </c>
      <c r="AV31" s="596">
        <f>max('CE-I-3131'!M25,'CE-I-3131'!N25)</f>
        <v>0</v>
      </c>
      <c r="AW31" s="596">
        <f>max('CE-I-3131'!O25,'CE-I-3131'!P25)</f>
        <v>0</v>
      </c>
      <c r="AX31" s="596">
        <f>max('CE-I-3131'!Q25,'CE-I-3131'!R25)</f>
        <v>0</v>
      </c>
      <c r="AY31" s="596">
        <f>max('CE-I-3131'!C25,'CE-I-3131'!D25)</f>
        <v>0</v>
      </c>
      <c r="AZ31" s="596">
        <f>max('CE-I-3131'!E25,'CE-I-3131'!F25)</f>
        <v>0</v>
      </c>
      <c r="BA31" s="596">
        <f>max('CE-I-3131'!G25,'CE-I-3131'!H25)</f>
        <v>0</v>
      </c>
      <c r="BB31" s="596">
        <f>max('CE-I-3131'!I25,'CE-I-3131'!J25)</f>
        <v>0</v>
      </c>
      <c r="BC31" s="597">
        <f>'CF-LE-I3150'!E27</f>
        <v>0</v>
      </c>
      <c r="BD31" s="597">
        <f>'CF-LE-I3150'!F27</f>
        <v>0</v>
      </c>
      <c r="BE31" s="597">
        <f>'CF-LE-I3150'!G27</f>
        <v>0</v>
      </c>
      <c r="BF31" s="597">
        <f>'CF-LE-I3150'!H27</f>
        <v>0</v>
      </c>
      <c r="BG31" s="598">
        <f>'CF-LE-I3150'!I27</f>
        <v>0</v>
      </c>
      <c r="BH31" s="599">
        <f>'CF-LE-I3150'!N27</f>
        <v>0</v>
      </c>
      <c r="BI31" s="598">
        <f>'CF-LE-I3150'!O27</f>
        <v>0</v>
      </c>
      <c r="BJ31" s="598" t="str">
        <f>'CF-LE-I3150'!P27</f>
        <v/>
      </c>
      <c r="BK31" s="598" t="str">
        <f>'CF-LE-I3150'!Q27</f>
        <v/>
      </c>
      <c r="BL31" s="598">
        <f>'CF-LE-I3150'!R27</f>
        <v>0</v>
      </c>
      <c r="BM31" s="598">
        <f>'CF-LE-I3150'!S27</f>
        <v>0</v>
      </c>
      <c r="BN31" s="598" t="str">
        <f>'CF-LE-I3150'!T27</f>
        <v/>
      </c>
      <c r="BO31" s="598" t="str">
        <f>'CF-LE-I3150'!U27</f>
        <v/>
      </c>
      <c r="BP31" s="598">
        <f>'CF-LE-I3150'!V27</f>
        <v>0</v>
      </c>
      <c r="BQ31" s="596" t="str">
        <f>'CF-LE-I3150'!W27</f>
        <v/>
      </c>
      <c r="BR31" s="596" t="str">
        <f>'CF-LE-I3150'!X27</f>
        <v/>
      </c>
      <c r="BS31" s="596" t="str">
        <f>'CF-LE-I3150'!Y27</f>
        <v/>
      </c>
      <c r="BT31" s="596" t="str">
        <f>'CF-LE-I3150'!Z27</f>
        <v>R</v>
      </c>
      <c r="BU31" s="600">
        <f>max('CE-F-334'!C24,'CE-F-334'!D24)</f>
        <v>80</v>
      </c>
      <c r="BV31" s="600">
        <f>max('CE-F-334'!E24,'CE-F-334'!F24)</f>
        <v>70</v>
      </c>
      <c r="BW31" s="600">
        <f>max('CE-F-334'!G24,'CE-F-334'!H24)</f>
        <v>71</v>
      </c>
      <c r="BX31" s="600">
        <f>max('CE-F-334'!I24,'CE-F-334'!J24)</f>
        <v>0</v>
      </c>
      <c r="BY31" s="594">
        <f>max('CE-F-334'!K24,'CE-F-334'!L24)</f>
        <v>84</v>
      </c>
      <c r="BZ31" s="588">
        <f>max('CE-F-334'!M24,'CE-F-334'!N24)</f>
        <v>71</v>
      </c>
      <c r="CA31" s="596">
        <f>max('CE-F-334'!O24,'CE-F-334'!P24)</f>
        <v>70</v>
      </c>
      <c r="CB31" s="596">
        <f>max('CE-F-334'!Q24,'CE-F-334'!R24)</f>
        <v>0</v>
      </c>
      <c r="CC31" s="596">
        <f>max('CE-F-3135'!K25,'CE-F-3135'!L25)</f>
        <v>85</v>
      </c>
      <c r="CD31" s="596">
        <f>max('CE-F-3135'!M25,'CE-F-3135'!N25)</f>
        <v>71</v>
      </c>
      <c r="CE31" s="596">
        <f>max('CE-F-3135'!O25,'CE-F-3135'!P25)</f>
        <v>71</v>
      </c>
      <c r="CF31" s="596">
        <f>max('CE-F-3135'!Q25,'CE-F-3135'!R25)</f>
        <v>0</v>
      </c>
      <c r="CG31" s="596">
        <f>max('CE-F-3135'!C25,'CE-F-3135'!D25)</f>
        <v>88</v>
      </c>
      <c r="CH31" s="596">
        <f>max('CE-F-3135'!E25,'CE-F-3135'!F25)</f>
        <v>70</v>
      </c>
      <c r="CI31" s="596">
        <f>max('CE-F-3135'!G25,'CE-F-3135'!H25)</f>
        <v>71</v>
      </c>
      <c r="CJ31" s="596">
        <f>max('CE-F-3135'!I25,'CE-F-3135'!J25)</f>
        <v>0</v>
      </c>
      <c r="CK31" s="597">
        <f>'CF-LE-F3151'!E27</f>
        <v>55.25</v>
      </c>
      <c r="CL31" s="597">
        <f>'CF-LE-F3151'!F27</f>
        <v>56.25</v>
      </c>
      <c r="CM31" s="597">
        <f>'CF-LE-F3151'!G27</f>
        <v>56.75</v>
      </c>
      <c r="CN31" s="597">
        <f>'CF-LE-F3151'!H27</f>
        <v>57.25</v>
      </c>
      <c r="CO31" s="598">
        <f>'CF-LE-F3151'!I27</f>
        <v>56.375</v>
      </c>
      <c r="CP31" s="599">
        <f>'CF-LE-F3151'!N27</f>
        <v>0.6732142857</v>
      </c>
      <c r="CQ31" s="598">
        <f>'CF-LE-F3151'!O27</f>
        <v>28.1875</v>
      </c>
      <c r="CR31" s="598" t="str">
        <f>'CF-LE-F3151'!P27</f>
        <v/>
      </c>
      <c r="CS31" s="598" t="str">
        <f>'CF-LE-F3151'!Q27</f>
        <v/>
      </c>
      <c r="CT31" s="598">
        <f>'CF-LE-F3151'!R27</f>
        <v>28</v>
      </c>
      <c r="CU31" s="598">
        <f>'CF-LE-F3151'!S27</f>
        <v>16.9125</v>
      </c>
      <c r="CV31" s="598" t="str">
        <f>'CF-LE-F3151'!T27</f>
        <v/>
      </c>
      <c r="CW31" s="598" t="str">
        <f>'CF-LE-F3151'!U27</f>
        <v/>
      </c>
      <c r="CX31" s="598">
        <f>'CF-LE-F3151'!V27</f>
        <v>17</v>
      </c>
      <c r="CY31" s="598">
        <f>'CF-LE-F3151'!W27</f>
        <v>56.375</v>
      </c>
      <c r="CZ31" s="598" t="str">
        <f>'CF-LE-F3151'!X27</f>
        <v/>
      </c>
      <c r="DA31" s="596" t="str">
        <f>'CF-LE-F3151'!Y27</f>
        <v/>
      </c>
      <c r="DB31" s="596" t="str">
        <f>'CF-LE-F3151'!Z27</f>
        <v>R</v>
      </c>
      <c r="DC31" s="600">
        <f>max('CE-MAT-3136'!C24,'CE-MAT-3136'!D24)</f>
        <v>90</v>
      </c>
      <c r="DD31" s="600">
        <f>max('CE-MAT-3136'!E24,'CE-MAT-3136'!F24)</f>
        <v>71</v>
      </c>
      <c r="DE31" s="600">
        <f>max('CE-MAT-3136'!G24,'CE-MAT-3136'!H24)</f>
        <v>78</v>
      </c>
      <c r="DF31" s="600">
        <f>max('CE-MAT-3136'!I24,'CE-MAT-3136'!J24)</f>
        <v>0</v>
      </c>
      <c r="DG31" s="594">
        <f>max('CE-MAT-3136'!K24,'CE-MAT-3136'!L24)</f>
        <v>77</v>
      </c>
      <c r="DH31" s="588">
        <f>max('CE-MAT-3136'!M24,'CE-MAT-3136'!N24)</f>
        <v>80</v>
      </c>
      <c r="DI31" s="596">
        <f>max('CE-MAT-3136'!O24,'CE-MAT-3136'!P24)</f>
        <v>75</v>
      </c>
      <c r="DJ31" s="596">
        <f>max('CE-MAT-3136'!Q24,'CE-MAT-3136'!R24)</f>
        <v>0</v>
      </c>
      <c r="DK31" s="596">
        <f>max('CE-MAT-3137'!K25,'CE-MAT-3137'!L25)</f>
        <v>80</v>
      </c>
      <c r="DL31" s="596">
        <f>max('CE-MAT-3137'!M25,'CE-MAT-3137'!N25)</f>
        <v>84</v>
      </c>
      <c r="DM31" s="596">
        <f>max('CE-MAT-3137'!O25,'CE-MAT-3137'!P25)</f>
        <v>81</v>
      </c>
      <c r="DN31" s="596">
        <f>max('CE-MAT-3137'!Q25,'CE-MAT-3137'!R25)</f>
        <v>0</v>
      </c>
      <c r="DO31" s="596">
        <f>max('CE-MAT-3137'!C25,'CE-MAT-3137'!D25)</f>
        <v>81</v>
      </c>
      <c r="DP31" s="596">
        <f>max('CE-MAT-3137'!E25,'CE-MAT-3137'!F25)</f>
        <v>80</v>
      </c>
      <c r="DQ31" s="596">
        <f>max('CE-MAT-3137'!G25,'CE-MAT-3137'!H25)</f>
        <v>80</v>
      </c>
      <c r="DR31" s="596">
        <f>max('CE-MAT-3137'!I25,'CE-MAT-3137'!J25)</f>
        <v>0</v>
      </c>
      <c r="DS31" s="597">
        <f>'CF-M-3152'!E27</f>
        <v>59.75</v>
      </c>
      <c r="DT31" s="597">
        <f>'CF-M-3152'!F27</f>
        <v>58</v>
      </c>
      <c r="DU31" s="597">
        <f>'CF-M-3152'!G27</f>
        <v>61.25</v>
      </c>
      <c r="DV31" s="597">
        <f>'CF-M-3152'!H27</f>
        <v>60.25</v>
      </c>
      <c r="DW31" s="598">
        <f>'CF-M-3152'!I27</f>
        <v>59.8125</v>
      </c>
      <c r="DX31" s="599">
        <f>'CF-M-3152'!N27</f>
        <v>0.68375</v>
      </c>
      <c r="DY31" s="598">
        <f>'CF-M-3152'!O27</f>
        <v>29.90625</v>
      </c>
      <c r="DZ31" s="598" t="str">
        <f>'CF-M-3152'!P27</f>
        <v/>
      </c>
      <c r="EA31" s="598" t="str">
        <f>'CF-M-3152'!Q27</f>
        <v/>
      </c>
      <c r="EB31" s="598">
        <f>'CF-M-3152'!R27</f>
        <v>30</v>
      </c>
      <c r="EC31" s="598">
        <f>'CF-M-3152'!S27</f>
        <v>17.94375</v>
      </c>
      <c r="ED31" s="598" t="str">
        <f>'CF-M-3152'!T27</f>
        <v/>
      </c>
      <c r="EE31" s="598" t="str">
        <f>'CF-M-3152'!U27</f>
        <v/>
      </c>
      <c r="EF31" s="598">
        <f>'CF-M-3152'!V27</f>
        <v>18</v>
      </c>
      <c r="EG31" s="598">
        <f>'CF-M-3152'!W27</f>
        <v>59.8125</v>
      </c>
      <c r="EH31" s="598" t="str">
        <f>'CF-M-3152'!X27</f>
        <v/>
      </c>
      <c r="EI31" s="596" t="str">
        <f>'CF-M-3152'!Y27</f>
        <v/>
      </c>
      <c r="EJ31" s="596" t="str">
        <f>'CF-M-3152'!Z27</f>
        <v>R</v>
      </c>
      <c r="EK31" s="593">
        <f>max('CE-SOC-3138'!C24,'CE-SOC-3138'!D24)</f>
        <v>78</v>
      </c>
      <c r="EL31" s="593">
        <f>max('CE-SOC-3138'!E24,'CE-SOC-3138'!F24)</f>
        <v>81</v>
      </c>
      <c r="EM31" s="593">
        <f>max('CE-SOC-3138'!G24,'CE-SOC-3138'!H24)</f>
        <v>91</v>
      </c>
      <c r="EN31" s="601">
        <f>max('CE-SOC-3138'!I24,'CE-SOC-3138'!J24)</f>
        <v>0</v>
      </c>
      <c r="EO31" s="595">
        <f>max('CE-SOC-3138'!K24,'CE-SOC-3138'!L24)</f>
        <v>75</v>
      </c>
      <c r="EP31" s="588">
        <f>max('CE-SOC-3138'!M24,'CE-SOC-3138'!N24)</f>
        <v>78</v>
      </c>
      <c r="EQ31" s="596">
        <f>max('CE-SOC-3138'!O24,'CE-SOC-3138'!P24)</f>
        <v>94</v>
      </c>
      <c r="ER31" s="596">
        <f>max('CE-SOC-3138'!Q24,'CE-SOC-3138'!R24)</f>
        <v>0</v>
      </c>
      <c r="ES31" s="596">
        <f>max('CE-SOC-3139'!K25,'CE-SOC-3139'!L25)</f>
        <v>91</v>
      </c>
      <c r="ET31" s="598">
        <f>max('CE-SOC-3139'!M25,'CE-SOC-3139'!N25)</f>
        <v>98</v>
      </c>
      <c r="EU31" s="598">
        <f>max('CE-SOC-3139'!O25,'CE-SOC-3139'!P25)</f>
        <v>93</v>
      </c>
      <c r="EV31" s="596">
        <f>max('CE-SOC-3139'!Q25,'CE-SOC-3139'!R25)</f>
        <v>0</v>
      </c>
      <c r="EW31" s="598">
        <f>max('CE-SOC-3139'!C25,'CE-SOC-3139'!D25)</f>
        <v>85</v>
      </c>
      <c r="EX31" s="598">
        <f>max('CE-SOC-3139'!E25,'CE-SOC-3139'!F25)</f>
        <v>78</v>
      </c>
      <c r="EY31" s="598">
        <f>max('CE-SOC-3139'!G25,'CE-SOC-3139'!H25)</f>
        <v>78</v>
      </c>
      <c r="EZ31" s="598">
        <f>max('CE-SOC-3139'!I25,'CE-SOC-3139'!J25)</f>
        <v>0</v>
      </c>
      <c r="FA31" s="597">
        <f>'CF-CS-3153'!E27</f>
        <v>62.5</v>
      </c>
      <c r="FB31" s="597">
        <f>'CF-CS-3153'!F27</f>
        <v>61.75</v>
      </c>
      <c r="FC31" s="597">
        <f>'CF-CS-3153'!G27</f>
        <v>70.5</v>
      </c>
      <c r="FD31" s="597">
        <f>'CF-CS-3153'!H27</f>
        <v>60.25</v>
      </c>
      <c r="FE31" s="598">
        <f>'CF-CS-3153'!I27</f>
        <v>63.75</v>
      </c>
      <c r="FF31" s="599">
        <f>'CF-CS-3153'!N27</f>
        <v>0.6866666667</v>
      </c>
      <c r="FG31" s="598">
        <f>'CF-CS-3153'!O27</f>
        <v>31.875</v>
      </c>
      <c r="FH31" s="598" t="str">
        <f>'CF-CS-3153'!P27</f>
        <v/>
      </c>
      <c r="FI31" s="598" t="str">
        <f>'CF-CS-3153'!Q27</f>
        <v/>
      </c>
      <c r="FJ31" s="598">
        <f>'CF-CS-3153'!R27</f>
        <v>32</v>
      </c>
      <c r="FK31" s="598">
        <f>'CF-CS-3153'!S27</f>
        <v>19.125</v>
      </c>
      <c r="FL31" s="598" t="str">
        <f>'CF-CS-3153'!T27</f>
        <v/>
      </c>
      <c r="FM31" s="598" t="str">
        <f>'CF-CS-3153'!U27</f>
        <v/>
      </c>
      <c r="FN31" s="598">
        <f>'CF-CS-3153'!V27</f>
        <v>19</v>
      </c>
      <c r="FO31" s="596" t="str">
        <f>'CF-CS-3153'!W27</f>
        <v/>
      </c>
      <c r="FP31" s="598" t="str">
        <f>'CF-CS-3153'!X27</f>
        <v/>
      </c>
      <c r="FQ31" s="596" t="str">
        <f>'CF-CS-3153'!Y27</f>
        <v/>
      </c>
      <c r="FR31" s="596" t="str">
        <f>'CF-CS-3153'!Z27</f>
        <v>R</v>
      </c>
      <c r="FS31" s="602">
        <f>max(CNCF3140!C24,CNCF3140!D24)</f>
        <v>92</v>
      </c>
      <c r="FT31" s="602">
        <f>max(CNCF3140!E24,CNCF3140!F24)</f>
        <v>88</v>
      </c>
      <c r="FU31" s="602">
        <f>max(CNCF3140!G24,CNCF3140!H24)</f>
        <v>75</v>
      </c>
      <c r="FV31" s="602">
        <f>max(CNCF3140!I24,CNCF3140!J24)</f>
        <v>0</v>
      </c>
      <c r="FW31" s="594">
        <f>max(CNCF3140!K24,CNCF3140!L24)</f>
        <v>80</v>
      </c>
      <c r="FX31" s="588">
        <f>max(CNCF3140!M24,CNCF3140!N24)</f>
        <v>80</v>
      </c>
      <c r="FY31" s="596">
        <f>max(CNCF3140!O24,CNCF3140!P24)</f>
        <v>75</v>
      </c>
      <c r="FZ31" s="596">
        <f>max(CNCF3140!Q24,CNCF3140!R24)</f>
        <v>0</v>
      </c>
      <c r="GA31" s="596">
        <f>max('CE-NAT-3141'!K25,'CE-NAT-3141'!L25)</f>
        <v>86</v>
      </c>
      <c r="GB31" s="596">
        <f>max('CE-NAT-3141'!M25,'CE-NAT-3141'!N25)</f>
        <v>90</v>
      </c>
      <c r="GC31" s="596">
        <f>max('CE-NAT-3141'!O25,'CE-NAT-3141'!P25)</f>
        <v>75</v>
      </c>
      <c r="GD31" s="596">
        <f>max('CE-NAT-3141'!Q25,'CE-NAT-3141'!R25)</f>
        <v>0</v>
      </c>
      <c r="GE31" s="596">
        <f>max('CE-NAT-3141'!C25,'CE-NAT-3141'!D25)</f>
        <v>87</v>
      </c>
      <c r="GF31" s="596">
        <f>max('CE-NAT-3141'!E25,'CE-NAT-3141'!F25)</f>
        <v>90</v>
      </c>
      <c r="GG31" s="596">
        <f>max('CE-NAT-3141'!G25,'CE-NAT-3141'!H25)</f>
        <v>84</v>
      </c>
      <c r="GH31" s="596">
        <f>max('CE-NAT-3141'!I25,'CE-NAT-3141'!J25)</f>
        <v>0</v>
      </c>
      <c r="GI31" s="597">
        <f>'CF-CN-3154'!E27</f>
        <v>63.75</v>
      </c>
      <c r="GJ31" s="597">
        <f>'CF-CN-3154'!F27</f>
        <v>58.75</v>
      </c>
      <c r="GK31" s="597">
        <f>'CF-CN-3154'!G27</f>
        <v>62.75</v>
      </c>
      <c r="GL31" s="597">
        <f>'CF-CN-3154'!H27</f>
        <v>65.25</v>
      </c>
      <c r="GM31" s="598">
        <f>'CF-CN-3154'!I27</f>
        <v>62.625</v>
      </c>
      <c r="GN31" s="599">
        <f>'CF-CN-3154'!N27</f>
        <v>0.3</v>
      </c>
      <c r="GO31" s="598">
        <f>'CF-CN-3154'!O27</f>
        <v>31.3125</v>
      </c>
      <c r="GP31" s="598" t="str">
        <f>'CF-CN-3154'!P27</f>
        <v/>
      </c>
      <c r="GQ31" s="598" t="str">
        <f>'CF-CN-3154'!Q27</f>
        <v/>
      </c>
      <c r="GR31" s="598">
        <f>'CF-CN-3154'!R27</f>
        <v>31</v>
      </c>
      <c r="GS31" s="598">
        <f>'CF-CN-3154'!S27</f>
        <v>18.7875</v>
      </c>
      <c r="GT31" s="598" t="str">
        <f>'CF-CN-3154'!T27</f>
        <v/>
      </c>
      <c r="GU31" s="598" t="str">
        <f>'CF-CN-3154'!U27</f>
        <v/>
      </c>
      <c r="GV31" s="598">
        <f>'CF-CN-3154'!V27</f>
        <v>19</v>
      </c>
      <c r="GW31" s="598">
        <f>'CF-CN-3154'!W27</f>
        <v>62.625</v>
      </c>
      <c r="GX31" s="598" t="str">
        <f>'CF-CN-3154'!X27</f>
        <v/>
      </c>
      <c r="GY31" s="596" t="str">
        <f>'CF-CN-3154'!Y27</f>
        <v/>
      </c>
      <c r="GZ31" s="596" t="str">
        <f>'CF-CN-3154'!Z27</f>
        <v>R</v>
      </c>
      <c r="HA31" s="594">
        <f>max('CE-EA-3142'!C24,'CE-EA-3142'!C24)</f>
        <v>83</v>
      </c>
      <c r="HB31" s="594">
        <f>max('CE-EA-3142'!E24,'CE-EA-3142'!F24)</f>
        <v>86</v>
      </c>
      <c r="HC31" s="594">
        <f>max('CE-EA-3142'!G24,'CE-EA-3142'!H24)</f>
        <v>87</v>
      </c>
      <c r="HD31" s="594">
        <f>max('CE-EA-3142'!I24,'CE-EA-3142'!J24)</f>
        <v>0</v>
      </c>
      <c r="HE31" s="594">
        <f>max('CE-EA-3142'!K24,'CE-EA-3142'!L24)</f>
        <v>77</v>
      </c>
      <c r="HF31" s="588">
        <f>max('CE-EA-3142'!M24,'CE-EA-3142'!N24)</f>
        <v>80</v>
      </c>
      <c r="HG31" s="596">
        <f>max('CE-EA-3142'!O24,'CE-EA-3142'!P24)</f>
        <v>82</v>
      </c>
      <c r="HH31" s="596">
        <f>max('CE-EA-3142'!Q24,'CE-EA-3142'!R24)</f>
        <v>0</v>
      </c>
      <c r="HI31" s="596">
        <f>max('CE-EA-3143'!K25,'CE-EA-3143'!L25)</f>
        <v>78</v>
      </c>
      <c r="HJ31" s="596">
        <f>max('CE-EA-3143'!M25,'CE-EA-3143'!N25)</f>
        <v>75</v>
      </c>
      <c r="HK31" s="596">
        <f>max('CE-EA-3143'!O25,'CE-EA-3143'!P25)</f>
        <v>76</v>
      </c>
      <c r="HL31" s="596">
        <f>max('CE-EA-3143'!Q25,'CE-EA-3143'!R25)</f>
        <v>0</v>
      </c>
      <c r="HM31" s="596">
        <f>max('CE-EA-3143'!C25,'CE-EA-3143'!D25)</f>
        <v>90</v>
      </c>
      <c r="HN31" s="596">
        <f>max('CE-EA-3143'!E25,'CE-EA-3143'!F25)</f>
        <v>92</v>
      </c>
      <c r="HO31" s="596">
        <f>max('CE-EA-3143'!G25,'CE-EA-3143'!H25)</f>
        <v>80</v>
      </c>
      <c r="HP31" s="596">
        <f>max('CE-EA-3143'!I25,'CE-EA-3143'!J25)</f>
        <v>0</v>
      </c>
      <c r="HQ31" s="597">
        <f>'CF-EA-3155'!E27</f>
        <v>64</v>
      </c>
      <c r="HR31" s="597">
        <f>'CF-EA-3155'!F27</f>
        <v>59.75</v>
      </c>
      <c r="HS31" s="597">
        <f>'CF-EA-3155'!G27</f>
        <v>57.25</v>
      </c>
      <c r="HT31" s="597">
        <f>'CF-EA-3155'!H27</f>
        <v>65.5</v>
      </c>
      <c r="HU31" s="598">
        <f>'CF-EA-3155'!I27</f>
        <v>61.625</v>
      </c>
      <c r="HV31" s="599">
        <f>'CF-EA-3155'!N27</f>
        <v>0.4675925926</v>
      </c>
      <c r="HW31" s="598">
        <f>'CF-EA-3155'!O27</f>
        <v>30.8125</v>
      </c>
      <c r="HX31" s="598" t="str">
        <f>'CF-EA-3155'!P27</f>
        <v/>
      </c>
      <c r="HY31" s="598" t="str">
        <f>'CF-EA-3155'!Q27</f>
        <v/>
      </c>
      <c r="HZ31" s="598">
        <f>'CF-EA-3155'!R27</f>
        <v>31</v>
      </c>
      <c r="IA31" s="598">
        <f>'CF-EA-3155'!S27</f>
        <v>18.4875</v>
      </c>
      <c r="IB31" s="598" t="str">
        <f>'CF-EA-3155'!T27</f>
        <v/>
      </c>
      <c r="IC31" s="598" t="str">
        <f>'CF-EA-3155'!U27</f>
        <v/>
      </c>
      <c r="ID31" s="598">
        <f>'CF-EA-3155'!V27</f>
        <v>18</v>
      </c>
      <c r="IE31" s="596" t="str">
        <f>'CF-EA-3155'!W27</f>
        <v/>
      </c>
      <c r="IF31" s="598" t="str">
        <f>'CF-EA-3155'!X27</f>
        <v/>
      </c>
      <c r="IG31" s="596" t="str">
        <f>'CF-EA-3155'!Y27</f>
        <v/>
      </c>
      <c r="IH31" s="596" t="str">
        <f>'CF-EA-3155'!Z27</f>
        <v>R</v>
      </c>
      <c r="II31" s="600">
        <f>max('CE-EF-3144'!C24,'CE-EF-3144'!D24)</f>
        <v>77</v>
      </c>
      <c r="IJ31" s="600">
        <f>max('CE-EF-3144'!E24,'CE-EF-3144'!F24)</f>
        <v>82</v>
      </c>
      <c r="IK31" s="600">
        <f>max('CE-EF-3144'!G24,'CE-EF-3144'!H24)</f>
        <v>86</v>
      </c>
      <c r="IL31" s="600">
        <f>max('CE-EF-3144'!I24,'CE-EF-3144'!J24)</f>
        <v>0</v>
      </c>
      <c r="IM31" s="594">
        <f>max('CE-EF-3144'!K24,'CE-EF-3144'!L24)</f>
        <v>82</v>
      </c>
      <c r="IN31" s="588">
        <f>max('CE-EF-3144'!M24,'CE-EF-3144'!N24)</f>
        <v>84</v>
      </c>
      <c r="IO31" s="596">
        <f>max('CE-EF-3144'!O24,'CE-EF-3144'!P24)</f>
        <v>88</v>
      </c>
      <c r="IP31" s="596">
        <f>max('CE-EF-3144'!Q24,'CE-EF-3144'!R24)</f>
        <v>0</v>
      </c>
      <c r="IQ31" s="596">
        <f>max('CE-EF-3145'!K25,'CE-EF-3145'!L25)</f>
        <v>83</v>
      </c>
      <c r="IR31" s="596">
        <f>max('CE-EF-3145'!M25,'CE-EF-3145'!N25)</f>
        <v>78</v>
      </c>
      <c r="IS31" s="596">
        <f>max('CE-EF-3145'!O25,'CE-EF-3145'!P25)</f>
        <v>83</v>
      </c>
      <c r="IT31" s="596">
        <f>max('CE-EF-3145'!Q25,'CE-EF-3145'!R25)</f>
        <v>0</v>
      </c>
      <c r="IU31" s="596">
        <f>max('CE-EF-3145'!C25,'CE-EF-3145'!D25)</f>
        <v>76</v>
      </c>
      <c r="IV31" s="596">
        <f>max('CE-EF-3145'!E25,'CE-EF-3145'!F25)</f>
        <v>85</v>
      </c>
      <c r="IW31" s="596">
        <f>max('CE-EF-3145'!G25,'CE-EF-3145'!H25)</f>
        <v>88</v>
      </c>
      <c r="IX31" s="596">
        <f>max('CE-EF-3145'!I25,'CE-EF-3145'!J25)</f>
        <v>0</v>
      </c>
      <c r="IY31" s="597">
        <f>'CF-EF-3156'!E27</f>
        <v>61.25</v>
      </c>
      <c r="IZ31" s="597">
        <f>'CF-EF-3156'!F27</f>
        <v>63.5</v>
      </c>
      <c r="JA31" s="597">
        <f>'CF-EF-3156'!G27</f>
        <v>61</v>
      </c>
      <c r="JB31" s="597">
        <f>'CF-EF-3156'!H27</f>
        <v>62.25</v>
      </c>
      <c r="JC31" s="598">
        <f>'CF-EF-3156'!I27</f>
        <v>62</v>
      </c>
      <c r="JD31" s="599">
        <f>'CF-EF-3156'!N27</f>
        <v>0.8</v>
      </c>
      <c r="JE31" s="598">
        <f>'CF-EF-3156'!O27</f>
        <v>31</v>
      </c>
      <c r="JF31" s="598" t="str">
        <f>'CF-EF-3156'!P27</f>
        <v/>
      </c>
      <c r="JG31" s="598" t="str">
        <f>'CF-EF-3156'!Q27</f>
        <v/>
      </c>
      <c r="JH31" s="598">
        <f>'CF-EF-3156'!R27</f>
        <v>31</v>
      </c>
      <c r="JI31" s="598">
        <f>'CF-EF-3156'!S27</f>
        <v>18.6</v>
      </c>
      <c r="JJ31" s="598" t="str">
        <f>'CF-EF-3156'!T27</f>
        <v/>
      </c>
      <c r="JK31" s="598" t="str">
        <f>'CF-EF-3156'!U27</f>
        <v/>
      </c>
      <c r="JL31" s="598">
        <f>'CF-EF-3156'!V27</f>
        <v>19</v>
      </c>
      <c r="JM31" s="596" t="str">
        <f>'CF-EF-3156'!W27</f>
        <v/>
      </c>
      <c r="JN31" s="598" t="str">
        <f>'CF-EF-3156'!X27</f>
        <v/>
      </c>
      <c r="JO31" s="596" t="str">
        <f>'CF-EF-3156'!Y27</f>
        <v/>
      </c>
      <c r="JP31" s="596" t="str">
        <f>'CF-EF-3156'!Z27</f>
        <v>R</v>
      </c>
      <c r="JQ31" s="593">
        <f>max('CE-FIH&amp;R-3146'!C24,'CE-FIH&amp;R-3146'!D24)</f>
        <v>81</v>
      </c>
      <c r="JR31" s="601">
        <f>max('CE-FIH&amp;R-3146'!E24,'CE-FIH&amp;R-3146'!F24)</f>
        <v>91</v>
      </c>
      <c r="JS31" s="601">
        <f>max('CE-FIH&amp;R-3146'!G24,'CE-FIH&amp;R-3146'!H24)</f>
        <v>72</v>
      </c>
      <c r="JT31" s="593">
        <f>max('CE-FIH&amp;R-3146'!I24,'CE-FIH&amp;R-3146'!J24)</f>
        <v>0</v>
      </c>
      <c r="JU31" s="594">
        <f>max('CE-FIH&amp;R-3146'!K24,'CE-FIH&amp;R-3146'!L24)</f>
        <v>78</v>
      </c>
      <c r="JV31" s="590">
        <f>max('CE-FIH&amp;R-3146'!M24,'CE-FIH&amp;R-3146'!N24)</f>
        <v>94</v>
      </c>
      <c r="JW31" s="598">
        <f>max('CE-FIH&amp;R-3146'!O24,'CE-FIH&amp;R-3146'!P24)</f>
        <v>76</v>
      </c>
      <c r="JX31" s="596">
        <f>max('CE-FIH&amp;R-3146'!Q24,'CE-FIH&amp;R-3146'!R24)</f>
        <v>0</v>
      </c>
      <c r="JY31" s="596">
        <f>max('CE-FIH&amp;R-3147'!K25,'CE-FIH&amp;R-3147'!L25)</f>
        <v>80</v>
      </c>
      <c r="JZ31" s="598">
        <f>max('CE-FIH&amp;R-3147'!M25,'CE-FIH&amp;R-3147'!N25)</f>
        <v>90</v>
      </c>
      <c r="KA31" s="598">
        <f>max('CE-FIH&amp;R-3147'!O25,'CE-FIH&amp;R-3147'!P25)</f>
        <v>80</v>
      </c>
      <c r="KB31" s="596">
        <f>max('CE-FIH&amp;R-3147'!Q25,'CE-FIH&amp;R-3147'!R25)</f>
        <v>0</v>
      </c>
      <c r="KC31" s="598">
        <f>max('CE-FIH&amp;R-3147'!C25,'CE-FIH&amp;R-3147'!D25)</f>
        <v>87</v>
      </c>
      <c r="KD31" s="598">
        <f>max('CE-FIH&amp;R-3147'!E25,'CE-FIH&amp;R-3147'!F25)</f>
        <v>89</v>
      </c>
      <c r="KE31" s="598">
        <f>max('CE-FIH&amp;R-3147'!G25,'CE-FIH&amp;R-3147'!H25)</f>
        <v>82.66666667</v>
      </c>
      <c r="KF31" s="596">
        <f>max('CE-FIH&amp;R-3147'!I25,'CE-FIH&amp;R-3147'!J25)</f>
        <v>0</v>
      </c>
      <c r="KG31" s="597">
        <f>'CF-FIHR-3157'!E27</f>
        <v>61</v>
      </c>
      <c r="KH31" s="597">
        <f>'CF-FIHR-3157'!F27</f>
        <v>62</v>
      </c>
      <c r="KI31" s="597">
        <f>'CF-FIHR-3157'!G27</f>
        <v>62.5</v>
      </c>
      <c r="KJ31" s="597">
        <f>'CF-FIHR-3157'!H27</f>
        <v>64.66666667</v>
      </c>
      <c r="KK31" s="598">
        <f>'CF-FIHR-3157'!I27</f>
        <v>62.54166667</v>
      </c>
      <c r="KL31" s="599">
        <f>'CF-FIHR-3157'!N27</f>
        <v>0.6349206349</v>
      </c>
      <c r="KM31" s="598">
        <f>'CF-FIHR-3157'!O27</f>
        <v>31.27083333</v>
      </c>
      <c r="KN31" s="598" t="str">
        <f>'CF-FIHR-3157'!P27</f>
        <v/>
      </c>
      <c r="KO31" s="598" t="str">
        <f>'CF-FIHR-3157'!Q27</f>
        <v/>
      </c>
      <c r="KP31" s="598">
        <f>'CF-FIHR-3157'!R27</f>
        <v>31</v>
      </c>
      <c r="KQ31" s="598">
        <f>'CF-FIHR-3157'!S27</f>
        <v>18.7625</v>
      </c>
      <c r="KR31" s="598" t="str">
        <f>'CF-FIHR-3157'!T27</f>
        <v/>
      </c>
      <c r="KS31" s="598" t="str">
        <f>'CF-FIHR-3157'!U27</f>
        <v/>
      </c>
      <c r="KT31" s="598">
        <f>'CF-FIHR-3157'!V27</f>
        <v>19</v>
      </c>
      <c r="KU31" s="596" t="str">
        <f>'CF-FIHR-3157'!W27</f>
        <v/>
      </c>
      <c r="KV31" s="598" t="str">
        <f>'CF-FIHR-3157'!X27</f>
        <v/>
      </c>
      <c r="KW31" s="596" t="str">
        <f>'CF-FIHR-3157'!Y27</f>
        <v/>
      </c>
      <c r="KX31" s="596" t="str">
        <f>'CF-FIHR-3157'!Z27</f>
        <v>R</v>
      </c>
    </row>
    <row r="32" ht="16.5" customHeight="1">
      <c r="A32" s="600">
        <v>22.0</v>
      </c>
      <c r="B32" s="588" t="str">
        <f>'3A 2025 - 2026 DATOS DEL ESTUDI'!M25</f>
        <v/>
      </c>
      <c r="C32" s="588">
        <f>'3A 2025 - 2026 DATOS DEL ESTUDI'!N25</f>
        <v>6635033</v>
      </c>
      <c r="D32" s="589" t="str">
        <f>'3A 2025 - 2026 DATOS DEL ESTUDI'!B25</f>
        <v>Yadiel  Jiménez Betances</v>
      </c>
      <c r="E32" s="588">
        <f>max('LE3130'!C25,'LE3130'!D25)</f>
        <v>84</v>
      </c>
      <c r="F32" s="588">
        <f>max('LE3130'!E25,'LE3130'!F25)</f>
        <v>86</v>
      </c>
      <c r="G32" s="590">
        <f>max('LE3130'!G25,'LE3130'!H25)</f>
        <v>80</v>
      </c>
      <c r="H32" s="588">
        <f>max('LE3130'!I25,'LE3130'!J25)</f>
        <v>0</v>
      </c>
      <c r="I32" s="588">
        <f>max('LE3130'!K25,'LE3130'!L25)</f>
        <v>83</v>
      </c>
      <c r="J32" s="588">
        <f>max('LE3130'!M25,'LE3130'!N25)</f>
        <v>84</v>
      </c>
      <c r="K32" s="588">
        <f>max('LE3130'!O25,'LE3130'!P25)</f>
        <v>84</v>
      </c>
      <c r="L32" s="588">
        <f>max('LE3130'!Q25,'LE3130'!R25)</f>
        <v>0</v>
      </c>
      <c r="M32" s="588">
        <f>max('LE3131'!K26,'LE3131'!L26)</f>
        <v>94</v>
      </c>
      <c r="N32" s="588">
        <f>max('LE3131'!M26,'LE3131'!N26)</f>
        <v>90</v>
      </c>
      <c r="O32" s="588">
        <f>max('LE3131'!O26,'LE3131'!P26)</f>
        <v>90</v>
      </c>
      <c r="P32" s="588">
        <f>max('LE3131'!Q26,'LE3131'!R26)</f>
        <v>0</v>
      </c>
      <c r="Q32" s="588">
        <f>max('LE3131'!C26,'LE3131'!D26)</f>
        <v>95</v>
      </c>
      <c r="R32" s="588">
        <f>max('LE3131'!E26,'LE3131'!F26)</f>
        <v>95</v>
      </c>
      <c r="S32" s="588">
        <f>max('LE3131'!G26,'LE3131'!H26)</f>
        <v>90</v>
      </c>
      <c r="T32" s="588">
        <f>max('LE3131'!I26,'LE3131'!J26)</f>
        <v>0</v>
      </c>
      <c r="U32" s="591">
        <f>'CF-LE3149'!E28</f>
        <v>62.5</v>
      </c>
      <c r="V32" s="591">
        <f>'CF-LE3149'!F28</f>
        <v>62.75</v>
      </c>
      <c r="W32" s="591">
        <f>'CF-LE3149'!G28</f>
        <v>68.5</v>
      </c>
      <c r="X32" s="591">
        <f>'CF-LE3149'!H28</f>
        <v>70</v>
      </c>
      <c r="Y32" s="590">
        <f>'CF-LE3149'!I28</f>
        <v>65.9375</v>
      </c>
      <c r="Z32" s="592">
        <f>'CF-LE3149'!N28</f>
        <v>0.5647058824</v>
      </c>
      <c r="AA32" s="590">
        <f>'CF-LE3149'!O28</f>
        <v>32.96875</v>
      </c>
      <c r="AB32" s="590" t="str">
        <f>'CF-LE3149'!P28</f>
        <v/>
      </c>
      <c r="AC32" s="590" t="str">
        <f>'CF-LE3149'!Q28</f>
        <v/>
      </c>
      <c r="AD32" s="590">
        <f>'CF-LE3149'!R28</f>
        <v>33</v>
      </c>
      <c r="AE32" s="590">
        <f>'CF-LE3149'!S28</f>
        <v>19.78125</v>
      </c>
      <c r="AF32" s="590" t="str">
        <f>'CF-LE3149'!T28</f>
        <v/>
      </c>
      <c r="AG32" s="590" t="str">
        <f>'CF-LE3149'!U28</f>
        <v/>
      </c>
      <c r="AH32" s="590">
        <f>'CF-LE3149'!V28</f>
        <v>20</v>
      </c>
      <c r="AI32" s="590">
        <f>'CF-LE3149'!W28</f>
        <v>65.9375</v>
      </c>
      <c r="AJ32" s="588" t="str">
        <f>'CF-LE3149'!X28</f>
        <v/>
      </c>
      <c r="AK32" s="588" t="str">
        <f>'CF-LE3149'!Y28</f>
        <v/>
      </c>
      <c r="AL32" s="588" t="str">
        <f>'CF-LE3149'!Z28</f>
        <v>R</v>
      </c>
      <c r="AM32" s="593">
        <f>max('CE-I-331'!C25,'CE-I-331'!D25)</f>
        <v>0</v>
      </c>
      <c r="AN32" s="593">
        <f>max('CE-I-331'!E25,'CE-I-331'!F25)</f>
        <v>0</v>
      </c>
      <c r="AO32" s="593">
        <f>max('CE-I-331'!G25,'CE-I-331'!H25)</f>
        <v>0</v>
      </c>
      <c r="AP32" s="593">
        <f>max('CE-I-331'!I25,'CE-I-331'!J25)</f>
        <v>0</v>
      </c>
      <c r="AQ32" s="594">
        <f>max('CE-I-331'!K25,'CE-I-331'!L25)</f>
        <v>0</v>
      </c>
      <c r="AR32" s="588">
        <f>max('CE-I-331'!M25,'CE-I-331'!N25)</f>
        <v>0</v>
      </c>
      <c r="AS32" s="595">
        <f>max('CE-I-331'!O25,'CE-I-331'!P25)</f>
        <v>0</v>
      </c>
      <c r="AT32" s="596">
        <f>max('CE-I-331'!Q25,'CE-I-331'!R25)</f>
        <v>0</v>
      </c>
      <c r="AU32" s="596">
        <f>max('CE-I-3131'!K26,'CE-I-3131'!L26)</f>
        <v>0</v>
      </c>
      <c r="AV32" s="596">
        <f>max('CE-I-3131'!M26,'CE-I-3131'!N26)</f>
        <v>0</v>
      </c>
      <c r="AW32" s="596">
        <f>max('CE-I-3131'!O26,'CE-I-3131'!P26)</f>
        <v>0</v>
      </c>
      <c r="AX32" s="596">
        <f>max('CE-I-3131'!Q26,'CE-I-3131'!R26)</f>
        <v>0</v>
      </c>
      <c r="AY32" s="596">
        <f>max('CE-I-3131'!C26,'CE-I-3131'!D26)</f>
        <v>0</v>
      </c>
      <c r="AZ32" s="596">
        <f>max('CE-I-3131'!E26,'CE-I-3131'!F26)</f>
        <v>0</v>
      </c>
      <c r="BA32" s="596">
        <f>max('CE-I-3131'!G26,'CE-I-3131'!H26)</f>
        <v>0</v>
      </c>
      <c r="BB32" s="596">
        <f>max('CE-I-3131'!I26,'CE-I-3131'!J26)</f>
        <v>0</v>
      </c>
      <c r="BC32" s="597">
        <f>'CF-LE-I3150'!E28</f>
        <v>0</v>
      </c>
      <c r="BD32" s="597">
        <f>'CF-LE-I3150'!F28</f>
        <v>0</v>
      </c>
      <c r="BE32" s="597">
        <f>'CF-LE-I3150'!G28</f>
        <v>0</v>
      </c>
      <c r="BF32" s="597">
        <f>'CF-LE-I3150'!H28</f>
        <v>0</v>
      </c>
      <c r="BG32" s="598">
        <f>'CF-LE-I3150'!I28</f>
        <v>0</v>
      </c>
      <c r="BH32" s="599">
        <f>'CF-LE-I3150'!N28</f>
        <v>0</v>
      </c>
      <c r="BI32" s="598">
        <f>'CF-LE-I3150'!O28</f>
        <v>0</v>
      </c>
      <c r="BJ32" s="598" t="str">
        <f>'CF-LE-I3150'!P28</f>
        <v/>
      </c>
      <c r="BK32" s="598" t="str">
        <f>'CF-LE-I3150'!Q28</f>
        <v/>
      </c>
      <c r="BL32" s="598">
        <f>'CF-LE-I3150'!R28</f>
        <v>0</v>
      </c>
      <c r="BM32" s="598">
        <f>'CF-LE-I3150'!S28</f>
        <v>0</v>
      </c>
      <c r="BN32" s="598" t="str">
        <f>'CF-LE-I3150'!T28</f>
        <v/>
      </c>
      <c r="BO32" s="598" t="str">
        <f>'CF-LE-I3150'!U28</f>
        <v/>
      </c>
      <c r="BP32" s="598">
        <f>'CF-LE-I3150'!V28</f>
        <v>0</v>
      </c>
      <c r="BQ32" s="596" t="str">
        <f>'CF-LE-I3150'!W28</f>
        <v/>
      </c>
      <c r="BR32" s="596" t="str">
        <f>'CF-LE-I3150'!X28</f>
        <v/>
      </c>
      <c r="BS32" s="596" t="str">
        <f>'CF-LE-I3150'!Y28</f>
        <v/>
      </c>
      <c r="BT32" s="596" t="str">
        <f>'CF-LE-I3150'!Z28</f>
        <v>R</v>
      </c>
      <c r="BU32" s="600">
        <f>max('CE-F-334'!C25,'CE-F-334'!D25)</f>
        <v>83</v>
      </c>
      <c r="BV32" s="600">
        <f>max('CE-F-334'!E25,'CE-F-334'!F25)</f>
        <v>86</v>
      </c>
      <c r="BW32" s="600">
        <f>max('CE-F-334'!G25,'CE-F-334'!H25)</f>
        <v>83</v>
      </c>
      <c r="BX32" s="600">
        <f>max('CE-F-334'!I25,'CE-F-334'!J25)</f>
        <v>0</v>
      </c>
      <c r="BY32" s="594">
        <f>max('CE-F-334'!K25,'CE-F-334'!L25)</f>
        <v>85</v>
      </c>
      <c r="BZ32" s="588">
        <f>max('CE-F-334'!M25,'CE-F-334'!N25)</f>
        <v>88</v>
      </c>
      <c r="CA32" s="596">
        <f>max('CE-F-334'!O25,'CE-F-334'!P25)</f>
        <v>84</v>
      </c>
      <c r="CB32" s="596">
        <f>max('CE-F-334'!Q25,'CE-F-334'!R25)</f>
        <v>0</v>
      </c>
      <c r="CC32" s="596">
        <f>max('CE-F-3135'!K26,'CE-F-3135'!L26)</f>
        <v>95</v>
      </c>
      <c r="CD32" s="596">
        <f>max('CE-F-3135'!M26,'CE-F-3135'!N26)</f>
        <v>95</v>
      </c>
      <c r="CE32" s="596">
        <f>max('CE-F-3135'!O26,'CE-F-3135'!P26)</f>
        <v>93</v>
      </c>
      <c r="CF32" s="596">
        <f>max('CE-F-3135'!Q26,'CE-F-3135'!R26)</f>
        <v>0</v>
      </c>
      <c r="CG32" s="596">
        <f>max('CE-F-3135'!C26,'CE-F-3135'!D26)</f>
        <v>93</v>
      </c>
      <c r="CH32" s="596">
        <f>max('CE-F-3135'!E26,'CE-F-3135'!F26)</f>
        <v>95</v>
      </c>
      <c r="CI32" s="596">
        <f>max('CE-F-3135'!G26,'CE-F-3135'!H26)</f>
        <v>93</v>
      </c>
      <c r="CJ32" s="596">
        <f>max('CE-F-3135'!I26,'CE-F-3135'!J26)</f>
        <v>0</v>
      </c>
      <c r="CK32" s="597">
        <f>'CF-LE-F3151'!E28</f>
        <v>63</v>
      </c>
      <c r="CL32" s="597">
        <f>'CF-LE-F3151'!F28</f>
        <v>64.25</v>
      </c>
      <c r="CM32" s="597">
        <f>'CF-LE-F3151'!G28</f>
        <v>70.75</v>
      </c>
      <c r="CN32" s="597">
        <f>'CF-LE-F3151'!H28</f>
        <v>70.25</v>
      </c>
      <c r="CO32" s="598">
        <f>'CF-LE-F3151'!I28</f>
        <v>67.0625</v>
      </c>
      <c r="CP32" s="599">
        <f>'CF-LE-F3151'!N28</f>
        <v>0.68</v>
      </c>
      <c r="CQ32" s="598">
        <f>'CF-LE-F3151'!O28</f>
        <v>33.53125</v>
      </c>
      <c r="CR32" s="598" t="str">
        <f>'CF-LE-F3151'!P28</f>
        <v/>
      </c>
      <c r="CS32" s="598" t="str">
        <f>'CF-LE-F3151'!Q28</f>
        <v/>
      </c>
      <c r="CT32" s="598">
        <f>'CF-LE-F3151'!R28</f>
        <v>34</v>
      </c>
      <c r="CU32" s="598">
        <f>'CF-LE-F3151'!S28</f>
        <v>20.11875</v>
      </c>
      <c r="CV32" s="598" t="str">
        <f>'CF-LE-F3151'!T28</f>
        <v/>
      </c>
      <c r="CW32" s="598" t="str">
        <f>'CF-LE-F3151'!U28</f>
        <v/>
      </c>
      <c r="CX32" s="598">
        <f>'CF-LE-F3151'!V28</f>
        <v>20</v>
      </c>
      <c r="CY32" s="598">
        <f>'CF-LE-F3151'!W28</f>
        <v>67.0625</v>
      </c>
      <c r="CZ32" s="598" t="str">
        <f>'CF-LE-F3151'!X28</f>
        <v/>
      </c>
      <c r="DA32" s="596" t="str">
        <f>'CF-LE-F3151'!Y28</f>
        <v/>
      </c>
      <c r="DB32" s="596" t="str">
        <f>'CF-LE-F3151'!Z28</f>
        <v>R</v>
      </c>
      <c r="DC32" s="600">
        <f>max('CE-MAT-3136'!C25,'CE-MAT-3136'!D25)</f>
        <v>84</v>
      </c>
      <c r="DD32" s="600">
        <f>max('CE-MAT-3136'!E25,'CE-MAT-3136'!F25)</f>
        <v>72</v>
      </c>
      <c r="DE32" s="600">
        <f>max('CE-MAT-3136'!G25,'CE-MAT-3136'!H25)</f>
        <v>80</v>
      </c>
      <c r="DF32" s="600">
        <f>max('CE-MAT-3136'!I25,'CE-MAT-3136'!J25)</f>
        <v>0</v>
      </c>
      <c r="DG32" s="594">
        <f>max('CE-MAT-3136'!K25,'CE-MAT-3136'!L25)</f>
        <v>75</v>
      </c>
      <c r="DH32" s="588">
        <f>max('CE-MAT-3136'!M25,'CE-MAT-3136'!N25)</f>
        <v>90</v>
      </c>
      <c r="DI32" s="596">
        <f>max('CE-MAT-3136'!O25,'CE-MAT-3136'!P25)</f>
        <v>84</v>
      </c>
      <c r="DJ32" s="596">
        <f>max('CE-MAT-3136'!Q25,'CE-MAT-3136'!R25)</f>
        <v>0</v>
      </c>
      <c r="DK32" s="596">
        <f>max('CE-MAT-3137'!K26,'CE-MAT-3137'!L26)</f>
        <v>85</v>
      </c>
      <c r="DL32" s="596">
        <f>max('CE-MAT-3137'!M26,'CE-MAT-3137'!N26)</f>
        <v>85</v>
      </c>
      <c r="DM32" s="596">
        <f>max('CE-MAT-3137'!O26,'CE-MAT-3137'!P26)</f>
        <v>85</v>
      </c>
      <c r="DN32" s="596">
        <f>max('CE-MAT-3137'!Q26,'CE-MAT-3137'!R26)</f>
        <v>0</v>
      </c>
      <c r="DO32" s="596">
        <f>max('CE-MAT-3137'!C26,'CE-MAT-3137'!D26)</f>
        <v>85</v>
      </c>
      <c r="DP32" s="596">
        <f>max('CE-MAT-3137'!E26,'CE-MAT-3137'!F26)</f>
        <v>81</v>
      </c>
      <c r="DQ32" s="596">
        <f>max('CE-MAT-3137'!G26,'CE-MAT-3137'!H26)</f>
        <v>86</v>
      </c>
      <c r="DR32" s="596">
        <f>max('CE-MAT-3137'!I26,'CE-MAT-3137'!J26)</f>
        <v>0</v>
      </c>
      <c r="DS32" s="597">
        <f>'CF-M-3152'!E28</f>
        <v>59</v>
      </c>
      <c r="DT32" s="597">
        <f>'CF-M-3152'!F28</f>
        <v>62.25</v>
      </c>
      <c r="DU32" s="597">
        <f>'CF-M-3152'!G28</f>
        <v>63.75</v>
      </c>
      <c r="DV32" s="597">
        <f>'CF-M-3152'!H28</f>
        <v>63</v>
      </c>
      <c r="DW32" s="598">
        <f>'CF-M-3152'!I28</f>
        <v>62</v>
      </c>
      <c r="DX32" s="599">
        <f>'CF-M-3152'!N28</f>
        <v>0.6891812865</v>
      </c>
      <c r="DY32" s="598">
        <f>'CF-M-3152'!O28</f>
        <v>31</v>
      </c>
      <c r="DZ32" s="598" t="str">
        <f>'CF-M-3152'!P28</f>
        <v/>
      </c>
      <c r="EA32" s="598" t="str">
        <f>'CF-M-3152'!Q28</f>
        <v/>
      </c>
      <c r="EB32" s="598">
        <f>'CF-M-3152'!R28</f>
        <v>31</v>
      </c>
      <c r="EC32" s="598">
        <f>'CF-M-3152'!S28</f>
        <v>18.6</v>
      </c>
      <c r="ED32" s="598" t="str">
        <f>'CF-M-3152'!T28</f>
        <v/>
      </c>
      <c r="EE32" s="598" t="str">
        <f>'CF-M-3152'!U28</f>
        <v/>
      </c>
      <c r="EF32" s="598">
        <f>'CF-M-3152'!V28</f>
        <v>19</v>
      </c>
      <c r="EG32" s="598">
        <f>'CF-M-3152'!W28</f>
        <v>62</v>
      </c>
      <c r="EH32" s="598" t="str">
        <f>'CF-M-3152'!X28</f>
        <v/>
      </c>
      <c r="EI32" s="596" t="str">
        <f>'CF-M-3152'!Y28</f>
        <v/>
      </c>
      <c r="EJ32" s="596" t="str">
        <f>'CF-M-3152'!Z28</f>
        <v>R</v>
      </c>
      <c r="EK32" s="593">
        <f>max('CE-SOC-3138'!C25,'CE-SOC-3138'!D25)</f>
        <v>82</v>
      </c>
      <c r="EL32" s="593">
        <f>max('CE-SOC-3138'!E25,'CE-SOC-3138'!F25)</f>
        <v>89</v>
      </c>
      <c r="EM32" s="593">
        <f>max('CE-SOC-3138'!G25,'CE-SOC-3138'!H25)</f>
        <v>87</v>
      </c>
      <c r="EN32" s="601">
        <f>max('CE-SOC-3138'!I25,'CE-SOC-3138'!J25)</f>
        <v>0</v>
      </c>
      <c r="EO32" s="595">
        <f>max('CE-SOC-3138'!K25,'CE-SOC-3138'!L25)</f>
        <v>76</v>
      </c>
      <c r="EP32" s="588">
        <f>max('CE-SOC-3138'!M25,'CE-SOC-3138'!N25)</f>
        <v>92</v>
      </c>
      <c r="EQ32" s="596">
        <f>max('CE-SOC-3138'!O25,'CE-SOC-3138'!P25)</f>
        <v>91</v>
      </c>
      <c r="ER32" s="596">
        <f>max('CE-SOC-3138'!Q25,'CE-SOC-3138'!R25)</f>
        <v>0</v>
      </c>
      <c r="ES32" s="596">
        <f>max('CE-SOC-3139'!K26,'CE-SOC-3139'!L26)</f>
        <v>96</v>
      </c>
      <c r="ET32" s="598">
        <f>max('CE-SOC-3139'!M26,'CE-SOC-3139'!N26)</f>
        <v>100</v>
      </c>
      <c r="EU32" s="598">
        <f>max('CE-SOC-3139'!O26,'CE-SOC-3139'!P26)</f>
        <v>95</v>
      </c>
      <c r="EV32" s="596">
        <f>max('CE-SOC-3139'!Q26,'CE-SOC-3139'!R26)</f>
        <v>0</v>
      </c>
      <c r="EW32" s="598">
        <f>max('CE-SOC-3139'!C26,'CE-SOC-3139'!D26)</f>
        <v>87</v>
      </c>
      <c r="EX32" s="598">
        <f>max('CE-SOC-3139'!E26,'CE-SOC-3139'!F26)</f>
        <v>96</v>
      </c>
      <c r="EY32" s="598">
        <f>max('CE-SOC-3139'!G26,'CE-SOC-3139'!H26)</f>
        <v>86</v>
      </c>
      <c r="EZ32" s="598">
        <f>max('CE-SOC-3139'!I26,'CE-SOC-3139'!J26)</f>
        <v>0</v>
      </c>
      <c r="FA32" s="597">
        <f>'CF-CS-3153'!E28</f>
        <v>64.5</v>
      </c>
      <c r="FB32" s="597">
        <f>'CF-CS-3153'!F28</f>
        <v>64.75</v>
      </c>
      <c r="FC32" s="597">
        <f>'CF-CS-3153'!G28</f>
        <v>72.75</v>
      </c>
      <c r="FD32" s="597">
        <f>'CF-CS-3153'!H28</f>
        <v>67.25</v>
      </c>
      <c r="FE32" s="598">
        <f>'CF-CS-3153'!I28</f>
        <v>67.3125</v>
      </c>
      <c r="FF32" s="599">
        <f>'CF-CS-3153'!N28</f>
        <v>0.6944444444</v>
      </c>
      <c r="FG32" s="598">
        <f>'CF-CS-3153'!O28</f>
        <v>33.65625</v>
      </c>
      <c r="FH32" s="598" t="str">
        <f>'CF-CS-3153'!P28</f>
        <v/>
      </c>
      <c r="FI32" s="598" t="str">
        <f>'CF-CS-3153'!Q28</f>
        <v/>
      </c>
      <c r="FJ32" s="598">
        <f>'CF-CS-3153'!R28</f>
        <v>34</v>
      </c>
      <c r="FK32" s="598">
        <f>'CF-CS-3153'!S28</f>
        <v>20.19375</v>
      </c>
      <c r="FL32" s="598" t="str">
        <f>'CF-CS-3153'!T28</f>
        <v/>
      </c>
      <c r="FM32" s="598" t="str">
        <f>'CF-CS-3153'!U28</f>
        <v/>
      </c>
      <c r="FN32" s="598">
        <f>'CF-CS-3153'!V28</f>
        <v>20</v>
      </c>
      <c r="FO32" s="596" t="str">
        <f>'CF-CS-3153'!W28</f>
        <v/>
      </c>
      <c r="FP32" s="598" t="str">
        <f>'CF-CS-3153'!X28</f>
        <v/>
      </c>
      <c r="FQ32" s="596" t="str">
        <f>'CF-CS-3153'!Y28</f>
        <v/>
      </c>
      <c r="FR32" s="596" t="str">
        <f>'CF-CS-3153'!Z28</f>
        <v>R</v>
      </c>
      <c r="FS32" s="602">
        <f>max(CNCF3140!C25,CNCF3140!D25)</f>
        <v>83</v>
      </c>
      <c r="FT32" s="602">
        <f>max(CNCF3140!E25,CNCF3140!F25)</f>
        <v>85</v>
      </c>
      <c r="FU32" s="602">
        <f>max(CNCF3140!G25,CNCF3140!H25)</f>
        <v>79</v>
      </c>
      <c r="FV32" s="602">
        <f>max(CNCF3140!I25,CNCF3140!J25)</f>
        <v>0</v>
      </c>
      <c r="FW32" s="594">
        <f>max(CNCF3140!K25,CNCF3140!L25)</f>
        <v>98</v>
      </c>
      <c r="FX32" s="588">
        <f>max(CNCF3140!M25,CNCF3140!N25)</f>
        <v>91</v>
      </c>
      <c r="FY32" s="596">
        <f>max(CNCF3140!O25,CNCF3140!P25)</f>
        <v>80</v>
      </c>
      <c r="FZ32" s="596">
        <f>max(CNCF3140!Q25,CNCF3140!R25)</f>
        <v>0</v>
      </c>
      <c r="GA32" s="596">
        <f>max('CE-NAT-3141'!K26,'CE-NAT-3141'!L26)</f>
        <v>93</v>
      </c>
      <c r="GB32" s="596">
        <f>max('CE-NAT-3141'!M26,'CE-NAT-3141'!N26)</f>
        <v>95</v>
      </c>
      <c r="GC32" s="596">
        <f>max('CE-NAT-3141'!O26,'CE-NAT-3141'!P26)</f>
        <v>82</v>
      </c>
      <c r="GD32" s="596">
        <f>max('CE-NAT-3141'!Q26,'CE-NAT-3141'!R26)</f>
        <v>0</v>
      </c>
      <c r="GE32" s="596">
        <f>max('CE-NAT-3141'!C26,'CE-NAT-3141'!D26)</f>
        <v>96</v>
      </c>
      <c r="GF32" s="596">
        <f>max('CE-NAT-3141'!E26,'CE-NAT-3141'!F26)</f>
        <v>89</v>
      </c>
      <c r="GG32" s="596">
        <f>max('CE-NAT-3141'!G26,'CE-NAT-3141'!H26)</f>
        <v>82</v>
      </c>
      <c r="GH32" s="596">
        <f>max('CE-NAT-3141'!I26,'CE-NAT-3141'!J26)</f>
        <v>0</v>
      </c>
      <c r="GI32" s="597">
        <f>'CF-CN-3154'!E28</f>
        <v>61.75</v>
      </c>
      <c r="GJ32" s="597">
        <f>'CF-CN-3154'!F28</f>
        <v>67.25</v>
      </c>
      <c r="GK32" s="597">
        <f>'CF-CN-3154'!G28</f>
        <v>67.5</v>
      </c>
      <c r="GL32" s="597">
        <f>'CF-CN-3154'!H28</f>
        <v>66.75</v>
      </c>
      <c r="GM32" s="598">
        <f>'CF-CN-3154'!I28</f>
        <v>65.8125</v>
      </c>
      <c r="GN32" s="599">
        <f>'CF-CN-3154'!N28</f>
        <v>0.25</v>
      </c>
      <c r="GO32" s="598">
        <f>'CF-CN-3154'!O28</f>
        <v>32.90625</v>
      </c>
      <c r="GP32" s="598" t="str">
        <f>'CF-CN-3154'!P28</f>
        <v/>
      </c>
      <c r="GQ32" s="598" t="str">
        <f>'CF-CN-3154'!Q28</f>
        <v/>
      </c>
      <c r="GR32" s="598">
        <f>'CF-CN-3154'!R28</f>
        <v>33</v>
      </c>
      <c r="GS32" s="598">
        <f>'CF-CN-3154'!S28</f>
        <v>19.74375</v>
      </c>
      <c r="GT32" s="598" t="str">
        <f>'CF-CN-3154'!T28</f>
        <v/>
      </c>
      <c r="GU32" s="598" t="str">
        <f>'CF-CN-3154'!U28</f>
        <v/>
      </c>
      <c r="GV32" s="598">
        <f>'CF-CN-3154'!V28</f>
        <v>20</v>
      </c>
      <c r="GW32" s="598">
        <f>'CF-CN-3154'!W28</f>
        <v>65.8125</v>
      </c>
      <c r="GX32" s="598" t="str">
        <f>'CF-CN-3154'!X28</f>
        <v/>
      </c>
      <c r="GY32" s="596" t="str">
        <f>'CF-CN-3154'!Y28</f>
        <v/>
      </c>
      <c r="GZ32" s="596" t="str">
        <f>'CF-CN-3154'!Z28</f>
        <v>R</v>
      </c>
      <c r="HA32" s="594">
        <f>max('CE-EA-3142'!C25,'CE-EA-3142'!C25)</f>
        <v>90</v>
      </c>
      <c r="HB32" s="594">
        <f>max('CE-EA-3142'!E25,'CE-EA-3142'!F25)</f>
        <v>87</v>
      </c>
      <c r="HC32" s="594">
        <f>max('CE-EA-3142'!G25,'CE-EA-3142'!H25)</f>
        <v>97</v>
      </c>
      <c r="HD32" s="594">
        <f>max('CE-EA-3142'!I25,'CE-EA-3142'!J25)</f>
        <v>0</v>
      </c>
      <c r="HE32" s="594">
        <f>max('CE-EA-3142'!K25,'CE-EA-3142'!L25)</f>
        <v>90</v>
      </c>
      <c r="HF32" s="588">
        <f>max('CE-EA-3142'!M25,'CE-EA-3142'!N25)</f>
        <v>88</v>
      </c>
      <c r="HG32" s="596">
        <f>max('CE-EA-3142'!O25,'CE-EA-3142'!P25)</f>
        <v>80</v>
      </c>
      <c r="HH32" s="596">
        <f>max('CE-EA-3142'!Q25,'CE-EA-3142'!R25)</f>
        <v>0</v>
      </c>
      <c r="HI32" s="596">
        <f>max('CE-EA-3143'!K26,'CE-EA-3143'!L26)</f>
        <v>88</v>
      </c>
      <c r="HJ32" s="596">
        <f>max('CE-EA-3143'!M26,'CE-EA-3143'!N26)</f>
        <v>80</v>
      </c>
      <c r="HK32" s="596">
        <f>max('CE-EA-3143'!O26,'CE-EA-3143'!P26)</f>
        <v>73</v>
      </c>
      <c r="HL32" s="596">
        <f>max('CE-EA-3143'!Q26,'CE-EA-3143'!R26)</f>
        <v>0</v>
      </c>
      <c r="HM32" s="596">
        <f>max('CE-EA-3143'!C26,'CE-EA-3143'!D26)</f>
        <v>92</v>
      </c>
      <c r="HN32" s="596">
        <f>max('CE-EA-3143'!E26,'CE-EA-3143'!F26)</f>
        <v>85</v>
      </c>
      <c r="HO32" s="596">
        <f>max('CE-EA-3143'!G26,'CE-EA-3143'!H26)</f>
        <v>90</v>
      </c>
      <c r="HP32" s="596">
        <f>max('CE-EA-3143'!I26,'CE-EA-3143'!J26)</f>
        <v>0</v>
      </c>
      <c r="HQ32" s="597">
        <f>'CF-EA-3155'!E28</f>
        <v>68.5</v>
      </c>
      <c r="HR32" s="597">
        <f>'CF-EA-3155'!F28</f>
        <v>64.5</v>
      </c>
      <c r="HS32" s="597">
        <f>'CF-EA-3155'!G28</f>
        <v>60.25</v>
      </c>
      <c r="HT32" s="597">
        <f>'CF-EA-3155'!H28</f>
        <v>66.75</v>
      </c>
      <c r="HU32" s="598">
        <f>'CF-EA-3155'!I28</f>
        <v>65</v>
      </c>
      <c r="HV32" s="599">
        <f>'CF-EA-3155'!N28</f>
        <v>0.4814814815</v>
      </c>
      <c r="HW32" s="598">
        <f>'CF-EA-3155'!O28</f>
        <v>32.5</v>
      </c>
      <c r="HX32" s="598" t="str">
        <f>'CF-EA-3155'!P28</f>
        <v/>
      </c>
      <c r="HY32" s="598" t="str">
        <f>'CF-EA-3155'!Q28</f>
        <v/>
      </c>
      <c r="HZ32" s="598">
        <f>'CF-EA-3155'!R28</f>
        <v>33</v>
      </c>
      <c r="IA32" s="598">
        <f>'CF-EA-3155'!S28</f>
        <v>19.5</v>
      </c>
      <c r="IB32" s="598" t="str">
        <f>'CF-EA-3155'!T28</f>
        <v/>
      </c>
      <c r="IC32" s="598" t="str">
        <f>'CF-EA-3155'!U28</f>
        <v/>
      </c>
      <c r="ID32" s="598">
        <f>'CF-EA-3155'!V28</f>
        <v>20</v>
      </c>
      <c r="IE32" s="596" t="str">
        <f>'CF-EA-3155'!W28</f>
        <v/>
      </c>
      <c r="IF32" s="598" t="str">
        <f>'CF-EA-3155'!X28</f>
        <v/>
      </c>
      <c r="IG32" s="596" t="str">
        <f>'CF-EA-3155'!Y28</f>
        <v/>
      </c>
      <c r="IH32" s="596" t="str">
        <f>'CF-EA-3155'!Z28</f>
        <v>R</v>
      </c>
      <c r="II32" s="600">
        <f>max('CE-EF-3144'!C25,'CE-EF-3144'!D25)</f>
        <v>82</v>
      </c>
      <c r="IJ32" s="600">
        <f>max('CE-EF-3144'!E25,'CE-EF-3144'!F25)</f>
        <v>88</v>
      </c>
      <c r="IK32" s="600">
        <f>max('CE-EF-3144'!G25,'CE-EF-3144'!H25)</f>
        <v>90</v>
      </c>
      <c r="IL32" s="600">
        <f>max('CE-EF-3144'!I25,'CE-EF-3144'!J25)</f>
        <v>0</v>
      </c>
      <c r="IM32" s="594">
        <f>max('CE-EF-3144'!K25,'CE-EF-3144'!L25)</f>
        <v>85</v>
      </c>
      <c r="IN32" s="588">
        <f>max('CE-EF-3144'!M25,'CE-EF-3144'!N25)</f>
        <v>90</v>
      </c>
      <c r="IO32" s="596">
        <f>max('CE-EF-3144'!O25,'CE-EF-3144'!P25)</f>
        <v>91</v>
      </c>
      <c r="IP32" s="596">
        <f>max('CE-EF-3144'!Q25,'CE-EF-3144'!R25)</f>
        <v>0</v>
      </c>
      <c r="IQ32" s="596">
        <f>max('CE-EF-3145'!K26,'CE-EF-3145'!L26)</f>
        <v>88</v>
      </c>
      <c r="IR32" s="596">
        <f>max('CE-EF-3145'!M26,'CE-EF-3145'!N26)</f>
        <v>86</v>
      </c>
      <c r="IS32" s="596">
        <f>max('CE-EF-3145'!O26,'CE-EF-3145'!P26)</f>
        <v>88</v>
      </c>
      <c r="IT32" s="596">
        <f>max('CE-EF-3145'!Q26,'CE-EF-3145'!R26)</f>
        <v>0</v>
      </c>
      <c r="IU32" s="596">
        <f>max('CE-EF-3145'!C26,'CE-EF-3145'!D26)</f>
        <v>84</v>
      </c>
      <c r="IV32" s="596">
        <f>max('CE-EF-3145'!E26,'CE-EF-3145'!F26)</f>
        <v>90</v>
      </c>
      <c r="IW32" s="596">
        <f>max('CE-EF-3145'!G26,'CE-EF-3145'!H26)</f>
        <v>93</v>
      </c>
      <c r="IX32" s="596">
        <f>max('CE-EF-3145'!I26,'CE-EF-3145'!J26)</f>
        <v>0</v>
      </c>
      <c r="IY32" s="597">
        <f>'CF-EF-3156'!E28</f>
        <v>65</v>
      </c>
      <c r="IZ32" s="597">
        <f>'CF-EF-3156'!F28</f>
        <v>66.5</v>
      </c>
      <c r="JA32" s="597">
        <f>'CF-EF-3156'!G28</f>
        <v>65.5</v>
      </c>
      <c r="JB32" s="597">
        <f>'CF-EF-3156'!H28</f>
        <v>66.75</v>
      </c>
      <c r="JC32" s="598">
        <f>'CF-EF-3156'!I28</f>
        <v>65.9375</v>
      </c>
      <c r="JD32" s="599">
        <f>'CF-EF-3156'!N28</f>
        <v>0.8</v>
      </c>
      <c r="JE32" s="598">
        <f>'CF-EF-3156'!O28</f>
        <v>32.96875</v>
      </c>
      <c r="JF32" s="598" t="str">
        <f>'CF-EF-3156'!P28</f>
        <v/>
      </c>
      <c r="JG32" s="598" t="str">
        <f>'CF-EF-3156'!Q28</f>
        <v/>
      </c>
      <c r="JH32" s="598">
        <f>'CF-EF-3156'!R28</f>
        <v>33</v>
      </c>
      <c r="JI32" s="598">
        <f>'CF-EF-3156'!S28</f>
        <v>19.78125</v>
      </c>
      <c r="JJ32" s="598" t="str">
        <f>'CF-EF-3156'!T28</f>
        <v/>
      </c>
      <c r="JK32" s="598" t="str">
        <f>'CF-EF-3156'!U28</f>
        <v/>
      </c>
      <c r="JL32" s="598">
        <f>'CF-EF-3156'!V28</f>
        <v>20</v>
      </c>
      <c r="JM32" s="596" t="str">
        <f>'CF-EF-3156'!W28</f>
        <v/>
      </c>
      <c r="JN32" s="598" t="str">
        <f>'CF-EF-3156'!X28</f>
        <v/>
      </c>
      <c r="JO32" s="596" t="str">
        <f>'CF-EF-3156'!Y28</f>
        <v/>
      </c>
      <c r="JP32" s="596" t="str">
        <f>'CF-EF-3156'!Z28</f>
        <v>R</v>
      </c>
      <c r="JQ32" s="593">
        <f>max('CE-FIH&amp;R-3146'!C25,'CE-FIH&amp;R-3146'!D25)</f>
        <v>86</v>
      </c>
      <c r="JR32" s="601">
        <f>max('CE-FIH&amp;R-3146'!E25,'CE-FIH&amp;R-3146'!F25)</f>
        <v>81</v>
      </c>
      <c r="JS32" s="601">
        <f>max('CE-FIH&amp;R-3146'!G25,'CE-FIH&amp;R-3146'!H25)</f>
        <v>80</v>
      </c>
      <c r="JT32" s="593">
        <f>max('CE-FIH&amp;R-3146'!I25,'CE-FIH&amp;R-3146'!J25)</f>
        <v>0</v>
      </c>
      <c r="JU32" s="594">
        <f>max('CE-FIH&amp;R-3146'!K25,'CE-FIH&amp;R-3146'!L25)</f>
        <v>81</v>
      </c>
      <c r="JV32" s="590">
        <f>max('CE-FIH&amp;R-3146'!M25,'CE-FIH&amp;R-3146'!N25)</f>
        <v>86</v>
      </c>
      <c r="JW32" s="598">
        <f>max('CE-FIH&amp;R-3146'!O25,'CE-FIH&amp;R-3146'!P25)</f>
        <v>86</v>
      </c>
      <c r="JX32" s="596">
        <f>max('CE-FIH&amp;R-3146'!Q25,'CE-FIH&amp;R-3146'!R25)</f>
        <v>0</v>
      </c>
      <c r="JY32" s="596">
        <f>max('CE-FIH&amp;R-3147'!K26,'CE-FIH&amp;R-3147'!L26)</f>
        <v>89</v>
      </c>
      <c r="JZ32" s="598">
        <f>max('CE-FIH&amp;R-3147'!M26,'CE-FIH&amp;R-3147'!N26)</f>
        <v>83</v>
      </c>
      <c r="KA32" s="598">
        <f>max('CE-FIH&amp;R-3147'!O26,'CE-FIH&amp;R-3147'!P26)</f>
        <v>84</v>
      </c>
      <c r="KB32" s="596">
        <f>max('CE-FIH&amp;R-3147'!Q26,'CE-FIH&amp;R-3147'!R26)</f>
        <v>0</v>
      </c>
      <c r="KC32" s="598">
        <f>max('CE-FIH&amp;R-3147'!C26,'CE-FIH&amp;R-3147'!D26)</f>
        <v>89</v>
      </c>
      <c r="KD32" s="598">
        <f>max('CE-FIH&amp;R-3147'!E26,'CE-FIH&amp;R-3147'!F26)</f>
        <v>88</v>
      </c>
      <c r="KE32" s="598">
        <f>max('CE-FIH&amp;R-3147'!G26,'CE-FIH&amp;R-3147'!H26)</f>
        <v>87</v>
      </c>
      <c r="KF32" s="596">
        <f>max('CE-FIH&amp;R-3147'!I26,'CE-FIH&amp;R-3147'!J26)</f>
        <v>0</v>
      </c>
      <c r="KG32" s="597">
        <f>'CF-FIHR-3157'!E28</f>
        <v>61.75</v>
      </c>
      <c r="KH32" s="597">
        <f>'CF-FIHR-3157'!F28</f>
        <v>63.25</v>
      </c>
      <c r="KI32" s="597">
        <f>'CF-FIHR-3157'!G28</f>
        <v>64</v>
      </c>
      <c r="KJ32" s="597">
        <f>'CF-FIHR-3157'!H28</f>
        <v>66</v>
      </c>
      <c r="KK32" s="598">
        <f>'CF-FIHR-3157'!I28</f>
        <v>63.75</v>
      </c>
      <c r="KL32" s="599">
        <f>'CF-FIHR-3157'!N28</f>
        <v>0.6349206349</v>
      </c>
      <c r="KM32" s="598">
        <f>'CF-FIHR-3157'!O28</f>
        <v>31.875</v>
      </c>
      <c r="KN32" s="598" t="str">
        <f>'CF-FIHR-3157'!P28</f>
        <v/>
      </c>
      <c r="KO32" s="598" t="str">
        <f>'CF-FIHR-3157'!Q28</f>
        <v/>
      </c>
      <c r="KP32" s="598">
        <f>'CF-FIHR-3157'!R28</f>
        <v>32</v>
      </c>
      <c r="KQ32" s="598">
        <f>'CF-FIHR-3157'!S28</f>
        <v>19.125</v>
      </c>
      <c r="KR32" s="598" t="str">
        <f>'CF-FIHR-3157'!T28</f>
        <v/>
      </c>
      <c r="KS32" s="598" t="str">
        <f>'CF-FIHR-3157'!U28</f>
        <v/>
      </c>
      <c r="KT32" s="598">
        <f>'CF-FIHR-3157'!V28</f>
        <v>19</v>
      </c>
      <c r="KU32" s="596" t="str">
        <f>'CF-FIHR-3157'!W28</f>
        <v/>
      </c>
      <c r="KV32" s="598" t="str">
        <f>'CF-FIHR-3157'!X28</f>
        <v/>
      </c>
      <c r="KW32" s="596" t="str">
        <f>'CF-FIHR-3157'!Y28</f>
        <v/>
      </c>
      <c r="KX32" s="596" t="str">
        <f>'CF-FIHR-3157'!Z28</f>
        <v>R</v>
      </c>
    </row>
    <row r="33" ht="16.5" customHeight="1">
      <c r="A33" s="587">
        <v>23.0</v>
      </c>
      <c r="B33" s="588" t="str">
        <f>'3A 2025 - 2026 DATOS DEL ESTUDI'!M26</f>
        <v/>
      </c>
      <c r="C33" s="588">
        <f>'3A 2025 - 2026 DATOS DEL ESTUDI'!N26</f>
        <v>32857385</v>
      </c>
      <c r="D33" s="589" t="str">
        <f>'3A 2025 - 2026 DATOS DEL ESTUDI'!B26</f>
        <v>Yamel  Mella Aquino</v>
      </c>
      <c r="E33" s="588">
        <f>max('LE3130'!C26,'LE3130'!D26)</f>
        <v>78</v>
      </c>
      <c r="F33" s="588">
        <f>max('LE3130'!E26,'LE3130'!F26)</f>
        <v>87</v>
      </c>
      <c r="G33" s="590">
        <f>max('LE3130'!G26,'LE3130'!H26)</f>
        <v>88</v>
      </c>
      <c r="H33" s="588">
        <f>max('LE3130'!I26,'LE3130'!J26)</f>
        <v>0</v>
      </c>
      <c r="I33" s="588">
        <f>max('LE3130'!K26,'LE3130'!L26)</f>
        <v>83</v>
      </c>
      <c r="J33" s="588">
        <f>max('LE3130'!M26,'LE3130'!N26)</f>
        <v>86</v>
      </c>
      <c r="K33" s="588">
        <f>max('LE3130'!O26,'LE3130'!P26)</f>
        <v>85</v>
      </c>
      <c r="L33" s="588">
        <f>max('LE3130'!Q26,'LE3130'!R26)</f>
        <v>0</v>
      </c>
      <c r="M33" s="588">
        <f>max('LE3131'!K27,'LE3131'!L27)</f>
        <v>84</v>
      </c>
      <c r="N33" s="588">
        <f>max('LE3131'!M27,'LE3131'!N27)</f>
        <v>85</v>
      </c>
      <c r="O33" s="588">
        <f>max('LE3131'!O27,'LE3131'!P27)</f>
        <v>91</v>
      </c>
      <c r="P33" s="588">
        <f>max('LE3131'!Q27,'LE3131'!R27)</f>
        <v>0</v>
      </c>
      <c r="Q33" s="588">
        <f>max('LE3131'!C27,'LE3131'!D27)</f>
        <v>75</v>
      </c>
      <c r="R33" s="588">
        <f>max('LE3131'!E27,'LE3131'!F27)</f>
        <v>91</v>
      </c>
      <c r="S33" s="588">
        <f>max('LE3131'!G27,'LE3131'!H27)</f>
        <v>91</v>
      </c>
      <c r="T33" s="588">
        <f>max('LE3131'!I27,'LE3131'!J27)</f>
        <v>0</v>
      </c>
      <c r="U33" s="591">
        <f>'CF-LE3149'!E29</f>
        <v>63.25</v>
      </c>
      <c r="V33" s="591">
        <f>'CF-LE3149'!F29</f>
        <v>63.5</v>
      </c>
      <c r="W33" s="591">
        <f>'CF-LE3149'!G29</f>
        <v>65</v>
      </c>
      <c r="X33" s="591">
        <f>'CF-LE3149'!H29</f>
        <v>64.25</v>
      </c>
      <c r="Y33" s="590">
        <f>'CF-LE3149'!I29</f>
        <v>64</v>
      </c>
      <c r="Z33" s="592">
        <f>'CF-LE3149'!N29</f>
        <v>0.5538235294</v>
      </c>
      <c r="AA33" s="590">
        <f>'CF-LE3149'!O29</f>
        <v>32</v>
      </c>
      <c r="AB33" s="590" t="str">
        <f>'CF-LE3149'!P29</f>
        <v/>
      </c>
      <c r="AC33" s="590" t="str">
        <f>'CF-LE3149'!Q29</f>
        <v/>
      </c>
      <c r="AD33" s="590">
        <f>'CF-LE3149'!R29</f>
        <v>32</v>
      </c>
      <c r="AE33" s="590">
        <f>'CF-LE3149'!S29</f>
        <v>19.2</v>
      </c>
      <c r="AF33" s="590" t="str">
        <f>'CF-LE3149'!T29</f>
        <v/>
      </c>
      <c r="AG33" s="590" t="str">
        <f>'CF-LE3149'!U29</f>
        <v/>
      </c>
      <c r="AH33" s="590">
        <f>'CF-LE3149'!V29</f>
        <v>19</v>
      </c>
      <c r="AI33" s="590">
        <f>'CF-LE3149'!W29</f>
        <v>64</v>
      </c>
      <c r="AJ33" s="588" t="str">
        <f>'CF-LE3149'!X29</f>
        <v/>
      </c>
      <c r="AK33" s="588" t="str">
        <f>'CF-LE3149'!Y29</f>
        <v/>
      </c>
      <c r="AL33" s="588" t="str">
        <f>'CF-LE3149'!Z29</f>
        <v>R</v>
      </c>
      <c r="AM33" s="593">
        <f>max('CE-I-331'!C26,'CE-I-331'!D26)</f>
        <v>0</v>
      </c>
      <c r="AN33" s="593">
        <f>max('CE-I-331'!E26,'CE-I-331'!F26)</f>
        <v>0</v>
      </c>
      <c r="AO33" s="593">
        <f>max('CE-I-331'!G26,'CE-I-331'!H26)</f>
        <v>0</v>
      </c>
      <c r="AP33" s="593">
        <f>max('CE-I-331'!I26,'CE-I-331'!J26)</f>
        <v>0</v>
      </c>
      <c r="AQ33" s="594">
        <f>max('CE-I-331'!K26,'CE-I-331'!L26)</f>
        <v>0</v>
      </c>
      <c r="AR33" s="588">
        <f>max('CE-I-331'!M26,'CE-I-331'!N26)</f>
        <v>0</v>
      </c>
      <c r="AS33" s="595">
        <f>max('CE-I-331'!O26,'CE-I-331'!P26)</f>
        <v>0</v>
      </c>
      <c r="AT33" s="596">
        <f>max('CE-I-331'!Q26,'CE-I-331'!R26)</f>
        <v>0</v>
      </c>
      <c r="AU33" s="596">
        <f>max('CE-I-3131'!K27,'CE-I-3131'!L27)</f>
        <v>0</v>
      </c>
      <c r="AV33" s="596">
        <f>max('CE-I-3131'!M27,'CE-I-3131'!N27)</f>
        <v>0</v>
      </c>
      <c r="AW33" s="596">
        <f>max('CE-I-3131'!O27,'CE-I-3131'!P27)</f>
        <v>0</v>
      </c>
      <c r="AX33" s="596">
        <f>max('CE-I-3131'!Q27,'CE-I-3131'!R27)</f>
        <v>0</v>
      </c>
      <c r="AY33" s="596">
        <f>max('CE-I-3131'!C27,'CE-I-3131'!D27)</f>
        <v>0</v>
      </c>
      <c r="AZ33" s="596">
        <f>max('CE-I-3131'!E27,'CE-I-3131'!F27)</f>
        <v>0</v>
      </c>
      <c r="BA33" s="596">
        <f>max('CE-I-3131'!G27,'CE-I-3131'!H27)</f>
        <v>0</v>
      </c>
      <c r="BB33" s="596">
        <f>max('CE-I-3131'!I27,'CE-I-3131'!J27)</f>
        <v>0</v>
      </c>
      <c r="BC33" s="597">
        <f>'CF-LE-I3150'!E29</f>
        <v>0</v>
      </c>
      <c r="BD33" s="597">
        <f>'CF-LE-I3150'!F29</f>
        <v>0</v>
      </c>
      <c r="BE33" s="597">
        <f>'CF-LE-I3150'!G29</f>
        <v>0</v>
      </c>
      <c r="BF33" s="597">
        <f>'CF-LE-I3150'!H29</f>
        <v>0</v>
      </c>
      <c r="BG33" s="598">
        <f>'CF-LE-I3150'!I29</f>
        <v>0</v>
      </c>
      <c r="BH33" s="599">
        <f>'CF-LE-I3150'!N29</f>
        <v>0</v>
      </c>
      <c r="BI33" s="598">
        <f>'CF-LE-I3150'!O29</f>
        <v>0</v>
      </c>
      <c r="BJ33" s="598" t="str">
        <f>'CF-LE-I3150'!P29</f>
        <v/>
      </c>
      <c r="BK33" s="598" t="str">
        <f>'CF-LE-I3150'!Q29</f>
        <v/>
      </c>
      <c r="BL33" s="598">
        <f>'CF-LE-I3150'!R29</f>
        <v>0</v>
      </c>
      <c r="BM33" s="598">
        <f>'CF-LE-I3150'!S29</f>
        <v>0</v>
      </c>
      <c r="BN33" s="598" t="str">
        <f>'CF-LE-I3150'!T29</f>
        <v/>
      </c>
      <c r="BO33" s="598" t="str">
        <f>'CF-LE-I3150'!U29</f>
        <v/>
      </c>
      <c r="BP33" s="598">
        <f>'CF-LE-I3150'!V29</f>
        <v>0</v>
      </c>
      <c r="BQ33" s="596" t="str">
        <f>'CF-LE-I3150'!W29</f>
        <v/>
      </c>
      <c r="BR33" s="596" t="str">
        <f>'CF-LE-I3150'!X29</f>
        <v/>
      </c>
      <c r="BS33" s="596" t="str">
        <f>'CF-LE-I3150'!Y29</f>
        <v/>
      </c>
      <c r="BT33" s="596" t="str">
        <f>'CF-LE-I3150'!Z29</f>
        <v>R</v>
      </c>
      <c r="BU33" s="600">
        <f>max('CE-F-334'!C26,'CE-F-334'!D26)</f>
        <v>81</v>
      </c>
      <c r="BV33" s="600">
        <f>max('CE-F-334'!E26,'CE-F-334'!F26)</f>
        <v>80</v>
      </c>
      <c r="BW33" s="600">
        <f>max('CE-F-334'!G26,'CE-F-334'!H26)</f>
        <v>80</v>
      </c>
      <c r="BX33" s="600">
        <f>max('CE-F-334'!I26,'CE-F-334'!J26)</f>
        <v>0</v>
      </c>
      <c r="BY33" s="594">
        <f>max('CE-F-334'!K26,'CE-F-334'!L26)</f>
        <v>82</v>
      </c>
      <c r="BZ33" s="588">
        <f>max('CE-F-334'!M26,'CE-F-334'!N26)</f>
        <v>81</v>
      </c>
      <c r="CA33" s="596">
        <f>max('CE-F-334'!O26,'CE-F-334'!P26)</f>
        <v>81</v>
      </c>
      <c r="CB33" s="596">
        <f>max('CE-F-334'!Q26,'CE-F-334'!R26)</f>
        <v>0</v>
      </c>
      <c r="CC33" s="596">
        <f>max('CE-F-3135'!K27,'CE-F-3135'!L27)</f>
        <v>84</v>
      </c>
      <c r="CD33" s="596">
        <f>max('CE-F-3135'!M27,'CE-F-3135'!N27)</f>
        <v>80</v>
      </c>
      <c r="CE33" s="596">
        <f>max('CE-F-3135'!O27,'CE-F-3135'!P27)</f>
        <v>81</v>
      </c>
      <c r="CF33" s="596">
        <f>max('CE-F-3135'!Q27,'CE-F-3135'!R27)</f>
        <v>0</v>
      </c>
      <c r="CG33" s="596">
        <f>max('CE-F-3135'!C27,'CE-F-3135'!D27)</f>
        <v>86</v>
      </c>
      <c r="CH33" s="596">
        <f>max('CE-F-3135'!E27,'CE-F-3135'!F27)</f>
        <v>82</v>
      </c>
      <c r="CI33" s="596">
        <f>max('CE-F-3135'!G27,'CE-F-3135'!H27)</f>
        <v>81</v>
      </c>
      <c r="CJ33" s="596">
        <f>max('CE-F-3135'!I27,'CE-F-3135'!J27)</f>
        <v>0</v>
      </c>
      <c r="CK33" s="597">
        <f>'CF-LE-F3151'!E29</f>
        <v>60.25</v>
      </c>
      <c r="CL33" s="597">
        <f>'CF-LE-F3151'!F29</f>
        <v>61</v>
      </c>
      <c r="CM33" s="597">
        <f>'CF-LE-F3151'!G29</f>
        <v>61.25</v>
      </c>
      <c r="CN33" s="597">
        <f>'CF-LE-F3151'!H29</f>
        <v>62.25</v>
      </c>
      <c r="CO33" s="598">
        <f>'CF-LE-F3151'!I29</f>
        <v>61.1875</v>
      </c>
      <c r="CP33" s="599">
        <f>'CF-LE-F3151'!N29</f>
        <v>0.6466666667</v>
      </c>
      <c r="CQ33" s="598">
        <f>'CF-LE-F3151'!O29</f>
        <v>30.59375</v>
      </c>
      <c r="CR33" s="598" t="str">
        <f>'CF-LE-F3151'!P29</f>
        <v/>
      </c>
      <c r="CS33" s="598" t="str">
        <f>'CF-LE-F3151'!Q29</f>
        <v/>
      </c>
      <c r="CT33" s="598">
        <f>'CF-LE-F3151'!R29</f>
        <v>31</v>
      </c>
      <c r="CU33" s="598">
        <f>'CF-LE-F3151'!S29</f>
        <v>18.35625</v>
      </c>
      <c r="CV33" s="598" t="str">
        <f>'CF-LE-F3151'!T29</f>
        <v/>
      </c>
      <c r="CW33" s="598" t="str">
        <f>'CF-LE-F3151'!U29</f>
        <v/>
      </c>
      <c r="CX33" s="598">
        <f>'CF-LE-F3151'!V29</f>
        <v>18</v>
      </c>
      <c r="CY33" s="598">
        <f>'CF-LE-F3151'!W29</f>
        <v>61.1875</v>
      </c>
      <c r="CZ33" s="598" t="str">
        <f>'CF-LE-F3151'!X29</f>
        <v/>
      </c>
      <c r="DA33" s="596" t="str">
        <f>'CF-LE-F3151'!Y29</f>
        <v/>
      </c>
      <c r="DB33" s="596" t="str">
        <f>'CF-LE-F3151'!Z29</f>
        <v>R</v>
      </c>
      <c r="DC33" s="600">
        <f>max('CE-MAT-3136'!C26,'CE-MAT-3136'!D26)</f>
        <v>70</v>
      </c>
      <c r="DD33" s="600">
        <f>max('CE-MAT-3136'!E26,'CE-MAT-3136'!F26)</f>
        <v>70</v>
      </c>
      <c r="DE33" s="600">
        <f>max('CE-MAT-3136'!G26,'CE-MAT-3136'!H26)</f>
        <v>76</v>
      </c>
      <c r="DF33" s="600">
        <f>max('CE-MAT-3136'!I26,'CE-MAT-3136'!J26)</f>
        <v>0</v>
      </c>
      <c r="DG33" s="594">
        <f>max('CE-MAT-3136'!K26,'CE-MAT-3136'!L26)</f>
        <v>73</v>
      </c>
      <c r="DH33" s="588">
        <f>max('CE-MAT-3136'!M26,'CE-MAT-3136'!N26)</f>
        <v>70</v>
      </c>
      <c r="DI33" s="596">
        <f>max('CE-MAT-3136'!O26,'CE-MAT-3136'!P26)</f>
        <v>80</v>
      </c>
      <c r="DJ33" s="596">
        <f>max('CE-MAT-3136'!Q26,'CE-MAT-3136'!R26)</f>
        <v>0</v>
      </c>
      <c r="DK33" s="596">
        <f>max('CE-MAT-3137'!K27,'CE-MAT-3137'!L27)</f>
        <v>70</v>
      </c>
      <c r="DL33" s="596">
        <f>max('CE-MAT-3137'!M27,'CE-MAT-3137'!N27)</f>
        <v>80</v>
      </c>
      <c r="DM33" s="596">
        <f>max('CE-MAT-3137'!O27,'CE-MAT-3137'!P27)</f>
        <v>80</v>
      </c>
      <c r="DN33" s="596">
        <f>max('CE-MAT-3137'!Q27,'CE-MAT-3137'!R27)</f>
        <v>0</v>
      </c>
      <c r="DO33" s="596">
        <f>max('CE-MAT-3137'!C27,'CE-MAT-3137'!D27)</f>
        <v>75</v>
      </c>
      <c r="DP33" s="596">
        <f>max('CE-MAT-3137'!E27,'CE-MAT-3137'!F27)</f>
        <v>78</v>
      </c>
      <c r="DQ33" s="596">
        <f>max('CE-MAT-3137'!G27,'CE-MAT-3137'!H27)</f>
        <v>88</v>
      </c>
      <c r="DR33" s="596">
        <f>max('CE-MAT-3137'!I27,'CE-MAT-3137'!J27)</f>
        <v>0</v>
      </c>
      <c r="DS33" s="597">
        <f>'CF-M-3152'!E29</f>
        <v>54</v>
      </c>
      <c r="DT33" s="597">
        <f>'CF-M-3152'!F29</f>
        <v>55.75</v>
      </c>
      <c r="DU33" s="597">
        <f>'CF-M-3152'!G29</f>
        <v>57.5</v>
      </c>
      <c r="DV33" s="597">
        <f>'CF-M-3152'!H29</f>
        <v>60.25</v>
      </c>
      <c r="DW33" s="598">
        <f>'CF-M-3152'!I29</f>
        <v>56.875</v>
      </c>
      <c r="DX33" s="599">
        <f>'CF-M-3152'!N29</f>
        <v>0.6508082707</v>
      </c>
      <c r="DY33" s="598">
        <f>'CF-M-3152'!O29</f>
        <v>28.4375</v>
      </c>
      <c r="DZ33" s="598" t="str">
        <f>'CF-M-3152'!P29</f>
        <v/>
      </c>
      <c r="EA33" s="598" t="str">
        <f>'CF-M-3152'!Q29</f>
        <v/>
      </c>
      <c r="EB33" s="598">
        <f>'CF-M-3152'!R29</f>
        <v>28</v>
      </c>
      <c r="EC33" s="598">
        <f>'CF-M-3152'!S29</f>
        <v>17.0625</v>
      </c>
      <c r="ED33" s="598" t="str">
        <f>'CF-M-3152'!T29</f>
        <v/>
      </c>
      <c r="EE33" s="598" t="str">
        <f>'CF-M-3152'!U29</f>
        <v/>
      </c>
      <c r="EF33" s="598">
        <f>'CF-M-3152'!V29</f>
        <v>17</v>
      </c>
      <c r="EG33" s="598">
        <f>'CF-M-3152'!W29</f>
        <v>56.875</v>
      </c>
      <c r="EH33" s="598" t="str">
        <f>'CF-M-3152'!X29</f>
        <v/>
      </c>
      <c r="EI33" s="596" t="str">
        <f>'CF-M-3152'!Y29</f>
        <v/>
      </c>
      <c r="EJ33" s="596" t="str">
        <f>'CF-M-3152'!Z29</f>
        <v>R</v>
      </c>
      <c r="EK33" s="593">
        <f>max('CE-SOC-3138'!C26,'CE-SOC-3138'!D26)</f>
        <v>81</v>
      </c>
      <c r="EL33" s="593">
        <f>max('CE-SOC-3138'!E26,'CE-SOC-3138'!F26)</f>
        <v>82</v>
      </c>
      <c r="EM33" s="593">
        <f>max('CE-SOC-3138'!G26,'CE-SOC-3138'!H26)</f>
        <v>94</v>
      </c>
      <c r="EN33" s="601">
        <f>max('CE-SOC-3138'!I26,'CE-SOC-3138'!J26)</f>
        <v>0</v>
      </c>
      <c r="EO33" s="595">
        <f>max('CE-SOC-3138'!K26,'CE-SOC-3138'!L26)</f>
        <v>82</v>
      </c>
      <c r="EP33" s="588">
        <f>max('CE-SOC-3138'!M26,'CE-SOC-3138'!N26)</f>
        <v>84</v>
      </c>
      <c r="EQ33" s="596">
        <f>max('CE-SOC-3138'!O26,'CE-SOC-3138'!P26)</f>
        <v>92</v>
      </c>
      <c r="ER33" s="596">
        <f>max('CE-SOC-3138'!Q26,'CE-SOC-3138'!R26)</f>
        <v>0</v>
      </c>
      <c r="ES33" s="596">
        <f>max('CE-SOC-3139'!K27,'CE-SOC-3139'!L27)</f>
        <v>77</v>
      </c>
      <c r="ET33" s="598">
        <f>max('CE-SOC-3139'!M27,'CE-SOC-3139'!N27)</f>
        <v>72</v>
      </c>
      <c r="EU33" s="598">
        <f>max('CE-SOC-3139'!O27,'CE-SOC-3139'!P27)</f>
        <v>91</v>
      </c>
      <c r="EV33" s="596">
        <f>max('CE-SOC-3139'!Q27,'CE-SOC-3139'!R27)</f>
        <v>0</v>
      </c>
      <c r="EW33" s="598">
        <f>max('CE-SOC-3139'!C27,'CE-SOC-3139'!D27)</f>
        <v>76</v>
      </c>
      <c r="EX33" s="598">
        <f>max('CE-SOC-3139'!E27,'CE-SOC-3139'!F27)</f>
        <v>73</v>
      </c>
      <c r="EY33" s="598">
        <f>max('CE-SOC-3139'!G27,'CE-SOC-3139'!H27)</f>
        <v>81</v>
      </c>
      <c r="EZ33" s="598">
        <f>max('CE-SOC-3139'!I27,'CE-SOC-3139'!J27)</f>
        <v>0</v>
      </c>
      <c r="FA33" s="597">
        <f>'CF-CS-3153'!E29</f>
        <v>64.25</v>
      </c>
      <c r="FB33" s="597">
        <f>'CF-CS-3153'!F29</f>
        <v>64.5</v>
      </c>
      <c r="FC33" s="597">
        <f>'CF-CS-3153'!G29</f>
        <v>60</v>
      </c>
      <c r="FD33" s="597">
        <f>'CF-CS-3153'!H29</f>
        <v>57.5</v>
      </c>
      <c r="FE33" s="598">
        <f>'CF-CS-3153'!I29</f>
        <v>61.5625</v>
      </c>
      <c r="FF33" s="599">
        <f>'CF-CS-3153'!N29</f>
        <v>0.6412908497</v>
      </c>
      <c r="FG33" s="598">
        <f>'CF-CS-3153'!O29</f>
        <v>30.78125</v>
      </c>
      <c r="FH33" s="598" t="str">
        <f>'CF-CS-3153'!P29</f>
        <v/>
      </c>
      <c r="FI33" s="598" t="str">
        <f>'CF-CS-3153'!Q29</f>
        <v/>
      </c>
      <c r="FJ33" s="598">
        <f>'CF-CS-3153'!R29</f>
        <v>31</v>
      </c>
      <c r="FK33" s="598">
        <f>'CF-CS-3153'!S29</f>
        <v>18.46875</v>
      </c>
      <c r="FL33" s="598" t="str">
        <f>'CF-CS-3153'!T29</f>
        <v/>
      </c>
      <c r="FM33" s="598" t="str">
        <f>'CF-CS-3153'!U29</f>
        <v/>
      </c>
      <c r="FN33" s="598">
        <f>'CF-CS-3153'!V29</f>
        <v>18</v>
      </c>
      <c r="FO33" s="596" t="str">
        <f>'CF-CS-3153'!W29</f>
        <v/>
      </c>
      <c r="FP33" s="598" t="str">
        <f>'CF-CS-3153'!X29</f>
        <v/>
      </c>
      <c r="FQ33" s="596" t="str">
        <f>'CF-CS-3153'!Y29</f>
        <v/>
      </c>
      <c r="FR33" s="596" t="str">
        <f>'CF-CS-3153'!Z29</f>
        <v>R</v>
      </c>
      <c r="FS33" s="602">
        <f>max(CNCF3140!C26,CNCF3140!D26)</f>
        <v>83</v>
      </c>
      <c r="FT33" s="602">
        <f>max(CNCF3140!E26,CNCF3140!F26)</f>
        <v>89</v>
      </c>
      <c r="FU33" s="602">
        <f>max(CNCF3140!G26,CNCF3140!H26)</f>
        <v>82</v>
      </c>
      <c r="FV33" s="602">
        <f>max(CNCF3140!I26,CNCF3140!J26)</f>
        <v>0</v>
      </c>
      <c r="FW33" s="594">
        <f>max(CNCF3140!K26,CNCF3140!L26)</f>
        <v>74</v>
      </c>
      <c r="FX33" s="588">
        <f>max(CNCF3140!M26,CNCF3140!N26)</f>
        <v>91</v>
      </c>
      <c r="FY33" s="596">
        <f>max(CNCF3140!O26,CNCF3140!P26)</f>
        <v>75</v>
      </c>
      <c r="FZ33" s="596">
        <f>max(CNCF3140!Q26,CNCF3140!R26)</f>
        <v>0</v>
      </c>
      <c r="GA33" s="596">
        <f>max('CE-NAT-3141'!K27,'CE-NAT-3141'!L27)</f>
        <v>84</v>
      </c>
      <c r="GB33" s="596">
        <f>max('CE-NAT-3141'!M27,'CE-NAT-3141'!N27)</f>
        <v>92</v>
      </c>
      <c r="GC33" s="596">
        <f>max('CE-NAT-3141'!O27,'CE-NAT-3141'!P27)</f>
        <v>80</v>
      </c>
      <c r="GD33" s="596">
        <f>max('CE-NAT-3141'!Q27,'CE-NAT-3141'!R27)</f>
        <v>0</v>
      </c>
      <c r="GE33" s="596">
        <f>max('CE-NAT-3141'!C27,'CE-NAT-3141'!D27)</f>
        <v>81</v>
      </c>
      <c r="GF33" s="596">
        <f>max('CE-NAT-3141'!E27,'CE-NAT-3141'!F27)</f>
        <v>94</v>
      </c>
      <c r="GG33" s="596">
        <f>max('CE-NAT-3141'!G27,'CE-NAT-3141'!H27)</f>
        <v>82</v>
      </c>
      <c r="GH33" s="596">
        <f>max('CE-NAT-3141'!I27,'CE-NAT-3141'!J27)</f>
        <v>0</v>
      </c>
      <c r="GI33" s="597">
        <f>'CF-CN-3154'!E29</f>
        <v>63.5</v>
      </c>
      <c r="GJ33" s="597">
        <f>'CF-CN-3154'!F29</f>
        <v>60</v>
      </c>
      <c r="GK33" s="597">
        <f>'CF-CN-3154'!G29</f>
        <v>64</v>
      </c>
      <c r="GL33" s="597">
        <f>'CF-CN-3154'!H29</f>
        <v>64.25</v>
      </c>
      <c r="GM33" s="598">
        <f>'CF-CN-3154'!I29</f>
        <v>62.9375</v>
      </c>
      <c r="GN33" s="599">
        <f>'CF-CN-3154'!N29</f>
        <v>0.25875</v>
      </c>
      <c r="GO33" s="598">
        <f>'CF-CN-3154'!O29</f>
        <v>31.46875</v>
      </c>
      <c r="GP33" s="598" t="str">
        <f>'CF-CN-3154'!P29</f>
        <v/>
      </c>
      <c r="GQ33" s="598" t="str">
        <f>'CF-CN-3154'!Q29</f>
        <v/>
      </c>
      <c r="GR33" s="598">
        <f>'CF-CN-3154'!R29</f>
        <v>31</v>
      </c>
      <c r="GS33" s="598">
        <f>'CF-CN-3154'!S29</f>
        <v>18.88125</v>
      </c>
      <c r="GT33" s="598" t="str">
        <f>'CF-CN-3154'!T29</f>
        <v/>
      </c>
      <c r="GU33" s="598" t="str">
        <f>'CF-CN-3154'!U29</f>
        <v/>
      </c>
      <c r="GV33" s="598">
        <f>'CF-CN-3154'!V29</f>
        <v>19</v>
      </c>
      <c r="GW33" s="598">
        <f>'CF-CN-3154'!W29</f>
        <v>62.9375</v>
      </c>
      <c r="GX33" s="598" t="str">
        <f>'CF-CN-3154'!X29</f>
        <v/>
      </c>
      <c r="GY33" s="596" t="str">
        <f>'CF-CN-3154'!Y29</f>
        <v/>
      </c>
      <c r="GZ33" s="596" t="str">
        <f>'CF-CN-3154'!Z29</f>
        <v>R</v>
      </c>
      <c r="HA33" s="594">
        <f>max('CE-EA-3142'!C26,'CE-EA-3142'!C26)</f>
        <v>90</v>
      </c>
      <c r="HB33" s="594">
        <f>max('CE-EA-3142'!E26,'CE-EA-3142'!F26)</f>
        <v>75</v>
      </c>
      <c r="HC33" s="594">
        <f>max('CE-EA-3142'!G26,'CE-EA-3142'!H26)</f>
        <v>83</v>
      </c>
      <c r="HD33" s="594">
        <f>max('CE-EA-3142'!I26,'CE-EA-3142'!J26)</f>
        <v>0</v>
      </c>
      <c r="HE33" s="594">
        <f>max('CE-EA-3142'!K26,'CE-EA-3142'!L26)</f>
        <v>80</v>
      </c>
      <c r="HF33" s="588">
        <f>max('CE-EA-3142'!M26,'CE-EA-3142'!N26)</f>
        <v>77</v>
      </c>
      <c r="HG33" s="596">
        <f>max('CE-EA-3142'!O26,'CE-EA-3142'!P26)</f>
        <v>84</v>
      </c>
      <c r="HH33" s="596">
        <f>max('CE-EA-3142'!Q26,'CE-EA-3142'!R26)</f>
        <v>0</v>
      </c>
      <c r="HI33" s="596">
        <f>max('CE-EA-3143'!K27,'CE-EA-3143'!L27)</f>
        <v>88</v>
      </c>
      <c r="HJ33" s="596">
        <f>max('CE-EA-3143'!M27,'CE-EA-3143'!N27)</f>
        <v>84</v>
      </c>
      <c r="HK33" s="596">
        <f>max('CE-EA-3143'!O27,'CE-EA-3143'!P27)</f>
        <v>84</v>
      </c>
      <c r="HL33" s="596">
        <f>max('CE-EA-3143'!Q27,'CE-EA-3143'!R27)</f>
        <v>0</v>
      </c>
      <c r="HM33" s="596">
        <f>max('CE-EA-3143'!C27,'CE-EA-3143'!D27)</f>
        <v>85</v>
      </c>
      <c r="HN33" s="596">
        <f>max('CE-EA-3143'!E27,'CE-EA-3143'!F27)</f>
        <v>80</v>
      </c>
      <c r="HO33" s="596">
        <f>max('CE-EA-3143'!G27,'CE-EA-3143'!H27)</f>
        <v>80</v>
      </c>
      <c r="HP33" s="596">
        <f>max('CE-EA-3143'!I27,'CE-EA-3143'!J27)</f>
        <v>0</v>
      </c>
      <c r="HQ33" s="597">
        <f>'CF-EA-3155'!E29</f>
        <v>62</v>
      </c>
      <c r="HR33" s="597">
        <f>'CF-EA-3155'!F29</f>
        <v>60.25</v>
      </c>
      <c r="HS33" s="597">
        <f>'CF-EA-3155'!G29</f>
        <v>64</v>
      </c>
      <c r="HT33" s="597">
        <f>'CF-EA-3155'!H29</f>
        <v>61.25</v>
      </c>
      <c r="HU33" s="598">
        <f>'CF-EA-3155'!I29</f>
        <v>61.875</v>
      </c>
      <c r="HV33" s="599">
        <f>'CF-EA-3155'!N29</f>
        <v>0.462962963</v>
      </c>
      <c r="HW33" s="598">
        <f>'CF-EA-3155'!O29</f>
        <v>30.9375</v>
      </c>
      <c r="HX33" s="598" t="str">
        <f>'CF-EA-3155'!P29</f>
        <v/>
      </c>
      <c r="HY33" s="598" t="str">
        <f>'CF-EA-3155'!Q29</f>
        <v/>
      </c>
      <c r="HZ33" s="598">
        <f>'CF-EA-3155'!R29</f>
        <v>31</v>
      </c>
      <c r="IA33" s="598">
        <f>'CF-EA-3155'!S29</f>
        <v>18.5625</v>
      </c>
      <c r="IB33" s="598" t="str">
        <f>'CF-EA-3155'!T29</f>
        <v/>
      </c>
      <c r="IC33" s="598" t="str">
        <f>'CF-EA-3155'!U29</f>
        <v/>
      </c>
      <c r="ID33" s="598">
        <f>'CF-EA-3155'!V29</f>
        <v>19</v>
      </c>
      <c r="IE33" s="596" t="str">
        <f>'CF-EA-3155'!W29</f>
        <v/>
      </c>
      <c r="IF33" s="598" t="str">
        <f>'CF-EA-3155'!X29</f>
        <v/>
      </c>
      <c r="IG33" s="596" t="str">
        <f>'CF-EA-3155'!Y29</f>
        <v/>
      </c>
      <c r="IH33" s="596" t="str">
        <f>'CF-EA-3155'!Z29</f>
        <v>R</v>
      </c>
      <c r="II33" s="600">
        <f>max('CE-EF-3144'!C26,'CE-EF-3144'!D26)</f>
        <v>83</v>
      </c>
      <c r="IJ33" s="600">
        <f>max('CE-EF-3144'!E26,'CE-EF-3144'!F26)</f>
        <v>87</v>
      </c>
      <c r="IK33" s="600">
        <f>max('CE-EF-3144'!G26,'CE-EF-3144'!H26)</f>
        <v>86</v>
      </c>
      <c r="IL33" s="600">
        <f>max('CE-EF-3144'!I26,'CE-EF-3144'!J26)</f>
        <v>0</v>
      </c>
      <c r="IM33" s="594">
        <f>max('CE-EF-3144'!K26,'CE-EF-3144'!L26)</f>
        <v>86</v>
      </c>
      <c r="IN33" s="588">
        <f>max('CE-EF-3144'!M26,'CE-EF-3144'!N26)</f>
        <v>90</v>
      </c>
      <c r="IO33" s="596">
        <f>max('CE-EF-3144'!O26,'CE-EF-3144'!P26)</f>
        <v>92</v>
      </c>
      <c r="IP33" s="596">
        <f>max('CE-EF-3144'!Q26,'CE-EF-3144'!R26)</f>
        <v>0</v>
      </c>
      <c r="IQ33" s="596">
        <f>max('CE-EF-3145'!K27,'CE-EF-3145'!L27)</f>
        <v>87</v>
      </c>
      <c r="IR33" s="596">
        <f>max('CE-EF-3145'!M27,'CE-EF-3145'!N27)</f>
        <v>84</v>
      </c>
      <c r="IS33" s="596">
        <f>max('CE-EF-3145'!O27,'CE-EF-3145'!P27)</f>
        <v>86</v>
      </c>
      <c r="IT33" s="596">
        <f>max('CE-EF-3145'!Q27,'CE-EF-3145'!R27)</f>
        <v>0</v>
      </c>
      <c r="IU33" s="596">
        <f>max('CE-EF-3145'!C27,'CE-EF-3145'!D27)</f>
        <v>82</v>
      </c>
      <c r="IV33" s="596">
        <f>max('CE-EF-3145'!E27,'CE-EF-3145'!F27)</f>
        <v>90</v>
      </c>
      <c r="IW33" s="596">
        <f>max('CE-EF-3145'!G27,'CE-EF-3145'!H27)</f>
        <v>88</v>
      </c>
      <c r="IX33" s="596">
        <f>max('CE-EF-3145'!I27,'CE-EF-3145'!J27)</f>
        <v>0</v>
      </c>
      <c r="IY33" s="597">
        <f>'CF-EF-3156'!E29</f>
        <v>64</v>
      </c>
      <c r="IZ33" s="597">
        <f>'CF-EF-3156'!F29</f>
        <v>67</v>
      </c>
      <c r="JA33" s="597">
        <f>'CF-EF-3156'!G29</f>
        <v>64.25</v>
      </c>
      <c r="JB33" s="597">
        <f>'CF-EF-3156'!H29</f>
        <v>65</v>
      </c>
      <c r="JC33" s="598">
        <f>'CF-EF-3156'!I29</f>
        <v>65.0625</v>
      </c>
      <c r="JD33" s="599">
        <f>'CF-EF-3156'!N29</f>
        <v>0.8</v>
      </c>
      <c r="JE33" s="598">
        <f>'CF-EF-3156'!O29</f>
        <v>32.53125</v>
      </c>
      <c r="JF33" s="598" t="str">
        <f>'CF-EF-3156'!P29</f>
        <v/>
      </c>
      <c r="JG33" s="598" t="str">
        <f>'CF-EF-3156'!Q29</f>
        <v/>
      </c>
      <c r="JH33" s="598">
        <f>'CF-EF-3156'!R29</f>
        <v>33</v>
      </c>
      <c r="JI33" s="598">
        <f>'CF-EF-3156'!S29</f>
        <v>19.51875</v>
      </c>
      <c r="JJ33" s="598" t="str">
        <f>'CF-EF-3156'!T29</f>
        <v/>
      </c>
      <c r="JK33" s="598" t="str">
        <f>'CF-EF-3156'!U29</f>
        <v/>
      </c>
      <c r="JL33" s="598">
        <f>'CF-EF-3156'!V29</f>
        <v>20</v>
      </c>
      <c r="JM33" s="596" t="str">
        <f>'CF-EF-3156'!W29</f>
        <v/>
      </c>
      <c r="JN33" s="598" t="str">
        <f>'CF-EF-3156'!X29</f>
        <v/>
      </c>
      <c r="JO33" s="596" t="str">
        <f>'CF-EF-3156'!Y29</f>
        <v/>
      </c>
      <c r="JP33" s="596" t="str">
        <f>'CF-EF-3156'!Z29</f>
        <v>R</v>
      </c>
      <c r="JQ33" s="593">
        <f>max('CE-FIH&amp;R-3146'!C26,'CE-FIH&amp;R-3146'!D26)</f>
        <v>82</v>
      </c>
      <c r="JR33" s="601">
        <f>max('CE-FIH&amp;R-3146'!E26,'CE-FIH&amp;R-3146'!F26)</f>
        <v>93</v>
      </c>
      <c r="JS33" s="601">
        <f>max('CE-FIH&amp;R-3146'!G26,'CE-FIH&amp;R-3146'!H26)</f>
        <v>92</v>
      </c>
      <c r="JT33" s="593">
        <f>max('CE-FIH&amp;R-3146'!I26,'CE-FIH&amp;R-3146'!J26)</f>
        <v>0</v>
      </c>
      <c r="JU33" s="594">
        <f>max('CE-FIH&amp;R-3146'!K26,'CE-FIH&amp;R-3146'!L26)</f>
        <v>84</v>
      </c>
      <c r="JV33" s="590">
        <f>max('CE-FIH&amp;R-3146'!M26,'CE-FIH&amp;R-3146'!N26)</f>
        <v>82</v>
      </c>
      <c r="JW33" s="598">
        <f>max('CE-FIH&amp;R-3146'!O26,'CE-FIH&amp;R-3146'!P26)</f>
        <v>82</v>
      </c>
      <c r="JX33" s="596">
        <f>max('CE-FIH&amp;R-3146'!Q26,'CE-FIH&amp;R-3146'!R26)</f>
        <v>0</v>
      </c>
      <c r="JY33" s="596">
        <f>max('CE-FIH&amp;R-3147'!K27,'CE-FIH&amp;R-3147'!L27)</f>
        <v>88</v>
      </c>
      <c r="JZ33" s="598">
        <f>max('CE-FIH&amp;R-3147'!M27,'CE-FIH&amp;R-3147'!N27)</f>
        <v>86</v>
      </c>
      <c r="KA33" s="598">
        <f>max('CE-FIH&amp;R-3147'!O27,'CE-FIH&amp;R-3147'!P27)</f>
        <v>88</v>
      </c>
      <c r="KB33" s="596">
        <f>max('CE-FIH&amp;R-3147'!Q27,'CE-FIH&amp;R-3147'!R27)</f>
        <v>0</v>
      </c>
      <c r="KC33" s="598">
        <f>max('CE-FIH&amp;R-3147'!C27,'CE-FIH&amp;R-3147'!D27)</f>
        <v>87</v>
      </c>
      <c r="KD33" s="598">
        <f>max('CE-FIH&amp;R-3147'!E27,'CE-FIH&amp;R-3147'!F27)</f>
        <v>84</v>
      </c>
      <c r="KE33" s="598">
        <f>max('CE-FIH&amp;R-3147'!G27,'CE-FIH&amp;R-3147'!H27)</f>
        <v>86.66666667</v>
      </c>
      <c r="KF33" s="596">
        <f>max('CE-FIH&amp;R-3147'!I27,'CE-FIH&amp;R-3147'!J27)</f>
        <v>0</v>
      </c>
      <c r="KG33" s="597">
        <f>'CF-FIHR-3157'!E29</f>
        <v>66.75</v>
      </c>
      <c r="KH33" s="597">
        <f>'CF-FIHR-3157'!F29</f>
        <v>62</v>
      </c>
      <c r="KI33" s="597">
        <f>'CF-FIHR-3157'!G29</f>
        <v>65.5</v>
      </c>
      <c r="KJ33" s="597">
        <f>'CF-FIHR-3157'!H29</f>
        <v>64.41666667</v>
      </c>
      <c r="KK33" s="598">
        <f>'CF-FIHR-3157'!I29</f>
        <v>64.66666667</v>
      </c>
      <c r="KL33" s="599">
        <f>'CF-FIHR-3157'!N29</f>
        <v>0.5734126984</v>
      </c>
      <c r="KM33" s="598">
        <f>'CF-FIHR-3157'!O29</f>
        <v>32.33333333</v>
      </c>
      <c r="KN33" s="598" t="str">
        <f>'CF-FIHR-3157'!P29</f>
        <v/>
      </c>
      <c r="KO33" s="598" t="str">
        <f>'CF-FIHR-3157'!Q29</f>
        <v/>
      </c>
      <c r="KP33" s="598">
        <f>'CF-FIHR-3157'!R29</f>
        <v>32</v>
      </c>
      <c r="KQ33" s="598">
        <f>'CF-FIHR-3157'!S29</f>
        <v>19.4</v>
      </c>
      <c r="KR33" s="598" t="str">
        <f>'CF-FIHR-3157'!T29</f>
        <v/>
      </c>
      <c r="KS33" s="598" t="str">
        <f>'CF-FIHR-3157'!U29</f>
        <v/>
      </c>
      <c r="KT33" s="598">
        <f>'CF-FIHR-3157'!V29</f>
        <v>19</v>
      </c>
      <c r="KU33" s="596" t="str">
        <f>'CF-FIHR-3157'!W29</f>
        <v/>
      </c>
      <c r="KV33" s="598" t="str">
        <f>'CF-FIHR-3157'!X29</f>
        <v/>
      </c>
      <c r="KW33" s="596" t="str">
        <f>'CF-FIHR-3157'!Y29</f>
        <v/>
      </c>
      <c r="KX33" s="596" t="str">
        <f>'CF-FIHR-3157'!Z29</f>
        <v>R</v>
      </c>
    </row>
    <row r="34" ht="16.5" customHeight="1">
      <c r="A34" s="600">
        <v>24.0</v>
      </c>
      <c r="B34" s="588" t="str">
        <f>'3A 2025 - 2026 DATOS DEL ESTUDI'!M27</f>
        <v/>
      </c>
      <c r="C34" s="588">
        <f>'3A 2025 - 2026 DATOS DEL ESTUDI'!N27</f>
        <v>6396255</v>
      </c>
      <c r="D34" s="589" t="str">
        <f>'3A 2025 - 2026 DATOS DEL ESTUDI'!B27</f>
        <v>Sariely Del Carmen Mena Chávez</v>
      </c>
      <c r="E34" s="588">
        <f>max('LE3130'!C27,'LE3130'!D27)</f>
        <v>83</v>
      </c>
      <c r="F34" s="588">
        <f>max('LE3130'!E27,'LE3130'!F27)</f>
        <v>82</v>
      </c>
      <c r="G34" s="590">
        <f>max('LE3130'!G27,'LE3130'!H27)</f>
        <v>78</v>
      </c>
      <c r="H34" s="588">
        <f>max('LE3130'!I27,'LE3130'!J27)</f>
        <v>0</v>
      </c>
      <c r="I34" s="588">
        <f>max('LE3130'!K27,'LE3130'!L27)</f>
        <v>71</v>
      </c>
      <c r="J34" s="588">
        <f>max('LE3130'!M27,'LE3130'!N27)</f>
        <v>77</v>
      </c>
      <c r="K34" s="588">
        <f>max('LE3130'!O27,'LE3130'!P27)</f>
        <v>80</v>
      </c>
      <c r="L34" s="588">
        <f>max('LE3130'!Q27,'LE3130'!R27)</f>
        <v>0</v>
      </c>
      <c r="M34" s="588">
        <f>max('LE3131'!K28,'LE3131'!L28)</f>
        <v>84</v>
      </c>
      <c r="N34" s="588">
        <f>max('LE3131'!M28,'LE3131'!N28)</f>
        <v>89</v>
      </c>
      <c r="O34" s="588">
        <f>max('LE3131'!O28,'LE3131'!P28)</f>
        <v>86</v>
      </c>
      <c r="P34" s="588">
        <f>max('LE3131'!Q28,'LE3131'!R28)</f>
        <v>0</v>
      </c>
      <c r="Q34" s="588">
        <f>max('LE3131'!C28,'LE3131'!D28)</f>
        <v>87</v>
      </c>
      <c r="R34" s="588">
        <f>max('LE3131'!E28,'LE3131'!F28)</f>
        <v>88</v>
      </c>
      <c r="S34" s="588">
        <f>max('LE3131'!G28,'LE3131'!H28)</f>
        <v>86</v>
      </c>
      <c r="T34" s="588">
        <f>max('LE3131'!I28,'LE3131'!J28)</f>
        <v>0</v>
      </c>
      <c r="U34" s="591">
        <f>'CF-LE3149'!E30</f>
        <v>60.75</v>
      </c>
      <c r="V34" s="591">
        <f>'CF-LE3149'!F30</f>
        <v>57</v>
      </c>
      <c r="W34" s="591">
        <f>'CF-LE3149'!G30</f>
        <v>64.75</v>
      </c>
      <c r="X34" s="591">
        <f>'CF-LE3149'!H30</f>
        <v>65.25</v>
      </c>
      <c r="Y34" s="590">
        <f>'CF-LE3149'!I30</f>
        <v>61.9375</v>
      </c>
      <c r="Z34" s="592">
        <f>'CF-LE3149'!N30</f>
        <v>0.5103921569</v>
      </c>
      <c r="AA34" s="590">
        <f>'CF-LE3149'!O30</f>
        <v>30.96875</v>
      </c>
      <c r="AB34" s="590" t="str">
        <f>'CF-LE3149'!P30</f>
        <v/>
      </c>
      <c r="AC34" s="590" t="str">
        <f>'CF-LE3149'!Q30</f>
        <v/>
      </c>
      <c r="AD34" s="590">
        <f>'CF-LE3149'!R30</f>
        <v>31</v>
      </c>
      <c r="AE34" s="590">
        <f>'CF-LE3149'!S30</f>
        <v>18.58125</v>
      </c>
      <c r="AF34" s="590" t="str">
        <f>'CF-LE3149'!T30</f>
        <v/>
      </c>
      <c r="AG34" s="590" t="str">
        <f>'CF-LE3149'!U30</f>
        <v/>
      </c>
      <c r="AH34" s="590">
        <f>'CF-LE3149'!V30</f>
        <v>19</v>
      </c>
      <c r="AI34" s="590">
        <f>'CF-LE3149'!W30</f>
        <v>61.9375</v>
      </c>
      <c r="AJ34" s="588" t="str">
        <f>'CF-LE3149'!X30</f>
        <v/>
      </c>
      <c r="AK34" s="588" t="str">
        <f>'CF-LE3149'!Y30</f>
        <v/>
      </c>
      <c r="AL34" s="588" t="str">
        <f>'CF-LE3149'!Z30</f>
        <v>R</v>
      </c>
      <c r="AM34" s="593">
        <f>max('CE-I-331'!C27,'CE-I-331'!D27)</f>
        <v>0</v>
      </c>
      <c r="AN34" s="593">
        <f>max('CE-I-331'!E27,'CE-I-331'!F27)</f>
        <v>0</v>
      </c>
      <c r="AO34" s="593">
        <f>max('CE-I-331'!G27,'CE-I-331'!H27)</f>
        <v>0</v>
      </c>
      <c r="AP34" s="593">
        <f>max('CE-I-331'!I27,'CE-I-331'!J27)</f>
        <v>0</v>
      </c>
      <c r="AQ34" s="594">
        <f>max('CE-I-331'!K27,'CE-I-331'!L27)</f>
        <v>0</v>
      </c>
      <c r="AR34" s="588">
        <f>max('CE-I-331'!M27,'CE-I-331'!N27)</f>
        <v>0</v>
      </c>
      <c r="AS34" s="595">
        <f>max('CE-I-331'!O27,'CE-I-331'!P27)</f>
        <v>0</v>
      </c>
      <c r="AT34" s="596">
        <f>max('CE-I-331'!Q27,'CE-I-331'!R27)</f>
        <v>0</v>
      </c>
      <c r="AU34" s="596">
        <f>max('CE-I-3131'!K28,'CE-I-3131'!L28)</f>
        <v>0</v>
      </c>
      <c r="AV34" s="596">
        <f>max('CE-I-3131'!M28,'CE-I-3131'!N28)</f>
        <v>0</v>
      </c>
      <c r="AW34" s="596">
        <f>max('CE-I-3131'!O28,'CE-I-3131'!P28)</f>
        <v>0</v>
      </c>
      <c r="AX34" s="596">
        <f>max('CE-I-3131'!Q28,'CE-I-3131'!R28)</f>
        <v>0</v>
      </c>
      <c r="AY34" s="596">
        <f>max('CE-I-3131'!C28,'CE-I-3131'!D28)</f>
        <v>0</v>
      </c>
      <c r="AZ34" s="596">
        <f>max('CE-I-3131'!E28,'CE-I-3131'!F28)</f>
        <v>0</v>
      </c>
      <c r="BA34" s="596">
        <f>max('CE-I-3131'!G28,'CE-I-3131'!H28)</f>
        <v>0</v>
      </c>
      <c r="BB34" s="596">
        <f>max('CE-I-3131'!I28,'CE-I-3131'!J28)</f>
        <v>0</v>
      </c>
      <c r="BC34" s="597">
        <f>'CF-LE-I3150'!E30</f>
        <v>0</v>
      </c>
      <c r="BD34" s="597">
        <f>'CF-LE-I3150'!F30</f>
        <v>0</v>
      </c>
      <c r="BE34" s="597">
        <f>'CF-LE-I3150'!G30</f>
        <v>0</v>
      </c>
      <c r="BF34" s="597">
        <f>'CF-LE-I3150'!H30</f>
        <v>0</v>
      </c>
      <c r="BG34" s="598">
        <f>'CF-LE-I3150'!I30</f>
        <v>0</v>
      </c>
      <c r="BH34" s="599">
        <f>'CF-LE-I3150'!N30</f>
        <v>0</v>
      </c>
      <c r="BI34" s="598">
        <f>'CF-LE-I3150'!O30</f>
        <v>0</v>
      </c>
      <c r="BJ34" s="598" t="str">
        <f>'CF-LE-I3150'!P30</f>
        <v/>
      </c>
      <c r="BK34" s="598" t="str">
        <f>'CF-LE-I3150'!Q30</f>
        <v/>
      </c>
      <c r="BL34" s="598">
        <f>'CF-LE-I3150'!R30</f>
        <v>0</v>
      </c>
      <c r="BM34" s="598">
        <f>'CF-LE-I3150'!S30</f>
        <v>0</v>
      </c>
      <c r="BN34" s="598" t="str">
        <f>'CF-LE-I3150'!T30</f>
        <v/>
      </c>
      <c r="BO34" s="598" t="str">
        <f>'CF-LE-I3150'!U30</f>
        <v/>
      </c>
      <c r="BP34" s="598">
        <f>'CF-LE-I3150'!V30</f>
        <v>0</v>
      </c>
      <c r="BQ34" s="596" t="str">
        <f>'CF-LE-I3150'!W30</f>
        <v/>
      </c>
      <c r="BR34" s="596" t="str">
        <f>'CF-LE-I3150'!X30</f>
        <v/>
      </c>
      <c r="BS34" s="596" t="str">
        <f>'CF-LE-I3150'!Y30</f>
        <v/>
      </c>
      <c r="BT34" s="596" t="str">
        <f>'CF-LE-I3150'!Z30</f>
        <v>R</v>
      </c>
      <c r="BU34" s="600">
        <f>max('CE-F-334'!C27,'CE-F-334'!D27)</f>
        <v>75</v>
      </c>
      <c r="BV34" s="600">
        <f>max('CE-F-334'!E27,'CE-F-334'!F27)</f>
        <v>70</v>
      </c>
      <c r="BW34" s="600">
        <f>max('CE-F-334'!G27,'CE-F-334'!H27)</f>
        <v>71</v>
      </c>
      <c r="BX34" s="600">
        <f>max('CE-F-334'!I27,'CE-F-334'!J27)</f>
        <v>0</v>
      </c>
      <c r="BY34" s="594">
        <f>max('CE-F-334'!K27,'CE-F-334'!L27)</f>
        <v>73</v>
      </c>
      <c r="BZ34" s="588">
        <f>max('CE-F-334'!M27,'CE-F-334'!N27)</f>
        <v>70</v>
      </c>
      <c r="CA34" s="596">
        <f>max('CE-F-334'!O27,'CE-F-334'!P27)</f>
        <v>70</v>
      </c>
      <c r="CB34" s="596">
        <f>max('CE-F-334'!Q27,'CE-F-334'!R27)</f>
        <v>0</v>
      </c>
      <c r="CC34" s="596">
        <f>max('CE-F-3135'!K28,'CE-F-3135'!L28)</f>
        <v>82</v>
      </c>
      <c r="CD34" s="596">
        <f>max('CE-F-3135'!M28,'CE-F-3135'!N28)</f>
        <v>81</v>
      </c>
      <c r="CE34" s="596">
        <f>max('CE-F-3135'!O28,'CE-F-3135'!P28)</f>
        <v>70</v>
      </c>
      <c r="CF34" s="596">
        <f>max('CE-F-3135'!Q28,'CE-F-3135'!R28)</f>
        <v>0</v>
      </c>
      <c r="CG34" s="596">
        <f>max('CE-F-3135'!C28,'CE-F-3135'!D28)</f>
        <v>80</v>
      </c>
      <c r="CH34" s="596">
        <f>max('CE-F-3135'!E28,'CE-F-3135'!F28)</f>
        <v>81</v>
      </c>
      <c r="CI34" s="596">
        <f>max('CE-F-3135'!G28,'CE-F-3135'!H28)</f>
        <v>70</v>
      </c>
      <c r="CJ34" s="596">
        <f>max('CE-F-3135'!I28,'CE-F-3135'!J28)</f>
        <v>0</v>
      </c>
      <c r="CK34" s="597">
        <f>'CF-LE-F3151'!E30</f>
        <v>54</v>
      </c>
      <c r="CL34" s="597">
        <f>'CF-LE-F3151'!F30</f>
        <v>53.25</v>
      </c>
      <c r="CM34" s="597">
        <f>'CF-LE-F3151'!G30</f>
        <v>58.25</v>
      </c>
      <c r="CN34" s="597">
        <f>'CF-LE-F3151'!H30</f>
        <v>57.75</v>
      </c>
      <c r="CO34" s="598">
        <f>'CF-LE-F3151'!I30</f>
        <v>55.8125</v>
      </c>
      <c r="CP34" s="599">
        <f>'CF-LE-F3151'!N30</f>
        <v>0.656547619</v>
      </c>
      <c r="CQ34" s="598">
        <f>'CF-LE-F3151'!O30</f>
        <v>27.90625</v>
      </c>
      <c r="CR34" s="598" t="str">
        <f>'CF-LE-F3151'!P30</f>
        <v/>
      </c>
      <c r="CS34" s="598" t="str">
        <f>'CF-LE-F3151'!Q30</f>
        <v/>
      </c>
      <c r="CT34" s="598">
        <f>'CF-LE-F3151'!R30</f>
        <v>28</v>
      </c>
      <c r="CU34" s="598">
        <f>'CF-LE-F3151'!S30</f>
        <v>16.74375</v>
      </c>
      <c r="CV34" s="598" t="str">
        <f>'CF-LE-F3151'!T30</f>
        <v/>
      </c>
      <c r="CW34" s="598" t="str">
        <f>'CF-LE-F3151'!U30</f>
        <v/>
      </c>
      <c r="CX34" s="598">
        <f>'CF-LE-F3151'!V30</f>
        <v>17</v>
      </c>
      <c r="CY34" s="598">
        <f>'CF-LE-F3151'!W30</f>
        <v>55.8125</v>
      </c>
      <c r="CZ34" s="598" t="str">
        <f>'CF-LE-F3151'!X30</f>
        <v/>
      </c>
      <c r="DA34" s="596" t="str">
        <f>'CF-LE-F3151'!Y30</f>
        <v/>
      </c>
      <c r="DB34" s="596" t="str">
        <f>'CF-LE-F3151'!Z30</f>
        <v>R</v>
      </c>
      <c r="DC34" s="600">
        <f>max('CE-MAT-3136'!C27,'CE-MAT-3136'!D27)</f>
        <v>70</v>
      </c>
      <c r="DD34" s="600">
        <f>max('CE-MAT-3136'!E27,'CE-MAT-3136'!F27)</f>
        <v>75</v>
      </c>
      <c r="DE34" s="600">
        <f>max('CE-MAT-3136'!G27,'CE-MAT-3136'!H27)</f>
        <v>70</v>
      </c>
      <c r="DF34" s="600">
        <f>max('CE-MAT-3136'!I27,'CE-MAT-3136'!J27)</f>
        <v>0</v>
      </c>
      <c r="DG34" s="594">
        <f>max('CE-MAT-3136'!K27,'CE-MAT-3136'!L27)</f>
        <v>70</v>
      </c>
      <c r="DH34" s="588">
        <f>max('CE-MAT-3136'!M27,'CE-MAT-3136'!N27)</f>
        <v>70</v>
      </c>
      <c r="DI34" s="596">
        <f>max('CE-MAT-3136'!O27,'CE-MAT-3136'!P27)</f>
        <v>70</v>
      </c>
      <c r="DJ34" s="596">
        <f>max('CE-MAT-3136'!Q27,'CE-MAT-3136'!R27)</f>
        <v>0</v>
      </c>
      <c r="DK34" s="596">
        <f>max('CE-MAT-3137'!K28,'CE-MAT-3137'!L28)</f>
        <v>70</v>
      </c>
      <c r="DL34" s="596">
        <f>max('CE-MAT-3137'!M28,'CE-MAT-3137'!N28)</f>
        <v>75</v>
      </c>
      <c r="DM34" s="596">
        <f>max('CE-MAT-3137'!O28,'CE-MAT-3137'!P28)</f>
        <v>70</v>
      </c>
      <c r="DN34" s="596">
        <f>max('CE-MAT-3137'!Q28,'CE-MAT-3137'!R28)</f>
        <v>0</v>
      </c>
      <c r="DO34" s="596">
        <f>max('CE-MAT-3137'!C28,'CE-MAT-3137'!D28)</f>
        <v>70</v>
      </c>
      <c r="DP34" s="596">
        <f>max('CE-MAT-3137'!E28,'CE-MAT-3137'!F28)</f>
        <v>76</v>
      </c>
      <c r="DQ34" s="596">
        <f>max('CE-MAT-3137'!G28,'CE-MAT-3137'!H28)</f>
        <v>74</v>
      </c>
      <c r="DR34" s="596">
        <f>max('CE-MAT-3137'!I28,'CE-MAT-3137'!J28)</f>
        <v>0</v>
      </c>
      <c r="DS34" s="597">
        <f>'CF-M-3152'!E30</f>
        <v>53.75</v>
      </c>
      <c r="DT34" s="597">
        <f>'CF-M-3152'!F30</f>
        <v>52.5</v>
      </c>
      <c r="DU34" s="597">
        <f>'CF-M-3152'!G30</f>
        <v>53.75</v>
      </c>
      <c r="DV34" s="597">
        <f>'CF-M-3152'!H30</f>
        <v>55</v>
      </c>
      <c r="DW34" s="598">
        <f>'CF-M-3152'!I30</f>
        <v>53.75</v>
      </c>
      <c r="DX34" s="599">
        <f>'CF-M-3152'!N30</f>
        <v>0.5855148287</v>
      </c>
      <c r="DY34" s="598">
        <f>'CF-M-3152'!O30</f>
        <v>26.875</v>
      </c>
      <c r="DZ34" s="598" t="str">
        <f>'CF-M-3152'!P30</f>
        <v/>
      </c>
      <c r="EA34" s="598" t="str">
        <f>'CF-M-3152'!Q30</f>
        <v/>
      </c>
      <c r="EB34" s="598">
        <f>'CF-M-3152'!R30</f>
        <v>27</v>
      </c>
      <c r="EC34" s="598">
        <f>'CF-M-3152'!S30</f>
        <v>16.125</v>
      </c>
      <c r="ED34" s="598" t="str">
        <f>'CF-M-3152'!T30</f>
        <v/>
      </c>
      <c r="EE34" s="598" t="str">
        <f>'CF-M-3152'!U30</f>
        <v/>
      </c>
      <c r="EF34" s="598">
        <f>'CF-M-3152'!V30</f>
        <v>16</v>
      </c>
      <c r="EG34" s="598">
        <f>'CF-M-3152'!W30</f>
        <v>53.75</v>
      </c>
      <c r="EH34" s="598" t="str">
        <f>'CF-M-3152'!X30</f>
        <v/>
      </c>
      <c r="EI34" s="596" t="str">
        <f>'CF-M-3152'!Y30</f>
        <v/>
      </c>
      <c r="EJ34" s="596" t="str">
        <f>'CF-M-3152'!Z30</f>
        <v>R</v>
      </c>
      <c r="EK34" s="593">
        <f>max('CE-SOC-3138'!C27,'CE-SOC-3138'!D27)</f>
        <v>74</v>
      </c>
      <c r="EL34" s="593">
        <f>max('CE-SOC-3138'!E27,'CE-SOC-3138'!F27)</f>
        <v>75</v>
      </c>
      <c r="EM34" s="593">
        <f>max('CE-SOC-3138'!G27,'CE-SOC-3138'!H27)</f>
        <v>81</v>
      </c>
      <c r="EN34" s="601">
        <f>max('CE-SOC-3138'!I27,'CE-SOC-3138'!J27)</f>
        <v>0</v>
      </c>
      <c r="EO34" s="595">
        <f>max('CE-SOC-3138'!K27,'CE-SOC-3138'!L27)</f>
        <v>77</v>
      </c>
      <c r="EP34" s="588">
        <f>max('CE-SOC-3138'!M27,'CE-SOC-3138'!N27)</f>
        <v>81</v>
      </c>
      <c r="EQ34" s="596">
        <f>max('CE-SOC-3138'!O27,'CE-SOC-3138'!P27)</f>
        <v>87</v>
      </c>
      <c r="ER34" s="596">
        <f>max('CE-SOC-3138'!Q27,'CE-SOC-3138'!R27)</f>
        <v>0</v>
      </c>
      <c r="ES34" s="596">
        <f>max('CE-SOC-3139'!K28,'CE-SOC-3139'!L28)</f>
        <v>70</v>
      </c>
      <c r="ET34" s="598">
        <f>max('CE-SOC-3139'!M28,'CE-SOC-3139'!N28)</f>
        <v>93</v>
      </c>
      <c r="EU34" s="598">
        <f>max('CE-SOC-3139'!O28,'CE-SOC-3139'!P28)</f>
        <v>87</v>
      </c>
      <c r="EV34" s="596">
        <f>max('CE-SOC-3139'!Q28,'CE-SOC-3139'!R28)</f>
        <v>0</v>
      </c>
      <c r="EW34" s="598">
        <f>max('CE-SOC-3139'!C28,'CE-SOC-3139'!D28)</f>
        <v>72</v>
      </c>
      <c r="EX34" s="598">
        <f>max('CE-SOC-3139'!E28,'CE-SOC-3139'!F28)</f>
        <v>81</v>
      </c>
      <c r="EY34" s="598">
        <f>max('CE-SOC-3139'!G28,'CE-SOC-3139'!H28)</f>
        <v>76</v>
      </c>
      <c r="EZ34" s="598">
        <f>max('CE-SOC-3139'!I28,'CE-SOC-3139'!J28)</f>
        <v>0</v>
      </c>
      <c r="FA34" s="597">
        <f>'CF-CS-3153'!E30</f>
        <v>57.5</v>
      </c>
      <c r="FB34" s="597">
        <f>'CF-CS-3153'!F30</f>
        <v>61.25</v>
      </c>
      <c r="FC34" s="597">
        <f>'CF-CS-3153'!G30</f>
        <v>62.5</v>
      </c>
      <c r="FD34" s="597">
        <f>'CF-CS-3153'!H30</f>
        <v>57.25</v>
      </c>
      <c r="FE34" s="598">
        <f>'CF-CS-3153'!I30</f>
        <v>59.625</v>
      </c>
      <c r="FF34" s="599">
        <f>'CF-CS-3153'!N30</f>
        <v>0.582254902</v>
      </c>
      <c r="FG34" s="598">
        <f>'CF-CS-3153'!O30</f>
        <v>29.8125</v>
      </c>
      <c r="FH34" s="598" t="str">
        <f>'CF-CS-3153'!P30</f>
        <v/>
      </c>
      <c r="FI34" s="598" t="str">
        <f>'CF-CS-3153'!Q30</f>
        <v/>
      </c>
      <c r="FJ34" s="598">
        <f>'CF-CS-3153'!R30</f>
        <v>30</v>
      </c>
      <c r="FK34" s="598">
        <f>'CF-CS-3153'!S30</f>
        <v>17.8875</v>
      </c>
      <c r="FL34" s="598" t="str">
        <f>'CF-CS-3153'!T30</f>
        <v/>
      </c>
      <c r="FM34" s="598" t="str">
        <f>'CF-CS-3153'!U30</f>
        <v/>
      </c>
      <c r="FN34" s="598">
        <f>'CF-CS-3153'!V30</f>
        <v>18</v>
      </c>
      <c r="FO34" s="596" t="str">
        <f>'CF-CS-3153'!W30</f>
        <v/>
      </c>
      <c r="FP34" s="598" t="str">
        <f>'CF-CS-3153'!X30</f>
        <v/>
      </c>
      <c r="FQ34" s="596" t="str">
        <f>'CF-CS-3153'!Y30</f>
        <v/>
      </c>
      <c r="FR34" s="596" t="str">
        <f>'CF-CS-3153'!Z30</f>
        <v>R</v>
      </c>
      <c r="FS34" s="602">
        <f>max(CNCF3140!C27,CNCF3140!D27)</f>
        <v>87</v>
      </c>
      <c r="FT34" s="602">
        <f>max(CNCF3140!E27,CNCF3140!F27)</f>
        <v>70</v>
      </c>
      <c r="FU34" s="602">
        <f>max(CNCF3140!G27,CNCF3140!H27)</f>
        <v>70</v>
      </c>
      <c r="FV34" s="602">
        <f>max(CNCF3140!I27,CNCF3140!J27)</f>
        <v>0</v>
      </c>
      <c r="FW34" s="594">
        <f>max(CNCF3140!K27,CNCF3140!L27)</f>
        <v>80</v>
      </c>
      <c r="FX34" s="588">
        <f>max(CNCF3140!M27,CNCF3140!N27)</f>
        <v>92</v>
      </c>
      <c r="FY34" s="596">
        <f>max(CNCF3140!O27,CNCF3140!P27)</f>
        <v>70</v>
      </c>
      <c r="FZ34" s="596">
        <f>max(CNCF3140!Q27,CNCF3140!R27)</f>
        <v>0</v>
      </c>
      <c r="GA34" s="596">
        <f>max('CE-NAT-3141'!K28,'CE-NAT-3141'!L28)</f>
        <v>83</v>
      </c>
      <c r="GB34" s="596">
        <f>max('CE-NAT-3141'!M28,'CE-NAT-3141'!N28)</f>
        <v>88</v>
      </c>
      <c r="GC34" s="596">
        <f>max('CE-NAT-3141'!O28,'CE-NAT-3141'!P28)</f>
        <v>70</v>
      </c>
      <c r="GD34" s="596">
        <f>max('CE-NAT-3141'!Q28,'CE-NAT-3141'!R28)</f>
        <v>0</v>
      </c>
      <c r="GE34" s="596">
        <f>max('CE-NAT-3141'!C28,'CE-NAT-3141'!D28)</f>
        <v>82</v>
      </c>
      <c r="GF34" s="596">
        <f>max('CE-NAT-3141'!E28,'CE-NAT-3141'!F28)</f>
        <v>91</v>
      </c>
      <c r="GG34" s="596">
        <f>max('CE-NAT-3141'!G28,'CE-NAT-3141'!H28)</f>
        <v>79</v>
      </c>
      <c r="GH34" s="596">
        <f>max('CE-NAT-3141'!I28,'CE-NAT-3141'!J28)</f>
        <v>0</v>
      </c>
      <c r="GI34" s="597">
        <f>'CF-CN-3154'!E30</f>
        <v>56.75</v>
      </c>
      <c r="GJ34" s="597">
        <f>'CF-CN-3154'!F30</f>
        <v>60.5</v>
      </c>
      <c r="GK34" s="597">
        <f>'CF-CN-3154'!G30</f>
        <v>60.25</v>
      </c>
      <c r="GL34" s="597">
        <f>'CF-CN-3154'!H30</f>
        <v>63</v>
      </c>
      <c r="GM34" s="598">
        <f>'CF-CN-3154'!I30</f>
        <v>60.125</v>
      </c>
      <c r="GN34" s="599">
        <f>'CF-CN-3154'!N30</f>
        <v>0.275</v>
      </c>
      <c r="GO34" s="598">
        <f>'CF-CN-3154'!O30</f>
        <v>30.0625</v>
      </c>
      <c r="GP34" s="598" t="str">
        <f>'CF-CN-3154'!P30</f>
        <v/>
      </c>
      <c r="GQ34" s="598" t="str">
        <f>'CF-CN-3154'!Q30</f>
        <v/>
      </c>
      <c r="GR34" s="598">
        <f>'CF-CN-3154'!R30</f>
        <v>30</v>
      </c>
      <c r="GS34" s="598">
        <f>'CF-CN-3154'!S30</f>
        <v>18.0375</v>
      </c>
      <c r="GT34" s="598" t="str">
        <f>'CF-CN-3154'!T30</f>
        <v/>
      </c>
      <c r="GU34" s="598" t="str">
        <f>'CF-CN-3154'!U30</f>
        <v/>
      </c>
      <c r="GV34" s="598">
        <f>'CF-CN-3154'!V30</f>
        <v>18</v>
      </c>
      <c r="GW34" s="598">
        <f>'CF-CN-3154'!W30</f>
        <v>60.125</v>
      </c>
      <c r="GX34" s="598" t="str">
        <f>'CF-CN-3154'!X30</f>
        <v/>
      </c>
      <c r="GY34" s="596" t="str">
        <f>'CF-CN-3154'!Y30</f>
        <v/>
      </c>
      <c r="GZ34" s="596" t="str">
        <f>'CF-CN-3154'!Z30</f>
        <v>R</v>
      </c>
      <c r="HA34" s="594">
        <f>max('CE-EA-3142'!C27,'CE-EA-3142'!C27)</f>
        <v>80</v>
      </c>
      <c r="HB34" s="594">
        <f>max('CE-EA-3142'!E27,'CE-EA-3142'!F27)</f>
        <v>70</v>
      </c>
      <c r="HC34" s="594">
        <f>max('CE-EA-3142'!G27,'CE-EA-3142'!H27)</f>
        <v>97</v>
      </c>
      <c r="HD34" s="594">
        <f>max('CE-EA-3142'!I27,'CE-EA-3142'!J27)</f>
        <v>0</v>
      </c>
      <c r="HE34" s="594">
        <f>max('CE-EA-3142'!K27,'CE-EA-3142'!L27)</f>
        <v>80</v>
      </c>
      <c r="HF34" s="588">
        <f>max('CE-EA-3142'!M27,'CE-EA-3142'!N27)</f>
        <v>76</v>
      </c>
      <c r="HG34" s="596">
        <f>max('CE-EA-3142'!O27,'CE-EA-3142'!P27)</f>
        <v>88</v>
      </c>
      <c r="HH34" s="596">
        <f>max('CE-EA-3142'!Q27,'CE-EA-3142'!R27)</f>
        <v>0</v>
      </c>
      <c r="HI34" s="596">
        <f>max('CE-EA-3143'!K28,'CE-EA-3143'!L28)</f>
        <v>75</v>
      </c>
      <c r="HJ34" s="596">
        <f>max('CE-EA-3143'!M28,'CE-EA-3143'!N28)</f>
        <v>76</v>
      </c>
      <c r="HK34" s="596">
        <f>max('CE-EA-3143'!O28,'CE-EA-3143'!P28)</f>
        <v>88</v>
      </c>
      <c r="HL34" s="596">
        <f>max('CE-EA-3143'!Q28,'CE-EA-3143'!R28)</f>
        <v>0</v>
      </c>
      <c r="HM34" s="596">
        <f>max('CE-EA-3143'!C28,'CE-EA-3143'!D28)</f>
        <v>91</v>
      </c>
      <c r="HN34" s="596">
        <f>max('CE-EA-3143'!E28,'CE-EA-3143'!F28)</f>
        <v>78</v>
      </c>
      <c r="HO34" s="596">
        <f>max('CE-EA-3143'!G28,'CE-EA-3143'!H28)</f>
        <v>81</v>
      </c>
      <c r="HP34" s="596">
        <f>max('CE-EA-3143'!I28,'CE-EA-3143'!J28)</f>
        <v>0</v>
      </c>
      <c r="HQ34" s="597">
        <f>'CF-EA-3155'!E30</f>
        <v>61.75</v>
      </c>
      <c r="HR34" s="597">
        <f>'CF-EA-3155'!F30</f>
        <v>61</v>
      </c>
      <c r="HS34" s="597">
        <f>'CF-EA-3155'!G30</f>
        <v>59.75</v>
      </c>
      <c r="HT34" s="597">
        <f>'CF-EA-3155'!H30</f>
        <v>62.5</v>
      </c>
      <c r="HU34" s="598">
        <f>'CF-EA-3155'!I30</f>
        <v>61.25</v>
      </c>
      <c r="HV34" s="599">
        <f>'CF-EA-3155'!N30</f>
        <v>0.412037037</v>
      </c>
      <c r="HW34" s="598">
        <f>'CF-EA-3155'!O30</f>
        <v>30.625</v>
      </c>
      <c r="HX34" s="598" t="str">
        <f>'CF-EA-3155'!P30</f>
        <v/>
      </c>
      <c r="HY34" s="598" t="str">
        <f>'CF-EA-3155'!Q30</f>
        <v/>
      </c>
      <c r="HZ34" s="598">
        <f>'CF-EA-3155'!R30</f>
        <v>31</v>
      </c>
      <c r="IA34" s="598">
        <f>'CF-EA-3155'!S30</f>
        <v>18.375</v>
      </c>
      <c r="IB34" s="598" t="str">
        <f>'CF-EA-3155'!T30</f>
        <v/>
      </c>
      <c r="IC34" s="598" t="str">
        <f>'CF-EA-3155'!U30</f>
        <v/>
      </c>
      <c r="ID34" s="598">
        <f>'CF-EA-3155'!V30</f>
        <v>18</v>
      </c>
      <c r="IE34" s="596" t="str">
        <f>'CF-EA-3155'!W30</f>
        <v/>
      </c>
      <c r="IF34" s="598" t="str">
        <f>'CF-EA-3155'!X30</f>
        <v/>
      </c>
      <c r="IG34" s="596" t="str">
        <f>'CF-EA-3155'!Y30</f>
        <v/>
      </c>
      <c r="IH34" s="596" t="str">
        <f>'CF-EA-3155'!Z30</f>
        <v>R</v>
      </c>
      <c r="II34" s="600">
        <f>max('CE-EF-3144'!C27,'CE-EF-3144'!D27)</f>
        <v>74</v>
      </c>
      <c r="IJ34" s="600">
        <f>max('CE-EF-3144'!E27,'CE-EF-3144'!F27)</f>
        <v>75</v>
      </c>
      <c r="IK34" s="600">
        <f>max('CE-EF-3144'!G27,'CE-EF-3144'!H27)</f>
        <v>78</v>
      </c>
      <c r="IL34" s="600">
        <f>max('CE-EF-3144'!I27,'CE-EF-3144'!J27)</f>
        <v>0</v>
      </c>
      <c r="IM34" s="594">
        <f>max('CE-EF-3144'!K27,'CE-EF-3144'!L27)</f>
        <v>78</v>
      </c>
      <c r="IN34" s="588">
        <f>max('CE-EF-3144'!M27,'CE-EF-3144'!N27)</f>
        <v>77</v>
      </c>
      <c r="IO34" s="596">
        <f>max('CE-EF-3144'!O27,'CE-EF-3144'!P27)</f>
        <v>76</v>
      </c>
      <c r="IP34" s="596">
        <f>max('CE-EF-3144'!Q27,'CE-EF-3144'!R27)</f>
        <v>0</v>
      </c>
      <c r="IQ34" s="596">
        <f>max('CE-EF-3145'!K28,'CE-EF-3145'!L28)</f>
        <v>85</v>
      </c>
      <c r="IR34" s="596">
        <f>max('CE-EF-3145'!M28,'CE-EF-3145'!N28)</f>
        <v>80</v>
      </c>
      <c r="IS34" s="596">
        <f>max('CE-EF-3145'!O28,'CE-EF-3145'!P28)</f>
        <v>81</v>
      </c>
      <c r="IT34" s="596">
        <f>max('CE-EF-3145'!Q28,'CE-EF-3145'!R28)</f>
        <v>0</v>
      </c>
      <c r="IU34" s="596">
        <f>max('CE-EF-3145'!C28,'CE-EF-3145'!D28)</f>
        <v>83</v>
      </c>
      <c r="IV34" s="596">
        <f>max('CE-EF-3145'!E28,'CE-EF-3145'!F28)</f>
        <v>78</v>
      </c>
      <c r="IW34" s="596">
        <f>max('CE-EF-3145'!G28,'CE-EF-3145'!H28)</f>
        <v>84</v>
      </c>
      <c r="IX34" s="596">
        <f>max('CE-EF-3145'!I28,'CE-EF-3145'!J28)</f>
        <v>0</v>
      </c>
      <c r="IY34" s="597">
        <f>'CF-EF-3156'!E30</f>
        <v>56.75</v>
      </c>
      <c r="IZ34" s="597">
        <f>'CF-EF-3156'!F30</f>
        <v>57.75</v>
      </c>
      <c r="JA34" s="597">
        <f>'CF-EF-3156'!G30</f>
        <v>61.5</v>
      </c>
      <c r="JB34" s="597">
        <f>'CF-EF-3156'!H30</f>
        <v>61.25</v>
      </c>
      <c r="JC34" s="598">
        <f>'CF-EF-3156'!I30</f>
        <v>59.3125</v>
      </c>
      <c r="JD34" s="599">
        <f>'CF-EF-3156'!N30</f>
        <v>0.5833333333</v>
      </c>
      <c r="JE34" s="598">
        <f>'CF-EF-3156'!O30</f>
        <v>29.65625</v>
      </c>
      <c r="JF34" s="598" t="str">
        <f>'CF-EF-3156'!P30</f>
        <v/>
      </c>
      <c r="JG34" s="598" t="str">
        <f>'CF-EF-3156'!Q30</f>
        <v/>
      </c>
      <c r="JH34" s="598">
        <f>'CF-EF-3156'!R30</f>
        <v>30</v>
      </c>
      <c r="JI34" s="598">
        <f>'CF-EF-3156'!S30</f>
        <v>17.79375</v>
      </c>
      <c r="JJ34" s="598" t="str">
        <f>'CF-EF-3156'!T30</f>
        <v/>
      </c>
      <c r="JK34" s="598" t="str">
        <f>'CF-EF-3156'!U30</f>
        <v/>
      </c>
      <c r="JL34" s="598">
        <f>'CF-EF-3156'!V30</f>
        <v>18</v>
      </c>
      <c r="JM34" s="596" t="str">
        <f>'CF-EF-3156'!W30</f>
        <v/>
      </c>
      <c r="JN34" s="598" t="str">
        <f>'CF-EF-3156'!X30</f>
        <v/>
      </c>
      <c r="JO34" s="596" t="str">
        <f>'CF-EF-3156'!Y30</f>
        <v/>
      </c>
      <c r="JP34" s="596" t="str">
        <f>'CF-EF-3156'!Z30</f>
        <v>R</v>
      </c>
      <c r="JQ34" s="593">
        <f>max('CE-FIH&amp;R-3146'!C27,'CE-FIH&amp;R-3146'!D27)</f>
        <v>78</v>
      </c>
      <c r="JR34" s="601">
        <f>max('CE-FIH&amp;R-3146'!E27,'CE-FIH&amp;R-3146'!F27)</f>
        <v>80</v>
      </c>
      <c r="JS34" s="601">
        <f>max('CE-FIH&amp;R-3146'!G27,'CE-FIH&amp;R-3146'!H27)</f>
        <v>76</v>
      </c>
      <c r="JT34" s="593">
        <f>max('CE-FIH&amp;R-3146'!I27,'CE-FIH&amp;R-3146'!J27)</f>
        <v>0</v>
      </c>
      <c r="JU34" s="594">
        <f>max('CE-FIH&amp;R-3146'!K27,'CE-FIH&amp;R-3146'!L27)</f>
        <v>81</v>
      </c>
      <c r="JV34" s="590">
        <f>max('CE-FIH&amp;R-3146'!M27,'CE-FIH&amp;R-3146'!N27)</f>
        <v>84</v>
      </c>
      <c r="JW34" s="598">
        <f>max('CE-FIH&amp;R-3146'!O27,'CE-FIH&amp;R-3146'!P27)</f>
        <v>80</v>
      </c>
      <c r="JX34" s="596">
        <f>max('CE-FIH&amp;R-3146'!Q27,'CE-FIH&amp;R-3146'!R27)</f>
        <v>0</v>
      </c>
      <c r="JY34" s="596">
        <f>max('CE-FIH&amp;R-3147'!K28,'CE-FIH&amp;R-3147'!L28)</f>
        <v>86</v>
      </c>
      <c r="JZ34" s="598">
        <f>max('CE-FIH&amp;R-3147'!M28,'CE-FIH&amp;R-3147'!N28)</f>
        <v>82</v>
      </c>
      <c r="KA34" s="598">
        <f>max('CE-FIH&amp;R-3147'!O28,'CE-FIH&amp;R-3147'!P28)</f>
        <v>58</v>
      </c>
      <c r="KB34" s="596">
        <f>max('CE-FIH&amp;R-3147'!Q28,'CE-FIH&amp;R-3147'!R28)</f>
        <v>0</v>
      </c>
      <c r="KC34" s="598">
        <f>max('CE-FIH&amp;R-3147'!C28,'CE-FIH&amp;R-3147'!D28)</f>
        <v>80</v>
      </c>
      <c r="KD34" s="598">
        <f>max('CE-FIH&amp;R-3147'!E28,'CE-FIH&amp;R-3147'!F28)</f>
        <v>81</v>
      </c>
      <c r="KE34" s="598">
        <f>max('CE-FIH&amp;R-3147'!G28,'CE-FIH&amp;R-3147'!H28)</f>
        <v>78</v>
      </c>
      <c r="KF34" s="596">
        <f>max('CE-FIH&amp;R-3147'!I28,'CE-FIH&amp;R-3147'!J28)</f>
        <v>0</v>
      </c>
      <c r="KG34" s="597">
        <f>'CF-FIHR-3157'!E30</f>
        <v>58.5</v>
      </c>
      <c r="KH34" s="597">
        <f>'CF-FIHR-3157'!F30</f>
        <v>61.25</v>
      </c>
      <c r="KI34" s="597">
        <f>'CF-FIHR-3157'!G30</f>
        <v>56.5</v>
      </c>
      <c r="KJ34" s="597">
        <f>'CF-FIHR-3157'!H30</f>
        <v>59.75</v>
      </c>
      <c r="KK34" s="598">
        <f>'CF-FIHR-3157'!I30</f>
        <v>59</v>
      </c>
      <c r="KL34" s="599">
        <f>'CF-FIHR-3157'!N30</f>
        <v>0.5166666667</v>
      </c>
      <c r="KM34" s="598">
        <f>'CF-FIHR-3157'!O30</f>
        <v>29.5</v>
      </c>
      <c r="KN34" s="598" t="str">
        <f>'CF-FIHR-3157'!P30</f>
        <v/>
      </c>
      <c r="KO34" s="598" t="str">
        <f>'CF-FIHR-3157'!Q30</f>
        <v/>
      </c>
      <c r="KP34" s="598">
        <f>'CF-FIHR-3157'!R30</f>
        <v>30</v>
      </c>
      <c r="KQ34" s="598">
        <f>'CF-FIHR-3157'!S30</f>
        <v>17.7</v>
      </c>
      <c r="KR34" s="598" t="str">
        <f>'CF-FIHR-3157'!T30</f>
        <v/>
      </c>
      <c r="KS34" s="598" t="str">
        <f>'CF-FIHR-3157'!U30</f>
        <v/>
      </c>
      <c r="KT34" s="598">
        <f>'CF-FIHR-3157'!V30</f>
        <v>18</v>
      </c>
      <c r="KU34" s="596" t="str">
        <f>'CF-FIHR-3157'!W30</f>
        <v/>
      </c>
      <c r="KV34" s="598" t="str">
        <f>'CF-FIHR-3157'!X30</f>
        <v/>
      </c>
      <c r="KW34" s="596" t="str">
        <f>'CF-FIHR-3157'!Y30</f>
        <v/>
      </c>
      <c r="KX34" s="596" t="str">
        <f>'CF-FIHR-3157'!Z30</f>
        <v>R</v>
      </c>
    </row>
    <row r="35" ht="16.5" customHeight="1">
      <c r="A35" s="587">
        <v>25.0</v>
      </c>
      <c r="B35" s="588" t="str">
        <f>'3A 2025 - 2026 DATOS DEL ESTUDI'!M28</f>
        <v/>
      </c>
      <c r="C35" s="588">
        <f>'3A 2025 - 2026 DATOS DEL ESTUDI'!N28</f>
        <v>33560794</v>
      </c>
      <c r="D35" s="589" t="str">
        <f>'3A 2025 - 2026 DATOS DEL ESTUDI'!B28</f>
        <v>David Carmelo Navas Fernández</v>
      </c>
      <c r="E35" s="588">
        <f>max('LE3130'!C28,'LE3130'!D28)</f>
        <v>77</v>
      </c>
      <c r="F35" s="588">
        <f>max('LE3130'!E28,'LE3130'!F28)</f>
        <v>80</v>
      </c>
      <c r="G35" s="590">
        <f>max('LE3130'!G28,'LE3130'!H28)</f>
        <v>88</v>
      </c>
      <c r="H35" s="588">
        <f>max('LE3130'!I28,'LE3130'!J28)</f>
        <v>0</v>
      </c>
      <c r="I35" s="588">
        <f>max('LE3130'!K28,'LE3130'!L28)</f>
        <v>76</v>
      </c>
      <c r="J35" s="588">
        <f>max('LE3130'!M28,'LE3130'!N28)</f>
        <v>84</v>
      </c>
      <c r="K35" s="588">
        <f>max('LE3130'!O28,'LE3130'!P28)</f>
        <v>87</v>
      </c>
      <c r="L35" s="588">
        <f>max('LE3130'!Q28,'LE3130'!R28)</f>
        <v>0</v>
      </c>
      <c r="M35" s="588">
        <f>max('LE3131'!K29,'LE3131'!L29)</f>
        <v>91</v>
      </c>
      <c r="N35" s="588">
        <f>max('LE3131'!M29,'LE3131'!N29)</f>
        <v>90</v>
      </c>
      <c r="O35" s="588">
        <f>max('LE3131'!O29,'LE3131'!P29)</f>
        <v>84</v>
      </c>
      <c r="P35" s="588">
        <f>max('LE3131'!Q29,'LE3131'!R29)</f>
        <v>0</v>
      </c>
      <c r="Q35" s="588">
        <f>max('LE3131'!C29,'LE3131'!D29)</f>
        <v>89</v>
      </c>
      <c r="R35" s="588">
        <f>max('LE3131'!E29,'LE3131'!F29)</f>
        <v>86</v>
      </c>
      <c r="S35" s="588">
        <f>max('LE3131'!G29,'LE3131'!H29)</f>
        <v>84</v>
      </c>
      <c r="T35" s="588">
        <f>max('LE3131'!I29,'LE3131'!J29)</f>
        <v>0</v>
      </c>
      <c r="U35" s="591">
        <f>'CF-LE3149'!E31</f>
        <v>61.25</v>
      </c>
      <c r="V35" s="591">
        <f>'CF-LE3149'!F31</f>
        <v>61.75</v>
      </c>
      <c r="W35" s="591">
        <f>'CF-LE3149'!G31</f>
        <v>66.25</v>
      </c>
      <c r="X35" s="591">
        <f>'CF-LE3149'!H31</f>
        <v>64.75</v>
      </c>
      <c r="Y35" s="590">
        <f>'CF-LE3149'!I31</f>
        <v>63.5</v>
      </c>
      <c r="Z35" s="592">
        <f>'CF-LE3149'!N31</f>
        <v>0.5482679739</v>
      </c>
      <c r="AA35" s="590">
        <f>'CF-LE3149'!O31</f>
        <v>31.75</v>
      </c>
      <c r="AB35" s="590" t="str">
        <f>'CF-LE3149'!P31</f>
        <v/>
      </c>
      <c r="AC35" s="590" t="str">
        <f>'CF-LE3149'!Q31</f>
        <v/>
      </c>
      <c r="AD35" s="590">
        <f>'CF-LE3149'!R31</f>
        <v>32</v>
      </c>
      <c r="AE35" s="590">
        <f>'CF-LE3149'!S31</f>
        <v>19.05</v>
      </c>
      <c r="AF35" s="590" t="str">
        <f>'CF-LE3149'!T31</f>
        <v/>
      </c>
      <c r="AG35" s="590" t="str">
        <f>'CF-LE3149'!U31</f>
        <v/>
      </c>
      <c r="AH35" s="590">
        <f>'CF-LE3149'!V31</f>
        <v>19</v>
      </c>
      <c r="AI35" s="590">
        <f>'CF-LE3149'!W31</f>
        <v>63.5</v>
      </c>
      <c r="AJ35" s="588" t="str">
        <f>'CF-LE3149'!X31</f>
        <v/>
      </c>
      <c r="AK35" s="588" t="str">
        <f>'CF-LE3149'!Y31</f>
        <v/>
      </c>
      <c r="AL35" s="588" t="str">
        <f>'CF-LE3149'!Z31</f>
        <v>R</v>
      </c>
      <c r="AM35" s="593">
        <f>max('CE-I-331'!C28,'CE-I-331'!D28)</f>
        <v>0</v>
      </c>
      <c r="AN35" s="593">
        <f>max('CE-I-331'!E28,'CE-I-331'!F28)</f>
        <v>0</v>
      </c>
      <c r="AO35" s="593">
        <f>max('CE-I-331'!G28,'CE-I-331'!H28)</f>
        <v>0</v>
      </c>
      <c r="AP35" s="593">
        <f>max('CE-I-331'!I28,'CE-I-331'!J28)</f>
        <v>0</v>
      </c>
      <c r="AQ35" s="594">
        <f>max('CE-I-331'!K28,'CE-I-331'!L28)</f>
        <v>0</v>
      </c>
      <c r="AR35" s="588">
        <f>max('CE-I-331'!M28,'CE-I-331'!N28)</f>
        <v>0</v>
      </c>
      <c r="AS35" s="595">
        <f>max('CE-I-331'!O28,'CE-I-331'!P28)</f>
        <v>0</v>
      </c>
      <c r="AT35" s="596">
        <f>max('CE-I-331'!Q28,'CE-I-331'!R28)</f>
        <v>0</v>
      </c>
      <c r="AU35" s="596">
        <f>max('CE-I-3131'!K29,'CE-I-3131'!L29)</f>
        <v>0</v>
      </c>
      <c r="AV35" s="596">
        <f>max('CE-I-3131'!M29,'CE-I-3131'!N29)</f>
        <v>0</v>
      </c>
      <c r="AW35" s="596">
        <f>max('CE-I-3131'!O29,'CE-I-3131'!P29)</f>
        <v>0</v>
      </c>
      <c r="AX35" s="596">
        <f>max('CE-I-3131'!Q29,'CE-I-3131'!R29)</f>
        <v>0</v>
      </c>
      <c r="AY35" s="596">
        <f>max('CE-I-3131'!C29,'CE-I-3131'!D29)</f>
        <v>0</v>
      </c>
      <c r="AZ35" s="596">
        <f>max('CE-I-3131'!E29,'CE-I-3131'!F29)</f>
        <v>0</v>
      </c>
      <c r="BA35" s="596">
        <f>max('CE-I-3131'!G29,'CE-I-3131'!H29)</f>
        <v>0</v>
      </c>
      <c r="BB35" s="596">
        <f>max('CE-I-3131'!I29,'CE-I-3131'!J29)</f>
        <v>0</v>
      </c>
      <c r="BC35" s="597">
        <f>'CF-LE-I3150'!E31</f>
        <v>0</v>
      </c>
      <c r="BD35" s="597">
        <f>'CF-LE-I3150'!F31</f>
        <v>0</v>
      </c>
      <c r="BE35" s="597">
        <f>'CF-LE-I3150'!G31</f>
        <v>0</v>
      </c>
      <c r="BF35" s="597">
        <f>'CF-LE-I3150'!H31</f>
        <v>0</v>
      </c>
      <c r="BG35" s="598">
        <f>'CF-LE-I3150'!I31</f>
        <v>0</v>
      </c>
      <c r="BH35" s="599">
        <f>'CF-LE-I3150'!N31</f>
        <v>0</v>
      </c>
      <c r="BI35" s="598">
        <f>'CF-LE-I3150'!O31</f>
        <v>0</v>
      </c>
      <c r="BJ35" s="598" t="str">
        <f>'CF-LE-I3150'!P31</f>
        <v/>
      </c>
      <c r="BK35" s="598" t="str">
        <f>'CF-LE-I3150'!Q31</f>
        <v/>
      </c>
      <c r="BL35" s="598">
        <f>'CF-LE-I3150'!R31</f>
        <v>0</v>
      </c>
      <c r="BM35" s="598">
        <f>'CF-LE-I3150'!S31</f>
        <v>0</v>
      </c>
      <c r="BN35" s="598" t="str">
        <f>'CF-LE-I3150'!T31</f>
        <v/>
      </c>
      <c r="BO35" s="598" t="str">
        <f>'CF-LE-I3150'!U31</f>
        <v/>
      </c>
      <c r="BP35" s="598">
        <f>'CF-LE-I3150'!V31</f>
        <v>0</v>
      </c>
      <c r="BQ35" s="596" t="str">
        <f>'CF-LE-I3150'!W31</f>
        <v/>
      </c>
      <c r="BR35" s="596" t="str">
        <f>'CF-LE-I3150'!X31</f>
        <v/>
      </c>
      <c r="BS35" s="596" t="str">
        <f>'CF-LE-I3150'!Y31</f>
        <v/>
      </c>
      <c r="BT35" s="596" t="str">
        <f>'CF-LE-I3150'!Z31</f>
        <v>R</v>
      </c>
      <c r="BU35" s="600">
        <f>max('CE-F-334'!C28,'CE-F-334'!D28)</f>
        <v>85</v>
      </c>
      <c r="BV35" s="600">
        <f>max('CE-F-334'!E28,'CE-F-334'!F28)</f>
        <v>82</v>
      </c>
      <c r="BW35" s="600">
        <f>max('CE-F-334'!G28,'CE-F-334'!H28)</f>
        <v>80</v>
      </c>
      <c r="BX35" s="600">
        <f>max('CE-F-334'!I28,'CE-F-334'!J28)</f>
        <v>0</v>
      </c>
      <c r="BY35" s="594">
        <f>max('CE-F-334'!K28,'CE-F-334'!L28)</f>
        <v>82</v>
      </c>
      <c r="BZ35" s="588">
        <f>max('CE-F-334'!M28,'CE-F-334'!N28)</f>
        <v>83</v>
      </c>
      <c r="CA35" s="596">
        <f>max('CE-F-334'!O28,'CE-F-334'!P28)</f>
        <v>80</v>
      </c>
      <c r="CB35" s="596">
        <f>max('CE-F-334'!Q28,'CE-F-334'!R28)</f>
        <v>0</v>
      </c>
      <c r="CC35" s="596">
        <f>max('CE-F-3135'!K29,'CE-F-3135'!L29)</f>
        <v>86</v>
      </c>
      <c r="CD35" s="596">
        <f>max('CE-F-3135'!M29,'CE-F-3135'!N29)</f>
        <v>85</v>
      </c>
      <c r="CE35" s="596">
        <f>max('CE-F-3135'!O29,'CE-F-3135'!P29)</f>
        <v>80</v>
      </c>
      <c r="CF35" s="596">
        <f>max('CE-F-3135'!Q29,'CE-F-3135'!R29)</f>
        <v>0</v>
      </c>
      <c r="CG35" s="596">
        <f>max('CE-F-3135'!C29,'CE-F-3135'!D29)</f>
        <v>85</v>
      </c>
      <c r="CH35" s="596">
        <f>max('CE-F-3135'!E29,'CE-F-3135'!F29)</f>
        <v>86</v>
      </c>
      <c r="CI35" s="596">
        <f>max('CE-F-3135'!G29,'CE-F-3135'!H29)</f>
        <v>83</v>
      </c>
      <c r="CJ35" s="596">
        <f>max('CE-F-3135'!I29,'CE-F-3135'!J29)</f>
        <v>0</v>
      </c>
      <c r="CK35" s="597">
        <f>'CF-LE-F3151'!E31</f>
        <v>61.75</v>
      </c>
      <c r="CL35" s="597">
        <f>'CF-LE-F3151'!F31</f>
        <v>61.25</v>
      </c>
      <c r="CM35" s="597">
        <f>'CF-LE-F3151'!G31</f>
        <v>62.75</v>
      </c>
      <c r="CN35" s="597">
        <f>'CF-LE-F3151'!H31</f>
        <v>63.5</v>
      </c>
      <c r="CO35" s="598">
        <f>'CF-LE-F3151'!I31</f>
        <v>62.3125</v>
      </c>
      <c r="CP35" s="599">
        <f>'CF-LE-F3151'!N31</f>
        <v>0.6255952381</v>
      </c>
      <c r="CQ35" s="598">
        <f>'CF-LE-F3151'!O31</f>
        <v>31.15625</v>
      </c>
      <c r="CR35" s="598" t="str">
        <f>'CF-LE-F3151'!P31</f>
        <v/>
      </c>
      <c r="CS35" s="598" t="str">
        <f>'CF-LE-F3151'!Q31</f>
        <v/>
      </c>
      <c r="CT35" s="598">
        <f>'CF-LE-F3151'!R31</f>
        <v>31</v>
      </c>
      <c r="CU35" s="598">
        <f>'CF-LE-F3151'!S31</f>
        <v>18.69375</v>
      </c>
      <c r="CV35" s="598" t="str">
        <f>'CF-LE-F3151'!T31</f>
        <v/>
      </c>
      <c r="CW35" s="598" t="str">
        <f>'CF-LE-F3151'!U31</f>
        <v/>
      </c>
      <c r="CX35" s="598">
        <f>'CF-LE-F3151'!V31</f>
        <v>19</v>
      </c>
      <c r="CY35" s="598">
        <f>'CF-LE-F3151'!W31</f>
        <v>62.3125</v>
      </c>
      <c r="CZ35" s="598" t="str">
        <f>'CF-LE-F3151'!X31</f>
        <v/>
      </c>
      <c r="DA35" s="596" t="str">
        <f>'CF-LE-F3151'!Y31</f>
        <v/>
      </c>
      <c r="DB35" s="596" t="str">
        <f>'CF-LE-F3151'!Z31</f>
        <v>R</v>
      </c>
      <c r="DC35" s="600">
        <f>max('CE-MAT-3136'!C28,'CE-MAT-3136'!D28)</f>
        <v>72</v>
      </c>
      <c r="DD35" s="600">
        <f>max('CE-MAT-3136'!E28,'CE-MAT-3136'!F28)</f>
        <v>90</v>
      </c>
      <c r="DE35" s="600">
        <f>max('CE-MAT-3136'!G28,'CE-MAT-3136'!H28)</f>
        <v>88</v>
      </c>
      <c r="DF35" s="600">
        <f>max('CE-MAT-3136'!I28,'CE-MAT-3136'!J28)</f>
        <v>0</v>
      </c>
      <c r="DG35" s="594">
        <f>max('CE-MAT-3136'!K28,'CE-MAT-3136'!L28)</f>
        <v>75</v>
      </c>
      <c r="DH35" s="588">
        <f>max('CE-MAT-3136'!M28,'CE-MAT-3136'!N28)</f>
        <v>90</v>
      </c>
      <c r="DI35" s="596">
        <f>max('CE-MAT-3136'!O28,'CE-MAT-3136'!P28)</f>
        <v>90</v>
      </c>
      <c r="DJ35" s="596">
        <f>max('CE-MAT-3136'!Q28,'CE-MAT-3136'!R28)</f>
        <v>0</v>
      </c>
      <c r="DK35" s="596">
        <f>max('CE-MAT-3137'!K29,'CE-MAT-3137'!L29)</f>
        <v>70</v>
      </c>
      <c r="DL35" s="596">
        <f>max('CE-MAT-3137'!M29,'CE-MAT-3137'!N29)</f>
        <v>90</v>
      </c>
      <c r="DM35" s="596">
        <f>max('CE-MAT-3137'!O29,'CE-MAT-3137'!P29)</f>
        <v>80</v>
      </c>
      <c r="DN35" s="596">
        <f>max('CE-MAT-3137'!Q29,'CE-MAT-3137'!R29)</f>
        <v>0</v>
      </c>
      <c r="DO35" s="596">
        <f>max('CE-MAT-3137'!C29,'CE-MAT-3137'!D29)</f>
        <v>75</v>
      </c>
      <c r="DP35" s="596">
        <f>max('CE-MAT-3137'!E29,'CE-MAT-3137'!F29)</f>
        <v>91</v>
      </c>
      <c r="DQ35" s="596">
        <f>max('CE-MAT-3137'!G29,'CE-MAT-3137'!H29)</f>
        <v>91</v>
      </c>
      <c r="DR35" s="596">
        <f>max('CE-MAT-3137'!I29,'CE-MAT-3137'!J29)</f>
        <v>0</v>
      </c>
      <c r="DS35" s="597">
        <f>'CF-M-3152'!E31</f>
        <v>62.5</v>
      </c>
      <c r="DT35" s="597">
        <f>'CF-M-3152'!F31</f>
        <v>63.75</v>
      </c>
      <c r="DU35" s="597">
        <f>'CF-M-3152'!G31</f>
        <v>60</v>
      </c>
      <c r="DV35" s="597">
        <f>'CF-M-3152'!H31</f>
        <v>64.25</v>
      </c>
      <c r="DW35" s="598">
        <f>'CF-M-3152'!I31</f>
        <v>62.625</v>
      </c>
      <c r="DX35" s="599">
        <f>'CF-M-3152'!N31</f>
        <v>0.6651681287</v>
      </c>
      <c r="DY35" s="598">
        <f>'CF-M-3152'!O31</f>
        <v>31.3125</v>
      </c>
      <c r="DZ35" s="598" t="str">
        <f>'CF-M-3152'!P31</f>
        <v/>
      </c>
      <c r="EA35" s="598" t="str">
        <f>'CF-M-3152'!Q31</f>
        <v/>
      </c>
      <c r="EB35" s="598">
        <f>'CF-M-3152'!R31</f>
        <v>31</v>
      </c>
      <c r="EC35" s="598">
        <f>'CF-M-3152'!S31</f>
        <v>18.7875</v>
      </c>
      <c r="ED35" s="598" t="str">
        <f>'CF-M-3152'!T31</f>
        <v/>
      </c>
      <c r="EE35" s="598" t="str">
        <f>'CF-M-3152'!U31</f>
        <v/>
      </c>
      <c r="EF35" s="598">
        <f>'CF-M-3152'!V31</f>
        <v>19</v>
      </c>
      <c r="EG35" s="598">
        <f>'CF-M-3152'!W31</f>
        <v>62.625</v>
      </c>
      <c r="EH35" s="598" t="str">
        <f>'CF-M-3152'!X31</f>
        <v/>
      </c>
      <c r="EI35" s="596" t="str">
        <f>'CF-M-3152'!Y31</f>
        <v/>
      </c>
      <c r="EJ35" s="596" t="str">
        <f>'CF-M-3152'!Z31</f>
        <v>R</v>
      </c>
      <c r="EK35" s="593">
        <f>max('CE-SOC-3138'!C28,'CE-SOC-3138'!D28)</f>
        <v>79</v>
      </c>
      <c r="EL35" s="593">
        <f>max('CE-SOC-3138'!E28,'CE-SOC-3138'!F28)</f>
        <v>90</v>
      </c>
      <c r="EM35" s="593">
        <f>max('CE-SOC-3138'!G28,'CE-SOC-3138'!H28)</f>
        <v>91</v>
      </c>
      <c r="EN35" s="601">
        <f>max('CE-SOC-3138'!I28,'CE-SOC-3138'!J28)</f>
        <v>0</v>
      </c>
      <c r="EO35" s="595">
        <f>max('CE-SOC-3138'!K28,'CE-SOC-3138'!L28)</f>
        <v>79</v>
      </c>
      <c r="EP35" s="588">
        <f>max('CE-SOC-3138'!M28,'CE-SOC-3138'!N28)</f>
        <v>88</v>
      </c>
      <c r="EQ35" s="596">
        <f>max('CE-SOC-3138'!O28,'CE-SOC-3138'!P28)</f>
        <v>94</v>
      </c>
      <c r="ER35" s="596">
        <f>max('CE-SOC-3138'!Q28,'CE-SOC-3138'!R28)</f>
        <v>0</v>
      </c>
      <c r="ES35" s="596">
        <f>max('CE-SOC-3139'!K29,'CE-SOC-3139'!L29)</f>
        <v>92</v>
      </c>
      <c r="ET35" s="598">
        <f>max('CE-SOC-3139'!M29,'CE-SOC-3139'!N29)</f>
        <v>85</v>
      </c>
      <c r="EU35" s="598">
        <f>max('CE-SOC-3139'!O29,'CE-SOC-3139'!P29)</f>
        <v>90</v>
      </c>
      <c r="EV35" s="596">
        <f>max('CE-SOC-3139'!Q29,'CE-SOC-3139'!R29)</f>
        <v>0</v>
      </c>
      <c r="EW35" s="598">
        <f>max('CE-SOC-3139'!C29,'CE-SOC-3139'!D29)</f>
        <v>86</v>
      </c>
      <c r="EX35" s="598">
        <f>max('CE-SOC-3139'!E29,'CE-SOC-3139'!F29)</f>
        <v>83</v>
      </c>
      <c r="EY35" s="598">
        <f>max('CE-SOC-3139'!G29,'CE-SOC-3139'!H29)</f>
        <v>82</v>
      </c>
      <c r="EZ35" s="598">
        <f>max('CE-SOC-3139'!I29,'CE-SOC-3139'!J29)</f>
        <v>0</v>
      </c>
      <c r="FA35" s="597">
        <f>'CF-CS-3153'!E31</f>
        <v>65</v>
      </c>
      <c r="FB35" s="597">
        <f>'CF-CS-3153'!F31</f>
        <v>65.25</v>
      </c>
      <c r="FC35" s="597">
        <f>'CF-CS-3153'!G31</f>
        <v>66.75</v>
      </c>
      <c r="FD35" s="597">
        <f>'CF-CS-3153'!H31</f>
        <v>62.75</v>
      </c>
      <c r="FE35" s="598">
        <f>'CF-CS-3153'!I31</f>
        <v>64.9375</v>
      </c>
      <c r="FF35" s="599">
        <f>'CF-CS-3153'!N31</f>
        <v>0.6410620915</v>
      </c>
      <c r="FG35" s="598">
        <f>'CF-CS-3153'!O31</f>
        <v>32.46875</v>
      </c>
      <c r="FH35" s="598" t="str">
        <f>'CF-CS-3153'!P31</f>
        <v/>
      </c>
      <c r="FI35" s="598" t="str">
        <f>'CF-CS-3153'!Q31</f>
        <v/>
      </c>
      <c r="FJ35" s="598">
        <f>'CF-CS-3153'!R31</f>
        <v>32</v>
      </c>
      <c r="FK35" s="598">
        <f>'CF-CS-3153'!S31</f>
        <v>19.48125</v>
      </c>
      <c r="FL35" s="598" t="str">
        <f>'CF-CS-3153'!T31</f>
        <v/>
      </c>
      <c r="FM35" s="598" t="str">
        <f>'CF-CS-3153'!U31</f>
        <v/>
      </c>
      <c r="FN35" s="598">
        <f>'CF-CS-3153'!V31</f>
        <v>19</v>
      </c>
      <c r="FO35" s="596" t="str">
        <f>'CF-CS-3153'!W31</f>
        <v/>
      </c>
      <c r="FP35" s="598" t="str">
        <f>'CF-CS-3153'!X31</f>
        <v/>
      </c>
      <c r="FQ35" s="596" t="str">
        <f>'CF-CS-3153'!Y31</f>
        <v/>
      </c>
      <c r="FR35" s="596" t="str">
        <f>'CF-CS-3153'!Z31</f>
        <v>R</v>
      </c>
      <c r="FS35" s="602">
        <f>max(CNCF3140!C28,CNCF3140!D28)</f>
        <v>82</v>
      </c>
      <c r="FT35" s="602">
        <f>max(CNCF3140!E28,CNCF3140!F28)</f>
        <v>83</v>
      </c>
      <c r="FU35" s="602">
        <f>max(CNCF3140!G28,CNCF3140!H28)</f>
        <v>81</v>
      </c>
      <c r="FV35" s="602">
        <f>max(CNCF3140!I28,CNCF3140!J28)</f>
        <v>0</v>
      </c>
      <c r="FW35" s="594">
        <f>max(CNCF3140!K28,CNCF3140!L28)</f>
        <v>80</v>
      </c>
      <c r="FX35" s="588">
        <f>max(CNCF3140!M28,CNCF3140!N28)</f>
        <v>88</v>
      </c>
      <c r="FY35" s="596">
        <f>max(CNCF3140!O28,CNCF3140!P28)</f>
        <v>79</v>
      </c>
      <c r="FZ35" s="596">
        <f>max(CNCF3140!Q28,CNCF3140!R28)</f>
        <v>0</v>
      </c>
      <c r="GA35" s="596">
        <f>max('CE-NAT-3141'!K29,'CE-NAT-3141'!L29)</f>
        <v>83</v>
      </c>
      <c r="GB35" s="596">
        <f>max('CE-NAT-3141'!M29,'CE-NAT-3141'!N29)</f>
        <v>85</v>
      </c>
      <c r="GC35" s="596">
        <f>max('CE-NAT-3141'!O29,'CE-NAT-3141'!P29)</f>
        <v>81</v>
      </c>
      <c r="GD35" s="596">
        <f>max('CE-NAT-3141'!Q29,'CE-NAT-3141'!R29)</f>
        <v>0</v>
      </c>
      <c r="GE35" s="596">
        <f>max('CE-NAT-3141'!C29,'CE-NAT-3141'!D29)</f>
        <v>75</v>
      </c>
      <c r="GF35" s="596">
        <f>max('CE-NAT-3141'!E29,'CE-NAT-3141'!F29)</f>
        <v>82</v>
      </c>
      <c r="GG35" s="596">
        <f>max('CE-NAT-3141'!G29,'CE-NAT-3141'!H29)</f>
        <v>77</v>
      </c>
      <c r="GH35" s="596">
        <f>max('CE-NAT-3141'!I29,'CE-NAT-3141'!J29)</f>
        <v>0</v>
      </c>
      <c r="GI35" s="597">
        <f>'CF-CN-3154'!E31</f>
        <v>61.5</v>
      </c>
      <c r="GJ35" s="597">
        <f>'CF-CN-3154'!F31</f>
        <v>61.75</v>
      </c>
      <c r="GK35" s="597">
        <f>'CF-CN-3154'!G31</f>
        <v>62.25</v>
      </c>
      <c r="GL35" s="597">
        <f>'CF-CN-3154'!H31</f>
        <v>58.5</v>
      </c>
      <c r="GM35" s="598">
        <f>'CF-CN-3154'!I31</f>
        <v>61</v>
      </c>
      <c r="GN35" s="599">
        <f>'CF-CN-3154'!N31</f>
        <v>0.29</v>
      </c>
      <c r="GO35" s="598">
        <f>'CF-CN-3154'!O31</f>
        <v>30.5</v>
      </c>
      <c r="GP35" s="598" t="str">
        <f>'CF-CN-3154'!P31</f>
        <v/>
      </c>
      <c r="GQ35" s="598" t="str">
        <f>'CF-CN-3154'!Q31</f>
        <v/>
      </c>
      <c r="GR35" s="598">
        <f>'CF-CN-3154'!R31</f>
        <v>31</v>
      </c>
      <c r="GS35" s="598">
        <f>'CF-CN-3154'!S31</f>
        <v>18.3</v>
      </c>
      <c r="GT35" s="598" t="str">
        <f>'CF-CN-3154'!T31</f>
        <v/>
      </c>
      <c r="GU35" s="598" t="str">
        <f>'CF-CN-3154'!U31</f>
        <v/>
      </c>
      <c r="GV35" s="598">
        <f>'CF-CN-3154'!V31</f>
        <v>18</v>
      </c>
      <c r="GW35" s="598">
        <f>'CF-CN-3154'!W31</f>
        <v>61</v>
      </c>
      <c r="GX35" s="598" t="str">
        <f>'CF-CN-3154'!X31</f>
        <v/>
      </c>
      <c r="GY35" s="596" t="str">
        <f>'CF-CN-3154'!Y31</f>
        <v/>
      </c>
      <c r="GZ35" s="596" t="str">
        <f>'CF-CN-3154'!Z31</f>
        <v>R</v>
      </c>
      <c r="HA35" s="594">
        <f>max('CE-EA-3142'!C28,'CE-EA-3142'!C28)</f>
        <v>80</v>
      </c>
      <c r="HB35" s="594">
        <f>max('CE-EA-3142'!E28,'CE-EA-3142'!F28)</f>
        <v>90</v>
      </c>
      <c r="HC35" s="594">
        <f>max('CE-EA-3142'!G28,'CE-EA-3142'!H28)</f>
        <v>96</v>
      </c>
      <c r="HD35" s="594">
        <f>max('CE-EA-3142'!I28,'CE-EA-3142'!J28)</f>
        <v>0</v>
      </c>
      <c r="HE35" s="594">
        <f>max('CE-EA-3142'!K28,'CE-EA-3142'!L28)</f>
        <v>71</v>
      </c>
      <c r="HF35" s="588">
        <f>max('CE-EA-3142'!M28,'CE-EA-3142'!N28)</f>
        <v>85</v>
      </c>
      <c r="HG35" s="596">
        <f>max('CE-EA-3142'!O28,'CE-EA-3142'!P28)</f>
        <v>84</v>
      </c>
      <c r="HH35" s="596">
        <f>max('CE-EA-3142'!Q28,'CE-EA-3142'!R28)</f>
        <v>0</v>
      </c>
      <c r="HI35" s="596">
        <f>max('CE-EA-3143'!K29,'CE-EA-3143'!L29)</f>
        <v>73</v>
      </c>
      <c r="HJ35" s="596">
        <f>max('CE-EA-3143'!M29,'CE-EA-3143'!N29)</f>
        <v>82</v>
      </c>
      <c r="HK35" s="596">
        <f>max('CE-EA-3143'!O29,'CE-EA-3143'!P29)</f>
        <v>88</v>
      </c>
      <c r="HL35" s="596">
        <f>max('CE-EA-3143'!Q29,'CE-EA-3143'!R29)</f>
        <v>0</v>
      </c>
      <c r="HM35" s="596">
        <f>max('CE-EA-3143'!C29,'CE-EA-3143'!D29)</f>
        <v>75</v>
      </c>
      <c r="HN35" s="596">
        <f>max('CE-EA-3143'!E29,'CE-EA-3143'!F29)</f>
        <v>80</v>
      </c>
      <c r="HO35" s="596">
        <f>max('CE-EA-3143'!G29,'CE-EA-3143'!H29)</f>
        <v>98</v>
      </c>
      <c r="HP35" s="596">
        <f>max('CE-EA-3143'!I29,'CE-EA-3143'!J29)</f>
        <v>0</v>
      </c>
      <c r="HQ35" s="597">
        <f>'CF-EA-3155'!E31</f>
        <v>66.5</v>
      </c>
      <c r="HR35" s="597">
        <f>'CF-EA-3155'!F31</f>
        <v>60</v>
      </c>
      <c r="HS35" s="597">
        <f>'CF-EA-3155'!G31</f>
        <v>60.75</v>
      </c>
      <c r="HT35" s="597">
        <f>'CF-EA-3155'!H31</f>
        <v>63.25</v>
      </c>
      <c r="HU35" s="598">
        <f>'CF-EA-3155'!I31</f>
        <v>62.625</v>
      </c>
      <c r="HV35" s="599">
        <f>'CF-EA-3155'!N31</f>
        <v>0.4490740741</v>
      </c>
      <c r="HW35" s="598">
        <f>'CF-EA-3155'!O31</f>
        <v>31.3125</v>
      </c>
      <c r="HX35" s="598" t="str">
        <f>'CF-EA-3155'!P31</f>
        <v/>
      </c>
      <c r="HY35" s="598" t="str">
        <f>'CF-EA-3155'!Q31</f>
        <v/>
      </c>
      <c r="HZ35" s="598">
        <f>'CF-EA-3155'!R31</f>
        <v>31</v>
      </c>
      <c r="IA35" s="598">
        <f>'CF-EA-3155'!S31</f>
        <v>18.7875</v>
      </c>
      <c r="IB35" s="598" t="str">
        <f>'CF-EA-3155'!T31</f>
        <v/>
      </c>
      <c r="IC35" s="598" t="str">
        <f>'CF-EA-3155'!U31</f>
        <v/>
      </c>
      <c r="ID35" s="598">
        <f>'CF-EA-3155'!V31</f>
        <v>19</v>
      </c>
      <c r="IE35" s="596" t="str">
        <f>'CF-EA-3155'!W31</f>
        <v/>
      </c>
      <c r="IF35" s="598" t="str">
        <f>'CF-EA-3155'!X31</f>
        <v/>
      </c>
      <c r="IG35" s="596" t="str">
        <f>'CF-EA-3155'!Y31</f>
        <v/>
      </c>
      <c r="IH35" s="596" t="str">
        <f>'CF-EA-3155'!Z31</f>
        <v>R</v>
      </c>
      <c r="II35" s="600">
        <f>max('CE-EF-3144'!C28,'CE-EF-3144'!D28)</f>
        <v>76</v>
      </c>
      <c r="IJ35" s="600">
        <f>max('CE-EF-3144'!E28,'CE-EF-3144'!F28)</f>
        <v>80</v>
      </c>
      <c r="IK35" s="600">
        <f>max('CE-EF-3144'!G28,'CE-EF-3144'!H28)</f>
        <v>88</v>
      </c>
      <c r="IL35" s="600">
        <f>max('CE-EF-3144'!I28,'CE-EF-3144'!J28)</f>
        <v>0</v>
      </c>
      <c r="IM35" s="594">
        <f>max('CE-EF-3144'!K28,'CE-EF-3144'!L28)</f>
        <v>80</v>
      </c>
      <c r="IN35" s="588">
        <f>max('CE-EF-3144'!M28,'CE-EF-3144'!N28)</f>
        <v>83</v>
      </c>
      <c r="IO35" s="596">
        <f>max('CE-EF-3144'!O28,'CE-EF-3144'!P28)</f>
        <v>92</v>
      </c>
      <c r="IP35" s="596">
        <f>max('CE-EF-3144'!Q28,'CE-EF-3144'!R28)</f>
        <v>0</v>
      </c>
      <c r="IQ35" s="596">
        <f>max('CE-EF-3145'!K29,'CE-EF-3145'!L29)</f>
        <v>86</v>
      </c>
      <c r="IR35" s="596">
        <f>max('CE-EF-3145'!M29,'CE-EF-3145'!N29)</f>
        <v>84</v>
      </c>
      <c r="IS35" s="596">
        <f>max('CE-EF-3145'!O29,'CE-EF-3145'!P29)</f>
        <v>87</v>
      </c>
      <c r="IT35" s="596">
        <f>max('CE-EF-3145'!Q29,'CE-EF-3145'!R29)</f>
        <v>0</v>
      </c>
      <c r="IU35" s="596">
        <f>max('CE-EF-3145'!C29,'CE-EF-3145'!D29)</f>
        <v>82</v>
      </c>
      <c r="IV35" s="596">
        <f>max('CE-EF-3145'!E29,'CE-EF-3145'!F29)</f>
        <v>87</v>
      </c>
      <c r="IW35" s="596">
        <f>max('CE-EF-3145'!G29,'CE-EF-3145'!H29)</f>
        <v>90</v>
      </c>
      <c r="IX35" s="596">
        <f>max('CE-EF-3145'!I29,'CE-EF-3145'!J29)</f>
        <v>0</v>
      </c>
      <c r="IY35" s="597">
        <f>'CF-EF-3156'!E31</f>
        <v>61</v>
      </c>
      <c r="IZ35" s="597">
        <f>'CF-EF-3156'!F31</f>
        <v>63.75</v>
      </c>
      <c r="JA35" s="597">
        <f>'CF-EF-3156'!G31</f>
        <v>64.25</v>
      </c>
      <c r="JB35" s="597">
        <f>'CF-EF-3156'!H31</f>
        <v>64.75</v>
      </c>
      <c r="JC35" s="598">
        <f>'CF-EF-3156'!I31</f>
        <v>63.4375</v>
      </c>
      <c r="JD35" s="599">
        <f>'CF-EF-3156'!N31</f>
        <v>0.6633333333</v>
      </c>
      <c r="JE35" s="598">
        <f>'CF-EF-3156'!O31</f>
        <v>31.71875</v>
      </c>
      <c r="JF35" s="598" t="str">
        <f>'CF-EF-3156'!P31</f>
        <v/>
      </c>
      <c r="JG35" s="598" t="str">
        <f>'CF-EF-3156'!Q31</f>
        <v/>
      </c>
      <c r="JH35" s="598">
        <f>'CF-EF-3156'!R31</f>
        <v>32</v>
      </c>
      <c r="JI35" s="598">
        <f>'CF-EF-3156'!S31</f>
        <v>19.03125</v>
      </c>
      <c r="JJ35" s="598" t="str">
        <f>'CF-EF-3156'!T31</f>
        <v/>
      </c>
      <c r="JK35" s="598" t="str">
        <f>'CF-EF-3156'!U31</f>
        <v/>
      </c>
      <c r="JL35" s="598">
        <f>'CF-EF-3156'!V31</f>
        <v>19</v>
      </c>
      <c r="JM35" s="596" t="str">
        <f>'CF-EF-3156'!W31</f>
        <v/>
      </c>
      <c r="JN35" s="598" t="str">
        <f>'CF-EF-3156'!X31</f>
        <v/>
      </c>
      <c r="JO35" s="596" t="str">
        <f>'CF-EF-3156'!Y31</f>
        <v/>
      </c>
      <c r="JP35" s="596" t="str">
        <f>'CF-EF-3156'!Z31</f>
        <v>R</v>
      </c>
      <c r="JQ35" s="593">
        <f>max('CE-FIH&amp;R-3146'!C28,'CE-FIH&amp;R-3146'!D28)</f>
        <v>83</v>
      </c>
      <c r="JR35" s="601">
        <f>max('CE-FIH&amp;R-3146'!E28,'CE-FIH&amp;R-3146'!F28)</f>
        <v>83</v>
      </c>
      <c r="JS35" s="601">
        <f>max('CE-FIH&amp;R-3146'!G28,'CE-FIH&amp;R-3146'!H28)</f>
        <v>84</v>
      </c>
      <c r="JT35" s="593">
        <f>max('CE-FIH&amp;R-3146'!I28,'CE-FIH&amp;R-3146'!J28)</f>
        <v>0</v>
      </c>
      <c r="JU35" s="594">
        <f>max('CE-FIH&amp;R-3146'!K28,'CE-FIH&amp;R-3146'!L28)</f>
        <v>81</v>
      </c>
      <c r="JV35" s="590">
        <f>max('CE-FIH&amp;R-3146'!M28,'CE-FIH&amp;R-3146'!N28)</f>
        <v>80</v>
      </c>
      <c r="JW35" s="598">
        <f>max('CE-FIH&amp;R-3146'!O28,'CE-FIH&amp;R-3146'!P28)</f>
        <v>94</v>
      </c>
      <c r="JX35" s="596">
        <f>max('CE-FIH&amp;R-3146'!Q28,'CE-FIH&amp;R-3146'!R28)</f>
        <v>0</v>
      </c>
      <c r="JY35" s="596">
        <f>max('CE-FIH&amp;R-3147'!K29,'CE-FIH&amp;R-3147'!L29)</f>
        <v>86</v>
      </c>
      <c r="JZ35" s="598">
        <f>max('CE-FIH&amp;R-3147'!M29,'CE-FIH&amp;R-3147'!N29)</f>
        <v>84</v>
      </c>
      <c r="KA35" s="598">
        <f>max('CE-FIH&amp;R-3147'!O29,'CE-FIH&amp;R-3147'!P29)</f>
        <v>88</v>
      </c>
      <c r="KB35" s="596">
        <f>max('CE-FIH&amp;R-3147'!Q29,'CE-FIH&amp;R-3147'!R29)</f>
        <v>0</v>
      </c>
      <c r="KC35" s="598">
        <f>max('CE-FIH&amp;R-3147'!C29,'CE-FIH&amp;R-3147'!D29)</f>
        <v>89</v>
      </c>
      <c r="KD35" s="598">
        <f>max('CE-FIH&amp;R-3147'!E29,'CE-FIH&amp;R-3147'!F29)</f>
        <v>86</v>
      </c>
      <c r="KE35" s="598">
        <f>max('CE-FIH&amp;R-3147'!G29,'CE-FIH&amp;R-3147'!H29)</f>
        <v>91</v>
      </c>
      <c r="KF35" s="596">
        <f>max('CE-FIH&amp;R-3147'!I29,'CE-FIH&amp;R-3147'!J29)</f>
        <v>0</v>
      </c>
      <c r="KG35" s="597">
        <f>'CF-FIHR-3157'!E31</f>
        <v>62.5</v>
      </c>
      <c r="KH35" s="597">
        <f>'CF-FIHR-3157'!F31</f>
        <v>63.75</v>
      </c>
      <c r="KI35" s="597">
        <f>'CF-FIHR-3157'!G31</f>
        <v>64.5</v>
      </c>
      <c r="KJ35" s="597">
        <f>'CF-FIHR-3157'!H31</f>
        <v>66.5</v>
      </c>
      <c r="KK35" s="598">
        <f>'CF-FIHR-3157'!I31</f>
        <v>64.3125</v>
      </c>
      <c r="KL35" s="599">
        <f>'CF-FIHR-3157'!N31</f>
        <v>0.594047619</v>
      </c>
      <c r="KM35" s="598">
        <f>'CF-FIHR-3157'!O31</f>
        <v>32.15625</v>
      </c>
      <c r="KN35" s="598" t="str">
        <f>'CF-FIHR-3157'!P31</f>
        <v/>
      </c>
      <c r="KO35" s="598" t="str">
        <f>'CF-FIHR-3157'!Q31</f>
        <v/>
      </c>
      <c r="KP35" s="598">
        <f>'CF-FIHR-3157'!R31</f>
        <v>32</v>
      </c>
      <c r="KQ35" s="598">
        <f>'CF-FIHR-3157'!S31</f>
        <v>19.29375</v>
      </c>
      <c r="KR35" s="598" t="str">
        <f>'CF-FIHR-3157'!T31</f>
        <v/>
      </c>
      <c r="KS35" s="598" t="str">
        <f>'CF-FIHR-3157'!U31</f>
        <v/>
      </c>
      <c r="KT35" s="598">
        <f>'CF-FIHR-3157'!V31</f>
        <v>19</v>
      </c>
      <c r="KU35" s="596" t="str">
        <f>'CF-FIHR-3157'!W31</f>
        <v/>
      </c>
      <c r="KV35" s="598" t="str">
        <f>'CF-FIHR-3157'!X31</f>
        <v/>
      </c>
      <c r="KW35" s="596" t="str">
        <f>'CF-FIHR-3157'!Y31</f>
        <v/>
      </c>
      <c r="KX35" s="596" t="str">
        <f>'CF-FIHR-3157'!Z31</f>
        <v>R</v>
      </c>
    </row>
    <row r="36" ht="16.5" customHeight="1">
      <c r="A36" s="600">
        <v>26.0</v>
      </c>
      <c r="B36" s="588" t="str">
        <f>'3A 2025 - 2026 DATOS DEL ESTUDI'!M29</f>
        <v/>
      </c>
      <c r="C36" s="588">
        <f>'3A 2025 - 2026 DATOS DEL ESTUDI'!N29</f>
        <v>32720987</v>
      </c>
      <c r="D36" s="589" t="str">
        <f>'3A 2025 - 2026 DATOS DEL ESTUDI'!B29</f>
        <v>Andriw Jelier Ortiz Rodríguez</v>
      </c>
      <c r="E36" s="588">
        <f>max('LE3130'!C29,'LE3130'!D29)</f>
        <v>85</v>
      </c>
      <c r="F36" s="588">
        <f>max('LE3130'!E29,'LE3130'!F29)</f>
        <v>85</v>
      </c>
      <c r="G36" s="590">
        <f>max('LE3130'!G29,'LE3130'!H29)</f>
        <v>86</v>
      </c>
      <c r="H36" s="588">
        <f>max('LE3130'!I29,'LE3130'!J29)</f>
        <v>0</v>
      </c>
      <c r="I36" s="588">
        <f>max('LE3130'!K29,'LE3130'!L29)</f>
        <v>90</v>
      </c>
      <c r="J36" s="588">
        <f>max('LE3130'!M29,'LE3130'!N29)</f>
        <v>94</v>
      </c>
      <c r="K36" s="588">
        <f>max('LE3130'!O29,'LE3130'!P29)</f>
        <v>85</v>
      </c>
      <c r="L36" s="588">
        <f>max('LE3130'!Q29,'LE3130'!R29)</f>
        <v>0</v>
      </c>
      <c r="M36" s="588">
        <f>max('LE3131'!K30,'LE3131'!L30)</f>
        <v>81</v>
      </c>
      <c r="N36" s="588">
        <f>max('LE3131'!M30,'LE3131'!N30)</f>
        <v>87</v>
      </c>
      <c r="O36" s="588">
        <f>max('LE3131'!O30,'LE3131'!P30)</f>
        <v>89</v>
      </c>
      <c r="P36" s="588">
        <f>max('LE3131'!Q30,'LE3131'!R30)</f>
        <v>0</v>
      </c>
      <c r="Q36" s="588">
        <f>max('LE3131'!C30,'LE3131'!D30)</f>
        <v>80</v>
      </c>
      <c r="R36" s="588">
        <f>max('LE3131'!E30,'LE3131'!F30)</f>
        <v>86</v>
      </c>
      <c r="S36" s="588">
        <f>max('LE3131'!G30,'LE3131'!H30)</f>
        <v>89</v>
      </c>
      <c r="T36" s="588">
        <f>max('LE3131'!I30,'LE3131'!J30)</f>
        <v>0</v>
      </c>
      <c r="U36" s="591">
        <f>'CF-LE3149'!E32</f>
        <v>64</v>
      </c>
      <c r="V36" s="591">
        <f>'CF-LE3149'!F32</f>
        <v>67.25</v>
      </c>
      <c r="W36" s="591">
        <f>'CF-LE3149'!G32</f>
        <v>64.25</v>
      </c>
      <c r="X36" s="591">
        <f>'CF-LE3149'!H32</f>
        <v>63.75</v>
      </c>
      <c r="Y36" s="590">
        <f>'CF-LE3149'!I32</f>
        <v>64.8125</v>
      </c>
      <c r="Z36" s="592">
        <f>'CF-LE3149'!N32</f>
        <v>0.5647058824</v>
      </c>
      <c r="AA36" s="590">
        <f>'CF-LE3149'!O32</f>
        <v>32.40625</v>
      </c>
      <c r="AB36" s="590" t="str">
        <f>'CF-LE3149'!P32</f>
        <v/>
      </c>
      <c r="AC36" s="590" t="str">
        <f>'CF-LE3149'!Q32</f>
        <v/>
      </c>
      <c r="AD36" s="590">
        <f>'CF-LE3149'!R32</f>
        <v>32</v>
      </c>
      <c r="AE36" s="590">
        <f>'CF-LE3149'!S32</f>
        <v>19.44375</v>
      </c>
      <c r="AF36" s="590" t="str">
        <f>'CF-LE3149'!T32</f>
        <v/>
      </c>
      <c r="AG36" s="590" t="str">
        <f>'CF-LE3149'!U32</f>
        <v/>
      </c>
      <c r="AH36" s="590">
        <f>'CF-LE3149'!V32</f>
        <v>19</v>
      </c>
      <c r="AI36" s="590">
        <f>'CF-LE3149'!W32</f>
        <v>64.8125</v>
      </c>
      <c r="AJ36" s="588" t="str">
        <f>'CF-LE3149'!X32</f>
        <v/>
      </c>
      <c r="AK36" s="588" t="str">
        <f>'CF-LE3149'!Y32</f>
        <v/>
      </c>
      <c r="AL36" s="588" t="str">
        <f>'CF-LE3149'!Z32</f>
        <v>R</v>
      </c>
      <c r="AM36" s="593">
        <f>max('CE-I-331'!C29,'CE-I-331'!D29)</f>
        <v>0</v>
      </c>
      <c r="AN36" s="593">
        <f>max('CE-I-331'!E29,'CE-I-331'!F29)</f>
        <v>0</v>
      </c>
      <c r="AO36" s="593">
        <f>max('CE-I-331'!G29,'CE-I-331'!H29)</f>
        <v>0</v>
      </c>
      <c r="AP36" s="593">
        <f>max('CE-I-331'!I29,'CE-I-331'!J29)</f>
        <v>0</v>
      </c>
      <c r="AQ36" s="594">
        <f>max('CE-I-331'!K29,'CE-I-331'!L29)</f>
        <v>0</v>
      </c>
      <c r="AR36" s="588">
        <f>max('CE-I-331'!M29,'CE-I-331'!N29)</f>
        <v>0</v>
      </c>
      <c r="AS36" s="595">
        <f>max('CE-I-331'!O29,'CE-I-331'!P29)</f>
        <v>0</v>
      </c>
      <c r="AT36" s="596">
        <f>max('CE-I-331'!Q29,'CE-I-331'!R29)</f>
        <v>0</v>
      </c>
      <c r="AU36" s="596">
        <f>max('CE-I-3131'!K30,'CE-I-3131'!L30)</f>
        <v>0</v>
      </c>
      <c r="AV36" s="596">
        <f>max('CE-I-3131'!M30,'CE-I-3131'!N30)</f>
        <v>0</v>
      </c>
      <c r="AW36" s="596">
        <f>max('CE-I-3131'!O30,'CE-I-3131'!P30)</f>
        <v>0</v>
      </c>
      <c r="AX36" s="596">
        <f>max('CE-I-3131'!Q30,'CE-I-3131'!R30)</f>
        <v>0</v>
      </c>
      <c r="AY36" s="596">
        <f>max('CE-I-3131'!C30,'CE-I-3131'!D30)</f>
        <v>0</v>
      </c>
      <c r="AZ36" s="596">
        <f>max('CE-I-3131'!E30,'CE-I-3131'!F30)</f>
        <v>0</v>
      </c>
      <c r="BA36" s="596">
        <f>max('CE-I-3131'!G30,'CE-I-3131'!H30)</f>
        <v>0</v>
      </c>
      <c r="BB36" s="596">
        <f>max('CE-I-3131'!I30,'CE-I-3131'!J30)</f>
        <v>0</v>
      </c>
      <c r="BC36" s="597">
        <f>'CF-LE-I3150'!E32</f>
        <v>0</v>
      </c>
      <c r="BD36" s="597">
        <f>'CF-LE-I3150'!F32</f>
        <v>0</v>
      </c>
      <c r="BE36" s="597">
        <f>'CF-LE-I3150'!G32</f>
        <v>0</v>
      </c>
      <c r="BF36" s="597">
        <f>'CF-LE-I3150'!H32</f>
        <v>0</v>
      </c>
      <c r="BG36" s="598">
        <f>'CF-LE-I3150'!I32</f>
        <v>0</v>
      </c>
      <c r="BH36" s="599">
        <f>'CF-LE-I3150'!N32</f>
        <v>0</v>
      </c>
      <c r="BI36" s="598">
        <f>'CF-LE-I3150'!O32</f>
        <v>0</v>
      </c>
      <c r="BJ36" s="598" t="str">
        <f>'CF-LE-I3150'!P32</f>
        <v/>
      </c>
      <c r="BK36" s="598" t="str">
        <f>'CF-LE-I3150'!Q32</f>
        <v/>
      </c>
      <c r="BL36" s="598">
        <f>'CF-LE-I3150'!R32</f>
        <v>0</v>
      </c>
      <c r="BM36" s="598">
        <f>'CF-LE-I3150'!S32</f>
        <v>0</v>
      </c>
      <c r="BN36" s="598" t="str">
        <f>'CF-LE-I3150'!T32</f>
        <v/>
      </c>
      <c r="BO36" s="598" t="str">
        <f>'CF-LE-I3150'!U32</f>
        <v/>
      </c>
      <c r="BP36" s="598">
        <f>'CF-LE-I3150'!V32</f>
        <v>0</v>
      </c>
      <c r="BQ36" s="596" t="str">
        <f>'CF-LE-I3150'!W32</f>
        <v/>
      </c>
      <c r="BR36" s="596" t="str">
        <f>'CF-LE-I3150'!X32</f>
        <v/>
      </c>
      <c r="BS36" s="596" t="str">
        <f>'CF-LE-I3150'!Y32</f>
        <v/>
      </c>
      <c r="BT36" s="596" t="str">
        <f>'CF-LE-I3150'!Z32</f>
        <v>R</v>
      </c>
      <c r="BU36" s="600">
        <f>max('CE-F-334'!C29,'CE-F-334'!D29)</f>
        <v>70</v>
      </c>
      <c r="BV36" s="600">
        <f>max('CE-F-334'!E29,'CE-F-334'!F29)</f>
        <v>71</v>
      </c>
      <c r="BW36" s="600">
        <f>max('CE-F-334'!G29,'CE-F-334'!H29)</f>
        <v>70</v>
      </c>
      <c r="BX36" s="600">
        <f>max('CE-F-334'!I29,'CE-F-334'!J29)</f>
        <v>0</v>
      </c>
      <c r="BY36" s="594">
        <f>max('CE-F-334'!K29,'CE-F-334'!L29)</f>
        <v>71</v>
      </c>
      <c r="BZ36" s="588">
        <f>max('CE-F-334'!M29,'CE-F-334'!N29)</f>
        <v>72</v>
      </c>
      <c r="CA36" s="596">
        <f>max('CE-F-334'!O29,'CE-F-334'!P29)</f>
        <v>70</v>
      </c>
      <c r="CB36" s="596">
        <f>max('CE-F-334'!Q29,'CE-F-334'!R29)</f>
        <v>0</v>
      </c>
      <c r="CC36" s="596">
        <f>max('CE-F-3135'!K30,'CE-F-3135'!L30)</f>
        <v>72</v>
      </c>
      <c r="CD36" s="596">
        <f>max('CE-F-3135'!M30,'CE-F-3135'!N30)</f>
        <v>75</v>
      </c>
      <c r="CE36" s="596">
        <f>max('CE-F-3135'!O30,'CE-F-3135'!P30)</f>
        <v>70</v>
      </c>
      <c r="CF36" s="596">
        <f>max('CE-F-3135'!Q30,'CE-F-3135'!R30)</f>
        <v>0</v>
      </c>
      <c r="CG36" s="596">
        <f>max('CE-F-3135'!C30,'CE-F-3135'!D30)</f>
        <v>71</v>
      </c>
      <c r="CH36" s="596">
        <f>max('CE-F-3135'!E30,'CE-F-3135'!F30)</f>
        <v>75</v>
      </c>
      <c r="CI36" s="596">
        <f>max('CE-F-3135'!G30,'CE-F-3135'!H30)</f>
        <v>71</v>
      </c>
      <c r="CJ36" s="596">
        <f>max('CE-F-3135'!I30,'CE-F-3135'!J30)</f>
        <v>0</v>
      </c>
      <c r="CK36" s="597">
        <f>'CF-LE-F3151'!E32</f>
        <v>52.75</v>
      </c>
      <c r="CL36" s="597">
        <f>'CF-LE-F3151'!F32</f>
        <v>53.25</v>
      </c>
      <c r="CM36" s="597">
        <f>'CF-LE-F3151'!G32</f>
        <v>54.25</v>
      </c>
      <c r="CN36" s="597">
        <f>'CF-LE-F3151'!H32</f>
        <v>54.25</v>
      </c>
      <c r="CO36" s="598">
        <f>'CF-LE-F3151'!I32</f>
        <v>53.625</v>
      </c>
      <c r="CP36" s="599">
        <f>'CF-LE-F3151'!N32</f>
        <v>0.675</v>
      </c>
      <c r="CQ36" s="598">
        <f>'CF-LE-F3151'!O32</f>
        <v>26.8125</v>
      </c>
      <c r="CR36" s="598" t="str">
        <f>'CF-LE-F3151'!P32</f>
        <v/>
      </c>
      <c r="CS36" s="598" t="str">
        <f>'CF-LE-F3151'!Q32</f>
        <v/>
      </c>
      <c r="CT36" s="598">
        <f>'CF-LE-F3151'!R32</f>
        <v>27</v>
      </c>
      <c r="CU36" s="598">
        <f>'CF-LE-F3151'!S32</f>
        <v>16.0875</v>
      </c>
      <c r="CV36" s="598" t="str">
        <f>'CF-LE-F3151'!T32</f>
        <v/>
      </c>
      <c r="CW36" s="598" t="str">
        <f>'CF-LE-F3151'!U32</f>
        <v/>
      </c>
      <c r="CX36" s="598">
        <f>'CF-LE-F3151'!V32</f>
        <v>16</v>
      </c>
      <c r="CY36" s="598">
        <f>'CF-LE-F3151'!W32</f>
        <v>53.625</v>
      </c>
      <c r="CZ36" s="598" t="str">
        <f>'CF-LE-F3151'!X32</f>
        <v/>
      </c>
      <c r="DA36" s="596" t="str">
        <f>'CF-LE-F3151'!Y32</f>
        <v/>
      </c>
      <c r="DB36" s="596" t="str">
        <f>'CF-LE-F3151'!Z32</f>
        <v>R</v>
      </c>
      <c r="DC36" s="600">
        <f>max('CE-MAT-3136'!C29,'CE-MAT-3136'!D29)</f>
        <v>70</v>
      </c>
      <c r="DD36" s="600">
        <f>max('CE-MAT-3136'!E29,'CE-MAT-3136'!F29)</f>
        <v>90</v>
      </c>
      <c r="DE36" s="600">
        <f>max('CE-MAT-3136'!G29,'CE-MAT-3136'!H29)</f>
        <v>90</v>
      </c>
      <c r="DF36" s="600">
        <f>max('CE-MAT-3136'!I29,'CE-MAT-3136'!J29)</f>
        <v>0</v>
      </c>
      <c r="DG36" s="594">
        <f>max('CE-MAT-3136'!K29,'CE-MAT-3136'!L29)</f>
        <v>70</v>
      </c>
      <c r="DH36" s="588">
        <f>max('CE-MAT-3136'!M29,'CE-MAT-3136'!N29)</f>
        <v>100</v>
      </c>
      <c r="DI36" s="596">
        <f>max('CE-MAT-3136'!O29,'CE-MAT-3136'!P29)</f>
        <v>94</v>
      </c>
      <c r="DJ36" s="596">
        <f>max('CE-MAT-3136'!Q29,'CE-MAT-3136'!R29)</f>
        <v>0</v>
      </c>
      <c r="DK36" s="596">
        <f>max('CE-MAT-3137'!K30,'CE-MAT-3137'!L30)</f>
        <v>70</v>
      </c>
      <c r="DL36" s="596">
        <f>max('CE-MAT-3137'!M30,'CE-MAT-3137'!N30)</f>
        <v>90</v>
      </c>
      <c r="DM36" s="596">
        <f>max('CE-MAT-3137'!O30,'CE-MAT-3137'!P30)</f>
        <v>90</v>
      </c>
      <c r="DN36" s="596">
        <f>max('CE-MAT-3137'!Q30,'CE-MAT-3137'!R30)</f>
        <v>0</v>
      </c>
      <c r="DO36" s="596">
        <f>max('CE-MAT-3137'!C30,'CE-MAT-3137'!D30)</f>
        <v>78</v>
      </c>
      <c r="DP36" s="596">
        <f>max('CE-MAT-3137'!E30,'CE-MAT-3137'!F30)</f>
        <v>93</v>
      </c>
      <c r="DQ36" s="596">
        <f>max('CE-MAT-3137'!G30,'CE-MAT-3137'!H30)</f>
        <v>85</v>
      </c>
      <c r="DR36" s="596">
        <f>max('CE-MAT-3137'!I30,'CE-MAT-3137'!J30)</f>
        <v>0</v>
      </c>
      <c r="DS36" s="597">
        <f>'CF-M-3152'!E32</f>
        <v>62.5</v>
      </c>
      <c r="DT36" s="597">
        <f>'CF-M-3152'!F32</f>
        <v>66</v>
      </c>
      <c r="DU36" s="597">
        <f>'CF-M-3152'!G32</f>
        <v>62.5</v>
      </c>
      <c r="DV36" s="597">
        <f>'CF-M-3152'!H32</f>
        <v>64</v>
      </c>
      <c r="DW36" s="598">
        <f>'CF-M-3152'!I32</f>
        <v>63.75</v>
      </c>
      <c r="DX36" s="599">
        <f>'CF-M-3152'!N32</f>
        <v>0.6947368421</v>
      </c>
      <c r="DY36" s="598">
        <f>'CF-M-3152'!O32</f>
        <v>31.875</v>
      </c>
      <c r="DZ36" s="598" t="str">
        <f>'CF-M-3152'!P32</f>
        <v/>
      </c>
      <c r="EA36" s="598" t="str">
        <f>'CF-M-3152'!Q32</f>
        <v/>
      </c>
      <c r="EB36" s="598">
        <f>'CF-M-3152'!R32</f>
        <v>32</v>
      </c>
      <c r="EC36" s="598">
        <f>'CF-M-3152'!S32</f>
        <v>19.125</v>
      </c>
      <c r="ED36" s="598" t="str">
        <f>'CF-M-3152'!T32</f>
        <v/>
      </c>
      <c r="EE36" s="598" t="str">
        <f>'CF-M-3152'!U32</f>
        <v/>
      </c>
      <c r="EF36" s="598">
        <f>'CF-M-3152'!V32</f>
        <v>19</v>
      </c>
      <c r="EG36" s="598">
        <f>'CF-M-3152'!W32</f>
        <v>63.75</v>
      </c>
      <c r="EH36" s="598" t="str">
        <f>'CF-M-3152'!X32</f>
        <v/>
      </c>
      <c r="EI36" s="596" t="str">
        <f>'CF-M-3152'!Y32</f>
        <v/>
      </c>
      <c r="EJ36" s="596" t="str">
        <f>'CF-M-3152'!Z32</f>
        <v>R</v>
      </c>
      <c r="EK36" s="593">
        <f>max('CE-SOC-3138'!C29,'CE-SOC-3138'!D29)</f>
        <v>81</v>
      </c>
      <c r="EL36" s="593">
        <f>max('CE-SOC-3138'!E29,'CE-SOC-3138'!F29)</f>
        <v>82</v>
      </c>
      <c r="EM36" s="593">
        <f>max('CE-SOC-3138'!G29,'CE-SOC-3138'!H29)</f>
        <v>87</v>
      </c>
      <c r="EN36" s="601">
        <f>max('CE-SOC-3138'!I29,'CE-SOC-3138'!J29)</f>
        <v>0</v>
      </c>
      <c r="EO36" s="595">
        <f>max('CE-SOC-3138'!K29,'CE-SOC-3138'!L29)</f>
        <v>83</v>
      </c>
      <c r="EP36" s="588">
        <f>max('CE-SOC-3138'!M29,'CE-SOC-3138'!N29)</f>
        <v>75</v>
      </c>
      <c r="EQ36" s="596">
        <f>max('CE-SOC-3138'!O29,'CE-SOC-3138'!P29)</f>
        <v>88</v>
      </c>
      <c r="ER36" s="596">
        <f>max('CE-SOC-3138'!Q29,'CE-SOC-3138'!R29)</f>
        <v>0</v>
      </c>
      <c r="ES36" s="596">
        <f>max('CE-SOC-3139'!K30,'CE-SOC-3139'!L30)</f>
        <v>94</v>
      </c>
      <c r="ET36" s="598">
        <f>max('CE-SOC-3139'!M30,'CE-SOC-3139'!N30)</f>
        <v>85</v>
      </c>
      <c r="EU36" s="598">
        <f>max('CE-SOC-3139'!O30,'CE-SOC-3139'!P30)</f>
        <v>87</v>
      </c>
      <c r="EV36" s="596">
        <f>max('CE-SOC-3139'!Q30,'CE-SOC-3139'!R30)</f>
        <v>0</v>
      </c>
      <c r="EW36" s="598">
        <f>max('CE-SOC-3139'!C30,'CE-SOC-3139'!D30)</f>
        <v>46</v>
      </c>
      <c r="EX36" s="598">
        <f>max('CE-SOC-3139'!E30,'CE-SOC-3139'!F30)</f>
        <v>82</v>
      </c>
      <c r="EY36" s="598">
        <f>max('CE-SOC-3139'!G30,'CE-SOC-3139'!H30)</f>
        <v>73</v>
      </c>
      <c r="EZ36" s="598">
        <f>max('CE-SOC-3139'!I30,'CE-SOC-3139'!J30)</f>
        <v>0</v>
      </c>
      <c r="FA36" s="597">
        <f>'CF-CS-3153'!E32</f>
        <v>62.5</v>
      </c>
      <c r="FB36" s="597">
        <f>'CF-CS-3153'!F32</f>
        <v>61.5</v>
      </c>
      <c r="FC36" s="597">
        <f>'CF-CS-3153'!G32</f>
        <v>66.5</v>
      </c>
      <c r="FD36" s="597">
        <f>'CF-CS-3153'!H32</f>
        <v>50.25</v>
      </c>
      <c r="FE36" s="598">
        <f>'CF-CS-3153'!I32</f>
        <v>60.1875</v>
      </c>
      <c r="FF36" s="599">
        <f>'CF-CS-3153'!N32</f>
        <v>0.695</v>
      </c>
      <c r="FG36" s="598">
        <f>'CF-CS-3153'!O32</f>
        <v>30.09375</v>
      </c>
      <c r="FH36" s="598" t="str">
        <f>'CF-CS-3153'!P32</f>
        <v/>
      </c>
      <c r="FI36" s="598" t="str">
        <f>'CF-CS-3153'!Q32</f>
        <v/>
      </c>
      <c r="FJ36" s="598">
        <f>'CF-CS-3153'!R32</f>
        <v>30</v>
      </c>
      <c r="FK36" s="598">
        <f>'CF-CS-3153'!S32</f>
        <v>18.05625</v>
      </c>
      <c r="FL36" s="598" t="str">
        <f>'CF-CS-3153'!T32</f>
        <v/>
      </c>
      <c r="FM36" s="598" t="str">
        <f>'CF-CS-3153'!U32</f>
        <v/>
      </c>
      <c r="FN36" s="598">
        <f>'CF-CS-3153'!V32</f>
        <v>18</v>
      </c>
      <c r="FO36" s="596" t="str">
        <f>'CF-CS-3153'!W32</f>
        <v/>
      </c>
      <c r="FP36" s="598" t="str">
        <f>'CF-CS-3153'!X32</f>
        <v/>
      </c>
      <c r="FQ36" s="596" t="str">
        <f>'CF-CS-3153'!Y32</f>
        <v/>
      </c>
      <c r="FR36" s="596" t="str">
        <f>'CF-CS-3153'!Z32</f>
        <v>R</v>
      </c>
      <c r="FS36" s="602">
        <f>max(CNCF3140!C29,CNCF3140!D29)</f>
        <v>82</v>
      </c>
      <c r="FT36" s="602">
        <f>max(CNCF3140!E29,CNCF3140!F29)</f>
        <v>93</v>
      </c>
      <c r="FU36" s="602">
        <f>max(CNCF3140!G29,CNCF3140!H29)</f>
        <v>80</v>
      </c>
      <c r="FV36" s="602">
        <f>max(CNCF3140!I29,CNCF3140!J29)</f>
        <v>0</v>
      </c>
      <c r="FW36" s="594">
        <f>max(CNCF3140!K29,CNCF3140!L29)</f>
        <v>80</v>
      </c>
      <c r="FX36" s="588">
        <f>max(CNCF3140!M29,CNCF3140!N29)</f>
        <v>94</v>
      </c>
      <c r="FY36" s="596">
        <f>max(CNCF3140!O29,CNCF3140!P29)</f>
        <v>78</v>
      </c>
      <c r="FZ36" s="596">
        <f>max(CNCF3140!Q29,CNCF3140!R29)</f>
        <v>0</v>
      </c>
      <c r="GA36" s="596">
        <f>max('CE-NAT-3141'!K30,'CE-NAT-3141'!L30)</f>
        <v>75</v>
      </c>
      <c r="GB36" s="596">
        <f>max('CE-NAT-3141'!M30,'CE-NAT-3141'!N30)</f>
        <v>85</v>
      </c>
      <c r="GC36" s="596">
        <f>max('CE-NAT-3141'!O30,'CE-NAT-3141'!P30)</f>
        <v>70</v>
      </c>
      <c r="GD36" s="596">
        <f>max('CE-NAT-3141'!Q30,'CE-NAT-3141'!R30)</f>
        <v>0</v>
      </c>
      <c r="GE36" s="596">
        <f>max('CE-NAT-3141'!C30,'CE-NAT-3141'!D30)</f>
        <v>85</v>
      </c>
      <c r="GF36" s="596">
        <f>max('CE-NAT-3141'!E30,'CE-NAT-3141'!F30)</f>
        <v>94</v>
      </c>
      <c r="GG36" s="596">
        <f>max('CE-NAT-3141'!G30,'CE-NAT-3141'!H30)</f>
        <v>75</v>
      </c>
      <c r="GH36" s="596">
        <f>max('CE-NAT-3141'!I30,'CE-NAT-3141'!J30)</f>
        <v>0</v>
      </c>
      <c r="GI36" s="597">
        <f>'CF-CN-3154'!E32</f>
        <v>63.75</v>
      </c>
      <c r="GJ36" s="597">
        <f>'CF-CN-3154'!F32</f>
        <v>63</v>
      </c>
      <c r="GK36" s="597">
        <f>'CF-CN-3154'!G32</f>
        <v>57.5</v>
      </c>
      <c r="GL36" s="597">
        <f>'CF-CN-3154'!H32</f>
        <v>63.5</v>
      </c>
      <c r="GM36" s="598">
        <f>'CF-CN-3154'!I32</f>
        <v>61.9375</v>
      </c>
      <c r="GN36" s="599">
        <f>'CF-CN-3154'!N32</f>
        <v>0.29375</v>
      </c>
      <c r="GO36" s="598">
        <f>'CF-CN-3154'!O32</f>
        <v>30.96875</v>
      </c>
      <c r="GP36" s="598" t="str">
        <f>'CF-CN-3154'!P32</f>
        <v/>
      </c>
      <c r="GQ36" s="598" t="str">
        <f>'CF-CN-3154'!Q32</f>
        <v/>
      </c>
      <c r="GR36" s="598">
        <f>'CF-CN-3154'!R32</f>
        <v>31</v>
      </c>
      <c r="GS36" s="598">
        <f>'CF-CN-3154'!S32</f>
        <v>18.58125</v>
      </c>
      <c r="GT36" s="598" t="str">
        <f>'CF-CN-3154'!T32</f>
        <v/>
      </c>
      <c r="GU36" s="598" t="str">
        <f>'CF-CN-3154'!U32</f>
        <v/>
      </c>
      <c r="GV36" s="598">
        <f>'CF-CN-3154'!V32</f>
        <v>19</v>
      </c>
      <c r="GW36" s="598">
        <f>'CF-CN-3154'!W32</f>
        <v>61.9375</v>
      </c>
      <c r="GX36" s="598" t="str">
        <f>'CF-CN-3154'!X32</f>
        <v/>
      </c>
      <c r="GY36" s="596" t="str">
        <f>'CF-CN-3154'!Y32</f>
        <v/>
      </c>
      <c r="GZ36" s="596" t="str">
        <f>'CF-CN-3154'!Z32</f>
        <v>R</v>
      </c>
      <c r="HA36" s="594">
        <f>max('CE-EA-3142'!C29,'CE-EA-3142'!C29)</f>
        <v>83</v>
      </c>
      <c r="HB36" s="594">
        <f>max('CE-EA-3142'!E29,'CE-EA-3142'!F29)</f>
        <v>85</v>
      </c>
      <c r="HC36" s="594">
        <f>max('CE-EA-3142'!G29,'CE-EA-3142'!H29)</f>
        <v>90</v>
      </c>
      <c r="HD36" s="594">
        <f>max('CE-EA-3142'!I29,'CE-EA-3142'!J29)</f>
        <v>0</v>
      </c>
      <c r="HE36" s="594">
        <f>max('CE-EA-3142'!K29,'CE-EA-3142'!L29)</f>
        <v>78</v>
      </c>
      <c r="HF36" s="588">
        <f>max('CE-EA-3142'!M29,'CE-EA-3142'!N29)</f>
        <v>86</v>
      </c>
      <c r="HG36" s="596">
        <f>max('CE-EA-3142'!O29,'CE-EA-3142'!P29)</f>
        <v>80</v>
      </c>
      <c r="HH36" s="596">
        <f>max('CE-EA-3142'!Q29,'CE-EA-3142'!R29)</f>
        <v>0</v>
      </c>
      <c r="HI36" s="596">
        <f>max('CE-EA-3143'!K30,'CE-EA-3143'!L30)</f>
        <v>76</v>
      </c>
      <c r="HJ36" s="596">
        <f>max('CE-EA-3143'!M30,'CE-EA-3143'!N30)</f>
        <v>80</v>
      </c>
      <c r="HK36" s="596">
        <f>max('CE-EA-3143'!O30,'CE-EA-3143'!P30)</f>
        <v>94</v>
      </c>
      <c r="HL36" s="596">
        <f>max('CE-EA-3143'!Q30,'CE-EA-3143'!R30)</f>
        <v>0</v>
      </c>
      <c r="HM36" s="596">
        <f>max('CE-EA-3143'!C30,'CE-EA-3143'!D30)</f>
        <v>80</v>
      </c>
      <c r="HN36" s="596">
        <f>max('CE-EA-3143'!E30,'CE-EA-3143'!F30)</f>
        <v>78</v>
      </c>
      <c r="HO36" s="596">
        <f>max('CE-EA-3143'!G30,'CE-EA-3143'!H30)</f>
        <v>88</v>
      </c>
      <c r="HP36" s="596">
        <f>max('CE-EA-3143'!I30,'CE-EA-3143'!J30)</f>
        <v>0</v>
      </c>
      <c r="HQ36" s="597">
        <f>'CF-EA-3155'!E32</f>
        <v>64.5</v>
      </c>
      <c r="HR36" s="597">
        <f>'CF-EA-3155'!F32</f>
        <v>61</v>
      </c>
      <c r="HS36" s="597">
        <f>'CF-EA-3155'!G32</f>
        <v>62.5</v>
      </c>
      <c r="HT36" s="597">
        <f>'CF-EA-3155'!H32</f>
        <v>61.5</v>
      </c>
      <c r="HU36" s="598">
        <f>'CF-EA-3155'!I32</f>
        <v>62.375</v>
      </c>
      <c r="HV36" s="599">
        <f>'CF-EA-3155'!N32</f>
        <v>0.4675925926</v>
      </c>
      <c r="HW36" s="598">
        <f>'CF-EA-3155'!O32</f>
        <v>31.1875</v>
      </c>
      <c r="HX36" s="598" t="str">
        <f>'CF-EA-3155'!P32</f>
        <v/>
      </c>
      <c r="HY36" s="598" t="str">
        <f>'CF-EA-3155'!Q32</f>
        <v/>
      </c>
      <c r="HZ36" s="598">
        <f>'CF-EA-3155'!R32</f>
        <v>31</v>
      </c>
      <c r="IA36" s="598">
        <f>'CF-EA-3155'!S32</f>
        <v>18.7125</v>
      </c>
      <c r="IB36" s="598" t="str">
        <f>'CF-EA-3155'!T32</f>
        <v/>
      </c>
      <c r="IC36" s="598" t="str">
        <f>'CF-EA-3155'!U32</f>
        <v/>
      </c>
      <c r="ID36" s="598">
        <f>'CF-EA-3155'!V32</f>
        <v>19</v>
      </c>
      <c r="IE36" s="596" t="str">
        <f>'CF-EA-3155'!W32</f>
        <v/>
      </c>
      <c r="IF36" s="598" t="str">
        <f>'CF-EA-3155'!X32</f>
        <v/>
      </c>
      <c r="IG36" s="596" t="str">
        <f>'CF-EA-3155'!Y32</f>
        <v/>
      </c>
      <c r="IH36" s="596" t="str">
        <f>'CF-EA-3155'!Z32</f>
        <v>R</v>
      </c>
      <c r="II36" s="600">
        <f>max('CE-EF-3144'!C29,'CE-EF-3144'!D29)</f>
        <v>70</v>
      </c>
      <c r="IJ36" s="600">
        <f>max('CE-EF-3144'!E29,'CE-EF-3144'!F29)</f>
        <v>78</v>
      </c>
      <c r="IK36" s="600">
        <f>max('CE-EF-3144'!G29,'CE-EF-3144'!H29)</f>
        <v>80</v>
      </c>
      <c r="IL36" s="600">
        <f>max('CE-EF-3144'!I29,'CE-EF-3144'!J29)</f>
        <v>0</v>
      </c>
      <c r="IM36" s="594">
        <f>max('CE-EF-3144'!K29,'CE-EF-3144'!L29)</f>
        <v>72</v>
      </c>
      <c r="IN36" s="588">
        <f>max('CE-EF-3144'!M29,'CE-EF-3144'!N29)</f>
        <v>81</v>
      </c>
      <c r="IO36" s="596">
        <f>max('CE-EF-3144'!O29,'CE-EF-3144'!P29)</f>
        <v>83</v>
      </c>
      <c r="IP36" s="596">
        <f>max('CE-EF-3144'!Q29,'CE-EF-3144'!R29)</f>
        <v>0</v>
      </c>
      <c r="IQ36" s="596">
        <f>max('CE-EF-3145'!K30,'CE-EF-3145'!L30)</f>
        <v>75</v>
      </c>
      <c r="IR36" s="596">
        <f>max('CE-EF-3145'!M30,'CE-EF-3145'!N30)</f>
        <v>83</v>
      </c>
      <c r="IS36" s="596">
        <f>max('CE-EF-3145'!O30,'CE-EF-3145'!P30)</f>
        <v>85</v>
      </c>
      <c r="IT36" s="596">
        <f>max('CE-EF-3145'!Q30,'CE-EF-3145'!R30)</f>
        <v>0</v>
      </c>
      <c r="IU36" s="596">
        <f>max('CE-EF-3145'!C30,'CE-EF-3145'!D30)</f>
        <v>80</v>
      </c>
      <c r="IV36" s="596">
        <f>max('CE-EF-3145'!E30,'CE-EF-3145'!F30)</f>
        <v>78</v>
      </c>
      <c r="IW36" s="596">
        <f>max('CE-EF-3145'!G30,'CE-EF-3145'!H30)</f>
        <v>82</v>
      </c>
      <c r="IX36" s="596">
        <f>max('CE-EF-3145'!I30,'CE-EF-3145'!J30)</f>
        <v>0</v>
      </c>
      <c r="IY36" s="597">
        <f>'CF-EF-3156'!E32</f>
        <v>57</v>
      </c>
      <c r="IZ36" s="597">
        <f>'CF-EF-3156'!F32</f>
        <v>59</v>
      </c>
      <c r="JA36" s="597">
        <f>'CF-EF-3156'!G32</f>
        <v>60.75</v>
      </c>
      <c r="JB36" s="597">
        <f>'CF-EF-3156'!H32</f>
        <v>60</v>
      </c>
      <c r="JC36" s="598">
        <f>'CF-EF-3156'!I32</f>
        <v>59.1875</v>
      </c>
      <c r="JD36" s="599">
        <f>'CF-EF-3156'!N32</f>
        <v>0.78</v>
      </c>
      <c r="JE36" s="598">
        <f>'CF-EF-3156'!O32</f>
        <v>29.59375</v>
      </c>
      <c r="JF36" s="598" t="str">
        <f>'CF-EF-3156'!P32</f>
        <v/>
      </c>
      <c r="JG36" s="598" t="str">
        <f>'CF-EF-3156'!Q32</f>
        <v/>
      </c>
      <c r="JH36" s="598">
        <f>'CF-EF-3156'!R32</f>
        <v>30</v>
      </c>
      <c r="JI36" s="598">
        <f>'CF-EF-3156'!S32</f>
        <v>17.75625</v>
      </c>
      <c r="JJ36" s="598" t="str">
        <f>'CF-EF-3156'!T32</f>
        <v/>
      </c>
      <c r="JK36" s="598" t="str">
        <f>'CF-EF-3156'!U32</f>
        <v/>
      </c>
      <c r="JL36" s="598">
        <f>'CF-EF-3156'!V32</f>
        <v>18</v>
      </c>
      <c r="JM36" s="596" t="str">
        <f>'CF-EF-3156'!W32</f>
        <v/>
      </c>
      <c r="JN36" s="598" t="str">
        <f>'CF-EF-3156'!X32</f>
        <v/>
      </c>
      <c r="JO36" s="596" t="str">
        <f>'CF-EF-3156'!Y32</f>
        <v/>
      </c>
      <c r="JP36" s="596" t="str">
        <f>'CF-EF-3156'!Z32</f>
        <v>R</v>
      </c>
      <c r="JQ36" s="593">
        <f>max('CE-FIH&amp;R-3146'!C29,'CE-FIH&amp;R-3146'!D29)</f>
        <v>84</v>
      </c>
      <c r="JR36" s="601">
        <f>max('CE-FIH&amp;R-3146'!E29,'CE-FIH&amp;R-3146'!F29)</f>
        <v>83</v>
      </c>
      <c r="JS36" s="601">
        <f>max('CE-FIH&amp;R-3146'!G29,'CE-FIH&amp;R-3146'!H29)</f>
        <v>78</v>
      </c>
      <c r="JT36" s="593">
        <f>max('CE-FIH&amp;R-3146'!I29,'CE-FIH&amp;R-3146'!J29)</f>
        <v>0</v>
      </c>
      <c r="JU36" s="594">
        <f>max('CE-FIH&amp;R-3146'!K29,'CE-FIH&amp;R-3146'!L29)</f>
        <v>81</v>
      </c>
      <c r="JV36" s="590">
        <f>max('CE-FIH&amp;R-3146'!M29,'CE-FIH&amp;R-3146'!N29)</f>
        <v>81</v>
      </c>
      <c r="JW36" s="598">
        <f>max('CE-FIH&amp;R-3146'!O29,'CE-FIH&amp;R-3146'!P29)</f>
        <v>74</v>
      </c>
      <c r="JX36" s="596">
        <f>max('CE-FIH&amp;R-3146'!Q29,'CE-FIH&amp;R-3146'!R29)</f>
        <v>0</v>
      </c>
      <c r="JY36" s="596">
        <f>max('CE-FIH&amp;R-3147'!K30,'CE-FIH&amp;R-3147'!L30)</f>
        <v>86</v>
      </c>
      <c r="JZ36" s="598">
        <f>max('CE-FIH&amp;R-3147'!M30,'CE-FIH&amp;R-3147'!N30)</f>
        <v>84</v>
      </c>
      <c r="KA36" s="598">
        <f>max('CE-FIH&amp;R-3147'!O30,'CE-FIH&amp;R-3147'!P30)</f>
        <v>88</v>
      </c>
      <c r="KB36" s="596">
        <f>max('CE-FIH&amp;R-3147'!Q30,'CE-FIH&amp;R-3147'!R30)</f>
        <v>0</v>
      </c>
      <c r="KC36" s="598">
        <f>max('CE-FIH&amp;R-3147'!C30,'CE-FIH&amp;R-3147'!D30)</f>
        <v>74</v>
      </c>
      <c r="KD36" s="598">
        <f>max('CE-FIH&amp;R-3147'!E30,'CE-FIH&amp;R-3147'!F30)</f>
        <v>74</v>
      </c>
      <c r="KE36" s="598">
        <f>max('CE-FIH&amp;R-3147'!G30,'CE-FIH&amp;R-3147'!H30)</f>
        <v>77.33333333</v>
      </c>
      <c r="KF36" s="596">
        <f>max('CE-FIH&amp;R-3147'!I30,'CE-FIH&amp;R-3147'!J30)</f>
        <v>0</v>
      </c>
      <c r="KG36" s="597">
        <f>'CF-FIHR-3157'!E32</f>
        <v>61.25</v>
      </c>
      <c r="KH36" s="597">
        <f>'CF-FIHR-3157'!F32</f>
        <v>59</v>
      </c>
      <c r="KI36" s="597">
        <f>'CF-FIHR-3157'!G32</f>
        <v>64.5</v>
      </c>
      <c r="KJ36" s="597">
        <f>'CF-FIHR-3157'!H32</f>
        <v>56.33333333</v>
      </c>
      <c r="KK36" s="598">
        <f>'CF-FIHR-3157'!I32</f>
        <v>60.27083333</v>
      </c>
      <c r="KL36" s="599">
        <f>'CF-FIHR-3157'!N32</f>
        <v>0.6349206349</v>
      </c>
      <c r="KM36" s="598">
        <f>'CF-FIHR-3157'!O32</f>
        <v>30.13541667</v>
      </c>
      <c r="KN36" s="598" t="str">
        <f>'CF-FIHR-3157'!P32</f>
        <v/>
      </c>
      <c r="KO36" s="598" t="str">
        <f>'CF-FIHR-3157'!Q32</f>
        <v/>
      </c>
      <c r="KP36" s="598">
        <f>'CF-FIHR-3157'!R32</f>
        <v>30</v>
      </c>
      <c r="KQ36" s="598">
        <f>'CF-FIHR-3157'!S32</f>
        <v>18.08125</v>
      </c>
      <c r="KR36" s="598" t="str">
        <f>'CF-FIHR-3157'!T32</f>
        <v/>
      </c>
      <c r="KS36" s="598" t="str">
        <f>'CF-FIHR-3157'!U32</f>
        <v/>
      </c>
      <c r="KT36" s="598">
        <f>'CF-FIHR-3157'!V32</f>
        <v>18</v>
      </c>
      <c r="KU36" s="596" t="str">
        <f>'CF-FIHR-3157'!W32</f>
        <v/>
      </c>
      <c r="KV36" s="598" t="str">
        <f>'CF-FIHR-3157'!X32</f>
        <v/>
      </c>
      <c r="KW36" s="596" t="str">
        <f>'CF-FIHR-3157'!Y32</f>
        <v/>
      </c>
      <c r="KX36" s="596" t="str">
        <f>'CF-FIHR-3157'!Z32</f>
        <v>R</v>
      </c>
    </row>
    <row r="37" ht="16.5" customHeight="1">
      <c r="A37" s="587">
        <v>27.0</v>
      </c>
      <c r="B37" s="588" t="str">
        <f>'3A 2025 - 2026 DATOS DEL ESTUDI'!M30</f>
        <v/>
      </c>
      <c r="C37" s="588">
        <f>'3A 2025 - 2026 DATOS DEL ESTUDI'!N30</f>
        <v>32899290</v>
      </c>
      <c r="D37" s="589" t="str">
        <f>'3A 2025 - 2026 DATOS DEL ESTUDI'!B30</f>
        <v>Dashley Nicole Peña García</v>
      </c>
      <c r="E37" s="588">
        <f>max('LE3130'!C30,'LE3130'!D30)</f>
        <v>79</v>
      </c>
      <c r="F37" s="588">
        <f>max('LE3130'!E30,'LE3130'!F30)</f>
        <v>80</v>
      </c>
      <c r="G37" s="590">
        <f>max('LE3130'!G30,'LE3130'!H30)</f>
        <v>78</v>
      </c>
      <c r="H37" s="588">
        <f>max('LE3130'!I30,'LE3130'!J30)</f>
        <v>0</v>
      </c>
      <c r="I37" s="588">
        <f>max('LE3130'!K30,'LE3130'!L30)</f>
        <v>76</v>
      </c>
      <c r="J37" s="588">
        <f>max('LE3130'!M30,'LE3130'!N30)</f>
        <v>76</v>
      </c>
      <c r="K37" s="588">
        <f>max('LE3130'!O30,'LE3130'!P30)</f>
        <v>78</v>
      </c>
      <c r="L37" s="588">
        <f>max('LE3130'!Q30,'LE3130'!R30)</f>
        <v>0</v>
      </c>
      <c r="M37" s="588">
        <f>max('LE3131'!K31,'LE3131'!L31)</f>
        <v>89</v>
      </c>
      <c r="N37" s="588">
        <f>max('LE3131'!M31,'LE3131'!N31)</f>
        <v>87</v>
      </c>
      <c r="O37" s="588">
        <f>max('LE3131'!O31,'LE3131'!P31)</f>
        <v>84</v>
      </c>
      <c r="P37" s="588">
        <f>max('LE3131'!Q31,'LE3131'!R31)</f>
        <v>0</v>
      </c>
      <c r="Q37" s="588">
        <f>max('LE3131'!C31,'LE3131'!D31)</f>
        <v>88</v>
      </c>
      <c r="R37" s="588">
        <f>max('LE3131'!E31,'LE3131'!F31)</f>
        <v>89</v>
      </c>
      <c r="S37" s="588">
        <f>max('LE3131'!G31,'LE3131'!H31)</f>
        <v>84</v>
      </c>
      <c r="T37" s="588">
        <f>max('LE3131'!I31,'LE3131'!J31)</f>
        <v>0</v>
      </c>
      <c r="U37" s="591">
        <f>'CF-LE3149'!E33</f>
        <v>59.25</v>
      </c>
      <c r="V37" s="591">
        <f>'CF-LE3149'!F33</f>
        <v>57.5</v>
      </c>
      <c r="W37" s="591">
        <f>'CF-LE3149'!G33</f>
        <v>65</v>
      </c>
      <c r="X37" s="591">
        <f>'CF-LE3149'!H33</f>
        <v>65.25</v>
      </c>
      <c r="Y37" s="590">
        <f>'CF-LE3149'!I33</f>
        <v>61.75</v>
      </c>
      <c r="Z37" s="592">
        <f>'CF-LE3149'!N33</f>
        <v>0.5438235294</v>
      </c>
      <c r="AA37" s="590">
        <f>'CF-LE3149'!O33</f>
        <v>30.875</v>
      </c>
      <c r="AB37" s="590" t="str">
        <f>'CF-LE3149'!P33</f>
        <v/>
      </c>
      <c r="AC37" s="590" t="str">
        <f>'CF-LE3149'!Q33</f>
        <v/>
      </c>
      <c r="AD37" s="590">
        <f>'CF-LE3149'!R33</f>
        <v>31</v>
      </c>
      <c r="AE37" s="590">
        <f>'CF-LE3149'!S33</f>
        <v>18.525</v>
      </c>
      <c r="AF37" s="590" t="str">
        <f>'CF-LE3149'!T33</f>
        <v/>
      </c>
      <c r="AG37" s="590" t="str">
        <f>'CF-LE3149'!U33</f>
        <v/>
      </c>
      <c r="AH37" s="590">
        <f>'CF-LE3149'!V33</f>
        <v>19</v>
      </c>
      <c r="AI37" s="590">
        <f>'CF-LE3149'!W33</f>
        <v>61.75</v>
      </c>
      <c r="AJ37" s="588" t="str">
        <f>'CF-LE3149'!X33</f>
        <v/>
      </c>
      <c r="AK37" s="588" t="str">
        <f>'CF-LE3149'!Y33</f>
        <v/>
      </c>
      <c r="AL37" s="588" t="str">
        <f>'CF-LE3149'!Z33</f>
        <v>R</v>
      </c>
      <c r="AM37" s="593">
        <f>max('CE-I-331'!C30,'CE-I-331'!D30)</f>
        <v>0</v>
      </c>
      <c r="AN37" s="593">
        <f>max('CE-I-331'!E30,'CE-I-331'!F30)</f>
        <v>0</v>
      </c>
      <c r="AO37" s="593">
        <f>max('CE-I-331'!G30,'CE-I-331'!H30)</f>
        <v>0</v>
      </c>
      <c r="AP37" s="593">
        <f>max('CE-I-331'!I30,'CE-I-331'!J30)</f>
        <v>0</v>
      </c>
      <c r="AQ37" s="594">
        <f>max('CE-I-331'!K30,'CE-I-331'!L30)</f>
        <v>0</v>
      </c>
      <c r="AR37" s="588">
        <f>max('CE-I-331'!M30,'CE-I-331'!N30)</f>
        <v>0</v>
      </c>
      <c r="AS37" s="595">
        <f>max('CE-I-331'!O30,'CE-I-331'!P30)</f>
        <v>0</v>
      </c>
      <c r="AT37" s="596">
        <f>max('CE-I-331'!Q30,'CE-I-331'!R30)</f>
        <v>0</v>
      </c>
      <c r="AU37" s="596">
        <f>max('CE-I-3131'!K31,'CE-I-3131'!L31)</f>
        <v>0</v>
      </c>
      <c r="AV37" s="596">
        <f>max('CE-I-3131'!M31,'CE-I-3131'!N31)</f>
        <v>0</v>
      </c>
      <c r="AW37" s="596">
        <f>max('CE-I-3131'!O31,'CE-I-3131'!P31)</f>
        <v>0</v>
      </c>
      <c r="AX37" s="596">
        <f>max('CE-I-3131'!Q31,'CE-I-3131'!R31)</f>
        <v>0</v>
      </c>
      <c r="AY37" s="596">
        <f>max('CE-I-3131'!C31,'CE-I-3131'!D31)</f>
        <v>0</v>
      </c>
      <c r="AZ37" s="596">
        <f>max('CE-I-3131'!E31,'CE-I-3131'!F31)</f>
        <v>0</v>
      </c>
      <c r="BA37" s="596">
        <f>max('CE-I-3131'!G31,'CE-I-3131'!H31)</f>
        <v>0</v>
      </c>
      <c r="BB37" s="596">
        <f>max('CE-I-3131'!I31,'CE-I-3131'!J31)</f>
        <v>0</v>
      </c>
      <c r="BC37" s="597">
        <f>'CF-LE-I3150'!E33</f>
        <v>0</v>
      </c>
      <c r="BD37" s="597">
        <f>'CF-LE-I3150'!F33</f>
        <v>0</v>
      </c>
      <c r="BE37" s="597">
        <f>'CF-LE-I3150'!G33</f>
        <v>0</v>
      </c>
      <c r="BF37" s="597">
        <f>'CF-LE-I3150'!H33</f>
        <v>0</v>
      </c>
      <c r="BG37" s="598">
        <f>'CF-LE-I3150'!I33</f>
        <v>0</v>
      </c>
      <c r="BH37" s="599">
        <f>'CF-LE-I3150'!N33</f>
        <v>0</v>
      </c>
      <c r="BI37" s="598">
        <f>'CF-LE-I3150'!O33</f>
        <v>0</v>
      </c>
      <c r="BJ37" s="598" t="str">
        <f>'CF-LE-I3150'!P33</f>
        <v/>
      </c>
      <c r="BK37" s="598" t="str">
        <f>'CF-LE-I3150'!Q33</f>
        <v/>
      </c>
      <c r="BL37" s="598">
        <f>'CF-LE-I3150'!R33</f>
        <v>0</v>
      </c>
      <c r="BM37" s="598">
        <f>'CF-LE-I3150'!S33</f>
        <v>0</v>
      </c>
      <c r="BN37" s="598" t="str">
        <f>'CF-LE-I3150'!T33</f>
        <v/>
      </c>
      <c r="BO37" s="598" t="str">
        <f>'CF-LE-I3150'!U33</f>
        <v/>
      </c>
      <c r="BP37" s="598">
        <f>'CF-LE-I3150'!V33</f>
        <v>0</v>
      </c>
      <c r="BQ37" s="596" t="str">
        <f>'CF-LE-I3150'!W33</f>
        <v/>
      </c>
      <c r="BR37" s="596" t="str">
        <f>'CF-LE-I3150'!X33</f>
        <v/>
      </c>
      <c r="BS37" s="596" t="str">
        <f>'CF-LE-I3150'!Y33</f>
        <v/>
      </c>
      <c r="BT37" s="596" t="str">
        <f>'CF-LE-I3150'!Z33</f>
        <v>R</v>
      </c>
      <c r="BU37" s="600">
        <f>max('CE-F-334'!C30,'CE-F-334'!D30)</f>
        <v>80</v>
      </c>
      <c r="BV37" s="600">
        <f>max('CE-F-334'!E30,'CE-F-334'!F30)</f>
        <v>75</v>
      </c>
      <c r="BW37" s="600">
        <f>max('CE-F-334'!G30,'CE-F-334'!H30)</f>
        <v>71</v>
      </c>
      <c r="BX37" s="600">
        <f>max('CE-F-334'!I30,'CE-F-334'!J30)</f>
        <v>0</v>
      </c>
      <c r="BY37" s="594">
        <f>max('CE-F-334'!K30,'CE-F-334'!L30)</f>
        <v>82</v>
      </c>
      <c r="BZ37" s="588">
        <f>max('CE-F-334'!M30,'CE-F-334'!N30)</f>
        <v>78</v>
      </c>
      <c r="CA37" s="596">
        <f>max('CE-F-334'!O30,'CE-F-334'!P30)</f>
        <v>71</v>
      </c>
      <c r="CB37" s="596">
        <f>max('CE-F-334'!Q30,'CE-F-334'!R30)</f>
        <v>0</v>
      </c>
      <c r="CC37" s="596">
        <f>max('CE-F-3135'!K31,'CE-F-3135'!L31)</f>
        <v>82</v>
      </c>
      <c r="CD37" s="596">
        <f>max('CE-F-3135'!M31,'CE-F-3135'!N31)</f>
        <v>80</v>
      </c>
      <c r="CE37" s="596">
        <f>max('CE-F-3135'!O31,'CE-F-3135'!P31)</f>
        <v>78</v>
      </c>
      <c r="CF37" s="596">
        <f>max('CE-F-3135'!Q31,'CE-F-3135'!R31)</f>
        <v>0</v>
      </c>
      <c r="CG37" s="596">
        <f>max('CE-F-3135'!C31,'CE-F-3135'!D31)</f>
        <v>83</v>
      </c>
      <c r="CH37" s="596">
        <f>max('CE-F-3135'!E31,'CE-F-3135'!F31)</f>
        <v>80</v>
      </c>
      <c r="CI37" s="596">
        <f>max('CE-F-3135'!G31,'CE-F-3135'!H31)</f>
        <v>79</v>
      </c>
      <c r="CJ37" s="596">
        <f>max('CE-F-3135'!I31,'CE-F-3135'!J31)</f>
        <v>0</v>
      </c>
      <c r="CK37" s="597">
        <f>'CF-LE-F3151'!E33</f>
        <v>56.5</v>
      </c>
      <c r="CL37" s="597">
        <f>'CF-LE-F3151'!F33</f>
        <v>57.75</v>
      </c>
      <c r="CM37" s="597">
        <f>'CF-LE-F3151'!G33</f>
        <v>60</v>
      </c>
      <c r="CN37" s="597">
        <f>'CF-LE-F3151'!H33</f>
        <v>60.5</v>
      </c>
      <c r="CO37" s="598">
        <f>'CF-LE-F3151'!I33</f>
        <v>58.6875</v>
      </c>
      <c r="CP37" s="599">
        <f>'CF-LE-F3151'!N33</f>
        <v>0.6857142857</v>
      </c>
      <c r="CQ37" s="598">
        <f>'CF-LE-F3151'!O33</f>
        <v>29.34375</v>
      </c>
      <c r="CR37" s="598" t="str">
        <f>'CF-LE-F3151'!P33</f>
        <v/>
      </c>
      <c r="CS37" s="598" t="str">
        <f>'CF-LE-F3151'!Q33</f>
        <v/>
      </c>
      <c r="CT37" s="598">
        <f>'CF-LE-F3151'!R33</f>
        <v>29</v>
      </c>
      <c r="CU37" s="598">
        <f>'CF-LE-F3151'!S33</f>
        <v>17.60625</v>
      </c>
      <c r="CV37" s="598" t="str">
        <f>'CF-LE-F3151'!T33</f>
        <v/>
      </c>
      <c r="CW37" s="598" t="str">
        <f>'CF-LE-F3151'!U33</f>
        <v/>
      </c>
      <c r="CX37" s="598">
        <f>'CF-LE-F3151'!V33</f>
        <v>18</v>
      </c>
      <c r="CY37" s="598">
        <f>'CF-LE-F3151'!W33</f>
        <v>58.6875</v>
      </c>
      <c r="CZ37" s="598" t="str">
        <f>'CF-LE-F3151'!X33</f>
        <v/>
      </c>
      <c r="DA37" s="596" t="str">
        <f>'CF-LE-F3151'!Y33</f>
        <v/>
      </c>
      <c r="DB37" s="596" t="str">
        <f>'CF-LE-F3151'!Z33</f>
        <v>R</v>
      </c>
      <c r="DC37" s="600">
        <f>max('CE-MAT-3136'!C30,'CE-MAT-3136'!D30)</f>
        <v>70</v>
      </c>
      <c r="DD37" s="600">
        <f>max('CE-MAT-3136'!E30,'CE-MAT-3136'!F30)</f>
        <v>70</v>
      </c>
      <c r="DE37" s="600">
        <f>max('CE-MAT-3136'!G30,'CE-MAT-3136'!H30)</f>
        <v>70</v>
      </c>
      <c r="DF37" s="600">
        <f>max('CE-MAT-3136'!I30,'CE-MAT-3136'!J30)</f>
        <v>0</v>
      </c>
      <c r="DG37" s="594">
        <f>max('CE-MAT-3136'!K30,'CE-MAT-3136'!L30)</f>
        <v>71</v>
      </c>
      <c r="DH37" s="588">
        <f>max('CE-MAT-3136'!M30,'CE-MAT-3136'!N30)</f>
        <v>70</v>
      </c>
      <c r="DI37" s="596">
        <f>max('CE-MAT-3136'!O30,'CE-MAT-3136'!P30)</f>
        <v>60</v>
      </c>
      <c r="DJ37" s="596">
        <f>max('CE-MAT-3136'!Q30,'CE-MAT-3136'!R30)</f>
        <v>0</v>
      </c>
      <c r="DK37" s="596">
        <f>max('CE-MAT-3137'!K31,'CE-MAT-3137'!L31)</f>
        <v>70</v>
      </c>
      <c r="DL37" s="596">
        <f>max('CE-MAT-3137'!M31,'CE-MAT-3137'!N31)</f>
        <v>70</v>
      </c>
      <c r="DM37" s="596">
        <f>max('CE-MAT-3137'!O31,'CE-MAT-3137'!P31)</f>
        <v>70</v>
      </c>
      <c r="DN37" s="596">
        <f>max('CE-MAT-3137'!Q31,'CE-MAT-3137'!R31)</f>
        <v>0</v>
      </c>
      <c r="DO37" s="596">
        <f>max('CE-MAT-3137'!C31,'CE-MAT-3137'!D31)</f>
        <v>76</v>
      </c>
      <c r="DP37" s="596">
        <f>max('CE-MAT-3137'!E31,'CE-MAT-3137'!F31)</f>
        <v>81</v>
      </c>
      <c r="DQ37" s="596">
        <f>max('CE-MAT-3137'!G31,'CE-MAT-3137'!H31)</f>
        <v>70</v>
      </c>
      <c r="DR37" s="596">
        <f>max('CE-MAT-3137'!I31,'CE-MAT-3137'!J31)</f>
        <v>0</v>
      </c>
      <c r="DS37" s="597">
        <f>'CF-M-3152'!E33</f>
        <v>52.5</v>
      </c>
      <c r="DT37" s="597">
        <f>'CF-M-3152'!F33</f>
        <v>50.25</v>
      </c>
      <c r="DU37" s="597">
        <f>'CF-M-3152'!G33</f>
        <v>52.5</v>
      </c>
      <c r="DV37" s="597">
        <f>'CF-M-3152'!H33</f>
        <v>56.75</v>
      </c>
      <c r="DW37" s="598">
        <f>'CF-M-3152'!I33</f>
        <v>53</v>
      </c>
      <c r="DX37" s="599">
        <f>'CF-M-3152'!N33</f>
        <v>0.671343985</v>
      </c>
      <c r="DY37" s="598">
        <f>'CF-M-3152'!O33</f>
        <v>26.5</v>
      </c>
      <c r="DZ37" s="598" t="str">
        <f>'CF-M-3152'!P33</f>
        <v/>
      </c>
      <c r="EA37" s="598" t="str">
        <f>'CF-M-3152'!Q33</f>
        <v/>
      </c>
      <c r="EB37" s="598">
        <f>'CF-M-3152'!R33</f>
        <v>27</v>
      </c>
      <c r="EC37" s="598">
        <f>'CF-M-3152'!S33</f>
        <v>15.9</v>
      </c>
      <c r="ED37" s="598" t="str">
        <f>'CF-M-3152'!T33</f>
        <v/>
      </c>
      <c r="EE37" s="598" t="str">
        <f>'CF-M-3152'!U33</f>
        <v/>
      </c>
      <c r="EF37" s="598">
        <f>'CF-M-3152'!V33</f>
        <v>16</v>
      </c>
      <c r="EG37" s="598">
        <f>'CF-M-3152'!W33</f>
        <v>53</v>
      </c>
      <c r="EH37" s="598" t="str">
        <f>'CF-M-3152'!X33</f>
        <v/>
      </c>
      <c r="EI37" s="596" t="str">
        <f>'CF-M-3152'!Y33</f>
        <v/>
      </c>
      <c r="EJ37" s="596" t="str">
        <f>'CF-M-3152'!Z33</f>
        <v>R</v>
      </c>
      <c r="EK37" s="593">
        <f>max('CE-SOC-3138'!C30,'CE-SOC-3138'!D30)</f>
        <v>78</v>
      </c>
      <c r="EL37" s="593">
        <f>max('CE-SOC-3138'!E30,'CE-SOC-3138'!F30)</f>
        <v>72</v>
      </c>
      <c r="EM37" s="593">
        <f>max('CE-SOC-3138'!G30,'CE-SOC-3138'!H30)</f>
        <v>81</v>
      </c>
      <c r="EN37" s="601">
        <f>max('CE-SOC-3138'!I30,'CE-SOC-3138'!J30)</f>
        <v>0</v>
      </c>
      <c r="EO37" s="595">
        <f>max('CE-SOC-3138'!K30,'CE-SOC-3138'!L30)</f>
        <v>76</v>
      </c>
      <c r="EP37" s="588">
        <f>max('CE-SOC-3138'!M30,'CE-SOC-3138'!N30)</f>
        <v>72</v>
      </c>
      <c r="EQ37" s="596">
        <f>max('CE-SOC-3138'!O30,'CE-SOC-3138'!P30)</f>
        <v>90</v>
      </c>
      <c r="ER37" s="596">
        <f>max('CE-SOC-3138'!Q30,'CE-SOC-3138'!R30)</f>
        <v>0</v>
      </c>
      <c r="ES37" s="596">
        <f>max('CE-SOC-3139'!K31,'CE-SOC-3139'!L31)</f>
        <v>86</v>
      </c>
      <c r="ET37" s="598">
        <f>max('CE-SOC-3139'!M31,'CE-SOC-3139'!N31)</f>
        <v>89</v>
      </c>
      <c r="EU37" s="598">
        <f>max('CE-SOC-3139'!O31,'CE-SOC-3139'!P31)</f>
        <v>87</v>
      </c>
      <c r="EV37" s="596">
        <f>max('CE-SOC-3139'!Q31,'CE-SOC-3139'!R31)</f>
        <v>0</v>
      </c>
      <c r="EW37" s="598">
        <f>max('CE-SOC-3139'!C31,'CE-SOC-3139'!D31)</f>
        <v>76</v>
      </c>
      <c r="EX37" s="598">
        <f>max('CE-SOC-3139'!E31,'CE-SOC-3139'!F31)</f>
        <v>74</v>
      </c>
      <c r="EY37" s="598">
        <f>max('CE-SOC-3139'!G31,'CE-SOC-3139'!H31)</f>
        <v>81</v>
      </c>
      <c r="EZ37" s="598">
        <f>max('CE-SOC-3139'!I31,'CE-SOC-3139'!J31)</f>
        <v>0</v>
      </c>
      <c r="FA37" s="597">
        <f>'CF-CS-3153'!E33</f>
        <v>57.75</v>
      </c>
      <c r="FB37" s="597">
        <f>'CF-CS-3153'!F33</f>
        <v>59.5</v>
      </c>
      <c r="FC37" s="597">
        <f>'CF-CS-3153'!G33</f>
        <v>65.5</v>
      </c>
      <c r="FD37" s="597">
        <f>'CF-CS-3153'!H33</f>
        <v>57.75</v>
      </c>
      <c r="FE37" s="598">
        <f>'CF-CS-3153'!I33</f>
        <v>60.125</v>
      </c>
      <c r="FF37" s="599">
        <f>'CF-CS-3153'!N33</f>
        <v>0.6707843137</v>
      </c>
      <c r="FG37" s="598">
        <f>'CF-CS-3153'!O33</f>
        <v>30.0625</v>
      </c>
      <c r="FH37" s="598" t="str">
        <f>'CF-CS-3153'!P33</f>
        <v/>
      </c>
      <c r="FI37" s="598" t="str">
        <f>'CF-CS-3153'!Q33</f>
        <v/>
      </c>
      <c r="FJ37" s="598">
        <f>'CF-CS-3153'!R33</f>
        <v>30</v>
      </c>
      <c r="FK37" s="598">
        <f>'CF-CS-3153'!S33</f>
        <v>18.0375</v>
      </c>
      <c r="FL37" s="598" t="str">
        <f>'CF-CS-3153'!T33</f>
        <v/>
      </c>
      <c r="FM37" s="598" t="str">
        <f>'CF-CS-3153'!U33</f>
        <v/>
      </c>
      <c r="FN37" s="598">
        <f>'CF-CS-3153'!V33</f>
        <v>18</v>
      </c>
      <c r="FO37" s="596" t="str">
        <f>'CF-CS-3153'!W33</f>
        <v/>
      </c>
      <c r="FP37" s="598" t="str">
        <f>'CF-CS-3153'!X33</f>
        <v/>
      </c>
      <c r="FQ37" s="596" t="str">
        <f>'CF-CS-3153'!Y33</f>
        <v/>
      </c>
      <c r="FR37" s="596" t="str">
        <f>'CF-CS-3153'!Z33</f>
        <v>R</v>
      </c>
      <c r="FS37" s="602">
        <f>max(CNCF3140!C30,CNCF3140!D30)</f>
        <v>77</v>
      </c>
      <c r="FT37" s="602">
        <f>max(CNCF3140!E30,CNCF3140!F30)</f>
        <v>93</v>
      </c>
      <c r="FU37" s="602">
        <f>max(CNCF3140!G30,CNCF3140!H30)</f>
        <v>40</v>
      </c>
      <c r="FV37" s="602">
        <f>max(CNCF3140!I30,CNCF3140!J30)</f>
        <v>0</v>
      </c>
      <c r="FW37" s="594">
        <f>max(CNCF3140!K30,CNCF3140!L30)</f>
        <v>80</v>
      </c>
      <c r="FX37" s="588">
        <f>max(CNCF3140!M30,CNCF3140!N30)</f>
        <v>90</v>
      </c>
      <c r="FY37" s="596">
        <f>max(CNCF3140!O30,CNCF3140!P30)</f>
        <v>40</v>
      </c>
      <c r="FZ37" s="596">
        <f>max(CNCF3140!Q30,CNCF3140!R30)</f>
        <v>0</v>
      </c>
      <c r="GA37" s="596">
        <f>max('CE-NAT-3141'!K31,'CE-NAT-3141'!L31)</f>
        <v>90</v>
      </c>
      <c r="GB37" s="596">
        <f>max('CE-NAT-3141'!M31,'CE-NAT-3141'!N31)</f>
        <v>90</v>
      </c>
      <c r="GC37" s="596">
        <f>max('CE-NAT-3141'!O31,'CE-NAT-3141'!P31)</f>
        <v>40</v>
      </c>
      <c r="GD37" s="596">
        <f>max('CE-NAT-3141'!Q31,'CE-NAT-3141'!R31)</f>
        <v>0</v>
      </c>
      <c r="GE37" s="596">
        <f>max('CE-NAT-3141'!C31,'CE-NAT-3141'!D31)</f>
        <v>80</v>
      </c>
      <c r="GF37" s="596">
        <f>max('CE-NAT-3141'!E31,'CE-NAT-3141'!F31)</f>
        <v>84</v>
      </c>
      <c r="GG37" s="596">
        <f>max('CE-NAT-3141'!G31,'CE-NAT-3141'!H31)</f>
        <v>75</v>
      </c>
      <c r="GH37" s="596">
        <f>max('CE-NAT-3141'!I31,'CE-NAT-3141'!J31)</f>
        <v>0</v>
      </c>
      <c r="GI37" s="597">
        <f>'CF-CN-3154'!E33</f>
        <v>52.5</v>
      </c>
      <c r="GJ37" s="597">
        <f>'CF-CN-3154'!F33</f>
        <v>52.5</v>
      </c>
      <c r="GK37" s="597">
        <f>'CF-CN-3154'!G33</f>
        <v>55</v>
      </c>
      <c r="GL37" s="597">
        <f>'CF-CN-3154'!H33</f>
        <v>59.75</v>
      </c>
      <c r="GM37" s="598">
        <f>'CF-CN-3154'!I33</f>
        <v>54.9375</v>
      </c>
      <c r="GN37" s="599">
        <f>'CF-CN-3154'!N33</f>
        <v>0.295</v>
      </c>
      <c r="GO37" s="598">
        <f>'CF-CN-3154'!O33</f>
        <v>27.46875</v>
      </c>
      <c r="GP37" s="598" t="str">
        <f>'CF-CN-3154'!P33</f>
        <v/>
      </c>
      <c r="GQ37" s="598" t="str">
        <f>'CF-CN-3154'!Q33</f>
        <v/>
      </c>
      <c r="GR37" s="598">
        <f>'CF-CN-3154'!R33</f>
        <v>27</v>
      </c>
      <c r="GS37" s="598">
        <f>'CF-CN-3154'!S33</f>
        <v>16.48125</v>
      </c>
      <c r="GT37" s="598" t="str">
        <f>'CF-CN-3154'!T33</f>
        <v/>
      </c>
      <c r="GU37" s="598" t="str">
        <f>'CF-CN-3154'!U33</f>
        <v/>
      </c>
      <c r="GV37" s="598">
        <f>'CF-CN-3154'!V33</f>
        <v>16</v>
      </c>
      <c r="GW37" s="598">
        <f>'CF-CN-3154'!W33</f>
        <v>54.9375</v>
      </c>
      <c r="GX37" s="598" t="str">
        <f>'CF-CN-3154'!X33</f>
        <v/>
      </c>
      <c r="GY37" s="596" t="str">
        <f>'CF-CN-3154'!Y33</f>
        <v/>
      </c>
      <c r="GZ37" s="596" t="str">
        <f>'CF-CN-3154'!Z33</f>
        <v>R</v>
      </c>
      <c r="HA37" s="594">
        <f>max('CE-EA-3142'!C30,'CE-EA-3142'!C30)</f>
        <v>90</v>
      </c>
      <c r="HB37" s="594">
        <f>max('CE-EA-3142'!E30,'CE-EA-3142'!F30)</f>
        <v>96</v>
      </c>
      <c r="HC37" s="594">
        <f>max('CE-EA-3142'!G30,'CE-EA-3142'!H30)</f>
        <v>92</v>
      </c>
      <c r="HD37" s="594">
        <f>max('CE-EA-3142'!I30,'CE-EA-3142'!J30)</f>
        <v>0</v>
      </c>
      <c r="HE37" s="594">
        <f>max('CE-EA-3142'!K30,'CE-EA-3142'!L30)</f>
        <v>83</v>
      </c>
      <c r="HF37" s="588">
        <f>max('CE-EA-3142'!M30,'CE-EA-3142'!N30)</f>
        <v>90</v>
      </c>
      <c r="HG37" s="596">
        <f>max('CE-EA-3142'!O30,'CE-EA-3142'!P30)</f>
        <v>94</v>
      </c>
      <c r="HH37" s="596">
        <f>max('CE-EA-3142'!Q30,'CE-EA-3142'!R30)</f>
        <v>0</v>
      </c>
      <c r="HI37" s="596">
        <f>max('CE-EA-3143'!K31,'CE-EA-3143'!L31)</f>
        <v>93</v>
      </c>
      <c r="HJ37" s="596">
        <f>max('CE-EA-3143'!M31,'CE-EA-3143'!N31)</f>
        <v>91</v>
      </c>
      <c r="HK37" s="596">
        <f>max('CE-EA-3143'!O31,'CE-EA-3143'!P31)</f>
        <v>85</v>
      </c>
      <c r="HL37" s="596">
        <f>max('CE-EA-3143'!Q31,'CE-EA-3143'!R31)</f>
        <v>0</v>
      </c>
      <c r="HM37" s="596">
        <f>max('CE-EA-3143'!C31,'CE-EA-3143'!D31)</f>
        <v>85</v>
      </c>
      <c r="HN37" s="596">
        <f>max('CE-EA-3143'!E31,'CE-EA-3143'!F31)</f>
        <v>82</v>
      </c>
      <c r="HO37" s="596">
        <f>max('CE-EA-3143'!G31,'CE-EA-3143'!H31)</f>
        <v>87</v>
      </c>
      <c r="HP37" s="596">
        <f>max('CE-EA-3143'!I31,'CE-EA-3143'!J31)</f>
        <v>0</v>
      </c>
      <c r="HQ37" s="597">
        <f>'CF-EA-3155'!E33</f>
        <v>69.5</v>
      </c>
      <c r="HR37" s="597">
        <f>'CF-EA-3155'!F33</f>
        <v>66.75</v>
      </c>
      <c r="HS37" s="597">
        <f>'CF-EA-3155'!G33</f>
        <v>67.25</v>
      </c>
      <c r="HT37" s="597">
        <f>'CF-EA-3155'!H33</f>
        <v>63.5</v>
      </c>
      <c r="HU37" s="598">
        <f>'CF-EA-3155'!I33</f>
        <v>66.75</v>
      </c>
      <c r="HV37" s="599">
        <f>'CF-EA-3155'!N33</f>
        <v>0.4814814815</v>
      </c>
      <c r="HW37" s="598">
        <f>'CF-EA-3155'!O33</f>
        <v>33.375</v>
      </c>
      <c r="HX37" s="598" t="str">
        <f>'CF-EA-3155'!P33</f>
        <v/>
      </c>
      <c r="HY37" s="598" t="str">
        <f>'CF-EA-3155'!Q33</f>
        <v/>
      </c>
      <c r="HZ37" s="598">
        <f>'CF-EA-3155'!R33</f>
        <v>33</v>
      </c>
      <c r="IA37" s="598">
        <f>'CF-EA-3155'!S33</f>
        <v>20.025</v>
      </c>
      <c r="IB37" s="598" t="str">
        <f>'CF-EA-3155'!T33</f>
        <v/>
      </c>
      <c r="IC37" s="598" t="str">
        <f>'CF-EA-3155'!U33</f>
        <v/>
      </c>
      <c r="ID37" s="598">
        <f>'CF-EA-3155'!V33</f>
        <v>20</v>
      </c>
      <c r="IE37" s="596" t="str">
        <f>'CF-EA-3155'!W33</f>
        <v/>
      </c>
      <c r="IF37" s="598" t="str">
        <f>'CF-EA-3155'!X33</f>
        <v/>
      </c>
      <c r="IG37" s="596" t="str">
        <f>'CF-EA-3155'!Y33</f>
        <v/>
      </c>
      <c r="IH37" s="596" t="str">
        <f>'CF-EA-3155'!Z33</f>
        <v>R</v>
      </c>
      <c r="II37" s="600">
        <f>max('CE-EF-3144'!C30,'CE-EF-3144'!D30)</f>
        <v>75</v>
      </c>
      <c r="IJ37" s="600">
        <f>max('CE-EF-3144'!E30,'CE-EF-3144'!F30)</f>
        <v>85</v>
      </c>
      <c r="IK37" s="600">
        <f>max('CE-EF-3144'!G30,'CE-EF-3144'!H30)</f>
        <v>88</v>
      </c>
      <c r="IL37" s="600">
        <f>max('CE-EF-3144'!I30,'CE-EF-3144'!J30)</f>
        <v>0</v>
      </c>
      <c r="IM37" s="594">
        <f>max('CE-EF-3144'!K30,'CE-EF-3144'!L30)</f>
        <v>76</v>
      </c>
      <c r="IN37" s="588">
        <f>max('CE-EF-3144'!M30,'CE-EF-3144'!N30)</f>
        <v>84</v>
      </c>
      <c r="IO37" s="596">
        <f>max('CE-EF-3144'!O30,'CE-EF-3144'!P30)</f>
        <v>90</v>
      </c>
      <c r="IP37" s="596">
        <f>max('CE-EF-3144'!Q30,'CE-EF-3144'!R30)</f>
        <v>0</v>
      </c>
      <c r="IQ37" s="596">
        <f>max('CE-EF-3145'!K31,'CE-EF-3145'!L31)</f>
        <v>83</v>
      </c>
      <c r="IR37" s="596">
        <f>max('CE-EF-3145'!M31,'CE-EF-3145'!N31)</f>
        <v>78</v>
      </c>
      <c r="IS37" s="596">
        <f>max('CE-EF-3145'!O31,'CE-EF-3145'!P31)</f>
        <v>82</v>
      </c>
      <c r="IT37" s="596">
        <f>max('CE-EF-3145'!Q31,'CE-EF-3145'!R31)</f>
        <v>0</v>
      </c>
      <c r="IU37" s="596">
        <f>max('CE-EF-3145'!C31,'CE-EF-3145'!D31)</f>
        <v>75</v>
      </c>
      <c r="IV37" s="596">
        <f>max('CE-EF-3145'!E31,'CE-EF-3145'!F31)</f>
        <v>86</v>
      </c>
      <c r="IW37" s="596">
        <f>max('CE-EF-3145'!G31,'CE-EF-3145'!H31)</f>
        <v>85</v>
      </c>
      <c r="IX37" s="596">
        <f>max('CE-EF-3145'!I31,'CE-EF-3145'!J31)</f>
        <v>0</v>
      </c>
      <c r="IY37" s="597">
        <f>'CF-EF-3156'!E33</f>
        <v>62</v>
      </c>
      <c r="IZ37" s="597">
        <f>'CF-EF-3156'!F33</f>
        <v>62.5</v>
      </c>
      <c r="JA37" s="597">
        <f>'CF-EF-3156'!G33</f>
        <v>60.75</v>
      </c>
      <c r="JB37" s="597">
        <f>'CF-EF-3156'!H33</f>
        <v>61.5</v>
      </c>
      <c r="JC37" s="598">
        <f>'CF-EF-3156'!I33</f>
        <v>61.6875</v>
      </c>
      <c r="JD37" s="599">
        <f>'CF-EF-3156'!N33</f>
        <v>0.7</v>
      </c>
      <c r="JE37" s="598">
        <f>'CF-EF-3156'!O33</f>
        <v>30.84375</v>
      </c>
      <c r="JF37" s="598" t="str">
        <f>'CF-EF-3156'!P33</f>
        <v/>
      </c>
      <c r="JG37" s="598" t="str">
        <f>'CF-EF-3156'!Q33</f>
        <v/>
      </c>
      <c r="JH37" s="598">
        <f>'CF-EF-3156'!R33</f>
        <v>31</v>
      </c>
      <c r="JI37" s="598">
        <f>'CF-EF-3156'!S33</f>
        <v>18.50625</v>
      </c>
      <c r="JJ37" s="598" t="str">
        <f>'CF-EF-3156'!T33</f>
        <v/>
      </c>
      <c r="JK37" s="598" t="str">
        <f>'CF-EF-3156'!U33</f>
        <v/>
      </c>
      <c r="JL37" s="598">
        <f>'CF-EF-3156'!V33</f>
        <v>19</v>
      </c>
      <c r="JM37" s="596" t="str">
        <f>'CF-EF-3156'!W33</f>
        <v/>
      </c>
      <c r="JN37" s="598" t="str">
        <f>'CF-EF-3156'!X33</f>
        <v/>
      </c>
      <c r="JO37" s="596" t="str">
        <f>'CF-EF-3156'!Y33</f>
        <v/>
      </c>
      <c r="JP37" s="596" t="str">
        <f>'CF-EF-3156'!Z33</f>
        <v>R</v>
      </c>
      <c r="JQ37" s="593">
        <f>max('CE-FIH&amp;R-3146'!C30,'CE-FIH&amp;R-3146'!D30)</f>
        <v>81</v>
      </c>
      <c r="JR37" s="601">
        <f>max('CE-FIH&amp;R-3146'!E30,'CE-FIH&amp;R-3146'!F30)</f>
        <v>80</v>
      </c>
      <c r="JS37" s="601">
        <f>max('CE-FIH&amp;R-3146'!G30,'CE-FIH&amp;R-3146'!H30)</f>
        <v>76</v>
      </c>
      <c r="JT37" s="593">
        <f>max('CE-FIH&amp;R-3146'!I30,'CE-FIH&amp;R-3146'!J30)</f>
        <v>0</v>
      </c>
      <c r="JU37" s="594">
        <f>max('CE-FIH&amp;R-3146'!K30,'CE-FIH&amp;R-3146'!L30)</f>
        <v>78</v>
      </c>
      <c r="JV37" s="590">
        <f>max('CE-FIH&amp;R-3146'!M30,'CE-FIH&amp;R-3146'!N30)</f>
        <v>94</v>
      </c>
      <c r="JW37" s="598">
        <f>max('CE-FIH&amp;R-3146'!O30,'CE-FIH&amp;R-3146'!P30)</f>
        <v>74</v>
      </c>
      <c r="JX37" s="596">
        <f>max('CE-FIH&amp;R-3146'!Q30,'CE-FIH&amp;R-3146'!R30)</f>
        <v>0</v>
      </c>
      <c r="JY37" s="596">
        <f>max('CE-FIH&amp;R-3147'!K31,'CE-FIH&amp;R-3147'!L31)</f>
        <v>86</v>
      </c>
      <c r="JZ37" s="598">
        <f>max('CE-FIH&amp;R-3147'!M31,'CE-FIH&amp;R-3147'!N31)</f>
        <v>91</v>
      </c>
      <c r="KA37" s="598">
        <f>max('CE-FIH&amp;R-3147'!O31,'CE-FIH&amp;R-3147'!P31)</f>
        <v>88</v>
      </c>
      <c r="KB37" s="596">
        <f>max('CE-FIH&amp;R-3147'!Q31,'CE-FIH&amp;R-3147'!R31)</f>
        <v>0</v>
      </c>
      <c r="KC37" s="598">
        <f>max('CE-FIH&amp;R-3147'!C31,'CE-FIH&amp;R-3147'!D31)</f>
        <v>83</v>
      </c>
      <c r="KD37" s="598">
        <f>max('CE-FIH&amp;R-3147'!E31,'CE-FIH&amp;R-3147'!F31)</f>
        <v>88</v>
      </c>
      <c r="KE37" s="598">
        <f>max('CE-FIH&amp;R-3147'!G31,'CE-FIH&amp;R-3147'!H31)</f>
        <v>84</v>
      </c>
      <c r="KF37" s="596">
        <f>max('CE-FIH&amp;R-3147'!I31,'CE-FIH&amp;R-3147'!J31)</f>
        <v>0</v>
      </c>
      <c r="KG37" s="597">
        <f>'CF-FIHR-3157'!E33</f>
        <v>59.25</v>
      </c>
      <c r="KH37" s="597">
        <f>'CF-FIHR-3157'!F33</f>
        <v>61.5</v>
      </c>
      <c r="KI37" s="597">
        <f>'CF-FIHR-3157'!G33</f>
        <v>66.25</v>
      </c>
      <c r="KJ37" s="597">
        <f>'CF-FIHR-3157'!H33</f>
        <v>63.75</v>
      </c>
      <c r="KK37" s="598">
        <f>'CF-FIHR-3157'!I33</f>
        <v>62.6875</v>
      </c>
      <c r="KL37" s="599">
        <f>'CF-FIHR-3157'!N33</f>
        <v>0.6051587302</v>
      </c>
      <c r="KM37" s="598">
        <f>'CF-FIHR-3157'!O33</f>
        <v>31.34375</v>
      </c>
      <c r="KN37" s="598" t="str">
        <f>'CF-FIHR-3157'!P33</f>
        <v/>
      </c>
      <c r="KO37" s="598" t="str">
        <f>'CF-FIHR-3157'!Q33</f>
        <v/>
      </c>
      <c r="KP37" s="598">
        <f>'CF-FIHR-3157'!R33</f>
        <v>31</v>
      </c>
      <c r="KQ37" s="598">
        <f>'CF-FIHR-3157'!S33</f>
        <v>18.80625</v>
      </c>
      <c r="KR37" s="598" t="str">
        <f>'CF-FIHR-3157'!T33</f>
        <v/>
      </c>
      <c r="KS37" s="598" t="str">
        <f>'CF-FIHR-3157'!U33</f>
        <v/>
      </c>
      <c r="KT37" s="598">
        <f>'CF-FIHR-3157'!V33</f>
        <v>19</v>
      </c>
      <c r="KU37" s="596" t="str">
        <f>'CF-FIHR-3157'!W33</f>
        <v/>
      </c>
      <c r="KV37" s="598" t="str">
        <f>'CF-FIHR-3157'!X33</f>
        <v/>
      </c>
      <c r="KW37" s="596" t="str">
        <f>'CF-FIHR-3157'!Y33</f>
        <v/>
      </c>
      <c r="KX37" s="596" t="str">
        <f>'CF-FIHR-3157'!Z33</f>
        <v>R</v>
      </c>
    </row>
    <row r="38" ht="16.5" customHeight="1">
      <c r="A38" s="600">
        <v>28.0</v>
      </c>
      <c r="B38" s="588" t="str">
        <f>'3A 2025 - 2026 DATOS DEL ESTUDI'!M31</f>
        <v/>
      </c>
      <c r="C38" s="588">
        <f>'3A 2025 - 2026 DATOS DEL ESTUDI'!N31</f>
        <v>32607334</v>
      </c>
      <c r="D38" s="589" t="str">
        <f>'3A 2025 - 2026 DATOS DEL ESTUDI'!B31</f>
        <v>Yesly  Peña Muñoz</v>
      </c>
      <c r="E38" s="588">
        <f>max('LE3130'!C31,'LE3130'!D31)</f>
        <v>92</v>
      </c>
      <c r="F38" s="588">
        <f>max('LE3130'!E31,'LE3130'!F31)</f>
        <v>90</v>
      </c>
      <c r="G38" s="590">
        <f>max('LE3130'!G31,'LE3130'!H31)</f>
        <v>93</v>
      </c>
      <c r="H38" s="588">
        <f>max('LE3130'!I31,'LE3130'!J31)</f>
        <v>0</v>
      </c>
      <c r="I38" s="588">
        <f>max('LE3130'!K31,'LE3130'!L31)</f>
        <v>86</v>
      </c>
      <c r="J38" s="588">
        <f>max('LE3130'!M31,'LE3130'!N31)</f>
        <v>87</v>
      </c>
      <c r="K38" s="588">
        <f>max('LE3130'!O31,'LE3130'!P31)</f>
        <v>88</v>
      </c>
      <c r="L38" s="588">
        <f>max('LE3130'!Q31,'LE3130'!R31)</f>
        <v>0</v>
      </c>
      <c r="M38" s="588">
        <f>max('LE3131'!K32,'LE3131'!L32)</f>
        <v>96</v>
      </c>
      <c r="N38" s="588">
        <f>max('LE3131'!M32,'LE3131'!N32)</f>
        <v>94</v>
      </c>
      <c r="O38" s="588">
        <f>max('LE3131'!O32,'LE3131'!P32)</f>
        <v>94</v>
      </c>
      <c r="P38" s="588">
        <f>max('LE3131'!Q32,'LE3131'!R32)</f>
        <v>0</v>
      </c>
      <c r="Q38" s="588">
        <f>max('LE3131'!C32,'LE3131'!D32)</f>
        <v>93</v>
      </c>
      <c r="R38" s="588">
        <f>max('LE3131'!E32,'LE3131'!F32)</f>
        <v>95</v>
      </c>
      <c r="S38" s="588">
        <f>max('LE3131'!G32,'LE3131'!H32)</f>
        <v>94</v>
      </c>
      <c r="T38" s="588">
        <f>max('LE3131'!I32,'LE3131'!J32)</f>
        <v>0</v>
      </c>
      <c r="U38" s="591">
        <f>'CF-LE3149'!E34</f>
        <v>68.75</v>
      </c>
      <c r="V38" s="591">
        <f>'CF-LE3149'!F34</f>
        <v>65.25</v>
      </c>
      <c r="W38" s="591">
        <f>'CF-LE3149'!G34</f>
        <v>71</v>
      </c>
      <c r="X38" s="591">
        <f>'CF-LE3149'!H34</f>
        <v>70.5</v>
      </c>
      <c r="Y38" s="590">
        <f>'CF-LE3149'!I34</f>
        <v>68.875</v>
      </c>
      <c r="Z38" s="592">
        <f>'CF-LE3149'!N34</f>
        <v>0.5647058824</v>
      </c>
      <c r="AA38" s="590">
        <f>'CF-LE3149'!O34</f>
        <v>34.4375</v>
      </c>
      <c r="AB38" s="590" t="str">
        <f>'CF-LE3149'!P34</f>
        <v/>
      </c>
      <c r="AC38" s="590" t="str">
        <f>'CF-LE3149'!Q34</f>
        <v/>
      </c>
      <c r="AD38" s="590">
        <f>'CF-LE3149'!R34</f>
        <v>34</v>
      </c>
      <c r="AE38" s="590">
        <f>'CF-LE3149'!S34</f>
        <v>20.6625</v>
      </c>
      <c r="AF38" s="590" t="str">
        <f>'CF-LE3149'!T34</f>
        <v/>
      </c>
      <c r="AG38" s="590" t="str">
        <f>'CF-LE3149'!U34</f>
        <v/>
      </c>
      <c r="AH38" s="590">
        <f>'CF-LE3149'!V34</f>
        <v>21</v>
      </c>
      <c r="AI38" s="590">
        <f>'CF-LE3149'!W34</f>
        <v>68.875</v>
      </c>
      <c r="AJ38" s="588" t="str">
        <f>'CF-LE3149'!X34</f>
        <v/>
      </c>
      <c r="AK38" s="588" t="str">
        <f>'CF-LE3149'!Y34</f>
        <v/>
      </c>
      <c r="AL38" s="588" t="str">
        <f>'CF-LE3149'!Z34</f>
        <v>R</v>
      </c>
      <c r="AM38" s="593">
        <f>max('CE-I-331'!C31,'CE-I-331'!D31)</f>
        <v>0</v>
      </c>
      <c r="AN38" s="593">
        <f>max('CE-I-331'!E31,'CE-I-331'!F31)</f>
        <v>0</v>
      </c>
      <c r="AO38" s="593">
        <f>max('CE-I-331'!G31,'CE-I-331'!H31)</f>
        <v>0</v>
      </c>
      <c r="AP38" s="593">
        <f>max('CE-I-331'!I31,'CE-I-331'!J31)</f>
        <v>0</v>
      </c>
      <c r="AQ38" s="594">
        <f>max('CE-I-331'!K31,'CE-I-331'!L31)</f>
        <v>0</v>
      </c>
      <c r="AR38" s="588">
        <f>max('CE-I-331'!M31,'CE-I-331'!N31)</f>
        <v>0</v>
      </c>
      <c r="AS38" s="595">
        <f>max('CE-I-331'!O31,'CE-I-331'!P31)</f>
        <v>0</v>
      </c>
      <c r="AT38" s="596">
        <f>max('CE-I-331'!Q31,'CE-I-331'!R31)</f>
        <v>0</v>
      </c>
      <c r="AU38" s="596">
        <f>max('CE-I-3131'!K32,'CE-I-3131'!L32)</f>
        <v>0</v>
      </c>
      <c r="AV38" s="596">
        <f>max('CE-I-3131'!M32,'CE-I-3131'!N32)</f>
        <v>0</v>
      </c>
      <c r="AW38" s="596">
        <f>max('CE-I-3131'!O32,'CE-I-3131'!P32)</f>
        <v>0</v>
      </c>
      <c r="AX38" s="596">
        <f>max('CE-I-3131'!Q32,'CE-I-3131'!R32)</f>
        <v>0</v>
      </c>
      <c r="AY38" s="596">
        <f>max('CE-I-3131'!C32,'CE-I-3131'!D32)</f>
        <v>0</v>
      </c>
      <c r="AZ38" s="596">
        <f>max('CE-I-3131'!E32,'CE-I-3131'!F32)</f>
        <v>0</v>
      </c>
      <c r="BA38" s="596">
        <f>max('CE-I-3131'!G32,'CE-I-3131'!H32)</f>
        <v>0</v>
      </c>
      <c r="BB38" s="596">
        <f>max('CE-I-3131'!I32,'CE-I-3131'!J32)</f>
        <v>0</v>
      </c>
      <c r="BC38" s="597">
        <f>'CF-LE-I3150'!E34</f>
        <v>0</v>
      </c>
      <c r="BD38" s="597">
        <f>'CF-LE-I3150'!F34</f>
        <v>0</v>
      </c>
      <c r="BE38" s="597">
        <f>'CF-LE-I3150'!G34</f>
        <v>0</v>
      </c>
      <c r="BF38" s="597">
        <f>'CF-LE-I3150'!H34</f>
        <v>0</v>
      </c>
      <c r="BG38" s="598">
        <f>'CF-LE-I3150'!I34</f>
        <v>0</v>
      </c>
      <c r="BH38" s="599">
        <f>'CF-LE-I3150'!N34</f>
        <v>0</v>
      </c>
      <c r="BI38" s="598">
        <f>'CF-LE-I3150'!O34</f>
        <v>0</v>
      </c>
      <c r="BJ38" s="598" t="str">
        <f>'CF-LE-I3150'!P34</f>
        <v/>
      </c>
      <c r="BK38" s="598" t="str">
        <f>'CF-LE-I3150'!Q34</f>
        <v/>
      </c>
      <c r="BL38" s="598">
        <f>'CF-LE-I3150'!R34</f>
        <v>0</v>
      </c>
      <c r="BM38" s="598">
        <f>'CF-LE-I3150'!S34</f>
        <v>0</v>
      </c>
      <c r="BN38" s="598" t="str">
        <f>'CF-LE-I3150'!T34</f>
        <v/>
      </c>
      <c r="BO38" s="598" t="str">
        <f>'CF-LE-I3150'!U34</f>
        <v/>
      </c>
      <c r="BP38" s="598">
        <f>'CF-LE-I3150'!V34</f>
        <v>0</v>
      </c>
      <c r="BQ38" s="596" t="str">
        <f>'CF-LE-I3150'!W34</f>
        <v/>
      </c>
      <c r="BR38" s="596" t="str">
        <f>'CF-LE-I3150'!X34</f>
        <v/>
      </c>
      <c r="BS38" s="596" t="str">
        <f>'CF-LE-I3150'!Y34</f>
        <v/>
      </c>
      <c r="BT38" s="596" t="str">
        <f>'CF-LE-I3150'!Z34</f>
        <v>R</v>
      </c>
      <c r="BU38" s="600">
        <f>max('CE-F-334'!C31,'CE-F-334'!D31)</f>
        <v>85</v>
      </c>
      <c r="BV38" s="600">
        <f>max('CE-F-334'!E31,'CE-F-334'!F31)</f>
        <v>89</v>
      </c>
      <c r="BW38" s="600">
        <f>max('CE-F-334'!G31,'CE-F-334'!H31)</f>
        <v>92</v>
      </c>
      <c r="BX38" s="600">
        <f>max('CE-F-334'!I31,'CE-F-334'!J31)</f>
        <v>0</v>
      </c>
      <c r="BY38" s="594">
        <f>max('CE-F-334'!K31,'CE-F-334'!L31)</f>
        <v>88</v>
      </c>
      <c r="BZ38" s="588">
        <f>max('CE-F-334'!M31,'CE-F-334'!N31)</f>
        <v>90</v>
      </c>
      <c r="CA38" s="596">
        <f>max('CE-F-334'!O31,'CE-F-334'!P31)</f>
        <v>93</v>
      </c>
      <c r="CB38" s="596">
        <f>max('CE-F-334'!Q31,'CE-F-334'!R31)</f>
        <v>0</v>
      </c>
      <c r="CC38" s="596">
        <f>max('CE-F-3135'!K32,'CE-F-3135'!L32)</f>
        <v>90</v>
      </c>
      <c r="CD38" s="596">
        <f>max('CE-F-3135'!M32,'CE-F-3135'!N32)</f>
        <v>92</v>
      </c>
      <c r="CE38" s="596">
        <f>max('CE-F-3135'!O32,'CE-F-3135'!P32)</f>
        <v>92</v>
      </c>
      <c r="CF38" s="596">
        <f>max('CE-F-3135'!Q32,'CE-F-3135'!R32)</f>
        <v>0</v>
      </c>
      <c r="CG38" s="596">
        <f>max('CE-F-3135'!C32,'CE-F-3135'!D32)</f>
        <v>89</v>
      </c>
      <c r="CH38" s="596">
        <f>max('CE-F-3135'!E32,'CE-F-3135'!F32)</f>
        <v>90</v>
      </c>
      <c r="CI38" s="596">
        <f>max('CE-F-3135'!G32,'CE-F-3135'!H32)</f>
        <v>91</v>
      </c>
      <c r="CJ38" s="596">
        <f>max('CE-F-3135'!I32,'CE-F-3135'!J32)</f>
        <v>0</v>
      </c>
      <c r="CK38" s="597">
        <f>'CF-LE-F3151'!E34</f>
        <v>66.5</v>
      </c>
      <c r="CL38" s="597">
        <f>'CF-LE-F3151'!F34</f>
        <v>67.75</v>
      </c>
      <c r="CM38" s="597">
        <f>'CF-LE-F3151'!G34</f>
        <v>68.5</v>
      </c>
      <c r="CN38" s="597">
        <f>'CF-LE-F3151'!H34</f>
        <v>67.5</v>
      </c>
      <c r="CO38" s="598">
        <f>'CF-LE-F3151'!I34</f>
        <v>67.5625</v>
      </c>
      <c r="CP38" s="599">
        <f>'CF-LE-F3151'!N34</f>
        <v>0.68</v>
      </c>
      <c r="CQ38" s="598">
        <f>'CF-LE-F3151'!O34</f>
        <v>33.78125</v>
      </c>
      <c r="CR38" s="598" t="str">
        <f>'CF-LE-F3151'!P34</f>
        <v/>
      </c>
      <c r="CS38" s="598" t="str">
        <f>'CF-LE-F3151'!Q34</f>
        <v/>
      </c>
      <c r="CT38" s="598">
        <f>'CF-LE-F3151'!R34</f>
        <v>34</v>
      </c>
      <c r="CU38" s="598">
        <f>'CF-LE-F3151'!S34</f>
        <v>20.26875</v>
      </c>
      <c r="CV38" s="598" t="str">
        <f>'CF-LE-F3151'!T34</f>
        <v/>
      </c>
      <c r="CW38" s="598" t="str">
        <f>'CF-LE-F3151'!U34</f>
        <v/>
      </c>
      <c r="CX38" s="598">
        <f>'CF-LE-F3151'!V34</f>
        <v>20</v>
      </c>
      <c r="CY38" s="598">
        <f>'CF-LE-F3151'!W34</f>
        <v>67.5625</v>
      </c>
      <c r="CZ38" s="598" t="str">
        <f>'CF-LE-F3151'!X34</f>
        <v/>
      </c>
      <c r="DA38" s="596" t="str">
        <f>'CF-LE-F3151'!Y34</f>
        <v/>
      </c>
      <c r="DB38" s="596" t="str">
        <f>'CF-LE-F3151'!Z34</f>
        <v>R</v>
      </c>
      <c r="DC38" s="600">
        <f>max('CE-MAT-3136'!C31,'CE-MAT-3136'!D31)</f>
        <v>100</v>
      </c>
      <c r="DD38" s="600">
        <f>max('CE-MAT-3136'!E31,'CE-MAT-3136'!F31)</f>
        <v>100</v>
      </c>
      <c r="DE38" s="600">
        <f>max('CE-MAT-3136'!G31,'CE-MAT-3136'!H31)</f>
        <v>100</v>
      </c>
      <c r="DF38" s="600">
        <f>max('CE-MAT-3136'!I31,'CE-MAT-3136'!J31)</f>
        <v>0</v>
      </c>
      <c r="DG38" s="594">
        <f>max('CE-MAT-3136'!K31,'CE-MAT-3136'!L31)</f>
        <v>96</v>
      </c>
      <c r="DH38" s="588">
        <f>max('CE-MAT-3136'!M31,'CE-MAT-3136'!N31)</f>
        <v>100</v>
      </c>
      <c r="DI38" s="596">
        <f>max('CE-MAT-3136'!O31,'CE-MAT-3136'!P31)</f>
        <v>98</v>
      </c>
      <c r="DJ38" s="596">
        <f>max('CE-MAT-3136'!Q31,'CE-MAT-3136'!R31)</f>
        <v>0</v>
      </c>
      <c r="DK38" s="596">
        <f>max('CE-MAT-3137'!K32,'CE-MAT-3137'!L32)</f>
        <v>94</v>
      </c>
      <c r="DL38" s="596">
        <f>max('CE-MAT-3137'!M32,'CE-MAT-3137'!N32)</f>
        <v>100</v>
      </c>
      <c r="DM38" s="596">
        <f>max('CE-MAT-3137'!O32,'CE-MAT-3137'!P32)</f>
        <v>99</v>
      </c>
      <c r="DN38" s="596">
        <f>max('CE-MAT-3137'!Q32,'CE-MAT-3137'!R32)</f>
        <v>0</v>
      </c>
      <c r="DO38" s="596">
        <f>max('CE-MAT-3137'!C32,'CE-MAT-3137'!D32)</f>
        <v>96</v>
      </c>
      <c r="DP38" s="596">
        <f>max('CE-MAT-3137'!E32,'CE-MAT-3137'!F32)</f>
        <v>100</v>
      </c>
      <c r="DQ38" s="596">
        <f>max('CE-MAT-3137'!G32,'CE-MAT-3137'!H32)</f>
        <v>99</v>
      </c>
      <c r="DR38" s="596">
        <f>max('CE-MAT-3137'!I32,'CE-MAT-3137'!J32)</f>
        <v>0</v>
      </c>
      <c r="DS38" s="597">
        <f>'CF-M-3152'!E34</f>
        <v>75</v>
      </c>
      <c r="DT38" s="597">
        <f>'CF-M-3152'!F34</f>
        <v>73.5</v>
      </c>
      <c r="DU38" s="597">
        <f>'CF-M-3152'!G34</f>
        <v>73.25</v>
      </c>
      <c r="DV38" s="597">
        <f>'CF-M-3152'!H34</f>
        <v>73.75</v>
      </c>
      <c r="DW38" s="598">
        <f>'CF-M-3152'!I34</f>
        <v>73.875</v>
      </c>
      <c r="DX38" s="599">
        <f>'CF-M-3152'!N34</f>
        <v>0.7</v>
      </c>
      <c r="DY38" s="598" t="str">
        <f>'CF-M-3152'!O34</f>
        <v/>
      </c>
      <c r="DZ38" s="598" t="str">
        <f>'CF-M-3152'!P34</f>
        <v/>
      </c>
      <c r="EA38" s="598" t="str">
        <f>'CF-M-3152'!Q34</f>
        <v/>
      </c>
      <c r="EB38" s="598" t="str">
        <f>'CF-M-3152'!R34</f>
        <v/>
      </c>
      <c r="EC38" s="598" t="str">
        <f>'CF-M-3152'!S34</f>
        <v/>
      </c>
      <c r="ED38" s="598" t="str">
        <f>'CF-M-3152'!T34</f>
        <v/>
      </c>
      <c r="EE38" s="598" t="str">
        <f>'CF-M-3152'!U34</f>
        <v/>
      </c>
      <c r="EF38" s="598" t="str">
        <f>'CF-M-3152'!V34</f>
        <v/>
      </c>
      <c r="EG38" s="598">
        <f>'CF-M-3152'!W34</f>
        <v>73.875</v>
      </c>
      <c r="EH38" s="598" t="str">
        <f>'CF-M-3152'!X34</f>
        <v/>
      </c>
      <c r="EI38" s="596" t="str">
        <f>'CF-M-3152'!Y34</f>
        <v>A</v>
      </c>
      <c r="EJ38" s="596" t="str">
        <f>'CF-M-3152'!Z34</f>
        <v/>
      </c>
      <c r="EK38" s="593">
        <f>max('CE-SOC-3138'!C31,'CE-SOC-3138'!D31)</f>
        <v>93</v>
      </c>
      <c r="EL38" s="593">
        <f>max('CE-SOC-3138'!E31,'CE-SOC-3138'!F31)</f>
        <v>97</v>
      </c>
      <c r="EM38" s="593">
        <f>max('CE-SOC-3138'!G31,'CE-SOC-3138'!H31)</f>
        <v>91</v>
      </c>
      <c r="EN38" s="601">
        <f>max('CE-SOC-3138'!I31,'CE-SOC-3138'!J31)</f>
        <v>0</v>
      </c>
      <c r="EO38" s="595">
        <f>max('CE-SOC-3138'!K31,'CE-SOC-3138'!L31)</f>
        <v>95</v>
      </c>
      <c r="EP38" s="588">
        <f>max('CE-SOC-3138'!M31,'CE-SOC-3138'!N31)</f>
        <v>100</v>
      </c>
      <c r="EQ38" s="596">
        <f>max('CE-SOC-3138'!O31,'CE-SOC-3138'!P31)</f>
        <v>92</v>
      </c>
      <c r="ER38" s="596">
        <f>max('CE-SOC-3138'!Q31,'CE-SOC-3138'!R31)</f>
        <v>0</v>
      </c>
      <c r="ES38" s="596">
        <f>max('CE-SOC-3139'!K32,'CE-SOC-3139'!L32)</f>
        <v>96</v>
      </c>
      <c r="ET38" s="598">
        <f>max('CE-SOC-3139'!M32,'CE-SOC-3139'!N32)</f>
        <v>100</v>
      </c>
      <c r="EU38" s="598">
        <f>max('CE-SOC-3139'!O32,'CE-SOC-3139'!P32)</f>
        <v>95</v>
      </c>
      <c r="EV38" s="596">
        <f>max('CE-SOC-3139'!Q32,'CE-SOC-3139'!R32)</f>
        <v>0</v>
      </c>
      <c r="EW38" s="598">
        <f>max('CE-SOC-3139'!C32,'CE-SOC-3139'!D32)</f>
        <v>94</v>
      </c>
      <c r="EX38" s="598">
        <f>max('CE-SOC-3139'!E32,'CE-SOC-3139'!F32)</f>
        <v>97</v>
      </c>
      <c r="EY38" s="598">
        <f>max('CE-SOC-3139'!G32,'CE-SOC-3139'!H32)</f>
        <v>98</v>
      </c>
      <c r="EZ38" s="598">
        <f>max('CE-SOC-3139'!I32,'CE-SOC-3139'!J32)</f>
        <v>0</v>
      </c>
      <c r="FA38" s="597">
        <f>'CF-CS-3153'!E34</f>
        <v>70.25</v>
      </c>
      <c r="FB38" s="597">
        <f>'CF-CS-3153'!F34</f>
        <v>71.75</v>
      </c>
      <c r="FC38" s="597">
        <f>'CF-CS-3153'!G34</f>
        <v>72.75</v>
      </c>
      <c r="FD38" s="597">
        <f>'CF-CS-3153'!H34</f>
        <v>72.25</v>
      </c>
      <c r="FE38" s="598">
        <f>'CF-CS-3153'!I34</f>
        <v>71.75</v>
      </c>
      <c r="FF38" s="599">
        <f>'CF-CS-3153'!N34</f>
        <v>0.6941176471</v>
      </c>
      <c r="FG38" s="598" t="str">
        <f>'CF-CS-3153'!O34</f>
        <v/>
      </c>
      <c r="FH38" s="598" t="str">
        <f>'CF-CS-3153'!P34</f>
        <v/>
      </c>
      <c r="FI38" s="598" t="str">
        <f>'CF-CS-3153'!Q34</f>
        <v/>
      </c>
      <c r="FJ38" s="598" t="str">
        <f>'CF-CS-3153'!R34</f>
        <v/>
      </c>
      <c r="FK38" s="598" t="str">
        <f>'CF-CS-3153'!S34</f>
        <v/>
      </c>
      <c r="FL38" s="598" t="str">
        <f>'CF-CS-3153'!T34</f>
        <v/>
      </c>
      <c r="FM38" s="598" t="str">
        <f>'CF-CS-3153'!U34</f>
        <v/>
      </c>
      <c r="FN38" s="598" t="str">
        <f>'CF-CS-3153'!V34</f>
        <v/>
      </c>
      <c r="FO38" s="596" t="str">
        <f>'CF-CS-3153'!W34</f>
        <v/>
      </c>
      <c r="FP38" s="598" t="str">
        <f>'CF-CS-3153'!X34</f>
        <v/>
      </c>
      <c r="FQ38" s="596" t="str">
        <f>'CF-CS-3153'!Y34</f>
        <v>A</v>
      </c>
      <c r="FR38" s="596" t="str">
        <f>'CF-CS-3153'!Z34</f>
        <v/>
      </c>
      <c r="FS38" s="602">
        <f>max(CNCF3140!C31,CNCF3140!D31)</f>
        <v>100</v>
      </c>
      <c r="FT38" s="602">
        <f>max(CNCF3140!E31,CNCF3140!F31)</f>
        <v>95</v>
      </c>
      <c r="FU38" s="602">
        <f>max(CNCF3140!G31,CNCF3140!H31)</f>
        <v>85</v>
      </c>
      <c r="FV38" s="602">
        <f>max(CNCF3140!I31,CNCF3140!J31)</f>
        <v>0</v>
      </c>
      <c r="FW38" s="594">
        <f>max(CNCF3140!K31,CNCF3140!L31)</f>
        <v>97</v>
      </c>
      <c r="FX38" s="588">
        <f>max(CNCF3140!M31,CNCF3140!N31)</f>
        <v>94</v>
      </c>
      <c r="FY38" s="596">
        <f>max(CNCF3140!O31,CNCF3140!P31)</f>
        <v>87</v>
      </c>
      <c r="FZ38" s="596">
        <f>max(CNCF3140!Q31,CNCF3140!R31)</f>
        <v>0</v>
      </c>
      <c r="GA38" s="596">
        <f>max('CE-NAT-3141'!K32,'CE-NAT-3141'!L32)</f>
        <v>97</v>
      </c>
      <c r="GB38" s="596">
        <f>max('CE-NAT-3141'!M32,'CE-NAT-3141'!N32)</f>
        <v>98</v>
      </c>
      <c r="GC38" s="596">
        <f>max('CE-NAT-3141'!O32,'CE-NAT-3141'!P32)</f>
        <v>90</v>
      </c>
      <c r="GD38" s="596">
        <f>max('CE-NAT-3141'!Q32,'CE-NAT-3141'!R32)</f>
        <v>0</v>
      </c>
      <c r="GE38" s="596">
        <f>max('CE-NAT-3141'!C32,'CE-NAT-3141'!D32)</f>
        <v>98</v>
      </c>
      <c r="GF38" s="596">
        <f>max('CE-NAT-3141'!E32,'CE-NAT-3141'!F32)</f>
        <v>94</v>
      </c>
      <c r="GG38" s="596">
        <f>max('CE-NAT-3141'!G32,'CE-NAT-3141'!H32)</f>
        <v>88</v>
      </c>
      <c r="GH38" s="596">
        <f>max('CE-NAT-3141'!I32,'CE-NAT-3141'!J32)</f>
        <v>0</v>
      </c>
      <c r="GI38" s="597">
        <f>'CF-CN-3154'!E34</f>
        <v>70</v>
      </c>
      <c r="GJ38" s="597">
        <f>'CF-CN-3154'!F34</f>
        <v>69.5</v>
      </c>
      <c r="GK38" s="597">
        <f>'CF-CN-3154'!G34</f>
        <v>71.25</v>
      </c>
      <c r="GL38" s="597">
        <f>'CF-CN-3154'!H34</f>
        <v>70</v>
      </c>
      <c r="GM38" s="598">
        <f>'CF-CN-3154'!I34</f>
        <v>70.1875</v>
      </c>
      <c r="GN38" s="599">
        <f>'CF-CN-3154'!N34</f>
        <v>0.275</v>
      </c>
      <c r="GO38" s="598" t="str">
        <f>'CF-CN-3154'!O34</f>
        <v/>
      </c>
      <c r="GP38" s="598" t="str">
        <f>'CF-CN-3154'!P34</f>
        <v/>
      </c>
      <c r="GQ38" s="598" t="str">
        <f>'CF-CN-3154'!Q34</f>
        <v/>
      </c>
      <c r="GR38" s="598" t="str">
        <f>'CF-CN-3154'!R34</f>
        <v/>
      </c>
      <c r="GS38" s="598" t="str">
        <f>'CF-CN-3154'!S34</f>
        <v/>
      </c>
      <c r="GT38" s="598" t="str">
        <f>'CF-CN-3154'!T34</f>
        <v/>
      </c>
      <c r="GU38" s="598" t="str">
        <f>'CF-CN-3154'!U34</f>
        <v/>
      </c>
      <c r="GV38" s="598" t="str">
        <f>'CF-CN-3154'!V34</f>
        <v/>
      </c>
      <c r="GW38" s="598">
        <f>'CF-CN-3154'!W34</f>
        <v>70.1875</v>
      </c>
      <c r="GX38" s="598" t="str">
        <f>'CF-CN-3154'!X34</f>
        <v/>
      </c>
      <c r="GY38" s="596" t="str">
        <f>'CF-CN-3154'!Y34</f>
        <v>A</v>
      </c>
      <c r="GZ38" s="596" t="str">
        <f>'CF-CN-3154'!Z34</f>
        <v/>
      </c>
      <c r="HA38" s="594">
        <f>max('CE-EA-3142'!C31,'CE-EA-3142'!C31)</f>
        <v>97</v>
      </c>
      <c r="HB38" s="594">
        <f>max('CE-EA-3142'!E31,'CE-EA-3142'!F31)</f>
        <v>97</v>
      </c>
      <c r="HC38" s="594">
        <f>max('CE-EA-3142'!G31,'CE-EA-3142'!H31)</f>
        <v>97</v>
      </c>
      <c r="HD38" s="594">
        <f>max('CE-EA-3142'!I31,'CE-EA-3142'!J31)</f>
        <v>0</v>
      </c>
      <c r="HE38" s="594">
        <f>max('CE-EA-3142'!K31,'CE-EA-3142'!L31)</f>
        <v>96</v>
      </c>
      <c r="HF38" s="588">
        <f>max('CE-EA-3142'!M31,'CE-EA-3142'!N31)</f>
        <v>94</v>
      </c>
      <c r="HG38" s="596">
        <f>max('CE-EA-3142'!O31,'CE-EA-3142'!P31)</f>
        <v>98</v>
      </c>
      <c r="HH38" s="596">
        <f>max('CE-EA-3142'!Q31,'CE-EA-3142'!R31)</f>
        <v>0</v>
      </c>
      <c r="HI38" s="596">
        <f>max('CE-EA-3143'!K32,'CE-EA-3143'!L32)</f>
        <v>85</v>
      </c>
      <c r="HJ38" s="596">
        <f>max('CE-EA-3143'!M32,'CE-EA-3143'!N32)</f>
        <v>95</v>
      </c>
      <c r="HK38" s="596">
        <f>max('CE-EA-3143'!O32,'CE-EA-3143'!P32)</f>
        <v>100</v>
      </c>
      <c r="HL38" s="596">
        <f>max('CE-EA-3143'!Q32,'CE-EA-3143'!R32)</f>
        <v>0</v>
      </c>
      <c r="HM38" s="596">
        <f>max('CE-EA-3143'!C32,'CE-EA-3143'!D32)</f>
        <v>96</v>
      </c>
      <c r="HN38" s="596">
        <f>max('CE-EA-3143'!E32,'CE-EA-3143'!F32)</f>
        <v>90</v>
      </c>
      <c r="HO38" s="596">
        <f>max('CE-EA-3143'!G32,'CE-EA-3143'!H32)</f>
        <v>98</v>
      </c>
      <c r="HP38" s="596">
        <f>max('CE-EA-3143'!I32,'CE-EA-3143'!J32)</f>
        <v>0</v>
      </c>
      <c r="HQ38" s="597">
        <f>'CF-EA-3155'!E34</f>
        <v>72.75</v>
      </c>
      <c r="HR38" s="597">
        <f>'CF-EA-3155'!F34</f>
        <v>72</v>
      </c>
      <c r="HS38" s="597">
        <f>'CF-EA-3155'!G34</f>
        <v>70</v>
      </c>
      <c r="HT38" s="597">
        <f>'CF-EA-3155'!H34</f>
        <v>71</v>
      </c>
      <c r="HU38" s="598">
        <f>'CF-EA-3155'!I34</f>
        <v>71.4375</v>
      </c>
      <c r="HV38" s="599">
        <f>'CF-EA-3155'!N34</f>
        <v>0.4814814815</v>
      </c>
      <c r="HW38" s="598" t="str">
        <f>'CF-EA-3155'!O34</f>
        <v/>
      </c>
      <c r="HX38" s="598" t="str">
        <f>'CF-EA-3155'!P34</f>
        <v/>
      </c>
      <c r="HY38" s="598" t="str">
        <f>'CF-EA-3155'!Q34</f>
        <v/>
      </c>
      <c r="HZ38" s="598" t="str">
        <f>'CF-EA-3155'!R34</f>
        <v/>
      </c>
      <c r="IA38" s="598" t="str">
        <f>'CF-EA-3155'!S34</f>
        <v/>
      </c>
      <c r="IB38" s="598" t="str">
        <f>'CF-EA-3155'!T34</f>
        <v/>
      </c>
      <c r="IC38" s="598" t="str">
        <f>'CF-EA-3155'!U34</f>
        <v/>
      </c>
      <c r="ID38" s="598" t="str">
        <f>'CF-EA-3155'!V34</f>
        <v/>
      </c>
      <c r="IE38" s="596" t="str">
        <f>'CF-EA-3155'!W34</f>
        <v/>
      </c>
      <c r="IF38" s="598" t="str">
        <f>'CF-EA-3155'!X34</f>
        <v/>
      </c>
      <c r="IG38" s="596" t="str">
        <f>'CF-EA-3155'!Y34</f>
        <v>A</v>
      </c>
      <c r="IH38" s="596" t="str">
        <f>'CF-EA-3155'!Z34</f>
        <v/>
      </c>
      <c r="II38" s="600">
        <f>max('CE-EF-3144'!C31,'CE-EF-3144'!D31)</f>
        <v>87</v>
      </c>
      <c r="IJ38" s="600">
        <f>max('CE-EF-3144'!E31,'CE-EF-3144'!F31)</f>
        <v>88</v>
      </c>
      <c r="IK38" s="600">
        <f>max('CE-EF-3144'!G31,'CE-EF-3144'!H31)</f>
        <v>93</v>
      </c>
      <c r="IL38" s="600">
        <f>max('CE-EF-3144'!I31,'CE-EF-3144'!J31)</f>
        <v>0</v>
      </c>
      <c r="IM38" s="594">
        <f>max('CE-EF-3144'!K31,'CE-EF-3144'!L31)</f>
        <v>88</v>
      </c>
      <c r="IN38" s="588">
        <f>max('CE-EF-3144'!M31,'CE-EF-3144'!N31)</f>
        <v>90</v>
      </c>
      <c r="IO38" s="596">
        <f>max('CE-EF-3144'!O31,'CE-EF-3144'!P31)</f>
        <v>94</v>
      </c>
      <c r="IP38" s="596">
        <f>max('CE-EF-3144'!Q31,'CE-EF-3144'!R31)</f>
        <v>0</v>
      </c>
      <c r="IQ38" s="596">
        <f>max('CE-EF-3145'!K32,'CE-EF-3145'!L32)</f>
        <v>88</v>
      </c>
      <c r="IR38" s="596">
        <f>max('CE-EF-3145'!M32,'CE-EF-3145'!N32)</f>
        <v>86</v>
      </c>
      <c r="IS38" s="596">
        <f>max('CE-EF-3145'!O32,'CE-EF-3145'!P32)</f>
        <v>90</v>
      </c>
      <c r="IT38" s="596">
        <f>max('CE-EF-3145'!Q32,'CE-EF-3145'!R32)</f>
        <v>0</v>
      </c>
      <c r="IU38" s="596">
        <f>max('CE-EF-3145'!C32,'CE-EF-3145'!D32)</f>
        <v>83</v>
      </c>
      <c r="IV38" s="596">
        <f>max('CE-EF-3145'!E32,'CE-EF-3145'!F32)</f>
        <v>90</v>
      </c>
      <c r="IW38" s="596">
        <f>max('CE-EF-3145'!G32,'CE-EF-3145'!H32)</f>
        <v>94</v>
      </c>
      <c r="IX38" s="596">
        <f>max('CE-EF-3145'!I32,'CE-EF-3145'!J32)</f>
        <v>0</v>
      </c>
      <c r="IY38" s="597">
        <f>'CF-EF-3156'!E34</f>
        <v>67</v>
      </c>
      <c r="IZ38" s="597">
        <f>'CF-EF-3156'!F34</f>
        <v>68</v>
      </c>
      <c r="JA38" s="597">
        <f>'CF-EF-3156'!G34</f>
        <v>66</v>
      </c>
      <c r="JB38" s="597">
        <f>'CF-EF-3156'!H34</f>
        <v>66.75</v>
      </c>
      <c r="JC38" s="598">
        <f>'CF-EF-3156'!I34</f>
        <v>66.9375</v>
      </c>
      <c r="JD38" s="599">
        <f>'CF-EF-3156'!N34</f>
        <v>0.8</v>
      </c>
      <c r="JE38" s="598">
        <f>'CF-EF-3156'!O34</f>
        <v>33.46875</v>
      </c>
      <c r="JF38" s="598" t="str">
        <f>'CF-EF-3156'!P34</f>
        <v/>
      </c>
      <c r="JG38" s="598" t="str">
        <f>'CF-EF-3156'!Q34</f>
        <v/>
      </c>
      <c r="JH38" s="598">
        <f>'CF-EF-3156'!R34</f>
        <v>33</v>
      </c>
      <c r="JI38" s="598">
        <f>'CF-EF-3156'!S34</f>
        <v>20.08125</v>
      </c>
      <c r="JJ38" s="598" t="str">
        <f>'CF-EF-3156'!T34</f>
        <v/>
      </c>
      <c r="JK38" s="598" t="str">
        <f>'CF-EF-3156'!U34</f>
        <v/>
      </c>
      <c r="JL38" s="598">
        <f>'CF-EF-3156'!V34</f>
        <v>20</v>
      </c>
      <c r="JM38" s="596" t="str">
        <f>'CF-EF-3156'!W34</f>
        <v/>
      </c>
      <c r="JN38" s="598" t="str">
        <f>'CF-EF-3156'!X34</f>
        <v/>
      </c>
      <c r="JO38" s="596" t="str">
        <f>'CF-EF-3156'!Y34</f>
        <v/>
      </c>
      <c r="JP38" s="596" t="str">
        <f>'CF-EF-3156'!Z34</f>
        <v>R</v>
      </c>
      <c r="JQ38" s="593">
        <f>max('CE-FIH&amp;R-3146'!C31,'CE-FIH&amp;R-3146'!D31)</f>
        <v>94</v>
      </c>
      <c r="JR38" s="601">
        <f>max('CE-FIH&amp;R-3146'!E31,'CE-FIH&amp;R-3146'!F31)</f>
        <v>92</v>
      </c>
      <c r="JS38" s="601">
        <f>max('CE-FIH&amp;R-3146'!G31,'CE-FIH&amp;R-3146'!H31)</f>
        <v>100</v>
      </c>
      <c r="JT38" s="593">
        <f>max('CE-FIH&amp;R-3146'!I31,'CE-FIH&amp;R-3146'!J31)</f>
        <v>0</v>
      </c>
      <c r="JU38" s="594">
        <f>max('CE-FIH&amp;R-3146'!K31,'CE-FIH&amp;R-3146'!L31)</f>
        <v>91</v>
      </c>
      <c r="JV38" s="590">
        <f>max('CE-FIH&amp;R-3146'!M31,'CE-FIH&amp;R-3146'!N31)</f>
        <v>94</v>
      </c>
      <c r="JW38" s="598">
        <f>max('CE-FIH&amp;R-3146'!O31,'CE-FIH&amp;R-3146'!P31)</f>
        <v>94</v>
      </c>
      <c r="JX38" s="596">
        <f>max('CE-FIH&amp;R-3146'!Q31,'CE-FIH&amp;R-3146'!R31)</f>
        <v>0</v>
      </c>
      <c r="JY38" s="596">
        <f>max('CE-FIH&amp;R-3147'!K32,'CE-FIH&amp;R-3147'!L32)</f>
        <v>94</v>
      </c>
      <c r="JZ38" s="598">
        <f>max('CE-FIH&amp;R-3147'!M32,'CE-FIH&amp;R-3147'!N32)</f>
        <v>97</v>
      </c>
      <c r="KA38" s="598">
        <f>max('CE-FIH&amp;R-3147'!O32,'CE-FIH&amp;R-3147'!P32)</f>
        <v>92</v>
      </c>
      <c r="KB38" s="596">
        <f>max('CE-FIH&amp;R-3147'!Q32,'CE-FIH&amp;R-3147'!R32)</f>
        <v>0</v>
      </c>
      <c r="KC38" s="598">
        <f>max('CE-FIH&amp;R-3147'!C32,'CE-FIH&amp;R-3147'!D32)</f>
        <v>96</v>
      </c>
      <c r="KD38" s="598">
        <f>max('CE-FIH&amp;R-3147'!E32,'CE-FIH&amp;R-3147'!F32)</f>
        <v>91</v>
      </c>
      <c r="KE38" s="598">
        <f>max('CE-FIH&amp;R-3147'!G32,'CE-FIH&amp;R-3147'!H32)</f>
        <v>93</v>
      </c>
      <c r="KF38" s="596">
        <f>max('CE-FIH&amp;R-3147'!I32,'CE-FIH&amp;R-3147'!J32)</f>
        <v>0</v>
      </c>
      <c r="KG38" s="597">
        <f>'CF-FIHR-3157'!E34</f>
        <v>71.5</v>
      </c>
      <c r="KH38" s="597">
        <f>'CF-FIHR-3157'!F34</f>
        <v>69.75</v>
      </c>
      <c r="KI38" s="597">
        <f>'CF-FIHR-3157'!G34</f>
        <v>70.75</v>
      </c>
      <c r="KJ38" s="597">
        <f>'CF-FIHR-3157'!H34</f>
        <v>70</v>
      </c>
      <c r="KK38" s="598">
        <f>'CF-FIHR-3157'!I34</f>
        <v>70.5</v>
      </c>
      <c r="KL38" s="599">
        <f>'CF-FIHR-3157'!N34</f>
        <v>0.6349206349</v>
      </c>
      <c r="KM38" s="598" t="str">
        <f>'CF-FIHR-3157'!O34</f>
        <v/>
      </c>
      <c r="KN38" s="598" t="str">
        <f>'CF-FIHR-3157'!P34</f>
        <v/>
      </c>
      <c r="KO38" s="598" t="str">
        <f>'CF-FIHR-3157'!Q34</f>
        <v/>
      </c>
      <c r="KP38" s="598" t="str">
        <f>'CF-FIHR-3157'!R34</f>
        <v/>
      </c>
      <c r="KQ38" s="598" t="str">
        <f>'CF-FIHR-3157'!S34</f>
        <v/>
      </c>
      <c r="KR38" s="598" t="str">
        <f>'CF-FIHR-3157'!T34</f>
        <v/>
      </c>
      <c r="KS38" s="598" t="str">
        <f>'CF-FIHR-3157'!U34</f>
        <v/>
      </c>
      <c r="KT38" s="598" t="str">
        <f>'CF-FIHR-3157'!V34</f>
        <v/>
      </c>
      <c r="KU38" s="596" t="str">
        <f>'CF-FIHR-3157'!W34</f>
        <v/>
      </c>
      <c r="KV38" s="598" t="str">
        <f>'CF-FIHR-3157'!X34</f>
        <v/>
      </c>
      <c r="KW38" s="596" t="str">
        <f>'CF-FIHR-3157'!Y34</f>
        <v>A</v>
      </c>
      <c r="KX38" s="596" t="str">
        <f>'CF-FIHR-3157'!Z34</f>
        <v/>
      </c>
    </row>
    <row r="39" ht="16.5" customHeight="1">
      <c r="A39" s="587">
        <v>29.0</v>
      </c>
      <c r="B39" s="588" t="str">
        <f>'3A 2025 - 2026 DATOS DEL ESTUDI'!M32</f>
        <v/>
      </c>
      <c r="C39" s="588">
        <f>'3A 2025 - 2026 DATOS DEL ESTUDI'!N32</f>
        <v>32687351</v>
      </c>
      <c r="D39" s="589" t="str">
        <f>'3A 2025 - 2026 DATOS DEL ESTUDI'!B32</f>
        <v>Wilbert  Peña Paulino</v>
      </c>
      <c r="E39" s="588">
        <f>max('LE3130'!C32,'LE3130'!D32)</f>
        <v>78</v>
      </c>
      <c r="F39" s="588">
        <f>max('LE3130'!E32,'LE3130'!F32)</f>
        <v>77</v>
      </c>
      <c r="G39" s="590">
        <f>max('LE3130'!G32,'LE3130'!H32)</f>
        <v>85</v>
      </c>
      <c r="H39" s="588">
        <f>max('LE3130'!I32,'LE3130'!J32)</f>
        <v>0</v>
      </c>
      <c r="I39" s="588">
        <f>max('LE3130'!K32,'LE3130'!L32)</f>
        <v>75</v>
      </c>
      <c r="J39" s="588">
        <f>max('LE3130'!M32,'LE3130'!N32)</f>
        <v>78</v>
      </c>
      <c r="K39" s="588">
        <f>max('LE3130'!O32,'LE3130'!P32)</f>
        <v>78</v>
      </c>
      <c r="L39" s="588">
        <f>max('LE3130'!Q32,'LE3130'!R32)</f>
        <v>0</v>
      </c>
      <c r="M39" s="588">
        <f>max('LE3131'!K33,'LE3131'!L33)</f>
        <v>83</v>
      </c>
      <c r="N39" s="588">
        <f>max('LE3131'!M33,'LE3131'!N33)</f>
        <v>85</v>
      </c>
      <c r="O39" s="588">
        <f>max('LE3131'!O33,'LE3131'!P33)</f>
        <v>81</v>
      </c>
      <c r="P39" s="588">
        <f>max('LE3131'!Q33,'LE3131'!R33)</f>
        <v>0</v>
      </c>
      <c r="Q39" s="588">
        <f>max('LE3131'!C33,'LE3131'!D33)</f>
        <v>77</v>
      </c>
      <c r="R39" s="588">
        <f>max('LE3131'!E33,'LE3131'!F33)</f>
        <v>91</v>
      </c>
      <c r="S39" s="588">
        <f>max('LE3131'!G33,'LE3131'!H33)</f>
        <v>81</v>
      </c>
      <c r="T39" s="588">
        <f>max('LE3131'!I33,'LE3131'!J33)</f>
        <v>0</v>
      </c>
      <c r="U39" s="591">
        <f>'CF-LE3149'!E35</f>
        <v>60</v>
      </c>
      <c r="V39" s="591">
        <f>'CF-LE3149'!F35</f>
        <v>57.75</v>
      </c>
      <c r="W39" s="591">
        <f>'CF-LE3149'!G35</f>
        <v>62.25</v>
      </c>
      <c r="X39" s="591">
        <f>'CF-LE3149'!H35</f>
        <v>62.25</v>
      </c>
      <c r="Y39" s="590">
        <f>'CF-LE3149'!I35</f>
        <v>60.5625</v>
      </c>
      <c r="Z39" s="592">
        <f>'CF-LE3149'!N35</f>
        <v>0.5647058824</v>
      </c>
      <c r="AA39" s="590">
        <f>'CF-LE3149'!O35</f>
        <v>30.28125</v>
      </c>
      <c r="AB39" s="590" t="str">
        <f>'CF-LE3149'!P35</f>
        <v/>
      </c>
      <c r="AC39" s="590" t="str">
        <f>'CF-LE3149'!Q35</f>
        <v/>
      </c>
      <c r="AD39" s="590">
        <f>'CF-LE3149'!R35</f>
        <v>30</v>
      </c>
      <c r="AE39" s="590">
        <f>'CF-LE3149'!S35</f>
        <v>18.16875</v>
      </c>
      <c r="AF39" s="590" t="str">
        <f>'CF-LE3149'!T35</f>
        <v/>
      </c>
      <c r="AG39" s="590" t="str">
        <f>'CF-LE3149'!U35</f>
        <v/>
      </c>
      <c r="AH39" s="590">
        <f>'CF-LE3149'!V35</f>
        <v>18</v>
      </c>
      <c r="AI39" s="590">
        <f>'CF-LE3149'!W35</f>
        <v>60.5625</v>
      </c>
      <c r="AJ39" s="588" t="str">
        <f>'CF-LE3149'!X35</f>
        <v/>
      </c>
      <c r="AK39" s="588" t="str">
        <f>'CF-LE3149'!Y35</f>
        <v/>
      </c>
      <c r="AL39" s="588" t="str">
        <f>'CF-LE3149'!Z35</f>
        <v>R</v>
      </c>
      <c r="AM39" s="593">
        <f>max('CE-I-331'!C32,'CE-I-331'!D32)</f>
        <v>0</v>
      </c>
      <c r="AN39" s="593">
        <f>max('CE-I-331'!E32,'CE-I-331'!F32)</f>
        <v>0</v>
      </c>
      <c r="AO39" s="593">
        <f>max('CE-I-331'!G32,'CE-I-331'!H32)</f>
        <v>0</v>
      </c>
      <c r="AP39" s="593">
        <f>max('CE-I-331'!I32,'CE-I-331'!J32)</f>
        <v>0</v>
      </c>
      <c r="AQ39" s="594">
        <f>max('CE-I-331'!K32,'CE-I-331'!L32)</f>
        <v>0</v>
      </c>
      <c r="AR39" s="588">
        <f>max('CE-I-331'!M32,'CE-I-331'!N32)</f>
        <v>0</v>
      </c>
      <c r="AS39" s="595">
        <f>max('CE-I-331'!O32,'CE-I-331'!P32)</f>
        <v>0</v>
      </c>
      <c r="AT39" s="596">
        <f>max('CE-I-331'!Q32,'CE-I-331'!R32)</f>
        <v>0</v>
      </c>
      <c r="AU39" s="596">
        <f>max('CE-I-3131'!K33,'CE-I-3131'!L33)</f>
        <v>0</v>
      </c>
      <c r="AV39" s="596">
        <f>max('CE-I-3131'!M33,'CE-I-3131'!N33)</f>
        <v>0</v>
      </c>
      <c r="AW39" s="596">
        <f>max('CE-I-3131'!O33,'CE-I-3131'!P33)</f>
        <v>0</v>
      </c>
      <c r="AX39" s="596">
        <f>max('CE-I-3131'!Q33,'CE-I-3131'!R33)</f>
        <v>0</v>
      </c>
      <c r="AY39" s="596">
        <f>max('CE-I-3131'!C33,'CE-I-3131'!D33)</f>
        <v>0</v>
      </c>
      <c r="AZ39" s="596">
        <f>max('CE-I-3131'!E33,'CE-I-3131'!F33)</f>
        <v>0</v>
      </c>
      <c r="BA39" s="596">
        <f>max('CE-I-3131'!G33,'CE-I-3131'!H33)</f>
        <v>0</v>
      </c>
      <c r="BB39" s="596">
        <f>max('CE-I-3131'!I33,'CE-I-3131'!J33)</f>
        <v>0</v>
      </c>
      <c r="BC39" s="597">
        <f>'CF-LE-I3150'!E35</f>
        <v>0</v>
      </c>
      <c r="BD39" s="597">
        <f>'CF-LE-I3150'!F35</f>
        <v>0</v>
      </c>
      <c r="BE39" s="597">
        <f>'CF-LE-I3150'!G35</f>
        <v>0</v>
      </c>
      <c r="BF39" s="597">
        <f>'CF-LE-I3150'!H35</f>
        <v>0</v>
      </c>
      <c r="BG39" s="598">
        <f>'CF-LE-I3150'!I35</f>
        <v>0</v>
      </c>
      <c r="BH39" s="599">
        <f>'CF-LE-I3150'!N35</f>
        <v>0</v>
      </c>
      <c r="BI39" s="598">
        <f>'CF-LE-I3150'!O35</f>
        <v>0</v>
      </c>
      <c r="BJ39" s="598" t="str">
        <f>'CF-LE-I3150'!P35</f>
        <v/>
      </c>
      <c r="BK39" s="598" t="str">
        <f>'CF-LE-I3150'!Q35</f>
        <v/>
      </c>
      <c r="BL39" s="598">
        <f>'CF-LE-I3150'!R35</f>
        <v>0</v>
      </c>
      <c r="BM39" s="598">
        <f>'CF-LE-I3150'!S35</f>
        <v>0</v>
      </c>
      <c r="BN39" s="598" t="str">
        <f>'CF-LE-I3150'!T35</f>
        <v/>
      </c>
      <c r="BO39" s="598" t="str">
        <f>'CF-LE-I3150'!U35</f>
        <v/>
      </c>
      <c r="BP39" s="598">
        <f>'CF-LE-I3150'!V35</f>
        <v>0</v>
      </c>
      <c r="BQ39" s="596" t="str">
        <f>'CF-LE-I3150'!W35</f>
        <v/>
      </c>
      <c r="BR39" s="596" t="str">
        <f>'CF-LE-I3150'!X35</f>
        <v/>
      </c>
      <c r="BS39" s="596" t="str">
        <f>'CF-LE-I3150'!Y35</f>
        <v/>
      </c>
      <c r="BT39" s="596" t="str">
        <f>'CF-LE-I3150'!Z35</f>
        <v>R</v>
      </c>
      <c r="BU39" s="600">
        <f>max('CE-F-334'!C32,'CE-F-334'!D32)</f>
        <v>85</v>
      </c>
      <c r="BV39" s="600">
        <f>max('CE-F-334'!E32,'CE-F-334'!F32)</f>
        <v>86</v>
      </c>
      <c r="BW39" s="600">
        <f>max('CE-F-334'!G32,'CE-F-334'!H32)</f>
        <v>81</v>
      </c>
      <c r="BX39" s="600">
        <f>max('CE-F-334'!I32,'CE-F-334'!J32)</f>
        <v>0</v>
      </c>
      <c r="BY39" s="594">
        <f>max('CE-F-334'!K32,'CE-F-334'!L32)</f>
        <v>85</v>
      </c>
      <c r="BZ39" s="588">
        <f>max('CE-F-334'!M32,'CE-F-334'!N32)</f>
        <v>84</v>
      </c>
      <c r="CA39" s="596">
        <f>max('CE-F-334'!O32,'CE-F-334'!P32)</f>
        <v>82</v>
      </c>
      <c r="CB39" s="596">
        <f>max('CE-F-334'!Q32,'CE-F-334'!R32)</f>
        <v>0</v>
      </c>
      <c r="CC39" s="596">
        <f>max('CE-F-3135'!K33,'CE-F-3135'!L33)</f>
        <v>86</v>
      </c>
      <c r="CD39" s="596">
        <f>max('CE-F-3135'!M33,'CE-F-3135'!N33)</f>
        <v>83</v>
      </c>
      <c r="CE39" s="596">
        <f>max('CE-F-3135'!O33,'CE-F-3135'!P33)</f>
        <v>81</v>
      </c>
      <c r="CF39" s="596">
        <f>max('CE-F-3135'!Q33,'CE-F-3135'!R33)</f>
        <v>0</v>
      </c>
      <c r="CG39" s="596">
        <f>max('CE-F-3135'!C33,'CE-F-3135'!D33)</f>
        <v>87</v>
      </c>
      <c r="CH39" s="596">
        <f>max('CE-F-3135'!E33,'CE-F-3135'!F33)</f>
        <v>84</v>
      </c>
      <c r="CI39" s="596">
        <f>max('CE-F-3135'!G33,'CE-F-3135'!H33)</f>
        <v>80</v>
      </c>
      <c r="CJ39" s="596">
        <f>max('CE-F-3135'!I33,'CE-F-3135'!J33)</f>
        <v>0</v>
      </c>
      <c r="CK39" s="597">
        <f>'CF-LE-F3151'!E35</f>
        <v>63</v>
      </c>
      <c r="CL39" s="597">
        <f>'CF-LE-F3151'!F35</f>
        <v>62.75</v>
      </c>
      <c r="CM39" s="597">
        <f>'CF-LE-F3151'!G35</f>
        <v>62.5</v>
      </c>
      <c r="CN39" s="597">
        <f>'CF-LE-F3151'!H35</f>
        <v>62.75</v>
      </c>
      <c r="CO39" s="598">
        <f>'CF-LE-F3151'!I35</f>
        <v>62.75</v>
      </c>
      <c r="CP39" s="599">
        <f>'CF-LE-F3151'!N35</f>
        <v>0.68</v>
      </c>
      <c r="CQ39" s="598">
        <f>'CF-LE-F3151'!O35</f>
        <v>31.375</v>
      </c>
      <c r="CR39" s="598" t="str">
        <f>'CF-LE-F3151'!P35</f>
        <v/>
      </c>
      <c r="CS39" s="598" t="str">
        <f>'CF-LE-F3151'!Q35</f>
        <v/>
      </c>
      <c r="CT39" s="598">
        <f>'CF-LE-F3151'!R35</f>
        <v>31</v>
      </c>
      <c r="CU39" s="598">
        <f>'CF-LE-F3151'!S35</f>
        <v>18.825</v>
      </c>
      <c r="CV39" s="598" t="str">
        <f>'CF-LE-F3151'!T35</f>
        <v/>
      </c>
      <c r="CW39" s="598" t="str">
        <f>'CF-LE-F3151'!U35</f>
        <v/>
      </c>
      <c r="CX39" s="598">
        <f>'CF-LE-F3151'!V35</f>
        <v>19</v>
      </c>
      <c r="CY39" s="598">
        <f>'CF-LE-F3151'!W35</f>
        <v>62.75</v>
      </c>
      <c r="CZ39" s="598" t="str">
        <f>'CF-LE-F3151'!X35</f>
        <v/>
      </c>
      <c r="DA39" s="596" t="str">
        <f>'CF-LE-F3151'!Y35</f>
        <v/>
      </c>
      <c r="DB39" s="596" t="str">
        <f>'CF-LE-F3151'!Z35</f>
        <v>R</v>
      </c>
      <c r="DC39" s="600">
        <f>max('CE-MAT-3136'!C32,'CE-MAT-3136'!D32)</f>
        <v>70</v>
      </c>
      <c r="DD39" s="600">
        <f>max('CE-MAT-3136'!E32,'CE-MAT-3136'!F32)</f>
        <v>78</v>
      </c>
      <c r="DE39" s="600">
        <f>max('CE-MAT-3136'!G32,'CE-MAT-3136'!H32)</f>
        <v>80</v>
      </c>
      <c r="DF39" s="600">
        <f>max('CE-MAT-3136'!I32,'CE-MAT-3136'!J32)</f>
        <v>0</v>
      </c>
      <c r="DG39" s="594">
        <f>max('CE-MAT-3136'!K32,'CE-MAT-3136'!L32)</f>
        <v>78</v>
      </c>
      <c r="DH39" s="588">
        <f>max('CE-MAT-3136'!M32,'CE-MAT-3136'!N32)</f>
        <v>90</v>
      </c>
      <c r="DI39" s="596">
        <f>max('CE-MAT-3136'!O32,'CE-MAT-3136'!P32)</f>
        <v>78</v>
      </c>
      <c r="DJ39" s="596">
        <f>max('CE-MAT-3136'!Q32,'CE-MAT-3136'!R32)</f>
        <v>0</v>
      </c>
      <c r="DK39" s="596">
        <f>max('CE-MAT-3137'!K33,'CE-MAT-3137'!L33)</f>
        <v>70</v>
      </c>
      <c r="DL39" s="596">
        <f>max('CE-MAT-3137'!M33,'CE-MAT-3137'!N33)</f>
        <v>81</v>
      </c>
      <c r="DM39" s="596">
        <f>max('CE-MAT-3137'!O33,'CE-MAT-3137'!P33)</f>
        <v>90</v>
      </c>
      <c r="DN39" s="596">
        <f>max('CE-MAT-3137'!Q33,'CE-MAT-3137'!R33)</f>
        <v>0</v>
      </c>
      <c r="DO39" s="596">
        <f>max('CE-MAT-3137'!C33,'CE-MAT-3137'!D33)</f>
        <v>70</v>
      </c>
      <c r="DP39" s="596">
        <f>max('CE-MAT-3137'!E33,'CE-MAT-3137'!F33)</f>
        <v>83</v>
      </c>
      <c r="DQ39" s="596">
        <f>max('CE-MAT-3137'!G33,'CE-MAT-3137'!H33)</f>
        <v>77</v>
      </c>
      <c r="DR39" s="596">
        <f>max('CE-MAT-3137'!I33,'CE-MAT-3137'!J33)</f>
        <v>0</v>
      </c>
      <c r="DS39" s="597">
        <f>'CF-M-3152'!E35</f>
        <v>57</v>
      </c>
      <c r="DT39" s="597">
        <f>'CF-M-3152'!F35</f>
        <v>61.5</v>
      </c>
      <c r="DU39" s="597">
        <f>'CF-M-3152'!G35</f>
        <v>60.25</v>
      </c>
      <c r="DV39" s="597">
        <f>'CF-M-3152'!H35</f>
        <v>57.5</v>
      </c>
      <c r="DW39" s="598">
        <f>'CF-M-3152'!I35</f>
        <v>59.0625</v>
      </c>
      <c r="DX39" s="599">
        <f>'CF-M-3152'!N35</f>
        <v>0.6947368421</v>
      </c>
      <c r="DY39" s="598">
        <f>'CF-M-3152'!O35</f>
        <v>29.53125</v>
      </c>
      <c r="DZ39" s="598" t="str">
        <f>'CF-M-3152'!P35</f>
        <v/>
      </c>
      <c r="EA39" s="598" t="str">
        <f>'CF-M-3152'!Q35</f>
        <v/>
      </c>
      <c r="EB39" s="598">
        <f>'CF-M-3152'!R35</f>
        <v>30</v>
      </c>
      <c r="EC39" s="598">
        <f>'CF-M-3152'!S35</f>
        <v>17.71875</v>
      </c>
      <c r="ED39" s="598" t="str">
        <f>'CF-M-3152'!T35</f>
        <v/>
      </c>
      <c r="EE39" s="598" t="str">
        <f>'CF-M-3152'!U35</f>
        <v/>
      </c>
      <c r="EF39" s="598">
        <f>'CF-M-3152'!V35</f>
        <v>18</v>
      </c>
      <c r="EG39" s="598">
        <f>'CF-M-3152'!W35</f>
        <v>59.0625</v>
      </c>
      <c r="EH39" s="598" t="str">
        <f>'CF-M-3152'!X35</f>
        <v/>
      </c>
      <c r="EI39" s="596" t="str">
        <f>'CF-M-3152'!Y35</f>
        <v/>
      </c>
      <c r="EJ39" s="596" t="str">
        <f>'CF-M-3152'!Z35</f>
        <v>R</v>
      </c>
      <c r="EK39" s="593">
        <f>max('CE-SOC-3138'!C32,'CE-SOC-3138'!D32)</f>
        <v>73</v>
      </c>
      <c r="EL39" s="593">
        <f>max('CE-SOC-3138'!E32,'CE-SOC-3138'!F32)</f>
        <v>83</v>
      </c>
      <c r="EM39" s="593">
        <f>max('CE-SOC-3138'!G32,'CE-SOC-3138'!H32)</f>
        <v>88</v>
      </c>
      <c r="EN39" s="601">
        <f>max('CE-SOC-3138'!I32,'CE-SOC-3138'!J32)</f>
        <v>0</v>
      </c>
      <c r="EO39" s="595">
        <f>max('CE-SOC-3138'!K32,'CE-SOC-3138'!L32)</f>
        <v>90</v>
      </c>
      <c r="EP39" s="588">
        <f>max('CE-SOC-3138'!M32,'CE-SOC-3138'!N32)</f>
        <v>85</v>
      </c>
      <c r="EQ39" s="596">
        <f>max('CE-SOC-3138'!O32,'CE-SOC-3138'!P32)</f>
        <v>91</v>
      </c>
      <c r="ER39" s="596">
        <f>max('CE-SOC-3138'!Q32,'CE-SOC-3138'!R32)</f>
        <v>0</v>
      </c>
      <c r="ES39" s="596">
        <f>max('CE-SOC-3139'!K33,'CE-SOC-3139'!L33)</f>
        <v>71</v>
      </c>
      <c r="ET39" s="598">
        <f>max('CE-SOC-3139'!M33,'CE-SOC-3139'!N33)</f>
        <v>89</v>
      </c>
      <c r="EU39" s="598">
        <f>max('CE-SOC-3139'!O33,'CE-SOC-3139'!P33)</f>
        <v>87</v>
      </c>
      <c r="EV39" s="596">
        <f>max('CE-SOC-3139'!Q33,'CE-SOC-3139'!R33)</f>
        <v>0</v>
      </c>
      <c r="EW39" s="598">
        <f>max('CE-SOC-3139'!C33,'CE-SOC-3139'!D33)</f>
        <v>81</v>
      </c>
      <c r="EX39" s="598">
        <f>max('CE-SOC-3139'!E33,'CE-SOC-3139'!F33)</f>
        <v>87</v>
      </c>
      <c r="EY39" s="598">
        <f>max('CE-SOC-3139'!G33,'CE-SOC-3139'!H33)</f>
        <v>92</v>
      </c>
      <c r="EZ39" s="598">
        <f>max('CE-SOC-3139'!I33,'CE-SOC-3139'!J33)</f>
        <v>0</v>
      </c>
      <c r="FA39" s="597">
        <f>'CF-CS-3153'!E35</f>
        <v>61</v>
      </c>
      <c r="FB39" s="597">
        <f>'CF-CS-3153'!F35</f>
        <v>66.5</v>
      </c>
      <c r="FC39" s="597">
        <f>'CF-CS-3153'!G35</f>
        <v>61.75</v>
      </c>
      <c r="FD39" s="597">
        <f>'CF-CS-3153'!H35</f>
        <v>65</v>
      </c>
      <c r="FE39" s="598">
        <f>'CF-CS-3153'!I35</f>
        <v>63.5625</v>
      </c>
      <c r="FF39" s="599">
        <f>'CF-CS-3153'!N35</f>
        <v>0.7</v>
      </c>
      <c r="FG39" s="598">
        <f>'CF-CS-3153'!O35</f>
        <v>31.78125</v>
      </c>
      <c r="FH39" s="598" t="str">
        <f>'CF-CS-3153'!P35</f>
        <v/>
      </c>
      <c r="FI39" s="598" t="str">
        <f>'CF-CS-3153'!Q35</f>
        <v/>
      </c>
      <c r="FJ39" s="598">
        <f>'CF-CS-3153'!R35</f>
        <v>32</v>
      </c>
      <c r="FK39" s="598">
        <f>'CF-CS-3153'!S35</f>
        <v>19.06875</v>
      </c>
      <c r="FL39" s="598" t="str">
        <f>'CF-CS-3153'!T35</f>
        <v/>
      </c>
      <c r="FM39" s="598" t="str">
        <f>'CF-CS-3153'!U35</f>
        <v/>
      </c>
      <c r="FN39" s="598">
        <f>'CF-CS-3153'!V35</f>
        <v>19</v>
      </c>
      <c r="FO39" s="596" t="str">
        <f>'CF-CS-3153'!W35</f>
        <v/>
      </c>
      <c r="FP39" s="598" t="str">
        <f>'CF-CS-3153'!X35</f>
        <v/>
      </c>
      <c r="FQ39" s="596" t="str">
        <f>'CF-CS-3153'!Y35</f>
        <v/>
      </c>
      <c r="FR39" s="596" t="str">
        <f>'CF-CS-3153'!Z35</f>
        <v>R</v>
      </c>
      <c r="FS39" s="602">
        <f>max(CNCF3140!C32,CNCF3140!D32)</f>
        <v>82</v>
      </c>
      <c r="FT39" s="602">
        <f>max(CNCF3140!E32,CNCF3140!F32)</f>
        <v>95</v>
      </c>
      <c r="FU39" s="602">
        <f>max(CNCF3140!G32,CNCF3140!H32)</f>
        <v>75</v>
      </c>
      <c r="FV39" s="602">
        <f>max(CNCF3140!I32,CNCF3140!J32)</f>
        <v>0</v>
      </c>
      <c r="FW39" s="594">
        <f>max(CNCF3140!K32,CNCF3140!L32)</f>
        <v>75</v>
      </c>
      <c r="FX39" s="588">
        <f>max(CNCF3140!M32,CNCF3140!N32)</f>
        <v>90</v>
      </c>
      <c r="FY39" s="596">
        <f>max(CNCF3140!O32,CNCF3140!P32)</f>
        <v>70</v>
      </c>
      <c r="FZ39" s="596">
        <f>max(CNCF3140!Q32,CNCF3140!R32)</f>
        <v>0</v>
      </c>
      <c r="GA39" s="596">
        <f>max('CE-NAT-3141'!K33,'CE-NAT-3141'!L33)</f>
        <v>78</v>
      </c>
      <c r="GB39" s="596">
        <f>max('CE-NAT-3141'!M33,'CE-NAT-3141'!N33)</f>
        <v>85</v>
      </c>
      <c r="GC39" s="596">
        <f>max('CE-NAT-3141'!O33,'CE-NAT-3141'!P33)</f>
        <v>70</v>
      </c>
      <c r="GD39" s="596">
        <f>max('CE-NAT-3141'!Q33,'CE-NAT-3141'!R33)</f>
        <v>0</v>
      </c>
      <c r="GE39" s="596">
        <f>max('CE-NAT-3141'!C33,'CE-NAT-3141'!D33)</f>
        <v>75</v>
      </c>
      <c r="GF39" s="596">
        <f>max('CE-NAT-3141'!E33,'CE-NAT-3141'!F33)</f>
        <v>91</v>
      </c>
      <c r="GG39" s="596">
        <f>max('CE-NAT-3141'!G33,'CE-NAT-3141'!H33)</f>
        <v>72</v>
      </c>
      <c r="GH39" s="596">
        <f>max('CE-NAT-3141'!I33,'CE-NAT-3141'!J33)</f>
        <v>0</v>
      </c>
      <c r="GI39" s="597">
        <f>'CF-CN-3154'!E35</f>
        <v>63</v>
      </c>
      <c r="GJ39" s="597">
        <f>'CF-CN-3154'!F35</f>
        <v>58.75</v>
      </c>
      <c r="GK39" s="597">
        <f>'CF-CN-3154'!G35</f>
        <v>58.25</v>
      </c>
      <c r="GL39" s="597">
        <f>'CF-CN-3154'!H35</f>
        <v>59.5</v>
      </c>
      <c r="GM39" s="598">
        <f>'CF-CN-3154'!I35</f>
        <v>59.875</v>
      </c>
      <c r="GN39" s="599">
        <f>'CF-CN-3154'!N35</f>
        <v>0.3</v>
      </c>
      <c r="GO39" s="598">
        <f>'CF-CN-3154'!O35</f>
        <v>29.9375</v>
      </c>
      <c r="GP39" s="598" t="str">
        <f>'CF-CN-3154'!P35</f>
        <v/>
      </c>
      <c r="GQ39" s="598" t="str">
        <f>'CF-CN-3154'!Q35</f>
        <v/>
      </c>
      <c r="GR39" s="598">
        <f>'CF-CN-3154'!R35</f>
        <v>30</v>
      </c>
      <c r="GS39" s="598">
        <f>'CF-CN-3154'!S35</f>
        <v>17.9625</v>
      </c>
      <c r="GT39" s="598" t="str">
        <f>'CF-CN-3154'!T35</f>
        <v/>
      </c>
      <c r="GU39" s="598" t="str">
        <f>'CF-CN-3154'!U35</f>
        <v/>
      </c>
      <c r="GV39" s="598">
        <f>'CF-CN-3154'!V35</f>
        <v>18</v>
      </c>
      <c r="GW39" s="598">
        <f>'CF-CN-3154'!W35</f>
        <v>59.875</v>
      </c>
      <c r="GX39" s="598" t="str">
        <f>'CF-CN-3154'!X35</f>
        <v/>
      </c>
      <c r="GY39" s="596" t="str">
        <f>'CF-CN-3154'!Y35</f>
        <v/>
      </c>
      <c r="GZ39" s="596" t="str">
        <f>'CF-CN-3154'!Z35</f>
        <v>R</v>
      </c>
      <c r="HA39" s="594">
        <f>max('CE-EA-3142'!C32,'CE-EA-3142'!C32)</f>
        <v>88</v>
      </c>
      <c r="HB39" s="594">
        <f>max('CE-EA-3142'!E32,'CE-EA-3142'!F32)</f>
        <v>90</v>
      </c>
      <c r="HC39" s="594">
        <f>max('CE-EA-3142'!G32,'CE-EA-3142'!H32)</f>
        <v>95</v>
      </c>
      <c r="HD39" s="594">
        <f>max('CE-EA-3142'!I32,'CE-EA-3142'!J32)</f>
        <v>0</v>
      </c>
      <c r="HE39" s="594">
        <f>max('CE-EA-3142'!K32,'CE-EA-3142'!L32)</f>
        <v>88</v>
      </c>
      <c r="HF39" s="588">
        <f>max('CE-EA-3142'!M32,'CE-EA-3142'!N32)</f>
        <v>87</v>
      </c>
      <c r="HG39" s="596">
        <f>max('CE-EA-3142'!O32,'CE-EA-3142'!P32)</f>
        <v>88</v>
      </c>
      <c r="HH39" s="596">
        <f>max('CE-EA-3142'!Q32,'CE-EA-3142'!R32)</f>
        <v>0</v>
      </c>
      <c r="HI39" s="596">
        <f>max('CE-EA-3143'!K33,'CE-EA-3143'!L33)</f>
        <v>85</v>
      </c>
      <c r="HJ39" s="596">
        <f>max('CE-EA-3143'!M33,'CE-EA-3143'!N33)</f>
        <v>93</v>
      </c>
      <c r="HK39" s="596">
        <f>max('CE-EA-3143'!O33,'CE-EA-3143'!P33)</f>
        <v>85</v>
      </c>
      <c r="HL39" s="596">
        <f>max('CE-EA-3143'!Q33,'CE-EA-3143'!R33)</f>
        <v>0</v>
      </c>
      <c r="HM39" s="596">
        <f>max('CE-EA-3143'!C33,'CE-EA-3143'!D33)</f>
        <v>77</v>
      </c>
      <c r="HN39" s="596">
        <f>max('CE-EA-3143'!E33,'CE-EA-3143'!F33)</f>
        <v>84</v>
      </c>
      <c r="HO39" s="596">
        <f>max('CE-EA-3143'!G33,'CE-EA-3143'!H33)</f>
        <v>97</v>
      </c>
      <c r="HP39" s="596">
        <f>max('CE-EA-3143'!I33,'CE-EA-3143'!J33)</f>
        <v>0</v>
      </c>
      <c r="HQ39" s="597">
        <f>'CF-EA-3155'!E35</f>
        <v>68.25</v>
      </c>
      <c r="HR39" s="597">
        <f>'CF-EA-3155'!F35</f>
        <v>65.75</v>
      </c>
      <c r="HS39" s="597">
        <f>'CF-EA-3155'!G35</f>
        <v>65.75</v>
      </c>
      <c r="HT39" s="597">
        <f>'CF-EA-3155'!H35</f>
        <v>64.5</v>
      </c>
      <c r="HU39" s="598">
        <f>'CF-EA-3155'!I35</f>
        <v>66.0625</v>
      </c>
      <c r="HV39" s="599">
        <f>'CF-EA-3155'!N35</f>
        <v>0.462962963</v>
      </c>
      <c r="HW39" s="598">
        <f>'CF-EA-3155'!O35</f>
        <v>33.03125</v>
      </c>
      <c r="HX39" s="598" t="str">
        <f>'CF-EA-3155'!P35</f>
        <v/>
      </c>
      <c r="HY39" s="598" t="str">
        <f>'CF-EA-3155'!Q35</f>
        <v/>
      </c>
      <c r="HZ39" s="598">
        <f>'CF-EA-3155'!R35</f>
        <v>33</v>
      </c>
      <c r="IA39" s="598">
        <f>'CF-EA-3155'!S35</f>
        <v>19.81875</v>
      </c>
      <c r="IB39" s="598" t="str">
        <f>'CF-EA-3155'!T35</f>
        <v/>
      </c>
      <c r="IC39" s="598" t="str">
        <f>'CF-EA-3155'!U35</f>
        <v/>
      </c>
      <c r="ID39" s="598">
        <f>'CF-EA-3155'!V35</f>
        <v>20</v>
      </c>
      <c r="IE39" s="596" t="str">
        <f>'CF-EA-3155'!W35</f>
        <v/>
      </c>
      <c r="IF39" s="598" t="str">
        <f>'CF-EA-3155'!X35</f>
        <v/>
      </c>
      <c r="IG39" s="596" t="str">
        <f>'CF-EA-3155'!Y35</f>
        <v/>
      </c>
      <c r="IH39" s="596" t="str">
        <f>'CF-EA-3155'!Z35</f>
        <v>R</v>
      </c>
      <c r="II39" s="600">
        <f>max('CE-EF-3144'!C32,'CE-EF-3144'!D32)</f>
        <v>76</v>
      </c>
      <c r="IJ39" s="600">
        <f>max('CE-EF-3144'!E32,'CE-EF-3144'!F32)</f>
        <v>78</v>
      </c>
      <c r="IK39" s="600">
        <f>max('CE-EF-3144'!G32,'CE-EF-3144'!H32)</f>
        <v>80</v>
      </c>
      <c r="IL39" s="600">
        <f>max('CE-EF-3144'!I32,'CE-EF-3144'!J32)</f>
        <v>0</v>
      </c>
      <c r="IM39" s="594">
        <f>max('CE-EF-3144'!K32,'CE-EF-3144'!L32)</f>
        <v>78</v>
      </c>
      <c r="IN39" s="588">
        <f>max('CE-EF-3144'!M32,'CE-EF-3144'!N32)</f>
        <v>80</v>
      </c>
      <c r="IO39" s="596">
        <f>max('CE-EF-3144'!O32,'CE-EF-3144'!P32)</f>
        <v>82</v>
      </c>
      <c r="IP39" s="596">
        <f>max('CE-EF-3144'!Q32,'CE-EF-3144'!R32)</f>
        <v>0</v>
      </c>
      <c r="IQ39" s="596">
        <f>max('CE-EF-3145'!K33,'CE-EF-3145'!L33)</f>
        <v>82</v>
      </c>
      <c r="IR39" s="596">
        <f>max('CE-EF-3145'!M33,'CE-EF-3145'!N33)</f>
        <v>81</v>
      </c>
      <c r="IS39" s="596">
        <f>max('CE-EF-3145'!O33,'CE-EF-3145'!P33)</f>
        <v>83</v>
      </c>
      <c r="IT39" s="596">
        <f>max('CE-EF-3145'!Q33,'CE-EF-3145'!R33)</f>
        <v>0</v>
      </c>
      <c r="IU39" s="596">
        <f>max('CE-EF-3145'!C33,'CE-EF-3145'!D33)</f>
        <v>80</v>
      </c>
      <c r="IV39" s="596">
        <f>max('CE-EF-3145'!E33,'CE-EF-3145'!F33)</f>
        <v>84</v>
      </c>
      <c r="IW39" s="596">
        <f>max('CE-EF-3145'!G33,'CE-EF-3145'!H33)</f>
        <v>85</v>
      </c>
      <c r="IX39" s="596">
        <f>max('CE-EF-3145'!I33,'CE-EF-3145'!J33)</f>
        <v>0</v>
      </c>
      <c r="IY39" s="597">
        <f>'CF-EF-3156'!E35</f>
        <v>58.5</v>
      </c>
      <c r="IZ39" s="597">
        <f>'CF-EF-3156'!F35</f>
        <v>60</v>
      </c>
      <c r="JA39" s="597">
        <f>'CF-EF-3156'!G35</f>
        <v>61.5</v>
      </c>
      <c r="JB39" s="597">
        <f>'CF-EF-3156'!H35</f>
        <v>62.25</v>
      </c>
      <c r="JC39" s="598">
        <f>'CF-EF-3156'!I35</f>
        <v>60.5625</v>
      </c>
      <c r="JD39" s="599">
        <f>'CF-EF-3156'!N35</f>
        <v>0.8</v>
      </c>
      <c r="JE39" s="598">
        <f>'CF-EF-3156'!O35</f>
        <v>30.28125</v>
      </c>
      <c r="JF39" s="598" t="str">
        <f>'CF-EF-3156'!P35</f>
        <v/>
      </c>
      <c r="JG39" s="598" t="str">
        <f>'CF-EF-3156'!Q35</f>
        <v/>
      </c>
      <c r="JH39" s="598">
        <f>'CF-EF-3156'!R35</f>
        <v>30</v>
      </c>
      <c r="JI39" s="598">
        <f>'CF-EF-3156'!S35</f>
        <v>18.16875</v>
      </c>
      <c r="JJ39" s="598" t="str">
        <f>'CF-EF-3156'!T35</f>
        <v/>
      </c>
      <c r="JK39" s="598" t="str">
        <f>'CF-EF-3156'!U35</f>
        <v/>
      </c>
      <c r="JL39" s="598">
        <f>'CF-EF-3156'!V35</f>
        <v>18</v>
      </c>
      <c r="JM39" s="596" t="str">
        <f>'CF-EF-3156'!W35</f>
        <v/>
      </c>
      <c r="JN39" s="598" t="str">
        <f>'CF-EF-3156'!X35</f>
        <v/>
      </c>
      <c r="JO39" s="596" t="str">
        <f>'CF-EF-3156'!Y35</f>
        <v/>
      </c>
      <c r="JP39" s="596" t="str">
        <f>'CF-EF-3156'!Z35</f>
        <v>R</v>
      </c>
      <c r="JQ39" s="593">
        <f>max('CE-FIH&amp;R-3146'!C32,'CE-FIH&amp;R-3146'!D32)</f>
        <v>78</v>
      </c>
      <c r="JR39" s="601">
        <f>max('CE-FIH&amp;R-3146'!E32,'CE-FIH&amp;R-3146'!F32)</f>
        <v>84</v>
      </c>
      <c r="JS39" s="601">
        <f>max('CE-FIH&amp;R-3146'!G32,'CE-FIH&amp;R-3146'!H32)</f>
        <v>80</v>
      </c>
      <c r="JT39" s="593">
        <f>max('CE-FIH&amp;R-3146'!I32,'CE-FIH&amp;R-3146'!J32)</f>
        <v>0</v>
      </c>
      <c r="JU39" s="594">
        <f>max('CE-FIH&amp;R-3146'!K32,'CE-FIH&amp;R-3146'!L32)</f>
        <v>81</v>
      </c>
      <c r="JV39" s="590">
        <f>max('CE-FIH&amp;R-3146'!M32,'CE-FIH&amp;R-3146'!N32)</f>
        <v>81</v>
      </c>
      <c r="JW39" s="598">
        <f>max('CE-FIH&amp;R-3146'!O32,'CE-FIH&amp;R-3146'!P32)</f>
        <v>76</v>
      </c>
      <c r="JX39" s="596">
        <f>max('CE-FIH&amp;R-3146'!Q32,'CE-FIH&amp;R-3146'!R32)</f>
        <v>0</v>
      </c>
      <c r="JY39" s="596">
        <f>max('CE-FIH&amp;R-3147'!K33,'CE-FIH&amp;R-3147'!L33)</f>
        <v>86</v>
      </c>
      <c r="JZ39" s="598">
        <f>max('CE-FIH&amp;R-3147'!M33,'CE-FIH&amp;R-3147'!N33)</f>
        <v>86</v>
      </c>
      <c r="KA39" s="598">
        <f>max('CE-FIH&amp;R-3147'!O33,'CE-FIH&amp;R-3147'!P33)</f>
        <v>84</v>
      </c>
      <c r="KB39" s="596">
        <f>max('CE-FIH&amp;R-3147'!Q33,'CE-FIH&amp;R-3147'!R33)</f>
        <v>0</v>
      </c>
      <c r="KC39" s="598">
        <f>max('CE-FIH&amp;R-3147'!C33,'CE-FIH&amp;R-3147'!D33)</f>
        <v>80</v>
      </c>
      <c r="KD39" s="598">
        <f>max('CE-FIH&amp;R-3147'!E33,'CE-FIH&amp;R-3147'!F33)</f>
        <v>88</v>
      </c>
      <c r="KE39" s="598">
        <f>max('CE-FIH&amp;R-3147'!G33,'CE-FIH&amp;R-3147'!H33)</f>
        <v>82.66666667</v>
      </c>
      <c r="KF39" s="596">
        <f>max('CE-FIH&amp;R-3147'!I33,'CE-FIH&amp;R-3147'!J33)</f>
        <v>0</v>
      </c>
      <c r="KG39" s="597">
        <f>'CF-FIHR-3157'!E35</f>
        <v>60.5</v>
      </c>
      <c r="KH39" s="597">
        <f>'CF-FIHR-3157'!F35</f>
        <v>59.5</v>
      </c>
      <c r="KI39" s="597">
        <f>'CF-FIHR-3157'!G35</f>
        <v>64</v>
      </c>
      <c r="KJ39" s="597">
        <f>'CF-FIHR-3157'!H35</f>
        <v>62.66666667</v>
      </c>
      <c r="KK39" s="598">
        <f>'CF-FIHR-3157'!I35</f>
        <v>61.66666667</v>
      </c>
      <c r="KL39" s="599">
        <f>'CF-FIHR-3157'!N35</f>
        <v>0.6349206349</v>
      </c>
      <c r="KM39" s="598">
        <f>'CF-FIHR-3157'!O35</f>
        <v>30.83333333</v>
      </c>
      <c r="KN39" s="598" t="str">
        <f>'CF-FIHR-3157'!P35</f>
        <v/>
      </c>
      <c r="KO39" s="598" t="str">
        <f>'CF-FIHR-3157'!Q35</f>
        <v/>
      </c>
      <c r="KP39" s="598">
        <f>'CF-FIHR-3157'!R35</f>
        <v>31</v>
      </c>
      <c r="KQ39" s="598">
        <f>'CF-FIHR-3157'!S35</f>
        <v>18.5</v>
      </c>
      <c r="KR39" s="598" t="str">
        <f>'CF-FIHR-3157'!T35</f>
        <v/>
      </c>
      <c r="KS39" s="598" t="str">
        <f>'CF-FIHR-3157'!U35</f>
        <v/>
      </c>
      <c r="KT39" s="598">
        <f>'CF-FIHR-3157'!V35</f>
        <v>19</v>
      </c>
      <c r="KU39" s="596" t="str">
        <f>'CF-FIHR-3157'!W35</f>
        <v/>
      </c>
      <c r="KV39" s="598" t="str">
        <f>'CF-FIHR-3157'!X35</f>
        <v/>
      </c>
      <c r="KW39" s="596" t="str">
        <f>'CF-FIHR-3157'!Y35</f>
        <v/>
      </c>
      <c r="KX39" s="596" t="str">
        <f>'CF-FIHR-3157'!Z35</f>
        <v>R</v>
      </c>
    </row>
    <row r="40" ht="16.5" customHeight="1">
      <c r="A40" s="600">
        <v>30.0</v>
      </c>
      <c r="B40" s="588" t="str">
        <f>'3A 2025 - 2026 DATOS DEL ESTUDI'!M33</f>
        <v/>
      </c>
      <c r="C40" s="588">
        <f>'3A 2025 - 2026 DATOS DEL ESTUDI'!N33</f>
        <v>6445759</v>
      </c>
      <c r="D40" s="589" t="str">
        <f>'3A 2025 - 2026 DATOS DEL ESTUDI'!B33</f>
        <v>Yonayry  Peña Santos</v>
      </c>
      <c r="E40" s="588">
        <f>max('LE3130'!C33,'LE3130'!D33)</f>
        <v>78</v>
      </c>
      <c r="F40" s="588">
        <f>max('LE3130'!E33,'LE3130'!F33)</f>
        <v>75</v>
      </c>
      <c r="G40" s="590">
        <f>max('LE3130'!G33,'LE3130'!H33)</f>
        <v>74</v>
      </c>
      <c r="H40" s="588">
        <f>max('LE3130'!I33,'LE3130'!J33)</f>
        <v>0</v>
      </c>
      <c r="I40" s="588">
        <f>max('LE3130'!K33,'LE3130'!L33)</f>
        <v>71</v>
      </c>
      <c r="J40" s="588">
        <f>max('LE3130'!M33,'LE3130'!N33)</f>
        <v>74</v>
      </c>
      <c r="K40" s="588">
        <f>max('LE3130'!O33,'LE3130'!P33)</f>
        <v>75</v>
      </c>
      <c r="L40" s="588">
        <f>max('LE3130'!Q33,'LE3130'!R33)</f>
        <v>0</v>
      </c>
      <c r="M40" s="588">
        <f>max('LE3131'!K34,'LE3131'!L34)</f>
        <v>89</v>
      </c>
      <c r="N40" s="588">
        <f>max('LE3131'!M34,'LE3131'!N34)</f>
        <v>83</v>
      </c>
      <c r="O40" s="588">
        <f>max('LE3131'!O34,'LE3131'!P34)</f>
        <v>79</v>
      </c>
      <c r="P40" s="588">
        <f>max('LE3131'!Q34,'LE3131'!R34)</f>
        <v>0</v>
      </c>
      <c r="Q40" s="588">
        <f>max('LE3131'!C34,'LE3131'!D34)</f>
        <v>87</v>
      </c>
      <c r="R40" s="588">
        <f>max('LE3131'!E34,'LE3131'!F34)</f>
        <v>89</v>
      </c>
      <c r="S40" s="588">
        <f>max('LE3131'!G34,'LE3131'!H34)</f>
        <v>79</v>
      </c>
      <c r="T40" s="588">
        <f>max('LE3131'!I34,'LE3131'!J34)</f>
        <v>0</v>
      </c>
      <c r="U40" s="591">
        <f>'CF-LE3149'!E36</f>
        <v>56.75</v>
      </c>
      <c r="V40" s="591">
        <f>'CF-LE3149'!F36</f>
        <v>55</v>
      </c>
      <c r="W40" s="591">
        <f>'CF-LE3149'!G36</f>
        <v>62.75</v>
      </c>
      <c r="X40" s="591">
        <f>'CF-LE3149'!H36</f>
        <v>63.75</v>
      </c>
      <c r="Y40" s="590">
        <f>'CF-LE3149'!I36</f>
        <v>59.5625</v>
      </c>
      <c r="Z40" s="592">
        <f>'CF-LE3149'!N36</f>
        <v>0.5273856209</v>
      </c>
      <c r="AA40" s="590">
        <f>'CF-LE3149'!O36</f>
        <v>29.78125</v>
      </c>
      <c r="AB40" s="590" t="str">
        <f>'CF-LE3149'!P36</f>
        <v/>
      </c>
      <c r="AC40" s="590" t="str">
        <f>'CF-LE3149'!Q36</f>
        <v/>
      </c>
      <c r="AD40" s="590">
        <f>'CF-LE3149'!R36</f>
        <v>30</v>
      </c>
      <c r="AE40" s="590">
        <f>'CF-LE3149'!S36</f>
        <v>17.86875</v>
      </c>
      <c r="AF40" s="590" t="str">
        <f>'CF-LE3149'!T36</f>
        <v/>
      </c>
      <c r="AG40" s="590" t="str">
        <f>'CF-LE3149'!U36</f>
        <v/>
      </c>
      <c r="AH40" s="590">
        <f>'CF-LE3149'!V36</f>
        <v>18</v>
      </c>
      <c r="AI40" s="590">
        <f>'CF-LE3149'!W36</f>
        <v>59.5625</v>
      </c>
      <c r="AJ40" s="588" t="str">
        <f>'CF-LE3149'!X36</f>
        <v/>
      </c>
      <c r="AK40" s="588" t="str">
        <f>'CF-LE3149'!Y36</f>
        <v/>
      </c>
      <c r="AL40" s="588" t="str">
        <f>'CF-LE3149'!Z36</f>
        <v>R</v>
      </c>
      <c r="AM40" s="593">
        <f>max('CE-I-331'!C33,'CE-I-331'!D33)</f>
        <v>0</v>
      </c>
      <c r="AN40" s="593">
        <f>max('CE-I-331'!E33,'CE-I-331'!F33)</f>
        <v>0</v>
      </c>
      <c r="AO40" s="593">
        <f>max('CE-I-331'!G33,'CE-I-331'!H33)</f>
        <v>0</v>
      </c>
      <c r="AP40" s="593">
        <f>max('CE-I-331'!I33,'CE-I-331'!J33)</f>
        <v>0</v>
      </c>
      <c r="AQ40" s="594">
        <f>max('CE-I-331'!K33,'CE-I-331'!L33)</f>
        <v>0</v>
      </c>
      <c r="AR40" s="588">
        <f>max('CE-I-331'!M33,'CE-I-331'!N33)</f>
        <v>0</v>
      </c>
      <c r="AS40" s="595">
        <f>max('CE-I-331'!O33,'CE-I-331'!P33)</f>
        <v>0</v>
      </c>
      <c r="AT40" s="596">
        <f>max('CE-I-331'!Q33,'CE-I-331'!R33)</f>
        <v>0</v>
      </c>
      <c r="AU40" s="596">
        <f>max('CE-I-3131'!K34,'CE-I-3131'!L34)</f>
        <v>0</v>
      </c>
      <c r="AV40" s="596">
        <f>max('CE-I-3131'!M34,'CE-I-3131'!N34)</f>
        <v>0</v>
      </c>
      <c r="AW40" s="596">
        <f>max('CE-I-3131'!O34,'CE-I-3131'!P34)</f>
        <v>0</v>
      </c>
      <c r="AX40" s="596">
        <f>max('CE-I-3131'!Q34,'CE-I-3131'!R34)</f>
        <v>0</v>
      </c>
      <c r="AY40" s="596">
        <f>max('CE-I-3131'!C34,'CE-I-3131'!D34)</f>
        <v>0</v>
      </c>
      <c r="AZ40" s="596">
        <f>max('CE-I-3131'!E34,'CE-I-3131'!F34)</f>
        <v>0</v>
      </c>
      <c r="BA40" s="596">
        <f>max('CE-I-3131'!G34,'CE-I-3131'!H34)</f>
        <v>0</v>
      </c>
      <c r="BB40" s="596">
        <f>max('CE-I-3131'!I34,'CE-I-3131'!J34)</f>
        <v>0</v>
      </c>
      <c r="BC40" s="597">
        <f>'CF-LE-I3150'!E36</f>
        <v>0</v>
      </c>
      <c r="BD40" s="597">
        <f>'CF-LE-I3150'!F36</f>
        <v>0</v>
      </c>
      <c r="BE40" s="597">
        <f>'CF-LE-I3150'!G36</f>
        <v>0</v>
      </c>
      <c r="BF40" s="597">
        <f>'CF-LE-I3150'!H36</f>
        <v>0</v>
      </c>
      <c r="BG40" s="598">
        <f>'CF-LE-I3150'!I36</f>
        <v>0</v>
      </c>
      <c r="BH40" s="599">
        <f>'CF-LE-I3150'!N36</f>
        <v>0</v>
      </c>
      <c r="BI40" s="598">
        <f>'CF-LE-I3150'!O36</f>
        <v>0</v>
      </c>
      <c r="BJ40" s="598" t="str">
        <f>'CF-LE-I3150'!P36</f>
        <v/>
      </c>
      <c r="BK40" s="598" t="str">
        <f>'CF-LE-I3150'!Q36</f>
        <v/>
      </c>
      <c r="BL40" s="598">
        <f>'CF-LE-I3150'!R36</f>
        <v>0</v>
      </c>
      <c r="BM40" s="598">
        <f>'CF-LE-I3150'!S36</f>
        <v>0</v>
      </c>
      <c r="BN40" s="598" t="str">
        <f>'CF-LE-I3150'!T36</f>
        <v/>
      </c>
      <c r="BO40" s="598" t="str">
        <f>'CF-LE-I3150'!U36</f>
        <v/>
      </c>
      <c r="BP40" s="598">
        <f>'CF-LE-I3150'!V36</f>
        <v>0</v>
      </c>
      <c r="BQ40" s="596" t="str">
        <f>'CF-LE-I3150'!W36</f>
        <v/>
      </c>
      <c r="BR40" s="596" t="str">
        <f>'CF-LE-I3150'!X36</f>
        <v/>
      </c>
      <c r="BS40" s="596" t="str">
        <f>'CF-LE-I3150'!Y36</f>
        <v/>
      </c>
      <c r="BT40" s="596" t="str">
        <f>'CF-LE-I3150'!Z36</f>
        <v>R</v>
      </c>
      <c r="BU40" s="600">
        <f>max('CE-F-334'!C33,'CE-F-334'!D33)</f>
        <v>72</v>
      </c>
      <c r="BV40" s="600">
        <f>max('CE-F-334'!E33,'CE-F-334'!F33)</f>
        <v>75</v>
      </c>
      <c r="BW40" s="600">
        <f>max('CE-F-334'!G33,'CE-F-334'!H33)</f>
        <v>80</v>
      </c>
      <c r="BX40" s="600">
        <f>max('CE-F-334'!I33,'CE-F-334'!J33)</f>
        <v>0</v>
      </c>
      <c r="BY40" s="594">
        <f>max('CE-F-334'!K33,'CE-F-334'!L33)</f>
        <v>71</v>
      </c>
      <c r="BZ40" s="588">
        <f>max('CE-F-334'!M33,'CE-F-334'!N33)</f>
        <v>75</v>
      </c>
      <c r="CA40" s="596">
        <f>max('CE-F-334'!O33,'CE-F-334'!P33)</f>
        <v>81</v>
      </c>
      <c r="CB40" s="596">
        <f>max('CE-F-334'!Q33,'CE-F-334'!R33)</f>
        <v>0</v>
      </c>
      <c r="CC40" s="596">
        <f>max('CE-F-3135'!K34,'CE-F-3135'!L34)</f>
        <v>81</v>
      </c>
      <c r="CD40" s="596">
        <f>max('CE-F-3135'!M34,'CE-F-3135'!N34)</f>
        <v>81</v>
      </c>
      <c r="CE40" s="596">
        <f>max('CE-F-3135'!O34,'CE-F-3135'!P34)</f>
        <v>82</v>
      </c>
      <c r="CF40" s="596">
        <f>max('CE-F-3135'!Q34,'CE-F-3135'!R34)</f>
        <v>0</v>
      </c>
      <c r="CG40" s="596">
        <f>max('CE-F-3135'!C34,'CE-F-3135'!D34)</f>
        <v>80</v>
      </c>
      <c r="CH40" s="596">
        <f>max('CE-F-3135'!E34,'CE-F-3135'!F34)</f>
        <v>81</v>
      </c>
      <c r="CI40" s="596">
        <f>max('CE-F-3135'!G34,'CE-F-3135'!H34)</f>
        <v>80</v>
      </c>
      <c r="CJ40" s="596">
        <f>max('CE-F-3135'!I34,'CE-F-3135'!J34)</f>
        <v>0</v>
      </c>
      <c r="CK40" s="597">
        <f>'CF-LE-F3151'!E36</f>
        <v>56.75</v>
      </c>
      <c r="CL40" s="597">
        <f>'CF-LE-F3151'!F36</f>
        <v>56.75</v>
      </c>
      <c r="CM40" s="597">
        <f>'CF-LE-F3151'!G36</f>
        <v>61</v>
      </c>
      <c r="CN40" s="597">
        <f>'CF-LE-F3151'!H36</f>
        <v>60.25</v>
      </c>
      <c r="CO40" s="598">
        <f>'CF-LE-F3151'!I36</f>
        <v>58.6875</v>
      </c>
      <c r="CP40" s="599">
        <f>'CF-LE-F3151'!N36</f>
        <v>0.6189285714</v>
      </c>
      <c r="CQ40" s="598">
        <f>'CF-LE-F3151'!O36</f>
        <v>29.34375</v>
      </c>
      <c r="CR40" s="598" t="str">
        <f>'CF-LE-F3151'!P36</f>
        <v/>
      </c>
      <c r="CS40" s="598" t="str">
        <f>'CF-LE-F3151'!Q36</f>
        <v/>
      </c>
      <c r="CT40" s="598">
        <f>'CF-LE-F3151'!R36</f>
        <v>29</v>
      </c>
      <c r="CU40" s="598">
        <f>'CF-LE-F3151'!S36</f>
        <v>17.60625</v>
      </c>
      <c r="CV40" s="598" t="str">
        <f>'CF-LE-F3151'!T36</f>
        <v/>
      </c>
      <c r="CW40" s="598" t="str">
        <f>'CF-LE-F3151'!U36</f>
        <v/>
      </c>
      <c r="CX40" s="598">
        <f>'CF-LE-F3151'!V36</f>
        <v>18</v>
      </c>
      <c r="CY40" s="598">
        <f>'CF-LE-F3151'!W36</f>
        <v>58.6875</v>
      </c>
      <c r="CZ40" s="598" t="str">
        <f>'CF-LE-F3151'!X36</f>
        <v/>
      </c>
      <c r="DA40" s="596" t="str">
        <f>'CF-LE-F3151'!Y36</f>
        <v/>
      </c>
      <c r="DB40" s="596" t="str">
        <f>'CF-LE-F3151'!Z36</f>
        <v>R</v>
      </c>
      <c r="DC40" s="600">
        <f>max('CE-MAT-3136'!C33,'CE-MAT-3136'!D33)</f>
        <v>70</v>
      </c>
      <c r="DD40" s="600">
        <f>max('CE-MAT-3136'!E33,'CE-MAT-3136'!F33)</f>
        <v>70</v>
      </c>
      <c r="DE40" s="600">
        <f>max('CE-MAT-3136'!G33,'CE-MAT-3136'!H33)</f>
        <v>70</v>
      </c>
      <c r="DF40" s="600">
        <f>max('CE-MAT-3136'!I33,'CE-MAT-3136'!J33)</f>
        <v>0</v>
      </c>
      <c r="DG40" s="594">
        <f>max('CE-MAT-3136'!K33,'CE-MAT-3136'!L33)</f>
        <v>70</v>
      </c>
      <c r="DH40" s="588">
        <f>max('CE-MAT-3136'!M33,'CE-MAT-3136'!N33)</f>
        <v>70</v>
      </c>
      <c r="DI40" s="596">
        <f>max('CE-MAT-3136'!O33,'CE-MAT-3136'!P33)</f>
        <v>70</v>
      </c>
      <c r="DJ40" s="596">
        <f>max('CE-MAT-3136'!Q33,'CE-MAT-3136'!R33)</f>
        <v>0</v>
      </c>
      <c r="DK40" s="596">
        <f>max('CE-MAT-3137'!K34,'CE-MAT-3137'!L34)</f>
        <v>70</v>
      </c>
      <c r="DL40" s="596">
        <f>max('CE-MAT-3137'!M34,'CE-MAT-3137'!N34)</f>
        <v>74</v>
      </c>
      <c r="DM40" s="596">
        <f>max('CE-MAT-3137'!O34,'CE-MAT-3137'!P34)</f>
        <v>70</v>
      </c>
      <c r="DN40" s="596">
        <f>max('CE-MAT-3137'!Q34,'CE-MAT-3137'!R34)</f>
        <v>0</v>
      </c>
      <c r="DO40" s="596">
        <f>max('CE-MAT-3137'!C34,'CE-MAT-3137'!D34)</f>
        <v>72</v>
      </c>
      <c r="DP40" s="596">
        <f>max('CE-MAT-3137'!E34,'CE-MAT-3137'!F34)</f>
        <v>71</v>
      </c>
      <c r="DQ40" s="596">
        <f>max('CE-MAT-3137'!G34,'CE-MAT-3137'!H34)</f>
        <v>70</v>
      </c>
      <c r="DR40" s="596">
        <f>max('CE-MAT-3137'!I34,'CE-MAT-3137'!J34)</f>
        <v>0</v>
      </c>
      <c r="DS40" s="597">
        <f>'CF-M-3152'!E36</f>
        <v>52.5</v>
      </c>
      <c r="DT40" s="597">
        <f>'CF-M-3152'!F36</f>
        <v>52.5</v>
      </c>
      <c r="DU40" s="597">
        <f>'CF-M-3152'!G36</f>
        <v>53.5</v>
      </c>
      <c r="DV40" s="597">
        <f>'CF-M-3152'!H36</f>
        <v>53.25</v>
      </c>
      <c r="DW40" s="598">
        <f>'CF-M-3152'!I36</f>
        <v>52.9375</v>
      </c>
      <c r="DX40" s="599">
        <f>'CF-M-3152'!N36</f>
        <v>0.6203717627</v>
      </c>
      <c r="DY40" s="598">
        <f>'CF-M-3152'!O36</f>
        <v>26.46875</v>
      </c>
      <c r="DZ40" s="598" t="str">
        <f>'CF-M-3152'!P36</f>
        <v/>
      </c>
      <c r="EA40" s="598" t="str">
        <f>'CF-M-3152'!Q36</f>
        <v/>
      </c>
      <c r="EB40" s="598">
        <f>'CF-M-3152'!R36</f>
        <v>26</v>
      </c>
      <c r="EC40" s="598">
        <f>'CF-M-3152'!S36</f>
        <v>15.88125</v>
      </c>
      <c r="ED40" s="598" t="str">
        <f>'CF-M-3152'!T36</f>
        <v/>
      </c>
      <c r="EE40" s="598" t="str">
        <f>'CF-M-3152'!U36</f>
        <v/>
      </c>
      <c r="EF40" s="598">
        <f>'CF-M-3152'!V36</f>
        <v>16</v>
      </c>
      <c r="EG40" s="598">
        <f>'CF-M-3152'!W36</f>
        <v>52.9375</v>
      </c>
      <c r="EH40" s="598" t="str">
        <f>'CF-M-3152'!X36</f>
        <v/>
      </c>
      <c r="EI40" s="596" t="str">
        <f>'CF-M-3152'!Y36</f>
        <v/>
      </c>
      <c r="EJ40" s="596" t="str">
        <f>'CF-M-3152'!Z36</f>
        <v>R</v>
      </c>
      <c r="EK40" s="593">
        <f>max('CE-SOC-3138'!C33,'CE-SOC-3138'!D33)</f>
        <v>81</v>
      </c>
      <c r="EL40" s="593">
        <f>max('CE-SOC-3138'!E33,'CE-SOC-3138'!F33)</f>
        <v>77</v>
      </c>
      <c r="EM40" s="593">
        <f>max('CE-SOC-3138'!G33,'CE-SOC-3138'!H33)</f>
        <v>81</v>
      </c>
      <c r="EN40" s="601">
        <f>max('CE-SOC-3138'!I33,'CE-SOC-3138'!J33)</f>
        <v>0</v>
      </c>
      <c r="EO40" s="595">
        <f>max('CE-SOC-3138'!K33,'CE-SOC-3138'!L33)</f>
        <v>78</v>
      </c>
      <c r="EP40" s="588">
        <f>max('CE-SOC-3138'!M33,'CE-SOC-3138'!N33)</f>
        <v>79</v>
      </c>
      <c r="EQ40" s="596">
        <f>max('CE-SOC-3138'!O33,'CE-SOC-3138'!P33)</f>
        <v>88</v>
      </c>
      <c r="ER40" s="596">
        <f>max('CE-SOC-3138'!Q33,'CE-SOC-3138'!R33)</f>
        <v>0</v>
      </c>
      <c r="ES40" s="596">
        <f>max('CE-SOC-3139'!K34,'CE-SOC-3139'!L34)</f>
        <v>83</v>
      </c>
      <c r="ET40" s="598">
        <f>max('CE-SOC-3139'!M34,'CE-SOC-3139'!N34)</f>
        <v>76</v>
      </c>
      <c r="EU40" s="598">
        <f>max('CE-SOC-3139'!O34,'CE-SOC-3139'!P34)</f>
        <v>81</v>
      </c>
      <c r="EV40" s="596">
        <f>max('CE-SOC-3139'!Q34,'CE-SOC-3139'!R34)</f>
        <v>0</v>
      </c>
      <c r="EW40" s="598">
        <f>max('CE-SOC-3139'!C34,'CE-SOC-3139'!D34)</f>
        <v>79</v>
      </c>
      <c r="EX40" s="598">
        <f>max('CE-SOC-3139'!E34,'CE-SOC-3139'!F34)</f>
        <v>93</v>
      </c>
      <c r="EY40" s="598">
        <f>max('CE-SOC-3139'!G34,'CE-SOC-3139'!H34)</f>
        <v>83</v>
      </c>
      <c r="EZ40" s="598">
        <f>max('CE-SOC-3139'!I34,'CE-SOC-3139'!J34)</f>
        <v>0</v>
      </c>
      <c r="FA40" s="597">
        <f>'CF-CS-3153'!E36</f>
        <v>59.75</v>
      </c>
      <c r="FB40" s="597">
        <f>'CF-CS-3153'!F36</f>
        <v>61.25</v>
      </c>
      <c r="FC40" s="597">
        <f>'CF-CS-3153'!G36</f>
        <v>60</v>
      </c>
      <c r="FD40" s="597">
        <f>'CF-CS-3153'!H36</f>
        <v>63.75</v>
      </c>
      <c r="FE40" s="598">
        <f>'CF-CS-3153'!I36</f>
        <v>61.1875</v>
      </c>
      <c r="FF40" s="599">
        <f>'CF-CS-3153'!N36</f>
        <v>0.5205065359</v>
      </c>
      <c r="FG40" s="598">
        <f>'CF-CS-3153'!O36</f>
        <v>30.59375</v>
      </c>
      <c r="FH40" s="598" t="str">
        <f>'CF-CS-3153'!P36</f>
        <v/>
      </c>
      <c r="FI40" s="598" t="str">
        <f>'CF-CS-3153'!Q36</f>
        <v/>
      </c>
      <c r="FJ40" s="598">
        <f>'CF-CS-3153'!R36</f>
        <v>31</v>
      </c>
      <c r="FK40" s="598">
        <f>'CF-CS-3153'!S36</f>
        <v>18.35625</v>
      </c>
      <c r="FL40" s="598" t="str">
        <f>'CF-CS-3153'!T36</f>
        <v/>
      </c>
      <c r="FM40" s="598" t="str">
        <f>'CF-CS-3153'!U36</f>
        <v/>
      </c>
      <c r="FN40" s="598">
        <f>'CF-CS-3153'!V36</f>
        <v>18</v>
      </c>
      <c r="FO40" s="596" t="str">
        <f>'CF-CS-3153'!W36</f>
        <v/>
      </c>
      <c r="FP40" s="598" t="str">
        <f>'CF-CS-3153'!X36</f>
        <v/>
      </c>
      <c r="FQ40" s="596" t="str">
        <f>'CF-CS-3153'!Y36</f>
        <v/>
      </c>
      <c r="FR40" s="596" t="str">
        <f>'CF-CS-3153'!Z36</f>
        <v>R</v>
      </c>
      <c r="FS40" s="602">
        <f>max(CNCF3140!C33,CNCF3140!D33)</f>
        <v>70</v>
      </c>
      <c r="FT40" s="602">
        <f>max(CNCF3140!E33,CNCF3140!F33)</f>
        <v>70</v>
      </c>
      <c r="FU40" s="602">
        <f>max(CNCF3140!G33,CNCF3140!H33)</f>
        <v>80</v>
      </c>
      <c r="FV40" s="602">
        <f>max(CNCF3140!I33,CNCF3140!J33)</f>
        <v>0</v>
      </c>
      <c r="FW40" s="594">
        <f>max(CNCF3140!K33,CNCF3140!L33)</f>
        <v>75</v>
      </c>
      <c r="FX40" s="588">
        <f>max(CNCF3140!M33,CNCF3140!N33)</f>
        <v>70</v>
      </c>
      <c r="FY40" s="596">
        <f>max(CNCF3140!O33,CNCF3140!P33)</f>
        <v>70</v>
      </c>
      <c r="FZ40" s="596">
        <f>max(CNCF3140!Q33,CNCF3140!R33)</f>
        <v>0</v>
      </c>
      <c r="GA40" s="596">
        <f>max('CE-NAT-3141'!K34,'CE-NAT-3141'!L34)</f>
        <v>79</v>
      </c>
      <c r="GB40" s="596">
        <f>max('CE-NAT-3141'!M34,'CE-NAT-3141'!N34)</f>
        <v>85</v>
      </c>
      <c r="GC40" s="596">
        <f>max('CE-NAT-3141'!O34,'CE-NAT-3141'!P34)</f>
        <v>70</v>
      </c>
      <c r="GD40" s="596">
        <f>max('CE-NAT-3141'!Q34,'CE-NAT-3141'!R34)</f>
        <v>0</v>
      </c>
      <c r="GE40" s="596">
        <f>max('CE-NAT-3141'!C34,'CE-NAT-3141'!D34)</f>
        <v>70</v>
      </c>
      <c r="GF40" s="596">
        <f>max('CE-NAT-3141'!E34,'CE-NAT-3141'!F34)</f>
        <v>70</v>
      </c>
      <c r="GG40" s="596">
        <f>max('CE-NAT-3141'!G34,'CE-NAT-3141'!H34)</f>
        <v>73</v>
      </c>
      <c r="GH40" s="596">
        <f>max('CE-NAT-3141'!I34,'CE-NAT-3141'!J34)</f>
        <v>0</v>
      </c>
      <c r="GI40" s="597">
        <f>'CF-CN-3154'!E36</f>
        <v>55</v>
      </c>
      <c r="GJ40" s="597">
        <f>'CF-CN-3154'!F36</f>
        <v>53.75</v>
      </c>
      <c r="GK40" s="597">
        <f>'CF-CN-3154'!G36</f>
        <v>58.5</v>
      </c>
      <c r="GL40" s="597">
        <f>'CF-CN-3154'!H36</f>
        <v>53.25</v>
      </c>
      <c r="GM40" s="598">
        <f>'CF-CN-3154'!I36</f>
        <v>55.125</v>
      </c>
      <c r="GN40" s="599">
        <f>'CF-CN-3154'!N36</f>
        <v>0.2725</v>
      </c>
      <c r="GO40" s="598">
        <f>'CF-CN-3154'!O36</f>
        <v>27.5625</v>
      </c>
      <c r="GP40" s="598" t="str">
        <f>'CF-CN-3154'!P36</f>
        <v/>
      </c>
      <c r="GQ40" s="598" t="str">
        <f>'CF-CN-3154'!Q36</f>
        <v/>
      </c>
      <c r="GR40" s="598">
        <f>'CF-CN-3154'!R36</f>
        <v>28</v>
      </c>
      <c r="GS40" s="598">
        <f>'CF-CN-3154'!S36</f>
        <v>16.5375</v>
      </c>
      <c r="GT40" s="598" t="str">
        <f>'CF-CN-3154'!T36</f>
        <v/>
      </c>
      <c r="GU40" s="598" t="str">
        <f>'CF-CN-3154'!U36</f>
        <v/>
      </c>
      <c r="GV40" s="598">
        <f>'CF-CN-3154'!V36</f>
        <v>17</v>
      </c>
      <c r="GW40" s="598">
        <f>'CF-CN-3154'!W36</f>
        <v>55.125</v>
      </c>
      <c r="GX40" s="598" t="str">
        <f>'CF-CN-3154'!X36</f>
        <v/>
      </c>
      <c r="GY40" s="596" t="str">
        <f>'CF-CN-3154'!Y36</f>
        <v/>
      </c>
      <c r="GZ40" s="596" t="str">
        <f>'CF-CN-3154'!Z36</f>
        <v>R</v>
      </c>
      <c r="HA40" s="594">
        <f>max('CE-EA-3142'!C33,'CE-EA-3142'!C33)</f>
        <v>96</v>
      </c>
      <c r="HB40" s="594">
        <f>max('CE-EA-3142'!E33,'CE-EA-3142'!F33)</f>
        <v>80</v>
      </c>
      <c r="HC40" s="594">
        <f>max('CE-EA-3142'!G33,'CE-EA-3142'!H33)</f>
        <v>94</v>
      </c>
      <c r="HD40" s="594">
        <f>max('CE-EA-3142'!I33,'CE-EA-3142'!J33)</f>
        <v>0</v>
      </c>
      <c r="HE40" s="594">
        <f>max('CE-EA-3142'!K33,'CE-EA-3142'!L33)</f>
        <v>80</v>
      </c>
      <c r="HF40" s="588">
        <f>max('CE-EA-3142'!M33,'CE-EA-3142'!N33)</f>
        <v>91</v>
      </c>
      <c r="HG40" s="596">
        <f>max('CE-EA-3142'!O33,'CE-EA-3142'!P33)</f>
        <v>88</v>
      </c>
      <c r="HH40" s="596">
        <f>max('CE-EA-3142'!Q33,'CE-EA-3142'!R33)</f>
        <v>0</v>
      </c>
      <c r="HI40" s="596">
        <f>max('CE-EA-3143'!K34,'CE-EA-3143'!L34)</f>
        <v>95</v>
      </c>
      <c r="HJ40" s="596">
        <f>max('CE-EA-3143'!M34,'CE-EA-3143'!N34)</f>
        <v>82</v>
      </c>
      <c r="HK40" s="596">
        <f>max('CE-EA-3143'!O34,'CE-EA-3143'!P34)</f>
        <v>80</v>
      </c>
      <c r="HL40" s="596">
        <f>max('CE-EA-3143'!Q34,'CE-EA-3143'!R34)</f>
        <v>0</v>
      </c>
      <c r="HM40" s="596">
        <f>max('CE-EA-3143'!C34,'CE-EA-3143'!D34)</f>
        <v>87</v>
      </c>
      <c r="HN40" s="596">
        <f>max('CE-EA-3143'!E34,'CE-EA-3143'!F34)</f>
        <v>78</v>
      </c>
      <c r="HO40" s="596">
        <f>max('CE-EA-3143'!G34,'CE-EA-3143'!H34)</f>
        <v>87</v>
      </c>
      <c r="HP40" s="596">
        <f>max('CE-EA-3143'!I34,'CE-EA-3143'!J34)</f>
        <v>0</v>
      </c>
      <c r="HQ40" s="597">
        <f>'CF-EA-3155'!E36</f>
        <v>67.5</v>
      </c>
      <c r="HR40" s="597">
        <f>'CF-EA-3155'!F36</f>
        <v>64.75</v>
      </c>
      <c r="HS40" s="597">
        <f>'CF-EA-3155'!G36</f>
        <v>64.25</v>
      </c>
      <c r="HT40" s="597">
        <f>'CF-EA-3155'!H36</f>
        <v>63</v>
      </c>
      <c r="HU40" s="598">
        <f>'CF-EA-3155'!I36</f>
        <v>64.875</v>
      </c>
      <c r="HV40" s="599">
        <f>'CF-EA-3155'!N36</f>
        <v>0.4537037037</v>
      </c>
      <c r="HW40" s="598">
        <f>'CF-EA-3155'!O36</f>
        <v>32.4375</v>
      </c>
      <c r="HX40" s="598" t="str">
        <f>'CF-EA-3155'!P36</f>
        <v/>
      </c>
      <c r="HY40" s="598" t="str">
        <f>'CF-EA-3155'!Q36</f>
        <v/>
      </c>
      <c r="HZ40" s="598">
        <f>'CF-EA-3155'!R36</f>
        <v>32</v>
      </c>
      <c r="IA40" s="598">
        <f>'CF-EA-3155'!S36</f>
        <v>19.4625</v>
      </c>
      <c r="IB40" s="598" t="str">
        <f>'CF-EA-3155'!T36</f>
        <v/>
      </c>
      <c r="IC40" s="598" t="str">
        <f>'CF-EA-3155'!U36</f>
        <v/>
      </c>
      <c r="ID40" s="598">
        <f>'CF-EA-3155'!V36</f>
        <v>19</v>
      </c>
      <c r="IE40" s="596" t="str">
        <f>'CF-EA-3155'!W36</f>
        <v/>
      </c>
      <c r="IF40" s="598" t="str">
        <f>'CF-EA-3155'!X36</f>
        <v/>
      </c>
      <c r="IG40" s="596" t="str">
        <f>'CF-EA-3155'!Y36</f>
        <v/>
      </c>
      <c r="IH40" s="596" t="str">
        <f>'CF-EA-3155'!Z36</f>
        <v>R</v>
      </c>
      <c r="II40" s="600">
        <f>max('CE-EF-3144'!C33,'CE-EF-3144'!D33)</f>
        <v>77</v>
      </c>
      <c r="IJ40" s="600">
        <f>max('CE-EF-3144'!E33,'CE-EF-3144'!F33)</f>
        <v>80</v>
      </c>
      <c r="IK40" s="600">
        <f>max('CE-EF-3144'!G33,'CE-EF-3144'!H33)</f>
        <v>85</v>
      </c>
      <c r="IL40" s="600">
        <f>max('CE-EF-3144'!I33,'CE-EF-3144'!J33)</f>
        <v>0</v>
      </c>
      <c r="IM40" s="594">
        <f>max('CE-EF-3144'!K33,'CE-EF-3144'!L33)</f>
        <v>80</v>
      </c>
      <c r="IN40" s="588">
        <f>max('CE-EF-3144'!M33,'CE-EF-3144'!N33)</f>
        <v>81</v>
      </c>
      <c r="IO40" s="596">
        <f>max('CE-EF-3144'!O33,'CE-EF-3144'!P33)</f>
        <v>86</v>
      </c>
      <c r="IP40" s="596">
        <f>max('CE-EF-3144'!Q33,'CE-EF-3144'!R33)</f>
        <v>0</v>
      </c>
      <c r="IQ40" s="596">
        <f>max('CE-EF-3145'!K34,'CE-EF-3145'!L34)</f>
        <v>83</v>
      </c>
      <c r="IR40" s="596">
        <f>max('CE-EF-3145'!M34,'CE-EF-3145'!N34)</f>
        <v>80</v>
      </c>
      <c r="IS40" s="596">
        <f>max('CE-EF-3145'!O34,'CE-EF-3145'!P34)</f>
        <v>84</v>
      </c>
      <c r="IT40" s="596">
        <f>max('CE-EF-3145'!Q34,'CE-EF-3145'!R34)</f>
        <v>0</v>
      </c>
      <c r="IU40" s="596">
        <f>max('CE-EF-3145'!C34,'CE-EF-3145'!D34)</f>
        <v>77</v>
      </c>
      <c r="IV40" s="596">
        <f>max('CE-EF-3145'!E34,'CE-EF-3145'!F34)</f>
        <v>82</v>
      </c>
      <c r="IW40" s="596">
        <f>max('CE-EF-3145'!G34,'CE-EF-3145'!H34)</f>
        <v>86</v>
      </c>
      <c r="IX40" s="596">
        <f>max('CE-EF-3145'!I34,'CE-EF-3145'!J34)</f>
        <v>0</v>
      </c>
      <c r="IY40" s="597">
        <f>'CF-EF-3156'!E36</f>
        <v>60.5</v>
      </c>
      <c r="IZ40" s="597">
        <f>'CF-EF-3156'!F36</f>
        <v>61.75</v>
      </c>
      <c r="JA40" s="597">
        <f>'CF-EF-3156'!G36</f>
        <v>61.75</v>
      </c>
      <c r="JB40" s="597">
        <f>'CF-EF-3156'!H36</f>
        <v>61.25</v>
      </c>
      <c r="JC40" s="598">
        <f>'CF-EF-3156'!I36</f>
        <v>61.3125</v>
      </c>
      <c r="JD40" s="599">
        <f>'CF-EF-3156'!N36</f>
        <v>0.76</v>
      </c>
      <c r="JE40" s="598">
        <f>'CF-EF-3156'!O36</f>
        <v>30.65625</v>
      </c>
      <c r="JF40" s="598" t="str">
        <f>'CF-EF-3156'!P36</f>
        <v/>
      </c>
      <c r="JG40" s="598" t="str">
        <f>'CF-EF-3156'!Q36</f>
        <v/>
      </c>
      <c r="JH40" s="598">
        <f>'CF-EF-3156'!R36</f>
        <v>31</v>
      </c>
      <c r="JI40" s="598">
        <f>'CF-EF-3156'!S36</f>
        <v>18.39375</v>
      </c>
      <c r="JJ40" s="598" t="str">
        <f>'CF-EF-3156'!T36</f>
        <v/>
      </c>
      <c r="JK40" s="598" t="str">
        <f>'CF-EF-3156'!U36</f>
        <v/>
      </c>
      <c r="JL40" s="598">
        <f>'CF-EF-3156'!V36</f>
        <v>18</v>
      </c>
      <c r="JM40" s="596" t="str">
        <f>'CF-EF-3156'!W36</f>
        <v/>
      </c>
      <c r="JN40" s="598" t="str">
        <f>'CF-EF-3156'!X36</f>
        <v/>
      </c>
      <c r="JO40" s="596" t="str">
        <f>'CF-EF-3156'!Y36</f>
        <v/>
      </c>
      <c r="JP40" s="596" t="str">
        <f>'CF-EF-3156'!Z36</f>
        <v>R</v>
      </c>
      <c r="JQ40" s="593">
        <f>max('CE-FIH&amp;R-3146'!C33,'CE-FIH&amp;R-3146'!D33)</f>
        <v>78</v>
      </c>
      <c r="JR40" s="601">
        <f>max('CE-FIH&amp;R-3146'!E33,'CE-FIH&amp;R-3146'!F33)</f>
        <v>78</v>
      </c>
      <c r="JS40" s="601">
        <f>max('CE-FIH&amp;R-3146'!G33,'CE-FIH&amp;R-3146'!H33)</f>
        <v>72</v>
      </c>
      <c r="JT40" s="593">
        <f>max('CE-FIH&amp;R-3146'!I33,'CE-FIH&amp;R-3146'!J33)</f>
        <v>0</v>
      </c>
      <c r="JU40" s="594">
        <f>max('CE-FIH&amp;R-3146'!K33,'CE-FIH&amp;R-3146'!L33)</f>
        <v>80</v>
      </c>
      <c r="JV40" s="590">
        <f>max('CE-FIH&amp;R-3146'!M33,'CE-FIH&amp;R-3146'!N33)</f>
        <v>74</v>
      </c>
      <c r="JW40" s="598">
        <f>max('CE-FIH&amp;R-3146'!O33,'CE-FIH&amp;R-3146'!P33)</f>
        <v>74</v>
      </c>
      <c r="JX40" s="596">
        <f>max('CE-FIH&amp;R-3146'!Q33,'CE-FIH&amp;R-3146'!R33)</f>
        <v>0</v>
      </c>
      <c r="JY40" s="596">
        <f>max('CE-FIH&amp;R-3147'!K34,'CE-FIH&amp;R-3147'!L34)</f>
        <v>84</v>
      </c>
      <c r="JZ40" s="598">
        <f>max('CE-FIH&amp;R-3147'!M34,'CE-FIH&amp;R-3147'!N34)</f>
        <v>77</v>
      </c>
      <c r="KA40" s="598">
        <f>max('CE-FIH&amp;R-3147'!O34,'CE-FIH&amp;R-3147'!P34)</f>
        <v>88</v>
      </c>
      <c r="KB40" s="596">
        <f>max('CE-FIH&amp;R-3147'!Q34,'CE-FIH&amp;R-3147'!R34)</f>
        <v>0</v>
      </c>
      <c r="KC40" s="598">
        <f>max('CE-FIH&amp;R-3147'!C34,'CE-FIH&amp;R-3147'!D34)</f>
        <v>78</v>
      </c>
      <c r="KD40" s="598">
        <f>max('CE-FIH&amp;R-3147'!E34,'CE-FIH&amp;R-3147'!F34)</f>
        <v>86</v>
      </c>
      <c r="KE40" s="598">
        <f>max('CE-FIH&amp;R-3147'!G34,'CE-FIH&amp;R-3147'!H34)</f>
        <v>83</v>
      </c>
      <c r="KF40" s="596">
        <f>max('CE-FIH&amp;R-3147'!I34,'CE-FIH&amp;R-3147'!J34)</f>
        <v>0</v>
      </c>
      <c r="KG40" s="597">
        <f>'CF-FIHR-3157'!E36</f>
        <v>57</v>
      </c>
      <c r="KH40" s="597">
        <f>'CF-FIHR-3157'!F36</f>
        <v>57</v>
      </c>
      <c r="KI40" s="597">
        <f>'CF-FIHR-3157'!G36</f>
        <v>62.25</v>
      </c>
      <c r="KJ40" s="597">
        <f>'CF-FIHR-3157'!H36</f>
        <v>61.75</v>
      </c>
      <c r="KK40" s="598">
        <f>'CF-FIHR-3157'!I36</f>
        <v>59.5</v>
      </c>
      <c r="KL40" s="599">
        <f>'CF-FIHR-3157'!N36</f>
        <v>0.528968254</v>
      </c>
      <c r="KM40" s="598">
        <f>'CF-FIHR-3157'!O36</f>
        <v>29.75</v>
      </c>
      <c r="KN40" s="598" t="str">
        <f>'CF-FIHR-3157'!P36</f>
        <v/>
      </c>
      <c r="KO40" s="598" t="str">
        <f>'CF-FIHR-3157'!Q36</f>
        <v/>
      </c>
      <c r="KP40" s="598">
        <f>'CF-FIHR-3157'!R36</f>
        <v>30</v>
      </c>
      <c r="KQ40" s="598">
        <f>'CF-FIHR-3157'!S36</f>
        <v>17.85</v>
      </c>
      <c r="KR40" s="598" t="str">
        <f>'CF-FIHR-3157'!T36</f>
        <v/>
      </c>
      <c r="KS40" s="598" t="str">
        <f>'CF-FIHR-3157'!U36</f>
        <v/>
      </c>
      <c r="KT40" s="598">
        <f>'CF-FIHR-3157'!V36</f>
        <v>18</v>
      </c>
      <c r="KU40" s="596" t="str">
        <f>'CF-FIHR-3157'!W36</f>
        <v/>
      </c>
      <c r="KV40" s="598" t="str">
        <f>'CF-FIHR-3157'!X36</f>
        <v/>
      </c>
      <c r="KW40" s="596" t="str">
        <f>'CF-FIHR-3157'!Y36</f>
        <v/>
      </c>
      <c r="KX40" s="596" t="str">
        <f>'CF-FIHR-3157'!Z36</f>
        <v>R</v>
      </c>
    </row>
    <row r="41" ht="16.5" customHeight="1">
      <c r="A41" s="587">
        <v>31.0</v>
      </c>
      <c r="B41" s="588" t="str">
        <f>'3A 2025 - 2026 DATOS DEL ESTUDI'!M34</f>
        <v/>
      </c>
      <c r="C41" s="588">
        <f>'3A 2025 - 2026 DATOS DEL ESTUDI'!N34</f>
        <v>22023376</v>
      </c>
      <c r="D41" s="589" t="str">
        <f>'3A 2025 - 2026 DATOS DEL ESTUDI'!B34</f>
        <v>Rossier Analiz Pérez Rodríguez</v>
      </c>
      <c r="E41" s="588">
        <f>max('LE3130'!C34,'LE3130'!D34)</f>
        <v>80</v>
      </c>
      <c r="F41" s="588">
        <f>max('LE3130'!E34,'LE3130'!F34)</f>
        <v>85</v>
      </c>
      <c r="G41" s="590">
        <f>max('LE3130'!G34,'LE3130'!H34)</f>
        <v>89</v>
      </c>
      <c r="H41" s="588">
        <f>max('LE3130'!I34,'LE3130'!J34)</f>
        <v>0</v>
      </c>
      <c r="I41" s="588">
        <f>max('LE3130'!K34,'LE3130'!L34)</f>
        <v>81</v>
      </c>
      <c r="J41" s="588">
        <f>max('LE3130'!M34,'LE3130'!N34)</f>
        <v>86</v>
      </c>
      <c r="K41" s="588">
        <f>max('LE3130'!O34,'LE3130'!P34)</f>
        <v>88</v>
      </c>
      <c r="L41" s="588">
        <f>max('LE3130'!Q34,'LE3130'!R34)</f>
        <v>0</v>
      </c>
      <c r="M41" s="588">
        <f>max('LE3131'!K35,'LE3131'!L35)</f>
        <v>97</v>
      </c>
      <c r="N41" s="588">
        <f>max('LE3131'!M35,'LE3131'!N35)</f>
        <v>89</v>
      </c>
      <c r="O41" s="588">
        <f>max('LE3131'!O35,'LE3131'!P35)</f>
        <v>89</v>
      </c>
      <c r="P41" s="588">
        <f>max('LE3131'!Q35,'LE3131'!R35)</f>
        <v>0</v>
      </c>
      <c r="Q41" s="588">
        <f>max('LE3131'!C35,'LE3131'!D35)</f>
        <v>95</v>
      </c>
      <c r="R41" s="588">
        <f>max('LE3131'!E35,'LE3131'!F35)</f>
        <v>97</v>
      </c>
      <c r="S41" s="588">
        <f>max('LE3131'!G35,'LE3131'!H35)</f>
        <v>89</v>
      </c>
      <c r="T41" s="588">
        <f>max('LE3131'!I35,'LE3131'!J35)</f>
        <v>0</v>
      </c>
      <c r="U41" s="591">
        <f>'CF-LE3149'!E37</f>
        <v>63.5</v>
      </c>
      <c r="V41" s="591">
        <f>'CF-LE3149'!F37</f>
        <v>63.75</v>
      </c>
      <c r="W41" s="591">
        <f>'CF-LE3149'!G37</f>
        <v>68.75</v>
      </c>
      <c r="X41" s="591">
        <f>'CF-LE3149'!H37</f>
        <v>70.25</v>
      </c>
      <c r="Y41" s="590">
        <f>'CF-LE3149'!I37</f>
        <v>66.5625</v>
      </c>
      <c r="Z41" s="592">
        <f>'CF-LE3149'!N37</f>
        <v>0.5647058824</v>
      </c>
      <c r="AA41" s="590">
        <f>'CF-LE3149'!O37</f>
        <v>33.28125</v>
      </c>
      <c r="AB41" s="590" t="str">
        <f>'CF-LE3149'!P37</f>
        <v/>
      </c>
      <c r="AC41" s="590" t="str">
        <f>'CF-LE3149'!Q37</f>
        <v/>
      </c>
      <c r="AD41" s="590">
        <f>'CF-LE3149'!R37</f>
        <v>33</v>
      </c>
      <c r="AE41" s="590">
        <f>'CF-LE3149'!S37</f>
        <v>19.96875</v>
      </c>
      <c r="AF41" s="590" t="str">
        <f>'CF-LE3149'!T37</f>
        <v/>
      </c>
      <c r="AG41" s="590" t="str">
        <f>'CF-LE3149'!U37</f>
        <v/>
      </c>
      <c r="AH41" s="590">
        <f>'CF-LE3149'!V37</f>
        <v>20</v>
      </c>
      <c r="AI41" s="590">
        <f>'CF-LE3149'!W37</f>
        <v>66.5625</v>
      </c>
      <c r="AJ41" s="588" t="str">
        <f>'CF-LE3149'!X37</f>
        <v/>
      </c>
      <c r="AK41" s="588" t="str">
        <f>'CF-LE3149'!Y37</f>
        <v/>
      </c>
      <c r="AL41" s="588" t="str">
        <f>'CF-LE3149'!Z37</f>
        <v>R</v>
      </c>
      <c r="AM41" s="593">
        <f>max('CE-I-331'!C34,'CE-I-331'!D34)</f>
        <v>0</v>
      </c>
      <c r="AN41" s="593">
        <f>max('CE-I-331'!E34,'CE-I-331'!F34)</f>
        <v>0</v>
      </c>
      <c r="AO41" s="593">
        <f>max('CE-I-331'!G34,'CE-I-331'!H34)</f>
        <v>0</v>
      </c>
      <c r="AP41" s="593">
        <f>max('CE-I-331'!I34,'CE-I-331'!J34)</f>
        <v>0</v>
      </c>
      <c r="AQ41" s="594">
        <f>max('CE-I-331'!K34,'CE-I-331'!L34)</f>
        <v>0</v>
      </c>
      <c r="AR41" s="588">
        <f>max('CE-I-331'!M34,'CE-I-331'!N34)</f>
        <v>0</v>
      </c>
      <c r="AS41" s="595">
        <f>max('CE-I-331'!O34,'CE-I-331'!P34)</f>
        <v>0</v>
      </c>
      <c r="AT41" s="596">
        <f>max('CE-I-331'!Q34,'CE-I-331'!R34)</f>
        <v>0</v>
      </c>
      <c r="AU41" s="596">
        <f>max('CE-I-3131'!K35,'CE-I-3131'!L35)</f>
        <v>0</v>
      </c>
      <c r="AV41" s="596">
        <f>max('CE-I-3131'!M35,'CE-I-3131'!N35)</f>
        <v>0</v>
      </c>
      <c r="AW41" s="596">
        <f>max('CE-I-3131'!O35,'CE-I-3131'!P35)</f>
        <v>0</v>
      </c>
      <c r="AX41" s="596">
        <f>max('CE-I-3131'!Q35,'CE-I-3131'!R35)</f>
        <v>0</v>
      </c>
      <c r="AY41" s="596">
        <f>max('CE-I-3131'!C35,'CE-I-3131'!D35)</f>
        <v>0</v>
      </c>
      <c r="AZ41" s="596">
        <f>max('CE-I-3131'!E35,'CE-I-3131'!F35)</f>
        <v>0</v>
      </c>
      <c r="BA41" s="596">
        <f>max('CE-I-3131'!G35,'CE-I-3131'!H35)</f>
        <v>0</v>
      </c>
      <c r="BB41" s="596">
        <f>max('CE-I-3131'!I35,'CE-I-3131'!J35)</f>
        <v>0</v>
      </c>
      <c r="BC41" s="597">
        <f>'CF-LE-I3150'!E37</f>
        <v>0</v>
      </c>
      <c r="BD41" s="597">
        <f>'CF-LE-I3150'!F37</f>
        <v>0</v>
      </c>
      <c r="BE41" s="597">
        <f>'CF-LE-I3150'!G37</f>
        <v>0</v>
      </c>
      <c r="BF41" s="597">
        <f>'CF-LE-I3150'!H37</f>
        <v>0</v>
      </c>
      <c r="BG41" s="598">
        <f>'CF-LE-I3150'!I37</f>
        <v>0</v>
      </c>
      <c r="BH41" s="599">
        <f>'CF-LE-I3150'!N37</f>
        <v>0</v>
      </c>
      <c r="BI41" s="598">
        <f>'CF-LE-I3150'!O37</f>
        <v>0</v>
      </c>
      <c r="BJ41" s="598" t="str">
        <f>'CF-LE-I3150'!P37</f>
        <v/>
      </c>
      <c r="BK41" s="598" t="str">
        <f>'CF-LE-I3150'!Q37</f>
        <v/>
      </c>
      <c r="BL41" s="598">
        <f>'CF-LE-I3150'!R37</f>
        <v>0</v>
      </c>
      <c r="BM41" s="598">
        <f>'CF-LE-I3150'!S37</f>
        <v>0</v>
      </c>
      <c r="BN41" s="598" t="str">
        <f>'CF-LE-I3150'!T37</f>
        <v/>
      </c>
      <c r="BO41" s="598" t="str">
        <f>'CF-LE-I3150'!U37</f>
        <v/>
      </c>
      <c r="BP41" s="598">
        <f>'CF-LE-I3150'!V37</f>
        <v>0</v>
      </c>
      <c r="BQ41" s="596" t="str">
        <f>'CF-LE-I3150'!W37</f>
        <v/>
      </c>
      <c r="BR41" s="596" t="str">
        <f>'CF-LE-I3150'!X37</f>
        <v/>
      </c>
      <c r="BS41" s="596" t="str">
        <f>'CF-LE-I3150'!Y37</f>
        <v/>
      </c>
      <c r="BT41" s="596" t="str">
        <f>'CF-LE-I3150'!Z37</f>
        <v>R</v>
      </c>
      <c r="BU41" s="600">
        <f>max('CE-F-334'!C34,'CE-F-334'!D34)</f>
        <v>80</v>
      </c>
      <c r="BV41" s="600">
        <f>max('CE-F-334'!E34,'CE-F-334'!F34)</f>
        <v>81</v>
      </c>
      <c r="BW41" s="600">
        <f>max('CE-F-334'!G34,'CE-F-334'!H34)</f>
        <v>82</v>
      </c>
      <c r="BX41" s="600">
        <f>max('CE-F-334'!I34,'CE-F-334'!J34)</f>
        <v>0</v>
      </c>
      <c r="BY41" s="594">
        <f>max('CE-F-334'!K34,'CE-F-334'!L34)</f>
        <v>81</v>
      </c>
      <c r="BZ41" s="588">
        <f>max('CE-F-334'!M34,'CE-F-334'!N34)</f>
        <v>81</v>
      </c>
      <c r="CA41" s="596">
        <f>max('CE-F-334'!O34,'CE-F-334'!P34)</f>
        <v>83</v>
      </c>
      <c r="CB41" s="596">
        <f>max('CE-F-334'!Q34,'CE-F-334'!R34)</f>
        <v>0</v>
      </c>
      <c r="CC41" s="596">
        <f>max('CE-F-3135'!K35,'CE-F-3135'!L35)</f>
        <v>88</v>
      </c>
      <c r="CD41" s="596">
        <f>max('CE-F-3135'!M35,'CE-F-3135'!N35)</f>
        <v>83</v>
      </c>
      <c r="CE41" s="596">
        <f>max('CE-F-3135'!O35,'CE-F-3135'!P35)</f>
        <v>83</v>
      </c>
      <c r="CF41" s="596">
        <f>max('CE-F-3135'!Q35,'CE-F-3135'!R35)</f>
        <v>0</v>
      </c>
      <c r="CG41" s="596">
        <f>max('CE-F-3135'!C35,'CE-F-3135'!D35)</f>
        <v>82</v>
      </c>
      <c r="CH41" s="596">
        <f>max('CE-F-3135'!E35,'CE-F-3135'!F35)</f>
        <v>83</v>
      </c>
      <c r="CI41" s="596">
        <f>max('CE-F-3135'!G35,'CE-F-3135'!H35)</f>
        <v>81</v>
      </c>
      <c r="CJ41" s="596">
        <f>max('CE-F-3135'!I35,'CE-F-3135'!J35)</f>
        <v>0</v>
      </c>
      <c r="CK41" s="597">
        <f>'CF-LE-F3151'!E37</f>
        <v>60.75</v>
      </c>
      <c r="CL41" s="597">
        <f>'CF-LE-F3151'!F37</f>
        <v>61.25</v>
      </c>
      <c r="CM41" s="597">
        <f>'CF-LE-F3151'!G37</f>
        <v>63.5</v>
      </c>
      <c r="CN41" s="597">
        <f>'CF-LE-F3151'!H37</f>
        <v>61.5</v>
      </c>
      <c r="CO41" s="598">
        <f>'CF-LE-F3151'!I37</f>
        <v>61.75</v>
      </c>
      <c r="CP41" s="599">
        <f>'CF-LE-F3151'!N37</f>
        <v>0.6657142857</v>
      </c>
      <c r="CQ41" s="598">
        <f>'CF-LE-F3151'!O37</f>
        <v>30.875</v>
      </c>
      <c r="CR41" s="598" t="str">
        <f>'CF-LE-F3151'!P37</f>
        <v/>
      </c>
      <c r="CS41" s="598" t="str">
        <f>'CF-LE-F3151'!Q37</f>
        <v/>
      </c>
      <c r="CT41" s="598">
        <f>'CF-LE-F3151'!R37</f>
        <v>31</v>
      </c>
      <c r="CU41" s="598">
        <f>'CF-LE-F3151'!S37</f>
        <v>18.525</v>
      </c>
      <c r="CV41" s="598" t="str">
        <f>'CF-LE-F3151'!T37</f>
        <v/>
      </c>
      <c r="CW41" s="598" t="str">
        <f>'CF-LE-F3151'!U37</f>
        <v/>
      </c>
      <c r="CX41" s="598">
        <f>'CF-LE-F3151'!V37</f>
        <v>19</v>
      </c>
      <c r="CY41" s="598">
        <f>'CF-LE-F3151'!W37</f>
        <v>61.75</v>
      </c>
      <c r="CZ41" s="598" t="str">
        <f>'CF-LE-F3151'!X37</f>
        <v/>
      </c>
      <c r="DA41" s="596" t="str">
        <f>'CF-LE-F3151'!Y37</f>
        <v/>
      </c>
      <c r="DB41" s="596" t="str">
        <f>'CF-LE-F3151'!Z37</f>
        <v>R</v>
      </c>
      <c r="DC41" s="600">
        <f>max('CE-MAT-3136'!C34,'CE-MAT-3136'!D34)</f>
        <v>71</v>
      </c>
      <c r="DD41" s="600">
        <f>max('CE-MAT-3136'!E34,'CE-MAT-3136'!F34)</f>
        <v>94</v>
      </c>
      <c r="DE41" s="600">
        <f>max('CE-MAT-3136'!G34,'CE-MAT-3136'!H34)</f>
        <v>90</v>
      </c>
      <c r="DF41" s="600">
        <f>max('CE-MAT-3136'!I34,'CE-MAT-3136'!J34)</f>
        <v>0</v>
      </c>
      <c r="DG41" s="594">
        <f>max('CE-MAT-3136'!K34,'CE-MAT-3136'!L34)</f>
        <v>84</v>
      </c>
      <c r="DH41" s="588">
        <f>max('CE-MAT-3136'!M34,'CE-MAT-3136'!N34)</f>
        <v>100</v>
      </c>
      <c r="DI41" s="596">
        <f>max('CE-MAT-3136'!O34,'CE-MAT-3136'!P34)</f>
        <v>90</v>
      </c>
      <c r="DJ41" s="596">
        <f>max('CE-MAT-3136'!Q34,'CE-MAT-3136'!R34)</f>
        <v>0</v>
      </c>
      <c r="DK41" s="596">
        <f>max('CE-MAT-3137'!K35,'CE-MAT-3137'!L35)</f>
        <v>80</v>
      </c>
      <c r="DL41" s="596">
        <f>max('CE-MAT-3137'!M35,'CE-MAT-3137'!N35)</f>
        <v>100</v>
      </c>
      <c r="DM41" s="596">
        <f>max('CE-MAT-3137'!O35,'CE-MAT-3137'!P35)</f>
        <v>90</v>
      </c>
      <c r="DN41" s="596">
        <f>max('CE-MAT-3137'!Q35,'CE-MAT-3137'!R35)</f>
        <v>0</v>
      </c>
      <c r="DO41" s="596">
        <f>max('CE-MAT-3137'!C35,'CE-MAT-3137'!D35)</f>
        <v>90</v>
      </c>
      <c r="DP41" s="596">
        <f>max('CE-MAT-3137'!E35,'CE-MAT-3137'!F35)</f>
        <v>94</v>
      </c>
      <c r="DQ41" s="596">
        <f>max('CE-MAT-3137'!G35,'CE-MAT-3137'!H35)</f>
        <v>92</v>
      </c>
      <c r="DR41" s="596">
        <f>max('CE-MAT-3137'!I35,'CE-MAT-3137'!J35)</f>
        <v>0</v>
      </c>
      <c r="DS41" s="597">
        <f>'CF-M-3152'!E37</f>
        <v>63.75</v>
      </c>
      <c r="DT41" s="597">
        <f>'CF-M-3152'!F37</f>
        <v>68.5</v>
      </c>
      <c r="DU41" s="597">
        <f>'CF-M-3152'!G37</f>
        <v>67.5</v>
      </c>
      <c r="DV41" s="597">
        <f>'CF-M-3152'!H37</f>
        <v>69</v>
      </c>
      <c r="DW41" s="598">
        <f>'CF-M-3152'!I37</f>
        <v>67.1875</v>
      </c>
      <c r="DX41" s="599">
        <f>'CF-M-3152'!N37</f>
        <v>0.6595384294</v>
      </c>
      <c r="DY41" s="598">
        <f>'CF-M-3152'!O37</f>
        <v>33.59375</v>
      </c>
      <c r="DZ41" s="598" t="str">
        <f>'CF-M-3152'!P37</f>
        <v/>
      </c>
      <c r="EA41" s="598" t="str">
        <f>'CF-M-3152'!Q37</f>
        <v/>
      </c>
      <c r="EB41" s="598">
        <f>'CF-M-3152'!R37</f>
        <v>34</v>
      </c>
      <c r="EC41" s="598">
        <f>'CF-M-3152'!S37</f>
        <v>20.15625</v>
      </c>
      <c r="ED41" s="598" t="str">
        <f>'CF-M-3152'!T37</f>
        <v/>
      </c>
      <c r="EE41" s="598" t="str">
        <f>'CF-M-3152'!U37</f>
        <v/>
      </c>
      <c r="EF41" s="598">
        <f>'CF-M-3152'!V37</f>
        <v>20</v>
      </c>
      <c r="EG41" s="598">
        <f>'CF-M-3152'!W37</f>
        <v>67.1875</v>
      </c>
      <c r="EH41" s="598" t="str">
        <f>'CF-M-3152'!X37</f>
        <v/>
      </c>
      <c r="EI41" s="596" t="str">
        <f>'CF-M-3152'!Y37</f>
        <v/>
      </c>
      <c r="EJ41" s="596" t="str">
        <f>'CF-M-3152'!Z37</f>
        <v>R</v>
      </c>
      <c r="EK41" s="593">
        <f>max('CE-SOC-3138'!C34,'CE-SOC-3138'!D34)</f>
        <v>92</v>
      </c>
      <c r="EL41" s="593">
        <f>max('CE-SOC-3138'!E34,'CE-SOC-3138'!F34)</f>
        <v>85</v>
      </c>
      <c r="EM41" s="593">
        <f>max('CE-SOC-3138'!G34,'CE-SOC-3138'!H34)</f>
        <v>96</v>
      </c>
      <c r="EN41" s="601">
        <f>max('CE-SOC-3138'!I34,'CE-SOC-3138'!J34)</f>
        <v>0</v>
      </c>
      <c r="EO41" s="595">
        <f>max('CE-SOC-3138'!K34,'CE-SOC-3138'!L34)</f>
        <v>80</v>
      </c>
      <c r="EP41" s="588">
        <f>max('CE-SOC-3138'!M34,'CE-SOC-3138'!N34)</f>
        <v>83</v>
      </c>
      <c r="EQ41" s="596">
        <f>max('CE-SOC-3138'!O34,'CE-SOC-3138'!P34)</f>
        <v>95</v>
      </c>
      <c r="ER41" s="596">
        <f>max('CE-SOC-3138'!Q34,'CE-SOC-3138'!R34)</f>
        <v>0</v>
      </c>
      <c r="ES41" s="596">
        <f>max('CE-SOC-3139'!K35,'CE-SOC-3139'!L35)</f>
        <v>97</v>
      </c>
      <c r="ET41" s="598">
        <f>max('CE-SOC-3139'!M35,'CE-SOC-3139'!N35)</f>
        <v>91</v>
      </c>
      <c r="EU41" s="598">
        <f>max('CE-SOC-3139'!O35,'CE-SOC-3139'!P35)</f>
        <v>93</v>
      </c>
      <c r="EV41" s="596">
        <f>max('CE-SOC-3139'!Q35,'CE-SOC-3139'!R35)</f>
        <v>0</v>
      </c>
      <c r="EW41" s="598">
        <f>max('CE-SOC-3139'!C35,'CE-SOC-3139'!D35)</f>
        <v>90</v>
      </c>
      <c r="EX41" s="598">
        <f>max('CE-SOC-3139'!E35,'CE-SOC-3139'!F35)</f>
        <v>75</v>
      </c>
      <c r="EY41" s="598">
        <f>max('CE-SOC-3139'!G35,'CE-SOC-3139'!H35)</f>
        <v>98</v>
      </c>
      <c r="EZ41" s="598">
        <f>max('CE-SOC-3139'!I35,'CE-SOC-3139'!J35)</f>
        <v>0</v>
      </c>
      <c r="FA41" s="597">
        <f>'CF-CS-3153'!E37</f>
        <v>68.25</v>
      </c>
      <c r="FB41" s="597">
        <f>'CF-CS-3153'!F37</f>
        <v>64.5</v>
      </c>
      <c r="FC41" s="597">
        <f>'CF-CS-3153'!G37</f>
        <v>70.25</v>
      </c>
      <c r="FD41" s="597">
        <f>'CF-CS-3153'!H37</f>
        <v>65.75</v>
      </c>
      <c r="FE41" s="598">
        <f>'CF-CS-3153'!I37</f>
        <v>67.1875</v>
      </c>
      <c r="FF41" s="599">
        <f>'CF-CS-3153'!N37</f>
        <v>0.6744444444</v>
      </c>
      <c r="FG41" s="598">
        <f>'CF-CS-3153'!O37</f>
        <v>33.59375</v>
      </c>
      <c r="FH41" s="598" t="str">
        <f>'CF-CS-3153'!P37</f>
        <v/>
      </c>
      <c r="FI41" s="598" t="str">
        <f>'CF-CS-3153'!Q37</f>
        <v/>
      </c>
      <c r="FJ41" s="598">
        <f>'CF-CS-3153'!R37</f>
        <v>34</v>
      </c>
      <c r="FK41" s="598">
        <f>'CF-CS-3153'!S37</f>
        <v>20.15625</v>
      </c>
      <c r="FL41" s="598" t="str">
        <f>'CF-CS-3153'!T37</f>
        <v/>
      </c>
      <c r="FM41" s="598" t="str">
        <f>'CF-CS-3153'!U37</f>
        <v/>
      </c>
      <c r="FN41" s="598">
        <f>'CF-CS-3153'!V37</f>
        <v>20</v>
      </c>
      <c r="FO41" s="596" t="str">
        <f>'CF-CS-3153'!W37</f>
        <v/>
      </c>
      <c r="FP41" s="598" t="str">
        <f>'CF-CS-3153'!X37</f>
        <v/>
      </c>
      <c r="FQ41" s="596" t="str">
        <f>'CF-CS-3153'!Y37</f>
        <v/>
      </c>
      <c r="FR41" s="596" t="str">
        <f>'CF-CS-3153'!Z37</f>
        <v>R</v>
      </c>
      <c r="FS41" s="602">
        <f>max(CNCF3140!C34,CNCF3140!D34)</f>
        <v>89</v>
      </c>
      <c r="FT41" s="602">
        <f>max(CNCF3140!E34,CNCF3140!F34)</f>
        <v>78</v>
      </c>
      <c r="FU41" s="602">
        <f>max(CNCF3140!G34,CNCF3140!H34)</f>
        <v>90</v>
      </c>
      <c r="FV41" s="602">
        <f>max(CNCF3140!I34,CNCF3140!J34)</f>
        <v>0</v>
      </c>
      <c r="FW41" s="594">
        <f>max(CNCF3140!K34,CNCF3140!L34)</f>
        <v>81</v>
      </c>
      <c r="FX41" s="588">
        <f>max(CNCF3140!M34,CNCF3140!N34)</f>
        <v>82</v>
      </c>
      <c r="FY41" s="596">
        <f>max(CNCF3140!O34,CNCF3140!P34)</f>
        <v>78</v>
      </c>
      <c r="FZ41" s="596">
        <f>max(CNCF3140!Q34,CNCF3140!R34)</f>
        <v>0</v>
      </c>
      <c r="GA41" s="596">
        <f>max('CE-NAT-3141'!K35,'CE-NAT-3141'!L35)</f>
        <v>92</v>
      </c>
      <c r="GB41" s="596">
        <f>max('CE-NAT-3141'!M35,'CE-NAT-3141'!N35)</f>
        <v>85</v>
      </c>
      <c r="GC41" s="596">
        <f>max('CE-NAT-3141'!O35,'CE-NAT-3141'!P35)</f>
        <v>80</v>
      </c>
      <c r="GD41" s="596">
        <f>max('CE-NAT-3141'!Q35,'CE-NAT-3141'!R35)</f>
        <v>0</v>
      </c>
      <c r="GE41" s="596">
        <f>max('CE-NAT-3141'!C35,'CE-NAT-3141'!D35)</f>
        <v>85</v>
      </c>
      <c r="GF41" s="596">
        <f>max('CE-NAT-3141'!E35,'CE-NAT-3141'!F35)</f>
        <v>90</v>
      </c>
      <c r="GG41" s="596">
        <f>max('CE-NAT-3141'!G35,'CE-NAT-3141'!H35)</f>
        <v>75</v>
      </c>
      <c r="GH41" s="596">
        <f>max('CE-NAT-3141'!I35,'CE-NAT-3141'!J35)</f>
        <v>0</v>
      </c>
      <c r="GI41" s="597">
        <f>'CF-CN-3154'!E37</f>
        <v>64.25</v>
      </c>
      <c r="GJ41" s="597">
        <f>'CF-CN-3154'!F37</f>
        <v>60.25</v>
      </c>
      <c r="GK41" s="597">
        <f>'CF-CN-3154'!G37</f>
        <v>64.25</v>
      </c>
      <c r="GL41" s="597">
        <f>'CF-CN-3154'!H37</f>
        <v>62.5</v>
      </c>
      <c r="GM41" s="598">
        <f>'CF-CN-3154'!I37</f>
        <v>62.8125</v>
      </c>
      <c r="GN41" s="599">
        <f>'CF-CN-3154'!N37</f>
        <v>0.3</v>
      </c>
      <c r="GO41" s="598">
        <f>'CF-CN-3154'!O37</f>
        <v>31.40625</v>
      </c>
      <c r="GP41" s="598" t="str">
        <f>'CF-CN-3154'!P37</f>
        <v/>
      </c>
      <c r="GQ41" s="598" t="str">
        <f>'CF-CN-3154'!Q37</f>
        <v/>
      </c>
      <c r="GR41" s="598">
        <f>'CF-CN-3154'!R37</f>
        <v>31</v>
      </c>
      <c r="GS41" s="598">
        <f>'CF-CN-3154'!S37</f>
        <v>18.84375</v>
      </c>
      <c r="GT41" s="598" t="str">
        <f>'CF-CN-3154'!T37</f>
        <v/>
      </c>
      <c r="GU41" s="598" t="str">
        <f>'CF-CN-3154'!U37</f>
        <v/>
      </c>
      <c r="GV41" s="598">
        <f>'CF-CN-3154'!V37</f>
        <v>19</v>
      </c>
      <c r="GW41" s="598">
        <f>'CF-CN-3154'!W37</f>
        <v>62.8125</v>
      </c>
      <c r="GX41" s="598" t="str">
        <f>'CF-CN-3154'!X37</f>
        <v/>
      </c>
      <c r="GY41" s="596" t="str">
        <f>'CF-CN-3154'!Y37</f>
        <v/>
      </c>
      <c r="GZ41" s="596" t="str">
        <f>'CF-CN-3154'!Z37</f>
        <v>R</v>
      </c>
      <c r="HA41" s="594">
        <f>max('CE-EA-3142'!C34,'CE-EA-3142'!C34)</f>
        <v>97</v>
      </c>
      <c r="HB41" s="594">
        <f>max('CE-EA-3142'!E34,'CE-EA-3142'!F34)</f>
        <v>93</v>
      </c>
      <c r="HC41" s="594">
        <f>max('CE-EA-3142'!G34,'CE-EA-3142'!H34)</f>
        <v>100</v>
      </c>
      <c r="HD41" s="594">
        <f>max('CE-EA-3142'!I34,'CE-EA-3142'!J34)</f>
        <v>0</v>
      </c>
      <c r="HE41" s="594">
        <f>max('CE-EA-3142'!K34,'CE-EA-3142'!L34)</f>
        <v>91</v>
      </c>
      <c r="HF41" s="588">
        <f>max('CE-EA-3142'!M34,'CE-EA-3142'!N34)</f>
        <v>90</v>
      </c>
      <c r="HG41" s="596">
        <f>max('CE-EA-3142'!O34,'CE-EA-3142'!P34)</f>
        <v>95</v>
      </c>
      <c r="HH41" s="596">
        <f>max('CE-EA-3142'!Q34,'CE-EA-3142'!R34)</f>
        <v>0</v>
      </c>
      <c r="HI41" s="596">
        <f>max('CE-EA-3143'!K35,'CE-EA-3143'!L35)</f>
        <v>96</v>
      </c>
      <c r="HJ41" s="596">
        <f>max('CE-EA-3143'!M35,'CE-EA-3143'!N35)</f>
        <v>83</v>
      </c>
      <c r="HK41" s="596">
        <f>max('CE-EA-3143'!O35,'CE-EA-3143'!P35)</f>
        <v>96</v>
      </c>
      <c r="HL41" s="596">
        <f>max('CE-EA-3143'!Q35,'CE-EA-3143'!R35)</f>
        <v>0</v>
      </c>
      <c r="HM41" s="596">
        <f>max('CE-EA-3143'!C35,'CE-EA-3143'!D35)</f>
        <v>90</v>
      </c>
      <c r="HN41" s="596">
        <f>max('CE-EA-3143'!E35,'CE-EA-3143'!F35)</f>
        <v>75</v>
      </c>
      <c r="HO41" s="596">
        <f>max('CE-EA-3143'!G35,'CE-EA-3143'!H35)</f>
        <v>88</v>
      </c>
      <c r="HP41" s="596">
        <f>max('CE-EA-3143'!I35,'CE-EA-3143'!J35)</f>
        <v>0</v>
      </c>
      <c r="HQ41" s="597">
        <f>'CF-EA-3155'!E37</f>
        <v>72.5</v>
      </c>
      <c r="HR41" s="597">
        <f>'CF-EA-3155'!F37</f>
        <v>69</v>
      </c>
      <c r="HS41" s="597">
        <f>'CF-EA-3155'!G37</f>
        <v>68.75</v>
      </c>
      <c r="HT41" s="597">
        <f>'CF-EA-3155'!H37</f>
        <v>63.25</v>
      </c>
      <c r="HU41" s="598">
        <f>'CF-EA-3155'!I37</f>
        <v>68.375</v>
      </c>
      <c r="HV41" s="599">
        <f>'CF-EA-3155'!N37</f>
        <v>0.462962963</v>
      </c>
      <c r="HW41" s="598">
        <f>'CF-EA-3155'!O37</f>
        <v>34.1875</v>
      </c>
      <c r="HX41" s="598" t="str">
        <f>'CF-EA-3155'!P37</f>
        <v/>
      </c>
      <c r="HY41" s="598" t="str">
        <f>'CF-EA-3155'!Q37</f>
        <v/>
      </c>
      <c r="HZ41" s="598">
        <f>'CF-EA-3155'!R37</f>
        <v>34</v>
      </c>
      <c r="IA41" s="598">
        <f>'CF-EA-3155'!S37</f>
        <v>20.5125</v>
      </c>
      <c r="IB41" s="598" t="str">
        <f>'CF-EA-3155'!T37</f>
        <v/>
      </c>
      <c r="IC41" s="598" t="str">
        <f>'CF-EA-3155'!U37</f>
        <v/>
      </c>
      <c r="ID41" s="598">
        <f>'CF-EA-3155'!V37</f>
        <v>21</v>
      </c>
      <c r="IE41" s="596" t="str">
        <f>'CF-EA-3155'!W37</f>
        <v/>
      </c>
      <c r="IF41" s="598" t="str">
        <f>'CF-EA-3155'!X37</f>
        <v/>
      </c>
      <c r="IG41" s="596" t="str">
        <f>'CF-EA-3155'!Y37</f>
        <v/>
      </c>
      <c r="IH41" s="596" t="str">
        <f>'CF-EA-3155'!Z37</f>
        <v>R</v>
      </c>
      <c r="II41" s="600">
        <f>max('CE-EF-3144'!C34,'CE-EF-3144'!D34)</f>
        <v>86</v>
      </c>
      <c r="IJ41" s="600">
        <f>max('CE-EF-3144'!E34,'CE-EF-3144'!F34)</f>
        <v>88</v>
      </c>
      <c r="IK41" s="600">
        <f>max('CE-EF-3144'!G34,'CE-EF-3144'!H34)</f>
        <v>84</v>
      </c>
      <c r="IL41" s="600">
        <f>max('CE-EF-3144'!I34,'CE-EF-3144'!J34)</f>
        <v>0</v>
      </c>
      <c r="IM41" s="594">
        <f>max('CE-EF-3144'!K34,'CE-EF-3144'!L34)</f>
        <v>88</v>
      </c>
      <c r="IN41" s="588">
        <f>max('CE-EF-3144'!M34,'CE-EF-3144'!N34)</f>
        <v>92</v>
      </c>
      <c r="IO41" s="596">
        <f>max('CE-EF-3144'!O34,'CE-EF-3144'!P34)</f>
        <v>87</v>
      </c>
      <c r="IP41" s="596">
        <f>max('CE-EF-3144'!Q34,'CE-EF-3144'!R34)</f>
        <v>0</v>
      </c>
      <c r="IQ41" s="596">
        <f>max('CE-EF-3145'!K35,'CE-EF-3145'!L35)</f>
        <v>90</v>
      </c>
      <c r="IR41" s="596">
        <f>max('CE-EF-3145'!M35,'CE-EF-3145'!N35)</f>
        <v>87</v>
      </c>
      <c r="IS41" s="596">
        <f>max('CE-EF-3145'!O35,'CE-EF-3145'!P35)</f>
        <v>86</v>
      </c>
      <c r="IT41" s="596">
        <f>max('CE-EF-3145'!Q35,'CE-EF-3145'!R35)</f>
        <v>0</v>
      </c>
      <c r="IU41" s="596">
        <f>max('CE-EF-3145'!C35,'CE-EF-3145'!D35)</f>
        <v>85</v>
      </c>
      <c r="IV41" s="596">
        <f>max('CE-EF-3145'!E35,'CE-EF-3145'!F35)</f>
        <v>91</v>
      </c>
      <c r="IW41" s="596">
        <f>max('CE-EF-3145'!G35,'CE-EF-3145'!H35)</f>
        <v>88</v>
      </c>
      <c r="IX41" s="596">
        <f>max('CE-EF-3145'!I35,'CE-EF-3145'!J35)</f>
        <v>0</v>
      </c>
      <c r="IY41" s="597">
        <f>'CF-EF-3156'!E37</f>
        <v>64.5</v>
      </c>
      <c r="IZ41" s="597">
        <f>'CF-EF-3156'!F37</f>
        <v>66.75</v>
      </c>
      <c r="JA41" s="597">
        <f>'CF-EF-3156'!G37</f>
        <v>65.75</v>
      </c>
      <c r="JB41" s="597">
        <f>'CF-EF-3156'!H37</f>
        <v>66</v>
      </c>
      <c r="JC41" s="598">
        <f>'CF-EF-3156'!I37</f>
        <v>65.75</v>
      </c>
      <c r="JD41" s="599">
        <f>'CF-EF-3156'!N37</f>
        <v>0.7</v>
      </c>
      <c r="JE41" s="598">
        <f>'CF-EF-3156'!O37</f>
        <v>32.875</v>
      </c>
      <c r="JF41" s="598" t="str">
        <f>'CF-EF-3156'!P37</f>
        <v/>
      </c>
      <c r="JG41" s="598" t="str">
        <f>'CF-EF-3156'!Q37</f>
        <v/>
      </c>
      <c r="JH41" s="598">
        <f>'CF-EF-3156'!R37</f>
        <v>33</v>
      </c>
      <c r="JI41" s="598">
        <f>'CF-EF-3156'!S37</f>
        <v>19.725</v>
      </c>
      <c r="JJ41" s="598" t="str">
        <f>'CF-EF-3156'!T37</f>
        <v/>
      </c>
      <c r="JK41" s="598" t="str">
        <f>'CF-EF-3156'!U37</f>
        <v/>
      </c>
      <c r="JL41" s="598">
        <f>'CF-EF-3156'!V37</f>
        <v>20</v>
      </c>
      <c r="JM41" s="596" t="str">
        <f>'CF-EF-3156'!W37</f>
        <v/>
      </c>
      <c r="JN41" s="598" t="str">
        <f>'CF-EF-3156'!X37</f>
        <v/>
      </c>
      <c r="JO41" s="596" t="str">
        <f>'CF-EF-3156'!Y37</f>
        <v/>
      </c>
      <c r="JP41" s="596" t="str">
        <f>'CF-EF-3156'!Z37</f>
        <v>R</v>
      </c>
      <c r="JQ41" s="593">
        <f>max('CE-FIH&amp;R-3146'!C34,'CE-FIH&amp;R-3146'!D34)</f>
        <v>90</v>
      </c>
      <c r="JR41" s="601">
        <f>max('CE-FIH&amp;R-3146'!E34,'CE-FIH&amp;R-3146'!F34)</f>
        <v>92</v>
      </c>
      <c r="JS41" s="601">
        <f>max('CE-FIH&amp;R-3146'!G34,'CE-FIH&amp;R-3146'!H34)</f>
        <v>96</v>
      </c>
      <c r="JT41" s="593">
        <f>max('CE-FIH&amp;R-3146'!I34,'CE-FIH&amp;R-3146'!J34)</f>
        <v>0</v>
      </c>
      <c r="JU41" s="594">
        <f>max('CE-FIH&amp;R-3146'!K34,'CE-FIH&amp;R-3146'!L34)</f>
        <v>92</v>
      </c>
      <c r="JV41" s="590">
        <f>max('CE-FIH&amp;R-3146'!M34,'CE-FIH&amp;R-3146'!N34)</f>
        <v>83</v>
      </c>
      <c r="JW41" s="598">
        <f>max('CE-FIH&amp;R-3146'!O34,'CE-FIH&amp;R-3146'!P34)</f>
        <v>90</v>
      </c>
      <c r="JX41" s="596">
        <f>max('CE-FIH&amp;R-3146'!Q34,'CE-FIH&amp;R-3146'!R34)</f>
        <v>0</v>
      </c>
      <c r="JY41" s="596">
        <f>max('CE-FIH&amp;R-3147'!K35,'CE-FIH&amp;R-3147'!L35)</f>
        <v>87</v>
      </c>
      <c r="JZ41" s="598">
        <f>max('CE-FIH&amp;R-3147'!M35,'CE-FIH&amp;R-3147'!N35)</f>
        <v>86</v>
      </c>
      <c r="KA41" s="598">
        <f>max('CE-FIH&amp;R-3147'!O35,'CE-FIH&amp;R-3147'!P35)</f>
        <v>100</v>
      </c>
      <c r="KB41" s="596">
        <f>max('CE-FIH&amp;R-3147'!Q35,'CE-FIH&amp;R-3147'!R35)</f>
        <v>0</v>
      </c>
      <c r="KC41" s="598">
        <f>max('CE-FIH&amp;R-3147'!C35,'CE-FIH&amp;R-3147'!D35)</f>
        <v>88</v>
      </c>
      <c r="KD41" s="598">
        <f>max('CE-FIH&amp;R-3147'!E35,'CE-FIH&amp;R-3147'!F35)</f>
        <v>88</v>
      </c>
      <c r="KE41" s="598">
        <f>max('CE-FIH&amp;R-3147'!G35,'CE-FIH&amp;R-3147'!H35)</f>
        <v>92</v>
      </c>
      <c r="KF41" s="596">
        <f>max('CE-FIH&amp;R-3147'!I35,'CE-FIH&amp;R-3147'!J35)</f>
        <v>0</v>
      </c>
      <c r="KG41" s="597">
        <f>'CF-FIHR-3157'!E37</f>
        <v>69.5</v>
      </c>
      <c r="KH41" s="597">
        <f>'CF-FIHR-3157'!F37</f>
        <v>66.25</v>
      </c>
      <c r="KI41" s="597">
        <f>'CF-FIHR-3157'!G37</f>
        <v>68.25</v>
      </c>
      <c r="KJ41" s="597">
        <f>'CF-FIHR-3157'!H37</f>
        <v>67</v>
      </c>
      <c r="KK41" s="598">
        <f>'CF-FIHR-3157'!I37</f>
        <v>67.75</v>
      </c>
      <c r="KL41" s="599">
        <f>'CF-FIHR-3157'!N37</f>
        <v>0.619047619</v>
      </c>
      <c r="KM41" s="598">
        <f>'CF-FIHR-3157'!O37</f>
        <v>33.875</v>
      </c>
      <c r="KN41" s="598" t="str">
        <f>'CF-FIHR-3157'!P37</f>
        <v/>
      </c>
      <c r="KO41" s="598" t="str">
        <f>'CF-FIHR-3157'!Q37</f>
        <v/>
      </c>
      <c r="KP41" s="598">
        <f>'CF-FIHR-3157'!R37</f>
        <v>34</v>
      </c>
      <c r="KQ41" s="598">
        <f>'CF-FIHR-3157'!S37</f>
        <v>20.325</v>
      </c>
      <c r="KR41" s="598" t="str">
        <f>'CF-FIHR-3157'!T37</f>
        <v/>
      </c>
      <c r="KS41" s="598" t="str">
        <f>'CF-FIHR-3157'!U37</f>
        <v/>
      </c>
      <c r="KT41" s="598">
        <f>'CF-FIHR-3157'!V37</f>
        <v>20</v>
      </c>
      <c r="KU41" s="596" t="str">
        <f>'CF-FIHR-3157'!W37</f>
        <v/>
      </c>
      <c r="KV41" s="598" t="str">
        <f>'CF-FIHR-3157'!X37</f>
        <v/>
      </c>
      <c r="KW41" s="596" t="str">
        <f>'CF-FIHR-3157'!Y37</f>
        <v/>
      </c>
      <c r="KX41" s="596" t="str">
        <f>'CF-FIHR-3157'!Z37</f>
        <v>R</v>
      </c>
    </row>
    <row r="42" ht="16.5" customHeight="1">
      <c r="A42" s="600">
        <v>32.0</v>
      </c>
      <c r="B42" s="588" t="str">
        <f>'3A 2025 - 2026 DATOS DEL ESTUDI'!M35</f>
        <v/>
      </c>
      <c r="C42" s="588">
        <f>'3A 2025 - 2026 DATOS DEL ESTUDI'!N35</f>
        <v>6925657</v>
      </c>
      <c r="D42" s="589" t="str">
        <f>'3A 2025 - 2026 DATOS DEL ESTUDI'!B35</f>
        <v>Joseph Francisco Ramírez Espinosa</v>
      </c>
      <c r="E42" s="588">
        <f>max('LE3130'!C35,'LE3130'!D35)</f>
        <v>74</v>
      </c>
      <c r="F42" s="588">
        <f>max('LE3130'!E35,'LE3130'!F35)</f>
        <v>78</v>
      </c>
      <c r="G42" s="590">
        <f>max('LE3130'!G35,'LE3130'!H35)</f>
        <v>81</v>
      </c>
      <c r="H42" s="588">
        <f>max('LE3130'!I35,'LE3130'!J35)</f>
        <v>0</v>
      </c>
      <c r="I42" s="588">
        <f>max('LE3130'!K35,'LE3130'!L35)</f>
        <v>75</v>
      </c>
      <c r="J42" s="588">
        <f>max('LE3130'!M35,'LE3130'!N35)</f>
        <v>80</v>
      </c>
      <c r="K42" s="588">
        <f>max('LE3130'!O35,'LE3130'!P35)</f>
        <v>76</v>
      </c>
      <c r="L42" s="588">
        <f>max('LE3130'!Q35,'LE3130'!R35)</f>
        <v>0</v>
      </c>
      <c r="M42" s="588">
        <f>max('LE3131'!K36,'LE3131'!L36)</f>
        <v>78</v>
      </c>
      <c r="N42" s="588">
        <f>max('LE3131'!M36,'LE3131'!N36)</f>
        <v>86</v>
      </c>
      <c r="O42" s="588">
        <f>max('LE3131'!O36,'LE3131'!P36)</f>
        <v>82</v>
      </c>
      <c r="P42" s="588">
        <f>max('LE3131'!Q36,'LE3131'!R36)</f>
        <v>0</v>
      </c>
      <c r="Q42" s="588">
        <f>max('LE3131'!C36,'LE3131'!D36)</f>
        <v>79</v>
      </c>
      <c r="R42" s="588">
        <f>max('LE3131'!E36,'LE3131'!F36)</f>
        <v>87</v>
      </c>
      <c r="S42" s="588">
        <f>max('LE3131'!G36,'LE3131'!H36)</f>
        <v>82</v>
      </c>
      <c r="T42" s="588">
        <f>max('LE3131'!I36,'LE3131'!J36)</f>
        <v>0</v>
      </c>
      <c r="U42" s="591">
        <f>'CF-LE3149'!E38</f>
        <v>58.25</v>
      </c>
      <c r="V42" s="591">
        <f>'CF-LE3149'!F38</f>
        <v>57.75</v>
      </c>
      <c r="W42" s="591">
        <f>'CF-LE3149'!G38</f>
        <v>61.5</v>
      </c>
      <c r="X42" s="591">
        <f>'CF-LE3149'!H38</f>
        <v>62</v>
      </c>
      <c r="Y42" s="590">
        <f>'CF-LE3149'!I38</f>
        <v>59.875</v>
      </c>
      <c r="Z42" s="592">
        <f>'CF-LE3149'!N38</f>
        <v>0.5647058824</v>
      </c>
      <c r="AA42" s="590">
        <f>'CF-LE3149'!O38</f>
        <v>29.9375</v>
      </c>
      <c r="AB42" s="590" t="str">
        <f>'CF-LE3149'!P38</f>
        <v/>
      </c>
      <c r="AC42" s="590" t="str">
        <f>'CF-LE3149'!Q38</f>
        <v/>
      </c>
      <c r="AD42" s="590">
        <f>'CF-LE3149'!R38</f>
        <v>30</v>
      </c>
      <c r="AE42" s="590">
        <f>'CF-LE3149'!S38</f>
        <v>17.9625</v>
      </c>
      <c r="AF42" s="590" t="str">
        <f>'CF-LE3149'!T38</f>
        <v/>
      </c>
      <c r="AG42" s="590" t="str">
        <f>'CF-LE3149'!U38</f>
        <v/>
      </c>
      <c r="AH42" s="590">
        <f>'CF-LE3149'!V38</f>
        <v>18</v>
      </c>
      <c r="AI42" s="590">
        <f>'CF-LE3149'!W38</f>
        <v>59.875</v>
      </c>
      <c r="AJ42" s="588" t="str">
        <f>'CF-LE3149'!X38</f>
        <v/>
      </c>
      <c r="AK42" s="588" t="str">
        <f>'CF-LE3149'!Y38</f>
        <v/>
      </c>
      <c r="AL42" s="588" t="str">
        <f>'CF-LE3149'!Z38</f>
        <v>R</v>
      </c>
      <c r="AM42" s="593">
        <f>max('CE-I-331'!C35,'CE-I-331'!D35)</f>
        <v>0</v>
      </c>
      <c r="AN42" s="593">
        <f>max('CE-I-331'!E35,'CE-I-331'!F35)</f>
        <v>0</v>
      </c>
      <c r="AO42" s="593">
        <f>max('CE-I-331'!G35,'CE-I-331'!H35)</f>
        <v>0</v>
      </c>
      <c r="AP42" s="593">
        <f>max('CE-I-331'!I35,'CE-I-331'!J35)</f>
        <v>0</v>
      </c>
      <c r="AQ42" s="594">
        <f>max('CE-I-331'!K35,'CE-I-331'!L35)</f>
        <v>0</v>
      </c>
      <c r="AR42" s="588">
        <f>max('CE-I-331'!M35,'CE-I-331'!N35)</f>
        <v>0</v>
      </c>
      <c r="AS42" s="595">
        <f>max('CE-I-331'!O35,'CE-I-331'!P35)</f>
        <v>0</v>
      </c>
      <c r="AT42" s="596">
        <f>max('CE-I-331'!Q35,'CE-I-331'!R35)</f>
        <v>0</v>
      </c>
      <c r="AU42" s="596">
        <f>max('CE-I-3131'!K36,'CE-I-3131'!L36)</f>
        <v>0</v>
      </c>
      <c r="AV42" s="596">
        <f>max('CE-I-3131'!M36,'CE-I-3131'!N36)</f>
        <v>0</v>
      </c>
      <c r="AW42" s="596">
        <f>max('CE-I-3131'!O36,'CE-I-3131'!P36)</f>
        <v>0</v>
      </c>
      <c r="AX42" s="596">
        <f>max('CE-I-3131'!Q36,'CE-I-3131'!R36)</f>
        <v>0</v>
      </c>
      <c r="AY42" s="596">
        <f>max('CE-I-3131'!C36,'CE-I-3131'!D36)</f>
        <v>0</v>
      </c>
      <c r="AZ42" s="596">
        <f>max('CE-I-3131'!E36,'CE-I-3131'!F36)</f>
        <v>0</v>
      </c>
      <c r="BA42" s="596">
        <f>max('CE-I-3131'!G36,'CE-I-3131'!H36)</f>
        <v>0</v>
      </c>
      <c r="BB42" s="596">
        <f>max('CE-I-3131'!I36,'CE-I-3131'!J36)</f>
        <v>0</v>
      </c>
      <c r="BC42" s="597">
        <f>'CF-LE-I3150'!E38</f>
        <v>0</v>
      </c>
      <c r="BD42" s="597">
        <f>'CF-LE-I3150'!F38</f>
        <v>0</v>
      </c>
      <c r="BE42" s="597">
        <f>'CF-LE-I3150'!G38</f>
        <v>0</v>
      </c>
      <c r="BF42" s="597">
        <f>'CF-LE-I3150'!H38</f>
        <v>0</v>
      </c>
      <c r="BG42" s="598">
        <f>'CF-LE-I3150'!I38</f>
        <v>0</v>
      </c>
      <c r="BH42" s="599">
        <f>'CF-LE-I3150'!N38</f>
        <v>0</v>
      </c>
      <c r="BI42" s="598">
        <f>'CF-LE-I3150'!O38</f>
        <v>0</v>
      </c>
      <c r="BJ42" s="598" t="str">
        <f>'CF-LE-I3150'!P38</f>
        <v/>
      </c>
      <c r="BK42" s="598" t="str">
        <f>'CF-LE-I3150'!Q38</f>
        <v/>
      </c>
      <c r="BL42" s="598">
        <f>'CF-LE-I3150'!R38</f>
        <v>0</v>
      </c>
      <c r="BM42" s="598">
        <f>'CF-LE-I3150'!S38</f>
        <v>0</v>
      </c>
      <c r="BN42" s="598" t="str">
        <f>'CF-LE-I3150'!T38</f>
        <v/>
      </c>
      <c r="BO42" s="598" t="str">
        <f>'CF-LE-I3150'!U38</f>
        <v/>
      </c>
      <c r="BP42" s="598">
        <f>'CF-LE-I3150'!V38</f>
        <v>0</v>
      </c>
      <c r="BQ42" s="596" t="str">
        <f>'CF-LE-I3150'!W38</f>
        <v/>
      </c>
      <c r="BR42" s="596" t="str">
        <f>'CF-LE-I3150'!X38</f>
        <v/>
      </c>
      <c r="BS42" s="596" t="str">
        <f>'CF-LE-I3150'!Y38</f>
        <v/>
      </c>
      <c r="BT42" s="596" t="str">
        <f>'CF-LE-I3150'!Z38</f>
        <v>R</v>
      </c>
      <c r="BU42" s="600">
        <f>max('CE-F-334'!C35,'CE-F-334'!D35)</f>
        <v>78</v>
      </c>
      <c r="BV42" s="600">
        <f>max('CE-F-334'!E35,'CE-F-334'!F35)</f>
        <v>84</v>
      </c>
      <c r="BW42" s="600">
        <f>max('CE-F-334'!G35,'CE-F-334'!H35)</f>
        <v>80</v>
      </c>
      <c r="BX42" s="600">
        <f>max('CE-F-334'!I35,'CE-F-334'!J35)</f>
        <v>0</v>
      </c>
      <c r="BY42" s="594">
        <f>max('CE-F-334'!K35,'CE-F-334'!L35)</f>
        <v>79</v>
      </c>
      <c r="BZ42" s="588">
        <f>max('CE-F-334'!M35,'CE-F-334'!N35)</f>
        <v>85</v>
      </c>
      <c r="CA42" s="596">
        <f>max('CE-F-334'!O35,'CE-F-334'!P35)</f>
        <v>81</v>
      </c>
      <c r="CB42" s="596">
        <f>max('CE-F-334'!Q35,'CE-F-334'!R35)</f>
        <v>0</v>
      </c>
      <c r="CC42" s="596">
        <f>max('CE-F-3135'!K36,'CE-F-3135'!L36)</f>
        <v>82</v>
      </c>
      <c r="CD42" s="596">
        <f>max('CE-F-3135'!M36,'CE-F-3135'!N36)</f>
        <v>85</v>
      </c>
      <c r="CE42" s="596">
        <f>max('CE-F-3135'!O36,'CE-F-3135'!P36)</f>
        <v>82</v>
      </c>
      <c r="CF42" s="596">
        <f>max('CE-F-3135'!Q36,'CE-F-3135'!R36)</f>
        <v>0</v>
      </c>
      <c r="CG42" s="596">
        <f>max('CE-F-3135'!C36,'CE-F-3135'!D36)</f>
        <v>80</v>
      </c>
      <c r="CH42" s="596">
        <f>max('CE-F-3135'!E36,'CE-F-3135'!F36)</f>
        <v>83</v>
      </c>
      <c r="CI42" s="596">
        <f>max('CE-F-3135'!G36,'CE-F-3135'!H36)</f>
        <v>80</v>
      </c>
      <c r="CJ42" s="596">
        <f>max('CE-F-3135'!I36,'CE-F-3135'!J36)</f>
        <v>0</v>
      </c>
      <c r="CK42" s="597">
        <f>'CF-LE-F3151'!E38</f>
        <v>60.5</v>
      </c>
      <c r="CL42" s="597">
        <f>'CF-LE-F3151'!F38</f>
        <v>61.25</v>
      </c>
      <c r="CM42" s="597">
        <f>'CF-LE-F3151'!G38</f>
        <v>62.25</v>
      </c>
      <c r="CN42" s="597">
        <f>'CF-LE-F3151'!H38</f>
        <v>60.75</v>
      </c>
      <c r="CO42" s="598">
        <f>'CF-LE-F3151'!I38</f>
        <v>61.1875</v>
      </c>
      <c r="CP42" s="599">
        <f>'CF-LE-F3151'!N38</f>
        <v>0.7</v>
      </c>
      <c r="CQ42" s="598">
        <f>'CF-LE-F3151'!O38</f>
        <v>30.59375</v>
      </c>
      <c r="CR42" s="598" t="str">
        <f>'CF-LE-F3151'!P38</f>
        <v/>
      </c>
      <c r="CS42" s="598" t="str">
        <f>'CF-LE-F3151'!Q38</f>
        <v/>
      </c>
      <c r="CT42" s="598">
        <f>'CF-LE-F3151'!R38</f>
        <v>31</v>
      </c>
      <c r="CU42" s="598">
        <f>'CF-LE-F3151'!S38</f>
        <v>18.35625</v>
      </c>
      <c r="CV42" s="598" t="str">
        <f>'CF-LE-F3151'!T38</f>
        <v/>
      </c>
      <c r="CW42" s="598" t="str">
        <f>'CF-LE-F3151'!U38</f>
        <v/>
      </c>
      <c r="CX42" s="598">
        <f>'CF-LE-F3151'!V38</f>
        <v>18</v>
      </c>
      <c r="CY42" s="598">
        <f>'CF-LE-F3151'!W38</f>
        <v>61.1875</v>
      </c>
      <c r="CZ42" s="598" t="str">
        <f>'CF-LE-F3151'!X38</f>
        <v/>
      </c>
      <c r="DA42" s="596" t="str">
        <f>'CF-LE-F3151'!Y38</f>
        <v/>
      </c>
      <c r="DB42" s="596" t="str">
        <f>'CF-LE-F3151'!Z38</f>
        <v>R</v>
      </c>
      <c r="DC42" s="600">
        <f>max('CE-MAT-3136'!C35,'CE-MAT-3136'!D35)</f>
        <v>70</v>
      </c>
      <c r="DD42" s="600">
        <f>max('CE-MAT-3136'!E35,'CE-MAT-3136'!F35)</f>
        <v>70</v>
      </c>
      <c r="DE42" s="600">
        <f>max('CE-MAT-3136'!G35,'CE-MAT-3136'!H35)</f>
        <v>71</v>
      </c>
      <c r="DF42" s="600">
        <f>max('CE-MAT-3136'!I35,'CE-MAT-3136'!J35)</f>
        <v>0</v>
      </c>
      <c r="DG42" s="594">
        <f>max('CE-MAT-3136'!K35,'CE-MAT-3136'!L35)</f>
        <v>70</v>
      </c>
      <c r="DH42" s="588">
        <f>max('CE-MAT-3136'!M35,'CE-MAT-3136'!N35)</f>
        <v>73</v>
      </c>
      <c r="DI42" s="596">
        <f>max('CE-MAT-3136'!O35,'CE-MAT-3136'!P35)</f>
        <v>70</v>
      </c>
      <c r="DJ42" s="596">
        <f>max('CE-MAT-3136'!Q35,'CE-MAT-3136'!R35)</f>
        <v>0</v>
      </c>
      <c r="DK42" s="596">
        <f>max('CE-MAT-3137'!K36,'CE-MAT-3137'!L36)</f>
        <v>70</v>
      </c>
      <c r="DL42" s="596">
        <f>max('CE-MAT-3137'!M36,'CE-MAT-3137'!N36)</f>
        <v>70</v>
      </c>
      <c r="DM42" s="596">
        <f>max('CE-MAT-3137'!O36,'CE-MAT-3137'!P36)</f>
        <v>70</v>
      </c>
      <c r="DN42" s="596">
        <f>max('CE-MAT-3137'!Q36,'CE-MAT-3137'!R36)</f>
        <v>0</v>
      </c>
      <c r="DO42" s="596">
        <f>max('CE-MAT-3137'!C36,'CE-MAT-3137'!D36)</f>
        <v>71</v>
      </c>
      <c r="DP42" s="596">
        <f>max('CE-MAT-3137'!E36,'CE-MAT-3137'!F36)</f>
        <v>70</v>
      </c>
      <c r="DQ42" s="596">
        <f>max('CE-MAT-3137'!G36,'CE-MAT-3137'!H36)</f>
        <v>71</v>
      </c>
      <c r="DR42" s="596">
        <f>max('CE-MAT-3137'!I36,'CE-MAT-3137'!J36)</f>
        <v>0</v>
      </c>
      <c r="DS42" s="597">
        <f>'CF-M-3152'!E38</f>
        <v>52.75</v>
      </c>
      <c r="DT42" s="597">
        <f>'CF-M-3152'!F38</f>
        <v>53.25</v>
      </c>
      <c r="DU42" s="597">
        <f>'CF-M-3152'!G38</f>
        <v>52.5</v>
      </c>
      <c r="DV42" s="597">
        <f>'CF-M-3152'!H38</f>
        <v>53</v>
      </c>
      <c r="DW42" s="598">
        <f>'CF-M-3152'!I38</f>
        <v>52.875</v>
      </c>
      <c r="DX42" s="599">
        <f>'CF-M-3152'!N38</f>
        <v>0.7</v>
      </c>
      <c r="DY42" s="598">
        <f>'CF-M-3152'!O38</f>
        <v>26.4375</v>
      </c>
      <c r="DZ42" s="598" t="str">
        <f>'CF-M-3152'!P38</f>
        <v/>
      </c>
      <c r="EA42" s="598" t="str">
        <f>'CF-M-3152'!Q38</f>
        <v/>
      </c>
      <c r="EB42" s="598">
        <f>'CF-M-3152'!R38</f>
        <v>26</v>
      </c>
      <c r="EC42" s="598">
        <f>'CF-M-3152'!S38</f>
        <v>15.8625</v>
      </c>
      <c r="ED42" s="598" t="str">
        <f>'CF-M-3152'!T38</f>
        <v/>
      </c>
      <c r="EE42" s="598" t="str">
        <f>'CF-M-3152'!U38</f>
        <v/>
      </c>
      <c r="EF42" s="598">
        <f>'CF-M-3152'!V38</f>
        <v>16</v>
      </c>
      <c r="EG42" s="598">
        <f>'CF-M-3152'!W38</f>
        <v>52.875</v>
      </c>
      <c r="EH42" s="598" t="str">
        <f>'CF-M-3152'!X38</f>
        <v/>
      </c>
      <c r="EI42" s="596" t="str">
        <f>'CF-M-3152'!Y38</f>
        <v/>
      </c>
      <c r="EJ42" s="596" t="str">
        <f>'CF-M-3152'!Z38</f>
        <v>R</v>
      </c>
      <c r="EK42" s="593">
        <f>max('CE-SOC-3138'!C35,'CE-SOC-3138'!D35)</f>
        <v>84</v>
      </c>
      <c r="EL42" s="593">
        <f>max('CE-SOC-3138'!E35,'CE-SOC-3138'!F35)</f>
        <v>88</v>
      </c>
      <c r="EM42" s="593">
        <f>max('CE-SOC-3138'!G35,'CE-SOC-3138'!H35)</f>
        <v>86</v>
      </c>
      <c r="EN42" s="601">
        <f>max('CE-SOC-3138'!I35,'CE-SOC-3138'!J35)</f>
        <v>0</v>
      </c>
      <c r="EO42" s="595">
        <f>max('CE-SOC-3138'!K35,'CE-SOC-3138'!L35)</f>
        <v>81</v>
      </c>
      <c r="EP42" s="588">
        <f>max('CE-SOC-3138'!M35,'CE-SOC-3138'!N35)</f>
        <v>90</v>
      </c>
      <c r="EQ42" s="596">
        <f>max('CE-SOC-3138'!O35,'CE-SOC-3138'!P35)</f>
        <v>93</v>
      </c>
      <c r="ER42" s="596">
        <f>max('CE-SOC-3138'!Q35,'CE-SOC-3138'!R35)</f>
        <v>0</v>
      </c>
      <c r="ES42" s="596">
        <f>max('CE-SOC-3139'!K36,'CE-SOC-3139'!L36)</f>
        <v>91</v>
      </c>
      <c r="ET42" s="598">
        <f>max('CE-SOC-3139'!M36,'CE-SOC-3139'!N36)</f>
        <v>88</v>
      </c>
      <c r="EU42" s="598">
        <f>max('CE-SOC-3139'!O36,'CE-SOC-3139'!P36)</f>
        <v>89</v>
      </c>
      <c r="EV42" s="596">
        <f>max('CE-SOC-3139'!Q36,'CE-SOC-3139'!R36)</f>
        <v>0</v>
      </c>
      <c r="EW42" s="598">
        <f>max('CE-SOC-3139'!C36,'CE-SOC-3139'!D36)</f>
        <v>89</v>
      </c>
      <c r="EX42" s="598">
        <f>max('CE-SOC-3139'!E36,'CE-SOC-3139'!F36)</f>
        <v>92</v>
      </c>
      <c r="EY42" s="598">
        <f>max('CE-SOC-3139'!G36,'CE-SOC-3139'!H36)</f>
        <v>83</v>
      </c>
      <c r="EZ42" s="598">
        <f>max('CE-SOC-3139'!I36,'CE-SOC-3139'!J36)</f>
        <v>0</v>
      </c>
      <c r="FA42" s="597">
        <f>'CF-CS-3153'!E38</f>
        <v>64.5</v>
      </c>
      <c r="FB42" s="597">
        <f>'CF-CS-3153'!F38</f>
        <v>66</v>
      </c>
      <c r="FC42" s="597">
        <f>'CF-CS-3153'!G38</f>
        <v>67</v>
      </c>
      <c r="FD42" s="597">
        <f>'CF-CS-3153'!H38</f>
        <v>66</v>
      </c>
      <c r="FE42" s="598">
        <f>'CF-CS-3153'!I38</f>
        <v>65.875</v>
      </c>
      <c r="FF42" s="599">
        <f>'CF-CS-3153'!N38</f>
        <v>0.7</v>
      </c>
      <c r="FG42" s="598">
        <f>'CF-CS-3153'!O38</f>
        <v>32.9375</v>
      </c>
      <c r="FH42" s="598" t="str">
        <f>'CF-CS-3153'!P38</f>
        <v/>
      </c>
      <c r="FI42" s="598" t="str">
        <f>'CF-CS-3153'!Q38</f>
        <v/>
      </c>
      <c r="FJ42" s="598">
        <f>'CF-CS-3153'!R38</f>
        <v>33</v>
      </c>
      <c r="FK42" s="598">
        <f>'CF-CS-3153'!S38</f>
        <v>19.7625</v>
      </c>
      <c r="FL42" s="598" t="str">
        <f>'CF-CS-3153'!T38</f>
        <v/>
      </c>
      <c r="FM42" s="598" t="str">
        <f>'CF-CS-3153'!U38</f>
        <v/>
      </c>
      <c r="FN42" s="598">
        <f>'CF-CS-3153'!V38</f>
        <v>20</v>
      </c>
      <c r="FO42" s="596" t="str">
        <f>'CF-CS-3153'!W38</f>
        <v/>
      </c>
      <c r="FP42" s="598" t="str">
        <f>'CF-CS-3153'!X38</f>
        <v/>
      </c>
      <c r="FQ42" s="596" t="str">
        <f>'CF-CS-3153'!Y38</f>
        <v/>
      </c>
      <c r="FR42" s="596" t="str">
        <f>'CF-CS-3153'!Z38</f>
        <v>R</v>
      </c>
      <c r="FS42" s="602">
        <f>max(CNCF3140!C35,CNCF3140!D35)</f>
        <v>75</v>
      </c>
      <c r="FT42" s="602">
        <f>max(CNCF3140!E35,CNCF3140!F35)</f>
        <v>90</v>
      </c>
      <c r="FU42" s="602">
        <f>max(CNCF3140!G35,CNCF3140!H35)</f>
        <v>70</v>
      </c>
      <c r="FV42" s="602">
        <f>max(CNCF3140!I35,CNCF3140!J35)</f>
        <v>0</v>
      </c>
      <c r="FW42" s="594">
        <f>max(CNCF3140!K35,CNCF3140!L35)</f>
        <v>80</v>
      </c>
      <c r="FX42" s="588">
        <f>max(CNCF3140!M35,CNCF3140!N35)</f>
        <v>86</v>
      </c>
      <c r="FY42" s="596">
        <f>max(CNCF3140!O35,CNCF3140!P35)</f>
        <v>75</v>
      </c>
      <c r="FZ42" s="596">
        <f>max(CNCF3140!Q35,CNCF3140!R35)</f>
        <v>0</v>
      </c>
      <c r="GA42" s="596">
        <f>max('CE-NAT-3141'!K36,'CE-NAT-3141'!L36)</f>
        <v>81</v>
      </c>
      <c r="GB42" s="596">
        <f>max('CE-NAT-3141'!M36,'CE-NAT-3141'!N36)</f>
        <v>88</v>
      </c>
      <c r="GC42" s="596">
        <f>max('CE-NAT-3141'!O36,'CE-NAT-3141'!P36)</f>
        <v>71</v>
      </c>
      <c r="GD42" s="596">
        <f>max('CE-NAT-3141'!Q36,'CE-NAT-3141'!R36)</f>
        <v>0</v>
      </c>
      <c r="GE42" s="596">
        <f>max('CE-NAT-3141'!C36,'CE-NAT-3141'!D36)</f>
        <v>80</v>
      </c>
      <c r="GF42" s="596">
        <f>max('CE-NAT-3141'!E36,'CE-NAT-3141'!F36)</f>
        <v>90</v>
      </c>
      <c r="GG42" s="596">
        <f>max('CE-NAT-3141'!G36,'CE-NAT-3141'!H36)</f>
        <v>77</v>
      </c>
      <c r="GH42" s="596">
        <f>max('CE-NAT-3141'!I36,'CE-NAT-3141'!J36)</f>
        <v>0</v>
      </c>
      <c r="GI42" s="597">
        <f>'CF-CN-3154'!E38</f>
        <v>58.75</v>
      </c>
      <c r="GJ42" s="597">
        <f>'CF-CN-3154'!F38</f>
        <v>60.25</v>
      </c>
      <c r="GK42" s="597">
        <f>'CF-CN-3154'!G38</f>
        <v>60</v>
      </c>
      <c r="GL42" s="597">
        <f>'CF-CN-3154'!H38</f>
        <v>61.75</v>
      </c>
      <c r="GM42" s="598">
        <f>'CF-CN-3154'!I38</f>
        <v>60.1875</v>
      </c>
      <c r="GN42" s="599">
        <f>'CF-CN-3154'!N38</f>
        <v>0.3</v>
      </c>
      <c r="GO42" s="598">
        <f>'CF-CN-3154'!O38</f>
        <v>30.09375</v>
      </c>
      <c r="GP42" s="598" t="str">
        <f>'CF-CN-3154'!P38</f>
        <v/>
      </c>
      <c r="GQ42" s="598" t="str">
        <f>'CF-CN-3154'!Q38</f>
        <v/>
      </c>
      <c r="GR42" s="598">
        <f>'CF-CN-3154'!R38</f>
        <v>30</v>
      </c>
      <c r="GS42" s="598">
        <f>'CF-CN-3154'!S38</f>
        <v>18.05625</v>
      </c>
      <c r="GT42" s="598" t="str">
        <f>'CF-CN-3154'!T38</f>
        <v/>
      </c>
      <c r="GU42" s="598" t="str">
        <f>'CF-CN-3154'!U38</f>
        <v/>
      </c>
      <c r="GV42" s="598">
        <f>'CF-CN-3154'!V38</f>
        <v>18</v>
      </c>
      <c r="GW42" s="598">
        <f>'CF-CN-3154'!W38</f>
        <v>60.1875</v>
      </c>
      <c r="GX42" s="598" t="str">
        <f>'CF-CN-3154'!X38</f>
        <v/>
      </c>
      <c r="GY42" s="596" t="str">
        <f>'CF-CN-3154'!Y38</f>
        <v/>
      </c>
      <c r="GZ42" s="596" t="str">
        <f>'CF-CN-3154'!Z38</f>
        <v>R</v>
      </c>
      <c r="HA42" s="594">
        <f>max('CE-EA-3142'!C35,'CE-EA-3142'!C35)</f>
        <v>84</v>
      </c>
      <c r="HB42" s="594">
        <f>max('CE-EA-3142'!E35,'CE-EA-3142'!F35)</f>
        <v>92</v>
      </c>
      <c r="HC42" s="594">
        <f>max('CE-EA-3142'!G35,'CE-EA-3142'!H35)</f>
        <v>96</v>
      </c>
      <c r="HD42" s="594">
        <f>max('CE-EA-3142'!I35,'CE-EA-3142'!J35)</f>
        <v>0</v>
      </c>
      <c r="HE42" s="594">
        <f>max('CE-EA-3142'!K35,'CE-EA-3142'!L35)</f>
        <v>76</v>
      </c>
      <c r="HF42" s="588">
        <f>max('CE-EA-3142'!M35,'CE-EA-3142'!N35)</f>
        <v>83</v>
      </c>
      <c r="HG42" s="596">
        <f>max('CE-EA-3142'!O35,'CE-EA-3142'!P35)</f>
        <v>82</v>
      </c>
      <c r="HH42" s="596">
        <f>max('CE-EA-3142'!Q35,'CE-EA-3142'!R35)</f>
        <v>0</v>
      </c>
      <c r="HI42" s="596">
        <f>max('CE-EA-3143'!K36,'CE-EA-3143'!L36)</f>
        <v>80</v>
      </c>
      <c r="HJ42" s="596">
        <f>max('CE-EA-3143'!M36,'CE-EA-3143'!N36)</f>
        <v>81</v>
      </c>
      <c r="HK42" s="596">
        <f>max('CE-EA-3143'!O36,'CE-EA-3143'!P36)</f>
        <v>82</v>
      </c>
      <c r="HL42" s="596">
        <f>max('CE-EA-3143'!Q36,'CE-EA-3143'!R36)</f>
        <v>0</v>
      </c>
      <c r="HM42" s="596">
        <f>max('CE-EA-3143'!C36,'CE-EA-3143'!D36)</f>
        <v>80</v>
      </c>
      <c r="HN42" s="596">
        <f>max('CE-EA-3143'!E36,'CE-EA-3143'!F36)</f>
        <v>85</v>
      </c>
      <c r="HO42" s="596">
        <f>max('CE-EA-3143'!G36,'CE-EA-3143'!H36)</f>
        <v>87</v>
      </c>
      <c r="HP42" s="596">
        <f>max('CE-EA-3143'!I36,'CE-EA-3143'!J36)</f>
        <v>0</v>
      </c>
      <c r="HQ42" s="597">
        <f>'CF-EA-3155'!E38</f>
        <v>68</v>
      </c>
      <c r="HR42" s="597">
        <f>'CF-EA-3155'!F38</f>
        <v>60.25</v>
      </c>
      <c r="HS42" s="597">
        <f>'CF-EA-3155'!G38</f>
        <v>60.75</v>
      </c>
      <c r="HT42" s="597">
        <f>'CF-EA-3155'!H38</f>
        <v>63</v>
      </c>
      <c r="HU42" s="598">
        <f>'CF-EA-3155'!I38</f>
        <v>63</v>
      </c>
      <c r="HV42" s="599">
        <f>'CF-EA-3155'!N38</f>
        <v>0.4814814815</v>
      </c>
      <c r="HW42" s="598">
        <f>'CF-EA-3155'!O38</f>
        <v>31.5</v>
      </c>
      <c r="HX42" s="598" t="str">
        <f>'CF-EA-3155'!P38</f>
        <v/>
      </c>
      <c r="HY42" s="598" t="str">
        <f>'CF-EA-3155'!Q38</f>
        <v/>
      </c>
      <c r="HZ42" s="598">
        <f>'CF-EA-3155'!R38</f>
        <v>32</v>
      </c>
      <c r="IA42" s="598">
        <f>'CF-EA-3155'!S38</f>
        <v>18.9</v>
      </c>
      <c r="IB42" s="598" t="str">
        <f>'CF-EA-3155'!T38</f>
        <v/>
      </c>
      <c r="IC42" s="598" t="str">
        <f>'CF-EA-3155'!U38</f>
        <v/>
      </c>
      <c r="ID42" s="598">
        <f>'CF-EA-3155'!V38</f>
        <v>19</v>
      </c>
      <c r="IE42" s="596" t="str">
        <f>'CF-EA-3155'!W38</f>
        <v/>
      </c>
      <c r="IF42" s="598" t="str">
        <f>'CF-EA-3155'!X38</f>
        <v/>
      </c>
      <c r="IG42" s="596" t="str">
        <f>'CF-EA-3155'!Y38</f>
        <v/>
      </c>
      <c r="IH42" s="596" t="str">
        <f>'CF-EA-3155'!Z38</f>
        <v>R</v>
      </c>
      <c r="II42" s="600">
        <f>max('CE-EF-3144'!C35,'CE-EF-3144'!D35)</f>
        <v>77</v>
      </c>
      <c r="IJ42" s="600">
        <f>max('CE-EF-3144'!E35,'CE-EF-3144'!F35)</f>
        <v>83</v>
      </c>
      <c r="IK42" s="600">
        <f>max('CE-EF-3144'!G35,'CE-EF-3144'!H35)</f>
        <v>86</v>
      </c>
      <c r="IL42" s="600">
        <f>max('CE-EF-3144'!I35,'CE-EF-3144'!J35)</f>
        <v>0</v>
      </c>
      <c r="IM42" s="594">
        <f>max('CE-EF-3144'!K35,'CE-EF-3144'!L35)</f>
        <v>80</v>
      </c>
      <c r="IN42" s="588">
        <f>max('CE-EF-3144'!M35,'CE-EF-3144'!N35)</f>
        <v>84</v>
      </c>
      <c r="IO42" s="596">
        <f>max('CE-EF-3144'!O35,'CE-EF-3144'!P35)</f>
        <v>87</v>
      </c>
      <c r="IP42" s="596">
        <f>max('CE-EF-3144'!Q35,'CE-EF-3144'!R35)</f>
        <v>0</v>
      </c>
      <c r="IQ42" s="596">
        <f>max('CE-EF-3145'!K36,'CE-EF-3145'!L36)</f>
        <v>86</v>
      </c>
      <c r="IR42" s="596">
        <f>max('CE-EF-3145'!M36,'CE-EF-3145'!N36)</f>
        <v>87</v>
      </c>
      <c r="IS42" s="596">
        <f>max('CE-EF-3145'!O36,'CE-EF-3145'!P36)</f>
        <v>88</v>
      </c>
      <c r="IT42" s="596">
        <f>max('CE-EF-3145'!Q36,'CE-EF-3145'!R36)</f>
        <v>0</v>
      </c>
      <c r="IU42" s="596">
        <f>max('CE-EF-3145'!C36,'CE-EF-3145'!D36)</f>
        <v>84</v>
      </c>
      <c r="IV42" s="596">
        <f>max('CE-EF-3145'!E36,'CE-EF-3145'!F36)</f>
        <v>85</v>
      </c>
      <c r="IW42" s="596">
        <f>max('CE-EF-3145'!G36,'CE-EF-3145'!H36)</f>
        <v>86</v>
      </c>
      <c r="IX42" s="596">
        <f>max('CE-EF-3145'!I36,'CE-EF-3145'!J36)</f>
        <v>0</v>
      </c>
      <c r="IY42" s="597">
        <f>'CF-EF-3156'!E38</f>
        <v>61.5</v>
      </c>
      <c r="IZ42" s="597">
        <f>'CF-EF-3156'!F38</f>
        <v>62.75</v>
      </c>
      <c r="JA42" s="597">
        <f>'CF-EF-3156'!G38</f>
        <v>65.25</v>
      </c>
      <c r="JB42" s="597">
        <f>'CF-EF-3156'!H38</f>
        <v>63.75</v>
      </c>
      <c r="JC42" s="598">
        <f>'CF-EF-3156'!I38</f>
        <v>63.3125</v>
      </c>
      <c r="JD42" s="599">
        <f>'CF-EF-3156'!N38</f>
        <v>0.8</v>
      </c>
      <c r="JE42" s="598">
        <f>'CF-EF-3156'!O38</f>
        <v>31.65625</v>
      </c>
      <c r="JF42" s="598" t="str">
        <f>'CF-EF-3156'!P38</f>
        <v/>
      </c>
      <c r="JG42" s="598" t="str">
        <f>'CF-EF-3156'!Q38</f>
        <v/>
      </c>
      <c r="JH42" s="598">
        <f>'CF-EF-3156'!R38</f>
        <v>32</v>
      </c>
      <c r="JI42" s="598">
        <f>'CF-EF-3156'!S38</f>
        <v>18.99375</v>
      </c>
      <c r="JJ42" s="598" t="str">
        <f>'CF-EF-3156'!T38</f>
        <v/>
      </c>
      <c r="JK42" s="598" t="str">
        <f>'CF-EF-3156'!U38</f>
        <v/>
      </c>
      <c r="JL42" s="598">
        <f>'CF-EF-3156'!V38</f>
        <v>19</v>
      </c>
      <c r="JM42" s="596" t="str">
        <f>'CF-EF-3156'!W38</f>
        <v/>
      </c>
      <c r="JN42" s="598" t="str">
        <f>'CF-EF-3156'!X38</f>
        <v/>
      </c>
      <c r="JO42" s="596" t="str">
        <f>'CF-EF-3156'!Y38</f>
        <v/>
      </c>
      <c r="JP42" s="596" t="str">
        <f>'CF-EF-3156'!Z38</f>
        <v>R</v>
      </c>
      <c r="JQ42" s="593">
        <f>max('CE-FIH&amp;R-3146'!C35,'CE-FIH&amp;R-3146'!D35)</f>
        <v>81</v>
      </c>
      <c r="JR42" s="601">
        <f>max('CE-FIH&amp;R-3146'!E35,'CE-FIH&amp;R-3146'!F35)</f>
        <v>77</v>
      </c>
      <c r="JS42" s="601">
        <f>max('CE-FIH&amp;R-3146'!G35,'CE-FIH&amp;R-3146'!H35)</f>
        <v>76</v>
      </c>
      <c r="JT42" s="593">
        <f>max('CE-FIH&amp;R-3146'!I35,'CE-FIH&amp;R-3146'!J35)</f>
        <v>0</v>
      </c>
      <c r="JU42" s="594">
        <f>max('CE-FIH&amp;R-3146'!K35,'CE-FIH&amp;R-3146'!L35)</f>
        <v>83</v>
      </c>
      <c r="JV42" s="590">
        <f>max('CE-FIH&amp;R-3146'!M35,'CE-FIH&amp;R-3146'!N35)</f>
        <v>77</v>
      </c>
      <c r="JW42" s="598">
        <f>max('CE-FIH&amp;R-3146'!O35,'CE-FIH&amp;R-3146'!P35)</f>
        <v>74</v>
      </c>
      <c r="JX42" s="596">
        <f>max('CE-FIH&amp;R-3146'!Q35,'CE-FIH&amp;R-3146'!R35)</f>
        <v>0</v>
      </c>
      <c r="JY42" s="596">
        <f>max('CE-FIH&amp;R-3147'!K36,'CE-FIH&amp;R-3147'!L36)</f>
        <v>88</v>
      </c>
      <c r="JZ42" s="598">
        <f>max('CE-FIH&amp;R-3147'!M36,'CE-FIH&amp;R-3147'!N36)</f>
        <v>84</v>
      </c>
      <c r="KA42" s="598">
        <f>max('CE-FIH&amp;R-3147'!O36,'CE-FIH&amp;R-3147'!P36)</f>
        <v>80</v>
      </c>
      <c r="KB42" s="596">
        <f>max('CE-FIH&amp;R-3147'!Q36,'CE-FIH&amp;R-3147'!R36)</f>
        <v>0</v>
      </c>
      <c r="KC42" s="598">
        <f>max('CE-FIH&amp;R-3147'!C36,'CE-FIH&amp;R-3147'!D36)</f>
        <v>84</v>
      </c>
      <c r="KD42" s="598">
        <f>max('CE-FIH&amp;R-3147'!E36,'CE-FIH&amp;R-3147'!F36)</f>
        <v>75</v>
      </c>
      <c r="KE42" s="598">
        <f>max('CE-FIH&amp;R-3147'!G36,'CE-FIH&amp;R-3147'!H36)</f>
        <v>77</v>
      </c>
      <c r="KF42" s="596">
        <f>max('CE-FIH&amp;R-3147'!I36,'CE-FIH&amp;R-3147'!J36)</f>
        <v>0</v>
      </c>
      <c r="KG42" s="597">
        <f>'CF-FIHR-3157'!E38</f>
        <v>58.5</v>
      </c>
      <c r="KH42" s="597">
        <f>'CF-FIHR-3157'!F38</f>
        <v>58.5</v>
      </c>
      <c r="KI42" s="597">
        <f>'CF-FIHR-3157'!G38</f>
        <v>63</v>
      </c>
      <c r="KJ42" s="597">
        <f>'CF-FIHR-3157'!H38</f>
        <v>59</v>
      </c>
      <c r="KK42" s="598">
        <f>'CF-FIHR-3157'!I38</f>
        <v>59.75</v>
      </c>
      <c r="KL42" s="599">
        <f>'CF-FIHR-3157'!N38</f>
        <v>0.6349206349</v>
      </c>
      <c r="KM42" s="598">
        <f>'CF-FIHR-3157'!O38</f>
        <v>29.875</v>
      </c>
      <c r="KN42" s="598" t="str">
        <f>'CF-FIHR-3157'!P38</f>
        <v/>
      </c>
      <c r="KO42" s="598" t="str">
        <f>'CF-FIHR-3157'!Q38</f>
        <v/>
      </c>
      <c r="KP42" s="598">
        <f>'CF-FIHR-3157'!R38</f>
        <v>30</v>
      </c>
      <c r="KQ42" s="598">
        <f>'CF-FIHR-3157'!S38</f>
        <v>17.925</v>
      </c>
      <c r="KR42" s="598" t="str">
        <f>'CF-FIHR-3157'!T38</f>
        <v/>
      </c>
      <c r="KS42" s="598" t="str">
        <f>'CF-FIHR-3157'!U38</f>
        <v/>
      </c>
      <c r="KT42" s="598">
        <f>'CF-FIHR-3157'!V38</f>
        <v>18</v>
      </c>
      <c r="KU42" s="596" t="str">
        <f>'CF-FIHR-3157'!W38</f>
        <v/>
      </c>
      <c r="KV42" s="598" t="str">
        <f>'CF-FIHR-3157'!X38</f>
        <v/>
      </c>
      <c r="KW42" s="596" t="str">
        <f>'CF-FIHR-3157'!Y38</f>
        <v/>
      </c>
      <c r="KX42" s="596" t="str">
        <f>'CF-FIHR-3157'!Z38</f>
        <v>R</v>
      </c>
    </row>
    <row r="43" ht="16.5" customHeight="1">
      <c r="A43" s="587">
        <v>33.0</v>
      </c>
      <c r="B43" s="588" t="str">
        <f>'3A 2025 - 2026 DATOS DEL ESTUDI'!M36</f>
        <v/>
      </c>
      <c r="C43" s="588">
        <f>'3A 2025 - 2026 DATOS DEL ESTUDI'!N36</f>
        <v>12009792</v>
      </c>
      <c r="D43" s="589" t="str">
        <f>'3A 2025 - 2026 DATOS DEL ESTUDI'!B36</f>
        <v>Yariel Alfonso Ramos</v>
      </c>
      <c r="E43" s="588">
        <f>max('LE3130'!C36,'LE3130'!D36)</f>
        <v>51</v>
      </c>
      <c r="F43" s="588">
        <f>max('LE3130'!E36,'LE3130'!F36)</f>
        <v>72</v>
      </c>
      <c r="G43" s="590">
        <f>max('LE3130'!G36,'LE3130'!H36)</f>
        <v>72</v>
      </c>
      <c r="H43" s="588">
        <f>max('LE3130'!I36,'LE3130'!J36)</f>
        <v>0</v>
      </c>
      <c r="I43" s="588">
        <f>max('LE3130'!K36,'LE3130'!L36)</f>
        <v>57</v>
      </c>
      <c r="J43" s="588">
        <f>max('LE3130'!M36,'LE3130'!N36)</f>
        <v>71</v>
      </c>
      <c r="K43" s="588">
        <f>max('LE3130'!O36,'LE3130'!P36)</f>
        <v>60</v>
      </c>
      <c r="L43" s="588">
        <f>max('LE3130'!Q36,'LE3130'!R36)</f>
        <v>0</v>
      </c>
      <c r="M43" s="588">
        <f>max('LE3131'!K37,'LE3131'!L37)</f>
        <v>72</v>
      </c>
      <c r="N43" s="588">
        <f>max('LE3131'!M37,'LE3131'!N37)</f>
        <v>78</v>
      </c>
      <c r="O43" s="588">
        <f>max('LE3131'!O37,'LE3131'!P37)</f>
        <v>88</v>
      </c>
      <c r="P43" s="588">
        <f>max('LE3131'!Q37,'LE3131'!R37)</f>
        <v>0</v>
      </c>
      <c r="Q43" s="588">
        <f>max('LE3131'!C37,'LE3131'!D37)</f>
        <v>62</v>
      </c>
      <c r="R43" s="588">
        <f>max('LE3131'!E37,'LE3131'!F37)</f>
        <v>77</v>
      </c>
      <c r="S43" s="588">
        <f>max('LE3131'!G37,'LE3131'!H37)</f>
        <v>84</v>
      </c>
      <c r="T43" s="588">
        <f>max('LE3131'!I37,'LE3131'!J37)</f>
        <v>0</v>
      </c>
      <c r="U43" s="591">
        <f>'CF-LE3149'!E39</f>
        <v>48.75</v>
      </c>
      <c r="V43" s="591">
        <f>'CF-LE3149'!F39</f>
        <v>47</v>
      </c>
      <c r="W43" s="591">
        <f>'CF-LE3149'!G39</f>
        <v>59.5</v>
      </c>
      <c r="X43" s="591">
        <f>'CF-LE3149'!H39</f>
        <v>55.75</v>
      </c>
      <c r="Y43" s="590">
        <f>'CF-LE3149'!I39</f>
        <v>52.75</v>
      </c>
      <c r="Z43" s="592">
        <f>'CF-LE3149'!N39</f>
        <v>0.5547058824</v>
      </c>
      <c r="AA43" s="590">
        <f>'CF-LE3149'!O39</f>
        <v>26.375</v>
      </c>
      <c r="AB43" s="590" t="str">
        <f>'CF-LE3149'!P39</f>
        <v/>
      </c>
      <c r="AC43" s="590" t="str">
        <f>'CF-LE3149'!Q39</f>
        <v/>
      </c>
      <c r="AD43" s="590">
        <f>'CF-LE3149'!R39</f>
        <v>26</v>
      </c>
      <c r="AE43" s="590">
        <f>'CF-LE3149'!S39</f>
        <v>15.825</v>
      </c>
      <c r="AF43" s="590" t="str">
        <f>'CF-LE3149'!T39</f>
        <v/>
      </c>
      <c r="AG43" s="590" t="str">
        <f>'CF-LE3149'!U39</f>
        <v/>
      </c>
      <c r="AH43" s="590">
        <f>'CF-LE3149'!V39</f>
        <v>16</v>
      </c>
      <c r="AI43" s="590">
        <f>'CF-LE3149'!W39</f>
        <v>52.75</v>
      </c>
      <c r="AJ43" s="588" t="str">
        <f>'CF-LE3149'!X39</f>
        <v/>
      </c>
      <c r="AK43" s="588" t="str">
        <f>'CF-LE3149'!Y39</f>
        <v/>
      </c>
      <c r="AL43" s="588" t="str">
        <f>'CF-LE3149'!Z39</f>
        <v>R</v>
      </c>
      <c r="AM43" s="593">
        <f>max('CE-I-331'!C36,'CE-I-331'!D36)</f>
        <v>0</v>
      </c>
      <c r="AN43" s="593">
        <f>max('CE-I-331'!E36,'CE-I-331'!F36)</f>
        <v>0</v>
      </c>
      <c r="AO43" s="593">
        <f>max('CE-I-331'!G36,'CE-I-331'!H36)</f>
        <v>0</v>
      </c>
      <c r="AP43" s="593">
        <f>max('CE-I-331'!I36,'CE-I-331'!J36)</f>
        <v>0</v>
      </c>
      <c r="AQ43" s="594">
        <f>max('CE-I-331'!K36,'CE-I-331'!L36)</f>
        <v>0</v>
      </c>
      <c r="AR43" s="588">
        <f>max('CE-I-331'!M36,'CE-I-331'!N36)</f>
        <v>0</v>
      </c>
      <c r="AS43" s="595">
        <f>max('CE-I-331'!O36,'CE-I-331'!P36)</f>
        <v>0</v>
      </c>
      <c r="AT43" s="596">
        <f>max('CE-I-331'!Q36,'CE-I-331'!R36)</f>
        <v>0</v>
      </c>
      <c r="AU43" s="596">
        <f>max('CE-I-3131'!K37,'CE-I-3131'!L37)</f>
        <v>0</v>
      </c>
      <c r="AV43" s="596">
        <f>max('CE-I-3131'!M37,'CE-I-3131'!N37)</f>
        <v>0</v>
      </c>
      <c r="AW43" s="596">
        <f>max('CE-I-3131'!O37,'CE-I-3131'!P37)</f>
        <v>0</v>
      </c>
      <c r="AX43" s="596">
        <f>max('CE-I-3131'!Q37,'CE-I-3131'!R37)</f>
        <v>0</v>
      </c>
      <c r="AY43" s="596">
        <f>max('CE-I-3131'!C37,'CE-I-3131'!D37)</f>
        <v>0</v>
      </c>
      <c r="AZ43" s="596">
        <f>max('CE-I-3131'!E37,'CE-I-3131'!F37)</f>
        <v>0</v>
      </c>
      <c r="BA43" s="596">
        <f>max('CE-I-3131'!G37,'CE-I-3131'!H37)</f>
        <v>0</v>
      </c>
      <c r="BB43" s="596">
        <f>max('CE-I-3131'!I37,'CE-I-3131'!J37)</f>
        <v>0</v>
      </c>
      <c r="BC43" s="597">
        <f>'CF-LE-I3150'!E39</f>
        <v>0</v>
      </c>
      <c r="BD43" s="597">
        <f>'CF-LE-I3150'!F39</f>
        <v>0</v>
      </c>
      <c r="BE43" s="597">
        <f>'CF-LE-I3150'!G39</f>
        <v>0</v>
      </c>
      <c r="BF43" s="597">
        <f>'CF-LE-I3150'!H39</f>
        <v>0</v>
      </c>
      <c r="BG43" s="598">
        <f>'CF-LE-I3150'!I39</f>
        <v>0</v>
      </c>
      <c r="BH43" s="599">
        <f>'CF-LE-I3150'!N39</f>
        <v>0</v>
      </c>
      <c r="BI43" s="598">
        <f>'CF-LE-I3150'!O39</f>
        <v>0</v>
      </c>
      <c r="BJ43" s="598" t="str">
        <f>'CF-LE-I3150'!P39</f>
        <v/>
      </c>
      <c r="BK43" s="598" t="str">
        <f>'CF-LE-I3150'!Q39</f>
        <v/>
      </c>
      <c r="BL43" s="598">
        <f>'CF-LE-I3150'!R39</f>
        <v>0</v>
      </c>
      <c r="BM43" s="598">
        <f>'CF-LE-I3150'!S39</f>
        <v>0</v>
      </c>
      <c r="BN43" s="598" t="str">
        <f>'CF-LE-I3150'!T39</f>
        <v/>
      </c>
      <c r="BO43" s="598" t="str">
        <f>'CF-LE-I3150'!U39</f>
        <v/>
      </c>
      <c r="BP43" s="598">
        <f>'CF-LE-I3150'!V39</f>
        <v>0</v>
      </c>
      <c r="BQ43" s="596" t="str">
        <f>'CF-LE-I3150'!W39</f>
        <v/>
      </c>
      <c r="BR43" s="596" t="str">
        <f>'CF-LE-I3150'!X39</f>
        <v/>
      </c>
      <c r="BS43" s="596" t="str">
        <f>'CF-LE-I3150'!Y39</f>
        <v/>
      </c>
      <c r="BT43" s="596" t="str">
        <f>'CF-LE-I3150'!Z39</f>
        <v>R</v>
      </c>
      <c r="BU43" s="600">
        <f>max('CE-F-334'!C36,'CE-F-334'!D36)</f>
        <v>70</v>
      </c>
      <c r="BV43" s="600">
        <f>max('CE-F-334'!E36,'CE-F-334'!F36)</f>
        <v>70</v>
      </c>
      <c r="BW43" s="600">
        <f>max('CE-F-334'!G36,'CE-F-334'!H36)</f>
        <v>70</v>
      </c>
      <c r="BX43" s="600">
        <f>max('CE-F-334'!I36,'CE-F-334'!J36)</f>
        <v>0</v>
      </c>
      <c r="BY43" s="594">
        <f>max('CE-F-334'!K36,'CE-F-334'!L36)</f>
        <v>71</v>
      </c>
      <c r="BZ43" s="588">
        <f>max('CE-F-334'!M36,'CE-F-334'!N36)</f>
        <v>70</v>
      </c>
      <c r="CA43" s="596">
        <f>max('CE-F-334'!O36,'CE-F-334'!P36)</f>
        <v>70</v>
      </c>
      <c r="CB43" s="596">
        <f>max('CE-F-334'!Q36,'CE-F-334'!R36)</f>
        <v>0</v>
      </c>
      <c r="CC43" s="596">
        <f>max('CE-F-3135'!K37,'CE-F-3135'!L37)</f>
        <v>71</v>
      </c>
      <c r="CD43" s="596">
        <f>max('CE-F-3135'!M37,'CE-F-3135'!N37)</f>
        <v>70</v>
      </c>
      <c r="CE43" s="596">
        <f>max('CE-F-3135'!O37,'CE-F-3135'!P37)</f>
        <v>70</v>
      </c>
      <c r="CF43" s="596">
        <f>max('CE-F-3135'!Q37,'CE-F-3135'!R37)</f>
        <v>0</v>
      </c>
      <c r="CG43" s="596">
        <f>max('CE-F-3135'!C37,'CE-F-3135'!D37)</f>
        <v>70</v>
      </c>
      <c r="CH43" s="596">
        <f>max('CE-F-3135'!E37,'CE-F-3135'!F37)</f>
        <v>71</v>
      </c>
      <c r="CI43" s="596">
        <f>max('CE-F-3135'!G37,'CE-F-3135'!H37)</f>
        <v>70</v>
      </c>
      <c r="CJ43" s="596">
        <f>max('CE-F-3135'!I37,'CE-F-3135'!J37)</f>
        <v>0</v>
      </c>
      <c r="CK43" s="597">
        <f>'CF-LE-F3151'!E39</f>
        <v>52.5</v>
      </c>
      <c r="CL43" s="597">
        <f>'CF-LE-F3151'!F39</f>
        <v>52.75</v>
      </c>
      <c r="CM43" s="597">
        <f>'CF-LE-F3151'!G39</f>
        <v>52.75</v>
      </c>
      <c r="CN43" s="597">
        <f>'CF-LE-F3151'!H39</f>
        <v>52.75</v>
      </c>
      <c r="CO43" s="598">
        <f>'CF-LE-F3151'!I39</f>
        <v>52.6875</v>
      </c>
      <c r="CP43" s="599">
        <f>'CF-LE-F3151'!N39</f>
        <v>0.6457142857</v>
      </c>
      <c r="CQ43" s="598">
        <f>'CF-LE-F3151'!O39</f>
        <v>26.34375</v>
      </c>
      <c r="CR43" s="598" t="str">
        <f>'CF-LE-F3151'!P39</f>
        <v/>
      </c>
      <c r="CS43" s="598" t="str">
        <f>'CF-LE-F3151'!Q39</f>
        <v/>
      </c>
      <c r="CT43" s="598">
        <f>'CF-LE-F3151'!R39</f>
        <v>26</v>
      </c>
      <c r="CU43" s="598">
        <f>'CF-LE-F3151'!S39</f>
        <v>15.80625</v>
      </c>
      <c r="CV43" s="598" t="str">
        <f>'CF-LE-F3151'!T39</f>
        <v/>
      </c>
      <c r="CW43" s="598" t="str">
        <f>'CF-LE-F3151'!U39</f>
        <v/>
      </c>
      <c r="CX43" s="598">
        <f>'CF-LE-F3151'!V39</f>
        <v>16</v>
      </c>
      <c r="CY43" s="598">
        <f>'CF-LE-F3151'!W39</f>
        <v>52.6875</v>
      </c>
      <c r="CZ43" s="598" t="str">
        <f>'CF-LE-F3151'!X39</f>
        <v/>
      </c>
      <c r="DA43" s="596" t="str">
        <f>'CF-LE-F3151'!Y39</f>
        <v/>
      </c>
      <c r="DB43" s="596" t="str">
        <f>'CF-LE-F3151'!Z39</f>
        <v>R</v>
      </c>
      <c r="DC43" s="600">
        <f>max('CE-MAT-3136'!C36,'CE-MAT-3136'!D36)</f>
        <v>56</v>
      </c>
      <c r="DD43" s="600">
        <f>max('CE-MAT-3136'!E36,'CE-MAT-3136'!F36)</f>
        <v>50</v>
      </c>
      <c r="DE43" s="600">
        <f>max('CE-MAT-3136'!G36,'CE-MAT-3136'!H36)</f>
        <v>70</v>
      </c>
      <c r="DF43" s="600">
        <f>max('CE-MAT-3136'!I36,'CE-MAT-3136'!J36)</f>
        <v>0</v>
      </c>
      <c r="DG43" s="594">
        <f>max('CE-MAT-3136'!K36,'CE-MAT-3136'!L36)</f>
        <v>61</v>
      </c>
      <c r="DH43" s="588">
        <f>max('CE-MAT-3136'!M36,'CE-MAT-3136'!N36)</f>
        <v>60</v>
      </c>
      <c r="DI43" s="596">
        <f>max('CE-MAT-3136'!O36,'CE-MAT-3136'!P36)</f>
        <v>50</v>
      </c>
      <c r="DJ43" s="596">
        <f>max('CE-MAT-3136'!Q36,'CE-MAT-3136'!R36)</f>
        <v>0</v>
      </c>
      <c r="DK43" s="596">
        <f>max('CE-MAT-3137'!K37,'CE-MAT-3137'!L37)</f>
        <v>70</v>
      </c>
      <c r="DL43" s="596">
        <f>max('CE-MAT-3137'!M37,'CE-MAT-3137'!N37)</f>
        <v>70</v>
      </c>
      <c r="DM43" s="596">
        <f>max('CE-MAT-3137'!O37,'CE-MAT-3137'!P37)</f>
        <v>70</v>
      </c>
      <c r="DN43" s="596">
        <f>max('CE-MAT-3137'!Q37,'CE-MAT-3137'!R37)</f>
        <v>0</v>
      </c>
      <c r="DO43" s="596">
        <f>max('CE-MAT-3137'!C37,'CE-MAT-3137'!D37)</f>
        <v>65</v>
      </c>
      <c r="DP43" s="596">
        <f>max('CE-MAT-3137'!E37,'CE-MAT-3137'!F37)</f>
        <v>55</v>
      </c>
      <c r="DQ43" s="596">
        <f>max('CE-MAT-3137'!G37,'CE-MAT-3137'!H37)</f>
        <v>60</v>
      </c>
      <c r="DR43" s="596">
        <f>max('CE-MAT-3137'!I37,'CE-MAT-3137'!J37)</f>
        <v>0</v>
      </c>
      <c r="DS43" s="597">
        <f>'CF-M-3152'!E39</f>
        <v>44</v>
      </c>
      <c r="DT43" s="597">
        <f>'CF-M-3152'!F39</f>
        <v>42.75</v>
      </c>
      <c r="DU43" s="597">
        <f>'CF-M-3152'!G39</f>
        <v>52.5</v>
      </c>
      <c r="DV43" s="597">
        <f>'CF-M-3152'!H39</f>
        <v>45</v>
      </c>
      <c r="DW43" s="598">
        <f>'CF-M-3152'!I39</f>
        <v>46.0625</v>
      </c>
      <c r="DX43" s="599">
        <f>'CF-M-3152'!N39</f>
        <v>0.6663888889</v>
      </c>
      <c r="DY43" s="598">
        <f>'CF-M-3152'!O39</f>
        <v>23.03125</v>
      </c>
      <c r="DZ43" s="598" t="str">
        <f>'CF-M-3152'!P39</f>
        <v/>
      </c>
      <c r="EA43" s="598" t="str">
        <f>'CF-M-3152'!Q39</f>
        <v/>
      </c>
      <c r="EB43" s="598">
        <f>'CF-M-3152'!R39</f>
        <v>23</v>
      </c>
      <c r="EC43" s="598">
        <f>'CF-M-3152'!S39</f>
        <v>13.81875</v>
      </c>
      <c r="ED43" s="598" t="str">
        <f>'CF-M-3152'!T39</f>
        <v/>
      </c>
      <c r="EE43" s="598" t="str">
        <f>'CF-M-3152'!U39</f>
        <v/>
      </c>
      <c r="EF43" s="598">
        <f>'CF-M-3152'!V39</f>
        <v>14</v>
      </c>
      <c r="EG43" s="598">
        <f>'CF-M-3152'!W39</f>
        <v>46.0625</v>
      </c>
      <c r="EH43" s="598" t="str">
        <f>'CF-M-3152'!X39</f>
        <v/>
      </c>
      <c r="EI43" s="596" t="str">
        <f>'CF-M-3152'!Y39</f>
        <v/>
      </c>
      <c r="EJ43" s="596" t="str">
        <f>'CF-M-3152'!Z39</f>
        <v>R</v>
      </c>
      <c r="EK43" s="593">
        <f>max('CE-SOC-3138'!C36,'CE-SOC-3138'!D36)</f>
        <v>65</v>
      </c>
      <c r="EL43" s="593">
        <f>max('CE-SOC-3138'!E36,'CE-SOC-3138'!F36)</f>
        <v>66</v>
      </c>
      <c r="EM43" s="593">
        <f>max('CE-SOC-3138'!G36,'CE-SOC-3138'!H36)</f>
        <v>61</v>
      </c>
      <c r="EN43" s="601">
        <f>max('CE-SOC-3138'!I36,'CE-SOC-3138'!J36)</f>
        <v>0</v>
      </c>
      <c r="EO43" s="595">
        <f>max('CE-SOC-3138'!K36,'CE-SOC-3138'!L36)</f>
        <v>72</v>
      </c>
      <c r="EP43" s="588">
        <f>max('CE-SOC-3138'!M36,'CE-SOC-3138'!N36)</f>
        <v>68</v>
      </c>
      <c r="EQ43" s="596">
        <f>max('CE-SOC-3138'!O36,'CE-SOC-3138'!P36)</f>
        <v>60</v>
      </c>
      <c r="ER43" s="596">
        <f>max('CE-SOC-3138'!Q36,'CE-SOC-3138'!R36)</f>
        <v>0</v>
      </c>
      <c r="ES43" s="596">
        <f>max('CE-SOC-3139'!K37,'CE-SOC-3139'!L37)</f>
        <v>67</v>
      </c>
      <c r="ET43" s="598">
        <f>max('CE-SOC-3139'!M37,'CE-SOC-3139'!N37)</f>
        <v>70</v>
      </c>
      <c r="EU43" s="598">
        <f>max('CE-SOC-3139'!O37,'CE-SOC-3139'!P37)</f>
        <v>57</v>
      </c>
      <c r="EV43" s="596">
        <f>max('CE-SOC-3139'!Q37,'CE-SOC-3139'!R37)</f>
        <v>0</v>
      </c>
      <c r="EW43" s="598">
        <f>max('CE-SOC-3139'!C37,'CE-SOC-3139'!D37)</f>
        <v>41</v>
      </c>
      <c r="EX43" s="598">
        <f>max('CE-SOC-3139'!E37,'CE-SOC-3139'!F37)</f>
        <v>69</v>
      </c>
      <c r="EY43" s="598">
        <f>max('CE-SOC-3139'!G37,'CE-SOC-3139'!H37)</f>
        <v>44</v>
      </c>
      <c r="EZ43" s="598">
        <f>max('CE-SOC-3139'!I37,'CE-SOC-3139'!J37)</f>
        <v>0</v>
      </c>
      <c r="FA43" s="597">
        <f>'CF-CS-3153'!E39</f>
        <v>48</v>
      </c>
      <c r="FB43" s="597">
        <f>'CF-CS-3153'!F39</f>
        <v>50</v>
      </c>
      <c r="FC43" s="597">
        <f>'CF-CS-3153'!G39</f>
        <v>48.5</v>
      </c>
      <c r="FD43" s="597">
        <f>'CF-CS-3153'!H39</f>
        <v>38.5</v>
      </c>
      <c r="FE43" s="598">
        <f>'CF-CS-3153'!I39</f>
        <v>46.25</v>
      </c>
      <c r="FF43" s="599">
        <f>'CF-CS-3153'!N39</f>
        <v>0.6530065359</v>
      </c>
      <c r="FG43" s="598">
        <f>'CF-CS-3153'!O39</f>
        <v>23.125</v>
      </c>
      <c r="FH43" s="598" t="str">
        <f>'CF-CS-3153'!P39</f>
        <v/>
      </c>
      <c r="FI43" s="598" t="str">
        <f>'CF-CS-3153'!Q39</f>
        <v/>
      </c>
      <c r="FJ43" s="598">
        <f>'CF-CS-3153'!R39</f>
        <v>23</v>
      </c>
      <c r="FK43" s="598">
        <f>'CF-CS-3153'!S39</f>
        <v>13.875</v>
      </c>
      <c r="FL43" s="598" t="str">
        <f>'CF-CS-3153'!T39</f>
        <v/>
      </c>
      <c r="FM43" s="598" t="str">
        <f>'CF-CS-3153'!U39</f>
        <v/>
      </c>
      <c r="FN43" s="598">
        <f>'CF-CS-3153'!V39</f>
        <v>14</v>
      </c>
      <c r="FO43" s="596" t="str">
        <f>'CF-CS-3153'!W39</f>
        <v/>
      </c>
      <c r="FP43" s="598" t="str">
        <f>'CF-CS-3153'!X39</f>
        <v/>
      </c>
      <c r="FQ43" s="596" t="str">
        <f>'CF-CS-3153'!Y39</f>
        <v/>
      </c>
      <c r="FR43" s="596" t="str">
        <f>'CF-CS-3153'!Z39</f>
        <v>R</v>
      </c>
      <c r="FS43" s="602">
        <f>max(CNCF3140!C36,CNCF3140!D36)</f>
        <v>47</v>
      </c>
      <c r="FT43" s="602">
        <f>max(CNCF3140!E36,CNCF3140!F36)</f>
        <v>50</v>
      </c>
      <c r="FU43" s="602">
        <f>max(CNCF3140!G36,CNCF3140!H36)</f>
        <v>30</v>
      </c>
      <c r="FV43" s="602">
        <f>max(CNCF3140!I36,CNCF3140!J36)</f>
        <v>0</v>
      </c>
      <c r="FW43" s="594">
        <f>max(CNCF3140!K36,CNCF3140!L36)</f>
        <v>50</v>
      </c>
      <c r="FX43" s="588">
        <f>max(CNCF3140!M36,CNCF3140!N36)</f>
        <v>40</v>
      </c>
      <c r="FY43" s="596">
        <f>max(CNCF3140!O36,CNCF3140!P36)</f>
        <v>30</v>
      </c>
      <c r="FZ43" s="596">
        <f>max(CNCF3140!Q36,CNCF3140!R36)</f>
        <v>0</v>
      </c>
      <c r="GA43" s="596">
        <f>max('CE-NAT-3141'!K37,'CE-NAT-3141'!L37)</f>
        <v>70</v>
      </c>
      <c r="GB43" s="596">
        <f>max('CE-NAT-3141'!M37,'CE-NAT-3141'!N37)</f>
        <v>65</v>
      </c>
      <c r="GC43" s="596">
        <f>max('CE-NAT-3141'!O37,'CE-NAT-3141'!P37)</f>
        <v>30</v>
      </c>
      <c r="GD43" s="596">
        <f>max('CE-NAT-3141'!Q37,'CE-NAT-3141'!R37)</f>
        <v>0</v>
      </c>
      <c r="GE43" s="596">
        <f>max('CE-NAT-3141'!C37,'CE-NAT-3141'!D37)</f>
        <v>41</v>
      </c>
      <c r="GF43" s="596">
        <f>max('CE-NAT-3141'!E37,'CE-NAT-3141'!F37)</f>
        <v>45</v>
      </c>
      <c r="GG43" s="596">
        <f>max('CE-NAT-3141'!G37,'CE-NAT-3141'!H37)</f>
        <v>70</v>
      </c>
      <c r="GH43" s="596">
        <f>max('CE-NAT-3141'!I37,'CE-NAT-3141'!J37)</f>
        <v>0</v>
      </c>
      <c r="GI43" s="597">
        <f>'CF-CN-3154'!E39</f>
        <v>31.75</v>
      </c>
      <c r="GJ43" s="597">
        <f>'CF-CN-3154'!F39</f>
        <v>30</v>
      </c>
      <c r="GK43" s="597">
        <f>'CF-CN-3154'!G39</f>
        <v>41.25</v>
      </c>
      <c r="GL43" s="597">
        <f>'CF-CN-3154'!H39</f>
        <v>39</v>
      </c>
      <c r="GM43" s="598">
        <f>'CF-CN-3154'!I39</f>
        <v>35.5</v>
      </c>
      <c r="GN43" s="599">
        <f>'CF-CN-3154'!N39</f>
        <v>0.29</v>
      </c>
      <c r="GO43" s="598">
        <f>'CF-CN-3154'!O39</f>
        <v>17.75</v>
      </c>
      <c r="GP43" s="598" t="str">
        <f>'CF-CN-3154'!P39</f>
        <v/>
      </c>
      <c r="GQ43" s="598" t="str">
        <f>'CF-CN-3154'!Q39</f>
        <v/>
      </c>
      <c r="GR43" s="598">
        <f>'CF-CN-3154'!R39</f>
        <v>18</v>
      </c>
      <c r="GS43" s="598">
        <f>'CF-CN-3154'!S39</f>
        <v>10.65</v>
      </c>
      <c r="GT43" s="598" t="str">
        <f>'CF-CN-3154'!T39</f>
        <v/>
      </c>
      <c r="GU43" s="598" t="str">
        <f>'CF-CN-3154'!U39</f>
        <v/>
      </c>
      <c r="GV43" s="598">
        <f>'CF-CN-3154'!V39</f>
        <v>11</v>
      </c>
      <c r="GW43" s="598">
        <f>'CF-CN-3154'!W39</f>
        <v>35.5</v>
      </c>
      <c r="GX43" s="598" t="str">
        <f>'CF-CN-3154'!X39</f>
        <v/>
      </c>
      <c r="GY43" s="596" t="str">
        <f>'CF-CN-3154'!Y39</f>
        <v/>
      </c>
      <c r="GZ43" s="596" t="str">
        <f>'CF-CN-3154'!Z39</f>
        <v>R</v>
      </c>
      <c r="HA43" s="594">
        <f>max('CE-EA-3142'!C36,'CE-EA-3142'!C36)</f>
        <v>60</v>
      </c>
      <c r="HB43" s="594">
        <f>max('CE-EA-3142'!E36,'CE-EA-3142'!F36)</f>
        <v>71</v>
      </c>
      <c r="HC43" s="594">
        <f>max('CE-EA-3142'!G36,'CE-EA-3142'!H36)</f>
        <v>52</v>
      </c>
      <c r="HD43" s="594">
        <f>max('CE-EA-3142'!I36,'CE-EA-3142'!J36)</f>
        <v>0</v>
      </c>
      <c r="HE43" s="594">
        <f>max('CE-EA-3142'!K36,'CE-EA-3142'!L36)</f>
        <v>70</v>
      </c>
      <c r="HF43" s="588">
        <f>max('CE-EA-3142'!M36,'CE-EA-3142'!N36)</f>
        <v>76</v>
      </c>
      <c r="HG43" s="596">
        <f>max('CE-EA-3142'!O36,'CE-EA-3142'!P36)</f>
        <v>53</v>
      </c>
      <c r="HH43" s="596">
        <f>max('CE-EA-3142'!Q36,'CE-EA-3142'!R36)</f>
        <v>0</v>
      </c>
      <c r="HI43" s="596">
        <f>max('CE-EA-3143'!K37,'CE-EA-3143'!L37)</f>
        <v>70</v>
      </c>
      <c r="HJ43" s="596">
        <f>max('CE-EA-3143'!M37,'CE-EA-3143'!N37)</f>
        <v>71</v>
      </c>
      <c r="HK43" s="596">
        <f>max('CE-EA-3143'!O37,'CE-EA-3143'!P37)</f>
        <v>50</v>
      </c>
      <c r="HL43" s="596">
        <f>max('CE-EA-3143'!Q37,'CE-EA-3143'!R37)</f>
        <v>0</v>
      </c>
      <c r="HM43" s="596">
        <f>max('CE-EA-3143'!C37,'CE-EA-3143'!D37)</f>
        <v>60</v>
      </c>
      <c r="HN43" s="596">
        <f>max('CE-EA-3143'!E37,'CE-EA-3143'!F37)</f>
        <v>70</v>
      </c>
      <c r="HO43" s="596">
        <f>max('CE-EA-3143'!G37,'CE-EA-3143'!H37)</f>
        <v>75</v>
      </c>
      <c r="HP43" s="596">
        <f>max('CE-EA-3143'!I37,'CE-EA-3143'!J37)</f>
        <v>0</v>
      </c>
      <c r="HQ43" s="597">
        <f>'CF-EA-3155'!E39</f>
        <v>49.25</v>
      </c>
      <c r="HR43" s="597">
        <f>'CF-EA-3155'!F39</f>
        <v>49.75</v>
      </c>
      <c r="HS43" s="597">
        <f>'CF-EA-3155'!G39</f>
        <v>47.75</v>
      </c>
      <c r="HT43" s="597">
        <f>'CF-EA-3155'!H39</f>
        <v>51.25</v>
      </c>
      <c r="HU43" s="598">
        <f>'CF-EA-3155'!I39</f>
        <v>49.5</v>
      </c>
      <c r="HV43" s="599">
        <f>'CF-EA-3155'!N39</f>
        <v>0.4074074074</v>
      </c>
      <c r="HW43" s="598">
        <f>'CF-EA-3155'!O39</f>
        <v>24.75</v>
      </c>
      <c r="HX43" s="598" t="str">
        <f>'CF-EA-3155'!P39</f>
        <v/>
      </c>
      <c r="HY43" s="598" t="str">
        <f>'CF-EA-3155'!Q39</f>
        <v/>
      </c>
      <c r="HZ43" s="598">
        <f>'CF-EA-3155'!R39</f>
        <v>25</v>
      </c>
      <c r="IA43" s="598">
        <f>'CF-EA-3155'!S39</f>
        <v>14.85</v>
      </c>
      <c r="IB43" s="598" t="str">
        <f>'CF-EA-3155'!T39</f>
        <v/>
      </c>
      <c r="IC43" s="598" t="str">
        <f>'CF-EA-3155'!U39</f>
        <v/>
      </c>
      <c r="ID43" s="598">
        <f>'CF-EA-3155'!V39</f>
        <v>15</v>
      </c>
      <c r="IE43" s="596" t="str">
        <f>'CF-EA-3155'!W39</f>
        <v/>
      </c>
      <c r="IF43" s="598" t="str">
        <f>'CF-EA-3155'!X39</f>
        <v/>
      </c>
      <c r="IG43" s="596" t="str">
        <f>'CF-EA-3155'!Y39</f>
        <v/>
      </c>
      <c r="IH43" s="596" t="str">
        <f>'CF-EA-3155'!Z39</f>
        <v>R</v>
      </c>
      <c r="II43" s="600">
        <f>max('CE-EF-3144'!C36,'CE-EF-3144'!D36)</f>
        <v>70</v>
      </c>
      <c r="IJ43" s="600">
        <f>max('CE-EF-3144'!E36,'CE-EF-3144'!F36)</f>
        <v>72</v>
      </c>
      <c r="IK43" s="600">
        <f>max('CE-EF-3144'!G36,'CE-EF-3144'!H36)</f>
        <v>70</v>
      </c>
      <c r="IL43" s="600">
        <f>max('CE-EF-3144'!I36,'CE-EF-3144'!J36)</f>
        <v>0</v>
      </c>
      <c r="IM43" s="594">
        <f>max('CE-EF-3144'!K36,'CE-EF-3144'!L36)</f>
        <v>74</v>
      </c>
      <c r="IN43" s="588">
        <f>max('CE-EF-3144'!M36,'CE-EF-3144'!N36)</f>
        <v>73</v>
      </c>
      <c r="IO43" s="596">
        <f>max('CE-EF-3144'!O36,'CE-EF-3144'!P36)</f>
        <v>72</v>
      </c>
      <c r="IP43" s="596">
        <f>max('CE-EF-3144'!Q36,'CE-EF-3144'!R36)</f>
        <v>0</v>
      </c>
      <c r="IQ43" s="596">
        <f>max('CE-EF-3145'!K37,'CE-EF-3145'!L37)</f>
        <v>77</v>
      </c>
      <c r="IR43" s="596">
        <f>max('CE-EF-3145'!M37,'CE-EF-3145'!N37)</f>
        <v>76</v>
      </c>
      <c r="IS43" s="596">
        <f>max('CE-EF-3145'!O37,'CE-EF-3145'!P37)</f>
        <v>74</v>
      </c>
      <c r="IT43" s="596">
        <f>max('CE-EF-3145'!Q37,'CE-EF-3145'!R37)</f>
        <v>0</v>
      </c>
      <c r="IU43" s="596">
        <f>max('CE-EF-3145'!C37,'CE-EF-3145'!D37)</f>
        <v>80</v>
      </c>
      <c r="IV43" s="596">
        <f>max('CE-EF-3145'!E37,'CE-EF-3145'!F37)</f>
        <v>78</v>
      </c>
      <c r="IW43" s="596">
        <f>max('CE-EF-3145'!G37,'CE-EF-3145'!H37)</f>
        <v>75</v>
      </c>
      <c r="IX43" s="596">
        <f>max('CE-EF-3145'!I37,'CE-EF-3145'!J37)</f>
        <v>0</v>
      </c>
      <c r="IY43" s="597">
        <f>'CF-EF-3156'!E39</f>
        <v>53</v>
      </c>
      <c r="IZ43" s="597">
        <f>'CF-EF-3156'!F39</f>
        <v>54.75</v>
      </c>
      <c r="JA43" s="597">
        <f>'CF-EF-3156'!G39</f>
        <v>56.75</v>
      </c>
      <c r="JB43" s="597">
        <f>'CF-EF-3156'!H39</f>
        <v>58.25</v>
      </c>
      <c r="JC43" s="598">
        <f>'CF-EF-3156'!I39</f>
        <v>55.6875</v>
      </c>
      <c r="JD43" s="599">
        <f>'CF-EF-3156'!N39</f>
        <v>0.7</v>
      </c>
      <c r="JE43" s="598">
        <f>'CF-EF-3156'!O39</f>
        <v>27.84375</v>
      </c>
      <c r="JF43" s="598" t="str">
        <f>'CF-EF-3156'!P39</f>
        <v/>
      </c>
      <c r="JG43" s="598" t="str">
        <f>'CF-EF-3156'!Q39</f>
        <v/>
      </c>
      <c r="JH43" s="598">
        <f>'CF-EF-3156'!R39</f>
        <v>28</v>
      </c>
      <c r="JI43" s="598">
        <f>'CF-EF-3156'!S39</f>
        <v>16.70625</v>
      </c>
      <c r="JJ43" s="598" t="str">
        <f>'CF-EF-3156'!T39</f>
        <v/>
      </c>
      <c r="JK43" s="598" t="str">
        <f>'CF-EF-3156'!U39</f>
        <v/>
      </c>
      <c r="JL43" s="598">
        <f>'CF-EF-3156'!V39</f>
        <v>17</v>
      </c>
      <c r="JM43" s="596" t="str">
        <f>'CF-EF-3156'!W39</f>
        <v/>
      </c>
      <c r="JN43" s="598" t="str">
        <f>'CF-EF-3156'!X39</f>
        <v/>
      </c>
      <c r="JO43" s="596" t="str">
        <f>'CF-EF-3156'!Y39</f>
        <v/>
      </c>
      <c r="JP43" s="596" t="str">
        <f>'CF-EF-3156'!Z39</f>
        <v>R</v>
      </c>
      <c r="JQ43" s="593">
        <f>max('CE-FIH&amp;R-3146'!C36,'CE-FIH&amp;R-3146'!D36)</f>
        <v>61</v>
      </c>
      <c r="JR43" s="601">
        <f>max('CE-FIH&amp;R-3146'!E36,'CE-FIH&amp;R-3146'!F36)</f>
        <v>71</v>
      </c>
      <c r="JS43" s="601">
        <f>max('CE-FIH&amp;R-3146'!G36,'CE-FIH&amp;R-3146'!H36)</f>
        <v>54</v>
      </c>
      <c r="JT43" s="593">
        <f>max('CE-FIH&amp;R-3146'!I36,'CE-FIH&amp;R-3146'!J36)</f>
        <v>0</v>
      </c>
      <c r="JU43" s="594">
        <f>max('CE-FIH&amp;R-3146'!K36,'CE-FIH&amp;R-3146'!L36)</f>
        <v>56</v>
      </c>
      <c r="JV43" s="590">
        <f>max('CE-FIH&amp;R-3146'!M36,'CE-FIH&amp;R-3146'!N36)</f>
        <v>66</v>
      </c>
      <c r="JW43" s="598">
        <f>max('CE-FIH&amp;R-3146'!O36,'CE-FIH&amp;R-3146'!P36)</f>
        <v>43</v>
      </c>
      <c r="JX43" s="596">
        <f>max('CE-FIH&amp;R-3146'!Q36,'CE-FIH&amp;R-3146'!R36)</f>
        <v>0</v>
      </c>
      <c r="JY43" s="596">
        <f>max('CE-FIH&amp;R-3147'!K37,'CE-FIH&amp;R-3147'!L37)</f>
        <v>51</v>
      </c>
      <c r="JZ43" s="598">
        <f>max('CE-FIH&amp;R-3147'!M37,'CE-FIH&amp;R-3147'!N37)</f>
        <v>67</v>
      </c>
      <c r="KA43" s="598">
        <f>max('CE-FIH&amp;R-3147'!O37,'CE-FIH&amp;R-3147'!P37)</f>
        <v>50</v>
      </c>
      <c r="KB43" s="596">
        <f>max('CE-FIH&amp;R-3147'!Q37,'CE-FIH&amp;R-3147'!R37)</f>
        <v>0</v>
      </c>
      <c r="KC43" s="598">
        <f>max('CE-FIH&amp;R-3147'!C37,'CE-FIH&amp;R-3147'!D37)</f>
        <v>63</v>
      </c>
      <c r="KD43" s="598">
        <f>max('CE-FIH&amp;R-3147'!E37,'CE-FIH&amp;R-3147'!F37)</f>
        <v>65</v>
      </c>
      <c r="KE43" s="598">
        <f>max('CE-FIH&amp;R-3147'!G37,'CE-FIH&amp;R-3147'!H37)</f>
        <v>55</v>
      </c>
      <c r="KF43" s="596">
        <f>max('CE-FIH&amp;R-3147'!I37,'CE-FIH&amp;R-3147'!J37)</f>
        <v>0</v>
      </c>
      <c r="KG43" s="597">
        <f>'CF-FIHR-3157'!E39</f>
        <v>46.5</v>
      </c>
      <c r="KH43" s="597">
        <f>'CF-FIHR-3157'!F39</f>
        <v>41.25</v>
      </c>
      <c r="KI43" s="597">
        <f>'CF-FIHR-3157'!G39</f>
        <v>42</v>
      </c>
      <c r="KJ43" s="597">
        <f>'CF-FIHR-3157'!H39</f>
        <v>45.75</v>
      </c>
      <c r="KK43" s="598">
        <f>'CF-FIHR-3157'!I39</f>
        <v>43.875</v>
      </c>
      <c r="KL43" s="599">
        <f>'CF-FIHR-3157'!N39</f>
        <v>0.5866402116</v>
      </c>
      <c r="KM43" s="598">
        <f>'CF-FIHR-3157'!O39</f>
        <v>21.9375</v>
      </c>
      <c r="KN43" s="598" t="str">
        <f>'CF-FIHR-3157'!P39</f>
        <v/>
      </c>
      <c r="KO43" s="598" t="str">
        <f>'CF-FIHR-3157'!Q39</f>
        <v/>
      </c>
      <c r="KP43" s="598">
        <f>'CF-FIHR-3157'!R39</f>
        <v>22</v>
      </c>
      <c r="KQ43" s="598">
        <f>'CF-FIHR-3157'!S39</f>
        <v>13.1625</v>
      </c>
      <c r="KR43" s="598" t="str">
        <f>'CF-FIHR-3157'!T39</f>
        <v/>
      </c>
      <c r="KS43" s="598" t="str">
        <f>'CF-FIHR-3157'!U39</f>
        <v/>
      </c>
      <c r="KT43" s="598">
        <f>'CF-FIHR-3157'!V39</f>
        <v>13</v>
      </c>
      <c r="KU43" s="596" t="str">
        <f>'CF-FIHR-3157'!W39</f>
        <v/>
      </c>
      <c r="KV43" s="598" t="str">
        <f>'CF-FIHR-3157'!X39</f>
        <v/>
      </c>
      <c r="KW43" s="596" t="str">
        <f>'CF-FIHR-3157'!Y39</f>
        <v/>
      </c>
      <c r="KX43" s="596" t="str">
        <f>'CF-FIHR-3157'!Z39</f>
        <v>R</v>
      </c>
    </row>
    <row r="44" ht="16.5" customHeight="1">
      <c r="A44" s="600">
        <v>34.0</v>
      </c>
      <c r="B44" s="588" t="str">
        <f>'3A 2025 - 2026 DATOS DEL ESTUDI'!M37</f>
        <v/>
      </c>
      <c r="C44" s="588">
        <f>'3A 2025 - 2026 DATOS DEL ESTUDI'!N37</f>
        <v>32790184</v>
      </c>
      <c r="D44" s="589" t="str">
        <f>'3A 2025 - 2026 DATOS DEL ESTUDI'!B37</f>
        <v>Carlos David Rodríguez Almánzar</v>
      </c>
      <c r="E44" s="588">
        <f>max('LE3130'!C37,'LE3130'!D37)</f>
        <v>78</v>
      </c>
      <c r="F44" s="588">
        <f>max('LE3130'!E37,'LE3130'!F37)</f>
        <v>75</v>
      </c>
      <c r="G44" s="590">
        <f>max('LE3130'!G37,'LE3130'!H37)</f>
        <v>71</v>
      </c>
      <c r="H44" s="588">
        <f>max('LE3130'!I37,'LE3130'!J37)</f>
        <v>0</v>
      </c>
      <c r="I44" s="588">
        <f>max('LE3130'!K37,'LE3130'!L37)</f>
        <v>79</v>
      </c>
      <c r="J44" s="588">
        <f>max('LE3130'!M37,'LE3130'!N37)</f>
        <v>72</v>
      </c>
      <c r="K44" s="588">
        <f>max('LE3130'!O37,'LE3130'!P37)</f>
        <v>73</v>
      </c>
      <c r="L44" s="588">
        <f>max('LE3130'!Q37,'LE3130'!R37)</f>
        <v>0</v>
      </c>
      <c r="M44" s="588">
        <f>max('LE3131'!K38,'LE3131'!L38)</f>
        <v>70</v>
      </c>
      <c r="N44" s="588">
        <f>max('LE3131'!M38,'LE3131'!N38)</f>
        <v>80</v>
      </c>
      <c r="O44" s="588">
        <f>max('LE3131'!O38,'LE3131'!P38)</f>
        <v>79</v>
      </c>
      <c r="P44" s="588">
        <f>max('LE3131'!Q38,'LE3131'!R38)</f>
        <v>0</v>
      </c>
      <c r="Q44" s="588">
        <f>max('LE3131'!C38,'LE3131'!D38)</f>
        <v>70</v>
      </c>
      <c r="R44" s="588">
        <f>max('LE3131'!E38,'LE3131'!F38)</f>
        <v>85</v>
      </c>
      <c r="S44" s="588">
        <f>max('LE3131'!G38,'LE3131'!H38)</f>
        <v>79</v>
      </c>
      <c r="T44" s="588">
        <f>max('LE3131'!I38,'LE3131'!J38)</f>
        <v>0</v>
      </c>
      <c r="U44" s="591">
        <f>'CF-LE3149'!E40</f>
        <v>56</v>
      </c>
      <c r="V44" s="591">
        <f>'CF-LE3149'!F40</f>
        <v>56</v>
      </c>
      <c r="W44" s="591">
        <f>'CF-LE3149'!G40</f>
        <v>57.25</v>
      </c>
      <c r="X44" s="591">
        <f>'CF-LE3149'!H40</f>
        <v>58.5</v>
      </c>
      <c r="Y44" s="590">
        <f>'CF-LE3149'!I40</f>
        <v>56.9375</v>
      </c>
      <c r="Z44" s="592">
        <f>'CF-LE3149'!N40</f>
        <v>0.5647058824</v>
      </c>
      <c r="AA44" s="590">
        <f>'CF-LE3149'!O40</f>
        <v>28.46875</v>
      </c>
      <c r="AB44" s="590" t="str">
        <f>'CF-LE3149'!P40</f>
        <v/>
      </c>
      <c r="AC44" s="590" t="str">
        <f>'CF-LE3149'!Q40</f>
        <v/>
      </c>
      <c r="AD44" s="590">
        <f>'CF-LE3149'!R40</f>
        <v>28</v>
      </c>
      <c r="AE44" s="590">
        <f>'CF-LE3149'!S40</f>
        <v>17.08125</v>
      </c>
      <c r="AF44" s="590" t="str">
        <f>'CF-LE3149'!T40</f>
        <v/>
      </c>
      <c r="AG44" s="590" t="str">
        <f>'CF-LE3149'!U40</f>
        <v/>
      </c>
      <c r="AH44" s="590">
        <f>'CF-LE3149'!V40</f>
        <v>17</v>
      </c>
      <c r="AI44" s="590">
        <f>'CF-LE3149'!W40</f>
        <v>56.9375</v>
      </c>
      <c r="AJ44" s="588" t="str">
        <f>'CF-LE3149'!X40</f>
        <v/>
      </c>
      <c r="AK44" s="588" t="str">
        <f>'CF-LE3149'!Y40</f>
        <v/>
      </c>
      <c r="AL44" s="588" t="str">
        <f>'CF-LE3149'!Z40</f>
        <v>R</v>
      </c>
      <c r="AM44" s="593">
        <f>max('CE-I-331'!C37,'CE-I-331'!D37)</f>
        <v>0</v>
      </c>
      <c r="AN44" s="593">
        <f>max('CE-I-331'!E37,'CE-I-331'!F37)</f>
        <v>0</v>
      </c>
      <c r="AO44" s="593">
        <f>max('CE-I-331'!G37,'CE-I-331'!H37)</f>
        <v>0</v>
      </c>
      <c r="AP44" s="593">
        <f>max('CE-I-331'!I37,'CE-I-331'!J37)</f>
        <v>0</v>
      </c>
      <c r="AQ44" s="594">
        <f>max('CE-I-331'!K37,'CE-I-331'!L37)</f>
        <v>0</v>
      </c>
      <c r="AR44" s="588">
        <f>max('CE-I-331'!M37,'CE-I-331'!N37)</f>
        <v>0</v>
      </c>
      <c r="AS44" s="595">
        <f>max('CE-I-331'!O37,'CE-I-331'!P37)</f>
        <v>0</v>
      </c>
      <c r="AT44" s="596">
        <f>max('CE-I-331'!Q37,'CE-I-331'!R37)</f>
        <v>0</v>
      </c>
      <c r="AU44" s="596">
        <f>max('CE-I-3131'!K38,'CE-I-3131'!L38)</f>
        <v>0</v>
      </c>
      <c r="AV44" s="596">
        <f>max('CE-I-3131'!M38,'CE-I-3131'!N38)</f>
        <v>0</v>
      </c>
      <c r="AW44" s="596">
        <f>max('CE-I-3131'!O38,'CE-I-3131'!P38)</f>
        <v>0</v>
      </c>
      <c r="AX44" s="596">
        <f>max('CE-I-3131'!Q38,'CE-I-3131'!R38)</f>
        <v>0</v>
      </c>
      <c r="AY44" s="596">
        <f>max('CE-I-3131'!C38,'CE-I-3131'!D38)</f>
        <v>0</v>
      </c>
      <c r="AZ44" s="596">
        <f>max('CE-I-3131'!E38,'CE-I-3131'!F38)</f>
        <v>0</v>
      </c>
      <c r="BA44" s="596">
        <f>max('CE-I-3131'!G38,'CE-I-3131'!H38)</f>
        <v>0</v>
      </c>
      <c r="BB44" s="596">
        <f>max('CE-I-3131'!I38,'CE-I-3131'!J38)</f>
        <v>0</v>
      </c>
      <c r="BC44" s="597">
        <f>'CF-LE-I3150'!E40</f>
        <v>0</v>
      </c>
      <c r="BD44" s="597">
        <f>'CF-LE-I3150'!F40</f>
        <v>0</v>
      </c>
      <c r="BE44" s="597">
        <f>'CF-LE-I3150'!G40</f>
        <v>0</v>
      </c>
      <c r="BF44" s="597">
        <f>'CF-LE-I3150'!H40</f>
        <v>0</v>
      </c>
      <c r="BG44" s="598">
        <f>'CF-LE-I3150'!I40</f>
        <v>0</v>
      </c>
      <c r="BH44" s="599">
        <f>'CF-LE-I3150'!N40</f>
        <v>0</v>
      </c>
      <c r="BI44" s="598">
        <f>'CF-LE-I3150'!O40</f>
        <v>0</v>
      </c>
      <c r="BJ44" s="598" t="str">
        <f>'CF-LE-I3150'!P40</f>
        <v/>
      </c>
      <c r="BK44" s="598" t="str">
        <f>'CF-LE-I3150'!Q40</f>
        <v/>
      </c>
      <c r="BL44" s="598">
        <f>'CF-LE-I3150'!R40</f>
        <v>0</v>
      </c>
      <c r="BM44" s="598">
        <f>'CF-LE-I3150'!S40</f>
        <v>0</v>
      </c>
      <c r="BN44" s="598" t="str">
        <f>'CF-LE-I3150'!T40</f>
        <v/>
      </c>
      <c r="BO44" s="598" t="str">
        <f>'CF-LE-I3150'!U40</f>
        <v/>
      </c>
      <c r="BP44" s="598">
        <f>'CF-LE-I3150'!V40</f>
        <v>0</v>
      </c>
      <c r="BQ44" s="596" t="str">
        <f>'CF-LE-I3150'!W40</f>
        <v/>
      </c>
      <c r="BR44" s="596" t="str">
        <f>'CF-LE-I3150'!X40</f>
        <v/>
      </c>
      <c r="BS44" s="596" t="str">
        <f>'CF-LE-I3150'!Y40</f>
        <v/>
      </c>
      <c r="BT44" s="596" t="str">
        <f>'CF-LE-I3150'!Z40</f>
        <v>R</v>
      </c>
      <c r="BU44" s="600">
        <f>max('CE-F-334'!C37,'CE-F-334'!D37)</f>
        <v>70</v>
      </c>
      <c r="BV44" s="600">
        <f>max('CE-F-334'!E37,'CE-F-334'!F37)</f>
        <v>70</v>
      </c>
      <c r="BW44" s="600">
        <f>max('CE-F-334'!G37,'CE-F-334'!H37)</f>
        <v>70</v>
      </c>
      <c r="BX44" s="600">
        <f>max('CE-F-334'!I37,'CE-F-334'!J37)</f>
        <v>0</v>
      </c>
      <c r="BY44" s="594">
        <f>max('CE-F-334'!K37,'CE-F-334'!L37)</f>
        <v>70</v>
      </c>
      <c r="BZ44" s="588">
        <f>max('CE-F-334'!M37,'CE-F-334'!N37)</f>
        <v>70</v>
      </c>
      <c r="CA44" s="596">
        <f>max('CE-F-334'!O37,'CE-F-334'!P37)</f>
        <v>70</v>
      </c>
      <c r="CB44" s="596">
        <f>max('CE-F-334'!Q37,'CE-F-334'!R37)</f>
        <v>0</v>
      </c>
      <c r="CC44" s="596">
        <f>max('CE-F-3135'!K38,'CE-F-3135'!L38)</f>
        <v>81</v>
      </c>
      <c r="CD44" s="596">
        <f>max('CE-F-3135'!M38,'CE-F-3135'!N38)</f>
        <v>70</v>
      </c>
      <c r="CE44" s="596">
        <f>max('CE-F-3135'!O38,'CE-F-3135'!P38)</f>
        <v>70</v>
      </c>
      <c r="CF44" s="596">
        <f>max('CE-F-3135'!Q38,'CE-F-3135'!R38)</f>
        <v>0</v>
      </c>
      <c r="CG44" s="596">
        <f>max('CE-F-3135'!C38,'CE-F-3135'!D38)</f>
        <v>82</v>
      </c>
      <c r="CH44" s="596">
        <f>max('CE-F-3135'!E38,'CE-F-3135'!F38)</f>
        <v>70</v>
      </c>
      <c r="CI44" s="596">
        <f>max('CE-F-3135'!G38,'CE-F-3135'!H38)</f>
        <v>71</v>
      </c>
      <c r="CJ44" s="596">
        <f>max('CE-F-3135'!I38,'CE-F-3135'!J38)</f>
        <v>0</v>
      </c>
      <c r="CK44" s="597">
        <f>'CF-LE-F3151'!E40</f>
        <v>52.5</v>
      </c>
      <c r="CL44" s="597">
        <f>'CF-LE-F3151'!F40</f>
        <v>52.5</v>
      </c>
      <c r="CM44" s="597">
        <f>'CF-LE-F3151'!G40</f>
        <v>55.25</v>
      </c>
      <c r="CN44" s="597">
        <f>'CF-LE-F3151'!H40</f>
        <v>55.75</v>
      </c>
      <c r="CO44" s="598">
        <f>'CF-LE-F3151'!I40</f>
        <v>54</v>
      </c>
      <c r="CP44" s="599">
        <f>'CF-LE-F3151'!N40</f>
        <v>0.7</v>
      </c>
      <c r="CQ44" s="598">
        <f>'CF-LE-F3151'!O40</f>
        <v>27</v>
      </c>
      <c r="CR44" s="598" t="str">
        <f>'CF-LE-F3151'!P40</f>
        <v/>
      </c>
      <c r="CS44" s="598" t="str">
        <f>'CF-LE-F3151'!Q40</f>
        <v/>
      </c>
      <c r="CT44" s="598">
        <f>'CF-LE-F3151'!R40</f>
        <v>27</v>
      </c>
      <c r="CU44" s="598">
        <f>'CF-LE-F3151'!S40</f>
        <v>16.2</v>
      </c>
      <c r="CV44" s="598" t="str">
        <f>'CF-LE-F3151'!T40</f>
        <v/>
      </c>
      <c r="CW44" s="598" t="str">
        <f>'CF-LE-F3151'!U40</f>
        <v/>
      </c>
      <c r="CX44" s="598">
        <f>'CF-LE-F3151'!V40</f>
        <v>16</v>
      </c>
      <c r="CY44" s="598">
        <f>'CF-LE-F3151'!W40</f>
        <v>54</v>
      </c>
      <c r="CZ44" s="598" t="str">
        <f>'CF-LE-F3151'!X40</f>
        <v/>
      </c>
      <c r="DA44" s="596" t="str">
        <f>'CF-LE-F3151'!Y40</f>
        <v/>
      </c>
      <c r="DB44" s="596" t="str">
        <f>'CF-LE-F3151'!Z40</f>
        <v>R</v>
      </c>
      <c r="DC44" s="600">
        <f>max('CE-MAT-3136'!C37,'CE-MAT-3136'!D37)</f>
        <v>70</v>
      </c>
      <c r="DD44" s="600">
        <f>max('CE-MAT-3136'!E37,'CE-MAT-3136'!F37)</f>
        <v>70</v>
      </c>
      <c r="DE44" s="600">
        <f>max('CE-MAT-3136'!G37,'CE-MAT-3136'!H37)</f>
        <v>85</v>
      </c>
      <c r="DF44" s="600">
        <f>max('CE-MAT-3136'!I37,'CE-MAT-3136'!J37)</f>
        <v>0</v>
      </c>
      <c r="DG44" s="594">
        <f>max('CE-MAT-3136'!K37,'CE-MAT-3136'!L37)</f>
        <v>72</v>
      </c>
      <c r="DH44" s="588">
        <f>max('CE-MAT-3136'!M37,'CE-MAT-3136'!N37)</f>
        <v>75</v>
      </c>
      <c r="DI44" s="596">
        <f>max('CE-MAT-3136'!O37,'CE-MAT-3136'!P37)</f>
        <v>90</v>
      </c>
      <c r="DJ44" s="596">
        <f>max('CE-MAT-3136'!Q37,'CE-MAT-3136'!R37)</f>
        <v>0</v>
      </c>
      <c r="DK44" s="596">
        <f>max('CE-MAT-3137'!K38,'CE-MAT-3137'!L38)</f>
        <v>70</v>
      </c>
      <c r="DL44" s="596">
        <f>max('CE-MAT-3137'!M38,'CE-MAT-3137'!N38)</f>
        <v>85</v>
      </c>
      <c r="DM44" s="596">
        <f>max('CE-MAT-3137'!O38,'CE-MAT-3137'!P38)</f>
        <v>84</v>
      </c>
      <c r="DN44" s="596">
        <f>max('CE-MAT-3137'!Q38,'CE-MAT-3137'!R38)</f>
        <v>0</v>
      </c>
      <c r="DO44" s="596">
        <f>max('CE-MAT-3137'!C38,'CE-MAT-3137'!D38)</f>
        <v>76</v>
      </c>
      <c r="DP44" s="596">
        <f>max('CE-MAT-3137'!E38,'CE-MAT-3137'!F38)</f>
        <v>78</v>
      </c>
      <c r="DQ44" s="596">
        <f>max('CE-MAT-3137'!G38,'CE-MAT-3137'!H38)</f>
        <v>88</v>
      </c>
      <c r="DR44" s="596">
        <f>max('CE-MAT-3137'!I38,'CE-MAT-3137'!J38)</f>
        <v>0</v>
      </c>
      <c r="DS44" s="597">
        <f>'CF-M-3152'!E40</f>
        <v>56.25</v>
      </c>
      <c r="DT44" s="597">
        <f>'CF-M-3152'!F40</f>
        <v>59.25</v>
      </c>
      <c r="DU44" s="597">
        <f>'CF-M-3152'!G40</f>
        <v>59.75</v>
      </c>
      <c r="DV44" s="597">
        <f>'CF-M-3152'!H40</f>
        <v>60.5</v>
      </c>
      <c r="DW44" s="598">
        <f>'CF-M-3152'!I40</f>
        <v>58.9375</v>
      </c>
      <c r="DX44" s="599">
        <f>'CF-M-3152'!N40</f>
        <v>0.7</v>
      </c>
      <c r="DY44" s="598">
        <f>'CF-M-3152'!O40</f>
        <v>29.46875</v>
      </c>
      <c r="DZ44" s="598" t="str">
        <f>'CF-M-3152'!P40</f>
        <v/>
      </c>
      <c r="EA44" s="598" t="str">
        <f>'CF-M-3152'!Q40</f>
        <v/>
      </c>
      <c r="EB44" s="598">
        <f>'CF-M-3152'!R40</f>
        <v>29</v>
      </c>
      <c r="EC44" s="598">
        <f>'CF-M-3152'!S40</f>
        <v>17.68125</v>
      </c>
      <c r="ED44" s="598" t="str">
        <f>'CF-M-3152'!T40</f>
        <v/>
      </c>
      <c r="EE44" s="598" t="str">
        <f>'CF-M-3152'!U40</f>
        <v/>
      </c>
      <c r="EF44" s="598">
        <f>'CF-M-3152'!V40</f>
        <v>18</v>
      </c>
      <c r="EG44" s="598">
        <f>'CF-M-3152'!W40</f>
        <v>58.9375</v>
      </c>
      <c r="EH44" s="598" t="str">
        <f>'CF-M-3152'!X40</f>
        <v/>
      </c>
      <c r="EI44" s="596" t="str">
        <f>'CF-M-3152'!Y40</f>
        <v/>
      </c>
      <c r="EJ44" s="596" t="str">
        <f>'CF-M-3152'!Z40</f>
        <v>R</v>
      </c>
      <c r="EK44" s="593">
        <f>max('CE-SOC-3138'!C37,'CE-SOC-3138'!D37)</f>
        <v>63</v>
      </c>
      <c r="EL44" s="593">
        <f>max('CE-SOC-3138'!E37,'CE-SOC-3138'!F37)</f>
        <v>78</v>
      </c>
      <c r="EM44" s="593">
        <f>max('CE-SOC-3138'!G37,'CE-SOC-3138'!H37)</f>
        <v>82</v>
      </c>
      <c r="EN44" s="601">
        <f>max('CE-SOC-3138'!I37,'CE-SOC-3138'!J37)</f>
        <v>0</v>
      </c>
      <c r="EO44" s="595">
        <f>max('CE-SOC-3138'!K37,'CE-SOC-3138'!L37)</f>
        <v>60</v>
      </c>
      <c r="EP44" s="588">
        <f>max('CE-SOC-3138'!M37,'CE-SOC-3138'!N37)</f>
        <v>71</v>
      </c>
      <c r="EQ44" s="596">
        <f>max('CE-SOC-3138'!O37,'CE-SOC-3138'!P37)</f>
        <v>81</v>
      </c>
      <c r="ER44" s="596">
        <f>max('CE-SOC-3138'!Q37,'CE-SOC-3138'!R37)</f>
        <v>0</v>
      </c>
      <c r="ES44" s="596">
        <f>max('CE-SOC-3139'!K38,'CE-SOC-3139'!L38)</f>
        <v>48</v>
      </c>
      <c r="ET44" s="598">
        <f>max('CE-SOC-3139'!M38,'CE-SOC-3139'!N38)</f>
        <v>76</v>
      </c>
      <c r="EU44" s="598">
        <f>max('CE-SOC-3139'!O38,'CE-SOC-3139'!P38)</f>
        <v>81</v>
      </c>
      <c r="EV44" s="596">
        <f>max('CE-SOC-3139'!Q38,'CE-SOC-3139'!R38)</f>
        <v>0</v>
      </c>
      <c r="EW44" s="598">
        <f>max('CE-SOC-3139'!C38,'CE-SOC-3139'!D38)</f>
        <v>50</v>
      </c>
      <c r="EX44" s="598">
        <f>max('CE-SOC-3139'!E38,'CE-SOC-3139'!F38)</f>
        <v>75</v>
      </c>
      <c r="EY44" s="598">
        <f>max('CE-SOC-3139'!G38,'CE-SOC-3139'!H38)</f>
        <v>93</v>
      </c>
      <c r="EZ44" s="598">
        <f>max('CE-SOC-3139'!I38,'CE-SOC-3139'!J38)</f>
        <v>0</v>
      </c>
      <c r="FA44" s="597">
        <f>'CF-CS-3153'!E40</f>
        <v>55.75</v>
      </c>
      <c r="FB44" s="597">
        <f>'CF-CS-3153'!F40</f>
        <v>53</v>
      </c>
      <c r="FC44" s="597">
        <f>'CF-CS-3153'!G40</f>
        <v>51.25</v>
      </c>
      <c r="FD44" s="597">
        <f>'CF-CS-3153'!H40</f>
        <v>54.5</v>
      </c>
      <c r="FE44" s="598">
        <f>'CF-CS-3153'!I40</f>
        <v>53.625</v>
      </c>
      <c r="FF44" s="599">
        <f>'CF-CS-3153'!N40</f>
        <v>0.7</v>
      </c>
      <c r="FG44" s="598">
        <f>'CF-CS-3153'!O40</f>
        <v>26.8125</v>
      </c>
      <c r="FH44" s="598" t="str">
        <f>'CF-CS-3153'!P40</f>
        <v/>
      </c>
      <c r="FI44" s="598" t="str">
        <f>'CF-CS-3153'!Q40</f>
        <v/>
      </c>
      <c r="FJ44" s="598">
        <f>'CF-CS-3153'!R40</f>
        <v>27</v>
      </c>
      <c r="FK44" s="598">
        <f>'CF-CS-3153'!S40</f>
        <v>16.0875</v>
      </c>
      <c r="FL44" s="598" t="str">
        <f>'CF-CS-3153'!T40</f>
        <v/>
      </c>
      <c r="FM44" s="598" t="str">
        <f>'CF-CS-3153'!U40</f>
        <v/>
      </c>
      <c r="FN44" s="598">
        <f>'CF-CS-3153'!V40</f>
        <v>16</v>
      </c>
      <c r="FO44" s="596" t="str">
        <f>'CF-CS-3153'!W40</f>
        <v/>
      </c>
      <c r="FP44" s="598" t="str">
        <f>'CF-CS-3153'!X40</f>
        <v/>
      </c>
      <c r="FQ44" s="596" t="str">
        <f>'CF-CS-3153'!Y40</f>
        <v/>
      </c>
      <c r="FR44" s="596" t="str">
        <f>'CF-CS-3153'!Z40</f>
        <v>R</v>
      </c>
      <c r="FS44" s="602">
        <f>max(CNCF3140!C37,CNCF3140!D37)</f>
        <v>75</v>
      </c>
      <c r="FT44" s="602">
        <f>max(CNCF3140!E37,CNCF3140!F37)</f>
        <v>70</v>
      </c>
      <c r="FU44" s="602">
        <f>max(CNCF3140!G37,CNCF3140!H37)</f>
        <v>54</v>
      </c>
      <c r="FV44" s="602">
        <f>max(CNCF3140!I37,CNCF3140!J37)</f>
        <v>0</v>
      </c>
      <c r="FW44" s="594" t="str">
        <f>max(#REF!,CNCF3140!K37)</f>
        <v>#REF!</v>
      </c>
      <c r="FX44" s="588">
        <f>max(CNCF3140!M37,CNCF3140!N37)</f>
        <v>63</v>
      </c>
      <c r="FY44" s="596">
        <f>max(CNCF3140!O37,CNCF3140!P37)</f>
        <v>55</v>
      </c>
      <c r="FZ44" s="596">
        <f>max(CNCF3140!Q37,CNCF3140!R37)</f>
        <v>0</v>
      </c>
      <c r="GA44" s="596">
        <f>max('CE-NAT-3141'!K38,'CE-NAT-3141'!L38)</f>
        <v>71</v>
      </c>
      <c r="GB44" s="596">
        <f>max('CE-NAT-3141'!M38,'CE-NAT-3141'!N38)</f>
        <v>75</v>
      </c>
      <c r="GC44" s="596">
        <f>max('CE-NAT-3141'!O38,'CE-NAT-3141'!P38)</f>
        <v>50</v>
      </c>
      <c r="GD44" s="596">
        <f>max('CE-NAT-3141'!Q38,'CE-NAT-3141'!R38)</f>
        <v>0</v>
      </c>
      <c r="GE44" s="596">
        <f>max('CE-NAT-3141'!C38,'CE-NAT-3141'!D38)</f>
        <v>75</v>
      </c>
      <c r="GF44" s="596">
        <f>max('CE-NAT-3141'!E38,'CE-NAT-3141'!F38)</f>
        <v>70</v>
      </c>
      <c r="GG44" s="596">
        <f>max('CE-NAT-3141'!G38,'CE-NAT-3141'!H38)</f>
        <v>75</v>
      </c>
      <c r="GH44" s="596">
        <f>max('CE-NAT-3141'!I38,'CE-NAT-3141'!J38)</f>
        <v>0</v>
      </c>
      <c r="GI44" s="597">
        <f>'CF-CN-3154'!E40</f>
        <v>49.75</v>
      </c>
      <c r="GJ44" s="597" t="str">
        <f>'CF-CN-3154'!F40</f>
        <v/>
      </c>
      <c r="GK44" s="597">
        <f>'CF-CN-3154'!G40</f>
        <v>49</v>
      </c>
      <c r="GL44" s="597">
        <f>'CF-CN-3154'!H40</f>
        <v>55</v>
      </c>
      <c r="GM44" s="598">
        <f>'CF-CN-3154'!I40</f>
        <v>38.4375</v>
      </c>
      <c r="GN44" s="599">
        <f>'CF-CN-3154'!N40</f>
        <v>0.26875</v>
      </c>
      <c r="GO44" s="598">
        <f>'CF-CN-3154'!O40</f>
        <v>19.21875</v>
      </c>
      <c r="GP44" s="598" t="str">
        <f>'CF-CN-3154'!P40</f>
        <v/>
      </c>
      <c r="GQ44" s="598" t="str">
        <f>'CF-CN-3154'!Q40</f>
        <v/>
      </c>
      <c r="GR44" s="598">
        <f>'CF-CN-3154'!R40</f>
        <v>19</v>
      </c>
      <c r="GS44" s="598">
        <f>'CF-CN-3154'!S40</f>
        <v>11.53125</v>
      </c>
      <c r="GT44" s="598" t="str">
        <f>'CF-CN-3154'!T40</f>
        <v/>
      </c>
      <c r="GU44" s="598" t="str">
        <f>'CF-CN-3154'!U40</f>
        <v/>
      </c>
      <c r="GV44" s="598">
        <f>'CF-CN-3154'!V40</f>
        <v>12</v>
      </c>
      <c r="GW44" s="598">
        <f>'CF-CN-3154'!W40</f>
        <v>38.4375</v>
      </c>
      <c r="GX44" s="598" t="str">
        <f>'CF-CN-3154'!X40</f>
        <v/>
      </c>
      <c r="GY44" s="596" t="str">
        <f>'CF-CN-3154'!Y40</f>
        <v/>
      </c>
      <c r="GZ44" s="596" t="str">
        <f>'CF-CN-3154'!Z40</f>
        <v/>
      </c>
      <c r="HA44" s="594">
        <f>max('CE-EA-3142'!C37,'CE-EA-3142'!C37)</f>
        <v>70</v>
      </c>
      <c r="HB44" s="594">
        <f>max('CE-EA-3142'!E37,'CE-EA-3142'!F37)</f>
        <v>70</v>
      </c>
      <c r="HC44" s="594">
        <f>max('CE-EA-3142'!G37,'CE-EA-3142'!H37)</f>
        <v>90</v>
      </c>
      <c r="HD44" s="594">
        <f>max('CE-EA-3142'!I37,'CE-EA-3142'!J37)</f>
        <v>0</v>
      </c>
      <c r="HE44" s="594">
        <f>max('CE-EA-3142'!K37,'CE-EA-3142'!L37)</f>
        <v>71</v>
      </c>
      <c r="HF44" s="588">
        <f>max('CE-EA-3142'!M37,'CE-EA-3142'!N37)</f>
        <v>86</v>
      </c>
      <c r="HG44" s="596">
        <f>max('CE-EA-3142'!O37,'CE-EA-3142'!P37)</f>
        <v>82</v>
      </c>
      <c r="HH44" s="596">
        <f>max('CE-EA-3142'!Q37,'CE-EA-3142'!R37)</f>
        <v>0</v>
      </c>
      <c r="HI44" s="596">
        <f>max('CE-EA-3143'!K38,'CE-EA-3143'!L38)</f>
        <v>73</v>
      </c>
      <c r="HJ44" s="596">
        <f>max('CE-EA-3143'!M38,'CE-EA-3143'!N38)</f>
        <v>78</v>
      </c>
      <c r="HK44" s="596">
        <f>max('CE-EA-3143'!O38,'CE-EA-3143'!P38)</f>
        <v>73</v>
      </c>
      <c r="HL44" s="596">
        <f>max('CE-EA-3143'!Q38,'CE-EA-3143'!R38)</f>
        <v>0</v>
      </c>
      <c r="HM44" s="596">
        <f>max('CE-EA-3143'!C38,'CE-EA-3143'!D38)</f>
        <v>70</v>
      </c>
      <c r="HN44" s="596">
        <f>max('CE-EA-3143'!E38,'CE-EA-3143'!F38)</f>
        <v>75</v>
      </c>
      <c r="HO44" s="596">
        <f>max('CE-EA-3143'!G38,'CE-EA-3143'!H38)</f>
        <v>87</v>
      </c>
      <c r="HP44" s="596">
        <f>max('CE-EA-3143'!I38,'CE-EA-3143'!J38)</f>
        <v>0</v>
      </c>
      <c r="HQ44" s="597">
        <f>'CF-EA-3155'!E40</f>
        <v>57.5</v>
      </c>
      <c r="HR44" s="597">
        <f>'CF-EA-3155'!F40</f>
        <v>59.75</v>
      </c>
      <c r="HS44" s="597">
        <f>'CF-EA-3155'!G40</f>
        <v>56</v>
      </c>
      <c r="HT44" s="597">
        <f>'CF-EA-3155'!H40</f>
        <v>58</v>
      </c>
      <c r="HU44" s="598">
        <f>'CF-EA-3155'!I40</f>
        <v>57.8125</v>
      </c>
      <c r="HV44" s="599">
        <f>'CF-EA-3155'!N40</f>
        <v>0.4814814815</v>
      </c>
      <c r="HW44" s="598">
        <f>'CF-EA-3155'!O40</f>
        <v>28.90625</v>
      </c>
      <c r="HX44" s="598" t="str">
        <f>'CF-EA-3155'!P40</f>
        <v/>
      </c>
      <c r="HY44" s="598" t="str">
        <f>'CF-EA-3155'!Q40</f>
        <v/>
      </c>
      <c r="HZ44" s="598">
        <f>'CF-EA-3155'!R40</f>
        <v>29</v>
      </c>
      <c r="IA44" s="598">
        <f>'CF-EA-3155'!S40</f>
        <v>17.34375</v>
      </c>
      <c r="IB44" s="598" t="str">
        <f>'CF-EA-3155'!T40</f>
        <v/>
      </c>
      <c r="IC44" s="598" t="str">
        <f>'CF-EA-3155'!U40</f>
        <v/>
      </c>
      <c r="ID44" s="598">
        <f>'CF-EA-3155'!V40</f>
        <v>17</v>
      </c>
      <c r="IE44" s="596" t="str">
        <f>'CF-EA-3155'!W40</f>
        <v/>
      </c>
      <c r="IF44" s="598" t="str">
        <f>'CF-EA-3155'!X40</f>
        <v/>
      </c>
      <c r="IG44" s="596" t="str">
        <f>'CF-EA-3155'!Y40</f>
        <v/>
      </c>
      <c r="IH44" s="596" t="str">
        <f>'CF-EA-3155'!Z40</f>
        <v>R</v>
      </c>
      <c r="II44" s="600">
        <f>max('CE-EF-3144'!C37,'CE-EF-3144'!D37)</f>
        <v>80</v>
      </c>
      <c r="IJ44" s="600">
        <f>max('CE-EF-3144'!E37,'CE-EF-3144'!F37)</f>
        <v>78</v>
      </c>
      <c r="IK44" s="600">
        <f>max('CE-EF-3144'!G37,'CE-EF-3144'!H37)</f>
        <v>76</v>
      </c>
      <c r="IL44" s="600">
        <f>max('CE-EF-3144'!I37,'CE-EF-3144'!J37)</f>
        <v>0</v>
      </c>
      <c r="IM44" s="594">
        <f>max('CE-EF-3144'!K37,'CE-EF-3144'!L37)</f>
        <v>81</v>
      </c>
      <c r="IN44" s="588">
        <f>max('CE-EF-3144'!M37,'CE-EF-3144'!N37)</f>
        <v>80</v>
      </c>
      <c r="IO44" s="596">
        <f>max('CE-EF-3144'!O37,'CE-EF-3144'!P37)</f>
        <v>82</v>
      </c>
      <c r="IP44" s="596">
        <f>max('CE-EF-3144'!Q37,'CE-EF-3144'!R37)</f>
        <v>0</v>
      </c>
      <c r="IQ44" s="596">
        <f>max('CE-EF-3145'!K38,'CE-EF-3145'!L38)</f>
        <v>82</v>
      </c>
      <c r="IR44" s="596">
        <f>max('CE-EF-3145'!M38,'CE-EF-3145'!N38)</f>
        <v>78</v>
      </c>
      <c r="IS44" s="596">
        <f>max('CE-EF-3145'!O38,'CE-EF-3145'!P38)</f>
        <v>77</v>
      </c>
      <c r="IT44" s="596">
        <f>max('CE-EF-3145'!Q38,'CE-EF-3145'!R38)</f>
        <v>0</v>
      </c>
      <c r="IU44" s="596">
        <f>max('CE-EF-3145'!C38,'CE-EF-3145'!D38)</f>
        <v>81</v>
      </c>
      <c r="IV44" s="596">
        <f>max('CE-EF-3145'!E38,'CE-EF-3145'!F38)</f>
        <v>80</v>
      </c>
      <c r="IW44" s="596">
        <f>max('CE-EF-3145'!G38,'CE-EF-3145'!H38)</f>
        <v>82</v>
      </c>
      <c r="IX44" s="596">
        <f>max('CE-EF-3145'!I38,'CE-EF-3145'!J38)</f>
        <v>0</v>
      </c>
      <c r="IY44" s="597">
        <f>'CF-EF-3156'!E40</f>
        <v>58.5</v>
      </c>
      <c r="IZ44" s="597">
        <f>'CF-EF-3156'!F40</f>
        <v>60.75</v>
      </c>
      <c r="JA44" s="597">
        <f>'CF-EF-3156'!G40</f>
        <v>59.25</v>
      </c>
      <c r="JB44" s="597">
        <f>'CF-EF-3156'!H40</f>
        <v>60.75</v>
      </c>
      <c r="JC44" s="598">
        <f>'CF-EF-3156'!I40</f>
        <v>59.8125</v>
      </c>
      <c r="JD44" s="599">
        <f>'CF-EF-3156'!N40</f>
        <v>0.8</v>
      </c>
      <c r="JE44" s="598">
        <f>'CF-EF-3156'!O40</f>
        <v>29.90625</v>
      </c>
      <c r="JF44" s="598" t="str">
        <f>'CF-EF-3156'!P40</f>
        <v/>
      </c>
      <c r="JG44" s="598" t="str">
        <f>'CF-EF-3156'!Q40</f>
        <v/>
      </c>
      <c r="JH44" s="598">
        <f>'CF-EF-3156'!R40</f>
        <v>30</v>
      </c>
      <c r="JI44" s="598">
        <f>'CF-EF-3156'!S40</f>
        <v>17.94375</v>
      </c>
      <c r="JJ44" s="598" t="str">
        <f>'CF-EF-3156'!T40</f>
        <v/>
      </c>
      <c r="JK44" s="598" t="str">
        <f>'CF-EF-3156'!U40</f>
        <v/>
      </c>
      <c r="JL44" s="598">
        <f>'CF-EF-3156'!V40</f>
        <v>18</v>
      </c>
      <c r="JM44" s="596" t="str">
        <f>'CF-EF-3156'!W40</f>
        <v/>
      </c>
      <c r="JN44" s="598" t="str">
        <f>'CF-EF-3156'!X40</f>
        <v/>
      </c>
      <c r="JO44" s="596" t="str">
        <f>'CF-EF-3156'!Y40</f>
        <v/>
      </c>
      <c r="JP44" s="596" t="str">
        <f>'CF-EF-3156'!Z40</f>
        <v>R</v>
      </c>
      <c r="JQ44" s="593">
        <f>max('CE-FIH&amp;R-3146'!C37,'CE-FIH&amp;R-3146'!D37)</f>
        <v>58</v>
      </c>
      <c r="JR44" s="601">
        <f>max('CE-FIH&amp;R-3146'!E37,'CE-FIH&amp;R-3146'!F37)</f>
        <v>76</v>
      </c>
      <c r="JS44" s="601">
        <f>max('CE-FIH&amp;R-3146'!G37,'CE-FIH&amp;R-3146'!H37)</f>
        <v>74</v>
      </c>
      <c r="JT44" s="593">
        <f>max('CE-FIH&amp;R-3146'!I37,'CE-FIH&amp;R-3146'!J37)</f>
        <v>0</v>
      </c>
      <c r="JU44" s="594">
        <f>max('CE-FIH&amp;R-3146'!K37,'CE-FIH&amp;R-3146'!L37)</f>
        <v>73</v>
      </c>
      <c r="JV44" s="590">
        <f>max('CE-FIH&amp;R-3146'!M37,'CE-FIH&amp;R-3146'!N37)</f>
        <v>72</v>
      </c>
      <c r="JW44" s="598">
        <f>max('CE-FIH&amp;R-3146'!O37,'CE-FIH&amp;R-3146'!P37)</f>
        <v>76</v>
      </c>
      <c r="JX44" s="596">
        <f>max('CE-FIH&amp;R-3146'!Q37,'CE-FIH&amp;R-3146'!R37)</f>
        <v>0</v>
      </c>
      <c r="JY44" s="596">
        <f>max('CE-FIH&amp;R-3147'!K38,'CE-FIH&amp;R-3147'!L38)</f>
        <v>76</v>
      </c>
      <c r="JZ44" s="598">
        <f>max('CE-FIH&amp;R-3147'!M38,'CE-FIH&amp;R-3147'!N38)</f>
        <v>71</v>
      </c>
      <c r="KA44" s="598">
        <f>max('CE-FIH&amp;R-3147'!O38,'CE-FIH&amp;R-3147'!P38)</f>
        <v>80</v>
      </c>
      <c r="KB44" s="596">
        <f>max('CE-FIH&amp;R-3147'!Q38,'CE-FIH&amp;R-3147'!R38)</f>
        <v>0</v>
      </c>
      <c r="KC44" s="598">
        <f>max('CE-FIH&amp;R-3147'!C38,'CE-FIH&amp;R-3147'!D38)</f>
        <v>78</v>
      </c>
      <c r="KD44" s="598">
        <f>max('CE-FIH&amp;R-3147'!E38,'CE-FIH&amp;R-3147'!F38)</f>
        <v>74</v>
      </c>
      <c r="KE44" s="598">
        <f>max('CE-FIH&amp;R-3147'!G38,'CE-FIH&amp;R-3147'!H38)</f>
        <v>72</v>
      </c>
      <c r="KF44" s="596">
        <f>max('CE-FIH&amp;R-3147'!I38,'CE-FIH&amp;R-3147'!J38)</f>
        <v>0</v>
      </c>
      <c r="KG44" s="597">
        <f>'CF-FIHR-3157'!E40</f>
        <v>52</v>
      </c>
      <c r="KH44" s="597">
        <f>'CF-FIHR-3157'!F40</f>
        <v>55.25</v>
      </c>
      <c r="KI44" s="597">
        <f>'CF-FIHR-3157'!G40</f>
        <v>56.75</v>
      </c>
      <c r="KJ44" s="597">
        <f>'CF-FIHR-3157'!H40</f>
        <v>56</v>
      </c>
      <c r="KK44" s="598">
        <f>'CF-FIHR-3157'!I40</f>
        <v>55</v>
      </c>
      <c r="KL44" s="599">
        <f>'CF-FIHR-3157'!N40</f>
        <v>0.6349206349</v>
      </c>
      <c r="KM44" s="598">
        <f>'CF-FIHR-3157'!O40</f>
        <v>27.5</v>
      </c>
      <c r="KN44" s="598" t="str">
        <f>'CF-FIHR-3157'!P40</f>
        <v/>
      </c>
      <c r="KO44" s="598" t="str">
        <f>'CF-FIHR-3157'!Q40</f>
        <v/>
      </c>
      <c r="KP44" s="598">
        <f>'CF-FIHR-3157'!R40</f>
        <v>28</v>
      </c>
      <c r="KQ44" s="598">
        <f>'CF-FIHR-3157'!S40</f>
        <v>16.5</v>
      </c>
      <c r="KR44" s="598" t="str">
        <f>'CF-FIHR-3157'!T40</f>
        <v/>
      </c>
      <c r="KS44" s="598" t="str">
        <f>'CF-FIHR-3157'!U40</f>
        <v/>
      </c>
      <c r="KT44" s="598">
        <f>'CF-FIHR-3157'!V40</f>
        <v>17</v>
      </c>
      <c r="KU44" s="596" t="str">
        <f>'CF-FIHR-3157'!W40</f>
        <v/>
      </c>
      <c r="KV44" s="598" t="str">
        <f>'CF-FIHR-3157'!X40</f>
        <v/>
      </c>
      <c r="KW44" s="596" t="str">
        <f>'CF-FIHR-3157'!Y40</f>
        <v/>
      </c>
      <c r="KX44" s="596" t="str">
        <f>'CF-FIHR-3157'!Z40</f>
        <v>R</v>
      </c>
    </row>
    <row r="45" ht="16.5" customHeight="1">
      <c r="A45" s="587">
        <v>35.0</v>
      </c>
      <c r="B45" s="588" t="str">
        <f>'3A 2025 - 2026 DATOS DEL ESTUDI'!M38</f>
        <v/>
      </c>
      <c r="C45" s="588">
        <f>'3A 2025 - 2026 DATOS DEL ESTUDI'!N38</f>
        <v>32790393</v>
      </c>
      <c r="D45" s="589" t="str">
        <f>'3A 2025 - 2026 DATOS DEL ESTUDI'!B38</f>
        <v>Darianni  Santos Medina</v>
      </c>
      <c r="E45" s="588">
        <f>max('LE3130'!C38,'LE3130'!D38)</f>
        <v>86</v>
      </c>
      <c r="F45" s="588">
        <f>max('LE3130'!E38,'LE3130'!F38)</f>
        <v>89</v>
      </c>
      <c r="G45" s="590">
        <f>max('LE3130'!G38,'LE3130'!H38)</f>
        <v>88</v>
      </c>
      <c r="H45" s="588">
        <f>max('LE3130'!I38,'LE3130'!J38)</f>
        <v>0</v>
      </c>
      <c r="I45" s="588">
        <f>max('LE3130'!K38,'LE3130'!L38)</f>
        <v>82</v>
      </c>
      <c r="J45" s="588">
        <f>max('LE3130'!M38,'LE3130'!N38)</f>
        <v>84</v>
      </c>
      <c r="K45" s="588">
        <f>max('LE3130'!O38,'LE3130'!P38)</f>
        <v>87</v>
      </c>
      <c r="L45" s="588">
        <f>max('LE3130'!Q38,'LE3130'!R38)</f>
        <v>0</v>
      </c>
      <c r="M45" s="588">
        <f>max('LE3131'!K39,'LE3131'!L39)</f>
        <v>95</v>
      </c>
      <c r="N45" s="588">
        <f>max('LE3131'!M39,'LE3131'!N39)</f>
        <v>89</v>
      </c>
      <c r="O45" s="588">
        <f>max('LE3131'!O39,'LE3131'!P39)</f>
        <v>93</v>
      </c>
      <c r="P45" s="588">
        <f>max('LE3131'!Q39,'LE3131'!R39)</f>
        <v>0</v>
      </c>
      <c r="Q45" s="588">
        <f>max('LE3131'!C39,'LE3131'!D39)</f>
        <v>95</v>
      </c>
      <c r="R45" s="588">
        <f>max('LE3131'!E39,'LE3131'!F39)</f>
        <v>96</v>
      </c>
      <c r="S45" s="588">
        <f>max('LE3131'!G39,'LE3131'!H39)</f>
        <v>93</v>
      </c>
      <c r="T45" s="588">
        <f>max('LE3131'!I39,'LE3131'!J39)</f>
        <v>0</v>
      </c>
      <c r="U45" s="591">
        <f>'CF-LE3149'!E41</f>
        <v>65.75</v>
      </c>
      <c r="V45" s="591">
        <f>'CF-LE3149'!F41</f>
        <v>63.25</v>
      </c>
      <c r="W45" s="591">
        <f>'CF-LE3149'!G41</f>
        <v>69.25</v>
      </c>
      <c r="X45" s="591">
        <f>'CF-LE3149'!H41</f>
        <v>71</v>
      </c>
      <c r="Y45" s="590">
        <f>'CF-LE3149'!I41</f>
        <v>67.3125</v>
      </c>
      <c r="Z45" s="592">
        <f>'CF-LE3149'!N41</f>
        <v>0.5647058824</v>
      </c>
      <c r="AA45" s="590">
        <f>'CF-LE3149'!O41</f>
        <v>33.65625</v>
      </c>
      <c r="AB45" s="590" t="str">
        <f>'CF-LE3149'!P41</f>
        <v/>
      </c>
      <c r="AC45" s="590" t="str">
        <f>'CF-LE3149'!Q41</f>
        <v/>
      </c>
      <c r="AD45" s="590">
        <f>'CF-LE3149'!R41</f>
        <v>34</v>
      </c>
      <c r="AE45" s="590">
        <f>'CF-LE3149'!S41</f>
        <v>20.19375</v>
      </c>
      <c r="AF45" s="590" t="str">
        <f>'CF-LE3149'!T41</f>
        <v/>
      </c>
      <c r="AG45" s="590" t="str">
        <f>'CF-LE3149'!U41</f>
        <v/>
      </c>
      <c r="AH45" s="590">
        <f>'CF-LE3149'!V41</f>
        <v>20</v>
      </c>
      <c r="AI45" s="590">
        <f>'CF-LE3149'!W41</f>
        <v>67.3125</v>
      </c>
      <c r="AJ45" s="588" t="str">
        <f>'CF-LE3149'!X41</f>
        <v/>
      </c>
      <c r="AK45" s="588" t="str">
        <f>'CF-LE3149'!Y41</f>
        <v/>
      </c>
      <c r="AL45" s="588" t="str">
        <f>'CF-LE3149'!Z41</f>
        <v>R</v>
      </c>
      <c r="AM45" s="593">
        <f>max('CE-I-331'!C38,'CE-I-331'!D38)</f>
        <v>0</v>
      </c>
      <c r="AN45" s="593">
        <f>max('CE-I-331'!E38,'CE-I-331'!F38)</f>
        <v>0</v>
      </c>
      <c r="AO45" s="593">
        <f>max('CE-I-331'!G38,'CE-I-331'!H38)</f>
        <v>0</v>
      </c>
      <c r="AP45" s="593">
        <f>max('CE-I-331'!I38,'CE-I-331'!J38)</f>
        <v>0</v>
      </c>
      <c r="AQ45" s="594">
        <f>max('CE-I-331'!K38,'CE-I-331'!L38)</f>
        <v>0</v>
      </c>
      <c r="AR45" s="588">
        <f>max('CE-I-331'!M38,'CE-I-331'!N38)</f>
        <v>0</v>
      </c>
      <c r="AS45" s="595">
        <f>max('CE-I-331'!O38,'CE-I-331'!P38)</f>
        <v>0</v>
      </c>
      <c r="AT45" s="596">
        <f>max('CE-I-331'!Q38,'CE-I-331'!R38)</f>
        <v>0</v>
      </c>
      <c r="AU45" s="596">
        <f>max('CE-I-3131'!K39,'CE-I-3131'!L39)</f>
        <v>0</v>
      </c>
      <c r="AV45" s="596">
        <f>max('CE-I-3131'!M39,'CE-I-3131'!N39)</f>
        <v>0</v>
      </c>
      <c r="AW45" s="596">
        <f>max('CE-I-3131'!O39,'CE-I-3131'!P39)</f>
        <v>0</v>
      </c>
      <c r="AX45" s="596">
        <f>max('CE-I-3131'!Q39,'CE-I-3131'!R39)</f>
        <v>0</v>
      </c>
      <c r="AY45" s="596">
        <f>max('CE-I-3131'!C39,'CE-I-3131'!D39)</f>
        <v>0</v>
      </c>
      <c r="AZ45" s="596">
        <f>max('CE-I-3131'!E39,'CE-I-3131'!F39)</f>
        <v>0</v>
      </c>
      <c r="BA45" s="596">
        <f>max('CE-I-3131'!G39,'CE-I-3131'!H39)</f>
        <v>0</v>
      </c>
      <c r="BB45" s="596">
        <f>max('CE-I-3131'!I39,'CE-I-3131'!J39)</f>
        <v>0</v>
      </c>
      <c r="BC45" s="597">
        <f>'CF-LE-I3150'!E41</f>
        <v>0</v>
      </c>
      <c r="BD45" s="597">
        <f>'CF-LE-I3150'!F41</f>
        <v>0</v>
      </c>
      <c r="BE45" s="597">
        <f>'CF-LE-I3150'!G41</f>
        <v>0</v>
      </c>
      <c r="BF45" s="597">
        <f>'CF-LE-I3150'!H41</f>
        <v>0</v>
      </c>
      <c r="BG45" s="598">
        <f>'CF-LE-I3150'!I41</f>
        <v>0</v>
      </c>
      <c r="BH45" s="599">
        <f>'CF-LE-I3150'!N41</f>
        <v>0</v>
      </c>
      <c r="BI45" s="598">
        <f>'CF-LE-I3150'!O41</f>
        <v>0</v>
      </c>
      <c r="BJ45" s="598" t="str">
        <f>'CF-LE-I3150'!P41</f>
        <v/>
      </c>
      <c r="BK45" s="598" t="str">
        <f>'CF-LE-I3150'!Q41</f>
        <v/>
      </c>
      <c r="BL45" s="598">
        <f>'CF-LE-I3150'!R41</f>
        <v>0</v>
      </c>
      <c r="BM45" s="598">
        <f>'CF-LE-I3150'!S41</f>
        <v>0</v>
      </c>
      <c r="BN45" s="598" t="str">
        <f>'CF-LE-I3150'!T41</f>
        <v/>
      </c>
      <c r="BO45" s="598" t="str">
        <f>'CF-LE-I3150'!U41</f>
        <v/>
      </c>
      <c r="BP45" s="598">
        <f>'CF-LE-I3150'!V41</f>
        <v>0</v>
      </c>
      <c r="BQ45" s="596" t="str">
        <f>'CF-LE-I3150'!W41</f>
        <v/>
      </c>
      <c r="BR45" s="596" t="str">
        <f>'CF-LE-I3150'!X41</f>
        <v/>
      </c>
      <c r="BS45" s="596" t="str">
        <f>'CF-LE-I3150'!Y41</f>
        <v/>
      </c>
      <c r="BT45" s="596" t="str">
        <f>'CF-LE-I3150'!Z41</f>
        <v>R</v>
      </c>
      <c r="BU45" s="600">
        <f>max('CE-F-334'!C38,'CE-F-334'!D38)</f>
        <v>83</v>
      </c>
      <c r="BV45" s="600">
        <f>max('CE-F-334'!E38,'CE-F-334'!F38)</f>
        <v>84</v>
      </c>
      <c r="BW45" s="600">
        <f>max('CE-F-334'!G38,'CE-F-334'!H38)</f>
        <v>85</v>
      </c>
      <c r="BX45" s="600">
        <f>max('CE-F-334'!I38,'CE-F-334'!J38)</f>
        <v>0</v>
      </c>
      <c r="BY45" s="594">
        <f>max('CE-F-334'!K38,'CE-F-334'!L38)</f>
        <v>84</v>
      </c>
      <c r="BZ45" s="588">
        <f>max('CE-F-334'!M38,'CE-F-334'!N38)</f>
        <v>85</v>
      </c>
      <c r="CA45" s="596">
        <f>max('CE-F-334'!O38,'CE-F-334'!P38)</f>
        <v>86</v>
      </c>
      <c r="CB45" s="596">
        <f>max('CE-F-334'!Q38,'CE-F-334'!R38)</f>
        <v>0</v>
      </c>
      <c r="CC45" s="596">
        <f>max('CE-F-3135'!K39,'CE-F-3135'!L39)</f>
        <v>86</v>
      </c>
      <c r="CD45" s="596">
        <f>max('CE-F-3135'!M39,'CE-F-3135'!N39)</f>
        <v>89</v>
      </c>
      <c r="CE45" s="596">
        <f>max('CE-F-3135'!O39,'CE-F-3135'!P39)</f>
        <v>89</v>
      </c>
      <c r="CF45" s="596">
        <f>max('CE-F-3135'!Q39,'CE-F-3135'!R39)</f>
        <v>0</v>
      </c>
      <c r="CG45" s="596">
        <f>max('CE-F-3135'!C39,'CE-F-3135'!D39)</f>
        <v>89</v>
      </c>
      <c r="CH45" s="596">
        <f>max('CE-F-3135'!E39,'CE-F-3135'!F39)</f>
        <v>89</v>
      </c>
      <c r="CI45" s="596">
        <f>max('CE-F-3135'!G39,'CE-F-3135'!H39)</f>
        <v>88</v>
      </c>
      <c r="CJ45" s="596">
        <f>max('CE-F-3135'!I39,'CE-F-3135'!J39)</f>
        <v>0</v>
      </c>
      <c r="CK45" s="597">
        <f>'CF-LE-F3151'!E41</f>
        <v>63</v>
      </c>
      <c r="CL45" s="597">
        <f>'CF-LE-F3151'!F41</f>
        <v>63.75</v>
      </c>
      <c r="CM45" s="597">
        <f>'CF-LE-F3151'!G41</f>
        <v>66</v>
      </c>
      <c r="CN45" s="597">
        <f>'CF-LE-F3151'!H41</f>
        <v>66.5</v>
      </c>
      <c r="CO45" s="598">
        <f>'CF-LE-F3151'!I41</f>
        <v>64.8125</v>
      </c>
      <c r="CP45" s="599">
        <f>'CF-LE-F3151'!N41</f>
        <v>0.6857142857</v>
      </c>
      <c r="CQ45" s="598">
        <f>'CF-LE-F3151'!O41</f>
        <v>32.40625</v>
      </c>
      <c r="CR45" s="598" t="str">
        <f>'CF-LE-F3151'!P41</f>
        <v/>
      </c>
      <c r="CS45" s="598" t="str">
        <f>'CF-LE-F3151'!Q41</f>
        <v/>
      </c>
      <c r="CT45" s="598">
        <f>'CF-LE-F3151'!R41</f>
        <v>32</v>
      </c>
      <c r="CU45" s="598">
        <f>'CF-LE-F3151'!S41</f>
        <v>19.44375</v>
      </c>
      <c r="CV45" s="598" t="str">
        <f>'CF-LE-F3151'!T41</f>
        <v/>
      </c>
      <c r="CW45" s="598" t="str">
        <f>'CF-LE-F3151'!U41</f>
        <v/>
      </c>
      <c r="CX45" s="598">
        <f>'CF-LE-F3151'!V41</f>
        <v>19</v>
      </c>
      <c r="CY45" s="598">
        <f>'CF-LE-F3151'!W41</f>
        <v>64.8125</v>
      </c>
      <c r="CZ45" s="598" t="str">
        <f>'CF-LE-F3151'!X41</f>
        <v/>
      </c>
      <c r="DA45" s="596" t="str">
        <f>'CF-LE-F3151'!Y41</f>
        <v/>
      </c>
      <c r="DB45" s="596" t="str">
        <f>'CF-LE-F3151'!Z41</f>
        <v>R</v>
      </c>
      <c r="DC45" s="600">
        <f>max('CE-MAT-3136'!C38,'CE-MAT-3136'!D38)</f>
        <v>72</v>
      </c>
      <c r="DD45" s="600">
        <f>max('CE-MAT-3136'!E38,'CE-MAT-3136'!F38)</f>
        <v>78</v>
      </c>
      <c r="DE45" s="600">
        <f>max('CE-MAT-3136'!G38,'CE-MAT-3136'!H38)</f>
        <v>79</v>
      </c>
      <c r="DF45" s="600">
        <f>max('CE-MAT-3136'!I38,'CE-MAT-3136'!J38)</f>
        <v>0</v>
      </c>
      <c r="DG45" s="594">
        <f>max('CE-MAT-3136'!K38,'CE-MAT-3136'!L38)</f>
        <v>95</v>
      </c>
      <c r="DH45" s="588">
        <f>max('CE-MAT-3136'!M38,'CE-MAT-3136'!N38)</f>
        <v>85</v>
      </c>
      <c r="DI45" s="596">
        <f>max('CE-MAT-3136'!O38,'CE-MAT-3136'!P38)</f>
        <v>74</v>
      </c>
      <c r="DJ45" s="596">
        <f>max('CE-MAT-3136'!Q38,'CE-MAT-3136'!R38)</f>
        <v>0</v>
      </c>
      <c r="DK45" s="596">
        <f>max('CE-MAT-3137'!K39,'CE-MAT-3137'!L39)</f>
        <v>74</v>
      </c>
      <c r="DL45" s="596">
        <f>max('CE-MAT-3137'!M39,'CE-MAT-3137'!N39)</f>
        <v>80</v>
      </c>
      <c r="DM45" s="596">
        <f>max('CE-MAT-3137'!O39,'CE-MAT-3137'!P39)</f>
        <v>80</v>
      </c>
      <c r="DN45" s="596">
        <f>max('CE-MAT-3137'!Q39,'CE-MAT-3137'!R39)</f>
        <v>0</v>
      </c>
      <c r="DO45" s="596">
        <f>max('CE-MAT-3137'!C39,'CE-MAT-3137'!D39)</f>
        <v>88</v>
      </c>
      <c r="DP45" s="596">
        <f>max('CE-MAT-3137'!E39,'CE-MAT-3137'!F39)</f>
        <v>82</v>
      </c>
      <c r="DQ45" s="596">
        <f>max('CE-MAT-3137'!G39,'CE-MAT-3137'!H39)</f>
        <v>78</v>
      </c>
      <c r="DR45" s="596">
        <f>max('CE-MAT-3137'!I39,'CE-MAT-3137'!J39)</f>
        <v>0</v>
      </c>
      <c r="DS45" s="597">
        <f>'CF-M-3152'!E41</f>
        <v>57.25</v>
      </c>
      <c r="DT45" s="597">
        <f>'CF-M-3152'!F41</f>
        <v>63.5</v>
      </c>
      <c r="DU45" s="597">
        <f>'CF-M-3152'!G41</f>
        <v>58.5</v>
      </c>
      <c r="DV45" s="597">
        <f>'CF-M-3152'!H41</f>
        <v>62</v>
      </c>
      <c r="DW45" s="598">
        <f>'CF-M-3152'!I41</f>
        <v>60.3125</v>
      </c>
      <c r="DX45" s="599">
        <f>'CF-M-3152'!N41</f>
        <v>0.6888888889</v>
      </c>
      <c r="DY45" s="598">
        <f>'CF-M-3152'!O41</f>
        <v>30.15625</v>
      </c>
      <c r="DZ45" s="598" t="str">
        <f>'CF-M-3152'!P41</f>
        <v/>
      </c>
      <c r="EA45" s="598" t="str">
        <f>'CF-M-3152'!Q41</f>
        <v/>
      </c>
      <c r="EB45" s="598">
        <f>'CF-M-3152'!R41</f>
        <v>30</v>
      </c>
      <c r="EC45" s="598">
        <f>'CF-M-3152'!S41</f>
        <v>18.09375</v>
      </c>
      <c r="ED45" s="598" t="str">
        <f>'CF-M-3152'!T41</f>
        <v/>
      </c>
      <c r="EE45" s="598" t="str">
        <f>'CF-M-3152'!U41</f>
        <v/>
      </c>
      <c r="EF45" s="598">
        <f>'CF-M-3152'!V41</f>
        <v>18</v>
      </c>
      <c r="EG45" s="598">
        <f>'CF-M-3152'!W41</f>
        <v>60.3125</v>
      </c>
      <c r="EH45" s="598" t="str">
        <f>'CF-M-3152'!X41</f>
        <v/>
      </c>
      <c r="EI45" s="596" t="str">
        <f>'CF-M-3152'!Y41</f>
        <v/>
      </c>
      <c r="EJ45" s="596" t="str">
        <f>'CF-M-3152'!Z41</f>
        <v>R</v>
      </c>
      <c r="EK45" s="593">
        <f>max('CE-SOC-3138'!C38,'CE-SOC-3138'!D38)</f>
        <v>76</v>
      </c>
      <c r="EL45" s="593">
        <f>max('CE-SOC-3138'!E38,'CE-SOC-3138'!F38)</f>
        <v>91</v>
      </c>
      <c r="EM45" s="593">
        <f>max('CE-SOC-3138'!G38,'CE-SOC-3138'!H38)</f>
        <v>96</v>
      </c>
      <c r="EN45" s="601">
        <f>max('CE-SOC-3138'!I38,'CE-SOC-3138'!J38)</f>
        <v>0</v>
      </c>
      <c r="EO45" s="595">
        <f>max('CE-SOC-3138'!K38,'CE-SOC-3138'!L38)</f>
        <v>75</v>
      </c>
      <c r="EP45" s="588">
        <f>max('CE-SOC-3138'!M38,'CE-SOC-3138'!N38)</f>
        <v>90</v>
      </c>
      <c r="EQ45" s="596">
        <f>max('CE-SOC-3138'!O38,'CE-SOC-3138'!P38)</f>
        <v>94</v>
      </c>
      <c r="ER45" s="596">
        <f>max('CE-SOC-3138'!Q38,'CE-SOC-3138'!R38)</f>
        <v>0</v>
      </c>
      <c r="ES45" s="596">
        <f>max('CE-SOC-3139'!K39,'CE-SOC-3139'!L39)</f>
        <v>94</v>
      </c>
      <c r="ET45" s="598">
        <f>max('CE-SOC-3139'!M39,'CE-SOC-3139'!N39)</f>
        <v>96</v>
      </c>
      <c r="EU45" s="598">
        <f>max('CE-SOC-3139'!O39,'CE-SOC-3139'!P39)</f>
        <v>92</v>
      </c>
      <c r="EV45" s="596">
        <f>max('CE-SOC-3139'!Q39,'CE-SOC-3139'!R39)</f>
        <v>0</v>
      </c>
      <c r="EW45" s="598">
        <f>max('CE-SOC-3139'!C39,'CE-SOC-3139'!D39)</f>
        <v>88</v>
      </c>
      <c r="EX45" s="598">
        <f>max('CE-SOC-3139'!E39,'CE-SOC-3139'!F39)</f>
        <v>90</v>
      </c>
      <c r="EY45" s="598">
        <f>max('CE-SOC-3139'!G39,'CE-SOC-3139'!H39)</f>
        <v>81</v>
      </c>
      <c r="EZ45" s="598">
        <f>max('CE-SOC-3139'!I39,'CE-SOC-3139'!J39)</f>
        <v>0</v>
      </c>
      <c r="FA45" s="597">
        <f>'CF-CS-3153'!E41</f>
        <v>65.75</v>
      </c>
      <c r="FB45" s="597">
        <f>'CF-CS-3153'!F41</f>
        <v>64.75</v>
      </c>
      <c r="FC45" s="597">
        <f>'CF-CS-3153'!G41</f>
        <v>70.5</v>
      </c>
      <c r="FD45" s="597">
        <f>'CF-CS-3153'!H41</f>
        <v>64.75</v>
      </c>
      <c r="FE45" s="598">
        <f>'CF-CS-3153'!I41</f>
        <v>66.4375</v>
      </c>
      <c r="FF45" s="599">
        <f>'CF-CS-3153'!N41</f>
        <v>0.6944444444</v>
      </c>
      <c r="FG45" s="598">
        <f>'CF-CS-3153'!O41</f>
        <v>33.21875</v>
      </c>
      <c r="FH45" s="598" t="str">
        <f>'CF-CS-3153'!P41</f>
        <v/>
      </c>
      <c r="FI45" s="598" t="str">
        <f>'CF-CS-3153'!Q41</f>
        <v/>
      </c>
      <c r="FJ45" s="598">
        <f>'CF-CS-3153'!R41</f>
        <v>33</v>
      </c>
      <c r="FK45" s="598">
        <f>'CF-CS-3153'!S41</f>
        <v>19.93125</v>
      </c>
      <c r="FL45" s="598" t="str">
        <f>'CF-CS-3153'!T41</f>
        <v/>
      </c>
      <c r="FM45" s="598" t="str">
        <f>'CF-CS-3153'!U41</f>
        <v/>
      </c>
      <c r="FN45" s="598">
        <f>'CF-CS-3153'!V41</f>
        <v>20</v>
      </c>
      <c r="FO45" s="596" t="str">
        <f>'CF-CS-3153'!W41</f>
        <v/>
      </c>
      <c r="FP45" s="598" t="str">
        <f>'CF-CS-3153'!X41</f>
        <v/>
      </c>
      <c r="FQ45" s="596" t="str">
        <f>'CF-CS-3153'!Y41</f>
        <v/>
      </c>
      <c r="FR45" s="596" t="str">
        <f>'CF-CS-3153'!Z41</f>
        <v>R</v>
      </c>
      <c r="FS45" s="602">
        <f>max(CNCF3140!C38,CNCF3140!D38)</f>
        <v>73</v>
      </c>
      <c r="FT45" s="602">
        <f>max(CNCF3140!E38,CNCF3140!F38)</f>
        <v>82</v>
      </c>
      <c r="FU45" s="602">
        <f>max(CNCF3140!G38,CNCF3140!H38)</f>
        <v>80</v>
      </c>
      <c r="FV45" s="602">
        <f>max(CNCF3140!I38,CNCF3140!J38)</f>
        <v>0</v>
      </c>
      <c r="FW45" s="594">
        <f>max(CNCF3140!K38,CNCF3140!L38)</f>
        <v>75</v>
      </c>
      <c r="FX45" s="588">
        <f>max(CNCF3140!M38,CNCF3140!N38)</f>
        <v>88</v>
      </c>
      <c r="FY45" s="596">
        <f>max(CNCF3140!O38,CNCF3140!P38)</f>
        <v>65</v>
      </c>
      <c r="FZ45" s="596">
        <f>max(CNCF3140!Q38,CNCF3140!R38)</f>
        <v>0</v>
      </c>
      <c r="GA45" s="596">
        <f>max('CE-NAT-3141'!K39,'CE-NAT-3141'!L39)</f>
        <v>82</v>
      </c>
      <c r="GB45" s="596">
        <f>max('CE-NAT-3141'!M39,'CE-NAT-3141'!N39)</f>
        <v>90</v>
      </c>
      <c r="GC45" s="596">
        <f>max('CE-NAT-3141'!O39,'CE-NAT-3141'!P39)</f>
        <v>80</v>
      </c>
      <c r="GD45" s="596">
        <f>max('CE-NAT-3141'!Q39,'CE-NAT-3141'!R39)</f>
        <v>0</v>
      </c>
      <c r="GE45" s="596">
        <f>max('CE-NAT-3141'!C39,'CE-NAT-3141'!D39)</f>
        <v>76</v>
      </c>
      <c r="GF45" s="596">
        <f>max('CE-NAT-3141'!E39,'CE-NAT-3141'!F39)</f>
        <v>90</v>
      </c>
      <c r="GG45" s="596">
        <f>max('CE-NAT-3141'!G39,'CE-NAT-3141'!H39)</f>
        <v>81</v>
      </c>
      <c r="GH45" s="596">
        <f>max('CE-NAT-3141'!I39,'CE-NAT-3141'!J39)</f>
        <v>0</v>
      </c>
      <c r="GI45" s="597">
        <f>'CF-CN-3154'!E41</f>
        <v>58.75</v>
      </c>
      <c r="GJ45" s="597">
        <f>'CF-CN-3154'!F41</f>
        <v>57</v>
      </c>
      <c r="GK45" s="597">
        <f>'CF-CN-3154'!G41</f>
        <v>63</v>
      </c>
      <c r="GL45" s="597">
        <f>'CF-CN-3154'!H41</f>
        <v>61.75</v>
      </c>
      <c r="GM45" s="598">
        <f>'CF-CN-3154'!I41</f>
        <v>60.125</v>
      </c>
      <c r="GN45" s="599">
        <f>'CF-CN-3154'!N41</f>
        <v>0.275</v>
      </c>
      <c r="GO45" s="598">
        <f>'CF-CN-3154'!O41</f>
        <v>30.0625</v>
      </c>
      <c r="GP45" s="598" t="str">
        <f>'CF-CN-3154'!P41</f>
        <v/>
      </c>
      <c r="GQ45" s="598" t="str">
        <f>'CF-CN-3154'!Q41</f>
        <v/>
      </c>
      <c r="GR45" s="598">
        <f>'CF-CN-3154'!R41</f>
        <v>30</v>
      </c>
      <c r="GS45" s="598">
        <f>'CF-CN-3154'!S41</f>
        <v>18.0375</v>
      </c>
      <c r="GT45" s="598" t="str">
        <f>'CF-CN-3154'!T41</f>
        <v/>
      </c>
      <c r="GU45" s="598" t="str">
        <f>'CF-CN-3154'!U41</f>
        <v/>
      </c>
      <c r="GV45" s="598">
        <f>'CF-CN-3154'!V41</f>
        <v>18</v>
      </c>
      <c r="GW45" s="598">
        <f>'CF-CN-3154'!W41</f>
        <v>60.125</v>
      </c>
      <c r="GX45" s="598" t="str">
        <f>'CF-CN-3154'!X41</f>
        <v/>
      </c>
      <c r="GY45" s="596" t="str">
        <f>'CF-CN-3154'!Y41</f>
        <v/>
      </c>
      <c r="GZ45" s="596" t="str">
        <f>'CF-CN-3154'!Z41</f>
        <v>R</v>
      </c>
      <c r="HA45" s="594">
        <f>max('CE-EA-3142'!C38,'CE-EA-3142'!C38)</f>
        <v>93</v>
      </c>
      <c r="HB45" s="594">
        <f>max('CE-EA-3142'!E38,'CE-EA-3142'!F38)</f>
        <v>90</v>
      </c>
      <c r="HC45" s="594">
        <f>max('CE-EA-3142'!G38,'CE-EA-3142'!H38)</f>
        <v>97</v>
      </c>
      <c r="HD45" s="594">
        <f>max('CE-EA-3142'!I38,'CE-EA-3142'!J38)</f>
        <v>0</v>
      </c>
      <c r="HE45" s="594">
        <f>max('CE-EA-3142'!K38,'CE-EA-3142'!L38)</f>
        <v>91</v>
      </c>
      <c r="HF45" s="588">
        <f>max('CE-EA-3142'!M38,'CE-EA-3142'!N38)</f>
        <v>87</v>
      </c>
      <c r="HG45" s="596">
        <f>max('CE-EA-3142'!O38,'CE-EA-3142'!P38)</f>
        <v>96</v>
      </c>
      <c r="HH45" s="596">
        <f>max('CE-EA-3142'!Q38,'CE-EA-3142'!R38)</f>
        <v>0</v>
      </c>
      <c r="HI45" s="596">
        <f>max('CE-EA-3143'!K39,'CE-EA-3143'!L39)</f>
        <v>88</v>
      </c>
      <c r="HJ45" s="596">
        <f>max('CE-EA-3143'!M39,'CE-EA-3143'!N39)</f>
        <v>91</v>
      </c>
      <c r="HK45" s="596">
        <f>max('CE-EA-3143'!O39,'CE-EA-3143'!P39)</f>
        <v>93</v>
      </c>
      <c r="HL45" s="596">
        <f>max('CE-EA-3143'!Q39,'CE-EA-3143'!R39)</f>
        <v>0</v>
      </c>
      <c r="HM45" s="596">
        <f>max('CE-EA-3143'!C39,'CE-EA-3143'!D39)</f>
        <v>85</v>
      </c>
      <c r="HN45" s="596">
        <f>max('CE-EA-3143'!E39,'CE-EA-3143'!F39)</f>
        <v>86</v>
      </c>
      <c r="HO45" s="596">
        <f>max('CE-EA-3143'!G39,'CE-EA-3143'!H39)</f>
        <v>87</v>
      </c>
      <c r="HP45" s="596">
        <f>max('CE-EA-3143'!I39,'CE-EA-3143'!J39)</f>
        <v>0</v>
      </c>
      <c r="HQ45" s="597">
        <f>'CF-EA-3155'!E41</f>
        <v>70</v>
      </c>
      <c r="HR45" s="597">
        <f>'CF-EA-3155'!F41</f>
        <v>68.5</v>
      </c>
      <c r="HS45" s="597">
        <f>'CF-EA-3155'!G41</f>
        <v>68</v>
      </c>
      <c r="HT45" s="597">
        <f>'CF-EA-3155'!H41</f>
        <v>64.5</v>
      </c>
      <c r="HU45" s="598">
        <f>'CF-EA-3155'!I41</f>
        <v>67.75</v>
      </c>
      <c r="HV45" s="599">
        <f>'CF-EA-3155'!N41</f>
        <v>0.4814814815</v>
      </c>
      <c r="HW45" s="598">
        <f>'CF-EA-3155'!O41</f>
        <v>33.875</v>
      </c>
      <c r="HX45" s="598" t="str">
        <f>'CF-EA-3155'!P41</f>
        <v/>
      </c>
      <c r="HY45" s="598" t="str">
        <f>'CF-EA-3155'!Q41</f>
        <v/>
      </c>
      <c r="HZ45" s="598">
        <f>'CF-EA-3155'!R41</f>
        <v>34</v>
      </c>
      <c r="IA45" s="598">
        <f>'CF-EA-3155'!S41</f>
        <v>20.325</v>
      </c>
      <c r="IB45" s="598" t="str">
        <f>'CF-EA-3155'!T41</f>
        <v/>
      </c>
      <c r="IC45" s="598" t="str">
        <f>'CF-EA-3155'!U41</f>
        <v/>
      </c>
      <c r="ID45" s="598">
        <f>'CF-EA-3155'!V41</f>
        <v>20</v>
      </c>
      <c r="IE45" s="596" t="str">
        <f>'CF-EA-3155'!W41</f>
        <v/>
      </c>
      <c r="IF45" s="598" t="str">
        <f>'CF-EA-3155'!X41</f>
        <v/>
      </c>
      <c r="IG45" s="596" t="str">
        <f>'CF-EA-3155'!Y41</f>
        <v/>
      </c>
      <c r="IH45" s="596" t="str">
        <f>'CF-EA-3155'!Z41</f>
        <v>R</v>
      </c>
      <c r="II45" s="600">
        <f>max('CE-EF-3144'!C38,'CE-EF-3144'!D38)</f>
        <v>84</v>
      </c>
      <c r="IJ45" s="600">
        <f>max('CE-EF-3144'!E38,'CE-EF-3144'!F38)</f>
        <v>85</v>
      </c>
      <c r="IK45" s="600">
        <f>max('CE-EF-3144'!G38,'CE-EF-3144'!H38)</f>
        <v>83</v>
      </c>
      <c r="IL45" s="600">
        <f>max('CE-EF-3144'!I38,'CE-EF-3144'!J38)</f>
        <v>0</v>
      </c>
      <c r="IM45" s="594">
        <f>max('CE-EF-3144'!K38,'CE-EF-3144'!L38)</f>
        <v>86</v>
      </c>
      <c r="IN45" s="588">
        <f>max('CE-EF-3144'!M38,'CE-EF-3144'!N38)</f>
        <v>87</v>
      </c>
      <c r="IO45" s="596">
        <f>max('CE-EF-3144'!O38,'CE-EF-3144'!P38)</f>
        <v>88</v>
      </c>
      <c r="IP45" s="596">
        <f>max('CE-EF-3144'!Q38,'CE-EF-3144'!R38)</f>
        <v>0</v>
      </c>
      <c r="IQ45" s="596">
        <f>max('CE-EF-3145'!K39,'CE-EF-3145'!L39)</f>
        <v>85</v>
      </c>
      <c r="IR45" s="596">
        <f>max('CE-EF-3145'!M39,'CE-EF-3145'!N39)</f>
        <v>84</v>
      </c>
      <c r="IS45" s="596">
        <f>max('CE-EF-3145'!O39,'CE-EF-3145'!P39)</f>
        <v>83</v>
      </c>
      <c r="IT45" s="596">
        <f>max('CE-EF-3145'!Q39,'CE-EF-3145'!R39)</f>
        <v>0</v>
      </c>
      <c r="IU45" s="596">
        <f>max('CE-EF-3145'!C39,'CE-EF-3145'!D39)</f>
        <v>83</v>
      </c>
      <c r="IV45" s="596">
        <f>max('CE-EF-3145'!E39,'CE-EF-3145'!F39)</f>
        <v>86</v>
      </c>
      <c r="IW45" s="596">
        <f>max('CE-EF-3145'!G39,'CE-EF-3145'!H39)</f>
        <v>87</v>
      </c>
      <c r="IX45" s="596">
        <f>max('CE-EF-3145'!I39,'CE-EF-3145'!J39)</f>
        <v>0</v>
      </c>
      <c r="IY45" s="597">
        <f>'CF-EF-3156'!E41</f>
        <v>63</v>
      </c>
      <c r="IZ45" s="597">
        <f>'CF-EF-3156'!F41</f>
        <v>65.25</v>
      </c>
      <c r="JA45" s="597">
        <f>'CF-EF-3156'!G41</f>
        <v>63</v>
      </c>
      <c r="JB45" s="597">
        <f>'CF-EF-3156'!H41</f>
        <v>64</v>
      </c>
      <c r="JC45" s="598">
        <f>'CF-EF-3156'!I41</f>
        <v>63.8125</v>
      </c>
      <c r="JD45" s="599">
        <f>'CF-EF-3156'!N41</f>
        <v>0.78</v>
      </c>
      <c r="JE45" s="598">
        <f>'CF-EF-3156'!O41</f>
        <v>31.90625</v>
      </c>
      <c r="JF45" s="598" t="str">
        <f>'CF-EF-3156'!P41</f>
        <v/>
      </c>
      <c r="JG45" s="598" t="str">
        <f>'CF-EF-3156'!Q41</f>
        <v/>
      </c>
      <c r="JH45" s="598">
        <f>'CF-EF-3156'!R41</f>
        <v>32</v>
      </c>
      <c r="JI45" s="598">
        <f>'CF-EF-3156'!S41</f>
        <v>19.14375</v>
      </c>
      <c r="JJ45" s="598" t="str">
        <f>'CF-EF-3156'!T41</f>
        <v/>
      </c>
      <c r="JK45" s="598" t="str">
        <f>'CF-EF-3156'!U41</f>
        <v/>
      </c>
      <c r="JL45" s="598">
        <f>'CF-EF-3156'!V41</f>
        <v>19</v>
      </c>
      <c r="JM45" s="596" t="str">
        <f>'CF-EF-3156'!W41</f>
        <v/>
      </c>
      <c r="JN45" s="598" t="str">
        <f>'CF-EF-3156'!X41</f>
        <v/>
      </c>
      <c r="JO45" s="596" t="str">
        <f>'CF-EF-3156'!Y41</f>
        <v/>
      </c>
      <c r="JP45" s="596" t="str">
        <f>'CF-EF-3156'!Z41</f>
        <v>R</v>
      </c>
      <c r="JQ45" s="593">
        <f>max('CE-FIH&amp;R-3146'!C38,'CE-FIH&amp;R-3146'!D38)</f>
        <v>79</v>
      </c>
      <c r="JR45" s="601">
        <f>max('CE-FIH&amp;R-3146'!E38,'CE-FIH&amp;R-3146'!F38)</f>
        <v>88</v>
      </c>
      <c r="JS45" s="601">
        <f>max('CE-FIH&amp;R-3146'!G38,'CE-FIH&amp;R-3146'!H38)</f>
        <v>92</v>
      </c>
      <c r="JT45" s="593">
        <f>max('CE-FIH&amp;R-3146'!I38,'CE-FIH&amp;R-3146'!J38)</f>
        <v>0</v>
      </c>
      <c r="JU45" s="594">
        <f>max('CE-FIH&amp;R-3146'!K38,'CE-FIH&amp;R-3146'!L38)</f>
        <v>80</v>
      </c>
      <c r="JV45" s="590">
        <f>max('CE-FIH&amp;R-3146'!M38,'CE-FIH&amp;R-3146'!N38)</f>
        <v>94</v>
      </c>
      <c r="JW45" s="598">
        <f>max('CE-FIH&amp;R-3146'!O38,'CE-FIH&amp;R-3146'!P38)</f>
        <v>83</v>
      </c>
      <c r="JX45" s="596">
        <f>max('CE-FIH&amp;R-3146'!Q38,'CE-FIH&amp;R-3146'!R38)</f>
        <v>0</v>
      </c>
      <c r="JY45" s="596">
        <f>max('CE-FIH&amp;R-3147'!K39,'CE-FIH&amp;R-3147'!L39)</f>
        <v>87</v>
      </c>
      <c r="JZ45" s="598">
        <f>max('CE-FIH&amp;R-3147'!M39,'CE-FIH&amp;R-3147'!N39)</f>
        <v>97</v>
      </c>
      <c r="KA45" s="598">
        <f>max('CE-FIH&amp;R-3147'!O39,'CE-FIH&amp;R-3147'!P39)</f>
        <v>92</v>
      </c>
      <c r="KB45" s="596">
        <f>max('CE-FIH&amp;R-3147'!Q39,'CE-FIH&amp;R-3147'!R39)</f>
        <v>0</v>
      </c>
      <c r="KC45" s="598">
        <f>max('CE-FIH&amp;R-3147'!C39,'CE-FIH&amp;R-3147'!D39)</f>
        <v>88</v>
      </c>
      <c r="KD45" s="598">
        <f>max('CE-FIH&amp;R-3147'!E39,'CE-FIH&amp;R-3147'!F39)</f>
        <v>92</v>
      </c>
      <c r="KE45" s="598">
        <f>max('CE-FIH&amp;R-3147'!G39,'CE-FIH&amp;R-3147'!H39)</f>
        <v>94</v>
      </c>
      <c r="KF45" s="596">
        <f>max('CE-FIH&amp;R-3147'!I39,'CE-FIH&amp;R-3147'!J39)</f>
        <v>0</v>
      </c>
      <c r="KG45" s="597">
        <f>'CF-FIHR-3157'!E41</f>
        <v>64.75</v>
      </c>
      <c r="KH45" s="597">
        <f>'CF-FIHR-3157'!F41</f>
        <v>64.25</v>
      </c>
      <c r="KI45" s="597">
        <f>'CF-FIHR-3157'!G41</f>
        <v>69</v>
      </c>
      <c r="KJ45" s="597">
        <f>'CF-FIHR-3157'!H41</f>
        <v>68.5</v>
      </c>
      <c r="KK45" s="598">
        <f>'CF-FIHR-3157'!I41</f>
        <v>66.625</v>
      </c>
      <c r="KL45" s="599">
        <f>'CF-FIHR-3157'!N41</f>
        <v>0.621031746</v>
      </c>
      <c r="KM45" s="598">
        <f>'CF-FIHR-3157'!O41</f>
        <v>33.3125</v>
      </c>
      <c r="KN45" s="598" t="str">
        <f>'CF-FIHR-3157'!P41</f>
        <v/>
      </c>
      <c r="KO45" s="598" t="str">
        <f>'CF-FIHR-3157'!Q41</f>
        <v/>
      </c>
      <c r="KP45" s="598">
        <f>'CF-FIHR-3157'!R41</f>
        <v>33</v>
      </c>
      <c r="KQ45" s="598">
        <f>'CF-FIHR-3157'!S41</f>
        <v>19.9875</v>
      </c>
      <c r="KR45" s="598" t="str">
        <f>'CF-FIHR-3157'!T41</f>
        <v/>
      </c>
      <c r="KS45" s="598" t="str">
        <f>'CF-FIHR-3157'!U41</f>
        <v/>
      </c>
      <c r="KT45" s="598">
        <f>'CF-FIHR-3157'!V41</f>
        <v>20</v>
      </c>
      <c r="KU45" s="596" t="str">
        <f>'CF-FIHR-3157'!W41</f>
        <v/>
      </c>
      <c r="KV45" s="598" t="str">
        <f>'CF-FIHR-3157'!X41</f>
        <v/>
      </c>
      <c r="KW45" s="596" t="str">
        <f>'CF-FIHR-3157'!Y41</f>
        <v/>
      </c>
      <c r="KX45" s="596" t="str">
        <f>'CF-FIHR-3157'!Z41</f>
        <v>R</v>
      </c>
    </row>
    <row r="46" ht="16.5" customHeight="1">
      <c r="A46" s="600">
        <v>36.0</v>
      </c>
      <c r="B46" s="588" t="str">
        <f>'3A 2025 - 2026 DATOS DEL ESTUDI'!M39</f>
        <v/>
      </c>
      <c r="C46" s="588">
        <f>'3A 2025 - 2026 DATOS DEL ESTUDI'!N39</f>
        <v>6947490</v>
      </c>
      <c r="D46" s="589" t="str">
        <f>'3A 2025 - 2026 DATOS DEL ESTUDI'!B39</f>
        <v>Rosyeli Carolina Tavarez  Reyes</v>
      </c>
      <c r="E46" s="588">
        <f>max('LE3130'!C39,'LE3130'!D39)</f>
        <v>80</v>
      </c>
      <c r="F46" s="588">
        <f>max('LE3130'!E39,'LE3130'!F39)</f>
        <v>77</v>
      </c>
      <c r="G46" s="590">
        <f>max('LE3130'!G39,'LE3130'!H39)</f>
        <v>87</v>
      </c>
      <c r="H46" s="588">
        <f>max('LE3130'!I39,'LE3130'!J39)</f>
        <v>0</v>
      </c>
      <c r="I46" s="588">
        <f>max('LE3130'!K39,'LE3130'!L39)</f>
        <v>84</v>
      </c>
      <c r="J46" s="588">
        <f>max('LE3130'!M39,'LE3130'!N39)</f>
        <v>78</v>
      </c>
      <c r="K46" s="588">
        <f>max('LE3130'!O39,'LE3130'!P39)</f>
        <v>78</v>
      </c>
      <c r="L46" s="588">
        <f>max('LE3130'!Q39,'LE3130'!R39)</f>
        <v>0</v>
      </c>
      <c r="M46" s="588">
        <f>max('LE3131'!K40,'LE3131'!L40)</f>
        <v>85</v>
      </c>
      <c r="N46" s="588">
        <f>max('LE3131'!M40,'LE3131'!N40)</f>
        <v>83</v>
      </c>
      <c r="O46" s="588">
        <f>max('LE3131'!O40,'LE3131'!P40)</f>
        <v>81</v>
      </c>
      <c r="P46" s="588">
        <f>max('LE3131'!Q40,'LE3131'!R40)</f>
        <v>0</v>
      </c>
      <c r="Q46" s="588">
        <f>max('LE3131'!C40,'LE3131'!D40)</f>
        <v>82</v>
      </c>
      <c r="R46" s="588">
        <f>max('LE3131'!E40,'LE3131'!F40)</f>
        <v>87</v>
      </c>
      <c r="S46" s="588">
        <f>max('LE3131'!G40,'LE3131'!H40)</f>
        <v>81</v>
      </c>
      <c r="T46" s="588">
        <f>max('LE3131'!I40,'LE3131'!J40)</f>
        <v>0</v>
      </c>
      <c r="U46" s="591">
        <f>'CF-LE3149'!E42</f>
        <v>61</v>
      </c>
      <c r="V46" s="591">
        <f>'CF-LE3149'!F42</f>
        <v>60</v>
      </c>
      <c r="W46" s="591">
        <f>'CF-LE3149'!G42</f>
        <v>62.25</v>
      </c>
      <c r="X46" s="591">
        <f>'CF-LE3149'!H42</f>
        <v>62.5</v>
      </c>
      <c r="Y46" s="590">
        <f>'CF-LE3149'!I42</f>
        <v>61.4375</v>
      </c>
      <c r="Z46" s="592">
        <f>'CF-LE3149'!N42</f>
        <v>0.5277124183</v>
      </c>
      <c r="AA46" s="590">
        <f>'CF-LE3149'!O42</f>
        <v>30.71875</v>
      </c>
      <c r="AB46" s="590" t="str">
        <f>'CF-LE3149'!P42</f>
        <v/>
      </c>
      <c r="AC46" s="590" t="str">
        <f>'CF-LE3149'!Q42</f>
        <v/>
      </c>
      <c r="AD46" s="590">
        <f>'CF-LE3149'!R42</f>
        <v>31</v>
      </c>
      <c r="AE46" s="590">
        <f>'CF-LE3149'!S42</f>
        <v>18.43125</v>
      </c>
      <c r="AF46" s="590" t="str">
        <f>'CF-LE3149'!T42</f>
        <v/>
      </c>
      <c r="AG46" s="590" t="str">
        <f>'CF-LE3149'!U42</f>
        <v/>
      </c>
      <c r="AH46" s="590">
        <f>'CF-LE3149'!V42</f>
        <v>18</v>
      </c>
      <c r="AI46" s="590">
        <f>'CF-LE3149'!W42</f>
        <v>61.4375</v>
      </c>
      <c r="AJ46" s="588" t="str">
        <f>'CF-LE3149'!X42</f>
        <v/>
      </c>
      <c r="AK46" s="588" t="str">
        <f>'CF-LE3149'!Y42</f>
        <v/>
      </c>
      <c r="AL46" s="588" t="str">
        <f>'CF-LE3149'!Z42</f>
        <v>R</v>
      </c>
      <c r="AM46" s="593">
        <f>max('CE-I-331'!C39,'CE-I-331'!D39)</f>
        <v>0</v>
      </c>
      <c r="AN46" s="593">
        <f>max('CE-I-331'!E39,'CE-I-331'!F39)</f>
        <v>0</v>
      </c>
      <c r="AO46" s="593">
        <f>max('CE-I-331'!G39,'CE-I-331'!H39)</f>
        <v>0</v>
      </c>
      <c r="AP46" s="593">
        <f>max('CE-I-331'!I39,'CE-I-331'!J39)</f>
        <v>0</v>
      </c>
      <c r="AQ46" s="594">
        <f>max('CE-I-331'!K39,'CE-I-331'!L39)</f>
        <v>0</v>
      </c>
      <c r="AR46" s="588">
        <f>max('CE-I-331'!M39,'CE-I-331'!N39)</f>
        <v>0</v>
      </c>
      <c r="AS46" s="595">
        <f>max('CE-I-331'!O39,'CE-I-331'!P39)</f>
        <v>0</v>
      </c>
      <c r="AT46" s="596">
        <f>max('CE-I-331'!Q39,'CE-I-331'!R39)</f>
        <v>0</v>
      </c>
      <c r="AU46" s="596">
        <f>max('CE-I-3131'!K40,'CE-I-3131'!L40)</f>
        <v>0</v>
      </c>
      <c r="AV46" s="596">
        <f>max('CE-I-3131'!M40,'CE-I-3131'!N40)</f>
        <v>0</v>
      </c>
      <c r="AW46" s="596">
        <f>max('CE-I-3131'!O40,'CE-I-3131'!P40)</f>
        <v>0</v>
      </c>
      <c r="AX46" s="596">
        <f>max('CE-I-3131'!Q40,'CE-I-3131'!R40)</f>
        <v>0</v>
      </c>
      <c r="AY46" s="596">
        <f>max('CE-I-3131'!C40,'CE-I-3131'!D40)</f>
        <v>0</v>
      </c>
      <c r="AZ46" s="596">
        <f>max('CE-I-3131'!E40,'CE-I-3131'!F40)</f>
        <v>0</v>
      </c>
      <c r="BA46" s="596">
        <f>max('CE-I-3131'!G40,'CE-I-3131'!H40)</f>
        <v>0</v>
      </c>
      <c r="BB46" s="596">
        <f>max('CE-I-3131'!I40,'CE-I-3131'!J40)</f>
        <v>0</v>
      </c>
      <c r="BC46" s="597">
        <f>'CF-LE-I3150'!E42</f>
        <v>0</v>
      </c>
      <c r="BD46" s="597">
        <f>'CF-LE-I3150'!F42</f>
        <v>0</v>
      </c>
      <c r="BE46" s="597">
        <f>'CF-LE-I3150'!G42</f>
        <v>0</v>
      </c>
      <c r="BF46" s="597">
        <f>'CF-LE-I3150'!H42</f>
        <v>0</v>
      </c>
      <c r="BG46" s="598">
        <f>'CF-LE-I3150'!I42</f>
        <v>0</v>
      </c>
      <c r="BH46" s="599">
        <f>'CF-LE-I3150'!N42</f>
        <v>0</v>
      </c>
      <c r="BI46" s="598">
        <f>'CF-LE-I3150'!O42</f>
        <v>0</v>
      </c>
      <c r="BJ46" s="598" t="str">
        <f>'CF-LE-I3150'!P42</f>
        <v/>
      </c>
      <c r="BK46" s="598" t="str">
        <f>'CF-LE-I3150'!Q42</f>
        <v/>
      </c>
      <c r="BL46" s="598">
        <f>'CF-LE-I3150'!R42</f>
        <v>0</v>
      </c>
      <c r="BM46" s="598">
        <f>'CF-LE-I3150'!S42</f>
        <v>0</v>
      </c>
      <c r="BN46" s="598" t="str">
        <f>'CF-LE-I3150'!T42</f>
        <v/>
      </c>
      <c r="BO46" s="598" t="str">
        <f>'CF-LE-I3150'!U42</f>
        <v/>
      </c>
      <c r="BP46" s="598">
        <f>'CF-LE-I3150'!V42</f>
        <v>0</v>
      </c>
      <c r="BQ46" s="596" t="str">
        <f>'CF-LE-I3150'!W42</f>
        <v/>
      </c>
      <c r="BR46" s="596" t="str">
        <f>'CF-LE-I3150'!X42</f>
        <v/>
      </c>
      <c r="BS46" s="596" t="str">
        <f>'CF-LE-I3150'!Y42</f>
        <v/>
      </c>
      <c r="BT46" s="596" t="str">
        <f>'CF-LE-I3150'!Z42</f>
        <v>R</v>
      </c>
      <c r="BU46" s="600">
        <f>max('CE-F-334'!C39,'CE-F-334'!D39)</f>
        <v>70</v>
      </c>
      <c r="BV46" s="600">
        <f>max('CE-F-334'!E39,'CE-F-334'!F39)</f>
        <v>70</v>
      </c>
      <c r="BW46" s="600">
        <f>max('CE-F-334'!G39,'CE-F-334'!H39)</f>
        <v>70</v>
      </c>
      <c r="BX46" s="600">
        <f>max('CE-F-334'!I39,'CE-F-334'!J39)</f>
        <v>0</v>
      </c>
      <c r="BY46" s="594">
        <f>max('CE-F-334'!K39,'CE-F-334'!L39)</f>
        <v>71</v>
      </c>
      <c r="BZ46" s="588">
        <f>max('CE-F-334'!M39,'CE-F-334'!N39)</f>
        <v>70</v>
      </c>
      <c r="CA46" s="596">
        <f>max('CE-F-334'!O39,'CE-F-334'!P39)</f>
        <v>70</v>
      </c>
      <c r="CB46" s="596">
        <f>max('CE-F-334'!Q39,'CE-F-334'!R39)</f>
        <v>0</v>
      </c>
      <c r="CC46" s="596">
        <f>max('CE-F-3135'!K40,'CE-F-3135'!L40)</f>
        <v>73</v>
      </c>
      <c r="CD46" s="596">
        <f>max('CE-F-3135'!M40,'CE-F-3135'!N40)</f>
        <v>70</v>
      </c>
      <c r="CE46" s="596">
        <f>max('CE-F-3135'!O40,'CE-F-3135'!P40)</f>
        <v>70</v>
      </c>
      <c r="CF46" s="596">
        <f>max('CE-F-3135'!Q40,'CE-F-3135'!R40)</f>
        <v>0</v>
      </c>
      <c r="CG46" s="596">
        <f>max('CE-F-3135'!C40,'CE-F-3135'!D40)</f>
        <v>75</v>
      </c>
      <c r="CH46" s="596">
        <f>max('CE-F-3135'!E40,'CE-F-3135'!F40)</f>
        <v>70</v>
      </c>
      <c r="CI46" s="596">
        <f>max('CE-F-3135'!G40,'CE-F-3135'!H40)</f>
        <v>70</v>
      </c>
      <c r="CJ46" s="596">
        <f>max('CE-F-3135'!I40,'CE-F-3135'!J40)</f>
        <v>0</v>
      </c>
      <c r="CK46" s="597">
        <f>'CF-LE-F3151'!E42</f>
        <v>52.5</v>
      </c>
      <c r="CL46" s="597">
        <f>'CF-LE-F3151'!F42</f>
        <v>52.75</v>
      </c>
      <c r="CM46" s="597">
        <f>'CF-LE-F3151'!G42</f>
        <v>53.25</v>
      </c>
      <c r="CN46" s="597">
        <f>'CF-LE-F3151'!H42</f>
        <v>53.75</v>
      </c>
      <c r="CO46" s="598">
        <f>'CF-LE-F3151'!I42</f>
        <v>53.0625</v>
      </c>
      <c r="CP46" s="599">
        <f>'CF-LE-F3151'!N42</f>
        <v>0.5561904762</v>
      </c>
      <c r="CQ46" s="598">
        <f>'CF-LE-F3151'!O42</f>
        <v>26.53125</v>
      </c>
      <c r="CR46" s="598" t="str">
        <f>'CF-LE-F3151'!P42</f>
        <v/>
      </c>
      <c r="CS46" s="598" t="str">
        <f>'CF-LE-F3151'!Q42</f>
        <v/>
      </c>
      <c r="CT46" s="598">
        <f>'CF-LE-F3151'!R42</f>
        <v>27</v>
      </c>
      <c r="CU46" s="598">
        <f>'CF-LE-F3151'!S42</f>
        <v>15.91875</v>
      </c>
      <c r="CV46" s="598" t="str">
        <f>'CF-LE-F3151'!T42</f>
        <v/>
      </c>
      <c r="CW46" s="598" t="str">
        <f>'CF-LE-F3151'!U42</f>
        <v/>
      </c>
      <c r="CX46" s="598">
        <f>'CF-LE-F3151'!V42</f>
        <v>16</v>
      </c>
      <c r="CY46" s="598">
        <f>'CF-LE-F3151'!W42</f>
        <v>53.0625</v>
      </c>
      <c r="CZ46" s="598" t="str">
        <f>'CF-LE-F3151'!X42</f>
        <v/>
      </c>
      <c r="DA46" s="596" t="str">
        <f>'CF-LE-F3151'!Y42</f>
        <v/>
      </c>
      <c r="DB46" s="596" t="str">
        <f>'CF-LE-F3151'!Z42</f>
        <v>R</v>
      </c>
      <c r="DC46" s="600">
        <f>max('CE-MAT-3136'!C39,'CE-MAT-3136'!D39)</f>
        <v>64</v>
      </c>
      <c r="DD46" s="600">
        <f>max('CE-MAT-3136'!E39,'CE-MAT-3136'!F39)</f>
        <v>70</v>
      </c>
      <c r="DE46" s="600">
        <f>max('CE-MAT-3136'!G39,'CE-MAT-3136'!H39)</f>
        <v>70</v>
      </c>
      <c r="DF46" s="600">
        <f>max('CE-MAT-3136'!I39,'CE-MAT-3136'!J39)</f>
        <v>0</v>
      </c>
      <c r="DG46" s="594">
        <f>max('CE-MAT-3136'!K39,'CE-MAT-3136'!L39)</f>
        <v>70</v>
      </c>
      <c r="DH46" s="588">
        <f>max('CE-MAT-3136'!M39,'CE-MAT-3136'!N39)</f>
        <v>70</v>
      </c>
      <c r="DI46" s="596">
        <f>max('CE-MAT-3136'!O39,'CE-MAT-3136'!P39)</f>
        <v>50</v>
      </c>
      <c r="DJ46" s="596">
        <f>max('CE-MAT-3136'!Q39,'CE-MAT-3136'!R39)</f>
        <v>0</v>
      </c>
      <c r="DK46" s="596">
        <f>max('CE-MAT-3137'!K40,'CE-MAT-3137'!L40)</f>
        <v>70</v>
      </c>
      <c r="DL46" s="596">
        <f>max('CE-MAT-3137'!M40,'CE-MAT-3137'!N40)</f>
        <v>70</v>
      </c>
      <c r="DM46" s="596">
        <f>max('CE-MAT-3137'!O40,'CE-MAT-3137'!P40)</f>
        <v>60</v>
      </c>
      <c r="DN46" s="596">
        <f>max('CE-MAT-3137'!Q40,'CE-MAT-3137'!R40)</f>
        <v>0</v>
      </c>
      <c r="DO46" s="596">
        <f>max('CE-MAT-3137'!C40,'CE-MAT-3137'!D40)</f>
        <v>70</v>
      </c>
      <c r="DP46" s="596">
        <f>max('CE-MAT-3137'!E40,'CE-MAT-3137'!F40)</f>
        <v>72</v>
      </c>
      <c r="DQ46" s="596">
        <f>max('CE-MAT-3137'!G40,'CE-MAT-3137'!H40)</f>
        <v>70</v>
      </c>
      <c r="DR46" s="596">
        <f>max('CE-MAT-3137'!I40,'CE-MAT-3137'!J40)</f>
        <v>0</v>
      </c>
      <c r="DS46" s="597">
        <f>'CF-M-3152'!E42</f>
        <v>51</v>
      </c>
      <c r="DT46" s="597">
        <f>'CF-M-3152'!F42</f>
        <v>47.5</v>
      </c>
      <c r="DU46" s="597">
        <f>'CF-M-3152'!G42</f>
        <v>50</v>
      </c>
      <c r="DV46" s="597">
        <f>'CF-M-3152'!H42</f>
        <v>53</v>
      </c>
      <c r="DW46" s="598">
        <f>'CF-M-3152'!I42</f>
        <v>50.375</v>
      </c>
      <c r="DX46" s="599">
        <f>'CF-M-3152'!N42</f>
        <v>0.596859858</v>
      </c>
      <c r="DY46" s="598">
        <f>'CF-M-3152'!O42</f>
        <v>25.1875</v>
      </c>
      <c r="DZ46" s="598" t="str">
        <f>'CF-M-3152'!P42</f>
        <v/>
      </c>
      <c r="EA46" s="598" t="str">
        <f>'CF-M-3152'!Q42</f>
        <v/>
      </c>
      <c r="EB46" s="598">
        <f>'CF-M-3152'!R42</f>
        <v>25</v>
      </c>
      <c r="EC46" s="598">
        <f>'CF-M-3152'!S42</f>
        <v>15.1125</v>
      </c>
      <c r="ED46" s="598" t="str">
        <f>'CF-M-3152'!T42</f>
        <v/>
      </c>
      <c r="EE46" s="598" t="str">
        <f>'CF-M-3152'!U42</f>
        <v/>
      </c>
      <c r="EF46" s="598">
        <f>'CF-M-3152'!V42</f>
        <v>15</v>
      </c>
      <c r="EG46" s="598">
        <f>'CF-M-3152'!W42</f>
        <v>50.375</v>
      </c>
      <c r="EH46" s="598" t="str">
        <f>'CF-M-3152'!X42</f>
        <v/>
      </c>
      <c r="EI46" s="596" t="str">
        <f>'CF-M-3152'!Y42</f>
        <v/>
      </c>
      <c r="EJ46" s="596" t="str">
        <f>'CF-M-3152'!Z42</f>
        <v>R</v>
      </c>
      <c r="EK46" s="593">
        <f>max('CE-SOC-3138'!C39,'CE-SOC-3138'!D39)</f>
        <v>71</v>
      </c>
      <c r="EL46" s="593">
        <f>max('CE-SOC-3138'!E39,'CE-SOC-3138'!F39)</f>
        <v>70</v>
      </c>
      <c r="EM46" s="593">
        <f>max('CE-SOC-3138'!G39,'CE-SOC-3138'!H39)</f>
        <v>72</v>
      </c>
      <c r="EN46" s="601">
        <f>max('CE-SOC-3138'!I39,'CE-SOC-3138'!J39)</f>
        <v>0</v>
      </c>
      <c r="EO46" s="595">
        <f>max('CE-SOC-3138'!K39,'CE-SOC-3138'!L39)</f>
        <v>76</v>
      </c>
      <c r="EP46" s="588">
        <f>max('CE-SOC-3138'!M39,'CE-SOC-3138'!N39)</f>
        <v>69</v>
      </c>
      <c r="EQ46" s="596">
        <f>max('CE-SOC-3138'!O39,'CE-SOC-3138'!P39)</f>
        <v>61</v>
      </c>
      <c r="ER46" s="596">
        <f>max('CE-SOC-3138'!Q39,'CE-SOC-3138'!R39)</f>
        <v>0</v>
      </c>
      <c r="ES46" s="596">
        <f>max('CE-SOC-3139'!K40,'CE-SOC-3139'!L40)</f>
        <v>75</v>
      </c>
      <c r="ET46" s="598">
        <f>max('CE-SOC-3139'!M40,'CE-SOC-3139'!N40)</f>
        <v>71</v>
      </c>
      <c r="EU46" s="598">
        <f>max('CE-SOC-3139'!O40,'CE-SOC-3139'!P40)</f>
        <v>58</v>
      </c>
      <c r="EV46" s="596">
        <f>max('CE-SOC-3139'!Q40,'CE-SOC-3139'!R40)</f>
        <v>0</v>
      </c>
      <c r="EW46" s="598">
        <f>max('CE-SOC-3139'!C40,'CE-SOC-3139'!D40)</f>
        <v>63</v>
      </c>
      <c r="EX46" s="598">
        <f>max('CE-SOC-3139'!E40,'CE-SOC-3139'!F40)</f>
        <v>68</v>
      </c>
      <c r="EY46" s="598">
        <f>max('CE-SOC-3139'!G40,'CE-SOC-3139'!H40)</f>
        <v>83</v>
      </c>
      <c r="EZ46" s="598">
        <f>max('CE-SOC-3139'!I40,'CE-SOC-3139'!J40)</f>
        <v>0</v>
      </c>
      <c r="FA46" s="597">
        <f>'CF-CS-3153'!E42</f>
        <v>53.25</v>
      </c>
      <c r="FB46" s="597">
        <f>'CF-CS-3153'!F42</f>
        <v>51.5</v>
      </c>
      <c r="FC46" s="597">
        <f>'CF-CS-3153'!G42</f>
        <v>51</v>
      </c>
      <c r="FD46" s="597">
        <f>'CF-CS-3153'!H42</f>
        <v>53.5</v>
      </c>
      <c r="FE46" s="598">
        <f>'CF-CS-3153'!I42</f>
        <v>52.3125</v>
      </c>
      <c r="FF46" s="599">
        <f>'CF-CS-3153'!N42</f>
        <v>0.5760130719</v>
      </c>
      <c r="FG46" s="598">
        <f>'CF-CS-3153'!O42</f>
        <v>26.15625</v>
      </c>
      <c r="FH46" s="598" t="str">
        <f>'CF-CS-3153'!P42</f>
        <v/>
      </c>
      <c r="FI46" s="598" t="str">
        <f>'CF-CS-3153'!Q42</f>
        <v/>
      </c>
      <c r="FJ46" s="598">
        <f>'CF-CS-3153'!R42</f>
        <v>26</v>
      </c>
      <c r="FK46" s="598">
        <f>'CF-CS-3153'!S42</f>
        <v>15.69375</v>
      </c>
      <c r="FL46" s="598" t="str">
        <f>'CF-CS-3153'!T42</f>
        <v/>
      </c>
      <c r="FM46" s="598" t="str">
        <f>'CF-CS-3153'!U42</f>
        <v/>
      </c>
      <c r="FN46" s="598">
        <f>'CF-CS-3153'!V42</f>
        <v>16</v>
      </c>
      <c r="FO46" s="596" t="str">
        <f>'CF-CS-3153'!W42</f>
        <v/>
      </c>
      <c r="FP46" s="598" t="str">
        <f>'CF-CS-3153'!X42</f>
        <v/>
      </c>
      <c r="FQ46" s="596" t="str">
        <f>'CF-CS-3153'!Y42</f>
        <v/>
      </c>
      <c r="FR46" s="596" t="str">
        <f>'CF-CS-3153'!Z42</f>
        <v>R</v>
      </c>
      <c r="FS46" s="602">
        <f>max(CNCF3140!C39,CNCF3140!D39)</f>
        <v>70</v>
      </c>
      <c r="FT46" s="602">
        <f>max(CNCF3140!E39,CNCF3140!F39)</f>
        <v>75</v>
      </c>
      <c r="FU46" s="602">
        <f>max(CNCF3140!G39,CNCF3140!H39)</f>
        <v>54</v>
      </c>
      <c r="FV46" s="602">
        <f>max(CNCF3140!I39,CNCF3140!J39)</f>
        <v>0</v>
      </c>
      <c r="FW46" s="594">
        <f>max(CNCF3140!K39,CNCF3140!L39)</f>
        <v>60</v>
      </c>
      <c r="FX46" s="588">
        <f>max(CNCF3140!M39,CNCF3140!N39)</f>
        <v>74</v>
      </c>
      <c r="FY46" s="596">
        <f>max(CNCF3140!O39,CNCF3140!P39)</f>
        <v>30</v>
      </c>
      <c r="FZ46" s="596">
        <f>max(CNCF3140!Q39,CNCF3140!R39)</f>
        <v>0</v>
      </c>
      <c r="GA46" s="596">
        <f>max('CE-NAT-3141'!K40,'CE-NAT-3141'!L40)</f>
        <v>79</v>
      </c>
      <c r="GB46" s="596">
        <f>max('CE-NAT-3141'!M40,'CE-NAT-3141'!N40)</f>
        <v>79</v>
      </c>
      <c r="GC46" s="596">
        <f>max('CE-NAT-3141'!O40,'CE-NAT-3141'!P40)</f>
        <v>30</v>
      </c>
      <c r="GD46" s="596">
        <f>max('CE-NAT-3141'!Q40,'CE-NAT-3141'!R40)</f>
        <v>0</v>
      </c>
      <c r="GE46" s="596">
        <f>max('CE-NAT-3141'!C40,'CE-NAT-3141'!D40)</f>
        <v>70</v>
      </c>
      <c r="GF46" s="596">
        <f>max('CE-NAT-3141'!E40,'CE-NAT-3141'!F40)</f>
        <v>70</v>
      </c>
      <c r="GG46" s="596">
        <f>max('CE-NAT-3141'!G40,'CE-NAT-3141'!H40)</f>
        <v>75</v>
      </c>
      <c r="GH46" s="596">
        <f>max('CE-NAT-3141'!I40,'CE-NAT-3141'!J40)</f>
        <v>0</v>
      </c>
      <c r="GI46" s="597">
        <f>'CF-CN-3154'!E42</f>
        <v>49.75</v>
      </c>
      <c r="GJ46" s="597">
        <f>'CF-CN-3154'!F42</f>
        <v>41</v>
      </c>
      <c r="GK46" s="597">
        <f>'CF-CN-3154'!G42</f>
        <v>47</v>
      </c>
      <c r="GL46" s="597">
        <f>'CF-CN-3154'!H42</f>
        <v>53.75</v>
      </c>
      <c r="GM46" s="598">
        <f>'CF-CN-3154'!I42</f>
        <v>47.875</v>
      </c>
      <c r="GN46" s="599">
        <f>'CF-CN-3154'!N42</f>
        <v>0.28375</v>
      </c>
      <c r="GO46" s="598">
        <f>'CF-CN-3154'!O42</f>
        <v>23.9375</v>
      </c>
      <c r="GP46" s="598" t="str">
        <f>'CF-CN-3154'!P42</f>
        <v/>
      </c>
      <c r="GQ46" s="598" t="str">
        <f>'CF-CN-3154'!Q42</f>
        <v/>
      </c>
      <c r="GR46" s="598">
        <f>'CF-CN-3154'!R42</f>
        <v>24</v>
      </c>
      <c r="GS46" s="598">
        <f>'CF-CN-3154'!S42</f>
        <v>14.3625</v>
      </c>
      <c r="GT46" s="598" t="str">
        <f>'CF-CN-3154'!T42</f>
        <v/>
      </c>
      <c r="GU46" s="598" t="str">
        <f>'CF-CN-3154'!U42</f>
        <v/>
      </c>
      <c r="GV46" s="598">
        <f>'CF-CN-3154'!V42</f>
        <v>14</v>
      </c>
      <c r="GW46" s="598">
        <f>'CF-CN-3154'!W42</f>
        <v>47.875</v>
      </c>
      <c r="GX46" s="598" t="str">
        <f>'CF-CN-3154'!X42</f>
        <v/>
      </c>
      <c r="GY46" s="596" t="str">
        <f>'CF-CN-3154'!Y42</f>
        <v/>
      </c>
      <c r="GZ46" s="596" t="str">
        <f>'CF-CN-3154'!Z42</f>
        <v>R</v>
      </c>
      <c r="HA46" s="594">
        <f>max('CE-EA-3142'!C39,'CE-EA-3142'!C39)</f>
        <v>70</v>
      </c>
      <c r="HB46" s="594">
        <f>max('CE-EA-3142'!E39,'CE-EA-3142'!F39)</f>
        <v>71</v>
      </c>
      <c r="HC46" s="594">
        <f>max('CE-EA-3142'!G39,'CE-EA-3142'!H39)</f>
        <v>87</v>
      </c>
      <c r="HD46" s="594">
        <f>max('CE-EA-3142'!I39,'CE-EA-3142'!J39)</f>
        <v>0</v>
      </c>
      <c r="HE46" s="594">
        <f>max('CE-EA-3142'!K39,'CE-EA-3142'!L39)</f>
        <v>73</v>
      </c>
      <c r="HF46" s="588">
        <f>max('CE-EA-3142'!M39,'CE-EA-3142'!N39)</f>
        <v>75</v>
      </c>
      <c r="HG46" s="596">
        <f>max('CE-EA-3142'!O39,'CE-EA-3142'!P39)</f>
        <v>51</v>
      </c>
      <c r="HH46" s="596">
        <f>max('CE-EA-3142'!Q39,'CE-EA-3142'!R39)</f>
        <v>0</v>
      </c>
      <c r="HI46" s="596">
        <f>max('CE-EA-3143'!K40,'CE-EA-3143'!L40)</f>
        <v>60</v>
      </c>
      <c r="HJ46" s="596">
        <f>max('CE-EA-3143'!M40,'CE-EA-3143'!N40)</f>
        <v>60</v>
      </c>
      <c r="HK46" s="596">
        <f>max('CE-EA-3143'!O40,'CE-EA-3143'!P40)</f>
        <v>62</v>
      </c>
      <c r="HL46" s="596">
        <f>max('CE-EA-3143'!Q40,'CE-EA-3143'!R40)</f>
        <v>0</v>
      </c>
      <c r="HM46" s="596">
        <f>max('CE-EA-3143'!C40,'CE-EA-3143'!D40)</f>
        <v>70</v>
      </c>
      <c r="HN46" s="596">
        <f>max('CE-EA-3143'!E40,'CE-EA-3143'!F40)</f>
        <v>72</v>
      </c>
      <c r="HO46" s="596">
        <f>max('CE-EA-3143'!G40,'CE-EA-3143'!H40)</f>
        <v>71</v>
      </c>
      <c r="HP46" s="596">
        <f>max('CE-EA-3143'!I40,'CE-EA-3143'!J40)</f>
        <v>0</v>
      </c>
      <c r="HQ46" s="597">
        <f>'CF-EA-3155'!E42</f>
        <v>57</v>
      </c>
      <c r="HR46" s="597">
        <f>'CF-EA-3155'!F42</f>
        <v>49.75</v>
      </c>
      <c r="HS46" s="597">
        <f>'CF-EA-3155'!G42</f>
        <v>45.5</v>
      </c>
      <c r="HT46" s="597">
        <f>'CF-EA-3155'!H42</f>
        <v>53.25</v>
      </c>
      <c r="HU46" s="598">
        <f>'CF-EA-3155'!I42</f>
        <v>51.375</v>
      </c>
      <c r="HV46" s="599">
        <f>'CF-EA-3155'!N42</f>
        <v>0.4305555556</v>
      </c>
      <c r="HW46" s="598">
        <f>'CF-EA-3155'!O42</f>
        <v>25.6875</v>
      </c>
      <c r="HX46" s="598" t="str">
        <f>'CF-EA-3155'!P42</f>
        <v/>
      </c>
      <c r="HY46" s="598" t="str">
        <f>'CF-EA-3155'!Q42</f>
        <v/>
      </c>
      <c r="HZ46" s="598">
        <f>'CF-EA-3155'!R42</f>
        <v>26</v>
      </c>
      <c r="IA46" s="598">
        <f>'CF-EA-3155'!S42</f>
        <v>15.4125</v>
      </c>
      <c r="IB46" s="598" t="str">
        <f>'CF-EA-3155'!T42</f>
        <v/>
      </c>
      <c r="IC46" s="598" t="str">
        <f>'CF-EA-3155'!U42</f>
        <v/>
      </c>
      <c r="ID46" s="598">
        <f>'CF-EA-3155'!V42</f>
        <v>15</v>
      </c>
      <c r="IE46" s="596" t="str">
        <f>'CF-EA-3155'!W42</f>
        <v/>
      </c>
      <c r="IF46" s="598" t="str">
        <f>'CF-EA-3155'!X42</f>
        <v/>
      </c>
      <c r="IG46" s="596" t="str">
        <f>'CF-EA-3155'!Y42</f>
        <v/>
      </c>
      <c r="IH46" s="596" t="str">
        <f>'CF-EA-3155'!Z42</f>
        <v>R</v>
      </c>
      <c r="II46" s="600">
        <f>max('CE-EF-3144'!C39,'CE-EF-3144'!D39)</f>
        <v>70</v>
      </c>
      <c r="IJ46" s="600">
        <f>max('CE-EF-3144'!E39,'CE-EF-3144'!F39)</f>
        <v>78</v>
      </c>
      <c r="IK46" s="600">
        <f>max('CE-EF-3144'!G39,'CE-EF-3144'!H39)</f>
        <v>83</v>
      </c>
      <c r="IL46" s="600">
        <f>max('CE-EF-3144'!I39,'CE-EF-3144'!J39)</f>
        <v>0</v>
      </c>
      <c r="IM46" s="594">
        <f>max('CE-EF-3144'!K39,'CE-EF-3144'!L39)</f>
        <v>73</v>
      </c>
      <c r="IN46" s="588">
        <f>max('CE-EF-3144'!M39,'CE-EF-3144'!N39)</f>
        <v>81</v>
      </c>
      <c r="IO46" s="596">
        <f>max('CE-EF-3144'!O39,'CE-EF-3144'!P39)</f>
        <v>85</v>
      </c>
      <c r="IP46" s="596">
        <f>max('CE-EF-3144'!Q39,'CE-EF-3144'!R39)</f>
        <v>0</v>
      </c>
      <c r="IQ46" s="596">
        <f>max('CE-EF-3145'!K40,'CE-EF-3145'!L40)</f>
        <v>80</v>
      </c>
      <c r="IR46" s="596">
        <f>max('CE-EF-3145'!M40,'CE-EF-3145'!N40)</f>
        <v>78</v>
      </c>
      <c r="IS46" s="596">
        <f>max('CE-EF-3145'!O40,'CE-EF-3145'!P40)</f>
        <v>84</v>
      </c>
      <c r="IT46" s="596">
        <f>max('CE-EF-3145'!Q40,'CE-EF-3145'!R40)</f>
        <v>0</v>
      </c>
      <c r="IU46" s="596">
        <f>max('CE-EF-3145'!C40,'CE-EF-3145'!D40)</f>
        <v>76</v>
      </c>
      <c r="IV46" s="596">
        <f>max('CE-EF-3145'!E40,'CE-EF-3145'!F40)</f>
        <v>83</v>
      </c>
      <c r="IW46" s="596">
        <f>max('CE-EF-3145'!G40,'CE-EF-3145'!H40)</f>
        <v>88</v>
      </c>
      <c r="IX46" s="596">
        <f>max('CE-EF-3145'!I40,'CE-EF-3145'!J40)</f>
        <v>0</v>
      </c>
      <c r="IY46" s="597">
        <f>'CF-EF-3156'!E42</f>
        <v>57.75</v>
      </c>
      <c r="IZ46" s="597">
        <f>'CF-EF-3156'!F42</f>
        <v>59.75</v>
      </c>
      <c r="JA46" s="597">
        <f>'CF-EF-3156'!G42</f>
        <v>60.5</v>
      </c>
      <c r="JB46" s="597">
        <f>'CF-EF-3156'!H42</f>
        <v>61.75</v>
      </c>
      <c r="JC46" s="598">
        <f>'CF-EF-3156'!I42</f>
        <v>59.9375</v>
      </c>
      <c r="JD46" s="599">
        <f>'CF-EF-3156'!N42</f>
        <v>0.6833333333</v>
      </c>
      <c r="JE46" s="598">
        <f>'CF-EF-3156'!O42</f>
        <v>29.96875</v>
      </c>
      <c r="JF46" s="598" t="str">
        <f>'CF-EF-3156'!P42</f>
        <v/>
      </c>
      <c r="JG46" s="598" t="str">
        <f>'CF-EF-3156'!Q42</f>
        <v/>
      </c>
      <c r="JH46" s="598">
        <f>'CF-EF-3156'!R42</f>
        <v>30</v>
      </c>
      <c r="JI46" s="598">
        <f>'CF-EF-3156'!S42</f>
        <v>17.98125</v>
      </c>
      <c r="JJ46" s="598" t="str">
        <f>'CF-EF-3156'!T42</f>
        <v/>
      </c>
      <c r="JK46" s="598" t="str">
        <f>'CF-EF-3156'!U42</f>
        <v/>
      </c>
      <c r="JL46" s="598">
        <f>'CF-EF-3156'!V42</f>
        <v>18</v>
      </c>
      <c r="JM46" s="596" t="str">
        <f>'CF-EF-3156'!W42</f>
        <v/>
      </c>
      <c r="JN46" s="598" t="str">
        <f>'CF-EF-3156'!X42</f>
        <v/>
      </c>
      <c r="JO46" s="596" t="str">
        <f>'CF-EF-3156'!Y42</f>
        <v/>
      </c>
      <c r="JP46" s="596" t="str">
        <f>'CF-EF-3156'!Z42</f>
        <v>R</v>
      </c>
      <c r="JQ46" s="593">
        <f>max('CE-FIH&amp;R-3146'!C39,'CE-FIH&amp;R-3146'!D39)</f>
        <v>76</v>
      </c>
      <c r="JR46" s="601">
        <f>max('CE-FIH&amp;R-3146'!E39,'CE-FIH&amp;R-3146'!F39)</f>
        <v>86</v>
      </c>
      <c r="JS46" s="601">
        <f>max('CE-FIH&amp;R-3146'!G39,'CE-FIH&amp;R-3146'!H39)</f>
        <v>58</v>
      </c>
      <c r="JT46" s="593">
        <f>max('CE-FIH&amp;R-3146'!I39,'CE-FIH&amp;R-3146'!J39)</f>
        <v>0</v>
      </c>
      <c r="JU46" s="594">
        <f>max('CE-FIH&amp;R-3146'!K39,'CE-FIH&amp;R-3146'!L39)</f>
        <v>81</v>
      </c>
      <c r="JV46" s="590">
        <f>max('CE-FIH&amp;R-3146'!M39,'CE-FIH&amp;R-3146'!N39)</f>
        <v>61</v>
      </c>
      <c r="JW46" s="598">
        <f>max('CE-FIH&amp;R-3146'!O39,'CE-FIH&amp;R-3146'!P39)</f>
        <v>51</v>
      </c>
      <c r="JX46" s="596">
        <f>max('CE-FIH&amp;R-3146'!Q39,'CE-FIH&amp;R-3146'!R39)</f>
        <v>0</v>
      </c>
      <c r="JY46" s="596">
        <f>max('CE-FIH&amp;R-3147'!K40,'CE-FIH&amp;R-3147'!L40)</f>
        <v>85</v>
      </c>
      <c r="JZ46" s="598">
        <f>max('CE-FIH&amp;R-3147'!M40,'CE-FIH&amp;R-3147'!N40)</f>
        <v>58</v>
      </c>
      <c r="KA46" s="598">
        <f>max('CE-FIH&amp;R-3147'!O40,'CE-FIH&amp;R-3147'!P40)</f>
        <v>80</v>
      </c>
      <c r="KB46" s="596">
        <f>max('CE-FIH&amp;R-3147'!Q40,'CE-FIH&amp;R-3147'!R40)</f>
        <v>0</v>
      </c>
      <c r="KC46" s="598">
        <f>max('CE-FIH&amp;R-3147'!C40,'CE-FIH&amp;R-3147'!D40)</f>
        <v>82</v>
      </c>
      <c r="KD46" s="598">
        <f>max('CE-FIH&amp;R-3147'!E40,'CE-FIH&amp;R-3147'!F40)</f>
        <v>62</v>
      </c>
      <c r="KE46" s="598">
        <f>max('CE-FIH&amp;R-3147'!G40,'CE-FIH&amp;R-3147'!H40)</f>
        <v>58</v>
      </c>
      <c r="KF46" s="596">
        <f>max('CE-FIH&amp;R-3147'!I40,'CE-FIH&amp;R-3147'!J40)</f>
        <v>0</v>
      </c>
      <c r="KG46" s="597">
        <f>'CF-FIHR-3157'!E42</f>
        <v>55</v>
      </c>
      <c r="KH46" s="597">
        <f>'CF-FIHR-3157'!F42</f>
        <v>48.25</v>
      </c>
      <c r="KI46" s="597">
        <f>'CF-FIHR-3157'!G42</f>
        <v>55.75</v>
      </c>
      <c r="KJ46" s="597">
        <f>'CF-FIHR-3157'!H42</f>
        <v>50.5</v>
      </c>
      <c r="KK46" s="598">
        <f>'CF-FIHR-3157'!I42</f>
        <v>52.375</v>
      </c>
      <c r="KL46" s="599">
        <f>'CF-FIHR-3157'!N42</f>
        <v>0.6031746032</v>
      </c>
      <c r="KM46" s="598">
        <f>'CF-FIHR-3157'!O42</f>
        <v>26.1875</v>
      </c>
      <c r="KN46" s="598" t="str">
        <f>'CF-FIHR-3157'!P42</f>
        <v/>
      </c>
      <c r="KO46" s="598" t="str">
        <f>'CF-FIHR-3157'!Q42</f>
        <v/>
      </c>
      <c r="KP46" s="598">
        <f>'CF-FIHR-3157'!R42</f>
        <v>26</v>
      </c>
      <c r="KQ46" s="598">
        <f>'CF-FIHR-3157'!S42</f>
        <v>15.7125</v>
      </c>
      <c r="KR46" s="598" t="str">
        <f>'CF-FIHR-3157'!T42</f>
        <v/>
      </c>
      <c r="KS46" s="598" t="str">
        <f>'CF-FIHR-3157'!U42</f>
        <v/>
      </c>
      <c r="KT46" s="598">
        <f>'CF-FIHR-3157'!V42</f>
        <v>16</v>
      </c>
      <c r="KU46" s="596" t="str">
        <f>'CF-FIHR-3157'!W42</f>
        <v/>
      </c>
      <c r="KV46" s="598" t="str">
        <f>'CF-FIHR-3157'!X42</f>
        <v/>
      </c>
      <c r="KW46" s="596" t="str">
        <f>'CF-FIHR-3157'!Y42</f>
        <v/>
      </c>
      <c r="KX46" s="596" t="str">
        <f>'CF-FIHR-3157'!Z42</f>
        <v>R</v>
      </c>
    </row>
    <row r="47" ht="16.5" customHeight="1">
      <c r="A47" s="587">
        <v>37.0</v>
      </c>
      <c r="B47" s="588" t="str">
        <f>'3A 2025 - 2026 DATOS DEL ESTUDI'!M40</f>
        <v/>
      </c>
      <c r="C47" s="588">
        <f>'3A 2025 - 2026 DATOS DEL ESTUDI'!N40</f>
        <v>32590071</v>
      </c>
      <c r="D47" s="589" t="str">
        <f>'3A 2025 - 2026 DATOS DEL ESTUDI'!B40</f>
        <v>Melani  Taveras Bautista</v>
      </c>
      <c r="E47" s="588">
        <f>max('LE3130'!C40,'LE3130'!D40)</f>
        <v>86</v>
      </c>
      <c r="F47" s="588">
        <f>max('LE3130'!E40,'LE3130'!F40)</f>
        <v>87</v>
      </c>
      <c r="G47" s="590">
        <f>max('LE3130'!G40,'LE3130'!H40)</f>
        <v>81</v>
      </c>
      <c r="H47" s="588">
        <f>max('LE3130'!I40,'LE3130'!J40)</f>
        <v>0</v>
      </c>
      <c r="I47" s="588">
        <f>max('LE3130'!K40,'LE3130'!L40)</f>
        <v>82</v>
      </c>
      <c r="J47" s="588">
        <f>max('LE3130'!M40,'LE3130'!N40)</f>
        <v>85</v>
      </c>
      <c r="K47" s="588">
        <f>max('LE3130'!O40,'LE3130'!P40)</f>
        <v>85</v>
      </c>
      <c r="L47" s="588">
        <f>max('LE3130'!Q40,'LE3130'!R40)</f>
        <v>0</v>
      </c>
      <c r="M47" s="588">
        <f>max('LE3131'!K41,'LE3131'!L41)</f>
        <v>88</v>
      </c>
      <c r="N47" s="588">
        <f>max('LE3131'!M41,'LE3131'!N41)</f>
        <v>89</v>
      </c>
      <c r="O47" s="588">
        <f>max('LE3131'!O41,'LE3131'!P41)</f>
        <v>91</v>
      </c>
      <c r="P47" s="588">
        <f>max('LE3131'!Q41,'LE3131'!R41)</f>
        <v>0</v>
      </c>
      <c r="Q47" s="588">
        <f>max('LE3131'!C41,'LE3131'!D41)</f>
        <v>83</v>
      </c>
      <c r="R47" s="588">
        <f>max('LE3131'!E41,'LE3131'!F41)</f>
        <v>96</v>
      </c>
      <c r="S47" s="588">
        <f>max('LE3131'!G41,'LE3131'!H41)</f>
        <v>91</v>
      </c>
      <c r="T47" s="588">
        <f>max('LE3131'!I41,'LE3131'!J41)</f>
        <v>0</v>
      </c>
      <c r="U47" s="591">
        <f>'CF-LE3149'!E43</f>
        <v>63.5</v>
      </c>
      <c r="V47" s="591">
        <f>'CF-LE3149'!F43</f>
        <v>63</v>
      </c>
      <c r="W47" s="591">
        <f>'CF-LE3149'!G43</f>
        <v>67</v>
      </c>
      <c r="X47" s="591">
        <f>'CF-LE3149'!H43</f>
        <v>67.5</v>
      </c>
      <c r="Y47" s="590">
        <f>'CF-LE3149'!I43</f>
        <v>65.25</v>
      </c>
      <c r="Z47" s="592">
        <f>'CF-LE3149'!N43</f>
        <v>0.5588235294</v>
      </c>
      <c r="AA47" s="590">
        <f>'CF-LE3149'!O43</f>
        <v>32.625</v>
      </c>
      <c r="AB47" s="590" t="str">
        <f>'CF-LE3149'!P43</f>
        <v/>
      </c>
      <c r="AC47" s="590" t="str">
        <f>'CF-LE3149'!Q43</f>
        <v/>
      </c>
      <c r="AD47" s="590">
        <f>'CF-LE3149'!R43</f>
        <v>33</v>
      </c>
      <c r="AE47" s="590">
        <f>'CF-LE3149'!S43</f>
        <v>19.575</v>
      </c>
      <c r="AF47" s="590" t="str">
        <f>'CF-LE3149'!T43</f>
        <v/>
      </c>
      <c r="AG47" s="590" t="str">
        <f>'CF-LE3149'!U43</f>
        <v/>
      </c>
      <c r="AH47" s="590">
        <f>'CF-LE3149'!V43</f>
        <v>20</v>
      </c>
      <c r="AI47" s="590">
        <f>'CF-LE3149'!W43</f>
        <v>65.25</v>
      </c>
      <c r="AJ47" s="588" t="str">
        <f>'CF-LE3149'!X43</f>
        <v/>
      </c>
      <c r="AK47" s="588" t="str">
        <f>'CF-LE3149'!Y43</f>
        <v/>
      </c>
      <c r="AL47" s="588" t="str">
        <f>'CF-LE3149'!Z43</f>
        <v>R</v>
      </c>
      <c r="AM47" s="593">
        <f>max('CE-I-331'!C40,'CE-I-331'!D40)</f>
        <v>0</v>
      </c>
      <c r="AN47" s="593">
        <f>max('CE-I-331'!E40,'CE-I-331'!F40)</f>
        <v>0</v>
      </c>
      <c r="AO47" s="593">
        <f>max('CE-I-331'!G40,'CE-I-331'!H40)</f>
        <v>0</v>
      </c>
      <c r="AP47" s="593">
        <f>max('CE-I-331'!I40,'CE-I-331'!J40)</f>
        <v>0</v>
      </c>
      <c r="AQ47" s="594">
        <f>max('CE-I-331'!K40,'CE-I-331'!L40)</f>
        <v>0</v>
      </c>
      <c r="AR47" s="588">
        <f>max('CE-I-331'!M40,'CE-I-331'!N40)</f>
        <v>0</v>
      </c>
      <c r="AS47" s="595">
        <f>max('CE-I-331'!O40,'CE-I-331'!P40)</f>
        <v>0</v>
      </c>
      <c r="AT47" s="596">
        <f>max('CE-I-331'!Q40,'CE-I-331'!R40)</f>
        <v>0</v>
      </c>
      <c r="AU47" s="596">
        <f>max('CE-I-3131'!K41,'CE-I-3131'!L41)</f>
        <v>0</v>
      </c>
      <c r="AV47" s="596">
        <f>max('CE-I-3131'!M41,'CE-I-3131'!N41)</f>
        <v>0</v>
      </c>
      <c r="AW47" s="596">
        <f>max('CE-I-3131'!O41,'CE-I-3131'!P41)</f>
        <v>0</v>
      </c>
      <c r="AX47" s="596">
        <f>max('CE-I-3131'!Q41,'CE-I-3131'!R41)</f>
        <v>0</v>
      </c>
      <c r="AY47" s="596">
        <f>max('CE-I-3131'!C41,'CE-I-3131'!D41)</f>
        <v>0</v>
      </c>
      <c r="AZ47" s="596">
        <f>max('CE-I-3131'!E41,'CE-I-3131'!F41)</f>
        <v>0</v>
      </c>
      <c r="BA47" s="596">
        <f>max('CE-I-3131'!G41,'CE-I-3131'!H41)</f>
        <v>0</v>
      </c>
      <c r="BB47" s="596">
        <f>max('CE-I-3131'!I41,'CE-I-3131'!J41)</f>
        <v>0</v>
      </c>
      <c r="BC47" s="597">
        <f>'CF-LE-I3150'!E43</f>
        <v>0</v>
      </c>
      <c r="BD47" s="597">
        <f>'CF-LE-I3150'!F43</f>
        <v>0</v>
      </c>
      <c r="BE47" s="597">
        <f>'CF-LE-I3150'!G43</f>
        <v>0</v>
      </c>
      <c r="BF47" s="597">
        <f>'CF-LE-I3150'!H43</f>
        <v>0</v>
      </c>
      <c r="BG47" s="598">
        <f>'CF-LE-I3150'!I43</f>
        <v>0</v>
      </c>
      <c r="BH47" s="599">
        <f>'CF-LE-I3150'!N43</f>
        <v>0</v>
      </c>
      <c r="BI47" s="598">
        <f>'CF-LE-I3150'!O43</f>
        <v>0</v>
      </c>
      <c r="BJ47" s="598" t="str">
        <f>'CF-LE-I3150'!P43</f>
        <v/>
      </c>
      <c r="BK47" s="598" t="str">
        <f>'CF-LE-I3150'!Q43</f>
        <v/>
      </c>
      <c r="BL47" s="598">
        <f>'CF-LE-I3150'!R43</f>
        <v>0</v>
      </c>
      <c r="BM47" s="598">
        <f>'CF-LE-I3150'!S43</f>
        <v>0</v>
      </c>
      <c r="BN47" s="598" t="str">
        <f>'CF-LE-I3150'!T43</f>
        <v/>
      </c>
      <c r="BO47" s="598" t="str">
        <f>'CF-LE-I3150'!U43</f>
        <v/>
      </c>
      <c r="BP47" s="598">
        <f>'CF-LE-I3150'!V43</f>
        <v>0</v>
      </c>
      <c r="BQ47" s="596" t="str">
        <f>'CF-LE-I3150'!W43</f>
        <v/>
      </c>
      <c r="BR47" s="596" t="str">
        <f>'CF-LE-I3150'!X43</f>
        <v/>
      </c>
      <c r="BS47" s="596" t="str">
        <f>'CF-LE-I3150'!Y43</f>
        <v/>
      </c>
      <c r="BT47" s="596" t="str">
        <f>'CF-LE-I3150'!Z43</f>
        <v>R</v>
      </c>
      <c r="BU47" s="600">
        <f>max('CE-F-334'!C40,'CE-F-334'!D40)</f>
        <v>50</v>
      </c>
      <c r="BV47" s="600">
        <f>max('CE-F-334'!E40,'CE-F-334'!F40)</f>
        <v>75</v>
      </c>
      <c r="BW47" s="600">
        <f>max('CE-F-334'!G40,'CE-F-334'!H40)</f>
        <v>70</v>
      </c>
      <c r="BX47" s="600">
        <f>max('CE-F-334'!I40,'CE-F-334'!J40)</f>
        <v>0</v>
      </c>
      <c r="BY47" s="594">
        <f>max('CE-F-334'!K40,'CE-F-334'!L40)</f>
        <v>70</v>
      </c>
      <c r="BZ47" s="588">
        <f>max('CE-F-334'!M40,'CE-F-334'!N40)</f>
        <v>78</v>
      </c>
      <c r="CA47" s="596">
        <f>max('CE-F-334'!O40,'CE-F-334'!P40)</f>
        <v>70</v>
      </c>
      <c r="CB47" s="596">
        <f>max('CE-F-334'!Q40,'CE-F-334'!R40)</f>
        <v>0</v>
      </c>
      <c r="CC47" s="596">
        <f>max('CE-F-3135'!K41,'CE-F-3135'!L41)</f>
        <v>71</v>
      </c>
      <c r="CD47" s="596">
        <f>max('CE-F-3135'!M41,'CE-F-3135'!N41)</f>
        <v>71</v>
      </c>
      <c r="CE47" s="596">
        <f>max('CE-F-3135'!O41,'CE-F-3135'!P41)</f>
        <v>70</v>
      </c>
      <c r="CF47" s="596">
        <f>max('CE-F-3135'!Q41,'CE-F-3135'!R41)</f>
        <v>0</v>
      </c>
      <c r="CG47" s="596">
        <f>max('CE-F-3135'!C41,'CE-F-3135'!D41)</f>
        <v>72</v>
      </c>
      <c r="CH47" s="596">
        <f>max('CE-F-3135'!E41,'CE-F-3135'!F41)</f>
        <v>70</v>
      </c>
      <c r="CI47" s="596">
        <f>max('CE-F-3135'!G41,'CE-F-3135'!H41)</f>
        <v>70</v>
      </c>
      <c r="CJ47" s="596">
        <f>max('CE-F-3135'!I41,'CE-F-3135'!J41)</f>
        <v>0</v>
      </c>
      <c r="CK47" s="597">
        <f>'CF-LE-F3151'!E43</f>
        <v>48.75</v>
      </c>
      <c r="CL47" s="597">
        <f>'CF-LE-F3151'!F43</f>
        <v>54.5</v>
      </c>
      <c r="CM47" s="597">
        <f>'CF-LE-F3151'!G43</f>
        <v>53</v>
      </c>
      <c r="CN47" s="597">
        <f>'CF-LE-F3151'!H43</f>
        <v>53</v>
      </c>
      <c r="CO47" s="598">
        <f>'CF-LE-F3151'!I43</f>
        <v>52.3125</v>
      </c>
      <c r="CP47" s="599">
        <f>'CF-LE-F3151'!N43</f>
        <v>0.6857142857</v>
      </c>
      <c r="CQ47" s="598">
        <f>'CF-LE-F3151'!O43</f>
        <v>26.15625</v>
      </c>
      <c r="CR47" s="598" t="str">
        <f>'CF-LE-F3151'!P43</f>
        <v/>
      </c>
      <c r="CS47" s="598" t="str">
        <f>'CF-LE-F3151'!Q43</f>
        <v/>
      </c>
      <c r="CT47" s="598">
        <f>'CF-LE-F3151'!R43</f>
        <v>26</v>
      </c>
      <c r="CU47" s="598">
        <f>'CF-LE-F3151'!S43</f>
        <v>15.69375</v>
      </c>
      <c r="CV47" s="598" t="str">
        <f>'CF-LE-F3151'!T43</f>
        <v/>
      </c>
      <c r="CW47" s="598" t="str">
        <f>'CF-LE-F3151'!U43</f>
        <v/>
      </c>
      <c r="CX47" s="598">
        <f>'CF-LE-F3151'!V43</f>
        <v>16</v>
      </c>
      <c r="CY47" s="598">
        <f>'CF-LE-F3151'!W43</f>
        <v>52.3125</v>
      </c>
      <c r="CZ47" s="598" t="str">
        <f>'CF-LE-F3151'!X43</f>
        <v/>
      </c>
      <c r="DA47" s="596" t="str">
        <f>'CF-LE-F3151'!Y43</f>
        <v/>
      </c>
      <c r="DB47" s="596" t="str">
        <f>'CF-LE-F3151'!Z43</f>
        <v>R</v>
      </c>
      <c r="DC47" s="600">
        <f>max('CE-MAT-3136'!C40,'CE-MAT-3136'!D40)</f>
        <v>58</v>
      </c>
      <c r="DD47" s="600">
        <f>max('CE-MAT-3136'!E40,'CE-MAT-3136'!F40)</f>
        <v>50</v>
      </c>
      <c r="DE47" s="600">
        <f>max('CE-MAT-3136'!G40,'CE-MAT-3136'!H40)</f>
        <v>70</v>
      </c>
      <c r="DF47" s="600">
        <f>max('CE-MAT-3136'!I40,'CE-MAT-3136'!J40)</f>
        <v>0</v>
      </c>
      <c r="DG47" s="594">
        <f>max('CE-MAT-3136'!K40,'CE-MAT-3136'!L40)</f>
        <v>65</v>
      </c>
      <c r="DH47" s="588">
        <f>max('CE-MAT-3136'!M40,'CE-MAT-3136'!N40)</f>
        <v>70</v>
      </c>
      <c r="DI47" s="596">
        <f>max('CE-MAT-3136'!O40,'CE-MAT-3136'!P40)</f>
        <v>60</v>
      </c>
      <c r="DJ47" s="596">
        <f>max('CE-MAT-3136'!Q40,'CE-MAT-3136'!R40)</f>
        <v>0</v>
      </c>
      <c r="DK47" s="596">
        <f>max('CE-MAT-3137'!K41,'CE-MAT-3137'!L41)</f>
        <v>70</v>
      </c>
      <c r="DL47" s="596">
        <f>max('CE-MAT-3137'!M41,'CE-MAT-3137'!N41)</f>
        <v>70</v>
      </c>
      <c r="DM47" s="596">
        <f>max('CE-MAT-3137'!O41,'CE-MAT-3137'!P41)</f>
        <v>70</v>
      </c>
      <c r="DN47" s="596">
        <f>max('CE-MAT-3137'!Q41,'CE-MAT-3137'!R41)</f>
        <v>0</v>
      </c>
      <c r="DO47" s="596">
        <f>max('CE-MAT-3137'!C41,'CE-MAT-3137'!D41)</f>
        <v>70</v>
      </c>
      <c r="DP47" s="596">
        <f>max('CE-MAT-3137'!E41,'CE-MAT-3137'!F41)</f>
        <v>70</v>
      </c>
      <c r="DQ47" s="596">
        <f>max('CE-MAT-3137'!G41,'CE-MAT-3137'!H41)</f>
        <v>70</v>
      </c>
      <c r="DR47" s="596">
        <f>max('CE-MAT-3137'!I41,'CE-MAT-3137'!J41)</f>
        <v>0</v>
      </c>
      <c r="DS47" s="597">
        <f>'CF-M-3152'!E43</f>
        <v>44.5</v>
      </c>
      <c r="DT47" s="597">
        <f>'CF-M-3152'!F43</f>
        <v>48.75</v>
      </c>
      <c r="DU47" s="597">
        <f>'CF-M-3152'!G43</f>
        <v>52.5</v>
      </c>
      <c r="DV47" s="597">
        <f>'CF-M-3152'!H43</f>
        <v>52.5</v>
      </c>
      <c r="DW47" s="598">
        <f>'CF-M-3152'!I43</f>
        <v>49.5625</v>
      </c>
      <c r="DX47" s="599">
        <f>'CF-M-3152'!N43</f>
        <v>0.69375</v>
      </c>
      <c r="DY47" s="598">
        <f>'CF-M-3152'!O43</f>
        <v>24.78125</v>
      </c>
      <c r="DZ47" s="598" t="str">
        <f>'CF-M-3152'!P43</f>
        <v/>
      </c>
      <c r="EA47" s="598" t="str">
        <f>'CF-M-3152'!Q43</f>
        <v/>
      </c>
      <c r="EB47" s="598">
        <f>'CF-M-3152'!R43</f>
        <v>25</v>
      </c>
      <c r="EC47" s="598">
        <f>'CF-M-3152'!S43</f>
        <v>14.86875</v>
      </c>
      <c r="ED47" s="598" t="str">
        <f>'CF-M-3152'!T43</f>
        <v/>
      </c>
      <c r="EE47" s="598" t="str">
        <f>'CF-M-3152'!U43</f>
        <v/>
      </c>
      <c r="EF47" s="598">
        <f>'CF-M-3152'!V43</f>
        <v>15</v>
      </c>
      <c r="EG47" s="598">
        <f>'CF-M-3152'!W43</f>
        <v>49.5625</v>
      </c>
      <c r="EH47" s="598" t="str">
        <f>'CF-M-3152'!X43</f>
        <v/>
      </c>
      <c r="EI47" s="596" t="str">
        <f>'CF-M-3152'!Y43</f>
        <v/>
      </c>
      <c r="EJ47" s="596" t="str">
        <f>'CF-M-3152'!Z43</f>
        <v>R</v>
      </c>
      <c r="EK47" s="593">
        <f>max('CE-SOC-3138'!C40,'CE-SOC-3138'!D40)</f>
        <v>74</v>
      </c>
      <c r="EL47" s="593">
        <f>max('CE-SOC-3138'!E40,'CE-SOC-3138'!F40)</f>
        <v>88</v>
      </c>
      <c r="EM47" s="593">
        <f>max('CE-SOC-3138'!G40,'CE-SOC-3138'!H40)</f>
        <v>87</v>
      </c>
      <c r="EN47" s="601">
        <f>max('CE-SOC-3138'!I40,'CE-SOC-3138'!J40)</f>
        <v>0</v>
      </c>
      <c r="EO47" s="595">
        <f>max('CE-SOC-3138'!K40,'CE-SOC-3138'!L40)</f>
        <v>77</v>
      </c>
      <c r="EP47" s="588">
        <f>max('CE-SOC-3138'!M40,'CE-SOC-3138'!N40)</f>
        <v>94</v>
      </c>
      <c r="EQ47" s="596">
        <f>max('CE-SOC-3138'!O40,'CE-SOC-3138'!P40)</f>
        <v>90</v>
      </c>
      <c r="ER47" s="596">
        <f>max('CE-SOC-3138'!Q40,'CE-SOC-3138'!R40)</f>
        <v>0</v>
      </c>
      <c r="ES47" s="596">
        <f>max('CE-SOC-3139'!K41,'CE-SOC-3139'!L41)</f>
        <v>90</v>
      </c>
      <c r="ET47" s="598">
        <f>max('CE-SOC-3139'!M41,'CE-SOC-3139'!N41)</f>
        <v>83</v>
      </c>
      <c r="EU47" s="598">
        <f>max('CE-SOC-3139'!O41,'CE-SOC-3139'!P41)</f>
        <v>89</v>
      </c>
      <c r="EV47" s="596">
        <f>max('CE-SOC-3139'!Q41,'CE-SOC-3139'!R41)</f>
        <v>0</v>
      </c>
      <c r="EW47" s="598">
        <f>max('CE-SOC-3139'!C41,'CE-SOC-3139'!D41)</f>
        <v>72</v>
      </c>
      <c r="EX47" s="598">
        <f>max('CE-SOC-3139'!E41,'CE-SOC-3139'!F41)</f>
        <v>85</v>
      </c>
      <c r="EY47" s="598">
        <f>max('CE-SOC-3139'!G41,'CE-SOC-3139'!H41)</f>
        <v>93</v>
      </c>
      <c r="EZ47" s="598">
        <f>max('CE-SOC-3139'!I41,'CE-SOC-3139'!J41)</f>
        <v>0</v>
      </c>
      <c r="FA47" s="597">
        <f>'CF-CS-3153'!E43</f>
        <v>62.25</v>
      </c>
      <c r="FB47" s="597">
        <f>'CF-CS-3153'!F43</f>
        <v>65.25</v>
      </c>
      <c r="FC47" s="597">
        <f>'CF-CS-3153'!G43</f>
        <v>65.5</v>
      </c>
      <c r="FD47" s="597">
        <f>'CF-CS-3153'!H43</f>
        <v>62.5</v>
      </c>
      <c r="FE47" s="598">
        <f>'CF-CS-3153'!I43</f>
        <v>63.875</v>
      </c>
      <c r="FF47" s="599">
        <f>'CF-CS-3153'!N43</f>
        <v>0.6933333333</v>
      </c>
      <c r="FG47" s="598">
        <f>'CF-CS-3153'!O43</f>
        <v>31.9375</v>
      </c>
      <c r="FH47" s="598" t="str">
        <f>'CF-CS-3153'!P43</f>
        <v/>
      </c>
      <c r="FI47" s="598" t="str">
        <f>'CF-CS-3153'!Q43</f>
        <v/>
      </c>
      <c r="FJ47" s="598">
        <f>'CF-CS-3153'!R43</f>
        <v>32</v>
      </c>
      <c r="FK47" s="598">
        <f>'CF-CS-3153'!S43</f>
        <v>19.1625</v>
      </c>
      <c r="FL47" s="598" t="str">
        <f>'CF-CS-3153'!T43</f>
        <v/>
      </c>
      <c r="FM47" s="598" t="str">
        <f>'CF-CS-3153'!U43</f>
        <v/>
      </c>
      <c r="FN47" s="598">
        <f>'CF-CS-3153'!V43</f>
        <v>19</v>
      </c>
      <c r="FO47" s="596" t="str">
        <f>'CF-CS-3153'!W43</f>
        <v/>
      </c>
      <c r="FP47" s="598" t="str">
        <f>'CF-CS-3153'!X43</f>
        <v/>
      </c>
      <c r="FQ47" s="596" t="str">
        <f>'CF-CS-3153'!Y43</f>
        <v/>
      </c>
      <c r="FR47" s="596" t="str">
        <f>'CF-CS-3153'!Z43</f>
        <v>R</v>
      </c>
      <c r="FS47" s="602">
        <f>max(CNCF3140!C40,CNCF3140!D40)</f>
        <v>75</v>
      </c>
      <c r="FT47" s="602">
        <f>max(CNCF3140!E40,CNCF3140!F40)</f>
        <v>90</v>
      </c>
      <c r="FU47" s="602">
        <f>max(CNCF3140!G40,CNCF3140!H40)</f>
        <v>57</v>
      </c>
      <c r="FV47" s="602">
        <f>max(CNCF3140!I40,CNCF3140!J40)</f>
        <v>0</v>
      </c>
      <c r="FW47" s="594">
        <f>max(CNCF3140!K40,CNCF3140!L40)</f>
        <v>70</v>
      </c>
      <c r="FX47" s="588">
        <f>max(CNCF3140!M40,CNCF3140!N40)</f>
        <v>88</v>
      </c>
      <c r="FY47" s="596">
        <f>max(CNCF3140!O40,CNCF3140!P40)</f>
        <v>50</v>
      </c>
      <c r="FZ47" s="596">
        <f>max(CNCF3140!Q40,CNCF3140!R40)</f>
        <v>0</v>
      </c>
      <c r="GA47" s="596">
        <f>max('CE-NAT-3141'!K41,'CE-NAT-3141'!L41)</f>
        <v>70</v>
      </c>
      <c r="GB47" s="596">
        <f>max('CE-NAT-3141'!M41,'CE-NAT-3141'!N41)</f>
        <v>80</v>
      </c>
      <c r="GC47" s="596">
        <f>max('CE-NAT-3141'!O41,'CE-NAT-3141'!P41)</f>
        <v>41</v>
      </c>
      <c r="GD47" s="596">
        <f>max('CE-NAT-3141'!Q41,'CE-NAT-3141'!R41)</f>
        <v>0</v>
      </c>
      <c r="GE47" s="596">
        <f>max('CE-NAT-3141'!C41,'CE-NAT-3141'!D41)</f>
        <v>70</v>
      </c>
      <c r="GF47" s="596">
        <f>max('CE-NAT-3141'!E41,'CE-NAT-3141'!F41)</f>
        <v>88</v>
      </c>
      <c r="GG47" s="596">
        <f>max('CE-NAT-3141'!G41,'CE-NAT-3141'!H41)</f>
        <v>80</v>
      </c>
      <c r="GH47" s="596">
        <f>max('CE-NAT-3141'!I41,'CE-NAT-3141'!J41)</f>
        <v>0</v>
      </c>
      <c r="GI47" s="597">
        <f>'CF-CN-3154'!E43</f>
        <v>55.5</v>
      </c>
      <c r="GJ47" s="597">
        <f>'CF-CN-3154'!F43</f>
        <v>52</v>
      </c>
      <c r="GK47" s="597">
        <f>'CF-CN-3154'!G43</f>
        <v>47.75</v>
      </c>
      <c r="GL47" s="597">
        <f>'CF-CN-3154'!H43</f>
        <v>59.5</v>
      </c>
      <c r="GM47" s="598">
        <f>'CF-CN-3154'!I43</f>
        <v>53.6875</v>
      </c>
      <c r="GN47" s="599">
        <f>'CF-CN-3154'!N43</f>
        <v>0.3</v>
      </c>
      <c r="GO47" s="598">
        <f>'CF-CN-3154'!O43</f>
        <v>26.84375</v>
      </c>
      <c r="GP47" s="598" t="str">
        <f>'CF-CN-3154'!P43</f>
        <v/>
      </c>
      <c r="GQ47" s="598" t="str">
        <f>'CF-CN-3154'!Q43</f>
        <v/>
      </c>
      <c r="GR47" s="598">
        <f>'CF-CN-3154'!R43</f>
        <v>27</v>
      </c>
      <c r="GS47" s="598">
        <f>'CF-CN-3154'!S43</f>
        <v>16.10625</v>
      </c>
      <c r="GT47" s="598" t="str">
        <f>'CF-CN-3154'!T43</f>
        <v/>
      </c>
      <c r="GU47" s="598" t="str">
        <f>'CF-CN-3154'!U43</f>
        <v/>
      </c>
      <c r="GV47" s="598">
        <f>'CF-CN-3154'!V43</f>
        <v>16</v>
      </c>
      <c r="GW47" s="598">
        <f>'CF-CN-3154'!W43</f>
        <v>53.6875</v>
      </c>
      <c r="GX47" s="598" t="str">
        <f>'CF-CN-3154'!X43</f>
        <v/>
      </c>
      <c r="GY47" s="596" t="str">
        <f>'CF-CN-3154'!Y43</f>
        <v/>
      </c>
      <c r="GZ47" s="596" t="str">
        <f>'CF-CN-3154'!Z43</f>
        <v>R</v>
      </c>
      <c r="HA47" s="594">
        <f>max('CE-EA-3142'!C40,'CE-EA-3142'!C40)</f>
        <v>88</v>
      </c>
      <c r="HB47" s="594">
        <f>max('CE-EA-3142'!E40,'CE-EA-3142'!F40)</f>
        <v>77</v>
      </c>
      <c r="HC47" s="594">
        <f>max('CE-EA-3142'!G40,'CE-EA-3142'!H40)</f>
        <v>54</v>
      </c>
      <c r="HD47" s="594">
        <f>max('CE-EA-3142'!I40,'CE-EA-3142'!J40)</f>
        <v>0</v>
      </c>
      <c r="HE47" s="594">
        <f>max('CE-EA-3142'!K40,'CE-EA-3142'!L40)</f>
        <v>82</v>
      </c>
      <c r="HF47" s="588">
        <f>max('CE-EA-3142'!M40,'CE-EA-3142'!N40)</f>
        <v>70</v>
      </c>
      <c r="HG47" s="596">
        <f>max('CE-EA-3142'!O40,'CE-EA-3142'!P40)</f>
        <v>71</v>
      </c>
      <c r="HH47" s="596">
        <f>max('CE-EA-3142'!Q40,'CE-EA-3142'!R40)</f>
        <v>0</v>
      </c>
      <c r="HI47" s="596">
        <f>max('CE-EA-3143'!K41,'CE-EA-3143'!L41)</f>
        <v>80</v>
      </c>
      <c r="HJ47" s="596">
        <f>max('CE-EA-3143'!M41,'CE-EA-3143'!N41)</f>
        <v>76</v>
      </c>
      <c r="HK47" s="596">
        <f>max('CE-EA-3143'!O41,'CE-EA-3143'!P41)</f>
        <v>88</v>
      </c>
      <c r="HL47" s="596">
        <f>max('CE-EA-3143'!Q41,'CE-EA-3143'!R41)</f>
        <v>0</v>
      </c>
      <c r="HM47" s="596">
        <f>max('CE-EA-3143'!C41,'CE-EA-3143'!D41)</f>
        <v>80</v>
      </c>
      <c r="HN47" s="596">
        <f>max('CE-EA-3143'!E41,'CE-EA-3143'!F41)</f>
        <v>72</v>
      </c>
      <c r="HO47" s="596">
        <f>max('CE-EA-3143'!G41,'CE-EA-3143'!H41)</f>
        <v>90</v>
      </c>
      <c r="HP47" s="596">
        <f>max('CE-EA-3143'!I41,'CE-EA-3143'!J41)</f>
        <v>0</v>
      </c>
      <c r="HQ47" s="597">
        <f>'CF-EA-3155'!E43</f>
        <v>54.75</v>
      </c>
      <c r="HR47" s="597">
        <f>'CF-EA-3155'!F43</f>
        <v>55.75</v>
      </c>
      <c r="HS47" s="597">
        <f>'CF-EA-3155'!G43</f>
        <v>61</v>
      </c>
      <c r="HT47" s="597">
        <f>'CF-EA-3155'!H43</f>
        <v>60.5</v>
      </c>
      <c r="HU47" s="598">
        <f>'CF-EA-3155'!I43</f>
        <v>58</v>
      </c>
      <c r="HV47" s="599">
        <f>'CF-EA-3155'!N43</f>
        <v>0.4675925926</v>
      </c>
      <c r="HW47" s="598">
        <f>'CF-EA-3155'!O43</f>
        <v>29</v>
      </c>
      <c r="HX47" s="598" t="str">
        <f>'CF-EA-3155'!P43</f>
        <v/>
      </c>
      <c r="HY47" s="598" t="str">
        <f>'CF-EA-3155'!Q43</f>
        <v/>
      </c>
      <c r="HZ47" s="598">
        <f>'CF-EA-3155'!R43</f>
        <v>29</v>
      </c>
      <c r="IA47" s="598">
        <f>'CF-EA-3155'!S43</f>
        <v>17.4</v>
      </c>
      <c r="IB47" s="598" t="str">
        <f>'CF-EA-3155'!T43</f>
        <v/>
      </c>
      <c r="IC47" s="598" t="str">
        <f>'CF-EA-3155'!U43</f>
        <v/>
      </c>
      <c r="ID47" s="598">
        <f>'CF-EA-3155'!V43</f>
        <v>17</v>
      </c>
      <c r="IE47" s="596" t="str">
        <f>'CF-EA-3155'!W43</f>
        <v/>
      </c>
      <c r="IF47" s="598" t="str">
        <f>'CF-EA-3155'!X43</f>
        <v/>
      </c>
      <c r="IG47" s="596" t="str">
        <f>'CF-EA-3155'!Y43</f>
        <v/>
      </c>
      <c r="IH47" s="596" t="str">
        <f>'CF-EA-3155'!Z43</f>
        <v>R</v>
      </c>
      <c r="II47" s="600">
        <f>max('CE-EF-3144'!C40,'CE-EF-3144'!D40)</f>
        <v>76</v>
      </c>
      <c r="IJ47" s="600">
        <f>max('CE-EF-3144'!E40,'CE-EF-3144'!F40)</f>
        <v>87</v>
      </c>
      <c r="IK47" s="600">
        <f>max('CE-EF-3144'!G40,'CE-EF-3144'!H40)</f>
        <v>83</v>
      </c>
      <c r="IL47" s="600">
        <f>max('CE-EF-3144'!I40,'CE-EF-3144'!J40)</f>
        <v>0</v>
      </c>
      <c r="IM47" s="594">
        <f>max('CE-EF-3144'!K40,'CE-EF-3144'!L40)</f>
        <v>80</v>
      </c>
      <c r="IN47" s="588">
        <f>max('CE-EF-3144'!M40,'CE-EF-3144'!N40)</f>
        <v>88</v>
      </c>
      <c r="IO47" s="596">
        <f>max('CE-EF-3144'!O40,'CE-EF-3144'!P40)</f>
        <v>86</v>
      </c>
      <c r="IP47" s="596">
        <f>max('CE-EF-3144'!Q40,'CE-EF-3144'!R40)</f>
        <v>0</v>
      </c>
      <c r="IQ47" s="596">
        <f>max('CE-EF-3145'!K41,'CE-EF-3145'!L41)</f>
        <v>83</v>
      </c>
      <c r="IR47" s="596">
        <f>max('CE-EF-3145'!M41,'CE-EF-3145'!N41)</f>
        <v>82</v>
      </c>
      <c r="IS47" s="596">
        <f>max('CE-EF-3145'!O41,'CE-EF-3145'!P41)</f>
        <v>86</v>
      </c>
      <c r="IT47" s="596">
        <f>max('CE-EF-3145'!Q41,'CE-EF-3145'!R41)</f>
        <v>0</v>
      </c>
      <c r="IU47" s="596">
        <f>max('CE-EF-3145'!C41,'CE-EF-3145'!D41)</f>
        <v>80</v>
      </c>
      <c r="IV47" s="596">
        <f>max('CE-EF-3145'!E41,'CE-EF-3145'!F41)</f>
        <v>86</v>
      </c>
      <c r="IW47" s="596">
        <f>max('CE-EF-3145'!G41,'CE-EF-3145'!H41)</f>
        <v>90</v>
      </c>
      <c r="IX47" s="596">
        <f>max('CE-EF-3145'!I41,'CE-EF-3145'!J41)</f>
        <v>0</v>
      </c>
      <c r="IY47" s="597">
        <f>'CF-EF-3156'!E43</f>
        <v>61.5</v>
      </c>
      <c r="IZ47" s="597">
        <f>'CF-EF-3156'!F43</f>
        <v>63.5</v>
      </c>
      <c r="JA47" s="597">
        <f>'CF-EF-3156'!G43</f>
        <v>62.75</v>
      </c>
      <c r="JB47" s="597">
        <f>'CF-EF-3156'!H43</f>
        <v>64</v>
      </c>
      <c r="JC47" s="598">
        <f>'CF-EF-3156'!I43</f>
        <v>62.9375</v>
      </c>
      <c r="JD47" s="599">
        <f>'CF-EF-3156'!N43</f>
        <v>0.8</v>
      </c>
      <c r="JE47" s="598">
        <f>'CF-EF-3156'!O43</f>
        <v>31.46875</v>
      </c>
      <c r="JF47" s="598" t="str">
        <f>'CF-EF-3156'!P43</f>
        <v/>
      </c>
      <c r="JG47" s="598" t="str">
        <f>'CF-EF-3156'!Q43</f>
        <v/>
      </c>
      <c r="JH47" s="598">
        <f>'CF-EF-3156'!R43</f>
        <v>31</v>
      </c>
      <c r="JI47" s="598">
        <f>'CF-EF-3156'!S43</f>
        <v>18.88125</v>
      </c>
      <c r="JJ47" s="598" t="str">
        <f>'CF-EF-3156'!T43</f>
        <v/>
      </c>
      <c r="JK47" s="598" t="str">
        <f>'CF-EF-3156'!U43</f>
        <v/>
      </c>
      <c r="JL47" s="598">
        <f>'CF-EF-3156'!V43</f>
        <v>19</v>
      </c>
      <c r="JM47" s="596" t="str">
        <f>'CF-EF-3156'!W43</f>
        <v/>
      </c>
      <c r="JN47" s="598" t="str">
        <f>'CF-EF-3156'!X43</f>
        <v/>
      </c>
      <c r="JO47" s="596" t="str">
        <f>'CF-EF-3156'!Y43</f>
        <v/>
      </c>
      <c r="JP47" s="596" t="str">
        <f>'CF-EF-3156'!Z43</f>
        <v>R</v>
      </c>
      <c r="JQ47" s="593">
        <f>max('CE-FIH&amp;R-3146'!C40,'CE-FIH&amp;R-3146'!D40)</f>
        <v>76</v>
      </c>
      <c r="JR47" s="601">
        <f>max('CE-FIH&amp;R-3146'!E40,'CE-FIH&amp;R-3146'!F40)</f>
        <v>91</v>
      </c>
      <c r="JS47" s="601">
        <f>max('CE-FIH&amp;R-3146'!G40,'CE-FIH&amp;R-3146'!H40)</f>
        <v>83</v>
      </c>
      <c r="JT47" s="593">
        <f>max('CE-FIH&amp;R-3146'!I40,'CE-FIH&amp;R-3146'!J40)</f>
        <v>0</v>
      </c>
      <c r="JU47" s="594">
        <f>max('CE-FIH&amp;R-3146'!K40,'CE-FIH&amp;R-3146'!L40)</f>
        <v>81</v>
      </c>
      <c r="JV47" s="590">
        <f>max('CE-FIH&amp;R-3146'!M40,'CE-FIH&amp;R-3146'!N40)</f>
        <v>93</v>
      </c>
      <c r="JW47" s="598">
        <f>max('CE-FIH&amp;R-3146'!O40,'CE-FIH&amp;R-3146'!P40)</f>
        <v>78</v>
      </c>
      <c r="JX47" s="596">
        <f>max('CE-FIH&amp;R-3146'!Q40,'CE-FIH&amp;R-3146'!R40)</f>
        <v>0</v>
      </c>
      <c r="JY47" s="596">
        <f>max('CE-FIH&amp;R-3147'!K41,'CE-FIH&amp;R-3147'!L41)</f>
        <v>88</v>
      </c>
      <c r="JZ47" s="598">
        <f>max('CE-FIH&amp;R-3147'!M41,'CE-FIH&amp;R-3147'!N41)</f>
        <v>94</v>
      </c>
      <c r="KA47" s="598">
        <f>max('CE-FIH&amp;R-3147'!O41,'CE-FIH&amp;R-3147'!P41)</f>
        <v>80</v>
      </c>
      <c r="KB47" s="596">
        <f>max('CE-FIH&amp;R-3147'!Q41,'CE-FIH&amp;R-3147'!R41)</f>
        <v>0</v>
      </c>
      <c r="KC47" s="598">
        <f>max('CE-FIH&amp;R-3147'!C41,'CE-FIH&amp;R-3147'!D41)</f>
        <v>77</v>
      </c>
      <c r="KD47" s="598">
        <f>max('CE-FIH&amp;R-3147'!E41,'CE-FIH&amp;R-3147'!F41)</f>
        <v>87</v>
      </c>
      <c r="KE47" s="598">
        <f>max('CE-FIH&amp;R-3147'!G41,'CE-FIH&amp;R-3147'!H41)</f>
        <v>84</v>
      </c>
      <c r="KF47" s="596">
        <f>max('CE-FIH&amp;R-3147'!I41,'CE-FIH&amp;R-3147'!J41)</f>
        <v>0</v>
      </c>
      <c r="KG47" s="597">
        <f>'CF-FIHR-3157'!E43</f>
        <v>62.5</v>
      </c>
      <c r="KH47" s="597">
        <f>'CF-FIHR-3157'!F43</f>
        <v>63</v>
      </c>
      <c r="KI47" s="597">
        <f>'CF-FIHR-3157'!G43</f>
        <v>65.5</v>
      </c>
      <c r="KJ47" s="597">
        <f>'CF-FIHR-3157'!H43</f>
        <v>62</v>
      </c>
      <c r="KK47" s="598">
        <f>'CF-FIHR-3157'!I43</f>
        <v>63.25</v>
      </c>
      <c r="KL47" s="599">
        <f>'CF-FIHR-3157'!N43</f>
        <v>0.6349206349</v>
      </c>
      <c r="KM47" s="598">
        <f>'CF-FIHR-3157'!O43</f>
        <v>31.625</v>
      </c>
      <c r="KN47" s="598" t="str">
        <f>'CF-FIHR-3157'!P43</f>
        <v/>
      </c>
      <c r="KO47" s="598" t="str">
        <f>'CF-FIHR-3157'!Q43</f>
        <v/>
      </c>
      <c r="KP47" s="598">
        <f>'CF-FIHR-3157'!R43</f>
        <v>32</v>
      </c>
      <c r="KQ47" s="598">
        <f>'CF-FIHR-3157'!S43</f>
        <v>18.975</v>
      </c>
      <c r="KR47" s="598" t="str">
        <f>'CF-FIHR-3157'!T43</f>
        <v/>
      </c>
      <c r="KS47" s="598" t="str">
        <f>'CF-FIHR-3157'!U43</f>
        <v/>
      </c>
      <c r="KT47" s="598">
        <f>'CF-FIHR-3157'!V43</f>
        <v>19</v>
      </c>
      <c r="KU47" s="596" t="str">
        <f>'CF-FIHR-3157'!W43</f>
        <v/>
      </c>
      <c r="KV47" s="598" t="str">
        <f>'CF-FIHR-3157'!X43</f>
        <v/>
      </c>
      <c r="KW47" s="596" t="str">
        <f>'CF-FIHR-3157'!Y43</f>
        <v/>
      </c>
      <c r="KX47" s="596" t="str">
        <f>'CF-FIHR-3157'!Z43</f>
        <v>R</v>
      </c>
    </row>
    <row r="48" ht="16.5" customHeight="1">
      <c r="A48" s="600">
        <v>38.0</v>
      </c>
      <c r="B48" s="588" t="str">
        <f>'3A 2025 - 2026 DATOS DEL ESTUDI'!M41</f>
        <v/>
      </c>
      <c r="C48" s="588">
        <f>'3A 2025 - 2026 DATOS DEL ESTUDI'!N41</f>
        <v>32790609</v>
      </c>
      <c r="D48" s="589" t="str">
        <f>'3A 2025 - 2026 DATOS DEL ESTUDI'!B41</f>
        <v>Arianny  Tejada Guzmán</v>
      </c>
      <c r="E48" s="588">
        <f>max('LE3130'!C41,'LE3130'!D41)</f>
        <v>85</v>
      </c>
      <c r="F48" s="588">
        <f>max('LE3130'!E41,'LE3130'!F41)</f>
        <v>89</v>
      </c>
      <c r="G48" s="590">
        <f>max('LE3130'!G41,'LE3130'!H41)</f>
        <v>88</v>
      </c>
      <c r="H48" s="588">
        <f>max('LE3130'!I41,'LE3130'!J41)</f>
        <v>0</v>
      </c>
      <c r="I48" s="588">
        <f>max('LE3130'!K41,'LE3130'!L41)</f>
        <v>87</v>
      </c>
      <c r="J48" s="588">
        <f>max('LE3130'!M41,'LE3130'!N41)</f>
        <v>87</v>
      </c>
      <c r="K48" s="588">
        <f>max('LE3130'!O41,'LE3130'!P41)</f>
        <v>87</v>
      </c>
      <c r="L48" s="588">
        <f>max('LE3130'!Q41,'LE3130'!R41)</f>
        <v>0</v>
      </c>
      <c r="M48" s="588">
        <f>max('LE3131'!K42,'LE3131'!L42)</f>
        <v>94</v>
      </c>
      <c r="N48" s="588">
        <f>max('LE3131'!M42,'LE3131'!N42)</f>
        <v>90</v>
      </c>
      <c r="O48" s="588">
        <f>max('LE3131'!O42,'LE3131'!P42)</f>
        <v>93</v>
      </c>
      <c r="P48" s="588">
        <f>max('LE3131'!Q42,'LE3131'!R42)</f>
        <v>0</v>
      </c>
      <c r="Q48" s="588">
        <f>max('LE3131'!C42,'LE3131'!D42)</f>
        <v>93</v>
      </c>
      <c r="R48" s="588">
        <f>max('LE3131'!E42,'LE3131'!F42)</f>
        <v>97</v>
      </c>
      <c r="S48" s="588">
        <f>max('LE3131'!G42,'LE3131'!H42)</f>
        <v>93</v>
      </c>
      <c r="T48" s="588">
        <f>max('LE3131'!I42,'LE3131'!J42)</f>
        <v>0</v>
      </c>
      <c r="U48" s="591">
        <f>'CF-LE3149'!E44</f>
        <v>65.5</v>
      </c>
      <c r="V48" s="591">
        <f>'CF-LE3149'!F44</f>
        <v>65.25</v>
      </c>
      <c r="W48" s="591">
        <f>'CF-LE3149'!G44</f>
        <v>69.25</v>
      </c>
      <c r="X48" s="591">
        <f>'CF-LE3149'!H44</f>
        <v>70.75</v>
      </c>
      <c r="Y48" s="590">
        <f>'CF-LE3149'!I44</f>
        <v>67.6875</v>
      </c>
      <c r="Z48" s="592">
        <f>'CF-LE3149'!N44</f>
        <v>0.5547058824</v>
      </c>
      <c r="AA48" s="590">
        <f>'CF-LE3149'!O44</f>
        <v>33.84375</v>
      </c>
      <c r="AB48" s="590" t="str">
        <f>'CF-LE3149'!P44</f>
        <v/>
      </c>
      <c r="AC48" s="590" t="str">
        <f>'CF-LE3149'!Q44</f>
        <v/>
      </c>
      <c r="AD48" s="590">
        <f>'CF-LE3149'!R44</f>
        <v>34</v>
      </c>
      <c r="AE48" s="590">
        <f>'CF-LE3149'!S44</f>
        <v>20.30625</v>
      </c>
      <c r="AF48" s="590" t="str">
        <f>'CF-LE3149'!T44</f>
        <v/>
      </c>
      <c r="AG48" s="590" t="str">
        <f>'CF-LE3149'!U44</f>
        <v/>
      </c>
      <c r="AH48" s="590">
        <f>'CF-LE3149'!V44</f>
        <v>20</v>
      </c>
      <c r="AI48" s="590">
        <f>'CF-LE3149'!W44</f>
        <v>67.6875</v>
      </c>
      <c r="AJ48" s="588" t="str">
        <f>'CF-LE3149'!X44</f>
        <v/>
      </c>
      <c r="AK48" s="588" t="str">
        <f>'CF-LE3149'!Y44</f>
        <v/>
      </c>
      <c r="AL48" s="588" t="str">
        <f>'CF-LE3149'!Z44</f>
        <v>R</v>
      </c>
      <c r="AM48" s="593">
        <f>max('CE-I-331'!C41,'CE-I-331'!D41)</f>
        <v>0</v>
      </c>
      <c r="AN48" s="593">
        <f>max('CE-I-331'!E41,'CE-I-331'!F41)</f>
        <v>0</v>
      </c>
      <c r="AO48" s="593">
        <f>max('CE-I-331'!G41,'CE-I-331'!H41)</f>
        <v>0</v>
      </c>
      <c r="AP48" s="593">
        <f>max('CE-I-331'!I41,'CE-I-331'!J41)</f>
        <v>0</v>
      </c>
      <c r="AQ48" s="594">
        <f>max('CE-I-331'!K41,'CE-I-331'!L41)</f>
        <v>0</v>
      </c>
      <c r="AR48" s="588">
        <f>max('CE-I-331'!M41,'CE-I-331'!N41)</f>
        <v>0</v>
      </c>
      <c r="AS48" s="595">
        <f>max('CE-I-331'!O41,'CE-I-331'!P41)</f>
        <v>0</v>
      </c>
      <c r="AT48" s="596">
        <f>max('CE-I-331'!Q41,'CE-I-331'!R41)</f>
        <v>0</v>
      </c>
      <c r="AU48" s="596">
        <f>max('CE-I-3131'!K42,'CE-I-3131'!L42)</f>
        <v>0</v>
      </c>
      <c r="AV48" s="596">
        <f>max('CE-I-3131'!M42,'CE-I-3131'!N42)</f>
        <v>0</v>
      </c>
      <c r="AW48" s="596">
        <f>max('CE-I-3131'!O42,'CE-I-3131'!P42)</f>
        <v>0</v>
      </c>
      <c r="AX48" s="596">
        <f>max('CE-I-3131'!Q42,'CE-I-3131'!R42)</f>
        <v>0</v>
      </c>
      <c r="AY48" s="596">
        <f>max('CE-I-3131'!C42,'CE-I-3131'!D42)</f>
        <v>0</v>
      </c>
      <c r="AZ48" s="596">
        <f>max('CE-I-3131'!E42,'CE-I-3131'!F42)</f>
        <v>0</v>
      </c>
      <c r="BA48" s="596">
        <f>max('CE-I-3131'!G42,'CE-I-3131'!H42)</f>
        <v>0</v>
      </c>
      <c r="BB48" s="596">
        <f>max('CE-I-3131'!I42,'CE-I-3131'!J42)</f>
        <v>0</v>
      </c>
      <c r="BC48" s="597">
        <f>'CF-LE-I3150'!E44</f>
        <v>0</v>
      </c>
      <c r="BD48" s="597">
        <f>'CF-LE-I3150'!F44</f>
        <v>0</v>
      </c>
      <c r="BE48" s="597">
        <f>'CF-LE-I3150'!G44</f>
        <v>0</v>
      </c>
      <c r="BF48" s="597">
        <f>'CF-LE-I3150'!H44</f>
        <v>0</v>
      </c>
      <c r="BG48" s="598">
        <f>'CF-LE-I3150'!I44</f>
        <v>0</v>
      </c>
      <c r="BH48" s="599">
        <f>'CF-LE-I3150'!N44</f>
        <v>0</v>
      </c>
      <c r="BI48" s="598">
        <f>'CF-LE-I3150'!O44</f>
        <v>0</v>
      </c>
      <c r="BJ48" s="598" t="str">
        <f>'CF-LE-I3150'!P44</f>
        <v/>
      </c>
      <c r="BK48" s="598" t="str">
        <f>'CF-LE-I3150'!Q44</f>
        <v/>
      </c>
      <c r="BL48" s="598">
        <f>'CF-LE-I3150'!R44</f>
        <v>0</v>
      </c>
      <c r="BM48" s="598">
        <f>'CF-LE-I3150'!S44</f>
        <v>0</v>
      </c>
      <c r="BN48" s="598" t="str">
        <f>'CF-LE-I3150'!T44</f>
        <v/>
      </c>
      <c r="BO48" s="598" t="str">
        <f>'CF-LE-I3150'!U44</f>
        <v/>
      </c>
      <c r="BP48" s="598">
        <f>'CF-LE-I3150'!V44</f>
        <v>0</v>
      </c>
      <c r="BQ48" s="596" t="str">
        <f>'CF-LE-I3150'!W44</f>
        <v/>
      </c>
      <c r="BR48" s="596" t="str">
        <f>'CF-LE-I3150'!X44</f>
        <v/>
      </c>
      <c r="BS48" s="596" t="str">
        <f>'CF-LE-I3150'!Y44</f>
        <v/>
      </c>
      <c r="BT48" s="596" t="str">
        <f>'CF-LE-I3150'!Z44</f>
        <v>R</v>
      </c>
      <c r="BU48" s="600">
        <f>max('CE-F-334'!C41,'CE-F-334'!D41)</f>
        <v>90</v>
      </c>
      <c r="BV48" s="600">
        <f>max('CE-F-334'!E41,'CE-F-334'!F41)</f>
        <v>91</v>
      </c>
      <c r="BW48" s="600">
        <f>max('CE-F-334'!G41,'CE-F-334'!H41)</f>
        <v>92</v>
      </c>
      <c r="BX48" s="600">
        <f>max('CE-F-334'!I41,'CE-F-334'!J41)</f>
        <v>0</v>
      </c>
      <c r="BY48" s="594">
        <f>max('CE-F-334'!K41,'CE-F-334'!L41)</f>
        <v>92</v>
      </c>
      <c r="BZ48" s="588">
        <f>max('CE-F-334'!M41,'CE-F-334'!N41)</f>
        <v>92</v>
      </c>
      <c r="CA48" s="596">
        <f>max('CE-F-334'!O41,'CE-F-334'!P41)</f>
        <v>90</v>
      </c>
      <c r="CB48" s="596">
        <f>max('CE-F-334'!Q41,'CE-F-334'!R41)</f>
        <v>0</v>
      </c>
      <c r="CC48" s="596">
        <f>max('CE-F-3135'!K42,'CE-F-3135'!L42)</f>
        <v>93</v>
      </c>
      <c r="CD48" s="596">
        <f>max('CE-F-3135'!M42,'CE-F-3135'!N42)</f>
        <v>94</v>
      </c>
      <c r="CE48" s="596">
        <f>max('CE-F-3135'!O42,'CE-F-3135'!P42)</f>
        <v>93</v>
      </c>
      <c r="CF48" s="596">
        <f>max('CE-F-3135'!Q42,'CE-F-3135'!R42)</f>
        <v>0</v>
      </c>
      <c r="CG48" s="596">
        <f>max('CE-F-3135'!C42,'CE-F-3135'!D42)</f>
        <v>92</v>
      </c>
      <c r="CH48" s="596">
        <f>max('CE-F-3135'!E42,'CE-F-3135'!F42)</f>
        <v>93</v>
      </c>
      <c r="CI48" s="596">
        <f>max('CE-F-3135'!G42,'CE-F-3135'!H42)</f>
        <v>94</v>
      </c>
      <c r="CJ48" s="596">
        <f>max('CE-F-3135'!I42,'CE-F-3135'!J42)</f>
        <v>0</v>
      </c>
      <c r="CK48" s="597">
        <f>'CF-LE-F3151'!E44</f>
        <v>68.25</v>
      </c>
      <c r="CL48" s="597">
        <f>'CF-LE-F3151'!F44</f>
        <v>68.5</v>
      </c>
      <c r="CM48" s="597">
        <f>'CF-LE-F3151'!G44</f>
        <v>70</v>
      </c>
      <c r="CN48" s="597">
        <f>'CF-LE-F3151'!H44</f>
        <v>69.75</v>
      </c>
      <c r="CO48" s="598">
        <f>'CF-LE-F3151'!I44</f>
        <v>69.125</v>
      </c>
      <c r="CP48" s="599">
        <f>'CF-LE-F3151'!N44</f>
        <v>0.7</v>
      </c>
      <c r="CQ48" s="598" t="str">
        <f>'CF-LE-F3151'!O44</f>
        <v/>
      </c>
      <c r="CR48" s="598" t="str">
        <f>'CF-LE-F3151'!P44</f>
        <v/>
      </c>
      <c r="CS48" s="598" t="str">
        <f>'CF-LE-F3151'!Q44</f>
        <v/>
      </c>
      <c r="CT48" s="598" t="str">
        <f>'CF-LE-F3151'!R44</f>
        <v/>
      </c>
      <c r="CU48" s="598" t="str">
        <f>'CF-LE-F3151'!S44</f>
        <v/>
      </c>
      <c r="CV48" s="598" t="str">
        <f>'CF-LE-F3151'!T44</f>
        <v/>
      </c>
      <c r="CW48" s="598" t="str">
        <f>'CF-LE-F3151'!U44</f>
        <v/>
      </c>
      <c r="CX48" s="598" t="str">
        <f>'CF-LE-F3151'!V44</f>
        <v/>
      </c>
      <c r="CY48" s="598">
        <f>'CF-LE-F3151'!W44</f>
        <v>69.125</v>
      </c>
      <c r="CZ48" s="598" t="str">
        <f>'CF-LE-F3151'!X44</f>
        <v/>
      </c>
      <c r="DA48" s="596" t="str">
        <f>'CF-LE-F3151'!Y44</f>
        <v>A</v>
      </c>
      <c r="DB48" s="596" t="str">
        <f>'CF-LE-F3151'!Z44</f>
        <v/>
      </c>
      <c r="DC48" s="600">
        <f>max('CE-MAT-3136'!C41,'CE-MAT-3136'!D41)</f>
        <v>70</v>
      </c>
      <c r="DD48" s="600">
        <f>max('CE-MAT-3136'!E41,'CE-MAT-3136'!F41)</f>
        <v>80</v>
      </c>
      <c r="DE48" s="600">
        <f>max('CE-MAT-3136'!G41,'CE-MAT-3136'!H41)</f>
        <v>79</v>
      </c>
      <c r="DF48" s="600">
        <f>max('CE-MAT-3136'!I41,'CE-MAT-3136'!J41)</f>
        <v>0</v>
      </c>
      <c r="DG48" s="594">
        <f>max('CE-MAT-3136'!K41,'CE-MAT-3136'!L41)</f>
        <v>79</v>
      </c>
      <c r="DH48" s="588">
        <f>max('CE-MAT-3136'!M41,'CE-MAT-3136'!N41)</f>
        <v>94</v>
      </c>
      <c r="DI48" s="596">
        <f>max('CE-MAT-3136'!O41,'CE-MAT-3136'!P41)</f>
        <v>80</v>
      </c>
      <c r="DJ48" s="596">
        <f>max('CE-MAT-3136'!Q41,'CE-MAT-3136'!R41)</f>
        <v>0</v>
      </c>
      <c r="DK48" s="596">
        <f>max('CE-MAT-3137'!K42,'CE-MAT-3137'!L42)</f>
        <v>80</v>
      </c>
      <c r="DL48" s="596">
        <f>max('CE-MAT-3137'!M42,'CE-MAT-3137'!N42)</f>
        <v>85</v>
      </c>
      <c r="DM48" s="596">
        <f>max('CE-MAT-3137'!O42,'CE-MAT-3137'!P42)</f>
        <v>76</v>
      </c>
      <c r="DN48" s="596">
        <f>max('CE-MAT-3137'!Q42,'CE-MAT-3137'!R42)</f>
        <v>0</v>
      </c>
      <c r="DO48" s="596">
        <f>max('CE-MAT-3137'!C42,'CE-MAT-3137'!D42)</f>
        <v>88</v>
      </c>
      <c r="DP48" s="596">
        <f>max('CE-MAT-3137'!E42,'CE-MAT-3137'!F42)</f>
        <v>93</v>
      </c>
      <c r="DQ48" s="596">
        <f>max('CE-MAT-3137'!G42,'CE-MAT-3137'!H42)</f>
        <v>82</v>
      </c>
      <c r="DR48" s="596">
        <f>max('CE-MAT-3137'!I42,'CE-MAT-3137'!J42)</f>
        <v>0</v>
      </c>
      <c r="DS48" s="597">
        <f>'CF-M-3152'!E44</f>
        <v>57.25</v>
      </c>
      <c r="DT48" s="597">
        <f>'CF-M-3152'!F44</f>
        <v>63.25</v>
      </c>
      <c r="DU48" s="597">
        <f>'CF-M-3152'!G44</f>
        <v>60.25</v>
      </c>
      <c r="DV48" s="597">
        <f>'CF-M-3152'!H44</f>
        <v>65.75</v>
      </c>
      <c r="DW48" s="598">
        <f>'CF-M-3152'!I44</f>
        <v>61.625</v>
      </c>
      <c r="DX48" s="599">
        <f>'CF-M-3152'!N44</f>
        <v>0.6928571429</v>
      </c>
      <c r="DY48" s="598">
        <f>'CF-M-3152'!O44</f>
        <v>30.8125</v>
      </c>
      <c r="DZ48" s="598" t="str">
        <f>'CF-M-3152'!P44</f>
        <v/>
      </c>
      <c r="EA48" s="598" t="str">
        <f>'CF-M-3152'!Q44</f>
        <v/>
      </c>
      <c r="EB48" s="598">
        <f>'CF-M-3152'!R44</f>
        <v>31</v>
      </c>
      <c r="EC48" s="598">
        <f>'CF-M-3152'!S44</f>
        <v>18.4875</v>
      </c>
      <c r="ED48" s="598" t="str">
        <f>'CF-M-3152'!T44</f>
        <v/>
      </c>
      <c r="EE48" s="598" t="str">
        <f>'CF-M-3152'!U44</f>
        <v/>
      </c>
      <c r="EF48" s="598">
        <f>'CF-M-3152'!V44</f>
        <v>18</v>
      </c>
      <c r="EG48" s="598">
        <f>'CF-M-3152'!W44</f>
        <v>61.625</v>
      </c>
      <c r="EH48" s="598" t="str">
        <f>'CF-M-3152'!X44</f>
        <v/>
      </c>
      <c r="EI48" s="596" t="str">
        <f>'CF-M-3152'!Y44</f>
        <v/>
      </c>
      <c r="EJ48" s="596" t="str">
        <f>'CF-M-3152'!Z44</f>
        <v>R</v>
      </c>
      <c r="EK48" s="593">
        <f>max('CE-SOC-3138'!C41,'CE-SOC-3138'!D41)</f>
        <v>91</v>
      </c>
      <c r="EL48" s="593">
        <f>max('CE-SOC-3138'!E41,'CE-SOC-3138'!F41)</f>
        <v>93</v>
      </c>
      <c r="EM48" s="593">
        <f>max('CE-SOC-3138'!G41,'CE-SOC-3138'!H41)</f>
        <v>94</v>
      </c>
      <c r="EN48" s="601">
        <f>max('CE-SOC-3138'!I41,'CE-SOC-3138'!J41)</f>
        <v>0</v>
      </c>
      <c r="EO48" s="595">
        <f>max('CE-SOC-3138'!K41,'CE-SOC-3138'!L41)</f>
        <v>91</v>
      </c>
      <c r="EP48" s="588">
        <f>max('CE-SOC-3138'!M41,'CE-SOC-3138'!N41)</f>
        <v>97</v>
      </c>
      <c r="EQ48" s="596">
        <f>max('CE-SOC-3138'!O41,'CE-SOC-3138'!P41)</f>
        <v>96</v>
      </c>
      <c r="ER48" s="596">
        <f>max('CE-SOC-3138'!Q41,'CE-SOC-3138'!R41)</f>
        <v>0</v>
      </c>
      <c r="ES48" s="596">
        <f>max('CE-SOC-3139'!K42,'CE-SOC-3139'!L42)</f>
        <v>92</v>
      </c>
      <c r="ET48" s="598">
        <f>max('CE-SOC-3139'!M42,'CE-SOC-3139'!N42)</f>
        <v>100</v>
      </c>
      <c r="EU48" s="598">
        <f>max('CE-SOC-3139'!O42,'CE-SOC-3139'!P42)</f>
        <v>91</v>
      </c>
      <c r="EV48" s="596">
        <f>max('CE-SOC-3139'!Q42,'CE-SOC-3139'!R42)</f>
        <v>0</v>
      </c>
      <c r="EW48" s="598">
        <f>max('CE-SOC-3139'!C42,'CE-SOC-3139'!D42)</f>
        <v>98</v>
      </c>
      <c r="EX48" s="598">
        <f>max('CE-SOC-3139'!E42,'CE-SOC-3139'!F42)</f>
        <v>94</v>
      </c>
      <c r="EY48" s="598">
        <f>max('CE-SOC-3139'!G42,'CE-SOC-3139'!H42)</f>
        <v>93</v>
      </c>
      <c r="EZ48" s="598">
        <f>max('CE-SOC-3139'!I42,'CE-SOC-3139'!J42)</f>
        <v>0</v>
      </c>
      <c r="FA48" s="597">
        <f>'CF-CS-3153'!E44</f>
        <v>69.5</v>
      </c>
      <c r="FB48" s="597">
        <f>'CF-CS-3153'!F44</f>
        <v>71</v>
      </c>
      <c r="FC48" s="597">
        <f>'CF-CS-3153'!G44</f>
        <v>70.75</v>
      </c>
      <c r="FD48" s="597">
        <f>'CF-CS-3153'!H44</f>
        <v>71.25</v>
      </c>
      <c r="FE48" s="598">
        <f>'CF-CS-3153'!I44</f>
        <v>70.625</v>
      </c>
      <c r="FF48" s="599">
        <f>'CF-CS-3153'!N44</f>
        <v>0.6933333333</v>
      </c>
      <c r="FG48" s="598" t="str">
        <f>'CF-CS-3153'!O44</f>
        <v/>
      </c>
      <c r="FH48" s="598" t="str">
        <f>'CF-CS-3153'!P44</f>
        <v/>
      </c>
      <c r="FI48" s="598" t="str">
        <f>'CF-CS-3153'!Q44</f>
        <v/>
      </c>
      <c r="FJ48" s="598" t="str">
        <f>'CF-CS-3153'!R44</f>
        <v/>
      </c>
      <c r="FK48" s="598" t="str">
        <f>'CF-CS-3153'!S44</f>
        <v/>
      </c>
      <c r="FL48" s="598" t="str">
        <f>'CF-CS-3153'!T44</f>
        <v/>
      </c>
      <c r="FM48" s="598" t="str">
        <f>'CF-CS-3153'!U44</f>
        <v/>
      </c>
      <c r="FN48" s="598" t="str">
        <f>'CF-CS-3153'!V44</f>
        <v/>
      </c>
      <c r="FO48" s="596" t="str">
        <f>'CF-CS-3153'!W44</f>
        <v/>
      </c>
      <c r="FP48" s="598" t="str">
        <f>'CF-CS-3153'!X44</f>
        <v/>
      </c>
      <c r="FQ48" s="596" t="str">
        <f>'CF-CS-3153'!Y44</f>
        <v>A</v>
      </c>
      <c r="FR48" s="596" t="str">
        <f>'CF-CS-3153'!Z44</f>
        <v/>
      </c>
      <c r="FS48" s="602">
        <f>max(CNCF3140!C41,CNCF3140!D41)</f>
        <v>86</v>
      </c>
      <c r="FT48" s="602">
        <f>max(CNCF3140!E41,CNCF3140!F41)</f>
        <v>89</v>
      </c>
      <c r="FU48" s="602">
        <f>max(CNCF3140!G41,CNCF3140!H41)</f>
        <v>85</v>
      </c>
      <c r="FV48" s="602">
        <f>max(CNCF3140!I41,CNCF3140!J41)</f>
        <v>0</v>
      </c>
      <c r="FW48" s="594">
        <f>max(CNCF3140!K41,CNCF3140!L41)</f>
        <v>95</v>
      </c>
      <c r="FX48" s="588">
        <f>max(CNCF3140!M41,CNCF3140!N41)</f>
        <v>97</v>
      </c>
      <c r="FY48" s="596">
        <f>max(CNCF3140!O41,CNCF3140!P41)</f>
        <v>85</v>
      </c>
      <c r="FZ48" s="596">
        <f>max(CNCF3140!Q41,CNCF3140!R41)</f>
        <v>0</v>
      </c>
      <c r="GA48" s="596">
        <f>max('CE-NAT-3141'!K42,'CE-NAT-3141'!L42)</f>
        <v>90</v>
      </c>
      <c r="GB48" s="596">
        <f>max('CE-NAT-3141'!M42,'CE-NAT-3141'!N42)</f>
        <v>95</v>
      </c>
      <c r="GC48" s="596">
        <f>max('CE-NAT-3141'!O42,'CE-NAT-3141'!P42)</f>
        <v>85</v>
      </c>
      <c r="GD48" s="596">
        <f>max('CE-NAT-3141'!Q42,'CE-NAT-3141'!R42)</f>
        <v>0</v>
      </c>
      <c r="GE48" s="596">
        <f>max('CE-NAT-3141'!C42,'CE-NAT-3141'!D42)</f>
        <v>92</v>
      </c>
      <c r="GF48" s="596">
        <f>max('CE-NAT-3141'!E42,'CE-NAT-3141'!F42)</f>
        <v>94</v>
      </c>
      <c r="GG48" s="596">
        <f>max('CE-NAT-3141'!G42,'CE-NAT-3141'!H42)</f>
        <v>92</v>
      </c>
      <c r="GH48" s="596">
        <f>max('CE-NAT-3141'!I42,'CE-NAT-3141'!J42)</f>
        <v>0</v>
      </c>
      <c r="GI48" s="597">
        <f>'CF-CN-3154'!E44</f>
        <v>65</v>
      </c>
      <c r="GJ48" s="597">
        <f>'CF-CN-3154'!F44</f>
        <v>69.25</v>
      </c>
      <c r="GK48" s="597">
        <f>'CF-CN-3154'!G44</f>
        <v>67.5</v>
      </c>
      <c r="GL48" s="597">
        <f>'CF-CN-3154'!H44</f>
        <v>69.5</v>
      </c>
      <c r="GM48" s="598">
        <f>'CF-CN-3154'!I44</f>
        <v>67.8125</v>
      </c>
      <c r="GN48" s="599">
        <f>'CF-CN-3154'!N44</f>
        <v>0.3</v>
      </c>
      <c r="GO48" s="598">
        <f>'CF-CN-3154'!O44</f>
        <v>33.90625</v>
      </c>
      <c r="GP48" s="598" t="str">
        <f>'CF-CN-3154'!P44</f>
        <v/>
      </c>
      <c r="GQ48" s="598" t="str">
        <f>'CF-CN-3154'!Q44</f>
        <v/>
      </c>
      <c r="GR48" s="598">
        <f>'CF-CN-3154'!R44</f>
        <v>34</v>
      </c>
      <c r="GS48" s="598">
        <f>'CF-CN-3154'!S44</f>
        <v>20.34375</v>
      </c>
      <c r="GT48" s="598" t="str">
        <f>'CF-CN-3154'!T44</f>
        <v/>
      </c>
      <c r="GU48" s="598" t="str">
        <f>'CF-CN-3154'!U44</f>
        <v/>
      </c>
      <c r="GV48" s="598">
        <f>'CF-CN-3154'!V44</f>
        <v>20</v>
      </c>
      <c r="GW48" s="598">
        <f>'CF-CN-3154'!W44</f>
        <v>67.8125</v>
      </c>
      <c r="GX48" s="598" t="str">
        <f>'CF-CN-3154'!X44</f>
        <v/>
      </c>
      <c r="GY48" s="596" t="str">
        <f>'CF-CN-3154'!Y44</f>
        <v/>
      </c>
      <c r="GZ48" s="596" t="str">
        <f>'CF-CN-3154'!Z44</f>
        <v>R</v>
      </c>
      <c r="HA48" s="594">
        <f>max('CE-EA-3142'!C41,'CE-EA-3142'!C41)</f>
        <v>96</v>
      </c>
      <c r="HB48" s="594">
        <f>max('CE-EA-3142'!E41,'CE-EA-3142'!F41)</f>
        <v>87</v>
      </c>
      <c r="HC48" s="594">
        <f>max('CE-EA-3142'!G41,'CE-EA-3142'!H41)</f>
        <v>100</v>
      </c>
      <c r="HD48" s="594">
        <f>max('CE-EA-3142'!I41,'CE-EA-3142'!J41)</f>
        <v>0</v>
      </c>
      <c r="HE48" s="594">
        <f>max('CE-EA-3142'!K41,'CE-EA-3142'!L41)</f>
        <v>94</v>
      </c>
      <c r="HF48" s="588">
        <f>max('CE-EA-3142'!M41,'CE-EA-3142'!N41)</f>
        <v>90</v>
      </c>
      <c r="HG48" s="596">
        <f>max('CE-EA-3142'!O41,'CE-EA-3142'!P41)</f>
        <v>98</v>
      </c>
      <c r="HH48" s="596">
        <f>max('CE-EA-3142'!Q41,'CE-EA-3142'!R41)</f>
        <v>0</v>
      </c>
      <c r="HI48" s="596">
        <f>max('CE-EA-3143'!K42,'CE-EA-3143'!L42)</f>
        <v>88</v>
      </c>
      <c r="HJ48" s="596">
        <f>max('CE-EA-3143'!M42,'CE-EA-3143'!N42)</f>
        <v>93</v>
      </c>
      <c r="HK48" s="596">
        <f>max('CE-EA-3143'!O42,'CE-EA-3143'!P42)</f>
        <v>98</v>
      </c>
      <c r="HL48" s="596">
        <f>max('CE-EA-3143'!Q42,'CE-EA-3143'!R42)</f>
        <v>0</v>
      </c>
      <c r="HM48" s="596">
        <f>max('CE-EA-3143'!C42,'CE-EA-3143'!D42)</f>
        <v>90</v>
      </c>
      <c r="HN48" s="596">
        <f>max('CE-EA-3143'!E42,'CE-EA-3143'!F42)</f>
        <v>90</v>
      </c>
      <c r="HO48" s="596">
        <f>max('CE-EA-3143'!G42,'CE-EA-3143'!H42)</f>
        <v>97</v>
      </c>
      <c r="HP48" s="596">
        <f>max('CE-EA-3143'!I42,'CE-EA-3143'!J42)</f>
        <v>0</v>
      </c>
      <c r="HQ48" s="597">
        <f>'CF-EA-3155'!E44</f>
        <v>70.75</v>
      </c>
      <c r="HR48" s="597">
        <f>'CF-EA-3155'!F44</f>
        <v>70.5</v>
      </c>
      <c r="HS48" s="597">
        <f>'CF-EA-3155'!G44</f>
        <v>69.75</v>
      </c>
      <c r="HT48" s="597">
        <f>'CF-EA-3155'!H44</f>
        <v>69.25</v>
      </c>
      <c r="HU48" s="598">
        <f>'CF-EA-3155'!I44</f>
        <v>70.0625</v>
      </c>
      <c r="HV48" s="599">
        <f>'CF-EA-3155'!N44</f>
        <v>0.4814814815</v>
      </c>
      <c r="HW48" s="598" t="str">
        <f>'CF-EA-3155'!O44</f>
        <v/>
      </c>
      <c r="HX48" s="598" t="str">
        <f>'CF-EA-3155'!P44</f>
        <v/>
      </c>
      <c r="HY48" s="598" t="str">
        <f>'CF-EA-3155'!Q44</f>
        <v/>
      </c>
      <c r="HZ48" s="598" t="str">
        <f>'CF-EA-3155'!R44</f>
        <v/>
      </c>
      <c r="IA48" s="598" t="str">
        <f>'CF-EA-3155'!S44</f>
        <v/>
      </c>
      <c r="IB48" s="598" t="str">
        <f>'CF-EA-3155'!T44</f>
        <v/>
      </c>
      <c r="IC48" s="598" t="str">
        <f>'CF-EA-3155'!U44</f>
        <v/>
      </c>
      <c r="ID48" s="598" t="str">
        <f>'CF-EA-3155'!V44</f>
        <v/>
      </c>
      <c r="IE48" s="596" t="str">
        <f>'CF-EA-3155'!W44</f>
        <v/>
      </c>
      <c r="IF48" s="598" t="str">
        <f>'CF-EA-3155'!X44</f>
        <v/>
      </c>
      <c r="IG48" s="596" t="str">
        <f>'CF-EA-3155'!Y44</f>
        <v/>
      </c>
      <c r="IH48" s="596" t="str">
        <f>'CF-EA-3155'!Z44</f>
        <v>R</v>
      </c>
      <c r="II48" s="600">
        <f>max('CE-EF-3144'!C41,'CE-EF-3144'!D41)</f>
        <v>90</v>
      </c>
      <c r="IJ48" s="600">
        <f>max('CE-EF-3144'!E41,'CE-EF-3144'!F41)</f>
        <v>93</v>
      </c>
      <c r="IK48" s="600">
        <f>max('CE-EF-3144'!G41,'CE-EF-3144'!H41)</f>
        <v>95</v>
      </c>
      <c r="IL48" s="600">
        <f>max('CE-EF-3144'!I41,'CE-EF-3144'!J41)</f>
        <v>0</v>
      </c>
      <c r="IM48" s="594">
        <f>max('CE-EF-3144'!K41,'CE-EF-3144'!L41)</f>
        <v>91</v>
      </c>
      <c r="IN48" s="588">
        <f>max('CE-EF-3144'!M41,'CE-EF-3144'!N41)</f>
        <v>95</v>
      </c>
      <c r="IO48" s="596">
        <f>max('CE-EF-3144'!O41,'CE-EF-3144'!P41)</f>
        <v>94</v>
      </c>
      <c r="IP48" s="596">
        <f>max('CE-EF-3144'!Q41,'CE-EF-3144'!R41)</f>
        <v>0</v>
      </c>
      <c r="IQ48" s="596">
        <f>max('CE-EF-3145'!K42,'CE-EF-3145'!L42)</f>
        <v>93</v>
      </c>
      <c r="IR48" s="596">
        <f>max('CE-EF-3145'!M42,'CE-EF-3145'!N42)</f>
        <v>90</v>
      </c>
      <c r="IS48" s="596">
        <f>max('CE-EF-3145'!O42,'CE-EF-3145'!P42)</f>
        <v>93</v>
      </c>
      <c r="IT48" s="596">
        <f>max('CE-EF-3145'!Q42,'CE-EF-3145'!R42)</f>
        <v>0</v>
      </c>
      <c r="IU48" s="596">
        <f>max('CE-EF-3145'!C42,'CE-EF-3145'!D42)</f>
        <v>87</v>
      </c>
      <c r="IV48" s="596">
        <f>max('CE-EF-3145'!E42,'CE-EF-3145'!F42)</f>
        <v>94</v>
      </c>
      <c r="IW48" s="596">
        <f>max('CE-EF-3145'!G42,'CE-EF-3145'!H42)</f>
        <v>96</v>
      </c>
      <c r="IX48" s="596">
        <f>max('CE-EF-3145'!I42,'CE-EF-3145'!J42)</f>
        <v>0</v>
      </c>
      <c r="IY48" s="597">
        <f>'CF-EF-3156'!E44</f>
        <v>69.5</v>
      </c>
      <c r="IZ48" s="597">
        <f>'CF-EF-3156'!F44</f>
        <v>70</v>
      </c>
      <c r="JA48" s="597">
        <f>'CF-EF-3156'!G44</f>
        <v>69</v>
      </c>
      <c r="JB48" s="597">
        <f>'CF-EF-3156'!H44</f>
        <v>69.25</v>
      </c>
      <c r="JC48" s="598">
        <f>'CF-EF-3156'!I44</f>
        <v>69.4375</v>
      </c>
      <c r="JD48" s="599">
        <f>'CF-EF-3156'!N44</f>
        <v>0.8</v>
      </c>
      <c r="JE48" s="598" t="str">
        <f>'CF-EF-3156'!O44</f>
        <v/>
      </c>
      <c r="JF48" s="598" t="str">
        <f>'CF-EF-3156'!P44</f>
        <v/>
      </c>
      <c r="JG48" s="598" t="str">
        <f>'CF-EF-3156'!Q44</f>
        <v/>
      </c>
      <c r="JH48" s="598" t="str">
        <f>'CF-EF-3156'!R44</f>
        <v/>
      </c>
      <c r="JI48" s="598" t="str">
        <f>'CF-EF-3156'!S44</f>
        <v/>
      </c>
      <c r="JJ48" s="598" t="str">
        <f>'CF-EF-3156'!T44</f>
        <v/>
      </c>
      <c r="JK48" s="598" t="str">
        <f>'CF-EF-3156'!U44</f>
        <v/>
      </c>
      <c r="JL48" s="598" t="str">
        <f>'CF-EF-3156'!V44</f>
        <v/>
      </c>
      <c r="JM48" s="596" t="str">
        <f>'CF-EF-3156'!W44</f>
        <v/>
      </c>
      <c r="JN48" s="598" t="str">
        <f>'CF-EF-3156'!X44</f>
        <v/>
      </c>
      <c r="JO48" s="596" t="str">
        <f>'CF-EF-3156'!Y44</f>
        <v>A</v>
      </c>
      <c r="JP48" s="596" t="str">
        <f>'CF-EF-3156'!Z44</f>
        <v/>
      </c>
      <c r="JQ48" s="593">
        <f>max('CE-FIH&amp;R-3146'!C41,'CE-FIH&amp;R-3146'!D41)</f>
        <v>93</v>
      </c>
      <c r="JR48" s="601">
        <f>max('CE-FIH&amp;R-3146'!E41,'CE-FIH&amp;R-3146'!F41)</f>
        <v>96</v>
      </c>
      <c r="JS48" s="601">
        <f>max('CE-FIH&amp;R-3146'!G41,'CE-FIH&amp;R-3146'!H41)</f>
        <v>90</v>
      </c>
      <c r="JT48" s="593">
        <f>max('CE-FIH&amp;R-3146'!I41,'CE-FIH&amp;R-3146'!J41)</f>
        <v>0</v>
      </c>
      <c r="JU48" s="594">
        <f>max('CE-FIH&amp;R-3146'!K41,'CE-FIH&amp;R-3146'!L41)</f>
        <v>91</v>
      </c>
      <c r="JV48" s="590">
        <f>max('CE-FIH&amp;R-3146'!M41,'CE-FIH&amp;R-3146'!N41)</f>
        <v>97</v>
      </c>
      <c r="JW48" s="598">
        <f>max('CE-FIH&amp;R-3146'!O41,'CE-FIH&amp;R-3146'!P41)</f>
        <v>92</v>
      </c>
      <c r="JX48" s="596">
        <f>max('CE-FIH&amp;R-3146'!Q41,'CE-FIH&amp;R-3146'!R41)</f>
        <v>0</v>
      </c>
      <c r="JY48" s="596">
        <f>max('CE-FIH&amp;R-3147'!K42,'CE-FIH&amp;R-3147'!L42)</f>
        <v>94</v>
      </c>
      <c r="JZ48" s="598">
        <f>max('CE-FIH&amp;R-3147'!M42,'CE-FIH&amp;R-3147'!N42)</f>
        <v>95</v>
      </c>
      <c r="KA48" s="598">
        <f>max('CE-FIH&amp;R-3147'!O42,'CE-FIH&amp;R-3147'!P42)</f>
        <v>92</v>
      </c>
      <c r="KB48" s="596">
        <f>max('CE-FIH&amp;R-3147'!Q42,'CE-FIH&amp;R-3147'!R42)</f>
        <v>0</v>
      </c>
      <c r="KC48" s="598">
        <f>max('CE-FIH&amp;R-3147'!C42,'CE-FIH&amp;R-3147'!D42)</f>
        <v>95</v>
      </c>
      <c r="KD48" s="598">
        <f>max('CE-FIH&amp;R-3147'!E42,'CE-FIH&amp;R-3147'!F42)</f>
        <v>92</v>
      </c>
      <c r="KE48" s="598">
        <f>max('CE-FIH&amp;R-3147'!G42,'CE-FIH&amp;R-3147'!H42)</f>
        <v>96</v>
      </c>
      <c r="KF48" s="596">
        <f>max('CE-FIH&amp;R-3147'!I42,'CE-FIH&amp;R-3147'!J42)</f>
        <v>0</v>
      </c>
      <c r="KG48" s="597">
        <f>'CF-FIHR-3157'!E44</f>
        <v>69.75</v>
      </c>
      <c r="KH48" s="597">
        <f>'CF-FIHR-3157'!F44</f>
        <v>70</v>
      </c>
      <c r="KI48" s="597">
        <f>'CF-FIHR-3157'!G44</f>
        <v>70.25</v>
      </c>
      <c r="KJ48" s="597">
        <f>'CF-FIHR-3157'!H44</f>
        <v>70.75</v>
      </c>
      <c r="KK48" s="598">
        <f>'CF-FIHR-3157'!I44</f>
        <v>70.1875</v>
      </c>
      <c r="KL48" s="599">
        <f>'CF-FIHR-3157'!N44</f>
        <v>0.6349206349</v>
      </c>
      <c r="KM48" s="598" t="str">
        <f>'CF-FIHR-3157'!O44</f>
        <v/>
      </c>
      <c r="KN48" s="598" t="str">
        <f>'CF-FIHR-3157'!P44</f>
        <v/>
      </c>
      <c r="KO48" s="598" t="str">
        <f>'CF-FIHR-3157'!Q44</f>
        <v/>
      </c>
      <c r="KP48" s="598" t="str">
        <f>'CF-FIHR-3157'!R44</f>
        <v/>
      </c>
      <c r="KQ48" s="598" t="str">
        <f>'CF-FIHR-3157'!S44</f>
        <v/>
      </c>
      <c r="KR48" s="598" t="str">
        <f>'CF-FIHR-3157'!T44</f>
        <v/>
      </c>
      <c r="KS48" s="598" t="str">
        <f>'CF-FIHR-3157'!U44</f>
        <v/>
      </c>
      <c r="KT48" s="598" t="str">
        <f>'CF-FIHR-3157'!V44</f>
        <v/>
      </c>
      <c r="KU48" s="596" t="str">
        <f>'CF-FIHR-3157'!W44</f>
        <v/>
      </c>
      <c r="KV48" s="598" t="str">
        <f>'CF-FIHR-3157'!X44</f>
        <v/>
      </c>
      <c r="KW48" s="596" t="str">
        <f>'CF-FIHR-3157'!Y44</f>
        <v>A</v>
      </c>
      <c r="KX48" s="596" t="str">
        <f>'CF-FIHR-3157'!Z44</f>
        <v/>
      </c>
    </row>
    <row r="49" ht="16.5" customHeight="1">
      <c r="A49" s="587">
        <v>39.0</v>
      </c>
      <c r="B49" s="588" t="str">
        <f>'3A 2025 - 2026 DATOS DEL ESTUDI'!M42</f>
        <v/>
      </c>
      <c r="C49" s="588">
        <f>'3A 2025 - 2026 DATOS DEL ESTUDI'!N42</f>
        <v>6758894</v>
      </c>
      <c r="D49" s="589" t="str">
        <f>'3A 2025 - 2026 DATOS DEL ESTUDI'!B42</f>
        <v>Jeilyn Aliah Tejada</v>
      </c>
      <c r="E49" s="588">
        <f>max('LE3130'!C42,'LE3130'!D42)</f>
        <v>71</v>
      </c>
      <c r="F49" s="588">
        <f>max('LE3130'!E42,'LE3130'!F42)</f>
        <v>81</v>
      </c>
      <c r="G49" s="590">
        <f>max('LE3130'!G42,'LE3130'!H42)</f>
        <v>78</v>
      </c>
      <c r="H49" s="588">
        <f>max('LE3130'!I42,'LE3130'!J42)</f>
        <v>0</v>
      </c>
      <c r="I49" s="588">
        <f>max('LE3130'!K42,'LE3130'!L42)</f>
        <v>72</v>
      </c>
      <c r="J49" s="588">
        <f>max('LE3130'!M42,'LE3130'!N42)</f>
        <v>76</v>
      </c>
      <c r="K49" s="588">
        <f>max('LE3130'!O42,'LE3130'!P42)</f>
        <v>79</v>
      </c>
      <c r="L49" s="588">
        <f>max('LE3130'!Q42,'LE3130'!R42)</f>
        <v>0</v>
      </c>
      <c r="M49" s="588">
        <f>max('LE3131'!K43,'LE3131'!L43)</f>
        <v>76</v>
      </c>
      <c r="N49" s="588">
        <f>max('LE3131'!M43,'LE3131'!N43)</f>
        <v>86</v>
      </c>
      <c r="O49" s="588">
        <f>max('LE3131'!O43,'LE3131'!P43)</f>
        <v>85</v>
      </c>
      <c r="P49" s="588">
        <f>max('LE3131'!Q43,'LE3131'!R43)</f>
        <v>0</v>
      </c>
      <c r="Q49" s="588">
        <f>max('LE3131'!C43,'LE3131'!D43)</f>
        <v>80</v>
      </c>
      <c r="R49" s="588">
        <f>max('LE3131'!E43,'LE3131'!F43)</f>
        <v>98</v>
      </c>
      <c r="S49" s="588">
        <f>max('LE3131'!G43,'LE3131'!H43)</f>
        <v>85</v>
      </c>
      <c r="T49" s="588">
        <f>max('LE3131'!I43,'LE3131'!J43)</f>
        <v>0</v>
      </c>
      <c r="U49" s="591">
        <f>'CF-LE3149'!E45</f>
        <v>57.5</v>
      </c>
      <c r="V49" s="591">
        <f>'CF-LE3149'!F45</f>
        <v>56.75</v>
      </c>
      <c r="W49" s="591">
        <f>'CF-LE3149'!G45</f>
        <v>61.75</v>
      </c>
      <c r="X49" s="591">
        <f>'CF-LE3149'!H45</f>
        <v>65.75</v>
      </c>
      <c r="Y49" s="590">
        <f>'CF-LE3149'!I45</f>
        <v>60.4375</v>
      </c>
      <c r="Z49" s="592">
        <f>'CF-LE3149'!N45</f>
        <v>0.5432679739</v>
      </c>
      <c r="AA49" s="590">
        <f>'CF-LE3149'!O45</f>
        <v>30.21875</v>
      </c>
      <c r="AB49" s="590" t="str">
        <f>'CF-LE3149'!P45</f>
        <v/>
      </c>
      <c r="AC49" s="590" t="str">
        <f>'CF-LE3149'!Q45</f>
        <v/>
      </c>
      <c r="AD49" s="590">
        <f>'CF-LE3149'!R45</f>
        <v>30</v>
      </c>
      <c r="AE49" s="590">
        <f>'CF-LE3149'!S45</f>
        <v>18.13125</v>
      </c>
      <c r="AF49" s="590" t="str">
        <f>'CF-LE3149'!T45</f>
        <v/>
      </c>
      <c r="AG49" s="590" t="str">
        <f>'CF-LE3149'!U45</f>
        <v/>
      </c>
      <c r="AH49" s="590">
        <f>'CF-LE3149'!V45</f>
        <v>18</v>
      </c>
      <c r="AI49" s="590">
        <f>'CF-LE3149'!W45</f>
        <v>60.4375</v>
      </c>
      <c r="AJ49" s="588" t="str">
        <f>'CF-LE3149'!X45</f>
        <v/>
      </c>
      <c r="AK49" s="588" t="str">
        <f>'CF-LE3149'!Y45</f>
        <v/>
      </c>
      <c r="AL49" s="588" t="str">
        <f>'CF-LE3149'!Z45</f>
        <v>R</v>
      </c>
      <c r="AM49" s="593">
        <f>max('CE-I-331'!C42,'CE-I-331'!D42)</f>
        <v>0</v>
      </c>
      <c r="AN49" s="593">
        <f>max('CE-I-331'!E42,'CE-I-331'!F42)</f>
        <v>0</v>
      </c>
      <c r="AO49" s="593">
        <f>max('CE-I-331'!G42,'CE-I-331'!H42)</f>
        <v>0</v>
      </c>
      <c r="AP49" s="593">
        <f>max('CE-I-331'!I42,'CE-I-331'!J42)</f>
        <v>0</v>
      </c>
      <c r="AQ49" s="594">
        <f>max('CE-I-331'!K42,'CE-I-331'!L42)</f>
        <v>0</v>
      </c>
      <c r="AR49" s="588">
        <f>max('CE-I-331'!M42,'CE-I-331'!N42)</f>
        <v>0</v>
      </c>
      <c r="AS49" s="595">
        <f>max('CE-I-331'!O42,'CE-I-331'!P42)</f>
        <v>0</v>
      </c>
      <c r="AT49" s="596">
        <f>max('CE-I-331'!Q42,'CE-I-331'!R42)</f>
        <v>0</v>
      </c>
      <c r="AU49" s="596">
        <f>max('CE-I-3131'!K43,'CE-I-3131'!L43)</f>
        <v>0</v>
      </c>
      <c r="AV49" s="596">
        <f>max('CE-I-3131'!M43,'CE-I-3131'!N43)</f>
        <v>0</v>
      </c>
      <c r="AW49" s="596">
        <f>max('CE-I-3131'!O43,'CE-I-3131'!P43)</f>
        <v>0</v>
      </c>
      <c r="AX49" s="596">
        <f>max('CE-I-3131'!Q43,'CE-I-3131'!R43)</f>
        <v>0</v>
      </c>
      <c r="AY49" s="596">
        <f>max('CE-I-3131'!C43,'CE-I-3131'!D43)</f>
        <v>0</v>
      </c>
      <c r="AZ49" s="596">
        <f>max('CE-I-3131'!E43,'CE-I-3131'!F43)</f>
        <v>0</v>
      </c>
      <c r="BA49" s="596">
        <f>max('CE-I-3131'!G43,'CE-I-3131'!H43)</f>
        <v>0</v>
      </c>
      <c r="BB49" s="596">
        <f>max('CE-I-3131'!I43,'CE-I-3131'!J43)</f>
        <v>0</v>
      </c>
      <c r="BC49" s="597">
        <f>'CF-LE-I3150'!E45</f>
        <v>0</v>
      </c>
      <c r="BD49" s="597">
        <f>'CF-LE-I3150'!F45</f>
        <v>0</v>
      </c>
      <c r="BE49" s="597">
        <f>'CF-LE-I3150'!G45</f>
        <v>0</v>
      </c>
      <c r="BF49" s="597">
        <f>'CF-LE-I3150'!H45</f>
        <v>0</v>
      </c>
      <c r="BG49" s="598">
        <f>'CF-LE-I3150'!I45</f>
        <v>0</v>
      </c>
      <c r="BH49" s="599">
        <f>'CF-LE-I3150'!N45</f>
        <v>0</v>
      </c>
      <c r="BI49" s="598">
        <f>'CF-LE-I3150'!O45</f>
        <v>0</v>
      </c>
      <c r="BJ49" s="598" t="str">
        <f>'CF-LE-I3150'!P45</f>
        <v/>
      </c>
      <c r="BK49" s="598" t="str">
        <f>'CF-LE-I3150'!Q45</f>
        <v/>
      </c>
      <c r="BL49" s="598">
        <f>'CF-LE-I3150'!R45</f>
        <v>0</v>
      </c>
      <c r="BM49" s="598">
        <f>'CF-LE-I3150'!S45</f>
        <v>0</v>
      </c>
      <c r="BN49" s="598" t="str">
        <f>'CF-LE-I3150'!T45</f>
        <v/>
      </c>
      <c r="BO49" s="598" t="str">
        <f>'CF-LE-I3150'!U45</f>
        <v/>
      </c>
      <c r="BP49" s="598">
        <f>'CF-LE-I3150'!V45</f>
        <v>0</v>
      </c>
      <c r="BQ49" s="596" t="str">
        <f>'CF-LE-I3150'!W45</f>
        <v/>
      </c>
      <c r="BR49" s="596" t="str">
        <f>'CF-LE-I3150'!X45</f>
        <v/>
      </c>
      <c r="BS49" s="596" t="str">
        <f>'CF-LE-I3150'!Y45</f>
        <v/>
      </c>
      <c r="BT49" s="596" t="str">
        <f>'CF-LE-I3150'!Z45</f>
        <v>R</v>
      </c>
      <c r="BU49" s="600">
        <f>max('CE-F-334'!C42,'CE-F-334'!D42)</f>
        <v>71</v>
      </c>
      <c r="BV49" s="600">
        <f>max('CE-F-334'!E42,'CE-F-334'!F42)</f>
        <v>75</v>
      </c>
      <c r="BW49" s="600">
        <f>max('CE-F-334'!G42,'CE-F-334'!H42)</f>
        <v>80</v>
      </c>
      <c r="BX49" s="600">
        <f>max('CE-F-334'!I42,'CE-F-334'!J42)</f>
        <v>0</v>
      </c>
      <c r="BY49" s="594">
        <f>max('CE-F-334'!K42,'CE-F-334'!L42)</f>
        <v>75</v>
      </c>
      <c r="BZ49" s="588">
        <f>max('CE-F-334'!M42,'CE-F-334'!N42)</f>
        <v>78</v>
      </c>
      <c r="CA49" s="596">
        <f>max('CE-F-334'!O42,'CE-F-334'!P42)</f>
        <v>79</v>
      </c>
      <c r="CB49" s="596">
        <f>max('CE-F-334'!Q42,'CE-F-334'!R42)</f>
        <v>0</v>
      </c>
      <c r="CC49" s="596">
        <f>max('CE-F-3135'!K43,'CE-F-3135'!L43)</f>
        <v>73</v>
      </c>
      <c r="CD49" s="596">
        <f>max('CE-F-3135'!M43,'CE-F-3135'!N43)</f>
        <v>82</v>
      </c>
      <c r="CE49" s="596">
        <f>max('CE-F-3135'!O43,'CE-F-3135'!P43)</f>
        <v>80</v>
      </c>
      <c r="CF49" s="596">
        <f>max('CE-F-3135'!Q43,'CE-F-3135'!R43)</f>
        <v>0</v>
      </c>
      <c r="CG49" s="596">
        <f>max('CE-F-3135'!C43,'CE-F-3135'!D43)</f>
        <v>75</v>
      </c>
      <c r="CH49" s="596">
        <f>max('CE-F-3135'!E43,'CE-F-3135'!F43)</f>
        <v>80</v>
      </c>
      <c r="CI49" s="596">
        <f>max('CE-F-3135'!G43,'CE-F-3135'!H43)</f>
        <v>81</v>
      </c>
      <c r="CJ49" s="596">
        <f>max('CE-F-3135'!I43,'CE-F-3135'!J43)</f>
        <v>0</v>
      </c>
      <c r="CK49" s="597">
        <f>'CF-LE-F3151'!E45</f>
        <v>56.5</v>
      </c>
      <c r="CL49" s="597">
        <f>'CF-LE-F3151'!F45</f>
        <v>58</v>
      </c>
      <c r="CM49" s="597">
        <f>'CF-LE-F3151'!G45</f>
        <v>58.75</v>
      </c>
      <c r="CN49" s="597">
        <f>'CF-LE-F3151'!H45</f>
        <v>59</v>
      </c>
      <c r="CO49" s="598">
        <f>'CF-LE-F3151'!I45</f>
        <v>58.0625</v>
      </c>
      <c r="CP49" s="599">
        <f>'CF-LE-F3151'!N45</f>
        <v>0.68</v>
      </c>
      <c r="CQ49" s="598">
        <f>'CF-LE-F3151'!O45</f>
        <v>29.03125</v>
      </c>
      <c r="CR49" s="598" t="str">
        <f>'CF-LE-F3151'!P45</f>
        <v/>
      </c>
      <c r="CS49" s="598" t="str">
        <f>'CF-LE-F3151'!Q45</f>
        <v/>
      </c>
      <c r="CT49" s="598">
        <f>'CF-LE-F3151'!R45</f>
        <v>29</v>
      </c>
      <c r="CU49" s="598">
        <f>'CF-LE-F3151'!S45</f>
        <v>17.41875</v>
      </c>
      <c r="CV49" s="598" t="str">
        <f>'CF-LE-F3151'!T45</f>
        <v/>
      </c>
      <c r="CW49" s="598" t="str">
        <f>'CF-LE-F3151'!U45</f>
        <v/>
      </c>
      <c r="CX49" s="598">
        <f>'CF-LE-F3151'!V45</f>
        <v>17</v>
      </c>
      <c r="CY49" s="598">
        <f>'CF-LE-F3151'!W45</f>
        <v>58.0625</v>
      </c>
      <c r="CZ49" s="598" t="str">
        <f>'CF-LE-F3151'!X45</f>
        <v/>
      </c>
      <c r="DA49" s="596" t="str">
        <f>'CF-LE-F3151'!Y45</f>
        <v/>
      </c>
      <c r="DB49" s="596" t="str">
        <f>'CF-LE-F3151'!Z45</f>
        <v>R</v>
      </c>
      <c r="DC49" s="600">
        <f>max('CE-MAT-3136'!C42,'CE-MAT-3136'!D42)</f>
        <v>70</v>
      </c>
      <c r="DD49" s="600">
        <f>max('CE-MAT-3136'!E42,'CE-MAT-3136'!F42)</f>
        <v>75</v>
      </c>
      <c r="DE49" s="600">
        <f>max('CE-MAT-3136'!G42,'CE-MAT-3136'!H42)</f>
        <v>72</v>
      </c>
      <c r="DF49" s="600">
        <f>max('CE-MAT-3136'!I42,'CE-MAT-3136'!J42)</f>
        <v>0</v>
      </c>
      <c r="DG49" s="594">
        <f>max('CE-MAT-3136'!K42,'CE-MAT-3136'!L42)</f>
        <v>70</v>
      </c>
      <c r="DH49" s="588">
        <f>max('CE-MAT-3136'!M42,'CE-MAT-3136'!N42)</f>
        <v>85</v>
      </c>
      <c r="DI49" s="596">
        <f>max('CE-MAT-3136'!O42,'CE-MAT-3136'!P42)</f>
        <v>70</v>
      </c>
      <c r="DJ49" s="596">
        <f>max('CE-MAT-3136'!Q42,'CE-MAT-3136'!R42)</f>
        <v>0</v>
      </c>
      <c r="DK49" s="596">
        <f>max('CE-MAT-3137'!K43,'CE-MAT-3137'!L43)</f>
        <v>70</v>
      </c>
      <c r="DL49" s="596">
        <f>max('CE-MAT-3137'!M43,'CE-MAT-3137'!N43)</f>
        <v>70</v>
      </c>
      <c r="DM49" s="596">
        <f>max('CE-MAT-3137'!O43,'CE-MAT-3137'!P43)</f>
        <v>74</v>
      </c>
      <c r="DN49" s="596">
        <f>max('CE-MAT-3137'!Q43,'CE-MAT-3137'!R43)</f>
        <v>0</v>
      </c>
      <c r="DO49" s="596">
        <f>max('CE-MAT-3137'!C43,'CE-MAT-3137'!D43)</f>
        <v>70</v>
      </c>
      <c r="DP49" s="596">
        <f>max('CE-MAT-3137'!E43,'CE-MAT-3137'!F43)</f>
        <v>75</v>
      </c>
      <c r="DQ49" s="596">
        <f>max('CE-MAT-3137'!G43,'CE-MAT-3137'!H43)</f>
        <v>70</v>
      </c>
      <c r="DR49" s="596">
        <f>max('CE-MAT-3137'!I43,'CE-MAT-3137'!J43)</f>
        <v>0</v>
      </c>
      <c r="DS49" s="597">
        <f>'CF-M-3152'!E45</f>
        <v>54.25</v>
      </c>
      <c r="DT49" s="597">
        <f>'CF-M-3152'!F45</f>
        <v>56.25</v>
      </c>
      <c r="DU49" s="597">
        <f>'CF-M-3152'!G45</f>
        <v>53.5</v>
      </c>
      <c r="DV49" s="597">
        <f>'CF-M-3152'!H45</f>
        <v>53.75</v>
      </c>
      <c r="DW49" s="598">
        <f>'CF-M-3152'!I45</f>
        <v>54.4375</v>
      </c>
      <c r="DX49" s="599">
        <f>'CF-M-3152'!N45</f>
        <v>0.6748955723</v>
      </c>
      <c r="DY49" s="598">
        <f>'CF-M-3152'!O45</f>
        <v>27.21875</v>
      </c>
      <c r="DZ49" s="598" t="str">
        <f>'CF-M-3152'!P45</f>
        <v/>
      </c>
      <c r="EA49" s="598" t="str">
        <f>'CF-M-3152'!Q45</f>
        <v/>
      </c>
      <c r="EB49" s="598">
        <f>'CF-M-3152'!R45</f>
        <v>27</v>
      </c>
      <c r="EC49" s="598">
        <f>'CF-M-3152'!S45</f>
        <v>16.33125</v>
      </c>
      <c r="ED49" s="598" t="str">
        <f>'CF-M-3152'!T45</f>
        <v/>
      </c>
      <c r="EE49" s="598" t="str">
        <f>'CF-M-3152'!U45</f>
        <v/>
      </c>
      <c r="EF49" s="598">
        <f>'CF-M-3152'!V45</f>
        <v>16</v>
      </c>
      <c r="EG49" s="598">
        <f>'CF-M-3152'!W45</f>
        <v>54.4375</v>
      </c>
      <c r="EH49" s="598" t="str">
        <f>'CF-M-3152'!X45</f>
        <v/>
      </c>
      <c r="EI49" s="596" t="str">
        <f>'CF-M-3152'!Y45</f>
        <v/>
      </c>
      <c r="EJ49" s="596" t="str">
        <f>'CF-M-3152'!Z45</f>
        <v>R</v>
      </c>
      <c r="EK49" s="593">
        <f>max('CE-SOC-3138'!C42,'CE-SOC-3138'!D42)</f>
        <v>78</v>
      </c>
      <c r="EL49" s="593">
        <f>max('CE-SOC-3138'!E42,'CE-SOC-3138'!F42)</f>
        <v>82</v>
      </c>
      <c r="EM49" s="593">
        <f>max('CE-SOC-3138'!G42,'CE-SOC-3138'!H42)</f>
        <v>86</v>
      </c>
      <c r="EN49" s="601">
        <f>max('CE-SOC-3138'!I42,'CE-SOC-3138'!J42)</f>
        <v>0</v>
      </c>
      <c r="EO49" s="595">
        <f>max('CE-SOC-3138'!K42,'CE-SOC-3138'!L42)</f>
        <v>78</v>
      </c>
      <c r="EP49" s="588">
        <f>max('CE-SOC-3138'!M42,'CE-SOC-3138'!N42)</f>
        <v>86</v>
      </c>
      <c r="EQ49" s="596">
        <f>max('CE-SOC-3138'!O42,'CE-SOC-3138'!P42)</f>
        <v>83</v>
      </c>
      <c r="ER49" s="596">
        <f>max('CE-SOC-3138'!Q42,'CE-SOC-3138'!R42)</f>
        <v>0</v>
      </c>
      <c r="ES49" s="596">
        <f>max('CE-SOC-3139'!K43,'CE-SOC-3139'!L43)</f>
        <v>89</v>
      </c>
      <c r="ET49" s="598">
        <f>max('CE-SOC-3139'!M43,'CE-SOC-3139'!N43)</f>
        <v>85</v>
      </c>
      <c r="EU49" s="598">
        <f>max('CE-SOC-3139'!O43,'CE-SOC-3139'!P43)</f>
        <v>82</v>
      </c>
      <c r="EV49" s="596">
        <f>max('CE-SOC-3139'!Q43,'CE-SOC-3139'!R43)</f>
        <v>0</v>
      </c>
      <c r="EW49" s="598">
        <f>max('CE-SOC-3139'!C43,'CE-SOC-3139'!D43)</f>
        <v>81</v>
      </c>
      <c r="EX49" s="598">
        <f>max('CE-SOC-3139'!E43,'CE-SOC-3139'!F43)</f>
        <v>88</v>
      </c>
      <c r="EY49" s="598">
        <f>max('CE-SOC-3139'!G43,'CE-SOC-3139'!H43)</f>
        <v>71</v>
      </c>
      <c r="EZ49" s="598">
        <f>max('CE-SOC-3139'!I43,'CE-SOC-3139'!J43)</f>
        <v>0</v>
      </c>
      <c r="FA49" s="597">
        <f>'CF-CS-3153'!E45</f>
        <v>61.5</v>
      </c>
      <c r="FB49" s="597">
        <f>'CF-CS-3153'!F45</f>
        <v>61.75</v>
      </c>
      <c r="FC49" s="597">
        <f>'CF-CS-3153'!G45</f>
        <v>64</v>
      </c>
      <c r="FD49" s="597">
        <f>'CF-CS-3153'!H45</f>
        <v>60</v>
      </c>
      <c r="FE49" s="598">
        <f>'CF-CS-3153'!I45</f>
        <v>61.8125</v>
      </c>
      <c r="FF49" s="599">
        <f>'CF-CS-3153'!N45</f>
        <v>0.6761111111</v>
      </c>
      <c r="FG49" s="598">
        <f>'CF-CS-3153'!O45</f>
        <v>30.90625</v>
      </c>
      <c r="FH49" s="598" t="str">
        <f>'CF-CS-3153'!P45</f>
        <v/>
      </c>
      <c r="FI49" s="598" t="str">
        <f>'CF-CS-3153'!Q45</f>
        <v/>
      </c>
      <c r="FJ49" s="598">
        <f>'CF-CS-3153'!R45</f>
        <v>31</v>
      </c>
      <c r="FK49" s="598">
        <f>'CF-CS-3153'!S45</f>
        <v>18.54375</v>
      </c>
      <c r="FL49" s="598" t="str">
        <f>'CF-CS-3153'!T45</f>
        <v/>
      </c>
      <c r="FM49" s="598" t="str">
        <f>'CF-CS-3153'!U45</f>
        <v/>
      </c>
      <c r="FN49" s="598">
        <f>'CF-CS-3153'!V45</f>
        <v>19</v>
      </c>
      <c r="FO49" s="596" t="str">
        <f>'CF-CS-3153'!W45</f>
        <v/>
      </c>
      <c r="FP49" s="598" t="str">
        <f>'CF-CS-3153'!X45</f>
        <v/>
      </c>
      <c r="FQ49" s="596" t="str">
        <f>'CF-CS-3153'!Y45</f>
        <v/>
      </c>
      <c r="FR49" s="596" t="str">
        <f>'CF-CS-3153'!Z45</f>
        <v>R</v>
      </c>
      <c r="FS49" s="602">
        <f>max(CNCF3140!C42,CNCF3140!D42)</f>
        <v>70</v>
      </c>
      <c r="FT49" s="602">
        <f>max(CNCF3140!E42,CNCF3140!F42)</f>
        <v>88</v>
      </c>
      <c r="FU49" s="602">
        <f>max(CNCF3140!G42,CNCF3140!H42)</f>
        <v>75</v>
      </c>
      <c r="FV49" s="602">
        <f>max(CNCF3140!I42,CNCF3140!J42)</f>
        <v>0</v>
      </c>
      <c r="FW49" s="594">
        <f>max(CNCF3140!K42,CNCF3140!L42)</f>
        <v>70</v>
      </c>
      <c r="FX49" s="588">
        <f>max(CNCF3140!M42,CNCF3140!N42)</f>
        <v>88</v>
      </c>
      <c r="FY49" s="596">
        <f>max(CNCF3140!O42,CNCF3140!P42)</f>
        <v>78</v>
      </c>
      <c r="FZ49" s="596">
        <f>max(CNCF3140!Q42,CNCF3140!R42)</f>
        <v>0</v>
      </c>
      <c r="GA49" s="596">
        <f>max('CE-NAT-3141'!K43,'CE-NAT-3141'!L43)</f>
        <v>75</v>
      </c>
      <c r="GB49" s="596">
        <f>max('CE-NAT-3141'!M43,'CE-NAT-3141'!N43)</f>
        <v>80</v>
      </c>
      <c r="GC49" s="596">
        <f>max('CE-NAT-3141'!O43,'CE-NAT-3141'!P43)</f>
        <v>75</v>
      </c>
      <c r="GD49" s="596">
        <f>max('CE-NAT-3141'!Q43,'CE-NAT-3141'!R43)</f>
        <v>0</v>
      </c>
      <c r="GE49" s="596">
        <f>max('CE-NAT-3141'!C43,'CE-NAT-3141'!D43)</f>
        <v>70</v>
      </c>
      <c r="GF49" s="596">
        <f>max('CE-NAT-3141'!E43,'CE-NAT-3141'!F43)</f>
        <v>87</v>
      </c>
      <c r="GG49" s="596">
        <f>max('CE-NAT-3141'!G43,'CE-NAT-3141'!H43)</f>
        <v>80</v>
      </c>
      <c r="GH49" s="596">
        <f>max('CE-NAT-3141'!I43,'CE-NAT-3141'!J43)</f>
        <v>0</v>
      </c>
      <c r="GI49" s="597">
        <f>'CF-CN-3154'!E45</f>
        <v>58.25</v>
      </c>
      <c r="GJ49" s="597">
        <f>'CF-CN-3154'!F45</f>
        <v>59</v>
      </c>
      <c r="GK49" s="597">
        <f>'CF-CN-3154'!G45</f>
        <v>57.5</v>
      </c>
      <c r="GL49" s="597">
        <f>'CF-CN-3154'!H45</f>
        <v>59.25</v>
      </c>
      <c r="GM49" s="598">
        <f>'CF-CN-3154'!I45</f>
        <v>58.5</v>
      </c>
      <c r="GN49" s="599">
        <f>'CF-CN-3154'!N45</f>
        <v>0.28875</v>
      </c>
      <c r="GO49" s="598">
        <f>'CF-CN-3154'!O45</f>
        <v>29.25</v>
      </c>
      <c r="GP49" s="598" t="str">
        <f>'CF-CN-3154'!P45</f>
        <v/>
      </c>
      <c r="GQ49" s="598" t="str">
        <f>'CF-CN-3154'!Q45</f>
        <v/>
      </c>
      <c r="GR49" s="598">
        <f>'CF-CN-3154'!R45</f>
        <v>29</v>
      </c>
      <c r="GS49" s="598">
        <f>'CF-CN-3154'!S45</f>
        <v>17.55</v>
      </c>
      <c r="GT49" s="598" t="str">
        <f>'CF-CN-3154'!T45</f>
        <v/>
      </c>
      <c r="GU49" s="598" t="str">
        <f>'CF-CN-3154'!U45</f>
        <v/>
      </c>
      <c r="GV49" s="598">
        <f>'CF-CN-3154'!V45</f>
        <v>18</v>
      </c>
      <c r="GW49" s="598">
        <f>'CF-CN-3154'!W45</f>
        <v>58.5</v>
      </c>
      <c r="GX49" s="598" t="str">
        <f>'CF-CN-3154'!X45</f>
        <v/>
      </c>
      <c r="GY49" s="596" t="str">
        <f>'CF-CN-3154'!Y45</f>
        <v/>
      </c>
      <c r="GZ49" s="596" t="str">
        <f>'CF-CN-3154'!Z45</f>
        <v>R</v>
      </c>
      <c r="HA49" s="594">
        <f>max('CE-EA-3142'!C42,'CE-EA-3142'!C42)</f>
        <v>82</v>
      </c>
      <c r="HB49" s="594">
        <f>max('CE-EA-3142'!E42,'CE-EA-3142'!F42)</f>
        <v>80</v>
      </c>
      <c r="HC49" s="594">
        <f>max('CE-EA-3142'!G42,'CE-EA-3142'!H42)</f>
        <v>91</v>
      </c>
      <c r="HD49" s="594">
        <f>max('CE-EA-3142'!I42,'CE-EA-3142'!J42)</f>
        <v>0</v>
      </c>
      <c r="HE49" s="594">
        <f>max('CE-EA-3142'!K42,'CE-EA-3142'!L42)</f>
        <v>88</v>
      </c>
      <c r="HF49" s="588">
        <f>max('CE-EA-3142'!M42,'CE-EA-3142'!N42)</f>
        <v>77</v>
      </c>
      <c r="HG49" s="596">
        <f>max('CE-EA-3142'!O42,'CE-EA-3142'!P42)</f>
        <v>90</v>
      </c>
      <c r="HH49" s="596">
        <f>max('CE-EA-3142'!Q42,'CE-EA-3142'!R42)</f>
        <v>0</v>
      </c>
      <c r="HI49" s="596">
        <f>max('CE-EA-3143'!K43,'CE-EA-3143'!L43)</f>
        <v>77</v>
      </c>
      <c r="HJ49" s="596">
        <f>max('CE-EA-3143'!M43,'CE-EA-3143'!N43)</f>
        <v>76</v>
      </c>
      <c r="HK49" s="596">
        <f>max('CE-EA-3143'!O43,'CE-EA-3143'!P43)</f>
        <v>87</v>
      </c>
      <c r="HL49" s="596">
        <f>max('CE-EA-3143'!Q43,'CE-EA-3143'!R43)</f>
        <v>0</v>
      </c>
      <c r="HM49" s="596">
        <f>max('CE-EA-3143'!C43,'CE-EA-3143'!D43)</f>
        <v>80</v>
      </c>
      <c r="HN49" s="596">
        <f>max('CE-EA-3143'!E43,'CE-EA-3143'!F43)</f>
        <v>86</v>
      </c>
      <c r="HO49" s="596">
        <f>max('CE-EA-3143'!G43,'CE-EA-3143'!H43)</f>
        <v>80</v>
      </c>
      <c r="HP49" s="596">
        <f>max('CE-EA-3143'!I43,'CE-EA-3143'!J43)</f>
        <v>0</v>
      </c>
      <c r="HQ49" s="597">
        <f>'CF-EA-3155'!E45</f>
        <v>63.25</v>
      </c>
      <c r="HR49" s="597">
        <f>'CF-EA-3155'!F45</f>
        <v>63.75</v>
      </c>
      <c r="HS49" s="597">
        <f>'CF-EA-3155'!G45</f>
        <v>60</v>
      </c>
      <c r="HT49" s="597">
        <f>'CF-EA-3155'!H45</f>
        <v>61.5</v>
      </c>
      <c r="HU49" s="598">
        <f>'CF-EA-3155'!I45</f>
        <v>62.125</v>
      </c>
      <c r="HV49" s="599">
        <f>'CF-EA-3155'!N45</f>
        <v>0.619047619</v>
      </c>
      <c r="HW49" s="598">
        <f>'CF-EA-3155'!O45</f>
        <v>31.0625</v>
      </c>
      <c r="HX49" s="598" t="str">
        <f>'CF-EA-3155'!P45</f>
        <v/>
      </c>
      <c r="HY49" s="598" t="str">
        <f>'CF-EA-3155'!Q45</f>
        <v/>
      </c>
      <c r="HZ49" s="598">
        <f>'CF-EA-3155'!R45</f>
        <v>31</v>
      </c>
      <c r="IA49" s="598">
        <f>'CF-EA-3155'!S45</f>
        <v>18.6375</v>
      </c>
      <c r="IB49" s="598" t="str">
        <f>'CF-EA-3155'!T45</f>
        <v/>
      </c>
      <c r="IC49" s="598" t="str">
        <f>'CF-EA-3155'!U45</f>
        <v/>
      </c>
      <c r="ID49" s="598">
        <f>'CF-EA-3155'!V45</f>
        <v>19</v>
      </c>
      <c r="IE49" s="596" t="str">
        <f>'CF-EA-3155'!W45</f>
        <v/>
      </c>
      <c r="IF49" s="598" t="str">
        <f>'CF-EA-3155'!X45</f>
        <v/>
      </c>
      <c r="IG49" s="596" t="str">
        <f>'CF-EA-3155'!Y45</f>
        <v/>
      </c>
      <c r="IH49" s="596" t="str">
        <f>'CF-EA-3155'!Z45</f>
        <v>R</v>
      </c>
      <c r="II49" s="600">
        <f>max('CE-EF-3144'!C42,'CE-EF-3144'!D42)</f>
        <v>77</v>
      </c>
      <c r="IJ49" s="600">
        <f>max('CE-EF-3144'!E42,'CE-EF-3144'!F42)</f>
        <v>78</v>
      </c>
      <c r="IK49" s="600">
        <f>max('CE-EF-3144'!G42,'CE-EF-3144'!H42)</f>
        <v>83</v>
      </c>
      <c r="IL49" s="600">
        <f>max('CE-EF-3144'!I42,'CE-EF-3144'!J42)</f>
        <v>0</v>
      </c>
      <c r="IM49" s="594">
        <f>max('CE-EF-3144'!K42,'CE-EF-3144'!L42)</f>
        <v>80</v>
      </c>
      <c r="IN49" s="588">
        <f>max('CE-EF-3144'!M42,'CE-EF-3144'!N42)</f>
        <v>81</v>
      </c>
      <c r="IO49" s="596">
        <f>max('CE-EF-3144'!O42,'CE-EF-3144'!P42)</f>
        <v>84</v>
      </c>
      <c r="IP49" s="596">
        <f>max('CE-EF-3144'!Q42,'CE-EF-3144'!R42)</f>
        <v>0</v>
      </c>
      <c r="IQ49" s="596">
        <f>max('CE-EF-3145'!K43,'CE-EF-3145'!L43)</f>
        <v>78</v>
      </c>
      <c r="IR49" s="596">
        <f>max('CE-EF-3145'!M43,'CE-EF-3145'!N43)</f>
        <v>75</v>
      </c>
      <c r="IS49" s="596">
        <f>max('CE-EF-3145'!O43,'CE-EF-3145'!P43)</f>
        <v>82</v>
      </c>
      <c r="IT49" s="596">
        <f>max('CE-EF-3145'!Q43,'CE-EF-3145'!R43)</f>
        <v>0</v>
      </c>
      <c r="IU49" s="596">
        <f>max('CE-EF-3145'!C43,'CE-EF-3145'!D43)</f>
        <v>80</v>
      </c>
      <c r="IV49" s="596">
        <f>max('CE-EF-3145'!E43,'CE-EF-3145'!F43)</f>
        <v>76</v>
      </c>
      <c r="IW49" s="596">
        <f>max('CE-EF-3145'!G43,'CE-EF-3145'!H43)</f>
        <v>83</v>
      </c>
      <c r="IX49" s="596">
        <f>max('CE-EF-3145'!I43,'CE-EF-3145'!J43)</f>
        <v>0</v>
      </c>
      <c r="IY49" s="597">
        <f>'CF-EF-3156'!E45</f>
        <v>59.5</v>
      </c>
      <c r="IZ49" s="597">
        <f>'CF-EF-3156'!F45</f>
        <v>61.25</v>
      </c>
      <c r="JA49" s="597">
        <f>'CF-EF-3156'!G45</f>
        <v>58.75</v>
      </c>
      <c r="JB49" s="597">
        <f>'CF-EF-3156'!H45</f>
        <v>59.75</v>
      </c>
      <c r="JC49" s="598">
        <f>'CF-EF-3156'!I45</f>
        <v>59.8125</v>
      </c>
      <c r="JD49" s="599">
        <f>'CF-EF-3156'!N45</f>
        <v>0.8</v>
      </c>
      <c r="JE49" s="598">
        <f>'CF-EF-3156'!O45</f>
        <v>29.90625</v>
      </c>
      <c r="JF49" s="598" t="str">
        <f>'CF-EF-3156'!P45</f>
        <v/>
      </c>
      <c r="JG49" s="598" t="str">
        <f>'CF-EF-3156'!Q45</f>
        <v/>
      </c>
      <c r="JH49" s="598">
        <f>'CF-EF-3156'!R45</f>
        <v>30</v>
      </c>
      <c r="JI49" s="598">
        <f>'CF-EF-3156'!S45</f>
        <v>17.94375</v>
      </c>
      <c r="JJ49" s="598" t="str">
        <f>'CF-EF-3156'!T45</f>
        <v/>
      </c>
      <c r="JK49" s="598" t="str">
        <f>'CF-EF-3156'!U45</f>
        <v/>
      </c>
      <c r="JL49" s="598">
        <f>'CF-EF-3156'!V45</f>
        <v>18</v>
      </c>
      <c r="JM49" s="596" t="str">
        <f>'CF-EF-3156'!W45</f>
        <v/>
      </c>
      <c r="JN49" s="598" t="str">
        <f>'CF-EF-3156'!X45</f>
        <v/>
      </c>
      <c r="JO49" s="596" t="str">
        <f>'CF-EF-3156'!Y45</f>
        <v/>
      </c>
      <c r="JP49" s="596" t="str">
        <f>'CF-EF-3156'!Z45</f>
        <v>R</v>
      </c>
      <c r="JQ49" s="593">
        <f>max('CE-FIH&amp;R-3146'!C42,'CE-FIH&amp;R-3146'!D42)</f>
        <v>80</v>
      </c>
      <c r="JR49" s="601">
        <f>max('CE-FIH&amp;R-3146'!E42,'CE-FIH&amp;R-3146'!F42)</f>
        <v>81</v>
      </c>
      <c r="JS49" s="601">
        <f>max('CE-FIH&amp;R-3146'!G42,'CE-FIH&amp;R-3146'!H42)</f>
        <v>74</v>
      </c>
      <c r="JT49" s="593">
        <f>max('CE-FIH&amp;R-3146'!I42,'CE-FIH&amp;R-3146'!J42)</f>
        <v>0</v>
      </c>
      <c r="JU49" s="594">
        <f>max('CE-FIH&amp;R-3146'!K42,'CE-FIH&amp;R-3146'!L42)</f>
        <v>82</v>
      </c>
      <c r="JV49" s="590">
        <f>max('CE-FIH&amp;R-3146'!M42,'CE-FIH&amp;R-3146'!N42)</f>
        <v>85</v>
      </c>
      <c r="JW49" s="598">
        <f>max('CE-FIH&amp;R-3146'!O42,'CE-FIH&amp;R-3146'!P42)</f>
        <v>76</v>
      </c>
      <c r="JX49" s="596">
        <f>max('CE-FIH&amp;R-3146'!Q42,'CE-FIH&amp;R-3146'!R42)</f>
        <v>0</v>
      </c>
      <c r="JY49" s="596">
        <f>max('CE-FIH&amp;R-3147'!K43,'CE-FIH&amp;R-3147'!L43)</f>
        <v>83</v>
      </c>
      <c r="JZ49" s="598">
        <f>max('CE-FIH&amp;R-3147'!M43,'CE-FIH&amp;R-3147'!N43)</f>
        <v>84</v>
      </c>
      <c r="KA49" s="598">
        <f>max('CE-FIH&amp;R-3147'!O43,'CE-FIH&amp;R-3147'!P43)</f>
        <v>80</v>
      </c>
      <c r="KB49" s="596">
        <f>max('CE-FIH&amp;R-3147'!Q43,'CE-FIH&amp;R-3147'!R43)</f>
        <v>0</v>
      </c>
      <c r="KC49" s="598">
        <f>max('CE-FIH&amp;R-3147'!C43,'CE-FIH&amp;R-3147'!D43)</f>
        <v>78</v>
      </c>
      <c r="KD49" s="598">
        <f>max('CE-FIH&amp;R-3147'!E43,'CE-FIH&amp;R-3147'!F43)</f>
        <v>82</v>
      </c>
      <c r="KE49" s="598">
        <f>max('CE-FIH&amp;R-3147'!G43,'CE-FIH&amp;R-3147'!H43)</f>
        <v>74.66666667</v>
      </c>
      <c r="KF49" s="596">
        <f>max('CE-FIH&amp;R-3147'!I43,'CE-FIH&amp;R-3147'!J43)</f>
        <v>0</v>
      </c>
      <c r="KG49" s="597">
        <f>'CF-FIHR-3157'!E45</f>
        <v>58.75</v>
      </c>
      <c r="KH49" s="597">
        <f>'CF-FIHR-3157'!F45</f>
        <v>60.75</v>
      </c>
      <c r="KI49" s="597">
        <f>'CF-FIHR-3157'!G45</f>
        <v>61.75</v>
      </c>
      <c r="KJ49" s="597">
        <f>'CF-FIHR-3157'!H45</f>
        <v>58.66666667</v>
      </c>
      <c r="KK49" s="598">
        <f>'CF-FIHR-3157'!I45</f>
        <v>59.97916667</v>
      </c>
      <c r="KL49" s="599">
        <f>'CF-FIHR-3157'!N45</f>
        <v>0.5781746032</v>
      </c>
      <c r="KM49" s="598">
        <f>'CF-FIHR-3157'!O45</f>
        <v>29.98958333</v>
      </c>
      <c r="KN49" s="598" t="str">
        <f>'CF-FIHR-3157'!P45</f>
        <v/>
      </c>
      <c r="KO49" s="598" t="str">
        <f>'CF-FIHR-3157'!Q45</f>
        <v/>
      </c>
      <c r="KP49" s="598">
        <f>'CF-FIHR-3157'!R45</f>
        <v>30</v>
      </c>
      <c r="KQ49" s="598">
        <f>'CF-FIHR-3157'!S45</f>
        <v>17.99375</v>
      </c>
      <c r="KR49" s="598" t="str">
        <f>'CF-FIHR-3157'!T45</f>
        <v/>
      </c>
      <c r="KS49" s="598" t="str">
        <f>'CF-FIHR-3157'!U45</f>
        <v/>
      </c>
      <c r="KT49" s="598">
        <f>'CF-FIHR-3157'!V45</f>
        <v>18</v>
      </c>
      <c r="KU49" s="596" t="str">
        <f>'CF-FIHR-3157'!W45</f>
        <v/>
      </c>
      <c r="KV49" s="598" t="str">
        <f>'CF-FIHR-3157'!X45</f>
        <v/>
      </c>
      <c r="KW49" s="596" t="str">
        <f>'CF-FIHR-3157'!Y45</f>
        <v/>
      </c>
      <c r="KX49" s="596" t="str">
        <f>'CF-FIHR-3157'!Z45</f>
        <v>R</v>
      </c>
    </row>
    <row r="50" ht="16.5" customHeight="1">
      <c r="A50" s="600">
        <v>40.0</v>
      </c>
      <c r="B50" s="588" t="str">
        <f>'3A 2025 - 2026 DATOS DEL ESTUDI'!M43</f>
        <v/>
      </c>
      <c r="C50" s="588">
        <f>'3A 2025 - 2026 DATOS DEL ESTUDI'!N43</f>
        <v>32718082</v>
      </c>
      <c r="D50" s="589" t="str">
        <f>'3A 2025 - 2026 DATOS DEL ESTUDI'!B43</f>
        <v>Rosenny  Ureña Arias</v>
      </c>
      <c r="E50" s="588">
        <f>max('LE3130'!C43,'LE3130'!D43)</f>
        <v>78</v>
      </c>
      <c r="F50" s="588">
        <f>max('LE3130'!E43,'LE3130'!F43)</f>
        <v>80</v>
      </c>
      <c r="G50" s="590">
        <f>max('LE3130'!G43,'LE3130'!H43)</f>
        <v>81</v>
      </c>
      <c r="H50" s="588">
        <f>max('LE3130'!I43,'LE3130'!J43)</f>
        <v>0</v>
      </c>
      <c r="I50" s="588">
        <f>max('LE3130'!K43,'LE3130'!L43)</f>
        <v>80</v>
      </c>
      <c r="J50" s="588">
        <f>max('LE3130'!M43,'LE3130'!N43)</f>
        <v>77</v>
      </c>
      <c r="K50" s="588">
        <f>max('LE3130'!O43,'LE3130'!P43)</f>
        <v>78</v>
      </c>
      <c r="L50" s="588">
        <f>max('LE3130'!Q43,'LE3130'!R43)</f>
        <v>0</v>
      </c>
      <c r="M50" s="588">
        <f>max('LE3131'!K44,'LE3131'!L44)</f>
        <v>85</v>
      </c>
      <c r="N50" s="588">
        <f>max('LE3131'!M44,'LE3131'!N44)</f>
        <v>84</v>
      </c>
      <c r="O50" s="588">
        <f>max('LE3131'!O44,'LE3131'!P44)</f>
        <v>84</v>
      </c>
      <c r="P50" s="588">
        <f>max('LE3131'!Q44,'LE3131'!R44)</f>
        <v>0</v>
      </c>
      <c r="Q50" s="588">
        <f>max('LE3131'!C44,'LE3131'!D44)</f>
        <v>88</v>
      </c>
      <c r="R50" s="588">
        <f>max('LE3131'!E44,'LE3131'!F44)</f>
        <v>97</v>
      </c>
      <c r="S50" s="588">
        <f>max('LE3131'!G44,'LE3131'!H44)</f>
        <v>84</v>
      </c>
      <c r="T50" s="588">
        <f>max('LE3131'!I44,'LE3131'!J44)</f>
        <v>0</v>
      </c>
      <c r="U50" s="591">
        <f>'CF-LE3149'!E46</f>
        <v>59.75</v>
      </c>
      <c r="V50" s="591">
        <f>'CF-LE3149'!F46</f>
        <v>58.75</v>
      </c>
      <c r="W50" s="591">
        <f>'CF-LE3149'!G46</f>
        <v>63.25</v>
      </c>
      <c r="X50" s="591">
        <f>'CF-LE3149'!H46</f>
        <v>67.25</v>
      </c>
      <c r="Y50" s="590">
        <f>'CF-LE3149'!I46</f>
        <v>62.25</v>
      </c>
      <c r="Z50" s="592">
        <f>'CF-LE3149'!N46</f>
        <v>0.5535947712</v>
      </c>
      <c r="AA50" s="590">
        <f>'CF-LE3149'!O46</f>
        <v>31.125</v>
      </c>
      <c r="AB50" s="590" t="str">
        <f>'CF-LE3149'!P46</f>
        <v/>
      </c>
      <c r="AC50" s="590" t="str">
        <f>'CF-LE3149'!Q46</f>
        <v/>
      </c>
      <c r="AD50" s="590">
        <f>'CF-LE3149'!R46</f>
        <v>31</v>
      </c>
      <c r="AE50" s="590">
        <f>'CF-LE3149'!S46</f>
        <v>18.675</v>
      </c>
      <c r="AF50" s="590" t="str">
        <f>'CF-LE3149'!T46</f>
        <v/>
      </c>
      <c r="AG50" s="590" t="str">
        <f>'CF-LE3149'!U46</f>
        <v/>
      </c>
      <c r="AH50" s="590">
        <f>'CF-LE3149'!V46</f>
        <v>19</v>
      </c>
      <c r="AI50" s="590">
        <f>'CF-LE3149'!W46</f>
        <v>62.25</v>
      </c>
      <c r="AJ50" s="588" t="str">
        <f>'CF-LE3149'!X46</f>
        <v/>
      </c>
      <c r="AK50" s="588" t="str">
        <f>'CF-LE3149'!Y46</f>
        <v/>
      </c>
      <c r="AL50" s="588" t="str">
        <f>'CF-LE3149'!Z46</f>
        <v>R</v>
      </c>
      <c r="AM50" s="593">
        <f>max('CE-I-331'!C43,'CE-I-331'!D43)</f>
        <v>0</v>
      </c>
      <c r="AN50" s="593">
        <f>max('CE-I-331'!E43,'CE-I-331'!F43)</f>
        <v>0</v>
      </c>
      <c r="AO50" s="593">
        <f>max('CE-I-331'!G43,'CE-I-331'!H43)</f>
        <v>0</v>
      </c>
      <c r="AP50" s="593">
        <f>max('CE-I-331'!I43,'CE-I-331'!J43)</f>
        <v>0</v>
      </c>
      <c r="AQ50" s="594">
        <f>max('CE-I-331'!K43,'CE-I-331'!L43)</f>
        <v>0</v>
      </c>
      <c r="AR50" s="588">
        <f>max('CE-I-331'!M43,'CE-I-331'!N43)</f>
        <v>0</v>
      </c>
      <c r="AS50" s="595">
        <f>max('CE-I-331'!O43,'CE-I-331'!P43)</f>
        <v>0</v>
      </c>
      <c r="AT50" s="596">
        <f>max('CE-I-331'!Q43,'CE-I-331'!R43)</f>
        <v>0</v>
      </c>
      <c r="AU50" s="596">
        <f>max('CE-I-3131'!K44,'CE-I-3131'!L44)</f>
        <v>0</v>
      </c>
      <c r="AV50" s="596">
        <f>max('CE-I-3131'!M44,'CE-I-3131'!N44)</f>
        <v>0</v>
      </c>
      <c r="AW50" s="596">
        <f>max('CE-I-3131'!O44,'CE-I-3131'!P44)</f>
        <v>0</v>
      </c>
      <c r="AX50" s="596">
        <f>max('CE-I-3131'!Q44,'CE-I-3131'!R44)</f>
        <v>0</v>
      </c>
      <c r="AY50" s="596">
        <f>max('CE-I-3131'!C44,'CE-I-3131'!D44)</f>
        <v>0</v>
      </c>
      <c r="AZ50" s="596">
        <f>max('CE-I-3131'!E44,'CE-I-3131'!F44)</f>
        <v>0</v>
      </c>
      <c r="BA50" s="596">
        <f>max('CE-I-3131'!G44,'CE-I-3131'!H44)</f>
        <v>0</v>
      </c>
      <c r="BB50" s="596">
        <f>max('CE-I-3131'!I44,'CE-I-3131'!J44)</f>
        <v>0</v>
      </c>
      <c r="BC50" s="597">
        <f>'CF-LE-I3150'!E46</f>
        <v>0</v>
      </c>
      <c r="BD50" s="597">
        <f>'CF-LE-I3150'!F46</f>
        <v>0</v>
      </c>
      <c r="BE50" s="597">
        <f>'CF-LE-I3150'!G46</f>
        <v>0</v>
      </c>
      <c r="BF50" s="597">
        <f>'CF-LE-I3150'!H46</f>
        <v>0</v>
      </c>
      <c r="BG50" s="598">
        <f>'CF-LE-I3150'!I46</f>
        <v>0</v>
      </c>
      <c r="BH50" s="599">
        <f>'CF-LE-I3150'!N46</f>
        <v>0</v>
      </c>
      <c r="BI50" s="598">
        <f>'CF-LE-I3150'!O46</f>
        <v>0</v>
      </c>
      <c r="BJ50" s="598" t="str">
        <f>'CF-LE-I3150'!P46</f>
        <v/>
      </c>
      <c r="BK50" s="598" t="str">
        <f>'CF-LE-I3150'!Q46</f>
        <v/>
      </c>
      <c r="BL50" s="598">
        <f>'CF-LE-I3150'!R46</f>
        <v>0</v>
      </c>
      <c r="BM50" s="598">
        <f>'CF-LE-I3150'!S46</f>
        <v>0</v>
      </c>
      <c r="BN50" s="598" t="str">
        <f>'CF-LE-I3150'!T46</f>
        <v/>
      </c>
      <c r="BO50" s="598" t="str">
        <f>'CF-LE-I3150'!U46</f>
        <v/>
      </c>
      <c r="BP50" s="598">
        <f>'CF-LE-I3150'!V46</f>
        <v>0</v>
      </c>
      <c r="BQ50" s="596" t="str">
        <f>'CF-LE-I3150'!W46</f>
        <v/>
      </c>
      <c r="BR50" s="596" t="str">
        <f>'CF-LE-I3150'!X46</f>
        <v/>
      </c>
      <c r="BS50" s="596" t="str">
        <f>'CF-LE-I3150'!Y46</f>
        <v/>
      </c>
      <c r="BT50" s="596" t="str">
        <f>'CF-LE-I3150'!Z46</f>
        <v>R</v>
      </c>
      <c r="BU50" s="600">
        <f>max('CE-F-334'!C43,'CE-F-334'!D43)</f>
        <v>92</v>
      </c>
      <c r="BV50" s="600">
        <f>max('CE-F-334'!E43,'CE-F-334'!F43)</f>
        <v>93</v>
      </c>
      <c r="BW50" s="600">
        <f>max('CE-F-334'!G43,'CE-F-334'!H43)</f>
        <v>91</v>
      </c>
      <c r="BX50" s="600">
        <f>max('CE-F-334'!I43,'CE-F-334'!J43)</f>
        <v>0</v>
      </c>
      <c r="BY50" s="594">
        <f>max('CE-F-334'!K43,'CE-F-334'!L43)</f>
        <v>93</v>
      </c>
      <c r="BZ50" s="588">
        <f>max('CE-F-334'!M43,'CE-F-334'!N43)</f>
        <v>94</v>
      </c>
      <c r="CA50" s="596">
        <f>max('CE-F-334'!O43,'CE-F-334'!P43)</f>
        <v>92</v>
      </c>
      <c r="CB50" s="596">
        <f>max('CE-F-334'!Q43,'CE-F-334'!R43)</f>
        <v>0</v>
      </c>
      <c r="CC50" s="596">
        <f>max('CE-F-3135'!K44,'CE-F-3135'!L44)</f>
        <v>94</v>
      </c>
      <c r="CD50" s="596">
        <f>max('CE-F-3135'!M44,'CE-F-3135'!N44)</f>
        <v>93</v>
      </c>
      <c r="CE50" s="596">
        <f>max('CE-F-3135'!O44,'CE-F-3135'!P44)</f>
        <v>90</v>
      </c>
      <c r="CF50" s="596">
        <f>max('CE-F-3135'!Q44,'CE-F-3135'!R44)</f>
        <v>0</v>
      </c>
      <c r="CG50" s="596">
        <f>max('CE-F-3135'!C44,'CE-F-3135'!D44)</f>
        <v>93</v>
      </c>
      <c r="CH50" s="596">
        <f>max('CE-F-3135'!E44,'CE-F-3135'!F44)</f>
        <v>92</v>
      </c>
      <c r="CI50" s="596">
        <f>max('CE-F-3135'!G44,'CE-F-3135'!H44)</f>
        <v>93</v>
      </c>
      <c r="CJ50" s="596">
        <f>max('CE-F-3135'!I44,'CE-F-3135'!J44)</f>
        <v>0</v>
      </c>
      <c r="CK50" s="597">
        <f>'CF-LE-F3151'!E46</f>
        <v>69</v>
      </c>
      <c r="CL50" s="597">
        <f>'CF-LE-F3151'!F46</f>
        <v>69.75</v>
      </c>
      <c r="CM50" s="597">
        <f>'CF-LE-F3151'!G46</f>
        <v>69.25</v>
      </c>
      <c r="CN50" s="597">
        <f>'CF-LE-F3151'!H46</f>
        <v>69.5</v>
      </c>
      <c r="CO50" s="598">
        <f>'CF-LE-F3151'!I46</f>
        <v>69.375</v>
      </c>
      <c r="CP50" s="599">
        <f>'CF-LE-F3151'!N46</f>
        <v>0.7</v>
      </c>
      <c r="CQ50" s="598" t="str">
        <f>'CF-LE-F3151'!O46</f>
        <v/>
      </c>
      <c r="CR50" s="598" t="str">
        <f>'CF-LE-F3151'!P46</f>
        <v/>
      </c>
      <c r="CS50" s="598" t="str">
        <f>'CF-LE-F3151'!Q46</f>
        <v/>
      </c>
      <c r="CT50" s="598" t="str">
        <f>'CF-LE-F3151'!R46</f>
        <v/>
      </c>
      <c r="CU50" s="598" t="str">
        <f>'CF-LE-F3151'!S46</f>
        <v/>
      </c>
      <c r="CV50" s="598" t="str">
        <f>'CF-LE-F3151'!T46</f>
        <v/>
      </c>
      <c r="CW50" s="598" t="str">
        <f>'CF-LE-F3151'!U46</f>
        <v/>
      </c>
      <c r="CX50" s="598" t="str">
        <f>'CF-LE-F3151'!V46</f>
        <v/>
      </c>
      <c r="CY50" s="598">
        <f>'CF-LE-F3151'!W46</f>
        <v>69.375</v>
      </c>
      <c r="CZ50" s="598" t="str">
        <f>'CF-LE-F3151'!X46</f>
        <v/>
      </c>
      <c r="DA50" s="596" t="str">
        <f>'CF-LE-F3151'!Y46</f>
        <v>A</v>
      </c>
      <c r="DB50" s="596" t="str">
        <f>'CF-LE-F3151'!Z46</f>
        <v/>
      </c>
      <c r="DC50" s="600">
        <f>max('CE-MAT-3136'!C43,'CE-MAT-3136'!D43)</f>
        <v>94</v>
      </c>
      <c r="DD50" s="600">
        <f>max('CE-MAT-3136'!E43,'CE-MAT-3136'!F43)</f>
        <v>75</v>
      </c>
      <c r="DE50" s="600">
        <f>max('CE-MAT-3136'!G43,'CE-MAT-3136'!H43)</f>
        <v>78</v>
      </c>
      <c r="DF50" s="600">
        <f>max('CE-MAT-3136'!I43,'CE-MAT-3136'!J43)</f>
        <v>0</v>
      </c>
      <c r="DG50" s="594">
        <f>max('CE-MAT-3136'!K43,'CE-MAT-3136'!L43)</f>
        <v>99</v>
      </c>
      <c r="DH50" s="588">
        <f>max('CE-MAT-3136'!M43,'CE-MAT-3136'!N43)</f>
        <v>78</v>
      </c>
      <c r="DI50" s="596">
        <f>max('CE-MAT-3136'!O43,'CE-MAT-3136'!P43)</f>
        <v>80</v>
      </c>
      <c r="DJ50" s="596">
        <f>max('CE-MAT-3136'!Q43,'CE-MAT-3136'!R43)</f>
        <v>0</v>
      </c>
      <c r="DK50" s="596">
        <f>max('CE-MAT-3137'!K44,'CE-MAT-3137'!L44)</f>
        <v>96</v>
      </c>
      <c r="DL50" s="596">
        <f>max('CE-MAT-3137'!M44,'CE-MAT-3137'!N44)</f>
        <v>84</v>
      </c>
      <c r="DM50" s="596">
        <f>max('CE-MAT-3137'!O44,'CE-MAT-3137'!P44)</f>
        <v>71</v>
      </c>
      <c r="DN50" s="596">
        <f>max('CE-MAT-3137'!Q44,'CE-MAT-3137'!R44)</f>
        <v>0</v>
      </c>
      <c r="DO50" s="596">
        <f>max('CE-MAT-3137'!C44,'CE-MAT-3137'!D44)</f>
        <v>96</v>
      </c>
      <c r="DP50" s="596">
        <f>max('CE-MAT-3137'!E44,'CE-MAT-3137'!F44)</f>
        <v>80</v>
      </c>
      <c r="DQ50" s="596">
        <f>max('CE-MAT-3137'!G44,'CE-MAT-3137'!H44)</f>
        <v>70</v>
      </c>
      <c r="DR50" s="596">
        <f>max('CE-MAT-3137'!I44,'CE-MAT-3137'!J44)</f>
        <v>0</v>
      </c>
      <c r="DS50" s="597">
        <f>'CF-M-3152'!E46</f>
        <v>61.75</v>
      </c>
      <c r="DT50" s="597">
        <f>'CF-M-3152'!F46</f>
        <v>64.25</v>
      </c>
      <c r="DU50" s="597">
        <f>'CF-M-3152'!G46</f>
        <v>62.75</v>
      </c>
      <c r="DV50" s="597">
        <f>'CF-M-3152'!H46</f>
        <v>61.5</v>
      </c>
      <c r="DW50" s="598">
        <f>'CF-M-3152'!I46</f>
        <v>62.5625</v>
      </c>
      <c r="DX50" s="599">
        <f>'CF-M-3152'!N46</f>
        <v>0.6810515873</v>
      </c>
      <c r="DY50" s="598">
        <f>'CF-M-3152'!O46</f>
        <v>31.28125</v>
      </c>
      <c r="DZ50" s="598" t="str">
        <f>'CF-M-3152'!P46</f>
        <v/>
      </c>
      <c r="EA50" s="598" t="str">
        <f>'CF-M-3152'!Q46</f>
        <v/>
      </c>
      <c r="EB50" s="598">
        <f>'CF-M-3152'!R46</f>
        <v>31</v>
      </c>
      <c r="EC50" s="598">
        <f>'CF-M-3152'!S46</f>
        <v>18.76875</v>
      </c>
      <c r="ED50" s="598" t="str">
        <f>'CF-M-3152'!T46</f>
        <v/>
      </c>
      <c r="EE50" s="598" t="str">
        <f>'CF-M-3152'!U46</f>
        <v/>
      </c>
      <c r="EF50" s="598">
        <f>'CF-M-3152'!V46</f>
        <v>19</v>
      </c>
      <c r="EG50" s="598">
        <f>'CF-M-3152'!W46</f>
        <v>62.5625</v>
      </c>
      <c r="EH50" s="598" t="str">
        <f>'CF-M-3152'!X46</f>
        <v/>
      </c>
      <c r="EI50" s="596" t="str">
        <f>'CF-M-3152'!Y46</f>
        <v/>
      </c>
      <c r="EJ50" s="596" t="str">
        <f>'CF-M-3152'!Z46</f>
        <v>R</v>
      </c>
      <c r="EK50" s="593">
        <f>max('CE-SOC-3138'!C43,'CE-SOC-3138'!D43)</f>
        <v>91</v>
      </c>
      <c r="EL50" s="593">
        <f>max('CE-SOC-3138'!E43,'CE-SOC-3138'!F43)</f>
        <v>92</v>
      </c>
      <c r="EM50" s="593">
        <f>max('CE-SOC-3138'!G43,'CE-SOC-3138'!H43)</f>
        <v>89</v>
      </c>
      <c r="EN50" s="601">
        <f>max('CE-SOC-3138'!I43,'CE-SOC-3138'!J43)</f>
        <v>0</v>
      </c>
      <c r="EO50" s="595">
        <f>max('CE-SOC-3138'!K43,'CE-SOC-3138'!L43)</f>
        <v>84</v>
      </c>
      <c r="EP50" s="588">
        <f>max('CE-SOC-3138'!M43,'CE-SOC-3138'!N43)</f>
        <v>93</v>
      </c>
      <c r="EQ50" s="596">
        <f>max('CE-SOC-3138'!O43,'CE-SOC-3138'!P43)</f>
        <v>90</v>
      </c>
      <c r="ER50" s="596">
        <f>max('CE-SOC-3138'!Q43,'CE-SOC-3138'!R43)</f>
        <v>0</v>
      </c>
      <c r="ES50" s="596">
        <f>max('CE-SOC-3139'!K44,'CE-SOC-3139'!L44)</f>
        <v>93</v>
      </c>
      <c r="ET50" s="598">
        <f>max('CE-SOC-3139'!M44,'CE-SOC-3139'!N44)</f>
        <v>81</v>
      </c>
      <c r="EU50" s="598">
        <f>max('CE-SOC-3139'!O44,'CE-SOC-3139'!P44)</f>
        <v>90</v>
      </c>
      <c r="EV50" s="596">
        <f>max('CE-SOC-3139'!Q44,'CE-SOC-3139'!R44)</f>
        <v>0</v>
      </c>
      <c r="EW50" s="598">
        <f>max('CE-SOC-3139'!C44,'CE-SOC-3139'!D44)</f>
        <v>92</v>
      </c>
      <c r="EX50" s="598">
        <f>max('CE-SOC-3139'!E44,'CE-SOC-3139'!F44)</f>
        <v>90</v>
      </c>
      <c r="EY50" s="598">
        <f>max('CE-SOC-3139'!G44,'CE-SOC-3139'!H44)</f>
        <v>83</v>
      </c>
      <c r="EZ50" s="598">
        <f>max('CE-SOC-3139'!I44,'CE-SOC-3139'!J44)</f>
        <v>0</v>
      </c>
      <c r="FA50" s="597">
        <f>'CF-CS-3153'!E46</f>
        <v>68</v>
      </c>
      <c r="FB50" s="597">
        <f>'CF-CS-3153'!F46</f>
        <v>66.75</v>
      </c>
      <c r="FC50" s="597">
        <f>'CF-CS-3153'!G46</f>
        <v>66</v>
      </c>
      <c r="FD50" s="597">
        <f>'CF-CS-3153'!H46</f>
        <v>66.25</v>
      </c>
      <c r="FE50" s="598">
        <f>'CF-CS-3153'!I46</f>
        <v>66.75</v>
      </c>
      <c r="FF50" s="599">
        <f>'CF-CS-3153'!N46</f>
        <v>0.6941176471</v>
      </c>
      <c r="FG50" s="598">
        <f>'CF-CS-3153'!O46</f>
        <v>33.375</v>
      </c>
      <c r="FH50" s="598" t="str">
        <f>'CF-CS-3153'!P46</f>
        <v/>
      </c>
      <c r="FI50" s="598" t="str">
        <f>'CF-CS-3153'!Q46</f>
        <v/>
      </c>
      <c r="FJ50" s="598">
        <f>'CF-CS-3153'!R46</f>
        <v>33</v>
      </c>
      <c r="FK50" s="598">
        <f>'CF-CS-3153'!S46</f>
        <v>20.025</v>
      </c>
      <c r="FL50" s="598" t="str">
        <f>'CF-CS-3153'!T46</f>
        <v/>
      </c>
      <c r="FM50" s="598" t="str">
        <f>'CF-CS-3153'!U46</f>
        <v/>
      </c>
      <c r="FN50" s="598">
        <f>'CF-CS-3153'!V46</f>
        <v>20</v>
      </c>
      <c r="FO50" s="596" t="str">
        <f>'CF-CS-3153'!W46</f>
        <v/>
      </c>
      <c r="FP50" s="598" t="str">
        <f>'CF-CS-3153'!X46</f>
        <v/>
      </c>
      <c r="FQ50" s="596" t="str">
        <f>'CF-CS-3153'!Y46</f>
        <v/>
      </c>
      <c r="FR50" s="596" t="str">
        <f>'CF-CS-3153'!Z46</f>
        <v>R</v>
      </c>
      <c r="FS50" s="602">
        <f>max(CNCF3140!C43,CNCF3140!D43)</f>
        <v>84</v>
      </c>
      <c r="FT50" s="602">
        <f>max(CNCF3140!E43,CNCF3140!F43)</f>
        <v>84</v>
      </c>
      <c r="FU50" s="602">
        <f>max(CNCF3140!G43,CNCF3140!H43)</f>
        <v>83</v>
      </c>
      <c r="FV50" s="602">
        <f>max(CNCF3140!I43,CNCF3140!J43)</f>
        <v>0</v>
      </c>
      <c r="FW50" s="594">
        <f>max(CNCF3140!K43,CNCF3140!L43)</f>
        <v>91</v>
      </c>
      <c r="FX50" s="588">
        <f>max(CNCF3140!M43,CNCF3140!N43)</f>
        <v>90</v>
      </c>
      <c r="FY50" s="596">
        <f>max(CNCF3140!O43,CNCF3140!P43)</f>
        <v>80</v>
      </c>
      <c r="FZ50" s="596">
        <f>max(CNCF3140!Q43,CNCF3140!R43)</f>
        <v>0</v>
      </c>
      <c r="GA50" s="596">
        <f>max('CE-NAT-3141'!K44,'CE-NAT-3141'!L44)</f>
        <v>90</v>
      </c>
      <c r="GB50" s="596">
        <f>max('CE-NAT-3141'!M44,'CE-NAT-3141'!N44)</f>
        <v>95</v>
      </c>
      <c r="GC50" s="596">
        <f>max('CE-NAT-3141'!O44,'CE-NAT-3141'!P44)</f>
        <v>80</v>
      </c>
      <c r="GD50" s="596">
        <f>max('CE-NAT-3141'!Q44,'CE-NAT-3141'!R44)</f>
        <v>0</v>
      </c>
      <c r="GE50" s="596">
        <f>max('CE-NAT-3141'!C44,'CE-NAT-3141'!D44)</f>
        <v>94</v>
      </c>
      <c r="GF50" s="596">
        <f>max('CE-NAT-3141'!E44,'CE-NAT-3141'!F44)</f>
        <v>85</v>
      </c>
      <c r="GG50" s="596">
        <f>max('CE-NAT-3141'!G44,'CE-NAT-3141'!H44)</f>
        <v>80</v>
      </c>
      <c r="GH50" s="596">
        <f>max('CE-NAT-3141'!I44,'CE-NAT-3141'!J44)</f>
        <v>0</v>
      </c>
      <c r="GI50" s="597">
        <f>'CF-CN-3154'!E46</f>
        <v>62.75</v>
      </c>
      <c r="GJ50" s="597">
        <f>'CF-CN-3154'!F46</f>
        <v>65.25</v>
      </c>
      <c r="GK50" s="597">
        <f>'CF-CN-3154'!G46</f>
        <v>66.25</v>
      </c>
      <c r="GL50" s="597">
        <f>'CF-CN-3154'!H46</f>
        <v>64.75</v>
      </c>
      <c r="GM50" s="598">
        <f>'CF-CN-3154'!I46</f>
        <v>64.75</v>
      </c>
      <c r="GN50" s="599">
        <f>'CF-CN-3154'!N46</f>
        <v>0.275</v>
      </c>
      <c r="GO50" s="598">
        <f>'CF-CN-3154'!O46</f>
        <v>32.375</v>
      </c>
      <c r="GP50" s="598" t="str">
        <f>'CF-CN-3154'!P46</f>
        <v/>
      </c>
      <c r="GQ50" s="598" t="str">
        <f>'CF-CN-3154'!Q46</f>
        <v/>
      </c>
      <c r="GR50" s="598">
        <f>'CF-CN-3154'!R46</f>
        <v>32</v>
      </c>
      <c r="GS50" s="598">
        <f>'CF-CN-3154'!S46</f>
        <v>19.425</v>
      </c>
      <c r="GT50" s="598" t="str">
        <f>'CF-CN-3154'!T46</f>
        <v/>
      </c>
      <c r="GU50" s="598" t="str">
        <f>'CF-CN-3154'!U46</f>
        <v/>
      </c>
      <c r="GV50" s="598">
        <f>'CF-CN-3154'!V46</f>
        <v>19</v>
      </c>
      <c r="GW50" s="598">
        <f>'CF-CN-3154'!W46</f>
        <v>64.75</v>
      </c>
      <c r="GX50" s="598" t="str">
        <f>'CF-CN-3154'!X46</f>
        <v/>
      </c>
      <c r="GY50" s="596" t="str">
        <f>'CF-CN-3154'!Y46</f>
        <v/>
      </c>
      <c r="GZ50" s="596" t="str">
        <f>'CF-CN-3154'!Z46</f>
        <v>R</v>
      </c>
      <c r="HA50" s="594">
        <f>max('CE-EA-3142'!C43,'CE-EA-3142'!C43)</f>
        <v>97</v>
      </c>
      <c r="HB50" s="594">
        <f>max('CE-EA-3142'!E43,'CE-EA-3142'!F43)</f>
        <v>90</v>
      </c>
      <c r="HC50" s="594">
        <f>max('CE-EA-3142'!G43,'CE-EA-3142'!H43)</f>
        <v>100</v>
      </c>
      <c r="HD50" s="594">
        <f>max('CE-EA-3142'!I43,'CE-EA-3142'!J43)</f>
        <v>0</v>
      </c>
      <c r="HE50" s="594">
        <f>max('CE-EA-3142'!K43,'CE-EA-3142'!L43)</f>
        <v>93</v>
      </c>
      <c r="HF50" s="588">
        <f>max('CE-EA-3142'!M43,'CE-EA-3142'!N43)</f>
        <v>93</v>
      </c>
      <c r="HG50" s="596">
        <f>max('CE-EA-3142'!O43,'CE-EA-3142'!P43)</f>
        <v>96</v>
      </c>
      <c r="HH50" s="596">
        <f>max('CE-EA-3142'!Q43,'CE-EA-3142'!R43)</f>
        <v>0</v>
      </c>
      <c r="HI50" s="596">
        <f>max('CE-EA-3143'!K44,'CE-EA-3143'!L44)</f>
        <v>90</v>
      </c>
      <c r="HJ50" s="596">
        <f>max('CE-EA-3143'!M44,'CE-EA-3143'!N44)</f>
        <v>94</v>
      </c>
      <c r="HK50" s="596">
        <f>max('CE-EA-3143'!O44,'CE-EA-3143'!P44)</f>
        <v>96</v>
      </c>
      <c r="HL50" s="596">
        <f>max('CE-EA-3143'!Q44,'CE-EA-3143'!R44)</f>
        <v>0</v>
      </c>
      <c r="HM50" s="596">
        <f>max('CE-EA-3143'!C44,'CE-EA-3143'!D44)</f>
        <v>87</v>
      </c>
      <c r="HN50" s="596">
        <f>max('CE-EA-3143'!E44,'CE-EA-3143'!F44)</f>
        <v>88</v>
      </c>
      <c r="HO50" s="596">
        <f>max('CE-EA-3143'!G44,'CE-EA-3143'!H44)</f>
        <v>96</v>
      </c>
      <c r="HP50" s="596">
        <f>max('CE-EA-3143'!I44,'CE-EA-3143'!J44)</f>
        <v>0</v>
      </c>
      <c r="HQ50" s="597">
        <f>'CF-EA-3155'!E46</f>
        <v>71.75</v>
      </c>
      <c r="HR50" s="597">
        <f>'CF-EA-3155'!F46</f>
        <v>70.5</v>
      </c>
      <c r="HS50" s="597">
        <f>'CF-EA-3155'!G46</f>
        <v>70</v>
      </c>
      <c r="HT50" s="597">
        <f>'CF-EA-3155'!H46</f>
        <v>67.75</v>
      </c>
      <c r="HU50" s="598">
        <f>'CF-EA-3155'!I46</f>
        <v>70</v>
      </c>
      <c r="HV50" s="599">
        <f>'CF-EA-3155'!N46</f>
        <v>0.8333333333</v>
      </c>
      <c r="HW50" s="598" t="str">
        <f>'CF-EA-3155'!O46</f>
        <v/>
      </c>
      <c r="HX50" s="598" t="str">
        <f>'CF-EA-3155'!P46</f>
        <v/>
      </c>
      <c r="HY50" s="598" t="str">
        <f>'CF-EA-3155'!Q46</f>
        <v/>
      </c>
      <c r="HZ50" s="598" t="str">
        <f>'CF-EA-3155'!R46</f>
        <v/>
      </c>
      <c r="IA50" s="598" t="str">
        <f>'CF-EA-3155'!S46</f>
        <v/>
      </c>
      <c r="IB50" s="598" t="str">
        <f>'CF-EA-3155'!T46</f>
        <v/>
      </c>
      <c r="IC50" s="598" t="str">
        <f>'CF-EA-3155'!U46</f>
        <v/>
      </c>
      <c r="ID50" s="598" t="str">
        <f>'CF-EA-3155'!V46</f>
        <v/>
      </c>
      <c r="IE50" s="596" t="str">
        <f>'CF-EA-3155'!W46</f>
        <v/>
      </c>
      <c r="IF50" s="598" t="str">
        <f>'CF-EA-3155'!X46</f>
        <v/>
      </c>
      <c r="IG50" s="596" t="str">
        <f>'CF-EA-3155'!Y46</f>
        <v>A</v>
      </c>
      <c r="IH50" s="596" t="str">
        <f>'CF-EA-3155'!Z46</f>
        <v/>
      </c>
      <c r="II50" s="600">
        <f>max('CE-EF-3144'!C43,'CE-EF-3144'!D43)</f>
        <v>90</v>
      </c>
      <c r="IJ50" s="600">
        <f>max('CE-EF-3144'!E43,'CE-EF-3144'!F43)</f>
        <v>88</v>
      </c>
      <c r="IK50" s="600">
        <f>max('CE-EF-3144'!G43,'CE-EF-3144'!H43)</f>
        <v>90</v>
      </c>
      <c r="IL50" s="600">
        <f>max('CE-EF-3144'!I43,'CE-EF-3144'!J43)</f>
        <v>0</v>
      </c>
      <c r="IM50" s="594">
        <f>max('CE-EF-3144'!K43,'CE-EF-3144'!L43)</f>
        <v>88</v>
      </c>
      <c r="IN50" s="588">
        <f>max('CE-EF-3144'!M43,'CE-EF-3144'!N43)</f>
        <v>87</v>
      </c>
      <c r="IO50" s="596">
        <f>max('CE-EF-3144'!O43,'CE-EF-3144'!P43)</f>
        <v>88</v>
      </c>
      <c r="IP50" s="596">
        <f>max('CE-EF-3144'!Q43,'CE-EF-3144'!R43)</f>
        <v>0</v>
      </c>
      <c r="IQ50" s="596">
        <f>max('CE-EF-3145'!K44,'CE-EF-3145'!L44)</f>
        <v>88</v>
      </c>
      <c r="IR50" s="596">
        <f>max('CE-EF-3145'!M44,'CE-EF-3145'!N44)</f>
        <v>86</v>
      </c>
      <c r="IS50" s="596">
        <f>max('CE-EF-3145'!O44,'CE-EF-3145'!P44)</f>
        <v>85</v>
      </c>
      <c r="IT50" s="596">
        <f>max('CE-EF-3145'!Q44,'CE-EF-3145'!R44)</f>
        <v>0</v>
      </c>
      <c r="IU50" s="596">
        <f>max('CE-EF-3145'!C44,'CE-EF-3145'!D44)</f>
        <v>86</v>
      </c>
      <c r="IV50" s="596">
        <f>max('CE-EF-3145'!E44,'CE-EF-3145'!F44)</f>
        <v>87</v>
      </c>
      <c r="IW50" s="596">
        <f>max('CE-EF-3145'!G44,'CE-EF-3145'!H44)</f>
        <v>88</v>
      </c>
      <c r="IX50" s="596">
        <f>max('CE-EF-3145'!I44,'CE-EF-3145'!J44)</f>
        <v>0</v>
      </c>
      <c r="IY50" s="597">
        <f>'CF-EF-3156'!E46</f>
        <v>67</v>
      </c>
      <c r="IZ50" s="597">
        <f>'CF-EF-3156'!F46</f>
        <v>65.75</v>
      </c>
      <c r="JA50" s="597">
        <f>'CF-EF-3156'!G46</f>
        <v>64.75</v>
      </c>
      <c r="JB50" s="597">
        <f>'CF-EF-3156'!H46</f>
        <v>65.25</v>
      </c>
      <c r="JC50" s="598">
        <f>'CF-EF-3156'!I46</f>
        <v>65.6875</v>
      </c>
      <c r="JD50" s="599">
        <f>'CF-EF-3156'!N46</f>
        <v>0.8</v>
      </c>
      <c r="JE50" s="598">
        <f>'CF-EF-3156'!O46</f>
        <v>32.84375</v>
      </c>
      <c r="JF50" s="598" t="str">
        <f>'CF-EF-3156'!P46</f>
        <v/>
      </c>
      <c r="JG50" s="598" t="str">
        <f>'CF-EF-3156'!Q46</f>
        <v/>
      </c>
      <c r="JH50" s="598">
        <f>'CF-EF-3156'!R46</f>
        <v>33</v>
      </c>
      <c r="JI50" s="598">
        <f>'CF-EF-3156'!S46</f>
        <v>19.70625</v>
      </c>
      <c r="JJ50" s="598" t="str">
        <f>'CF-EF-3156'!T46</f>
        <v/>
      </c>
      <c r="JK50" s="598" t="str">
        <f>'CF-EF-3156'!U46</f>
        <v/>
      </c>
      <c r="JL50" s="598">
        <f>'CF-EF-3156'!V46</f>
        <v>20</v>
      </c>
      <c r="JM50" s="596" t="str">
        <f>'CF-EF-3156'!W46</f>
        <v/>
      </c>
      <c r="JN50" s="598" t="str">
        <f>'CF-EF-3156'!X46</f>
        <v/>
      </c>
      <c r="JO50" s="596" t="str">
        <f>'CF-EF-3156'!Y46</f>
        <v/>
      </c>
      <c r="JP50" s="596" t="str">
        <f>'CF-EF-3156'!Z46</f>
        <v>R</v>
      </c>
      <c r="JQ50" s="593">
        <f>max('CE-FIH&amp;R-3146'!C43,'CE-FIH&amp;R-3146'!D43)</f>
        <v>93</v>
      </c>
      <c r="JR50" s="601">
        <f>max('CE-FIH&amp;R-3146'!E43,'CE-FIH&amp;R-3146'!F43)</f>
        <v>93</v>
      </c>
      <c r="JS50" s="601">
        <f>max('CE-FIH&amp;R-3146'!G43,'CE-FIH&amp;R-3146'!H43)</f>
        <v>80</v>
      </c>
      <c r="JT50" s="593">
        <f>max('CE-FIH&amp;R-3146'!I43,'CE-FIH&amp;R-3146'!J43)</f>
        <v>0</v>
      </c>
      <c r="JU50" s="594">
        <f>max('CE-FIH&amp;R-3146'!K43,'CE-FIH&amp;R-3146'!L43)</f>
        <v>90</v>
      </c>
      <c r="JV50" s="590">
        <f>max('CE-FIH&amp;R-3146'!M43,'CE-FIH&amp;R-3146'!N43)</f>
        <v>94</v>
      </c>
      <c r="JW50" s="598">
        <f>max('CE-FIH&amp;R-3146'!O43,'CE-FIH&amp;R-3146'!P43)</f>
        <v>87</v>
      </c>
      <c r="JX50" s="596">
        <f>max('CE-FIH&amp;R-3146'!Q43,'CE-FIH&amp;R-3146'!R43)</f>
        <v>0</v>
      </c>
      <c r="JY50" s="596">
        <f>max('CE-FIH&amp;R-3147'!K44,'CE-FIH&amp;R-3147'!L44)</f>
        <v>94</v>
      </c>
      <c r="JZ50" s="598">
        <f>max('CE-FIH&amp;R-3147'!M44,'CE-FIH&amp;R-3147'!N44)</f>
        <v>95</v>
      </c>
      <c r="KA50" s="598">
        <f>max('CE-FIH&amp;R-3147'!O44,'CE-FIH&amp;R-3147'!P44)</f>
        <v>92</v>
      </c>
      <c r="KB50" s="596">
        <f>max('CE-FIH&amp;R-3147'!Q44,'CE-FIH&amp;R-3147'!R44)</f>
        <v>0</v>
      </c>
      <c r="KC50" s="598">
        <f>max('CE-FIH&amp;R-3147'!C44,'CE-FIH&amp;R-3147'!D44)</f>
        <v>95</v>
      </c>
      <c r="KD50" s="598">
        <f>max('CE-FIH&amp;R-3147'!E44,'CE-FIH&amp;R-3147'!F44)</f>
        <v>91</v>
      </c>
      <c r="KE50" s="598">
        <f>max('CE-FIH&amp;R-3147'!G44,'CE-FIH&amp;R-3147'!H44)</f>
        <v>93</v>
      </c>
      <c r="KF50" s="596">
        <f>max('CE-FIH&amp;R-3147'!I44,'CE-FIH&amp;R-3147'!J44)</f>
        <v>0</v>
      </c>
      <c r="KG50" s="597">
        <f>'CF-FIHR-3157'!E46</f>
        <v>66.5</v>
      </c>
      <c r="KH50" s="597">
        <f>'CF-FIHR-3157'!F46</f>
        <v>67.75</v>
      </c>
      <c r="KI50" s="597">
        <f>'CF-FIHR-3157'!G46</f>
        <v>70.25</v>
      </c>
      <c r="KJ50" s="597">
        <f>'CF-FIHR-3157'!H46</f>
        <v>69.75</v>
      </c>
      <c r="KK50" s="598">
        <f>'CF-FIHR-3157'!I46</f>
        <v>68.5625</v>
      </c>
      <c r="KL50" s="599">
        <f>'CF-FIHR-3157'!N46</f>
        <v>0.6071428571</v>
      </c>
      <c r="KM50" s="598">
        <f>'CF-FIHR-3157'!O46</f>
        <v>34.28125</v>
      </c>
      <c r="KN50" s="598" t="str">
        <f>'CF-FIHR-3157'!P46</f>
        <v/>
      </c>
      <c r="KO50" s="598" t="str">
        <f>'CF-FIHR-3157'!Q46</f>
        <v/>
      </c>
      <c r="KP50" s="598">
        <f>'CF-FIHR-3157'!R46</f>
        <v>34</v>
      </c>
      <c r="KQ50" s="598">
        <f>'CF-FIHR-3157'!S46</f>
        <v>20.56875</v>
      </c>
      <c r="KR50" s="598" t="str">
        <f>'CF-FIHR-3157'!T46</f>
        <v/>
      </c>
      <c r="KS50" s="598" t="str">
        <f>'CF-FIHR-3157'!U46</f>
        <v/>
      </c>
      <c r="KT50" s="598">
        <f>'CF-FIHR-3157'!V46</f>
        <v>21</v>
      </c>
      <c r="KU50" s="596" t="str">
        <f>'CF-FIHR-3157'!W46</f>
        <v/>
      </c>
      <c r="KV50" s="598" t="str">
        <f>'CF-FIHR-3157'!X46</f>
        <v/>
      </c>
      <c r="KW50" s="596" t="str">
        <f>'CF-FIHR-3157'!Y46</f>
        <v/>
      </c>
      <c r="KX50" s="596" t="str">
        <f>'CF-FIHR-3157'!Z46</f>
        <v>R</v>
      </c>
    </row>
    <row r="51" ht="16.5" customHeight="1">
      <c r="A51" s="587">
        <v>41.0</v>
      </c>
      <c r="B51" s="603"/>
      <c r="C51" s="588">
        <f>'3A 2025 - 2026 DATOS DEL ESTUDI'!N44</f>
        <v>6963146</v>
      </c>
      <c r="D51" s="589" t="str">
        <f>'3A 2025 - 2026 DATOS DEL ESTUDI'!B44</f>
        <v>Jonathan  De Jesús Valerio Felipe</v>
      </c>
      <c r="E51" s="588">
        <f>max('LE3130'!C44,'LE3130'!D44)</f>
        <v>76</v>
      </c>
      <c r="F51" s="588">
        <f>max('LE3130'!E44,'LE3130'!F44)</f>
        <v>78</v>
      </c>
      <c r="G51" s="590">
        <f>max('LE3130'!G44,'LE3130'!H44)</f>
        <v>78</v>
      </c>
      <c r="H51" s="588">
        <f>max('LE3130'!I44,'LE3130'!J44)</f>
        <v>0</v>
      </c>
      <c r="I51" s="588">
        <f>max('LE3130'!K44,'LE3130'!L44)</f>
        <v>80</v>
      </c>
      <c r="J51" s="588">
        <f>max('LE3130'!M44,'LE3130'!N44)</f>
        <v>85</v>
      </c>
      <c r="K51" s="588">
        <f>max('LE3130'!O44,'LE3130'!P44)</f>
        <v>78</v>
      </c>
      <c r="L51" s="588">
        <f>max('LE3130'!Q44,'LE3130'!R44)</f>
        <v>0</v>
      </c>
      <c r="M51" s="588">
        <f>max('LE3131'!K45,'LE3131'!L45)</f>
        <v>80</v>
      </c>
      <c r="N51" s="588">
        <f>max('LE3131'!M45,'LE3131'!N45)</f>
        <v>85</v>
      </c>
      <c r="O51" s="588">
        <f>max('LE3131'!O45,'LE3131'!P45)</f>
        <v>82</v>
      </c>
      <c r="P51" s="588">
        <f>max('LE3131'!Q45,'LE3131'!R45)</f>
        <v>0</v>
      </c>
      <c r="Q51" s="588">
        <f>max('LE3131'!C45,'LE3131'!D45)</f>
        <v>78</v>
      </c>
      <c r="R51" s="588">
        <f>max('LE3131'!E45,'LE3131'!F45)</f>
        <v>91</v>
      </c>
      <c r="S51" s="588">
        <f>max('LE3131'!G45,'LE3131'!H45)</f>
        <v>82</v>
      </c>
      <c r="T51" s="588">
        <f>max('LE3131'!I45,'LE3131'!J45)</f>
        <v>0</v>
      </c>
      <c r="U51" s="591">
        <f>'CF-LE3149'!E47</f>
        <v>58</v>
      </c>
      <c r="V51" s="591">
        <f>'CF-LE3149'!F47</f>
        <v>60.75</v>
      </c>
      <c r="W51" s="591">
        <f>'CF-LE3149'!G47</f>
        <v>61.75</v>
      </c>
      <c r="X51" s="591">
        <f>'CF-LE3149'!H47</f>
        <v>62.75</v>
      </c>
      <c r="Y51" s="590">
        <f>'CF-LE3149'!I47</f>
        <v>60.8125</v>
      </c>
      <c r="Z51" s="592">
        <f>'CF-LE3149'!N47</f>
        <v>0.5647058824</v>
      </c>
      <c r="AA51" s="590">
        <f>'CF-LE3149'!O47</f>
        <v>30.40625</v>
      </c>
      <c r="AB51" s="590" t="str">
        <f>'CF-LE3149'!P47</f>
        <v/>
      </c>
      <c r="AC51" s="590" t="str">
        <f>'CF-LE3149'!Q47</f>
        <v/>
      </c>
      <c r="AD51" s="590">
        <f>'CF-LE3149'!R47</f>
        <v>30</v>
      </c>
      <c r="AE51" s="590">
        <f>'CF-LE3149'!S47</f>
        <v>18.24375</v>
      </c>
      <c r="AF51" s="590" t="str">
        <f>'CF-LE3149'!T47</f>
        <v/>
      </c>
      <c r="AG51" s="590" t="str">
        <f>'CF-LE3149'!U47</f>
        <v/>
      </c>
      <c r="AH51" s="590">
        <f>'CF-LE3149'!V47</f>
        <v>18</v>
      </c>
      <c r="AI51" s="590">
        <f>'CF-LE3149'!W47</f>
        <v>60.8125</v>
      </c>
      <c r="AJ51" s="588" t="str">
        <f>'CF-LE3149'!X47</f>
        <v/>
      </c>
      <c r="AK51" s="588" t="str">
        <f>'CF-LE3149'!Y47</f>
        <v/>
      </c>
      <c r="AL51" s="588" t="str">
        <f>'CF-LE3149'!Z47</f>
        <v>R</v>
      </c>
      <c r="AM51" s="593">
        <f>max('CE-I-331'!C44,'CE-I-331'!D44)</f>
        <v>0</v>
      </c>
      <c r="AN51" s="593">
        <f>max('CE-I-331'!E44,'CE-I-331'!F44)</f>
        <v>0</v>
      </c>
      <c r="AO51" s="593">
        <f>max('CE-I-331'!G44,'CE-I-331'!H44)</f>
        <v>0</v>
      </c>
      <c r="AP51" s="593">
        <f>max('CE-I-331'!I44,'CE-I-331'!J44)</f>
        <v>0</v>
      </c>
      <c r="AQ51" s="594">
        <f>max('CE-I-331'!K44,'CE-I-331'!L44)</f>
        <v>0</v>
      </c>
      <c r="AR51" s="588">
        <f>max('CE-I-331'!M44,'CE-I-331'!N44)</f>
        <v>0</v>
      </c>
      <c r="AS51" s="595">
        <f>max('CE-I-331'!O44,'CE-I-331'!P44)</f>
        <v>0</v>
      </c>
      <c r="AT51" s="596">
        <f>max('CE-I-331'!Q44,'CE-I-331'!R44)</f>
        <v>0</v>
      </c>
      <c r="AU51" s="596">
        <f>max('CE-I-3131'!K45,'CE-I-3131'!L45)</f>
        <v>0</v>
      </c>
      <c r="AV51" s="596">
        <f>max('CE-I-3131'!M45,'CE-I-3131'!N45)</f>
        <v>0</v>
      </c>
      <c r="AW51" s="596">
        <f>max('CE-I-3131'!O45,'CE-I-3131'!P45)</f>
        <v>0</v>
      </c>
      <c r="AX51" s="596">
        <f>max('CE-I-3131'!Q45,'CE-I-3131'!R45)</f>
        <v>0</v>
      </c>
      <c r="AY51" s="596">
        <f>max('CE-I-3131'!C45,'CE-I-3131'!D45)</f>
        <v>0</v>
      </c>
      <c r="AZ51" s="596">
        <f>max('CE-I-3131'!E45,'CE-I-3131'!F45)</f>
        <v>0</v>
      </c>
      <c r="BA51" s="596">
        <f>max('CE-I-3131'!G45,'CE-I-3131'!H45)</f>
        <v>0</v>
      </c>
      <c r="BB51" s="596">
        <f>max('CE-I-3131'!I45,'CE-I-3131'!J45)</f>
        <v>0</v>
      </c>
      <c r="BC51" s="597">
        <f>'CF-LE-I3150'!E47</f>
        <v>0</v>
      </c>
      <c r="BD51" s="597">
        <f>'CF-LE-I3150'!F47</f>
        <v>0</v>
      </c>
      <c r="BE51" s="597">
        <f>'CF-LE-I3150'!G47</f>
        <v>0</v>
      </c>
      <c r="BF51" s="597">
        <f>'CF-LE-I3150'!H47</f>
        <v>0</v>
      </c>
      <c r="BG51" s="598">
        <f>'CF-LE-I3150'!I47</f>
        <v>0</v>
      </c>
      <c r="BH51" s="599">
        <f>'CF-LE-I3150'!N47</f>
        <v>0</v>
      </c>
      <c r="BI51" s="598">
        <f>'CF-LE-I3150'!O47</f>
        <v>0</v>
      </c>
      <c r="BJ51" s="598" t="str">
        <f>'CF-LE-I3150'!P47</f>
        <v/>
      </c>
      <c r="BK51" s="598" t="str">
        <f>'CF-LE-I3150'!Q47</f>
        <v/>
      </c>
      <c r="BL51" s="598">
        <f>'CF-LE-I3150'!R47</f>
        <v>0</v>
      </c>
      <c r="BM51" s="598">
        <f>'CF-LE-I3150'!S47</f>
        <v>0</v>
      </c>
      <c r="BN51" s="598" t="str">
        <f>'CF-LE-I3150'!T47</f>
        <v/>
      </c>
      <c r="BO51" s="598" t="str">
        <f>'CF-LE-I3150'!U47</f>
        <v/>
      </c>
      <c r="BP51" s="598">
        <f>'CF-LE-I3150'!V47</f>
        <v>0</v>
      </c>
      <c r="BQ51" s="596" t="str">
        <f>'CF-LE-I3150'!W47</f>
        <v/>
      </c>
      <c r="BR51" s="596" t="str">
        <f>'CF-LE-I3150'!X47</f>
        <v/>
      </c>
      <c r="BS51" s="596" t="str">
        <f>'CF-LE-I3150'!Y47</f>
        <v/>
      </c>
      <c r="BT51" s="596" t="str">
        <f>'CF-LE-I3150'!Z47</f>
        <v>R</v>
      </c>
      <c r="BU51" s="600">
        <f>max('CE-F-334'!C44,'CE-F-334'!D44)</f>
        <v>78</v>
      </c>
      <c r="BV51" s="600">
        <f>max('CE-F-334'!E44,'CE-F-334'!F44)</f>
        <v>70</v>
      </c>
      <c r="BW51" s="600">
        <f>max('CE-F-334'!G44,'CE-F-334'!H44)</f>
        <v>71</v>
      </c>
      <c r="BX51" s="600">
        <f>max('CE-F-334'!I44,'CE-F-334'!J44)</f>
        <v>0</v>
      </c>
      <c r="BY51" s="594">
        <f>max('CE-F-334'!K44,'CE-F-334'!L44)</f>
        <v>76</v>
      </c>
      <c r="BZ51" s="588">
        <f>max('CE-F-334'!M44,'CE-F-334'!N44)</f>
        <v>71</v>
      </c>
      <c r="CA51" s="596">
        <f>max('CE-F-334'!O44,'CE-F-334'!P44)</f>
        <v>70</v>
      </c>
      <c r="CB51" s="596">
        <f>max('CE-F-334'!Q44,'CE-F-334'!R44)</f>
        <v>0</v>
      </c>
      <c r="CC51" s="596">
        <f>max('CE-F-3135'!K45,'CE-F-3135'!L45)</f>
        <v>74</v>
      </c>
      <c r="CD51" s="596">
        <f>max('CE-F-3135'!M45,'CE-F-3135'!N45)</f>
        <v>75</v>
      </c>
      <c r="CE51" s="596">
        <f>max('CE-F-3135'!O45,'CE-F-3135'!P45)</f>
        <v>72</v>
      </c>
      <c r="CF51" s="596">
        <f>max('CE-F-3135'!Q45,'CE-F-3135'!R45)</f>
        <v>0</v>
      </c>
      <c r="CG51" s="596">
        <f>max('CE-F-3135'!C45,'CE-F-3135'!D45)</f>
        <v>75</v>
      </c>
      <c r="CH51" s="596">
        <f>max('CE-F-3135'!E45,'CE-F-3135'!F45)</f>
        <v>76</v>
      </c>
      <c r="CI51" s="596">
        <f>max('CE-F-3135'!G45,'CE-F-3135'!H45)</f>
        <v>71</v>
      </c>
      <c r="CJ51" s="596">
        <f>max('CE-F-3135'!I45,'CE-F-3135'!J45)</f>
        <v>0</v>
      </c>
      <c r="CK51" s="597">
        <f>'CF-LE-F3151'!E47</f>
        <v>54.75</v>
      </c>
      <c r="CL51" s="597">
        <f>'CF-LE-F3151'!F47</f>
        <v>54.25</v>
      </c>
      <c r="CM51" s="597">
        <f>'CF-LE-F3151'!G47</f>
        <v>55.25</v>
      </c>
      <c r="CN51" s="597">
        <f>'CF-LE-F3151'!H47</f>
        <v>55.5</v>
      </c>
      <c r="CO51" s="598">
        <f>'CF-LE-F3151'!I47</f>
        <v>54.9375</v>
      </c>
      <c r="CP51" s="599">
        <f>'CF-LE-F3151'!N47</f>
        <v>0.6541666667</v>
      </c>
      <c r="CQ51" s="598">
        <f>'CF-LE-F3151'!O47</f>
        <v>27.46875</v>
      </c>
      <c r="CR51" s="598" t="str">
        <f>'CF-LE-F3151'!P47</f>
        <v/>
      </c>
      <c r="CS51" s="598" t="str">
        <f>'CF-LE-F3151'!Q47</f>
        <v/>
      </c>
      <c r="CT51" s="598">
        <f>'CF-LE-F3151'!R47</f>
        <v>27</v>
      </c>
      <c r="CU51" s="598">
        <f>'CF-LE-F3151'!S47</f>
        <v>16.48125</v>
      </c>
      <c r="CV51" s="598" t="str">
        <f>'CF-LE-F3151'!T47</f>
        <v/>
      </c>
      <c r="CW51" s="598" t="str">
        <f>'CF-LE-F3151'!U47</f>
        <v/>
      </c>
      <c r="CX51" s="598">
        <f>'CF-LE-F3151'!V47</f>
        <v>16</v>
      </c>
      <c r="CY51" s="598">
        <f>'CF-LE-F3151'!W47</f>
        <v>54.9375</v>
      </c>
      <c r="CZ51" s="598" t="str">
        <f>'CF-LE-F3151'!X47</f>
        <v/>
      </c>
      <c r="DA51" s="596" t="str">
        <f>'CF-LE-F3151'!Y47</f>
        <v/>
      </c>
      <c r="DB51" s="596" t="str">
        <f>'CF-LE-F3151'!Z47</f>
        <v>R</v>
      </c>
      <c r="DC51" s="600">
        <f>max('CE-MAT-3136'!C44,'CE-MAT-3136'!D44)</f>
        <v>70</v>
      </c>
      <c r="DD51" s="600">
        <f>max('CE-MAT-3136'!E44,'CE-MAT-3136'!F44)</f>
        <v>70</v>
      </c>
      <c r="DE51" s="600">
        <f>max('CE-MAT-3136'!G44,'CE-MAT-3136'!H44)</f>
        <v>70</v>
      </c>
      <c r="DF51" s="600">
        <f>max('CE-MAT-3136'!I44,'CE-MAT-3136'!J44)</f>
        <v>0</v>
      </c>
      <c r="DG51" s="594">
        <f>max('CE-MAT-3136'!K44,'CE-MAT-3136'!L44)</f>
        <v>71</v>
      </c>
      <c r="DH51" s="588">
        <f>max('CE-MAT-3136'!M44,'CE-MAT-3136'!N44)</f>
        <v>70</v>
      </c>
      <c r="DI51" s="596">
        <f>max('CE-MAT-3136'!O44,'CE-MAT-3136'!P44)</f>
        <v>70</v>
      </c>
      <c r="DJ51" s="596">
        <f>max('CE-MAT-3136'!Q44,'CE-MAT-3136'!R44)</f>
        <v>0</v>
      </c>
      <c r="DK51" s="596">
        <f>max('CE-MAT-3137'!K45,'CE-MAT-3137'!L45)</f>
        <v>70</v>
      </c>
      <c r="DL51" s="596">
        <f>max('CE-MAT-3137'!M45,'CE-MAT-3137'!N45)</f>
        <v>72</v>
      </c>
      <c r="DM51" s="596">
        <f>max('CE-MAT-3137'!O45,'CE-MAT-3137'!P45)</f>
        <v>70</v>
      </c>
      <c r="DN51" s="596">
        <f>max('CE-MAT-3137'!Q45,'CE-MAT-3137'!R45)</f>
        <v>0</v>
      </c>
      <c r="DO51" s="596">
        <f>max('CE-MAT-3137'!C45,'CE-MAT-3137'!D45)</f>
        <v>70</v>
      </c>
      <c r="DP51" s="596">
        <f>max('CE-MAT-3137'!E45,'CE-MAT-3137'!F45)</f>
        <v>70</v>
      </c>
      <c r="DQ51" s="596">
        <f>max('CE-MAT-3137'!G45,'CE-MAT-3137'!H45)</f>
        <v>65</v>
      </c>
      <c r="DR51" s="596">
        <f>max('CE-MAT-3137'!I45,'CE-MAT-3137'!J45)</f>
        <v>0</v>
      </c>
      <c r="DS51" s="597">
        <f>'CF-M-3152'!E47</f>
        <v>52.5</v>
      </c>
      <c r="DT51" s="597">
        <f>'CF-M-3152'!F47</f>
        <v>52.75</v>
      </c>
      <c r="DU51" s="597">
        <f>'CF-M-3152'!G47</f>
        <v>53</v>
      </c>
      <c r="DV51" s="597">
        <f>'CF-M-3152'!H47</f>
        <v>51.25</v>
      </c>
      <c r="DW51" s="598">
        <f>'CF-M-3152'!I47</f>
        <v>52.375</v>
      </c>
      <c r="DX51" s="599">
        <f>'CF-M-3152'!N47</f>
        <v>0.69</v>
      </c>
      <c r="DY51" s="598">
        <f>'CF-M-3152'!O47</f>
        <v>26.1875</v>
      </c>
      <c r="DZ51" s="598" t="str">
        <f>'CF-M-3152'!P47</f>
        <v/>
      </c>
      <c r="EA51" s="598" t="str">
        <f>'CF-M-3152'!Q47</f>
        <v/>
      </c>
      <c r="EB51" s="598">
        <f>'CF-M-3152'!R47</f>
        <v>26</v>
      </c>
      <c r="EC51" s="598">
        <f>'CF-M-3152'!S47</f>
        <v>15.7125</v>
      </c>
      <c r="ED51" s="598" t="str">
        <f>'CF-M-3152'!T47</f>
        <v/>
      </c>
      <c r="EE51" s="598" t="str">
        <f>'CF-M-3152'!U47</f>
        <v/>
      </c>
      <c r="EF51" s="598">
        <f>'CF-M-3152'!V47</f>
        <v>16</v>
      </c>
      <c r="EG51" s="598">
        <f>'CF-M-3152'!W47</f>
        <v>52.375</v>
      </c>
      <c r="EH51" s="598" t="str">
        <f>'CF-M-3152'!X47</f>
        <v/>
      </c>
      <c r="EI51" s="596" t="str">
        <f>'CF-M-3152'!Y47</f>
        <v/>
      </c>
      <c r="EJ51" s="596" t="str">
        <f>'CF-M-3152'!Z47</f>
        <v>R</v>
      </c>
      <c r="EK51" s="593">
        <f>max('CE-SOC-3138'!C44,'CE-SOC-3138'!D44)</f>
        <v>61</v>
      </c>
      <c r="EL51" s="593">
        <f>max('CE-SOC-3138'!E44,'CE-SOC-3138'!F44)</f>
        <v>81</v>
      </c>
      <c r="EM51" s="593">
        <f>max('CE-SOC-3138'!G44,'CE-SOC-3138'!H44)</f>
        <v>75</v>
      </c>
      <c r="EN51" s="601">
        <f>max('CE-SOC-3138'!I44,'CE-SOC-3138'!J44)</f>
        <v>0</v>
      </c>
      <c r="EO51" s="595">
        <f>max('CE-SOC-3138'!K44,'CE-SOC-3138'!L44)</f>
        <v>63</v>
      </c>
      <c r="EP51" s="588">
        <f>max('CE-SOC-3138'!M44,'CE-SOC-3138'!N44)</f>
        <v>84</v>
      </c>
      <c r="EQ51" s="596">
        <f>max('CE-SOC-3138'!O44,'CE-SOC-3138'!P44)</f>
        <v>78</v>
      </c>
      <c r="ER51" s="596">
        <f>max('CE-SOC-3138'!Q44,'CE-SOC-3138'!R44)</f>
        <v>0</v>
      </c>
      <c r="ES51" s="596">
        <f>max('CE-SOC-3139'!K45,'CE-SOC-3139'!L45)</f>
        <v>78</v>
      </c>
      <c r="ET51" s="598">
        <f>max('CE-SOC-3139'!M45,'CE-SOC-3139'!N45)</f>
        <v>70</v>
      </c>
      <c r="EU51" s="598">
        <f>max('CE-SOC-3139'!O45,'CE-SOC-3139'!P45)</f>
        <v>77</v>
      </c>
      <c r="EV51" s="596">
        <f>max('CE-SOC-3139'!Q45,'CE-SOC-3139'!R45)</f>
        <v>0</v>
      </c>
      <c r="EW51" s="598">
        <f>max('CE-SOC-3139'!C45,'CE-SOC-3139'!D45)</f>
        <v>56</v>
      </c>
      <c r="EX51" s="598">
        <f>max('CE-SOC-3139'!E45,'CE-SOC-3139'!F45)</f>
        <v>66</v>
      </c>
      <c r="EY51" s="598">
        <f>max('CE-SOC-3139'!G45,'CE-SOC-3139'!H45)</f>
        <v>76</v>
      </c>
      <c r="EZ51" s="598">
        <f>max('CE-SOC-3139'!I45,'CE-SOC-3139'!J45)</f>
        <v>0</v>
      </c>
      <c r="FA51" s="597">
        <f>'CF-CS-3153'!E47</f>
        <v>54.25</v>
      </c>
      <c r="FB51" s="597">
        <f>'CF-CS-3153'!F47</f>
        <v>56.25</v>
      </c>
      <c r="FC51" s="597">
        <f>'CF-CS-3153'!G47</f>
        <v>56.25</v>
      </c>
      <c r="FD51" s="597">
        <f>'CF-CS-3153'!H47</f>
        <v>49.5</v>
      </c>
      <c r="FE51" s="598">
        <f>'CF-CS-3153'!I47</f>
        <v>54.0625</v>
      </c>
      <c r="FF51" s="599">
        <f>'CF-CS-3153'!N47</f>
        <v>0.6875</v>
      </c>
      <c r="FG51" s="598">
        <f>'CF-CS-3153'!O47</f>
        <v>27.03125</v>
      </c>
      <c r="FH51" s="598" t="str">
        <f>'CF-CS-3153'!P47</f>
        <v/>
      </c>
      <c r="FI51" s="598" t="str">
        <f>'CF-CS-3153'!Q47</f>
        <v/>
      </c>
      <c r="FJ51" s="598">
        <f>'CF-CS-3153'!R47</f>
        <v>27</v>
      </c>
      <c r="FK51" s="598">
        <f>'CF-CS-3153'!S47</f>
        <v>16.21875</v>
      </c>
      <c r="FL51" s="598" t="str">
        <f>'CF-CS-3153'!T47</f>
        <v/>
      </c>
      <c r="FM51" s="598" t="str">
        <f>'CF-CS-3153'!U47</f>
        <v/>
      </c>
      <c r="FN51" s="598">
        <f>'CF-CS-3153'!V47</f>
        <v>16</v>
      </c>
      <c r="FO51" s="596" t="str">
        <f>'CF-CS-3153'!W47</f>
        <v/>
      </c>
      <c r="FP51" s="598" t="str">
        <f>'CF-CS-3153'!X47</f>
        <v/>
      </c>
      <c r="FQ51" s="596" t="str">
        <f>'CF-CS-3153'!Y47</f>
        <v/>
      </c>
      <c r="FR51" s="596" t="str">
        <f>'CF-CS-3153'!Z47</f>
        <v>R</v>
      </c>
      <c r="FS51" s="602">
        <f>max(CNCF3140!C44,CNCF3140!D44)</f>
        <v>70</v>
      </c>
      <c r="FT51" s="602">
        <f>max(CNCF3140!E44,CNCF3140!F44)</f>
        <v>75</v>
      </c>
      <c r="FU51" s="602">
        <f>max(CNCF3140!G44,CNCF3140!H44)</f>
        <v>50</v>
      </c>
      <c r="FV51" s="602">
        <f>max(CNCF3140!I44,CNCF3140!J44)</f>
        <v>0</v>
      </c>
      <c r="FW51" s="594">
        <f>max(CNCF3140!K44,CNCF3140!L44)</f>
        <v>70</v>
      </c>
      <c r="FX51" s="588">
        <f>max(CNCF3140!M44,CNCF3140!N44)</f>
        <v>70</v>
      </c>
      <c r="FY51" s="596">
        <f>max(CNCF3140!O44,CNCF3140!P44)</f>
        <v>56</v>
      </c>
      <c r="FZ51" s="596">
        <f>max(CNCF3140!Q44,CNCF3140!R44)</f>
        <v>0</v>
      </c>
      <c r="GA51" s="596">
        <f>max('CE-NAT-3141'!K45,'CE-NAT-3141'!L45)</f>
        <v>90</v>
      </c>
      <c r="GB51" s="596">
        <f>max('CE-NAT-3141'!M45,'CE-NAT-3141'!N45)</f>
        <v>90</v>
      </c>
      <c r="GC51" s="596">
        <f>max('CE-NAT-3141'!O45,'CE-NAT-3141'!P45)</f>
        <v>50</v>
      </c>
      <c r="GD51" s="596">
        <f>max('CE-NAT-3141'!Q45,'CE-NAT-3141'!R45)</f>
        <v>0</v>
      </c>
      <c r="GE51" s="596">
        <f>max('CE-NAT-3141'!C45,'CE-NAT-3141'!D45)</f>
        <v>71</v>
      </c>
      <c r="GF51" s="596">
        <f>max('CE-NAT-3141'!E45,'CE-NAT-3141'!F45)</f>
        <v>70</v>
      </c>
      <c r="GG51" s="596">
        <f>max('CE-NAT-3141'!G45,'CE-NAT-3141'!H45)</f>
        <v>80</v>
      </c>
      <c r="GH51" s="596">
        <f>max('CE-NAT-3141'!I45,'CE-NAT-3141'!J45)</f>
        <v>0</v>
      </c>
      <c r="GI51" s="597">
        <f>'CF-CN-3154'!E47</f>
        <v>48.75</v>
      </c>
      <c r="GJ51" s="597">
        <f>'CF-CN-3154'!F47</f>
        <v>49</v>
      </c>
      <c r="GK51" s="597">
        <f>'CF-CN-3154'!G47</f>
        <v>57.5</v>
      </c>
      <c r="GL51" s="597">
        <f>'CF-CN-3154'!H47</f>
        <v>55.25</v>
      </c>
      <c r="GM51" s="598">
        <f>'CF-CN-3154'!I47</f>
        <v>52.625</v>
      </c>
      <c r="GN51" s="599">
        <f>'CF-CN-3154'!N47</f>
        <v>0.3</v>
      </c>
      <c r="GO51" s="598">
        <f>'CF-CN-3154'!O47</f>
        <v>26.3125</v>
      </c>
      <c r="GP51" s="598" t="str">
        <f>'CF-CN-3154'!P47</f>
        <v/>
      </c>
      <c r="GQ51" s="598" t="str">
        <f>'CF-CN-3154'!Q47</f>
        <v/>
      </c>
      <c r="GR51" s="598">
        <f>'CF-CN-3154'!R47</f>
        <v>26</v>
      </c>
      <c r="GS51" s="598">
        <f>'CF-CN-3154'!S47</f>
        <v>15.7875</v>
      </c>
      <c r="GT51" s="598" t="str">
        <f>'CF-CN-3154'!T47</f>
        <v/>
      </c>
      <c r="GU51" s="598" t="str">
        <f>'CF-CN-3154'!U47</f>
        <v/>
      </c>
      <c r="GV51" s="598">
        <f>'CF-CN-3154'!V47</f>
        <v>16</v>
      </c>
      <c r="GW51" s="598">
        <f>'CF-CN-3154'!W47</f>
        <v>52.625</v>
      </c>
      <c r="GX51" s="598" t="str">
        <f>'CF-CN-3154'!X47</f>
        <v/>
      </c>
      <c r="GY51" s="596" t="str">
        <f>'CF-CN-3154'!Y47</f>
        <v/>
      </c>
      <c r="GZ51" s="596" t="str">
        <f>'CF-CN-3154'!Z47</f>
        <v>R</v>
      </c>
      <c r="HA51" s="594">
        <f>max('CE-EA-3142'!C44,'CE-EA-3142'!C44)</f>
        <v>93</v>
      </c>
      <c r="HB51" s="594">
        <f>max('CE-EA-3142'!E44,'CE-EA-3142'!F44)</f>
        <v>82</v>
      </c>
      <c r="HC51" s="594">
        <f>max('CE-EA-3142'!G44,'CE-EA-3142'!H44)</f>
        <v>96</v>
      </c>
      <c r="HD51" s="594">
        <f>max('CE-EA-3142'!I44,'CE-EA-3142'!J44)</f>
        <v>0</v>
      </c>
      <c r="HE51" s="594">
        <f>max('CE-EA-3142'!K44,'CE-EA-3142'!L44)</f>
        <v>80</v>
      </c>
      <c r="HF51" s="588">
        <f>max('CE-EA-3142'!M44,'CE-EA-3142'!N44)</f>
        <v>82</v>
      </c>
      <c r="HG51" s="596">
        <f>max('CE-EA-3142'!O44,'CE-EA-3142'!P44)</f>
        <v>73</v>
      </c>
      <c r="HH51" s="596">
        <f>max('CE-EA-3142'!Q44,'CE-EA-3142'!R44)</f>
        <v>0</v>
      </c>
      <c r="HI51" s="596">
        <f>max('CE-EA-3143'!K45,'CE-EA-3143'!L45)</f>
        <v>93</v>
      </c>
      <c r="HJ51" s="596">
        <f>max('CE-EA-3143'!M45,'CE-EA-3143'!N45)</f>
        <v>72</v>
      </c>
      <c r="HK51" s="596">
        <f>max('CE-EA-3143'!O45,'CE-EA-3143'!P45)</f>
        <v>73</v>
      </c>
      <c r="HL51" s="596">
        <f>max('CE-EA-3143'!Q45,'CE-EA-3143'!R45)</f>
        <v>0</v>
      </c>
      <c r="HM51" s="596">
        <f>max('CE-EA-3143'!C45,'CE-EA-3143'!D45)</f>
        <v>78</v>
      </c>
      <c r="HN51" s="596">
        <f>max('CE-EA-3143'!E45,'CE-EA-3143'!F45)</f>
        <v>70</v>
      </c>
      <c r="HO51" s="596">
        <f>max('CE-EA-3143'!G45,'CE-EA-3143'!H45)</f>
        <v>80</v>
      </c>
      <c r="HP51" s="596">
        <f>max('CE-EA-3143'!I45,'CE-EA-3143'!J45)</f>
        <v>0</v>
      </c>
      <c r="HQ51" s="597">
        <f>'CF-EA-3155'!E47</f>
        <v>67.75</v>
      </c>
      <c r="HR51" s="597">
        <f>'CF-EA-3155'!F47</f>
        <v>58.75</v>
      </c>
      <c r="HS51" s="597">
        <f>'CF-EA-3155'!G47</f>
        <v>59.5</v>
      </c>
      <c r="HT51" s="597">
        <f>'CF-EA-3155'!H47</f>
        <v>57</v>
      </c>
      <c r="HU51" s="598">
        <f>'CF-EA-3155'!I47</f>
        <v>60.75</v>
      </c>
      <c r="HV51" s="599">
        <f>'CF-EA-3155'!N47</f>
        <v>0.8333333333</v>
      </c>
      <c r="HW51" s="598">
        <f>'CF-EA-3155'!O47</f>
        <v>30.375</v>
      </c>
      <c r="HX51" s="598" t="str">
        <f>'CF-EA-3155'!P47</f>
        <v/>
      </c>
      <c r="HY51" s="598" t="str">
        <f>'CF-EA-3155'!Q47</f>
        <v/>
      </c>
      <c r="HZ51" s="598">
        <f>'CF-EA-3155'!R47</f>
        <v>30</v>
      </c>
      <c r="IA51" s="598">
        <f>'CF-EA-3155'!S47</f>
        <v>18.225</v>
      </c>
      <c r="IB51" s="598" t="str">
        <f>'CF-EA-3155'!T47</f>
        <v/>
      </c>
      <c r="IC51" s="598" t="str">
        <f>'CF-EA-3155'!U47</f>
        <v/>
      </c>
      <c r="ID51" s="598">
        <f>'CF-EA-3155'!V47</f>
        <v>18</v>
      </c>
      <c r="IE51" s="596" t="str">
        <f>'CF-EA-3155'!W47</f>
        <v/>
      </c>
      <c r="IF51" s="598" t="str">
        <f>'CF-EA-3155'!X47</f>
        <v/>
      </c>
      <c r="IG51" s="596" t="str">
        <f>'CF-EA-3155'!Y47</f>
        <v/>
      </c>
      <c r="IH51" s="596" t="str">
        <f>'CF-EA-3155'!Z47</f>
        <v>R</v>
      </c>
      <c r="II51" s="600">
        <f>max('CE-EF-3144'!C44,'CE-EF-3144'!D44)</f>
        <v>76</v>
      </c>
      <c r="IJ51" s="600">
        <f>max('CE-EF-3144'!E44,'CE-EF-3144'!F44)</f>
        <v>80</v>
      </c>
      <c r="IK51" s="600">
        <f>max('CE-EF-3144'!G44,'CE-EF-3144'!H44)</f>
        <v>84</v>
      </c>
      <c r="IL51" s="600">
        <f>max('CE-EF-3144'!I44,'CE-EF-3144'!J44)</f>
        <v>0</v>
      </c>
      <c r="IM51" s="594">
        <f>max('CE-EF-3144'!K44,'CE-EF-3144'!L44)</f>
        <v>78</v>
      </c>
      <c r="IN51" s="588">
        <f>max('CE-EF-3144'!M44,'CE-EF-3144'!N44)</f>
        <v>83</v>
      </c>
      <c r="IO51" s="596">
        <f>max('CE-EF-3144'!O44,'CE-EF-3144'!P44)</f>
        <v>85</v>
      </c>
      <c r="IP51" s="596">
        <f>max('CE-EF-3144'!Q44,'CE-EF-3144'!R44)</f>
        <v>0</v>
      </c>
      <c r="IQ51" s="596">
        <f>max('CE-EF-3145'!K45,'CE-EF-3145'!L45)</f>
        <v>80</v>
      </c>
      <c r="IR51" s="596">
        <f>max('CE-EF-3145'!M45,'CE-EF-3145'!N45)</f>
        <v>81</v>
      </c>
      <c r="IS51" s="596">
        <f>max('CE-EF-3145'!O45,'CE-EF-3145'!P45)</f>
        <v>83</v>
      </c>
      <c r="IT51" s="596">
        <f>max('CE-EF-3145'!Q45,'CE-EF-3145'!R45)</f>
        <v>0</v>
      </c>
      <c r="IU51" s="596">
        <f>max('CE-EF-3145'!C45,'CE-EF-3145'!D45)</f>
        <v>78</v>
      </c>
      <c r="IV51" s="596">
        <f>max('CE-EF-3145'!E45,'CE-EF-3145'!F45)</f>
        <v>83</v>
      </c>
      <c r="IW51" s="596">
        <f>max('CE-EF-3145'!G45,'CE-EF-3145'!H45)</f>
        <v>86</v>
      </c>
      <c r="IX51" s="596">
        <f>max('CE-EF-3145'!I45,'CE-EF-3145'!J45)</f>
        <v>0</v>
      </c>
      <c r="IY51" s="597">
        <f>'CF-EF-3156'!E47</f>
        <v>60</v>
      </c>
      <c r="IZ51" s="597">
        <f>'CF-EF-3156'!F47</f>
        <v>61.5</v>
      </c>
      <c r="JA51" s="597">
        <f>'CF-EF-3156'!G47</f>
        <v>61</v>
      </c>
      <c r="JB51" s="597">
        <f>'CF-EF-3156'!H47</f>
        <v>61.75</v>
      </c>
      <c r="JC51" s="598">
        <f>'CF-EF-3156'!I47</f>
        <v>61.0625</v>
      </c>
      <c r="JD51" s="599">
        <f>'CF-EF-3156'!N47</f>
        <v>0.8</v>
      </c>
      <c r="JE51" s="598">
        <f>'CF-EF-3156'!O47</f>
        <v>30.53125</v>
      </c>
      <c r="JF51" s="598" t="str">
        <f>'CF-EF-3156'!P47</f>
        <v/>
      </c>
      <c r="JG51" s="598" t="str">
        <f>'CF-EF-3156'!Q47</f>
        <v/>
      </c>
      <c r="JH51" s="598">
        <f>'CF-EF-3156'!R47</f>
        <v>31</v>
      </c>
      <c r="JI51" s="598">
        <f>'CF-EF-3156'!S47</f>
        <v>18.31875</v>
      </c>
      <c r="JJ51" s="598" t="str">
        <f>'CF-EF-3156'!T47</f>
        <v/>
      </c>
      <c r="JK51" s="598" t="str">
        <f>'CF-EF-3156'!U47</f>
        <v/>
      </c>
      <c r="JL51" s="598">
        <f>'CF-EF-3156'!V47</f>
        <v>18</v>
      </c>
      <c r="JM51" s="596" t="str">
        <f>'CF-EF-3156'!W47</f>
        <v/>
      </c>
      <c r="JN51" s="598" t="str">
        <f>'CF-EF-3156'!X47</f>
        <v/>
      </c>
      <c r="JO51" s="596" t="str">
        <f>'CF-EF-3156'!Y47</f>
        <v/>
      </c>
      <c r="JP51" s="596" t="str">
        <f>'CF-EF-3156'!Z47</f>
        <v>R</v>
      </c>
      <c r="JQ51" s="593">
        <f>max('CE-FIH&amp;R-3146'!C44,'CE-FIH&amp;R-3146'!D44)</f>
        <v>72</v>
      </c>
      <c r="JR51" s="601">
        <f>max('CE-FIH&amp;R-3146'!E44,'CE-FIH&amp;R-3146'!F44)</f>
        <v>72</v>
      </c>
      <c r="JS51" s="601">
        <f>max('CE-FIH&amp;R-3146'!G44,'CE-FIH&amp;R-3146'!H44)</f>
        <v>72</v>
      </c>
      <c r="JT51" s="593">
        <f>max('CE-FIH&amp;R-3146'!I44,'CE-FIH&amp;R-3146'!J44)</f>
        <v>0</v>
      </c>
      <c r="JU51" s="594">
        <f>max('CE-FIH&amp;R-3146'!K44,'CE-FIH&amp;R-3146'!L44)</f>
        <v>74</v>
      </c>
      <c r="JV51" s="590">
        <f>max('CE-FIH&amp;R-3146'!M44,'CE-FIH&amp;R-3146'!N44)</f>
        <v>75</v>
      </c>
      <c r="JW51" s="598">
        <f>max('CE-FIH&amp;R-3146'!O44,'CE-FIH&amp;R-3146'!P44)</f>
        <v>58</v>
      </c>
      <c r="JX51" s="596">
        <f>max('CE-FIH&amp;R-3146'!Q44,'CE-FIH&amp;R-3146'!R44)</f>
        <v>0</v>
      </c>
      <c r="JY51" s="596">
        <f>max('CE-FIH&amp;R-3147'!K45,'CE-FIH&amp;R-3147'!L45)</f>
        <v>78</v>
      </c>
      <c r="JZ51" s="598">
        <f>max('CE-FIH&amp;R-3147'!M45,'CE-FIH&amp;R-3147'!N45)</f>
        <v>73</v>
      </c>
      <c r="KA51" s="598">
        <f>max('CE-FIH&amp;R-3147'!O45,'CE-FIH&amp;R-3147'!P45)</f>
        <v>88</v>
      </c>
      <c r="KB51" s="596">
        <f>max('CE-FIH&amp;R-3147'!Q45,'CE-FIH&amp;R-3147'!R45)</f>
        <v>0</v>
      </c>
      <c r="KC51" s="598">
        <f>max('CE-FIH&amp;R-3147'!C45,'CE-FIH&amp;R-3147'!D45)</f>
        <v>76</v>
      </c>
      <c r="KD51" s="598">
        <f>max('CE-FIH&amp;R-3147'!E45,'CE-FIH&amp;R-3147'!F45)</f>
        <v>75</v>
      </c>
      <c r="KE51" s="598">
        <f>max('CE-FIH&amp;R-3147'!G45,'CE-FIH&amp;R-3147'!H45)</f>
        <v>73</v>
      </c>
      <c r="KF51" s="596">
        <f>max('CE-FIH&amp;R-3147'!I45,'CE-FIH&amp;R-3147'!J45)</f>
        <v>0</v>
      </c>
      <c r="KG51" s="597">
        <f>'CF-FIHR-3157'!E47</f>
        <v>54</v>
      </c>
      <c r="KH51" s="597">
        <f>'CF-FIHR-3157'!F47</f>
        <v>51.75</v>
      </c>
      <c r="KI51" s="597">
        <f>'CF-FIHR-3157'!G47</f>
        <v>59.75</v>
      </c>
      <c r="KJ51" s="597">
        <f>'CF-FIHR-3157'!H47</f>
        <v>56</v>
      </c>
      <c r="KK51" s="598">
        <f>'CF-FIHR-3157'!I47</f>
        <v>55.375</v>
      </c>
      <c r="KL51" s="599">
        <f>'CF-FIHR-3157'!N47</f>
        <v>0.621031746</v>
      </c>
      <c r="KM51" s="598">
        <f>'CF-FIHR-3157'!O47</f>
        <v>27.6875</v>
      </c>
      <c r="KN51" s="598" t="str">
        <f>'CF-FIHR-3157'!P47</f>
        <v/>
      </c>
      <c r="KO51" s="598" t="str">
        <f>'CF-FIHR-3157'!Q47</f>
        <v/>
      </c>
      <c r="KP51" s="598">
        <f>'CF-FIHR-3157'!R47</f>
        <v>28</v>
      </c>
      <c r="KQ51" s="598">
        <f>'CF-FIHR-3157'!S47</f>
        <v>16.6125</v>
      </c>
      <c r="KR51" s="598" t="str">
        <f>'CF-FIHR-3157'!T47</f>
        <v/>
      </c>
      <c r="KS51" s="598" t="str">
        <f>'CF-FIHR-3157'!U47</f>
        <v/>
      </c>
      <c r="KT51" s="598">
        <f>'CF-FIHR-3157'!V47</f>
        <v>17</v>
      </c>
      <c r="KU51" s="596" t="str">
        <f>'CF-FIHR-3157'!W47</f>
        <v/>
      </c>
      <c r="KV51" s="598" t="str">
        <f>'CF-FIHR-3157'!X47</f>
        <v/>
      </c>
      <c r="KW51" s="596" t="str">
        <f>'CF-FIHR-3157'!Y47</f>
        <v/>
      </c>
      <c r="KX51" s="596" t="str">
        <f>'CF-FIHR-3157'!Z47</f>
        <v>R</v>
      </c>
    </row>
    <row r="52" ht="16.5" customHeight="1">
      <c r="A52" s="600">
        <v>42.0</v>
      </c>
      <c r="B52" s="603"/>
      <c r="C52" s="588">
        <f>'3A 2025 - 2026 DATOS DEL ESTUDI'!N45</f>
        <v>33608163</v>
      </c>
      <c r="D52" s="589" t="str">
        <f>'3A 2025 - 2026 DATOS DEL ESTUDI'!B45</f>
        <v>Crisleydi  Turbí</v>
      </c>
      <c r="E52" s="588">
        <f>max('LE3130'!C45,'LE3130'!D45)</f>
        <v>77</v>
      </c>
      <c r="F52" s="588">
        <f>max('LE3130'!E45,'LE3130'!F45)</f>
        <v>74</v>
      </c>
      <c r="G52" s="590">
        <f>max('LE3130'!G45,'LE3130'!H45)</f>
        <v>71</v>
      </c>
      <c r="H52" s="588">
        <f>max('LE3130'!I45,'LE3130'!J45)</f>
        <v>0</v>
      </c>
      <c r="I52" s="588">
        <f>max('LE3130'!K45,'LE3130'!L45)</f>
        <v>78</v>
      </c>
      <c r="J52" s="588">
        <f>max('LE3130'!M45,'LE3130'!N45)</f>
        <v>75</v>
      </c>
      <c r="K52" s="588">
        <f>max('LE3130'!O45,'LE3130'!P45)</f>
        <v>60</v>
      </c>
      <c r="L52" s="588">
        <f>max('LE3130'!Q45,'LE3130'!R45)</f>
        <v>0</v>
      </c>
      <c r="M52" s="588">
        <f>max('LE3131'!K46,'LE3131'!L46)</f>
        <v>86</v>
      </c>
      <c r="N52" s="588">
        <f>max('LE3131'!M46,'LE3131'!N46)</f>
        <v>74</v>
      </c>
      <c r="O52" s="588">
        <f>max('LE3131'!O46,'LE3131'!P46)</f>
        <v>88</v>
      </c>
      <c r="P52" s="588">
        <f>max('LE3131'!Q46,'LE3131'!R46)</f>
        <v>0</v>
      </c>
      <c r="Q52" s="588">
        <f>max('LE3131'!C46,'LE3131'!D46)</f>
        <v>82</v>
      </c>
      <c r="R52" s="588">
        <f>max('LE3131'!E46,'LE3131'!F46)</f>
        <v>73</v>
      </c>
      <c r="S52" s="588">
        <f>max('LE3131'!G46,'LE3131'!H46)</f>
        <v>80</v>
      </c>
      <c r="T52" s="588">
        <f>max('LE3131'!I46,'LE3131'!J46)</f>
        <v>0</v>
      </c>
      <c r="U52" s="591">
        <f>'CF-LE3149'!E48</f>
        <v>55.5</v>
      </c>
      <c r="V52" s="591">
        <f>'CF-LE3149'!F48</f>
        <v>53.25</v>
      </c>
      <c r="W52" s="591">
        <f>'CF-LE3149'!G48</f>
        <v>62</v>
      </c>
      <c r="X52" s="591">
        <f>'CF-LE3149'!H48</f>
        <v>58.75</v>
      </c>
      <c r="Y52" s="590">
        <f>'CF-LE3149'!I48</f>
        <v>57.375</v>
      </c>
      <c r="Z52" s="592">
        <f>'CF-LE3149'!N48</f>
        <v>0.5438235294</v>
      </c>
      <c r="AA52" s="590">
        <f>'CF-LE3149'!O48</f>
        <v>28.6875</v>
      </c>
      <c r="AB52" s="590" t="str">
        <f>'CF-LE3149'!P48</f>
        <v/>
      </c>
      <c r="AC52" s="590" t="str">
        <f>'CF-LE3149'!Q48</f>
        <v/>
      </c>
      <c r="AD52" s="590">
        <f>'CF-LE3149'!R48</f>
        <v>29</v>
      </c>
      <c r="AE52" s="590">
        <f>'CF-LE3149'!S48</f>
        <v>17.2125</v>
      </c>
      <c r="AF52" s="590" t="str">
        <f>'CF-LE3149'!T48</f>
        <v/>
      </c>
      <c r="AG52" s="590" t="str">
        <f>'CF-LE3149'!U48</f>
        <v/>
      </c>
      <c r="AH52" s="590">
        <f>'CF-LE3149'!V48</f>
        <v>17</v>
      </c>
      <c r="AI52" s="590">
        <f>'CF-LE3149'!W48</f>
        <v>57.375</v>
      </c>
      <c r="AJ52" s="588" t="str">
        <f>'CF-LE3149'!X48</f>
        <v/>
      </c>
      <c r="AK52" s="588" t="str">
        <f>'CF-LE3149'!Y48</f>
        <v/>
      </c>
      <c r="AL52" s="588" t="str">
        <f>'CF-LE3149'!Z48</f>
        <v>R</v>
      </c>
      <c r="AM52" s="593">
        <f>max('CE-I-331'!C45,'CE-I-331'!D45)</f>
        <v>0</v>
      </c>
      <c r="AN52" s="593">
        <f>max('CE-I-331'!E45,'CE-I-331'!F45)</f>
        <v>0</v>
      </c>
      <c r="AO52" s="593">
        <f>max('CE-I-331'!G45,'CE-I-331'!H45)</f>
        <v>0</v>
      </c>
      <c r="AP52" s="593">
        <f>max('CE-I-331'!I45,'CE-I-331'!J45)</f>
        <v>0</v>
      </c>
      <c r="AQ52" s="594">
        <f>max('CE-I-331'!K45,'CE-I-331'!L45)</f>
        <v>0</v>
      </c>
      <c r="AR52" s="588">
        <f>max('CE-I-331'!M45,'CE-I-331'!N45)</f>
        <v>0</v>
      </c>
      <c r="AS52" s="595">
        <f>max('CE-I-331'!O45,'CE-I-331'!P45)</f>
        <v>0</v>
      </c>
      <c r="AT52" s="596">
        <f>max('CE-I-331'!Q45,'CE-I-331'!R45)</f>
        <v>0</v>
      </c>
      <c r="AU52" s="596">
        <f>max('CE-I-3131'!K46,'CE-I-3131'!L46)</f>
        <v>0</v>
      </c>
      <c r="AV52" s="596">
        <f>max('CE-I-3131'!M46,'CE-I-3131'!N46)</f>
        <v>0</v>
      </c>
      <c r="AW52" s="596">
        <f>max('CE-I-3131'!O46,'CE-I-3131'!P46)</f>
        <v>0</v>
      </c>
      <c r="AX52" s="596">
        <f>max('CE-I-3131'!Q46,'CE-I-3131'!R46)</f>
        <v>0</v>
      </c>
      <c r="AY52" s="596">
        <f>max('CE-I-3131'!C46,'CE-I-3131'!D46)</f>
        <v>0</v>
      </c>
      <c r="AZ52" s="596">
        <f>max('CE-I-3131'!E46,'CE-I-3131'!F46)</f>
        <v>0</v>
      </c>
      <c r="BA52" s="596">
        <f>max('CE-I-3131'!G46,'CE-I-3131'!H46)</f>
        <v>0</v>
      </c>
      <c r="BB52" s="596">
        <f>max('CE-I-3131'!I46,'CE-I-3131'!J46)</f>
        <v>0</v>
      </c>
      <c r="BC52" s="597">
        <f>'CF-LE-I3150'!E48</f>
        <v>0</v>
      </c>
      <c r="BD52" s="597">
        <f>'CF-LE-I3150'!F48</f>
        <v>0</v>
      </c>
      <c r="BE52" s="597">
        <f>'CF-LE-I3150'!G48</f>
        <v>0</v>
      </c>
      <c r="BF52" s="597">
        <f>'CF-LE-I3150'!H48</f>
        <v>0</v>
      </c>
      <c r="BG52" s="598">
        <f>'CF-LE-I3150'!I48</f>
        <v>0</v>
      </c>
      <c r="BH52" s="599">
        <f>'CF-LE-I3150'!N48</f>
        <v>0</v>
      </c>
      <c r="BI52" s="598">
        <f>'CF-LE-I3150'!O48</f>
        <v>0</v>
      </c>
      <c r="BJ52" s="598" t="str">
        <f>'CF-LE-I3150'!P48</f>
        <v/>
      </c>
      <c r="BK52" s="598" t="str">
        <f>'CF-LE-I3150'!Q48</f>
        <v/>
      </c>
      <c r="BL52" s="598">
        <f>'CF-LE-I3150'!R48</f>
        <v>0</v>
      </c>
      <c r="BM52" s="598">
        <f>'CF-LE-I3150'!S48</f>
        <v>0</v>
      </c>
      <c r="BN52" s="598" t="str">
        <f>'CF-LE-I3150'!T48</f>
        <v/>
      </c>
      <c r="BO52" s="598" t="str">
        <f>'CF-LE-I3150'!U48</f>
        <v/>
      </c>
      <c r="BP52" s="598">
        <f>'CF-LE-I3150'!V48</f>
        <v>0</v>
      </c>
      <c r="BQ52" s="596" t="str">
        <f>'CF-LE-I3150'!W48</f>
        <v/>
      </c>
      <c r="BR52" s="596" t="str">
        <f>'CF-LE-I3150'!X48</f>
        <v/>
      </c>
      <c r="BS52" s="596" t="str">
        <f>'CF-LE-I3150'!Y48</f>
        <v/>
      </c>
      <c r="BT52" s="596" t="str">
        <f>'CF-LE-I3150'!Z48</f>
        <v>R</v>
      </c>
      <c r="BU52" s="600">
        <f>max('CE-F-334'!C45,'CE-F-334'!D45)</f>
        <v>70</v>
      </c>
      <c r="BV52" s="600">
        <f>max('CE-F-334'!E45,'CE-F-334'!F45)</f>
        <v>70</v>
      </c>
      <c r="BW52" s="600">
        <f>max('CE-F-334'!G45,'CE-F-334'!H45)</f>
        <v>50</v>
      </c>
      <c r="BX52" s="600">
        <f>max('CE-F-334'!I45,'CE-F-334'!J45)</f>
        <v>0</v>
      </c>
      <c r="BY52" s="594">
        <f>max('CE-F-334'!K45,'CE-F-334'!L45)</f>
        <v>70</v>
      </c>
      <c r="BZ52" s="588">
        <f>max('CE-F-334'!M45,'CE-F-334'!N45)</f>
        <v>71</v>
      </c>
      <c r="CA52" s="596">
        <f>max('CE-F-334'!O45,'CE-F-334'!P45)</f>
        <v>45</v>
      </c>
      <c r="CB52" s="596">
        <f>max('CE-F-334'!Q45,'CE-F-334'!R45)</f>
        <v>0</v>
      </c>
      <c r="CC52" s="596">
        <f>max('CE-F-3135'!K46,'CE-F-3135'!L46)</f>
        <v>72</v>
      </c>
      <c r="CD52" s="596">
        <f>max('CE-F-3135'!M46,'CE-F-3135'!N46)</f>
        <v>70</v>
      </c>
      <c r="CE52" s="596">
        <f>max('CE-F-3135'!O46,'CE-F-3135'!P46)</f>
        <v>70</v>
      </c>
      <c r="CF52" s="596">
        <f>max('CE-F-3135'!Q46,'CE-F-3135'!R46)</f>
        <v>0</v>
      </c>
      <c r="CG52" s="596">
        <f>max('CE-F-3135'!C46,'CE-F-3135'!D46)</f>
        <v>74</v>
      </c>
      <c r="CH52" s="596">
        <f>max('CE-F-3135'!E46,'CE-F-3135'!F46)</f>
        <v>75</v>
      </c>
      <c r="CI52" s="596">
        <f>max('CE-F-3135'!G46,'CE-F-3135'!H46)</f>
        <v>70</v>
      </c>
      <c r="CJ52" s="596">
        <f>max('CE-F-3135'!I46,'CE-F-3135'!J46)</f>
        <v>0</v>
      </c>
      <c r="CK52" s="597">
        <f>'CF-LE-F3151'!E48</f>
        <v>47.5</v>
      </c>
      <c r="CL52" s="597">
        <f>'CF-LE-F3151'!F48</f>
        <v>46.5</v>
      </c>
      <c r="CM52" s="597">
        <f>'CF-LE-F3151'!G48</f>
        <v>53</v>
      </c>
      <c r="CN52" s="597">
        <f>'CF-LE-F3151'!H48</f>
        <v>54.75</v>
      </c>
      <c r="CO52" s="598">
        <f>'CF-LE-F3151'!I48</f>
        <v>50.4375</v>
      </c>
      <c r="CP52" s="599">
        <f>'CF-LE-F3151'!N48</f>
        <v>0.6657142857</v>
      </c>
      <c r="CQ52" s="598">
        <f>'CF-LE-F3151'!O48</f>
        <v>25.21875</v>
      </c>
      <c r="CR52" s="598" t="str">
        <f>'CF-LE-F3151'!P48</f>
        <v/>
      </c>
      <c r="CS52" s="598" t="str">
        <f>'CF-LE-F3151'!Q48</f>
        <v/>
      </c>
      <c r="CT52" s="598">
        <f>'CF-LE-F3151'!R48</f>
        <v>25</v>
      </c>
      <c r="CU52" s="598">
        <f>'CF-LE-F3151'!S48</f>
        <v>15.13125</v>
      </c>
      <c r="CV52" s="598" t="str">
        <f>'CF-LE-F3151'!T48</f>
        <v/>
      </c>
      <c r="CW52" s="598" t="str">
        <f>'CF-LE-F3151'!U48</f>
        <v/>
      </c>
      <c r="CX52" s="598">
        <f>'CF-LE-F3151'!V48</f>
        <v>15</v>
      </c>
      <c r="CY52" s="598">
        <f>'CF-LE-F3151'!W48</f>
        <v>50.4375</v>
      </c>
      <c r="CZ52" s="598" t="str">
        <f>'CF-LE-F3151'!X48</f>
        <v/>
      </c>
      <c r="DA52" s="596" t="str">
        <f>'CF-LE-F3151'!Y48</f>
        <v/>
      </c>
      <c r="DB52" s="596" t="str">
        <f>'CF-LE-F3151'!Z48</f>
        <v>R</v>
      </c>
      <c r="DC52" s="600">
        <f>max('CE-MAT-3136'!C45,'CE-MAT-3136'!D45)</f>
        <v>60</v>
      </c>
      <c r="DD52" s="600">
        <f>max('CE-MAT-3136'!E45,'CE-MAT-3136'!F45)</f>
        <v>75</v>
      </c>
      <c r="DE52" s="600">
        <f>max('CE-MAT-3136'!G45,'CE-MAT-3136'!H45)</f>
        <v>70</v>
      </c>
      <c r="DF52" s="600">
        <f>max('CE-MAT-3136'!I45,'CE-MAT-3136'!J45)</f>
        <v>0</v>
      </c>
      <c r="DG52" s="594">
        <f>max('CE-MAT-3136'!K45,'CE-MAT-3136'!L45)</f>
        <v>70</v>
      </c>
      <c r="DH52" s="588">
        <f>max('CE-MAT-3136'!M45,'CE-MAT-3136'!N45)</f>
        <v>70</v>
      </c>
      <c r="DI52" s="596">
        <f>max('CE-MAT-3136'!O45,'CE-MAT-3136'!P45)</f>
        <v>80</v>
      </c>
      <c r="DJ52" s="596">
        <f>max('CE-MAT-3136'!Q45,'CE-MAT-3136'!R45)</f>
        <v>0</v>
      </c>
      <c r="DK52" s="596">
        <f>max('CE-MAT-3137'!K46,'CE-MAT-3137'!L46)</f>
        <v>70</v>
      </c>
      <c r="DL52" s="596">
        <f>max('CE-MAT-3137'!M46,'CE-MAT-3137'!N46)</f>
        <v>70</v>
      </c>
      <c r="DM52" s="596">
        <f>max('CE-MAT-3137'!O46,'CE-MAT-3137'!P46)</f>
        <v>70</v>
      </c>
      <c r="DN52" s="596">
        <f>max('CE-MAT-3137'!Q46,'CE-MAT-3137'!R46)</f>
        <v>0</v>
      </c>
      <c r="DO52" s="596">
        <f>max('CE-MAT-3137'!C46,'CE-MAT-3137'!D46)</f>
        <v>70</v>
      </c>
      <c r="DP52" s="596">
        <f>max('CE-MAT-3137'!E46,'CE-MAT-3137'!F46)</f>
        <v>70</v>
      </c>
      <c r="DQ52" s="596">
        <f>max('CE-MAT-3137'!G46,'CE-MAT-3137'!H46)</f>
        <v>78</v>
      </c>
      <c r="DR52" s="596">
        <f>max('CE-MAT-3137'!I46,'CE-MAT-3137'!J46)</f>
        <v>0</v>
      </c>
      <c r="DS52" s="597">
        <f>'CF-M-3152'!E48</f>
        <v>51.25</v>
      </c>
      <c r="DT52" s="597">
        <f>'CF-M-3152'!F48</f>
        <v>55</v>
      </c>
      <c r="DU52" s="597">
        <f>'CF-M-3152'!G48</f>
        <v>52.5</v>
      </c>
      <c r="DV52" s="597">
        <f>'CF-M-3152'!H48</f>
        <v>54.5</v>
      </c>
      <c r="DW52" s="598">
        <f>'CF-M-3152'!I48</f>
        <v>53.3125</v>
      </c>
      <c r="DX52" s="599">
        <f>'CF-M-3152'!N48</f>
        <v>0.6657884294</v>
      </c>
      <c r="DY52" s="598">
        <f>'CF-M-3152'!O48</f>
        <v>26.65625</v>
      </c>
      <c r="DZ52" s="598" t="str">
        <f>'CF-M-3152'!P48</f>
        <v/>
      </c>
      <c r="EA52" s="598" t="str">
        <f>'CF-M-3152'!Q48</f>
        <v/>
      </c>
      <c r="EB52" s="598">
        <f>'CF-M-3152'!R48</f>
        <v>27</v>
      </c>
      <c r="EC52" s="598">
        <f>'CF-M-3152'!S48</f>
        <v>15.99375</v>
      </c>
      <c r="ED52" s="598" t="str">
        <f>'CF-M-3152'!T48</f>
        <v/>
      </c>
      <c r="EE52" s="598" t="str">
        <f>'CF-M-3152'!U48</f>
        <v/>
      </c>
      <c r="EF52" s="598">
        <f>'CF-M-3152'!V48</f>
        <v>16</v>
      </c>
      <c r="EG52" s="598">
        <f>'CF-M-3152'!W48</f>
        <v>53.3125</v>
      </c>
      <c r="EH52" s="598" t="str">
        <f>'CF-M-3152'!X48</f>
        <v/>
      </c>
      <c r="EI52" s="596" t="str">
        <f>'CF-M-3152'!Y48</f>
        <v/>
      </c>
      <c r="EJ52" s="596" t="str">
        <f>'CF-M-3152'!Z48</f>
        <v>R</v>
      </c>
      <c r="EK52" s="593">
        <f>max('CE-SOC-3138'!C45,'CE-SOC-3138'!D45)</f>
        <v>64</v>
      </c>
      <c r="EL52" s="593">
        <f>max('CE-SOC-3138'!E45,'CE-SOC-3138'!F45)</f>
        <v>66</v>
      </c>
      <c r="EM52" s="593">
        <f>max('CE-SOC-3138'!G45,'CE-SOC-3138'!H45)</f>
        <v>77</v>
      </c>
      <c r="EN52" s="601">
        <f>max('CE-SOC-3138'!I45,'CE-SOC-3138'!J45)</f>
        <v>0</v>
      </c>
      <c r="EO52" s="595">
        <f>max('CE-SOC-3138'!K45,'CE-SOC-3138'!L45)</f>
        <v>79</v>
      </c>
      <c r="EP52" s="588">
        <f>max('CE-SOC-3138'!M45,'CE-SOC-3138'!N45)</f>
        <v>71</v>
      </c>
      <c r="EQ52" s="596">
        <f>max('CE-SOC-3138'!O45,'CE-SOC-3138'!P45)</f>
        <v>83</v>
      </c>
      <c r="ER52" s="596">
        <f>max('CE-SOC-3138'!Q45,'CE-SOC-3138'!R45)</f>
        <v>0</v>
      </c>
      <c r="ES52" s="596">
        <f>max('CE-SOC-3139'!K46,'CE-SOC-3139'!L46)</f>
        <v>60</v>
      </c>
      <c r="ET52" s="598">
        <f>max('CE-SOC-3139'!M46,'CE-SOC-3139'!N46)</f>
        <v>74</v>
      </c>
      <c r="EU52" s="598">
        <f>max('CE-SOC-3139'!O46,'CE-SOC-3139'!P46)</f>
        <v>81</v>
      </c>
      <c r="EV52" s="596">
        <f>max('CE-SOC-3139'!Q46,'CE-SOC-3139'!R46)</f>
        <v>0</v>
      </c>
      <c r="EW52" s="598">
        <f>max('CE-SOC-3139'!C46,'CE-SOC-3139'!D46)</f>
        <v>66</v>
      </c>
      <c r="EX52" s="598">
        <f>max('CE-SOC-3139'!E46,'CE-SOC-3139'!F46)</f>
        <v>61</v>
      </c>
      <c r="EY52" s="598">
        <f>max('CE-SOC-3139'!G46,'CE-SOC-3139'!H46)</f>
        <v>83</v>
      </c>
      <c r="EZ52" s="598">
        <f>max('CE-SOC-3139'!I46,'CE-SOC-3139'!J46)</f>
        <v>0</v>
      </c>
      <c r="FA52" s="597">
        <f>'CF-CS-3153'!E48</f>
        <v>51.75</v>
      </c>
      <c r="FB52" s="597">
        <f>'CF-CS-3153'!F48</f>
        <v>58.25</v>
      </c>
      <c r="FC52" s="597">
        <f>'CF-CS-3153'!G48</f>
        <v>53.75</v>
      </c>
      <c r="FD52" s="597">
        <f>'CF-CS-3153'!H48</f>
        <v>52.5</v>
      </c>
      <c r="FE52" s="598">
        <f>'CF-CS-3153'!I48</f>
        <v>54.0625</v>
      </c>
      <c r="FF52" s="599">
        <f>'CF-CS-3153'!N48</f>
        <v>0.6441666667</v>
      </c>
      <c r="FG52" s="598">
        <f>'CF-CS-3153'!O48</f>
        <v>27.03125</v>
      </c>
      <c r="FH52" s="598" t="str">
        <f>'CF-CS-3153'!P48</f>
        <v/>
      </c>
      <c r="FI52" s="598" t="str">
        <f>'CF-CS-3153'!Q48</f>
        <v/>
      </c>
      <c r="FJ52" s="598">
        <f>'CF-CS-3153'!R48</f>
        <v>27</v>
      </c>
      <c r="FK52" s="598">
        <f>'CF-CS-3153'!S48</f>
        <v>16.21875</v>
      </c>
      <c r="FL52" s="598" t="str">
        <f>'CF-CS-3153'!T48</f>
        <v/>
      </c>
      <c r="FM52" s="598" t="str">
        <f>'CF-CS-3153'!U48</f>
        <v/>
      </c>
      <c r="FN52" s="598">
        <f>'CF-CS-3153'!V48</f>
        <v>16</v>
      </c>
      <c r="FO52" s="596" t="str">
        <f>'CF-CS-3153'!W48</f>
        <v/>
      </c>
      <c r="FP52" s="598" t="str">
        <f>'CF-CS-3153'!X48</f>
        <v/>
      </c>
      <c r="FQ52" s="596" t="str">
        <f>'CF-CS-3153'!Y48</f>
        <v/>
      </c>
      <c r="FR52" s="596" t="str">
        <f>'CF-CS-3153'!Z48</f>
        <v>R</v>
      </c>
      <c r="FS52" s="602">
        <f>max(CNCF3140!C45,CNCF3140!D45)</f>
        <v>60</v>
      </c>
      <c r="FT52" s="602">
        <f>max(CNCF3140!E45,CNCF3140!F45)</f>
        <v>60</v>
      </c>
      <c r="FU52" s="602">
        <f>max(CNCF3140!G45,CNCF3140!H45)</f>
        <v>70</v>
      </c>
      <c r="FV52" s="602">
        <f>max(CNCF3140!I45,CNCF3140!J45)</f>
        <v>0</v>
      </c>
      <c r="FW52" s="594">
        <f>max(CNCF3140!K45,CNCF3140!L45)</f>
        <v>70</v>
      </c>
      <c r="FX52" s="588">
        <f>max(CNCF3140!M45,CNCF3140!N45)</f>
        <v>60</v>
      </c>
      <c r="FY52" s="596">
        <f>max(CNCF3140!O45,CNCF3140!P45)</f>
        <v>51</v>
      </c>
      <c r="FZ52" s="596">
        <f>max(CNCF3140!Q45,CNCF3140!R45)</f>
        <v>0</v>
      </c>
      <c r="GA52" s="596">
        <f>max('CE-NAT-3141'!K46,'CE-NAT-3141'!L46)</f>
        <v>87</v>
      </c>
      <c r="GB52" s="596">
        <f>max('CE-NAT-3141'!M46,'CE-NAT-3141'!N46)</f>
        <v>90</v>
      </c>
      <c r="GC52" s="596">
        <f>max('CE-NAT-3141'!O46,'CE-NAT-3141'!P46)</f>
        <v>50</v>
      </c>
      <c r="GD52" s="596">
        <f>max('CE-NAT-3141'!Q46,'CE-NAT-3141'!R46)</f>
        <v>0</v>
      </c>
      <c r="GE52" s="596">
        <f>max('CE-NAT-3141'!C46,'CE-NAT-3141'!D46)</f>
        <v>54</v>
      </c>
      <c r="GF52" s="596">
        <f>max('CE-NAT-3141'!E46,'CE-NAT-3141'!F46)</f>
        <v>70</v>
      </c>
      <c r="GG52" s="596">
        <f>max('CE-NAT-3141'!G46,'CE-NAT-3141'!H46)</f>
        <v>85</v>
      </c>
      <c r="GH52" s="596">
        <f>max('CE-NAT-3141'!I46,'CE-NAT-3141'!J46)</f>
        <v>0</v>
      </c>
      <c r="GI52" s="597">
        <f>'CF-CN-3154'!E48</f>
        <v>47.5</v>
      </c>
      <c r="GJ52" s="597">
        <f>'CF-CN-3154'!F48</f>
        <v>45.25</v>
      </c>
      <c r="GK52" s="597">
        <f>'CF-CN-3154'!G48</f>
        <v>56.75</v>
      </c>
      <c r="GL52" s="597">
        <f>'CF-CN-3154'!H48</f>
        <v>52.25</v>
      </c>
      <c r="GM52" s="598">
        <f>'CF-CN-3154'!I48</f>
        <v>50.4375</v>
      </c>
      <c r="GN52" s="599">
        <f>'CF-CN-3154'!N48</f>
        <v>0.28375</v>
      </c>
      <c r="GO52" s="598">
        <f>'CF-CN-3154'!O48</f>
        <v>25.21875</v>
      </c>
      <c r="GP52" s="598" t="str">
        <f>'CF-CN-3154'!P48</f>
        <v/>
      </c>
      <c r="GQ52" s="598" t="str">
        <f>'CF-CN-3154'!Q48</f>
        <v/>
      </c>
      <c r="GR52" s="598">
        <f>'CF-CN-3154'!R48</f>
        <v>25</v>
      </c>
      <c r="GS52" s="598">
        <f>'CF-CN-3154'!S48</f>
        <v>15.13125</v>
      </c>
      <c r="GT52" s="598" t="str">
        <f>'CF-CN-3154'!T48</f>
        <v/>
      </c>
      <c r="GU52" s="598" t="str">
        <f>'CF-CN-3154'!U48</f>
        <v/>
      </c>
      <c r="GV52" s="598">
        <f>'CF-CN-3154'!V48</f>
        <v>15</v>
      </c>
      <c r="GW52" s="598">
        <f>'CF-CN-3154'!W48</f>
        <v>50.4375</v>
      </c>
      <c r="GX52" s="598" t="str">
        <f>'CF-CN-3154'!X48</f>
        <v/>
      </c>
      <c r="GY52" s="596" t="str">
        <f>'CF-CN-3154'!Y48</f>
        <v/>
      </c>
      <c r="GZ52" s="596" t="str">
        <f>'CF-CN-3154'!Z48</f>
        <v>R</v>
      </c>
      <c r="HA52" s="594">
        <f>max('CE-EA-3142'!C45,'CE-EA-3142'!C45)</f>
        <v>80</v>
      </c>
      <c r="HB52" s="594">
        <f>max('CE-EA-3142'!E45,'CE-EA-3142'!F45)</f>
        <v>75</v>
      </c>
      <c r="HC52" s="594">
        <f>max('CE-EA-3142'!G45,'CE-EA-3142'!H45)</f>
        <v>85</v>
      </c>
      <c r="HD52" s="594">
        <f>max('CE-EA-3142'!I45,'CE-EA-3142'!J45)</f>
        <v>0</v>
      </c>
      <c r="HE52" s="594">
        <f>max('CE-EA-3142'!K45,'CE-EA-3142'!L45)</f>
        <v>75</v>
      </c>
      <c r="HF52" s="588">
        <f>max('CE-EA-3142'!M45,'CE-EA-3142'!N45)</f>
        <v>73</v>
      </c>
      <c r="HG52" s="596">
        <f>max('CE-EA-3142'!O45,'CE-EA-3142'!P45)</f>
        <v>76</v>
      </c>
      <c r="HH52" s="596">
        <f>max('CE-EA-3142'!Q45,'CE-EA-3142'!R45)</f>
        <v>0</v>
      </c>
      <c r="HI52" s="596">
        <f>max('CE-EA-3143'!K46,'CE-EA-3143'!L46)</f>
        <v>80</v>
      </c>
      <c r="HJ52" s="596">
        <f>max('CE-EA-3143'!M46,'CE-EA-3143'!N46)</f>
        <v>74</v>
      </c>
      <c r="HK52" s="596">
        <f>max('CE-EA-3143'!O46,'CE-EA-3143'!P46)</f>
        <v>76</v>
      </c>
      <c r="HL52" s="596">
        <f>max('CE-EA-3143'!Q46,'CE-EA-3143'!R46)</f>
        <v>0</v>
      </c>
      <c r="HM52" s="596">
        <f>max('CE-EA-3143'!C46,'CE-EA-3143'!D46)</f>
        <v>78</v>
      </c>
      <c r="HN52" s="596">
        <f>max('CE-EA-3143'!E46,'CE-EA-3143'!F46)</f>
        <v>70</v>
      </c>
      <c r="HO52" s="596">
        <f>max('CE-EA-3143'!G46,'CE-EA-3143'!H46)</f>
        <v>80</v>
      </c>
      <c r="HP52" s="596">
        <f>max('CE-EA-3143'!I46,'CE-EA-3143'!J46)</f>
        <v>0</v>
      </c>
      <c r="HQ52" s="597">
        <f>'CF-EA-3155'!E48</f>
        <v>60</v>
      </c>
      <c r="HR52" s="597">
        <f>'CF-EA-3155'!F48</f>
        <v>56</v>
      </c>
      <c r="HS52" s="597">
        <f>'CF-EA-3155'!G48</f>
        <v>57.5</v>
      </c>
      <c r="HT52" s="597">
        <f>'CF-EA-3155'!H48</f>
        <v>57</v>
      </c>
      <c r="HU52" s="598">
        <f>'CF-EA-3155'!I48</f>
        <v>57.625</v>
      </c>
      <c r="HV52" s="599">
        <f>'CF-EA-3155'!N48</f>
        <v>0.8416666667</v>
      </c>
      <c r="HW52" s="598">
        <f>'CF-EA-3155'!O48</f>
        <v>28.8125</v>
      </c>
      <c r="HX52" s="598" t="str">
        <f>'CF-EA-3155'!P48</f>
        <v/>
      </c>
      <c r="HY52" s="598" t="str">
        <f>'CF-EA-3155'!Q48</f>
        <v/>
      </c>
      <c r="HZ52" s="598">
        <f>'CF-EA-3155'!R48</f>
        <v>29</v>
      </c>
      <c r="IA52" s="598">
        <f>'CF-EA-3155'!S48</f>
        <v>17.2875</v>
      </c>
      <c r="IB52" s="598" t="str">
        <f>'CF-EA-3155'!T48</f>
        <v/>
      </c>
      <c r="IC52" s="598" t="str">
        <f>'CF-EA-3155'!U48</f>
        <v/>
      </c>
      <c r="ID52" s="598">
        <f>'CF-EA-3155'!V48</f>
        <v>17</v>
      </c>
      <c r="IE52" s="596" t="str">
        <f>'CF-EA-3155'!W48</f>
        <v/>
      </c>
      <c r="IF52" s="598" t="str">
        <f>'CF-EA-3155'!X48</f>
        <v/>
      </c>
      <c r="IG52" s="596" t="str">
        <f>'CF-EA-3155'!Y48</f>
        <v/>
      </c>
      <c r="IH52" s="596" t="str">
        <f>'CF-EA-3155'!Z48</f>
        <v>R</v>
      </c>
      <c r="II52" s="600">
        <f>max('CE-EF-3144'!C45,'CE-EF-3144'!D45)</f>
        <v>72</v>
      </c>
      <c r="IJ52" s="600">
        <f>max('CE-EF-3144'!E45,'CE-EF-3144'!F45)</f>
        <v>78</v>
      </c>
      <c r="IK52" s="600">
        <f>max('CE-EF-3144'!G45,'CE-EF-3144'!H45)</f>
        <v>80</v>
      </c>
      <c r="IL52" s="600">
        <f>max('CE-EF-3144'!I45,'CE-EF-3144'!J45)</f>
        <v>0</v>
      </c>
      <c r="IM52" s="594">
        <f>max('CE-EF-3144'!K45,'CE-EF-3144'!L45)</f>
        <v>77</v>
      </c>
      <c r="IN52" s="588">
        <f>max('CE-EF-3144'!M45,'CE-EF-3144'!N45)</f>
        <v>82</v>
      </c>
      <c r="IO52" s="596">
        <f>max('CE-EF-3144'!O45,'CE-EF-3144'!P45)</f>
        <v>83</v>
      </c>
      <c r="IP52" s="596">
        <f>max('CE-EF-3144'!Q45,'CE-EF-3144'!R45)</f>
        <v>0</v>
      </c>
      <c r="IQ52" s="596">
        <f>max('CE-EF-3145'!K46,'CE-EF-3145'!L46)</f>
        <v>81</v>
      </c>
      <c r="IR52" s="596">
        <f>max('CE-EF-3145'!M46,'CE-EF-3145'!N46)</f>
        <v>78</v>
      </c>
      <c r="IS52" s="596">
        <f>max('CE-EF-3145'!O46,'CE-EF-3145'!P46)</f>
        <v>80</v>
      </c>
      <c r="IT52" s="596">
        <f>max('CE-EF-3145'!Q46,'CE-EF-3145'!R46)</f>
        <v>0</v>
      </c>
      <c r="IU52" s="596">
        <f>max('CE-EF-3145'!C46,'CE-EF-3145'!D46)</f>
        <v>76</v>
      </c>
      <c r="IV52" s="596">
        <f>max('CE-EF-3145'!E46,'CE-EF-3145'!F46)</f>
        <v>82</v>
      </c>
      <c r="IW52" s="596">
        <f>max('CE-EF-3145'!G46,'CE-EF-3145'!H46)</f>
        <v>85</v>
      </c>
      <c r="IX52" s="596">
        <f>max('CE-EF-3145'!I46,'CE-EF-3145'!J46)</f>
        <v>0</v>
      </c>
      <c r="IY52" s="597">
        <f>'CF-EF-3156'!E48</f>
        <v>57.5</v>
      </c>
      <c r="IZ52" s="597">
        <f>'CF-EF-3156'!F48</f>
        <v>60.5</v>
      </c>
      <c r="JA52" s="597">
        <f>'CF-EF-3156'!G48</f>
        <v>59.75</v>
      </c>
      <c r="JB52" s="597">
        <f>'CF-EF-3156'!H48</f>
        <v>60.75</v>
      </c>
      <c r="JC52" s="598">
        <f>'CF-EF-3156'!I48</f>
        <v>59.625</v>
      </c>
      <c r="JD52" s="599">
        <f>'CF-EF-3156'!N48</f>
        <v>0.68</v>
      </c>
      <c r="JE52" s="598">
        <f>'CF-EF-3156'!O48</f>
        <v>29.8125</v>
      </c>
      <c r="JF52" s="598" t="str">
        <f>'CF-EF-3156'!P48</f>
        <v/>
      </c>
      <c r="JG52" s="598" t="str">
        <f>'CF-EF-3156'!Q48</f>
        <v/>
      </c>
      <c r="JH52" s="598">
        <f>'CF-EF-3156'!R48</f>
        <v>30</v>
      </c>
      <c r="JI52" s="598">
        <f>'CF-EF-3156'!S48</f>
        <v>17.8875</v>
      </c>
      <c r="JJ52" s="598" t="str">
        <f>'CF-EF-3156'!T48</f>
        <v/>
      </c>
      <c r="JK52" s="598" t="str">
        <f>'CF-EF-3156'!U48</f>
        <v/>
      </c>
      <c r="JL52" s="598">
        <f>'CF-EF-3156'!V48</f>
        <v>18</v>
      </c>
      <c r="JM52" s="596" t="str">
        <f>'CF-EF-3156'!W48</f>
        <v/>
      </c>
      <c r="JN52" s="598" t="str">
        <f>'CF-EF-3156'!X48</f>
        <v/>
      </c>
      <c r="JO52" s="596" t="str">
        <f>'CF-EF-3156'!Y48</f>
        <v/>
      </c>
      <c r="JP52" s="596" t="str">
        <f>'CF-EF-3156'!Z48</f>
        <v>R</v>
      </c>
      <c r="JQ52" s="593">
        <f>max('CE-FIH&amp;R-3146'!C45,'CE-FIH&amp;R-3146'!D45)</f>
        <v>71</v>
      </c>
      <c r="JR52" s="601">
        <f>max('CE-FIH&amp;R-3146'!E45,'CE-FIH&amp;R-3146'!F45)</f>
        <v>71</v>
      </c>
      <c r="JS52" s="601">
        <f>max('CE-FIH&amp;R-3146'!G45,'CE-FIH&amp;R-3146'!H45)</f>
        <v>74</v>
      </c>
      <c r="JT52" s="593">
        <f>max('CE-FIH&amp;R-3146'!I45,'CE-FIH&amp;R-3146'!J45)</f>
        <v>0</v>
      </c>
      <c r="JU52" s="594">
        <f>max('CE-FIH&amp;R-3146'!K45,'CE-FIH&amp;R-3146'!L45)</f>
        <v>79</v>
      </c>
      <c r="JV52" s="590">
        <f>max('CE-FIH&amp;R-3146'!M45,'CE-FIH&amp;R-3146'!N45)</f>
        <v>72</v>
      </c>
      <c r="JW52" s="598">
        <f>max('CE-FIH&amp;R-3146'!O45,'CE-FIH&amp;R-3146'!P45)</f>
        <v>78</v>
      </c>
      <c r="JX52" s="596">
        <f>max('CE-FIH&amp;R-3146'!Q45,'CE-FIH&amp;R-3146'!R45)</f>
        <v>0</v>
      </c>
      <c r="JY52" s="596">
        <f>max('CE-FIH&amp;R-3147'!K46,'CE-FIH&amp;R-3147'!L46)</f>
        <v>74</v>
      </c>
      <c r="JZ52" s="598">
        <f>max('CE-FIH&amp;R-3147'!M46,'CE-FIH&amp;R-3147'!N46)</f>
        <v>68</v>
      </c>
      <c r="KA52" s="598">
        <f>max('CE-FIH&amp;R-3147'!O46,'CE-FIH&amp;R-3147'!P46)</f>
        <v>88</v>
      </c>
      <c r="KB52" s="596">
        <f>max('CE-FIH&amp;R-3147'!Q46,'CE-FIH&amp;R-3147'!R46)</f>
        <v>0</v>
      </c>
      <c r="KC52" s="598">
        <f>max('CE-FIH&amp;R-3147'!C46,'CE-FIH&amp;R-3147'!D46)</f>
        <v>78</v>
      </c>
      <c r="KD52" s="598">
        <f>max('CE-FIH&amp;R-3147'!E46,'CE-FIH&amp;R-3147'!F46)</f>
        <v>71</v>
      </c>
      <c r="KE52" s="598">
        <f>max('CE-FIH&amp;R-3147'!G46,'CE-FIH&amp;R-3147'!H46)</f>
        <v>79</v>
      </c>
      <c r="KF52" s="596">
        <f>max('CE-FIH&amp;R-3147'!I46,'CE-FIH&amp;R-3147'!J46)</f>
        <v>0</v>
      </c>
      <c r="KG52" s="597">
        <f>'CF-FIHR-3157'!E48</f>
        <v>54</v>
      </c>
      <c r="KH52" s="597">
        <f>'CF-FIHR-3157'!F48</f>
        <v>57.25</v>
      </c>
      <c r="KI52" s="597">
        <f>'CF-FIHR-3157'!G48</f>
        <v>57.5</v>
      </c>
      <c r="KJ52" s="597">
        <f>'CF-FIHR-3157'!H48</f>
        <v>57</v>
      </c>
      <c r="KK52" s="598">
        <f>'CF-FIHR-3157'!I48</f>
        <v>56.4375</v>
      </c>
      <c r="KL52" s="599">
        <f>'CF-FIHR-3157'!N48</f>
        <v>0.528042328</v>
      </c>
      <c r="KM52" s="598">
        <f>'CF-FIHR-3157'!O48</f>
        <v>28.21875</v>
      </c>
      <c r="KN52" s="598" t="str">
        <f>'CF-FIHR-3157'!P48</f>
        <v/>
      </c>
      <c r="KO52" s="598" t="str">
        <f>'CF-FIHR-3157'!Q48</f>
        <v/>
      </c>
      <c r="KP52" s="598">
        <f>'CF-FIHR-3157'!R48</f>
        <v>28</v>
      </c>
      <c r="KQ52" s="598">
        <f>'CF-FIHR-3157'!S48</f>
        <v>16.93125</v>
      </c>
      <c r="KR52" s="598" t="str">
        <f>'CF-FIHR-3157'!T48</f>
        <v/>
      </c>
      <c r="KS52" s="598" t="str">
        <f>'CF-FIHR-3157'!U48</f>
        <v/>
      </c>
      <c r="KT52" s="598">
        <f>'CF-FIHR-3157'!V48</f>
        <v>17</v>
      </c>
      <c r="KU52" s="596" t="str">
        <f>'CF-FIHR-3157'!W48</f>
        <v/>
      </c>
      <c r="KV52" s="598" t="str">
        <f>'CF-FIHR-3157'!X48</f>
        <v/>
      </c>
      <c r="KW52" s="596" t="str">
        <f>'CF-FIHR-3157'!Y48</f>
        <v/>
      </c>
      <c r="KX52" s="596" t="str">
        <f>'CF-FIHR-3157'!Z48</f>
        <v>R</v>
      </c>
    </row>
    <row r="53" ht="16.5" customHeight="1">
      <c r="A53" s="587">
        <v>43.0</v>
      </c>
      <c r="B53" s="603"/>
      <c r="C53" s="588">
        <f>'3A 2025 - 2026 DATOS DEL ESTUDI'!N46</f>
        <v>32642782</v>
      </c>
      <c r="D53" s="589" t="str">
        <f>'3A 2025 - 2026 DATOS DEL ESTUDI'!B46</f>
        <v>Jhoangel Rafael Vargas Ulloa</v>
      </c>
      <c r="E53" s="588">
        <f>max('LE3130'!C46,'LE3130'!D46)</f>
        <v>71</v>
      </c>
      <c r="F53" s="588">
        <f>max('LE3130'!E46,'LE3130'!F46)</f>
        <v>40</v>
      </c>
      <c r="G53" s="590">
        <f>max('LE3130'!G46,'LE3130'!H46)</f>
        <v>60</v>
      </c>
      <c r="H53" s="588">
        <f>max('LE3130'!I46,'LE3130'!J46)</f>
        <v>0</v>
      </c>
      <c r="I53" s="588">
        <f>max('LE3130'!K46,'LE3130'!L46)</f>
        <v>56</v>
      </c>
      <c r="J53" s="588">
        <f>max('LE3130'!M46,'LE3130'!N46)</f>
        <v>62</v>
      </c>
      <c r="K53" s="588">
        <f>max('LE3130'!O46,'LE3130'!P46)</f>
        <v>60</v>
      </c>
      <c r="L53" s="588">
        <f>max('LE3130'!Q46,'LE3130'!R46)</f>
        <v>0</v>
      </c>
      <c r="M53" s="588">
        <f>max('LE3131'!K47,'LE3131'!L47)</f>
        <v>76</v>
      </c>
      <c r="N53" s="588">
        <f>max('LE3131'!M47,'LE3131'!N47)</f>
        <v>64</v>
      </c>
      <c r="O53" s="588">
        <f>max('LE3131'!O47,'LE3131'!P47)</f>
        <v>78</v>
      </c>
      <c r="P53" s="588">
        <f>max('LE3131'!Q47,'LE3131'!R47)</f>
        <v>0</v>
      </c>
      <c r="Q53" s="588">
        <f>max('LE3131'!C47,'LE3131'!D47)</f>
        <v>70</v>
      </c>
      <c r="R53" s="588">
        <f>max('LE3131'!E47,'LE3131'!F47)</f>
        <v>61</v>
      </c>
      <c r="S53" s="588">
        <f>max('LE3131'!G47,'LE3131'!H47)</f>
        <v>77</v>
      </c>
      <c r="T53" s="588">
        <f>max('LE3131'!I47,'LE3131'!J47)</f>
        <v>0</v>
      </c>
      <c r="U53" s="591">
        <f>'CF-LE3149'!E49</f>
        <v>42.75</v>
      </c>
      <c r="V53" s="591">
        <f>'CF-LE3149'!F49</f>
        <v>44.5</v>
      </c>
      <c r="W53" s="591">
        <f>'CF-LE3149'!G49</f>
        <v>54.5</v>
      </c>
      <c r="X53" s="591">
        <f>'CF-LE3149'!H49</f>
        <v>52</v>
      </c>
      <c r="Y53" s="590">
        <f>'CF-LE3149'!I49</f>
        <v>48.4375</v>
      </c>
      <c r="Z53" s="592">
        <f>'CF-LE3149'!N49</f>
        <v>0.5529411765</v>
      </c>
      <c r="AA53" s="590">
        <f>'CF-LE3149'!O49</f>
        <v>24.21875</v>
      </c>
      <c r="AB53" s="590" t="str">
        <f>'CF-LE3149'!P49</f>
        <v/>
      </c>
      <c r="AC53" s="590" t="str">
        <f>'CF-LE3149'!Q49</f>
        <v/>
      </c>
      <c r="AD53" s="590">
        <f>'CF-LE3149'!R49</f>
        <v>24</v>
      </c>
      <c r="AE53" s="590">
        <f>'CF-LE3149'!S49</f>
        <v>14.53125</v>
      </c>
      <c r="AF53" s="590" t="str">
        <f>'CF-LE3149'!T49</f>
        <v/>
      </c>
      <c r="AG53" s="590" t="str">
        <f>'CF-LE3149'!U49</f>
        <v/>
      </c>
      <c r="AH53" s="590">
        <f>'CF-LE3149'!V49</f>
        <v>15</v>
      </c>
      <c r="AI53" s="590">
        <f>'CF-LE3149'!W49</f>
        <v>48.4375</v>
      </c>
      <c r="AJ53" s="588" t="str">
        <f>'CF-LE3149'!X49</f>
        <v/>
      </c>
      <c r="AK53" s="588" t="str">
        <f>'CF-LE3149'!Y49</f>
        <v/>
      </c>
      <c r="AL53" s="588" t="str">
        <f>'CF-LE3149'!Z49</f>
        <v>R</v>
      </c>
      <c r="AM53" s="593">
        <f>max('CE-I-331'!C46,'CE-I-331'!D46)</f>
        <v>0</v>
      </c>
      <c r="AN53" s="593">
        <f>max('CE-I-331'!E46,'CE-I-331'!F46)</f>
        <v>0</v>
      </c>
      <c r="AO53" s="593">
        <f>max('CE-I-331'!G46,'CE-I-331'!H46)</f>
        <v>0</v>
      </c>
      <c r="AP53" s="593">
        <f>max('CE-I-331'!I46,'CE-I-331'!J46)</f>
        <v>0</v>
      </c>
      <c r="AQ53" s="594">
        <f>max('CE-I-331'!K46,'CE-I-331'!L46)</f>
        <v>0</v>
      </c>
      <c r="AR53" s="588">
        <f>max('CE-I-331'!M46,'CE-I-331'!N46)</f>
        <v>0</v>
      </c>
      <c r="AS53" s="595">
        <f>max('CE-I-331'!O46,'CE-I-331'!P46)</f>
        <v>0</v>
      </c>
      <c r="AT53" s="596">
        <f>max('CE-I-331'!Q46,'CE-I-331'!R46)</f>
        <v>0</v>
      </c>
      <c r="AU53" s="596">
        <f>max('CE-I-3131'!K47,'CE-I-3131'!L47)</f>
        <v>0</v>
      </c>
      <c r="AV53" s="596">
        <f>max('CE-I-3131'!M47,'CE-I-3131'!N47)</f>
        <v>0</v>
      </c>
      <c r="AW53" s="596">
        <f>max('CE-I-3131'!O47,'CE-I-3131'!P47)</f>
        <v>0</v>
      </c>
      <c r="AX53" s="596">
        <f>max('CE-I-3131'!Q47,'CE-I-3131'!R47)</f>
        <v>0</v>
      </c>
      <c r="AY53" s="596">
        <f>max('CE-I-3131'!C47,'CE-I-3131'!D47)</f>
        <v>0</v>
      </c>
      <c r="AZ53" s="596">
        <f>max('CE-I-3131'!E47,'CE-I-3131'!F47)</f>
        <v>0</v>
      </c>
      <c r="BA53" s="596">
        <f>max('CE-I-3131'!G47,'CE-I-3131'!H47)</f>
        <v>0</v>
      </c>
      <c r="BB53" s="596">
        <f>max('CE-I-3131'!I47,'CE-I-3131'!J47)</f>
        <v>0</v>
      </c>
      <c r="BC53" s="597">
        <f>'CF-LE-I3150'!E49</f>
        <v>0</v>
      </c>
      <c r="BD53" s="597">
        <f>'CF-LE-I3150'!F49</f>
        <v>0</v>
      </c>
      <c r="BE53" s="597">
        <f>'CF-LE-I3150'!G49</f>
        <v>0</v>
      </c>
      <c r="BF53" s="597">
        <f>'CF-LE-I3150'!H49</f>
        <v>0</v>
      </c>
      <c r="BG53" s="598">
        <f>'CF-LE-I3150'!I49</f>
        <v>0</v>
      </c>
      <c r="BH53" s="599">
        <f>'CF-LE-I3150'!N49</f>
        <v>0</v>
      </c>
      <c r="BI53" s="598">
        <f>'CF-LE-I3150'!O49</f>
        <v>0</v>
      </c>
      <c r="BJ53" s="598" t="str">
        <f>'CF-LE-I3150'!P49</f>
        <v/>
      </c>
      <c r="BK53" s="598" t="str">
        <f>'CF-LE-I3150'!Q49</f>
        <v/>
      </c>
      <c r="BL53" s="598">
        <f>'CF-LE-I3150'!R49</f>
        <v>0</v>
      </c>
      <c r="BM53" s="598">
        <f>'CF-LE-I3150'!S49</f>
        <v>0</v>
      </c>
      <c r="BN53" s="598" t="str">
        <f>'CF-LE-I3150'!T49</f>
        <v/>
      </c>
      <c r="BO53" s="598" t="str">
        <f>'CF-LE-I3150'!U49</f>
        <v/>
      </c>
      <c r="BP53" s="598">
        <f>'CF-LE-I3150'!V49</f>
        <v>0</v>
      </c>
      <c r="BQ53" s="596" t="str">
        <f>'CF-LE-I3150'!W49</f>
        <v/>
      </c>
      <c r="BR53" s="596" t="str">
        <f>'CF-LE-I3150'!X49</f>
        <v/>
      </c>
      <c r="BS53" s="596" t="str">
        <f>'CF-LE-I3150'!Y49</f>
        <v/>
      </c>
      <c r="BT53" s="596" t="str">
        <f>'CF-LE-I3150'!Z49</f>
        <v>R</v>
      </c>
      <c r="BU53" s="600">
        <f>max('CE-F-334'!C46,'CE-F-334'!D46)</f>
        <v>73</v>
      </c>
      <c r="BV53" s="600">
        <f>max('CE-F-334'!E46,'CE-F-334'!F46)</f>
        <v>30</v>
      </c>
      <c r="BW53" s="600">
        <f>max('CE-F-334'!G46,'CE-F-334'!H46)</f>
        <v>35</v>
      </c>
      <c r="BX53" s="600">
        <f>max('CE-F-334'!I46,'CE-F-334'!J46)</f>
        <v>0</v>
      </c>
      <c r="BY53" s="594">
        <f>max('CE-F-334'!K46,'CE-F-334'!L46)</f>
        <v>71</v>
      </c>
      <c r="BZ53" s="588">
        <f>max('CE-F-334'!M46,'CE-F-334'!N46)</f>
        <v>35</v>
      </c>
      <c r="CA53" s="596">
        <f>max('CE-F-334'!O46,'CE-F-334'!P46)</f>
        <v>40</v>
      </c>
      <c r="CB53" s="596">
        <f>max('CE-F-334'!Q46,'CE-F-334'!R46)</f>
        <v>0</v>
      </c>
      <c r="CC53" s="596">
        <f>max('CE-F-3135'!K47,'CE-F-3135'!L47)</f>
        <v>72</v>
      </c>
      <c r="CD53" s="596">
        <f>max('CE-F-3135'!M47,'CE-F-3135'!N47)</f>
        <v>25</v>
      </c>
      <c r="CE53" s="596">
        <f>max('CE-F-3135'!O47,'CE-F-3135'!P47)</f>
        <v>70</v>
      </c>
      <c r="CF53" s="596">
        <f>max('CE-F-3135'!Q47,'CE-F-3135'!R47)</f>
        <v>0</v>
      </c>
      <c r="CG53" s="596">
        <f>max('CE-F-3135'!C47,'CE-F-3135'!D47)</f>
        <v>60</v>
      </c>
      <c r="CH53" s="596">
        <f>max('CE-F-3135'!E47,'CE-F-3135'!F47)</f>
        <v>25</v>
      </c>
      <c r="CI53" s="596">
        <f>max('CE-F-3135'!G47,'CE-F-3135'!H47)</f>
        <v>70</v>
      </c>
      <c r="CJ53" s="596">
        <f>max('CE-F-3135'!I47,'CE-F-3135'!J47)</f>
        <v>0</v>
      </c>
      <c r="CK53" s="597">
        <f>'CF-LE-F3151'!E49</f>
        <v>34.5</v>
      </c>
      <c r="CL53" s="597">
        <f>'CF-LE-F3151'!F49</f>
        <v>36.5</v>
      </c>
      <c r="CM53" s="597">
        <f>'CF-LE-F3151'!G49</f>
        <v>41.75</v>
      </c>
      <c r="CN53" s="597">
        <f>'CF-LE-F3151'!H49</f>
        <v>38.75</v>
      </c>
      <c r="CO53" s="598">
        <f>'CF-LE-F3151'!I49</f>
        <v>37.875</v>
      </c>
      <c r="CP53" s="599">
        <f>'CF-LE-F3151'!N49</f>
        <v>0.6113095238</v>
      </c>
      <c r="CQ53" s="598">
        <f>'CF-LE-F3151'!O49</f>
        <v>18.9375</v>
      </c>
      <c r="CR53" s="598" t="str">
        <f>'CF-LE-F3151'!P49</f>
        <v/>
      </c>
      <c r="CS53" s="598" t="str">
        <f>'CF-LE-F3151'!Q49</f>
        <v/>
      </c>
      <c r="CT53" s="598">
        <f>'CF-LE-F3151'!R49</f>
        <v>19</v>
      </c>
      <c r="CU53" s="598">
        <f>'CF-LE-F3151'!S49</f>
        <v>11.3625</v>
      </c>
      <c r="CV53" s="598" t="str">
        <f>'CF-LE-F3151'!T49</f>
        <v/>
      </c>
      <c r="CW53" s="598" t="str">
        <f>'CF-LE-F3151'!U49</f>
        <v/>
      </c>
      <c r="CX53" s="598">
        <f>'CF-LE-F3151'!V49</f>
        <v>11</v>
      </c>
      <c r="CY53" s="598">
        <f>'CF-LE-F3151'!W49</f>
        <v>37.875</v>
      </c>
      <c r="CZ53" s="598" t="str">
        <f>'CF-LE-F3151'!X49</f>
        <v/>
      </c>
      <c r="DA53" s="596" t="str">
        <f>'CF-LE-F3151'!Y49</f>
        <v/>
      </c>
      <c r="DB53" s="596" t="str">
        <f>'CF-LE-F3151'!Z49</f>
        <v>R</v>
      </c>
      <c r="DC53" s="600">
        <f>max('CE-MAT-3136'!C46,'CE-MAT-3136'!D46)</f>
        <v>42</v>
      </c>
      <c r="DD53" s="600">
        <f>max('CE-MAT-3136'!E46,'CE-MAT-3136'!F46)</f>
        <v>35</v>
      </c>
      <c r="DE53" s="600">
        <f>max('CE-MAT-3136'!G46,'CE-MAT-3136'!H46)</f>
        <v>30</v>
      </c>
      <c r="DF53" s="600">
        <f>max('CE-MAT-3136'!I46,'CE-MAT-3136'!J46)</f>
        <v>0</v>
      </c>
      <c r="DG53" s="594">
        <f>max('CE-MAT-3136'!K46,'CE-MAT-3136'!L46)</f>
        <v>50</v>
      </c>
      <c r="DH53" s="588">
        <f>max('CE-MAT-3136'!M46,'CE-MAT-3136'!N46)</f>
        <v>30</v>
      </c>
      <c r="DI53" s="596">
        <f>max('CE-MAT-3136'!O46,'CE-MAT-3136'!P46)</f>
        <v>20</v>
      </c>
      <c r="DJ53" s="596">
        <f>max('CE-MAT-3136'!Q46,'CE-MAT-3136'!R46)</f>
        <v>0</v>
      </c>
      <c r="DK53" s="596">
        <f>max('CE-MAT-3137'!K47,'CE-MAT-3137'!L47)</f>
        <v>70</v>
      </c>
      <c r="DL53" s="596">
        <f>max('CE-MAT-3137'!M47,'CE-MAT-3137'!N47)</f>
        <v>60</v>
      </c>
      <c r="DM53" s="596">
        <f>max('CE-MAT-3137'!O47,'CE-MAT-3137'!P47)</f>
        <v>38</v>
      </c>
      <c r="DN53" s="596">
        <f>max('CE-MAT-3137'!Q47,'CE-MAT-3137'!R47)</f>
        <v>0</v>
      </c>
      <c r="DO53" s="596">
        <f>max('CE-MAT-3137'!C47,'CE-MAT-3137'!D47)</f>
        <v>50</v>
      </c>
      <c r="DP53" s="596">
        <f>max('CE-MAT-3137'!E47,'CE-MAT-3137'!F47)</f>
        <v>33</v>
      </c>
      <c r="DQ53" s="596">
        <f>max('CE-MAT-3137'!G47,'CE-MAT-3137'!H47)</f>
        <v>30</v>
      </c>
      <c r="DR53" s="596">
        <f>max('CE-MAT-3137'!I47,'CE-MAT-3137'!J47)</f>
        <v>0</v>
      </c>
      <c r="DS53" s="597">
        <f>'CF-M-3152'!E49</f>
        <v>26.75</v>
      </c>
      <c r="DT53" s="597">
        <f>'CF-M-3152'!F49</f>
        <v>25</v>
      </c>
      <c r="DU53" s="597">
        <f>'CF-M-3152'!G49</f>
        <v>42</v>
      </c>
      <c r="DV53" s="597">
        <f>'CF-M-3152'!H49</f>
        <v>28.25</v>
      </c>
      <c r="DW53" s="598">
        <f>'CF-M-3152'!I49</f>
        <v>30.5</v>
      </c>
      <c r="DX53" s="599">
        <f>'CF-M-3152'!N49</f>
        <v>0.6284868421</v>
      </c>
      <c r="DY53" s="598">
        <f>'CF-M-3152'!O49</f>
        <v>15.25</v>
      </c>
      <c r="DZ53" s="598" t="str">
        <f>'CF-M-3152'!P49</f>
        <v/>
      </c>
      <c r="EA53" s="598" t="str">
        <f>'CF-M-3152'!Q49</f>
        <v/>
      </c>
      <c r="EB53" s="598">
        <f>'CF-M-3152'!R49</f>
        <v>15</v>
      </c>
      <c r="EC53" s="598">
        <f>'CF-M-3152'!S49</f>
        <v>9.15</v>
      </c>
      <c r="ED53" s="598" t="str">
        <f>'CF-M-3152'!T49</f>
        <v/>
      </c>
      <c r="EE53" s="598" t="str">
        <f>'CF-M-3152'!U49</f>
        <v/>
      </c>
      <c r="EF53" s="598">
        <f>'CF-M-3152'!V49</f>
        <v>9</v>
      </c>
      <c r="EG53" s="598">
        <f>'CF-M-3152'!W49</f>
        <v>30.5</v>
      </c>
      <c r="EH53" s="598" t="str">
        <f>'CF-M-3152'!X49</f>
        <v/>
      </c>
      <c r="EI53" s="596" t="str">
        <f>'CF-M-3152'!Y49</f>
        <v/>
      </c>
      <c r="EJ53" s="596" t="str">
        <f>'CF-M-3152'!Z49</f>
        <v>R</v>
      </c>
      <c r="EK53" s="593">
        <f>max('CE-SOC-3138'!C46,'CE-SOC-3138'!D46)</f>
        <v>59</v>
      </c>
      <c r="EL53" s="593">
        <f>max('CE-SOC-3138'!E46,'CE-SOC-3138'!F46)</f>
        <v>64</v>
      </c>
      <c r="EM53" s="593">
        <f>max('CE-SOC-3138'!G46,'CE-SOC-3138'!H46)</f>
        <v>71</v>
      </c>
      <c r="EN53" s="601">
        <f>max('CE-SOC-3138'!I46,'CE-SOC-3138'!J46)</f>
        <v>0</v>
      </c>
      <c r="EO53" s="595">
        <f>max('CE-SOC-3138'!K46,'CE-SOC-3138'!L46)</f>
        <v>51</v>
      </c>
      <c r="EP53" s="588">
        <f>max('CE-SOC-3138'!M46,'CE-SOC-3138'!N46)</f>
        <v>61</v>
      </c>
      <c r="EQ53" s="596">
        <f>max('CE-SOC-3138'!O46,'CE-SOC-3138'!P46)</f>
        <v>60</v>
      </c>
      <c r="ER53" s="596">
        <f>max('CE-SOC-3138'!Q46,'CE-SOC-3138'!R46)</f>
        <v>0</v>
      </c>
      <c r="ES53" s="596">
        <f>max('CE-SOC-3139'!K47,'CE-SOC-3139'!L47)</f>
        <v>72</v>
      </c>
      <c r="ET53" s="598">
        <f>max('CE-SOC-3139'!M47,'CE-SOC-3139'!N47)</f>
        <v>64</v>
      </c>
      <c r="EU53" s="598">
        <f>max('CE-SOC-3139'!O47,'CE-SOC-3139'!P47)</f>
        <v>49</v>
      </c>
      <c r="EV53" s="596">
        <f>max('CE-SOC-3139'!Q47,'CE-SOC-3139'!R47)</f>
        <v>0</v>
      </c>
      <c r="EW53" s="598">
        <f>max('CE-SOC-3139'!C47,'CE-SOC-3139'!D47)</f>
        <v>40</v>
      </c>
      <c r="EX53" s="598">
        <f>max('CE-SOC-3139'!E47,'CE-SOC-3139'!F47)</f>
        <v>67</v>
      </c>
      <c r="EY53" s="598">
        <f>max('CE-SOC-3139'!G47,'CE-SOC-3139'!H47)</f>
        <v>40</v>
      </c>
      <c r="EZ53" s="598">
        <f>max('CE-SOC-3139'!I47,'CE-SOC-3139'!J47)</f>
        <v>0</v>
      </c>
      <c r="FA53" s="597">
        <f>'CF-CS-3153'!E49</f>
        <v>48.5</v>
      </c>
      <c r="FB53" s="597">
        <f>'CF-CS-3153'!F49</f>
        <v>43</v>
      </c>
      <c r="FC53" s="597">
        <f>'CF-CS-3153'!G49</f>
        <v>46.25</v>
      </c>
      <c r="FD53" s="597">
        <f>'CF-CS-3153'!H49</f>
        <v>36.75</v>
      </c>
      <c r="FE53" s="598">
        <f>'CF-CS-3153'!I49</f>
        <v>43.625</v>
      </c>
      <c r="FF53" s="599">
        <f>'CF-CS-3153'!N49</f>
        <v>0.5932352941</v>
      </c>
      <c r="FG53" s="598">
        <f>'CF-CS-3153'!O49</f>
        <v>21.8125</v>
      </c>
      <c r="FH53" s="598" t="str">
        <f>'CF-CS-3153'!P49</f>
        <v/>
      </c>
      <c r="FI53" s="598" t="str">
        <f>'CF-CS-3153'!Q49</f>
        <v/>
      </c>
      <c r="FJ53" s="598">
        <f>'CF-CS-3153'!R49</f>
        <v>22</v>
      </c>
      <c r="FK53" s="598">
        <f>'CF-CS-3153'!S49</f>
        <v>13.0875</v>
      </c>
      <c r="FL53" s="598" t="str">
        <f>'CF-CS-3153'!T49</f>
        <v/>
      </c>
      <c r="FM53" s="598" t="str">
        <f>'CF-CS-3153'!U49</f>
        <v/>
      </c>
      <c r="FN53" s="598">
        <f>'CF-CS-3153'!V49</f>
        <v>13</v>
      </c>
      <c r="FO53" s="596" t="str">
        <f>'CF-CS-3153'!W49</f>
        <v/>
      </c>
      <c r="FP53" s="598" t="str">
        <f>'CF-CS-3153'!X49</f>
        <v/>
      </c>
      <c r="FQ53" s="596" t="str">
        <f>'CF-CS-3153'!Y49</f>
        <v/>
      </c>
      <c r="FR53" s="596" t="str">
        <f>'CF-CS-3153'!Z49</f>
        <v>R</v>
      </c>
      <c r="FS53" s="602">
        <f>max(CNCF3140!C46,CNCF3140!D46)</f>
        <v>15</v>
      </c>
      <c r="FT53" s="602">
        <f>max(CNCF3140!E46,CNCF3140!F46)</f>
        <v>50</v>
      </c>
      <c r="FU53" s="602">
        <f>max(CNCF3140!G46,CNCF3140!H46)</f>
        <v>30</v>
      </c>
      <c r="FV53" s="602">
        <f>max(CNCF3140!I46,CNCF3140!J46)</f>
        <v>0</v>
      </c>
      <c r="FW53" s="594">
        <f>max(CNCF3140!K46,CNCF3140!L46)</f>
        <v>30</v>
      </c>
      <c r="FX53" s="588">
        <f>max(CNCF3140!M46,CNCF3140!N46)</f>
        <v>50</v>
      </c>
      <c r="FY53" s="596">
        <f>max(CNCF3140!O46,CNCF3140!P46)</f>
        <v>30</v>
      </c>
      <c r="FZ53" s="596">
        <f>max(CNCF3140!Q46,CNCF3140!R46)</f>
        <v>0</v>
      </c>
      <c r="GA53" s="596">
        <f>max('CE-NAT-3141'!K47,'CE-NAT-3141'!L47)</f>
        <v>42</v>
      </c>
      <c r="GB53" s="596">
        <f>max('CE-NAT-3141'!M47,'CE-NAT-3141'!N47)</f>
        <v>70</v>
      </c>
      <c r="GC53" s="596">
        <f>max('CE-NAT-3141'!O47,'CE-NAT-3141'!P47)</f>
        <v>30</v>
      </c>
      <c r="GD53" s="596">
        <f>max('CE-NAT-3141'!Q47,'CE-NAT-3141'!R47)</f>
        <v>0</v>
      </c>
      <c r="GE53" s="596">
        <f>max('CE-NAT-3141'!C47,'CE-NAT-3141'!D47)</f>
        <v>30</v>
      </c>
      <c r="GF53" s="596">
        <f>max('CE-NAT-3141'!E47,'CE-NAT-3141'!F47)</f>
        <v>70</v>
      </c>
      <c r="GG53" s="596">
        <f>max('CE-NAT-3141'!G47,'CE-NAT-3141'!H47)</f>
        <v>44</v>
      </c>
      <c r="GH53" s="596">
        <f>max('CE-NAT-3141'!I47,'CE-NAT-3141'!J47)</f>
        <v>0</v>
      </c>
      <c r="GI53" s="597">
        <f>'CF-CN-3154'!E49</f>
        <v>23.75</v>
      </c>
      <c r="GJ53" s="597">
        <f>'CF-CN-3154'!F49</f>
        <v>27.5</v>
      </c>
      <c r="GK53" s="597">
        <f>'CF-CN-3154'!G49</f>
        <v>35.5</v>
      </c>
      <c r="GL53" s="597">
        <f>'CF-CN-3154'!H49</f>
        <v>36</v>
      </c>
      <c r="GM53" s="598">
        <f>'CF-CN-3154'!I49</f>
        <v>30.6875</v>
      </c>
      <c r="GN53" s="599">
        <f>'CF-CN-3154'!N49</f>
        <v>0.195</v>
      </c>
      <c r="GO53" s="598">
        <f>'CF-CN-3154'!O49</f>
        <v>15.34375</v>
      </c>
      <c r="GP53" s="598" t="str">
        <f>'CF-CN-3154'!P49</f>
        <v/>
      </c>
      <c r="GQ53" s="598" t="str">
        <f>'CF-CN-3154'!Q49</f>
        <v/>
      </c>
      <c r="GR53" s="598">
        <f>'CF-CN-3154'!R49</f>
        <v>15</v>
      </c>
      <c r="GS53" s="598">
        <f>'CF-CN-3154'!S49</f>
        <v>9.20625</v>
      </c>
      <c r="GT53" s="598" t="str">
        <f>'CF-CN-3154'!T49</f>
        <v/>
      </c>
      <c r="GU53" s="598" t="str">
        <f>'CF-CN-3154'!U49</f>
        <v/>
      </c>
      <c r="GV53" s="598">
        <f>'CF-CN-3154'!V49</f>
        <v>9</v>
      </c>
      <c r="GW53" s="598">
        <f>'CF-CN-3154'!W49</f>
        <v>30.6875</v>
      </c>
      <c r="GX53" s="598" t="str">
        <f>'CF-CN-3154'!X49</f>
        <v/>
      </c>
      <c r="GY53" s="596" t="str">
        <f>'CF-CN-3154'!Y49</f>
        <v/>
      </c>
      <c r="GZ53" s="596" t="str">
        <f>'CF-CN-3154'!Z49</f>
        <v>R</v>
      </c>
      <c r="HA53" s="594">
        <f>max('CE-EA-3142'!C46,'CE-EA-3142'!C46)</f>
        <v>71</v>
      </c>
      <c r="HB53" s="594">
        <f>max('CE-EA-3142'!E46,'CE-EA-3142'!F46)</f>
        <v>73</v>
      </c>
      <c r="HC53" s="594">
        <f>max('CE-EA-3142'!G46,'CE-EA-3142'!H46)</f>
        <v>77</v>
      </c>
      <c r="HD53" s="594">
        <f>max('CE-EA-3142'!I46,'CE-EA-3142'!J46)</f>
        <v>0</v>
      </c>
      <c r="HE53" s="594">
        <f>max('CE-EA-3142'!K46,'CE-EA-3142'!L46)</f>
        <v>70</v>
      </c>
      <c r="HF53" s="588">
        <f>max('CE-EA-3142'!M46,'CE-EA-3142'!N46)</f>
        <v>70</v>
      </c>
      <c r="HG53" s="596">
        <f>max('CE-EA-3142'!O46,'CE-EA-3142'!P46)</f>
        <v>80</v>
      </c>
      <c r="HH53" s="596">
        <f>max('CE-EA-3142'!Q46,'CE-EA-3142'!R46)</f>
        <v>0</v>
      </c>
      <c r="HI53" s="596">
        <f>max('CE-EA-3143'!K47,'CE-EA-3143'!L47)</f>
        <v>73</v>
      </c>
      <c r="HJ53" s="596">
        <f>max('CE-EA-3143'!M47,'CE-EA-3143'!N47)</f>
        <v>71</v>
      </c>
      <c r="HK53" s="596">
        <f>max('CE-EA-3143'!O47,'CE-EA-3143'!P47)</f>
        <v>74</v>
      </c>
      <c r="HL53" s="596">
        <f>max('CE-EA-3143'!Q47,'CE-EA-3143'!R47)</f>
        <v>0</v>
      </c>
      <c r="HM53" s="596">
        <f>max('CE-EA-3143'!C47,'CE-EA-3143'!D47)</f>
        <v>72</v>
      </c>
      <c r="HN53" s="596">
        <f>max('CE-EA-3143'!E47,'CE-EA-3143'!F47)</f>
        <v>70</v>
      </c>
      <c r="HO53" s="596">
        <f>max('CE-EA-3143'!G47,'CE-EA-3143'!H47)</f>
        <v>52</v>
      </c>
      <c r="HP53" s="596">
        <f>max('CE-EA-3143'!I47,'CE-EA-3143'!J47)</f>
        <v>0</v>
      </c>
      <c r="HQ53" s="597">
        <f>'CF-EA-3155'!E49</f>
        <v>55.25</v>
      </c>
      <c r="HR53" s="597">
        <f>'CF-EA-3155'!F49</f>
        <v>55</v>
      </c>
      <c r="HS53" s="597">
        <f>'CF-EA-3155'!G49</f>
        <v>54.5</v>
      </c>
      <c r="HT53" s="597">
        <f>'CF-EA-3155'!H49</f>
        <v>48.5</v>
      </c>
      <c r="HU53" s="598">
        <f>'CF-EA-3155'!I49</f>
        <v>53.3125</v>
      </c>
      <c r="HV53" s="599">
        <f>'CF-EA-3155'!N49</f>
        <v>0.8666666667</v>
      </c>
      <c r="HW53" s="598">
        <f>'CF-EA-3155'!O49</f>
        <v>26.65625</v>
      </c>
      <c r="HX53" s="598" t="str">
        <f>'CF-EA-3155'!P49</f>
        <v/>
      </c>
      <c r="HY53" s="598" t="str">
        <f>'CF-EA-3155'!Q49</f>
        <v/>
      </c>
      <c r="HZ53" s="598">
        <f>'CF-EA-3155'!R49</f>
        <v>27</v>
      </c>
      <c r="IA53" s="598">
        <f>'CF-EA-3155'!S49</f>
        <v>15.99375</v>
      </c>
      <c r="IB53" s="598" t="str">
        <f>'CF-EA-3155'!T49</f>
        <v/>
      </c>
      <c r="IC53" s="598" t="str">
        <f>'CF-EA-3155'!U49</f>
        <v/>
      </c>
      <c r="ID53" s="598">
        <f>'CF-EA-3155'!V49</f>
        <v>16</v>
      </c>
      <c r="IE53" s="596" t="str">
        <f>'CF-EA-3155'!W49</f>
        <v/>
      </c>
      <c r="IF53" s="598" t="str">
        <f>'CF-EA-3155'!X49</f>
        <v/>
      </c>
      <c r="IG53" s="596" t="str">
        <f>'CF-EA-3155'!Y49</f>
        <v/>
      </c>
      <c r="IH53" s="596" t="str">
        <f>'CF-EA-3155'!Z49</f>
        <v>R</v>
      </c>
      <c r="II53" s="600">
        <f>max('CE-EF-3144'!C46,'CE-EF-3144'!D46)</f>
        <v>50</v>
      </c>
      <c r="IJ53" s="600">
        <f>max('CE-EF-3144'!E46,'CE-EF-3144'!F46)</f>
        <v>40</v>
      </c>
      <c r="IK53" s="600">
        <f>max('CE-EF-3144'!G46,'CE-EF-3144'!H46)</f>
        <v>60</v>
      </c>
      <c r="IL53" s="600">
        <f>max('CE-EF-3144'!I46,'CE-EF-3144'!J46)</f>
        <v>0</v>
      </c>
      <c r="IM53" s="594">
        <f>max('CE-EF-3144'!K46,'CE-EF-3144'!L46)</f>
        <v>50</v>
      </c>
      <c r="IN53" s="588">
        <f>max('CE-EF-3144'!M46,'CE-EF-3144'!N46)</f>
        <v>40</v>
      </c>
      <c r="IO53" s="596">
        <f>max('CE-EF-3144'!O46,'CE-EF-3144'!P46)</f>
        <v>60</v>
      </c>
      <c r="IP53" s="596">
        <f>max('CE-EF-3144'!Q46,'CE-EF-3144'!R46)</f>
        <v>0</v>
      </c>
      <c r="IQ53" s="596">
        <f>max('CE-EF-3145'!K47,'CE-EF-3145'!L47)</f>
        <v>77</v>
      </c>
      <c r="IR53" s="596">
        <f>max('CE-EF-3145'!M47,'CE-EF-3145'!N47)</f>
        <v>71</v>
      </c>
      <c r="IS53" s="596">
        <f>max('CE-EF-3145'!O47,'CE-EF-3145'!P47)</f>
        <v>72</v>
      </c>
      <c r="IT53" s="596">
        <f>max('CE-EF-3145'!Q47,'CE-EF-3145'!R47)</f>
        <v>0</v>
      </c>
      <c r="IU53" s="596">
        <f>max('CE-EF-3145'!C47,'CE-EF-3145'!D47)</f>
        <v>75</v>
      </c>
      <c r="IV53" s="596">
        <f>max('CE-EF-3145'!E47,'CE-EF-3145'!F47)</f>
        <v>70</v>
      </c>
      <c r="IW53" s="596">
        <f>max('CE-EF-3145'!G47,'CE-EF-3145'!H47)</f>
        <v>70</v>
      </c>
      <c r="IX53" s="596">
        <f>max('CE-EF-3145'!I47,'CE-EF-3145'!J47)</f>
        <v>0</v>
      </c>
      <c r="IY53" s="597">
        <f>'CF-EF-3156'!E49</f>
        <v>37.5</v>
      </c>
      <c r="IZ53" s="597">
        <f>'CF-EF-3156'!F49</f>
        <v>37.5</v>
      </c>
      <c r="JA53" s="597">
        <f>'CF-EF-3156'!G49</f>
        <v>55</v>
      </c>
      <c r="JB53" s="597">
        <f>'CF-EF-3156'!H49</f>
        <v>53.75</v>
      </c>
      <c r="JC53" s="598">
        <f>'CF-EF-3156'!I49</f>
        <v>45.9375</v>
      </c>
      <c r="JD53" s="599">
        <f>'CF-EF-3156'!N49</f>
        <v>0.7</v>
      </c>
      <c r="JE53" s="598">
        <f>'CF-EF-3156'!O49</f>
        <v>22.96875</v>
      </c>
      <c r="JF53" s="598" t="str">
        <f>'CF-EF-3156'!P49</f>
        <v/>
      </c>
      <c r="JG53" s="598" t="str">
        <f>'CF-EF-3156'!Q49</f>
        <v/>
      </c>
      <c r="JH53" s="598">
        <f>'CF-EF-3156'!R49</f>
        <v>23</v>
      </c>
      <c r="JI53" s="598">
        <f>'CF-EF-3156'!S49</f>
        <v>13.78125</v>
      </c>
      <c r="JJ53" s="598" t="str">
        <f>'CF-EF-3156'!T49</f>
        <v/>
      </c>
      <c r="JK53" s="598" t="str">
        <f>'CF-EF-3156'!U49</f>
        <v/>
      </c>
      <c r="JL53" s="598">
        <f>'CF-EF-3156'!V49</f>
        <v>14</v>
      </c>
      <c r="JM53" s="596" t="str">
        <f>'CF-EF-3156'!W49</f>
        <v/>
      </c>
      <c r="JN53" s="598" t="str">
        <f>'CF-EF-3156'!X49</f>
        <v/>
      </c>
      <c r="JO53" s="596" t="str">
        <f>'CF-EF-3156'!Y49</f>
        <v/>
      </c>
      <c r="JP53" s="596" t="str">
        <f>'CF-EF-3156'!Z49</f>
        <v>R</v>
      </c>
      <c r="JQ53" s="593">
        <f>max('CE-FIH&amp;R-3146'!C46,'CE-FIH&amp;R-3146'!D46)</f>
        <v>57</v>
      </c>
      <c r="JR53" s="601">
        <f>max('CE-FIH&amp;R-3146'!E46,'CE-FIH&amp;R-3146'!F46)</f>
        <v>56</v>
      </c>
      <c r="JS53" s="601">
        <f>max('CE-FIH&amp;R-3146'!G46,'CE-FIH&amp;R-3146'!H46)</f>
        <v>46</v>
      </c>
      <c r="JT53" s="593">
        <f>max('CE-FIH&amp;R-3146'!I46,'CE-FIH&amp;R-3146'!J46)</f>
        <v>0</v>
      </c>
      <c r="JU53" s="594">
        <f>max('CE-FIH&amp;R-3146'!K46,'CE-FIH&amp;R-3146'!L46)</f>
        <v>53</v>
      </c>
      <c r="JV53" s="590">
        <f>max('CE-FIH&amp;R-3146'!M46,'CE-FIH&amp;R-3146'!N46)</f>
        <v>52</v>
      </c>
      <c r="JW53" s="598">
        <f>max('CE-FIH&amp;R-3146'!O46,'CE-FIH&amp;R-3146'!P46)</f>
        <v>56</v>
      </c>
      <c r="JX53" s="596">
        <f>max('CE-FIH&amp;R-3146'!Q46,'CE-FIH&amp;R-3146'!R46)</f>
        <v>0</v>
      </c>
      <c r="JY53" s="596">
        <f>max('CE-FIH&amp;R-3147'!K47,'CE-FIH&amp;R-3147'!L47)</f>
        <v>58</v>
      </c>
      <c r="JZ53" s="598">
        <f>max('CE-FIH&amp;R-3147'!M47,'CE-FIH&amp;R-3147'!N47)</f>
        <v>54</v>
      </c>
      <c r="KA53" s="598">
        <f>max('CE-FIH&amp;R-3147'!O47,'CE-FIH&amp;R-3147'!P47)</f>
        <v>53</v>
      </c>
      <c r="KB53" s="596">
        <f>max('CE-FIH&amp;R-3147'!Q47,'CE-FIH&amp;R-3147'!R47)</f>
        <v>0</v>
      </c>
      <c r="KC53" s="598">
        <f>max('CE-FIH&amp;R-3147'!C47,'CE-FIH&amp;R-3147'!D47)</f>
        <v>49</v>
      </c>
      <c r="KD53" s="598">
        <f>max('CE-FIH&amp;R-3147'!E47,'CE-FIH&amp;R-3147'!F47)</f>
        <v>58</v>
      </c>
      <c r="KE53" s="598">
        <f>max('CE-FIH&amp;R-3147'!G47,'CE-FIH&amp;R-3147'!H47)</f>
        <v>59</v>
      </c>
      <c r="KF53" s="596">
        <f>max('CE-FIH&amp;R-3147'!I47,'CE-FIH&amp;R-3147'!J47)</f>
        <v>0</v>
      </c>
      <c r="KG53" s="597">
        <f>'CF-FIHR-3157'!E49</f>
        <v>39.75</v>
      </c>
      <c r="KH53" s="597">
        <f>'CF-FIHR-3157'!F49</f>
        <v>40.25</v>
      </c>
      <c r="KI53" s="597">
        <f>'CF-FIHR-3157'!G49</f>
        <v>41.25</v>
      </c>
      <c r="KJ53" s="597">
        <f>'CF-FIHR-3157'!H49</f>
        <v>41.5</v>
      </c>
      <c r="KK53" s="598">
        <f>'CF-FIHR-3157'!I49</f>
        <v>40.6875</v>
      </c>
      <c r="KL53" s="599">
        <f>'CF-FIHR-3157'!N49</f>
        <v>0.4701058201</v>
      </c>
      <c r="KM53" s="598">
        <f>'CF-FIHR-3157'!O49</f>
        <v>20.34375</v>
      </c>
      <c r="KN53" s="598" t="str">
        <f>'CF-FIHR-3157'!P49</f>
        <v/>
      </c>
      <c r="KO53" s="598" t="str">
        <f>'CF-FIHR-3157'!Q49</f>
        <v/>
      </c>
      <c r="KP53" s="598">
        <f>'CF-FIHR-3157'!R49</f>
        <v>20</v>
      </c>
      <c r="KQ53" s="598">
        <f>'CF-FIHR-3157'!S49</f>
        <v>12.20625</v>
      </c>
      <c r="KR53" s="598" t="str">
        <f>'CF-FIHR-3157'!T49</f>
        <v/>
      </c>
      <c r="KS53" s="598" t="str">
        <f>'CF-FIHR-3157'!U49</f>
        <v/>
      </c>
      <c r="KT53" s="598">
        <f>'CF-FIHR-3157'!V49</f>
        <v>12</v>
      </c>
      <c r="KU53" s="596" t="str">
        <f>'CF-FIHR-3157'!W49</f>
        <v/>
      </c>
      <c r="KV53" s="598" t="str">
        <f>'CF-FIHR-3157'!X49</f>
        <v/>
      </c>
      <c r="KW53" s="596" t="str">
        <f>'CF-FIHR-3157'!Y49</f>
        <v/>
      </c>
      <c r="KX53" s="596" t="str">
        <f>'CF-FIHR-3157'!Z49</f>
        <v>R</v>
      </c>
    </row>
    <row r="54" ht="16.5" customHeight="1">
      <c r="A54" s="600">
        <v>44.0</v>
      </c>
      <c r="B54" s="603"/>
      <c r="C54" s="588">
        <f>'3A 2025 - 2026 DATOS DEL ESTUDI'!N47</f>
        <v>32542484</v>
      </c>
      <c r="D54" s="589" t="str">
        <f>'3A 2025 - 2026 DATOS DEL ESTUDI'!B47</f>
        <v>Leslie  Cruz Espinal</v>
      </c>
      <c r="E54" s="588">
        <f>max('LE3130'!C47,'LE3130'!D47)</f>
        <v>82</v>
      </c>
      <c r="F54" s="588">
        <f>max('LE3130'!E47,'LE3130'!F47)</f>
        <v>85</v>
      </c>
      <c r="G54" s="590">
        <f>max('LE3130'!G47,'LE3130'!H47)</f>
        <v>81</v>
      </c>
      <c r="H54" s="588">
        <f>max('LE3130'!I47,'LE3130'!J47)</f>
        <v>0</v>
      </c>
      <c r="I54" s="588">
        <f>max('LE3130'!K47,'LE3130'!L47)</f>
        <v>80</v>
      </c>
      <c r="J54" s="588">
        <f>max('LE3130'!M47,'LE3130'!N47)</f>
        <v>90</v>
      </c>
      <c r="K54" s="588">
        <f>max('LE3130'!O47,'LE3130'!P47)</f>
        <v>88</v>
      </c>
      <c r="L54" s="588">
        <f>max('LE3130'!Q47,'LE3130'!R47)</f>
        <v>0</v>
      </c>
      <c r="M54" s="588">
        <f>max('LE3131'!K48,'LE3131'!L48)</f>
        <v>91</v>
      </c>
      <c r="N54" s="588">
        <f>max('LE3131'!M48,'LE3131'!N48)</f>
        <v>90</v>
      </c>
      <c r="O54" s="588">
        <f>max('LE3131'!O48,'LE3131'!P48)</f>
        <v>92</v>
      </c>
      <c r="P54" s="588">
        <f>max('LE3131'!Q48,'LE3131'!R48)</f>
        <v>0</v>
      </c>
      <c r="Q54" s="588">
        <f>max('LE3131'!C48,'LE3131'!D48)</f>
        <v>93</v>
      </c>
      <c r="R54" s="588">
        <f>max('LE3131'!E48,'LE3131'!F48)</f>
        <v>97</v>
      </c>
      <c r="S54" s="588">
        <f>max('LE3131'!G48,'LE3131'!H48)</f>
        <v>95</v>
      </c>
      <c r="T54" s="588">
        <f>max('LE3131'!I48,'LE3131'!J48)</f>
        <v>0</v>
      </c>
      <c r="U54" s="591">
        <f>'CF-LE3149'!E50</f>
        <v>62</v>
      </c>
      <c r="V54" s="591">
        <f>'CF-LE3149'!F50</f>
        <v>64.5</v>
      </c>
      <c r="W54" s="591">
        <f>'CF-LE3149'!G50</f>
        <v>68.25</v>
      </c>
      <c r="X54" s="591">
        <f>'CF-LE3149'!H50</f>
        <v>71.25</v>
      </c>
      <c r="Y54" s="590">
        <f>'CF-LE3149'!I50</f>
        <v>66.5</v>
      </c>
      <c r="Z54" s="592">
        <f>'CF-LE3149'!N50</f>
        <v>0.5647058824</v>
      </c>
      <c r="AA54" s="590">
        <f>'CF-LE3149'!O50</f>
        <v>33.25</v>
      </c>
      <c r="AB54" s="590" t="str">
        <f>'CF-LE3149'!P50</f>
        <v/>
      </c>
      <c r="AC54" s="590" t="str">
        <f>'CF-LE3149'!Q50</f>
        <v/>
      </c>
      <c r="AD54" s="590">
        <f>'CF-LE3149'!R50</f>
        <v>33</v>
      </c>
      <c r="AE54" s="590">
        <f>'CF-LE3149'!S50</f>
        <v>19.95</v>
      </c>
      <c r="AF54" s="590" t="str">
        <f>'CF-LE3149'!T50</f>
        <v/>
      </c>
      <c r="AG54" s="590" t="str">
        <f>'CF-LE3149'!U50</f>
        <v/>
      </c>
      <c r="AH54" s="590">
        <f>'CF-LE3149'!V50</f>
        <v>20</v>
      </c>
      <c r="AI54" s="590">
        <f>'CF-LE3149'!W50</f>
        <v>66.5</v>
      </c>
      <c r="AJ54" s="588" t="str">
        <f>'CF-LE3149'!X50</f>
        <v/>
      </c>
      <c r="AK54" s="588" t="str">
        <f>'CF-LE3149'!Y50</f>
        <v/>
      </c>
      <c r="AL54" s="588" t="str">
        <f>'CF-LE3149'!Z50</f>
        <v>R</v>
      </c>
      <c r="AM54" s="593">
        <f>max('CE-I-331'!C47,'CE-I-331'!D47)</f>
        <v>0</v>
      </c>
      <c r="AN54" s="593">
        <f>max('CE-I-331'!E47,'CE-I-331'!F47)</f>
        <v>0</v>
      </c>
      <c r="AO54" s="593">
        <f>max('CE-I-331'!G47,'CE-I-331'!H47)</f>
        <v>0</v>
      </c>
      <c r="AP54" s="593">
        <f>max('CE-I-331'!I47,'CE-I-331'!J47)</f>
        <v>0</v>
      </c>
      <c r="AQ54" s="594">
        <f>max('CE-I-331'!K47,'CE-I-331'!L47)</f>
        <v>0</v>
      </c>
      <c r="AR54" s="588">
        <f>max('CE-I-331'!M47,'CE-I-331'!N47)</f>
        <v>0</v>
      </c>
      <c r="AS54" s="595">
        <f>max('CE-I-331'!O47,'CE-I-331'!P47)</f>
        <v>0</v>
      </c>
      <c r="AT54" s="596">
        <f>max('CE-I-331'!Q47,'CE-I-331'!R47)</f>
        <v>0</v>
      </c>
      <c r="AU54" s="596">
        <f>max('CE-I-3131'!K48,'CE-I-3131'!L48)</f>
        <v>0</v>
      </c>
      <c r="AV54" s="596">
        <f>max('CE-I-3131'!M48,'CE-I-3131'!N48)</f>
        <v>0</v>
      </c>
      <c r="AW54" s="596">
        <f>max('CE-I-3131'!O48,'CE-I-3131'!P48)</f>
        <v>0</v>
      </c>
      <c r="AX54" s="596">
        <f>max('CE-I-3131'!Q48,'CE-I-3131'!R48)</f>
        <v>0</v>
      </c>
      <c r="AY54" s="596">
        <f>max('CE-I-3131'!C48,'CE-I-3131'!D48)</f>
        <v>0</v>
      </c>
      <c r="AZ54" s="596">
        <f>max('CE-I-3131'!E48,'CE-I-3131'!F48)</f>
        <v>0</v>
      </c>
      <c r="BA54" s="596">
        <f>max('CE-I-3131'!G48,'CE-I-3131'!H48)</f>
        <v>0</v>
      </c>
      <c r="BB54" s="596">
        <f>max('CE-I-3131'!I48,'CE-I-3131'!J48)</f>
        <v>0</v>
      </c>
      <c r="BC54" s="597">
        <f>'CF-LE-I3150'!E50</f>
        <v>0</v>
      </c>
      <c r="BD54" s="597">
        <f>'CF-LE-I3150'!F50</f>
        <v>0</v>
      </c>
      <c r="BE54" s="597">
        <f>'CF-LE-I3150'!G50</f>
        <v>0</v>
      </c>
      <c r="BF54" s="597">
        <f>'CF-LE-I3150'!H50</f>
        <v>0</v>
      </c>
      <c r="BG54" s="598">
        <f>'CF-LE-I3150'!I50</f>
        <v>0</v>
      </c>
      <c r="BH54" s="599">
        <f>'CF-LE-I3150'!N50</f>
        <v>0</v>
      </c>
      <c r="BI54" s="598">
        <f>'CF-LE-I3150'!O50</f>
        <v>0</v>
      </c>
      <c r="BJ54" s="598" t="str">
        <f>'CF-LE-I3150'!P50</f>
        <v/>
      </c>
      <c r="BK54" s="598" t="str">
        <f>'CF-LE-I3150'!Q50</f>
        <v/>
      </c>
      <c r="BL54" s="598">
        <f>'CF-LE-I3150'!R50</f>
        <v>0</v>
      </c>
      <c r="BM54" s="598">
        <f>'CF-LE-I3150'!S50</f>
        <v>0</v>
      </c>
      <c r="BN54" s="598" t="str">
        <f>'CF-LE-I3150'!T50</f>
        <v/>
      </c>
      <c r="BO54" s="598" t="str">
        <f>'CF-LE-I3150'!U50</f>
        <v/>
      </c>
      <c r="BP54" s="598">
        <f>'CF-LE-I3150'!V50</f>
        <v>0</v>
      </c>
      <c r="BQ54" s="596" t="str">
        <f>'CF-LE-I3150'!W50</f>
        <v/>
      </c>
      <c r="BR54" s="596" t="str">
        <f>'CF-LE-I3150'!X50</f>
        <v/>
      </c>
      <c r="BS54" s="596" t="str">
        <f>'CF-LE-I3150'!Y50</f>
        <v/>
      </c>
      <c r="BT54" s="596" t="str">
        <f>'CF-LE-I3150'!Z50</f>
        <v>R</v>
      </c>
      <c r="BU54" s="600">
        <f>max('CE-F-334'!C47,'CE-F-334'!D47)</f>
        <v>75</v>
      </c>
      <c r="BV54" s="600">
        <f>max('CE-F-334'!E47,'CE-F-334'!F47)</f>
        <v>80</v>
      </c>
      <c r="BW54" s="600">
        <f>max('CE-F-334'!G47,'CE-F-334'!H47)</f>
        <v>81</v>
      </c>
      <c r="BX54" s="600">
        <f>max('CE-F-334'!I47,'CE-F-334'!J47)</f>
        <v>0</v>
      </c>
      <c r="BY54" s="594">
        <f>max('CE-F-334'!K47,'CE-F-334'!L47)</f>
        <v>74</v>
      </c>
      <c r="BZ54" s="588">
        <f>max('CE-F-334'!M47,'CE-F-334'!N47)</f>
        <v>82</v>
      </c>
      <c r="CA54" s="596">
        <f>max('CE-F-334'!O47,'CE-F-334'!P47)</f>
        <v>80</v>
      </c>
      <c r="CB54" s="596">
        <f>max('CE-F-334'!Q47,'CE-F-334'!R47)</f>
        <v>0</v>
      </c>
      <c r="CC54" s="596">
        <f>max('CE-F-3135'!K48,'CE-F-3135'!L48)</f>
        <v>84</v>
      </c>
      <c r="CD54" s="596">
        <f>max('CE-F-3135'!M48,'CE-F-3135'!N48)</f>
        <v>85</v>
      </c>
      <c r="CE54" s="596">
        <f>max('CE-F-3135'!O48,'CE-F-3135'!P48)</f>
        <v>83</v>
      </c>
      <c r="CF54" s="596">
        <f>max('CE-F-3135'!Q48,'CE-F-3135'!R48)</f>
        <v>0</v>
      </c>
      <c r="CG54" s="596">
        <f>max('CE-F-3135'!C48,'CE-F-3135'!D48)</f>
        <v>85</v>
      </c>
      <c r="CH54" s="596">
        <f>max('CE-F-3135'!E48,'CE-F-3135'!F48)</f>
        <v>86</v>
      </c>
      <c r="CI54" s="596">
        <f>max('CE-F-3135'!G48,'CE-F-3135'!H48)</f>
        <v>84</v>
      </c>
      <c r="CJ54" s="596">
        <f>max('CE-F-3135'!I48,'CE-F-3135'!J48)</f>
        <v>0</v>
      </c>
      <c r="CK54" s="597">
        <f>'CF-LE-F3151'!E50</f>
        <v>59</v>
      </c>
      <c r="CL54" s="597">
        <f>'CF-LE-F3151'!F50</f>
        <v>59</v>
      </c>
      <c r="CM54" s="597">
        <f>'CF-LE-F3151'!G50</f>
        <v>63</v>
      </c>
      <c r="CN54" s="597">
        <f>'CF-LE-F3151'!H50</f>
        <v>63.75</v>
      </c>
      <c r="CO54" s="598">
        <f>'CF-LE-F3151'!I50</f>
        <v>61.1875</v>
      </c>
      <c r="CP54" s="599">
        <f>'CF-LE-F3151'!N50</f>
        <v>0.7</v>
      </c>
      <c r="CQ54" s="598">
        <f>'CF-LE-F3151'!O50</f>
        <v>30.59375</v>
      </c>
      <c r="CR54" s="598" t="str">
        <f>'CF-LE-F3151'!P50</f>
        <v/>
      </c>
      <c r="CS54" s="598" t="str">
        <f>'CF-LE-F3151'!Q50</f>
        <v/>
      </c>
      <c r="CT54" s="598">
        <f>'CF-LE-F3151'!R50</f>
        <v>31</v>
      </c>
      <c r="CU54" s="598">
        <f>'CF-LE-F3151'!S50</f>
        <v>18.35625</v>
      </c>
      <c r="CV54" s="598" t="str">
        <f>'CF-LE-F3151'!T50</f>
        <v/>
      </c>
      <c r="CW54" s="598" t="str">
        <f>'CF-LE-F3151'!U50</f>
        <v/>
      </c>
      <c r="CX54" s="598">
        <f>'CF-LE-F3151'!V50</f>
        <v>18</v>
      </c>
      <c r="CY54" s="598">
        <f>'CF-LE-F3151'!W50</f>
        <v>61.1875</v>
      </c>
      <c r="CZ54" s="598" t="str">
        <f>'CF-LE-F3151'!X50</f>
        <v/>
      </c>
      <c r="DA54" s="596" t="str">
        <f>'CF-LE-F3151'!Y50</f>
        <v/>
      </c>
      <c r="DB54" s="596" t="str">
        <f>'CF-LE-F3151'!Z50</f>
        <v>R</v>
      </c>
      <c r="DC54" s="600">
        <f>max('CE-MAT-3136'!C47,'CE-MAT-3136'!D47)</f>
        <v>70</v>
      </c>
      <c r="DD54" s="600">
        <f>max('CE-MAT-3136'!E47,'CE-MAT-3136'!F47)</f>
        <v>70</v>
      </c>
      <c r="DE54" s="600">
        <f>max('CE-MAT-3136'!G47,'CE-MAT-3136'!H47)</f>
        <v>70</v>
      </c>
      <c r="DF54" s="600">
        <f>max('CE-MAT-3136'!I47,'CE-MAT-3136'!J47)</f>
        <v>0</v>
      </c>
      <c r="DG54" s="594">
        <f>max('CE-MAT-3136'!K47,'CE-MAT-3136'!L47)</f>
        <v>71</v>
      </c>
      <c r="DH54" s="588">
        <f>max('CE-MAT-3136'!M47,'CE-MAT-3136'!N47)</f>
        <v>75</v>
      </c>
      <c r="DI54" s="596">
        <f>max('CE-MAT-3136'!O47,'CE-MAT-3136'!P47)</f>
        <v>50</v>
      </c>
      <c r="DJ54" s="596">
        <f>max('CE-MAT-3136'!Q47,'CE-MAT-3136'!R47)</f>
        <v>0</v>
      </c>
      <c r="DK54" s="596">
        <f>max('CE-MAT-3137'!K48,'CE-MAT-3137'!L48)</f>
        <v>70</v>
      </c>
      <c r="DL54" s="596">
        <f>max('CE-MAT-3137'!M48,'CE-MAT-3137'!N48)</f>
        <v>70</v>
      </c>
      <c r="DM54" s="596">
        <f>max('CE-MAT-3137'!O48,'CE-MAT-3137'!P48)</f>
        <v>70</v>
      </c>
      <c r="DN54" s="596">
        <f>max('CE-MAT-3137'!Q48,'CE-MAT-3137'!R48)</f>
        <v>0</v>
      </c>
      <c r="DO54" s="596">
        <f>max('CE-MAT-3137'!C48,'CE-MAT-3137'!D48)</f>
        <v>70</v>
      </c>
      <c r="DP54" s="596">
        <f>max('CE-MAT-3137'!E48,'CE-MAT-3137'!F48)</f>
        <v>70</v>
      </c>
      <c r="DQ54" s="596">
        <f>max('CE-MAT-3137'!G48,'CE-MAT-3137'!H48)</f>
        <v>60</v>
      </c>
      <c r="DR54" s="596">
        <f>max('CE-MAT-3137'!I48,'CE-MAT-3137'!J48)</f>
        <v>0</v>
      </c>
      <c r="DS54" s="597">
        <f>'CF-M-3152'!E50</f>
        <v>52.5</v>
      </c>
      <c r="DT54" s="597">
        <f>'CF-M-3152'!F50</f>
        <v>49</v>
      </c>
      <c r="DU54" s="597">
        <f>'CF-M-3152'!G50</f>
        <v>52.5</v>
      </c>
      <c r="DV54" s="597">
        <f>'CF-M-3152'!H50</f>
        <v>50</v>
      </c>
      <c r="DW54" s="598">
        <f>'CF-M-3152'!I50</f>
        <v>51</v>
      </c>
      <c r="DX54" s="599">
        <f>'CF-M-3152'!N50</f>
        <v>0.6794736842</v>
      </c>
      <c r="DY54" s="598">
        <f>'CF-M-3152'!O50</f>
        <v>25.5</v>
      </c>
      <c r="DZ54" s="598" t="str">
        <f>'CF-M-3152'!P50</f>
        <v/>
      </c>
      <c r="EA54" s="598" t="str">
        <f>'CF-M-3152'!Q50</f>
        <v/>
      </c>
      <c r="EB54" s="598">
        <f>'CF-M-3152'!R50</f>
        <v>26</v>
      </c>
      <c r="EC54" s="598">
        <f>'CF-M-3152'!S50</f>
        <v>15.3</v>
      </c>
      <c r="ED54" s="598" t="str">
        <f>'CF-M-3152'!T50</f>
        <v/>
      </c>
      <c r="EE54" s="598" t="str">
        <f>'CF-M-3152'!U50</f>
        <v/>
      </c>
      <c r="EF54" s="598">
        <f>'CF-M-3152'!V50</f>
        <v>15</v>
      </c>
      <c r="EG54" s="598">
        <f>'CF-M-3152'!W50</f>
        <v>51</v>
      </c>
      <c r="EH54" s="598" t="str">
        <f>'CF-M-3152'!X50</f>
        <v/>
      </c>
      <c r="EI54" s="596" t="str">
        <f>'CF-M-3152'!Y50</f>
        <v/>
      </c>
      <c r="EJ54" s="596" t="str">
        <f>'CF-M-3152'!Z50</f>
        <v>R</v>
      </c>
      <c r="EK54" s="593">
        <f>max('CE-SOC-3138'!C47,'CE-SOC-3138'!D47)</f>
        <v>74</v>
      </c>
      <c r="EL54" s="593">
        <f>max('CE-SOC-3138'!E47,'CE-SOC-3138'!F47)</f>
        <v>82</v>
      </c>
      <c r="EM54" s="593">
        <f>max('CE-SOC-3138'!G47,'CE-SOC-3138'!H47)</f>
        <v>78</v>
      </c>
      <c r="EN54" s="601">
        <f>max('CE-SOC-3138'!I47,'CE-SOC-3138'!J47)</f>
        <v>0</v>
      </c>
      <c r="EO54" s="595">
        <f>max('CE-SOC-3138'!K47,'CE-SOC-3138'!L47)</f>
        <v>76</v>
      </c>
      <c r="EP54" s="588">
        <f>max('CE-SOC-3138'!M47,'CE-SOC-3138'!N47)</f>
        <v>83</v>
      </c>
      <c r="EQ54" s="596">
        <f>max('CE-SOC-3138'!O47,'CE-SOC-3138'!P47)</f>
        <v>87</v>
      </c>
      <c r="ER54" s="596">
        <f>max('CE-SOC-3138'!Q47,'CE-SOC-3138'!R47)</f>
        <v>0</v>
      </c>
      <c r="ES54" s="596">
        <f>max('CE-SOC-3139'!K48,'CE-SOC-3139'!L48)</f>
        <v>84</v>
      </c>
      <c r="ET54" s="598">
        <f>max('CE-SOC-3139'!M48,'CE-SOC-3139'!N48)</f>
        <v>75</v>
      </c>
      <c r="EU54" s="598">
        <f>max('CE-SOC-3139'!O48,'CE-SOC-3139'!P48)</f>
        <v>81</v>
      </c>
      <c r="EV54" s="596">
        <f>max('CE-SOC-3139'!Q48,'CE-SOC-3139'!R48)</f>
        <v>0</v>
      </c>
      <c r="EW54" s="598">
        <f>max('CE-SOC-3139'!C48,'CE-SOC-3139'!D48)</f>
        <v>78</v>
      </c>
      <c r="EX54" s="598">
        <f>max('CE-SOC-3139'!E48,'CE-SOC-3139'!F48)</f>
        <v>79</v>
      </c>
      <c r="EY54" s="598">
        <f>max('CE-SOC-3139'!G48,'CE-SOC-3139'!H48)</f>
        <v>71</v>
      </c>
      <c r="EZ54" s="598">
        <f>max('CE-SOC-3139'!I48,'CE-SOC-3139'!J48)</f>
        <v>0</v>
      </c>
      <c r="FA54" s="597">
        <f>'CF-CS-3153'!E50</f>
        <v>58.5</v>
      </c>
      <c r="FB54" s="597">
        <f>'CF-CS-3153'!F50</f>
        <v>61.5</v>
      </c>
      <c r="FC54" s="597">
        <f>'CF-CS-3153'!G50</f>
        <v>60</v>
      </c>
      <c r="FD54" s="597">
        <f>'CF-CS-3153'!H50</f>
        <v>57</v>
      </c>
      <c r="FE54" s="598">
        <f>'CF-CS-3153'!I50</f>
        <v>59.25</v>
      </c>
      <c r="FF54" s="599">
        <f>'CF-CS-3153'!N50</f>
        <v>0.7</v>
      </c>
      <c r="FG54" s="598">
        <f>'CF-CS-3153'!O50</f>
        <v>29.625</v>
      </c>
      <c r="FH54" s="598" t="str">
        <f>'CF-CS-3153'!P50</f>
        <v/>
      </c>
      <c r="FI54" s="598" t="str">
        <f>'CF-CS-3153'!Q50</f>
        <v/>
      </c>
      <c r="FJ54" s="598">
        <f>'CF-CS-3153'!R50</f>
        <v>30</v>
      </c>
      <c r="FK54" s="598">
        <f>'CF-CS-3153'!S50</f>
        <v>17.775</v>
      </c>
      <c r="FL54" s="598" t="str">
        <f>'CF-CS-3153'!T50</f>
        <v/>
      </c>
      <c r="FM54" s="598" t="str">
        <f>'CF-CS-3153'!U50</f>
        <v/>
      </c>
      <c r="FN54" s="598">
        <f>'CF-CS-3153'!V50</f>
        <v>18</v>
      </c>
      <c r="FO54" s="596" t="str">
        <f>'CF-CS-3153'!W50</f>
        <v/>
      </c>
      <c r="FP54" s="598" t="str">
        <f>'CF-CS-3153'!X50</f>
        <v/>
      </c>
      <c r="FQ54" s="596" t="str">
        <f>'CF-CS-3153'!Y50</f>
        <v/>
      </c>
      <c r="FR54" s="596" t="str">
        <f>'CF-CS-3153'!Z50</f>
        <v>R</v>
      </c>
      <c r="FS54" s="602">
        <f>max(CNCF3140!C47,CNCF3140!D47)</f>
        <v>70</v>
      </c>
      <c r="FT54" s="602">
        <f>max(CNCF3140!E47,CNCF3140!F47)</f>
        <v>87</v>
      </c>
      <c r="FU54" s="602">
        <f>max(CNCF3140!G47,CNCF3140!H47)</f>
        <v>70</v>
      </c>
      <c r="FV54" s="602">
        <f>max(CNCF3140!I47,CNCF3140!J47)</f>
        <v>0</v>
      </c>
      <c r="FW54" s="594">
        <f>max(CNCF3140!K47,CNCF3140!L47)</f>
        <v>75</v>
      </c>
      <c r="FX54" s="588">
        <f>max(CNCF3140!M47,CNCF3140!N47)</f>
        <v>87</v>
      </c>
      <c r="FY54" s="596">
        <f>max(CNCF3140!O47,CNCF3140!P47)</f>
        <v>80</v>
      </c>
      <c r="FZ54" s="596">
        <f>max(CNCF3140!Q47,CNCF3140!R47)</f>
        <v>0</v>
      </c>
      <c r="GA54" s="596">
        <f>max('CE-NAT-3141'!K48,'CE-NAT-3141'!L48)</f>
        <v>92</v>
      </c>
      <c r="GB54" s="596">
        <f>max('CE-NAT-3141'!M48,'CE-NAT-3141'!N48)</f>
        <v>92</v>
      </c>
      <c r="GC54" s="596">
        <f>max('CE-NAT-3141'!O48,'CE-NAT-3141'!P48)</f>
        <v>75</v>
      </c>
      <c r="GD54" s="596">
        <f>max('CE-NAT-3141'!Q48,'CE-NAT-3141'!R48)</f>
        <v>0</v>
      </c>
      <c r="GE54" s="596">
        <f>max('CE-NAT-3141'!C48,'CE-NAT-3141'!D48)</f>
        <v>80</v>
      </c>
      <c r="GF54" s="596">
        <f>max('CE-NAT-3141'!E48,'CE-NAT-3141'!F48)</f>
        <v>86</v>
      </c>
      <c r="GG54" s="596">
        <f>max('CE-NAT-3141'!G48,'CE-NAT-3141'!H48)</f>
        <v>94</v>
      </c>
      <c r="GH54" s="596">
        <f>max('CE-NAT-3141'!I48,'CE-NAT-3141'!J48)</f>
        <v>0</v>
      </c>
      <c r="GI54" s="597">
        <f>'CF-CN-3154'!E50</f>
        <v>56.75</v>
      </c>
      <c r="GJ54" s="597">
        <f>'CF-CN-3154'!F50</f>
        <v>60.5</v>
      </c>
      <c r="GK54" s="597">
        <f>'CF-CN-3154'!G50</f>
        <v>64.75</v>
      </c>
      <c r="GL54" s="597">
        <f>'CF-CN-3154'!H50</f>
        <v>65</v>
      </c>
      <c r="GM54" s="598">
        <f>'CF-CN-3154'!I50</f>
        <v>61.75</v>
      </c>
      <c r="GN54" s="599">
        <f>'CF-CN-3154'!N50</f>
        <v>0.2</v>
      </c>
      <c r="GO54" s="598">
        <f>'CF-CN-3154'!O50</f>
        <v>30.875</v>
      </c>
      <c r="GP54" s="598" t="str">
        <f>'CF-CN-3154'!P50</f>
        <v/>
      </c>
      <c r="GQ54" s="598" t="str">
        <f>'CF-CN-3154'!Q50</f>
        <v/>
      </c>
      <c r="GR54" s="598">
        <f>'CF-CN-3154'!R50</f>
        <v>31</v>
      </c>
      <c r="GS54" s="598">
        <f>'CF-CN-3154'!S50</f>
        <v>18.525</v>
      </c>
      <c r="GT54" s="598" t="str">
        <f>'CF-CN-3154'!T50</f>
        <v/>
      </c>
      <c r="GU54" s="598" t="str">
        <f>'CF-CN-3154'!U50</f>
        <v/>
      </c>
      <c r="GV54" s="598">
        <f>'CF-CN-3154'!V50</f>
        <v>19</v>
      </c>
      <c r="GW54" s="598">
        <f>'CF-CN-3154'!W50</f>
        <v>61.75</v>
      </c>
      <c r="GX54" s="598" t="str">
        <f>'CF-CN-3154'!X50</f>
        <v/>
      </c>
      <c r="GY54" s="596" t="str">
        <f>'CF-CN-3154'!Y50</f>
        <v/>
      </c>
      <c r="GZ54" s="596" t="str">
        <f>'CF-CN-3154'!Z50</f>
        <v>R</v>
      </c>
      <c r="HA54" s="594">
        <f>max('CE-EA-3142'!C47,'CE-EA-3142'!C47)</f>
        <v>90</v>
      </c>
      <c r="HB54" s="594">
        <f>max('CE-EA-3142'!E47,'CE-EA-3142'!F47)</f>
        <v>93</v>
      </c>
      <c r="HC54" s="594">
        <f>max('CE-EA-3142'!G47,'CE-EA-3142'!H47)</f>
        <v>100</v>
      </c>
      <c r="HD54" s="594">
        <f>max('CE-EA-3142'!I47,'CE-EA-3142'!J47)</f>
        <v>0</v>
      </c>
      <c r="HE54" s="594">
        <f>max('CE-EA-3142'!K47,'CE-EA-3142'!L47)</f>
        <v>83</v>
      </c>
      <c r="HF54" s="588">
        <f>max('CE-EA-3142'!M47,'CE-EA-3142'!N47)</f>
        <v>87</v>
      </c>
      <c r="HG54" s="596">
        <f>max('CE-EA-3142'!O47,'CE-EA-3142'!P47)</f>
        <v>90</v>
      </c>
      <c r="HH54" s="596">
        <f>max('CE-EA-3142'!Q47,'CE-EA-3142'!R47)</f>
        <v>0</v>
      </c>
      <c r="HI54" s="596">
        <f>max('CE-EA-3143'!K48,'CE-EA-3143'!L48)</f>
        <v>91</v>
      </c>
      <c r="HJ54" s="596">
        <f>max('CE-EA-3143'!M48,'CE-EA-3143'!N48)</f>
        <v>92</v>
      </c>
      <c r="HK54" s="596">
        <f>max('CE-EA-3143'!O48,'CE-EA-3143'!P48)</f>
        <v>87</v>
      </c>
      <c r="HL54" s="596">
        <f>max('CE-EA-3143'!Q48,'CE-EA-3143'!R48)</f>
        <v>0</v>
      </c>
      <c r="HM54" s="596">
        <f>max('CE-EA-3143'!C48,'CE-EA-3143'!D48)</f>
        <v>80</v>
      </c>
      <c r="HN54" s="596">
        <f>max('CE-EA-3143'!E48,'CE-EA-3143'!F48)</f>
        <v>90</v>
      </c>
      <c r="HO54" s="596">
        <f>max('CE-EA-3143'!G48,'CE-EA-3143'!H48)</f>
        <v>98</v>
      </c>
      <c r="HP54" s="596">
        <f>max('CE-EA-3143'!I48,'CE-EA-3143'!J48)</f>
        <v>0</v>
      </c>
      <c r="HQ54" s="597">
        <f>'CF-EA-3155'!E50</f>
        <v>70.75</v>
      </c>
      <c r="HR54" s="597">
        <f>'CF-EA-3155'!F50</f>
        <v>65</v>
      </c>
      <c r="HS54" s="597">
        <f>'CF-EA-3155'!G50</f>
        <v>67.5</v>
      </c>
      <c r="HT54" s="597">
        <f>'CF-EA-3155'!H50</f>
        <v>67</v>
      </c>
      <c r="HU54" s="598">
        <f>'CF-EA-3155'!I50</f>
        <v>67.5625</v>
      </c>
      <c r="HV54" s="599">
        <f>'CF-EA-3155'!N50</f>
        <v>0.8666666667</v>
      </c>
      <c r="HW54" s="598">
        <f>'CF-EA-3155'!O50</f>
        <v>33.78125</v>
      </c>
      <c r="HX54" s="598" t="str">
        <f>'CF-EA-3155'!P50</f>
        <v/>
      </c>
      <c r="HY54" s="598" t="str">
        <f>'CF-EA-3155'!Q50</f>
        <v/>
      </c>
      <c r="HZ54" s="598">
        <f>'CF-EA-3155'!R50</f>
        <v>34</v>
      </c>
      <c r="IA54" s="598">
        <f>'CF-EA-3155'!S50</f>
        <v>20.26875</v>
      </c>
      <c r="IB54" s="598" t="str">
        <f>'CF-EA-3155'!T50</f>
        <v/>
      </c>
      <c r="IC54" s="598" t="str">
        <f>'CF-EA-3155'!U50</f>
        <v/>
      </c>
      <c r="ID54" s="598">
        <f>'CF-EA-3155'!V50</f>
        <v>20</v>
      </c>
      <c r="IE54" s="596" t="str">
        <f>'CF-EA-3155'!W50</f>
        <v/>
      </c>
      <c r="IF54" s="598" t="str">
        <f>'CF-EA-3155'!X50</f>
        <v/>
      </c>
      <c r="IG54" s="596" t="str">
        <f>'CF-EA-3155'!Y50</f>
        <v/>
      </c>
      <c r="IH54" s="596" t="str">
        <f>'CF-EA-3155'!Z50</f>
        <v>R</v>
      </c>
      <c r="II54" s="600">
        <f>max('CE-EF-3144'!C47,'CE-EF-3144'!D47)</f>
        <v>76</v>
      </c>
      <c r="IJ54" s="600">
        <f>max('CE-EF-3144'!E47,'CE-EF-3144'!F47)</f>
        <v>82</v>
      </c>
      <c r="IK54" s="600">
        <f>max('CE-EF-3144'!G47,'CE-EF-3144'!H47)</f>
        <v>84</v>
      </c>
      <c r="IL54" s="600">
        <f>max('CE-EF-3144'!I47,'CE-EF-3144'!J47)</f>
        <v>0</v>
      </c>
      <c r="IM54" s="594">
        <f>max('CE-EF-3144'!K47,'CE-EF-3144'!L47)</f>
        <v>78</v>
      </c>
      <c r="IN54" s="588">
        <f>max('CE-EF-3144'!M47,'CE-EF-3144'!N47)</f>
        <v>83</v>
      </c>
      <c r="IO54" s="596">
        <f>max('CE-EF-3144'!O47,'CE-EF-3144'!P47)</f>
        <v>85</v>
      </c>
      <c r="IP54" s="596">
        <f>max('CE-EF-3144'!Q47,'CE-EF-3144'!R47)</f>
        <v>0</v>
      </c>
      <c r="IQ54" s="596">
        <f>max('CE-EF-3145'!K48,'CE-EF-3145'!L48)</f>
        <v>85</v>
      </c>
      <c r="IR54" s="596">
        <f>max('CE-EF-3145'!M48,'CE-EF-3145'!N48)</f>
        <v>84</v>
      </c>
      <c r="IS54" s="596">
        <f>max('CE-EF-3145'!O48,'CE-EF-3145'!P48)</f>
        <v>86</v>
      </c>
      <c r="IT54" s="596">
        <f>max('CE-EF-3145'!Q48,'CE-EF-3145'!R48)</f>
        <v>0</v>
      </c>
      <c r="IU54" s="596">
        <f>max('CE-EF-3145'!C48,'CE-EF-3145'!D48)</f>
        <v>82</v>
      </c>
      <c r="IV54" s="596">
        <f>max('CE-EF-3145'!E48,'CE-EF-3145'!F48)</f>
        <v>86</v>
      </c>
      <c r="IW54" s="596">
        <f>max('CE-EF-3145'!G48,'CE-EF-3145'!H48)</f>
        <v>88</v>
      </c>
      <c r="IX54" s="596">
        <f>max('CE-EF-3145'!I48,'CE-EF-3145'!J48)</f>
        <v>0</v>
      </c>
      <c r="IY54" s="597">
        <f>'CF-EF-3156'!E50</f>
        <v>60.5</v>
      </c>
      <c r="IZ54" s="597">
        <f>'CF-EF-3156'!F50</f>
        <v>61.5</v>
      </c>
      <c r="JA54" s="597">
        <f>'CF-EF-3156'!G50</f>
        <v>63.75</v>
      </c>
      <c r="JB54" s="597">
        <f>'CF-EF-3156'!H50</f>
        <v>64</v>
      </c>
      <c r="JC54" s="598">
        <f>'CF-EF-3156'!I50</f>
        <v>62.4375</v>
      </c>
      <c r="JD54" s="599">
        <f>'CF-EF-3156'!N50</f>
        <v>0.8</v>
      </c>
      <c r="JE54" s="598">
        <f>'CF-EF-3156'!O50</f>
        <v>31.21875</v>
      </c>
      <c r="JF54" s="598" t="str">
        <f>'CF-EF-3156'!P50</f>
        <v/>
      </c>
      <c r="JG54" s="598" t="str">
        <f>'CF-EF-3156'!Q50</f>
        <v/>
      </c>
      <c r="JH54" s="598">
        <f>'CF-EF-3156'!R50</f>
        <v>31</v>
      </c>
      <c r="JI54" s="598">
        <f>'CF-EF-3156'!S50</f>
        <v>18.73125</v>
      </c>
      <c r="JJ54" s="598" t="str">
        <f>'CF-EF-3156'!T50</f>
        <v/>
      </c>
      <c r="JK54" s="598" t="str">
        <f>'CF-EF-3156'!U50</f>
        <v/>
      </c>
      <c r="JL54" s="598">
        <f>'CF-EF-3156'!V50</f>
        <v>19</v>
      </c>
      <c r="JM54" s="596" t="str">
        <f>'CF-EF-3156'!W50</f>
        <v/>
      </c>
      <c r="JN54" s="598" t="str">
        <f>'CF-EF-3156'!X50</f>
        <v/>
      </c>
      <c r="JO54" s="596" t="str">
        <f>'CF-EF-3156'!Y50</f>
        <v/>
      </c>
      <c r="JP54" s="596" t="str">
        <f>'CF-EF-3156'!Z50</f>
        <v>R</v>
      </c>
      <c r="JQ54" s="593">
        <f>max('CE-FIH&amp;R-3146'!C47,'CE-FIH&amp;R-3146'!D47)</f>
        <v>78</v>
      </c>
      <c r="JR54" s="601">
        <f>max('CE-FIH&amp;R-3146'!E47,'CE-FIH&amp;R-3146'!F47)</f>
        <v>77</v>
      </c>
      <c r="JS54" s="601">
        <f>max('CE-FIH&amp;R-3146'!G47,'CE-FIH&amp;R-3146'!H47)</f>
        <v>74</v>
      </c>
      <c r="JT54" s="593">
        <f>max('CE-FIH&amp;R-3146'!I47,'CE-FIH&amp;R-3146'!J47)</f>
        <v>0</v>
      </c>
      <c r="JU54" s="594">
        <f>max('CE-FIH&amp;R-3146'!K47,'CE-FIH&amp;R-3146'!L47)</f>
        <v>82</v>
      </c>
      <c r="JV54" s="590">
        <f>max('CE-FIH&amp;R-3146'!M47,'CE-FIH&amp;R-3146'!N47)</f>
        <v>81</v>
      </c>
      <c r="JW54" s="598">
        <f>max('CE-FIH&amp;R-3146'!O47,'CE-FIH&amp;R-3146'!P47)</f>
        <v>78</v>
      </c>
      <c r="JX54" s="596">
        <f>max('CE-FIH&amp;R-3146'!Q47,'CE-FIH&amp;R-3146'!R47)</f>
        <v>0</v>
      </c>
      <c r="JY54" s="596">
        <f>max('CE-FIH&amp;R-3147'!K48,'CE-FIH&amp;R-3147'!L48)</f>
        <v>81</v>
      </c>
      <c r="JZ54" s="598">
        <f>max('CE-FIH&amp;R-3147'!M48,'CE-FIH&amp;R-3147'!N48)</f>
        <v>80</v>
      </c>
      <c r="KA54" s="598">
        <f>max('CE-FIH&amp;R-3147'!O48,'CE-FIH&amp;R-3147'!P48)</f>
        <v>72</v>
      </c>
      <c r="KB54" s="596">
        <f>max('CE-FIH&amp;R-3147'!Q48,'CE-FIH&amp;R-3147'!R48)</f>
        <v>0</v>
      </c>
      <c r="KC54" s="598">
        <f>max('CE-FIH&amp;R-3147'!C48,'CE-FIH&amp;R-3147'!D48)</f>
        <v>84</v>
      </c>
      <c r="KD54" s="598">
        <f>max('CE-FIH&amp;R-3147'!E48,'CE-FIH&amp;R-3147'!F48)</f>
        <v>88</v>
      </c>
      <c r="KE54" s="598">
        <f>max('CE-FIH&amp;R-3147'!G48,'CE-FIH&amp;R-3147'!H48)</f>
        <v>84</v>
      </c>
      <c r="KF54" s="596">
        <f>max('CE-FIH&amp;R-3147'!I48,'CE-FIH&amp;R-3147'!J48)</f>
        <v>0</v>
      </c>
      <c r="KG54" s="597">
        <f>'CF-FIHR-3157'!E50</f>
        <v>57.25</v>
      </c>
      <c r="KH54" s="597">
        <f>'CF-FIHR-3157'!F50</f>
        <v>60.25</v>
      </c>
      <c r="KI54" s="597">
        <f>'CF-FIHR-3157'!G50</f>
        <v>58.25</v>
      </c>
      <c r="KJ54" s="597">
        <f>'CF-FIHR-3157'!H50</f>
        <v>64</v>
      </c>
      <c r="KK54" s="598">
        <f>'CF-FIHR-3157'!I50</f>
        <v>59.9375</v>
      </c>
      <c r="KL54" s="599">
        <f>'CF-FIHR-3157'!N50</f>
        <v>0.6349206349</v>
      </c>
      <c r="KM54" s="598">
        <f>'CF-FIHR-3157'!O50</f>
        <v>29.96875</v>
      </c>
      <c r="KN54" s="598" t="str">
        <f>'CF-FIHR-3157'!P50</f>
        <v/>
      </c>
      <c r="KO54" s="598" t="str">
        <f>'CF-FIHR-3157'!Q50</f>
        <v/>
      </c>
      <c r="KP54" s="598">
        <f>'CF-FIHR-3157'!R50</f>
        <v>30</v>
      </c>
      <c r="KQ54" s="598">
        <f>'CF-FIHR-3157'!S50</f>
        <v>17.98125</v>
      </c>
      <c r="KR54" s="598" t="str">
        <f>'CF-FIHR-3157'!T50</f>
        <v/>
      </c>
      <c r="KS54" s="598" t="str">
        <f>'CF-FIHR-3157'!U50</f>
        <v/>
      </c>
      <c r="KT54" s="598">
        <f>'CF-FIHR-3157'!V50</f>
        <v>18</v>
      </c>
      <c r="KU54" s="596" t="str">
        <f>'CF-FIHR-3157'!W50</f>
        <v/>
      </c>
      <c r="KV54" s="598" t="str">
        <f>'CF-FIHR-3157'!X50</f>
        <v/>
      </c>
      <c r="KW54" s="596" t="str">
        <f>'CF-FIHR-3157'!Y50</f>
        <v/>
      </c>
      <c r="KX54" s="596" t="str">
        <f>'CF-FIHR-3157'!Z50</f>
        <v>R</v>
      </c>
    </row>
    <row r="55" ht="16.5" customHeight="1">
      <c r="A55" s="587">
        <v>45.0</v>
      </c>
      <c r="B55" s="603"/>
      <c r="C55" s="588" t="str">
        <f>'3A 2025 - 2026 DATOS DEL ESTUDI'!N48</f>
        <v/>
      </c>
      <c r="D55" s="589" t="str">
        <f>'3A 2025 - 2026 DATOS DEL ESTUDI'!B48</f>
        <v/>
      </c>
      <c r="E55" s="588">
        <f>max('LE3130'!C48,'LE3130'!D48)</f>
        <v>0</v>
      </c>
      <c r="F55" s="588">
        <f>max('LE3130'!E48,'LE3130'!F48)</f>
        <v>0</v>
      </c>
      <c r="G55" s="590">
        <f>max('LE3130'!G48,'LE3130'!H48)</f>
        <v>0</v>
      </c>
      <c r="H55" s="588">
        <f>max('LE3130'!I48,'LE3130'!J48)</f>
        <v>0</v>
      </c>
      <c r="I55" s="588">
        <f>max('LE3130'!K48,'LE3130'!L48)</f>
        <v>0</v>
      </c>
      <c r="J55" s="588">
        <f>max('LE3130'!M48,'LE3130'!N48)</f>
        <v>0</v>
      </c>
      <c r="K55" s="588">
        <f>max('LE3130'!O48,'LE3130'!P48)</f>
        <v>0</v>
      </c>
      <c r="L55" s="588">
        <f>max('LE3130'!Q48,'LE3130'!R48)</f>
        <v>0</v>
      </c>
      <c r="M55" s="588">
        <f>max('LE3131'!K49,'LE3131'!L49)</f>
        <v>0</v>
      </c>
      <c r="N55" s="588">
        <f>max('LE3131'!M49,'LE3131'!N49)</f>
        <v>0</v>
      </c>
      <c r="O55" s="588">
        <f>max('LE3131'!O49,'LE3131'!P49)</f>
        <v>0</v>
      </c>
      <c r="P55" s="588">
        <f>max('LE3131'!Q49,'LE3131'!R49)</f>
        <v>0</v>
      </c>
      <c r="Q55" s="588">
        <f>max('LE3131'!C49,'LE3131'!D49)</f>
        <v>0</v>
      </c>
      <c r="R55" s="588">
        <f>max('LE3131'!E49,'LE3131'!F49)</f>
        <v>0</v>
      </c>
      <c r="S55" s="588">
        <f>max('LE3131'!G49,'LE3131'!H49)</f>
        <v>0</v>
      </c>
      <c r="T55" s="588">
        <f>max('LE3131'!I49,'LE3131'!J49)</f>
        <v>0</v>
      </c>
      <c r="U55" s="591">
        <f>'CF-LE3149'!E51</f>
        <v>0</v>
      </c>
      <c r="V55" s="591">
        <f>'CF-LE3149'!F51</f>
        <v>0</v>
      </c>
      <c r="W55" s="591">
        <f>'CF-LE3149'!G51</f>
        <v>0</v>
      </c>
      <c r="X55" s="591">
        <f>'CF-LE3149'!H51</f>
        <v>0</v>
      </c>
      <c r="Y55" s="590">
        <f>'CF-LE3149'!I51</f>
        <v>0</v>
      </c>
      <c r="Z55" s="592">
        <f>'CF-LE3149'!N51</f>
        <v>0</v>
      </c>
      <c r="AA55" s="590">
        <f>'CF-LE3149'!O51</f>
        <v>0</v>
      </c>
      <c r="AB55" s="590" t="str">
        <f>'CF-LE3149'!P51</f>
        <v/>
      </c>
      <c r="AC55" s="590" t="str">
        <f>'CF-LE3149'!Q51</f>
        <v/>
      </c>
      <c r="AD55" s="590">
        <f>'CF-LE3149'!R51</f>
        <v>0</v>
      </c>
      <c r="AE55" s="590">
        <f>'CF-LE3149'!S51</f>
        <v>0</v>
      </c>
      <c r="AF55" s="590" t="str">
        <f>'CF-LE3149'!T51</f>
        <v/>
      </c>
      <c r="AG55" s="590" t="str">
        <f>'CF-LE3149'!U51</f>
        <v/>
      </c>
      <c r="AH55" s="590">
        <f>'CF-LE3149'!V51</f>
        <v>0</v>
      </c>
      <c r="AI55" s="590">
        <f>'CF-LE3149'!W51</f>
        <v>0</v>
      </c>
      <c r="AJ55" s="588" t="str">
        <f>'CF-LE3149'!X51</f>
        <v/>
      </c>
      <c r="AK55" s="588" t="str">
        <f>'CF-LE3149'!Y51</f>
        <v/>
      </c>
      <c r="AL55" s="588" t="str">
        <f>'CF-LE3149'!Z51</f>
        <v>R</v>
      </c>
      <c r="AM55" s="593">
        <f>max('CE-I-331'!C48,'CE-I-331'!D48)</f>
        <v>0</v>
      </c>
      <c r="AN55" s="593">
        <f>max('CE-I-331'!E48,'CE-I-331'!F48)</f>
        <v>0</v>
      </c>
      <c r="AO55" s="593">
        <f>max('CE-I-331'!G48,'CE-I-331'!H48)</f>
        <v>0</v>
      </c>
      <c r="AP55" s="593">
        <f>max('CE-I-331'!I48,'CE-I-331'!J48)</f>
        <v>0</v>
      </c>
      <c r="AQ55" s="594">
        <f>max('CE-I-331'!K48,'CE-I-331'!L48)</f>
        <v>0</v>
      </c>
      <c r="AR55" s="588">
        <f>max('CE-I-331'!M48,'CE-I-331'!N48)</f>
        <v>0</v>
      </c>
      <c r="AS55" s="595">
        <f>max('CE-I-331'!O48,'CE-I-331'!P48)</f>
        <v>0</v>
      </c>
      <c r="AT55" s="596">
        <f>max('CE-I-331'!Q48,'CE-I-331'!R48)</f>
        <v>0</v>
      </c>
      <c r="AU55" s="596">
        <f>max('CE-I-3131'!K49,'CE-I-3131'!L49)</f>
        <v>0</v>
      </c>
      <c r="AV55" s="596">
        <f>max('CE-I-3131'!M49,'CE-I-3131'!N49)</f>
        <v>0</v>
      </c>
      <c r="AW55" s="596">
        <f>max('CE-I-3131'!O49,'CE-I-3131'!P49)</f>
        <v>0</v>
      </c>
      <c r="AX55" s="596">
        <f>max('CE-I-3131'!Q49,'CE-I-3131'!R49)</f>
        <v>0</v>
      </c>
      <c r="AY55" s="596">
        <f>max('CE-I-3131'!C49,'CE-I-3131'!D49)</f>
        <v>0</v>
      </c>
      <c r="AZ55" s="596">
        <f>max('CE-I-3131'!E49,'CE-I-3131'!F49)</f>
        <v>0</v>
      </c>
      <c r="BA55" s="596">
        <f>max('CE-I-3131'!G49,'CE-I-3131'!H49)</f>
        <v>0</v>
      </c>
      <c r="BB55" s="596">
        <f>max('CE-I-3131'!I49,'CE-I-3131'!J49)</f>
        <v>0</v>
      </c>
      <c r="BC55" s="597">
        <f>'CF-LE-I3150'!E51</f>
        <v>0</v>
      </c>
      <c r="BD55" s="597">
        <f>'CF-LE-I3150'!F51</f>
        <v>0</v>
      </c>
      <c r="BE55" s="597">
        <f>'CF-LE-I3150'!G51</f>
        <v>0</v>
      </c>
      <c r="BF55" s="597">
        <f>'CF-LE-I3150'!H51</f>
        <v>0</v>
      </c>
      <c r="BG55" s="598">
        <f>'CF-LE-I3150'!I51</f>
        <v>0</v>
      </c>
      <c r="BH55" s="599">
        <f>'CF-LE-I3150'!N51</f>
        <v>0</v>
      </c>
      <c r="BI55" s="598">
        <f>'CF-LE-I3150'!O51</f>
        <v>0</v>
      </c>
      <c r="BJ55" s="598" t="str">
        <f>'CF-LE-I3150'!P51</f>
        <v/>
      </c>
      <c r="BK55" s="598" t="str">
        <f>'CF-LE-I3150'!Q51</f>
        <v/>
      </c>
      <c r="BL55" s="598">
        <f>'CF-LE-I3150'!R51</f>
        <v>0</v>
      </c>
      <c r="BM55" s="598">
        <f>'CF-LE-I3150'!S51</f>
        <v>0</v>
      </c>
      <c r="BN55" s="598" t="str">
        <f>'CF-LE-I3150'!T51</f>
        <v/>
      </c>
      <c r="BO55" s="598" t="str">
        <f>'CF-LE-I3150'!U51</f>
        <v/>
      </c>
      <c r="BP55" s="598">
        <f>'CF-LE-I3150'!V51</f>
        <v>0</v>
      </c>
      <c r="BQ55" s="596" t="str">
        <f>'CF-LE-I3150'!W51</f>
        <v/>
      </c>
      <c r="BR55" s="596" t="str">
        <f>'CF-LE-I3150'!X51</f>
        <v/>
      </c>
      <c r="BS55" s="596" t="str">
        <f>'CF-LE-I3150'!Y51</f>
        <v/>
      </c>
      <c r="BT55" s="596" t="str">
        <f>'CF-LE-I3150'!Z51</f>
        <v>R</v>
      </c>
      <c r="BU55" s="600">
        <f>max('CE-F-334'!C48,'CE-F-334'!D48)</f>
        <v>0</v>
      </c>
      <c r="BV55" s="600">
        <f>max('CE-F-334'!E48,'CE-F-334'!F48)</f>
        <v>0</v>
      </c>
      <c r="BW55" s="600">
        <f>max('CE-F-334'!G48,'CE-F-334'!H48)</f>
        <v>0</v>
      </c>
      <c r="BX55" s="600">
        <f>max('CE-F-334'!I48,'CE-F-334'!J48)</f>
        <v>0</v>
      </c>
      <c r="BY55" s="594">
        <f>max('CE-F-334'!K48,'CE-F-334'!L48)</f>
        <v>0</v>
      </c>
      <c r="BZ55" s="588">
        <f>max('CE-F-334'!M48,'CE-F-334'!N48)</f>
        <v>0</v>
      </c>
      <c r="CA55" s="596">
        <f>max('CE-F-334'!O48,'CE-F-334'!P48)</f>
        <v>0</v>
      </c>
      <c r="CB55" s="596">
        <f>max('CE-F-334'!Q48,'CE-F-334'!R48)</f>
        <v>0</v>
      </c>
      <c r="CC55" s="596">
        <f>max('CE-F-3135'!K49,'CE-F-3135'!L49)</f>
        <v>0</v>
      </c>
      <c r="CD55" s="596">
        <f>max('CE-F-3135'!M49,'CE-F-3135'!N49)</f>
        <v>0</v>
      </c>
      <c r="CE55" s="596">
        <f>max('CE-F-3135'!O49,'CE-F-3135'!P49)</f>
        <v>0</v>
      </c>
      <c r="CF55" s="596">
        <f>max('CE-F-3135'!Q49,'CE-F-3135'!R49)</f>
        <v>0</v>
      </c>
      <c r="CG55" s="596">
        <f>max('CE-F-3135'!C49,'CE-F-3135'!D49)</f>
        <v>0</v>
      </c>
      <c r="CH55" s="596">
        <f>max('CE-F-3135'!E49,'CE-F-3135'!F49)</f>
        <v>0</v>
      </c>
      <c r="CI55" s="596">
        <f>max('CE-F-3135'!G49,'CE-F-3135'!H49)</f>
        <v>0</v>
      </c>
      <c r="CJ55" s="596">
        <f>max('CE-F-3135'!I49,'CE-F-3135'!J49)</f>
        <v>0</v>
      </c>
      <c r="CK55" s="597">
        <f>'CF-LE-F3151'!E51</f>
        <v>0</v>
      </c>
      <c r="CL55" s="597">
        <f>'CF-LE-F3151'!F51</f>
        <v>0</v>
      </c>
      <c r="CM55" s="597">
        <f>'CF-LE-F3151'!G51</f>
        <v>0</v>
      </c>
      <c r="CN55" s="597">
        <f>'CF-LE-F3151'!H51</f>
        <v>0</v>
      </c>
      <c r="CO55" s="598">
        <f>'CF-LE-F3151'!I51</f>
        <v>0</v>
      </c>
      <c r="CP55" s="599">
        <f>'CF-LE-F3151'!N51</f>
        <v>0</v>
      </c>
      <c r="CQ55" s="598">
        <f>'CF-LE-F3151'!O51</f>
        <v>0</v>
      </c>
      <c r="CR55" s="598" t="str">
        <f>'CF-LE-F3151'!P51</f>
        <v/>
      </c>
      <c r="CS55" s="598" t="str">
        <f>'CF-LE-F3151'!Q51</f>
        <v/>
      </c>
      <c r="CT55" s="598">
        <f>'CF-LE-F3151'!R51</f>
        <v>0</v>
      </c>
      <c r="CU55" s="598">
        <f>'CF-LE-F3151'!S51</f>
        <v>0</v>
      </c>
      <c r="CV55" s="598" t="str">
        <f>'CF-LE-F3151'!T51</f>
        <v/>
      </c>
      <c r="CW55" s="598" t="str">
        <f>'CF-LE-F3151'!U51</f>
        <v/>
      </c>
      <c r="CX55" s="598">
        <f>'CF-LE-F3151'!V51</f>
        <v>0</v>
      </c>
      <c r="CY55" s="598">
        <f>'CF-LE-F3151'!W51</f>
        <v>0</v>
      </c>
      <c r="CZ55" s="598" t="str">
        <f>'CF-LE-F3151'!X51</f>
        <v/>
      </c>
      <c r="DA55" s="596" t="str">
        <f>'CF-LE-F3151'!Y51</f>
        <v/>
      </c>
      <c r="DB55" s="596" t="str">
        <f>'CF-LE-F3151'!Z51</f>
        <v>R</v>
      </c>
      <c r="DC55" s="600">
        <f>max('CE-MAT-3136'!C48,'CE-MAT-3136'!D48)</f>
        <v>0</v>
      </c>
      <c r="DD55" s="600">
        <f>max('CE-MAT-3136'!E48,'CE-MAT-3136'!F48)</f>
        <v>0</v>
      </c>
      <c r="DE55" s="600">
        <f>max('CE-MAT-3136'!G48,'CE-MAT-3136'!H48)</f>
        <v>0</v>
      </c>
      <c r="DF55" s="600">
        <f>max('CE-MAT-3136'!I48,'CE-MAT-3136'!J48)</f>
        <v>0</v>
      </c>
      <c r="DG55" s="594">
        <f>max('CE-MAT-3136'!K48,'CE-MAT-3136'!L48)</f>
        <v>0</v>
      </c>
      <c r="DH55" s="588">
        <f>max('CE-MAT-3136'!M48,'CE-MAT-3136'!N48)</f>
        <v>0</v>
      </c>
      <c r="DI55" s="596">
        <f>max('CE-MAT-3136'!O48,'CE-MAT-3136'!P48)</f>
        <v>0</v>
      </c>
      <c r="DJ55" s="596">
        <f>max('CE-MAT-3136'!Q48,'CE-MAT-3136'!R48)</f>
        <v>0</v>
      </c>
      <c r="DK55" s="596">
        <f>max('CE-MAT-3137'!K49,'CE-MAT-3137'!L49)</f>
        <v>0</v>
      </c>
      <c r="DL55" s="596">
        <f>max('CE-MAT-3137'!M49,'CE-MAT-3137'!N49)</f>
        <v>0</v>
      </c>
      <c r="DM55" s="596">
        <f>max('CE-MAT-3137'!O49,'CE-MAT-3137'!P49)</f>
        <v>0</v>
      </c>
      <c r="DN55" s="596">
        <f>max('CE-MAT-3137'!Q49,'CE-MAT-3137'!R49)</f>
        <v>0</v>
      </c>
      <c r="DO55" s="596">
        <f>max('CE-MAT-3137'!C49,'CE-MAT-3137'!D49)</f>
        <v>0</v>
      </c>
      <c r="DP55" s="596">
        <f>max('CE-MAT-3137'!E49,'CE-MAT-3137'!F49)</f>
        <v>0</v>
      </c>
      <c r="DQ55" s="596">
        <f>max('CE-MAT-3137'!G49,'CE-MAT-3137'!H49)</f>
        <v>0</v>
      </c>
      <c r="DR55" s="596">
        <f>max('CE-MAT-3137'!I49,'CE-MAT-3137'!J49)</f>
        <v>0</v>
      </c>
      <c r="DS55" s="597">
        <f>'CF-M-3152'!E51</f>
        <v>0</v>
      </c>
      <c r="DT55" s="597">
        <f>'CF-M-3152'!F51</f>
        <v>0</v>
      </c>
      <c r="DU55" s="597">
        <f>'CF-M-3152'!G51</f>
        <v>0</v>
      </c>
      <c r="DV55" s="597">
        <f>'CF-M-3152'!H51</f>
        <v>0</v>
      </c>
      <c r="DW55" s="598">
        <f>'CF-M-3152'!I51</f>
        <v>0</v>
      </c>
      <c r="DX55" s="599">
        <f>'CF-M-3152'!N51</f>
        <v>0</v>
      </c>
      <c r="DY55" s="598">
        <f>'CF-M-3152'!O51</f>
        <v>0</v>
      </c>
      <c r="DZ55" s="598" t="str">
        <f>'CF-M-3152'!P51</f>
        <v/>
      </c>
      <c r="EA55" s="598" t="str">
        <f>'CF-M-3152'!Q51</f>
        <v/>
      </c>
      <c r="EB55" s="598">
        <f>'CF-M-3152'!R51</f>
        <v>0</v>
      </c>
      <c r="EC55" s="598">
        <f>'CF-M-3152'!S51</f>
        <v>0</v>
      </c>
      <c r="ED55" s="598" t="str">
        <f>'CF-M-3152'!T51</f>
        <v/>
      </c>
      <c r="EE55" s="598" t="str">
        <f>'CF-M-3152'!U51</f>
        <v/>
      </c>
      <c r="EF55" s="598">
        <f>'CF-M-3152'!V51</f>
        <v>0</v>
      </c>
      <c r="EG55" s="598">
        <f>'CF-M-3152'!W51</f>
        <v>0</v>
      </c>
      <c r="EH55" s="598" t="str">
        <f>'CF-M-3152'!X51</f>
        <v/>
      </c>
      <c r="EI55" s="596" t="str">
        <f>'CF-M-3152'!Y51</f>
        <v/>
      </c>
      <c r="EJ55" s="596" t="str">
        <f>'CF-M-3152'!Z51</f>
        <v>R</v>
      </c>
      <c r="EK55" s="593">
        <f>max('CE-SOC-3138'!C48,'CE-SOC-3138'!D48)</f>
        <v>0</v>
      </c>
      <c r="EL55" s="593">
        <f>max('CE-SOC-3138'!E48,'CE-SOC-3138'!F48)</f>
        <v>0</v>
      </c>
      <c r="EM55" s="593">
        <f>max('CE-SOC-3138'!G48,'CE-SOC-3138'!H48)</f>
        <v>0</v>
      </c>
      <c r="EN55" s="601">
        <f>max('CE-SOC-3138'!I48,'CE-SOC-3138'!J48)</f>
        <v>0</v>
      </c>
      <c r="EO55" s="595">
        <f>max('CE-SOC-3138'!K48,'CE-SOC-3138'!L48)</f>
        <v>0</v>
      </c>
      <c r="EP55" s="588">
        <f>max('CE-SOC-3138'!M48,'CE-SOC-3138'!N48)</f>
        <v>0</v>
      </c>
      <c r="EQ55" s="596">
        <f>max('CE-SOC-3138'!O48,'CE-SOC-3138'!P48)</f>
        <v>0</v>
      </c>
      <c r="ER55" s="596">
        <f>max('CE-SOC-3138'!Q48,'CE-SOC-3138'!R48)</f>
        <v>0</v>
      </c>
      <c r="ES55" s="596">
        <f>max('CE-SOC-3139'!K49,'CE-SOC-3139'!L49)</f>
        <v>0</v>
      </c>
      <c r="ET55" s="598">
        <f>max('CE-SOC-3139'!M49,'CE-SOC-3139'!N49)</f>
        <v>0</v>
      </c>
      <c r="EU55" s="598">
        <f>max('CE-SOC-3139'!O49,'CE-SOC-3139'!P49)</f>
        <v>0</v>
      </c>
      <c r="EV55" s="596">
        <f>max('CE-SOC-3139'!Q49,'CE-SOC-3139'!R49)</f>
        <v>0</v>
      </c>
      <c r="EW55" s="598">
        <f>max('CE-SOC-3139'!C49,'CE-SOC-3139'!D49)</f>
        <v>0</v>
      </c>
      <c r="EX55" s="598">
        <f>max('CE-SOC-3139'!E49,'CE-SOC-3139'!F49)</f>
        <v>0</v>
      </c>
      <c r="EY55" s="598">
        <f>max('CE-SOC-3139'!G49,'CE-SOC-3139'!H49)</f>
        <v>0</v>
      </c>
      <c r="EZ55" s="598">
        <f>max('CE-SOC-3139'!I49,'CE-SOC-3139'!J49)</f>
        <v>0</v>
      </c>
      <c r="FA55" s="597">
        <f>'CF-CS-3153'!E51</f>
        <v>0</v>
      </c>
      <c r="FB55" s="597">
        <f>'CF-CS-3153'!F51</f>
        <v>0</v>
      </c>
      <c r="FC55" s="597">
        <f>'CF-CS-3153'!G51</f>
        <v>0</v>
      </c>
      <c r="FD55" s="597">
        <f>'CF-CS-3153'!H51</f>
        <v>0</v>
      </c>
      <c r="FE55" s="598">
        <f>'CF-CS-3153'!I51</f>
        <v>0</v>
      </c>
      <c r="FF55" s="599">
        <f>'CF-CS-3153'!N51</f>
        <v>0</v>
      </c>
      <c r="FG55" s="598">
        <f>'CF-CS-3153'!O51</f>
        <v>0</v>
      </c>
      <c r="FH55" s="598" t="str">
        <f>'CF-CS-3153'!P51</f>
        <v/>
      </c>
      <c r="FI55" s="598" t="str">
        <f>'CF-CS-3153'!Q51</f>
        <v/>
      </c>
      <c r="FJ55" s="598">
        <f>'CF-CS-3153'!R51</f>
        <v>0</v>
      </c>
      <c r="FK55" s="598">
        <f>'CF-CS-3153'!S51</f>
        <v>0</v>
      </c>
      <c r="FL55" s="598" t="str">
        <f>'CF-CS-3153'!T51</f>
        <v/>
      </c>
      <c r="FM55" s="598" t="str">
        <f>'CF-CS-3153'!U51</f>
        <v/>
      </c>
      <c r="FN55" s="598">
        <f>'CF-CS-3153'!V51</f>
        <v>0</v>
      </c>
      <c r="FO55" s="596" t="str">
        <f>'CF-CS-3153'!W51</f>
        <v/>
      </c>
      <c r="FP55" s="598" t="str">
        <f>'CF-CS-3153'!X51</f>
        <v/>
      </c>
      <c r="FQ55" s="596" t="str">
        <f>'CF-CS-3153'!Y51</f>
        <v/>
      </c>
      <c r="FR55" s="596" t="str">
        <f>'CF-CS-3153'!Z51</f>
        <v>R</v>
      </c>
      <c r="FS55" s="602">
        <f>max(CNCF3140!C48,CNCF3140!D48)</f>
        <v>0</v>
      </c>
      <c r="FT55" s="602">
        <f>max(CNCF3140!E48,CNCF3140!F48)</f>
        <v>0</v>
      </c>
      <c r="FU55" s="602">
        <f>max(CNCF3140!G48,CNCF3140!H48)</f>
        <v>0</v>
      </c>
      <c r="FV55" s="602">
        <f>max(CNCF3140!I48,CNCF3140!J48)</f>
        <v>0</v>
      </c>
      <c r="FW55" s="594">
        <f>max(CNCF3140!K48,CNCF3140!L48)</f>
        <v>0</v>
      </c>
      <c r="FX55" s="588">
        <f>max(CNCF3140!M48,CNCF3140!N48)</f>
        <v>0</v>
      </c>
      <c r="FY55" s="596">
        <f>max(CNCF3140!O48,CNCF3140!P48)</f>
        <v>0</v>
      </c>
      <c r="FZ55" s="596">
        <f>max(CNCF3140!Q48,CNCF3140!R48)</f>
        <v>0</v>
      </c>
      <c r="GA55" s="596">
        <f>max('CE-NAT-3141'!K49,'CE-NAT-3141'!L49)</f>
        <v>0</v>
      </c>
      <c r="GB55" s="596">
        <f>max('CE-NAT-3141'!M49,'CE-NAT-3141'!N49)</f>
        <v>0</v>
      </c>
      <c r="GC55" s="596">
        <f>max('CE-NAT-3141'!O49,'CE-NAT-3141'!P49)</f>
        <v>0</v>
      </c>
      <c r="GD55" s="596">
        <f>max('CE-NAT-3141'!Q49,'CE-NAT-3141'!R49)</f>
        <v>0</v>
      </c>
      <c r="GE55" s="596">
        <f>max('CE-NAT-3141'!C49,'CE-NAT-3141'!D49)</f>
        <v>0</v>
      </c>
      <c r="GF55" s="596">
        <f>max('CE-NAT-3141'!E49,'CE-NAT-3141'!F49)</f>
        <v>0</v>
      </c>
      <c r="GG55" s="596">
        <f>max('CE-NAT-3141'!G49,'CE-NAT-3141'!H49)</f>
        <v>0</v>
      </c>
      <c r="GH55" s="596">
        <f>max('CE-NAT-3141'!I49,'CE-NAT-3141'!J49)</f>
        <v>0</v>
      </c>
      <c r="GI55" s="597">
        <f>'CF-CN-3154'!E51</f>
        <v>0</v>
      </c>
      <c r="GJ55" s="597">
        <f>'CF-CN-3154'!F51</f>
        <v>0</v>
      </c>
      <c r="GK55" s="597">
        <f>'CF-CN-3154'!G51</f>
        <v>0</v>
      </c>
      <c r="GL55" s="597">
        <f>'CF-CN-3154'!H51</f>
        <v>0</v>
      </c>
      <c r="GM55" s="598">
        <f>'CF-CN-3154'!I51</f>
        <v>0</v>
      </c>
      <c r="GN55" s="599">
        <f>'CF-CN-3154'!N51</f>
        <v>0</v>
      </c>
      <c r="GO55" s="598">
        <f>'CF-CN-3154'!O51</f>
        <v>0</v>
      </c>
      <c r="GP55" s="598" t="str">
        <f>'CF-CN-3154'!P51</f>
        <v/>
      </c>
      <c r="GQ55" s="598" t="str">
        <f>'CF-CN-3154'!Q51</f>
        <v/>
      </c>
      <c r="GR55" s="598">
        <f>'CF-CN-3154'!R51</f>
        <v>0</v>
      </c>
      <c r="GS55" s="598">
        <f>'CF-CN-3154'!S51</f>
        <v>0</v>
      </c>
      <c r="GT55" s="598" t="str">
        <f>'CF-CN-3154'!T51</f>
        <v/>
      </c>
      <c r="GU55" s="598" t="str">
        <f>'CF-CN-3154'!U51</f>
        <v/>
      </c>
      <c r="GV55" s="598">
        <f>'CF-CN-3154'!V51</f>
        <v>0</v>
      </c>
      <c r="GW55" s="598">
        <f>'CF-CN-3154'!W51</f>
        <v>0</v>
      </c>
      <c r="GX55" s="598" t="str">
        <f>'CF-CN-3154'!X51</f>
        <v/>
      </c>
      <c r="GY55" s="596" t="str">
        <f>'CF-CN-3154'!Y51</f>
        <v/>
      </c>
      <c r="GZ55" s="596" t="str">
        <f>'CF-CN-3154'!Z51</f>
        <v>R</v>
      </c>
      <c r="HA55" s="594">
        <f>max('CE-EA-3142'!C48,'CE-EA-3142'!C48)</f>
        <v>0</v>
      </c>
      <c r="HB55" s="594">
        <f>max('CE-EA-3142'!E48,'CE-EA-3142'!F48)</f>
        <v>0</v>
      </c>
      <c r="HC55" s="594">
        <f>max('CE-EA-3142'!G48,'CE-EA-3142'!H48)</f>
        <v>0</v>
      </c>
      <c r="HD55" s="594">
        <f>max('CE-EA-3142'!I48,'CE-EA-3142'!J48)</f>
        <v>0</v>
      </c>
      <c r="HE55" s="594">
        <f>max('CE-EA-3142'!K48,'CE-EA-3142'!L48)</f>
        <v>0</v>
      </c>
      <c r="HF55" s="588">
        <f>max('CE-EA-3142'!M48,'CE-EA-3142'!N48)</f>
        <v>0</v>
      </c>
      <c r="HG55" s="596">
        <f>max('CE-EA-3142'!O48,'CE-EA-3142'!P48)</f>
        <v>0</v>
      </c>
      <c r="HH55" s="596">
        <f>max('CE-EA-3142'!Q48,'CE-EA-3142'!R48)</f>
        <v>0</v>
      </c>
      <c r="HI55" s="596">
        <f>max('CE-EA-3143'!K49,'CE-EA-3143'!L49)</f>
        <v>0</v>
      </c>
      <c r="HJ55" s="596">
        <f>max('CE-EA-3143'!M49,'CE-EA-3143'!N49)</f>
        <v>0</v>
      </c>
      <c r="HK55" s="596">
        <f>max('CE-EA-3143'!O49,'CE-EA-3143'!P49)</f>
        <v>0</v>
      </c>
      <c r="HL55" s="596">
        <f>max('CE-EA-3143'!Q49,'CE-EA-3143'!R49)</f>
        <v>0</v>
      </c>
      <c r="HM55" s="596">
        <f>max('CE-EA-3143'!C49,'CE-EA-3143'!D49)</f>
        <v>0</v>
      </c>
      <c r="HN55" s="596">
        <f>max('CE-EA-3143'!E49,'CE-EA-3143'!F49)</f>
        <v>0</v>
      </c>
      <c r="HO55" s="596">
        <f>max('CE-EA-3143'!G49,'CE-EA-3143'!H49)</f>
        <v>0</v>
      </c>
      <c r="HP55" s="596">
        <f>max('CE-EA-3143'!I49,'CE-EA-3143'!J49)</f>
        <v>0</v>
      </c>
      <c r="HQ55" s="597">
        <f>'CF-EA-3155'!E51</f>
        <v>0</v>
      </c>
      <c r="HR55" s="597">
        <f>'CF-EA-3155'!F51</f>
        <v>0</v>
      </c>
      <c r="HS55" s="597">
        <f>'CF-EA-3155'!G51</f>
        <v>0</v>
      </c>
      <c r="HT55" s="597">
        <f>'CF-EA-3155'!H51</f>
        <v>0</v>
      </c>
      <c r="HU55" s="598">
        <f>'CF-EA-3155'!I51</f>
        <v>0</v>
      </c>
      <c r="HV55" s="599">
        <f>'CF-EA-3155'!N51</f>
        <v>0</v>
      </c>
      <c r="HW55" s="598">
        <f>'CF-EA-3155'!O51</f>
        <v>0</v>
      </c>
      <c r="HX55" s="598" t="str">
        <f>'CF-EA-3155'!P51</f>
        <v/>
      </c>
      <c r="HY55" s="598" t="str">
        <f>'CF-EA-3155'!Q51</f>
        <v/>
      </c>
      <c r="HZ55" s="598">
        <f>'CF-EA-3155'!R51</f>
        <v>0</v>
      </c>
      <c r="IA55" s="598">
        <f>'CF-EA-3155'!S51</f>
        <v>0</v>
      </c>
      <c r="IB55" s="598" t="str">
        <f>'CF-EA-3155'!T51</f>
        <v/>
      </c>
      <c r="IC55" s="598" t="str">
        <f>'CF-EA-3155'!U51</f>
        <v/>
      </c>
      <c r="ID55" s="598">
        <f>'CF-EA-3155'!V51</f>
        <v>0</v>
      </c>
      <c r="IE55" s="596" t="str">
        <f>'CF-EA-3155'!W51</f>
        <v/>
      </c>
      <c r="IF55" s="598" t="str">
        <f>'CF-EA-3155'!X51</f>
        <v/>
      </c>
      <c r="IG55" s="596" t="str">
        <f>'CF-EA-3155'!Y51</f>
        <v/>
      </c>
      <c r="IH55" s="596" t="str">
        <f>'CF-EA-3155'!Z51</f>
        <v>R</v>
      </c>
      <c r="II55" s="600">
        <f>max('CE-EF-3144'!C48,'CE-EF-3144'!D48)</f>
        <v>0</v>
      </c>
      <c r="IJ55" s="600">
        <f>max('CE-EF-3144'!E48,'CE-EF-3144'!F48)</f>
        <v>0</v>
      </c>
      <c r="IK55" s="600">
        <f>max('CE-EF-3144'!G48,'CE-EF-3144'!H48)</f>
        <v>0</v>
      </c>
      <c r="IL55" s="600">
        <f>max('CE-EF-3144'!I48,'CE-EF-3144'!J48)</f>
        <v>0</v>
      </c>
      <c r="IM55" s="594">
        <f>max('CE-EF-3144'!K48,'CE-EF-3144'!L48)</f>
        <v>0</v>
      </c>
      <c r="IN55" s="588">
        <f>max('CE-EF-3144'!M48,'CE-EF-3144'!N48)</f>
        <v>0</v>
      </c>
      <c r="IO55" s="596">
        <f>max('CE-EF-3144'!O48,'CE-EF-3144'!P48)</f>
        <v>0</v>
      </c>
      <c r="IP55" s="596">
        <f>max('CE-EF-3144'!Q48,'CE-EF-3144'!R48)</f>
        <v>0</v>
      </c>
      <c r="IQ55" s="596">
        <f>max('CE-EF-3145'!K49,'CE-EF-3145'!L49)</f>
        <v>0</v>
      </c>
      <c r="IR55" s="596">
        <f>max('CE-EF-3145'!M49,'CE-EF-3145'!N49)</f>
        <v>0</v>
      </c>
      <c r="IS55" s="596">
        <f>max('CE-EF-3145'!O49,'CE-EF-3145'!P49)</f>
        <v>0</v>
      </c>
      <c r="IT55" s="596">
        <f>max('CE-EF-3145'!Q49,'CE-EF-3145'!R49)</f>
        <v>0</v>
      </c>
      <c r="IU55" s="596">
        <f>max('CE-EF-3145'!C49,'CE-EF-3145'!D49)</f>
        <v>0</v>
      </c>
      <c r="IV55" s="596">
        <f>max('CE-EF-3145'!E49,'CE-EF-3145'!F49)</f>
        <v>0</v>
      </c>
      <c r="IW55" s="596">
        <f>max('CE-EF-3145'!G49,'CE-EF-3145'!H49)</f>
        <v>0</v>
      </c>
      <c r="IX55" s="596">
        <f>max('CE-EF-3145'!I49,'CE-EF-3145'!J49)</f>
        <v>0</v>
      </c>
      <c r="IY55" s="597">
        <f>'CF-EF-3156'!E51</f>
        <v>0</v>
      </c>
      <c r="IZ55" s="597">
        <f>'CF-EF-3156'!F51</f>
        <v>0</v>
      </c>
      <c r="JA55" s="597">
        <f>'CF-EF-3156'!G51</f>
        <v>0</v>
      </c>
      <c r="JB55" s="597">
        <f>'CF-EF-3156'!H51</f>
        <v>0</v>
      </c>
      <c r="JC55" s="598">
        <f>'CF-EF-3156'!I51</f>
        <v>0</v>
      </c>
      <c r="JD55" s="599">
        <f>'CF-EF-3156'!N51</f>
        <v>0</v>
      </c>
      <c r="JE55" s="598">
        <f>'CF-EF-3156'!O51</f>
        <v>0</v>
      </c>
      <c r="JF55" s="598" t="str">
        <f>'CF-EF-3156'!P51</f>
        <v/>
      </c>
      <c r="JG55" s="598" t="str">
        <f>'CF-EF-3156'!Q51</f>
        <v/>
      </c>
      <c r="JH55" s="598">
        <f>'CF-EF-3156'!R51</f>
        <v>0</v>
      </c>
      <c r="JI55" s="598">
        <f>'CF-EF-3156'!S51</f>
        <v>0</v>
      </c>
      <c r="JJ55" s="598" t="str">
        <f>'CF-EF-3156'!T51</f>
        <v/>
      </c>
      <c r="JK55" s="598" t="str">
        <f>'CF-EF-3156'!U51</f>
        <v/>
      </c>
      <c r="JL55" s="598">
        <f>'CF-EF-3156'!V51</f>
        <v>0</v>
      </c>
      <c r="JM55" s="596" t="str">
        <f>'CF-EF-3156'!W51</f>
        <v/>
      </c>
      <c r="JN55" s="598" t="str">
        <f>'CF-EF-3156'!X51</f>
        <v/>
      </c>
      <c r="JO55" s="596" t="str">
        <f>'CF-EF-3156'!Y51</f>
        <v/>
      </c>
      <c r="JP55" s="596" t="str">
        <f>'CF-EF-3156'!Z51</f>
        <v>R</v>
      </c>
      <c r="JQ55" s="593">
        <f>max('CE-FIH&amp;R-3146'!C48,'CE-FIH&amp;R-3146'!D48)</f>
        <v>0</v>
      </c>
      <c r="JR55" s="593">
        <f>max('CE-FIH&amp;R-3146'!E48,'CE-FIH&amp;R-3146'!F48)</f>
        <v>0</v>
      </c>
      <c r="JS55" s="593">
        <f>max('CE-FIH&amp;R-3146'!G48,'CE-FIH&amp;R-3146'!H48)</f>
        <v>0</v>
      </c>
      <c r="JT55" s="593">
        <f>max('CE-FIH&amp;R-3146'!I48,'CE-FIH&amp;R-3146'!J48)</f>
        <v>0</v>
      </c>
      <c r="JU55" s="594">
        <f>max('CE-FIH&amp;R-3146'!K48,'CE-FIH&amp;R-3146'!L48)</f>
        <v>0</v>
      </c>
      <c r="JV55" s="590">
        <f>max('CE-FIH&amp;R-3146'!M48,'CE-FIH&amp;R-3146'!N48)</f>
        <v>0</v>
      </c>
      <c r="JW55" s="596">
        <f>max('CE-FIH&amp;R-3146'!O48,'CE-FIH&amp;R-3146'!P48)</f>
        <v>0</v>
      </c>
      <c r="JX55" s="596">
        <f>max('CE-FIH&amp;R-3146'!Q48,'CE-FIH&amp;R-3146'!R48)</f>
        <v>0</v>
      </c>
      <c r="JY55" s="596">
        <f>max('CE-FIH&amp;R-3147'!K49,'CE-FIH&amp;R-3147'!L49)</f>
        <v>0</v>
      </c>
      <c r="JZ55" s="596">
        <f>max('CE-FIH&amp;R-3147'!M49,'CE-FIH&amp;R-3147'!N49)</f>
        <v>0</v>
      </c>
      <c r="KA55" s="596">
        <f>max('CE-FIH&amp;R-3147'!O49,'CE-FIH&amp;R-3147'!P49)</f>
        <v>0</v>
      </c>
      <c r="KB55" s="596">
        <f>max('CE-FIH&amp;R-3147'!Q49,'CE-FIH&amp;R-3147'!R49)</f>
        <v>0</v>
      </c>
      <c r="KC55" s="596">
        <f>max('CE-FIH&amp;R-3147'!C49,'CE-FIH&amp;R-3147'!D49)</f>
        <v>0</v>
      </c>
      <c r="KD55" s="596">
        <f>max('CE-FIH&amp;R-3147'!E49,'CE-FIH&amp;R-3147'!F49)</f>
        <v>0</v>
      </c>
      <c r="KE55" s="596">
        <f>max('CE-FIH&amp;R-3147'!G49,'CE-FIH&amp;R-3147'!H49)</f>
        <v>0</v>
      </c>
      <c r="KF55" s="596">
        <f>max('CE-FIH&amp;R-3147'!I49,'CE-FIH&amp;R-3147'!J49)</f>
        <v>0</v>
      </c>
      <c r="KG55" s="597">
        <f>'CF-FIHR-3157'!E51</f>
        <v>0</v>
      </c>
      <c r="KH55" s="597">
        <f>'CF-FIHR-3157'!F51</f>
        <v>0</v>
      </c>
      <c r="KI55" s="597">
        <f>'CF-FIHR-3157'!G51</f>
        <v>0</v>
      </c>
      <c r="KJ55" s="597">
        <f>'CF-FIHR-3157'!H51</f>
        <v>0</v>
      </c>
      <c r="KK55" s="598">
        <f>'CF-FIHR-3157'!I51</f>
        <v>0</v>
      </c>
      <c r="KL55" s="599">
        <f>'CF-FIHR-3157'!N51</f>
        <v>0</v>
      </c>
      <c r="KM55" s="598">
        <f>'CF-FIHR-3157'!O51</f>
        <v>0</v>
      </c>
      <c r="KN55" s="598" t="str">
        <f>'CF-FIHR-3157'!P51</f>
        <v/>
      </c>
      <c r="KO55" s="598" t="str">
        <f>'CF-FIHR-3157'!Q51</f>
        <v/>
      </c>
      <c r="KP55" s="598">
        <f>'CF-FIHR-3157'!R51</f>
        <v>0</v>
      </c>
      <c r="KQ55" s="598">
        <f>'CF-FIHR-3157'!S51</f>
        <v>0</v>
      </c>
      <c r="KR55" s="598" t="str">
        <f>'CF-FIHR-3157'!T51</f>
        <v/>
      </c>
      <c r="KS55" s="598" t="str">
        <f>'CF-FIHR-3157'!U51</f>
        <v/>
      </c>
      <c r="KT55" s="598">
        <f>'CF-FIHR-3157'!V51</f>
        <v>0</v>
      </c>
      <c r="KU55" s="596" t="str">
        <f>'CF-FIHR-3157'!W51</f>
        <v/>
      </c>
      <c r="KV55" s="598" t="str">
        <f>'CF-FIHR-3157'!X51</f>
        <v/>
      </c>
      <c r="KW55" s="596" t="str">
        <f>'CF-FIHR-3157'!Y51</f>
        <v/>
      </c>
      <c r="KX55" s="596" t="str">
        <f>'CF-FIHR-3157'!Z51</f>
        <v>R</v>
      </c>
    </row>
    <row r="56">
      <c r="A56" s="604" t="s">
        <v>1002</v>
      </c>
      <c r="B56" s="605"/>
      <c r="C56" s="588" t="str">
        <f>'3A 2025 - 2026 DATOS DEL ESTUDI'!N49</f>
        <v/>
      </c>
      <c r="D56" s="606"/>
      <c r="E56" s="607"/>
      <c r="F56" s="607"/>
      <c r="G56" s="607"/>
      <c r="H56" s="607"/>
      <c r="I56" s="607"/>
      <c r="J56" s="607"/>
      <c r="K56" s="607"/>
      <c r="L56" s="607"/>
      <c r="M56" s="607"/>
      <c r="N56" s="607"/>
      <c r="O56" s="607"/>
      <c r="P56" s="607"/>
      <c r="Q56" s="607"/>
      <c r="R56" s="607"/>
      <c r="S56" s="607"/>
      <c r="T56" s="607"/>
      <c r="U56" s="608"/>
      <c r="V56" s="608"/>
      <c r="W56" s="608"/>
      <c r="X56" s="608"/>
      <c r="Y56" s="607"/>
      <c r="Z56" s="603"/>
      <c r="AA56" s="609"/>
      <c r="AB56" s="610"/>
      <c r="AC56" s="610"/>
      <c r="AD56" s="610"/>
      <c r="AE56" s="610"/>
      <c r="AF56" s="610"/>
      <c r="AG56" s="610"/>
      <c r="AH56" s="610"/>
      <c r="AI56" s="610"/>
      <c r="AJ56" s="610"/>
      <c r="AK56" s="610"/>
      <c r="AL56" s="610"/>
      <c r="AM56" s="611"/>
      <c r="AN56" s="612"/>
      <c r="AO56" s="612"/>
      <c r="AP56" s="612"/>
      <c r="AQ56" s="613"/>
      <c r="AR56" s="614"/>
      <c r="AS56" s="615"/>
      <c r="AT56" s="610"/>
      <c r="AU56" s="610"/>
      <c r="AV56" s="610"/>
      <c r="AW56" s="610"/>
      <c r="AX56" s="610"/>
      <c r="AY56" s="610"/>
      <c r="AZ56" s="610"/>
      <c r="BA56" s="610"/>
      <c r="BB56" s="610"/>
      <c r="BC56" s="609"/>
      <c r="BD56" s="609"/>
      <c r="BE56" s="609"/>
      <c r="BF56" s="609"/>
      <c r="BG56" s="610"/>
      <c r="BH56" s="610"/>
      <c r="BI56" s="610"/>
      <c r="BJ56" s="610"/>
      <c r="BK56" s="610"/>
      <c r="BL56" s="610"/>
      <c r="BM56" s="610"/>
      <c r="BN56" s="610"/>
      <c r="BO56" s="610"/>
      <c r="BP56" s="610"/>
      <c r="BQ56" s="610"/>
      <c r="BR56" s="610"/>
      <c r="BS56" s="610"/>
      <c r="BT56" s="610"/>
      <c r="BU56" s="612"/>
      <c r="BV56" s="612"/>
      <c r="BW56" s="612"/>
      <c r="BX56" s="613"/>
      <c r="BY56" s="613"/>
      <c r="BZ56" s="614"/>
      <c r="CA56" s="610"/>
      <c r="CB56" s="610"/>
      <c r="CC56" s="610"/>
      <c r="CD56" s="610"/>
      <c r="CE56" s="610"/>
      <c r="CF56" s="610"/>
      <c r="CG56" s="610"/>
      <c r="CH56" s="610"/>
      <c r="CI56" s="610"/>
      <c r="CJ56" s="610"/>
      <c r="CK56" s="609"/>
      <c r="CL56" s="609"/>
      <c r="CM56" s="609"/>
      <c r="CN56" s="609"/>
      <c r="CO56" s="610"/>
      <c r="CP56" s="610"/>
      <c r="CQ56" s="610"/>
      <c r="CR56" s="610"/>
      <c r="CS56" s="610"/>
      <c r="CT56" s="610"/>
      <c r="CU56" s="610"/>
      <c r="CV56" s="610"/>
      <c r="CW56" s="610"/>
      <c r="CX56" s="610"/>
      <c r="CY56" s="610"/>
      <c r="CZ56" s="610"/>
      <c r="DA56" s="610"/>
      <c r="DB56" s="610"/>
      <c r="DC56" s="612"/>
      <c r="DD56" s="612"/>
      <c r="DE56" s="612"/>
      <c r="DF56" s="613"/>
      <c r="DG56" s="613"/>
      <c r="DH56" s="614"/>
      <c r="DI56" s="610"/>
      <c r="DJ56" s="610"/>
      <c r="DK56" s="610"/>
      <c r="DL56" s="610"/>
      <c r="DM56" s="610"/>
      <c r="DN56" s="610"/>
      <c r="DO56" s="610"/>
      <c r="DP56" s="610"/>
      <c r="DQ56" s="610"/>
      <c r="DR56" s="610"/>
      <c r="DS56" s="609"/>
      <c r="DT56" s="609"/>
      <c r="DU56" s="609"/>
      <c r="DV56" s="609"/>
      <c r="DW56" s="610"/>
      <c r="DX56" s="610"/>
      <c r="DY56" s="610"/>
      <c r="DZ56" s="610"/>
      <c r="EA56" s="610"/>
      <c r="EB56" s="610"/>
      <c r="EC56" s="610"/>
      <c r="ED56" s="610"/>
      <c r="EE56" s="610"/>
      <c r="EF56" s="610"/>
      <c r="EG56" s="610"/>
      <c r="EH56" s="610"/>
      <c r="EI56" s="610"/>
      <c r="EJ56" s="610"/>
      <c r="EK56" s="611"/>
      <c r="EL56" s="612"/>
      <c r="EM56" s="612"/>
      <c r="EN56" s="613"/>
      <c r="EO56" s="539"/>
      <c r="EP56" s="614"/>
      <c r="EQ56" s="610"/>
      <c r="ER56" s="610"/>
      <c r="ES56" s="610"/>
      <c r="ET56" s="610"/>
      <c r="EU56" s="610"/>
      <c r="EV56" s="610"/>
      <c r="EW56" s="610"/>
      <c r="EX56" s="610"/>
      <c r="EY56" s="610"/>
      <c r="EZ56" s="610"/>
      <c r="FA56" s="609"/>
      <c r="FB56" s="609"/>
      <c r="FC56" s="609"/>
      <c r="FD56" s="609"/>
      <c r="FE56" s="610"/>
      <c r="FF56" s="610"/>
      <c r="FG56" s="610"/>
      <c r="FH56" s="610"/>
      <c r="FI56" s="610"/>
      <c r="FJ56" s="610"/>
      <c r="FK56" s="610"/>
      <c r="FL56" s="610"/>
      <c r="FM56" s="610"/>
      <c r="FN56" s="610"/>
      <c r="FO56" s="610"/>
      <c r="FP56" s="610"/>
      <c r="FQ56" s="610"/>
      <c r="FR56" s="610"/>
      <c r="FS56" s="616"/>
      <c r="FT56" s="616"/>
      <c r="FU56" s="616"/>
      <c r="FV56" s="616"/>
      <c r="FW56" s="613"/>
      <c r="FX56" s="614"/>
      <c r="FY56" s="610"/>
      <c r="FZ56" s="610"/>
      <c r="GA56" s="610"/>
      <c r="GB56" s="610"/>
      <c r="GC56" s="610"/>
      <c r="GD56" s="610"/>
      <c r="GE56" s="610"/>
      <c r="GF56" s="610"/>
      <c r="GG56" s="610"/>
      <c r="GH56" s="610"/>
      <c r="GI56" s="609"/>
      <c r="GJ56" s="609"/>
      <c r="GK56" s="609"/>
      <c r="GL56" s="609"/>
      <c r="GM56" s="610"/>
      <c r="GN56" s="610"/>
      <c r="GO56" s="610"/>
      <c r="GP56" s="610"/>
      <c r="GQ56" s="610"/>
      <c r="GR56" s="610"/>
      <c r="GS56" s="610"/>
      <c r="GT56" s="610"/>
      <c r="GU56" s="610"/>
      <c r="GV56" s="610"/>
      <c r="GW56" s="610"/>
      <c r="GX56" s="610"/>
      <c r="GY56" s="610"/>
      <c r="GZ56" s="610"/>
      <c r="HA56" s="617"/>
      <c r="HB56" s="612"/>
      <c r="HC56" s="612"/>
      <c r="HD56" s="613"/>
      <c r="HE56" s="613"/>
      <c r="HF56" s="614"/>
      <c r="HG56" s="610"/>
      <c r="HH56" s="610"/>
      <c r="HI56" s="610"/>
      <c r="HJ56" s="610"/>
      <c r="HK56" s="610"/>
      <c r="HL56" s="610"/>
      <c r="HM56" s="610"/>
      <c r="HN56" s="610"/>
      <c r="HO56" s="610"/>
      <c r="HP56" s="610"/>
      <c r="HQ56" s="609"/>
      <c r="HR56" s="609"/>
      <c r="HS56" s="609"/>
      <c r="HT56" s="609"/>
      <c r="HU56" s="610"/>
      <c r="HV56" s="610"/>
      <c r="HW56" s="610"/>
      <c r="HX56" s="610"/>
      <c r="HY56" s="610"/>
      <c r="HZ56" s="610"/>
      <c r="IA56" s="610"/>
      <c r="IB56" s="610"/>
      <c r="IC56" s="610"/>
      <c r="ID56" s="610"/>
      <c r="IE56" s="610"/>
      <c r="IF56" s="610"/>
      <c r="IG56" s="610"/>
      <c r="IH56" s="610"/>
      <c r="II56" s="612"/>
      <c r="IJ56" s="612"/>
      <c r="IK56" s="612"/>
      <c r="IL56" s="613"/>
      <c r="IM56" s="613"/>
      <c r="IN56" s="614"/>
      <c r="IO56" s="610"/>
      <c r="IP56" s="610"/>
      <c r="IQ56" s="610"/>
      <c r="IR56" s="610"/>
      <c r="IS56" s="610"/>
      <c r="IT56" s="610"/>
      <c r="IU56" s="610"/>
      <c r="IV56" s="610"/>
      <c r="IW56" s="610"/>
      <c r="IX56" s="610"/>
      <c r="IY56" s="609"/>
      <c r="IZ56" s="609"/>
      <c r="JA56" s="609"/>
      <c r="JB56" s="609"/>
      <c r="JC56" s="610"/>
      <c r="JD56" s="610"/>
      <c r="JE56" s="610"/>
      <c r="JF56" s="610"/>
      <c r="JG56" s="610"/>
      <c r="JH56" s="610"/>
      <c r="JI56" s="610"/>
      <c r="JJ56" s="610"/>
      <c r="JK56" s="610"/>
      <c r="JL56" s="610"/>
      <c r="JM56" s="610"/>
      <c r="JN56" s="610"/>
      <c r="JO56" s="610"/>
      <c r="JP56" s="610"/>
      <c r="JQ56" s="611"/>
      <c r="JR56" s="612"/>
      <c r="JS56" s="612"/>
      <c r="JT56" s="613"/>
      <c r="JU56" s="613"/>
      <c r="JV56" s="614"/>
      <c r="JW56" s="610"/>
      <c r="JX56" s="610"/>
      <c r="JY56" s="610"/>
      <c r="JZ56" s="610"/>
      <c r="KA56" s="610"/>
      <c r="KB56" s="610"/>
      <c r="KC56" s="610"/>
      <c r="KD56" s="610"/>
      <c r="KE56" s="610"/>
      <c r="KF56" s="610"/>
      <c r="KG56" s="609"/>
      <c r="KH56" s="609"/>
      <c r="KI56" s="609"/>
      <c r="KJ56" s="609"/>
      <c r="KK56" s="610"/>
      <c r="KL56" s="610"/>
      <c r="KM56" s="610"/>
      <c r="KN56" s="610"/>
      <c r="KO56" s="610"/>
      <c r="KP56" s="610"/>
      <c r="KQ56" s="610"/>
      <c r="KR56" s="610"/>
      <c r="KS56" s="610"/>
      <c r="KT56" s="610"/>
      <c r="KU56" s="610"/>
      <c r="KV56" s="610"/>
      <c r="KW56" s="610"/>
      <c r="KX56" s="610"/>
    </row>
    <row r="57">
      <c r="A57" s="618"/>
      <c r="JV57" s="618"/>
      <c r="JW57" s="618"/>
      <c r="JX57" s="618"/>
      <c r="JY57" s="618"/>
      <c r="JZ57" s="618"/>
      <c r="KA57" s="618"/>
      <c r="KB57" s="618"/>
      <c r="KC57" s="618"/>
      <c r="KD57" s="618"/>
      <c r="KE57" s="618"/>
      <c r="KF57" s="618"/>
      <c r="KG57" s="619"/>
      <c r="KH57" s="619"/>
      <c r="KI57" s="619"/>
      <c r="KJ57" s="619"/>
      <c r="KK57" s="618"/>
      <c r="KL57" s="618"/>
      <c r="KM57" s="618"/>
      <c r="KN57" s="618"/>
      <c r="KO57" s="618"/>
      <c r="KP57" s="618"/>
      <c r="KQ57" s="618"/>
      <c r="KR57" s="618"/>
      <c r="KS57" s="618"/>
      <c r="KT57" s="618"/>
      <c r="KU57" s="618"/>
      <c r="KV57" s="618"/>
      <c r="KW57" s="618"/>
      <c r="KX57" s="618"/>
    </row>
  </sheetData>
  <mergeCells count="119">
    <mergeCell ref="IY9:JB9"/>
    <mergeCell ref="JE9:JH9"/>
    <mergeCell ref="KC9:KF9"/>
    <mergeCell ref="KG9:KJ9"/>
    <mergeCell ref="KM9:KP9"/>
    <mergeCell ref="KQ9:KT9"/>
    <mergeCell ref="KU9:KV9"/>
    <mergeCell ref="KW9:KX9"/>
    <mergeCell ref="HA8:IH8"/>
    <mergeCell ref="II8:JP8"/>
    <mergeCell ref="JQ8:KX8"/>
    <mergeCell ref="HE9:HH9"/>
    <mergeCell ref="HI9:HL9"/>
    <mergeCell ref="HM9:HP9"/>
    <mergeCell ref="HQ9:HT9"/>
    <mergeCell ref="HW9:HZ9"/>
    <mergeCell ref="IA9:ID9"/>
    <mergeCell ref="IE9:IF9"/>
    <mergeCell ref="IG9:IH9"/>
    <mergeCell ref="II9:IL9"/>
    <mergeCell ref="IM9:IP9"/>
    <mergeCell ref="IQ9:IT9"/>
    <mergeCell ref="IU9:IX9"/>
    <mergeCell ref="JC9:JC10"/>
    <mergeCell ref="JD9:JD10"/>
    <mergeCell ref="JI9:JL9"/>
    <mergeCell ref="JM9:JN9"/>
    <mergeCell ref="JO9:JP9"/>
    <mergeCell ref="JQ9:JT9"/>
    <mergeCell ref="JU9:JX9"/>
    <mergeCell ref="JY9:KB9"/>
    <mergeCell ref="KK9:KK10"/>
    <mergeCell ref="KL9:KL10"/>
    <mergeCell ref="Z9:Z10"/>
    <mergeCell ref="AA9:AD9"/>
    <mergeCell ref="AK9:AL9"/>
    <mergeCell ref="AM9:AP9"/>
    <mergeCell ref="Y4:AM4"/>
    <mergeCell ref="A5:C5"/>
    <mergeCell ref="A6:D6"/>
    <mergeCell ref="E6:AQ6"/>
    <mergeCell ref="A7:D7"/>
    <mergeCell ref="A8:A10"/>
    <mergeCell ref="D8:D10"/>
    <mergeCell ref="CC9:CF9"/>
    <mergeCell ref="CG9:CJ9"/>
    <mergeCell ref="BC9:BF9"/>
    <mergeCell ref="BI9:BL9"/>
    <mergeCell ref="BM9:BP9"/>
    <mergeCell ref="BQ9:BR9"/>
    <mergeCell ref="BS9:BT9"/>
    <mergeCell ref="BU9:BX9"/>
    <mergeCell ref="BY9:CB9"/>
    <mergeCell ref="DC9:DF9"/>
    <mergeCell ref="DG9:DJ9"/>
    <mergeCell ref="CK9:CN9"/>
    <mergeCell ref="CO9:CO10"/>
    <mergeCell ref="CP9:CP10"/>
    <mergeCell ref="CQ9:CT9"/>
    <mergeCell ref="CU9:CX9"/>
    <mergeCell ref="CY9:CZ9"/>
    <mergeCell ref="DA9:DB9"/>
    <mergeCell ref="EW9:EZ9"/>
    <mergeCell ref="FA9:FD9"/>
    <mergeCell ref="DY9:EB9"/>
    <mergeCell ref="EC9:EF9"/>
    <mergeCell ref="EG9:EH9"/>
    <mergeCell ref="EI9:EJ9"/>
    <mergeCell ref="EK9:EN9"/>
    <mergeCell ref="EO9:ER9"/>
    <mergeCell ref="ES9:EV9"/>
    <mergeCell ref="FW9:FZ9"/>
    <mergeCell ref="GA9:GD9"/>
    <mergeCell ref="FE9:FE10"/>
    <mergeCell ref="FF9:FF10"/>
    <mergeCell ref="FG9:FJ9"/>
    <mergeCell ref="FK9:FN9"/>
    <mergeCell ref="FO9:FP9"/>
    <mergeCell ref="FQ9:FR9"/>
    <mergeCell ref="FS9:FV9"/>
    <mergeCell ref="GY9:GZ9"/>
    <mergeCell ref="HA9:HD9"/>
    <mergeCell ref="GE9:GH9"/>
    <mergeCell ref="GI9:GL9"/>
    <mergeCell ref="GM9:GM10"/>
    <mergeCell ref="GN9:GN10"/>
    <mergeCell ref="GO9:GR9"/>
    <mergeCell ref="GS9:GV9"/>
    <mergeCell ref="GW9:GX9"/>
    <mergeCell ref="B8:B10"/>
    <mergeCell ref="C8:C10"/>
    <mergeCell ref="E7:AQ7"/>
    <mergeCell ref="E8:AL8"/>
    <mergeCell ref="AM8:BT8"/>
    <mergeCell ref="BU8:DB8"/>
    <mergeCell ref="DC8:EJ8"/>
    <mergeCell ref="EK8:FR8"/>
    <mergeCell ref="FS8:GZ8"/>
    <mergeCell ref="E9:H9"/>
    <mergeCell ref="I9:L9"/>
    <mergeCell ref="U9:X9"/>
    <mergeCell ref="Y9:Y10"/>
    <mergeCell ref="AE9:AH9"/>
    <mergeCell ref="AI9:AJ9"/>
    <mergeCell ref="AQ9:AT9"/>
    <mergeCell ref="AU9:AX9"/>
    <mergeCell ref="AY9:BB9"/>
    <mergeCell ref="BG9:BG10"/>
    <mergeCell ref="BH9:BH10"/>
    <mergeCell ref="M9:P9"/>
    <mergeCell ref="Q9:T9"/>
    <mergeCell ref="DK9:DN9"/>
    <mergeCell ref="DO9:DR9"/>
    <mergeCell ref="DS9:DV9"/>
    <mergeCell ref="DW9:DW10"/>
    <mergeCell ref="DX9:DX10"/>
    <mergeCell ref="A57:JU57"/>
    <mergeCell ref="HU9:HU10"/>
    <mergeCell ref="HV9:HV10"/>
  </mergeCells>
  <conditionalFormatting sqref="JV11:JV56">
    <cfRule type="cellIs" dxfId="24" priority="1" operator="lessThanOrEqual">
      <formula>"79%"</formula>
    </cfRule>
  </conditionalFormatting>
  <conditionalFormatting sqref="IN11:IN56">
    <cfRule type="cellIs" dxfId="24" priority="2" operator="lessThanOrEqual">
      <formula>"79%"</formula>
    </cfRule>
  </conditionalFormatting>
  <conditionalFormatting sqref="HF11:HF56">
    <cfRule type="cellIs" dxfId="24" priority="3" operator="lessThanOrEqual">
      <formula>"79%"</formula>
    </cfRule>
  </conditionalFormatting>
  <conditionalFormatting sqref="FX11:FX56">
    <cfRule type="cellIs" dxfId="24" priority="4" operator="lessThanOrEqual">
      <formula>"79%"</formula>
    </cfRule>
  </conditionalFormatting>
  <conditionalFormatting sqref="EP11:EP56">
    <cfRule type="cellIs" dxfId="24" priority="5" operator="lessThanOrEqual">
      <formula>"79%"</formula>
    </cfRule>
  </conditionalFormatting>
  <conditionalFormatting sqref="DH11:DH56">
    <cfRule type="cellIs" dxfId="24" priority="6" operator="lessThanOrEqual">
      <formula>"79%"</formula>
    </cfRule>
  </conditionalFormatting>
  <conditionalFormatting sqref="BZ11:BZ56">
    <cfRule type="cellIs" dxfId="24" priority="7" operator="lessThanOrEqual">
      <formula>"79%"</formula>
    </cfRule>
  </conditionalFormatting>
  <conditionalFormatting sqref="Y11:AL55">
    <cfRule type="cellIs" dxfId="4" priority="8" operator="lessThanOrEqual">
      <formula>"79.90%"</formula>
    </cfRule>
  </conditionalFormatting>
  <conditionalFormatting sqref="AR11:AR56">
    <cfRule type="cellIs" dxfId="24" priority="9" operator="lessThanOrEqual">
      <formula>"79%"</formula>
    </cfRule>
  </conditionalFormatting>
  <conditionalFormatting sqref="AQ11:AQ56">
    <cfRule type="cellIs" dxfId="4" priority="10" operator="lessThanOrEqual">
      <formula>69</formula>
    </cfRule>
  </conditionalFormatting>
  <conditionalFormatting sqref="BY11:BY56">
    <cfRule type="cellIs" dxfId="4" priority="11" operator="lessThanOrEqual">
      <formula>69</formula>
    </cfRule>
  </conditionalFormatting>
  <conditionalFormatting sqref="DG11:DG56">
    <cfRule type="cellIs" dxfId="4" priority="12" operator="lessThanOrEqual">
      <formula>69</formula>
    </cfRule>
  </conditionalFormatting>
  <conditionalFormatting sqref="EO11:EO55">
    <cfRule type="cellIs" dxfId="4" priority="13" operator="lessThanOrEqual">
      <formula>69</formula>
    </cfRule>
  </conditionalFormatting>
  <conditionalFormatting sqref="FW11:FW56">
    <cfRule type="cellIs" dxfId="4" priority="14" operator="lessThanOrEqual">
      <formula>69</formula>
    </cfRule>
  </conditionalFormatting>
  <conditionalFormatting sqref="HE11:HE56">
    <cfRule type="cellIs" dxfId="4" priority="15" operator="lessThanOrEqual">
      <formula>69</formula>
    </cfRule>
  </conditionalFormatting>
  <conditionalFormatting sqref="IM11:IM56">
    <cfRule type="cellIs" dxfId="4" priority="16" operator="lessThanOrEqual">
      <formula>69</formula>
    </cfRule>
  </conditionalFormatting>
  <conditionalFormatting sqref="JU11:JU56">
    <cfRule type="cellIs" dxfId="4" priority="17" operator="lessThanOrEqual">
      <formula>69</formula>
    </cfRule>
  </conditionalFormatting>
  <conditionalFormatting sqref="IN11:IN55">
    <cfRule type="cellIs" dxfId="25" priority="18" operator="greaterThanOrEqual">
      <formula>"80%"</formula>
    </cfRule>
  </conditionalFormatting>
  <conditionalFormatting sqref="DH11:DH55">
    <cfRule type="cellIs" dxfId="14" priority="19" operator="greaterThanOrEqual">
      <formula>"80%"</formula>
    </cfRule>
  </conditionalFormatting>
  <conditionalFormatting sqref="FX11:FX55">
    <cfRule type="cellIs" dxfId="25" priority="20" operator="greaterThanOrEqual">
      <formula>"80%"</formula>
    </cfRule>
  </conditionalFormatting>
  <conditionalFormatting sqref="AR11:AR55">
    <cfRule type="cellIs" dxfId="17" priority="21" operator="greaterThanOrEqual">
      <formula>"80%"</formula>
    </cfRule>
  </conditionalFormatting>
  <conditionalFormatting sqref="HF11:HF55">
    <cfRule type="cellIs" dxfId="17" priority="22" operator="greaterThanOrEqual">
      <formula>"80%"</formula>
    </cfRule>
  </conditionalFormatting>
  <conditionalFormatting sqref="JV11:JV55">
    <cfRule type="cellIs" dxfId="17" priority="23" operator="greaterThanOrEqual">
      <formula>"80%"</formula>
    </cfRule>
  </conditionalFormatting>
  <conditionalFormatting sqref="BZ11:BZ55">
    <cfRule type="cellIs" dxfId="17" priority="24" operator="greaterThanOrEqual">
      <formula>"80%"</formula>
    </cfRule>
  </conditionalFormatting>
  <conditionalFormatting sqref="EP11:EP55">
    <cfRule type="cellIs" dxfId="17" priority="25" operator="greaterThanOrEqual">
      <formula>"80%"</formula>
    </cfRule>
  </conditionalFormatting>
  <conditionalFormatting sqref="Y11:AL55">
    <cfRule type="cellIs" dxfId="17" priority="26" operator="greaterThanOrEqual">
      <formula>70</formula>
    </cfRule>
  </conditionalFormatting>
  <conditionalFormatting sqref="AQ11:AQ55">
    <cfRule type="cellIs" dxfId="17" priority="27" operator="greaterThanOrEqual">
      <formula>70</formula>
    </cfRule>
  </conditionalFormatting>
  <conditionalFormatting sqref="BY11:BY55">
    <cfRule type="cellIs" dxfId="17" priority="28" operator="greaterThanOrEqual">
      <formula>70</formula>
    </cfRule>
  </conditionalFormatting>
  <conditionalFormatting sqref="DG11:DG55">
    <cfRule type="cellIs" dxfId="17" priority="29" operator="greaterThanOrEqual">
      <formula>70</formula>
    </cfRule>
  </conditionalFormatting>
  <conditionalFormatting sqref="EO11:EO55">
    <cfRule type="cellIs" dxfId="17" priority="30" operator="greaterThanOrEqual">
      <formula>70</formula>
    </cfRule>
  </conditionalFormatting>
  <conditionalFormatting sqref="FW11:FW55">
    <cfRule type="cellIs" dxfId="17" priority="31" operator="greaterThanOrEqual">
      <formula>70</formula>
    </cfRule>
  </conditionalFormatting>
  <conditionalFormatting sqref="HE11:HE55">
    <cfRule type="cellIs" dxfId="17" priority="32" operator="greaterThanOrEqual">
      <formula>70</formula>
    </cfRule>
  </conditionalFormatting>
  <conditionalFormatting sqref="IM11:IM55">
    <cfRule type="cellIs" dxfId="17" priority="33" operator="greaterThanOrEqual">
      <formula>70</formula>
    </cfRule>
  </conditionalFormatting>
  <conditionalFormatting sqref="JU11:JU55">
    <cfRule type="cellIs" dxfId="17" priority="34" operator="greaterThanOrEqual">
      <formula>70</formula>
    </cfRule>
  </conditionalFormatting>
  <conditionalFormatting sqref="A11:B55 C11:C56 D11:KX55">
    <cfRule type="cellIs" dxfId="17" priority="35" operator="equal">
      <formula>"a"</formula>
    </cfRule>
  </conditionalFormatting>
  <conditionalFormatting sqref="A11:B55 C11:C56 D11:KX55">
    <cfRule type="cellIs" dxfId="4" priority="36" operator="equal">
      <formula>"r"</formula>
    </cfRule>
  </conditionalFormatting>
  <conditionalFormatting sqref="GB11:GB55">
    <cfRule type="cellIs" dxfId="4" priority="37" operator="lessThanOrEqual">
      <formula>69</formula>
    </cfRule>
  </conditionalFormatting>
  <conditionalFormatting sqref="JZ11:JZ55">
    <cfRule type="cellIs" dxfId="4" priority="38" operator="lessThanOrEqual">
      <formula>69</formula>
    </cfRule>
  </conditionalFormatting>
  <conditionalFormatting sqref="JZ11:JZ55">
    <cfRule type="cellIs" dxfId="17" priority="39" operator="greaterThanOrEqual">
      <formula>70</formula>
    </cfRule>
  </conditionalFormatting>
  <conditionalFormatting sqref="DL11:DL55">
    <cfRule type="cellIs" dxfId="17" priority="40" operator="greaterThanOrEqual">
      <formula>70</formula>
    </cfRule>
  </conditionalFormatting>
  <conditionalFormatting sqref="DL11:DL55">
    <cfRule type="cellIs" dxfId="4" priority="41" operator="lessThanOrEqual">
      <formula>69</formula>
    </cfRule>
  </conditionalFormatting>
  <conditionalFormatting sqref="AV11:AV55">
    <cfRule type="cellIs" dxfId="17" priority="42" operator="greaterThanOrEqual">
      <formula>70</formula>
    </cfRule>
  </conditionalFormatting>
  <conditionalFormatting sqref="AV11:AV55">
    <cfRule type="cellIs" dxfId="4" priority="43" operator="lessThanOrEqual">
      <formula>69</formula>
    </cfRule>
  </conditionalFormatting>
  <conditionalFormatting sqref="IR11:IR55">
    <cfRule type="cellIs" dxfId="17" priority="44" operator="greaterThanOrEqual">
      <formula>70</formula>
    </cfRule>
  </conditionalFormatting>
  <conditionalFormatting sqref="IR11:IR55">
    <cfRule type="cellIs" dxfId="4" priority="45" operator="lessThanOrEqual">
      <formula>69</formula>
    </cfRule>
  </conditionalFormatting>
  <conditionalFormatting sqref="AH11:AH55">
    <cfRule type="cellIs" dxfId="17" priority="46" operator="greaterThanOrEqual">
      <formula>70</formula>
    </cfRule>
  </conditionalFormatting>
  <conditionalFormatting sqref="AH11:AH55">
    <cfRule type="cellIs" dxfId="4" priority="47" operator="lessThanOrEqual">
      <formula>69</formula>
    </cfRule>
  </conditionalFormatting>
  <conditionalFormatting sqref="AV11:AV55">
    <cfRule type="cellIs" dxfId="11" priority="48" operator="lessThanOrEqual">
      <formula>69</formula>
    </cfRule>
  </conditionalFormatting>
  <conditionalFormatting sqref="ET11:ET55">
    <cfRule type="cellIs" dxfId="11" priority="49" operator="lessThanOrEqual">
      <formula>69</formula>
    </cfRule>
  </conditionalFormatting>
  <conditionalFormatting sqref="AD11:AD55">
    <cfRule type="cellIs" dxfId="11" priority="50" operator="lessThanOrEqual">
      <formula>69</formula>
    </cfRule>
  </conditionalFormatting>
  <conditionalFormatting sqref="CD11:CD55">
    <cfRule type="cellIs" dxfId="7" priority="51" operator="lessThanOrEqual">
      <formula>69</formula>
    </cfRule>
  </conditionalFormatting>
  <conditionalFormatting sqref="CH11:CH55">
    <cfRule type="cellIs" dxfId="11" priority="52" operator="lessThanOrEqual">
      <formula>69</formula>
    </cfRule>
  </conditionalFormatting>
  <conditionalFormatting sqref="DP11:DP55">
    <cfRule type="cellIs" dxfId="11" priority="53" operator="lessThanOrEqual">
      <formula>69</formula>
    </cfRule>
  </conditionalFormatting>
  <conditionalFormatting sqref="KD11:KD55">
    <cfRule type="cellIs" dxfId="11" priority="54" operator="lessThanOrEqual">
      <formula>69</formula>
    </cfRule>
  </conditionalFormatting>
  <conditionalFormatting sqref="AH11:AH55">
    <cfRule type="cellIs" dxfId="11" priority="55" operator="lessThanOrEqual">
      <formula>69</formula>
    </cfRule>
  </conditionalFormatting>
  <conditionalFormatting sqref="AZ11:AZ55">
    <cfRule type="cellIs" dxfId="7" priority="56" operator="lessThanOrEqual">
      <formula>69</formula>
    </cfRule>
  </conditionalFormatting>
  <conditionalFormatting sqref="BH1:BH57">
    <cfRule type="cellIs" dxfId="11" priority="57" operator="lessThanOrEqual">
      <formula>"79.90%"</formula>
    </cfRule>
  </conditionalFormatting>
  <conditionalFormatting sqref="CP1:CP57">
    <cfRule type="cellIs" dxfId="11" priority="58" operator="lessThanOrEqual">
      <formula>"79.90%"</formula>
    </cfRule>
  </conditionalFormatting>
  <conditionalFormatting sqref="DX1:DX57">
    <cfRule type="cellIs" dxfId="11" priority="59" operator="lessThanOrEqual">
      <formula>"79.90%"</formula>
    </cfRule>
  </conditionalFormatting>
  <conditionalFormatting sqref="FF1:FF57">
    <cfRule type="cellIs" dxfId="11" priority="60" operator="lessThanOrEqual">
      <formula>"79.90%"</formula>
    </cfRule>
  </conditionalFormatting>
  <conditionalFormatting sqref="GN1:GN57">
    <cfRule type="cellIs" dxfId="11" priority="61" operator="lessThanOrEqual">
      <formula>"79.90%"</formula>
    </cfRule>
  </conditionalFormatting>
  <conditionalFormatting sqref="HV1:HV57">
    <cfRule type="cellIs" dxfId="11" priority="62" operator="lessThanOrEqual">
      <formula>"79.90%"</formula>
    </cfRule>
  </conditionalFormatting>
  <conditionalFormatting sqref="JD1:JD57">
    <cfRule type="cellIs" dxfId="11" priority="63" operator="lessThanOrEqual">
      <formula>"79.90%"</formula>
    </cfRule>
  </conditionalFormatting>
  <conditionalFormatting sqref="KL1:KL57">
    <cfRule type="cellIs" dxfId="11" priority="64" operator="lessThanOrEqual">
      <formula>"79.90%"</formula>
    </cfRule>
  </conditionalFormatting>
  <dataValidations>
    <dataValidation type="decimal" allowBlank="1" showDropDown="1" showInputMessage="1" prompt="Inserte un número entre 0 y 100." sqref="DJ11:DJ55 AB56 AF56 AT11:AT56 AX11:AX56 CB11:CB56 CF11:CF56 DN11:DN56 ER11:ER56 HH11:HH56 HL11:HL56 IP11:IP56 KB11:KB56">
      <formula1>0.0</formula1>
      <formula2>100.0</formula2>
    </dataValidation>
    <dataValidation type="decimal" allowBlank="1" showDropDown="1" showInputMessage="1" prompt="Ingrese el porciento de asistencia del año escolar que corresponde a un número de 0 a 100." sqref="AR11:AR56 BZ11:BZ56 DH11:DH56 EP11:EP56 FX11:FX56 HF11:HF56 IN11:IN56 JV11:JV56">
      <formula1>0.0</formula1>
      <formula2>100.0</formula2>
    </dataValidation>
  </dataValidations>
  <printOptions gridLines="1" horizontalCentered="1"/>
  <pageMargins bottom="0.75" footer="0.0" header="0.0" left="0.7" right="0.7" top="0.75"/>
  <pageSetup paperSize="5" orientation="portrait" pageOrder="overThenDown"/>
  <rowBreaks count="1" manualBreakCount="1">
    <brk id="47" man="1"/>
  </rowBreaks>
  <colBreaks count="5" manualBreakCount="5">
    <brk id="260" man="1"/>
    <brk id="213" man="1"/>
    <brk id="26" man="1"/>
    <brk id="43" man="1"/>
    <brk id="77" man="1"/>
  </colBreaks>
  <drawing r:id="rId1"/>
  <tableParts count="1">
    <tablePart r:id="rId3"/>
  </tableParts>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3.88"/>
    <col customWidth="1" min="2" max="2" width="19.88"/>
    <col customWidth="1" min="3" max="3" width="44.63"/>
    <col customWidth="1" min="4" max="4" width="21.13"/>
    <col customWidth="1" min="5" max="6" width="13.63"/>
    <col customWidth="1" min="7" max="8" width="12.13"/>
    <col customWidth="1" min="9" max="9" width="8.88"/>
    <col customWidth="1" min="10" max="10" width="21.88"/>
    <col customWidth="1" min="11" max="15" width="8.88"/>
    <col customWidth="1" min="16" max="16" width="20.13"/>
    <col customWidth="1" min="17" max="17" width="8.88"/>
    <col customWidth="1" min="18" max="22" width="15.38"/>
    <col customWidth="1" min="23" max="23" width="8.88"/>
    <col customWidth="1" min="24" max="24" width="22.88"/>
    <col customWidth="1" min="25" max="25" width="8.88"/>
    <col customWidth="1" min="26" max="26" width="11.13"/>
    <col customWidth="1" min="27" max="27" width="8.88"/>
    <col customWidth="1" min="28" max="28" width="11.38"/>
    <col customWidth="1" min="29" max="29" width="15.13"/>
    <col customWidth="1" min="30" max="33" width="12.13"/>
    <col customWidth="1" min="34" max="35" width="16.63"/>
    <col customWidth="1" min="36" max="37" width="17.63"/>
    <col customWidth="1" min="38" max="40" width="3.88"/>
    <col customWidth="1" min="41" max="41" width="22.38"/>
    <col customWidth="1" min="42" max="42" width="49.88"/>
    <col customWidth="1" min="43" max="43" width="21.88"/>
    <col customWidth="1" min="44" max="48" width="12.63"/>
    <col customWidth="1" min="49" max="49" width="21.63"/>
    <col customWidth="1" min="50" max="62" width="12.63"/>
    <col customWidth="1" min="63" max="63" width="16.13"/>
    <col customWidth="1" min="64" max="72" width="12.63"/>
    <col customWidth="1" min="73" max="74" width="18.63"/>
    <col customWidth="1" min="75" max="76" width="19.63"/>
    <col customWidth="1" min="77" max="79" width="3.88"/>
    <col customWidth="1" min="80" max="80" width="21.13"/>
    <col customWidth="1" min="81" max="81" width="47.63"/>
    <col customWidth="1" min="82" max="82" width="20.38"/>
    <col customWidth="1" min="83" max="87" width="12.63"/>
    <col customWidth="1" min="88" max="88" width="21.63"/>
    <col customWidth="1" min="89" max="101" width="12.63"/>
    <col customWidth="1" min="102" max="102" width="16.88"/>
    <col customWidth="1" min="103" max="111" width="12.63"/>
    <col customWidth="1" min="112" max="113" width="16.63"/>
    <col customWidth="1" min="114" max="115" width="19.88"/>
    <col customWidth="1" min="116" max="118" width="3.88"/>
    <col customWidth="1" min="119" max="119" width="21.38"/>
    <col customWidth="1" min="120" max="120" width="44.38"/>
    <col customWidth="1" min="121" max="121" width="24.38"/>
    <col customWidth="1" min="122" max="126" width="12.63"/>
    <col customWidth="1" min="127" max="127" width="20.88"/>
    <col customWidth="1" min="128" max="140" width="12.63"/>
    <col customWidth="1" min="141" max="141" width="17.88"/>
    <col customWidth="1" min="142" max="150" width="12.63"/>
    <col customWidth="1" min="151" max="152" width="16.63"/>
    <col customWidth="1" min="153" max="154" width="19.13"/>
    <col customWidth="1" min="155" max="155" width="3.88"/>
  </cols>
  <sheetData>
    <row r="1">
      <c r="A1" s="620"/>
      <c r="B1" s="621"/>
      <c r="C1" s="621"/>
      <c r="D1" s="621"/>
      <c r="E1" s="621"/>
      <c r="F1" s="621"/>
      <c r="G1" s="621"/>
      <c r="H1" s="621"/>
      <c r="I1" s="621"/>
      <c r="J1" s="621"/>
      <c r="K1" s="621"/>
      <c r="L1" s="621"/>
      <c r="M1" s="621"/>
      <c r="N1" s="621"/>
      <c r="O1" s="621"/>
      <c r="P1" s="621"/>
      <c r="Q1" s="621"/>
      <c r="R1" s="621"/>
      <c r="S1" s="621"/>
      <c r="T1" s="621"/>
      <c r="U1" s="621"/>
      <c r="V1" s="621"/>
      <c r="W1" s="621"/>
      <c r="X1" s="621"/>
      <c r="Y1" s="621"/>
      <c r="Z1" s="621"/>
      <c r="AA1" s="621"/>
      <c r="AB1" s="621"/>
      <c r="AC1" s="621"/>
      <c r="AD1" s="621"/>
      <c r="AE1" s="621"/>
      <c r="AF1" s="621"/>
      <c r="AG1" s="621"/>
      <c r="AH1" s="621"/>
      <c r="AI1" s="621"/>
      <c r="AJ1" s="621"/>
      <c r="AK1" s="621"/>
      <c r="AL1" s="622"/>
      <c r="AM1" s="623"/>
      <c r="AN1" s="620"/>
      <c r="AO1" s="621"/>
      <c r="AP1" s="621"/>
      <c r="AQ1" s="621"/>
      <c r="AR1" s="621"/>
      <c r="AS1" s="621"/>
      <c r="AT1" s="621"/>
      <c r="AU1" s="621"/>
      <c r="AV1" s="621"/>
      <c r="AW1" s="621"/>
      <c r="AX1" s="621"/>
      <c r="AY1" s="621"/>
      <c r="AZ1" s="621"/>
      <c r="BA1" s="621"/>
      <c r="BB1" s="621"/>
      <c r="BC1" s="621"/>
      <c r="BD1" s="621"/>
      <c r="BE1" s="621"/>
      <c r="BF1" s="621"/>
      <c r="BG1" s="621"/>
      <c r="BH1" s="621"/>
      <c r="BI1" s="621"/>
      <c r="BJ1" s="621"/>
      <c r="BK1" s="621"/>
      <c r="BL1" s="621"/>
      <c r="BM1" s="621"/>
      <c r="BN1" s="621"/>
      <c r="BO1" s="621"/>
      <c r="BP1" s="621"/>
      <c r="BQ1" s="621"/>
      <c r="BR1" s="621"/>
      <c r="BS1" s="621"/>
      <c r="BT1" s="621"/>
      <c r="BU1" s="621"/>
      <c r="BV1" s="621"/>
      <c r="BW1" s="621"/>
      <c r="BX1" s="621"/>
      <c r="BY1" s="622"/>
      <c r="BZ1" s="623"/>
      <c r="CA1" s="620"/>
      <c r="CB1" s="621"/>
      <c r="CC1" s="621"/>
      <c r="CD1" s="621"/>
      <c r="CE1" s="621"/>
      <c r="CF1" s="621"/>
      <c r="CG1" s="621"/>
      <c r="CH1" s="621"/>
      <c r="CI1" s="621"/>
      <c r="CJ1" s="621"/>
      <c r="CK1" s="621"/>
      <c r="CL1" s="621"/>
      <c r="CM1" s="621"/>
      <c r="CN1" s="621"/>
      <c r="CO1" s="621"/>
      <c r="CP1" s="621"/>
      <c r="CQ1" s="621"/>
      <c r="CR1" s="621"/>
      <c r="CS1" s="621"/>
      <c r="CT1" s="621"/>
      <c r="CU1" s="621"/>
      <c r="CV1" s="621"/>
      <c r="CW1" s="621"/>
      <c r="CX1" s="621"/>
      <c r="CY1" s="621"/>
      <c r="CZ1" s="621"/>
      <c r="DA1" s="621"/>
      <c r="DB1" s="621"/>
      <c r="DC1" s="621"/>
      <c r="DD1" s="621"/>
      <c r="DE1" s="621"/>
      <c r="DF1" s="621"/>
      <c r="DG1" s="621"/>
      <c r="DH1" s="621"/>
      <c r="DI1" s="621"/>
      <c r="DJ1" s="621"/>
      <c r="DK1" s="621"/>
      <c r="DL1" s="622"/>
      <c r="DM1" s="623"/>
      <c r="DN1" s="620"/>
      <c r="DO1" s="621"/>
      <c r="DP1" s="621"/>
      <c r="DQ1" s="621"/>
      <c r="DR1" s="621"/>
      <c r="DS1" s="621"/>
      <c r="DT1" s="621"/>
      <c r="DU1" s="621"/>
      <c r="DV1" s="621"/>
      <c r="DW1" s="621"/>
      <c r="DX1" s="621"/>
      <c r="DY1" s="621"/>
      <c r="DZ1" s="621"/>
      <c r="EA1" s="621"/>
      <c r="EB1" s="621"/>
      <c r="EC1" s="621"/>
      <c r="ED1" s="621"/>
      <c r="EE1" s="621"/>
      <c r="EF1" s="621"/>
      <c r="EG1" s="621"/>
      <c r="EH1" s="621"/>
      <c r="EI1" s="621"/>
      <c r="EJ1" s="621"/>
      <c r="EK1" s="621"/>
      <c r="EL1" s="621"/>
      <c r="EM1" s="621"/>
      <c r="EN1" s="621"/>
      <c r="EO1" s="621"/>
      <c r="EP1" s="621"/>
      <c r="EQ1" s="621"/>
      <c r="ER1" s="621"/>
      <c r="ES1" s="621"/>
      <c r="ET1" s="621"/>
      <c r="EU1" s="621"/>
      <c r="EV1" s="621"/>
      <c r="EW1" s="621"/>
      <c r="EX1" s="621"/>
      <c r="EY1" s="622"/>
    </row>
    <row r="2">
      <c r="A2" s="624"/>
      <c r="B2" s="625" t="s">
        <v>1003</v>
      </c>
      <c r="AL2" s="626"/>
      <c r="AM2" s="626"/>
      <c r="AN2" s="627"/>
      <c r="AO2" s="625" t="s">
        <v>1003</v>
      </c>
      <c r="BY2" s="626"/>
      <c r="BZ2" s="626"/>
      <c r="CA2" s="627"/>
      <c r="CB2" s="625" t="s">
        <v>1003</v>
      </c>
      <c r="DL2" s="626"/>
      <c r="DM2" s="626"/>
      <c r="DN2" s="627"/>
      <c r="DO2" s="625" t="s">
        <v>1003</v>
      </c>
      <c r="EY2" s="626"/>
    </row>
    <row r="3">
      <c r="A3" s="628"/>
      <c r="B3" s="629" t="s">
        <v>1004</v>
      </c>
      <c r="AL3" s="630"/>
      <c r="AM3" s="629"/>
      <c r="AN3" s="628"/>
      <c r="AO3" s="629" t="s">
        <v>1004</v>
      </c>
      <c r="BY3" s="630"/>
      <c r="BZ3" s="629"/>
      <c r="CA3" s="628"/>
      <c r="CB3" s="629" t="s">
        <v>1004</v>
      </c>
      <c r="DL3" s="630"/>
      <c r="DM3" s="629"/>
      <c r="DN3" s="628"/>
      <c r="DO3" s="629" t="s">
        <v>1004</v>
      </c>
      <c r="EY3" s="630"/>
    </row>
    <row r="4">
      <c r="A4" s="628"/>
      <c r="B4" s="631" t="s">
        <v>1005</v>
      </c>
      <c r="AL4" s="632"/>
      <c r="AM4" s="631"/>
      <c r="AN4" s="628"/>
      <c r="AO4" s="631" t="s">
        <v>1005</v>
      </c>
      <c r="BY4" s="632"/>
      <c r="BZ4" s="631"/>
      <c r="CA4" s="628"/>
      <c r="CB4" s="631" t="s">
        <v>1005</v>
      </c>
      <c r="DL4" s="632"/>
      <c r="DM4" s="631"/>
      <c r="DN4" s="628"/>
      <c r="DO4" s="631" t="s">
        <v>1005</v>
      </c>
      <c r="EY4" s="632"/>
    </row>
    <row r="5">
      <c r="A5" s="628"/>
      <c r="B5" s="633"/>
      <c r="C5" s="633"/>
      <c r="D5" s="633"/>
      <c r="E5" s="633"/>
      <c r="F5" s="633"/>
      <c r="G5" s="633"/>
      <c r="H5" s="633"/>
      <c r="I5" s="633"/>
      <c r="J5" s="633"/>
      <c r="K5" s="633"/>
      <c r="L5" s="633"/>
      <c r="M5" s="633"/>
      <c r="N5" s="633"/>
      <c r="O5" s="633"/>
      <c r="P5" s="633"/>
      <c r="Q5" s="633"/>
      <c r="R5" s="633"/>
      <c r="S5" s="633"/>
      <c r="T5" s="633"/>
      <c r="U5" s="633"/>
      <c r="V5" s="633"/>
      <c r="W5" s="633"/>
      <c r="X5" s="633"/>
      <c r="Y5" s="633"/>
      <c r="Z5" s="633"/>
      <c r="AA5" s="633"/>
      <c r="AB5" s="633"/>
      <c r="AC5" s="633"/>
      <c r="AD5" s="633"/>
      <c r="AE5" s="633"/>
      <c r="AF5" s="633"/>
      <c r="AG5" s="633"/>
      <c r="AH5" s="633"/>
      <c r="AI5" s="633"/>
      <c r="AJ5" s="633"/>
      <c r="AK5" s="633"/>
      <c r="AL5" s="632"/>
      <c r="AM5" s="631"/>
      <c r="AN5" s="628"/>
      <c r="AO5" s="633"/>
      <c r="AP5" s="633"/>
      <c r="AQ5" s="633"/>
      <c r="AR5" s="633"/>
      <c r="AS5" s="633"/>
      <c r="AT5" s="633"/>
      <c r="AU5" s="633"/>
      <c r="AV5" s="633"/>
      <c r="AW5" s="633"/>
      <c r="AX5" s="633"/>
      <c r="AY5" s="633"/>
      <c r="AZ5" s="633"/>
      <c r="BA5" s="633"/>
      <c r="BB5" s="633"/>
      <c r="BC5" s="633"/>
      <c r="BD5" s="633"/>
      <c r="BE5" s="633"/>
      <c r="BF5" s="633"/>
      <c r="BG5" s="633"/>
      <c r="BH5" s="633"/>
      <c r="BI5" s="633"/>
      <c r="BJ5" s="633"/>
      <c r="BK5" s="633"/>
      <c r="BL5" s="633"/>
      <c r="BM5" s="633"/>
      <c r="BN5" s="633"/>
      <c r="BO5" s="633"/>
      <c r="BP5" s="633"/>
      <c r="BQ5" s="633"/>
      <c r="BR5" s="633"/>
      <c r="BS5" s="633"/>
      <c r="BT5" s="633"/>
      <c r="BU5" s="633"/>
      <c r="BV5" s="633"/>
      <c r="BW5" s="633"/>
      <c r="BX5" s="633"/>
      <c r="BY5" s="632"/>
      <c r="BZ5" s="631"/>
      <c r="CA5" s="628"/>
      <c r="CB5" s="633"/>
      <c r="CC5" s="633"/>
      <c r="CD5" s="633"/>
      <c r="CE5" s="633"/>
      <c r="CF5" s="633"/>
      <c r="CG5" s="633"/>
      <c r="CH5" s="633"/>
      <c r="CI5" s="633"/>
      <c r="CJ5" s="633"/>
      <c r="CK5" s="633"/>
      <c r="CL5" s="633"/>
      <c r="CM5" s="633"/>
      <c r="CN5" s="633"/>
      <c r="CO5" s="633"/>
      <c r="CP5" s="633"/>
      <c r="CQ5" s="633"/>
      <c r="CR5" s="633"/>
      <c r="CS5" s="633"/>
      <c r="CT5" s="633"/>
      <c r="CU5" s="633"/>
      <c r="CV5" s="633"/>
      <c r="CW5" s="633"/>
      <c r="CX5" s="633"/>
      <c r="CY5" s="633"/>
      <c r="CZ5" s="633"/>
      <c r="DA5" s="633"/>
      <c r="DB5" s="633"/>
      <c r="DC5" s="633"/>
      <c r="DD5" s="633"/>
      <c r="DE5" s="633"/>
      <c r="DF5" s="633"/>
      <c r="DG5" s="633"/>
      <c r="DH5" s="633"/>
      <c r="DI5" s="633"/>
      <c r="DJ5" s="633"/>
      <c r="DK5" s="633"/>
      <c r="DL5" s="632"/>
      <c r="DM5" s="631"/>
      <c r="DN5" s="628"/>
      <c r="DO5" s="633"/>
      <c r="DP5" s="633"/>
      <c r="DQ5" s="633"/>
      <c r="DR5" s="633"/>
      <c r="DS5" s="633"/>
      <c r="DT5" s="633"/>
      <c r="DU5" s="633"/>
      <c r="DV5" s="633"/>
      <c r="DW5" s="633"/>
      <c r="DX5" s="633"/>
      <c r="DY5" s="633"/>
      <c r="DZ5" s="633"/>
      <c r="EA5" s="633"/>
      <c r="EB5" s="633"/>
      <c r="EC5" s="633"/>
      <c r="ED5" s="633"/>
      <c r="EE5" s="633"/>
      <c r="EF5" s="633"/>
      <c r="EG5" s="633"/>
      <c r="EH5" s="633"/>
      <c r="EI5" s="633"/>
      <c r="EJ5" s="633"/>
      <c r="EK5" s="633"/>
      <c r="EL5" s="633"/>
      <c r="EM5" s="633"/>
      <c r="EN5" s="633"/>
      <c r="EO5" s="633"/>
      <c r="EP5" s="633"/>
      <c r="EQ5" s="633"/>
      <c r="ER5" s="633"/>
      <c r="ES5" s="633"/>
      <c r="ET5" s="633"/>
      <c r="EU5" s="633"/>
      <c r="EV5" s="633"/>
      <c r="EW5" s="633"/>
      <c r="EX5" s="633"/>
      <c r="EY5" s="632"/>
    </row>
    <row r="6">
      <c r="A6" s="628"/>
      <c r="B6" s="634" t="s">
        <v>1006</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2"/>
      <c r="AL6" s="635"/>
      <c r="AM6" s="636"/>
      <c r="AN6" s="628"/>
      <c r="AO6" s="634" t="s">
        <v>1006</v>
      </c>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2"/>
      <c r="BY6" s="635"/>
      <c r="BZ6" s="636"/>
      <c r="CA6" s="628"/>
      <c r="CB6" s="634" t="s">
        <v>1006</v>
      </c>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2"/>
      <c r="DL6" s="635"/>
      <c r="DM6" s="636"/>
      <c r="DN6" s="628"/>
      <c r="DO6" s="634" t="s">
        <v>1006</v>
      </c>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2"/>
      <c r="EY6" s="635"/>
    </row>
    <row r="7">
      <c r="A7" s="628"/>
      <c r="B7" s="637" t="s">
        <v>43</v>
      </c>
      <c r="C7" s="12"/>
      <c r="D7" s="638" t="str">
        <f>'3A 2025-2026 REPORTE CALIFICACI'!E7</f>
        <v>2025-2026</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6"/>
      <c r="AL7" s="639"/>
      <c r="AM7" s="640"/>
      <c r="AN7" s="628"/>
      <c r="AO7" s="637" t="s">
        <v>43</v>
      </c>
      <c r="AP7" s="12"/>
      <c r="AQ7" s="638" t="str">
        <f>'3A 2025-2026 REPORTE CALIFICACI'!E7</f>
        <v>2025-2026</v>
      </c>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6"/>
      <c r="BY7" s="639"/>
      <c r="BZ7" s="640"/>
      <c r="CA7" s="628"/>
      <c r="CB7" s="637" t="s">
        <v>43</v>
      </c>
      <c r="CC7" s="12"/>
      <c r="CD7" s="638" t="str">
        <f>'3A 2025-2026 REPORTE CALIFICACI'!E7</f>
        <v>2025-2026</v>
      </c>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6"/>
      <c r="DL7" s="639"/>
      <c r="DM7" s="640"/>
      <c r="DN7" s="628"/>
      <c r="DO7" s="637" t="s">
        <v>43</v>
      </c>
      <c r="DP7" s="12"/>
      <c r="DQ7" s="638" t="str">
        <f>'3A 2025-2026 REPORTE CALIFICACI'!E7</f>
        <v>2025-2026</v>
      </c>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6"/>
      <c r="EY7" s="639"/>
    </row>
    <row r="8">
      <c r="A8" s="628"/>
      <c r="B8" s="641" t="s">
        <v>1007</v>
      </c>
      <c r="C8" s="12"/>
      <c r="D8" s="638" t="str">
        <f>'3A 2025-2026 REPORTE CALIFICACI'!D11</f>
        <v>Jadiel De Jesús Acosta Peña</v>
      </c>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6"/>
      <c r="AL8" s="639"/>
      <c r="AM8" s="640"/>
      <c r="AN8" s="628"/>
      <c r="AO8" s="641" t="s">
        <v>1007</v>
      </c>
      <c r="AP8" s="12"/>
      <c r="AQ8" s="638" t="str">
        <f>'3A 2025-2026 REPORTE CALIFICACI'!D12</f>
        <v>Daniel  Elía Almonte Martínez</v>
      </c>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6"/>
      <c r="BY8" s="639"/>
      <c r="BZ8" s="640"/>
      <c r="CA8" s="628"/>
      <c r="CB8" s="641" t="s">
        <v>1007</v>
      </c>
      <c r="CC8" s="12"/>
      <c r="CD8" s="638" t="str">
        <f>'3A 2025-2026 REPORTE CALIFICACI'!D13</f>
        <v>Isaac  Ángeles Liriano</v>
      </c>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6"/>
      <c r="DL8" s="639"/>
      <c r="DM8" s="640"/>
      <c r="DN8" s="628"/>
      <c r="DO8" s="641" t="s">
        <v>1007</v>
      </c>
      <c r="DP8" s="12"/>
      <c r="DQ8" s="638" t="str">
        <f>'3A 2025-2026 REPORTE CALIFICACI'!D14</f>
        <v>Melaniee  Aquino  Estrella</v>
      </c>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6"/>
      <c r="EY8" s="639"/>
    </row>
    <row r="9">
      <c r="A9" s="628"/>
      <c r="B9" s="641" t="s">
        <v>1008</v>
      </c>
      <c r="C9" s="12"/>
      <c r="D9" s="638">
        <f>'3A 2025-2026 REPORTE CALIFICACI'!A11</f>
        <v>1</v>
      </c>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6"/>
      <c r="AL9" s="639"/>
      <c r="AM9" s="640"/>
      <c r="AN9" s="628"/>
      <c r="AO9" s="641" t="s">
        <v>1008</v>
      </c>
      <c r="AP9" s="12"/>
      <c r="AQ9" s="638">
        <f>'3A 2025-2026 REPORTE CALIFICACI'!A12</f>
        <v>2</v>
      </c>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6"/>
      <c r="BY9" s="639"/>
      <c r="BZ9" s="640"/>
      <c r="CA9" s="628"/>
      <c r="CB9" s="641" t="s">
        <v>1008</v>
      </c>
      <c r="CC9" s="12"/>
      <c r="CD9" s="638">
        <f>'3A 2025-2026 REPORTE CALIFICACI'!A13</f>
        <v>3</v>
      </c>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6"/>
      <c r="DL9" s="639"/>
      <c r="DM9" s="640"/>
      <c r="DN9" s="628"/>
      <c r="DO9" s="641" t="s">
        <v>1008</v>
      </c>
      <c r="DP9" s="12"/>
      <c r="DQ9" s="638">
        <f>'3A 2025-2026 REPORTE CALIFICACI'!A14</f>
        <v>4</v>
      </c>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6"/>
      <c r="EY9" s="639"/>
    </row>
    <row r="10">
      <c r="A10" s="628"/>
      <c r="B10" s="641" t="s">
        <v>1009</v>
      </c>
      <c r="C10" s="12"/>
      <c r="D10" s="638">
        <f>'3A 2025-2026 REPORTE CALIFICACI'!C12</f>
        <v>6954636</v>
      </c>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6"/>
      <c r="AL10" s="639"/>
      <c r="AM10" s="640"/>
      <c r="AN10" s="628"/>
      <c r="AO10" s="641" t="s">
        <v>1009</v>
      </c>
      <c r="AP10" s="12"/>
      <c r="AQ10" s="638">
        <f>'3A 2025-2026 REPORTE CALIFICACI'!C12</f>
        <v>6954636</v>
      </c>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6"/>
      <c r="BY10" s="639"/>
      <c r="BZ10" s="640"/>
      <c r="CA10" s="628"/>
      <c r="CB10" s="641" t="s">
        <v>1009</v>
      </c>
      <c r="CC10" s="12"/>
      <c r="CD10" s="638">
        <f>'3A 2025-2026 REPORTE CALIFICACI'!C13</f>
        <v>32743589</v>
      </c>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6"/>
      <c r="DL10" s="639"/>
      <c r="DM10" s="640"/>
      <c r="DN10" s="628"/>
      <c r="DO10" s="641" t="s">
        <v>1009</v>
      </c>
      <c r="DP10" s="12"/>
      <c r="DQ10" s="638">
        <f>'3A 2025-2026 REPORTE CALIFICACI'!C14</f>
        <v>32899338</v>
      </c>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6"/>
      <c r="EY10" s="639"/>
    </row>
    <row r="11">
      <c r="A11" s="628"/>
      <c r="B11" s="641" t="s">
        <v>1010</v>
      </c>
      <c r="C11" s="12"/>
      <c r="D11" s="638" t="str">
        <f>'3A 2025-2026 REPORTE CALIFICACI'!D5</f>
        <v>3A</v>
      </c>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6"/>
      <c r="AL11" s="639"/>
      <c r="AM11" s="640"/>
      <c r="AN11" s="628"/>
      <c r="AO11" s="641" t="s">
        <v>1010</v>
      </c>
      <c r="AP11" s="12"/>
      <c r="AQ11" s="638" t="str">
        <f>'3A 2025-2026 REPORTE CALIFICACI'!D5</f>
        <v>3A</v>
      </c>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6"/>
      <c r="BY11" s="639"/>
      <c r="BZ11" s="640"/>
      <c r="CA11" s="628"/>
      <c r="CB11" s="641" t="s">
        <v>1010</v>
      </c>
      <c r="CC11" s="12"/>
      <c r="CD11" s="638" t="str">
        <f>'3A 2025-2026 REPORTE CALIFICACI'!D5</f>
        <v>3A</v>
      </c>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6"/>
      <c r="DL11" s="639"/>
      <c r="DM11" s="640"/>
      <c r="DN11" s="628"/>
      <c r="DO11" s="641" t="s">
        <v>1010</v>
      </c>
      <c r="DP11" s="12"/>
      <c r="DQ11" s="638" t="str">
        <f>'3A 2025-2026 REPORTE CALIFICACI'!D5</f>
        <v>3A</v>
      </c>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6"/>
      <c r="EY11" s="639"/>
    </row>
    <row r="12">
      <c r="A12" s="628"/>
      <c r="B12" s="642" t="s">
        <v>977</v>
      </c>
      <c r="C12" s="12"/>
      <c r="D12" s="638" t="str">
        <f>'3A 2025-2026 REPORTE CALIFICACI'!E6</f>
        <v>MAYELIN GARCIA</v>
      </c>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6"/>
      <c r="AL12" s="639"/>
      <c r="AM12" s="640"/>
      <c r="AN12" s="628"/>
      <c r="AO12" s="642" t="s">
        <v>977</v>
      </c>
      <c r="AP12" s="12"/>
      <c r="AQ12" s="638" t="str">
        <f>'3A 2025-2026 REPORTE CALIFICACI'!E6</f>
        <v>MAYELIN GARCIA</v>
      </c>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6"/>
      <c r="BY12" s="639"/>
      <c r="BZ12" s="640"/>
      <c r="CA12" s="628"/>
      <c r="CB12" s="642" t="s">
        <v>977</v>
      </c>
      <c r="CC12" s="12"/>
      <c r="CD12" s="638" t="str">
        <f>'3A 2025-2026 REPORTE CALIFICACI'!E6</f>
        <v>MAYELIN GARCIA</v>
      </c>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6"/>
      <c r="DL12" s="639"/>
      <c r="DM12" s="640"/>
      <c r="DN12" s="628"/>
      <c r="DO12" s="642" t="s">
        <v>977</v>
      </c>
      <c r="DP12" s="12"/>
      <c r="DQ12" s="638" t="str">
        <f>'3A 2025-2026 REPORTE CALIFICACI'!E6</f>
        <v>MAYELIN GARCIA</v>
      </c>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6"/>
      <c r="EY12" s="639"/>
    </row>
    <row r="13">
      <c r="A13" s="628"/>
      <c r="B13" s="643"/>
      <c r="C13" s="643"/>
      <c r="D13" s="643"/>
      <c r="E13" s="643"/>
      <c r="F13" s="643"/>
      <c r="G13" s="643"/>
      <c r="H13" s="643"/>
      <c r="I13" s="643"/>
      <c r="J13" s="643"/>
      <c r="K13" s="643"/>
      <c r="L13" s="643"/>
      <c r="M13" s="643"/>
      <c r="N13" s="643"/>
      <c r="O13" s="643"/>
      <c r="P13" s="643"/>
      <c r="Q13" s="643"/>
      <c r="R13" s="643"/>
      <c r="S13" s="643"/>
      <c r="T13" s="643"/>
      <c r="U13" s="643"/>
      <c r="V13" s="643"/>
      <c r="W13" s="643"/>
      <c r="X13" s="643"/>
      <c r="Y13" s="643"/>
      <c r="Z13" s="643"/>
      <c r="AA13" s="643"/>
      <c r="AB13" s="643"/>
      <c r="AC13" s="643"/>
      <c r="AD13" s="643"/>
      <c r="AE13" s="643"/>
      <c r="AF13" s="643"/>
      <c r="AG13" s="643"/>
      <c r="AH13" s="643"/>
      <c r="AI13" s="643"/>
      <c r="AJ13" s="643"/>
      <c r="AK13" s="643"/>
      <c r="AL13" s="644"/>
      <c r="AM13" s="643"/>
      <c r="AN13" s="628"/>
      <c r="AO13" s="643"/>
      <c r="AP13" s="643"/>
      <c r="AQ13" s="643"/>
      <c r="AR13" s="643"/>
      <c r="AS13" s="643"/>
      <c r="AT13" s="643"/>
      <c r="AU13" s="643"/>
      <c r="AV13" s="643"/>
      <c r="AW13" s="643"/>
      <c r="AX13" s="643"/>
      <c r="AY13" s="643"/>
      <c r="AZ13" s="643"/>
      <c r="BA13" s="643"/>
      <c r="BB13" s="643"/>
      <c r="BC13" s="643"/>
      <c r="BD13" s="643"/>
      <c r="BE13" s="643"/>
      <c r="BF13" s="643"/>
      <c r="BG13" s="643"/>
      <c r="BH13" s="643"/>
      <c r="BI13" s="643"/>
      <c r="BJ13" s="643"/>
      <c r="BK13" s="643"/>
      <c r="BL13" s="643"/>
      <c r="BM13" s="643"/>
      <c r="BN13" s="643"/>
      <c r="BO13" s="643"/>
      <c r="BP13" s="643"/>
      <c r="BQ13" s="643"/>
      <c r="BR13" s="643"/>
      <c r="BS13" s="643"/>
      <c r="BT13" s="643"/>
      <c r="BU13" s="643"/>
      <c r="BV13" s="643"/>
      <c r="BW13" s="643"/>
      <c r="BX13" s="643"/>
      <c r="BY13" s="644"/>
      <c r="BZ13" s="643"/>
      <c r="CA13" s="628"/>
      <c r="CB13" s="643"/>
      <c r="CC13" s="643"/>
      <c r="CD13" s="643"/>
      <c r="CE13" s="643"/>
      <c r="CF13" s="643"/>
      <c r="CG13" s="643"/>
      <c r="CH13" s="643"/>
      <c r="CI13" s="643"/>
      <c r="CJ13" s="643"/>
      <c r="CK13" s="643"/>
      <c r="CL13" s="643"/>
      <c r="CM13" s="643"/>
      <c r="CN13" s="643"/>
      <c r="CO13" s="643"/>
      <c r="CP13" s="643"/>
      <c r="CQ13" s="643"/>
      <c r="CR13" s="643"/>
      <c r="CS13" s="643"/>
      <c r="CT13" s="643"/>
      <c r="CU13" s="643"/>
      <c r="CV13" s="643"/>
      <c r="CW13" s="643"/>
      <c r="CX13" s="643"/>
      <c r="CY13" s="643"/>
      <c r="CZ13" s="643"/>
      <c r="DA13" s="643"/>
      <c r="DB13" s="643"/>
      <c r="DC13" s="643"/>
      <c r="DD13" s="643"/>
      <c r="DE13" s="643"/>
      <c r="DF13" s="643"/>
      <c r="DG13" s="643"/>
      <c r="DH13" s="643"/>
      <c r="DI13" s="643"/>
      <c r="DJ13" s="643"/>
      <c r="DK13" s="643"/>
      <c r="DL13" s="644"/>
      <c r="DM13" s="643"/>
      <c r="DN13" s="628"/>
      <c r="DO13" s="643"/>
      <c r="DP13" s="643"/>
      <c r="DQ13" s="643"/>
      <c r="DR13" s="643"/>
      <c r="DS13" s="643"/>
      <c r="DT13" s="643"/>
      <c r="DU13" s="643"/>
      <c r="DV13" s="643"/>
      <c r="DW13" s="643"/>
      <c r="DX13" s="643"/>
      <c r="DY13" s="643"/>
      <c r="DZ13" s="643"/>
      <c r="EA13" s="643"/>
      <c r="EB13" s="643"/>
      <c r="EC13" s="643"/>
      <c r="ED13" s="643"/>
      <c r="EE13" s="643"/>
      <c r="EF13" s="643"/>
      <c r="EG13" s="643"/>
      <c r="EH13" s="643"/>
      <c r="EI13" s="643"/>
      <c r="EJ13" s="643"/>
      <c r="EK13" s="643"/>
      <c r="EL13" s="643"/>
      <c r="EM13" s="643"/>
      <c r="EN13" s="643"/>
      <c r="EO13" s="643"/>
      <c r="EP13" s="643"/>
      <c r="EQ13" s="643"/>
      <c r="ER13" s="643"/>
      <c r="ES13" s="643"/>
      <c r="ET13" s="643"/>
      <c r="EU13" s="643"/>
      <c r="EV13" s="643"/>
      <c r="EW13" s="643"/>
      <c r="EX13" s="643"/>
      <c r="EY13" s="644"/>
    </row>
    <row r="14">
      <c r="A14" s="628"/>
      <c r="B14" s="643"/>
      <c r="C14" s="643"/>
      <c r="D14" s="643"/>
      <c r="E14" s="643"/>
      <c r="F14" s="643"/>
      <c r="G14" s="643"/>
      <c r="H14" s="643"/>
      <c r="I14" s="643"/>
      <c r="J14" s="643"/>
      <c r="K14" s="643"/>
      <c r="L14" s="643"/>
      <c r="M14" s="643"/>
      <c r="N14" s="643"/>
      <c r="O14" s="643"/>
      <c r="P14" s="643"/>
      <c r="Q14" s="643"/>
      <c r="R14" s="643"/>
      <c r="S14" s="643"/>
      <c r="T14" s="643"/>
      <c r="U14" s="643"/>
      <c r="V14" s="643"/>
      <c r="W14" s="643"/>
      <c r="X14" s="643"/>
      <c r="Y14" s="643"/>
      <c r="Z14" s="643"/>
      <c r="AA14" s="643"/>
      <c r="AB14" s="643"/>
      <c r="AC14" s="643"/>
      <c r="AD14" s="643"/>
      <c r="AE14" s="643"/>
      <c r="AF14" s="643"/>
      <c r="AG14" s="643"/>
      <c r="AH14" s="643"/>
      <c r="AI14" s="643"/>
      <c r="AJ14" s="643"/>
      <c r="AK14" s="643"/>
      <c r="AL14" s="644"/>
      <c r="AM14" s="643"/>
      <c r="AN14" s="628"/>
      <c r="AO14" s="643"/>
      <c r="AP14" s="643"/>
      <c r="AQ14" s="643"/>
      <c r="AR14" s="643"/>
      <c r="AS14" s="643"/>
      <c r="AT14" s="643"/>
      <c r="AU14" s="643"/>
      <c r="AV14" s="643"/>
      <c r="AW14" s="643"/>
      <c r="AX14" s="643"/>
      <c r="AY14" s="643"/>
      <c r="AZ14" s="643"/>
      <c r="BA14" s="643"/>
      <c r="BB14" s="643"/>
      <c r="BC14" s="643"/>
      <c r="BD14" s="643"/>
      <c r="BE14" s="643"/>
      <c r="BF14" s="643"/>
      <c r="BG14" s="643"/>
      <c r="BH14" s="643"/>
      <c r="BI14" s="643"/>
      <c r="BJ14" s="643"/>
      <c r="BK14" s="643"/>
      <c r="BL14" s="643"/>
      <c r="BM14" s="643"/>
      <c r="BN14" s="643"/>
      <c r="BO14" s="643"/>
      <c r="BP14" s="643"/>
      <c r="BQ14" s="643"/>
      <c r="BR14" s="643"/>
      <c r="BS14" s="643"/>
      <c r="BT14" s="643"/>
      <c r="BU14" s="643"/>
      <c r="BV14" s="643"/>
      <c r="BW14" s="643"/>
      <c r="BX14" s="643"/>
      <c r="BY14" s="644"/>
      <c r="BZ14" s="643"/>
      <c r="CA14" s="628"/>
      <c r="CB14" s="643"/>
      <c r="CC14" s="643"/>
      <c r="CD14" s="643"/>
      <c r="CE14" s="643"/>
      <c r="CF14" s="643"/>
      <c r="CG14" s="643"/>
      <c r="CH14" s="643"/>
      <c r="CI14" s="643"/>
      <c r="CJ14" s="643"/>
      <c r="CK14" s="643"/>
      <c r="CL14" s="643"/>
      <c r="CM14" s="643"/>
      <c r="CN14" s="643"/>
      <c r="CO14" s="643"/>
      <c r="CP14" s="643"/>
      <c r="CQ14" s="643"/>
      <c r="CR14" s="643"/>
      <c r="CS14" s="643"/>
      <c r="CT14" s="643"/>
      <c r="CU14" s="643"/>
      <c r="CV14" s="643"/>
      <c r="CW14" s="643"/>
      <c r="CX14" s="643"/>
      <c r="CY14" s="643"/>
      <c r="CZ14" s="643"/>
      <c r="DA14" s="643"/>
      <c r="DB14" s="643"/>
      <c r="DC14" s="643"/>
      <c r="DD14" s="643"/>
      <c r="DE14" s="643"/>
      <c r="DF14" s="643"/>
      <c r="DG14" s="643"/>
      <c r="DH14" s="643"/>
      <c r="DI14" s="643"/>
      <c r="DJ14" s="643"/>
      <c r="DK14" s="643"/>
      <c r="DL14" s="644"/>
      <c r="DM14" s="643"/>
      <c r="DN14" s="628"/>
      <c r="DO14" s="643"/>
      <c r="DP14" s="643"/>
      <c r="DQ14" s="643"/>
      <c r="DR14" s="643"/>
      <c r="DS14" s="643"/>
      <c r="DT14" s="643"/>
      <c r="DU14" s="643"/>
      <c r="DV14" s="643"/>
      <c r="DW14" s="643"/>
      <c r="DX14" s="643"/>
      <c r="DY14" s="643"/>
      <c r="DZ14" s="643"/>
      <c r="EA14" s="643"/>
      <c r="EB14" s="643"/>
      <c r="EC14" s="643"/>
      <c r="ED14" s="643"/>
      <c r="EE14" s="643"/>
      <c r="EF14" s="643"/>
      <c r="EG14" s="643"/>
      <c r="EH14" s="643"/>
      <c r="EI14" s="643"/>
      <c r="EJ14" s="643"/>
      <c r="EK14" s="643"/>
      <c r="EL14" s="643"/>
      <c r="EM14" s="643"/>
      <c r="EN14" s="643"/>
      <c r="EO14" s="643"/>
      <c r="EP14" s="643"/>
      <c r="EQ14" s="643"/>
      <c r="ER14" s="643"/>
      <c r="ES14" s="643"/>
      <c r="ET14" s="643"/>
      <c r="EU14" s="643"/>
      <c r="EV14" s="643"/>
      <c r="EW14" s="643"/>
      <c r="EX14" s="643"/>
      <c r="EY14" s="644"/>
    </row>
    <row r="15">
      <c r="A15" s="645"/>
      <c r="B15" s="646" t="s">
        <v>1011</v>
      </c>
      <c r="C15" s="16"/>
      <c r="D15" s="646" t="s">
        <v>981</v>
      </c>
      <c r="E15" s="15"/>
      <c r="F15" s="15"/>
      <c r="G15" s="16"/>
      <c r="H15" s="646" t="s">
        <v>1012</v>
      </c>
      <c r="I15" s="15"/>
      <c r="J15" s="15"/>
      <c r="K15" s="16"/>
      <c r="L15" s="646" t="s">
        <v>983</v>
      </c>
      <c r="M15" s="15"/>
      <c r="N15" s="15"/>
      <c r="O15" s="16"/>
      <c r="P15" s="646" t="s">
        <v>984</v>
      </c>
      <c r="Q15" s="15"/>
      <c r="R15" s="15"/>
      <c r="S15" s="16"/>
      <c r="T15" s="647" t="s">
        <v>985</v>
      </c>
      <c r="U15" s="15"/>
      <c r="V15" s="15"/>
      <c r="W15" s="16"/>
      <c r="X15" s="648" t="s">
        <v>986</v>
      </c>
      <c r="Y15" s="648" t="s">
        <v>652</v>
      </c>
      <c r="Z15" s="646" t="s">
        <v>987</v>
      </c>
      <c r="AA15" s="15"/>
      <c r="AB15" s="15"/>
      <c r="AC15" s="16"/>
      <c r="AD15" s="646" t="s">
        <v>988</v>
      </c>
      <c r="AE15" s="15"/>
      <c r="AF15" s="15"/>
      <c r="AG15" s="16"/>
      <c r="AH15" s="646" t="s">
        <v>989</v>
      </c>
      <c r="AI15" s="16"/>
      <c r="AJ15" s="646" t="s">
        <v>656</v>
      </c>
      <c r="AK15" s="16"/>
      <c r="AL15" s="649"/>
      <c r="AM15" s="650"/>
      <c r="AN15" s="645"/>
      <c r="AO15" s="646" t="s">
        <v>1011</v>
      </c>
      <c r="AP15" s="16"/>
      <c r="AQ15" s="646" t="s">
        <v>981</v>
      </c>
      <c r="AR15" s="15"/>
      <c r="AS15" s="15"/>
      <c r="AT15" s="16"/>
      <c r="AU15" s="646" t="s">
        <v>1012</v>
      </c>
      <c r="AV15" s="15"/>
      <c r="AW15" s="15"/>
      <c r="AX15" s="16"/>
      <c r="AY15" s="646" t="s">
        <v>983</v>
      </c>
      <c r="AZ15" s="15"/>
      <c r="BA15" s="15"/>
      <c r="BB15" s="16"/>
      <c r="BC15" s="646" t="s">
        <v>984</v>
      </c>
      <c r="BD15" s="15"/>
      <c r="BE15" s="15"/>
      <c r="BF15" s="16"/>
      <c r="BG15" s="647" t="s">
        <v>985</v>
      </c>
      <c r="BH15" s="15"/>
      <c r="BI15" s="15"/>
      <c r="BJ15" s="16"/>
      <c r="BK15" s="648" t="s">
        <v>986</v>
      </c>
      <c r="BL15" s="648" t="s">
        <v>652</v>
      </c>
      <c r="BM15" s="646" t="s">
        <v>987</v>
      </c>
      <c r="BN15" s="15"/>
      <c r="BO15" s="15"/>
      <c r="BP15" s="16"/>
      <c r="BQ15" s="646" t="s">
        <v>988</v>
      </c>
      <c r="BR15" s="15"/>
      <c r="BS15" s="15"/>
      <c r="BT15" s="16"/>
      <c r="BU15" s="646" t="s">
        <v>989</v>
      </c>
      <c r="BV15" s="16"/>
      <c r="BW15" s="646" t="s">
        <v>656</v>
      </c>
      <c r="BX15" s="16"/>
      <c r="BY15" s="649"/>
      <c r="BZ15" s="650"/>
      <c r="CA15" s="645"/>
      <c r="CB15" s="646" t="s">
        <v>1011</v>
      </c>
      <c r="CC15" s="16"/>
      <c r="CD15" s="646" t="s">
        <v>981</v>
      </c>
      <c r="CE15" s="15"/>
      <c r="CF15" s="15"/>
      <c r="CG15" s="16"/>
      <c r="CH15" s="646" t="s">
        <v>1012</v>
      </c>
      <c r="CI15" s="15"/>
      <c r="CJ15" s="15"/>
      <c r="CK15" s="16"/>
      <c r="CL15" s="646" t="s">
        <v>983</v>
      </c>
      <c r="CM15" s="15"/>
      <c r="CN15" s="15"/>
      <c r="CO15" s="16"/>
      <c r="CP15" s="646" t="s">
        <v>984</v>
      </c>
      <c r="CQ15" s="15"/>
      <c r="CR15" s="15"/>
      <c r="CS15" s="16"/>
      <c r="CT15" s="647" t="s">
        <v>985</v>
      </c>
      <c r="CU15" s="15"/>
      <c r="CV15" s="15"/>
      <c r="CW15" s="16"/>
      <c r="CX15" s="648"/>
      <c r="CY15" s="648" t="s">
        <v>652</v>
      </c>
      <c r="CZ15" s="646" t="s">
        <v>987</v>
      </c>
      <c r="DA15" s="15"/>
      <c r="DB15" s="15"/>
      <c r="DC15" s="16"/>
      <c r="DD15" s="646" t="s">
        <v>988</v>
      </c>
      <c r="DE15" s="15"/>
      <c r="DF15" s="15"/>
      <c r="DG15" s="16"/>
      <c r="DH15" s="646" t="s">
        <v>989</v>
      </c>
      <c r="DI15" s="16"/>
      <c r="DJ15" s="646" t="s">
        <v>656</v>
      </c>
      <c r="DK15" s="16"/>
      <c r="DL15" s="649"/>
      <c r="DM15" s="650"/>
      <c r="DN15" s="645"/>
      <c r="DO15" s="646" t="s">
        <v>1011</v>
      </c>
      <c r="DP15" s="16"/>
      <c r="DQ15" s="646" t="s">
        <v>981</v>
      </c>
      <c r="DR15" s="15"/>
      <c r="DS15" s="15"/>
      <c r="DT15" s="16"/>
      <c r="DU15" s="646" t="s">
        <v>1012</v>
      </c>
      <c r="DV15" s="15"/>
      <c r="DW15" s="15"/>
      <c r="DX15" s="16"/>
      <c r="DY15" s="646" t="s">
        <v>983</v>
      </c>
      <c r="DZ15" s="15"/>
      <c r="EA15" s="15"/>
      <c r="EB15" s="16"/>
      <c r="EC15" s="646" t="s">
        <v>984</v>
      </c>
      <c r="ED15" s="15"/>
      <c r="EE15" s="15"/>
      <c r="EF15" s="16"/>
      <c r="EG15" s="647" t="s">
        <v>985</v>
      </c>
      <c r="EH15" s="15"/>
      <c r="EI15" s="15"/>
      <c r="EJ15" s="16"/>
      <c r="EK15" s="648" t="s">
        <v>986</v>
      </c>
      <c r="EL15" s="648" t="s">
        <v>652</v>
      </c>
      <c r="EM15" s="646" t="s">
        <v>987</v>
      </c>
      <c r="EN15" s="15"/>
      <c r="EO15" s="15"/>
      <c r="EP15" s="16"/>
      <c r="EQ15" s="646" t="s">
        <v>988</v>
      </c>
      <c r="ER15" s="15"/>
      <c r="ES15" s="15"/>
      <c r="ET15" s="16"/>
      <c r="EU15" s="646" t="s">
        <v>989</v>
      </c>
      <c r="EV15" s="16"/>
      <c r="EW15" s="646" t="s">
        <v>656</v>
      </c>
      <c r="EX15" s="16"/>
      <c r="EY15" s="649"/>
    </row>
    <row r="16" ht="157.5" customHeight="1">
      <c r="A16" s="651"/>
      <c r="B16" s="652" t="s">
        <v>1013</v>
      </c>
      <c r="C16" s="16"/>
      <c r="D16" s="653" t="s">
        <v>631</v>
      </c>
      <c r="E16" s="654" t="s">
        <v>633</v>
      </c>
      <c r="F16" s="653" t="s">
        <v>635</v>
      </c>
      <c r="G16" s="653" t="s">
        <v>637</v>
      </c>
      <c r="H16" s="653" t="s">
        <v>631</v>
      </c>
      <c r="I16" s="654" t="s">
        <v>633</v>
      </c>
      <c r="J16" s="653" t="s">
        <v>635</v>
      </c>
      <c r="K16" s="653" t="s">
        <v>637</v>
      </c>
      <c r="L16" s="653" t="s">
        <v>631</v>
      </c>
      <c r="M16" s="654" t="s">
        <v>633</v>
      </c>
      <c r="N16" s="653" t="s">
        <v>635</v>
      </c>
      <c r="O16" s="653" t="s">
        <v>637</v>
      </c>
      <c r="P16" s="653" t="s">
        <v>631</v>
      </c>
      <c r="Q16" s="654" t="s">
        <v>633</v>
      </c>
      <c r="R16" s="653" t="s">
        <v>635</v>
      </c>
      <c r="S16" s="652" t="s">
        <v>637</v>
      </c>
      <c r="T16" s="655" t="s">
        <v>991</v>
      </c>
      <c r="U16" s="654" t="s">
        <v>992</v>
      </c>
      <c r="V16" s="653" t="s">
        <v>993</v>
      </c>
      <c r="W16" s="653" t="s">
        <v>994</v>
      </c>
      <c r="X16" s="43"/>
      <c r="Y16" s="43"/>
      <c r="Z16" s="656" t="s">
        <v>995</v>
      </c>
      <c r="AA16" s="656" t="s">
        <v>734</v>
      </c>
      <c r="AB16" s="656" t="s">
        <v>996</v>
      </c>
      <c r="AC16" s="657" t="s">
        <v>665</v>
      </c>
      <c r="AD16" s="656" t="s">
        <v>997</v>
      </c>
      <c r="AE16" s="656" t="s">
        <v>998</v>
      </c>
      <c r="AF16" s="656" t="s">
        <v>999</v>
      </c>
      <c r="AG16" s="657" t="s">
        <v>669</v>
      </c>
      <c r="AH16" s="658" t="s">
        <v>1000</v>
      </c>
      <c r="AI16" s="653" t="s">
        <v>1001</v>
      </c>
      <c r="AJ16" s="658" t="s">
        <v>579</v>
      </c>
      <c r="AK16" s="658" t="s">
        <v>672</v>
      </c>
      <c r="AL16" s="659"/>
      <c r="AM16" s="660"/>
      <c r="AN16" s="651"/>
      <c r="AO16" s="652" t="s">
        <v>1013</v>
      </c>
      <c r="AP16" s="16"/>
      <c r="AQ16" s="653" t="s">
        <v>631</v>
      </c>
      <c r="AR16" s="654" t="s">
        <v>633</v>
      </c>
      <c r="AS16" s="653" t="s">
        <v>635</v>
      </c>
      <c r="AT16" s="653" t="s">
        <v>637</v>
      </c>
      <c r="AU16" s="653" t="s">
        <v>631</v>
      </c>
      <c r="AV16" s="654" t="s">
        <v>633</v>
      </c>
      <c r="AW16" s="653" t="s">
        <v>635</v>
      </c>
      <c r="AX16" s="653" t="s">
        <v>637</v>
      </c>
      <c r="AY16" s="653" t="s">
        <v>631</v>
      </c>
      <c r="AZ16" s="654" t="s">
        <v>633</v>
      </c>
      <c r="BA16" s="653" t="s">
        <v>635</v>
      </c>
      <c r="BB16" s="653" t="s">
        <v>637</v>
      </c>
      <c r="BC16" s="653" t="s">
        <v>631</v>
      </c>
      <c r="BD16" s="654" t="s">
        <v>633</v>
      </c>
      <c r="BE16" s="653" t="s">
        <v>635</v>
      </c>
      <c r="BF16" s="652" t="s">
        <v>637</v>
      </c>
      <c r="BG16" s="655" t="s">
        <v>991</v>
      </c>
      <c r="BH16" s="654" t="s">
        <v>992</v>
      </c>
      <c r="BI16" s="653" t="s">
        <v>993</v>
      </c>
      <c r="BJ16" s="653" t="s">
        <v>994</v>
      </c>
      <c r="BK16" s="43"/>
      <c r="BL16" s="43"/>
      <c r="BM16" s="656" t="s">
        <v>995</v>
      </c>
      <c r="BN16" s="656" t="s">
        <v>734</v>
      </c>
      <c r="BO16" s="656" t="s">
        <v>996</v>
      </c>
      <c r="BP16" s="657" t="s">
        <v>665</v>
      </c>
      <c r="BQ16" s="656" t="s">
        <v>997</v>
      </c>
      <c r="BR16" s="656" t="s">
        <v>998</v>
      </c>
      <c r="BS16" s="656" t="s">
        <v>999</v>
      </c>
      <c r="BT16" s="657" t="s">
        <v>669</v>
      </c>
      <c r="BU16" s="658" t="s">
        <v>1000</v>
      </c>
      <c r="BV16" s="653" t="s">
        <v>1001</v>
      </c>
      <c r="BW16" s="658" t="s">
        <v>579</v>
      </c>
      <c r="BX16" s="658" t="s">
        <v>672</v>
      </c>
      <c r="BY16" s="659"/>
      <c r="BZ16" s="660"/>
      <c r="CA16" s="651"/>
      <c r="CB16" s="652" t="s">
        <v>1013</v>
      </c>
      <c r="CC16" s="16"/>
      <c r="CD16" s="653" t="s">
        <v>631</v>
      </c>
      <c r="CE16" s="654" t="s">
        <v>633</v>
      </c>
      <c r="CF16" s="653" t="s">
        <v>635</v>
      </c>
      <c r="CG16" s="653" t="s">
        <v>637</v>
      </c>
      <c r="CH16" s="653" t="s">
        <v>631</v>
      </c>
      <c r="CI16" s="654" t="s">
        <v>633</v>
      </c>
      <c r="CJ16" s="653" t="s">
        <v>635</v>
      </c>
      <c r="CK16" s="653" t="s">
        <v>637</v>
      </c>
      <c r="CL16" s="653" t="s">
        <v>631</v>
      </c>
      <c r="CM16" s="654" t="s">
        <v>633</v>
      </c>
      <c r="CN16" s="653" t="s">
        <v>635</v>
      </c>
      <c r="CO16" s="653" t="s">
        <v>637</v>
      </c>
      <c r="CP16" s="653" t="s">
        <v>631</v>
      </c>
      <c r="CQ16" s="654" t="s">
        <v>633</v>
      </c>
      <c r="CR16" s="653" t="s">
        <v>635</v>
      </c>
      <c r="CS16" s="652" t="s">
        <v>637</v>
      </c>
      <c r="CT16" s="655" t="s">
        <v>991</v>
      </c>
      <c r="CU16" s="654" t="s">
        <v>992</v>
      </c>
      <c r="CV16" s="653" t="s">
        <v>993</v>
      </c>
      <c r="CW16" s="653" t="s">
        <v>994</v>
      </c>
      <c r="CX16" s="43"/>
      <c r="CY16" s="43"/>
      <c r="CZ16" s="656" t="s">
        <v>995</v>
      </c>
      <c r="DA16" s="656" t="s">
        <v>734</v>
      </c>
      <c r="DB16" s="656" t="s">
        <v>996</v>
      </c>
      <c r="DC16" s="657" t="s">
        <v>665</v>
      </c>
      <c r="DD16" s="656" t="s">
        <v>997</v>
      </c>
      <c r="DE16" s="656" t="s">
        <v>998</v>
      </c>
      <c r="DF16" s="656" t="s">
        <v>999</v>
      </c>
      <c r="DG16" s="657" t="s">
        <v>669</v>
      </c>
      <c r="DH16" s="658" t="s">
        <v>1000</v>
      </c>
      <c r="DI16" s="653" t="s">
        <v>1001</v>
      </c>
      <c r="DJ16" s="658" t="s">
        <v>579</v>
      </c>
      <c r="DK16" s="658" t="s">
        <v>672</v>
      </c>
      <c r="DL16" s="659"/>
      <c r="DM16" s="660"/>
      <c r="DN16" s="651"/>
      <c r="DO16" s="652" t="s">
        <v>1013</v>
      </c>
      <c r="DP16" s="16"/>
      <c r="DQ16" s="653" t="s">
        <v>631</v>
      </c>
      <c r="DR16" s="654" t="s">
        <v>633</v>
      </c>
      <c r="DS16" s="653" t="s">
        <v>635</v>
      </c>
      <c r="DT16" s="653" t="s">
        <v>637</v>
      </c>
      <c r="DU16" s="653" t="s">
        <v>631</v>
      </c>
      <c r="DV16" s="654" t="s">
        <v>633</v>
      </c>
      <c r="DW16" s="653" t="s">
        <v>635</v>
      </c>
      <c r="DX16" s="653" t="s">
        <v>637</v>
      </c>
      <c r="DY16" s="653" t="s">
        <v>631</v>
      </c>
      <c r="DZ16" s="654" t="s">
        <v>633</v>
      </c>
      <c r="EA16" s="653" t="s">
        <v>635</v>
      </c>
      <c r="EB16" s="653" t="s">
        <v>637</v>
      </c>
      <c r="EC16" s="653" t="s">
        <v>631</v>
      </c>
      <c r="ED16" s="654" t="s">
        <v>633</v>
      </c>
      <c r="EE16" s="653" t="s">
        <v>635</v>
      </c>
      <c r="EF16" s="652" t="s">
        <v>637</v>
      </c>
      <c r="EG16" s="655" t="s">
        <v>991</v>
      </c>
      <c r="EH16" s="654" t="s">
        <v>992</v>
      </c>
      <c r="EI16" s="653" t="s">
        <v>993</v>
      </c>
      <c r="EJ16" s="653" t="s">
        <v>994</v>
      </c>
      <c r="EK16" s="43"/>
      <c r="EL16" s="43"/>
      <c r="EM16" s="656" t="s">
        <v>995</v>
      </c>
      <c r="EN16" s="656" t="s">
        <v>734</v>
      </c>
      <c r="EO16" s="656" t="s">
        <v>996</v>
      </c>
      <c r="EP16" s="657" t="s">
        <v>665</v>
      </c>
      <c r="EQ16" s="656" t="s">
        <v>997</v>
      </c>
      <c r="ER16" s="656" t="s">
        <v>998</v>
      </c>
      <c r="ES16" s="656" t="s">
        <v>999</v>
      </c>
      <c r="ET16" s="657" t="s">
        <v>669</v>
      </c>
      <c r="EU16" s="658" t="s">
        <v>1000</v>
      </c>
      <c r="EV16" s="653" t="s">
        <v>1001</v>
      </c>
      <c r="EW16" s="658" t="s">
        <v>579</v>
      </c>
      <c r="EX16" s="658" t="s">
        <v>672</v>
      </c>
      <c r="EY16" s="659"/>
    </row>
    <row r="17" ht="88.5" customHeight="1">
      <c r="A17" s="661"/>
      <c r="B17" s="662" t="s">
        <v>1014</v>
      </c>
      <c r="C17" s="663" t="s">
        <v>980</v>
      </c>
      <c r="D17" s="664">
        <f>'3A 2025-2026 REPORTE CALIFICACI'!E11</f>
        <v>83</v>
      </c>
      <c r="E17" s="664">
        <f>'3A 2025-2026 REPORTE CALIFICACI'!F11</f>
        <v>89</v>
      </c>
      <c r="F17" s="665">
        <f>'3A 2025-2026 REPORTE CALIFICACI'!G11</f>
        <v>90</v>
      </c>
      <c r="G17" s="664">
        <f>'3A 2025-2026 REPORTE CALIFICACI'!H11</f>
        <v>0</v>
      </c>
      <c r="H17" s="664">
        <f>'3A 2025-2026 REPORTE CALIFICACI'!I11</f>
        <v>80</v>
      </c>
      <c r="I17" s="664">
        <f>'3A 2025-2026 REPORTE CALIFICACI'!J11</f>
        <v>82</v>
      </c>
      <c r="J17" s="664">
        <f>'3A 2025-2026 REPORTE CALIFICACI'!K11</f>
        <v>87</v>
      </c>
      <c r="K17" s="664">
        <f>'3A 2025-2026 REPORTE CALIFICACI'!L11</f>
        <v>0</v>
      </c>
      <c r="L17" s="664">
        <f>'3A 2025-2026 REPORTE CALIFICACI'!M11</f>
        <v>89</v>
      </c>
      <c r="M17" s="664">
        <f>'3A 2025-2026 REPORTE CALIFICACI'!N11</f>
        <v>90</v>
      </c>
      <c r="N17" s="664">
        <f>'3A 2025-2026 REPORTE CALIFICACI'!O11</f>
        <v>90</v>
      </c>
      <c r="O17" s="664">
        <f>'3A 2025-2026 REPORTE CALIFICACI'!P11</f>
        <v>0</v>
      </c>
      <c r="P17" s="664">
        <f>'3A 2025-2026 REPORTE CALIFICACI'!Q11</f>
        <v>94</v>
      </c>
      <c r="Q17" s="664">
        <f>'3A 2025-2026 REPORTE CALIFICACI'!R11</f>
        <v>96</v>
      </c>
      <c r="R17" s="664">
        <f>'3A 2025-2026 REPORTE CALIFICACI'!S11</f>
        <v>93</v>
      </c>
      <c r="S17" s="664">
        <f>'3A 2025-2026 REPORTE CALIFICACI'!T11</f>
        <v>0</v>
      </c>
      <c r="T17" s="664"/>
      <c r="U17" s="664"/>
      <c r="V17" s="664"/>
      <c r="W17" s="664"/>
      <c r="X17" s="664"/>
      <c r="Y17" s="664"/>
      <c r="Z17" s="664"/>
      <c r="AA17" s="664"/>
      <c r="AB17" s="664"/>
      <c r="AC17" s="664"/>
      <c r="AD17" s="664"/>
      <c r="AE17" s="664"/>
      <c r="AF17" s="664"/>
      <c r="AG17" s="664"/>
      <c r="AH17" s="664"/>
      <c r="AI17" s="664"/>
      <c r="AJ17" s="664"/>
      <c r="AK17" s="664"/>
      <c r="AL17" s="666"/>
      <c r="AM17" s="667"/>
      <c r="AN17" s="661"/>
      <c r="AO17" s="662" t="s">
        <v>1014</v>
      </c>
      <c r="AP17" s="663" t="s">
        <v>980</v>
      </c>
      <c r="AQ17" s="664">
        <f>'3A 2025-2026 REPORTE CALIFICACI'!E12</f>
        <v>75</v>
      </c>
      <c r="AR17" s="664">
        <f>'3A 2025-2026 REPORTE CALIFICACI'!F12</f>
        <v>80</v>
      </c>
      <c r="AS17" s="665">
        <f>'3A 2025-2026 REPORTE CALIFICACI'!G12</f>
        <v>84</v>
      </c>
      <c r="AT17" s="664">
        <f>'3A 2025-2026 REPORTE CALIFICACI'!H12</f>
        <v>0</v>
      </c>
      <c r="AU17" s="664">
        <f>'3A 2025-2026 REPORTE CALIFICACI'!I12</f>
        <v>72</v>
      </c>
      <c r="AV17" s="664">
        <f>'3A 2025-2026 REPORTE CALIFICACI'!J12</f>
        <v>74</v>
      </c>
      <c r="AW17" s="664">
        <f>'3A 2025-2026 REPORTE CALIFICACI'!K12</f>
        <v>81</v>
      </c>
      <c r="AX17" s="664">
        <f>'3A 2025-2026 REPORTE CALIFICACI'!L12</f>
        <v>0</v>
      </c>
      <c r="AY17" s="664">
        <f>'3A 2025-2026 REPORTE CALIFICACI'!M12</f>
        <v>70</v>
      </c>
      <c r="AZ17" s="664">
        <f>'3A 2025-2026 REPORTE CALIFICACI'!N12</f>
        <v>87</v>
      </c>
      <c r="BA17" s="664">
        <f>'3A 2025-2026 REPORTE CALIFICACI'!O12</f>
        <v>86</v>
      </c>
      <c r="BB17" s="664">
        <f>'3A 2025-2026 REPORTE CALIFICACI'!P12</f>
        <v>0</v>
      </c>
      <c r="BC17" s="664">
        <f>'3A 2025-2026 REPORTE CALIFICACI'!Q12</f>
        <v>70</v>
      </c>
      <c r="BD17" s="664">
        <f>'3A 2025-2026 REPORTE CALIFICACI'!R12</f>
        <v>93</v>
      </c>
      <c r="BE17" s="664">
        <f>'3A 2025-2026 REPORTE CALIFICACI'!S12</f>
        <v>84</v>
      </c>
      <c r="BF17" s="664">
        <f>'3A 2025-2026 REPORTE CALIFICACI'!T12</f>
        <v>0</v>
      </c>
      <c r="BG17" s="664"/>
      <c r="BH17" s="664"/>
      <c r="BI17" s="664"/>
      <c r="BJ17" s="664"/>
      <c r="BK17" s="664"/>
      <c r="BL17" s="664"/>
      <c r="BM17" s="664"/>
      <c r="BN17" s="664"/>
      <c r="BO17" s="664"/>
      <c r="BP17" s="664"/>
      <c r="BQ17" s="664"/>
      <c r="BR17" s="664"/>
      <c r="BS17" s="664"/>
      <c r="BT17" s="664"/>
      <c r="BU17" s="664"/>
      <c r="BV17" s="664"/>
      <c r="BW17" s="664"/>
      <c r="BX17" s="664"/>
      <c r="BY17" s="666"/>
      <c r="BZ17" s="667"/>
      <c r="CA17" s="661"/>
      <c r="CB17" s="662" t="s">
        <v>1014</v>
      </c>
      <c r="CC17" s="663" t="s">
        <v>980</v>
      </c>
      <c r="CD17" s="664">
        <f>'3A 2025-2026 REPORTE CALIFICACI'!E13</f>
        <v>52</v>
      </c>
      <c r="CE17" s="664">
        <f>'3A 2025-2026 REPORTE CALIFICACI'!F13</f>
        <v>71</v>
      </c>
      <c r="CF17" s="665">
        <f>'3A 2025-2026 REPORTE CALIFICACI'!G13</f>
        <v>77</v>
      </c>
      <c r="CG17" s="664">
        <f>'3A 2025-2026 REPORTE CALIFICACI'!H13</f>
        <v>0</v>
      </c>
      <c r="CH17" s="664">
        <f>'3A 2025-2026 REPORTE CALIFICACI'!I13</f>
        <v>51</v>
      </c>
      <c r="CI17" s="664">
        <f>'3A 2025-2026 REPORTE CALIFICACI'!J13</f>
        <v>60</v>
      </c>
      <c r="CJ17" s="664">
        <f>'3A 2025-2026 REPORTE CALIFICACI'!K13</f>
        <v>60</v>
      </c>
      <c r="CK17" s="664">
        <f>'3A 2025-2026 REPORTE CALIFICACI'!L13</f>
        <v>0</v>
      </c>
      <c r="CL17" s="664">
        <f>'3A 2025-2026 REPORTE CALIFICACI'!M13</f>
        <v>75</v>
      </c>
      <c r="CM17" s="664">
        <f>'3A 2025-2026 REPORTE CALIFICACI'!N13</f>
        <v>62</v>
      </c>
      <c r="CN17" s="664">
        <f>'3A 2025-2026 REPORTE CALIFICACI'!O13</f>
        <v>55</v>
      </c>
      <c r="CO17" s="664">
        <f>'3A 2025-2026 REPORTE CALIFICACI'!P13</f>
        <v>0</v>
      </c>
      <c r="CP17" s="664">
        <f>'3A 2025-2026 REPORTE CALIFICACI'!Q13</f>
        <v>52</v>
      </c>
      <c r="CQ17" s="664">
        <f>'3A 2025-2026 REPORTE CALIFICACI'!R13</f>
        <v>61</v>
      </c>
      <c r="CR17" s="664">
        <f>'3A 2025-2026 REPORTE CALIFICACI'!S13</f>
        <v>60</v>
      </c>
      <c r="CS17" s="664">
        <f>'3A 2025-2026 REPORTE CALIFICACI'!T13</f>
        <v>0</v>
      </c>
      <c r="CT17" s="664"/>
      <c r="CU17" s="664"/>
      <c r="CV17" s="664"/>
      <c r="CW17" s="664"/>
      <c r="CX17" s="664"/>
      <c r="CY17" s="664"/>
      <c r="CZ17" s="664"/>
      <c r="DA17" s="664"/>
      <c r="DB17" s="664"/>
      <c r="DC17" s="664"/>
      <c r="DD17" s="664"/>
      <c r="DE17" s="664"/>
      <c r="DF17" s="664"/>
      <c r="DG17" s="664"/>
      <c r="DH17" s="664"/>
      <c r="DI17" s="664"/>
      <c r="DJ17" s="664"/>
      <c r="DK17" s="664"/>
      <c r="DL17" s="666"/>
      <c r="DM17" s="667"/>
      <c r="DN17" s="661"/>
      <c r="DO17" s="662" t="s">
        <v>1014</v>
      </c>
      <c r="DP17" s="663" t="s">
        <v>980</v>
      </c>
      <c r="DQ17" s="664">
        <f>'3A 2025-2026 REPORTE CALIFICACI'!E14</f>
        <v>62</v>
      </c>
      <c r="DR17" s="664">
        <f>'3A 2025-2026 REPORTE CALIFICACI'!F14</f>
        <v>71</v>
      </c>
      <c r="DS17" s="665">
        <f>'3A 2025-2026 REPORTE CALIFICACI'!G14</f>
        <v>58</v>
      </c>
      <c r="DT17" s="664">
        <f>'3A 2025-2026 REPORTE CALIFICACI'!H14</f>
        <v>0</v>
      </c>
      <c r="DU17" s="664">
        <f>'3A 2025-2026 REPORTE CALIFICACI'!I14</f>
        <v>71</v>
      </c>
      <c r="DV17" s="664">
        <f>'3A 2025-2026 REPORTE CALIFICACI'!J14</f>
        <v>75</v>
      </c>
      <c r="DW17" s="664">
        <f>'3A 2025-2026 REPORTE CALIFICACI'!K14</f>
        <v>78</v>
      </c>
      <c r="DX17" s="664">
        <f>'3A 2025-2026 REPORTE CALIFICACI'!L14</f>
        <v>0</v>
      </c>
      <c r="DY17" s="664">
        <f>'3A 2025-2026 REPORTE CALIFICACI'!M14</f>
        <v>87</v>
      </c>
      <c r="DZ17" s="664">
        <f>'3A 2025-2026 REPORTE CALIFICACI'!N14</f>
        <v>80</v>
      </c>
      <c r="EA17" s="664">
        <f>'3A 2025-2026 REPORTE CALIFICACI'!O14</f>
        <v>80</v>
      </c>
      <c r="EB17" s="664">
        <f>'3A 2025-2026 REPORTE CALIFICACI'!P14</f>
        <v>0</v>
      </c>
      <c r="EC17" s="664">
        <f>'3A 2025-2026 REPORTE CALIFICACI'!Q14</f>
        <v>89</v>
      </c>
      <c r="ED17" s="664">
        <f>'3A 2025-2026 REPORTE CALIFICACI'!R14</f>
        <v>83</v>
      </c>
      <c r="EE17" s="664">
        <f>'3A 2025-2026 REPORTE CALIFICACI'!S14</f>
        <v>75</v>
      </c>
      <c r="EF17" s="664">
        <f>'3A 2025-2026 REPORTE CALIFICACI'!T14</f>
        <v>0</v>
      </c>
      <c r="EG17" s="664"/>
      <c r="EH17" s="664"/>
      <c r="EI17" s="664"/>
      <c r="EJ17" s="664"/>
      <c r="EK17" s="664"/>
      <c r="EL17" s="664"/>
      <c r="EM17" s="664"/>
      <c r="EN17" s="664"/>
      <c r="EO17" s="664"/>
      <c r="EP17" s="664"/>
      <c r="EQ17" s="664"/>
      <c r="ER17" s="664"/>
      <c r="ES17" s="664"/>
      <c r="ET17" s="664"/>
      <c r="EU17" s="664"/>
      <c r="EV17" s="664"/>
      <c r="EW17" s="664"/>
      <c r="EX17" s="664"/>
      <c r="EY17" s="664"/>
    </row>
    <row r="18" ht="81.0" customHeight="1">
      <c r="A18" s="661"/>
      <c r="B18" s="47"/>
      <c r="C18" s="663" t="s">
        <v>1015</v>
      </c>
      <c r="D18" s="664">
        <f>'3A 2025-2026 REPORTE CALIFICACI'!AM11</f>
        <v>0</v>
      </c>
      <c r="E18" s="664">
        <f>'3A 2025-2026 REPORTE CALIFICACI'!AN11</f>
        <v>0</v>
      </c>
      <c r="F18" s="664">
        <f>'3A 2025-2026 REPORTE CALIFICACI'!AO11</f>
        <v>0</v>
      </c>
      <c r="G18" s="664">
        <f>'3A 2025-2026 REPORTE CALIFICACI'!AP11</f>
        <v>0</v>
      </c>
      <c r="H18" s="664">
        <f>'3A 2025-2026 REPORTE CALIFICACI'!AQ11</f>
        <v>0</v>
      </c>
      <c r="I18" s="664">
        <f>'3A 2025-2026 REPORTE CALIFICACI'!AR11</f>
        <v>0</v>
      </c>
      <c r="J18" s="664">
        <f>'3A 2025-2026 REPORTE CALIFICACI'!AS11</f>
        <v>0</v>
      </c>
      <c r="K18" s="664">
        <f>'3A 2025-2026 REPORTE CALIFICACI'!AT11</f>
        <v>0</v>
      </c>
      <c r="L18" s="664">
        <f>'3A 2025-2026 REPORTE CALIFICACI'!AU11</f>
        <v>0</v>
      </c>
      <c r="M18" s="664">
        <f>'3A 2025-2026 REPORTE CALIFICACI'!AV11</f>
        <v>0</v>
      </c>
      <c r="N18" s="664">
        <f>'3A 2025-2026 REPORTE CALIFICACI'!AW11</f>
        <v>0</v>
      </c>
      <c r="O18" s="664">
        <f>'3A 2025-2026 REPORTE CALIFICACI'!AX11</f>
        <v>0</v>
      </c>
      <c r="P18" s="664">
        <f>'3A 2025-2026 REPORTE CALIFICACI'!AY11</f>
        <v>0</v>
      </c>
      <c r="Q18" s="664">
        <f>'3A 2025-2026 REPORTE CALIFICACI'!AZ11</f>
        <v>0</v>
      </c>
      <c r="R18" s="664">
        <f>'3A 2025-2026 REPORTE CALIFICACI'!BA11</f>
        <v>0</v>
      </c>
      <c r="S18" s="664">
        <f>'3A 2025-2026 REPORTE CALIFICACI'!BB11</f>
        <v>0</v>
      </c>
      <c r="T18" s="664"/>
      <c r="U18" s="664"/>
      <c r="V18" s="664"/>
      <c r="W18" s="664"/>
      <c r="X18" s="664"/>
      <c r="Y18" s="664"/>
      <c r="Z18" s="664"/>
      <c r="AA18" s="664"/>
      <c r="AB18" s="664"/>
      <c r="AC18" s="664"/>
      <c r="AD18" s="664"/>
      <c r="AE18" s="664"/>
      <c r="AF18" s="664"/>
      <c r="AG18" s="664"/>
      <c r="AH18" s="664"/>
      <c r="AI18" s="664"/>
      <c r="AJ18" s="664"/>
      <c r="AK18" s="664"/>
      <c r="AL18" s="666"/>
      <c r="AM18" s="667"/>
      <c r="AN18" s="661"/>
      <c r="AO18" s="47"/>
      <c r="AP18" s="663" t="s">
        <v>1015</v>
      </c>
      <c r="AQ18" s="664">
        <f>'3A 2025-2026 REPORTE CALIFICACI'!AM12</f>
        <v>0</v>
      </c>
      <c r="AR18" s="664">
        <f>'3A 2025-2026 REPORTE CALIFICACI'!AN12</f>
        <v>0</v>
      </c>
      <c r="AS18" s="664">
        <f>'3A 2025-2026 REPORTE CALIFICACI'!AO12</f>
        <v>0</v>
      </c>
      <c r="AT18" s="664">
        <f>'3A 2025-2026 REPORTE CALIFICACI'!AP12</f>
        <v>0</v>
      </c>
      <c r="AU18" s="664">
        <f>'3A 2025-2026 REPORTE CALIFICACI'!AQ12</f>
        <v>0</v>
      </c>
      <c r="AV18" s="664">
        <f>'3A 2025-2026 REPORTE CALIFICACI'!AR12</f>
        <v>0</v>
      </c>
      <c r="AW18" s="664">
        <f>'3A 2025-2026 REPORTE CALIFICACI'!AS12</f>
        <v>0</v>
      </c>
      <c r="AX18" s="664">
        <f>'3A 2025-2026 REPORTE CALIFICACI'!AT12</f>
        <v>0</v>
      </c>
      <c r="AY18" s="664">
        <f>'3A 2025-2026 REPORTE CALIFICACI'!AU12</f>
        <v>0</v>
      </c>
      <c r="AZ18" s="664">
        <f>'3A 2025-2026 REPORTE CALIFICACI'!AV12</f>
        <v>0</v>
      </c>
      <c r="BA18" s="664">
        <f>'3A 2025-2026 REPORTE CALIFICACI'!AW12</f>
        <v>0</v>
      </c>
      <c r="BB18" s="664">
        <f>'3A 2025-2026 REPORTE CALIFICACI'!AX12</f>
        <v>0</v>
      </c>
      <c r="BC18" s="664">
        <f>'3A 2025-2026 REPORTE CALIFICACI'!AY12</f>
        <v>0</v>
      </c>
      <c r="BD18" s="664">
        <f>'3A 2025-2026 REPORTE CALIFICACI'!AZ12</f>
        <v>0</v>
      </c>
      <c r="BE18" s="664">
        <f>'3A 2025-2026 REPORTE CALIFICACI'!BA12</f>
        <v>0</v>
      </c>
      <c r="BF18" s="664">
        <f>'3A 2025-2026 REPORTE CALIFICACI'!BB12</f>
        <v>0</v>
      </c>
      <c r="BG18" s="664"/>
      <c r="BH18" s="664"/>
      <c r="BI18" s="664"/>
      <c r="BJ18" s="664"/>
      <c r="BK18" s="664"/>
      <c r="BL18" s="664"/>
      <c r="BM18" s="664"/>
      <c r="BN18" s="664"/>
      <c r="BO18" s="664"/>
      <c r="BP18" s="664"/>
      <c r="BQ18" s="664"/>
      <c r="BR18" s="664"/>
      <c r="BS18" s="664"/>
      <c r="BT18" s="664"/>
      <c r="BU18" s="664"/>
      <c r="BV18" s="664"/>
      <c r="BW18" s="664"/>
      <c r="BX18" s="664"/>
      <c r="BY18" s="666"/>
      <c r="BZ18" s="667"/>
      <c r="CA18" s="661"/>
      <c r="CB18" s="47"/>
      <c r="CC18" s="663" t="s">
        <v>1015</v>
      </c>
      <c r="CD18" s="664">
        <f>'3A 2025-2026 REPORTE CALIFICACI'!AM13</f>
        <v>0</v>
      </c>
      <c r="CE18" s="664">
        <f>'3A 2025-2026 REPORTE CALIFICACI'!AN13</f>
        <v>0</v>
      </c>
      <c r="CF18" s="664">
        <f>'3A 2025-2026 REPORTE CALIFICACI'!AO13</f>
        <v>0</v>
      </c>
      <c r="CG18" s="664">
        <f>'3A 2025-2026 REPORTE CALIFICACI'!AP13</f>
        <v>0</v>
      </c>
      <c r="CH18" s="664">
        <f>'3A 2025-2026 REPORTE CALIFICACI'!AQ13</f>
        <v>0</v>
      </c>
      <c r="CI18" s="664">
        <f>'3A 2025-2026 REPORTE CALIFICACI'!AR13</f>
        <v>0</v>
      </c>
      <c r="CJ18" s="664">
        <f>'3A 2025-2026 REPORTE CALIFICACI'!AS13</f>
        <v>0</v>
      </c>
      <c r="CK18" s="664">
        <f>'3A 2025-2026 REPORTE CALIFICACI'!AT13</f>
        <v>0</v>
      </c>
      <c r="CL18" s="664">
        <f>'3A 2025-2026 REPORTE CALIFICACI'!AU13</f>
        <v>0</v>
      </c>
      <c r="CM18" s="664">
        <f>'3A 2025-2026 REPORTE CALIFICACI'!AV13</f>
        <v>0</v>
      </c>
      <c r="CN18" s="664">
        <f>'3A 2025-2026 REPORTE CALIFICACI'!AW13</f>
        <v>0</v>
      </c>
      <c r="CO18" s="664">
        <f>'3A 2025-2026 REPORTE CALIFICACI'!AX13</f>
        <v>0</v>
      </c>
      <c r="CP18" s="664">
        <f>'3A 2025-2026 REPORTE CALIFICACI'!AY13</f>
        <v>0</v>
      </c>
      <c r="CQ18" s="664">
        <f>'3A 2025-2026 REPORTE CALIFICACI'!AZ13</f>
        <v>0</v>
      </c>
      <c r="CR18" s="664">
        <f>'3A 2025-2026 REPORTE CALIFICACI'!BA13</f>
        <v>0</v>
      </c>
      <c r="CS18" s="664">
        <f>'3A 2025-2026 REPORTE CALIFICACI'!BB13</f>
        <v>0</v>
      </c>
      <c r="CT18" s="664"/>
      <c r="CU18" s="664"/>
      <c r="CV18" s="664"/>
      <c r="CW18" s="664"/>
      <c r="CX18" s="664"/>
      <c r="CY18" s="664"/>
      <c r="CZ18" s="664"/>
      <c r="DA18" s="664"/>
      <c r="DB18" s="664"/>
      <c r="DC18" s="664"/>
      <c r="DD18" s="664"/>
      <c r="DE18" s="664"/>
      <c r="DF18" s="664"/>
      <c r="DG18" s="664"/>
      <c r="DH18" s="664"/>
      <c r="DI18" s="664"/>
      <c r="DJ18" s="664"/>
      <c r="DK18" s="664"/>
      <c r="DL18" s="666"/>
      <c r="DM18" s="667"/>
      <c r="DN18" s="661"/>
      <c r="DO18" s="47"/>
      <c r="DP18" s="663" t="s">
        <v>1015</v>
      </c>
      <c r="DQ18" s="664">
        <f>'3A 2025-2026 REPORTE CALIFICACI'!AM14</f>
        <v>0</v>
      </c>
      <c r="DR18" s="664">
        <f>'3A 2025-2026 REPORTE CALIFICACI'!AN14</f>
        <v>0</v>
      </c>
      <c r="DS18" s="664">
        <f>'3A 2025-2026 REPORTE CALIFICACI'!AO14</f>
        <v>0</v>
      </c>
      <c r="DT18" s="664">
        <f>'3A 2025-2026 REPORTE CALIFICACI'!AP14</f>
        <v>0</v>
      </c>
      <c r="DU18" s="664">
        <f>'3A 2025-2026 REPORTE CALIFICACI'!AQ14</f>
        <v>0</v>
      </c>
      <c r="DV18" s="664">
        <f>'3A 2025-2026 REPORTE CALIFICACI'!AR14</f>
        <v>0</v>
      </c>
      <c r="DW18" s="664">
        <f>'3A 2025-2026 REPORTE CALIFICACI'!AS14</f>
        <v>0</v>
      </c>
      <c r="DX18" s="664">
        <f>'3A 2025-2026 REPORTE CALIFICACI'!AT14</f>
        <v>0</v>
      </c>
      <c r="DY18" s="664">
        <f>'3A 2025-2026 REPORTE CALIFICACI'!AU14</f>
        <v>0</v>
      </c>
      <c r="DZ18" s="664">
        <f>'3A 2025-2026 REPORTE CALIFICACI'!AV14</f>
        <v>0</v>
      </c>
      <c r="EA18" s="664">
        <f>'3A 2025-2026 REPORTE CALIFICACI'!AW14</f>
        <v>0</v>
      </c>
      <c r="EB18" s="664">
        <f>'3A 2025-2026 REPORTE CALIFICACI'!AX14</f>
        <v>0</v>
      </c>
      <c r="EC18" s="664">
        <f>'3A 2025-2026 REPORTE CALIFICACI'!AY14</f>
        <v>0</v>
      </c>
      <c r="ED18" s="664">
        <f>'3A 2025-2026 REPORTE CALIFICACI'!AZ14</f>
        <v>0</v>
      </c>
      <c r="EE18" s="664">
        <f>'3A 2025-2026 REPORTE CALIFICACI'!BA14</f>
        <v>0</v>
      </c>
      <c r="EF18" s="664">
        <f>'3A 2025-2026 REPORTE CALIFICACI'!BB14</f>
        <v>0</v>
      </c>
      <c r="EG18" s="664"/>
      <c r="EH18" s="664"/>
      <c r="EI18" s="664"/>
      <c r="EJ18" s="664"/>
      <c r="EK18" s="664"/>
      <c r="EL18" s="664"/>
      <c r="EM18" s="664"/>
      <c r="EN18" s="664"/>
      <c r="EO18" s="664"/>
      <c r="EP18" s="664"/>
      <c r="EQ18" s="664"/>
      <c r="ER18" s="664"/>
      <c r="ES18" s="664"/>
      <c r="ET18" s="664"/>
      <c r="EU18" s="664"/>
      <c r="EV18" s="664"/>
      <c r="EW18" s="664"/>
      <c r="EX18" s="664"/>
      <c r="EY18" s="666"/>
    </row>
    <row r="19" ht="72.0" customHeight="1">
      <c r="A19" s="661"/>
      <c r="B19" s="47"/>
      <c r="C19" s="663" t="s">
        <v>1016</v>
      </c>
      <c r="D19" s="664">
        <f>'3A 2025-2026 REPORTE CALIFICACI'!BU11</f>
        <v>80</v>
      </c>
      <c r="E19" s="664">
        <f>'3A 2025-2026 REPORTE CALIFICACI'!BV11</f>
        <v>85</v>
      </c>
      <c r="F19" s="664">
        <f>'3A 2025-2026 REPORTE CALIFICACI'!BW11</f>
        <v>92</v>
      </c>
      <c r="G19" s="664">
        <f>'3A 2025-2026 REPORTE CALIFICACI'!BX11</f>
        <v>0</v>
      </c>
      <c r="H19" s="664">
        <f>'3A 2025-2026 REPORTE CALIFICACI'!BY11</f>
        <v>83</v>
      </c>
      <c r="I19" s="664">
        <f>'3A 2025-2026 REPORTE CALIFICACI'!BZ11</f>
        <v>86</v>
      </c>
      <c r="J19" s="664">
        <f>'3A 2025-2026 REPORTE CALIFICACI'!CA11</f>
        <v>91</v>
      </c>
      <c r="K19" s="664">
        <f>'3A 2025-2026 REPORTE CALIFICACI'!CB11</f>
        <v>0</v>
      </c>
      <c r="L19" s="664">
        <f>'3A 2025-2026 REPORTE CALIFICACI'!CC11</f>
        <v>86</v>
      </c>
      <c r="M19" s="664">
        <f>'3A 2025-2026 REPORTE CALIFICACI'!CD11</f>
        <v>87</v>
      </c>
      <c r="N19" s="664">
        <f>'3A 2025-2026 REPORTE CALIFICACI'!CE11</f>
        <v>88</v>
      </c>
      <c r="O19" s="664">
        <f>'3A 2025-2026 REPORTE CALIFICACI'!CF11</f>
        <v>0</v>
      </c>
      <c r="P19" s="664">
        <f>'3A 2025-2026 REPORTE CALIFICACI'!CG11</f>
        <v>85</v>
      </c>
      <c r="Q19" s="664">
        <f>'3A 2025-2026 REPORTE CALIFICACI'!CH11</f>
        <v>86</v>
      </c>
      <c r="R19" s="664">
        <f>'3A 2025-2026 REPORTE CALIFICACI'!CI11</f>
        <v>84</v>
      </c>
      <c r="S19" s="664">
        <f>'3A 2025-2026 REPORTE CALIFICACI'!CJ11</f>
        <v>0</v>
      </c>
      <c r="T19" s="664"/>
      <c r="U19" s="664"/>
      <c r="V19" s="664"/>
      <c r="W19" s="664"/>
      <c r="X19" s="664"/>
      <c r="Y19" s="664"/>
      <c r="Z19" s="664"/>
      <c r="AA19" s="664"/>
      <c r="AB19" s="664"/>
      <c r="AC19" s="664"/>
      <c r="AD19" s="664"/>
      <c r="AE19" s="664"/>
      <c r="AF19" s="664"/>
      <c r="AG19" s="664"/>
      <c r="AH19" s="664"/>
      <c r="AI19" s="664"/>
      <c r="AJ19" s="664"/>
      <c r="AK19" s="664"/>
      <c r="AL19" s="666"/>
      <c r="AM19" s="667"/>
      <c r="AN19" s="661"/>
      <c r="AO19" s="47"/>
      <c r="AP19" s="663" t="s">
        <v>1016</v>
      </c>
      <c r="AQ19" s="664">
        <f>'3A 2025-2026 REPORTE CALIFICACI'!BU12</f>
        <v>75</v>
      </c>
      <c r="AR19" s="664">
        <f>'3A 2025-2026 REPORTE CALIFICACI'!BV12</f>
        <v>70</v>
      </c>
      <c r="AS19" s="664">
        <f>'3A 2025-2026 REPORTE CALIFICACI'!BW12</f>
        <v>71</v>
      </c>
      <c r="AT19" s="664">
        <f>'3A 2025-2026 REPORTE CALIFICACI'!BX12</f>
        <v>0</v>
      </c>
      <c r="AU19" s="664">
        <f>'3A 2025-2026 REPORTE CALIFICACI'!BY12</f>
        <v>73</v>
      </c>
      <c r="AV19" s="664">
        <f>'3A 2025-2026 REPORTE CALIFICACI'!BZ12</f>
        <v>71</v>
      </c>
      <c r="AW19" s="664">
        <f>'3A 2025-2026 REPORTE CALIFICACI'!CA12</f>
        <v>72</v>
      </c>
      <c r="AX19" s="664">
        <f>'3A 2025-2026 REPORTE CALIFICACI'!CB12</f>
        <v>0</v>
      </c>
      <c r="AY19" s="664">
        <f>'3A 2025-2026 REPORTE CALIFICACI'!CC12</f>
        <v>74</v>
      </c>
      <c r="AZ19" s="664">
        <f>'3A 2025-2026 REPORTE CALIFICACI'!CD12</f>
        <v>70</v>
      </c>
      <c r="BA19" s="664">
        <f>'3A 2025-2026 REPORTE CALIFICACI'!CE12</f>
        <v>71</v>
      </c>
      <c r="BB19" s="664">
        <f>'3A 2025-2026 REPORTE CALIFICACI'!CF12</f>
        <v>0</v>
      </c>
      <c r="BC19" s="664">
        <f>'3A 2025-2026 REPORTE CALIFICACI'!CG12</f>
        <v>70</v>
      </c>
      <c r="BD19" s="664">
        <f>'3A 2025-2026 REPORTE CALIFICACI'!CH12</f>
        <v>72</v>
      </c>
      <c r="BE19" s="664">
        <f>'3A 2025-2026 REPORTE CALIFICACI'!CI12</f>
        <v>70</v>
      </c>
      <c r="BF19" s="664">
        <f>'3A 2025-2026 REPORTE CALIFICACI'!CJ12</f>
        <v>0</v>
      </c>
      <c r="BG19" s="664"/>
      <c r="BH19" s="664"/>
      <c r="BI19" s="664"/>
      <c r="BJ19" s="664"/>
      <c r="BK19" s="664"/>
      <c r="BL19" s="664"/>
      <c r="BM19" s="664"/>
      <c r="BN19" s="664"/>
      <c r="BO19" s="664"/>
      <c r="BP19" s="664"/>
      <c r="BQ19" s="664"/>
      <c r="BR19" s="664"/>
      <c r="BS19" s="664"/>
      <c r="BT19" s="664"/>
      <c r="BU19" s="664"/>
      <c r="BV19" s="664"/>
      <c r="BW19" s="664"/>
      <c r="BX19" s="664"/>
      <c r="BY19" s="666"/>
      <c r="BZ19" s="667"/>
      <c r="CA19" s="661"/>
      <c r="CB19" s="47"/>
      <c r="CC19" s="663" t="s">
        <v>1016</v>
      </c>
      <c r="CD19" s="664">
        <f>'3A 2025-2026 REPORTE CALIFICACI'!BU13</f>
        <v>70</v>
      </c>
      <c r="CE19" s="664">
        <f>'3A 2025-2026 REPORTE CALIFICACI'!BV13</f>
        <v>71</v>
      </c>
      <c r="CF19" s="664">
        <f>'3A 2025-2026 REPORTE CALIFICACI'!BW13</f>
        <v>30</v>
      </c>
      <c r="CG19" s="664">
        <f>'3A 2025-2026 REPORTE CALIFICACI'!BX13</f>
        <v>0</v>
      </c>
      <c r="CH19" s="664">
        <f>'3A 2025-2026 REPORTE CALIFICACI'!BY13</f>
        <v>71</v>
      </c>
      <c r="CI19" s="664">
        <f>'3A 2025-2026 REPORTE CALIFICACI'!BZ13</f>
        <v>71</v>
      </c>
      <c r="CJ19" s="664">
        <f>'3A 2025-2026 REPORTE CALIFICACI'!CA13</f>
        <v>35</v>
      </c>
      <c r="CK19" s="664">
        <f>'3A 2025-2026 REPORTE CALIFICACI'!CB13</f>
        <v>0</v>
      </c>
      <c r="CL19" s="664">
        <f>'3A 2025-2026 REPORTE CALIFICACI'!CC13</f>
        <v>70</v>
      </c>
      <c r="CM19" s="664">
        <f>'3A 2025-2026 REPORTE CALIFICACI'!CD13</f>
        <v>71</v>
      </c>
      <c r="CN19" s="664">
        <f>'3A 2025-2026 REPORTE CALIFICACI'!CE13</f>
        <v>70</v>
      </c>
      <c r="CO19" s="664">
        <f>'3A 2025-2026 REPORTE CALIFICACI'!CF13</f>
        <v>0</v>
      </c>
      <c r="CP19" s="664">
        <f>'3A 2025-2026 REPORTE CALIFICACI'!CG13</f>
        <v>71</v>
      </c>
      <c r="CQ19" s="664">
        <f>'3A 2025-2026 REPORTE CALIFICACI'!CH13</f>
        <v>70</v>
      </c>
      <c r="CR19" s="664">
        <f>'3A 2025-2026 REPORTE CALIFICACI'!CI13</f>
        <v>50</v>
      </c>
      <c r="CS19" s="664">
        <f>'3A 2025-2026 REPORTE CALIFICACI'!CJ13</f>
        <v>0</v>
      </c>
      <c r="CT19" s="664"/>
      <c r="CU19" s="664"/>
      <c r="CV19" s="664"/>
      <c r="CW19" s="664"/>
      <c r="CX19" s="664"/>
      <c r="CY19" s="664"/>
      <c r="CZ19" s="664"/>
      <c r="DA19" s="664"/>
      <c r="DB19" s="664"/>
      <c r="DC19" s="664"/>
      <c r="DD19" s="664"/>
      <c r="DE19" s="664"/>
      <c r="DF19" s="664"/>
      <c r="DG19" s="664"/>
      <c r="DH19" s="664"/>
      <c r="DI19" s="664"/>
      <c r="DJ19" s="664"/>
      <c r="DK19" s="664"/>
      <c r="DL19" s="666"/>
      <c r="DM19" s="667"/>
      <c r="DN19" s="661"/>
      <c r="DO19" s="47"/>
      <c r="DP19" s="663" t="s">
        <v>1016</v>
      </c>
      <c r="DQ19" s="664">
        <v>50.0</v>
      </c>
      <c r="DR19" s="664">
        <f>'3A 2025-2026 REPORTE CALIFICACI'!BV14</f>
        <v>70</v>
      </c>
      <c r="DS19" s="664">
        <f>'3A 2025-2026 REPORTE CALIFICACI'!BW14</f>
        <v>70</v>
      </c>
      <c r="DT19" s="664">
        <f>'3A 2025-2026 REPORTE CALIFICACI'!BX14</f>
        <v>0</v>
      </c>
      <c r="DU19" s="664">
        <v>70.0</v>
      </c>
      <c r="DV19" s="664">
        <f>'3A 2025-2026 REPORTE CALIFICACI'!BZ14</f>
        <v>70</v>
      </c>
      <c r="DW19" s="664">
        <f>'3A 2025-2026 REPORTE CALIFICACI'!CA14</f>
        <v>70</v>
      </c>
      <c r="DX19" s="664">
        <f>'3A 2025-2026 REPORTE CALIFICACI'!CB14</f>
        <v>0</v>
      </c>
      <c r="DY19" s="664">
        <v>72.0</v>
      </c>
      <c r="DZ19" s="664">
        <f>'3A 2025-2026 REPORTE CALIFICACI'!CD14</f>
        <v>70</v>
      </c>
      <c r="EA19" s="664">
        <f>'3A 2025-2026 REPORTE CALIFICACI'!CE14</f>
        <v>71</v>
      </c>
      <c r="EB19" s="664">
        <f>'3A 2025-2026 REPORTE CALIFICACI'!CF14</f>
        <v>0</v>
      </c>
      <c r="EC19" s="664">
        <v>71.0</v>
      </c>
      <c r="ED19" s="664">
        <f>'3A 2025-2026 REPORTE CALIFICACI'!CH14</f>
        <v>70</v>
      </c>
      <c r="EE19" s="664">
        <f>'3A 2025-2026 REPORTE CALIFICACI'!CI14</f>
        <v>70</v>
      </c>
      <c r="EF19" s="664">
        <f>'3A 2025-2026 REPORTE CALIFICACI'!CJ14</f>
        <v>0</v>
      </c>
      <c r="EG19" s="664"/>
      <c r="EH19" s="664"/>
      <c r="EI19" s="664"/>
      <c r="EJ19" s="664"/>
      <c r="EK19" s="664"/>
      <c r="EL19" s="664"/>
      <c r="EM19" s="664"/>
      <c r="EN19" s="664"/>
      <c r="EO19" s="664"/>
      <c r="EP19" s="664"/>
      <c r="EQ19" s="664"/>
      <c r="ER19" s="664"/>
      <c r="ES19" s="664"/>
      <c r="ET19" s="664"/>
      <c r="EU19" s="664"/>
      <c r="EV19" s="664"/>
      <c r="EW19" s="664"/>
      <c r="EX19" s="664"/>
      <c r="EY19" s="666"/>
    </row>
    <row r="20" ht="52.5" customHeight="1">
      <c r="A20" s="661"/>
      <c r="B20" s="47"/>
      <c r="C20" s="663" t="s">
        <v>1017</v>
      </c>
      <c r="D20" s="664">
        <f>'3A 2025-2026 REPORTE CALIFICACI'!DC11</f>
        <v>85</v>
      </c>
      <c r="E20" s="664">
        <f>'3A 2025-2026 REPORTE CALIFICACI'!DD11</f>
        <v>87</v>
      </c>
      <c r="F20" s="664">
        <f>'3A 2025-2026 REPORTE CALIFICACI'!DE11</f>
        <v>96</v>
      </c>
      <c r="G20" s="664">
        <f>'3A 2025-2026 REPORTE CALIFICACI'!DF11</f>
        <v>0</v>
      </c>
      <c r="H20" s="664">
        <f>'3A 2025-2026 REPORTE CALIFICACI'!DG11</f>
        <v>70</v>
      </c>
      <c r="I20" s="664">
        <f>'3A 2025-2026 REPORTE CALIFICACI'!DH11</f>
        <v>100</v>
      </c>
      <c r="J20" s="664">
        <f>'3A 2025-2026 REPORTE CALIFICACI'!DI11</f>
        <v>93</v>
      </c>
      <c r="K20" s="664">
        <f>'3A 2025-2026 REPORTE CALIFICACI'!DJ11</f>
        <v>0</v>
      </c>
      <c r="L20" s="664">
        <f>'3A 2025-2026 REPORTE CALIFICACI'!DK11</f>
        <v>91</v>
      </c>
      <c r="M20" s="664">
        <f>'3A 2025-2026 REPORTE CALIFICACI'!DL11</f>
        <v>100</v>
      </c>
      <c r="N20" s="664">
        <f>'3A 2025-2026 REPORTE CALIFICACI'!DM11</f>
        <v>95</v>
      </c>
      <c r="O20" s="664">
        <f>'3A 2025-2026 REPORTE CALIFICACI'!DN11</f>
        <v>0</v>
      </c>
      <c r="P20" s="664">
        <f>'3A 2025-2026 REPORTE CALIFICACI'!DO11</f>
        <v>81</v>
      </c>
      <c r="Q20" s="664">
        <f>'3A 2025-2026 REPORTE CALIFICACI'!DP11</f>
        <v>100</v>
      </c>
      <c r="R20" s="664">
        <f>'3A 2025-2026 REPORTE CALIFICACI'!DQ11</f>
        <v>95</v>
      </c>
      <c r="S20" s="664">
        <f>'3A 2025-2026 REPORTE CALIFICACI'!DR11</f>
        <v>0</v>
      </c>
      <c r="T20" s="664"/>
      <c r="U20" s="664"/>
      <c r="V20" s="664"/>
      <c r="W20" s="664"/>
      <c r="X20" s="664"/>
      <c r="Y20" s="664"/>
      <c r="Z20" s="664"/>
      <c r="AA20" s="664"/>
      <c r="AB20" s="664"/>
      <c r="AC20" s="664"/>
      <c r="AD20" s="664"/>
      <c r="AE20" s="664"/>
      <c r="AF20" s="664"/>
      <c r="AG20" s="664"/>
      <c r="AH20" s="664"/>
      <c r="AI20" s="664"/>
      <c r="AJ20" s="664"/>
      <c r="AK20" s="664"/>
      <c r="AL20" s="666"/>
      <c r="AM20" s="667"/>
      <c r="AN20" s="661"/>
      <c r="AO20" s="47"/>
      <c r="AP20" s="663" t="s">
        <v>1017</v>
      </c>
      <c r="AQ20" s="664">
        <f>'3A 2025-2026 REPORTE CALIFICACI'!DC12</f>
        <v>78</v>
      </c>
      <c r="AR20" s="664">
        <f>'3A 2025-2026 REPORTE CALIFICACI'!DD12</f>
        <v>70</v>
      </c>
      <c r="AS20" s="664">
        <f>'3A 2025-2026 REPORTE CALIFICACI'!DE12</f>
        <v>74</v>
      </c>
      <c r="AT20" s="664">
        <f>'3A 2025-2026 REPORTE CALIFICACI'!DF12</f>
        <v>0</v>
      </c>
      <c r="AU20" s="664">
        <f>'3A 2025-2026 REPORTE CALIFICACI'!DG12</f>
        <v>70</v>
      </c>
      <c r="AV20" s="664">
        <f>'3A 2025-2026 REPORTE CALIFICACI'!DH12</f>
        <v>70</v>
      </c>
      <c r="AW20" s="664">
        <f>'3A 2025-2026 REPORTE CALIFICACI'!DI12</f>
        <v>70</v>
      </c>
      <c r="AX20" s="664">
        <f>'3A 2025-2026 REPORTE CALIFICACI'!DJ12</f>
        <v>0</v>
      </c>
      <c r="AY20" s="664">
        <f>'3A 2025-2026 REPORTE CALIFICACI'!DK12</f>
        <v>70</v>
      </c>
      <c r="AZ20" s="664">
        <f>'3A 2025-2026 REPORTE CALIFICACI'!DL12</f>
        <v>70</v>
      </c>
      <c r="BA20" s="664">
        <f>'3A 2025-2026 REPORTE CALIFICACI'!DM12</f>
        <v>73</v>
      </c>
      <c r="BB20" s="664">
        <f>'3A 2025-2026 REPORTE CALIFICACI'!DN12</f>
        <v>0</v>
      </c>
      <c r="BC20" s="664">
        <f>'3A 2025-2026 REPORTE CALIFICACI'!DO12</f>
        <v>75</v>
      </c>
      <c r="BD20" s="664">
        <f>'3A 2025-2026 REPORTE CALIFICACI'!DP12</f>
        <v>70</v>
      </c>
      <c r="BE20" s="664">
        <f>'3A 2025-2026 REPORTE CALIFICACI'!DQ12</f>
        <v>78</v>
      </c>
      <c r="BF20" s="664">
        <f>'3A 2025-2026 REPORTE CALIFICACI'!DR12</f>
        <v>0</v>
      </c>
      <c r="BG20" s="664"/>
      <c r="BH20" s="664"/>
      <c r="BI20" s="664"/>
      <c r="BJ20" s="664"/>
      <c r="BK20" s="664"/>
      <c r="BL20" s="664"/>
      <c r="BM20" s="664"/>
      <c r="BN20" s="664"/>
      <c r="BO20" s="664"/>
      <c r="BP20" s="664"/>
      <c r="BQ20" s="664"/>
      <c r="BR20" s="664"/>
      <c r="BS20" s="664"/>
      <c r="BT20" s="664"/>
      <c r="BU20" s="664"/>
      <c r="BV20" s="664"/>
      <c r="BW20" s="664"/>
      <c r="BX20" s="664"/>
      <c r="BY20" s="666"/>
      <c r="BZ20" s="667"/>
      <c r="CA20" s="661"/>
      <c r="CB20" s="47"/>
      <c r="CC20" s="663" t="s">
        <v>1017</v>
      </c>
      <c r="CD20" s="664">
        <f>'3A 2025-2026 REPORTE CALIFICACI'!DC13</f>
        <v>70</v>
      </c>
      <c r="CE20" s="664">
        <f>'3A 2025-2026 REPORTE CALIFICACI'!DD13</f>
        <v>55</v>
      </c>
      <c r="CF20" s="664">
        <f>'3A 2025-2026 REPORTE CALIFICACI'!DE13</f>
        <v>48</v>
      </c>
      <c r="CG20" s="664">
        <f>'3A 2025-2026 REPORTE CALIFICACI'!DF13</f>
        <v>0</v>
      </c>
      <c r="CH20" s="664">
        <f>'3A 2025-2026 REPORTE CALIFICACI'!DG13</f>
        <v>65</v>
      </c>
      <c r="CI20" s="664">
        <f>'3A 2025-2026 REPORTE CALIFICACI'!DH13</f>
        <v>60</v>
      </c>
      <c r="CJ20" s="664">
        <f>'3A 2025-2026 REPORTE CALIFICACI'!DI13</f>
        <v>40</v>
      </c>
      <c r="CK20" s="664">
        <f>'3A 2025-2026 REPORTE CALIFICACI'!DJ13</f>
        <v>0</v>
      </c>
      <c r="CL20" s="664">
        <f>'3A 2025-2026 REPORTE CALIFICACI'!DK13</f>
        <v>70</v>
      </c>
      <c r="CM20" s="664">
        <f>'3A 2025-2026 REPORTE CALIFICACI'!DL13</f>
        <v>70</v>
      </c>
      <c r="CN20" s="664">
        <f>'3A 2025-2026 REPORTE CALIFICACI'!DM13</f>
        <v>50</v>
      </c>
      <c r="CO20" s="664">
        <f>'3A 2025-2026 REPORTE CALIFICACI'!DN13</f>
        <v>0</v>
      </c>
      <c r="CP20" s="664">
        <f>'3A 2025-2026 REPORTE CALIFICACI'!DO13</f>
        <v>70</v>
      </c>
      <c r="CQ20" s="664">
        <f>'3A 2025-2026 REPORTE CALIFICACI'!DP13</f>
        <v>70</v>
      </c>
      <c r="CR20" s="664">
        <f>'3A 2025-2026 REPORTE CALIFICACI'!DQ13</f>
        <v>60</v>
      </c>
      <c r="CS20" s="664">
        <f>'3A 2025-2026 REPORTE CALIFICACI'!DR13</f>
        <v>0</v>
      </c>
      <c r="CT20" s="664"/>
      <c r="CU20" s="664"/>
      <c r="CV20" s="664"/>
      <c r="CW20" s="664"/>
      <c r="CX20" s="664"/>
      <c r="CY20" s="664"/>
      <c r="CZ20" s="664"/>
      <c r="DA20" s="664"/>
      <c r="DB20" s="664"/>
      <c r="DC20" s="664"/>
      <c r="DD20" s="664"/>
      <c r="DE20" s="664"/>
      <c r="DF20" s="664"/>
      <c r="DG20" s="664"/>
      <c r="DH20" s="664"/>
      <c r="DI20" s="664"/>
      <c r="DJ20" s="664"/>
      <c r="DK20" s="664"/>
      <c r="DL20" s="666"/>
      <c r="DM20" s="667"/>
      <c r="DN20" s="661"/>
      <c r="DO20" s="47"/>
      <c r="DP20" s="663" t="s">
        <v>1017</v>
      </c>
      <c r="DQ20" s="664">
        <f>'3A 2025-2026 REPORTE CALIFICACI'!DC14</f>
        <v>70</v>
      </c>
      <c r="DR20" s="664">
        <f>'3A 2025-2026 REPORTE CALIFICACI'!DD14</f>
        <v>70</v>
      </c>
      <c r="DS20" s="664">
        <f>'3A 2025-2026 REPORTE CALIFICACI'!DE14</f>
        <v>76</v>
      </c>
      <c r="DT20" s="664">
        <f>'3A 2025-2026 REPORTE CALIFICACI'!DF14</f>
        <v>0</v>
      </c>
      <c r="DU20" s="664">
        <f>'3A 2025-2026 REPORTE CALIFICACI'!DG14</f>
        <v>71</v>
      </c>
      <c r="DV20" s="664">
        <f>'3A 2025-2026 REPORTE CALIFICACI'!DH14</f>
        <v>73</v>
      </c>
      <c r="DW20" s="664">
        <f>'3A 2025-2026 REPORTE CALIFICACI'!DI14</f>
        <v>70</v>
      </c>
      <c r="DX20" s="664">
        <f>'3A 2025-2026 REPORTE CALIFICACI'!DJ14</f>
        <v>0</v>
      </c>
      <c r="DY20" s="664">
        <f>'3A 2025-2026 REPORTE CALIFICACI'!DK14</f>
        <v>70</v>
      </c>
      <c r="DZ20" s="664">
        <f>'3A 2025-2026 REPORTE CALIFICACI'!DL14</f>
        <v>70</v>
      </c>
      <c r="EA20" s="664">
        <f>'3A 2025-2026 REPORTE CALIFICACI'!DM14</f>
        <v>70</v>
      </c>
      <c r="EB20" s="664">
        <f>'3A 2025-2026 REPORTE CALIFICACI'!DN14</f>
        <v>0</v>
      </c>
      <c r="EC20" s="664">
        <f>'3A 2025-2026 REPORTE CALIFICACI'!DO14</f>
        <v>70</v>
      </c>
      <c r="ED20" s="664">
        <f>'3A 2025-2026 REPORTE CALIFICACI'!DP14</f>
        <v>71</v>
      </c>
      <c r="EE20" s="664">
        <f>'3A 2025-2026 REPORTE CALIFICACI'!DQ14</f>
        <v>71</v>
      </c>
      <c r="EF20" s="664">
        <f>'3A 2025-2026 REPORTE CALIFICACI'!DR14</f>
        <v>0</v>
      </c>
      <c r="EG20" s="664"/>
      <c r="EH20" s="664"/>
      <c r="EI20" s="664"/>
      <c r="EJ20" s="664"/>
      <c r="EK20" s="664"/>
      <c r="EL20" s="664"/>
      <c r="EM20" s="664"/>
      <c r="EN20" s="664"/>
      <c r="EO20" s="664"/>
      <c r="EP20" s="664"/>
      <c r="EQ20" s="664"/>
      <c r="ER20" s="664"/>
      <c r="ES20" s="664"/>
      <c r="ET20" s="664"/>
      <c r="EU20" s="664"/>
      <c r="EV20" s="664"/>
      <c r="EW20" s="664"/>
      <c r="EX20" s="664"/>
      <c r="EY20" s="666"/>
    </row>
    <row r="21" ht="52.5" customHeight="1">
      <c r="A21" s="661"/>
      <c r="B21" s="47"/>
      <c r="C21" s="663" t="s">
        <v>1018</v>
      </c>
      <c r="D21" s="664">
        <f>'3A 2025-2026 REPORTE CALIFICACI'!EK11</f>
        <v>81</v>
      </c>
      <c r="E21" s="664">
        <f>'3A 2025-2026 REPORTE CALIFICACI'!EL11</f>
        <v>85</v>
      </c>
      <c r="F21" s="664">
        <f>'3A 2025-2026 REPORTE CALIFICACI'!EM11</f>
        <v>94</v>
      </c>
      <c r="G21" s="665">
        <f>'3A 2025-2026 REPORTE CALIFICACI'!EN11</f>
        <v>0</v>
      </c>
      <c r="H21" s="664">
        <f>'3A 2025-2026 REPORTE CALIFICACI'!EO11</f>
        <v>81</v>
      </c>
      <c r="I21" s="664">
        <f>'3A 2025-2026 REPORTE CALIFICACI'!EP11</f>
        <v>93</v>
      </c>
      <c r="J21" s="664">
        <f>'3A 2025-2026 REPORTE CALIFICACI'!EQ11</f>
        <v>93</v>
      </c>
      <c r="K21" s="664">
        <f>'3A 2025-2026 REPORTE CALIFICACI'!ER11</f>
        <v>0</v>
      </c>
      <c r="L21" s="664">
        <f>'3A 2025-2026 REPORTE CALIFICACI'!ES11</f>
        <v>92</v>
      </c>
      <c r="M21" s="665">
        <f>'3A 2025-2026 REPORTE CALIFICACI'!ET11</f>
        <v>98</v>
      </c>
      <c r="N21" s="665">
        <f>'3A 2025-2026 REPORTE CALIFICACI'!EU11</f>
        <v>94</v>
      </c>
      <c r="O21" s="664">
        <f>'3A 2025-2026 REPORTE CALIFICACI'!EV11</f>
        <v>0</v>
      </c>
      <c r="P21" s="665">
        <f>'3A 2025-2026 REPORTE CALIFICACI'!EW11</f>
        <v>82</v>
      </c>
      <c r="Q21" s="665">
        <f>'3A 2025-2026 REPORTE CALIFICACI'!EX11</f>
        <v>97</v>
      </c>
      <c r="R21" s="665">
        <f>'3A 2025-2026 REPORTE CALIFICACI'!EY11</f>
        <v>83</v>
      </c>
      <c r="S21" s="665">
        <f>'3A 2025-2026 REPORTE CALIFICACI'!EZ11</f>
        <v>0</v>
      </c>
      <c r="T21" s="664"/>
      <c r="U21" s="664"/>
      <c r="V21" s="664"/>
      <c r="W21" s="664"/>
      <c r="X21" s="664"/>
      <c r="Y21" s="664"/>
      <c r="Z21" s="664"/>
      <c r="AA21" s="664"/>
      <c r="AB21" s="664"/>
      <c r="AC21" s="664"/>
      <c r="AD21" s="664"/>
      <c r="AE21" s="664"/>
      <c r="AF21" s="664"/>
      <c r="AG21" s="664"/>
      <c r="AH21" s="664"/>
      <c r="AI21" s="664"/>
      <c r="AJ21" s="664"/>
      <c r="AK21" s="664"/>
      <c r="AL21" s="666"/>
      <c r="AM21" s="667"/>
      <c r="AN21" s="661"/>
      <c r="AO21" s="47"/>
      <c r="AP21" s="663" t="s">
        <v>1018</v>
      </c>
      <c r="AQ21" s="664">
        <f>'3A 2025-2026 REPORTE CALIFICACI'!EK12</f>
        <v>71</v>
      </c>
      <c r="AR21" s="664">
        <f>'3A 2025-2026 REPORTE CALIFICACI'!EL12</f>
        <v>78</v>
      </c>
      <c r="AS21" s="664">
        <f>'3A 2025-2026 REPORTE CALIFICACI'!EM12</f>
        <v>73</v>
      </c>
      <c r="AT21" s="665">
        <f>'3A 2025-2026 REPORTE CALIFICACI'!EN12</f>
        <v>0</v>
      </c>
      <c r="AU21" s="664">
        <f>'3A 2025-2026 REPORTE CALIFICACI'!EO12</f>
        <v>73</v>
      </c>
      <c r="AV21" s="664">
        <f>'3A 2025-2026 REPORTE CALIFICACI'!EP12</f>
        <v>74</v>
      </c>
      <c r="AW21" s="664">
        <f>'3A 2025-2026 REPORTE CALIFICACI'!EQ12</f>
        <v>50</v>
      </c>
      <c r="AX21" s="664">
        <f>'3A 2025-2026 REPORTE CALIFICACI'!ER12</f>
        <v>0</v>
      </c>
      <c r="AY21" s="664">
        <f>'3A 2025-2026 REPORTE CALIFICACI'!ES12</f>
        <v>73</v>
      </c>
      <c r="AZ21" s="665">
        <f>'3A 2025-2026 REPORTE CALIFICACI'!ET12</f>
        <v>71</v>
      </c>
      <c r="BA21" s="665">
        <f>'3A 2025-2026 REPORTE CALIFICACI'!EU12</f>
        <v>57</v>
      </c>
      <c r="BB21" s="664">
        <f>'3A 2025-2026 REPORTE CALIFICACI'!EV12</f>
        <v>0</v>
      </c>
      <c r="BC21" s="665">
        <f>'3A 2025-2026 REPORTE CALIFICACI'!EW12</f>
        <v>70</v>
      </c>
      <c r="BD21" s="665">
        <f>'3A 2025-2026 REPORTE CALIFICACI'!EX12</f>
        <v>65</v>
      </c>
      <c r="BE21" s="665">
        <f>'3A 2025-2026 REPORTE CALIFICACI'!EY12</f>
        <v>66</v>
      </c>
      <c r="BF21" s="665">
        <f>'3A 2025-2026 REPORTE CALIFICACI'!EZ12</f>
        <v>0</v>
      </c>
      <c r="BG21" s="664"/>
      <c r="BH21" s="664"/>
      <c r="BI21" s="664"/>
      <c r="BJ21" s="664"/>
      <c r="BK21" s="664"/>
      <c r="BL21" s="664"/>
      <c r="BM21" s="664"/>
      <c r="BN21" s="664"/>
      <c r="BO21" s="664"/>
      <c r="BP21" s="664"/>
      <c r="BQ21" s="664"/>
      <c r="BR21" s="664"/>
      <c r="BS21" s="664"/>
      <c r="BT21" s="664"/>
      <c r="BU21" s="664"/>
      <c r="BV21" s="664"/>
      <c r="BW21" s="664"/>
      <c r="BX21" s="664"/>
      <c r="BY21" s="666"/>
      <c r="BZ21" s="667"/>
      <c r="CA21" s="661"/>
      <c r="CB21" s="47"/>
      <c r="CC21" s="663" t="s">
        <v>1018</v>
      </c>
      <c r="CD21" s="664">
        <f>'3A 2025-2026 REPORTE CALIFICACI'!EK13</f>
        <v>48</v>
      </c>
      <c r="CE21" s="664">
        <f>'3A 2025-2026 REPORTE CALIFICACI'!EL13</f>
        <v>68</v>
      </c>
      <c r="CF21" s="664">
        <f>'3A 2025-2026 REPORTE CALIFICACI'!EM13</f>
        <v>51</v>
      </c>
      <c r="CG21" s="665">
        <f>'3A 2025-2026 REPORTE CALIFICACI'!EN13</f>
        <v>0</v>
      </c>
      <c r="CH21" s="664">
        <f>'3A 2025-2026 REPORTE CALIFICACI'!EO13</f>
        <v>36</v>
      </c>
      <c r="CI21" s="664">
        <f>'3A 2025-2026 REPORTE CALIFICACI'!EP13</f>
        <v>70</v>
      </c>
      <c r="CJ21" s="664">
        <f>'3A 2025-2026 REPORTE CALIFICACI'!EQ13</f>
        <v>47</v>
      </c>
      <c r="CK21" s="664">
        <f>'3A 2025-2026 REPORTE CALIFICACI'!ER13</f>
        <v>0</v>
      </c>
      <c r="CL21" s="664">
        <f>'3A 2025-2026 REPORTE CALIFICACI'!ES13</f>
        <v>36</v>
      </c>
      <c r="CM21" s="665">
        <f>'3A 2025-2026 REPORTE CALIFICACI'!ET13</f>
        <v>70</v>
      </c>
      <c r="CN21" s="665">
        <f>'3A 2025-2026 REPORTE CALIFICACI'!EU13</f>
        <v>55</v>
      </c>
      <c r="CO21" s="664">
        <f>'3A 2025-2026 REPORTE CALIFICACI'!EV13</f>
        <v>0</v>
      </c>
      <c r="CP21" s="665">
        <f>'3A 2025-2026 REPORTE CALIFICACI'!EW13</f>
        <v>48</v>
      </c>
      <c r="CQ21" s="665">
        <f>'3A 2025-2026 REPORTE CALIFICACI'!EX13</f>
        <v>72</v>
      </c>
      <c r="CR21" s="665">
        <f>'3A 2025-2026 REPORTE CALIFICACI'!EY13</f>
        <v>51</v>
      </c>
      <c r="CS21" s="665">
        <f>'3A 2025-2026 REPORTE CALIFICACI'!EZ13</f>
        <v>0</v>
      </c>
      <c r="CT21" s="664"/>
      <c r="CU21" s="664"/>
      <c r="CV21" s="664"/>
      <c r="CW21" s="664"/>
      <c r="CX21" s="664"/>
      <c r="CY21" s="664"/>
      <c r="CZ21" s="664"/>
      <c r="DA21" s="664"/>
      <c r="DB21" s="664"/>
      <c r="DC21" s="664"/>
      <c r="DD21" s="664"/>
      <c r="DE21" s="664"/>
      <c r="DF21" s="664"/>
      <c r="DG21" s="664"/>
      <c r="DH21" s="664"/>
      <c r="DI21" s="664"/>
      <c r="DJ21" s="664"/>
      <c r="DK21" s="664"/>
      <c r="DL21" s="666"/>
      <c r="DM21" s="667"/>
      <c r="DN21" s="661"/>
      <c r="DO21" s="47"/>
      <c r="DP21" s="663" t="s">
        <v>1018</v>
      </c>
      <c r="DQ21" s="664">
        <f>'3A 2025-2026 REPORTE CALIFICACI'!EK14</f>
        <v>76</v>
      </c>
      <c r="DR21" s="664">
        <f>'3A 2025-2026 REPORTE CALIFICACI'!EL14</f>
        <v>81</v>
      </c>
      <c r="DS21" s="664">
        <f>'3A 2025-2026 REPORTE CALIFICACI'!EM14</f>
        <v>78</v>
      </c>
      <c r="DT21" s="665">
        <f>'3A 2025-2026 REPORTE CALIFICACI'!EN14</f>
        <v>0</v>
      </c>
      <c r="DU21" s="664">
        <f>'3A 2025-2026 REPORTE CALIFICACI'!EO14</f>
        <v>73</v>
      </c>
      <c r="DV21" s="664">
        <f>'3A 2025-2026 REPORTE CALIFICACI'!EP14</f>
        <v>71</v>
      </c>
      <c r="DW21" s="664">
        <f>'3A 2025-2026 REPORTE CALIFICACI'!EQ14</f>
        <v>83</v>
      </c>
      <c r="DX21" s="664">
        <f>'3A 2025-2026 REPORTE CALIFICACI'!ER14</f>
        <v>0</v>
      </c>
      <c r="DY21" s="664">
        <f>'3A 2025-2026 REPORTE CALIFICACI'!ES14</f>
        <v>84</v>
      </c>
      <c r="DZ21" s="665">
        <f>'3A 2025-2026 REPORTE CALIFICACI'!ET14</f>
        <v>73</v>
      </c>
      <c r="EA21" s="665">
        <f>'3A 2025-2026 REPORTE CALIFICACI'!EU14</f>
        <v>77</v>
      </c>
      <c r="EB21" s="664">
        <f>'3A 2025-2026 REPORTE CALIFICACI'!EV14</f>
        <v>0</v>
      </c>
      <c r="EC21" s="665">
        <f>'3A 2025-2026 REPORTE CALIFICACI'!EW14</f>
        <v>70</v>
      </c>
      <c r="ED21" s="665">
        <f>'3A 2025-2026 REPORTE CALIFICACI'!EX14</f>
        <v>78</v>
      </c>
      <c r="EE21" s="665">
        <f>'3A 2025-2026 REPORTE CALIFICACI'!EY14</f>
        <v>51</v>
      </c>
      <c r="EF21" s="665">
        <f>'3A 2025-2026 REPORTE CALIFICACI'!EZ14</f>
        <v>0</v>
      </c>
      <c r="EG21" s="664"/>
      <c r="EH21" s="664"/>
      <c r="EI21" s="664"/>
      <c r="EJ21" s="664"/>
      <c r="EK21" s="664"/>
      <c r="EL21" s="664"/>
      <c r="EM21" s="664"/>
      <c r="EN21" s="664"/>
      <c r="EO21" s="664"/>
      <c r="EP21" s="664"/>
      <c r="EQ21" s="664"/>
      <c r="ER21" s="664"/>
      <c r="ES21" s="664"/>
      <c r="ET21" s="664"/>
      <c r="EU21" s="664"/>
      <c r="EV21" s="664"/>
      <c r="EW21" s="664"/>
      <c r="EX21" s="664"/>
      <c r="EY21" s="666"/>
    </row>
    <row r="22" ht="52.5" customHeight="1">
      <c r="A22" s="661"/>
      <c r="B22" s="47"/>
      <c r="C22" s="663" t="s">
        <v>1019</v>
      </c>
      <c r="D22" s="664">
        <f>'3A 2025-2026 REPORTE CALIFICACI'!FS11</f>
        <v>86</v>
      </c>
      <c r="E22" s="664">
        <f>'3A 2025-2026 REPORTE CALIFICACI'!FT11</f>
        <v>92</v>
      </c>
      <c r="F22" s="664">
        <f>'3A 2025-2026 REPORTE CALIFICACI'!FU11</f>
        <v>86</v>
      </c>
      <c r="G22" s="664">
        <f>'3A 2025-2026 REPORTE CALIFICACI'!FV11</f>
        <v>0</v>
      </c>
      <c r="H22" s="664">
        <f>'3A 2025-2026 REPORTE CALIFICACI'!FW11</f>
        <v>91</v>
      </c>
      <c r="I22" s="664">
        <f>'3A 2025-2026 REPORTE CALIFICACI'!FX11</f>
        <v>92</v>
      </c>
      <c r="J22" s="664">
        <f>'3A 2025-2026 REPORTE CALIFICACI'!FY11</f>
        <v>90</v>
      </c>
      <c r="K22" s="664">
        <f>'3A 2025-2026 REPORTE CALIFICACI'!FZ11</f>
        <v>0</v>
      </c>
      <c r="L22" s="664">
        <f>'3A 2025-2026 REPORTE CALIFICACI'!GA11</f>
        <v>96</v>
      </c>
      <c r="M22" s="664">
        <f>'3A 2025-2026 REPORTE CALIFICACI'!GB11</f>
        <v>98</v>
      </c>
      <c r="N22" s="664">
        <f>'3A 2025-2026 REPORTE CALIFICACI'!GC11</f>
        <v>87</v>
      </c>
      <c r="O22" s="664">
        <f>'3A 2025-2026 REPORTE CALIFICACI'!GD11</f>
        <v>0</v>
      </c>
      <c r="P22" s="664">
        <f>'3A 2025-2026 REPORTE CALIFICACI'!GE11</f>
        <v>94</v>
      </c>
      <c r="Q22" s="664">
        <f>'3A 2025-2026 REPORTE CALIFICACI'!GF11</f>
        <v>95</v>
      </c>
      <c r="R22" s="664">
        <f>'3A 2025-2026 REPORTE CALIFICACI'!GG11</f>
        <v>85</v>
      </c>
      <c r="S22" s="664">
        <f>'3A 2025-2026 REPORTE CALIFICACI'!GH11</f>
        <v>0</v>
      </c>
      <c r="T22" s="664"/>
      <c r="U22" s="664"/>
      <c r="V22" s="664"/>
      <c r="W22" s="664"/>
      <c r="X22" s="664"/>
      <c r="Y22" s="664"/>
      <c r="Z22" s="664"/>
      <c r="AA22" s="664"/>
      <c r="AB22" s="664"/>
      <c r="AC22" s="664"/>
      <c r="AD22" s="664"/>
      <c r="AE22" s="664"/>
      <c r="AF22" s="664"/>
      <c r="AG22" s="664"/>
      <c r="AH22" s="664"/>
      <c r="AI22" s="664"/>
      <c r="AJ22" s="664"/>
      <c r="AK22" s="664"/>
      <c r="AL22" s="666"/>
      <c r="AM22" s="667"/>
      <c r="AN22" s="661"/>
      <c r="AO22" s="47"/>
      <c r="AP22" s="663" t="s">
        <v>1019</v>
      </c>
      <c r="AQ22" s="664">
        <f>'3A 2025-2026 REPORTE CALIFICACI'!FS12</f>
        <v>70</v>
      </c>
      <c r="AR22" s="664">
        <f>'3A 2025-2026 REPORTE CALIFICACI'!FT12</f>
        <v>85</v>
      </c>
      <c r="AS22" s="664">
        <f>'3A 2025-2026 REPORTE CALIFICACI'!FU12</f>
        <v>75</v>
      </c>
      <c r="AT22" s="664">
        <f>'3A 2025-2026 REPORTE CALIFICACI'!FV12</f>
        <v>0</v>
      </c>
      <c r="AU22" s="664">
        <f>'3A 2025-2026 REPORTE CALIFICACI'!FW12</f>
        <v>70</v>
      </c>
      <c r="AV22" s="664">
        <f>'3A 2025-2026 REPORTE CALIFICACI'!FX12</f>
        <v>72</v>
      </c>
      <c r="AW22" s="664">
        <f>'3A 2025-2026 REPORTE CALIFICACI'!FY12</f>
        <v>78</v>
      </c>
      <c r="AX22" s="664">
        <f>'3A 2025-2026 REPORTE CALIFICACI'!FZ12</f>
        <v>0</v>
      </c>
      <c r="AY22" s="664">
        <f>'3A 2025-2026 REPORTE CALIFICACI'!GA12</f>
        <v>70</v>
      </c>
      <c r="AZ22" s="664">
        <f>'3A 2025-2026 REPORTE CALIFICACI'!GB12</f>
        <v>70</v>
      </c>
      <c r="BA22" s="664">
        <f>'3A 2025-2026 REPORTE CALIFICACI'!GC12</f>
        <v>74</v>
      </c>
      <c r="BB22" s="664">
        <f>'3A 2025-2026 REPORTE CALIFICACI'!GD12</f>
        <v>0</v>
      </c>
      <c r="BC22" s="664">
        <f>'3A 2025-2026 REPORTE CALIFICACI'!GE12</f>
        <v>70</v>
      </c>
      <c r="BD22" s="664">
        <f>'3A 2025-2026 REPORTE CALIFICACI'!GF12</f>
        <v>84</v>
      </c>
      <c r="BE22" s="664">
        <f>'3A 2025-2026 REPORTE CALIFICACI'!GG12</f>
        <v>54</v>
      </c>
      <c r="BF22" s="664">
        <f>'3A 2025-2026 REPORTE CALIFICACI'!GH12</f>
        <v>0</v>
      </c>
      <c r="BG22" s="664"/>
      <c r="BH22" s="664"/>
      <c r="BI22" s="664"/>
      <c r="BJ22" s="664"/>
      <c r="BK22" s="664"/>
      <c r="BL22" s="664"/>
      <c r="BM22" s="664"/>
      <c r="BN22" s="664"/>
      <c r="BO22" s="664"/>
      <c r="BP22" s="664"/>
      <c r="BQ22" s="664"/>
      <c r="BR22" s="664"/>
      <c r="BS22" s="664"/>
      <c r="BT22" s="664"/>
      <c r="BU22" s="664"/>
      <c r="BV22" s="664"/>
      <c r="BW22" s="664"/>
      <c r="BX22" s="664"/>
      <c r="BY22" s="666"/>
      <c r="BZ22" s="667"/>
      <c r="CA22" s="661"/>
      <c r="CB22" s="47"/>
      <c r="CC22" s="663" t="s">
        <v>1019</v>
      </c>
      <c r="CD22" s="664">
        <f>'3A 2025-2026 REPORTE CALIFICACI'!FS13</f>
        <v>65</v>
      </c>
      <c r="CE22" s="664">
        <f>'3A 2025-2026 REPORTE CALIFICACI'!FT13</f>
        <v>70</v>
      </c>
      <c r="CF22" s="664">
        <f>'3A 2025-2026 REPORTE CALIFICACI'!FU13</f>
        <v>45</v>
      </c>
      <c r="CG22" s="664">
        <f>'3A 2025-2026 REPORTE CALIFICACI'!FV13</f>
        <v>0</v>
      </c>
      <c r="CH22" s="664">
        <f>'3A 2025-2026 REPORTE CALIFICACI'!FW13</f>
        <v>70</v>
      </c>
      <c r="CI22" s="664">
        <f>'3A 2025-2026 REPORTE CALIFICACI'!FX13</f>
        <v>70</v>
      </c>
      <c r="CJ22" s="664">
        <f>'3A 2025-2026 REPORTE CALIFICACI'!FY13</f>
        <v>50</v>
      </c>
      <c r="CK22" s="664">
        <f>'3A 2025-2026 REPORTE CALIFICACI'!FZ13</f>
        <v>0</v>
      </c>
      <c r="CL22" s="664">
        <f>'3A 2025-2026 REPORTE CALIFICACI'!GA13</f>
        <v>70</v>
      </c>
      <c r="CM22" s="664">
        <f>'3A 2025-2026 REPORTE CALIFICACI'!GB13</f>
        <v>70</v>
      </c>
      <c r="CN22" s="664">
        <f>'3A 2025-2026 REPORTE CALIFICACI'!GC13</f>
        <v>33</v>
      </c>
      <c r="CO22" s="664">
        <f>'3A 2025-2026 REPORTE CALIFICACI'!GD13</f>
        <v>0</v>
      </c>
      <c r="CP22" s="664">
        <f>'3A 2025-2026 REPORTE CALIFICACI'!GE13</f>
        <v>70</v>
      </c>
      <c r="CQ22" s="664">
        <f>'3A 2025-2026 REPORTE CALIFICACI'!GF13</f>
        <v>65</v>
      </c>
      <c r="CR22" s="664">
        <f>'3A 2025-2026 REPORTE CALIFICACI'!GG13</f>
        <v>55</v>
      </c>
      <c r="CS22" s="664">
        <f>'3A 2025-2026 REPORTE CALIFICACI'!GH13</f>
        <v>0</v>
      </c>
      <c r="CT22" s="664"/>
      <c r="CU22" s="664"/>
      <c r="CV22" s="664"/>
      <c r="CW22" s="664"/>
      <c r="CX22" s="664"/>
      <c r="CY22" s="664"/>
      <c r="CZ22" s="664"/>
      <c r="DA22" s="664"/>
      <c r="DB22" s="664"/>
      <c r="DC22" s="664"/>
      <c r="DD22" s="664"/>
      <c r="DE22" s="664"/>
      <c r="DF22" s="664"/>
      <c r="DG22" s="664"/>
      <c r="DH22" s="664"/>
      <c r="DI22" s="664"/>
      <c r="DJ22" s="664"/>
      <c r="DK22" s="664"/>
      <c r="DL22" s="666"/>
      <c r="DM22" s="667"/>
      <c r="DN22" s="661"/>
      <c r="DO22" s="47"/>
      <c r="DP22" s="663" t="s">
        <v>1019</v>
      </c>
      <c r="DQ22" s="664">
        <f>'3A 2025-2026 REPORTE CALIFICACI'!FS14</f>
        <v>33</v>
      </c>
      <c r="DR22" s="664">
        <f>'3A 2025-2026 REPORTE CALIFICACI'!FT14</f>
        <v>70</v>
      </c>
      <c r="DS22" s="664">
        <f>'3A 2025-2026 REPORTE CALIFICACI'!FU14</f>
        <v>40</v>
      </c>
      <c r="DT22" s="664">
        <f>'3A 2025-2026 REPORTE CALIFICACI'!FV14</f>
        <v>0</v>
      </c>
      <c r="DU22" s="664">
        <f>'3A 2025-2026 REPORTE CALIFICACI'!FW14</f>
        <v>44</v>
      </c>
      <c r="DV22" s="664">
        <f>'3A 2025-2026 REPORTE CALIFICACI'!FX14</f>
        <v>71</v>
      </c>
      <c r="DW22" s="664">
        <f>'3A 2025-2026 REPORTE CALIFICACI'!FY14</f>
        <v>50</v>
      </c>
      <c r="DX22" s="664">
        <f>'3A 2025-2026 REPORTE CALIFICACI'!FZ14</f>
        <v>0</v>
      </c>
      <c r="DY22" s="664">
        <f>'3A 2025-2026 REPORTE CALIFICACI'!GA14</f>
        <v>70</v>
      </c>
      <c r="DZ22" s="664">
        <f>'3A 2025-2026 REPORTE CALIFICACI'!GB14</f>
        <v>70</v>
      </c>
      <c r="EA22" s="664">
        <f>'3A 2025-2026 REPORTE CALIFICACI'!GC14</f>
        <v>36</v>
      </c>
      <c r="EB22" s="664">
        <f>'3A 2025-2026 REPORTE CALIFICACI'!GD14</f>
        <v>0</v>
      </c>
      <c r="EC22" s="664">
        <f>'3A 2025-2026 REPORTE CALIFICACI'!GE14</f>
        <v>65</v>
      </c>
      <c r="ED22" s="664">
        <f>'3A 2025-2026 REPORTE CALIFICACI'!GF14</f>
        <v>76</v>
      </c>
      <c r="EE22" s="664">
        <f>'3A 2025-2026 REPORTE CALIFICACI'!GG14</f>
        <v>80</v>
      </c>
      <c r="EF22" s="664">
        <f>'3A 2025-2026 REPORTE CALIFICACI'!GH14</f>
        <v>0</v>
      </c>
      <c r="EG22" s="664"/>
      <c r="EH22" s="664"/>
      <c r="EI22" s="664"/>
      <c r="EJ22" s="664"/>
      <c r="EK22" s="664"/>
      <c r="EL22" s="664"/>
      <c r="EM22" s="664"/>
      <c r="EN22" s="664"/>
      <c r="EO22" s="664"/>
      <c r="EP22" s="664"/>
      <c r="EQ22" s="664"/>
      <c r="ER22" s="664"/>
      <c r="ES22" s="664"/>
      <c r="ET22" s="664"/>
      <c r="EU22" s="664"/>
      <c r="EV22" s="664"/>
      <c r="EW22" s="664"/>
      <c r="EX22" s="664"/>
      <c r="EY22" s="666"/>
    </row>
    <row r="23" ht="52.5" customHeight="1">
      <c r="A23" s="661"/>
      <c r="B23" s="47"/>
      <c r="C23" s="663" t="s">
        <v>1020</v>
      </c>
      <c r="D23" s="664">
        <f>'3A 2025-2026 REPORTE CALIFICACI'!HA11</f>
        <v>83</v>
      </c>
      <c r="E23" s="664">
        <f>'3A 2025-2026 REPORTE CALIFICACI'!HB11</f>
        <v>97</v>
      </c>
      <c r="F23" s="664">
        <f>'3A 2025-2026 REPORTE CALIFICACI'!HC11</f>
        <v>100</v>
      </c>
      <c r="G23" s="664">
        <f>'3A 2025-2026 REPORTE CALIFICACI'!HD11</f>
        <v>0</v>
      </c>
      <c r="H23" s="664">
        <f>'3A 2025-2026 REPORTE CALIFICACI'!HE11</f>
        <v>87</v>
      </c>
      <c r="I23" s="664">
        <f>'3A 2025-2026 REPORTE CALIFICACI'!HF11</f>
        <v>90</v>
      </c>
      <c r="J23" s="664">
        <f>'3A 2025-2026 REPORTE CALIFICACI'!HG11</f>
        <v>86</v>
      </c>
      <c r="K23" s="664">
        <f>'3A 2025-2026 REPORTE CALIFICACI'!HH11</f>
        <v>0</v>
      </c>
      <c r="L23" s="664">
        <f>'3A 2025-2026 REPORTE CALIFICACI'!HI11</f>
        <v>90</v>
      </c>
      <c r="M23" s="664">
        <f>'3A 2025-2026 REPORTE CALIFICACI'!HJ11</f>
        <v>95</v>
      </c>
      <c r="N23" s="664">
        <f>'3A 2025-2026 REPORTE CALIFICACI'!HK11</f>
        <v>87</v>
      </c>
      <c r="O23" s="664">
        <f>'3A 2025-2026 REPORTE CALIFICACI'!HL11</f>
        <v>0</v>
      </c>
      <c r="P23" s="664">
        <f>'3A 2025-2026 REPORTE CALIFICACI'!HM11</f>
        <v>94</v>
      </c>
      <c r="Q23" s="664">
        <f>'3A 2025-2026 REPORTE CALIFICACI'!HN11</f>
        <v>86</v>
      </c>
      <c r="R23" s="664">
        <f>'3A 2025-2026 REPORTE CALIFICACI'!HO11</f>
        <v>97</v>
      </c>
      <c r="S23" s="664">
        <f>'3A 2025-2026 REPORTE CALIFICACI'!HP11</f>
        <v>0</v>
      </c>
      <c r="T23" s="664"/>
      <c r="U23" s="664"/>
      <c r="V23" s="664"/>
      <c r="W23" s="664"/>
      <c r="X23" s="664"/>
      <c r="Y23" s="664"/>
      <c r="Z23" s="664"/>
      <c r="AA23" s="664"/>
      <c r="AB23" s="664"/>
      <c r="AC23" s="664"/>
      <c r="AD23" s="664"/>
      <c r="AE23" s="664"/>
      <c r="AF23" s="664"/>
      <c r="AG23" s="664"/>
      <c r="AH23" s="664"/>
      <c r="AI23" s="664"/>
      <c r="AJ23" s="664"/>
      <c r="AK23" s="664"/>
      <c r="AL23" s="666"/>
      <c r="AM23" s="667"/>
      <c r="AN23" s="661"/>
      <c r="AO23" s="47"/>
      <c r="AP23" s="663" t="s">
        <v>1020</v>
      </c>
      <c r="AQ23" s="664">
        <f>'3A 2025-2026 REPORTE CALIFICACI'!HA12</f>
        <v>73</v>
      </c>
      <c r="AR23" s="664">
        <f>'3A 2025-2026 REPORTE CALIFICACI'!HB12</f>
        <v>70</v>
      </c>
      <c r="AS23" s="664">
        <f>'3A 2025-2026 REPORTE CALIFICACI'!HC12</f>
        <v>74</v>
      </c>
      <c r="AT23" s="664">
        <f>'3A 2025-2026 REPORTE CALIFICACI'!HD12</f>
        <v>0</v>
      </c>
      <c r="AU23" s="664">
        <f>'3A 2025-2026 REPORTE CALIFICACI'!HE12</f>
        <v>70</v>
      </c>
      <c r="AV23" s="664">
        <f>'3A 2025-2026 REPORTE CALIFICACI'!HF12</f>
        <v>70</v>
      </c>
      <c r="AW23" s="664">
        <f>'3A 2025-2026 REPORTE CALIFICACI'!HG12</f>
        <v>70</v>
      </c>
      <c r="AX23" s="664">
        <f>'3A 2025-2026 REPORTE CALIFICACI'!HH12</f>
        <v>0</v>
      </c>
      <c r="AY23" s="664">
        <f>'3A 2025-2026 REPORTE CALIFICACI'!HI12</f>
        <v>80</v>
      </c>
      <c r="AZ23" s="664">
        <f>'3A 2025-2026 REPORTE CALIFICACI'!HJ12</f>
        <v>73</v>
      </c>
      <c r="BA23" s="664">
        <f>'3A 2025-2026 REPORTE CALIFICACI'!HK12</f>
        <v>82</v>
      </c>
      <c r="BB23" s="664">
        <f>'3A 2025-2026 REPORTE CALIFICACI'!HL12</f>
        <v>0</v>
      </c>
      <c r="BC23" s="664">
        <f>'3A 2025-2026 REPORTE CALIFICACI'!HM12</f>
        <v>74</v>
      </c>
      <c r="BD23" s="664">
        <f>'3A 2025-2026 REPORTE CALIFICACI'!HN12</f>
        <v>75</v>
      </c>
      <c r="BE23" s="664">
        <f>'3A 2025-2026 REPORTE CALIFICACI'!HO12</f>
        <v>74</v>
      </c>
      <c r="BF23" s="664">
        <f>'3A 2025-2026 REPORTE CALIFICACI'!HP12</f>
        <v>0</v>
      </c>
      <c r="BG23" s="664"/>
      <c r="BH23" s="664"/>
      <c r="BI23" s="664"/>
      <c r="BJ23" s="664"/>
      <c r="BK23" s="664"/>
      <c r="BL23" s="664"/>
      <c r="BM23" s="664"/>
      <c r="BN23" s="664"/>
      <c r="BO23" s="664"/>
      <c r="BP23" s="664"/>
      <c r="BQ23" s="664"/>
      <c r="BR23" s="664"/>
      <c r="BS23" s="664"/>
      <c r="BT23" s="664"/>
      <c r="BU23" s="664"/>
      <c r="BV23" s="664"/>
      <c r="BW23" s="664"/>
      <c r="BX23" s="664"/>
      <c r="BY23" s="666"/>
      <c r="BZ23" s="667"/>
      <c r="CA23" s="661"/>
      <c r="CB23" s="47"/>
      <c r="CC23" s="663" t="s">
        <v>1020</v>
      </c>
      <c r="CD23" s="664">
        <f>'3A 2025-2026 REPORTE CALIFICACI'!HA13</f>
        <v>77</v>
      </c>
      <c r="CE23" s="664">
        <f>'3A 2025-2026 REPORTE CALIFICACI'!HB13</f>
        <v>70</v>
      </c>
      <c r="CF23" s="664">
        <f>'3A 2025-2026 REPORTE CALIFICACI'!HC13</f>
        <v>50</v>
      </c>
      <c r="CG23" s="664">
        <f>'3A 2025-2026 REPORTE CALIFICACI'!HD13</f>
        <v>0</v>
      </c>
      <c r="CH23" s="664">
        <f>'3A 2025-2026 REPORTE CALIFICACI'!HE13</f>
        <v>72</v>
      </c>
      <c r="CI23" s="664">
        <f>'3A 2025-2026 REPORTE CALIFICACI'!HF13</f>
        <v>72</v>
      </c>
      <c r="CJ23" s="664">
        <f>'3A 2025-2026 REPORTE CALIFICACI'!HG13</f>
        <v>51</v>
      </c>
      <c r="CK23" s="664">
        <f>'3A 2025-2026 REPORTE CALIFICACI'!HH13</f>
        <v>0</v>
      </c>
      <c r="CL23" s="664">
        <f>'3A 2025-2026 REPORTE CALIFICACI'!HI13</f>
        <v>77</v>
      </c>
      <c r="CM23" s="664">
        <f>'3A 2025-2026 REPORTE CALIFICACI'!HJ13</f>
        <v>73</v>
      </c>
      <c r="CN23" s="664">
        <f>'3A 2025-2026 REPORTE CALIFICACI'!HK13</f>
        <v>71</v>
      </c>
      <c r="CO23" s="664">
        <f>'3A 2025-2026 REPORTE CALIFICACI'!HL13</f>
        <v>0</v>
      </c>
      <c r="CP23" s="664">
        <f>'3A 2025-2026 REPORTE CALIFICACI'!HM13</f>
        <v>81</v>
      </c>
      <c r="CQ23" s="664">
        <f>'3A 2025-2026 REPORTE CALIFICACI'!HN13</f>
        <v>71</v>
      </c>
      <c r="CR23" s="664">
        <f>'3A 2025-2026 REPORTE CALIFICACI'!HO13</f>
        <v>73</v>
      </c>
      <c r="CS23" s="664">
        <f>'3A 2025-2026 REPORTE CALIFICACI'!HP13</f>
        <v>0</v>
      </c>
      <c r="CT23" s="664"/>
      <c r="CU23" s="664"/>
      <c r="CV23" s="664"/>
      <c r="CW23" s="664"/>
      <c r="CX23" s="664"/>
      <c r="CY23" s="664"/>
      <c r="CZ23" s="664"/>
      <c r="DA23" s="664"/>
      <c r="DB23" s="664"/>
      <c r="DC23" s="664"/>
      <c r="DD23" s="664"/>
      <c r="DE23" s="664"/>
      <c r="DF23" s="664"/>
      <c r="DG23" s="664"/>
      <c r="DH23" s="664"/>
      <c r="DI23" s="664"/>
      <c r="DJ23" s="664"/>
      <c r="DK23" s="664"/>
      <c r="DL23" s="666"/>
      <c r="DM23" s="667"/>
      <c r="DN23" s="661"/>
      <c r="DO23" s="47"/>
      <c r="DP23" s="663" t="s">
        <v>1020</v>
      </c>
      <c r="DQ23" s="664">
        <f>'3A 2025-2026 REPORTE CALIFICACI'!HA14</f>
        <v>93</v>
      </c>
      <c r="DR23" s="664">
        <f>'3A 2025-2026 REPORTE CALIFICACI'!HB14</f>
        <v>83</v>
      </c>
      <c r="DS23" s="664">
        <f>'3A 2025-2026 REPORTE CALIFICACI'!HC14</f>
        <v>55</v>
      </c>
      <c r="DT23" s="664">
        <f>'3A 2025-2026 REPORTE CALIFICACI'!HD14</f>
        <v>0</v>
      </c>
      <c r="DU23" s="664">
        <f>'3A 2025-2026 REPORTE CALIFICACI'!HE14</f>
        <v>81</v>
      </c>
      <c r="DV23" s="664">
        <f>'3A 2025-2026 REPORTE CALIFICACI'!HF14</f>
        <v>86</v>
      </c>
      <c r="DW23" s="664">
        <f>'3A 2025-2026 REPORTE CALIFICACI'!HG14</f>
        <v>86</v>
      </c>
      <c r="DX23" s="664">
        <f>'3A 2025-2026 REPORTE CALIFICACI'!HH14</f>
        <v>0</v>
      </c>
      <c r="DY23" s="664">
        <f>'3A 2025-2026 REPORTE CALIFICACI'!HI14</f>
        <v>83</v>
      </c>
      <c r="DZ23" s="664">
        <f>'3A 2025-2026 REPORTE CALIFICACI'!HJ14</f>
        <v>70</v>
      </c>
      <c r="EA23" s="664">
        <f>'3A 2025-2026 REPORTE CALIFICACI'!HK14</f>
        <v>76</v>
      </c>
      <c r="EB23" s="664">
        <f>'3A 2025-2026 REPORTE CALIFICACI'!HL14</f>
        <v>0</v>
      </c>
      <c r="EC23" s="664">
        <f>'3A 2025-2026 REPORTE CALIFICACI'!HM14</f>
        <v>80</v>
      </c>
      <c r="ED23" s="664">
        <f>'3A 2025-2026 REPORTE CALIFICACI'!HN14</f>
        <v>87</v>
      </c>
      <c r="EE23" s="664">
        <f>'3A 2025-2026 REPORTE CALIFICACI'!HO14</f>
        <v>72</v>
      </c>
      <c r="EF23" s="664">
        <f>'3A 2025-2026 REPORTE CALIFICACI'!HP14</f>
        <v>0</v>
      </c>
      <c r="EG23" s="664"/>
      <c r="EH23" s="664"/>
      <c r="EI23" s="664"/>
      <c r="EJ23" s="664"/>
      <c r="EK23" s="664"/>
      <c r="EL23" s="664"/>
      <c r="EM23" s="664"/>
      <c r="EN23" s="664"/>
      <c r="EO23" s="664"/>
      <c r="EP23" s="664"/>
      <c r="EQ23" s="664"/>
      <c r="ER23" s="664"/>
      <c r="ES23" s="664"/>
      <c r="ET23" s="664"/>
      <c r="EU23" s="664"/>
      <c r="EV23" s="664"/>
      <c r="EW23" s="664"/>
      <c r="EX23" s="664"/>
      <c r="EY23" s="666"/>
    </row>
    <row r="24" ht="52.5" customHeight="1">
      <c r="A24" s="661"/>
      <c r="B24" s="47"/>
      <c r="C24" s="663" t="s">
        <v>1021</v>
      </c>
      <c r="D24" s="664">
        <f>'3A 2025-2026 REPORTE CALIFICACI'!II11</f>
        <v>70</v>
      </c>
      <c r="E24" s="664">
        <f>'3A 2025-2026 REPORTE CALIFICACI'!IJ11</f>
        <v>75</v>
      </c>
      <c r="F24" s="664">
        <f>'3A 2025-2026 REPORTE CALIFICACI'!IK11</f>
        <v>83</v>
      </c>
      <c r="G24" s="664">
        <f>'3A 2025-2026 REPORTE CALIFICACI'!IL11</f>
        <v>0</v>
      </c>
      <c r="H24" s="664">
        <f>'3A 2025-2026 REPORTE CALIFICACI'!IM11</f>
        <v>75</v>
      </c>
      <c r="I24" s="664">
        <f>'3A 2025-2026 REPORTE CALIFICACI'!IN11</f>
        <v>78</v>
      </c>
      <c r="J24" s="664">
        <f>'3A 2025-2026 REPORTE CALIFICACI'!IO11</f>
        <v>82</v>
      </c>
      <c r="K24" s="664">
        <f>'3A 2025-2026 REPORTE CALIFICACI'!IP11</f>
        <v>0</v>
      </c>
      <c r="L24" s="664">
        <f>'3A 2025-2026 REPORTE CALIFICACI'!IQ11</f>
        <v>80</v>
      </c>
      <c r="M24" s="664">
        <f>'3A 2025-2026 REPORTE CALIFICACI'!IR11</f>
        <v>78</v>
      </c>
      <c r="N24" s="664">
        <f>'3A 2025-2026 REPORTE CALIFICACI'!IS11</f>
        <v>80</v>
      </c>
      <c r="O24" s="664">
        <f>'3A 2025-2026 REPORTE CALIFICACI'!IT11</f>
        <v>0</v>
      </c>
      <c r="P24" s="664">
        <f>'3A 2025-2026 REPORTE CALIFICACI'!IU11</f>
        <v>76</v>
      </c>
      <c r="Q24" s="664">
        <f>'3A 2025-2026 REPORTE CALIFICACI'!IV11</f>
        <v>83</v>
      </c>
      <c r="R24" s="664">
        <f>'3A 2025-2026 REPORTE CALIFICACI'!IW11</f>
        <v>86</v>
      </c>
      <c r="S24" s="664">
        <f>'3A 2025-2026 REPORTE CALIFICACI'!IX11</f>
        <v>0</v>
      </c>
      <c r="T24" s="664"/>
      <c r="U24" s="664"/>
      <c r="V24" s="664"/>
      <c r="W24" s="664"/>
      <c r="X24" s="664"/>
      <c r="Y24" s="664"/>
      <c r="Z24" s="664"/>
      <c r="AA24" s="664"/>
      <c r="AB24" s="664"/>
      <c r="AC24" s="664"/>
      <c r="AD24" s="664"/>
      <c r="AE24" s="664"/>
      <c r="AF24" s="664"/>
      <c r="AG24" s="664"/>
      <c r="AH24" s="664"/>
      <c r="AI24" s="664"/>
      <c r="AJ24" s="664"/>
      <c r="AK24" s="664"/>
      <c r="AL24" s="666"/>
      <c r="AM24" s="667"/>
      <c r="AN24" s="661"/>
      <c r="AO24" s="47"/>
      <c r="AP24" s="663" t="s">
        <v>1021</v>
      </c>
      <c r="AQ24" s="664">
        <f>'3A 2025-2026 REPORTE CALIFICACI'!II12</f>
        <v>73</v>
      </c>
      <c r="AR24" s="664">
        <f>'3A 2025-2026 REPORTE CALIFICACI'!IJ12</f>
        <v>80</v>
      </c>
      <c r="AS24" s="664">
        <f>'3A 2025-2026 REPORTE CALIFICACI'!IK12</f>
        <v>82</v>
      </c>
      <c r="AT24" s="664">
        <f>'3A 2025-2026 REPORTE CALIFICACI'!IL12</f>
        <v>0</v>
      </c>
      <c r="AU24" s="664">
        <f>'3A 2025-2026 REPORTE CALIFICACI'!IM12</f>
        <v>78</v>
      </c>
      <c r="AV24" s="664">
        <f>'3A 2025-2026 REPORTE CALIFICACI'!IN12</f>
        <v>83</v>
      </c>
      <c r="AW24" s="664">
        <f>'3A 2025-2026 REPORTE CALIFICACI'!IO12</f>
        <v>81</v>
      </c>
      <c r="AX24" s="664">
        <f>'3A 2025-2026 REPORTE CALIFICACI'!IP12</f>
        <v>0</v>
      </c>
      <c r="AY24" s="664">
        <f>'3A 2025-2026 REPORTE CALIFICACI'!IQ12</f>
        <v>82</v>
      </c>
      <c r="AZ24" s="664">
        <f>'3A 2025-2026 REPORTE CALIFICACI'!IR12</f>
        <v>80</v>
      </c>
      <c r="BA24" s="664">
        <f>'3A 2025-2026 REPORTE CALIFICACI'!IS12</f>
        <v>83</v>
      </c>
      <c r="BB24" s="664">
        <f>'3A 2025-2026 REPORTE CALIFICACI'!IT12</f>
        <v>0</v>
      </c>
      <c r="BC24" s="664">
        <f>'3A 2025-2026 REPORTE CALIFICACI'!IU12</f>
        <v>78</v>
      </c>
      <c r="BD24" s="664">
        <f>'3A 2025-2026 REPORTE CALIFICACI'!IV12</f>
        <v>84</v>
      </c>
      <c r="BE24" s="664">
        <f>'3A 2025-2026 REPORTE CALIFICACI'!IW12</f>
        <v>80</v>
      </c>
      <c r="BF24" s="664">
        <f>'3A 2025-2026 REPORTE CALIFICACI'!IX12</f>
        <v>0</v>
      </c>
      <c r="BG24" s="664"/>
      <c r="BH24" s="664"/>
      <c r="BI24" s="664"/>
      <c r="BJ24" s="664"/>
      <c r="BK24" s="664"/>
      <c r="BL24" s="664"/>
      <c r="BM24" s="664"/>
      <c r="BN24" s="664"/>
      <c r="BO24" s="664"/>
      <c r="BP24" s="664"/>
      <c r="BQ24" s="664"/>
      <c r="BR24" s="664"/>
      <c r="BS24" s="664"/>
      <c r="BT24" s="664"/>
      <c r="BU24" s="664"/>
      <c r="BV24" s="664"/>
      <c r="BW24" s="664"/>
      <c r="BX24" s="664"/>
      <c r="BY24" s="666"/>
      <c r="BZ24" s="667"/>
      <c r="CA24" s="661"/>
      <c r="CB24" s="47"/>
      <c r="CC24" s="663" t="s">
        <v>1021</v>
      </c>
      <c r="CD24" s="664">
        <f>'3A 2025-2026 REPORTE CALIFICACI'!II13</f>
        <v>77</v>
      </c>
      <c r="CE24" s="664">
        <f>'3A 2025-2026 REPORTE CALIFICACI'!IJ13</f>
        <v>78</v>
      </c>
      <c r="CF24" s="664">
        <f>'3A 2025-2026 REPORTE CALIFICACI'!IK13</f>
        <v>60</v>
      </c>
      <c r="CG24" s="664">
        <f>'3A 2025-2026 REPORTE CALIFICACI'!IL13</f>
        <v>0</v>
      </c>
      <c r="CH24" s="664">
        <f>'3A 2025-2026 REPORTE CALIFICACI'!IM13</f>
        <v>78</v>
      </c>
      <c r="CI24" s="664">
        <f>'3A 2025-2026 REPORTE CALIFICACI'!IN13</f>
        <v>80</v>
      </c>
      <c r="CJ24" s="664">
        <f>'3A 2025-2026 REPORTE CALIFICACI'!IO13</f>
        <v>60</v>
      </c>
      <c r="CK24" s="664">
        <f>'3A 2025-2026 REPORTE CALIFICACI'!IP13</f>
        <v>0</v>
      </c>
      <c r="CL24" s="664">
        <f>'3A 2025-2026 REPORTE CALIFICACI'!IQ13</f>
        <v>73</v>
      </c>
      <c r="CM24" s="664">
        <f>'3A 2025-2026 REPORTE CALIFICACI'!IR13</f>
        <v>75</v>
      </c>
      <c r="CN24" s="664">
        <f>'3A 2025-2026 REPORTE CALIFICACI'!IS13</f>
        <v>70</v>
      </c>
      <c r="CO24" s="664">
        <f>'3A 2025-2026 REPORTE CALIFICACI'!IT13</f>
        <v>0</v>
      </c>
      <c r="CP24" s="664">
        <f>'3A 2025-2026 REPORTE CALIFICACI'!IU13</f>
        <v>70</v>
      </c>
      <c r="CQ24" s="664">
        <f>'3A 2025-2026 REPORTE CALIFICACI'!IV13</f>
        <v>78</v>
      </c>
      <c r="CR24" s="664">
        <f>'3A 2025-2026 REPORTE CALIFICACI'!IW13</f>
        <v>73</v>
      </c>
      <c r="CS24" s="664">
        <f>'3A 2025-2026 REPORTE CALIFICACI'!IX13</f>
        <v>0</v>
      </c>
      <c r="CT24" s="664"/>
      <c r="CU24" s="664"/>
      <c r="CV24" s="664"/>
      <c r="CW24" s="664"/>
      <c r="CX24" s="664"/>
      <c r="CY24" s="664"/>
      <c r="CZ24" s="664"/>
      <c r="DA24" s="664"/>
      <c r="DB24" s="664"/>
      <c r="DC24" s="664"/>
      <c r="DD24" s="664"/>
      <c r="DE24" s="664"/>
      <c r="DF24" s="664"/>
      <c r="DG24" s="664"/>
      <c r="DH24" s="664"/>
      <c r="DI24" s="664"/>
      <c r="DJ24" s="664"/>
      <c r="DK24" s="664"/>
      <c r="DL24" s="666"/>
      <c r="DM24" s="667"/>
      <c r="DN24" s="661"/>
      <c r="DO24" s="47"/>
      <c r="DP24" s="663" t="s">
        <v>1021</v>
      </c>
      <c r="DQ24" s="664">
        <f>'3A 2025-2026 REPORTE CALIFICACI'!II14</f>
        <v>80</v>
      </c>
      <c r="DR24" s="664">
        <f>'3A 2025-2026 REPORTE CALIFICACI'!IJ14</f>
        <v>84</v>
      </c>
      <c r="DS24" s="664">
        <f>'3A 2025-2026 REPORTE CALIFICACI'!IK14</f>
        <v>78</v>
      </c>
      <c r="DT24" s="664">
        <f>'3A 2025-2026 REPORTE CALIFICACI'!IL14</f>
        <v>0</v>
      </c>
      <c r="DU24" s="664">
        <f>'3A 2025-2026 REPORTE CALIFICACI'!IM14</f>
        <v>86</v>
      </c>
      <c r="DV24" s="664">
        <f>'3A 2025-2026 REPORTE CALIFICACI'!IN14</f>
        <v>85</v>
      </c>
      <c r="DW24" s="664">
        <f>'3A 2025-2026 REPORTE CALIFICACI'!IO14</f>
        <v>80</v>
      </c>
      <c r="DX24" s="664">
        <f>'3A 2025-2026 REPORTE CALIFICACI'!IP14</f>
        <v>0</v>
      </c>
      <c r="DY24" s="664">
        <f>'3A 2025-2026 REPORTE CALIFICACI'!IQ14</f>
        <v>81</v>
      </c>
      <c r="DZ24" s="664">
        <f>'3A 2025-2026 REPORTE CALIFICACI'!IR14</f>
        <v>78</v>
      </c>
      <c r="EA24" s="664">
        <f>'3A 2025-2026 REPORTE CALIFICACI'!IS14</f>
        <v>77</v>
      </c>
      <c r="EB24" s="664">
        <f>'3A 2025-2026 REPORTE CALIFICACI'!IT14</f>
        <v>0</v>
      </c>
      <c r="EC24" s="664">
        <f>'3A 2025-2026 REPORTE CALIFICACI'!IU14</f>
        <v>75</v>
      </c>
      <c r="ED24" s="664">
        <f>'3A 2025-2026 REPORTE CALIFICACI'!IV14</f>
        <v>83</v>
      </c>
      <c r="EE24" s="664">
        <f>'3A 2025-2026 REPORTE CALIFICACI'!IW14</f>
        <v>84</v>
      </c>
      <c r="EF24" s="664">
        <f>'3A 2025-2026 REPORTE CALIFICACI'!IX14</f>
        <v>0</v>
      </c>
      <c r="EG24" s="664"/>
      <c r="EH24" s="664"/>
      <c r="EI24" s="664"/>
      <c r="EJ24" s="664"/>
      <c r="EK24" s="664"/>
      <c r="EL24" s="664"/>
      <c r="EM24" s="664"/>
      <c r="EN24" s="664"/>
      <c r="EO24" s="664"/>
      <c r="EP24" s="664"/>
      <c r="EQ24" s="664"/>
      <c r="ER24" s="664"/>
      <c r="ES24" s="664"/>
      <c r="ET24" s="664"/>
      <c r="EU24" s="664"/>
      <c r="EV24" s="664"/>
      <c r="EW24" s="664"/>
      <c r="EX24" s="664"/>
      <c r="EY24" s="666"/>
    </row>
    <row r="25" ht="72.0" customHeight="1">
      <c r="A25" s="661"/>
      <c r="B25" s="43"/>
      <c r="C25" s="663" t="s">
        <v>1022</v>
      </c>
      <c r="D25" s="664">
        <f>'3A 2025-2026 REPORTE CALIFICACI'!JQ11</f>
        <v>83</v>
      </c>
      <c r="E25" s="665">
        <f>'3A 2025-2026 REPORTE CALIFICACI'!JR11</f>
        <v>93</v>
      </c>
      <c r="F25" s="665">
        <f>'3A 2025-2026 REPORTE CALIFICACI'!JS11</f>
        <v>88</v>
      </c>
      <c r="G25" s="664">
        <f>'3A 2025-2026 REPORTE CALIFICACI'!JT11</f>
        <v>0</v>
      </c>
      <c r="H25" s="664">
        <f>'3A 2025-2026 REPORTE CALIFICACI'!JU11</f>
        <v>81</v>
      </c>
      <c r="I25" s="665">
        <f>'3A 2025-2026 REPORTE CALIFICACI'!JV11</f>
        <v>89</v>
      </c>
      <c r="J25" s="665">
        <f>'3A 2025-2026 REPORTE CALIFICACI'!JW11</f>
        <v>80</v>
      </c>
      <c r="K25" s="664">
        <f>'3A 2025-2026 REPORTE CALIFICACI'!JX11</f>
        <v>0</v>
      </c>
      <c r="L25" s="664">
        <f>'3A 2025-2026 REPORTE CALIFICACI'!JY11</f>
        <v>87</v>
      </c>
      <c r="M25" s="665">
        <f>'3A 2025-2026 REPORTE CALIFICACI'!JZ11</f>
        <v>92</v>
      </c>
      <c r="N25" s="665">
        <f>'3A 2025-2026 REPORTE CALIFICACI'!KA11</f>
        <v>92</v>
      </c>
      <c r="O25" s="664">
        <f>'3A 2025-2026 REPORTE CALIFICACI'!KB11</f>
        <v>0</v>
      </c>
      <c r="P25" s="665">
        <f>'3A 2025-2026 REPORTE CALIFICACI'!KC11</f>
        <v>86</v>
      </c>
      <c r="Q25" s="665">
        <f>'3A 2025-2026 REPORTE CALIFICACI'!KD11</f>
        <v>90</v>
      </c>
      <c r="R25" s="665">
        <f>'3A 2025-2026 REPORTE CALIFICACI'!KE11</f>
        <v>96</v>
      </c>
      <c r="S25" s="664">
        <f>'3A 2025-2026 REPORTE CALIFICACI'!KF11</f>
        <v>0</v>
      </c>
      <c r="T25" s="664"/>
      <c r="U25" s="664"/>
      <c r="V25" s="664"/>
      <c r="W25" s="664"/>
      <c r="X25" s="664"/>
      <c r="Y25" s="664"/>
      <c r="Z25" s="664"/>
      <c r="AA25" s="664"/>
      <c r="AB25" s="664"/>
      <c r="AC25" s="664"/>
      <c r="AD25" s="664"/>
      <c r="AE25" s="664"/>
      <c r="AF25" s="664"/>
      <c r="AG25" s="664"/>
      <c r="AH25" s="664"/>
      <c r="AI25" s="664"/>
      <c r="AJ25" s="664"/>
      <c r="AK25" s="664"/>
      <c r="AL25" s="666"/>
      <c r="AM25" s="667"/>
      <c r="AN25" s="661"/>
      <c r="AO25" s="43"/>
      <c r="AP25" s="663" t="s">
        <v>1022</v>
      </c>
      <c r="AQ25" s="664">
        <f>'3A 2025-2026 REPORTE CALIFICACI'!JQ12</f>
        <v>70</v>
      </c>
      <c r="AR25" s="665">
        <f>'3A 2025-2026 REPORTE CALIFICACI'!JR12</f>
        <v>70</v>
      </c>
      <c r="AS25" s="665">
        <f>'3A 2025-2026 REPORTE CALIFICACI'!JS12</f>
        <v>76</v>
      </c>
      <c r="AT25" s="664">
        <f>'3A 2025-2026 REPORTE CALIFICACI'!JT12</f>
        <v>0</v>
      </c>
      <c r="AU25" s="664">
        <f>'3A 2025-2026 REPORTE CALIFICACI'!JU12</f>
        <v>75</v>
      </c>
      <c r="AV25" s="665">
        <f>'3A 2025-2026 REPORTE CALIFICACI'!JV12</f>
        <v>68</v>
      </c>
      <c r="AW25" s="665">
        <f>'3A 2025-2026 REPORTE CALIFICACI'!JW12</f>
        <v>40</v>
      </c>
      <c r="AX25" s="664">
        <f>'3A 2025-2026 REPORTE CALIFICACI'!JX12</f>
        <v>0</v>
      </c>
      <c r="AY25" s="664">
        <f>'3A 2025-2026 REPORTE CALIFICACI'!JY12</f>
        <v>72</v>
      </c>
      <c r="AZ25" s="665">
        <f>'3A 2025-2026 REPORTE CALIFICACI'!JZ12</f>
        <v>76</v>
      </c>
      <c r="BA25" s="665">
        <f>'3A 2025-2026 REPORTE CALIFICACI'!KA12</f>
        <v>80</v>
      </c>
      <c r="BB25" s="664">
        <f>'3A 2025-2026 REPORTE CALIFICACI'!KB12</f>
        <v>0</v>
      </c>
      <c r="BC25" s="665">
        <f>'3A 2025-2026 REPORTE CALIFICACI'!KC12</f>
        <v>72</v>
      </c>
      <c r="BD25" s="665">
        <f>'3A 2025-2026 REPORTE CALIFICACI'!KD12</f>
        <v>73</v>
      </c>
      <c r="BE25" s="665">
        <f>'3A 2025-2026 REPORTE CALIFICACI'!KE12</f>
        <v>62.66666667</v>
      </c>
      <c r="BF25" s="664">
        <f>'3A 2025-2026 REPORTE CALIFICACI'!KF12</f>
        <v>0</v>
      </c>
      <c r="BG25" s="664"/>
      <c r="BH25" s="664"/>
      <c r="BI25" s="664"/>
      <c r="BJ25" s="664"/>
      <c r="BK25" s="664"/>
      <c r="BL25" s="664"/>
      <c r="BM25" s="664"/>
      <c r="BN25" s="664"/>
      <c r="BO25" s="664"/>
      <c r="BP25" s="664"/>
      <c r="BQ25" s="664"/>
      <c r="BR25" s="664"/>
      <c r="BS25" s="664"/>
      <c r="BT25" s="664"/>
      <c r="BU25" s="664"/>
      <c r="BV25" s="664"/>
      <c r="BW25" s="664"/>
      <c r="BX25" s="664"/>
      <c r="BY25" s="666"/>
      <c r="BZ25" s="667"/>
      <c r="CA25" s="661"/>
      <c r="CB25" s="43"/>
      <c r="CC25" s="663" t="s">
        <v>1022</v>
      </c>
      <c r="CD25" s="664">
        <f>'3A 2025-2026 REPORTE CALIFICACI'!JQ13</f>
        <v>44</v>
      </c>
      <c r="CE25" s="665">
        <f>'3A 2025-2026 REPORTE CALIFICACI'!JR13</f>
        <v>65</v>
      </c>
      <c r="CF25" s="665">
        <f>'3A 2025-2026 REPORTE CALIFICACI'!JS13</f>
        <v>51</v>
      </c>
      <c r="CG25" s="664">
        <f>'3A 2025-2026 REPORTE CALIFICACI'!JT13</f>
        <v>0</v>
      </c>
      <c r="CH25" s="664">
        <f>'3A 2025-2026 REPORTE CALIFICACI'!JU13</f>
        <v>58</v>
      </c>
      <c r="CI25" s="665">
        <f>'3A 2025-2026 REPORTE CALIFICACI'!JV13</f>
        <v>68</v>
      </c>
      <c r="CJ25" s="665">
        <f>'3A 2025-2026 REPORTE CALIFICACI'!JW13</f>
        <v>44</v>
      </c>
      <c r="CK25" s="664">
        <f>'3A 2025-2026 REPORTE CALIFICACI'!JX13</f>
        <v>0</v>
      </c>
      <c r="CL25" s="664">
        <f>'3A 2025-2026 REPORTE CALIFICACI'!JY13</f>
        <v>54</v>
      </c>
      <c r="CM25" s="665">
        <f>'3A 2025-2026 REPORTE CALIFICACI'!JZ13</f>
        <v>71</v>
      </c>
      <c r="CN25" s="665">
        <f>'3A 2025-2026 REPORTE CALIFICACI'!KA13</f>
        <v>48</v>
      </c>
      <c r="CO25" s="664">
        <f>'3A 2025-2026 REPORTE CALIFICACI'!KB13</f>
        <v>0</v>
      </c>
      <c r="CP25" s="665">
        <f>'3A 2025-2026 REPORTE CALIFICACI'!KC13</f>
        <v>61</v>
      </c>
      <c r="CQ25" s="665">
        <f>'3A 2025-2026 REPORTE CALIFICACI'!KD13</f>
        <v>74</v>
      </c>
      <c r="CR25" s="665">
        <f>'3A 2025-2026 REPORTE CALIFICACI'!KE13</f>
        <v>43</v>
      </c>
      <c r="CS25" s="664">
        <f>'3A 2025-2026 REPORTE CALIFICACI'!KF13</f>
        <v>0</v>
      </c>
      <c r="CT25" s="664"/>
      <c r="CU25" s="664"/>
      <c r="CV25" s="664"/>
      <c r="CW25" s="664"/>
      <c r="CX25" s="664"/>
      <c r="CY25" s="664"/>
      <c r="CZ25" s="664"/>
      <c r="DA25" s="664"/>
      <c r="DB25" s="664"/>
      <c r="DC25" s="664"/>
      <c r="DD25" s="664"/>
      <c r="DE25" s="664"/>
      <c r="DF25" s="664"/>
      <c r="DG25" s="664"/>
      <c r="DH25" s="664"/>
      <c r="DI25" s="664"/>
      <c r="DJ25" s="664"/>
      <c r="DK25" s="664"/>
      <c r="DL25" s="666"/>
      <c r="DM25" s="667"/>
      <c r="DN25" s="661"/>
      <c r="DO25" s="43"/>
      <c r="DP25" s="663" t="s">
        <v>1022</v>
      </c>
      <c r="DQ25" s="664">
        <f>'3A 2025-2026 REPORTE CALIFICACI'!JQ14</f>
        <v>78</v>
      </c>
      <c r="DR25" s="665">
        <f>'3A 2025-2026 REPORTE CALIFICACI'!JR14</f>
        <v>81</v>
      </c>
      <c r="DS25" s="665">
        <f>'3A 2025-2026 REPORTE CALIFICACI'!JS14</f>
        <v>62</v>
      </c>
      <c r="DT25" s="664">
        <f>'3A 2025-2026 REPORTE CALIFICACI'!JT14</f>
        <v>0</v>
      </c>
      <c r="DU25" s="664">
        <f>'3A 2025-2026 REPORTE CALIFICACI'!JU14</f>
        <v>82</v>
      </c>
      <c r="DV25" s="665">
        <f>'3A 2025-2026 REPORTE CALIFICACI'!JV14</f>
        <v>84</v>
      </c>
      <c r="DW25" s="665">
        <f>'3A 2025-2026 REPORTE CALIFICACI'!JW14</f>
        <v>58</v>
      </c>
      <c r="DX25" s="664">
        <f>'3A 2025-2026 REPORTE CALIFICACI'!JX14</f>
        <v>0</v>
      </c>
      <c r="DY25" s="664">
        <f>'3A 2025-2026 REPORTE CALIFICACI'!JY14</f>
        <v>84</v>
      </c>
      <c r="DZ25" s="665">
        <f>'3A 2025-2026 REPORTE CALIFICACI'!JZ14</f>
        <v>83</v>
      </c>
      <c r="EA25" s="665">
        <f>'3A 2025-2026 REPORTE CALIFICACI'!KA14</f>
        <v>54</v>
      </c>
      <c r="EB25" s="664">
        <f>'3A 2025-2026 REPORTE CALIFICACI'!KB14</f>
        <v>0</v>
      </c>
      <c r="EC25" s="665">
        <f>'3A 2025-2026 REPORTE CALIFICACI'!KC14</f>
        <v>81</v>
      </c>
      <c r="ED25" s="665">
        <f>'3A 2025-2026 REPORTE CALIFICACI'!KD14</f>
        <v>85</v>
      </c>
      <c r="EE25" s="665">
        <f>'3A 2025-2026 REPORTE CALIFICACI'!KE14</f>
        <v>61</v>
      </c>
      <c r="EF25" s="664">
        <f>'3A 2025-2026 REPORTE CALIFICACI'!KF14</f>
        <v>0</v>
      </c>
      <c r="EG25" s="664"/>
      <c r="EH25" s="664"/>
      <c r="EI25" s="664"/>
      <c r="EJ25" s="664"/>
      <c r="EK25" s="664"/>
      <c r="EL25" s="664"/>
      <c r="EM25" s="664"/>
      <c r="EN25" s="664"/>
      <c r="EO25" s="664"/>
      <c r="EP25" s="664"/>
      <c r="EQ25" s="664"/>
      <c r="ER25" s="664"/>
      <c r="ES25" s="664"/>
      <c r="ET25" s="664"/>
      <c r="EU25" s="664"/>
      <c r="EV25" s="664"/>
      <c r="EW25" s="664"/>
      <c r="EX25" s="664"/>
      <c r="EY25" s="666"/>
    </row>
    <row r="26">
      <c r="A26" s="628"/>
      <c r="B26" s="643"/>
      <c r="C26" s="643"/>
      <c r="D26" s="643"/>
      <c r="E26" s="643"/>
      <c r="F26" s="643"/>
      <c r="G26" s="643"/>
      <c r="H26" s="643"/>
      <c r="I26" s="643"/>
      <c r="J26" s="643"/>
      <c r="K26" s="643"/>
      <c r="L26" s="643"/>
      <c r="M26" s="643"/>
      <c r="N26" s="643"/>
      <c r="O26" s="643"/>
      <c r="P26" s="643"/>
      <c r="Q26" s="643"/>
      <c r="R26" s="643"/>
      <c r="S26" s="643"/>
      <c r="T26" s="643"/>
      <c r="U26" s="643"/>
      <c r="V26" s="643"/>
      <c r="W26" s="643"/>
      <c r="X26" s="668"/>
      <c r="Y26" s="668"/>
      <c r="Z26" s="643"/>
      <c r="AA26" s="643"/>
      <c r="AB26" s="643"/>
      <c r="AC26" s="643"/>
      <c r="AD26" s="643"/>
      <c r="AE26" s="643"/>
      <c r="AF26" s="643"/>
      <c r="AG26" s="643"/>
      <c r="AH26" s="643"/>
      <c r="AI26" s="643"/>
      <c r="AJ26" s="643"/>
      <c r="AK26" s="643"/>
      <c r="AL26" s="644"/>
      <c r="AM26" s="643"/>
      <c r="AN26" s="628"/>
      <c r="AO26" s="643"/>
      <c r="AP26" s="643"/>
      <c r="AQ26" s="643"/>
      <c r="AR26" s="643"/>
      <c r="AS26" s="643"/>
      <c r="AT26" s="643"/>
      <c r="AU26" s="643"/>
      <c r="AV26" s="643"/>
      <c r="AW26" s="643"/>
      <c r="AX26" s="643"/>
      <c r="AY26" s="643"/>
      <c r="AZ26" s="643"/>
      <c r="BA26" s="643"/>
      <c r="BB26" s="643"/>
      <c r="BC26" s="643"/>
      <c r="BD26" s="643"/>
      <c r="BE26" s="643"/>
      <c r="BF26" s="643"/>
      <c r="BG26" s="643"/>
      <c r="BH26" s="643"/>
      <c r="BI26" s="643"/>
      <c r="BJ26" s="643"/>
      <c r="BK26" s="668"/>
      <c r="BL26" s="668"/>
      <c r="BM26" s="643"/>
      <c r="BN26" s="643"/>
      <c r="BO26" s="643"/>
      <c r="BP26" s="643"/>
      <c r="BQ26" s="643"/>
      <c r="BR26" s="643"/>
      <c r="BS26" s="643"/>
      <c r="BT26" s="643"/>
      <c r="BU26" s="643"/>
      <c r="BV26" s="643"/>
      <c r="BW26" s="643"/>
      <c r="BX26" s="643"/>
      <c r="BY26" s="644"/>
      <c r="BZ26" s="643"/>
      <c r="CA26" s="628"/>
      <c r="CB26" s="643"/>
      <c r="CC26" s="643"/>
      <c r="CD26" s="643"/>
      <c r="CE26" s="643"/>
      <c r="CF26" s="643"/>
      <c r="CG26" s="643"/>
      <c r="CH26" s="643"/>
      <c r="CI26" s="643"/>
      <c r="CJ26" s="643"/>
      <c r="CK26" s="643"/>
      <c r="CL26" s="643"/>
      <c r="CM26" s="643"/>
      <c r="CN26" s="643"/>
      <c r="CO26" s="643"/>
      <c r="CP26" s="643"/>
      <c r="CQ26" s="643"/>
      <c r="CR26" s="643"/>
      <c r="CS26" s="643"/>
      <c r="CT26" s="643"/>
      <c r="CU26" s="643"/>
      <c r="CV26" s="643"/>
      <c r="CW26" s="643"/>
      <c r="CX26" s="668"/>
      <c r="CY26" s="668"/>
      <c r="CZ26" s="643"/>
      <c r="DA26" s="643"/>
      <c r="DB26" s="643"/>
      <c r="DC26" s="643"/>
      <c r="DD26" s="643"/>
      <c r="DE26" s="643"/>
      <c r="DF26" s="643"/>
      <c r="DG26" s="643"/>
      <c r="DH26" s="643"/>
      <c r="DI26" s="643"/>
      <c r="DJ26" s="643"/>
      <c r="DK26" s="643"/>
      <c r="DL26" s="644"/>
      <c r="DM26" s="643"/>
      <c r="DN26" s="628"/>
      <c r="DO26" s="643"/>
      <c r="DP26" s="643"/>
      <c r="DQ26" s="643"/>
      <c r="DR26" s="643"/>
      <c r="DS26" s="643"/>
      <c r="DT26" s="643"/>
      <c r="DU26" s="643"/>
      <c r="DV26" s="643"/>
      <c r="DW26" s="643"/>
      <c r="DX26" s="643"/>
      <c r="DY26" s="643"/>
      <c r="DZ26" s="643"/>
      <c r="EA26" s="643"/>
      <c r="EB26" s="643"/>
      <c r="EC26" s="643"/>
      <c r="ED26" s="643"/>
      <c r="EE26" s="643"/>
      <c r="EF26" s="643"/>
      <c r="EG26" s="643"/>
      <c r="EH26" s="643"/>
      <c r="EI26" s="643"/>
      <c r="EJ26" s="643"/>
      <c r="EK26" s="668"/>
      <c r="EL26" s="668"/>
      <c r="EM26" s="643"/>
      <c r="EN26" s="643"/>
      <c r="EO26" s="643"/>
      <c r="EP26" s="643"/>
      <c r="EQ26" s="643"/>
      <c r="ER26" s="643"/>
      <c r="ES26" s="643"/>
      <c r="ET26" s="643"/>
      <c r="EU26" s="643"/>
      <c r="EV26" s="643"/>
      <c r="EW26" s="643"/>
      <c r="EX26" s="643"/>
      <c r="EY26" s="644"/>
    </row>
    <row r="27">
      <c r="A27" s="628"/>
      <c r="B27" s="643"/>
      <c r="C27" s="643"/>
      <c r="D27" s="643"/>
      <c r="E27" s="643"/>
      <c r="F27" s="643"/>
      <c r="G27" s="643"/>
      <c r="H27" s="643"/>
      <c r="I27" s="643"/>
      <c r="J27" s="643"/>
      <c r="K27" s="643"/>
      <c r="L27" s="643"/>
      <c r="M27" s="643"/>
      <c r="N27" s="643"/>
      <c r="O27" s="643"/>
      <c r="P27" s="643"/>
      <c r="Q27" s="643"/>
      <c r="R27" s="643"/>
      <c r="S27" s="643"/>
      <c r="T27" s="643"/>
      <c r="U27" s="643"/>
      <c r="V27" s="643"/>
      <c r="W27" s="643"/>
      <c r="X27" s="643"/>
      <c r="Y27" s="643"/>
      <c r="Z27" s="643"/>
      <c r="AA27" s="643"/>
      <c r="AB27" s="643"/>
      <c r="AC27" s="643"/>
      <c r="AD27" s="643"/>
      <c r="AE27" s="643"/>
      <c r="AF27" s="643"/>
      <c r="AG27" s="643"/>
      <c r="AH27" s="643"/>
      <c r="AI27" s="643"/>
      <c r="AJ27" s="643"/>
      <c r="AK27" s="643"/>
      <c r="AL27" s="644"/>
      <c r="AM27" s="643"/>
      <c r="AN27" s="628"/>
      <c r="AO27" s="643"/>
      <c r="AP27" s="643"/>
      <c r="AQ27" s="643"/>
      <c r="AR27" s="643"/>
      <c r="AS27" s="643"/>
      <c r="AT27" s="643"/>
      <c r="AU27" s="643"/>
      <c r="AV27" s="643"/>
      <c r="AW27" s="643"/>
      <c r="AX27" s="643"/>
      <c r="AY27" s="643"/>
      <c r="AZ27" s="643"/>
      <c r="BA27" s="643"/>
      <c r="BB27" s="643"/>
      <c r="BC27" s="643"/>
      <c r="BD27" s="643"/>
      <c r="BE27" s="643"/>
      <c r="BF27" s="643"/>
      <c r="BG27" s="643"/>
      <c r="BH27" s="643"/>
      <c r="BI27" s="643"/>
      <c r="BJ27" s="643"/>
      <c r="BK27" s="643"/>
      <c r="BL27" s="643"/>
      <c r="BM27" s="643"/>
      <c r="BN27" s="643"/>
      <c r="BO27" s="643"/>
      <c r="BP27" s="643"/>
      <c r="BQ27" s="643"/>
      <c r="BR27" s="643"/>
      <c r="BS27" s="643"/>
      <c r="BT27" s="643"/>
      <c r="BU27" s="643"/>
      <c r="BV27" s="643"/>
      <c r="BW27" s="643"/>
      <c r="BX27" s="643"/>
      <c r="BY27" s="644"/>
      <c r="BZ27" s="643"/>
      <c r="CA27" s="628"/>
      <c r="CB27" s="643"/>
      <c r="CC27" s="643"/>
      <c r="CD27" s="643"/>
      <c r="CE27" s="643"/>
      <c r="CF27" s="643"/>
      <c r="CG27" s="643"/>
      <c r="CH27" s="643"/>
      <c r="CI27" s="643"/>
      <c r="CJ27" s="643"/>
      <c r="CK27" s="643"/>
      <c r="CL27" s="643"/>
      <c r="CM27" s="643"/>
      <c r="CN27" s="643"/>
      <c r="CO27" s="643"/>
      <c r="CP27" s="643"/>
      <c r="CQ27" s="643"/>
      <c r="CR27" s="643"/>
      <c r="CS27" s="643"/>
      <c r="CT27" s="643"/>
      <c r="CU27" s="643"/>
      <c r="CV27" s="643"/>
      <c r="CW27" s="643"/>
      <c r="CX27" s="643"/>
      <c r="CY27" s="643"/>
      <c r="CZ27" s="643"/>
      <c r="DA27" s="643"/>
      <c r="DB27" s="643"/>
      <c r="DC27" s="643"/>
      <c r="DD27" s="643"/>
      <c r="DE27" s="643"/>
      <c r="DF27" s="643"/>
      <c r="DG27" s="643"/>
      <c r="DH27" s="643"/>
      <c r="DI27" s="643"/>
      <c r="DJ27" s="643"/>
      <c r="DK27" s="643"/>
      <c r="DL27" s="644"/>
      <c r="DM27" s="643"/>
      <c r="DN27" s="628"/>
      <c r="DO27" s="643"/>
      <c r="DP27" s="643"/>
      <c r="DQ27" s="643"/>
      <c r="DR27" s="643"/>
      <c r="DS27" s="643"/>
      <c r="DT27" s="643"/>
      <c r="DU27" s="643"/>
      <c r="DV27" s="643"/>
      <c r="DW27" s="643"/>
      <c r="DX27" s="643"/>
      <c r="DY27" s="643"/>
      <c r="DZ27" s="643"/>
      <c r="EA27" s="643"/>
      <c r="EB27" s="643"/>
      <c r="EC27" s="643"/>
      <c r="ED27" s="643"/>
      <c r="EE27" s="643"/>
      <c r="EF27" s="643"/>
      <c r="EG27" s="643"/>
      <c r="EH27" s="643"/>
      <c r="EI27" s="643"/>
      <c r="EJ27" s="643"/>
      <c r="EK27" s="643"/>
      <c r="EL27" s="643"/>
      <c r="EM27" s="643"/>
      <c r="EN27" s="643"/>
      <c r="EO27" s="643"/>
      <c r="EP27" s="643"/>
      <c r="EQ27" s="643"/>
      <c r="ER27" s="643"/>
      <c r="ES27" s="643"/>
      <c r="ET27" s="643"/>
      <c r="EU27" s="643"/>
      <c r="EV27" s="643"/>
      <c r="EW27" s="643"/>
      <c r="EX27" s="643"/>
      <c r="EY27" s="644"/>
    </row>
    <row r="28">
      <c r="A28" s="628"/>
      <c r="B28" s="643"/>
      <c r="C28" s="643"/>
      <c r="D28" s="643"/>
      <c r="E28" s="643"/>
      <c r="F28" s="643"/>
      <c r="G28" s="643"/>
      <c r="H28" s="643"/>
      <c r="I28" s="643"/>
      <c r="J28" s="643"/>
      <c r="K28" s="643"/>
      <c r="L28" s="643"/>
      <c r="M28" s="643"/>
      <c r="N28" s="643"/>
      <c r="O28" s="643"/>
      <c r="P28" s="643"/>
      <c r="Q28" s="643"/>
      <c r="R28" s="643"/>
      <c r="S28" s="643"/>
      <c r="T28" s="643"/>
      <c r="U28" s="643"/>
      <c r="V28" s="643"/>
      <c r="W28" s="643"/>
      <c r="X28" s="643"/>
      <c r="Y28" s="643"/>
      <c r="Z28" s="643"/>
      <c r="AA28" s="643"/>
      <c r="AB28" s="643"/>
      <c r="AC28" s="643"/>
      <c r="AD28" s="643"/>
      <c r="AE28" s="643"/>
      <c r="AF28" s="643"/>
      <c r="AG28" s="643"/>
      <c r="AH28" s="643"/>
      <c r="AI28" s="643"/>
      <c r="AJ28" s="643"/>
      <c r="AK28" s="643"/>
      <c r="AL28" s="644"/>
      <c r="AM28" s="643"/>
      <c r="AN28" s="628"/>
      <c r="AO28" s="643"/>
      <c r="AP28" s="643"/>
      <c r="AQ28" s="643"/>
      <c r="AR28" s="643"/>
      <c r="AS28" s="643"/>
      <c r="AT28" s="643"/>
      <c r="AU28" s="643"/>
      <c r="AV28" s="643"/>
      <c r="AW28" s="643"/>
      <c r="AX28" s="643"/>
      <c r="AY28" s="643"/>
      <c r="AZ28" s="643"/>
      <c r="BA28" s="643"/>
      <c r="BB28" s="643"/>
      <c r="BC28" s="643"/>
      <c r="BD28" s="643"/>
      <c r="BE28" s="643"/>
      <c r="BF28" s="643"/>
      <c r="BG28" s="643"/>
      <c r="BH28" s="643"/>
      <c r="BI28" s="643"/>
      <c r="BJ28" s="643"/>
      <c r="BK28" s="643"/>
      <c r="BL28" s="643"/>
      <c r="BM28" s="643"/>
      <c r="BN28" s="643"/>
      <c r="BO28" s="643"/>
      <c r="BP28" s="643"/>
      <c r="BQ28" s="643"/>
      <c r="BR28" s="643"/>
      <c r="BS28" s="643"/>
      <c r="BT28" s="643"/>
      <c r="BU28" s="643"/>
      <c r="BV28" s="643"/>
      <c r="BW28" s="643"/>
      <c r="BX28" s="643"/>
      <c r="BY28" s="644"/>
      <c r="BZ28" s="643"/>
      <c r="CA28" s="628"/>
      <c r="CB28" s="643"/>
      <c r="CC28" s="643"/>
      <c r="CD28" s="643"/>
      <c r="CE28" s="643"/>
      <c r="CF28" s="643"/>
      <c r="CG28" s="643"/>
      <c r="CH28" s="643"/>
      <c r="CI28" s="643"/>
      <c r="CJ28" s="643"/>
      <c r="CK28" s="643"/>
      <c r="CL28" s="643"/>
      <c r="CM28" s="643"/>
      <c r="CN28" s="643"/>
      <c r="CO28" s="643"/>
      <c r="CP28" s="643"/>
      <c r="CQ28" s="643"/>
      <c r="CR28" s="643"/>
      <c r="CS28" s="643"/>
      <c r="CT28" s="643"/>
      <c r="CU28" s="643"/>
      <c r="CV28" s="643"/>
      <c r="CW28" s="643"/>
      <c r="CX28" s="643"/>
      <c r="CY28" s="643"/>
      <c r="CZ28" s="643"/>
      <c r="DA28" s="643"/>
      <c r="DB28" s="643"/>
      <c r="DC28" s="643"/>
      <c r="DD28" s="643"/>
      <c r="DE28" s="643"/>
      <c r="DF28" s="643"/>
      <c r="DG28" s="643"/>
      <c r="DH28" s="643"/>
      <c r="DI28" s="643"/>
      <c r="DJ28" s="643"/>
      <c r="DK28" s="643"/>
      <c r="DL28" s="644"/>
      <c r="DM28" s="643"/>
      <c r="DN28" s="628"/>
      <c r="DO28" s="643"/>
      <c r="DP28" s="643"/>
      <c r="DQ28" s="643"/>
      <c r="DR28" s="643"/>
      <c r="DS28" s="643"/>
      <c r="DT28" s="643"/>
      <c r="DU28" s="643"/>
      <c r="DV28" s="643"/>
      <c r="DW28" s="643"/>
      <c r="DX28" s="643"/>
      <c r="DY28" s="643"/>
      <c r="DZ28" s="643"/>
      <c r="EA28" s="643"/>
      <c r="EB28" s="643"/>
      <c r="EC28" s="643"/>
      <c r="ED28" s="643"/>
      <c r="EE28" s="643"/>
      <c r="EF28" s="643"/>
      <c r="EG28" s="643"/>
      <c r="EH28" s="643"/>
      <c r="EI28" s="643"/>
      <c r="EJ28" s="643"/>
      <c r="EK28" s="643"/>
      <c r="EL28" s="643"/>
      <c r="EM28" s="643"/>
      <c r="EN28" s="643"/>
      <c r="EO28" s="643"/>
      <c r="EP28" s="643"/>
      <c r="EQ28" s="643"/>
      <c r="ER28" s="643"/>
      <c r="ES28" s="643"/>
      <c r="ET28" s="643"/>
      <c r="EU28" s="643"/>
      <c r="EV28" s="643"/>
      <c r="EW28" s="643"/>
      <c r="EX28" s="643"/>
      <c r="EY28" s="644"/>
    </row>
    <row r="29">
      <c r="A29" s="669"/>
      <c r="B29" s="670" t="s">
        <v>1023</v>
      </c>
      <c r="C29" s="15"/>
      <c r="D29" s="15"/>
      <c r="E29" s="15"/>
      <c r="F29" s="15"/>
      <c r="G29" s="15"/>
      <c r="H29" s="16"/>
      <c r="I29" s="671"/>
      <c r="J29" s="646" t="s">
        <v>1024</v>
      </c>
      <c r="K29" s="15"/>
      <c r="L29" s="15"/>
      <c r="M29" s="15"/>
      <c r="N29" s="15"/>
      <c r="O29" s="15"/>
      <c r="P29" s="16"/>
      <c r="Q29" s="671"/>
      <c r="R29" s="670" t="s">
        <v>1025</v>
      </c>
      <c r="S29" s="15"/>
      <c r="T29" s="15"/>
      <c r="U29" s="15"/>
      <c r="V29" s="16"/>
      <c r="W29" s="672" t="s">
        <v>1026</v>
      </c>
      <c r="X29" s="41"/>
      <c r="Y29" s="672"/>
      <c r="Z29" s="673"/>
      <c r="AA29" s="674"/>
      <c r="AB29" s="672" t="s">
        <v>1027</v>
      </c>
      <c r="AC29" s="41"/>
      <c r="AD29" s="675"/>
      <c r="AE29" s="671"/>
      <c r="AF29" s="671"/>
      <c r="AG29" s="671"/>
      <c r="AH29" s="671"/>
      <c r="AI29" s="671"/>
      <c r="AJ29" s="671"/>
      <c r="AK29" s="671"/>
      <c r="AL29" s="676"/>
      <c r="AM29" s="671"/>
      <c r="AN29" s="669"/>
      <c r="AO29" s="670" t="s">
        <v>1023</v>
      </c>
      <c r="AP29" s="15"/>
      <c r="AQ29" s="15"/>
      <c r="AR29" s="15"/>
      <c r="AS29" s="15"/>
      <c r="AT29" s="15"/>
      <c r="AU29" s="16"/>
      <c r="AV29" s="671"/>
      <c r="AW29" s="646" t="s">
        <v>1024</v>
      </c>
      <c r="AX29" s="15"/>
      <c r="AY29" s="15"/>
      <c r="AZ29" s="15"/>
      <c r="BA29" s="15"/>
      <c r="BB29" s="15"/>
      <c r="BC29" s="16"/>
      <c r="BD29" s="671"/>
      <c r="BE29" s="670" t="s">
        <v>1025</v>
      </c>
      <c r="BF29" s="15"/>
      <c r="BG29" s="15"/>
      <c r="BH29" s="15"/>
      <c r="BI29" s="16"/>
      <c r="BJ29" s="672" t="s">
        <v>1026</v>
      </c>
      <c r="BK29" s="41"/>
      <c r="BL29" s="672"/>
      <c r="BM29" s="673"/>
      <c r="BN29" s="674"/>
      <c r="BO29" s="672" t="s">
        <v>1027</v>
      </c>
      <c r="BP29" s="41"/>
      <c r="BQ29" s="675"/>
      <c r="BR29" s="671"/>
      <c r="BS29" s="671"/>
      <c r="BT29" s="671"/>
      <c r="BU29" s="671"/>
      <c r="BV29" s="671"/>
      <c r="BW29" s="671"/>
      <c r="BX29" s="671"/>
      <c r="BY29" s="676"/>
      <c r="BZ29" s="671"/>
      <c r="CA29" s="669"/>
      <c r="CB29" s="670" t="s">
        <v>1023</v>
      </c>
      <c r="CC29" s="15"/>
      <c r="CD29" s="15"/>
      <c r="CE29" s="15"/>
      <c r="CF29" s="15"/>
      <c r="CG29" s="15"/>
      <c r="CH29" s="16"/>
      <c r="CI29" s="671"/>
      <c r="CJ29" s="646" t="s">
        <v>1024</v>
      </c>
      <c r="CK29" s="15"/>
      <c r="CL29" s="15"/>
      <c r="CM29" s="15"/>
      <c r="CN29" s="15"/>
      <c r="CO29" s="15"/>
      <c r="CP29" s="16"/>
      <c r="CQ29" s="671"/>
      <c r="CR29" s="670" t="s">
        <v>1025</v>
      </c>
      <c r="CS29" s="15"/>
      <c r="CT29" s="15"/>
      <c r="CU29" s="15"/>
      <c r="CV29" s="16"/>
      <c r="CW29" s="672" t="s">
        <v>1026</v>
      </c>
      <c r="CX29" s="41"/>
      <c r="CY29" s="672"/>
      <c r="CZ29" s="673"/>
      <c r="DA29" s="674"/>
      <c r="DB29" s="672" t="s">
        <v>1027</v>
      </c>
      <c r="DC29" s="41"/>
      <c r="DD29" s="675"/>
      <c r="DE29" s="671"/>
      <c r="DF29" s="671"/>
      <c r="DG29" s="671"/>
      <c r="DH29" s="671"/>
      <c r="DI29" s="671"/>
      <c r="DJ29" s="671"/>
      <c r="DK29" s="671"/>
      <c r="DL29" s="676"/>
      <c r="DM29" s="671"/>
      <c r="DN29" s="669"/>
      <c r="DO29" s="670" t="s">
        <v>1023</v>
      </c>
      <c r="DP29" s="15"/>
      <c r="DQ29" s="15"/>
      <c r="DR29" s="15"/>
      <c r="DS29" s="15"/>
      <c r="DT29" s="15"/>
      <c r="DU29" s="16"/>
      <c r="DV29" s="671"/>
      <c r="DW29" s="646" t="s">
        <v>1024</v>
      </c>
      <c r="DX29" s="15"/>
      <c r="DY29" s="15"/>
      <c r="DZ29" s="15"/>
      <c r="EA29" s="15"/>
      <c r="EB29" s="15"/>
      <c r="EC29" s="16"/>
      <c r="ED29" s="671"/>
      <c r="EE29" s="670" t="s">
        <v>1025</v>
      </c>
      <c r="EF29" s="15"/>
      <c r="EG29" s="15"/>
      <c r="EH29" s="15"/>
      <c r="EI29" s="16"/>
      <c r="EJ29" s="672" t="s">
        <v>1026</v>
      </c>
      <c r="EK29" s="41"/>
      <c r="EL29" s="672"/>
      <c r="EM29" s="673"/>
      <c r="EN29" s="674"/>
      <c r="EO29" s="672" t="s">
        <v>1027</v>
      </c>
      <c r="EP29" s="41"/>
      <c r="EQ29" s="675"/>
      <c r="ER29" s="671"/>
      <c r="ES29" s="671"/>
      <c r="ET29" s="671"/>
      <c r="EU29" s="671"/>
      <c r="EV29" s="671"/>
      <c r="EW29" s="671"/>
      <c r="EX29" s="671"/>
      <c r="EY29" s="676"/>
    </row>
    <row r="30">
      <c r="A30" s="669"/>
      <c r="B30" s="677" t="s">
        <v>1028</v>
      </c>
      <c r="C30" s="678" t="s">
        <v>1029</v>
      </c>
      <c r="D30" s="678" t="s">
        <v>1030</v>
      </c>
      <c r="E30" s="679" t="s">
        <v>1031</v>
      </c>
      <c r="F30" s="15"/>
      <c r="G30" s="15"/>
      <c r="H30" s="16"/>
      <c r="I30" s="671"/>
      <c r="J30" s="680" t="s">
        <v>1032</v>
      </c>
      <c r="K30" s="681" t="s">
        <v>1033</v>
      </c>
      <c r="P30" s="682"/>
      <c r="Q30" s="671"/>
      <c r="R30" s="671"/>
      <c r="S30" s="671"/>
      <c r="T30" s="671"/>
      <c r="U30" s="671"/>
      <c r="V30" s="671"/>
      <c r="W30" s="671"/>
      <c r="X30" s="671"/>
      <c r="Y30" s="671"/>
      <c r="Z30" s="671"/>
      <c r="AA30" s="671"/>
      <c r="AB30" s="671"/>
      <c r="AC30" s="671"/>
      <c r="AD30" s="671"/>
      <c r="AE30" s="671"/>
      <c r="AF30" s="671"/>
      <c r="AG30" s="671"/>
      <c r="AH30" s="671"/>
      <c r="AI30" s="671"/>
      <c r="AJ30" s="671"/>
      <c r="AK30" s="671"/>
      <c r="AL30" s="676"/>
      <c r="AM30" s="671"/>
      <c r="AN30" s="669"/>
      <c r="AO30" s="677" t="s">
        <v>1028</v>
      </c>
      <c r="AP30" s="678" t="s">
        <v>1029</v>
      </c>
      <c r="AQ30" s="678" t="s">
        <v>1030</v>
      </c>
      <c r="AR30" s="679" t="s">
        <v>1031</v>
      </c>
      <c r="AS30" s="15"/>
      <c r="AT30" s="15"/>
      <c r="AU30" s="16"/>
      <c r="AV30" s="671"/>
      <c r="AW30" s="680" t="s">
        <v>1032</v>
      </c>
      <c r="AX30" s="681" t="s">
        <v>1033</v>
      </c>
      <c r="BC30" s="682"/>
      <c r="BD30" s="671"/>
      <c r="BE30" s="671"/>
      <c r="BF30" s="671"/>
      <c r="BG30" s="671"/>
      <c r="BH30" s="671"/>
      <c r="BI30" s="671"/>
      <c r="BJ30" s="671"/>
      <c r="BK30" s="671"/>
      <c r="BL30" s="671"/>
      <c r="BM30" s="671"/>
      <c r="BN30" s="671"/>
      <c r="BO30" s="671"/>
      <c r="BP30" s="671"/>
      <c r="BQ30" s="671"/>
      <c r="BR30" s="671"/>
      <c r="BS30" s="671"/>
      <c r="BT30" s="671"/>
      <c r="BU30" s="671"/>
      <c r="BV30" s="671"/>
      <c r="BW30" s="671"/>
      <c r="BX30" s="671"/>
      <c r="BY30" s="676"/>
      <c r="BZ30" s="671"/>
      <c r="CA30" s="669"/>
      <c r="CB30" s="677" t="s">
        <v>1028</v>
      </c>
      <c r="CC30" s="678" t="s">
        <v>1029</v>
      </c>
      <c r="CD30" s="678" t="s">
        <v>1030</v>
      </c>
      <c r="CE30" s="679" t="s">
        <v>1031</v>
      </c>
      <c r="CF30" s="15"/>
      <c r="CG30" s="15"/>
      <c r="CH30" s="16"/>
      <c r="CI30" s="671"/>
      <c r="CJ30" s="680" t="s">
        <v>1032</v>
      </c>
      <c r="CK30" s="681" t="s">
        <v>1033</v>
      </c>
      <c r="CP30" s="682"/>
      <c r="CQ30" s="671"/>
      <c r="CR30" s="671"/>
      <c r="CS30" s="671"/>
      <c r="CT30" s="671"/>
      <c r="CU30" s="671"/>
      <c r="CV30" s="671"/>
      <c r="CW30" s="671"/>
      <c r="CX30" s="671"/>
      <c r="CY30" s="671"/>
      <c r="CZ30" s="671"/>
      <c r="DA30" s="671"/>
      <c r="DB30" s="671"/>
      <c r="DC30" s="671"/>
      <c r="DD30" s="671"/>
      <c r="DE30" s="671"/>
      <c r="DF30" s="671"/>
      <c r="DG30" s="671"/>
      <c r="DH30" s="671"/>
      <c r="DI30" s="671"/>
      <c r="DJ30" s="671"/>
      <c r="DK30" s="671"/>
      <c r="DL30" s="676"/>
      <c r="DM30" s="671"/>
      <c r="DN30" s="669"/>
      <c r="DO30" s="677" t="s">
        <v>1028</v>
      </c>
      <c r="DP30" s="678" t="s">
        <v>1029</v>
      </c>
      <c r="DQ30" s="678" t="s">
        <v>1030</v>
      </c>
      <c r="DR30" s="679" t="s">
        <v>1031</v>
      </c>
      <c r="DS30" s="15"/>
      <c r="DT30" s="15"/>
      <c r="DU30" s="16"/>
      <c r="DV30" s="671"/>
      <c r="DW30" s="680" t="s">
        <v>1032</v>
      </c>
      <c r="DX30" s="681" t="s">
        <v>1033</v>
      </c>
      <c r="EC30" s="682"/>
      <c r="ED30" s="671"/>
      <c r="EE30" s="671"/>
      <c r="EF30" s="671"/>
      <c r="EG30" s="671"/>
      <c r="EH30" s="671"/>
      <c r="EI30" s="671"/>
      <c r="EJ30" s="671"/>
      <c r="EK30" s="671"/>
      <c r="EL30" s="671"/>
      <c r="EM30" s="671"/>
      <c r="EN30" s="671"/>
      <c r="EO30" s="671"/>
      <c r="EP30" s="671"/>
      <c r="EQ30" s="671"/>
      <c r="ER30" s="671"/>
      <c r="ES30" s="671"/>
      <c r="ET30" s="671"/>
      <c r="EU30" s="671"/>
      <c r="EV30" s="671"/>
      <c r="EW30" s="671"/>
      <c r="EX30" s="671"/>
      <c r="EY30" s="676"/>
    </row>
    <row r="31">
      <c r="A31" s="669"/>
      <c r="B31" s="43"/>
      <c r="C31" s="43"/>
      <c r="D31" s="43"/>
      <c r="E31" s="679" t="s">
        <v>1029</v>
      </c>
      <c r="F31" s="16"/>
      <c r="G31" s="679" t="s">
        <v>1030</v>
      </c>
      <c r="H31" s="16"/>
      <c r="I31" s="671"/>
      <c r="J31" s="680" t="s">
        <v>1034</v>
      </c>
      <c r="K31" s="681" t="s">
        <v>1035</v>
      </c>
      <c r="P31" s="682"/>
      <c r="Q31" s="671"/>
      <c r="R31" s="670" t="s">
        <v>1036</v>
      </c>
      <c r="S31" s="15"/>
      <c r="T31" s="15"/>
      <c r="U31" s="15"/>
      <c r="V31" s="15"/>
      <c r="W31" s="15"/>
      <c r="X31" s="15"/>
      <c r="Y31" s="15"/>
      <c r="Z31" s="15"/>
      <c r="AA31" s="15"/>
      <c r="AB31" s="15"/>
      <c r="AC31" s="15"/>
      <c r="AD31" s="15"/>
      <c r="AE31" s="15"/>
      <c r="AF31" s="15"/>
      <c r="AG31" s="15"/>
      <c r="AH31" s="15"/>
      <c r="AI31" s="15"/>
      <c r="AJ31" s="16"/>
      <c r="AK31" s="671"/>
      <c r="AL31" s="676"/>
      <c r="AM31" s="671"/>
      <c r="AN31" s="669"/>
      <c r="AO31" s="43"/>
      <c r="AP31" s="43"/>
      <c r="AQ31" s="43"/>
      <c r="AR31" s="679" t="s">
        <v>1029</v>
      </c>
      <c r="AS31" s="16"/>
      <c r="AT31" s="679" t="s">
        <v>1030</v>
      </c>
      <c r="AU31" s="16"/>
      <c r="AV31" s="671"/>
      <c r="AW31" s="680" t="s">
        <v>1034</v>
      </c>
      <c r="AX31" s="681" t="s">
        <v>1035</v>
      </c>
      <c r="BC31" s="682"/>
      <c r="BD31" s="671"/>
      <c r="BE31" s="670" t="s">
        <v>1036</v>
      </c>
      <c r="BF31" s="15"/>
      <c r="BG31" s="15"/>
      <c r="BH31" s="15"/>
      <c r="BI31" s="15"/>
      <c r="BJ31" s="15"/>
      <c r="BK31" s="15"/>
      <c r="BL31" s="15"/>
      <c r="BM31" s="15"/>
      <c r="BN31" s="15"/>
      <c r="BO31" s="15"/>
      <c r="BP31" s="15"/>
      <c r="BQ31" s="15"/>
      <c r="BR31" s="15"/>
      <c r="BS31" s="15"/>
      <c r="BT31" s="15"/>
      <c r="BU31" s="15"/>
      <c r="BV31" s="15"/>
      <c r="BW31" s="16"/>
      <c r="BX31" s="671"/>
      <c r="BY31" s="676"/>
      <c r="BZ31" s="671"/>
      <c r="CA31" s="669"/>
      <c r="CB31" s="43"/>
      <c r="CC31" s="43"/>
      <c r="CD31" s="43"/>
      <c r="CE31" s="679" t="s">
        <v>1029</v>
      </c>
      <c r="CF31" s="16"/>
      <c r="CG31" s="679" t="s">
        <v>1030</v>
      </c>
      <c r="CH31" s="16"/>
      <c r="CI31" s="671"/>
      <c r="CJ31" s="680" t="s">
        <v>1034</v>
      </c>
      <c r="CK31" s="681" t="s">
        <v>1035</v>
      </c>
      <c r="CP31" s="682"/>
      <c r="CQ31" s="671"/>
      <c r="CR31" s="670" t="s">
        <v>1036</v>
      </c>
      <c r="CS31" s="15"/>
      <c r="CT31" s="15"/>
      <c r="CU31" s="15"/>
      <c r="CV31" s="15"/>
      <c r="CW31" s="15"/>
      <c r="CX31" s="15"/>
      <c r="CY31" s="15"/>
      <c r="CZ31" s="15"/>
      <c r="DA31" s="15"/>
      <c r="DB31" s="15"/>
      <c r="DC31" s="15"/>
      <c r="DD31" s="15"/>
      <c r="DE31" s="15"/>
      <c r="DF31" s="15"/>
      <c r="DG31" s="15"/>
      <c r="DH31" s="15"/>
      <c r="DI31" s="15"/>
      <c r="DJ31" s="16"/>
      <c r="DK31" s="671"/>
      <c r="DL31" s="676"/>
      <c r="DM31" s="671"/>
      <c r="DN31" s="669"/>
      <c r="DO31" s="43"/>
      <c r="DP31" s="43"/>
      <c r="DQ31" s="43"/>
      <c r="DR31" s="679" t="s">
        <v>1029</v>
      </c>
      <c r="DS31" s="16"/>
      <c r="DT31" s="679" t="s">
        <v>1030</v>
      </c>
      <c r="DU31" s="16"/>
      <c r="DV31" s="671"/>
      <c r="DW31" s="680" t="s">
        <v>1034</v>
      </c>
      <c r="DX31" s="681" t="s">
        <v>1035</v>
      </c>
      <c r="EC31" s="682"/>
      <c r="ED31" s="671"/>
      <c r="EE31" s="670" t="s">
        <v>1036</v>
      </c>
      <c r="EF31" s="15"/>
      <c r="EG31" s="15"/>
      <c r="EH31" s="15"/>
      <c r="EI31" s="15"/>
      <c r="EJ31" s="15"/>
      <c r="EK31" s="15"/>
      <c r="EL31" s="15"/>
      <c r="EM31" s="15"/>
      <c r="EN31" s="15"/>
      <c r="EO31" s="15"/>
      <c r="EP31" s="15"/>
      <c r="EQ31" s="15"/>
      <c r="ER31" s="15"/>
      <c r="ES31" s="15"/>
      <c r="ET31" s="15"/>
      <c r="EU31" s="15"/>
      <c r="EV31" s="15"/>
      <c r="EW31" s="16"/>
      <c r="EX31" s="671"/>
      <c r="EY31" s="676"/>
    </row>
    <row r="32">
      <c r="A32" s="669"/>
      <c r="B32" s="677" t="s">
        <v>631</v>
      </c>
      <c r="C32" s="683"/>
      <c r="D32" s="683"/>
      <c r="E32" s="684"/>
      <c r="F32" s="42"/>
      <c r="G32" s="684"/>
      <c r="H32" s="42"/>
      <c r="I32" s="671"/>
      <c r="J32" s="680" t="s">
        <v>1037</v>
      </c>
      <c r="K32" s="681" t="s">
        <v>1038</v>
      </c>
      <c r="P32" s="682"/>
      <c r="Q32" s="671"/>
      <c r="R32" s="685"/>
      <c r="S32" s="41"/>
      <c r="T32" s="41"/>
      <c r="U32" s="41"/>
      <c r="V32" s="41"/>
      <c r="W32" s="41"/>
      <c r="X32" s="41"/>
      <c r="Y32" s="41"/>
      <c r="Z32" s="41"/>
      <c r="AA32" s="41"/>
      <c r="AB32" s="41"/>
      <c r="AC32" s="41"/>
      <c r="AD32" s="41"/>
      <c r="AE32" s="41"/>
      <c r="AF32" s="41"/>
      <c r="AG32" s="41"/>
      <c r="AH32" s="41"/>
      <c r="AI32" s="41"/>
      <c r="AJ32" s="42"/>
      <c r="AK32" s="671"/>
      <c r="AL32" s="676"/>
      <c r="AM32" s="671"/>
      <c r="AN32" s="669"/>
      <c r="AO32" s="677" t="s">
        <v>631</v>
      </c>
      <c r="AP32" s="683"/>
      <c r="AQ32" s="683"/>
      <c r="AR32" s="684"/>
      <c r="AS32" s="42"/>
      <c r="AT32" s="684"/>
      <c r="AU32" s="42"/>
      <c r="AV32" s="671"/>
      <c r="AW32" s="680" t="s">
        <v>1037</v>
      </c>
      <c r="AX32" s="681" t="s">
        <v>1038</v>
      </c>
      <c r="BC32" s="682"/>
      <c r="BD32" s="671"/>
      <c r="BE32" s="685"/>
      <c r="BF32" s="41"/>
      <c r="BG32" s="41"/>
      <c r="BH32" s="41"/>
      <c r="BI32" s="41"/>
      <c r="BJ32" s="41"/>
      <c r="BK32" s="41"/>
      <c r="BL32" s="41"/>
      <c r="BM32" s="41"/>
      <c r="BN32" s="41"/>
      <c r="BO32" s="41"/>
      <c r="BP32" s="41"/>
      <c r="BQ32" s="41"/>
      <c r="BR32" s="41"/>
      <c r="BS32" s="41"/>
      <c r="BT32" s="41"/>
      <c r="BU32" s="41"/>
      <c r="BV32" s="41"/>
      <c r="BW32" s="42"/>
      <c r="BX32" s="671"/>
      <c r="BY32" s="676"/>
      <c r="BZ32" s="671"/>
      <c r="CA32" s="669"/>
      <c r="CB32" s="677" t="s">
        <v>631</v>
      </c>
      <c r="CC32" s="683"/>
      <c r="CD32" s="683"/>
      <c r="CE32" s="684"/>
      <c r="CF32" s="42"/>
      <c r="CG32" s="684"/>
      <c r="CH32" s="42"/>
      <c r="CI32" s="671"/>
      <c r="CJ32" s="680" t="s">
        <v>1037</v>
      </c>
      <c r="CK32" s="681" t="s">
        <v>1038</v>
      </c>
      <c r="CP32" s="682"/>
      <c r="CQ32" s="671"/>
      <c r="CR32" s="685"/>
      <c r="CS32" s="41"/>
      <c r="CT32" s="41"/>
      <c r="CU32" s="41"/>
      <c r="CV32" s="41"/>
      <c r="CW32" s="41"/>
      <c r="CX32" s="41"/>
      <c r="CY32" s="41"/>
      <c r="CZ32" s="41"/>
      <c r="DA32" s="41"/>
      <c r="DB32" s="41"/>
      <c r="DC32" s="41"/>
      <c r="DD32" s="41"/>
      <c r="DE32" s="41"/>
      <c r="DF32" s="41"/>
      <c r="DG32" s="41"/>
      <c r="DH32" s="41"/>
      <c r="DI32" s="41"/>
      <c r="DJ32" s="42"/>
      <c r="DK32" s="671"/>
      <c r="DL32" s="676"/>
      <c r="DM32" s="671"/>
      <c r="DN32" s="669"/>
      <c r="DO32" s="677" t="s">
        <v>631</v>
      </c>
      <c r="DP32" s="683"/>
      <c r="DQ32" s="683"/>
      <c r="DR32" s="684"/>
      <c r="DS32" s="42"/>
      <c r="DT32" s="684"/>
      <c r="DU32" s="42"/>
      <c r="DV32" s="671"/>
      <c r="DW32" s="680" t="s">
        <v>1037</v>
      </c>
      <c r="DX32" s="681" t="s">
        <v>1038</v>
      </c>
      <c r="EC32" s="682"/>
      <c r="ED32" s="671"/>
      <c r="EE32" s="685"/>
      <c r="EF32" s="41"/>
      <c r="EG32" s="41"/>
      <c r="EH32" s="41"/>
      <c r="EI32" s="41"/>
      <c r="EJ32" s="41"/>
      <c r="EK32" s="41"/>
      <c r="EL32" s="41"/>
      <c r="EM32" s="41"/>
      <c r="EN32" s="41"/>
      <c r="EO32" s="41"/>
      <c r="EP32" s="41"/>
      <c r="EQ32" s="41"/>
      <c r="ER32" s="41"/>
      <c r="ES32" s="41"/>
      <c r="ET32" s="41"/>
      <c r="EU32" s="41"/>
      <c r="EV32" s="41"/>
      <c r="EW32" s="42"/>
      <c r="EX32" s="671"/>
      <c r="EY32" s="676"/>
    </row>
    <row r="33">
      <c r="A33" s="669"/>
      <c r="B33" s="47"/>
      <c r="C33" s="47"/>
      <c r="D33" s="47"/>
      <c r="E33" s="686"/>
      <c r="F33" s="682"/>
      <c r="G33" s="686"/>
      <c r="H33" s="682"/>
      <c r="I33" s="671"/>
      <c r="J33" s="680" t="s">
        <v>1039</v>
      </c>
      <c r="K33" s="681" t="s">
        <v>1040</v>
      </c>
      <c r="P33" s="682"/>
      <c r="Q33" s="671"/>
      <c r="R33" s="686"/>
      <c r="AJ33" s="682"/>
      <c r="AK33" s="671"/>
      <c r="AL33" s="676"/>
      <c r="AM33" s="671"/>
      <c r="AN33" s="669"/>
      <c r="AO33" s="47"/>
      <c r="AP33" s="47"/>
      <c r="AQ33" s="47"/>
      <c r="AR33" s="686"/>
      <c r="AS33" s="682"/>
      <c r="AT33" s="686"/>
      <c r="AU33" s="682"/>
      <c r="AV33" s="671"/>
      <c r="AW33" s="680" t="s">
        <v>1039</v>
      </c>
      <c r="AX33" s="681" t="s">
        <v>1040</v>
      </c>
      <c r="BC33" s="682"/>
      <c r="BD33" s="671"/>
      <c r="BE33" s="686"/>
      <c r="BW33" s="682"/>
      <c r="BX33" s="671"/>
      <c r="BY33" s="676"/>
      <c r="BZ33" s="671"/>
      <c r="CA33" s="669"/>
      <c r="CB33" s="47"/>
      <c r="CC33" s="47"/>
      <c r="CD33" s="47"/>
      <c r="CE33" s="686"/>
      <c r="CF33" s="682"/>
      <c r="CG33" s="686"/>
      <c r="CH33" s="682"/>
      <c r="CI33" s="671"/>
      <c r="CJ33" s="680" t="s">
        <v>1039</v>
      </c>
      <c r="CK33" s="681" t="s">
        <v>1040</v>
      </c>
      <c r="CP33" s="682"/>
      <c r="CQ33" s="671"/>
      <c r="CR33" s="686"/>
      <c r="DJ33" s="682"/>
      <c r="DK33" s="671"/>
      <c r="DL33" s="676"/>
      <c r="DM33" s="671"/>
      <c r="DN33" s="669"/>
      <c r="DO33" s="47"/>
      <c r="DP33" s="47"/>
      <c r="DQ33" s="47"/>
      <c r="DR33" s="686"/>
      <c r="DS33" s="682"/>
      <c r="DT33" s="686"/>
      <c r="DU33" s="682"/>
      <c r="DV33" s="671"/>
      <c r="DW33" s="680" t="s">
        <v>1039</v>
      </c>
      <c r="DX33" s="681" t="s">
        <v>1040</v>
      </c>
      <c r="EC33" s="682"/>
      <c r="ED33" s="671"/>
      <c r="EE33" s="686"/>
      <c r="EW33" s="682"/>
      <c r="EX33" s="671"/>
      <c r="EY33" s="676"/>
    </row>
    <row r="34">
      <c r="A34" s="669"/>
      <c r="B34" s="43"/>
      <c r="C34" s="43"/>
      <c r="D34" s="43"/>
      <c r="E34" s="686"/>
      <c r="F34" s="682"/>
      <c r="G34" s="686"/>
      <c r="H34" s="682"/>
      <c r="I34" s="671"/>
      <c r="J34" s="680" t="s">
        <v>1041</v>
      </c>
      <c r="K34" s="681" t="s">
        <v>1042</v>
      </c>
      <c r="P34" s="682"/>
      <c r="Q34" s="671"/>
      <c r="R34" s="686"/>
      <c r="AJ34" s="682"/>
      <c r="AK34" s="671"/>
      <c r="AL34" s="676"/>
      <c r="AM34" s="671"/>
      <c r="AN34" s="669"/>
      <c r="AO34" s="43"/>
      <c r="AP34" s="43"/>
      <c r="AQ34" s="43"/>
      <c r="AR34" s="686"/>
      <c r="AS34" s="682"/>
      <c r="AT34" s="686"/>
      <c r="AU34" s="682"/>
      <c r="AV34" s="671"/>
      <c r="AW34" s="680" t="s">
        <v>1041</v>
      </c>
      <c r="AX34" s="681" t="s">
        <v>1042</v>
      </c>
      <c r="BC34" s="682"/>
      <c r="BD34" s="671"/>
      <c r="BE34" s="686"/>
      <c r="BW34" s="682"/>
      <c r="BX34" s="671"/>
      <c r="BY34" s="676"/>
      <c r="BZ34" s="671"/>
      <c r="CA34" s="669"/>
      <c r="CB34" s="43"/>
      <c r="CC34" s="43"/>
      <c r="CD34" s="43"/>
      <c r="CE34" s="686"/>
      <c r="CF34" s="682"/>
      <c r="CG34" s="686"/>
      <c r="CH34" s="682"/>
      <c r="CI34" s="671"/>
      <c r="CJ34" s="680" t="s">
        <v>1041</v>
      </c>
      <c r="CK34" s="681" t="s">
        <v>1042</v>
      </c>
      <c r="CP34" s="682"/>
      <c r="CQ34" s="671"/>
      <c r="CR34" s="686"/>
      <c r="DJ34" s="682"/>
      <c r="DK34" s="671"/>
      <c r="DL34" s="676"/>
      <c r="DM34" s="671"/>
      <c r="DN34" s="669"/>
      <c r="DO34" s="43"/>
      <c r="DP34" s="43"/>
      <c r="DQ34" s="43"/>
      <c r="DR34" s="686"/>
      <c r="DS34" s="682"/>
      <c r="DT34" s="686"/>
      <c r="DU34" s="682"/>
      <c r="DV34" s="671"/>
      <c r="DW34" s="680" t="s">
        <v>1041</v>
      </c>
      <c r="DX34" s="681" t="s">
        <v>1042</v>
      </c>
      <c r="EC34" s="682"/>
      <c r="ED34" s="671"/>
      <c r="EE34" s="686"/>
      <c r="EW34" s="682"/>
      <c r="EX34" s="671"/>
      <c r="EY34" s="676"/>
    </row>
    <row r="35">
      <c r="A35" s="669"/>
      <c r="B35" s="677" t="s">
        <v>633</v>
      </c>
      <c r="C35" s="683"/>
      <c r="D35" s="683"/>
      <c r="E35" s="686"/>
      <c r="F35" s="682"/>
      <c r="G35" s="686"/>
      <c r="H35" s="682"/>
      <c r="I35" s="671"/>
      <c r="J35" s="680" t="s">
        <v>1043</v>
      </c>
      <c r="K35" s="681" t="s">
        <v>1044</v>
      </c>
      <c r="P35" s="682"/>
      <c r="Q35" s="671"/>
      <c r="R35" s="686"/>
      <c r="AJ35" s="682"/>
      <c r="AK35" s="671"/>
      <c r="AL35" s="676"/>
      <c r="AM35" s="671"/>
      <c r="AN35" s="669"/>
      <c r="AO35" s="677" t="s">
        <v>633</v>
      </c>
      <c r="AP35" s="683"/>
      <c r="AQ35" s="683"/>
      <c r="AR35" s="686"/>
      <c r="AS35" s="682"/>
      <c r="AT35" s="686"/>
      <c r="AU35" s="682"/>
      <c r="AV35" s="671"/>
      <c r="AW35" s="680" t="s">
        <v>1043</v>
      </c>
      <c r="AX35" s="681" t="s">
        <v>1044</v>
      </c>
      <c r="BC35" s="682"/>
      <c r="BD35" s="671"/>
      <c r="BE35" s="686"/>
      <c r="BW35" s="682"/>
      <c r="BX35" s="671"/>
      <c r="BY35" s="676"/>
      <c r="BZ35" s="671"/>
      <c r="CA35" s="669"/>
      <c r="CB35" s="677" t="s">
        <v>633</v>
      </c>
      <c r="CC35" s="683"/>
      <c r="CD35" s="683"/>
      <c r="CE35" s="686"/>
      <c r="CF35" s="682"/>
      <c r="CG35" s="686"/>
      <c r="CH35" s="682"/>
      <c r="CI35" s="671"/>
      <c r="CJ35" s="680" t="s">
        <v>1043</v>
      </c>
      <c r="CK35" s="681" t="s">
        <v>1044</v>
      </c>
      <c r="CP35" s="682"/>
      <c r="CQ35" s="671"/>
      <c r="CR35" s="686"/>
      <c r="DJ35" s="682"/>
      <c r="DK35" s="671"/>
      <c r="DL35" s="676"/>
      <c r="DM35" s="671"/>
      <c r="DN35" s="669"/>
      <c r="DO35" s="677" t="s">
        <v>633</v>
      </c>
      <c r="DP35" s="683"/>
      <c r="DQ35" s="683"/>
      <c r="DR35" s="686"/>
      <c r="DS35" s="682"/>
      <c r="DT35" s="686"/>
      <c r="DU35" s="682"/>
      <c r="DV35" s="671"/>
      <c r="DW35" s="680" t="s">
        <v>1043</v>
      </c>
      <c r="DX35" s="681" t="s">
        <v>1044</v>
      </c>
      <c r="EC35" s="682"/>
      <c r="ED35" s="671"/>
      <c r="EE35" s="686"/>
      <c r="EW35" s="682"/>
      <c r="EX35" s="671"/>
      <c r="EY35" s="676"/>
    </row>
    <row r="36">
      <c r="A36" s="687"/>
      <c r="B36" s="47"/>
      <c r="C36" s="47"/>
      <c r="D36" s="47"/>
      <c r="E36" s="686"/>
      <c r="F36" s="682"/>
      <c r="G36" s="686"/>
      <c r="H36" s="682"/>
      <c r="I36" s="688"/>
      <c r="J36" s="680" t="s">
        <v>1045</v>
      </c>
      <c r="K36" s="681" t="s">
        <v>1046</v>
      </c>
      <c r="P36" s="682"/>
      <c r="Q36" s="688"/>
      <c r="R36" s="686"/>
      <c r="AJ36" s="682"/>
      <c r="AK36" s="688"/>
      <c r="AL36" s="689"/>
      <c r="AM36" s="688"/>
      <c r="AN36" s="687"/>
      <c r="AO36" s="47"/>
      <c r="AP36" s="47"/>
      <c r="AQ36" s="47"/>
      <c r="AR36" s="686"/>
      <c r="AS36" s="682"/>
      <c r="AT36" s="686"/>
      <c r="AU36" s="682"/>
      <c r="AV36" s="688"/>
      <c r="AW36" s="680" t="s">
        <v>1045</v>
      </c>
      <c r="AX36" s="681" t="s">
        <v>1046</v>
      </c>
      <c r="BC36" s="682"/>
      <c r="BD36" s="688"/>
      <c r="BE36" s="686"/>
      <c r="BW36" s="682"/>
      <c r="BX36" s="688"/>
      <c r="BY36" s="689"/>
      <c r="BZ36" s="688"/>
      <c r="CA36" s="687"/>
      <c r="CB36" s="47"/>
      <c r="CC36" s="47"/>
      <c r="CD36" s="47"/>
      <c r="CE36" s="686"/>
      <c r="CF36" s="682"/>
      <c r="CG36" s="686"/>
      <c r="CH36" s="682"/>
      <c r="CI36" s="688"/>
      <c r="CJ36" s="680" t="s">
        <v>1045</v>
      </c>
      <c r="CK36" s="681" t="s">
        <v>1046</v>
      </c>
      <c r="CP36" s="682"/>
      <c r="CQ36" s="688"/>
      <c r="CR36" s="686"/>
      <c r="DJ36" s="682"/>
      <c r="DK36" s="688"/>
      <c r="DL36" s="689"/>
      <c r="DM36" s="688"/>
      <c r="DN36" s="687"/>
      <c r="DO36" s="47"/>
      <c r="DP36" s="47"/>
      <c r="DQ36" s="47"/>
      <c r="DR36" s="686"/>
      <c r="DS36" s="682"/>
      <c r="DT36" s="686"/>
      <c r="DU36" s="682"/>
      <c r="DV36" s="688"/>
      <c r="DW36" s="680" t="s">
        <v>1045</v>
      </c>
      <c r="DX36" s="681" t="s">
        <v>1046</v>
      </c>
      <c r="EC36" s="682"/>
      <c r="ED36" s="688"/>
      <c r="EE36" s="686"/>
      <c r="EW36" s="682"/>
      <c r="EX36" s="688"/>
      <c r="EY36" s="689"/>
    </row>
    <row r="37">
      <c r="A37" s="687"/>
      <c r="B37" s="43"/>
      <c r="C37" s="43"/>
      <c r="D37" s="43"/>
      <c r="E37" s="686"/>
      <c r="F37" s="682"/>
      <c r="G37" s="686"/>
      <c r="H37" s="682"/>
      <c r="I37" s="688"/>
      <c r="J37" s="680" t="s">
        <v>1047</v>
      </c>
      <c r="K37" s="681" t="s">
        <v>1048</v>
      </c>
      <c r="P37" s="682"/>
      <c r="Q37" s="688"/>
      <c r="R37" s="686"/>
      <c r="AJ37" s="682"/>
      <c r="AK37" s="688"/>
      <c r="AL37" s="689"/>
      <c r="AM37" s="688"/>
      <c r="AN37" s="687"/>
      <c r="AO37" s="43"/>
      <c r="AP37" s="43"/>
      <c r="AQ37" s="43"/>
      <c r="AR37" s="686"/>
      <c r="AS37" s="682"/>
      <c r="AT37" s="686"/>
      <c r="AU37" s="682"/>
      <c r="AV37" s="688"/>
      <c r="AW37" s="680" t="s">
        <v>1047</v>
      </c>
      <c r="AX37" s="681" t="s">
        <v>1048</v>
      </c>
      <c r="BC37" s="682"/>
      <c r="BD37" s="688"/>
      <c r="BE37" s="686"/>
      <c r="BW37" s="682"/>
      <c r="BX37" s="688"/>
      <c r="BY37" s="689"/>
      <c r="BZ37" s="688"/>
      <c r="CA37" s="687"/>
      <c r="CB37" s="43"/>
      <c r="CC37" s="43"/>
      <c r="CD37" s="43"/>
      <c r="CE37" s="686"/>
      <c r="CF37" s="682"/>
      <c r="CG37" s="686"/>
      <c r="CH37" s="682"/>
      <c r="CI37" s="688"/>
      <c r="CJ37" s="680" t="s">
        <v>1047</v>
      </c>
      <c r="CK37" s="681" t="s">
        <v>1048</v>
      </c>
      <c r="CP37" s="682"/>
      <c r="CQ37" s="688"/>
      <c r="CR37" s="686"/>
      <c r="DJ37" s="682"/>
      <c r="DK37" s="688"/>
      <c r="DL37" s="689"/>
      <c r="DM37" s="688"/>
      <c r="DN37" s="687"/>
      <c r="DO37" s="43"/>
      <c r="DP37" s="43"/>
      <c r="DQ37" s="43"/>
      <c r="DR37" s="686"/>
      <c r="DS37" s="682"/>
      <c r="DT37" s="686"/>
      <c r="DU37" s="682"/>
      <c r="DV37" s="688"/>
      <c r="DW37" s="680" t="s">
        <v>1047</v>
      </c>
      <c r="DX37" s="681" t="s">
        <v>1048</v>
      </c>
      <c r="EC37" s="682"/>
      <c r="ED37" s="688"/>
      <c r="EE37" s="686"/>
      <c r="EW37" s="682"/>
      <c r="EX37" s="688"/>
      <c r="EY37" s="689"/>
    </row>
    <row r="38">
      <c r="A38" s="687"/>
      <c r="B38" s="677" t="s">
        <v>635</v>
      </c>
      <c r="C38" s="683"/>
      <c r="D38" s="683"/>
      <c r="E38" s="686"/>
      <c r="F38" s="682"/>
      <c r="G38" s="686"/>
      <c r="H38" s="682"/>
      <c r="I38" s="688"/>
      <c r="J38" s="680" t="s">
        <v>1049</v>
      </c>
      <c r="K38" s="681" t="s">
        <v>1050</v>
      </c>
      <c r="P38" s="682"/>
      <c r="Q38" s="688"/>
      <c r="R38" s="686"/>
      <c r="AJ38" s="682"/>
      <c r="AK38" s="688"/>
      <c r="AL38" s="689"/>
      <c r="AM38" s="688"/>
      <c r="AN38" s="687"/>
      <c r="AO38" s="677" t="s">
        <v>635</v>
      </c>
      <c r="AP38" s="683"/>
      <c r="AQ38" s="683"/>
      <c r="AR38" s="686"/>
      <c r="AS38" s="682"/>
      <c r="AT38" s="686"/>
      <c r="AU38" s="682"/>
      <c r="AV38" s="688"/>
      <c r="AW38" s="680" t="s">
        <v>1049</v>
      </c>
      <c r="AX38" s="681" t="s">
        <v>1050</v>
      </c>
      <c r="BC38" s="682"/>
      <c r="BD38" s="688"/>
      <c r="BE38" s="686"/>
      <c r="BW38" s="682"/>
      <c r="BX38" s="688"/>
      <c r="BY38" s="689"/>
      <c r="BZ38" s="688"/>
      <c r="CA38" s="687"/>
      <c r="CB38" s="677" t="s">
        <v>635</v>
      </c>
      <c r="CC38" s="683"/>
      <c r="CD38" s="683"/>
      <c r="CE38" s="686"/>
      <c r="CF38" s="682"/>
      <c r="CG38" s="686"/>
      <c r="CH38" s="682"/>
      <c r="CI38" s="688"/>
      <c r="CJ38" s="680" t="s">
        <v>1049</v>
      </c>
      <c r="CK38" s="681" t="s">
        <v>1050</v>
      </c>
      <c r="CP38" s="682"/>
      <c r="CQ38" s="688"/>
      <c r="CR38" s="686"/>
      <c r="DJ38" s="682"/>
      <c r="DK38" s="688"/>
      <c r="DL38" s="689"/>
      <c r="DM38" s="688"/>
      <c r="DN38" s="687"/>
      <c r="DO38" s="677" t="s">
        <v>635</v>
      </c>
      <c r="DP38" s="683"/>
      <c r="DQ38" s="683"/>
      <c r="DR38" s="686"/>
      <c r="DS38" s="682"/>
      <c r="DT38" s="686"/>
      <c r="DU38" s="682"/>
      <c r="DV38" s="688"/>
      <c r="DW38" s="680" t="s">
        <v>1049</v>
      </c>
      <c r="DX38" s="681" t="s">
        <v>1050</v>
      </c>
      <c r="EC38" s="682"/>
      <c r="ED38" s="688"/>
      <c r="EE38" s="686"/>
      <c r="EW38" s="682"/>
      <c r="EX38" s="688"/>
      <c r="EY38" s="689"/>
    </row>
    <row r="39">
      <c r="A39" s="687"/>
      <c r="B39" s="47"/>
      <c r="C39" s="47"/>
      <c r="D39" s="47"/>
      <c r="E39" s="686"/>
      <c r="F39" s="682"/>
      <c r="G39" s="686"/>
      <c r="H39" s="682"/>
      <c r="I39" s="688"/>
      <c r="J39" s="680" t="s">
        <v>1051</v>
      </c>
      <c r="K39" s="681" t="s">
        <v>1052</v>
      </c>
      <c r="P39" s="682"/>
      <c r="Q39" s="688"/>
      <c r="R39" s="686"/>
      <c r="AJ39" s="682"/>
      <c r="AK39" s="688"/>
      <c r="AL39" s="689"/>
      <c r="AM39" s="688"/>
      <c r="AN39" s="687"/>
      <c r="AO39" s="47"/>
      <c r="AP39" s="47"/>
      <c r="AQ39" s="47"/>
      <c r="AR39" s="686"/>
      <c r="AS39" s="682"/>
      <c r="AT39" s="686"/>
      <c r="AU39" s="682"/>
      <c r="AV39" s="688"/>
      <c r="AW39" s="680" t="s">
        <v>1051</v>
      </c>
      <c r="AX39" s="681" t="s">
        <v>1052</v>
      </c>
      <c r="BC39" s="682"/>
      <c r="BD39" s="688"/>
      <c r="BE39" s="686"/>
      <c r="BW39" s="682"/>
      <c r="BX39" s="688"/>
      <c r="BY39" s="689"/>
      <c r="BZ39" s="688"/>
      <c r="CA39" s="687"/>
      <c r="CB39" s="47"/>
      <c r="CC39" s="47"/>
      <c r="CD39" s="47"/>
      <c r="CE39" s="686"/>
      <c r="CF39" s="682"/>
      <c r="CG39" s="686"/>
      <c r="CH39" s="682"/>
      <c r="CI39" s="688"/>
      <c r="CJ39" s="680" t="s">
        <v>1051</v>
      </c>
      <c r="CK39" s="681" t="s">
        <v>1052</v>
      </c>
      <c r="CP39" s="682"/>
      <c r="CQ39" s="688"/>
      <c r="CR39" s="686"/>
      <c r="DJ39" s="682"/>
      <c r="DK39" s="688"/>
      <c r="DL39" s="689"/>
      <c r="DM39" s="688"/>
      <c r="DN39" s="687"/>
      <c r="DO39" s="47"/>
      <c r="DP39" s="47"/>
      <c r="DQ39" s="47"/>
      <c r="DR39" s="686"/>
      <c r="DS39" s="682"/>
      <c r="DT39" s="686"/>
      <c r="DU39" s="682"/>
      <c r="DV39" s="688"/>
      <c r="DW39" s="680" t="s">
        <v>1051</v>
      </c>
      <c r="DX39" s="681" t="s">
        <v>1052</v>
      </c>
      <c r="EC39" s="682"/>
      <c r="ED39" s="688"/>
      <c r="EE39" s="686"/>
      <c r="EW39" s="682"/>
      <c r="EX39" s="688"/>
      <c r="EY39" s="689"/>
    </row>
    <row r="40">
      <c r="A40" s="687"/>
      <c r="B40" s="43"/>
      <c r="C40" s="43"/>
      <c r="D40" s="43"/>
      <c r="E40" s="686"/>
      <c r="F40" s="682"/>
      <c r="G40" s="686"/>
      <c r="H40" s="682"/>
      <c r="I40" s="688"/>
      <c r="J40" s="680" t="s">
        <v>1053</v>
      </c>
      <c r="K40" s="681" t="s">
        <v>1054</v>
      </c>
      <c r="P40" s="682"/>
      <c r="Q40" s="688"/>
      <c r="R40" s="686"/>
      <c r="AJ40" s="682"/>
      <c r="AK40" s="688"/>
      <c r="AL40" s="689"/>
      <c r="AM40" s="688"/>
      <c r="AN40" s="687"/>
      <c r="AO40" s="43"/>
      <c r="AP40" s="43"/>
      <c r="AQ40" s="43"/>
      <c r="AR40" s="686"/>
      <c r="AS40" s="682"/>
      <c r="AT40" s="686"/>
      <c r="AU40" s="682"/>
      <c r="AV40" s="688"/>
      <c r="AW40" s="680" t="s">
        <v>1053</v>
      </c>
      <c r="AX40" s="681" t="s">
        <v>1054</v>
      </c>
      <c r="BC40" s="682"/>
      <c r="BD40" s="688"/>
      <c r="BE40" s="686"/>
      <c r="BW40" s="682"/>
      <c r="BX40" s="688"/>
      <c r="BY40" s="689"/>
      <c r="BZ40" s="688"/>
      <c r="CA40" s="687"/>
      <c r="CB40" s="43"/>
      <c r="CC40" s="43"/>
      <c r="CD40" s="43"/>
      <c r="CE40" s="686"/>
      <c r="CF40" s="682"/>
      <c r="CG40" s="686"/>
      <c r="CH40" s="682"/>
      <c r="CI40" s="688"/>
      <c r="CJ40" s="680" t="s">
        <v>1053</v>
      </c>
      <c r="CK40" s="681" t="s">
        <v>1054</v>
      </c>
      <c r="CP40" s="682"/>
      <c r="CQ40" s="688"/>
      <c r="CR40" s="686"/>
      <c r="DJ40" s="682"/>
      <c r="DK40" s="688"/>
      <c r="DL40" s="689"/>
      <c r="DM40" s="688"/>
      <c r="DN40" s="687"/>
      <c r="DO40" s="43"/>
      <c r="DP40" s="43"/>
      <c r="DQ40" s="43"/>
      <c r="DR40" s="686"/>
      <c r="DS40" s="682"/>
      <c r="DT40" s="686"/>
      <c r="DU40" s="682"/>
      <c r="DV40" s="688"/>
      <c r="DW40" s="680" t="s">
        <v>1053</v>
      </c>
      <c r="DX40" s="681" t="s">
        <v>1054</v>
      </c>
      <c r="EC40" s="682"/>
      <c r="ED40" s="688"/>
      <c r="EE40" s="686"/>
      <c r="EW40" s="682"/>
      <c r="EX40" s="688"/>
      <c r="EY40" s="689"/>
    </row>
    <row r="41">
      <c r="A41" s="687"/>
      <c r="B41" s="677" t="s">
        <v>637</v>
      </c>
      <c r="C41" s="683"/>
      <c r="D41" s="683"/>
      <c r="E41" s="686"/>
      <c r="F41" s="682"/>
      <c r="G41" s="686"/>
      <c r="H41" s="682"/>
      <c r="I41" s="688"/>
      <c r="J41" s="680" t="s">
        <v>1055</v>
      </c>
      <c r="K41" s="681" t="s">
        <v>1056</v>
      </c>
      <c r="P41" s="682"/>
      <c r="Q41" s="688"/>
      <c r="R41" s="686"/>
      <c r="AJ41" s="682"/>
      <c r="AK41" s="688"/>
      <c r="AL41" s="689"/>
      <c r="AM41" s="688"/>
      <c r="AN41" s="687"/>
      <c r="AO41" s="677" t="s">
        <v>637</v>
      </c>
      <c r="AP41" s="683"/>
      <c r="AQ41" s="683"/>
      <c r="AR41" s="686"/>
      <c r="AS41" s="682"/>
      <c r="AT41" s="686"/>
      <c r="AU41" s="682"/>
      <c r="AV41" s="688"/>
      <c r="AW41" s="680" t="s">
        <v>1055</v>
      </c>
      <c r="AX41" s="681" t="s">
        <v>1056</v>
      </c>
      <c r="BC41" s="682"/>
      <c r="BD41" s="688"/>
      <c r="BE41" s="686"/>
      <c r="BW41" s="682"/>
      <c r="BX41" s="688"/>
      <c r="BY41" s="689"/>
      <c r="BZ41" s="688"/>
      <c r="CA41" s="687"/>
      <c r="CB41" s="677" t="s">
        <v>637</v>
      </c>
      <c r="CC41" s="683"/>
      <c r="CD41" s="683"/>
      <c r="CE41" s="686"/>
      <c r="CF41" s="682"/>
      <c r="CG41" s="686"/>
      <c r="CH41" s="682"/>
      <c r="CI41" s="688"/>
      <c r="CJ41" s="680" t="s">
        <v>1055</v>
      </c>
      <c r="CK41" s="681" t="s">
        <v>1056</v>
      </c>
      <c r="CP41" s="682"/>
      <c r="CQ41" s="688"/>
      <c r="CR41" s="686"/>
      <c r="DJ41" s="682"/>
      <c r="DK41" s="688"/>
      <c r="DL41" s="689"/>
      <c r="DM41" s="688"/>
      <c r="DN41" s="687"/>
      <c r="DO41" s="677" t="s">
        <v>637</v>
      </c>
      <c r="DP41" s="683"/>
      <c r="DQ41" s="683"/>
      <c r="DR41" s="686"/>
      <c r="DS41" s="682"/>
      <c r="DT41" s="686"/>
      <c r="DU41" s="682"/>
      <c r="DV41" s="688"/>
      <c r="DW41" s="680" t="s">
        <v>1055</v>
      </c>
      <c r="DX41" s="681" t="s">
        <v>1056</v>
      </c>
      <c r="EC41" s="682"/>
      <c r="ED41" s="688"/>
      <c r="EE41" s="686"/>
      <c r="EW41" s="682"/>
      <c r="EX41" s="688"/>
      <c r="EY41" s="689"/>
    </row>
    <row r="42">
      <c r="A42" s="687"/>
      <c r="B42" s="47"/>
      <c r="C42" s="47"/>
      <c r="D42" s="47"/>
      <c r="E42" s="686"/>
      <c r="F42" s="682"/>
      <c r="G42" s="686"/>
      <c r="H42" s="682"/>
      <c r="I42" s="688"/>
      <c r="J42" s="690" t="s">
        <v>1057</v>
      </c>
      <c r="K42" s="691" t="s">
        <v>1058</v>
      </c>
      <c r="L42" s="11"/>
      <c r="M42" s="11"/>
      <c r="N42" s="11"/>
      <c r="O42" s="11"/>
      <c r="P42" s="12"/>
      <c r="Q42" s="688"/>
      <c r="R42" s="48"/>
      <c r="S42" s="11"/>
      <c r="T42" s="11"/>
      <c r="U42" s="11"/>
      <c r="V42" s="11"/>
      <c r="W42" s="11"/>
      <c r="X42" s="11"/>
      <c r="Y42" s="11"/>
      <c r="Z42" s="11"/>
      <c r="AA42" s="11"/>
      <c r="AB42" s="11"/>
      <c r="AC42" s="11"/>
      <c r="AD42" s="11"/>
      <c r="AE42" s="11"/>
      <c r="AF42" s="11"/>
      <c r="AG42" s="11"/>
      <c r="AH42" s="11"/>
      <c r="AI42" s="11"/>
      <c r="AJ42" s="12"/>
      <c r="AK42" s="688"/>
      <c r="AL42" s="689"/>
      <c r="AM42" s="688"/>
      <c r="AN42" s="687"/>
      <c r="AO42" s="47"/>
      <c r="AP42" s="47"/>
      <c r="AQ42" s="47"/>
      <c r="AR42" s="686"/>
      <c r="AS42" s="682"/>
      <c r="AT42" s="686"/>
      <c r="AU42" s="682"/>
      <c r="AV42" s="688"/>
      <c r="AW42" s="690" t="s">
        <v>1057</v>
      </c>
      <c r="AX42" s="691" t="s">
        <v>1058</v>
      </c>
      <c r="AY42" s="11"/>
      <c r="AZ42" s="11"/>
      <c r="BA42" s="11"/>
      <c r="BB42" s="11"/>
      <c r="BC42" s="12"/>
      <c r="BD42" s="688"/>
      <c r="BE42" s="48"/>
      <c r="BF42" s="11"/>
      <c r="BG42" s="11"/>
      <c r="BH42" s="11"/>
      <c r="BI42" s="11"/>
      <c r="BJ42" s="11"/>
      <c r="BK42" s="11"/>
      <c r="BL42" s="11"/>
      <c r="BM42" s="11"/>
      <c r="BN42" s="11"/>
      <c r="BO42" s="11"/>
      <c r="BP42" s="11"/>
      <c r="BQ42" s="11"/>
      <c r="BR42" s="11"/>
      <c r="BS42" s="11"/>
      <c r="BT42" s="11"/>
      <c r="BU42" s="11"/>
      <c r="BV42" s="11"/>
      <c r="BW42" s="12"/>
      <c r="BX42" s="688"/>
      <c r="BY42" s="689"/>
      <c r="BZ42" s="688"/>
      <c r="CA42" s="687"/>
      <c r="CB42" s="47"/>
      <c r="CC42" s="47"/>
      <c r="CD42" s="47"/>
      <c r="CE42" s="686"/>
      <c r="CF42" s="682"/>
      <c r="CG42" s="686"/>
      <c r="CH42" s="682"/>
      <c r="CI42" s="688"/>
      <c r="CJ42" s="690" t="s">
        <v>1057</v>
      </c>
      <c r="CK42" s="691" t="s">
        <v>1058</v>
      </c>
      <c r="CL42" s="11"/>
      <c r="CM42" s="11"/>
      <c r="CN42" s="11"/>
      <c r="CO42" s="11"/>
      <c r="CP42" s="12"/>
      <c r="CQ42" s="688"/>
      <c r="CR42" s="48"/>
      <c r="CS42" s="11"/>
      <c r="CT42" s="11"/>
      <c r="CU42" s="11"/>
      <c r="CV42" s="11"/>
      <c r="CW42" s="11"/>
      <c r="CX42" s="11"/>
      <c r="CY42" s="11"/>
      <c r="CZ42" s="11"/>
      <c r="DA42" s="11"/>
      <c r="DB42" s="11"/>
      <c r="DC42" s="11"/>
      <c r="DD42" s="11"/>
      <c r="DE42" s="11"/>
      <c r="DF42" s="11"/>
      <c r="DG42" s="11"/>
      <c r="DH42" s="11"/>
      <c r="DI42" s="11"/>
      <c r="DJ42" s="12"/>
      <c r="DK42" s="688"/>
      <c r="DL42" s="689"/>
      <c r="DM42" s="688"/>
      <c r="DN42" s="687"/>
      <c r="DO42" s="47"/>
      <c r="DP42" s="47"/>
      <c r="DQ42" s="47"/>
      <c r="DR42" s="686"/>
      <c r="DS42" s="682"/>
      <c r="DT42" s="686"/>
      <c r="DU42" s="682"/>
      <c r="DV42" s="688"/>
      <c r="DW42" s="690" t="s">
        <v>1057</v>
      </c>
      <c r="DX42" s="691" t="s">
        <v>1058</v>
      </c>
      <c r="DY42" s="11"/>
      <c r="DZ42" s="11"/>
      <c r="EA42" s="11"/>
      <c r="EB42" s="11"/>
      <c r="EC42" s="12"/>
      <c r="ED42" s="688"/>
      <c r="EE42" s="48"/>
      <c r="EF42" s="11"/>
      <c r="EG42" s="11"/>
      <c r="EH42" s="11"/>
      <c r="EI42" s="11"/>
      <c r="EJ42" s="11"/>
      <c r="EK42" s="11"/>
      <c r="EL42" s="11"/>
      <c r="EM42" s="11"/>
      <c r="EN42" s="11"/>
      <c r="EO42" s="11"/>
      <c r="EP42" s="11"/>
      <c r="EQ42" s="11"/>
      <c r="ER42" s="11"/>
      <c r="ES42" s="11"/>
      <c r="ET42" s="11"/>
      <c r="EU42" s="11"/>
      <c r="EV42" s="11"/>
      <c r="EW42" s="12"/>
      <c r="EX42" s="688"/>
      <c r="EY42" s="689"/>
    </row>
    <row r="43">
      <c r="A43" s="687"/>
      <c r="B43" s="43"/>
      <c r="C43" s="43"/>
      <c r="D43" s="43"/>
      <c r="E43" s="48"/>
      <c r="F43" s="12"/>
      <c r="G43" s="48"/>
      <c r="H43" s="12"/>
      <c r="I43" s="688"/>
      <c r="J43" s="688"/>
      <c r="K43" s="688"/>
      <c r="L43" s="688"/>
      <c r="M43" s="688"/>
      <c r="N43" s="688"/>
      <c r="O43" s="688"/>
      <c r="P43" s="688"/>
      <c r="Q43" s="688"/>
      <c r="R43" s="688"/>
      <c r="S43" s="688"/>
      <c r="T43" s="688"/>
      <c r="U43" s="688"/>
      <c r="V43" s="688"/>
      <c r="W43" s="688"/>
      <c r="X43" s="688"/>
      <c r="Y43" s="688"/>
      <c r="Z43" s="688"/>
      <c r="AA43" s="688"/>
      <c r="AB43" s="688"/>
      <c r="AC43" s="688"/>
      <c r="AD43" s="688"/>
      <c r="AE43" s="688"/>
      <c r="AF43" s="688"/>
      <c r="AG43" s="688"/>
      <c r="AH43" s="688"/>
      <c r="AI43" s="688"/>
      <c r="AJ43" s="688"/>
      <c r="AK43" s="688"/>
      <c r="AL43" s="689"/>
      <c r="AM43" s="688"/>
      <c r="AN43" s="687"/>
      <c r="AO43" s="43"/>
      <c r="AP43" s="43"/>
      <c r="AQ43" s="43"/>
      <c r="AR43" s="48"/>
      <c r="AS43" s="12"/>
      <c r="AT43" s="48"/>
      <c r="AU43" s="12"/>
      <c r="AV43" s="688"/>
      <c r="AW43" s="688"/>
      <c r="AX43" s="688"/>
      <c r="AY43" s="688"/>
      <c r="AZ43" s="688"/>
      <c r="BA43" s="688"/>
      <c r="BB43" s="688"/>
      <c r="BC43" s="688"/>
      <c r="BD43" s="688"/>
      <c r="BE43" s="688"/>
      <c r="BF43" s="688"/>
      <c r="BG43" s="688"/>
      <c r="BH43" s="688"/>
      <c r="BI43" s="688"/>
      <c r="BJ43" s="688"/>
      <c r="BK43" s="688"/>
      <c r="BL43" s="688"/>
      <c r="BM43" s="688"/>
      <c r="BN43" s="688"/>
      <c r="BO43" s="688"/>
      <c r="BP43" s="688"/>
      <c r="BQ43" s="688"/>
      <c r="BR43" s="688"/>
      <c r="BS43" s="688"/>
      <c r="BT43" s="688"/>
      <c r="BU43" s="688"/>
      <c r="BV43" s="688"/>
      <c r="BW43" s="688"/>
      <c r="BX43" s="688"/>
      <c r="BY43" s="689"/>
      <c r="BZ43" s="688"/>
      <c r="CA43" s="687"/>
      <c r="CB43" s="43"/>
      <c r="CC43" s="43"/>
      <c r="CD43" s="43"/>
      <c r="CE43" s="48"/>
      <c r="CF43" s="12"/>
      <c r="CG43" s="48"/>
      <c r="CH43" s="12"/>
      <c r="CI43" s="688"/>
      <c r="CJ43" s="688"/>
      <c r="CK43" s="688"/>
      <c r="CL43" s="688"/>
      <c r="CM43" s="688"/>
      <c r="CN43" s="688"/>
      <c r="CO43" s="688"/>
      <c r="CP43" s="688"/>
      <c r="CQ43" s="688"/>
      <c r="CR43" s="688"/>
      <c r="CS43" s="688"/>
      <c r="CT43" s="688"/>
      <c r="CU43" s="688"/>
      <c r="CV43" s="688"/>
      <c r="CW43" s="688"/>
      <c r="CX43" s="688"/>
      <c r="CY43" s="688"/>
      <c r="CZ43" s="688"/>
      <c r="DA43" s="688"/>
      <c r="DB43" s="688"/>
      <c r="DC43" s="688"/>
      <c r="DD43" s="688"/>
      <c r="DE43" s="688"/>
      <c r="DF43" s="688"/>
      <c r="DG43" s="688"/>
      <c r="DH43" s="688"/>
      <c r="DI43" s="688"/>
      <c r="DJ43" s="688"/>
      <c r="DK43" s="688"/>
      <c r="DL43" s="689"/>
      <c r="DM43" s="688"/>
      <c r="DN43" s="687"/>
      <c r="DO43" s="43"/>
      <c r="DP43" s="43"/>
      <c r="DQ43" s="43"/>
      <c r="DR43" s="48"/>
      <c r="DS43" s="12"/>
      <c r="DT43" s="48"/>
      <c r="DU43" s="12"/>
      <c r="DV43" s="688"/>
      <c r="DW43" s="688"/>
      <c r="DX43" s="688"/>
      <c r="DY43" s="688"/>
      <c r="DZ43" s="688"/>
      <c r="EA43" s="688"/>
      <c r="EB43" s="688"/>
      <c r="EC43" s="688"/>
      <c r="ED43" s="688"/>
      <c r="EE43" s="688"/>
      <c r="EF43" s="688"/>
      <c r="EG43" s="688"/>
      <c r="EH43" s="688"/>
      <c r="EI43" s="688"/>
      <c r="EJ43" s="688"/>
      <c r="EK43" s="688"/>
      <c r="EL43" s="688"/>
      <c r="EM43" s="688"/>
      <c r="EN43" s="688"/>
      <c r="EO43" s="688"/>
      <c r="EP43" s="688"/>
      <c r="EQ43" s="688"/>
      <c r="ER43" s="688"/>
      <c r="ES43" s="688"/>
      <c r="ET43" s="688"/>
      <c r="EU43" s="688"/>
      <c r="EV43" s="688"/>
      <c r="EW43" s="688"/>
      <c r="EX43" s="688"/>
      <c r="EY43" s="689"/>
    </row>
    <row r="44">
      <c r="A44" s="687"/>
      <c r="B44" s="688"/>
      <c r="C44" s="688"/>
      <c r="D44" s="688"/>
      <c r="E44" s="688"/>
      <c r="F44" s="688"/>
      <c r="G44" s="688"/>
      <c r="H44" s="688"/>
      <c r="I44" s="688"/>
      <c r="J44" s="688"/>
      <c r="K44" s="688"/>
      <c r="L44" s="688"/>
      <c r="M44" s="688"/>
      <c r="N44" s="688"/>
      <c r="O44" s="688"/>
      <c r="P44" s="688"/>
      <c r="Q44" s="688"/>
      <c r="R44" s="688"/>
      <c r="S44" s="688"/>
      <c r="T44" s="688"/>
      <c r="U44" s="688"/>
      <c r="V44" s="688"/>
      <c r="W44" s="688"/>
      <c r="X44" s="688"/>
      <c r="Y44" s="688"/>
      <c r="Z44" s="688"/>
      <c r="AA44" s="688"/>
      <c r="AB44" s="688"/>
      <c r="AC44" s="688"/>
      <c r="AD44" s="688"/>
      <c r="AE44" s="688"/>
      <c r="AF44" s="688"/>
      <c r="AG44" s="688"/>
      <c r="AH44" s="688"/>
      <c r="AI44" s="688"/>
      <c r="AJ44" s="688"/>
      <c r="AK44" s="688"/>
      <c r="AL44" s="689"/>
      <c r="AM44" s="688"/>
      <c r="AN44" s="687"/>
      <c r="AO44" s="688"/>
      <c r="AP44" s="688"/>
      <c r="AQ44" s="688"/>
      <c r="AR44" s="688"/>
      <c r="AS44" s="688"/>
      <c r="AT44" s="688"/>
      <c r="AU44" s="688"/>
      <c r="AV44" s="688"/>
      <c r="AW44" s="688"/>
      <c r="AX44" s="688"/>
      <c r="AY44" s="688"/>
      <c r="AZ44" s="688"/>
      <c r="BA44" s="688"/>
      <c r="BB44" s="688"/>
      <c r="BC44" s="688"/>
      <c r="BD44" s="688"/>
      <c r="BE44" s="688"/>
      <c r="BF44" s="688"/>
      <c r="BG44" s="688"/>
      <c r="BH44" s="688"/>
      <c r="BI44" s="688"/>
      <c r="BJ44" s="688"/>
      <c r="BK44" s="688"/>
      <c r="BL44" s="688"/>
      <c r="BM44" s="688"/>
      <c r="BN44" s="688"/>
      <c r="BO44" s="688"/>
      <c r="BP44" s="688"/>
      <c r="BQ44" s="688"/>
      <c r="BR44" s="688"/>
      <c r="BS44" s="688"/>
      <c r="BT44" s="688"/>
      <c r="BU44" s="688"/>
      <c r="BV44" s="688"/>
      <c r="BW44" s="688"/>
      <c r="BX44" s="688"/>
      <c r="BY44" s="689"/>
      <c r="BZ44" s="688"/>
      <c r="CA44" s="687"/>
      <c r="CB44" s="688"/>
      <c r="CC44" s="688"/>
      <c r="CD44" s="688"/>
      <c r="CE44" s="688"/>
      <c r="CF44" s="688"/>
      <c r="CG44" s="688"/>
      <c r="CH44" s="688"/>
      <c r="CI44" s="688"/>
      <c r="CJ44" s="688"/>
      <c r="CK44" s="688"/>
      <c r="CL44" s="688"/>
      <c r="CM44" s="688"/>
      <c r="CN44" s="688"/>
      <c r="CO44" s="688"/>
      <c r="CP44" s="688"/>
      <c r="CQ44" s="688"/>
      <c r="CR44" s="688"/>
      <c r="CS44" s="688"/>
      <c r="CT44" s="688"/>
      <c r="CU44" s="688"/>
      <c r="CV44" s="688"/>
      <c r="CW44" s="688"/>
      <c r="CX44" s="688"/>
      <c r="CY44" s="688"/>
      <c r="CZ44" s="688"/>
      <c r="DA44" s="688"/>
      <c r="DB44" s="688"/>
      <c r="DC44" s="688"/>
      <c r="DD44" s="688"/>
      <c r="DE44" s="688"/>
      <c r="DF44" s="688"/>
      <c r="DG44" s="688"/>
      <c r="DH44" s="688"/>
      <c r="DI44" s="688"/>
      <c r="DJ44" s="688"/>
      <c r="DK44" s="688"/>
      <c r="DL44" s="689"/>
      <c r="DM44" s="688"/>
      <c r="DN44" s="687"/>
      <c r="DO44" s="688"/>
      <c r="DP44" s="688"/>
      <c r="DQ44" s="688"/>
      <c r="DR44" s="688"/>
      <c r="DS44" s="688"/>
      <c r="DT44" s="688"/>
      <c r="DU44" s="688"/>
      <c r="DV44" s="688"/>
      <c r="DW44" s="688"/>
      <c r="DX44" s="688"/>
      <c r="DY44" s="688"/>
      <c r="DZ44" s="688"/>
      <c r="EA44" s="688"/>
      <c r="EB44" s="688"/>
      <c r="EC44" s="688"/>
      <c r="ED44" s="688"/>
      <c r="EE44" s="688"/>
      <c r="EF44" s="688"/>
      <c r="EG44" s="688"/>
      <c r="EH44" s="688"/>
      <c r="EI44" s="688"/>
      <c r="EJ44" s="688"/>
      <c r="EK44" s="688"/>
      <c r="EL44" s="688"/>
      <c r="EM44" s="688"/>
      <c r="EN44" s="688"/>
      <c r="EO44" s="688"/>
      <c r="EP44" s="688"/>
      <c r="EQ44" s="688"/>
      <c r="ER44" s="688"/>
      <c r="ES44" s="688"/>
      <c r="ET44" s="688"/>
      <c r="EU44" s="688"/>
      <c r="EV44" s="688"/>
      <c r="EW44" s="688"/>
      <c r="EX44" s="688"/>
      <c r="EY44" s="689"/>
    </row>
    <row r="45">
      <c r="A45" s="687"/>
      <c r="B45" s="688"/>
      <c r="C45" s="688"/>
      <c r="D45" s="688"/>
      <c r="E45" s="688"/>
      <c r="F45" s="688"/>
      <c r="G45" s="688"/>
      <c r="H45" s="688"/>
      <c r="I45" s="688"/>
      <c r="J45" s="688"/>
      <c r="K45" s="688"/>
      <c r="L45" s="688"/>
      <c r="M45" s="688"/>
      <c r="N45" s="688"/>
      <c r="O45" s="688"/>
      <c r="P45" s="688"/>
      <c r="Q45" s="688"/>
      <c r="R45" s="688"/>
      <c r="S45" s="688"/>
      <c r="T45" s="688"/>
      <c r="U45" s="688"/>
      <c r="V45" s="688"/>
      <c r="W45" s="688"/>
      <c r="X45" s="688"/>
      <c r="Y45" s="688"/>
      <c r="Z45" s="688"/>
      <c r="AA45" s="688"/>
      <c r="AB45" s="688"/>
      <c r="AC45" s="688"/>
      <c r="AD45" s="688"/>
      <c r="AE45" s="688"/>
      <c r="AF45" s="688"/>
      <c r="AG45" s="688"/>
      <c r="AH45" s="688"/>
      <c r="AI45" s="688"/>
      <c r="AJ45" s="688"/>
      <c r="AK45" s="688"/>
      <c r="AL45" s="689"/>
      <c r="AM45" s="688"/>
      <c r="AN45" s="687"/>
      <c r="AO45" s="688"/>
      <c r="AP45" s="688"/>
      <c r="AQ45" s="688"/>
      <c r="AR45" s="688"/>
      <c r="AS45" s="688"/>
      <c r="AT45" s="688"/>
      <c r="AU45" s="688"/>
      <c r="AV45" s="688"/>
      <c r="AW45" s="688"/>
      <c r="AX45" s="688"/>
      <c r="AY45" s="688"/>
      <c r="AZ45" s="688"/>
      <c r="BA45" s="688"/>
      <c r="BB45" s="688"/>
      <c r="BC45" s="688"/>
      <c r="BD45" s="688"/>
      <c r="BE45" s="688"/>
      <c r="BF45" s="688"/>
      <c r="BG45" s="688"/>
      <c r="BH45" s="688"/>
      <c r="BI45" s="688"/>
      <c r="BJ45" s="688"/>
      <c r="BK45" s="688"/>
      <c r="BL45" s="688"/>
      <c r="BM45" s="688"/>
      <c r="BN45" s="688"/>
      <c r="BO45" s="688"/>
      <c r="BP45" s="688"/>
      <c r="BQ45" s="688"/>
      <c r="BR45" s="688"/>
      <c r="BS45" s="688"/>
      <c r="BT45" s="688"/>
      <c r="BU45" s="688"/>
      <c r="BV45" s="688"/>
      <c r="BW45" s="688"/>
      <c r="BX45" s="688"/>
      <c r="BY45" s="689"/>
      <c r="BZ45" s="688"/>
      <c r="CA45" s="687"/>
      <c r="CB45" s="688"/>
      <c r="CC45" s="688"/>
      <c r="CD45" s="688"/>
      <c r="CE45" s="688"/>
      <c r="CF45" s="688"/>
      <c r="CG45" s="688"/>
      <c r="CH45" s="688"/>
      <c r="CI45" s="688"/>
      <c r="CJ45" s="688"/>
      <c r="CK45" s="688"/>
      <c r="CL45" s="688"/>
      <c r="CM45" s="688"/>
      <c r="CN45" s="688"/>
      <c r="CO45" s="688"/>
      <c r="CP45" s="688"/>
      <c r="CQ45" s="688"/>
      <c r="CR45" s="688"/>
      <c r="CS45" s="688"/>
      <c r="CT45" s="688"/>
      <c r="CU45" s="688"/>
      <c r="CV45" s="688"/>
      <c r="CW45" s="688"/>
      <c r="CX45" s="688"/>
      <c r="CY45" s="688"/>
      <c r="CZ45" s="688"/>
      <c r="DA45" s="688"/>
      <c r="DB45" s="688"/>
      <c r="DC45" s="688"/>
      <c r="DD45" s="688"/>
      <c r="DE45" s="688"/>
      <c r="DF45" s="688"/>
      <c r="DG45" s="688"/>
      <c r="DH45" s="688"/>
      <c r="DI45" s="688"/>
      <c r="DJ45" s="688"/>
      <c r="DK45" s="688"/>
      <c r="DL45" s="689"/>
      <c r="DM45" s="688"/>
      <c r="DN45" s="687"/>
      <c r="DO45" s="688"/>
      <c r="DP45" s="688"/>
      <c r="DQ45" s="688"/>
      <c r="DR45" s="688"/>
      <c r="DS45" s="688"/>
      <c r="DT45" s="688"/>
      <c r="DU45" s="688"/>
      <c r="DV45" s="688"/>
      <c r="DW45" s="688"/>
      <c r="DX45" s="688"/>
      <c r="DY45" s="688"/>
      <c r="DZ45" s="688"/>
      <c r="EA45" s="688"/>
      <c r="EB45" s="688"/>
      <c r="EC45" s="688"/>
      <c r="ED45" s="688"/>
      <c r="EE45" s="688"/>
      <c r="EF45" s="688"/>
      <c r="EG45" s="688"/>
      <c r="EH45" s="688"/>
      <c r="EI45" s="688"/>
      <c r="EJ45" s="688"/>
      <c r="EK45" s="688"/>
      <c r="EL45" s="688"/>
      <c r="EM45" s="688"/>
      <c r="EN45" s="688"/>
      <c r="EO45" s="688"/>
      <c r="EP45" s="688"/>
      <c r="EQ45" s="688"/>
      <c r="ER45" s="688"/>
      <c r="ES45" s="688"/>
      <c r="ET45" s="688"/>
      <c r="EU45" s="688"/>
      <c r="EV45" s="688"/>
      <c r="EW45" s="688"/>
      <c r="EX45" s="688"/>
      <c r="EY45" s="689"/>
    </row>
    <row r="46">
      <c r="A46" s="687"/>
      <c r="B46" s="688"/>
      <c r="C46" s="688"/>
      <c r="D46" s="688"/>
      <c r="E46" s="688"/>
      <c r="F46" s="688"/>
      <c r="G46" s="688"/>
      <c r="H46" s="688"/>
      <c r="I46" s="688"/>
      <c r="J46" s="688"/>
      <c r="K46" s="688"/>
      <c r="L46" s="688"/>
      <c r="M46" s="688"/>
      <c r="N46" s="688"/>
      <c r="O46" s="688"/>
      <c r="P46" s="688"/>
      <c r="Q46" s="688"/>
      <c r="R46" s="688"/>
      <c r="S46" s="688"/>
      <c r="T46" s="688"/>
      <c r="U46" s="688"/>
      <c r="V46" s="688"/>
      <c r="W46" s="688"/>
      <c r="X46" s="688"/>
      <c r="Y46" s="688"/>
      <c r="Z46" s="688"/>
      <c r="AA46" s="688"/>
      <c r="AB46" s="688"/>
      <c r="AC46" s="688"/>
      <c r="AD46" s="688"/>
      <c r="AE46" s="688"/>
      <c r="AF46" s="688"/>
      <c r="AG46" s="688"/>
      <c r="AH46" s="688"/>
      <c r="AI46" s="688"/>
      <c r="AJ46" s="688"/>
      <c r="AK46" s="688"/>
      <c r="AL46" s="689"/>
      <c r="AM46" s="688"/>
      <c r="AN46" s="687"/>
      <c r="AO46" s="688"/>
      <c r="AP46" s="688"/>
      <c r="AQ46" s="688"/>
      <c r="AR46" s="688"/>
      <c r="AS46" s="688"/>
      <c r="AT46" s="688"/>
      <c r="AU46" s="688"/>
      <c r="AV46" s="688"/>
      <c r="AW46" s="688"/>
      <c r="AX46" s="688"/>
      <c r="AY46" s="688"/>
      <c r="AZ46" s="688"/>
      <c r="BA46" s="688"/>
      <c r="BB46" s="688"/>
      <c r="BC46" s="688"/>
      <c r="BD46" s="688"/>
      <c r="BE46" s="688"/>
      <c r="BF46" s="688"/>
      <c r="BG46" s="688"/>
      <c r="BH46" s="688"/>
      <c r="BI46" s="688"/>
      <c r="BJ46" s="688"/>
      <c r="BK46" s="688"/>
      <c r="BL46" s="688"/>
      <c r="BM46" s="688"/>
      <c r="BN46" s="688"/>
      <c r="BO46" s="688"/>
      <c r="BP46" s="688"/>
      <c r="BQ46" s="688"/>
      <c r="BR46" s="688"/>
      <c r="BS46" s="688"/>
      <c r="BT46" s="688"/>
      <c r="BU46" s="688"/>
      <c r="BV46" s="688"/>
      <c r="BW46" s="688"/>
      <c r="BX46" s="688"/>
      <c r="BY46" s="689"/>
      <c r="BZ46" s="688"/>
      <c r="CA46" s="687"/>
      <c r="CB46" s="688"/>
      <c r="CC46" s="688"/>
      <c r="CD46" s="688"/>
      <c r="CE46" s="688"/>
      <c r="CF46" s="688"/>
      <c r="CG46" s="688"/>
      <c r="CH46" s="688"/>
      <c r="CI46" s="688"/>
      <c r="CJ46" s="688"/>
      <c r="CK46" s="688"/>
      <c r="CL46" s="688"/>
      <c r="CM46" s="688"/>
      <c r="CN46" s="688"/>
      <c r="CO46" s="688"/>
      <c r="CP46" s="688"/>
      <c r="CQ46" s="688"/>
      <c r="CR46" s="688"/>
      <c r="CS46" s="688"/>
      <c r="CT46" s="688"/>
      <c r="CU46" s="688"/>
      <c r="CV46" s="688"/>
      <c r="CW46" s="688"/>
      <c r="CX46" s="688"/>
      <c r="CY46" s="688"/>
      <c r="CZ46" s="688"/>
      <c r="DA46" s="688"/>
      <c r="DB46" s="688"/>
      <c r="DC46" s="688"/>
      <c r="DD46" s="688"/>
      <c r="DE46" s="688"/>
      <c r="DF46" s="688"/>
      <c r="DG46" s="688"/>
      <c r="DH46" s="688"/>
      <c r="DI46" s="688"/>
      <c r="DJ46" s="688"/>
      <c r="DK46" s="688"/>
      <c r="DL46" s="689"/>
      <c r="DM46" s="688"/>
      <c r="DN46" s="687"/>
      <c r="DO46" s="688"/>
      <c r="DP46" s="688"/>
      <c r="DQ46" s="688"/>
      <c r="DR46" s="688"/>
      <c r="DS46" s="688"/>
      <c r="DT46" s="688"/>
      <c r="DU46" s="688"/>
      <c r="DV46" s="688"/>
      <c r="DW46" s="688"/>
      <c r="DX46" s="688"/>
      <c r="DY46" s="688"/>
      <c r="DZ46" s="688"/>
      <c r="EA46" s="688"/>
      <c r="EB46" s="688"/>
      <c r="EC46" s="688"/>
      <c r="ED46" s="688"/>
      <c r="EE46" s="688"/>
      <c r="EF46" s="688"/>
      <c r="EG46" s="688"/>
      <c r="EH46" s="688"/>
      <c r="EI46" s="688"/>
      <c r="EJ46" s="688"/>
      <c r="EK46" s="688"/>
      <c r="EL46" s="688"/>
      <c r="EM46" s="688"/>
      <c r="EN46" s="688"/>
      <c r="EO46" s="688"/>
      <c r="EP46" s="688"/>
      <c r="EQ46" s="688"/>
      <c r="ER46" s="688"/>
      <c r="ES46" s="688"/>
      <c r="ET46" s="688"/>
      <c r="EU46" s="688"/>
      <c r="EV46" s="688"/>
      <c r="EW46" s="688"/>
      <c r="EX46" s="688"/>
      <c r="EY46" s="689"/>
    </row>
    <row r="47">
      <c r="A47" s="692" t="s">
        <v>1059</v>
      </c>
      <c r="P47" s="693"/>
      <c r="Q47" s="694"/>
      <c r="R47" s="694"/>
      <c r="S47" s="694"/>
      <c r="T47" s="694"/>
      <c r="U47" s="694"/>
      <c r="V47" s="694"/>
      <c r="W47" s="694"/>
      <c r="X47" s="694"/>
      <c r="Y47" s="694"/>
      <c r="Z47" s="694"/>
      <c r="AA47" s="694"/>
      <c r="AB47" s="694"/>
      <c r="AC47" s="694"/>
      <c r="AD47" s="694"/>
      <c r="AE47" s="694"/>
      <c r="AF47" s="694"/>
      <c r="AG47" s="694"/>
      <c r="AH47" s="694"/>
      <c r="AI47" s="694"/>
      <c r="AJ47" s="694"/>
      <c r="AK47" s="694"/>
      <c r="AL47" s="695"/>
      <c r="AM47" s="695"/>
      <c r="AN47" s="625" t="s">
        <v>1059</v>
      </c>
      <c r="BC47" s="693"/>
      <c r="BD47" s="696"/>
      <c r="BE47" s="694"/>
      <c r="BF47" s="694"/>
      <c r="BG47" s="694"/>
      <c r="BH47" s="694"/>
      <c r="BI47" s="694"/>
      <c r="BJ47" s="694"/>
      <c r="BK47" s="694"/>
      <c r="BL47" s="694"/>
      <c r="BM47" s="694"/>
      <c r="BN47" s="694"/>
      <c r="BO47" s="694"/>
      <c r="BP47" s="694"/>
      <c r="BQ47" s="694"/>
      <c r="BR47" s="694"/>
      <c r="BS47" s="694"/>
      <c r="BT47" s="694"/>
      <c r="BU47" s="694"/>
      <c r="BV47" s="694"/>
      <c r="BW47" s="694"/>
      <c r="BX47" s="694"/>
      <c r="BY47" s="695"/>
      <c r="BZ47" s="695"/>
      <c r="CA47" s="625" t="s">
        <v>1059</v>
      </c>
      <c r="CP47" s="693"/>
      <c r="CQ47" s="696"/>
      <c r="CR47" s="694"/>
      <c r="CS47" s="694"/>
      <c r="CT47" s="694"/>
      <c r="CU47" s="694"/>
      <c r="CV47" s="694"/>
      <c r="CW47" s="694"/>
      <c r="CX47" s="694"/>
      <c r="CY47" s="694"/>
      <c r="CZ47" s="694"/>
      <c r="DA47" s="694"/>
      <c r="DB47" s="694"/>
      <c r="DC47" s="694"/>
      <c r="DD47" s="694"/>
      <c r="DE47" s="694"/>
      <c r="DF47" s="694"/>
      <c r="DG47" s="694"/>
      <c r="DH47" s="694"/>
      <c r="DI47" s="694"/>
      <c r="DJ47" s="694"/>
      <c r="DK47" s="694"/>
      <c r="DL47" s="695"/>
      <c r="DM47" s="695"/>
      <c r="DN47" s="625" t="s">
        <v>1059</v>
      </c>
      <c r="EC47" s="693"/>
      <c r="ED47" s="696"/>
      <c r="EE47" s="694"/>
      <c r="EF47" s="694"/>
      <c r="EG47" s="694"/>
      <c r="EH47" s="694"/>
      <c r="EI47" s="694"/>
      <c r="EJ47" s="694"/>
      <c r="EK47" s="694"/>
      <c r="EL47" s="694"/>
      <c r="EM47" s="694"/>
      <c r="EN47" s="694"/>
      <c r="EO47" s="694"/>
      <c r="EP47" s="694"/>
      <c r="EQ47" s="694"/>
      <c r="ER47" s="694"/>
      <c r="ES47" s="694"/>
      <c r="ET47" s="694"/>
      <c r="EU47" s="694"/>
      <c r="EV47" s="694"/>
      <c r="EW47" s="694"/>
      <c r="EX47" s="694"/>
      <c r="EY47" s="695"/>
    </row>
    <row r="48">
      <c r="A48" s="697"/>
      <c r="B48" s="623"/>
      <c r="C48" s="623"/>
      <c r="D48" s="623"/>
      <c r="E48" s="623"/>
      <c r="F48" s="623"/>
      <c r="G48" s="623"/>
      <c r="H48" s="623"/>
      <c r="I48" s="623"/>
      <c r="J48" s="623"/>
      <c r="K48" s="623"/>
      <c r="L48" s="623"/>
      <c r="M48" s="623"/>
      <c r="N48" s="623"/>
      <c r="O48" s="623"/>
      <c r="P48" s="623"/>
      <c r="Q48" s="623"/>
      <c r="R48" s="623"/>
      <c r="S48" s="623"/>
      <c r="T48" s="623"/>
      <c r="U48" s="623"/>
      <c r="V48" s="623"/>
      <c r="W48" s="623"/>
      <c r="X48" s="623"/>
      <c r="Y48" s="623"/>
      <c r="Z48" s="623"/>
      <c r="AA48" s="623"/>
      <c r="AB48" s="623"/>
      <c r="AC48" s="623"/>
      <c r="AD48" s="623"/>
      <c r="AE48" s="623"/>
      <c r="AF48" s="623"/>
      <c r="AG48" s="623"/>
      <c r="AH48" s="623"/>
      <c r="AI48" s="623"/>
      <c r="AJ48" s="623"/>
      <c r="AK48" s="623"/>
      <c r="AL48" s="698"/>
      <c r="AM48" s="623"/>
      <c r="AN48" s="697"/>
      <c r="AO48" s="623"/>
      <c r="AP48" s="623"/>
      <c r="AQ48" s="623"/>
      <c r="AR48" s="623"/>
      <c r="AS48" s="623"/>
      <c r="AT48" s="623"/>
      <c r="AU48" s="623"/>
      <c r="AV48" s="623"/>
      <c r="AW48" s="623"/>
      <c r="AX48" s="623"/>
      <c r="AY48" s="623"/>
      <c r="AZ48" s="623"/>
      <c r="BA48" s="623"/>
      <c r="BB48" s="623"/>
      <c r="BC48" s="623"/>
      <c r="BD48" s="623"/>
      <c r="BE48" s="623"/>
      <c r="BF48" s="623"/>
      <c r="BG48" s="623"/>
      <c r="BH48" s="623"/>
      <c r="BI48" s="623"/>
      <c r="BJ48" s="623"/>
      <c r="BK48" s="623"/>
      <c r="BL48" s="623"/>
      <c r="BM48" s="623"/>
      <c r="BN48" s="623"/>
      <c r="BO48" s="623"/>
      <c r="BP48" s="623"/>
      <c r="BQ48" s="623"/>
      <c r="BR48" s="623"/>
      <c r="BS48" s="623"/>
      <c r="BT48" s="623"/>
      <c r="BU48" s="623"/>
      <c r="BV48" s="623"/>
      <c r="BW48" s="623"/>
      <c r="BX48" s="623"/>
      <c r="BY48" s="698"/>
      <c r="BZ48" s="623"/>
      <c r="CA48" s="697"/>
      <c r="CB48" s="623"/>
      <c r="CC48" s="623"/>
      <c r="CD48" s="623"/>
      <c r="CE48" s="623"/>
      <c r="CF48" s="623"/>
      <c r="CG48" s="623"/>
      <c r="CH48" s="623"/>
      <c r="CI48" s="623"/>
      <c r="CJ48" s="623"/>
      <c r="CK48" s="623"/>
      <c r="CL48" s="623"/>
      <c r="CM48" s="623"/>
      <c r="CN48" s="623"/>
      <c r="CO48" s="623"/>
      <c r="CP48" s="623"/>
      <c r="CQ48" s="623"/>
      <c r="CR48" s="623"/>
      <c r="CS48" s="623"/>
      <c r="CT48" s="623"/>
      <c r="CU48" s="623"/>
      <c r="CV48" s="623"/>
      <c r="CW48" s="623"/>
      <c r="CX48" s="623"/>
      <c r="CY48" s="623"/>
      <c r="CZ48" s="623"/>
      <c r="DA48" s="623"/>
      <c r="DB48" s="623"/>
      <c r="DC48" s="623"/>
      <c r="DD48" s="623"/>
      <c r="DE48" s="623"/>
      <c r="DF48" s="623"/>
      <c r="DG48" s="623"/>
      <c r="DH48" s="623"/>
      <c r="DI48" s="623"/>
      <c r="DJ48" s="623"/>
      <c r="DK48" s="623"/>
      <c r="DL48" s="698"/>
      <c r="DM48" s="623"/>
      <c r="DN48" s="697"/>
      <c r="DO48" s="623"/>
      <c r="DP48" s="623"/>
      <c r="DQ48" s="623"/>
      <c r="DR48" s="623"/>
      <c r="DS48" s="623"/>
      <c r="DT48" s="623"/>
      <c r="DU48" s="623"/>
      <c r="DV48" s="623"/>
      <c r="DW48" s="623"/>
      <c r="DX48" s="623"/>
      <c r="DY48" s="623"/>
      <c r="DZ48" s="623"/>
      <c r="EA48" s="623"/>
      <c r="EB48" s="623"/>
      <c r="EC48" s="623"/>
      <c r="ED48" s="623"/>
      <c r="EE48" s="623"/>
      <c r="EF48" s="623"/>
      <c r="EG48" s="623"/>
      <c r="EH48" s="623"/>
      <c r="EI48" s="623"/>
      <c r="EJ48" s="623"/>
      <c r="EK48" s="623"/>
      <c r="EL48" s="623"/>
      <c r="EM48" s="623"/>
      <c r="EN48" s="623"/>
      <c r="EO48" s="623"/>
      <c r="EP48" s="623"/>
      <c r="EQ48" s="623"/>
      <c r="ER48" s="623"/>
      <c r="ES48" s="623"/>
      <c r="ET48" s="623"/>
      <c r="EU48" s="623"/>
      <c r="EV48" s="623"/>
      <c r="EW48" s="623"/>
      <c r="EX48" s="623"/>
      <c r="EY48" s="698"/>
    </row>
    <row r="49">
      <c r="A49" s="699"/>
      <c r="B49" s="700"/>
      <c r="C49" s="700"/>
      <c r="D49" s="700"/>
      <c r="E49" s="700"/>
      <c r="F49" s="700"/>
      <c r="G49" s="700"/>
      <c r="H49" s="700"/>
      <c r="I49" s="700"/>
      <c r="J49" s="700"/>
      <c r="K49" s="700"/>
      <c r="L49" s="700"/>
      <c r="M49" s="700"/>
      <c r="N49" s="700"/>
      <c r="O49" s="700"/>
      <c r="P49" s="700"/>
      <c r="Q49" s="700"/>
      <c r="R49" s="700"/>
      <c r="S49" s="701" t="s">
        <v>1060</v>
      </c>
      <c r="T49" s="702"/>
      <c r="U49" s="702"/>
      <c r="V49" s="702"/>
      <c r="W49" s="702"/>
      <c r="X49" s="702"/>
      <c r="Y49" s="702"/>
      <c r="Z49" s="702"/>
      <c r="AA49" s="700"/>
      <c r="AB49" s="700"/>
      <c r="AC49" s="701" t="s">
        <v>1061</v>
      </c>
      <c r="AD49" s="702"/>
      <c r="AE49" s="702"/>
      <c r="AF49" s="702"/>
      <c r="AG49" s="702"/>
      <c r="AH49" s="702"/>
      <c r="AI49" s="702"/>
      <c r="AJ49" s="700"/>
      <c r="AK49" s="700"/>
      <c r="AL49" s="703"/>
      <c r="AM49" s="623"/>
      <c r="AN49" s="699"/>
      <c r="AO49" s="700"/>
      <c r="AP49" s="700"/>
      <c r="AQ49" s="700"/>
      <c r="AR49" s="700"/>
      <c r="AS49" s="700"/>
      <c r="AT49" s="700"/>
      <c r="AU49" s="700"/>
      <c r="AV49" s="700"/>
      <c r="AW49" s="700"/>
      <c r="AX49" s="700"/>
      <c r="AY49" s="700"/>
      <c r="AZ49" s="700"/>
      <c r="BA49" s="700"/>
      <c r="BB49" s="700"/>
      <c r="BC49" s="700"/>
      <c r="BD49" s="700"/>
      <c r="BE49" s="700"/>
      <c r="BF49" s="701" t="s">
        <v>1060</v>
      </c>
      <c r="BG49" s="702"/>
      <c r="BH49" s="702"/>
      <c r="BI49" s="702"/>
      <c r="BJ49" s="702"/>
      <c r="BK49" s="702"/>
      <c r="BL49" s="702"/>
      <c r="BM49" s="702"/>
      <c r="BN49" s="700"/>
      <c r="BO49" s="700"/>
      <c r="BP49" s="701" t="s">
        <v>1061</v>
      </c>
      <c r="BQ49" s="702"/>
      <c r="BR49" s="702"/>
      <c r="BS49" s="702"/>
      <c r="BT49" s="702"/>
      <c r="BU49" s="702"/>
      <c r="BV49" s="702"/>
      <c r="BW49" s="700"/>
      <c r="BX49" s="700"/>
      <c r="BY49" s="703"/>
      <c r="BZ49" s="623"/>
      <c r="CA49" s="699"/>
      <c r="CB49" s="700"/>
      <c r="CC49" s="700"/>
      <c r="CD49" s="700"/>
      <c r="CE49" s="700"/>
      <c r="CF49" s="700"/>
      <c r="CG49" s="700"/>
      <c r="CH49" s="700"/>
      <c r="CI49" s="700"/>
      <c r="CJ49" s="700"/>
      <c r="CK49" s="700"/>
      <c r="CL49" s="700"/>
      <c r="CM49" s="700"/>
      <c r="CN49" s="700"/>
      <c r="CO49" s="700"/>
      <c r="CP49" s="700"/>
      <c r="CQ49" s="700"/>
      <c r="CR49" s="700"/>
      <c r="CS49" s="701" t="s">
        <v>1060</v>
      </c>
      <c r="CT49" s="702"/>
      <c r="CU49" s="702"/>
      <c r="CV49" s="702"/>
      <c r="CW49" s="702"/>
      <c r="CX49" s="702"/>
      <c r="CY49" s="702"/>
      <c r="CZ49" s="702"/>
      <c r="DA49" s="700"/>
      <c r="DB49" s="700"/>
      <c r="DC49" s="701" t="s">
        <v>1061</v>
      </c>
      <c r="DD49" s="702"/>
      <c r="DE49" s="702"/>
      <c r="DF49" s="702"/>
      <c r="DG49" s="702"/>
      <c r="DH49" s="702"/>
      <c r="DI49" s="702"/>
      <c r="DJ49" s="700"/>
      <c r="DK49" s="700"/>
      <c r="DL49" s="703"/>
      <c r="DM49" s="623"/>
      <c r="DN49" s="699"/>
      <c r="DO49" s="700"/>
      <c r="DP49" s="700"/>
      <c r="DQ49" s="700"/>
      <c r="DR49" s="700"/>
      <c r="DS49" s="700"/>
      <c r="DT49" s="700"/>
      <c r="DU49" s="700"/>
      <c r="DV49" s="700"/>
      <c r="DW49" s="700"/>
      <c r="DX49" s="700"/>
      <c r="DY49" s="700"/>
      <c r="DZ49" s="700"/>
      <c r="EA49" s="700"/>
      <c r="EB49" s="700"/>
      <c r="EC49" s="700"/>
      <c r="ED49" s="700"/>
      <c r="EE49" s="700"/>
      <c r="EF49" s="701" t="s">
        <v>1060</v>
      </c>
      <c r="EG49" s="702"/>
      <c r="EH49" s="702"/>
      <c r="EI49" s="702"/>
      <c r="EJ49" s="702"/>
      <c r="EK49" s="702"/>
      <c r="EL49" s="702"/>
      <c r="EM49" s="702"/>
      <c r="EN49" s="700"/>
      <c r="EO49" s="700"/>
      <c r="EP49" s="701" t="s">
        <v>1061</v>
      </c>
      <c r="EQ49" s="702"/>
      <c r="ER49" s="702"/>
      <c r="ES49" s="702"/>
      <c r="ET49" s="702"/>
      <c r="EU49" s="702"/>
      <c r="EV49" s="702"/>
      <c r="EW49" s="700"/>
      <c r="EX49" s="700"/>
      <c r="EY49" s="703"/>
    </row>
    <row r="50">
      <c r="A50" s="623"/>
      <c r="B50" s="623"/>
      <c r="C50" s="623"/>
      <c r="D50" s="623"/>
      <c r="E50" s="623"/>
      <c r="F50" s="623"/>
      <c r="G50" s="623"/>
      <c r="H50" s="623"/>
      <c r="I50" s="623"/>
      <c r="J50" s="623"/>
      <c r="K50" s="623"/>
      <c r="L50" s="623"/>
      <c r="M50" s="623"/>
      <c r="N50" s="623"/>
      <c r="O50" s="623"/>
      <c r="P50" s="623"/>
      <c r="Q50" s="623"/>
      <c r="R50" s="623"/>
      <c r="S50" s="704"/>
      <c r="T50" s="704"/>
      <c r="U50" s="704"/>
      <c r="V50" s="704"/>
      <c r="W50" s="704"/>
      <c r="X50" s="704"/>
      <c r="Y50" s="704"/>
      <c r="Z50" s="704"/>
      <c r="AA50" s="623"/>
      <c r="AB50" s="623"/>
      <c r="AC50" s="704"/>
      <c r="AD50" s="704"/>
      <c r="AE50" s="704"/>
      <c r="AF50" s="704"/>
      <c r="AG50" s="704"/>
      <c r="AH50" s="704"/>
      <c r="AI50" s="704"/>
      <c r="AJ50" s="623"/>
      <c r="AK50" s="623"/>
      <c r="AL50" s="623"/>
      <c r="AM50" s="623"/>
      <c r="AN50" s="623"/>
      <c r="AO50" s="623"/>
      <c r="AP50" s="623"/>
      <c r="AQ50" s="623"/>
      <c r="AR50" s="623"/>
      <c r="AS50" s="623"/>
      <c r="AT50" s="623"/>
      <c r="AU50" s="623"/>
      <c r="AV50" s="623"/>
      <c r="AW50" s="623"/>
      <c r="AX50" s="623"/>
      <c r="AY50" s="623"/>
      <c r="AZ50" s="623"/>
      <c r="BA50" s="623"/>
      <c r="BB50" s="623"/>
      <c r="BC50" s="623"/>
      <c r="BD50" s="623"/>
      <c r="BE50" s="623"/>
      <c r="BF50" s="704"/>
      <c r="BG50" s="704"/>
      <c r="BH50" s="704"/>
      <c r="BI50" s="704"/>
      <c r="BJ50" s="704"/>
      <c r="BK50" s="704"/>
      <c r="BL50" s="704"/>
      <c r="BM50" s="704"/>
      <c r="BN50" s="623"/>
      <c r="BO50" s="623"/>
      <c r="BP50" s="704"/>
      <c r="BQ50" s="704"/>
      <c r="BR50" s="704"/>
      <c r="BS50" s="704"/>
      <c r="BT50" s="704"/>
      <c r="BU50" s="704"/>
      <c r="BV50" s="704"/>
      <c r="BW50" s="623"/>
      <c r="BX50" s="623"/>
      <c r="BY50" s="623"/>
      <c r="BZ50" s="623"/>
      <c r="CA50" s="623"/>
      <c r="CB50" s="623"/>
      <c r="CC50" s="623"/>
      <c r="CD50" s="623"/>
      <c r="CE50" s="623"/>
      <c r="CF50" s="623"/>
      <c r="CG50" s="623"/>
      <c r="CH50" s="623"/>
      <c r="CI50" s="623"/>
      <c r="CJ50" s="623"/>
      <c r="CK50" s="623"/>
      <c r="CL50" s="623"/>
      <c r="CM50" s="623"/>
      <c r="CN50" s="623"/>
      <c r="CO50" s="623"/>
      <c r="CP50" s="623"/>
      <c r="CQ50" s="623"/>
      <c r="CR50" s="623"/>
      <c r="CS50" s="704"/>
      <c r="CT50" s="704"/>
      <c r="CU50" s="704"/>
      <c r="CV50" s="704"/>
      <c r="CW50" s="704"/>
      <c r="CX50" s="704"/>
      <c r="CY50" s="704"/>
      <c r="CZ50" s="704"/>
      <c r="DA50" s="623"/>
      <c r="DB50" s="623"/>
      <c r="DC50" s="704"/>
      <c r="DD50" s="704"/>
      <c r="DE50" s="704"/>
      <c r="DF50" s="704"/>
      <c r="DG50" s="704"/>
      <c r="DH50" s="704"/>
      <c r="DI50" s="704"/>
      <c r="DJ50" s="623"/>
      <c r="DK50" s="623"/>
      <c r="DL50" s="623"/>
      <c r="DM50" s="623"/>
      <c r="DN50" s="623"/>
      <c r="DO50" s="623"/>
      <c r="DP50" s="623"/>
      <c r="DQ50" s="623"/>
      <c r="DR50" s="623"/>
      <c r="DS50" s="623"/>
      <c r="DT50" s="623"/>
      <c r="DU50" s="623"/>
      <c r="DV50" s="623"/>
      <c r="DW50" s="623"/>
      <c r="DX50" s="623"/>
      <c r="DY50" s="623"/>
      <c r="DZ50" s="623"/>
      <c r="EA50" s="623"/>
      <c r="EB50" s="623"/>
      <c r="EC50" s="623"/>
      <c r="ED50" s="623"/>
      <c r="EE50" s="623"/>
      <c r="EF50" s="704"/>
      <c r="EG50" s="704"/>
      <c r="EH50" s="704"/>
      <c r="EI50" s="704"/>
      <c r="EJ50" s="704"/>
      <c r="EK50" s="704"/>
      <c r="EL50" s="704"/>
      <c r="EM50" s="704"/>
      <c r="EN50" s="623"/>
      <c r="EO50" s="623"/>
      <c r="EP50" s="704"/>
      <c r="EQ50" s="704"/>
      <c r="ER50" s="704"/>
      <c r="ES50" s="704"/>
      <c r="ET50" s="704"/>
      <c r="EU50" s="704"/>
      <c r="EV50" s="704"/>
      <c r="EW50" s="623"/>
      <c r="EX50" s="623"/>
      <c r="EY50" s="623"/>
    </row>
    <row r="51">
      <c r="A51" s="620"/>
      <c r="B51" s="621"/>
      <c r="C51" s="621"/>
      <c r="D51" s="621"/>
      <c r="E51" s="621"/>
      <c r="F51" s="621"/>
      <c r="G51" s="621"/>
      <c r="H51" s="621"/>
      <c r="I51" s="621"/>
      <c r="J51" s="621"/>
      <c r="K51" s="621"/>
      <c r="L51" s="621"/>
      <c r="M51" s="621"/>
      <c r="N51" s="621"/>
      <c r="O51" s="621"/>
      <c r="P51" s="621"/>
      <c r="Q51" s="621"/>
      <c r="R51" s="621"/>
      <c r="S51" s="621"/>
      <c r="T51" s="621"/>
      <c r="U51" s="621"/>
      <c r="V51" s="621"/>
      <c r="W51" s="621"/>
      <c r="X51" s="621"/>
      <c r="Y51" s="621"/>
      <c r="Z51" s="621"/>
      <c r="AA51" s="621"/>
      <c r="AB51" s="621"/>
      <c r="AC51" s="621"/>
      <c r="AD51" s="621"/>
      <c r="AE51" s="621"/>
      <c r="AF51" s="621"/>
      <c r="AG51" s="621"/>
      <c r="AH51" s="621"/>
      <c r="AI51" s="621"/>
      <c r="AJ51" s="621"/>
      <c r="AK51" s="621"/>
      <c r="AL51" s="622"/>
      <c r="AM51" s="623"/>
      <c r="AN51" s="620"/>
      <c r="AO51" s="621"/>
      <c r="AP51" s="621"/>
      <c r="AQ51" s="621"/>
      <c r="AR51" s="621"/>
      <c r="AS51" s="621"/>
      <c r="AT51" s="621"/>
      <c r="AU51" s="621"/>
      <c r="AV51" s="621"/>
      <c r="AW51" s="621"/>
      <c r="AX51" s="621"/>
      <c r="AY51" s="621"/>
      <c r="AZ51" s="621"/>
      <c r="BA51" s="621"/>
      <c r="BB51" s="621"/>
      <c r="BC51" s="621"/>
      <c r="BD51" s="621"/>
      <c r="BE51" s="621"/>
      <c r="BF51" s="621"/>
      <c r="BG51" s="621"/>
      <c r="BH51" s="621"/>
      <c r="BI51" s="621"/>
      <c r="BJ51" s="621"/>
      <c r="BK51" s="621"/>
      <c r="BL51" s="621"/>
      <c r="BM51" s="621"/>
      <c r="BN51" s="621"/>
      <c r="BO51" s="621"/>
      <c r="BP51" s="621"/>
      <c r="BQ51" s="621"/>
      <c r="BR51" s="621"/>
      <c r="BS51" s="621"/>
      <c r="BT51" s="621"/>
      <c r="BU51" s="621"/>
      <c r="BV51" s="621"/>
      <c r="BW51" s="621"/>
      <c r="BX51" s="621"/>
      <c r="BY51" s="622"/>
      <c r="BZ51" s="623"/>
      <c r="CA51" s="620"/>
      <c r="CB51" s="621"/>
      <c r="CC51" s="621"/>
      <c r="CD51" s="621"/>
      <c r="CE51" s="621"/>
      <c r="CF51" s="621"/>
      <c r="CG51" s="621"/>
      <c r="CH51" s="621"/>
      <c r="CI51" s="621"/>
      <c r="CJ51" s="621"/>
      <c r="CK51" s="621"/>
      <c r="CL51" s="621"/>
      <c r="CM51" s="621"/>
      <c r="CN51" s="621"/>
      <c r="CO51" s="621"/>
      <c r="CP51" s="621"/>
      <c r="CQ51" s="621"/>
      <c r="CR51" s="621"/>
      <c r="CS51" s="621"/>
      <c r="CT51" s="621"/>
      <c r="CU51" s="621"/>
      <c r="CV51" s="621"/>
      <c r="CW51" s="621"/>
      <c r="CX51" s="621"/>
      <c r="CY51" s="621"/>
      <c r="CZ51" s="621"/>
      <c r="DA51" s="621"/>
      <c r="DB51" s="621"/>
      <c r="DC51" s="621"/>
      <c r="DD51" s="621"/>
      <c r="DE51" s="621"/>
      <c r="DF51" s="621"/>
      <c r="DG51" s="621"/>
      <c r="DH51" s="621"/>
      <c r="DI51" s="621"/>
      <c r="DJ51" s="621"/>
      <c r="DK51" s="621"/>
      <c r="DL51" s="622"/>
      <c r="DM51" s="623"/>
      <c r="DN51" s="620"/>
      <c r="DO51" s="621"/>
      <c r="DP51" s="621"/>
      <c r="DQ51" s="621"/>
      <c r="DR51" s="621"/>
      <c r="DS51" s="621"/>
      <c r="DT51" s="621"/>
      <c r="DU51" s="621"/>
      <c r="DV51" s="621"/>
      <c r="DW51" s="621"/>
      <c r="DX51" s="621"/>
      <c r="DY51" s="621"/>
      <c r="DZ51" s="621"/>
      <c r="EA51" s="621"/>
      <c r="EB51" s="621"/>
      <c r="EC51" s="621"/>
      <c r="ED51" s="621"/>
      <c r="EE51" s="621"/>
      <c r="EF51" s="621"/>
      <c r="EG51" s="621"/>
      <c r="EH51" s="621"/>
      <c r="EI51" s="621"/>
      <c r="EJ51" s="621"/>
      <c r="EK51" s="621"/>
      <c r="EL51" s="621"/>
      <c r="EM51" s="621"/>
      <c r="EN51" s="621"/>
      <c r="EO51" s="621"/>
      <c r="EP51" s="621"/>
      <c r="EQ51" s="621"/>
      <c r="ER51" s="621"/>
      <c r="ES51" s="621"/>
      <c r="ET51" s="621"/>
      <c r="EU51" s="621"/>
      <c r="EV51" s="621"/>
      <c r="EW51" s="621"/>
      <c r="EX51" s="621"/>
      <c r="EY51" s="622"/>
    </row>
    <row r="52">
      <c r="A52" s="624"/>
      <c r="B52" s="625" t="s">
        <v>1003</v>
      </c>
      <c r="AL52" s="626"/>
      <c r="AM52" s="626"/>
      <c r="AN52" s="627"/>
      <c r="AO52" s="625" t="s">
        <v>1003</v>
      </c>
      <c r="BY52" s="626"/>
      <c r="BZ52" s="626"/>
      <c r="CA52" s="627"/>
      <c r="CB52" s="625" t="s">
        <v>1003</v>
      </c>
      <c r="DL52" s="626"/>
      <c r="DM52" s="626"/>
      <c r="DN52" s="627"/>
      <c r="DO52" s="625" t="s">
        <v>1003</v>
      </c>
      <c r="EY52" s="626"/>
    </row>
    <row r="53">
      <c r="A53" s="628"/>
      <c r="B53" s="629" t="s">
        <v>1004</v>
      </c>
      <c r="AL53" s="630"/>
      <c r="AM53" s="629"/>
      <c r="AN53" s="628"/>
      <c r="AO53" s="629" t="s">
        <v>1004</v>
      </c>
      <c r="BY53" s="630"/>
      <c r="BZ53" s="629"/>
      <c r="CA53" s="628"/>
      <c r="CB53" s="629" t="s">
        <v>1004</v>
      </c>
      <c r="DL53" s="630"/>
      <c r="DM53" s="629"/>
      <c r="DN53" s="628"/>
      <c r="DO53" s="629" t="s">
        <v>1004</v>
      </c>
      <c r="EY53" s="630"/>
    </row>
    <row r="54">
      <c r="A54" s="628"/>
      <c r="B54" s="631" t="s">
        <v>1005</v>
      </c>
      <c r="AL54" s="632"/>
      <c r="AM54" s="631"/>
      <c r="AN54" s="628"/>
      <c r="AO54" s="631" t="s">
        <v>1005</v>
      </c>
      <c r="BY54" s="632"/>
      <c r="BZ54" s="631"/>
      <c r="CA54" s="628"/>
      <c r="CB54" s="631" t="s">
        <v>1005</v>
      </c>
      <c r="DL54" s="632"/>
      <c r="DM54" s="631"/>
      <c r="DN54" s="628"/>
      <c r="DO54" s="631" t="s">
        <v>1005</v>
      </c>
      <c r="EY54" s="632"/>
    </row>
    <row r="55">
      <c r="A55" s="628"/>
      <c r="B55" s="633"/>
      <c r="C55" s="633"/>
      <c r="D55" s="633"/>
      <c r="E55" s="633"/>
      <c r="F55" s="633"/>
      <c r="G55" s="633"/>
      <c r="H55" s="633"/>
      <c r="I55" s="633"/>
      <c r="J55" s="633"/>
      <c r="K55" s="633"/>
      <c r="L55" s="633"/>
      <c r="M55" s="633"/>
      <c r="N55" s="633"/>
      <c r="O55" s="633"/>
      <c r="P55" s="633"/>
      <c r="Q55" s="633"/>
      <c r="R55" s="633"/>
      <c r="S55" s="633"/>
      <c r="T55" s="633"/>
      <c r="U55" s="633"/>
      <c r="V55" s="633"/>
      <c r="W55" s="633"/>
      <c r="X55" s="633"/>
      <c r="Y55" s="633"/>
      <c r="Z55" s="633"/>
      <c r="AA55" s="633"/>
      <c r="AB55" s="633"/>
      <c r="AC55" s="633"/>
      <c r="AD55" s="633"/>
      <c r="AE55" s="633"/>
      <c r="AF55" s="633"/>
      <c r="AG55" s="633"/>
      <c r="AH55" s="633"/>
      <c r="AI55" s="633"/>
      <c r="AJ55" s="633"/>
      <c r="AK55" s="633"/>
      <c r="AL55" s="632"/>
      <c r="AM55" s="631"/>
      <c r="AN55" s="628"/>
      <c r="AO55" s="633"/>
      <c r="AP55" s="633"/>
      <c r="AQ55" s="633"/>
      <c r="AR55" s="633"/>
      <c r="AS55" s="633"/>
      <c r="AT55" s="633"/>
      <c r="AU55" s="633"/>
      <c r="AV55" s="633"/>
      <c r="AW55" s="633"/>
      <c r="AX55" s="633"/>
      <c r="AY55" s="633"/>
      <c r="AZ55" s="633"/>
      <c r="BA55" s="633"/>
      <c r="BB55" s="633"/>
      <c r="BC55" s="633"/>
      <c r="BD55" s="633"/>
      <c r="BE55" s="633"/>
      <c r="BF55" s="633"/>
      <c r="BG55" s="633"/>
      <c r="BH55" s="633"/>
      <c r="BI55" s="633"/>
      <c r="BJ55" s="633"/>
      <c r="BK55" s="633"/>
      <c r="BL55" s="633"/>
      <c r="BM55" s="633"/>
      <c r="BN55" s="633"/>
      <c r="BO55" s="633"/>
      <c r="BP55" s="633"/>
      <c r="BQ55" s="633"/>
      <c r="BR55" s="633"/>
      <c r="BS55" s="633"/>
      <c r="BT55" s="633"/>
      <c r="BU55" s="633"/>
      <c r="BV55" s="633"/>
      <c r="BW55" s="633"/>
      <c r="BX55" s="633"/>
      <c r="BY55" s="632"/>
      <c r="BZ55" s="631"/>
      <c r="CA55" s="628"/>
      <c r="CB55" s="633"/>
      <c r="CC55" s="633"/>
      <c r="CD55" s="633"/>
      <c r="CE55" s="633"/>
      <c r="CF55" s="633"/>
      <c r="CG55" s="633"/>
      <c r="CH55" s="633"/>
      <c r="CI55" s="633"/>
      <c r="CJ55" s="633"/>
      <c r="CK55" s="633"/>
      <c r="CL55" s="633"/>
      <c r="CM55" s="633"/>
      <c r="CN55" s="633"/>
      <c r="CO55" s="633"/>
      <c r="CP55" s="633"/>
      <c r="CQ55" s="633"/>
      <c r="CR55" s="633"/>
      <c r="CS55" s="633"/>
      <c r="CT55" s="633"/>
      <c r="CU55" s="633"/>
      <c r="CV55" s="633"/>
      <c r="CW55" s="633"/>
      <c r="CX55" s="633"/>
      <c r="CY55" s="633"/>
      <c r="CZ55" s="633"/>
      <c r="DA55" s="633"/>
      <c r="DB55" s="633"/>
      <c r="DC55" s="633"/>
      <c r="DD55" s="633"/>
      <c r="DE55" s="633"/>
      <c r="DF55" s="633"/>
      <c r="DG55" s="633"/>
      <c r="DH55" s="633"/>
      <c r="DI55" s="633"/>
      <c r="DJ55" s="633"/>
      <c r="DK55" s="633"/>
      <c r="DL55" s="632"/>
      <c r="DM55" s="631"/>
      <c r="DN55" s="628"/>
      <c r="DO55" s="633"/>
      <c r="DP55" s="633"/>
      <c r="DQ55" s="633"/>
      <c r="DR55" s="633"/>
      <c r="DS55" s="633"/>
      <c r="DT55" s="633"/>
      <c r="DU55" s="633"/>
      <c r="DV55" s="633"/>
      <c r="DW55" s="633"/>
      <c r="DX55" s="633"/>
      <c r="DY55" s="633"/>
      <c r="DZ55" s="633"/>
      <c r="EA55" s="633"/>
      <c r="EB55" s="633"/>
      <c r="EC55" s="633"/>
      <c r="ED55" s="633"/>
      <c r="EE55" s="633"/>
      <c r="EF55" s="633"/>
      <c r="EG55" s="633"/>
      <c r="EH55" s="633"/>
      <c r="EI55" s="633"/>
      <c r="EJ55" s="633"/>
      <c r="EK55" s="633"/>
      <c r="EL55" s="633"/>
      <c r="EM55" s="633"/>
      <c r="EN55" s="633"/>
      <c r="EO55" s="633"/>
      <c r="EP55" s="633"/>
      <c r="EQ55" s="633"/>
      <c r="ER55" s="633"/>
      <c r="ES55" s="633"/>
      <c r="ET55" s="633"/>
      <c r="EU55" s="633"/>
      <c r="EV55" s="633"/>
      <c r="EW55" s="633"/>
      <c r="EX55" s="633"/>
      <c r="EY55" s="632"/>
    </row>
    <row r="56">
      <c r="A56" s="628"/>
      <c r="B56" s="634" t="s">
        <v>1006</v>
      </c>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2"/>
      <c r="AL56" s="635"/>
      <c r="AM56" s="636"/>
      <c r="AN56" s="628"/>
      <c r="AO56" s="634" t="s">
        <v>1006</v>
      </c>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2"/>
      <c r="BY56" s="635"/>
      <c r="BZ56" s="636"/>
      <c r="CA56" s="628"/>
      <c r="CB56" s="634" t="s">
        <v>1006</v>
      </c>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2"/>
      <c r="DL56" s="635"/>
      <c r="DM56" s="636"/>
      <c r="DN56" s="628"/>
      <c r="DO56" s="634" t="s">
        <v>1006</v>
      </c>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2"/>
      <c r="EY56" s="635"/>
    </row>
    <row r="57">
      <c r="A57" s="628"/>
      <c r="B57" s="637" t="s">
        <v>43</v>
      </c>
      <c r="C57" s="12"/>
      <c r="D57" s="638" t="str">
        <f>'3A 2025-2026 REPORTE CALIFICACI'!E7</f>
        <v>2025-2026</v>
      </c>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6"/>
      <c r="AL57" s="639"/>
      <c r="AM57" s="640"/>
      <c r="AN57" s="628"/>
      <c r="AO57" s="637" t="s">
        <v>43</v>
      </c>
      <c r="AP57" s="12"/>
      <c r="AQ57" s="638" t="str">
        <f>'3A 2025-2026 REPORTE CALIFICACI'!E7</f>
        <v>2025-2026</v>
      </c>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6"/>
      <c r="BY57" s="639"/>
      <c r="BZ57" s="640"/>
      <c r="CA57" s="628"/>
      <c r="CB57" s="637" t="s">
        <v>43</v>
      </c>
      <c r="CC57" s="12"/>
      <c r="CD57" s="638" t="str">
        <f>'3A 2025-2026 REPORTE CALIFICACI'!E7</f>
        <v>2025-2026</v>
      </c>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6"/>
      <c r="DL57" s="639"/>
      <c r="DM57" s="640"/>
      <c r="DN57" s="628"/>
      <c r="DO57" s="637" t="s">
        <v>43</v>
      </c>
      <c r="DP57" s="12"/>
      <c r="DQ57" s="638" t="str">
        <f>'3A 2025-2026 REPORTE CALIFICACI'!E7</f>
        <v>2025-2026</v>
      </c>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6"/>
      <c r="EY57" s="639"/>
    </row>
    <row r="58">
      <c r="A58" s="628"/>
      <c r="B58" s="641" t="s">
        <v>1007</v>
      </c>
      <c r="C58" s="12"/>
      <c r="D58" s="638" t="str">
        <f>'3A 2025-2026 REPORTE CALIFICACI'!D15</f>
        <v>Jennifer  Asenjo  De Los Santos TRANSFERIDA 10/12/25</v>
      </c>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6"/>
      <c r="AL58" s="639"/>
      <c r="AM58" s="640"/>
      <c r="AN58" s="628"/>
      <c r="AO58" s="641" t="s">
        <v>1007</v>
      </c>
      <c r="AP58" s="12"/>
      <c r="AQ58" s="638" t="str">
        <f>'3A 2025-2026 REPORTE CALIFICACI'!D16</f>
        <v>Leshlie Crismayri Bautista Quezada</v>
      </c>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6"/>
      <c r="BY58" s="639"/>
      <c r="BZ58" s="640"/>
      <c r="CA58" s="628"/>
      <c r="CB58" s="641" t="s">
        <v>1007</v>
      </c>
      <c r="CC58" s="12"/>
      <c r="CD58" s="638" t="str">
        <f>'3A 2025-2026 REPORTE CALIFICACI'!D17</f>
        <v>Gilber  Bello Silva</v>
      </c>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6"/>
      <c r="DL58" s="639"/>
      <c r="DM58" s="640"/>
      <c r="DN58" s="628"/>
      <c r="DO58" s="641" t="s">
        <v>1007</v>
      </c>
      <c r="DP58" s="12"/>
      <c r="DQ58" s="638" t="str">
        <f>'3A 2025-2026 REPORTE CALIFICACI'!D18</f>
        <v>Sherlyn Mariel Bernabel Lora</v>
      </c>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6"/>
      <c r="EY58" s="639"/>
    </row>
    <row r="59">
      <c r="A59" s="628"/>
      <c r="B59" s="641" t="s">
        <v>1008</v>
      </c>
      <c r="C59" s="12"/>
      <c r="D59" s="638">
        <f>'3A 2025-2026 REPORTE CALIFICACI'!A15</f>
        <v>5</v>
      </c>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6"/>
      <c r="AL59" s="639"/>
      <c r="AM59" s="640"/>
      <c r="AN59" s="628"/>
      <c r="AO59" s="641" t="s">
        <v>1008</v>
      </c>
      <c r="AP59" s="12"/>
      <c r="AQ59" s="638">
        <f>'3A 2025-2026 REPORTE CALIFICACI'!A16</f>
        <v>6</v>
      </c>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6"/>
      <c r="BY59" s="639"/>
      <c r="BZ59" s="640"/>
      <c r="CA59" s="628"/>
      <c r="CB59" s="641" t="s">
        <v>1008</v>
      </c>
      <c r="CC59" s="12"/>
      <c r="CD59" s="638">
        <f>'3A 2025-2026 REPORTE CALIFICACI'!A17</f>
        <v>7</v>
      </c>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6"/>
      <c r="DL59" s="639"/>
      <c r="DM59" s="640"/>
      <c r="DN59" s="628"/>
      <c r="DO59" s="641" t="s">
        <v>1008</v>
      </c>
      <c r="DP59" s="12"/>
      <c r="DQ59" s="638">
        <f>'3A 2025-2026 REPORTE CALIFICACI'!A18</f>
        <v>8</v>
      </c>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6"/>
      <c r="EY59" s="639"/>
    </row>
    <row r="60">
      <c r="A60" s="628"/>
      <c r="B60" s="641" t="s">
        <v>1009</v>
      </c>
      <c r="C60" s="12"/>
      <c r="D60" s="705">
        <f>'3A 2025-2026 REPORTE CALIFICACI'!C15</f>
        <v>33109621</v>
      </c>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6"/>
      <c r="AL60" s="639"/>
      <c r="AM60" s="640"/>
      <c r="AN60" s="628"/>
      <c r="AO60" s="641" t="s">
        <v>1009</v>
      </c>
      <c r="AP60" s="12"/>
      <c r="AQ60" s="638">
        <f>'3A 2025-2026 REPORTE CALIFICACI'!C16</f>
        <v>32678295</v>
      </c>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6"/>
      <c r="BY60" s="639"/>
      <c r="BZ60" s="640"/>
      <c r="CA60" s="628"/>
      <c r="CB60" s="641" t="s">
        <v>1009</v>
      </c>
      <c r="CC60" s="12"/>
      <c r="CD60" s="638">
        <f>'3A 2025-2026 REPORTE CALIFICACI'!C17</f>
        <v>33224927</v>
      </c>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6"/>
      <c r="DL60" s="639"/>
      <c r="DM60" s="640"/>
      <c r="DN60" s="628"/>
      <c r="DO60" s="641" t="s">
        <v>1009</v>
      </c>
      <c r="DP60" s="12"/>
      <c r="DQ60" s="638">
        <f>'3A 2025-2026 REPORTE CALIFICACI'!C18</f>
        <v>6783589</v>
      </c>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6"/>
      <c r="EY60" s="639"/>
    </row>
    <row r="61">
      <c r="A61" s="628"/>
      <c r="B61" s="641" t="s">
        <v>1010</v>
      </c>
      <c r="C61" s="12"/>
      <c r="D61" s="638" t="str">
        <f>'3A 2025-2026 REPORTE CALIFICACI'!D5</f>
        <v>3A</v>
      </c>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6"/>
      <c r="AL61" s="639"/>
      <c r="AM61" s="640"/>
      <c r="AN61" s="628"/>
      <c r="AO61" s="641" t="s">
        <v>1010</v>
      </c>
      <c r="AP61" s="12"/>
      <c r="AQ61" s="705" t="s">
        <v>11</v>
      </c>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6"/>
      <c r="BY61" s="639"/>
      <c r="BZ61" s="640"/>
      <c r="CA61" s="628"/>
      <c r="CB61" s="641" t="s">
        <v>1010</v>
      </c>
      <c r="CC61" s="12"/>
      <c r="CD61" s="638" t="str">
        <f>'3A 2025-2026 REPORTE CALIFICACI'!D5</f>
        <v>3A</v>
      </c>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6"/>
      <c r="DL61" s="639"/>
      <c r="DM61" s="640"/>
      <c r="DN61" s="628"/>
      <c r="DO61" s="641" t="s">
        <v>1010</v>
      </c>
      <c r="DP61" s="12"/>
      <c r="DQ61" s="638" t="str">
        <f>'3A 2025-2026 REPORTE CALIFICACI'!D5</f>
        <v>3A</v>
      </c>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6"/>
      <c r="EY61" s="639"/>
    </row>
    <row r="62">
      <c r="A62" s="628"/>
      <c r="B62" s="642" t="s">
        <v>977</v>
      </c>
      <c r="C62" s="12"/>
      <c r="D62" s="638" t="str">
        <f>'3A 2025-2026 REPORTE CALIFICACI'!E6</f>
        <v>MAYELIN GARCIA</v>
      </c>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6"/>
      <c r="AL62" s="639"/>
      <c r="AM62" s="640"/>
      <c r="AN62" s="628"/>
      <c r="AO62" s="642" t="s">
        <v>977</v>
      </c>
      <c r="AP62" s="12"/>
      <c r="AQ62" s="638" t="str">
        <f>'3A 2025-2026 REPORTE CALIFICACI'!E6</f>
        <v>MAYELIN GARCIA</v>
      </c>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6"/>
      <c r="BY62" s="639"/>
      <c r="BZ62" s="640"/>
      <c r="CA62" s="628"/>
      <c r="CB62" s="642" t="s">
        <v>977</v>
      </c>
      <c r="CC62" s="12"/>
      <c r="CD62" s="638" t="str">
        <f>'3A 2025-2026 REPORTE CALIFICACI'!E6</f>
        <v>MAYELIN GARCIA</v>
      </c>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6"/>
      <c r="DL62" s="639"/>
      <c r="DM62" s="640"/>
      <c r="DN62" s="628"/>
      <c r="DO62" s="642" t="s">
        <v>977</v>
      </c>
      <c r="DP62" s="12"/>
      <c r="DQ62" s="638" t="str">
        <f>'3A 2025-2026 REPORTE CALIFICACI'!E6</f>
        <v>MAYELIN GARCIA</v>
      </c>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6"/>
      <c r="EY62" s="639"/>
    </row>
    <row r="63">
      <c r="A63" s="628"/>
      <c r="B63" s="643"/>
      <c r="C63" s="643"/>
      <c r="D63" s="643"/>
      <c r="E63" s="643"/>
      <c r="F63" s="643"/>
      <c r="G63" s="643"/>
      <c r="H63" s="643"/>
      <c r="I63" s="643"/>
      <c r="J63" s="643"/>
      <c r="K63" s="643"/>
      <c r="L63" s="643"/>
      <c r="M63" s="643"/>
      <c r="N63" s="643"/>
      <c r="O63" s="643"/>
      <c r="P63" s="643"/>
      <c r="Q63" s="643"/>
      <c r="R63" s="643"/>
      <c r="S63" s="643"/>
      <c r="T63" s="643"/>
      <c r="U63" s="643"/>
      <c r="V63" s="643"/>
      <c r="W63" s="643"/>
      <c r="X63" s="643"/>
      <c r="Y63" s="643"/>
      <c r="Z63" s="643"/>
      <c r="AA63" s="643"/>
      <c r="AB63" s="643"/>
      <c r="AC63" s="643"/>
      <c r="AD63" s="643"/>
      <c r="AE63" s="643"/>
      <c r="AF63" s="643"/>
      <c r="AG63" s="643"/>
      <c r="AH63" s="643"/>
      <c r="AI63" s="643"/>
      <c r="AJ63" s="643"/>
      <c r="AK63" s="643"/>
      <c r="AL63" s="644"/>
      <c r="AM63" s="643"/>
      <c r="AN63" s="628"/>
      <c r="AO63" s="643"/>
      <c r="AP63" s="643"/>
      <c r="AQ63" s="643"/>
      <c r="AR63" s="643"/>
      <c r="AS63" s="643"/>
      <c r="AT63" s="643"/>
      <c r="AU63" s="643"/>
      <c r="AV63" s="643"/>
      <c r="AW63" s="643"/>
      <c r="AX63" s="643"/>
      <c r="AY63" s="643"/>
      <c r="AZ63" s="643"/>
      <c r="BA63" s="643"/>
      <c r="BB63" s="643"/>
      <c r="BC63" s="643"/>
      <c r="BD63" s="643"/>
      <c r="BE63" s="643"/>
      <c r="BF63" s="643"/>
      <c r="BG63" s="668" t="s">
        <v>1062</v>
      </c>
      <c r="BH63" s="643"/>
      <c r="BI63" s="643"/>
      <c r="BJ63" s="643"/>
      <c r="BK63" s="643"/>
      <c r="BL63" s="643"/>
      <c r="BM63" s="643"/>
      <c r="BN63" s="643"/>
      <c r="BO63" s="643"/>
      <c r="BP63" s="643"/>
      <c r="BQ63" s="643"/>
      <c r="BR63" s="643"/>
      <c r="BS63" s="643"/>
      <c r="BT63" s="643"/>
      <c r="BU63" s="643"/>
      <c r="BV63" s="643"/>
      <c r="BW63" s="643"/>
      <c r="BX63" s="643"/>
      <c r="BY63" s="644"/>
      <c r="BZ63" s="643"/>
      <c r="CA63" s="628"/>
      <c r="CB63" s="643"/>
      <c r="CC63" s="643"/>
      <c r="CD63" s="643"/>
      <c r="CE63" s="643"/>
      <c r="CF63" s="643"/>
      <c r="CG63" s="643"/>
      <c r="CH63" s="643"/>
      <c r="CI63" s="643"/>
      <c r="CJ63" s="643"/>
      <c r="CK63" s="643"/>
      <c r="CL63" s="643"/>
      <c r="CM63" s="643"/>
      <c r="CN63" s="643"/>
      <c r="CO63" s="643"/>
      <c r="CP63" s="643"/>
      <c r="CQ63" s="643"/>
      <c r="CR63" s="643"/>
      <c r="CS63" s="643"/>
      <c r="CT63" s="643"/>
      <c r="CU63" s="643"/>
      <c r="CV63" s="643"/>
      <c r="CW63" s="643"/>
      <c r="CX63" s="643"/>
      <c r="CY63" s="643"/>
      <c r="CZ63" s="643"/>
      <c r="DA63" s="643"/>
      <c r="DB63" s="643"/>
      <c r="DC63" s="643"/>
      <c r="DD63" s="643"/>
      <c r="DE63" s="643"/>
      <c r="DF63" s="643"/>
      <c r="DG63" s="643"/>
      <c r="DH63" s="643"/>
      <c r="DI63" s="643"/>
      <c r="DJ63" s="643"/>
      <c r="DK63" s="643"/>
      <c r="DL63" s="644"/>
      <c r="DM63" s="643"/>
      <c r="DN63" s="628"/>
      <c r="DO63" s="643"/>
      <c r="DP63" s="643"/>
      <c r="DQ63" s="643"/>
      <c r="DR63" s="643"/>
      <c r="DS63" s="643"/>
      <c r="DT63" s="643"/>
      <c r="DU63" s="643"/>
      <c r="DV63" s="643"/>
      <c r="DW63" s="643"/>
      <c r="DX63" s="643"/>
      <c r="DY63" s="643"/>
      <c r="DZ63" s="643"/>
      <c r="EA63" s="643"/>
      <c r="EB63" s="643"/>
      <c r="EC63" s="643"/>
      <c r="ED63" s="643"/>
      <c r="EE63" s="643"/>
      <c r="EF63" s="643"/>
      <c r="EG63" s="643"/>
      <c r="EH63" s="643"/>
      <c r="EI63" s="643"/>
      <c r="EJ63" s="643"/>
      <c r="EK63" s="643"/>
      <c r="EL63" s="643"/>
      <c r="EM63" s="643"/>
      <c r="EN63" s="643"/>
      <c r="EO63" s="643"/>
      <c r="EP63" s="643"/>
      <c r="EQ63" s="643"/>
      <c r="ER63" s="643"/>
      <c r="ES63" s="643"/>
      <c r="ET63" s="643"/>
      <c r="EU63" s="643"/>
      <c r="EV63" s="643"/>
      <c r="EW63" s="643"/>
      <c r="EX63" s="643"/>
      <c r="EY63" s="644"/>
    </row>
    <row r="64">
      <c r="A64" s="628"/>
      <c r="B64" s="643"/>
      <c r="C64" s="643"/>
      <c r="D64" s="643"/>
      <c r="E64" s="643"/>
      <c r="F64" s="643"/>
      <c r="G64" s="643"/>
      <c r="H64" s="643"/>
      <c r="I64" s="643"/>
      <c r="J64" s="643"/>
      <c r="K64" s="643"/>
      <c r="L64" s="643"/>
      <c r="M64" s="643"/>
      <c r="N64" s="643"/>
      <c r="O64" s="643"/>
      <c r="P64" s="643"/>
      <c r="Q64" s="643"/>
      <c r="R64" s="643"/>
      <c r="S64" s="643"/>
      <c r="T64" s="643"/>
      <c r="U64" s="643"/>
      <c r="V64" s="643"/>
      <c r="W64" s="643"/>
      <c r="X64" s="643"/>
      <c r="Y64" s="643"/>
      <c r="Z64" s="643"/>
      <c r="AA64" s="643"/>
      <c r="AB64" s="643"/>
      <c r="AC64" s="643"/>
      <c r="AD64" s="643"/>
      <c r="AE64" s="643"/>
      <c r="AF64" s="643"/>
      <c r="AG64" s="643"/>
      <c r="AH64" s="643"/>
      <c r="AI64" s="643"/>
      <c r="AJ64" s="643"/>
      <c r="AK64" s="643"/>
      <c r="AL64" s="644"/>
      <c r="AM64" s="643"/>
      <c r="AN64" s="628"/>
      <c r="AO64" s="643"/>
      <c r="AP64" s="643"/>
      <c r="AQ64" s="643"/>
      <c r="AR64" s="643"/>
      <c r="AS64" s="643"/>
      <c r="AT64" s="643"/>
      <c r="AU64" s="643"/>
      <c r="AV64" s="643"/>
      <c r="AW64" s="643"/>
      <c r="AX64" s="643"/>
      <c r="AY64" s="643"/>
      <c r="AZ64" s="643"/>
      <c r="BA64" s="643"/>
      <c r="BB64" s="643"/>
      <c r="BC64" s="643"/>
      <c r="BD64" s="643"/>
      <c r="BE64" s="643"/>
      <c r="BF64" s="643"/>
      <c r="BG64" s="643"/>
      <c r="BH64" s="643"/>
      <c r="BI64" s="643"/>
      <c r="BJ64" s="643"/>
      <c r="BK64" s="643"/>
      <c r="BL64" s="643"/>
      <c r="BM64" s="643"/>
      <c r="BN64" s="643"/>
      <c r="BO64" s="643"/>
      <c r="BP64" s="643"/>
      <c r="BQ64" s="643"/>
      <c r="BR64" s="643"/>
      <c r="BS64" s="643"/>
      <c r="BT64" s="643"/>
      <c r="BU64" s="643"/>
      <c r="BV64" s="643"/>
      <c r="BW64" s="643"/>
      <c r="BX64" s="643"/>
      <c r="BY64" s="644"/>
      <c r="BZ64" s="643"/>
      <c r="CA64" s="628"/>
      <c r="CB64" s="643"/>
      <c r="CC64" s="643"/>
      <c r="CD64" s="643"/>
      <c r="CE64" s="643"/>
      <c r="CF64" s="643"/>
      <c r="CG64" s="643"/>
      <c r="CH64" s="643"/>
      <c r="CI64" s="643"/>
      <c r="CJ64" s="643"/>
      <c r="CK64" s="643"/>
      <c r="CL64" s="643"/>
      <c r="CM64" s="643"/>
      <c r="CN64" s="643"/>
      <c r="CO64" s="643"/>
      <c r="CP64" s="643"/>
      <c r="CQ64" s="643"/>
      <c r="CR64" s="643"/>
      <c r="CS64" s="643"/>
      <c r="CT64" s="643"/>
      <c r="CU64" s="643"/>
      <c r="CV64" s="643"/>
      <c r="CW64" s="643"/>
      <c r="CX64" s="643"/>
      <c r="CY64" s="643"/>
      <c r="CZ64" s="643"/>
      <c r="DA64" s="643"/>
      <c r="DB64" s="643"/>
      <c r="DC64" s="643"/>
      <c r="DD64" s="643"/>
      <c r="DE64" s="643"/>
      <c r="DF64" s="643"/>
      <c r="DG64" s="643"/>
      <c r="DH64" s="643"/>
      <c r="DI64" s="643"/>
      <c r="DJ64" s="643"/>
      <c r="DK64" s="643"/>
      <c r="DL64" s="644"/>
      <c r="DM64" s="643"/>
      <c r="DN64" s="628"/>
      <c r="DO64" s="643"/>
      <c r="DP64" s="643"/>
      <c r="DQ64" s="643"/>
      <c r="DR64" s="643"/>
      <c r="DS64" s="643"/>
      <c r="DT64" s="643"/>
      <c r="DU64" s="643"/>
      <c r="DV64" s="643"/>
      <c r="DW64" s="643"/>
      <c r="DX64" s="643"/>
      <c r="DY64" s="643"/>
      <c r="DZ64" s="643"/>
      <c r="EA64" s="643"/>
      <c r="EB64" s="643"/>
      <c r="EC64" s="643"/>
      <c r="ED64" s="643"/>
      <c r="EE64" s="643"/>
      <c r="EF64" s="643"/>
      <c r="EG64" s="643"/>
      <c r="EH64" s="643"/>
      <c r="EI64" s="643"/>
      <c r="EJ64" s="643"/>
      <c r="EK64" s="643"/>
      <c r="EL64" s="643"/>
      <c r="EM64" s="643"/>
      <c r="EN64" s="643"/>
      <c r="EO64" s="643"/>
      <c r="EP64" s="643"/>
      <c r="EQ64" s="643"/>
      <c r="ER64" s="643"/>
      <c r="ES64" s="643"/>
      <c r="ET64" s="643"/>
      <c r="EU64" s="643"/>
      <c r="EV64" s="643"/>
      <c r="EW64" s="643"/>
      <c r="EX64" s="643"/>
      <c r="EY64" s="644"/>
    </row>
    <row r="65">
      <c r="A65" s="645"/>
      <c r="B65" s="646" t="s">
        <v>1011</v>
      </c>
      <c r="C65" s="16"/>
      <c r="D65" s="646" t="s">
        <v>981</v>
      </c>
      <c r="E65" s="15"/>
      <c r="F65" s="15"/>
      <c r="G65" s="16"/>
      <c r="H65" s="646" t="s">
        <v>1012</v>
      </c>
      <c r="I65" s="15"/>
      <c r="J65" s="15"/>
      <c r="K65" s="16"/>
      <c r="L65" s="646" t="s">
        <v>983</v>
      </c>
      <c r="M65" s="15"/>
      <c r="N65" s="15"/>
      <c r="O65" s="16"/>
      <c r="P65" s="646" t="s">
        <v>984</v>
      </c>
      <c r="Q65" s="15"/>
      <c r="R65" s="15"/>
      <c r="S65" s="16"/>
      <c r="T65" s="647" t="s">
        <v>985</v>
      </c>
      <c r="U65" s="15"/>
      <c r="V65" s="15"/>
      <c r="W65" s="16"/>
      <c r="X65" s="648" t="s">
        <v>986</v>
      </c>
      <c r="Y65" s="648" t="s">
        <v>652</v>
      </c>
      <c r="Z65" s="646" t="s">
        <v>987</v>
      </c>
      <c r="AA65" s="15"/>
      <c r="AB65" s="15"/>
      <c r="AC65" s="16"/>
      <c r="AD65" s="646" t="s">
        <v>988</v>
      </c>
      <c r="AE65" s="15"/>
      <c r="AF65" s="15"/>
      <c r="AG65" s="16"/>
      <c r="AH65" s="646" t="s">
        <v>989</v>
      </c>
      <c r="AI65" s="16"/>
      <c r="AJ65" s="646" t="s">
        <v>656</v>
      </c>
      <c r="AK65" s="16"/>
      <c r="AL65" s="649"/>
      <c r="AM65" s="650"/>
      <c r="AN65" s="645"/>
      <c r="AO65" s="646" t="s">
        <v>1011</v>
      </c>
      <c r="AP65" s="16"/>
      <c r="AQ65" s="646" t="s">
        <v>981</v>
      </c>
      <c r="AR65" s="15"/>
      <c r="AS65" s="15"/>
      <c r="AT65" s="16"/>
      <c r="AU65" s="646" t="s">
        <v>1012</v>
      </c>
      <c r="AV65" s="15"/>
      <c r="AW65" s="15"/>
      <c r="AX65" s="16"/>
      <c r="AY65" s="646" t="s">
        <v>983</v>
      </c>
      <c r="AZ65" s="15"/>
      <c r="BA65" s="15"/>
      <c r="BB65" s="16"/>
      <c r="BC65" s="646" t="s">
        <v>984</v>
      </c>
      <c r="BD65" s="15"/>
      <c r="BE65" s="15"/>
      <c r="BF65" s="16"/>
      <c r="BG65" s="647" t="s">
        <v>985</v>
      </c>
      <c r="BH65" s="15"/>
      <c r="BI65" s="15"/>
      <c r="BJ65" s="16"/>
      <c r="BK65" s="648" t="s">
        <v>986</v>
      </c>
      <c r="BL65" s="648" t="s">
        <v>652</v>
      </c>
      <c r="BM65" s="646" t="s">
        <v>987</v>
      </c>
      <c r="BN65" s="15"/>
      <c r="BO65" s="15"/>
      <c r="BP65" s="16"/>
      <c r="BQ65" s="646" t="s">
        <v>988</v>
      </c>
      <c r="BR65" s="15"/>
      <c r="BS65" s="15"/>
      <c r="BT65" s="16"/>
      <c r="BU65" s="646" t="s">
        <v>989</v>
      </c>
      <c r="BV65" s="16"/>
      <c r="BW65" s="646" t="s">
        <v>656</v>
      </c>
      <c r="BX65" s="16"/>
      <c r="BY65" s="649"/>
      <c r="BZ65" s="650"/>
      <c r="CA65" s="645"/>
      <c r="CB65" s="646" t="s">
        <v>1011</v>
      </c>
      <c r="CC65" s="16"/>
      <c r="CD65" s="646" t="s">
        <v>981</v>
      </c>
      <c r="CE65" s="15"/>
      <c r="CF65" s="15"/>
      <c r="CG65" s="16"/>
      <c r="CH65" s="646" t="s">
        <v>1012</v>
      </c>
      <c r="CI65" s="15"/>
      <c r="CJ65" s="15"/>
      <c r="CK65" s="16"/>
      <c r="CL65" s="646" t="s">
        <v>983</v>
      </c>
      <c r="CM65" s="15"/>
      <c r="CN65" s="15"/>
      <c r="CO65" s="16"/>
      <c r="CP65" s="646" t="s">
        <v>984</v>
      </c>
      <c r="CQ65" s="15"/>
      <c r="CR65" s="15"/>
      <c r="CS65" s="16"/>
      <c r="CT65" s="647" t="s">
        <v>985</v>
      </c>
      <c r="CU65" s="15"/>
      <c r="CV65" s="15"/>
      <c r="CW65" s="16"/>
      <c r="CX65" s="648" t="s">
        <v>986</v>
      </c>
      <c r="CY65" s="648" t="s">
        <v>652</v>
      </c>
      <c r="CZ65" s="646" t="s">
        <v>987</v>
      </c>
      <c r="DA65" s="15"/>
      <c r="DB65" s="15"/>
      <c r="DC65" s="16"/>
      <c r="DD65" s="646" t="s">
        <v>988</v>
      </c>
      <c r="DE65" s="15"/>
      <c r="DF65" s="15"/>
      <c r="DG65" s="16"/>
      <c r="DH65" s="646" t="s">
        <v>989</v>
      </c>
      <c r="DI65" s="16"/>
      <c r="DJ65" s="646" t="s">
        <v>656</v>
      </c>
      <c r="DK65" s="16"/>
      <c r="DL65" s="649"/>
      <c r="DM65" s="650"/>
      <c r="DN65" s="645"/>
      <c r="DO65" s="646" t="s">
        <v>1011</v>
      </c>
      <c r="DP65" s="16"/>
      <c r="DQ65" s="646" t="s">
        <v>981</v>
      </c>
      <c r="DR65" s="15"/>
      <c r="DS65" s="15"/>
      <c r="DT65" s="16"/>
      <c r="DU65" s="646" t="s">
        <v>1012</v>
      </c>
      <c r="DV65" s="15"/>
      <c r="DW65" s="15"/>
      <c r="DX65" s="16"/>
      <c r="DY65" s="646" t="s">
        <v>983</v>
      </c>
      <c r="DZ65" s="15"/>
      <c r="EA65" s="15"/>
      <c r="EB65" s="16"/>
      <c r="EC65" s="646" t="s">
        <v>984</v>
      </c>
      <c r="ED65" s="15"/>
      <c r="EE65" s="15"/>
      <c r="EF65" s="16"/>
      <c r="EG65" s="647" t="s">
        <v>985</v>
      </c>
      <c r="EH65" s="15"/>
      <c r="EI65" s="15"/>
      <c r="EJ65" s="16"/>
      <c r="EK65" s="648" t="s">
        <v>986</v>
      </c>
      <c r="EL65" s="648" t="s">
        <v>652</v>
      </c>
      <c r="EM65" s="646" t="s">
        <v>987</v>
      </c>
      <c r="EN65" s="15"/>
      <c r="EO65" s="15"/>
      <c r="EP65" s="16"/>
      <c r="EQ65" s="646" t="s">
        <v>988</v>
      </c>
      <c r="ER65" s="15"/>
      <c r="ES65" s="15"/>
      <c r="ET65" s="16"/>
      <c r="EU65" s="646" t="s">
        <v>989</v>
      </c>
      <c r="EV65" s="16"/>
      <c r="EW65" s="646" t="s">
        <v>656</v>
      </c>
      <c r="EX65" s="16"/>
      <c r="EY65" s="649"/>
    </row>
    <row r="66" ht="126.0" customHeight="1">
      <c r="A66" s="651"/>
      <c r="B66" s="652" t="s">
        <v>1013</v>
      </c>
      <c r="C66" s="16"/>
      <c r="D66" s="653" t="s">
        <v>631</v>
      </c>
      <c r="E66" s="654" t="s">
        <v>633</v>
      </c>
      <c r="F66" s="653" t="s">
        <v>635</v>
      </c>
      <c r="G66" s="653" t="s">
        <v>637</v>
      </c>
      <c r="H66" s="653" t="s">
        <v>631</v>
      </c>
      <c r="I66" s="654" t="s">
        <v>633</v>
      </c>
      <c r="J66" s="653" t="s">
        <v>635</v>
      </c>
      <c r="K66" s="653" t="s">
        <v>637</v>
      </c>
      <c r="L66" s="653" t="s">
        <v>631</v>
      </c>
      <c r="M66" s="654" t="s">
        <v>633</v>
      </c>
      <c r="N66" s="653" t="s">
        <v>635</v>
      </c>
      <c r="O66" s="653" t="s">
        <v>637</v>
      </c>
      <c r="P66" s="653" t="s">
        <v>631</v>
      </c>
      <c r="Q66" s="654" t="s">
        <v>633</v>
      </c>
      <c r="R66" s="653" t="s">
        <v>635</v>
      </c>
      <c r="S66" s="652" t="s">
        <v>637</v>
      </c>
      <c r="T66" s="655" t="s">
        <v>991</v>
      </c>
      <c r="U66" s="654" t="s">
        <v>992</v>
      </c>
      <c r="V66" s="653" t="s">
        <v>993</v>
      </c>
      <c r="W66" s="653" t="s">
        <v>994</v>
      </c>
      <c r="X66" s="43"/>
      <c r="Y66" s="43"/>
      <c r="Z66" s="656" t="s">
        <v>995</v>
      </c>
      <c r="AA66" s="656" t="s">
        <v>734</v>
      </c>
      <c r="AB66" s="656" t="s">
        <v>996</v>
      </c>
      <c r="AC66" s="657" t="s">
        <v>665</v>
      </c>
      <c r="AD66" s="656" t="s">
        <v>997</v>
      </c>
      <c r="AE66" s="656" t="s">
        <v>998</v>
      </c>
      <c r="AF66" s="656" t="s">
        <v>999</v>
      </c>
      <c r="AG66" s="657" t="s">
        <v>669</v>
      </c>
      <c r="AH66" s="658" t="s">
        <v>1000</v>
      </c>
      <c r="AI66" s="653" t="s">
        <v>1001</v>
      </c>
      <c r="AJ66" s="658" t="s">
        <v>579</v>
      </c>
      <c r="AK66" s="658" t="s">
        <v>672</v>
      </c>
      <c r="AL66" s="659"/>
      <c r="AM66" s="660"/>
      <c r="AN66" s="651"/>
      <c r="AO66" s="652" t="s">
        <v>1013</v>
      </c>
      <c r="AP66" s="16"/>
      <c r="AQ66" s="653" t="s">
        <v>631</v>
      </c>
      <c r="AR66" s="654" t="s">
        <v>633</v>
      </c>
      <c r="AS66" s="653" t="s">
        <v>635</v>
      </c>
      <c r="AT66" s="653" t="s">
        <v>637</v>
      </c>
      <c r="AU66" s="653" t="s">
        <v>631</v>
      </c>
      <c r="AV66" s="654" t="s">
        <v>633</v>
      </c>
      <c r="AW66" s="653" t="s">
        <v>635</v>
      </c>
      <c r="AX66" s="653" t="s">
        <v>637</v>
      </c>
      <c r="AY66" s="653" t="s">
        <v>631</v>
      </c>
      <c r="AZ66" s="654" t="s">
        <v>633</v>
      </c>
      <c r="BA66" s="653" t="s">
        <v>635</v>
      </c>
      <c r="BB66" s="653" t="s">
        <v>637</v>
      </c>
      <c r="BC66" s="653" t="s">
        <v>631</v>
      </c>
      <c r="BD66" s="654" t="s">
        <v>633</v>
      </c>
      <c r="BE66" s="653" t="s">
        <v>635</v>
      </c>
      <c r="BF66" s="652" t="s">
        <v>637</v>
      </c>
      <c r="BG66" s="655" t="s">
        <v>991</v>
      </c>
      <c r="BH66" s="654" t="s">
        <v>992</v>
      </c>
      <c r="BI66" s="653" t="s">
        <v>993</v>
      </c>
      <c r="BJ66" s="653" t="s">
        <v>994</v>
      </c>
      <c r="BK66" s="43"/>
      <c r="BL66" s="43"/>
      <c r="BM66" s="656" t="s">
        <v>995</v>
      </c>
      <c r="BN66" s="656" t="s">
        <v>734</v>
      </c>
      <c r="BO66" s="656" t="s">
        <v>996</v>
      </c>
      <c r="BP66" s="657" t="s">
        <v>665</v>
      </c>
      <c r="BQ66" s="656" t="s">
        <v>997</v>
      </c>
      <c r="BR66" s="656" t="s">
        <v>998</v>
      </c>
      <c r="BS66" s="656" t="s">
        <v>999</v>
      </c>
      <c r="BT66" s="657" t="s">
        <v>669</v>
      </c>
      <c r="BU66" s="658" t="s">
        <v>1000</v>
      </c>
      <c r="BV66" s="653" t="s">
        <v>1001</v>
      </c>
      <c r="BW66" s="658" t="s">
        <v>579</v>
      </c>
      <c r="BX66" s="658" t="s">
        <v>672</v>
      </c>
      <c r="BY66" s="659"/>
      <c r="BZ66" s="660"/>
      <c r="CA66" s="651"/>
      <c r="CB66" s="652" t="s">
        <v>1013</v>
      </c>
      <c r="CC66" s="16"/>
      <c r="CD66" s="653" t="s">
        <v>631</v>
      </c>
      <c r="CE66" s="654" t="s">
        <v>633</v>
      </c>
      <c r="CF66" s="653" t="s">
        <v>635</v>
      </c>
      <c r="CG66" s="653" t="s">
        <v>637</v>
      </c>
      <c r="CH66" s="653" t="s">
        <v>631</v>
      </c>
      <c r="CI66" s="654" t="s">
        <v>633</v>
      </c>
      <c r="CJ66" s="653" t="s">
        <v>635</v>
      </c>
      <c r="CK66" s="653" t="s">
        <v>637</v>
      </c>
      <c r="CL66" s="653" t="s">
        <v>631</v>
      </c>
      <c r="CM66" s="654" t="s">
        <v>633</v>
      </c>
      <c r="CN66" s="653" t="s">
        <v>635</v>
      </c>
      <c r="CO66" s="653" t="s">
        <v>637</v>
      </c>
      <c r="CP66" s="653" t="s">
        <v>631</v>
      </c>
      <c r="CQ66" s="654" t="s">
        <v>633</v>
      </c>
      <c r="CR66" s="653" t="s">
        <v>635</v>
      </c>
      <c r="CS66" s="652" t="s">
        <v>637</v>
      </c>
      <c r="CT66" s="655" t="s">
        <v>991</v>
      </c>
      <c r="CU66" s="654" t="s">
        <v>992</v>
      </c>
      <c r="CV66" s="653" t="s">
        <v>993</v>
      </c>
      <c r="CW66" s="653" t="s">
        <v>994</v>
      </c>
      <c r="CX66" s="43"/>
      <c r="CY66" s="43"/>
      <c r="CZ66" s="656" t="s">
        <v>995</v>
      </c>
      <c r="DA66" s="656" t="s">
        <v>734</v>
      </c>
      <c r="DB66" s="656" t="s">
        <v>996</v>
      </c>
      <c r="DC66" s="657" t="s">
        <v>665</v>
      </c>
      <c r="DD66" s="656" t="s">
        <v>997</v>
      </c>
      <c r="DE66" s="656" t="s">
        <v>998</v>
      </c>
      <c r="DF66" s="656" t="s">
        <v>999</v>
      </c>
      <c r="DG66" s="657" t="s">
        <v>669</v>
      </c>
      <c r="DH66" s="658" t="s">
        <v>1000</v>
      </c>
      <c r="DI66" s="653" t="s">
        <v>1001</v>
      </c>
      <c r="DJ66" s="658" t="s">
        <v>579</v>
      </c>
      <c r="DK66" s="658" t="s">
        <v>672</v>
      </c>
      <c r="DL66" s="659"/>
      <c r="DM66" s="660"/>
      <c r="DN66" s="651"/>
      <c r="DO66" s="652" t="s">
        <v>1013</v>
      </c>
      <c r="DP66" s="16"/>
      <c r="DQ66" s="653" t="s">
        <v>631</v>
      </c>
      <c r="DR66" s="654" t="s">
        <v>633</v>
      </c>
      <c r="DS66" s="653" t="s">
        <v>635</v>
      </c>
      <c r="DT66" s="653" t="s">
        <v>637</v>
      </c>
      <c r="DU66" s="653" t="s">
        <v>631</v>
      </c>
      <c r="DV66" s="654" t="s">
        <v>633</v>
      </c>
      <c r="DW66" s="653" t="s">
        <v>635</v>
      </c>
      <c r="DX66" s="653" t="s">
        <v>637</v>
      </c>
      <c r="DY66" s="653" t="s">
        <v>631</v>
      </c>
      <c r="DZ66" s="654" t="s">
        <v>633</v>
      </c>
      <c r="EA66" s="653" t="s">
        <v>635</v>
      </c>
      <c r="EB66" s="653" t="s">
        <v>637</v>
      </c>
      <c r="EC66" s="653" t="s">
        <v>631</v>
      </c>
      <c r="ED66" s="654" t="s">
        <v>633</v>
      </c>
      <c r="EE66" s="653" t="s">
        <v>635</v>
      </c>
      <c r="EF66" s="652" t="s">
        <v>637</v>
      </c>
      <c r="EG66" s="655" t="s">
        <v>991</v>
      </c>
      <c r="EH66" s="654" t="s">
        <v>992</v>
      </c>
      <c r="EI66" s="653" t="s">
        <v>993</v>
      </c>
      <c r="EJ66" s="653" t="s">
        <v>994</v>
      </c>
      <c r="EK66" s="43"/>
      <c r="EL66" s="43"/>
      <c r="EM66" s="656" t="s">
        <v>995</v>
      </c>
      <c r="EN66" s="656" t="s">
        <v>734</v>
      </c>
      <c r="EO66" s="656" t="s">
        <v>996</v>
      </c>
      <c r="EP66" s="657" t="s">
        <v>665</v>
      </c>
      <c r="EQ66" s="656" t="s">
        <v>997</v>
      </c>
      <c r="ER66" s="656" t="s">
        <v>998</v>
      </c>
      <c r="ES66" s="656" t="s">
        <v>999</v>
      </c>
      <c r="ET66" s="657" t="s">
        <v>669</v>
      </c>
      <c r="EU66" s="658" t="s">
        <v>1000</v>
      </c>
      <c r="EV66" s="653" t="s">
        <v>1001</v>
      </c>
      <c r="EW66" s="658" t="s">
        <v>579</v>
      </c>
      <c r="EX66" s="658" t="s">
        <v>672</v>
      </c>
      <c r="EY66" s="659"/>
    </row>
    <row r="67" ht="52.5" customHeight="1">
      <c r="A67" s="661"/>
      <c r="B67" s="662" t="s">
        <v>1014</v>
      </c>
      <c r="C67" s="663" t="s">
        <v>980</v>
      </c>
      <c r="D67" s="664">
        <f>'3A 2025-2026 REPORTE CALIFICACI'!E15</f>
        <v>92</v>
      </c>
      <c r="E67" s="664">
        <f>'3A 2025-2026 REPORTE CALIFICACI'!F15</f>
        <v>0</v>
      </c>
      <c r="F67" s="665">
        <f>'3A 2025-2026 REPORTE CALIFICACI'!G15</f>
        <v>0</v>
      </c>
      <c r="G67" s="664">
        <f>'3A 2025-2026 REPORTE CALIFICACI'!H15</f>
        <v>0</v>
      </c>
      <c r="H67" s="664">
        <f>'3A 2025-2026 REPORTE CALIFICACI'!I15</f>
        <v>87</v>
      </c>
      <c r="I67" s="664">
        <f>'3A 2025-2026 REPORTE CALIFICACI'!J15</f>
        <v>0</v>
      </c>
      <c r="J67" s="664">
        <f>'3A 2025-2026 REPORTE CALIFICACI'!K15</f>
        <v>0</v>
      </c>
      <c r="K67" s="664">
        <f>'3A 2025-2026 REPORTE CALIFICACI'!L15</f>
        <v>0</v>
      </c>
      <c r="L67" s="664">
        <f>'3A 2025-2026 REPORTE CALIFICACI'!M15</f>
        <v>93</v>
      </c>
      <c r="M67" s="664">
        <f>'3A 2025-2026 REPORTE CALIFICACI'!N15</f>
        <v>0</v>
      </c>
      <c r="N67" s="664">
        <f>'3A 2025-2026 REPORTE CALIFICACI'!O15</f>
        <v>0</v>
      </c>
      <c r="O67" s="664">
        <f>'3A 2025-2026 REPORTE CALIFICACI'!P15</f>
        <v>0</v>
      </c>
      <c r="P67" s="664">
        <f>'3A 2025-2026 REPORTE CALIFICACI'!Q15</f>
        <v>97</v>
      </c>
      <c r="Q67" s="664">
        <f>'3A 2025-2026 REPORTE CALIFICACI'!R15</f>
        <v>0</v>
      </c>
      <c r="R67" s="664">
        <f>'3A 2025-2026 REPORTE CALIFICACI'!S15</f>
        <v>0</v>
      </c>
      <c r="S67" s="664">
        <f>'3A 2025-2026 REPORTE CALIFICACI'!T15</f>
        <v>0</v>
      </c>
      <c r="T67" s="664"/>
      <c r="U67" s="664"/>
      <c r="V67" s="664"/>
      <c r="W67" s="664"/>
      <c r="X67" s="664"/>
      <c r="Y67" s="664"/>
      <c r="Z67" s="664"/>
      <c r="AA67" s="664"/>
      <c r="AB67" s="664"/>
      <c r="AC67" s="664"/>
      <c r="AD67" s="664"/>
      <c r="AE67" s="664"/>
      <c r="AF67" s="664"/>
      <c r="AG67" s="664"/>
      <c r="AH67" s="664"/>
      <c r="AI67" s="664"/>
      <c r="AJ67" s="664"/>
      <c r="AK67" s="664"/>
      <c r="AL67" s="666"/>
      <c r="AM67" s="667"/>
      <c r="AN67" s="661"/>
      <c r="AO67" s="662" t="s">
        <v>1014</v>
      </c>
      <c r="AP67" s="663" t="s">
        <v>980</v>
      </c>
      <c r="AQ67" s="664">
        <f>'3A 2025-2026 REPORTE CALIFICACI'!E16</f>
        <v>93</v>
      </c>
      <c r="AR67" s="664">
        <f>'3A 2025-2026 REPORTE CALIFICACI'!F16</f>
        <v>86</v>
      </c>
      <c r="AS67" s="665">
        <f>'3A 2025-2026 REPORTE CALIFICACI'!G16</f>
        <v>90</v>
      </c>
      <c r="AT67" s="664">
        <f>'3A 2025-2026 REPORTE CALIFICACI'!H16</f>
        <v>0</v>
      </c>
      <c r="AU67" s="664">
        <f>'3A 2025-2026 REPORTE CALIFICACI'!I16</f>
        <v>90</v>
      </c>
      <c r="AV67" s="664">
        <f>'3A 2025-2026 REPORTE CALIFICACI'!J16</f>
        <v>87</v>
      </c>
      <c r="AW67" s="664">
        <f>'3A 2025-2026 REPORTE CALIFICACI'!K16</f>
        <v>84</v>
      </c>
      <c r="AX67" s="664">
        <f>'3A 2025-2026 REPORTE CALIFICACI'!L16</f>
        <v>0</v>
      </c>
      <c r="AY67" s="664">
        <f>'3A 2025-2026 REPORTE CALIFICACI'!M16</f>
        <v>92</v>
      </c>
      <c r="AZ67" s="664">
        <f>'3A 2025-2026 REPORTE CALIFICACI'!N16</f>
        <v>87</v>
      </c>
      <c r="BA67" s="664">
        <f>'3A 2025-2026 REPORTE CALIFICACI'!O16</f>
        <v>88</v>
      </c>
      <c r="BB67" s="664">
        <f>'3A 2025-2026 REPORTE CALIFICACI'!P16</f>
        <v>0</v>
      </c>
      <c r="BC67" s="664">
        <f>'3A 2025-2026 REPORTE CALIFICACI'!Q16</f>
        <v>93</v>
      </c>
      <c r="BD67" s="664">
        <f>'3A 2025-2026 REPORTE CALIFICACI'!R16</f>
        <v>87</v>
      </c>
      <c r="BE67" s="664">
        <f>'3A 2025-2026 REPORTE CALIFICACI'!S16</f>
        <v>90</v>
      </c>
      <c r="BF67" s="664">
        <f>'3A 2025-2026 REPORTE CALIFICACI'!T16</f>
        <v>0</v>
      </c>
      <c r="BG67" s="664"/>
      <c r="BH67" s="664"/>
      <c r="BI67" s="664"/>
      <c r="BJ67" s="664"/>
      <c r="BK67" s="664"/>
      <c r="BL67" s="664"/>
      <c r="BM67" s="664"/>
      <c r="BN67" s="664"/>
      <c r="BO67" s="664"/>
      <c r="BP67" s="664"/>
      <c r="BQ67" s="664"/>
      <c r="BR67" s="664"/>
      <c r="BS67" s="664"/>
      <c r="BT67" s="664"/>
      <c r="BU67" s="664"/>
      <c r="BV67" s="664"/>
      <c r="BW67" s="664"/>
      <c r="BX67" s="664"/>
      <c r="BY67" s="666"/>
      <c r="BZ67" s="667"/>
      <c r="CA67" s="661"/>
      <c r="CB67" s="662" t="s">
        <v>1014</v>
      </c>
      <c r="CC67" s="663" t="s">
        <v>980</v>
      </c>
      <c r="CD67" s="664">
        <f>'3A 2025-2026 REPORTE CALIFICACI'!E17</f>
        <v>78</v>
      </c>
      <c r="CE67" s="664">
        <f>'3A 2025-2026 REPORTE CALIFICACI'!F17</f>
        <v>72</v>
      </c>
      <c r="CF67" s="665">
        <f>'3A 2025-2026 REPORTE CALIFICACI'!G17</f>
        <v>72</v>
      </c>
      <c r="CG67" s="664">
        <f>'3A 2025-2026 REPORTE CALIFICACI'!H17</f>
        <v>0</v>
      </c>
      <c r="CH67" s="664">
        <f>'3A 2025-2026 REPORTE CALIFICACI'!I17</f>
        <v>77</v>
      </c>
      <c r="CI67" s="664">
        <f>'3A 2025-2026 REPORTE CALIFICACI'!J17</f>
        <v>72</v>
      </c>
      <c r="CJ67" s="664">
        <f>'3A 2025-2026 REPORTE CALIFICACI'!K17</f>
        <v>70</v>
      </c>
      <c r="CK67" s="664">
        <f>'3A 2025-2026 REPORTE CALIFICACI'!L17</f>
        <v>0</v>
      </c>
      <c r="CL67" s="664">
        <f>'3A 2025-2026 REPORTE CALIFICACI'!M17</f>
        <v>87</v>
      </c>
      <c r="CM67" s="664">
        <f>'3A 2025-2026 REPORTE CALIFICACI'!N17</f>
        <v>78</v>
      </c>
      <c r="CN67" s="664">
        <f>'3A 2025-2026 REPORTE CALIFICACI'!O17</f>
        <v>76</v>
      </c>
      <c r="CO67" s="664">
        <f>'3A 2025-2026 REPORTE CALIFICACI'!P17</f>
        <v>0</v>
      </c>
      <c r="CP67" s="664">
        <f>'3A 2025-2026 REPORTE CALIFICACI'!Q17</f>
        <v>89</v>
      </c>
      <c r="CQ67" s="664">
        <f>'3A 2025-2026 REPORTE CALIFICACI'!R17</f>
        <v>81</v>
      </c>
      <c r="CR67" s="664">
        <f>'3A 2025-2026 REPORTE CALIFICACI'!S17</f>
        <v>76</v>
      </c>
      <c r="CS67" s="664">
        <f>'3A 2025-2026 REPORTE CALIFICACI'!T17</f>
        <v>0</v>
      </c>
      <c r="CT67" s="664"/>
      <c r="CU67" s="664"/>
      <c r="CV67" s="664"/>
      <c r="CW67" s="664"/>
      <c r="CX67" s="664"/>
      <c r="CY67" s="664"/>
      <c r="CZ67" s="664"/>
      <c r="DA67" s="664"/>
      <c r="DB67" s="664"/>
      <c r="DC67" s="664"/>
      <c r="DD67" s="664"/>
      <c r="DE67" s="664"/>
      <c r="DF67" s="664"/>
      <c r="DG67" s="664"/>
      <c r="DH67" s="664"/>
      <c r="DI67" s="664"/>
      <c r="DJ67" s="664"/>
      <c r="DK67" s="664"/>
      <c r="DL67" s="666"/>
      <c r="DM67" s="667"/>
      <c r="DN67" s="661"/>
      <c r="DO67" s="662" t="s">
        <v>1014</v>
      </c>
      <c r="DP67" s="663" t="s">
        <v>980</v>
      </c>
      <c r="DQ67" s="664">
        <f>'3A 2025-2026 REPORTE CALIFICACI'!E18</f>
        <v>61</v>
      </c>
      <c r="DR67" s="664">
        <f>'3A 2025-2026 REPORTE CALIFICACI'!F18</f>
        <v>71</v>
      </c>
      <c r="DS67" s="665">
        <f>'3A 2025-2026 REPORTE CALIFICACI'!G18</f>
        <v>74</v>
      </c>
      <c r="DT67" s="664">
        <f>'3A 2025-2026 REPORTE CALIFICACI'!H18</f>
        <v>0</v>
      </c>
      <c r="DU67" s="664">
        <f>'3A 2025-2026 REPORTE CALIFICACI'!I18</f>
        <v>60</v>
      </c>
      <c r="DV67" s="664">
        <f>'3A 2025-2026 REPORTE CALIFICACI'!J18</f>
        <v>72</v>
      </c>
      <c r="DW67" s="664">
        <f>'3A 2025-2026 REPORTE CALIFICACI'!K18</f>
        <v>72</v>
      </c>
      <c r="DX67" s="664">
        <f>'3A 2025-2026 REPORTE CALIFICACI'!L18</f>
        <v>0</v>
      </c>
      <c r="DY67" s="664">
        <f>'3A 2025-2026 REPORTE CALIFICACI'!M18</f>
        <v>72</v>
      </c>
      <c r="DZ67" s="664">
        <f>'3A 2025-2026 REPORTE CALIFICACI'!N18</f>
        <v>70</v>
      </c>
      <c r="EA67" s="664">
        <f>'3A 2025-2026 REPORTE CALIFICACI'!O18</f>
        <v>78</v>
      </c>
      <c r="EB67" s="664">
        <f>'3A 2025-2026 REPORTE CALIFICACI'!P18</f>
        <v>0</v>
      </c>
      <c r="EC67" s="664">
        <f>'3A 2025-2026 REPORTE CALIFICACI'!Q18</f>
        <v>72</v>
      </c>
      <c r="ED67" s="664">
        <f>'3A 2025-2026 REPORTE CALIFICACI'!R18</f>
        <v>72</v>
      </c>
      <c r="EE67" s="664">
        <f>'3A 2025-2026 REPORTE CALIFICACI'!S18</f>
        <v>75</v>
      </c>
      <c r="EF67" s="664">
        <f>'3A 2025-2026 REPORTE CALIFICACI'!T18</f>
        <v>0</v>
      </c>
      <c r="EG67" s="664"/>
      <c r="EH67" s="664"/>
      <c r="EI67" s="664"/>
      <c r="EJ67" s="664"/>
      <c r="EK67" s="664"/>
      <c r="EL67" s="664"/>
      <c r="EM67" s="664"/>
      <c r="EN67" s="664"/>
      <c r="EO67" s="664"/>
      <c r="EP67" s="664"/>
      <c r="EQ67" s="664"/>
      <c r="ER67" s="664"/>
      <c r="ES67" s="664"/>
      <c r="ET67" s="664"/>
      <c r="EU67" s="664"/>
      <c r="EV67" s="664"/>
      <c r="EW67" s="664"/>
      <c r="EX67" s="664"/>
      <c r="EY67" s="666"/>
    </row>
    <row r="68" ht="79.5" customHeight="1">
      <c r="A68" s="661"/>
      <c r="B68" s="47"/>
      <c r="C68" s="663" t="s">
        <v>1015</v>
      </c>
      <c r="D68" s="664">
        <f>'3A 2025-2026 REPORTE CALIFICACI'!AM15</f>
        <v>0</v>
      </c>
      <c r="E68" s="664">
        <f>'3A 2025-2026 REPORTE CALIFICACI'!AN15</f>
        <v>0</v>
      </c>
      <c r="F68" s="664">
        <f>'3A 2025-2026 REPORTE CALIFICACI'!AO15</f>
        <v>0</v>
      </c>
      <c r="G68" s="664">
        <f>'3A 2025-2026 REPORTE CALIFICACI'!AP15</f>
        <v>0</v>
      </c>
      <c r="H68" s="664">
        <f>'3A 2025-2026 REPORTE CALIFICACI'!AQ15</f>
        <v>0</v>
      </c>
      <c r="I68" s="664">
        <f>'3A 2025-2026 REPORTE CALIFICACI'!AR15</f>
        <v>0</v>
      </c>
      <c r="J68" s="664">
        <f>'3A 2025-2026 REPORTE CALIFICACI'!AS15</f>
        <v>0</v>
      </c>
      <c r="K68" s="664">
        <f>'3A 2025-2026 REPORTE CALIFICACI'!AT15</f>
        <v>0</v>
      </c>
      <c r="L68" s="664">
        <f>'3A 2025-2026 REPORTE CALIFICACI'!AU15</f>
        <v>0</v>
      </c>
      <c r="M68" s="664">
        <f>'3A 2025-2026 REPORTE CALIFICACI'!AV15</f>
        <v>0</v>
      </c>
      <c r="N68" s="664">
        <f>'3A 2025-2026 REPORTE CALIFICACI'!AW15</f>
        <v>0</v>
      </c>
      <c r="O68" s="664">
        <f>'3A 2025-2026 REPORTE CALIFICACI'!AX15</f>
        <v>0</v>
      </c>
      <c r="P68" s="664">
        <f>'3A 2025-2026 REPORTE CALIFICACI'!AY15</f>
        <v>0</v>
      </c>
      <c r="Q68" s="664">
        <f>'3A 2025-2026 REPORTE CALIFICACI'!AZ15</f>
        <v>0</v>
      </c>
      <c r="R68" s="664">
        <f>'3A 2025-2026 REPORTE CALIFICACI'!BA15</f>
        <v>0</v>
      </c>
      <c r="S68" s="664">
        <f>'3A 2025-2026 REPORTE CALIFICACI'!BB15</f>
        <v>0</v>
      </c>
      <c r="T68" s="664"/>
      <c r="U68" s="664"/>
      <c r="V68" s="664"/>
      <c r="W68" s="664"/>
      <c r="X68" s="664"/>
      <c r="Y68" s="664"/>
      <c r="Z68" s="664"/>
      <c r="AA68" s="664"/>
      <c r="AB68" s="664"/>
      <c r="AC68" s="664"/>
      <c r="AD68" s="664"/>
      <c r="AE68" s="664"/>
      <c r="AF68" s="664"/>
      <c r="AG68" s="664"/>
      <c r="AH68" s="664"/>
      <c r="AI68" s="664"/>
      <c r="AJ68" s="664"/>
      <c r="AK68" s="664"/>
      <c r="AL68" s="666"/>
      <c r="AM68" s="667"/>
      <c r="AN68" s="661"/>
      <c r="AO68" s="47"/>
      <c r="AP68" s="663" t="s">
        <v>1015</v>
      </c>
      <c r="AQ68" s="664">
        <f>'3A 2025-2026 REPORTE CALIFICACI'!AM16</f>
        <v>0</v>
      </c>
      <c r="AR68" s="664">
        <f>'3A 2025-2026 REPORTE CALIFICACI'!AN16</f>
        <v>0</v>
      </c>
      <c r="AS68" s="664">
        <f>'3A 2025-2026 REPORTE CALIFICACI'!AO16</f>
        <v>0</v>
      </c>
      <c r="AT68" s="664">
        <f>'3A 2025-2026 REPORTE CALIFICACI'!AP16</f>
        <v>0</v>
      </c>
      <c r="AU68" s="664">
        <f>'3A 2025-2026 REPORTE CALIFICACI'!AQ16</f>
        <v>0</v>
      </c>
      <c r="AV68" s="664">
        <f>'3A 2025-2026 REPORTE CALIFICACI'!AR16</f>
        <v>0</v>
      </c>
      <c r="AW68" s="664">
        <f>'3A 2025-2026 REPORTE CALIFICACI'!AS16</f>
        <v>0</v>
      </c>
      <c r="AX68" s="664">
        <f>'3A 2025-2026 REPORTE CALIFICACI'!AT16</f>
        <v>0</v>
      </c>
      <c r="AY68" s="664">
        <f>'3A 2025-2026 REPORTE CALIFICACI'!AU16</f>
        <v>0</v>
      </c>
      <c r="AZ68" s="664">
        <f>'3A 2025-2026 REPORTE CALIFICACI'!AV16</f>
        <v>0</v>
      </c>
      <c r="BA68" s="664">
        <f>'3A 2025-2026 REPORTE CALIFICACI'!AW16</f>
        <v>0</v>
      </c>
      <c r="BB68" s="664">
        <f>'3A 2025-2026 REPORTE CALIFICACI'!AX16</f>
        <v>0</v>
      </c>
      <c r="BC68" s="664">
        <f>'3A 2025-2026 REPORTE CALIFICACI'!AY16</f>
        <v>0</v>
      </c>
      <c r="BD68" s="664">
        <f>'3A 2025-2026 REPORTE CALIFICACI'!AZ16</f>
        <v>0</v>
      </c>
      <c r="BE68" s="664">
        <f>'3A 2025-2026 REPORTE CALIFICACI'!BA16</f>
        <v>0</v>
      </c>
      <c r="BF68" s="664">
        <f>'3A 2025-2026 REPORTE CALIFICACI'!BB16</f>
        <v>0</v>
      </c>
      <c r="BG68" s="664"/>
      <c r="BH68" s="664"/>
      <c r="BI68" s="664"/>
      <c r="BJ68" s="664"/>
      <c r="BK68" s="664"/>
      <c r="BL68" s="664"/>
      <c r="BM68" s="664"/>
      <c r="BN68" s="664"/>
      <c r="BO68" s="664"/>
      <c r="BP68" s="664"/>
      <c r="BQ68" s="664"/>
      <c r="BR68" s="664"/>
      <c r="BS68" s="664"/>
      <c r="BT68" s="664"/>
      <c r="BU68" s="664"/>
      <c r="BV68" s="664"/>
      <c r="BW68" s="664"/>
      <c r="BX68" s="664"/>
      <c r="BY68" s="666"/>
      <c r="BZ68" s="667"/>
      <c r="CA68" s="661"/>
      <c r="CB68" s="47"/>
      <c r="CC68" s="663" t="s">
        <v>1015</v>
      </c>
      <c r="CD68" s="664">
        <f>'3A 2025-2026 REPORTE CALIFICACI'!AM17</f>
        <v>0</v>
      </c>
      <c r="CE68" s="664">
        <f>'3A 2025-2026 REPORTE CALIFICACI'!AN17</f>
        <v>0</v>
      </c>
      <c r="CF68" s="664">
        <f>'3A 2025-2026 REPORTE CALIFICACI'!AO17</f>
        <v>0</v>
      </c>
      <c r="CG68" s="664">
        <f>'3A 2025-2026 REPORTE CALIFICACI'!AP17</f>
        <v>0</v>
      </c>
      <c r="CH68" s="664">
        <f>'3A 2025-2026 REPORTE CALIFICACI'!AQ17</f>
        <v>0</v>
      </c>
      <c r="CI68" s="664">
        <f>'3A 2025-2026 REPORTE CALIFICACI'!AR17</f>
        <v>0</v>
      </c>
      <c r="CJ68" s="664">
        <f>'3A 2025-2026 REPORTE CALIFICACI'!AS17</f>
        <v>0</v>
      </c>
      <c r="CK68" s="664">
        <f>'3A 2025-2026 REPORTE CALIFICACI'!AT17</f>
        <v>0</v>
      </c>
      <c r="CL68" s="664">
        <f>'3A 2025-2026 REPORTE CALIFICACI'!AU17</f>
        <v>0</v>
      </c>
      <c r="CM68" s="664">
        <f>'3A 2025-2026 REPORTE CALIFICACI'!AV17</f>
        <v>0</v>
      </c>
      <c r="CN68" s="664">
        <f>'3A 2025-2026 REPORTE CALIFICACI'!AW17</f>
        <v>0</v>
      </c>
      <c r="CO68" s="664">
        <f>'3A 2025-2026 REPORTE CALIFICACI'!AX17</f>
        <v>0</v>
      </c>
      <c r="CP68" s="664">
        <f>'3A 2025-2026 REPORTE CALIFICACI'!AY17</f>
        <v>0</v>
      </c>
      <c r="CQ68" s="664">
        <f>'3A 2025-2026 REPORTE CALIFICACI'!AZ17</f>
        <v>0</v>
      </c>
      <c r="CR68" s="664">
        <f>'3A 2025-2026 REPORTE CALIFICACI'!BA17</f>
        <v>0</v>
      </c>
      <c r="CS68" s="664">
        <f>'3A 2025-2026 REPORTE CALIFICACI'!BB17</f>
        <v>0</v>
      </c>
      <c r="CT68" s="664"/>
      <c r="CU68" s="664"/>
      <c r="CV68" s="664"/>
      <c r="CW68" s="664"/>
      <c r="CX68" s="664"/>
      <c r="CY68" s="664"/>
      <c r="CZ68" s="664"/>
      <c r="DA68" s="664"/>
      <c r="DB68" s="664"/>
      <c r="DC68" s="664"/>
      <c r="DD68" s="664"/>
      <c r="DE68" s="664"/>
      <c r="DF68" s="664"/>
      <c r="DG68" s="664"/>
      <c r="DH68" s="664"/>
      <c r="DI68" s="664"/>
      <c r="DJ68" s="664"/>
      <c r="DK68" s="664"/>
      <c r="DL68" s="666"/>
      <c r="DM68" s="667"/>
      <c r="DN68" s="661"/>
      <c r="DO68" s="47"/>
      <c r="DP68" s="663" t="s">
        <v>1015</v>
      </c>
      <c r="DQ68" s="664">
        <f>'3A 2025-2026 REPORTE CALIFICACI'!AM18</f>
        <v>0</v>
      </c>
      <c r="DR68" s="664">
        <f>'3A 2025-2026 REPORTE CALIFICACI'!AN18</f>
        <v>0</v>
      </c>
      <c r="DS68" s="664">
        <f>'3A 2025-2026 REPORTE CALIFICACI'!AO18</f>
        <v>0</v>
      </c>
      <c r="DT68" s="664">
        <f>'3A 2025-2026 REPORTE CALIFICACI'!AP18</f>
        <v>0</v>
      </c>
      <c r="DU68" s="664">
        <f>'3A 2025-2026 REPORTE CALIFICACI'!AQ18</f>
        <v>0</v>
      </c>
      <c r="DV68" s="664">
        <f>'3A 2025-2026 REPORTE CALIFICACI'!AR18</f>
        <v>0</v>
      </c>
      <c r="DW68" s="664">
        <f>'3A 2025-2026 REPORTE CALIFICACI'!AS18</f>
        <v>0</v>
      </c>
      <c r="DX68" s="664">
        <f>'3A 2025-2026 REPORTE CALIFICACI'!AT18</f>
        <v>0</v>
      </c>
      <c r="DY68" s="664">
        <f>'3A 2025-2026 REPORTE CALIFICACI'!AU18</f>
        <v>0</v>
      </c>
      <c r="DZ68" s="664">
        <f>'3A 2025-2026 REPORTE CALIFICACI'!AV18</f>
        <v>0</v>
      </c>
      <c r="EA68" s="664">
        <f>'3A 2025-2026 REPORTE CALIFICACI'!AW18</f>
        <v>0</v>
      </c>
      <c r="EB68" s="664">
        <f>'3A 2025-2026 REPORTE CALIFICACI'!AX18</f>
        <v>0</v>
      </c>
      <c r="EC68" s="664">
        <f>'3A 2025-2026 REPORTE CALIFICACI'!AY18</f>
        <v>0</v>
      </c>
      <c r="ED68" s="664">
        <f>'3A 2025-2026 REPORTE CALIFICACI'!AZ18</f>
        <v>0</v>
      </c>
      <c r="EE68" s="664">
        <f>'3A 2025-2026 REPORTE CALIFICACI'!BA18</f>
        <v>0</v>
      </c>
      <c r="EF68" s="664">
        <f>'3A 2025-2026 REPORTE CALIFICACI'!BB18</f>
        <v>0</v>
      </c>
      <c r="EG68" s="664"/>
      <c r="EH68" s="664"/>
      <c r="EI68" s="664"/>
      <c r="EJ68" s="664"/>
      <c r="EK68" s="664"/>
      <c r="EL68" s="664"/>
      <c r="EM68" s="664"/>
      <c r="EN68" s="664"/>
      <c r="EO68" s="664"/>
      <c r="EP68" s="664"/>
      <c r="EQ68" s="664"/>
      <c r="ER68" s="664"/>
      <c r="ES68" s="664"/>
      <c r="ET68" s="664"/>
      <c r="EU68" s="664"/>
      <c r="EV68" s="664"/>
      <c r="EW68" s="664"/>
      <c r="EX68" s="664"/>
      <c r="EY68" s="666"/>
    </row>
    <row r="69" ht="78.0" customHeight="1">
      <c r="A69" s="661"/>
      <c r="B69" s="47"/>
      <c r="C69" s="663" t="s">
        <v>1016</v>
      </c>
      <c r="D69" s="664">
        <f>'3A 2025-2026 REPORTE CALIFICACI'!BU15</f>
        <v>90</v>
      </c>
      <c r="E69" s="664">
        <f>'3A 2025-2026 REPORTE CALIFICACI'!BV15</f>
        <v>0</v>
      </c>
      <c r="F69" s="664">
        <f>'3A 2025-2026 REPORTE CALIFICACI'!BW15</f>
        <v>0</v>
      </c>
      <c r="G69" s="664">
        <f>'3A 2025-2026 REPORTE CALIFICACI'!BX15</f>
        <v>0</v>
      </c>
      <c r="H69" s="664">
        <f>'3A 2025-2026 REPORTE CALIFICACI'!BY15</f>
        <v>91</v>
      </c>
      <c r="I69" s="664">
        <f>'3A 2025-2026 REPORTE CALIFICACI'!BZ15</f>
        <v>0</v>
      </c>
      <c r="J69" s="664">
        <f>'3A 2025-2026 REPORTE CALIFICACI'!CA15</f>
        <v>0</v>
      </c>
      <c r="K69" s="664">
        <f>'3A 2025-2026 REPORTE CALIFICACI'!CB15</f>
        <v>0</v>
      </c>
      <c r="L69" s="664">
        <f>'3A 2025-2026 REPORTE CALIFICACI'!CC15</f>
        <v>95</v>
      </c>
      <c r="M69" s="664">
        <f>'3A 2025-2026 REPORTE CALIFICACI'!CD15</f>
        <v>0</v>
      </c>
      <c r="N69" s="664">
        <f>'3A 2025-2026 REPORTE CALIFICACI'!CE15</f>
        <v>0</v>
      </c>
      <c r="O69" s="664">
        <f>'3A 2025-2026 REPORTE CALIFICACI'!CF15</f>
        <v>0</v>
      </c>
      <c r="P69" s="664">
        <f>'3A 2025-2026 REPORTE CALIFICACI'!CG15</f>
        <v>93</v>
      </c>
      <c r="Q69" s="664">
        <f>'3A 2025-2026 REPORTE CALIFICACI'!CH15</f>
        <v>0</v>
      </c>
      <c r="R69" s="664">
        <f>'3A 2025-2026 REPORTE CALIFICACI'!CI15</f>
        <v>0</v>
      </c>
      <c r="S69" s="664">
        <f>'3A 2025-2026 REPORTE CALIFICACI'!CJ15</f>
        <v>0</v>
      </c>
      <c r="T69" s="664"/>
      <c r="U69" s="664"/>
      <c r="V69" s="664"/>
      <c r="W69" s="664"/>
      <c r="X69" s="664"/>
      <c r="Y69" s="664"/>
      <c r="Z69" s="664"/>
      <c r="AA69" s="664"/>
      <c r="AB69" s="664"/>
      <c r="AC69" s="664"/>
      <c r="AD69" s="664"/>
      <c r="AE69" s="664"/>
      <c r="AF69" s="664"/>
      <c r="AG69" s="664"/>
      <c r="AH69" s="664"/>
      <c r="AI69" s="664"/>
      <c r="AJ69" s="664"/>
      <c r="AK69" s="664"/>
      <c r="AL69" s="666"/>
      <c r="AM69" s="667"/>
      <c r="AN69" s="661"/>
      <c r="AO69" s="47"/>
      <c r="AP69" s="663" t="s">
        <v>1016</v>
      </c>
      <c r="AQ69" s="664">
        <f>'3A 2025-2026 REPORTE CALIFICACI'!BU16</f>
        <v>86</v>
      </c>
      <c r="AR69" s="664">
        <f>'3A 2025-2026 REPORTE CALIFICACI'!BV16</f>
        <v>80</v>
      </c>
      <c r="AS69" s="664">
        <f>'3A 2025-2026 REPORTE CALIFICACI'!BW16</f>
        <v>80</v>
      </c>
      <c r="AT69" s="664">
        <f>'3A 2025-2026 REPORTE CALIFICACI'!BX16</f>
        <v>0</v>
      </c>
      <c r="AU69" s="664">
        <f>'3A 2025-2026 REPORTE CALIFICACI'!BY16</f>
        <v>88</v>
      </c>
      <c r="AV69" s="664">
        <f>'3A 2025-2026 REPORTE CALIFICACI'!BZ16</f>
        <v>81</v>
      </c>
      <c r="AW69" s="664">
        <f>'3A 2025-2026 REPORTE CALIFICACI'!CA16</f>
        <v>80</v>
      </c>
      <c r="AX69" s="664">
        <f>'3A 2025-2026 REPORTE CALIFICACI'!CB16</f>
        <v>0</v>
      </c>
      <c r="AY69" s="664">
        <f>'3A 2025-2026 REPORTE CALIFICACI'!CC16</f>
        <v>94</v>
      </c>
      <c r="AZ69" s="664">
        <f>'3A 2025-2026 REPORTE CALIFICACI'!CD16</f>
        <v>86</v>
      </c>
      <c r="BA69" s="664">
        <f>'3A 2025-2026 REPORTE CALIFICACI'!CE16</f>
        <v>84</v>
      </c>
      <c r="BB69" s="664">
        <f>'3A 2025-2026 REPORTE CALIFICACI'!CF16</f>
        <v>0</v>
      </c>
      <c r="BC69" s="664">
        <f>'3A 2025-2026 REPORTE CALIFICACI'!CG16</f>
        <v>88</v>
      </c>
      <c r="BD69" s="664">
        <f>'3A 2025-2026 REPORTE CALIFICACI'!CH16</f>
        <v>84</v>
      </c>
      <c r="BE69" s="664">
        <f>'3A 2025-2026 REPORTE CALIFICACI'!CI16</f>
        <v>81</v>
      </c>
      <c r="BF69" s="664">
        <f>'3A 2025-2026 REPORTE CALIFICACI'!CJ16</f>
        <v>0</v>
      </c>
      <c r="BG69" s="664"/>
      <c r="BH69" s="664"/>
      <c r="BI69" s="664"/>
      <c r="BJ69" s="664"/>
      <c r="BK69" s="664"/>
      <c r="BL69" s="664"/>
      <c r="BM69" s="664"/>
      <c r="BN69" s="664"/>
      <c r="BO69" s="664"/>
      <c r="BP69" s="664"/>
      <c r="BQ69" s="664"/>
      <c r="BR69" s="664"/>
      <c r="BS69" s="664"/>
      <c r="BT69" s="664"/>
      <c r="BU69" s="664"/>
      <c r="BV69" s="664"/>
      <c r="BW69" s="664"/>
      <c r="BX69" s="664"/>
      <c r="BY69" s="666"/>
      <c r="BZ69" s="667"/>
      <c r="CA69" s="661"/>
      <c r="CB69" s="47"/>
      <c r="CC69" s="663" t="s">
        <v>1016</v>
      </c>
      <c r="CD69" s="664">
        <f>'3A 2025-2026 REPORTE CALIFICACI'!BU17</f>
        <v>71</v>
      </c>
      <c r="CE69" s="664">
        <f>'3A 2025-2026 REPORTE CALIFICACI'!BV17</f>
        <v>75</v>
      </c>
      <c r="CF69" s="664">
        <f>'3A 2025-2026 REPORTE CALIFICACI'!BW17</f>
        <v>76</v>
      </c>
      <c r="CG69" s="664">
        <f>'3A 2025-2026 REPORTE CALIFICACI'!BX17</f>
        <v>0</v>
      </c>
      <c r="CH69" s="664">
        <f>'3A 2025-2026 REPORTE CALIFICACI'!BY17</f>
        <v>73</v>
      </c>
      <c r="CI69" s="664">
        <f>'3A 2025-2026 REPORTE CALIFICACI'!BZ17</f>
        <v>75</v>
      </c>
      <c r="CJ69" s="664">
        <f>'3A 2025-2026 REPORTE CALIFICACI'!CA17</f>
        <v>77</v>
      </c>
      <c r="CK69" s="664">
        <f>'3A 2025-2026 REPORTE CALIFICACI'!CB17</f>
        <v>0</v>
      </c>
      <c r="CL69" s="664">
        <f>'3A 2025-2026 REPORTE CALIFICACI'!CC17</f>
        <v>73</v>
      </c>
      <c r="CM69" s="664">
        <f>'3A 2025-2026 REPORTE CALIFICACI'!CD17</f>
        <v>78</v>
      </c>
      <c r="CN69" s="664">
        <f>'3A 2025-2026 REPORTE CALIFICACI'!CE17</f>
        <v>75</v>
      </c>
      <c r="CO69" s="664">
        <f>'3A 2025-2026 REPORTE CALIFICACI'!CF17</f>
        <v>0</v>
      </c>
      <c r="CP69" s="664">
        <f>'3A 2025-2026 REPORTE CALIFICACI'!CG17</f>
        <v>75</v>
      </c>
      <c r="CQ69" s="664">
        <f>'3A 2025-2026 REPORTE CALIFICACI'!CH17</f>
        <v>78</v>
      </c>
      <c r="CR69" s="664">
        <f>'3A 2025-2026 REPORTE CALIFICACI'!CI17</f>
        <v>76</v>
      </c>
      <c r="CS69" s="664">
        <f>'3A 2025-2026 REPORTE CALIFICACI'!CJ17</f>
        <v>0</v>
      </c>
      <c r="CT69" s="664"/>
      <c r="CU69" s="664"/>
      <c r="CV69" s="664"/>
      <c r="CW69" s="664"/>
      <c r="CX69" s="664"/>
      <c r="CY69" s="664"/>
      <c r="CZ69" s="664"/>
      <c r="DA69" s="664"/>
      <c r="DB69" s="664"/>
      <c r="DC69" s="664"/>
      <c r="DD69" s="664"/>
      <c r="DE69" s="664"/>
      <c r="DF69" s="664"/>
      <c r="DG69" s="664"/>
      <c r="DH69" s="664"/>
      <c r="DI69" s="664"/>
      <c r="DJ69" s="664"/>
      <c r="DK69" s="664"/>
      <c r="DL69" s="666"/>
      <c r="DM69" s="667"/>
      <c r="DN69" s="661"/>
      <c r="DO69" s="47"/>
      <c r="DP69" s="663" t="s">
        <v>1016</v>
      </c>
      <c r="DQ69" s="664">
        <f>'3A 2025-2026 REPORTE CALIFICACI'!BU18</f>
        <v>74</v>
      </c>
      <c r="DR69" s="664">
        <f>'3A 2025-2026 REPORTE CALIFICACI'!BV18</f>
        <v>55</v>
      </c>
      <c r="DS69" s="664">
        <f>'3A 2025-2026 REPORTE CALIFICACI'!BW18</f>
        <v>40</v>
      </c>
      <c r="DT69" s="664">
        <f>'3A 2025-2026 REPORTE CALIFICACI'!BX18</f>
        <v>0</v>
      </c>
      <c r="DU69" s="664">
        <f>'3A 2025-2026 REPORTE CALIFICACI'!BY18</f>
        <v>72</v>
      </c>
      <c r="DV69" s="664">
        <f>'3A 2025-2026 REPORTE CALIFICACI'!BZ18</f>
        <v>40</v>
      </c>
      <c r="DW69" s="664">
        <f>'3A 2025-2026 REPORTE CALIFICACI'!CA18</f>
        <v>30</v>
      </c>
      <c r="DX69" s="664">
        <f>'3A 2025-2026 REPORTE CALIFICACI'!CB18</f>
        <v>0</v>
      </c>
      <c r="DY69" s="664">
        <f>'3A 2025-2026 REPORTE CALIFICACI'!CC18</f>
        <v>74</v>
      </c>
      <c r="DZ69" s="664">
        <f>'3A 2025-2026 REPORTE CALIFICACI'!CD18</f>
        <v>70</v>
      </c>
      <c r="EA69" s="664">
        <f>'3A 2025-2026 REPORTE CALIFICACI'!CE18</f>
        <v>35</v>
      </c>
      <c r="EB69" s="664">
        <f>'3A 2025-2026 REPORTE CALIFICACI'!CF18</f>
        <v>0</v>
      </c>
      <c r="EC69" s="664">
        <f>'3A 2025-2026 REPORTE CALIFICACI'!CG18</f>
        <v>70</v>
      </c>
      <c r="ED69" s="664">
        <f>'3A 2025-2026 REPORTE CALIFICACI'!CH18</f>
        <v>55</v>
      </c>
      <c r="EE69" s="664">
        <f>'3A 2025-2026 REPORTE CALIFICACI'!CI18</f>
        <v>30</v>
      </c>
      <c r="EF69" s="664">
        <f>'3A 2025-2026 REPORTE CALIFICACI'!CJ18</f>
        <v>0</v>
      </c>
      <c r="EG69" s="664"/>
      <c r="EH69" s="664"/>
      <c r="EI69" s="664"/>
      <c r="EJ69" s="664"/>
      <c r="EK69" s="664"/>
      <c r="EL69" s="664"/>
      <c r="EM69" s="664"/>
      <c r="EN69" s="664"/>
      <c r="EO69" s="664"/>
      <c r="EP69" s="664"/>
      <c r="EQ69" s="664"/>
      <c r="ER69" s="664"/>
      <c r="ES69" s="664"/>
      <c r="ET69" s="664"/>
      <c r="EU69" s="664"/>
      <c r="EV69" s="664"/>
      <c r="EW69" s="664"/>
      <c r="EX69" s="664"/>
      <c r="EY69" s="666"/>
    </row>
    <row r="70" ht="52.5" customHeight="1">
      <c r="A70" s="661"/>
      <c r="B70" s="47"/>
      <c r="C70" s="663" t="s">
        <v>1017</v>
      </c>
      <c r="D70" s="664">
        <f>'3A 2025-2026 REPORTE CALIFICACI'!DC15</f>
        <v>89</v>
      </c>
      <c r="E70" s="664">
        <f>'3A 2025-2026 REPORTE CALIFICACI'!DD15</f>
        <v>0</v>
      </c>
      <c r="F70" s="664">
        <f>'3A 2025-2026 REPORTE CALIFICACI'!DE15</f>
        <v>0</v>
      </c>
      <c r="G70" s="664">
        <f>'3A 2025-2026 REPORTE CALIFICACI'!DF15</f>
        <v>0</v>
      </c>
      <c r="H70" s="664">
        <f>'3A 2025-2026 REPORTE CALIFICACI'!DG15</f>
        <v>97</v>
      </c>
      <c r="I70" s="664">
        <f>'3A 2025-2026 REPORTE CALIFICACI'!DH15</f>
        <v>0</v>
      </c>
      <c r="J70" s="664">
        <f>'3A 2025-2026 REPORTE CALIFICACI'!DI15</f>
        <v>0</v>
      </c>
      <c r="K70" s="664">
        <f>'3A 2025-2026 REPORTE CALIFICACI'!DJ15</f>
        <v>0</v>
      </c>
      <c r="L70" s="664">
        <f>'3A 2025-2026 REPORTE CALIFICACI'!DK15</f>
        <v>90</v>
      </c>
      <c r="M70" s="664">
        <f>'3A 2025-2026 REPORTE CALIFICACI'!DL15</f>
        <v>0</v>
      </c>
      <c r="N70" s="664">
        <f>'3A 2025-2026 REPORTE CALIFICACI'!DM15</f>
        <v>0</v>
      </c>
      <c r="O70" s="664">
        <f>'3A 2025-2026 REPORTE CALIFICACI'!DN15</f>
        <v>0</v>
      </c>
      <c r="P70" s="664">
        <f>'3A 2025-2026 REPORTE CALIFICACI'!DO15</f>
        <v>95</v>
      </c>
      <c r="Q70" s="664">
        <f>'3A 2025-2026 REPORTE CALIFICACI'!DP15</f>
        <v>0</v>
      </c>
      <c r="R70" s="664">
        <f>'3A 2025-2026 REPORTE CALIFICACI'!DQ15</f>
        <v>0</v>
      </c>
      <c r="S70" s="664">
        <f>'3A 2025-2026 REPORTE CALIFICACI'!DR15</f>
        <v>0</v>
      </c>
      <c r="T70" s="664"/>
      <c r="U70" s="664"/>
      <c r="V70" s="664"/>
      <c r="W70" s="664"/>
      <c r="X70" s="664"/>
      <c r="Y70" s="664"/>
      <c r="Z70" s="664"/>
      <c r="AA70" s="664"/>
      <c r="AB70" s="664"/>
      <c r="AC70" s="664"/>
      <c r="AD70" s="664"/>
      <c r="AE70" s="664"/>
      <c r="AF70" s="664"/>
      <c r="AG70" s="664"/>
      <c r="AH70" s="664"/>
      <c r="AI70" s="664"/>
      <c r="AJ70" s="664"/>
      <c r="AK70" s="664"/>
      <c r="AL70" s="666"/>
      <c r="AM70" s="667"/>
      <c r="AN70" s="661"/>
      <c r="AO70" s="47"/>
      <c r="AP70" s="663" t="s">
        <v>1017</v>
      </c>
      <c r="AQ70" s="664">
        <f>'3A 2025-2026 REPORTE CALIFICACI'!DC16</f>
        <v>99</v>
      </c>
      <c r="AR70" s="664">
        <f>'3A 2025-2026 REPORTE CALIFICACI'!DD16</f>
        <v>80</v>
      </c>
      <c r="AS70" s="664">
        <f>'3A 2025-2026 REPORTE CALIFICACI'!DE16</f>
        <v>88</v>
      </c>
      <c r="AT70" s="664">
        <f>'3A 2025-2026 REPORTE CALIFICACI'!DF16</f>
        <v>0</v>
      </c>
      <c r="AU70" s="664">
        <f>'3A 2025-2026 REPORTE CALIFICACI'!DG16</f>
        <v>95</v>
      </c>
      <c r="AV70" s="664">
        <f>'3A 2025-2026 REPORTE CALIFICACI'!DH16</f>
        <v>80</v>
      </c>
      <c r="AW70" s="664">
        <f>'3A 2025-2026 REPORTE CALIFICACI'!DI16</f>
        <v>87</v>
      </c>
      <c r="AX70" s="664">
        <f>'3A 2025-2026 REPORTE CALIFICACI'!DJ16</f>
        <v>0</v>
      </c>
      <c r="AY70" s="664">
        <f>'3A 2025-2026 REPORTE CALIFICACI'!DK16</f>
        <v>95</v>
      </c>
      <c r="AZ70" s="664">
        <f>'3A 2025-2026 REPORTE CALIFICACI'!DL16</f>
        <v>75</v>
      </c>
      <c r="BA70" s="664">
        <f>'3A 2025-2026 REPORTE CALIFICACI'!DM16</f>
        <v>95</v>
      </c>
      <c r="BB70" s="664">
        <f>'3A 2025-2026 REPORTE CALIFICACI'!DN16</f>
        <v>0</v>
      </c>
      <c r="BC70" s="664">
        <f>'3A 2025-2026 REPORTE CALIFICACI'!DO16</f>
        <v>97</v>
      </c>
      <c r="BD70" s="664">
        <f>'3A 2025-2026 REPORTE CALIFICACI'!DP16</f>
        <v>80</v>
      </c>
      <c r="BE70" s="664">
        <f>'3A 2025-2026 REPORTE CALIFICACI'!DQ16</f>
        <v>88</v>
      </c>
      <c r="BF70" s="664">
        <f>'3A 2025-2026 REPORTE CALIFICACI'!DR16</f>
        <v>0</v>
      </c>
      <c r="BG70" s="664"/>
      <c r="BH70" s="664"/>
      <c r="BI70" s="664"/>
      <c r="BJ70" s="664"/>
      <c r="BK70" s="664"/>
      <c r="BL70" s="664"/>
      <c r="BM70" s="664"/>
      <c r="BN70" s="664"/>
      <c r="BO70" s="664"/>
      <c r="BP70" s="664"/>
      <c r="BQ70" s="664"/>
      <c r="BR70" s="664"/>
      <c r="BS70" s="664"/>
      <c r="BT70" s="664"/>
      <c r="BU70" s="664"/>
      <c r="BV70" s="664"/>
      <c r="BW70" s="664"/>
      <c r="BX70" s="664"/>
      <c r="BY70" s="666"/>
      <c r="BZ70" s="667"/>
      <c r="CA70" s="661"/>
      <c r="CB70" s="47"/>
      <c r="CC70" s="663" t="s">
        <v>1017</v>
      </c>
      <c r="CD70" s="664">
        <f>'3A 2025-2026 REPORTE CALIFICACI'!DC17</f>
        <v>62</v>
      </c>
      <c r="CE70" s="664">
        <f>'3A 2025-2026 REPORTE CALIFICACI'!DD17</f>
        <v>70</v>
      </c>
      <c r="CF70" s="664">
        <f>'3A 2025-2026 REPORTE CALIFICACI'!DE17</f>
        <v>70</v>
      </c>
      <c r="CG70" s="664">
        <f>'3A 2025-2026 REPORTE CALIFICACI'!DF17</f>
        <v>0</v>
      </c>
      <c r="CH70" s="664">
        <f>'3A 2025-2026 REPORTE CALIFICACI'!DG17</f>
        <v>60</v>
      </c>
      <c r="CI70" s="664">
        <f>'3A 2025-2026 REPORTE CALIFICACI'!DH17</f>
        <v>60</v>
      </c>
      <c r="CJ70" s="664">
        <f>'3A 2025-2026 REPORTE CALIFICACI'!DI17</f>
        <v>63</v>
      </c>
      <c r="CK70" s="664">
        <f>'3A 2025-2026 REPORTE CALIFICACI'!DJ17</f>
        <v>0</v>
      </c>
      <c r="CL70" s="664">
        <f>'3A 2025-2026 REPORTE CALIFICACI'!DK17</f>
        <v>70</v>
      </c>
      <c r="CM70" s="664">
        <f>'3A 2025-2026 REPORTE CALIFICACI'!DL17</f>
        <v>70</v>
      </c>
      <c r="CN70" s="664">
        <f>'3A 2025-2026 REPORTE CALIFICACI'!DM17</f>
        <v>60</v>
      </c>
      <c r="CO70" s="664">
        <f>'3A 2025-2026 REPORTE CALIFICACI'!DN17</f>
        <v>0</v>
      </c>
      <c r="CP70" s="664">
        <f>'3A 2025-2026 REPORTE CALIFICACI'!DO17</f>
        <v>70</v>
      </c>
      <c r="CQ70" s="664">
        <f>'3A 2025-2026 REPORTE CALIFICACI'!DP17</f>
        <v>71</v>
      </c>
      <c r="CR70" s="664">
        <f>'3A 2025-2026 REPORTE CALIFICACI'!DQ17</f>
        <v>70</v>
      </c>
      <c r="CS70" s="664">
        <f>'3A 2025-2026 REPORTE CALIFICACI'!DR17</f>
        <v>0</v>
      </c>
      <c r="CT70" s="664"/>
      <c r="CU70" s="664"/>
      <c r="CV70" s="664"/>
      <c r="CW70" s="664"/>
      <c r="CX70" s="664"/>
      <c r="CY70" s="664"/>
      <c r="CZ70" s="664"/>
      <c r="DA70" s="664"/>
      <c r="DB70" s="664"/>
      <c r="DC70" s="664"/>
      <c r="DD70" s="664"/>
      <c r="DE70" s="664"/>
      <c r="DF70" s="664"/>
      <c r="DG70" s="664"/>
      <c r="DH70" s="664"/>
      <c r="DI70" s="664"/>
      <c r="DJ70" s="664"/>
      <c r="DK70" s="664"/>
      <c r="DL70" s="666"/>
      <c r="DM70" s="667"/>
      <c r="DN70" s="661"/>
      <c r="DO70" s="47"/>
      <c r="DP70" s="663" t="s">
        <v>1017</v>
      </c>
      <c r="DQ70" s="664">
        <f>'3A 2025-2026 REPORTE CALIFICACI'!DC18</f>
        <v>60</v>
      </c>
      <c r="DR70" s="664">
        <f>'3A 2025-2026 REPORTE CALIFICACI'!DD18</f>
        <v>60</v>
      </c>
      <c r="DS70" s="664">
        <f>'3A 2025-2026 REPORTE CALIFICACI'!DE18</f>
        <v>50</v>
      </c>
      <c r="DT70" s="664">
        <f>'3A 2025-2026 REPORTE CALIFICACI'!DF18</f>
        <v>0</v>
      </c>
      <c r="DU70" s="664">
        <f>'3A 2025-2026 REPORTE CALIFICACI'!DG18</f>
        <v>60</v>
      </c>
      <c r="DV70" s="664">
        <f>'3A 2025-2026 REPORTE CALIFICACI'!DH18</f>
        <v>50</v>
      </c>
      <c r="DW70" s="664">
        <f>'3A 2025-2026 REPORTE CALIFICACI'!DI18</f>
        <v>40</v>
      </c>
      <c r="DX70" s="664">
        <f>'3A 2025-2026 REPORTE CALIFICACI'!DJ18</f>
        <v>0</v>
      </c>
      <c r="DY70" s="664">
        <f>'3A 2025-2026 REPORTE CALIFICACI'!DK18</f>
        <v>70</v>
      </c>
      <c r="DZ70" s="664">
        <f>'3A 2025-2026 REPORTE CALIFICACI'!DL18</f>
        <v>50</v>
      </c>
      <c r="EA70" s="664">
        <f>'3A 2025-2026 REPORTE CALIFICACI'!DM18</f>
        <v>60</v>
      </c>
      <c r="EB70" s="664">
        <f>'3A 2025-2026 REPORTE CALIFICACI'!DN18</f>
        <v>0</v>
      </c>
      <c r="EC70" s="664">
        <f>'3A 2025-2026 REPORTE CALIFICACI'!DO18</f>
        <v>70</v>
      </c>
      <c r="ED70" s="664">
        <f>'3A 2025-2026 REPORTE CALIFICACI'!DP18</f>
        <v>63</v>
      </c>
      <c r="EE70" s="664">
        <f>'3A 2025-2026 REPORTE CALIFICACI'!DQ18</f>
        <v>70</v>
      </c>
      <c r="EF70" s="664">
        <f>'3A 2025-2026 REPORTE CALIFICACI'!DR18</f>
        <v>0</v>
      </c>
      <c r="EG70" s="664"/>
      <c r="EH70" s="664"/>
      <c r="EI70" s="664"/>
      <c r="EJ70" s="664"/>
      <c r="EK70" s="664"/>
      <c r="EL70" s="664"/>
      <c r="EM70" s="664"/>
      <c r="EN70" s="664"/>
      <c r="EO70" s="664"/>
      <c r="EP70" s="664"/>
      <c r="EQ70" s="664"/>
      <c r="ER70" s="664"/>
      <c r="ES70" s="664"/>
      <c r="ET70" s="664"/>
      <c r="EU70" s="664"/>
      <c r="EV70" s="664"/>
      <c r="EW70" s="664"/>
      <c r="EX70" s="664"/>
      <c r="EY70" s="666"/>
    </row>
    <row r="71" ht="52.5" customHeight="1">
      <c r="A71" s="661"/>
      <c r="B71" s="47"/>
      <c r="C71" s="663" t="s">
        <v>1018</v>
      </c>
      <c r="D71" s="664">
        <f>'3A 2025-2026 REPORTE CALIFICACI'!EK15</f>
        <v>90</v>
      </c>
      <c r="E71" s="664">
        <f>'3A 2025-2026 REPORTE CALIFICACI'!EL15</f>
        <v>0</v>
      </c>
      <c r="F71" s="664">
        <f>'3A 2025-2026 REPORTE CALIFICACI'!EM15</f>
        <v>0</v>
      </c>
      <c r="G71" s="665">
        <f>'3A 2025-2026 REPORTE CALIFICACI'!EN15</f>
        <v>0</v>
      </c>
      <c r="H71" s="664">
        <f>'3A 2025-2026 REPORTE CALIFICACI'!EO15</f>
        <v>85</v>
      </c>
      <c r="I71" s="664">
        <f>'3A 2025-2026 REPORTE CALIFICACI'!EP15</f>
        <v>0</v>
      </c>
      <c r="J71" s="664">
        <f>'3A 2025-2026 REPORTE CALIFICACI'!EQ15</f>
        <v>0</v>
      </c>
      <c r="K71" s="664">
        <f>'3A 2025-2026 REPORTE CALIFICACI'!ER15</f>
        <v>0</v>
      </c>
      <c r="L71" s="664">
        <f>'3A 2025-2026 REPORTE CALIFICACI'!ES15</f>
        <v>98</v>
      </c>
      <c r="M71" s="665">
        <f>'3A 2025-2026 REPORTE CALIFICACI'!ET15</f>
        <v>0</v>
      </c>
      <c r="N71" s="665">
        <f>'3A 2025-2026 REPORTE CALIFICACI'!EU15</f>
        <v>0</v>
      </c>
      <c r="O71" s="664">
        <f>'3A 2025-2026 REPORTE CALIFICACI'!EV15</f>
        <v>0</v>
      </c>
      <c r="P71" s="665">
        <f>'3A 2025-2026 REPORTE CALIFICACI'!EW15</f>
        <v>98</v>
      </c>
      <c r="Q71" s="665">
        <f>'3A 2025-2026 REPORTE CALIFICACI'!EX15</f>
        <v>0</v>
      </c>
      <c r="R71" s="665">
        <f>'3A 2025-2026 REPORTE CALIFICACI'!EY15</f>
        <v>0</v>
      </c>
      <c r="S71" s="665">
        <f>'3A 2025-2026 REPORTE CALIFICACI'!EZ15</f>
        <v>0</v>
      </c>
      <c r="T71" s="664"/>
      <c r="U71" s="664"/>
      <c r="V71" s="664"/>
      <c r="W71" s="664"/>
      <c r="X71" s="664"/>
      <c r="Y71" s="664"/>
      <c r="Z71" s="664"/>
      <c r="AA71" s="664"/>
      <c r="AB71" s="664"/>
      <c r="AC71" s="664"/>
      <c r="AD71" s="664"/>
      <c r="AE71" s="664"/>
      <c r="AF71" s="664"/>
      <c r="AG71" s="664"/>
      <c r="AH71" s="664"/>
      <c r="AI71" s="664"/>
      <c r="AJ71" s="664"/>
      <c r="AK71" s="664"/>
      <c r="AL71" s="666"/>
      <c r="AM71" s="667"/>
      <c r="AN71" s="661"/>
      <c r="AO71" s="47"/>
      <c r="AP71" s="663" t="s">
        <v>1018</v>
      </c>
      <c r="AQ71" s="664">
        <f>'3A 2025-2026 REPORTE CALIFICACI'!EK16</f>
        <v>94</v>
      </c>
      <c r="AR71" s="664">
        <f>'3A 2025-2026 REPORTE CALIFICACI'!EL16</f>
        <v>86</v>
      </c>
      <c r="AS71" s="664">
        <f>'3A 2025-2026 REPORTE CALIFICACI'!EM16</f>
        <v>91</v>
      </c>
      <c r="AT71" s="665">
        <f>'3A 2025-2026 REPORTE CALIFICACI'!EN16</f>
        <v>0</v>
      </c>
      <c r="AU71" s="664">
        <f>'3A 2025-2026 REPORTE CALIFICACI'!EO16</f>
        <v>86</v>
      </c>
      <c r="AV71" s="664">
        <f>'3A 2025-2026 REPORTE CALIFICACI'!EP16</f>
        <v>85</v>
      </c>
      <c r="AW71" s="664">
        <f>'3A 2025-2026 REPORTE CALIFICACI'!EQ16</f>
        <v>90</v>
      </c>
      <c r="AX71" s="664">
        <f>'3A 2025-2026 REPORTE CALIFICACI'!ER16</f>
        <v>0</v>
      </c>
      <c r="AY71" s="664">
        <f>'3A 2025-2026 REPORTE CALIFICACI'!ES16</f>
        <v>98</v>
      </c>
      <c r="AZ71" s="665">
        <f>'3A 2025-2026 REPORTE CALIFICACI'!ET16</f>
        <v>94</v>
      </c>
      <c r="BA71" s="665">
        <f>'3A 2025-2026 REPORTE CALIFICACI'!EU16</f>
        <v>91</v>
      </c>
      <c r="BB71" s="664">
        <f>'3A 2025-2026 REPORTE CALIFICACI'!EV16</f>
        <v>0</v>
      </c>
      <c r="BC71" s="665">
        <f>'3A 2025-2026 REPORTE CALIFICACI'!EW16</f>
        <v>89</v>
      </c>
      <c r="BD71" s="665">
        <f>'3A 2025-2026 REPORTE CALIFICACI'!EX16</f>
        <v>90</v>
      </c>
      <c r="BE71" s="665">
        <f>'3A 2025-2026 REPORTE CALIFICACI'!EY16</f>
        <v>92</v>
      </c>
      <c r="BF71" s="665">
        <f>'3A 2025-2026 REPORTE CALIFICACI'!EZ16</f>
        <v>0</v>
      </c>
      <c r="BG71" s="664"/>
      <c r="BH71" s="664"/>
      <c r="BI71" s="664"/>
      <c r="BJ71" s="664"/>
      <c r="BK71" s="664"/>
      <c r="BL71" s="664"/>
      <c r="BM71" s="664"/>
      <c r="BN71" s="664"/>
      <c r="BO71" s="664"/>
      <c r="BP71" s="664"/>
      <c r="BQ71" s="664"/>
      <c r="BR71" s="664"/>
      <c r="BS71" s="664"/>
      <c r="BT71" s="664"/>
      <c r="BU71" s="664"/>
      <c r="BV71" s="664"/>
      <c r="BW71" s="664"/>
      <c r="BX71" s="664"/>
      <c r="BY71" s="666"/>
      <c r="BZ71" s="667"/>
      <c r="CA71" s="661"/>
      <c r="CB71" s="47"/>
      <c r="CC71" s="663" t="s">
        <v>1018</v>
      </c>
      <c r="CD71" s="664">
        <f>'3A 2025-2026 REPORTE CALIFICACI'!EK17</f>
        <v>76</v>
      </c>
      <c r="CE71" s="664">
        <f>'3A 2025-2026 REPORTE CALIFICACI'!EL17</f>
        <v>79</v>
      </c>
      <c r="CF71" s="664">
        <f>'3A 2025-2026 REPORTE CALIFICACI'!EM17</f>
        <v>65</v>
      </c>
      <c r="CG71" s="665">
        <f>'3A 2025-2026 REPORTE CALIFICACI'!EN17</f>
        <v>0</v>
      </c>
      <c r="CH71" s="664">
        <f>'3A 2025-2026 REPORTE CALIFICACI'!EO17</f>
        <v>72</v>
      </c>
      <c r="CI71" s="664">
        <f>'3A 2025-2026 REPORTE CALIFICACI'!EP17</f>
        <v>82</v>
      </c>
      <c r="CJ71" s="664">
        <f>'3A 2025-2026 REPORTE CALIFICACI'!EQ17</f>
        <v>81</v>
      </c>
      <c r="CK71" s="664">
        <f>'3A 2025-2026 REPORTE CALIFICACI'!ER17</f>
        <v>0</v>
      </c>
      <c r="CL71" s="664">
        <f>'3A 2025-2026 REPORTE CALIFICACI'!ES17</f>
        <v>90</v>
      </c>
      <c r="CM71" s="665">
        <f>'3A 2025-2026 REPORTE CALIFICACI'!ET17</f>
        <v>70</v>
      </c>
      <c r="CN71" s="665">
        <f>'3A 2025-2026 REPORTE CALIFICACI'!EU17</f>
        <v>74</v>
      </c>
      <c r="CO71" s="664">
        <f>'3A 2025-2026 REPORTE CALIFICACI'!EV17</f>
        <v>0</v>
      </c>
      <c r="CP71" s="665">
        <f>'3A 2025-2026 REPORTE CALIFICACI'!EW17</f>
        <v>93</v>
      </c>
      <c r="CQ71" s="665">
        <f>'3A 2025-2026 REPORTE CALIFICACI'!EX17</f>
        <v>88</v>
      </c>
      <c r="CR71" s="665">
        <f>'3A 2025-2026 REPORTE CALIFICACI'!EY17</f>
        <v>71</v>
      </c>
      <c r="CS71" s="665">
        <f>'3A 2025-2026 REPORTE CALIFICACI'!EZ17</f>
        <v>0</v>
      </c>
      <c r="CT71" s="664"/>
      <c r="CU71" s="664"/>
      <c r="CV71" s="664"/>
      <c r="CW71" s="664"/>
      <c r="CX71" s="664"/>
      <c r="CY71" s="664"/>
      <c r="CZ71" s="664"/>
      <c r="DA71" s="664"/>
      <c r="DB71" s="664"/>
      <c r="DC71" s="664"/>
      <c r="DD71" s="664"/>
      <c r="DE71" s="664"/>
      <c r="DF71" s="664"/>
      <c r="DG71" s="664"/>
      <c r="DH71" s="664"/>
      <c r="DI71" s="664"/>
      <c r="DJ71" s="664"/>
      <c r="DK71" s="664"/>
      <c r="DL71" s="666"/>
      <c r="DM71" s="667"/>
      <c r="DN71" s="661"/>
      <c r="DO71" s="47"/>
      <c r="DP71" s="663" t="s">
        <v>1018</v>
      </c>
      <c r="DQ71" s="664">
        <f>'3A 2025-2026 REPORTE CALIFICACI'!EK18</f>
        <v>77</v>
      </c>
      <c r="DR71" s="664">
        <f>'3A 2025-2026 REPORTE CALIFICACI'!EL18</f>
        <v>58</v>
      </c>
      <c r="DS71" s="664">
        <f>'3A 2025-2026 REPORTE CALIFICACI'!EM18</f>
        <v>43</v>
      </c>
      <c r="DT71" s="665">
        <f>'3A 2025-2026 REPORTE CALIFICACI'!EN18</f>
        <v>0</v>
      </c>
      <c r="DU71" s="664">
        <f>'3A 2025-2026 REPORTE CALIFICACI'!EO18</f>
        <v>81</v>
      </c>
      <c r="DV71" s="664">
        <f>'3A 2025-2026 REPORTE CALIFICACI'!EP18</f>
        <v>61</v>
      </c>
      <c r="DW71" s="664">
        <f>'3A 2025-2026 REPORTE CALIFICACI'!EQ18</f>
        <v>40</v>
      </c>
      <c r="DX71" s="664">
        <f>'3A 2025-2026 REPORTE CALIFICACI'!ER18</f>
        <v>0</v>
      </c>
      <c r="DY71" s="664">
        <f>'3A 2025-2026 REPORTE CALIFICACI'!ES18</f>
        <v>87</v>
      </c>
      <c r="DZ71" s="665">
        <f>'3A 2025-2026 REPORTE CALIFICACI'!ET18</f>
        <v>63</v>
      </c>
      <c r="EA71" s="665">
        <f>'3A 2025-2026 REPORTE CALIFICACI'!EU18</f>
        <v>51</v>
      </c>
      <c r="EB71" s="664">
        <f>'3A 2025-2026 REPORTE CALIFICACI'!EV18</f>
        <v>0</v>
      </c>
      <c r="EC71" s="665">
        <f>'3A 2025-2026 REPORTE CALIFICACI'!EW18</f>
        <v>84</v>
      </c>
      <c r="ED71" s="665">
        <f>'3A 2025-2026 REPORTE CALIFICACI'!EX18</f>
        <v>60</v>
      </c>
      <c r="EE71" s="665">
        <f>'3A 2025-2026 REPORTE CALIFICACI'!EY18</f>
        <v>43</v>
      </c>
      <c r="EF71" s="665">
        <f>'3A 2025-2026 REPORTE CALIFICACI'!EZ18</f>
        <v>0</v>
      </c>
      <c r="EG71" s="664"/>
      <c r="EH71" s="664"/>
      <c r="EI71" s="664"/>
      <c r="EJ71" s="664"/>
      <c r="EK71" s="664"/>
      <c r="EL71" s="664"/>
      <c r="EM71" s="664"/>
      <c r="EN71" s="664"/>
      <c r="EO71" s="664"/>
      <c r="EP71" s="664"/>
      <c r="EQ71" s="664"/>
      <c r="ER71" s="664"/>
      <c r="ES71" s="664"/>
      <c r="ET71" s="664"/>
      <c r="EU71" s="664"/>
      <c r="EV71" s="664"/>
      <c r="EW71" s="664"/>
      <c r="EX71" s="664"/>
      <c r="EY71" s="666"/>
    </row>
    <row r="72" ht="52.5" customHeight="1">
      <c r="A72" s="661"/>
      <c r="B72" s="47"/>
      <c r="C72" s="663" t="s">
        <v>1019</v>
      </c>
      <c r="D72" s="664">
        <f>'3A 2025-2026 REPORTE CALIFICACI'!FS15</f>
        <v>77</v>
      </c>
      <c r="E72" s="664">
        <f>'3A 2025-2026 REPORTE CALIFICACI'!FT15</f>
        <v>0</v>
      </c>
      <c r="F72" s="664">
        <f>'3A 2025-2026 REPORTE CALIFICACI'!FU15</f>
        <v>0</v>
      </c>
      <c r="G72" s="664">
        <f>'3A 2025-2026 REPORTE CALIFICACI'!FV15</f>
        <v>0</v>
      </c>
      <c r="H72" s="664">
        <f>'3A 2025-2026 REPORTE CALIFICACI'!FW15</f>
        <v>85</v>
      </c>
      <c r="I72" s="664">
        <f>'3A 2025-2026 REPORTE CALIFICACI'!FX15</f>
        <v>0</v>
      </c>
      <c r="J72" s="664">
        <f>'3A 2025-2026 REPORTE CALIFICACI'!FY15</f>
        <v>0</v>
      </c>
      <c r="K72" s="664">
        <f>'3A 2025-2026 REPORTE CALIFICACI'!FZ15</f>
        <v>0</v>
      </c>
      <c r="L72" s="664">
        <f>'3A 2025-2026 REPORTE CALIFICACI'!GA15</f>
        <v>87</v>
      </c>
      <c r="M72" s="664">
        <f>'3A 2025-2026 REPORTE CALIFICACI'!GB15</f>
        <v>0</v>
      </c>
      <c r="N72" s="664">
        <f>'3A 2025-2026 REPORTE CALIFICACI'!GC15</f>
        <v>0</v>
      </c>
      <c r="O72" s="664">
        <f>'3A 2025-2026 REPORTE CALIFICACI'!GD15</f>
        <v>0</v>
      </c>
      <c r="P72" s="664">
        <f>'3A 2025-2026 REPORTE CALIFICACI'!GE15</f>
        <v>82</v>
      </c>
      <c r="Q72" s="664">
        <f>'3A 2025-2026 REPORTE CALIFICACI'!GF15</f>
        <v>0</v>
      </c>
      <c r="R72" s="664">
        <f>'3A 2025-2026 REPORTE CALIFICACI'!GG15</f>
        <v>0</v>
      </c>
      <c r="S72" s="664">
        <f>'3A 2025-2026 REPORTE CALIFICACI'!GH15</f>
        <v>0</v>
      </c>
      <c r="T72" s="664"/>
      <c r="U72" s="664"/>
      <c r="V72" s="664"/>
      <c r="W72" s="664"/>
      <c r="X72" s="664"/>
      <c r="Y72" s="664"/>
      <c r="Z72" s="664"/>
      <c r="AA72" s="664"/>
      <c r="AB72" s="664"/>
      <c r="AC72" s="664"/>
      <c r="AD72" s="664"/>
      <c r="AE72" s="664"/>
      <c r="AF72" s="664"/>
      <c r="AG72" s="664"/>
      <c r="AH72" s="664"/>
      <c r="AI72" s="664"/>
      <c r="AJ72" s="664"/>
      <c r="AK72" s="664"/>
      <c r="AL72" s="666"/>
      <c r="AM72" s="667"/>
      <c r="AN72" s="661"/>
      <c r="AO72" s="47"/>
      <c r="AP72" s="663" t="s">
        <v>1019</v>
      </c>
      <c r="AQ72" s="664">
        <f>'3A 2025-2026 REPORTE CALIFICACI'!FS16</f>
        <v>100</v>
      </c>
      <c r="AR72" s="664">
        <f>'3A 2025-2026 REPORTE CALIFICACI'!FT16</f>
        <v>95</v>
      </c>
      <c r="AS72" s="664">
        <f>'3A 2025-2026 REPORTE CALIFICACI'!FU16</f>
        <v>92</v>
      </c>
      <c r="AT72" s="664">
        <f>'3A 2025-2026 REPORTE CALIFICACI'!FV16</f>
        <v>0</v>
      </c>
      <c r="AU72" s="664">
        <f>'3A 2025-2026 REPORTE CALIFICACI'!FW16</f>
        <v>100</v>
      </c>
      <c r="AV72" s="664">
        <f>'3A 2025-2026 REPORTE CALIFICACI'!FX16</f>
        <v>97</v>
      </c>
      <c r="AW72" s="664">
        <f>'3A 2025-2026 REPORTE CALIFICACI'!FY16</f>
        <v>95</v>
      </c>
      <c r="AX72" s="664">
        <f>'3A 2025-2026 REPORTE CALIFICACI'!FZ16</f>
        <v>0</v>
      </c>
      <c r="AY72" s="664">
        <f>'3A 2025-2026 REPORTE CALIFICACI'!GA16</f>
        <v>98</v>
      </c>
      <c r="AZ72" s="664">
        <f>'3A 2025-2026 REPORTE CALIFICACI'!GB16</f>
        <v>90</v>
      </c>
      <c r="BA72" s="664">
        <f>'3A 2025-2026 REPORTE CALIFICACI'!GC16</f>
        <v>92</v>
      </c>
      <c r="BB72" s="664">
        <f>'3A 2025-2026 REPORTE CALIFICACI'!GD16</f>
        <v>0</v>
      </c>
      <c r="BC72" s="664">
        <f>'3A 2025-2026 REPORTE CALIFICACI'!GE16</f>
        <v>100</v>
      </c>
      <c r="BD72" s="664">
        <f>'3A 2025-2026 REPORTE CALIFICACI'!GF16</f>
        <v>95</v>
      </c>
      <c r="BE72" s="664">
        <f>'3A 2025-2026 REPORTE CALIFICACI'!GG16</f>
        <v>90</v>
      </c>
      <c r="BF72" s="664">
        <f>'3A 2025-2026 REPORTE CALIFICACI'!GH16</f>
        <v>0</v>
      </c>
      <c r="BG72" s="664"/>
      <c r="BH72" s="664"/>
      <c r="BI72" s="664"/>
      <c r="BJ72" s="664"/>
      <c r="BK72" s="664"/>
      <c r="BL72" s="664"/>
      <c r="BM72" s="664"/>
      <c r="BN72" s="664"/>
      <c r="BO72" s="664"/>
      <c r="BP72" s="664"/>
      <c r="BQ72" s="664"/>
      <c r="BR72" s="664"/>
      <c r="BS72" s="664"/>
      <c r="BT72" s="664"/>
      <c r="BU72" s="664"/>
      <c r="BV72" s="664"/>
      <c r="BW72" s="664"/>
      <c r="BX72" s="664"/>
      <c r="BY72" s="666"/>
      <c r="BZ72" s="667"/>
      <c r="CA72" s="661"/>
      <c r="CB72" s="47"/>
      <c r="CC72" s="663" t="s">
        <v>1019</v>
      </c>
      <c r="CD72" s="664">
        <f>'3A 2025-2026 REPORTE CALIFICACI'!FS17</f>
        <v>79</v>
      </c>
      <c r="CE72" s="664">
        <f>'3A 2025-2026 REPORTE CALIFICACI'!FT17</f>
        <v>80</v>
      </c>
      <c r="CF72" s="664">
        <f>'3A 2025-2026 REPORTE CALIFICACI'!FU17</f>
        <v>75</v>
      </c>
      <c r="CG72" s="664">
        <f>'3A 2025-2026 REPORTE CALIFICACI'!FV17</f>
        <v>0</v>
      </c>
      <c r="CH72" s="664">
        <f>'3A 2025-2026 REPORTE CALIFICACI'!FW17</f>
        <v>98</v>
      </c>
      <c r="CI72" s="664">
        <f>'3A 2025-2026 REPORTE CALIFICACI'!FX17</f>
        <v>85</v>
      </c>
      <c r="CJ72" s="664">
        <f>'3A 2025-2026 REPORTE CALIFICACI'!FY17</f>
        <v>70</v>
      </c>
      <c r="CK72" s="664">
        <f>'3A 2025-2026 REPORTE CALIFICACI'!FZ17</f>
        <v>0</v>
      </c>
      <c r="CL72" s="664">
        <f>'3A 2025-2026 REPORTE CALIFICACI'!GA17</f>
        <v>77</v>
      </c>
      <c r="CM72" s="664">
        <f>'3A 2025-2026 REPORTE CALIFICACI'!GB17</f>
        <v>85</v>
      </c>
      <c r="CN72" s="664">
        <f>'3A 2025-2026 REPORTE CALIFICACI'!GC17</f>
        <v>70</v>
      </c>
      <c r="CO72" s="664">
        <f>'3A 2025-2026 REPORTE CALIFICACI'!GD17</f>
        <v>0</v>
      </c>
      <c r="CP72" s="664">
        <f>'3A 2025-2026 REPORTE CALIFICACI'!GE17</f>
        <v>85</v>
      </c>
      <c r="CQ72" s="664">
        <f>'3A 2025-2026 REPORTE CALIFICACI'!GF17</f>
        <v>81</v>
      </c>
      <c r="CR72" s="664">
        <f>'3A 2025-2026 REPORTE CALIFICACI'!GG17</f>
        <v>80</v>
      </c>
      <c r="CS72" s="664">
        <f>'3A 2025-2026 REPORTE CALIFICACI'!GH17</f>
        <v>0</v>
      </c>
      <c r="CT72" s="664"/>
      <c r="CU72" s="664"/>
      <c r="CV72" s="664"/>
      <c r="CW72" s="664"/>
      <c r="CX72" s="664"/>
      <c r="CY72" s="664"/>
      <c r="CZ72" s="664"/>
      <c r="DA72" s="664"/>
      <c r="DB72" s="664"/>
      <c r="DC72" s="664"/>
      <c r="DD72" s="664"/>
      <c r="DE72" s="664"/>
      <c r="DF72" s="664"/>
      <c r="DG72" s="664"/>
      <c r="DH72" s="664"/>
      <c r="DI72" s="664"/>
      <c r="DJ72" s="664"/>
      <c r="DK72" s="664"/>
      <c r="DL72" s="666"/>
      <c r="DM72" s="667"/>
      <c r="DN72" s="661"/>
      <c r="DO72" s="47"/>
      <c r="DP72" s="663" t="s">
        <v>1019</v>
      </c>
      <c r="DQ72" s="664">
        <f>'3A 2025-2026 REPORTE CALIFICACI'!FS18</f>
        <v>70</v>
      </c>
      <c r="DR72" s="664">
        <f>'3A 2025-2026 REPORTE CALIFICACI'!FT18</f>
        <v>55</v>
      </c>
      <c r="DS72" s="664">
        <f>'3A 2025-2026 REPORTE CALIFICACI'!FU18</f>
        <v>0</v>
      </c>
      <c r="DT72" s="664">
        <f>'3A 2025-2026 REPORTE CALIFICACI'!FV18</f>
        <v>0</v>
      </c>
      <c r="DU72" s="664">
        <f>'3A 2025-2026 REPORTE CALIFICACI'!FW18</f>
        <v>54</v>
      </c>
      <c r="DV72" s="664">
        <f>'3A 2025-2026 REPORTE CALIFICACI'!FX18</f>
        <v>65</v>
      </c>
      <c r="DW72" s="664">
        <f>'3A 2025-2026 REPORTE CALIFICACI'!FY18</f>
        <v>0</v>
      </c>
      <c r="DX72" s="664">
        <f>'3A 2025-2026 REPORTE CALIFICACI'!FZ18</f>
        <v>0</v>
      </c>
      <c r="DY72" s="664">
        <f>'3A 2025-2026 REPORTE CALIFICACI'!GA18</f>
        <v>70</v>
      </c>
      <c r="DZ72" s="664">
        <f>'3A 2025-2026 REPORTE CALIFICACI'!GB18</f>
        <v>80</v>
      </c>
      <c r="EA72" s="664">
        <f>'3A 2025-2026 REPORTE CALIFICACI'!GC18</f>
        <v>0</v>
      </c>
      <c r="EB72" s="664">
        <f>'3A 2025-2026 REPORTE CALIFICACI'!GD18</f>
        <v>0</v>
      </c>
      <c r="EC72" s="664">
        <f>'3A 2025-2026 REPORTE CALIFICACI'!GE18</f>
        <v>70</v>
      </c>
      <c r="ED72" s="664">
        <f>'3A 2025-2026 REPORTE CALIFICACI'!GF18</f>
        <v>55</v>
      </c>
      <c r="EE72" s="664">
        <f>'3A 2025-2026 REPORTE CALIFICACI'!GG18</f>
        <v>70</v>
      </c>
      <c r="EF72" s="664">
        <f>'3A 2025-2026 REPORTE CALIFICACI'!GH18</f>
        <v>0</v>
      </c>
      <c r="EG72" s="664"/>
      <c r="EH72" s="664"/>
      <c r="EI72" s="664"/>
      <c r="EJ72" s="664"/>
      <c r="EK72" s="664"/>
      <c r="EL72" s="664"/>
      <c r="EM72" s="664"/>
      <c r="EN72" s="664"/>
      <c r="EO72" s="664"/>
      <c r="EP72" s="664"/>
      <c r="EQ72" s="664"/>
      <c r="ER72" s="664"/>
      <c r="ES72" s="664"/>
      <c r="ET72" s="664"/>
      <c r="EU72" s="664"/>
      <c r="EV72" s="664"/>
      <c r="EW72" s="664"/>
      <c r="EX72" s="664"/>
      <c r="EY72" s="666"/>
    </row>
    <row r="73" ht="52.5" customHeight="1">
      <c r="A73" s="661"/>
      <c r="B73" s="47"/>
      <c r="C73" s="663" t="s">
        <v>1020</v>
      </c>
      <c r="D73" s="664">
        <f>'3A 2025-2026 REPORTE CALIFICACI'!HA15</f>
        <v>96</v>
      </c>
      <c r="E73" s="664">
        <f>'3A 2025-2026 REPORTE CALIFICACI'!HB15</f>
        <v>0</v>
      </c>
      <c r="F73" s="664">
        <f>'3A 2025-2026 REPORTE CALIFICACI'!HC15</f>
        <v>0</v>
      </c>
      <c r="G73" s="664">
        <f>'3A 2025-2026 REPORTE CALIFICACI'!HD15</f>
        <v>0</v>
      </c>
      <c r="H73" s="664">
        <f>'3A 2025-2026 REPORTE CALIFICACI'!HE15</f>
        <v>87</v>
      </c>
      <c r="I73" s="664">
        <f>'3A 2025-2026 REPORTE CALIFICACI'!HF15</f>
        <v>0</v>
      </c>
      <c r="J73" s="664">
        <f>'3A 2025-2026 REPORTE CALIFICACI'!HG15</f>
        <v>0</v>
      </c>
      <c r="K73" s="664">
        <f>'3A 2025-2026 REPORTE CALIFICACI'!HH15</f>
        <v>0</v>
      </c>
      <c r="L73" s="664">
        <f>'3A 2025-2026 REPORTE CALIFICACI'!HI15</f>
        <v>96</v>
      </c>
      <c r="M73" s="664">
        <f>'3A 2025-2026 REPORTE CALIFICACI'!HJ15</f>
        <v>0</v>
      </c>
      <c r="N73" s="664">
        <f>'3A 2025-2026 REPORTE CALIFICACI'!HK15</f>
        <v>0</v>
      </c>
      <c r="O73" s="664">
        <f>'3A 2025-2026 REPORTE CALIFICACI'!HL15</f>
        <v>0</v>
      </c>
      <c r="P73" s="664">
        <f>'3A 2025-2026 REPORTE CALIFICACI'!HM15</f>
        <v>97</v>
      </c>
      <c r="Q73" s="664">
        <f>'3A 2025-2026 REPORTE CALIFICACI'!HN15</f>
        <v>0</v>
      </c>
      <c r="R73" s="664">
        <f>'3A 2025-2026 REPORTE CALIFICACI'!HO15</f>
        <v>0</v>
      </c>
      <c r="S73" s="664">
        <f>'3A 2025-2026 REPORTE CALIFICACI'!HP15</f>
        <v>0</v>
      </c>
      <c r="T73" s="664"/>
      <c r="U73" s="664"/>
      <c r="V73" s="664"/>
      <c r="W73" s="664"/>
      <c r="X73" s="664"/>
      <c r="Y73" s="664"/>
      <c r="Z73" s="664"/>
      <c r="AA73" s="664"/>
      <c r="AB73" s="664"/>
      <c r="AC73" s="664"/>
      <c r="AD73" s="664"/>
      <c r="AE73" s="664"/>
      <c r="AF73" s="664"/>
      <c r="AG73" s="664"/>
      <c r="AH73" s="664"/>
      <c r="AI73" s="664"/>
      <c r="AJ73" s="664"/>
      <c r="AK73" s="664"/>
      <c r="AL73" s="666"/>
      <c r="AM73" s="667"/>
      <c r="AN73" s="661"/>
      <c r="AO73" s="47"/>
      <c r="AP73" s="663" t="s">
        <v>1020</v>
      </c>
      <c r="AQ73" s="664">
        <f>'3A 2025-2026 REPORTE CALIFICACI'!HA16</f>
        <v>93</v>
      </c>
      <c r="AR73" s="664">
        <f>'3A 2025-2026 REPORTE CALIFICACI'!HB16</f>
        <v>93</v>
      </c>
      <c r="AS73" s="664">
        <f>'3A 2025-2026 REPORTE CALIFICACI'!HC16</f>
        <v>97</v>
      </c>
      <c r="AT73" s="664">
        <f>'3A 2025-2026 REPORTE CALIFICACI'!HD16</f>
        <v>0</v>
      </c>
      <c r="AU73" s="664">
        <f>'3A 2025-2026 REPORTE CALIFICACI'!HE16</f>
        <v>86</v>
      </c>
      <c r="AV73" s="664">
        <f>'3A 2025-2026 REPORTE CALIFICACI'!HF16</f>
        <v>90</v>
      </c>
      <c r="AW73" s="664">
        <f>'3A 2025-2026 REPORTE CALIFICACI'!HG16</f>
        <v>97</v>
      </c>
      <c r="AX73" s="664">
        <f>'3A 2025-2026 REPORTE CALIFICACI'!HH16</f>
        <v>0</v>
      </c>
      <c r="AY73" s="664">
        <f>'3A 2025-2026 REPORTE CALIFICACI'!HI16</f>
        <v>93</v>
      </c>
      <c r="AZ73" s="664">
        <f>'3A 2025-2026 REPORTE CALIFICACI'!HJ16</f>
        <v>80</v>
      </c>
      <c r="BA73" s="664">
        <f>'3A 2025-2026 REPORTE CALIFICACI'!HK16</f>
        <v>98</v>
      </c>
      <c r="BB73" s="664">
        <f>'3A 2025-2026 REPORTE CALIFICACI'!HL16</f>
        <v>0</v>
      </c>
      <c r="BC73" s="664">
        <f>'3A 2025-2026 REPORTE CALIFICACI'!HM16</f>
        <v>84</v>
      </c>
      <c r="BD73" s="664">
        <f>'3A 2025-2026 REPORTE CALIFICACI'!HN16</f>
        <v>88</v>
      </c>
      <c r="BE73" s="664">
        <f>'3A 2025-2026 REPORTE CALIFICACI'!HO16</f>
        <v>95</v>
      </c>
      <c r="BF73" s="664">
        <f>'3A 2025-2026 REPORTE CALIFICACI'!HP16</f>
        <v>0</v>
      </c>
      <c r="BG73" s="664"/>
      <c r="BH73" s="664"/>
      <c r="BI73" s="664"/>
      <c r="BJ73" s="664"/>
      <c r="BK73" s="664"/>
      <c r="BL73" s="664"/>
      <c r="BM73" s="664"/>
      <c r="BN73" s="664"/>
      <c r="BO73" s="664"/>
      <c r="BP73" s="664"/>
      <c r="BQ73" s="664"/>
      <c r="BR73" s="664"/>
      <c r="BS73" s="664"/>
      <c r="BT73" s="664"/>
      <c r="BU73" s="664"/>
      <c r="BV73" s="664"/>
      <c r="BW73" s="664"/>
      <c r="BX73" s="664"/>
      <c r="BY73" s="666"/>
      <c r="BZ73" s="667"/>
      <c r="CA73" s="661"/>
      <c r="CB73" s="47"/>
      <c r="CC73" s="663" t="s">
        <v>1020</v>
      </c>
      <c r="CD73" s="664">
        <f>'3A 2025-2026 REPORTE CALIFICACI'!HA17</f>
        <v>80</v>
      </c>
      <c r="CE73" s="664">
        <f>'3A 2025-2026 REPORTE CALIFICACI'!HB17</f>
        <v>85</v>
      </c>
      <c r="CF73" s="664">
        <f>'3A 2025-2026 REPORTE CALIFICACI'!HC17</f>
        <v>90</v>
      </c>
      <c r="CG73" s="664">
        <f>'3A 2025-2026 REPORTE CALIFICACI'!HD17</f>
        <v>0</v>
      </c>
      <c r="CH73" s="664">
        <f>'3A 2025-2026 REPORTE CALIFICACI'!HE17</f>
        <v>86</v>
      </c>
      <c r="CI73" s="664">
        <f>'3A 2025-2026 REPORTE CALIFICACI'!HF17</f>
        <v>86</v>
      </c>
      <c r="CJ73" s="664">
        <f>'3A 2025-2026 REPORTE CALIFICACI'!HG17</f>
        <v>82</v>
      </c>
      <c r="CK73" s="664">
        <f>'3A 2025-2026 REPORTE CALIFICACI'!HH17</f>
        <v>0</v>
      </c>
      <c r="CL73" s="664">
        <f>'3A 2025-2026 REPORTE CALIFICACI'!HI17</f>
        <v>73</v>
      </c>
      <c r="CM73" s="664">
        <f>'3A 2025-2026 REPORTE CALIFICACI'!HJ17</f>
        <v>78</v>
      </c>
      <c r="CN73" s="664">
        <f>'3A 2025-2026 REPORTE CALIFICACI'!HK17</f>
        <v>73</v>
      </c>
      <c r="CO73" s="664">
        <f>'3A 2025-2026 REPORTE CALIFICACI'!HL17</f>
        <v>0</v>
      </c>
      <c r="CP73" s="664">
        <f>'3A 2025-2026 REPORTE CALIFICACI'!HM17</f>
        <v>72</v>
      </c>
      <c r="CQ73" s="664">
        <f>'3A 2025-2026 REPORTE CALIFICACI'!HN17</f>
        <v>78</v>
      </c>
      <c r="CR73" s="664">
        <f>'3A 2025-2026 REPORTE CALIFICACI'!HO17</f>
        <v>87</v>
      </c>
      <c r="CS73" s="664">
        <f>'3A 2025-2026 REPORTE CALIFICACI'!HP17</f>
        <v>0</v>
      </c>
      <c r="CT73" s="664"/>
      <c r="CU73" s="664"/>
      <c r="CV73" s="664"/>
      <c r="CW73" s="664"/>
      <c r="CX73" s="664"/>
      <c r="CY73" s="664"/>
      <c r="CZ73" s="664"/>
      <c r="DA73" s="664"/>
      <c r="DB73" s="664"/>
      <c r="DC73" s="664"/>
      <c r="DD73" s="664"/>
      <c r="DE73" s="664"/>
      <c r="DF73" s="664"/>
      <c r="DG73" s="664"/>
      <c r="DH73" s="664"/>
      <c r="DI73" s="664"/>
      <c r="DJ73" s="664"/>
      <c r="DK73" s="664"/>
      <c r="DL73" s="666"/>
      <c r="DM73" s="667"/>
      <c r="DN73" s="661"/>
      <c r="DO73" s="47"/>
      <c r="DP73" s="663" t="s">
        <v>1020</v>
      </c>
      <c r="DQ73" s="664">
        <f>'3A 2025-2026 REPORTE CALIFICACI'!HA18</f>
        <v>87</v>
      </c>
      <c r="DR73" s="664">
        <f>'3A 2025-2026 REPORTE CALIFICACI'!HB18</f>
        <v>80</v>
      </c>
      <c r="DS73" s="664">
        <f>'3A 2025-2026 REPORTE CALIFICACI'!HC18</f>
        <v>75</v>
      </c>
      <c r="DT73" s="664">
        <f>'3A 2025-2026 REPORTE CALIFICACI'!HD18</f>
        <v>0</v>
      </c>
      <c r="DU73" s="664">
        <f>'3A 2025-2026 REPORTE CALIFICACI'!HE18</f>
        <v>77</v>
      </c>
      <c r="DV73" s="664">
        <f>'3A 2025-2026 REPORTE CALIFICACI'!HF18</f>
        <v>82</v>
      </c>
      <c r="DW73" s="664">
        <f>'3A 2025-2026 REPORTE CALIFICACI'!HG18</f>
        <v>54</v>
      </c>
      <c r="DX73" s="664">
        <f>'3A 2025-2026 REPORTE CALIFICACI'!HH18</f>
        <v>0</v>
      </c>
      <c r="DY73" s="664">
        <f>'3A 2025-2026 REPORTE CALIFICACI'!HI18</f>
        <v>87</v>
      </c>
      <c r="DZ73" s="664">
        <f>'3A 2025-2026 REPORTE CALIFICACI'!HJ18</f>
        <v>71</v>
      </c>
      <c r="EA73" s="664">
        <f>'3A 2025-2026 REPORTE CALIFICACI'!HK18</f>
        <v>51</v>
      </c>
      <c r="EB73" s="664">
        <f>'3A 2025-2026 REPORTE CALIFICACI'!HL18</f>
        <v>0</v>
      </c>
      <c r="EC73" s="664">
        <f>'3A 2025-2026 REPORTE CALIFICACI'!HM18</f>
        <v>87</v>
      </c>
      <c r="ED73" s="664">
        <f>'3A 2025-2026 REPORTE CALIFICACI'!HN18</f>
        <v>78</v>
      </c>
      <c r="EE73" s="664">
        <f>'3A 2025-2026 REPORTE CALIFICACI'!HO18</f>
        <v>70</v>
      </c>
      <c r="EF73" s="664">
        <f>'3A 2025-2026 REPORTE CALIFICACI'!HP18</f>
        <v>0</v>
      </c>
      <c r="EG73" s="664"/>
      <c r="EH73" s="664"/>
      <c r="EI73" s="664"/>
      <c r="EJ73" s="664"/>
      <c r="EK73" s="664"/>
      <c r="EL73" s="664"/>
      <c r="EM73" s="664"/>
      <c r="EN73" s="664"/>
      <c r="EO73" s="664"/>
      <c r="EP73" s="664"/>
      <c r="EQ73" s="664"/>
      <c r="ER73" s="664"/>
      <c r="ES73" s="664"/>
      <c r="ET73" s="664"/>
      <c r="EU73" s="664"/>
      <c r="EV73" s="664"/>
      <c r="EW73" s="664"/>
      <c r="EX73" s="664"/>
      <c r="EY73" s="666"/>
    </row>
    <row r="74" ht="52.5" customHeight="1">
      <c r="A74" s="661"/>
      <c r="B74" s="47"/>
      <c r="C74" s="663" t="s">
        <v>1021</v>
      </c>
      <c r="D74" s="664">
        <f>'3A 2025-2026 REPORTE CALIFICACI'!II15</f>
        <v>90</v>
      </c>
      <c r="E74" s="664">
        <f>'3A 2025-2026 REPORTE CALIFICACI'!IJ15</f>
        <v>0</v>
      </c>
      <c r="F74" s="664">
        <f>'3A 2025-2026 REPORTE CALIFICACI'!IK15</f>
        <v>0</v>
      </c>
      <c r="G74" s="664">
        <f>'3A 2025-2026 REPORTE CALIFICACI'!IL15</f>
        <v>0</v>
      </c>
      <c r="H74" s="664">
        <f>'3A 2025-2026 REPORTE CALIFICACI'!IM15</f>
        <v>92</v>
      </c>
      <c r="I74" s="664">
        <f>'3A 2025-2026 REPORTE CALIFICACI'!IN15</f>
        <v>0</v>
      </c>
      <c r="J74" s="664">
        <f>'3A 2025-2026 REPORTE CALIFICACI'!IO15</f>
        <v>0</v>
      </c>
      <c r="K74" s="664">
        <f>'3A 2025-2026 REPORTE CALIFICACI'!IP15</f>
        <v>0</v>
      </c>
      <c r="L74" s="664">
        <f>'3A 2025-2026 REPORTE CALIFICACI'!IQ15</f>
        <v>91</v>
      </c>
      <c r="M74" s="664">
        <f>'3A 2025-2026 REPORTE CALIFICACI'!IR15</f>
        <v>0</v>
      </c>
      <c r="N74" s="664">
        <f>'3A 2025-2026 REPORTE CALIFICACI'!IS15</f>
        <v>0</v>
      </c>
      <c r="O74" s="664">
        <f>'3A 2025-2026 REPORTE CALIFICACI'!IT15</f>
        <v>0</v>
      </c>
      <c r="P74" s="664">
        <f>'3A 2025-2026 REPORTE CALIFICACI'!IU15</f>
        <v>85</v>
      </c>
      <c r="Q74" s="664">
        <f>'3A 2025-2026 REPORTE CALIFICACI'!IV15</f>
        <v>0</v>
      </c>
      <c r="R74" s="664">
        <f>'3A 2025-2026 REPORTE CALIFICACI'!IW15</f>
        <v>0</v>
      </c>
      <c r="S74" s="664">
        <f>'3A 2025-2026 REPORTE CALIFICACI'!IX15</f>
        <v>0</v>
      </c>
      <c r="T74" s="664"/>
      <c r="U74" s="664"/>
      <c r="V74" s="664"/>
      <c r="W74" s="664"/>
      <c r="X74" s="664"/>
      <c r="Y74" s="664"/>
      <c r="Z74" s="664"/>
      <c r="AA74" s="664"/>
      <c r="AB74" s="664"/>
      <c r="AC74" s="664"/>
      <c r="AD74" s="664"/>
      <c r="AE74" s="664"/>
      <c r="AF74" s="664"/>
      <c r="AG74" s="664"/>
      <c r="AH74" s="664"/>
      <c r="AI74" s="664"/>
      <c r="AJ74" s="664"/>
      <c r="AK74" s="664"/>
      <c r="AL74" s="666"/>
      <c r="AM74" s="667"/>
      <c r="AN74" s="661"/>
      <c r="AO74" s="47"/>
      <c r="AP74" s="663" t="s">
        <v>1021</v>
      </c>
      <c r="AQ74" s="664">
        <f>'3A 2025-2026 REPORTE CALIFICACI'!II16</f>
        <v>87</v>
      </c>
      <c r="AR74" s="664">
        <f>'3A 2025-2026 REPORTE CALIFICACI'!IJ16</f>
        <v>88</v>
      </c>
      <c r="AS74" s="664">
        <f>'3A 2025-2026 REPORTE CALIFICACI'!IK16</f>
        <v>92</v>
      </c>
      <c r="AT74" s="664">
        <f>'3A 2025-2026 REPORTE CALIFICACI'!IL16</f>
        <v>0</v>
      </c>
      <c r="AU74" s="664">
        <f>'3A 2025-2026 REPORTE CALIFICACI'!IM16</f>
        <v>88</v>
      </c>
      <c r="AV74" s="664">
        <f>'3A 2025-2026 REPORTE CALIFICACI'!IN16</f>
        <v>90</v>
      </c>
      <c r="AW74" s="664">
        <f>'3A 2025-2026 REPORTE CALIFICACI'!IO16</f>
        <v>87</v>
      </c>
      <c r="AX74" s="664">
        <f>'3A 2025-2026 REPORTE CALIFICACI'!IP16</f>
        <v>0</v>
      </c>
      <c r="AY74" s="664">
        <f>'3A 2025-2026 REPORTE CALIFICACI'!IQ16</f>
        <v>88</v>
      </c>
      <c r="AZ74" s="664">
        <f>'3A 2025-2026 REPORTE CALIFICACI'!IR16</f>
        <v>87</v>
      </c>
      <c r="BA74" s="664">
        <f>'3A 2025-2026 REPORTE CALIFICACI'!IS16</f>
        <v>92</v>
      </c>
      <c r="BB74" s="664">
        <f>'3A 2025-2026 REPORTE CALIFICACI'!IT16</f>
        <v>0</v>
      </c>
      <c r="BC74" s="664">
        <f>'3A 2025-2026 REPORTE CALIFICACI'!IU16</f>
        <v>86</v>
      </c>
      <c r="BD74" s="664">
        <f>'3A 2025-2026 REPORTE CALIFICACI'!IV16</f>
        <v>90</v>
      </c>
      <c r="BE74" s="664">
        <f>'3A 2025-2026 REPORTE CALIFICACI'!IW16</f>
        <v>88</v>
      </c>
      <c r="BF74" s="664">
        <f>'3A 2025-2026 REPORTE CALIFICACI'!IX16</f>
        <v>0</v>
      </c>
      <c r="BG74" s="664"/>
      <c r="BH74" s="664"/>
      <c r="BI74" s="664"/>
      <c r="BJ74" s="664"/>
      <c r="BK74" s="664"/>
      <c r="BL74" s="664"/>
      <c r="BM74" s="664"/>
      <c r="BN74" s="664"/>
      <c r="BO74" s="664"/>
      <c r="BP74" s="664"/>
      <c r="BQ74" s="664"/>
      <c r="BR74" s="664"/>
      <c r="BS74" s="664"/>
      <c r="BT74" s="664"/>
      <c r="BU74" s="664"/>
      <c r="BV74" s="664"/>
      <c r="BW74" s="664"/>
      <c r="BX74" s="664"/>
      <c r="BY74" s="666"/>
      <c r="BZ74" s="667"/>
      <c r="CA74" s="661"/>
      <c r="CB74" s="47"/>
      <c r="CC74" s="663" t="s">
        <v>1021</v>
      </c>
      <c r="CD74" s="664">
        <f>'3A 2025-2026 REPORTE CALIFICACI'!II17</f>
        <v>70</v>
      </c>
      <c r="CE74" s="664">
        <f>'3A 2025-2026 REPORTE CALIFICACI'!IJ17</f>
        <v>74</v>
      </c>
      <c r="CF74" s="664">
        <f>'3A 2025-2026 REPORTE CALIFICACI'!IK17</f>
        <v>73</v>
      </c>
      <c r="CG74" s="664">
        <f>'3A 2025-2026 REPORTE CALIFICACI'!IL17</f>
        <v>0</v>
      </c>
      <c r="CH74" s="664">
        <f>'3A 2025-2026 REPORTE CALIFICACI'!IM17</f>
        <v>75</v>
      </c>
      <c r="CI74" s="664">
        <f>'3A 2025-2026 REPORTE CALIFICACI'!IN17</f>
        <v>78</v>
      </c>
      <c r="CJ74" s="664">
        <f>'3A 2025-2026 REPORTE CALIFICACI'!IO17</f>
        <v>75</v>
      </c>
      <c r="CK74" s="664">
        <f>'3A 2025-2026 REPORTE CALIFICACI'!IP17</f>
        <v>0</v>
      </c>
      <c r="CL74" s="664">
        <f>'3A 2025-2026 REPORTE CALIFICACI'!IQ17</f>
        <v>78</v>
      </c>
      <c r="CM74" s="664">
        <f>'3A 2025-2026 REPORTE CALIFICACI'!IR17</f>
        <v>75</v>
      </c>
      <c r="CN74" s="664">
        <f>'3A 2025-2026 REPORTE CALIFICACI'!IS17</f>
        <v>77</v>
      </c>
      <c r="CO74" s="664">
        <f>'3A 2025-2026 REPORTE CALIFICACI'!IT17</f>
        <v>0</v>
      </c>
      <c r="CP74" s="664">
        <f>'3A 2025-2026 REPORTE CALIFICACI'!IU17</f>
        <v>72</v>
      </c>
      <c r="CQ74" s="664">
        <f>'3A 2025-2026 REPORTE CALIFICACI'!IV17</f>
        <v>80</v>
      </c>
      <c r="CR74" s="664">
        <f>'3A 2025-2026 REPORTE CALIFICACI'!IW17</f>
        <v>83</v>
      </c>
      <c r="CS74" s="664">
        <f>'3A 2025-2026 REPORTE CALIFICACI'!IX17</f>
        <v>0</v>
      </c>
      <c r="CT74" s="664"/>
      <c r="CU74" s="664"/>
      <c r="CV74" s="664"/>
      <c r="CW74" s="664"/>
      <c r="CX74" s="664"/>
      <c r="CY74" s="664"/>
      <c r="CZ74" s="664"/>
      <c r="DA74" s="664"/>
      <c r="DB74" s="664"/>
      <c r="DC74" s="664"/>
      <c r="DD74" s="664"/>
      <c r="DE74" s="664"/>
      <c r="DF74" s="664"/>
      <c r="DG74" s="664"/>
      <c r="DH74" s="664"/>
      <c r="DI74" s="664"/>
      <c r="DJ74" s="664"/>
      <c r="DK74" s="664"/>
      <c r="DL74" s="666"/>
      <c r="DM74" s="667"/>
      <c r="DN74" s="661"/>
      <c r="DO74" s="47"/>
      <c r="DP74" s="663" t="s">
        <v>1021</v>
      </c>
      <c r="DQ74" s="664">
        <f>'3A 2025-2026 REPORTE CALIFICACI'!II18</f>
        <v>73</v>
      </c>
      <c r="DR74" s="664">
        <f>'3A 2025-2026 REPORTE CALIFICACI'!IJ18</f>
        <v>80</v>
      </c>
      <c r="DS74" s="664">
        <f>'3A 2025-2026 REPORTE CALIFICACI'!IK18</f>
        <v>76</v>
      </c>
      <c r="DT74" s="664">
        <f>'3A 2025-2026 REPORTE CALIFICACI'!IL18</f>
        <v>0</v>
      </c>
      <c r="DU74" s="664">
        <f>'3A 2025-2026 REPORTE CALIFICACI'!IM18</f>
        <v>77</v>
      </c>
      <c r="DV74" s="664">
        <f>'3A 2025-2026 REPORTE CALIFICACI'!IN18</f>
        <v>82</v>
      </c>
      <c r="DW74" s="664">
        <f>'3A 2025-2026 REPORTE CALIFICACI'!IO18</f>
        <v>83</v>
      </c>
      <c r="DX74" s="664">
        <f>'3A 2025-2026 REPORTE CALIFICACI'!IP18</f>
        <v>0</v>
      </c>
      <c r="DY74" s="664">
        <f>'3A 2025-2026 REPORTE CALIFICACI'!IQ18</f>
        <v>77</v>
      </c>
      <c r="DZ74" s="664">
        <f>'3A 2025-2026 REPORTE CALIFICACI'!IR18</f>
        <v>78</v>
      </c>
      <c r="EA74" s="664">
        <f>'3A 2025-2026 REPORTE CALIFICACI'!IS18</f>
        <v>82</v>
      </c>
      <c r="EB74" s="664">
        <f>'3A 2025-2026 REPORTE CALIFICACI'!IT18</f>
        <v>0</v>
      </c>
      <c r="EC74" s="664">
        <f>'3A 2025-2026 REPORTE CALIFICACI'!IU18</f>
        <v>74</v>
      </c>
      <c r="ED74" s="664">
        <f>'3A 2025-2026 REPORTE CALIFICACI'!IV18</f>
        <v>80</v>
      </c>
      <c r="EE74" s="664">
        <f>'3A 2025-2026 REPORTE CALIFICACI'!IW18</f>
        <v>85</v>
      </c>
      <c r="EF74" s="664">
        <f>'3A 2025-2026 REPORTE CALIFICACI'!IX18</f>
        <v>0</v>
      </c>
      <c r="EG74" s="664"/>
      <c r="EH74" s="664"/>
      <c r="EI74" s="664"/>
      <c r="EJ74" s="664"/>
      <c r="EK74" s="664"/>
      <c r="EL74" s="664"/>
      <c r="EM74" s="664"/>
      <c r="EN74" s="664"/>
      <c r="EO74" s="664"/>
      <c r="EP74" s="664"/>
      <c r="EQ74" s="664"/>
      <c r="ER74" s="664"/>
      <c r="ES74" s="664"/>
      <c r="ET74" s="664"/>
      <c r="EU74" s="664"/>
      <c r="EV74" s="664"/>
      <c r="EW74" s="664"/>
      <c r="EX74" s="664"/>
      <c r="EY74" s="666"/>
    </row>
    <row r="75" ht="79.5" customHeight="1">
      <c r="A75" s="661"/>
      <c r="B75" s="43"/>
      <c r="C75" s="663" t="s">
        <v>1022</v>
      </c>
      <c r="D75" s="664">
        <f>'3A 2025-2026 REPORTE CALIFICACI'!JQ15</f>
        <v>92</v>
      </c>
      <c r="E75" s="665">
        <f>'3A 2025-2026 REPORTE CALIFICACI'!JR15</f>
        <v>0</v>
      </c>
      <c r="F75" s="665">
        <f>'3A 2025-2026 REPORTE CALIFICACI'!JS15</f>
        <v>0</v>
      </c>
      <c r="G75" s="664">
        <f>'3A 2025-2026 REPORTE CALIFICACI'!JT15</f>
        <v>0</v>
      </c>
      <c r="H75" s="664">
        <f>'3A 2025-2026 REPORTE CALIFICACI'!JU15</f>
        <v>88</v>
      </c>
      <c r="I75" s="665">
        <f>'3A 2025-2026 REPORTE CALIFICACI'!JV15</f>
        <v>0</v>
      </c>
      <c r="J75" s="665">
        <f>'3A 2025-2026 REPORTE CALIFICACI'!JW15</f>
        <v>0</v>
      </c>
      <c r="K75" s="664">
        <f>'3A 2025-2026 REPORTE CALIFICACI'!JX15</f>
        <v>0</v>
      </c>
      <c r="L75" s="664">
        <f>'3A 2025-2026 REPORTE CALIFICACI'!JY15</f>
        <v>94</v>
      </c>
      <c r="M75" s="665">
        <f>'3A 2025-2026 REPORTE CALIFICACI'!JZ15</f>
        <v>0</v>
      </c>
      <c r="N75" s="665">
        <f>'3A 2025-2026 REPORTE CALIFICACI'!KA15</f>
        <v>0</v>
      </c>
      <c r="O75" s="664">
        <f>'3A 2025-2026 REPORTE CALIFICACI'!KB15</f>
        <v>0</v>
      </c>
      <c r="P75" s="665">
        <f>'3A 2025-2026 REPORTE CALIFICACI'!KC15</f>
        <v>94</v>
      </c>
      <c r="Q75" s="665">
        <f>'3A 2025-2026 REPORTE CALIFICACI'!KD15</f>
        <v>0</v>
      </c>
      <c r="R75" s="665">
        <f>'3A 2025-2026 REPORTE CALIFICACI'!KE15</f>
        <v>0</v>
      </c>
      <c r="S75" s="664">
        <f>'3A 2025-2026 REPORTE CALIFICACI'!KF15</f>
        <v>0</v>
      </c>
      <c r="T75" s="664"/>
      <c r="U75" s="664"/>
      <c r="V75" s="664"/>
      <c r="W75" s="664"/>
      <c r="X75" s="664"/>
      <c r="Y75" s="664"/>
      <c r="Z75" s="664"/>
      <c r="AA75" s="664"/>
      <c r="AB75" s="664"/>
      <c r="AC75" s="664"/>
      <c r="AD75" s="664"/>
      <c r="AE75" s="664"/>
      <c r="AF75" s="664"/>
      <c r="AG75" s="664"/>
      <c r="AH75" s="664"/>
      <c r="AI75" s="664"/>
      <c r="AJ75" s="664"/>
      <c r="AK75" s="664"/>
      <c r="AL75" s="666"/>
      <c r="AM75" s="667"/>
      <c r="AN75" s="661"/>
      <c r="AO75" s="43"/>
      <c r="AP75" s="663" t="s">
        <v>1022</v>
      </c>
      <c r="AQ75" s="664">
        <f>'3A 2025-2026 REPORTE CALIFICACI'!JQ16</f>
        <v>90</v>
      </c>
      <c r="AR75" s="665">
        <f>'3A 2025-2026 REPORTE CALIFICACI'!JR16</f>
        <v>90</v>
      </c>
      <c r="AS75" s="665">
        <f>'3A 2025-2026 REPORTE CALIFICACI'!JS16</f>
        <v>87</v>
      </c>
      <c r="AT75" s="664">
        <f>'3A 2025-2026 REPORTE CALIFICACI'!JT16</f>
        <v>0</v>
      </c>
      <c r="AU75" s="664">
        <f>'3A 2025-2026 REPORTE CALIFICACI'!JU16</f>
        <v>89</v>
      </c>
      <c r="AV75" s="665">
        <f>'3A 2025-2026 REPORTE CALIFICACI'!JV16</f>
        <v>87</v>
      </c>
      <c r="AW75" s="665">
        <f>'3A 2025-2026 REPORTE CALIFICACI'!JW16</f>
        <v>85</v>
      </c>
      <c r="AX75" s="664">
        <f>'3A 2025-2026 REPORTE CALIFICACI'!JX16</f>
        <v>0</v>
      </c>
      <c r="AY75" s="664">
        <f>'3A 2025-2026 REPORTE CALIFICACI'!JY16</f>
        <v>91</v>
      </c>
      <c r="AZ75" s="665">
        <f>'3A 2025-2026 REPORTE CALIFICACI'!JZ16</f>
        <v>92</v>
      </c>
      <c r="BA75" s="665">
        <f>'3A 2025-2026 REPORTE CALIFICACI'!KA16</f>
        <v>80</v>
      </c>
      <c r="BB75" s="664">
        <f>'3A 2025-2026 REPORTE CALIFICACI'!KB16</f>
        <v>0</v>
      </c>
      <c r="BC75" s="665">
        <f>'3A 2025-2026 REPORTE CALIFICACI'!KC16</f>
        <v>90</v>
      </c>
      <c r="BD75" s="665">
        <f>'3A 2025-2026 REPORTE CALIFICACI'!KD16</f>
        <v>91</v>
      </c>
      <c r="BE75" s="665">
        <f>'3A 2025-2026 REPORTE CALIFICACI'!KE16</f>
        <v>86.66666667</v>
      </c>
      <c r="BF75" s="664">
        <f>'3A 2025-2026 REPORTE CALIFICACI'!KF16</f>
        <v>0</v>
      </c>
      <c r="BG75" s="664"/>
      <c r="BH75" s="664"/>
      <c r="BI75" s="664"/>
      <c r="BJ75" s="664"/>
      <c r="BK75" s="664"/>
      <c r="BL75" s="664"/>
      <c r="BM75" s="664"/>
      <c r="BN75" s="664"/>
      <c r="BO75" s="664"/>
      <c r="BP75" s="664"/>
      <c r="BQ75" s="664"/>
      <c r="BR75" s="664"/>
      <c r="BS75" s="664"/>
      <c r="BT75" s="664"/>
      <c r="BU75" s="664"/>
      <c r="BV75" s="664"/>
      <c r="BW75" s="664"/>
      <c r="BX75" s="664"/>
      <c r="BY75" s="666"/>
      <c r="BZ75" s="667"/>
      <c r="CA75" s="661"/>
      <c r="CB75" s="43"/>
      <c r="CC75" s="663" t="s">
        <v>1022</v>
      </c>
      <c r="CD75" s="664">
        <f>'3A 2025-2026 REPORTE CALIFICACI'!JQ17</f>
        <v>77</v>
      </c>
      <c r="CE75" s="665">
        <f>'3A 2025-2026 REPORTE CALIFICACI'!JR17</f>
        <v>72</v>
      </c>
      <c r="CF75" s="665">
        <f>'3A 2025-2026 REPORTE CALIFICACI'!JS17</f>
        <v>53</v>
      </c>
      <c r="CG75" s="664">
        <f>'3A 2025-2026 REPORTE CALIFICACI'!JT17</f>
        <v>0</v>
      </c>
      <c r="CH75" s="664">
        <f>'3A 2025-2026 REPORTE CALIFICACI'!JU17</f>
        <v>81</v>
      </c>
      <c r="CI75" s="665">
        <f>'3A 2025-2026 REPORTE CALIFICACI'!JV17</f>
        <v>61</v>
      </c>
      <c r="CJ75" s="665">
        <f>'3A 2025-2026 REPORTE CALIFICACI'!JW17</f>
        <v>77</v>
      </c>
      <c r="CK75" s="664">
        <f>'3A 2025-2026 REPORTE CALIFICACI'!JX17</f>
        <v>0</v>
      </c>
      <c r="CL75" s="664">
        <f>'3A 2025-2026 REPORTE CALIFICACI'!JY17</f>
        <v>85</v>
      </c>
      <c r="CM75" s="665">
        <f>'3A 2025-2026 REPORTE CALIFICACI'!JZ17</f>
        <v>74</v>
      </c>
      <c r="CN75" s="665">
        <f>'3A 2025-2026 REPORTE CALIFICACI'!KA17</f>
        <v>72</v>
      </c>
      <c r="CO75" s="664">
        <f>'3A 2025-2026 REPORTE CALIFICACI'!KB17</f>
        <v>0</v>
      </c>
      <c r="CP75" s="665">
        <f>'3A 2025-2026 REPORTE CALIFICACI'!KC17</f>
        <v>84</v>
      </c>
      <c r="CQ75" s="665">
        <f>'3A 2025-2026 REPORTE CALIFICACI'!KD17</f>
        <v>54</v>
      </c>
      <c r="CR75" s="665">
        <f>'3A 2025-2026 REPORTE CALIFICACI'!KE17</f>
        <v>53.33333333</v>
      </c>
      <c r="CS75" s="664">
        <f>'3A 2025-2026 REPORTE CALIFICACI'!KF17</f>
        <v>0</v>
      </c>
      <c r="CT75" s="664"/>
      <c r="CU75" s="664"/>
      <c r="CV75" s="664"/>
      <c r="CW75" s="664"/>
      <c r="CX75" s="664"/>
      <c r="CY75" s="664"/>
      <c r="CZ75" s="664"/>
      <c r="DA75" s="664"/>
      <c r="DB75" s="664"/>
      <c r="DC75" s="664"/>
      <c r="DD75" s="664"/>
      <c r="DE75" s="664"/>
      <c r="DF75" s="664"/>
      <c r="DG75" s="664"/>
      <c r="DH75" s="664"/>
      <c r="DI75" s="664"/>
      <c r="DJ75" s="664"/>
      <c r="DK75" s="664"/>
      <c r="DL75" s="666"/>
      <c r="DM75" s="667"/>
      <c r="DN75" s="661"/>
      <c r="DO75" s="43"/>
      <c r="DP75" s="663" t="s">
        <v>1022</v>
      </c>
      <c r="DQ75" s="664">
        <f>'3A 2025-2026 REPORTE CALIFICACI'!JQ18</f>
        <v>76</v>
      </c>
      <c r="DR75" s="665">
        <f>'3A 2025-2026 REPORTE CALIFICACI'!JR18</f>
        <v>69</v>
      </c>
      <c r="DS75" s="665">
        <f>'3A 2025-2026 REPORTE CALIFICACI'!JS18</f>
        <v>44</v>
      </c>
      <c r="DT75" s="664">
        <f>'3A 2025-2026 REPORTE CALIFICACI'!JT18</f>
        <v>0</v>
      </c>
      <c r="DU75" s="664">
        <f>'3A 2025-2026 REPORTE CALIFICACI'!JU18</f>
        <v>83</v>
      </c>
      <c r="DV75" s="665">
        <f>'3A 2025-2026 REPORTE CALIFICACI'!JV18</f>
        <v>64</v>
      </c>
      <c r="DW75" s="665">
        <f>'3A 2025-2026 REPORTE CALIFICACI'!JW18</f>
        <v>52</v>
      </c>
      <c r="DX75" s="664">
        <f>'3A 2025-2026 REPORTE CALIFICACI'!JX18</f>
        <v>0</v>
      </c>
      <c r="DY75" s="664">
        <f>'3A 2025-2026 REPORTE CALIFICACI'!JY18</f>
        <v>87</v>
      </c>
      <c r="DZ75" s="665">
        <f>'3A 2025-2026 REPORTE CALIFICACI'!JZ18</f>
        <v>71</v>
      </c>
      <c r="EA75" s="665">
        <f>'3A 2025-2026 REPORTE CALIFICACI'!KA18</f>
        <v>47</v>
      </c>
      <c r="EB75" s="664">
        <f>'3A 2025-2026 REPORTE CALIFICACI'!KB18</f>
        <v>0</v>
      </c>
      <c r="EC75" s="665">
        <f>'3A 2025-2026 REPORTE CALIFICACI'!KC18</f>
        <v>84</v>
      </c>
      <c r="ED75" s="665">
        <f>'3A 2025-2026 REPORTE CALIFICACI'!KD18</f>
        <v>66</v>
      </c>
      <c r="EE75" s="665">
        <f>'3A 2025-2026 REPORTE CALIFICACI'!KE18</f>
        <v>51</v>
      </c>
      <c r="EF75" s="664">
        <f>'3A 2025-2026 REPORTE CALIFICACI'!KF18</f>
        <v>0</v>
      </c>
      <c r="EG75" s="664"/>
      <c r="EH75" s="664"/>
      <c r="EI75" s="664"/>
      <c r="EJ75" s="664"/>
      <c r="EK75" s="664"/>
      <c r="EL75" s="664"/>
      <c r="EM75" s="664"/>
      <c r="EN75" s="664"/>
      <c r="EO75" s="664"/>
      <c r="EP75" s="664"/>
      <c r="EQ75" s="664"/>
      <c r="ER75" s="664"/>
      <c r="ES75" s="664"/>
      <c r="ET75" s="664"/>
      <c r="EU75" s="664"/>
      <c r="EV75" s="664"/>
      <c r="EW75" s="664"/>
      <c r="EX75" s="664"/>
      <c r="EY75" s="666"/>
    </row>
    <row r="76">
      <c r="A76" s="628"/>
      <c r="B76" s="643"/>
      <c r="C76" s="643"/>
      <c r="D76" s="643"/>
      <c r="E76" s="643"/>
      <c r="F76" s="643"/>
      <c r="G76" s="643"/>
      <c r="H76" s="643"/>
      <c r="I76" s="643"/>
      <c r="J76" s="643"/>
      <c r="K76" s="643"/>
      <c r="L76" s="643"/>
      <c r="M76" s="643"/>
      <c r="N76" s="643"/>
      <c r="O76" s="643"/>
      <c r="P76" s="643"/>
      <c r="Q76" s="643"/>
      <c r="R76" s="643"/>
      <c r="S76" s="643"/>
      <c r="T76" s="643"/>
      <c r="U76" s="643"/>
      <c r="V76" s="643"/>
      <c r="W76" s="643"/>
      <c r="X76" s="668"/>
      <c r="Y76" s="668"/>
      <c r="Z76" s="643"/>
      <c r="AA76" s="643"/>
      <c r="AB76" s="643"/>
      <c r="AC76" s="643"/>
      <c r="AD76" s="643"/>
      <c r="AE76" s="643"/>
      <c r="AF76" s="643"/>
      <c r="AG76" s="643"/>
      <c r="AH76" s="643"/>
      <c r="AI76" s="643"/>
      <c r="AJ76" s="643"/>
      <c r="AK76" s="643"/>
      <c r="AL76" s="644"/>
      <c r="AM76" s="643"/>
      <c r="AN76" s="628"/>
      <c r="AO76" s="643"/>
      <c r="AP76" s="643"/>
      <c r="AQ76" s="643"/>
      <c r="AR76" s="643"/>
      <c r="AS76" s="643"/>
      <c r="AT76" s="643"/>
      <c r="AU76" s="643"/>
      <c r="AV76" s="643"/>
      <c r="AW76" s="643"/>
      <c r="AX76" s="643"/>
      <c r="AY76" s="643"/>
      <c r="AZ76" s="643"/>
      <c r="BA76" s="643"/>
      <c r="BB76" s="643"/>
      <c r="BC76" s="643"/>
      <c r="BD76" s="643"/>
      <c r="BE76" s="643"/>
      <c r="BF76" s="643"/>
      <c r="BG76" s="643"/>
      <c r="BH76" s="643"/>
      <c r="BI76" s="643"/>
      <c r="BJ76" s="643"/>
      <c r="BK76" s="668"/>
      <c r="BL76" s="668"/>
      <c r="BM76" s="643"/>
      <c r="BN76" s="643"/>
      <c r="BO76" s="643"/>
      <c r="BP76" s="643"/>
      <c r="BQ76" s="643"/>
      <c r="BR76" s="643"/>
      <c r="BS76" s="643"/>
      <c r="BT76" s="643"/>
      <c r="BU76" s="643"/>
      <c r="BV76" s="643"/>
      <c r="BW76" s="643"/>
      <c r="BX76" s="643"/>
      <c r="BY76" s="644"/>
      <c r="BZ76" s="643"/>
      <c r="CA76" s="628"/>
      <c r="CB76" s="643"/>
      <c r="CC76" s="643"/>
      <c r="CD76" s="643"/>
      <c r="CE76" s="643"/>
      <c r="CF76" s="643"/>
      <c r="CG76" s="643"/>
      <c r="CH76" s="643"/>
      <c r="CI76" s="643"/>
      <c r="CJ76" s="643"/>
      <c r="CK76" s="643"/>
      <c r="CL76" s="643"/>
      <c r="CM76" s="643"/>
      <c r="CN76" s="643"/>
      <c r="CO76" s="643"/>
      <c r="CP76" s="643"/>
      <c r="CQ76" s="643"/>
      <c r="CR76" s="643"/>
      <c r="CS76" s="643"/>
      <c r="CT76" s="643"/>
      <c r="CU76" s="643"/>
      <c r="CV76" s="643"/>
      <c r="CW76" s="643"/>
      <c r="CX76" s="668"/>
      <c r="CY76" s="668"/>
      <c r="CZ76" s="643"/>
      <c r="DA76" s="643"/>
      <c r="DB76" s="643"/>
      <c r="DC76" s="643"/>
      <c r="DD76" s="643"/>
      <c r="DE76" s="643"/>
      <c r="DF76" s="643"/>
      <c r="DG76" s="643"/>
      <c r="DH76" s="643"/>
      <c r="DI76" s="643"/>
      <c r="DJ76" s="643"/>
      <c r="DK76" s="643"/>
      <c r="DL76" s="644"/>
      <c r="DM76" s="643"/>
      <c r="DN76" s="628"/>
      <c r="DO76" s="643"/>
      <c r="DP76" s="643"/>
      <c r="DQ76" s="643"/>
      <c r="DR76" s="643"/>
      <c r="DS76" s="643"/>
      <c r="DT76" s="643"/>
      <c r="DU76" s="643"/>
      <c r="DV76" s="643"/>
      <c r="DW76" s="643"/>
      <c r="DX76" s="643"/>
      <c r="DY76" s="643"/>
      <c r="DZ76" s="643"/>
      <c r="EA76" s="643"/>
      <c r="EB76" s="643"/>
      <c r="EC76" s="643"/>
      <c r="ED76" s="643"/>
      <c r="EE76" s="643"/>
      <c r="EF76" s="643"/>
      <c r="EG76" s="643"/>
      <c r="EH76" s="643"/>
      <c r="EI76" s="643"/>
      <c r="EJ76" s="643"/>
      <c r="EK76" s="668"/>
      <c r="EL76" s="668"/>
      <c r="EM76" s="643"/>
      <c r="EN76" s="643"/>
      <c r="EO76" s="643"/>
      <c r="EP76" s="643"/>
      <c r="EQ76" s="643"/>
      <c r="ER76" s="643"/>
      <c r="ES76" s="643"/>
      <c r="ET76" s="643"/>
      <c r="EU76" s="643"/>
      <c r="EV76" s="643"/>
      <c r="EW76" s="643"/>
      <c r="EX76" s="643"/>
      <c r="EY76" s="644"/>
    </row>
    <row r="77">
      <c r="A77" s="628"/>
      <c r="B77" s="643"/>
      <c r="C77" s="643"/>
      <c r="D77" s="643"/>
      <c r="E77" s="643"/>
      <c r="F77" s="643"/>
      <c r="G77" s="643"/>
      <c r="H77" s="643"/>
      <c r="I77" s="643"/>
      <c r="J77" s="643"/>
      <c r="K77" s="643"/>
      <c r="L77" s="643"/>
      <c r="M77" s="643"/>
      <c r="N77" s="643"/>
      <c r="O77" s="643"/>
      <c r="P77" s="643"/>
      <c r="Q77" s="643"/>
      <c r="R77" s="643"/>
      <c r="S77" s="643"/>
      <c r="T77" s="643"/>
      <c r="U77" s="643"/>
      <c r="V77" s="643"/>
      <c r="W77" s="643"/>
      <c r="X77" s="643"/>
      <c r="Y77" s="643"/>
      <c r="Z77" s="643"/>
      <c r="AA77" s="643"/>
      <c r="AB77" s="643"/>
      <c r="AC77" s="643"/>
      <c r="AD77" s="643"/>
      <c r="AE77" s="643"/>
      <c r="AF77" s="643"/>
      <c r="AG77" s="643"/>
      <c r="AH77" s="643"/>
      <c r="AI77" s="643"/>
      <c r="AJ77" s="643"/>
      <c r="AK77" s="643"/>
      <c r="AL77" s="644"/>
      <c r="AM77" s="643"/>
      <c r="AN77" s="628"/>
      <c r="AO77" s="643"/>
      <c r="AP77" s="643"/>
      <c r="AQ77" s="643"/>
      <c r="AR77" s="643"/>
      <c r="AS77" s="643"/>
      <c r="AT77" s="643"/>
      <c r="AU77" s="643"/>
      <c r="AV77" s="643"/>
      <c r="AW77" s="643"/>
      <c r="AX77" s="643"/>
      <c r="AY77" s="643"/>
      <c r="AZ77" s="643"/>
      <c r="BA77" s="643"/>
      <c r="BB77" s="643"/>
      <c r="BC77" s="643"/>
      <c r="BD77" s="643"/>
      <c r="BE77" s="643"/>
      <c r="BF77" s="643"/>
      <c r="BG77" s="643"/>
      <c r="BH77" s="643"/>
      <c r="BI77" s="643"/>
      <c r="BJ77" s="643"/>
      <c r="BK77" s="643"/>
      <c r="BL77" s="643"/>
      <c r="BM77" s="643"/>
      <c r="BN77" s="643"/>
      <c r="BO77" s="643"/>
      <c r="BP77" s="643"/>
      <c r="BQ77" s="643"/>
      <c r="BR77" s="643"/>
      <c r="BS77" s="643"/>
      <c r="BT77" s="643"/>
      <c r="BU77" s="643"/>
      <c r="BV77" s="643"/>
      <c r="BW77" s="643"/>
      <c r="BX77" s="643"/>
      <c r="BY77" s="644"/>
      <c r="BZ77" s="643"/>
      <c r="CA77" s="628"/>
      <c r="CB77" s="643"/>
      <c r="CC77" s="643"/>
      <c r="CD77" s="643"/>
      <c r="CE77" s="643"/>
      <c r="CF77" s="643"/>
      <c r="CG77" s="643"/>
      <c r="CH77" s="643"/>
      <c r="CI77" s="643"/>
      <c r="CJ77" s="643"/>
      <c r="CK77" s="643"/>
      <c r="CL77" s="643"/>
      <c r="CM77" s="643"/>
      <c r="CN77" s="643"/>
      <c r="CO77" s="643"/>
      <c r="CP77" s="643"/>
      <c r="CQ77" s="643"/>
      <c r="CR77" s="643"/>
      <c r="CS77" s="643"/>
      <c r="CT77" s="643"/>
      <c r="CU77" s="643"/>
      <c r="CV77" s="643"/>
      <c r="CW77" s="643"/>
      <c r="CX77" s="643"/>
      <c r="CY77" s="643"/>
      <c r="CZ77" s="643"/>
      <c r="DA77" s="643"/>
      <c r="DB77" s="643"/>
      <c r="DC77" s="643"/>
      <c r="DD77" s="643"/>
      <c r="DE77" s="643"/>
      <c r="DF77" s="643"/>
      <c r="DG77" s="643"/>
      <c r="DH77" s="643"/>
      <c r="DI77" s="643"/>
      <c r="DJ77" s="643"/>
      <c r="DK77" s="643"/>
      <c r="DL77" s="644"/>
      <c r="DM77" s="643"/>
      <c r="DN77" s="628"/>
      <c r="DO77" s="643"/>
      <c r="DP77" s="643"/>
      <c r="DQ77" s="643"/>
      <c r="DR77" s="643"/>
      <c r="DS77" s="643"/>
      <c r="DT77" s="643"/>
      <c r="DU77" s="643"/>
      <c r="DV77" s="643"/>
      <c r="DW77" s="643"/>
      <c r="DX77" s="643"/>
      <c r="DY77" s="643"/>
      <c r="DZ77" s="643"/>
      <c r="EA77" s="643"/>
      <c r="EB77" s="643"/>
      <c r="EC77" s="643"/>
      <c r="ED77" s="643"/>
      <c r="EE77" s="643"/>
      <c r="EF77" s="643"/>
      <c r="EG77" s="643"/>
      <c r="EH77" s="643"/>
      <c r="EI77" s="643"/>
      <c r="EJ77" s="643"/>
      <c r="EK77" s="643"/>
      <c r="EL77" s="643"/>
      <c r="EM77" s="643"/>
      <c r="EN77" s="643"/>
      <c r="EO77" s="643"/>
      <c r="EP77" s="643"/>
      <c r="EQ77" s="643"/>
      <c r="ER77" s="643"/>
      <c r="ES77" s="643"/>
      <c r="ET77" s="643"/>
      <c r="EU77" s="643"/>
      <c r="EV77" s="643"/>
      <c r="EW77" s="643"/>
      <c r="EX77" s="643"/>
      <c r="EY77" s="644"/>
    </row>
    <row r="78">
      <c r="A78" s="628"/>
      <c r="B78" s="643"/>
      <c r="C78" s="643"/>
      <c r="D78" s="643"/>
      <c r="E78" s="643"/>
      <c r="F78" s="643"/>
      <c r="G78" s="643"/>
      <c r="H78" s="643"/>
      <c r="I78" s="643"/>
      <c r="J78" s="643"/>
      <c r="K78" s="643"/>
      <c r="L78" s="643"/>
      <c r="M78" s="643"/>
      <c r="N78" s="643"/>
      <c r="O78" s="643"/>
      <c r="P78" s="643"/>
      <c r="Q78" s="643"/>
      <c r="R78" s="643"/>
      <c r="S78" s="643"/>
      <c r="T78" s="643"/>
      <c r="U78" s="643"/>
      <c r="V78" s="643"/>
      <c r="W78" s="643"/>
      <c r="X78" s="643"/>
      <c r="Y78" s="643"/>
      <c r="Z78" s="643"/>
      <c r="AA78" s="643"/>
      <c r="AB78" s="643"/>
      <c r="AC78" s="643"/>
      <c r="AD78" s="643"/>
      <c r="AE78" s="643"/>
      <c r="AF78" s="643"/>
      <c r="AG78" s="643"/>
      <c r="AH78" s="643"/>
      <c r="AI78" s="643"/>
      <c r="AJ78" s="643"/>
      <c r="AK78" s="643"/>
      <c r="AL78" s="644"/>
      <c r="AM78" s="643"/>
      <c r="AN78" s="628"/>
      <c r="AO78" s="643"/>
      <c r="AP78" s="643"/>
      <c r="AQ78" s="643"/>
      <c r="AR78" s="643"/>
      <c r="AS78" s="643"/>
      <c r="AT78" s="643"/>
      <c r="AU78" s="643"/>
      <c r="AV78" s="643"/>
      <c r="AW78" s="643"/>
      <c r="AX78" s="643"/>
      <c r="AY78" s="643"/>
      <c r="AZ78" s="643"/>
      <c r="BA78" s="643"/>
      <c r="BB78" s="643"/>
      <c r="BC78" s="643"/>
      <c r="BD78" s="643"/>
      <c r="BE78" s="643"/>
      <c r="BF78" s="643"/>
      <c r="BG78" s="643"/>
      <c r="BH78" s="643"/>
      <c r="BI78" s="643"/>
      <c r="BJ78" s="643"/>
      <c r="BK78" s="643"/>
      <c r="BL78" s="643"/>
      <c r="BM78" s="643"/>
      <c r="BN78" s="643"/>
      <c r="BO78" s="643"/>
      <c r="BP78" s="643"/>
      <c r="BQ78" s="643"/>
      <c r="BR78" s="643"/>
      <c r="BS78" s="643"/>
      <c r="BT78" s="643"/>
      <c r="BU78" s="643"/>
      <c r="BV78" s="643"/>
      <c r="BW78" s="643"/>
      <c r="BX78" s="643"/>
      <c r="BY78" s="644"/>
      <c r="BZ78" s="643"/>
      <c r="CA78" s="628"/>
      <c r="CB78" s="643"/>
      <c r="CC78" s="643"/>
      <c r="CD78" s="643"/>
      <c r="CE78" s="643"/>
      <c r="CF78" s="643"/>
      <c r="CG78" s="643"/>
      <c r="CH78" s="643"/>
      <c r="CI78" s="643"/>
      <c r="CJ78" s="643"/>
      <c r="CK78" s="643"/>
      <c r="CL78" s="643"/>
      <c r="CM78" s="643"/>
      <c r="CN78" s="643"/>
      <c r="CO78" s="643"/>
      <c r="CP78" s="643"/>
      <c r="CQ78" s="643"/>
      <c r="CR78" s="643"/>
      <c r="CS78" s="643"/>
      <c r="CT78" s="643"/>
      <c r="CU78" s="643"/>
      <c r="CV78" s="643"/>
      <c r="CW78" s="643"/>
      <c r="CX78" s="643"/>
      <c r="CY78" s="643"/>
      <c r="CZ78" s="643"/>
      <c r="DA78" s="643"/>
      <c r="DB78" s="643"/>
      <c r="DC78" s="643"/>
      <c r="DD78" s="643"/>
      <c r="DE78" s="643"/>
      <c r="DF78" s="643"/>
      <c r="DG78" s="643"/>
      <c r="DH78" s="643"/>
      <c r="DI78" s="643"/>
      <c r="DJ78" s="643"/>
      <c r="DK78" s="643"/>
      <c r="DL78" s="644"/>
      <c r="DM78" s="643"/>
      <c r="DN78" s="628"/>
      <c r="DO78" s="643"/>
      <c r="DP78" s="643"/>
      <c r="DQ78" s="643"/>
      <c r="DR78" s="643"/>
      <c r="DS78" s="643"/>
      <c r="DT78" s="643"/>
      <c r="DU78" s="643"/>
      <c r="DV78" s="643"/>
      <c r="DW78" s="643"/>
      <c r="DX78" s="643"/>
      <c r="DY78" s="643"/>
      <c r="DZ78" s="643"/>
      <c r="EA78" s="643"/>
      <c r="EB78" s="643"/>
      <c r="EC78" s="643"/>
      <c r="ED78" s="643"/>
      <c r="EE78" s="643"/>
      <c r="EF78" s="643"/>
      <c r="EG78" s="643"/>
      <c r="EH78" s="643"/>
      <c r="EI78" s="643"/>
      <c r="EJ78" s="643"/>
      <c r="EK78" s="643"/>
      <c r="EL78" s="643"/>
      <c r="EM78" s="643"/>
      <c r="EN78" s="643"/>
      <c r="EO78" s="643"/>
      <c r="EP78" s="643"/>
      <c r="EQ78" s="643"/>
      <c r="ER78" s="643"/>
      <c r="ES78" s="643"/>
      <c r="ET78" s="643"/>
      <c r="EU78" s="643"/>
      <c r="EV78" s="643"/>
      <c r="EW78" s="643"/>
      <c r="EX78" s="643"/>
      <c r="EY78" s="644"/>
    </row>
    <row r="79">
      <c r="A79" s="669"/>
      <c r="B79" s="670" t="s">
        <v>1023</v>
      </c>
      <c r="C79" s="15"/>
      <c r="D79" s="15"/>
      <c r="E79" s="15"/>
      <c r="F79" s="15"/>
      <c r="G79" s="15"/>
      <c r="H79" s="16"/>
      <c r="I79" s="671"/>
      <c r="J79" s="646" t="s">
        <v>1024</v>
      </c>
      <c r="K79" s="15"/>
      <c r="L79" s="15"/>
      <c r="M79" s="15"/>
      <c r="N79" s="15"/>
      <c r="O79" s="15"/>
      <c r="P79" s="16"/>
      <c r="Q79" s="671"/>
      <c r="R79" s="670" t="s">
        <v>1025</v>
      </c>
      <c r="S79" s="15"/>
      <c r="T79" s="15"/>
      <c r="U79" s="15"/>
      <c r="V79" s="16"/>
      <c r="W79" s="672" t="s">
        <v>1026</v>
      </c>
      <c r="X79" s="41"/>
      <c r="Y79" s="672"/>
      <c r="Z79" s="673"/>
      <c r="AA79" s="674"/>
      <c r="AB79" s="672" t="s">
        <v>1027</v>
      </c>
      <c r="AC79" s="41"/>
      <c r="AD79" s="675"/>
      <c r="AE79" s="671"/>
      <c r="AF79" s="671"/>
      <c r="AG79" s="671"/>
      <c r="AH79" s="671"/>
      <c r="AI79" s="671"/>
      <c r="AJ79" s="671"/>
      <c r="AK79" s="671"/>
      <c r="AL79" s="676"/>
      <c r="AM79" s="671"/>
      <c r="AN79" s="669"/>
      <c r="AO79" s="670" t="s">
        <v>1023</v>
      </c>
      <c r="AP79" s="15"/>
      <c r="AQ79" s="15"/>
      <c r="AR79" s="15"/>
      <c r="AS79" s="15"/>
      <c r="AT79" s="15"/>
      <c r="AU79" s="16"/>
      <c r="AV79" s="671"/>
      <c r="AW79" s="646" t="s">
        <v>1024</v>
      </c>
      <c r="AX79" s="15"/>
      <c r="AY79" s="15"/>
      <c r="AZ79" s="15"/>
      <c r="BA79" s="15"/>
      <c r="BB79" s="15"/>
      <c r="BC79" s="16"/>
      <c r="BD79" s="671"/>
      <c r="BE79" s="670" t="s">
        <v>1025</v>
      </c>
      <c r="BF79" s="15"/>
      <c r="BG79" s="15"/>
      <c r="BH79" s="15"/>
      <c r="BI79" s="16"/>
      <c r="BJ79" s="672" t="s">
        <v>1026</v>
      </c>
      <c r="BK79" s="41"/>
      <c r="BL79" s="672"/>
      <c r="BM79" s="673"/>
      <c r="BN79" s="674"/>
      <c r="BO79" s="672" t="s">
        <v>1027</v>
      </c>
      <c r="BP79" s="41"/>
      <c r="BQ79" s="675"/>
      <c r="BR79" s="671"/>
      <c r="BS79" s="671"/>
      <c r="BT79" s="671"/>
      <c r="BU79" s="671"/>
      <c r="BV79" s="671"/>
      <c r="BW79" s="671"/>
      <c r="BX79" s="671"/>
      <c r="BY79" s="676"/>
      <c r="BZ79" s="671"/>
      <c r="CA79" s="669"/>
      <c r="CB79" s="670" t="s">
        <v>1023</v>
      </c>
      <c r="CC79" s="15"/>
      <c r="CD79" s="15"/>
      <c r="CE79" s="15"/>
      <c r="CF79" s="15"/>
      <c r="CG79" s="15"/>
      <c r="CH79" s="16"/>
      <c r="CI79" s="671"/>
      <c r="CJ79" s="646" t="s">
        <v>1024</v>
      </c>
      <c r="CK79" s="15"/>
      <c r="CL79" s="15"/>
      <c r="CM79" s="15"/>
      <c r="CN79" s="15"/>
      <c r="CO79" s="15"/>
      <c r="CP79" s="16"/>
      <c r="CQ79" s="671"/>
      <c r="CR79" s="670" t="s">
        <v>1025</v>
      </c>
      <c r="CS79" s="15"/>
      <c r="CT79" s="15"/>
      <c r="CU79" s="15"/>
      <c r="CV79" s="16"/>
      <c r="CW79" s="672" t="s">
        <v>1026</v>
      </c>
      <c r="CX79" s="41"/>
      <c r="CY79" s="672"/>
      <c r="CZ79" s="673"/>
      <c r="DA79" s="674"/>
      <c r="DB79" s="672" t="s">
        <v>1027</v>
      </c>
      <c r="DC79" s="41"/>
      <c r="DD79" s="675"/>
      <c r="DE79" s="671"/>
      <c r="DF79" s="671"/>
      <c r="DG79" s="671"/>
      <c r="DH79" s="671"/>
      <c r="DI79" s="671"/>
      <c r="DJ79" s="671"/>
      <c r="DK79" s="671"/>
      <c r="DL79" s="676"/>
      <c r="DM79" s="671"/>
      <c r="DN79" s="669"/>
      <c r="DO79" s="670" t="s">
        <v>1023</v>
      </c>
      <c r="DP79" s="15"/>
      <c r="DQ79" s="15"/>
      <c r="DR79" s="15"/>
      <c r="DS79" s="15"/>
      <c r="DT79" s="15"/>
      <c r="DU79" s="16"/>
      <c r="DV79" s="671"/>
      <c r="DW79" s="646" t="s">
        <v>1024</v>
      </c>
      <c r="DX79" s="15"/>
      <c r="DY79" s="15"/>
      <c r="DZ79" s="15"/>
      <c r="EA79" s="15"/>
      <c r="EB79" s="15"/>
      <c r="EC79" s="16"/>
      <c r="ED79" s="671"/>
      <c r="EE79" s="670" t="s">
        <v>1025</v>
      </c>
      <c r="EF79" s="15"/>
      <c r="EG79" s="15"/>
      <c r="EH79" s="15"/>
      <c r="EI79" s="16"/>
      <c r="EJ79" s="672" t="s">
        <v>1026</v>
      </c>
      <c r="EK79" s="41"/>
      <c r="EL79" s="672"/>
      <c r="EM79" s="673"/>
      <c r="EN79" s="674"/>
      <c r="EO79" s="672" t="s">
        <v>1027</v>
      </c>
      <c r="EP79" s="41"/>
      <c r="EQ79" s="675"/>
      <c r="ER79" s="671"/>
      <c r="ES79" s="671"/>
      <c r="ET79" s="671"/>
      <c r="EU79" s="671"/>
      <c r="EV79" s="671"/>
      <c r="EW79" s="671"/>
      <c r="EX79" s="671"/>
      <c r="EY79" s="676"/>
    </row>
    <row r="80">
      <c r="A80" s="669"/>
      <c r="B80" s="677" t="s">
        <v>1028</v>
      </c>
      <c r="C80" s="678" t="s">
        <v>1029</v>
      </c>
      <c r="D80" s="678" t="s">
        <v>1030</v>
      </c>
      <c r="E80" s="679" t="s">
        <v>1031</v>
      </c>
      <c r="F80" s="15"/>
      <c r="G80" s="15"/>
      <c r="H80" s="16"/>
      <c r="I80" s="671"/>
      <c r="J80" s="680" t="s">
        <v>1032</v>
      </c>
      <c r="K80" s="681" t="s">
        <v>1033</v>
      </c>
      <c r="P80" s="682"/>
      <c r="Q80" s="671"/>
      <c r="R80" s="671"/>
      <c r="S80" s="671"/>
      <c r="T80" s="671"/>
      <c r="U80" s="671"/>
      <c r="V80" s="671"/>
      <c r="W80" s="671"/>
      <c r="X80" s="671"/>
      <c r="Y80" s="671"/>
      <c r="Z80" s="671"/>
      <c r="AA80" s="671"/>
      <c r="AB80" s="671"/>
      <c r="AC80" s="671"/>
      <c r="AD80" s="671"/>
      <c r="AE80" s="671"/>
      <c r="AF80" s="671"/>
      <c r="AG80" s="671"/>
      <c r="AH80" s="671"/>
      <c r="AI80" s="671"/>
      <c r="AJ80" s="671"/>
      <c r="AK80" s="671"/>
      <c r="AL80" s="676"/>
      <c r="AM80" s="671"/>
      <c r="AN80" s="669"/>
      <c r="AO80" s="677" t="s">
        <v>1028</v>
      </c>
      <c r="AP80" s="678" t="s">
        <v>1029</v>
      </c>
      <c r="AQ80" s="678" t="s">
        <v>1030</v>
      </c>
      <c r="AR80" s="679" t="s">
        <v>1031</v>
      </c>
      <c r="AS80" s="15"/>
      <c r="AT80" s="15"/>
      <c r="AU80" s="16"/>
      <c r="AV80" s="671"/>
      <c r="AW80" s="680" t="s">
        <v>1032</v>
      </c>
      <c r="AX80" s="681" t="s">
        <v>1033</v>
      </c>
      <c r="BC80" s="682"/>
      <c r="BD80" s="671"/>
      <c r="BE80" s="671"/>
      <c r="BF80" s="671"/>
      <c r="BG80" s="671"/>
      <c r="BH80" s="671"/>
      <c r="BI80" s="671"/>
      <c r="BJ80" s="671"/>
      <c r="BK80" s="671"/>
      <c r="BL80" s="671"/>
      <c r="BM80" s="671"/>
      <c r="BN80" s="671"/>
      <c r="BO80" s="671"/>
      <c r="BP80" s="671"/>
      <c r="BQ80" s="671"/>
      <c r="BR80" s="671"/>
      <c r="BS80" s="671"/>
      <c r="BT80" s="671"/>
      <c r="BU80" s="671"/>
      <c r="BV80" s="671"/>
      <c r="BW80" s="671"/>
      <c r="BX80" s="671"/>
      <c r="BY80" s="676"/>
      <c r="BZ80" s="671"/>
      <c r="CA80" s="669"/>
      <c r="CB80" s="677" t="s">
        <v>1028</v>
      </c>
      <c r="CC80" s="678" t="s">
        <v>1029</v>
      </c>
      <c r="CD80" s="678" t="s">
        <v>1030</v>
      </c>
      <c r="CE80" s="679" t="s">
        <v>1031</v>
      </c>
      <c r="CF80" s="15"/>
      <c r="CG80" s="15"/>
      <c r="CH80" s="16"/>
      <c r="CI80" s="671"/>
      <c r="CJ80" s="680" t="s">
        <v>1032</v>
      </c>
      <c r="CK80" s="681" t="s">
        <v>1033</v>
      </c>
      <c r="CP80" s="682"/>
      <c r="CQ80" s="671"/>
      <c r="CR80" s="671"/>
      <c r="CS80" s="671"/>
      <c r="CT80" s="671"/>
      <c r="CU80" s="671"/>
      <c r="CV80" s="671"/>
      <c r="CW80" s="671"/>
      <c r="CX80" s="671"/>
      <c r="CY80" s="671"/>
      <c r="CZ80" s="671"/>
      <c r="DA80" s="671"/>
      <c r="DB80" s="671"/>
      <c r="DC80" s="671"/>
      <c r="DD80" s="671"/>
      <c r="DE80" s="671"/>
      <c r="DF80" s="671"/>
      <c r="DG80" s="671"/>
      <c r="DH80" s="671"/>
      <c r="DI80" s="671"/>
      <c r="DJ80" s="671"/>
      <c r="DK80" s="671"/>
      <c r="DL80" s="676"/>
      <c r="DM80" s="671"/>
      <c r="DN80" s="669"/>
      <c r="DO80" s="677" t="s">
        <v>1028</v>
      </c>
      <c r="DP80" s="678" t="s">
        <v>1029</v>
      </c>
      <c r="DQ80" s="678" t="s">
        <v>1030</v>
      </c>
      <c r="DR80" s="679" t="s">
        <v>1031</v>
      </c>
      <c r="DS80" s="15"/>
      <c r="DT80" s="15"/>
      <c r="DU80" s="16"/>
      <c r="DV80" s="671"/>
      <c r="DW80" s="680" t="s">
        <v>1032</v>
      </c>
      <c r="DX80" s="681" t="s">
        <v>1033</v>
      </c>
      <c r="EC80" s="682"/>
      <c r="ED80" s="671"/>
      <c r="EE80" s="671"/>
      <c r="EF80" s="671"/>
      <c r="EG80" s="671"/>
      <c r="EH80" s="671"/>
      <c r="EI80" s="671"/>
      <c r="EJ80" s="671"/>
      <c r="EK80" s="671"/>
      <c r="EL80" s="671"/>
      <c r="EM80" s="671"/>
      <c r="EN80" s="671"/>
      <c r="EO80" s="671"/>
      <c r="EP80" s="671"/>
      <c r="EQ80" s="671"/>
      <c r="ER80" s="671"/>
      <c r="ES80" s="671"/>
      <c r="ET80" s="671"/>
      <c r="EU80" s="671"/>
      <c r="EV80" s="671"/>
      <c r="EW80" s="671"/>
      <c r="EX80" s="671"/>
      <c r="EY80" s="676"/>
    </row>
    <row r="81">
      <c r="A81" s="669"/>
      <c r="B81" s="43"/>
      <c r="C81" s="43"/>
      <c r="D81" s="43"/>
      <c r="E81" s="679" t="s">
        <v>1029</v>
      </c>
      <c r="F81" s="16"/>
      <c r="G81" s="679" t="s">
        <v>1030</v>
      </c>
      <c r="H81" s="16"/>
      <c r="I81" s="671"/>
      <c r="J81" s="680" t="s">
        <v>1034</v>
      </c>
      <c r="K81" s="681" t="s">
        <v>1035</v>
      </c>
      <c r="P81" s="682"/>
      <c r="Q81" s="671"/>
      <c r="R81" s="670" t="s">
        <v>1036</v>
      </c>
      <c r="S81" s="15"/>
      <c r="T81" s="15"/>
      <c r="U81" s="15"/>
      <c r="V81" s="15"/>
      <c r="W81" s="15"/>
      <c r="X81" s="15"/>
      <c r="Y81" s="15"/>
      <c r="Z81" s="15"/>
      <c r="AA81" s="15"/>
      <c r="AB81" s="15"/>
      <c r="AC81" s="15"/>
      <c r="AD81" s="15"/>
      <c r="AE81" s="15"/>
      <c r="AF81" s="15"/>
      <c r="AG81" s="15"/>
      <c r="AH81" s="15"/>
      <c r="AI81" s="15"/>
      <c r="AJ81" s="16"/>
      <c r="AK81" s="671"/>
      <c r="AL81" s="676"/>
      <c r="AM81" s="671"/>
      <c r="AN81" s="669"/>
      <c r="AO81" s="43"/>
      <c r="AP81" s="43"/>
      <c r="AQ81" s="43"/>
      <c r="AR81" s="679" t="s">
        <v>1029</v>
      </c>
      <c r="AS81" s="16"/>
      <c r="AT81" s="679" t="s">
        <v>1030</v>
      </c>
      <c r="AU81" s="16"/>
      <c r="AV81" s="671"/>
      <c r="AW81" s="680" t="s">
        <v>1034</v>
      </c>
      <c r="AX81" s="681" t="s">
        <v>1035</v>
      </c>
      <c r="BC81" s="682"/>
      <c r="BD81" s="671"/>
      <c r="BE81" s="670" t="s">
        <v>1036</v>
      </c>
      <c r="BF81" s="15"/>
      <c r="BG81" s="15"/>
      <c r="BH81" s="15"/>
      <c r="BI81" s="15"/>
      <c r="BJ81" s="15"/>
      <c r="BK81" s="15"/>
      <c r="BL81" s="15"/>
      <c r="BM81" s="15"/>
      <c r="BN81" s="15"/>
      <c r="BO81" s="15"/>
      <c r="BP81" s="15"/>
      <c r="BQ81" s="15"/>
      <c r="BR81" s="15"/>
      <c r="BS81" s="15"/>
      <c r="BT81" s="15"/>
      <c r="BU81" s="15"/>
      <c r="BV81" s="15"/>
      <c r="BW81" s="16"/>
      <c r="BX81" s="671"/>
      <c r="BY81" s="676"/>
      <c r="BZ81" s="671"/>
      <c r="CA81" s="669"/>
      <c r="CB81" s="43"/>
      <c r="CC81" s="43"/>
      <c r="CD81" s="43"/>
      <c r="CE81" s="679" t="s">
        <v>1029</v>
      </c>
      <c r="CF81" s="16"/>
      <c r="CG81" s="679" t="s">
        <v>1030</v>
      </c>
      <c r="CH81" s="16"/>
      <c r="CI81" s="671"/>
      <c r="CJ81" s="680" t="s">
        <v>1034</v>
      </c>
      <c r="CK81" s="681" t="s">
        <v>1035</v>
      </c>
      <c r="CP81" s="682"/>
      <c r="CQ81" s="671"/>
      <c r="CR81" s="670" t="s">
        <v>1036</v>
      </c>
      <c r="CS81" s="15"/>
      <c r="CT81" s="15"/>
      <c r="CU81" s="15"/>
      <c r="CV81" s="15"/>
      <c r="CW81" s="15"/>
      <c r="CX81" s="15"/>
      <c r="CY81" s="15"/>
      <c r="CZ81" s="15"/>
      <c r="DA81" s="15"/>
      <c r="DB81" s="15"/>
      <c r="DC81" s="15"/>
      <c r="DD81" s="15"/>
      <c r="DE81" s="15"/>
      <c r="DF81" s="15"/>
      <c r="DG81" s="15"/>
      <c r="DH81" s="15"/>
      <c r="DI81" s="15"/>
      <c r="DJ81" s="16"/>
      <c r="DK81" s="671"/>
      <c r="DL81" s="676"/>
      <c r="DM81" s="671"/>
      <c r="DN81" s="669"/>
      <c r="DO81" s="43"/>
      <c r="DP81" s="43"/>
      <c r="DQ81" s="43"/>
      <c r="DR81" s="679" t="s">
        <v>1029</v>
      </c>
      <c r="DS81" s="16"/>
      <c r="DT81" s="679" t="s">
        <v>1030</v>
      </c>
      <c r="DU81" s="16"/>
      <c r="DV81" s="671"/>
      <c r="DW81" s="680" t="s">
        <v>1034</v>
      </c>
      <c r="DX81" s="681" t="s">
        <v>1035</v>
      </c>
      <c r="EC81" s="682"/>
      <c r="ED81" s="671"/>
      <c r="EE81" s="670" t="s">
        <v>1036</v>
      </c>
      <c r="EF81" s="15"/>
      <c r="EG81" s="15"/>
      <c r="EH81" s="15"/>
      <c r="EI81" s="15"/>
      <c r="EJ81" s="15"/>
      <c r="EK81" s="15"/>
      <c r="EL81" s="15"/>
      <c r="EM81" s="15"/>
      <c r="EN81" s="15"/>
      <c r="EO81" s="15"/>
      <c r="EP81" s="15"/>
      <c r="EQ81" s="15"/>
      <c r="ER81" s="15"/>
      <c r="ES81" s="15"/>
      <c r="ET81" s="15"/>
      <c r="EU81" s="15"/>
      <c r="EV81" s="15"/>
      <c r="EW81" s="16"/>
      <c r="EX81" s="671"/>
      <c r="EY81" s="676"/>
    </row>
    <row r="82">
      <c r="A82" s="669"/>
      <c r="B82" s="677" t="s">
        <v>631</v>
      </c>
      <c r="C82" s="683"/>
      <c r="D82" s="683"/>
      <c r="E82" s="684"/>
      <c r="F82" s="42"/>
      <c r="G82" s="684"/>
      <c r="H82" s="42"/>
      <c r="I82" s="671"/>
      <c r="J82" s="680" t="s">
        <v>1037</v>
      </c>
      <c r="K82" s="681" t="s">
        <v>1038</v>
      </c>
      <c r="P82" s="682"/>
      <c r="Q82" s="671"/>
      <c r="R82" s="685"/>
      <c r="S82" s="41"/>
      <c r="T82" s="41"/>
      <c r="U82" s="41"/>
      <c r="V82" s="41"/>
      <c r="W82" s="41"/>
      <c r="X82" s="41"/>
      <c r="Y82" s="41"/>
      <c r="Z82" s="41"/>
      <c r="AA82" s="41"/>
      <c r="AB82" s="41"/>
      <c r="AC82" s="41"/>
      <c r="AD82" s="41"/>
      <c r="AE82" s="41"/>
      <c r="AF82" s="41"/>
      <c r="AG82" s="41"/>
      <c r="AH82" s="41"/>
      <c r="AI82" s="41"/>
      <c r="AJ82" s="42"/>
      <c r="AK82" s="671"/>
      <c r="AL82" s="676"/>
      <c r="AM82" s="671"/>
      <c r="AN82" s="669"/>
      <c r="AO82" s="677" t="s">
        <v>631</v>
      </c>
      <c r="AP82" s="683"/>
      <c r="AQ82" s="683"/>
      <c r="AR82" s="684"/>
      <c r="AS82" s="42"/>
      <c r="AT82" s="684"/>
      <c r="AU82" s="42"/>
      <c r="AV82" s="671"/>
      <c r="AW82" s="680" t="s">
        <v>1037</v>
      </c>
      <c r="AX82" s="681" t="s">
        <v>1038</v>
      </c>
      <c r="BC82" s="682"/>
      <c r="BD82" s="671"/>
      <c r="BE82" s="685"/>
      <c r="BF82" s="41"/>
      <c r="BG82" s="41"/>
      <c r="BH82" s="41"/>
      <c r="BI82" s="41"/>
      <c r="BJ82" s="41"/>
      <c r="BK82" s="41"/>
      <c r="BL82" s="41"/>
      <c r="BM82" s="41"/>
      <c r="BN82" s="41"/>
      <c r="BO82" s="41"/>
      <c r="BP82" s="41"/>
      <c r="BQ82" s="41"/>
      <c r="BR82" s="41"/>
      <c r="BS82" s="41"/>
      <c r="BT82" s="41"/>
      <c r="BU82" s="41"/>
      <c r="BV82" s="41"/>
      <c r="BW82" s="42"/>
      <c r="BX82" s="671"/>
      <c r="BY82" s="676"/>
      <c r="BZ82" s="671"/>
      <c r="CA82" s="669"/>
      <c r="CB82" s="677" t="s">
        <v>631</v>
      </c>
      <c r="CC82" s="683"/>
      <c r="CD82" s="683"/>
      <c r="CE82" s="684"/>
      <c r="CF82" s="42"/>
      <c r="CG82" s="684"/>
      <c r="CH82" s="42"/>
      <c r="CI82" s="671"/>
      <c r="CJ82" s="680" t="s">
        <v>1037</v>
      </c>
      <c r="CK82" s="681" t="s">
        <v>1038</v>
      </c>
      <c r="CP82" s="682"/>
      <c r="CQ82" s="671"/>
      <c r="CR82" s="685"/>
      <c r="CS82" s="41"/>
      <c r="CT82" s="41"/>
      <c r="CU82" s="41"/>
      <c r="CV82" s="41"/>
      <c r="CW82" s="41"/>
      <c r="CX82" s="41"/>
      <c r="CY82" s="41"/>
      <c r="CZ82" s="41"/>
      <c r="DA82" s="41"/>
      <c r="DB82" s="41"/>
      <c r="DC82" s="41"/>
      <c r="DD82" s="41"/>
      <c r="DE82" s="41"/>
      <c r="DF82" s="41"/>
      <c r="DG82" s="41"/>
      <c r="DH82" s="41"/>
      <c r="DI82" s="41"/>
      <c r="DJ82" s="42"/>
      <c r="DK82" s="671"/>
      <c r="DL82" s="676"/>
      <c r="DM82" s="671"/>
      <c r="DN82" s="669"/>
      <c r="DO82" s="677" t="s">
        <v>631</v>
      </c>
      <c r="DP82" s="683"/>
      <c r="DQ82" s="683"/>
      <c r="DR82" s="684"/>
      <c r="DS82" s="42"/>
      <c r="DT82" s="684"/>
      <c r="DU82" s="42"/>
      <c r="DV82" s="671"/>
      <c r="DW82" s="680" t="s">
        <v>1037</v>
      </c>
      <c r="DX82" s="681" t="s">
        <v>1038</v>
      </c>
      <c r="EC82" s="682"/>
      <c r="ED82" s="671"/>
      <c r="EE82" s="685"/>
      <c r="EF82" s="41"/>
      <c r="EG82" s="41"/>
      <c r="EH82" s="41"/>
      <c r="EI82" s="41"/>
      <c r="EJ82" s="41"/>
      <c r="EK82" s="41"/>
      <c r="EL82" s="41"/>
      <c r="EM82" s="41"/>
      <c r="EN82" s="41"/>
      <c r="EO82" s="41"/>
      <c r="EP82" s="41"/>
      <c r="EQ82" s="41"/>
      <c r="ER82" s="41"/>
      <c r="ES82" s="41"/>
      <c r="ET82" s="41"/>
      <c r="EU82" s="41"/>
      <c r="EV82" s="41"/>
      <c r="EW82" s="42"/>
      <c r="EX82" s="671"/>
      <c r="EY82" s="676"/>
    </row>
    <row r="83">
      <c r="A83" s="669"/>
      <c r="B83" s="47"/>
      <c r="C83" s="47"/>
      <c r="D83" s="47"/>
      <c r="E83" s="686"/>
      <c r="F83" s="682"/>
      <c r="G83" s="686"/>
      <c r="H83" s="682"/>
      <c r="I83" s="671"/>
      <c r="J83" s="680" t="s">
        <v>1039</v>
      </c>
      <c r="K83" s="681" t="s">
        <v>1040</v>
      </c>
      <c r="P83" s="682"/>
      <c r="Q83" s="671"/>
      <c r="R83" s="686"/>
      <c r="AJ83" s="682"/>
      <c r="AK83" s="671"/>
      <c r="AL83" s="676"/>
      <c r="AM83" s="671"/>
      <c r="AN83" s="669"/>
      <c r="AO83" s="47"/>
      <c r="AP83" s="47"/>
      <c r="AQ83" s="47"/>
      <c r="AR83" s="686"/>
      <c r="AS83" s="682"/>
      <c r="AT83" s="686"/>
      <c r="AU83" s="682"/>
      <c r="AV83" s="671"/>
      <c r="AW83" s="680" t="s">
        <v>1039</v>
      </c>
      <c r="AX83" s="681" t="s">
        <v>1040</v>
      </c>
      <c r="BC83" s="682"/>
      <c r="BD83" s="671"/>
      <c r="BE83" s="686"/>
      <c r="BW83" s="682"/>
      <c r="BX83" s="671"/>
      <c r="BY83" s="676"/>
      <c r="BZ83" s="671"/>
      <c r="CA83" s="669"/>
      <c r="CB83" s="47"/>
      <c r="CC83" s="47"/>
      <c r="CD83" s="47"/>
      <c r="CE83" s="686"/>
      <c r="CF83" s="682"/>
      <c r="CG83" s="686"/>
      <c r="CH83" s="682"/>
      <c r="CI83" s="671"/>
      <c r="CJ83" s="680" t="s">
        <v>1039</v>
      </c>
      <c r="CK83" s="681" t="s">
        <v>1040</v>
      </c>
      <c r="CP83" s="682"/>
      <c r="CQ83" s="671"/>
      <c r="CR83" s="686"/>
      <c r="DJ83" s="682"/>
      <c r="DK83" s="671"/>
      <c r="DL83" s="676"/>
      <c r="DM83" s="671"/>
      <c r="DN83" s="669"/>
      <c r="DO83" s="47"/>
      <c r="DP83" s="47"/>
      <c r="DQ83" s="47"/>
      <c r="DR83" s="686"/>
      <c r="DS83" s="682"/>
      <c r="DT83" s="686"/>
      <c r="DU83" s="682"/>
      <c r="DV83" s="671"/>
      <c r="DW83" s="680" t="s">
        <v>1039</v>
      </c>
      <c r="DX83" s="681" t="s">
        <v>1040</v>
      </c>
      <c r="EC83" s="682"/>
      <c r="ED83" s="671"/>
      <c r="EE83" s="686"/>
      <c r="EW83" s="682"/>
      <c r="EX83" s="671"/>
      <c r="EY83" s="676"/>
    </row>
    <row r="84">
      <c r="A84" s="669"/>
      <c r="B84" s="43"/>
      <c r="C84" s="43"/>
      <c r="D84" s="43"/>
      <c r="E84" s="686"/>
      <c r="F84" s="682"/>
      <c r="G84" s="686"/>
      <c r="H84" s="682"/>
      <c r="I84" s="671"/>
      <c r="J84" s="680" t="s">
        <v>1041</v>
      </c>
      <c r="K84" s="681" t="s">
        <v>1042</v>
      </c>
      <c r="P84" s="682"/>
      <c r="Q84" s="671"/>
      <c r="R84" s="686"/>
      <c r="AJ84" s="682"/>
      <c r="AK84" s="671"/>
      <c r="AL84" s="676"/>
      <c r="AM84" s="671"/>
      <c r="AN84" s="669"/>
      <c r="AO84" s="43"/>
      <c r="AP84" s="43"/>
      <c r="AQ84" s="43"/>
      <c r="AR84" s="686"/>
      <c r="AS84" s="682"/>
      <c r="AT84" s="686"/>
      <c r="AU84" s="682"/>
      <c r="AV84" s="671"/>
      <c r="AW84" s="680" t="s">
        <v>1041</v>
      </c>
      <c r="AX84" s="681" t="s">
        <v>1042</v>
      </c>
      <c r="BC84" s="682"/>
      <c r="BD84" s="671"/>
      <c r="BE84" s="686"/>
      <c r="BW84" s="682"/>
      <c r="BX84" s="671"/>
      <c r="BY84" s="676"/>
      <c r="BZ84" s="671"/>
      <c r="CA84" s="669"/>
      <c r="CB84" s="43"/>
      <c r="CC84" s="43"/>
      <c r="CD84" s="43"/>
      <c r="CE84" s="686"/>
      <c r="CF84" s="682"/>
      <c r="CG84" s="686"/>
      <c r="CH84" s="682"/>
      <c r="CI84" s="671"/>
      <c r="CJ84" s="680" t="s">
        <v>1041</v>
      </c>
      <c r="CK84" s="681" t="s">
        <v>1042</v>
      </c>
      <c r="CP84" s="682"/>
      <c r="CQ84" s="671"/>
      <c r="CR84" s="686"/>
      <c r="DJ84" s="682"/>
      <c r="DK84" s="671"/>
      <c r="DL84" s="676"/>
      <c r="DM84" s="671"/>
      <c r="DN84" s="669"/>
      <c r="DO84" s="43"/>
      <c r="DP84" s="43"/>
      <c r="DQ84" s="43"/>
      <c r="DR84" s="686"/>
      <c r="DS84" s="682"/>
      <c r="DT84" s="686"/>
      <c r="DU84" s="682"/>
      <c r="DV84" s="671"/>
      <c r="DW84" s="680" t="s">
        <v>1041</v>
      </c>
      <c r="DX84" s="681" t="s">
        <v>1042</v>
      </c>
      <c r="EC84" s="682"/>
      <c r="ED84" s="671"/>
      <c r="EE84" s="686"/>
      <c r="EW84" s="682"/>
      <c r="EX84" s="671"/>
      <c r="EY84" s="676"/>
    </row>
    <row r="85">
      <c r="A85" s="669"/>
      <c r="B85" s="677" t="s">
        <v>633</v>
      </c>
      <c r="C85" s="683"/>
      <c r="D85" s="683"/>
      <c r="E85" s="686"/>
      <c r="F85" s="682"/>
      <c r="G85" s="686"/>
      <c r="H85" s="682"/>
      <c r="I85" s="671"/>
      <c r="J85" s="680" t="s">
        <v>1043</v>
      </c>
      <c r="K85" s="681" t="s">
        <v>1044</v>
      </c>
      <c r="P85" s="682"/>
      <c r="Q85" s="671"/>
      <c r="R85" s="686"/>
      <c r="AJ85" s="682"/>
      <c r="AK85" s="671"/>
      <c r="AL85" s="676"/>
      <c r="AM85" s="671"/>
      <c r="AN85" s="669"/>
      <c r="AO85" s="677" t="s">
        <v>633</v>
      </c>
      <c r="AP85" s="683"/>
      <c r="AQ85" s="683"/>
      <c r="AR85" s="686"/>
      <c r="AS85" s="682"/>
      <c r="AT85" s="686"/>
      <c r="AU85" s="682"/>
      <c r="AV85" s="671"/>
      <c r="AW85" s="680" t="s">
        <v>1043</v>
      </c>
      <c r="AX85" s="681" t="s">
        <v>1044</v>
      </c>
      <c r="BC85" s="682"/>
      <c r="BD85" s="671"/>
      <c r="BE85" s="686"/>
      <c r="BW85" s="682"/>
      <c r="BX85" s="671"/>
      <c r="BY85" s="676"/>
      <c r="BZ85" s="671"/>
      <c r="CA85" s="669"/>
      <c r="CB85" s="677" t="s">
        <v>633</v>
      </c>
      <c r="CC85" s="683"/>
      <c r="CD85" s="683"/>
      <c r="CE85" s="686"/>
      <c r="CF85" s="682"/>
      <c r="CG85" s="686"/>
      <c r="CH85" s="682"/>
      <c r="CI85" s="671"/>
      <c r="CJ85" s="680" t="s">
        <v>1043</v>
      </c>
      <c r="CK85" s="681" t="s">
        <v>1044</v>
      </c>
      <c r="CP85" s="682"/>
      <c r="CQ85" s="671"/>
      <c r="CR85" s="686"/>
      <c r="DJ85" s="682"/>
      <c r="DK85" s="671"/>
      <c r="DL85" s="676"/>
      <c r="DM85" s="671"/>
      <c r="DN85" s="669"/>
      <c r="DO85" s="677" t="s">
        <v>633</v>
      </c>
      <c r="DP85" s="683"/>
      <c r="DQ85" s="683"/>
      <c r="DR85" s="686"/>
      <c r="DS85" s="682"/>
      <c r="DT85" s="686"/>
      <c r="DU85" s="682"/>
      <c r="DV85" s="671"/>
      <c r="DW85" s="680" t="s">
        <v>1043</v>
      </c>
      <c r="DX85" s="681" t="s">
        <v>1044</v>
      </c>
      <c r="EC85" s="682"/>
      <c r="ED85" s="671"/>
      <c r="EE85" s="686"/>
      <c r="EW85" s="682"/>
      <c r="EX85" s="671"/>
      <c r="EY85" s="676"/>
    </row>
    <row r="86">
      <c r="A86" s="687"/>
      <c r="B86" s="47"/>
      <c r="C86" s="47"/>
      <c r="D86" s="47"/>
      <c r="E86" s="686"/>
      <c r="F86" s="682"/>
      <c r="G86" s="686"/>
      <c r="H86" s="682"/>
      <c r="I86" s="688"/>
      <c r="J86" s="680" t="s">
        <v>1045</v>
      </c>
      <c r="K86" s="681" t="s">
        <v>1046</v>
      </c>
      <c r="P86" s="682"/>
      <c r="Q86" s="688"/>
      <c r="R86" s="686"/>
      <c r="AJ86" s="682"/>
      <c r="AK86" s="688"/>
      <c r="AL86" s="689"/>
      <c r="AM86" s="688"/>
      <c r="AN86" s="687"/>
      <c r="AO86" s="47"/>
      <c r="AP86" s="47"/>
      <c r="AQ86" s="47"/>
      <c r="AR86" s="686"/>
      <c r="AS86" s="682"/>
      <c r="AT86" s="686"/>
      <c r="AU86" s="682"/>
      <c r="AV86" s="688"/>
      <c r="AW86" s="680" t="s">
        <v>1045</v>
      </c>
      <c r="AX86" s="681" t="s">
        <v>1046</v>
      </c>
      <c r="BC86" s="682"/>
      <c r="BD86" s="688"/>
      <c r="BE86" s="686"/>
      <c r="BW86" s="682"/>
      <c r="BX86" s="688"/>
      <c r="BY86" s="689"/>
      <c r="BZ86" s="688"/>
      <c r="CA86" s="687"/>
      <c r="CB86" s="47"/>
      <c r="CC86" s="47"/>
      <c r="CD86" s="47"/>
      <c r="CE86" s="686"/>
      <c r="CF86" s="682"/>
      <c r="CG86" s="686"/>
      <c r="CH86" s="682"/>
      <c r="CI86" s="688"/>
      <c r="CJ86" s="680" t="s">
        <v>1045</v>
      </c>
      <c r="CK86" s="681" t="s">
        <v>1046</v>
      </c>
      <c r="CP86" s="682"/>
      <c r="CQ86" s="688"/>
      <c r="CR86" s="686"/>
      <c r="DJ86" s="682"/>
      <c r="DK86" s="688"/>
      <c r="DL86" s="689"/>
      <c r="DM86" s="688"/>
      <c r="DN86" s="687"/>
      <c r="DO86" s="47"/>
      <c r="DP86" s="47"/>
      <c r="DQ86" s="47"/>
      <c r="DR86" s="686"/>
      <c r="DS86" s="682"/>
      <c r="DT86" s="686"/>
      <c r="DU86" s="682"/>
      <c r="DV86" s="688"/>
      <c r="DW86" s="680" t="s">
        <v>1045</v>
      </c>
      <c r="DX86" s="681" t="s">
        <v>1046</v>
      </c>
      <c r="EC86" s="682"/>
      <c r="ED86" s="688"/>
      <c r="EE86" s="686"/>
      <c r="EW86" s="682"/>
      <c r="EX86" s="688"/>
      <c r="EY86" s="689"/>
    </row>
    <row r="87">
      <c r="A87" s="687"/>
      <c r="B87" s="43"/>
      <c r="C87" s="43"/>
      <c r="D87" s="43"/>
      <c r="E87" s="686"/>
      <c r="F87" s="682"/>
      <c r="G87" s="686"/>
      <c r="H87" s="682"/>
      <c r="I87" s="688"/>
      <c r="J87" s="680" t="s">
        <v>1047</v>
      </c>
      <c r="K87" s="681" t="s">
        <v>1048</v>
      </c>
      <c r="P87" s="682"/>
      <c r="Q87" s="688"/>
      <c r="R87" s="686"/>
      <c r="AJ87" s="682"/>
      <c r="AK87" s="688"/>
      <c r="AL87" s="689"/>
      <c r="AM87" s="688"/>
      <c r="AN87" s="687"/>
      <c r="AO87" s="43"/>
      <c r="AP87" s="43"/>
      <c r="AQ87" s="43"/>
      <c r="AR87" s="686"/>
      <c r="AS87" s="682"/>
      <c r="AT87" s="686"/>
      <c r="AU87" s="682"/>
      <c r="AV87" s="688"/>
      <c r="AW87" s="680" t="s">
        <v>1047</v>
      </c>
      <c r="AX87" s="681" t="s">
        <v>1048</v>
      </c>
      <c r="BC87" s="682"/>
      <c r="BD87" s="688"/>
      <c r="BE87" s="686"/>
      <c r="BW87" s="682"/>
      <c r="BX87" s="688"/>
      <c r="BY87" s="689"/>
      <c r="BZ87" s="688"/>
      <c r="CA87" s="687"/>
      <c r="CB87" s="43"/>
      <c r="CC87" s="43"/>
      <c r="CD87" s="43"/>
      <c r="CE87" s="686"/>
      <c r="CF87" s="682"/>
      <c r="CG87" s="686"/>
      <c r="CH87" s="682"/>
      <c r="CI87" s="688"/>
      <c r="CJ87" s="680" t="s">
        <v>1047</v>
      </c>
      <c r="CK87" s="681" t="s">
        <v>1048</v>
      </c>
      <c r="CP87" s="682"/>
      <c r="CQ87" s="688"/>
      <c r="CR87" s="686"/>
      <c r="DJ87" s="682"/>
      <c r="DK87" s="688"/>
      <c r="DL87" s="689"/>
      <c r="DM87" s="688"/>
      <c r="DN87" s="687"/>
      <c r="DO87" s="43"/>
      <c r="DP87" s="43"/>
      <c r="DQ87" s="43"/>
      <c r="DR87" s="686"/>
      <c r="DS87" s="682"/>
      <c r="DT87" s="686"/>
      <c r="DU87" s="682"/>
      <c r="DV87" s="688"/>
      <c r="DW87" s="680" t="s">
        <v>1047</v>
      </c>
      <c r="DX87" s="681" t="s">
        <v>1048</v>
      </c>
      <c r="EC87" s="682"/>
      <c r="ED87" s="688"/>
      <c r="EE87" s="686"/>
      <c r="EW87" s="682"/>
      <c r="EX87" s="688"/>
      <c r="EY87" s="689"/>
    </row>
    <row r="88">
      <c r="A88" s="687"/>
      <c r="B88" s="677" t="s">
        <v>635</v>
      </c>
      <c r="C88" s="683"/>
      <c r="D88" s="683"/>
      <c r="E88" s="686"/>
      <c r="F88" s="682"/>
      <c r="G88" s="686"/>
      <c r="H88" s="682"/>
      <c r="I88" s="688"/>
      <c r="J88" s="680" t="s">
        <v>1049</v>
      </c>
      <c r="K88" s="681" t="s">
        <v>1050</v>
      </c>
      <c r="P88" s="682"/>
      <c r="Q88" s="688"/>
      <c r="R88" s="686"/>
      <c r="AJ88" s="682"/>
      <c r="AK88" s="688"/>
      <c r="AL88" s="689"/>
      <c r="AM88" s="688"/>
      <c r="AN88" s="687"/>
      <c r="AO88" s="677" t="s">
        <v>635</v>
      </c>
      <c r="AP88" s="683"/>
      <c r="AQ88" s="683"/>
      <c r="AR88" s="686"/>
      <c r="AS88" s="682"/>
      <c r="AT88" s="686"/>
      <c r="AU88" s="682"/>
      <c r="AV88" s="688"/>
      <c r="AW88" s="680" t="s">
        <v>1049</v>
      </c>
      <c r="AX88" s="681" t="s">
        <v>1050</v>
      </c>
      <c r="BC88" s="682"/>
      <c r="BD88" s="688"/>
      <c r="BE88" s="686"/>
      <c r="BW88" s="682"/>
      <c r="BX88" s="688"/>
      <c r="BY88" s="689"/>
      <c r="BZ88" s="688"/>
      <c r="CA88" s="687"/>
      <c r="CB88" s="677" t="s">
        <v>635</v>
      </c>
      <c r="CC88" s="683"/>
      <c r="CD88" s="683"/>
      <c r="CE88" s="686"/>
      <c r="CF88" s="682"/>
      <c r="CG88" s="686"/>
      <c r="CH88" s="682"/>
      <c r="CI88" s="688"/>
      <c r="CJ88" s="680" t="s">
        <v>1049</v>
      </c>
      <c r="CK88" s="681" t="s">
        <v>1050</v>
      </c>
      <c r="CP88" s="682"/>
      <c r="CQ88" s="688"/>
      <c r="CR88" s="686"/>
      <c r="DJ88" s="682"/>
      <c r="DK88" s="688"/>
      <c r="DL88" s="689"/>
      <c r="DM88" s="688"/>
      <c r="DN88" s="687"/>
      <c r="DO88" s="677" t="s">
        <v>635</v>
      </c>
      <c r="DP88" s="683"/>
      <c r="DQ88" s="683"/>
      <c r="DR88" s="686"/>
      <c r="DS88" s="682"/>
      <c r="DT88" s="686"/>
      <c r="DU88" s="682"/>
      <c r="DV88" s="688"/>
      <c r="DW88" s="680" t="s">
        <v>1049</v>
      </c>
      <c r="DX88" s="681" t="s">
        <v>1050</v>
      </c>
      <c r="EC88" s="682"/>
      <c r="ED88" s="688"/>
      <c r="EE88" s="686"/>
      <c r="EW88" s="682"/>
      <c r="EX88" s="688"/>
      <c r="EY88" s="689"/>
    </row>
    <row r="89">
      <c r="A89" s="687"/>
      <c r="B89" s="47"/>
      <c r="C89" s="47"/>
      <c r="D89" s="47"/>
      <c r="E89" s="686"/>
      <c r="F89" s="682"/>
      <c r="G89" s="686"/>
      <c r="H89" s="682"/>
      <c r="I89" s="688"/>
      <c r="J89" s="680" t="s">
        <v>1051</v>
      </c>
      <c r="K89" s="681" t="s">
        <v>1052</v>
      </c>
      <c r="P89" s="682"/>
      <c r="Q89" s="688"/>
      <c r="R89" s="686"/>
      <c r="AJ89" s="682"/>
      <c r="AK89" s="688"/>
      <c r="AL89" s="689"/>
      <c r="AM89" s="688"/>
      <c r="AN89" s="687"/>
      <c r="AO89" s="47"/>
      <c r="AP89" s="47"/>
      <c r="AQ89" s="47"/>
      <c r="AR89" s="686"/>
      <c r="AS89" s="682"/>
      <c r="AT89" s="686"/>
      <c r="AU89" s="682"/>
      <c r="AV89" s="688"/>
      <c r="AW89" s="680" t="s">
        <v>1051</v>
      </c>
      <c r="AX89" s="681" t="s">
        <v>1052</v>
      </c>
      <c r="BC89" s="682"/>
      <c r="BD89" s="688"/>
      <c r="BE89" s="686"/>
      <c r="BW89" s="682"/>
      <c r="BX89" s="688"/>
      <c r="BY89" s="689"/>
      <c r="BZ89" s="688"/>
      <c r="CA89" s="687"/>
      <c r="CB89" s="47"/>
      <c r="CC89" s="47"/>
      <c r="CD89" s="47"/>
      <c r="CE89" s="686"/>
      <c r="CF89" s="682"/>
      <c r="CG89" s="686"/>
      <c r="CH89" s="682"/>
      <c r="CI89" s="688"/>
      <c r="CJ89" s="680" t="s">
        <v>1051</v>
      </c>
      <c r="CK89" s="681" t="s">
        <v>1052</v>
      </c>
      <c r="CP89" s="682"/>
      <c r="CQ89" s="688"/>
      <c r="CR89" s="686"/>
      <c r="DJ89" s="682"/>
      <c r="DK89" s="688"/>
      <c r="DL89" s="689"/>
      <c r="DM89" s="688"/>
      <c r="DN89" s="687"/>
      <c r="DO89" s="47"/>
      <c r="DP89" s="47"/>
      <c r="DQ89" s="47"/>
      <c r="DR89" s="686"/>
      <c r="DS89" s="682"/>
      <c r="DT89" s="686"/>
      <c r="DU89" s="682"/>
      <c r="DV89" s="688"/>
      <c r="DW89" s="680" t="s">
        <v>1051</v>
      </c>
      <c r="DX89" s="681" t="s">
        <v>1052</v>
      </c>
      <c r="EC89" s="682"/>
      <c r="ED89" s="688"/>
      <c r="EE89" s="686"/>
      <c r="EW89" s="682"/>
      <c r="EX89" s="688"/>
      <c r="EY89" s="689"/>
    </row>
    <row r="90">
      <c r="A90" s="687"/>
      <c r="B90" s="43"/>
      <c r="C90" s="43"/>
      <c r="D90" s="43"/>
      <c r="E90" s="686"/>
      <c r="F90" s="682"/>
      <c r="G90" s="686"/>
      <c r="H90" s="682"/>
      <c r="I90" s="688"/>
      <c r="J90" s="680" t="s">
        <v>1053</v>
      </c>
      <c r="K90" s="681" t="s">
        <v>1054</v>
      </c>
      <c r="P90" s="682"/>
      <c r="Q90" s="688"/>
      <c r="R90" s="686"/>
      <c r="AJ90" s="682"/>
      <c r="AK90" s="688"/>
      <c r="AL90" s="689"/>
      <c r="AM90" s="688"/>
      <c r="AN90" s="687"/>
      <c r="AO90" s="43"/>
      <c r="AP90" s="43"/>
      <c r="AQ90" s="43"/>
      <c r="AR90" s="686"/>
      <c r="AS90" s="682"/>
      <c r="AT90" s="686"/>
      <c r="AU90" s="682"/>
      <c r="AV90" s="688"/>
      <c r="AW90" s="680" t="s">
        <v>1053</v>
      </c>
      <c r="AX90" s="681" t="s">
        <v>1054</v>
      </c>
      <c r="BC90" s="682"/>
      <c r="BD90" s="688"/>
      <c r="BE90" s="686"/>
      <c r="BW90" s="682"/>
      <c r="BX90" s="688"/>
      <c r="BY90" s="689"/>
      <c r="BZ90" s="688"/>
      <c r="CA90" s="687"/>
      <c r="CB90" s="43"/>
      <c r="CC90" s="43"/>
      <c r="CD90" s="43"/>
      <c r="CE90" s="686"/>
      <c r="CF90" s="682"/>
      <c r="CG90" s="686"/>
      <c r="CH90" s="682"/>
      <c r="CI90" s="688"/>
      <c r="CJ90" s="680" t="s">
        <v>1053</v>
      </c>
      <c r="CK90" s="681" t="s">
        <v>1054</v>
      </c>
      <c r="CP90" s="682"/>
      <c r="CQ90" s="688"/>
      <c r="CR90" s="686"/>
      <c r="DJ90" s="682"/>
      <c r="DK90" s="688"/>
      <c r="DL90" s="689"/>
      <c r="DM90" s="688"/>
      <c r="DN90" s="687"/>
      <c r="DO90" s="43"/>
      <c r="DP90" s="43"/>
      <c r="DQ90" s="43"/>
      <c r="DR90" s="686"/>
      <c r="DS90" s="682"/>
      <c r="DT90" s="686"/>
      <c r="DU90" s="682"/>
      <c r="DV90" s="688"/>
      <c r="DW90" s="680" t="s">
        <v>1053</v>
      </c>
      <c r="DX90" s="681" t="s">
        <v>1054</v>
      </c>
      <c r="EC90" s="682"/>
      <c r="ED90" s="688"/>
      <c r="EE90" s="686"/>
      <c r="EW90" s="682"/>
      <c r="EX90" s="688"/>
      <c r="EY90" s="689"/>
    </row>
    <row r="91">
      <c r="A91" s="687"/>
      <c r="B91" s="677" t="s">
        <v>637</v>
      </c>
      <c r="C91" s="683"/>
      <c r="D91" s="683"/>
      <c r="E91" s="686"/>
      <c r="F91" s="682"/>
      <c r="G91" s="686"/>
      <c r="H91" s="682"/>
      <c r="I91" s="688"/>
      <c r="J91" s="680" t="s">
        <v>1055</v>
      </c>
      <c r="K91" s="681" t="s">
        <v>1056</v>
      </c>
      <c r="P91" s="682"/>
      <c r="Q91" s="688"/>
      <c r="R91" s="686"/>
      <c r="AJ91" s="682"/>
      <c r="AK91" s="688"/>
      <c r="AL91" s="689"/>
      <c r="AM91" s="688"/>
      <c r="AN91" s="687"/>
      <c r="AO91" s="677" t="s">
        <v>637</v>
      </c>
      <c r="AP91" s="683"/>
      <c r="AQ91" s="683"/>
      <c r="AR91" s="686"/>
      <c r="AS91" s="682"/>
      <c r="AT91" s="686"/>
      <c r="AU91" s="682"/>
      <c r="AV91" s="688"/>
      <c r="AW91" s="680" t="s">
        <v>1055</v>
      </c>
      <c r="AX91" s="681" t="s">
        <v>1056</v>
      </c>
      <c r="BC91" s="682"/>
      <c r="BD91" s="688"/>
      <c r="BE91" s="686"/>
      <c r="BW91" s="682"/>
      <c r="BX91" s="688"/>
      <c r="BY91" s="689"/>
      <c r="BZ91" s="688"/>
      <c r="CA91" s="687"/>
      <c r="CB91" s="677" t="s">
        <v>637</v>
      </c>
      <c r="CC91" s="683"/>
      <c r="CD91" s="683"/>
      <c r="CE91" s="686"/>
      <c r="CF91" s="682"/>
      <c r="CG91" s="686"/>
      <c r="CH91" s="682"/>
      <c r="CI91" s="688"/>
      <c r="CJ91" s="680" t="s">
        <v>1055</v>
      </c>
      <c r="CK91" s="681" t="s">
        <v>1056</v>
      </c>
      <c r="CP91" s="682"/>
      <c r="CQ91" s="688"/>
      <c r="CR91" s="686"/>
      <c r="DJ91" s="682"/>
      <c r="DK91" s="688"/>
      <c r="DL91" s="689"/>
      <c r="DM91" s="688"/>
      <c r="DN91" s="687"/>
      <c r="DO91" s="677" t="s">
        <v>637</v>
      </c>
      <c r="DP91" s="683"/>
      <c r="DQ91" s="683"/>
      <c r="DR91" s="686"/>
      <c r="DS91" s="682"/>
      <c r="DT91" s="686"/>
      <c r="DU91" s="682"/>
      <c r="DV91" s="688"/>
      <c r="DW91" s="680" t="s">
        <v>1055</v>
      </c>
      <c r="DX91" s="681" t="s">
        <v>1056</v>
      </c>
      <c r="EC91" s="682"/>
      <c r="ED91" s="688"/>
      <c r="EE91" s="686"/>
      <c r="EW91" s="682"/>
      <c r="EX91" s="688"/>
      <c r="EY91" s="689"/>
    </row>
    <row r="92">
      <c r="A92" s="687"/>
      <c r="B92" s="47"/>
      <c r="C92" s="47"/>
      <c r="D92" s="47"/>
      <c r="E92" s="686"/>
      <c r="F92" s="682"/>
      <c r="G92" s="686"/>
      <c r="H92" s="682"/>
      <c r="I92" s="688"/>
      <c r="J92" s="690" t="s">
        <v>1057</v>
      </c>
      <c r="K92" s="691" t="s">
        <v>1058</v>
      </c>
      <c r="L92" s="11"/>
      <c r="M92" s="11"/>
      <c r="N92" s="11"/>
      <c r="O92" s="11"/>
      <c r="P92" s="12"/>
      <c r="Q92" s="688"/>
      <c r="R92" s="48"/>
      <c r="S92" s="11"/>
      <c r="T92" s="11"/>
      <c r="U92" s="11"/>
      <c r="V92" s="11"/>
      <c r="W92" s="11"/>
      <c r="X92" s="11"/>
      <c r="Y92" s="11"/>
      <c r="Z92" s="11"/>
      <c r="AA92" s="11"/>
      <c r="AB92" s="11"/>
      <c r="AC92" s="11"/>
      <c r="AD92" s="11"/>
      <c r="AE92" s="11"/>
      <c r="AF92" s="11"/>
      <c r="AG92" s="11"/>
      <c r="AH92" s="11"/>
      <c r="AI92" s="11"/>
      <c r="AJ92" s="12"/>
      <c r="AK92" s="688"/>
      <c r="AL92" s="689"/>
      <c r="AM92" s="688"/>
      <c r="AN92" s="687"/>
      <c r="AO92" s="47"/>
      <c r="AP92" s="47"/>
      <c r="AQ92" s="47"/>
      <c r="AR92" s="686"/>
      <c r="AS92" s="682"/>
      <c r="AT92" s="686"/>
      <c r="AU92" s="682"/>
      <c r="AV92" s="688"/>
      <c r="AW92" s="690" t="s">
        <v>1057</v>
      </c>
      <c r="AX92" s="691" t="s">
        <v>1058</v>
      </c>
      <c r="AY92" s="11"/>
      <c r="AZ92" s="11"/>
      <c r="BA92" s="11"/>
      <c r="BB92" s="11"/>
      <c r="BC92" s="12"/>
      <c r="BD92" s="688"/>
      <c r="BE92" s="48"/>
      <c r="BF92" s="11"/>
      <c r="BG92" s="11"/>
      <c r="BH92" s="11"/>
      <c r="BI92" s="11"/>
      <c r="BJ92" s="11"/>
      <c r="BK92" s="11"/>
      <c r="BL92" s="11"/>
      <c r="BM92" s="11"/>
      <c r="BN92" s="11"/>
      <c r="BO92" s="11"/>
      <c r="BP92" s="11"/>
      <c r="BQ92" s="11"/>
      <c r="BR92" s="11"/>
      <c r="BS92" s="11"/>
      <c r="BT92" s="11"/>
      <c r="BU92" s="11"/>
      <c r="BV92" s="11"/>
      <c r="BW92" s="12"/>
      <c r="BX92" s="688"/>
      <c r="BY92" s="689"/>
      <c r="BZ92" s="688"/>
      <c r="CA92" s="687"/>
      <c r="CB92" s="47"/>
      <c r="CC92" s="47"/>
      <c r="CD92" s="47"/>
      <c r="CE92" s="686"/>
      <c r="CF92" s="682"/>
      <c r="CG92" s="686"/>
      <c r="CH92" s="682"/>
      <c r="CI92" s="688"/>
      <c r="CJ92" s="690" t="s">
        <v>1057</v>
      </c>
      <c r="CK92" s="691" t="s">
        <v>1058</v>
      </c>
      <c r="CL92" s="11"/>
      <c r="CM92" s="11"/>
      <c r="CN92" s="11"/>
      <c r="CO92" s="11"/>
      <c r="CP92" s="12"/>
      <c r="CQ92" s="688"/>
      <c r="CR92" s="48"/>
      <c r="CS92" s="11"/>
      <c r="CT92" s="11"/>
      <c r="CU92" s="11"/>
      <c r="CV92" s="11"/>
      <c r="CW92" s="11"/>
      <c r="CX92" s="11"/>
      <c r="CY92" s="11"/>
      <c r="CZ92" s="11"/>
      <c r="DA92" s="11"/>
      <c r="DB92" s="11"/>
      <c r="DC92" s="11"/>
      <c r="DD92" s="11"/>
      <c r="DE92" s="11"/>
      <c r="DF92" s="11"/>
      <c r="DG92" s="11"/>
      <c r="DH92" s="11"/>
      <c r="DI92" s="11"/>
      <c r="DJ92" s="12"/>
      <c r="DK92" s="688"/>
      <c r="DL92" s="689"/>
      <c r="DM92" s="688"/>
      <c r="DN92" s="687"/>
      <c r="DO92" s="47"/>
      <c r="DP92" s="47"/>
      <c r="DQ92" s="47"/>
      <c r="DR92" s="686"/>
      <c r="DS92" s="682"/>
      <c r="DT92" s="686"/>
      <c r="DU92" s="682"/>
      <c r="DV92" s="688"/>
      <c r="DW92" s="690" t="s">
        <v>1057</v>
      </c>
      <c r="DX92" s="691" t="s">
        <v>1058</v>
      </c>
      <c r="DY92" s="11"/>
      <c r="DZ92" s="11"/>
      <c r="EA92" s="11"/>
      <c r="EB92" s="11"/>
      <c r="EC92" s="12"/>
      <c r="ED92" s="688"/>
      <c r="EE92" s="48"/>
      <c r="EF92" s="11"/>
      <c r="EG92" s="11"/>
      <c r="EH92" s="11"/>
      <c r="EI92" s="11"/>
      <c r="EJ92" s="11"/>
      <c r="EK92" s="11"/>
      <c r="EL92" s="11"/>
      <c r="EM92" s="11"/>
      <c r="EN92" s="11"/>
      <c r="EO92" s="11"/>
      <c r="EP92" s="11"/>
      <c r="EQ92" s="11"/>
      <c r="ER92" s="11"/>
      <c r="ES92" s="11"/>
      <c r="ET92" s="11"/>
      <c r="EU92" s="11"/>
      <c r="EV92" s="11"/>
      <c r="EW92" s="12"/>
      <c r="EX92" s="688"/>
      <c r="EY92" s="689"/>
    </row>
    <row r="93">
      <c r="A93" s="687"/>
      <c r="B93" s="43"/>
      <c r="C93" s="43"/>
      <c r="D93" s="43"/>
      <c r="E93" s="48"/>
      <c r="F93" s="12"/>
      <c r="G93" s="48"/>
      <c r="H93" s="12"/>
      <c r="I93" s="688"/>
      <c r="J93" s="688"/>
      <c r="K93" s="688"/>
      <c r="L93" s="688"/>
      <c r="M93" s="688"/>
      <c r="N93" s="688"/>
      <c r="O93" s="688"/>
      <c r="P93" s="688"/>
      <c r="Q93" s="688"/>
      <c r="R93" s="688"/>
      <c r="S93" s="688"/>
      <c r="T93" s="688"/>
      <c r="U93" s="688"/>
      <c r="V93" s="688"/>
      <c r="W93" s="688"/>
      <c r="X93" s="688"/>
      <c r="Y93" s="688"/>
      <c r="Z93" s="688"/>
      <c r="AA93" s="688"/>
      <c r="AB93" s="688"/>
      <c r="AC93" s="688"/>
      <c r="AD93" s="688"/>
      <c r="AE93" s="688"/>
      <c r="AF93" s="688"/>
      <c r="AG93" s="688"/>
      <c r="AH93" s="688"/>
      <c r="AI93" s="688"/>
      <c r="AJ93" s="688"/>
      <c r="AK93" s="688"/>
      <c r="AL93" s="689"/>
      <c r="AM93" s="688"/>
      <c r="AN93" s="687"/>
      <c r="AO93" s="43"/>
      <c r="AP93" s="43"/>
      <c r="AQ93" s="43"/>
      <c r="AR93" s="48"/>
      <c r="AS93" s="12"/>
      <c r="AT93" s="48"/>
      <c r="AU93" s="12"/>
      <c r="AV93" s="688"/>
      <c r="AW93" s="688"/>
      <c r="AX93" s="688"/>
      <c r="AY93" s="688"/>
      <c r="AZ93" s="688"/>
      <c r="BA93" s="688"/>
      <c r="BB93" s="688"/>
      <c r="BC93" s="688"/>
      <c r="BD93" s="688"/>
      <c r="BE93" s="688"/>
      <c r="BF93" s="688"/>
      <c r="BG93" s="688"/>
      <c r="BH93" s="688"/>
      <c r="BI93" s="688"/>
      <c r="BJ93" s="688"/>
      <c r="BK93" s="688"/>
      <c r="BL93" s="688"/>
      <c r="BM93" s="688"/>
      <c r="BN93" s="688"/>
      <c r="BO93" s="688"/>
      <c r="BP93" s="688"/>
      <c r="BQ93" s="688"/>
      <c r="BR93" s="688"/>
      <c r="BS93" s="688"/>
      <c r="BT93" s="688"/>
      <c r="BU93" s="688"/>
      <c r="BV93" s="688"/>
      <c r="BW93" s="688"/>
      <c r="BX93" s="688"/>
      <c r="BY93" s="689"/>
      <c r="BZ93" s="688"/>
      <c r="CA93" s="687"/>
      <c r="CB93" s="43"/>
      <c r="CC93" s="43"/>
      <c r="CD93" s="43"/>
      <c r="CE93" s="48"/>
      <c r="CF93" s="12"/>
      <c r="CG93" s="48"/>
      <c r="CH93" s="12"/>
      <c r="CI93" s="688"/>
      <c r="CJ93" s="688"/>
      <c r="CK93" s="688"/>
      <c r="CL93" s="688"/>
      <c r="CM93" s="688"/>
      <c r="CN93" s="688"/>
      <c r="CO93" s="688"/>
      <c r="CP93" s="688"/>
      <c r="CQ93" s="688"/>
      <c r="CR93" s="688"/>
      <c r="CS93" s="688"/>
      <c r="CT93" s="688"/>
      <c r="CU93" s="688"/>
      <c r="CV93" s="688"/>
      <c r="CW93" s="688"/>
      <c r="CX93" s="688"/>
      <c r="CY93" s="688"/>
      <c r="CZ93" s="688"/>
      <c r="DA93" s="688"/>
      <c r="DB93" s="688"/>
      <c r="DC93" s="688"/>
      <c r="DD93" s="688"/>
      <c r="DE93" s="688"/>
      <c r="DF93" s="688"/>
      <c r="DG93" s="688"/>
      <c r="DH93" s="688"/>
      <c r="DI93" s="688"/>
      <c r="DJ93" s="688"/>
      <c r="DK93" s="688"/>
      <c r="DL93" s="689"/>
      <c r="DM93" s="688"/>
      <c r="DN93" s="687"/>
      <c r="DO93" s="43"/>
      <c r="DP93" s="43"/>
      <c r="DQ93" s="43"/>
      <c r="DR93" s="48"/>
      <c r="DS93" s="12"/>
      <c r="DT93" s="48"/>
      <c r="DU93" s="12"/>
      <c r="DV93" s="688"/>
      <c r="DW93" s="688"/>
      <c r="DX93" s="688"/>
      <c r="DY93" s="688"/>
      <c r="DZ93" s="688"/>
      <c r="EA93" s="688"/>
      <c r="EB93" s="688"/>
      <c r="EC93" s="688"/>
      <c r="ED93" s="688"/>
      <c r="EE93" s="688"/>
      <c r="EF93" s="688"/>
      <c r="EG93" s="688"/>
      <c r="EH93" s="688"/>
      <c r="EI93" s="688"/>
      <c r="EJ93" s="688"/>
      <c r="EK93" s="688"/>
      <c r="EL93" s="688"/>
      <c r="EM93" s="688"/>
      <c r="EN93" s="688"/>
      <c r="EO93" s="688"/>
      <c r="EP93" s="688"/>
      <c r="EQ93" s="688"/>
      <c r="ER93" s="688"/>
      <c r="ES93" s="688"/>
      <c r="ET93" s="688"/>
      <c r="EU93" s="688"/>
      <c r="EV93" s="688"/>
      <c r="EW93" s="688"/>
      <c r="EX93" s="688"/>
      <c r="EY93" s="689"/>
    </row>
    <row r="94">
      <c r="A94" s="697"/>
      <c r="B94" s="623"/>
      <c r="C94" s="623"/>
      <c r="D94" s="623"/>
      <c r="E94" s="623"/>
      <c r="F94" s="623"/>
      <c r="G94" s="623"/>
      <c r="H94" s="623"/>
      <c r="I94" s="623"/>
      <c r="J94" s="623"/>
      <c r="K94" s="623"/>
      <c r="L94" s="623"/>
      <c r="M94" s="623"/>
      <c r="N94" s="623"/>
      <c r="O94" s="623"/>
      <c r="P94" s="623"/>
      <c r="Q94" s="623"/>
      <c r="R94" s="623"/>
      <c r="S94" s="623"/>
      <c r="T94" s="623"/>
      <c r="U94" s="623"/>
      <c r="V94" s="623"/>
      <c r="W94" s="623"/>
      <c r="X94" s="623"/>
      <c r="Y94" s="623"/>
      <c r="Z94" s="623"/>
      <c r="AA94" s="623"/>
      <c r="AB94" s="623"/>
      <c r="AC94" s="623"/>
      <c r="AD94" s="623"/>
      <c r="AE94" s="623"/>
      <c r="AF94" s="623"/>
      <c r="AG94" s="623"/>
      <c r="AH94" s="623"/>
      <c r="AI94" s="623"/>
      <c r="AJ94" s="623"/>
      <c r="AK94" s="623"/>
      <c r="AL94" s="698"/>
      <c r="AM94" s="623"/>
      <c r="AN94" s="697"/>
      <c r="AO94" s="623"/>
      <c r="AP94" s="623"/>
      <c r="AQ94" s="623"/>
      <c r="AR94" s="623"/>
      <c r="AS94" s="623"/>
      <c r="AT94" s="623"/>
      <c r="AU94" s="623"/>
      <c r="AV94" s="623"/>
      <c r="AW94" s="623"/>
      <c r="AX94" s="623"/>
      <c r="AY94" s="623"/>
      <c r="AZ94" s="623"/>
      <c r="BA94" s="623"/>
      <c r="BB94" s="623"/>
      <c r="BC94" s="623"/>
      <c r="BD94" s="623"/>
      <c r="BE94" s="623"/>
      <c r="BF94" s="623"/>
      <c r="BG94" s="623"/>
      <c r="BH94" s="623"/>
      <c r="BI94" s="623"/>
      <c r="BJ94" s="623"/>
      <c r="BK94" s="623"/>
      <c r="BL94" s="623"/>
      <c r="BM94" s="623"/>
      <c r="BN94" s="623"/>
      <c r="BO94" s="623"/>
      <c r="BP94" s="623"/>
      <c r="BQ94" s="623"/>
      <c r="BR94" s="623"/>
      <c r="BS94" s="623"/>
      <c r="BT94" s="623"/>
      <c r="BU94" s="623"/>
      <c r="BV94" s="623"/>
      <c r="BW94" s="623"/>
      <c r="BX94" s="623"/>
      <c r="BY94" s="698"/>
      <c r="BZ94" s="623"/>
      <c r="CA94" s="697"/>
      <c r="CB94" s="623"/>
      <c r="CC94" s="623"/>
      <c r="CD94" s="623"/>
      <c r="CE94" s="623"/>
      <c r="CF94" s="623"/>
      <c r="CG94" s="623"/>
      <c r="CH94" s="623"/>
      <c r="CI94" s="623"/>
      <c r="CJ94" s="623"/>
      <c r="CK94" s="623"/>
      <c r="CL94" s="623"/>
      <c r="CM94" s="623"/>
      <c r="CN94" s="623"/>
      <c r="CO94" s="623"/>
      <c r="CP94" s="623"/>
      <c r="CQ94" s="623"/>
      <c r="CR94" s="623"/>
      <c r="CS94" s="623"/>
      <c r="CT94" s="623"/>
      <c r="CU94" s="623"/>
      <c r="CV94" s="623"/>
      <c r="CW94" s="623"/>
      <c r="CX94" s="623"/>
      <c r="CY94" s="623"/>
      <c r="CZ94" s="623"/>
      <c r="DA94" s="623"/>
      <c r="DB94" s="623"/>
      <c r="DC94" s="623"/>
      <c r="DD94" s="623"/>
      <c r="DE94" s="623"/>
      <c r="DF94" s="623"/>
      <c r="DG94" s="623"/>
      <c r="DH94" s="623"/>
      <c r="DI94" s="623"/>
      <c r="DJ94" s="623"/>
      <c r="DK94" s="623"/>
      <c r="DL94" s="698"/>
      <c r="DM94" s="623"/>
      <c r="DN94" s="697"/>
      <c r="DO94" s="623"/>
      <c r="DP94" s="623"/>
      <c r="DQ94" s="623"/>
      <c r="DR94" s="623"/>
      <c r="DS94" s="623"/>
      <c r="DT94" s="623"/>
      <c r="DU94" s="623"/>
      <c r="DV94" s="623"/>
      <c r="DW94" s="623"/>
      <c r="DX94" s="623"/>
      <c r="DY94" s="623"/>
      <c r="DZ94" s="623"/>
      <c r="EA94" s="623"/>
      <c r="EB94" s="623"/>
      <c r="EC94" s="623"/>
      <c r="ED94" s="623"/>
      <c r="EE94" s="623"/>
      <c r="EF94" s="623"/>
      <c r="EG94" s="623"/>
      <c r="EH94" s="623"/>
      <c r="EI94" s="623"/>
      <c r="EJ94" s="623"/>
      <c r="EK94" s="623"/>
      <c r="EL94" s="623"/>
      <c r="EM94" s="623"/>
      <c r="EN94" s="623"/>
      <c r="EO94" s="623"/>
      <c r="EP94" s="623"/>
      <c r="EQ94" s="623"/>
      <c r="ER94" s="623"/>
      <c r="ES94" s="623"/>
      <c r="ET94" s="623"/>
      <c r="EU94" s="623"/>
      <c r="EV94" s="623"/>
      <c r="EW94" s="623"/>
      <c r="EX94" s="623"/>
      <c r="EY94" s="698"/>
    </row>
    <row r="95">
      <c r="A95" s="697"/>
      <c r="B95" s="623"/>
      <c r="C95" s="623"/>
      <c r="D95" s="623"/>
      <c r="E95" s="623"/>
      <c r="F95" s="623"/>
      <c r="G95" s="623"/>
      <c r="H95" s="623"/>
      <c r="I95" s="623"/>
      <c r="J95" s="623"/>
      <c r="K95" s="623"/>
      <c r="L95" s="623"/>
      <c r="M95" s="623"/>
      <c r="N95" s="623"/>
      <c r="O95" s="623"/>
      <c r="P95" s="623"/>
      <c r="Q95" s="623"/>
      <c r="R95" s="623"/>
      <c r="S95" s="623"/>
      <c r="T95" s="623"/>
      <c r="U95" s="623"/>
      <c r="V95" s="623"/>
      <c r="W95" s="623"/>
      <c r="X95" s="623"/>
      <c r="Y95" s="623"/>
      <c r="Z95" s="623"/>
      <c r="AA95" s="623"/>
      <c r="AB95" s="623"/>
      <c r="AC95" s="623"/>
      <c r="AD95" s="623"/>
      <c r="AE95" s="623"/>
      <c r="AF95" s="623"/>
      <c r="AG95" s="623"/>
      <c r="AH95" s="623"/>
      <c r="AI95" s="623"/>
      <c r="AJ95" s="623"/>
      <c r="AK95" s="623"/>
      <c r="AL95" s="698"/>
      <c r="AM95" s="623"/>
      <c r="AN95" s="697"/>
      <c r="AO95" s="623"/>
      <c r="AP95" s="623"/>
      <c r="AQ95" s="623"/>
      <c r="AR95" s="623"/>
      <c r="AS95" s="623"/>
      <c r="AT95" s="623"/>
      <c r="AU95" s="623"/>
      <c r="AV95" s="623"/>
      <c r="AW95" s="623"/>
      <c r="AX95" s="623"/>
      <c r="AY95" s="623"/>
      <c r="AZ95" s="623"/>
      <c r="BA95" s="623"/>
      <c r="BB95" s="623"/>
      <c r="BC95" s="623"/>
      <c r="BD95" s="623"/>
      <c r="BE95" s="623"/>
      <c r="BF95" s="623"/>
      <c r="BG95" s="623"/>
      <c r="BH95" s="623"/>
      <c r="BI95" s="623"/>
      <c r="BJ95" s="623"/>
      <c r="BK95" s="623"/>
      <c r="BL95" s="623"/>
      <c r="BM95" s="623"/>
      <c r="BN95" s="623"/>
      <c r="BO95" s="623"/>
      <c r="BP95" s="623"/>
      <c r="BQ95" s="623"/>
      <c r="BR95" s="623"/>
      <c r="BS95" s="623"/>
      <c r="BT95" s="623"/>
      <c r="BU95" s="623"/>
      <c r="BV95" s="623"/>
      <c r="BW95" s="623"/>
      <c r="BX95" s="623"/>
      <c r="BY95" s="698"/>
      <c r="BZ95" s="623"/>
      <c r="CA95" s="697"/>
      <c r="CB95" s="623"/>
      <c r="CC95" s="623"/>
      <c r="CD95" s="623"/>
      <c r="CE95" s="623"/>
      <c r="CF95" s="623"/>
      <c r="CG95" s="623"/>
      <c r="CH95" s="623"/>
      <c r="CI95" s="623"/>
      <c r="CJ95" s="623"/>
      <c r="CK95" s="623"/>
      <c r="CL95" s="623"/>
      <c r="CM95" s="623"/>
      <c r="CN95" s="623"/>
      <c r="CO95" s="623"/>
      <c r="CP95" s="623"/>
      <c r="CQ95" s="623"/>
      <c r="CR95" s="623"/>
      <c r="CS95" s="623"/>
      <c r="CT95" s="623"/>
      <c r="CU95" s="623"/>
      <c r="CV95" s="623"/>
      <c r="CW95" s="623"/>
      <c r="CX95" s="623"/>
      <c r="CY95" s="623"/>
      <c r="CZ95" s="623"/>
      <c r="DA95" s="623"/>
      <c r="DB95" s="623"/>
      <c r="DC95" s="623"/>
      <c r="DD95" s="623"/>
      <c r="DE95" s="623"/>
      <c r="DF95" s="623"/>
      <c r="DG95" s="623"/>
      <c r="DH95" s="623"/>
      <c r="DI95" s="623"/>
      <c r="DJ95" s="623"/>
      <c r="DK95" s="623"/>
      <c r="DL95" s="698"/>
      <c r="DM95" s="623"/>
      <c r="DN95" s="697"/>
      <c r="DO95" s="623"/>
      <c r="DP95" s="623"/>
      <c r="DQ95" s="623"/>
      <c r="DR95" s="623"/>
      <c r="DS95" s="623"/>
      <c r="DT95" s="623"/>
      <c r="DU95" s="623"/>
      <c r="DV95" s="623"/>
      <c r="DW95" s="623"/>
      <c r="DX95" s="623"/>
      <c r="DY95" s="623"/>
      <c r="DZ95" s="623"/>
      <c r="EA95" s="623"/>
      <c r="EB95" s="623"/>
      <c r="EC95" s="623"/>
      <c r="ED95" s="623"/>
      <c r="EE95" s="623"/>
      <c r="EF95" s="623"/>
      <c r="EG95" s="623"/>
      <c r="EH95" s="623"/>
      <c r="EI95" s="623"/>
      <c r="EJ95" s="623"/>
      <c r="EK95" s="623"/>
      <c r="EL95" s="623"/>
      <c r="EM95" s="623"/>
      <c r="EN95" s="623"/>
      <c r="EO95" s="623"/>
      <c r="EP95" s="623"/>
      <c r="EQ95" s="623"/>
      <c r="ER95" s="623"/>
      <c r="ES95" s="623"/>
      <c r="ET95" s="623"/>
      <c r="EU95" s="623"/>
      <c r="EV95" s="623"/>
      <c r="EW95" s="623"/>
      <c r="EX95" s="623"/>
      <c r="EY95" s="698"/>
    </row>
    <row r="96">
      <c r="A96" s="697"/>
      <c r="B96" s="623"/>
      <c r="C96" s="623"/>
      <c r="D96" s="623"/>
      <c r="E96" s="623"/>
      <c r="F96" s="623"/>
      <c r="G96" s="623"/>
      <c r="H96" s="623"/>
      <c r="I96" s="623"/>
      <c r="J96" s="623"/>
      <c r="K96" s="623"/>
      <c r="L96" s="623"/>
      <c r="M96" s="623"/>
      <c r="N96" s="623"/>
      <c r="O96" s="623"/>
      <c r="P96" s="623"/>
      <c r="Q96" s="623"/>
      <c r="R96" s="623"/>
      <c r="S96" s="623"/>
      <c r="T96" s="623"/>
      <c r="U96" s="623"/>
      <c r="V96" s="623"/>
      <c r="W96" s="623"/>
      <c r="X96" s="623"/>
      <c r="Y96" s="623"/>
      <c r="Z96" s="623"/>
      <c r="AA96" s="623"/>
      <c r="AB96" s="623"/>
      <c r="AC96" s="623"/>
      <c r="AD96" s="623"/>
      <c r="AE96" s="623"/>
      <c r="AF96" s="623"/>
      <c r="AG96" s="623"/>
      <c r="AH96" s="623"/>
      <c r="AI96" s="623"/>
      <c r="AJ96" s="623"/>
      <c r="AK96" s="623"/>
      <c r="AL96" s="698"/>
      <c r="AM96" s="623"/>
      <c r="AN96" s="697"/>
      <c r="AO96" s="623"/>
      <c r="AP96" s="623"/>
      <c r="AQ96" s="623"/>
      <c r="AR96" s="623"/>
      <c r="AS96" s="623"/>
      <c r="AT96" s="623"/>
      <c r="AU96" s="623"/>
      <c r="AV96" s="623"/>
      <c r="AW96" s="623"/>
      <c r="AX96" s="623"/>
      <c r="AY96" s="623"/>
      <c r="AZ96" s="623"/>
      <c r="BA96" s="623"/>
      <c r="BB96" s="623"/>
      <c r="BC96" s="623"/>
      <c r="BD96" s="623"/>
      <c r="BE96" s="623"/>
      <c r="BF96" s="623"/>
      <c r="BG96" s="623"/>
      <c r="BH96" s="623"/>
      <c r="BI96" s="623"/>
      <c r="BJ96" s="623"/>
      <c r="BK96" s="623"/>
      <c r="BL96" s="623"/>
      <c r="BM96" s="623"/>
      <c r="BN96" s="623"/>
      <c r="BO96" s="623"/>
      <c r="BP96" s="623"/>
      <c r="BQ96" s="623"/>
      <c r="BR96" s="623"/>
      <c r="BS96" s="623"/>
      <c r="BT96" s="623"/>
      <c r="BU96" s="623"/>
      <c r="BV96" s="623"/>
      <c r="BW96" s="623"/>
      <c r="BX96" s="623"/>
      <c r="BY96" s="698"/>
      <c r="BZ96" s="623"/>
      <c r="CA96" s="697"/>
      <c r="CB96" s="623"/>
      <c r="CC96" s="623"/>
      <c r="CD96" s="623"/>
      <c r="CE96" s="623"/>
      <c r="CF96" s="623"/>
      <c r="CG96" s="623"/>
      <c r="CH96" s="623"/>
      <c r="CI96" s="623"/>
      <c r="CJ96" s="623"/>
      <c r="CK96" s="623"/>
      <c r="CL96" s="623"/>
      <c r="CM96" s="623"/>
      <c r="CN96" s="623"/>
      <c r="CO96" s="623"/>
      <c r="CP96" s="623"/>
      <c r="CQ96" s="623"/>
      <c r="CR96" s="623"/>
      <c r="CS96" s="623"/>
      <c r="CT96" s="623"/>
      <c r="CU96" s="623"/>
      <c r="CV96" s="623"/>
      <c r="CW96" s="623"/>
      <c r="CX96" s="623"/>
      <c r="CY96" s="623"/>
      <c r="CZ96" s="623"/>
      <c r="DA96" s="623"/>
      <c r="DB96" s="623"/>
      <c r="DC96" s="623"/>
      <c r="DD96" s="623"/>
      <c r="DE96" s="623"/>
      <c r="DF96" s="623"/>
      <c r="DG96" s="623"/>
      <c r="DH96" s="623"/>
      <c r="DI96" s="623"/>
      <c r="DJ96" s="623"/>
      <c r="DK96" s="623"/>
      <c r="DL96" s="698"/>
      <c r="DM96" s="623"/>
      <c r="DN96" s="697"/>
      <c r="DO96" s="623"/>
      <c r="DP96" s="623"/>
      <c r="DQ96" s="623"/>
      <c r="DR96" s="623"/>
      <c r="DS96" s="623"/>
      <c r="DT96" s="623"/>
      <c r="DU96" s="623"/>
      <c r="DV96" s="623"/>
      <c r="DW96" s="623"/>
      <c r="DX96" s="623"/>
      <c r="DY96" s="623"/>
      <c r="DZ96" s="623"/>
      <c r="EA96" s="623"/>
      <c r="EB96" s="623"/>
      <c r="EC96" s="623"/>
      <c r="ED96" s="623"/>
      <c r="EE96" s="623"/>
      <c r="EF96" s="623"/>
      <c r="EG96" s="623"/>
      <c r="EH96" s="623"/>
      <c r="EI96" s="623"/>
      <c r="EJ96" s="623"/>
      <c r="EK96" s="623"/>
      <c r="EL96" s="623"/>
      <c r="EM96" s="623"/>
      <c r="EN96" s="623"/>
      <c r="EO96" s="623"/>
      <c r="EP96" s="623"/>
      <c r="EQ96" s="623"/>
      <c r="ER96" s="623"/>
      <c r="ES96" s="623"/>
      <c r="ET96" s="623"/>
      <c r="EU96" s="623"/>
      <c r="EV96" s="623"/>
      <c r="EW96" s="623"/>
      <c r="EX96" s="623"/>
      <c r="EY96" s="698"/>
    </row>
    <row r="97">
      <c r="A97" s="692" t="s">
        <v>1059</v>
      </c>
      <c r="P97" s="693"/>
      <c r="Q97" s="627"/>
      <c r="R97" s="627"/>
      <c r="S97" s="627"/>
      <c r="T97" s="627"/>
      <c r="U97" s="627"/>
      <c r="V97" s="627"/>
      <c r="W97" s="627"/>
      <c r="X97" s="627"/>
      <c r="Y97" s="627"/>
      <c r="Z97" s="627"/>
      <c r="AA97" s="627"/>
      <c r="AB97" s="627"/>
      <c r="AC97" s="627"/>
      <c r="AD97" s="627"/>
      <c r="AE97" s="627"/>
      <c r="AF97" s="627"/>
      <c r="AG97" s="627"/>
      <c r="AH97" s="627"/>
      <c r="AI97" s="627"/>
      <c r="AJ97" s="627"/>
      <c r="AK97" s="627"/>
      <c r="AL97" s="626"/>
      <c r="AM97" s="626"/>
      <c r="AN97" s="625" t="s">
        <v>1059</v>
      </c>
      <c r="BC97" s="693"/>
      <c r="BD97" s="706"/>
      <c r="BE97" s="627"/>
      <c r="BF97" s="627"/>
      <c r="BG97" s="627"/>
      <c r="BH97" s="627"/>
      <c r="BI97" s="627"/>
      <c r="BJ97" s="627"/>
      <c r="BK97" s="627"/>
      <c r="BL97" s="627"/>
      <c r="BM97" s="627"/>
      <c r="BN97" s="627"/>
      <c r="BO97" s="627"/>
      <c r="BP97" s="627"/>
      <c r="BQ97" s="627"/>
      <c r="BR97" s="627"/>
      <c r="BS97" s="627"/>
      <c r="BT97" s="627"/>
      <c r="BU97" s="627"/>
      <c r="BV97" s="627"/>
      <c r="BW97" s="627"/>
      <c r="BX97" s="627"/>
      <c r="BY97" s="626"/>
      <c r="BZ97" s="626"/>
      <c r="CA97" s="625" t="s">
        <v>1059</v>
      </c>
      <c r="CP97" s="693"/>
      <c r="CQ97" s="706"/>
      <c r="CR97" s="627"/>
      <c r="CS97" s="627"/>
      <c r="CT97" s="627"/>
      <c r="CU97" s="627"/>
      <c r="CV97" s="627"/>
      <c r="CW97" s="627"/>
      <c r="CX97" s="627"/>
      <c r="CY97" s="627"/>
      <c r="CZ97" s="627"/>
      <c r="DA97" s="627"/>
      <c r="DB97" s="627"/>
      <c r="DC97" s="627"/>
      <c r="DD97" s="627"/>
      <c r="DE97" s="627"/>
      <c r="DF97" s="627"/>
      <c r="DG97" s="627"/>
      <c r="DH97" s="627"/>
      <c r="DI97" s="627"/>
      <c r="DJ97" s="627"/>
      <c r="DK97" s="627"/>
      <c r="DL97" s="626"/>
      <c r="DM97" s="626"/>
      <c r="DN97" s="625" t="s">
        <v>1059</v>
      </c>
      <c r="EC97" s="693"/>
      <c r="ED97" s="706"/>
      <c r="EE97" s="627"/>
      <c r="EF97" s="627"/>
      <c r="EG97" s="627"/>
      <c r="EH97" s="627"/>
      <c r="EI97" s="627"/>
      <c r="EJ97" s="627"/>
      <c r="EK97" s="627"/>
      <c r="EL97" s="627"/>
      <c r="EM97" s="627"/>
      <c r="EN97" s="627"/>
      <c r="EO97" s="627"/>
      <c r="EP97" s="627"/>
      <c r="EQ97" s="627"/>
      <c r="ER97" s="627"/>
      <c r="ES97" s="627"/>
      <c r="ET97" s="627"/>
      <c r="EU97" s="627"/>
      <c r="EV97" s="627"/>
      <c r="EW97" s="627"/>
      <c r="EX97" s="627"/>
      <c r="EY97" s="626"/>
    </row>
    <row r="98">
      <c r="A98" s="697"/>
      <c r="B98" s="623"/>
      <c r="C98" s="623"/>
      <c r="D98" s="623"/>
      <c r="E98" s="623"/>
      <c r="F98" s="623"/>
      <c r="G98" s="623"/>
      <c r="H98" s="623"/>
      <c r="I98" s="623"/>
      <c r="J98" s="623"/>
      <c r="K98" s="623"/>
      <c r="L98" s="623"/>
      <c r="M98" s="623"/>
      <c r="N98" s="623"/>
      <c r="O98" s="623"/>
      <c r="P98" s="623"/>
      <c r="Q98" s="623"/>
      <c r="R98" s="623"/>
      <c r="S98" s="623"/>
      <c r="T98" s="623"/>
      <c r="U98" s="623"/>
      <c r="V98" s="623"/>
      <c r="W98" s="623"/>
      <c r="X98" s="623"/>
      <c r="Y98" s="623"/>
      <c r="Z98" s="623"/>
      <c r="AA98" s="623"/>
      <c r="AB98" s="623"/>
      <c r="AC98" s="623"/>
      <c r="AD98" s="623"/>
      <c r="AE98" s="623"/>
      <c r="AF98" s="623"/>
      <c r="AG98" s="623"/>
      <c r="AH98" s="623"/>
      <c r="AI98" s="623"/>
      <c r="AJ98" s="623"/>
      <c r="AK98" s="623"/>
      <c r="AL98" s="698"/>
      <c r="AM98" s="623"/>
      <c r="AN98" s="697"/>
      <c r="AO98" s="623"/>
      <c r="AP98" s="623"/>
      <c r="AQ98" s="623"/>
      <c r="AR98" s="623"/>
      <c r="AS98" s="623"/>
      <c r="AT98" s="623"/>
      <c r="AU98" s="623"/>
      <c r="AV98" s="623"/>
      <c r="AW98" s="623"/>
      <c r="AX98" s="623"/>
      <c r="AY98" s="623"/>
      <c r="AZ98" s="623"/>
      <c r="BA98" s="623"/>
      <c r="BB98" s="623"/>
      <c r="BC98" s="623"/>
      <c r="BD98" s="623"/>
      <c r="BE98" s="623"/>
      <c r="BF98" s="623"/>
      <c r="BG98" s="623"/>
      <c r="BH98" s="623"/>
      <c r="BI98" s="623"/>
      <c r="BJ98" s="623"/>
      <c r="BK98" s="623"/>
      <c r="BL98" s="623"/>
      <c r="BM98" s="623"/>
      <c r="BN98" s="623"/>
      <c r="BO98" s="623"/>
      <c r="BP98" s="623"/>
      <c r="BQ98" s="623"/>
      <c r="BR98" s="623"/>
      <c r="BS98" s="623"/>
      <c r="BT98" s="623"/>
      <c r="BU98" s="623"/>
      <c r="BV98" s="623"/>
      <c r="BW98" s="623"/>
      <c r="BX98" s="623"/>
      <c r="BY98" s="698"/>
      <c r="BZ98" s="623"/>
      <c r="CA98" s="697"/>
      <c r="CB98" s="623"/>
      <c r="CC98" s="623"/>
      <c r="CD98" s="623"/>
      <c r="CE98" s="623"/>
      <c r="CF98" s="623"/>
      <c r="CG98" s="623"/>
      <c r="CH98" s="623"/>
      <c r="CI98" s="623"/>
      <c r="CJ98" s="623"/>
      <c r="CK98" s="623"/>
      <c r="CL98" s="623"/>
      <c r="CM98" s="623"/>
      <c r="CN98" s="623"/>
      <c r="CO98" s="623"/>
      <c r="CP98" s="623"/>
      <c r="CQ98" s="623"/>
      <c r="CR98" s="623"/>
      <c r="CS98" s="623"/>
      <c r="CT98" s="623"/>
      <c r="CU98" s="623"/>
      <c r="CV98" s="623"/>
      <c r="CW98" s="623"/>
      <c r="CX98" s="623"/>
      <c r="CY98" s="623"/>
      <c r="CZ98" s="623"/>
      <c r="DA98" s="623"/>
      <c r="DB98" s="623"/>
      <c r="DC98" s="623"/>
      <c r="DD98" s="623"/>
      <c r="DE98" s="623"/>
      <c r="DF98" s="623"/>
      <c r="DG98" s="623"/>
      <c r="DH98" s="623"/>
      <c r="DI98" s="623"/>
      <c r="DJ98" s="623"/>
      <c r="DK98" s="623"/>
      <c r="DL98" s="698"/>
      <c r="DM98" s="623"/>
      <c r="DN98" s="697"/>
      <c r="DO98" s="623"/>
      <c r="DP98" s="623"/>
      <c r="DQ98" s="623"/>
      <c r="DR98" s="623"/>
      <c r="DS98" s="623"/>
      <c r="DT98" s="623"/>
      <c r="DU98" s="623"/>
      <c r="DV98" s="623"/>
      <c r="DW98" s="623"/>
      <c r="DX98" s="623"/>
      <c r="DY98" s="623"/>
      <c r="DZ98" s="623"/>
      <c r="EA98" s="623"/>
      <c r="EB98" s="623"/>
      <c r="EC98" s="623"/>
      <c r="ED98" s="623"/>
      <c r="EE98" s="623"/>
      <c r="EF98" s="623"/>
      <c r="EG98" s="623"/>
      <c r="EH98" s="623"/>
      <c r="EI98" s="623"/>
      <c r="EJ98" s="623"/>
      <c r="EK98" s="623"/>
      <c r="EL98" s="623"/>
      <c r="EM98" s="623"/>
      <c r="EN98" s="623"/>
      <c r="EO98" s="623"/>
      <c r="EP98" s="623"/>
      <c r="EQ98" s="623"/>
      <c r="ER98" s="623"/>
      <c r="ES98" s="623"/>
      <c r="ET98" s="623"/>
      <c r="EU98" s="623"/>
      <c r="EV98" s="623"/>
      <c r="EW98" s="623"/>
      <c r="EX98" s="623"/>
      <c r="EY98" s="698"/>
    </row>
    <row r="99">
      <c r="A99" s="699"/>
      <c r="B99" s="700"/>
      <c r="C99" s="700"/>
      <c r="D99" s="700"/>
      <c r="E99" s="700"/>
      <c r="F99" s="700"/>
      <c r="G99" s="700"/>
      <c r="H99" s="700"/>
      <c r="I99" s="700"/>
      <c r="J99" s="700"/>
      <c r="K99" s="700"/>
      <c r="L99" s="700"/>
      <c r="M99" s="700"/>
      <c r="N99" s="700"/>
      <c r="O99" s="700"/>
      <c r="P99" s="700"/>
      <c r="Q99" s="700"/>
      <c r="R99" s="700"/>
      <c r="S99" s="701" t="s">
        <v>1060</v>
      </c>
      <c r="T99" s="702"/>
      <c r="U99" s="702"/>
      <c r="V99" s="702"/>
      <c r="W99" s="702"/>
      <c r="X99" s="702"/>
      <c r="Y99" s="702"/>
      <c r="Z99" s="702"/>
      <c r="AA99" s="700"/>
      <c r="AB99" s="700"/>
      <c r="AC99" s="701" t="s">
        <v>1061</v>
      </c>
      <c r="AD99" s="702"/>
      <c r="AE99" s="702"/>
      <c r="AF99" s="702"/>
      <c r="AG99" s="702"/>
      <c r="AH99" s="702"/>
      <c r="AI99" s="702"/>
      <c r="AJ99" s="700"/>
      <c r="AK99" s="700"/>
      <c r="AL99" s="703"/>
      <c r="AM99" s="623"/>
      <c r="AN99" s="699"/>
      <c r="AO99" s="700"/>
      <c r="AP99" s="700"/>
      <c r="AQ99" s="700"/>
      <c r="AR99" s="700"/>
      <c r="AS99" s="700"/>
      <c r="AT99" s="700"/>
      <c r="AU99" s="700"/>
      <c r="AV99" s="700"/>
      <c r="AW99" s="700"/>
      <c r="AX99" s="700"/>
      <c r="AY99" s="700"/>
      <c r="AZ99" s="700"/>
      <c r="BA99" s="700"/>
      <c r="BB99" s="700"/>
      <c r="BC99" s="700"/>
      <c r="BD99" s="700"/>
      <c r="BE99" s="700"/>
      <c r="BF99" s="701" t="s">
        <v>1060</v>
      </c>
      <c r="BG99" s="702"/>
      <c r="BH99" s="702"/>
      <c r="BI99" s="702"/>
      <c r="BJ99" s="702"/>
      <c r="BK99" s="702"/>
      <c r="BL99" s="702"/>
      <c r="BM99" s="702"/>
      <c r="BN99" s="700"/>
      <c r="BO99" s="700"/>
      <c r="BP99" s="701" t="s">
        <v>1061</v>
      </c>
      <c r="BQ99" s="702"/>
      <c r="BR99" s="702"/>
      <c r="BS99" s="702"/>
      <c r="BT99" s="702"/>
      <c r="BU99" s="702"/>
      <c r="BV99" s="702"/>
      <c r="BW99" s="700"/>
      <c r="BX99" s="700"/>
      <c r="BY99" s="703"/>
      <c r="BZ99" s="623"/>
      <c r="CA99" s="699"/>
      <c r="CB99" s="700"/>
      <c r="CC99" s="700"/>
      <c r="CD99" s="700"/>
      <c r="CE99" s="700"/>
      <c r="CF99" s="700"/>
      <c r="CG99" s="700"/>
      <c r="CH99" s="700"/>
      <c r="CI99" s="700"/>
      <c r="CJ99" s="700"/>
      <c r="CK99" s="700"/>
      <c r="CL99" s="700"/>
      <c r="CM99" s="700"/>
      <c r="CN99" s="700"/>
      <c r="CO99" s="700"/>
      <c r="CP99" s="700"/>
      <c r="CQ99" s="700"/>
      <c r="CR99" s="700"/>
      <c r="CS99" s="701" t="s">
        <v>1060</v>
      </c>
      <c r="CT99" s="702"/>
      <c r="CU99" s="702"/>
      <c r="CV99" s="702"/>
      <c r="CW99" s="702"/>
      <c r="CX99" s="702"/>
      <c r="CY99" s="702"/>
      <c r="CZ99" s="702"/>
      <c r="DA99" s="700"/>
      <c r="DB99" s="700"/>
      <c r="DC99" s="701" t="s">
        <v>1061</v>
      </c>
      <c r="DD99" s="702"/>
      <c r="DE99" s="702"/>
      <c r="DF99" s="702"/>
      <c r="DG99" s="702"/>
      <c r="DH99" s="702"/>
      <c r="DI99" s="702"/>
      <c r="DJ99" s="700"/>
      <c r="DK99" s="700"/>
      <c r="DL99" s="703"/>
      <c r="DM99" s="623"/>
      <c r="DN99" s="699"/>
      <c r="DO99" s="700"/>
      <c r="DP99" s="700"/>
      <c r="DQ99" s="700"/>
      <c r="DR99" s="700"/>
      <c r="DS99" s="700"/>
      <c r="DT99" s="700"/>
      <c r="DU99" s="700"/>
      <c r="DV99" s="700"/>
      <c r="DW99" s="700"/>
      <c r="DX99" s="700"/>
      <c r="DY99" s="700"/>
      <c r="DZ99" s="700"/>
      <c r="EA99" s="700"/>
      <c r="EB99" s="700"/>
      <c r="EC99" s="700"/>
      <c r="ED99" s="700"/>
      <c r="EE99" s="700"/>
      <c r="EF99" s="701" t="s">
        <v>1060</v>
      </c>
      <c r="EG99" s="702"/>
      <c r="EH99" s="702"/>
      <c r="EI99" s="702"/>
      <c r="EJ99" s="702"/>
      <c r="EK99" s="702"/>
      <c r="EL99" s="702"/>
      <c r="EM99" s="702"/>
      <c r="EN99" s="700"/>
      <c r="EO99" s="700"/>
      <c r="EP99" s="701" t="s">
        <v>1061</v>
      </c>
      <c r="EQ99" s="702"/>
      <c r="ER99" s="702"/>
      <c r="ES99" s="702"/>
      <c r="ET99" s="702"/>
      <c r="EU99" s="702"/>
      <c r="EV99" s="702"/>
      <c r="EW99" s="700"/>
      <c r="EX99" s="700"/>
      <c r="EY99" s="703"/>
    </row>
    <row r="100">
      <c r="A100" s="623"/>
      <c r="B100" s="623"/>
      <c r="C100" s="623"/>
      <c r="D100" s="623"/>
      <c r="E100" s="623"/>
      <c r="F100" s="623"/>
      <c r="G100" s="623"/>
      <c r="H100" s="623"/>
      <c r="I100" s="623"/>
      <c r="J100" s="623"/>
      <c r="K100" s="623"/>
      <c r="L100" s="623"/>
      <c r="M100" s="623"/>
      <c r="N100" s="623"/>
      <c r="O100" s="623"/>
      <c r="P100" s="623"/>
      <c r="Q100" s="623"/>
      <c r="R100" s="623"/>
      <c r="S100" s="704"/>
      <c r="T100" s="704"/>
      <c r="U100" s="704"/>
      <c r="V100" s="704"/>
      <c r="W100" s="704"/>
      <c r="X100" s="704"/>
      <c r="Y100" s="704"/>
      <c r="Z100" s="704"/>
      <c r="AA100" s="623"/>
      <c r="AB100" s="623"/>
      <c r="AC100" s="704"/>
      <c r="AD100" s="704"/>
      <c r="AE100" s="704"/>
      <c r="AF100" s="704"/>
      <c r="AG100" s="704"/>
      <c r="AH100" s="704"/>
      <c r="AI100" s="704"/>
      <c r="AJ100" s="623"/>
      <c r="AK100" s="623"/>
      <c r="AL100" s="623"/>
      <c r="AM100" s="623"/>
      <c r="AN100" s="623"/>
      <c r="AO100" s="623"/>
      <c r="AP100" s="623"/>
      <c r="AQ100" s="623"/>
      <c r="AR100" s="623"/>
      <c r="AS100" s="623"/>
      <c r="AT100" s="623"/>
      <c r="AU100" s="623"/>
      <c r="AV100" s="623"/>
      <c r="AW100" s="623"/>
      <c r="AX100" s="623"/>
      <c r="AY100" s="623"/>
      <c r="AZ100" s="623"/>
      <c r="BA100" s="623"/>
      <c r="BB100" s="623"/>
      <c r="BC100" s="623"/>
      <c r="BD100" s="623"/>
      <c r="BE100" s="623"/>
      <c r="BF100" s="704"/>
      <c r="BG100" s="704"/>
      <c r="BH100" s="704"/>
      <c r="BI100" s="704"/>
      <c r="BJ100" s="704"/>
      <c r="BK100" s="704"/>
      <c r="BL100" s="704"/>
      <c r="BM100" s="704"/>
      <c r="BN100" s="623"/>
      <c r="BO100" s="623"/>
      <c r="BP100" s="704"/>
      <c r="BQ100" s="704"/>
      <c r="BR100" s="704"/>
      <c r="BS100" s="704"/>
      <c r="BT100" s="704"/>
      <c r="BU100" s="704"/>
      <c r="BV100" s="704"/>
      <c r="BW100" s="623"/>
      <c r="BX100" s="623"/>
      <c r="BY100" s="623"/>
      <c r="BZ100" s="623"/>
      <c r="CA100" s="623"/>
      <c r="CB100" s="623"/>
      <c r="CC100" s="623"/>
      <c r="CD100" s="623"/>
      <c r="CE100" s="623"/>
      <c r="CF100" s="623"/>
      <c r="CG100" s="623"/>
      <c r="CH100" s="623"/>
      <c r="CI100" s="623"/>
      <c r="CJ100" s="623"/>
      <c r="CK100" s="623"/>
      <c r="CL100" s="623"/>
      <c r="CM100" s="623"/>
      <c r="CN100" s="623"/>
      <c r="CO100" s="623"/>
      <c r="CP100" s="623"/>
      <c r="CQ100" s="623"/>
      <c r="CR100" s="623"/>
      <c r="CS100" s="704"/>
      <c r="CT100" s="704"/>
      <c r="CU100" s="704"/>
      <c r="CV100" s="704"/>
      <c r="CW100" s="704"/>
      <c r="CX100" s="704"/>
      <c r="CY100" s="704"/>
      <c r="CZ100" s="704"/>
      <c r="DA100" s="623"/>
      <c r="DB100" s="623"/>
      <c r="DC100" s="704"/>
      <c r="DD100" s="704"/>
      <c r="DE100" s="704"/>
      <c r="DF100" s="704"/>
      <c r="DG100" s="704"/>
      <c r="DH100" s="704"/>
      <c r="DI100" s="704"/>
      <c r="DJ100" s="623"/>
      <c r="DK100" s="623"/>
      <c r="DL100" s="623"/>
      <c r="DM100" s="623"/>
      <c r="DN100" s="623"/>
      <c r="DO100" s="623"/>
      <c r="DP100" s="623"/>
      <c r="DQ100" s="623"/>
      <c r="DR100" s="623"/>
      <c r="DS100" s="623"/>
      <c r="DT100" s="623"/>
      <c r="DU100" s="623"/>
      <c r="DV100" s="623"/>
      <c r="DW100" s="623"/>
      <c r="DX100" s="623"/>
      <c r="DY100" s="623"/>
      <c r="DZ100" s="623"/>
      <c r="EA100" s="623"/>
      <c r="EB100" s="623"/>
      <c r="EC100" s="623"/>
      <c r="ED100" s="623"/>
      <c r="EE100" s="623"/>
      <c r="EF100" s="704"/>
      <c r="EG100" s="704"/>
      <c r="EH100" s="704"/>
      <c r="EI100" s="704"/>
      <c r="EJ100" s="704"/>
      <c r="EK100" s="704"/>
      <c r="EL100" s="704"/>
      <c r="EM100" s="704"/>
      <c r="EN100" s="623"/>
      <c r="EO100" s="623"/>
      <c r="EP100" s="704"/>
      <c r="EQ100" s="704"/>
      <c r="ER100" s="704"/>
      <c r="ES100" s="704"/>
      <c r="ET100" s="704"/>
      <c r="EU100" s="704"/>
      <c r="EV100" s="704"/>
      <c r="EW100" s="623"/>
      <c r="EX100" s="623"/>
      <c r="EY100" s="623"/>
    </row>
    <row r="101">
      <c r="A101" s="620"/>
      <c r="B101" s="621"/>
      <c r="C101" s="621"/>
      <c r="D101" s="621"/>
      <c r="E101" s="621"/>
      <c r="F101" s="621"/>
      <c r="G101" s="621"/>
      <c r="H101" s="621"/>
      <c r="I101" s="621"/>
      <c r="J101" s="621"/>
      <c r="K101" s="621"/>
      <c r="L101" s="621"/>
      <c r="M101" s="621"/>
      <c r="N101" s="621"/>
      <c r="O101" s="621"/>
      <c r="P101" s="621"/>
      <c r="Q101" s="621"/>
      <c r="R101" s="621"/>
      <c r="S101" s="621"/>
      <c r="T101" s="621"/>
      <c r="U101" s="621"/>
      <c r="V101" s="621"/>
      <c r="W101" s="621"/>
      <c r="X101" s="621"/>
      <c r="Y101" s="621"/>
      <c r="Z101" s="621"/>
      <c r="AA101" s="621"/>
      <c r="AB101" s="621"/>
      <c r="AC101" s="621"/>
      <c r="AD101" s="621"/>
      <c r="AE101" s="621"/>
      <c r="AF101" s="621"/>
      <c r="AG101" s="621"/>
      <c r="AH101" s="621"/>
      <c r="AI101" s="621"/>
      <c r="AJ101" s="621"/>
      <c r="AK101" s="621"/>
      <c r="AL101" s="622"/>
      <c r="AM101" s="623"/>
      <c r="AN101" s="620"/>
      <c r="AO101" s="621"/>
      <c r="AP101" s="621"/>
      <c r="AQ101" s="621"/>
      <c r="AR101" s="621"/>
      <c r="AS101" s="621"/>
      <c r="AT101" s="621"/>
      <c r="AU101" s="621"/>
      <c r="AV101" s="621"/>
      <c r="AW101" s="621"/>
      <c r="AX101" s="621"/>
      <c r="AY101" s="621"/>
      <c r="AZ101" s="621"/>
      <c r="BA101" s="621"/>
      <c r="BB101" s="621"/>
      <c r="BC101" s="621"/>
      <c r="BD101" s="621"/>
      <c r="BE101" s="621"/>
      <c r="BF101" s="621"/>
      <c r="BG101" s="621"/>
      <c r="BH101" s="621"/>
      <c r="BI101" s="621"/>
      <c r="BJ101" s="621"/>
      <c r="BK101" s="621"/>
      <c r="BL101" s="621"/>
      <c r="BM101" s="621"/>
      <c r="BN101" s="621"/>
      <c r="BO101" s="621"/>
      <c r="BP101" s="621"/>
      <c r="BQ101" s="621"/>
      <c r="BR101" s="621"/>
      <c r="BS101" s="621"/>
      <c r="BT101" s="621"/>
      <c r="BU101" s="621"/>
      <c r="BV101" s="621"/>
      <c r="BW101" s="621"/>
      <c r="BX101" s="621"/>
      <c r="BY101" s="622"/>
      <c r="BZ101" s="623"/>
      <c r="CA101" s="620"/>
      <c r="CB101" s="621"/>
      <c r="CC101" s="621"/>
      <c r="CD101" s="621"/>
      <c r="CE101" s="621"/>
      <c r="CF101" s="621"/>
      <c r="CG101" s="621"/>
      <c r="CH101" s="621"/>
      <c r="CI101" s="621"/>
      <c r="CJ101" s="621"/>
      <c r="CK101" s="621"/>
      <c r="CL101" s="621"/>
      <c r="CM101" s="621"/>
      <c r="CN101" s="621"/>
      <c r="CO101" s="621"/>
      <c r="CP101" s="621"/>
      <c r="CQ101" s="621"/>
      <c r="CR101" s="621"/>
      <c r="CS101" s="621"/>
      <c r="CT101" s="621"/>
      <c r="CU101" s="621"/>
      <c r="CV101" s="621"/>
      <c r="CW101" s="621"/>
      <c r="CX101" s="621"/>
      <c r="CY101" s="621"/>
      <c r="CZ101" s="621"/>
      <c r="DA101" s="621"/>
      <c r="DB101" s="621"/>
      <c r="DC101" s="621"/>
      <c r="DD101" s="621"/>
      <c r="DE101" s="621"/>
      <c r="DF101" s="621"/>
      <c r="DG101" s="621"/>
      <c r="DH101" s="621"/>
      <c r="DI101" s="621"/>
      <c r="DJ101" s="621"/>
      <c r="DK101" s="621"/>
      <c r="DL101" s="622"/>
      <c r="DM101" s="623"/>
      <c r="DN101" s="620"/>
      <c r="DO101" s="621"/>
      <c r="DP101" s="621"/>
      <c r="DQ101" s="621"/>
      <c r="DR101" s="621"/>
      <c r="DS101" s="621"/>
      <c r="DT101" s="621"/>
      <c r="DU101" s="621"/>
      <c r="DV101" s="621"/>
      <c r="DW101" s="621"/>
      <c r="DX101" s="621"/>
      <c r="DY101" s="621"/>
      <c r="DZ101" s="621"/>
      <c r="EA101" s="621"/>
      <c r="EB101" s="621"/>
      <c r="EC101" s="621"/>
      <c r="ED101" s="621"/>
      <c r="EE101" s="621"/>
      <c r="EF101" s="621"/>
      <c r="EG101" s="621"/>
      <c r="EH101" s="621"/>
      <c r="EI101" s="621"/>
      <c r="EJ101" s="621"/>
      <c r="EK101" s="621"/>
      <c r="EL101" s="621"/>
      <c r="EM101" s="621"/>
      <c r="EN101" s="621"/>
      <c r="EO101" s="621"/>
      <c r="EP101" s="621"/>
      <c r="EQ101" s="621"/>
      <c r="ER101" s="621"/>
      <c r="ES101" s="621"/>
      <c r="ET101" s="621"/>
      <c r="EU101" s="621"/>
      <c r="EV101" s="621"/>
      <c r="EW101" s="621"/>
      <c r="EX101" s="621"/>
      <c r="EY101" s="622"/>
    </row>
    <row r="102">
      <c r="A102" s="624"/>
      <c r="B102" s="625" t="s">
        <v>1003</v>
      </c>
      <c r="AL102" s="626"/>
      <c r="AM102" s="626"/>
      <c r="AN102" s="627"/>
      <c r="AO102" s="625" t="s">
        <v>1003</v>
      </c>
      <c r="BY102" s="626"/>
      <c r="BZ102" s="626"/>
      <c r="CA102" s="627"/>
      <c r="CB102" s="625" t="s">
        <v>1003</v>
      </c>
      <c r="DL102" s="626"/>
      <c r="DM102" s="626"/>
      <c r="DN102" s="627"/>
      <c r="DO102" s="625" t="s">
        <v>1003</v>
      </c>
      <c r="EY102" s="626"/>
    </row>
    <row r="103">
      <c r="A103" s="628"/>
      <c r="B103" s="629" t="s">
        <v>1004</v>
      </c>
      <c r="AL103" s="630"/>
      <c r="AM103" s="629"/>
      <c r="AN103" s="628"/>
      <c r="AO103" s="629" t="s">
        <v>1004</v>
      </c>
      <c r="BY103" s="630"/>
      <c r="BZ103" s="629"/>
      <c r="CA103" s="628"/>
      <c r="CB103" s="629" t="s">
        <v>1004</v>
      </c>
      <c r="DL103" s="630"/>
      <c r="DM103" s="629"/>
      <c r="DN103" s="628"/>
      <c r="DO103" s="629" t="s">
        <v>1004</v>
      </c>
      <c r="EY103" s="630"/>
    </row>
    <row r="104">
      <c r="A104" s="628"/>
      <c r="B104" s="631" t="s">
        <v>1005</v>
      </c>
      <c r="AL104" s="632"/>
      <c r="AM104" s="631"/>
      <c r="AN104" s="628"/>
      <c r="AO104" s="631" t="s">
        <v>1005</v>
      </c>
      <c r="BY104" s="632"/>
      <c r="BZ104" s="631"/>
      <c r="CA104" s="628"/>
      <c r="CB104" s="631" t="s">
        <v>1005</v>
      </c>
      <c r="DL104" s="632"/>
      <c r="DM104" s="631"/>
      <c r="DN104" s="628"/>
      <c r="DO104" s="631" t="s">
        <v>1005</v>
      </c>
      <c r="EY104" s="632"/>
    </row>
    <row r="105">
      <c r="A105" s="628"/>
      <c r="B105" s="633"/>
      <c r="C105" s="633"/>
      <c r="D105" s="633"/>
      <c r="E105" s="633"/>
      <c r="F105" s="633"/>
      <c r="G105" s="633"/>
      <c r="H105" s="633"/>
      <c r="I105" s="633"/>
      <c r="J105" s="633"/>
      <c r="K105" s="633"/>
      <c r="L105" s="633"/>
      <c r="M105" s="633"/>
      <c r="N105" s="633"/>
      <c r="O105" s="633"/>
      <c r="P105" s="633"/>
      <c r="Q105" s="633"/>
      <c r="R105" s="633"/>
      <c r="S105" s="633"/>
      <c r="T105" s="633"/>
      <c r="U105" s="633"/>
      <c r="V105" s="633"/>
      <c r="W105" s="633"/>
      <c r="X105" s="633"/>
      <c r="Y105" s="633"/>
      <c r="Z105" s="633"/>
      <c r="AA105" s="633"/>
      <c r="AB105" s="633"/>
      <c r="AC105" s="633"/>
      <c r="AD105" s="633"/>
      <c r="AE105" s="633"/>
      <c r="AF105" s="633"/>
      <c r="AG105" s="633"/>
      <c r="AH105" s="633"/>
      <c r="AI105" s="633"/>
      <c r="AJ105" s="633"/>
      <c r="AK105" s="633"/>
      <c r="AL105" s="632"/>
      <c r="AM105" s="631"/>
      <c r="AN105" s="628"/>
      <c r="AO105" s="633"/>
      <c r="AP105" s="633"/>
      <c r="AQ105" s="633"/>
      <c r="AR105" s="633"/>
      <c r="AS105" s="633"/>
      <c r="AT105" s="633"/>
      <c r="AU105" s="633"/>
      <c r="AV105" s="633"/>
      <c r="AW105" s="633"/>
      <c r="AX105" s="633"/>
      <c r="AY105" s="633"/>
      <c r="AZ105" s="633"/>
      <c r="BA105" s="633"/>
      <c r="BB105" s="633"/>
      <c r="BC105" s="633"/>
      <c r="BD105" s="633"/>
      <c r="BE105" s="633"/>
      <c r="BF105" s="633"/>
      <c r="BG105" s="633"/>
      <c r="BH105" s="633"/>
      <c r="BI105" s="633"/>
      <c r="BJ105" s="633"/>
      <c r="BK105" s="633"/>
      <c r="BL105" s="633"/>
      <c r="BM105" s="633"/>
      <c r="BN105" s="633"/>
      <c r="BO105" s="633"/>
      <c r="BP105" s="633"/>
      <c r="BQ105" s="633"/>
      <c r="BR105" s="633"/>
      <c r="BS105" s="633"/>
      <c r="BT105" s="633"/>
      <c r="BU105" s="633"/>
      <c r="BV105" s="633"/>
      <c r="BW105" s="633"/>
      <c r="BX105" s="633"/>
      <c r="BY105" s="632"/>
      <c r="BZ105" s="631"/>
      <c r="CA105" s="628"/>
      <c r="CB105" s="633"/>
      <c r="CC105" s="633"/>
      <c r="CD105" s="633"/>
      <c r="CE105" s="633"/>
      <c r="CF105" s="633"/>
      <c r="CG105" s="633"/>
      <c r="CH105" s="633"/>
      <c r="CI105" s="633"/>
      <c r="CJ105" s="633"/>
      <c r="CK105" s="633"/>
      <c r="CL105" s="633"/>
      <c r="CM105" s="633"/>
      <c r="CN105" s="633"/>
      <c r="CO105" s="633"/>
      <c r="CP105" s="633"/>
      <c r="CQ105" s="633"/>
      <c r="CR105" s="633"/>
      <c r="CS105" s="633"/>
      <c r="CT105" s="633"/>
      <c r="CU105" s="633"/>
      <c r="CV105" s="633"/>
      <c r="CW105" s="633"/>
      <c r="CX105" s="633"/>
      <c r="CY105" s="633"/>
      <c r="CZ105" s="633"/>
      <c r="DA105" s="633"/>
      <c r="DB105" s="633"/>
      <c r="DC105" s="633"/>
      <c r="DD105" s="633"/>
      <c r="DE105" s="633"/>
      <c r="DF105" s="633"/>
      <c r="DG105" s="633"/>
      <c r="DH105" s="633"/>
      <c r="DI105" s="633"/>
      <c r="DJ105" s="633"/>
      <c r="DK105" s="633"/>
      <c r="DL105" s="632"/>
      <c r="DM105" s="631"/>
      <c r="DN105" s="628"/>
      <c r="DO105" s="633"/>
      <c r="DP105" s="633"/>
      <c r="DQ105" s="633"/>
      <c r="DR105" s="633"/>
      <c r="DS105" s="633"/>
      <c r="DT105" s="633"/>
      <c r="DU105" s="633"/>
      <c r="DV105" s="633"/>
      <c r="DW105" s="633"/>
      <c r="DX105" s="633"/>
      <c r="DY105" s="633"/>
      <c r="DZ105" s="633"/>
      <c r="EA105" s="633"/>
      <c r="EB105" s="633"/>
      <c r="EC105" s="633"/>
      <c r="ED105" s="633"/>
      <c r="EE105" s="633"/>
      <c r="EF105" s="633"/>
      <c r="EG105" s="633"/>
      <c r="EH105" s="633"/>
      <c r="EI105" s="633"/>
      <c r="EJ105" s="633"/>
      <c r="EK105" s="633"/>
      <c r="EL105" s="633"/>
      <c r="EM105" s="633"/>
      <c r="EN105" s="633"/>
      <c r="EO105" s="633"/>
      <c r="EP105" s="633"/>
      <c r="EQ105" s="633"/>
      <c r="ER105" s="633"/>
      <c r="ES105" s="633"/>
      <c r="ET105" s="633"/>
      <c r="EU105" s="633"/>
      <c r="EV105" s="633"/>
      <c r="EW105" s="633"/>
      <c r="EX105" s="633"/>
      <c r="EY105" s="632"/>
    </row>
    <row r="106">
      <c r="A106" s="628"/>
      <c r="B106" s="634" t="s">
        <v>1006</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2"/>
      <c r="AL106" s="635"/>
      <c r="AM106" s="636"/>
      <c r="AN106" s="628"/>
      <c r="AO106" s="634" t="s">
        <v>1006</v>
      </c>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2"/>
      <c r="BY106" s="635"/>
      <c r="BZ106" s="636"/>
      <c r="CA106" s="628"/>
      <c r="CB106" s="634" t="s">
        <v>1006</v>
      </c>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2"/>
      <c r="DL106" s="635"/>
      <c r="DM106" s="636"/>
      <c r="DN106" s="628"/>
      <c r="DO106" s="634" t="s">
        <v>1006</v>
      </c>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2"/>
      <c r="EY106" s="635"/>
    </row>
    <row r="107">
      <c r="A107" s="628"/>
      <c r="B107" s="637" t="s">
        <v>43</v>
      </c>
      <c r="C107" s="12"/>
      <c r="D107" s="638" t="str">
        <f>'3A 2025-2026 REPORTE CALIFICACI'!E7</f>
        <v>2025-2026</v>
      </c>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6"/>
      <c r="AL107" s="639"/>
      <c r="AM107" s="640"/>
      <c r="AN107" s="628"/>
      <c r="AO107" s="637" t="s">
        <v>43</v>
      </c>
      <c r="AP107" s="12"/>
      <c r="AQ107" s="638" t="str">
        <f>'3A 2025-2026 REPORTE CALIFICACI'!E7</f>
        <v>2025-2026</v>
      </c>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6"/>
      <c r="BY107" s="639"/>
      <c r="BZ107" s="640"/>
      <c r="CA107" s="628"/>
      <c r="CB107" s="637" t="s">
        <v>43</v>
      </c>
      <c r="CC107" s="12"/>
      <c r="CD107" s="638" t="str">
        <f>'3A 2025-2026 REPORTE CALIFICACI'!E7</f>
        <v>2025-2026</v>
      </c>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6"/>
      <c r="DL107" s="639"/>
      <c r="DM107" s="640"/>
      <c r="DN107" s="628"/>
      <c r="DO107" s="637" t="s">
        <v>43</v>
      </c>
      <c r="DP107" s="12"/>
      <c r="DQ107" s="638" t="str">
        <f>'3A 2025-2026 REPORTE CALIFICACI'!E7</f>
        <v>2025-2026</v>
      </c>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6"/>
      <c r="EY107" s="639"/>
    </row>
    <row r="108">
      <c r="A108" s="628"/>
      <c r="B108" s="641" t="s">
        <v>1007</v>
      </c>
      <c r="C108" s="12"/>
      <c r="D108" s="638" t="str">
        <f>'3A 2025-2026 REPORTE CALIFICACI'!D19</f>
        <v>Erleen  Brito Castillo</v>
      </c>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6"/>
      <c r="AL108" s="639"/>
      <c r="AM108" s="640"/>
      <c r="AN108" s="628"/>
      <c r="AO108" s="641" t="s">
        <v>1007</v>
      </c>
      <c r="AP108" s="12"/>
      <c r="AQ108" s="638" t="str">
        <f>'3A 2025-2026 REPORTE CALIFICACI'!D20</f>
        <v>Brianny  Caraballo Guzmán</v>
      </c>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6"/>
      <c r="BY108" s="639"/>
      <c r="BZ108" s="640"/>
      <c r="CA108" s="628"/>
      <c r="CB108" s="641" t="s">
        <v>1007</v>
      </c>
      <c r="CC108" s="12"/>
      <c r="CD108" s="638" t="str">
        <f>'3A 2025-2026 REPORTE CALIFICACI'!D21</f>
        <v>Scarlet  Castillo</v>
      </c>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6"/>
      <c r="DL108" s="639"/>
      <c r="DM108" s="640"/>
      <c r="DN108" s="628"/>
      <c r="DO108" s="641" t="s">
        <v>1007</v>
      </c>
      <c r="DP108" s="12"/>
      <c r="DQ108" s="638" t="str">
        <f>'3A 2025-2026 REPORTE CALIFICACI'!D22</f>
        <v>Yarselin  Cruz Peña</v>
      </c>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6"/>
      <c r="EY108" s="639"/>
    </row>
    <row r="109">
      <c r="A109" s="628"/>
      <c r="B109" s="641" t="s">
        <v>1008</v>
      </c>
      <c r="C109" s="12"/>
      <c r="D109" s="638">
        <f>'3A 2025-2026 REPORTE CALIFICACI'!A19</f>
        <v>9</v>
      </c>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6"/>
      <c r="AL109" s="639"/>
      <c r="AM109" s="640"/>
      <c r="AN109" s="628"/>
      <c r="AO109" s="641" t="s">
        <v>1008</v>
      </c>
      <c r="AP109" s="12"/>
      <c r="AQ109" s="638">
        <f>'3A 2025-2026 REPORTE CALIFICACI'!A20</f>
        <v>10</v>
      </c>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6"/>
      <c r="BY109" s="639"/>
      <c r="BZ109" s="640"/>
      <c r="CA109" s="628"/>
      <c r="CB109" s="641" t="s">
        <v>1008</v>
      </c>
      <c r="CC109" s="12"/>
      <c r="CD109" s="638">
        <f>'3A 2025-2026 REPORTE CALIFICACI'!A21</f>
        <v>11</v>
      </c>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6"/>
      <c r="DL109" s="639"/>
      <c r="DM109" s="640"/>
      <c r="DN109" s="628"/>
      <c r="DO109" s="641" t="s">
        <v>1008</v>
      </c>
      <c r="DP109" s="12"/>
      <c r="DQ109" s="638">
        <f>'3A 2025-2026 REPORTE CALIFICACI'!A22</f>
        <v>12</v>
      </c>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6"/>
      <c r="EY109" s="639"/>
    </row>
    <row r="110">
      <c r="A110" s="628"/>
      <c r="B110" s="641" t="s">
        <v>1009</v>
      </c>
      <c r="C110" s="12"/>
      <c r="D110" s="638">
        <f>'3A 2025-2026 REPORTE CALIFICACI'!C18</f>
        <v>6783589</v>
      </c>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6"/>
      <c r="AL110" s="639"/>
      <c r="AM110" s="640"/>
      <c r="AN110" s="628"/>
      <c r="AO110" s="641" t="s">
        <v>1009</v>
      </c>
      <c r="AP110" s="12"/>
      <c r="AQ110" s="638">
        <f>'3A 2025-2026 REPORTE CALIFICACI'!C20</f>
        <v>7042227</v>
      </c>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6"/>
      <c r="BY110" s="639"/>
      <c r="BZ110" s="640"/>
      <c r="CA110" s="628"/>
      <c r="CB110" s="641" t="s">
        <v>1009</v>
      </c>
      <c r="CC110" s="12"/>
      <c r="CD110" s="638">
        <f>'3A 2025-2026 REPORTE CALIFICACI'!C21</f>
        <v>32626669</v>
      </c>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6"/>
      <c r="DL110" s="639"/>
      <c r="DM110" s="640"/>
      <c r="DN110" s="628"/>
      <c r="DO110" s="641" t="s">
        <v>1009</v>
      </c>
      <c r="DP110" s="12"/>
      <c r="DQ110" s="638">
        <f>'3A 2025-2026 REPORTE CALIFICACI'!C22</f>
        <v>33016326</v>
      </c>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6"/>
      <c r="EY110" s="639"/>
    </row>
    <row r="111">
      <c r="A111" s="628"/>
      <c r="B111" s="641" t="s">
        <v>1010</v>
      </c>
      <c r="C111" s="12"/>
      <c r="D111" s="638" t="str">
        <f>'3A 2025-2026 REPORTE CALIFICACI'!D5</f>
        <v>3A</v>
      </c>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6"/>
      <c r="AL111" s="639"/>
      <c r="AM111" s="640"/>
      <c r="AN111" s="628"/>
      <c r="AO111" s="641" t="s">
        <v>1010</v>
      </c>
      <c r="AP111" s="12"/>
      <c r="AQ111" s="638" t="str">
        <f>'3A 2025-2026 REPORTE CALIFICACI'!D5</f>
        <v>3A</v>
      </c>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6"/>
      <c r="BY111" s="639"/>
      <c r="BZ111" s="640"/>
      <c r="CA111" s="628"/>
      <c r="CB111" s="641" t="s">
        <v>1010</v>
      </c>
      <c r="CC111" s="12"/>
      <c r="CD111" s="638" t="str">
        <f>'3A 2025-2026 REPORTE CALIFICACI'!D5</f>
        <v>3A</v>
      </c>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6"/>
      <c r="DL111" s="639"/>
      <c r="DM111" s="640"/>
      <c r="DN111" s="628"/>
      <c r="DO111" s="641" t="s">
        <v>1010</v>
      </c>
      <c r="DP111" s="12"/>
      <c r="DQ111" s="638" t="str">
        <f>'3A 2025-2026 REPORTE CALIFICACI'!D5</f>
        <v>3A</v>
      </c>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6"/>
      <c r="EY111" s="639"/>
    </row>
    <row r="112">
      <c r="A112" s="628"/>
      <c r="B112" s="642" t="s">
        <v>977</v>
      </c>
      <c r="C112" s="12"/>
      <c r="D112" s="638" t="str">
        <f>'3A 2025-2026 REPORTE CALIFICACI'!E6</f>
        <v>MAYELIN GARCIA</v>
      </c>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6"/>
      <c r="AL112" s="639"/>
      <c r="AM112" s="640"/>
      <c r="AN112" s="628"/>
      <c r="AO112" s="642" t="s">
        <v>977</v>
      </c>
      <c r="AP112" s="12"/>
      <c r="AQ112" s="638" t="str">
        <f>'3A 2025-2026 REPORTE CALIFICACI'!E6</f>
        <v>MAYELIN GARCIA</v>
      </c>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6"/>
      <c r="BY112" s="639"/>
      <c r="BZ112" s="640"/>
      <c r="CA112" s="628"/>
      <c r="CB112" s="642" t="s">
        <v>977</v>
      </c>
      <c r="CC112" s="12"/>
      <c r="CD112" s="638" t="str">
        <f>'3A 2025-2026 REPORTE CALIFICACI'!E6</f>
        <v>MAYELIN GARCIA</v>
      </c>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6"/>
      <c r="DL112" s="639"/>
      <c r="DM112" s="640"/>
      <c r="DN112" s="628"/>
      <c r="DO112" s="642" t="s">
        <v>977</v>
      </c>
      <c r="DP112" s="12"/>
      <c r="DQ112" s="638" t="str">
        <f>'3A 2025-2026 REPORTE CALIFICACI'!E6</f>
        <v>MAYELIN GARCIA</v>
      </c>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6"/>
      <c r="EY112" s="639"/>
    </row>
    <row r="113">
      <c r="A113" s="628"/>
      <c r="B113" s="643"/>
      <c r="C113" s="643"/>
      <c r="D113" s="643"/>
      <c r="E113" s="643"/>
      <c r="F113" s="643"/>
      <c r="G113" s="643"/>
      <c r="H113" s="643"/>
      <c r="I113" s="643"/>
      <c r="J113" s="643"/>
      <c r="K113" s="643"/>
      <c r="L113" s="643"/>
      <c r="M113" s="643"/>
      <c r="N113" s="643"/>
      <c r="O113" s="643"/>
      <c r="P113" s="643"/>
      <c r="Q113" s="643"/>
      <c r="R113" s="643"/>
      <c r="S113" s="643"/>
      <c r="T113" s="643"/>
      <c r="U113" s="643"/>
      <c r="V113" s="643"/>
      <c r="W113" s="643"/>
      <c r="X113" s="643"/>
      <c r="Y113" s="643"/>
      <c r="Z113" s="643"/>
      <c r="AA113" s="643"/>
      <c r="AB113" s="643"/>
      <c r="AC113" s="643"/>
      <c r="AD113" s="643"/>
      <c r="AE113" s="643"/>
      <c r="AF113" s="643"/>
      <c r="AG113" s="643"/>
      <c r="AH113" s="643"/>
      <c r="AI113" s="643"/>
      <c r="AJ113" s="643"/>
      <c r="AK113" s="643"/>
      <c r="AL113" s="644"/>
      <c r="AM113" s="643"/>
      <c r="AN113" s="628"/>
      <c r="AO113" s="643"/>
      <c r="AP113" s="643"/>
      <c r="AQ113" s="643"/>
      <c r="AR113" s="643"/>
      <c r="AS113" s="643"/>
      <c r="AT113" s="643"/>
      <c r="AU113" s="643"/>
      <c r="AV113" s="643"/>
      <c r="AW113" s="643"/>
      <c r="AX113" s="643"/>
      <c r="AY113" s="643"/>
      <c r="AZ113" s="643"/>
      <c r="BA113" s="643"/>
      <c r="BB113" s="643"/>
      <c r="BC113" s="643"/>
      <c r="BD113" s="643"/>
      <c r="BE113" s="643"/>
      <c r="BF113" s="643"/>
      <c r="BG113" s="643"/>
      <c r="BH113" s="643"/>
      <c r="BI113" s="643"/>
      <c r="BJ113" s="643"/>
      <c r="BK113" s="643"/>
      <c r="BL113" s="643"/>
      <c r="BM113" s="643"/>
      <c r="BN113" s="643"/>
      <c r="BO113" s="643"/>
      <c r="BP113" s="643"/>
      <c r="BQ113" s="643"/>
      <c r="BR113" s="643"/>
      <c r="BS113" s="643"/>
      <c r="BT113" s="643"/>
      <c r="BU113" s="643"/>
      <c r="BV113" s="643"/>
      <c r="BW113" s="643"/>
      <c r="BX113" s="643"/>
      <c r="BY113" s="644"/>
      <c r="BZ113" s="643"/>
      <c r="CA113" s="628"/>
      <c r="CB113" s="643"/>
      <c r="CC113" s="643"/>
      <c r="CD113" s="643"/>
      <c r="CE113" s="643"/>
      <c r="CF113" s="643"/>
      <c r="CG113" s="643"/>
      <c r="CH113" s="643"/>
      <c r="CI113" s="643"/>
      <c r="CJ113" s="643"/>
      <c r="CK113" s="643"/>
      <c r="CL113" s="643"/>
      <c r="CM113" s="643"/>
      <c r="CN113" s="643"/>
      <c r="CO113" s="643"/>
      <c r="CP113" s="643"/>
      <c r="CQ113" s="643"/>
      <c r="CR113" s="643"/>
      <c r="CS113" s="643"/>
      <c r="CT113" s="643"/>
      <c r="CU113" s="643"/>
      <c r="CV113" s="643"/>
      <c r="CW113" s="643"/>
      <c r="CX113" s="643"/>
      <c r="CY113" s="643"/>
      <c r="CZ113" s="643"/>
      <c r="DA113" s="643"/>
      <c r="DB113" s="643"/>
      <c r="DC113" s="643"/>
      <c r="DD113" s="643"/>
      <c r="DE113" s="643"/>
      <c r="DF113" s="643"/>
      <c r="DG113" s="643"/>
      <c r="DH113" s="643"/>
      <c r="DI113" s="643"/>
      <c r="DJ113" s="643"/>
      <c r="DK113" s="643"/>
      <c r="DL113" s="644"/>
      <c r="DM113" s="643"/>
      <c r="DN113" s="628"/>
      <c r="DO113" s="643"/>
      <c r="DP113" s="643"/>
      <c r="DQ113" s="643"/>
      <c r="DR113" s="643"/>
      <c r="DS113" s="643"/>
      <c r="DT113" s="643"/>
      <c r="DU113" s="643"/>
      <c r="DV113" s="643"/>
      <c r="DW113" s="643"/>
      <c r="DX113" s="643"/>
      <c r="DY113" s="643"/>
      <c r="DZ113" s="643"/>
      <c r="EA113" s="643"/>
      <c r="EB113" s="643"/>
      <c r="EC113" s="643"/>
      <c r="ED113" s="643"/>
      <c r="EE113" s="643"/>
      <c r="EF113" s="643"/>
      <c r="EG113" s="643"/>
      <c r="EH113" s="643"/>
      <c r="EI113" s="643"/>
      <c r="EJ113" s="643"/>
      <c r="EK113" s="643"/>
      <c r="EL113" s="643"/>
      <c r="EM113" s="643"/>
      <c r="EN113" s="643"/>
      <c r="EO113" s="643"/>
      <c r="EP113" s="643"/>
      <c r="EQ113" s="643"/>
      <c r="ER113" s="643"/>
      <c r="ES113" s="643"/>
      <c r="ET113" s="643"/>
      <c r="EU113" s="643"/>
      <c r="EV113" s="643"/>
      <c r="EW113" s="643"/>
      <c r="EX113" s="643"/>
      <c r="EY113" s="644"/>
    </row>
    <row r="114">
      <c r="A114" s="628"/>
      <c r="B114" s="643"/>
      <c r="C114" s="643"/>
      <c r="D114" s="643"/>
      <c r="E114" s="643"/>
      <c r="F114" s="643"/>
      <c r="G114" s="643"/>
      <c r="H114" s="643"/>
      <c r="I114" s="643"/>
      <c r="J114" s="643"/>
      <c r="K114" s="643"/>
      <c r="L114" s="643"/>
      <c r="M114" s="643"/>
      <c r="N114" s="643"/>
      <c r="O114" s="643"/>
      <c r="P114" s="643"/>
      <c r="Q114" s="643"/>
      <c r="R114" s="643"/>
      <c r="S114" s="643"/>
      <c r="T114" s="643"/>
      <c r="U114" s="643"/>
      <c r="V114" s="643"/>
      <c r="W114" s="643"/>
      <c r="X114" s="643"/>
      <c r="Y114" s="643"/>
      <c r="Z114" s="643"/>
      <c r="AA114" s="643"/>
      <c r="AB114" s="643"/>
      <c r="AC114" s="643"/>
      <c r="AD114" s="643"/>
      <c r="AE114" s="643"/>
      <c r="AF114" s="643"/>
      <c r="AG114" s="643"/>
      <c r="AH114" s="643"/>
      <c r="AI114" s="643"/>
      <c r="AJ114" s="643"/>
      <c r="AK114" s="643"/>
      <c r="AL114" s="644"/>
      <c r="AM114" s="643"/>
      <c r="AN114" s="628"/>
      <c r="AO114" s="643"/>
      <c r="AP114" s="643"/>
      <c r="AQ114" s="643"/>
      <c r="AR114" s="643"/>
      <c r="AS114" s="643"/>
      <c r="AT114" s="643"/>
      <c r="AU114" s="643"/>
      <c r="AV114" s="643"/>
      <c r="AW114" s="643"/>
      <c r="AX114" s="643"/>
      <c r="AY114" s="643"/>
      <c r="AZ114" s="643"/>
      <c r="BA114" s="643"/>
      <c r="BB114" s="643"/>
      <c r="BC114" s="643"/>
      <c r="BD114" s="643"/>
      <c r="BE114" s="643"/>
      <c r="BF114" s="643"/>
      <c r="BG114" s="643"/>
      <c r="BH114" s="643"/>
      <c r="BI114" s="643"/>
      <c r="BJ114" s="643"/>
      <c r="BK114" s="643"/>
      <c r="BL114" s="643"/>
      <c r="BM114" s="643"/>
      <c r="BN114" s="643"/>
      <c r="BO114" s="643"/>
      <c r="BP114" s="643"/>
      <c r="BQ114" s="643"/>
      <c r="BR114" s="643"/>
      <c r="BS114" s="643"/>
      <c r="BT114" s="643"/>
      <c r="BU114" s="643"/>
      <c r="BV114" s="643"/>
      <c r="BW114" s="643"/>
      <c r="BX114" s="643"/>
      <c r="BY114" s="644"/>
      <c r="BZ114" s="643"/>
      <c r="CA114" s="628"/>
      <c r="CB114" s="643"/>
      <c r="CC114" s="643"/>
      <c r="CD114" s="643"/>
      <c r="CE114" s="643"/>
      <c r="CF114" s="643"/>
      <c r="CG114" s="643"/>
      <c r="CH114" s="643"/>
      <c r="CI114" s="643"/>
      <c r="CJ114" s="643"/>
      <c r="CK114" s="643"/>
      <c r="CL114" s="643"/>
      <c r="CM114" s="643"/>
      <c r="CN114" s="643"/>
      <c r="CO114" s="643"/>
      <c r="CP114" s="643"/>
      <c r="CQ114" s="643"/>
      <c r="CR114" s="643"/>
      <c r="CS114" s="643"/>
      <c r="CT114" s="643"/>
      <c r="CU114" s="643"/>
      <c r="CV114" s="643"/>
      <c r="CW114" s="643"/>
      <c r="CX114" s="643"/>
      <c r="CY114" s="643"/>
      <c r="CZ114" s="643"/>
      <c r="DA114" s="643"/>
      <c r="DB114" s="643"/>
      <c r="DC114" s="643"/>
      <c r="DD114" s="643"/>
      <c r="DE114" s="643"/>
      <c r="DF114" s="643"/>
      <c r="DG114" s="643"/>
      <c r="DH114" s="643"/>
      <c r="DI114" s="643"/>
      <c r="DJ114" s="643"/>
      <c r="DK114" s="643"/>
      <c r="DL114" s="644"/>
      <c r="DM114" s="643"/>
      <c r="DN114" s="628"/>
      <c r="DO114" s="643"/>
      <c r="DP114" s="643"/>
      <c r="DQ114" s="643"/>
      <c r="DR114" s="643"/>
      <c r="DS114" s="643"/>
      <c r="DT114" s="643"/>
      <c r="DU114" s="643"/>
      <c r="DV114" s="643"/>
      <c r="DW114" s="643"/>
      <c r="DX114" s="643"/>
      <c r="DY114" s="643"/>
      <c r="DZ114" s="643"/>
      <c r="EA114" s="643"/>
      <c r="EB114" s="643"/>
      <c r="EC114" s="643"/>
      <c r="ED114" s="643"/>
      <c r="EE114" s="643"/>
      <c r="EF114" s="643"/>
      <c r="EG114" s="643"/>
      <c r="EH114" s="643"/>
      <c r="EI114" s="643"/>
      <c r="EJ114" s="643"/>
      <c r="EK114" s="643"/>
      <c r="EL114" s="643"/>
      <c r="EM114" s="643"/>
      <c r="EN114" s="643"/>
      <c r="EO114" s="643"/>
      <c r="EP114" s="643"/>
      <c r="EQ114" s="643"/>
      <c r="ER114" s="643"/>
      <c r="ES114" s="643"/>
      <c r="ET114" s="643"/>
      <c r="EU114" s="643"/>
      <c r="EV114" s="643"/>
      <c r="EW114" s="643"/>
      <c r="EX114" s="643"/>
      <c r="EY114" s="644"/>
    </row>
    <row r="115">
      <c r="A115" s="645"/>
      <c r="B115" s="646" t="s">
        <v>1011</v>
      </c>
      <c r="C115" s="16"/>
      <c r="D115" s="646" t="s">
        <v>981</v>
      </c>
      <c r="E115" s="15"/>
      <c r="F115" s="15"/>
      <c r="G115" s="16"/>
      <c r="H115" s="646" t="s">
        <v>1012</v>
      </c>
      <c r="I115" s="15"/>
      <c r="J115" s="15"/>
      <c r="K115" s="16"/>
      <c r="L115" s="646" t="s">
        <v>983</v>
      </c>
      <c r="M115" s="15"/>
      <c r="N115" s="15"/>
      <c r="O115" s="16"/>
      <c r="P115" s="646" t="s">
        <v>984</v>
      </c>
      <c r="Q115" s="15"/>
      <c r="R115" s="15"/>
      <c r="S115" s="16"/>
      <c r="T115" s="647" t="s">
        <v>985</v>
      </c>
      <c r="U115" s="15"/>
      <c r="V115" s="15"/>
      <c r="W115" s="16"/>
      <c r="X115" s="648" t="s">
        <v>986</v>
      </c>
      <c r="Y115" s="648" t="s">
        <v>652</v>
      </c>
      <c r="Z115" s="646" t="s">
        <v>987</v>
      </c>
      <c r="AA115" s="15"/>
      <c r="AB115" s="15"/>
      <c r="AC115" s="16"/>
      <c r="AD115" s="646" t="s">
        <v>988</v>
      </c>
      <c r="AE115" s="15"/>
      <c r="AF115" s="15"/>
      <c r="AG115" s="16"/>
      <c r="AH115" s="646" t="s">
        <v>989</v>
      </c>
      <c r="AI115" s="16"/>
      <c r="AJ115" s="646" t="s">
        <v>656</v>
      </c>
      <c r="AK115" s="16"/>
      <c r="AL115" s="649"/>
      <c r="AM115" s="650"/>
      <c r="AN115" s="645"/>
      <c r="AO115" s="646" t="s">
        <v>1011</v>
      </c>
      <c r="AP115" s="16"/>
      <c r="AQ115" s="646" t="s">
        <v>981</v>
      </c>
      <c r="AR115" s="15"/>
      <c r="AS115" s="15"/>
      <c r="AT115" s="16"/>
      <c r="AU115" s="646" t="s">
        <v>1012</v>
      </c>
      <c r="AV115" s="15"/>
      <c r="AW115" s="15"/>
      <c r="AX115" s="16"/>
      <c r="AY115" s="646" t="s">
        <v>983</v>
      </c>
      <c r="AZ115" s="15"/>
      <c r="BA115" s="15"/>
      <c r="BB115" s="16"/>
      <c r="BC115" s="646" t="s">
        <v>984</v>
      </c>
      <c r="BD115" s="15"/>
      <c r="BE115" s="15"/>
      <c r="BF115" s="16"/>
      <c r="BG115" s="647" t="s">
        <v>985</v>
      </c>
      <c r="BH115" s="15"/>
      <c r="BI115" s="15"/>
      <c r="BJ115" s="16"/>
      <c r="BK115" s="648" t="s">
        <v>986</v>
      </c>
      <c r="BL115" s="648" t="s">
        <v>652</v>
      </c>
      <c r="BM115" s="646" t="s">
        <v>987</v>
      </c>
      <c r="BN115" s="15"/>
      <c r="BO115" s="15"/>
      <c r="BP115" s="16"/>
      <c r="BQ115" s="646" t="s">
        <v>988</v>
      </c>
      <c r="BR115" s="15"/>
      <c r="BS115" s="15"/>
      <c r="BT115" s="16"/>
      <c r="BU115" s="646" t="s">
        <v>989</v>
      </c>
      <c r="BV115" s="16"/>
      <c r="BW115" s="646" t="s">
        <v>656</v>
      </c>
      <c r="BX115" s="16"/>
      <c r="BY115" s="649"/>
      <c r="BZ115" s="650"/>
      <c r="CA115" s="645"/>
      <c r="CB115" s="646" t="s">
        <v>1011</v>
      </c>
      <c r="CC115" s="16"/>
      <c r="CD115" s="646" t="s">
        <v>981</v>
      </c>
      <c r="CE115" s="15"/>
      <c r="CF115" s="15"/>
      <c r="CG115" s="16"/>
      <c r="CH115" s="646" t="s">
        <v>1012</v>
      </c>
      <c r="CI115" s="15"/>
      <c r="CJ115" s="15"/>
      <c r="CK115" s="16"/>
      <c r="CL115" s="646" t="s">
        <v>983</v>
      </c>
      <c r="CM115" s="15"/>
      <c r="CN115" s="15"/>
      <c r="CO115" s="16"/>
      <c r="CP115" s="646" t="s">
        <v>984</v>
      </c>
      <c r="CQ115" s="15"/>
      <c r="CR115" s="15"/>
      <c r="CS115" s="16"/>
      <c r="CT115" s="647" t="s">
        <v>985</v>
      </c>
      <c r="CU115" s="15"/>
      <c r="CV115" s="15"/>
      <c r="CW115" s="16"/>
      <c r="CX115" s="648" t="s">
        <v>986</v>
      </c>
      <c r="CY115" s="648" t="s">
        <v>652</v>
      </c>
      <c r="CZ115" s="646" t="s">
        <v>987</v>
      </c>
      <c r="DA115" s="15"/>
      <c r="DB115" s="15"/>
      <c r="DC115" s="16"/>
      <c r="DD115" s="646" t="s">
        <v>988</v>
      </c>
      <c r="DE115" s="15"/>
      <c r="DF115" s="15"/>
      <c r="DG115" s="16"/>
      <c r="DH115" s="646" t="s">
        <v>989</v>
      </c>
      <c r="DI115" s="16"/>
      <c r="DJ115" s="646" t="s">
        <v>656</v>
      </c>
      <c r="DK115" s="16"/>
      <c r="DL115" s="649"/>
      <c r="DM115" s="650"/>
      <c r="DN115" s="645"/>
      <c r="DO115" s="646" t="s">
        <v>1011</v>
      </c>
      <c r="DP115" s="16"/>
      <c r="DQ115" s="646" t="s">
        <v>981</v>
      </c>
      <c r="DR115" s="15"/>
      <c r="DS115" s="15"/>
      <c r="DT115" s="16"/>
      <c r="DU115" s="646" t="s">
        <v>1012</v>
      </c>
      <c r="DV115" s="15"/>
      <c r="DW115" s="15"/>
      <c r="DX115" s="16"/>
      <c r="DY115" s="646" t="s">
        <v>983</v>
      </c>
      <c r="DZ115" s="15"/>
      <c r="EA115" s="15"/>
      <c r="EB115" s="16"/>
      <c r="EC115" s="646" t="s">
        <v>984</v>
      </c>
      <c r="ED115" s="15"/>
      <c r="EE115" s="15"/>
      <c r="EF115" s="16"/>
      <c r="EG115" s="647" t="s">
        <v>985</v>
      </c>
      <c r="EH115" s="15"/>
      <c r="EI115" s="15"/>
      <c r="EJ115" s="16"/>
      <c r="EK115" s="648" t="s">
        <v>986</v>
      </c>
      <c r="EL115" s="648" t="s">
        <v>652</v>
      </c>
      <c r="EM115" s="646" t="s">
        <v>987</v>
      </c>
      <c r="EN115" s="15"/>
      <c r="EO115" s="15"/>
      <c r="EP115" s="16"/>
      <c r="EQ115" s="646" t="s">
        <v>988</v>
      </c>
      <c r="ER115" s="15"/>
      <c r="ES115" s="15"/>
      <c r="ET115" s="16"/>
      <c r="EU115" s="646" t="s">
        <v>989</v>
      </c>
      <c r="EV115" s="16"/>
      <c r="EW115" s="646" t="s">
        <v>656</v>
      </c>
      <c r="EX115" s="16"/>
      <c r="EY115" s="649"/>
    </row>
    <row r="116" ht="123.0" customHeight="1">
      <c r="A116" s="651"/>
      <c r="B116" s="652" t="s">
        <v>1013</v>
      </c>
      <c r="C116" s="16"/>
      <c r="D116" s="653" t="s">
        <v>631</v>
      </c>
      <c r="E116" s="654" t="s">
        <v>633</v>
      </c>
      <c r="F116" s="653" t="s">
        <v>635</v>
      </c>
      <c r="G116" s="653" t="s">
        <v>637</v>
      </c>
      <c r="H116" s="653" t="s">
        <v>631</v>
      </c>
      <c r="I116" s="654" t="s">
        <v>633</v>
      </c>
      <c r="J116" s="653" t="s">
        <v>635</v>
      </c>
      <c r="K116" s="653" t="s">
        <v>637</v>
      </c>
      <c r="L116" s="653" t="s">
        <v>631</v>
      </c>
      <c r="M116" s="654" t="s">
        <v>633</v>
      </c>
      <c r="N116" s="653" t="s">
        <v>635</v>
      </c>
      <c r="O116" s="653" t="s">
        <v>637</v>
      </c>
      <c r="P116" s="653" t="s">
        <v>631</v>
      </c>
      <c r="Q116" s="654" t="s">
        <v>633</v>
      </c>
      <c r="R116" s="653" t="s">
        <v>635</v>
      </c>
      <c r="S116" s="652" t="s">
        <v>637</v>
      </c>
      <c r="T116" s="655" t="s">
        <v>991</v>
      </c>
      <c r="U116" s="654" t="s">
        <v>992</v>
      </c>
      <c r="V116" s="653" t="s">
        <v>993</v>
      </c>
      <c r="W116" s="653" t="s">
        <v>994</v>
      </c>
      <c r="X116" s="43"/>
      <c r="Y116" s="43"/>
      <c r="Z116" s="656" t="s">
        <v>995</v>
      </c>
      <c r="AA116" s="656" t="s">
        <v>734</v>
      </c>
      <c r="AB116" s="656" t="s">
        <v>996</v>
      </c>
      <c r="AC116" s="657" t="s">
        <v>665</v>
      </c>
      <c r="AD116" s="656" t="s">
        <v>997</v>
      </c>
      <c r="AE116" s="656" t="s">
        <v>998</v>
      </c>
      <c r="AF116" s="656" t="s">
        <v>999</v>
      </c>
      <c r="AG116" s="657" t="s">
        <v>669</v>
      </c>
      <c r="AH116" s="658" t="s">
        <v>1000</v>
      </c>
      <c r="AI116" s="653" t="s">
        <v>1001</v>
      </c>
      <c r="AJ116" s="658" t="s">
        <v>579</v>
      </c>
      <c r="AK116" s="658" t="s">
        <v>672</v>
      </c>
      <c r="AL116" s="659"/>
      <c r="AM116" s="660"/>
      <c r="AN116" s="651"/>
      <c r="AO116" s="652" t="s">
        <v>1013</v>
      </c>
      <c r="AP116" s="16"/>
      <c r="AQ116" s="653" t="s">
        <v>631</v>
      </c>
      <c r="AR116" s="654" t="s">
        <v>633</v>
      </c>
      <c r="AS116" s="653" t="s">
        <v>635</v>
      </c>
      <c r="AT116" s="653" t="s">
        <v>637</v>
      </c>
      <c r="AU116" s="653" t="s">
        <v>631</v>
      </c>
      <c r="AV116" s="654" t="s">
        <v>633</v>
      </c>
      <c r="AW116" s="653" t="s">
        <v>635</v>
      </c>
      <c r="AX116" s="653" t="s">
        <v>637</v>
      </c>
      <c r="AY116" s="653" t="s">
        <v>631</v>
      </c>
      <c r="AZ116" s="654" t="s">
        <v>633</v>
      </c>
      <c r="BA116" s="653" t="s">
        <v>635</v>
      </c>
      <c r="BB116" s="653" t="s">
        <v>637</v>
      </c>
      <c r="BC116" s="653" t="s">
        <v>631</v>
      </c>
      <c r="BD116" s="654" t="s">
        <v>633</v>
      </c>
      <c r="BE116" s="653" t="s">
        <v>635</v>
      </c>
      <c r="BF116" s="652" t="s">
        <v>637</v>
      </c>
      <c r="BG116" s="655" t="s">
        <v>991</v>
      </c>
      <c r="BH116" s="654" t="s">
        <v>992</v>
      </c>
      <c r="BI116" s="653" t="s">
        <v>993</v>
      </c>
      <c r="BJ116" s="653" t="s">
        <v>994</v>
      </c>
      <c r="BK116" s="43"/>
      <c r="BL116" s="43"/>
      <c r="BM116" s="656" t="s">
        <v>995</v>
      </c>
      <c r="BN116" s="656" t="s">
        <v>734</v>
      </c>
      <c r="BO116" s="656" t="s">
        <v>996</v>
      </c>
      <c r="BP116" s="657" t="s">
        <v>665</v>
      </c>
      <c r="BQ116" s="656" t="s">
        <v>997</v>
      </c>
      <c r="BR116" s="656" t="s">
        <v>998</v>
      </c>
      <c r="BS116" s="656" t="s">
        <v>999</v>
      </c>
      <c r="BT116" s="657" t="s">
        <v>669</v>
      </c>
      <c r="BU116" s="658" t="s">
        <v>1000</v>
      </c>
      <c r="BV116" s="653" t="s">
        <v>1001</v>
      </c>
      <c r="BW116" s="658" t="s">
        <v>579</v>
      </c>
      <c r="BX116" s="658" t="s">
        <v>672</v>
      </c>
      <c r="BY116" s="659"/>
      <c r="BZ116" s="660"/>
      <c r="CA116" s="651"/>
      <c r="CB116" s="652" t="s">
        <v>1013</v>
      </c>
      <c r="CC116" s="16"/>
      <c r="CD116" s="653" t="s">
        <v>631</v>
      </c>
      <c r="CE116" s="654" t="s">
        <v>633</v>
      </c>
      <c r="CF116" s="653" t="s">
        <v>635</v>
      </c>
      <c r="CG116" s="653" t="s">
        <v>637</v>
      </c>
      <c r="CH116" s="653" t="s">
        <v>631</v>
      </c>
      <c r="CI116" s="654" t="s">
        <v>633</v>
      </c>
      <c r="CJ116" s="653" t="s">
        <v>635</v>
      </c>
      <c r="CK116" s="653" t="s">
        <v>637</v>
      </c>
      <c r="CL116" s="653" t="s">
        <v>631</v>
      </c>
      <c r="CM116" s="654" t="s">
        <v>633</v>
      </c>
      <c r="CN116" s="653" t="s">
        <v>635</v>
      </c>
      <c r="CO116" s="653" t="s">
        <v>637</v>
      </c>
      <c r="CP116" s="653" t="s">
        <v>631</v>
      </c>
      <c r="CQ116" s="654" t="s">
        <v>633</v>
      </c>
      <c r="CR116" s="653" t="s">
        <v>635</v>
      </c>
      <c r="CS116" s="652" t="s">
        <v>637</v>
      </c>
      <c r="CT116" s="655" t="s">
        <v>991</v>
      </c>
      <c r="CU116" s="654" t="s">
        <v>992</v>
      </c>
      <c r="CV116" s="653" t="s">
        <v>993</v>
      </c>
      <c r="CW116" s="653" t="s">
        <v>994</v>
      </c>
      <c r="CX116" s="43"/>
      <c r="CY116" s="43"/>
      <c r="CZ116" s="656" t="s">
        <v>995</v>
      </c>
      <c r="DA116" s="656" t="s">
        <v>734</v>
      </c>
      <c r="DB116" s="656" t="s">
        <v>996</v>
      </c>
      <c r="DC116" s="657" t="s">
        <v>665</v>
      </c>
      <c r="DD116" s="656" t="s">
        <v>997</v>
      </c>
      <c r="DE116" s="656" t="s">
        <v>998</v>
      </c>
      <c r="DF116" s="656" t="s">
        <v>999</v>
      </c>
      <c r="DG116" s="657" t="s">
        <v>669</v>
      </c>
      <c r="DH116" s="658" t="s">
        <v>1000</v>
      </c>
      <c r="DI116" s="653" t="s">
        <v>1001</v>
      </c>
      <c r="DJ116" s="658" t="s">
        <v>579</v>
      </c>
      <c r="DK116" s="658" t="s">
        <v>672</v>
      </c>
      <c r="DL116" s="659"/>
      <c r="DM116" s="660"/>
      <c r="DN116" s="651"/>
      <c r="DO116" s="652" t="s">
        <v>1013</v>
      </c>
      <c r="DP116" s="16"/>
      <c r="DQ116" s="653" t="s">
        <v>631</v>
      </c>
      <c r="DR116" s="654" t="s">
        <v>633</v>
      </c>
      <c r="DS116" s="653" t="s">
        <v>635</v>
      </c>
      <c r="DT116" s="653" t="s">
        <v>637</v>
      </c>
      <c r="DU116" s="653" t="s">
        <v>631</v>
      </c>
      <c r="DV116" s="654" t="s">
        <v>633</v>
      </c>
      <c r="DW116" s="653" t="s">
        <v>635</v>
      </c>
      <c r="DX116" s="653" t="s">
        <v>637</v>
      </c>
      <c r="DY116" s="653" t="s">
        <v>631</v>
      </c>
      <c r="DZ116" s="654" t="s">
        <v>633</v>
      </c>
      <c r="EA116" s="653" t="s">
        <v>635</v>
      </c>
      <c r="EB116" s="653" t="s">
        <v>637</v>
      </c>
      <c r="EC116" s="653" t="s">
        <v>631</v>
      </c>
      <c r="ED116" s="654" t="s">
        <v>633</v>
      </c>
      <c r="EE116" s="653" t="s">
        <v>635</v>
      </c>
      <c r="EF116" s="652" t="s">
        <v>637</v>
      </c>
      <c r="EG116" s="655" t="s">
        <v>991</v>
      </c>
      <c r="EH116" s="654" t="s">
        <v>992</v>
      </c>
      <c r="EI116" s="653" t="s">
        <v>993</v>
      </c>
      <c r="EJ116" s="653" t="s">
        <v>994</v>
      </c>
      <c r="EK116" s="43"/>
      <c r="EL116" s="43"/>
      <c r="EM116" s="656" t="s">
        <v>995</v>
      </c>
      <c r="EN116" s="656" t="s">
        <v>734</v>
      </c>
      <c r="EO116" s="656" t="s">
        <v>996</v>
      </c>
      <c r="EP116" s="657" t="s">
        <v>665</v>
      </c>
      <c r="EQ116" s="656" t="s">
        <v>997</v>
      </c>
      <c r="ER116" s="656" t="s">
        <v>998</v>
      </c>
      <c r="ES116" s="656" t="s">
        <v>999</v>
      </c>
      <c r="ET116" s="657" t="s">
        <v>669</v>
      </c>
      <c r="EU116" s="658" t="s">
        <v>1000</v>
      </c>
      <c r="EV116" s="653" t="s">
        <v>1001</v>
      </c>
      <c r="EW116" s="658" t="s">
        <v>579</v>
      </c>
      <c r="EX116" s="707" t="s">
        <v>672</v>
      </c>
      <c r="EY116" s="659"/>
    </row>
    <row r="117" ht="52.5" customHeight="1">
      <c r="A117" s="661"/>
      <c r="B117" s="662" t="s">
        <v>1014</v>
      </c>
      <c r="C117" s="663" t="s">
        <v>980</v>
      </c>
      <c r="D117" s="664">
        <f>'3A 2025-2026 REPORTE CALIFICACI'!E19</f>
        <v>64</v>
      </c>
      <c r="E117" s="664">
        <f>'3A 2025-2026 REPORTE CALIFICACI'!F19</f>
        <v>71</v>
      </c>
      <c r="F117" s="665">
        <f>'3A 2025-2026 REPORTE CALIFICACI'!G19</f>
        <v>57</v>
      </c>
      <c r="G117" s="664">
        <f>'3A 2025-2026 REPORTE CALIFICACI'!H19</f>
        <v>0</v>
      </c>
      <c r="H117" s="664">
        <f>'3A 2025-2026 REPORTE CALIFICACI'!I19</f>
        <v>61</v>
      </c>
      <c r="I117" s="664">
        <f>'3A 2025-2026 REPORTE CALIFICACI'!J19</f>
        <v>74</v>
      </c>
      <c r="J117" s="664">
        <f>'3A 2025-2026 REPORTE CALIFICACI'!K19</f>
        <v>74</v>
      </c>
      <c r="K117" s="664">
        <f>'3A 2025-2026 REPORTE CALIFICACI'!L19</f>
        <v>0</v>
      </c>
      <c r="L117" s="664">
        <f>'3A 2025-2026 REPORTE CALIFICACI'!M19</f>
        <v>78</v>
      </c>
      <c r="M117" s="664">
        <f>'3A 2025-2026 REPORTE CALIFICACI'!N19</f>
        <v>72</v>
      </c>
      <c r="N117" s="664">
        <f>'3A 2025-2026 REPORTE CALIFICACI'!O19</f>
        <v>75</v>
      </c>
      <c r="O117" s="664">
        <f>'3A 2025-2026 REPORTE CALIFICACI'!P19</f>
        <v>0</v>
      </c>
      <c r="P117" s="664">
        <f>'3A 2025-2026 REPORTE CALIFICACI'!Q19</f>
        <v>83</v>
      </c>
      <c r="Q117" s="664">
        <f>'3A 2025-2026 REPORTE CALIFICACI'!R19</f>
        <v>74</v>
      </c>
      <c r="R117" s="664">
        <f>'3A 2025-2026 REPORTE CALIFICACI'!S19</f>
        <v>60</v>
      </c>
      <c r="S117" s="664">
        <f>'3A 2025-2026 REPORTE CALIFICACI'!T19</f>
        <v>0</v>
      </c>
      <c r="T117" s="664"/>
      <c r="U117" s="664"/>
      <c r="V117" s="664"/>
      <c r="W117" s="664"/>
      <c r="X117" s="664"/>
      <c r="Y117" s="664"/>
      <c r="Z117" s="664"/>
      <c r="AA117" s="664"/>
      <c r="AB117" s="664"/>
      <c r="AC117" s="664"/>
      <c r="AD117" s="664"/>
      <c r="AE117" s="664"/>
      <c r="AF117" s="664"/>
      <c r="AG117" s="664"/>
      <c r="AH117" s="664"/>
      <c r="AI117" s="664"/>
      <c r="AJ117" s="664"/>
      <c r="AK117" s="664"/>
      <c r="AL117" s="666"/>
      <c r="AM117" s="667"/>
      <c r="AN117" s="661"/>
      <c r="AO117" s="662" t="s">
        <v>1014</v>
      </c>
      <c r="AP117" s="663" t="s">
        <v>980</v>
      </c>
      <c r="AQ117" s="664">
        <f>'3A 2025-2026 REPORTE CALIFICACI'!E20</f>
        <v>98</v>
      </c>
      <c r="AR117" s="664">
        <f>'3A 2025-2026 REPORTE CALIFICACI'!F20</f>
        <v>95</v>
      </c>
      <c r="AS117" s="665">
        <f>'3A 2025-2026 REPORTE CALIFICACI'!G20</f>
        <v>100</v>
      </c>
      <c r="AT117" s="664">
        <f>'3A 2025-2026 REPORTE CALIFICACI'!H20</f>
        <v>0</v>
      </c>
      <c r="AU117" s="664">
        <f>'3A 2025-2026 REPORTE CALIFICACI'!I20</f>
        <v>97</v>
      </c>
      <c r="AV117" s="664">
        <f>'3A 2025-2026 REPORTE CALIFICACI'!J20</f>
        <v>100</v>
      </c>
      <c r="AW117" s="664">
        <f>'3A 2025-2026 REPORTE CALIFICACI'!K20</f>
        <v>96</v>
      </c>
      <c r="AX117" s="664">
        <f>'3A 2025-2026 REPORTE CALIFICACI'!L20</f>
        <v>0</v>
      </c>
      <c r="AY117" s="664">
        <f>'3A 2025-2026 REPORTE CALIFICACI'!M20</f>
        <v>100</v>
      </c>
      <c r="AZ117" s="664">
        <f>'3A 2025-2026 REPORTE CALIFICACI'!N20</f>
        <v>97</v>
      </c>
      <c r="BA117" s="664">
        <f>'3A 2025-2026 REPORTE CALIFICACI'!O20</f>
        <v>100</v>
      </c>
      <c r="BB117" s="664">
        <f>'3A 2025-2026 REPORTE CALIFICACI'!P20</f>
        <v>0</v>
      </c>
      <c r="BC117" s="664">
        <f>'3A 2025-2026 REPORTE CALIFICACI'!Q20</f>
        <v>96</v>
      </c>
      <c r="BD117" s="664">
        <f>'3A 2025-2026 REPORTE CALIFICACI'!R20</f>
        <v>100</v>
      </c>
      <c r="BE117" s="664">
        <f>'3A 2025-2026 REPORTE CALIFICACI'!S20</f>
        <v>99</v>
      </c>
      <c r="BF117" s="664">
        <f>'3A 2025-2026 REPORTE CALIFICACI'!T20</f>
        <v>0</v>
      </c>
      <c r="BG117" s="664"/>
      <c r="BH117" s="664"/>
      <c r="BI117" s="664"/>
      <c r="BJ117" s="664"/>
      <c r="BK117" s="664"/>
      <c r="BL117" s="664"/>
      <c r="BM117" s="664"/>
      <c r="BN117" s="664"/>
      <c r="BO117" s="664"/>
      <c r="BP117" s="664"/>
      <c r="BQ117" s="664"/>
      <c r="BR117" s="664"/>
      <c r="BS117" s="664"/>
      <c r="BT117" s="664"/>
      <c r="BU117" s="664"/>
      <c r="BV117" s="664"/>
      <c r="BW117" s="664"/>
      <c r="BX117" s="664"/>
      <c r="BY117" s="666"/>
      <c r="BZ117" s="667"/>
      <c r="CA117" s="661"/>
      <c r="CB117" s="662" t="s">
        <v>1014</v>
      </c>
      <c r="CC117" s="663" t="s">
        <v>980</v>
      </c>
      <c r="CD117" s="664">
        <f>'3A 2025-2026 REPORTE CALIFICACI'!E21</f>
        <v>53</v>
      </c>
      <c r="CE117" s="664">
        <f>'3A 2025-2026 REPORTE CALIFICACI'!F21</f>
        <v>71</v>
      </c>
      <c r="CF117" s="665">
        <f>'3A 2025-2026 REPORTE CALIFICACI'!G21</f>
        <v>78</v>
      </c>
      <c r="CG117" s="664">
        <f>'3A 2025-2026 REPORTE CALIFICACI'!H21</f>
        <v>0</v>
      </c>
      <c r="CH117" s="664">
        <f>'3A 2025-2026 REPORTE CALIFICACI'!I21</f>
        <v>61</v>
      </c>
      <c r="CI117" s="664">
        <f>'3A 2025-2026 REPORTE CALIFICACI'!J21</f>
        <v>71</v>
      </c>
      <c r="CJ117" s="664">
        <f>'3A 2025-2026 REPORTE CALIFICACI'!K21</f>
        <v>60</v>
      </c>
      <c r="CK117" s="664">
        <f>'3A 2025-2026 REPORTE CALIFICACI'!L21</f>
        <v>0</v>
      </c>
      <c r="CL117" s="664">
        <f>'3A 2025-2026 REPORTE CALIFICACI'!M21</f>
        <v>75</v>
      </c>
      <c r="CM117" s="664">
        <f>'3A 2025-2026 REPORTE CALIFICACI'!N21</f>
        <v>78</v>
      </c>
      <c r="CN117" s="664">
        <f>'3A 2025-2026 REPORTE CALIFICACI'!O21</f>
        <v>60</v>
      </c>
      <c r="CO117" s="664">
        <f>'3A 2025-2026 REPORTE CALIFICACI'!P21</f>
        <v>0</v>
      </c>
      <c r="CP117" s="664">
        <f>'3A 2025-2026 REPORTE CALIFICACI'!Q21</f>
        <v>71</v>
      </c>
      <c r="CQ117" s="664">
        <f>'3A 2025-2026 REPORTE CALIFICACI'!R21</f>
        <v>71</v>
      </c>
      <c r="CR117" s="664">
        <f>'3A 2025-2026 REPORTE CALIFICACI'!S21</f>
        <v>60</v>
      </c>
      <c r="CS117" s="664">
        <f>'3A 2025-2026 REPORTE CALIFICACI'!T21</f>
        <v>0</v>
      </c>
      <c r="CT117" s="664"/>
      <c r="CU117" s="664"/>
      <c r="CV117" s="664"/>
      <c r="CW117" s="664"/>
      <c r="CX117" s="664"/>
      <c r="CY117" s="664"/>
      <c r="CZ117" s="664"/>
      <c r="DA117" s="664"/>
      <c r="DB117" s="664"/>
      <c r="DC117" s="664"/>
      <c r="DD117" s="664"/>
      <c r="DE117" s="664"/>
      <c r="DF117" s="664"/>
      <c r="DG117" s="664"/>
      <c r="DH117" s="664"/>
      <c r="DI117" s="664"/>
      <c r="DJ117" s="664"/>
      <c r="DK117" s="664"/>
      <c r="DL117" s="666"/>
      <c r="DM117" s="667"/>
      <c r="DN117" s="661"/>
      <c r="DO117" s="662" t="s">
        <v>1014</v>
      </c>
      <c r="DP117" s="663" t="s">
        <v>980</v>
      </c>
      <c r="DQ117" s="664">
        <f>'3A 2025-2026 REPORTE CALIFICACI'!E22</f>
        <v>85</v>
      </c>
      <c r="DR117" s="664">
        <f>'3A 2025-2026 REPORTE CALIFICACI'!F22</f>
        <v>85</v>
      </c>
      <c r="DS117" s="665">
        <f>'3A 2025-2026 REPORTE CALIFICACI'!G22</f>
        <v>84</v>
      </c>
      <c r="DT117" s="664">
        <f>'3A 2025-2026 REPORTE CALIFICACI'!H22</f>
        <v>0</v>
      </c>
      <c r="DU117" s="664">
        <f>'3A 2025-2026 REPORTE CALIFICACI'!I22</f>
        <v>75</v>
      </c>
      <c r="DV117" s="664">
        <f>'3A 2025-2026 REPORTE CALIFICACI'!J22</f>
        <v>86</v>
      </c>
      <c r="DW117" s="664">
        <f>'3A 2025-2026 REPORTE CALIFICACI'!K22</f>
        <v>83</v>
      </c>
      <c r="DX117" s="664">
        <f>'3A 2025-2026 REPORTE CALIFICACI'!L22</f>
        <v>0</v>
      </c>
      <c r="DY117" s="664">
        <f>'3A 2025-2026 REPORTE CALIFICACI'!M22</f>
        <v>94</v>
      </c>
      <c r="DZ117" s="664">
        <f>'3A 2025-2026 REPORTE CALIFICACI'!N22</f>
        <v>90</v>
      </c>
      <c r="EA117" s="664">
        <f>'3A 2025-2026 REPORTE CALIFICACI'!O22</f>
        <v>89</v>
      </c>
      <c r="EB117" s="664">
        <f>'3A 2025-2026 REPORTE CALIFICACI'!P22</f>
        <v>0</v>
      </c>
      <c r="EC117" s="664">
        <f>'3A 2025-2026 REPORTE CALIFICACI'!Q22</f>
        <v>93</v>
      </c>
      <c r="ED117" s="664">
        <f>'3A 2025-2026 REPORTE CALIFICACI'!R22</f>
        <v>90</v>
      </c>
      <c r="EE117" s="664">
        <f>'3A 2025-2026 REPORTE CALIFICACI'!S22</f>
        <v>89</v>
      </c>
      <c r="EF117" s="664">
        <f>'3A 2025-2026 REPORTE CALIFICACI'!T22</f>
        <v>0</v>
      </c>
      <c r="EG117" s="664"/>
      <c r="EH117" s="664"/>
      <c r="EI117" s="664"/>
      <c r="EJ117" s="664"/>
      <c r="EK117" s="664"/>
      <c r="EL117" s="664"/>
      <c r="EM117" s="664"/>
      <c r="EN117" s="664"/>
      <c r="EO117" s="664"/>
      <c r="EP117" s="664"/>
      <c r="EQ117" s="664"/>
      <c r="ER117" s="664"/>
      <c r="ES117" s="664"/>
      <c r="ET117" s="664"/>
      <c r="EU117" s="664"/>
      <c r="EV117" s="664"/>
      <c r="EW117" s="664"/>
      <c r="EX117" s="664"/>
      <c r="EY117" s="708"/>
    </row>
    <row r="118" ht="79.5" customHeight="1">
      <c r="A118" s="661"/>
      <c r="B118" s="47"/>
      <c r="C118" s="663" t="s">
        <v>1015</v>
      </c>
      <c r="D118" s="664">
        <f>'3A 2025-2026 REPORTE CALIFICACI'!AM19</f>
        <v>0</v>
      </c>
      <c r="E118" s="664">
        <f>'3A 2025-2026 REPORTE CALIFICACI'!AN19</f>
        <v>0</v>
      </c>
      <c r="F118" s="664">
        <f>'3A 2025-2026 REPORTE CALIFICACI'!AO19</f>
        <v>0</v>
      </c>
      <c r="G118" s="664">
        <f>'3A 2025-2026 REPORTE CALIFICACI'!AP19</f>
        <v>0</v>
      </c>
      <c r="H118" s="664">
        <f>'3A 2025-2026 REPORTE CALIFICACI'!AQ19</f>
        <v>0</v>
      </c>
      <c r="I118" s="664">
        <f>'3A 2025-2026 REPORTE CALIFICACI'!AR19</f>
        <v>0</v>
      </c>
      <c r="J118" s="664">
        <f>'3A 2025-2026 REPORTE CALIFICACI'!AS19</f>
        <v>0</v>
      </c>
      <c r="K118" s="664">
        <f>'3A 2025-2026 REPORTE CALIFICACI'!AT19</f>
        <v>0</v>
      </c>
      <c r="L118" s="664">
        <f>'3A 2025-2026 REPORTE CALIFICACI'!AU19</f>
        <v>0</v>
      </c>
      <c r="M118" s="664">
        <f>'3A 2025-2026 REPORTE CALIFICACI'!AV19</f>
        <v>0</v>
      </c>
      <c r="N118" s="664">
        <f>'3A 2025-2026 REPORTE CALIFICACI'!AW19</f>
        <v>0</v>
      </c>
      <c r="O118" s="664">
        <f>'3A 2025-2026 REPORTE CALIFICACI'!AX19</f>
        <v>0</v>
      </c>
      <c r="P118" s="664">
        <f>'3A 2025-2026 REPORTE CALIFICACI'!AY19</f>
        <v>0</v>
      </c>
      <c r="Q118" s="664">
        <f>'3A 2025-2026 REPORTE CALIFICACI'!AZ19</f>
        <v>0</v>
      </c>
      <c r="R118" s="664">
        <f>'3A 2025-2026 REPORTE CALIFICACI'!BA19</f>
        <v>0</v>
      </c>
      <c r="S118" s="664">
        <f>'3A 2025-2026 REPORTE CALIFICACI'!BB19</f>
        <v>0</v>
      </c>
      <c r="T118" s="664"/>
      <c r="U118" s="664"/>
      <c r="V118" s="664"/>
      <c r="W118" s="664"/>
      <c r="X118" s="664"/>
      <c r="Y118" s="664"/>
      <c r="Z118" s="664"/>
      <c r="AA118" s="664"/>
      <c r="AB118" s="664"/>
      <c r="AC118" s="664"/>
      <c r="AD118" s="664"/>
      <c r="AE118" s="664"/>
      <c r="AF118" s="664"/>
      <c r="AG118" s="664"/>
      <c r="AH118" s="664"/>
      <c r="AI118" s="664"/>
      <c r="AJ118" s="664"/>
      <c r="AK118" s="664"/>
      <c r="AL118" s="666"/>
      <c r="AM118" s="667"/>
      <c r="AN118" s="661"/>
      <c r="AO118" s="47"/>
      <c r="AP118" s="663" t="s">
        <v>1015</v>
      </c>
      <c r="AQ118" s="664">
        <f>'3A 2025-2026 REPORTE CALIFICACI'!AM20</f>
        <v>0</v>
      </c>
      <c r="AR118" s="664">
        <f>'3A 2025-2026 REPORTE CALIFICACI'!AN20</f>
        <v>0</v>
      </c>
      <c r="AS118" s="664">
        <f>'3A 2025-2026 REPORTE CALIFICACI'!AO20</f>
        <v>0</v>
      </c>
      <c r="AT118" s="664">
        <f>'3A 2025-2026 REPORTE CALIFICACI'!AP20</f>
        <v>0</v>
      </c>
      <c r="AU118" s="664">
        <f>'3A 2025-2026 REPORTE CALIFICACI'!AQ20</f>
        <v>0</v>
      </c>
      <c r="AV118" s="664">
        <f>'3A 2025-2026 REPORTE CALIFICACI'!AR20</f>
        <v>0</v>
      </c>
      <c r="AW118" s="664">
        <f>'3A 2025-2026 REPORTE CALIFICACI'!AS20</f>
        <v>0</v>
      </c>
      <c r="AX118" s="664">
        <f>'3A 2025-2026 REPORTE CALIFICACI'!AT20</f>
        <v>0</v>
      </c>
      <c r="AY118" s="664">
        <f>'3A 2025-2026 REPORTE CALIFICACI'!AU20</f>
        <v>0</v>
      </c>
      <c r="AZ118" s="664">
        <f>'3A 2025-2026 REPORTE CALIFICACI'!AV20</f>
        <v>0</v>
      </c>
      <c r="BA118" s="664">
        <f>'3A 2025-2026 REPORTE CALIFICACI'!AW20</f>
        <v>0</v>
      </c>
      <c r="BB118" s="664">
        <f>'3A 2025-2026 REPORTE CALIFICACI'!AX20</f>
        <v>0</v>
      </c>
      <c r="BC118" s="664">
        <f>'3A 2025-2026 REPORTE CALIFICACI'!AY20</f>
        <v>0</v>
      </c>
      <c r="BD118" s="664">
        <f>'3A 2025-2026 REPORTE CALIFICACI'!AZ20</f>
        <v>0</v>
      </c>
      <c r="BE118" s="664">
        <f>'3A 2025-2026 REPORTE CALIFICACI'!BA20</f>
        <v>0</v>
      </c>
      <c r="BF118" s="664">
        <f>'3A 2025-2026 REPORTE CALIFICACI'!BB20</f>
        <v>0</v>
      </c>
      <c r="BG118" s="664"/>
      <c r="BH118" s="664"/>
      <c r="BI118" s="664"/>
      <c r="BJ118" s="664"/>
      <c r="BK118" s="664"/>
      <c r="BL118" s="664"/>
      <c r="BM118" s="664"/>
      <c r="BN118" s="664"/>
      <c r="BO118" s="664"/>
      <c r="BP118" s="664"/>
      <c r="BQ118" s="664"/>
      <c r="BR118" s="664"/>
      <c r="BS118" s="664"/>
      <c r="BT118" s="664"/>
      <c r="BU118" s="664"/>
      <c r="BV118" s="664"/>
      <c r="BW118" s="664"/>
      <c r="BX118" s="664"/>
      <c r="BY118" s="666"/>
      <c r="BZ118" s="667"/>
      <c r="CA118" s="661"/>
      <c r="CB118" s="47"/>
      <c r="CC118" s="663" t="s">
        <v>1015</v>
      </c>
      <c r="CD118" s="664">
        <f>'3A 2025-2026 REPORTE CALIFICACI'!AM21</f>
        <v>0</v>
      </c>
      <c r="CE118" s="664">
        <f>'3A 2025-2026 REPORTE CALIFICACI'!AN21</f>
        <v>0</v>
      </c>
      <c r="CF118" s="664">
        <f>'3A 2025-2026 REPORTE CALIFICACI'!AO21</f>
        <v>0</v>
      </c>
      <c r="CG118" s="664">
        <f>'3A 2025-2026 REPORTE CALIFICACI'!AP21</f>
        <v>0</v>
      </c>
      <c r="CH118" s="664">
        <f>'3A 2025-2026 REPORTE CALIFICACI'!AQ21</f>
        <v>0</v>
      </c>
      <c r="CI118" s="664">
        <f>'3A 2025-2026 REPORTE CALIFICACI'!AR21</f>
        <v>0</v>
      </c>
      <c r="CJ118" s="664">
        <f>'3A 2025-2026 REPORTE CALIFICACI'!AS21</f>
        <v>0</v>
      </c>
      <c r="CK118" s="664">
        <f>'3A 2025-2026 REPORTE CALIFICACI'!AT21</f>
        <v>0</v>
      </c>
      <c r="CL118" s="664">
        <f>'3A 2025-2026 REPORTE CALIFICACI'!AU21</f>
        <v>0</v>
      </c>
      <c r="CM118" s="664">
        <f>'3A 2025-2026 REPORTE CALIFICACI'!AV21</f>
        <v>0</v>
      </c>
      <c r="CN118" s="664">
        <f>'3A 2025-2026 REPORTE CALIFICACI'!AW21</f>
        <v>0</v>
      </c>
      <c r="CO118" s="664">
        <f>'3A 2025-2026 REPORTE CALIFICACI'!AX21</f>
        <v>0</v>
      </c>
      <c r="CP118" s="664">
        <f>'3A 2025-2026 REPORTE CALIFICACI'!AY21</f>
        <v>0</v>
      </c>
      <c r="CQ118" s="664">
        <f>'3A 2025-2026 REPORTE CALIFICACI'!AZ21</f>
        <v>0</v>
      </c>
      <c r="CR118" s="664">
        <f>'3A 2025-2026 REPORTE CALIFICACI'!BA21</f>
        <v>0</v>
      </c>
      <c r="CS118" s="664">
        <f>'3A 2025-2026 REPORTE CALIFICACI'!BB21</f>
        <v>0</v>
      </c>
      <c r="CT118" s="664"/>
      <c r="CU118" s="664"/>
      <c r="CV118" s="664"/>
      <c r="CW118" s="664"/>
      <c r="CX118" s="664"/>
      <c r="CY118" s="664"/>
      <c r="CZ118" s="664"/>
      <c r="DA118" s="664"/>
      <c r="DB118" s="664"/>
      <c r="DC118" s="664"/>
      <c r="DD118" s="664"/>
      <c r="DE118" s="664"/>
      <c r="DF118" s="664"/>
      <c r="DG118" s="664"/>
      <c r="DH118" s="664"/>
      <c r="DI118" s="664"/>
      <c r="DJ118" s="664"/>
      <c r="DK118" s="664"/>
      <c r="DL118" s="666"/>
      <c r="DM118" s="667"/>
      <c r="DN118" s="661"/>
      <c r="DO118" s="47"/>
      <c r="DP118" s="663" t="s">
        <v>1015</v>
      </c>
      <c r="DQ118" s="664">
        <f>'3A 2025-2026 REPORTE CALIFICACI'!AM22</f>
        <v>0</v>
      </c>
      <c r="DR118" s="664">
        <f>'3A 2025-2026 REPORTE CALIFICACI'!AN22</f>
        <v>0</v>
      </c>
      <c r="DS118" s="664">
        <f>'3A 2025-2026 REPORTE CALIFICACI'!AO22</f>
        <v>0</v>
      </c>
      <c r="DT118" s="664">
        <f>'3A 2025-2026 REPORTE CALIFICACI'!AP22</f>
        <v>0</v>
      </c>
      <c r="DU118" s="664">
        <f>'3A 2025-2026 REPORTE CALIFICACI'!AQ22</f>
        <v>0</v>
      </c>
      <c r="DV118" s="664">
        <f>'3A 2025-2026 REPORTE CALIFICACI'!AR22</f>
        <v>0</v>
      </c>
      <c r="DW118" s="664">
        <f>'3A 2025-2026 REPORTE CALIFICACI'!AS22</f>
        <v>0</v>
      </c>
      <c r="DX118" s="664">
        <f>'3A 2025-2026 REPORTE CALIFICACI'!AT22</f>
        <v>0</v>
      </c>
      <c r="DY118" s="664">
        <f>'3A 2025-2026 REPORTE CALIFICACI'!AU22</f>
        <v>0</v>
      </c>
      <c r="DZ118" s="664">
        <f>'3A 2025-2026 REPORTE CALIFICACI'!AV22</f>
        <v>0</v>
      </c>
      <c r="EA118" s="664">
        <f>'3A 2025-2026 REPORTE CALIFICACI'!AW22</f>
        <v>0</v>
      </c>
      <c r="EB118" s="664">
        <f>'3A 2025-2026 REPORTE CALIFICACI'!AX22</f>
        <v>0</v>
      </c>
      <c r="EC118" s="664">
        <f>'3A 2025-2026 REPORTE CALIFICACI'!AY22</f>
        <v>0</v>
      </c>
      <c r="ED118" s="664">
        <f>'3A 2025-2026 REPORTE CALIFICACI'!AZ22</f>
        <v>0</v>
      </c>
      <c r="EE118" s="664">
        <f>'3A 2025-2026 REPORTE CALIFICACI'!BA22</f>
        <v>0</v>
      </c>
      <c r="EF118" s="664">
        <f>'3A 2025-2026 REPORTE CALIFICACI'!BB22</f>
        <v>0</v>
      </c>
      <c r="EG118" s="664"/>
      <c r="EH118" s="664"/>
      <c r="EI118" s="664"/>
      <c r="EJ118" s="664"/>
      <c r="EK118" s="664"/>
      <c r="EL118" s="664"/>
      <c r="EM118" s="664"/>
      <c r="EN118" s="664"/>
      <c r="EO118" s="664"/>
      <c r="EP118" s="664"/>
      <c r="EQ118" s="664"/>
      <c r="ER118" s="664"/>
      <c r="ES118" s="664"/>
      <c r="ET118" s="664"/>
      <c r="EU118" s="664"/>
      <c r="EV118" s="664"/>
      <c r="EW118" s="664"/>
      <c r="EX118" s="664"/>
      <c r="EY118" s="708"/>
    </row>
    <row r="119" ht="82.5" customHeight="1">
      <c r="A119" s="661"/>
      <c r="B119" s="47"/>
      <c r="C119" s="663" t="s">
        <v>1016</v>
      </c>
      <c r="D119" s="664">
        <f>'3A 2025-2026 REPORTE CALIFICACI'!BU19</f>
        <v>71</v>
      </c>
      <c r="E119" s="664">
        <f>'3A 2025-2026 REPORTE CALIFICACI'!BV19</f>
        <v>60</v>
      </c>
      <c r="F119" s="664">
        <f>'3A 2025-2026 REPORTE CALIFICACI'!BW19</f>
        <v>50</v>
      </c>
      <c r="G119" s="664">
        <f>'3A 2025-2026 REPORTE CALIFICACI'!BX19</f>
        <v>0</v>
      </c>
      <c r="H119" s="664">
        <f>'3A 2025-2026 REPORTE CALIFICACI'!BY19</f>
        <v>70</v>
      </c>
      <c r="I119" s="664">
        <f>'3A 2025-2026 REPORTE CALIFICACI'!BZ19</f>
        <v>70</v>
      </c>
      <c r="J119" s="664">
        <f>'3A 2025-2026 REPORTE CALIFICACI'!CA19</f>
        <v>70</v>
      </c>
      <c r="K119" s="664">
        <f>'3A 2025-2026 REPORTE CALIFICACI'!CB19</f>
        <v>0</v>
      </c>
      <c r="L119" s="664">
        <f>'3A 2025-2026 REPORTE CALIFICACI'!CC19</f>
        <v>70</v>
      </c>
      <c r="M119" s="664">
        <f>'3A 2025-2026 REPORTE CALIFICACI'!CD19</f>
        <v>71</v>
      </c>
      <c r="N119" s="664">
        <f>'3A 2025-2026 REPORTE CALIFICACI'!CE19</f>
        <v>70</v>
      </c>
      <c r="O119" s="664">
        <f>'3A 2025-2026 REPORTE CALIFICACI'!CF19</f>
        <v>0</v>
      </c>
      <c r="P119" s="664">
        <f>'3A 2025-2026 REPORTE CALIFICACI'!CG19</f>
        <v>72</v>
      </c>
      <c r="Q119" s="664">
        <f>'3A 2025-2026 REPORTE CALIFICACI'!CH19</f>
        <v>70</v>
      </c>
      <c r="R119" s="664">
        <f>'3A 2025-2026 REPORTE CALIFICACI'!CI19</f>
        <v>70</v>
      </c>
      <c r="S119" s="664">
        <f>'3A 2025-2026 REPORTE CALIFICACI'!CJ19</f>
        <v>0</v>
      </c>
      <c r="T119" s="664"/>
      <c r="U119" s="664"/>
      <c r="V119" s="664"/>
      <c r="W119" s="664"/>
      <c r="X119" s="664"/>
      <c r="Y119" s="664"/>
      <c r="Z119" s="664"/>
      <c r="AA119" s="664"/>
      <c r="AB119" s="664"/>
      <c r="AC119" s="664"/>
      <c r="AD119" s="664"/>
      <c r="AE119" s="664"/>
      <c r="AF119" s="664"/>
      <c r="AG119" s="664"/>
      <c r="AH119" s="664"/>
      <c r="AI119" s="664"/>
      <c r="AJ119" s="664"/>
      <c r="AK119" s="664"/>
      <c r="AL119" s="666"/>
      <c r="AM119" s="667"/>
      <c r="AN119" s="661"/>
      <c r="AO119" s="47"/>
      <c r="AP119" s="663" t="s">
        <v>1016</v>
      </c>
      <c r="AQ119" s="664">
        <f>'3A 2025-2026 REPORTE CALIFICACI'!BU20</f>
        <v>93</v>
      </c>
      <c r="AR119" s="664">
        <f>'3A 2025-2026 REPORTE CALIFICACI'!BV20</f>
        <v>95</v>
      </c>
      <c r="AS119" s="664">
        <f>'3A 2025-2026 REPORTE CALIFICACI'!BW20</f>
        <v>96</v>
      </c>
      <c r="AT119" s="664">
        <f>'3A 2025-2026 REPORTE CALIFICACI'!BX20</f>
        <v>0</v>
      </c>
      <c r="AU119" s="664">
        <f>'3A 2025-2026 REPORTE CALIFICACI'!BY20</f>
        <v>92</v>
      </c>
      <c r="AV119" s="664">
        <f>'3A 2025-2026 REPORTE CALIFICACI'!BZ20</f>
        <v>95</v>
      </c>
      <c r="AW119" s="664">
        <f>'3A 2025-2026 REPORTE CALIFICACI'!CA20</f>
        <v>96</v>
      </c>
      <c r="AX119" s="664">
        <f>'3A 2025-2026 REPORTE CALIFICACI'!CB20</f>
        <v>0</v>
      </c>
      <c r="AY119" s="664">
        <f>'3A 2025-2026 REPORTE CALIFICACI'!CC20</f>
        <v>95</v>
      </c>
      <c r="AZ119" s="664">
        <f>'3A 2025-2026 REPORTE CALIFICACI'!CD20</f>
        <v>96</v>
      </c>
      <c r="BA119" s="664">
        <f>'3A 2025-2026 REPORTE CALIFICACI'!CE20</f>
        <v>98</v>
      </c>
      <c r="BB119" s="664">
        <f>'3A 2025-2026 REPORTE CALIFICACI'!CF20</f>
        <v>0</v>
      </c>
      <c r="BC119" s="664">
        <f>'3A 2025-2026 REPORTE CALIFICACI'!CG20</f>
        <v>98</v>
      </c>
      <c r="BD119" s="664">
        <f>'3A 2025-2026 REPORTE CALIFICACI'!CH20</f>
        <v>99</v>
      </c>
      <c r="BE119" s="664">
        <f>'3A 2025-2026 REPORTE CALIFICACI'!CI20</f>
        <v>99</v>
      </c>
      <c r="BF119" s="664">
        <f>'3A 2025-2026 REPORTE CALIFICACI'!CJ20</f>
        <v>0</v>
      </c>
      <c r="BG119" s="664"/>
      <c r="BH119" s="664"/>
      <c r="BI119" s="664"/>
      <c r="BJ119" s="664"/>
      <c r="BK119" s="664"/>
      <c r="BL119" s="664"/>
      <c r="BM119" s="664"/>
      <c r="BN119" s="664"/>
      <c r="BO119" s="664"/>
      <c r="BP119" s="664"/>
      <c r="BQ119" s="664"/>
      <c r="BR119" s="664"/>
      <c r="BS119" s="664"/>
      <c r="BT119" s="664"/>
      <c r="BU119" s="664"/>
      <c r="BV119" s="664"/>
      <c r="BW119" s="664"/>
      <c r="BX119" s="664"/>
      <c r="BY119" s="666"/>
      <c r="BZ119" s="667"/>
      <c r="CA119" s="661"/>
      <c r="CB119" s="47"/>
      <c r="CC119" s="663" t="s">
        <v>1016</v>
      </c>
      <c r="CD119" s="664">
        <f>'3A 2025-2026 REPORTE CALIFICACI'!BU21</f>
        <v>70</v>
      </c>
      <c r="CE119" s="664">
        <f>'3A 2025-2026 REPORTE CALIFICACI'!BV21</f>
        <v>70</v>
      </c>
      <c r="CF119" s="664">
        <f>'3A 2025-2026 REPORTE CALIFICACI'!BW21</f>
        <v>70</v>
      </c>
      <c r="CG119" s="664">
        <f>'3A 2025-2026 REPORTE CALIFICACI'!BX21</f>
        <v>0</v>
      </c>
      <c r="CH119" s="664">
        <f>'3A 2025-2026 REPORTE CALIFICACI'!BY21</f>
        <v>71</v>
      </c>
      <c r="CI119" s="664">
        <f>'3A 2025-2026 REPORTE CALIFICACI'!BZ21</f>
        <v>70</v>
      </c>
      <c r="CJ119" s="664">
        <f>'3A 2025-2026 REPORTE CALIFICACI'!CA21</f>
        <v>70</v>
      </c>
      <c r="CK119" s="664">
        <f>'3A 2025-2026 REPORTE CALIFICACI'!CB21</f>
        <v>0</v>
      </c>
      <c r="CL119" s="664">
        <f>'3A 2025-2026 REPORTE CALIFICACI'!CC21</f>
        <v>72</v>
      </c>
      <c r="CM119" s="664">
        <f>'3A 2025-2026 REPORTE CALIFICACI'!CD21</f>
        <v>70</v>
      </c>
      <c r="CN119" s="664">
        <f>'3A 2025-2026 REPORTE CALIFICACI'!CE21</f>
        <v>70</v>
      </c>
      <c r="CO119" s="664">
        <f>'3A 2025-2026 REPORTE CALIFICACI'!CF21</f>
        <v>0</v>
      </c>
      <c r="CP119" s="664">
        <f>'3A 2025-2026 REPORTE CALIFICACI'!CG21</f>
        <v>71</v>
      </c>
      <c r="CQ119" s="664">
        <f>'3A 2025-2026 REPORTE CALIFICACI'!CH21</f>
        <v>70</v>
      </c>
      <c r="CR119" s="664">
        <f>'3A 2025-2026 REPORTE CALIFICACI'!CI21</f>
        <v>70</v>
      </c>
      <c r="CS119" s="664">
        <f>'3A 2025-2026 REPORTE CALIFICACI'!CJ21</f>
        <v>0</v>
      </c>
      <c r="CT119" s="664"/>
      <c r="CU119" s="664"/>
      <c r="CV119" s="664"/>
      <c r="CW119" s="664"/>
      <c r="CX119" s="664"/>
      <c r="CY119" s="664"/>
      <c r="CZ119" s="664"/>
      <c r="DA119" s="664"/>
      <c r="DB119" s="664"/>
      <c r="DC119" s="664"/>
      <c r="DD119" s="664"/>
      <c r="DE119" s="664"/>
      <c r="DF119" s="664"/>
      <c r="DG119" s="664"/>
      <c r="DH119" s="664"/>
      <c r="DI119" s="664"/>
      <c r="DJ119" s="664"/>
      <c r="DK119" s="664"/>
      <c r="DL119" s="666"/>
      <c r="DM119" s="667"/>
      <c r="DN119" s="661"/>
      <c r="DO119" s="47"/>
      <c r="DP119" s="663" t="s">
        <v>1016</v>
      </c>
      <c r="DQ119" s="664">
        <f>'3A 2025-2026 REPORTE CALIFICACI'!BU22</f>
        <v>82</v>
      </c>
      <c r="DR119" s="664">
        <f>'3A 2025-2026 REPORTE CALIFICACI'!BV22</f>
        <v>80</v>
      </c>
      <c r="DS119" s="664">
        <f>'3A 2025-2026 REPORTE CALIFICACI'!BW22</f>
        <v>80</v>
      </c>
      <c r="DT119" s="664">
        <f>'3A 2025-2026 REPORTE CALIFICACI'!BX22</f>
        <v>0</v>
      </c>
      <c r="DU119" s="664">
        <f>'3A 2025-2026 REPORTE CALIFICACI'!BY22</f>
        <v>81</v>
      </c>
      <c r="DV119" s="664">
        <f>'3A 2025-2026 REPORTE CALIFICACI'!BZ22</f>
        <v>81</v>
      </c>
      <c r="DW119" s="664">
        <f>'3A 2025-2026 REPORTE CALIFICACI'!CA22</f>
        <v>80</v>
      </c>
      <c r="DX119" s="664">
        <f>'3A 2025-2026 REPORTE CALIFICACI'!CB22</f>
        <v>0</v>
      </c>
      <c r="DY119" s="664">
        <f>'3A 2025-2026 REPORTE CALIFICACI'!CC22</f>
        <v>85</v>
      </c>
      <c r="DZ119" s="664">
        <f>'3A 2025-2026 REPORTE CALIFICACI'!CD22</f>
        <v>85</v>
      </c>
      <c r="EA119" s="664">
        <f>'3A 2025-2026 REPORTE CALIFICACI'!CE22</f>
        <v>80</v>
      </c>
      <c r="EB119" s="664">
        <f>'3A 2025-2026 REPORTE CALIFICACI'!CF22</f>
        <v>0</v>
      </c>
      <c r="EC119" s="664">
        <f>'3A 2025-2026 REPORTE CALIFICACI'!CG22</f>
        <v>83</v>
      </c>
      <c r="ED119" s="664">
        <f>'3A 2025-2026 REPORTE CALIFICACI'!CH22</f>
        <v>84</v>
      </c>
      <c r="EE119" s="664">
        <f>'3A 2025-2026 REPORTE CALIFICACI'!CI22</f>
        <v>80</v>
      </c>
      <c r="EF119" s="664">
        <f>'3A 2025-2026 REPORTE CALIFICACI'!CJ22</f>
        <v>0</v>
      </c>
      <c r="EG119" s="664"/>
      <c r="EH119" s="664"/>
      <c r="EI119" s="664"/>
      <c r="EJ119" s="664"/>
      <c r="EK119" s="664"/>
      <c r="EL119" s="664"/>
      <c r="EM119" s="664"/>
      <c r="EN119" s="664"/>
      <c r="EO119" s="664"/>
      <c r="EP119" s="664"/>
      <c r="EQ119" s="664"/>
      <c r="ER119" s="664"/>
      <c r="ES119" s="664"/>
      <c r="ET119" s="664"/>
      <c r="EU119" s="664"/>
      <c r="EV119" s="664"/>
      <c r="EW119" s="664"/>
      <c r="EX119" s="664"/>
      <c r="EY119" s="708"/>
    </row>
    <row r="120" ht="52.5" customHeight="1">
      <c r="A120" s="661"/>
      <c r="B120" s="47"/>
      <c r="C120" s="663" t="s">
        <v>1017</v>
      </c>
      <c r="D120" s="664">
        <f>'3A 2025-2026 REPORTE CALIFICACI'!DC19</f>
        <v>57</v>
      </c>
      <c r="E120" s="664">
        <f>'3A 2025-2026 REPORTE CALIFICACI'!DD19</f>
        <v>70</v>
      </c>
      <c r="F120" s="664">
        <f>'3A 2025-2026 REPORTE CALIFICACI'!DE19</f>
        <v>70</v>
      </c>
      <c r="G120" s="664">
        <f>'3A 2025-2026 REPORTE CALIFICACI'!DF19</f>
        <v>0</v>
      </c>
      <c r="H120" s="664">
        <f>'3A 2025-2026 REPORTE CALIFICACI'!DG19</f>
        <v>62</v>
      </c>
      <c r="I120" s="664">
        <f>'3A 2025-2026 REPORTE CALIFICACI'!DH19</f>
        <v>40</v>
      </c>
      <c r="J120" s="664">
        <f>'3A 2025-2026 REPORTE CALIFICACI'!DI19</f>
        <v>60</v>
      </c>
      <c r="K120" s="664">
        <f>'3A 2025-2026 REPORTE CALIFICACI'!DJ19</f>
        <v>0</v>
      </c>
      <c r="L120" s="664">
        <f>'3A 2025-2026 REPORTE CALIFICACI'!DK19</f>
        <v>70</v>
      </c>
      <c r="M120" s="664">
        <f>'3A 2025-2026 REPORTE CALIFICACI'!DL19</f>
        <v>60</v>
      </c>
      <c r="N120" s="664">
        <f>'3A 2025-2026 REPORTE CALIFICACI'!DM19</f>
        <v>63</v>
      </c>
      <c r="O120" s="664">
        <f>'3A 2025-2026 REPORTE CALIFICACI'!DN19</f>
        <v>0</v>
      </c>
      <c r="P120" s="664">
        <f>'3A 2025-2026 REPORTE CALIFICACI'!DO19</f>
        <v>70</v>
      </c>
      <c r="Q120" s="664">
        <f>'3A 2025-2026 REPORTE CALIFICACI'!DP19</f>
        <v>70</v>
      </c>
      <c r="R120" s="664">
        <f>'3A 2025-2026 REPORTE CALIFICACI'!DQ19</f>
        <v>70</v>
      </c>
      <c r="S120" s="664">
        <f>'3A 2025-2026 REPORTE CALIFICACI'!DR19</f>
        <v>0</v>
      </c>
      <c r="T120" s="664"/>
      <c r="U120" s="664"/>
      <c r="V120" s="664"/>
      <c r="W120" s="664"/>
      <c r="X120" s="664"/>
      <c r="Y120" s="664"/>
      <c r="Z120" s="664"/>
      <c r="AA120" s="664"/>
      <c r="AB120" s="664"/>
      <c r="AC120" s="664"/>
      <c r="AD120" s="664"/>
      <c r="AE120" s="664"/>
      <c r="AF120" s="664"/>
      <c r="AG120" s="664"/>
      <c r="AH120" s="664"/>
      <c r="AI120" s="664"/>
      <c r="AJ120" s="664"/>
      <c r="AK120" s="664"/>
      <c r="AL120" s="666"/>
      <c r="AM120" s="667"/>
      <c r="AN120" s="661"/>
      <c r="AO120" s="47"/>
      <c r="AP120" s="663" t="s">
        <v>1017</v>
      </c>
      <c r="AQ120" s="664">
        <f>'3A 2025-2026 REPORTE CALIFICACI'!DC20</f>
        <v>100</v>
      </c>
      <c r="AR120" s="664">
        <f>'3A 2025-2026 REPORTE CALIFICACI'!DD20</f>
        <v>100</v>
      </c>
      <c r="AS120" s="664">
        <f>'3A 2025-2026 REPORTE CALIFICACI'!DE20</f>
        <v>94</v>
      </c>
      <c r="AT120" s="664">
        <f>'3A 2025-2026 REPORTE CALIFICACI'!DF20</f>
        <v>0</v>
      </c>
      <c r="AU120" s="664">
        <f>'3A 2025-2026 REPORTE CALIFICACI'!DG20</f>
        <v>100</v>
      </c>
      <c r="AV120" s="664">
        <f>'3A 2025-2026 REPORTE CALIFICACI'!DH20</f>
        <v>100</v>
      </c>
      <c r="AW120" s="664">
        <f>'3A 2025-2026 REPORTE CALIFICACI'!DI20</f>
        <v>99</v>
      </c>
      <c r="AX120" s="664">
        <f>'3A 2025-2026 REPORTE CALIFICACI'!DJ20</f>
        <v>0</v>
      </c>
      <c r="AY120" s="664">
        <f>'3A 2025-2026 REPORTE CALIFICACI'!DK20</f>
        <v>100</v>
      </c>
      <c r="AZ120" s="664">
        <f>'3A 2025-2026 REPORTE CALIFICACI'!DL20</f>
        <v>100</v>
      </c>
      <c r="BA120" s="664">
        <f>'3A 2025-2026 REPORTE CALIFICACI'!DM20</f>
        <v>100</v>
      </c>
      <c r="BB120" s="664">
        <f>'3A 2025-2026 REPORTE CALIFICACI'!DN20</f>
        <v>0</v>
      </c>
      <c r="BC120" s="664">
        <f>'3A 2025-2026 REPORTE CALIFICACI'!DO20</f>
        <v>100</v>
      </c>
      <c r="BD120" s="664">
        <f>'3A 2025-2026 REPORTE CALIFICACI'!DP20</f>
        <v>100</v>
      </c>
      <c r="BE120" s="664">
        <f>'3A 2025-2026 REPORTE CALIFICACI'!DQ20</f>
        <v>99</v>
      </c>
      <c r="BF120" s="664">
        <f>'3A 2025-2026 REPORTE CALIFICACI'!DR20</f>
        <v>0</v>
      </c>
      <c r="BG120" s="664"/>
      <c r="BH120" s="664"/>
      <c r="BI120" s="664"/>
      <c r="BJ120" s="664"/>
      <c r="BK120" s="664"/>
      <c r="BL120" s="664"/>
      <c r="BM120" s="664"/>
      <c r="BN120" s="664"/>
      <c r="BO120" s="664"/>
      <c r="BP120" s="664"/>
      <c r="BQ120" s="664"/>
      <c r="BR120" s="664"/>
      <c r="BS120" s="664"/>
      <c r="BT120" s="664"/>
      <c r="BU120" s="664"/>
      <c r="BV120" s="664"/>
      <c r="BW120" s="664"/>
      <c r="BX120" s="664"/>
      <c r="BY120" s="666"/>
      <c r="BZ120" s="667"/>
      <c r="CA120" s="661"/>
      <c r="CB120" s="47"/>
      <c r="CC120" s="663" t="s">
        <v>1017</v>
      </c>
      <c r="CD120" s="664">
        <f>'3A 2025-2026 REPORTE CALIFICACI'!DC21</f>
        <v>57</v>
      </c>
      <c r="CE120" s="664">
        <f>'3A 2025-2026 REPORTE CALIFICACI'!DD21</f>
        <v>30</v>
      </c>
      <c r="CF120" s="664">
        <f>'3A 2025-2026 REPORTE CALIFICACI'!DE21</f>
        <v>40</v>
      </c>
      <c r="CG120" s="664">
        <f>'3A 2025-2026 REPORTE CALIFICACI'!DF21</f>
        <v>0</v>
      </c>
      <c r="CH120" s="664">
        <f>'3A 2025-2026 REPORTE CALIFICACI'!DG21</f>
        <v>70</v>
      </c>
      <c r="CI120" s="664">
        <f>'3A 2025-2026 REPORTE CALIFICACI'!DH21</f>
        <v>50</v>
      </c>
      <c r="CJ120" s="664">
        <f>'3A 2025-2026 REPORTE CALIFICACI'!DI21</f>
        <v>30</v>
      </c>
      <c r="CK120" s="664">
        <f>'3A 2025-2026 REPORTE CALIFICACI'!DJ21</f>
        <v>0</v>
      </c>
      <c r="CL120" s="664">
        <f>'3A 2025-2026 REPORTE CALIFICACI'!DK21</f>
        <v>70</v>
      </c>
      <c r="CM120" s="664">
        <f>'3A 2025-2026 REPORTE CALIFICACI'!DL21</f>
        <v>60</v>
      </c>
      <c r="CN120" s="664">
        <f>'3A 2025-2026 REPORTE CALIFICACI'!DM21</f>
        <v>50</v>
      </c>
      <c r="CO120" s="664">
        <f>'3A 2025-2026 REPORTE CALIFICACI'!DN21</f>
        <v>0</v>
      </c>
      <c r="CP120" s="664">
        <f>'3A 2025-2026 REPORTE CALIFICACI'!DO21</f>
        <v>70</v>
      </c>
      <c r="CQ120" s="664">
        <f>'3A 2025-2026 REPORTE CALIFICACI'!DP21</f>
        <v>52</v>
      </c>
      <c r="CR120" s="664">
        <f>'3A 2025-2026 REPORTE CALIFICACI'!DQ21</f>
        <v>60</v>
      </c>
      <c r="CS120" s="664">
        <f>'3A 2025-2026 REPORTE CALIFICACI'!DR21</f>
        <v>0</v>
      </c>
      <c r="CT120" s="664"/>
      <c r="CU120" s="664"/>
      <c r="CV120" s="664"/>
      <c r="CW120" s="664"/>
      <c r="CX120" s="664"/>
      <c r="CY120" s="664"/>
      <c r="CZ120" s="664"/>
      <c r="DA120" s="664"/>
      <c r="DB120" s="664"/>
      <c r="DC120" s="664"/>
      <c r="DD120" s="664"/>
      <c r="DE120" s="664"/>
      <c r="DF120" s="664"/>
      <c r="DG120" s="664"/>
      <c r="DH120" s="664"/>
      <c r="DI120" s="664"/>
      <c r="DJ120" s="664"/>
      <c r="DK120" s="664"/>
      <c r="DL120" s="666"/>
      <c r="DM120" s="667"/>
      <c r="DN120" s="661"/>
      <c r="DO120" s="47"/>
      <c r="DP120" s="663" t="s">
        <v>1017</v>
      </c>
      <c r="DQ120" s="664">
        <f>'3A 2025-2026 REPORTE CALIFICACI'!DC22</f>
        <v>95</v>
      </c>
      <c r="DR120" s="664">
        <f>'3A 2025-2026 REPORTE CALIFICACI'!DD22</f>
        <v>85</v>
      </c>
      <c r="DS120" s="664">
        <f>'3A 2025-2026 REPORTE CALIFICACI'!DE22</f>
        <v>80</v>
      </c>
      <c r="DT120" s="664">
        <f>'3A 2025-2026 REPORTE CALIFICACI'!DF22</f>
        <v>0</v>
      </c>
      <c r="DU120" s="664">
        <f>'3A 2025-2026 REPORTE CALIFICACI'!DG22</f>
        <v>97</v>
      </c>
      <c r="DV120" s="664">
        <f>'3A 2025-2026 REPORTE CALIFICACI'!DH22</f>
        <v>90</v>
      </c>
      <c r="DW120" s="664">
        <f>'3A 2025-2026 REPORTE CALIFICACI'!DI22</f>
        <v>82</v>
      </c>
      <c r="DX120" s="664">
        <f>'3A 2025-2026 REPORTE CALIFICACI'!DJ22</f>
        <v>0</v>
      </c>
      <c r="DY120" s="664">
        <f>'3A 2025-2026 REPORTE CALIFICACI'!DK22</f>
        <v>96</v>
      </c>
      <c r="DZ120" s="664">
        <f>'3A 2025-2026 REPORTE CALIFICACI'!DL22</f>
        <v>80</v>
      </c>
      <c r="EA120" s="664">
        <f>'3A 2025-2026 REPORTE CALIFICACI'!DM22</f>
        <v>80</v>
      </c>
      <c r="EB120" s="664">
        <f>'3A 2025-2026 REPORTE CALIFICACI'!DN22</f>
        <v>0</v>
      </c>
      <c r="EC120" s="664">
        <f>'3A 2025-2026 REPORTE CALIFICACI'!DO22</f>
        <v>97</v>
      </c>
      <c r="ED120" s="664">
        <f>'3A 2025-2026 REPORTE CALIFICACI'!DP22</f>
        <v>78</v>
      </c>
      <c r="EE120" s="664">
        <f>'3A 2025-2026 REPORTE CALIFICACI'!DQ22</f>
        <v>81</v>
      </c>
      <c r="EF120" s="664">
        <f>'3A 2025-2026 REPORTE CALIFICACI'!DR22</f>
        <v>0</v>
      </c>
      <c r="EG120" s="664"/>
      <c r="EH120" s="664"/>
      <c r="EI120" s="664"/>
      <c r="EJ120" s="664"/>
      <c r="EK120" s="664"/>
      <c r="EL120" s="664"/>
      <c r="EM120" s="664"/>
      <c r="EN120" s="664"/>
      <c r="EO120" s="664"/>
      <c r="EP120" s="664"/>
      <c r="EQ120" s="664"/>
      <c r="ER120" s="664"/>
      <c r="ES120" s="664"/>
      <c r="ET120" s="664"/>
      <c r="EU120" s="664"/>
      <c r="EV120" s="664"/>
      <c r="EW120" s="664"/>
      <c r="EX120" s="664"/>
      <c r="EY120" s="708"/>
    </row>
    <row r="121" ht="52.5" customHeight="1">
      <c r="A121" s="661"/>
      <c r="B121" s="47"/>
      <c r="C121" s="663" t="s">
        <v>1018</v>
      </c>
      <c r="D121" s="664">
        <f>'3A 2025-2026 REPORTE CALIFICACI'!EK19</f>
        <v>73</v>
      </c>
      <c r="E121" s="664">
        <f>'3A 2025-2026 REPORTE CALIFICACI'!EL19</f>
        <v>72</v>
      </c>
      <c r="F121" s="664">
        <f>'3A 2025-2026 REPORTE CALIFICACI'!EM19</f>
        <v>50</v>
      </c>
      <c r="G121" s="665">
        <f>'3A 2025-2026 REPORTE CALIFICACI'!EN19</f>
        <v>0</v>
      </c>
      <c r="H121" s="664">
        <f>'3A 2025-2026 REPORTE CALIFICACI'!EO19</f>
        <v>62</v>
      </c>
      <c r="I121" s="664">
        <f>'3A 2025-2026 REPORTE CALIFICACI'!EP19</f>
        <v>75</v>
      </c>
      <c r="J121" s="664">
        <f>'3A 2025-2026 REPORTE CALIFICACI'!EQ19</f>
        <v>57</v>
      </c>
      <c r="K121" s="664">
        <f>'3A 2025-2026 REPORTE CALIFICACI'!ER19</f>
        <v>0</v>
      </c>
      <c r="L121" s="664">
        <f>'3A 2025-2026 REPORTE CALIFICACI'!ES19</f>
        <v>73</v>
      </c>
      <c r="M121" s="665">
        <f>'3A 2025-2026 REPORTE CALIFICACI'!ET19</f>
        <v>69</v>
      </c>
      <c r="N121" s="665">
        <f>'3A 2025-2026 REPORTE CALIFICACI'!EU19</f>
        <v>51</v>
      </c>
      <c r="O121" s="664">
        <f>'3A 2025-2026 REPORTE CALIFICACI'!EV19</f>
        <v>0</v>
      </c>
      <c r="P121" s="665">
        <f>'3A 2025-2026 REPORTE CALIFICACI'!EW19</f>
        <v>75</v>
      </c>
      <c r="Q121" s="665">
        <f>'3A 2025-2026 REPORTE CALIFICACI'!EX19</f>
        <v>71</v>
      </c>
      <c r="R121" s="665">
        <f>'3A 2025-2026 REPORTE CALIFICACI'!EY19</f>
        <v>41</v>
      </c>
      <c r="S121" s="665">
        <f>'3A 2025-2026 REPORTE CALIFICACI'!EZ19</f>
        <v>0</v>
      </c>
      <c r="T121" s="664"/>
      <c r="U121" s="664"/>
      <c r="V121" s="664"/>
      <c r="W121" s="664"/>
      <c r="X121" s="664"/>
      <c r="Y121" s="664"/>
      <c r="Z121" s="664"/>
      <c r="AA121" s="664"/>
      <c r="AB121" s="664"/>
      <c r="AC121" s="664"/>
      <c r="AD121" s="664"/>
      <c r="AE121" s="664"/>
      <c r="AF121" s="664"/>
      <c r="AG121" s="664"/>
      <c r="AH121" s="664"/>
      <c r="AI121" s="664"/>
      <c r="AJ121" s="664"/>
      <c r="AK121" s="664"/>
      <c r="AL121" s="666"/>
      <c r="AM121" s="667"/>
      <c r="AN121" s="661"/>
      <c r="AO121" s="47"/>
      <c r="AP121" s="663" t="s">
        <v>1018</v>
      </c>
      <c r="AQ121" s="664">
        <f>'3A 2025-2026 REPORTE CALIFICACI'!EK20</f>
        <v>98</v>
      </c>
      <c r="AR121" s="664">
        <f>'3A 2025-2026 REPORTE CALIFICACI'!EL20</f>
        <v>100</v>
      </c>
      <c r="AS121" s="664">
        <f>'3A 2025-2026 REPORTE CALIFICACI'!EM20</f>
        <v>97</v>
      </c>
      <c r="AT121" s="665">
        <f>'3A 2025-2026 REPORTE CALIFICACI'!EN20</f>
        <v>0</v>
      </c>
      <c r="AU121" s="664">
        <f>'3A 2025-2026 REPORTE CALIFICACI'!EO20</f>
        <v>93</v>
      </c>
      <c r="AV121" s="664">
        <f>'3A 2025-2026 REPORTE CALIFICACI'!EP20</f>
        <v>97</v>
      </c>
      <c r="AW121" s="664">
        <f>'3A 2025-2026 REPORTE CALIFICACI'!EQ20</f>
        <v>100</v>
      </c>
      <c r="AX121" s="664">
        <f>'3A 2025-2026 REPORTE CALIFICACI'!ER20</f>
        <v>0</v>
      </c>
      <c r="AY121" s="664">
        <f>'3A 2025-2026 REPORTE CALIFICACI'!ES20</f>
        <v>100</v>
      </c>
      <c r="AZ121" s="665">
        <f>'3A 2025-2026 REPORTE CALIFICACI'!ET20</f>
        <v>100</v>
      </c>
      <c r="BA121" s="665">
        <f>'3A 2025-2026 REPORTE CALIFICACI'!EU20</f>
        <v>98</v>
      </c>
      <c r="BB121" s="664">
        <f>'3A 2025-2026 REPORTE CALIFICACI'!EV20</f>
        <v>0</v>
      </c>
      <c r="BC121" s="665">
        <f>'3A 2025-2026 REPORTE CALIFICACI'!EW20</f>
        <v>100</v>
      </c>
      <c r="BD121" s="665">
        <f>'3A 2025-2026 REPORTE CALIFICACI'!EX20</f>
        <v>100</v>
      </c>
      <c r="BE121" s="665">
        <f>'3A 2025-2026 REPORTE CALIFICACI'!EY20</f>
        <v>93</v>
      </c>
      <c r="BF121" s="665">
        <f>'3A 2025-2026 REPORTE CALIFICACI'!EZ20</f>
        <v>0</v>
      </c>
      <c r="BG121" s="664"/>
      <c r="BH121" s="664"/>
      <c r="BI121" s="664"/>
      <c r="BJ121" s="664"/>
      <c r="BK121" s="664"/>
      <c r="BL121" s="664"/>
      <c r="BM121" s="664"/>
      <c r="BN121" s="664"/>
      <c r="BO121" s="664"/>
      <c r="BP121" s="664"/>
      <c r="BQ121" s="664"/>
      <c r="BR121" s="664"/>
      <c r="BS121" s="664"/>
      <c r="BT121" s="664"/>
      <c r="BU121" s="664"/>
      <c r="BV121" s="664"/>
      <c r="BW121" s="664"/>
      <c r="BX121" s="664"/>
      <c r="BY121" s="666"/>
      <c r="BZ121" s="667"/>
      <c r="CA121" s="661"/>
      <c r="CB121" s="47"/>
      <c r="CC121" s="663" t="s">
        <v>1018</v>
      </c>
      <c r="CD121" s="664">
        <f>'3A 2025-2026 REPORTE CALIFICACI'!EK21</f>
        <v>85</v>
      </c>
      <c r="CE121" s="664">
        <f>'3A 2025-2026 REPORTE CALIFICACI'!EL21</f>
        <v>61</v>
      </c>
      <c r="CF121" s="664">
        <f>'3A 2025-2026 REPORTE CALIFICACI'!EM21</f>
        <v>62</v>
      </c>
      <c r="CG121" s="665">
        <f>'3A 2025-2026 REPORTE CALIFICACI'!EN21</f>
        <v>0</v>
      </c>
      <c r="CH121" s="664">
        <f>'3A 2025-2026 REPORTE CALIFICACI'!EO21</f>
        <v>81</v>
      </c>
      <c r="CI121" s="664">
        <f>'3A 2025-2026 REPORTE CALIFICACI'!EP21</f>
        <v>65</v>
      </c>
      <c r="CJ121" s="664">
        <f>'3A 2025-2026 REPORTE CALIFICACI'!EQ21</f>
        <v>71</v>
      </c>
      <c r="CK121" s="664">
        <f>'3A 2025-2026 REPORTE CALIFICACI'!ER21</f>
        <v>0</v>
      </c>
      <c r="CL121" s="664">
        <f>'3A 2025-2026 REPORTE CALIFICACI'!ES21</f>
        <v>92</v>
      </c>
      <c r="CM121" s="665">
        <f>'3A 2025-2026 REPORTE CALIFICACI'!ET21</f>
        <v>60</v>
      </c>
      <c r="CN121" s="665">
        <f>'3A 2025-2026 REPORTE CALIFICACI'!EU21</f>
        <v>58</v>
      </c>
      <c r="CO121" s="664">
        <f>'3A 2025-2026 REPORTE CALIFICACI'!EV21</f>
        <v>0</v>
      </c>
      <c r="CP121" s="665">
        <f>'3A 2025-2026 REPORTE CALIFICACI'!EW21</f>
        <v>55</v>
      </c>
      <c r="CQ121" s="665">
        <f>'3A 2025-2026 REPORTE CALIFICACI'!EX21</f>
        <v>61</v>
      </c>
      <c r="CR121" s="665">
        <f>'3A 2025-2026 REPORTE CALIFICACI'!EY21</f>
        <v>42</v>
      </c>
      <c r="CS121" s="665">
        <f>'3A 2025-2026 REPORTE CALIFICACI'!EZ21</f>
        <v>0</v>
      </c>
      <c r="CT121" s="664"/>
      <c r="CU121" s="664"/>
      <c r="CV121" s="664"/>
      <c r="CW121" s="664"/>
      <c r="CX121" s="664"/>
      <c r="CY121" s="664"/>
      <c r="CZ121" s="664"/>
      <c r="DA121" s="664"/>
      <c r="DB121" s="664"/>
      <c r="DC121" s="664"/>
      <c r="DD121" s="664"/>
      <c r="DE121" s="664"/>
      <c r="DF121" s="664"/>
      <c r="DG121" s="664"/>
      <c r="DH121" s="664"/>
      <c r="DI121" s="664"/>
      <c r="DJ121" s="664"/>
      <c r="DK121" s="664"/>
      <c r="DL121" s="666"/>
      <c r="DM121" s="667"/>
      <c r="DN121" s="661"/>
      <c r="DO121" s="47"/>
      <c r="DP121" s="663" t="s">
        <v>1018</v>
      </c>
      <c r="DQ121" s="664">
        <f>'3A 2025-2026 REPORTE CALIFICACI'!EK22</f>
        <v>88</v>
      </c>
      <c r="DR121" s="664">
        <f>'3A 2025-2026 REPORTE CALIFICACI'!EL22</f>
        <v>92</v>
      </c>
      <c r="DS121" s="664">
        <f>'3A 2025-2026 REPORTE CALIFICACI'!EM22</f>
        <v>91</v>
      </c>
      <c r="DT121" s="665">
        <f>'3A 2025-2026 REPORTE CALIFICACI'!EN22</f>
        <v>0</v>
      </c>
      <c r="DU121" s="664">
        <f>'3A 2025-2026 REPORTE CALIFICACI'!EO22</f>
        <v>89</v>
      </c>
      <c r="DV121" s="664">
        <f>'3A 2025-2026 REPORTE CALIFICACI'!EP22</f>
        <v>95</v>
      </c>
      <c r="DW121" s="664">
        <f>'3A 2025-2026 REPORTE CALIFICACI'!EQ22</f>
        <v>96</v>
      </c>
      <c r="DX121" s="664">
        <f>'3A 2025-2026 REPORTE CALIFICACI'!ER22</f>
        <v>0</v>
      </c>
      <c r="DY121" s="664">
        <f>'3A 2025-2026 REPORTE CALIFICACI'!ES22</f>
        <v>91</v>
      </c>
      <c r="DZ121" s="665">
        <f>'3A 2025-2026 REPORTE CALIFICACI'!ET22</f>
        <v>93</v>
      </c>
      <c r="EA121" s="665">
        <f>'3A 2025-2026 REPORTE CALIFICACI'!EU22</f>
        <v>95</v>
      </c>
      <c r="EB121" s="664">
        <f>'3A 2025-2026 REPORTE CALIFICACI'!EV22</f>
        <v>0</v>
      </c>
      <c r="EC121" s="665">
        <f>'3A 2025-2026 REPORTE CALIFICACI'!EW22</f>
        <v>95</v>
      </c>
      <c r="ED121" s="665">
        <f>'3A 2025-2026 REPORTE CALIFICACI'!EX22</f>
        <v>90</v>
      </c>
      <c r="EE121" s="665">
        <f>'3A 2025-2026 REPORTE CALIFICACI'!EY22</f>
        <v>98</v>
      </c>
      <c r="EF121" s="665">
        <f>'3A 2025-2026 REPORTE CALIFICACI'!EZ22</f>
        <v>0</v>
      </c>
      <c r="EG121" s="664"/>
      <c r="EH121" s="664"/>
      <c r="EI121" s="664"/>
      <c r="EJ121" s="664"/>
      <c r="EK121" s="664"/>
      <c r="EL121" s="664"/>
      <c r="EM121" s="664"/>
      <c r="EN121" s="664"/>
      <c r="EO121" s="664"/>
      <c r="EP121" s="664"/>
      <c r="EQ121" s="664"/>
      <c r="ER121" s="664"/>
      <c r="ES121" s="664"/>
      <c r="ET121" s="664"/>
      <c r="EU121" s="664"/>
      <c r="EV121" s="664"/>
      <c r="EW121" s="664"/>
      <c r="EX121" s="664"/>
      <c r="EY121" s="708"/>
    </row>
    <row r="122" ht="52.5" customHeight="1">
      <c r="A122" s="661"/>
      <c r="B122" s="47"/>
      <c r="C122" s="663" t="s">
        <v>1019</v>
      </c>
      <c r="D122" s="664">
        <f>'3A 2025-2026 REPORTE CALIFICACI'!FS19</f>
        <v>40</v>
      </c>
      <c r="E122" s="664">
        <f>'3A 2025-2026 REPORTE CALIFICACI'!FT19</f>
        <v>58</v>
      </c>
      <c r="F122" s="664">
        <f>'3A 2025-2026 REPORTE CALIFICACI'!FU19</f>
        <v>0</v>
      </c>
      <c r="G122" s="664">
        <f>'3A 2025-2026 REPORTE CALIFICACI'!FV19</f>
        <v>0</v>
      </c>
      <c r="H122" s="664">
        <f>'3A 2025-2026 REPORTE CALIFICACI'!FW19</f>
        <v>62</v>
      </c>
      <c r="I122" s="664">
        <f>'3A 2025-2026 REPORTE CALIFICACI'!FX19</f>
        <v>50</v>
      </c>
      <c r="J122" s="664">
        <f>'3A 2025-2026 REPORTE CALIFICACI'!FY19</f>
        <v>40</v>
      </c>
      <c r="K122" s="664">
        <f>'3A 2025-2026 REPORTE CALIFICACI'!FZ19</f>
        <v>0</v>
      </c>
      <c r="L122" s="664">
        <f>'3A 2025-2026 REPORTE CALIFICACI'!GA19</f>
        <v>57</v>
      </c>
      <c r="M122" s="664">
        <f>'3A 2025-2026 REPORTE CALIFICACI'!GB19</f>
        <v>70</v>
      </c>
      <c r="N122" s="664">
        <f>'3A 2025-2026 REPORTE CALIFICACI'!GC19</f>
        <v>30</v>
      </c>
      <c r="O122" s="664">
        <f>'3A 2025-2026 REPORTE CALIFICACI'!GD19</f>
        <v>0</v>
      </c>
      <c r="P122" s="664">
        <f>'3A 2025-2026 REPORTE CALIFICACI'!GE19</f>
        <v>35</v>
      </c>
      <c r="Q122" s="664">
        <f>'3A 2025-2026 REPORTE CALIFICACI'!GF19</f>
        <v>70</v>
      </c>
      <c r="R122" s="664">
        <f>'3A 2025-2026 REPORTE CALIFICACI'!GG19</f>
        <v>75</v>
      </c>
      <c r="S122" s="664">
        <f>'3A 2025-2026 REPORTE CALIFICACI'!GH19</f>
        <v>0</v>
      </c>
      <c r="T122" s="664"/>
      <c r="U122" s="664"/>
      <c r="V122" s="664"/>
      <c r="W122" s="664"/>
      <c r="X122" s="664"/>
      <c r="Y122" s="664"/>
      <c r="Z122" s="664"/>
      <c r="AA122" s="664"/>
      <c r="AB122" s="664"/>
      <c r="AC122" s="664"/>
      <c r="AD122" s="664"/>
      <c r="AE122" s="664"/>
      <c r="AF122" s="664"/>
      <c r="AG122" s="664"/>
      <c r="AH122" s="664"/>
      <c r="AI122" s="664"/>
      <c r="AJ122" s="664"/>
      <c r="AK122" s="664"/>
      <c r="AL122" s="666"/>
      <c r="AM122" s="667"/>
      <c r="AN122" s="661"/>
      <c r="AO122" s="47"/>
      <c r="AP122" s="663" t="s">
        <v>1019</v>
      </c>
      <c r="AQ122" s="664">
        <f>'3A 2025-2026 REPORTE CALIFICACI'!FS20</f>
        <v>100</v>
      </c>
      <c r="AR122" s="664">
        <f>'3A 2025-2026 REPORTE CALIFICACI'!FT20</f>
        <v>100</v>
      </c>
      <c r="AS122" s="664">
        <f>'3A 2025-2026 REPORTE CALIFICACI'!FU20</f>
        <v>99</v>
      </c>
      <c r="AT122" s="664">
        <f>'3A 2025-2026 REPORTE CALIFICACI'!FV20</f>
        <v>0</v>
      </c>
      <c r="AU122" s="664">
        <f>'3A 2025-2026 REPORTE CALIFICACI'!FW20</f>
        <v>100</v>
      </c>
      <c r="AV122" s="664">
        <f>'3A 2025-2026 REPORTE CALIFICACI'!FX20</f>
        <v>99</v>
      </c>
      <c r="AW122" s="664">
        <f>'3A 2025-2026 REPORTE CALIFICACI'!FY20</f>
        <v>99</v>
      </c>
      <c r="AX122" s="664">
        <f>'3A 2025-2026 REPORTE CALIFICACI'!FZ20</f>
        <v>0</v>
      </c>
      <c r="AY122" s="664">
        <f>'3A 2025-2026 REPORTE CALIFICACI'!GA20</f>
        <v>100</v>
      </c>
      <c r="AZ122" s="664">
        <f>'3A 2025-2026 REPORTE CALIFICACI'!GB20</f>
        <v>100</v>
      </c>
      <c r="BA122" s="664">
        <f>'3A 2025-2026 REPORTE CALIFICACI'!GC20</f>
        <v>99</v>
      </c>
      <c r="BB122" s="664">
        <f>'3A 2025-2026 REPORTE CALIFICACI'!GD20</f>
        <v>0</v>
      </c>
      <c r="BC122" s="664">
        <f>'3A 2025-2026 REPORTE CALIFICACI'!GE20</f>
        <v>100</v>
      </c>
      <c r="BD122" s="664">
        <f>'3A 2025-2026 REPORTE CALIFICACI'!GF20</f>
        <v>98</v>
      </c>
      <c r="BE122" s="664">
        <f>'3A 2025-2026 REPORTE CALIFICACI'!GG20</f>
        <v>95</v>
      </c>
      <c r="BF122" s="664">
        <f>'3A 2025-2026 REPORTE CALIFICACI'!GH20</f>
        <v>0</v>
      </c>
      <c r="BG122" s="664"/>
      <c r="BH122" s="664"/>
      <c r="BI122" s="664"/>
      <c r="BJ122" s="664"/>
      <c r="BK122" s="664"/>
      <c r="BL122" s="664"/>
      <c r="BM122" s="664"/>
      <c r="BN122" s="664"/>
      <c r="BO122" s="664"/>
      <c r="BP122" s="664"/>
      <c r="BQ122" s="664"/>
      <c r="BR122" s="664"/>
      <c r="BS122" s="664"/>
      <c r="BT122" s="664"/>
      <c r="BU122" s="664"/>
      <c r="BV122" s="664"/>
      <c r="BW122" s="664"/>
      <c r="BX122" s="664"/>
      <c r="BY122" s="666"/>
      <c r="BZ122" s="667"/>
      <c r="CA122" s="661"/>
      <c r="CB122" s="47"/>
      <c r="CC122" s="663" t="s">
        <v>1019</v>
      </c>
      <c r="CD122" s="664">
        <f>'3A 2025-2026 REPORTE CALIFICACI'!FS21</f>
        <v>30</v>
      </c>
      <c r="CE122" s="664">
        <f>'3A 2025-2026 REPORTE CALIFICACI'!FT21</f>
        <v>66</v>
      </c>
      <c r="CF122" s="664">
        <f>'3A 2025-2026 REPORTE CALIFICACI'!FU21</f>
        <v>0</v>
      </c>
      <c r="CG122" s="664">
        <f>'3A 2025-2026 REPORTE CALIFICACI'!FV21</f>
        <v>0</v>
      </c>
      <c r="CH122" s="664">
        <f>'3A 2025-2026 REPORTE CALIFICACI'!FW21</f>
        <v>47</v>
      </c>
      <c r="CI122" s="664">
        <f>'3A 2025-2026 REPORTE CALIFICACI'!FX21</f>
        <v>55</v>
      </c>
      <c r="CJ122" s="664">
        <f>'3A 2025-2026 REPORTE CALIFICACI'!FY21</f>
        <v>0</v>
      </c>
      <c r="CK122" s="664">
        <f>'3A 2025-2026 REPORTE CALIFICACI'!FZ21</f>
        <v>0</v>
      </c>
      <c r="CL122" s="664">
        <f>'3A 2025-2026 REPORTE CALIFICACI'!GA21</f>
        <v>70</v>
      </c>
      <c r="CM122" s="664">
        <f>'3A 2025-2026 REPORTE CALIFICACI'!GB21</f>
        <v>70</v>
      </c>
      <c r="CN122" s="664">
        <f>'3A 2025-2026 REPORTE CALIFICACI'!GC21</f>
        <v>0</v>
      </c>
      <c r="CO122" s="664">
        <f>'3A 2025-2026 REPORTE CALIFICACI'!GD21</f>
        <v>0</v>
      </c>
      <c r="CP122" s="664">
        <f>'3A 2025-2026 REPORTE CALIFICACI'!GE21</f>
        <v>45</v>
      </c>
      <c r="CQ122" s="664">
        <f>'3A 2025-2026 REPORTE CALIFICACI'!GF21</f>
        <v>57</v>
      </c>
      <c r="CR122" s="664">
        <f>'3A 2025-2026 REPORTE CALIFICACI'!GG21</f>
        <v>70</v>
      </c>
      <c r="CS122" s="664">
        <f>'3A 2025-2026 REPORTE CALIFICACI'!GH21</f>
        <v>0</v>
      </c>
      <c r="CT122" s="664"/>
      <c r="CU122" s="664"/>
      <c r="CV122" s="664"/>
      <c r="CW122" s="664"/>
      <c r="CX122" s="664"/>
      <c r="CY122" s="664"/>
      <c r="CZ122" s="664"/>
      <c r="DA122" s="664"/>
      <c r="DB122" s="664"/>
      <c r="DC122" s="664"/>
      <c r="DD122" s="664"/>
      <c r="DE122" s="664"/>
      <c r="DF122" s="664"/>
      <c r="DG122" s="664"/>
      <c r="DH122" s="664"/>
      <c r="DI122" s="664"/>
      <c r="DJ122" s="664"/>
      <c r="DK122" s="664"/>
      <c r="DL122" s="666"/>
      <c r="DM122" s="667"/>
      <c r="DN122" s="661"/>
      <c r="DO122" s="47"/>
      <c r="DP122" s="663" t="s">
        <v>1019</v>
      </c>
      <c r="DQ122" s="664">
        <f>'3A 2025-2026 REPORTE CALIFICACI'!FS22</f>
        <v>95</v>
      </c>
      <c r="DR122" s="664">
        <f>'3A 2025-2026 REPORTE CALIFICACI'!FT22</f>
        <v>90</v>
      </c>
      <c r="DS122" s="664">
        <f>'3A 2025-2026 REPORTE CALIFICACI'!FU22</f>
        <v>86</v>
      </c>
      <c r="DT122" s="664">
        <f>'3A 2025-2026 REPORTE CALIFICACI'!FV22</f>
        <v>0</v>
      </c>
      <c r="DU122" s="664">
        <f>'3A 2025-2026 REPORTE CALIFICACI'!FW22</f>
        <v>92</v>
      </c>
      <c r="DV122" s="664">
        <f>'3A 2025-2026 REPORTE CALIFICACI'!FX22</f>
        <v>93</v>
      </c>
      <c r="DW122" s="664">
        <f>'3A 2025-2026 REPORTE CALIFICACI'!FY22</f>
        <v>74</v>
      </c>
      <c r="DX122" s="664">
        <f>'3A 2025-2026 REPORTE CALIFICACI'!FZ22</f>
        <v>0</v>
      </c>
      <c r="DY122" s="664">
        <f>'3A 2025-2026 REPORTE CALIFICACI'!GA22</f>
        <v>97</v>
      </c>
      <c r="DZ122" s="664">
        <f>'3A 2025-2026 REPORTE CALIFICACI'!GB22</f>
        <v>97</v>
      </c>
      <c r="EA122" s="664">
        <f>'3A 2025-2026 REPORTE CALIFICACI'!GC22</f>
        <v>76</v>
      </c>
      <c r="EB122" s="664">
        <f>'3A 2025-2026 REPORTE CALIFICACI'!GD22</f>
        <v>0</v>
      </c>
      <c r="EC122" s="664">
        <f>'3A 2025-2026 REPORTE CALIFICACI'!GE22</f>
        <v>97</v>
      </c>
      <c r="ED122" s="664">
        <f>'3A 2025-2026 REPORTE CALIFICACI'!GF22</f>
        <v>93</v>
      </c>
      <c r="EE122" s="664">
        <f>'3A 2025-2026 REPORTE CALIFICACI'!GG22</f>
        <v>82</v>
      </c>
      <c r="EF122" s="664">
        <f>'3A 2025-2026 REPORTE CALIFICACI'!GH22</f>
        <v>0</v>
      </c>
      <c r="EG122" s="664"/>
      <c r="EH122" s="664"/>
      <c r="EI122" s="664"/>
      <c r="EJ122" s="664"/>
      <c r="EK122" s="664"/>
      <c r="EL122" s="664"/>
      <c r="EM122" s="664"/>
      <c r="EN122" s="664"/>
      <c r="EO122" s="664"/>
      <c r="EP122" s="664"/>
      <c r="EQ122" s="664"/>
      <c r="ER122" s="664"/>
      <c r="ES122" s="664"/>
      <c r="ET122" s="664"/>
      <c r="EU122" s="664"/>
      <c r="EV122" s="664"/>
      <c r="EW122" s="664"/>
      <c r="EX122" s="664"/>
      <c r="EY122" s="708"/>
    </row>
    <row r="123" ht="52.5" customHeight="1">
      <c r="A123" s="661"/>
      <c r="B123" s="47"/>
      <c r="C123" s="663" t="s">
        <v>1020</v>
      </c>
      <c r="D123" s="664">
        <f>'3A 2025-2026 REPORTE CALIFICACI'!HA19</f>
        <v>70</v>
      </c>
      <c r="E123" s="664">
        <f>'3A 2025-2026 REPORTE CALIFICACI'!HB19</f>
        <v>82</v>
      </c>
      <c r="F123" s="664">
        <f>'3A 2025-2026 REPORTE CALIFICACI'!HC19</f>
        <v>50</v>
      </c>
      <c r="G123" s="664">
        <f>'3A 2025-2026 REPORTE CALIFICACI'!HD19</f>
        <v>0</v>
      </c>
      <c r="H123" s="664">
        <f>'3A 2025-2026 REPORTE CALIFICACI'!HE19</f>
        <v>71</v>
      </c>
      <c r="I123" s="664">
        <f>'3A 2025-2026 REPORTE CALIFICACI'!HF19</f>
        <v>83</v>
      </c>
      <c r="J123" s="664">
        <f>'3A 2025-2026 REPORTE CALIFICACI'!HG19</f>
        <v>72</v>
      </c>
      <c r="K123" s="664">
        <f>'3A 2025-2026 REPORTE CALIFICACI'!HH19</f>
        <v>0</v>
      </c>
      <c r="L123" s="664">
        <f>'3A 2025-2026 REPORTE CALIFICACI'!HI19</f>
        <v>73</v>
      </c>
      <c r="M123" s="664">
        <f>'3A 2025-2026 REPORTE CALIFICACI'!HJ19</f>
        <v>70</v>
      </c>
      <c r="N123" s="664">
        <f>'3A 2025-2026 REPORTE CALIFICACI'!HK19</f>
        <v>75</v>
      </c>
      <c r="O123" s="664">
        <f>'3A 2025-2026 REPORTE CALIFICACI'!HL19</f>
        <v>0</v>
      </c>
      <c r="P123" s="664">
        <f>'3A 2025-2026 REPORTE CALIFICACI'!HM19</f>
        <v>72</v>
      </c>
      <c r="Q123" s="664">
        <f>'3A 2025-2026 REPORTE CALIFICACI'!HN19</f>
        <v>72</v>
      </c>
      <c r="R123" s="664">
        <f>'3A 2025-2026 REPORTE CALIFICACI'!HO19</f>
        <v>80</v>
      </c>
      <c r="S123" s="664">
        <f>'3A 2025-2026 REPORTE CALIFICACI'!HP19</f>
        <v>0</v>
      </c>
      <c r="T123" s="664"/>
      <c r="U123" s="664"/>
      <c r="V123" s="664"/>
      <c r="W123" s="664"/>
      <c r="X123" s="664"/>
      <c r="Y123" s="664"/>
      <c r="Z123" s="664"/>
      <c r="AA123" s="664"/>
      <c r="AB123" s="664"/>
      <c r="AC123" s="664"/>
      <c r="AD123" s="664"/>
      <c r="AE123" s="664"/>
      <c r="AF123" s="664"/>
      <c r="AG123" s="664"/>
      <c r="AH123" s="664"/>
      <c r="AI123" s="664"/>
      <c r="AJ123" s="664"/>
      <c r="AK123" s="664"/>
      <c r="AL123" s="666"/>
      <c r="AM123" s="667"/>
      <c r="AN123" s="661"/>
      <c r="AO123" s="47"/>
      <c r="AP123" s="663" t="s">
        <v>1020</v>
      </c>
      <c r="AQ123" s="664">
        <f>'3A 2025-2026 REPORTE CALIFICACI'!HA20</f>
        <v>97</v>
      </c>
      <c r="AR123" s="664">
        <f>'3A 2025-2026 REPORTE CALIFICACI'!HB20</f>
        <v>97</v>
      </c>
      <c r="AS123" s="664">
        <f>'3A 2025-2026 REPORTE CALIFICACI'!HC20</f>
        <v>97</v>
      </c>
      <c r="AT123" s="664">
        <f>'3A 2025-2026 REPORTE CALIFICACI'!HD20</f>
        <v>0</v>
      </c>
      <c r="AU123" s="664">
        <f>'3A 2025-2026 REPORTE CALIFICACI'!HE20</f>
        <v>93</v>
      </c>
      <c r="AV123" s="664">
        <f>'3A 2025-2026 REPORTE CALIFICACI'!HF20</f>
        <v>90</v>
      </c>
      <c r="AW123" s="664">
        <f>'3A 2025-2026 REPORTE CALIFICACI'!HG20</f>
        <v>98</v>
      </c>
      <c r="AX123" s="664">
        <f>'3A 2025-2026 REPORTE CALIFICACI'!HH20</f>
        <v>0</v>
      </c>
      <c r="AY123" s="664">
        <f>'3A 2025-2026 REPORTE CALIFICACI'!HI20</f>
        <v>96</v>
      </c>
      <c r="AZ123" s="664">
        <f>'3A 2025-2026 REPORTE CALIFICACI'!HJ20</f>
        <v>90</v>
      </c>
      <c r="BA123" s="664">
        <f>'3A 2025-2026 REPORTE CALIFICACI'!HK20</f>
        <v>100</v>
      </c>
      <c r="BB123" s="664">
        <f>'3A 2025-2026 REPORTE CALIFICACI'!HL20</f>
        <v>0</v>
      </c>
      <c r="BC123" s="664">
        <f>'3A 2025-2026 REPORTE CALIFICACI'!HM20</f>
        <v>97</v>
      </c>
      <c r="BD123" s="664">
        <f>'3A 2025-2026 REPORTE CALIFICACI'!HN20</f>
        <v>92</v>
      </c>
      <c r="BE123" s="664">
        <f>'3A 2025-2026 REPORTE CALIFICACI'!HO20</f>
        <v>96</v>
      </c>
      <c r="BF123" s="664">
        <f>'3A 2025-2026 REPORTE CALIFICACI'!HP20</f>
        <v>0</v>
      </c>
      <c r="BG123" s="664"/>
      <c r="BH123" s="664"/>
      <c r="BI123" s="664"/>
      <c r="BJ123" s="664"/>
      <c r="BK123" s="664"/>
      <c r="BL123" s="664"/>
      <c r="BM123" s="664"/>
      <c r="BN123" s="664"/>
      <c r="BO123" s="664"/>
      <c r="BP123" s="664"/>
      <c r="BQ123" s="664"/>
      <c r="BR123" s="664"/>
      <c r="BS123" s="664"/>
      <c r="BT123" s="664"/>
      <c r="BU123" s="664"/>
      <c r="BV123" s="664"/>
      <c r="BW123" s="664"/>
      <c r="BX123" s="664"/>
      <c r="BY123" s="666"/>
      <c r="BZ123" s="667"/>
      <c r="CA123" s="661"/>
      <c r="CB123" s="47"/>
      <c r="CC123" s="663" t="s">
        <v>1020</v>
      </c>
      <c r="CD123" s="664">
        <f>'3A 2025-2026 REPORTE CALIFICACI'!HA21</f>
        <v>55</v>
      </c>
      <c r="CE123" s="664">
        <f>'3A 2025-2026 REPORTE CALIFICACI'!HB21</f>
        <v>71</v>
      </c>
      <c r="CF123" s="664">
        <f>'3A 2025-2026 REPORTE CALIFICACI'!HC21</f>
        <v>77</v>
      </c>
      <c r="CG123" s="664">
        <f>'3A 2025-2026 REPORTE CALIFICACI'!HD21</f>
        <v>0</v>
      </c>
      <c r="CH123" s="664">
        <f>'3A 2025-2026 REPORTE CALIFICACI'!HE21</f>
        <v>75</v>
      </c>
      <c r="CI123" s="664">
        <f>'3A 2025-2026 REPORTE CALIFICACI'!HF21</f>
        <v>80</v>
      </c>
      <c r="CJ123" s="664">
        <f>'3A 2025-2026 REPORTE CALIFICACI'!HG21</f>
        <v>82</v>
      </c>
      <c r="CK123" s="664">
        <f>'3A 2025-2026 REPORTE CALIFICACI'!HH21</f>
        <v>0</v>
      </c>
      <c r="CL123" s="664">
        <f>'3A 2025-2026 REPORTE CALIFICACI'!HI21</f>
        <v>73</v>
      </c>
      <c r="CM123" s="664">
        <f>'3A 2025-2026 REPORTE CALIFICACI'!HJ21</f>
        <v>78</v>
      </c>
      <c r="CN123" s="664">
        <f>'3A 2025-2026 REPORTE CALIFICACI'!HK21</f>
        <v>72</v>
      </c>
      <c r="CO123" s="664">
        <f>'3A 2025-2026 REPORTE CALIFICACI'!HL21</f>
        <v>0</v>
      </c>
      <c r="CP123" s="664">
        <f>'3A 2025-2026 REPORTE CALIFICACI'!HM21</f>
        <v>70</v>
      </c>
      <c r="CQ123" s="664">
        <f>'3A 2025-2026 REPORTE CALIFICACI'!HN21</f>
        <v>71</v>
      </c>
      <c r="CR123" s="664">
        <f>'3A 2025-2026 REPORTE CALIFICACI'!HO21</f>
        <v>75</v>
      </c>
      <c r="CS123" s="664">
        <f>'3A 2025-2026 REPORTE CALIFICACI'!HP21</f>
        <v>0</v>
      </c>
      <c r="CT123" s="664"/>
      <c r="CU123" s="664"/>
      <c r="CV123" s="664"/>
      <c r="CW123" s="664"/>
      <c r="CX123" s="664"/>
      <c r="CY123" s="664"/>
      <c r="CZ123" s="664"/>
      <c r="DA123" s="664"/>
      <c r="DB123" s="664"/>
      <c r="DC123" s="664"/>
      <c r="DD123" s="664"/>
      <c r="DE123" s="664"/>
      <c r="DF123" s="664"/>
      <c r="DG123" s="664"/>
      <c r="DH123" s="664"/>
      <c r="DI123" s="664"/>
      <c r="DJ123" s="664"/>
      <c r="DK123" s="664"/>
      <c r="DL123" s="666"/>
      <c r="DM123" s="667"/>
      <c r="DN123" s="661"/>
      <c r="DO123" s="47"/>
      <c r="DP123" s="663" t="s">
        <v>1020</v>
      </c>
      <c r="DQ123" s="664">
        <f>'3A 2025-2026 REPORTE CALIFICACI'!HA22</f>
        <v>96</v>
      </c>
      <c r="DR123" s="664">
        <f>'3A 2025-2026 REPORTE CALIFICACI'!HB22</f>
        <v>92</v>
      </c>
      <c r="DS123" s="664">
        <f>'3A 2025-2026 REPORTE CALIFICACI'!HC22</f>
        <v>98</v>
      </c>
      <c r="DT123" s="664">
        <f>'3A 2025-2026 REPORTE CALIFICACI'!HD22</f>
        <v>0</v>
      </c>
      <c r="DU123" s="664">
        <f>'3A 2025-2026 REPORTE CALIFICACI'!HE22</f>
        <v>98</v>
      </c>
      <c r="DV123" s="664">
        <f>'3A 2025-2026 REPORTE CALIFICACI'!HF22</f>
        <v>90</v>
      </c>
      <c r="DW123" s="664">
        <f>'3A 2025-2026 REPORTE CALIFICACI'!HG22</f>
        <v>88</v>
      </c>
      <c r="DX123" s="664">
        <f>'3A 2025-2026 REPORTE CALIFICACI'!HH22</f>
        <v>0</v>
      </c>
      <c r="DY123" s="664">
        <f>'3A 2025-2026 REPORTE CALIFICACI'!HI22</f>
        <v>95</v>
      </c>
      <c r="DZ123" s="664">
        <f>'3A 2025-2026 REPORTE CALIFICACI'!HJ22</f>
        <v>80</v>
      </c>
      <c r="EA123" s="664">
        <f>'3A 2025-2026 REPORTE CALIFICACI'!HK22</f>
        <v>96</v>
      </c>
      <c r="EB123" s="664">
        <f>'3A 2025-2026 REPORTE CALIFICACI'!HL22</f>
        <v>0</v>
      </c>
      <c r="EC123" s="664">
        <f>'3A 2025-2026 REPORTE CALIFICACI'!HM22</f>
        <v>97</v>
      </c>
      <c r="ED123" s="664">
        <f>'3A 2025-2026 REPORTE CALIFICACI'!HN22</f>
        <v>88</v>
      </c>
      <c r="EE123" s="664">
        <f>'3A 2025-2026 REPORTE CALIFICACI'!HO22</f>
        <v>94</v>
      </c>
      <c r="EF123" s="664">
        <f>'3A 2025-2026 REPORTE CALIFICACI'!HP22</f>
        <v>0</v>
      </c>
      <c r="EG123" s="664"/>
      <c r="EH123" s="664"/>
      <c r="EI123" s="664"/>
      <c r="EJ123" s="664"/>
      <c r="EK123" s="664"/>
      <c r="EL123" s="664"/>
      <c r="EM123" s="664"/>
      <c r="EN123" s="664"/>
      <c r="EO123" s="664"/>
      <c r="EP123" s="664"/>
      <c r="EQ123" s="664"/>
      <c r="ER123" s="664"/>
      <c r="ES123" s="664"/>
      <c r="ET123" s="664"/>
      <c r="EU123" s="664"/>
      <c r="EV123" s="664"/>
      <c r="EW123" s="664"/>
      <c r="EX123" s="664"/>
      <c r="EY123" s="708"/>
    </row>
    <row r="124" ht="52.5" customHeight="1">
      <c r="A124" s="661"/>
      <c r="B124" s="47"/>
      <c r="C124" s="663" t="s">
        <v>1021</v>
      </c>
      <c r="D124" s="664">
        <f>'3A 2025-2026 REPORTE CALIFICACI'!II19</f>
        <v>70</v>
      </c>
      <c r="E124" s="664">
        <f>'3A 2025-2026 REPORTE CALIFICACI'!IJ19</f>
        <v>72</v>
      </c>
      <c r="F124" s="664">
        <f>'3A 2025-2026 REPORTE CALIFICACI'!IK19</f>
        <v>76</v>
      </c>
      <c r="G124" s="664">
        <f>'3A 2025-2026 REPORTE CALIFICACI'!IL19</f>
        <v>0</v>
      </c>
      <c r="H124" s="664">
        <f>'3A 2025-2026 REPORTE CALIFICACI'!IM19</f>
        <v>75</v>
      </c>
      <c r="I124" s="664">
        <f>'3A 2025-2026 REPORTE CALIFICACI'!IN19</f>
        <v>78</v>
      </c>
      <c r="J124" s="664">
        <f>'3A 2025-2026 REPORTE CALIFICACI'!IO19</f>
        <v>77</v>
      </c>
      <c r="K124" s="664">
        <f>'3A 2025-2026 REPORTE CALIFICACI'!IP19</f>
        <v>0</v>
      </c>
      <c r="L124" s="664">
        <f>'3A 2025-2026 REPORTE CALIFICACI'!IQ19</f>
        <v>82</v>
      </c>
      <c r="M124" s="664">
        <f>'3A 2025-2026 REPORTE CALIFICACI'!IR19</f>
        <v>80</v>
      </c>
      <c r="N124" s="664">
        <f>'3A 2025-2026 REPORTE CALIFICACI'!IS19</f>
        <v>82</v>
      </c>
      <c r="O124" s="664">
        <f>'3A 2025-2026 REPORTE CALIFICACI'!IT19</f>
        <v>0</v>
      </c>
      <c r="P124" s="664">
        <f>'3A 2025-2026 REPORTE CALIFICACI'!IU19</f>
        <v>76</v>
      </c>
      <c r="Q124" s="664">
        <f>'3A 2025-2026 REPORTE CALIFICACI'!IV19</f>
        <v>83</v>
      </c>
      <c r="R124" s="664">
        <f>'3A 2025-2026 REPORTE CALIFICACI'!IW19</f>
        <v>85</v>
      </c>
      <c r="S124" s="664">
        <f>'3A 2025-2026 REPORTE CALIFICACI'!IX19</f>
        <v>0</v>
      </c>
      <c r="T124" s="664"/>
      <c r="U124" s="664"/>
      <c r="V124" s="664"/>
      <c r="W124" s="664"/>
      <c r="X124" s="664"/>
      <c r="Y124" s="664"/>
      <c r="Z124" s="664"/>
      <c r="AA124" s="664"/>
      <c r="AB124" s="664"/>
      <c r="AC124" s="664"/>
      <c r="AD124" s="664"/>
      <c r="AE124" s="664"/>
      <c r="AF124" s="664"/>
      <c r="AG124" s="664"/>
      <c r="AH124" s="664"/>
      <c r="AI124" s="664"/>
      <c r="AJ124" s="664"/>
      <c r="AK124" s="664"/>
      <c r="AL124" s="666"/>
      <c r="AM124" s="667"/>
      <c r="AN124" s="661"/>
      <c r="AO124" s="47"/>
      <c r="AP124" s="663" t="s">
        <v>1021</v>
      </c>
      <c r="AQ124" s="664">
        <f>'3A 2025-2026 REPORTE CALIFICACI'!II20</f>
        <v>88</v>
      </c>
      <c r="AR124" s="664">
        <f>'3A 2025-2026 REPORTE CALIFICACI'!IJ20</f>
        <v>92</v>
      </c>
      <c r="AS124" s="664">
        <f>'3A 2025-2026 REPORTE CALIFICACI'!IK20</f>
        <v>95</v>
      </c>
      <c r="AT124" s="664">
        <f>'3A 2025-2026 REPORTE CALIFICACI'!IL20</f>
        <v>0</v>
      </c>
      <c r="AU124" s="664">
        <f>'3A 2025-2026 REPORTE CALIFICACI'!IM20</f>
        <v>87</v>
      </c>
      <c r="AV124" s="664">
        <f>'3A 2025-2026 REPORTE CALIFICACI'!IN20</f>
        <v>90</v>
      </c>
      <c r="AW124" s="664">
        <f>'3A 2025-2026 REPORTE CALIFICACI'!IO20</f>
        <v>93</v>
      </c>
      <c r="AX124" s="664">
        <f>'3A 2025-2026 REPORTE CALIFICACI'!IP20</f>
        <v>0</v>
      </c>
      <c r="AY124" s="664">
        <f>'3A 2025-2026 REPORTE CALIFICACI'!IQ20</f>
        <v>88</v>
      </c>
      <c r="AZ124" s="664">
        <f>'3A 2025-2026 REPORTE CALIFICACI'!IR20</f>
        <v>90</v>
      </c>
      <c r="BA124" s="664">
        <f>'3A 2025-2026 REPORTE CALIFICACI'!IS20</f>
        <v>94</v>
      </c>
      <c r="BB124" s="664">
        <f>'3A 2025-2026 REPORTE CALIFICACI'!IT20</f>
        <v>0</v>
      </c>
      <c r="BC124" s="664">
        <f>'3A 2025-2026 REPORTE CALIFICACI'!IU20</f>
        <v>84</v>
      </c>
      <c r="BD124" s="664">
        <f>'3A 2025-2026 REPORTE CALIFICACI'!IV20</f>
        <v>91</v>
      </c>
      <c r="BE124" s="664">
        <f>'3A 2025-2026 REPORTE CALIFICACI'!IW20</f>
        <v>96</v>
      </c>
      <c r="BF124" s="664">
        <f>'3A 2025-2026 REPORTE CALIFICACI'!IX20</f>
        <v>0</v>
      </c>
      <c r="BG124" s="664"/>
      <c r="BH124" s="664"/>
      <c r="BI124" s="664"/>
      <c r="BJ124" s="664"/>
      <c r="BK124" s="664"/>
      <c r="BL124" s="664"/>
      <c r="BM124" s="664"/>
      <c r="BN124" s="664"/>
      <c r="BO124" s="664"/>
      <c r="BP124" s="664"/>
      <c r="BQ124" s="664"/>
      <c r="BR124" s="664"/>
      <c r="BS124" s="664"/>
      <c r="BT124" s="664"/>
      <c r="BU124" s="664"/>
      <c r="BV124" s="664"/>
      <c r="BW124" s="664"/>
      <c r="BX124" s="664"/>
      <c r="BY124" s="666"/>
      <c r="BZ124" s="667"/>
      <c r="CA124" s="661"/>
      <c r="CB124" s="47"/>
      <c r="CC124" s="663" t="s">
        <v>1021</v>
      </c>
      <c r="CD124" s="664">
        <f>'3A 2025-2026 REPORTE CALIFICACI'!II21</f>
        <v>74</v>
      </c>
      <c r="CE124" s="664">
        <f>'3A 2025-2026 REPORTE CALIFICACI'!IJ21</f>
        <v>75</v>
      </c>
      <c r="CF124" s="664">
        <f>'3A 2025-2026 REPORTE CALIFICACI'!IK21</f>
        <v>60</v>
      </c>
      <c r="CG124" s="664">
        <f>'3A 2025-2026 REPORTE CALIFICACI'!IL21</f>
        <v>0</v>
      </c>
      <c r="CH124" s="664">
        <f>'3A 2025-2026 REPORTE CALIFICACI'!IM21</f>
        <v>78</v>
      </c>
      <c r="CI124" s="664">
        <f>'3A 2025-2026 REPORTE CALIFICACI'!IN21</f>
        <v>80</v>
      </c>
      <c r="CJ124" s="664">
        <f>'3A 2025-2026 REPORTE CALIFICACI'!IO21</f>
        <v>60</v>
      </c>
      <c r="CK124" s="664">
        <f>'3A 2025-2026 REPORTE CALIFICACI'!IP21</f>
        <v>0</v>
      </c>
      <c r="CL124" s="664">
        <f>'3A 2025-2026 REPORTE CALIFICACI'!IQ21</f>
        <v>75</v>
      </c>
      <c r="CM124" s="664">
        <f>'3A 2025-2026 REPORTE CALIFICACI'!IR21</f>
        <v>82</v>
      </c>
      <c r="CN124" s="664">
        <f>'3A 2025-2026 REPORTE CALIFICACI'!IS21</f>
        <v>80</v>
      </c>
      <c r="CO124" s="664">
        <f>'3A 2025-2026 REPORTE CALIFICACI'!IT21</f>
        <v>0</v>
      </c>
      <c r="CP124" s="664">
        <f>'3A 2025-2026 REPORTE CALIFICACI'!IU21</f>
        <v>76</v>
      </c>
      <c r="CQ124" s="664">
        <f>'3A 2025-2026 REPORTE CALIFICACI'!IV21</f>
        <v>83</v>
      </c>
      <c r="CR124" s="664">
        <f>'3A 2025-2026 REPORTE CALIFICACI'!IW21</f>
        <v>78</v>
      </c>
      <c r="CS124" s="664">
        <f>'3A 2025-2026 REPORTE CALIFICACI'!IX21</f>
        <v>0</v>
      </c>
      <c r="CT124" s="664"/>
      <c r="CU124" s="664"/>
      <c r="CV124" s="664"/>
      <c r="CW124" s="664"/>
      <c r="CX124" s="664"/>
      <c r="CY124" s="664"/>
      <c r="CZ124" s="664"/>
      <c r="DA124" s="664"/>
      <c r="DB124" s="664"/>
      <c r="DC124" s="664"/>
      <c r="DD124" s="664"/>
      <c r="DE124" s="664"/>
      <c r="DF124" s="664"/>
      <c r="DG124" s="664"/>
      <c r="DH124" s="664"/>
      <c r="DI124" s="664"/>
      <c r="DJ124" s="664"/>
      <c r="DK124" s="664"/>
      <c r="DL124" s="666"/>
      <c r="DM124" s="667"/>
      <c r="DN124" s="661"/>
      <c r="DO124" s="47"/>
      <c r="DP124" s="663" t="s">
        <v>1021</v>
      </c>
      <c r="DQ124" s="664">
        <f>'3A 2025-2026 REPORTE CALIFICACI'!II22</f>
        <v>87</v>
      </c>
      <c r="DR124" s="664">
        <f>'3A 2025-2026 REPORTE CALIFICACI'!IJ22</f>
        <v>90</v>
      </c>
      <c r="DS124" s="664">
        <f>'3A 2025-2026 REPORTE CALIFICACI'!IK22</f>
        <v>93</v>
      </c>
      <c r="DT124" s="664">
        <f>'3A 2025-2026 REPORTE CALIFICACI'!IL22</f>
        <v>0</v>
      </c>
      <c r="DU124" s="664">
        <f>'3A 2025-2026 REPORTE CALIFICACI'!IM22</f>
        <v>90</v>
      </c>
      <c r="DV124" s="664">
        <f>'3A 2025-2026 REPORTE CALIFICACI'!IN22</f>
        <v>88</v>
      </c>
      <c r="DW124" s="664">
        <f>'3A 2025-2026 REPORTE CALIFICACI'!IO22</f>
        <v>94</v>
      </c>
      <c r="DX124" s="664">
        <f>'3A 2025-2026 REPORTE CALIFICACI'!IP22</f>
        <v>0</v>
      </c>
      <c r="DY124" s="664">
        <f>'3A 2025-2026 REPORTE CALIFICACI'!IQ22</f>
        <v>82</v>
      </c>
      <c r="DZ124" s="664">
        <f>'3A 2025-2026 REPORTE CALIFICACI'!IR22</f>
        <v>83</v>
      </c>
      <c r="EA124" s="664">
        <f>'3A 2025-2026 REPORTE CALIFICACI'!IS22</f>
        <v>84</v>
      </c>
      <c r="EB124" s="664">
        <f>'3A 2025-2026 REPORTE CALIFICACI'!IT22</f>
        <v>0</v>
      </c>
      <c r="EC124" s="664">
        <f>'3A 2025-2026 REPORTE CALIFICACI'!IU22</f>
        <v>80</v>
      </c>
      <c r="ED124" s="664">
        <f>'3A 2025-2026 REPORTE CALIFICACI'!IV22</f>
        <v>86</v>
      </c>
      <c r="EE124" s="664">
        <f>'3A 2025-2026 REPORTE CALIFICACI'!IW22</f>
        <v>87</v>
      </c>
      <c r="EF124" s="664">
        <f>'3A 2025-2026 REPORTE CALIFICACI'!IX22</f>
        <v>0</v>
      </c>
      <c r="EG124" s="664"/>
      <c r="EH124" s="664"/>
      <c r="EI124" s="664"/>
      <c r="EJ124" s="664"/>
      <c r="EK124" s="664"/>
      <c r="EL124" s="664"/>
      <c r="EM124" s="664"/>
      <c r="EN124" s="664"/>
      <c r="EO124" s="664"/>
      <c r="EP124" s="664"/>
      <c r="EQ124" s="664"/>
      <c r="ER124" s="664"/>
      <c r="ES124" s="664"/>
      <c r="ET124" s="664"/>
      <c r="EU124" s="664"/>
      <c r="EV124" s="664"/>
      <c r="EW124" s="664"/>
      <c r="EX124" s="664"/>
      <c r="EY124" s="708"/>
    </row>
    <row r="125" ht="75.0" customHeight="1">
      <c r="A125" s="661"/>
      <c r="B125" s="43"/>
      <c r="C125" s="663" t="s">
        <v>1022</v>
      </c>
      <c r="D125" s="664">
        <f>'3A 2025-2026 REPORTE CALIFICACI'!JQ19</f>
        <v>71</v>
      </c>
      <c r="E125" s="665">
        <f>'3A 2025-2026 REPORTE CALIFICACI'!JR19</f>
        <v>65</v>
      </c>
      <c r="F125" s="665">
        <f>'3A 2025-2026 REPORTE CALIFICACI'!JS19</f>
        <v>48</v>
      </c>
      <c r="G125" s="664">
        <f>'3A 2025-2026 REPORTE CALIFICACI'!JT19</f>
        <v>0</v>
      </c>
      <c r="H125" s="664">
        <f>'3A 2025-2026 REPORTE CALIFICACI'!JU19</f>
        <v>78</v>
      </c>
      <c r="I125" s="665">
        <f>'3A 2025-2026 REPORTE CALIFICACI'!JV19</f>
        <v>71</v>
      </c>
      <c r="J125" s="665">
        <f>'3A 2025-2026 REPORTE CALIFICACI'!JW19</f>
        <v>61</v>
      </c>
      <c r="K125" s="664">
        <f>'3A 2025-2026 REPORTE CALIFICACI'!JX19</f>
        <v>0</v>
      </c>
      <c r="L125" s="664">
        <f>'3A 2025-2026 REPORTE CALIFICACI'!JY19</f>
        <v>73</v>
      </c>
      <c r="M125" s="665">
        <f>'3A 2025-2026 REPORTE CALIFICACI'!JZ19</f>
        <v>68</v>
      </c>
      <c r="N125" s="665">
        <f>'3A 2025-2026 REPORTE CALIFICACI'!KA19</f>
        <v>47</v>
      </c>
      <c r="O125" s="664">
        <f>'3A 2025-2026 REPORTE CALIFICACI'!KB19</f>
        <v>0</v>
      </c>
      <c r="P125" s="665">
        <f>'3A 2025-2026 REPORTE CALIFICACI'!KC19</f>
        <v>77</v>
      </c>
      <c r="Q125" s="665">
        <f>'3A 2025-2026 REPORTE CALIFICACI'!KD19</f>
        <v>63</v>
      </c>
      <c r="R125" s="665">
        <f>'3A 2025-2026 REPORTE CALIFICACI'!KE19</f>
        <v>54</v>
      </c>
      <c r="S125" s="664">
        <f>'3A 2025-2026 REPORTE CALIFICACI'!KF19</f>
        <v>0</v>
      </c>
      <c r="T125" s="664"/>
      <c r="U125" s="664"/>
      <c r="V125" s="664"/>
      <c r="W125" s="664"/>
      <c r="X125" s="664"/>
      <c r="Y125" s="664"/>
      <c r="Z125" s="664"/>
      <c r="AA125" s="664"/>
      <c r="AB125" s="664"/>
      <c r="AC125" s="664"/>
      <c r="AD125" s="664"/>
      <c r="AE125" s="664"/>
      <c r="AF125" s="664"/>
      <c r="AG125" s="664"/>
      <c r="AH125" s="664"/>
      <c r="AI125" s="664"/>
      <c r="AJ125" s="664"/>
      <c r="AK125" s="664"/>
      <c r="AL125" s="666"/>
      <c r="AM125" s="667"/>
      <c r="AN125" s="661"/>
      <c r="AO125" s="43"/>
      <c r="AP125" s="663" t="s">
        <v>1022</v>
      </c>
      <c r="AQ125" s="664">
        <f>'3A 2025-2026 REPORTE CALIFICACI'!JQ20</f>
        <v>95</v>
      </c>
      <c r="AR125" s="665">
        <f>'3A 2025-2026 REPORTE CALIFICACI'!JR20</f>
        <v>100</v>
      </c>
      <c r="AS125" s="665">
        <f>'3A 2025-2026 REPORTE CALIFICACI'!JS20</f>
        <v>98</v>
      </c>
      <c r="AT125" s="664">
        <f>'3A 2025-2026 REPORTE CALIFICACI'!JT20</f>
        <v>0</v>
      </c>
      <c r="AU125" s="664">
        <f>'3A 2025-2026 REPORTE CALIFICACI'!JU20</f>
        <v>97</v>
      </c>
      <c r="AV125" s="665">
        <f>'3A 2025-2026 REPORTE CALIFICACI'!JV20</f>
        <v>97</v>
      </c>
      <c r="AW125" s="665">
        <f>'3A 2025-2026 REPORTE CALIFICACI'!JW20</f>
        <v>96</v>
      </c>
      <c r="AX125" s="664">
        <f>'3A 2025-2026 REPORTE CALIFICACI'!JX20</f>
        <v>0</v>
      </c>
      <c r="AY125" s="664">
        <f>'3A 2025-2026 REPORTE CALIFICACI'!JY20</f>
        <v>94</v>
      </c>
      <c r="AZ125" s="665">
        <f>'3A 2025-2026 REPORTE CALIFICACI'!JZ20</f>
        <v>96</v>
      </c>
      <c r="BA125" s="665">
        <f>'3A 2025-2026 REPORTE CALIFICACI'!KA20</f>
        <v>98</v>
      </c>
      <c r="BB125" s="664">
        <f>'3A 2025-2026 REPORTE CALIFICACI'!KB20</f>
        <v>0</v>
      </c>
      <c r="BC125" s="665">
        <f>'3A 2025-2026 REPORTE CALIFICACI'!KC20</f>
        <v>98</v>
      </c>
      <c r="BD125" s="665">
        <f>'3A 2025-2026 REPORTE CALIFICACI'!KD20</f>
        <v>91</v>
      </c>
      <c r="BE125" s="665">
        <f>'3A 2025-2026 REPORTE CALIFICACI'!KE20</f>
        <v>94</v>
      </c>
      <c r="BF125" s="664">
        <f>'3A 2025-2026 REPORTE CALIFICACI'!KF20</f>
        <v>0</v>
      </c>
      <c r="BG125" s="664"/>
      <c r="BH125" s="664"/>
      <c r="BI125" s="664"/>
      <c r="BJ125" s="664"/>
      <c r="BK125" s="664"/>
      <c r="BL125" s="664"/>
      <c r="BM125" s="664"/>
      <c r="BN125" s="664"/>
      <c r="BO125" s="664"/>
      <c r="BP125" s="664"/>
      <c r="BQ125" s="664"/>
      <c r="BR125" s="664"/>
      <c r="BS125" s="664"/>
      <c r="BT125" s="664"/>
      <c r="BU125" s="664"/>
      <c r="BV125" s="664"/>
      <c r="BW125" s="664"/>
      <c r="BX125" s="664"/>
      <c r="BY125" s="666"/>
      <c r="BZ125" s="667"/>
      <c r="CA125" s="661"/>
      <c r="CB125" s="43"/>
      <c r="CC125" s="663" t="s">
        <v>1022</v>
      </c>
      <c r="CD125" s="664">
        <f>'3A 2025-2026 REPORTE CALIFICACI'!JQ21</f>
        <v>81</v>
      </c>
      <c r="CE125" s="665">
        <f>'3A 2025-2026 REPORTE CALIFICACI'!JR21</f>
        <v>59</v>
      </c>
      <c r="CF125" s="665">
        <f>'3A 2025-2026 REPORTE CALIFICACI'!JS21</f>
        <v>51</v>
      </c>
      <c r="CG125" s="664">
        <f>'3A 2025-2026 REPORTE CALIFICACI'!JT21</f>
        <v>0</v>
      </c>
      <c r="CH125" s="664">
        <f>'3A 2025-2026 REPORTE CALIFICACI'!JU21</f>
        <v>84</v>
      </c>
      <c r="CI125" s="665">
        <f>'3A 2025-2026 REPORTE CALIFICACI'!JV21</f>
        <v>62</v>
      </c>
      <c r="CJ125" s="665">
        <f>'3A 2025-2026 REPORTE CALIFICACI'!JW21</f>
        <v>48</v>
      </c>
      <c r="CK125" s="664">
        <f>'3A 2025-2026 REPORTE CALIFICACI'!JX21</f>
        <v>0</v>
      </c>
      <c r="CL125" s="664">
        <f>'3A 2025-2026 REPORTE CALIFICACI'!JY21</f>
        <v>80</v>
      </c>
      <c r="CM125" s="665">
        <f>'3A 2025-2026 REPORTE CALIFICACI'!JZ21</f>
        <v>66</v>
      </c>
      <c r="CN125" s="665">
        <f>'3A 2025-2026 REPORTE CALIFICACI'!KA21</f>
        <v>53</v>
      </c>
      <c r="CO125" s="664">
        <f>'3A 2025-2026 REPORTE CALIFICACI'!KB21</f>
        <v>0</v>
      </c>
      <c r="CP125" s="665">
        <f>'3A 2025-2026 REPORTE CALIFICACI'!KC21</f>
        <v>72</v>
      </c>
      <c r="CQ125" s="665">
        <f>'3A 2025-2026 REPORTE CALIFICACI'!KD21</f>
        <v>68</v>
      </c>
      <c r="CR125" s="665">
        <f>'3A 2025-2026 REPORTE CALIFICACI'!KE21</f>
        <v>58</v>
      </c>
      <c r="CS125" s="664">
        <f>'3A 2025-2026 REPORTE CALIFICACI'!KF21</f>
        <v>0</v>
      </c>
      <c r="CT125" s="664"/>
      <c r="CU125" s="664"/>
      <c r="CV125" s="664"/>
      <c r="CW125" s="664"/>
      <c r="CX125" s="664"/>
      <c r="CY125" s="664"/>
      <c r="CZ125" s="664"/>
      <c r="DA125" s="664"/>
      <c r="DB125" s="664"/>
      <c r="DC125" s="664"/>
      <c r="DD125" s="664"/>
      <c r="DE125" s="664"/>
      <c r="DF125" s="664"/>
      <c r="DG125" s="664"/>
      <c r="DH125" s="664"/>
      <c r="DI125" s="664"/>
      <c r="DJ125" s="664"/>
      <c r="DK125" s="664"/>
      <c r="DL125" s="666"/>
      <c r="DM125" s="667"/>
      <c r="DN125" s="661"/>
      <c r="DO125" s="43"/>
      <c r="DP125" s="663" t="s">
        <v>1022</v>
      </c>
      <c r="DQ125" s="664">
        <f>'3A 2025-2026 REPORTE CALIFICACI'!JQ22</f>
        <v>90</v>
      </c>
      <c r="DR125" s="665">
        <f>'3A 2025-2026 REPORTE CALIFICACI'!JR22</f>
        <v>90</v>
      </c>
      <c r="DS125" s="665">
        <f>'3A 2025-2026 REPORTE CALIFICACI'!JS22</f>
        <v>90</v>
      </c>
      <c r="DT125" s="664">
        <f>'3A 2025-2026 REPORTE CALIFICACI'!JT22</f>
        <v>0</v>
      </c>
      <c r="DU125" s="664">
        <f>'3A 2025-2026 REPORTE CALIFICACI'!JU22</f>
        <v>93</v>
      </c>
      <c r="DV125" s="665">
        <f>'3A 2025-2026 REPORTE CALIFICACI'!JV22</f>
        <v>91</v>
      </c>
      <c r="DW125" s="665">
        <f>'3A 2025-2026 REPORTE CALIFICACI'!JW22</f>
        <v>90</v>
      </c>
      <c r="DX125" s="664">
        <f>'3A 2025-2026 REPORTE CALIFICACI'!JX22</f>
        <v>0</v>
      </c>
      <c r="DY125" s="664">
        <f>'3A 2025-2026 REPORTE CALIFICACI'!JY22</f>
        <v>91</v>
      </c>
      <c r="DZ125" s="665">
        <f>'3A 2025-2026 REPORTE CALIFICACI'!JZ22</f>
        <v>97</v>
      </c>
      <c r="EA125" s="665">
        <f>'3A 2025-2026 REPORTE CALIFICACI'!KA22</f>
        <v>88</v>
      </c>
      <c r="EB125" s="664">
        <f>'3A 2025-2026 REPORTE CALIFICACI'!KB22</f>
        <v>0</v>
      </c>
      <c r="EC125" s="665">
        <f>'3A 2025-2026 REPORTE CALIFICACI'!KC22</f>
        <v>91</v>
      </c>
      <c r="ED125" s="665">
        <f>'3A 2025-2026 REPORTE CALIFICACI'!KD22</f>
        <v>94</v>
      </c>
      <c r="EE125" s="665">
        <f>'3A 2025-2026 REPORTE CALIFICACI'!KE22</f>
        <v>91</v>
      </c>
      <c r="EF125" s="664">
        <f>'3A 2025-2026 REPORTE CALIFICACI'!KF22</f>
        <v>0</v>
      </c>
      <c r="EG125" s="664"/>
      <c r="EH125" s="664"/>
      <c r="EI125" s="664"/>
      <c r="EJ125" s="664"/>
      <c r="EK125" s="664"/>
      <c r="EL125" s="664"/>
      <c r="EM125" s="664"/>
      <c r="EN125" s="664"/>
      <c r="EO125" s="664"/>
      <c r="EP125" s="664"/>
      <c r="EQ125" s="664"/>
      <c r="ER125" s="664"/>
      <c r="ES125" s="664"/>
      <c r="ET125" s="664"/>
      <c r="EU125" s="664"/>
      <c r="EV125" s="664"/>
      <c r="EW125" s="664"/>
      <c r="EX125" s="664"/>
      <c r="EY125" s="708"/>
    </row>
    <row r="126">
      <c r="A126" s="628"/>
      <c r="B126" s="643"/>
      <c r="C126" s="643"/>
      <c r="D126" s="643"/>
      <c r="E126" s="643"/>
      <c r="F126" s="643"/>
      <c r="G126" s="643"/>
      <c r="H126" s="643"/>
      <c r="I126" s="643"/>
      <c r="J126" s="643"/>
      <c r="K126" s="643"/>
      <c r="L126" s="643"/>
      <c r="M126" s="643"/>
      <c r="N126" s="643"/>
      <c r="O126" s="643"/>
      <c r="P126" s="643"/>
      <c r="Q126" s="643"/>
      <c r="R126" s="643"/>
      <c r="S126" s="643"/>
      <c r="T126" s="643"/>
      <c r="U126" s="643"/>
      <c r="V126" s="643"/>
      <c r="W126" s="643"/>
      <c r="X126" s="668"/>
      <c r="Y126" s="668"/>
      <c r="Z126" s="643"/>
      <c r="AA126" s="643"/>
      <c r="AB126" s="643"/>
      <c r="AC126" s="643"/>
      <c r="AD126" s="643"/>
      <c r="AE126" s="643"/>
      <c r="AF126" s="643"/>
      <c r="AG126" s="643"/>
      <c r="AH126" s="643"/>
      <c r="AI126" s="643"/>
      <c r="AJ126" s="643"/>
      <c r="AK126" s="643"/>
      <c r="AL126" s="644"/>
      <c r="AM126" s="643"/>
      <c r="AN126" s="628"/>
      <c r="AO126" s="643"/>
      <c r="AP126" s="643"/>
      <c r="AQ126" s="643"/>
      <c r="AR126" s="643"/>
      <c r="AS126" s="643"/>
      <c r="AT126" s="643"/>
      <c r="AU126" s="643"/>
      <c r="AV126" s="643"/>
      <c r="AW126" s="643"/>
      <c r="AX126" s="643"/>
      <c r="AY126" s="643"/>
      <c r="AZ126" s="643"/>
      <c r="BA126" s="643"/>
      <c r="BB126" s="643"/>
      <c r="BC126" s="643"/>
      <c r="BD126" s="643"/>
      <c r="BE126" s="643"/>
      <c r="BF126" s="643"/>
      <c r="BG126" s="643"/>
      <c r="BH126" s="643"/>
      <c r="BI126" s="643"/>
      <c r="BJ126" s="643"/>
      <c r="BK126" s="668"/>
      <c r="BL126" s="668"/>
      <c r="BM126" s="643"/>
      <c r="BN126" s="643"/>
      <c r="BO126" s="643"/>
      <c r="BP126" s="643"/>
      <c r="BQ126" s="643"/>
      <c r="BR126" s="643"/>
      <c r="BS126" s="643"/>
      <c r="BT126" s="643"/>
      <c r="BU126" s="643"/>
      <c r="BV126" s="643"/>
      <c r="BW126" s="643"/>
      <c r="BX126" s="643"/>
      <c r="BY126" s="644"/>
      <c r="BZ126" s="643"/>
      <c r="CA126" s="628"/>
      <c r="CB126" s="643"/>
      <c r="CC126" s="643"/>
      <c r="CD126" s="643"/>
      <c r="CE126" s="643"/>
      <c r="CF126" s="643"/>
      <c r="CG126" s="643"/>
      <c r="CH126" s="643"/>
      <c r="CI126" s="643"/>
      <c r="CJ126" s="643"/>
      <c r="CK126" s="643"/>
      <c r="CL126" s="643"/>
      <c r="CM126" s="643"/>
      <c r="CN126" s="643"/>
      <c r="CO126" s="643"/>
      <c r="CP126" s="643"/>
      <c r="CQ126" s="643"/>
      <c r="CR126" s="643"/>
      <c r="CS126" s="643"/>
      <c r="CT126" s="643"/>
      <c r="CU126" s="643"/>
      <c r="CV126" s="643"/>
      <c r="CW126" s="643"/>
      <c r="CX126" s="668"/>
      <c r="CY126" s="668"/>
      <c r="CZ126" s="643"/>
      <c r="DA126" s="643"/>
      <c r="DB126" s="643"/>
      <c r="DC126" s="643"/>
      <c r="DD126" s="643"/>
      <c r="DE126" s="643"/>
      <c r="DF126" s="643"/>
      <c r="DG126" s="643"/>
      <c r="DH126" s="643"/>
      <c r="DI126" s="643"/>
      <c r="DJ126" s="643"/>
      <c r="DK126" s="643"/>
      <c r="DL126" s="644"/>
      <c r="DM126" s="643"/>
      <c r="DN126" s="628"/>
      <c r="DO126" s="643"/>
      <c r="DP126" s="643"/>
      <c r="DQ126" s="643"/>
      <c r="DR126" s="643"/>
      <c r="DS126" s="643"/>
      <c r="DT126" s="643"/>
      <c r="DU126" s="643"/>
      <c r="DV126" s="643"/>
      <c r="DW126" s="643"/>
      <c r="DX126" s="643"/>
      <c r="DY126" s="643"/>
      <c r="DZ126" s="643"/>
      <c r="EA126" s="643"/>
      <c r="EB126" s="643"/>
      <c r="EC126" s="643"/>
      <c r="ED126" s="643"/>
      <c r="EE126" s="643"/>
      <c r="EF126" s="643"/>
      <c r="EG126" s="643"/>
      <c r="EH126" s="643"/>
      <c r="EI126" s="643"/>
      <c r="EJ126" s="643"/>
      <c r="EK126" s="668"/>
      <c r="EL126" s="668"/>
      <c r="EM126" s="643"/>
      <c r="EN126" s="643"/>
      <c r="EO126" s="643"/>
      <c r="EP126" s="643"/>
      <c r="EQ126" s="643"/>
      <c r="ER126" s="643"/>
      <c r="ES126" s="643"/>
      <c r="ET126" s="643"/>
      <c r="EU126" s="643"/>
      <c r="EV126" s="643"/>
      <c r="EW126" s="643"/>
      <c r="EX126" s="643"/>
      <c r="EY126" s="644"/>
    </row>
    <row r="127">
      <c r="A127" s="628"/>
      <c r="B127" s="643"/>
      <c r="C127" s="643"/>
      <c r="D127" s="643"/>
      <c r="E127" s="643"/>
      <c r="F127" s="643"/>
      <c r="G127" s="643"/>
      <c r="H127" s="643"/>
      <c r="I127" s="643"/>
      <c r="J127" s="643"/>
      <c r="K127" s="643"/>
      <c r="L127" s="643"/>
      <c r="M127" s="643"/>
      <c r="N127" s="643"/>
      <c r="O127" s="643"/>
      <c r="P127" s="643"/>
      <c r="Q127" s="643"/>
      <c r="R127" s="643"/>
      <c r="S127" s="643"/>
      <c r="T127" s="643"/>
      <c r="U127" s="643"/>
      <c r="V127" s="643"/>
      <c r="W127" s="643"/>
      <c r="X127" s="643"/>
      <c r="Y127" s="643"/>
      <c r="Z127" s="643"/>
      <c r="AA127" s="643"/>
      <c r="AB127" s="643"/>
      <c r="AC127" s="643"/>
      <c r="AD127" s="643"/>
      <c r="AE127" s="643"/>
      <c r="AF127" s="643"/>
      <c r="AG127" s="643"/>
      <c r="AH127" s="643"/>
      <c r="AI127" s="643"/>
      <c r="AJ127" s="643"/>
      <c r="AK127" s="643"/>
      <c r="AL127" s="644"/>
      <c r="AM127" s="643"/>
      <c r="AN127" s="628"/>
      <c r="AO127" s="643"/>
      <c r="AP127" s="643"/>
      <c r="AQ127" s="643"/>
      <c r="AR127" s="643"/>
      <c r="AS127" s="643"/>
      <c r="AT127" s="643"/>
      <c r="AU127" s="643"/>
      <c r="AV127" s="643"/>
      <c r="AW127" s="643"/>
      <c r="AX127" s="643"/>
      <c r="AY127" s="643"/>
      <c r="AZ127" s="643"/>
      <c r="BA127" s="643"/>
      <c r="BB127" s="643"/>
      <c r="BC127" s="643"/>
      <c r="BD127" s="643"/>
      <c r="BE127" s="643"/>
      <c r="BF127" s="643"/>
      <c r="BG127" s="643"/>
      <c r="BH127" s="643"/>
      <c r="BI127" s="643"/>
      <c r="BJ127" s="643"/>
      <c r="BK127" s="643"/>
      <c r="BL127" s="643"/>
      <c r="BM127" s="643"/>
      <c r="BN127" s="643"/>
      <c r="BO127" s="643"/>
      <c r="BP127" s="643"/>
      <c r="BQ127" s="643"/>
      <c r="BR127" s="643"/>
      <c r="BS127" s="643"/>
      <c r="BT127" s="643"/>
      <c r="BU127" s="643"/>
      <c r="BV127" s="643"/>
      <c r="BW127" s="643"/>
      <c r="BX127" s="643"/>
      <c r="BY127" s="644"/>
      <c r="BZ127" s="643"/>
      <c r="CA127" s="628"/>
      <c r="CB127" s="643"/>
      <c r="CC127" s="643"/>
      <c r="CD127" s="643"/>
      <c r="CE127" s="643"/>
      <c r="CF127" s="643"/>
      <c r="CG127" s="643"/>
      <c r="CH127" s="643"/>
      <c r="CI127" s="643"/>
      <c r="CJ127" s="643"/>
      <c r="CK127" s="643"/>
      <c r="CL127" s="643"/>
      <c r="CM127" s="643"/>
      <c r="CN127" s="643"/>
      <c r="CO127" s="643"/>
      <c r="CP127" s="643"/>
      <c r="CQ127" s="643"/>
      <c r="CR127" s="643"/>
      <c r="CS127" s="643"/>
      <c r="CT127" s="643"/>
      <c r="CU127" s="643"/>
      <c r="CV127" s="643"/>
      <c r="CW127" s="643"/>
      <c r="CX127" s="643"/>
      <c r="CY127" s="643"/>
      <c r="CZ127" s="643"/>
      <c r="DA127" s="643"/>
      <c r="DB127" s="643"/>
      <c r="DC127" s="643"/>
      <c r="DD127" s="643"/>
      <c r="DE127" s="643"/>
      <c r="DF127" s="643"/>
      <c r="DG127" s="643"/>
      <c r="DH127" s="643"/>
      <c r="DI127" s="643"/>
      <c r="DJ127" s="643"/>
      <c r="DK127" s="643"/>
      <c r="DL127" s="644"/>
      <c r="DM127" s="643"/>
      <c r="DN127" s="628"/>
      <c r="DO127" s="643"/>
      <c r="DP127" s="643"/>
      <c r="DQ127" s="643"/>
      <c r="DR127" s="643"/>
      <c r="DS127" s="643"/>
      <c r="DT127" s="643"/>
      <c r="DU127" s="643"/>
      <c r="DV127" s="643"/>
      <c r="DW127" s="643"/>
      <c r="DX127" s="643"/>
      <c r="DY127" s="643"/>
      <c r="DZ127" s="643"/>
      <c r="EA127" s="643"/>
      <c r="EB127" s="643"/>
      <c r="EC127" s="643"/>
      <c r="ED127" s="643"/>
      <c r="EE127" s="643"/>
      <c r="EF127" s="643"/>
      <c r="EG127" s="643"/>
      <c r="EH127" s="643"/>
      <c r="EI127" s="643"/>
      <c r="EJ127" s="643"/>
      <c r="EK127" s="643"/>
      <c r="EL127" s="643"/>
      <c r="EM127" s="643"/>
      <c r="EN127" s="643"/>
      <c r="EO127" s="643"/>
      <c r="EP127" s="643"/>
      <c r="EQ127" s="643"/>
      <c r="ER127" s="643"/>
      <c r="ES127" s="643"/>
      <c r="ET127" s="643"/>
      <c r="EU127" s="643"/>
      <c r="EV127" s="643"/>
      <c r="EW127" s="643"/>
      <c r="EX127" s="643"/>
      <c r="EY127" s="644"/>
    </row>
    <row r="128">
      <c r="A128" s="628"/>
      <c r="B128" s="643"/>
      <c r="C128" s="643"/>
      <c r="D128" s="643"/>
      <c r="E128" s="643"/>
      <c r="F128" s="643"/>
      <c r="G128" s="643"/>
      <c r="H128" s="643"/>
      <c r="I128" s="643"/>
      <c r="J128" s="643"/>
      <c r="K128" s="643"/>
      <c r="L128" s="643"/>
      <c r="M128" s="643"/>
      <c r="N128" s="643"/>
      <c r="O128" s="643"/>
      <c r="P128" s="643"/>
      <c r="Q128" s="643"/>
      <c r="R128" s="643"/>
      <c r="S128" s="643"/>
      <c r="T128" s="643"/>
      <c r="U128" s="643"/>
      <c r="V128" s="643"/>
      <c r="W128" s="643"/>
      <c r="X128" s="643"/>
      <c r="Y128" s="643"/>
      <c r="Z128" s="643"/>
      <c r="AA128" s="643"/>
      <c r="AB128" s="643"/>
      <c r="AC128" s="643"/>
      <c r="AD128" s="643"/>
      <c r="AE128" s="643"/>
      <c r="AF128" s="643"/>
      <c r="AG128" s="643"/>
      <c r="AH128" s="643"/>
      <c r="AI128" s="643"/>
      <c r="AJ128" s="643"/>
      <c r="AK128" s="643"/>
      <c r="AL128" s="644"/>
      <c r="AM128" s="643"/>
      <c r="AN128" s="628"/>
      <c r="AO128" s="643"/>
      <c r="AP128" s="643"/>
      <c r="AQ128" s="643"/>
      <c r="AR128" s="643"/>
      <c r="AS128" s="643"/>
      <c r="AT128" s="643"/>
      <c r="AU128" s="643"/>
      <c r="AV128" s="643"/>
      <c r="AW128" s="643"/>
      <c r="AX128" s="643"/>
      <c r="AY128" s="643"/>
      <c r="AZ128" s="643"/>
      <c r="BA128" s="643"/>
      <c r="BB128" s="643"/>
      <c r="BC128" s="643"/>
      <c r="BD128" s="643"/>
      <c r="BE128" s="643"/>
      <c r="BF128" s="643"/>
      <c r="BG128" s="643"/>
      <c r="BH128" s="643"/>
      <c r="BI128" s="643"/>
      <c r="BJ128" s="643"/>
      <c r="BK128" s="643"/>
      <c r="BL128" s="643"/>
      <c r="BM128" s="643"/>
      <c r="BN128" s="643"/>
      <c r="BO128" s="643"/>
      <c r="BP128" s="643"/>
      <c r="BQ128" s="643"/>
      <c r="BR128" s="643"/>
      <c r="BS128" s="643"/>
      <c r="BT128" s="643"/>
      <c r="BU128" s="643"/>
      <c r="BV128" s="643"/>
      <c r="BW128" s="643"/>
      <c r="BX128" s="643"/>
      <c r="BY128" s="644"/>
      <c r="BZ128" s="643"/>
      <c r="CA128" s="628"/>
      <c r="CB128" s="643"/>
      <c r="CC128" s="643"/>
      <c r="CD128" s="643"/>
      <c r="CE128" s="643"/>
      <c r="CF128" s="643"/>
      <c r="CG128" s="643"/>
      <c r="CH128" s="643"/>
      <c r="CI128" s="643"/>
      <c r="CJ128" s="643"/>
      <c r="CK128" s="643"/>
      <c r="CL128" s="643"/>
      <c r="CM128" s="643"/>
      <c r="CN128" s="643"/>
      <c r="CO128" s="643"/>
      <c r="CP128" s="643"/>
      <c r="CQ128" s="643"/>
      <c r="CR128" s="643"/>
      <c r="CS128" s="643"/>
      <c r="CT128" s="643"/>
      <c r="CU128" s="643"/>
      <c r="CV128" s="643"/>
      <c r="CW128" s="643"/>
      <c r="CX128" s="643"/>
      <c r="CY128" s="643"/>
      <c r="CZ128" s="643"/>
      <c r="DA128" s="643"/>
      <c r="DB128" s="643"/>
      <c r="DC128" s="643"/>
      <c r="DD128" s="643"/>
      <c r="DE128" s="643"/>
      <c r="DF128" s="643"/>
      <c r="DG128" s="643"/>
      <c r="DH128" s="643"/>
      <c r="DI128" s="643"/>
      <c r="DJ128" s="643"/>
      <c r="DK128" s="643"/>
      <c r="DL128" s="644"/>
      <c r="DM128" s="643"/>
      <c r="DN128" s="628"/>
      <c r="DO128" s="643"/>
      <c r="DP128" s="643"/>
      <c r="DQ128" s="643"/>
      <c r="DR128" s="643"/>
      <c r="DS128" s="643"/>
      <c r="DT128" s="643"/>
      <c r="DU128" s="643"/>
      <c r="DV128" s="643"/>
      <c r="DW128" s="643"/>
      <c r="DX128" s="643"/>
      <c r="DY128" s="643"/>
      <c r="DZ128" s="643"/>
      <c r="EA128" s="643"/>
      <c r="EB128" s="643"/>
      <c r="EC128" s="643"/>
      <c r="ED128" s="643"/>
      <c r="EE128" s="643"/>
      <c r="EF128" s="643"/>
      <c r="EG128" s="643"/>
      <c r="EH128" s="643"/>
      <c r="EI128" s="643"/>
      <c r="EJ128" s="643"/>
      <c r="EK128" s="643"/>
      <c r="EL128" s="643"/>
      <c r="EM128" s="643"/>
      <c r="EN128" s="643"/>
      <c r="EO128" s="643"/>
      <c r="EP128" s="643"/>
      <c r="EQ128" s="643"/>
      <c r="ER128" s="643"/>
      <c r="ES128" s="643"/>
      <c r="ET128" s="643"/>
      <c r="EU128" s="643"/>
      <c r="EV128" s="643"/>
      <c r="EW128" s="643"/>
      <c r="EX128" s="643"/>
      <c r="EY128" s="644"/>
    </row>
    <row r="129">
      <c r="A129" s="669"/>
      <c r="B129" s="670" t="s">
        <v>1023</v>
      </c>
      <c r="C129" s="15"/>
      <c r="D129" s="15"/>
      <c r="E129" s="15"/>
      <c r="F129" s="15"/>
      <c r="G129" s="15"/>
      <c r="H129" s="16"/>
      <c r="I129" s="671"/>
      <c r="J129" s="646" t="s">
        <v>1024</v>
      </c>
      <c r="K129" s="15"/>
      <c r="L129" s="15"/>
      <c r="M129" s="15"/>
      <c r="N129" s="15"/>
      <c r="O129" s="15"/>
      <c r="P129" s="16"/>
      <c r="Q129" s="671"/>
      <c r="R129" s="670" t="s">
        <v>1025</v>
      </c>
      <c r="S129" s="15"/>
      <c r="T129" s="15"/>
      <c r="U129" s="15"/>
      <c r="V129" s="16"/>
      <c r="W129" s="672" t="s">
        <v>1026</v>
      </c>
      <c r="X129" s="41"/>
      <c r="Y129" s="672"/>
      <c r="Z129" s="673"/>
      <c r="AA129" s="674"/>
      <c r="AB129" s="672" t="s">
        <v>1027</v>
      </c>
      <c r="AC129" s="41"/>
      <c r="AD129" s="675"/>
      <c r="AE129" s="671"/>
      <c r="AF129" s="671"/>
      <c r="AG129" s="671"/>
      <c r="AH129" s="671"/>
      <c r="AI129" s="671"/>
      <c r="AJ129" s="671"/>
      <c r="AK129" s="671"/>
      <c r="AL129" s="676"/>
      <c r="AM129" s="671"/>
      <c r="AN129" s="669"/>
      <c r="AO129" s="670" t="s">
        <v>1023</v>
      </c>
      <c r="AP129" s="15"/>
      <c r="AQ129" s="15"/>
      <c r="AR129" s="15"/>
      <c r="AS129" s="15"/>
      <c r="AT129" s="15"/>
      <c r="AU129" s="16"/>
      <c r="AV129" s="671"/>
      <c r="AW129" s="646" t="s">
        <v>1024</v>
      </c>
      <c r="AX129" s="15"/>
      <c r="AY129" s="15"/>
      <c r="AZ129" s="15"/>
      <c r="BA129" s="15"/>
      <c r="BB129" s="15"/>
      <c r="BC129" s="16"/>
      <c r="BD129" s="671"/>
      <c r="BE129" s="670" t="s">
        <v>1025</v>
      </c>
      <c r="BF129" s="15"/>
      <c r="BG129" s="15"/>
      <c r="BH129" s="15"/>
      <c r="BI129" s="16"/>
      <c r="BJ129" s="672" t="s">
        <v>1026</v>
      </c>
      <c r="BK129" s="41"/>
      <c r="BL129" s="672"/>
      <c r="BM129" s="673"/>
      <c r="BN129" s="674"/>
      <c r="BO129" s="672" t="s">
        <v>1027</v>
      </c>
      <c r="BP129" s="41"/>
      <c r="BQ129" s="675"/>
      <c r="BR129" s="671"/>
      <c r="BS129" s="671"/>
      <c r="BT129" s="671"/>
      <c r="BU129" s="671"/>
      <c r="BV129" s="671"/>
      <c r="BW129" s="671"/>
      <c r="BX129" s="671"/>
      <c r="BY129" s="676"/>
      <c r="BZ129" s="671"/>
      <c r="CA129" s="669"/>
      <c r="CB129" s="670" t="s">
        <v>1023</v>
      </c>
      <c r="CC129" s="15"/>
      <c r="CD129" s="15"/>
      <c r="CE129" s="15"/>
      <c r="CF129" s="15"/>
      <c r="CG129" s="15"/>
      <c r="CH129" s="16"/>
      <c r="CI129" s="671"/>
      <c r="CJ129" s="646" t="s">
        <v>1024</v>
      </c>
      <c r="CK129" s="15"/>
      <c r="CL129" s="15"/>
      <c r="CM129" s="15"/>
      <c r="CN129" s="15"/>
      <c r="CO129" s="15"/>
      <c r="CP129" s="16"/>
      <c r="CQ129" s="671"/>
      <c r="CR129" s="670" t="s">
        <v>1025</v>
      </c>
      <c r="CS129" s="15"/>
      <c r="CT129" s="15"/>
      <c r="CU129" s="15"/>
      <c r="CV129" s="16"/>
      <c r="CW129" s="672" t="s">
        <v>1026</v>
      </c>
      <c r="CX129" s="41"/>
      <c r="CY129" s="672"/>
      <c r="CZ129" s="673"/>
      <c r="DA129" s="674"/>
      <c r="DB129" s="672" t="s">
        <v>1027</v>
      </c>
      <c r="DC129" s="41"/>
      <c r="DD129" s="675"/>
      <c r="DE129" s="671"/>
      <c r="DF129" s="671"/>
      <c r="DG129" s="671"/>
      <c r="DH129" s="671"/>
      <c r="DI129" s="671"/>
      <c r="DJ129" s="671"/>
      <c r="DK129" s="671"/>
      <c r="DL129" s="676"/>
      <c r="DM129" s="671"/>
      <c r="DN129" s="669"/>
      <c r="DO129" s="670" t="s">
        <v>1023</v>
      </c>
      <c r="DP129" s="15"/>
      <c r="DQ129" s="15"/>
      <c r="DR129" s="15"/>
      <c r="DS129" s="15"/>
      <c r="DT129" s="15"/>
      <c r="DU129" s="16"/>
      <c r="DV129" s="671"/>
      <c r="DW129" s="646" t="s">
        <v>1024</v>
      </c>
      <c r="DX129" s="15"/>
      <c r="DY129" s="15"/>
      <c r="DZ129" s="15"/>
      <c r="EA129" s="15"/>
      <c r="EB129" s="15"/>
      <c r="EC129" s="16"/>
      <c r="ED129" s="671"/>
      <c r="EE129" s="670" t="s">
        <v>1025</v>
      </c>
      <c r="EF129" s="15"/>
      <c r="EG129" s="15"/>
      <c r="EH129" s="15"/>
      <c r="EI129" s="16"/>
      <c r="EJ129" s="672" t="s">
        <v>1026</v>
      </c>
      <c r="EK129" s="41"/>
      <c r="EL129" s="672"/>
      <c r="EM129" s="673"/>
      <c r="EN129" s="674"/>
      <c r="EO129" s="672" t="s">
        <v>1027</v>
      </c>
      <c r="EP129" s="41"/>
      <c r="EQ129" s="675"/>
      <c r="ER129" s="671"/>
      <c r="ES129" s="671"/>
      <c r="ET129" s="671"/>
      <c r="EU129" s="671"/>
      <c r="EV129" s="671"/>
      <c r="EW129" s="671"/>
      <c r="EX129" s="671"/>
      <c r="EY129" s="676"/>
    </row>
    <row r="130">
      <c r="A130" s="669"/>
      <c r="B130" s="677" t="s">
        <v>1028</v>
      </c>
      <c r="C130" s="678" t="s">
        <v>1029</v>
      </c>
      <c r="D130" s="678" t="s">
        <v>1030</v>
      </c>
      <c r="E130" s="679" t="s">
        <v>1031</v>
      </c>
      <c r="F130" s="15"/>
      <c r="G130" s="15"/>
      <c r="H130" s="16"/>
      <c r="I130" s="671"/>
      <c r="J130" s="680" t="s">
        <v>1032</v>
      </c>
      <c r="K130" s="681" t="s">
        <v>1033</v>
      </c>
      <c r="P130" s="682"/>
      <c r="Q130" s="671"/>
      <c r="R130" s="671"/>
      <c r="S130" s="671"/>
      <c r="T130" s="671"/>
      <c r="U130" s="671"/>
      <c r="V130" s="671"/>
      <c r="W130" s="671"/>
      <c r="X130" s="671"/>
      <c r="Y130" s="671"/>
      <c r="Z130" s="671"/>
      <c r="AA130" s="671"/>
      <c r="AB130" s="671"/>
      <c r="AC130" s="671"/>
      <c r="AD130" s="671"/>
      <c r="AE130" s="671"/>
      <c r="AF130" s="671"/>
      <c r="AG130" s="671"/>
      <c r="AH130" s="671"/>
      <c r="AI130" s="671"/>
      <c r="AJ130" s="671"/>
      <c r="AK130" s="671"/>
      <c r="AL130" s="676"/>
      <c r="AM130" s="671"/>
      <c r="AN130" s="669"/>
      <c r="AO130" s="677" t="s">
        <v>1028</v>
      </c>
      <c r="AP130" s="678" t="s">
        <v>1029</v>
      </c>
      <c r="AQ130" s="678" t="s">
        <v>1030</v>
      </c>
      <c r="AR130" s="679" t="s">
        <v>1031</v>
      </c>
      <c r="AS130" s="15"/>
      <c r="AT130" s="15"/>
      <c r="AU130" s="16"/>
      <c r="AV130" s="671"/>
      <c r="AW130" s="680" t="s">
        <v>1032</v>
      </c>
      <c r="AX130" s="681" t="s">
        <v>1033</v>
      </c>
      <c r="BC130" s="682"/>
      <c r="BD130" s="671"/>
      <c r="BE130" s="671"/>
      <c r="BF130" s="671"/>
      <c r="BG130" s="671"/>
      <c r="BH130" s="671"/>
      <c r="BI130" s="671"/>
      <c r="BJ130" s="671"/>
      <c r="BK130" s="671"/>
      <c r="BL130" s="671"/>
      <c r="BM130" s="671"/>
      <c r="BN130" s="671"/>
      <c r="BO130" s="671"/>
      <c r="BP130" s="671"/>
      <c r="BQ130" s="671"/>
      <c r="BR130" s="671"/>
      <c r="BS130" s="671"/>
      <c r="BT130" s="671"/>
      <c r="BU130" s="671"/>
      <c r="BV130" s="671"/>
      <c r="BW130" s="671"/>
      <c r="BX130" s="671"/>
      <c r="BY130" s="676"/>
      <c r="BZ130" s="671"/>
      <c r="CA130" s="669"/>
      <c r="CB130" s="677" t="s">
        <v>1028</v>
      </c>
      <c r="CC130" s="678" t="s">
        <v>1029</v>
      </c>
      <c r="CD130" s="678" t="s">
        <v>1030</v>
      </c>
      <c r="CE130" s="679" t="s">
        <v>1031</v>
      </c>
      <c r="CF130" s="15"/>
      <c r="CG130" s="15"/>
      <c r="CH130" s="16"/>
      <c r="CI130" s="671"/>
      <c r="CJ130" s="680" t="s">
        <v>1032</v>
      </c>
      <c r="CK130" s="681" t="s">
        <v>1033</v>
      </c>
      <c r="CP130" s="682"/>
      <c r="CQ130" s="671"/>
      <c r="CR130" s="671"/>
      <c r="CS130" s="671"/>
      <c r="CT130" s="671"/>
      <c r="CU130" s="671"/>
      <c r="CV130" s="671"/>
      <c r="CW130" s="671"/>
      <c r="CX130" s="671"/>
      <c r="CY130" s="671"/>
      <c r="CZ130" s="671"/>
      <c r="DA130" s="671"/>
      <c r="DB130" s="671"/>
      <c r="DC130" s="671"/>
      <c r="DD130" s="671"/>
      <c r="DE130" s="671"/>
      <c r="DF130" s="671"/>
      <c r="DG130" s="671"/>
      <c r="DH130" s="671"/>
      <c r="DI130" s="671"/>
      <c r="DJ130" s="671"/>
      <c r="DK130" s="671"/>
      <c r="DL130" s="676"/>
      <c r="DM130" s="671"/>
      <c r="DN130" s="669"/>
      <c r="DO130" s="677" t="s">
        <v>1028</v>
      </c>
      <c r="DP130" s="678" t="s">
        <v>1029</v>
      </c>
      <c r="DQ130" s="678" t="s">
        <v>1030</v>
      </c>
      <c r="DR130" s="679" t="s">
        <v>1031</v>
      </c>
      <c r="DS130" s="15"/>
      <c r="DT130" s="15"/>
      <c r="DU130" s="16"/>
      <c r="DV130" s="671"/>
      <c r="DW130" s="680" t="s">
        <v>1032</v>
      </c>
      <c r="DX130" s="681" t="s">
        <v>1033</v>
      </c>
      <c r="EC130" s="682"/>
      <c r="ED130" s="671"/>
      <c r="EE130" s="671"/>
      <c r="EF130" s="671"/>
      <c r="EG130" s="671"/>
      <c r="EH130" s="671"/>
      <c r="EI130" s="671"/>
      <c r="EJ130" s="671"/>
      <c r="EK130" s="671"/>
      <c r="EL130" s="671"/>
      <c r="EM130" s="671"/>
      <c r="EN130" s="671"/>
      <c r="EO130" s="671"/>
      <c r="EP130" s="671"/>
      <c r="EQ130" s="671"/>
      <c r="ER130" s="671"/>
      <c r="ES130" s="671"/>
      <c r="ET130" s="671"/>
      <c r="EU130" s="671"/>
      <c r="EV130" s="671"/>
      <c r="EW130" s="671"/>
      <c r="EX130" s="671"/>
      <c r="EY130" s="676"/>
    </row>
    <row r="131">
      <c r="A131" s="669"/>
      <c r="B131" s="43"/>
      <c r="C131" s="43"/>
      <c r="D131" s="43"/>
      <c r="E131" s="679" t="s">
        <v>1029</v>
      </c>
      <c r="F131" s="16"/>
      <c r="G131" s="679" t="s">
        <v>1030</v>
      </c>
      <c r="H131" s="16"/>
      <c r="I131" s="671"/>
      <c r="J131" s="680" t="s">
        <v>1034</v>
      </c>
      <c r="K131" s="681" t="s">
        <v>1035</v>
      </c>
      <c r="P131" s="682"/>
      <c r="Q131" s="671"/>
      <c r="R131" s="670" t="s">
        <v>1036</v>
      </c>
      <c r="S131" s="15"/>
      <c r="T131" s="15"/>
      <c r="U131" s="15"/>
      <c r="V131" s="15"/>
      <c r="W131" s="15"/>
      <c r="X131" s="15"/>
      <c r="Y131" s="15"/>
      <c r="Z131" s="15"/>
      <c r="AA131" s="15"/>
      <c r="AB131" s="15"/>
      <c r="AC131" s="15"/>
      <c r="AD131" s="15"/>
      <c r="AE131" s="15"/>
      <c r="AF131" s="15"/>
      <c r="AG131" s="15"/>
      <c r="AH131" s="15"/>
      <c r="AI131" s="15"/>
      <c r="AJ131" s="16"/>
      <c r="AK131" s="671"/>
      <c r="AL131" s="676"/>
      <c r="AM131" s="671"/>
      <c r="AN131" s="669"/>
      <c r="AO131" s="43"/>
      <c r="AP131" s="43"/>
      <c r="AQ131" s="43"/>
      <c r="AR131" s="679" t="s">
        <v>1029</v>
      </c>
      <c r="AS131" s="16"/>
      <c r="AT131" s="679" t="s">
        <v>1030</v>
      </c>
      <c r="AU131" s="16"/>
      <c r="AV131" s="671"/>
      <c r="AW131" s="680" t="s">
        <v>1034</v>
      </c>
      <c r="AX131" s="681" t="s">
        <v>1035</v>
      </c>
      <c r="BC131" s="682"/>
      <c r="BD131" s="671"/>
      <c r="BE131" s="670" t="s">
        <v>1036</v>
      </c>
      <c r="BF131" s="15"/>
      <c r="BG131" s="15"/>
      <c r="BH131" s="15"/>
      <c r="BI131" s="15"/>
      <c r="BJ131" s="15"/>
      <c r="BK131" s="15"/>
      <c r="BL131" s="15"/>
      <c r="BM131" s="15"/>
      <c r="BN131" s="15"/>
      <c r="BO131" s="15"/>
      <c r="BP131" s="15"/>
      <c r="BQ131" s="15"/>
      <c r="BR131" s="15"/>
      <c r="BS131" s="15"/>
      <c r="BT131" s="15"/>
      <c r="BU131" s="15"/>
      <c r="BV131" s="15"/>
      <c r="BW131" s="16"/>
      <c r="BX131" s="671"/>
      <c r="BY131" s="676"/>
      <c r="BZ131" s="671"/>
      <c r="CA131" s="669"/>
      <c r="CB131" s="43"/>
      <c r="CC131" s="43"/>
      <c r="CD131" s="43"/>
      <c r="CE131" s="679" t="s">
        <v>1029</v>
      </c>
      <c r="CF131" s="16"/>
      <c r="CG131" s="679" t="s">
        <v>1030</v>
      </c>
      <c r="CH131" s="16"/>
      <c r="CI131" s="671"/>
      <c r="CJ131" s="680" t="s">
        <v>1034</v>
      </c>
      <c r="CK131" s="681" t="s">
        <v>1035</v>
      </c>
      <c r="CP131" s="682"/>
      <c r="CQ131" s="671"/>
      <c r="CR131" s="670" t="s">
        <v>1036</v>
      </c>
      <c r="CS131" s="15"/>
      <c r="CT131" s="15"/>
      <c r="CU131" s="15"/>
      <c r="CV131" s="15"/>
      <c r="CW131" s="15"/>
      <c r="CX131" s="15"/>
      <c r="CY131" s="15"/>
      <c r="CZ131" s="15"/>
      <c r="DA131" s="15"/>
      <c r="DB131" s="15"/>
      <c r="DC131" s="15"/>
      <c r="DD131" s="15"/>
      <c r="DE131" s="15"/>
      <c r="DF131" s="15"/>
      <c r="DG131" s="15"/>
      <c r="DH131" s="15"/>
      <c r="DI131" s="15"/>
      <c r="DJ131" s="16"/>
      <c r="DK131" s="671"/>
      <c r="DL131" s="676"/>
      <c r="DM131" s="671"/>
      <c r="DN131" s="669"/>
      <c r="DO131" s="43"/>
      <c r="DP131" s="43"/>
      <c r="DQ131" s="43"/>
      <c r="DR131" s="679" t="s">
        <v>1029</v>
      </c>
      <c r="DS131" s="16"/>
      <c r="DT131" s="679" t="s">
        <v>1030</v>
      </c>
      <c r="DU131" s="16"/>
      <c r="DV131" s="671"/>
      <c r="DW131" s="680" t="s">
        <v>1034</v>
      </c>
      <c r="DX131" s="681" t="s">
        <v>1035</v>
      </c>
      <c r="EC131" s="682"/>
      <c r="ED131" s="671"/>
      <c r="EE131" s="670" t="s">
        <v>1036</v>
      </c>
      <c r="EF131" s="15"/>
      <c r="EG131" s="15"/>
      <c r="EH131" s="15"/>
      <c r="EI131" s="15"/>
      <c r="EJ131" s="15"/>
      <c r="EK131" s="15"/>
      <c r="EL131" s="15"/>
      <c r="EM131" s="15"/>
      <c r="EN131" s="15"/>
      <c r="EO131" s="15"/>
      <c r="EP131" s="15"/>
      <c r="EQ131" s="15"/>
      <c r="ER131" s="15"/>
      <c r="ES131" s="15"/>
      <c r="ET131" s="15"/>
      <c r="EU131" s="15"/>
      <c r="EV131" s="15"/>
      <c r="EW131" s="16"/>
      <c r="EX131" s="671"/>
      <c r="EY131" s="676"/>
    </row>
    <row r="132">
      <c r="A132" s="669"/>
      <c r="B132" s="677" t="s">
        <v>631</v>
      </c>
      <c r="C132" s="683"/>
      <c r="D132" s="683"/>
      <c r="E132" s="684"/>
      <c r="F132" s="42"/>
      <c r="G132" s="684"/>
      <c r="H132" s="42"/>
      <c r="I132" s="671"/>
      <c r="J132" s="680" t="s">
        <v>1037</v>
      </c>
      <c r="K132" s="681" t="s">
        <v>1038</v>
      </c>
      <c r="P132" s="682"/>
      <c r="Q132" s="671"/>
      <c r="R132" s="685"/>
      <c r="S132" s="41"/>
      <c r="T132" s="41"/>
      <c r="U132" s="41"/>
      <c r="V132" s="41"/>
      <c r="W132" s="41"/>
      <c r="X132" s="41"/>
      <c r="Y132" s="41"/>
      <c r="Z132" s="41"/>
      <c r="AA132" s="41"/>
      <c r="AB132" s="41"/>
      <c r="AC132" s="41"/>
      <c r="AD132" s="41"/>
      <c r="AE132" s="41"/>
      <c r="AF132" s="41"/>
      <c r="AG132" s="41"/>
      <c r="AH132" s="41"/>
      <c r="AI132" s="41"/>
      <c r="AJ132" s="42"/>
      <c r="AK132" s="671"/>
      <c r="AL132" s="676"/>
      <c r="AM132" s="671"/>
      <c r="AN132" s="669"/>
      <c r="AO132" s="677" t="s">
        <v>631</v>
      </c>
      <c r="AP132" s="683"/>
      <c r="AQ132" s="683"/>
      <c r="AR132" s="684"/>
      <c r="AS132" s="42"/>
      <c r="AT132" s="684"/>
      <c r="AU132" s="42"/>
      <c r="AV132" s="671"/>
      <c r="AW132" s="680" t="s">
        <v>1037</v>
      </c>
      <c r="AX132" s="681" t="s">
        <v>1038</v>
      </c>
      <c r="BC132" s="682"/>
      <c r="BD132" s="671"/>
      <c r="BE132" s="685"/>
      <c r="BF132" s="41"/>
      <c r="BG132" s="41"/>
      <c r="BH132" s="41"/>
      <c r="BI132" s="41"/>
      <c r="BJ132" s="41"/>
      <c r="BK132" s="41"/>
      <c r="BL132" s="41"/>
      <c r="BM132" s="41"/>
      <c r="BN132" s="41"/>
      <c r="BO132" s="41"/>
      <c r="BP132" s="41"/>
      <c r="BQ132" s="41"/>
      <c r="BR132" s="41"/>
      <c r="BS132" s="41"/>
      <c r="BT132" s="41"/>
      <c r="BU132" s="41"/>
      <c r="BV132" s="41"/>
      <c r="BW132" s="42"/>
      <c r="BX132" s="671"/>
      <c r="BY132" s="676"/>
      <c r="BZ132" s="671"/>
      <c r="CA132" s="669"/>
      <c r="CB132" s="677" t="s">
        <v>631</v>
      </c>
      <c r="CC132" s="683"/>
      <c r="CD132" s="683"/>
      <c r="CE132" s="684"/>
      <c r="CF132" s="42"/>
      <c r="CG132" s="684"/>
      <c r="CH132" s="42"/>
      <c r="CI132" s="671"/>
      <c r="CJ132" s="680" t="s">
        <v>1037</v>
      </c>
      <c r="CK132" s="681" t="s">
        <v>1038</v>
      </c>
      <c r="CP132" s="682"/>
      <c r="CQ132" s="671"/>
      <c r="CR132" s="685"/>
      <c r="CS132" s="41"/>
      <c r="CT132" s="41"/>
      <c r="CU132" s="41"/>
      <c r="CV132" s="41"/>
      <c r="CW132" s="41"/>
      <c r="CX132" s="41"/>
      <c r="CY132" s="41"/>
      <c r="CZ132" s="41"/>
      <c r="DA132" s="41"/>
      <c r="DB132" s="41"/>
      <c r="DC132" s="41"/>
      <c r="DD132" s="41"/>
      <c r="DE132" s="41"/>
      <c r="DF132" s="41"/>
      <c r="DG132" s="41"/>
      <c r="DH132" s="41"/>
      <c r="DI132" s="41"/>
      <c r="DJ132" s="42"/>
      <c r="DK132" s="671"/>
      <c r="DL132" s="676"/>
      <c r="DM132" s="671"/>
      <c r="DN132" s="669"/>
      <c r="DO132" s="677" t="s">
        <v>631</v>
      </c>
      <c r="DP132" s="683"/>
      <c r="DQ132" s="683"/>
      <c r="DR132" s="684"/>
      <c r="DS132" s="42"/>
      <c r="DT132" s="684"/>
      <c r="DU132" s="42"/>
      <c r="DV132" s="671"/>
      <c r="DW132" s="680" t="s">
        <v>1037</v>
      </c>
      <c r="DX132" s="681" t="s">
        <v>1038</v>
      </c>
      <c r="EC132" s="682"/>
      <c r="ED132" s="671"/>
      <c r="EE132" s="685"/>
      <c r="EF132" s="41"/>
      <c r="EG132" s="41"/>
      <c r="EH132" s="41"/>
      <c r="EI132" s="41"/>
      <c r="EJ132" s="41"/>
      <c r="EK132" s="41"/>
      <c r="EL132" s="41"/>
      <c r="EM132" s="41"/>
      <c r="EN132" s="41"/>
      <c r="EO132" s="41"/>
      <c r="EP132" s="41"/>
      <c r="EQ132" s="41"/>
      <c r="ER132" s="41"/>
      <c r="ES132" s="41"/>
      <c r="ET132" s="41"/>
      <c r="EU132" s="41"/>
      <c r="EV132" s="41"/>
      <c r="EW132" s="42"/>
      <c r="EX132" s="671"/>
      <c r="EY132" s="676"/>
    </row>
    <row r="133">
      <c r="A133" s="669"/>
      <c r="B133" s="47"/>
      <c r="C133" s="47"/>
      <c r="D133" s="47"/>
      <c r="E133" s="686"/>
      <c r="F133" s="682"/>
      <c r="G133" s="686"/>
      <c r="H133" s="682"/>
      <c r="I133" s="671"/>
      <c r="J133" s="680" t="s">
        <v>1039</v>
      </c>
      <c r="K133" s="681" t="s">
        <v>1040</v>
      </c>
      <c r="P133" s="682"/>
      <c r="Q133" s="671"/>
      <c r="R133" s="686"/>
      <c r="AJ133" s="682"/>
      <c r="AK133" s="671"/>
      <c r="AL133" s="676"/>
      <c r="AM133" s="671"/>
      <c r="AN133" s="669"/>
      <c r="AO133" s="47"/>
      <c r="AP133" s="47"/>
      <c r="AQ133" s="47"/>
      <c r="AR133" s="686"/>
      <c r="AS133" s="682"/>
      <c r="AT133" s="686"/>
      <c r="AU133" s="682"/>
      <c r="AV133" s="671"/>
      <c r="AW133" s="680" t="s">
        <v>1039</v>
      </c>
      <c r="AX133" s="681" t="s">
        <v>1040</v>
      </c>
      <c r="BC133" s="682"/>
      <c r="BD133" s="671"/>
      <c r="BE133" s="686"/>
      <c r="BW133" s="682"/>
      <c r="BX133" s="671"/>
      <c r="BY133" s="676"/>
      <c r="BZ133" s="671"/>
      <c r="CA133" s="669"/>
      <c r="CB133" s="47"/>
      <c r="CC133" s="47"/>
      <c r="CD133" s="47"/>
      <c r="CE133" s="686"/>
      <c r="CF133" s="682"/>
      <c r="CG133" s="686"/>
      <c r="CH133" s="682"/>
      <c r="CI133" s="671"/>
      <c r="CJ133" s="680" t="s">
        <v>1039</v>
      </c>
      <c r="CK133" s="681" t="s">
        <v>1040</v>
      </c>
      <c r="CP133" s="682"/>
      <c r="CQ133" s="671"/>
      <c r="CR133" s="686"/>
      <c r="DJ133" s="682"/>
      <c r="DK133" s="671"/>
      <c r="DL133" s="676"/>
      <c r="DM133" s="671"/>
      <c r="DN133" s="669"/>
      <c r="DO133" s="47"/>
      <c r="DP133" s="47"/>
      <c r="DQ133" s="47"/>
      <c r="DR133" s="686"/>
      <c r="DS133" s="682"/>
      <c r="DT133" s="686"/>
      <c r="DU133" s="682"/>
      <c r="DV133" s="671"/>
      <c r="DW133" s="680" t="s">
        <v>1039</v>
      </c>
      <c r="DX133" s="681" t="s">
        <v>1040</v>
      </c>
      <c r="EC133" s="682"/>
      <c r="ED133" s="671"/>
      <c r="EE133" s="686"/>
      <c r="EW133" s="682"/>
      <c r="EX133" s="671"/>
      <c r="EY133" s="676"/>
    </row>
    <row r="134">
      <c r="A134" s="669"/>
      <c r="B134" s="43"/>
      <c r="C134" s="43"/>
      <c r="D134" s="43"/>
      <c r="E134" s="686"/>
      <c r="F134" s="682"/>
      <c r="G134" s="686"/>
      <c r="H134" s="682"/>
      <c r="I134" s="671"/>
      <c r="J134" s="680" t="s">
        <v>1041</v>
      </c>
      <c r="K134" s="681" t="s">
        <v>1042</v>
      </c>
      <c r="P134" s="682"/>
      <c r="Q134" s="671"/>
      <c r="R134" s="686"/>
      <c r="AJ134" s="682"/>
      <c r="AK134" s="671"/>
      <c r="AL134" s="676"/>
      <c r="AM134" s="671"/>
      <c r="AN134" s="669"/>
      <c r="AO134" s="43"/>
      <c r="AP134" s="43"/>
      <c r="AQ134" s="43"/>
      <c r="AR134" s="686"/>
      <c r="AS134" s="682"/>
      <c r="AT134" s="686"/>
      <c r="AU134" s="682"/>
      <c r="AV134" s="671"/>
      <c r="AW134" s="680" t="s">
        <v>1041</v>
      </c>
      <c r="AX134" s="681" t="s">
        <v>1042</v>
      </c>
      <c r="BC134" s="682"/>
      <c r="BD134" s="671"/>
      <c r="BE134" s="686"/>
      <c r="BW134" s="682"/>
      <c r="BX134" s="671"/>
      <c r="BY134" s="676"/>
      <c r="BZ134" s="671"/>
      <c r="CA134" s="669"/>
      <c r="CB134" s="43"/>
      <c r="CC134" s="43"/>
      <c r="CD134" s="43"/>
      <c r="CE134" s="686"/>
      <c r="CF134" s="682"/>
      <c r="CG134" s="686"/>
      <c r="CH134" s="682"/>
      <c r="CI134" s="671"/>
      <c r="CJ134" s="680" t="s">
        <v>1041</v>
      </c>
      <c r="CK134" s="681" t="s">
        <v>1042</v>
      </c>
      <c r="CP134" s="682"/>
      <c r="CQ134" s="671"/>
      <c r="CR134" s="686"/>
      <c r="DJ134" s="682"/>
      <c r="DK134" s="671"/>
      <c r="DL134" s="676"/>
      <c r="DM134" s="671"/>
      <c r="DN134" s="669"/>
      <c r="DO134" s="43"/>
      <c r="DP134" s="43"/>
      <c r="DQ134" s="43"/>
      <c r="DR134" s="686"/>
      <c r="DS134" s="682"/>
      <c r="DT134" s="686"/>
      <c r="DU134" s="682"/>
      <c r="DV134" s="671"/>
      <c r="DW134" s="680" t="s">
        <v>1041</v>
      </c>
      <c r="DX134" s="681" t="s">
        <v>1042</v>
      </c>
      <c r="EC134" s="682"/>
      <c r="ED134" s="671"/>
      <c r="EE134" s="686"/>
      <c r="EW134" s="682"/>
      <c r="EX134" s="671"/>
      <c r="EY134" s="676"/>
    </row>
    <row r="135">
      <c r="A135" s="669"/>
      <c r="B135" s="677" t="s">
        <v>633</v>
      </c>
      <c r="C135" s="683"/>
      <c r="D135" s="683"/>
      <c r="E135" s="686"/>
      <c r="F135" s="682"/>
      <c r="G135" s="686"/>
      <c r="H135" s="682"/>
      <c r="I135" s="671"/>
      <c r="J135" s="680" t="s">
        <v>1043</v>
      </c>
      <c r="K135" s="681" t="s">
        <v>1044</v>
      </c>
      <c r="P135" s="682"/>
      <c r="Q135" s="671"/>
      <c r="R135" s="686"/>
      <c r="AJ135" s="682"/>
      <c r="AK135" s="671"/>
      <c r="AL135" s="676"/>
      <c r="AM135" s="671"/>
      <c r="AN135" s="669"/>
      <c r="AO135" s="677" t="s">
        <v>633</v>
      </c>
      <c r="AP135" s="683"/>
      <c r="AQ135" s="683"/>
      <c r="AR135" s="686"/>
      <c r="AS135" s="682"/>
      <c r="AT135" s="686"/>
      <c r="AU135" s="682"/>
      <c r="AV135" s="671"/>
      <c r="AW135" s="680" t="s">
        <v>1043</v>
      </c>
      <c r="AX135" s="681" t="s">
        <v>1044</v>
      </c>
      <c r="BC135" s="682"/>
      <c r="BD135" s="671"/>
      <c r="BE135" s="686"/>
      <c r="BW135" s="682"/>
      <c r="BX135" s="671"/>
      <c r="BY135" s="676"/>
      <c r="BZ135" s="671"/>
      <c r="CA135" s="669"/>
      <c r="CB135" s="677" t="s">
        <v>633</v>
      </c>
      <c r="CC135" s="683"/>
      <c r="CD135" s="683"/>
      <c r="CE135" s="686"/>
      <c r="CF135" s="682"/>
      <c r="CG135" s="686"/>
      <c r="CH135" s="682"/>
      <c r="CI135" s="671"/>
      <c r="CJ135" s="680" t="s">
        <v>1043</v>
      </c>
      <c r="CK135" s="681" t="s">
        <v>1044</v>
      </c>
      <c r="CP135" s="682"/>
      <c r="CQ135" s="671"/>
      <c r="CR135" s="686"/>
      <c r="DJ135" s="682"/>
      <c r="DK135" s="671"/>
      <c r="DL135" s="676"/>
      <c r="DM135" s="671"/>
      <c r="DN135" s="669"/>
      <c r="DO135" s="677" t="s">
        <v>633</v>
      </c>
      <c r="DP135" s="683"/>
      <c r="DQ135" s="683"/>
      <c r="DR135" s="686"/>
      <c r="DS135" s="682"/>
      <c r="DT135" s="686"/>
      <c r="DU135" s="682"/>
      <c r="DV135" s="671"/>
      <c r="DW135" s="680" t="s">
        <v>1043</v>
      </c>
      <c r="DX135" s="681" t="s">
        <v>1044</v>
      </c>
      <c r="EC135" s="682"/>
      <c r="ED135" s="671"/>
      <c r="EE135" s="686"/>
      <c r="EW135" s="682"/>
      <c r="EX135" s="671"/>
      <c r="EY135" s="676"/>
    </row>
    <row r="136">
      <c r="A136" s="687"/>
      <c r="B136" s="47"/>
      <c r="C136" s="47"/>
      <c r="D136" s="47"/>
      <c r="E136" s="686"/>
      <c r="F136" s="682"/>
      <c r="G136" s="686"/>
      <c r="H136" s="682"/>
      <c r="I136" s="688"/>
      <c r="J136" s="680" t="s">
        <v>1045</v>
      </c>
      <c r="K136" s="681" t="s">
        <v>1046</v>
      </c>
      <c r="P136" s="682"/>
      <c r="Q136" s="688"/>
      <c r="R136" s="686"/>
      <c r="AJ136" s="682"/>
      <c r="AK136" s="688"/>
      <c r="AL136" s="689"/>
      <c r="AM136" s="688"/>
      <c r="AN136" s="687"/>
      <c r="AO136" s="47"/>
      <c r="AP136" s="47"/>
      <c r="AQ136" s="47"/>
      <c r="AR136" s="686"/>
      <c r="AS136" s="682"/>
      <c r="AT136" s="686"/>
      <c r="AU136" s="682"/>
      <c r="AV136" s="688"/>
      <c r="AW136" s="680" t="s">
        <v>1045</v>
      </c>
      <c r="AX136" s="681" t="s">
        <v>1046</v>
      </c>
      <c r="BC136" s="682"/>
      <c r="BD136" s="688"/>
      <c r="BE136" s="686"/>
      <c r="BW136" s="682"/>
      <c r="BX136" s="688"/>
      <c r="BY136" s="689"/>
      <c r="BZ136" s="688"/>
      <c r="CA136" s="687"/>
      <c r="CB136" s="47"/>
      <c r="CC136" s="47"/>
      <c r="CD136" s="47"/>
      <c r="CE136" s="686"/>
      <c r="CF136" s="682"/>
      <c r="CG136" s="686"/>
      <c r="CH136" s="682"/>
      <c r="CI136" s="688"/>
      <c r="CJ136" s="680" t="s">
        <v>1045</v>
      </c>
      <c r="CK136" s="681" t="s">
        <v>1046</v>
      </c>
      <c r="CP136" s="682"/>
      <c r="CQ136" s="688"/>
      <c r="CR136" s="686"/>
      <c r="DJ136" s="682"/>
      <c r="DK136" s="688"/>
      <c r="DL136" s="689"/>
      <c r="DM136" s="688"/>
      <c r="DN136" s="687"/>
      <c r="DO136" s="47"/>
      <c r="DP136" s="47"/>
      <c r="DQ136" s="47"/>
      <c r="DR136" s="686"/>
      <c r="DS136" s="682"/>
      <c r="DT136" s="686"/>
      <c r="DU136" s="682"/>
      <c r="DV136" s="688"/>
      <c r="DW136" s="680" t="s">
        <v>1045</v>
      </c>
      <c r="DX136" s="681" t="s">
        <v>1046</v>
      </c>
      <c r="EC136" s="682"/>
      <c r="ED136" s="688"/>
      <c r="EE136" s="686"/>
      <c r="EW136" s="682"/>
      <c r="EX136" s="688"/>
      <c r="EY136" s="689"/>
    </row>
    <row r="137">
      <c r="A137" s="687"/>
      <c r="B137" s="43"/>
      <c r="C137" s="43"/>
      <c r="D137" s="43"/>
      <c r="E137" s="686"/>
      <c r="F137" s="682"/>
      <c r="G137" s="686"/>
      <c r="H137" s="682"/>
      <c r="I137" s="688"/>
      <c r="J137" s="680" t="s">
        <v>1047</v>
      </c>
      <c r="K137" s="681" t="s">
        <v>1048</v>
      </c>
      <c r="P137" s="682"/>
      <c r="Q137" s="688"/>
      <c r="R137" s="686"/>
      <c r="AJ137" s="682"/>
      <c r="AK137" s="688"/>
      <c r="AL137" s="689"/>
      <c r="AM137" s="688"/>
      <c r="AN137" s="687"/>
      <c r="AO137" s="43"/>
      <c r="AP137" s="43"/>
      <c r="AQ137" s="43"/>
      <c r="AR137" s="686"/>
      <c r="AS137" s="682"/>
      <c r="AT137" s="686"/>
      <c r="AU137" s="682"/>
      <c r="AV137" s="688"/>
      <c r="AW137" s="680" t="s">
        <v>1047</v>
      </c>
      <c r="AX137" s="681" t="s">
        <v>1048</v>
      </c>
      <c r="BC137" s="682"/>
      <c r="BD137" s="688"/>
      <c r="BE137" s="686"/>
      <c r="BW137" s="682"/>
      <c r="BX137" s="688"/>
      <c r="BY137" s="689"/>
      <c r="BZ137" s="688"/>
      <c r="CA137" s="687"/>
      <c r="CB137" s="43"/>
      <c r="CC137" s="43"/>
      <c r="CD137" s="43"/>
      <c r="CE137" s="686"/>
      <c r="CF137" s="682"/>
      <c r="CG137" s="686"/>
      <c r="CH137" s="682"/>
      <c r="CI137" s="688"/>
      <c r="CJ137" s="680" t="s">
        <v>1047</v>
      </c>
      <c r="CK137" s="681" t="s">
        <v>1048</v>
      </c>
      <c r="CP137" s="682"/>
      <c r="CQ137" s="688"/>
      <c r="CR137" s="686"/>
      <c r="DJ137" s="682"/>
      <c r="DK137" s="688"/>
      <c r="DL137" s="689"/>
      <c r="DM137" s="688"/>
      <c r="DN137" s="687"/>
      <c r="DO137" s="43"/>
      <c r="DP137" s="43"/>
      <c r="DQ137" s="43"/>
      <c r="DR137" s="686"/>
      <c r="DS137" s="682"/>
      <c r="DT137" s="686"/>
      <c r="DU137" s="682"/>
      <c r="DV137" s="688"/>
      <c r="DW137" s="680" t="s">
        <v>1047</v>
      </c>
      <c r="DX137" s="681" t="s">
        <v>1048</v>
      </c>
      <c r="EC137" s="682"/>
      <c r="ED137" s="688"/>
      <c r="EE137" s="686"/>
      <c r="EW137" s="682"/>
      <c r="EX137" s="688"/>
      <c r="EY137" s="689"/>
    </row>
    <row r="138">
      <c r="A138" s="687"/>
      <c r="B138" s="677" t="s">
        <v>635</v>
      </c>
      <c r="C138" s="683"/>
      <c r="D138" s="683"/>
      <c r="E138" s="686"/>
      <c r="F138" s="682"/>
      <c r="G138" s="686"/>
      <c r="H138" s="682"/>
      <c r="I138" s="688"/>
      <c r="J138" s="680" t="s">
        <v>1049</v>
      </c>
      <c r="K138" s="681" t="s">
        <v>1050</v>
      </c>
      <c r="P138" s="682"/>
      <c r="Q138" s="688"/>
      <c r="R138" s="686"/>
      <c r="AJ138" s="682"/>
      <c r="AK138" s="688"/>
      <c r="AL138" s="689"/>
      <c r="AM138" s="688"/>
      <c r="AN138" s="687"/>
      <c r="AO138" s="677" t="s">
        <v>635</v>
      </c>
      <c r="AP138" s="683"/>
      <c r="AQ138" s="683"/>
      <c r="AR138" s="686"/>
      <c r="AS138" s="682"/>
      <c r="AT138" s="686"/>
      <c r="AU138" s="682"/>
      <c r="AV138" s="688"/>
      <c r="AW138" s="680" t="s">
        <v>1049</v>
      </c>
      <c r="AX138" s="681" t="s">
        <v>1050</v>
      </c>
      <c r="BC138" s="682"/>
      <c r="BD138" s="688"/>
      <c r="BE138" s="686"/>
      <c r="BW138" s="682"/>
      <c r="BX138" s="688"/>
      <c r="BY138" s="689"/>
      <c r="BZ138" s="688"/>
      <c r="CA138" s="687"/>
      <c r="CB138" s="677" t="s">
        <v>635</v>
      </c>
      <c r="CC138" s="683"/>
      <c r="CD138" s="683"/>
      <c r="CE138" s="686"/>
      <c r="CF138" s="682"/>
      <c r="CG138" s="686"/>
      <c r="CH138" s="682"/>
      <c r="CI138" s="688"/>
      <c r="CJ138" s="680" t="s">
        <v>1049</v>
      </c>
      <c r="CK138" s="681" t="s">
        <v>1050</v>
      </c>
      <c r="CP138" s="682"/>
      <c r="CQ138" s="688"/>
      <c r="CR138" s="686"/>
      <c r="DJ138" s="682"/>
      <c r="DK138" s="688"/>
      <c r="DL138" s="689"/>
      <c r="DM138" s="688"/>
      <c r="DN138" s="687"/>
      <c r="DO138" s="677" t="s">
        <v>635</v>
      </c>
      <c r="DP138" s="683"/>
      <c r="DQ138" s="683"/>
      <c r="DR138" s="686"/>
      <c r="DS138" s="682"/>
      <c r="DT138" s="686"/>
      <c r="DU138" s="682"/>
      <c r="DV138" s="688"/>
      <c r="DW138" s="680" t="s">
        <v>1049</v>
      </c>
      <c r="DX138" s="681" t="s">
        <v>1050</v>
      </c>
      <c r="EC138" s="682"/>
      <c r="ED138" s="688"/>
      <c r="EE138" s="686"/>
      <c r="EW138" s="682"/>
      <c r="EX138" s="688"/>
      <c r="EY138" s="689"/>
    </row>
    <row r="139">
      <c r="A139" s="687"/>
      <c r="B139" s="47"/>
      <c r="C139" s="47"/>
      <c r="D139" s="47"/>
      <c r="E139" s="686"/>
      <c r="F139" s="682"/>
      <c r="G139" s="686"/>
      <c r="H139" s="682"/>
      <c r="I139" s="688"/>
      <c r="J139" s="680" t="s">
        <v>1051</v>
      </c>
      <c r="K139" s="681" t="s">
        <v>1052</v>
      </c>
      <c r="P139" s="682"/>
      <c r="Q139" s="688"/>
      <c r="R139" s="686"/>
      <c r="AJ139" s="682"/>
      <c r="AK139" s="688"/>
      <c r="AL139" s="689"/>
      <c r="AM139" s="688"/>
      <c r="AN139" s="687"/>
      <c r="AO139" s="47"/>
      <c r="AP139" s="47"/>
      <c r="AQ139" s="47"/>
      <c r="AR139" s="686"/>
      <c r="AS139" s="682"/>
      <c r="AT139" s="686"/>
      <c r="AU139" s="682"/>
      <c r="AV139" s="688"/>
      <c r="AW139" s="680" t="s">
        <v>1051</v>
      </c>
      <c r="AX139" s="681" t="s">
        <v>1052</v>
      </c>
      <c r="BC139" s="682"/>
      <c r="BD139" s="688"/>
      <c r="BE139" s="686"/>
      <c r="BW139" s="682"/>
      <c r="BX139" s="688"/>
      <c r="BY139" s="689"/>
      <c r="BZ139" s="688"/>
      <c r="CA139" s="687"/>
      <c r="CB139" s="47"/>
      <c r="CC139" s="47"/>
      <c r="CD139" s="47"/>
      <c r="CE139" s="686"/>
      <c r="CF139" s="682"/>
      <c r="CG139" s="686"/>
      <c r="CH139" s="682"/>
      <c r="CI139" s="688"/>
      <c r="CJ139" s="680" t="s">
        <v>1051</v>
      </c>
      <c r="CK139" s="681" t="s">
        <v>1052</v>
      </c>
      <c r="CP139" s="682"/>
      <c r="CQ139" s="688"/>
      <c r="CR139" s="686"/>
      <c r="DJ139" s="682"/>
      <c r="DK139" s="688"/>
      <c r="DL139" s="689"/>
      <c r="DM139" s="688"/>
      <c r="DN139" s="687"/>
      <c r="DO139" s="47"/>
      <c r="DP139" s="47"/>
      <c r="DQ139" s="47"/>
      <c r="DR139" s="686"/>
      <c r="DS139" s="682"/>
      <c r="DT139" s="686"/>
      <c r="DU139" s="682"/>
      <c r="DV139" s="688"/>
      <c r="DW139" s="680" t="s">
        <v>1051</v>
      </c>
      <c r="DX139" s="681" t="s">
        <v>1052</v>
      </c>
      <c r="EC139" s="682"/>
      <c r="ED139" s="688"/>
      <c r="EE139" s="686"/>
      <c r="EW139" s="682"/>
      <c r="EX139" s="688"/>
      <c r="EY139" s="689"/>
    </row>
    <row r="140">
      <c r="A140" s="687"/>
      <c r="B140" s="43"/>
      <c r="C140" s="43"/>
      <c r="D140" s="43"/>
      <c r="E140" s="686"/>
      <c r="F140" s="682"/>
      <c r="G140" s="686"/>
      <c r="H140" s="682"/>
      <c r="I140" s="688"/>
      <c r="J140" s="680" t="s">
        <v>1053</v>
      </c>
      <c r="K140" s="681" t="s">
        <v>1054</v>
      </c>
      <c r="P140" s="682"/>
      <c r="Q140" s="688"/>
      <c r="R140" s="686"/>
      <c r="AJ140" s="682"/>
      <c r="AK140" s="688"/>
      <c r="AL140" s="689"/>
      <c r="AM140" s="688"/>
      <c r="AN140" s="687"/>
      <c r="AO140" s="43"/>
      <c r="AP140" s="43"/>
      <c r="AQ140" s="43"/>
      <c r="AR140" s="686"/>
      <c r="AS140" s="682"/>
      <c r="AT140" s="686"/>
      <c r="AU140" s="682"/>
      <c r="AV140" s="688"/>
      <c r="AW140" s="680" t="s">
        <v>1053</v>
      </c>
      <c r="AX140" s="681" t="s">
        <v>1054</v>
      </c>
      <c r="BC140" s="682"/>
      <c r="BD140" s="688"/>
      <c r="BE140" s="686"/>
      <c r="BW140" s="682"/>
      <c r="BX140" s="688"/>
      <c r="BY140" s="689"/>
      <c r="BZ140" s="688"/>
      <c r="CA140" s="687"/>
      <c r="CB140" s="43"/>
      <c r="CC140" s="43"/>
      <c r="CD140" s="43"/>
      <c r="CE140" s="686"/>
      <c r="CF140" s="682"/>
      <c r="CG140" s="686"/>
      <c r="CH140" s="682"/>
      <c r="CI140" s="688"/>
      <c r="CJ140" s="680" t="s">
        <v>1053</v>
      </c>
      <c r="CK140" s="681" t="s">
        <v>1054</v>
      </c>
      <c r="CP140" s="682"/>
      <c r="CQ140" s="688"/>
      <c r="CR140" s="686"/>
      <c r="DJ140" s="682"/>
      <c r="DK140" s="688"/>
      <c r="DL140" s="689"/>
      <c r="DM140" s="688"/>
      <c r="DN140" s="687"/>
      <c r="DO140" s="43"/>
      <c r="DP140" s="43"/>
      <c r="DQ140" s="43"/>
      <c r="DR140" s="686"/>
      <c r="DS140" s="682"/>
      <c r="DT140" s="686"/>
      <c r="DU140" s="682"/>
      <c r="DV140" s="688"/>
      <c r="DW140" s="680" t="s">
        <v>1053</v>
      </c>
      <c r="DX140" s="681" t="s">
        <v>1054</v>
      </c>
      <c r="EC140" s="682"/>
      <c r="ED140" s="688"/>
      <c r="EE140" s="686"/>
      <c r="EW140" s="682"/>
      <c r="EX140" s="688"/>
      <c r="EY140" s="689"/>
    </row>
    <row r="141">
      <c r="A141" s="687"/>
      <c r="B141" s="677" t="s">
        <v>637</v>
      </c>
      <c r="C141" s="683"/>
      <c r="D141" s="683"/>
      <c r="E141" s="686"/>
      <c r="F141" s="682"/>
      <c r="G141" s="686"/>
      <c r="H141" s="682"/>
      <c r="I141" s="688"/>
      <c r="J141" s="680" t="s">
        <v>1055</v>
      </c>
      <c r="K141" s="681" t="s">
        <v>1056</v>
      </c>
      <c r="P141" s="682"/>
      <c r="Q141" s="688"/>
      <c r="R141" s="686"/>
      <c r="AJ141" s="682"/>
      <c r="AK141" s="688"/>
      <c r="AL141" s="689"/>
      <c r="AM141" s="688"/>
      <c r="AN141" s="687"/>
      <c r="AO141" s="677" t="s">
        <v>637</v>
      </c>
      <c r="AP141" s="683"/>
      <c r="AQ141" s="683"/>
      <c r="AR141" s="686"/>
      <c r="AS141" s="682"/>
      <c r="AT141" s="686"/>
      <c r="AU141" s="682"/>
      <c r="AV141" s="688"/>
      <c r="AW141" s="680" t="s">
        <v>1055</v>
      </c>
      <c r="AX141" s="681" t="s">
        <v>1056</v>
      </c>
      <c r="BC141" s="682"/>
      <c r="BD141" s="688"/>
      <c r="BE141" s="686"/>
      <c r="BW141" s="682"/>
      <c r="BX141" s="688"/>
      <c r="BY141" s="689"/>
      <c r="BZ141" s="688"/>
      <c r="CA141" s="687"/>
      <c r="CB141" s="677" t="s">
        <v>637</v>
      </c>
      <c r="CC141" s="683"/>
      <c r="CD141" s="683"/>
      <c r="CE141" s="686"/>
      <c r="CF141" s="682"/>
      <c r="CG141" s="686"/>
      <c r="CH141" s="682"/>
      <c r="CI141" s="688"/>
      <c r="CJ141" s="680" t="s">
        <v>1055</v>
      </c>
      <c r="CK141" s="681" t="s">
        <v>1056</v>
      </c>
      <c r="CP141" s="682"/>
      <c r="CQ141" s="688"/>
      <c r="CR141" s="686"/>
      <c r="DJ141" s="682"/>
      <c r="DK141" s="688"/>
      <c r="DL141" s="689"/>
      <c r="DM141" s="688"/>
      <c r="DN141" s="687"/>
      <c r="DO141" s="677" t="s">
        <v>637</v>
      </c>
      <c r="DP141" s="683"/>
      <c r="DQ141" s="683"/>
      <c r="DR141" s="686"/>
      <c r="DS141" s="682"/>
      <c r="DT141" s="686"/>
      <c r="DU141" s="682"/>
      <c r="DV141" s="688"/>
      <c r="DW141" s="680" t="s">
        <v>1055</v>
      </c>
      <c r="DX141" s="681" t="s">
        <v>1056</v>
      </c>
      <c r="EC141" s="682"/>
      <c r="ED141" s="688"/>
      <c r="EE141" s="686"/>
      <c r="EW141" s="682"/>
      <c r="EX141" s="688"/>
      <c r="EY141" s="689"/>
    </row>
    <row r="142">
      <c r="A142" s="687"/>
      <c r="B142" s="47"/>
      <c r="C142" s="47"/>
      <c r="D142" s="47"/>
      <c r="E142" s="686"/>
      <c r="F142" s="682"/>
      <c r="G142" s="686"/>
      <c r="H142" s="682"/>
      <c r="I142" s="688"/>
      <c r="J142" s="690" t="s">
        <v>1057</v>
      </c>
      <c r="K142" s="691" t="s">
        <v>1058</v>
      </c>
      <c r="L142" s="11"/>
      <c r="M142" s="11"/>
      <c r="N142" s="11"/>
      <c r="O142" s="11"/>
      <c r="P142" s="12"/>
      <c r="Q142" s="688"/>
      <c r="R142" s="48"/>
      <c r="S142" s="11"/>
      <c r="T142" s="11"/>
      <c r="U142" s="11"/>
      <c r="V142" s="11"/>
      <c r="W142" s="11"/>
      <c r="X142" s="11"/>
      <c r="Y142" s="11"/>
      <c r="Z142" s="11"/>
      <c r="AA142" s="11"/>
      <c r="AB142" s="11"/>
      <c r="AC142" s="11"/>
      <c r="AD142" s="11"/>
      <c r="AE142" s="11"/>
      <c r="AF142" s="11"/>
      <c r="AG142" s="11"/>
      <c r="AH142" s="11"/>
      <c r="AI142" s="11"/>
      <c r="AJ142" s="12"/>
      <c r="AK142" s="688"/>
      <c r="AL142" s="689"/>
      <c r="AM142" s="688"/>
      <c r="AN142" s="687"/>
      <c r="AO142" s="47"/>
      <c r="AP142" s="47"/>
      <c r="AQ142" s="47"/>
      <c r="AR142" s="686"/>
      <c r="AS142" s="682"/>
      <c r="AT142" s="686"/>
      <c r="AU142" s="682"/>
      <c r="AV142" s="688"/>
      <c r="AW142" s="690" t="s">
        <v>1057</v>
      </c>
      <c r="AX142" s="691" t="s">
        <v>1058</v>
      </c>
      <c r="AY142" s="11"/>
      <c r="AZ142" s="11"/>
      <c r="BA142" s="11"/>
      <c r="BB142" s="11"/>
      <c r="BC142" s="12"/>
      <c r="BD142" s="688"/>
      <c r="BE142" s="48"/>
      <c r="BF142" s="11"/>
      <c r="BG142" s="11"/>
      <c r="BH142" s="11"/>
      <c r="BI142" s="11"/>
      <c r="BJ142" s="11"/>
      <c r="BK142" s="11"/>
      <c r="BL142" s="11"/>
      <c r="BM142" s="11"/>
      <c r="BN142" s="11"/>
      <c r="BO142" s="11"/>
      <c r="BP142" s="11"/>
      <c r="BQ142" s="11"/>
      <c r="BR142" s="11"/>
      <c r="BS142" s="11"/>
      <c r="BT142" s="11"/>
      <c r="BU142" s="11"/>
      <c r="BV142" s="11"/>
      <c r="BW142" s="12"/>
      <c r="BX142" s="688"/>
      <c r="BY142" s="689"/>
      <c r="BZ142" s="688"/>
      <c r="CA142" s="687"/>
      <c r="CB142" s="47"/>
      <c r="CC142" s="47"/>
      <c r="CD142" s="47"/>
      <c r="CE142" s="686"/>
      <c r="CF142" s="682"/>
      <c r="CG142" s="686"/>
      <c r="CH142" s="682"/>
      <c r="CI142" s="688"/>
      <c r="CJ142" s="690" t="s">
        <v>1057</v>
      </c>
      <c r="CK142" s="691" t="s">
        <v>1058</v>
      </c>
      <c r="CL142" s="11"/>
      <c r="CM142" s="11"/>
      <c r="CN142" s="11"/>
      <c r="CO142" s="11"/>
      <c r="CP142" s="12"/>
      <c r="CQ142" s="688"/>
      <c r="CR142" s="48"/>
      <c r="CS142" s="11"/>
      <c r="CT142" s="11"/>
      <c r="CU142" s="11"/>
      <c r="CV142" s="11"/>
      <c r="CW142" s="11"/>
      <c r="CX142" s="11"/>
      <c r="CY142" s="11"/>
      <c r="CZ142" s="11"/>
      <c r="DA142" s="11"/>
      <c r="DB142" s="11"/>
      <c r="DC142" s="11"/>
      <c r="DD142" s="11"/>
      <c r="DE142" s="11"/>
      <c r="DF142" s="11"/>
      <c r="DG142" s="11"/>
      <c r="DH142" s="11"/>
      <c r="DI142" s="11"/>
      <c r="DJ142" s="12"/>
      <c r="DK142" s="688"/>
      <c r="DL142" s="689"/>
      <c r="DM142" s="688"/>
      <c r="DN142" s="687"/>
      <c r="DO142" s="47"/>
      <c r="DP142" s="47"/>
      <c r="DQ142" s="47"/>
      <c r="DR142" s="686"/>
      <c r="DS142" s="682"/>
      <c r="DT142" s="686"/>
      <c r="DU142" s="682"/>
      <c r="DV142" s="688"/>
      <c r="DW142" s="690" t="s">
        <v>1057</v>
      </c>
      <c r="DX142" s="691" t="s">
        <v>1058</v>
      </c>
      <c r="DY142" s="11"/>
      <c r="DZ142" s="11"/>
      <c r="EA142" s="11"/>
      <c r="EB142" s="11"/>
      <c r="EC142" s="12"/>
      <c r="ED142" s="688"/>
      <c r="EE142" s="48"/>
      <c r="EF142" s="11"/>
      <c r="EG142" s="11"/>
      <c r="EH142" s="11"/>
      <c r="EI142" s="11"/>
      <c r="EJ142" s="11"/>
      <c r="EK142" s="11"/>
      <c r="EL142" s="11"/>
      <c r="EM142" s="11"/>
      <c r="EN142" s="11"/>
      <c r="EO142" s="11"/>
      <c r="EP142" s="11"/>
      <c r="EQ142" s="11"/>
      <c r="ER142" s="11"/>
      <c r="ES142" s="11"/>
      <c r="ET142" s="11"/>
      <c r="EU142" s="11"/>
      <c r="EV142" s="11"/>
      <c r="EW142" s="12"/>
      <c r="EX142" s="688"/>
      <c r="EY142" s="689"/>
    </row>
    <row r="143">
      <c r="A143" s="687"/>
      <c r="B143" s="43"/>
      <c r="C143" s="43"/>
      <c r="D143" s="43"/>
      <c r="E143" s="48"/>
      <c r="F143" s="12"/>
      <c r="G143" s="48"/>
      <c r="H143" s="12"/>
      <c r="I143" s="688"/>
      <c r="J143" s="688"/>
      <c r="K143" s="688"/>
      <c r="L143" s="688"/>
      <c r="M143" s="688"/>
      <c r="N143" s="688"/>
      <c r="O143" s="688"/>
      <c r="P143" s="688"/>
      <c r="Q143" s="688"/>
      <c r="R143" s="688"/>
      <c r="S143" s="688"/>
      <c r="T143" s="688"/>
      <c r="U143" s="688"/>
      <c r="V143" s="688"/>
      <c r="W143" s="688"/>
      <c r="X143" s="688"/>
      <c r="Y143" s="688"/>
      <c r="Z143" s="688"/>
      <c r="AA143" s="688"/>
      <c r="AB143" s="688"/>
      <c r="AC143" s="688"/>
      <c r="AD143" s="688"/>
      <c r="AE143" s="688"/>
      <c r="AF143" s="688"/>
      <c r="AG143" s="688"/>
      <c r="AH143" s="688"/>
      <c r="AI143" s="688"/>
      <c r="AJ143" s="688"/>
      <c r="AK143" s="688"/>
      <c r="AL143" s="689"/>
      <c r="AM143" s="688"/>
      <c r="AN143" s="687"/>
      <c r="AO143" s="43"/>
      <c r="AP143" s="43"/>
      <c r="AQ143" s="43"/>
      <c r="AR143" s="48"/>
      <c r="AS143" s="12"/>
      <c r="AT143" s="48"/>
      <c r="AU143" s="12"/>
      <c r="AV143" s="688"/>
      <c r="AW143" s="688"/>
      <c r="AX143" s="688"/>
      <c r="AY143" s="688"/>
      <c r="AZ143" s="688"/>
      <c r="BA143" s="688"/>
      <c r="BB143" s="688"/>
      <c r="BC143" s="688"/>
      <c r="BD143" s="688"/>
      <c r="BE143" s="688"/>
      <c r="BF143" s="688"/>
      <c r="BG143" s="688"/>
      <c r="BH143" s="688"/>
      <c r="BI143" s="688"/>
      <c r="BJ143" s="688"/>
      <c r="BK143" s="688"/>
      <c r="BL143" s="688"/>
      <c r="BM143" s="688"/>
      <c r="BN143" s="688"/>
      <c r="BO143" s="688"/>
      <c r="BP143" s="688"/>
      <c r="BQ143" s="688"/>
      <c r="BR143" s="688"/>
      <c r="BS143" s="688"/>
      <c r="BT143" s="688"/>
      <c r="BU143" s="688"/>
      <c r="BV143" s="688"/>
      <c r="BW143" s="688"/>
      <c r="BX143" s="688"/>
      <c r="BY143" s="689"/>
      <c r="BZ143" s="688"/>
      <c r="CA143" s="687"/>
      <c r="CB143" s="43"/>
      <c r="CC143" s="43"/>
      <c r="CD143" s="43"/>
      <c r="CE143" s="48"/>
      <c r="CF143" s="12"/>
      <c r="CG143" s="48"/>
      <c r="CH143" s="12"/>
      <c r="CI143" s="688"/>
      <c r="CJ143" s="688"/>
      <c r="CK143" s="688"/>
      <c r="CL143" s="688"/>
      <c r="CM143" s="688"/>
      <c r="CN143" s="688"/>
      <c r="CO143" s="688"/>
      <c r="CP143" s="688"/>
      <c r="CQ143" s="688"/>
      <c r="CR143" s="688"/>
      <c r="CS143" s="688"/>
      <c r="CT143" s="688"/>
      <c r="CU143" s="688"/>
      <c r="CV143" s="688"/>
      <c r="CW143" s="688"/>
      <c r="CX143" s="688"/>
      <c r="CY143" s="688"/>
      <c r="CZ143" s="688"/>
      <c r="DA143" s="688"/>
      <c r="DB143" s="688"/>
      <c r="DC143" s="688"/>
      <c r="DD143" s="688"/>
      <c r="DE143" s="688"/>
      <c r="DF143" s="688"/>
      <c r="DG143" s="688"/>
      <c r="DH143" s="688"/>
      <c r="DI143" s="688"/>
      <c r="DJ143" s="688"/>
      <c r="DK143" s="688"/>
      <c r="DL143" s="689"/>
      <c r="DM143" s="688"/>
      <c r="DN143" s="687"/>
      <c r="DO143" s="43"/>
      <c r="DP143" s="43"/>
      <c r="DQ143" s="43"/>
      <c r="DR143" s="48"/>
      <c r="DS143" s="12"/>
      <c r="DT143" s="48"/>
      <c r="DU143" s="12"/>
      <c r="DV143" s="688"/>
      <c r="DW143" s="688"/>
      <c r="DX143" s="688"/>
      <c r="DY143" s="688"/>
      <c r="DZ143" s="688"/>
      <c r="EA143" s="688"/>
      <c r="EB143" s="688"/>
      <c r="EC143" s="688"/>
      <c r="ED143" s="688"/>
      <c r="EE143" s="688"/>
      <c r="EF143" s="688"/>
      <c r="EG143" s="688"/>
      <c r="EH143" s="688"/>
      <c r="EI143" s="688"/>
      <c r="EJ143" s="688"/>
      <c r="EK143" s="688"/>
      <c r="EL143" s="688"/>
      <c r="EM143" s="688"/>
      <c r="EN143" s="688"/>
      <c r="EO143" s="688"/>
      <c r="EP143" s="688"/>
      <c r="EQ143" s="688"/>
      <c r="ER143" s="688"/>
      <c r="ES143" s="688"/>
      <c r="ET143" s="688"/>
      <c r="EU143" s="688"/>
      <c r="EV143" s="688"/>
      <c r="EW143" s="688"/>
      <c r="EX143" s="688"/>
      <c r="EY143" s="689"/>
    </row>
    <row r="144">
      <c r="A144" s="697"/>
      <c r="B144" s="623"/>
      <c r="C144" s="623"/>
      <c r="D144" s="623"/>
      <c r="E144" s="623"/>
      <c r="F144" s="623"/>
      <c r="G144" s="623"/>
      <c r="H144" s="623"/>
      <c r="I144" s="623"/>
      <c r="J144" s="623"/>
      <c r="K144" s="623"/>
      <c r="L144" s="623"/>
      <c r="M144" s="623"/>
      <c r="N144" s="623"/>
      <c r="O144" s="623"/>
      <c r="P144" s="623"/>
      <c r="Q144" s="623"/>
      <c r="R144" s="623"/>
      <c r="S144" s="623"/>
      <c r="T144" s="623"/>
      <c r="U144" s="623"/>
      <c r="V144" s="623"/>
      <c r="W144" s="623"/>
      <c r="X144" s="623"/>
      <c r="Y144" s="623"/>
      <c r="Z144" s="623"/>
      <c r="AA144" s="623"/>
      <c r="AB144" s="623"/>
      <c r="AC144" s="623"/>
      <c r="AD144" s="623"/>
      <c r="AE144" s="623"/>
      <c r="AF144" s="623"/>
      <c r="AG144" s="623"/>
      <c r="AH144" s="623"/>
      <c r="AI144" s="623"/>
      <c r="AJ144" s="623"/>
      <c r="AK144" s="623"/>
      <c r="AL144" s="698"/>
      <c r="AM144" s="623"/>
      <c r="AN144" s="697"/>
      <c r="AO144" s="623"/>
      <c r="AP144" s="623"/>
      <c r="AQ144" s="623"/>
      <c r="AR144" s="623"/>
      <c r="AS144" s="623"/>
      <c r="AT144" s="623"/>
      <c r="AU144" s="623"/>
      <c r="AV144" s="623"/>
      <c r="AW144" s="623"/>
      <c r="AX144" s="623"/>
      <c r="AY144" s="623"/>
      <c r="AZ144" s="623"/>
      <c r="BA144" s="623"/>
      <c r="BB144" s="623"/>
      <c r="BC144" s="623"/>
      <c r="BD144" s="623"/>
      <c r="BE144" s="623"/>
      <c r="BF144" s="623"/>
      <c r="BG144" s="623"/>
      <c r="BH144" s="623"/>
      <c r="BI144" s="623"/>
      <c r="BJ144" s="623"/>
      <c r="BK144" s="623"/>
      <c r="BL144" s="623"/>
      <c r="BM144" s="623"/>
      <c r="BN144" s="623"/>
      <c r="BO144" s="623"/>
      <c r="BP144" s="623"/>
      <c r="BQ144" s="623"/>
      <c r="BR144" s="623"/>
      <c r="BS144" s="623"/>
      <c r="BT144" s="623"/>
      <c r="BU144" s="623"/>
      <c r="BV144" s="623"/>
      <c r="BW144" s="623"/>
      <c r="BX144" s="623"/>
      <c r="BY144" s="698"/>
      <c r="BZ144" s="623"/>
      <c r="CA144" s="697"/>
      <c r="CB144" s="623"/>
      <c r="CC144" s="623"/>
      <c r="CD144" s="623"/>
      <c r="CE144" s="623"/>
      <c r="CF144" s="623"/>
      <c r="CG144" s="623"/>
      <c r="CH144" s="623"/>
      <c r="CI144" s="623"/>
      <c r="CJ144" s="623"/>
      <c r="CK144" s="623"/>
      <c r="CL144" s="623"/>
      <c r="CM144" s="623"/>
      <c r="CN144" s="623"/>
      <c r="CO144" s="623"/>
      <c r="CP144" s="623"/>
      <c r="CQ144" s="623"/>
      <c r="CR144" s="623"/>
      <c r="CS144" s="623"/>
      <c r="CT144" s="623"/>
      <c r="CU144" s="623"/>
      <c r="CV144" s="623"/>
      <c r="CW144" s="623"/>
      <c r="CX144" s="623"/>
      <c r="CY144" s="623"/>
      <c r="CZ144" s="623"/>
      <c r="DA144" s="623"/>
      <c r="DB144" s="623"/>
      <c r="DC144" s="623"/>
      <c r="DD144" s="623"/>
      <c r="DE144" s="623"/>
      <c r="DF144" s="623"/>
      <c r="DG144" s="623"/>
      <c r="DH144" s="623"/>
      <c r="DI144" s="623"/>
      <c r="DJ144" s="623"/>
      <c r="DK144" s="623"/>
      <c r="DL144" s="698"/>
      <c r="DM144" s="623"/>
      <c r="DN144" s="697"/>
      <c r="DO144" s="623"/>
      <c r="DP144" s="623"/>
      <c r="DQ144" s="623"/>
      <c r="DR144" s="623"/>
      <c r="DS144" s="623"/>
      <c r="DT144" s="623"/>
      <c r="DU144" s="623"/>
      <c r="DV144" s="623"/>
      <c r="DW144" s="623"/>
      <c r="DX144" s="623"/>
      <c r="DY144" s="623"/>
      <c r="DZ144" s="623"/>
      <c r="EA144" s="623"/>
      <c r="EB144" s="623"/>
      <c r="EC144" s="623"/>
      <c r="ED144" s="623"/>
      <c r="EE144" s="623"/>
      <c r="EF144" s="623"/>
      <c r="EG144" s="623"/>
      <c r="EH144" s="623"/>
      <c r="EI144" s="623"/>
      <c r="EJ144" s="623"/>
      <c r="EK144" s="623"/>
      <c r="EL144" s="623"/>
      <c r="EM144" s="623"/>
      <c r="EN144" s="623"/>
      <c r="EO144" s="623"/>
      <c r="EP144" s="623"/>
      <c r="EQ144" s="623"/>
      <c r="ER144" s="623"/>
      <c r="ES144" s="623"/>
      <c r="ET144" s="623"/>
      <c r="EU144" s="623"/>
      <c r="EV144" s="623"/>
      <c r="EW144" s="623"/>
      <c r="EX144" s="623"/>
      <c r="EY144" s="698"/>
    </row>
    <row r="145">
      <c r="A145" s="697"/>
      <c r="B145" s="623"/>
      <c r="C145" s="623"/>
      <c r="D145" s="623"/>
      <c r="E145" s="623"/>
      <c r="F145" s="623"/>
      <c r="G145" s="623"/>
      <c r="H145" s="623"/>
      <c r="I145" s="623"/>
      <c r="J145" s="623"/>
      <c r="K145" s="623"/>
      <c r="L145" s="623"/>
      <c r="M145" s="623"/>
      <c r="N145" s="623"/>
      <c r="O145" s="623"/>
      <c r="P145" s="623"/>
      <c r="Q145" s="623"/>
      <c r="R145" s="623"/>
      <c r="S145" s="623"/>
      <c r="T145" s="623"/>
      <c r="U145" s="623"/>
      <c r="V145" s="623"/>
      <c r="W145" s="623"/>
      <c r="X145" s="623"/>
      <c r="Y145" s="623"/>
      <c r="Z145" s="623"/>
      <c r="AA145" s="623"/>
      <c r="AB145" s="623"/>
      <c r="AC145" s="623"/>
      <c r="AD145" s="623"/>
      <c r="AE145" s="623"/>
      <c r="AF145" s="623"/>
      <c r="AG145" s="623"/>
      <c r="AH145" s="623"/>
      <c r="AI145" s="623"/>
      <c r="AJ145" s="623"/>
      <c r="AK145" s="623"/>
      <c r="AL145" s="698"/>
      <c r="AM145" s="623"/>
      <c r="AN145" s="697"/>
      <c r="AO145" s="623"/>
      <c r="AP145" s="623"/>
      <c r="AQ145" s="623"/>
      <c r="AR145" s="623"/>
      <c r="AS145" s="623"/>
      <c r="AT145" s="623"/>
      <c r="AU145" s="623"/>
      <c r="AV145" s="623"/>
      <c r="AW145" s="623"/>
      <c r="AX145" s="623"/>
      <c r="AY145" s="623"/>
      <c r="AZ145" s="623"/>
      <c r="BA145" s="623"/>
      <c r="BB145" s="623"/>
      <c r="BC145" s="623"/>
      <c r="BD145" s="623"/>
      <c r="BE145" s="623"/>
      <c r="BF145" s="623"/>
      <c r="BG145" s="623"/>
      <c r="BH145" s="623"/>
      <c r="BI145" s="623"/>
      <c r="BJ145" s="623"/>
      <c r="BK145" s="623"/>
      <c r="BL145" s="623"/>
      <c r="BM145" s="623"/>
      <c r="BN145" s="623"/>
      <c r="BO145" s="623"/>
      <c r="BP145" s="623"/>
      <c r="BQ145" s="623"/>
      <c r="BR145" s="623"/>
      <c r="BS145" s="623"/>
      <c r="BT145" s="623"/>
      <c r="BU145" s="623"/>
      <c r="BV145" s="623"/>
      <c r="BW145" s="623"/>
      <c r="BX145" s="623"/>
      <c r="BY145" s="698"/>
      <c r="BZ145" s="623"/>
      <c r="CA145" s="697"/>
      <c r="CB145" s="623"/>
      <c r="CC145" s="623"/>
      <c r="CD145" s="623"/>
      <c r="CE145" s="623"/>
      <c r="CF145" s="623"/>
      <c r="CG145" s="623"/>
      <c r="CH145" s="623"/>
      <c r="CI145" s="623"/>
      <c r="CJ145" s="623"/>
      <c r="CK145" s="623"/>
      <c r="CL145" s="623"/>
      <c r="CM145" s="623"/>
      <c r="CN145" s="623"/>
      <c r="CO145" s="623"/>
      <c r="CP145" s="623"/>
      <c r="CQ145" s="623"/>
      <c r="CR145" s="623"/>
      <c r="CS145" s="623"/>
      <c r="CT145" s="623"/>
      <c r="CU145" s="623"/>
      <c r="CV145" s="623"/>
      <c r="CW145" s="623"/>
      <c r="CX145" s="623"/>
      <c r="CY145" s="623"/>
      <c r="CZ145" s="623"/>
      <c r="DA145" s="623"/>
      <c r="DB145" s="623"/>
      <c r="DC145" s="623"/>
      <c r="DD145" s="623"/>
      <c r="DE145" s="623"/>
      <c r="DF145" s="623"/>
      <c r="DG145" s="623"/>
      <c r="DH145" s="623"/>
      <c r="DI145" s="623"/>
      <c r="DJ145" s="623"/>
      <c r="DK145" s="623"/>
      <c r="DL145" s="698"/>
      <c r="DM145" s="623"/>
      <c r="DN145" s="697"/>
      <c r="DO145" s="623"/>
      <c r="DP145" s="623"/>
      <c r="DQ145" s="623"/>
      <c r="DR145" s="623"/>
      <c r="DS145" s="623"/>
      <c r="DT145" s="623"/>
      <c r="DU145" s="623"/>
      <c r="DV145" s="623"/>
      <c r="DW145" s="623"/>
      <c r="DX145" s="623"/>
      <c r="DY145" s="623"/>
      <c r="DZ145" s="623"/>
      <c r="EA145" s="623"/>
      <c r="EB145" s="623"/>
      <c r="EC145" s="623"/>
      <c r="ED145" s="623"/>
      <c r="EE145" s="623"/>
      <c r="EF145" s="623"/>
      <c r="EG145" s="623"/>
      <c r="EH145" s="623"/>
      <c r="EI145" s="623"/>
      <c r="EJ145" s="623"/>
      <c r="EK145" s="623"/>
      <c r="EL145" s="623"/>
      <c r="EM145" s="623"/>
      <c r="EN145" s="623"/>
      <c r="EO145" s="623"/>
      <c r="EP145" s="623"/>
      <c r="EQ145" s="623"/>
      <c r="ER145" s="623"/>
      <c r="ES145" s="623"/>
      <c r="ET145" s="623"/>
      <c r="EU145" s="623"/>
      <c r="EV145" s="623"/>
      <c r="EW145" s="623"/>
      <c r="EX145" s="623"/>
      <c r="EY145" s="698"/>
    </row>
    <row r="146">
      <c r="A146" s="697"/>
      <c r="B146" s="623"/>
      <c r="C146" s="623"/>
      <c r="D146" s="623"/>
      <c r="E146" s="623"/>
      <c r="F146" s="623"/>
      <c r="G146" s="623"/>
      <c r="H146" s="623"/>
      <c r="I146" s="623"/>
      <c r="J146" s="623"/>
      <c r="K146" s="623"/>
      <c r="L146" s="623"/>
      <c r="M146" s="623"/>
      <c r="N146" s="623"/>
      <c r="O146" s="623"/>
      <c r="P146" s="623"/>
      <c r="Q146" s="623"/>
      <c r="R146" s="623"/>
      <c r="S146" s="623"/>
      <c r="T146" s="623"/>
      <c r="U146" s="623"/>
      <c r="V146" s="623"/>
      <c r="W146" s="623"/>
      <c r="X146" s="623"/>
      <c r="Y146" s="623"/>
      <c r="Z146" s="623"/>
      <c r="AA146" s="623"/>
      <c r="AB146" s="623"/>
      <c r="AC146" s="623"/>
      <c r="AD146" s="623"/>
      <c r="AE146" s="623"/>
      <c r="AF146" s="623"/>
      <c r="AG146" s="623"/>
      <c r="AH146" s="623"/>
      <c r="AI146" s="623"/>
      <c r="AJ146" s="623"/>
      <c r="AK146" s="623"/>
      <c r="AL146" s="698"/>
      <c r="AM146" s="623"/>
      <c r="AN146" s="697"/>
      <c r="AO146" s="623"/>
      <c r="AP146" s="623"/>
      <c r="AQ146" s="623"/>
      <c r="AR146" s="623"/>
      <c r="AS146" s="623"/>
      <c r="AT146" s="623"/>
      <c r="AU146" s="623"/>
      <c r="AV146" s="623"/>
      <c r="AW146" s="623"/>
      <c r="AX146" s="623"/>
      <c r="AY146" s="623"/>
      <c r="AZ146" s="623"/>
      <c r="BA146" s="623"/>
      <c r="BB146" s="623"/>
      <c r="BC146" s="623"/>
      <c r="BD146" s="623"/>
      <c r="BE146" s="623"/>
      <c r="BF146" s="623"/>
      <c r="BG146" s="623"/>
      <c r="BH146" s="623"/>
      <c r="BI146" s="623"/>
      <c r="BJ146" s="623"/>
      <c r="BK146" s="623"/>
      <c r="BL146" s="623"/>
      <c r="BM146" s="623"/>
      <c r="BN146" s="623"/>
      <c r="BO146" s="623"/>
      <c r="BP146" s="623"/>
      <c r="BQ146" s="623"/>
      <c r="BR146" s="623"/>
      <c r="BS146" s="623"/>
      <c r="BT146" s="623"/>
      <c r="BU146" s="623"/>
      <c r="BV146" s="623"/>
      <c r="BW146" s="623"/>
      <c r="BX146" s="623"/>
      <c r="BY146" s="698"/>
      <c r="BZ146" s="623"/>
      <c r="CA146" s="697"/>
      <c r="CB146" s="623"/>
      <c r="CC146" s="623"/>
      <c r="CD146" s="623"/>
      <c r="CE146" s="623"/>
      <c r="CF146" s="623"/>
      <c r="CG146" s="623"/>
      <c r="CH146" s="623"/>
      <c r="CI146" s="623"/>
      <c r="CJ146" s="623"/>
      <c r="CK146" s="623"/>
      <c r="CL146" s="623"/>
      <c r="CM146" s="623"/>
      <c r="CN146" s="623"/>
      <c r="CO146" s="623"/>
      <c r="CP146" s="623"/>
      <c r="CQ146" s="623"/>
      <c r="CR146" s="623"/>
      <c r="CS146" s="623"/>
      <c r="CT146" s="623"/>
      <c r="CU146" s="623"/>
      <c r="CV146" s="623"/>
      <c r="CW146" s="623"/>
      <c r="CX146" s="623"/>
      <c r="CY146" s="623"/>
      <c r="CZ146" s="623"/>
      <c r="DA146" s="623"/>
      <c r="DB146" s="623"/>
      <c r="DC146" s="623"/>
      <c r="DD146" s="623"/>
      <c r="DE146" s="623"/>
      <c r="DF146" s="623"/>
      <c r="DG146" s="623"/>
      <c r="DH146" s="623"/>
      <c r="DI146" s="623"/>
      <c r="DJ146" s="623"/>
      <c r="DK146" s="623"/>
      <c r="DL146" s="698"/>
      <c r="DM146" s="623"/>
      <c r="DN146" s="697"/>
      <c r="DO146" s="623"/>
      <c r="DP146" s="623"/>
      <c r="DQ146" s="623"/>
      <c r="DR146" s="623"/>
      <c r="DS146" s="623"/>
      <c r="DT146" s="623"/>
      <c r="DU146" s="623"/>
      <c r="DV146" s="623"/>
      <c r="DW146" s="623"/>
      <c r="DX146" s="623"/>
      <c r="DY146" s="623"/>
      <c r="DZ146" s="623"/>
      <c r="EA146" s="623"/>
      <c r="EB146" s="623"/>
      <c r="EC146" s="623"/>
      <c r="ED146" s="623"/>
      <c r="EE146" s="623"/>
      <c r="EF146" s="623"/>
      <c r="EG146" s="623"/>
      <c r="EH146" s="623"/>
      <c r="EI146" s="623"/>
      <c r="EJ146" s="623"/>
      <c r="EK146" s="623"/>
      <c r="EL146" s="623"/>
      <c r="EM146" s="623"/>
      <c r="EN146" s="623"/>
      <c r="EO146" s="623"/>
      <c r="EP146" s="623"/>
      <c r="EQ146" s="623"/>
      <c r="ER146" s="623"/>
      <c r="ES146" s="623"/>
      <c r="ET146" s="623"/>
      <c r="EU146" s="623"/>
      <c r="EV146" s="623"/>
      <c r="EW146" s="623"/>
      <c r="EX146" s="623"/>
      <c r="EY146" s="698"/>
    </row>
    <row r="147">
      <c r="A147" s="692" t="s">
        <v>1059</v>
      </c>
      <c r="P147" s="693"/>
      <c r="Q147" s="627"/>
      <c r="R147" s="627"/>
      <c r="S147" s="627"/>
      <c r="T147" s="627"/>
      <c r="U147" s="627"/>
      <c r="V147" s="627"/>
      <c r="W147" s="627"/>
      <c r="X147" s="627"/>
      <c r="Y147" s="627"/>
      <c r="Z147" s="627"/>
      <c r="AA147" s="627"/>
      <c r="AB147" s="627"/>
      <c r="AC147" s="627"/>
      <c r="AD147" s="627"/>
      <c r="AE147" s="627"/>
      <c r="AF147" s="627"/>
      <c r="AG147" s="627"/>
      <c r="AH147" s="627"/>
      <c r="AI147" s="627"/>
      <c r="AJ147" s="627"/>
      <c r="AK147" s="627"/>
      <c r="AL147" s="626"/>
      <c r="AM147" s="626"/>
      <c r="AN147" s="625" t="s">
        <v>1059</v>
      </c>
      <c r="BC147" s="693"/>
      <c r="BD147" s="706"/>
      <c r="BE147" s="627"/>
      <c r="BF147" s="627"/>
      <c r="BG147" s="627"/>
      <c r="BH147" s="627"/>
      <c r="BI147" s="627"/>
      <c r="BJ147" s="627"/>
      <c r="BK147" s="627"/>
      <c r="BL147" s="627"/>
      <c r="BM147" s="627"/>
      <c r="BN147" s="627"/>
      <c r="BO147" s="627"/>
      <c r="BP147" s="627"/>
      <c r="BQ147" s="627"/>
      <c r="BR147" s="627"/>
      <c r="BS147" s="627"/>
      <c r="BT147" s="627"/>
      <c r="BU147" s="627"/>
      <c r="BV147" s="627"/>
      <c r="BW147" s="627"/>
      <c r="BX147" s="627"/>
      <c r="BY147" s="626"/>
      <c r="BZ147" s="626"/>
      <c r="CA147" s="625" t="s">
        <v>1059</v>
      </c>
      <c r="CP147" s="693"/>
      <c r="CQ147" s="706"/>
      <c r="CR147" s="627"/>
      <c r="CS147" s="627"/>
      <c r="CT147" s="627"/>
      <c r="CU147" s="627"/>
      <c r="CV147" s="627"/>
      <c r="CW147" s="627"/>
      <c r="CX147" s="627"/>
      <c r="CY147" s="627"/>
      <c r="CZ147" s="627"/>
      <c r="DA147" s="627"/>
      <c r="DB147" s="627"/>
      <c r="DC147" s="627"/>
      <c r="DD147" s="627"/>
      <c r="DE147" s="627"/>
      <c r="DF147" s="627"/>
      <c r="DG147" s="627"/>
      <c r="DH147" s="627"/>
      <c r="DI147" s="627"/>
      <c r="DJ147" s="627"/>
      <c r="DK147" s="627"/>
      <c r="DL147" s="626"/>
      <c r="DM147" s="626"/>
      <c r="DN147" s="625" t="s">
        <v>1059</v>
      </c>
      <c r="EC147" s="693"/>
      <c r="ED147" s="706"/>
      <c r="EE147" s="627"/>
      <c r="EF147" s="627"/>
      <c r="EG147" s="627"/>
      <c r="EH147" s="627"/>
      <c r="EI147" s="627"/>
      <c r="EJ147" s="627"/>
      <c r="EK147" s="627"/>
      <c r="EL147" s="627"/>
      <c r="EM147" s="627"/>
      <c r="EN147" s="627"/>
      <c r="EO147" s="627"/>
      <c r="EP147" s="627"/>
      <c r="EQ147" s="627"/>
      <c r="ER147" s="627"/>
      <c r="ES147" s="627"/>
      <c r="ET147" s="627"/>
      <c r="EU147" s="627"/>
      <c r="EV147" s="627"/>
      <c r="EW147" s="627"/>
      <c r="EX147" s="627"/>
      <c r="EY147" s="626"/>
    </row>
    <row r="148">
      <c r="A148" s="697"/>
      <c r="B148" s="623"/>
      <c r="C148" s="623"/>
      <c r="D148" s="623"/>
      <c r="E148" s="623"/>
      <c r="F148" s="623"/>
      <c r="G148" s="623"/>
      <c r="H148" s="623"/>
      <c r="I148" s="623"/>
      <c r="J148" s="623"/>
      <c r="K148" s="623"/>
      <c r="L148" s="623"/>
      <c r="M148" s="623"/>
      <c r="N148" s="623"/>
      <c r="O148" s="623"/>
      <c r="P148" s="623"/>
      <c r="Q148" s="623"/>
      <c r="R148" s="623"/>
      <c r="S148" s="623"/>
      <c r="T148" s="623"/>
      <c r="U148" s="623"/>
      <c r="V148" s="623"/>
      <c r="W148" s="623"/>
      <c r="X148" s="623"/>
      <c r="Y148" s="623"/>
      <c r="Z148" s="623"/>
      <c r="AA148" s="623"/>
      <c r="AB148" s="623"/>
      <c r="AC148" s="623"/>
      <c r="AD148" s="623"/>
      <c r="AE148" s="623"/>
      <c r="AF148" s="623"/>
      <c r="AG148" s="623"/>
      <c r="AH148" s="623"/>
      <c r="AI148" s="623"/>
      <c r="AJ148" s="623"/>
      <c r="AK148" s="623"/>
      <c r="AL148" s="698"/>
      <c r="AM148" s="623"/>
      <c r="AN148" s="697"/>
      <c r="AO148" s="623"/>
      <c r="AP148" s="623"/>
      <c r="AQ148" s="623"/>
      <c r="AR148" s="623"/>
      <c r="AS148" s="623"/>
      <c r="AT148" s="623"/>
      <c r="AU148" s="623"/>
      <c r="AV148" s="623"/>
      <c r="AW148" s="623"/>
      <c r="AX148" s="623"/>
      <c r="AY148" s="623"/>
      <c r="AZ148" s="623"/>
      <c r="BA148" s="623"/>
      <c r="BB148" s="623"/>
      <c r="BC148" s="623"/>
      <c r="BD148" s="623"/>
      <c r="BE148" s="623"/>
      <c r="BF148" s="623"/>
      <c r="BG148" s="623"/>
      <c r="BH148" s="623"/>
      <c r="BI148" s="623"/>
      <c r="BJ148" s="623"/>
      <c r="BK148" s="623"/>
      <c r="BL148" s="623"/>
      <c r="BM148" s="623"/>
      <c r="BN148" s="623"/>
      <c r="BO148" s="623"/>
      <c r="BP148" s="623"/>
      <c r="BQ148" s="623"/>
      <c r="BR148" s="623"/>
      <c r="BS148" s="623"/>
      <c r="BT148" s="623"/>
      <c r="BU148" s="623"/>
      <c r="BV148" s="623"/>
      <c r="BW148" s="623"/>
      <c r="BX148" s="623"/>
      <c r="BY148" s="698"/>
      <c r="BZ148" s="623"/>
      <c r="CA148" s="697"/>
      <c r="CB148" s="623"/>
      <c r="CC148" s="623"/>
      <c r="CD148" s="623"/>
      <c r="CE148" s="623"/>
      <c r="CF148" s="623"/>
      <c r="CG148" s="623"/>
      <c r="CH148" s="623"/>
      <c r="CI148" s="623"/>
      <c r="CJ148" s="623"/>
      <c r="CK148" s="623"/>
      <c r="CL148" s="623"/>
      <c r="CM148" s="623"/>
      <c r="CN148" s="623"/>
      <c r="CO148" s="623"/>
      <c r="CP148" s="623"/>
      <c r="CQ148" s="623"/>
      <c r="CR148" s="623"/>
      <c r="CS148" s="623"/>
      <c r="CT148" s="623"/>
      <c r="CU148" s="623"/>
      <c r="CV148" s="623"/>
      <c r="CW148" s="623"/>
      <c r="CX148" s="623"/>
      <c r="CY148" s="623"/>
      <c r="CZ148" s="623"/>
      <c r="DA148" s="623"/>
      <c r="DB148" s="623"/>
      <c r="DC148" s="623"/>
      <c r="DD148" s="623"/>
      <c r="DE148" s="623"/>
      <c r="DF148" s="623"/>
      <c r="DG148" s="623"/>
      <c r="DH148" s="623"/>
      <c r="DI148" s="623"/>
      <c r="DJ148" s="623"/>
      <c r="DK148" s="623"/>
      <c r="DL148" s="698"/>
      <c r="DM148" s="623"/>
      <c r="DN148" s="697"/>
      <c r="DO148" s="623"/>
      <c r="DP148" s="623"/>
      <c r="DQ148" s="623"/>
      <c r="DR148" s="623"/>
      <c r="DS148" s="623"/>
      <c r="DT148" s="623"/>
      <c r="DU148" s="623"/>
      <c r="DV148" s="623"/>
      <c r="DW148" s="623"/>
      <c r="DX148" s="623"/>
      <c r="DY148" s="623"/>
      <c r="DZ148" s="623"/>
      <c r="EA148" s="623"/>
      <c r="EB148" s="623"/>
      <c r="EC148" s="623"/>
      <c r="ED148" s="623"/>
      <c r="EE148" s="623"/>
      <c r="EF148" s="623"/>
      <c r="EG148" s="623"/>
      <c r="EH148" s="623"/>
      <c r="EI148" s="623"/>
      <c r="EJ148" s="623"/>
      <c r="EK148" s="623"/>
      <c r="EL148" s="623"/>
      <c r="EM148" s="623"/>
      <c r="EN148" s="623"/>
      <c r="EO148" s="623"/>
      <c r="EP148" s="623"/>
      <c r="EQ148" s="623"/>
      <c r="ER148" s="623"/>
      <c r="ES148" s="623"/>
      <c r="ET148" s="623"/>
      <c r="EU148" s="623"/>
      <c r="EV148" s="623"/>
      <c r="EW148" s="623"/>
      <c r="EX148" s="623"/>
      <c r="EY148" s="698"/>
    </row>
    <row r="149">
      <c r="A149" s="699"/>
      <c r="B149" s="700"/>
      <c r="C149" s="700"/>
      <c r="D149" s="700"/>
      <c r="E149" s="700"/>
      <c r="F149" s="700"/>
      <c r="G149" s="700"/>
      <c r="H149" s="700"/>
      <c r="I149" s="700"/>
      <c r="J149" s="700"/>
      <c r="K149" s="700"/>
      <c r="L149" s="700"/>
      <c r="M149" s="700"/>
      <c r="N149" s="700"/>
      <c r="O149" s="700"/>
      <c r="P149" s="700"/>
      <c r="Q149" s="700"/>
      <c r="R149" s="700"/>
      <c r="S149" s="701" t="s">
        <v>1060</v>
      </c>
      <c r="T149" s="702"/>
      <c r="U149" s="702"/>
      <c r="V149" s="702"/>
      <c r="W149" s="702"/>
      <c r="X149" s="702"/>
      <c r="Y149" s="702"/>
      <c r="Z149" s="702"/>
      <c r="AA149" s="700"/>
      <c r="AB149" s="700"/>
      <c r="AC149" s="701" t="s">
        <v>1061</v>
      </c>
      <c r="AD149" s="702"/>
      <c r="AE149" s="702"/>
      <c r="AF149" s="702"/>
      <c r="AG149" s="702"/>
      <c r="AH149" s="702"/>
      <c r="AI149" s="702"/>
      <c r="AJ149" s="700"/>
      <c r="AK149" s="700"/>
      <c r="AL149" s="703"/>
      <c r="AM149" s="623"/>
      <c r="AN149" s="699"/>
      <c r="AO149" s="700"/>
      <c r="AP149" s="700"/>
      <c r="AQ149" s="700"/>
      <c r="AR149" s="700"/>
      <c r="AS149" s="700"/>
      <c r="AT149" s="700"/>
      <c r="AU149" s="700"/>
      <c r="AV149" s="700"/>
      <c r="AW149" s="700"/>
      <c r="AX149" s="700"/>
      <c r="AY149" s="700"/>
      <c r="AZ149" s="700"/>
      <c r="BA149" s="700"/>
      <c r="BB149" s="700"/>
      <c r="BC149" s="700"/>
      <c r="BD149" s="700"/>
      <c r="BE149" s="700"/>
      <c r="BF149" s="701" t="s">
        <v>1060</v>
      </c>
      <c r="BG149" s="702"/>
      <c r="BH149" s="702"/>
      <c r="BI149" s="702"/>
      <c r="BJ149" s="702"/>
      <c r="BK149" s="702"/>
      <c r="BL149" s="702"/>
      <c r="BM149" s="702"/>
      <c r="BN149" s="700"/>
      <c r="BO149" s="700"/>
      <c r="BP149" s="701" t="s">
        <v>1061</v>
      </c>
      <c r="BQ149" s="702"/>
      <c r="BR149" s="702"/>
      <c r="BS149" s="702"/>
      <c r="BT149" s="702"/>
      <c r="BU149" s="702"/>
      <c r="BV149" s="702"/>
      <c r="BW149" s="700"/>
      <c r="BX149" s="700"/>
      <c r="BY149" s="703"/>
      <c r="BZ149" s="623"/>
      <c r="CA149" s="699"/>
      <c r="CB149" s="700"/>
      <c r="CC149" s="700"/>
      <c r="CD149" s="700"/>
      <c r="CE149" s="700"/>
      <c r="CF149" s="700"/>
      <c r="CG149" s="700"/>
      <c r="CH149" s="700"/>
      <c r="CI149" s="700"/>
      <c r="CJ149" s="700"/>
      <c r="CK149" s="700"/>
      <c r="CL149" s="700"/>
      <c r="CM149" s="700"/>
      <c r="CN149" s="700"/>
      <c r="CO149" s="700"/>
      <c r="CP149" s="700"/>
      <c r="CQ149" s="700"/>
      <c r="CR149" s="700"/>
      <c r="CS149" s="701" t="s">
        <v>1060</v>
      </c>
      <c r="CT149" s="702"/>
      <c r="CU149" s="702"/>
      <c r="CV149" s="702"/>
      <c r="CW149" s="702"/>
      <c r="CX149" s="702"/>
      <c r="CY149" s="702"/>
      <c r="CZ149" s="702"/>
      <c r="DA149" s="700"/>
      <c r="DB149" s="700"/>
      <c r="DC149" s="701" t="s">
        <v>1061</v>
      </c>
      <c r="DD149" s="702"/>
      <c r="DE149" s="702"/>
      <c r="DF149" s="702"/>
      <c r="DG149" s="702"/>
      <c r="DH149" s="702"/>
      <c r="DI149" s="702"/>
      <c r="DJ149" s="700"/>
      <c r="DK149" s="700"/>
      <c r="DL149" s="703"/>
      <c r="DM149" s="623"/>
      <c r="DN149" s="699"/>
      <c r="DO149" s="700"/>
      <c r="DP149" s="700"/>
      <c r="DQ149" s="700"/>
      <c r="DR149" s="700"/>
      <c r="DS149" s="700"/>
      <c r="DT149" s="700"/>
      <c r="DU149" s="700"/>
      <c r="DV149" s="700"/>
      <c r="DW149" s="700"/>
      <c r="DX149" s="700"/>
      <c r="DY149" s="700"/>
      <c r="DZ149" s="700"/>
      <c r="EA149" s="700"/>
      <c r="EB149" s="700"/>
      <c r="EC149" s="700"/>
      <c r="ED149" s="700"/>
      <c r="EE149" s="700"/>
      <c r="EF149" s="701" t="s">
        <v>1060</v>
      </c>
      <c r="EG149" s="702"/>
      <c r="EH149" s="702"/>
      <c r="EI149" s="702"/>
      <c r="EJ149" s="702"/>
      <c r="EK149" s="702"/>
      <c r="EL149" s="702"/>
      <c r="EM149" s="702"/>
      <c r="EN149" s="700"/>
      <c r="EO149" s="700"/>
      <c r="EP149" s="701" t="s">
        <v>1061</v>
      </c>
      <c r="EQ149" s="702"/>
      <c r="ER149" s="702"/>
      <c r="ES149" s="702"/>
      <c r="ET149" s="702"/>
      <c r="EU149" s="702"/>
      <c r="EV149" s="702"/>
      <c r="EW149" s="700"/>
      <c r="EX149" s="700"/>
      <c r="EY149" s="703"/>
    </row>
    <row r="150">
      <c r="A150" s="623"/>
      <c r="B150" s="623"/>
      <c r="C150" s="623"/>
      <c r="D150" s="623"/>
      <c r="E150" s="623"/>
      <c r="F150" s="623"/>
      <c r="G150" s="623"/>
      <c r="H150" s="623"/>
      <c r="I150" s="623"/>
      <c r="J150" s="623"/>
      <c r="K150" s="623"/>
      <c r="L150" s="623"/>
      <c r="M150" s="623"/>
      <c r="N150" s="623"/>
      <c r="O150" s="623"/>
      <c r="P150" s="623"/>
      <c r="Q150" s="623"/>
      <c r="R150" s="623"/>
      <c r="S150" s="704"/>
      <c r="T150" s="704"/>
      <c r="U150" s="704"/>
      <c r="V150" s="704"/>
      <c r="W150" s="704"/>
      <c r="X150" s="704"/>
      <c r="Y150" s="704"/>
      <c r="Z150" s="704"/>
      <c r="AA150" s="623"/>
      <c r="AB150" s="623"/>
      <c r="AC150" s="704"/>
      <c r="AD150" s="704"/>
      <c r="AE150" s="704"/>
      <c r="AF150" s="704"/>
      <c r="AG150" s="704"/>
      <c r="AH150" s="704"/>
      <c r="AI150" s="704"/>
      <c r="AJ150" s="623"/>
      <c r="AK150" s="623"/>
      <c r="AL150" s="623"/>
      <c r="AM150" s="623"/>
      <c r="AN150" s="623"/>
      <c r="AO150" s="623"/>
      <c r="AP150" s="623"/>
      <c r="AQ150" s="623"/>
      <c r="AR150" s="623"/>
      <c r="AS150" s="623"/>
      <c r="AT150" s="623"/>
      <c r="AU150" s="623"/>
      <c r="AV150" s="623"/>
      <c r="AW150" s="623"/>
      <c r="AX150" s="623"/>
      <c r="AY150" s="623"/>
      <c r="AZ150" s="623"/>
      <c r="BA150" s="623"/>
      <c r="BB150" s="623"/>
      <c r="BC150" s="623"/>
      <c r="BD150" s="623"/>
      <c r="BE150" s="623"/>
      <c r="BF150" s="704"/>
      <c r="BG150" s="704"/>
      <c r="BH150" s="704"/>
      <c r="BI150" s="704"/>
      <c r="BJ150" s="704"/>
      <c r="BK150" s="704"/>
      <c r="BL150" s="704"/>
      <c r="BM150" s="704"/>
      <c r="BN150" s="623"/>
      <c r="BO150" s="623"/>
      <c r="BP150" s="704"/>
      <c r="BQ150" s="704"/>
      <c r="BR150" s="704"/>
      <c r="BS150" s="704"/>
      <c r="BT150" s="704"/>
      <c r="BU150" s="704"/>
      <c r="BV150" s="704"/>
      <c r="BW150" s="623"/>
      <c r="BX150" s="623"/>
      <c r="BY150" s="623"/>
      <c r="BZ150" s="623"/>
      <c r="CA150" s="623"/>
      <c r="CB150" s="623"/>
      <c r="CC150" s="623"/>
      <c r="CD150" s="623"/>
      <c r="CE150" s="623"/>
      <c r="CF150" s="623"/>
      <c r="CG150" s="623"/>
      <c r="CH150" s="623"/>
      <c r="CI150" s="623"/>
      <c r="CJ150" s="623"/>
      <c r="CK150" s="623"/>
      <c r="CL150" s="623"/>
      <c r="CM150" s="623"/>
      <c r="CN150" s="623"/>
      <c r="CO150" s="623"/>
      <c r="CP150" s="623"/>
      <c r="CQ150" s="623"/>
      <c r="CR150" s="623"/>
      <c r="CS150" s="704"/>
      <c r="CT150" s="704"/>
      <c r="CU150" s="704"/>
      <c r="CV150" s="704"/>
      <c r="CW150" s="704"/>
      <c r="CX150" s="704"/>
      <c r="CY150" s="704"/>
      <c r="CZ150" s="704"/>
      <c r="DA150" s="623"/>
      <c r="DB150" s="623"/>
      <c r="DC150" s="704"/>
      <c r="DD150" s="704"/>
      <c r="DE150" s="704"/>
      <c r="DF150" s="704"/>
      <c r="DG150" s="704"/>
      <c r="DH150" s="704"/>
      <c r="DI150" s="704"/>
      <c r="DJ150" s="623"/>
      <c r="DK150" s="623"/>
      <c r="DL150" s="623"/>
      <c r="DM150" s="623"/>
      <c r="DN150" s="623"/>
      <c r="DO150" s="623"/>
      <c r="DP150" s="623"/>
      <c r="DQ150" s="623"/>
      <c r="DR150" s="623"/>
      <c r="DS150" s="623"/>
      <c r="DT150" s="623"/>
      <c r="DU150" s="623"/>
      <c r="DV150" s="623"/>
      <c r="DW150" s="623"/>
      <c r="DX150" s="623"/>
      <c r="DY150" s="623"/>
      <c r="DZ150" s="623"/>
      <c r="EA150" s="623"/>
      <c r="EB150" s="623"/>
      <c r="EC150" s="623"/>
      <c r="ED150" s="623"/>
      <c r="EE150" s="623"/>
      <c r="EF150" s="704"/>
      <c r="EG150" s="704"/>
      <c r="EH150" s="704"/>
      <c r="EI150" s="704"/>
      <c r="EJ150" s="704"/>
      <c r="EK150" s="704"/>
      <c r="EL150" s="704"/>
      <c r="EM150" s="704"/>
      <c r="EN150" s="623"/>
      <c r="EO150" s="623"/>
      <c r="EP150" s="704"/>
      <c r="EQ150" s="704"/>
      <c r="ER150" s="704"/>
      <c r="ES150" s="704"/>
      <c r="ET150" s="704"/>
      <c r="EU150" s="704"/>
      <c r="EV150" s="704"/>
      <c r="EW150" s="623"/>
      <c r="EX150" s="623"/>
      <c r="EY150" s="623"/>
    </row>
    <row r="151">
      <c r="A151" s="620"/>
      <c r="B151" s="621"/>
      <c r="C151" s="621"/>
      <c r="D151" s="621"/>
      <c r="E151" s="621"/>
      <c r="F151" s="621"/>
      <c r="G151" s="621"/>
      <c r="H151" s="621"/>
      <c r="I151" s="621"/>
      <c r="J151" s="621"/>
      <c r="K151" s="621"/>
      <c r="L151" s="621"/>
      <c r="M151" s="621"/>
      <c r="N151" s="621"/>
      <c r="O151" s="621"/>
      <c r="P151" s="621"/>
      <c r="Q151" s="621"/>
      <c r="R151" s="621"/>
      <c r="S151" s="621"/>
      <c r="T151" s="621"/>
      <c r="U151" s="621"/>
      <c r="V151" s="621"/>
      <c r="W151" s="621"/>
      <c r="X151" s="621"/>
      <c r="Y151" s="621"/>
      <c r="Z151" s="621"/>
      <c r="AA151" s="621"/>
      <c r="AB151" s="621"/>
      <c r="AC151" s="621"/>
      <c r="AD151" s="621"/>
      <c r="AE151" s="621"/>
      <c r="AF151" s="621"/>
      <c r="AG151" s="621"/>
      <c r="AH151" s="621"/>
      <c r="AI151" s="621"/>
      <c r="AJ151" s="621"/>
      <c r="AK151" s="621"/>
      <c r="AL151" s="622"/>
      <c r="AM151" s="623"/>
      <c r="AN151" s="620"/>
      <c r="AO151" s="621"/>
      <c r="AP151" s="621"/>
      <c r="AQ151" s="621"/>
      <c r="AR151" s="621"/>
      <c r="AS151" s="621"/>
      <c r="AT151" s="621"/>
      <c r="AU151" s="621"/>
      <c r="AV151" s="621"/>
      <c r="AW151" s="621"/>
      <c r="AX151" s="621"/>
      <c r="AY151" s="621"/>
      <c r="AZ151" s="621"/>
      <c r="BA151" s="621"/>
      <c r="BB151" s="621"/>
      <c r="BC151" s="621"/>
      <c r="BD151" s="621"/>
      <c r="BE151" s="621"/>
      <c r="BF151" s="621"/>
      <c r="BG151" s="621"/>
      <c r="BH151" s="621"/>
      <c r="BI151" s="621"/>
      <c r="BJ151" s="621"/>
      <c r="BK151" s="621"/>
      <c r="BL151" s="621"/>
      <c r="BM151" s="621"/>
      <c r="BN151" s="621"/>
      <c r="BO151" s="621"/>
      <c r="BP151" s="621"/>
      <c r="BQ151" s="621"/>
      <c r="BR151" s="621"/>
      <c r="BS151" s="621"/>
      <c r="BT151" s="621"/>
      <c r="BU151" s="621"/>
      <c r="BV151" s="621"/>
      <c r="BW151" s="621"/>
      <c r="BX151" s="621"/>
      <c r="BY151" s="622"/>
      <c r="BZ151" s="623"/>
      <c r="CA151" s="620"/>
      <c r="CB151" s="621"/>
      <c r="CC151" s="621"/>
      <c r="CD151" s="621"/>
      <c r="CE151" s="621"/>
      <c r="CF151" s="621"/>
      <c r="CG151" s="621"/>
      <c r="CH151" s="621"/>
      <c r="CI151" s="621"/>
      <c r="CJ151" s="621"/>
      <c r="CK151" s="621"/>
      <c r="CL151" s="621"/>
      <c r="CM151" s="621"/>
      <c r="CN151" s="621"/>
      <c r="CO151" s="621"/>
      <c r="CP151" s="621"/>
      <c r="CQ151" s="621"/>
      <c r="CR151" s="621"/>
      <c r="CS151" s="621"/>
      <c r="CT151" s="621"/>
      <c r="CU151" s="621"/>
      <c r="CV151" s="621"/>
      <c r="CW151" s="621"/>
      <c r="CX151" s="621"/>
      <c r="CY151" s="621"/>
      <c r="CZ151" s="621"/>
      <c r="DA151" s="621"/>
      <c r="DB151" s="621"/>
      <c r="DC151" s="621"/>
      <c r="DD151" s="621"/>
      <c r="DE151" s="621"/>
      <c r="DF151" s="621"/>
      <c r="DG151" s="621"/>
      <c r="DH151" s="621"/>
      <c r="DI151" s="621"/>
      <c r="DJ151" s="621"/>
      <c r="DK151" s="621"/>
      <c r="DL151" s="620"/>
      <c r="DM151" s="623"/>
      <c r="DN151" s="620"/>
      <c r="DO151" s="621"/>
      <c r="DP151" s="621"/>
      <c r="DQ151" s="621"/>
      <c r="DR151" s="621"/>
      <c r="DS151" s="621"/>
      <c r="DT151" s="621"/>
      <c r="DU151" s="621"/>
      <c r="DV151" s="621"/>
      <c r="DW151" s="621"/>
      <c r="DX151" s="621"/>
      <c r="DY151" s="621"/>
      <c r="DZ151" s="621"/>
      <c r="EA151" s="621"/>
      <c r="EB151" s="621"/>
      <c r="EC151" s="621"/>
      <c r="ED151" s="621"/>
      <c r="EE151" s="621"/>
      <c r="EF151" s="621"/>
      <c r="EG151" s="621"/>
      <c r="EH151" s="621"/>
      <c r="EI151" s="621"/>
      <c r="EJ151" s="621"/>
      <c r="EK151" s="621"/>
      <c r="EL151" s="621"/>
      <c r="EM151" s="621"/>
      <c r="EN151" s="621"/>
      <c r="EO151" s="621"/>
      <c r="EP151" s="621"/>
      <c r="EQ151" s="621"/>
      <c r="ER151" s="621"/>
      <c r="ES151" s="621"/>
      <c r="ET151" s="621"/>
      <c r="EU151" s="621"/>
      <c r="EV151" s="621"/>
      <c r="EW151" s="621"/>
      <c r="EX151" s="621"/>
      <c r="EY151" s="622"/>
    </row>
    <row r="152">
      <c r="A152" s="624"/>
      <c r="B152" s="625" t="s">
        <v>1003</v>
      </c>
      <c r="AL152" s="626"/>
      <c r="AM152" s="626"/>
      <c r="AN152" s="627"/>
      <c r="AO152" s="625" t="s">
        <v>1003</v>
      </c>
      <c r="BY152" s="626"/>
      <c r="BZ152" s="626"/>
      <c r="CA152" s="627"/>
      <c r="CB152" s="625" t="s">
        <v>1003</v>
      </c>
      <c r="DL152" s="627"/>
      <c r="DM152" s="623"/>
      <c r="DN152" s="697"/>
      <c r="DO152" s="625" t="s">
        <v>1003</v>
      </c>
      <c r="EY152" s="626"/>
    </row>
    <row r="153">
      <c r="A153" s="628"/>
      <c r="B153" s="629" t="s">
        <v>1004</v>
      </c>
      <c r="AL153" s="630"/>
      <c r="AM153" s="629"/>
      <c r="AN153" s="628"/>
      <c r="AO153" s="629" t="s">
        <v>1004</v>
      </c>
      <c r="BY153" s="630"/>
      <c r="BZ153" s="629"/>
      <c r="CA153" s="628"/>
      <c r="CB153" s="629" t="s">
        <v>1004</v>
      </c>
      <c r="DL153" s="628"/>
      <c r="DM153" s="623"/>
      <c r="DN153" s="697"/>
      <c r="DO153" s="629" t="s">
        <v>1004</v>
      </c>
      <c r="EY153" s="630"/>
    </row>
    <row r="154">
      <c r="A154" s="628"/>
      <c r="B154" s="631" t="s">
        <v>1005</v>
      </c>
      <c r="AL154" s="632"/>
      <c r="AM154" s="631"/>
      <c r="AN154" s="628"/>
      <c r="AO154" s="631" t="s">
        <v>1005</v>
      </c>
      <c r="BY154" s="632"/>
      <c r="BZ154" s="631"/>
      <c r="CA154" s="628"/>
      <c r="CB154" s="631" t="s">
        <v>1005</v>
      </c>
      <c r="DL154" s="628"/>
      <c r="DM154" s="623"/>
      <c r="DN154" s="697"/>
      <c r="DO154" s="631" t="s">
        <v>1005</v>
      </c>
      <c r="EY154" s="632"/>
    </row>
    <row r="155">
      <c r="A155" s="628"/>
      <c r="B155" s="633"/>
      <c r="C155" s="633"/>
      <c r="D155" s="633"/>
      <c r="E155" s="633"/>
      <c r="F155" s="633"/>
      <c r="G155" s="633"/>
      <c r="H155" s="633"/>
      <c r="I155" s="633"/>
      <c r="J155" s="633"/>
      <c r="K155" s="633"/>
      <c r="L155" s="633"/>
      <c r="M155" s="633"/>
      <c r="N155" s="633"/>
      <c r="O155" s="633"/>
      <c r="P155" s="633"/>
      <c r="Q155" s="633"/>
      <c r="R155" s="633"/>
      <c r="S155" s="633"/>
      <c r="T155" s="633"/>
      <c r="U155" s="633"/>
      <c r="V155" s="633"/>
      <c r="W155" s="633"/>
      <c r="X155" s="633"/>
      <c r="Y155" s="633"/>
      <c r="Z155" s="633"/>
      <c r="AA155" s="633"/>
      <c r="AB155" s="633"/>
      <c r="AC155" s="633"/>
      <c r="AD155" s="633"/>
      <c r="AE155" s="633"/>
      <c r="AF155" s="633"/>
      <c r="AG155" s="633"/>
      <c r="AH155" s="633"/>
      <c r="AI155" s="633"/>
      <c r="AJ155" s="633"/>
      <c r="AK155" s="633"/>
      <c r="AL155" s="632"/>
      <c r="AM155" s="631"/>
      <c r="AN155" s="628"/>
      <c r="AO155" s="633"/>
      <c r="AP155" s="633"/>
      <c r="AQ155" s="633"/>
      <c r="AR155" s="633"/>
      <c r="AS155" s="633"/>
      <c r="AT155" s="633"/>
      <c r="AU155" s="633"/>
      <c r="AV155" s="633"/>
      <c r="AW155" s="633"/>
      <c r="AX155" s="633"/>
      <c r="AY155" s="633"/>
      <c r="AZ155" s="633"/>
      <c r="BA155" s="633"/>
      <c r="BB155" s="633"/>
      <c r="BC155" s="633"/>
      <c r="BD155" s="633"/>
      <c r="BE155" s="633"/>
      <c r="BF155" s="633"/>
      <c r="BG155" s="633"/>
      <c r="BH155" s="633"/>
      <c r="BI155" s="633"/>
      <c r="BJ155" s="633"/>
      <c r="BK155" s="633"/>
      <c r="BL155" s="633"/>
      <c r="BM155" s="633"/>
      <c r="BN155" s="633"/>
      <c r="BO155" s="633"/>
      <c r="BP155" s="633"/>
      <c r="BQ155" s="633"/>
      <c r="BR155" s="633"/>
      <c r="BS155" s="633"/>
      <c r="BT155" s="633"/>
      <c r="BU155" s="633"/>
      <c r="BV155" s="633"/>
      <c r="BW155" s="633"/>
      <c r="BX155" s="633"/>
      <c r="BY155" s="632"/>
      <c r="BZ155" s="631"/>
      <c r="CA155" s="628"/>
      <c r="CB155" s="633"/>
      <c r="CC155" s="633"/>
      <c r="CD155" s="633"/>
      <c r="CE155" s="633"/>
      <c r="CF155" s="633"/>
      <c r="CG155" s="633"/>
      <c r="CH155" s="633"/>
      <c r="CI155" s="633"/>
      <c r="CJ155" s="633"/>
      <c r="CK155" s="633"/>
      <c r="CL155" s="633"/>
      <c r="CM155" s="633"/>
      <c r="CN155" s="633"/>
      <c r="CO155" s="633"/>
      <c r="CP155" s="633"/>
      <c r="CQ155" s="633"/>
      <c r="CR155" s="633"/>
      <c r="CS155" s="633"/>
      <c r="CT155" s="633"/>
      <c r="CU155" s="633"/>
      <c r="CV155" s="633"/>
      <c r="CW155" s="633"/>
      <c r="CX155" s="633"/>
      <c r="CY155" s="633"/>
      <c r="CZ155" s="633"/>
      <c r="DA155" s="633"/>
      <c r="DB155" s="633"/>
      <c r="DC155" s="633"/>
      <c r="DD155" s="633"/>
      <c r="DE155" s="633"/>
      <c r="DF155" s="633"/>
      <c r="DG155" s="633"/>
      <c r="DH155" s="633"/>
      <c r="DI155" s="633"/>
      <c r="DJ155" s="633"/>
      <c r="DK155" s="633"/>
      <c r="DL155" s="628"/>
      <c r="DM155" s="623"/>
      <c r="DN155" s="697"/>
      <c r="DO155" s="633"/>
      <c r="DP155" s="633"/>
      <c r="DQ155" s="633"/>
      <c r="DR155" s="633"/>
      <c r="DS155" s="633"/>
      <c r="DT155" s="633"/>
      <c r="DU155" s="633"/>
      <c r="DV155" s="633"/>
      <c r="DW155" s="633"/>
      <c r="DX155" s="633"/>
      <c r="DY155" s="633"/>
      <c r="DZ155" s="633"/>
      <c r="EA155" s="633"/>
      <c r="EB155" s="633"/>
      <c r="EC155" s="633"/>
      <c r="ED155" s="633"/>
      <c r="EE155" s="633"/>
      <c r="EF155" s="633"/>
      <c r="EG155" s="633"/>
      <c r="EH155" s="633"/>
      <c r="EI155" s="633"/>
      <c r="EJ155" s="633"/>
      <c r="EK155" s="633"/>
      <c r="EL155" s="633"/>
      <c r="EM155" s="633"/>
      <c r="EN155" s="633"/>
      <c r="EO155" s="633"/>
      <c r="EP155" s="633"/>
      <c r="EQ155" s="633"/>
      <c r="ER155" s="633"/>
      <c r="ES155" s="633"/>
      <c r="ET155" s="633"/>
      <c r="EU155" s="633"/>
      <c r="EV155" s="633"/>
      <c r="EW155" s="631"/>
      <c r="EX155" s="631"/>
      <c r="EY155" s="632"/>
    </row>
    <row r="156">
      <c r="A156" s="628"/>
      <c r="B156" s="634" t="s">
        <v>1006</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2"/>
      <c r="AL156" s="635"/>
      <c r="AM156" s="636"/>
      <c r="AN156" s="628"/>
      <c r="AO156" s="634" t="s">
        <v>1006</v>
      </c>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2"/>
      <c r="BY156" s="635"/>
      <c r="BZ156" s="636"/>
      <c r="CA156" s="628"/>
      <c r="CB156" s="634" t="s">
        <v>1006</v>
      </c>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2"/>
      <c r="DL156" s="628"/>
      <c r="DM156" s="623"/>
      <c r="DN156" s="697"/>
      <c r="DO156" s="709" t="s">
        <v>1006</v>
      </c>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c r="EO156" s="11"/>
      <c r="EP156" s="11"/>
      <c r="EQ156" s="11"/>
      <c r="ER156" s="11"/>
      <c r="ES156" s="11"/>
      <c r="ET156" s="11"/>
      <c r="EU156" s="11"/>
      <c r="EV156" s="11"/>
      <c r="EW156" s="11"/>
      <c r="EX156" s="12"/>
      <c r="EY156" s="635"/>
    </row>
    <row r="157">
      <c r="A157" s="628"/>
      <c r="B157" s="637" t="s">
        <v>43</v>
      </c>
      <c r="C157" s="12"/>
      <c r="D157" s="638" t="str">
        <f>'3A 2025-2026 REPORTE CALIFICACI'!E7</f>
        <v>2025-2026</v>
      </c>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6"/>
      <c r="AL157" s="639"/>
      <c r="AM157" s="640"/>
      <c r="AN157" s="628"/>
      <c r="AO157" s="637" t="s">
        <v>43</v>
      </c>
      <c r="AP157" s="12"/>
      <c r="AQ157" s="638" t="str">
        <f>'3A 2025-2026 REPORTE CALIFICACI'!E7</f>
        <v>2025-2026</v>
      </c>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6"/>
      <c r="BY157" s="639"/>
      <c r="BZ157" s="640"/>
      <c r="CA157" s="628"/>
      <c r="CB157" s="637" t="s">
        <v>43</v>
      </c>
      <c r="CC157" s="12"/>
      <c r="CD157" s="638" t="str">
        <f>'3A 2025-2026 REPORTE CALIFICACI'!E7</f>
        <v>2025-2026</v>
      </c>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c r="DF157" s="15"/>
      <c r="DG157" s="15"/>
      <c r="DH157" s="15"/>
      <c r="DI157" s="15"/>
      <c r="DJ157" s="15"/>
      <c r="DK157" s="16"/>
      <c r="DL157" s="628"/>
      <c r="DM157" s="623"/>
      <c r="DN157" s="697"/>
      <c r="DO157" s="637" t="s">
        <v>43</v>
      </c>
      <c r="DP157" s="12"/>
      <c r="DQ157" s="638" t="str">
        <f>'3A 2025-2026 REPORTE CALIFICACI'!E7</f>
        <v>2025-2026</v>
      </c>
      <c r="DR157" s="15"/>
      <c r="DS157" s="15"/>
      <c r="DT157" s="15"/>
      <c r="DU157" s="15"/>
      <c r="DV157" s="15"/>
      <c r="DW157" s="15"/>
      <c r="DX157" s="15"/>
      <c r="DY157" s="15"/>
      <c r="DZ157" s="15"/>
      <c r="EA157" s="15"/>
      <c r="EB157" s="15"/>
      <c r="EC157" s="15"/>
      <c r="ED157" s="15"/>
      <c r="EE157" s="15"/>
      <c r="EF157" s="15"/>
      <c r="EG157" s="15"/>
      <c r="EH157" s="15"/>
      <c r="EI157" s="15"/>
      <c r="EJ157" s="15"/>
      <c r="EK157" s="15"/>
      <c r="EL157" s="15"/>
      <c r="EM157" s="15"/>
      <c r="EN157" s="15"/>
      <c r="EO157" s="15"/>
      <c r="EP157" s="15"/>
      <c r="EQ157" s="15"/>
      <c r="ER157" s="15"/>
      <c r="ES157" s="15"/>
      <c r="ET157" s="15"/>
      <c r="EU157" s="15"/>
      <c r="EV157" s="15"/>
      <c r="EW157" s="15"/>
      <c r="EX157" s="16"/>
      <c r="EY157" s="639"/>
    </row>
    <row r="158">
      <c r="A158" s="628"/>
      <c r="B158" s="641" t="s">
        <v>1007</v>
      </c>
      <c r="C158" s="12"/>
      <c r="D158" s="638" t="str">
        <f>'3A 2025-2026 REPORTE CALIFICACI'!D23</f>
        <v>Fernando José Díaz Fernández</v>
      </c>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6"/>
      <c r="AL158" s="639"/>
      <c r="AM158" s="640"/>
      <c r="AN158" s="628"/>
      <c r="AO158" s="641" t="s">
        <v>1007</v>
      </c>
      <c r="AP158" s="12"/>
      <c r="AQ158" s="638" t="str">
        <f>'3A 2025-2026 REPORTE CALIFICACI'!D24</f>
        <v>Scarlett  Espinal Estéves</v>
      </c>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6"/>
      <c r="BY158" s="639"/>
      <c r="BZ158" s="640"/>
      <c r="CA158" s="628"/>
      <c r="CB158" s="641" t="s">
        <v>1007</v>
      </c>
      <c r="CC158" s="12"/>
      <c r="CD158" s="638" t="str">
        <f>'3A 2025-2026 REPORTE CALIFICACI'!D25</f>
        <v>José Manuel Estrella</v>
      </c>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c r="DF158" s="15"/>
      <c r="DG158" s="15"/>
      <c r="DH158" s="15"/>
      <c r="DI158" s="15"/>
      <c r="DJ158" s="15"/>
      <c r="DK158" s="16"/>
      <c r="DL158" s="628"/>
      <c r="DM158" s="623"/>
      <c r="DN158" s="697"/>
      <c r="DO158" s="641" t="s">
        <v>1007</v>
      </c>
      <c r="DP158" s="12"/>
      <c r="DQ158" s="638" t="str">
        <f>'3A 2025-2026 REPORTE CALIFICACI'!D26</f>
        <v>Misael Starberk Ferreras Pérez</v>
      </c>
      <c r="DR158" s="15"/>
      <c r="DS158" s="15"/>
      <c r="DT158" s="15"/>
      <c r="DU158" s="15"/>
      <c r="DV158" s="15"/>
      <c r="DW158" s="15"/>
      <c r="DX158" s="15"/>
      <c r="DY158" s="15"/>
      <c r="DZ158" s="15"/>
      <c r="EA158" s="15"/>
      <c r="EB158" s="15"/>
      <c r="EC158" s="15"/>
      <c r="ED158" s="15"/>
      <c r="EE158" s="15"/>
      <c r="EF158" s="15"/>
      <c r="EG158" s="15"/>
      <c r="EH158" s="15"/>
      <c r="EI158" s="15"/>
      <c r="EJ158" s="15"/>
      <c r="EK158" s="15"/>
      <c r="EL158" s="15"/>
      <c r="EM158" s="15"/>
      <c r="EN158" s="15"/>
      <c r="EO158" s="15"/>
      <c r="EP158" s="15"/>
      <c r="EQ158" s="15"/>
      <c r="ER158" s="15"/>
      <c r="ES158" s="15"/>
      <c r="ET158" s="15"/>
      <c r="EU158" s="15"/>
      <c r="EV158" s="15"/>
      <c r="EW158" s="15"/>
      <c r="EX158" s="16"/>
      <c r="EY158" s="639"/>
    </row>
    <row r="159">
      <c r="A159" s="628"/>
      <c r="B159" s="641" t="s">
        <v>1008</v>
      </c>
      <c r="C159" s="12"/>
      <c r="D159" s="638">
        <f>'3A 2025-2026 REPORTE CALIFICACI'!A23</f>
        <v>13</v>
      </c>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6"/>
      <c r="AL159" s="639"/>
      <c r="AM159" s="640"/>
      <c r="AN159" s="628"/>
      <c r="AO159" s="641" t="s">
        <v>1008</v>
      </c>
      <c r="AP159" s="12"/>
      <c r="AQ159" s="638">
        <f>'3A 2025-2026 REPORTE CALIFICACI'!A24</f>
        <v>14</v>
      </c>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6"/>
      <c r="BY159" s="639"/>
      <c r="BZ159" s="640"/>
      <c r="CA159" s="628"/>
      <c r="CB159" s="641" t="s">
        <v>1008</v>
      </c>
      <c r="CC159" s="12"/>
      <c r="CD159" s="638">
        <f>'3A 2025-2026 REPORTE CALIFICACI'!A25</f>
        <v>15</v>
      </c>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c r="DF159" s="15"/>
      <c r="DG159" s="15"/>
      <c r="DH159" s="15"/>
      <c r="DI159" s="15"/>
      <c r="DJ159" s="15"/>
      <c r="DK159" s="16"/>
      <c r="DL159" s="628"/>
      <c r="DM159" s="623"/>
      <c r="DN159" s="697"/>
      <c r="DO159" s="641" t="s">
        <v>1008</v>
      </c>
      <c r="DP159" s="12"/>
      <c r="DQ159" s="638">
        <f>'3A 2025-2026 REPORTE CALIFICACI'!A26</f>
        <v>16</v>
      </c>
      <c r="DR159" s="15"/>
      <c r="DS159" s="15"/>
      <c r="DT159" s="15"/>
      <c r="DU159" s="15"/>
      <c r="DV159" s="15"/>
      <c r="DW159" s="15"/>
      <c r="DX159" s="15"/>
      <c r="DY159" s="15"/>
      <c r="DZ159" s="15"/>
      <c r="EA159" s="15"/>
      <c r="EB159" s="15"/>
      <c r="EC159" s="15"/>
      <c r="ED159" s="15"/>
      <c r="EE159" s="15"/>
      <c r="EF159" s="15"/>
      <c r="EG159" s="15"/>
      <c r="EH159" s="15"/>
      <c r="EI159" s="15"/>
      <c r="EJ159" s="15"/>
      <c r="EK159" s="15"/>
      <c r="EL159" s="15"/>
      <c r="EM159" s="15"/>
      <c r="EN159" s="15"/>
      <c r="EO159" s="15"/>
      <c r="EP159" s="15"/>
      <c r="EQ159" s="15"/>
      <c r="ER159" s="15"/>
      <c r="ES159" s="15"/>
      <c r="ET159" s="15"/>
      <c r="EU159" s="15"/>
      <c r="EV159" s="15"/>
      <c r="EW159" s="15"/>
      <c r="EX159" s="16"/>
      <c r="EY159" s="639"/>
    </row>
    <row r="160">
      <c r="A160" s="628"/>
      <c r="B160" s="641" t="s">
        <v>1009</v>
      </c>
      <c r="C160" s="12"/>
      <c r="D160" s="638">
        <f>'3A 2025-2026 REPORTE CALIFICACI'!C23</f>
        <v>32387390</v>
      </c>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6"/>
      <c r="AL160" s="639"/>
      <c r="AM160" s="640"/>
      <c r="AN160" s="628"/>
      <c r="AO160" s="641" t="s">
        <v>1009</v>
      </c>
      <c r="AP160" s="12"/>
      <c r="AQ160" s="638">
        <f>'3A 2025-2026 REPORTE CALIFICACI'!C24</f>
        <v>27198412</v>
      </c>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6"/>
      <c r="BY160" s="639"/>
      <c r="BZ160" s="640"/>
      <c r="CA160" s="628"/>
      <c r="CB160" s="641" t="s">
        <v>1009</v>
      </c>
      <c r="CC160" s="12"/>
      <c r="CD160" s="638">
        <f>'3A 2025-2026 REPORTE CALIFICACI'!C25</f>
        <v>33382609</v>
      </c>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c r="DF160" s="15"/>
      <c r="DG160" s="15"/>
      <c r="DH160" s="15"/>
      <c r="DI160" s="15"/>
      <c r="DJ160" s="15"/>
      <c r="DK160" s="16"/>
      <c r="DL160" s="628"/>
      <c r="DM160" s="623"/>
      <c r="DN160" s="697"/>
      <c r="DO160" s="641" t="s">
        <v>1009</v>
      </c>
      <c r="DP160" s="12"/>
      <c r="DQ160" s="638">
        <f>'3A 2025-2026 REPORTE CALIFICACI'!C26</f>
        <v>32745811</v>
      </c>
      <c r="DR160" s="15"/>
      <c r="DS160" s="15"/>
      <c r="DT160" s="15"/>
      <c r="DU160" s="15"/>
      <c r="DV160" s="15"/>
      <c r="DW160" s="15"/>
      <c r="DX160" s="15"/>
      <c r="DY160" s="15"/>
      <c r="DZ160" s="15"/>
      <c r="EA160" s="15"/>
      <c r="EB160" s="15"/>
      <c r="EC160" s="15"/>
      <c r="ED160" s="15"/>
      <c r="EE160" s="15"/>
      <c r="EF160" s="15"/>
      <c r="EG160" s="15"/>
      <c r="EH160" s="15"/>
      <c r="EI160" s="15"/>
      <c r="EJ160" s="15"/>
      <c r="EK160" s="15"/>
      <c r="EL160" s="15"/>
      <c r="EM160" s="15"/>
      <c r="EN160" s="15"/>
      <c r="EO160" s="15"/>
      <c r="EP160" s="15"/>
      <c r="EQ160" s="15"/>
      <c r="ER160" s="15"/>
      <c r="ES160" s="15"/>
      <c r="ET160" s="15"/>
      <c r="EU160" s="15"/>
      <c r="EV160" s="15"/>
      <c r="EW160" s="15"/>
      <c r="EX160" s="16"/>
      <c r="EY160" s="639"/>
    </row>
    <row r="161">
      <c r="A161" s="628"/>
      <c r="B161" s="641" t="s">
        <v>1010</v>
      </c>
      <c r="C161" s="12"/>
      <c r="D161" s="638" t="str">
        <f>'3A 2025-2026 REPORTE CALIFICACI'!D5</f>
        <v>3A</v>
      </c>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6"/>
      <c r="AL161" s="639"/>
      <c r="AM161" s="640"/>
      <c r="AN161" s="628"/>
      <c r="AO161" s="641" t="s">
        <v>1010</v>
      </c>
      <c r="AP161" s="12"/>
      <c r="AQ161" s="638" t="str">
        <f>'3A 2025-2026 REPORTE CALIFICACI'!D5</f>
        <v>3A</v>
      </c>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6"/>
      <c r="BY161" s="639"/>
      <c r="BZ161" s="640"/>
      <c r="CA161" s="628"/>
      <c r="CB161" s="641" t="s">
        <v>1010</v>
      </c>
      <c r="CC161" s="12"/>
      <c r="CD161" s="638" t="str">
        <f>'3A 2025-2026 REPORTE CALIFICACI'!D5</f>
        <v>3A</v>
      </c>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c r="DF161" s="15"/>
      <c r="DG161" s="15"/>
      <c r="DH161" s="15"/>
      <c r="DI161" s="15"/>
      <c r="DJ161" s="15"/>
      <c r="DK161" s="16"/>
      <c r="DL161" s="628"/>
      <c r="DM161" s="623"/>
      <c r="DN161" s="697"/>
      <c r="DO161" s="641" t="s">
        <v>1010</v>
      </c>
      <c r="DP161" s="12"/>
      <c r="DQ161" s="638" t="str">
        <f>'3A 2025-2026 REPORTE CALIFICACI'!D5</f>
        <v>3A</v>
      </c>
      <c r="DR161" s="15"/>
      <c r="DS161" s="15"/>
      <c r="DT161" s="15"/>
      <c r="DU161" s="15"/>
      <c r="DV161" s="15"/>
      <c r="DW161" s="15"/>
      <c r="DX161" s="15"/>
      <c r="DY161" s="15"/>
      <c r="DZ161" s="15"/>
      <c r="EA161" s="15"/>
      <c r="EB161" s="15"/>
      <c r="EC161" s="15"/>
      <c r="ED161" s="15"/>
      <c r="EE161" s="15"/>
      <c r="EF161" s="15"/>
      <c r="EG161" s="15"/>
      <c r="EH161" s="15"/>
      <c r="EI161" s="15"/>
      <c r="EJ161" s="15"/>
      <c r="EK161" s="15"/>
      <c r="EL161" s="15"/>
      <c r="EM161" s="15"/>
      <c r="EN161" s="15"/>
      <c r="EO161" s="15"/>
      <c r="EP161" s="15"/>
      <c r="EQ161" s="15"/>
      <c r="ER161" s="15"/>
      <c r="ES161" s="15"/>
      <c r="ET161" s="15"/>
      <c r="EU161" s="15"/>
      <c r="EV161" s="15"/>
      <c r="EW161" s="15"/>
      <c r="EX161" s="16"/>
      <c r="EY161" s="639"/>
    </row>
    <row r="162">
      <c r="A162" s="628"/>
      <c r="B162" s="642" t="s">
        <v>977</v>
      </c>
      <c r="C162" s="12"/>
      <c r="D162" s="638" t="str">
        <f>'3A 2025-2026 REPORTE CALIFICACI'!E6</f>
        <v>MAYELIN GARCIA</v>
      </c>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6"/>
      <c r="AL162" s="639"/>
      <c r="AM162" s="640"/>
      <c r="AN162" s="628"/>
      <c r="AO162" s="642" t="s">
        <v>977</v>
      </c>
      <c r="AP162" s="12"/>
      <c r="AQ162" s="705" t="str">
        <f>'3A 2025-2026 REPORTE CALIFICACI'!E6</f>
        <v>MAYELIN GARCIA</v>
      </c>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6"/>
      <c r="BY162" s="639"/>
      <c r="BZ162" s="640"/>
      <c r="CA162" s="628"/>
      <c r="CB162" s="642" t="s">
        <v>977</v>
      </c>
      <c r="CC162" s="12"/>
      <c r="CD162" s="638" t="str">
        <f>'3A 2025-2026 REPORTE CALIFICACI'!E6</f>
        <v>MAYELIN GARCIA</v>
      </c>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6"/>
      <c r="DL162" s="628"/>
      <c r="DM162" s="623"/>
      <c r="DN162" s="697"/>
      <c r="DO162" s="642" t="s">
        <v>977</v>
      </c>
      <c r="DP162" s="12"/>
      <c r="DQ162" s="638" t="str">
        <f>'3A 2025-2026 REPORTE CALIFICACI'!E6</f>
        <v>MAYELIN GARCIA</v>
      </c>
      <c r="DR162" s="15"/>
      <c r="DS162" s="15"/>
      <c r="DT162" s="15"/>
      <c r="DU162" s="15"/>
      <c r="DV162" s="15"/>
      <c r="DW162" s="15"/>
      <c r="DX162" s="15"/>
      <c r="DY162" s="15"/>
      <c r="DZ162" s="15"/>
      <c r="EA162" s="15"/>
      <c r="EB162" s="15"/>
      <c r="EC162" s="15"/>
      <c r="ED162" s="15"/>
      <c r="EE162" s="15"/>
      <c r="EF162" s="15"/>
      <c r="EG162" s="15"/>
      <c r="EH162" s="15"/>
      <c r="EI162" s="15"/>
      <c r="EJ162" s="15"/>
      <c r="EK162" s="15"/>
      <c r="EL162" s="15"/>
      <c r="EM162" s="15"/>
      <c r="EN162" s="15"/>
      <c r="EO162" s="15"/>
      <c r="EP162" s="15"/>
      <c r="EQ162" s="15"/>
      <c r="ER162" s="15"/>
      <c r="ES162" s="15"/>
      <c r="ET162" s="15"/>
      <c r="EU162" s="15"/>
      <c r="EV162" s="15"/>
      <c r="EW162" s="15"/>
      <c r="EX162" s="16"/>
      <c r="EY162" s="639"/>
    </row>
    <row r="163">
      <c r="A163" s="628"/>
      <c r="B163" s="643"/>
      <c r="C163" s="643"/>
      <c r="D163" s="643"/>
      <c r="E163" s="643"/>
      <c r="F163" s="643"/>
      <c r="G163" s="643"/>
      <c r="H163" s="643"/>
      <c r="I163" s="643"/>
      <c r="J163" s="643"/>
      <c r="K163" s="643"/>
      <c r="L163" s="643"/>
      <c r="M163" s="643"/>
      <c r="N163" s="643"/>
      <c r="O163" s="643"/>
      <c r="P163" s="643"/>
      <c r="Q163" s="643"/>
      <c r="R163" s="643"/>
      <c r="S163" s="643"/>
      <c r="T163" s="643"/>
      <c r="U163" s="643"/>
      <c r="V163" s="643"/>
      <c r="W163" s="643"/>
      <c r="X163" s="643"/>
      <c r="Y163" s="643"/>
      <c r="Z163" s="643"/>
      <c r="AA163" s="643"/>
      <c r="AB163" s="643"/>
      <c r="AC163" s="643"/>
      <c r="AD163" s="643"/>
      <c r="AE163" s="643"/>
      <c r="AF163" s="643"/>
      <c r="AG163" s="643"/>
      <c r="AH163" s="643"/>
      <c r="AI163" s="643"/>
      <c r="AJ163" s="643"/>
      <c r="AK163" s="643"/>
      <c r="AL163" s="644"/>
      <c r="AM163" s="643"/>
      <c r="AN163" s="628"/>
      <c r="AO163" s="643"/>
      <c r="AP163" s="643"/>
      <c r="AQ163" s="643"/>
      <c r="AR163" s="643"/>
      <c r="AS163" s="643"/>
      <c r="AT163" s="643"/>
      <c r="AU163" s="643"/>
      <c r="AV163" s="643"/>
      <c r="AW163" s="643"/>
      <c r="AX163" s="643"/>
      <c r="AY163" s="643"/>
      <c r="AZ163" s="643"/>
      <c r="BA163" s="643"/>
      <c r="BB163" s="643"/>
      <c r="BC163" s="643"/>
      <c r="BD163" s="643"/>
      <c r="BE163" s="643"/>
      <c r="BF163" s="643"/>
      <c r="BG163" s="643"/>
      <c r="BH163" s="643"/>
      <c r="BI163" s="643"/>
      <c r="BJ163" s="643"/>
      <c r="BK163" s="643"/>
      <c r="BL163" s="643"/>
      <c r="BM163" s="643"/>
      <c r="BN163" s="643"/>
      <c r="BO163" s="643"/>
      <c r="BP163" s="643"/>
      <c r="BQ163" s="643"/>
      <c r="BR163" s="643"/>
      <c r="BS163" s="643"/>
      <c r="BT163" s="643"/>
      <c r="BU163" s="643"/>
      <c r="BV163" s="643"/>
      <c r="BW163" s="643"/>
      <c r="BX163" s="643"/>
      <c r="BY163" s="644"/>
      <c r="BZ163" s="643"/>
      <c r="CA163" s="628"/>
      <c r="CB163" s="643"/>
      <c r="CC163" s="643"/>
      <c r="CD163" s="643"/>
      <c r="CE163" s="643"/>
      <c r="CF163" s="643"/>
      <c r="CG163" s="643"/>
      <c r="CH163" s="643"/>
      <c r="CI163" s="643"/>
      <c r="CJ163" s="643"/>
      <c r="CK163" s="643"/>
      <c r="CL163" s="643"/>
      <c r="CM163" s="643"/>
      <c r="CN163" s="643"/>
      <c r="CO163" s="643"/>
      <c r="CP163" s="643"/>
      <c r="CQ163" s="643"/>
      <c r="CR163" s="643"/>
      <c r="CS163" s="643"/>
      <c r="CT163" s="643"/>
      <c r="CU163" s="643"/>
      <c r="CV163" s="643"/>
      <c r="CW163" s="643"/>
      <c r="CX163" s="643"/>
      <c r="CY163" s="643"/>
      <c r="CZ163" s="643"/>
      <c r="DA163" s="643"/>
      <c r="DB163" s="643"/>
      <c r="DC163" s="643"/>
      <c r="DD163" s="643"/>
      <c r="DE163" s="643"/>
      <c r="DF163" s="643"/>
      <c r="DG163" s="643"/>
      <c r="DH163" s="643"/>
      <c r="DI163" s="643"/>
      <c r="DJ163" s="643"/>
      <c r="DK163" s="643"/>
      <c r="DL163" s="628"/>
      <c r="DM163" s="643"/>
      <c r="DN163" s="628"/>
      <c r="DO163" s="643"/>
      <c r="DP163" s="643"/>
      <c r="DQ163" s="643"/>
      <c r="DR163" s="643"/>
      <c r="DS163" s="643"/>
      <c r="DT163" s="643"/>
      <c r="DU163" s="643"/>
      <c r="DV163" s="643"/>
      <c r="DW163" s="643"/>
      <c r="DX163" s="643"/>
      <c r="DY163" s="643"/>
      <c r="DZ163" s="643"/>
      <c r="EA163" s="643"/>
      <c r="EB163" s="643"/>
      <c r="EC163" s="643"/>
      <c r="ED163" s="643"/>
      <c r="EE163" s="643"/>
      <c r="EF163" s="643"/>
      <c r="EG163" s="643"/>
      <c r="EH163" s="643"/>
      <c r="EI163" s="643"/>
      <c r="EJ163" s="643"/>
      <c r="EK163" s="643"/>
      <c r="EL163" s="643"/>
      <c r="EM163" s="643"/>
      <c r="EN163" s="643"/>
      <c r="EO163" s="643"/>
      <c r="EP163" s="643"/>
      <c r="EQ163" s="643"/>
      <c r="ER163" s="643"/>
      <c r="ES163" s="643"/>
      <c r="ET163" s="643"/>
      <c r="EU163" s="643"/>
      <c r="EV163" s="643"/>
      <c r="EW163" s="643"/>
      <c r="EX163" s="643"/>
      <c r="EY163" s="644"/>
    </row>
    <row r="164">
      <c r="A164" s="628"/>
      <c r="B164" s="643"/>
      <c r="C164" s="643"/>
      <c r="D164" s="643"/>
      <c r="E164" s="643"/>
      <c r="F164" s="643"/>
      <c r="G164" s="643"/>
      <c r="H164" s="643"/>
      <c r="I164" s="643"/>
      <c r="J164" s="643"/>
      <c r="K164" s="643"/>
      <c r="L164" s="643"/>
      <c r="M164" s="643"/>
      <c r="N164" s="643"/>
      <c r="O164" s="643"/>
      <c r="P164" s="643"/>
      <c r="Q164" s="643"/>
      <c r="R164" s="643"/>
      <c r="S164" s="643"/>
      <c r="T164" s="643"/>
      <c r="U164" s="643"/>
      <c r="V164" s="643"/>
      <c r="W164" s="643"/>
      <c r="X164" s="643"/>
      <c r="Y164" s="643"/>
      <c r="Z164" s="643"/>
      <c r="AA164" s="643"/>
      <c r="AB164" s="643"/>
      <c r="AC164" s="643"/>
      <c r="AD164" s="643"/>
      <c r="AE164" s="643"/>
      <c r="AF164" s="643"/>
      <c r="AG164" s="643"/>
      <c r="AH164" s="643"/>
      <c r="AI164" s="643"/>
      <c r="AJ164" s="643"/>
      <c r="AK164" s="643"/>
      <c r="AL164" s="644"/>
      <c r="AM164" s="643"/>
      <c r="AN164" s="628"/>
      <c r="AO164" s="643"/>
      <c r="AP164" s="643"/>
      <c r="AQ164" s="643"/>
      <c r="AR164" s="643"/>
      <c r="AS164" s="643"/>
      <c r="AT164" s="643"/>
      <c r="AU164" s="643"/>
      <c r="AV164" s="643"/>
      <c r="AW164" s="643"/>
      <c r="AX164" s="643"/>
      <c r="AY164" s="643"/>
      <c r="AZ164" s="643"/>
      <c r="BA164" s="643"/>
      <c r="BB164" s="643"/>
      <c r="BC164" s="643"/>
      <c r="BD164" s="643"/>
      <c r="BE164" s="643"/>
      <c r="BF164" s="643"/>
      <c r="BG164" s="643"/>
      <c r="BH164" s="643"/>
      <c r="BI164" s="643"/>
      <c r="BJ164" s="643"/>
      <c r="BK164" s="643"/>
      <c r="BL164" s="643"/>
      <c r="BM164" s="643"/>
      <c r="BN164" s="643"/>
      <c r="BO164" s="643"/>
      <c r="BP164" s="643"/>
      <c r="BQ164" s="643"/>
      <c r="BR164" s="643"/>
      <c r="BS164" s="643"/>
      <c r="BT164" s="643"/>
      <c r="BU164" s="643"/>
      <c r="BV164" s="643"/>
      <c r="BW164" s="643"/>
      <c r="BX164" s="643"/>
      <c r="BY164" s="644"/>
      <c r="BZ164" s="643"/>
      <c r="CA164" s="628"/>
      <c r="CB164" s="643"/>
      <c r="CC164" s="643"/>
      <c r="CD164" s="643"/>
      <c r="CE164" s="643"/>
      <c r="CF164" s="643"/>
      <c r="CG164" s="643"/>
      <c r="CH164" s="643"/>
      <c r="CI164" s="643"/>
      <c r="CJ164" s="643"/>
      <c r="CK164" s="643"/>
      <c r="CL164" s="643"/>
      <c r="CM164" s="643"/>
      <c r="CN164" s="643"/>
      <c r="CO164" s="643"/>
      <c r="CP164" s="643"/>
      <c r="CQ164" s="643"/>
      <c r="CR164" s="643"/>
      <c r="CS164" s="643"/>
      <c r="CT164" s="643"/>
      <c r="CU164" s="643"/>
      <c r="CV164" s="643"/>
      <c r="CW164" s="643"/>
      <c r="CX164" s="643"/>
      <c r="CY164" s="643"/>
      <c r="CZ164" s="643"/>
      <c r="DA164" s="643"/>
      <c r="DB164" s="643"/>
      <c r="DC164" s="643"/>
      <c r="DD164" s="643"/>
      <c r="DE164" s="643"/>
      <c r="DF164" s="643"/>
      <c r="DG164" s="643"/>
      <c r="DH164" s="643"/>
      <c r="DI164" s="643"/>
      <c r="DJ164" s="643"/>
      <c r="DK164" s="643"/>
      <c r="DL164" s="628"/>
      <c r="DM164" s="643"/>
      <c r="DN164" s="628"/>
      <c r="DO164" s="643"/>
      <c r="DP164" s="643"/>
      <c r="DQ164" s="643"/>
      <c r="DR164" s="643"/>
      <c r="DS164" s="643"/>
      <c r="DT164" s="643"/>
      <c r="DU164" s="643"/>
      <c r="DV164" s="643"/>
      <c r="DW164" s="643"/>
      <c r="DX164" s="643"/>
      <c r="DY164" s="643"/>
      <c r="DZ164" s="643"/>
      <c r="EA164" s="643"/>
      <c r="EB164" s="643"/>
      <c r="EC164" s="643"/>
      <c r="ED164" s="643"/>
      <c r="EE164" s="643"/>
      <c r="EF164" s="643"/>
      <c r="EG164" s="643"/>
      <c r="EH164" s="643"/>
      <c r="EI164" s="643"/>
      <c r="EJ164" s="643"/>
      <c r="EK164" s="643"/>
      <c r="EL164" s="643"/>
      <c r="EM164" s="643"/>
      <c r="EN164" s="643"/>
      <c r="EO164" s="643"/>
      <c r="EP164" s="643"/>
      <c r="EQ164" s="643"/>
      <c r="ER164" s="643"/>
      <c r="ES164" s="643"/>
      <c r="ET164" s="643"/>
      <c r="EU164" s="643"/>
      <c r="EV164" s="643"/>
      <c r="EW164" s="643"/>
      <c r="EX164" s="643"/>
      <c r="EY164" s="644"/>
    </row>
    <row r="165">
      <c r="A165" s="645"/>
      <c r="B165" s="646" t="s">
        <v>1011</v>
      </c>
      <c r="C165" s="16"/>
      <c r="D165" s="646" t="s">
        <v>981</v>
      </c>
      <c r="E165" s="15"/>
      <c r="F165" s="15"/>
      <c r="G165" s="16"/>
      <c r="H165" s="646" t="s">
        <v>1012</v>
      </c>
      <c r="I165" s="15"/>
      <c r="J165" s="15"/>
      <c r="K165" s="16"/>
      <c r="L165" s="646" t="s">
        <v>983</v>
      </c>
      <c r="M165" s="15"/>
      <c r="N165" s="15"/>
      <c r="O165" s="16"/>
      <c r="P165" s="646" t="s">
        <v>984</v>
      </c>
      <c r="Q165" s="15"/>
      <c r="R165" s="15"/>
      <c r="S165" s="16"/>
      <c r="T165" s="647" t="s">
        <v>985</v>
      </c>
      <c r="U165" s="15"/>
      <c r="V165" s="15"/>
      <c r="W165" s="16"/>
      <c r="X165" s="648" t="s">
        <v>986</v>
      </c>
      <c r="Y165" s="648" t="s">
        <v>652</v>
      </c>
      <c r="Z165" s="646" t="s">
        <v>987</v>
      </c>
      <c r="AA165" s="15"/>
      <c r="AB165" s="15"/>
      <c r="AC165" s="16"/>
      <c r="AD165" s="646" t="s">
        <v>988</v>
      </c>
      <c r="AE165" s="15"/>
      <c r="AF165" s="15"/>
      <c r="AG165" s="16"/>
      <c r="AH165" s="646" t="s">
        <v>989</v>
      </c>
      <c r="AI165" s="16"/>
      <c r="AJ165" s="646" t="s">
        <v>656</v>
      </c>
      <c r="AK165" s="16"/>
      <c r="AL165" s="649"/>
      <c r="AM165" s="650"/>
      <c r="AN165" s="645"/>
      <c r="AO165" s="646" t="s">
        <v>1011</v>
      </c>
      <c r="AP165" s="16"/>
      <c r="AQ165" s="646" t="s">
        <v>981</v>
      </c>
      <c r="AR165" s="15"/>
      <c r="AS165" s="15"/>
      <c r="AT165" s="16"/>
      <c r="AU165" s="646" t="s">
        <v>1012</v>
      </c>
      <c r="AV165" s="15"/>
      <c r="AW165" s="15"/>
      <c r="AX165" s="16"/>
      <c r="AY165" s="646" t="s">
        <v>983</v>
      </c>
      <c r="AZ165" s="15"/>
      <c r="BA165" s="15"/>
      <c r="BB165" s="16"/>
      <c r="BC165" s="646" t="s">
        <v>984</v>
      </c>
      <c r="BD165" s="15"/>
      <c r="BE165" s="15"/>
      <c r="BF165" s="16"/>
      <c r="BG165" s="647" t="s">
        <v>985</v>
      </c>
      <c r="BH165" s="15"/>
      <c r="BI165" s="15"/>
      <c r="BJ165" s="16"/>
      <c r="BK165" s="648" t="s">
        <v>986</v>
      </c>
      <c r="BL165" s="648" t="s">
        <v>652</v>
      </c>
      <c r="BM165" s="646" t="s">
        <v>987</v>
      </c>
      <c r="BN165" s="15"/>
      <c r="BO165" s="15"/>
      <c r="BP165" s="16"/>
      <c r="BQ165" s="646" t="s">
        <v>988</v>
      </c>
      <c r="BR165" s="15"/>
      <c r="BS165" s="15"/>
      <c r="BT165" s="16"/>
      <c r="BU165" s="646" t="s">
        <v>989</v>
      </c>
      <c r="BV165" s="16"/>
      <c r="BW165" s="646" t="s">
        <v>656</v>
      </c>
      <c r="BX165" s="16"/>
      <c r="BY165" s="649"/>
      <c r="BZ165" s="650"/>
      <c r="CA165" s="645"/>
      <c r="CB165" s="646" t="s">
        <v>1011</v>
      </c>
      <c r="CC165" s="16"/>
      <c r="CD165" s="646" t="s">
        <v>981</v>
      </c>
      <c r="CE165" s="15"/>
      <c r="CF165" s="15"/>
      <c r="CG165" s="16"/>
      <c r="CH165" s="646" t="s">
        <v>1012</v>
      </c>
      <c r="CI165" s="15"/>
      <c r="CJ165" s="15"/>
      <c r="CK165" s="16"/>
      <c r="CL165" s="646" t="s">
        <v>983</v>
      </c>
      <c r="CM165" s="15"/>
      <c r="CN165" s="15"/>
      <c r="CO165" s="16"/>
      <c r="CP165" s="646" t="s">
        <v>984</v>
      </c>
      <c r="CQ165" s="15"/>
      <c r="CR165" s="15"/>
      <c r="CS165" s="16"/>
      <c r="CT165" s="647" t="s">
        <v>985</v>
      </c>
      <c r="CU165" s="15"/>
      <c r="CV165" s="15"/>
      <c r="CW165" s="16"/>
      <c r="CX165" s="648" t="s">
        <v>986</v>
      </c>
      <c r="CY165" s="648" t="s">
        <v>652</v>
      </c>
      <c r="CZ165" s="646" t="s">
        <v>987</v>
      </c>
      <c r="DA165" s="15"/>
      <c r="DB165" s="15"/>
      <c r="DC165" s="16"/>
      <c r="DD165" s="646" t="s">
        <v>988</v>
      </c>
      <c r="DE165" s="15"/>
      <c r="DF165" s="15"/>
      <c r="DG165" s="16"/>
      <c r="DH165" s="646" t="s">
        <v>989</v>
      </c>
      <c r="DI165" s="16"/>
      <c r="DJ165" s="646" t="s">
        <v>656</v>
      </c>
      <c r="DK165" s="16"/>
      <c r="DL165" s="645"/>
      <c r="DM165" s="650"/>
      <c r="DN165" s="710"/>
      <c r="DO165" s="646" t="s">
        <v>1011</v>
      </c>
      <c r="DP165" s="16"/>
      <c r="DQ165" s="646" t="s">
        <v>981</v>
      </c>
      <c r="DR165" s="15"/>
      <c r="DS165" s="15"/>
      <c r="DT165" s="16"/>
      <c r="DU165" s="646" t="s">
        <v>1012</v>
      </c>
      <c r="DV165" s="15"/>
      <c r="DW165" s="15"/>
      <c r="DX165" s="16"/>
      <c r="DY165" s="646" t="s">
        <v>983</v>
      </c>
      <c r="DZ165" s="15"/>
      <c r="EA165" s="15"/>
      <c r="EB165" s="16"/>
      <c r="EC165" s="646" t="s">
        <v>984</v>
      </c>
      <c r="ED165" s="15"/>
      <c r="EE165" s="15"/>
      <c r="EF165" s="16"/>
      <c r="EG165" s="647" t="s">
        <v>985</v>
      </c>
      <c r="EH165" s="15"/>
      <c r="EI165" s="15"/>
      <c r="EJ165" s="16"/>
      <c r="EK165" s="648" t="s">
        <v>986</v>
      </c>
      <c r="EL165" s="648" t="s">
        <v>652</v>
      </c>
      <c r="EM165" s="646" t="s">
        <v>987</v>
      </c>
      <c r="EN165" s="15"/>
      <c r="EO165" s="15"/>
      <c r="EP165" s="16"/>
      <c r="EQ165" s="646" t="s">
        <v>988</v>
      </c>
      <c r="ER165" s="15"/>
      <c r="ES165" s="15"/>
      <c r="ET165" s="16"/>
      <c r="EU165" s="646" t="s">
        <v>989</v>
      </c>
      <c r="EV165" s="16"/>
      <c r="EW165" s="646" t="s">
        <v>656</v>
      </c>
      <c r="EX165" s="16"/>
      <c r="EY165" s="649"/>
    </row>
    <row r="166" ht="114.0" customHeight="1">
      <c r="A166" s="651"/>
      <c r="B166" s="652" t="s">
        <v>1013</v>
      </c>
      <c r="C166" s="16"/>
      <c r="D166" s="653" t="s">
        <v>631</v>
      </c>
      <c r="E166" s="654" t="s">
        <v>633</v>
      </c>
      <c r="F166" s="653" t="s">
        <v>635</v>
      </c>
      <c r="G166" s="653" t="s">
        <v>637</v>
      </c>
      <c r="H166" s="653" t="s">
        <v>631</v>
      </c>
      <c r="I166" s="654" t="s">
        <v>633</v>
      </c>
      <c r="J166" s="653" t="s">
        <v>635</v>
      </c>
      <c r="K166" s="653" t="s">
        <v>637</v>
      </c>
      <c r="L166" s="653" t="s">
        <v>631</v>
      </c>
      <c r="M166" s="654" t="s">
        <v>633</v>
      </c>
      <c r="N166" s="653" t="s">
        <v>635</v>
      </c>
      <c r="O166" s="653" t="s">
        <v>637</v>
      </c>
      <c r="P166" s="653" t="s">
        <v>631</v>
      </c>
      <c r="Q166" s="654" t="s">
        <v>633</v>
      </c>
      <c r="R166" s="653" t="s">
        <v>635</v>
      </c>
      <c r="S166" s="652" t="s">
        <v>637</v>
      </c>
      <c r="T166" s="655" t="s">
        <v>991</v>
      </c>
      <c r="U166" s="654" t="s">
        <v>992</v>
      </c>
      <c r="V166" s="653" t="s">
        <v>993</v>
      </c>
      <c r="W166" s="653" t="s">
        <v>994</v>
      </c>
      <c r="X166" s="43"/>
      <c r="Y166" s="43"/>
      <c r="Z166" s="656" t="s">
        <v>995</v>
      </c>
      <c r="AA166" s="656" t="s">
        <v>734</v>
      </c>
      <c r="AB166" s="656" t="s">
        <v>996</v>
      </c>
      <c r="AC166" s="657" t="s">
        <v>665</v>
      </c>
      <c r="AD166" s="656" t="s">
        <v>997</v>
      </c>
      <c r="AE166" s="656" t="s">
        <v>998</v>
      </c>
      <c r="AF166" s="656" t="s">
        <v>999</v>
      </c>
      <c r="AG166" s="657" t="s">
        <v>669</v>
      </c>
      <c r="AH166" s="658" t="s">
        <v>1000</v>
      </c>
      <c r="AI166" s="653" t="s">
        <v>1001</v>
      </c>
      <c r="AJ166" s="658" t="s">
        <v>579</v>
      </c>
      <c r="AK166" s="658" t="s">
        <v>672</v>
      </c>
      <c r="AL166" s="659"/>
      <c r="AM166" s="660"/>
      <c r="AN166" s="651"/>
      <c r="AO166" s="652" t="s">
        <v>1013</v>
      </c>
      <c r="AP166" s="16"/>
      <c r="AQ166" s="653" t="s">
        <v>631</v>
      </c>
      <c r="AR166" s="654" t="s">
        <v>633</v>
      </c>
      <c r="AS166" s="653" t="s">
        <v>635</v>
      </c>
      <c r="AT166" s="653" t="s">
        <v>637</v>
      </c>
      <c r="AU166" s="653" t="s">
        <v>631</v>
      </c>
      <c r="AV166" s="654" t="s">
        <v>633</v>
      </c>
      <c r="AW166" s="653" t="s">
        <v>635</v>
      </c>
      <c r="AX166" s="653" t="s">
        <v>637</v>
      </c>
      <c r="AY166" s="653" t="s">
        <v>631</v>
      </c>
      <c r="AZ166" s="654" t="s">
        <v>633</v>
      </c>
      <c r="BA166" s="653" t="s">
        <v>635</v>
      </c>
      <c r="BB166" s="653" t="s">
        <v>637</v>
      </c>
      <c r="BC166" s="653" t="s">
        <v>631</v>
      </c>
      <c r="BD166" s="654" t="s">
        <v>633</v>
      </c>
      <c r="BE166" s="653" t="s">
        <v>635</v>
      </c>
      <c r="BF166" s="652" t="s">
        <v>637</v>
      </c>
      <c r="BG166" s="655" t="s">
        <v>991</v>
      </c>
      <c r="BH166" s="654" t="s">
        <v>992</v>
      </c>
      <c r="BI166" s="653" t="s">
        <v>993</v>
      </c>
      <c r="BJ166" s="653" t="s">
        <v>994</v>
      </c>
      <c r="BK166" s="43"/>
      <c r="BL166" s="43"/>
      <c r="BM166" s="656" t="s">
        <v>995</v>
      </c>
      <c r="BN166" s="656" t="s">
        <v>734</v>
      </c>
      <c r="BO166" s="656" t="s">
        <v>996</v>
      </c>
      <c r="BP166" s="657" t="s">
        <v>665</v>
      </c>
      <c r="BQ166" s="656" t="s">
        <v>997</v>
      </c>
      <c r="BR166" s="656" t="s">
        <v>998</v>
      </c>
      <c r="BS166" s="656" t="s">
        <v>999</v>
      </c>
      <c r="BT166" s="657" t="s">
        <v>669</v>
      </c>
      <c r="BU166" s="658" t="s">
        <v>1000</v>
      </c>
      <c r="BV166" s="653" t="s">
        <v>1001</v>
      </c>
      <c r="BW166" s="658" t="s">
        <v>579</v>
      </c>
      <c r="BX166" s="658" t="s">
        <v>672</v>
      </c>
      <c r="BY166" s="659"/>
      <c r="BZ166" s="660"/>
      <c r="CA166" s="651"/>
      <c r="CB166" s="652" t="s">
        <v>1013</v>
      </c>
      <c r="CC166" s="16"/>
      <c r="CD166" s="653" t="s">
        <v>631</v>
      </c>
      <c r="CE166" s="654" t="s">
        <v>633</v>
      </c>
      <c r="CF166" s="653" t="s">
        <v>635</v>
      </c>
      <c r="CG166" s="653" t="s">
        <v>637</v>
      </c>
      <c r="CH166" s="653" t="s">
        <v>631</v>
      </c>
      <c r="CI166" s="654" t="s">
        <v>633</v>
      </c>
      <c r="CJ166" s="653" t="s">
        <v>635</v>
      </c>
      <c r="CK166" s="653" t="s">
        <v>637</v>
      </c>
      <c r="CL166" s="653" t="s">
        <v>631</v>
      </c>
      <c r="CM166" s="654" t="s">
        <v>633</v>
      </c>
      <c r="CN166" s="653" t="s">
        <v>635</v>
      </c>
      <c r="CO166" s="653" t="s">
        <v>637</v>
      </c>
      <c r="CP166" s="653" t="s">
        <v>631</v>
      </c>
      <c r="CQ166" s="654" t="s">
        <v>633</v>
      </c>
      <c r="CR166" s="653" t="s">
        <v>635</v>
      </c>
      <c r="CS166" s="652" t="s">
        <v>637</v>
      </c>
      <c r="CT166" s="655" t="s">
        <v>991</v>
      </c>
      <c r="CU166" s="654" t="s">
        <v>992</v>
      </c>
      <c r="CV166" s="653" t="s">
        <v>993</v>
      </c>
      <c r="CW166" s="653" t="s">
        <v>994</v>
      </c>
      <c r="CX166" s="43"/>
      <c r="CY166" s="43"/>
      <c r="CZ166" s="656" t="s">
        <v>995</v>
      </c>
      <c r="DA166" s="656" t="s">
        <v>734</v>
      </c>
      <c r="DB166" s="656" t="s">
        <v>996</v>
      </c>
      <c r="DC166" s="657" t="s">
        <v>665</v>
      </c>
      <c r="DD166" s="656" t="s">
        <v>997</v>
      </c>
      <c r="DE166" s="656" t="s">
        <v>998</v>
      </c>
      <c r="DF166" s="656" t="s">
        <v>999</v>
      </c>
      <c r="DG166" s="657" t="s">
        <v>669</v>
      </c>
      <c r="DH166" s="658" t="s">
        <v>1000</v>
      </c>
      <c r="DI166" s="653" t="s">
        <v>1001</v>
      </c>
      <c r="DJ166" s="658" t="s">
        <v>579</v>
      </c>
      <c r="DK166" s="658" t="s">
        <v>672</v>
      </c>
      <c r="DL166" s="651"/>
      <c r="DM166" s="660"/>
      <c r="DN166" s="651"/>
      <c r="DO166" s="652" t="s">
        <v>1013</v>
      </c>
      <c r="DP166" s="16"/>
      <c r="DQ166" s="653" t="s">
        <v>631</v>
      </c>
      <c r="DR166" s="654" t="s">
        <v>633</v>
      </c>
      <c r="DS166" s="653" t="s">
        <v>635</v>
      </c>
      <c r="DT166" s="653" t="s">
        <v>637</v>
      </c>
      <c r="DU166" s="653" t="s">
        <v>631</v>
      </c>
      <c r="DV166" s="654" t="s">
        <v>633</v>
      </c>
      <c r="DW166" s="653" t="s">
        <v>635</v>
      </c>
      <c r="DX166" s="653" t="s">
        <v>637</v>
      </c>
      <c r="DY166" s="653" t="s">
        <v>631</v>
      </c>
      <c r="DZ166" s="654" t="s">
        <v>633</v>
      </c>
      <c r="EA166" s="653" t="s">
        <v>635</v>
      </c>
      <c r="EB166" s="653" t="s">
        <v>637</v>
      </c>
      <c r="EC166" s="653" t="s">
        <v>631</v>
      </c>
      <c r="ED166" s="654" t="s">
        <v>633</v>
      </c>
      <c r="EE166" s="653" t="s">
        <v>635</v>
      </c>
      <c r="EF166" s="652" t="s">
        <v>637</v>
      </c>
      <c r="EG166" s="655" t="s">
        <v>991</v>
      </c>
      <c r="EH166" s="654" t="s">
        <v>992</v>
      </c>
      <c r="EI166" s="653" t="s">
        <v>993</v>
      </c>
      <c r="EJ166" s="653" t="s">
        <v>994</v>
      </c>
      <c r="EK166" s="43"/>
      <c r="EL166" s="43"/>
      <c r="EM166" s="656" t="s">
        <v>995</v>
      </c>
      <c r="EN166" s="656" t="s">
        <v>734</v>
      </c>
      <c r="EO166" s="656" t="s">
        <v>996</v>
      </c>
      <c r="EP166" s="657" t="s">
        <v>665</v>
      </c>
      <c r="EQ166" s="656" t="s">
        <v>997</v>
      </c>
      <c r="ER166" s="656" t="s">
        <v>998</v>
      </c>
      <c r="ES166" s="656" t="s">
        <v>999</v>
      </c>
      <c r="ET166" s="657" t="s">
        <v>669</v>
      </c>
      <c r="EU166" s="658" t="s">
        <v>1000</v>
      </c>
      <c r="EV166" s="653" t="s">
        <v>1001</v>
      </c>
      <c r="EW166" s="658" t="s">
        <v>579</v>
      </c>
      <c r="EX166" s="658" t="s">
        <v>672</v>
      </c>
      <c r="EY166" s="659"/>
    </row>
    <row r="167" ht="52.5" customHeight="1">
      <c r="A167" s="661"/>
      <c r="B167" s="662" t="s">
        <v>1014</v>
      </c>
      <c r="C167" s="663" t="s">
        <v>980</v>
      </c>
      <c r="D167" s="664">
        <f>'3A 2025-2026 REPORTE CALIFICACI'!E23</f>
        <v>78</v>
      </c>
      <c r="E167" s="664">
        <f>'3A 2025-2026 REPORTE CALIFICACI'!F23</f>
        <v>82</v>
      </c>
      <c r="F167" s="665">
        <f>'3A 2025-2026 REPORTE CALIFICACI'!G23</f>
        <v>78</v>
      </c>
      <c r="G167" s="664">
        <f>'3A 2025-2026 REPORTE CALIFICACI'!H23</f>
        <v>0</v>
      </c>
      <c r="H167" s="664">
        <f>'3A 2025-2026 REPORTE CALIFICACI'!I23</f>
        <v>80</v>
      </c>
      <c r="I167" s="664">
        <f>'3A 2025-2026 REPORTE CALIFICACI'!J23</f>
        <v>85</v>
      </c>
      <c r="J167" s="664">
        <f>'3A 2025-2026 REPORTE CALIFICACI'!K23</f>
        <v>80</v>
      </c>
      <c r="K167" s="664">
        <f>'3A 2025-2026 REPORTE CALIFICACI'!L23</f>
        <v>0</v>
      </c>
      <c r="L167" s="664">
        <f>'3A 2025-2026 REPORTE CALIFICACI'!M23</f>
        <v>92</v>
      </c>
      <c r="M167" s="664">
        <f>'3A 2025-2026 REPORTE CALIFICACI'!N23</f>
        <v>90</v>
      </c>
      <c r="N167" s="664">
        <f>'3A 2025-2026 REPORTE CALIFICACI'!O23</f>
        <v>86</v>
      </c>
      <c r="O167" s="664">
        <f>'3A 2025-2026 REPORTE CALIFICACI'!P23</f>
        <v>0</v>
      </c>
      <c r="P167" s="664">
        <f>'3A 2025-2026 REPORTE CALIFICACI'!Q23</f>
        <v>90</v>
      </c>
      <c r="Q167" s="664">
        <f>'3A 2025-2026 REPORTE CALIFICACI'!R23</f>
        <v>93</v>
      </c>
      <c r="R167" s="664">
        <f>'3A 2025-2026 REPORTE CALIFICACI'!S23</f>
        <v>86</v>
      </c>
      <c r="S167" s="664">
        <f>'3A 2025-2026 REPORTE CALIFICACI'!T23</f>
        <v>0</v>
      </c>
      <c r="T167" s="664"/>
      <c r="U167" s="664"/>
      <c r="V167" s="664"/>
      <c r="W167" s="664"/>
      <c r="X167" s="664"/>
      <c r="Y167" s="664"/>
      <c r="Z167" s="664"/>
      <c r="AA167" s="664"/>
      <c r="AB167" s="664"/>
      <c r="AC167" s="664"/>
      <c r="AD167" s="664"/>
      <c r="AE167" s="664"/>
      <c r="AF167" s="664"/>
      <c r="AG167" s="664"/>
      <c r="AH167" s="664"/>
      <c r="AI167" s="664"/>
      <c r="AJ167" s="664"/>
      <c r="AK167" s="664"/>
      <c r="AL167" s="666"/>
      <c r="AM167" s="667"/>
      <c r="AN167" s="661"/>
      <c r="AO167" s="662" t="s">
        <v>1014</v>
      </c>
      <c r="AP167" s="663" t="s">
        <v>980</v>
      </c>
      <c r="AQ167" s="664">
        <f>'3A 2025-2026 REPORTE CALIFICACI'!E24</f>
        <v>72</v>
      </c>
      <c r="AR167" s="664">
        <f>'3A 2025-2026 REPORTE CALIFICACI'!F24</f>
        <v>78</v>
      </c>
      <c r="AS167" s="665">
        <f>'3A 2025-2026 REPORTE CALIFICACI'!G24</f>
        <v>77</v>
      </c>
      <c r="AT167" s="664">
        <f>'3A 2025-2026 REPORTE CALIFICACI'!H24</f>
        <v>0</v>
      </c>
      <c r="AU167" s="664">
        <f>'3A 2025-2026 REPORTE CALIFICACI'!I24</f>
        <v>72</v>
      </c>
      <c r="AV167" s="664">
        <f>'3A 2025-2026 REPORTE CALIFICACI'!J24</f>
        <v>77</v>
      </c>
      <c r="AW167" s="664">
        <f>'3A 2025-2026 REPORTE CALIFICACI'!K24</f>
        <v>76</v>
      </c>
      <c r="AX167" s="664">
        <f>'3A 2025-2026 REPORTE CALIFICACI'!L24</f>
        <v>0</v>
      </c>
      <c r="AY167" s="664">
        <f>'3A 2025-2026 REPORTE CALIFICACI'!M24</f>
        <v>93</v>
      </c>
      <c r="AZ167" s="664">
        <f>'3A 2025-2026 REPORTE CALIFICACI'!N24</f>
        <v>88</v>
      </c>
      <c r="BA167" s="664">
        <f>'3A 2025-2026 REPORTE CALIFICACI'!O24</f>
        <v>82</v>
      </c>
      <c r="BB167" s="664">
        <f>'3A 2025-2026 REPORTE CALIFICACI'!P24</f>
        <v>0</v>
      </c>
      <c r="BC167" s="664">
        <f>'3A 2025-2026 REPORTE CALIFICACI'!Q24</f>
        <v>91</v>
      </c>
      <c r="BD167" s="664">
        <f>'3A 2025-2026 REPORTE CALIFICACI'!R24</f>
        <v>88</v>
      </c>
      <c r="BE167" s="664">
        <f>'3A 2025-2026 REPORTE CALIFICACI'!S24</f>
        <v>82</v>
      </c>
      <c r="BF167" s="664">
        <f>'3A 2025-2026 REPORTE CALIFICACI'!T24</f>
        <v>0</v>
      </c>
      <c r="BG167" s="664"/>
      <c r="BH167" s="664"/>
      <c r="BI167" s="664"/>
      <c r="BJ167" s="664"/>
      <c r="BK167" s="664"/>
      <c r="BL167" s="664"/>
      <c r="BM167" s="664"/>
      <c r="BN167" s="664"/>
      <c r="BO167" s="664"/>
      <c r="BP167" s="664"/>
      <c r="BQ167" s="664"/>
      <c r="BR167" s="664"/>
      <c r="BS167" s="664"/>
      <c r="BT167" s="664"/>
      <c r="BU167" s="664"/>
      <c r="BV167" s="664"/>
      <c r="BW167" s="664"/>
      <c r="BX167" s="664"/>
      <c r="BY167" s="666"/>
      <c r="BZ167" s="667"/>
      <c r="CA167" s="661"/>
      <c r="CB167" s="662" t="s">
        <v>1014</v>
      </c>
      <c r="CC167" s="663" t="s">
        <v>980</v>
      </c>
      <c r="CD167" s="664">
        <f>'3A 2025-2026 REPORTE CALIFICACI'!E25</f>
        <v>71</v>
      </c>
      <c r="CE167" s="664">
        <f>'3A 2025-2026 REPORTE CALIFICACI'!F25</f>
        <v>71</v>
      </c>
      <c r="CF167" s="665">
        <f>'3A 2025-2026 REPORTE CALIFICACI'!G25</f>
        <v>78</v>
      </c>
      <c r="CG167" s="664">
        <f>'3A 2025-2026 REPORTE CALIFICACI'!H25</f>
        <v>0</v>
      </c>
      <c r="CH167" s="664">
        <f>'3A 2025-2026 REPORTE CALIFICACI'!I25</f>
        <v>58</v>
      </c>
      <c r="CI167" s="664">
        <f>'3A 2025-2026 REPORTE CALIFICACI'!J25</f>
        <v>75</v>
      </c>
      <c r="CJ167" s="664">
        <f>'3A 2025-2026 REPORTE CALIFICACI'!K25</f>
        <v>75</v>
      </c>
      <c r="CK167" s="664">
        <f>'3A 2025-2026 REPORTE CALIFICACI'!L25</f>
        <v>0</v>
      </c>
      <c r="CL167" s="664">
        <f>'3A 2025-2026 REPORTE CALIFICACI'!M25</f>
        <v>76</v>
      </c>
      <c r="CM167" s="664">
        <f>'3A 2025-2026 REPORTE CALIFICACI'!N25</f>
        <v>79</v>
      </c>
      <c r="CN167" s="664">
        <f>'3A 2025-2026 REPORTE CALIFICACI'!O25</f>
        <v>75</v>
      </c>
      <c r="CO167" s="664">
        <f>'3A 2025-2026 REPORTE CALIFICACI'!P25</f>
        <v>0</v>
      </c>
      <c r="CP167" s="664">
        <f>'3A 2025-2026 REPORTE CALIFICACI'!Q25</f>
        <v>76</v>
      </c>
      <c r="CQ167" s="664">
        <f>'3A 2025-2026 REPORTE CALIFICACI'!R25</f>
        <v>85</v>
      </c>
      <c r="CR167" s="664">
        <f>'3A 2025-2026 REPORTE CALIFICACI'!S25</f>
        <v>75</v>
      </c>
      <c r="CS167" s="664">
        <f>'3A 2025-2026 REPORTE CALIFICACI'!T25</f>
        <v>0</v>
      </c>
      <c r="CT167" s="664"/>
      <c r="CU167" s="664"/>
      <c r="CV167" s="664"/>
      <c r="CW167" s="664"/>
      <c r="CX167" s="664"/>
      <c r="CY167" s="664"/>
      <c r="CZ167" s="664"/>
      <c r="DA167" s="664"/>
      <c r="DB167" s="664"/>
      <c r="DC167" s="664"/>
      <c r="DD167" s="664"/>
      <c r="DE167" s="664"/>
      <c r="DF167" s="664"/>
      <c r="DG167" s="664"/>
      <c r="DH167" s="664"/>
      <c r="DI167" s="664"/>
      <c r="DJ167" s="664"/>
      <c r="DK167" s="664"/>
      <c r="DL167" s="661"/>
      <c r="DM167" s="667"/>
      <c r="DN167" s="661"/>
      <c r="DO167" s="662" t="s">
        <v>1014</v>
      </c>
      <c r="DP167" s="663" t="s">
        <v>980</v>
      </c>
      <c r="DQ167" s="664">
        <f>'3A 2025-2026 REPORTE CALIFICACI'!E26</f>
        <v>80</v>
      </c>
      <c r="DR167" s="664">
        <f>'3A 2025-2026 REPORTE CALIFICACI'!F26</f>
        <v>85</v>
      </c>
      <c r="DS167" s="665">
        <f>'3A 2025-2026 REPORTE CALIFICACI'!G26</f>
        <v>88</v>
      </c>
      <c r="DT167" s="664">
        <f>'3A 2025-2026 REPORTE CALIFICACI'!H26</f>
        <v>0</v>
      </c>
      <c r="DU167" s="664">
        <f>'3A 2025-2026 REPORTE CALIFICACI'!I26</f>
        <v>80</v>
      </c>
      <c r="DV167" s="664">
        <f>'3A 2025-2026 REPORTE CALIFICACI'!J26</f>
        <v>88</v>
      </c>
      <c r="DW167" s="664">
        <f>'3A 2025-2026 REPORTE CALIFICACI'!K26</f>
        <v>86</v>
      </c>
      <c r="DX167" s="664">
        <f>'3A 2025-2026 REPORTE CALIFICACI'!L26</f>
        <v>0</v>
      </c>
      <c r="DY167" s="664">
        <f>'3A 2025-2026 REPORTE CALIFICACI'!M26</f>
        <v>87</v>
      </c>
      <c r="DZ167" s="664">
        <f>'3A 2025-2026 REPORTE CALIFICACI'!N26</f>
        <v>85</v>
      </c>
      <c r="EA167" s="664">
        <f>'3A 2025-2026 REPORTE CALIFICACI'!O26</f>
        <v>89</v>
      </c>
      <c r="EB167" s="664">
        <f>'3A 2025-2026 REPORTE CALIFICACI'!P26</f>
        <v>0</v>
      </c>
      <c r="EC167" s="664">
        <f>'3A 2025-2026 REPORTE CALIFICACI'!Q26</f>
        <v>85</v>
      </c>
      <c r="ED167" s="664">
        <f>'3A 2025-2026 REPORTE CALIFICACI'!R26</f>
        <v>87</v>
      </c>
      <c r="EE167" s="664">
        <f>'3A 2025-2026 REPORTE CALIFICACI'!S26</f>
        <v>89</v>
      </c>
      <c r="EF167" s="664">
        <f>'3A 2025-2026 REPORTE CALIFICACI'!T26</f>
        <v>0</v>
      </c>
      <c r="EG167" s="664"/>
      <c r="EH167" s="664"/>
      <c r="EI167" s="664"/>
      <c r="EJ167" s="664"/>
      <c r="EK167" s="664"/>
      <c r="EL167" s="664"/>
      <c r="EM167" s="664"/>
      <c r="EN167" s="664"/>
      <c r="EO167" s="664"/>
      <c r="EP167" s="664"/>
      <c r="EQ167" s="664"/>
      <c r="ER167" s="664"/>
      <c r="ES167" s="664"/>
      <c r="ET167" s="664"/>
      <c r="EU167" s="664"/>
      <c r="EV167" s="664"/>
      <c r="EW167" s="664"/>
      <c r="EX167" s="664"/>
      <c r="EY167" s="666"/>
    </row>
    <row r="168" ht="84.0" customHeight="1">
      <c r="A168" s="661"/>
      <c r="B168" s="47"/>
      <c r="C168" s="663" t="s">
        <v>1015</v>
      </c>
      <c r="D168" s="664">
        <f>'3A 2025-2026 REPORTE CALIFICACI'!AM23</f>
        <v>0</v>
      </c>
      <c r="E168" s="664">
        <f>'3A 2025-2026 REPORTE CALIFICACI'!AN23</f>
        <v>0</v>
      </c>
      <c r="F168" s="664">
        <f>'3A 2025-2026 REPORTE CALIFICACI'!AO23</f>
        <v>0</v>
      </c>
      <c r="G168" s="664">
        <f>'3A 2025-2026 REPORTE CALIFICACI'!AP23</f>
        <v>0</v>
      </c>
      <c r="H168" s="664">
        <f>'3A 2025-2026 REPORTE CALIFICACI'!AQ23</f>
        <v>0</v>
      </c>
      <c r="I168" s="664">
        <f>'3A 2025-2026 REPORTE CALIFICACI'!AR23</f>
        <v>0</v>
      </c>
      <c r="J168" s="664">
        <f>'3A 2025-2026 REPORTE CALIFICACI'!AS23</f>
        <v>0</v>
      </c>
      <c r="K168" s="664">
        <f>'3A 2025-2026 REPORTE CALIFICACI'!AT23</f>
        <v>0</v>
      </c>
      <c r="L168" s="664">
        <f>'3A 2025-2026 REPORTE CALIFICACI'!AU23</f>
        <v>0</v>
      </c>
      <c r="M168" s="664">
        <f>'3A 2025-2026 REPORTE CALIFICACI'!AV23</f>
        <v>0</v>
      </c>
      <c r="N168" s="664">
        <f>'3A 2025-2026 REPORTE CALIFICACI'!AW23</f>
        <v>0</v>
      </c>
      <c r="O168" s="664">
        <f>'3A 2025-2026 REPORTE CALIFICACI'!AX23</f>
        <v>0</v>
      </c>
      <c r="P168" s="664">
        <f>'3A 2025-2026 REPORTE CALIFICACI'!AY23</f>
        <v>0</v>
      </c>
      <c r="Q168" s="664">
        <f>'3A 2025-2026 REPORTE CALIFICACI'!AZ23</f>
        <v>0</v>
      </c>
      <c r="R168" s="664">
        <f>'3A 2025-2026 REPORTE CALIFICACI'!BA23</f>
        <v>0</v>
      </c>
      <c r="S168" s="664">
        <f>'3A 2025-2026 REPORTE CALIFICACI'!BB23</f>
        <v>0</v>
      </c>
      <c r="T168" s="664"/>
      <c r="U168" s="664"/>
      <c r="V168" s="664"/>
      <c r="W168" s="664"/>
      <c r="X168" s="664"/>
      <c r="Y168" s="664"/>
      <c r="Z168" s="664"/>
      <c r="AA168" s="664"/>
      <c r="AB168" s="664"/>
      <c r="AC168" s="664"/>
      <c r="AD168" s="664"/>
      <c r="AE168" s="664"/>
      <c r="AF168" s="664"/>
      <c r="AG168" s="664"/>
      <c r="AH168" s="664"/>
      <c r="AI168" s="664"/>
      <c r="AJ168" s="664"/>
      <c r="AK168" s="664"/>
      <c r="AL168" s="666"/>
      <c r="AM168" s="667"/>
      <c r="AN168" s="661"/>
      <c r="AO168" s="47"/>
      <c r="AP168" s="663" t="s">
        <v>1015</v>
      </c>
      <c r="AQ168" s="664">
        <f>'3A 2025-2026 REPORTE CALIFICACI'!AM24</f>
        <v>0</v>
      </c>
      <c r="AR168" s="664">
        <f>'3A 2025-2026 REPORTE CALIFICACI'!AN24</f>
        <v>0</v>
      </c>
      <c r="AS168" s="664">
        <f>'3A 2025-2026 REPORTE CALIFICACI'!AO24</f>
        <v>0</v>
      </c>
      <c r="AT168" s="664">
        <f>'3A 2025-2026 REPORTE CALIFICACI'!AP24</f>
        <v>0</v>
      </c>
      <c r="AU168" s="664">
        <f>'3A 2025-2026 REPORTE CALIFICACI'!AQ24</f>
        <v>0</v>
      </c>
      <c r="AV168" s="664">
        <f>'3A 2025-2026 REPORTE CALIFICACI'!AR24</f>
        <v>0</v>
      </c>
      <c r="AW168" s="664">
        <f>'3A 2025-2026 REPORTE CALIFICACI'!AS24</f>
        <v>0</v>
      </c>
      <c r="AX168" s="664">
        <f>'3A 2025-2026 REPORTE CALIFICACI'!AT24</f>
        <v>0</v>
      </c>
      <c r="AY168" s="664">
        <f>'3A 2025-2026 REPORTE CALIFICACI'!AU24</f>
        <v>0</v>
      </c>
      <c r="AZ168" s="664">
        <f>'3A 2025-2026 REPORTE CALIFICACI'!AV24</f>
        <v>0</v>
      </c>
      <c r="BA168" s="664">
        <f>'3A 2025-2026 REPORTE CALIFICACI'!AW24</f>
        <v>0</v>
      </c>
      <c r="BB168" s="664">
        <f>'3A 2025-2026 REPORTE CALIFICACI'!AX24</f>
        <v>0</v>
      </c>
      <c r="BC168" s="664">
        <f>'3A 2025-2026 REPORTE CALIFICACI'!AY24</f>
        <v>0</v>
      </c>
      <c r="BD168" s="664">
        <f>'3A 2025-2026 REPORTE CALIFICACI'!AZ24</f>
        <v>0</v>
      </c>
      <c r="BE168" s="664">
        <f>'3A 2025-2026 REPORTE CALIFICACI'!BA24</f>
        <v>0</v>
      </c>
      <c r="BF168" s="664">
        <f>'3A 2025-2026 REPORTE CALIFICACI'!BB24</f>
        <v>0</v>
      </c>
      <c r="BG168" s="664"/>
      <c r="BH168" s="664"/>
      <c r="BI168" s="664"/>
      <c r="BJ168" s="664"/>
      <c r="BK168" s="664"/>
      <c r="BL168" s="664"/>
      <c r="BM168" s="664"/>
      <c r="BN168" s="664"/>
      <c r="BO168" s="664"/>
      <c r="BP168" s="664"/>
      <c r="BQ168" s="664"/>
      <c r="BR168" s="664"/>
      <c r="BS168" s="664"/>
      <c r="BT168" s="664"/>
      <c r="BU168" s="664"/>
      <c r="BV168" s="664"/>
      <c r="BW168" s="664"/>
      <c r="BX168" s="664"/>
      <c r="BY168" s="666"/>
      <c r="BZ168" s="667"/>
      <c r="CA168" s="661"/>
      <c r="CB168" s="47"/>
      <c r="CC168" s="663" t="s">
        <v>1015</v>
      </c>
      <c r="CD168" s="664">
        <f>'3A 2025-2026 REPORTE CALIFICACI'!AM25</f>
        <v>0</v>
      </c>
      <c r="CE168" s="664">
        <f>'3A 2025-2026 REPORTE CALIFICACI'!AN25</f>
        <v>0</v>
      </c>
      <c r="CF168" s="664">
        <f>'3A 2025-2026 REPORTE CALIFICACI'!AO25</f>
        <v>0</v>
      </c>
      <c r="CG168" s="664">
        <f>'3A 2025-2026 REPORTE CALIFICACI'!AP25</f>
        <v>0</v>
      </c>
      <c r="CH168" s="664">
        <f>'3A 2025-2026 REPORTE CALIFICACI'!AQ25</f>
        <v>0</v>
      </c>
      <c r="CI168" s="664">
        <f>'3A 2025-2026 REPORTE CALIFICACI'!AR25</f>
        <v>0</v>
      </c>
      <c r="CJ168" s="664">
        <f>'3A 2025-2026 REPORTE CALIFICACI'!AS25</f>
        <v>0</v>
      </c>
      <c r="CK168" s="664">
        <f>'3A 2025-2026 REPORTE CALIFICACI'!AT25</f>
        <v>0</v>
      </c>
      <c r="CL168" s="664">
        <f>'3A 2025-2026 REPORTE CALIFICACI'!AU25</f>
        <v>0</v>
      </c>
      <c r="CM168" s="664">
        <f>'3A 2025-2026 REPORTE CALIFICACI'!AV25</f>
        <v>0</v>
      </c>
      <c r="CN168" s="664">
        <f>'3A 2025-2026 REPORTE CALIFICACI'!AW25</f>
        <v>0</v>
      </c>
      <c r="CO168" s="664">
        <f>'3A 2025-2026 REPORTE CALIFICACI'!AX25</f>
        <v>0</v>
      </c>
      <c r="CP168" s="664">
        <f>'3A 2025-2026 REPORTE CALIFICACI'!AY25</f>
        <v>0</v>
      </c>
      <c r="CQ168" s="664">
        <f>'3A 2025-2026 REPORTE CALIFICACI'!AZ25</f>
        <v>0</v>
      </c>
      <c r="CR168" s="664">
        <f>'3A 2025-2026 REPORTE CALIFICACI'!BA25</f>
        <v>0</v>
      </c>
      <c r="CS168" s="664">
        <f>'3A 2025-2026 REPORTE CALIFICACI'!BB25</f>
        <v>0</v>
      </c>
      <c r="CT168" s="664"/>
      <c r="CU168" s="664"/>
      <c r="CV168" s="664"/>
      <c r="CW168" s="664"/>
      <c r="CX168" s="664"/>
      <c r="CY168" s="664"/>
      <c r="CZ168" s="664"/>
      <c r="DA168" s="664"/>
      <c r="DB168" s="664"/>
      <c r="DC168" s="664"/>
      <c r="DD168" s="664"/>
      <c r="DE168" s="664"/>
      <c r="DF168" s="664"/>
      <c r="DG168" s="664"/>
      <c r="DH168" s="664"/>
      <c r="DI168" s="664"/>
      <c r="DJ168" s="664"/>
      <c r="DK168" s="664"/>
      <c r="DL168" s="661"/>
      <c r="DN168" s="661"/>
      <c r="DO168" s="47"/>
      <c r="DP168" s="663" t="s">
        <v>1015</v>
      </c>
      <c r="DQ168" s="664">
        <f>'3A 2025-2026 REPORTE CALIFICACI'!AM26</f>
        <v>0</v>
      </c>
      <c r="DR168" s="664">
        <f>'3A 2025-2026 REPORTE CALIFICACI'!AN26</f>
        <v>0</v>
      </c>
      <c r="DS168" s="664">
        <f>'3A 2025-2026 REPORTE CALIFICACI'!AO26</f>
        <v>0</v>
      </c>
      <c r="DT168" s="664">
        <f>'3A 2025-2026 REPORTE CALIFICACI'!AP26</f>
        <v>0</v>
      </c>
      <c r="DU168" s="664">
        <f>'3A 2025-2026 REPORTE CALIFICACI'!AQ26</f>
        <v>0</v>
      </c>
      <c r="DV168" s="664">
        <f>'3A 2025-2026 REPORTE CALIFICACI'!AR26</f>
        <v>0</v>
      </c>
      <c r="DW168" s="664">
        <f>'3A 2025-2026 REPORTE CALIFICACI'!AS26</f>
        <v>0</v>
      </c>
      <c r="DX168" s="664">
        <f>'3A 2025-2026 REPORTE CALIFICACI'!AT26</f>
        <v>0</v>
      </c>
      <c r="DY168" s="664">
        <f>'3A 2025-2026 REPORTE CALIFICACI'!AU26</f>
        <v>0</v>
      </c>
      <c r="DZ168" s="664">
        <f>'3A 2025-2026 REPORTE CALIFICACI'!AV26</f>
        <v>0</v>
      </c>
      <c r="EA168" s="664">
        <f>'3A 2025-2026 REPORTE CALIFICACI'!AW26</f>
        <v>0</v>
      </c>
      <c r="EB168" s="664">
        <f>'3A 2025-2026 REPORTE CALIFICACI'!AX26</f>
        <v>0</v>
      </c>
      <c r="EC168" s="664">
        <f>'3A 2025-2026 REPORTE CALIFICACI'!AY26</f>
        <v>0</v>
      </c>
      <c r="ED168" s="664">
        <f>'3A 2025-2026 REPORTE CALIFICACI'!AZ26</f>
        <v>0</v>
      </c>
      <c r="EE168" s="664">
        <f>'3A 2025-2026 REPORTE CALIFICACI'!BA26</f>
        <v>0</v>
      </c>
      <c r="EF168" s="664">
        <f>'3A 2025-2026 REPORTE CALIFICACI'!BB26</f>
        <v>0</v>
      </c>
      <c r="EG168" s="664"/>
      <c r="EH168" s="664"/>
      <c r="EI168" s="664"/>
      <c r="EJ168" s="664"/>
      <c r="EK168" s="664"/>
      <c r="EL168" s="664"/>
      <c r="EM168" s="664"/>
      <c r="EN168" s="664"/>
      <c r="EO168" s="664"/>
      <c r="EP168" s="664"/>
      <c r="EQ168" s="664"/>
      <c r="ER168" s="664"/>
      <c r="ES168" s="664"/>
      <c r="ET168" s="664"/>
      <c r="EU168" s="664"/>
      <c r="EV168" s="664"/>
      <c r="EW168" s="664"/>
      <c r="EX168" s="664"/>
      <c r="EY168" s="666"/>
    </row>
    <row r="169" ht="85.5" customHeight="1">
      <c r="A169" s="661"/>
      <c r="B169" s="47"/>
      <c r="C169" s="663" t="s">
        <v>1016</v>
      </c>
      <c r="D169" s="664">
        <f>'3A 2025-2026 REPORTE CALIFICACI'!BU23</f>
        <v>73</v>
      </c>
      <c r="E169" s="664">
        <f>'3A 2025-2026 REPORTE CALIFICACI'!BV23</f>
        <v>72</v>
      </c>
      <c r="F169" s="664">
        <f>'3A 2025-2026 REPORTE CALIFICACI'!BW23</f>
        <v>75</v>
      </c>
      <c r="G169" s="664">
        <f>'3A 2025-2026 REPORTE CALIFICACI'!BX23</f>
        <v>0</v>
      </c>
      <c r="H169" s="664">
        <f>'3A 2025-2026 REPORTE CALIFICACI'!BY23</f>
        <v>70</v>
      </c>
      <c r="I169" s="664">
        <f>'3A 2025-2026 REPORTE CALIFICACI'!BZ23</f>
        <v>72</v>
      </c>
      <c r="J169" s="664">
        <f>'3A 2025-2026 REPORTE CALIFICACI'!CA23</f>
        <v>76</v>
      </c>
      <c r="K169" s="664">
        <f>'3A 2025-2026 REPORTE CALIFICACI'!CB23</f>
        <v>0</v>
      </c>
      <c r="L169" s="664">
        <f>'3A 2025-2026 REPORTE CALIFICACI'!CC23</f>
        <v>79</v>
      </c>
      <c r="M169" s="664">
        <f>'3A 2025-2026 REPORTE CALIFICACI'!CD23</f>
        <v>81</v>
      </c>
      <c r="N169" s="664">
        <f>'3A 2025-2026 REPORTE CALIFICACI'!CE23</f>
        <v>82</v>
      </c>
      <c r="O169" s="664">
        <f>'3A 2025-2026 REPORTE CALIFICACI'!CF23</f>
        <v>0</v>
      </c>
      <c r="P169" s="664">
        <f>'3A 2025-2026 REPORTE CALIFICACI'!CG23</f>
        <v>78</v>
      </c>
      <c r="Q169" s="664">
        <f>'3A 2025-2026 REPORTE CALIFICACI'!CH23</f>
        <v>80</v>
      </c>
      <c r="R169" s="664">
        <f>'3A 2025-2026 REPORTE CALIFICACI'!CI23</f>
        <v>81</v>
      </c>
      <c r="S169" s="664">
        <f>'3A 2025-2026 REPORTE CALIFICACI'!CJ23</f>
        <v>0</v>
      </c>
      <c r="T169" s="664"/>
      <c r="U169" s="664"/>
      <c r="V169" s="664"/>
      <c r="W169" s="664"/>
      <c r="X169" s="664"/>
      <c r="Y169" s="664"/>
      <c r="Z169" s="664"/>
      <c r="AA169" s="664"/>
      <c r="AB169" s="664"/>
      <c r="AC169" s="664"/>
      <c r="AD169" s="664"/>
      <c r="AE169" s="664"/>
      <c r="AF169" s="664"/>
      <c r="AG169" s="664"/>
      <c r="AH169" s="664"/>
      <c r="AI169" s="664"/>
      <c r="AJ169" s="664"/>
      <c r="AK169" s="664"/>
      <c r="AL169" s="666"/>
      <c r="AM169" s="667"/>
      <c r="AN169" s="661"/>
      <c r="AO169" s="47"/>
      <c r="AP169" s="663" t="s">
        <v>1016</v>
      </c>
      <c r="AQ169" s="664">
        <f>'3A 2025-2026 REPORTE CALIFICACI'!BU24</f>
        <v>70</v>
      </c>
      <c r="AR169" s="664">
        <f>'3A 2025-2026 REPORTE CALIFICACI'!BV24</f>
        <v>55</v>
      </c>
      <c r="AS169" s="664">
        <f>'3A 2025-2026 REPORTE CALIFICACI'!BW24</f>
        <v>50</v>
      </c>
      <c r="AT169" s="664">
        <f>'3A 2025-2026 REPORTE CALIFICACI'!BX24</f>
        <v>0</v>
      </c>
      <c r="AU169" s="664">
        <f>'3A 2025-2026 REPORTE CALIFICACI'!BY24</f>
        <v>71</v>
      </c>
      <c r="AV169" s="664">
        <f>'3A 2025-2026 REPORTE CALIFICACI'!BZ24</f>
        <v>55</v>
      </c>
      <c r="AW169" s="664">
        <f>'3A 2025-2026 REPORTE CALIFICACI'!CA24</f>
        <v>45</v>
      </c>
      <c r="AX169" s="664">
        <f>'3A 2025-2026 REPORTE CALIFICACI'!CB24</f>
        <v>0</v>
      </c>
      <c r="AY169" s="664">
        <f>'3A 2025-2026 REPORTE CALIFICACI'!CC24</f>
        <v>71</v>
      </c>
      <c r="AZ169" s="664">
        <f>'3A 2025-2026 REPORTE CALIFICACI'!CD24</f>
        <v>72</v>
      </c>
      <c r="BA169" s="664">
        <f>'3A 2025-2026 REPORTE CALIFICACI'!CE24</f>
        <v>70</v>
      </c>
      <c r="BB169" s="664">
        <f>'3A 2025-2026 REPORTE CALIFICACI'!CF24</f>
        <v>0</v>
      </c>
      <c r="BC169" s="664">
        <f>'3A 2025-2026 REPORTE CALIFICACI'!CG24</f>
        <v>70</v>
      </c>
      <c r="BD169" s="664">
        <f>'3A 2025-2026 REPORTE CALIFICACI'!CH24</f>
        <v>71</v>
      </c>
      <c r="BE169" s="664">
        <f>'3A 2025-2026 REPORTE CALIFICACI'!CI24</f>
        <v>70</v>
      </c>
      <c r="BF169" s="664">
        <f>'3A 2025-2026 REPORTE CALIFICACI'!CJ24</f>
        <v>0</v>
      </c>
      <c r="BG169" s="664"/>
      <c r="BH169" s="664"/>
      <c r="BI169" s="664"/>
      <c r="BJ169" s="664"/>
      <c r="BK169" s="664"/>
      <c r="BL169" s="664"/>
      <c r="BM169" s="664"/>
      <c r="BN169" s="664"/>
      <c r="BO169" s="664"/>
      <c r="BP169" s="664"/>
      <c r="BQ169" s="664"/>
      <c r="BR169" s="664"/>
      <c r="BS169" s="664"/>
      <c r="BT169" s="664"/>
      <c r="BU169" s="664"/>
      <c r="BV169" s="664"/>
      <c r="BW169" s="664"/>
      <c r="BX169" s="664"/>
      <c r="BY169" s="666"/>
      <c r="BZ169" s="667"/>
      <c r="CA169" s="661"/>
      <c r="CB169" s="47"/>
      <c r="CC169" s="663" t="s">
        <v>1016</v>
      </c>
      <c r="CD169" s="664">
        <f>'3A 2025-2026 REPORTE CALIFICACI'!BU25</f>
        <v>40</v>
      </c>
      <c r="CE169" s="664">
        <f>'3A 2025-2026 REPORTE CALIFICACI'!BV25</f>
        <v>25</v>
      </c>
      <c r="CF169" s="664">
        <f>'3A 2025-2026 REPORTE CALIFICACI'!BW25</f>
        <v>20</v>
      </c>
      <c r="CG169" s="664">
        <f>'3A 2025-2026 REPORTE CALIFICACI'!BX25</f>
        <v>0</v>
      </c>
      <c r="CH169" s="664">
        <f>'3A 2025-2026 REPORTE CALIFICACI'!BY25</f>
        <v>35</v>
      </c>
      <c r="CI169" s="664">
        <f>'3A 2025-2026 REPORTE CALIFICACI'!BZ25</f>
        <v>20</v>
      </c>
      <c r="CJ169" s="664">
        <f>'3A 2025-2026 REPORTE CALIFICACI'!CA25</f>
        <v>25</v>
      </c>
      <c r="CK169" s="664">
        <f>'3A 2025-2026 REPORTE CALIFICACI'!CB25</f>
        <v>0</v>
      </c>
      <c r="CL169" s="664">
        <f>'3A 2025-2026 REPORTE CALIFICACI'!CC25</f>
        <v>70</v>
      </c>
      <c r="CM169" s="664">
        <f>'3A 2025-2026 REPORTE CALIFICACI'!CD25</f>
        <v>71</v>
      </c>
      <c r="CN169" s="664">
        <f>'3A 2025-2026 REPORTE CALIFICACI'!CE25</f>
        <v>70</v>
      </c>
      <c r="CO169" s="664">
        <f>'3A 2025-2026 REPORTE CALIFICACI'!CF25</f>
        <v>0</v>
      </c>
      <c r="CP169" s="664">
        <f>'3A 2025-2026 REPORTE CALIFICACI'!CG25</f>
        <v>60</v>
      </c>
      <c r="CQ169" s="664">
        <f>'3A 2025-2026 REPORTE CALIFICACI'!CH25</f>
        <v>45</v>
      </c>
      <c r="CR169" s="664">
        <f>'3A 2025-2026 REPORTE CALIFICACI'!CI25</f>
        <v>50</v>
      </c>
      <c r="CS169" s="664">
        <f>'3A 2025-2026 REPORTE CALIFICACI'!CJ25</f>
        <v>0</v>
      </c>
      <c r="CT169" s="664"/>
      <c r="CU169" s="664"/>
      <c r="CV169" s="664"/>
      <c r="CW169" s="664"/>
      <c r="CX169" s="664"/>
      <c r="CY169" s="664"/>
      <c r="CZ169" s="664"/>
      <c r="DA169" s="664"/>
      <c r="DB169" s="664"/>
      <c r="DC169" s="664"/>
      <c r="DD169" s="664"/>
      <c r="DE169" s="664"/>
      <c r="DF169" s="664"/>
      <c r="DG169" s="664"/>
      <c r="DH169" s="664"/>
      <c r="DI169" s="664"/>
      <c r="DJ169" s="664"/>
      <c r="DK169" s="664"/>
      <c r="DL169" s="661"/>
      <c r="DN169" s="661"/>
      <c r="DO169" s="47"/>
      <c r="DP169" s="663" t="s">
        <v>1016</v>
      </c>
      <c r="DQ169" s="664">
        <f>'3A 2025-2026 REPORTE CALIFICACI'!BU26</f>
        <v>88</v>
      </c>
      <c r="DR169" s="664">
        <f>'3A 2025-2026 REPORTE CALIFICACI'!BV26</f>
        <v>80</v>
      </c>
      <c r="DS169" s="664">
        <f>'3A 2025-2026 REPORTE CALIFICACI'!BW26</f>
        <v>80</v>
      </c>
      <c r="DT169" s="664">
        <f>'3A 2025-2026 REPORTE CALIFICACI'!BX26</f>
        <v>0</v>
      </c>
      <c r="DU169" s="664">
        <f>'3A 2025-2026 REPORTE CALIFICACI'!BY26</f>
        <v>89</v>
      </c>
      <c r="DV169" s="664">
        <f>'3A 2025-2026 REPORTE CALIFICACI'!BZ26</f>
        <v>81</v>
      </c>
      <c r="DW169" s="664">
        <f>'3A 2025-2026 REPORTE CALIFICACI'!CA26</f>
        <v>80</v>
      </c>
      <c r="DX169" s="664">
        <f>'3A 2025-2026 REPORTE CALIFICACI'!CB26</f>
        <v>0</v>
      </c>
      <c r="DY169" s="664">
        <f>'3A 2025-2026 REPORTE CALIFICACI'!CC26</f>
        <v>85</v>
      </c>
      <c r="DZ169" s="664">
        <f>'3A 2025-2026 REPORTE CALIFICACI'!CD26</f>
        <v>84</v>
      </c>
      <c r="EA169" s="664">
        <f>'3A 2025-2026 REPORTE CALIFICACI'!CE26</f>
        <v>80</v>
      </c>
      <c r="EB169" s="664">
        <f>'3A 2025-2026 REPORTE CALIFICACI'!CF26</f>
        <v>0</v>
      </c>
      <c r="EC169" s="664">
        <f>'3A 2025-2026 REPORTE CALIFICACI'!CG26</f>
        <v>84</v>
      </c>
      <c r="ED169" s="664">
        <f>'3A 2025-2026 REPORTE CALIFICACI'!CH26</f>
        <v>85</v>
      </c>
      <c r="EE169" s="664">
        <f>'3A 2025-2026 REPORTE CALIFICACI'!CI26</f>
        <v>80</v>
      </c>
      <c r="EF169" s="664">
        <f>'3A 2025-2026 REPORTE CALIFICACI'!CJ26</f>
        <v>0</v>
      </c>
      <c r="EG169" s="664"/>
      <c r="EH169" s="664"/>
      <c r="EI169" s="664"/>
      <c r="EJ169" s="664"/>
      <c r="EK169" s="664"/>
      <c r="EL169" s="664"/>
      <c r="EM169" s="664"/>
      <c r="EN169" s="664"/>
      <c r="EO169" s="664"/>
      <c r="EP169" s="664"/>
      <c r="EQ169" s="664"/>
      <c r="ER169" s="664"/>
      <c r="ES169" s="664"/>
      <c r="ET169" s="664"/>
      <c r="EU169" s="664"/>
      <c r="EV169" s="664"/>
      <c r="EW169" s="664"/>
      <c r="EX169" s="664"/>
      <c r="EY169" s="666"/>
    </row>
    <row r="170" ht="52.5" customHeight="1">
      <c r="A170" s="661"/>
      <c r="B170" s="47"/>
      <c r="C170" s="663" t="s">
        <v>1017</v>
      </c>
      <c r="D170" s="664">
        <f>'3A 2025-2026 REPORTE CALIFICACI'!DC23</f>
        <v>70</v>
      </c>
      <c r="E170" s="664">
        <f>'3A 2025-2026 REPORTE CALIFICACI'!DD23</f>
        <v>70</v>
      </c>
      <c r="F170" s="664">
        <f>'3A 2025-2026 REPORTE CALIFICACI'!DE23</f>
        <v>70</v>
      </c>
      <c r="G170" s="664">
        <f>'3A 2025-2026 REPORTE CALIFICACI'!DF23</f>
        <v>0</v>
      </c>
      <c r="H170" s="664">
        <f>'3A 2025-2026 REPORTE CALIFICACI'!DG23</f>
        <v>71</v>
      </c>
      <c r="I170" s="664">
        <f>'3A 2025-2026 REPORTE CALIFICACI'!DH23</f>
        <v>70</v>
      </c>
      <c r="J170" s="664">
        <f>'3A 2025-2026 REPORTE CALIFICACI'!DI23</f>
        <v>70</v>
      </c>
      <c r="K170" s="664">
        <f>'3A 2025-2026 REPORTE CALIFICACI'!DJ23</f>
        <v>0</v>
      </c>
      <c r="L170" s="664">
        <f>'3A 2025-2026 REPORTE CALIFICACI'!DK23</f>
        <v>70</v>
      </c>
      <c r="M170" s="664">
        <f>'3A 2025-2026 REPORTE CALIFICACI'!DL23</f>
        <v>75</v>
      </c>
      <c r="N170" s="664">
        <f>'3A 2025-2026 REPORTE CALIFICACI'!DM23</f>
        <v>70</v>
      </c>
      <c r="O170" s="664">
        <f>'3A 2025-2026 REPORTE CALIFICACI'!DN23</f>
        <v>0</v>
      </c>
      <c r="P170" s="664">
        <f>'3A 2025-2026 REPORTE CALIFICACI'!DO23</f>
        <v>70</v>
      </c>
      <c r="Q170" s="664">
        <f>'3A 2025-2026 REPORTE CALIFICACI'!DP23</f>
        <v>70</v>
      </c>
      <c r="R170" s="664">
        <f>'3A 2025-2026 REPORTE CALIFICACI'!DQ23</f>
        <v>74</v>
      </c>
      <c r="S170" s="664">
        <f>'3A 2025-2026 REPORTE CALIFICACI'!DR23</f>
        <v>0</v>
      </c>
      <c r="T170" s="664"/>
      <c r="U170" s="664"/>
      <c r="V170" s="664"/>
      <c r="W170" s="664"/>
      <c r="X170" s="664"/>
      <c r="Y170" s="664"/>
      <c r="Z170" s="664"/>
      <c r="AA170" s="664"/>
      <c r="AB170" s="664"/>
      <c r="AC170" s="664"/>
      <c r="AD170" s="664"/>
      <c r="AE170" s="664"/>
      <c r="AF170" s="664"/>
      <c r="AG170" s="664"/>
      <c r="AH170" s="664"/>
      <c r="AI170" s="664"/>
      <c r="AJ170" s="664"/>
      <c r="AK170" s="664"/>
      <c r="AL170" s="666"/>
      <c r="AM170" s="667"/>
      <c r="AN170" s="661"/>
      <c r="AO170" s="47"/>
      <c r="AP170" s="663" t="s">
        <v>1017</v>
      </c>
      <c r="AQ170" s="664">
        <f>'3A 2025-2026 REPORTE CALIFICACI'!DC24</f>
        <v>70</v>
      </c>
      <c r="AR170" s="664">
        <f>'3A 2025-2026 REPORTE CALIFICACI'!DD24</f>
        <v>70</v>
      </c>
      <c r="AS170" s="664">
        <f>'3A 2025-2026 REPORTE CALIFICACI'!DE24</f>
        <v>70</v>
      </c>
      <c r="AT170" s="664">
        <f>'3A 2025-2026 REPORTE CALIFICACI'!DF24</f>
        <v>0</v>
      </c>
      <c r="AU170" s="664">
        <f>'3A 2025-2026 REPORTE CALIFICACI'!DG24</f>
        <v>70</v>
      </c>
      <c r="AV170" s="664">
        <f>'3A 2025-2026 REPORTE CALIFICACI'!DH24</f>
        <v>70</v>
      </c>
      <c r="AW170" s="664">
        <f>'3A 2025-2026 REPORTE CALIFICACI'!DI24</f>
        <v>70</v>
      </c>
      <c r="AX170" s="664">
        <f>'3A 2025-2026 REPORTE CALIFICACI'!DJ24</f>
        <v>0</v>
      </c>
      <c r="AY170" s="664">
        <f>'3A 2025-2026 REPORTE CALIFICACI'!DK24</f>
        <v>70</v>
      </c>
      <c r="AZ170" s="664">
        <f>'3A 2025-2026 REPORTE CALIFICACI'!DL24</f>
        <v>74</v>
      </c>
      <c r="BA170" s="664">
        <f>'3A 2025-2026 REPORTE CALIFICACI'!DM24</f>
        <v>70</v>
      </c>
      <c r="BB170" s="664">
        <f>'3A 2025-2026 REPORTE CALIFICACI'!DN24</f>
        <v>0</v>
      </c>
      <c r="BC170" s="664">
        <f>'3A 2025-2026 REPORTE CALIFICACI'!DO24</f>
        <v>73</v>
      </c>
      <c r="BD170" s="664">
        <f>'3A 2025-2026 REPORTE CALIFICACI'!DP24</f>
        <v>70</v>
      </c>
      <c r="BE170" s="664">
        <f>'3A 2025-2026 REPORTE CALIFICACI'!DQ24</f>
        <v>70</v>
      </c>
      <c r="BF170" s="664">
        <f>'3A 2025-2026 REPORTE CALIFICACI'!DR24</f>
        <v>0</v>
      </c>
      <c r="BG170" s="664"/>
      <c r="BH170" s="664"/>
      <c r="BI170" s="664"/>
      <c r="BJ170" s="664"/>
      <c r="BK170" s="664"/>
      <c r="BL170" s="664"/>
      <c r="BM170" s="664"/>
      <c r="BN170" s="664"/>
      <c r="BO170" s="664"/>
      <c r="BP170" s="664"/>
      <c r="BQ170" s="664"/>
      <c r="BR170" s="664"/>
      <c r="BS170" s="664"/>
      <c r="BT170" s="664"/>
      <c r="BU170" s="664"/>
      <c r="BV170" s="664"/>
      <c r="BW170" s="664"/>
      <c r="BX170" s="664"/>
      <c r="BY170" s="666"/>
      <c r="BZ170" s="667"/>
      <c r="CA170" s="661"/>
      <c r="CB170" s="47"/>
      <c r="CC170" s="663" t="s">
        <v>1017</v>
      </c>
      <c r="CD170" s="664">
        <f>'3A 2025-2026 REPORTE CALIFICACI'!DC25</f>
        <v>71</v>
      </c>
      <c r="CE170" s="664">
        <f>'3A 2025-2026 REPORTE CALIFICACI'!DD25</f>
        <v>50</v>
      </c>
      <c r="CF170" s="664">
        <f>'3A 2025-2026 REPORTE CALIFICACI'!DE25</f>
        <v>60</v>
      </c>
      <c r="CG170" s="664">
        <f>'3A 2025-2026 REPORTE CALIFICACI'!DF25</f>
        <v>0</v>
      </c>
      <c r="CH170" s="664">
        <f>'3A 2025-2026 REPORTE CALIFICACI'!DG25</f>
        <v>77</v>
      </c>
      <c r="CI170" s="664">
        <f>'3A 2025-2026 REPORTE CALIFICACI'!DH25</f>
        <v>55</v>
      </c>
      <c r="CJ170" s="664">
        <f>'3A 2025-2026 REPORTE CALIFICACI'!DI25</f>
        <v>40</v>
      </c>
      <c r="CK170" s="664">
        <f>'3A 2025-2026 REPORTE CALIFICACI'!DJ25</f>
        <v>0</v>
      </c>
      <c r="CL170" s="664">
        <f>'3A 2025-2026 REPORTE CALIFICACI'!DK25</f>
        <v>70</v>
      </c>
      <c r="CM170" s="664">
        <f>'3A 2025-2026 REPORTE CALIFICACI'!DL25</f>
        <v>60</v>
      </c>
      <c r="CN170" s="664">
        <f>'3A 2025-2026 REPORTE CALIFICACI'!DM25</f>
        <v>60</v>
      </c>
      <c r="CO170" s="664">
        <f>'3A 2025-2026 REPORTE CALIFICACI'!DN25</f>
        <v>0</v>
      </c>
      <c r="CP170" s="664">
        <f>'3A 2025-2026 REPORTE CALIFICACI'!DO25</f>
        <v>84</v>
      </c>
      <c r="CQ170" s="664">
        <f>'3A 2025-2026 REPORTE CALIFICACI'!DP25</f>
        <v>60</v>
      </c>
      <c r="CR170" s="664">
        <f>'3A 2025-2026 REPORTE CALIFICACI'!DQ25</f>
        <v>60</v>
      </c>
      <c r="CS170" s="664">
        <f>'3A 2025-2026 REPORTE CALIFICACI'!DR25</f>
        <v>0</v>
      </c>
      <c r="CT170" s="664"/>
      <c r="CU170" s="664"/>
      <c r="CV170" s="664"/>
      <c r="CW170" s="664"/>
      <c r="CX170" s="664"/>
      <c r="CY170" s="664"/>
      <c r="CZ170" s="664"/>
      <c r="DA170" s="664"/>
      <c r="DB170" s="664"/>
      <c r="DC170" s="664"/>
      <c r="DD170" s="664"/>
      <c r="DE170" s="664"/>
      <c r="DF170" s="664"/>
      <c r="DG170" s="664"/>
      <c r="DH170" s="664"/>
      <c r="DI170" s="664"/>
      <c r="DJ170" s="664"/>
      <c r="DK170" s="664"/>
      <c r="DL170" s="661"/>
      <c r="DN170" s="661"/>
      <c r="DO170" s="47"/>
      <c r="DP170" s="663" t="s">
        <v>1017</v>
      </c>
      <c r="DQ170" s="664">
        <f>'3A 2025-2026 REPORTE CALIFICACI'!DC26</f>
        <v>70</v>
      </c>
      <c r="DR170" s="664">
        <f>'3A 2025-2026 REPORTE CALIFICACI'!DD26</f>
        <v>80</v>
      </c>
      <c r="DS170" s="664">
        <f>'3A 2025-2026 REPORTE CALIFICACI'!DE26</f>
        <v>90</v>
      </c>
      <c r="DT170" s="664">
        <f>'3A 2025-2026 REPORTE CALIFICACI'!DF26</f>
        <v>0</v>
      </c>
      <c r="DU170" s="664">
        <f>'3A 2025-2026 REPORTE CALIFICACI'!DG26</f>
        <v>71</v>
      </c>
      <c r="DV170" s="664">
        <f>'3A 2025-2026 REPORTE CALIFICACI'!DH26</f>
        <v>90</v>
      </c>
      <c r="DW170" s="664">
        <f>'3A 2025-2026 REPORTE CALIFICACI'!DI26</f>
        <v>91</v>
      </c>
      <c r="DX170" s="664">
        <f>'3A 2025-2026 REPORTE CALIFICACI'!DJ26</f>
        <v>0</v>
      </c>
      <c r="DY170" s="664">
        <f>'3A 2025-2026 REPORTE CALIFICACI'!DK26</f>
        <v>70</v>
      </c>
      <c r="DZ170" s="664">
        <f>'3A 2025-2026 REPORTE CALIFICACI'!DL26</f>
        <v>95</v>
      </c>
      <c r="EA170" s="664">
        <f>'3A 2025-2026 REPORTE CALIFICACI'!DM26</f>
        <v>93</v>
      </c>
      <c r="EB170" s="664">
        <f>'3A 2025-2026 REPORTE CALIFICACI'!DN26</f>
        <v>0</v>
      </c>
      <c r="EC170" s="664">
        <f>'3A 2025-2026 REPORTE CALIFICACI'!DO26</f>
        <v>80</v>
      </c>
      <c r="ED170" s="664">
        <f>'3A 2025-2026 REPORTE CALIFICACI'!DP26</f>
        <v>98</v>
      </c>
      <c r="EE170" s="664">
        <f>'3A 2025-2026 REPORTE CALIFICACI'!DQ26</f>
        <v>94</v>
      </c>
      <c r="EF170" s="664">
        <f>'3A 2025-2026 REPORTE CALIFICACI'!DR26</f>
        <v>0</v>
      </c>
      <c r="EG170" s="664"/>
      <c r="EH170" s="664"/>
      <c r="EI170" s="664"/>
      <c r="EJ170" s="664"/>
      <c r="EK170" s="664"/>
      <c r="EL170" s="664"/>
      <c r="EM170" s="664"/>
      <c r="EN170" s="664"/>
      <c r="EO170" s="664"/>
      <c r="EP170" s="664"/>
      <c r="EQ170" s="664"/>
      <c r="ER170" s="664"/>
      <c r="ES170" s="664"/>
      <c r="ET170" s="664"/>
      <c r="EU170" s="664"/>
      <c r="EV170" s="664"/>
      <c r="EW170" s="664"/>
      <c r="EX170" s="664"/>
      <c r="EY170" s="666"/>
    </row>
    <row r="171" ht="52.5" customHeight="1">
      <c r="A171" s="661"/>
      <c r="B171" s="47"/>
      <c r="C171" s="663" t="s">
        <v>1018</v>
      </c>
      <c r="D171" s="664">
        <f>'3A 2025-2026 REPORTE CALIFICACI'!EK23</f>
        <v>78</v>
      </c>
      <c r="E171" s="664">
        <f>'3A 2025-2026 REPORTE CALIFICACI'!EL23</f>
        <v>88</v>
      </c>
      <c r="F171" s="664">
        <f>'3A 2025-2026 REPORTE CALIFICACI'!EM23</f>
        <v>92</v>
      </c>
      <c r="G171" s="665">
        <f>'3A 2025-2026 REPORTE CALIFICACI'!EN23</f>
        <v>0</v>
      </c>
      <c r="H171" s="664">
        <f>'3A 2025-2026 REPORTE CALIFICACI'!EO23</f>
        <v>80</v>
      </c>
      <c r="I171" s="664">
        <f>'3A 2025-2026 REPORTE CALIFICACI'!EP23</f>
        <v>90</v>
      </c>
      <c r="J171" s="664">
        <f>'3A 2025-2026 REPORTE CALIFICACI'!EQ23</f>
        <v>91</v>
      </c>
      <c r="K171" s="664">
        <f>'3A 2025-2026 REPORTE CALIFICACI'!ER23</f>
        <v>0</v>
      </c>
      <c r="L171" s="664">
        <f>'3A 2025-2026 REPORTE CALIFICACI'!ES23</f>
        <v>78</v>
      </c>
      <c r="M171" s="665">
        <f>'3A 2025-2026 REPORTE CALIFICACI'!ET23</f>
        <v>94</v>
      </c>
      <c r="N171" s="665">
        <f>'3A 2025-2026 REPORTE CALIFICACI'!EU23</f>
        <v>92</v>
      </c>
      <c r="O171" s="664">
        <f>'3A 2025-2026 REPORTE CALIFICACI'!EV23</f>
        <v>0</v>
      </c>
      <c r="P171" s="665">
        <f>'3A 2025-2026 REPORTE CALIFICACI'!EW23</f>
        <v>83</v>
      </c>
      <c r="Q171" s="665">
        <f>'3A 2025-2026 REPORTE CALIFICACI'!EX23</f>
        <v>88</v>
      </c>
      <c r="R171" s="665">
        <f>'3A 2025-2026 REPORTE CALIFICACI'!EY23</f>
        <v>98</v>
      </c>
      <c r="S171" s="665">
        <f>'3A 2025-2026 REPORTE CALIFICACI'!EZ23</f>
        <v>0</v>
      </c>
      <c r="T171" s="664"/>
      <c r="U171" s="664"/>
      <c r="V171" s="664"/>
      <c r="W171" s="664"/>
      <c r="X171" s="664"/>
      <c r="Y171" s="664"/>
      <c r="Z171" s="664"/>
      <c r="AA171" s="664"/>
      <c r="AB171" s="664"/>
      <c r="AC171" s="664"/>
      <c r="AD171" s="664"/>
      <c r="AE171" s="664"/>
      <c r="AF171" s="664"/>
      <c r="AG171" s="664"/>
      <c r="AH171" s="664"/>
      <c r="AI171" s="664"/>
      <c r="AJ171" s="664"/>
      <c r="AK171" s="664"/>
      <c r="AL171" s="666"/>
      <c r="AM171" s="667"/>
      <c r="AN171" s="661"/>
      <c r="AO171" s="47"/>
      <c r="AP171" s="663" t="s">
        <v>1018</v>
      </c>
      <c r="AQ171" s="664">
        <f>'3A 2025-2026 REPORTE CALIFICACI'!EK24</f>
        <v>71</v>
      </c>
      <c r="AR171" s="664">
        <f>'3A 2025-2026 REPORTE CALIFICACI'!EL24</f>
        <v>72</v>
      </c>
      <c r="AS171" s="664">
        <f>'3A 2025-2026 REPORTE CALIFICACI'!EM24</f>
        <v>61</v>
      </c>
      <c r="AT171" s="665">
        <f>'3A 2025-2026 REPORTE CALIFICACI'!EN24</f>
        <v>0</v>
      </c>
      <c r="AU171" s="664">
        <f>'3A 2025-2026 REPORTE CALIFICACI'!EO24</f>
        <v>72</v>
      </c>
      <c r="AV171" s="664">
        <f>'3A 2025-2026 REPORTE CALIFICACI'!EP24</f>
        <v>79</v>
      </c>
      <c r="AW171" s="664">
        <f>'3A 2025-2026 REPORTE CALIFICACI'!EQ24</f>
        <v>82</v>
      </c>
      <c r="AX171" s="664">
        <f>'3A 2025-2026 REPORTE CALIFICACI'!ER24</f>
        <v>0</v>
      </c>
      <c r="AY171" s="664">
        <f>'3A 2025-2026 REPORTE CALIFICACI'!ES24</f>
        <v>72</v>
      </c>
      <c r="AZ171" s="665">
        <f>'3A 2025-2026 REPORTE CALIFICACI'!ET24</f>
        <v>76</v>
      </c>
      <c r="BA171" s="665">
        <f>'3A 2025-2026 REPORTE CALIFICACI'!EU24</f>
        <v>74</v>
      </c>
      <c r="BB171" s="664">
        <f>'3A 2025-2026 REPORTE CALIFICACI'!EV24</f>
        <v>0</v>
      </c>
      <c r="BC171" s="665">
        <f>'3A 2025-2026 REPORTE CALIFICACI'!EW24</f>
        <v>72</v>
      </c>
      <c r="BD171" s="665">
        <f>'3A 2025-2026 REPORTE CALIFICACI'!EX24</f>
        <v>87</v>
      </c>
      <c r="BE171" s="665">
        <f>'3A 2025-2026 REPORTE CALIFICACI'!EY24</f>
        <v>98</v>
      </c>
      <c r="BF171" s="665">
        <f>'3A 2025-2026 REPORTE CALIFICACI'!EZ24</f>
        <v>0</v>
      </c>
      <c r="BG171" s="664"/>
      <c r="BH171" s="664"/>
      <c r="BI171" s="664"/>
      <c r="BJ171" s="664"/>
      <c r="BK171" s="664"/>
      <c r="BL171" s="664"/>
      <c r="BM171" s="664"/>
      <c r="BN171" s="664"/>
      <c r="BO171" s="664"/>
      <c r="BP171" s="664"/>
      <c r="BQ171" s="664"/>
      <c r="BR171" s="664"/>
      <c r="BS171" s="664"/>
      <c r="BT171" s="664"/>
      <c r="BU171" s="664"/>
      <c r="BV171" s="664"/>
      <c r="BW171" s="664"/>
      <c r="BX171" s="664"/>
      <c r="BY171" s="666"/>
      <c r="BZ171" s="667"/>
      <c r="CA171" s="661"/>
      <c r="CB171" s="47"/>
      <c r="CC171" s="663" t="s">
        <v>1018</v>
      </c>
      <c r="CD171" s="664">
        <f>'3A 2025-2026 REPORTE CALIFICACI'!EK25</f>
        <v>76</v>
      </c>
      <c r="CE171" s="664">
        <f>'3A 2025-2026 REPORTE CALIFICACI'!EL25</f>
        <v>72</v>
      </c>
      <c r="CF171" s="664">
        <f>'3A 2025-2026 REPORTE CALIFICACI'!EM25</f>
        <v>44</v>
      </c>
      <c r="CG171" s="665">
        <f>'3A 2025-2026 REPORTE CALIFICACI'!EN25</f>
        <v>0</v>
      </c>
      <c r="CH171" s="664">
        <f>'3A 2025-2026 REPORTE CALIFICACI'!EO25</f>
        <v>76</v>
      </c>
      <c r="CI171" s="664">
        <f>'3A 2025-2026 REPORTE CALIFICACI'!EP25</f>
        <v>65</v>
      </c>
      <c r="CJ171" s="664">
        <f>'3A 2025-2026 REPORTE CALIFICACI'!EQ25</f>
        <v>50</v>
      </c>
      <c r="CK171" s="664">
        <f>'3A 2025-2026 REPORTE CALIFICACI'!ER25</f>
        <v>0</v>
      </c>
      <c r="CL171" s="664">
        <f>'3A 2025-2026 REPORTE CALIFICACI'!ES25</f>
        <v>71</v>
      </c>
      <c r="CM171" s="665">
        <f>'3A 2025-2026 REPORTE CALIFICACI'!ET25</f>
        <v>68</v>
      </c>
      <c r="CN171" s="665">
        <f>'3A 2025-2026 REPORTE CALIFICACI'!EU25</f>
        <v>52</v>
      </c>
      <c r="CO171" s="664">
        <f>'3A 2025-2026 REPORTE CALIFICACI'!EV25</f>
        <v>0</v>
      </c>
      <c r="CP171" s="665">
        <f>'3A 2025-2026 REPORTE CALIFICACI'!EW25</f>
        <v>70</v>
      </c>
      <c r="CQ171" s="665">
        <f>'3A 2025-2026 REPORTE CALIFICACI'!EX25</f>
        <v>73</v>
      </c>
      <c r="CR171" s="665">
        <f>'3A 2025-2026 REPORTE CALIFICACI'!EY25</f>
        <v>45</v>
      </c>
      <c r="CS171" s="665">
        <f>'3A 2025-2026 REPORTE CALIFICACI'!EZ25</f>
        <v>0</v>
      </c>
      <c r="CT171" s="664"/>
      <c r="CU171" s="664"/>
      <c r="CV171" s="664"/>
      <c r="CW171" s="664"/>
      <c r="CX171" s="664"/>
      <c r="CY171" s="664"/>
      <c r="CZ171" s="664"/>
      <c r="DA171" s="664"/>
      <c r="DB171" s="664"/>
      <c r="DC171" s="664"/>
      <c r="DD171" s="664"/>
      <c r="DE171" s="664"/>
      <c r="DF171" s="664"/>
      <c r="DG171" s="664"/>
      <c r="DH171" s="664"/>
      <c r="DI171" s="664"/>
      <c r="DJ171" s="664"/>
      <c r="DK171" s="664"/>
      <c r="DL171" s="661"/>
      <c r="DN171" s="661"/>
      <c r="DO171" s="47"/>
      <c r="DP171" s="663" t="s">
        <v>1018</v>
      </c>
      <c r="DQ171" s="664">
        <f>'3A 2025-2026 REPORTE CALIFICACI'!EK26</f>
        <v>89</v>
      </c>
      <c r="DR171" s="664">
        <f>'3A 2025-2026 REPORTE CALIFICACI'!EL26</f>
        <v>79</v>
      </c>
      <c r="DS171" s="664">
        <f>'3A 2025-2026 REPORTE CALIFICACI'!EM26</f>
        <v>90</v>
      </c>
      <c r="DT171" s="665">
        <f>'3A 2025-2026 REPORTE CALIFICACI'!EN26</f>
        <v>0</v>
      </c>
      <c r="DU171" s="664">
        <f>'3A 2025-2026 REPORTE CALIFICACI'!EO26</f>
        <v>83</v>
      </c>
      <c r="DV171" s="664">
        <f>'3A 2025-2026 REPORTE CALIFICACI'!EP26</f>
        <v>75</v>
      </c>
      <c r="DW171" s="664">
        <f>'3A 2025-2026 REPORTE CALIFICACI'!EQ26</f>
        <v>96</v>
      </c>
      <c r="DX171" s="664">
        <f>'3A 2025-2026 REPORTE CALIFICACI'!ER26</f>
        <v>0</v>
      </c>
      <c r="DY171" s="664">
        <f>'3A 2025-2026 REPORTE CALIFICACI'!ES26</f>
        <v>95</v>
      </c>
      <c r="DZ171" s="665">
        <f>'3A 2025-2026 REPORTE CALIFICACI'!ET26</f>
        <v>77</v>
      </c>
      <c r="EA171" s="665">
        <f>'3A 2025-2026 REPORTE CALIFICACI'!EU26</f>
        <v>89</v>
      </c>
      <c r="EB171" s="664">
        <f>'3A 2025-2026 REPORTE CALIFICACI'!EV26</f>
        <v>0</v>
      </c>
      <c r="EC171" s="665">
        <f>'3A 2025-2026 REPORTE CALIFICACI'!EW26</f>
        <v>74</v>
      </c>
      <c r="ED171" s="665">
        <f>'3A 2025-2026 REPORTE CALIFICACI'!EX26</f>
        <v>70</v>
      </c>
      <c r="EE171" s="665">
        <f>'3A 2025-2026 REPORTE CALIFICACI'!EY26</f>
        <v>92</v>
      </c>
      <c r="EF171" s="665">
        <f>'3A 2025-2026 REPORTE CALIFICACI'!EZ26</f>
        <v>0</v>
      </c>
      <c r="EG171" s="664"/>
      <c r="EH171" s="664"/>
      <c r="EI171" s="664"/>
      <c r="EJ171" s="664"/>
      <c r="EK171" s="664"/>
      <c r="EL171" s="664"/>
      <c r="EM171" s="664"/>
      <c r="EN171" s="664"/>
      <c r="EO171" s="664"/>
      <c r="EP171" s="664"/>
      <c r="EQ171" s="664"/>
      <c r="ER171" s="664"/>
      <c r="ES171" s="664"/>
      <c r="ET171" s="664"/>
      <c r="EU171" s="664"/>
      <c r="EV171" s="664"/>
      <c r="EW171" s="664"/>
      <c r="EX171" s="664"/>
      <c r="EY171" s="666"/>
    </row>
    <row r="172" ht="52.5" customHeight="1">
      <c r="A172" s="661"/>
      <c r="B172" s="47"/>
      <c r="C172" s="663" t="s">
        <v>1019</v>
      </c>
      <c r="D172" s="664">
        <f>'3A 2025-2026 REPORTE CALIFICACI'!FS23</f>
        <v>75</v>
      </c>
      <c r="E172" s="664">
        <f>'3A 2025-2026 REPORTE CALIFICACI'!FT23</f>
        <v>90</v>
      </c>
      <c r="F172" s="664">
        <f>'3A 2025-2026 REPORTE CALIFICACI'!FU23</f>
        <v>75</v>
      </c>
      <c r="G172" s="664">
        <f>'3A 2025-2026 REPORTE CALIFICACI'!FV23</f>
        <v>0</v>
      </c>
      <c r="H172" s="664">
        <f>'3A 2025-2026 REPORTE CALIFICACI'!FW23</f>
        <v>72</v>
      </c>
      <c r="I172" s="664">
        <f>'3A 2025-2026 REPORTE CALIFICACI'!FX23</f>
        <v>93</v>
      </c>
      <c r="J172" s="664">
        <f>'3A 2025-2026 REPORTE CALIFICACI'!FY23</f>
        <v>80</v>
      </c>
      <c r="K172" s="664">
        <f>'3A 2025-2026 REPORTE CALIFICACI'!FZ23</f>
        <v>0</v>
      </c>
      <c r="L172" s="664">
        <f>'3A 2025-2026 REPORTE CALIFICACI'!GA23</f>
        <v>86</v>
      </c>
      <c r="M172" s="664">
        <f>'3A 2025-2026 REPORTE CALIFICACI'!GB23</f>
        <v>90</v>
      </c>
      <c r="N172" s="664">
        <f>'3A 2025-2026 REPORTE CALIFICACI'!GC23</f>
        <v>75</v>
      </c>
      <c r="O172" s="664">
        <f>'3A 2025-2026 REPORTE CALIFICACI'!GD23</f>
        <v>0</v>
      </c>
      <c r="P172" s="664">
        <f>'3A 2025-2026 REPORTE CALIFICACI'!GE23</f>
        <v>75</v>
      </c>
      <c r="Q172" s="664">
        <f>'3A 2025-2026 REPORTE CALIFICACI'!GF23</f>
        <v>93</v>
      </c>
      <c r="R172" s="664">
        <f>'3A 2025-2026 REPORTE CALIFICACI'!GG23</f>
        <v>81</v>
      </c>
      <c r="S172" s="664">
        <f>'3A 2025-2026 REPORTE CALIFICACI'!GH23</f>
        <v>0</v>
      </c>
      <c r="T172" s="664"/>
      <c r="U172" s="664"/>
      <c r="V172" s="664"/>
      <c r="W172" s="664"/>
      <c r="X172" s="664"/>
      <c r="Y172" s="664"/>
      <c r="Z172" s="664"/>
      <c r="AA172" s="664"/>
      <c r="AB172" s="664"/>
      <c r="AC172" s="664"/>
      <c r="AD172" s="664"/>
      <c r="AE172" s="664"/>
      <c r="AF172" s="664"/>
      <c r="AG172" s="664"/>
      <c r="AH172" s="664"/>
      <c r="AI172" s="664"/>
      <c r="AJ172" s="664"/>
      <c r="AK172" s="664"/>
      <c r="AL172" s="666"/>
      <c r="AM172" s="667"/>
      <c r="AN172" s="661"/>
      <c r="AO172" s="47"/>
      <c r="AP172" s="663" t="s">
        <v>1019</v>
      </c>
      <c r="AQ172" s="664">
        <f>'3A 2025-2026 REPORTE CALIFICACI'!FS24</f>
        <v>70</v>
      </c>
      <c r="AR172" s="664">
        <f>'3A 2025-2026 REPORTE CALIFICACI'!FT24</f>
        <v>60</v>
      </c>
      <c r="AS172" s="664">
        <f>'3A 2025-2026 REPORTE CALIFICACI'!FU24</f>
        <v>40</v>
      </c>
      <c r="AT172" s="664">
        <f>'3A 2025-2026 REPORTE CALIFICACI'!FV24</f>
        <v>0</v>
      </c>
      <c r="AU172" s="664">
        <f>'3A 2025-2026 REPORTE CALIFICACI'!FW24</f>
        <v>70</v>
      </c>
      <c r="AV172" s="664">
        <f>'3A 2025-2026 REPORTE CALIFICACI'!FX24</f>
        <v>70</v>
      </c>
      <c r="AW172" s="664">
        <f>'3A 2025-2026 REPORTE CALIFICACI'!FY24</f>
        <v>30</v>
      </c>
      <c r="AX172" s="664">
        <f>'3A 2025-2026 REPORTE CALIFICACI'!FZ24</f>
        <v>0</v>
      </c>
      <c r="AY172" s="664">
        <f>'3A 2025-2026 REPORTE CALIFICACI'!GA24</f>
        <v>71</v>
      </c>
      <c r="AZ172" s="664">
        <f>'3A 2025-2026 REPORTE CALIFICACI'!GB24</f>
        <v>80</v>
      </c>
      <c r="BA172" s="664">
        <f>'3A 2025-2026 REPORTE CALIFICACI'!GC24</f>
        <v>30</v>
      </c>
      <c r="BB172" s="664">
        <f>'3A 2025-2026 REPORTE CALIFICACI'!GD24</f>
        <v>0</v>
      </c>
      <c r="BC172" s="664">
        <f>'3A 2025-2026 REPORTE CALIFICACI'!GE24</f>
        <v>70</v>
      </c>
      <c r="BD172" s="664">
        <f>'3A 2025-2026 REPORTE CALIFICACI'!GF24</f>
        <v>70</v>
      </c>
      <c r="BE172" s="664">
        <f>'3A 2025-2026 REPORTE CALIFICACI'!GG24</f>
        <v>70</v>
      </c>
      <c r="BF172" s="664">
        <f>'3A 2025-2026 REPORTE CALIFICACI'!GH24</f>
        <v>0</v>
      </c>
      <c r="BG172" s="664"/>
      <c r="BH172" s="664"/>
      <c r="BI172" s="664"/>
      <c r="BJ172" s="664"/>
      <c r="BK172" s="664"/>
      <c r="BL172" s="664"/>
      <c r="BM172" s="664"/>
      <c r="BN172" s="664"/>
      <c r="BO172" s="664"/>
      <c r="BP172" s="664"/>
      <c r="BQ172" s="664"/>
      <c r="BR172" s="664"/>
      <c r="BS172" s="664"/>
      <c r="BT172" s="664"/>
      <c r="BU172" s="664"/>
      <c r="BV172" s="664"/>
      <c r="BW172" s="664"/>
      <c r="BX172" s="664"/>
      <c r="BY172" s="666"/>
      <c r="BZ172" s="667"/>
      <c r="CA172" s="661"/>
      <c r="CB172" s="47"/>
      <c r="CC172" s="663" t="s">
        <v>1019</v>
      </c>
      <c r="CD172" s="664">
        <f>'3A 2025-2026 REPORTE CALIFICACI'!FS25</f>
        <v>58</v>
      </c>
      <c r="CE172" s="664">
        <f>'3A 2025-2026 REPORTE CALIFICACI'!FT25</f>
        <v>60</v>
      </c>
      <c r="CF172" s="664">
        <f>'3A 2025-2026 REPORTE CALIFICACI'!FU25</f>
        <v>40</v>
      </c>
      <c r="CG172" s="664">
        <f>'3A 2025-2026 REPORTE CALIFICACI'!FV25</f>
        <v>0</v>
      </c>
      <c r="CH172" s="664">
        <f>'3A 2025-2026 REPORTE CALIFICACI'!FW25</f>
        <v>59</v>
      </c>
      <c r="CI172" s="664" t="str">
        <f>'3A 2025-2026 REPORTE CALIFICACI'!FX25</f>
        <v>#REF!</v>
      </c>
      <c r="CJ172" s="664">
        <f>'3A 2025-2026 REPORTE CALIFICACI'!FY25</f>
        <v>40</v>
      </c>
      <c r="CK172" s="664">
        <f>'3A 2025-2026 REPORTE CALIFICACI'!FZ25</f>
        <v>0</v>
      </c>
      <c r="CL172" s="664">
        <f>'3A 2025-2026 REPORTE CALIFICACI'!GA25</f>
        <v>70</v>
      </c>
      <c r="CM172" s="664">
        <f>'3A 2025-2026 REPORTE CALIFICACI'!GB25</f>
        <v>70</v>
      </c>
      <c r="CN172" s="664">
        <f>'3A 2025-2026 REPORTE CALIFICACI'!GC25</f>
        <v>35</v>
      </c>
      <c r="CO172" s="664">
        <f>'3A 2025-2026 REPORTE CALIFICACI'!GD25</f>
        <v>0</v>
      </c>
      <c r="CP172" s="664">
        <f>'3A 2025-2026 REPORTE CALIFICACI'!GE25</f>
        <v>60</v>
      </c>
      <c r="CQ172" s="664">
        <f>'3A 2025-2026 REPORTE CALIFICACI'!GF25</f>
        <v>70</v>
      </c>
      <c r="CR172" s="664">
        <f>'3A 2025-2026 REPORTE CALIFICACI'!GG25</f>
        <v>51</v>
      </c>
      <c r="CS172" s="664">
        <f>'3A 2025-2026 REPORTE CALIFICACI'!GH25</f>
        <v>0</v>
      </c>
      <c r="CT172" s="664"/>
      <c r="CU172" s="664"/>
      <c r="CV172" s="664"/>
      <c r="CW172" s="664"/>
      <c r="CX172" s="664"/>
      <c r="CY172" s="664"/>
      <c r="CZ172" s="664"/>
      <c r="DA172" s="664"/>
      <c r="DB172" s="664"/>
      <c r="DC172" s="664"/>
      <c r="DD172" s="664"/>
      <c r="DE172" s="664"/>
      <c r="DF172" s="664"/>
      <c r="DG172" s="664"/>
      <c r="DH172" s="664"/>
      <c r="DI172" s="664"/>
      <c r="DJ172" s="664"/>
      <c r="DK172" s="664"/>
      <c r="DL172" s="661"/>
      <c r="DN172" s="661"/>
      <c r="DO172" s="47"/>
      <c r="DP172" s="663" t="s">
        <v>1019</v>
      </c>
      <c r="DQ172" s="664">
        <f>'3A 2025-2026 REPORTE CALIFICACI'!FS26</f>
        <v>77</v>
      </c>
      <c r="DR172" s="664">
        <f>'3A 2025-2026 REPORTE CALIFICACI'!FT26</f>
        <v>80</v>
      </c>
      <c r="DS172" s="664">
        <f>'3A 2025-2026 REPORTE CALIFICACI'!FU26</f>
        <v>90</v>
      </c>
      <c r="DT172" s="664">
        <f>'3A 2025-2026 REPORTE CALIFICACI'!FV26</f>
        <v>0</v>
      </c>
      <c r="DU172" s="664">
        <f>'3A 2025-2026 REPORTE CALIFICACI'!FW26</f>
        <v>87</v>
      </c>
      <c r="DV172" s="664">
        <f>'3A 2025-2026 REPORTE CALIFICACI'!FX26</f>
        <v>83</v>
      </c>
      <c r="DW172" s="664">
        <f>'3A 2025-2026 REPORTE CALIFICACI'!FY26</f>
        <v>85</v>
      </c>
      <c r="DX172" s="664">
        <f>'3A 2025-2026 REPORTE CALIFICACI'!FZ26</f>
        <v>0</v>
      </c>
      <c r="DY172" s="664">
        <f>'3A 2025-2026 REPORTE CALIFICACI'!GA26</f>
        <v>79</v>
      </c>
      <c r="DZ172" s="664">
        <f>'3A 2025-2026 REPORTE CALIFICACI'!GB26</f>
        <v>85</v>
      </c>
      <c r="EA172" s="664">
        <f>'3A 2025-2026 REPORTE CALIFICACI'!GC26</f>
        <v>80</v>
      </c>
      <c r="EB172" s="664">
        <f>'3A 2025-2026 REPORTE CALIFICACI'!GD26</f>
        <v>0</v>
      </c>
      <c r="EC172" s="664">
        <f>'3A 2025-2026 REPORTE CALIFICACI'!GE26</f>
        <v>88</v>
      </c>
      <c r="ED172" s="664">
        <f>'3A 2025-2026 REPORTE CALIFICACI'!GF26</f>
        <v>79</v>
      </c>
      <c r="EE172" s="664">
        <f>'3A 2025-2026 REPORTE CALIFICACI'!GG26</f>
        <v>76</v>
      </c>
      <c r="EF172" s="664">
        <f>'3A 2025-2026 REPORTE CALIFICACI'!GH26</f>
        <v>0</v>
      </c>
      <c r="EG172" s="664"/>
      <c r="EH172" s="664"/>
      <c r="EI172" s="664"/>
      <c r="EJ172" s="664"/>
      <c r="EK172" s="664"/>
      <c r="EL172" s="664"/>
      <c r="EM172" s="664"/>
      <c r="EN172" s="664"/>
      <c r="EO172" s="664"/>
      <c r="EP172" s="664"/>
      <c r="EQ172" s="664"/>
      <c r="ER172" s="664"/>
      <c r="ES172" s="664"/>
      <c r="ET172" s="664"/>
      <c r="EU172" s="664"/>
      <c r="EV172" s="664"/>
      <c r="EW172" s="664"/>
      <c r="EX172" s="664"/>
      <c r="EY172" s="666"/>
    </row>
    <row r="173" ht="52.5" customHeight="1">
      <c r="A173" s="661"/>
      <c r="B173" s="47"/>
      <c r="C173" s="663" t="s">
        <v>1020</v>
      </c>
      <c r="D173" s="664">
        <f>'3A 2025-2026 REPORTE CALIFICACI'!HA23</f>
        <v>90</v>
      </c>
      <c r="E173" s="664">
        <f>'3A 2025-2026 REPORTE CALIFICACI'!HB23</f>
        <v>87</v>
      </c>
      <c r="F173" s="664">
        <f>'3A 2025-2026 REPORTE CALIFICACI'!HC23</f>
        <v>97</v>
      </c>
      <c r="G173" s="664">
        <f>'3A 2025-2026 REPORTE CALIFICACI'!HD23</f>
        <v>0</v>
      </c>
      <c r="H173" s="664">
        <f>'3A 2025-2026 REPORTE CALIFICACI'!HE23</f>
        <v>94</v>
      </c>
      <c r="I173" s="664">
        <f>'3A 2025-2026 REPORTE CALIFICACI'!HF23</f>
        <v>87</v>
      </c>
      <c r="J173" s="664">
        <f>'3A 2025-2026 REPORTE CALIFICACI'!HG23</f>
        <v>72</v>
      </c>
      <c r="K173" s="664">
        <f>'3A 2025-2026 REPORTE CALIFICACI'!HH23</f>
        <v>0</v>
      </c>
      <c r="L173" s="664">
        <f>'3A 2025-2026 REPORTE CALIFICACI'!HI23</f>
        <v>80</v>
      </c>
      <c r="M173" s="664">
        <f>'3A 2025-2026 REPORTE CALIFICACI'!HJ23</f>
        <v>90</v>
      </c>
      <c r="N173" s="664">
        <f>'3A 2025-2026 REPORTE CALIFICACI'!HK23</f>
        <v>83</v>
      </c>
      <c r="O173" s="664">
        <f>'3A 2025-2026 REPORTE CALIFICACI'!HL23</f>
        <v>0</v>
      </c>
      <c r="P173" s="664">
        <f>'3A 2025-2026 REPORTE CALIFICACI'!HM23</f>
        <v>76</v>
      </c>
      <c r="Q173" s="664">
        <f>'3A 2025-2026 REPORTE CALIFICACI'!HN23</f>
        <v>85</v>
      </c>
      <c r="R173" s="664">
        <f>'3A 2025-2026 REPORTE CALIFICACI'!HO23</f>
        <v>87</v>
      </c>
      <c r="S173" s="664">
        <f>'3A 2025-2026 REPORTE CALIFICACI'!HP23</f>
        <v>0</v>
      </c>
      <c r="T173" s="664"/>
      <c r="U173" s="664"/>
      <c r="V173" s="664"/>
      <c r="W173" s="664"/>
      <c r="X173" s="664"/>
      <c r="Y173" s="664"/>
      <c r="Z173" s="664"/>
      <c r="AA173" s="664"/>
      <c r="AB173" s="664"/>
      <c r="AC173" s="664"/>
      <c r="AD173" s="664"/>
      <c r="AE173" s="664"/>
      <c r="AF173" s="664"/>
      <c r="AG173" s="664"/>
      <c r="AH173" s="664"/>
      <c r="AI173" s="664"/>
      <c r="AJ173" s="664"/>
      <c r="AK173" s="664"/>
      <c r="AL173" s="666"/>
      <c r="AM173" s="667"/>
      <c r="AN173" s="661"/>
      <c r="AO173" s="47"/>
      <c r="AP173" s="663" t="s">
        <v>1020</v>
      </c>
      <c r="AQ173" s="664">
        <f>'3A 2025-2026 REPORTE CALIFICACI'!HA24</f>
        <v>77</v>
      </c>
      <c r="AR173" s="664">
        <f>'3A 2025-2026 REPORTE CALIFICACI'!HB24</f>
        <v>70</v>
      </c>
      <c r="AS173" s="664">
        <f>'3A 2025-2026 REPORTE CALIFICACI'!HC24</f>
        <v>73</v>
      </c>
      <c r="AT173" s="664">
        <f>'3A 2025-2026 REPORTE CALIFICACI'!HD24</f>
        <v>0</v>
      </c>
      <c r="AU173" s="664">
        <f>'3A 2025-2026 REPORTE CALIFICACI'!HE24</f>
        <v>72</v>
      </c>
      <c r="AV173" s="664">
        <f>'3A 2025-2026 REPORTE CALIFICACI'!HF24</f>
        <v>75</v>
      </c>
      <c r="AW173" s="664">
        <f>'3A 2025-2026 REPORTE CALIFICACI'!HG24</f>
        <v>88</v>
      </c>
      <c r="AX173" s="664">
        <f>'3A 2025-2026 REPORTE CALIFICACI'!HH24</f>
        <v>0</v>
      </c>
      <c r="AY173" s="664">
        <f>'3A 2025-2026 REPORTE CALIFICACI'!HI24</f>
        <v>81</v>
      </c>
      <c r="AZ173" s="664">
        <f>'3A 2025-2026 REPORTE CALIFICACI'!HJ24</f>
        <v>55</v>
      </c>
      <c r="BA173" s="664">
        <f>'3A 2025-2026 REPORTE CALIFICACI'!HK24</f>
        <v>78</v>
      </c>
      <c r="BB173" s="664">
        <f>'3A 2025-2026 REPORTE CALIFICACI'!HL24</f>
        <v>0</v>
      </c>
      <c r="BC173" s="664">
        <f>'3A 2025-2026 REPORTE CALIFICACI'!HM24</f>
        <v>75</v>
      </c>
      <c r="BD173" s="664">
        <f>'3A 2025-2026 REPORTE CALIFICACI'!HN24</f>
        <v>78</v>
      </c>
      <c r="BE173" s="664">
        <f>'3A 2025-2026 REPORTE CALIFICACI'!HO24</f>
        <v>73</v>
      </c>
      <c r="BF173" s="664">
        <f>'3A 2025-2026 REPORTE CALIFICACI'!HP24</f>
        <v>0</v>
      </c>
      <c r="BG173" s="664"/>
      <c r="BH173" s="664"/>
      <c r="BI173" s="664"/>
      <c r="BJ173" s="664"/>
      <c r="BK173" s="664"/>
      <c r="BL173" s="664"/>
      <c r="BM173" s="664"/>
      <c r="BN173" s="664"/>
      <c r="BO173" s="664"/>
      <c r="BP173" s="664"/>
      <c r="BQ173" s="664"/>
      <c r="BR173" s="664"/>
      <c r="BS173" s="664"/>
      <c r="BT173" s="664"/>
      <c r="BU173" s="664"/>
      <c r="BV173" s="664"/>
      <c r="BW173" s="664"/>
      <c r="BX173" s="664"/>
      <c r="BY173" s="666"/>
      <c r="BZ173" s="667"/>
      <c r="CA173" s="661"/>
      <c r="CB173" s="47"/>
      <c r="CC173" s="663" t="s">
        <v>1020</v>
      </c>
      <c r="CD173" s="664">
        <f>'3A 2025-2026 REPORTE CALIFICACI'!HA25</f>
        <v>70</v>
      </c>
      <c r="CE173" s="664">
        <f>'3A 2025-2026 REPORTE CALIFICACI'!HB25</f>
        <v>73</v>
      </c>
      <c r="CF173" s="664">
        <f>'3A 2025-2026 REPORTE CALIFICACI'!HC25</f>
        <v>83</v>
      </c>
      <c r="CG173" s="664">
        <f>'3A 2025-2026 REPORTE CALIFICACI'!HD25</f>
        <v>0</v>
      </c>
      <c r="CH173" s="664">
        <f>'3A 2025-2026 REPORTE CALIFICACI'!HE25</f>
        <v>75</v>
      </c>
      <c r="CI173" s="664">
        <f>'3A 2025-2026 REPORTE CALIFICACI'!HF25</f>
        <v>87</v>
      </c>
      <c r="CJ173" s="664">
        <f>'3A 2025-2026 REPORTE CALIFICACI'!HG25</f>
        <v>70</v>
      </c>
      <c r="CK173" s="664">
        <f>'3A 2025-2026 REPORTE CALIFICACI'!HH25</f>
        <v>0</v>
      </c>
      <c r="CL173" s="664">
        <f>'3A 2025-2026 REPORTE CALIFICACI'!HI25</f>
        <v>73</v>
      </c>
      <c r="CM173" s="664">
        <f>'3A 2025-2026 REPORTE CALIFICACI'!HJ25</f>
        <v>75</v>
      </c>
      <c r="CN173" s="664">
        <f>'3A 2025-2026 REPORTE CALIFICACI'!HK25</f>
        <v>53</v>
      </c>
      <c r="CO173" s="664">
        <f>'3A 2025-2026 REPORTE CALIFICACI'!HL25</f>
        <v>0</v>
      </c>
      <c r="CP173" s="664">
        <f>'3A 2025-2026 REPORTE CALIFICACI'!HM25</f>
        <v>78</v>
      </c>
      <c r="CQ173" s="664">
        <f>'3A 2025-2026 REPORTE CALIFICACI'!HN25</f>
        <v>72</v>
      </c>
      <c r="CR173" s="664">
        <f>'3A 2025-2026 REPORTE CALIFICACI'!HO25</f>
        <v>72</v>
      </c>
      <c r="CS173" s="664">
        <f>'3A 2025-2026 REPORTE CALIFICACI'!HP25</f>
        <v>0</v>
      </c>
      <c r="CT173" s="664"/>
      <c r="CU173" s="664"/>
      <c r="CV173" s="664"/>
      <c r="CW173" s="664"/>
      <c r="CX173" s="664"/>
      <c r="CY173" s="664"/>
      <c r="CZ173" s="664"/>
      <c r="DA173" s="664"/>
      <c r="DB173" s="664"/>
      <c r="DC173" s="664"/>
      <c r="DD173" s="664"/>
      <c r="DE173" s="664"/>
      <c r="DF173" s="664"/>
      <c r="DG173" s="664"/>
      <c r="DH173" s="664"/>
      <c r="DI173" s="664"/>
      <c r="DJ173" s="664"/>
      <c r="DK173" s="664"/>
      <c r="DL173" s="661"/>
      <c r="DN173" s="661"/>
      <c r="DO173" s="47"/>
      <c r="DP173" s="663" t="s">
        <v>1020</v>
      </c>
      <c r="DQ173" s="664">
        <f>'3A 2025-2026 REPORTE CALIFICACI'!HA26</f>
        <v>86</v>
      </c>
      <c r="DR173" s="664">
        <f>'3A 2025-2026 REPORTE CALIFICACI'!HB26</f>
        <v>80</v>
      </c>
      <c r="DS173" s="664">
        <f>'3A 2025-2026 REPORTE CALIFICACI'!HC26</f>
        <v>93</v>
      </c>
      <c r="DT173" s="664">
        <f>'3A 2025-2026 REPORTE CALIFICACI'!HD26</f>
        <v>0</v>
      </c>
      <c r="DU173" s="664">
        <f>'3A 2025-2026 REPORTE CALIFICACI'!HE26</f>
        <v>85</v>
      </c>
      <c r="DV173" s="664">
        <f>'3A 2025-2026 REPORTE CALIFICACI'!HF26</f>
        <v>92</v>
      </c>
      <c r="DW173" s="664">
        <f>'3A 2025-2026 REPORTE CALIFICACI'!HG26</f>
        <v>71</v>
      </c>
      <c r="DX173" s="664">
        <f>'3A 2025-2026 REPORTE CALIFICACI'!HH26</f>
        <v>0</v>
      </c>
      <c r="DY173" s="664">
        <f>'3A 2025-2026 REPORTE CALIFICACI'!HI26</f>
        <v>77</v>
      </c>
      <c r="DZ173" s="664">
        <f>'3A 2025-2026 REPORTE CALIFICACI'!HJ26</f>
        <v>77</v>
      </c>
      <c r="EA173" s="664">
        <f>'3A 2025-2026 REPORTE CALIFICACI'!HK26</f>
        <v>90</v>
      </c>
      <c r="EB173" s="664">
        <f>'3A 2025-2026 REPORTE CALIFICACI'!HL26</f>
        <v>0</v>
      </c>
      <c r="EC173" s="664">
        <f>'3A 2025-2026 REPORTE CALIFICACI'!HM26</f>
        <v>95</v>
      </c>
      <c r="ED173" s="664">
        <f>'3A 2025-2026 REPORTE CALIFICACI'!HN26</f>
        <v>73</v>
      </c>
      <c r="EE173" s="664">
        <f>'3A 2025-2026 REPORTE CALIFICACI'!HO26</f>
        <v>87</v>
      </c>
      <c r="EF173" s="664">
        <f>'3A 2025-2026 REPORTE CALIFICACI'!HP26</f>
        <v>0</v>
      </c>
      <c r="EG173" s="664"/>
      <c r="EH173" s="664"/>
      <c r="EI173" s="664"/>
      <c r="EJ173" s="664"/>
      <c r="EK173" s="664"/>
      <c r="EL173" s="664"/>
      <c r="EM173" s="664"/>
      <c r="EN173" s="664"/>
      <c r="EO173" s="664"/>
      <c r="EP173" s="664"/>
      <c r="EQ173" s="664"/>
      <c r="ER173" s="664"/>
      <c r="ES173" s="664"/>
      <c r="ET173" s="664"/>
      <c r="EU173" s="664"/>
      <c r="EV173" s="664"/>
      <c r="EW173" s="664"/>
      <c r="EX173" s="664"/>
      <c r="EY173" s="666"/>
    </row>
    <row r="174" ht="52.5" customHeight="1">
      <c r="A174" s="661"/>
      <c r="B174" s="47"/>
      <c r="C174" s="663" t="s">
        <v>1021</v>
      </c>
      <c r="D174" s="664">
        <f>'3A 2025-2026 REPORTE CALIFICACI'!II23</f>
        <v>76</v>
      </c>
      <c r="E174" s="664">
        <f>'3A 2025-2026 REPORTE CALIFICACI'!IJ23</f>
        <v>80</v>
      </c>
      <c r="F174" s="664">
        <f>'3A 2025-2026 REPORTE CALIFICACI'!IK23</f>
        <v>85</v>
      </c>
      <c r="G174" s="664">
        <f>'3A 2025-2026 REPORTE CALIFICACI'!IL23</f>
        <v>0</v>
      </c>
      <c r="H174" s="664">
        <f>'3A 2025-2026 REPORTE CALIFICACI'!IM23</f>
        <v>80</v>
      </c>
      <c r="I174" s="664">
        <f>'3A 2025-2026 REPORTE CALIFICACI'!IN23</f>
        <v>83</v>
      </c>
      <c r="J174" s="664">
        <f>'3A 2025-2026 REPORTE CALIFICACI'!IO23</f>
        <v>87</v>
      </c>
      <c r="K174" s="664">
        <f>'3A 2025-2026 REPORTE CALIFICACI'!IP23</f>
        <v>0</v>
      </c>
      <c r="L174" s="664">
        <f>'3A 2025-2026 REPORTE CALIFICACI'!IQ23</f>
        <v>83</v>
      </c>
      <c r="M174" s="664">
        <f>'3A 2025-2026 REPORTE CALIFICACI'!IR23</f>
        <v>82</v>
      </c>
      <c r="N174" s="664">
        <f>'3A 2025-2026 REPORTE CALIFICACI'!IS23</f>
        <v>84</v>
      </c>
      <c r="O174" s="664">
        <f>'3A 2025-2026 REPORTE CALIFICACI'!IT23</f>
        <v>0</v>
      </c>
      <c r="P174" s="664">
        <f>'3A 2025-2026 REPORTE CALIFICACI'!IU23</f>
        <v>78</v>
      </c>
      <c r="Q174" s="664">
        <f>'3A 2025-2026 REPORTE CALIFICACI'!IV23</f>
        <v>85</v>
      </c>
      <c r="R174" s="664">
        <f>'3A 2025-2026 REPORTE CALIFICACI'!IW23</f>
        <v>90</v>
      </c>
      <c r="S174" s="664">
        <f>'3A 2025-2026 REPORTE CALIFICACI'!IX23</f>
        <v>0</v>
      </c>
      <c r="T174" s="664"/>
      <c r="U174" s="664"/>
      <c r="V174" s="664"/>
      <c r="W174" s="664"/>
      <c r="X174" s="664"/>
      <c r="Y174" s="664"/>
      <c r="Z174" s="664"/>
      <c r="AA174" s="664"/>
      <c r="AB174" s="664"/>
      <c r="AC174" s="664"/>
      <c r="AD174" s="664"/>
      <c r="AE174" s="664"/>
      <c r="AF174" s="664"/>
      <c r="AG174" s="664"/>
      <c r="AH174" s="664"/>
      <c r="AI174" s="664"/>
      <c r="AJ174" s="664"/>
      <c r="AK174" s="664"/>
      <c r="AL174" s="666"/>
      <c r="AM174" s="667"/>
      <c r="AN174" s="661"/>
      <c r="AO174" s="47"/>
      <c r="AP174" s="663" t="s">
        <v>1021</v>
      </c>
      <c r="AQ174" s="664">
        <f>'3A 2025-2026 REPORTE CALIFICACI'!II24</f>
        <v>78</v>
      </c>
      <c r="AR174" s="664">
        <f>'3A 2025-2026 REPORTE CALIFICACI'!IJ24</f>
        <v>83</v>
      </c>
      <c r="AS174" s="664">
        <f>'3A 2025-2026 REPORTE CALIFICACI'!IK24</f>
        <v>86</v>
      </c>
      <c r="AT174" s="664">
        <f>'3A 2025-2026 REPORTE CALIFICACI'!IL24</f>
        <v>0</v>
      </c>
      <c r="AU174" s="664">
        <f>'3A 2025-2026 REPORTE CALIFICACI'!IM24</f>
        <v>82</v>
      </c>
      <c r="AV174" s="664">
        <f>'3A 2025-2026 REPORTE CALIFICACI'!IN24</f>
        <v>85</v>
      </c>
      <c r="AW174" s="664">
        <f>'3A 2025-2026 REPORTE CALIFICACI'!IO24</f>
        <v>88</v>
      </c>
      <c r="AX174" s="664">
        <f>'3A 2025-2026 REPORTE CALIFICACI'!IP24</f>
        <v>0</v>
      </c>
      <c r="AY174" s="664">
        <f>'3A 2025-2026 REPORTE CALIFICACI'!IQ24</f>
        <v>83</v>
      </c>
      <c r="AZ174" s="664">
        <f>'3A 2025-2026 REPORTE CALIFICACI'!IR24</f>
        <v>84</v>
      </c>
      <c r="BA174" s="664">
        <f>'3A 2025-2026 REPORTE CALIFICACI'!IS24</f>
        <v>86</v>
      </c>
      <c r="BB174" s="664">
        <f>'3A 2025-2026 REPORTE CALIFICACI'!IT24</f>
        <v>0</v>
      </c>
      <c r="BC174" s="664">
        <f>'3A 2025-2026 REPORTE CALIFICACI'!IU24</f>
        <v>82</v>
      </c>
      <c r="BD174" s="664">
        <f>'3A 2025-2026 REPORTE CALIFICACI'!IV24</f>
        <v>87</v>
      </c>
      <c r="BE174" s="664">
        <f>'3A 2025-2026 REPORTE CALIFICACI'!IW24</f>
        <v>91</v>
      </c>
      <c r="BF174" s="664">
        <f>'3A 2025-2026 REPORTE CALIFICACI'!IX24</f>
        <v>0</v>
      </c>
      <c r="BG174" s="664"/>
      <c r="BH174" s="664"/>
      <c r="BI174" s="664"/>
      <c r="BJ174" s="664"/>
      <c r="BK174" s="664"/>
      <c r="BL174" s="664"/>
      <c r="BM174" s="664"/>
      <c r="BN174" s="664"/>
      <c r="BO174" s="664"/>
      <c r="BP174" s="664"/>
      <c r="BQ174" s="664"/>
      <c r="BR174" s="664"/>
      <c r="BS174" s="664"/>
      <c r="BT174" s="664"/>
      <c r="BU174" s="664"/>
      <c r="BV174" s="664"/>
      <c r="BW174" s="664"/>
      <c r="BX174" s="664"/>
      <c r="BY174" s="666"/>
      <c r="BZ174" s="667"/>
      <c r="CA174" s="661"/>
      <c r="CB174" s="47"/>
      <c r="CC174" s="663" t="s">
        <v>1021</v>
      </c>
      <c r="CD174" s="664">
        <f>'3A 2025-2026 REPORTE CALIFICACI'!II25</f>
        <v>70</v>
      </c>
      <c r="CE174" s="664">
        <f>'3A 2025-2026 REPORTE CALIFICACI'!IJ25</f>
        <v>72</v>
      </c>
      <c r="CF174" s="664">
        <f>'3A 2025-2026 REPORTE CALIFICACI'!IK25</f>
        <v>78</v>
      </c>
      <c r="CG174" s="664">
        <f>'3A 2025-2026 REPORTE CALIFICACI'!IL25</f>
        <v>0</v>
      </c>
      <c r="CH174" s="664">
        <f>'3A 2025-2026 REPORTE CALIFICACI'!IM25</f>
        <v>70</v>
      </c>
      <c r="CI174" s="664">
        <f>'3A 2025-2026 REPORTE CALIFICACI'!IN25</f>
        <v>73</v>
      </c>
      <c r="CJ174" s="664">
        <f>'3A 2025-2026 REPORTE CALIFICACI'!IO25</f>
        <v>80</v>
      </c>
      <c r="CK174" s="664">
        <f>'3A 2025-2026 REPORTE CALIFICACI'!IP25</f>
        <v>0</v>
      </c>
      <c r="CL174" s="664">
        <f>'3A 2025-2026 REPORTE CALIFICACI'!IQ25</f>
        <v>78</v>
      </c>
      <c r="CM174" s="664">
        <f>'3A 2025-2026 REPORTE CALIFICACI'!IR25</f>
        <v>81</v>
      </c>
      <c r="CN174" s="664">
        <f>'3A 2025-2026 REPORTE CALIFICACI'!IS25</f>
        <v>84</v>
      </c>
      <c r="CO174" s="664">
        <f>'3A 2025-2026 REPORTE CALIFICACI'!IT25</f>
        <v>0</v>
      </c>
      <c r="CP174" s="664">
        <f>'3A 2025-2026 REPORTE CALIFICACI'!IU25</f>
        <v>76</v>
      </c>
      <c r="CQ174" s="664">
        <f>'3A 2025-2026 REPORTE CALIFICACI'!IV25</f>
        <v>83</v>
      </c>
      <c r="CR174" s="664">
        <f>'3A 2025-2026 REPORTE CALIFICACI'!IW25</f>
        <v>86</v>
      </c>
      <c r="CS174" s="664">
        <f>'3A 2025-2026 REPORTE CALIFICACI'!IX25</f>
        <v>0</v>
      </c>
      <c r="CT174" s="664"/>
      <c r="CU174" s="664"/>
      <c r="CV174" s="664"/>
      <c r="CW174" s="664"/>
      <c r="CX174" s="664"/>
      <c r="CY174" s="664"/>
      <c r="CZ174" s="664"/>
      <c r="DA174" s="664"/>
      <c r="DB174" s="664"/>
      <c r="DC174" s="664"/>
      <c r="DD174" s="664"/>
      <c r="DE174" s="664"/>
      <c r="DF174" s="664"/>
      <c r="DG174" s="664"/>
      <c r="DH174" s="664"/>
      <c r="DI174" s="664"/>
      <c r="DJ174" s="664"/>
      <c r="DK174" s="664"/>
      <c r="DL174" s="661"/>
      <c r="DN174" s="661"/>
      <c r="DO174" s="47"/>
      <c r="DP174" s="663" t="s">
        <v>1021</v>
      </c>
      <c r="DQ174" s="664">
        <f>'3A 2025-2026 REPORTE CALIFICACI'!II26</f>
        <v>75</v>
      </c>
      <c r="DR174" s="664">
        <f>'3A 2025-2026 REPORTE CALIFICACI'!IJ26</f>
        <v>82</v>
      </c>
      <c r="DS174" s="664">
        <f>'3A 2025-2026 REPORTE CALIFICACI'!IK26</f>
        <v>83</v>
      </c>
      <c r="DT174" s="664">
        <f>'3A 2025-2026 REPORTE CALIFICACI'!IL26</f>
        <v>0</v>
      </c>
      <c r="DU174" s="664">
        <f>'3A 2025-2026 REPORTE CALIFICACI'!IM26</f>
        <v>78</v>
      </c>
      <c r="DV174" s="664">
        <f>'3A 2025-2026 REPORTE CALIFICACI'!IN26</f>
        <v>84</v>
      </c>
      <c r="DW174" s="664">
        <f>'3A 2025-2026 REPORTE CALIFICACI'!IO26</f>
        <v>85</v>
      </c>
      <c r="DX174" s="664">
        <f>'3A 2025-2026 REPORTE CALIFICACI'!IP26</f>
        <v>0</v>
      </c>
      <c r="DY174" s="664">
        <f>'3A 2025-2026 REPORTE CALIFICACI'!IQ26</f>
        <v>80</v>
      </c>
      <c r="DZ174" s="664">
        <f>'3A 2025-2026 REPORTE CALIFICACI'!IR26</f>
        <v>82</v>
      </c>
      <c r="EA174" s="664">
        <f>'3A 2025-2026 REPORTE CALIFICACI'!IS26</f>
        <v>83</v>
      </c>
      <c r="EB174" s="664">
        <f>'3A 2025-2026 REPORTE CALIFICACI'!IT26</f>
        <v>0</v>
      </c>
      <c r="EC174" s="664">
        <f>'3A 2025-2026 REPORTE CALIFICACI'!IU26</f>
        <v>77</v>
      </c>
      <c r="ED174" s="664">
        <f>'3A 2025-2026 REPORTE CALIFICACI'!IV26</f>
        <v>84</v>
      </c>
      <c r="EE174" s="664">
        <f>'3A 2025-2026 REPORTE CALIFICACI'!IW26</f>
        <v>85</v>
      </c>
      <c r="EF174" s="664">
        <f>'3A 2025-2026 REPORTE CALIFICACI'!IX26</f>
        <v>0</v>
      </c>
      <c r="EG174" s="664"/>
      <c r="EH174" s="664"/>
      <c r="EI174" s="664"/>
      <c r="EJ174" s="664"/>
      <c r="EK174" s="664"/>
      <c r="EL174" s="664"/>
      <c r="EM174" s="664"/>
      <c r="EN174" s="664"/>
      <c r="EO174" s="664"/>
      <c r="EP174" s="664"/>
      <c r="EQ174" s="664"/>
      <c r="ER174" s="664"/>
      <c r="ES174" s="664"/>
      <c r="ET174" s="664"/>
      <c r="EU174" s="664"/>
      <c r="EV174" s="664"/>
      <c r="EW174" s="664"/>
      <c r="EX174" s="664"/>
      <c r="EY174" s="666"/>
    </row>
    <row r="175" ht="79.5" customHeight="1">
      <c r="A175" s="661"/>
      <c r="B175" s="43"/>
      <c r="C175" s="663" t="s">
        <v>1022</v>
      </c>
      <c r="D175" s="664">
        <f>'3A 2025-2026 REPORTE CALIFICACI'!JQ23</f>
        <v>80</v>
      </c>
      <c r="E175" s="665">
        <f>'3A 2025-2026 REPORTE CALIFICACI'!JR23</f>
        <v>84</v>
      </c>
      <c r="F175" s="665">
        <f>'3A 2025-2026 REPORTE CALIFICACI'!JS23</f>
        <v>82</v>
      </c>
      <c r="G175" s="664">
        <f>'3A 2025-2026 REPORTE CALIFICACI'!JT23</f>
        <v>0</v>
      </c>
      <c r="H175" s="664">
        <f>'3A 2025-2026 REPORTE CALIFICACI'!JU23</f>
        <v>84</v>
      </c>
      <c r="I175" s="665">
        <f>'3A 2025-2026 REPORTE CALIFICACI'!JV23</f>
        <v>86</v>
      </c>
      <c r="J175" s="665">
        <f>'3A 2025-2026 REPORTE CALIFICACI'!JW23</f>
        <v>84</v>
      </c>
      <c r="K175" s="664">
        <f>'3A 2025-2026 REPORTE CALIFICACI'!JX23</f>
        <v>0</v>
      </c>
      <c r="L175" s="664">
        <f>'3A 2025-2026 REPORTE CALIFICACI'!JY23</f>
        <v>80</v>
      </c>
      <c r="M175" s="665">
        <f>'3A 2025-2026 REPORTE CALIFICACI'!JZ23</f>
        <v>88</v>
      </c>
      <c r="N175" s="665">
        <f>'3A 2025-2026 REPORTE CALIFICACI'!KA23</f>
        <v>80</v>
      </c>
      <c r="O175" s="664">
        <f>'3A 2025-2026 REPORTE CALIFICACI'!KB23</f>
        <v>0</v>
      </c>
      <c r="P175" s="665">
        <f>'3A 2025-2026 REPORTE CALIFICACI'!KC23</f>
        <v>85</v>
      </c>
      <c r="Q175" s="665">
        <f>'3A 2025-2026 REPORTE CALIFICACI'!KD23</f>
        <v>87</v>
      </c>
      <c r="R175" s="665">
        <f>'3A 2025-2026 REPORTE CALIFICACI'!KE23</f>
        <v>82.66666667</v>
      </c>
      <c r="S175" s="664">
        <f>'3A 2025-2026 REPORTE CALIFICACI'!KF23</f>
        <v>0</v>
      </c>
      <c r="T175" s="664"/>
      <c r="U175" s="664"/>
      <c r="V175" s="664"/>
      <c r="W175" s="664"/>
      <c r="X175" s="664"/>
      <c r="Y175" s="664"/>
      <c r="Z175" s="664"/>
      <c r="AA175" s="664"/>
      <c r="AB175" s="664"/>
      <c r="AC175" s="664"/>
      <c r="AD175" s="664"/>
      <c r="AE175" s="664"/>
      <c r="AF175" s="664"/>
      <c r="AG175" s="664"/>
      <c r="AH175" s="664"/>
      <c r="AI175" s="664"/>
      <c r="AJ175" s="664"/>
      <c r="AK175" s="664"/>
      <c r="AL175" s="666"/>
      <c r="AM175" s="667"/>
      <c r="AN175" s="661"/>
      <c r="AO175" s="43"/>
      <c r="AP175" s="663" t="s">
        <v>1022</v>
      </c>
      <c r="AQ175" s="664">
        <f>'3A 2025-2026 REPORTE CALIFICACI'!JQ24</f>
        <v>76</v>
      </c>
      <c r="AR175" s="665">
        <f>'3A 2025-2026 REPORTE CALIFICACI'!JR24</f>
        <v>59</v>
      </c>
      <c r="AS175" s="665">
        <f>'3A 2025-2026 REPORTE CALIFICACI'!JS24</f>
        <v>58</v>
      </c>
      <c r="AT175" s="664">
        <f>'3A 2025-2026 REPORTE CALIFICACI'!JT24</f>
        <v>0</v>
      </c>
      <c r="AU175" s="664">
        <f>'3A 2025-2026 REPORTE CALIFICACI'!JU24</f>
        <v>77</v>
      </c>
      <c r="AV175" s="665">
        <f>'3A 2025-2026 REPORTE CALIFICACI'!JV24</f>
        <v>54</v>
      </c>
      <c r="AW175" s="665">
        <f>'3A 2025-2026 REPORTE CALIFICACI'!JW24</f>
        <v>51</v>
      </c>
      <c r="AX175" s="664">
        <f>'3A 2025-2026 REPORTE CALIFICACI'!JX24</f>
        <v>0</v>
      </c>
      <c r="AY175" s="664">
        <f>'3A 2025-2026 REPORTE CALIFICACI'!JY24</f>
        <v>79</v>
      </c>
      <c r="AZ175" s="665">
        <f>'3A 2025-2026 REPORTE CALIFICACI'!JZ24</f>
        <v>74</v>
      </c>
      <c r="BA175" s="665">
        <f>'3A 2025-2026 REPORTE CALIFICACI'!KA24</f>
        <v>55</v>
      </c>
      <c r="BB175" s="664">
        <f>'3A 2025-2026 REPORTE CALIFICACI'!KB24</f>
        <v>0</v>
      </c>
      <c r="BC175" s="665">
        <f>'3A 2025-2026 REPORTE CALIFICACI'!KC24</f>
        <v>81</v>
      </c>
      <c r="BD175" s="665">
        <f>'3A 2025-2026 REPORTE CALIFICACI'!KD24</f>
        <v>58</v>
      </c>
      <c r="BE175" s="665">
        <f>'3A 2025-2026 REPORTE CALIFICACI'!KE24</f>
        <v>59</v>
      </c>
      <c r="BF175" s="664">
        <f>'3A 2025-2026 REPORTE CALIFICACI'!KF24</f>
        <v>0</v>
      </c>
      <c r="BG175" s="664"/>
      <c r="BH175" s="664"/>
      <c r="BI175" s="664"/>
      <c r="BJ175" s="664"/>
      <c r="BK175" s="664"/>
      <c r="BL175" s="664"/>
      <c r="BM175" s="664"/>
      <c r="BN175" s="664"/>
      <c r="BO175" s="664"/>
      <c r="BP175" s="664"/>
      <c r="BQ175" s="664"/>
      <c r="BR175" s="664"/>
      <c r="BS175" s="664"/>
      <c r="BT175" s="664"/>
      <c r="BU175" s="664"/>
      <c r="BV175" s="664"/>
      <c r="BW175" s="664"/>
      <c r="BX175" s="664"/>
      <c r="BY175" s="666"/>
      <c r="BZ175" s="667"/>
      <c r="CA175" s="661"/>
      <c r="CB175" s="43"/>
      <c r="CC175" s="663" t="s">
        <v>1022</v>
      </c>
      <c r="CD175" s="664">
        <f>'3A 2025-2026 REPORTE CALIFICACI'!JQ25</f>
        <v>74</v>
      </c>
      <c r="CE175" s="665">
        <f>'3A 2025-2026 REPORTE CALIFICACI'!JR25</f>
        <v>56</v>
      </c>
      <c r="CF175" s="665">
        <f>'3A 2025-2026 REPORTE CALIFICACI'!JS25</f>
        <v>74</v>
      </c>
      <c r="CG175" s="664">
        <f>'3A 2025-2026 REPORTE CALIFICACI'!JT25</f>
        <v>0</v>
      </c>
      <c r="CH175" s="664">
        <f>'3A 2025-2026 REPORTE CALIFICACI'!JU25</f>
        <v>71</v>
      </c>
      <c r="CI175" s="665">
        <f>'3A 2025-2026 REPORTE CALIFICACI'!JV25</f>
        <v>71</v>
      </c>
      <c r="CJ175" s="665">
        <f>'3A 2025-2026 REPORTE CALIFICACI'!JW25</f>
        <v>73</v>
      </c>
      <c r="CK175" s="664">
        <f>'3A 2025-2026 REPORTE CALIFICACI'!JX25</f>
        <v>0</v>
      </c>
      <c r="CL175" s="664">
        <f>'3A 2025-2026 REPORTE CALIFICACI'!JY25</f>
        <v>77</v>
      </c>
      <c r="CM175" s="665">
        <f>'3A 2025-2026 REPORTE CALIFICACI'!JZ25</f>
        <v>75</v>
      </c>
      <c r="CN175" s="665">
        <f>'3A 2025-2026 REPORTE CALIFICACI'!KA25</f>
        <v>78</v>
      </c>
      <c r="CO175" s="664">
        <f>'3A 2025-2026 REPORTE CALIFICACI'!KB25</f>
        <v>0</v>
      </c>
      <c r="CP175" s="665">
        <f>'3A 2025-2026 REPORTE CALIFICACI'!KC25</f>
        <v>55</v>
      </c>
      <c r="CQ175" s="665">
        <f>'3A 2025-2026 REPORTE CALIFICACI'!KD25</f>
        <v>72</v>
      </c>
      <c r="CR175" s="665">
        <f>'3A 2025-2026 REPORTE CALIFICACI'!KE25</f>
        <v>61</v>
      </c>
      <c r="CS175" s="664">
        <f>'3A 2025-2026 REPORTE CALIFICACI'!KF25</f>
        <v>0</v>
      </c>
      <c r="CT175" s="664"/>
      <c r="CU175" s="664"/>
      <c r="CV175" s="664"/>
      <c r="CW175" s="664"/>
      <c r="CX175" s="664"/>
      <c r="CY175" s="664"/>
      <c r="CZ175" s="664"/>
      <c r="DA175" s="664"/>
      <c r="DB175" s="664"/>
      <c r="DC175" s="664"/>
      <c r="DD175" s="664"/>
      <c r="DE175" s="664"/>
      <c r="DF175" s="664"/>
      <c r="DG175" s="664"/>
      <c r="DH175" s="664"/>
      <c r="DI175" s="664"/>
      <c r="DJ175" s="664"/>
      <c r="DK175" s="664"/>
      <c r="DL175" s="661"/>
      <c r="DN175" s="661"/>
      <c r="DO175" s="43"/>
      <c r="DP175" s="663" t="s">
        <v>1022</v>
      </c>
      <c r="DQ175" s="664">
        <f>'3A 2025-2026 REPORTE CALIFICACI'!JQ26</f>
        <v>82</v>
      </c>
      <c r="DR175" s="665">
        <f>'3A 2025-2026 REPORTE CALIFICACI'!JR26</f>
        <v>72</v>
      </c>
      <c r="DS175" s="665">
        <f>'3A 2025-2026 REPORTE CALIFICACI'!JS26</f>
        <v>86</v>
      </c>
      <c r="DT175" s="664">
        <f>'3A 2025-2026 REPORTE CALIFICACI'!JT26</f>
        <v>0</v>
      </c>
      <c r="DU175" s="664">
        <f>'3A 2025-2026 REPORTE CALIFICACI'!JU26</f>
        <v>84</v>
      </c>
      <c r="DV175" s="665">
        <f>'3A 2025-2026 REPORTE CALIFICACI'!JV26</f>
        <v>75</v>
      </c>
      <c r="DW175" s="665">
        <f>'3A 2025-2026 REPORTE CALIFICACI'!JW26</f>
        <v>83</v>
      </c>
      <c r="DX175" s="664">
        <f>'3A 2025-2026 REPORTE CALIFICACI'!JX26</f>
        <v>0</v>
      </c>
      <c r="DY175" s="664">
        <f>'3A 2025-2026 REPORTE CALIFICACI'!JY26</f>
        <v>86</v>
      </c>
      <c r="DZ175" s="665">
        <f>'3A 2025-2026 REPORTE CALIFICACI'!JZ26</f>
        <v>74</v>
      </c>
      <c r="EA175" s="665">
        <f>'3A 2025-2026 REPORTE CALIFICACI'!KA26</f>
        <v>80</v>
      </c>
      <c r="EB175" s="664">
        <f>'3A 2025-2026 REPORTE CALIFICACI'!KB26</f>
        <v>0</v>
      </c>
      <c r="EC175" s="665">
        <f>'3A 2025-2026 REPORTE CALIFICACI'!KC26</f>
        <v>81</v>
      </c>
      <c r="ED175" s="665">
        <f>'3A 2025-2026 REPORTE CALIFICACI'!KD26</f>
        <v>76</v>
      </c>
      <c r="EE175" s="665">
        <f>'3A 2025-2026 REPORTE CALIFICACI'!KE26</f>
        <v>78</v>
      </c>
      <c r="EF175" s="664">
        <f>'3A 2025-2026 REPORTE CALIFICACI'!KF26</f>
        <v>0</v>
      </c>
      <c r="EG175" s="664"/>
      <c r="EH175" s="664"/>
      <c r="EI175" s="664"/>
      <c r="EJ175" s="664"/>
      <c r="EK175" s="664"/>
      <c r="EL175" s="664"/>
      <c r="EM175" s="664"/>
      <c r="EN175" s="664"/>
      <c r="EO175" s="664"/>
      <c r="EP175" s="664"/>
      <c r="EQ175" s="664"/>
      <c r="ER175" s="664"/>
      <c r="ES175" s="664"/>
      <c r="ET175" s="664"/>
      <c r="EU175" s="664"/>
      <c r="EV175" s="664"/>
      <c r="EW175" s="664"/>
      <c r="EX175" s="664"/>
      <c r="EY175" s="666"/>
    </row>
    <row r="176">
      <c r="A176" s="628"/>
      <c r="B176" s="643"/>
      <c r="C176" s="643"/>
      <c r="D176" s="643"/>
      <c r="E176" s="643"/>
      <c r="F176" s="643"/>
      <c r="G176" s="643"/>
      <c r="H176" s="643"/>
      <c r="I176" s="643"/>
      <c r="J176" s="643"/>
      <c r="K176" s="643"/>
      <c r="L176" s="643"/>
      <c r="M176" s="643"/>
      <c r="N176" s="643"/>
      <c r="O176" s="643"/>
      <c r="P176" s="643"/>
      <c r="Q176" s="643"/>
      <c r="R176" s="643"/>
      <c r="S176" s="643"/>
      <c r="T176" s="643"/>
      <c r="U176" s="643"/>
      <c r="V176" s="643"/>
      <c r="W176" s="643"/>
      <c r="X176" s="668"/>
      <c r="Y176" s="668"/>
      <c r="Z176" s="643"/>
      <c r="AA176" s="643"/>
      <c r="AB176" s="643"/>
      <c r="AC176" s="643"/>
      <c r="AD176" s="643"/>
      <c r="AE176" s="643"/>
      <c r="AF176" s="643"/>
      <c r="AG176" s="643"/>
      <c r="AH176" s="643"/>
      <c r="AI176" s="643"/>
      <c r="AJ176" s="643"/>
      <c r="AK176" s="643"/>
      <c r="AL176" s="644"/>
      <c r="AM176" s="643"/>
      <c r="AN176" s="628"/>
      <c r="AO176" s="643"/>
      <c r="AP176" s="643"/>
      <c r="AQ176" s="643"/>
      <c r="AR176" s="643"/>
      <c r="AS176" s="643"/>
      <c r="AT176" s="643"/>
      <c r="AU176" s="643"/>
      <c r="AV176" s="643"/>
      <c r="AW176" s="643"/>
      <c r="AX176" s="643"/>
      <c r="AY176" s="643"/>
      <c r="AZ176" s="643"/>
      <c r="BA176" s="643"/>
      <c r="BB176" s="643"/>
      <c r="BC176" s="643"/>
      <c r="BD176" s="643"/>
      <c r="BE176" s="643"/>
      <c r="BF176" s="643"/>
      <c r="BG176" s="643"/>
      <c r="BH176" s="643"/>
      <c r="BI176" s="643"/>
      <c r="BJ176" s="643"/>
      <c r="BK176" s="668"/>
      <c r="BL176" s="668"/>
      <c r="BM176" s="643"/>
      <c r="BN176" s="643"/>
      <c r="BO176" s="643"/>
      <c r="BP176" s="643"/>
      <c r="BQ176" s="643"/>
      <c r="BR176" s="643"/>
      <c r="BS176" s="643"/>
      <c r="BT176" s="643"/>
      <c r="BU176" s="643"/>
      <c r="BV176" s="643"/>
      <c r="BW176" s="643"/>
      <c r="BX176" s="643"/>
      <c r="BY176" s="644"/>
      <c r="BZ176" s="643"/>
      <c r="CA176" s="628"/>
      <c r="CB176" s="643"/>
      <c r="CC176" s="643"/>
      <c r="CD176" s="643"/>
      <c r="CE176" s="643"/>
      <c r="CF176" s="643"/>
      <c r="CG176" s="643"/>
      <c r="CH176" s="643"/>
      <c r="CI176" s="643"/>
      <c r="CJ176" s="643"/>
      <c r="CK176" s="643"/>
      <c r="CL176" s="643"/>
      <c r="CM176" s="643"/>
      <c r="CN176" s="643"/>
      <c r="CO176" s="643"/>
      <c r="CP176" s="643"/>
      <c r="CQ176" s="643"/>
      <c r="CR176" s="643"/>
      <c r="CS176" s="643"/>
      <c r="CT176" s="643"/>
      <c r="CU176" s="643"/>
      <c r="CV176" s="643"/>
      <c r="CW176" s="643"/>
      <c r="CX176" s="668"/>
      <c r="CY176" s="668"/>
      <c r="CZ176" s="643"/>
      <c r="DA176" s="643"/>
      <c r="DB176" s="643"/>
      <c r="DC176" s="643"/>
      <c r="DD176" s="643"/>
      <c r="DE176" s="643"/>
      <c r="DF176" s="643"/>
      <c r="DG176" s="643"/>
      <c r="DH176" s="643"/>
      <c r="DI176" s="643"/>
      <c r="DJ176" s="643"/>
      <c r="DK176" s="643"/>
      <c r="DL176" s="628"/>
      <c r="DM176" s="643"/>
      <c r="DN176" s="628"/>
      <c r="DO176" s="643"/>
      <c r="DP176" s="643"/>
      <c r="DQ176" s="643"/>
      <c r="DR176" s="643"/>
      <c r="DS176" s="643"/>
      <c r="DT176" s="643"/>
      <c r="DU176" s="643"/>
      <c r="DV176" s="643"/>
      <c r="DW176" s="643"/>
      <c r="DX176" s="643"/>
      <c r="DY176" s="643"/>
      <c r="DZ176" s="643"/>
      <c r="EA176" s="643"/>
      <c r="EB176" s="643"/>
      <c r="EC176" s="643"/>
      <c r="ED176" s="643"/>
      <c r="EE176" s="643"/>
      <c r="EF176" s="643"/>
      <c r="EG176" s="643"/>
      <c r="EH176" s="643"/>
      <c r="EI176" s="643"/>
      <c r="EJ176" s="643"/>
      <c r="EK176" s="668"/>
      <c r="EL176" s="668"/>
      <c r="EM176" s="643"/>
      <c r="EN176" s="643"/>
      <c r="EO176" s="643"/>
      <c r="EP176" s="643"/>
      <c r="EQ176" s="643"/>
      <c r="ER176" s="643"/>
      <c r="ES176" s="643"/>
      <c r="ET176" s="643"/>
      <c r="EU176" s="643"/>
      <c r="EV176" s="643"/>
      <c r="EW176" s="643"/>
      <c r="EX176" s="643"/>
      <c r="EY176" s="644"/>
    </row>
    <row r="177">
      <c r="A177" s="628"/>
      <c r="B177" s="643"/>
      <c r="C177" s="643"/>
      <c r="D177" s="643"/>
      <c r="E177" s="643"/>
      <c r="F177" s="643"/>
      <c r="G177" s="643"/>
      <c r="H177" s="643"/>
      <c r="I177" s="643"/>
      <c r="J177" s="643"/>
      <c r="K177" s="643"/>
      <c r="L177" s="643"/>
      <c r="M177" s="643"/>
      <c r="N177" s="643"/>
      <c r="O177" s="643"/>
      <c r="P177" s="643"/>
      <c r="Q177" s="643"/>
      <c r="R177" s="643"/>
      <c r="S177" s="643"/>
      <c r="T177" s="643"/>
      <c r="U177" s="643"/>
      <c r="V177" s="643"/>
      <c r="W177" s="643"/>
      <c r="X177" s="643"/>
      <c r="Y177" s="643"/>
      <c r="Z177" s="643"/>
      <c r="AA177" s="643"/>
      <c r="AB177" s="643"/>
      <c r="AC177" s="643"/>
      <c r="AD177" s="643"/>
      <c r="AE177" s="643"/>
      <c r="AF177" s="643"/>
      <c r="AG177" s="643"/>
      <c r="AH177" s="643"/>
      <c r="AI177" s="643"/>
      <c r="AJ177" s="643"/>
      <c r="AK177" s="643"/>
      <c r="AL177" s="644"/>
      <c r="AM177" s="643"/>
      <c r="AN177" s="628"/>
      <c r="AO177" s="643"/>
      <c r="AP177" s="643"/>
      <c r="AQ177" s="643"/>
      <c r="AR177" s="643"/>
      <c r="AS177" s="643"/>
      <c r="AT177" s="643"/>
      <c r="AU177" s="643"/>
      <c r="AV177" s="643"/>
      <c r="AW177" s="643"/>
      <c r="AX177" s="643"/>
      <c r="AY177" s="643"/>
      <c r="AZ177" s="643"/>
      <c r="BA177" s="643"/>
      <c r="BB177" s="643"/>
      <c r="BC177" s="643"/>
      <c r="BD177" s="643"/>
      <c r="BE177" s="643"/>
      <c r="BF177" s="643"/>
      <c r="BG177" s="643"/>
      <c r="BH177" s="643"/>
      <c r="BI177" s="643"/>
      <c r="BJ177" s="643"/>
      <c r="BK177" s="643"/>
      <c r="BL177" s="643"/>
      <c r="BM177" s="643"/>
      <c r="BN177" s="643"/>
      <c r="BO177" s="643"/>
      <c r="BP177" s="643"/>
      <c r="BQ177" s="643"/>
      <c r="BR177" s="643"/>
      <c r="BS177" s="643"/>
      <c r="BT177" s="643"/>
      <c r="BU177" s="643"/>
      <c r="BV177" s="643"/>
      <c r="BW177" s="643"/>
      <c r="BX177" s="643"/>
      <c r="BY177" s="644"/>
      <c r="BZ177" s="643"/>
      <c r="CA177" s="628"/>
      <c r="CB177" s="643"/>
      <c r="CC177" s="643"/>
      <c r="CD177" s="643"/>
      <c r="CE177" s="643"/>
      <c r="CF177" s="643"/>
      <c r="CG177" s="643"/>
      <c r="CH177" s="643"/>
      <c r="CI177" s="643"/>
      <c r="CJ177" s="643"/>
      <c r="CK177" s="643"/>
      <c r="CL177" s="643"/>
      <c r="CM177" s="643"/>
      <c r="CN177" s="643"/>
      <c r="CO177" s="643"/>
      <c r="CP177" s="643"/>
      <c r="CQ177" s="643"/>
      <c r="CR177" s="643"/>
      <c r="CS177" s="643"/>
      <c r="CT177" s="643"/>
      <c r="CU177" s="643"/>
      <c r="CV177" s="643"/>
      <c r="CW177" s="643"/>
      <c r="CX177" s="643"/>
      <c r="CY177" s="643"/>
      <c r="CZ177" s="643"/>
      <c r="DA177" s="643"/>
      <c r="DB177" s="643"/>
      <c r="DC177" s="643"/>
      <c r="DD177" s="643"/>
      <c r="DE177" s="643"/>
      <c r="DF177" s="643"/>
      <c r="DG177" s="643"/>
      <c r="DH177" s="643"/>
      <c r="DI177" s="643"/>
      <c r="DJ177" s="643"/>
      <c r="DK177" s="643"/>
      <c r="DL177" s="628"/>
      <c r="DM177" s="643"/>
      <c r="DN177" s="628"/>
      <c r="DO177" s="643"/>
      <c r="DP177" s="643"/>
      <c r="DQ177" s="643"/>
      <c r="DR177" s="643"/>
      <c r="DS177" s="643"/>
      <c r="DT177" s="643"/>
      <c r="DU177" s="643"/>
      <c r="DV177" s="643"/>
      <c r="DW177" s="643"/>
      <c r="DX177" s="643"/>
      <c r="DY177" s="643"/>
      <c r="DZ177" s="643"/>
      <c r="EA177" s="643"/>
      <c r="EB177" s="643"/>
      <c r="EC177" s="643"/>
      <c r="ED177" s="643"/>
      <c r="EE177" s="643"/>
      <c r="EF177" s="643"/>
      <c r="EG177" s="643"/>
      <c r="EH177" s="643"/>
      <c r="EI177" s="643"/>
      <c r="EJ177" s="643"/>
      <c r="EK177" s="643"/>
      <c r="EL177" s="643"/>
      <c r="EM177" s="643"/>
      <c r="EN177" s="643"/>
      <c r="EO177" s="643"/>
      <c r="EP177" s="643"/>
      <c r="EQ177" s="643"/>
      <c r="ER177" s="643"/>
      <c r="ES177" s="643"/>
      <c r="ET177" s="643"/>
      <c r="EU177" s="643"/>
      <c r="EV177" s="643"/>
      <c r="EW177" s="643"/>
      <c r="EX177" s="643"/>
      <c r="EY177" s="644"/>
    </row>
    <row r="178">
      <c r="A178" s="628"/>
      <c r="B178" s="643"/>
      <c r="C178" s="643"/>
      <c r="D178" s="643"/>
      <c r="E178" s="643"/>
      <c r="F178" s="643"/>
      <c r="G178" s="643"/>
      <c r="H178" s="643"/>
      <c r="I178" s="643"/>
      <c r="J178" s="643"/>
      <c r="K178" s="643"/>
      <c r="L178" s="643"/>
      <c r="M178" s="643"/>
      <c r="N178" s="643"/>
      <c r="O178" s="643"/>
      <c r="P178" s="643"/>
      <c r="Q178" s="643"/>
      <c r="R178" s="643"/>
      <c r="S178" s="643"/>
      <c r="T178" s="643"/>
      <c r="U178" s="643"/>
      <c r="V178" s="643"/>
      <c r="W178" s="643"/>
      <c r="X178" s="643"/>
      <c r="Y178" s="643"/>
      <c r="Z178" s="643"/>
      <c r="AA178" s="643"/>
      <c r="AB178" s="643"/>
      <c r="AC178" s="643"/>
      <c r="AD178" s="643"/>
      <c r="AE178" s="643"/>
      <c r="AF178" s="643"/>
      <c r="AG178" s="643"/>
      <c r="AH178" s="643"/>
      <c r="AI178" s="643"/>
      <c r="AJ178" s="643"/>
      <c r="AK178" s="643"/>
      <c r="AL178" s="644"/>
      <c r="AM178" s="643"/>
      <c r="AN178" s="628"/>
      <c r="AO178" s="643"/>
      <c r="AP178" s="643"/>
      <c r="AQ178" s="643"/>
      <c r="AR178" s="643"/>
      <c r="AS178" s="643"/>
      <c r="AT178" s="643"/>
      <c r="AU178" s="643"/>
      <c r="AV178" s="643"/>
      <c r="AW178" s="643"/>
      <c r="AX178" s="643"/>
      <c r="AY178" s="643"/>
      <c r="AZ178" s="643"/>
      <c r="BA178" s="643"/>
      <c r="BB178" s="643"/>
      <c r="BC178" s="643"/>
      <c r="BD178" s="643"/>
      <c r="BE178" s="643"/>
      <c r="BF178" s="643"/>
      <c r="BG178" s="643"/>
      <c r="BH178" s="643"/>
      <c r="BI178" s="643"/>
      <c r="BJ178" s="643"/>
      <c r="BK178" s="643"/>
      <c r="BL178" s="643"/>
      <c r="BM178" s="643"/>
      <c r="BN178" s="643"/>
      <c r="BO178" s="643"/>
      <c r="BP178" s="643"/>
      <c r="BQ178" s="643"/>
      <c r="BR178" s="643"/>
      <c r="BS178" s="643"/>
      <c r="BT178" s="643"/>
      <c r="BU178" s="643"/>
      <c r="BV178" s="643"/>
      <c r="BW178" s="643"/>
      <c r="BX178" s="643"/>
      <c r="BY178" s="644"/>
      <c r="BZ178" s="643"/>
      <c r="CA178" s="628"/>
      <c r="CB178" s="643"/>
      <c r="CC178" s="643"/>
      <c r="CD178" s="643"/>
      <c r="CE178" s="643"/>
      <c r="CF178" s="643"/>
      <c r="CG178" s="643"/>
      <c r="CH178" s="643"/>
      <c r="CI178" s="643"/>
      <c r="CJ178" s="643"/>
      <c r="CK178" s="643"/>
      <c r="CL178" s="643"/>
      <c r="CM178" s="643"/>
      <c r="CN178" s="643"/>
      <c r="CO178" s="643"/>
      <c r="CP178" s="643"/>
      <c r="CQ178" s="643"/>
      <c r="CR178" s="643"/>
      <c r="CS178" s="643"/>
      <c r="CT178" s="643"/>
      <c r="CU178" s="643"/>
      <c r="CV178" s="643"/>
      <c r="CW178" s="643"/>
      <c r="CX178" s="643"/>
      <c r="CY178" s="643"/>
      <c r="CZ178" s="643"/>
      <c r="DA178" s="643"/>
      <c r="DB178" s="643"/>
      <c r="DC178" s="643"/>
      <c r="DD178" s="643"/>
      <c r="DE178" s="643"/>
      <c r="DF178" s="643"/>
      <c r="DG178" s="643"/>
      <c r="DH178" s="643"/>
      <c r="DI178" s="643"/>
      <c r="DJ178" s="643"/>
      <c r="DK178" s="643"/>
      <c r="DL178" s="628"/>
      <c r="DM178" s="643"/>
      <c r="DN178" s="628"/>
      <c r="DO178" s="643"/>
      <c r="DP178" s="643"/>
      <c r="DQ178" s="643"/>
      <c r="DR178" s="643"/>
      <c r="DS178" s="643"/>
      <c r="DT178" s="643"/>
      <c r="DU178" s="643"/>
      <c r="DV178" s="643"/>
      <c r="DW178" s="643"/>
      <c r="DX178" s="643"/>
      <c r="DY178" s="643"/>
      <c r="DZ178" s="643"/>
      <c r="EA178" s="643"/>
      <c r="EB178" s="643"/>
      <c r="EC178" s="643"/>
      <c r="ED178" s="643"/>
      <c r="EE178" s="643"/>
      <c r="EF178" s="643"/>
      <c r="EG178" s="643"/>
      <c r="EH178" s="643"/>
      <c r="EI178" s="643"/>
      <c r="EJ178" s="643"/>
      <c r="EK178" s="643"/>
      <c r="EL178" s="643"/>
      <c r="EM178" s="643"/>
      <c r="EN178" s="643"/>
      <c r="EO178" s="643"/>
      <c r="EP178" s="643"/>
      <c r="EQ178" s="643"/>
      <c r="ER178" s="643"/>
      <c r="ES178" s="643"/>
      <c r="ET178" s="643"/>
      <c r="EU178" s="643"/>
      <c r="EV178" s="643"/>
      <c r="EW178" s="643"/>
      <c r="EX178" s="643"/>
      <c r="EY178" s="644"/>
    </row>
    <row r="179">
      <c r="A179" s="669"/>
      <c r="B179" s="670" t="s">
        <v>1023</v>
      </c>
      <c r="C179" s="15"/>
      <c r="D179" s="15"/>
      <c r="E179" s="15"/>
      <c r="F179" s="15"/>
      <c r="G179" s="15"/>
      <c r="H179" s="16"/>
      <c r="I179" s="671"/>
      <c r="J179" s="646" t="s">
        <v>1024</v>
      </c>
      <c r="K179" s="15"/>
      <c r="L179" s="15"/>
      <c r="M179" s="15"/>
      <c r="N179" s="15"/>
      <c r="O179" s="15"/>
      <c r="P179" s="16"/>
      <c r="Q179" s="671"/>
      <c r="R179" s="670" t="s">
        <v>1025</v>
      </c>
      <c r="S179" s="15"/>
      <c r="T179" s="15"/>
      <c r="U179" s="15"/>
      <c r="V179" s="16"/>
      <c r="W179" s="672" t="s">
        <v>1026</v>
      </c>
      <c r="X179" s="41"/>
      <c r="Y179" s="672"/>
      <c r="Z179" s="673"/>
      <c r="AA179" s="674"/>
      <c r="AB179" s="672" t="s">
        <v>1027</v>
      </c>
      <c r="AC179" s="41"/>
      <c r="AD179" s="675"/>
      <c r="AE179" s="671"/>
      <c r="AF179" s="671"/>
      <c r="AG179" s="671"/>
      <c r="AH179" s="671"/>
      <c r="AI179" s="671"/>
      <c r="AJ179" s="671"/>
      <c r="AK179" s="671"/>
      <c r="AL179" s="676"/>
      <c r="AM179" s="671"/>
      <c r="AN179" s="669"/>
      <c r="AO179" s="670" t="s">
        <v>1023</v>
      </c>
      <c r="AP179" s="15"/>
      <c r="AQ179" s="15"/>
      <c r="AR179" s="15"/>
      <c r="AS179" s="15"/>
      <c r="AT179" s="15"/>
      <c r="AU179" s="16"/>
      <c r="AV179" s="671"/>
      <c r="AW179" s="646" t="s">
        <v>1024</v>
      </c>
      <c r="AX179" s="15"/>
      <c r="AY179" s="15"/>
      <c r="AZ179" s="15"/>
      <c r="BA179" s="15"/>
      <c r="BB179" s="15"/>
      <c r="BC179" s="16"/>
      <c r="BD179" s="671"/>
      <c r="BE179" s="670" t="s">
        <v>1025</v>
      </c>
      <c r="BF179" s="15"/>
      <c r="BG179" s="15"/>
      <c r="BH179" s="15"/>
      <c r="BI179" s="16"/>
      <c r="BJ179" s="672" t="s">
        <v>1026</v>
      </c>
      <c r="BK179" s="41"/>
      <c r="BL179" s="672"/>
      <c r="BM179" s="673"/>
      <c r="BN179" s="674"/>
      <c r="BO179" s="672" t="s">
        <v>1027</v>
      </c>
      <c r="BP179" s="41"/>
      <c r="BQ179" s="675"/>
      <c r="BR179" s="671"/>
      <c r="BS179" s="671"/>
      <c r="BT179" s="671"/>
      <c r="BU179" s="671"/>
      <c r="BV179" s="671"/>
      <c r="BW179" s="671"/>
      <c r="BX179" s="671"/>
      <c r="BY179" s="676"/>
      <c r="BZ179" s="671"/>
      <c r="CA179" s="669"/>
      <c r="CB179" s="670" t="s">
        <v>1023</v>
      </c>
      <c r="CC179" s="15"/>
      <c r="CD179" s="15"/>
      <c r="CE179" s="15"/>
      <c r="CF179" s="15"/>
      <c r="CG179" s="15"/>
      <c r="CH179" s="16"/>
      <c r="CI179" s="671"/>
      <c r="CJ179" s="646" t="s">
        <v>1024</v>
      </c>
      <c r="CK179" s="15"/>
      <c r="CL179" s="15"/>
      <c r="CM179" s="15"/>
      <c r="CN179" s="15"/>
      <c r="CO179" s="15"/>
      <c r="CP179" s="16"/>
      <c r="CQ179" s="671"/>
      <c r="CR179" s="670" t="s">
        <v>1025</v>
      </c>
      <c r="CS179" s="15"/>
      <c r="CT179" s="15"/>
      <c r="CU179" s="15"/>
      <c r="CV179" s="16"/>
      <c r="CW179" s="672" t="s">
        <v>1026</v>
      </c>
      <c r="CX179" s="41"/>
      <c r="CY179" s="672"/>
      <c r="CZ179" s="673"/>
      <c r="DA179" s="674"/>
      <c r="DB179" s="672" t="s">
        <v>1027</v>
      </c>
      <c r="DC179" s="41"/>
      <c r="DD179" s="675"/>
      <c r="DE179" s="671"/>
      <c r="DF179" s="671"/>
      <c r="DG179" s="671"/>
      <c r="DH179" s="671"/>
      <c r="DI179" s="671"/>
      <c r="DJ179" s="671"/>
      <c r="DK179" s="671"/>
      <c r="DL179" s="669"/>
      <c r="DM179" s="679"/>
      <c r="DN179" s="711"/>
      <c r="DO179" s="670" t="s">
        <v>1023</v>
      </c>
      <c r="DP179" s="15"/>
      <c r="DQ179" s="15"/>
      <c r="DR179" s="15"/>
      <c r="DS179" s="15"/>
      <c r="DT179" s="15"/>
      <c r="DU179" s="16"/>
      <c r="DV179" s="712"/>
      <c r="DW179" s="646" t="s">
        <v>1024</v>
      </c>
      <c r="DX179" s="15"/>
      <c r="DY179" s="15"/>
      <c r="DZ179" s="15"/>
      <c r="EA179" s="15"/>
      <c r="EB179" s="15"/>
      <c r="EC179" s="16"/>
      <c r="ED179" s="713"/>
      <c r="EE179" s="713"/>
      <c r="EF179" s="713"/>
      <c r="EG179" s="713"/>
      <c r="EJ179" s="672" t="s">
        <v>1026</v>
      </c>
      <c r="EK179" s="41"/>
      <c r="EL179" s="672"/>
      <c r="EM179" s="673"/>
      <c r="EN179" s="15"/>
      <c r="EO179" s="672" t="s">
        <v>1027</v>
      </c>
      <c r="EP179" s="41"/>
      <c r="EQ179" s="675"/>
      <c r="ER179" s="671"/>
      <c r="ES179" s="671"/>
      <c r="ET179" s="671"/>
      <c r="EU179" s="671"/>
      <c r="EV179" s="671"/>
      <c r="EW179" s="671"/>
      <c r="EX179" s="671"/>
      <c r="EY179" s="676"/>
    </row>
    <row r="180">
      <c r="A180" s="669"/>
      <c r="B180" s="677" t="s">
        <v>1028</v>
      </c>
      <c r="C180" s="678" t="s">
        <v>1029</v>
      </c>
      <c r="D180" s="678" t="s">
        <v>1030</v>
      </c>
      <c r="E180" s="679" t="s">
        <v>1031</v>
      </c>
      <c r="F180" s="15"/>
      <c r="G180" s="15"/>
      <c r="H180" s="16"/>
      <c r="I180" s="671"/>
      <c r="J180" s="680" t="s">
        <v>1032</v>
      </c>
      <c r="K180" s="681" t="s">
        <v>1033</v>
      </c>
      <c r="P180" s="682"/>
      <c r="Q180" s="671"/>
      <c r="R180" s="671"/>
      <c r="S180" s="671"/>
      <c r="T180" s="671"/>
      <c r="U180" s="671"/>
      <c r="V180" s="671"/>
      <c r="W180" s="671"/>
      <c r="X180" s="671"/>
      <c r="Y180" s="671"/>
      <c r="Z180" s="671"/>
      <c r="AA180" s="671"/>
      <c r="AB180" s="671"/>
      <c r="AC180" s="671"/>
      <c r="AD180" s="671"/>
      <c r="AE180" s="671"/>
      <c r="AF180" s="671"/>
      <c r="AG180" s="671"/>
      <c r="AH180" s="671"/>
      <c r="AI180" s="671"/>
      <c r="AJ180" s="671"/>
      <c r="AK180" s="671"/>
      <c r="AL180" s="676"/>
      <c r="AM180" s="671"/>
      <c r="AN180" s="669"/>
      <c r="AO180" s="677" t="s">
        <v>1028</v>
      </c>
      <c r="AP180" s="678" t="s">
        <v>1029</v>
      </c>
      <c r="AQ180" s="678" t="s">
        <v>1030</v>
      </c>
      <c r="AR180" s="679" t="s">
        <v>1031</v>
      </c>
      <c r="AS180" s="15"/>
      <c r="AT180" s="15"/>
      <c r="AU180" s="16"/>
      <c r="AV180" s="671"/>
      <c r="AW180" s="680" t="s">
        <v>1032</v>
      </c>
      <c r="AX180" s="681" t="s">
        <v>1033</v>
      </c>
      <c r="BC180" s="682"/>
      <c r="BD180" s="671"/>
      <c r="BE180" s="671"/>
      <c r="BF180" s="671"/>
      <c r="BG180" s="671"/>
      <c r="BH180" s="671"/>
      <c r="BI180" s="671"/>
      <c r="BJ180" s="671"/>
      <c r="BK180" s="671"/>
      <c r="BL180" s="671"/>
      <c r="BM180" s="671"/>
      <c r="BN180" s="671"/>
      <c r="BO180" s="671"/>
      <c r="BP180" s="671"/>
      <c r="BQ180" s="671"/>
      <c r="BR180" s="671"/>
      <c r="BS180" s="671"/>
      <c r="BT180" s="671"/>
      <c r="BU180" s="671"/>
      <c r="BV180" s="671"/>
      <c r="BW180" s="671"/>
      <c r="BX180" s="671"/>
      <c r="BY180" s="676"/>
      <c r="BZ180" s="671"/>
      <c r="CA180" s="669"/>
      <c r="CB180" s="677" t="s">
        <v>1028</v>
      </c>
      <c r="CC180" s="678" t="s">
        <v>1029</v>
      </c>
      <c r="CD180" s="678" t="s">
        <v>1030</v>
      </c>
      <c r="CE180" s="679" t="s">
        <v>1031</v>
      </c>
      <c r="CF180" s="15"/>
      <c r="CG180" s="15"/>
      <c r="CH180" s="16"/>
      <c r="CI180" s="671"/>
      <c r="CJ180" s="680" t="s">
        <v>1032</v>
      </c>
      <c r="CK180" s="681" t="s">
        <v>1033</v>
      </c>
      <c r="CP180" s="682"/>
      <c r="CQ180" s="671"/>
      <c r="CR180" s="671"/>
      <c r="CS180" s="671"/>
      <c r="CT180" s="671"/>
      <c r="CU180" s="671"/>
      <c r="CV180" s="671"/>
      <c r="CW180" s="671"/>
      <c r="CX180" s="671"/>
      <c r="CY180" s="671"/>
      <c r="CZ180" s="671"/>
      <c r="DA180" s="671"/>
      <c r="DB180" s="671"/>
      <c r="DC180" s="671"/>
      <c r="DD180" s="671"/>
      <c r="DE180" s="671"/>
      <c r="DF180" s="671"/>
      <c r="DG180" s="671"/>
      <c r="DH180" s="671"/>
      <c r="DI180" s="671"/>
      <c r="DJ180" s="671"/>
      <c r="DK180" s="671"/>
      <c r="DL180" s="669"/>
      <c r="DM180" s="671"/>
      <c r="DN180" s="669"/>
      <c r="DO180" s="677" t="s">
        <v>1028</v>
      </c>
      <c r="DP180" s="678" t="s">
        <v>1029</v>
      </c>
      <c r="DQ180" s="678" t="s">
        <v>1030</v>
      </c>
      <c r="DR180" s="679" t="s">
        <v>1031</v>
      </c>
      <c r="DS180" s="15"/>
      <c r="DT180" s="15"/>
      <c r="DU180" s="16"/>
      <c r="DV180" s="650"/>
      <c r="DW180" s="680" t="s">
        <v>1032</v>
      </c>
      <c r="DX180" s="681" t="s">
        <v>1033</v>
      </c>
      <c r="EC180" s="682"/>
      <c r="ED180" s="671"/>
      <c r="EE180" s="671"/>
      <c r="EF180" s="671"/>
      <c r="EG180" s="671"/>
      <c r="EH180" s="671"/>
      <c r="EI180" s="671"/>
      <c r="EJ180" s="671"/>
      <c r="EK180" s="671"/>
      <c r="EL180" s="671"/>
      <c r="EM180" s="671"/>
      <c r="EN180" s="671"/>
      <c r="EO180" s="671"/>
      <c r="EP180" s="671"/>
      <c r="EQ180" s="671"/>
      <c r="ER180" s="671"/>
      <c r="ES180" s="671"/>
      <c r="ET180" s="671"/>
      <c r="EU180" s="671"/>
      <c r="EV180" s="671"/>
      <c r="EW180" s="671"/>
      <c r="EX180" s="671"/>
      <c r="EY180" s="676"/>
    </row>
    <row r="181">
      <c r="A181" s="669"/>
      <c r="B181" s="43"/>
      <c r="C181" s="43"/>
      <c r="D181" s="43"/>
      <c r="E181" s="679" t="s">
        <v>1029</v>
      </c>
      <c r="F181" s="16"/>
      <c r="G181" s="679" t="s">
        <v>1030</v>
      </c>
      <c r="H181" s="16"/>
      <c r="I181" s="671"/>
      <c r="J181" s="680" t="s">
        <v>1034</v>
      </c>
      <c r="K181" s="681" t="s">
        <v>1035</v>
      </c>
      <c r="P181" s="682"/>
      <c r="Q181" s="671"/>
      <c r="R181" s="670" t="s">
        <v>1036</v>
      </c>
      <c r="S181" s="15"/>
      <c r="T181" s="15"/>
      <c r="U181" s="15"/>
      <c r="V181" s="15"/>
      <c r="W181" s="15"/>
      <c r="X181" s="15"/>
      <c r="Y181" s="15"/>
      <c r="Z181" s="15"/>
      <c r="AA181" s="15"/>
      <c r="AB181" s="15"/>
      <c r="AC181" s="15"/>
      <c r="AD181" s="15"/>
      <c r="AE181" s="15"/>
      <c r="AF181" s="15"/>
      <c r="AG181" s="15"/>
      <c r="AH181" s="15"/>
      <c r="AI181" s="15"/>
      <c r="AJ181" s="16"/>
      <c r="AK181" s="671"/>
      <c r="AL181" s="676"/>
      <c r="AM181" s="671"/>
      <c r="AN181" s="669"/>
      <c r="AO181" s="43"/>
      <c r="AP181" s="43"/>
      <c r="AQ181" s="43"/>
      <c r="AR181" s="679" t="s">
        <v>1029</v>
      </c>
      <c r="AS181" s="16"/>
      <c r="AT181" s="679" t="s">
        <v>1030</v>
      </c>
      <c r="AU181" s="16"/>
      <c r="AV181" s="671"/>
      <c r="AW181" s="680" t="s">
        <v>1034</v>
      </c>
      <c r="AX181" s="681" t="s">
        <v>1035</v>
      </c>
      <c r="BC181" s="682"/>
      <c r="BD181" s="671"/>
      <c r="BE181" s="670" t="s">
        <v>1036</v>
      </c>
      <c r="BF181" s="15"/>
      <c r="BG181" s="15"/>
      <c r="BH181" s="15"/>
      <c r="BI181" s="15"/>
      <c r="BJ181" s="15"/>
      <c r="BK181" s="15"/>
      <c r="BL181" s="15"/>
      <c r="BM181" s="15"/>
      <c r="BN181" s="15"/>
      <c r="BO181" s="15"/>
      <c r="BP181" s="15"/>
      <c r="BQ181" s="15"/>
      <c r="BR181" s="15"/>
      <c r="BS181" s="15"/>
      <c r="BT181" s="15"/>
      <c r="BU181" s="15"/>
      <c r="BV181" s="15"/>
      <c r="BW181" s="16"/>
      <c r="BX181" s="671"/>
      <c r="BY181" s="676"/>
      <c r="BZ181" s="671"/>
      <c r="CA181" s="669"/>
      <c r="CB181" s="43"/>
      <c r="CC181" s="43"/>
      <c r="CD181" s="43"/>
      <c r="CE181" s="679" t="s">
        <v>1029</v>
      </c>
      <c r="CF181" s="16"/>
      <c r="CG181" s="679" t="s">
        <v>1030</v>
      </c>
      <c r="CH181" s="16"/>
      <c r="CI181" s="671"/>
      <c r="CJ181" s="680" t="s">
        <v>1034</v>
      </c>
      <c r="CK181" s="681" t="s">
        <v>1035</v>
      </c>
      <c r="CP181" s="682"/>
      <c r="CQ181" s="671"/>
      <c r="CR181" s="670" t="s">
        <v>1036</v>
      </c>
      <c r="CS181" s="15"/>
      <c r="CT181" s="15"/>
      <c r="CU181" s="15"/>
      <c r="CV181" s="15"/>
      <c r="CW181" s="15"/>
      <c r="CX181" s="15"/>
      <c r="CY181" s="15"/>
      <c r="CZ181" s="15"/>
      <c r="DA181" s="15"/>
      <c r="DB181" s="15"/>
      <c r="DC181" s="15"/>
      <c r="DD181" s="15"/>
      <c r="DE181" s="15"/>
      <c r="DF181" s="15"/>
      <c r="DG181" s="15"/>
      <c r="DH181" s="15"/>
      <c r="DI181" s="15"/>
      <c r="DJ181" s="16"/>
      <c r="DK181" s="671"/>
      <c r="DL181" s="669"/>
      <c r="DN181" s="714"/>
      <c r="DO181" s="43"/>
      <c r="DP181" s="43"/>
      <c r="DQ181" s="43"/>
      <c r="DR181" s="679" t="s">
        <v>1029</v>
      </c>
      <c r="DS181" s="16"/>
      <c r="DT181" s="679" t="s">
        <v>1030</v>
      </c>
      <c r="DU181" s="16"/>
      <c r="DV181" s="650"/>
      <c r="DW181" s="680" t="s">
        <v>1034</v>
      </c>
      <c r="DX181" s="681" t="s">
        <v>1035</v>
      </c>
      <c r="EC181" s="682"/>
      <c r="ED181" s="713"/>
      <c r="EE181" s="670" t="s">
        <v>1036</v>
      </c>
      <c r="EF181" s="15"/>
      <c r="EG181" s="15"/>
      <c r="EH181" s="15"/>
      <c r="EI181" s="15"/>
      <c r="EJ181" s="15"/>
      <c r="EK181" s="15"/>
      <c r="EL181" s="15"/>
      <c r="EM181" s="15"/>
      <c r="EN181" s="15"/>
      <c r="EO181" s="15"/>
      <c r="EP181" s="15"/>
      <c r="EQ181" s="15"/>
      <c r="ER181" s="15"/>
      <c r="ES181" s="15"/>
      <c r="ET181" s="15"/>
      <c r="EU181" s="15"/>
      <c r="EV181" s="15"/>
      <c r="EW181" s="16"/>
      <c r="EX181" s="671"/>
      <c r="EY181" s="676"/>
    </row>
    <row r="182">
      <c r="A182" s="669"/>
      <c r="B182" s="677" t="s">
        <v>631</v>
      </c>
      <c r="C182" s="683"/>
      <c r="D182" s="683"/>
      <c r="E182" s="684"/>
      <c r="F182" s="42"/>
      <c r="G182" s="684"/>
      <c r="H182" s="42"/>
      <c r="I182" s="671"/>
      <c r="J182" s="680" t="s">
        <v>1037</v>
      </c>
      <c r="K182" s="681" t="s">
        <v>1038</v>
      </c>
      <c r="P182" s="682"/>
      <c r="Q182" s="671"/>
      <c r="R182" s="685"/>
      <c r="S182" s="41"/>
      <c r="T182" s="41"/>
      <c r="U182" s="41"/>
      <c r="V182" s="41"/>
      <c r="W182" s="41"/>
      <c r="X182" s="41"/>
      <c r="Y182" s="41"/>
      <c r="Z182" s="41"/>
      <c r="AA182" s="41"/>
      <c r="AB182" s="41"/>
      <c r="AC182" s="41"/>
      <c r="AD182" s="41"/>
      <c r="AE182" s="41"/>
      <c r="AF182" s="41"/>
      <c r="AG182" s="41"/>
      <c r="AH182" s="41"/>
      <c r="AI182" s="41"/>
      <c r="AJ182" s="42"/>
      <c r="AK182" s="671"/>
      <c r="AL182" s="676"/>
      <c r="AM182" s="671"/>
      <c r="AN182" s="669"/>
      <c r="AO182" s="677" t="s">
        <v>631</v>
      </c>
      <c r="AP182" s="683"/>
      <c r="AQ182" s="683"/>
      <c r="AR182" s="684"/>
      <c r="AS182" s="42"/>
      <c r="AT182" s="684"/>
      <c r="AU182" s="42"/>
      <c r="AV182" s="671"/>
      <c r="AW182" s="680" t="s">
        <v>1037</v>
      </c>
      <c r="AX182" s="681" t="s">
        <v>1038</v>
      </c>
      <c r="BC182" s="682"/>
      <c r="BD182" s="671"/>
      <c r="BE182" s="685"/>
      <c r="BF182" s="41"/>
      <c r="BG182" s="41"/>
      <c r="BH182" s="41"/>
      <c r="BI182" s="41"/>
      <c r="BJ182" s="41"/>
      <c r="BK182" s="41"/>
      <c r="BL182" s="41"/>
      <c r="BM182" s="41"/>
      <c r="BN182" s="41"/>
      <c r="BO182" s="41"/>
      <c r="BP182" s="41"/>
      <c r="BQ182" s="41"/>
      <c r="BR182" s="41"/>
      <c r="BS182" s="41"/>
      <c r="BT182" s="41"/>
      <c r="BU182" s="41"/>
      <c r="BV182" s="41"/>
      <c r="BW182" s="42"/>
      <c r="BX182" s="671"/>
      <c r="BY182" s="676"/>
      <c r="BZ182" s="671"/>
      <c r="CA182" s="669"/>
      <c r="CB182" s="677" t="s">
        <v>631</v>
      </c>
      <c r="CC182" s="683"/>
      <c r="CD182" s="683"/>
      <c r="CE182" s="684"/>
      <c r="CF182" s="42"/>
      <c r="CG182" s="684"/>
      <c r="CH182" s="42"/>
      <c r="CI182" s="671"/>
      <c r="CJ182" s="680" t="s">
        <v>1037</v>
      </c>
      <c r="CK182" s="681" t="s">
        <v>1038</v>
      </c>
      <c r="CP182" s="682"/>
      <c r="CQ182" s="671"/>
      <c r="CR182" s="685"/>
      <c r="CS182" s="41"/>
      <c r="CT182" s="41"/>
      <c r="CU182" s="41"/>
      <c r="CV182" s="41"/>
      <c r="CW182" s="41"/>
      <c r="CX182" s="41"/>
      <c r="CY182" s="41"/>
      <c r="CZ182" s="41"/>
      <c r="DA182" s="41"/>
      <c r="DB182" s="41"/>
      <c r="DC182" s="41"/>
      <c r="DD182" s="41"/>
      <c r="DE182" s="41"/>
      <c r="DF182" s="41"/>
      <c r="DG182" s="41"/>
      <c r="DH182" s="41"/>
      <c r="DI182" s="41"/>
      <c r="DJ182" s="42"/>
      <c r="DK182" s="671"/>
      <c r="DL182" s="669"/>
      <c r="DM182" s="671"/>
      <c r="DN182" s="669"/>
      <c r="DO182" s="677" t="s">
        <v>631</v>
      </c>
      <c r="DP182" s="683"/>
      <c r="DQ182" s="683"/>
      <c r="DR182" s="684"/>
      <c r="DS182" s="42"/>
      <c r="DT182" s="684"/>
      <c r="DU182" s="42"/>
      <c r="DV182" s="650"/>
      <c r="DW182" s="680" t="s">
        <v>1037</v>
      </c>
      <c r="DX182" s="681" t="s">
        <v>1038</v>
      </c>
      <c r="EC182" s="682"/>
      <c r="EE182" s="685"/>
      <c r="EF182" s="41"/>
      <c r="EG182" s="41"/>
      <c r="EH182" s="41"/>
      <c r="EI182" s="41"/>
      <c r="EJ182" s="41"/>
      <c r="EK182" s="41"/>
      <c r="EL182" s="41"/>
      <c r="EM182" s="41"/>
      <c r="EN182" s="41"/>
      <c r="EO182" s="41"/>
      <c r="EP182" s="41"/>
      <c r="EQ182" s="41"/>
      <c r="ER182" s="41"/>
      <c r="ES182" s="41"/>
      <c r="ET182" s="41"/>
      <c r="EU182" s="41"/>
      <c r="EV182" s="41"/>
      <c r="EW182" s="42"/>
      <c r="EX182" s="671"/>
      <c r="EY182" s="676"/>
    </row>
    <row r="183">
      <c r="A183" s="669"/>
      <c r="B183" s="47"/>
      <c r="C183" s="47"/>
      <c r="D183" s="47"/>
      <c r="E183" s="686"/>
      <c r="F183" s="682"/>
      <c r="G183" s="686"/>
      <c r="H183" s="682"/>
      <c r="I183" s="671"/>
      <c r="J183" s="680" t="s">
        <v>1039</v>
      </c>
      <c r="K183" s="681" t="s">
        <v>1040</v>
      </c>
      <c r="P183" s="682"/>
      <c r="Q183" s="671"/>
      <c r="R183" s="686"/>
      <c r="AJ183" s="682"/>
      <c r="AK183" s="671"/>
      <c r="AL183" s="676"/>
      <c r="AM183" s="671"/>
      <c r="AN183" s="669"/>
      <c r="AO183" s="47"/>
      <c r="AP183" s="47"/>
      <c r="AQ183" s="47"/>
      <c r="AR183" s="686"/>
      <c r="AS183" s="682"/>
      <c r="AT183" s="686"/>
      <c r="AU183" s="682"/>
      <c r="AV183" s="671"/>
      <c r="AW183" s="680" t="s">
        <v>1039</v>
      </c>
      <c r="AX183" s="681" t="s">
        <v>1040</v>
      </c>
      <c r="BC183" s="682"/>
      <c r="BD183" s="671"/>
      <c r="BE183" s="686"/>
      <c r="BW183" s="682"/>
      <c r="BX183" s="671"/>
      <c r="BY183" s="676"/>
      <c r="BZ183" s="671"/>
      <c r="CA183" s="669"/>
      <c r="CB183" s="47"/>
      <c r="CC183" s="47"/>
      <c r="CD183" s="47"/>
      <c r="CE183" s="686"/>
      <c r="CF183" s="682"/>
      <c r="CG183" s="686"/>
      <c r="CH183" s="682"/>
      <c r="CI183" s="671"/>
      <c r="CJ183" s="680" t="s">
        <v>1039</v>
      </c>
      <c r="CK183" s="681" t="s">
        <v>1040</v>
      </c>
      <c r="CP183" s="682"/>
      <c r="CQ183" s="671"/>
      <c r="CR183" s="686"/>
      <c r="DJ183" s="682"/>
      <c r="DK183" s="671"/>
      <c r="DL183" s="669"/>
      <c r="DN183" s="714"/>
      <c r="DO183" s="47"/>
      <c r="DP183" s="47"/>
      <c r="DQ183" s="47"/>
      <c r="DR183" s="686"/>
      <c r="DS183" s="682"/>
      <c r="DT183" s="686"/>
      <c r="DU183" s="682"/>
      <c r="DV183" s="650"/>
      <c r="DW183" s="680" t="s">
        <v>1039</v>
      </c>
      <c r="DX183" s="681" t="s">
        <v>1040</v>
      </c>
      <c r="EC183" s="682"/>
      <c r="EE183" s="686"/>
      <c r="EW183" s="682"/>
      <c r="EX183" s="671"/>
      <c r="EY183" s="676"/>
    </row>
    <row r="184">
      <c r="A184" s="669"/>
      <c r="B184" s="43"/>
      <c r="C184" s="43"/>
      <c r="D184" s="43"/>
      <c r="E184" s="686"/>
      <c r="F184" s="682"/>
      <c r="G184" s="686"/>
      <c r="H184" s="682"/>
      <c r="I184" s="671"/>
      <c r="J184" s="680" t="s">
        <v>1041</v>
      </c>
      <c r="K184" s="681" t="s">
        <v>1042</v>
      </c>
      <c r="P184" s="682"/>
      <c r="Q184" s="671"/>
      <c r="R184" s="686"/>
      <c r="AJ184" s="682"/>
      <c r="AK184" s="671"/>
      <c r="AL184" s="676"/>
      <c r="AM184" s="671"/>
      <c r="AN184" s="669"/>
      <c r="AO184" s="43"/>
      <c r="AP184" s="43"/>
      <c r="AQ184" s="43"/>
      <c r="AR184" s="686"/>
      <c r="AS184" s="682"/>
      <c r="AT184" s="686"/>
      <c r="AU184" s="682"/>
      <c r="AV184" s="671"/>
      <c r="AW184" s="680" t="s">
        <v>1041</v>
      </c>
      <c r="AX184" s="681" t="s">
        <v>1042</v>
      </c>
      <c r="BC184" s="682"/>
      <c r="BD184" s="671"/>
      <c r="BE184" s="686"/>
      <c r="BW184" s="682"/>
      <c r="BX184" s="671"/>
      <c r="BY184" s="676"/>
      <c r="BZ184" s="671"/>
      <c r="CA184" s="669"/>
      <c r="CB184" s="43"/>
      <c r="CC184" s="43"/>
      <c r="CD184" s="43"/>
      <c r="CE184" s="686"/>
      <c r="CF184" s="682"/>
      <c r="CG184" s="686"/>
      <c r="CH184" s="682"/>
      <c r="CI184" s="671"/>
      <c r="CJ184" s="680" t="s">
        <v>1041</v>
      </c>
      <c r="CK184" s="681" t="s">
        <v>1042</v>
      </c>
      <c r="CP184" s="682"/>
      <c r="CQ184" s="671"/>
      <c r="CR184" s="686"/>
      <c r="DJ184" s="682"/>
      <c r="DK184" s="671"/>
      <c r="DL184" s="669"/>
      <c r="DN184" s="714"/>
      <c r="DO184" s="43"/>
      <c r="DP184" s="43"/>
      <c r="DQ184" s="43"/>
      <c r="DR184" s="686"/>
      <c r="DS184" s="682"/>
      <c r="DT184" s="686"/>
      <c r="DU184" s="682"/>
      <c r="DV184" s="650"/>
      <c r="DW184" s="680" t="s">
        <v>1041</v>
      </c>
      <c r="DX184" s="681" t="s">
        <v>1042</v>
      </c>
      <c r="EC184" s="682"/>
      <c r="EE184" s="686"/>
      <c r="EW184" s="682"/>
      <c r="EX184" s="671"/>
      <c r="EY184" s="676"/>
    </row>
    <row r="185">
      <c r="A185" s="669"/>
      <c r="B185" s="677" t="s">
        <v>633</v>
      </c>
      <c r="C185" s="683"/>
      <c r="D185" s="683"/>
      <c r="E185" s="686"/>
      <c r="F185" s="682"/>
      <c r="G185" s="686"/>
      <c r="H185" s="682"/>
      <c r="I185" s="671"/>
      <c r="J185" s="680" t="s">
        <v>1043</v>
      </c>
      <c r="K185" s="681" t="s">
        <v>1044</v>
      </c>
      <c r="P185" s="682"/>
      <c r="Q185" s="671"/>
      <c r="R185" s="686"/>
      <c r="AJ185" s="682"/>
      <c r="AK185" s="671"/>
      <c r="AL185" s="676"/>
      <c r="AM185" s="671"/>
      <c r="AN185" s="669"/>
      <c r="AO185" s="677" t="s">
        <v>633</v>
      </c>
      <c r="AP185" s="683"/>
      <c r="AQ185" s="683"/>
      <c r="AR185" s="686"/>
      <c r="AS185" s="682"/>
      <c r="AT185" s="686"/>
      <c r="AU185" s="682"/>
      <c r="AV185" s="671"/>
      <c r="AW185" s="680" t="s">
        <v>1043</v>
      </c>
      <c r="AX185" s="681" t="s">
        <v>1044</v>
      </c>
      <c r="BC185" s="682"/>
      <c r="BD185" s="671"/>
      <c r="BE185" s="686"/>
      <c r="BW185" s="682"/>
      <c r="BX185" s="671"/>
      <c r="BY185" s="676"/>
      <c r="BZ185" s="671"/>
      <c r="CA185" s="669"/>
      <c r="CB185" s="677" t="s">
        <v>633</v>
      </c>
      <c r="CC185" s="683"/>
      <c r="CD185" s="683"/>
      <c r="CE185" s="686"/>
      <c r="CF185" s="682"/>
      <c r="CG185" s="686"/>
      <c r="CH185" s="682"/>
      <c r="CI185" s="671"/>
      <c r="CJ185" s="680" t="s">
        <v>1043</v>
      </c>
      <c r="CK185" s="681" t="s">
        <v>1044</v>
      </c>
      <c r="CP185" s="682"/>
      <c r="CQ185" s="671"/>
      <c r="CR185" s="686"/>
      <c r="DJ185" s="682"/>
      <c r="DK185" s="671"/>
      <c r="DL185" s="669"/>
      <c r="DM185" s="671"/>
      <c r="DN185" s="669"/>
      <c r="DO185" s="677" t="s">
        <v>633</v>
      </c>
      <c r="DP185" s="683"/>
      <c r="DQ185" s="683"/>
      <c r="DR185" s="686"/>
      <c r="DS185" s="682"/>
      <c r="DT185" s="686"/>
      <c r="DU185" s="682"/>
      <c r="DV185" s="650"/>
      <c r="DW185" s="680" t="s">
        <v>1043</v>
      </c>
      <c r="DX185" s="681" t="s">
        <v>1044</v>
      </c>
      <c r="EC185" s="682"/>
      <c r="EE185" s="686"/>
      <c r="EW185" s="682"/>
      <c r="EX185" s="671"/>
      <c r="EY185" s="676"/>
    </row>
    <row r="186">
      <c r="A186" s="687"/>
      <c r="B186" s="47"/>
      <c r="C186" s="47"/>
      <c r="D186" s="47"/>
      <c r="E186" s="686"/>
      <c r="F186" s="682"/>
      <c r="G186" s="686"/>
      <c r="H186" s="682"/>
      <c r="I186" s="688"/>
      <c r="J186" s="680" t="s">
        <v>1045</v>
      </c>
      <c r="K186" s="681" t="s">
        <v>1046</v>
      </c>
      <c r="P186" s="682"/>
      <c r="Q186" s="688"/>
      <c r="R186" s="686"/>
      <c r="AJ186" s="682"/>
      <c r="AK186" s="688"/>
      <c r="AL186" s="689"/>
      <c r="AM186" s="688"/>
      <c r="AN186" s="687"/>
      <c r="AO186" s="47"/>
      <c r="AP186" s="47"/>
      <c r="AQ186" s="47"/>
      <c r="AR186" s="686"/>
      <c r="AS186" s="682"/>
      <c r="AT186" s="686"/>
      <c r="AU186" s="682"/>
      <c r="AV186" s="688"/>
      <c r="AW186" s="680" t="s">
        <v>1045</v>
      </c>
      <c r="AX186" s="681" t="s">
        <v>1046</v>
      </c>
      <c r="BC186" s="682"/>
      <c r="BD186" s="688"/>
      <c r="BE186" s="686"/>
      <c r="BW186" s="682"/>
      <c r="BX186" s="688"/>
      <c r="BY186" s="689"/>
      <c r="BZ186" s="688"/>
      <c r="CA186" s="687"/>
      <c r="CB186" s="47"/>
      <c r="CC186" s="47"/>
      <c r="CD186" s="47"/>
      <c r="CE186" s="686"/>
      <c r="CF186" s="682"/>
      <c r="CG186" s="686"/>
      <c r="CH186" s="682"/>
      <c r="CI186" s="688"/>
      <c r="CJ186" s="680" t="s">
        <v>1045</v>
      </c>
      <c r="CK186" s="681" t="s">
        <v>1046</v>
      </c>
      <c r="CP186" s="682"/>
      <c r="CQ186" s="688"/>
      <c r="CR186" s="686"/>
      <c r="DJ186" s="682"/>
      <c r="DK186" s="688"/>
      <c r="DL186" s="687"/>
      <c r="DN186" s="714"/>
      <c r="DO186" s="47"/>
      <c r="DP186" s="47"/>
      <c r="DQ186" s="47"/>
      <c r="DR186" s="686"/>
      <c r="DS186" s="682"/>
      <c r="DT186" s="686"/>
      <c r="DU186" s="682"/>
      <c r="DV186" s="650"/>
      <c r="DW186" s="680" t="s">
        <v>1045</v>
      </c>
      <c r="DX186" s="681" t="s">
        <v>1046</v>
      </c>
      <c r="EC186" s="682"/>
      <c r="EE186" s="686"/>
      <c r="EW186" s="682"/>
      <c r="EX186" s="688"/>
      <c r="EY186" s="689"/>
    </row>
    <row r="187">
      <c r="A187" s="687"/>
      <c r="B187" s="43"/>
      <c r="C187" s="43"/>
      <c r="D187" s="43"/>
      <c r="E187" s="686"/>
      <c r="F187" s="682"/>
      <c r="G187" s="686"/>
      <c r="H187" s="682"/>
      <c r="I187" s="688"/>
      <c r="J187" s="680" t="s">
        <v>1047</v>
      </c>
      <c r="K187" s="681" t="s">
        <v>1048</v>
      </c>
      <c r="P187" s="682"/>
      <c r="Q187" s="688"/>
      <c r="R187" s="686"/>
      <c r="AJ187" s="682"/>
      <c r="AK187" s="688"/>
      <c r="AL187" s="689"/>
      <c r="AM187" s="688"/>
      <c r="AN187" s="687"/>
      <c r="AO187" s="43"/>
      <c r="AP187" s="43"/>
      <c r="AQ187" s="43"/>
      <c r="AR187" s="686"/>
      <c r="AS187" s="682"/>
      <c r="AT187" s="686"/>
      <c r="AU187" s="682"/>
      <c r="AV187" s="688"/>
      <c r="AW187" s="680" t="s">
        <v>1047</v>
      </c>
      <c r="AX187" s="681" t="s">
        <v>1048</v>
      </c>
      <c r="BC187" s="682"/>
      <c r="BD187" s="688"/>
      <c r="BE187" s="686"/>
      <c r="BW187" s="682"/>
      <c r="BX187" s="688"/>
      <c r="BY187" s="689"/>
      <c r="BZ187" s="688"/>
      <c r="CA187" s="687"/>
      <c r="CB187" s="43"/>
      <c r="CC187" s="43"/>
      <c r="CD187" s="43"/>
      <c r="CE187" s="686"/>
      <c r="CF187" s="682"/>
      <c r="CG187" s="686"/>
      <c r="CH187" s="682"/>
      <c r="CI187" s="688"/>
      <c r="CJ187" s="680" t="s">
        <v>1047</v>
      </c>
      <c r="CK187" s="681" t="s">
        <v>1048</v>
      </c>
      <c r="CP187" s="682"/>
      <c r="CQ187" s="688"/>
      <c r="CR187" s="686"/>
      <c r="DJ187" s="682"/>
      <c r="DK187" s="688"/>
      <c r="DL187" s="687"/>
      <c r="DN187" s="714"/>
      <c r="DO187" s="43"/>
      <c r="DP187" s="43"/>
      <c r="DQ187" s="43"/>
      <c r="DR187" s="686"/>
      <c r="DS187" s="682"/>
      <c r="DT187" s="686"/>
      <c r="DU187" s="682"/>
      <c r="DV187" s="650"/>
      <c r="DW187" s="680" t="s">
        <v>1047</v>
      </c>
      <c r="DX187" s="681" t="s">
        <v>1048</v>
      </c>
      <c r="EC187" s="682"/>
      <c r="EE187" s="686"/>
      <c r="EW187" s="682"/>
      <c r="EX187" s="688"/>
      <c r="EY187" s="689"/>
    </row>
    <row r="188">
      <c r="A188" s="687"/>
      <c r="B188" s="677" t="s">
        <v>635</v>
      </c>
      <c r="C188" s="683"/>
      <c r="D188" s="683"/>
      <c r="E188" s="686"/>
      <c r="F188" s="682"/>
      <c r="G188" s="686"/>
      <c r="H188" s="682"/>
      <c r="I188" s="688"/>
      <c r="J188" s="680" t="s">
        <v>1049</v>
      </c>
      <c r="K188" s="681" t="s">
        <v>1050</v>
      </c>
      <c r="P188" s="682"/>
      <c r="Q188" s="688"/>
      <c r="R188" s="686"/>
      <c r="AJ188" s="682"/>
      <c r="AK188" s="688"/>
      <c r="AL188" s="689"/>
      <c r="AM188" s="688"/>
      <c r="AN188" s="687"/>
      <c r="AO188" s="677" t="s">
        <v>635</v>
      </c>
      <c r="AP188" s="683"/>
      <c r="AQ188" s="683"/>
      <c r="AR188" s="686"/>
      <c r="AS188" s="682"/>
      <c r="AT188" s="686"/>
      <c r="AU188" s="682"/>
      <c r="AV188" s="688"/>
      <c r="AW188" s="680" t="s">
        <v>1049</v>
      </c>
      <c r="AX188" s="681" t="s">
        <v>1050</v>
      </c>
      <c r="BC188" s="682"/>
      <c r="BD188" s="688"/>
      <c r="BE188" s="686"/>
      <c r="BW188" s="682"/>
      <c r="BX188" s="688"/>
      <c r="BY188" s="689"/>
      <c r="BZ188" s="688"/>
      <c r="CA188" s="687"/>
      <c r="CB188" s="677" t="s">
        <v>635</v>
      </c>
      <c r="CC188" s="683"/>
      <c r="CD188" s="683"/>
      <c r="CE188" s="686"/>
      <c r="CF188" s="682"/>
      <c r="CG188" s="686"/>
      <c r="CH188" s="682"/>
      <c r="CI188" s="688"/>
      <c r="CJ188" s="680" t="s">
        <v>1049</v>
      </c>
      <c r="CK188" s="681" t="s">
        <v>1050</v>
      </c>
      <c r="CP188" s="682"/>
      <c r="CQ188" s="688"/>
      <c r="CR188" s="686"/>
      <c r="DJ188" s="682"/>
      <c r="DK188" s="688"/>
      <c r="DL188" s="687"/>
      <c r="DM188" s="688"/>
      <c r="DN188" s="687"/>
      <c r="DO188" s="677" t="s">
        <v>635</v>
      </c>
      <c r="DP188" s="683"/>
      <c r="DQ188" s="683"/>
      <c r="DR188" s="686"/>
      <c r="DS188" s="682"/>
      <c r="DT188" s="686"/>
      <c r="DU188" s="682"/>
      <c r="DV188" s="650"/>
      <c r="DW188" s="680" t="s">
        <v>1049</v>
      </c>
      <c r="DX188" s="681" t="s">
        <v>1050</v>
      </c>
      <c r="EC188" s="682"/>
      <c r="EE188" s="686"/>
      <c r="EW188" s="682"/>
      <c r="EX188" s="688"/>
      <c r="EY188" s="689"/>
    </row>
    <row r="189">
      <c r="A189" s="687"/>
      <c r="B189" s="47"/>
      <c r="C189" s="47"/>
      <c r="D189" s="47"/>
      <c r="E189" s="686"/>
      <c r="F189" s="682"/>
      <c r="G189" s="686"/>
      <c r="H189" s="682"/>
      <c r="I189" s="688"/>
      <c r="J189" s="680" t="s">
        <v>1051</v>
      </c>
      <c r="K189" s="681" t="s">
        <v>1052</v>
      </c>
      <c r="P189" s="682"/>
      <c r="Q189" s="688"/>
      <c r="R189" s="686"/>
      <c r="AJ189" s="682"/>
      <c r="AK189" s="688"/>
      <c r="AL189" s="689"/>
      <c r="AM189" s="688"/>
      <c r="AN189" s="687"/>
      <c r="AO189" s="47"/>
      <c r="AP189" s="47"/>
      <c r="AQ189" s="47"/>
      <c r="AR189" s="686"/>
      <c r="AS189" s="682"/>
      <c r="AT189" s="686"/>
      <c r="AU189" s="682"/>
      <c r="AV189" s="688"/>
      <c r="AW189" s="680" t="s">
        <v>1051</v>
      </c>
      <c r="AX189" s="681" t="s">
        <v>1052</v>
      </c>
      <c r="BC189" s="682"/>
      <c r="BD189" s="688"/>
      <c r="BE189" s="686"/>
      <c r="BW189" s="682"/>
      <c r="BX189" s="688"/>
      <c r="BY189" s="689"/>
      <c r="BZ189" s="688"/>
      <c r="CA189" s="687"/>
      <c r="CB189" s="47"/>
      <c r="CC189" s="47"/>
      <c r="CD189" s="47"/>
      <c r="CE189" s="686"/>
      <c r="CF189" s="682"/>
      <c r="CG189" s="686"/>
      <c r="CH189" s="682"/>
      <c r="CI189" s="688"/>
      <c r="CJ189" s="680" t="s">
        <v>1051</v>
      </c>
      <c r="CK189" s="681" t="s">
        <v>1052</v>
      </c>
      <c r="CP189" s="682"/>
      <c r="CQ189" s="688"/>
      <c r="CR189" s="686"/>
      <c r="DJ189" s="682"/>
      <c r="DK189" s="688"/>
      <c r="DL189" s="687"/>
      <c r="DN189" s="714"/>
      <c r="DO189" s="47"/>
      <c r="DP189" s="47"/>
      <c r="DQ189" s="47"/>
      <c r="DR189" s="686"/>
      <c r="DS189" s="682"/>
      <c r="DT189" s="686"/>
      <c r="DU189" s="682"/>
      <c r="DV189" s="650"/>
      <c r="DW189" s="680" t="s">
        <v>1051</v>
      </c>
      <c r="DX189" s="681" t="s">
        <v>1052</v>
      </c>
      <c r="EC189" s="682"/>
      <c r="EE189" s="686"/>
      <c r="EW189" s="682"/>
      <c r="EX189" s="688"/>
      <c r="EY189" s="689"/>
    </row>
    <row r="190">
      <c r="A190" s="687"/>
      <c r="B190" s="43"/>
      <c r="C190" s="43"/>
      <c r="D190" s="43"/>
      <c r="E190" s="686"/>
      <c r="F190" s="682"/>
      <c r="G190" s="686"/>
      <c r="H190" s="682"/>
      <c r="I190" s="688"/>
      <c r="J190" s="680" t="s">
        <v>1053</v>
      </c>
      <c r="K190" s="681" t="s">
        <v>1054</v>
      </c>
      <c r="P190" s="682"/>
      <c r="Q190" s="688"/>
      <c r="R190" s="686"/>
      <c r="AJ190" s="682"/>
      <c r="AK190" s="688"/>
      <c r="AL190" s="689"/>
      <c r="AM190" s="688"/>
      <c r="AN190" s="687"/>
      <c r="AO190" s="43"/>
      <c r="AP190" s="43"/>
      <c r="AQ190" s="43"/>
      <c r="AR190" s="686"/>
      <c r="AS190" s="682"/>
      <c r="AT190" s="686"/>
      <c r="AU190" s="682"/>
      <c r="AV190" s="688"/>
      <c r="AW190" s="680" t="s">
        <v>1053</v>
      </c>
      <c r="AX190" s="681" t="s">
        <v>1054</v>
      </c>
      <c r="BC190" s="682"/>
      <c r="BD190" s="688"/>
      <c r="BE190" s="686"/>
      <c r="BW190" s="682"/>
      <c r="BX190" s="688"/>
      <c r="BY190" s="689"/>
      <c r="BZ190" s="688"/>
      <c r="CA190" s="687"/>
      <c r="CB190" s="43"/>
      <c r="CC190" s="43"/>
      <c r="CD190" s="43"/>
      <c r="CE190" s="686"/>
      <c r="CF190" s="682"/>
      <c r="CG190" s="686"/>
      <c r="CH190" s="682"/>
      <c r="CI190" s="688"/>
      <c r="CJ190" s="680" t="s">
        <v>1053</v>
      </c>
      <c r="CK190" s="681" t="s">
        <v>1054</v>
      </c>
      <c r="CP190" s="682"/>
      <c r="CQ190" s="688"/>
      <c r="CR190" s="686"/>
      <c r="DJ190" s="682"/>
      <c r="DK190" s="688"/>
      <c r="DL190" s="687"/>
      <c r="DN190" s="714"/>
      <c r="DO190" s="43"/>
      <c r="DP190" s="43"/>
      <c r="DQ190" s="43"/>
      <c r="DR190" s="686"/>
      <c r="DS190" s="682"/>
      <c r="DT190" s="686"/>
      <c r="DU190" s="682"/>
      <c r="DV190" s="650"/>
      <c r="DW190" s="680" t="s">
        <v>1053</v>
      </c>
      <c r="DX190" s="681" t="s">
        <v>1054</v>
      </c>
      <c r="EC190" s="682"/>
      <c r="EE190" s="686"/>
      <c r="EW190" s="682"/>
      <c r="EX190" s="688"/>
      <c r="EY190" s="689"/>
    </row>
    <row r="191">
      <c r="A191" s="687"/>
      <c r="B191" s="677" t="s">
        <v>637</v>
      </c>
      <c r="C191" s="683"/>
      <c r="D191" s="683"/>
      <c r="E191" s="686"/>
      <c r="F191" s="682"/>
      <c r="G191" s="686"/>
      <c r="H191" s="682"/>
      <c r="I191" s="688"/>
      <c r="J191" s="680" t="s">
        <v>1055</v>
      </c>
      <c r="K191" s="681" t="s">
        <v>1056</v>
      </c>
      <c r="P191" s="682"/>
      <c r="Q191" s="688"/>
      <c r="R191" s="686"/>
      <c r="AJ191" s="682"/>
      <c r="AK191" s="688"/>
      <c r="AL191" s="689"/>
      <c r="AM191" s="688"/>
      <c r="AN191" s="687"/>
      <c r="AO191" s="677" t="s">
        <v>637</v>
      </c>
      <c r="AP191" s="683"/>
      <c r="AQ191" s="683"/>
      <c r="AR191" s="686"/>
      <c r="AS191" s="682"/>
      <c r="AT191" s="686"/>
      <c r="AU191" s="682"/>
      <c r="AV191" s="688"/>
      <c r="AW191" s="680" t="s">
        <v>1055</v>
      </c>
      <c r="AX191" s="681" t="s">
        <v>1056</v>
      </c>
      <c r="BC191" s="682"/>
      <c r="BD191" s="688"/>
      <c r="BE191" s="686"/>
      <c r="BW191" s="682"/>
      <c r="BX191" s="688"/>
      <c r="BY191" s="689"/>
      <c r="BZ191" s="688"/>
      <c r="CA191" s="687"/>
      <c r="CB191" s="677" t="s">
        <v>637</v>
      </c>
      <c r="CC191" s="683"/>
      <c r="CD191" s="683"/>
      <c r="CE191" s="686"/>
      <c r="CF191" s="682"/>
      <c r="CG191" s="686"/>
      <c r="CH191" s="682"/>
      <c r="CI191" s="688"/>
      <c r="CJ191" s="680" t="s">
        <v>1055</v>
      </c>
      <c r="CK191" s="681" t="s">
        <v>1056</v>
      </c>
      <c r="CP191" s="682"/>
      <c r="CQ191" s="688"/>
      <c r="CR191" s="686"/>
      <c r="DJ191" s="682"/>
      <c r="DK191" s="688"/>
      <c r="DL191" s="687"/>
      <c r="DM191" s="688"/>
      <c r="DN191" s="687"/>
      <c r="DO191" s="677" t="s">
        <v>637</v>
      </c>
      <c r="DP191" s="683"/>
      <c r="DQ191" s="683"/>
      <c r="DR191" s="686"/>
      <c r="DS191" s="682"/>
      <c r="DT191" s="686"/>
      <c r="DU191" s="682"/>
      <c r="DV191" s="650"/>
      <c r="DW191" s="680" t="s">
        <v>1055</v>
      </c>
      <c r="DX191" s="681" t="s">
        <v>1056</v>
      </c>
      <c r="EC191" s="682"/>
      <c r="EE191" s="686"/>
      <c r="EW191" s="682"/>
      <c r="EX191" s="688"/>
      <c r="EY191" s="689"/>
    </row>
    <row r="192">
      <c r="A192" s="687"/>
      <c r="B192" s="47"/>
      <c r="C192" s="47"/>
      <c r="D192" s="47"/>
      <c r="E192" s="686"/>
      <c r="F192" s="682"/>
      <c r="G192" s="686"/>
      <c r="H192" s="682"/>
      <c r="I192" s="688"/>
      <c r="J192" s="690" t="s">
        <v>1057</v>
      </c>
      <c r="K192" s="691" t="s">
        <v>1058</v>
      </c>
      <c r="L192" s="11"/>
      <c r="M192" s="11"/>
      <c r="N192" s="11"/>
      <c r="O192" s="11"/>
      <c r="P192" s="12"/>
      <c r="Q192" s="688"/>
      <c r="R192" s="48"/>
      <c r="S192" s="11"/>
      <c r="T192" s="11"/>
      <c r="U192" s="11"/>
      <c r="V192" s="11"/>
      <c r="W192" s="11"/>
      <c r="X192" s="11"/>
      <c r="Y192" s="11"/>
      <c r="Z192" s="11"/>
      <c r="AA192" s="11"/>
      <c r="AB192" s="11"/>
      <c r="AC192" s="11"/>
      <c r="AD192" s="11"/>
      <c r="AE192" s="11"/>
      <c r="AF192" s="11"/>
      <c r="AG192" s="11"/>
      <c r="AH192" s="11"/>
      <c r="AI192" s="11"/>
      <c r="AJ192" s="12"/>
      <c r="AK192" s="688"/>
      <c r="AL192" s="689"/>
      <c r="AM192" s="688"/>
      <c r="AN192" s="687"/>
      <c r="AO192" s="47"/>
      <c r="AP192" s="47"/>
      <c r="AQ192" s="47"/>
      <c r="AR192" s="686"/>
      <c r="AS192" s="682"/>
      <c r="AT192" s="686"/>
      <c r="AU192" s="682"/>
      <c r="AV192" s="688"/>
      <c r="AW192" s="690" t="s">
        <v>1057</v>
      </c>
      <c r="AX192" s="691" t="s">
        <v>1058</v>
      </c>
      <c r="AY192" s="11"/>
      <c r="AZ192" s="11"/>
      <c r="BA192" s="11"/>
      <c r="BB192" s="11"/>
      <c r="BC192" s="12"/>
      <c r="BD192" s="688"/>
      <c r="BE192" s="48"/>
      <c r="BF192" s="11"/>
      <c r="BG192" s="11"/>
      <c r="BH192" s="11"/>
      <c r="BI192" s="11"/>
      <c r="BJ192" s="11"/>
      <c r="BK192" s="11"/>
      <c r="BL192" s="11"/>
      <c r="BM192" s="11"/>
      <c r="BN192" s="11"/>
      <c r="BO192" s="11"/>
      <c r="BP192" s="11"/>
      <c r="BQ192" s="11"/>
      <c r="BR192" s="11"/>
      <c r="BS192" s="11"/>
      <c r="BT192" s="11"/>
      <c r="BU192" s="11"/>
      <c r="BV192" s="11"/>
      <c r="BW192" s="12"/>
      <c r="BX192" s="688"/>
      <c r="BY192" s="689"/>
      <c r="BZ192" s="688"/>
      <c r="CA192" s="687"/>
      <c r="CB192" s="47"/>
      <c r="CC192" s="47"/>
      <c r="CD192" s="47"/>
      <c r="CE192" s="686"/>
      <c r="CF192" s="682"/>
      <c r="CG192" s="686"/>
      <c r="CH192" s="682"/>
      <c r="CI192" s="688"/>
      <c r="CJ192" s="690" t="s">
        <v>1057</v>
      </c>
      <c r="CK192" s="691" t="s">
        <v>1058</v>
      </c>
      <c r="CL192" s="11"/>
      <c r="CM192" s="11"/>
      <c r="CN192" s="11"/>
      <c r="CO192" s="11"/>
      <c r="CP192" s="12"/>
      <c r="CQ192" s="688"/>
      <c r="CR192" s="48"/>
      <c r="CS192" s="11"/>
      <c r="CT192" s="11"/>
      <c r="CU192" s="11"/>
      <c r="CV192" s="11"/>
      <c r="CW192" s="11"/>
      <c r="CX192" s="11"/>
      <c r="CY192" s="11"/>
      <c r="CZ192" s="11"/>
      <c r="DA192" s="11"/>
      <c r="DB192" s="11"/>
      <c r="DC192" s="11"/>
      <c r="DD192" s="11"/>
      <c r="DE192" s="11"/>
      <c r="DF192" s="11"/>
      <c r="DG192" s="11"/>
      <c r="DH192" s="11"/>
      <c r="DI192" s="11"/>
      <c r="DJ192" s="12"/>
      <c r="DK192" s="688"/>
      <c r="DL192" s="687"/>
      <c r="DN192" s="714"/>
      <c r="DO192" s="47"/>
      <c r="DP192" s="47"/>
      <c r="DQ192" s="47"/>
      <c r="DR192" s="686"/>
      <c r="DS192" s="682"/>
      <c r="DT192" s="686"/>
      <c r="DU192" s="682"/>
      <c r="DV192" s="715"/>
      <c r="DW192" s="690" t="s">
        <v>1057</v>
      </c>
      <c r="DX192" s="691" t="s">
        <v>1058</v>
      </c>
      <c r="DY192" s="11"/>
      <c r="DZ192" s="11"/>
      <c r="EA192" s="11"/>
      <c r="EB192" s="11"/>
      <c r="EC192" s="12"/>
      <c r="EE192" s="48"/>
      <c r="EF192" s="11"/>
      <c r="EG192" s="11"/>
      <c r="EH192" s="11"/>
      <c r="EI192" s="11"/>
      <c r="EJ192" s="11"/>
      <c r="EK192" s="11"/>
      <c r="EL192" s="11"/>
      <c r="EM192" s="11"/>
      <c r="EN192" s="11"/>
      <c r="EO192" s="11"/>
      <c r="EP192" s="11"/>
      <c r="EQ192" s="11"/>
      <c r="ER192" s="11"/>
      <c r="ES192" s="11"/>
      <c r="ET192" s="11"/>
      <c r="EU192" s="11"/>
      <c r="EV192" s="11"/>
      <c r="EW192" s="12"/>
      <c r="EX192" s="688"/>
      <c r="EY192" s="689"/>
    </row>
    <row r="193">
      <c r="A193" s="687"/>
      <c r="B193" s="43"/>
      <c r="C193" s="43"/>
      <c r="D193" s="43"/>
      <c r="E193" s="48"/>
      <c r="F193" s="12"/>
      <c r="G193" s="48"/>
      <c r="H193" s="12"/>
      <c r="I193" s="688"/>
      <c r="J193" s="688"/>
      <c r="K193" s="688"/>
      <c r="L193" s="688"/>
      <c r="M193" s="688"/>
      <c r="N193" s="688"/>
      <c r="O193" s="688"/>
      <c r="P193" s="688"/>
      <c r="Q193" s="688"/>
      <c r="R193" s="688"/>
      <c r="S193" s="688"/>
      <c r="T193" s="688"/>
      <c r="U193" s="688"/>
      <c r="V193" s="688"/>
      <c r="W193" s="688"/>
      <c r="X193" s="688"/>
      <c r="Y193" s="688"/>
      <c r="Z193" s="688"/>
      <c r="AA193" s="688"/>
      <c r="AB193" s="688"/>
      <c r="AC193" s="688"/>
      <c r="AD193" s="688"/>
      <c r="AE193" s="688"/>
      <c r="AF193" s="688"/>
      <c r="AG193" s="688"/>
      <c r="AH193" s="688"/>
      <c r="AI193" s="688"/>
      <c r="AJ193" s="688"/>
      <c r="AK193" s="688"/>
      <c r="AL193" s="689"/>
      <c r="AM193" s="688"/>
      <c r="AN193" s="687"/>
      <c r="AO193" s="43"/>
      <c r="AP193" s="43"/>
      <c r="AQ193" s="43"/>
      <c r="AR193" s="48"/>
      <c r="AS193" s="12"/>
      <c r="AT193" s="48"/>
      <c r="AU193" s="12"/>
      <c r="AV193" s="688"/>
      <c r="AW193" s="688"/>
      <c r="AX193" s="688"/>
      <c r="AY193" s="688"/>
      <c r="AZ193" s="688"/>
      <c r="BA193" s="688"/>
      <c r="BB193" s="688"/>
      <c r="BC193" s="688"/>
      <c r="BD193" s="688"/>
      <c r="BE193" s="688"/>
      <c r="BF193" s="688"/>
      <c r="BG193" s="688"/>
      <c r="BH193" s="688"/>
      <c r="BI193" s="688"/>
      <c r="BJ193" s="688"/>
      <c r="BK193" s="688"/>
      <c r="BL193" s="688"/>
      <c r="BM193" s="688"/>
      <c r="BN193" s="688"/>
      <c r="BO193" s="688"/>
      <c r="BP193" s="688"/>
      <c r="BQ193" s="688"/>
      <c r="BR193" s="688"/>
      <c r="BS193" s="688"/>
      <c r="BT193" s="688"/>
      <c r="BU193" s="688"/>
      <c r="BV193" s="688"/>
      <c r="BW193" s="688"/>
      <c r="BX193" s="688"/>
      <c r="BY193" s="689"/>
      <c r="BZ193" s="688"/>
      <c r="CA193" s="687"/>
      <c r="CB193" s="43"/>
      <c r="CC193" s="43"/>
      <c r="CD193" s="43"/>
      <c r="CE193" s="48"/>
      <c r="CF193" s="12"/>
      <c r="CG193" s="48"/>
      <c r="CH193" s="12"/>
      <c r="CI193" s="688"/>
      <c r="CJ193" s="688"/>
      <c r="CK193" s="688"/>
      <c r="CL193" s="688"/>
      <c r="CM193" s="688"/>
      <c r="CN193" s="688"/>
      <c r="CO193" s="688"/>
      <c r="CP193" s="688"/>
      <c r="CQ193" s="688"/>
      <c r="CR193" s="688"/>
      <c r="CS193" s="688"/>
      <c r="CT193" s="688"/>
      <c r="CU193" s="688"/>
      <c r="CV193" s="688"/>
      <c r="CW193" s="688"/>
      <c r="CX193" s="688"/>
      <c r="CY193" s="688"/>
      <c r="CZ193" s="688"/>
      <c r="DA193" s="688"/>
      <c r="DB193" s="688"/>
      <c r="DC193" s="688"/>
      <c r="DD193" s="688"/>
      <c r="DE193" s="688"/>
      <c r="DF193" s="688"/>
      <c r="DG193" s="688"/>
      <c r="DH193" s="688"/>
      <c r="DI193" s="688"/>
      <c r="DJ193" s="688"/>
      <c r="DK193" s="688"/>
      <c r="DL193" s="687"/>
      <c r="DN193" s="714"/>
      <c r="DO193" s="43"/>
      <c r="DP193" s="43"/>
      <c r="DQ193" s="43"/>
      <c r="DR193" s="48"/>
      <c r="DS193" s="12"/>
      <c r="DT193" s="48"/>
      <c r="DU193" s="12"/>
      <c r="DV193" s="688"/>
      <c r="DW193" s="688"/>
      <c r="DX193" s="688"/>
      <c r="DY193" s="688"/>
      <c r="DZ193" s="688"/>
      <c r="EA193" s="688"/>
      <c r="EB193" s="688"/>
      <c r="EC193" s="688"/>
      <c r="ED193" s="688"/>
      <c r="EE193" s="688"/>
      <c r="EF193" s="688"/>
      <c r="EG193" s="688"/>
      <c r="EH193" s="688"/>
      <c r="EI193" s="688"/>
      <c r="EJ193" s="688"/>
      <c r="EK193" s="688"/>
      <c r="EL193" s="688"/>
      <c r="EM193" s="688"/>
      <c r="EN193" s="688"/>
      <c r="EO193" s="688"/>
      <c r="EP193" s="688"/>
      <c r="EQ193" s="688"/>
      <c r="ER193" s="688"/>
      <c r="ES193" s="688"/>
      <c r="ET193" s="688"/>
      <c r="EU193" s="688"/>
      <c r="EV193" s="688"/>
      <c r="EW193" s="688"/>
      <c r="EX193" s="688"/>
      <c r="EY193" s="689"/>
    </row>
    <row r="194">
      <c r="A194" s="697"/>
      <c r="B194" s="623"/>
      <c r="C194" s="623"/>
      <c r="D194" s="623"/>
      <c r="E194" s="623"/>
      <c r="F194" s="623"/>
      <c r="G194" s="623"/>
      <c r="H194" s="623"/>
      <c r="I194" s="623"/>
      <c r="J194" s="623"/>
      <c r="K194" s="623"/>
      <c r="L194" s="623"/>
      <c r="M194" s="623"/>
      <c r="N194" s="623"/>
      <c r="O194" s="623"/>
      <c r="P194" s="623"/>
      <c r="Q194" s="623"/>
      <c r="R194" s="623"/>
      <c r="S194" s="623"/>
      <c r="T194" s="623"/>
      <c r="U194" s="623"/>
      <c r="V194" s="623"/>
      <c r="W194" s="623"/>
      <c r="X194" s="623"/>
      <c r="Y194" s="623"/>
      <c r="Z194" s="623"/>
      <c r="AA194" s="623"/>
      <c r="AB194" s="623"/>
      <c r="AC194" s="623"/>
      <c r="AD194" s="623"/>
      <c r="AE194" s="623"/>
      <c r="AF194" s="623"/>
      <c r="AG194" s="623"/>
      <c r="AH194" s="623"/>
      <c r="AI194" s="623"/>
      <c r="AJ194" s="623"/>
      <c r="AK194" s="623"/>
      <c r="AL194" s="698"/>
      <c r="AM194" s="623"/>
      <c r="AN194" s="697"/>
      <c r="AO194" s="623"/>
      <c r="AP194" s="623"/>
      <c r="AQ194" s="623"/>
      <c r="AR194" s="623"/>
      <c r="AS194" s="623"/>
      <c r="AT194" s="623"/>
      <c r="AU194" s="623"/>
      <c r="AV194" s="623"/>
      <c r="AW194" s="623"/>
      <c r="AX194" s="623"/>
      <c r="AY194" s="623"/>
      <c r="AZ194" s="623"/>
      <c r="BA194" s="623"/>
      <c r="BB194" s="623"/>
      <c r="BC194" s="623"/>
      <c r="BD194" s="623"/>
      <c r="BE194" s="623"/>
      <c r="BF194" s="623"/>
      <c r="BG194" s="623"/>
      <c r="BH194" s="623"/>
      <c r="BI194" s="623"/>
      <c r="BJ194" s="623"/>
      <c r="BK194" s="623"/>
      <c r="BL194" s="623"/>
      <c r="BM194" s="623"/>
      <c r="BN194" s="623"/>
      <c r="BO194" s="623"/>
      <c r="BP194" s="623"/>
      <c r="BQ194" s="623"/>
      <c r="BR194" s="623"/>
      <c r="BS194" s="623"/>
      <c r="BT194" s="623"/>
      <c r="BU194" s="623"/>
      <c r="BV194" s="623"/>
      <c r="BW194" s="623"/>
      <c r="BX194" s="623"/>
      <c r="BY194" s="698"/>
      <c r="BZ194" s="623"/>
      <c r="CA194" s="697"/>
      <c r="CB194" s="623"/>
      <c r="CC194" s="623"/>
      <c r="CD194" s="623"/>
      <c r="CE194" s="623"/>
      <c r="CF194" s="623"/>
      <c r="CG194" s="623"/>
      <c r="CH194" s="623"/>
      <c r="CI194" s="623"/>
      <c r="CJ194" s="623"/>
      <c r="CK194" s="623"/>
      <c r="CL194" s="623"/>
      <c r="CM194" s="623"/>
      <c r="CN194" s="623"/>
      <c r="CO194" s="623"/>
      <c r="CP194" s="623"/>
      <c r="CQ194" s="623"/>
      <c r="CR194" s="623"/>
      <c r="CS194" s="623"/>
      <c r="CT194" s="623"/>
      <c r="CU194" s="623"/>
      <c r="CV194" s="623"/>
      <c r="CW194" s="623"/>
      <c r="CX194" s="623"/>
      <c r="CY194" s="623"/>
      <c r="CZ194" s="623"/>
      <c r="DA194" s="623"/>
      <c r="DB194" s="623"/>
      <c r="DC194" s="623"/>
      <c r="DD194" s="623"/>
      <c r="DE194" s="623"/>
      <c r="DF194" s="623"/>
      <c r="DG194" s="623"/>
      <c r="DH194" s="623"/>
      <c r="DI194" s="623"/>
      <c r="DJ194" s="623"/>
      <c r="DK194" s="623"/>
      <c r="DL194" s="697"/>
      <c r="DM194" s="623"/>
      <c r="DN194" s="697"/>
      <c r="DO194" s="623"/>
      <c r="DP194" s="623"/>
      <c r="DQ194" s="623"/>
      <c r="DR194" s="623"/>
      <c r="DS194" s="623"/>
      <c r="DT194" s="623"/>
      <c r="DU194" s="623"/>
      <c r="DV194" s="623"/>
      <c r="DW194" s="623"/>
      <c r="DX194" s="623"/>
      <c r="DY194" s="623"/>
      <c r="DZ194" s="623"/>
      <c r="EA194" s="623"/>
      <c r="EB194" s="623"/>
      <c r="EC194" s="623"/>
      <c r="ED194" s="623"/>
      <c r="EE194" s="623"/>
      <c r="EF194" s="623"/>
      <c r="EG194" s="623"/>
      <c r="EH194" s="623"/>
      <c r="EI194" s="623"/>
      <c r="EJ194" s="623"/>
      <c r="EK194" s="623"/>
      <c r="EL194" s="623"/>
      <c r="EM194" s="623"/>
      <c r="EN194" s="623"/>
      <c r="EO194" s="623"/>
      <c r="EP194" s="623"/>
      <c r="EQ194" s="623"/>
      <c r="ER194" s="623"/>
      <c r="ES194" s="623"/>
      <c r="ET194" s="623"/>
      <c r="EU194" s="623"/>
      <c r="EV194" s="623"/>
      <c r="EW194" s="623"/>
      <c r="EX194" s="623"/>
      <c r="EY194" s="698"/>
    </row>
    <row r="195">
      <c r="A195" s="697"/>
      <c r="B195" s="623"/>
      <c r="C195" s="623"/>
      <c r="D195" s="623"/>
      <c r="E195" s="623"/>
      <c r="F195" s="623"/>
      <c r="G195" s="623"/>
      <c r="H195" s="623"/>
      <c r="I195" s="623"/>
      <c r="J195" s="623"/>
      <c r="K195" s="623"/>
      <c r="L195" s="623"/>
      <c r="M195" s="623"/>
      <c r="N195" s="623"/>
      <c r="O195" s="623"/>
      <c r="P195" s="623"/>
      <c r="Q195" s="623"/>
      <c r="R195" s="623"/>
      <c r="S195" s="623"/>
      <c r="T195" s="623"/>
      <c r="U195" s="623"/>
      <c r="V195" s="623"/>
      <c r="W195" s="623"/>
      <c r="X195" s="623"/>
      <c r="Y195" s="623"/>
      <c r="Z195" s="623"/>
      <c r="AA195" s="623"/>
      <c r="AB195" s="623"/>
      <c r="AC195" s="623"/>
      <c r="AD195" s="623"/>
      <c r="AE195" s="623"/>
      <c r="AF195" s="623"/>
      <c r="AG195" s="623"/>
      <c r="AH195" s="623"/>
      <c r="AI195" s="623"/>
      <c r="AJ195" s="623"/>
      <c r="AK195" s="623"/>
      <c r="AL195" s="698"/>
      <c r="AM195" s="623"/>
      <c r="AN195" s="697"/>
      <c r="AO195" s="623"/>
      <c r="AP195" s="623"/>
      <c r="AQ195" s="623"/>
      <c r="AR195" s="623"/>
      <c r="AS195" s="623"/>
      <c r="AT195" s="623"/>
      <c r="AU195" s="623"/>
      <c r="AV195" s="623"/>
      <c r="AW195" s="623"/>
      <c r="AX195" s="623"/>
      <c r="AY195" s="623"/>
      <c r="AZ195" s="623"/>
      <c r="BA195" s="623"/>
      <c r="BB195" s="623"/>
      <c r="BC195" s="623"/>
      <c r="BD195" s="623"/>
      <c r="BE195" s="623"/>
      <c r="BF195" s="623"/>
      <c r="BG195" s="623"/>
      <c r="BH195" s="623"/>
      <c r="BI195" s="623"/>
      <c r="BJ195" s="623"/>
      <c r="BK195" s="623"/>
      <c r="BL195" s="623"/>
      <c r="BM195" s="623"/>
      <c r="BN195" s="623"/>
      <c r="BO195" s="623"/>
      <c r="BP195" s="623"/>
      <c r="BQ195" s="623"/>
      <c r="BR195" s="623"/>
      <c r="BS195" s="623"/>
      <c r="BT195" s="623"/>
      <c r="BU195" s="623"/>
      <c r="BV195" s="623"/>
      <c r="BW195" s="623"/>
      <c r="BX195" s="623"/>
      <c r="BY195" s="698"/>
      <c r="BZ195" s="623"/>
      <c r="CA195" s="697"/>
      <c r="CB195" s="623"/>
      <c r="CC195" s="623"/>
      <c r="CD195" s="623"/>
      <c r="CE195" s="623"/>
      <c r="CF195" s="623"/>
      <c r="CG195" s="623"/>
      <c r="CH195" s="623"/>
      <c r="CI195" s="623"/>
      <c r="CJ195" s="623"/>
      <c r="CK195" s="623"/>
      <c r="CL195" s="623"/>
      <c r="CM195" s="623"/>
      <c r="CN195" s="623"/>
      <c r="CO195" s="623"/>
      <c r="CP195" s="623"/>
      <c r="CQ195" s="623"/>
      <c r="CR195" s="623"/>
      <c r="CS195" s="623"/>
      <c r="CT195" s="623"/>
      <c r="CU195" s="623"/>
      <c r="CV195" s="623"/>
      <c r="CW195" s="623"/>
      <c r="CX195" s="623"/>
      <c r="CY195" s="623"/>
      <c r="CZ195" s="623"/>
      <c r="DA195" s="623"/>
      <c r="DB195" s="623"/>
      <c r="DC195" s="623"/>
      <c r="DD195" s="623"/>
      <c r="DE195" s="623"/>
      <c r="DF195" s="623"/>
      <c r="DG195" s="623"/>
      <c r="DH195" s="623"/>
      <c r="DI195" s="623"/>
      <c r="DJ195" s="623"/>
      <c r="DK195" s="623"/>
      <c r="DL195" s="697"/>
      <c r="DM195" s="623"/>
      <c r="DN195" s="697"/>
      <c r="DO195" s="623"/>
      <c r="DP195" s="623"/>
      <c r="DQ195" s="623"/>
      <c r="DR195" s="623"/>
      <c r="DS195" s="623"/>
      <c r="DT195" s="623"/>
      <c r="DU195" s="623"/>
      <c r="DV195" s="623"/>
      <c r="DW195" s="623"/>
      <c r="DX195" s="623"/>
      <c r="DY195" s="623"/>
      <c r="DZ195" s="623"/>
      <c r="EA195" s="623"/>
      <c r="EB195" s="623"/>
      <c r="EC195" s="623"/>
      <c r="ED195" s="623"/>
      <c r="EE195" s="623"/>
      <c r="EF195" s="623"/>
      <c r="EG195" s="623"/>
      <c r="EH195" s="623"/>
      <c r="EI195" s="623"/>
      <c r="EJ195" s="623"/>
      <c r="EK195" s="623"/>
      <c r="EL195" s="623"/>
      <c r="EM195" s="623"/>
      <c r="EN195" s="623"/>
      <c r="EO195" s="623"/>
      <c r="EP195" s="623"/>
      <c r="EQ195" s="623"/>
      <c r="ER195" s="623"/>
      <c r="ES195" s="623"/>
      <c r="ET195" s="623"/>
      <c r="EU195" s="623"/>
      <c r="EV195" s="623"/>
      <c r="EW195" s="623"/>
      <c r="EX195" s="623"/>
      <c r="EY195" s="698"/>
    </row>
    <row r="196">
      <c r="A196" s="697"/>
      <c r="B196" s="623"/>
      <c r="C196" s="623"/>
      <c r="D196" s="623"/>
      <c r="E196" s="623"/>
      <c r="F196" s="623"/>
      <c r="G196" s="623"/>
      <c r="H196" s="623"/>
      <c r="I196" s="623"/>
      <c r="J196" s="623"/>
      <c r="K196" s="623"/>
      <c r="L196" s="623"/>
      <c r="M196" s="623"/>
      <c r="N196" s="623"/>
      <c r="O196" s="623"/>
      <c r="P196" s="623"/>
      <c r="Q196" s="623"/>
      <c r="R196" s="623"/>
      <c r="S196" s="623"/>
      <c r="T196" s="623"/>
      <c r="U196" s="623"/>
      <c r="V196" s="623"/>
      <c r="W196" s="623"/>
      <c r="X196" s="623"/>
      <c r="Y196" s="623"/>
      <c r="Z196" s="623"/>
      <c r="AA196" s="623"/>
      <c r="AB196" s="623"/>
      <c r="AC196" s="623"/>
      <c r="AD196" s="623"/>
      <c r="AE196" s="623"/>
      <c r="AF196" s="623"/>
      <c r="AG196" s="623"/>
      <c r="AH196" s="623"/>
      <c r="AI196" s="623"/>
      <c r="AJ196" s="623"/>
      <c r="AK196" s="623"/>
      <c r="AL196" s="698"/>
      <c r="AM196" s="623"/>
      <c r="AN196" s="697"/>
      <c r="AO196" s="623"/>
      <c r="AP196" s="623"/>
      <c r="AQ196" s="623"/>
      <c r="AR196" s="623"/>
      <c r="AS196" s="623"/>
      <c r="AT196" s="623"/>
      <c r="AU196" s="623"/>
      <c r="AV196" s="623"/>
      <c r="AW196" s="623"/>
      <c r="AX196" s="623"/>
      <c r="AY196" s="623"/>
      <c r="AZ196" s="623"/>
      <c r="BA196" s="623"/>
      <c r="BB196" s="623"/>
      <c r="BC196" s="623"/>
      <c r="BD196" s="623"/>
      <c r="BE196" s="623"/>
      <c r="BF196" s="623"/>
      <c r="BG196" s="623"/>
      <c r="BH196" s="623"/>
      <c r="BI196" s="623"/>
      <c r="BJ196" s="623"/>
      <c r="BK196" s="623"/>
      <c r="BL196" s="623"/>
      <c r="BM196" s="623"/>
      <c r="BN196" s="623"/>
      <c r="BO196" s="623"/>
      <c r="BP196" s="623"/>
      <c r="BQ196" s="623"/>
      <c r="BR196" s="623"/>
      <c r="BS196" s="623"/>
      <c r="BT196" s="623"/>
      <c r="BU196" s="623"/>
      <c r="BV196" s="623"/>
      <c r="BW196" s="623"/>
      <c r="BX196" s="623"/>
      <c r="BY196" s="698"/>
      <c r="BZ196" s="623"/>
      <c r="CA196" s="697"/>
      <c r="CB196" s="623"/>
      <c r="CC196" s="623"/>
      <c r="CD196" s="623"/>
      <c r="CE196" s="623"/>
      <c r="CF196" s="623"/>
      <c r="CG196" s="623"/>
      <c r="CH196" s="623"/>
      <c r="CI196" s="623"/>
      <c r="CJ196" s="623"/>
      <c r="CK196" s="623"/>
      <c r="CL196" s="623"/>
      <c r="CM196" s="623"/>
      <c r="CN196" s="623"/>
      <c r="CO196" s="623"/>
      <c r="CP196" s="623"/>
      <c r="CQ196" s="623"/>
      <c r="CR196" s="623"/>
      <c r="CS196" s="623"/>
      <c r="CT196" s="623"/>
      <c r="CU196" s="623"/>
      <c r="CV196" s="623"/>
      <c r="CW196" s="623"/>
      <c r="CX196" s="623"/>
      <c r="CY196" s="623"/>
      <c r="CZ196" s="623"/>
      <c r="DA196" s="623"/>
      <c r="DB196" s="623"/>
      <c r="DC196" s="623"/>
      <c r="DD196" s="623"/>
      <c r="DE196" s="623"/>
      <c r="DF196" s="623"/>
      <c r="DG196" s="623"/>
      <c r="DH196" s="623"/>
      <c r="DI196" s="623"/>
      <c r="DJ196" s="623"/>
      <c r="DK196" s="623"/>
      <c r="DL196" s="697"/>
      <c r="DM196" s="623"/>
      <c r="DN196" s="697"/>
      <c r="DO196" s="623"/>
      <c r="DP196" s="623"/>
      <c r="DQ196" s="623"/>
      <c r="DR196" s="623"/>
      <c r="DS196" s="623"/>
      <c r="DT196" s="623"/>
      <c r="DU196" s="623"/>
      <c r="DV196" s="623"/>
      <c r="DW196" s="623"/>
      <c r="DX196" s="623"/>
      <c r="DY196" s="623"/>
      <c r="DZ196" s="623"/>
      <c r="EA196" s="623"/>
      <c r="EB196" s="623"/>
      <c r="EC196" s="623"/>
      <c r="ED196" s="623"/>
      <c r="EE196" s="623"/>
      <c r="EF196" s="623"/>
      <c r="EG196" s="623"/>
      <c r="EH196" s="623"/>
      <c r="EI196" s="623"/>
      <c r="EJ196" s="623"/>
      <c r="EK196" s="623"/>
      <c r="EL196" s="623"/>
      <c r="EM196" s="623"/>
      <c r="EN196" s="623"/>
      <c r="EO196" s="623"/>
      <c r="EP196" s="623"/>
      <c r="EQ196" s="623"/>
      <c r="ER196" s="623"/>
      <c r="ES196" s="623"/>
      <c r="ET196" s="623"/>
      <c r="EU196" s="623"/>
      <c r="EV196" s="623"/>
      <c r="EW196" s="623"/>
      <c r="EX196" s="623"/>
      <c r="EY196" s="698"/>
    </row>
    <row r="197">
      <c r="A197" s="692" t="s">
        <v>1059</v>
      </c>
      <c r="P197" s="693"/>
      <c r="Q197" s="627"/>
      <c r="R197" s="627"/>
      <c r="S197" s="627"/>
      <c r="T197" s="627"/>
      <c r="U197" s="627"/>
      <c r="V197" s="627"/>
      <c r="W197" s="627"/>
      <c r="X197" s="627"/>
      <c r="Y197" s="627"/>
      <c r="Z197" s="627"/>
      <c r="AA197" s="627"/>
      <c r="AB197" s="627"/>
      <c r="AC197" s="627"/>
      <c r="AD197" s="627"/>
      <c r="AE197" s="627"/>
      <c r="AF197" s="627"/>
      <c r="AG197" s="627"/>
      <c r="AH197" s="627"/>
      <c r="AI197" s="627"/>
      <c r="AJ197" s="627"/>
      <c r="AK197" s="627"/>
      <c r="AL197" s="626"/>
      <c r="AM197" s="626"/>
      <c r="AN197" s="625" t="s">
        <v>1059</v>
      </c>
      <c r="BC197" s="693"/>
      <c r="BD197" s="706"/>
      <c r="BE197" s="627"/>
      <c r="BF197" s="627"/>
      <c r="BG197" s="627"/>
      <c r="BH197" s="627"/>
      <c r="BI197" s="627"/>
      <c r="BJ197" s="627"/>
      <c r="BK197" s="627"/>
      <c r="BL197" s="627"/>
      <c r="BM197" s="627"/>
      <c r="BN197" s="627"/>
      <c r="BO197" s="627"/>
      <c r="BP197" s="627"/>
      <c r="BQ197" s="627"/>
      <c r="BR197" s="627"/>
      <c r="BS197" s="627"/>
      <c r="BT197" s="627"/>
      <c r="BU197" s="627"/>
      <c r="BV197" s="627"/>
      <c r="BW197" s="627"/>
      <c r="BX197" s="627"/>
      <c r="BY197" s="626"/>
      <c r="BZ197" s="626"/>
      <c r="CA197" s="625" t="s">
        <v>1059</v>
      </c>
      <c r="CP197" s="693"/>
      <c r="CQ197" s="706"/>
      <c r="CR197" s="627"/>
      <c r="CS197" s="627"/>
      <c r="CT197" s="627"/>
      <c r="CU197" s="627"/>
      <c r="CV197" s="627"/>
      <c r="CW197" s="627"/>
      <c r="CX197" s="627"/>
      <c r="CY197" s="627"/>
      <c r="CZ197" s="627"/>
      <c r="DA197" s="627"/>
      <c r="DB197" s="627"/>
      <c r="DC197" s="627"/>
      <c r="DD197" s="627"/>
      <c r="DE197" s="627"/>
      <c r="DF197" s="627"/>
      <c r="DG197" s="627"/>
      <c r="DH197" s="627"/>
      <c r="DI197" s="627"/>
      <c r="DJ197" s="627"/>
      <c r="DK197" s="627"/>
      <c r="DM197" s="625"/>
      <c r="DN197" s="625"/>
      <c r="DO197" s="625" t="s">
        <v>1059</v>
      </c>
      <c r="EA197" s="693"/>
      <c r="ED197" s="706"/>
      <c r="EE197" s="627"/>
      <c r="EF197" s="627"/>
      <c r="EG197" s="627"/>
      <c r="EH197" s="627"/>
      <c r="EI197" s="627"/>
      <c r="EJ197" s="627"/>
      <c r="EK197" s="627"/>
      <c r="EL197" s="627"/>
      <c r="EM197" s="627"/>
      <c r="EN197" s="627"/>
      <c r="EO197" s="627"/>
      <c r="EP197" s="627"/>
      <c r="EQ197" s="627"/>
      <c r="ER197" s="627"/>
      <c r="ES197" s="627"/>
      <c r="ET197" s="627"/>
      <c r="EU197" s="627"/>
      <c r="EV197" s="627"/>
      <c r="EW197" s="627"/>
      <c r="EX197" s="627"/>
      <c r="EY197" s="626"/>
    </row>
    <row r="198">
      <c r="A198" s="697"/>
      <c r="B198" s="623"/>
      <c r="C198" s="623"/>
      <c r="D198" s="623"/>
      <c r="E198" s="623"/>
      <c r="F198" s="623"/>
      <c r="G198" s="623"/>
      <c r="H198" s="623"/>
      <c r="I198" s="623"/>
      <c r="J198" s="623"/>
      <c r="K198" s="623"/>
      <c r="L198" s="623"/>
      <c r="M198" s="623"/>
      <c r="N198" s="623"/>
      <c r="O198" s="623"/>
      <c r="P198" s="623"/>
      <c r="Q198" s="623"/>
      <c r="R198" s="623"/>
      <c r="S198" s="623"/>
      <c r="T198" s="623"/>
      <c r="U198" s="623"/>
      <c r="V198" s="623"/>
      <c r="W198" s="623"/>
      <c r="X198" s="623"/>
      <c r="Y198" s="623"/>
      <c r="Z198" s="623"/>
      <c r="AA198" s="623"/>
      <c r="AB198" s="623"/>
      <c r="AC198" s="623"/>
      <c r="AD198" s="623"/>
      <c r="AE198" s="623"/>
      <c r="AF198" s="623"/>
      <c r="AG198" s="623"/>
      <c r="AH198" s="623"/>
      <c r="AI198" s="623"/>
      <c r="AJ198" s="623"/>
      <c r="AK198" s="623"/>
      <c r="AL198" s="698"/>
      <c r="AM198" s="623"/>
      <c r="AN198" s="697"/>
      <c r="AO198" s="623"/>
      <c r="AP198" s="623"/>
      <c r="AQ198" s="623"/>
      <c r="AR198" s="623"/>
      <c r="AS198" s="623"/>
      <c r="AT198" s="623"/>
      <c r="AU198" s="623"/>
      <c r="AV198" s="623"/>
      <c r="AW198" s="623"/>
      <c r="AX198" s="623"/>
      <c r="AY198" s="623"/>
      <c r="AZ198" s="623"/>
      <c r="BA198" s="623"/>
      <c r="BB198" s="623"/>
      <c r="BC198" s="623"/>
      <c r="BD198" s="623"/>
      <c r="BE198" s="623"/>
      <c r="BF198" s="623"/>
      <c r="BG198" s="623"/>
      <c r="BH198" s="623"/>
      <c r="BI198" s="623"/>
      <c r="BJ198" s="623"/>
      <c r="BK198" s="623"/>
      <c r="BL198" s="623"/>
      <c r="BM198" s="623"/>
      <c r="BN198" s="623"/>
      <c r="BO198" s="623"/>
      <c r="BP198" s="623"/>
      <c r="BQ198" s="623"/>
      <c r="BR198" s="623"/>
      <c r="BS198" s="623"/>
      <c r="BT198" s="623"/>
      <c r="BU198" s="623"/>
      <c r="BV198" s="623"/>
      <c r="BW198" s="623"/>
      <c r="BX198" s="623"/>
      <c r="BY198" s="698"/>
      <c r="BZ198" s="623"/>
      <c r="CA198" s="697"/>
      <c r="CB198" s="623"/>
      <c r="CC198" s="623"/>
      <c r="CD198" s="623"/>
      <c r="CE198" s="623"/>
      <c r="CF198" s="623"/>
      <c r="CG198" s="623"/>
      <c r="CH198" s="623"/>
      <c r="CI198" s="623"/>
      <c r="CJ198" s="623"/>
      <c r="CK198" s="623"/>
      <c r="CL198" s="623"/>
      <c r="CM198" s="623"/>
      <c r="CN198" s="623"/>
      <c r="CO198" s="623"/>
      <c r="CP198" s="623"/>
      <c r="CQ198" s="623"/>
      <c r="CR198" s="623"/>
      <c r="CS198" s="623"/>
      <c r="CT198" s="623"/>
      <c r="CU198" s="623"/>
      <c r="CV198" s="623"/>
      <c r="CW198" s="623"/>
      <c r="CX198" s="623"/>
      <c r="CY198" s="623"/>
      <c r="CZ198" s="623"/>
      <c r="DA198" s="623"/>
      <c r="DB198" s="623"/>
      <c r="DC198" s="623"/>
      <c r="DD198" s="623"/>
      <c r="DE198" s="623"/>
      <c r="DF198" s="623"/>
      <c r="DG198" s="623"/>
      <c r="DH198" s="623"/>
      <c r="DI198" s="623"/>
      <c r="DJ198" s="623"/>
      <c r="DK198" s="623"/>
      <c r="DL198" s="697"/>
      <c r="DM198" s="623"/>
      <c r="DN198" s="697"/>
      <c r="DO198" s="623"/>
      <c r="DP198" s="623"/>
      <c r="DQ198" s="623"/>
      <c r="DR198" s="623"/>
      <c r="DS198" s="623"/>
      <c r="DT198" s="623"/>
      <c r="DU198" s="623"/>
      <c r="DV198" s="623"/>
      <c r="DW198" s="623"/>
      <c r="DX198" s="623"/>
      <c r="DY198" s="623"/>
      <c r="DZ198" s="623"/>
      <c r="EA198" s="623"/>
      <c r="EB198" s="623"/>
      <c r="EC198" s="623"/>
      <c r="ED198" s="623"/>
      <c r="EE198" s="623"/>
      <c r="EF198" s="623"/>
      <c r="EG198" s="623"/>
      <c r="EH198" s="623"/>
      <c r="EI198" s="623"/>
      <c r="EJ198" s="623"/>
      <c r="EK198" s="623"/>
      <c r="EL198" s="623"/>
      <c r="EM198" s="623"/>
      <c r="EN198" s="623"/>
      <c r="EO198" s="623"/>
      <c r="EP198" s="623"/>
      <c r="EQ198" s="623"/>
      <c r="ER198" s="623"/>
      <c r="ES198" s="623"/>
      <c r="ET198" s="623"/>
      <c r="EU198" s="623"/>
      <c r="EV198" s="623"/>
      <c r="EW198" s="623"/>
      <c r="EX198" s="623"/>
      <c r="EY198" s="698"/>
    </row>
    <row r="199">
      <c r="A199" s="699"/>
      <c r="B199" s="700"/>
      <c r="C199" s="700"/>
      <c r="D199" s="700"/>
      <c r="E199" s="700"/>
      <c r="F199" s="700"/>
      <c r="G199" s="700"/>
      <c r="H199" s="700"/>
      <c r="I199" s="700"/>
      <c r="J199" s="700"/>
      <c r="K199" s="700"/>
      <c r="L199" s="700"/>
      <c r="M199" s="700"/>
      <c r="N199" s="700"/>
      <c r="O199" s="700"/>
      <c r="P199" s="700"/>
      <c r="Q199" s="700"/>
      <c r="R199" s="700"/>
      <c r="S199" s="701" t="s">
        <v>1060</v>
      </c>
      <c r="T199" s="702"/>
      <c r="U199" s="702"/>
      <c r="V199" s="702"/>
      <c r="W199" s="702"/>
      <c r="X199" s="702"/>
      <c r="Y199" s="702"/>
      <c r="Z199" s="702"/>
      <c r="AA199" s="700"/>
      <c r="AB199" s="700"/>
      <c r="AC199" s="701" t="s">
        <v>1061</v>
      </c>
      <c r="AD199" s="702"/>
      <c r="AE199" s="702"/>
      <c r="AF199" s="702"/>
      <c r="AG199" s="702"/>
      <c r="AH199" s="702"/>
      <c r="AI199" s="702"/>
      <c r="AJ199" s="700"/>
      <c r="AK199" s="700"/>
      <c r="AL199" s="703"/>
      <c r="AM199" s="623"/>
      <c r="AN199" s="699"/>
      <c r="AO199" s="700"/>
      <c r="AP199" s="700"/>
      <c r="AQ199" s="700"/>
      <c r="AR199" s="700"/>
      <c r="AS199" s="700"/>
      <c r="AT199" s="700"/>
      <c r="AU199" s="700"/>
      <c r="AV199" s="700"/>
      <c r="AW199" s="700"/>
      <c r="AX199" s="700"/>
      <c r="AY199" s="700"/>
      <c r="AZ199" s="700"/>
      <c r="BA199" s="700"/>
      <c r="BB199" s="700"/>
      <c r="BC199" s="700"/>
      <c r="BD199" s="700"/>
      <c r="BE199" s="700"/>
      <c r="BF199" s="701" t="s">
        <v>1060</v>
      </c>
      <c r="BG199" s="702"/>
      <c r="BH199" s="702"/>
      <c r="BI199" s="702"/>
      <c r="BJ199" s="702"/>
      <c r="BK199" s="702"/>
      <c r="BL199" s="702"/>
      <c r="BM199" s="702"/>
      <c r="BN199" s="700"/>
      <c r="BO199" s="700"/>
      <c r="BP199" s="701" t="s">
        <v>1061</v>
      </c>
      <c r="BQ199" s="702"/>
      <c r="BR199" s="702"/>
      <c r="BS199" s="702"/>
      <c r="BT199" s="702"/>
      <c r="BU199" s="702"/>
      <c r="BV199" s="702"/>
      <c r="BW199" s="700"/>
      <c r="BX199" s="700"/>
      <c r="BY199" s="703"/>
      <c r="BZ199" s="623"/>
      <c r="CA199" s="699"/>
      <c r="CB199" s="700"/>
      <c r="CC199" s="700"/>
      <c r="CD199" s="700"/>
      <c r="CE199" s="700"/>
      <c r="CF199" s="700"/>
      <c r="CG199" s="700"/>
      <c r="CH199" s="700"/>
      <c r="CI199" s="700"/>
      <c r="CJ199" s="700"/>
      <c r="CK199" s="700"/>
      <c r="CL199" s="700"/>
      <c r="CM199" s="700"/>
      <c r="CN199" s="700"/>
      <c r="CO199" s="700"/>
      <c r="CP199" s="700"/>
      <c r="CQ199" s="700"/>
      <c r="CR199" s="700"/>
      <c r="CS199" s="701" t="s">
        <v>1060</v>
      </c>
      <c r="CT199" s="702"/>
      <c r="CU199" s="702"/>
      <c r="CV199" s="702"/>
      <c r="CW199" s="702"/>
      <c r="CX199" s="702"/>
      <c r="CY199" s="702"/>
      <c r="CZ199" s="702"/>
      <c r="DA199" s="700"/>
      <c r="DB199" s="700"/>
      <c r="DC199" s="701" t="s">
        <v>1061</v>
      </c>
      <c r="DD199" s="702"/>
      <c r="DE199" s="702"/>
      <c r="DF199" s="702"/>
      <c r="DG199" s="702"/>
      <c r="DH199" s="702"/>
      <c r="DI199" s="702"/>
      <c r="DJ199" s="700"/>
      <c r="DK199" s="700"/>
      <c r="DL199" s="699"/>
      <c r="DM199" s="623"/>
      <c r="DN199" s="699"/>
      <c r="DO199" s="700"/>
      <c r="DP199" s="700"/>
      <c r="DQ199" s="700"/>
      <c r="DR199" s="700"/>
      <c r="DS199" s="700"/>
      <c r="DT199" s="700"/>
      <c r="DU199" s="700"/>
      <c r="DV199" s="700"/>
      <c r="DW199" s="700"/>
      <c r="DX199" s="700"/>
      <c r="DY199" s="700"/>
      <c r="DZ199" s="700"/>
      <c r="EA199" s="700"/>
      <c r="EB199" s="700"/>
      <c r="EC199" s="700"/>
      <c r="ED199" s="701" t="s">
        <v>1060</v>
      </c>
      <c r="EE199" s="702"/>
      <c r="EF199" s="702"/>
      <c r="EG199" s="702"/>
      <c r="EH199" s="702"/>
      <c r="EI199" s="702"/>
      <c r="EJ199" s="702"/>
      <c r="EK199" s="702"/>
      <c r="EN199" s="701" t="s">
        <v>1061</v>
      </c>
      <c r="EO199" s="702"/>
      <c r="EP199" s="702"/>
      <c r="EQ199" s="702"/>
      <c r="ER199" s="702"/>
      <c r="ES199" s="702"/>
      <c r="ET199" s="702"/>
      <c r="EW199" s="700"/>
      <c r="EX199" s="700"/>
      <c r="EY199" s="703"/>
    </row>
    <row r="200">
      <c r="A200" s="623"/>
      <c r="B200" s="623"/>
      <c r="C200" s="623"/>
      <c r="D200" s="623"/>
      <c r="E200" s="623"/>
      <c r="F200" s="623"/>
      <c r="G200" s="623"/>
      <c r="H200" s="623"/>
      <c r="I200" s="623"/>
      <c r="J200" s="623"/>
      <c r="K200" s="623"/>
      <c r="L200" s="623"/>
      <c r="M200" s="623"/>
      <c r="N200" s="623"/>
      <c r="O200" s="623"/>
      <c r="P200" s="623"/>
      <c r="Q200" s="623"/>
      <c r="R200" s="623"/>
      <c r="S200" s="704"/>
      <c r="T200" s="704"/>
      <c r="U200" s="704"/>
      <c r="V200" s="704"/>
      <c r="W200" s="704"/>
      <c r="X200" s="704"/>
      <c r="Y200" s="704"/>
      <c r="Z200" s="704"/>
      <c r="AA200" s="623"/>
      <c r="AB200" s="623"/>
      <c r="AC200" s="704"/>
      <c r="AD200" s="704"/>
      <c r="AE200" s="704"/>
      <c r="AF200" s="704"/>
      <c r="AG200" s="704"/>
      <c r="AH200" s="704"/>
      <c r="AI200" s="704"/>
      <c r="AJ200" s="623"/>
      <c r="AK200" s="623"/>
      <c r="AL200" s="623"/>
      <c r="AM200" s="623"/>
      <c r="AN200" s="623"/>
      <c r="AO200" s="623"/>
      <c r="AP200" s="623"/>
      <c r="AQ200" s="623"/>
      <c r="AR200" s="623"/>
      <c r="AS200" s="623"/>
      <c r="AT200" s="623"/>
      <c r="AU200" s="623"/>
      <c r="AV200" s="623"/>
      <c r="AW200" s="623"/>
      <c r="AX200" s="623"/>
      <c r="AY200" s="623"/>
      <c r="AZ200" s="623"/>
      <c r="BA200" s="623"/>
      <c r="BB200" s="623"/>
      <c r="BC200" s="623"/>
      <c r="BD200" s="623"/>
      <c r="BE200" s="623"/>
      <c r="BF200" s="704"/>
      <c r="BG200" s="704"/>
      <c r="BH200" s="704"/>
      <c r="BI200" s="704"/>
      <c r="BJ200" s="704"/>
      <c r="BK200" s="704"/>
      <c r="BL200" s="704"/>
      <c r="BM200" s="704"/>
      <c r="BN200" s="623"/>
      <c r="BO200" s="623"/>
      <c r="BP200" s="704"/>
      <c r="BQ200" s="704"/>
      <c r="BR200" s="704"/>
      <c r="BS200" s="704"/>
      <c r="BT200" s="704"/>
      <c r="BU200" s="704"/>
      <c r="BV200" s="704"/>
      <c r="BW200" s="623"/>
      <c r="BX200" s="623"/>
      <c r="BY200" s="623"/>
      <c r="BZ200" s="623"/>
      <c r="CA200" s="623"/>
      <c r="CB200" s="623"/>
      <c r="CC200" s="623"/>
      <c r="CD200" s="623"/>
      <c r="CE200" s="623"/>
      <c r="CF200" s="623"/>
      <c r="CG200" s="623"/>
      <c r="CH200" s="623"/>
      <c r="CI200" s="623"/>
      <c r="CJ200" s="623"/>
      <c r="CK200" s="623"/>
      <c r="CL200" s="623"/>
      <c r="CM200" s="623"/>
      <c r="CN200" s="623"/>
      <c r="CO200" s="623"/>
      <c r="CP200" s="623"/>
      <c r="CQ200" s="623"/>
      <c r="CR200" s="623"/>
      <c r="CS200" s="704"/>
      <c r="CT200" s="704"/>
      <c r="CU200" s="704"/>
      <c r="CV200" s="704"/>
      <c r="CW200" s="704"/>
      <c r="CX200" s="704"/>
      <c r="CY200" s="704"/>
      <c r="CZ200" s="704"/>
      <c r="DA200" s="623"/>
      <c r="DB200" s="623"/>
      <c r="DC200" s="704"/>
      <c r="DD200" s="704"/>
      <c r="DE200" s="704"/>
      <c r="DF200" s="704"/>
      <c r="DG200" s="704"/>
      <c r="DH200" s="704"/>
      <c r="DI200" s="704"/>
      <c r="DJ200" s="623"/>
      <c r="DK200" s="623"/>
      <c r="DL200" s="623"/>
      <c r="DM200" s="623"/>
      <c r="DN200" s="623"/>
      <c r="DO200" s="623"/>
      <c r="DP200" s="623"/>
      <c r="DQ200" s="623"/>
      <c r="DR200" s="623"/>
      <c r="DS200" s="623"/>
      <c r="DT200" s="623"/>
      <c r="DU200" s="623"/>
      <c r="DV200" s="623"/>
      <c r="DW200" s="623"/>
      <c r="DX200" s="623"/>
      <c r="DY200" s="623"/>
      <c r="DZ200" s="623"/>
      <c r="EA200" s="623"/>
      <c r="EB200" s="623"/>
      <c r="EC200" s="623"/>
      <c r="ED200" s="623"/>
      <c r="EE200" s="623"/>
      <c r="EF200" s="704"/>
      <c r="EG200" s="704"/>
      <c r="EH200" s="704"/>
      <c r="EI200" s="704"/>
      <c r="EJ200" s="704"/>
      <c r="EK200" s="704"/>
      <c r="EL200" s="704"/>
      <c r="EM200" s="704"/>
      <c r="EN200" s="623"/>
      <c r="EO200" s="623"/>
      <c r="EP200" s="704"/>
      <c r="EQ200" s="704"/>
      <c r="ER200" s="704"/>
      <c r="ES200" s="704"/>
      <c r="ET200" s="704"/>
      <c r="EU200" s="704"/>
      <c r="EV200" s="704"/>
      <c r="EW200" s="623"/>
      <c r="EX200" s="623"/>
      <c r="EY200" s="623"/>
    </row>
    <row r="201">
      <c r="A201" s="620"/>
      <c r="B201" s="621"/>
      <c r="C201" s="621"/>
      <c r="D201" s="621"/>
      <c r="E201" s="621"/>
      <c r="F201" s="621"/>
      <c r="G201" s="621"/>
      <c r="H201" s="621"/>
      <c r="I201" s="621"/>
      <c r="J201" s="621"/>
      <c r="K201" s="621"/>
      <c r="L201" s="621"/>
      <c r="M201" s="621"/>
      <c r="N201" s="621"/>
      <c r="O201" s="621"/>
      <c r="P201" s="621"/>
      <c r="Q201" s="621"/>
      <c r="R201" s="621"/>
      <c r="S201" s="621"/>
      <c r="T201" s="621"/>
      <c r="U201" s="621"/>
      <c r="V201" s="621"/>
      <c r="W201" s="621"/>
      <c r="X201" s="621"/>
      <c r="Y201" s="621"/>
      <c r="Z201" s="621"/>
      <c r="AA201" s="621"/>
      <c r="AB201" s="621"/>
      <c r="AC201" s="621"/>
      <c r="AD201" s="621"/>
      <c r="AE201" s="621"/>
      <c r="AF201" s="621"/>
      <c r="AG201" s="621"/>
      <c r="AH201" s="621"/>
      <c r="AI201" s="621"/>
      <c r="AJ201" s="621"/>
      <c r="AK201" s="621"/>
      <c r="AL201" s="622"/>
      <c r="AM201" s="623"/>
      <c r="AN201" s="620"/>
      <c r="AO201" s="621"/>
      <c r="AP201" s="621"/>
      <c r="AQ201" s="621"/>
      <c r="AR201" s="621"/>
      <c r="AS201" s="621"/>
      <c r="AT201" s="621"/>
      <c r="AU201" s="621"/>
      <c r="AV201" s="621"/>
      <c r="AW201" s="621"/>
      <c r="AX201" s="621"/>
      <c r="AY201" s="621"/>
      <c r="AZ201" s="621"/>
      <c r="BA201" s="621"/>
      <c r="BB201" s="621"/>
      <c r="BC201" s="621"/>
      <c r="BD201" s="621"/>
      <c r="BE201" s="621"/>
      <c r="BF201" s="621"/>
      <c r="BG201" s="621"/>
      <c r="BH201" s="621"/>
      <c r="BI201" s="621"/>
      <c r="BJ201" s="621"/>
      <c r="BK201" s="621"/>
      <c r="BL201" s="621"/>
      <c r="BM201" s="621"/>
      <c r="BN201" s="621"/>
      <c r="BO201" s="621"/>
      <c r="BP201" s="621"/>
      <c r="BQ201" s="621"/>
      <c r="BR201" s="621"/>
      <c r="BS201" s="621"/>
      <c r="BT201" s="621"/>
      <c r="BU201" s="621"/>
      <c r="BV201" s="621"/>
      <c r="BW201" s="621"/>
      <c r="BX201" s="621"/>
      <c r="BY201" s="622"/>
      <c r="BZ201" s="623"/>
      <c r="CA201" s="620"/>
      <c r="CB201" s="621"/>
      <c r="CC201" s="621"/>
      <c r="CD201" s="621"/>
      <c r="CE201" s="621"/>
      <c r="CF201" s="621"/>
      <c r="CG201" s="621"/>
      <c r="CH201" s="621"/>
      <c r="CI201" s="621"/>
      <c r="CJ201" s="621"/>
      <c r="CK201" s="621"/>
      <c r="CL201" s="621"/>
      <c r="CM201" s="621"/>
      <c r="CN201" s="621"/>
      <c r="CO201" s="621"/>
      <c r="CP201" s="621"/>
      <c r="CQ201" s="621"/>
      <c r="CR201" s="621"/>
      <c r="CS201" s="621"/>
      <c r="CT201" s="621"/>
      <c r="CU201" s="621"/>
      <c r="CV201" s="621"/>
      <c r="CW201" s="621"/>
      <c r="CX201" s="621"/>
      <c r="CY201" s="621"/>
      <c r="CZ201" s="621"/>
      <c r="DA201" s="621"/>
      <c r="DB201" s="621"/>
      <c r="DC201" s="621"/>
      <c r="DD201" s="621"/>
      <c r="DE201" s="621"/>
      <c r="DF201" s="621"/>
      <c r="DG201" s="621"/>
      <c r="DH201" s="621"/>
      <c r="DI201" s="621"/>
      <c r="DJ201" s="621"/>
      <c r="DK201" s="621"/>
      <c r="DL201" s="622"/>
      <c r="DM201" s="623"/>
      <c r="DN201" s="620"/>
      <c r="DO201" s="621"/>
      <c r="DP201" s="621"/>
      <c r="DQ201" s="621"/>
      <c r="DR201" s="621"/>
      <c r="DS201" s="621"/>
      <c r="DT201" s="621"/>
      <c r="DU201" s="621"/>
      <c r="DV201" s="621"/>
      <c r="DW201" s="621"/>
      <c r="DX201" s="621"/>
      <c r="DY201" s="621"/>
      <c r="DZ201" s="621"/>
      <c r="EA201" s="621"/>
      <c r="EB201" s="621"/>
      <c r="EC201" s="621"/>
      <c r="ED201" s="621"/>
      <c r="EE201" s="621"/>
      <c r="EF201" s="621"/>
      <c r="EG201" s="621"/>
      <c r="EH201" s="621"/>
      <c r="EI201" s="621"/>
      <c r="EJ201" s="621"/>
      <c r="EK201" s="621"/>
      <c r="EL201" s="621"/>
      <c r="EM201" s="621"/>
      <c r="EN201" s="621"/>
      <c r="EO201" s="621"/>
      <c r="EP201" s="621"/>
      <c r="EQ201" s="621"/>
      <c r="ER201" s="621"/>
      <c r="ES201" s="621"/>
      <c r="ET201" s="621"/>
      <c r="EU201" s="621"/>
      <c r="EV201" s="621"/>
      <c r="EW201" s="621"/>
      <c r="EX201" s="621"/>
      <c r="EY201" s="622"/>
    </row>
    <row r="202">
      <c r="A202" s="624"/>
      <c r="B202" s="625" t="s">
        <v>1003</v>
      </c>
      <c r="AL202" s="626"/>
      <c r="AM202" s="626"/>
      <c r="AN202" s="627"/>
      <c r="AO202" s="625" t="s">
        <v>1003</v>
      </c>
      <c r="BY202" s="626"/>
      <c r="BZ202" s="626"/>
      <c r="CA202" s="627"/>
      <c r="CB202" s="625" t="s">
        <v>1003</v>
      </c>
      <c r="DL202" s="626"/>
      <c r="DM202" s="626"/>
      <c r="DN202" s="627"/>
      <c r="DO202" s="625" t="s">
        <v>1003</v>
      </c>
      <c r="EY202" s="626"/>
    </row>
    <row r="203">
      <c r="A203" s="628"/>
      <c r="B203" s="629" t="s">
        <v>1004</v>
      </c>
      <c r="AL203" s="630"/>
      <c r="AM203" s="629"/>
      <c r="AN203" s="628"/>
      <c r="AO203" s="629" t="s">
        <v>1004</v>
      </c>
      <c r="BY203" s="630"/>
      <c r="BZ203" s="629"/>
      <c r="CA203" s="628"/>
      <c r="CB203" s="629" t="s">
        <v>1004</v>
      </c>
      <c r="DL203" s="630"/>
      <c r="DM203" s="629"/>
      <c r="DN203" s="628"/>
      <c r="DO203" s="629" t="s">
        <v>1004</v>
      </c>
      <c r="EY203" s="630"/>
    </row>
    <row r="204">
      <c r="A204" s="628"/>
      <c r="B204" s="631" t="s">
        <v>1005</v>
      </c>
      <c r="AL204" s="632"/>
      <c r="AM204" s="631"/>
      <c r="AN204" s="628"/>
      <c r="AO204" s="631" t="s">
        <v>1005</v>
      </c>
      <c r="BY204" s="632"/>
      <c r="BZ204" s="631"/>
      <c r="CA204" s="628"/>
      <c r="CB204" s="631" t="s">
        <v>1005</v>
      </c>
      <c r="DL204" s="632"/>
      <c r="DM204" s="631"/>
      <c r="DN204" s="628"/>
      <c r="DO204" s="631" t="s">
        <v>1005</v>
      </c>
      <c r="EY204" s="632"/>
    </row>
    <row r="205">
      <c r="A205" s="628"/>
      <c r="B205" s="633"/>
      <c r="C205" s="633"/>
      <c r="D205" s="633"/>
      <c r="E205" s="633"/>
      <c r="F205" s="633"/>
      <c r="G205" s="633"/>
      <c r="H205" s="633"/>
      <c r="I205" s="633"/>
      <c r="J205" s="633"/>
      <c r="K205" s="633"/>
      <c r="L205" s="633"/>
      <c r="M205" s="633"/>
      <c r="N205" s="633"/>
      <c r="O205" s="633"/>
      <c r="P205" s="633"/>
      <c r="Q205" s="633"/>
      <c r="R205" s="633"/>
      <c r="S205" s="633"/>
      <c r="T205" s="633"/>
      <c r="U205" s="633"/>
      <c r="V205" s="633"/>
      <c r="W205" s="633"/>
      <c r="X205" s="633"/>
      <c r="Y205" s="633"/>
      <c r="Z205" s="633"/>
      <c r="AA205" s="633"/>
      <c r="AB205" s="633"/>
      <c r="AC205" s="633"/>
      <c r="AD205" s="633"/>
      <c r="AE205" s="633"/>
      <c r="AF205" s="633"/>
      <c r="AG205" s="633"/>
      <c r="AH205" s="633"/>
      <c r="AI205" s="633"/>
      <c r="AJ205" s="633"/>
      <c r="AK205" s="633"/>
      <c r="AL205" s="632"/>
      <c r="AM205" s="631"/>
      <c r="AN205" s="628"/>
      <c r="AO205" s="633"/>
      <c r="AP205" s="633"/>
      <c r="AQ205" s="633"/>
      <c r="AR205" s="633"/>
      <c r="AS205" s="633"/>
      <c r="AT205" s="633"/>
      <c r="AU205" s="633"/>
      <c r="AV205" s="633"/>
      <c r="AW205" s="633"/>
      <c r="AX205" s="633"/>
      <c r="AY205" s="633"/>
      <c r="AZ205" s="633"/>
      <c r="BA205" s="633"/>
      <c r="BB205" s="633"/>
      <c r="BC205" s="633"/>
      <c r="BD205" s="633"/>
      <c r="BE205" s="633"/>
      <c r="BF205" s="633"/>
      <c r="BG205" s="633"/>
      <c r="BH205" s="633"/>
      <c r="BI205" s="633"/>
      <c r="BJ205" s="633"/>
      <c r="BK205" s="633"/>
      <c r="BL205" s="633"/>
      <c r="BM205" s="633"/>
      <c r="BN205" s="633"/>
      <c r="BO205" s="633"/>
      <c r="BP205" s="633"/>
      <c r="BQ205" s="633"/>
      <c r="BR205" s="633"/>
      <c r="BS205" s="633"/>
      <c r="BT205" s="633"/>
      <c r="BU205" s="633"/>
      <c r="BV205" s="633"/>
      <c r="BW205" s="633"/>
      <c r="BX205" s="633"/>
      <c r="BY205" s="632"/>
      <c r="BZ205" s="631"/>
      <c r="CA205" s="628"/>
      <c r="CB205" s="633"/>
      <c r="CC205" s="633"/>
      <c r="CD205" s="633"/>
      <c r="CE205" s="633"/>
      <c r="CF205" s="633"/>
      <c r="CG205" s="633"/>
      <c r="CH205" s="633"/>
      <c r="CI205" s="633"/>
      <c r="CJ205" s="633"/>
      <c r="CK205" s="633"/>
      <c r="CL205" s="633"/>
      <c r="CM205" s="633"/>
      <c r="CN205" s="633"/>
      <c r="CO205" s="633"/>
      <c r="CP205" s="633"/>
      <c r="CQ205" s="633"/>
      <c r="CR205" s="633"/>
      <c r="CS205" s="633"/>
      <c r="CT205" s="633"/>
      <c r="CU205" s="633"/>
      <c r="CV205" s="633"/>
      <c r="CW205" s="633"/>
      <c r="CX205" s="633"/>
      <c r="CY205" s="633"/>
      <c r="CZ205" s="633"/>
      <c r="DA205" s="633"/>
      <c r="DB205" s="633"/>
      <c r="DC205" s="633"/>
      <c r="DD205" s="633"/>
      <c r="DE205" s="633"/>
      <c r="DF205" s="633"/>
      <c r="DG205" s="633"/>
      <c r="DH205" s="633"/>
      <c r="DI205" s="633"/>
      <c r="DJ205" s="633"/>
      <c r="DK205" s="633"/>
      <c r="DL205" s="632"/>
      <c r="DM205" s="631"/>
      <c r="DN205" s="628"/>
      <c r="DO205" s="633"/>
      <c r="DP205" s="633"/>
      <c r="DQ205" s="633"/>
      <c r="DR205" s="633"/>
      <c r="DS205" s="633"/>
      <c r="DT205" s="633"/>
      <c r="DU205" s="633"/>
      <c r="DV205" s="633"/>
      <c r="DW205" s="633"/>
      <c r="DX205" s="633"/>
      <c r="DY205" s="633"/>
      <c r="DZ205" s="633"/>
      <c r="EA205" s="633"/>
      <c r="EB205" s="633"/>
      <c r="EC205" s="633"/>
      <c r="ED205" s="633"/>
      <c r="EE205" s="633"/>
      <c r="EF205" s="633"/>
      <c r="EG205" s="633"/>
      <c r="EH205" s="633"/>
      <c r="EI205" s="633"/>
      <c r="EJ205" s="633"/>
      <c r="EK205" s="633"/>
      <c r="EL205" s="633"/>
      <c r="EM205" s="633"/>
      <c r="EN205" s="633"/>
      <c r="EO205" s="633"/>
      <c r="EP205" s="633"/>
      <c r="EQ205" s="633"/>
      <c r="ER205" s="633"/>
      <c r="ES205" s="633"/>
      <c r="ET205" s="633"/>
      <c r="EU205" s="633"/>
      <c r="EV205" s="633"/>
      <c r="EW205" s="633"/>
      <c r="EX205" s="633"/>
      <c r="EY205" s="632"/>
    </row>
    <row r="206">
      <c r="A206" s="628"/>
      <c r="B206" s="634" t="s">
        <v>1006</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2"/>
      <c r="AL206" s="635"/>
      <c r="AM206" s="636"/>
      <c r="AN206" s="628"/>
      <c r="AO206" s="634" t="s">
        <v>1006</v>
      </c>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2"/>
      <c r="BY206" s="635"/>
      <c r="BZ206" s="636"/>
      <c r="CA206" s="628"/>
      <c r="CB206" s="634" t="s">
        <v>1006</v>
      </c>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2"/>
      <c r="DL206" s="635"/>
      <c r="DM206" s="636"/>
      <c r="DN206" s="628"/>
      <c r="DO206" s="634" t="s">
        <v>1006</v>
      </c>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11"/>
      <c r="EW206" s="11"/>
      <c r="EX206" s="12"/>
      <c r="EY206" s="635"/>
    </row>
    <row r="207">
      <c r="A207" s="628"/>
      <c r="B207" s="637" t="s">
        <v>43</v>
      </c>
      <c r="C207" s="12"/>
      <c r="D207" s="638" t="str">
        <f>'3A 2025-2026 REPORTE CALIFICACI'!E7</f>
        <v>2025-2026</v>
      </c>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6"/>
      <c r="AL207" s="639"/>
      <c r="AM207" s="640"/>
      <c r="AN207" s="628"/>
      <c r="AO207" s="637" t="s">
        <v>43</v>
      </c>
      <c r="AP207" s="12"/>
      <c r="AQ207" s="638" t="str">
        <f>'3A 2025-2026 REPORTE CALIFICACI'!E7</f>
        <v>2025-2026</v>
      </c>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6"/>
      <c r="BY207" s="639"/>
      <c r="BZ207" s="640"/>
      <c r="CA207" s="628"/>
      <c r="CB207" s="637" t="s">
        <v>43</v>
      </c>
      <c r="CC207" s="12"/>
      <c r="CD207" s="638" t="str">
        <f>'3A 2025-2026 REPORTE CALIFICACI'!E7</f>
        <v>2025-2026</v>
      </c>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c r="DF207" s="15"/>
      <c r="DG207" s="15"/>
      <c r="DH207" s="15"/>
      <c r="DI207" s="15"/>
      <c r="DJ207" s="15"/>
      <c r="DK207" s="16"/>
      <c r="DL207" s="639"/>
      <c r="DM207" s="640"/>
      <c r="DN207" s="628"/>
      <c r="DO207" s="637" t="s">
        <v>43</v>
      </c>
      <c r="DP207" s="12"/>
      <c r="DQ207" s="638" t="str">
        <f>'3A 2025-2026 REPORTE CALIFICACI'!E7</f>
        <v>2025-2026</v>
      </c>
      <c r="DR207" s="15"/>
      <c r="DS207" s="15"/>
      <c r="DT207" s="15"/>
      <c r="DU207" s="15"/>
      <c r="DV207" s="15"/>
      <c r="DW207" s="15"/>
      <c r="DX207" s="15"/>
      <c r="DY207" s="15"/>
      <c r="DZ207" s="15"/>
      <c r="EA207" s="15"/>
      <c r="EB207" s="15"/>
      <c r="EC207" s="15"/>
      <c r="ED207" s="15"/>
      <c r="EE207" s="15"/>
      <c r="EF207" s="15"/>
      <c r="EG207" s="15"/>
      <c r="EH207" s="15"/>
      <c r="EI207" s="15"/>
      <c r="EJ207" s="15"/>
      <c r="EK207" s="15"/>
      <c r="EL207" s="15"/>
      <c r="EM207" s="15"/>
      <c r="EN207" s="15"/>
      <c r="EO207" s="15"/>
      <c r="EP207" s="15"/>
      <c r="EQ207" s="15"/>
      <c r="ER207" s="15"/>
      <c r="ES207" s="15"/>
      <c r="ET207" s="15"/>
      <c r="EU207" s="15"/>
      <c r="EV207" s="15"/>
      <c r="EW207" s="15"/>
      <c r="EX207" s="16"/>
      <c r="EY207" s="639"/>
    </row>
    <row r="208">
      <c r="A208" s="628"/>
      <c r="B208" s="641" t="s">
        <v>1007</v>
      </c>
      <c r="C208" s="12"/>
      <c r="D208" s="638" t="str">
        <f>'3A 2025-2026 REPORTE CALIFICACI'!D27</f>
        <v>Ruth Esther Fernández Rodríguez</v>
      </c>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6"/>
      <c r="AL208" s="639"/>
      <c r="AM208" s="640"/>
      <c r="AN208" s="628"/>
      <c r="AO208" s="641" t="s">
        <v>1007</v>
      </c>
      <c r="AP208" s="12"/>
      <c r="AQ208" s="638" t="str">
        <f>'3A 2025-2026 REPORTE CALIFICACI'!D28</f>
        <v>Discairy  Filpo Estrella</v>
      </c>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6"/>
      <c r="BY208" s="639"/>
      <c r="BZ208" s="640"/>
      <c r="CA208" s="628"/>
      <c r="CB208" s="641" t="s">
        <v>1007</v>
      </c>
      <c r="CC208" s="12"/>
      <c r="CD208" s="638" t="str">
        <f>'3A 2025-2026 REPORTE CALIFICACI'!D29</f>
        <v>Alexis Enmanuel Gil  Sánchez</v>
      </c>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c r="DF208" s="15"/>
      <c r="DG208" s="15"/>
      <c r="DH208" s="15"/>
      <c r="DI208" s="15"/>
      <c r="DJ208" s="15"/>
      <c r="DK208" s="16"/>
      <c r="DL208" s="639"/>
      <c r="DM208" s="640"/>
      <c r="DN208" s="628"/>
      <c r="DO208" s="641" t="s">
        <v>1007</v>
      </c>
      <c r="DP208" s="12"/>
      <c r="DQ208" s="638" t="str">
        <f>'3A 2025-2026 REPORTE CALIFICACI'!D30</f>
        <v>Ayendy Jesús Guzmán</v>
      </c>
      <c r="DR208" s="15"/>
      <c r="DS208" s="15"/>
      <c r="DT208" s="15"/>
      <c r="DU208" s="15"/>
      <c r="DV208" s="15"/>
      <c r="DW208" s="15"/>
      <c r="DX208" s="15"/>
      <c r="DY208" s="15"/>
      <c r="DZ208" s="15"/>
      <c r="EA208" s="15"/>
      <c r="EB208" s="15"/>
      <c r="EC208" s="15"/>
      <c r="ED208" s="15"/>
      <c r="EE208" s="15"/>
      <c r="EF208" s="15"/>
      <c r="EG208" s="15"/>
      <c r="EH208" s="15"/>
      <c r="EI208" s="15"/>
      <c r="EJ208" s="15"/>
      <c r="EK208" s="15"/>
      <c r="EL208" s="15"/>
      <c r="EM208" s="15"/>
      <c r="EN208" s="15"/>
      <c r="EO208" s="15"/>
      <c r="EP208" s="15"/>
      <c r="EQ208" s="15"/>
      <c r="ER208" s="15"/>
      <c r="ES208" s="15"/>
      <c r="ET208" s="15"/>
      <c r="EU208" s="15"/>
      <c r="EV208" s="15"/>
      <c r="EW208" s="15"/>
      <c r="EX208" s="16"/>
      <c r="EY208" s="639"/>
    </row>
    <row r="209">
      <c r="A209" s="628"/>
      <c r="B209" s="641" t="s">
        <v>1008</v>
      </c>
      <c r="C209" s="12"/>
      <c r="D209" s="638">
        <f>'3A 2025-2026 REPORTE CALIFICACI'!A27</f>
        <v>17</v>
      </c>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6"/>
      <c r="AL209" s="639"/>
      <c r="AM209" s="640"/>
      <c r="AN209" s="628"/>
      <c r="AO209" s="641" t="s">
        <v>1008</v>
      </c>
      <c r="AP209" s="12"/>
      <c r="AQ209" s="638">
        <f>'3A 2025-2026 REPORTE CALIFICACI'!A28</f>
        <v>18</v>
      </c>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6"/>
      <c r="BY209" s="639"/>
      <c r="BZ209" s="640"/>
      <c r="CA209" s="628"/>
      <c r="CB209" s="641" t="s">
        <v>1008</v>
      </c>
      <c r="CC209" s="12"/>
      <c r="CD209" s="638">
        <f>'3A 2025-2026 REPORTE CALIFICACI'!A29</f>
        <v>19</v>
      </c>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c r="DF209" s="15"/>
      <c r="DG209" s="15"/>
      <c r="DH209" s="15"/>
      <c r="DI209" s="15"/>
      <c r="DJ209" s="15"/>
      <c r="DK209" s="16"/>
      <c r="DL209" s="639"/>
      <c r="DM209" s="640"/>
      <c r="DN209" s="628"/>
      <c r="DO209" s="641" t="s">
        <v>1008</v>
      </c>
      <c r="DP209" s="12"/>
      <c r="DQ209" s="638">
        <f>'3A 2025-2026 REPORTE CALIFICACI'!A30</f>
        <v>20</v>
      </c>
      <c r="DR209" s="15"/>
      <c r="DS209" s="15"/>
      <c r="DT209" s="15"/>
      <c r="DU209" s="15"/>
      <c r="DV209" s="15"/>
      <c r="DW209" s="15"/>
      <c r="DX209" s="15"/>
      <c r="DY209" s="15"/>
      <c r="DZ209" s="15"/>
      <c r="EA209" s="15"/>
      <c r="EB209" s="15"/>
      <c r="EC209" s="15"/>
      <c r="ED209" s="15"/>
      <c r="EE209" s="15"/>
      <c r="EF209" s="15"/>
      <c r="EG209" s="15"/>
      <c r="EH209" s="15"/>
      <c r="EI209" s="15"/>
      <c r="EJ209" s="15"/>
      <c r="EK209" s="15"/>
      <c r="EL209" s="15"/>
      <c r="EM209" s="15"/>
      <c r="EN209" s="15"/>
      <c r="EO209" s="15"/>
      <c r="EP209" s="15"/>
      <c r="EQ209" s="15"/>
      <c r="ER209" s="15"/>
      <c r="ES209" s="15"/>
      <c r="ET209" s="15"/>
      <c r="EU209" s="15"/>
      <c r="EV209" s="15"/>
      <c r="EW209" s="15"/>
      <c r="EX209" s="16"/>
      <c r="EY209" s="639"/>
    </row>
    <row r="210">
      <c r="A210" s="628"/>
      <c r="B210" s="641" t="s">
        <v>1009</v>
      </c>
      <c r="C210" s="12"/>
      <c r="D210" s="638">
        <f>'3A 2025-2026 REPORTE CALIFICACI'!C27</f>
        <v>6739413</v>
      </c>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6"/>
      <c r="AL210" s="639"/>
      <c r="AM210" s="640"/>
      <c r="AN210" s="628"/>
      <c r="AO210" s="641" t="s">
        <v>1009</v>
      </c>
      <c r="AP210" s="12"/>
      <c r="AQ210" s="638">
        <f>'3A 2025-2026 REPORTE CALIFICACI'!C28</f>
        <v>32812732</v>
      </c>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6"/>
      <c r="BY210" s="639"/>
      <c r="BZ210" s="640"/>
      <c r="CA210" s="628"/>
      <c r="CB210" s="641" t="s">
        <v>1009</v>
      </c>
      <c r="CC210" s="12"/>
      <c r="CD210" s="638">
        <f>'3A 2025-2026 REPORTE CALIFICACI'!C29</f>
        <v>32529336</v>
      </c>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c r="DF210" s="15"/>
      <c r="DG210" s="15"/>
      <c r="DH210" s="15"/>
      <c r="DI210" s="15"/>
      <c r="DJ210" s="15"/>
      <c r="DK210" s="16"/>
      <c r="DL210" s="639"/>
      <c r="DM210" s="640"/>
      <c r="DN210" s="628"/>
      <c r="DO210" s="641" t="s">
        <v>1009</v>
      </c>
      <c r="DP210" s="12"/>
      <c r="DQ210" s="638">
        <f>'3A 2025-2026 REPORTE CALIFICACI'!C30</f>
        <v>22047916</v>
      </c>
      <c r="DR210" s="15"/>
      <c r="DS210" s="15"/>
      <c r="DT210" s="15"/>
      <c r="DU210" s="15"/>
      <c r="DV210" s="15"/>
      <c r="DW210" s="15"/>
      <c r="DX210" s="15"/>
      <c r="DY210" s="15"/>
      <c r="DZ210" s="15"/>
      <c r="EA210" s="15"/>
      <c r="EB210" s="15"/>
      <c r="EC210" s="15"/>
      <c r="ED210" s="15"/>
      <c r="EE210" s="15"/>
      <c r="EF210" s="15"/>
      <c r="EG210" s="15"/>
      <c r="EH210" s="15"/>
      <c r="EI210" s="15"/>
      <c r="EJ210" s="15"/>
      <c r="EK210" s="15"/>
      <c r="EL210" s="15"/>
      <c r="EM210" s="15"/>
      <c r="EN210" s="15"/>
      <c r="EO210" s="15"/>
      <c r="EP210" s="15"/>
      <c r="EQ210" s="15"/>
      <c r="ER210" s="15"/>
      <c r="ES210" s="15"/>
      <c r="ET210" s="15"/>
      <c r="EU210" s="15"/>
      <c r="EV210" s="15"/>
      <c r="EW210" s="15"/>
      <c r="EX210" s="16"/>
      <c r="EY210" s="639"/>
    </row>
    <row r="211">
      <c r="A211" s="628"/>
      <c r="B211" s="641" t="s">
        <v>1010</v>
      </c>
      <c r="C211" s="12"/>
      <c r="D211" s="638" t="str">
        <f>'3A 2025-2026 REPORTE CALIFICACI'!D5</f>
        <v>3A</v>
      </c>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6"/>
      <c r="AL211" s="639"/>
      <c r="AM211" s="640"/>
      <c r="AN211" s="628"/>
      <c r="AO211" s="641" t="s">
        <v>1010</v>
      </c>
      <c r="AP211" s="12"/>
      <c r="AQ211" s="638" t="str">
        <f>'3A 2025-2026 REPORTE CALIFICACI'!D5</f>
        <v>3A</v>
      </c>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6"/>
      <c r="BY211" s="639"/>
      <c r="BZ211" s="640"/>
      <c r="CA211" s="628"/>
      <c r="CB211" s="641" t="s">
        <v>1010</v>
      </c>
      <c r="CC211" s="12"/>
      <c r="CD211" s="638" t="str">
        <f>'3A 2025-2026 REPORTE CALIFICACI'!D5</f>
        <v>3A</v>
      </c>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c r="DF211" s="15"/>
      <c r="DG211" s="15"/>
      <c r="DH211" s="15"/>
      <c r="DI211" s="15"/>
      <c r="DJ211" s="15"/>
      <c r="DK211" s="16"/>
      <c r="DL211" s="639"/>
      <c r="DM211" s="640"/>
      <c r="DN211" s="628"/>
      <c r="DO211" s="641" t="s">
        <v>1010</v>
      </c>
      <c r="DP211" s="12"/>
      <c r="DQ211" s="638" t="str">
        <f>'3A 2025-2026 REPORTE CALIFICACI'!D5</f>
        <v>3A</v>
      </c>
      <c r="DR211" s="15"/>
      <c r="DS211" s="15"/>
      <c r="DT211" s="15"/>
      <c r="DU211" s="15"/>
      <c r="DV211" s="15"/>
      <c r="DW211" s="15"/>
      <c r="DX211" s="15"/>
      <c r="DY211" s="15"/>
      <c r="DZ211" s="15"/>
      <c r="EA211" s="15"/>
      <c r="EB211" s="15"/>
      <c r="EC211" s="15"/>
      <c r="ED211" s="15"/>
      <c r="EE211" s="15"/>
      <c r="EF211" s="15"/>
      <c r="EG211" s="15"/>
      <c r="EH211" s="15"/>
      <c r="EI211" s="15"/>
      <c r="EJ211" s="15"/>
      <c r="EK211" s="15"/>
      <c r="EL211" s="15"/>
      <c r="EM211" s="15"/>
      <c r="EN211" s="15"/>
      <c r="EO211" s="15"/>
      <c r="EP211" s="15"/>
      <c r="EQ211" s="15"/>
      <c r="ER211" s="15"/>
      <c r="ES211" s="15"/>
      <c r="ET211" s="15"/>
      <c r="EU211" s="15"/>
      <c r="EV211" s="15"/>
      <c r="EW211" s="15"/>
      <c r="EX211" s="16"/>
      <c r="EY211" s="639"/>
    </row>
    <row r="212">
      <c r="A212" s="628"/>
      <c r="B212" s="642" t="s">
        <v>977</v>
      </c>
      <c r="C212" s="12"/>
      <c r="D212" s="638" t="str">
        <f>'3A 2025-2026 REPORTE CALIFICACI'!E6</f>
        <v>MAYELIN GARCIA</v>
      </c>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6"/>
      <c r="AL212" s="639"/>
      <c r="AM212" s="640"/>
      <c r="AN212" s="628"/>
      <c r="AO212" s="642" t="s">
        <v>977</v>
      </c>
      <c r="AP212" s="12"/>
      <c r="AQ212" s="638" t="str">
        <f>'3A 2025-2026 REPORTE CALIFICACI'!E6</f>
        <v>MAYELIN GARCIA</v>
      </c>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6"/>
      <c r="BY212" s="639"/>
      <c r="BZ212" s="640"/>
      <c r="CA212" s="628"/>
      <c r="CB212" s="642" t="s">
        <v>977</v>
      </c>
      <c r="CC212" s="12"/>
      <c r="CD212" s="638" t="str">
        <f>'3A 2025-2026 REPORTE CALIFICACI'!E6</f>
        <v>MAYELIN GARCIA</v>
      </c>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c r="DF212" s="15"/>
      <c r="DG212" s="15"/>
      <c r="DH212" s="15"/>
      <c r="DI212" s="15"/>
      <c r="DJ212" s="15"/>
      <c r="DK212" s="16"/>
      <c r="DL212" s="639"/>
      <c r="DM212" s="640"/>
      <c r="DN212" s="628"/>
      <c r="DO212" s="642" t="s">
        <v>977</v>
      </c>
      <c r="DP212" s="12"/>
      <c r="DQ212" s="638" t="str">
        <f>'3A 2025-2026 REPORTE CALIFICACI'!E6</f>
        <v>MAYELIN GARCIA</v>
      </c>
      <c r="DR212" s="15"/>
      <c r="DS212" s="15"/>
      <c r="DT212" s="15"/>
      <c r="DU212" s="15"/>
      <c r="DV212" s="15"/>
      <c r="DW212" s="15"/>
      <c r="DX212" s="15"/>
      <c r="DY212" s="15"/>
      <c r="DZ212" s="15"/>
      <c r="EA212" s="15"/>
      <c r="EB212" s="15"/>
      <c r="EC212" s="15"/>
      <c r="ED212" s="15"/>
      <c r="EE212" s="15"/>
      <c r="EF212" s="15"/>
      <c r="EG212" s="15"/>
      <c r="EH212" s="15"/>
      <c r="EI212" s="15"/>
      <c r="EJ212" s="15"/>
      <c r="EK212" s="15"/>
      <c r="EL212" s="15"/>
      <c r="EM212" s="15"/>
      <c r="EN212" s="15"/>
      <c r="EO212" s="15"/>
      <c r="EP212" s="15"/>
      <c r="EQ212" s="15"/>
      <c r="ER212" s="15"/>
      <c r="ES212" s="15"/>
      <c r="ET212" s="15"/>
      <c r="EU212" s="15"/>
      <c r="EV212" s="15"/>
      <c r="EW212" s="15"/>
      <c r="EX212" s="16"/>
      <c r="EY212" s="639"/>
    </row>
    <row r="213">
      <c r="A213" s="628"/>
      <c r="B213" s="643"/>
      <c r="C213" s="643"/>
      <c r="D213" s="643"/>
      <c r="E213" s="643"/>
      <c r="F213" s="643"/>
      <c r="G213" s="643"/>
      <c r="H213" s="643"/>
      <c r="I213" s="643"/>
      <c r="J213" s="643"/>
      <c r="K213" s="643"/>
      <c r="L213" s="643"/>
      <c r="M213" s="643"/>
      <c r="N213" s="643"/>
      <c r="O213" s="643"/>
      <c r="P213" s="643"/>
      <c r="Q213" s="643"/>
      <c r="R213" s="643"/>
      <c r="S213" s="643"/>
      <c r="T213" s="643"/>
      <c r="U213" s="643"/>
      <c r="V213" s="643"/>
      <c r="W213" s="643"/>
      <c r="X213" s="643"/>
      <c r="Y213" s="643"/>
      <c r="Z213" s="643"/>
      <c r="AA213" s="643"/>
      <c r="AB213" s="643"/>
      <c r="AC213" s="643"/>
      <c r="AD213" s="643"/>
      <c r="AE213" s="643"/>
      <c r="AF213" s="643"/>
      <c r="AG213" s="643"/>
      <c r="AH213" s="643"/>
      <c r="AI213" s="643"/>
      <c r="AJ213" s="643"/>
      <c r="AK213" s="643"/>
      <c r="AL213" s="644"/>
      <c r="AM213" s="643"/>
      <c r="AN213" s="628"/>
      <c r="AO213" s="643"/>
      <c r="AP213" s="643"/>
      <c r="AQ213" s="643"/>
      <c r="AR213" s="643"/>
      <c r="AS213" s="643"/>
      <c r="AT213" s="643"/>
      <c r="AU213" s="643"/>
      <c r="AV213" s="643"/>
      <c r="AW213" s="643"/>
      <c r="AX213" s="643"/>
      <c r="AY213" s="643"/>
      <c r="AZ213" s="643"/>
      <c r="BA213" s="643"/>
      <c r="BB213" s="643"/>
      <c r="BC213" s="643"/>
      <c r="BD213" s="643"/>
      <c r="BE213" s="643"/>
      <c r="BF213" s="643"/>
      <c r="BG213" s="643"/>
      <c r="BH213" s="643"/>
      <c r="BI213" s="643"/>
      <c r="BJ213" s="643"/>
      <c r="BK213" s="643"/>
      <c r="BL213" s="643"/>
      <c r="BM213" s="643"/>
      <c r="BN213" s="643"/>
      <c r="BO213" s="643"/>
      <c r="BP213" s="643"/>
      <c r="BQ213" s="643"/>
      <c r="BR213" s="643"/>
      <c r="BS213" s="643"/>
      <c r="BT213" s="643"/>
      <c r="BU213" s="643"/>
      <c r="BV213" s="643"/>
      <c r="BW213" s="643"/>
      <c r="BX213" s="643"/>
      <c r="BY213" s="644"/>
      <c r="BZ213" s="643"/>
      <c r="CA213" s="628"/>
      <c r="CB213" s="643"/>
      <c r="CC213" s="643"/>
      <c r="CD213" s="643"/>
      <c r="CE213" s="643"/>
      <c r="CF213" s="643"/>
      <c r="CG213" s="643"/>
      <c r="CH213" s="643"/>
      <c r="CI213" s="643"/>
      <c r="CJ213" s="643"/>
      <c r="CK213" s="643"/>
      <c r="CL213" s="643"/>
      <c r="CM213" s="643"/>
      <c r="CN213" s="643"/>
      <c r="CO213" s="643"/>
      <c r="CP213" s="643"/>
      <c r="CQ213" s="643"/>
      <c r="CR213" s="643"/>
      <c r="CS213" s="643"/>
      <c r="CT213" s="643"/>
      <c r="CU213" s="643"/>
      <c r="CV213" s="643"/>
      <c r="CW213" s="643"/>
      <c r="CX213" s="643"/>
      <c r="CY213" s="643"/>
      <c r="CZ213" s="643"/>
      <c r="DA213" s="643"/>
      <c r="DB213" s="643"/>
      <c r="DC213" s="643"/>
      <c r="DD213" s="643"/>
      <c r="DE213" s="643"/>
      <c r="DF213" s="643"/>
      <c r="DG213" s="643"/>
      <c r="DH213" s="643"/>
      <c r="DI213" s="643"/>
      <c r="DJ213" s="643"/>
      <c r="DK213" s="643"/>
      <c r="DL213" s="644"/>
      <c r="DM213" s="643"/>
      <c r="DN213" s="628"/>
      <c r="DO213" s="643"/>
      <c r="DP213" s="643"/>
      <c r="DQ213" s="643"/>
      <c r="DR213" s="643"/>
      <c r="DS213" s="643"/>
      <c r="DT213" s="643"/>
      <c r="DU213" s="643"/>
      <c r="DV213" s="643"/>
      <c r="DW213" s="643"/>
      <c r="DX213" s="643"/>
      <c r="DY213" s="643"/>
      <c r="DZ213" s="643"/>
      <c r="EA213" s="643"/>
      <c r="EB213" s="643"/>
      <c r="EC213" s="643"/>
      <c r="ED213" s="643"/>
      <c r="EE213" s="643"/>
      <c r="EF213" s="643"/>
      <c r="EG213" s="643"/>
      <c r="EH213" s="643"/>
      <c r="EI213" s="643"/>
      <c r="EJ213" s="643"/>
      <c r="EK213" s="643"/>
      <c r="EL213" s="643"/>
      <c r="EM213" s="643"/>
      <c r="EN213" s="643"/>
      <c r="EO213" s="643"/>
      <c r="EP213" s="643"/>
      <c r="EQ213" s="643"/>
      <c r="ER213" s="643"/>
      <c r="ES213" s="643"/>
      <c r="ET213" s="643"/>
      <c r="EU213" s="643"/>
      <c r="EV213" s="643"/>
      <c r="EW213" s="643"/>
      <c r="EX213" s="643"/>
      <c r="EY213" s="644"/>
    </row>
    <row r="214">
      <c r="A214" s="628"/>
      <c r="B214" s="643"/>
      <c r="C214" s="643"/>
      <c r="D214" s="643"/>
      <c r="E214" s="643"/>
      <c r="F214" s="643"/>
      <c r="G214" s="643"/>
      <c r="H214" s="643"/>
      <c r="I214" s="643"/>
      <c r="J214" s="643"/>
      <c r="K214" s="643"/>
      <c r="L214" s="643"/>
      <c r="M214" s="643"/>
      <c r="N214" s="643"/>
      <c r="O214" s="643"/>
      <c r="P214" s="643"/>
      <c r="Q214" s="643"/>
      <c r="R214" s="643"/>
      <c r="S214" s="643"/>
      <c r="T214" s="643"/>
      <c r="U214" s="643"/>
      <c r="V214" s="643"/>
      <c r="W214" s="643"/>
      <c r="X214" s="643"/>
      <c r="Y214" s="643"/>
      <c r="Z214" s="643"/>
      <c r="AA214" s="643"/>
      <c r="AB214" s="643"/>
      <c r="AC214" s="643"/>
      <c r="AD214" s="643"/>
      <c r="AE214" s="643"/>
      <c r="AF214" s="643"/>
      <c r="AG214" s="643"/>
      <c r="AH214" s="643"/>
      <c r="AI214" s="643"/>
      <c r="AJ214" s="643"/>
      <c r="AK214" s="643"/>
      <c r="AL214" s="644"/>
      <c r="AM214" s="643"/>
      <c r="AN214" s="628"/>
      <c r="AO214" s="643"/>
      <c r="AP214" s="643"/>
      <c r="AQ214" s="643"/>
      <c r="AR214" s="643"/>
      <c r="AS214" s="643"/>
      <c r="AT214" s="643"/>
      <c r="AU214" s="643"/>
      <c r="AV214" s="643"/>
      <c r="AW214" s="643"/>
      <c r="AX214" s="643"/>
      <c r="AY214" s="643"/>
      <c r="AZ214" s="643"/>
      <c r="BA214" s="643"/>
      <c r="BB214" s="643"/>
      <c r="BC214" s="643"/>
      <c r="BD214" s="643"/>
      <c r="BE214" s="643"/>
      <c r="BF214" s="643"/>
      <c r="BG214" s="643"/>
      <c r="BH214" s="643"/>
      <c r="BI214" s="643"/>
      <c r="BJ214" s="643"/>
      <c r="BK214" s="643"/>
      <c r="BL214" s="643"/>
      <c r="BM214" s="643"/>
      <c r="BN214" s="643"/>
      <c r="BO214" s="643"/>
      <c r="BP214" s="643"/>
      <c r="BQ214" s="643"/>
      <c r="BR214" s="643"/>
      <c r="BS214" s="643"/>
      <c r="BT214" s="643"/>
      <c r="BU214" s="643"/>
      <c r="BV214" s="643"/>
      <c r="BW214" s="643"/>
      <c r="BX214" s="643"/>
      <c r="BY214" s="644"/>
      <c r="BZ214" s="643"/>
      <c r="CA214" s="628"/>
      <c r="CB214" s="643"/>
      <c r="CC214" s="643"/>
      <c r="CD214" s="643"/>
      <c r="CE214" s="643"/>
      <c r="CF214" s="643"/>
      <c r="CG214" s="643"/>
      <c r="CH214" s="643"/>
      <c r="CI214" s="643"/>
      <c r="CJ214" s="643"/>
      <c r="CK214" s="643"/>
      <c r="CL214" s="643"/>
      <c r="CM214" s="643"/>
      <c r="CN214" s="643"/>
      <c r="CO214" s="643"/>
      <c r="CP214" s="643"/>
      <c r="CQ214" s="643"/>
      <c r="CR214" s="643"/>
      <c r="CS214" s="643"/>
      <c r="CT214" s="643"/>
      <c r="CU214" s="643"/>
      <c r="CV214" s="643"/>
      <c r="CW214" s="643"/>
      <c r="CX214" s="643"/>
      <c r="CY214" s="643"/>
      <c r="CZ214" s="643"/>
      <c r="DA214" s="643"/>
      <c r="DB214" s="643"/>
      <c r="DC214" s="643"/>
      <c r="DD214" s="643"/>
      <c r="DE214" s="643"/>
      <c r="DF214" s="643"/>
      <c r="DG214" s="643"/>
      <c r="DH214" s="643"/>
      <c r="DI214" s="643"/>
      <c r="DJ214" s="643"/>
      <c r="DK214" s="643"/>
      <c r="DL214" s="644"/>
      <c r="DM214" s="643"/>
      <c r="DN214" s="628"/>
      <c r="DO214" s="643"/>
      <c r="DP214" s="643"/>
      <c r="DQ214" s="643"/>
      <c r="DR214" s="643"/>
      <c r="DS214" s="643"/>
      <c r="DT214" s="643"/>
      <c r="DU214" s="643"/>
      <c r="DV214" s="643"/>
      <c r="DW214" s="643"/>
      <c r="DX214" s="643"/>
      <c r="DY214" s="643"/>
      <c r="DZ214" s="643"/>
      <c r="EA214" s="643"/>
      <c r="EB214" s="643"/>
      <c r="EC214" s="643"/>
      <c r="ED214" s="643"/>
      <c r="EE214" s="643"/>
      <c r="EF214" s="643"/>
      <c r="EG214" s="643"/>
      <c r="EH214" s="643"/>
      <c r="EI214" s="643"/>
      <c r="EJ214" s="643"/>
      <c r="EK214" s="643"/>
      <c r="EL214" s="643"/>
      <c r="EM214" s="643"/>
      <c r="EN214" s="643"/>
      <c r="EO214" s="643"/>
      <c r="EP214" s="643"/>
      <c r="EQ214" s="643"/>
      <c r="ER214" s="643"/>
      <c r="ES214" s="643"/>
      <c r="ET214" s="643"/>
      <c r="EU214" s="643"/>
      <c r="EV214" s="643"/>
      <c r="EW214" s="643"/>
      <c r="EX214" s="643"/>
      <c r="EY214" s="644"/>
    </row>
    <row r="215">
      <c r="A215" s="645"/>
      <c r="B215" s="646" t="s">
        <v>1011</v>
      </c>
      <c r="C215" s="16"/>
      <c r="D215" s="646" t="s">
        <v>981</v>
      </c>
      <c r="E215" s="15"/>
      <c r="F215" s="15"/>
      <c r="G215" s="16"/>
      <c r="H215" s="646" t="s">
        <v>1012</v>
      </c>
      <c r="I215" s="15"/>
      <c r="J215" s="15"/>
      <c r="K215" s="16"/>
      <c r="L215" s="646" t="s">
        <v>983</v>
      </c>
      <c r="M215" s="15"/>
      <c r="N215" s="15"/>
      <c r="O215" s="16"/>
      <c r="P215" s="646" t="s">
        <v>984</v>
      </c>
      <c r="Q215" s="15"/>
      <c r="R215" s="15"/>
      <c r="S215" s="16"/>
      <c r="T215" s="647" t="s">
        <v>985</v>
      </c>
      <c r="U215" s="15"/>
      <c r="V215" s="15"/>
      <c r="W215" s="16"/>
      <c r="X215" s="648" t="s">
        <v>986</v>
      </c>
      <c r="Y215" s="648" t="s">
        <v>652</v>
      </c>
      <c r="Z215" s="646" t="s">
        <v>987</v>
      </c>
      <c r="AA215" s="15"/>
      <c r="AB215" s="15"/>
      <c r="AC215" s="16"/>
      <c r="AD215" s="646" t="s">
        <v>988</v>
      </c>
      <c r="AE215" s="15"/>
      <c r="AF215" s="15"/>
      <c r="AG215" s="16"/>
      <c r="AH215" s="646" t="s">
        <v>989</v>
      </c>
      <c r="AI215" s="16"/>
      <c r="AJ215" s="646" t="s">
        <v>656</v>
      </c>
      <c r="AK215" s="16"/>
      <c r="AL215" s="649"/>
      <c r="AM215" s="650"/>
      <c r="AN215" s="645"/>
      <c r="AO215" s="646" t="s">
        <v>1011</v>
      </c>
      <c r="AP215" s="16"/>
      <c r="AQ215" s="646" t="s">
        <v>981</v>
      </c>
      <c r="AR215" s="15"/>
      <c r="AS215" s="15"/>
      <c r="AT215" s="16"/>
      <c r="AU215" s="646" t="s">
        <v>1012</v>
      </c>
      <c r="AV215" s="15"/>
      <c r="AW215" s="15"/>
      <c r="AX215" s="16"/>
      <c r="AY215" s="646" t="s">
        <v>983</v>
      </c>
      <c r="AZ215" s="15"/>
      <c r="BA215" s="15"/>
      <c r="BB215" s="16"/>
      <c r="BC215" s="646" t="s">
        <v>984</v>
      </c>
      <c r="BD215" s="15"/>
      <c r="BE215" s="15"/>
      <c r="BF215" s="16"/>
      <c r="BG215" s="647" t="s">
        <v>985</v>
      </c>
      <c r="BH215" s="15"/>
      <c r="BI215" s="15"/>
      <c r="BJ215" s="16"/>
      <c r="BK215" s="648" t="s">
        <v>986</v>
      </c>
      <c r="BL215" s="648" t="s">
        <v>652</v>
      </c>
      <c r="BM215" s="646" t="s">
        <v>987</v>
      </c>
      <c r="BN215" s="15"/>
      <c r="BO215" s="15"/>
      <c r="BP215" s="16"/>
      <c r="BQ215" s="646" t="s">
        <v>988</v>
      </c>
      <c r="BR215" s="15"/>
      <c r="BS215" s="15"/>
      <c r="BT215" s="16"/>
      <c r="BU215" s="646" t="s">
        <v>989</v>
      </c>
      <c r="BV215" s="16"/>
      <c r="BW215" s="646" t="s">
        <v>656</v>
      </c>
      <c r="BX215" s="16"/>
      <c r="BY215" s="649"/>
      <c r="BZ215" s="650"/>
      <c r="CA215" s="645"/>
      <c r="CB215" s="646" t="s">
        <v>1011</v>
      </c>
      <c r="CC215" s="16"/>
      <c r="CD215" s="646" t="s">
        <v>981</v>
      </c>
      <c r="CE215" s="15"/>
      <c r="CF215" s="15"/>
      <c r="CG215" s="16"/>
      <c r="CH215" s="646" t="s">
        <v>1012</v>
      </c>
      <c r="CI215" s="15"/>
      <c r="CJ215" s="15"/>
      <c r="CK215" s="16"/>
      <c r="CL215" s="646" t="s">
        <v>983</v>
      </c>
      <c r="CM215" s="15"/>
      <c r="CN215" s="15"/>
      <c r="CO215" s="16"/>
      <c r="CP215" s="646" t="s">
        <v>984</v>
      </c>
      <c r="CQ215" s="15"/>
      <c r="CR215" s="15"/>
      <c r="CS215" s="16"/>
      <c r="CT215" s="647" t="s">
        <v>985</v>
      </c>
      <c r="CU215" s="15"/>
      <c r="CV215" s="15"/>
      <c r="CW215" s="16"/>
      <c r="CX215" s="648" t="s">
        <v>986</v>
      </c>
      <c r="CY215" s="648" t="s">
        <v>652</v>
      </c>
      <c r="CZ215" s="646" t="s">
        <v>987</v>
      </c>
      <c r="DA215" s="15"/>
      <c r="DB215" s="15"/>
      <c r="DC215" s="16"/>
      <c r="DD215" s="646" t="s">
        <v>988</v>
      </c>
      <c r="DE215" s="15"/>
      <c r="DF215" s="15"/>
      <c r="DG215" s="16"/>
      <c r="DH215" s="646" t="s">
        <v>989</v>
      </c>
      <c r="DI215" s="16"/>
      <c r="DJ215" s="646" t="s">
        <v>656</v>
      </c>
      <c r="DK215" s="16"/>
      <c r="DL215" s="649"/>
      <c r="DM215" s="650"/>
      <c r="DN215" s="645"/>
      <c r="DO215" s="646" t="s">
        <v>1011</v>
      </c>
      <c r="DP215" s="16"/>
      <c r="DQ215" s="646" t="s">
        <v>981</v>
      </c>
      <c r="DR215" s="15"/>
      <c r="DS215" s="15"/>
      <c r="DT215" s="16"/>
      <c r="DU215" s="646" t="s">
        <v>1012</v>
      </c>
      <c r="DV215" s="15"/>
      <c r="DW215" s="15"/>
      <c r="DX215" s="16"/>
      <c r="DY215" s="646" t="s">
        <v>983</v>
      </c>
      <c r="DZ215" s="15"/>
      <c r="EA215" s="15"/>
      <c r="EB215" s="16"/>
      <c r="EC215" s="646" t="s">
        <v>984</v>
      </c>
      <c r="ED215" s="15"/>
      <c r="EE215" s="15"/>
      <c r="EF215" s="16"/>
      <c r="EG215" s="647" t="s">
        <v>985</v>
      </c>
      <c r="EH215" s="15"/>
      <c r="EI215" s="15"/>
      <c r="EJ215" s="16"/>
      <c r="EK215" s="648" t="s">
        <v>986</v>
      </c>
      <c r="EL215" s="648" t="s">
        <v>652</v>
      </c>
      <c r="EM215" s="646" t="s">
        <v>987</v>
      </c>
      <c r="EN215" s="15"/>
      <c r="EO215" s="15"/>
      <c r="EP215" s="16"/>
      <c r="EQ215" s="646" t="s">
        <v>988</v>
      </c>
      <c r="ER215" s="15"/>
      <c r="ES215" s="15"/>
      <c r="ET215" s="16"/>
      <c r="EU215" s="646" t="s">
        <v>989</v>
      </c>
      <c r="EV215" s="16"/>
      <c r="EW215" s="646" t="s">
        <v>656</v>
      </c>
      <c r="EX215" s="16"/>
      <c r="EY215" s="649"/>
    </row>
    <row r="216" ht="111.0" customHeight="1">
      <c r="A216" s="651"/>
      <c r="B216" s="652" t="s">
        <v>1013</v>
      </c>
      <c r="C216" s="16"/>
      <c r="D216" s="653" t="s">
        <v>631</v>
      </c>
      <c r="E216" s="654" t="s">
        <v>633</v>
      </c>
      <c r="F216" s="653" t="s">
        <v>635</v>
      </c>
      <c r="G216" s="653" t="s">
        <v>637</v>
      </c>
      <c r="H216" s="653" t="s">
        <v>631</v>
      </c>
      <c r="I216" s="654" t="s">
        <v>633</v>
      </c>
      <c r="J216" s="653" t="s">
        <v>635</v>
      </c>
      <c r="K216" s="653" t="s">
        <v>637</v>
      </c>
      <c r="L216" s="653" t="s">
        <v>631</v>
      </c>
      <c r="M216" s="654" t="s">
        <v>633</v>
      </c>
      <c r="N216" s="653" t="s">
        <v>635</v>
      </c>
      <c r="O216" s="653" t="s">
        <v>637</v>
      </c>
      <c r="P216" s="653" t="s">
        <v>631</v>
      </c>
      <c r="Q216" s="654" t="s">
        <v>633</v>
      </c>
      <c r="R216" s="653" t="s">
        <v>635</v>
      </c>
      <c r="S216" s="652" t="s">
        <v>637</v>
      </c>
      <c r="T216" s="655" t="s">
        <v>991</v>
      </c>
      <c r="U216" s="654" t="s">
        <v>992</v>
      </c>
      <c r="V216" s="653" t="s">
        <v>993</v>
      </c>
      <c r="W216" s="653" t="s">
        <v>994</v>
      </c>
      <c r="X216" s="43"/>
      <c r="Y216" s="43"/>
      <c r="Z216" s="656" t="s">
        <v>995</v>
      </c>
      <c r="AA216" s="656" t="s">
        <v>734</v>
      </c>
      <c r="AB216" s="656" t="s">
        <v>996</v>
      </c>
      <c r="AC216" s="657" t="s">
        <v>665</v>
      </c>
      <c r="AD216" s="656" t="s">
        <v>997</v>
      </c>
      <c r="AE216" s="656" t="s">
        <v>998</v>
      </c>
      <c r="AF216" s="656" t="s">
        <v>999</v>
      </c>
      <c r="AG216" s="657" t="s">
        <v>669</v>
      </c>
      <c r="AH216" s="658" t="s">
        <v>1000</v>
      </c>
      <c r="AI216" s="653" t="s">
        <v>1001</v>
      </c>
      <c r="AJ216" s="658" t="s">
        <v>579</v>
      </c>
      <c r="AK216" s="658" t="s">
        <v>672</v>
      </c>
      <c r="AL216" s="659"/>
      <c r="AM216" s="660"/>
      <c r="AN216" s="651"/>
      <c r="AO216" s="652" t="s">
        <v>1013</v>
      </c>
      <c r="AP216" s="16"/>
      <c r="AQ216" s="653" t="s">
        <v>631</v>
      </c>
      <c r="AR216" s="654" t="s">
        <v>633</v>
      </c>
      <c r="AS216" s="653" t="s">
        <v>635</v>
      </c>
      <c r="AT216" s="653" t="s">
        <v>637</v>
      </c>
      <c r="AU216" s="653" t="s">
        <v>631</v>
      </c>
      <c r="AV216" s="654" t="s">
        <v>633</v>
      </c>
      <c r="AW216" s="653" t="s">
        <v>635</v>
      </c>
      <c r="AX216" s="653" t="s">
        <v>637</v>
      </c>
      <c r="AY216" s="653" t="s">
        <v>631</v>
      </c>
      <c r="AZ216" s="654" t="s">
        <v>633</v>
      </c>
      <c r="BA216" s="653" t="s">
        <v>635</v>
      </c>
      <c r="BB216" s="653" t="s">
        <v>637</v>
      </c>
      <c r="BC216" s="653" t="s">
        <v>631</v>
      </c>
      <c r="BD216" s="654" t="s">
        <v>633</v>
      </c>
      <c r="BE216" s="653" t="s">
        <v>635</v>
      </c>
      <c r="BF216" s="652" t="s">
        <v>637</v>
      </c>
      <c r="BG216" s="655" t="s">
        <v>991</v>
      </c>
      <c r="BH216" s="654" t="s">
        <v>992</v>
      </c>
      <c r="BI216" s="653" t="s">
        <v>993</v>
      </c>
      <c r="BJ216" s="653" t="s">
        <v>994</v>
      </c>
      <c r="BK216" s="43"/>
      <c r="BL216" s="43"/>
      <c r="BM216" s="656" t="s">
        <v>995</v>
      </c>
      <c r="BN216" s="656" t="s">
        <v>734</v>
      </c>
      <c r="BO216" s="656" t="s">
        <v>996</v>
      </c>
      <c r="BP216" s="657" t="s">
        <v>665</v>
      </c>
      <c r="BQ216" s="656" t="s">
        <v>997</v>
      </c>
      <c r="BR216" s="656" t="s">
        <v>998</v>
      </c>
      <c r="BS216" s="656" t="s">
        <v>999</v>
      </c>
      <c r="BT216" s="657" t="s">
        <v>669</v>
      </c>
      <c r="BU216" s="658" t="s">
        <v>1000</v>
      </c>
      <c r="BV216" s="653" t="s">
        <v>1001</v>
      </c>
      <c r="BW216" s="658" t="s">
        <v>579</v>
      </c>
      <c r="BX216" s="658" t="s">
        <v>672</v>
      </c>
      <c r="BY216" s="659"/>
      <c r="BZ216" s="660"/>
      <c r="CA216" s="651"/>
      <c r="CB216" s="652" t="s">
        <v>1013</v>
      </c>
      <c r="CC216" s="16"/>
      <c r="CD216" s="653" t="s">
        <v>631</v>
      </c>
      <c r="CE216" s="654" t="s">
        <v>633</v>
      </c>
      <c r="CF216" s="653" t="s">
        <v>635</v>
      </c>
      <c r="CG216" s="653" t="s">
        <v>637</v>
      </c>
      <c r="CH216" s="653" t="s">
        <v>631</v>
      </c>
      <c r="CI216" s="654" t="s">
        <v>633</v>
      </c>
      <c r="CJ216" s="653" t="s">
        <v>635</v>
      </c>
      <c r="CK216" s="653" t="s">
        <v>637</v>
      </c>
      <c r="CL216" s="653" t="s">
        <v>631</v>
      </c>
      <c r="CM216" s="654" t="s">
        <v>633</v>
      </c>
      <c r="CN216" s="653" t="s">
        <v>635</v>
      </c>
      <c r="CO216" s="653" t="s">
        <v>637</v>
      </c>
      <c r="CP216" s="653" t="s">
        <v>631</v>
      </c>
      <c r="CQ216" s="654" t="s">
        <v>633</v>
      </c>
      <c r="CR216" s="653" t="s">
        <v>635</v>
      </c>
      <c r="CS216" s="652" t="s">
        <v>637</v>
      </c>
      <c r="CT216" s="655" t="s">
        <v>991</v>
      </c>
      <c r="CU216" s="654" t="s">
        <v>992</v>
      </c>
      <c r="CV216" s="653" t="s">
        <v>993</v>
      </c>
      <c r="CW216" s="653" t="s">
        <v>994</v>
      </c>
      <c r="CX216" s="43"/>
      <c r="CY216" s="43"/>
      <c r="CZ216" s="656" t="s">
        <v>995</v>
      </c>
      <c r="DA216" s="656" t="s">
        <v>734</v>
      </c>
      <c r="DB216" s="656" t="s">
        <v>996</v>
      </c>
      <c r="DC216" s="657" t="s">
        <v>665</v>
      </c>
      <c r="DD216" s="656" t="s">
        <v>997</v>
      </c>
      <c r="DE216" s="656" t="s">
        <v>998</v>
      </c>
      <c r="DF216" s="656" t="s">
        <v>999</v>
      </c>
      <c r="DG216" s="657" t="s">
        <v>669</v>
      </c>
      <c r="DH216" s="658" t="s">
        <v>1000</v>
      </c>
      <c r="DI216" s="653" t="s">
        <v>1001</v>
      </c>
      <c r="DJ216" s="658" t="s">
        <v>579</v>
      </c>
      <c r="DK216" s="658" t="s">
        <v>672</v>
      </c>
      <c r="DL216" s="659"/>
      <c r="DM216" s="660"/>
      <c r="DN216" s="651"/>
      <c r="DO216" s="652" t="s">
        <v>1013</v>
      </c>
      <c r="DP216" s="16"/>
      <c r="DQ216" s="653" t="s">
        <v>631</v>
      </c>
      <c r="DR216" s="654" t="s">
        <v>633</v>
      </c>
      <c r="DS216" s="653" t="s">
        <v>635</v>
      </c>
      <c r="DT216" s="653" t="s">
        <v>637</v>
      </c>
      <c r="DU216" s="653" t="s">
        <v>631</v>
      </c>
      <c r="DV216" s="654" t="s">
        <v>633</v>
      </c>
      <c r="DW216" s="653" t="s">
        <v>635</v>
      </c>
      <c r="DX216" s="653" t="s">
        <v>637</v>
      </c>
      <c r="DY216" s="653" t="s">
        <v>631</v>
      </c>
      <c r="DZ216" s="654" t="s">
        <v>633</v>
      </c>
      <c r="EA216" s="653" t="s">
        <v>635</v>
      </c>
      <c r="EB216" s="653" t="s">
        <v>637</v>
      </c>
      <c r="EC216" s="653" t="s">
        <v>631</v>
      </c>
      <c r="ED216" s="654" t="s">
        <v>633</v>
      </c>
      <c r="EE216" s="653" t="s">
        <v>635</v>
      </c>
      <c r="EF216" s="652" t="s">
        <v>637</v>
      </c>
      <c r="EG216" s="655" t="s">
        <v>991</v>
      </c>
      <c r="EH216" s="654" t="s">
        <v>992</v>
      </c>
      <c r="EI216" s="653" t="s">
        <v>993</v>
      </c>
      <c r="EJ216" s="653" t="s">
        <v>994</v>
      </c>
      <c r="EK216" s="43"/>
      <c r="EL216" s="43"/>
      <c r="EM216" s="656" t="s">
        <v>995</v>
      </c>
      <c r="EN216" s="656" t="s">
        <v>734</v>
      </c>
      <c r="EO216" s="656" t="s">
        <v>996</v>
      </c>
      <c r="EP216" s="657" t="s">
        <v>665</v>
      </c>
      <c r="EQ216" s="656" t="s">
        <v>997</v>
      </c>
      <c r="ER216" s="656" t="s">
        <v>998</v>
      </c>
      <c r="ES216" s="656" t="s">
        <v>999</v>
      </c>
      <c r="ET216" s="657" t="s">
        <v>669</v>
      </c>
      <c r="EU216" s="658" t="s">
        <v>1000</v>
      </c>
      <c r="EV216" s="653" t="s">
        <v>1001</v>
      </c>
      <c r="EW216" s="658" t="s">
        <v>579</v>
      </c>
      <c r="EX216" s="658" t="s">
        <v>672</v>
      </c>
      <c r="EY216" s="659"/>
    </row>
    <row r="217" ht="52.5" customHeight="1">
      <c r="A217" s="661"/>
      <c r="B217" s="662" t="s">
        <v>1014</v>
      </c>
      <c r="C217" s="663" t="s">
        <v>980</v>
      </c>
      <c r="D217" s="664">
        <f>'3A 2025-2026 REPORTE CALIFICACI'!E27</f>
        <v>91</v>
      </c>
      <c r="E217" s="664">
        <f>'3A 2025-2026 REPORTE CALIFICACI'!F27</f>
        <v>80</v>
      </c>
      <c r="F217" s="665">
        <f>'3A 2025-2026 REPORTE CALIFICACI'!G27</f>
        <v>87</v>
      </c>
      <c r="G217" s="664">
        <f>'3A 2025-2026 REPORTE CALIFICACI'!H27</f>
        <v>0</v>
      </c>
      <c r="H217" s="664">
        <f>'3A 2025-2026 REPORTE CALIFICACI'!I27</f>
        <v>83</v>
      </c>
      <c r="I217" s="664">
        <f>'3A 2025-2026 REPORTE CALIFICACI'!J27</f>
        <v>84</v>
      </c>
      <c r="J217" s="664">
        <f>'3A 2025-2026 REPORTE CALIFICACI'!K27</f>
        <v>82</v>
      </c>
      <c r="K217" s="664">
        <f>'3A 2025-2026 REPORTE CALIFICACI'!L27</f>
        <v>0</v>
      </c>
      <c r="L217" s="664">
        <f>'3A 2025-2026 REPORTE CALIFICACI'!M27</f>
        <v>92</v>
      </c>
      <c r="M217" s="664">
        <f>'3A 2025-2026 REPORTE CALIFICACI'!N27</f>
        <v>85</v>
      </c>
      <c r="N217" s="664">
        <f>'3A 2025-2026 REPORTE CALIFICACI'!O27</f>
        <v>84</v>
      </c>
      <c r="O217" s="664">
        <f>'3A 2025-2026 REPORTE CALIFICACI'!P27</f>
        <v>0</v>
      </c>
      <c r="P217" s="664">
        <f>'3A 2025-2026 REPORTE CALIFICACI'!Q27</f>
        <v>90</v>
      </c>
      <c r="Q217" s="664">
        <f>'3A 2025-2026 REPORTE CALIFICACI'!R27</f>
        <v>87</v>
      </c>
      <c r="R217" s="664">
        <f>'3A 2025-2026 REPORTE CALIFICACI'!S27</f>
        <v>84</v>
      </c>
      <c r="S217" s="664">
        <f>'3A 2025-2026 REPORTE CALIFICACI'!T27</f>
        <v>0</v>
      </c>
      <c r="T217" s="664"/>
      <c r="U217" s="664"/>
      <c r="V217" s="664"/>
      <c r="W217" s="664"/>
      <c r="X217" s="664"/>
      <c r="Y217" s="664"/>
      <c r="Z217" s="664"/>
      <c r="AA217" s="664"/>
      <c r="AB217" s="664"/>
      <c r="AC217" s="664"/>
      <c r="AD217" s="664"/>
      <c r="AE217" s="664"/>
      <c r="AF217" s="664"/>
      <c r="AG217" s="664"/>
      <c r="AH217" s="664"/>
      <c r="AI217" s="664"/>
      <c r="AJ217" s="664"/>
      <c r="AK217" s="664"/>
      <c r="AL217" s="666"/>
      <c r="AM217" s="667"/>
      <c r="AN217" s="661"/>
      <c r="AO217" s="662" t="s">
        <v>1014</v>
      </c>
      <c r="AP217" s="663" t="s">
        <v>980</v>
      </c>
      <c r="AQ217" s="664">
        <f>'3A 2025-2026 REPORTE CALIFICACI'!E28</f>
        <v>89</v>
      </c>
      <c r="AR217" s="664">
        <f>'3A 2025-2026 REPORTE CALIFICACI'!F28</f>
        <v>85</v>
      </c>
      <c r="AS217" s="665">
        <f>'3A 2025-2026 REPORTE CALIFICACI'!G28</f>
        <v>81</v>
      </c>
      <c r="AT217" s="664">
        <f>'3A 2025-2026 REPORTE CALIFICACI'!H28</f>
        <v>0</v>
      </c>
      <c r="AU217" s="664">
        <f>'3A 2025-2026 REPORTE CALIFICACI'!I28</f>
        <v>81</v>
      </c>
      <c r="AV217" s="664">
        <f>'3A 2025-2026 REPORTE CALIFICACI'!J28</f>
        <v>84</v>
      </c>
      <c r="AW217" s="664">
        <f>'3A 2025-2026 REPORTE CALIFICACI'!K28</f>
        <v>83</v>
      </c>
      <c r="AX217" s="664">
        <f>'3A 2025-2026 REPORTE CALIFICACI'!L28</f>
        <v>0</v>
      </c>
      <c r="AY217" s="664">
        <f>'3A 2025-2026 REPORTE CALIFICACI'!M28</f>
        <v>92</v>
      </c>
      <c r="AZ217" s="664">
        <f>'3A 2025-2026 REPORTE CALIFICACI'!N28</f>
        <v>88</v>
      </c>
      <c r="BA217" s="664">
        <f>'3A 2025-2026 REPORTE CALIFICACI'!O28</f>
        <v>89</v>
      </c>
      <c r="BB217" s="664">
        <f>'3A 2025-2026 REPORTE CALIFICACI'!P28</f>
        <v>0</v>
      </c>
      <c r="BC217" s="664">
        <f>'3A 2025-2026 REPORTE CALIFICACI'!Q28</f>
        <v>89</v>
      </c>
      <c r="BD217" s="664">
        <f>'3A 2025-2026 REPORTE CALIFICACI'!R28</f>
        <v>91</v>
      </c>
      <c r="BE217" s="664">
        <f>'3A 2025-2026 REPORTE CALIFICACI'!S28</f>
        <v>89</v>
      </c>
      <c r="BF217" s="664">
        <f>'3A 2025-2026 REPORTE CALIFICACI'!T28</f>
        <v>0</v>
      </c>
      <c r="BG217" s="664"/>
      <c r="BH217" s="664"/>
      <c r="BI217" s="664"/>
      <c r="BJ217" s="664"/>
      <c r="BK217" s="664"/>
      <c r="BL217" s="664"/>
      <c r="BM217" s="664"/>
      <c r="BN217" s="664"/>
      <c r="BO217" s="664"/>
      <c r="BP217" s="664"/>
      <c r="BQ217" s="664"/>
      <c r="BR217" s="664"/>
      <c r="BS217" s="664"/>
      <c r="BT217" s="664"/>
      <c r="BU217" s="664"/>
      <c r="BV217" s="664"/>
      <c r="BW217" s="664"/>
      <c r="BX217" s="664"/>
      <c r="BY217" s="666"/>
      <c r="BZ217" s="667"/>
      <c r="CA217" s="661"/>
      <c r="CB217" s="662" t="s">
        <v>1014</v>
      </c>
      <c r="CC217" s="663" t="s">
        <v>980</v>
      </c>
      <c r="CD217" s="664">
        <f>'3A 2025-2026 REPORTE CALIFICACI'!E29</f>
        <v>54</v>
      </c>
      <c r="CE217" s="664">
        <f>'3A 2025-2026 REPORTE CALIFICACI'!F29</f>
        <v>62</v>
      </c>
      <c r="CF217" s="665">
        <f>'3A 2025-2026 REPORTE CALIFICACI'!G29</f>
        <v>71</v>
      </c>
      <c r="CG217" s="664">
        <f>'3A 2025-2026 REPORTE CALIFICACI'!H29</f>
        <v>0</v>
      </c>
      <c r="CH217" s="664">
        <f>'3A 2025-2026 REPORTE CALIFICACI'!I29</f>
        <v>51</v>
      </c>
      <c r="CI217" s="664">
        <f>'3A 2025-2026 REPORTE CALIFICACI'!J29</f>
        <v>64</v>
      </c>
      <c r="CJ217" s="664">
        <f>'3A 2025-2026 REPORTE CALIFICACI'!K29</f>
        <v>61</v>
      </c>
      <c r="CK217" s="664">
        <f>'3A 2025-2026 REPORTE CALIFICACI'!L29</f>
        <v>0</v>
      </c>
      <c r="CL217" s="664">
        <f>'3A 2025-2026 REPORTE CALIFICACI'!M29</f>
        <v>72</v>
      </c>
      <c r="CM217" s="664">
        <f>'3A 2025-2026 REPORTE CALIFICACI'!N29</f>
        <v>72</v>
      </c>
      <c r="CN217" s="664">
        <f>'3A 2025-2026 REPORTE CALIFICACI'!O29</f>
        <v>60</v>
      </c>
      <c r="CO217" s="664">
        <f>'3A 2025-2026 REPORTE CALIFICACI'!P29</f>
        <v>0</v>
      </c>
      <c r="CP217" s="664">
        <f>'3A 2025-2026 REPORTE CALIFICACI'!Q29</f>
        <v>75</v>
      </c>
      <c r="CQ217" s="664">
        <f>'3A 2025-2026 REPORTE CALIFICACI'!R29</f>
        <v>55</v>
      </c>
      <c r="CR217" s="664">
        <f>'3A 2025-2026 REPORTE CALIFICACI'!S29</f>
        <v>60</v>
      </c>
      <c r="CS217" s="664">
        <f>'3A 2025-2026 REPORTE CALIFICACI'!T29</f>
        <v>0</v>
      </c>
      <c r="CT217" s="664"/>
      <c r="CU217" s="664"/>
      <c r="CV217" s="664"/>
      <c r="CW217" s="664"/>
      <c r="CX217" s="664"/>
      <c r="CY217" s="664"/>
      <c r="CZ217" s="664"/>
      <c r="DA217" s="664"/>
      <c r="DB217" s="664"/>
      <c r="DC217" s="664"/>
      <c r="DD217" s="664"/>
      <c r="DE217" s="664"/>
      <c r="DF217" s="664"/>
      <c r="DG217" s="664"/>
      <c r="DH217" s="664"/>
      <c r="DI217" s="664"/>
      <c r="DJ217" s="664"/>
      <c r="DK217" s="664"/>
      <c r="DL217" s="666"/>
      <c r="DM217" s="667"/>
      <c r="DN217" s="661"/>
      <c r="DO217" s="662" t="s">
        <v>1014</v>
      </c>
      <c r="DP217" s="663" t="s">
        <v>980</v>
      </c>
      <c r="DQ217" s="664">
        <f>'3A 2025-2026 REPORTE CALIFICACI'!E30</f>
        <v>75</v>
      </c>
      <c r="DR217" s="664">
        <f>'3A 2025-2026 REPORTE CALIFICACI'!F30</f>
        <v>72</v>
      </c>
      <c r="DS217" s="665">
        <f>'3A 2025-2026 REPORTE CALIFICACI'!G30</f>
        <v>72</v>
      </c>
      <c r="DT217" s="664">
        <f>'3A 2025-2026 REPORTE CALIFICACI'!H30</f>
        <v>0</v>
      </c>
      <c r="DU217" s="664">
        <f>'3A 2025-2026 REPORTE CALIFICACI'!I30</f>
        <v>72</v>
      </c>
      <c r="DV217" s="664">
        <f>'3A 2025-2026 REPORTE CALIFICACI'!J30</f>
        <v>65</v>
      </c>
      <c r="DW217" s="664">
        <f>'3A 2025-2026 REPORTE CALIFICACI'!K30</f>
        <v>62</v>
      </c>
      <c r="DX217" s="664">
        <f>'3A 2025-2026 REPORTE CALIFICACI'!L30</f>
        <v>0</v>
      </c>
      <c r="DY217" s="664">
        <f>'3A 2025-2026 REPORTE CALIFICACI'!M30</f>
        <v>71</v>
      </c>
      <c r="DZ217" s="664">
        <f>'3A 2025-2026 REPORTE CALIFICACI'!N30</f>
        <v>62</v>
      </c>
      <c r="EA217" s="664">
        <f>'3A 2025-2026 REPORTE CALIFICACI'!O30</f>
        <v>60</v>
      </c>
      <c r="EB217" s="664">
        <f>'3A 2025-2026 REPORTE CALIFICACI'!P30</f>
        <v>0</v>
      </c>
      <c r="EC217" s="664">
        <f>'3A 2025-2026 REPORTE CALIFICACI'!Q30</f>
        <v>83</v>
      </c>
      <c r="ED217" s="664">
        <f>'3A 2025-2026 REPORTE CALIFICACI'!R30</f>
        <v>58</v>
      </c>
      <c r="EE217" s="664">
        <f>'3A 2025-2026 REPORTE CALIFICACI'!S30</f>
        <v>60</v>
      </c>
      <c r="EF217" s="664">
        <f>'3A 2025-2026 REPORTE CALIFICACI'!T30</f>
        <v>0</v>
      </c>
      <c r="EG217" s="664"/>
      <c r="EH217" s="664"/>
      <c r="EI217" s="664"/>
      <c r="EJ217" s="664"/>
      <c r="EK217" s="664"/>
      <c r="EL217" s="664"/>
      <c r="EM217" s="664"/>
      <c r="EN217" s="664"/>
      <c r="EO217" s="664"/>
      <c r="EP217" s="664"/>
      <c r="EQ217" s="664"/>
      <c r="ER217" s="664"/>
      <c r="ES217" s="664"/>
      <c r="ET217" s="664"/>
      <c r="EU217" s="664"/>
      <c r="EV217" s="664"/>
      <c r="EW217" s="664"/>
      <c r="EX217" s="664"/>
      <c r="EY217" s="666"/>
    </row>
    <row r="218" ht="76.5" customHeight="1">
      <c r="A218" s="661"/>
      <c r="B218" s="47"/>
      <c r="C218" s="663" t="s">
        <v>1015</v>
      </c>
      <c r="D218" s="664">
        <f>'3A 2025-2026 REPORTE CALIFICACI'!AM27</f>
        <v>0</v>
      </c>
      <c r="E218" s="664">
        <f>'3A 2025-2026 REPORTE CALIFICACI'!AN27</f>
        <v>0</v>
      </c>
      <c r="F218" s="664">
        <f>'3A 2025-2026 REPORTE CALIFICACI'!AO27</f>
        <v>0</v>
      </c>
      <c r="G218" s="664">
        <f>'3A 2025-2026 REPORTE CALIFICACI'!AP27</f>
        <v>0</v>
      </c>
      <c r="H218" s="664">
        <f>'3A 2025-2026 REPORTE CALIFICACI'!AQ27</f>
        <v>0</v>
      </c>
      <c r="I218" s="664">
        <f>'3A 2025-2026 REPORTE CALIFICACI'!AR27</f>
        <v>0</v>
      </c>
      <c r="J218" s="664">
        <f>'3A 2025-2026 REPORTE CALIFICACI'!AS27</f>
        <v>0</v>
      </c>
      <c r="K218" s="664">
        <f>'3A 2025-2026 REPORTE CALIFICACI'!AT27</f>
        <v>0</v>
      </c>
      <c r="L218" s="664">
        <f>'3A 2025-2026 REPORTE CALIFICACI'!AU27</f>
        <v>0</v>
      </c>
      <c r="M218" s="664">
        <f>'3A 2025-2026 REPORTE CALIFICACI'!AV27</f>
        <v>0</v>
      </c>
      <c r="N218" s="664">
        <f>'3A 2025-2026 REPORTE CALIFICACI'!AW27</f>
        <v>0</v>
      </c>
      <c r="O218" s="664">
        <f>'3A 2025-2026 REPORTE CALIFICACI'!AX27</f>
        <v>0</v>
      </c>
      <c r="P218" s="664">
        <f>'3A 2025-2026 REPORTE CALIFICACI'!AY27</f>
        <v>0</v>
      </c>
      <c r="Q218" s="664">
        <f>'3A 2025-2026 REPORTE CALIFICACI'!AZ27</f>
        <v>0</v>
      </c>
      <c r="R218" s="664">
        <f>'3A 2025-2026 REPORTE CALIFICACI'!BA27</f>
        <v>0</v>
      </c>
      <c r="S218" s="664">
        <f>'3A 2025-2026 REPORTE CALIFICACI'!BB27</f>
        <v>0</v>
      </c>
      <c r="T218" s="664"/>
      <c r="U218" s="664"/>
      <c r="V218" s="664"/>
      <c r="W218" s="664"/>
      <c r="X218" s="664"/>
      <c r="Y218" s="664"/>
      <c r="Z218" s="664"/>
      <c r="AA218" s="664"/>
      <c r="AB218" s="664"/>
      <c r="AC218" s="664"/>
      <c r="AD218" s="664"/>
      <c r="AE218" s="664"/>
      <c r="AF218" s="664"/>
      <c r="AG218" s="664"/>
      <c r="AH218" s="664"/>
      <c r="AI218" s="664"/>
      <c r="AJ218" s="664"/>
      <c r="AK218" s="664"/>
      <c r="AL218" s="666"/>
      <c r="AM218" s="667"/>
      <c r="AN218" s="661"/>
      <c r="AO218" s="47"/>
      <c r="AP218" s="663" t="s">
        <v>1015</v>
      </c>
      <c r="AQ218" s="664">
        <f>'3A 2025-2026 REPORTE CALIFICACI'!AM28</f>
        <v>0</v>
      </c>
      <c r="AR218" s="664">
        <f>'3A 2025-2026 REPORTE CALIFICACI'!AN28</f>
        <v>0</v>
      </c>
      <c r="AS218" s="664">
        <f>'3A 2025-2026 REPORTE CALIFICACI'!AO28</f>
        <v>0</v>
      </c>
      <c r="AT218" s="664">
        <f>'3A 2025-2026 REPORTE CALIFICACI'!AP28</f>
        <v>0</v>
      </c>
      <c r="AU218" s="664">
        <f>'3A 2025-2026 REPORTE CALIFICACI'!AQ28</f>
        <v>0</v>
      </c>
      <c r="AV218" s="664">
        <f>'3A 2025-2026 REPORTE CALIFICACI'!AR28</f>
        <v>0</v>
      </c>
      <c r="AW218" s="664">
        <f>'3A 2025-2026 REPORTE CALIFICACI'!AS28</f>
        <v>0</v>
      </c>
      <c r="AX218" s="664">
        <f>'3A 2025-2026 REPORTE CALIFICACI'!AT28</f>
        <v>0</v>
      </c>
      <c r="AY218" s="664">
        <f>'3A 2025-2026 REPORTE CALIFICACI'!AU28</f>
        <v>0</v>
      </c>
      <c r="AZ218" s="664">
        <f>'3A 2025-2026 REPORTE CALIFICACI'!AV28</f>
        <v>0</v>
      </c>
      <c r="BA218" s="664">
        <f>'3A 2025-2026 REPORTE CALIFICACI'!AW28</f>
        <v>0</v>
      </c>
      <c r="BB218" s="664">
        <f>'3A 2025-2026 REPORTE CALIFICACI'!AX28</f>
        <v>0</v>
      </c>
      <c r="BC218" s="664">
        <f>'3A 2025-2026 REPORTE CALIFICACI'!AY28</f>
        <v>0</v>
      </c>
      <c r="BD218" s="664">
        <f>'3A 2025-2026 REPORTE CALIFICACI'!AZ28</f>
        <v>0</v>
      </c>
      <c r="BE218" s="664">
        <f>'3A 2025-2026 REPORTE CALIFICACI'!BA28</f>
        <v>0</v>
      </c>
      <c r="BF218" s="664">
        <f>'3A 2025-2026 REPORTE CALIFICACI'!BB28</f>
        <v>0</v>
      </c>
      <c r="BG218" s="664"/>
      <c r="BH218" s="664"/>
      <c r="BI218" s="664"/>
      <c r="BJ218" s="664"/>
      <c r="BK218" s="664"/>
      <c r="BL218" s="664"/>
      <c r="BM218" s="664"/>
      <c r="BN218" s="664"/>
      <c r="BO218" s="664"/>
      <c r="BP218" s="664"/>
      <c r="BQ218" s="664"/>
      <c r="BR218" s="664"/>
      <c r="BS218" s="664"/>
      <c r="BT218" s="664"/>
      <c r="BU218" s="664"/>
      <c r="BV218" s="664"/>
      <c r="BW218" s="664"/>
      <c r="BX218" s="664"/>
      <c r="BY218" s="666"/>
      <c r="BZ218" s="667"/>
      <c r="CA218" s="661"/>
      <c r="CB218" s="47"/>
      <c r="CC218" s="663" t="s">
        <v>1015</v>
      </c>
      <c r="CD218" s="664">
        <f>'3A 2025-2026 REPORTE CALIFICACI'!AM29</f>
        <v>0</v>
      </c>
      <c r="CE218" s="664">
        <f>'3A 2025-2026 REPORTE CALIFICACI'!AN29</f>
        <v>0</v>
      </c>
      <c r="CF218" s="664">
        <f>'3A 2025-2026 REPORTE CALIFICACI'!AO29</f>
        <v>0</v>
      </c>
      <c r="CG218" s="664">
        <f>'3A 2025-2026 REPORTE CALIFICACI'!AP29</f>
        <v>0</v>
      </c>
      <c r="CH218" s="664">
        <f>'3A 2025-2026 REPORTE CALIFICACI'!AQ29</f>
        <v>0</v>
      </c>
      <c r="CI218" s="664">
        <f>'3A 2025-2026 REPORTE CALIFICACI'!AR29</f>
        <v>0</v>
      </c>
      <c r="CJ218" s="664">
        <f>'3A 2025-2026 REPORTE CALIFICACI'!AS29</f>
        <v>0</v>
      </c>
      <c r="CK218" s="664">
        <f>'3A 2025-2026 REPORTE CALIFICACI'!AT29</f>
        <v>0</v>
      </c>
      <c r="CL218" s="664">
        <f>'3A 2025-2026 REPORTE CALIFICACI'!AU29</f>
        <v>0</v>
      </c>
      <c r="CM218" s="664">
        <f>'3A 2025-2026 REPORTE CALIFICACI'!AV29</f>
        <v>0</v>
      </c>
      <c r="CN218" s="664">
        <f>'3A 2025-2026 REPORTE CALIFICACI'!AW29</f>
        <v>0</v>
      </c>
      <c r="CO218" s="664">
        <f>'3A 2025-2026 REPORTE CALIFICACI'!AX29</f>
        <v>0</v>
      </c>
      <c r="CP218" s="664">
        <f>'3A 2025-2026 REPORTE CALIFICACI'!AY29</f>
        <v>0</v>
      </c>
      <c r="CQ218" s="664">
        <f>'3A 2025-2026 REPORTE CALIFICACI'!AZ29</f>
        <v>0</v>
      </c>
      <c r="CR218" s="664">
        <f>'3A 2025-2026 REPORTE CALIFICACI'!BA29</f>
        <v>0</v>
      </c>
      <c r="CS218" s="664">
        <f>'3A 2025-2026 REPORTE CALIFICACI'!BB29</f>
        <v>0</v>
      </c>
      <c r="CT218" s="664"/>
      <c r="CU218" s="664"/>
      <c r="CV218" s="664"/>
      <c r="CW218" s="664"/>
      <c r="CX218" s="664"/>
      <c r="CY218" s="664"/>
      <c r="CZ218" s="664"/>
      <c r="DA218" s="664"/>
      <c r="DB218" s="664"/>
      <c r="DC218" s="664"/>
      <c r="DD218" s="664"/>
      <c r="DE218" s="664"/>
      <c r="DF218" s="664"/>
      <c r="DG218" s="664"/>
      <c r="DH218" s="664"/>
      <c r="DI218" s="664"/>
      <c r="DJ218" s="664"/>
      <c r="DK218" s="664"/>
      <c r="DL218" s="666"/>
      <c r="DM218" s="667"/>
      <c r="DN218" s="661"/>
      <c r="DO218" s="47"/>
      <c r="DP218" s="663" t="s">
        <v>1015</v>
      </c>
      <c r="DQ218" s="664">
        <f>'3A 2025-2026 REPORTE CALIFICACI'!AM30</f>
        <v>0</v>
      </c>
      <c r="DR218" s="664">
        <f>'3A 2025-2026 REPORTE CALIFICACI'!AN30</f>
        <v>0</v>
      </c>
      <c r="DS218" s="664">
        <f>'3A 2025-2026 REPORTE CALIFICACI'!AO30</f>
        <v>0</v>
      </c>
      <c r="DT218" s="664">
        <f>'3A 2025-2026 REPORTE CALIFICACI'!AP30</f>
        <v>0</v>
      </c>
      <c r="DU218" s="664">
        <f>'3A 2025-2026 REPORTE CALIFICACI'!AQ30</f>
        <v>0</v>
      </c>
      <c r="DV218" s="664">
        <f>'3A 2025-2026 REPORTE CALIFICACI'!AR30</f>
        <v>0</v>
      </c>
      <c r="DW218" s="664">
        <f>'3A 2025-2026 REPORTE CALIFICACI'!AS30</f>
        <v>0</v>
      </c>
      <c r="DX218" s="664">
        <f>'3A 2025-2026 REPORTE CALIFICACI'!AT30</f>
        <v>0</v>
      </c>
      <c r="DY218" s="664">
        <f>'3A 2025-2026 REPORTE CALIFICACI'!AU30</f>
        <v>0</v>
      </c>
      <c r="DZ218" s="664">
        <f>'3A 2025-2026 REPORTE CALIFICACI'!AV30</f>
        <v>0</v>
      </c>
      <c r="EA218" s="664">
        <f>'3A 2025-2026 REPORTE CALIFICACI'!AW30</f>
        <v>0</v>
      </c>
      <c r="EB218" s="664">
        <f>'3A 2025-2026 REPORTE CALIFICACI'!AX30</f>
        <v>0</v>
      </c>
      <c r="EC218" s="664">
        <f>'3A 2025-2026 REPORTE CALIFICACI'!AY30</f>
        <v>0</v>
      </c>
      <c r="ED218" s="664">
        <f>'3A 2025-2026 REPORTE CALIFICACI'!AZ30</f>
        <v>0</v>
      </c>
      <c r="EE218" s="664">
        <f>'3A 2025-2026 REPORTE CALIFICACI'!BA30</f>
        <v>0</v>
      </c>
      <c r="EF218" s="664">
        <f>'3A 2025-2026 REPORTE CALIFICACI'!BB30</f>
        <v>0</v>
      </c>
      <c r="EG218" s="664"/>
      <c r="EH218" s="664"/>
      <c r="EI218" s="664"/>
      <c r="EJ218" s="664"/>
      <c r="EK218" s="664"/>
      <c r="EL218" s="664"/>
      <c r="EM218" s="664"/>
      <c r="EN218" s="664"/>
      <c r="EO218" s="664"/>
      <c r="EP218" s="664"/>
      <c r="EQ218" s="664"/>
      <c r="ER218" s="664"/>
      <c r="ES218" s="664"/>
      <c r="ET218" s="664"/>
      <c r="EU218" s="664"/>
      <c r="EV218" s="664"/>
      <c r="EW218" s="664"/>
      <c r="EX218" s="664"/>
      <c r="EY218" s="666"/>
    </row>
    <row r="219" ht="76.5" customHeight="1">
      <c r="A219" s="661"/>
      <c r="B219" s="47"/>
      <c r="C219" s="663" t="s">
        <v>1016</v>
      </c>
      <c r="D219" s="664">
        <f>'3A 2025-2026 REPORTE CALIFICACI'!BU27</f>
        <v>82</v>
      </c>
      <c r="E219" s="664">
        <f>'3A 2025-2026 REPORTE CALIFICACI'!BV27</f>
        <v>80</v>
      </c>
      <c r="F219" s="664">
        <f>'3A 2025-2026 REPORTE CALIFICACI'!BW27</f>
        <v>82</v>
      </c>
      <c r="G219" s="664">
        <f>'3A 2025-2026 REPORTE CALIFICACI'!BX27</f>
        <v>0</v>
      </c>
      <c r="H219" s="664">
        <f>'3A 2025-2026 REPORTE CALIFICACI'!BY27</f>
        <v>83</v>
      </c>
      <c r="I219" s="664">
        <f>'3A 2025-2026 REPORTE CALIFICACI'!BZ27</f>
        <v>82</v>
      </c>
      <c r="J219" s="664">
        <f>'3A 2025-2026 REPORTE CALIFICACI'!CA27</f>
        <v>81</v>
      </c>
      <c r="K219" s="664">
        <f>'3A 2025-2026 REPORTE CALIFICACI'!CB27</f>
        <v>0</v>
      </c>
      <c r="L219" s="664">
        <f>'3A 2025-2026 REPORTE CALIFICACI'!CC27</f>
        <v>86</v>
      </c>
      <c r="M219" s="664">
        <f>'3A 2025-2026 REPORTE CALIFICACI'!CD27</f>
        <v>84</v>
      </c>
      <c r="N219" s="664">
        <f>'3A 2025-2026 REPORTE CALIFICACI'!CE27</f>
        <v>82</v>
      </c>
      <c r="O219" s="664">
        <f>'3A 2025-2026 REPORTE CALIFICACI'!CF27</f>
        <v>0</v>
      </c>
      <c r="P219" s="664">
        <f>'3A 2025-2026 REPORTE CALIFICACI'!CG27</f>
        <v>85</v>
      </c>
      <c r="Q219" s="664">
        <f>'3A 2025-2026 REPORTE CALIFICACI'!CH27</f>
        <v>85</v>
      </c>
      <c r="R219" s="664">
        <f>'3A 2025-2026 REPORTE CALIFICACI'!CI27</f>
        <v>83</v>
      </c>
      <c r="S219" s="664">
        <f>'3A 2025-2026 REPORTE CALIFICACI'!CJ27</f>
        <v>0</v>
      </c>
      <c r="T219" s="664"/>
      <c r="U219" s="664"/>
      <c r="V219" s="664"/>
      <c r="W219" s="664"/>
      <c r="X219" s="664"/>
      <c r="Y219" s="664"/>
      <c r="Z219" s="664"/>
      <c r="AA219" s="664"/>
      <c r="AB219" s="664"/>
      <c r="AC219" s="664"/>
      <c r="AD219" s="664"/>
      <c r="AE219" s="664"/>
      <c r="AF219" s="664"/>
      <c r="AG219" s="664"/>
      <c r="AH219" s="664"/>
      <c r="AI219" s="664"/>
      <c r="AJ219" s="664"/>
      <c r="AK219" s="664"/>
      <c r="AL219" s="666"/>
      <c r="AM219" s="667"/>
      <c r="AN219" s="661"/>
      <c r="AO219" s="47"/>
      <c r="AP219" s="663" t="s">
        <v>1016</v>
      </c>
      <c r="AQ219" s="664">
        <f>'3A 2025-2026 REPORTE CALIFICACI'!BU28</f>
        <v>70</v>
      </c>
      <c r="AR219" s="664">
        <f>'3A 2025-2026 REPORTE CALIFICACI'!BV28</f>
        <v>75</v>
      </c>
      <c r="AS219" s="664">
        <f>'3A 2025-2026 REPORTE CALIFICACI'!BW28</f>
        <v>80</v>
      </c>
      <c r="AT219" s="664">
        <f>'3A 2025-2026 REPORTE CALIFICACI'!BX28</f>
        <v>0</v>
      </c>
      <c r="AU219" s="664">
        <f>'3A 2025-2026 REPORTE CALIFICACI'!BY28</f>
        <v>70</v>
      </c>
      <c r="AV219" s="664">
        <f>'3A 2025-2026 REPORTE CALIFICACI'!BZ28</f>
        <v>75</v>
      </c>
      <c r="AW219" s="664">
        <f>'3A 2025-2026 REPORTE CALIFICACI'!CA28</f>
        <v>80</v>
      </c>
      <c r="AX219" s="664">
        <f>'3A 2025-2026 REPORTE CALIFICACI'!CB28</f>
        <v>0</v>
      </c>
      <c r="AY219" s="664">
        <f>'3A 2025-2026 REPORTE CALIFICACI'!CC28</f>
        <v>73</v>
      </c>
      <c r="AZ219" s="664">
        <f>'3A 2025-2026 REPORTE CALIFICACI'!CD28</f>
        <v>71</v>
      </c>
      <c r="BA219" s="664">
        <f>'3A 2025-2026 REPORTE CALIFICACI'!CE28</f>
        <v>74</v>
      </c>
      <c r="BB219" s="664">
        <f>'3A 2025-2026 REPORTE CALIFICACI'!CF28</f>
        <v>0</v>
      </c>
      <c r="BC219" s="664">
        <f>'3A 2025-2026 REPORTE CALIFICACI'!CG28</f>
        <v>72</v>
      </c>
      <c r="BD219" s="664">
        <f>'3A 2025-2026 REPORTE CALIFICACI'!CH28</f>
        <v>73</v>
      </c>
      <c r="BE219" s="664">
        <f>'3A 2025-2026 REPORTE CALIFICACI'!CI28</f>
        <v>75</v>
      </c>
      <c r="BF219" s="664">
        <f>'3A 2025-2026 REPORTE CALIFICACI'!CJ28</f>
        <v>0</v>
      </c>
      <c r="BG219" s="664"/>
      <c r="BH219" s="664"/>
      <c r="BI219" s="664"/>
      <c r="BJ219" s="664"/>
      <c r="BK219" s="664"/>
      <c r="BL219" s="664"/>
      <c r="BM219" s="664"/>
      <c r="BN219" s="664"/>
      <c r="BO219" s="664"/>
      <c r="BP219" s="664"/>
      <c r="BQ219" s="664"/>
      <c r="BR219" s="664"/>
      <c r="BS219" s="664"/>
      <c r="BT219" s="664"/>
      <c r="BU219" s="664"/>
      <c r="BV219" s="664"/>
      <c r="BW219" s="664"/>
      <c r="BX219" s="664"/>
      <c r="BY219" s="666"/>
      <c r="BZ219" s="667"/>
      <c r="CA219" s="661"/>
      <c r="CB219" s="47"/>
      <c r="CC219" s="663" t="s">
        <v>1016</v>
      </c>
      <c r="CD219" s="664">
        <f>'3A 2025-2026 REPORTE CALIFICACI'!BU29</f>
        <v>72</v>
      </c>
      <c r="CE219" s="664">
        <f>'3A 2025-2026 REPORTE CALIFICACI'!BV29</f>
        <v>35</v>
      </c>
      <c r="CF219" s="664">
        <f>'3A 2025-2026 REPORTE CALIFICACI'!BW29</f>
        <v>50</v>
      </c>
      <c r="CG219" s="664">
        <f>'3A 2025-2026 REPORTE CALIFICACI'!BX29</f>
        <v>0</v>
      </c>
      <c r="CH219" s="664">
        <f>'3A 2025-2026 REPORTE CALIFICACI'!BY29</f>
        <v>71</v>
      </c>
      <c r="CI219" s="664">
        <f>'3A 2025-2026 REPORTE CALIFICACI'!BZ29</f>
        <v>70</v>
      </c>
      <c r="CJ219" s="664">
        <f>'3A 2025-2026 REPORTE CALIFICACI'!CA29</f>
        <v>70</v>
      </c>
      <c r="CK219" s="664">
        <f>'3A 2025-2026 REPORTE CALIFICACI'!CB29</f>
        <v>0</v>
      </c>
      <c r="CL219" s="664">
        <f>'3A 2025-2026 REPORTE CALIFICACI'!CC29</f>
        <v>71</v>
      </c>
      <c r="CM219" s="664">
        <f>'3A 2025-2026 REPORTE CALIFICACI'!CD29</f>
        <v>70</v>
      </c>
      <c r="CN219" s="664">
        <f>'3A 2025-2026 REPORTE CALIFICACI'!CE29</f>
        <v>70</v>
      </c>
      <c r="CO219" s="664">
        <f>'3A 2025-2026 REPORTE CALIFICACI'!CF29</f>
        <v>0</v>
      </c>
      <c r="CP219" s="664">
        <f>'3A 2025-2026 REPORTE CALIFICACI'!CG29</f>
        <v>70</v>
      </c>
      <c r="CQ219" s="664">
        <f>'3A 2025-2026 REPORTE CALIFICACI'!CH29</f>
        <v>70</v>
      </c>
      <c r="CR219" s="664">
        <f>'3A 2025-2026 REPORTE CALIFICACI'!CI29</f>
        <v>70</v>
      </c>
      <c r="CS219" s="664">
        <f>'3A 2025-2026 REPORTE CALIFICACI'!CJ29</f>
        <v>0</v>
      </c>
      <c r="CT219" s="664"/>
      <c r="CU219" s="664"/>
      <c r="CV219" s="664"/>
      <c r="CW219" s="664"/>
      <c r="CX219" s="664"/>
      <c r="CY219" s="664"/>
      <c r="CZ219" s="664"/>
      <c r="DA219" s="664"/>
      <c r="DB219" s="664"/>
      <c r="DC219" s="664"/>
      <c r="DD219" s="664"/>
      <c r="DE219" s="664"/>
      <c r="DF219" s="664"/>
      <c r="DG219" s="664"/>
      <c r="DH219" s="664"/>
      <c r="DI219" s="664"/>
      <c r="DJ219" s="664"/>
      <c r="DK219" s="664"/>
      <c r="DL219" s="666"/>
      <c r="DM219" s="667"/>
      <c r="DN219" s="661"/>
      <c r="DO219" s="47"/>
      <c r="DP219" s="663" t="s">
        <v>1016</v>
      </c>
      <c r="DQ219" s="664">
        <f>'3A 2025-2026 REPORTE CALIFICACI'!BU30</f>
        <v>35</v>
      </c>
      <c r="DR219" s="664">
        <f>'3A 2025-2026 REPORTE CALIFICACI'!BV30</f>
        <v>10</v>
      </c>
      <c r="DS219" s="664">
        <f>'3A 2025-2026 REPORTE CALIFICACI'!BW30</f>
        <v>15</v>
      </c>
      <c r="DT219" s="664">
        <f>'3A 2025-2026 REPORTE CALIFICACI'!BX30</f>
        <v>0</v>
      </c>
      <c r="DU219" s="664">
        <f>'3A 2025-2026 REPORTE CALIFICACI'!BY30</f>
        <v>30</v>
      </c>
      <c r="DV219" s="664">
        <f>'3A 2025-2026 REPORTE CALIFICACI'!BZ30</f>
        <v>10</v>
      </c>
      <c r="DW219" s="664">
        <f>'3A 2025-2026 REPORTE CALIFICACI'!CA30</f>
        <v>10</v>
      </c>
      <c r="DX219" s="664">
        <f>'3A 2025-2026 REPORTE CALIFICACI'!CB30</f>
        <v>0</v>
      </c>
      <c r="DY219" s="664">
        <f>'3A 2025-2026 REPORTE CALIFICACI'!CC30</f>
        <v>70</v>
      </c>
      <c r="DZ219" s="664">
        <f>'3A 2025-2026 REPORTE CALIFICACI'!CD30</f>
        <v>70</v>
      </c>
      <c r="EA219" s="664">
        <f>'3A 2025-2026 REPORTE CALIFICACI'!CE30</f>
        <v>70</v>
      </c>
      <c r="EB219" s="664">
        <f>'3A 2025-2026 REPORTE CALIFICACI'!CF30</f>
        <v>0</v>
      </c>
      <c r="EC219" s="664">
        <f>'3A 2025-2026 REPORTE CALIFICACI'!CG30</f>
        <v>73</v>
      </c>
      <c r="ED219" s="664">
        <f>'3A 2025-2026 REPORTE CALIFICACI'!CH30</f>
        <v>70</v>
      </c>
      <c r="EE219" s="664">
        <f>'3A 2025-2026 REPORTE CALIFICACI'!CI30</f>
        <v>70</v>
      </c>
      <c r="EF219" s="664">
        <f>'3A 2025-2026 REPORTE CALIFICACI'!CJ30</f>
        <v>0</v>
      </c>
      <c r="EG219" s="664"/>
      <c r="EH219" s="664"/>
      <c r="EI219" s="664"/>
      <c r="EJ219" s="664"/>
      <c r="EK219" s="664"/>
      <c r="EL219" s="664"/>
      <c r="EM219" s="664"/>
      <c r="EN219" s="664"/>
      <c r="EO219" s="664"/>
      <c r="EP219" s="664"/>
      <c r="EQ219" s="664"/>
      <c r="ER219" s="664"/>
      <c r="ES219" s="664"/>
      <c r="ET219" s="664"/>
      <c r="EU219" s="664"/>
      <c r="EV219" s="664"/>
      <c r="EW219" s="664"/>
      <c r="EX219" s="664"/>
      <c r="EY219" s="666"/>
    </row>
    <row r="220" ht="52.5" customHeight="1">
      <c r="A220" s="661"/>
      <c r="B220" s="47"/>
      <c r="C220" s="663" t="s">
        <v>1017</v>
      </c>
      <c r="D220" s="664">
        <f>'3A 2025-2026 REPORTE CALIFICACI'!DC27</f>
        <v>91</v>
      </c>
      <c r="E220" s="664">
        <f>'3A 2025-2026 REPORTE CALIFICACI'!DD27</f>
        <v>70</v>
      </c>
      <c r="F220" s="664">
        <f>'3A 2025-2026 REPORTE CALIFICACI'!DE27</f>
        <v>70</v>
      </c>
      <c r="G220" s="664">
        <f>'3A 2025-2026 REPORTE CALIFICACI'!DF27</f>
        <v>0</v>
      </c>
      <c r="H220" s="664">
        <f>'3A 2025-2026 REPORTE CALIFICACI'!DG27</f>
        <v>70</v>
      </c>
      <c r="I220" s="664">
        <f>'3A 2025-2026 REPORTE CALIFICACI'!DH27</f>
        <v>70</v>
      </c>
      <c r="J220" s="664">
        <f>'3A 2025-2026 REPORTE CALIFICACI'!DI27</f>
        <v>70</v>
      </c>
      <c r="K220" s="664">
        <f>'3A 2025-2026 REPORTE CALIFICACI'!DJ27</f>
        <v>0</v>
      </c>
      <c r="L220" s="664">
        <f>'3A 2025-2026 REPORTE CALIFICACI'!DK27</f>
        <v>74</v>
      </c>
      <c r="M220" s="664">
        <f>'3A 2025-2026 REPORTE CALIFICACI'!DL27</f>
        <v>78</v>
      </c>
      <c r="N220" s="664">
        <f>'3A 2025-2026 REPORTE CALIFICACI'!DM27</f>
        <v>80</v>
      </c>
      <c r="O220" s="664">
        <f>'3A 2025-2026 REPORTE CALIFICACI'!DN27</f>
        <v>0</v>
      </c>
      <c r="P220" s="664">
        <f>'3A 2025-2026 REPORTE CALIFICACI'!DO27</f>
        <v>70</v>
      </c>
      <c r="Q220" s="664">
        <f>'3A 2025-2026 REPORTE CALIFICACI'!DP27</f>
        <v>73</v>
      </c>
      <c r="R220" s="664">
        <f>'3A 2025-2026 REPORTE CALIFICACI'!DQ27</f>
        <v>79</v>
      </c>
      <c r="S220" s="664">
        <f>'3A 2025-2026 REPORTE CALIFICACI'!DR27</f>
        <v>0</v>
      </c>
      <c r="T220" s="664"/>
      <c r="U220" s="664"/>
      <c r="V220" s="664"/>
      <c r="W220" s="664"/>
      <c r="X220" s="664"/>
      <c r="Y220" s="664"/>
      <c r="Z220" s="664"/>
      <c r="AA220" s="664"/>
      <c r="AB220" s="664"/>
      <c r="AC220" s="664"/>
      <c r="AD220" s="664"/>
      <c r="AE220" s="664"/>
      <c r="AF220" s="664"/>
      <c r="AG220" s="664"/>
      <c r="AH220" s="664"/>
      <c r="AI220" s="664"/>
      <c r="AJ220" s="664"/>
      <c r="AK220" s="664"/>
      <c r="AL220" s="666"/>
      <c r="AM220" s="667"/>
      <c r="AN220" s="661"/>
      <c r="AO220" s="47"/>
      <c r="AP220" s="663" t="s">
        <v>1017</v>
      </c>
      <c r="AQ220" s="664">
        <f>'3A 2025-2026 REPORTE CALIFICACI'!DC28</f>
        <v>85</v>
      </c>
      <c r="AR220" s="664">
        <f>'3A 2025-2026 REPORTE CALIFICACI'!DD28</f>
        <v>72</v>
      </c>
      <c r="AS220" s="664">
        <f>'3A 2025-2026 REPORTE CALIFICACI'!DE28</f>
        <v>80</v>
      </c>
      <c r="AT220" s="664">
        <f>'3A 2025-2026 REPORTE CALIFICACI'!DF28</f>
        <v>0</v>
      </c>
      <c r="AU220" s="664">
        <f>'3A 2025-2026 REPORTE CALIFICACI'!DG28</f>
        <v>75</v>
      </c>
      <c r="AV220" s="664">
        <f>'3A 2025-2026 REPORTE CALIFICACI'!DH28</f>
        <v>90</v>
      </c>
      <c r="AW220" s="664">
        <f>'3A 2025-2026 REPORTE CALIFICACI'!DI28</f>
        <v>75</v>
      </c>
      <c r="AX220" s="664">
        <f>'3A 2025-2026 REPORTE CALIFICACI'!DJ28</f>
        <v>0</v>
      </c>
      <c r="AY220" s="664">
        <f>'3A 2025-2026 REPORTE CALIFICACI'!DK28</f>
        <v>87</v>
      </c>
      <c r="AZ220" s="664">
        <f>'3A 2025-2026 REPORTE CALIFICACI'!DL28</f>
        <v>88</v>
      </c>
      <c r="BA220" s="664">
        <f>'3A 2025-2026 REPORTE CALIFICACI'!DM28</f>
        <v>80</v>
      </c>
      <c r="BB220" s="664">
        <f>'3A 2025-2026 REPORTE CALIFICACI'!DN28</f>
        <v>0</v>
      </c>
      <c r="BC220" s="664">
        <f>'3A 2025-2026 REPORTE CALIFICACI'!DO28</f>
        <v>93</v>
      </c>
      <c r="BD220" s="664">
        <f>'3A 2025-2026 REPORTE CALIFICACI'!DP28</f>
        <v>83</v>
      </c>
      <c r="BE220" s="664">
        <f>'3A 2025-2026 REPORTE CALIFICACI'!DQ28</f>
        <v>85</v>
      </c>
      <c r="BF220" s="664">
        <f>'3A 2025-2026 REPORTE CALIFICACI'!DR28</f>
        <v>0</v>
      </c>
      <c r="BG220" s="664"/>
      <c r="BH220" s="664"/>
      <c r="BI220" s="664"/>
      <c r="BJ220" s="664"/>
      <c r="BK220" s="664"/>
      <c r="BL220" s="664"/>
      <c r="BM220" s="664"/>
      <c r="BN220" s="664"/>
      <c r="BO220" s="664"/>
      <c r="BP220" s="664"/>
      <c r="BQ220" s="664"/>
      <c r="BR220" s="664"/>
      <c r="BS220" s="664"/>
      <c r="BT220" s="664"/>
      <c r="BU220" s="664"/>
      <c r="BV220" s="664"/>
      <c r="BW220" s="664"/>
      <c r="BX220" s="664"/>
      <c r="BY220" s="666"/>
      <c r="BZ220" s="667"/>
      <c r="CA220" s="661"/>
      <c r="CB220" s="47"/>
      <c r="CC220" s="663" t="s">
        <v>1017</v>
      </c>
      <c r="CD220" s="664">
        <f>'3A 2025-2026 REPORTE CALIFICACI'!DC29</f>
        <v>60</v>
      </c>
      <c r="CE220" s="664">
        <f>'3A 2025-2026 REPORTE CALIFICACI'!DD29</f>
        <v>35</v>
      </c>
      <c r="CF220" s="664">
        <f>'3A 2025-2026 REPORTE CALIFICACI'!DE29</f>
        <v>50</v>
      </c>
      <c r="CG220" s="664">
        <f>'3A 2025-2026 REPORTE CALIFICACI'!DF29</f>
        <v>0</v>
      </c>
      <c r="CH220" s="664">
        <f>'3A 2025-2026 REPORTE CALIFICACI'!DG29</f>
        <v>60</v>
      </c>
      <c r="CI220" s="664">
        <f>'3A 2025-2026 REPORTE CALIFICACI'!DH29</f>
        <v>60</v>
      </c>
      <c r="CJ220" s="664">
        <f>'3A 2025-2026 REPORTE CALIFICACI'!DI29</f>
        <v>40</v>
      </c>
      <c r="CK220" s="664">
        <f>'3A 2025-2026 REPORTE CALIFICACI'!DJ29</f>
        <v>0</v>
      </c>
      <c r="CL220" s="664">
        <f>'3A 2025-2026 REPORTE CALIFICACI'!DK29</f>
        <v>70</v>
      </c>
      <c r="CM220" s="664">
        <f>'3A 2025-2026 REPORTE CALIFICACI'!DL29</f>
        <v>60</v>
      </c>
      <c r="CN220" s="664">
        <f>'3A 2025-2026 REPORTE CALIFICACI'!DM29</f>
        <v>60</v>
      </c>
      <c r="CO220" s="664">
        <f>'3A 2025-2026 REPORTE CALIFICACI'!DN29</f>
        <v>0</v>
      </c>
      <c r="CP220" s="664">
        <f>'3A 2025-2026 REPORTE CALIFICACI'!DO29</f>
        <v>60</v>
      </c>
      <c r="CQ220" s="664">
        <f>'3A 2025-2026 REPORTE CALIFICACI'!DP29</f>
        <v>60</v>
      </c>
      <c r="CR220" s="664">
        <f>'3A 2025-2026 REPORTE CALIFICACI'!DQ29</f>
        <v>70</v>
      </c>
      <c r="CS220" s="664">
        <f>'3A 2025-2026 REPORTE CALIFICACI'!DR29</f>
        <v>0</v>
      </c>
      <c r="CT220" s="664"/>
      <c r="CU220" s="664"/>
      <c r="CV220" s="664"/>
      <c r="CW220" s="664"/>
      <c r="CX220" s="664"/>
      <c r="CY220" s="664"/>
      <c r="CZ220" s="664"/>
      <c r="DA220" s="664"/>
      <c r="DB220" s="664"/>
      <c r="DC220" s="664"/>
      <c r="DD220" s="664"/>
      <c r="DE220" s="664"/>
      <c r="DF220" s="664"/>
      <c r="DG220" s="664"/>
      <c r="DH220" s="664"/>
      <c r="DI220" s="664"/>
      <c r="DJ220" s="664"/>
      <c r="DK220" s="664"/>
      <c r="DL220" s="666"/>
      <c r="DM220" s="667"/>
      <c r="DN220" s="661"/>
      <c r="DO220" s="47"/>
      <c r="DP220" s="663" t="s">
        <v>1017</v>
      </c>
      <c r="DQ220" s="664">
        <f>'3A 2025-2026 REPORTE CALIFICACI'!DC30</f>
        <v>62</v>
      </c>
      <c r="DR220" s="664">
        <f>'3A 2025-2026 REPORTE CALIFICACI'!DD30</f>
        <v>40</v>
      </c>
      <c r="DS220" s="664">
        <f>'3A 2025-2026 REPORTE CALIFICACI'!DE30</f>
        <v>50</v>
      </c>
      <c r="DT220" s="664">
        <f>'3A 2025-2026 REPORTE CALIFICACI'!DF30</f>
        <v>0</v>
      </c>
      <c r="DU220" s="664">
        <f>'3A 2025-2026 REPORTE CALIFICACI'!DG30</f>
        <v>70</v>
      </c>
      <c r="DV220" s="664">
        <f>'3A 2025-2026 REPORTE CALIFICACI'!DH30</f>
        <v>60</v>
      </c>
      <c r="DW220" s="664">
        <f>'3A 2025-2026 REPORTE CALIFICACI'!DI30</f>
        <v>65</v>
      </c>
      <c r="DX220" s="664">
        <f>'3A 2025-2026 REPORTE CALIFICACI'!DJ30</f>
        <v>0</v>
      </c>
      <c r="DY220" s="664">
        <f>'3A 2025-2026 REPORTE CALIFICACI'!DK30</f>
        <v>70</v>
      </c>
      <c r="DZ220" s="664">
        <f>'3A 2025-2026 REPORTE CALIFICACI'!DL30</f>
        <v>75</v>
      </c>
      <c r="EA220" s="664">
        <f>'3A 2025-2026 REPORTE CALIFICACI'!DM30</f>
        <v>70</v>
      </c>
      <c r="EB220" s="664">
        <f>'3A 2025-2026 REPORTE CALIFICACI'!DN30</f>
        <v>0</v>
      </c>
      <c r="EC220" s="664">
        <f>'3A 2025-2026 REPORTE CALIFICACI'!DO30</f>
        <v>80</v>
      </c>
      <c r="ED220" s="664">
        <f>'3A 2025-2026 REPORTE CALIFICACI'!DP30</f>
        <v>70</v>
      </c>
      <c r="EE220" s="664">
        <f>'3A 2025-2026 REPORTE CALIFICACI'!DQ30</f>
        <v>60</v>
      </c>
      <c r="EF220" s="664">
        <f>'3A 2025-2026 REPORTE CALIFICACI'!DR30</f>
        <v>0</v>
      </c>
      <c r="EG220" s="664"/>
      <c r="EH220" s="664"/>
      <c r="EI220" s="664"/>
      <c r="EJ220" s="664"/>
      <c r="EK220" s="664"/>
      <c r="EL220" s="664"/>
      <c r="EM220" s="664"/>
      <c r="EN220" s="664"/>
      <c r="EO220" s="664"/>
      <c r="EP220" s="664"/>
      <c r="EQ220" s="664"/>
      <c r="ER220" s="664"/>
      <c r="ES220" s="664"/>
      <c r="ET220" s="664"/>
      <c r="EU220" s="664"/>
      <c r="EV220" s="664"/>
      <c r="EW220" s="664"/>
      <c r="EX220" s="664"/>
      <c r="EY220" s="666"/>
    </row>
    <row r="221" ht="52.5" customHeight="1">
      <c r="A221" s="661"/>
      <c r="B221" s="47"/>
      <c r="C221" s="663" t="s">
        <v>1018</v>
      </c>
      <c r="D221" s="664">
        <f>'3A 2025-2026 REPORTE CALIFICACI'!EK27</f>
        <v>86</v>
      </c>
      <c r="E221" s="664">
        <f>'3A 2025-2026 REPORTE CALIFICACI'!EL27</f>
        <v>86</v>
      </c>
      <c r="F221" s="664">
        <f>'3A 2025-2026 REPORTE CALIFICACI'!EM27</f>
        <v>90</v>
      </c>
      <c r="G221" s="665">
        <f>'3A 2025-2026 REPORTE CALIFICACI'!EN27</f>
        <v>0</v>
      </c>
      <c r="H221" s="664">
        <f>'3A 2025-2026 REPORTE CALIFICACI'!EO27</f>
        <v>82</v>
      </c>
      <c r="I221" s="664">
        <f>'3A 2025-2026 REPORTE CALIFICACI'!EP27</f>
        <v>84</v>
      </c>
      <c r="J221" s="664">
        <f>'3A 2025-2026 REPORTE CALIFICACI'!EQ27</f>
        <v>92</v>
      </c>
      <c r="K221" s="664">
        <f>'3A 2025-2026 REPORTE CALIFICACI'!ER27</f>
        <v>0</v>
      </c>
      <c r="L221" s="664">
        <f>'3A 2025-2026 REPORTE CALIFICACI'!ES27</f>
        <v>92</v>
      </c>
      <c r="M221" s="665">
        <f>'3A 2025-2026 REPORTE CALIFICACI'!ET27</f>
        <v>90</v>
      </c>
      <c r="N221" s="665">
        <f>'3A 2025-2026 REPORTE CALIFICACI'!EU27</f>
        <v>90</v>
      </c>
      <c r="O221" s="664">
        <f>'3A 2025-2026 REPORTE CALIFICACI'!EV27</f>
        <v>0</v>
      </c>
      <c r="P221" s="665">
        <f>'3A 2025-2026 REPORTE CALIFICACI'!EW27</f>
        <v>94</v>
      </c>
      <c r="Q221" s="665">
        <f>'3A 2025-2026 REPORTE CALIFICACI'!EX27</f>
        <v>92</v>
      </c>
      <c r="R221" s="665">
        <f>'3A 2025-2026 REPORTE CALIFICACI'!EY27</f>
        <v>86</v>
      </c>
      <c r="S221" s="665">
        <f>'3A 2025-2026 REPORTE CALIFICACI'!EZ27</f>
        <v>0</v>
      </c>
      <c r="T221" s="664"/>
      <c r="U221" s="664"/>
      <c r="V221" s="664"/>
      <c r="W221" s="664"/>
      <c r="X221" s="664"/>
      <c r="Y221" s="664"/>
      <c r="Z221" s="664"/>
      <c r="AA221" s="664"/>
      <c r="AB221" s="664"/>
      <c r="AC221" s="664"/>
      <c r="AD221" s="664"/>
      <c r="AE221" s="664"/>
      <c r="AF221" s="664"/>
      <c r="AG221" s="664"/>
      <c r="AH221" s="664"/>
      <c r="AI221" s="664"/>
      <c r="AJ221" s="664"/>
      <c r="AK221" s="664"/>
      <c r="AL221" s="666"/>
      <c r="AM221" s="667"/>
      <c r="AN221" s="661"/>
      <c r="AO221" s="47"/>
      <c r="AP221" s="663" t="s">
        <v>1018</v>
      </c>
      <c r="AQ221" s="664">
        <f>'3A 2025-2026 REPORTE CALIFICACI'!EK28</f>
        <v>83</v>
      </c>
      <c r="AR221" s="664">
        <f>'3A 2025-2026 REPORTE CALIFICACI'!EL28</f>
        <v>89</v>
      </c>
      <c r="AS221" s="664">
        <f>'3A 2025-2026 REPORTE CALIFICACI'!EM28</f>
        <v>86</v>
      </c>
      <c r="AT221" s="665">
        <f>'3A 2025-2026 REPORTE CALIFICACI'!EN28</f>
        <v>0</v>
      </c>
      <c r="AU221" s="664">
        <f>'3A 2025-2026 REPORTE CALIFICACI'!EO28</f>
        <v>82</v>
      </c>
      <c r="AV221" s="664">
        <f>'3A 2025-2026 REPORTE CALIFICACI'!EP28</f>
        <v>87</v>
      </c>
      <c r="AW221" s="664">
        <f>'3A 2025-2026 REPORTE CALIFICACI'!EQ28</f>
        <v>88</v>
      </c>
      <c r="AX221" s="664">
        <f>'3A 2025-2026 REPORTE CALIFICACI'!ER28</f>
        <v>0</v>
      </c>
      <c r="AY221" s="664">
        <f>'3A 2025-2026 REPORTE CALIFICACI'!ES28</f>
        <v>88</v>
      </c>
      <c r="AZ221" s="665">
        <f>'3A 2025-2026 REPORTE CALIFICACI'!ET28</f>
        <v>88</v>
      </c>
      <c r="BA221" s="665">
        <f>'3A 2025-2026 REPORTE CALIFICACI'!EU28</f>
        <v>85</v>
      </c>
      <c r="BB221" s="664">
        <f>'3A 2025-2026 REPORTE CALIFICACI'!EV28</f>
        <v>0</v>
      </c>
      <c r="BC221" s="665">
        <f>'3A 2025-2026 REPORTE CALIFICACI'!EW28</f>
        <v>83</v>
      </c>
      <c r="BD221" s="665">
        <f>'3A 2025-2026 REPORTE CALIFICACI'!EX28</f>
        <v>88</v>
      </c>
      <c r="BE221" s="665">
        <f>'3A 2025-2026 REPORTE CALIFICACI'!EY28</f>
        <v>92</v>
      </c>
      <c r="BF221" s="665">
        <f>'3A 2025-2026 REPORTE CALIFICACI'!EZ28</f>
        <v>0</v>
      </c>
      <c r="BG221" s="664"/>
      <c r="BH221" s="664"/>
      <c r="BI221" s="664"/>
      <c r="BJ221" s="664"/>
      <c r="BK221" s="664"/>
      <c r="BL221" s="664"/>
      <c r="BM221" s="664"/>
      <c r="BN221" s="664"/>
      <c r="BO221" s="664"/>
      <c r="BP221" s="664"/>
      <c r="BQ221" s="664"/>
      <c r="BR221" s="664"/>
      <c r="BS221" s="664"/>
      <c r="BT221" s="664"/>
      <c r="BU221" s="664"/>
      <c r="BV221" s="664"/>
      <c r="BW221" s="664"/>
      <c r="BX221" s="664"/>
      <c r="BY221" s="666"/>
      <c r="BZ221" s="667"/>
      <c r="CA221" s="661"/>
      <c r="CB221" s="47"/>
      <c r="CC221" s="663" t="s">
        <v>1018</v>
      </c>
      <c r="CD221" s="664">
        <f>'3A 2025-2026 REPORTE CALIFICACI'!EK29</f>
        <v>72</v>
      </c>
      <c r="CE221" s="664">
        <f>'3A 2025-2026 REPORTE CALIFICACI'!EL29</f>
        <v>71</v>
      </c>
      <c r="CF221" s="664">
        <f>'3A 2025-2026 REPORTE CALIFICACI'!EM29</f>
        <v>73</v>
      </c>
      <c r="CG221" s="665">
        <f>'3A 2025-2026 REPORTE CALIFICACI'!EN29</f>
        <v>0</v>
      </c>
      <c r="CH221" s="664">
        <f>'3A 2025-2026 REPORTE CALIFICACI'!EO29</f>
        <v>74</v>
      </c>
      <c r="CI221" s="664">
        <f>'3A 2025-2026 REPORTE CALIFICACI'!EP29</f>
        <v>74</v>
      </c>
      <c r="CJ221" s="664">
        <f>'3A 2025-2026 REPORTE CALIFICACI'!EQ29</f>
        <v>56</v>
      </c>
      <c r="CK221" s="664">
        <f>'3A 2025-2026 REPORTE CALIFICACI'!ER29</f>
        <v>0</v>
      </c>
      <c r="CL221" s="664">
        <f>'3A 2025-2026 REPORTE CALIFICACI'!ES29</f>
        <v>89</v>
      </c>
      <c r="CM221" s="665">
        <f>'3A 2025-2026 REPORTE CALIFICACI'!ET29</f>
        <v>69</v>
      </c>
      <c r="CN221" s="665">
        <f>'3A 2025-2026 REPORTE CALIFICACI'!EU29</f>
        <v>74</v>
      </c>
      <c r="CO221" s="664">
        <f>'3A 2025-2026 REPORTE CALIFICACI'!EV29</f>
        <v>0</v>
      </c>
      <c r="CP221" s="665">
        <f>'3A 2025-2026 REPORTE CALIFICACI'!EW29</f>
        <v>74</v>
      </c>
      <c r="CQ221" s="665">
        <f>'3A 2025-2026 REPORTE CALIFICACI'!EX29</f>
        <v>73</v>
      </c>
      <c r="CR221" s="665">
        <f>'3A 2025-2026 REPORTE CALIFICACI'!EY29</f>
        <v>82</v>
      </c>
      <c r="CS221" s="665">
        <f>'3A 2025-2026 REPORTE CALIFICACI'!EZ29</f>
        <v>0</v>
      </c>
      <c r="CT221" s="664"/>
      <c r="CU221" s="664"/>
      <c r="CV221" s="664"/>
      <c r="CW221" s="664"/>
      <c r="CX221" s="664"/>
      <c r="CY221" s="664"/>
      <c r="CZ221" s="664"/>
      <c r="DA221" s="664"/>
      <c r="DB221" s="664"/>
      <c r="DC221" s="664"/>
      <c r="DD221" s="664"/>
      <c r="DE221" s="664"/>
      <c r="DF221" s="664"/>
      <c r="DG221" s="664"/>
      <c r="DH221" s="664"/>
      <c r="DI221" s="664"/>
      <c r="DJ221" s="664"/>
      <c r="DK221" s="664"/>
      <c r="DL221" s="666"/>
      <c r="DM221" s="667"/>
      <c r="DN221" s="661"/>
      <c r="DO221" s="47"/>
      <c r="DP221" s="663" t="s">
        <v>1018</v>
      </c>
      <c r="DQ221" s="664">
        <f>'3A 2025-2026 REPORTE CALIFICACI'!EK30</f>
        <v>76</v>
      </c>
      <c r="DR221" s="664">
        <f>'3A 2025-2026 REPORTE CALIFICACI'!EL30</f>
        <v>73</v>
      </c>
      <c r="DS221" s="664">
        <f>'3A 2025-2026 REPORTE CALIFICACI'!EM30</f>
        <v>55</v>
      </c>
      <c r="DT221" s="665">
        <f>'3A 2025-2026 REPORTE CALIFICACI'!EN30</f>
        <v>0</v>
      </c>
      <c r="DU221" s="664">
        <f>'3A 2025-2026 REPORTE CALIFICACI'!EO30</f>
        <v>72</v>
      </c>
      <c r="DV221" s="664">
        <f>'3A 2025-2026 REPORTE CALIFICACI'!EP30</f>
        <v>71</v>
      </c>
      <c r="DW221" s="664">
        <f>'3A 2025-2026 REPORTE CALIFICACI'!EQ30</f>
        <v>73</v>
      </c>
      <c r="DX221" s="664">
        <f>'3A 2025-2026 REPORTE CALIFICACI'!ER30</f>
        <v>0</v>
      </c>
      <c r="DY221" s="664">
        <f>'3A 2025-2026 REPORTE CALIFICACI'!ES30</f>
        <v>84</v>
      </c>
      <c r="DZ221" s="665">
        <f>'3A 2025-2026 REPORTE CALIFICACI'!ET30</f>
        <v>74</v>
      </c>
      <c r="EA221" s="665">
        <f>'3A 2025-2026 REPORTE CALIFICACI'!EU30</f>
        <v>58</v>
      </c>
      <c r="EB221" s="664">
        <f>'3A 2025-2026 REPORTE CALIFICACI'!EV30</f>
        <v>0</v>
      </c>
      <c r="EC221" s="665">
        <f>'3A 2025-2026 REPORTE CALIFICACI'!EW30</f>
        <v>55</v>
      </c>
      <c r="ED221" s="665">
        <f>'3A 2025-2026 REPORTE CALIFICACI'!EX30</f>
        <v>74</v>
      </c>
      <c r="EE221" s="665">
        <f>'3A 2025-2026 REPORTE CALIFICACI'!EY30</f>
        <v>71</v>
      </c>
      <c r="EF221" s="665">
        <f>'3A 2025-2026 REPORTE CALIFICACI'!EZ30</f>
        <v>0</v>
      </c>
      <c r="EG221" s="664"/>
      <c r="EH221" s="664"/>
      <c r="EI221" s="664"/>
      <c r="EJ221" s="664"/>
      <c r="EK221" s="664"/>
      <c r="EL221" s="664"/>
      <c r="EM221" s="664"/>
      <c r="EN221" s="664"/>
      <c r="EO221" s="664"/>
      <c r="EP221" s="664"/>
      <c r="EQ221" s="664"/>
      <c r="ER221" s="664"/>
      <c r="ES221" s="664"/>
      <c r="ET221" s="664"/>
      <c r="EU221" s="664"/>
      <c r="EV221" s="664"/>
      <c r="EW221" s="664"/>
      <c r="EX221" s="664"/>
      <c r="EY221" s="666"/>
    </row>
    <row r="222" ht="52.5" customHeight="1">
      <c r="A222" s="661"/>
      <c r="B222" s="47"/>
      <c r="C222" s="663" t="s">
        <v>1019</v>
      </c>
      <c r="D222" s="664">
        <f>'3A 2025-2026 REPORTE CALIFICACI'!FS27</f>
        <v>81</v>
      </c>
      <c r="E222" s="664">
        <f>'3A 2025-2026 REPORTE CALIFICACI'!FT27</f>
        <v>85</v>
      </c>
      <c r="F222" s="664">
        <f>'3A 2025-2026 REPORTE CALIFICACI'!FU27</f>
        <v>75</v>
      </c>
      <c r="G222" s="664">
        <f>'3A 2025-2026 REPORTE CALIFICACI'!FV27</f>
        <v>0</v>
      </c>
      <c r="H222" s="664">
        <f>'3A 2025-2026 REPORTE CALIFICACI'!FW27</f>
        <v>70</v>
      </c>
      <c r="I222" s="664">
        <f>'3A 2025-2026 REPORTE CALIFICACI'!FX27</f>
        <v>81</v>
      </c>
      <c r="J222" s="664">
        <f>'3A 2025-2026 REPORTE CALIFICACI'!FY27</f>
        <v>70</v>
      </c>
      <c r="K222" s="664">
        <f>'3A 2025-2026 REPORTE CALIFICACI'!FZ27</f>
        <v>0</v>
      </c>
      <c r="L222" s="664">
        <f>'3A 2025-2026 REPORTE CALIFICACI'!GA27</f>
        <v>76</v>
      </c>
      <c r="M222" s="664">
        <f>'3A 2025-2026 REPORTE CALIFICACI'!GB27</f>
        <v>85</v>
      </c>
      <c r="N222" s="664">
        <f>'3A 2025-2026 REPORTE CALIFICACI'!GC27</f>
        <v>70</v>
      </c>
      <c r="O222" s="664">
        <f>'3A 2025-2026 REPORTE CALIFICACI'!GD27</f>
        <v>0</v>
      </c>
      <c r="P222" s="664">
        <f>'3A 2025-2026 REPORTE CALIFICACI'!GE27</f>
        <v>71</v>
      </c>
      <c r="Q222" s="664">
        <f>'3A 2025-2026 REPORTE CALIFICACI'!GF27</f>
        <v>81</v>
      </c>
      <c r="R222" s="664">
        <f>'3A 2025-2026 REPORTE CALIFICACI'!GG27</f>
        <v>73</v>
      </c>
      <c r="S222" s="664">
        <f>'3A 2025-2026 REPORTE CALIFICACI'!GH27</f>
        <v>0</v>
      </c>
      <c r="T222" s="664"/>
      <c r="U222" s="664"/>
      <c r="V222" s="664"/>
      <c r="W222" s="664"/>
      <c r="X222" s="664"/>
      <c r="Y222" s="664"/>
      <c r="Z222" s="664"/>
      <c r="AA222" s="664"/>
      <c r="AB222" s="664"/>
      <c r="AC222" s="664"/>
      <c r="AD222" s="664"/>
      <c r="AE222" s="664"/>
      <c r="AF222" s="664"/>
      <c r="AG222" s="664"/>
      <c r="AH222" s="664"/>
      <c r="AI222" s="664"/>
      <c r="AJ222" s="664"/>
      <c r="AK222" s="664"/>
      <c r="AL222" s="666"/>
      <c r="AM222" s="667"/>
      <c r="AN222" s="661"/>
      <c r="AO222" s="47"/>
      <c r="AP222" s="663" t="s">
        <v>1019</v>
      </c>
      <c r="AQ222" s="664">
        <f>'3A 2025-2026 REPORTE CALIFICACI'!FS28</f>
        <v>84</v>
      </c>
      <c r="AR222" s="664">
        <f>'3A 2025-2026 REPORTE CALIFICACI'!FT28</f>
        <v>81</v>
      </c>
      <c r="AS222" s="664">
        <f>'3A 2025-2026 REPORTE CALIFICACI'!FU28</f>
        <v>70</v>
      </c>
      <c r="AT222" s="664">
        <f>'3A 2025-2026 REPORTE CALIFICACI'!FV28</f>
        <v>0</v>
      </c>
      <c r="AU222" s="664">
        <f>'3A 2025-2026 REPORTE CALIFICACI'!FW28</f>
        <v>85</v>
      </c>
      <c r="AV222" s="664">
        <f>'3A 2025-2026 REPORTE CALIFICACI'!FX28</f>
        <v>83</v>
      </c>
      <c r="AW222" s="664">
        <f>'3A 2025-2026 REPORTE CALIFICACI'!FY28</f>
        <v>70</v>
      </c>
      <c r="AX222" s="664">
        <f>'3A 2025-2026 REPORTE CALIFICACI'!FZ28</f>
        <v>0</v>
      </c>
      <c r="AY222" s="664">
        <f>'3A 2025-2026 REPORTE CALIFICACI'!GA28</f>
        <v>82</v>
      </c>
      <c r="AZ222" s="664">
        <f>'3A 2025-2026 REPORTE CALIFICACI'!GB28</f>
        <v>90</v>
      </c>
      <c r="BA222" s="664">
        <f>'3A 2025-2026 REPORTE CALIFICACI'!GC28</f>
        <v>70</v>
      </c>
      <c r="BB222" s="664">
        <f>'3A 2025-2026 REPORTE CALIFICACI'!GD28</f>
        <v>0</v>
      </c>
      <c r="BC222" s="664">
        <f>'3A 2025-2026 REPORTE CALIFICACI'!GE28</f>
        <v>83</v>
      </c>
      <c r="BD222" s="664">
        <f>'3A 2025-2026 REPORTE CALIFICACI'!GF28</f>
        <v>84</v>
      </c>
      <c r="BE222" s="664">
        <f>'3A 2025-2026 REPORTE CALIFICACI'!GG28</f>
        <v>87</v>
      </c>
      <c r="BF222" s="664">
        <f>'3A 2025-2026 REPORTE CALIFICACI'!GH28</f>
        <v>0</v>
      </c>
      <c r="BG222" s="664"/>
      <c r="BH222" s="664"/>
      <c r="BI222" s="664"/>
      <c r="BJ222" s="664"/>
      <c r="BK222" s="664"/>
      <c r="BL222" s="664"/>
      <c r="BM222" s="664"/>
      <c r="BN222" s="664"/>
      <c r="BO222" s="664"/>
      <c r="BP222" s="664"/>
      <c r="BQ222" s="664"/>
      <c r="BR222" s="664"/>
      <c r="BS222" s="664"/>
      <c r="BT222" s="664"/>
      <c r="BU222" s="664"/>
      <c r="BV222" s="664"/>
      <c r="BW222" s="664"/>
      <c r="BX222" s="664"/>
      <c r="BY222" s="666"/>
      <c r="BZ222" s="667"/>
      <c r="CA222" s="661"/>
      <c r="CB222" s="47"/>
      <c r="CC222" s="663" t="s">
        <v>1019</v>
      </c>
      <c r="CD222" s="664">
        <f>'3A 2025-2026 REPORTE CALIFICACI'!FS29</f>
        <v>70</v>
      </c>
      <c r="CE222" s="664">
        <f>'3A 2025-2026 REPORTE CALIFICACI'!FT29</f>
        <v>70</v>
      </c>
      <c r="CF222" s="664">
        <f>'3A 2025-2026 REPORTE CALIFICACI'!FU29</f>
        <v>36</v>
      </c>
      <c r="CG222" s="664">
        <f>'3A 2025-2026 REPORTE CALIFICACI'!FV29</f>
        <v>0</v>
      </c>
      <c r="CH222" s="664">
        <f>'3A 2025-2026 REPORTE CALIFICACI'!FW29</f>
        <v>70</v>
      </c>
      <c r="CI222" s="664">
        <f>'3A 2025-2026 REPORTE CALIFICACI'!FX29</f>
        <v>70</v>
      </c>
      <c r="CJ222" s="664">
        <f>'3A 2025-2026 REPORTE CALIFICACI'!FY29</f>
        <v>50</v>
      </c>
      <c r="CK222" s="664">
        <f>'3A 2025-2026 REPORTE CALIFICACI'!FZ29</f>
        <v>0</v>
      </c>
      <c r="CL222" s="664">
        <f>'3A 2025-2026 REPORTE CALIFICACI'!GA29</f>
        <v>70</v>
      </c>
      <c r="CM222" s="664">
        <f>'3A 2025-2026 REPORTE CALIFICACI'!GB29</f>
        <v>70</v>
      </c>
      <c r="CN222" s="664">
        <f>'3A 2025-2026 REPORTE CALIFICACI'!GC29</f>
        <v>30</v>
      </c>
      <c r="CO222" s="664">
        <f>'3A 2025-2026 REPORTE CALIFICACI'!GD29</f>
        <v>0</v>
      </c>
      <c r="CP222" s="664">
        <f>'3A 2025-2026 REPORTE CALIFICACI'!GE29</f>
        <v>70</v>
      </c>
      <c r="CQ222" s="664">
        <f>'3A 2025-2026 REPORTE CALIFICACI'!GF29</f>
        <v>70</v>
      </c>
      <c r="CR222" s="664">
        <f>'3A 2025-2026 REPORTE CALIFICACI'!GG29</f>
        <v>75</v>
      </c>
      <c r="CS222" s="664">
        <f>'3A 2025-2026 REPORTE CALIFICACI'!GH29</f>
        <v>0</v>
      </c>
      <c r="CT222" s="664"/>
      <c r="CU222" s="664"/>
      <c r="CV222" s="664"/>
      <c r="CW222" s="664"/>
      <c r="CX222" s="664"/>
      <c r="CY222" s="664"/>
      <c r="CZ222" s="664"/>
      <c r="DA222" s="664"/>
      <c r="DB222" s="664"/>
      <c r="DC222" s="664"/>
      <c r="DD222" s="664"/>
      <c r="DE222" s="664"/>
      <c r="DF222" s="664"/>
      <c r="DG222" s="664"/>
      <c r="DH222" s="664"/>
      <c r="DI222" s="664"/>
      <c r="DJ222" s="664"/>
      <c r="DK222" s="664"/>
      <c r="DL222" s="666"/>
      <c r="DM222" s="667"/>
      <c r="DN222" s="661"/>
      <c r="DO222" s="47"/>
      <c r="DP222" s="663" t="s">
        <v>1019</v>
      </c>
      <c r="DQ222" s="664">
        <f>'3A 2025-2026 REPORTE CALIFICACI'!FS30</f>
        <v>35</v>
      </c>
      <c r="DR222" s="664">
        <f>'3A 2025-2026 REPORTE CALIFICACI'!FT30</f>
        <v>70</v>
      </c>
      <c r="DS222" s="664">
        <f>'3A 2025-2026 REPORTE CALIFICACI'!FU30</f>
        <v>0</v>
      </c>
      <c r="DT222" s="664">
        <f>'3A 2025-2026 REPORTE CALIFICACI'!FV30</f>
        <v>0</v>
      </c>
      <c r="DU222" s="664">
        <f>'3A 2025-2026 REPORTE CALIFICACI'!FW30</f>
        <v>51</v>
      </c>
      <c r="DV222" s="664">
        <f>'3A 2025-2026 REPORTE CALIFICACI'!FX30</f>
        <v>56</v>
      </c>
      <c r="DW222" s="664">
        <f>'3A 2025-2026 REPORTE CALIFICACI'!FY30</f>
        <v>0</v>
      </c>
      <c r="DX222" s="664">
        <f>'3A 2025-2026 REPORTE CALIFICACI'!FZ30</f>
        <v>0</v>
      </c>
      <c r="DY222" s="664">
        <f>'3A 2025-2026 REPORTE CALIFICACI'!GA30</f>
        <v>55</v>
      </c>
      <c r="DZ222" s="664">
        <f>'3A 2025-2026 REPORTE CALIFICACI'!GB30</f>
        <v>70</v>
      </c>
      <c r="EA222" s="664">
        <f>'3A 2025-2026 REPORTE CALIFICACI'!GC30</f>
        <v>0</v>
      </c>
      <c r="EB222" s="664">
        <f>'3A 2025-2026 REPORTE CALIFICACI'!GD30</f>
        <v>0</v>
      </c>
      <c r="EC222" s="664">
        <f>'3A 2025-2026 REPORTE CALIFICACI'!GE30</f>
        <v>41</v>
      </c>
      <c r="ED222" s="664">
        <f>'3A 2025-2026 REPORTE CALIFICACI'!GF30</f>
        <v>59</v>
      </c>
      <c r="EE222" s="664">
        <f>'3A 2025-2026 REPORTE CALIFICACI'!GG30</f>
        <v>50</v>
      </c>
      <c r="EF222" s="664">
        <f>'3A 2025-2026 REPORTE CALIFICACI'!GH30</f>
        <v>0</v>
      </c>
      <c r="EG222" s="664"/>
      <c r="EH222" s="664"/>
      <c r="EI222" s="664"/>
      <c r="EJ222" s="664"/>
      <c r="EK222" s="664"/>
      <c r="EL222" s="664"/>
      <c r="EM222" s="664"/>
      <c r="EN222" s="664"/>
      <c r="EO222" s="664"/>
      <c r="EP222" s="664"/>
      <c r="EQ222" s="664"/>
      <c r="ER222" s="664"/>
      <c r="ES222" s="664"/>
      <c r="ET222" s="664"/>
      <c r="EU222" s="664"/>
      <c r="EV222" s="664"/>
      <c r="EW222" s="664"/>
      <c r="EX222" s="664"/>
      <c r="EY222" s="666"/>
    </row>
    <row r="223" ht="52.5" customHeight="1">
      <c r="A223" s="661"/>
      <c r="B223" s="47"/>
      <c r="C223" s="663" t="s">
        <v>1020</v>
      </c>
      <c r="D223" s="664">
        <f>'3A 2025-2026 REPORTE CALIFICACI'!HA27</f>
        <v>93</v>
      </c>
      <c r="E223" s="664">
        <f>'3A 2025-2026 REPORTE CALIFICACI'!HB27</f>
        <v>83</v>
      </c>
      <c r="F223" s="664">
        <f>'3A 2025-2026 REPORTE CALIFICACI'!HC27</f>
        <v>80</v>
      </c>
      <c r="G223" s="664">
        <f>'3A 2025-2026 REPORTE CALIFICACI'!HD27</f>
        <v>0</v>
      </c>
      <c r="H223" s="664">
        <f>'3A 2025-2026 REPORTE CALIFICACI'!HE27</f>
        <v>88</v>
      </c>
      <c r="I223" s="664">
        <f>'3A 2025-2026 REPORTE CALIFICACI'!HF27</f>
        <v>80</v>
      </c>
      <c r="J223" s="664">
        <f>'3A 2025-2026 REPORTE CALIFICACI'!HG27</f>
        <v>86</v>
      </c>
      <c r="K223" s="664">
        <f>'3A 2025-2026 REPORTE CALIFICACI'!HH27</f>
        <v>0</v>
      </c>
      <c r="L223" s="664">
        <f>'3A 2025-2026 REPORTE CALIFICACI'!HI27</f>
        <v>80</v>
      </c>
      <c r="M223" s="664">
        <f>'3A 2025-2026 REPORTE CALIFICACI'!HJ27</f>
        <v>76</v>
      </c>
      <c r="N223" s="664">
        <f>'3A 2025-2026 REPORTE CALIFICACI'!HK27</f>
        <v>85</v>
      </c>
      <c r="O223" s="664">
        <f>'3A 2025-2026 REPORTE CALIFICACI'!HL27</f>
        <v>0</v>
      </c>
      <c r="P223" s="664">
        <f>'3A 2025-2026 REPORTE CALIFICACI'!HM27</f>
        <v>92</v>
      </c>
      <c r="Q223" s="664">
        <f>'3A 2025-2026 REPORTE CALIFICACI'!HN27</f>
        <v>70</v>
      </c>
      <c r="R223" s="664">
        <f>'3A 2025-2026 REPORTE CALIFICACI'!HO27</f>
        <v>80</v>
      </c>
      <c r="S223" s="664">
        <f>'3A 2025-2026 REPORTE CALIFICACI'!HP27</f>
        <v>0</v>
      </c>
      <c r="T223" s="664"/>
      <c r="U223" s="664"/>
      <c r="V223" s="664"/>
      <c r="W223" s="664"/>
      <c r="X223" s="664"/>
      <c r="Y223" s="664"/>
      <c r="Z223" s="664"/>
      <c r="AA223" s="664"/>
      <c r="AB223" s="664"/>
      <c r="AC223" s="664"/>
      <c r="AD223" s="664"/>
      <c r="AE223" s="664"/>
      <c r="AF223" s="664"/>
      <c r="AG223" s="664"/>
      <c r="AH223" s="664"/>
      <c r="AI223" s="664"/>
      <c r="AJ223" s="664"/>
      <c r="AK223" s="664"/>
      <c r="AL223" s="666"/>
      <c r="AM223" s="667"/>
      <c r="AN223" s="661"/>
      <c r="AO223" s="47"/>
      <c r="AP223" s="663" t="s">
        <v>1020</v>
      </c>
      <c r="AQ223" s="664">
        <f>'3A 2025-2026 REPORTE CALIFICACI'!HA28</f>
        <v>93</v>
      </c>
      <c r="AR223" s="664">
        <f>'3A 2025-2026 REPORTE CALIFICACI'!HB28</f>
        <v>90</v>
      </c>
      <c r="AS223" s="664">
        <f>'3A 2025-2026 REPORTE CALIFICACI'!HC28</f>
        <v>98</v>
      </c>
      <c r="AT223" s="664">
        <f>'3A 2025-2026 REPORTE CALIFICACI'!HD28</f>
        <v>0</v>
      </c>
      <c r="AU223" s="664">
        <f>'3A 2025-2026 REPORTE CALIFICACI'!HE28</f>
        <v>88</v>
      </c>
      <c r="AV223" s="664">
        <f>'3A 2025-2026 REPORTE CALIFICACI'!HF28</f>
        <v>82</v>
      </c>
      <c r="AW223" s="664">
        <f>'3A 2025-2026 REPORTE CALIFICACI'!HG28</f>
        <v>90</v>
      </c>
      <c r="AX223" s="664">
        <f>'3A 2025-2026 REPORTE CALIFICACI'!HH28</f>
        <v>0</v>
      </c>
      <c r="AY223" s="664">
        <f>'3A 2025-2026 REPORTE CALIFICACI'!HI28</f>
        <v>93</v>
      </c>
      <c r="AZ223" s="664">
        <f>'3A 2025-2026 REPORTE CALIFICACI'!HJ28</f>
        <v>86</v>
      </c>
      <c r="BA223" s="664">
        <f>'3A 2025-2026 REPORTE CALIFICACI'!HK28</f>
        <v>87</v>
      </c>
      <c r="BB223" s="664">
        <f>'3A 2025-2026 REPORTE CALIFICACI'!HL28</f>
        <v>0</v>
      </c>
      <c r="BC223" s="664">
        <f>'3A 2025-2026 REPORTE CALIFICACI'!HM28</f>
        <v>87</v>
      </c>
      <c r="BD223" s="664">
        <f>'3A 2025-2026 REPORTE CALIFICACI'!HN28</f>
        <v>83</v>
      </c>
      <c r="BE223" s="664">
        <f>'3A 2025-2026 REPORTE CALIFICACI'!HO28</f>
        <v>100</v>
      </c>
      <c r="BF223" s="664">
        <f>'3A 2025-2026 REPORTE CALIFICACI'!HP28</f>
        <v>0</v>
      </c>
      <c r="BG223" s="664"/>
      <c r="BH223" s="664"/>
      <c r="BI223" s="664"/>
      <c r="BJ223" s="664"/>
      <c r="BK223" s="664"/>
      <c r="BL223" s="664"/>
      <c r="BM223" s="664"/>
      <c r="BN223" s="664"/>
      <c r="BO223" s="664"/>
      <c r="BP223" s="664"/>
      <c r="BQ223" s="664"/>
      <c r="BR223" s="664"/>
      <c r="BS223" s="664"/>
      <c r="BT223" s="664"/>
      <c r="BU223" s="664"/>
      <c r="BV223" s="664"/>
      <c r="BW223" s="664"/>
      <c r="BX223" s="664"/>
      <c r="BY223" s="666"/>
      <c r="BZ223" s="667"/>
      <c r="CA223" s="661"/>
      <c r="CB223" s="47"/>
      <c r="CC223" s="663" t="s">
        <v>1020</v>
      </c>
      <c r="CD223" s="664">
        <f>'3A 2025-2026 REPORTE CALIFICACI'!HA29</f>
        <v>87</v>
      </c>
      <c r="CE223" s="664">
        <f>'3A 2025-2026 REPORTE CALIFICACI'!HB29</f>
        <v>76</v>
      </c>
      <c r="CF223" s="664">
        <f>'3A 2025-2026 REPORTE CALIFICACI'!HC29</f>
        <v>82</v>
      </c>
      <c r="CG223" s="664">
        <f>'3A 2025-2026 REPORTE CALIFICACI'!HD29</f>
        <v>0</v>
      </c>
      <c r="CH223" s="664">
        <f>'3A 2025-2026 REPORTE CALIFICACI'!HE29</f>
        <v>72</v>
      </c>
      <c r="CI223" s="664">
        <f>'3A 2025-2026 REPORTE CALIFICACI'!HF29</f>
        <v>73</v>
      </c>
      <c r="CJ223" s="664">
        <f>'3A 2025-2026 REPORTE CALIFICACI'!HG29</f>
        <v>52</v>
      </c>
      <c r="CK223" s="664">
        <f>'3A 2025-2026 REPORTE CALIFICACI'!HH29</f>
        <v>0</v>
      </c>
      <c r="CL223" s="664">
        <f>'3A 2025-2026 REPORTE CALIFICACI'!HI29</f>
        <v>77</v>
      </c>
      <c r="CM223" s="664">
        <f>'3A 2025-2026 REPORTE CALIFICACI'!HJ29</f>
        <v>73</v>
      </c>
      <c r="CN223" s="664">
        <f>'3A 2025-2026 REPORTE CALIFICACI'!HK29</f>
        <v>71</v>
      </c>
      <c r="CO223" s="664">
        <f>'3A 2025-2026 REPORTE CALIFICACI'!HL29</f>
        <v>0</v>
      </c>
      <c r="CP223" s="664">
        <f>'3A 2025-2026 REPORTE CALIFICACI'!HM29</f>
        <v>75</v>
      </c>
      <c r="CQ223" s="664">
        <f>'3A 2025-2026 REPORTE CALIFICACI'!HN29</f>
        <v>70</v>
      </c>
      <c r="CR223" s="664">
        <f>'3A 2025-2026 REPORTE CALIFICACI'!HO29</f>
        <v>70</v>
      </c>
      <c r="CS223" s="664">
        <f>'3A 2025-2026 REPORTE CALIFICACI'!HP29</f>
        <v>0</v>
      </c>
      <c r="CT223" s="664"/>
      <c r="CU223" s="664"/>
      <c r="CV223" s="664"/>
      <c r="CW223" s="664"/>
      <c r="CX223" s="664"/>
      <c r="CY223" s="664"/>
      <c r="CZ223" s="664"/>
      <c r="DA223" s="664"/>
      <c r="DB223" s="664"/>
      <c r="DC223" s="664"/>
      <c r="DD223" s="664"/>
      <c r="DE223" s="664"/>
      <c r="DF223" s="664"/>
      <c r="DG223" s="664"/>
      <c r="DH223" s="664"/>
      <c r="DI223" s="664"/>
      <c r="DJ223" s="664"/>
      <c r="DK223" s="664"/>
      <c r="DL223" s="666"/>
      <c r="DM223" s="667"/>
      <c r="DN223" s="661"/>
      <c r="DO223" s="47"/>
      <c r="DP223" s="663" t="s">
        <v>1020</v>
      </c>
      <c r="DQ223" s="664">
        <f>'3A 2025-2026 REPORTE CALIFICACI'!HA30</f>
        <v>60</v>
      </c>
      <c r="DR223" s="664">
        <f>'3A 2025-2026 REPORTE CALIFICACI'!HB30</f>
        <v>76</v>
      </c>
      <c r="DS223" s="664">
        <f>'3A 2025-2026 REPORTE CALIFICACI'!HC30</f>
        <v>54</v>
      </c>
      <c r="DT223" s="664">
        <f>'3A 2025-2026 REPORTE CALIFICACI'!HD30</f>
        <v>0</v>
      </c>
      <c r="DU223" s="664">
        <f>'3A 2025-2026 REPORTE CALIFICACI'!HE30</f>
        <v>73</v>
      </c>
      <c r="DV223" s="664">
        <f>'3A 2025-2026 REPORTE CALIFICACI'!HF30</f>
        <v>78</v>
      </c>
      <c r="DW223" s="664">
        <f>'3A 2025-2026 REPORTE CALIFICACI'!HG30</f>
        <v>50</v>
      </c>
      <c r="DX223" s="664">
        <f>'3A 2025-2026 REPORTE CALIFICACI'!HH30</f>
        <v>0</v>
      </c>
      <c r="DY223" s="664">
        <f>'3A 2025-2026 REPORTE CALIFICACI'!HI30</f>
        <v>70</v>
      </c>
      <c r="DZ223" s="664">
        <f>'3A 2025-2026 REPORTE CALIFICACI'!HJ30</f>
        <v>75</v>
      </c>
      <c r="EA223" s="664">
        <f>'3A 2025-2026 REPORTE CALIFICACI'!HK30</f>
        <v>70</v>
      </c>
      <c r="EB223" s="664">
        <f>'3A 2025-2026 REPORTE CALIFICACI'!HL30</f>
        <v>0</v>
      </c>
      <c r="EC223" s="664">
        <f>'3A 2025-2026 REPORTE CALIFICACI'!HM30</f>
        <v>72</v>
      </c>
      <c r="ED223" s="664">
        <f>'3A 2025-2026 REPORTE CALIFICACI'!HN30</f>
        <v>70</v>
      </c>
      <c r="EE223" s="664">
        <f>'3A 2025-2026 REPORTE CALIFICACI'!HO30</f>
        <v>70</v>
      </c>
      <c r="EF223" s="664">
        <f>'3A 2025-2026 REPORTE CALIFICACI'!HP30</f>
        <v>0</v>
      </c>
      <c r="EG223" s="664"/>
      <c r="EH223" s="664"/>
      <c r="EI223" s="664"/>
      <c r="EJ223" s="664"/>
      <c r="EK223" s="664"/>
      <c r="EL223" s="664"/>
      <c r="EM223" s="664"/>
      <c r="EN223" s="664"/>
      <c r="EO223" s="664"/>
      <c r="EP223" s="664"/>
      <c r="EQ223" s="664"/>
      <c r="ER223" s="664"/>
      <c r="ES223" s="664"/>
      <c r="ET223" s="664"/>
      <c r="EU223" s="664"/>
      <c r="EV223" s="664"/>
      <c r="EW223" s="664"/>
      <c r="EX223" s="664"/>
      <c r="EY223" s="666"/>
    </row>
    <row r="224" ht="52.5" customHeight="1">
      <c r="A224" s="661"/>
      <c r="B224" s="47"/>
      <c r="C224" s="663" t="s">
        <v>1021</v>
      </c>
      <c r="D224" s="664">
        <f>'3A 2025-2026 REPORTE CALIFICACI'!II27</f>
        <v>82</v>
      </c>
      <c r="E224" s="664">
        <f>'3A 2025-2026 REPORTE CALIFICACI'!IJ27</f>
        <v>81</v>
      </c>
      <c r="F224" s="664">
        <f>'3A 2025-2026 REPORTE CALIFICACI'!IK27</f>
        <v>80</v>
      </c>
      <c r="G224" s="664">
        <f>'3A 2025-2026 REPORTE CALIFICACI'!IL27</f>
        <v>0</v>
      </c>
      <c r="H224" s="664">
        <f>'3A 2025-2026 REPORTE CALIFICACI'!IM27</f>
        <v>81</v>
      </c>
      <c r="I224" s="664">
        <f>'3A 2025-2026 REPORTE CALIFICACI'!IN27</f>
        <v>83</v>
      </c>
      <c r="J224" s="664">
        <f>'3A 2025-2026 REPORTE CALIFICACI'!IO27</f>
        <v>84</v>
      </c>
      <c r="K224" s="664">
        <f>'3A 2025-2026 REPORTE CALIFICACI'!IP27</f>
        <v>0</v>
      </c>
      <c r="L224" s="664">
        <f>'3A 2025-2026 REPORTE CALIFICACI'!IQ27</f>
        <v>84</v>
      </c>
      <c r="M224" s="664">
        <f>'3A 2025-2026 REPORTE CALIFICACI'!IR27</f>
        <v>80</v>
      </c>
      <c r="N224" s="664">
        <f>'3A 2025-2026 REPORTE CALIFICACI'!IS27</f>
        <v>83</v>
      </c>
      <c r="O224" s="664">
        <f>'3A 2025-2026 REPORTE CALIFICACI'!IT27</f>
        <v>0</v>
      </c>
      <c r="P224" s="664">
        <f>'3A 2025-2026 REPORTE CALIFICACI'!IU27</f>
        <v>82</v>
      </c>
      <c r="Q224" s="664">
        <f>'3A 2025-2026 REPORTE CALIFICACI'!IV27</f>
        <v>85</v>
      </c>
      <c r="R224" s="664">
        <f>'3A 2025-2026 REPORTE CALIFICACI'!IW27</f>
        <v>87</v>
      </c>
      <c r="S224" s="664">
        <f>'3A 2025-2026 REPORTE CALIFICACI'!IX27</f>
        <v>0</v>
      </c>
      <c r="T224" s="664"/>
      <c r="U224" s="664"/>
      <c r="V224" s="664"/>
      <c r="W224" s="664"/>
      <c r="X224" s="664"/>
      <c r="Y224" s="664"/>
      <c r="Z224" s="664"/>
      <c r="AA224" s="664"/>
      <c r="AB224" s="664"/>
      <c r="AC224" s="664"/>
      <c r="AD224" s="664"/>
      <c r="AE224" s="664"/>
      <c r="AF224" s="664"/>
      <c r="AG224" s="664"/>
      <c r="AH224" s="664"/>
      <c r="AI224" s="664"/>
      <c r="AJ224" s="664"/>
      <c r="AK224" s="664"/>
      <c r="AL224" s="666"/>
      <c r="AM224" s="667"/>
      <c r="AN224" s="661"/>
      <c r="AO224" s="47"/>
      <c r="AP224" s="663" t="s">
        <v>1021</v>
      </c>
      <c r="AQ224" s="664">
        <f>'3A 2025-2026 REPORTE CALIFICACI'!II28</f>
        <v>78</v>
      </c>
      <c r="AR224" s="664">
        <f>'3A 2025-2026 REPORTE CALIFICACI'!IJ28</f>
        <v>90</v>
      </c>
      <c r="AS224" s="664">
        <f>'3A 2025-2026 REPORTE CALIFICACI'!IK28</f>
        <v>86</v>
      </c>
      <c r="AT224" s="664">
        <f>'3A 2025-2026 REPORTE CALIFICACI'!IL28</f>
        <v>0</v>
      </c>
      <c r="AU224" s="664">
        <f>'3A 2025-2026 REPORTE CALIFICACI'!IM28</f>
        <v>82</v>
      </c>
      <c r="AV224" s="664">
        <f>'3A 2025-2026 REPORTE CALIFICACI'!IN28</f>
        <v>88</v>
      </c>
      <c r="AW224" s="664">
        <f>'3A 2025-2026 REPORTE CALIFICACI'!IO28</f>
        <v>90</v>
      </c>
      <c r="AX224" s="664">
        <f>'3A 2025-2026 REPORTE CALIFICACI'!IP28</f>
        <v>0</v>
      </c>
      <c r="AY224" s="664">
        <f>'3A 2025-2026 REPORTE CALIFICACI'!IQ28</f>
        <v>83</v>
      </c>
      <c r="AZ224" s="664">
        <f>'3A 2025-2026 REPORTE CALIFICACI'!IR28</f>
        <v>81</v>
      </c>
      <c r="BA224" s="664">
        <f>'3A 2025-2026 REPORTE CALIFICACI'!IS28</f>
        <v>82</v>
      </c>
      <c r="BB224" s="664">
        <f>'3A 2025-2026 REPORTE CALIFICACI'!IT28</f>
        <v>0</v>
      </c>
      <c r="BC224" s="664">
        <f>'3A 2025-2026 REPORTE CALIFICACI'!IU28</f>
        <v>78</v>
      </c>
      <c r="BD224" s="664">
        <f>'3A 2025-2026 REPORTE CALIFICACI'!IV28</f>
        <v>85</v>
      </c>
      <c r="BE224" s="664">
        <f>'3A 2025-2026 REPORTE CALIFICACI'!IW28</f>
        <v>87</v>
      </c>
      <c r="BF224" s="664">
        <f>'3A 2025-2026 REPORTE CALIFICACI'!IX28</f>
        <v>0</v>
      </c>
      <c r="BG224" s="664"/>
      <c r="BH224" s="664"/>
      <c r="BI224" s="664"/>
      <c r="BJ224" s="664"/>
      <c r="BK224" s="664"/>
      <c r="BL224" s="664"/>
      <c r="BM224" s="664"/>
      <c r="BN224" s="664"/>
      <c r="BO224" s="664"/>
      <c r="BP224" s="664"/>
      <c r="BQ224" s="664"/>
      <c r="BR224" s="664"/>
      <c r="BS224" s="664"/>
      <c r="BT224" s="664"/>
      <c r="BU224" s="664"/>
      <c r="BV224" s="664"/>
      <c r="BW224" s="664"/>
      <c r="BX224" s="664"/>
      <c r="BY224" s="666"/>
      <c r="BZ224" s="667"/>
      <c r="CA224" s="661"/>
      <c r="CB224" s="47"/>
      <c r="CC224" s="663" t="s">
        <v>1021</v>
      </c>
      <c r="CD224" s="664">
        <f>'3A 2025-2026 REPORTE CALIFICACI'!II29</f>
        <v>72</v>
      </c>
      <c r="CE224" s="664">
        <f>'3A 2025-2026 REPORTE CALIFICACI'!IJ29</f>
        <v>76</v>
      </c>
      <c r="CF224" s="664">
        <f>'3A 2025-2026 REPORTE CALIFICACI'!IK29</f>
        <v>70</v>
      </c>
      <c r="CG224" s="664">
        <f>'3A 2025-2026 REPORTE CALIFICACI'!IL29</f>
        <v>0</v>
      </c>
      <c r="CH224" s="664">
        <f>'3A 2025-2026 REPORTE CALIFICACI'!IM29</f>
        <v>78</v>
      </c>
      <c r="CI224" s="664">
        <f>'3A 2025-2026 REPORTE CALIFICACI'!IN29</f>
        <v>80</v>
      </c>
      <c r="CJ224" s="664">
        <f>'3A 2025-2026 REPORTE CALIFICACI'!IO29</f>
        <v>73</v>
      </c>
      <c r="CK224" s="664">
        <f>'3A 2025-2026 REPORTE CALIFICACI'!IP29</f>
        <v>0</v>
      </c>
      <c r="CL224" s="664">
        <f>'3A 2025-2026 REPORTE CALIFICACI'!IQ29</f>
        <v>76</v>
      </c>
      <c r="CM224" s="664">
        <f>'3A 2025-2026 REPORTE CALIFICACI'!IR29</f>
        <v>80</v>
      </c>
      <c r="CN224" s="664">
        <f>'3A 2025-2026 REPORTE CALIFICACI'!IS29</f>
        <v>81</v>
      </c>
      <c r="CO224" s="664">
        <f>'3A 2025-2026 REPORTE CALIFICACI'!IT29</f>
        <v>0</v>
      </c>
      <c r="CP224" s="664">
        <f>'3A 2025-2026 REPORTE CALIFICACI'!IU29</f>
        <v>77</v>
      </c>
      <c r="CQ224" s="664">
        <f>'3A 2025-2026 REPORTE CALIFICACI'!IV29</f>
        <v>78</v>
      </c>
      <c r="CR224" s="664">
        <f>'3A 2025-2026 REPORTE CALIFICACI'!IW29</f>
        <v>76</v>
      </c>
      <c r="CS224" s="664">
        <f>'3A 2025-2026 REPORTE CALIFICACI'!IX29</f>
        <v>0</v>
      </c>
      <c r="CT224" s="664"/>
      <c r="CU224" s="664"/>
      <c r="CV224" s="664"/>
      <c r="CW224" s="664"/>
      <c r="CX224" s="664"/>
      <c r="CY224" s="664"/>
      <c r="CZ224" s="664"/>
      <c r="DA224" s="664"/>
      <c r="DB224" s="664"/>
      <c r="DC224" s="664"/>
      <c r="DD224" s="664"/>
      <c r="DE224" s="664"/>
      <c r="DF224" s="664"/>
      <c r="DG224" s="664"/>
      <c r="DH224" s="664"/>
      <c r="DI224" s="664"/>
      <c r="DJ224" s="664"/>
      <c r="DK224" s="664"/>
      <c r="DL224" s="666"/>
      <c r="DM224" s="667"/>
      <c r="DN224" s="661"/>
      <c r="DO224" s="47"/>
      <c r="DP224" s="663" t="s">
        <v>1021</v>
      </c>
      <c r="DQ224" s="664">
        <f>'3A 2025-2026 REPORTE CALIFICACI'!II30</f>
        <v>70</v>
      </c>
      <c r="DR224" s="664">
        <f>'3A 2025-2026 REPORTE CALIFICACI'!IJ30</f>
        <v>78</v>
      </c>
      <c r="DS224" s="664">
        <f>'3A 2025-2026 REPORTE CALIFICACI'!IK30</f>
        <v>50</v>
      </c>
      <c r="DT224" s="664">
        <f>'3A 2025-2026 REPORTE CALIFICACI'!IL30</f>
        <v>0</v>
      </c>
      <c r="DU224" s="664">
        <f>'3A 2025-2026 REPORTE CALIFICACI'!IM30</f>
        <v>75</v>
      </c>
      <c r="DV224" s="664">
        <f>'3A 2025-2026 REPORTE CALIFICACI'!IN30</f>
        <v>84</v>
      </c>
      <c r="DW224" s="664">
        <f>'3A 2025-2026 REPORTE CALIFICACI'!IO30</f>
        <v>55</v>
      </c>
      <c r="DX224" s="664">
        <f>'3A 2025-2026 REPORTE CALIFICACI'!IP30</f>
        <v>0</v>
      </c>
      <c r="DY224" s="664">
        <f>'3A 2025-2026 REPORTE CALIFICACI'!IQ30</f>
        <v>78</v>
      </c>
      <c r="DZ224" s="664">
        <f>'3A 2025-2026 REPORTE CALIFICACI'!IR30</f>
        <v>83</v>
      </c>
      <c r="EA224" s="664">
        <f>'3A 2025-2026 REPORTE CALIFICACI'!IS30</f>
        <v>78</v>
      </c>
      <c r="EB224" s="664">
        <f>'3A 2025-2026 REPORTE CALIFICACI'!IT30</f>
        <v>0</v>
      </c>
      <c r="EC224" s="664">
        <f>'3A 2025-2026 REPORTE CALIFICACI'!IU30</f>
        <v>82</v>
      </c>
      <c r="ED224" s="664">
        <f>'3A 2025-2026 REPORTE CALIFICACI'!IV30</f>
        <v>78</v>
      </c>
      <c r="EE224" s="664">
        <f>'3A 2025-2026 REPORTE CALIFICACI'!IW30</f>
        <v>76</v>
      </c>
      <c r="EF224" s="664">
        <f>'3A 2025-2026 REPORTE CALIFICACI'!IX30</f>
        <v>0</v>
      </c>
      <c r="EG224" s="664"/>
      <c r="EH224" s="664"/>
      <c r="EI224" s="664"/>
      <c r="EJ224" s="664"/>
      <c r="EK224" s="664"/>
      <c r="EL224" s="664"/>
      <c r="EM224" s="664"/>
      <c r="EN224" s="664"/>
      <c r="EO224" s="664"/>
      <c r="EP224" s="664"/>
      <c r="EQ224" s="664"/>
      <c r="ER224" s="664"/>
      <c r="ES224" s="664"/>
      <c r="ET224" s="664"/>
      <c r="EU224" s="664"/>
      <c r="EV224" s="664"/>
      <c r="EW224" s="664"/>
      <c r="EX224" s="664"/>
      <c r="EY224" s="666"/>
    </row>
    <row r="225" ht="84.0" customHeight="1">
      <c r="A225" s="661"/>
      <c r="B225" s="43"/>
      <c r="C225" s="663" t="s">
        <v>1022</v>
      </c>
      <c r="D225" s="664">
        <f>'3A 2025-2026 REPORTE CALIFICACI'!JQ27</f>
        <v>88</v>
      </c>
      <c r="E225" s="665">
        <f>'3A 2025-2026 REPORTE CALIFICACI'!JR27</f>
        <v>94</v>
      </c>
      <c r="F225" s="665">
        <f>'3A 2025-2026 REPORTE CALIFICACI'!JS27</f>
        <v>78</v>
      </c>
      <c r="G225" s="664">
        <f>'3A 2025-2026 REPORTE CALIFICACI'!JT27</f>
        <v>0</v>
      </c>
      <c r="H225" s="664">
        <f>'3A 2025-2026 REPORTE CALIFICACI'!JU27</f>
        <v>89</v>
      </c>
      <c r="I225" s="665">
        <f>'3A 2025-2026 REPORTE CALIFICACI'!JV27</f>
        <v>86</v>
      </c>
      <c r="J225" s="665">
        <f>'3A 2025-2026 REPORTE CALIFICACI'!JW27</f>
        <v>61</v>
      </c>
      <c r="K225" s="664">
        <f>'3A 2025-2026 REPORTE CALIFICACI'!JX27</f>
        <v>0</v>
      </c>
      <c r="L225" s="664">
        <f>'3A 2025-2026 REPORTE CALIFICACI'!JY27</f>
        <v>90</v>
      </c>
      <c r="M225" s="665">
        <f>'3A 2025-2026 REPORTE CALIFICACI'!JZ27</f>
        <v>90</v>
      </c>
      <c r="N225" s="665">
        <f>'3A 2025-2026 REPORTE CALIFICACI'!KA27</f>
        <v>59</v>
      </c>
      <c r="O225" s="664">
        <f>'3A 2025-2026 REPORTE CALIFICACI'!KB27</f>
        <v>0</v>
      </c>
      <c r="P225" s="665">
        <f>'3A 2025-2026 REPORTE CALIFICACI'!KC27</f>
        <v>89</v>
      </c>
      <c r="Q225" s="665">
        <f>'3A 2025-2026 REPORTE CALIFICACI'!KD27</f>
        <v>91</v>
      </c>
      <c r="R225" s="665">
        <f>'3A 2025-2026 REPORTE CALIFICACI'!KE27</f>
        <v>76</v>
      </c>
      <c r="S225" s="664">
        <f>'3A 2025-2026 REPORTE CALIFICACI'!KF27</f>
        <v>0</v>
      </c>
      <c r="T225" s="664"/>
      <c r="U225" s="664"/>
      <c r="V225" s="664"/>
      <c r="W225" s="664"/>
      <c r="X225" s="664"/>
      <c r="Y225" s="664"/>
      <c r="Z225" s="664"/>
      <c r="AA225" s="664"/>
      <c r="AB225" s="664"/>
      <c r="AC225" s="664"/>
      <c r="AD225" s="664"/>
      <c r="AE225" s="664"/>
      <c r="AF225" s="664"/>
      <c r="AG225" s="664"/>
      <c r="AH225" s="664"/>
      <c r="AI225" s="664"/>
      <c r="AJ225" s="664"/>
      <c r="AK225" s="664"/>
      <c r="AL225" s="666"/>
      <c r="AM225" s="667"/>
      <c r="AN225" s="661"/>
      <c r="AO225" s="43"/>
      <c r="AP225" s="663" t="s">
        <v>1022</v>
      </c>
      <c r="AQ225" s="664">
        <f>'3A 2025-2026 REPORTE CALIFICACI'!JQ28</f>
        <v>84</v>
      </c>
      <c r="AR225" s="665">
        <f>'3A 2025-2026 REPORTE CALIFICACI'!JR28</f>
        <v>83</v>
      </c>
      <c r="AS225" s="665">
        <f>'3A 2025-2026 REPORTE CALIFICACI'!JS28</f>
        <v>72</v>
      </c>
      <c r="AT225" s="664">
        <f>'3A 2025-2026 REPORTE CALIFICACI'!JT28</f>
        <v>0</v>
      </c>
      <c r="AU225" s="664">
        <f>'3A 2025-2026 REPORTE CALIFICACI'!JU28</f>
        <v>83</v>
      </c>
      <c r="AV225" s="665">
        <f>'3A 2025-2026 REPORTE CALIFICACI'!JV28</f>
        <v>72</v>
      </c>
      <c r="AW225" s="665">
        <f>'3A 2025-2026 REPORTE CALIFICACI'!JW28</f>
        <v>81</v>
      </c>
      <c r="AX225" s="664">
        <f>'3A 2025-2026 REPORTE CALIFICACI'!JX28</f>
        <v>0</v>
      </c>
      <c r="AY225" s="664">
        <f>'3A 2025-2026 REPORTE CALIFICACI'!JY28</f>
        <v>85</v>
      </c>
      <c r="AZ225" s="665">
        <f>'3A 2025-2026 REPORTE CALIFICACI'!JZ28</f>
        <v>91</v>
      </c>
      <c r="BA225" s="665">
        <f>'3A 2025-2026 REPORTE CALIFICACI'!KA28</f>
        <v>72</v>
      </c>
      <c r="BB225" s="664">
        <f>'3A 2025-2026 REPORTE CALIFICACI'!KB28</f>
        <v>0</v>
      </c>
      <c r="BC225" s="665">
        <f>'3A 2025-2026 REPORTE CALIFICACI'!KC28</f>
        <v>84</v>
      </c>
      <c r="BD225" s="665">
        <f>'3A 2025-2026 REPORTE CALIFICACI'!KD28</f>
        <v>88</v>
      </c>
      <c r="BE225" s="665">
        <f>'3A 2025-2026 REPORTE CALIFICACI'!KE28</f>
        <v>80</v>
      </c>
      <c r="BF225" s="664">
        <f>'3A 2025-2026 REPORTE CALIFICACI'!KF28</f>
        <v>0</v>
      </c>
      <c r="BG225" s="664"/>
      <c r="BH225" s="664"/>
      <c r="BI225" s="664"/>
      <c r="BJ225" s="664"/>
      <c r="BK225" s="664"/>
      <c r="BL225" s="664"/>
      <c r="BM225" s="664"/>
      <c r="BN225" s="664"/>
      <c r="BO225" s="664"/>
      <c r="BP225" s="664"/>
      <c r="BQ225" s="664"/>
      <c r="BR225" s="664"/>
      <c r="BS225" s="664"/>
      <c r="BT225" s="664"/>
      <c r="BU225" s="664"/>
      <c r="BV225" s="664"/>
      <c r="BW225" s="664"/>
      <c r="BX225" s="664"/>
      <c r="BY225" s="666"/>
      <c r="BZ225" s="667"/>
      <c r="CA225" s="661"/>
      <c r="CB225" s="43"/>
      <c r="CC225" s="663" t="s">
        <v>1022</v>
      </c>
      <c r="CD225" s="664">
        <f>'3A 2025-2026 REPORTE CALIFICACI'!JQ29</f>
        <v>76</v>
      </c>
      <c r="CE225" s="665">
        <f>'3A 2025-2026 REPORTE CALIFICACI'!JR29</f>
        <v>64</v>
      </c>
      <c r="CF225" s="665">
        <f>'3A 2025-2026 REPORTE CALIFICACI'!JS29</f>
        <v>54</v>
      </c>
      <c r="CG225" s="664">
        <f>'3A 2025-2026 REPORTE CALIFICACI'!JT29</f>
        <v>0</v>
      </c>
      <c r="CH225" s="664">
        <f>'3A 2025-2026 REPORTE CALIFICACI'!JU29</f>
        <v>74</v>
      </c>
      <c r="CI225" s="665">
        <f>'3A 2025-2026 REPORTE CALIFICACI'!JV29</f>
        <v>71</v>
      </c>
      <c r="CJ225" s="665">
        <f>'3A 2025-2026 REPORTE CALIFICACI'!JW29</f>
        <v>72</v>
      </c>
      <c r="CK225" s="664">
        <f>'3A 2025-2026 REPORTE CALIFICACI'!JX29</f>
        <v>0</v>
      </c>
      <c r="CL225" s="664">
        <f>'3A 2025-2026 REPORTE CALIFICACI'!JY29</f>
        <v>81</v>
      </c>
      <c r="CM225" s="665">
        <f>'3A 2025-2026 REPORTE CALIFICACI'!JZ29</f>
        <v>61</v>
      </c>
      <c r="CN225" s="665">
        <f>'3A 2025-2026 REPORTE CALIFICACI'!KA29</f>
        <v>58</v>
      </c>
      <c r="CO225" s="664">
        <f>'3A 2025-2026 REPORTE CALIFICACI'!KB29</f>
        <v>0</v>
      </c>
      <c r="CP225" s="665">
        <f>'3A 2025-2026 REPORTE CALIFICACI'!KC29</f>
        <v>74</v>
      </c>
      <c r="CQ225" s="665">
        <f>'3A 2025-2026 REPORTE CALIFICACI'!KD29</f>
        <v>66</v>
      </c>
      <c r="CR225" s="665">
        <f>'3A 2025-2026 REPORTE CALIFICACI'!KE29</f>
        <v>59</v>
      </c>
      <c r="CS225" s="664">
        <f>'3A 2025-2026 REPORTE CALIFICACI'!KF29</f>
        <v>0</v>
      </c>
      <c r="CT225" s="664"/>
      <c r="CU225" s="664"/>
      <c r="CV225" s="664"/>
      <c r="CW225" s="664"/>
      <c r="CX225" s="664"/>
      <c r="CY225" s="664"/>
      <c r="CZ225" s="664"/>
      <c r="DA225" s="664"/>
      <c r="DB225" s="664"/>
      <c r="DC225" s="664"/>
      <c r="DD225" s="664"/>
      <c r="DE225" s="664"/>
      <c r="DF225" s="664"/>
      <c r="DG225" s="664"/>
      <c r="DH225" s="664"/>
      <c r="DI225" s="664"/>
      <c r="DJ225" s="664"/>
      <c r="DK225" s="664"/>
      <c r="DL225" s="666"/>
      <c r="DM225" s="667"/>
      <c r="DN225" s="661"/>
      <c r="DO225" s="43"/>
      <c r="DP225" s="663" t="s">
        <v>1022</v>
      </c>
      <c r="DQ225" s="664">
        <f>'3A 2025-2026 REPORTE CALIFICACI'!JQ30</f>
        <v>72</v>
      </c>
      <c r="DR225" s="665">
        <f>'3A 2025-2026 REPORTE CALIFICACI'!JR30</f>
        <v>64</v>
      </c>
      <c r="DS225" s="665">
        <f>'3A 2025-2026 REPORTE CALIFICACI'!JS30</f>
        <v>51</v>
      </c>
      <c r="DT225" s="664">
        <f>'3A 2025-2026 REPORTE CALIFICACI'!JT30</f>
        <v>0</v>
      </c>
      <c r="DU225" s="664">
        <f>'3A 2025-2026 REPORTE CALIFICACI'!JU30</f>
        <v>74</v>
      </c>
      <c r="DV225" s="665">
        <f>'3A 2025-2026 REPORTE CALIFICACI'!JV30</f>
        <v>71</v>
      </c>
      <c r="DW225" s="665">
        <f>'3A 2025-2026 REPORTE CALIFICACI'!JW30</f>
        <v>54</v>
      </c>
      <c r="DX225" s="664">
        <f>'3A 2025-2026 REPORTE CALIFICACI'!JX30</f>
        <v>0</v>
      </c>
      <c r="DY225" s="664">
        <f>'3A 2025-2026 REPORTE CALIFICACI'!JY30</f>
        <v>76</v>
      </c>
      <c r="DZ225" s="665">
        <f>'3A 2025-2026 REPORTE CALIFICACI'!JZ30</f>
        <v>61</v>
      </c>
      <c r="EA225" s="665">
        <f>'3A 2025-2026 REPORTE CALIFICACI'!KA30</f>
        <v>76</v>
      </c>
      <c r="EB225" s="664">
        <f>'3A 2025-2026 REPORTE CALIFICACI'!KB30</f>
        <v>0</v>
      </c>
      <c r="EC225" s="665">
        <f>'3A 2025-2026 REPORTE CALIFICACI'!KC30</f>
        <v>55</v>
      </c>
      <c r="ED225" s="665">
        <f>'3A 2025-2026 REPORTE CALIFICACI'!KD30</f>
        <v>67</v>
      </c>
      <c r="EE225" s="665">
        <f>'3A 2025-2026 REPORTE CALIFICACI'!KE30</f>
        <v>43</v>
      </c>
      <c r="EF225" s="664">
        <f>'3A 2025-2026 REPORTE CALIFICACI'!KF30</f>
        <v>0</v>
      </c>
      <c r="EG225" s="664"/>
      <c r="EH225" s="664"/>
      <c r="EI225" s="664"/>
      <c r="EJ225" s="664"/>
      <c r="EK225" s="664"/>
      <c r="EL225" s="664"/>
      <c r="EM225" s="664"/>
      <c r="EN225" s="664"/>
      <c r="EO225" s="664"/>
      <c r="EP225" s="664"/>
      <c r="EQ225" s="664"/>
      <c r="ER225" s="664"/>
      <c r="ES225" s="664"/>
      <c r="ET225" s="664"/>
      <c r="EU225" s="664"/>
      <c r="EV225" s="664"/>
      <c r="EW225" s="664"/>
      <c r="EX225" s="664"/>
      <c r="EY225" s="666"/>
    </row>
    <row r="226">
      <c r="A226" s="628"/>
      <c r="B226" s="643"/>
      <c r="C226" s="643"/>
      <c r="D226" s="643"/>
      <c r="E226" s="643"/>
      <c r="F226" s="643"/>
      <c r="G226" s="643"/>
      <c r="H226" s="643"/>
      <c r="I226" s="643"/>
      <c r="J226" s="643"/>
      <c r="K226" s="643"/>
      <c r="L226" s="643"/>
      <c r="M226" s="643"/>
      <c r="N226" s="643"/>
      <c r="O226" s="643"/>
      <c r="P226" s="643"/>
      <c r="Q226" s="643"/>
      <c r="R226" s="643"/>
      <c r="S226" s="643"/>
      <c r="T226" s="643"/>
      <c r="U226" s="643"/>
      <c r="V226" s="643"/>
      <c r="W226" s="643"/>
      <c r="X226" s="668"/>
      <c r="Y226" s="668"/>
      <c r="Z226" s="643"/>
      <c r="AA226" s="643"/>
      <c r="AB226" s="643"/>
      <c r="AC226" s="643"/>
      <c r="AD226" s="643"/>
      <c r="AE226" s="643"/>
      <c r="AF226" s="643"/>
      <c r="AG226" s="643"/>
      <c r="AH226" s="643"/>
      <c r="AI226" s="643"/>
      <c r="AJ226" s="643"/>
      <c r="AK226" s="643"/>
      <c r="AL226" s="644"/>
      <c r="AM226" s="643"/>
      <c r="AN226" s="628"/>
      <c r="AO226" s="643"/>
      <c r="AP226" s="643"/>
      <c r="AQ226" s="643"/>
      <c r="AR226" s="643"/>
      <c r="AS226" s="643"/>
      <c r="AT226" s="643"/>
      <c r="AU226" s="643"/>
      <c r="AV226" s="643"/>
      <c r="AW226" s="643"/>
      <c r="AX226" s="643"/>
      <c r="AY226" s="643"/>
      <c r="AZ226" s="643"/>
      <c r="BA226" s="643"/>
      <c r="BB226" s="643"/>
      <c r="BC226" s="643"/>
      <c r="BD226" s="643"/>
      <c r="BE226" s="643"/>
      <c r="BF226" s="643"/>
      <c r="BG226" s="643"/>
      <c r="BH226" s="643"/>
      <c r="BI226" s="643"/>
      <c r="BJ226" s="643"/>
      <c r="BK226" s="668"/>
      <c r="BL226" s="668"/>
      <c r="BM226" s="643"/>
      <c r="BN226" s="643"/>
      <c r="BO226" s="643"/>
      <c r="BP226" s="643"/>
      <c r="BQ226" s="643"/>
      <c r="BR226" s="643"/>
      <c r="BS226" s="643"/>
      <c r="BT226" s="643"/>
      <c r="BU226" s="643"/>
      <c r="BV226" s="643"/>
      <c r="BW226" s="643"/>
      <c r="BX226" s="643"/>
      <c r="BY226" s="644"/>
      <c r="BZ226" s="643"/>
      <c r="CA226" s="628"/>
      <c r="CB226" s="643"/>
      <c r="CC226" s="643"/>
      <c r="CD226" s="643"/>
      <c r="CE226" s="643"/>
      <c r="CF226" s="643"/>
      <c r="CG226" s="643"/>
      <c r="CH226" s="643"/>
      <c r="CI226" s="643"/>
      <c r="CJ226" s="643"/>
      <c r="CK226" s="643"/>
      <c r="CL226" s="643"/>
      <c r="CM226" s="643"/>
      <c r="CN226" s="643"/>
      <c r="CO226" s="643"/>
      <c r="CP226" s="643"/>
      <c r="CQ226" s="643"/>
      <c r="CR226" s="643"/>
      <c r="CS226" s="643"/>
      <c r="CT226" s="643"/>
      <c r="CU226" s="643"/>
      <c r="CV226" s="643"/>
      <c r="CW226" s="643"/>
      <c r="CX226" s="668"/>
      <c r="CY226" s="668"/>
      <c r="CZ226" s="643"/>
      <c r="DA226" s="643"/>
      <c r="DB226" s="643"/>
      <c r="DC226" s="643"/>
      <c r="DD226" s="643"/>
      <c r="DE226" s="643"/>
      <c r="DF226" s="643"/>
      <c r="DG226" s="643"/>
      <c r="DH226" s="643"/>
      <c r="DI226" s="643"/>
      <c r="DJ226" s="643"/>
      <c r="DK226" s="643"/>
      <c r="DL226" s="644"/>
      <c r="DM226" s="643"/>
      <c r="DN226" s="628"/>
      <c r="DO226" s="643"/>
      <c r="DP226" s="643"/>
      <c r="DQ226" s="643"/>
      <c r="DR226" s="643"/>
      <c r="DS226" s="643"/>
      <c r="DT226" s="643"/>
      <c r="DU226" s="643"/>
      <c r="DV226" s="643"/>
      <c r="DW226" s="643"/>
      <c r="DX226" s="643"/>
      <c r="DY226" s="643"/>
      <c r="DZ226" s="643"/>
      <c r="EA226" s="643"/>
      <c r="EB226" s="643"/>
      <c r="EC226" s="643"/>
      <c r="ED226" s="643"/>
      <c r="EE226" s="643"/>
      <c r="EF226" s="643"/>
      <c r="EG226" s="643"/>
      <c r="EH226" s="643"/>
      <c r="EI226" s="643"/>
      <c r="EJ226" s="643"/>
      <c r="EK226" s="668"/>
      <c r="EL226" s="668"/>
      <c r="EM226" s="643"/>
      <c r="EN226" s="643"/>
      <c r="EO226" s="643"/>
      <c r="EP226" s="643"/>
      <c r="EQ226" s="643"/>
      <c r="ER226" s="643"/>
      <c r="ES226" s="643"/>
      <c r="ET226" s="643"/>
      <c r="EU226" s="643"/>
      <c r="EV226" s="643"/>
      <c r="EW226" s="643"/>
      <c r="EX226" s="643"/>
      <c r="EY226" s="644"/>
    </row>
    <row r="227">
      <c r="A227" s="628"/>
      <c r="B227" s="643"/>
      <c r="C227" s="643"/>
      <c r="D227" s="643"/>
      <c r="E227" s="643"/>
      <c r="F227" s="643"/>
      <c r="G227" s="643"/>
      <c r="H227" s="643"/>
      <c r="I227" s="643"/>
      <c r="J227" s="643"/>
      <c r="K227" s="643"/>
      <c r="L227" s="643"/>
      <c r="M227" s="643"/>
      <c r="N227" s="643"/>
      <c r="O227" s="643"/>
      <c r="P227" s="643"/>
      <c r="Q227" s="643"/>
      <c r="R227" s="643"/>
      <c r="S227" s="643"/>
      <c r="T227" s="643"/>
      <c r="U227" s="643"/>
      <c r="V227" s="643"/>
      <c r="W227" s="643"/>
      <c r="X227" s="643"/>
      <c r="Y227" s="643"/>
      <c r="Z227" s="643"/>
      <c r="AA227" s="643"/>
      <c r="AB227" s="643"/>
      <c r="AC227" s="643"/>
      <c r="AD227" s="643"/>
      <c r="AE227" s="643"/>
      <c r="AF227" s="643"/>
      <c r="AG227" s="643"/>
      <c r="AH227" s="643"/>
      <c r="AI227" s="643"/>
      <c r="AJ227" s="643"/>
      <c r="AK227" s="643"/>
      <c r="AL227" s="644"/>
      <c r="AM227" s="643"/>
      <c r="AN227" s="628"/>
      <c r="AO227" s="643"/>
      <c r="AP227" s="643"/>
      <c r="AQ227" s="643"/>
      <c r="AR227" s="643"/>
      <c r="AS227" s="643"/>
      <c r="AT227" s="643"/>
      <c r="AU227" s="643"/>
      <c r="AV227" s="643"/>
      <c r="AW227" s="643"/>
      <c r="AX227" s="643"/>
      <c r="AY227" s="643"/>
      <c r="AZ227" s="643"/>
      <c r="BA227" s="643"/>
      <c r="BB227" s="643"/>
      <c r="BC227" s="643"/>
      <c r="BD227" s="643"/>
      <c r="BE227" s="643"/>
      <c r="BF227" s="643"/>
      <c r="BG227" s="643"/>
      <c r="BH227" s="643"/>
      <c r="BI227" s="643"/>
      <c r="BJ227" s="643"/>
      <c r="BK227" s="643"/>
      <c r="BL227" s="643"/>
      <c r="BM227" s="643"/>
      <c r="BN227" s="643"/>
      <c r="BO227" s="643"/>
      <c r="BP227" s="643"/>
      <c r="BQ227" s="643"/>
      <c r="BR227" s="643"/>
      <c r="BS227" s="643"/>
      <c r="BT227" s="643"/>
      <c r="BU227" s="643"/>
      <c r="BV227" s="643"/>
      <c r="BW227" s="643"/>
      <c r="BX227" s="643"/>
      <c r="BY227" s="644"/>
      <c r="BZ227" s="643"/>
      <c r="CA227" s="628"/>
      <c r="CB227" s="643"/>
      <c r="CC227" s="643"/>
      <c r="CD227" s="643"/>
      <c r="CE227" s="643"/>
      <c r="CF227" s="643"/>
      <c r="CG227" s="643"/>
      <c r="CH227" s="643"/>
      <c r="CI227" s="643"/>
      <c r="CJ227" s="643"/>
      <c r="CK227" s="643"/>
      <c r="CL227" s="643"/>
      <c r="CM227" s="643"/>
      <c r="CN227" s="643"/>
      <c r="CO227" s="643"/>
      <c r="CP227" s="643"/>
      <c r="CQ227" s="643"/>
      <c r="CR227" s="643"/>
      <c r="CS227" s="643"/>
      <c r="CT227" s="643"/>
      <c r="CU227" s="643"/>
      <c r="CV227" s="643"/>
      <c r="CW227" s="643"/>
      <c r="CX227" s="643"/>
      <c r="CY227" s="643"/>
      <c r="CZ227" s="643"/>
      <c r="DA227" s="643"/>
      <c r="DB227" s="643"/>
      <c r="DC227" s="643"/>
      <c r="DD227" s="643"/>
      <c r="DE227" s="643"/>
      <c r="DF227" s="643"/>
      <c r="DG227" s="643"/>
      <c r="DH227" s="643"/>
      <c r="DI227" s="643"/>
      <c r="DJ227" s="643"/>
      <c r="DK227" s="643"/>
      <c r="DL227" s="644"/>
      <c r="DM227" s="643"/>
      <c r="DN227" s="628"/>
      <c r="DO227" s="643"/>
      <c r="DP227" s="643"/>
      <c r="DQ227" s="643"/>
      <c r="DR227" s="643"/>
      <c r="DS227" s="643"/>
      <c r="DT227" s="643"/>
      <c r="DU227" s="643"/>
      <c r="DV227" s="643"/>
      <c r="DW227" s="643"/>
      <c r="DX227" s="643"/>
      <c r="DY227" s="643"/>
      <c r="DZ227" s="643"/>
      <c r="EA227" s="643"/>
      <c r="EB227" s="643"/>
      <c r="EC227" s="643"/>
      <c r="ED227" s="643"/>
      <c r="EE227" s="643"/>
      <c r="EF227" s="643"/>
      <c r="EG227" s="643"/>
      <c r="EH227" s="643"/>
      <c r="EI227" s="643"/>
      <c r="EJ227" s="643"/>
      <c r="EK227" s="643"/>
      <c r="EL227" s="643"/>
      <c r="EM227" s="643"/>
      <c r="EN227" s="643"/>
      <c r="EO227" s="643"/>
      <c r="EP227" s="643"/>
      <c r="EQ227" s="643"/>
      <c r="ER227" s="643"/>
      <c r="ES227" s="643"/>
      <c r="ET227" s="643"/>
      <c r="EU227" s="643"/>
      <c r="EV227" s="643"/>
      <c r="EW227" s="643"/>
      <c r="EX227" s="643"/>
      <c r="EY227" s="644"/>
    </row>
    <row r="228">
      <c r="A228" s="628"/>
      <c r="B228" s="643"/>
      <c r="C228" s="643"/>
      <c r="D228" s="643"/>
      <c r="E228" s="643"/>
      <c r="F228" s="643"/>
      <c r="G228" s="643"/>
      <c r="H228" s="643"/>
      <c r="I228" s="643"/>
      <c r="J228" s="643"/>
      <c r="K228" s="643"/>
      <c r="L228" s="643"/>
      <c r="M228" s="643"/>
      <c r="N228" s="643"/>
      <c r="O228" s="643"/>
      <c r="P228" s="643"/>
      <c r="Q228" s="643"/>
      <c r="R228" s="643"/>
      <c r="S228" s="643"/>
      <c r="T228" s="643"/>
      <c r="U228" s="643"/>
      <c r="V228" s="643"/>
      <c r="W228" s="643"/>
      <c r="X228" s="643"/>
      <c r="Y228" s="643"/>
      <c r="Z228" s="643"/>
      <c r="AA228" s="643"/>
      <c r="AB228" s="643"/>
      <c r="AC228" s="643"/>
      <c r="AD228" s="643"/>
      <c r="AE228" s="643"/>
      <c r="AF228" s="643"/>
      <c r="AG228" s="643"/>
      <c r="AH228" s="643"/>
      <c r="AI228" s="643"/>
      <c r="AJ228" s="643"/>
      <c r="AK228" s="643"/>
      <c r="AL228" s="644"/>
      <c r="AM228" s="643"/>
      <c r="AN228" s="628"/>
      <c r="AO228" s="643"/>
      <c r="AP228" s="643"/>
      <c r="AQ228" s="643"/>
      <c r="AR228" s="643"/>
      <c r="AS228" s="643"/>
      <c r="AT228" s="643"/>
      <c r="AU228" s="643"/>
      <c r="AV228" s="643"/>
      <c r="AW228" s="643"/>
      <c r="AX228" s="643"/>
      <c r="AY228" s="643"/>
      <c r="AZ228" s="643"/>
      <c r="BA228" s="643"/>
      <c r="BB228" s="643"/>
      <c r="BC228" s="643"/>
      <c r="BD228" s="643"/>
      <c r="BE228" s="643"/>
      <c r="BF228" s="643"/>
      <c r="BG228" s="643"/>
      <c r="BH228" s="643"/>
      <c r="BI228" s="643"/>
      <c r="BJ228" s="643"/>
      <c r="BK228" s="643"/>
      <c r="BL228" s="643"/>
      <c r="BM228" s="643"/>
      <c r="BN228" s="643"/>
      <c r="BO228" s="643"/>
      <c r="BP228" s="643"/>
      <c r="BQ228" s="643"/>
      <c r="BR228" s="643"/>
      <c r="BS228" s="643"/>
      <c r="BT228" s="643"/>
      <c r="BU228" s="643"/>
      <c r="BV228" s="643"/>
      <c r="BW228" s="643"/>
      <c r="BX228" s="643"/>
      <c r="BY228" s="644"/>
      <c r="BZ228" s="643"/>
      <c r="CA228" s="628"/>
      <c r="CB228" s="643"/>
      <c r="CC228" s="643"/>
      <c r="CD228" s="643"/>
      <c r="CE228" s="643"/>
      <c r="CF228" s="643"/>
      <c r="CG228" s="643"/>
      <c r="CH228" s="643"/>
      <c r="CI228" s="643"/>
      <c r="CJ228" s="643"/>
      <c r="CK228" s="643"/>
      <c r="CL228" s="643"/>
      <c r="CM228" s="643"/>
      <c r="CN228" s="643"/>
      <c r="CO228" s="643"/>
      <c r="CP228" s="643"/>
      <c r="CQ228" s="643"/>
      <c r="CR228" s="643"/>
      <c r="CS228" s="643"/>
      <c r="CT228" s="643"/>
      <c r="CU228" s="643"/>
      <c r="CV228" s="643"/>
      <c r="CW228" s="643"/>
      <c r="CX228" s="643"/>
      <c r="CY228" s="643"/>
      <c r="CZ228" s="643"/>
      <c r="DA228" s="643"/>
      <c r="DB228" s="643"/>
      <c r="DC228" s="643"/>
      <c r="DD228" s="643"/>
      <c r="DE228" s="643"/>
      <c r="DF228" s="643"/>
      <c r="DG228" s="643"/>
      <c r="DH228" s="643"/>
      <c r="DI228" s="643"/>
      <c r="DJ228" s="643"/>
      <c r="DK228" s="643"/>
      <c r="DL228" s="644"/>
      <c r="DM228" s="643"/>
      <c r="DN228" s="628"/>
      <c r="DO228" s="643"/>
      <c r="DP228" s="643"/>
      <c r="DQ228" s="643"/>
      <c r="DR228" s="643"/>
      <c r="DS228" s="643"/>
      <c r="DT228" s="643"/>
      <c r="DU228" s="643"/>
      <c r="DV228" s="643"/>
      <c r="DW228" s="643"/>
      <c r="DX228" s="643"/>
      <c r="DY228" s="643"/>
      <c r="DZ228" s="643"/>
      <c r="EA228" s="643"/>
      <c r="EB228" s="643"/>
      <c r="EC228" s="643"/>
      <c r="ED228" s="643"/>
      <c r="EE228" s="643"/>
      <c r="EF228" s="643"/>
      <c r="EG228" s="643"/>
      <c r="EH228" s="643"/>
      <c r="EI228" s="643"/>
      <c r="EJ228" s="643"/>
      <c r="EK228" s="643"/>
      <c r="EL228" s="643"/>
      <c r="EM228" s="643"/>
      <c r="EN228" s="643"/>
      <c r="EO228" s="643"/>
      <c r="EP228" s="643"/>
      <c r="EQ228" s="643"/>
      <c r="ER228" s="643"/>
      <c r="ES228" s="643"/>
      <c r="ET228" s="643"/>
      <c r="EU228" s="643"/>
      <c r="EV228" s="643"/>
      <c r="EW228" s="643"/>
      <c r="EX228" s="643"/>
      <c r="EY228" s="644"/>
    </row>
    <row r="229">
      <c r="A229" s="669"/>
      <c r="B229" s="670" t="s">
        <v>1023</v>
      </c>
      <c r="C229" s="15"/>
      <c r="D229" s="15"/>
      <c r="E229" s="15"/>
      <c r="F229" s="15"/>
      <c r="G229" s="15"/>
      <c r="H229" s="16"/>
      <c r="I229" s="671"/>
      <c r="J229" s="646" t="s">
        <v>1024</v>
      </c>
      <c r="K229" s="15"/>
      <c r="L229" s="15"/>
      <c r="M229" s="15"/>
      <c r="N229" s="15"/>
      <c r="O229" s="15"/>
      <c r="P229" s="16"/>
      <c r="Q229" s="671"/>
      <c r="R229" s="670" t="s">
        <v>1025</v>
      </c>
      <c r="S229" s="15"/>
      <c r="T229" s="15"/>
      <c r="U229" s="15"/>
      <c r="V229" s="16"/>
      <c r="W229" s="672" t="s">
        <v>1026</v>
      </c>
      <c r="X229" s="41"/>
      <c r="Y229" s="672"/>
      <c r="Z229" s="673"/>
      <c r="AA229" s="674"/>
      <c r="AB229" s="672" t="s">
        <v>1027</v>
      </c>
      <c r="AC229" s="41"/>
      <c r="AD229" s="675"/>
      <c r="AE229" s="671"/>
      <c r="AF229" s="671"/>
      <c r="AG229" s="671"/>
      <c r="AH229" s="671"/>
      <c r="AI229" s="671"/>
      <c r="AJ229" s="671"/>
      <c r="AK229" s="671"/>
      <c r="AL229" s="676"/>
      <c r="AM229" s="671"/>
      <c r="AN229" s="669"/>
      <c r="AO229" s="670" t="s">
        <v>1023</v>
      </c>
      <c r="AP229" s="15"/>
      <c r="AQ229" s="15"/>
      <c r="AR229" s="15"/>
      <c r="AS229" s="15"/>
      <c r="AT229" s="15"/>
      <c r="AU229" s="16"/>
      <c r="AV229" s="671"/>
      <c r="AW229" s="646" t="s">
        <v>1024</v>
      </c>
      <c r="AX229" s="15"/>
      <c r="AY229" s="15"/>
      <c r="AZ229" s="15"/>
      <c r="BA229" s="15"/>
      <c r="BB229" s="15"/>
      <c r="BC229" s="16"/>
      <c r="BD229" s="671"/>
      <c r="BE229" s="670" t="s">
        <v>1025</v>
      </c>
      <c r="BF229" s="15"/>
      <c r="BG229" s="15"/>
      <c r="BH229" s="15"/>
      <c r="BI229" s="16"/>
      <c r="BJ229" s="672" t="s">
        <v>1026</v>
      </c>
      <c r="BK229" s="41"/>
      <c r="BL229" s="672"/>
      <c r="BM229" s="673"/>
      <c r="BN229" s="674"/>
      <c r="BO229" s="672" t="s">
        <v>1027</v>
      </c>
      <c r="BP229" s="41"/>
      <c r="BQ229" s="675"/>
      <c r="BR229" s="671"/>
      <c r="BS229" s="671"/>
      <c r="BT229" s="671"/>
      <c r="BU229" s="671"/>
      <c r="BV229" s="671"/>
      <c r="BW229" s="671"/>
      <c r="BX229" s="671"/>
      <c r="BY229" s="676"/>
      <c r="BZ229" s="671"/>
      <c r="CA229" s="669"/>
      <c r="CB229" s="670" t="s">
        <v>1023</v>
      </c>
      <c r="CC229" s="15"/>
      <c r="CD229" s="15"/>
      <c r="CE229" s="15"/>
      <c r="CF229" s="15"/>
      <c r="CG229" s="15"/>
      <c r="CH229" s="16"/>
      <c r="CI229" s="671"/>
      <c r="CJ229" s="646" t="s">
        <v>1024</v>
      </c>
      <c r="CK229" s="15"/>
      <c r="CL229" s="15"/>
      <c r="CM229" s="15"/>
      <c r="CN229" s="15"/>
      <c r="CO229" s="15"/>
      <c r="CP229" s="16"/>
      <c r="CQ229" s="671"/>
      <c r="CR229" s="670" t="s">
        <v>1025</v>
      </c>
      <c r="CS229" s="15"/>
      <c r="CT229" s="15"/>
      <c r="CU229" s="15"/>
      <c r="CV229" s="16"/>
      <c r="CW229" s="672" t="s">
        <v>1026</v>
      </c>
      <c r="CX229" s="41"/>
      <c r="CY229" s="672"/>
      <c r="CZ229" s="673"/>
      <c r="DA229" s="674"/>
      <c r="DB229" s="672" t="s">
        <v>1027</v>
      </c>
      <c r="DC229" s="41"/>
      <c r="DD229" s="675"/>
      <c r="DE229" s="671"/>
      <c r="DF229" s="671"/>
      <c r="DG229" s="671"/>
      <c r="DH229" s="671"/>
      <c r="DI229" s="671"/>
      <c r="DJ229" s="671"/>
      <c r="DK229" s="671"/>
      <c r="DL229" s="676"/>
      <c r="DM229" s="671"/>
      <c r="DN229" s="669"/>
      <c r="DO229" s="670" t="s">
        <v>1023</v>
      </c>
      <c r="DP229" s="15"/>
      <c r="DQ229" s="15"/>
      <c r="DR229" s="15"/>
      <c r="DS229" s="15"/>
      <c r="DT229" s="15"/>
      <c r="DU229" s="16"/>
      <c r="DV229" s="671"/>
      <c r="DW229" s="646" t="s">
        <v>1024</v>
      </c>
      <c r="DX229" s="15"/>
      <c r="DY229" s="15"/>
      <c r="DZ229" s="15"/>
      <c r="EA229" s="15"/>
      <c r="EB229" s="15"/>
      <c r="EC229" s="16"/>
      <c r="ED229" s="671"/>
      <c r="EE229" s="670" t="s">
        <v>1025</v>
      </c>
      <c r="EF229" s="15"/>
      <c r="EG229" s="15"/>
      <c r="EH229" s="15"/>
      <c r="EI229" s="16"/>
      <c r="EJ229" s="672" t="s">
        <v>1026</v>
      </c>
      <c r="EK229" s="41"/>
      <c r="EL229" s="672"/>
      <c r="EM229" s="673"/>
      <c r="EN229" s="674"/>
      <c r="EO229" s="672" t="s">
        <v>1027</v>
      </c>
      <c r="EP229" s="41"/>
      <c r="EQ229" s="675"/>
      <c r="ER229" s="671"/>
      <c r="ES229" s="671"/>
      <c r="ET229" s="671"/>
      <c r="EU229" s="671"/>
      <c r="EV229" s="671"/>
      <c r="EW229" s="671"/>
      <c r="EX229" s="671"/>
      <c r="EY229" s="676"/>
    </row>
    <row r="230">
      <c r="A230" s="669"/>
      <c r="B230" s="677" t="s">
        <v>1028</v>
      </c>
      <c r="C230" s="678" t="s">
        <v>1029</v>
      </c>
      <c r="D230" s="678" t="s">
        <v>1030</v>
      </c>
      <c r="E230" s="679" t="s">
        <v>1031</v>
      </c>
      <c r="F230" s="15"/>
      <c r="G230" s="15"/>
      <c r="H230" s="16"/>
      <c r="I230" s="671"/>
      <c r="J230" s="680" t="s">
        <v>1032</v>
      </c>
      <c r="K230" s="681" t="s">
        <v>1033</v>
      </c>
      <c r="P230" s="682"/>
      <c r="Q230" s="671"/>
      <c r="R230" s="671"/>
      <c r="S230" s="671"/>
      <c r="T230" s="671"/>
      <c r="U230" s="671"/>
      <c r="V230" s="671"/>
      <c r="W230" s="671"/>
      <c r="X230" s="671"/>
      <c r="Y230" s="671"/>
      <c r="Z230" s="671"/>
      <c r="AA230" s="671"/>
      <c r="AB230" s="671"/>
      <c r="AC230" s="671"/>
      <c r="AD230" s="671"/>
      <c r="AE230" s="671"/>
      <c r="AF230" s="671"/>
      <c r="AG230" s="671"/>
      <c r="AH230" s="671"/>
      <c r="AI230" s="671"/>
      <c r="AJ230" s="671"/>
      <c r="AK230" s="671"/>
      <c r="AL230" s="676"/>
      <c r="AM230" s="671"/>
      <c r="AN230" s="669"/>
      <c r="AO230" s="677" t="s">
        <v>1028</v>
      </c>
      <c r="AP230" s="678" t="s">
        <v>1029</v>
      </c>
      <c r="AQ230" s="678" t="s">
        <v>1030</v>
      </c>
      <c r="AR230" s="679" t="s">
        <v>1031</v>
      </c>
      <c r="AS230" s="15"/>
      <c r="AT230" s="15"/>
      <c r="AU230" s="16"/>
      <c r="AV230" s="671"/>
      <c r="AW230" s="680" t="s">
        <v>1032</v>
      </c>
      <c r="AX230" s="681" t="s">
        <v>1033</v>
      </c>
      <c r="BC230" s="682"/>
      <c r="BD230" s="671"/>
      <c r="BE230" s="671"/>
      <c r="BF230" s="671"/>
      <c r="BG230" s="671"/>
      <c r="BH230" s="671"/>
      <c r="BI230" s="671"/>
      <c r="BJ230" s="671"/>
      <c r="BK230" s="671"/>
      <c r="BL230" s="671"/>
      <c r="BM230" s="671"/>
      <c r="BN230" s="671"/>
      <c r="BO230" s="671"/>
      <c r="BP230" s="671"/>
      <c r="BQ230" s="671"/>
      <c r="BR230" s="671"/>
      <c r="BS230" s="671"/>
      <c r="BT230" s="671"/>
      <c r="BU230" s="671"/>
      <c r="BV230" s="671"/>
      <c r="BW230" s="671"/>
      <c r="BX230" s="671"/>
      <c r="BY230" s="676"/>
      <c r="BZ230" s="671"/>
      <c r="CA230" s="669"/>
      <c r="CB230" s="677" t="s">
        <v>1028</v>
      </c>
      <c r="CC230" s="678" t="s">
        <v>1029</v>
      </c>
      <c r="CD230" s="678" t="s">
        <v>1030</v>
      </c>
      <c r="CE230" s="679" t="s">
        <v>1031</v>
      </c>
      <c r="CF230" s="15"/>
      <c r="CG230" s="15"/>
      <c r="CH230" s="16"/>
      <c r="CI230" s="671"/>
      <c r="CJ230" s="680" t="s">
        <v>1032</v>
      </c>
      <c r="CK230" s="681" t="s">
        <v>1033</v>
      </c>
      <c r="CP230" s="682"/>
      <c r="CQ230" s="671"/>
      <c r="CR230" s="671"/>
      <c r="CS230" s="671"/>
      <c r="CT230" s="671"/>
      <c r="CU230" s="671"/>
      <c r="CV230" s="671"/>
      <c r="CW230" s="671"/>
      <c r="CX230" s="671"/>
      <c r="CY230" s="671"/>
      <c r="CZ230" s="671"/>
      <c r="DA230" s="671"/>
      <c r="DB230" s="671"/>
      <c r="DC230" s="671"/>
      <c r="DD230" s="671"/>
      <c r="DE230" s="671"/>
      <c r="DF230" s="671"/>
      <c r="DG230" s="671"/>
      <c r="DH230" s="671"/>
      <c r="DI230" s="671"/>
      <c r="DJ230" s="671"/>
      <c r="DK230" s="671"/>
      <c r="DL230" s="676"/>
      <c r="DM230" s="671"/>
      <c r="DN230" s="669"/>
      <c r="DO230" s="677" t="s">
        <v>1028</v>
      </c>
      <c r="DP230" s="678" t="s">
        <v>1029</v>
      </c>
      <c r="DQ230" s="678" t="s">
        <v>1030</v>
      </c>
      <c r="DR230" s="679" t="s">
        <v>1031</v>
      </c>
      <c r="DS230" s="15"/>
      <c r="DT230" s="15"/>
      <c r="DU230" s="16"/>
      <c r="DV230" s="671"/>
      <c r="DW230" s="680" t="s">
        <v>1032</v>
      </c>
      <c r="DX230" s="681" t="s">
        <v>1033</v>
      </c>
      <c r="EC230" s="682"/>
      <c r="ED230" s="671"/>
      <c r="EE230" s="671"/>
      <c r="EF230" s="671"/>
      <c r="EG230" s="671"/>
      <c r="EH230" s="671"/>
      <c r="EI230" s="671"/>
      <c r="EJ230" s="671"/>
      <c r="EK230" s="671"/>
      <c r="EL230" s="671"/>
      <c r="EM230" s="671"/>
      <c r="EN230" s="671"/>
      <c r="EO230" s="671"/>
      <c r="EP230" s="671"/>
      <c r="EQ230" s="671"/>
      <c r="ER230" s="671"/>
      <c r="ES230" s="671"/>
      <c r="ET230" s="671"/>
      <c r="EU230" s="671"/>
      <c r="EV230" s="671"/>
      <c r="EW230" s="671"/>
      <c r="EX230" s="671"/>
      <c r="EY230" s="676"/>
    </row>
    <row r="231">
      <c r="A231" s="669"/>
      <c r="B231" s="43"/>
      <c r="C231" s="43"/>
      <c r="D231" s="43"/>
      <c r="E231" s="679" t="s">
        <v>1029</v>
      </c>
      <c r="F231" s="16"/>
      <c r="G231" s="679" t="s">
        <v>1030</v>
      </c>
      <c r="H231" s="16"/>
      <c r="I231" s="671"/>
      <c r="J231" s="680" t="s">
        <v>1034</v>
      </c>
      <c r="K231" s="681" t="s">
        <v>1035</v>
      </c>
      <c r="P231" s="682"/>
      <c r="Q231" s="671"/>
      <c r="R231" s="670" t="s">
        <v>1036</v>
      </c>
      <c r="S231" s="15"/>
      <c r="T231" s="15"/>
      <c r="U231" s="15"/>
      <c r="V231" s="15"/>
      <c r="W231" s="15"/>
      <c r="X231" s="15"/>
      <c r="Y231" s="15"/>
      <c r="Z231" s="15"/>
      <c r="AA231" s="15"/>
      <c r="AB231" s="15"/>
      <c r="AC231" s="15"/>
      <c r="AD231" s="15"/>
      <c r="AE231" s="15"/>
      <c r="AF231" s="15"/>
      <c r="AG231" s="15"/>
      <c r="AH231" s="15"/>
      <c r="AI231" s="15"/>
      <c r="AJ231" s="16"/>
      <c r="AK231" s="671"/>
      <c r="AL231" s="676"/>
      <c r="AM231" s="671"/>
      <c r="AN231" s="669"/>
      <c r="AO231" s="43"/>
      <c r="AP231" s="43"/>
      <c r="AQ231" s="43"/>
      <c r="AR231" s="679" t="s">
        <v>1029</v>
      </c>
      <c r="AS231" s="16"/>
      <c r="AT231" s="679" t="s">
        <v>1030</v>
      </c>
      <c r="AU231" s="16"/>
      <c r="AV231" s="671"/>
      <c r="AW231" s="680" t="s">
        <v>1034</v>
      </c>
      <c r="AX231" s="681" t="s">
        <v>1035</v>
      </c>
      <c r="BC231" s="682"/>
      <c r="BD231" s="671"/>
      <c r="BE231" s="670" t="s">
        <v>1036</v>
      </c>
      <c r="BF231" s="15"/>
      <c r="BG231" s="15"/>
      <c r="BH231" s="15"/>
      <c r="BI231" s="15"/>
      <c r="BJ231" s="15"/>
      <c r="BK231" s="15"/>
      <c r="BL231" s="15"/>
      <c r="BM231" s="15"/>
      <c r="BN231" s="15"/>
      <c r="BO231" s="15"/>
      <c r="BP231" s="15"/>
      <c r="BQ231" s="15"/>
      <c r="BR231" s="15"/>
      <c r="BS231" s="15"/>
      <c r="BT231" s="15"/>
      <c r="BU231" s="15"/>
      <c r="BV231" s="15"/>
      <c r="BW231" s="16"/>
      <c r="BX231" s="671"/>
      <c r="BY231" s="676"/>
      <c r="BZ231" s="671"/>
      <c r="CA231" s="669"/>
      <c r="CB231" s="43"/>
      <c r="CC231" s="43"/>
      <c r="CD231" s="43"/>
      <c r="CE231" s="679" t="s">
        <v>1029</v>
      </c>
      <c r="CF231" s="16"/>
      <c r="CG231" s="679" t="s">
        <v>1030</v>
      </c>
      <c r="CH231" s="16"/>
      <c r="CI231" s="671"/>
      <c r="CJ231" s="680" t="s">
        <v>1034</v>
      </c>
      <c r="CK231" s="681" t="s">
        <v>1035</v>
      </c>
      <c r="CP231" s="682"/>
      <c r="CQ231" s="671"/>
      <c r="CR231" s="670" t="s">
        <v>1036</v>
      </c>
      <c r="CS231" s="15"/>
      <c r="CT231" s="15"/>
      <c r="CU231" s="15"/>
      <c r="CV231" s="15"/>
      <c r="CW231" s="15"/>
      <c r="CX231" s="15"/>
      <c r="CY231" s="15"/>
      <c r="CZ231" s="15"/>
      <c r="DA231" s="15"/>
      <c r="DB231" s="15"/>
      <c r="DC231" s="15"/>
      <c r="DD231" s="15"/>
      <c r="DE231" s="15"/>
      <c r="DF231" s="15"/>
      <c r="DG231" s="15"/>
      <c r="DH231" s="15"/>
      <c r="DI231" s="15"/>
      <c r="DJ231" s="16"/>
      <c r="DK231" s="671"/>
      <c r="DL231" s="676"/>
      <c r="DM231" s="671"/>
      <c r="DN231" s="669"/>
      <c r="DO231" s="43"/>
      <c r="DP231" s="43"/>
      <c r="DQ231" s="43"/>
      <c r="DR231" s="679" t="s">
        <v>1029</v>
      </c>
      <c r="DS231" s="16"/>
      <c r="DT231" s="679" t="s">
        <v>1030</v>
      </c>
      <c r="DU231" s="16"/>
      <c r="DV231" s="671"/>
      <c r="DW231" s="680" t="s">
        <v>1034</v>
      </c>
      <c r="DX231" s="681" t="s">
        <v>1035</v>
      </c>
      <c r="EC231" s="682"/>
      <c r="ED231" s="671"/>
      <c r="EE231" s="670" t="s">
        <v>1036</v>
      </c>
      <c r="EF231" s="15"/>
      <c r="EG231" s="15"/>
      <c r="EH231" s="15"/>
      <c r="EI231" s="15"/>
      <c r="EJ231" s="15"/>
      <c r="EK231" s="15"/>
      <c r="EL231" s="15"/>
      <c r="EM231" s="15"/>
      <c r="EN231" s="15"/>
      <c r="EO231" s="15"/>
      <c r="EP231" s="15"/>
      <c r="EQ231" s="15"/>
      <c r="ER231" s="15"/>
      <c r="ES231" s="15"/>
      <c r="ET231" s="15"/>
      <c r="EU231" s="15"/>
      <c r="EV231" s="15"/>
      <c r="EW231" s="16"/>
      <c r="EX231" s="671"/>
      <c r="EY231" s="676"/>
    </row>
    <row r="232">
      <c r="A232" s="669"/>
      <c r="B232" s="677" t="s">
        <v>631</v>
      </c>
      <c r="C232" s="683"/>
      <c r="D232" s="683"/>
      <c r="E232" s="684"/>
      <c r="F232" s="42"/>
      <c r="G232" s="684"/>
      <c r="H232" s="42"/>
      <c r="I232" s="671"/>
      <c r="J232" s="680" t="s">
        <v>1037</v>
      </c>
      <c r="K232" s="681" t="s">
        <v>1038</v>
      </c>
      <c r="P232" s="682"/>
      <c r="Q232" s="671"/>
      <c r="R232" s="685"/>
      <c r="S232" s="41"/>
      <c r="T232" s="41"/>
      <c r="U232" s="41"/>
      <c r="V232" s="41"/>
      <c r="W232" s="41"/>
      <c r="X232" s="41"/>
      <c r="Y232" s="41"/>
      <c r="Z232" s="41"/>
      <c r="AA232" s="41"/>
      <c r="AB232" s="41"/>
      <c r="AC232" s="41"/>
      <c r="AD232" s="41"/>
      <c r="AE232" s="41"/>
      <c r="AF232" s="41"/>
      <c r="AG232" s="41"/>
      <c r="AH232" s="41"/>
      <c r="AI232" s="41"/>
      <c r="AJ232" s="42"/>
      <c r="AK232" s="671"/>
      <c r="AL232" s="676"/>
      <c r="AM232" s="671"/>
      <c r="AN232" s="669"/>
      <c r="AO232" s="677" t="s">
        <v>631</v>
      </c>
      <c r="AP232" s="683"/>
      <c r="AQ232" s="683"/>
      <c r="AR232" s="684"/>
      <c r="AS232" s="42"/>
      <c r="AT232" s="684"/>
      <c r="AU232" s="42"/>
      <c r="AV232" s="671"/>
      <c r="AW232" s="680" t="s">
        <v>1037</v>
      </c>
      <c r="AX232" s="681" t="s">
        <v>1038</v>
      </c>
      <c r="BC232" s="682"/>
      <c r="BD232" s="671"/>
      <c r="BE232" s="685"/>
      <c r="BF232" s="41"/>
      <c r="BG232" s="41"/>
      <c r="BH232" s="41"/>
      <c r="BI232" s="41"/>
      <c r="BJ232" s="41"/>
      <c r="BK232" s="41"/>
      <c r="BL232" s="41"/>
      <c r="BM232" s="41"/>
      <c r="BN232" s="41"/>
      <c r="BO232" s="41"/>
      <c r="BP232" s="41"/>
      <c r="BQ232" s="41"/>
      <c r="BR232" s="41"/>
      <c r="BS232" s="41"/>
      <c r="BT232" s="41"/>
      <c r="BU232" s="41"/>
      <c r="BV232" s="41"/>
      <c r="BW232" s="42"/>
      <c r="BX232" s="671"/>
      <c r="BY232" s="676"/>
      <c r="BZ232" s="671"/>
      <c r="CA232" s="669"/>
      <c r="CB232" s="677" t="s">
        <v>631</v>
      </c>
      <c r="CC232" s="683"/>
      <c r="CD232" s="683"/>
      <c r="CE232" s="684"/>
      <c r="CF232" s="42"/>
      <c r="CG232" s="684"/>
      <c r="CH232" s="42"/>
      <c r="CI232" s="671"/>
      <c r="CJ232" s="680" t="s">
        <v>1037</v>
      </c>
      <c r="CK232" s="681" t="s">
        <v>1038</v>
      </c>
      <c r="CP232" s="682"/>
      <c r="CQ232" s="671"/>
      <c r="CR232" s="685"/>
      <c r="CS232" s="41"/>
      <c r="CT232" s="41"/>
      <c r="CU232" s="41"/>
      <c r="CV232" s="41"/>
      <c r="CW232" s="41"/>
      <c r="CX232" s="41"/>
      <c r="CY232" s="41"/>
      <c r="CZ232" s="41"/>
      <c r="DA232" s="41"/>
      <c r="DB232" s="41"/>
      <c r="DC232" s="41"/>
      <c r="DD232" s="41"/>
      <c r="DE232" s="41"/>
      <c r="DF232" s="41"/>
      <c r="DG232" s="41"/>
      <c r="DH232" s="41"/>
      <c r="DI232" s="41"/>
      <c r="DJ232" s="42"/>
      <c r="DK232" s="671"/>
      <c r="DL232" s="676"/>
      <c r="DM232" s="671"/>
      <c r="DN232" s="669"/>
      <c r="DO232" s="677" t="s">
        <v>631</v>
      </c>
      <c r="DP232" s="683"/>
      <c r="DQ232" s="683"/>
      <c r="DR232" s="684"/>
      <c r="DS232" s="42"/>
      <c r="DT232" s="684"/>
      <c r="DU232" s="42"/>
      <c r="DV232" s="671"/>
      <c r="DW232" s="680" t="s">
        <v>1037</v>
      </c>
      <c r="DX232" s="681" t="s">
        <v>1038</v>
      </c>
      <c r="EC232" s="682"/>
      <c r="ED232" s="671"/>
      <c r="EE232" s="685"/>
      <c r="EF232" s="41"/>
      <c r="EG232" s="41"/>
      <c r="EH232" s="41"/>
      <c r="EI232" s="41"/>
      <c r="EJ232" s="41"/>
      <c r="EK232" s="41"/>
      <c r="EL232" s="41"/>
      <c r="EM232" s="41"/>
      <c r="EN232" s="41"/>
      <c r="EO232" s="41"/>
      <c r="EP232" s="41"/>
      <c r="EQ232" s="41"/>
      <c r="ER232" s="41"/>
      <c r="ES232" s="41"/>
      <c r="ET232" s="41"/>
      <c r="EU232" s="41"/>
      <c r="EV232" s="41"/>
      <c r="EW232" s="42"/>
      <c r="EX232" s="671"/>
      <c r="EY232" s="676"/>
    </row>
    <row r="233">
      <c r="A233" s="669"/>
      <c r="B233" s="47"/>
      <c r="C233" s="47"/>
      <c r="D233" s="47"/>
      <c r="E233" s="686"/>
      <c r="F233" s="682"/>
      <c r="G233" s="686"/>
      <c r="H233" s="682"/>
      <c r="I233" s="671"/>
      <c r="J233" s="680" t="s">
        <v>1039</v>
      </c>
      <c r="K233" s="681" t="s">
        <v>1040</v>
      </c>
      <c r="P233" s="682"/>
      <c r="Q233" s="671"/>
      <c r="R233" s="686"/>
      <c r="AJ233" s="682"/>
      <c r="AK233" s="671"/>
      <c r="AL233" s="676"/>
      <c r="AM233" s="671"/>
      <c r="AN233" s="669"/>
      <c r="AO233" s="47"/>
      <c r="AP233" s="47"/>
      <c r="AQ233" s="47"/>
      <c r="AR233" s="686"/>
      <c r="AS233" s="682"/>
      <c r="AT233" s="686"/>
      <c r="AU233" s="682"/>
      <c r="AV233" s="671"/>
      <c r="AW233" s="680" t="s">
        <v>1039</v>
      </c>
      <c r="AX233" s="681" t="s">
        <v>1040</v>
      </c>
      <c r="BC233" s="682"/>
      <c r="BD233" s="671"/>
      <c r="BE233" s="686"/>
      <c r="BW233" s="682"/>
      <c r="BX233" s="671"/>
      <c r="BY233" s="676"/>
      <c r="BZ233" s="671"/>
      <c r="CA233" s="669"/>
      <c r="CB233" s="47"/>
      <c r="CC233" s="47"/>
      <c r="CD233" s="47"/>
      <c r="CE233" s="686"/>
      <c r="CF233" s="682"/>
      <c r="CG233" s="686"/>
      <c r="CH233" s="682"/>
      <c r="CI233" s="671"/>
      <c r="CJ233" s="680" t="s">
        <v>1039</v>
      </c>
      <c r="CK233" s="681" t="s">
        <v>1040</v>
      </c>
      <c r="CP233" s="682"/>
      <c r="CQ233" s="671"/>
      <c r="CR233" s="686"/>
      <c r="DJ233" s="682"/>
      <c r="DK233" s="671"/>
      <c r="DL233" s="676"/>
      <c r="DM233" s="671"/>
      <c r="DN233" s="669"/>
      <c r="DO233" s="47"/>
      <c r="DP233" s="47"/>
      <c r="DQ233" s="47"/>
      <c r="DR233" s="686"/>
      <c r="DS233" s="682"/>
      <c r="DT233" s="686"/>
      <c r="DU233" s="682"/>
      <c r="DV233" s="671"/>
      <c r="DW233" s="680" t="s">
        <v>1039</v>
      </c>
      <c r="DX233" s="681" t="s">
        <v>1040</v>
      </c>
      <c r="EC233" s="682"/>
      <c r="ED233" s="671"/>
      <c r="EE233" s="686"/>
      <c r="EW233" s="682"/>
      <c r="EX233" s="671"/>
      <c r="EY233" s="676"/>
    </row>
    <row r="234">
      <c r="A234" s="669"/>
      <c r="B234" s="43"/>
      <c r="C234" s="43"/>
      <c r="D234" s="43"/>
      <c r="E234" s="686"/>
      <c r="F234" s="682"/>
      <c r="G234" s="686"/>
      <c r="H234" s="682"/>
      <c r="I234" s="671"/>
      <c r="J234" s="680" t="s">
        <v>1041</v>
      </c>
      <c r="K234" s="681" t="s">
        <v>1042</v>
      </c>
      <c r="P234" s="682"/>
      <c r="Q234" s="671"/>
      <c r="R234" s="686"/>
      <c r="AJ234" s="682"/>
      <c r="AK234" s="671"/>
      <c r="AL234" s="676"/>
      <c r="AM234" s="671"/>
      <c r="AN234" s="669"/>
      <c r="AO234" s="43"/>
      <c r="AP234" s="43"/>
      <c r="AQ234" s="43"/>
      <c r="AR234" s="686"/>
      <c r="AS234" s="682"/>
      <c r="AT234" s="686"/>
      <c r="AU234" s="682"/>
      <c r="AV234" s="671"/>
      <c r="AW234" s="680" t="s">
        <v>1041</v>
      </c>
      <c r="AX234" s="681" t="s">
        <v>1042</v>
      </c>
      <c r="BC234" s="682"/>
      <c r="BD234" s="671"/>
      <c r="BE234" s="686"/>
      <c r="BW234" s="682"/>
      <c r="BX234" s="671"/>
      <c r="BY234" s="676"/>
      <c r="BZ234" s="671"/>
      <c r="CA234" s="669"/>
      <c r="CB234" s="43"/>
      <c r="CC234" s="43"/>
      <c r="CD234" s="43"/>
      <c r="CE234" s="686"/>
      <c r="CF234" s="682"/>
      <c r="CG234" s="686"/>
      <c r="CH234" s="682"/>
      <c r="CI234" s="671"/>
      <c r="CJ234" s="680" t="s">
        <v>1041</v>
      </c>
      <c r="CK234" s="681" t="s">
        <v>1042</v>
      </c>
      <c r="CP234" s="682"/>
      <c r="CQ234" s="671"/>
      <c r="CR234" s="686"/>
      <c r="DJ234" s="682"/>
      <c r="DK234" s="671"/>
      <c r="DL234" s="676"/>
      <c r="DM234" s="671"/>
      <c r="DN234" s="669"/>
      <c r="DO234" s="43"/>
      <c r="DP234" s="43"/>
      <c r="DQ234" s="43"/>
      <c r="DR234" s="686"/>
      <c r="DS234" s="682"/>
      <c r="DT234" s="686"/>
      <c r="DU234" s="682"/>
      <c r="DV234" s="671"/>
      <c r="DW234" s="680" t="s">
        <v>1041</v>
      </c>
      <c r="DX234" s="681" t="s">
        <v>1042</v>
      </c>
      <c r="EC234" s="682"/>
      <c r="ED234" s="671"/>
      <c r="EE234" s="686"/>
      <c r="EW234" s="682"/>
      <c r="EX234" s="671"/>
      <c r="EY234" s="676"/>
    </row>
    <row r="235">
      <c r="A235" s="669"/>
      <c r="B235" s="677" t="s">
        <v>633</v>
      </c>
      <c r="C235" s="683"/>
      <c r="D235" s="683"/>
      <c r="E235" s="686"/>
      <c r="F235" s="682"/>
      <c r="G235" s="686"/>
      <c r="H235" s="682"/>
      <c r="I235" s="671"/>
      <c r="J235" s="680" t="s">
        <v>1043</v>
      </c>
      <c r="K235" s="681" t="s">
        <v>1044</v>
      </c>
      <c r="P235" s="682"/>
      <c r="Q235" s="671"/>
      <c r="R235" s="686"/>
      <c r="AJ235" s="682"/>
      <c r="AK235" s="671"/>
      <c r="AL235" s="676"/>
      <c r="AM235" s="671"/>
      <c r="AN235" s="669"/>
      <c r="AO235" s="677" t="s">
        <v>633</v>
      </c>
      <c r="AP235" s="683"/>
      <c r="AQ235" s="683"/>
      <c r="AR235" s="686"/>
      <c r="AS235" s="682"/>
      <c r="AT235" s="686"/>
      <c r="AU235" s="682"/>
      <c r="AV235" s="671"/>
      <c r="AW235" s="680" t="s">
        <v>1043</v>
      </c>
      <c r="AX235" s="681" t="s">
        <v>1044</v>
      </c>
      <c r="BC235" s="682"/>
      <c r="BD235" s="671"/>
      <c r="BE235" s="686"/>
      <c r="BW235" s="682"/>
      <c r="BX235" s="671"/>
      <c r="BY235" s="676"/>
      <c r="BZ235" s="671"/>
      <c r="CA235" s="669"/>
      <c r="CB235" s="677" t="s">
        <v>633</v>
      </c>
      <c r="CC235" s="683"/>
      <c r="CD235" s="683"/>
      <c r="CE235" s="686"/>
      <c r="CF235" s="682"/>
      <c r="CG235" s="686"/>
      <c r="CH235" s="682"/>
      <c r="CI235" s="671"/>
      <c r="CJ235" s="680" t="s">
        <v>1043</v>
      </c>
      <c r="CK235" s="681" t="s">
        <v>1044</v>
      </c>
      <c r="CP235" s="682"/>
      <c r="CQ235" s="671"/>
      <c r="CR235" s="686"/>
      <c r="DJ235" s="682"/>
      <c r="DK235" s="671"/>
      <c r="DL235" s="676"/>
      <c r="DM235" s="671"/>
      <c r="DN235" s="669"/>
      <c r="DO235" s="677" t="s">
        <v>633</v>
      </c>
      <c r="DP235" s="683"/>
      <c r="DQ235" s="683"/>
      <c r="DR235" s="686"/>
      <c r="DS235" s="682"/>
      <c r="DT235" s="686"/>
      <c r="DU235" s="682"/>
      <c r="DV235" s="671"/>
      <c r="DW235" s="680" t="s">
        <v>1043</v>
      </c>
      <c r="DX235" s="681" t="s">
        <v>1044</v>
      </c>
      <c r="EC235" s="682"/>
      <c r="ED235" s="671"/>
      <c r="EE235" s="686"/>
      <c r="EW235" s="682"/>
      <c r="EX235" s="671"/>
      <c r="EY235" s="676"/>
    </row>
    <row r="236">
      <c r="A236" s="687"/>
      <c r="B236" s="47"/>
      <c r="C236" s="47"/>
      <c r="D236" s="47"/>
      <c r="E236" s="686"/>
      <c r="F236" s="682"/>
      <c r="G236" s="686"/>
      <c r="H236" s="682"/>
      <c r="I236" s="688"/>
      <c r="J236" s="680" t="s">
        <v>1045</v>
      </c>
      <c r="K236" s="681" t="s">
        <v>1046</v>
      </c>
      <c r="P236" s="682"/>
      <c r="Q236" s="688"/>
      <c r="R236" s="686"/>
      <c r="AJ236" s="682"/>
      <c r="AK236" s="688"/>
      <c r="AL236" s="689"/>
      <c r="AM236" s="688"/>
      <c r="AN236" s="687"/>
      <c r="AO236" s="47"/>
      <c r="AP236" s="47"/>
      <c r="AQ236" s="47"/>
      <c r="AR236" s="686"/>
      <c r="AS236" s="682"/>
      <c r="AT236" s="686"/>
      <c r="AU236" s="682"/>
      <c r="AV236" s="688"/>
      <c r="AW236" s="680" t="s">
        <v>1045</v>
      </c>
      <c r="AX236" s="681" t="s">
        <v>1046</v>
      </c>
      <c r="BC236" s="682"/>
      <c r="BD236" s="688"/>
      <c r="BE236" s="686"/>
      <c r="BW236" s="682"/>
      <c r="BX236" s="688"/>
      <c r="BY236" s="689"/>
      <c r="BZ236" s="688"/>
      <c r="CA236" s="687"/>
      <c r="CB236" s="47"/>
      <c r="CC236" s="47"/>
      <c r="CD236" s="47"/>
      <c r="CE236" s="686"/>
      <c r="CF236" s="682"/>
      <c r="CG236" s="686"/>
      <c r="CH236" s="682"/>
      <c r="CI236" s="688"/>
      <c r="CJ236" s="680" t="s">
        <v>1045</v>
      </c>
      <c r="CK236" s="681" t="s">
        <v>1046</v>
      </c>
      <c r="CP236" s="682"/>
      <c r="CQ236" s="688"/>
      <c r="CR236" s="686"/>
      <c r="DJ236" s="682"/>
      <c r="DK236" s="688"/>
      <c r="DL236" s="689"/>
      <c r="DM236" s="688"/>
      <c r="DN236" s="687"/>
      <c r="DO236" s="47"/>
      <c r="DP236" s="47"/>
      <c r="DQ236" s="47"/>
      <c r="DR236" s="686"/>
      <c r="DS236" s="682"/>
      <c r="DT236" s="686"/>
      <c r="DU236" s="682"/>
      <c r="DV236" s="688"/>
      <c r="DW236" s="680" t="s">
        <v>1045</v>
      </c>
      <c r="DX236" s="681" t="s">
        <v>1046</v>
      </c>
      <c r="EC236" s="682"/>
      <c r="ED236" s="688"/>
      <c r="EE236" s="686"/>
      <c r="EW236" s="682"/>
      <c r="EX236" s="688"/>
      <c r="EY236" s="689"/>
    </row>
    <row r="237">
      <c r="A237" s="687"/>
      <c r="B237" s="43"/>
      <c r="C237" s="43"/>
      <c r="D237" s="43"/>
      <c r="E237" s="686"/>
      <c r="F237" s="682"/>
      <c r="G237" s="686"/>
      <c r="H237" s="682"/>
      <c r="I237" s="688"/>
      <c r="J237" s="680" t="s">
        <v>1047</v>
      </c>
      <c r="K237" s="681" t="s">
        <v>1048</v>
      </c>
      <c r="P237" s="682"/>
      <c r="Q237" s="688"/>
      <c r="R237" s="686"/>
      <c r="AJ237" s="682"/>
      <c r="AK237" s="688"/>
      <c r="AL237" s="689"/>
      <c r="AM237" s="688"/>
      <c r="AN237" s="687"/>
      <c r="AO237" s="43"/>
      <c r="AP237" s="43"/>
      <c r="AQ237" s="43"/>
      <c r="AR237" s="686"/>
      <c r="AS237" s="682"/>
      <c r="AT237" s="686"/>
      <c r="AU237" s="682"/>
      <c r="AV237" s="688"/>
      <c r="AW237" s="680" t="s">
        <v>1047</v>
      </c>
      <c r="AX237" s="681" t="s">
        <v>1048</v>
      </c>
      <c r="BC237" s="682"/>
      <c r="BD237" s="688"/>
      <c r="BE237" s="686"/>
      <c r="BW237" s="682"/>
      <c r="BX237" s="688"/>
      <c r="BY237" s="689"/>
      <c r="BZ237" s="688"/>
      <c r="CA237" s="687"/>
      <c r="CB237" s="43"/>
      <c r="CC237" s="43"/>
      <c r="CD237" s="43"/>
      <c r="CE237" s="686"/>
      <c r="CF237" s="682"/>
      <c r="CG237" s="686"/>
      <c r="CH237" s="682"/>
      <c r="CI237" s="688"/>
      <c r="CJ237" s="680" t="s">
        <v>1047</v>
      </c>
      <c r="CK237" s="681" t="s">
        <v>1048</v>
      </c>
      <c r="CP237" s="682"/>
      <c r="CQ237" s="688"/>
      <c r="CR237" s="686"/>
      <c r="DJ237" s="682"/>
      <c r="DK237" s="688"/>
      <c r="DL237" s="689"/>
      <c r="DM237" s="688"/>
      <c r="DN237" s="687"/>
      <c r="DO237" s="43"/>
      <c r="DP237" s="43"/>
      <c r="DQ237" s="43"/>
      <c r="DR237" s="686"/>
      <c r="DS237" s="682"/>
      <c r="DT237" s="686"/>
      <c r="DU237" s="682"/>
      <c r="DV237" s="688"/>
      <c r="DW237" s="680" t="s">
        <v>1047</v>
      </c>
      <c r="DX237" s="681" t="s">
        <v>1048</v>
      </c>
      <c r="EC237" s="682"/>
      <c r="ED237" s="688"/>
      <c r="EE237" s="686"/>
      <c r="EW237" s="682"/>
      <c r="EX237" s="688"/>
      <c r="EY237" s="689"/>
    </row>
    <row r="238">
      <c r="A238" s="687"/>
      <c r="B238" s="677" t="s">
        <v>635</v>
      </c>
      <c r="C238" s="683"/>
      <c r="D238" s="683"/>
      <c r="E238" s="686"/>
      <c r="F238" s="682"/>
      <c r="G238" s="686"/>
      <c r="H238" s="682"/>
      <c r="I238" s="688"/>
      <c r="J238" s="680" t="s">
        <v>1049</v>
      </c>
      <c r="K238" s="681" t="s">
        <v>1050</v>
      </c>
      <c r="P238" s="682"/>
      <c r="Q238" s="688"/>
      <c r="R238" s="686"/>
      <c r="AJ238" s="682"/>
      <c r="AK238" s="688"/>
      <c r="AL238" s="689"/>
      <c r="AM238" s="688"/>
      <c r="AN238" s="687"/>
      <c r="AO238" s="677" t="s">
        <v>635</v>
      </c>
      <c r="AP238" s="683"/>
      <c r="AQ238" s="683"/>
      <c r="AR238" s="686"/>
      <c r="AS238" s="682"/>
      <c r="AT238" s="686"/>
      <c r="AU238" s="682"/>
      <c r="AV238" s="688"/>
      <c r="AW238" s="680" t="s">
        <v>1049</v>
      </c>
      <c r="AX238" s="681" t="s">
        <v>1050</v>
      </c>
      <c r="BC238" s="682"/>
      <c r="BD238" s="688"/>
      <c r="BE238" s="686"/>
      <c r="BW238" s="682"/>
      <c r="BX238" s="688"/>
      <c r="BY238" s="689"/>
      <c r="BZ238" s="688"/>
      <c r="CA238" s="687"/>
      <c r="CB238" s="677" t="s">
        <v>635</v>
      </c>
      <c r="CC238" s="683"/>
      <c r="CD238" s="683"/>
      <c r="CE238" s="686"/>
      <c r="CF238" s="682"/>
      <c r="CG238" s="686"/>
      <c r="CH238" s="682"/>
      <c r="CI238" s="688"/>
      <c r="CJ238" s="680" t="s">
        <v>1049</v>
      </c>
      <c r="CK238" s="681" t="s">
        <v>1050</v>
      </c>
      <c r="CP238" s="682"/>
      <c r="CQ238" s="688"/>
      <c r="CR238" s="686"/>
      <c r="DJ238" s="682"/>
      <c r="DK238" s="688"/>
      <c r="DL238" s="689"/>
      <c r="DM238" s="688"/>
      <c r="DN238" s="687"/>
      <c r="DO238" s="677" t="s">
        <v>635</v>
      </c>
      <c r="DP238" s="683"/>
      <c r="DQ238" s="683"/>
      <c r="DR238" s="686"/>
      <c r="DS238" s="682"/>
      <c r="DT238" s="686"/>
      <c r="DU238" s="682"/>
      <c r="DV238" s="688"/>
      <c r="DW238" s="680" t="s">
        <v>1049</v>
      </c>
      <c r="DX238" s="681" t="s">
        <v>1050</v>
      </c>
      <c r="EC238" s="682"/>
      <c r="ED238" s="688"/>
      <c r="EE238" s="686"/>
      <c r="EW238" s="682"/>
      <c r="EX238" s="688"/>
      <c r="EY238" s="689"/>
    </row>
    <row r="239">
      <c r="A239" s="687"/>
      <c r="B239" s="47"/>
      <c r="C239" s="47"/>
      <c r="D239" s="47"/>
      <c r="E239" s="686"/>
      <c r="F239" s="682"/>
      <c r="G239" s="686"/>
      <c r="H239" s="682"/>
      <c r="I239" s="688"/>
      <c r="J239" s="680" t="s">
        <v>1051</v>
      </c>
      <c r="K239" s="681" t="s">
        <v>1052</v>
      </c>
      <c r="P239" s="682"/>
      <c r="Q239" s="688"/>
      <c r="R239" s="686"/>
      <c r="AJ239" s="682"/>
      <c r="AK239" s="688"/>
      <c r="AL239" s="689"/>
      <c r="AM239" s="688"/>
      <c r="AN239" s="687"/>
      <c r="AO239" s="47"/>
      <c r="AP239" s="47"/>
      <c r="AQ239" s="47"/>
      <c r="AR239" s="686"/>
      <c r="AS239" s="682"/>
      <c r="AT239" s="686"/>
      <c r="AU239" s="682"/>
      <c r="AV239" s="688"/>
      <c r="AW239" s="680" t="s">
        <v>1051</v>
      </c>
      <c r="AX239" s="681" t="s">
        <v>1052</v>
      </c>
      <c r="BC239" s="682"/>
      <c r="BD239" s="688"/>
      <c r="BE239" s="686"/>
      <c r="BW239" s="682"/>
      <c r="BX239" s="688"/>
      <c r="BY239" s="689"/>
      <c r="BZ239" s="688"/>
      <c r="CA239" s="687"/>
      <c r="CB239" s="47"/>
      <c r="CC239" s="47"/>
      <c r="CD239" s="47"/>
      <c r="CE239" s="686"/>
      <c r="CF239" s="682"/>
      <c r="CG239" s="686"/>
      <c r="CH239" s="682"/>
      <c r="CI239" s="688"/>
      <c r="CJ239" s="680" t="s">
        <v>1051</v>
      </c>
      <c r="CK239" s="681" t="s">
        <v>1052</v>
      </c>
      <c r="CP239" s="682"/>
      <c r="CQ239" s="688"/>
      <c r="CR239" s="686"/>
      <c r="DJ239" s="682"/>
      <c r="DK239" s="688"/>
      <c r="DL239" s="689"/>
      <c r="DM239" s="688"/>
      <c r="DN239" s="687"/>
      <c r="DO239" s="47"/>
      <c r="DP239" s="47"/>
      <c r="DQ239" s="47"/>
      <c r="DR239" s="686"/>
      <c r="DS239" s="682"/>
      <c r="DT239" s="686"/>
      <c r="DU239" s="682"/>
      <c r="DV239" s="688"/>
      <c r="DW239" s="680" t="s">
        <v>1051</v>
      </c>
      <c r="DX239" s="681" t="s">
        <v>1052</v>
      </c>
      <c r="EC239" s="682"/>
      <c r="ED239" s="688"/>
      <c r="EE239" s="686"/>
      <c r="EW239" s="682"/>
      <c r="EX239" s="688"/>
      <c r="EY239" s="689"/>
    </row>
    <row r="240">
      <c r="A240" s="687"/>
      <c r="B240" s="43"/>
      <c r="C240" s="43"/>
      <c r="D240" s="43"/>
      <c r="E240" s="686"/>
      <c r="F240" s="682"/>
      <c r="G240" s="686"/>
      <c r="H240" s="682"/>
      <c r="I240" s="688"/>
      <c r="J240" s="680" t="s">
        <v>1053</v>
      </c>
      <c r="K240" s="681" t="s">
        <v>1054</v>
      </c>
      <c r="P240" s="682"/>
      <c r="Q240" s="688"/>
      <c r="R240" s="686"/>
      <c r="AJ240" s="682"/>
      <c r="AK240" s="688"/>
      <c r="AL240" s="689"/>
      <c r="AM240" s="688"/>
      <c r="AN240" s="687"/>
      <c r="AO240" s="43"/>
      <c r="AP240" s="43"/>
      <c r="AQ240" s="43"/>
      <c r="AR240" s="686"/>
      <c r="AS240" s="682"/>
      <c r="AT240" s="686"/>
      <c r="AU240" s="682"/>
      <c r="AV240" s="688"/>
      <c r="AW240" s="680" t="s">
        <v>1053</v>
      </c>
      <c r="AX240" s="681" t="s">
        <v>1054</v>
      </c>
      <c r="BC240" s="682"/>
      <c r="BD240" s="688"/>
      <c r="BE240" s="686"/>
      <c r="BW240" s="682"/>
      <c r="BX240" s="688"/>
      <c r="BY240" s="689"/>
      <c r="BZ240" s="688"/>
      <c r="CA240" s="687"/>
      <c r="CB240" s="43"/>
      <c r="CC240" s="43"/>
      <c r="CD240" s="43"/>
      <c r="CE240" s="686"/>
      <c r="CF240" s="682"/>
      <c r="CG240" s="686"/>
      <c r="CH240" s="682"/>
      <c r="CI240" s="688"/>
      <c r="CJ240" s="680" t="s">
        <v>1053</v>
      </c>
      <c r="CK240" s="681" t="s">
        <v>1054</v>
      </c>
      <c r="CP240" s="682"/>
      <c r="CQ240" s="688"/>
      <c r="CR240" s="686"/>
      <c r="DJ240" s="682"/>
      <c r="DK240" s="688"/>
      <c r="DL240" s="689"/>
      <c r="DM240" s="688"/>
      <c r="DN240" s="687"/>
      <c r="DO240" s="43"/>
      <c r="DP240" s="43"/>
      <c r="DQ240" s="43"/>
      <c r="DR240" s="686"/>
      <c r="DS240" s="682"/>
      <c r="DT240" s="686"/>
      <c r="DU240" s="682"/>
      <c r="DV240" s="688"/>
      <c r="DW240" s="680" t="s">
        <v>1053</v>
      </c>
      <c r="DX240" s="681" t="s">
        <v>1054</v>
      </c>
      <c r="EC240" s="682"/>
      <c r="ED240" s="688"/>
      <c r="EE240" s="686"/>
      <c r="EW240" s="682"/>
      <c r="EX240" s="688"/>
      <c r="EY240" s="689"/>
    </row>
    <row r="241">
      <c r="A241" s="687"/>
      <c r="B241" s="677" t="s">
        <v>637</v>
      </c>
      <c r="C241" s="683"/>
      <c r="D241" s="683"/>
      <c r="E241" s="686"/>
      <c r="F241" s="682"/>
      <c r="G241" s="686"/>
      <c r="H241" s="682"/>
      <c r="I241" s="688"/>
      <c r="J241" s="680" t="s">
        <v>1055</v>
      </c>
      <c r="K241" s="681" t="s">
        <v>1056</v>
      </c>
      <c r="P241" s="682"/>
      <c r="Q241" s="688"/>
      <c r="R241" s="686"/>
      <c r="AJ241" s="682"/>
      <c r="AK241" s="688"/>
      <c r="AL241" s="689"/>
      <c r="AM241" s="688"/>
      <c r="AN241" s="687"/>
      <c r="AO241" s="677" t="s">
        <v>637</v>
      </c>
      <c r="AP241" s="683"/>
      <c r="AQ241" s="683"/>
      <c r="AR241" s="686"/>
      <c r="AS241" s="682"/>
      <c r="AT241" s="686"/>
      <c r="AU241" s="682"/>
      <c r="AV241" s="688"/>
      <c r="AW241" s="680" t="s">
        <v>1055</v>
      </c>
      <c r="AX241" s="681" t="s">
        <v>1056</v>
      </c>
      <c r="BC241" s="682"/>
      <c r="BD241" s="688"/>
      <c r="BE241" s="686"/>
      <c r="BW241" s="682"/>
      <c r="BX241" s="688"/>
      <c r="BY241" s="689"/>
      <c r="BZ241" s="688"/>
      <c r="CA241" s="687"/>
      <c r="CB241" s="677" t="s">
        <v>637</v>
      </c>
      <c r="CC241" s="683"/>
      <c r="CD241" s="683"/>
      <c r="CE241" s="686"/>
      <c r="CF241" s="682"/>
      <c r="CG241" s="686"/>
      <c r="CH241" s="682"/>
      <c r="CI241" s="688"/>
      <c r="CJ241" s="680" t="s">
        <v>1055</v>
      </c>
      <c r="CK241" s="681" t="s">
        <v>1056</v>
      </c>
      <c r="CP241" s="682"/>
      <c r="CQ241" s="688"/>
      <c r="CR241" s="686"/>
      <c r="DJ241" s="682"/>
      <c r="DK241" s="688"/>
      <c r="DL241" s="689"/>
      <c r="DM241" s="688"/>
      <c r="DN241" s="687"/>
      <c r="DO241" s="677" t="s">
        <v>637</v>
      </c>
      <c r="DP241" s="683"/>
      <c r="DQ241" s="683"/>
      <c r="DR241" s="686"/>
      <c r="DS241" s="682"/>
      <c r="DT241" s="686"/>
      <c r="DU241" s="682"/>
      <c r="DV241" s="688"/>
      <c r="DW241" s="680" t="s">
        <v>1055</v>
      </c>
      <c r="DX241" s="681" t="s">
        <v>1056</v>
      </c>
      <c r="EC241" s="682"/>
      <c r="ED241" s="688"/>
      <c r="EE241" s="686"/>
      <c r="EW241" s="682"/>
      <c r="EX241" s="688"/>
      <c r="EY241" s="689"/>
    </row>
    <row r="242">
      <c r="A242" s="687"/>
      <c r="B242" s="47"/>
      <c r="C242" s="47"/>
      <c r="D242" s="47"/>
      <c r="E242" s="686"/>
      <c r="F242" s="682"/>
      <c r="G242" s="686"/>
      <c r="H242" s="682"/>
      <c r="I242" s="688"/>
      <c r="J242" s="690" t="s">
        <v>1057</v>
      </c>
      <c r="K242" s="691" t="s">
        <v>1058</v>
      </c>
      <c r="L242" s="11"/>
      <c r="M242" s="11"/>
      <c r="N242" s="11"/>
      <c r="O242" s="11"/>
      <c r="P242" s="12"/>
      <c r="Q242" s="688"/>
      <c r="R242" s="48"/>
      <c r="S242" s="11"/>
      <c r="T242" s="11"/>
      <c r="U242" s="11"/>
      <c r="V242" s="11"/>
      <c r="W242" s="11"/>
      <c r="X242" s="11"/>
      <c r="Y242" s="11"/>
      <c r="Z242" s="11"/>
      <c r="AA242" s="11"/>
      <c r="AB242" s="11"/>
      <c r="AC242" s="11"/>
      <c r="AD242" s="11"/>
      <c r="AE242" s="11"/>
      <c r="AF242" s="11"/>
      <c r="AG242" s="11"/>
      <c r="AH242" s="11"/>
      <c r="AI242" s="11"/>
      <c r="AJ242" s="12"/>
      <c r="AK242" s="688"/>
      <c r="AL242" s="689"/>
      <c r="AM242" s="688"/>
      <c r="AN242" s="687"/>
      <c r="AO242" s="47"/>
      <c r="AP242" s="47"/>
      <c r="AQ242" s="47"/>
      <c r="AR242" s="686"/>
      <c r="AS242" s="682"/>
      <c r="AT242" s="686"/>
      <c r="AU242" s="682"/>
      <c r="AV242" s="688"/>
      <c r="AW242" s="690" t="s">
        <v>1057</v>
      </c>
      <c r="AX242" s="691" t="s">
        <v>1058</v>
      </c>
      <c r="AY242" s="11"/>
      <c r="AZ242" s="11"/>
      <c r="BA242" s="11"/>
      <c r="BB242" s="11"/>
      <c r="BC242" s="12"/>
      <c r="BD242" s="688"/>
      <c r="BE242" s="48"/>
      <c r="BF242" s="11"/>
      <c r="BG242" s="11"/>
      <c r="BH242" s="11"/>
      <c r="BI242" s="11"/>
      <c r="BJ242" s="11"/>
      <c r="BK242" s="11"/>
      <c r="BL242" s="11"/>
      <c r="BM242" s="11"/>
      <c r="BN242" s="11"/>
      <c r="BO242" s="11"/>
      <c r="BP242" s="11"/>
      <c r="BQ242" s="11"/>
      <c r="BR242" s="11"/>
      <c r="BS242" s="11"/>
      <c r="BT242" s="11"/>
      <c r="BU242" s="11"/>
      <c r="BV242" s="11"/>
      <c r="BW242" s="12"/>
      <c r="BX242" s="688"/>
      <c r="BY242" s="689"/>
      <c r="BZ242" s="688"/>
      <c r="CA242" s="687"/>
      <c r="CB242" s="47"/>
      <c r="CC242" s="47"/>
      <c r="CD242" s="47"/>
      <c r="CE242" s="686"/>
      <c r="CF242" s="682"/>
      <c r="CG242" s="686"/>
      <c r="CH242" s="682"/>
      <c r="CI242" s="688"/>
      <c r="CJ242" s="690" t="s">
        <v>1057</v>
      </c>
      <c r="CK242" s="691" t="s">
        <v>1058</v>
      </c>
      <c r="CL242" s="11"/>
      <c r="CM242" s="11"/>
      <c r="CN242" s="11"/>
      <c r="CO242" s="11"/>
      <c r="CP242" s="12"/>
      <c r="CQ242" s="688"/>
      <c r="CR242" s="48"/>
      <c r="CS242" s="11"/>
      <c r="CT242" s="11"/>
      <c r="CU242" s="11"/>
      <c r="CV242" s="11"/>
      <c r="CW242" s="11"/>
      <c r="CX242" s="11"/>
      <c r="CY242" s="11"/>
      <c r="CZ242" s="11"/>
      <c r="DA242" s="11"/>
      <c r="DB242" s="11"/>
      <c r="DC242" s="11"/>
      <c r="DD242" s="11"/>
      <c r="DE242" s="11"/>
      <c r="DF242" s="11"/>
      <c r="DG242" s="11"/>
      <c r="DH242" s="11"/>
      <c r="DI242" s="11"/>
      <c r="DJ242" s="12"/>
      <c r="DK242" s="688"/>
      <c r="DL242" s="689"/>
      <c r="DM242" s="688"/>
      <c r="DN242" s="687"/>
      <c r="DO242" s="47"/>
      <c r="DP242" s="47"/>
      <c r="DQ242" s="47"/>
      <c r="DR242" s="686"/>
      <c r="DS242" s="682"/>
      <c r="DT242" s="686"/>
      <c r="DU242" s="682"/>
      <c r="DV242" s="688"/>
      <c r="DW242" s="690" t="s">
        <v>1057</v>
      </c>
      <c r="DX242" s="691" t="s">
        <v>1058</v>
      </c>
      <c r="DY242" s="11"/>
      <c r="DZ242" s="11"/>
      <c r="EA242" s="11"/>
      <c r="EB242" s="11"/>
      <c r="EC242" s="12"/>
      <c r="ED242" s="688"/>
      <c r="EE242" s="48"/>
      <c r="EF242" s="11"/>
      <c r="EG242" s="11"/>
      <c r="EH242" s="11"/>
      <c r="EI242" s="11"/>
      <c r="EJ242" s="11"/>
      <c r="EK242" s="11"/>
      <c r="EL242" s="11"/>
      <c r="EM242" s="11"/>
      <c r="EN242" s="11"/>
      <c r="EO242" s="11"/>
      <c r="EP242" s="11"/>
      <c r="EQ242" s="11"/>
      <c r="ER242" s="11"/>
      <c r="ES242" s="11"/>
      <c r="ET242" s="11"/>
      <c r="EU242" s="11"/>
      <c r="EV242" s="11"/>
      <c r="EW242" s="12"/>
      <c r="EX242" s="688"/>
      <c r="EY242" s="689"/>
    </row>
    <row r="243">
      <c r="A243" s="687"/>
      <c r="B243" s="43"/>
      <c r="C243" s="43"/>
      <c r="D243" s="43"/>
      <c r="E243" s="48"/>
      <c r="F243" s="12"/>
      <c r="G243" s="48"/>
      <c r="H243" s="12"/>
      <c r="I243" s="688"/>
      <c r="J243" s="688"/>
      <c r="K243" s="688"/>
      <c r="L243" s="688"/>
      <c r="M243" s="688"/>
      <c r="N243" s="688"/>
      <c r="O243" s="688"/>
      <c r="P243" s="688"/>
      <c r="Q243" s="688"/>
      <c r="R243" s="688"/>
      <c r="S243" s="688"/>
      <c r="T243" s="688"/>
      <c r="U243" s="688"/>
      <c r="V243" s="688"/>
      <c r="W243" s="688"/>
      <c r="X243" s="688"/>
      <c r="Y243" s="688"/>
      <c r="Z243" s="688"/>
      <c r="AA243" s="688"/>
      <c r="AB243" s="688"/>
      <c r="AC243" s="688"/>
      <c r="AD243" s="688"/>
      <c r="AE243" s="688"/>
      <c r="AF243" s="688"/>
      <c r="AG243" s="688"/>
      <c r="AH243" s="688"/>
      <c r="AI243" s="688"/>
      <c r="AJ243" s="688"/>
      <c r="AK243" s="688"/>
      <c r="AL243" s="689"/>
      <c r="AM243" s="688"/>
      <c r="AN243" s="687"/>
      <c r="AO243" s="43"/>
      <c r="AP243" s="43"/>
      <c r="AQ243" s="43"/>
      <c r="AR243" s="48"/>
      <c r="AS243" s="12"/>
      <c r="AT243" s="48"/>
      <c r="AU243" s="12"/>
      <c r="AV243" s="688"/>
      <c r="AW243" s="688"/>
      <c r="AX243" s="688"/>
      <c r="AY243" s="688"/>
      <c r="AZ243" s="688"/>
      <c r="BA243" s="688"/>
      <c r="BB243" s="688"/>
      <c r="BC243" s="688"/>
      <c r="BD243" s="688"/>
      <c r="BE243" s="688"/>
      <c r="BF243" s="688"/>
      <c r="BG243" s="688"/>
      <c r="BH243" s="688"/>
      <c r="BI243" s="688"/>
      <c r="BJ243" s="688"/>
      <c r="BK243" s="688"/>
      <c r="BL243" s="688"/>
      <c r="BM243" s="688"/>
      <c r="BN243" s="688"/>
      <c r="BO243" s="688"/>
      <c r="BP243" s="688"/>
      <c r="BQ243" s="688"/>
      <c r="BR243" s="688"/>
      <c r="BS243" s="688"/>
      <c r="BT243" s="688"/>
      <c r="BU243" s="688"/>
      <c r="BV243" s="688"/>
      <c r="BW243" s="688"/>
      <c r="BX243" s="688"/>
      <c r="BY243" s="689"/>
      <c r="BZ243" s="688"/>
      <c r="CA243" s="687"/>
      <c r="CB243" s="43"/>
      <c r="CC243" s="43"/>
      <c r="CD243" s="43"/>
      <c r="CE243" s="48"/>
      <c r="CF243" s="12"/>
      <c r="CG243" s="48"/>
      <c r="CH243" s="12"/>
      <c r="CI243" s="688"/>
      <c r="CJ243" s="688"/>
      <c r="CK243" s="688"/>
      <c r="CL243" s="688"/>
      <c r="CM243" s="688"/>
      <c r="CN243" s="688"/>
      <c r="CO243" s="688"/>
      <c r="CP243" s="688"/>
      <c r="CQ243" s="688"/>
      <c r="CR243" s="688"/>
      <c r="CS243" s="688"/>
      <c r="CT243" s="688"/>
      <c r="CU243" s="688"/>
      <c r="CV243" s="688"/>
      <c r="CW243" s="688"/>
      <c r="CX243" s="688"/>
      <c r="CY243" s="688"/>
      <c r="CZ243" s="688"/>
      <c r="DA243" s="688"/>
      <c r="DB243" s="688"/>
      <c r="DC243" s="688"/>
      <c r="DD243" s="688"/>
      <c r="DE243" s="688"/>
      <c r="DF243" s="688"/>
      <c r="DG243" s="688"/>
      <c r="DH243" s="688"/>
      <c r="DI243" s="688"/>
      <c r="DJ243" s="688"/>
      <c r="DK243" s="688"/>
      <c r="DL243" s="689"/>
      <c r="DM243" s="688"/>
      <c r="DN243" s="687"/>
      <c r="DO243" s="43"/>
      <c r="DP243" s="43"/>
      <c r="DQ243" s="43"/>
      <c r="DR243" s="48"/>
      <c r="DS243" s="12"/>
      <c r="DT243" s="48"/>
      <c r="DU243" s="12"/>
      <c r="DV243" s="688"/>
      <c r="DW243" s="688"/>
      <c r="DX243" s="688"/>
      <c r="DY243" s="688"/>
      <c r="DZ243" s="688"/>
      <c r="EA243" s="688"/>
      <c r="EB243" s="688"/>
      <c r="EC243" s="688"/>
      <c r="ED243" s="688"/>
      <c r="EE243" s="688"/>
      <c r="EF243" s="688"/>
      <c r="EG243" s="688"/>
      <c r="EH243" s="688"/>
      <c r="EI243" s="688"/>
      <c r="EJ243" s="688"/>
      <c r="EK243" s="688"/>
      <c r="EL243" s="688"/>
      <c r="EM243" s="688"/>
      <c r="EN243" s="688"/>
      <c r="EO243" s="688"/>
      <c r="EP243" s="688"/>
      <c r="EQ243" s="688"/>
      <c r="ER243" s="688"/>
      <c r="ES243" s="688"/>
      <c r="ET243" s="688"/>
      <c r="EU243" s="688"/>
      <c r="EV243" s="688"/>
      <c r="EW243" s="688"/>
      <c r="EX243" s="688"/>
      <c r="EY243" s="689"/>
    </row>
    <row r="244">
      <c r="A244" s="697"/>
      <c r="B244" s="623"/>
      <c r="C244" s="623"/>
      <c r="D244" s="623"/>
      <c r="E244" s="623"/>
      <c r="F244" s="623"/>
      <c r="G244" s="623"/>
      <c r="H244" s="623"/>
      <c r="I244" s="623"/>
      <c r="J244" s="623"/>
      <c r="K244" s="623"/>
      <c r="L244" s="623"/>
      <c r="M244" s="623"/>
      <c r="N244" s="623"/>
      <c r="O244" s="623"/>
      <c r="P244" s="623"/>
      <c r="Q244" s="623"/>
      <c r="R244" s="623"/>
      <c r="S244" s="623"/>
      <c r="T244" s="623"/>
      <c r="U244" s="623"/>
      <c r="V244" s="623"/>
      <c r="W244" s="623"/>
      <c r="X244" s="623"/>
      <c r="Y244" s="623"/>
      <c r="Z244" s="623"/>
      <c r="AA244" s="623"/>
      <c r="AB244" s="623"/>
      <c r="AC244" s="623"/>
      <c r="AD244" s="623"/>
      <c r="AE244" s="623"/>
      <c r="AF244" s="623"/>
      <c r="AG244" s="623"/>
      <c r="AH244" s="623"/>
      <c r="AI244" s="623"/>
      <c r="AJ244" s="623"/>
      <c r="AK244" s="623"/>
      <c r="AL244" s="698"/>
      <c r="AM244" s="623"/>
      <c r="AN244" s="697"/>
      <c r="AO244" s="623"/>
      <c r="AP244" s="623"/>
      <c r="AQ244" s="623"/>
      <c r="AR244" s="623"/>
      <c r="AS244" s="623"/>
      <c r="AT244" s="623"/>
      <c r="AU244" s="623"/>
      <c r="AV244" s="623"/>
      <c r="AW244" s="623"/>
      <c r="AX244" s="623"/>
      <c r="AY244" s="623"/>
      <c r="AZ244" s="623"/>
      <c r="BA244" s="623"/>
      <c r="BB244" s="623"/>
      <c r="BC244" s="623"/>
      <c r="BD244" s="623"/>
      <c r="BE244" s="623"/>
      <c r="BF244" s="623"/>
      <c r="BG244" s="623"/>
      <c r="BH244" s="623"/>
      <c r="BI244" s="623"/>
      <c r="BJ244" s="623"/>
      <c r="BK244" s="623"/>
      <c r="BL244" s="623"/>
      <c r="BM244" s="623"/>
      <c r="BN244" s="623"/>
      <c r="BO244" s="623"/>
      <c r="BP244" s="623"/>
      <c r="BQ244" s="623"/>
      <c r="BR244" s="623"/>
      <c r="BS244" s="623"/>
      <c r="BT244" s="623"/>
      <c r="BU244" s="623"/>
      <c r="BV244" s="623"/>
      <c r="BW244" s="623"/>
      <c r="BX244" s="623"/>
      <c r="BY244" s="698"/>
      <c r="BZ244" s="623"/>
      <c r="CA244" s="697"/>
      <c r="CB244" s="623"/>
      <c r="CC244" s="623"/>
      <c r="CD244" s="623"/>
      <c r="CE244" s="623"/>
      <c r="CF244" s="623"/>
      <c r="CG244" s="623"/>
      <c r="CH244" s="623"/>
      <c r="CI244" s="623"/>
      <c r="CJ244" s="623"/>
      <c r="CK244" s="623"/>
      <c r="CL244" s="623"/>
      <c r="CM244" s="623"/>
      <c r="CN244" s="623"/>
      <c r="CO244" s="623"/>
      <c r="CP244" s="623"/>
      <c r="CQ244" s="623"/>
      <c r="CR244" s="623"/>
      <c r="CS244" s="623"/>
      <c r="CT244" s="623"/>
      <c r="CU244" s="623"/>
      <c r="CV244" s="623"/>
      <c r="CW244" s="623"/>
      <c r="CX244" s="623"/>
      <c r="CY244" s="623"/>
      <c r="CZ244" s="623"/>
      <c r="DA244" s="623"/>
      <c r="DB244" s="623"/>
      <c r="DC244" s="623"/>
      <c r="DD244" s="623"/>
      <c r="DE244" s="623"/>
      <c r="DF244" s="623"/>
      <c r="DG244" s="623"/>
      <c r="DH244" s="623"/>
      <c r="DI244" s="623"/>
      <c r="DJ244" s="623"/>
      <c r="DK244" s="623"/>
      <c r="DL244" s="698"/>
      <c r="DM244" s="623"/>
      <c r="DN244" s="697"/>
      <c r="DO244" s="623"/>
      <c r="DP244" s="623"/>
      <c r="DQ244" s="623"/>
      <c r="DR244" s="623"/>
      <c r="DS244" s="623"/>
      <c r="DT244" s="623"/>
      <c r="DU244" s="623"/>
      <c r="DV244" s="623"/>
      <c r="DW244" s="623"/>
      <c r="DX244" s="623"/>
      <c r="DY244" s="623"/>
      <c r="DZ244" s="623"/>
      <c r="EA244" s="623"/>
      <c r="EB244" s="623"/>
      <c r="EC244" s="623"/>
      <c r="ED244" s="623"/>
      <c r="EE244" s="623"/>
      <c r="EF244" s="623"/>
      <c r="EG244" s="623"/>
      <c r="EH244" s="623"/>
      <c r="EI244" s="623"/>
      <c r="EJ244" s="623"/>
      <c r="EK244" s="623"/>
      <c r="EL244" s="623"/>
      <c r="EM244" s="623"/>
      <c r="EN244" s="623"/>
      <c r="EO244" s="623"/>
      <c r="EP244" s="623"/>
      <c r="EQ244" s="623"/>
      <c r="ER244" s="623"/>
      <c r="ES244" s="623"/>
      <c r="ET244" s="623"/>
      <c r="EU244" s="623"/>
      <c r="EV244" s="623"/>
      <c r="EW244" s="623"/>
      <c r="EX244" s="623"/>
      <c r="EY244" s="698"/>
    </row>
    <row r="245">
      <c r="A245" s="697"/>
      <c r="B245" s="623"/>
      <c r="C245" s="623"/>
      <c r="D245" s="623"/>
      <c r="E245" s="623"/>
      <c r="F245" s="623"/>
      <c r="G245" s="623"/>
      <c r="H245" s="623"/>
      <c r="I245" s="623"/>
      <c r="J245" s="623"/>
      <c r="K245" s="623"/>
      <c r="L245" s="623"/>
      <c r="M245" s="623"/>
      <c r="N245" s="623"/>
      <c r="O245" s="623"/>
      <c r="P245" s="623"/>
      <c r="Q245" s="623"/>
      <c r="R245" s="623"/>
      <c r="S245" s="623"/>
      <c r="T245" s="623"/>
      <c r="U245" s="623"/>
      <c r="V245" s="623"/>
      <c r="W245" s="623"/>
      <c r="X245" s="623"/>
      <c r="Y245" s="623"/>
      <c r="Z245" s="623"/>
      <c r="AA245" s="623"/>
      <c r="AB245" s="623"/>
      <c r="AC245" s="623"/>
      <c r="AD245" s="623"/>
      <c r="AE245" s="623"/>
      <c r="AF245" s="623"/>
      <c r="AG245" s="623"/>
      <c r="AH245" s="623"/>
      <c r="AI245" s="623"/>
      <c r="AJ245" s="623"/>
      <c r="AK245" s="623"/>
      <c r="AL245" s="698"/>
      <c r="AM245" s="623"/>
      <c r="AN245" s="697"/>
      <c r="AO245" s="623"/>
      <c r="AP245" s="623"/>
      <c r="AQ245" s="623"/>
      <c r="AR245" s="623"/>
      <c r="AS245" s="623"/>
      <c r="AT245" s="623"/>
      <c r="AU245" s="623"/>
      <c r="AV245" s="623"/>
      <c r="AW245" s="623"/>
      <c r="AX245" s="623"/>
      <c r="AY245" s="623"/>
      <c r="AZ245" s="623"/>
      <c r="BA245" s="623"/>
      <c r="BB245" s="623"/>
      <c r="BC245" s="623"/>
      <c r="BD245" s="623"/>
      <c r="BE245" s="623"/>
      <c r="BF245" s="623"/>
      <c r="BG245" s="623"/>
      <c r="BH245" s="623"/>
      <c r="BI245" s="623"/>
      <c r="BJ245" s="623"/>
      <c r="BK245" s="623"/>
      <c r="BL245" s="623"/>
      <c r="BM245" s="623"/>
      <c r="BN245" s="623"/>
      <c r="BO245" s="623"/>
      <c r="BP245" s="623"/>
      <c r="BQ245" s="623"/>
      <c r="BR245" s="623"/>
      <c r="BS245" s="623"/>
      <c r="BT245" s="623"/>
      <c r="BU245" s="623"/>
      <c r="BV245" s="623"/>
      <c r="BW245" s="623"/>
      <c r="BX245" s="623"/>
      <c r="BY245" s="698"/>
      <c r="BZ245" s="623"/>
      <c r="CA245" s="697"/>
      <c r="CB245" s="623"/>
      <c r="CC245" s="623"/>
      <c r="CD245" s="623"/>
      <c r="CE245" s="623"/>
      <c r="CF245" s="623"/>
      <c r="CG245" s="623"/>
      <c r="CH245" s="623"/>
      <c r="CI245" s="623"/>
      <c r="CJ245" s="623"/>
      <c r="CK245" s="623"/>
      <c r="CL245" s="623"/>
      <c r="CM245" s="623"/>
      <c r="CN245" s="623"/>
      <c r="CO245" s="623"/>
      <c r="CP245" s="623"/>
      <c r="CQ245" s="623"/>
      <c r="CR245" s="623"/>
      <c r="CS245" s="623"/>
      <c r="CT245" s="623"/>
      <c r="CU245" s="623"/>
      <c r="CV245" s="623"/>
      <c r="CW245" s="623"/>
      <c r="CX245" s="623"/>
      <c r="CY245" s="623"/>
      <c r="CZ245" s="623"/>
      <c r="DA245" s="623"/>
      <c r="DB245" s="623"/>
      <c r="DC245" s="623"/>
      <c r="DD245" s="623"/>
      <c r="DE245" s="623"/>
      <c r="DF245" s="623"/>
      <c r="DG245" s="623"/>
      <c r="DH245" s="623"/>
      <c r="DI245" s="623"/>
      <c r="DJ245" s="623"/>
      <c r="DK245" s="623"/>
      <c r="DL245" s="698"/>
      <c r="DM245" s="623"/>
      <c r="DN245" s="697"/>
      <c r="DO245" s="623"/>
      <c r="DP245" s="623"/>
      <c r="DQ245" s="623"/>
      <c r="DR245" s="623"/>
      <c r="DS245" s="623"/>
      <c r="DT245" s="623"/>
      <c r="DU245" s="623"/>
      <c r="DV245" s="623"/>
      <c r="DW245" s="623"/>
      <c r="DX245" s="623"/>
      <c r="DY245" s="623"/>
      <c r="DZ245" s="623"/>
      <c r="EA245" s="623"/>
      <c r="EB245" s="623"/>
      <c r="EC245" s="623"/>
      <c r="ED245" s="623"/>
      <c r="EE245" s="623"/>
      <c r="EF245" s="623"/>
      <c r="EG245" s="623"/>
      <c r="EH245" s="623"/>
      <c r="EI245" s="623"/>
      <c r="EJ245" s="623"/>
      <c r="EK245" s="623"/>
      <c r="EL245" s="623"/>
      <c r="EM245" s="623"/>
      <c r="EN245" s="623"/>
      <c r="EO245" s="623"/>
      <c r="EP245" s="623"/>
      <c r="EQ245" s="623"/>
      <c r="ER245" s="623"/>
      <c r="ES245" s="623"/>
      <c r="ET245" s="623"/>
      <c r="EU245" s="623"/>
      <c r="EV245" s="623"/>
      <c r="EW245" s="623"/>
      <c r="EX245" s="623"/>
      <c r="EY245" s="698"/>
    </row>
    <row r="246">
      <c r="A246" s="697"/>
      <c r="B246" s="623"/>
      <c r="C246" s="623"/>
      <c r="D246" s="623"/>
      <c r="E246" s="623"/>
      <c r="F246" s="623"/>
      <c r="G246" s="623"/>
      <c r="H246" s="623"/>
      <c r="I246" s="623"/>
      <c r="J246" s="623"/>
      <c r="K246" s="623"/>
      <c r="L246" s="623"/>
      <c r="M246" s="623"/>
      <c r="N246" s="623"/>
      <c r="O246" s="623"/>
      <c r="P246" s="623"/>
      <c r="Q246" s="623"/>
      <c r="R246" s="623"/>
      <c r="S246" s="623"/>
      <c r="T246" s="623"/>
      <c r="U246" s="623"/>
      <c r="V246" s="623"/>
      <c r="W246" s="623"/>
      <c r="X246" s="623"/>
      <c r="Y246" s="623"/>
      <c r="Z246" s="623"/>
      <c r="AA246" s="623"/>
      <c r="AB246" s="623"/>
      <c r="AC246" s="623"/>
      <c r="AD246" s="623"/>
      <c r="AE246" s="623"/>
      <c r="AF246" s="623"/>
      <c r="AG246" s="623"/>
      <c r="AH246" s="623"/>
      <c r="AI246" s="623"/>
      <c r="AJ246" s="623"/>
      <c r="AK246" s="623"/>
      <c r="AL246" s="698"/>
      <c r="AM246" s="623"/>
      <c r="AN246" s="697"/>
      <c r="AO246" s="623"/>
      <c r="AP246" s="623"/>
      <c r="AQ246" s="623"/>
      <c r="AR246" s="623"/>
      <c r="AS246" s="623"/>
      <c r="AT246" s="623"/>
      <c r="AU246" s="623"/>
      <c r="AV246" s="623"/>
      <c r="AW246" s="623"/>
      <c r="AX246" s="623"/>
      <c r="AY246" s="623"/>
      <c r="AZ246" s="623"/>
      <c r="BA246" s="623"/>
      <c r="BB246" s="623"/>
      <c r="BC246" s="623"/>
      <c r="BD246" s="623"/>
      <c r="BE246" s="623"/>
      <c r="BF246" s="623"/>
      <c r="BG246" s="623"/>
      <c r="BH246" s="623"/>
      <c r="BI246" s="623"/>
      <c r="BJ246" s="623"/>
      <c r="BK246" s="623"/>
      <c r="BL246" s="623"/>
      <c r="BM246" s="623"/>
      <c r="BN246" s="623"/>
      <c r="BO246" s="623"/>
      <c r="BP246" s="623"/>
      <c r="BQ246" s="623"/>
      <c r="BR246" s="623"/>
      <c r="BS246" s="623"/>
      <c r="BT246" s="623"/>
      <c r="BU246" s="623"/>
      <c r="BV246" s="623"/>
      <c r="BW246" s="623"/>
      <c r="BX246" s="623"/>
      <c r="BY246" s="698"/>
      <c r="BZ246" s="623"/>
      <c r="CA246" s="697"/>
      <c r="CB246" s="623"/>
      <c r="CC246" s="623"/>
      <c r="CD246" s="623"/>
      <c r="CE246" s="623"/>
      <c r="CF246" s="623"/>
      <c r="CG246" s="623"/>
      <c r="CH246" s="623"/>
      <c r="CI246" s="623"/>
      <c r="CJ246" s="623"/>
      <c r="CK246" s="623"/>
      <c r="CL246" s="623"/>
      <c r="CM246" s="623"/>
      <c r="CN246" s="623"/>
      <c r="CO246" s="623"/>
      <c r="CP246" s="623"/>
      <c r="CQ246" s="623"/>
      <c r="CR246" s="623"/>
      <c r="CS246" s="623"/>
      <c r="CT246" s="623"/>
      <c r="CU246" s="623"/>
      <c r="CV246" s="623"/>
      <c r="CW246" s="623"/>
      <c r="CX246" s="623"/>
      <c r="CY246" s="623"/>
      <c r="CZ246" s="623"/>
      <c r="DA246" s="623"/>
      <c r="DB246" s="623"/>
      <c r="DC246" s="623"/>
      <c r="DD246" s="623"/>
      <c r="DE246" s="623"/>
      <c r="DF246" s="623"/>
      <c r="DG246" s="623"/>
      <c r="DH246" s="623"/>
      <c r="DI246" s="623"/>
      <c r="DJ246" s="623"/>
      <c r="DK246" s="623"/>
      <c r="DL246" s="698"/>
      <c r="DM246" s="623"/>
      <c r="DN246" s="697"/>
      <c r="DO246" s="623"/>
      <c r="DP246" s="623"/>
      <c r="DQ246" s="623"/>
      <c r="DR246" s="623"/>
      <c r="DS246" s="623"/>
      <c r="DT246" s="623"/>
      <c r="DU246" s="623"/>
      <c r="DV246" s="623"/>
      <c r="DW246" s="623"/>
      <c r="DX246" s="623"/>
      <c r="DY246" s="623"/>
      <c r="DZ246" s="623"/>
      <c r="EA246" s="623"/>
      <c r="EB246" s="623"/>
      <c r="EC246" s="623"/>
      <c r="ED246" s="623"/>
      <c r="EE246" s="623"/>
      <c r="EF246" s="623"/>
      <c r="EG246" s="623"/>
      <c r="EH246" s="623"/>
      <c r="EI246" s="623"/>
      <c r="EJ246" s="623"/>
      <c r="EK246" s="623"/>
      <c r="EL246" s="623"/>
      <c r="EM246" s="623"/>
      <c r="EN246" s="623"/>
      <c r="EO246" s="623"/>
      <c r="EP246" s="623"/>
      <c r="EQ246" s="623"/>
      <c r="ER246" s="623"/>
      <c r="ES246" s="623"/>
      <c r="ET246" s="623"/>
      <c r="EU246" s="623"/>
      <c r="EV246" s="623"/>
      <c r="EW246" s="623"/>
      <c r="EX246" s="623"/>
      <c r="EY246" s="698"/>
    </row>
    <row r="247">
      <c r="A247" s="692" t="s">
        <v>1059</v>
      </c>
      <c r="P247" s="693"/>
      <c r="Q247" s="627"/>
      <c r="R247" s="627"/>
      <c r="S247" s="627"/>
      <c r="T247" s="627"/>
      <c r="U247" s="627"/>
      <c r="V247" s="627"/>
      <c r="W247" s="627"/>
      <c r="X247" s="627"/>
      <c r="Y247" s="627"/>
      <c r="Z247" s="627"/>
      <c r="AA247" s="627"/>
      <c r="AB247" s="627"/>
      <c r="AC247" s="627"/>
      <c r="AD247" s="627"/>
      <c r="AE247" s="627"/>
      <c r="AF247" s="627"/>
      <c r="AG247" s="627"/>
      <c r="AH247" s="627"/>
      <c r="AI247" s="627"/>
      <c r="AJ247" s="627"/>
      <c r="AK247" s="627"/>
      <c r="AL247" s="626"/>
      <c r="AM247" s="626"/>
      <c r="AN247" s="625" t="s">
        <v>1059</v>
      </c>
      <c r="BC247" s="693"/>
      <c r="BD247" s="706"/>
      <c r="BE247" s="627"/>
      <c r="BF247" s="627"/>
      <c r="BG247" s="627"/>
      <c r="BH247" s="627"/>
      <c r="BI247" s="627"/>
      <c r="BJ247" s="627"/>
      <c r="BK247" s="627"/>
      <c r="BL247" s="627"/>
      <c r="BM247" s="627"/>
      <c r="BN247" s="627"/>
      <c r="BO247" s="627"/>
      <c r="BP247" s="627"/>
      <c r="BQ247" s="627"/>
      <c r="BR247" s="627"/>
      <c r="BS247" s="627"/>
      <c r="BT247" s="627"/>
      <c r="BU247" s="627"/>
      <c r="BV247" s="627"/>
      <c r="BW247" s="627"/>
      <c r="BX247" s="627"/>
      <c r="BY247" s="626"/>
      <c r="BZ247" s="626"/>
      <c r="CA247" s="625" t="s">
        <v>1059</v>
      </c>
      <c r="CP247" s="693"/>
      <c r="CQ247" s="706"/>
      <c r="CR247" s="627"/>
      <c r="CS247" s="627"/>
      <c r="CT247" s="627"/>
      <c r="CU247" s="627"/>
      <c r="CV247" s="627"/>
      <c r="CW247" s="627"/>
      <c r="CX247" s="627"/>
      <c r="CY247" s="627"/>
      <c r="CZ247" s="627"/>
      <c r="DA247" s="627"/>
      <c r="DB247" s="627"/>
      <c r="DC247" s="627"/>
      <c r="DD247" s="627"/>
      <c r="DE247" s="627"/>
      <c r="DF247" s="627"/>
      <c r="DG247" s="627"/>
      <c r="DH247" s="627"/>
      <c r="DI247" s="627"/>
      <c r="DJ247" s="627"/>
      <c r="DK247" s="627"/>
      <c r="DL247" s="626"/>
      <c r="DM247" s="626"/>
      <c r="DN247" s="625" t="s">
        <v>1059</v>
      </c>
      <c r="EC247" s="693"/>
      <c r="ED247" s="706"/>
      <c r="EE247" s="627"/>
      <c r="EF247" s="627"/>
      <c r="EG247" s="627"/>
      <c r="EH247" s="627"/>
      <c r="EI247" s="627"/>
      <c r="EJ247" s="627"/>
      <c r="EK247" s="627"/>
      <c r="EL247" s="627"/>
      <c r="EM247" s="627"/>
      <c r="EN247" s="627"/>
      <c r="EO247" s="627"/>
      <c r="EP247" s="627"/>
      <c r="EQ247" s="627"/>
      <c r="ER247" s="627"/>
      <c r="ES247" s="627"/>
      <c r="ET247" s="627"/>
      <c r="EU247" s="627"/>
      <c r="EV247" s="627"/>
      <c r="EW247" s="627"/>
      <c r="EX247" s="627"/>
      <c r="EY247" s="626"/>
    </row>
    <row r="248">
      <c r="A248" s="697"/>
      <c r="B248" s="623"/>
      <c r="C248" s="623"/>
      <c r="D248" s="623"/>
      <c r="E248" s="623"/>
      <c r="F248" s="623"/>
      <c r="G248" s="623"/>
      <c r="H248" s="623"/>
      <c r="I248" s="623"/>
      <c r="J248" s="623"/>
      <c r="K248" s="623"/>
      <c r="L248" s="623"/>
      <c r="M248" s="623"/>
      <c r="N248" s="623"/>
      <c r="O248" s="623"/>
      <c r="P248" s="623"/>
      <c r="Q248" s="623"/>
      <c r="R248" s="623"/>
      <c r="S248" s="623"/>
      <c r="T248" s="623"/>
      <c r="U248" s="623"/>
      <c r="V248" s="623"/>
      <c r="W248" s="623"/>
      <c r="X248" s="623"/>
      <c r="Y248" s="623"/>
      <c r="Z248" s="623"/>
      <c r="AA248" s="623"/>
      <c r="AB248" s="623"/>
      <c r="AC248" s="623"/>
      <c r="AD248" s="623"/>
      <c r="AE248" s="623"/>
      <c r="AF248" s="623"/>
      <c r="AG248" s="623"/>
      <c r="AH248" s="623"/>
      <c r="AI248" s="623"/>
      <c r="AJ248" s="623"/>
      <c r="AK248" s="623"/>
      <c r="AL248" s="698"/>
      <c r="AM248" s="623"/>
      <c r="AN248" s="697"/>
      <c r="AO248" s="623"/>
      <c r="AP248" s="623"/>
      <c r="AQ248" s="623"/>
      <c r="AR248" s="623"/>
      <c r="AS248" s="623"/>
      <c r="AT248" s="623"/>
      <c r="AU248" s="623"/>
      <c r="AV248" s="623"/>
      <c r="AW248" s="623"/>
      <c r="AX248" s="623"/>
      <c r="AY248" s="623"/>
      <c r="AZ248" s="623"/>
      <c r="BA248" s="623"/>
      <c r="BB248" s="623"/>
      <c r="BC248" s="623"/>
      <c r="BD248" s="623"/>
      <c r="BE248" s="623"/>
      <c r="BF248" s="623"/>
      <c r="BG248" s="623"/>
      <c r="BH248" s="623"/>
      <c r="BI248" s="623"/>
      <c r="BJ248" s="623"/>
      <c r="BK248" s="623"/>
      <c r="BL248" s="623"/>
      <c r="BM248" s="623"/>
      <c r="BN248" s="623"/>
      <c r="BO248" s="623"/>
      <c r="BP248" s="623"/>
      <c r="BQ248" s="623"/>
      <c r="BR248" s="623"/>
      <c r="BS248" s="623"/>
      <c r="BT248" s="623"/>
      <c r="BU248" s="623"/>
      <c r="BV248" s="623"/>
      <c r="BW248" s="623"/>
      <c r="BX248" s="623"/>
      <c r="BY248" s="698"/>
      <c r="BZ248" s="623"/>
      <c r="CA248" s="697"/>
      <c r="CB248" s="623"/>
      <c r="CC248" s="623"/>
      <c r="CD248" s="623"/>
      <c r="CE248" s="623"/>
      <c r="CF248" s="623"/>
      <c r="CG248" s="623"/>
      <c r="CH248" s="623"/>
      <c r="CI248" s="623"/>
      <c r="CJ248" s="623"/>
      <c r="CK248" s="623"/>
      <c r="CL248" s="623"/>
      <c r="CM248" s="623"/>
      <c r="CN248" s="623"/>
      <c r="CO248" s="623"/>
      <c r="CP248" s="623"/>
      <c r="CQ248" s="623"/>
      <c r="CR248" s="623"/>
      <c r="CS248" s="623"/>
      <c r="CT248" s="623"/>
      <c r="CU248" s="623"/>
      <c r="CV248" s="623"/>
      <c r="CW248" s="623"/>
      <c r="CX248" s="623"/>
      <c r="CY248" s="623"/>
      <c r="CZ248" s="623"/>
      <c r="DA248" s="623"/>
      <c r="DB248" s="623"/>
      <c r="DC248" s="623"/>
      <c r="DD248" s="623"/>
      <c r="DE248" s="623"/>
      <c r="DF248" s="623"/>
      <c r="DG248" s="623"/>
      <c r="DH248" s="623"/>
      <c r="DI248" s="623"/>
      <c r="DJ248" s="623"/>
      <c r="DK248" s="623"/>
      <c r="DL248" s="698"/>
      <c r="DM248" s="623"/>
      <c r="DN248" s="697"/>
      <c r="DO248" s="623"/>
      <c r="DP248" s="623"/>
      <c r="DQ248" s="623"/>
      <c r="DR248" s="623"/>
      <c r="DS248" s="623"/>
      <c r="DT248" s="623"/>
      <c r="DU248" s="623"/>
      <c r="DV248" s="623"/>
      <c r="DW248" s="623"/>
      <c r="DX248" s="623"/>
      <c r="DY248" s="623"/>
      <c r="DZ248" s="623"/>
      <c r="EA248" s="623"/>
      <c r="EB248" s="623"/>
      <c r="EC248" s="623"/>
      <c r="ED248" s="623"/>
      <c r="EE248" s="623"/>
      <c r="EF248" s="623"/>
      <c r="EG248" s="623"/>
      <c r="EH248" s="623"/>
      <c r="EI248" s="623"/>
      <c r="EJ248" s="623"/>
      <c r="EK248" s="623"/>
      <c r="EL248" s="623"/>
      <c r="EM248" s="623"/>
      <c r="EN248" s="623"/>
      <c r="EO248" s="623"/>
      <c r="EP248" s="623"/>
      <c r="EQ248" s="623"/>
      <c r="ER248" s="623"/>
      <c r="ES248" s="623"/>
      <c r="ET248" s="623"/>
      <c r="EU248" s="623"/>
      <c r="EV248" s="623"/>
      <c r="EW248" s="623"/>
      <c r="EX248" s="623"/>
      <c r="EY248" s="698"/>
    </row>
    <row r="249">
      <c r="A249" s="699"/>
      <c r="B249" s="700"/>
      <c r="C249" s="700"/>
      <c r="D249" s="700"/>
      <c r="E249" s="700"/>
      <c r="F249" s="700"/>
      <c r="G249" s="700"/>
      <c r="H249" s="700"/>
      <c r="I249" s="700"/>
      <c r="J249" s="700"/>
      <c r="K249" s="700"/>
      <c r="L249" s="700"/>
      <c r="M249" s="700"/>
      <c r="N249" s="700"/>
      <c r="O249" s="700"/>
      <c r="P249" s="700"/>
      <c r="Q249" s="700"/>
      <c r="R249" s="700"/>
      <c r="S249" s="701" t="s">
        <v>1060</v>
      </c>
      <c r="T249" s="702"/>
      <c r="U249" s="702"/>
      <c r="V249" s="702"/>
      <c r="W249" s="702"/>
      <c r="X249" s="702"/>
      <c r="Y249" s="702"/>
      <c r="Z249" s="702"/>
      <c r="AA249" s="700"/>
      <c r="AB249" s="700"/>
      <c r="AC249" s="701" t="s">
        <v>1061</v>
      </c>
      <c r="AD249" s="702"/>
      <c r="AE249" s="702"/>
      <c r="AF249" s="702"/>
      <c r="AG249" s="702"/>
      <c r="AH249" s="702"/>
      <c r="AI249" s="702"/>
      <c r="AJ249" s="700"/>
      <c r="AK249" s="700"/>
      <c r="AL249" s="703"/>
      <c r="AM249" s="623"/>
      <c r="AN249" s="699"/>
      <c r="AO249" s="700"/>
      <c r="AP249" s="700"/>
      <c r="AQ249" s="700"/>
      <c r="AR249" s="700"/>
      <c r="AS249" s="700"/>
      <c r="AT249" s="700"/>
      <c r="AU249" s="700"/>
      <c r="AV249" s="700"/>
      <c r="AW249" s="700"/>
      <c r="AX249" s="700"/>
      <c r="AY249" s="700"/>
      <c r="AZ249" s="700"/>
      <c r="BA249" s="700"/>
      <c r="BB249" s="700"/>
      <c r="BC249" s="700"/>
      <c r="BD249" s="700"/>
      <c r="BE249" s="700"/>
      <c r="BF249" s="701" t="s">
        <v>1060</v>
      </c>
      <c r="BG249" s="702"/>
      <c r="BH249" s="702"/>
      <c r="BI249" s="702"/>
      <c r="BJ249" s="702"/>
      <c r="BK249" s="702"/>
      <c r="BL249" s="702"/>
      <c r="BM249" s="702"/>
      <c r="BN249" s="700"/>
      <c r="BO249" s="700"/>
      <c r="BP249" s="701" t="s">
        <v>1061</v>
      </c>
      <c r="BQ249" s="702"/>
      <c r="BR249" s="702"/>
      <c r="BS249" s="702"/>
      <c r="BT249" s="702"/>
      <c r="BU249" s="702"/>
      <c r="BV249" s="702"/>
      <c r="BW249" s="700"/>
      <c r="BX249" s="700"/>
      <c r="BY249" s="703"/>
      <c r="BZ249" s="623"/>
      <c r="CA249" s="699"/>
      <c r="CB249" s="700"/>
      <c r="CC249" s="700"/>
      <c r="CD249" s="700"/>
      <c r="CE249" s="700"/>
      <c r="CF249" s="700"/>
      <c r="CG249" s="700"/>
      <c r="CH249" s="700"/>
      <c r="CI249" s="700"/>
      <c r="CJ249" s="700"/>
      <c r="CK249" s="700"/>
      <c r="CL249" s="700"/>
      <c r="CM249" s="700"/>
      <c r="CN249" s="700"/>
      <c r="CO249" s="700"/>
      <c r="CP249" s="700"/>
      <c r="CQ249" s="700"/>
      <c r="CR249" s="700"/>
      <c r="CS249" s="701" t="s">
        <v>1060</v>
      </c>
      <c r="CT249" s="702"/>
      <c r="CU249" s="702"/>
      <c r="CV249" s="702"/>
      <c r="CW249" s="702"/>
      <c r="CX249" s="702"/>
      <c r="CY249" s="702"/>
      <c r="CZ249" s="702"/>
      <c r="DA249" s="700"/>
      <c r="DB249" s="700"/>
      <c r="DC249" s="701" t="s">
        <v>1061</v>
      </c>
      <c r="DD249" s="702"/>
      <c r="DE249" s="702"/>
      <c r="DF249" s="702"/>
      <c r="DG249" s="702"/>
      <c r="DH249" s="702"/>
      <c r="DI249" s="702"/>
      <c r="DJ249" s="700"/>
      <c r="DK249" s="700"/>
      <c r="DL249" s="703"/>
      <c r="DM249" s="623"/>
      <c r="DN249" s="699"/>
      <c r="DO249" s="700"/>
      <c r="DP249" s="700"/>
      <c r="DQ249" s="700"/>
      <c r="DR249" s="700"/>
      <c r="DS249" s="700"/>
      <c r="DT249" s="700"/>
      <c r="DU249" s="700"/>
      <c r="DV249" s="700"/>
      <c r="DW249" s="700"/>
      <c r="DX249" s="700"/>
      <c r="DY249" s="700"/>
      <c r="DZ249" s="700"/>
      <c r="EA249" s="700"/>
      <c r="EB249" s="700"/>
      <c r="EC249" s="700"/>
      <c r="ED249" s="700"/>
      <c r="EE249" s="700"/>
      <c r="EF249" s="701" t="s">
        <v>1060</v>
      </c>
      <c r="EG249" s="702"/>
      <c r="EH249" s="702"/>
      <c r="EI249" s="702"/>
      <c r="EJ249" s="702"/>
      <c r="EK249" s="702"/>
      <c r="EL249" s="702"/>
      <c r="EM249" s="702"/>
      <c r="EN249" s="700"/>
      <c r="EO249" s="700"/>
      <c r="EP249" s="701" t="s">
        <v>1061</v>
      </c>
      <c r="EQ249" s="702"/>
      <c r="ER249" s="702"/>
      <c r="ES249" s="702"/>
      <c r="ET249" s="702"/>
      <c r="EU249" s="702"/>
      <c r="EV249" s="702"/>
      <c r="EW249" s="700"/>
      <c r="EX249" s="700"/>
      <c r="EY249" s="703"/>
    </row>
    <row r="250">
      <c r="A250" s="623"/>
      <c r="B250" s="623"/>
      <c r="C250" s="623"/>
      <c r="D250" s="623"/>
      <c r="E250" s="623"/>
      <c r="F250" s="623"/>
      <c r="G250" s="623"/>
      <c r="H250" s="623"/>
      <c r="I250" s="623"/>
      <c r="J250" s="623"/>
      <c r="K250" s="623"/>
      <c r="L250" s="623"/>
      <c r="M250" s="623"/>
      <c r="N250" s="623"/>
      <c r="O250" s="623"/>
      <c r="P250" s="623"/>
      <c r="Q250" s="623"/>
      <c r="R250" s="623"/>
      <c r="S250" s="704"/>
      <c r="T250" s="704"/>
      <c r="U250" s="704"/>
      <c r="V250" s="704"/>
      <c r="W250" s="704"/>
      <c r="X250" s="704"/>
      <c r="Y250" s="704"/>
      <c r="Z250" s="704"/>
      <c r="AA250" s="623"/>
      <c r="AB250" s="623"/>
      <c r="AC250" s="704"/>
      <c r="AD250" s="704"/>
      <c r="AE250" s="704"/>
      <c r="AF250" s="704"/>
      <c r="AG250" s="704"/>
      <c r="AH250" s="704"/>
      <c r="AI250" s="704"/>
      <c r="AJ250" s="623"/>
      <c r="AK250" s="623"/>
      <c r="AL250" s="623"/>
      <c r="AM250" s="623"/>
      <c r="AN250" s="623"/>
      <c r="AO250" s="623"/>
      <c r="AP250" s="623"/>
      <c r="AQ250" s="623"/>
      <c r="AR250" s="623"/>
      <c r="AS250" s="623"/>
      <c r="AT250" s="623"/>
      <c r="AU250" s="623"/>
      <c r="AV250" s="623"/>
      <c r="AW250" s="623"/>
      <c r="AX250" s="623"/>
      <c r="AY250" s="623"/>
      <c r="AZ250" s="623"/>
      <c r="BA250" s="623"/>
      <c r="BB250" s="623"/>
      <c r="BC250" s="623"/>
      <c r="BD250" s="623"/>
      <c r="BE250" s="623"/>
      <c r="BF250" s="704"/>
      <c r="BG250" s="704"/>
      <c r="BH250" s="704"/>
      <c r="BI250" s="704"/>
      <c r="BJ250" s="704"/>
      <c r="BK250" s="704"/>
      <c r="BL250" s="704"/>
      <c r="BM250" s="704"/>
      <c r="BN250" s="623"/>
      <c r="BO250" s="623"/>
      <c r="BP250" s="704"/>
      <c r="BQ250" s="704"/>
      <c r="BR250" s="704"/>
      <c r="BS250" s="704"/>
      <c r="BT250" s="704"/>
      <c r="BU250" s="704"/>
      <c r="BV250" s="704"/>
      <c r="BW250" s="623"/>
      <c r="BX250" s="623"/>
      <c r="BY250" s="623"/>
      <c r="BZ250" s="623"/>
      <c r="CA250" s="623"/>
      <c r="CB250" s="623"/>
      <c r="CC250" s="623"/>
      <c r="CD250" s="623"/>
      <c r="CE250" s="623"/>
      <c r="CF250" s="623"/>
      <c r="CG250" s="623"/>
      <c r="CH250" s="623"/>
      <c r="CI250" s="623"/>
      <c r="CJ250" s="623"/>
      <c r="CK250" s="623"/>
      <c r="CL250" s="623"/>
      <c r="CM250" s="623"/>
      <c r="CN250" s="623"/>
      <c r="CO250" s="623"/>
      <c r="CP250" s="623"/>
      <c r="CQ250" s="623"/>
      <c r="CR250" s="623"/>
      <c r="CS250" s="704"/>
      <c r="CT250" s="704"/>
      <c r="CU250" s="704"/>
      <c r="CV250" s="704"/>
      <c r="CW250" s="704"/>
      <c r="CX250" s="704"/>
      <c r="CY250" s="704"/>
      <c r="CZ250" s="704"/>
      <c r="DA250" s="623"/>
      <c r="DB250" s="623"/>
      <c r="DC250" s="704"/>
      <c r="DD250" s="704"/>
      <c r="DE250" s="704"/>
      <c r="DF250" s="704"/>
      <c r="DG250" s="704"/>
      <c r="DH250" s="704"/>
      <c r="DI250" s="704"/>
      <c r="DJ250" s="623"/>
      <c r="DK250" s="623"/>
      <c r="DL250" s="623"/>
      <c r="DM250" s="623"/>
      <c r="DN250" s="623"/>
      <c r="DO250" s="623"/>
      <c r="DP250" s="623"/>
      <c r="DQ250" s="623"/>
      <c r="DR250" s="623"/>
      <c r="DS250" s="623"/>
      <c r="DT250" s="623"/>
      <c r="DU250" s="623"/>
      <c r="DV250" s="623"/>
      <c r="DW250" s="623"/>
      <c r="DX250" s="623"/>
      <c r="DY250" s="623"/>
      <c r="DZ250" s="623"/>
      <c r="EA250" s="623"/>
      <c r="EB250" s="623"/>
      <c r="EC250" s="623"/>
      <c r="ED250" s="623"/>
      <c r="EE250" s="623"/>
      <c r="EF250" s="704"/>
      <c r="EG250" s="704"/>
      <c r="EH250" s="704"/>
      <c r="EI250" s="704"/>
      <c r="EJ250" s="704"/>
      <c r="EK250" s="704"/>
      <c r="EL250" s="704"/>
      <c r="EM250" s="704"/>
      <c r="EN250" s="623"/>
      <c r="EO250" s="623"/>
      <c r="EP250" s="704"/>
      <c r="EQ250" s="704"/>
      <c r="ER250" s="704"/>
      <c r="ES250" s="704"/>
      <c r="ET250" s="704"/>
      <c r="EU250" s="704"/>
      <c r="EV250" s="704"/>
      <c r="EW250" s="623"/>
      <c r="EX250" s="623"/>
      <c r="EY250" s="623"/>
    </row>
    <row r="251">
      <c r="A251" s="620"/>
      <c r="B251" s="621"/>
      <c r="C251" s="621"/>
      <c r="D251" s="621"/>
      <c r="E251" s="621"/>
      <c r="F251" s="621"/>
      <c r="G251" s="621"/>
      <c r="H251" s="621"/>
      <c r="I251" s="621"/>
      <c r="J251" s="621"/>
      <c r="K251" s="621"/>
      <c r="L251" s="621"/>
      <c r="M251" s="621"/>
      <c r="N251" s="621"/>
      <c r="O251" s="621"/>
      <c r="P251" s="621"/>
      <c r="Q251" s="621"/>
      <c r="R251" s="621"/>
      <c r="S251" s="621"/>
      <c r="T251" s="621"/>
      <c r="U251" s="621"/>
      <c r="V251" s="621"/>
      <c r="W251" s="621"/>
      <c r="X251" s="621"/>
      <c r="Y251" s="621"/>
      <c r="Z251" s="621"/>
      <c r="AA251" s="621"/>
      <c r="AB251" s="621"/>
      <c r="AC251" s="621"/>
      <c r="AD251" s="621"/>
      <c r="AE251" s="621"/>
      <c r="AF251" s="621"/>
      <c r="AG251" s="621"/>
      <c r="AH251" s="621"/>
      <c r="AI251" s="621"/>
      <c r="AJ251" s="621"/>
      <c r="AK251" s="621"/>
      <c r="AL251" s="622"/>
      <c r="AM251" s="623"/>
      <c r="AN251" s="620"/>
      <c r="AO251" s="621"/>
      <c r="AP251" s="621"/>
      <c r="AQ251" s="621"/>
      <c r="AR251" s="621"/>
      <c r="AS251" s="621"/>
      <c r="AT251" s="621"/>
      <c r="AU251" s="621"/>
      <c r="AV251" s="621"/>
      <c r="AW251" s="621"/>
      <c r="AX251" s="621"/>
      <c r="AY251" s="621"/>
      <c r="AZ251" s="621"/>
      <c r="BA251" s="621"/>
      <c r="BB251" s="621"/>
      <c r="BC251" s="621"/>
      <c r="BD251" s="621"/>
      <c r="BE251" s="621"/>
      <c r="BF251" s="621"/>
      <c r="BG251" s="621"/>
      <c r="BH251" s="621"/>
      <c r="BI251" s="621"/>
      <c r="BJ251" s="621"/>
      <c r="BK251" s="621"/>
      <c r="BL251" s="621"/>
      <c r="BM251" s="621"/>
      <c r="BN251" s="621"/>
      <c r="BO251" s="621"/>
      <c r="BP251" s="621"/>
      <c r="BQ251" s="621"/>
      <c r="BR251" s="621"/>
      <c r="BS251" s="621"/>
      <c r="BT251" s="621"/>
      <c r="BU251" s="621"/>
      <c r="BV251" s="621"/>
      <c r="BW251" s="621"/>
      <c r="BX251" s="621"/>
      <c r="BY251" s="622"/>
      <c r="BZ251" s="623"/>
      <c r="CA251" s="620"/>
      <c r="CB251" s="621"/>
      <c r="CC251" s="621"/>
      <c r="CD251" s="621"/>
      <c r="CE251" s="621"/>
      <c r="CF251" s="621"/>
      <c r="CG251" s="621"/>
      <c r="CH251" s="621"/>
      <c r="CI251" s="621"/>
      <c r="CJ251" s="621"/>
      <c r="CK251" s="621"/>
      <c r="CL251" s="621"/>
      <c r="CM251" s="621"/>
      <c r="CN251" s="621"/>
      <c r="CO251" s="621"/>
      <c r="CP251" s="621"/>
      <c r="CQ251" s="621"/>
      <c r="CR251" s="621"/>
      <c r="CS251" s="621"/>
      <c r="CT251" s="621"/>
      <c r="CU251" s="621"/>
      <c r="CV251" s="621"/>
      <c r="CW251" s="621"/>
      <c r="CX251" s="621"/>
      <c r="CY251" s="621"/>
      <c r="CZ251" s="621"/>
      <c r="DA251" s="621"/>
      <c r="DB251" s="621"/>
      <c r="DC251" s="621"/>
      <c r="DD251" s="621"/>
      <c r="DE251" s="621"/>
      <c r="DF251" s="621"/>
      <c r="DG251" s="621"/>
      <c r="DH251" s="621"/>
      <c r="DI251" s="621"/>
      <c r="DJ251" s="621"/>
      <c r="DK251" s="621"/>
      <c r="DL251" s="622"/>
      <c r="DM251" s="623"/>
      <c r="DN251" s="620"/>
      <c r="DO251" s="621"/>
      <c r="DP251" s="621"/>
      <c r="DQ251" s="621"/>
      <c r="DR251" s="621"/>
      <c r="DS251" s="621"/>
      <c r="DT251" s="621"/>
      <c r="DU251" s="621"/>
      <c r="DV251" s="621"/>
      <c r="DW251" s="621"/>
      <c r="DX251" s="621"/>
      <c r="DY251" s="621"/>
      <c r="DZ251" s="621"/>
      <c r="EA251" s="621"/>
      <c r="EB251" s="621"/>
      <c r="EC251" s="621"/>
      <c r="ED251" s="621"/>
      <c r="EE251" s="621"/>
      <c r="EF251" s="621"/>
      <c r="EG251" s="621"/>
      <c r="EH251" s="621"/>
      <c r="EI251" s="621"/>
      <c r="EJ251" s="621"/>
      <c r="EK251" s="621"/>
      <c r="EL251" s="621"/>
      <c r="EM251" s="621"/>
      <c r="EN251" s="621"/>
      <c r="EO251" s="621"/>
      <c r="EP251" s="621"/>
      <c r="EQ251" s="621"/>
      <c r="ER251" s="621"/>
      <c r="ES251" s="621"/>
      <c r="ET251" s="621"/>
      <c r="EU251" s="621"/>
      <c r="EV251" s="621"/>
      <c r="EW251" s="621"/>
      <c r="EX251" s="621"/>
      <c r="EY251" s="622"/>
    </row>
    <row r="252">
      <c r="A252" s="624"/>
      <c r="B252" s="625" t="s">
        <v>1003</v>
      </c>
      <c r="AL252" s="626"/>
      <c r="AM252" s="626"/>
      <c r="AN252" s="627"/>
      <c r="AO252" s="625" t="s">
        <v>1003</v>
      </c>
      <c r="BY252" s="626"/>
      <c r="BZ252" s="626"/>
      <c r="CA252" s="627"/>
      <c r="CB252" s="625" t="s">
        <v>1003</v>
      </c>
      <c r="DL252" s="626"/>
      <c r="DM252" s="626"/>
      <c r="DN252" s="627"/>
      <c r="DO252" s="625" t="s">
        <v>1003</v>
      </c>
      <c r="EY252" s="626"/>
    </row>
    <row r="253">
      <c r="A253" s="628"/>
      <c r="B253" s="629" t="s">
        <v>1004</v>
      </c>
      <c r="AL253" s="630"/>
      <c r="AM253" s="629"/>
      <c r="AN253" s="628"/>
      <c r="AO253" s="629" t="s">
        <v>1004</v>
      </c>
      <c r="BY253" s="630"/>
      <c r="BZ253" s="629"/>
      <c r="CA253" s="628"/>
      <c r="CB253" s="629" t="s">
        <v>1004</v>
      </c>
      <c r="DL253" s="630"/>
      <c r="DM253" s="629"/>
      <c r="DN253" s="628"/>
      <c r="DO253" s="629" t="s">
        <v>1004</v>
      </c>
      <c r="EY253" s="630"/>
    </row>
    <row r="254">
      <c r="A254" s="628"/>
      <c r="B254" s="631" t="s">
        <v>1005</v>
      </c>
      <c r="AL254" s="632"/>
      <c r="AM254" s="631"/>
      <c r="AN254" s="628"/>
      <c r="AO254" s="631" t="s">
        <v>1005</v>
      </c>
      <c r="BY254" s="632"/>
      <c r="BZ254" s="631"/>
      <c r="CA254" s="628"/>
      <c r="CB254" s="631" t="s">
        <v>1005</v>
      </c>
      <c r="DL254" s="632"/>
      <c r="DM254" s="631"/>
      <c r="DN254" s="628"/>
      <c r="DO254" s="631" t="s">
        <v>1005</v>
      </c>
      <c r="EY254" s="632"/>
    </row>
    <row r="255">
      <c r="A255" s="628"/>
      <c r="B255" s="633"/>
      <c r="C255" s="633"/>
      <c r="D255" s="633"/>
      <c r="E255" s="633"/>
      <c r="F255" s="633"/>
      <c r="G255" s="633"/>
      <c r="H255" s="633"/>
      <c r="I255" s="633"/>
      <c r="J255" s="633"/>
      <c r="K255" s="633"/>
      <c r="L255" s="633"/>
      <c r="M255" s="633"/>
      <c r="N255" s="633"/>
      <c r="O255" s="633"/>
      <c r="P255" s="633"/>
      <c r="Q255" s="633"/>
      <c r="R255" s="633"/>
      <c r="S255" s="633"/>
      <c r="T255" s="633"/>
      <c r="U255" s="633"/>
      <c r="V255" s="633"/>
      <c r="W255" s="633"/>
      <c r="X255" s="633"/>
      <c r="Y255" s="633"/>
      <c r="Z255" s="633"/>
      <c r="AA255" s="633"/>
      <c r="AB255" s="633"/>
      <c r="AC255" s="633"/>
      <c r="AD255" s="633"/>
      <c r="AE255" s="633"/>
      <c r="AF255" s="633"/>
      <c r="AG255" s="633"/>
      <c r="AH255" s="633"/>
      <c r="AI255" s="633"/>
      <c r="AJ255" s="633"/>
      <c r="AK255" s="633"/>
      <c r="AL255" s="632"/>
      <c r="AM255" s="631"/>
      <c r="AN255" s="628"/>
      <c r="AO255" s="633"/>
      <c r="AP255" s="633"/>
      <c r="AQ255" s="633"/>
      <c r="AR255" s="633"/>
      <c r="AS255" s="633"/>
      <c r="AT255" s="633"/>
      <c r="AU255" s="633"/>
      <c r="AV255" s="633"/>
      <c r="AW255" s="633"/>
      <c r="AX255" s="633"/>
      <c r="AY255" s="633"/>
      <c r="AZ255" s="633"/>
      <c r="BA255" s="633"/>
      <c r="BB255" s="633"/>
      <c r="BC255" s="633"/>
      <c r="BD255" s="633"/>
      <c r="BE255" s="633"/>
      <c r="BF255" s="633"/>
      <c r="BG255" s="633"/>
      <c r="BH255" s="633"/>
      <c r="BI255" s="633"/>
      <c r="BJ255" s="633"/>
      <c r="BK255" s="633"/>
      <c r="BL255" s="633"/>
      <c r="BM255" s="633"/>
      <c r="BN255" s="633"/>
      <c r="BO255" s="633"/>
      <c r="BP255" s="633"/>
      <c r="BQ255" s="633"/>
      <c r="BR255" s="633"/>
      <c r="BS255" s="633"/>
      <c r="BT255" s="633"/>
      <c r="BU255" s="633"/>
      <c r="BV255" s="633"/>
      <c r="BW255" s="633"/>
      <c r="BX255" s="633"/>
      <c r="BY255" s="632"/>
      <c r="BZ255" s="631"/>
      <c r="CA255" s="628"/>
      <c r="CB255" s="633"/>
      <c r="CC255" s="633"/>
      <c r="CD255" s="633"/>
      <c r="CE255" s="633"/>
      <c r="CF255" s="633"/>
      <c r="CG255" s="633"/>
      <c r="CH255" s="633"/>
      <c r="CI255" s="633"/>
      <c r="CJ255" s="633"/>
      <c r="CK255" s="633"/>
      <c r="CL255" s="633"/>
      <c r="CM255" s="633"/>
      <c r="CN255" s="633"/>
      <c r="CO255" s="633"/>
      <c r="CP255" s="633"/>
      <c r="CQ255" s="633"/>
      <c r="CR255" s="633"/>
      <c r="CS255" s="633"/>
      <c r="CT255" s="633"/>
      <c r="CU255" s="633"/>
      <c r="CV255" s="633"/>
      <c r="CW255" s="633"/>
      <c r="CX255" s="633"/>
      <c r="CY255" s="633"/>
      <c r="CZ255" s="633"/>
      <c r="DA255" s="633"/>
      <c r="DB255" s="633"/>
      <c r="DC255" s="633"/>
      <c r="DD255" s="633"/>
      <c r="DE255" s="633"/>
      <c r="DF255" s="633"/>
      <c r="DG255" s="633"/>
      <c r="DH255" s="633"/>
      <c r="DI255" s="633"/>
      <c r="DJ255" s="633"/>
      <c r="DK255" s="633"/>
      <c r="DL255" s="632"/>
      <c r="DM255" s="631"/>
      <c r="DN255" s="628"/>
      <c r="DO255" s="633"/>
      <c r="DP255" s="633"/>
      <c r="DQ255" s="633"/>
      <c r="DR255" s="633"/>
      <c r="DS255" s="633"/>
      <c r="DT255" s="633"/>
      <c r="DU255" s="633"/>
      <c r="DV255" s="633"/>
      <c r="DW255" s="633"/>
      <c r="DX255" s="633"/>
      <c r="DY255" s="633"/>
      <c r="DZ255" s="633"/>
      <c r="EA255" s="633"/>
      <c r="EB255" s="633"/>
      <c r="EC255" s="633"/>
      <c r="ED255" s="633"/>
      <c r="EE255" s="633"/>
      <c r="EF255" s="633"/>
      <c r="EG255" s="633"/>
      <c r="EH255" s="633"/>
      <c r="EI255" s="633"/>
      <c r="EJ255" s="633"/>
      <c r="EK255" s="633"/>
      <c r="EL255" s="633"/>
      <c r="EM255" s="633"/>
      <c r="EN255" s="633"/>
      <c r="EO255" s="633"/>
      <c r="EP255" s="633"/>
      <c r="EQ255" s="633"/>
      <c r="ER255" s="633"/>
      <c r="ES255" s="633"/>
      <c r="ET255" s="633"/>
      <c r="EU255" s="633"/>
      <c r="EV255" s="633"/>
      <c r="EW255" s="633"/>
      <c r="EX255" s="633"/>
      <c r="EY255" s="632"/>
    </row>
    <row r="256">
      <c r="A256" s="628"/>
      <c r="B256" s="634" t="s">
        <v>1006</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2"/>
      <c r="AL256" s="635"/>
      <c r="AM256" s="636"/>
      <c r="AN256" s="628"/>
      <c r="AO256" s="634" t="s">
        <v>1006</v>
      </c>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2"/>
      <c r="BY256" s="635"/>
      <c r="BZ256" s="636"/>
      <c r="CA256" s="628"/>
      <c r="CB256" s="634" t="s">
        <v>1006</v>
      </c>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2"/>
      <c r="DL256" s="635"/>
      <c r="DM256" s="636"/>
      <c r="DN256" s="628"/>
      <c r="DO256" s="634" t="s">
        <v>1006</v>
      </c>
      <c r="DP256" s="11"/>
      <c r="DQ256" s="11"/>
      <c r="DR256" s="11"/>
      <c r="DS256" s="11"/>
      <c r="DT256" s="11"/>
      <c r="DU256" s="11"/>
      <c r="DV256" s="11"/>
      <c r="DW256" s="11"/>
      <c r="DX256" s="11"/>
      <c r="DY256" s="11"/>
      <c r="DZ256" s="11"/>
      <c r="EA256" s="11"/>
      <c r="EB256" s="11"/>
      <c r="EC256" s="11"/>
      <c r="ED256" s="11"/>
      <c r="EE256" s="11"/>
      <c r="EF256" s="11"/>
      <c r="EG256" s="11"/>
      <c r="EH256" s="11"/>
      <c r="EI256" s="11"/>
      <c r="EJ256" s="11"/>
      <c r="EK256" s="11"/>
      <c r="EL256" s="11"/>
      <c r="EM256" s="11"/>
      <c r="EN256" s="11"/>
      <c r="EO256" s="11"/>
      <c r="EP256" s="11"/>
      <c r="EQ256" s="11"/>
      <c r="ER256" s="11"/>
      <c r="ES256" s="11"/>
      <c r="ET256" s="11"/>
      <c r="EU256" s="11"/>
      <c r="EV256" s="11"/>
      <c r="EW256" s="11"/>
      <c r="EX256" s="12"/>
      <c r="EY256" s="635"/>
    </row>
    <row r="257">
      <c r="A257" s="628"/>
      <c r="B257" s="637" t="s">
        <v>43</v>
      </c>
      <c r="C257" s="12"/>
      <c r="D257" s="638" t="str">
        <f>'3A 2025-2026 REPORTE CALIFICACI'!E7</f>
        <v>2025-2026</v>
      </c>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6"/>
      <c r="AL257" s="639"/>
      <c r="AM257" s="640"/>
      <c r="AN257" s="628"/>
      <c r="AO257" s="637" t="s">
        <v>43</v>
      </c>
      <c r="AP257" s="12"/>
      <c r="AQ257" s="638" t="str">
        <f>'3A 2025-2026 REPORTE CALIFICACI'!E7</f>
        <v>2025-2026</v>
      </c>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6"/>
      <c r="BY257" s="639"/>
      <c r="BZ257" s="640"/>
      <c r="CA257" s="628"/>
      <c r="CB257" s="637" t="s">
        <v>43</v>
      </c>
      <c r="CC257" s="12"/>
      <c r="CD257" s="638" t="str">
        <f>'3A 2025-2026 REPORTE CALIFICACI'!E7</f>
        <v>2025-2026</v>
      </c>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c r="DF257" s="15"/>
      <c r="DG257" s="15"/>
      <c r="DH257" s="15"/>
      <c r="DI257" s="15"/>
      <c r="DJ257" s="15"/>
      <c r="DK257" s="16"/>
      <c r="DL257" s="639"/>
      <c r="DM257" s="640"/>
      <c r="DN257" s="628"/>
      <c r="DO257" s="637" t="s">
        <v>43</v>
      </c>
      <c r="DP257" s="12"/>
      <c r="DQ257" s="638" t="str">
        <f>'3A 2025-2026 REPORTE CALIFICACI'!E7</f>
        <v>2025-2026</v>
      </c>
      <c r="DR257" s="15"/>
      <c r="DS257" s="15"/>
      <c r="DT257" s="15"/>
      <c r="DU257" s="15"/>
      <c r="DV257" s="15"/>
      <c r="DW257" s="15"/>
      <c r="DX257" s="15"/>
      <c r="DY257" s="15"/>
      <c r="DZ257" s="15"/>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6"/>
      <c r="EY257" s="639"/>
    </row>
    <row r="258">
      <c r="A258" s="628"/>
      <c r="B258" s="641" t="s">
        <v>1007</v>
      </c>
      <c r="C258" s="12"/>
      <c r="D258" s="638" t="str">
        <f>'3A 2025-2026 REPORTE CALIFICACI'!D31</f>
        <v>Yassir  Hernández Disla</v>
      </c>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6"/>
      <c r="AL258" s="639"/>
      <c r="AM258" s="640"/>
      <c r="AN258" s="628"/>
      <c r="AO258" s="641" t="s">
        <v>1007</v>
      </c>
      <c r="AP258" s="12"/>
      <c r="AQ258" s="638" t="str">
        <f>'3A 2025-2026 REPORTE CALIFICACI'!D32</f>
        <v>Yadiel  Jiménez Betances</v>
      </c>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6"/>
      <c r="BY258" s="639"/>
      <c r="BZ258" s="640"/>
      <c r="CA258" s="628"/>
      <c r="CB258" s="641" t="s">
        <v>1007</v>
      </c>
      <c r="CC258" s="12"/>
      <c r="CD258" s="638" t="str">
        <f>'3A 2025-2026 REPORTE CALIFICACI'!D33</f>
        <v>Yamel  Mella Aquino</v>
      </c>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c r="DF258" s="15"/>
      <c r="DG258" s="15"/>
      <c r="DH258" s="15"/>
      <c r="DI258" s="15"/>
      <c r="DJ258" s="15"/>
      <c r="DK258" s="16"/>
      <c r="DL258" s="639"/>
      <c r="DM258" s="640"/>
      <c r="DN258" s="628"/>
      <c r="DO258" s="641" t="s">
        <v>1007</v>
      </c>
      <c r="DP258" s="12"/>
      <c r="DQ258" s="638" t="str">
        <f>'3A 2025-2026 REPORTE CALIFICACI'!D34</f>
        <v>Sariely Del Carmen Mena Chávez</v>
      </c>
      <c r="DR258" s="15"/>
      <c r="DS258" s="15"/>
      <c r="DT258" s="15"/>
      <c r="DU258" s="15"/>
      <c r="DV258" s="15"/>
      <c r="DW258" s="15"/>
      <c r="DX258" s="15"/>
      <c r="DY258" s="15"/>
      <c r="DZ258" s="15"/>
      <c r="EA258" s="15"/>
      <c r="EB258" s="15"/>
      <c r="EC258" s="15"/>
      <c r="ED258" s="15"/>
      <c r="EE258" s="15"/>
      <c r="EF258" s="15"/>
      <c r="EG258" s="15"/>
      <c r="EH258" s="15"/>
      <c r="EI258" s="15"/>
      <c r="EJ258" s="15"/>
      <c r="EK258" s="15"/>
      <c r="EL258" s="15"/>
      <c r="EM258" s="15"/>
      <c r="EN258" s="15"/>
      <c r="EO258" s="15"/>
      <c r="EP258" s="15"/>
      <c r="EQ258" s="15"/>
      <c r="ER258" s="15"/>
      <c r="ES258" s="15"/>
      <c r="ET258" s="15"/>
      <c r="EU258" s="15"/>
      <c r="EV258" s="15"/>
      <c r="EW258" s="15"/>
      <c r="EX258" s="16"/>
      <c r="EY258" s="639"/>
    </row>
    <row r="259">
      <c r="A259" s="628"/>
      <c r="B259" s="641" t="s">
        <v>1008</v>
      </c>
      <c r="C259" s="12"/>
      <c r="D259" s="638">
        <f>'3A 2025-2026 REPORTE CALIFICACI'!A31</f>
        <v>21</v>
      </c>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6"/>
      <c r="AL259" s="639"/>
      <c r="AM259" s="640"/>
      <c r="AN259" s="628"/>
      <c r="AO259" s="641" t="s">
        <v>1008</v>
      </c>
      <c r="AP259" s="12"/>
      <c r="AQ259" s="638">
        <f>'3A 2025-2026 REPORTE CALIFICACI'!A32</f>
        <v>22</v>
      </c>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6"/>
      <c r="BY259" s="639"/>
      <c r="BZ259" s="640"/>
      <c r="CA259" s="628"/>
      <c r="CB259" s="641" t="s">
        <v>1008</v>
      </c>
      <c r="CC259" s="12"/>
      <c r="CD259" s="638">
        <f>'3A 2025-2026 REPORTE CALIFICACI'!A33</f>
        <v>23</v>
      </c>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c r="DF259" s="15"/>
      <c r="DG259" s="15"/>
      <c r="DH259" s="15"/>
      <c r="DI259" s="15"/>
      <c r="DJ259" s="15"/>
      <c r="DK259" s="16"/>
      <c r="DL259" s="639"/>
      <c r="DM259" s="640"/>
      <c r="DN259" s="628"/>
      <c r="DO259" s="641" t="s">
        <v>1008</v>
      </c>
      <c r="DP259" s="12"/>
      <c r="DQ259" s="638">
        <f>'3A 2025-2026 REPORTE CALIFICACI'!A34</f>
        <v>24</v>
      </c>
      <c r="DR259" s="15"/>
      <c r="DS259" s="15"/>
      <c r="DT259" s="15"/>
      <c r="DU259" s="15"/>
      <c r="DV259" s="15"/>
      <c r="DW259" s="15"/>
      <c r="DX259" s="15"/>
      <c r="DY259" s="15"/>
      <c r="DZ259" s="15"/>
      <c r="EA259" s="15"/>
      <c r="EB259" s="15"/>
      <c r="EC259" s="15"/>
      <c r="ED259" s="15"/>
      <c r="EE259" s="15"/>
      <c r="EF259" s="15"/>
      <c r="EG259" s="15"/>
      <c r="EH259" s="15"/>
      <c r="EI259" s="15"/>
      <c r="EJ259" s="15"/>
      <c r="EK259" s="15"/>
      <c r="EL259" s="15"/>
      <c r="EM259" s="15"/>
      <c r="EN259" s="15"/>
      <c r="EO259" s="15"/>
      <c r="EP259" s="15"/>
      <c r="EQ259" s="15"/>
      <c r="ER259" s="15"/>
      <c r="ES259" s="15"/>
      <c r="ET259" s="15"/>
      <c r="EU259" s="15"/>
      <c r="EV259" s="15"/>
      <c r="EW259" s="15"/>
      <c r="EX259" s="16"/>
      <c r="EY259" s="639"/>
    </row>
    <row r="260">
      <c r="A260" s="628"/>
      <c r="B260" s="641" t="s">
        <v>1009</v>
      </c>
      <c r="C260" s="12"/>
      <c r="D260" s="638">
        <f>'3A 2025-2026 REPORTE CALIFICACI'!C31</f>
        <v>32387479</v>
      </c>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6"/>
      <c r="AL260" s="639"/>
      <c r="AM260" s="640"/>
      <c r="AN260" s="628"/>
      <c r="AO260" s="641" t="s">
        <v>1009</v>
      </c>
      <c r="AP260" s="12"/>
      <c r="AQ260" s="638">
        <f>'3A 2025-2026 REPORTE CALIFICACI'!C32</f>
        <v>6635033</v>
      </c>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6"/>
      <c r="BY260" s="639"/>
      <c r="BZ260" s="640"/>
      <c r="CA260" s="628"/>
      <c r="CB260" s="641" t="s">
        <v>1009</v>
      </c>
      <c r="CC260" s="12"/>
      <c r="CD260" s="638">
        <f>'3A 2025-2026 REPORTE CALIFICACI'!C33</f>
        <v>32857385</v>
      </c>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c r="DF260" s="15"/>
      <c r="DG260" s="15"/>
      <c r="DH260" s="15"/>
      <c r="DI260" s="15"/>
      <c r="DJ260" s="15"/>
      <c r="DK260" s="16"/>
      <c r="DL260" s="639"/>
      <c r="DM260" s="640"/>
      <c r="DN260" s="628"/>
      <c r="DO260" s="641" t="s">
        <v>1009</v>
      </c>
      <c r="DP260" s="12"/>
      <c r="DQ260" s="638">
        <f>'3A 2025-2026 REPORTE CALIFICACI'!C34</f>
        <v>6396255</v>
      </c>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15"/>
      <c r="ES260" s="15"/>
      <c r="ET260" s="15"/>
      <c r="EU260" s="15"/>
      <c r="EV260" s="15"/>
      <c r="EW260" s="15"/>
      <c r="EX260" s="16"/>
      <c r="EY260" s="639"/>
    </row>
    <row r="261">
      <c r="A261" s="628"/>
      <c r="B261" s="641" t="s">
        <v>1010</v>
      </c>
      <c r="C261" s="12"/>
      <c r="D261" s="638" t="str">
        <f>'3A 2025-2026 REPORTE CALIFICACI'!D5</f>
        <v>3A</v>
      </c>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6"/>
      <c r="AL261" s="639"/>
      <c r="AM261" s="640"/>
      <c r="AN261" s="628"/>
      <c r="AO261" s="641" t="s">
        <v>1010</v>
      </c>
      <c r="AP261" s="12"/>
      <c r="AQ261" s="638" t="str">
        <f>'3A 2025-2026 REPORTE CALIFICACI'!D5</f>
        <v>3A</v>
      </c>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6"/>
      <c r="BY261" s="639"/>
      <c r="BZ261" s="640"/>
      <c r="CA261" s="628"/>
      <c r="CB261" s="641" t="s">
        <v>1010</v>
      </c>
      <c r="CC261" s="12"/>
      <c r="CD261" s="638" t="str">
        <f>'3A 2025-2026 REPORTE CALIFICACI'!D5</f>
        <v>3A</v>
      </c>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c r="DF261" s="15"/>
      <c r="DG261" s="15"/>
      <c r="DH261" s="15"/>
      <c r="DI261" s="15"/>
      <c r="DJ261" s="15"/>
      <c r="DK261" s="16"/>
      <c r="DL261" s="639"/>
      <c r="DM261" s="640"/>
      <c r="DN261" s="628"/>
      <c r="DO261" s="641" t="s">
        <v>1010</v>
      </c>
      <c r="DP261" s="12"/>
      <c r="DQ261" s="638" t="str">
        <f>'3A 2025-2026 REPORTE CALIFICACI'!D5</f>
        <v>3A</v>
      </c>
      <c r="DR261" s="15"/>
      <c r="DS261" s="15"/>
      <c r="DT261" s="15"/>
      <c r="DU261" s="15"/>
      <c r="DV261" s="15"/>
      <c r="DW261" s="15"/>
      <c r="DX261" s="15"/>
      <c r="DY261" s="15"/>
      <c r="DZ261" s="15"/>
      <c r="EA261" s="15"/>
      <c r="EB261" s="15"/>
      <c r="EC261" s="15"/>
      <c r="ED261" s="15"/>
      <c r="EE261" s="15"/>
      <c r="EF261" s="15"/>
      <c r="EG261" s="15"/>
      <c r="EH261" s="15"/>
      <c r="EI261" s="15"/>
      <c r="EJ261" s="15"/>
      <c r="EK261" s="15"/>
      <c r="EL261" s="15"/>
      <c r="EM261" s="15"/>
      <c r="EN261" s="15"/>
      <c r="EO261" s="15"/>
      <c r="EP261" s="15"/>
      <c r="EQ261" s="15"/>
      <c r="ER261" s="15"/>
      <c r="ES261" s="15"/>
      <c r="ET261" s="15"/>
      <c r="EU261" s="15"/>
      <c r="EV261" s="15"/>
      <c r="EW261" s="15"/>
      <c r="EX261" s="16"/>
      <c r="EY261" s="639"/>
    </row>
    <row r="262">
      <c r="A262" s="628"/>
      <c r="B262" s="642" t="s">
        <v>977</v>
      </c>
      <c r="C262" s="12"/>
      <c r="D262" s="638" t="str">
        <f>'3A 2025-2026 REPORTE CALIFICACI'!E6</f>
        <v>MAYELIN GARCIA</v>
      </c>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6"/>
      <c r="AL262" s="639"/>
      <c r="AM262" s="640"/>
      <c r="AN262" s="628"/>
      <c r="AO262" s="642" t="s">
        <v>977</v>
      </c>
      <c r="AP262" s="12"/>
      <c r="AQ262" s="638" t="str">
        <f>'3A 2025-2026 REPORTE CALIFICACI'!E6</f>
        <v>MAYELIN GARCIA</v>
      </c>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6"/>
      <c r="BY262" s="639"/>
      <c r="BZ262" s="640"/>
      <c r="CA262" s="628"/>
      <c r="CB262" s="642" t="s">
        <v>977</v>
      </c>
      <c r="CC262" s="12"/>
      <c r="CD262" s="638" t="str">
        <f>'3A 2025-2026 REPORTE CALIFICACI'!E6</f>
        <v>MAYELIN GARCIA</v>
      </c>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c r="DF262" s="15"/>
      <c r="DG262" s="15"/>
      <c r="DH262" s="15"/>
      <c r="DI262" s="15"/>
      <c r="DJ262" s="15"/>
      <c r="DK262" s="16"/>
      <c r="DL262" s="639"/>
      <c r="DM262" s="640"/>
      <c r="DN262" s="628"/>
      <c r="DO262" s="642" t="s">
        <v>977</v>
      </c>
      <c r="DP262" s="12"/>
      <c r="DQ262" s="638" t="str">
        <f>'3A 2025-2026 REPORTE CALIFICACI'!E6</f>
        <v>MAYELIN GARCIA</v>
      </c>
      <c r="DR262" s="15"/>
      <c r="DS262" s="15"/>
      <c r="DT262" s="15"/>
      <c r="DU262" s="15"/>
      <c r="DV262" s="15"/>
      <c r="DW262" s="15"/>
      <c r="DX262" s="15"/>
      <c r="DY262" s="15"/>
      <c r="DZ262" s="15"/>
      <c r="EA262" s="15"/>
      <c r="EB262" s="15"/>
      <c r="EC262" s="15"/>
      <c r="ED262" s="15"/>
      <c r="EE262" s="15"/>
      <c r="EF262" s="15"/>
      <c r="EG262" s="15"/>
      <c r="EH262" s="15"/>
      <c r="EI262" s="15"/>
      <c r="EJ262" s="15"/>
      <c r="EK262" s="15"/>
      <c r="EL262" s="15"/>
      <c r="EM262" s="15"/>
      <c r="EN262" s="15"/>
      <c r="EO262" s="15"/>
      <c r="EP262" s="15"/>
      <c r="EQ262" s="15"/>
      <c r="ER262" s="15"/>
      <c r="ES262" s="15"/>
      <c r="ET262" s="15"/>
      <c r="EU262" s="15"/>
      <c r="EV262" s="15"/>
      <c r="EW262" s="15"/>
      <c r="EX262" s="16"/>
      <c r="EY262" s="639"/>
    </row>
    <row r="263">
      <c r="A263" s="628"/>
      <c r="B263" s="643"/>
      <c r="C263" s="643"/>
      <c r="D263" s="643"/>
      <c r="E263" s="643"/>
      <c r="F263" s="643"/>
      <c r="G263" s="643"/>
      <c r="H263" s="643"/>
      <c r="I263" s="643"/>
      <c r="J263" s="643"/>
      <c r="K263" s="643"/>
      <c r="L263" s="643"/>
      <c r="M263" s="643"/>
      <c r="N263" s="643"/>
      <c r="O263" s="643"/>
      <c r="P263" s="643"/>
      <c r="Q263" s="643"/>
      <c r="R263" s="643"/>
      <c r="S263" s="643"/>
      <c r="T263" s="643"/>
      <c r="U263" s="643"/>
      <c r="V263" s="643"/>
      <c r="W263" s="643"/>
      <c r="X263" s="643"/>
      <c r="Y263" s="643"/>
      <c r="Z263" s="643"/>
      <c r="AA263" s="643"/>
      <c r="AB263" s="643"/>
      <c r="AC263" s="643"/>
      <c r="AD263" s="643"/>
      <c r="AE263" s="643"/>
      <c r="AF263" s="643"/>
      <c r="AG263" s="643"/>
      <c r="AH263" s="643"/>
      <c r="AI263" s="643"/>
      <c r="AJ263" s="643"/>
      <c r="AK263" s="643"/>
      <c r="AL263" s="644"/>
      <c r="AM263" s="643"/>
      <c r="AN263" s="628"/>
      <c r="AO263" s="643"/>
      <c r="AP263" s="643"/>
      <c r="AQ263" s="643"/>
      <c r="AR263" s="643"/>
      <c r="AS263" s="643"/>
      <c r="AT263" s="643"/>
      <c r="AU263" s="643"/>
      <c r="AV263" s="643"/>
      <c r="AW263" s="643"/>
      <c r="AX263" s="643"/>
      <c r="AY263" s="643"/>
      <c r="AZ263" s="643"/>
      <c r="BA263" s="643"/>
      <c r="BB263" s="643"/>
      <c r="BC263" s="643"/>
      <c r="BD263" s="643"/>
      <c r="BE263" s="643"/>
      <c r="BF263" s="643"/>
      <c r="BG263" s="643"/>
      <c r="BH263" s="643"/>
      <c r="BI263" s="643"/>
      <c r="BJ263" s="643"/>
      <c r="BK263" s="643"/>
      <c r="BL263" s="643"/>
      <c r="BM263" s="643"/>
      <c r="BN263" s="643"/>
      <c r="BO263" s="643"/>
      <c r="BP263" s="643"/>
      <c r="BQ263" s="643"/>
      <c r="BR263" s="643"/>
      <c r="BS263" s="643"/>
      <c r="BT263" s="643"/>
      <c r="BU263" s="643"/>
      <c r="BV263" s="643"/>
      <c r="BW263" s="643"/>
      <c r="BX263" s="643"/>
      <c r="BY263" s="644"/>
      <c r="BZ263" s="643"/>
      <c r="CA263" s="628"/>
      <c r="CB263" s="643"/>
      <c r="CC263" s="643"/>
      <c r="CD263" s="643"/>
      <c r="CE263" s="643"/>
      <c r="CF263" s="643"/>
      <c r="CG263" s="643"/>
      <c r="CH263" s="643"/>
      <c r="CI263" s="643"/>
      <c r="CJ263" s="643"/>
      <c r="CK263" s="643"/>
      <c r="CL263" s="643"/>
      <c r="CM263" s="643"/>
      <c r="CN263" s="643"/>
      <c r="CO263" s="643"/>
      <c r="CP263" s="643"/>
      <c r="CQ263" s="643"/>
      <c r="CR263" s="643"/>
      <c r="CS263" s="643"/>
      <c r="CT263" s="643"/>
      <c r="CU263" s="643"/>
      <c r="CV263" s="643"/>
      <c r="CW263" s="643"/>
      <c r="CX263" s="643"/>
      <c r="CY263" s="643"/>
      <c r="CZ263" s="643"/>
      <c r="DA263" s="643"/>
      <c r="DB263" s="643"/>
      <c r="DC263" s="643"/>
      <c r="DD263" s="643"/>
      <c r="DE263" s="643"/>
      <c r="DF263" s="643"/>
      <c r="DG263" s="643"/>
      <c r="DH263" s="643"/>
      <c r="DI263" s="643"/>
      <c r="DJ263" s="643"/>
      <c r="DK263" s="643"/>
      <c r="DL263" s="644"/>
      <c r="DM263" s="643"/>
      <c r="DN263" s="628"/>
      <c r="DO263" s="643"/>
      <c r="DP263" s="643"/>
      <c r="DQ263" s="643"/>
      <c r="DR263" s="643"/>
      <c r="DS263" s="643"/>
      <c r="DT263" s="643"/>
      <c r="DU263" s="643"/>
      <c r="DV263" s="643"/>
      <c r="DW263" s="643"/>
      <c r="DX263" s="643"/>
      <c r="DY263" s="643"/>
      <c r="DZ263" s="643"/>
      <c r="EA263" s="643"/>
      <c r="EB263" s="643"/>
      <c r="EC263" s="643"/>
      <c r="ED263" s="643"/>
      <c r="EE263" s="643"/>
      <c r="EF263" s="643"/>
      <c r="EG263" s="643"/>
      <c r="EH263" s="643"/>
      <c r="EI263" s="643"/>
      <c r="EJ263" s="643"/>
      <c r="EK263" s="643"/>
      <c r="EL263" s="643"/>
      <c r="EM263" s="643"/>
      <c r="EN263" s="643"/>
      <c r="EO263" s="643"/>
      <c r="EP263" s="643"/>
      <c r="EQ263" s="643"/>
      <c r="ER263" s="643"/>
      <c r="ES263" s="643"/>
      <c r="ET263" s="643"/>
      <c r="EU263" s="643"/>
      <c r="EV263" s="643"/>
      <c r="EW263" s="643"/>
      <c r="EX263" s="643"/>
      <c r="EY263" s="644"/>
    </row>
    <row r="264">
      <c r="A264" s="628"/>
      <c r="B264" s="643"/>
      <c r="C264" s="643"/>
      <c r="D264" s="643"/>
      <c r="E264" s="643"/>
      <c r="F264" s="643"/>
      <c r="G264" s="643"/>
      <c r="H264" s="643"/>
      <c r="I264" s="643"/>
      <c r="J264" s="643"/>
      <c r="K264" s="643"/>
      <c r="L264" s="643"/>
      <c r="M264" s="643"/>
      <c r="N264" s="643"/>
      <c r="O264" s="643"/>
      <c r="P264" s="643"/>
      <c r="Q264" s="643"/>
      <c r="R264" s="643"/>
      <c r="S264" s="643"/>
      <c r="T264" s="643"/>
      <c r="U264" s="643"/>
      <c r="V264" s="643"/>
      <c r="W264" s="643"/>
      <c r="X264" s="643"/>
      <c r="Y264" s="643"/>
      <c r="Z264" s="643"/>
      <c r="AA264" s="643"/>
      <c r="AB264" s="643"/>
      <c r="AC264" s="643"/>
      <c r="AD264" s="643"/>
      <c r="AE264" s="643"/>
      <c r="AF264" s="643"/>
      <c r="AG264" s="643"/>
      <c r="AH264" s="643"/>
      <c r="AI264" s="643"/>
      <c r="AJ264" s="643"/>
      <c r="AK264" s="643"/>
      <c r="AL264" s="644"/>
      <c r="AM264" s="643"/>
      <c r="AN264" s="628"/>
      <c r="AO264" s="643"/>
      <c r="AP264" s="643"/>
      <c r="AQ264" s="643"/>
      <c r="AR264" s="643"/>
      <c r="AS264" s="643"/>
      <c r="AT264" s="643"/>
      <c r="AU264" s="643"/>
      <c r="AV264" s="643"/>
      <c r="AW264" s="643"/>
      <c r="AX264" s="643"/>
      <c r="AY264" s="643"/>
      <c r="AZ264" s="643"/>
      <c r="BA264" s="643"/>
      <c r="BB264" s="643"/>
      <c r="BC264" s="643"/>
      <c r="BD264" s="643"/>
      <c r="BE264" s="643"/>
      <c r="BF264" s="643"/>
      <c r="BG264" s="643"/>
      <c r="BH264" s="643"/>
      <c r="BI264" s="643"/>
      <c r="BJ264" s="643"/>
      <c r="BK264" s="643"/>
      <c r="BL264" s="643"/>
      <c r="BM264" s="643"/>
      <c r="BN264" s="643"/>
      <c r="BO264" s="643"/>
      <c r="BP264" s="643"/>
      <c r="BQ264" s="643"/>
      <c r="BR264" s="643"/>
      <c r="BS264" s="643"/>
      <c r="BT264" s="643"/>
      <c r="BU264" s="643"/>
      <c r="BV264" s="643"/>
      <c r="BW264" s="643"/>
      <c r="BX264" s="643"/>
      <c r="BY264" s="644"/>
      <c r="BZ264" s="643"/>
      <c r="CA264" s="628"/>
      <c r="CB264" s="643"/>
      <c r="CC264" s="643"/>
      <c r="CD264" s="643"/>
      <c r="CE264" s="643"/>
      <c r="CF264" s="643"/>
      <c r="CG264" s="643"/>
      <c r="CH264" s="643"/>
      <c r="CI264" s="643"/>
      <c r="CJ264" s="643"/>
      <c r="CK264" s="643"/>
      <c r="CL264" s="643"/>
      <c r="CM264" s="643"/>
      <c r="CN264" s="643"/>
      <c r="CO264" s="643"/>
      <c r="CP264" s="643"/>
      <c r="CQ264" s="643"/>
      <c r="CR264" s="643"/>
      <c r="CS264" s="643"/>
      <c r="CT264" s="643"/>
      <c r="CU264" s="643"/>
      <c r="CV264" s="643"/>
      <c r="CW264" s="643"/>
      <c r="CX264" s="643"/>
      <c r="CY264" s="643"/>
      <c r="CZ264" s="643"/>
      <c r="DA264" s="643"/>
      <c r="DB264" s="643"/>
      <c r="DC264" s="643"/>
      <c r="DD264" s="643"/>
      <c r="DE264" s="643"/>
      <c r="DF264" s="643"/>
      <c r="DG264" s="643"/>
      <c r="DH264" s="643"/>
      <c r="DI264" s="643"/>
      <c r="DJ264" s="643"/>
      <c r="DK264" s="643"/>
      <c r="DL264" s="644"/>
      <c r="DM264" s="643"/>
      <c r="DN264" s="628"/>
      <c r="DO264" s="643"/>
      <c r="DP264" s="643"/>
      <c r="DQ264" s="643"/>
      <c r="DR264" s="643"/>
      <c r="DS264" s="643"/>
      <c r="DT264" s="643"/>
      <c r="DU264" s="643"/>
      <c r="DV264" s="643"/>
      <c r="DW264" s="643"/>
      <c r="DX264" s="643"/>
      <c r="DY264" s="643"/>
      <c r="DZ264" s="643"/>
      <c r="EA264" s="643"/>
      <c r="EB264" s="643"/>
      <c r="EC264" s="643"/>
      <c r="ED264" s="643"/>
      <c r="EE264" s="643"/>
      <c r="EF264" s="643"/>
      <c r="EG264" s="643"/>
      <c r="EH264" s="643"/>
      <c r="EI264" s="643"/>
      <c r="EJ264" s="643"/>
      <c r="EK264" s="643"/>
      <c r="EL264" s="643"/>
      <c r="EM264" s="643"/>
      <c r="EN264" s="643"/>
      <c r="EO264" s="643"/>
      <c r="EP264" s="643"/>
      <c r="EQ264" s="643"/>
      <c r="ER264" s="643"/>
      <c r="ES264" s="643"/>
      <c r="ET264" s="643"/>
      <c r="EU264" s="643"/>
      <c r="EV264" s="643"/>
      <c r="EW264" s="643"/>
      <c r="EX264" s="643"/>
      <c r="EY264" s="644"/>
    </row>
    <row r="265">
      <c r="A265" s="645"/>
      <c r="B265" s="646" t="s">
        <v>1011</v>
      </c>
      <c r="C265" s="16"/>
      <c r="D265" s="646" t="s">
        <v>981</v>
      </c>
      <c r="E265" s="15"/>
      <c r="F265" s="15"/>
      <c r="G265" s="16"/>
      <c r="H265" s="646" t="s">
        <v>1012</v>
      </c>
      <c r="I265" s="15"/>
      <c r="J265" s="15"/>
      <c r="K265" s="16"/>
      <c r="L265" s="646" t="s">
        <v>983</v>
      </c>
      <c r="M265" s="15"/>
      <c r="N265" s="15"/>
      <c r="O265" s="16"/>
      <c r="P265" s="646" t="s">
        <v>984</v>
      </c>
      <c r="Q265" s="15"/>
      <c r="R265" s="15"/>
      <c r="S265" s="16"/>
      <c r="T265" s="647" t="s">
        <v>985</v>
      </c>
      <c r="U265" s="15"/>
      <c r="V265" s="15"/>
      <c r="W265" s="16"/>
      <c r="X265" s="648" t="s">
        <v>986</v>
      </c>
      <c r="Y265" s="648" t="s">
        <v>652</v>
      </c>
      <c r="Z265" s="646" t="s">
        <v>987</v>
      </c>
      <c r="AA265" s="15"/>
      <c r="AB265" s="15"/>
      <c r="AC265" s="16"/>
      <c r="AD265" s="646" t="s">
        <v>988</v>
      </c>
      <c r="AE265" s="15"/>
      <c r="AF265" s="15"/>
      <c r="AG265" s="16"/>
      <c r="AH265" s="646" t="s">
        <v>989</v>
      </c>
      <c r="AI265" s="16"/>
      <c r="AJ265" s="646" t="s">
        <v>656</v>
      </c>
      <c r="AK265" s="16"/>
      <c r="AL265" s="649"/>
      <c r="AM265" s="650"/>
      <c r="AN265" s="645"/>
      <c r="AO265" s="646" t="s">
        <v>1011</v>
      </c>
      <c r="AP265" s="16"/>
      <c r="AQ265" s="646" t="s">
        <v>981</v>
      </c>
      <c r="AR265" s="15"/>
      <c r="AS265" s="15"/>
      <c r="AT265" s="16"/>
      <c r="AU265" s="646" t="s">
        <v>1012</v>
      </c>
      <c r="AV265" s="15"/>
      <c r="AW265" s="15"/>
      <c r="AX265" s="16"/>
      <c r="AY265" s="646" t="s">
        <v>983</v>
      </c>
      <c r="AZ265" s="15"/>
      <c r="BA265" s="15"/>
      <c r="BB265" s="16"/>
      <c r="BC265" s="646" t="s">
        <v>984</v>
      </c>
      <c r="BD265" s="15"/>
      <c r="BE265" s="15"/>
      <c r="BF265" s="16"/>
      <c r="BG265" s="647" t="s">
        <v>985</v>
      </c>
      <c r="BH265" s="15"/>
      <c r="BI265" s="15"/>
      <c r="BJ265" s="16"/>
      <c r="BK265" s="648" t="s">
        <v>986</v>
      </c>
      <c r="BL265" s="648" t="s">
        <v>652</v>
      </c>
      <c r="BM265" s="646" t="s">
        <v>987</v>
      </c>
      <c r="BN265" s="15"/>
      <c r="BO265" s="15"/>
      <c r="BP265" s="16"/>
      <c r="BQ265" s="646" t="s">
        <v>988</v>
      </c>
      <c r="BR265" s="15"/>
      <c r="BS265" s="15"/>
      <c r="BT265" s="16"/>
      <c r="BU265" s="646" t="s">
        <v>989</v>
      </c>
      <c r="BV265" s="16"/>
      <c r="BW265" s="646" t="s">
        <v>656</v>
      </c>
      <c r="BX265" s="16"/>
      <c r="BY265" s="649"/>
      <c r="BZ265" s="650"/>
      <c r="CA265" s="645"/>
      <c r="CB265" s="646" t="s">
        <v>1011</v>
      </c>
      <c r="CC265" s="16"/>
      <c r="CD265" s="646" t="s">
        <v>981</v>
      </c>
      <c r="CE265" s="15"/>
      <c r="CF265" s="15"/>
      <c r="CG265" s="16"/>
      <c r="CH265" s="646" t="s">
        <v>1012</v>
      </c>
      <c r="CI265" s="15"/>
      <c r="CJ265" s="15"/>
      <c r="CK265" s="16"/>
      <c r="CL265" s="646" t="s">
        <v>983</v>
      </c>
      <c r="CM265" s="15"/>
      <c r="CN265" s="15"/>
      <c r="CO265" s="16"/>
      <c r="CP265" s="646" t="s">
        <v>984</v>
      </c>
      <c r="CQ265" s="15"/>
      <c r="CR265" s="15"/>
      <c r="CS265" s="16"/>
      <c r="CT265" s="647" t="s">
        <v>985</v>
      </c>
      <c r="CU265" s="15"/>
      <c r="CV265" s="15"/>
      <c r="CW265" s="16"/>
      <c r="CX265" s="648" t="s">
        <v>986</v>
      </c>
      <c r="CY265" s="648" t="s">
        <v>652</v>
      </c>
      <c r="CZ265" s="646" t="s">
        <v>987</v>
      </c>
      <c r="DA265" s="15"/>
      <c r="DB265" s="15"/>
      <c r="DC265" s="16"/>
      <c r="DD265" s="646" t="s">
        <v>988</v>
      </c>
      <c r="DE265" s="15"/>
      <c r="DF265" s="15"/>
      <c r="DG265" s="16"/>
      <c r="DH265" s="646" t="s">
        <v>989</v>
      </c>
      <c r="DI265" s="16"/>
      <c r="DJ265" s="646" t="s">
        <v>656</v>
      </c>
      <c r="DK265" s="16"/>
      <c r="DL265" s="649"/>
      <c r="DM265" s="650"/>
      <c r="DN265" s="645"/>
      <c r="DO265" s="646" t="s">
        <v>1011</v>
      </c>
      <c r="DP265" s="16"/>
      <c r="DQ265" s="646" t="s">
        <v>981</v>
      </c>
      <c r="DR265" s="15"/>
      <c r="DS265" s="15"/>
      <c r="DT265" s="16"/>
      <c r="DU265" s="646" t="s">
        <v>1012</v>
      </c>
      <c r="DV265" s="15"/>
      <c r="DW265" s="15"/>
      <c r="DX265" s="16"/>
      <c r="DY265" s="646" t="s">
        <v>983</v>
      </c>
      <c r="DZ265" s="15"/>
      <c r="EA265" s="15"/>
      <c r="EB265" s="16"/>
      <c r="EC265" s="646" t="s">
        <v>984</v>
      </c>
      <c r="ED265" s="15"/>
      <c r="EE265" s="15"/>
      <c r="EF265" s="16"/>
      <c r="EG265" s="647" t="s">
        <v>985</v>
      </c>
      <c r="EH265" s="15"/>
      <c r="EI265" s="15"/>
      <c r="EJ265" s="16"/>
      <c r="EK265" s="648" t="s">
        <v>986</v>
      </c>
      <c r="EL265" s="648" t="s">
        <v>652</v>
      </c>
      <c r="EM265" s="646" t="s">
        <v>987</v>
      </c>
      <c r="EN265" s="15"/>
      <c r="EO265" s="15"/>
      <c r="EP265" s="16"/>
      <c r="EQ265" s="646" t="s">
        <v>988</v>
      </c>
      <c r="ER265" s="15"/>
      <c r="ES265" s="15"/>
      <c r="ET265" s="16"/>
      <c r="EU265" s="646" t="s">
        <v>989</v>
      </c>
      <c r="EV265" s="16"/>
      <c r="EW265" s="646" t="s">
        <v>656</v>
      </c>
      <c r="EX265" s="16"/>
      <c r="EY265" s="649"/>
    </row>
    <row r="266" ht="112.5" customHeight="1">
      <c r="A266" s="651"/>
      <c r="B266" s="652" t="s">
        <v>1013</v>
      </c>
      <c r="C266" s="16"/>
      <c r="D266" s="653" t="s">
        <v>631</v>
      </c>
      <c r="E266" s="654" t="s">
        <v>633</v>
      </c>
      <c r="F266" s="653" t="s">
        <v>635</v>
      </c>
      <c r="G266" s="653" t="s">
        <v>637</v>
      </c>
      <c r="H266" s="653" t="s">
        <v>631</v>
      </c>
      <c r="I266" s="654" t="s">
        <v>633</v>
      </c>
      <c r="J266" s="653" t="s">
        <v>635</v>
      </c>
      <c r="K266" s="653" t="s">
        <v>637</v>
      </c>
      <c r="L266" s="653" t="s">
        <v>631</v>
      </c>
      <c r="M266" s="654" t="s">
        <v>633</v>
      </c>
      <c r="N266" s="653" t="s">
        <v>635</v>
      </c>
      <c r="O266" s="653" t="s">
        <v>637</v>
      </c>
      <c r="P266" s="653" t="s">
        <v>631</v>
      </c>
      <c r="Q266" s="654" t="s">
        <v>633</v>
      </c>
      <c r="R266" s="653" t="s">
        <v>635</v>
      </c>
      <c r="S266" s="652" t="s">
        <v>637</v>
      </c>
      <c r="T266" s="655" t="s">
        <v>991</v>
      </c>
      <c r="U266" s="654" t="s">
        <v>992</v>
      </c>
      <c r="V266" s="653" t="s">
        <v>993</v>
      </c>
      <c r="W266" s="653" t="s">
        <v>994</v>
      </c>
      <c r="X266" s="43"/>
      <c r="Y266" s="43"/>
      <c r="Z266" s="656" t="s">
        <v>995</v>
      </c>
      <c r="AA266" s="656" t="s">
        <v>734</v>
      </c>
      <c r="AB266" s="656" t="s">
        <v>996</v>
      </c>
      <c r="AC266" s="657" t="s">
        <v>665</v>
      </c>
      <c r="AD266" s="656" t="s">
        <v>997</v>
      </c>
      <c r="AE266" s="656" t="s">
        <v>998</v>
      </c>
      <c r="AF266" s="656" t="s">
        <v>999</v>
      </c>
      <c r="AG266" s="657" t="s">
        <v>669</v>
      </c>
      <c r="AH266" s="658" t="s">
        <v>1000</v>
      </c>
      <c r="AI266" s="653" t="s">
        <v>1001</v>
      </c>
      <c r="AJ266" s="658" t="s">
        <v>579</v>
      </c>
      <c r="AK266" s="658" t="s">
        <v>672</v>
      </c>
      <c r="AL266" s="659"/>
      <c r="AM266" s="660"/>
      <c r="AN266" s="651"/>
      <c r="AO266" s="652" t="s">
        <v>1013</v>
      </c>
      <c r="AP266" s="16"/>
      <c r="AQ266" s="653" t="s">
        <v>631</v>
      </c>
      <c r="AR266" s="654" t="s">
        <v>633</v>
      </c>
      <c r="AS266" s="653" t="s">
        <v>635</v>
      </c>
      <c r="AT266" s="653" t="s">
        <v>637</v>
      </c>
      <c r="AU266" s="653" t="s">
        <v>631</v>
      </c>
      <c r="AV266" s="654" t="s">
        <v>633</v>
      </c>
      <c r="AW266" s="653" t="s">
        <v>635</v>
      </c>
      <c r="AX266" s="653" t="s">
        <v>637</v>
      </c>
      <c r="AY266" s="653" t="s">
        <v>631</v>
      </c>
      <c r="AZ266" s="654" t="s">
        <v>633</v>
      </c>
      <c r="BA266" s="653" t="s">
        <v>635</v>
      </c>
      <c r="BB266" s="653" t="s">
        <v>637</v>
      </c>
      <c r="BC266" s="653" t="s">
        <v>631</v>
      </c>
      <c r="BD266" s="654" t="s">
        <v>633</v>
      </c>
      <c r="BE266" s="653" t="s">
        <v>635</v>
      </c>
      <c r="BF266" s="652" t="s">
        <v>637</v>
      </c>
      <c r="BG266" s="655" t="s">
        <v>991</v>
      </c>
      <c r="BH266" s="654" t="s">
        <v>992</v>
      </c>
      <c r="BI266" s="653" t="s">
        <v>993</v>
      </c>
      <c r="BJ266" s="653" t="s">
        <v>994</v>
      </c>
      <c r="BK266" s="43"/>
      <c r="BL266" s="43"/>
      <c r="BM266" s="656" t="s">
        <v>995</v>
      </c>
      <c r="BN266" s="656" t="s">
        <v>734</v>
      </c>
      <c r="BO266" s="656" t="s">
        <v>996</v>
      </c>
      <c r="BP266" s="657" t="s">
        <v>665</v>
      </c>
      <c r="BQ266" s="656" t="s">
        <v>997</v>
      </c>
      <c r="BR266" s="656" t="s">
        <v>998</v>
      </c>
      <c r="BS266" s="656" t="s">
        <v>999</v>
      </c>
      <c r="BT266" s="657" t="s">
        <v>669</v>
      </c>
      <c r="BU266" s="658" t="s">
        <v>1000</v>
      </c>
      <c r="BV266" s="653" t="s">
        <v>1001</v>
      </c>
      <c r="BW266" s="658" t="s">
        <v>579</v>
      </c>
      <c r="BX266" s="658" t="s">
        <v>672</v>
      </c>
      <c r="BY266" s="659"/>
      <c r="BZ266" s="660"/>
      <c r="CA266" s="651"/>
      <c r="CB266" s="652" t="s">
        <v>1013</v>
      </c>
      <c r="CC266" s="16"/>
      <c r="CD266" s="653" t="s">
        <v>631</v>
      </c>
      <c r="CE266" s="654" t="s">
        <v>633</v>
      </c>
      <c r="CF266" s="653" t="s">
        <v>635</v>
      </c>
      <c r="CG266" s="653" t="s">
        <v>637</v>
      </c>
      <c r="CH266" s="653" t="s">
        <v>631</v>
      </c>
      <c r="CI266" s="654" t="s">
        <v>633</v>
      </c>
      <c r="CJ266" s="653" t="s">
        <v>635</v>
      </c>
      <c r="CK266" s="653" t="s">
        <v>637</v>
      </c>
      <c r="CL266" s="653" t="s">
        <v>631</v>
      </c>
      <c r="CM266" s="654" t="s">
        <v>633</v>
      </c>
      <c r="CN266" s="653" t="s">
        <v>635</v>
      </c>
      <c r="CO266" s="653" t="s">
        <v>637</v>
      </c>
      <c r="CP266" s="653" t="s">
        <v>631</v>
      </c>
      <c r="CQ266" s="654" t="s">
        <v>633</v>
      </c>
      <c r="CR266" s="653" t="s">
        <v>635</v>
      </c>
      <c r="CS266" s="652" t="s">
        <v>637</v>
      </c>
      <c r="CT266" s="655" t="s">
        <v>991</v>
      </c>
      <c r="CU266" s="654" t="s">
        <v>992</v>
      </c>
      <c r="CV266" s="653" t="s">
        <v>993</v>
      </c>
      <c r="CW266" s="653" t="s">
        <v>994</v>
      </c>
      <c r="CX266" s="43"/>
      <c r="CY266" s="43"/>
      <c r="CZ266" s="656" t="s">
        <v>995</v>
      </c>
      <c r="DA266" s="656" t="s">
        <v>734</v>
      </c>
      <c r="DB266" s="656" t="s">
        <v>996</v>
      </c>
      <c r="DC266" s="657" t="s">
        <v>665</v>
      </c>
      <c r="DD266" s="656" t="s">
        <v>997</v>
      </c>
      <c r="DE266" s="656" t="s">
        <v>998</v>
      </c>
      <c r="DF266" s="656" t="s">
        <v>999</v>
      </c>
      <c r="DG266" s="657" t="s">
        <v>669</v>
      </c>
      <c r="DH266" s="658" t="s">
        <v>1000</v>
      </c>
      <c r="DI266" s="653" t="s">
        <v>1001</v>
      </c>
      <c r="DJ266" s="658" t="s">
        <v>579</v>
      </c>
      <c r="DK266" s="658" t="s">
        <v>672</v>
      </c>
      <c r="DL266" s="659"/>
      <c r="DM266" s="660"/>
      <c r="DN266" s="651"/>
      <c r="DO266" s="652" t="s">
        <v>1013</v>
      </c>
      <c r="DP266" s="16"/>
      <c r="DQ266" s="653" t="s">
        <v>631</v>
      </c>
      <c r="DR266" s="654" t="s">
        <v>633</v>
      </c>
      <c r="DS266" s="653" t="s">
        <v>635</v>
      </c>
      <c r="DT266" s="653" t="s">
        <v>637</v>
      </c>
      <c r="DU266" s="653" t="s">
        <v>631</v>
      </c>
      <c r="DV266" s="654" t="s">
        <v>633</v>
      </c>
      <c r="DW266" s="653" t="s">
        <v>635</v>
      </c>
      <c r="DX266" s="653" t="s">
        <v>637</v>
      </c>
      <c r="DY266" s="653" t="s">
        <v>631</v>
      </c>
      <c r="DZ266" s="654" t="s">
        <v>633</v>
      </c>
      <c r="EA266" s="653" t="s">
        <v>635</v>
      </c>
      <c r="EB266" s="653" t="s">
        <v>637</v>
      </c>
      <c r="EC266" s="653" t="s">
        <v>631</v>
      </c>
      <c r="ED266" s="654" t="s">
        <v>633</v>
      </c>
      <c r="EE266" s="653" t="s">
        <v>635</v>
      </c>
      <c r="EF266" s="652" t="s">
        <v>637</v>
      </c>
      <c r="EG266" s="655" t="s">
        <v>991</v>
      </c>
      <c r="EH266" s="654" t="s">
        <v>992</v>
      </c>
      <c r="EI266" s="653" t="s">
        <v>993</v>
      </c>
      <c r="EJ266" s="653" t="s">
        <v>994</v>
      </c>
      <c r="EK266" s="43"/>
      <c r="EL266" s="43"/>
      <c r="EM266" s="656" t="s">
        <v>995</v>
      </c>
      <c r="EN266" s="656" t="s">
        <v>734</v>
      </c>
      <c r="EO266" s="656" t="s">
        <v>996</v>
      </c>
      <c r="EP266" s="657" t="s">
        <v>665</v>
      </c>
      <c r="EQ266" s="656" t="s">
        <v>997</v>
      </c>
      <c r="ER266" s="656" t="s">
        <v>998</v>
      </c>
      <c r="ES266" s="656" t="s">
        <v>999</v>
      </c>
      <c r="ET266" s="657" t="s">
        <v>669</v>
      </c>
      <c r="EU266" s="658" t="s">
        <v>1000</v>
      </c>
      <c r="EV266" s="653" t="s">
        <v>1001</v>
      </c>
      <c r="EW266" s="658" t="s">
        <v>579</v>
      </c>
      <c r="EX266" s="658" t="s">
        <v>672</v>
      </c>
      <c r="EY266" s="659"/>
    </row>
    <row r="267" ht="52.5" customHeight="1">
      <c r="A267" s="661"/>
      <c r="B267" s="662" t="s">
        <v>1014</v>
      </c>
      <c r="C267" s="663" t="s">
        <v>980</v>
      </c>
      <c r="D267" s="664">
        <f>'3A 2025-2026 REPORTE CALIFICACI'!E31</f>
        <v>75</v>
      </c>
      <c r="E267" s="664">
        <f>'3A 2025-2026 REPORTE CALIFICACI'!F31</f>
        <v>80</v>
      </c>
      <c r="F267" s="665">
        <f>'3A 2025-2026 REPORTE CALIFICACI'!G31</f>
        <v>78</v>
      </c>
      <c r="G267" s="664">
        <f>'3A 2025-2026 REPORTE CALIFICACI'!H31</f>
        <v>0</v>
      </c>
      <c r="H267" s="664">
        <f>'3A 2025-2026 REPORTE CALIFICACI'!I31</f>
        <v>78</v>
      </c>
      <c r="I267" s="664">
        <f>'3A 2025-2026 REPORTE CALIFICACI'!J31</f>
        <v>84</v>
      </c>
      <c r="J267" s="664">
        <f>'3A 2025-2026 REPORTE CALIFICACI'!K31</f>
        <v>80</v>
      </c>
      <c r="K267" s="664">
        <f>'3A 2025-2026 REPORTE CALIFICACI'!L31</f>
        <v>0</v>
      </c>
      <c r="L267" s="664">
        <f>'3A 2025-2026 REPORTE CALIFICACI'!M31</f>
        <v>90</v>
      </c>
      <c r="M267" s="664">
        <f>'3A 2025-2026 REPORTE CALIFICACI'!N31</f>
        <v>90</v>
      </c>
      <c r="N267" s="664">
        <f>'3A 2025-2026 REPORTE CALIFICACI'!O31</f>
        <v>84</v>
      </c>
      <c r="O267" s="664">
        <f>'3A 2025-2026 REPORTE CALIFICACI'!P31</f>
        <v>0</v>
      </c>
      <c r="P267" s="664">
        <f>'3A 2025-2026 REPORTE CALIFICACI'!Q31</f>
        <v>90</v>
      </c>
      <c r="Q267" s="664">
        <f>'3A 2025-2026 REPORTE CALIFICACI'!R31</f>
        <v>94</v>
      </c>
      <c r="R267" s="664">
        <f>'3A 2025-2026 REPORTE CALIFICACI'!S31</f>
        <v>84</v>
      </c>
      <c r="S267" s="664">
        <f>'3A 2025-2026 REPORTE CALIFICACI'!T31</f>
        <v>0</v>
      </c>
      <c r="T267" s="664"/>
      <c r="U267" s="664"/>
      <c r="V267" s="664"/>
      <c r="W267" s="664"/>
      <c r="X267" s="664"/>
      <c r="Y267" s="664"/>
      <c r="Z267" s="664"/>
      <c r="AA267" s="664"/>
      <c r="AB267" s="664"/>
      <c r="AC267" s="664"/>
      <c r="AD267" s="664"/>
      <c r="AE267" s="664"/>
      <c r="AF267" s="664"/>
      <c r="AG267" s="664"/>
      <c r="AH267" s="664"/>
      <c r="AI267" s="664"/>
      <c r="AJ267" s="664"/>
      <c r="AK267" s="664"/>
      <c r="AL267" s="666"/>
      <c r="AM267" s="667"/>
      <c r="AN267" s="661"/>
      <c r="AO267" s="662" t="s">
        <v>1014</v>
      </c>
      <c r="AP267" s="663" t="s">
        <v>980</v>
      </c>
      <c r="AQ267" s="664">
        <f>'3A 2025-2026 REPORTE CALIFICACI'!E32</f>
        <v>84</v>
      </c>
      <c r="AR267" s="664">
        <f>'3A 2025-2026 REPORTE CALIFICACI'!F32</f>
        <v>86</v>
      </c>
      <c r="AS267" s="665">
        <f>'3A 2025-2026 REPORTE CALIFICACI'!G32</f>
        <v>80</v>
      </c>
      <c r="AT267" s="664">
        <f>'3A 2025-2026 REPORTE CALIFICACI'!H32</f>
        <v>0</v>
      </c>
      <c r="AU267" s="664">
        <f>'3A 2025-2026 REPORTE CALIFICACI'!I32</f>
        <v>83</v>
      </c>
      <c r="AV267" s="664">
        <f>'3A 2025-2026 REPORTE CALIFICACI'!J32</f>
        <v>84</v>
      </c>
      <c r="AW267" s="664">
        <f>'3A 2025-2026 REPORTE CALIFICACI'!K32</f>
        <v>84</v>
      </c>
      <c r="AX267" s="664">
        <f>'3A 2025-2026 REPORTE CALIFICACI'!L32</f>
        <v>0</v>
      </c>
      <c r="AY267" s="664">
        <f>'3A 2025-2026 REPORTE CALIFICACI'!M32</f>
        <v>94</v>
      </c>
      <c r="AZ267" s="664">
        <f>'3A 2025-2026 REPORTE CALIFICACI'!N32</f>
        <v>90</v>
      </c>
      <c r="BA267" s="664">
        <f>'3A 2025-2026 REPORTE CALIFICACI'!O32</f>
        <v>90</v>
      </c>
      <c r="BB267" s="664">
        <f>'3A 2025-2026 REPORTE CALIFICACI'!P32</f>
        <v>0</v>
      </c>
      <c r="BC267" s="664">
        <f>'3A 2025-2026 REPORTE CALIFICACI'!Q32</f>
        <v>95</v>
      </c>
      <c r="BD267" s="664">
        <f>'3A 2025-2026 REPORTE CALIFICACI'!R32</f>
        <v>95</v>
      </c>
      <c r="BE267" s="664">
        <f>'3A 2025-2026 REPORTE CALIFICACI'!S32</f>
        <v>90</v>
      </c>
      <c r="BF267" s="664">
        <f>'3A 2025-2026 REPORTE CALIFICACI'!T32</f>
        <v>0</v>
      </c>
      <c r="BG267" s="664"/>
      <c r="BH267" s="664"/>
      <c r="BI267" s="664"/>
      <c r="BJ267" s="664"/>
      <c r="BK267" s="664"/>
      <c r="BL267" s="664"/>
      <c r="BM267" s="664"/>
      <c r="BN267" s="664"/>
      <c r="BO267" s="664"/>
      <c r="BP267" s="664"/>
      <c r="BQ267" s="664"/>
      <c r="BR267" s="664"/>
      <c r="BS267" s="664"/>
      <c r="BT267" s="664"/>
      <c r="BU267" s="664"/>
      <c r="BV267" s="664"/>
      <c r="BW267" s="664"/>
      <c r="BX267" s="664"/>
      <c r="BY267" s="666"/>
      <c r="BZ267" s="667"/>
      <c r="CA267" s="661"/>
      <c r="CB267" s="662" t="s">
        <v>1014</v>
      </c>
      <c r="CC267" s="663" t="s">
        <v>980</v>
      </c>
      <c r="CD267" s="664">
        <f>'3A 2025-2026 REPORTE CALIFICACI'!E33</f>
        <v>78</v>
      </c>
      <c r="CE267" s="664">
        <f>'3A 2025-2026 REPORTE CALIFICACI'!F33</f>
        <v>87</v>
      </c>
      <c r="CF267" s="665">
        <f>'3A 2025-2026 REPORTE CALIFICACI'!G33</f>
        <v>88</v>
      </c>
      <c r="CG267" s="664">
        <f>'3A 2025-2026 REPORTE CALIFICACI'!H33</f>
        <v>0</v>
      </c>
      <c r="CH267" s="664">
        <f>'3A 2025-2026 REPORTE CALIFICACI'!I33</f>
        <v>83</v>
      </c>
      <c r="CI267" s="664">
        <f>'3A 2025-2026 REPORTE CALIFICACI'!J33</f>
        <v>86</v>
      </c>
      <c r="CJ267" s="664">
        <f>'3A 2025-2026 REPORTE CALIFICACI'!K33</f>
        <v>85</v>
      </c>
      <c r="CK267" s="664">
        <f>'3A 2025-2026 REPORTE CALIFICACI'!L33</f>
        <v>0</v>
      </c>
      <c r="CL267" s="664">
        <f>'3A 2025-2026 REPORTE CALIFICACI'!M33</f>
        <v>84</v>
      </c>
      <c r="CM267" s="664">
        <f>'3A 2025-2026 REPORTE CALIFICACI'!N33</f>
        <v>85</v>
      </c>
      <c r="CN267" s="664">
        <f>'3A 2025-2026 REPORTE CALIFICACI'!O33</f>
        <v>91</v>
      </c>
      <c r="CO267" s="664">
        <f>'3A 2025-2026 REPORTE CALIFICACI'!P33</f>
        <v>0</v>
      </c>
      <c r="CP267" s="664">
        <f>'3A 2025-2026 REPORTE CALIFICACI'!Q33</f>
        <v>75</v>
      </c>
      <c r="CQ267" s="664">
        <f>'3A 2025-2026 REPORTE CALIFICACI'!R33</f>
        <v>91</v>
      </c>
      <c r="CR267" s="664">
        <f>'3A 2025-2026 REPORTE CALIFICACI'!S33</f>
        <v>91</v>
      </c>
      <c r="CS267" s="664">
        <f>'3A 2025-2026 REPORTE CALIFICACI'!T33</f>
        <v>0</v>
      </c>
      <c r="CT267" s="664"/>
      <c r="CU267" s="664"/>
      <c r="CV267" s="664"/>
      <c r="CW267" s="664"/>
      <c r="CX267" s="664"/>
      <c r="CY267" s="664"/>
      <c r="CZ267" s="664"/>
      <c r="DA267" s="664"/>
      <c r="DB267" s="664"/>
      <c r="DC267" s="664"/>
      <c r="DD267" s="664"/>
      <c r="DE267" s="664"/>
      <c r="DF267" s="664"/>
      <c r="DG267" s="664"/>
      <c r="DH267" s="664"/>
      <c r="DI267" s="664"/>
      <c r="DJ267" s="664"/>
      <c r="DK267" s="664"/>
      <c r="DL267" s="666"/>
      <c r="DM267" s="667"/>
      <c r="DN267" s="661"/>
      <c r="DO267" s="662" t="s">
        <v>1014</v>
      </c>
      <c r="DP267" s="663" t="s">
        <v>980</v>
      </c>
      <c r="DQ267" s="664">
        <f>'3A 2025-2026 REPORTE CALIFICACI'!E34</f>
        <v>83</v>
      </c>
      <c r="DR267" s="664">
        <f>'3A 2025-2026 REPORTE CALIFICACI'!F34</f>
        <v>82</v>
      </c>
      <c r="DS267" s="665">
        <f>'3A 2025-2026 REPORTE CALIFICACI'!G34</f>
        <v>78</v>
      </c>
      <c r="DT267" s="664">
        <f>'3A 2025-2026 REPORTE CALIFICACI'!H34</f>
        <v>0</v>
      </c>
      <c r="DU267" s="664">
        <f>'3A 2025-2026 REPORTE CALIFICACI'!I34</f>
        <v>71</v>
      </c>
      <c r="DV267" s="664">
        <f>'3A 2025-2026 REPORTE CALIFICACI'!J34</f>
        <v>77</v>
      </c>
      <c r="DW267" s="664">
        <f>'3A 2025-2026 REPORTE CALIFICACI'!K34</f>
        <v>80</v>
      </c>
      <c r="DX267" s="664">
        <f>'3A 2025-2026 REPORTE CALIFICACI'!L34</f>
        <v>0</v>
      </c>
      <c r="DY267" s="664">
        <f>'3A 2025-2026 REPORTE CALIFICACI'!M34</f>
        <v>84</v>
      </c>
      <c r="DZ267" s="664">
        <f>'3A 2025-2026 REPORTE CALIFICACI'!N34</f>
        <v>89</v>
      </c>
      <c r="EA267" s="664">
        <f>'3A 2025-2026 REPORTE CALIFICACI'!O34</f>
        <v>86</v>
      </c>
      <c r="EB267" s="664">
        <f>'3A 2025-2026 REPORTE CALIFICACI'!P34</f>
        <v>0</v>
      </c>
      <c r="EC267" s="664">
        <f>'3A 2025-2026 REPORTE CALIFICACI'!Q34</f>
        <v>87</v>
      </c>
      <c r="ED267" s="664">
        <f>'3A 2025-2026 REPORTE CALIFICACI'!R34</f>
        <v>88</v>
      </c>
      <c r="EE267" s="664">
        <f>'3A 2025-2026 REPORTE CALIFICACI'!S34</f>
        <v>86</v>
      </c>
      <c r="EF267" s="664">
        <f>'3A 2025-2026 REPORTE CALIFICACI'!T34</f>
        <v>0</v>
      </c>
      <c r="EG267" s="664"/>
      <c r="EH267" s="664"/>
      <c r="EI267" s="664"/>
      <c r="EJ267" s="664"/>
      <c r="EK267" s="664"/>
      <c r="EL267" s="664"/>
      <c r="EM267" s="664"/>
      <c r="EN267" s="664"/>
      <c r="EO267" s="664"/>
      <c r="EP267" s="664"/>
      <c r="EQ267" s="664"/>
      <c r="ER267" s="664"/>
      <c r="ES267" s="664"/>
      <c r="ET267" s="664"/>
      <c r="EU267" s="664"/>
      <c r="EV267" s="664"/>
      <c r="EW267" s="664"/>
      <c r="EX267" s="664"/>
      <c r="EY267" s="666"/>
    </row>
    <row r="268" ht="75.0" customHeight="1">
      <c r="A268" s="661"/>
      <c r="B268" s="47"/>
      <c r="C268" s="663" t="s">
        <v>1015</v>
      </c>
      <c r="D268" s="664">
        <f>'3A 2025-2026 REPORTE CALIFICACI'!AM31</f>
        <v>0</v>
      </c>
      <c r="E268" s="664">
        <f>'3A 2025-2026 REPORTE CALIFICACI'!AN31</f>
        <v>0</v>
      </c>
      <c r="F268" s="664">
        <f>'3A 2025-2026 REPORTE CALIFICACI'!AO31</f>
        <v>0</v>
      </c>
      <c r="G268" s="664">
        <f>'3A 2025-2026 REPORTE CALIFICACI'!AP31</f>
        <v>0</v>
      </c>
      <c r="H268" s="664">
        <f>'3A 2025-2026 REPORTE CALIFICACI'!AQ31</f>
        <v>0</v>
      </c>
      <c r="I268" s="664">
        <f>'3A 2025-2026 REPORTE CALIFICACI'!AR31</f>
        <v>0</v>
      </c>
      <c r="J268" s="664">
        <f>'3A 2025-2026 REPORTE CALIFICACI'!AS31</f>
        <v>0</v>
      </c>
      <c r="K268" s="664">
        <f>'3A 2025-2026 REPORTE CALIFICACI'!AT31</f>
        <v>0</v>
      </c>
      <c r="L268" s="664">
        <f>'3A 2025-2026 REPORTE CALIFICACI'!AU31</f>
        <v>0</v>
      </c>
      <c r="M268" s="664">
        <f>'3A 2025-2026 REPORTE CALIFICACI'!AV31</f>
        <v>0</v>
      </c>
      <c r="N268" s="664">
        <f>'3A 2025-2026 REPORTE CALIFICACI'!AW31</f>
        <v>0</v>
      </c>
      <c r="O268" s="664">
        <f>'3A 2025-2026 REPORTE CALIFICACI'!AX31</f>
        <v>0</v>
      </c>
      <c r="P268" s="664">
        <f>'3A 2025-2026 REPORTE CALIFICACI'!AY31</f>
        <v>0</v>
      </c>
      <c r="Q268" s="664">
        <f>'3A 2025-2026 REPORTE CALIFICACI'!AZ31</f>
        <v>0</v>
      </c>
      <c r="R268" s="664">
        <f>'3A 2025-2026 REPORTE CALIFICACI'!BA31</f>
        <v>0</v>
      </c>
      <c r="S268" s="664">
        <f>'3A 2025-2026 REPORTE CALIFICACI'!BB31</f>
        <v>0</v>
      </c>
      <c r="T268" s="664"/>
      <c r="U268" s="664"/>
      <c r="V268" s="664"/>
      <c r="W268" s="664"/>
      <c r="X268" s="664"/>
      <c r="Y268" s="664"/>
      <c r="Z268" s="664"/>
      <c r="AA268" s="664"/>
      <c r="AB268" s="664"/>
      <c r="AC268" s="664"/>
      <c r="AD268" s="664"/>
      <c r="AE268" s="664"/>
      <c r="AF268" s="664"/>
      <c r="AG268" s="664"/>
      <c r="AH268" s="664"/>
      <c r="AI268" s="664"/>
      <c r="AJ268" s="664"/>
      <c r="AK268" s="664"/>
      <c r="AL268" s="666"/>
      <c r="AM268" s="667"/>
      <c r="AN268" s="661"/>
      <c r="AO268" s="47"/>
      <c r="AP268" s="663" t="s">
        <v>1015</v>
      </c>
      <c r="AQ268" s="664">
        <f>'3A 2025-2026 REPORTE CALIFICACI'!AM32</f>
        <v>0</v>
      </c>
      <c r="AR268" s="664">
        <f>'3A 2025-2026 REPORTE CALIFICACI'!AN32</f>
        <v>0</v>
      </c>
      <c r="AS268" s="664">
        <f>'3A 2025-2026 REPORTE CALIFICACI'!AO32</f>
        <v>0</v>
      </c>
      <c r="AT268" s="664">
        <f>'3A 2025-2026 REPORTE CALIFICACI'!AP32</f>
        <v>0</v>
      </c>
      <c r="AU268" s="664">
        <f>'3A 2025-2026 REPORTE CALIFICACI'!AQ32</f>
        <v>0</v>
      </c>
      <c r="AV268" s="664">
        <f>'3A 2025-2026 REPORTE CALIFICACI'!AR32</f>
        <v>0</v>
      </c>
      <c r="AW268" s="664">
        <f>'3A 2025-2026 REPORTE CALIFICACI'!AS32</f>
        <v>0</v>
      </c>
      <c r="AX268" s="664">
        <f>'3A 2025-2026 REPORTE CALIFICACI'!AT32</f>
        <v>0</v>
      </c>
      <c r="AY268" s="664">
        <f>'3A 2025-2026 REPORTE CALIFICACI'!AU32</f>
        <v>0</v>
      </c>
      <c r="AZ268" s="664">
        <f>'3A 2025-2026 REPORTE CALIFICACI'!AV32</f>
        <v>0</v>
      </c>
      <c r="BA268" s="664">
        <f>'3A 2025-2026 REPORTE CALIFICACI'!AW32</f>
        <v>0</v>
      </c>
      <c r="BB268" s="664">
        <f>'3A 2025-2026 REPORTE CALIFICACI'!AX32</f>
        <v>0</v>
      </c>
      <c r="BC268" s="664">
        <f>'3A 2025-2026 REPORTE CALIFICACI'!AY32</f>
        <v>0</v>
      </c>
      <c r="BD268" s="664">
        <f>'3A 2025-2026 REPORTE CALIFICACI'!AZ32</f>
        <v>0</v>
      </c>
      <c r="BE268" s="664">
        <f>'3A 2025-2026 REPORTE CALIFICACI'!BA32</f>
        <v>0</v>
      </c>
      <c r="BF268" s="664">
        <f>'3A 2025-2026 REPORTE CALIFICACI'!BB32</f>
        <v>0</v>
      </c>
      <c r="BG268" s="664"/>
      <c r="BH268" s="664"/>
      <c r="BI268" s="664"/>
      <c r="BJ268" s="664"/>
      <c r="BK268" s="664"/>
      <c r="BL268" s="664"/>
      <c r="BM268" s="664"/>
      <c r="BN268" s="664"/>
      <c r="BO268" s="664"/>
      <c r="BP268" s="664"/>
      <c r="BQ268" s="664"/>
      <c r="BR268" s="664"/>
      <c r="BS268" s="664"/>
      <c r="BT268" s="664"/>
      <c r="BU268" s="664"/>
      <c r="BV268" s="664"/>
      <c r="BW268" s="664"/>
      <c r="BX268" s="664"/>
      <c r="BY268" s="666"/>
      <c r="BZ268" s="667"/>
      <c r="CA268" s="661"/>
      <c r="CB268" s="47"/>
      <c r="CC268" s="663" t="s">
        <v>1015</v>
      </c>
      <c r="CD268" s="664">
        <f>'3A 2025-2026 REPORTE CALIFICACI'!AM33</f>
        <v>0</v>
      </c>
      <c r="CE268" s="664">
        <f>'3A 2025-2026 REPORTE CALIFICACI'!AN33</f>
        <v>0</v>
      </c>
      <c r="CF268" s="664">
        <f>'3A 2025-2026 REPORTE CALIFICACI'!AO33</f>
        <v>0</v>
      </c>
      <c r="CG268" s="664">
        <f>'3A 2025-2026 REPORTE CALIFICACI'!AP33</f>
        <v>0</v>
      </c>
      <c r="CH268" s="664">
        <f>'3A 2025-2026 REPORTE CALIFICACI'!AQ33</f>
        <v>0</v>
      </c>
      <c r="CI268" s="664">
        <f>'3A 2025-2026 REPORTE CALIFICACI'!AR33</f>
        <v>0</v>
      </c>
      <c r="CJ268" s="664">
        <f>'3A 2025-2026 REPORTE CALIFICACI'!AS33</f>
        <v>0</v>
      </c>
      <c r="CK268" s="664">
        <f>'3A 2025-2026 REPORTE CALIFICACI'!AT33</f>
        <v>0</v>
      </c>
      <c r="CL268" s="664">
        <f>'3A 2025-2026 REPORTE CALIFICACI'!AU33</f>
        <v>0</v>
      </c>
      <c r="CM268" s="664">
        <f>'3A 2025-2026 REPORTE CALIFICACI'!AV33</f>
        <v>0</v>
      </c>
      <c r="CN268" s="664">
        <f>'3A 2025-2026 REPORTE CALIFICACI'!AW33</f>
        <v>0</v>
      </c>
      <c r="CO268" s="664">
        <f>'3A 2025-2026 REPORTE CALIFICACI'!AX33</f>
        <v>0</v>
      </c>
      <c r="CP268" s="664">
        <f>'3A 2025-2026 REPORTE CALIFICACI'!AY33</f>
        <v>0</v>
      </c>
      <c r="CQ268" s="664">
        <f>'3A 2025-2026 REPORTE CALIFICACI'!AZ33</f>
        <v>0</v>
      </c>
      <c r="CR268" s="664">
        <f>'3A 2025-2026 REPORTE CALIFICACI'!BA33</f>
        <v>0</v>
      </c>
      <c r="CS268" s="664">
        <f>'3A 2025-2026 REPORTE CALIFICACI'!BB33</f>
        <v>0</v>
      </c>
      <c r="CT268" s="664"/>
      <c r="CU268" s="664"/>
      <c r="CV268" s="664"/>
      <c r="CW268" s="664"/>
      <c r="CX268" s="664"/>
      <c r="CY268" s="664"/>
      <c r="CZ268" s="664"/>
      <c r="DA268" s="664"/>
      <c r="DB268" s="664"/>
      <c r="DC268" s="664"/>
      <c r="DD268" s="664"/>
      <c r="DE268" s="664"/>
      <c r="DF268" s="664"/>
      <c r="DG268" s="664"/>
      <c r="DH268" s="664"/>
      <c r="DI268" s="664"/>
      <c r="DJ268" s="664"/>
      <c r="DK268" s="664"/>
      <c r="DL268" s="666"/>
      <c r="DM268" s="667"/>
      <c r="DN268" s="661"/>
      <c r="DO268" s="47"/>
      <c r="DP268" s="663" t="s">
        <v>1015</v>
      </c>
      <c r="DQ268" s="664">
        <f>'3A 2025-2026 REPORTE CALIFICACI'!AM34</f>
        <v>0</v>
      </c>
      <c r="DR268" s="664">
        <f>'3A 2025-2026 REPORTE CALIFICACI'!AN34</f>
        <v>0</v>
      </c>
      <c r="DS268" s="664">
        <f>'3A 2025-2026 REPORTE CALIFICACI'!AO34</f>
        <v>0</v>
      </c>
      <c r="DT268" s="664">
        <f>'3A 2025-2026 REPORTE CALIFICACI'!AP34</f>
        <v>0</v>
      </c>
      <c r="DU268" s="664">
        <f>'3A 2025-2026 REPORTE CALIFICACI'!AQ34</f>
        <v>0</v>
      </c>
      <c r="DV268" s="664">
        <f>'3A 2025-2026 REPORTE CALIFICACI'!AR34</f>
        <v>0</v>
      </c>
      <c r="DW268" s="664">
        <f>'3A 2025-2026 REPORTE CALIFICACI'!AS34</f>
        <v>0</v>
      </c>
      <c r="DX268" s="664">
        <f>'3A 2025-2026 REPORTE CALIFICACI'!AT34</f>
        <v>0</v>
      </c>
      <c r="DY268" s="664">
        <f>'3A 2025-2026 REPORTE CALIFICACI'!AU34</f>
        <v>0</v>
      </c>
      <c r="DZ268" s="664">
        <f>'3A 2025-2026 REPORTE CALIFICACI'!AV34</f>
        <v>0</v>
      </c>
      <c r="EA268" s="664">
        <f>'3A 2025-2026 REPORTE CALIFICACI'!AW34</f>
        <v>0</v>
      </c>
      <c r="EB268" s="664">
        <f>'3A 2025-2026 REPORTE CALIFICACI'!AX34</f>
        <v>0</v>
      </c>
      <c r="EC268" s="664">
        <f>'3A 2025-2026 REPORTE CALIFICACI'!AY34</f>
        <v>0</v>
      </c>
      <c r="ED268" s="664">
        <f>'3A 2025-2026 REPORTE CALIFICACI'!AZ34</f>
        <v>0</v>
      </c>
      <c r="EE268" s="664">
        <f>'3A 2025-2026 REPORTE CALIFICACI'!BA34</f>
        <v>0</v>
      </c>
      <c r="EF268" s="664">
        <f>'3A 2025-2026 REPORTE CALIFICACI'!BB34</f>
        <v>0</v>
      </c>
      <c r="EG268" s="664"/>
      <c r="EH268" s="664"/>
      <c r="EI268" s="664"/>
      <c r="EJ268" s="664"/>
      <c r="EK268" s="664"/>
      <c r="EL268" s="664"/>
      <c r="EM268" s="664"/>
      <c r="EN268" s="664"/>
      <c r="EO268" s="664"/>
      <c r="EP268" s="664"/>
      <c r="EQ268" s="664"/>
      <c r="ER268" s="664"/>
      <c r="ES268" s="664"/>
      <c r="ET268" s="664"/>
      <c r="EU268" s="664"/>
      <c r="EV268" s="664"/>
      <c r="EW268" s="664"/>
      <c r="EX268" s="664"/>
      <c r="EY268" s="666"/>
    </row>
    <row r="269" ht="76.5" customHeight="1">
      <c r="A269" s="661"/>
      <c r="B269" s="47"/>
      <c r="C269" s="663" t="s">
        <v>1016</v>
      </c>
      <c r="D269" s="664">
        <f>'3A 2025-2026 REPORTE CALIFICACI'!BU31</f>
        <v>80</v>
      </c>
      <c r="E269" s="664">
        <f>'3A 2025-2026 REPORTE CALIFICACI'!BV31</f>
        <v>70</v>
      </c>
      <c r="F269" s="664">
        <f>'3A 2025-2026 REPORTE CALIFICACI'!BW31</f>
        <v>71</v>
      </c>
      <c r="G269" s="664">
        <f>'3A 2025-2026 REPORTE CALIFICACI'!BX31</f>
        <v>0</v>
      </c>
      <c r="H269" s="664">
        <f>'3A 2025-2026 REPORTE CALIFICACI'!BY31</f>
        <v>84</v>
      </c>
      <c r="I269" s="664">
        <f>'3A 2025-2026 REPORTE CALIFICACI'!BZ31</f>
        <v>71</v>
      </c>
      <c r="J269" s="664">
        <f>'3A 2025-2026 REPORTE CALIFICACI'!CA31</f>
        <v>70</v>
      </c>
      <c r="K269" s="664">
        <f>'3A 2025-2026 REPORTE CALIFICACI'!CB31</f>
        <v>0</v>
      </c>
      <c r="L269" s="664">
        <f>'3A 2025-2026 REPORTE CALIFICACI'!CC31</f>
        <v>85</v>
      </c>
      <c r="M269" s="664">
        <f>'3A 2025-2026 REPORTE CALIFICACI'!CD31</f>
        <v>71</v>
      </c>
      <c r="N269" s="664">
        <f>'3A 2025-2026 REPORTE CALIFICACI'!CE31</f>
        <v>71</v>
      </c>
      <c r="O269" s="664">
        <f>'3A 2025-2026 REPORTE CALIFICACI'!CF31</f>
        <v>0</v>
      </c>
      <c r="P269" s="664">
        <f>'3A 2025-2026 REPORTE CALIFICACI'!CG31</f>
        <v>88</v>
      </c>
      <c r="Q269" s="664">
        <f>'3A 2025-2026 REPORTE CALIFICACI'!CH31</f>
        <v>70</v>
      </c>
      <c r="R269" s="664">
        <f>'3A 2025-2026 REPORTE CALIFICACI'!CI31</f>
        <v>71</v>
      </c>
      <c r="S269" s="664">
        <f>'3A 2025-2026 REPORTE CALIFICACI'!CJ31</f>
        <v>0</v>
      </c>
      <c r="T269" s="664"/>
      <c r="U269" s="664"/>
      <c r="V269" s="664"/>
      <c r="W269" s="664"/>
      <c r="X269" s="664"/>
      <c r="Y269" s="664"/>
      <c r="Z269" s="664"/>
      <c r="AA269" s="664"/>
      <c r="AB269" s="664"/>
      <c r="AC269" s="664"/>
      <c r="AD269" s="664"/>
      <c r="AE269" s="664"/>
      <c r="AF269" s="664"/>
      <c r="AG269" s="664"/>
      <c r="AH269" s="664"/>
      <c r="AI269" s="664"/>
      <c r="AJ269" s="664"/>
      <c r="AK269" s="664"/>
      <c r="AL269" s="666"/>
      <c r="AM269" s="667"/>
      <c r="AN269" s="661"/>
      <c r="AO269" s="47"/>
      <c r="AP269" s="663" t="s">
        <v>1016</v>
      </c>
      <c r="AQ269" s="664">
        <f>'3A 2025-2026 REPORTE CALIFICACI'!BU32</f>
        <v>83</v>
      </c>
      <c r="AR269" s="664">
        <f>'3A 2025-2026 REPORTE CALIFICACI'!BV32</f>
        <v>86</v>
      </c>
      <c r="AS269" s="664">
        <f>'3A 2025-2026 REPORTE CALIFICACI'!BW32</f>
        <v>83</v>
      </c>
      <c r="AT269" s="664">
        <f>'3A 2025-2026 REPORTE CALIFICACI'!BX32</f>
        <v>0</v>
      </c>
      <c r="AU269" s="664">
        <f>'3A 2025-2026 REPORTE CALIFICACI'!BY32</f>
        <v>85</v>
      </c>
      <c r="AV269" s="664">
        <f>'3A 2025-2026 REPORTE CALIFICACI'!BZ32</f>
        <v>88</v>
      </c>
      <c r="AW269" s="664">
        <f>'3A 2025-2026 REPORTE CALIFICACI'!CA32</f>
        <v>84</v>
      </c>
      <c r="AX269" s="664">
        <f>'3A 2025-2026 REPORTE CALIFICACI'!CB32</f>
        <v>0</v>
      </c>
      <c r="AY269" s="664">
        <f>'3A 2025-2026 REPORTE CALIFICACI'!CC32</f>
        <v>95</v>
      </c>
      <c r="AZ269" s="664">
        <f>'3A 2025-2026 REPORTE CALIFICACI'!CD32</f>
        <v>95</v>
      </c>
      <c r="BA269" s="664">
        <f>'3A 2025-2026 REPORTE CALIFICACI'!CE32</f>
        <v>93</v>
      </c>
      <c r="BB269" s="664">
        <f>'3A 2025-2026 REPORTE CALIFICACI'!CF32</f>
        <v>0</v>
      </c>
      <c r="BC269" s="664">
        <f>'3A 2025-2026 REPORTE CALIFICACI'!CG32</f>
        <v>93</v>
      </c>
      <c r="BD269" s="664">
        <f>'3A 2025-2026 REPORTE CALIFICACI'!CH32</f>
        <v>95</v>
      </c>
      <c r="BE269" s="664">
        <f>'3A 2025-2026 REPORTE CALIFICACI'!CI32</f>
        <v>93</v>
      </c>
      <c r="BF269" s="664">
        <f>'3A 2025-2026 REPORTE CALIFICACI'!CJ32</f>
        <v>0</v>
      </c>
      <c r="BG269" s="664"/>
      <c r="BH269" s="664"/>
      <c r="BI269" s="664"/>
      <c r="BJ269" s="664"/>
      <c r="BK269" s="664"/>
      <c r="BL269" s="664"/>
      <c r="BM269" s="664"/>
      <c r="BN269" s="664"/>
      <c r="BO269" s="664"/>
      <c r="BP269" s="664"/>
      <c r="BQ269" s="664"/>
      <c r="BR269" s="664"/>
      <c r="BS269" s="664"/>
      <c r="BT269" s="664"/>
      <c r="BU269" s="664"/>
      <c r="BV269" s="664"/>
      <c r="BW269" s="664"/>
      <c r="BX269" s="664"/>
      <c r="BY269" s="666"/>
      <c r="BZ269" s="667"/>
      <c r="CA269" s="661"/>
      <c r="CB269" s="47"/>
      <c r="CC269" s="663" t="s">
        <v>1016</v>
      </c>
      <c r="CD269" s="664">
        <f>'3A 2025-2026 REPORTE CALIFICACI'!BU33</f>
        <v>81</v>
      </c>
      <c r="CE269" s="664">
        <f>'3A 2025-2026 REPORTE CALIFICACI'!BV33</f>
        <v>80</v>
      </c>
      <c r="CF269" s="664">
        <f>'3A 2025-2026 REPORTE CALIFICACI'!BW33</f>
        <v>80</v>
      </c>
      <c r="CG269" s="664">
        <f>'3A 2025-2026 REPORTE CALIFICACI'!BX33</f>
        <v>0</v>
      </c>
      <c r="CH269" s="664">
        <f>'3A 2025-2026 REPORTE CALIFICACI'!BY33</f>
        <v>82</v>
      </c>
      <c r="CI269" s="664">
        <f>'3A 2025-2026 REPORTE CALIFICACI'!BZ33</f>
        <v>81</v>
      </c>
      <c r="CJ269" s="664">
        <f>'3A 2025-2026 REPORTE CALIFICACI'!CA33</f>
        <v>81</v>
      </c>
      <c r="CK269" s="664">
        <f>'3A 2025-2026 REPORTE CALIFICACI'!CB33</f>
        <v>0</v>
      </c>
      <c r="CL269" s="664">
        <f>'3A 2025-2026 REPORTE CALIFICACI'!CC33</f>
        <v>84</v>
      </c>
      <c r="CM269" s="664">
        <f>'3A 2025-2026 REPORTE CALIFICACI'!CD33</f>
        <v>80</v>
      </c>
      <c r="CN269" s="664">
        <f>'3A 2025-2026 REPORTE CALIFICACI'!CE33</f>
        <v>81</v>
      </c>
      <c r="CO269" s="664">
        <f>'3A 2025-2026 REPORTE CALIFICACI'!CF33</f>
        <v>0</v>
      </c>
      <c r="CP269" s="664">
        <f>'3A 2025-2026 REPORTE CALIFICACI'!CG33</f>
        <v>86</v>
      </c>
      <c r="CQ269" s="664">
        <f>'3A 2025-2026 REPORTE CALIFICACI'!CH33</f>
        <v>82</v>
      </c>
      <c r="CR269" s="664">
        <f>'3A 2025-2026 REPORTE CALIFICACI'!CI33</f>
        <v>81</v>
      </c>
      <c r="CS269" s="664">
        <f>'3A 2025-2026 REPORTE CALIFICACI'!CJ33</f>
        <v>0</v>
      </c>
      <c r="CT269" s="664"/>
      <c r="CU269" s="664"/>
      <c r="CV269" s="664"/>
      <c r="CW269" s="664"/>
      <c r="CX269" s="664"/>
      <c r="CY269" s="664"/>
      <c r="CZ269" s="664"/>
      <c r="DA269" s="664"/>
      <c r="DB269" s="664"/>
      <c r="DC269" s="664"/>
      <c r="DD269" s="664"/>
      <c r="DE269" s="664"/>
      <c r="DF269" s="664"/>
      <c r="DG269" s="664"/>
      <c r="DH269" s="664"/>
      <c r="DI269" s="664"/>
      <c r="DJ269" s="664"/>
      <c r="DK269" s="664"/>
      <c r="DL269" s="666"/>
      <c r="DM269" s="667"/>
      <c r="DN269" s="661"/>
      <c r="DO269" s="47"/>
      <c r="DP269" s="663" t="s">
        <v>1016</v>
      </c>
      <c r="DQ269" s="664">
        <f>'3A 2025-2026 REPORTE CALIFICACI'!BU34</f>
        <v>75</v>
      </c>
      <c r="DR269" s="664">
        <f>'3A 2025-2026 REPORTE CALIFICACI'!BV34</f>
        <v>70</v>
      </c>
      <c r="DS269" s="664">
        <f>'3A 2025-2026 REPORTE CALIFICACI'!BW34</f>
        <v>71</v>
      </c>
      <c r="DT269" s="664">
        <f>'3A 2025-2026 REPORTE CALIFICACI'!BX34</f>
        <v>0</v>
      </c>
      <c r="DU269" s="664">
        <f>'3A 2025-2026 REPORTE CALIFICACI'!BY34</f>
        <v>73</v>
      </c>
      <c r="DV269" s="664">
        <f>'3A 2025-2026 REPORTE CALIFICACI'!BZ34</f>
        <v>70</v>
      </c>
      <c r="DW269" s="664">
        <f>'3A 2025-2026 REPORTE CALIFICACI'!CA34</f>
        <v>70</v>
      </c>
      <c r="DX269" s="664">
        <f>'3A 2025-2026 REPORTE CALIFICACI'!CB34</f>
        <v>0</v>
      </c>
      <c r="DY269" s="664">
        <f>'3A 2025-2026 REPORTE CALIFICACI'!CC34</f>
        <v>82</v>
      </c>
      <c r="DZ269" s="664">
        <f>'3A 2025-2026 REPORTE CALIFICACI'!CD34</f>
        <v>81</v>
      </c>
      <c r="EA269" s="664">
        <f>'3A 2025-2026 REPORTE CALIFICACI'!CE34</f>
        <v>70</v>
      </c>
      <c r="EB269" s="664">
        <f>'3A 2025-2026 REPORTE CALIFICACI'!CF34</f>
        <v>0</v>
      </c>
      <c r="EC269" s="664">
        <f>'3A 2025-2026 REPORTE CALIFICACI'!CG34</f>
        <v>80</v>
      </c>
      <c r="ED269" s="664">
        <f>'3A 2025-2026 REPORTE CALIFICACI'!CH34</f>
        <v>81</v>
      </c>
      <c r="EE269" s="664">
        <f>'3A 2025-2026 REPORTE CALIFICACI'!CI34</f>
        <v>70</v>
      </c>
      <c r="EF269" s="664">
        <f>'3A 2025-2026 REPORTE CALIFICACI'!CJ34</f>
        <v>0</v>
      </c>
      <c r="EG269" s="664"/>
      <c r="EH269" s="664"/>
      <c r="EI269" s="664"/>
      <c r="EJ269" s="664"/>
      <c r="EK269" s="664"/>
      <c r="EL269" s="664"/>
      <c r="EM269" s="664"/>
      <c r="EN269" s="664"/>
      <c r="EO269" s="664"/>
      <c r="EP269" s="664"/>
      <c r="EQ269" s="664"/>
      <c r="ER269" s="664"/>
      <c r="ES269" s="664"/>
      <c r="ET269" s="664"/>
      <c r="EU269" s="664"/>
      <c r="EV269" s="664"/>
      <c r="EW269" s="664"/>
      <c r="EX269" s="664"/>
      <c r="EY269" s="666"/>
    </row>
    <row r="270" ht="52.5" customHeight="1">
      <c r="A270" s="661"/>
      <c r="B270" s="47"/>
      <c r="C270" s="663" t="s">
        <v>1017</v>
      </c>
      <c r="D270" s="664">
        <f>'3A 2025-2026 REPORTE CALIFICACI'!DC31</f>
        <v>90</v>
      </c>
      <c r="E270" s="664">
        <f>'3A 2025-2026 REPORTE CALIFICACI'!DD31</f>
        <v>71</v>
      </c>
      <c r="F270" s="664">
        <f>'3A 2025-2026 REPORTE CALIFICACI'!DE31</f>
        <v>78</v>
      </c>
      <c r="G270" s="664">
        <f>'3A 2025-2026 REPORTE CALIFICACI'!DF31</f>
        <v>0</v>
      </c>
      <c r="H270" s="664">
        <f>'3A 2025-2026 REPORTE CALIFICACI'!DG31</f>
        <v>77</v>
      </c>
      <c r="I270" s="664">
        <f>'3A 2025-2026 REPORTE CALIFICACI'!DH31</f>
        <v>80</v>
      </c>
      <c r="J270" s="664">
        <f>'3A 2025-2026 REPORTE CALIFICACI'!DI31</f>
        <v>75</v>
      </c>
      <c r="K270" s="664">
        <f>'3A 2025-2026 REPORTE CALIFICACI'!DJ31</f>
        <v>0</v>
      </c>
      <c r="L270" s="664">
        <f>'3A 2025-2026 REPORTE CALIFICACI'!DK31</f>
        <v>80</v>
      </c>
      <c r="M270" s="664">
        <f>'3A 2025-2026 REPORTE CALIFICACI'!DL31</f>
        <v>84</v>
      </c>
      <c r="N270" s="664">
        <f>'3A 2025-2026 REPORTE CALIFICACI'!DM31</f>
        <v>81</v>
      </c>
      <c r="O270" s="664">
        <f>'3A 2025-2026 REPORTE CALIFICACI'!DN31</f>
        <v>0</v>
      </c>
      <c r="P270" s="664">
        <f>'3A 2025-2026 REPORTE CALIFICACI'!DO31</f>
        <v>81</v>
      </c>
      <c r="Q270" s="664">
        <f>'3A 2025-2026 REPORTE CALIFICACI'!DP31</f>
        <v>80</v>
      </c>
      <c r="R270" s="664">
        <f>'3A 2025-2026 REPORTE CALIFICACI'!DQ31</f>
        <v>80</v>
      </c>
      <c r="S270" s="664">
        <f>'3A 2025-2026 REPORTE CALIFICACI'!DR31</f>
        <v>0</v>
      </c>
      <c r="T270" s="664"/>
      <c r="U270" s="664"/>
      <c r="V270" s="664"/>
      <c r="W270" s="664"/>
      <c r="X270" s="664"/>
      <c r="Y270" s="664"/>
      <c r="Z270" s="664"/>
      <c r="AA270" s="664"/>
      <c r="AB270" s="664"/>
      <c r="AC270" s="664"/>
      <c r="AD270" s="664"/>
      <c r="AE270" s="664"/>
      <c r="AF270" s="664"/>
      <c r="AG270" s="664"/>
      <c r="AH270" s="664"/>
      <c r="AI270" s="664"/>
      <c r="AJ270" s="664"/>
      <c r="AK270" s="664"/>
      <c r="AL270" s="666"/>
      <c r="AM270" s="667"/>
      <c r="AN270" s="661"/>
      <c r="AO270" s="47"/>
      <c r="AP270" s="663" t="s">
        <v>1017</v>
      </c>
      <c r="AQ270" s="664">
        <f>'3A 2025-2026 REPORTE CALIFICACI'!DC32</f>
        <v>84</v>
      </c>
      <c r="AR270" s="664">
        <f>'3A 2025-2026 REPORTE CALIFICACI'!DD32</f>
        <v>72</v>
      </c>
      <c r="AS270" s="664">
        <f>'3A 2025-2026 REPORTE CALIFICACI'!DE32</f>
        <v>80</v>
      </c>
      <c r="AT270" s="664">
        <f>'3A 2025-2026 REPORTE CALIFICACI'!DF32</f>
        <v>0</v>
      </c>
      <c r="AU270" s="664">
        <f>'3A 2025-2026 REPORTE CALIFICACI'!DG32</f>
        <v>75</v>
      </c>
      <c r="AV270" s="664">
        <f>'3A 2025-2026 REPORTE CALIFICACI'!DH32</f>
        <v>90</v>
      </c>
      <c r="AW270" s="664">
        <f>'3A 2025-2026 REPORTE CALIFICACI'!DI32</f>
        <v>84</v>
      </c>
      <c r="AX270" s="664">
        <f>'3A 2025-2026 REPORTE CALIFICACI'!DJ32</f>
        <v>0</v>
      </c>
      <c r="AY270" s="664">
        <f>'3A 2025-2026 REPORTE CALIFICACI'!DK32</f>
        <v>85</v>
      </c>
      <c r="AZ270" s="664">
        <f>'3A 2025-2026 REPORTE CALIFICACI'!DL32</f>
        <v>85</v>
      </c>
      <c r="BA270" s="664">
        <f>'3A 2025-2026 REPORTE CALIFICACI'!DM32</f>
        <v>85</v>
      </c>
      <c r="BB270" s="664">
        <f>'3A 2025-2026 REPORTE CALIFICACI'!DN32</f>
        <v>0</v>
      </c>
      <c r="BC270" s="664">
        <f>'3A 2025-2026 REPORTE CALIFICACI'!DO32</f>
        <v>85</v>
      </c>
      <c r="BD270" s="664">
        <f>'3A 2025-2026 REPORTE CALIFICACI'!DP32</f>
        <v>81</v>
      </c>
      <c r="BE270" s="664">
        <f>'3A 2025-2026 REPORTE CALIFICACI'!DQ32</f>
        <v>86</v>
      </c>
      <c r="BF270" s="664">
        <f>'3A 2025-2026 REPORTE CALIFICACI'!DR32</f>
        <v>0</v>
      </c>
      <c r="BG270" s="664"/>
      <c r="BH270" s="664"/>
      <c r="BI270" s="664"/>
      <c r="BJ270" s="664"/>
      <c r="BK270" s="664"/>
      <c r="BL270" s="664"/>
      <c r="BM270" s="664"/>
      <c r="BN270" s="664"/>
      <c r="BO270" s="664"/>
      <c r="BP270" s="664"/>
      <c r="BQ270" s="664"/>
      <c r="BR270" s="664"/>
      <c r="BS270" s="664"/>
      <c r="BT270" s="664"/>
      <c r="BU270" s="664"/>
      <c r="BV270" s="664"/>
      <c r="BW270" s="664"/>
      <c r="BX270" s="664"/>
      <c r="BY270" s="666"/>
      <c r="BZ270" s="667"/>
      <c r="CA270" s="661"/>
      <c r="CB270" s="47"/>
      <c r="CC270" s="663" t="s">
        <v>1017</v>
      </c>
      <c r="CD270" s="664">
        <f>'3A 2025-2026 REPORTE CALIFICACI'!DC33</f>
        <v>70</v>
      </c>
      <c r="CE270" s="664">
        <f>'3A 2025-2026 REPORTE CALIFICACI'!DD33</f>
        <v>70</v>
      </c>
      <c r="CF270" s="664">
        <f>'3A 2025-2026 REPORTE CALIFICACI'!DE33</f>
        <v>76</v>
      </c>
      <c r="CG270" s="664">
        <f>'3A 2025-2026 REPORTE CALIFICACI'!DF33</f>
        <v>0</v>
      </c>
      <c r="CH270" s="664">
        <f>'3A 2025-2026 REPORTE CALIFICACI'!DG33</f>
        <v>73</v>
      </c>
      <c r="CI270" s="664">
        <f>'3A 2025-2026 REPORTE CALIFICACI'!DH33</f>
        <v>70</v>
      </c>
      <c r="CJ270" s="664">
        <f>'3A 2025-2026 REPORTE CALIFICACI'!DI33</f>
        <v>80</v>
      </c>
      <c r="CK270" s="664">
        <f>'3A 2025-2026 REPORTE CALIFICACI'!DJ33</f>
        <v>0</v>
      </c>
      <c r="CL270" s="664">
        <f>'3A 2025-2026 REPORTE CALIFICACI'!DK33</f>
        <v>70</v>
      </c>
      <c r="CM270" s="664">
        <f>'3A 2025-2026 REPORTE CALIFICACI'!DL33</f>
        <v>80</v>
      </c>
      <c r="CN270" s="664">
        <f>'3A 2025-2026 REPORTE CALIFICACI'!DM33</f>
        <v>80</v>
      </c>
      <c r="CO270" s="664">
        <f>'3A 2025-2026 REPORTE CALIFICACI'!DN33</f>
        <v>0</v>
      </c>
      <c r="CP270" s="664">
        <f>'3A 2025-2026 REPORTE CALIFICACI'!DO33</f>
        <v>75</v>
      </c>
      <c r="CQ270" s="664">
        <f>'3A 2025-2026 REPORTE CALIFICACI'!DP33</f>
        <v>78</v>
      </c>
      <c r="CR270" s="664">
        <f>'3A 2025-2026 REPORTE CALIFICACI'!DQ33</f>
        <v>88</v>
      </c>
      <c r="CS270" s="664">
        <f>'3A 2025-2026 REPORTE CALIFICACI'!DR33</f>
        <v>0</v>
      </c>
      <c r="CT270" s="664"/>
      <c r="CU270" s="664"/>
      <c r="CV270" s="664"/>
      <c r="CW270" s="664"/>
      <c r="CX270" s="664"/>
      <c r="CY270" s="664"/>
      <c r="CZ270" s="664"/>
      <c r="DA270" s="664"/>
      <c r="DB270" s="664"/>
      <c r="DC270" s="664"/>
      <c r="DD270" s="664"/>
      <c r="DE270" s="664"/>
      <c r="DF270" s="664"/>
      <c r="DG270" s="664"/>
      <c r="DH270" s="664"/>
      <c r="DI270" s="664"/>
      <c r="DJ270" s="664"/>
      <c r="DK270" s="664"/>
      <c r="DL270" s="666"/>
      <c r="DM270" s="667"/>
      <c r="DN270" s="661"/>
      <c r="DO270" s="47"/>
      <c r="DP270" s="663" t="s">
        <v>1017</v>
      </c>
      <c r="DQ270" s="664">
        <f>'3A 2025-2026 REPORTE CALIFICACI'!DC34</f>
        <v>70</v>
      </c>
      <c r="DR270" s="664">
        <f>'3A 2025-2026 REPORTE CALIFICACI'!DD34</f>
        <v>75</v>
      </c>
      <c r="DS270" s="664">
        <f>'3A 2025-2026 REPORTE CALIFICACI'!DE34</f>
        <v>70</v>
      </c>
      <c r="DT270" s="664">
        <f>'3A 2025-2026 REPORTE CALIFICACI'!DF34</f>
        <v>0</v>
      </c>
      <c r="DU270" s="664">
        <f>'3A 2025-2026 REPORTE CALIFICACI'!DG34</f>
        <v>70</v>
      </c>
      <c r="DV270" s="664">
        <f>'3A 2025-2026 REPORTE CALIFICACI'!DH34</f>
        <v>70</v>
      </c>
      <c r="DW270" s="664">
        <f>'3A 2025-2026 REPORTE CALIFICACI'!DI34</f>
        <v>70</v>
      </c>
      <c r="DX270" s="664">
        <f>'3A 2025-2026 REPORTE CALIFICACI'!DJ34</f>
        <v>0</v>
      </c>
      <c r="DY270" s="664">
        <f>'3A 2025-2026 REPORTE CALIFICACI'!DK34</f>
        <v>70</v>
      </c>
      <c r="DZ270" s="664">
        <f>'3A 2025-2026 REPORTE CALIFICACI'!DL34</f>
        <v>75</v>
      </c>
      <c r="EA270" s="664">
        <f>'3A 2025-2026 REPORTE CALIFICACI'!DM34</f>
        <v>70</v>
      </c>
      <c r="EB270" s="664">
        <f>'3A 2025-2026 REPORTE CALIFICACI'!DN34</f>
        <v>0</v>
      </c>
      <c r="EC270" s="664">
        <f>'3A 2025-2026 REPORTE CALIFICACI'!DO34</f>
        <v>70</v>
      </c>
      <c r="ED270" s="664">
        <f>'3A 2025-2026 REPORTE CALIFICACI'!DP34</f>
        <v>76</v>
      </c>
      <c r="EE270" s="664">
        <f>'3A 2025-2026 REPORTE CALIFICACI'!DQ34</f>
        <v>74</v>
      </c>
      <c r="EF270" s="664">
        <f>'3A 2025-2026 REPORTE CALIFICACI'!DR34</f>
        <v>0</v>
      </c>
      <c r="EG270" s="664"/>
      <c r="EH270" s="664"/>
      <c r="EI270" s="664"/>
      <c r="EJ270" s="664"/>
      <c r="EK270" s="664"/>
      <c r="EL270" s="664"/>
      <c r="EM270" s="664"/>
      <c r="EN270" s="664"/>
      <c r="EO270" s="664"/>
      <c r="EP270" s="664"/>
      <c r="EQ270" s="664"/>
      <c r="ER270" s="664"/>
      <c r="ES270" s="664"/>
      <c r="ET270" s="664"/>
      <c r="EU270" s="664"/>
      <c r="EV270" s="664"/>
      <c r="EW270" s="664"/>
      <c r="EX270" s="664"/>
      <c r="EY270" s="666"/>
    </row>
    <row r="271" ht="52.5" customHeight="1">
      <c r="A271" s="661"/>
      <c r="B271" s="47"/>
      <c r="C271" s="663" t="s">
        <v>1018</v>
      </c>
      <c r="D271" s="664">
        <f>'3A 2025-2026 REPORTE CALIFICACI'!EK31</f>
        <v>78</v>
      </c>
      <c r="E271" s="664">
        <f>'3A 2025-2026 REPORTE CALIFICACI'!EL31</f>
        <v>81</v>
      </c>
      <c r="F271" s="664">
        <f>'3A 2025-2026 REPORTE CALIFICACI'!EM31</f>
        <v>91</v>
      </c>
      <c r="G271" s="665">
        <f>'3A 2025-2026 REPORTE CALIFICACI'!EN31</f>
        <v>0</v>
      </c>
      <c r="H271" s="664">
        <f>'3A 2025-2026 REPORTE CALIFICACI'!EO31</f>
        <v>75</v>
      </c>
      <c r="I271" s="664">
        <f>'3A 2025-2026 REPORTE CALIFICACI'!EP31</f>
        <v>78</v>
      </c>
      <c r="J271" s="664">
        <f>'3A 2025-2026 REPORTE CALIFICACI'!EQ31</f>
        <v>94</v>
      </c>
      <c r="K271" s="664">
        <f>'3A 2025-2026 REPORTE CALIFICACI'!ER31</f>
        <v>0</v>
      </c>
      <c r="L271" s="664">
        <f>'3A 2025-2026 REPORTE CALIFICACI'!ES31</f>
        <v>91</v>
      </c>
      <c r="M271" s="665">
        <f>'3A 2025-2026 REPORTE CALIFICACI'!ET31</f>
        <v>98</v>
      </c>
      <c r="N271" s="665">
        <f>'3A 2025-2026 REPORTE CALIFICACI'!EU31</f>
        <v>93</v>
      </c>
      <c r="O271" s="664">
        <f>'3A 2025-2026 REPORTE CALIFICACI'!EV31</f>
        <v>0</v>
      </c>
      <c r="P271" s="665">
        <f>'3A 2025-2026 REPORTE CALIFICACI'!EW31</f>
        <v>85</v>
      </c>
      <c r="Q271" s="665">
        <f>'3A 2025-2026 REPORTE CALIFICACI'!EX31</f>
        <v>78</v>
      </c>
      <c r="R271" s="665">
        <f>'3A 2025-2026 REPORTE CALIFICACI'!EY31</f>
        <v>78</v>
      </c>
      <c r="S271" s="665">
        <f>'3A 2025-2026 REPORTE CALIFICACI'!EZ31</f>
        <v>0</v>
      </c>
      <c r="T271" s="664"/>
      <c r="U271" s="664"/>
      <c r="V271" s="664"/>
      <c r="W271" s="664"/>
      <c r="X271" s="664"/>
      <c r="Y271" s="664"/>
      <c r="Z271" s="664"/>
      <c r="AA271" s="664"/>
      <c r="AB271" s="664"/>
      <c r="AC271" s="664"/>
      <c r="AD271" s="664"/>
      <c r="AE271" s="664"/>
      <c r="AF271" s="664"/>
      <c r="AG271" s="664"/>
      <c r="AH271" s="664"/>
      <c r="AI271" s="664"/>
      <c r="AJ271" s="664"/>
      <c r="AK271" s="664"/>
      <c r="AL271" s="666"/>
      <c r="AM271" s="667"/>
      <c r="AN271" s="661"/>
      <c r="AO271" s="47"/>
      <c r="AP271" s="663" t="s">
        <v>1018</v>
      </c>
      <c r="AQ271" s="664">
        <f>'3A 2025-2026 REPORTE CALIFICACI'!EK32</f>
        <v>82</v>
      </c>
      <c r="AR271" s="664">
        <f>'3A 2025-2026 REPORTE CALIFICACI'!EL32</f>
        <v>89</v>
      </c>
      <c r="AS271" s="664">
        <f>'3A 2025-2026 REPORTE CALIFICACI'!EM32</f>
        <v>87</v>
      </c>
      <c r="AT271" s="665">
        <f>'3A 2025-2026 REPORTE CALIFICACI'!EN32</f>
        <v>0</v>
      </c>
      <c r="AU271" s="664">
        <f>'3A 2025-2026 REPORTE CALIFICACI'!EO32</f>
        <v>76</v>
      </c>
      <c r="AV271" s="664">
        <f>'3A 2025-2026 REPORTE CALIFICACI'!EP32</f>
        <v>92</v>
      </c>
      <c r="AW271" s="664">
        <f>'3A 2025-2026 REPORTE CALIFICACI'!EQ32</f>
        <v>91</v>
      </c>
      <c r="AX271" s="664">
        <f>'3A 2025-2026 REPORTE CALIFICACI'!ER32</f>
        <v>0</v>
      </c>
      <c r="AY271" s="664">
        <f>'3A 2025-2026 REPORTE CALIFICACI'!ES32</f>
        <v>96</v>
      </c>
      <c r="AZ271" s="665">
        <f>'3A 2025-2026 REPORTE CALIFICACI'!ET32</f>
        <v>100</v>
      </c>
      <c r="BA271" s="665">
        <f>'3A 2025-2026 REPORTE CALIFICACI'!EU32</f>
        <v>95</v>
      </c>
      <c r="BB271" s="664">
        <f>'3A 2025-2026 REPORTE CALIFICACI'!EV32</f>
        <v>0</v>
      </c>
      <c r="BC271" s="665">
        <f>'3A 2025-2026 REPORTE CALIFICACI'!EW32</f>
        <v>87</v>
      </c>
      <c r="BD271" s="665">
        <f>'3A 2025-2026 REPORTE CALIFICACI'!EX32</f>
        <v>96</v>
      </c>
      <c r="BE271" s="665">
        <f>'3A 2025-2026 REPORTE CALIFICACI'!EY32</f>
        <v>86</v>
      </c>
      <c r="BF271" s="665">
        <f>'3A 2025-2026 REPORTE CALIFICACI'!EZ32</f>
        <v>0</v>
      </c>
      <c r="BG271" s="664"/>
      <c r="BH271" s="664"/>
      <c r="BI271" s="664"/>
      <c r="BJ271" s="664"/>
      <c r="BK271" s="664"/>
      <c r="BL271" s="664"/>
      <c r="BM271" s="664"/>
      <c r="BN271" s="664"/>
      <c r="BO271" s="664"/>
      <c r="BP271" s="664"/>
      <c r="BQ271" s="664"/>
      <c r="BR271" s="664"/>
      <c r="BS271" s="664"/>
      <c r="BT271" s="664"/>
      <c r="BU271" s="664"/>
      <c r="BV271" s="664"/>
      <c r="BW271" s="664"/>
      <c r="BX271" s="664"/>
      <c r="BY271" s="666"/>
      <c r="BZ271" s="667"/>
      <c r="CA271" s="661"/>
      <c r="CB271" s="47"/>
      <c r="CC271" s="663" t="s">
        <v>1018</v>
      </c>
      <c r="CD271" s="664">
        <f>'3A 2025-2026 REPORTE CALIFICACI'!EK33</f>
        <v>81</v>
      </c>
      <c r="CE271" s="664">
        <f>'3A 2025-2026 REPORTE CALIFICACI'!EL33</f>
        <v>82</v>
      </c>
      <c r="CF271" s="664">
        <f>'3A 2025-2026 REPORTE CALIFICACI'!EM33</f>
        <v>94</v>
      </c>
      <c r="CG271" s="665">
        <f>'3A 2025-2026 REPORTE CALIFICACI'!EN33</f>
        <v>0</v>
      </c>
      <c r="CH271" s="664">
        <f>'3A 2025-2026 REPORTE CALIFICACI'!EO33</f>
        <v>82</v>
      </c>
      <c r="CI271" s="664">
        <f>'3A 2025-2026 REPORTE CALIFICACI'!EP33</f>
        <v>84</v>
      </c>
      <c r="CJ271" s="664">
        <f>'3A 2025-2026 REPORTE CALIFICACI'!EQ33</f>
        <v>92</v>
      </c>
      <c r="CK271" s="664">
        <f>'3A 2025-2026 REPORTE CALIFICACI'!ER33</f>
        <v>0</v>
      </c>
      <c r="CL271" s="664">
        <f>'3A 2025-2026 REPORTE CALIFICACI'!ES33</f>
        <v>77</v>
      </c>
      <c r="CM271" s="665">
        <f>'3A 2025-2026 REPORTE CALIFICACI'!ET33</f>
        <v>72</v>
      </c>
      <c r="CN271" s="665">
        <f>'3A 2025-2026 REPORTE CALIFICACI'!EU33</f>
        <v>91</v>
      </c>
      <c r="CO271" s="664">
        <f>'3A 2025-2026 REPORTE CALIFICACI'!EV33</f>
        <v>0</v>
      </c>
      <c r="CP271" s="665">
        <f>'3A 2025-2026 REPORTE CALIFICACI'!EW33</f>
        <v>76</v>
      </c>
      <c r="CQ271" s="665">
        <f>'3A 2025-2026 REPORTE CALIFICACI'!EX33</f>
        <v>73</v>
      </c>
      <c r="CR271" s="665">
        <f>'3A 2025-2026 REPORTE CALIFICACI'!EY33</f>
        <v>81</v>
      </c>
      <c r="CS271" s="665">
        <f>'3A 2025-2026 REPORTE CALIFICACI'!EZ33</f>
        <v>0</v>
      </c>
      <c r="CT271" s="664"/>
      <c r="CU271" s="664"/>
      <c r="CV271" s="664"/>
      <c r="CW271" s="664"/>
      <c r="CX271" s="664"/>
      <c r="CY271" s="664"/>
      <c r="CZ271" s="664"/>
      <c r="DA271" s="664"/>
      <c r="DB271" s="664"/>
      <c r="DC271" s="664"/>
      <c r="DD271" s="664"/>
      <c r="DE271" s="664"/>
      <c r="DF271" s="664"/>
      <c r="DG271" s="664"/>
      <c r="DH271" s="664"/>
      <c r="DI271" s="664"/>
      <c r="DJ271" s="664"/>
      <c r="DK271" s="664"/>
      <c r="DL271" s="666"/>
      <c r="DM271" s="667"/>
      <c r="DN271" s="661"/>
      <c r="DO271" s="47"/>
      <c r="DP271" s="663" t="s">
        <v>1018</v>
      </c>
      <c r="DQ271" s="664">
        <f>'3A 2025-2026 REPORTE CALIFICACI'!EK34</f>
        <v>74</v>
      </c>
      <c r="DR271" s="664">
        <f>'3A 2025-2026 REPORTE CALIFICACI'!EL34</f>
        <v>75</v>
      </c>
      <c r="DS271" s="664">
        <f>'3A 2025-2026 REPORTE CALIFICACI'!EM34</f>
        <v>81</v>
      </c>
      <c r="DT271" s="665">
        <f>'3A 2025-2026 REPORTE CALIFICACI'!EN34</f>
        <v>0</v>
      </c>
      <c r="DU271" s="664">
        <f>'3A 2025-2026 REPORTE CALIFICACI'!EO34</f>
        <v>77</v>
      </c>
      <c r="DV271" s="664">
        <f>'3A 2025-2026 REPORTE CALIFICACI'!EP34</f>
        <v>81</v>
      </c>
      <c r="DW271" s="664">
        <f>'3A 2025-2026 REPORTE CALIFICACI'!EQ34</f>
        <v>87</v>
      </c>
      <c r="DX271" s="664">
        <f>'3A 2025-2026 REPORTE CALIFICACI'!ER34</f>
        <v>0</v>
      </c>
      <c r="DY271" s="664">
        <f>'3A 2025-2026 REPORTE CALIFICACI'!ES34</f>
        <v>70</v>
      </c>
      <c r="DZ271" s="665">
        <f>'3A 2025-2026 REPORTE CALIFICACI'!ET34</f>
        <v>93</v>
      </c>
      <c r="EA271" s="665">
        <f>'3A 2025-2026 REPORTE CALIFICACI'!EU34</f>
        <v>87</v>
      </c>
      <c r="EB271" s="664">
        <f>'3A 2025-2026 REPORTE CALIFICACI'!EV34</f>
        <v>0</v>
      </c>
      <c r="EC271" s="665">
        <f>'3A 2025-2026 REPORTE CALIFICACI'!EW34</f>
        <v>72</v>
      </c>
      <c r="ED271" s="665">
        <f>'3A 2025-2026 REPORTE CALIFICACI'!EX34</f>
        <v>81</v>
      </c>
      <c r="EE271" s="665">
        <f>'3A 2025-2026 REPORTE CALIFICACI'!EY34</f>
        <v>76</v>
      </c>
      <c r="EF271" s="665">
        <f>'3A 2025-2026 REPORTE CALIFICACI'!EZ34</f>
        <v>0</v>
      </c>
      <c r="EG271" s="664"/>
      <c r="EH271" s="664"/>
      <c r="EI271" s="664"/>
      <c r="EJ271" s="664"/>
      <c r="EK271" s="664"/>
      <c r="EL271" s="664"/>
      <c r="EM271" s="664"/>
      <c r="EN271" s="664"/>
      <c r="EO271" s="664"/>
      <c r="EP271" s="664"/>
      <c r="EQ271" s="664"/>
      <c r="ER271" s="664"/>
      <c r="ES271" s="664"/>
      <c r="ET271" s="664"/>
      <c r="EU271" s="664"/>
      <c r="EV271" s="664"/>
      <c r="EW271" s="664"/>
      <c r="EX271" s="664"/>
      <c r="EY271" s="666"/>
    </row>
    <row r="272" ht="52.5" customHeight="1">
      <c r="A272" s="661"/>
      <c r="B272" s="47"/>
      <c r="C272" s="663" t="s">
        <v>1019</v>
      </c>
      <c r="D272" s="664">
        <f>'3A 2025-2026 REPORTE CALIFICACI'!FS31</f>
        <v>92</v>
      </c>
      <c r="E272" s="664">
        <f>'3A 2025-2026 REPORTE CALIFICACI'!FT31</f>
        <v>88</v>
      </c>
      <c r="F272" s="664">
        <f>'3A 2025-2026 REPORTE CALIFICACI'!FU31</f>
        <v>75</v>
      </c>
      <c r="G272" s="664">
        <f>'3A 2025-2026 REPORTE CALIFICACI'!FV31</f>
        <v>0</v>
      </c>
      <c r="H272" s="664">
        <f>'3A 2025-2026 REPORTE CALIFICACI'!FW31</f>
        <v>80</v>
      </c>
      <c r="I272" s="664">
        <f>'3A 2025-2026 REPORTE CALIFICACI'!FX31</f>
        <v>80</v>
      </c>
      <c r="J272" s="664">
        <f>'3A 2025-2026 REPORTE CALIFICACI'!FY31</f>
        <v>75</v>
      </c>
      <c r="K272" s="664">
        <f>'3A 2025-2026 REPORTE CALIFICACI'!FZ31</f>
        <v>0</v>
      </c>
      <c r="L272" s="664">
        <f>'3A 2025-2026 REPORTE CALIFICACI'!GA31</f>
        <v>86</v>
      </c>
      <c r="M272" s="664">
        <f>'3A 2025-2026 REPORTE CALIFICACI'!GB31</f>
        <v>90</v>
      </c>
      <c r="N272" s="664">
        <f>'3A 2025-2026 REPORTE CALIFICACI'!GC31</f>
        <v>75</v>
      </c>
      <c r="O272" s="664">
        <f>'3A 2025-2026 REPORTE CALIFICACI'!GD31</f>
        <v>0</v>
      </c>
      <c r="P272" s="664">
        <f>'3A 2025-2026 REPORTE CALIFICACI'!GE31</f>
        <v>87</v>
      </c>
      <c r="Q272" s="664">
        <f>'3A 2025-2026 REPORTE CALIFICACI'!GF31</f>
        <v>90</v>
      </c>
      <c r="R272" s="664">
        <f>'3A 2025-2026 REPORTE CALIFICACI'!GG31</f>
        <v>84</v>
      </c>
      <c r="S272" s="664">
        <f>'3A 2025-2026 REPORTE CALIFICACI'!GH31</f>
        <v>0</v>
      </c>
      <c r="T272" s="664"/>
      <c r="U272" s="664"/>
      <c r="V272" s="664"/>
      <c r="W272" s="664"/>
      <c r="X272" s="664"/>
      <c r="Y272" s="664"/>
      <c r="Z272" s="664"/>
      <c r="AA272" s="664"/>
      <c r="AB272" s="664"/>
      <c r="AC272" s="664"/>
      <c r="AD272" s="664"/>
      <c r="AE272" s="664"/>
      <c r="AF272" s="664"/>
      <c r="AG272" s="664"/>
      <c r="AH272" s="664"/>
      <c r="AI272" s="664"/>
      <c r="AJ272" s="664"/>
      <c r="AK272" s="664"/>
      <c r="AL272" s="666"/>
      <c r="AM272" s="667"/>
      <c r="AN272" s="661"/>
      <c r="AO272" s="47"/>
      <c r="AP272" s="663" t="s">
        <v>1019</v>
      </c>
      <c r="AQ272" s="664">
        <f>'3A 2025-2026 REPORTE CALIFICACI'!FS32</f>
        <v>83</v>
      </c>
      <c r="AR272" s="664">
        <f>'3A 2025-2026 REPORTE CALIFICACI'!FT32</f>
        <v>85</v>
      </c>
      <c r="AS272" s="664">
        <f>'3A 2025-2026 REPORTE CALIFICACI'!FU32</f>
        <v>79</v>
      </c>
      <c r="AT272" s="664">
        <f>'3A 2025-2026 REPORTE CALIFICACI'!FV32</f>
        <v>0</v>
      </c>
      <c r="AU272" s="664">
        <f>'3A 2025-2026 REPORTE CALIFICACI'!FW32</f>
        <v>98</v>
      </c>
      <c r="AV272" s="664">
        <f>'3A 2025-2026 REPORTE CALIFICACI'!FX32</f>
        <v>91</v>
      </c>
      <c r="AW272" s="664">
        <f>'3A 2025-2026 REPORTE CALIFICACI'!FY32</f>
        <v>80</v>
      </c>
      <c r="AX272" s="664">
        <f>'3A 2025-2026 REPORTE CALIFICACI'!FZ32</f>
        <v>0</v>
      </c>
      <c r="AY272" s="664">
        <f>'3A 2025-2026 REPORTE CALIFICACI'!GA32</f>
        <v>93</v>
      </c>
      <c r="AZ272" s="664">
        <f>'3A 2025-2026 REPORTE CALIFICACI'!GB32</f>
        <v>95</v>
      </c>
      <c r="BA272" s="664">
        <f>'3A 2025-2026 REPORTE CALIFICACI'!GC32</f>
        <v>82</v>
      </c>
      <c r="BB272" s="664">
        <f>'3A 2025-2026 REPORTE CALIFICACI'!GD32</f>
        <v>0</v>
      </c>
      <c r="BC272" s="664">
        <f>'3A 2025-2026 REPORTE CALIFICACI'!GE32</f>
        <v>96</v>
      </c>
      <c r="BD272" s="664">
        <f>'3A 2025-2026 REPORTE CALIFICACI'!GF32</f>
        <v>89</v>
      </c>
      <c r="BE272" s="664">
        <f>'3A 2025-2026 REPORTE CALIFICACI'!GG32</f>
        <v>82</v>
      </c>
      <c r="BF272" s="664">
        <f>'3A 2025-2026 REPORTE CALIFICACI'!GH32</f>
        <v>0</v>
      </c>
      <c r="BG272" s="664"/>
      <c r="BH272" s="664"/>
      <c r="BI272" s="664"/>
      <c r="BJ272" s="664"/>
      <c r="BK272" s="664"/>
      <c r="BL272" s="664"/>
      <c r="BM272" s="664"/>
      <c r="BN272" s="664"/>
      <c r="BO272" s="664"/>
      <c r="BP272" s="664"/>
      <c r="BQ272" s="664"/>
      <c r="BR272" s="664"/>
      <c r="BS272" s="664"/>
      <c r="BT272" s="664"/>
      <c r="BU272" s="664"/>
      <c r="BV272" s="664"/>
      <c r="BW272" s="664"/>
      <c r="BX272" s="664"/>
      <c r="BY272" s="666"/>
      <c r="BZ272" s="667"/>
      <c r="CA272" s="661"/>
      <c r="CB272" s="47"/>
      <c r="CC272" s="663" t="s">
        <v>1019</v>
      </c>
      <c r="CD272" s="664">
        <f>'3A 2025-2026 REPORTE CALIFICACI'!FS33</f>
        <v>83</v>
      </c>
      <c r="CE272" s="664">
        <f>'3A 2025-2026 REPORTE CALIFICACI'!FT33</f>
        <v>89</v>
      </c>
      <c r="CF272" s="664">
        <f>'3A 2025-2026 REPORTE CALIFICACI'!FU33</f>
        <v>82</v>
      </c>
      <c r="CG272" s="664">
        <f>'3A 2025-2026 REPORTE CALIFICACI'!FV33</f>
        <v>0</v>
      </c>
      <c r="CH272" s="664">
        <f>'3A 2025-2026 REPORTE CALIFICACI'!FW33</f>
        <v>74</v>
      </c>
      <c r="CI272" s="664">
        <f>'3A 2025-2026 REPORTE CALIFICACI'!FX33</f>
        <v>91</v>
      </c>
      <c r="CJ272" s="664">
        <f>'3A 2025-2026 REPORTE CALIFICACI'!FY33</f>
        <v>75</v>
      </c>
      <c r="CK272" s="664">
        <f>'3A 2025-2026 REPORTE CALIFICACI'!FZ33</f>
        <v>0</v>
      </c>
      <c r="CL272" s="664">
        <f>'3A 2025-2026 REPORTE CALIFICACI'!GA33</f>
        <v>84</v>
      </c>
      <c r="CM272" s="664">
        <f>'3A 2025-2026 REPORTE CALIFICACI'!GB33</f>
        <v>92</v>
      </c>
      <c r="CN272" s="664">
        <f>'3A 2025-2026 REPORTE CALIFICACI'!GC33</f>
        <v>80</v>
      </c>
      <c r="CO272" s="664">
        <f>'3A 2025-2026 REPORTE CALIFICACI'!GD33</f>
        <v>0</v>
      </c>
      <c r="CP272" s="664">
        <f>'3A 2025-2026 REPORTE CALIFICACI'!GE33</f>
        <v>81</v>
      </c>
      <c r="CQ272" s="664">
        <f>'3A 2025-2026 REPORTE CALIFICACI'!GF33</f>
        <v>94</v>
      </c>
      <c r="CR272" s="664">
        <f>'3A 2025-2026 REPORTE CALIFICACI'!GG33</f>
        <v>82</v>
      </c>
      <c r="CS272" s="664">
        <f>'3A 2025-2026 REPORTE CALIFICACI'!GH33</f>
        <v>0</v>
      </c>
      <c r="CT272" s="664"/>
      <c r="CU272" s="664"/>
      <c r="CV272" s="664"/>
      <c r="CW272" s="664"/>
      <c r="CX272" s="664"/>
      <c r="CY272" s="664"/>
      <c r="CZ272" s="664"/>
      <c r="DA272" s="664"/>
      <c r="DB272" s="664"/>
      <c r="DC272" s="664"/>
      <c r="DD272" s="664"/>
      <c r="DE272" s="664"/>
      <c r="DF272" s="664"/>
      <c r="DG272" s="664"/>
      <c r="DH272" s="664"/>
      <c r="DI272" s="664"/>
      <c r="DJ272" s="664"/>
      <c r="DK272" s="664"/>
      <c r="DL272" s="666"/>
      <c r="DM272" s="667"/>
      <c r="DN272" s="661"/>
      <c r="DO272" s="47"/>
      <c r="DP272" s="663" t="s">
        <v>1019</v>
      </c>
      <c r="DQ272" s="664">
        <f>'3A 2025-2026 REPORTE CALIFICACI'!FS34</f>
        <v>87</v>
      </c>
      <c r="DR272" s="664">
        <f>'3A 2025-2026 REPORTE CALIFICACI'!FT34</f>
        <v>70</v>
      </c>
      <c r="DS272" s="664">
        <f>'3A 2025-2026 REPORTE CALIFICACI'!FU34</f>
        <v>70</v>
      </c>
      <c r="DT272" s="664">
        <f>'3A 2025-2026 REPORTE CALIFICACI'!FV34</f>
        <v>0</v>
      </c>
      <c r="DU272" s="664">
        <f>'3A 2025-2026 REPORTE CALIFICACI'!FW34</f>
        <v>80</v>
      </c>
      <c r="DV272" s="664">
        <f>'3A 2025-2026 REPORTE CALIFICACI'!FX34</f>
        <v>92</v>
      </c>
      <c r="DW272" s="664">
        <f>'3A 2025-2026 REPORTE CALIFICACI'!FY34</f>
        <v>70</v>
      </c>
      <c r="DX272" s="664">
        <f>'3A 2025-2026 REPORTE CALIFICACI'!FZ34</f>
        <v>0</v>
      </c>
      <c r="DY272" s="664">
        <f>'3A 2025-2026 REPORTE CALIFICACI'!GA34</f>
        <v>83</v>
      </c>
      <c r="DZ272" s="664">
        <f>'3A 2025-2026 REPORTE CALIFICACI'!GB34</f>
        <v>88</v>
      </c>
      <c r="EA272" s="664">
        <f>'3A 2025-2026 REPORTE CALIFICACI'!GC34</f>
        <v>70</v>
      </c>
      <c r="EB272" s="664">
        <f>'3A 2025-2026 REPORTE CALIFICACI'!GD34</f>
        <v>0</v>
      </c>
      <c r="EC272" s="664">
        <f>'3A 2025-2026 REPORTE CALIFICACI'!GE34</f>
        <v>82</v>
      </c>
      <c r="ED272" s="664">
        <f>'3A 2025-2026 REPORTE CALIFICACI'!GF34</f>
        <v>91</v>
      </c>
      <c r="EE272" s="664">
        <f>'3A 2025-2026 REPORTE CALIFICACI'!GG34</f>
        <v>79</v>
      </c>
      <c r="EF272" s="664">
        <f>'3A 2025-2026 REPORTE CALIFICACI'!GH34</f>
        <v>0</v>
      </c>
      <c r="EG272" s="664"/>
      <c r="EH272" s="664"/>
      <c r="EI272" s="664"/>
      <c r="EJ272" s="664"/>
      <c r="EK272" s="664"/>
      <c r="EL272" s="664"/>
      <c r="EM272" s="664"/>
      <c r="EN272" s="664"/>
      <c r="EO272" s="664"/>
      <c r="EP272" s="664"/>
      <c r="EQ272" s="664"/>
      <c r="ER272" s="664"/>
      <c r="ES272" s="664"/>
      <c r="ET272" s="664"/>
      <c r="EU272" s="664"/>
      <c r="EV272" s="664"/>
      <c r="EW272" s="664"/>
      <c r="EX272" s="664"/>
      <c r="EY272" s="666"/>
    </row>
    <row r="273" ht="52.5" customHeight="1">
      <c r="A273" s="661"/>
      <c r="B273" s="47"/>
      <c r="C273" s="663" t="s">
        <v>1020</v>
      </c>
      <c r="D273" s="664">
        <f>'3A 2025-2026 REPORTE CALIFICACI'!HA31</f>
        <v>83</v>
      </c>
      <c r="E273" s="664">
        <f>'3A 2025-2026 REPORTE CALIFICACI'!HB31</f>
        <v>86</v>
      </c>
      <c r="F273" s="664">
        <f>'3A 2025-2026 REPORTE CALIFICACI'!HC31</f>
        <v>87</v>
      </c>
      <c r="G273" s="664">
        <f>'3A 2025-2026 REPORTE CALIFICACI'!HD31</f>
        <v>0</v>
      </c>
      <c r="H273" s="664">
        <f>'3A 2025-2026 REPORTE CALIFICACI'!HE31</f>
        <v>77</v>
      </c>
      <c r="I273" s="664">
        <f>'3A 2025-2026 REPORTE CALIFICACI'!HF31</f>
        <v>80</v>
      </c>
      <c r="J273" s="664">
        <f>'3A 2025-2026 REPORTE CALIFICACI'!HG31</f>
        <v>82</v>
      </c>
      <c r="K273" s="664">
        <f>'3A 2025-2026 REPORTE CALIFICACI'!HH31</f>
        <v>0</v>
      </c>
      <c r="L273" s="664">
        <f>'3A 2025-2026 REPORTE CALIFICACI'!HI31</f>
        <v>78</v>
      </c>
      <c r="M273" s="664">
        <f>'3A 2025-2026 REPORTE CALIFICACI'!HJ31</f>
        <v>75</v>
      </c>
      <c r="N273" s="664">
        <f>'3A 2025-2026 REPORTE CALIFICACI'!HK31</f>
        <v>76</v>
      </c>
      <c r="O273" s="664">
        <f>'3A 2025-2026 REPORTE CALIFICACI'!HL31</f>
        <v>0</v>
      </c>
      <c r="P273" s="664">
        <f>'3A 2025-2026 REPORTE CALIFICACI'!HM31</f>
        <v>90</v>
      </c>
      <c r="Q273" s="664">
        <f>'3A 2025-2026 REPORTE CALIFICACI'!HN31</f>
        <v>92</v>
      </c>
      <c r="R273" s="664">
        <f>'3A 2025-2026 REPORTE CALIFICACI'!HO31</f>
        <v>80</v>
      </c>
      <c r="S273" s="664">
        <f>'3A 2025-2026 REPORTE CALIFICACI'!HP31</f>
        <v>0</v>
      </c>
      <c r="T273" s="664"/>
      <c r="U273" s="664"/>
      <c r="V273" s="664"/>
      <c r="W273" s="664"/>
      <c r="X273" s="664"/>
      <c r="Y273" s="664"/>
      <c r="Z273" s="664"/>
      <c r="AA273" s="664"/>
      <c r="AB273" s="664"/>
      <c r="AC273" s="664"/>
      <c r="AD273" s="664"/>
      <c r="AE273" s="664"/>
      <c r="AF273" s="664"/>
      <c r="AG273" s="664"/>
      <c r="AH273" s="664"/>
      <c r="AI273" s="664"/>
      <c r="AJ273" s="664"/>
      <c r="AK273" s="664"/>
      <c r="AL273" s="666"/>
      <c r="AM273" s="667"/>
      <c r="AN273" s="661"/>
      <c r="AO273" s="47"/>
      <c r="AP273" s="663" t="s">
        <v>1020</v>
      </c>
      <c r="AQ273" s="664">
        <f>'3A 2025-2026 REPORTE CALIFICACI'!HA32</f>
        <v>90</v>
      </c>
      <c r="AR273" s="664">
        <f>'3A 2025-2026 REPORTE CALIFICACI'!HB32</f>
        <v>87</v>
      </c>
      <c r="AS273" s="664">
        <f>'3A 2025-2026 REPORTE CALIFICACI'!HC32</f>
        <v>97</v>
      </c>
      <c r="AT273" s="664">
        <f>'3A 2025-2026 REPORTE CALIFICACI'!HD32</f>
        <v>0</v>
      </c>
      <c r="AU273" s="664">
        <f>'3A 2025-2026 REPORTE CALIFICACI'!HE32</f>
        <v>90</v>
      </c>
      <c r="AV273" s="664">
        <f>'3A 2025-2026 REPORTE CALIFICACI'!HF32</f>
        <v>88</v>
      </c>
      <c r="AW273" s="664">
        <f>'3A 2025-2026 REPORTE CALIFICACI'!HG32</f>
        <v>80</v>
      </c>
      <c r="AX273" s="664">
        <f>'3A 2025-2026 REPORTE CALIFICACI'!HH32</f>
        <v>0</v>
      </c>
      <c r="AY273" s="664">
        <f>'3A 2025-2026 REPORTE CALIFICACI'!HI32</f>
        <v>88</v>
      </c>
      <c r="AZ273" s="664">
        <f>'3A 2025-2026 REPORTE CALIFICACI'!HJ32</f>
        <v>80</v>
      </c>
      <c r="BA273" s="664">
        <f>'3A 2025-2026 REPORTE CALIFICACI'!HK32</f>
        <v>73</v>
      </c>
      <c r="BB273" s="664">
        <f>'3A 2025-2026 REPORTE CALIFICACI'!HL32</f>
        <v>0</v>
      </c>
      <c r="BC273" s="664">
        <f>'3A 2025-2026 REPORTE CALIFICACI'!HM32</f>
        <v>92</v>
      </c>
      <c r="BD273" s="664">
        <f>'3A 2025-2026 REPORTE CALIFICACI'!HN32</f>
        <v>85</v>
      </c>
      <c r="BE273" s="664">
        <f>'3A 2025-2026 REPORTE CALIFICACI'!HO32</f>
        <v>90</v>
      </c>
      <c r="BF273" s="664">
        <f>'3A 2025-2026 REPORTE CALIFICACI'!HP32</f>
        <v>0</v>
      </c>
      <c r="BG273" s="664"/>
      <c r="BH273" s="664"/>
      <c r="BI273" s="664"/>
      <c r="BJ273" s="664"/>
      <c r="BK273" s="664"/>
      <c r="BL273" s="664"/>
      <c r="BM273" s="664"/>
      <c r="BN273" s="664"/>
      <c r="BO273" s="664"/>
      <c r="BP273" s="664"/>
      <c r="BQ273" s="664"/>
      <c r="BR273" s="664"/>
      <c r="BS273" s="664"/>
      <c r="BT273" s="664"/>
      <c r="BU273" s="664"/>
      <c r="BV273" s="664"/>
      <c r="BW273" s="664"/>
      <c r="BX273" s="664"/>
      <c r="BY273" s="666"/>
      <c r="BZ273" s="667"/>
      <c r="CA273" s="661"/>
      <c r="CB273" s="47"/>
      <c r="CC273" s="663" t="s">
        <v>1020</v>
      </c>
      <c r="CD273" s="664">
        <f>'3A 2025-2026 REPORTE CALIFICACI'!HA33</f>
        <v>90</v>
      </c>
      <c r="CE273" s="664">
        <f>'3A 2025-2026 REPORTE CALIFICACI'!HB33</f>
        <v>75</v>
      </c>
      <c r="CF273" s="664">
        <f>'3A 2025-2026 REPORTE CALIFICACI'!HC33</f>
        <v>83</v>
      </c>
      <c r="CG273" s="664">
        <f>'3A 2025-2026 REPORTE CALIFICACI'!HD33</f>
        <v>0</v>
      </c>
      <c r="CH273" s="664">
        <f>'3A 2025-2026 REPORTE CALIFICACI'!HE33</f>
        <v>80</v>
      </c>
      <c r="CI273" s="664">
        <f>'3A 2025-2026 REPORTE CALIFICACI'!HF33</f>
        <v>77</v>
      </c>
      <c r="CJ273" s="664">
        <f>'3A 2025-2026 REPORTE CALIFICACI'!HG33</f>
        <v>84</v>
      </c>
      <c r="CK273" s="664">
        <f>'3A 2025-2026 REPORTE CALIFICACI'!HH33</f>
        <v>0</v>
      </c>
      <c r="CL273" s="664">
        <f>'3A 2025-2026 REPORTE CALIFICACI'!HI33</f>
        <v>88</v>
      </c>
      <c r="CM273" s="664">
        <f>'3A 2025-2026 REPORTE CALIFICACI'!HJ33</f>
        <v>84</v>
      </c>
      <c r="CN273" s="664">
        <f>'3A 2025-2026 REPORTE CALIFICACI'!HK33</f>
        <v>84</v>
      </c>
      <c r="CO273" s="664">
        <f>'3A 2025-2026 REPORTE CALIFICACI'!HL33</f>
        <v>0</v>
      </c>
      <c r="CP273" s="664">
        <f>'3A 2025-2026 REPORTE CALIFICACI'!HM33</f>
        <v>85</v>
      </c>
      <c r="CQ273" s="664">
        <f>'3A 2025-2026 REPORTE CALIFICACI'!HN33</f>
        <v>80</v>
      </c>
      <c r="CR273" s="664">
        <f>'3A 2025-2026 REPORTE CALIFICACI'!HO33</f>
        <v>80</v>
      </c>
      <c r="CS273" s="664">
        <f>'3A 2025-2026 REPORTE CALIFICACI'!HP33</f>
        <v>0</v>
      </c>
      <c r="CT273" s="664"/>
      <c r="CU273" s="664"/>
      <c r="CV273" s="664"/>
      <c r="CW273" s="664"/>
      <c r="CX273" s="664"/>
      <c r="CY273" s="664"/>
      <c r="CZ273" s="664"/>
      <c r="DA273" s="664"/>
      <c r="DB273" s="664"/>
      <c r="DC273" s="664"/>
      <c r="DD273" s="664"/>
      <c r="DE273" s="664"/>
      <c r="DF273" s="664"/>
      <c r="DG273" s="664"/>
      <c r="DH273" s="664"/>
      <c r="DI273" s="664"/>
      <c r="DJ273" s="664"/>
      <c r="DK273" s="664"/>
      <c r="DL273" s="666"/>
      <c r="DM273" s="667"/>
      <c r="DN273" s="661"/>
      <c r="DO273" s="47"/>
      <c r="DP273" s="663" t="s">
        <v>1020</v>
      </c>
      <c r="DQ273" s="664">
        <f>'3A 2025-2026 REPORTE CALIFICACI'!HA34</f>
        <v>80</v>
      </c>
      <c r="DR273" s="664">
        <f>'3A 2025-2026 REPORTE CALIFICACI'!HB34</f>
        <v>70</v>
      </c>
      <c r="DS273" s="664">
        <f>'3A 2025-2026 REPORTE CALIFICACI'!HC34</f>
        <v>97</v>
      </c>
      <c r="DT273" s="664">
        <f>'3A 2025-2026 REPORTE CALIFICACI'!HD34</f>
        <v>0</v>
      </c>
      <c r="DU273" s="664">
        <f>'3A 2025-2026 REPORTE CALIFICACI'!HE34</f>
        <v>80</v>
      </c>
      <c r="DV273" s="664">
        <f>'3A 2025-2026 REPORTE CALIFICACI'!HF34</f>
        <v>76</v>
      </c>
      <c r="DW273" s="664">
        <f>'3A 2025-2026 REPORTE CALIFICACI'!HG34</f>
        <v>88</v>
      </c>
      <c r="DX273" s="664">
        <f>'3A 2025-2026 REPORTE CALIFICACI'!HH34</f>
        <v>0</v>
      </c>
      <c r="DY273" s="664">
        <f>'3A 2025-2026 REPORTE CALIFICACI'!HI34</f>
        <v>75</v>
      </c>
      <c r="DZ273" s="664">
        <f>'3A 2025-2026 REPORTE CALIFICACI'!HJ34</f>
        <v>76</v>
      </c>
      <c r="EA273" s="664">
        <f>'3A 2025-2026 REPORTE CALIFICACI'!HK34</f>
        <v>88</v>
      </c>
      <c r="EB273" s="664">
        <f>'3A 2025-2026 REPORTE CALIFICACI'!HL34</f>
        <v>0</v>
      </c>
      <c r="EC273" s="664">
        <f>'3A 2025-2026 REPORTE CALIFICACI'!HM34</f>
        <v>91</v>
      </c>
      <c r="ED273" s="664">
        <f>'3A 2025-2026 REPORTE CALIFICACI'!HN34</f>
        <v>78</v>
      </c>
      <c r="EE273" s="664">
        <f>'3A 2025-2026 REPORTE CALIFICACI'!HO34</f>
        <v>81</v>
      </c>
      <c r="EF273" s="664">
        <f>'3A 2025-2026 REPORTE CALIFICACI'!HP34</f>
        <v>0</v>
      </c>
      <c r="EG273" s="664"/>
      <c r="EH273" s="664"/>
      <c r="EI273" s="664"/>
      <c r="EJ273" s="664"/>
      <c r="EK273" s="664"/>
      <c r="EL273" s="664"/>
      <c r="EM273" s="664"/>
      <c r="EN273" s="664"/>
      <c r="EO273" s="664"/>
      <c r="EP273" s="664"/>
      <c r="EQ273" s="664"/>
      <c r="ER273" s="664"/>
      <c r="ES273" s="664"/>
      <c r="ET273" s="664"/>
      <c r="EU273" s="664"/>
      <c r="EV273" s="664"/>
      <c r="EW273" s="664"/>
      <c r="EX273" s="664"/>
      <c r="EY273" s="666"/>
    </row>
    <row r="274" ht="52.5" customHeight="1">
      <c r="A274" s="661"/>
      <c r="B274" s="47"/>
      <c r="C274" s="663" t="s">
        <v>1021</v>
      </c>
      <c r="D274" s="664">
        <f>'3A 2025-2026 REPORTE CALIFICACI'!II31</f>
        <v>77</v>
      </c>
      <c r="E274" s="664">
        <f>'3A 2025-2026 REPORTE CALIFICACI'!IJ31</f>
        <v>82</v>
      </c>
      <c r="F274" s="664">
        <f>'3A 2025-2026 REPORTE CALIFICACI'!IK31</f>
        <v>86</v>
      </c>
      <c r="G274" s="664">
        <f>'3A 2025-2026 REPORTE CALIFICACI'!IL31</f>
        <v>0</v>
      </c>
      <c r="H274" s="664">
        <f>'3A 2025-2026 REPORTE CALIFICACI'!IM31</f>
        <v>82</v>
      </c>
      <c r="I274" s="664">
        <f>'3A 2025-2026 REPORTE CALIFICACI'!IN31</f>
        <v>84</v>
      </c>
      <c r="J274" s="664">
        <f>'3A 2025-2026 REPORTE CALIFICACI'!IO31</f>
        <v>88</v>
      </c>
      <c r="K274" s="664">
        <f>'3A 2025-2026 REPORTE CALIFICACI'!IP31</f>
        <v>0</v>
      </c>
      <c r="L274" s="664">
        <f>'3A 2025-2026 REPORTE CALIFICACI'!IQ31</f>
        <v>83</v>
      </c>
      <c r="M274" s="664">
        <f>'3A 2025-2026 REPORTE CALIFICACI'!IR31</f>
        <v>78</v>
      </c>
      <c r="N274" s="664">
        <f>'3A 2025-2026 REPORTE CALIFICACI'!IS31</f>
        <v>83</v>
      </c>
      <c r="O274" s="664">
        <f>'3A 2025-2026 REPORTE CALIFICACI'!IT31</f>
        <v>0</v>
      </c>
      <c r="P274" s="664">
        <f>'3A 2025-2026 REPORTE CALIFICACI'!IU31</f>
        <v>76</v>
      </c>
      <c r="Q274" s="664">
        <f>'3A 2025-2026 REPORTE CALIFICACI'!IV31</f>
        <v>85</v>
      </c>
      <c r="R274" s="664">
        <f>'3A 2025-2026 REPORTE CALIFICACI'!IW31</f>
        <v>88</v>
      </c>
      <c r="S274" s="664">
        <f>'3A 2025-2026 REPORTE CALIFICACI'!IX31</f>
        <v>0</v>
      </c>
      <c r="T274" s="664"/>
      <c r="U274" s="664"/>
      <c r="V274" s="664"/>
      <c r="W274" s="664"/>
      <c r="X274" s="664"/>
      <c r="Y274" s="664"/>
      <c r="Z274" s="664"/>
      <c r="AA274" s="664"/>
      <c r="AB274" s="664"/>
      <c r="AC274" s="664"/>
      <c r="AD274" s="664"/>
      <c r="AE274" s="664"/>
      <c r="AF274" s="664"/>
      <c r="AG274" s="664"/>
      <c r="AH274" s="664"/>
      <c r="AI274" s="664"/>
      <c r="AJ274" s="664"/>
      <c r="AK274" s="664"/>
      <c r="AL274" s="666"/>
      <c r="AM274" s="667"/>
      <c r="AN274" s="661"/>
      <c r="AO274" s="47"/>
      <c r="AP274" s="663" t="s">
        <v>1021</v>
      </c>
      <c r="AQ274" s="664">
        <f>'3A 2025-2026 REPORTE CALIFICACI'!II32</f>
        <v>82</v>
      </c>
      <c r="AR274" s="664">
        <f>'3A 2025-2026 REPORTE CALIFICACI'!IJ32</f>
        <v>88</v>
      </c>
      <c r="AS274" s="664">
        <f>'3A 2025-2026 REPORTE CALIFICACI'!IK32</f>
        <v>90</v>
      </c>
      <c r="AT274" s="664">
        <f>'3A 2025-2026 REPORTE CALIFICACI'!IL32</f>
        <v>0</v>
      </c>
      <c r="AU274" s="664">
        <f>'3A 2025-2026 REPORTE CALIFICACI'!IM32</f>
        <v>85</v>
      </c>
      <c r="AV274" s="664">
        <f>'3A 2025-2026 REPORTE CALIFICACI'!IN32</f>
        <v>90</v>
      </c>
      <c r="AW274" s="664">
        <f>'3A 2025-2026 REPORTE CALIFICACI'!IO32</f>
        <v>91</v>
      </c>
      <c r="AX274" s="664">
        <f>'3A 2025-2026 REPORTE CALIFICACI'!IP32</f>
        <v>0</v>
      </c>
      <c r="AY274" s="664">
        <f>'3A 2025-2026 REPORTE CALIFICACI'!IQ32</f>
        <v>88</v>
      </c>
      <c r="AZ274" s="664">
        <f>'3A 2025-2026 REPORTE CALIFICACI'!IR32</f>
        <v>86</v>
      </c>
      <c r="BA274" s="664">
        <f>'3A 2025-2026 REPORTE CALIFICACI'!IS32</f>
        <v>88</v>
      </c>
      <c r="BB274" s="664">
        <f>'3A 2025-2026 REPORTE CALIFICACI'!IT32</f>
        <v>0</v>
      </c>
      <c r="BC274" s="664">
        <f>'3A 2025-2026 REPORTE CALIFICACI'!IU32</f>
        <v>84</v>
      </c>
      <c r="BD274" s="664">
        <f>'3A 2025-2026 REPORTE CALIFICACI'!IV32</f>
        <v>90</v>
      </c>
      <c r="BE274" s="664">
        <f>'3A 2025-2026 REPORTE CALIFICACI'!IW32</f>
        <v>93</v>
      </c>
      <c r="BF274" s="664">
        <f>'3A 2025-2026 REPORTE CALIFICACI'!IX32</f>
        <v>0</v>
      </c>
      <c r="BG274" s="664"/>
      <c r="BH274" s="664"/>
      <c r="BI274" s="664"/>
      <c r="BJ274" s="664"/>
      <c r="BK274" s="664"/>
      <c r="BL274" s="664"/>
      <c r="BM274" s="664"/>
      <c r="BN274" s="664"/>
      <c r="BO274" s="664"/>
      <c r="BP274" s="664"/>
      <c r="BQ274" s="664"/>
      <c r="BR274" s="664"/>
      <c r="BS274" s="664"/>
      <c r="BT274" s="664"/>
      <c r="BU274" s="664"/>
      <c r="BV274" s="664"/>
      <c r="BW274" s="664"/>
      <c r="BX274" s="664"/>
      <c r="BY274" s="666"/>
      <c r="BZ274" s="667"/>
      <c r="CA274" s="661"/>
      <c r="CB274" s="47"/>
      <c r="CC274" s="663" t="s">
        <v>1021</v>
      </c>
      <c r="CD274" s="664">
        <f>'3A 2025-2026 REPORTE CALIFICACI'!II33</f>
        <v>83</v>
      </c>
      <c r="CE274" s="664">
        <f>'3A 2025-2026 REPORTE CALIFICACI'!IJ33</f>
        <v>87</v>
      </c>
      <c r="CF274" s="664">
        <f>'3A 2025-2026 REPORTE CALIFICACI'!IK33</f>
        <v>86</v>
      </c>
      <c r="CG274" s="664">
        <f>'3A 2025-2026 REPORTE CALIFICACI'!IL33</f>
        <v>0</v>
      </c>
      <c r="CH274" s="664">
        <f>'3A 2025-2026 REPORTE CALIFICACI'!IM33</f>
        <v>86</v>
      </c>
      <c r="CI274" s="664">
        <f>'3A 2025-2026 REPORTE CALIFICACI'!IN33</f>
        <v>90</v>
      </c>
      <c r="CJ274" s="664">
        <f>'3A 2025-2026 REPORTE CALIFICACI'!IO33</f>
        <v>92</v>
      </c>
      <c r="CK274" s="664">
        <f>'3A 2025-2026 REPORTE CALIFICACI'!IP33</f>
        <v>0</v>
      </c>
      <c r="CL274" s="664">
        <f>'3A 2025-2026 REPORTE CALIFICACI'!IQ33</f>
        <v>87</v>
      </c>
      <c r="CM274" s="664">
        <f>'3A 2025-2026 REPORTE CALIFICACI'!IR33</f>
        <v>84</v>
      </c>
      <c r="CN274" s="664">
        <f>'3A 2025-2026 REPORTE CALIFICACI'!IS33</f>
        <v>86</v>
      </c>
      <c r="CO274" s="664">
        <f>'3A 2025-2026 REPORTE CALIFICACI'!IT33</f>
        <v>0</v>
      </c>
      <c r="CP274" s="664">
        <f>'3A 2025-2026 REPORTE CALIFICACI'!IU33</f>
        <v>82</v>
      </c>
      <c r="CQ274" s="664">
        <f>'3A 2025-2026 REPORTE CALIFICACI'!IV33</f>
        <v>90</v>
      </c>
      <c r="CR274" s="664">
        <f>'3A 2025-2026 REPORTE CALIFICACI'!IW33</f>
        <v>88</v>
      </c>
      <c r="CS274" s="664">
        <f>'3A 2025-2026 REPORTE CALIFICACI'!IX33</f>
        <v>0</v>
      </c>
      <c r="CT274" s="664"/>
      <c r="CU274" s="664"/>
      <c r="CV274" s="664"/>
      <c r="CW274" s="664"/>
      <c r="CX274" s="664"/>
      <c r="CY274" s="664"/>
      <c r="CZ274" s="664"/>
      <c r="DA274" s="664"/>
      <c r="DB274" s="664"/>
      <c r="DC274" s="664"/>
      <c r="DD274" s="664"/>
      <c r="DE274" s="664"/>
      <c r="DF274" s="664"/>
      <c r="DG274" s="664"/>
      <c r="DH274" s="664"/>
      <c r="DI274" s="664"/>
      <c r="DJ274" s="664"/>
      <c r="DK274" s="664"/>
      <c r="DL274" s="666"/>
      <c r="DM274" s="667"/>
      <c r="DN274" s="661"/>
      <c r="DO274" s="47"/>
      <c r="DP274" s="663" t="s">
        <v>1021</v>
      </c>
      <c r="DQ274" s="664">
        <f>'3A 2025-2026 REPORTE CALIFICACI'!II34</f>
        <v>74</v>
      </c>
      <c r="DR274" s="664">
        <f>'3A 2025-2026 REPORTE CALIFICACI'!IJ34</f>
        <v>75</v>
      </c>
      <c r="DS274" s="664">
        <f>'3A 2025-2026 REPORTE CALIFICACI'!IK34</f>
        <v>78</v>
      </c>
      <c r="DT274" s="664">
        <f>'3A 2025-2026 REPORTE CALIFICACI'!IL34</f>
        <v>0</v>
      </c>
      <c r="DU274" s="664">
        <f>'3A 2025-2026 REPORTE CALIFICACI'!IM34</f>
        <v>78</v>
      </c>
      <c r="DV274" s="664">
        <f>'3A 2025-2026 REPORTE CALIFICACI'!IN34</f>
        <v>77</v>
      </c>
      <c r="DW274" s="664">
        <f>'3A 2025-2026 REPORTE CALIFICACI'!IO34</f>
        <v>76</v>
      </c>
      <c r="DX274" s="664">
        <f>'3A 2025-2026 REPORTE CALIFICACI'!IP34</f>
        <v>0</v>
      </c>
      <c r="DY274" s="664">
        <f>'3A 2025-2026 REPORTE CALIFICACI'!IQ34</f>
        <v>85</v>
      </c>
      <c r="DZ274" s="664">
        <f>'3A 2025-2026 REPORTE CALIFICACI'!IR34</f>
        <v>80</v>
      </c>
      <c r="EA274" s="664">
        <f>'3A 2025-2026 REPORTE CALIFICACI'!IS34</f>
        <v>81</v>
      </c>
      <c r="EB274" s="664">
        <f>'3A 2025-2026 REPORTE CALIFICACI'!IT34</f>
        <v>0</v>
      </c>
      <c r="EC274" s="664">
        <f>'3A 2025-2026 REPORTE CALIFICACI'!IU34</f>
        <v>83</v>
      </c>
      <c r="ED274" s="664">
        <f>'3A 2025-2026 REPORTE CALIFICACI'!IV34</f>
        <v>78</v>
      </c>
      <c r="EE274" s="664">
        <f>'3A 2025-2026 REPORTE CALIFICACI'!IW34</f>
        <v>84</v>
      </c>
      <c r="EF274" s="664">
        <f>'3A 2025-2026 REPORTE CALIFICACI'!IX34</f>
        <v>0</v>
      </c>
      <c r="EG274" s="664"/>
      <c r="EH274" s="664"/>
      <c r="EI274" s="664"/>
      <c r="EJ274" s="664"/>
      <c r="EK274" s="664"/>
      <c r="EL274" s="664"/>
      <c r="EM274" s="664"/>
      <c r="EN274" s="664"/>
      <c r="EO274" s="664"/>
      <c r="EP274" s="664"/>
      <c r="EQ274" s="664"/>
      <c r="ER274" s="664"/>
      <c r="ES274" s="664"/>
      <c r="ET274" s="664"/>
      <c r="EU274" s="664"/>
      <c r="EV274" s="664"/>
      <c r="EW274" s="664"/>
      <c r="EX274" s="664"/>
      <c r="EY274" s="666"/>
    </row>
    <row r="275" ht="79.5" customHeight="1">
      <c r="A275" s="661"/>
      <c r="B275" s="43"/>
      <c r="C275" s="663" t="s">
        <v>1022</v>
      </c>
      <c r="D275" s="664">
        <f>'3A 2025-2026 REPORTE CALIFICACI'!JQ31</f>
        <v>81</v>
      </c>
      <c r="E275" s="665">
        <f>'3A 2025-2026 REPORTE CALIFICACI'!JR31</f>
        <v>91</v>
      </c>
      <c r="F275" s="665">
        <f>'3A 2025-2026 REPORTE CALIFICACI'!JS31</f>
        <v>72</v>
      </c>
      <c r="G275" s="664">
        <f>'3A 2025-2026 REPORTE CALIFICACI'!JT31</f>
        <v>0</v>
      </c>
      <c r="H275" s="664">
        <f>'3A 2025-2026 REPORTE CALIFICACI'!JU31</f>
        <v>78</v>
      </c>
      <c r="I275" s="665">
        <f>'3A 2025-2026 REPORTE CALIFICACI'!JV31</f>
        <v>94</v>
      </c>
      <c r="J275" s="665">
        <f>'3A 2025-2026 REPORTE CALIFICACI'!JW31</f>
        <v>76</v>
      </c>
      <c r="K275" s="664">
        <f>'3A 2025-2026 REPORTE CALIFICACI'!JX31</f>
        <v>0</v>
      </c>
      <c r="L275" s="664">
        <f>'3A 2025-2026 REPORTE CALIFICACI'!JY31</f>
        <v>80</v>
      </c>
      <c r="M275" s="665">
        <f>'3A 2025-2026 REPORTE CALIFICACI'!JZ31</f>
        <v>90</v>
      </c>
      <c r="N275" s="665">
        <f>'3A 2025-2026 REPORTE CALIFICACI'!KA31</f>
        <v>80</v>
      </c>
      <c r="O275" s="664">
        <f>'3A 2025-2026 REPORTE CALIFICACI'!KB31</f>
        <v>0</v>
      </c>
      <c r="P275" s="665">
        <f>'3A 2025-2026 REPORTE CALIFICACI'!KC31</f>
        <v>87</v>
      </c>
      <c r="Q275" s="665">
        <f>'3A 2025-2026 REPORTE CALIFICACI'!KD31</f>
        <v>89</v>
      </c>
      <c r="R275" s="665">
        <f>'3A 2025-2026 REPORTE CALIFICACI'!KE31</f>
        <v>82.66666667</v>
      </c>
      <c r="S275" s="664">
        <f>'3A 2025-2026 REPORTE CALIFICACI'!KF31</f>
        <v>0</v>
      </c>
      <c r="T275" s="664"/>
      <c r="U275" s="664"/>
      <c r="V275" s="664"/>
      <c r="W275" s="664"/>
      <c r="X275" s="664"/>
      <c r="Y275" s="664"/>
      <c r="Z275" s="664"/>
      <c r="AA275" s="664"/>
      <c r="AB275" s="664"/>
      <c r="AC275" s="664"/>
      <c r="AD275" s="664"/>
      <c r="AE275" s="664"/>
      <c r="AF275" s="664"/>
      <c r="AG275" s="664"/>
      <c r="AH275" s="664"/>
      <c r="AI275" s="664"/>
      <c r="AJ275" s="664"/>
      <c r="AK275" s="664"/>
      <c r="AL275" s="666"/>
      <c r="AM275" s="667"/>
      <c r="AN275" s="661"/>
      <c r="AO275" s="43"/>
      <c r="AP275" s="663" t="s">
        <v>1022</v>
      </c>
      <c r="AQ275" s="664">
        <f>'3A 2025-2026 REPORTE CALIFICACI'!JQ32</f>
        <v>86</v>
      </c>
      <c r="AR275" s="665">
        <f>'3A 2025-2026 REPORTE CALIFICACI'!JR32</f>
        <v>81</v>
      </c>
      <c r="AS275" s="665">
        <f>'3A 2025-2026 REPORTE CALIFICACI'!JS32</f>
        <v>80</v>
      </c>
      <c r="AT275" s="664">
        <f>'3A 2025-2026 REPORTE CALIFICACI'!JT32</f>
        <v>0</v>
      </c>
      <c r="AU275" s="664">
        <f>'3A 2025-2026 REPORTE CALIFICACI'!JU32</f>
        <v>81</v>
      </c>
      <c r="AV275" s="665">
        <f>'3A 2025-2026 REPORTE CALIFICACI'!JV32</f>
        <v>86</v>
      </c>
      <c r="AW275" s="665">
        <f>'3A 2025-2026 REPORTE CALIFICACI'!JW32</f>
        <v>86</v>
      </c>
      <c r="AX275" s="664">
        <f>'3A 2025-2026 REPORTE CALIFICACI'!JX32</f>
        <v>0</v>
      </c>
      <c r="AY275" s="664">
        <f>'3A 2025-2026 REPORTE CALIFICACI'!JY32</f>
        <v>89</v>
      </c>
      <c r="AZ275" s="665">
        <f>'3A 2025-2026 REPORTE CALIFICACI'!JZ32</f>
        <v>83</v>
      </c>
      <c r="BA275" s="665">
        <f>'3A 2025-2026 REPORTE CALIFICACI'!KA32</f>
        <v>84</v>
      </c>
      <c r="BB275" s="664">
        <f>'3A 2025-2026 REPORTE CALIFICACI'!KB32</f>
        <v>0</v>
      </c>
      <c r="BC275" s="665">
        <f>'3A 2025-2026 REPORTE CALIFICACI'!KC32</f>
        <v>89</v>
      </c>
      <c r="BD275" s="665">
        <f>'3A 2025-2026 REPORTE CALIFICACI'!KD32</f>
        <v>88</v>
      </c>
      <c r="BE275" s="665">
        <f>'3A 2025-2026 REPORTE CALIFICACI'!KE32</f>
        <v>87</v>
      </c>
      <c r="BF275" s="664">
        <f>'3A 2025-2026 REPORTE CALIFICACI'!KF32</f>
        <v>0</v>
      </c>
      <c r="BG275" s="664"/>
      <c r="BH275" s="664"/>
      <c r="BI275" s="664"/>
      <c r="BJ275" s="664"/>
      <c r="BK275" s="664"/>
      <c r="BL275" s="664"/>
      <c r="BM275" s="664"/>
      <c r="BN275" s="664"/>
      <c r="BO275" s="664"/>
      <c r="BP275" s="664"/>
      <c r="BQ275" s="664"/>
      <c r="BR275" s="664"/>
      <c r="BS275" s="664"/>
      <c r="BT275" s="664"/>
      <c r="BU275" s="664"/>
      <c r="BV275" s="664"/>
      <c r="BW275" s="664"/>
      <c r="BX275" s="664"/>
      <c r="BY275" s="666"/>
      <c r="BZ275" s="667"/>
      <c r="CA275" s="661"/>
      <c r="CB275" s="43"/>
      <c r="CC275" s="663" t="s">
        <v>1022</v>
      </c>
      <c r="CD275" s="664">
        <f>'3A 2025-2026 REPORTE CALIFICACI'!JQ33</f>
        <v>82</v>
      </c>
      <c r="CE275" s="665">
        <f>'3A 2025-2026 REPORTE CALIFICACI'!JR33</f>
        <v>93</v>
      </c>
      <c r="CF275" s="665">
        <f>'3A 2025-2026 REPORTE CALIFICACI'!JS33</f>
        <v>92</v>
      </c>
      <c r="CG275" s="664">
        <f>'3A 2025-2026 REPORTE CALIFICACI'!JT33</f>
        <v>0</v>
      </c>
      <c r="CH275" s="664">
        <f>'3A 2025-2026 REPORTE CALIFICACI'!JU33</f>
        <v>84</v>
      </c>
      <c r="CI275" s="665">
        <f>'3A 2025-2026 REPORTE CALIFICACI'!JV33</f>
        <v>82</v>
      </c>
      <c r="CJ275" s="665">
        <f>'3A 2025-2026 REPORTE CALIFICACI'!JW33</f>
        <v>82</v>
      </c>
      <c r="CK275" s="664">
        <f>'3A 2025-2026 REPORTE CALIFICACI'!JX33</f>
        <v>0</v>
      </c>
      <c r="CL275" s="664">
        <f>'3A 2025-2026 REPORTE CALIFICACI'!JY33</f>
        <v>88</v>
      </c>
      <c r="CM275" s="665">
        <f>'3A 2025-2026 REPORTE CALIFICACI'!JZ33</f>
        <v>86</v>
      </c>
      <c r="CN275" s="665">
        <f>'3A 2025-2026 REPORTE CALIFICACI'!KA33</f>
        <v>88</v>
      </c>
      <c r="CO275" s="664">
        <f>'3A 2025-2026 REPORTE CALIFICACI'!KB33</f>
        <v>0</v>
      </c>
      <c r="CP275" s="665">
        <f>'3A 2025-2026 REPORTE CALIFICACI'!KC33</f>
        <v>87</v>
      </c>
      <c r="CQ275" s="665">
        <f>'3A 2025-2026 REPORTE CALIFICACI'!KD33</f>
        <v>84</v>
      </c>
      <c r="CR275" s="665">
        <f>'3A 2025-2026 REPORTE CALIFICACI'!KE33</f>
        <v>86.66666667</v>
      </c>
      <c r="CS275" s="664">
        <f>'3A 2025-2026 REPORTE CALIFICACI'!KF33</f>
        <v>0</v>
      </c>
      <c r="CT275" s="664"/>
      <c r="CU275" s="664"/>
      <c r="CV275" s="664"/>
      <c r="CW275" s="664"/>
      <c r="CX275" s="664"/>
      <c r="CY275" s="664"/>
      <c r="CZ275" s="664"/>
      <c r="DA275" s="664"/>
      <c r="DB275" s="664"/>
      <c r="DC275" s="664"/>
      <c r="DD275" s="664"/>
      <c r="DE275" s="664"/>
      <c r="DF275" s="664"/>
      <c r="DG275" s="664"/>
      <c r="DH275" s="664"/>
      <c r="DI275" s="664"/>
      <c r="DJ275" s="664"/>
      <c r="DK275" s="664"/>
      <c r="DL275" s="666"/>
      <c r="DM275" s="667"/>
      <c r="DN275" s="661"/>
      <c r="DO275" s="43"/>
      <c r="DP275" s="663" t="s">
        <v>1022</v>
      </c>
      <c r="DQ275" s="664">
        <f>'3A 2025-2026 REPORTE CALIFICACI'!JQ34</f>
        <v>78</v>
      </c>
      <c r="DR275" s="665">
        <f>'3A 2025-2026 REPORTE CALIFICACI'!JR34</f>
        <v>80</v>
      </c>
      <c r="DS275" s="665">
        <f>'3A 2025-2026 REPORTE CALIFICACI'!JS34</f>
        <v>76</v>
      </c>
      <c r="DT275" s="664">
        <f>'3A 2025-2026 REPORTE CALIFICACI'!JT34</f>
        <v>0</v>
      </c>
      <c r="DU275" s="664">
        <f>'3A 2025-2026 REPORTE CALIFICACI'!JU34</f>
        <v>81</v>
      </c>
      <c r="DV275" s="665">
        <f>'3A 2025-2026 REPORTE CALIFICACI'!JV34</f>
        <v>84</v>
      </c>
      <c r="DW275" s="665">
        <f>'3A 2025-2026 REPORTE CALIFICACI'!JW34</f>
        <v>80</v>
      </c>
      <c r="DX275" s="664">
        <f>'3A 2025-2026 REPORTE CALIFICACI'!JX34</f>
        <v>0</v>
      </c>
      <c r="DY275" s="664">
        <f>'3A 2025-2026 REPORTE CALIFICACI'!JY34</f>
        <v>86</v>
      </c>
      <c r="DZ275" s="665">
        <f>'3A 2025-2026 REPORTE CALIFICACI'!JZ34</f>
        <v>82</v>
      </c>
      <c r="EA275" s="665">
        <f>'3A 2025-2026 REPORTE CALIFICACI'!KA34</f>
        <v>58</v>
      </c>
      <c r="EB275" s="664">
        <f>'3A 2025-2026 REPORTE CALIFICACI'!KB34</f>
        <v>0</v>
      </c>
      <c r="EC275" s="665">
        <f>'3A 2025-2026 REPORTE CALIFICACI'!KC34</f>
        <v>80</v>
      </c>
      <c r="ED275" s="665">
        <f>'3A 2025-2026 REPORTE CALIFICACI'!KD34</f>
        <v>81</v>
      </c>
      <c r="EE275" s="665">
        <f>'3A 2025-2026 REPORTE CALIFICACI'!KE34</f>
        <v>78</v>
      </c>
      <c r="EF275" s="664">
        <f>'3A 2025-2026 REPORTE CALIFICACI'!KF34</f>
        <v>0</v>
      </c>
      <c r="EG275" s="664"/>
      <c r="EH275" s="664"/>
      <c r="EI275" s="664"/>
      <c r="EJ275" s="664"/>
      <c r="EK275" s="664"/>
      <c r="EL275" s="664"/>
      <c r="EM275" s="664"/>
      <c r="EN275" s="664"/>
      <c r="EO275" s="664"/>
      <c r="EP275" s="664"/>
      <c r="EQ275" s="664"/>
      <c r="ER275" s="664"/>
      <c r="ES275" s="664"/>
      <c r="ET275" s="664"/>
      <c r="EU275" s="664"/>
      <c r="EV275" s="664"/>
      <c r="EW275" s="664"/>
      <c r="EX275" s="664"/>
      <c r="EY275" s="666"/>
    </row>
    <row r="276">
      <c r="A276" s="628"/>
      <c r="B276" s="643"/>
      <c r="C276" s="643"/>
      <c r="D276" s="643"/>
      <c r="E276" s="643"/>
      <c r="F276" s="643"/>
      <c r="G276" s="643"/>
      <c r="H276" s="643"/>
      <c r="I276" s="643"/>
      <c r="J276" s="643"/>
      <c r="K276" s="643"/>
      <c r="L276" s="643"/>
      <c r="M276" s="643"/>
      <c r="N276" s="643"/>
      <c r="O276" s="643"/>
      <c r="P276" s="643"/>
      <c r="Q276" s="643"/>
      <c r="R276" s="643"/>
      <c r="S276" s="643"/>
      <c r="T276" s="643"/>
      <c r="U276" s="643"/>
      <c r="V276" s="643"/>
      <c r="W276" s="643"/>
      <c r="X276" s="668"/>
      <c r="Y276" s="668"/>
      <c r="Z276" s="643"/>
      <c r="AA276" s="643"/>
      <c r="AB276" s="643"/>
      <c r="AC276" s="643"/>
      <c r="AD276" s="643"/>
      <c r="AE276" s="643"/>
      <c r="AF276" s="643"/>
      <c r="AG276" s="643"/>
      <c r="AH276" s="643"/>
      <c r="AI276" s="643"/>
      <c r="AJ276" s="643"/>
      <c r="AK276" s="643"/>
      <c r="AL276" s="644"/>
      <c r="AM276" s="643"/>
      <c r="AN276" s="628"/>
      <c r="AO276" s="643"/>
      <c r="AP276" s="643"/>
      <c r="AQ276" s="643"/>
      <c r="AR276" s="643"/>
      <c r="AS276" s="643"/>
      <c r="AT276" s="643"/>
      <c r="AU276" s="643"/>
      <c r="AV276" s="643"/>
      <c r="AW276" s="643"/>
      <c r="AX276" s="643"/>
      <c r="AY276" s="643"/>
      <c r="AZ276" s="643"/>
      <c r="BA276" s="643"/>
      <c r="BB276" s="643"/>
      <c r="BC276" s="643"/>
      <c r="BD276" s="643"/>
      <c r="BE276" s="643"/>
      <c r="BF276" s="643"/>
      <c r="BG276" s="643"/>
      <c r="BH276" s="643"/>
      <c r="BI276" s="643"/>
      <c r="BJ276" s="643"/>
      <c r="BK276" s="668"/>
      <c r="BL276" s="668"/>
      <c r="BM276" s="643"/>
      <c r="BN276" s="643"/>
      <c r="BO276" s="643"/>
      <c r="BP276" s="643"/>
      <c r="BQ276" s="643"/>
      <c r="BR276" s="643"/>
      <c r="BS276" s="643"/>
      <c r="BT276" s="643"/>
      <c r="BU276" s="643"/>
      <c r="BV276" s="643"/>
      <c r="BW276" s="643"/>
      <c r="BX276" s="643"/>
      <c r="BY276" s="644"/>
      <c r="BZ276" s="643"/>
      <c r="CA276" s="628"/>
      <c r="CB276" s="643"/>
      <c r="CC276" s="643"/>
      <c r="CD276" s="643"/>
      <c r="CE276" s="643"/>
      <c r="CF276" s="643"/>
      <c r="CG276" s="643"/>
      <c r="CH276" s="643"/>
      <c r="CI276" s="643"/>
      <c r="CJ276" s="643"/>
      <c r="CK276" s="643"/>
      <c r="CL276" s="643"/>
      <c r="CM276" s="643"/>
      <c r="CN276" s="643"/>
      <c r="CO276" s="643"/>
      <c r="CP276" s="643"/>
      <c r="CQ276" s="643"/>
      <c r="CR276" s="643"/>
      <c r="CS276" s="643"/>
      <c r="CT276" s="643"/>
      <c r="CU276" s="643"/>
      <c r="CV276" s="643"/>
      <c r="CW276" s="643"/>
      <c r="CX276" s="668"/>
      <c r="CY276" s="668"/>
      <c r="CZ276" s="643"/>
      <c r="DA276" s="643"/>
      <c r="DB276" s="643"/>
      <c r="DC276" s="643"/>
      <c r="DD276" s="643"/>
      <c r="DE276" s="643"/>
      <c r="DF276" s="643"/>
      <c r="DG276" s="643"/>
      <c r="DH276" s="643"/>
      <c r="DI276" s="643"/>
      <c r="DJ276" s="643"/>
      <c r="DK276" s="643"/>
      <c r="DL276" s="644"/>
      <c r="DM276" s="643"/>
      <c r="DN276" s="628"/>
      <c r="DO276" s="643"/>
      <c r="DP276" s="643"/>
      <c r="DQ276" s="643"/>
      <c r="DR276" s="643"/>
      <c r="DS276" s="643"/>
      <c r="DT276" s="643"/>
      <c r="DU276" s="643"/>
      <c r="DV276" s="643"/>
      <c r="DW276" s="643"/>
      <c r="DX276" s="643"/>
      <c r="DY276" s="643"/>
      <c r="DZ276" s="643"/>
      <c r="EA276" s="643"/>
      <c r="EB276" s="643"/>
      <c r="EC276" s="643"/>
      <c r="ED276" s="643"/>
      <c r="EE276" s="643"/>
      <c r="EF276" s="643"/>
      <c r="EG276" s="643"/>
      <c r="EH276" s="643"/>
      <c r="EI276" s="643"/>
      <c r="EJ276" s="643"/>
      <c r="EK276" s="668"/>
      <c r="EL276" s="668"/>
      <c r="EM276" s="643"/>
      <c r="EN276" s="643"/>
      <c r="EO276" s="643"/>
      <c r="EP276" s="643"/>
      <c r="EQ276" s="643"/>
      <c r="ER276" s="643"/>
      <c r="ES276" s="643"/>
      <c r="ET276" s="643"/>
      <c r="EU276" s="643"/>
      <c r="EV276" s="643"/>
      <c r="EW276" s="643"/>
      <c r="EX276" s="643"/>
      <c r="EY276" s="644"/>
    </row>
    <row r="277">
      <c r="A277" s="628"/>
      <c r="B277" s="643"/>
      <c r="C277" s="643"/>
      <c r="D277" s="643"/>
      <c r="E277" s="643"/>
      <c r="F277" s="643"/>
      <c r="G277" s="643"/>
      <c r="H277" s="643"/>
      <c r="I277" s="643"/>
      <c r="J277" s="643"/>
      <c r="K277" s="643"/>
      <c r="L277" s="643"/>
      <c r="M277" s="643"/>
      <c r="N277" s="643"/>
      <c r="O277" s="643"/>
      <c r="P277" s="643"/>
      <c r="Q277" s="643"/>
      <c r="R277" s="643"/>
      <c r="S277" s="643"/>
      <c r="T277" s="643"/>
      <c r="U277" s="643"/>
      <c r="V277" s="643"/>
      <c r="W277" s="643"/>
      <c r="X277" s="643"/>
      <c r="Y277" s="643"/>
      <c r="Z277" s="643"/>
      <c r="AA277" s="643"/>
      <c r="AB277" s="643"/>
      <c r="AC277" s="643"/>
      <c r="AD277" s="643"/>
      <c r="AE277" s="643"/>
      <c r="AF277" s="643"/>
      <c r="AG277" s="643"/>
      <c r="AH277" s="643"/>
      <c r="AI277" s="643"/>
      <c r="AJ277" s="643"/>
      <c r="AK277" s="643"/>
      <c r="AL277" s="644"/>
      <c r="AM277" s="643"/>
      <c r="AN277" s="628"/>
      <c r="AO277" s="643"/>
      <c r="AP277" s="643"/>
      <c r="AQ277" s="643"/>
      <c r="AR277" s="643"/>
      <c r="AS277" s="643"/>
      <c r="AT277" s="643"/>
      <c r="AU277" s="643"/>
      <c r="AV277" s="643"/>
      <c r="AW277" s="643"/>
      <c r="AX277" s="643"/>
      <c r="AY277" s="643"/>
      <c r="AZ277" s="643"/>
      <c r="BA277" s="643"/>
      <c r="BB277" s="643"/>
      <c r="BC277" s="643"/>
      <c r="BD277" s="643"/>
      <c r="BE277" s="643"/>
      <c r="BF277" s="643"/>
      <c r="BG277" s="643"/>
      <c r="BH277" s="643"/>
      <c r="BI277" s="643"/>
      <c r="BJ277" s="643"/>
      <c r="BK277" s="643"/>
      <c r="BL277" s="643"/>
      <c r="BM277" s="643"/>
      <c r="BN277" s="643"/>
      <c r="BO277" s="643"/>
      <c r="BP277" s="643"/>
      <c r="BQ277" s="643"/>
      <c r="BR277" s="643"/>
      <c r="BS277" s="643"/>
      <c r="BT277" s="643"/>
      <c r="BU277" s="643"/>
      <c r="BV277" s="643"/>
      <c r="BW277" s="643"/>
      <c r="BX277" s="643"/>
      <c r="BY277" s="644"/>
      <c r="BZ277" s="643"/>
      <c r="CA277" s="628"/>
      <c r="CB277" s="643"/>
      <c r="CC277" s="643"/>
      <c r="CD277" s="643"/>
      <c r="CE277" s="643"/>
      <c r="CF277" s="643"/>
      <c r="CG277" s="643"/>
      <c r="CH277" s="643"/>
      <c r="CI277" s="643"/>
      <c r="CJ277" s="643"/>
      <c r="CK277" s="643"/>
      <c r="CL277" s="643"/>
      <c r="CM277" s="643"/>
      <c r="CN277" s="643"/>
      <c r="CO277" s="643"/>
      <c r="CP277" s="643"/>
      <c r="CQ277" s="643"/>
      <c r="CR277" s="643"/>
      <c r="CS277" s="643"/>
      <c r="CT277" s="643"/>
      <c r="CU277" s="643"/>
      <c r="CV277" s="643"/>
      <c r="CW277" s="643"/>
      <c r="CX277" s="643"/>
      <c r="CY277" s="643"/>
      <c r="CZ277" s="643"/>
      <c r="DA277" s="643"/>
      <c r="DB277" s="643"/>
      <c r="DC277" s="643"/>
      <c r="DD277" s="643"/>
      <c r="DE277" s="643"/>
      <c r="DF277" s="643"/>
      <c r="DG277" s="643"/>
      <c r="DH277" s="643"/>
      <c r="DI277" s="643"/>
      <c r="DJ277" s="643"/>
      <c r="DK277" s="643"/>
      <c r="DL277" s="644"/>
      <c r="DM277" s="643"/>
      <c r="DN277" s="628"/>
      <c r="DO277" s="643"/>
      <c r="DP277" s="643"/>
      <c r="DQ277" s="643"/>
      <c r="DR277" s="643"/>
      <c r="DS277" s="643"/>
      <c r="DT277" s="643"/>
      <c r="DU277" s="643"/>
      <c r="DV277" s="643"/>
      <c r="DW277" s="643"/>
      <c r="DX277" s="643"/>
      <c r="DY277" s="643"/>
      <c r="DZ277" s="643"/>
      <c r="EA277" s="643"/>
      <c r="EB277" s="643"/>
      <c r="EC277" s="643"/>
      <c r="ED277" s="643"/>
      <c r="EE277" s="643"/>
      <c r="EF277" s="643"/>
      <c r="EG277" s="643"/>
      <c r="EH277" s="643"/>
      <c r="EI277" s="643"/>
      <c r="EJ277" s="643"/>
      <c r="EK277" s="643"/>
      <c r="EL277" s="643"/>
      <c r="EM277" s="643"/>
      <c r="EN277" s="643"/>
      <c r="EO277" s="643"/>
      <c r="EP277" s="643"/>
      <c r="EQ277" s="643"/>
      <c r="ER277" s="643"/>
      <c r="ES277" s="643"/>
      <c r="ET277" s="643"/>
      <c r="EU277" s="643"/>
      <c r="EV277" s="643"/>
      <c r="EW277" s="643"/>
      <c r="EX277" s="643"/>
      <c r="EY277" s="644"/>
    </row>
    <row r="278">
      <c r="A278" s="628"/>
      <c r="B278" s="643"/>
      <c r="C278" s="643"/>
      <c r="D278" s="643"/>
      <c r="E278" s="643"/>
      <c r="F278" s="643"/>
      <c r="G278" s="643"/>
      <c r="H278" s="643"/>
      <c r="I278" s="643"/>
      <c r="J278" s="643"/>
      <c r="K278" s="643"/>
      <c r="L278" s="643"/>
      <c r="M278" s="643"/>
      <c r="N278" s="643"/>
      <c r="O278" s="643"/>
      <c r="P278" s="643"/>
      <c r="Q278" s="643"/>
      <c r="R278" s="643"/>
      <c r="S278" s="643"/>
      <c r="T278" s="643"/>
      <c r="U278" s="643"/>
      <c r="V278" s="643"/>
      <c r="W278" s="643"/>
      <c r="X278" s="643"/>
      <c r="Y278" s="643"/>
      <c r="Z278" s="643"/>
      <c r="AA278" s="643"/>
      <c r="AB278" s="643"/>
      <c r="AC278" s="643"/>
      <c r="AD278" s="643"/>
      <c r="AE278" s="643"/>
      <c r="AF278" s="643"/>
      <c r="AG278" s="643"/>
      <c r="AH278" s="643"/>
      <c r="AI278" s="643"/>
      <c r="AJ278" s="643"/>
      <c r="AK278" s="643"/>
      <c r="AL278" s="644"/>
      <c r="AM278" s="643"/>
      <c r="AN278" s="628"/>
      <c r="AO278" s="643"/>
      <c r="AP278" s="643"/>
      <c r="AQ278" s="643"/>
      <c r="AR278" s="643"/>
      <c r="AS278" s="643"/>
      <c r="AT278" s="643"/>
      <c r="AU278" s="643"/>
      <c r="AV278" s="643"/>
      <c r="AW278" s="643"/>
      <c r="AX278" s="643"/>
      <c r="AY278" s="643"/>
      <c r="AZ278" s="643"/>
      <c r="BA278" s="643"/>
      <c r="BB278" s="643"/>
      <c r="BC278" s="643"/>
      <c r="BD278" s="643"/>
      <c r="BE278" s="643"/>
      <c r="BF278" s="643"/>
      <c r="BG278" s="643"/>
      <c r="BH278" s="643"/>
      <c r="BI278" s="643"/>
      <c r="BJ278" s="643"/>
      <c r="BK278" s="643"/>
      <c r="BL278" s="643"/>
      <c r="BM278" s="643"/>
      <c r="BN278" s="643"/>
      <c r="BO278" s="643"/>
      <c r="BP278" s="643"/>
      <c r="BQ278" s="643"/>
      <c r="BR278" s="643"/>
      <c r="BS278" s="643"/>
      <c r="BT278" s="643"/>
      <c r="BU278" s="643"/>
      <c r="BV278" s="643"/>
      <c r="BW278" s="643"/>
      <c r="BX278" s="643"/>
      <c r="BY278" s="644"/>
      <c r="BZ278" s="643"/>
      <c r="CA278" s="628"/>
      <c r="CB278" s="643"/>
      <c r="CC278" s="643"/>
      <c r="CD278" s="643"/>
      <c r="CE278" s="643"/>
      <c r="CF278" s="643"/>
      <c r="CG278" s="643"/>
      <c r="CH278" s="643"/>
      <c r="CI278" s="643"/>
      <c r="CJ278" s="643"/>
      <c r="CK278" s="643"/>
      <c r="CL278" s="643"/>
      <c r="CM278" s="643"/>
      <c r="CN278" s="643"/>
      <c r="CO278" s="643"/>
      <c r="CP278" s="643"/>
      <c r="CQ278" s="643"/>
      <c r="CR278" s="643"/>
      <c r="CS278" s="643"/>
      <c r="CT278" s="643"/>
      <c r="CU278" s="643"/>
      <c r="CV278" s="643"/>
      <c r="CW278" s="643"/>
      <c r="CX278" s="643"/>
      <c r="CY278" s="643"/>
      <c r="CZ278" s="643"/>
      <c r="DA278" s="643"/>
      <c r="DB278" s="643"/>
      <c r="DC278" s="643"/>
      <c r="DD278" s="643"/>
      <c r="DE278" s="643"/>
      <c r="DF278" s="643"/>
      <c r="DG278" s="643"/>
      <c r="DH278" s="643"/>
      <c r="DI278" s="643"/>
      <c r="DJ278" s="643"/>
      <c r="DK278" s="643"/>
      <c r="DL278" s="644"/>
      <c r="DM278" s="643"/>
      <c r="DN278" s="628"/>
      <c r="DO278" s="643"/>
      <c r="DP278" s="643"/>
      <c r="DQ278" s="643"/>
      <c r="DR278" s="643"/>
      <c r="DS278" s="643"/>
      <c r="DT278" s="643"/>
      <c r="DU278" s="643"/>
      <c r="DV278" s="643"/>
      <c r="DW278" s="643"/>
      <c r="DX278" s="643"/>
      <c r="DY278" s="643"/>
      <c r="DZ278" s="643"/>
      <c r="EA278" s="643"/>
      <c r="EB278" s="643"/>
      <c r="EC278" s="643"/>
      <c r="ED278" s="643"/>
      <c r="EE278" s="643"/>
      <c r="EF278" s="643"/>
      <c r="EG278" s="643"/>
      <c r="EH278" s="643"/>
      <c r="EI278" s="643"/>
      <c r="EJ278" s="643"/>
      <c r="EK278" s="643"/>
      <c r="EL278" s="643"/>
      <c r="EM278" s="643"/>
      <c r="EN278" s="643"/>
      <c r="EO278" s="643"/>
      <c r="EP278" s="643"/>
      <c r="EQ278" s="643"/>
      <c r="ER278" s="643"/>
      <c r="ES278" s="643"/>
      <c r="ET278" s="643"/>
      <c r="EU278" s="643"/>
      <c r="EV278" s="643"/>
      <c r="EW278" s="643"/>
      <c r="EX278" s="643"/>
      <c r="EY278" s="644"/>
    </row>
    <row r="279">
      <c r="A279" s="669"/>
      <c r="B279" s="670" t="s">
        <v>1023</v>
      </c>
      <c r="C279" s="15"/>
      <c r="D279" s="15"/>
      <c r="E279" s="15"/>
      <c r="F279" s="15"/>
      <c r="G279" s="15"/>
      <c r="H279" s="16"/>
      <c r="I279" s="671"/>
      <c r="J279" s="646" t="s">
        <v>1024</v>
      </c>
      <c r="K279" s="15"/>
      <c r="L279" s="15"/>
      <c r="M279" s="15"/>
      <c r="N279" s="15"/>
      <c r="O279" s="15"/>
      <c r="P279" s="16"/>
      <c r="Q279" s="671"/>
      <c r="R279" s="670" t="s">
        <v>1025</v>
      </c>
      <c r="S279" s="15"/>
      <c r="T279" s="15"/>
      <c r="U279" s="15"/>
      <c r="V279" s="16"/>
      <c r="W279" s="672" t="s">
        <v>1026</v>
      </c>
      <c r="X279" s="41"/>
      <c r="Y279" s="672"/>
      <c r="Z279" s="673"/>
      <c r="AA279" s="674"/>
      <c r="AB279" s="672" t="s">
        <v>1027</v>
      </c>
      <c r="AC279" s="41"/>
      <c r="AD279" s="675"/>
      <c r="AE279" s="671"/>
      <c r="AF279" s="671"/>
      <c r="AG279" s="671"/>
      <c r="AH279" s="671"/>
      <c r="AI279" s="671"/>
      <c r="AJ279" s="671"/>
      <c r="AK279" s="671"/>
      <c r="AL279" s="676"/>
      <c r="AM279" s="671"/>
      <c r="AN279" s="669"/>
      <c r="AO279" s="670" t="s">
        <v>1023</v>
      </c>
      <c r="AP279" s="15"/>
      <c r="AQ279" s="15"/>
      <c r="AR279" s="15"/>
      <c r="AS279" s="15"/>
      <c r="AT279" s="15"/>
      <c r="AU279" s="16"/>
      <c r="AV279" s="671"/>
      <c r="AW279" s="646" t="s">
        <v>1024</v>
      </c>
      <c r="AX279" s="15"/>
      <c r="AY279" s="15"/>
      <c r="AZ279" s="15"/>
      <c r="BA279" s="15"/>
      <c r="BB279" s="15"/>
      <c r="BC279" s="16"/>
      <c r="BD279" s="671"/>
      <c r="BE279" s="670" t="s">
        <v>1025</v>
      </c>
      <c r="BF279" s="15"/>
      <c r="BG279" s="15"/>
      <c r="BH279" s="15"/>
      <c r="BI279" s="16"/>
      <c r="BJ279" s="672" t="s">
        <v>1026</v>
      </c>
      <c r="BK279" s="41"/>
      <c r="BL279" s="672"/>
      <c r="BM279" s="673"/>
      <c r="BN279" s="674"/>
      <c r="BO279" s="672" t="s">
        <v>1027</v>
      </c>
      <c r="BP279" s="41"/>
      <c r="BQ279" s="675"/>
      <c r="BR279" s="671"/>
      <c r="BS279" s="671"/>
      <c r="BT279" s="671"/>
      <c r="BU279" s="671"/>
      <c r="BV279" s="671"/>
      <c r="BW279" s="671"/>
      <c r="BX279" s="671"/>
      <c r="BY279" s="676"/>
      <c r="BZ279" s="671"/>
      <c r="CA279" s="669"/>
      <c r="CB279" s="670" t="s">
        <v>1023</v>
      </c>
      <c r="CC279" s="15"/>
      <c r="CD279" s="15"/>
      <c r="CE279" s="15"/>
      <c r="CF279" s="15"/>
      <c r="CG279" s="15"/>
      <c r="CH279" s="16"/>
      <c r="CI279" s="671"/>
      <c r="CJ279" s="646" t="s">
        <v>1024</v>
      </c>
      <c r="CK279" s="15"/>
      <c r="CL279" s="15"/>
      <c r="CM279" s="15"/>
      <c r="CN279" s="15"/>
      <c r="CO279" s="15"/>
      <c r="CP279" s="16"/>
      <c r="CQ279" s="671"/>
      <c r="CR279" s="670" t="s">
        <v>1025</v>
      </c>
      <c r="CS279" s="15"/>
      <c r="CT279" s="15"/>
      <c r="CU279" s="15"/>
      <c r="CV279" s="16"/>
      <c r="CW279" s="672" t="s">
        <v>1026</v>
      </c>
      <c r="CX279" s="41"/>
      <c r="CY279" s="672"/>
      <c r="CZ279" s="673"/>
      <c r="DA279" s="674"/>
      <c r="DB279" s="672" t="s">
        <v>1027</v>
      </c>
      <c r="DC279" s="41"/>
      <c r="DD279" s="675"/>
      <c r="DE279" s="671"/>
      <c r="DF279" s="671"/>
      <c r="DG279" s="671"/>
      <c r="DH279" s="671"/>
      <c r="DI279" s="671"/>
      <c r="DJ279" s="671"/>
      <c r="DK279" s="671"/>
      <c r="DL279" s="676"/>
      <c r="DM279" s="671"/>
      <c r="DN279" s="669"/>
      <c r="DO279" s="670" t="s">
        <v>1023</v>
      </c>
      <c r="DP279" s="15"/>
      <c r="DQ279" s="15"/>
      <c r="DR279" s="15"/>
      <c r="DS279" s="15"/>
      <c r="DT279" s="15"/>
      <c r="DU279" s="16"/>
      <c r="DV279" s="671"/>
      <c r="DW279" s="646" t="s">
        <v>1024</v>
      </c>
      <c r="DX279" s="15"/>
      <c r="DY279" s="15"/>
      <c r="DZ279" s="15"/>
      <c r="EA279" s="15"/>
      <c r="EB279" s="15"/>
      <c r="EC279" s="16"/>
      <c r="ED279" s="671"/>
      <c r="EE279" s="670" t="s">
        <v>1025</v>
      </c>
      <c r="EF279" s="15"/>
      <c r="EG279" s="15"/>
      <c r="EH279" s="15"/>
      <c r="EI279" s="16"/>
      <c r="EJ279" s="672" t="s">
        <v>1026</v>
      </c>
      <c r="EK279" s="41"/>
      <c r="EL279" s="672"/>
      <c r="EM279" s="673"/>
      <c r="EN279" s="674"/>
      <c r="EO279" s="672" t="s">
        <v>1027</v>
      </c>
      <c r="EP279" s="41"/>
      <c r="EQ279" s="675"/>
      <c r="ER279" s="671"/>
      <c r="ES279" s="671"/>
      <c r="ET279" s="671"/>
      <c r="EU279" s="671"/>
      <c r="EV279" s="671"/>
      <c r="EW279" s="671"/>
      <c r="EX279" s="671"/>
      <c r="EY279" s="676"/>
    </row>
    <row r="280">
      <c r="A280" s="669"/>
      <c r="B280" s="677" t="s">
        <v>1028</v>
      </c>
      <c r="C280" s="678" t="s">
        <v>1029</v>
      </c>
      <c r="D280" s="678" t="s">
        <v>1030</v>
      </c>
      <c r="E280" s="679" t="s">
        <v>1031</v>
      </c>
      <c r="F280" s="15"/>
      <c r="G280" s="15"/>
      <c r="H280" s="16"/>
      <c r="I280" s="671"/>
      <c r="J280" s="680" t="s">
        <v>1032</v>
      </c>
      <c r="K280" s="681" t="s">
        <v>1033</v>
      </c>
      <c r="P280" s="682"/>
      <c r="Q280" s="671"/>
      <c r="R280" s="671"/>
      <c r="S280" s="671"/>
      <c r="T280" s="671"/>
      <c r="U280" s="671"/>
      <c r="V280" s="671"/>
      <c r="W280" s="671"/>
      <c r="X280" s="671"/>
      <c r="Y280" s="671"/>
      <c r="Z280" s="671"/>
      <c r="AA280" s="671"/>
      <c r="AB280" s="671"/>
      <c r="AC280" s="671"/>
      <c r="AD280" s="671"/>
      <c r="AE280" s="671"/>
      <c r="AF280" s="671"/>
      <c r="AG280" s="671"/>
      <c r="AH280" s="671"/>
      <c r="AI280" s="671"/>
      <c r="AJ280" s="671"/>
      <c r="AK280" s="671"/>
      <c r="AL280" s="676"/>
      <c r="AM280" s="671"/>
      <c r="AN280" s="669"/>
      <c r="AO280" s="677" t="s">
        <v>1028</v>
      </c>
      <c r="AP280" s="678" t="s">
        <v>1029</v>
      </c>
      <c r="AQ280" s="678" t="s">
        <v>1030</v>
      </c>
      <c r="AR280" s="679" t="s">
        <v>1031</v>
      </c>
      <c r="AS280" s="15"/>
      <c r="AT280" s="15"/>
      <c r="AU280" s="16"/>
      <c r="AV280" s="671"/>
      <c r="AW280" s="680" t="s">
        <v>1032</v>
      </c>
      <c r="AX280" s="681" t="s">
        <v>1033</v>
      </c>
      <c r="BC280" s="682"/>
      <c r="BD280" s="671"/>
      <c r="BE280" s="671"/>
      <c r="BF280" s="671"/>
      <c r="BG280" s="671"/>
      <c r="BH280" s="671"/>
      <c r="BI280" s="671"/>
      <c r="BJ280" s="671"/>
      <c r="BK280" s="671"/>
      <c r="BL280" s="671"/>
      <c r="BM280" s="671"/>
      <c r="BN280" s="671"/>
      <c r="BO280" s="671"/>
      <c r="BP280" s="671"/>
      <c r="BQ280" s="671"/>
      <c r="BR280" s="671"/>
      <c r="BS280" s="671"/>
      <c r="BT280" s="671"/>
      <c r="BU280" s="671"/>
      <c r="BV280" s="671"/>
      <c r="BW280" s="671"/>
      <c r="BX280" s="671"/>
      <c r="BY280" s="676"/>
      <c r="BZ280" s="671"/>
      <c r="CA280" s="669"/>
      <c r="CB280" s="677" t="s">
        <v>1028</v>
      </c>
      <c r="CC280" s="678" t="s">
        <v>1029</v>
      </c>
      <c r="CD280" s="678" t="s">
        <v>1030</v>
      </c>
      <c r="CE280" s="679" t="s">
        <v>1031</v>
      </c>
      <c r="CF280" s="15"/>
      <c r="CG280" s="15"/>
      <c r="CH280" s="16"/>
      <c r="CI280" s="671"/>
      <c r="CJ280" s="680" t="s">
        <v>1032</v>
      </c>
      <c r="CK280" s="681" t="s">
        <v>1033</v>
      </c>
      <c r="CP280" s="682"/>
      <c r="CQ280" s="671"/>
      <c r="CR280" s="671"/>
      <c r="CS280" s="671"/>
      <c r="CT280" s="671"/>
      <c r="CU280" s="671"/>
      <c r="CV280" s="671"/>
      <c r="CW280" s="671"/>
      <c r="CX280" s="671"/>
      <c r="CY280" s="671"/>
      <c r="CZ280" s="671"/>
      <c r="DA280" s="671"/>
      <c r="DB280" s="671"/>
      <c r="DC280" s="671"/>
      <c r="DD280" s="671"/>
      <c r="DE280" s="671"/>
      <c r="DF280" s="671"/>
      <c r="DG280" s="671"/>
      <c r="DH280" s="671"/>
      <c r="DI280" s="671"/>
      <c r="DJ280" s="671"/>
      <c r="DK280" s="671"/>
      <c r="DL280" s="676"/>
      <c r="DM280" s="671"/>
      <c r="DN280" s="669"/>
      <c r="DO280" s="677" t="s">
        <v>1028</v>
      </c>
      <c r="DP280" s="678" t="s">
        <v>1029</v>
      </c>
      <c r="DQ280" s="678" t="s">
        <v>1030</v>
      </c>
      <c r="DR280" s="679" t="s">
        <v>1031</v>
      </c>
      <c r="DS280" s="15"/>
      <c r="DT280" s="15"/>
      <c r="DU280" s="16"/>
      <c r="DV280" s="671"/>
      <c r="DW280" s="680" t="s">
        <v>1032</v>
      </c>
      <c r="DX280" s="681" t="s">
        <v>1033</v>
      </c>
      <c r="EC280" s="682"/>
      <c r="ED280" s="671"/>
      <c r="EE280" s="671"/>
      <c r="EF280" s="671"/>
      <c r="EG280" s="671"/>
      <c r="EH280" s="671"/>
      <c r="EI280" s="671"/>
      <c r="EJ280" s="671"/>
      <c r="EK280" s="671"/>
      <c r="EL280" s="671"/>
      <c r="EM280" s="671"/>
      <c r="EN280" s="671"/>
      <c r="EO280" s="671"/>
      <c r="EP280" s="671"/>
      <c r="EQ280" s="671"/>
      <c r="ER280" s="671"/>
      <c r="ES280" s="671"/>
      <c r="ET280" s="671"/>
      <c r="EU280" s="671"/>
      <c r="EV280" s="671"/>
      <c r="EW280" s="671"/>
      <c r="EX280" s="671"/>
      <c r="EY280" s="676"/>
    </row>
    <row r="281">
      <c r="A281" s="669"/>
      <c r="B281" s="43"/>
      <c r="C281" s="43"/>
      <c r="D281" s="43"/>
      <c r="E281" s="679" t="s">
        <v>1029</v>
      </c>
      <c r="F281" s="16"/>
      <c r="G281" s="679" t="s">
        <v>1030</v>
      </c>
      <c r="H281" s="16"/>
      <c r="I281" s="671"/>
      <c r="J281" s="680" t="s">
        <v>1034</v>
      </c>
      <c r="K281" s="681" t="s">
        <v>1035</v>
      </c>
      <c r="P281" s="682"/>
      <c r="Q281" s="671"/>
      <c r="R281" s="670" t="s">
        <v>1036</v>
      </c>
      <c r="S281" s="15"/>
      <c r="T281" s="15"/>
      <c r="U281" s="15"/>
      <c r="V281" s="15"/>
      <c r="W281" s="15"/>
      <c r="X281" s="15"/>
      <c r="Y281" s="15"/>
      <c r="Z281" s="15"/>
      <c r="AA281" s="15"/>
      <c r="AB281" s="15"/>
      <c r="AC281" s="15"/>
      <c r="AD281" s="15"/>
      <c r="AE281" s="15"/>
      <c r="AF281" s="15"/>
      <c r="AG281" s="15"/>
      <c r="AH281" s="15"/>
      <c r="AI281" s="15"/>
      <c r="AJ281" s="16"/>
      <c r="AK281" s="671"/>
      <c r="AL281" s="676"/>
      <c r="AM281" s="671"/>
      <c r="AN281" s="669"/>
      <c r="AO281" s="43"/>
      <c r="AP281" s="43"/>
      <c r="AQ281" s="43"/>
      <c r="AR281" s="679" t="s">
        <v>1029</v>
      </c>
      <c r="AS281" s="16"/>
      <c r="AT281" s="679" t="s">
        <v>1030</v>
      </c>
      <c r="AU281" s="16"/>
      <c r="AV281" s="671"/>
      <c r="AW281" s="680" t="s">
        <v>1034</v>
      </c>
      <c r="AX281" s="681" t="s">
        <v>1035</v>
      </c>
      <c r="BC281" s="682"/>
      <c r="BD281" s="671"/>
      <c r="BE281" s="670" t="s">
        <v>1036</v>
      </c>
      <c r="BF281" s="15"/>
      <c r="BG281" s="15"/>
      <c r="BH281" s="15"/>
      <c r="BI281" s="15"/>
      <c r="BJ281" s="15"/>
      <c r="BK281" s="15"/>
      <c r="BL281" s="15"/>
      <c r="BM281" s="15"/>
      <c r="BN281" s="15"/>
      <c r="BO281" s="15"/>
      <c r="BP281" s="15"/>
      <c r="BQ281" s="15"/>
      <c r="BR281" s="15"/>
      <c r="BS281" s="15"/>
      <c r="BT281" s="15"/>
      <c r="BU281" s="15"/>
      <c r="BV281" s="15"/>
      <c r="BW281" s="16"/>
      <c r="BX281" s="671"/>
      <c r="BY281" s="676"/>
      <c r="BZ281" s="671"/>
      <c r="CA281" s="669"/>
      <c r="CB281" s="43"/>
      <c r="CC281" s="43"/>
      <c r="CD281" s="43"/>
      <c r="CE281" s="679" t="s">
        <v>1029</v>
      </c>
      <c r="CF281" s="16"/>
      <c r="CG281" s="679" t="s">
        <v>1030</v>
      </c>
      <c r="CH281" s="16"/>
      <c r="CI281" s="671"/>
      <c r="CJ281" s="680" t="s">
        <v>1034</v>
      </c>
      <c r="CK281" s="681" t="s">
        <v>1035</v>
      </c>
      <c r="CP281" s="682"/>
      <c r="CQ281" s="671"/>
      <c r="CR281" s="670" t="s">
        <v>1036</v>
      </c>
      <c r="CS281" s="15"/>
      <c r="CT281" s="15"/>
      <c r="CU281" s="15"/>
      <c r="CV281" s="15"/>
      <c r="CW281" s="15"/>
      <c r="CX281" s="15"/>
      <c r="CY281" s="15"/>
      <c r="CZ281" s="15"/>
      <c r="DA281" s="15"/>
      <c r="DB281" s="15"/>
      <c r="DC281" s="15"/>
      <c r="DD281" s="15"/>
      <c r="DE281" s="15"/>
      <c r="DF281" s="15"/>
      <c r="DG281" s="15"/>
      <c r="DH281" s="15"/>
      <c r="DI281" s="15"/>
      <c r="DJ281" s="16"/>
      <c r="DK281" s="671"/>
      <c r="DL281" s="676"/>
      <c r="DM281" s="671"/>
      <c r="DN281" s="669"/>
      <c r="DO281" s="43"/>
      <c r="DP281" s="43"/>
      <c r="DQ281" s="43"/>
      <c r="DR281" s="679" t="s">
        <v>1029</v>
      </c>
      <c r="DS281" s="16"/>
      <c r="DT281" s="679" t="s">
        <v>1030</v>
      </c>
      <c r="DU281" s="16"/>
      <c r="DV281" s="671"/>
      <c r="DW281" s="680" t="s">
        <v>1034</v>
      </c>
      <c r="DX281" s="681" t="s">
        <v>1035</v>
      </c>
      <c r="EC281" s="682"/>
      <c r="ED281" s="671"/>
      <c r="EE281" s="670" t="s">
        <v>1036</v>
      </c>
      <c r="EF281" s="15"/>
      <c r="EG281" s="15"/>
      <c r="EH281" s="15"/>
      <c r="EI281" s="15"/>
      <c r="EJ281" s="15"/>
      <c r="EK281" s="15"/>
      <c r="EL281" s="15"/>
      <c r="EM281" s="15"/>
      <c r="EN281" s="15"/>
      <c r="EO281" s="15"/>
      <c r="EP281" s="15"/>
      <c r="EQ281" s="15"/>
      <c r="ER281" s="15"/>
      <c r="ES281" s="15"/>
      <c r="ET281" s="15"/>
      <c r="EU281" s="15"/>
      <c r="EV281" s="15"/>
      <c r="EW281" s="16"/>
      <c r="EX281" s="671"/>
      <c r="EY281" s="676"/>
    </row>
    <row r="282">
      <c r="A282" s="669"/>
      <c r="B282" s="677" t="s">
        <v>631</v>
      </c>
      <c r="C282" s="683"/>
      <c r="D282" s="683"/>
      <c r="E282" s="684"/>
      <c r="F282" s="42"/>
      <c r="G282" s="684"/>
      <c r="H282" s="42"/>
      <c r="I282" s="671"/>
      <c r="J282" s="680" t="s">
        <v>1037</v>
      </c>
      <c r="K282" s="681" t="s">
        <v>1038</v>
      </c>
      <c r="P282" s="682"/>
      <c r="Q282" s="671"/>
      <c r="R282" s="685"/>
      <c r="S282" s="41"/>
      <c r="T282" s="41"/>
      <c r="U282" s="41"/>
      <c r="V282" s="41"/>
      <c r="W282" s="41"/>
      <c r="X282" s="41"/>
      <c r="Y282" s="41"/>
      <c r="Z282" s="41"/>
      <c r="AA282" s="41"/>
      <c r="AB282" s="41"/>
      <c r="AC282" s="41"/>
      <c r="AD282" s="41"/>
      <c r="AE282" s="41"/>
      <c r="AF282" s="41"/>
      <c r="AG282" s="41"/>
      <c r="AH282" s="41"/>
      <c r="AI282" s="41"/>
      <c r="AJ282" s="42"/>
      <c r="AK282" s="671"/>
      <c r="AL282" s="676"/>
      <c r="AM282" s="671"/>
      <c r="AN282" s="669"/>
      <c r="AO282" s="677" t="s">
        <v>631</v>
      </c>
      <c r="AP282" s="683"/>
      <c r="AQ282" s="683"/>
      <c r="AR282" s="684"/>
      <c r="AS282" s="42"/>
      <c r="AT282" s="684"/>
      <c r="AU282" s="42"/>
      <c r="AV282" s="671"/>
      <c r="AW282" s="680" t="s">
        <v>1037</v>
      </c>
      <c r="AX282" s="681" t="s">
        <v>1038</v>
      </c>
      <c r="BC282" s="682"/>
      <c r="BD282" s="671"/>
      <c r="BE282" s="685"/>
      <c r="BF282" s="41"/>
      <c r="BG282" s="41"/>
      <c r="BH282" s="41"/>
      <c r="BI282" s="41"/>
      <c r="BJ282" s="41"/>
      <c r="BK282" s="41"/>
      <c r="BL282" s="41"/>
      <c r="BM282" s="41"/>
      <c r="BN282" s="41"/>
      <c r="BO282" s="41"/>
      <c r="BP282" s="41"/>
      <c r="BQ282" s="41"/>
      <c r="BR282" s="41"/>
      <c r="BS282" s="41"/>
      <c r="BT282" s="41"/>
      <c r="BU282" s="41"/>
      <c r="BV282" s="41"/>
      <c r="BW282" s="42"/>
      <c r="BX282" s="671"/>
      <c r="BY282" s="676"/>
      <c r="BZ282" s="671"/>
      <c r="CA282" s="669"/>
      <c r="CB282" s="677" t="s">
        <v>631</v>
      </c>
      <c r="CC282" s="683"/>
      <c r="CD282" s="683"/>
      <c r="CE282" s="684"/>
      <c r="CF282" s="42"/>
      <c r="CG282" s="684"/>
      <c r="CH282" s="42"/>
      <c r="CI282" s="671"/>
      <c r="CJ282" s="680" t="s">
        <v>1037</v>
      </c>
      <c r="CK282" s="681" t="s">
        <v>1038</v>
      </c>
      <c r="CP282" s="682"/>
      <c r="CQ282" s="671"/>
      <c r="CR282" s="685"/>
      <c r="CS282" s="41"/>
      <c r="CT282" s="41"/>
      <c r="CU282" s="41"/>
      <c r="CV282" s="41"/>
      <c r="CW282" s="41"/>
      <c r="CX282" s="41"/>
      <c r="CY282" s="41"/>
      <c r="CZ282" s="41"/>
      <c r="DA282" s="41"/>
      <c r="DB282" s="41"/>
      <c r="DC282" s="41"/>
      <c r="DD282" s="41"/>
      <c r="DE282" s="41"/>
      <c r="DF282" s="41"/>
      <c r="DG282" s="41"/>
      <c r="DH282" s="41"/>
      <c r="DI282" s="41"/>
      <c r="DJ282" s="42"/>
      <c r="DK282" s="671"/>
      <c r="DL282" s="676"/>
      <c r="DM282" s="671"/>
      <c r="DN282" s="669"/>
      <c r="DO282" s="677" t="s">
        <v>631</v>
      </c>
      <c r="DP282" s="683"/>
      <c r="DQ282" s="683"/>
      <c r="DR282" s="684"/>
      <c r="DS282" s="42"/>
      <c r="DT282" s="684"/>
      <c r="DU282" s="42"/>
      <c r="DV282" s="671"/>
      <c r="DW282" s="680" t="s">
        <v>1037</v>
      </c>
      <c r="DX282" s="681" t="s">
        <v>1038</v>
      </c>
      <c r="EC282" s="682"/>
      <c r="ED282" s="671"/>
      <c r="EE282" s="685"/>
      <c r="EF282" s="41"/>
      <c r="EG282" s="41"/>
      <c r="EH282" s="41"/>
      <c r="EI282" s="41"/>
      <c r="EJ282" s="41"/>
      <c r="EK282" s="41"/>
      <c r="EL282" s="41"/>
      <c r="EM282" s="41"/>
      <c r="EN282" s="41"/>
      <c r="EO282" s="41"/>
      <c r="EP282" s="41"/>
      <c r="EQ282" s="41"/>
      <c r="ER282" s="41"/>
      <c r="ES282" s="41"/>
      <c r="ET282" s="41"/>
      <c r="EU282" s="41"/>
      <c r="EV282" s="41"/>
      <c r="EW282" s="42"/>
      <c r="EX282" s="671"/>
      <c r="EY282" s="676"/>
    </row>
    <row r="283">
      <c r="A283" s="669"/>
      <c r="B283" s="47"/>
      <c r="C283" s="47"/>
      <c r="D283" s="47"/>
      <c r="E283" s="686"/>
      <c r="F283" s="682"/>
      <c r="G283" s="686"/>
      <c r="H283" s="682"/>
      <c r="I283" s="671"/>
      <c r="J283" s="680" t="s">
        <v>1039</v>
      </c>
      <c r="K283" s="681" t="s">
        <v>1040</v>
      </c>
      <c r="P283" s="682"/>
      <c r="Q283" s="671"/>
      <c r="R283" s="686"/>
      <c r="AJ283" s="682"/>
      <c r="AK283" s="671"/>
      <c r="AL283" s="676"/>
      <c r="AM283" s="671"/>
      <c r="AN283" s="669"/>
      <c r="AO283" s="47"/>
      <c r="AP283" s="47"/>
      <c r="AQ283" s="47"/>
      <c r="AR283" s="686"/>
      <c r="AS283" s="682"/>
      <c r="AT283" s="686"/>
      <c r="AU283" s="682"/>
      <c r="AV283" s="671"/>
      <c r="AW283" s="680" t="s">
        <v>1039</v>
      </c>
      <c r="AX283" s="681" t="s">
        <v>1040</v>
      </c>
      <c r="BC283" s="682"/>
      <c r="BD283" s="671"/>
      <c r="BE283" s="686"/>
      <c r="BW283" s="682"/>
      <c r="BX283" s="671"/>
      <c r="BY283" s="676"/>
      <c r="BZ283" s="671"/>
      <c r="CA283" s="669"/>
      <c r="CB283" s="47"/>
      <c r="CC283" s="47"/>
      <c r="CD283" s="47"/>
      <c r="CE283" s="686"/>
      <c r="CF283" s="682"/>
      <c r="CG283" s="686"/>
      <c r="CH283" s="682"/>
      <c r="CI283" s="671"/>
      <c r="CJ283" s="680" t="s">
        <v>1039</v>
      </c>
      <c r="CK283" s="681" t="s">
        <v>1040</v>
      </c>
      <c r="CP283" s="682"/>
      <c r="CQ283" s="671"/>
      <c r="CR283" s="686"/>
      <c r="DJ283" s="682"/>
      <c r="DK283" s="671"/>
      <c r="DL283" s="676"/>
      <c r="DM283" s="671"/>
      <c r="DN283" s="669"/>
      <c r="DO283" s="47"/>
      <c r="DP283" s="47"/>
      <c r="DQ283" s="47"/>
      <c r="DR283" s="686"/>
      <c r="DS283" s="682"/>
      <c r="DT283" s="686"/>
      <c r="DU283" s="682"/>
      <c r="DV283" s="671"/>
      <c r="DW283" s="680" t="s">
        <v>1039</v>
      </c>
      <c r="DX283" s="681" t="s">
        <v>1040</v>
      </c>
      <c r="EC283" s="682"/>
      <c r="ED283" s="671"/>
      <c r="EE283" s="686"/>
      <c r="EW283" s="682"/>
      <c r="EX283" s="671"/>
      <c r="EY283" s="676"/>
    </row>
    <row r="284">
      <c r="A284" s="669"/>
      <c r="B284" s="43"/>
      <c r="C284" s="43"/>
      <c r="D284" s="43"/>
      <c r="E284" s="686"/>
      <c r="F284" s="682"/>
      <c r="G284" s="686"/>
      <c r="H284" s="682"/>
      <c r="I284" s="671"/>
      <c r="J284" s="680" t="s">
        <v>1041</v>
      </c>
      <c r="K284" s="681" t="s">
        <v>1042</v>
      </c>
      <c r="P284" s="682"/>
      <c r="Q284" s="671"/>
      <c r="R284" s="686"/>
      <c r="AJ284" s="682"/>
      <c r="AK284" s="671"/>
      <c r="AL284" s="676"/>
      <c r="AM284" s="671"/>
      <c r="AN284" s="669"/>
      <c r="AO284" s="43"/>
      <c r="AP284" s="43"/>
      <c r="AQ284" s="43"/>
      <c r="AR284" s="686"/>
      <c r="AS284" s="682"/>
      <c r="AT284" s="686"/>
      <c r="AU284" s="682"/>
      <c r="AV284" s="671"/>
      <c r="AW284" s="680" t="s">
        <v>1041</v>
      </c>
      <c r="AX284" s="681" t="s">
        <v>1042</v>
      </c>
      <c r="BC284" s="682"/>
      <c r="BD284" s="671"/>
      <c r="BE284" s="686"/>
      <c r="BW284" s="682"/>
      <c r="BX284" s="671"/>
      <c r="BY284" s="676"/>
      <c r="BZ284" s="671"/>
      <c r="CA284" s="669"/>
      <c r="CB284" s="43"/>
      <c r="CC284" s="43"/>
      <c r="CD284" s="43"/>
      <c r="CE284" s="686"/>
      <c r="CF284" s="682"/>
      <c r="CG284" s="686"/>
      <c r="CH284" s="682"/>
      <c r="CI284" s="671"/>
      <c r="CJ284" s="680" t="s">
        <v>1041</v>
      </c>
      <c r="CK284" s="681" t="s">
        <v>1042</v>
      </c>
      <c r="CP284" s="682"/>
      <c r="CQ284" s="671"/>
      <c r="CR284" s="686"/>
      <c r="DJ284" s="682"/>
      <c r="DK284" s="671"/>
      <c r="DL284" s="676"/>
      <c r="DM284" s="671"/>
      <c r="DN284" s="669"/>
      <c r="DO284" s="43"/>
      <c r="DP284" s="43"/>
      <c r="DQ284" s="43"/>
      <c r="DR284" s="686"/>
      <c r="DS284" s="682"/>
      <c r="DT284" s="686"/>
      <c r="DU284" s="682"/>
      <c r="DV284" s="671"/>
      <c r="DW284" s="680" t="s">
        <v>1041</v>
      </c>
      <c r="DX284" s="681" t="s">
        <v>1042</v>
      </c>
      <c r="EC284" s="682"/>
      <c r="ED284" s="671"/>
      <c r="EE284" s="686"/>
      <c r="EW284" s="682"/>
      <c r="EX284" s="671"/>
      <c r="EY284" s="676"/>
    </row>
    <row r="285">
      <c r="A285" s="669"/>
      <c r="B285" s="677" t="s">
        <v>633</v>
      </c>
      <c r="C285" s="683"/>
      <c r="D285" s="683"/>
      <c r="E285" s="686"/>
      <c r="F285" s="682"/>
      <c r="G285" s="686"/>
      <c r="H285" s="682"/>
      <c r="I285" s="671"/>
      <c r="J285" s="680" t="s">
        <v>1043</v>
      </c>
      <c r="K285" s="681" t="s">
        <v>1044</v>
      </c>
      <c r="P285" s="682"/>
      <c r="Q285" s="671"/>
      <c r="R285" s="686"/>
      <c r="AJ285" s="682"/>
      <c r="AK285" s="671"/>
      <c r="AL285" s="676"/>
      <c r="AM285" s="671"/>
      <c r="AN285" s="669"/>
      <c r="AO285" s="677" t="s">
        <v>633</v>
      </c>
      <c r="AP285" s="683"/>
      <c r="AQ285" s="683"/>
      <c r="AR285" s="686"/>
      <c r="AS285" s="682"/>
      <c r="AT285" s="686"/>
      <c r="AU285" s="682"/>
      <c r="AV285" s="671"/>
      <c r="AW285" s="680" t="s">
        <v>1043</v>
      </c>
      <c r="AX285" s="681" t="s">
        <v>1044</v>
      </c>
      <c r="BC285" s="682"/>
      <c r="BD285" s="671"/>
      <c r="BE285" s="686"/>
      <c r="BW285" s="682"/>
      <c r="BX285" s="671"/>
      <c r="BY285" s="676"/>
      <c r="BZ285" s="671"/>
      <c r="CA285" s="669"/>
      <c r="CB285" s="677" t="s">
        <v>633</v>
      </c>
      <c r="CC285" s="683"/>
      <c r="CD285" s="683"/>
      <c r="CE285" s="686"/>
      <c r="CF285" s="682"/>
      <c r="CG285" s="686"/>
      <c r="CH285" s="682"/>
      <c r="CI285" s="671"/>
      <c r="CJ285" s="680" t="s">
        <v>1043</v>
      </c>
      <c r="CK285" s="681" t="s">
        <v>1044</v>
      </c>
      <c r="CP285" s="682"/>
      <c r="CQ285" s="671"/>
      <c r="CR285" s="686"/>
      <c r="DJ285" s="682"/>
      <c r="DK285" s="671"/>
      <c r="DL285" s="676"/>
      <c r="DM285" s="671"/>
      <c r="DN285" s="669"/>
      <c r="DO285" s="677" t="s">
        <v>633</v>
      </c>
      <c r="DP285" s="683"/>
      <c r="DQ285" s="683"/>
      <c r="DR285" s="686"/>
      <c r="DS285" s="682"/>
      <c r="DT285" s="686"/>
      <c r="DU285" s="682"/>
      <c r="DV285" s="671"/>
      <c r="DW285" s="680" t="s">
        <v>1043</v>
      </c>
      <c r="DX285" s="681" t="s">
        <v>1044</v>
      </c>
      <c r="EC285" s="682"/>
      <c r="ED285" s="671"/>
      <c r="EE285" s="686"/>
      <c r="EW285" s="682"/>
      <c r="EX285" s="671"/>
      <c r="EY285" s="676"/>
    </row>
    <row r="286">
      <c r="A286" s="687"/>
      <c r="B286" s="47"/>
      <c r="C286" s="47"/>
      <c r="D286" s="47"/>
      <c r="E286" s="686"/>
      <c r="F286" s="682"/>
      <c r="G286" s="686"/>
      <c r="H286" s="682"/>
      <c r="I286" s="688"/>
      <c r="J286" s="680" t="s">
        <v>1045</v>
      </c>
      <c r="K286" s="681" t="s">
        <v>1046</v>
      </c>
      <c r="P286" s="682"/>
      <c r="Q286" s="688"/>
      <c r="R286" s="686"/>
      <c r="AJ286" s="682"/>
      <c r="AK286" s="688"/>
      <c r="AL286" s="689"/>
      <c r="AM286" s="688"/>
      <c r="AN286" s="687"/>
      <c r="AO286" s="47"/>
      <c r="AP286" s="47"/>
      <c r="AQ286" s="47"/>
      <c r="AR286" s="686"/>
      <c r="AS286" s="682"/>
      <c r="AT286" s="686"/>
      <c r="AU286" s="682"/>
      <c r="AV286" s="688"/>
      <c r="AW286" s="680" t="s">
        <v>1045</v>
      </c>
      <c r="AX286" s="681" t="s">
        <v>1046</v>
      </c>
      <c r="BC286" s="682"/>
      <c r="BD286" s="688"/>
      <c r="BE286" s="686"/>
      <c r="BW286" s="682"/>
      <c r="BX286" s="688"/>
      <c r="BY286" s="689"/>
      <c r="BZ286" s="688"/>
      <c r="CA286" s="687"/>
      <c r="CB286" s="47"/>
      <c r="CC286" s="47"/>
      <c r="CD286" s="47"/>
      <c r="CE286" s="686"/>
      <c r="CF286" s="682"/>
      <c r="CG286" s="686"/>
      <c r="CH286" s="682"/>
      <c r="CI286" s="688"/>
      <c r="CJ286" s="680" t="s">
        <v>1045</v>
      </c>
      <c r="CK286" s="681" t="s">
        <v>1046</v>
      </c>
      <c r="CP286" s="682"/>
      <c r="CQ286" s="688"/>
      <c r="CR286" s="686"/>
      <c r="DJ286" s="682"/>
      <c r="DK286" s="688"/>
      <c r="DL286" s="689"/>
      <c r="DM286" s="688"/>
      <c r="DN286" s="687"/>
      <c r="DO286" s="47"/>
      <c r="DP286" s="47"/>
      <c r="DQ286" s="47"/>
      <c r="DR286" s="686"/>
      <c r="DS286" s="682"/>
      <c r="DT286" s="686"/>
      <c r="DU286" s="682"/>
      <c r="DV286" s="688"/>
      <c r="DW286" s="680" t="s">
        <v>1045</v>
      </c>
      <c r="DX286" s="681" t="s">
        <v>1046</v>
      </c>
      <c r="EC286" s="682"/>
      <c r="ED286" s="688"/>
      <c r="EE286" s="686"/>
      <c r="EW286" s="682"/>
      <c r="EX286" s="688"/>
      <c r="EY286" s="689"/>
    </row>
    <row r="287">
      <c r="A287" s="687"/>
      <c r="B287" s="43"/>
      <c r="C287" s="43"/>
      <c r="D287" s="43"/>
      <c r="E287" s="686"/>
      <c r="F287" s="682"/>
      <c r="G287" s="686"/>
      <c r="H287" s="682"/>
      <c r="I287" s="688"/>
      <c r="J287" s="680" t="s">
        <v>1047</v>
      </c>
      <c r="K287" s="681" t="s">
        <v>1048</v>
      </c>
      <c r="P287" s="682"/>
      <c r="Q287" s="688"/>
      <c r="R287" s="686"/>
      <c r="AJ287" s="682"/>
      <c r="AK287" s="688"/>
      <c r="AL287" s="689"/>
      <c r="AM287" s="688"/>
      <c r="AN287" s="687"/>
      <c r="AO287" s="43"/>
      <c r="AP287" s="43"/>
      <c r="AQ287" s="43"/>
      <c r="AR287" s="686"/>
      <c r="AS287" s="682"/>
      <c r="AT287" s="686"/>
      <c r="AU287" s="682"/>
      <c r="AV287" s="688"/>
      <c r="AW287" s="680" t="s">
        <v>1047</v>
      </c>
      <c r="AX287" s="681" t="s">
        <v>1048</v>
      </c>
      <c r="BC287" s="682"/>
      <c r="BD287" s="688"/>
      <c r="BE287" s="686"/>
      <c r="BW287" s="682"/>
      <c r="BX287" s="688"/>
      <c r="BY287" s="689"/>
      <c r="BZ287" s="688"/>
      <c r="CA287" s="687"/>
      <c r="CB287" s="43"/>
      <c r="CC287" s="43"/>
      <c r="CD287" s="43"/>
      <c r="CE287" s="686"/>
      <c r="CF287" s="682"/>
      <c r="CG287" s="686"/>
      <c r="CH287" s="682"/>
      <c r="CI287" s="688"/>
      <c r="CJ287" s="680" t="s">
        <v>1047</v>
      </c>
      <c r="CK287" s="681" t="s">
        <v>1048</v>
      </c>
      <c r="CP287" s="682"/>
      <c r="CQ287" s="688"/>
      <c r="CR287" s="686"/>
      <c r="DJ287" s="682"/>
      <c r="DK287" s="688"/>
      <c r="DL287" s="689"/>
      <c r="DM287" s="688"/>
      <c r="DN287" s="687"/>
      <c r="DO287" s="43"/>
      <c r="DP287" s="43"/>
      <c r="DQ287" s="43"/>
      <c r="DR287" s="686"/>
      <c r="DS287" s="682"/>
      <c r="DT287" s="686"/>
      <c r="DU287" s="682"/>
      <c r="DV287" s="688"/>
      <c r="DW287" s="680" t="s">
        <v>1047</v>
      </c>
      <c r="DX287" s="681" t="s">
        <v>1048</v>
      </c>
      <c r="EC287" s="682"/>
      <c r="ED287" s="688"/>
      <c r="EE287" s="686"/>
      <c r="EW287" s="682"/>
      <c r="EX287" s="688"/>
      <c r="EY287" s="689"/>
    </row>
    <row r="288">
      <c r="A288" s="687"/>
      <c r="B288" s="677" t="s">
        <v>635</v>
      </c>
      <c r="C288" s="683"/>
      <c r="D288" s="683"/>
      <c r="E288" s="686"/>
      <c r="F288" s="682"/>
      <c r="G288" s="686"/>
      <c r="H288" s="682"/>
      <c r="I288" s="688"/>
      <c r="J288" s="680" t="s">
        <v>1049</v>
      </c>
      <c r="K288" s="681" t="s">
        <v>1050</v>
      </c>
      <c r="P288" s="682"/>
      <c r="Q288" s="688"/>
      <c r="R288" s="686"/>
      <c r="AJ288" s="682"/>
      <c r="AK288" s="688"/>
      <c r="AL288" s="689"/>
      <c r="AM288" s="688"/>
      <c r="AN288" s="687"/>
      <c r="AO288" s="677" t="s">
        <v>635</v>
      </c>
      <c r="AP288" s="683"/>
      <c r="AQ288" s="683"/>
      <c r="AR288" s="686"/>
      <c r="AS288" s="682"/>
      <c r="AT288" s="686"/>
      <c r="AU288" s="682"/>
      <c r="AV288" s="688"/>
      <c r="AW288" s="680" t="s">
        <v>1049</v>
      </c>
      <c r="AX288" s="681" t="s">
        <v>1050</v>
      </c>
      <c r="BC288" s="682"/>
      <c r="BD288" s="688"/>
      <c r="BE288" s="686"/>
      <c r="BW288" s="682"/>
      <c r="BX288" s="688"/>
      <c r="BY288" s="689"/>
      <c r="BZ288" s="688"/>
      <c r="CA288" s="687"/>
      <c r="CB288" s="677" t="s">
        <v>635</v>
      </c>
      <c r="CC288" s="683"/>
      <c r="CD288" s="683"/>
      <c r="CE288" s="686"/>
      <c r="CF288" s="682"/>
      <c r="CG288" s="686"/>
      <c r="CH288" s="682"/>
      <c r="CI288" s="688"/>
      <c r="CJ288" s="680" t="s">
        <v>1049</v>
      </c>
      <c r="CK288" s="681" t="s">
        <v>1050</v>
      </c>
      <c r="CP288" s="682"/>
      <c r="CQ288" s="688"/>
      <c r="CR288" s="686"/>
      <c r="DJ288" s="682"/>
      <c r="DK288" s="688"/>
      <c r="DL288" s="689"/>
      <c r="DM288" s="688"/>
      <c r="DN288" s="687"/>
      <c r="DO288" s="677" t="s">
        <v>635</v>
      </c>
      <c r="DP288" s="683"/>
      <c r="DQ288" s="683"/>
      <c r="DR288" s="686"/>
      <c r="DS288" s="682"/>
      <c r="DT288" s="686"/>
      <c r="DU288" s="682"/>
      <c r="DV288" s="688"/>
      <c r="DW288" s="680" t="s">
        <v>1049</v>
      </c>
      <c r="DX288" s="681" t="s">
        <v>1050</v>
      </c>
      <c r="EC288" s="682"/>
      <c r="ED288" s="688"/>
      <c r="EE288" s="686"/>
      <c r="EW288" s="682"/>
      <c r="EX288" s="688"/>
      <c r="EY288" s="689"/>
    </row>
    <row r="289">
      <c r="A289" s="687"/>
      <c r="B289" s="47"/>
      <c r="C289" s="47"/>
      <c r="D289" s="47"/>
      <c r="E289" s="686"/>
      <c r="F289" s="682"/>
      <c r="G289" s="686"/>
      <c r="H289" s="682"/>
      <c r="I289" s="688"/>
      <c r="J289" s="680" t="s">
        <v>1051</v>
      </c>
      <c r="K289" s="681" t="s">
        <v>1052</v>
      </c>
      <c r="P289" s="682"/>
      <c r="Q289" s="688"/>
      <c r="R289" s="686"/>
      <c r="AJ289" s="682"/>
      <c r="AK289" s="688"/>
      <c r="AL289" s="689"/>
      <c r="AM289" s="688"/>
      <c r="AN289" s="687"/>
      <c r="AO289" s="47"/>
      <c r="AP289" s="47"/>
      <c r="AQ289" s="47"/>
      <c r="AR289" s="686"/>
      <c r="AS289" s="682"/>
      <c r="AT289" s="686"/>
      <c r="AU289" s="682"/>
      <c r="AV289" s="688"/>
      <c r="AW289" s="680" t="s">
        <v>1051</v>
      </c>
      <c r="AX289" s="681" t="s">
        <v>1052</v>
      </c>
      <c r="BC289" s="682"/>
      <c r="BD289" s="688"/>
      <c r="BE289" s="686"/>
      <c r="BW289" s="682"/>
      <c r="BX289" s="688"/>
      <c r="BY289" s="689"/>
      <c r="BZ289" s="688"/>
      <c r="CA289" s="687"/>
      <c r="CB289" s="47"/>
      <c r="CC289" s="47"/>
      <c r="CD289" s="47"/>
      <c r="CE289" s="686"/>
      <c r="CF289" s="682"/>
      <c r="CG289" s="686"/>
      <c r="CH289" s="682"/>
      <c r="CI289" s="688"/>
      <c r="CJ289" s="680" t="s">
        <v>1051</v>
      </c>
      <c r="CK289" s="681" t="s">
        <v>1052</v>
      </c>
      <c r="CP289" s="682"/>
      <c r="CQ289" s="688"/>
      <c r="CR289" s="686"/>
      <c r="DJ289" s="682"/>
      <c r="DK289" s="688"/>
      <c r="DL289" s="689"/>
      <c r="DM289" s="688"/>
      <c r="DN289" s="687"/>
      <c r="DO289" s="47"/>
      <c r="DP289" s="47"/>
      <c r="DQ289" s="47"/>
      <c r="DR289" s="686"/>
      <c r="DS289" s="682"/>
      <c r="DT289" s="686"/>
      <c r="DU289" s="682"/>
      <c r="DV289" s="688"/>
      <c r="DW289" s="680" t="s">
        <v>1051</v>
      </c>
      <c r="DX289" s="681" t="s">
        <v>1052</v>
      </c>
      <c r="EC289" s="682"/>
      <c r="ED289" s="688"/>
      <c r="EE289" s="686"/>
      <c r="EW289" s="682"/>
      <c r="EX289" s="688"/>
      <c r="EY289" s="689"/>
    </row>
    <row r="290">
      <c r="A290" s="687"/>
      <c r="B290" s="43"/>
      <c r="C290" s="43"/>
      <c r="D290" s="43"/>
      <c r="E290" s="686"/>
      <c r="F290" s="682"/>
      <c r="G290" s="686"/>
      <c r="H290" s="682"/>
      <c r="I290" s="688"/>
      <c r="J290" s="680" t="s">
        <v>1053</v>
      </c>
      <c r="K290" s="681" t="s">
        <v>1054</v>
      </c>
      <c r="P290" s="682"/>
      <c r="Q290" s="688"/>
      <c r="R290" s="686"/>
      <c r="AJ290" s="682"/>
      <c r="AK290" s="688"/>
      <c r="AL290" s="689"/>
      <c r="AM290" s="688"/>
      <c r="AN290" s="687"/>
      <c r="AO290" s="43"/>
      <c r="AP290" s="43"/>
      <c r="AQ290" s="43"/>
      <c r="AR290" s="686"/>
      <c r="AS290" s="682"/>
      <c r="AT290" s="686"/>
      <c r="AU290" s="682"/>
      <c r="AV290" s="688"/>
      <c r="AW290" s="680" t="s">
        <v>1053</v>
      </c>
      <c r="AX290" s="681" t="s">
        <v>1054</v>
      </c>
      <c r="BC290" s="682"/>
      <c r="BD290" s="688"/>
      <c r="BE290" s="686"/>
      <c r="BW290" s="682"/>
      <c r="BX290" s="688"/>
      <c r="BY290" s="689"/>
      <c r="BZ290" s="688"/>
      <c r="CA290" s="687"/>
      <c r="CB290" s="43"/>
      <c r="CC290" s="43"/>
      <c r="CD290" s="43"/>
      <c r="CE290" s="686"/>
      <c r="CF290" s="682"/>
      <c r="CG290" s="686"/>
      <c r="CH290" s="682"/>
      <c r="CI290" s="688"/>
      <c r="CJ290" s="680" t="s">
        <v>1053</v>
      </c>
      <c r="CK290" s="681" t="s">
        <v>1054</v>
      </c>
      <c r="CP290" s="682"/>
      <c r="CQ290" s="688"/>
      <c r="CR290" s="686"/>
      <c r="DJ290" s="682"/>
      <c r="DK290" s="688"/>
      <c r="DL290" s="689"/>
      <c r="DM290" s="688"/>
      <c r="DN290" s="687"/>
      <c r="DO290" s="43"/>
      <c r="DP290" s="43"/>
      <c r="DQ290" s="43"/>
      <c r="DR290" s="686"/>
      <c r="DS290" s="682"/>
      <c r="DT290" s="686"/>
      <c r="DU290" s="682"/>
      <c r="DV290" s="688"/>
      <c r="DW290" s="680" t="s">
        <v>1053</v>
      </c>
      <c r="DX290" s="681" t="s">
        <v>1054</v>
      </c>
      <c r="EC290" s="682"/>
      <c r="ED290" s="688"/>
      <c r="EE290" s="686"/>
      <c r="EW290" s="682"/>
      <c r="EX290" s="688"/>
      <c r="EY290" s="689"/>
    </row>
    <row r="291">
      <c r="A291" s="687"/>
      <c r="B291" s="677" t="s">
        <v>637</v>
      </c>
      <c r="C291" s="683"/>
      <c r="D291" s="683"/>
      <c r="E291" s="686"/>
      <c r="F291" s="682"/>
      <c r="G291" s="686"/>
      <c r="H291" s="682"/>
      <c r="I291" s="688"/>
      <c r="J291" s="680" t="s">
        <v>1055</v>
      </c>
      <c r="K291" s="681" t="s">
        <v>1056</v>
      </c>
      <c r="P291" s="682"/>
      <c r="Q291" s="688"/>
      <c r="R291" s="686"/>
      <c r="AJ291" s="682"/>
      <c r="AK291" s="688"/>
      <c r="AL291" s="689"/>
      <c r="AM291" s="688"/>
      <c r="AN291" s="687"/>
      <c r="AO291" s="677" t="s">
        <v>637</v>
      </c>
      <c r="AP291" s="683"/>
      <c r="AQ291" s="683"/>
      <c r="AR291" s="686"/>
      <c r="AS291" s="682"/>
      <c r="AT291" s="686"/>
      <c r="AU291" s="682"/>
      <c r="AV291" s="688"/>
      <c r="AW291" s="680" t="s">
        <v>1055</v>
      </c>
      <c r="AX291" s="681" t="s">
        <v>1056</v>
      </c>
      <c r="BC291" s="682"/>
      <c r="BD291" s="688"/>
      <c r="BE291" s="686"/>
      <c r="BW291" s="682"/>
      <c r="BX291" s="688"/>
      <c r="BY291" s="689"/>
      <c r="BZ291" s="688"/>
      <c r="CA291" s="687"/>
      <c r="CB291" s="677" t="s">
        <v>637</v>
      </c>
      <c r="CC291" s="683"/>
      <c r="CD291" s="683"/>
      <c r="CE291" s="686"/>
      <c r="CF291" s="682"/>
      <c r="CG291" s="686"/>
      <c r="CH291" s="682"/>
      <c r="CI291" s="688"/>
      <c r="CJ291" s="680" t="s">
        <v>1055</v>
      </c>
      <c r="CK291" s="681" t="s">
        <v>1056</v>
      </c>
      <c r="CP291" s="682"/>
      <c r="CQ291" s="688"/>
      <c r="CR291" s="686"/>
      <c r="DJ291" s="682"/>
      <c r="DK291" s="688"/>
      <c r="DL291" s="689"/>
      <c r="DM291" s="688"/>
      <c r="DN291" s="687"/>
      <c r="DO291" s="677" t="s">
        <v>637</v>
      </c>
      <c r="DP291" s="683"/>
      <c r="DQ291" s="683"/>
      <c r="DR291" s="686"/>
      <c r="DS291" s="682"/>
      <c r="DT291" s="686"/>
      <c r="DU291" s="682"/>
      <c r="DV291" s="688"/>
      <c r="DW291" s="680" t="s">
        <v>1055</v>
      </c>
      <c r="DX291" s="681" t="s">
        <v>1056</v>
      </c>
      <c r="EC291" s="682"/>
      <c r="ED291" s="688"/>
      <c r="EE291" s="686"/>
      <c r="EW291" s="682"/>
      <c r="EX291" s="688"/>
      <c r="EY291" s="689"/>
    </row>
    <row r="292">
      <c r="A292" s="687"/>
      <c r="B292" s="47"/>
      <c r="C292" s="47"/>
      <c r="D292" s="47"/>
      <c r="E292" s="686"/>
      <c r="F292" s="682"/>
      <c r="G292" s="686"/>
      <c r="H292" s="682"/>
      <c r="I292" s="688"/>
      <c r="J292" s="690" t="s">
        <v>1057</v>
      </c>
      <c r="K292" s="691" t="s">
        <v>1058</v>
      </c>
      <c r="L292" s="11"/>
      <c r="M292" s="11"/>
      <c r="N292" s="11"/>
      <c r="O292" s="11"/>
      <c r="P292" s="12"/>
      <c r="Q292" s="688"/>
      <c r="R292" s="48"/>
      <c r="S292" s="11"/>
      <c r="T292" s="11"/>
      <c r="U292" s="11"/>
      <c r="V292" s="11"/>
      <c r="W292" s="11"/>
      <c r="X292" s="11"/>
      <c r="Y292" s="11"/>
      <c r="Z292" s="11"/>
      <c r="AA292" s="11"/>
      <c r="AB292" s="11"/>
      <c r="AC292" s="11"/>
      <c r="AD292" s="11"/>
      <c r="AE292" s="11"/>
      <c r="AF292" s="11"/>
      <c r="AG292" s="11"/>
      <c r="AH292" s="11"/>
      <c r="AI292" s="11"/>
      <c r="AJ292" s="12"/>
      <c r="AK292" s="688"/>
      <c r="AL292" s="689"/>
      <c r="AM292" s="688"/>
      <c r="AN292" s="687"/>
      <c r="AO292" s="47"/>
      <c r="AP292" s="47"/>
      <c r="AQ292" s="47"/>
      <c r="AR292" s="686"/>
      <c r="AS292" s="682"/>
      <c r="AT292" s="686"/>
      <c r="AU292" s="682"/>
      <c r="AV292" s="688"/>
      <c r="AW292" s="690" t="s">
        <v>1057</v>
      </c>
      <c r="AX292" s="691" t="s">
        <v>1058</v>
      </c>
      <c r="AY292" s="11"/>
      <c r="AZ292" s="11"/>
      <c r="BA292" s="11"/>
      <c r="BB292" s="11"/>
      <c r="BC292" s="12"/>
      <c r="BD292" s="688"/>
      <c r="BE292" s="48"/>
      <c r="BF292" s="11"/>
      <c r="BG292" s="11"/>
      <c r="BH292" s="11"/>
      <c r="BI292" s="11"/>
      <c r="BJ292" s="11"/>
      <c r="BK292" s="11"/>
      <c r="BL292" s="11"/>
      <c r="BM292" s="11"/>
      <c r="BN292" s="11"/>
      <c r="BO292" s="11"/>
      <c r="BP292" s="11"/>
      <c r="BQ292" s="11"/>
      <c r="BR292" s="11"/>
      <c r="BS292" s="11"/>
      <c r="BT292" s="11"/>
      <c r="BU292" s="11"/>
      <c r="BV292" s="11"/>
      <c r="BW292" s="12"/>
      <c r="BX292" s="688"/>
      <c r="BY292" s="689"/>
      <c r="BZ292" s="688"/>
      <c r="CA292" s="687"/>
      <c r="CB292" s="47"/>
      <c r="CC292" s="47"/>
      <c r="CD292" s="47"/>
      <c r="CE292" s="686"/>
      <c r="CF292" s="682"/>
      <c r="CG292" s="686"/>
      <c r="CH292" s="682"/>
      <c r="CI292" s="688"/>
      <c r="CJ292" s="690" t="s">
        <v>1057</v>
      </c>
      <c r="CK292" s="691" t="s">
        <v>1058</v>
      </c>
      <c r="CL292" s="11"/>
      <c r="CM292" s="11"/>
      <c r="CN292" s="11"/>
      <c r="CO292" s="11"/>
      <c r="CP292" s="12"/>
      <c r="CQ292" s="688"/>
      <c r="CR292" s="48"/>
      <c r="CS292" s="11"/>
      <c r="CT292" s="11"/>
      <c r="CU292" s="11"/>
      <c r="CV292" s="11"/>
      <c r="CW292" s="11"/>
      <c r="CX292" s="11"/>
      <c r="CY292" s="11"/>
      <c r="CZ292" s="11"/>
      <c r="DA292" s="11"/>
      <c r="DB292" s="11"/>
      <c r="DC292" s="11"/>
      <c r="DD292" s="11"/>
      <c r="DE292" s="11"/>
      <c r="DF292" s="11"/>
      <c r="DG292" s="11"/>
      <c r="DH292" s="11"/>
      <c r="DI292" s="11"/>
      <c r="DJ292" s="12"/>
      <c r="DK292" s="688"/>
      <c r="DL292" s="689"/>
      <c r="DM292" s="688"/>
      <c r="DN292" s="687"/>
      <c r="DO292" s="47"/>
      <c r="DP292" s="47"/>
      <c r="DQ292" s="47"/>
      <c r="DR292" s="686"/>
      <c r="DS292" s="682"/>
      <c r="DT292" s="686"/>
      <c r="DU292" s="682"/>
      <c r="DV292" s="688"/>
      <c r="DW292" s="690" t="s">
        <v>1057</v>
      </c>
      <c r="DX292" s="691" t="s">
        <v>1058</v>
      </c>
      <c r="DY292" s="11"/>
      <c r="DZ292" s="11"/>
      <c r="EA292" s="11"/>
      <c r="EB292" s="11"/>
      <c r="EC292" s="12"/>
      <c r="ED292" s="688"/>
      <c r="EE292" s="48"/>
      <c r="EF292" s="11"/>
      <c r="EG292" s="11"/>
      <c r="EH292" s="11"/>
      <c r="EI292" s="11"/>
      <c r="EJ292" s="11"/>
      <c r="EK292" s="11"/>
      <c r="EL292" s="11"/>
      <c r="EM292" s="11"/>
      <c r="EN292" s="11"/>
      <c r="EO292" s="11"/>
      <c r="EP292" s="11"/>
      <c r="EQ292" s="11"/>
      <c r="ER292" s="11"/>
      <c r="ES292" s="11"/>
      <c r="ET292" s="11"/>
      <c r="EU292" s="11"/>
      <c r="EV292" s="11"/>
      <c r="EW292" s="12"/>
      <c r="EX292" s="688"/>
      <c r="EY292" s="689"/>
    </row>
    <row r="293">
      <c r="A293" s="697"/>
      <c r="B293" s="43"/>
      <c r="C293" s="43"/>
      <c r="D293" s="43"/>
      <c r="E293" s="48"/>
      <c r="F293" s="12"/>
      <c r="G293" s="48"/>
      <c r="H293" s="12"/>
      <c r="I293" s="623"/>
      <c r="J293" s="623"/>
      <c r="K293" s="623"/>
      <c r="L293" s="623"/>
      <c r="M293" s="623"/>
      <c r="N293" s="623"/>
      <c r="O293" s="623"/>
      <c r="P293" s="623"/>
      <c r="Q293" s="623"/>
      <c r="R293" s="623"/>
      <c r="S293" s="623"/>
      <c r="T293" s="623"/>
      <c r="U293" s="623"/>
      <c r="V293" s="623"/>
      <c r="W293" s="623"/>
      <c r="X293" s="623"/>
      <c r="Y293" s="623"/>
      <c r="Z293" s="623"/>
      <c r="AA293" s="623"/>
      <c r="AB293" s="623"/>
      <c r="AC293" s="623"/>
      <c r="AD293" s="623"/>
      <c r="AE293" s="623"/>
      <c r="AF293" s="623"/>
      <c r="AG293" s="623"/>
      <c r="AH293" s="623"/>
      <c r="AI293" s="623"/>
      <c r="AJ293" s="623"/>
      <c r="AK293" s="623"/>
      <c r="AL293" s="698"/>
      <c r="AM293" s="623"/>
      <c r="AN293" s="697"/>
      <c r="AO293" s="43"/>
      <c r="AP293" s="43"/>
      <c r="AQ293" s="43"/>
      <c r="AR293" s="48"/>
      <c r="AS293" s="12"/>
      <c r="AT293" s="48"/>
      <c r="AU293" s="12"/>
      <c r="AV293" s="623"/>
      <c r="AW293" s="623"/>
      <c r="AX293" s="623"/>
      <c r="AY293" s="623"/>
      <c r="AZ293" s="623"/>
      <c r="BA293" s="623"/>
      <c r="BB293" s="623"/>
      <c r="BC293" s="623"/>
      <c r="BD293" s="623"/>
      <c r="BE293" s="623"/>
      <c r="BF293" s="623"/>
      <c r="BG293" s="623"/>
      <c r="BH293" s="623"/>
      <c r="BI293" s="623"/>
      <c r="BJ293" s="623"/>
      <c r="BK293" s="623"/>
      <c r="BL293" s="623"/>
      <c r="BM293" s="623"/>
      <c r="BN293" s="623"/>
      <c r="BO293" s="623"/>
      <c r="BP293" s="623"/>
      <c r="BQ293" s="623"/>
      <c r="BR293" s="623"/>
      <c r="BS293" s="623"/>
      <c r="BT293" s="623"/>
      <c r="BU293" s="623"/>
      <c r="BV293" s="623"/>
      <c r="BW293" s="623"/>
      <c r="BX293" s="623"/>
      <c r="BY293" s="698"/>
      <c r="BZ293" s="623"/>
      <c r="CA293" s="697"/>
      <c r="CB293" s="43"/>
      <c r="CC293" s="43"/>
      <c r="CD293" s="43"/>
      <c r="CE293" s="48"/>
      <c r="CF293" s="12"/>
      <c r="CG293" s="48"/>
      <c r="CH293" s="12"/>
      <c r="CI293" s="623"/>
      <c r="CJ293" s="623"/>
      <c r="CK293" s="623"/>
      <c r="CL293" s="623"/>
      <c r="CM293" s="623"/>
      <c r="CN293" s="623"/>
      <c r="CO293" s="623"/>
      <c r="CP293" s="623"/>
      <c r="CQ293" s="623"/>
      <c r="CR293" s="623"/>
      <c r="CS293" s="623"/>
      <c r="CT293" s="623"/>
      <c r="CU293" s="623"/>
      <c r="CV293" s="623"/>
      <c r="CW293" s="623"/>
      <c r="CX293" s="623"/>
      <c r="CY293" s="623"/>
      <c r="CZ293" s="623"/>
      <c r="DA293" s="623"/>
      <c r="DB293" s="623"/>
      <c r="DC293" s="623"/>
      <c r="DD293" s="623"/>
      <c r="DE293" s="623"/>
      <c r="DF293" s="623"/>
      <c r="DG293" s="623"/>
      <c r="DH293" s="623"/>
      <c r="DI293" s="623"/>
      <c r="DJ293" s="623"/>
      <c r="DK293" s="623"/>
      <c r="DL293" s="698"/>
      <c r="DM293" s="623"/>
      <c r="DN293" s="697"/>
      <c r="DO293" s="43"/>
      <c r="DP293" s="43"/>
      <c r="DQ293" s="43"/>
      <c r="DR293" s="48"/>
      <c r="DS293" s="12"/>
      <c r="DT293" s="48"/>
      <c r="DU293" s="12"/>
      <c r="DV293" s="623"/>
      <c r="DW293" s="623"/>
      <c r="DX293" s="623"/>
      <c r="DY293" s="623"/>
      <c r="DZ293" s="623"/>
      <c r="EA293" s="623"/>
      <c r="EB293" s="623"/>
      <c r="EC293" s="623"/>
      <c r="ED293" s="623"/>
      <c r="EE293" s="623"/>
      <c r="EF293" s="623"/>
      <c r="EG293" s="623"/>
      <c r="EH293" s="623"/>
      <c r="EI293" s="623"/>
      <c r="EJ293" s="623"/>
      <c r="EK293" s="623"/>
      <c r="EL293" s="623"/>
      <c r="EM293" s="623"/>
      <c r="EN293" s="623"/>
      <c r="EO293" s="623"/>
      <c r="EP293" s="623"/>
      <c r="EQ293" s="623"/>
      <c r="ER293" s="623"/>
      <c r="ES293" s="623"/>
      <c r="ET293" s="623"/>
      <c r="EU293" s="623"/>
      <c r="EV293" s="623"/>
      <c r="EW293" s="623"/>
      <c r="EX293" s="623"/>
      <c r="EY293" s="698"/>
    </row>
    <row r="294">
      <c r="A294" s="697"/>
      <c r="B294" s="623"/>
      <c r="C294" s="623"/>
      <c r="D294" s="623"/>
      <c r="E294" s="623"/>
      <c r="F294" s="623"/>
      <c r="G294" s="623"/>
      <c r="H294" s="623"/>
      <c r="I294" s="623"/>
      <c r="J294" s="623"/>
      <c r="K294" s="623"/>
      <c r="L294" s="623"/>
      <c r="M294" s="623"/>
      <c r="N294" s="623"/>
      <c r="O294" s="623"/>
      <c r="P294" s="623"/>
      <c r="Q294" s="623"/>
      <c r="R294" s="623"/>
      <c r="S294" s="623"/>
      <c r="T294" s="623"/>
      <c r="U294" s="623"/>
      <c r="V294" s="623"/>
      <c r="W294" s="623"/>
      <c r="X294" s="623"/>
      <c r="Y294" s="623"/>
      <c r="Z294" s="623"/>
      <c r="AA294" s="623"/>
      <c r="AB294" s="623"/>
      <c r="AC294" s="623"/>
      <c r="AD294" s="623"/>
      <c r="AE294" s="623"/>
      <c r="AF294" s="623"/>
      <c r="AG294" s="623"/>
      <c r="AH294" s="623"/>
      <c r="AI294" s="623"/>
      <c r="AJ294" s="623"/>
      <c r="AK294" s="623"/>
      <c r="AL294" s="698"/>
      <c r="AM294" s="623"/>
      <c r="AN294" s="697"/>
      <c r="AO294" s="623"/>
      <c r="AP294" s="623"/>
      <c r="AQ294" s="623"/>
      <c r="AR294" s="623"/>
      <c r="AS294" s="623"/>
      <c r="AT294" s="623"/>
      <c r="AU294" s="623"/>
      <c r="AV294" s="623"/>
      <c r="AW294" s="623"/>
      <c r="AX294" s="623"/>
      <c r="AY294" s="623"/>
      <c r="AZ294" s="623"/>
      <c r="BA294" s="623"/>
      <c r="BB294" s="623"/>
      <c r="BC294" s="623"/>
      <c r="BD294" s="623"/>
      <c r="BE294" s="623"/>
      <c r="BF294" s="623"/>
      <c r="BG294" s="623"/>
      <c r="BH294" s="623"/>
      <c r="BI294" s="623"/>
      <c r="BJ294" s="623"/>
      <c r="BK294" s="623"/>
      <c r="BL294" s="623"/>
      <c r="BM294" s="623"/>
      <c r="BN294" s="623"/>
      <c r="BO294" s="623"/>
      <c r="BP294" s="623"/>
      <c r="BQ294" s="623"/>
      <c r="BR294" s="623"/>
      <c r="BS294" s="623"/>
      <c r="BT294" s="623"/>
      <c r="BU294" s="623"/>
      <c r="BV294" s="623"/>
      <c r="BW294" s="623"/>
      <c r="BX294" s="623"/>
      <c r="BY294" s="698"/>
      <c r="BZ294" s="623"/>
      <c r="CA294" s="697"/>
      <c r="CB294" s="623"/>
      <c r="CC294" s="623"/>
      <c r="CD294" s="623"/>
      <c r="CE294" s="623"/>
      <c r="CF294" s="623"/>
      <c r="CG294" s="623"/>
      <c r="CH294" s="623"/>
      <c r="CI294" s="623"/>
      <c r="CJ294" s="623"/>
      <c r="CK294" s="623"/>
      <c r="CL294" s="623"/>
      <c r="CM294" s="623"/>
      <c r="CN294" s="623"/>
      <c r="CO294" s="623"/>
      <c r="CP294" s="623"/>
      <c r="CQ294" s="623"/>
      <c r="CR294" s="623"/>
      <c r="CS294" s="623"/>
      <c r="CT294" s="623"/>
      <c r="CU294" s="623"/>
      <c r="CV294" s="623"/>
      <c r="CW294" s="623"/>
      <c r="CX294" s="623"/>
      <c r="CY294" s="623"/>
      <c r="CZ294" s="623"/>
      <c r="DA294" s="623"/>
      <c r="DB294" s="623"/>
      <c r="DC294" s="623"/>
      <c r="DD294" s="623"/>
      <c r="DE294" s="623"/>
      <c r="DF294" s="623"/>
      <c r="DG294" s="623"/>
      <c r="DH294" s="623"/>
      <c r="DI294" s="623"/>
      <c r="DJ294" s="623"/>
      <c r="DK294" s="623"/>
      <c r="DL294" s="698"/>
      <c r="DM294" s="623"/>
      <c r="DN294" s="697"/>
      <c r="DO294" s="623"/>
      <c r="DP294" s="623"/>
      <c r="DQ294" s="623"/>
      <c r="DR294" s="623"/>
      <c r="DS294" s="623"/>
      <c r="DT294" s="623"/>
      <c r="DU294" s="623"/>
      <c r="DV294" s="623"/>
      <c r="DW294" s="623"/>
      <c r="DX294" s="623"/>
      <c r="DY294" s="623"/>
      <c r="DZ294" s="623"/>
      <c r="EA294" s="623"/>
      <c r="EB294" s="623"/>
      <c r="EC294" s="623"/>
      <c r="ED294" s="623"/>
      <c r="EE294" s="623"/>
      <c r="EF294" s="623"/>
      <c r="EG294" s="623"/>
      <c r="EH294" s="623"/>
      <c r="EI294" s="623"/>
      <c r="EJ294" s="623"/>
      <c r="EK294" s="623"/>
      <c r="EL294" s="623"/>
      <c r="EM294" s="623"/>
      <c r="EN294" s="623"/>
      <c r="EO294" s="623"/>
      <c r="EP294" s="623"/>
      <c r="EQ294" s="623"/>
      <c r="ER294" s="623"/>
      <c r="ES294" s="623"/>
      <c r="ET294" s="623"/>
      <c r="EU294" s="623"/>
      <c r="EV294" s="623"/>
      <c r="EW294" s="623"/>
      <c r="EX294" s="623"/>
      <c r="EY294" s="698"/>
    </row>
    <row r="295">
      <c r="A295" s="697"/>
      <c r="B295" s="623"/>
      <c r="C295" s="623"/>
      <c r="D295" s="623"/>
      <c r="E295" s="623"/>
      <c r="F295" s="623"/>
      <c r="G295" s="623"/>
      <c r="H295" s="623"/>
      <c r="I295" s="623"/>
      <c r="J295" s="623"/>
      <c r="K295" s="623"/>
      <c r="L295" s="623"/>
      <c r="M295" s="623"/>
      <c r="N295" s="623"/>
      <c r="O295" s="623"/>
      <c r="P295" s="623"/>
      <c r="Q295" s="623"/>
      <c r="R295" s="623"/>
      <c r="S295" s="623"/>
      <c r="T295" s="623"/>
      <c r="U295" s="623"/>
      <c r="V295" s="623"/>
      <c r="W295" s="623"/>
      <c r="X295" s="623"/>
      <c r="Y295" s="623"/>
      <c r="Z295" s="623"/>
      <c r="AA295" s="623"/>
      <c r="AB295" s="623"/>
      <c r="AC295" s="623"/>
      <c r="AD295" s="623"/>
      <c r="AE295" s="623"/>
      <c r="AF295" s="623"/>
      <c r="AG295" s="623"/>
      <c r="AH295" s="623"/>
      <c r="AI295" s="623"/>
      <c r="AJ295" s="623"/>
      <c r="AK295" s="623"/>
      <c r="AL295" s="698"/>
      <c r="AM295" s="623"/>
      <c r="AN295" s="697"/>
      <c r="AO295" s="623"/>
      <c r="AP295" s="623"/>
      <c r="AQ295" s="623"/>
      <c r="AR295" s="623"/>
      <c r="AS295" s="623"/>
      <c r="AT295" s="623"/>
      <c r="AU295" s="623"/>
      <c r="AV295" s="623"/>
      <c r="AW295" s="623"/>
      <c r="AX295" s="623"/>
      <c r="AY295" s="623"/>
      <c r="AZ295" s="623"/>
      <c r="BA295" s="623"/>
      <c r="BB295" s="623"/>
      <c r="BC295" s="623"/>
      <c r="BD295" s="623"/>
      <c r="BE295" s="623"/>
      <c r="BF295" s="623"/>
      <c r="BG295" s="623"/>
      <c r="BH295" s="623"/>
      <c r="BI295" s="623"/>
      <c r="BJ295" s="623"/>
      <c r="BK295" s="623"/>
      <c r="BL295" s="623"/>
      <c r="BM295" s="623"/>
      <c r="BN295" s="623"/>
      <c r="BO295" s="623"/>
      <c r="BP295" s="623"/>
      <c r="BQ295" s="623"/>
      <c r="BR295" s="623"/>
      <c r="BS295" s="623"/>
      <c r="BT295" s="623"/>
      <c r="BU295" s="623"/>
      <c r="BV295" s="623"/>
      <c r="BW295" s="623"/>
      <c r="BX295" s="623"/>
      <c r="BY295" s="698"/>
      <c r="BZ295" s="623"/>
      <c r="CA295" s="697"/>
      <c r="CB295" s="623"/>
      <c r="CC295" s="623"/>
      <c r="CD295" s="623"/>
      <c r="CE295" s="623"/>
      <c r="CF295" s="623"/>
      <c r="CG295" s="623"/>
      <c r="CH295" s="623"/>
      <c r="CI295" s="623"/>
      <c r="CJ295" s="623"/>
      <c r="CK295" s="623"/>
      <c r="CL295" s="623"/>
      <c r="CM295" s="623"/>
      <c r="CN295" s="623"/>
      <c r="CO295" s="623"/>
      <c r="CP295" s="623"/>
      <c r="CQ295" s="623"/>
      <c r="CR295" s="623"/>
      <c r="CS295" s="623"/>
      <c r="CT295" s="623"/>
      <c r="CU295" s="623"/>
      <c r="CV295" s="623"/>
      <c r="CW295" s="623"/>
      <c r="CX295" s="623"/>
      <c r="CY295" s="623"/>
      <c r="CZ295" s="623"/>
      <c r="DA295" s="623"/>
      <c r="DB295" s="623"/>
      <c r="DC295" s="623"/>
      <c r="DD295" s="623"/>
      <c r="DE295" s="623"/>
      <c r="DF295" s="623"/>
      <c r="DG295" s="623"/>
      <c r="DH295" s="623"/>
      <c r="DI295" s="623"/>
      <c r="DJ295" s="623"/>
      <c r="DK295" s="623"/>
      <c r="DL295" s="698"/>
      <c r="DM295" s="623"/>
      <c r="DN295" s="697"/>
      <c r="DO295" s="623"/>
      <c r="DP295" s="623"/>
      <c r="DQ295" s="623"/>
      <c r="DR295" s="623"/>
      <c r="DS295" s="623"/>
      <c r="DT295" s="623"/>
      <c r="DU295" s="623"/>
      <c r="DV295" s="623"/>
      <c r="DW295" s="623"/>
      <c r="DX295" s="623"/>
      <c r="DY295" s="623"/>
      <c r="DZ295" s="623"/>
      <c r="EA295" s="623"/>
      <c r="EB295" s="623"/>
      <c r="EC295" s="623"/>
      <c r="ED295" s="623"/>
      <c r="EE295" s="623"/>
      <c r="EF295" s="623"/>
      <c r="EG295" s="623"/>
      <c r="EH295" s="623"/>
      <c r="EI295" s="623"/>
      <c r="EJ295" s="623"/>
      <c r="EK295" s="623"/>
      <c r="EL295" s="623"/>
      <c r="EM295" s="623"/>
      <c r="EN295" s="623"/>
      <c r="EO295" s="623"/>
      <c r="EP295" s="623"/>
      <c r="EQ295" s="623"/>
      <c r="ER295" s="623"/>
      <c r="ES295" s="623"/>
      <c r="ET295" s="623"/>
      <c r="EU295" s="623"/>
      <c r="EV295" s="623"/>
      <c r="EW295" s="623"/>
      <c r="EX295" s="623"/>
      <c r="EY295" s="698"/>
    </row>
    <row r="296">
      <c r="A296" s="697"/>
      <c r="B296" s="623"/>
      <c r="C296" s="623"/>
      <c r="D296" s="623"/>
      <c r="E296" s="623"/>
      <c r="F296" s="623"/>
      <c r="G296" s="623"/>
      <c r="H296" s="623"/>
      <c r="I296" s="623"/>
      <c r="J296" s="623"/>
      <c r="K296" s="623"/>
      <c r="L296" s="623"/>
      <c r="M296" s="623"/>
      <c r="N296" s="623"/>
      <c r="O296" s="623"/>
      <c r="P296" s="623"/>
      <c r="Q296" s="623"/>
      <c r="R296" s="623"/>
      <c r="S296" s="623"/>
      <c r="T296" s="623"/>
      <c r="U296" s="623"/>
      <c r="V296" s="623"/>
      <c r="W296" s="623"/>
      <c r="X296" s="623"/>
      <c r="Y296" s="623"/>
      <c r="Z296" s="623"/>
      <c r="AA296" s="623"/>
      <c r="AB296" s="623"/>
      <c r="AC296" s="623"/>
      <c r="AD296" s="623"/>
      <c r="AE296" s="623"/>
      <c r="AF296" s="623"/>
      <c r="AG296" s="623"/>
      <c r="AH296" s="623"/>
      <c r="AI296" s="623"/>
      <c r="AJ296" s="623"/>
      <c r="AK296" s="623"/>
      <c r="AL296" s="698"/>
      <c r="AM296" s="623"/>
      <c r="AN296" s="697"/>
      <c r="AO296" s="623"/>
      <c r="AP296" s="623"/>
      <c r="AQ296" s="623"/>
      <c r="AR296" s="623"/>
      <c r="AS296" s="623"/>
      <c r="AT296" s="623"/>
      <c r="AU296" s="623"/>
      <c r="AV296" s="623"/>
      <c r="AW296" s="623"/>
      <c r="AX296" s="623"/>
      <c r="AY296" s="623"/>
      <c r="AZ296" s="623"/>
      <c r="BA296" s="623"/>
      <c r="BB296" s="623"/>
      <c r="BC296" s="623"/>
      <c r="BD296" s="623"/>
      <c r="BE296" s="623"/>
      <c r="BF296" s="623"/>
      <c r="BG296" s="623"/>
      <c r="BH296" s="623"/>
      <c r="BI296" s="623"/>
      <c r="BJ296" s="623"/>
      <c r="BK296" s="623"/>
      <c r="BL296" s="623"/>
      <c r="BM296" s="623"/>
      <c r="BN296" s="623"/>
      <c r="BO296" s="623"/>
      <c r="BP296" s="623"/>
      <c r="BQ296" s="623"/>
      <c r="BR296" s="623"/>
      <c r="BS296" s="623"/>
      <c r="BT296" s="623"/>
      <c r="BU296" s="623"/>
      <c r="BV296" s="623"/>
      <c r="BW296" s="623"/>
      <c r="BX296" s="623"/>
      <c r="BY296" s="698"/>
      <c r="BZ296" s="623"/>
      <c r="CA296" s="697"/>
      <c r="CB296" s="623"/>
      <c r="CC296" s="623"/>
      <c r="CD296" s="623"/>
      <c r="CE296" s="623"/>
      <c r="CF296" s="623"/>
      <c r="CG296" s="623"/>
      <c r="CH296" s="623"/>
      <c r="CI296" s="623"/>
      <c r="CJ296" s="623"/>
      <c r="CK296" s="623"/>
      <c r="CL296" s="623"/>
      <c r="CM296" s="623"/>
      <c r="CN296" s="623"/>
      <c r="CO296" s="623"/>
      <c r="CP296" s="623"/>
      <c r="CQ296" s="623"/>
      <c r="CR296" s="623"/>
      <c r="CS296" s="623"/>
      <c r="CT296" s="623"/>
      <c r="CU296" s="623"/>
      <c r="CV296" s="623"/>
      <c r="CW296" s="623"/>
      <c r="CX296" s="623"/>
      <c r="CY296" s="623"/>
      <c r="CZ296" s="623"/>
      <c r="DA296" s="623"/>
      <c r="DB296" s="623"/>
      <c r="DC296" s="623"/>
      <c r="DD296" s="623"/>
      <c r="DE296" s="623"/>
      <c r="DF296" s="623"/>
      <c r="DG296" s="623"/>
      <c r="DH296" s="623"/>
      <c r="DI296" s="623"/>
      <c r="DJ296" s="623"/>
      <c r="DK296" s="623"/>
      <c r="DL296" s="698"/>
      <c r="DM296" s="623"/>
      <c r="DN296" s="697"/>
      <c r="DO296" s="623"/>
      <c r="DP296" s="623"/>
      <c r="DQ296" s="623"/>
      <c r="DR296" s="623"/>
      <c r="DS296" s="623"/>
      <c r="DT296" s="623"/>
      <c r="DU296" s="623"/>
      <c r="DV296" s="623"/>
      <c r="DW296" s="623"/>
      <c r="DX296" s="623"/>
      <c r="DY296" s="623"/>
      <c r="DZ296" s="623"/>
      <c r="EA296" s="623"/>
      <c r="EB296" s="623"/>
      <c r="EC296" s="623"/>
      <c r="ED296" s="623"/>
      <c r="EE296" s="623"/>
      <c r="EF296" s="623"/>
      <c r="EG296" s="623"/>
      <c r="EH296" s="623"/>
      <c r="EI296" s="623"/>
      <c r="EJ296" s="623"/>
      <c r="EK296" s="623"/>
      <c r="EL296" s="623"/>
      <c r="EM296" s="623"/>
      <c r="EN296" s="623"/>
      <c r="EO296" s="623"/>
      <c r="EP296" s="623"/>
      <c r="EQ296" s="623"/>
      <c r="ER296" s="623"/>
      <c r="ES296" s="623"/>
      <c r="ET296" s="623"/>
      <c r="EU296" s="623"/>
      <c r="EV296" s="623"/>
      <c r="EW296" s="623"/>
      <c r="EX296" s="623"/>
      <c r="EY296" s="698"/>
    </row>
    <row r="297">
      <c r="A297" s="692" t="s">
        <v>1059</v>
      </c>
      <c r="P297" s="693"/>
      <c r="Q297" s="627"/>
      <c r="R297" s="627"/>
      <c r="S297" s="627"/>
      <c r="T297" s="627"/>
      <c r="U297" s="627"/>
      <c r="V297" s="627"/>
      <c r="W297" s="627"/>
      <c r="X297" s="627"/>
      <c r="Y297" s="627"/>
      <c r="Z297" s="627"/>
      <c r="AA297" s="627"/>
      <c r="AB297" s="627"/>
      <c r="AC297" s="627"/>
      <c r="AD297" s="627"/>
      <c r="AE297" s="627"/>
      <c r="AF297" s="627"/>
      <c r="AG297" s="627"/>
      <c r="AH297" s="627"/>
      <c r="AI297" s="627"/>
      <c r="AJ297" s="627"/>
      <c r="AK297" s="627"/>
      <c r="AL297" s="626"/>
      <c r="AM297" s="626"/>
      <c r="AN297" s="625" t="s">
        <v>1059</v>
      </c>
      <c r="BC297" s="693"/>
      <c r="BD297" s="706"/>
      <c r="BE297" s="627"/>
      <c r="BF297" s="627"/>
      <c r="BG297" s="627"/>
      <c r="BH297" s="627"/>
      <c r="BI297" s="627"/>
      <c r="BJ297" s="627"/>
      <c r="BK297" s="627"/>
      <c r="BL297" s="627"/>
      <c r="BM297" s="627"/>
      <c r="BN297" s="627"/>
      <c r="BO297" s="627"/>
      <c r="BP297" s="627"/>
      <c r="BQ297" s="627"/>
      <c r="BR297" s="627"/>
      <c r="BS297" s="627"/>
      <c r="BT297" s="627"/>
      <c r="BU297" s="627"/>
      <c r="BV297" s="627"/>
      <c r="BW297" s="627"/>
      <c r="BX297" s="627"/>
      <c r="BY297" s="626"/>
      <c r="BZ297" s="626"/>
      <c r="CA297" s="625" t="s">
        <v>1059</v>
      </c>
      <c r="CP297" s="693"/>
      <c r="CQ297" s="706"/>
      <c r="CR297" s="627"/>
      <c r="CS297" s="627"/>
      <c r="CT297" s="627"/>
      <c r="CU297" s="627"/>
      <c r="CV297" s="627"/>
      <c r="CW297" s="627"/>
      <c r="CX297" s="627"/>
      <c r="CY297" s="627"/>
      <c r="CZ297" s="627"/>
      <c r="DA297" s="627"/>
      <c r="DB297" s="627"/>
      <c r="DC297" s="627"/>
      <c r="DD297" s="627"/>
      <c r="DE297" s="627"/>
      <c r="DF297" s="627"/>
      <c r="DG297" s="627"/>
      <c r="DH297" s="627"/>
      <c r="DI297" s="627"/>
      <c r="DJ297" s="627"/>
      <c r="DK297" s="627"/>
      <c r="DL297" s="626"/>
      <c r="DM297" s="626"/>
      <c r="DN297" s="625" t="s">
        <v>1059</v>
      </c>
      <c r="EC297" s="693"/>
      <c r="ED297" s="706"/>
      <c r="EE297" s="627"/>
      <c r="EF297" s="627"/>
      <c r="EG297" s="627"/>
      <c r="EH297" s="627"/>
      <c r="EI297" s="627"/>
      <c r="EJ297" s="627"/>
      <c r="EK297" s="627"/>
      <c r="EL297" s="627"/>
      <c r="EM297" s="627"/>
      <c r="EN297" s="627"/>
      <c r="EO297" s="627"/>
      <c r="EP297" s="627"/>
      <c r="EQ297" s="627"/>
      <c r="ER297" s="627"/>
      <c r="ES297" s="627"/>
      <c r="ET297" s="627"/>
      <c r="EU297" s="627"/>
      <c r="EV297" s="627"/>
      <c r="EW297" s="627"/>
      <c r="EX297" s="627"/>
      <c r="EY297" s="626"/>
    </row>
    <row r="298">
      <c r="A298" s="697"/>
      <c r="B298" s="623"/>
      <c r="C298" s="623"/>
      <c r="D298" s="623"/>
      <c r="E298" s="623"/>
      <c r="F298" s="623"/>
      <c r="G298" s="623"/>
      <c r="H298" s="623"/>
      <c r="I298" s="623"/>
      <c r="J298" s="623"/>
      <c r="K298" s="623"/>
      <c r="L298" s="623"/>
      <c r="M298" s="623"/>
      <c r="N298" s="623"/>
      <c r="O298" s="623"/>
      <c r="P298" s="623"/>
      <c r="Q298" s="623"/>
      <c r="R298" s="623"/>
      <c r="S298" s="623"/>
      <c r="T298" s="623"/>
      <c r="U298" s="623"/>
      <c r="V298" s="623"/>
      <c r="W298" s="623"/>
      <c r="X298" s="623"/>
      <c r="Y298" s="623"/>
      <c r="Z298" s="623"/>
      <c r="AA298" s="623"/>
      <c r="AB298" s="623"/>
      <c r="AC298" s="623"/>
      <c r="AD298" s="623"/>
      <c r="AE298" s="623"/>
      <c r="AF298" s="623"/>
      <c r="AG298" s="623"/>
      <c r="AH298" s="623"/>
      <c r="AI298" s="623"/>
      <c r="AJ298" s="623"/>
      <c r="AK298" s="623"/>
      <c r="AL298" s="698"/>
      <c r="AM298" s="623"/>
      <c r="AN298" s="697"/>
      <c r="AO298" s="623"/>
      <c r="AP298" s="623"/>
      <c r="AQ298" s="623"/>
      <c r="AR298" s="623"/>
      <c r="AS298" s="623"/>
      <c r="AT298" s="623"/>
      <c r="AU298" s="623"/>
      <c r="AV298" s="623"/>
      <c r="AW298" s="623"/>
      <c r="AX298" s="623"/>
      <c r="AY298" s="623"/>
      <c r="AZ298" s="623"/>
      <c r="BA298" s="623"/>
      <c r="BB298" s="623"/>
      <c r="BC298" s="623"/>
      <c r="BD298" s="623"/>
      <c r="BE298" s="623"/>
      <c r="BF298" s="623"/>
      <c r="BG298" s="623"/>
      <c r="BH298" s="623"/>
      <c r="BI298" s="623"/>
      <c r="BJ298" s="623"/>
      <c r="BK298" s="623"/>
      <c r="BL298" s="623"/>
      <c r="BM298" s="623"/>
      <c r="BN298" s="623"/>
      <c r="BO298" s="623"/>
      <c r="BP298" s="623"/>
      <c r="BQ298" s="623"/>
      <c r="BR298" s="623"/>
      <c r="BS298" s="623"/>
      <c r="BT298" s="623"/>
      <c r="BU298" s="623"/>
      <c r="BV298" s="623"/>
      <c r="BW298" s="623"/>
      <c r="BX298" s="623"/>
      <c r="BY298" s="698"/>
      <c r="BZ298" s="623"/>
      <c r="CA298" s="697"/>
      <c r="CB298" s="623"/>
      <c r="CC298" s="623"/>
      <c r="CD298" s="623"/>
      <c r="CE298" s="623"/>
      <c r="CF298" s="623"/>
      <c r="CG298" s="623"/>
      <c r="CH298" s="623"/>
      <c r="CI298" s="623"/>
      <c r="CJ298" s="623"/>
      <c r="CK298" s="623"/>
      <c r="CL298" s="623"/>
      <c r="CM298" s="623"/>
      <c r="CN298" s="623"/>
      <c r="CO298" s="623"/>
      <c r="CP298" s="623"/>
      <c r="CQ298" s="623"/>
      <c r="CR298" s="623"/>
      <c r="CS298" s="623"/>
      <c r="CT298" s="623"/>
      <c r="CU298" s="623"/>
      <c r="CV298" s="623"/>
      <c r="CW298" s="623"/>
      <c r="CX298" s="623"/>
      <c r="CY298" s="623"/>
      <c r="CZ298" s="623"/>
      <c r="DA298" s="623"/>
      <c r="DB298" s="623"/>
      <c r="DC298" s="623"/>
      <c r="DD298" s="623"/>
      <c r="DE298" s="623"/>
      <c r="DF298" s="623"/>
      <c r="DG298" s="623"/>
      <c r="DH298" s="623"/>
      <c r="DI298" s="623"/>
      <c r="DJ298" s="623"/>
      <c r="DK298" s="623"/>
      <c r="DL298" s="698"/>
      <c r="DM298" s="623"/>
      <c r="DN298" s="697"/>
      <c r="DO298" s="623"/>
      <c r="DP298" s="623"/>
      <c r="DQ298" s="623"/>
      <c r="DR298" s="623"/>
      <c r="DS298" s="623"/>
      <c r="DT298" s="623"/>
      <c r="DU298" s="623"/>
      <c r="DV298" s="623"/>
      <c r="DW298" s="623"/>
      <c r="DX298" s="623"/>
      <c r="DY298" s="623"/>
      <c r="DZ298" s="623"/>
      <c r="EA298" s="623"/>
      <c r="EB298" s="623"/>
      <c r="EC298" s="623"/>
      <c r="ED298" s="623"/>
      <c r="EE298" s="623"/>
      <c r="EF298" s="623"/>
      <c r="EG298" s="623"/>
      <c r="EH298" s="623"/>
      <c r="EI298" s="623"/>
      <c r="EJ298" s="623"/>
      <c r="EK298" s="623"/>
      <c r="EL298" s="623"/>
      <c r="EM298" s="623"/>
      <c r="EN298" s="623"/>
      <c r="EO298" s="623"/>
      <c r="EP298" s="623"/>
      <c r="EQ298" s="623"/>
      <c r="ER298" s="623"/>
      <c r="ES298" s="623"/>
      <c r="ET298" s="623"/>
      <c r="EU298" s="623"/>
      <c r="EV298" s="623"/>
      <c r="EW298" s="623"/>
      <c r="EX298" s="623"/>
      <c r="EY298" s="698"/>
    </row>
    <row r="299">
      <c r="A299" s="699"/>
      <c r="B299" s="700"/>
      <c r="C299" s="700"/>
      <c r="D299" s="700"/>
      <c r="E299" s="700"/>
      <c r="F299" s="700"/>
      <c r="G299" s="700"/>
      <c r="H299" s="700"/>
      <c r="I299" s="700"/>
      <c r="J299" s="700"/>
      <c r="K299" s="700"/>
      <c r="L299" s="700"/>
      <c r="M299" s="700"/>
      <c r="N299" s="700"/>
      <c r="O299" s="700"/>
      <c r="P299" s="700"/>
      <c r="Q299" s="700"/>
      <c r="R299" s="700"/>
      <c r="S299" s="701" t="s">
        <v>1060</v>
      </c>
      <c r="T299" s="702"/>
      <c r="U299" s="702"/>
      <c r="V299" s="702"/>
      <c r="W299" s="702"/>
      <c r="X299" s="702"/>
      <c r="Y299" s="702"/>
      <c r="Z299" s="702"/>
      <c r="AA299" s="700"/>
      <c r="AB299" s="700"/>
      <c r="AC299" s="701" t="s">
        <v>1061</v>
      </c>
      <c r="AD299" s="702"/>
      <c r="AE299" s="702"/>
      <c r="AF299" s="702"/>
      <c r="AG299" s="702"/>
      <c r="AH299" s="702"/>
      <c r="AI299" s="702"/>
      <c r="AJ299" s="700"/>
      <c r="AK299" s="700"/>
      <c r="AL299" s="703"/>
      <c r="AM299" s="623"/>
      <c r="AN299" s="699"/>
      <c r="AO299" s="700"/>
      <c r="AP299" s="700"/>
      <c r="AQ299" s="700"/>
      <c r="AR299" s="700"/>
      <c r="AS299" s="700"/>
      <c r="AT299" s="700"/>
      <c r="AU299" s="700"/>
      <c r="AV299" s="700"/>
      <c r="AW299" s="700"/>
      <c r="AX299" s="700"/>
      <c r="AY299" s="700"/>
      <c r="AZ299" s="700"/>
      <c r="BA299" s="700"/>
      <c r="BB299" s="700"/>
      <c r="BC299" s="700"/>
      <c r="BD299" s="700"/>
      <c r="BE299" s="700"/>
      <c r="BF299" s="701" t="s">
        <v>1060</v>
      </c>
      <c r="BG299" s="702"/>
      <c r="BH299" s="702"/>
      <c r="BI299" s="702"/>
      <c r="BJ299" s="702"/>
      <c r="BK299" s="702"/>
      <c r="BL299" s="702"/>
      <c r="BM299" s="702"/>
      <c r="BN299" s="700"/>
      <c r="BO299" s="700"/>
      <c r="BP299" s="701" t="s">
        <v>1061</v>
      </c>
      <c r="BQ299" s="702"/>
      <c r="BR299" s="702"/>
      <c r="BS299" s="702"/>
      <c r="BT299" s="702"/>
      <c r="BU299" s="702"/>
      <c r="BV299" s="702"/>
      <c r="BW299" s="700"/>
      <c r="BX299" s="700"/>
      <c r="BY299" s="703"/>
      <c r="BZ299" s="623"/>
      <c r="CA299" s="699"/>
      <c r="CB299" s="700"/>
      <c r="CC299" s="700"/>
      <c r="CD299" s="700"/>
      <c r="CE299" s="700"/>
      <c r="CF299" s="700"/>
      <c r="CG299" s="700"/>
      <c r="CH299" s="700"/>
      <c r="CI299" s="700"/>
      <c r="CJ299" s="700"/>
      <c r="CK299" s="700"/>
      <c r="CL299" s="700"/>
      <c r="CM299" s="700"/>
      <c r="CN299" s="700"/>
      <c r="CO299" s="700"/>
      <c r="CP299" s="700"/>
      <c r="CQ299" s="700"/>
      <c r="CR299" s="700"/>
      <c r="CS299" s="701" t="s">
        <v>1060</v>
      </c>
      <c r="CT299" s="702"/>
      <c r="CU299" s="702"/>
      <c r="CV299" s="702"/>
      <c r="CW299" s="702"/>
      <c r="CX299" s="702"/>
      <c r="CY299" s="702"/>
      <c r="CZ299" s="702"/>
      <c r="DA299" s="700"/>
      <c r="DB299" s="700"/>
      <c r="DC299" s="701" t="s">
        <v>1061</v>
      </c>
      <c r="DD299" s="702"/>
      <c r="DE299" s="702"/>
      <c r="DF299" s="702"/>
      <c r="DG299" s="702"/>
      <c r="DH299" s="702"/>
      <c r="DI299" s="702"/>
      <c r="DJ299" s="700"/>
      <c r="DK299" s="700"/>
      <c r="DL299" s="703"/>
      <c r="DM299" s="623"/>
      <c r="DN299" s="699"/>
      <c r="DO299" s="700"/>
      <c r="DP299" s="700"/>
      <c r="DQ299" s="700"/>
      <c r="DR299" s="700"/>
      <c r="DS299" s="700"/>
      <c r="DT299" s="700"/>
      <c r="DU299" s="700"/>
      <c r="DV299" s="700"/>
      <c r="DW299" s="700"/>
      <c r="DX299" s="700"/>
      <c r="DY299" s="700"/>
      <c r="DZ299" s="700"/>
      <c r="EA299" s="700"/>
      <c r="EB299" s="700"/>
      <c r="EC299" s="700"/>
      <c r="ED299" s="700"/>
      <c r="EE299" s="700"/>
      <c r="EF299" s="701" t="s">
        <v>1060</v>
      </c>
      <c r="EG299" s="702"/>
      <c r="EH299" s="702"/>
      <c r="EI299" s="702"/>
      <c r="EJ299" s="702"/>
      <c r="EK299" s="702"/>
      <c r="EL299" s="702"/>
      <c r="EM299" s="702"/>
      <c r="EN299" s="700"/>
      <c r="EO299" s="700"/>
      <c r="EP299" s="701" t="s">
        <v>1061</v>
      </c>
      <c r="EQ299" s="702"/>
      <c r="ER299" s="702"/>
      <c r="ES299" s="702"/>
      <c r="ET299" s="702"/>
      <c r="EU299" s="702"/>
      <c r="EV299" s="702"/>
      <c r="EW299" s="700"/>
      <c r="EX299" s="700"/>
      <c r="EY299" s="703"/>
    </row>
    <row r="300">
      <c r="A300" s="623"/>
      <c r="B300" s="623"/>
      <c r="C300" s="623"/>
      <c r="D300" s="623"/>
      <c r="E300" s="623"/>
      <c r="F300" s="623"/>
      <c r="G300" s="623"/>
      <c r="H300" s="623"/>
      <c r="I300" s="623"/>
      <c r="J300" s="623"/>
      <c r="K300" s="623"/>
      <c r="L300" s="623"/>
      <c r="M300" s="623"/>
      <c r="N300" s="623"/>
      <c r="O300" s="623"/>
      <c r="P300" s="623"/>
      <c r="Q300" s="623"/>
      <c r="R300" s="623"/>
      <c r="S300" s="704"/>
      <c r="T300" s="704"/>
      <c r="U300" s="704"/>
      <c r="V300" s="704"/>
      <c r="W300" s="704"/>
      <c r="X300" s="704"/>
      <c r="Y300" s="704"/>
      <c r="Z300" s="704"/>
      <c r="AA300" s="623"/>
      <c r="AB300" s="623"/>
      <c r="AC300" s="704"/>
      <c r="AD300" s="704"/>
      <c r="AE300" s="704"/>
      <c r="AF300" s="704"/>
      <c r="AG300" s="704"/>
      <c r="AH300" s="704"/>
      <c r="AI300" s="704"/>
      <c r="AJ300" s="623"/>
      <c r="AK300" s="623"/>
      <c r="AL300" s="623"/>
      <c r="AM300" s="623"/>
      <c r="AN300" s="623"/>
      <c r="AO300" s="623"/>
      <c r="AP300" s="623"/>
      <c r="AQ300" s="623"/>
      <c r="AR300" s="623"/>
      <c r="AS300" s="623"/>
      <c r="AT300" s="623"/>
      <c r="AU300" s="623"/>
      <c r="AV300" s="623"/>
      <c r="AW300" s="623"/>
      <c r="AX300" s="623"/>
      <c r="AY300" s="623"/>
      <c r="AZ300" s="623"/>
      <c r="BA300" s="623"/>
      <c r="BB300" s="623"/>
      <c r="BC300" s="623"/>
      <c r="BD300" s="623"/>
      <c r="BE300" s="623"/>
      <c r="BF300" s="704"/>
      <c r="BG300" s="704"/>
      <c r="BH300" s="704"/>
      <c r="BI300" s="704"/>
      <c r="BJ300" s="704"/>
      <c r="BK300" s="704"/>
      <c r="BL300" s="704"/>
      <c r="BM300" s="704"/>
      <c r="BN300" s="623"/>
      <c r="BO300" s="623"/>
      <c r="BP300" s="704"/>
      <c r="BQ300" s="704"/>
      <c r="BR300" s="704"/>
      <c r="BS300" s="704"/>
      <c r="BT300" s="704"/>
      <c r="BU300" s="704"/>
      <c r="BV300" s="704"/>
      <c r="BW300" s="623"/>
      <c r="BX300" s="623"/>
      <c r="BY300" s="623"/>
      <c r="BZ300" s="623"/>
      <c r="CA300" s="623"/>
      <c r="CB300" s="623"/>
      <c r="CC300" s="623"/>
      <c r="CD300" s="623"/>
      <c r="CE300" s="623"/>
      <c r="CF300" s="623"/>
      <c r="CG300" s="623"/>
      <c r="CH300" s="623"/>
      <c r="CI300" s="623"/>
      <c r="CJ300" s="623"/>
      <c r="CK300" s="623"/>
      <c r="CL300" s="623"/>
      <c r="CM300" s="623"/>
      <c r="CN300" s="623"/>
      <c r="CO300" s="623"/>
      <c r="CP300" s="623"/>
      <c r="CQ300" s="623"/>
      <c r="CR300" s="623"/>
      <c r="CS300" s="704"/>
      <c r="CT300" s="704"/>
      <c r="CU300" s="704"/>
      <c r="CV300" s="704"/>
      <c r="CW300" s="704"/>
      <c r="CX300" s="704"/>
      <c r="CY300" s="704"/>
      <c r="CZ300" s="704"/>
      <c r="DA300" s="623"/>
      <c r="DB300" s="623"/>
      <c r="DC300" s="704"/>
      <c r="DD300" s="704"/>
      <c r="DE300" s="704"/>
      <c r="DF300" s="704"/>
      <c r="DG300" s="704"/>
      <c r="DH300" s="704"/>
      <c r="DI300" s="704"/>
      <c r="DJ300" s="623"/>
      <c r="DK300" s="623"/>
      <c r="DL300" s="623"/>
      <c r="DM300" s="623"/>
      <c r="DN300" s="623"/>
      <c r="DO300" s="623"/>
      <c r="DP300" s="623"/>
      <c r="DQ300" s="623"/>
      <c r="DR300" s="623"/>
      <c r="DS300" s="623"/>
      <c r="DT300" s="623"/>
      <c r="DU300" s="623"/>
      <c r="DV300" s="623"/>
      <c r="DW300" s="623"/>
      <c r="DX300" s="623"/>
      <c r="DY300" s="623"/>
      <c r="DZ300" s="623"/>
      <c r="EA300" s="623"/>
      <c r="EB300" s="623"/>
      <c r="EC300" s="623"/>
      <c r="ED300" s="623"/>
      <c r="EE300" s="623"/>
      <c r="EF300" s="704"/>
      <c r="EG300" s="704"/>
      <c r="EH300" s="704"/>
      <c r="EI300" s="704"/>
      <c r="EJ300" s="704"/>
      <c r="EK300" s="704"/>
      <c r="EL300" s="704"/>
      <c r="EM300" s="704"/>
      <c r="EN300" s="623"/>
      <c r="EO300" s="623"/>
      <c r="EP300" s="704"/>
      <c r="EQ300" s="704"/>
      <c r="ER300" s="704"/>
      <c r="ES300" s="704"/>
      <c r="ET300" s="704"/>
      <c r="EU300" s="704"/>
      <c r="EV300" s="704"/>
      <c r="EW300" s="623"/>
      <c r="EX300" s="623"/>
      <c r="EY300" s="623"/>
    </row>
    <row r="301">
      <c r="A301" s="620"/>
      <c r="B301" s="621"/>
      <c r="C301" s="621"/>
      <c r="D301" s="621"/>
      <c r="E301" s="621"/>
      <c r="F301" s="621"/>
      <c r="G301" s="621"/>
      <c r="H301" s="621"/>
      <c r="I301" s="621"/>
      <c r="J301" s="621"/>
      <c r="K301" s="621"/>
      <c r="L301" s="621"/>
      <c r="M301" s="621"/>
      <c r="N301" s="621"/>
      <c r="O301" s="621"/>
      <c r="P301" s="621"/>
      <c r="Q301" s="621"/>
      <c r="R301" s="621"/>
      <c r="S301" s="621"/>
      <c r="T301" s="621"/>
      <c r="U301" s="621"/>
      <c r="V301" s="621"/>
      <c r="W301" s="621"/>
      <c r="X301" s="621"/>
      <c r="Y301" s="621"/>
      <c r="Z301" s="621"/>
      <c r="AA301" s="621"/>
      <c r="AB301" s="621"/>
      <c r="AC301" s="621"/>
      <c r="AD301" s="621"/>
      <c r="AE301" s="621"/>
      <c r="AF301" s="621"/>
      <c r="AG301" s="621"/>
      <c r="AH301" s="621"/>
      <c r="AI301" s="621"/>
      <c r="AJ301" s="621"/>
      <c r="AK301" s="621"/>
      <c r="AL301" s="622"/>
      <c r="AM301" s="623"/>
      <c r="AN301" s="620"/>
      <c r="AO301" s="621"/>
      <c r="AP301" s="621"/>
      <c r="AQ301" s="621"/>
      <c r="AR301" s="621"/>
      <c r="AS301" s="621"/>
      <c r="AT301" s="621"/>
      <c r="AU301" s="621"/>
      <c r="AV301" s="621"/>
      <c r="AW301" s="621"/>
      <c r="AX301" s="621"/>
      <c r="AY301" s="621"/>
      <c r="AZ301" s="621"/>
      <c r="BA301" s="621"/>
      <c r="BB301" s="621"/>
      <c r="BC301" s="621"/>
      <c r="BD301" s="621"/>
      <c r="BE301" s="621"/>
      <c r="BF301" s="621"/>
      <c r="BG301" s="621"/>
      <c r="BH301" s="621"/>
      <c r="BI301" s="621"/>
      <c r="BJ301" s="621"/>
      <c r="BK301" s="621"/>
      <c r="BL301" s="621"/>
      <c r="BM301" s="621"/>
      <c r="BN301" s="621"/>
      <c r="BO301" s="621"/>
      <c r="BP301" s="621"/>
      <c r="BQ301" s="621"/>
      <c r="BR301" s="621"/>
      <c r="BS301" s="621"/>
      <c r="BT301" s="621"/>
      <c r="BU301" s="621"/>
      <c r="BV301" s="621"/>
      <c r="BW301" s="621"/>
      <c r="BX301" s="621"/>
      <c r="BY301" s="622"/>
      <c r="BZ301" s="623"/>
      <c r="CA301" s="620"/>
      <c r="CB301" s="621"/>
      <c r="CC301" s="621"/>
      <c r="CD301" s="621"/>
      <c r="CE301" s="621"/>
      <c r="CF301" s="621"/>
      <c r="CG301" s="621"/>
      <c r="CH301" s="621"/>
      <c r="CI301" s="621"/>
      <c r="CJ301" s="621"/>
      <c r="CK301" s="621"/>
      <c r="CL301" s="621"/>
      <c r="CM301" s="621"/>
      <c r="CN301" s="621"/>
      <c r="CO301" s="621"/>
      <c r="CP301" s="621"/>
      <c r="CQ301" s="621"/>
      <c r="CR301" s="621"/>
      <c r="CS301" s="621"/>
      <c r="CT301" s="621"/>
      <c r="CU301" s="621"/>
      <c r="CV301" s="621"/>
      <c r="CW301" s="621"/>
      <c r="CX301" s="621"/>
      <c r="CY301" s="621"/>
      <c r="CZ301" s="621"/>
      <c r="DA301" s="621"/>
      <c r="DB301" s="621"/>
      <c r="DC301" s="621"/>
      <c r="DD301" s="621"/>
      <c r="DE301" s="621"/>
      <c r="DF301" s="621"/>
      <c r="DG301" s="621"/>
      <c r="DH301" s="621"/>
      <c r="DI301" s="621"/>
      <c r="DJ301" s="621"/>
      <c r="DK301" s="621"/>
      <c r="DL301" s="622"/>
      <c r="DM301" s="623"/>
      <c r="DN301" s="620"/>
      <c r="DO301" s="621"/>
      <c r="DP301" s="621"/>
      <c r="DQ301" s="621"/>
      <c r="DR301" s="621"/>
      <c r="DS301" s="621"/>
      <c r="DT301" s="621"/>
      <c r="DU301" s="621"/>
      <c r="DV301" s="621"/>
      <c r="DW301" s="621"/>
      <c r="DX301" s="621"/>
      <c r="DY301" s="621"/>
      <c r="DZ301" s="621"/>
      <c r="EA301" s="621"/>
      <c r="EB301" s="621"/>
      <c r="EC301" s="621"/>
      <c r="ED301" s="621"/>
      <c r="EE301" s="621"/>
      <c r="EF301" s="621"/>
      <c r="EG301" s="621"/>
      <c r="EH301" s="621"/>
      <c r="EI301" s="621"/>
      <c r="EJ301" s="621"/>
      <c r="EK301" s="621"/>
      <c r="EL301" s="621"/>
      <c r="EM301" s="621"/>
      <c r="EN301" s="621"/>
      <c r="EO301" s="621"/>
      <c r="EP301" s="621"/>
      <c r="EQ301" s="621"/>
      <c r="ER301" s="621"/>
      <c r="ES301" s="621"/>
      <c r="ET301" s="621"/>
      <c r="EU301" s="621"/>
      <c r="EV301" s="621"/>
      <c r="EW301" s="621"/>
      <c r="EX301" s="621"/>
      <c r="EY301" s="622"/>
    </row>
    <row r="302">
      <c r="A302" s="624"/>
      <c r="B302" s="625" t="s">
        <v>1003</v>
      </c>
      <c r="AL302" s="626"/>
      <c r="AM302" s="626"/>
      <c r="AN302" s="627"/>
      <c r="AO302" s="625" t="s">
        <v>1003</v>
      </c>
      <c r="BY302" s="626"/>
      <c r="BZ302" s="626"/>
      <c r="CA302" s="627"/>
      <c r="CB302" s="625" t="s">
        <v>1003</v>
      </c>
      <c r="DL302" s="626"/>
      <c r="DM302" s="626"/>
      <c r="DN302" s="627"/>
      <c r="DO302" s="625" t="s">
        <v>1003</v>
      </c>
      <c r="EY302" s="626"/>
    </row>
    <row r="303">
      <c r="A303" s="628"/>
      <c r="B303" s="629" t="s">
        <v>1004</v>
      </c>
      <c r="AL303" s="630"/>
      <c r="AM303" s="629"/>
      <c r="AN303" s="628"/>
      <c r="AO303" s="629" t="s">
        <v>1004</v>
      </c>
      <c r="BY303" s="630"/>
      <c r="BZ303" s="629"/>
      <c r="CA303" s="628"/>
      <c r="CB303" s="629" t="s">
        <v>1004</v>
      </c>
      <c r="DL303" s="630"/>
      <c r="DM303" s="629"/>
      <c r="DN303" s="628"/>
      <c r="DO303" s="629" t="s">
        <v>1004</v>
      </c>
      <c r="EY303" s="630"/>
    </row>
    <row r="304">
      <c r="A304" s="628"/>
      <c r="B304" s="631" t="s">
        <v>1005</v>
      </c>
      <c r="AL304" s="632"/>
      <c r="AM304" s="631"/>
      <c r="AN304" s="628"/>
      <c r="AO304" s="631" t="s">
        <v>1005</v>
      </c>
      <c r="BY304" s="632"/>
      <c r="BZ304" s="631"/>
      <c r="CA304" s="628"/>
      <c r="CB304" s="631" t="s">
        <v>1005</v>
      </c>
      <c r="DL304" s="632"/>
      <c r="DM304" s="631"/>
      <c r="DN304" s="628"/>
      <c r="DO304" s="631" t="s">
        <v>1005</v>
      </c>
      <c r="EY304" s="632"/>
    </row>
    <row r="305">
      <c r="A305" s="628"/>
      <c r="B305" s="633"/>
      <c r="C305" s="633"/>
      <c r="D305" s="633"/>
      <c r="E305" s="633"/>
      <c r="F305" s="633"/>
      <c r="G305" s="633"/>
      <c r="H305" s="633"/>
      <c r="I305" s="633"/>
      <c r="J305" s="633"/>
      <c r="K305" s="633"/>
      <c r="L305" s="633"/>
      <c r="M305" s="633"/>
      <c r="N305" s="633"/>
      <c r="O305" s="633"/>
      <c r="P305" s="633"/>
      <c r="Q305" s="633"/>
      <c r="R305" s="633"/>
      <c r="S305" s="633"/>
      <c r="T305" s="633"/>
      <c r="U305" s="633"/>
      <c r="V305" s="633"/>
      <c r="W305" s="633"/>
      <c r="X305" s="633"/>
      <c r="Y305" s="633"/>
      <c r="Z305" s="633"/>
      <c r="AA305" s="633"/>
      <c r="AB305" s="633"/>
      <c r="AC305" s="633"/>
      <c r="AD305" s="633"/>
      <c r="AE305" s="633"/>
      <c r="AF305" s="633"/>
      <c r="AG305" s="633"/>
      <c r="AH305" s="633"/>
      <c r="AI305" s="633"/>
      <c r="AJ305" s="633"/>
      <c r="AK305" s="633"/>
      <c r="AL305" s="632"/>
      <c r="AM305" s="631"/>
      <c r="AN305" s="628"/>
      <c r="AO305" s="633"/>
      <c r="AP305" s="633"/>
      <c r="AQ305" s="633"/>
      <c r="AR305" s="633"/>
      <c r="AS305" s="633"/>
      <c r="AT305" s="633"/>
      <c r="AU305" s="633"/>
      <c r="AV305" s="633"/>
      <c r="AW305" s="633"/>
      <c r="AX305" s="633"/>
      <c r="AY305" s="633"/>
      <c r="AZ305" s="633"/>
      <c r="BA305" s="633"/>
      <c r="BB305" s="633"/>
      <c r="BC305" s="633"/>
      <c r="BD305" s="633"/>
      <c r="BE305" s="633"/>
      <c r="BF305" s="633"/>
      <c r="BG305" s="633"/>
      <c r="BH305" s="633"/>
      <c r="BI305" s="633"/>
      <c r="BJ305" s="633"/>
      <c r="BK305" s="633"/>
      <c r="BL305" s="633"/>
      <c r="BM305" s="633"/>
      <c r="BN305" s="633"/>
      <c r="BO305" s="633"/>
      <c r="BP305" s="633"/>
      <c r="BQ305" s="633"/>
      <c r="BR305" s="633"/>
      <c r="BS305" s="633"/>
      <c r="BT305" s="633"/>
      <c r="BU305" s="633"/>
      <c r="BV305" s="633"/>
      <c r="BW305" s="633"/>
      <c r="BX305" s="633"/>
      <c r="BY305" s="632"/>
      <c r="BZ305" s="631"/>
      <c r="CA305" s="628"/>
      <c r="CB305" s="633"/>
      <c r="CC305" s="633"/>
      <c r="CD305" s="633"/>
      <c r="CE305" s="633"/>
      <c r="CF305" s="633"/>
      <c r="CG305" s="633"/>
      <c r="CH305" s="633"/>
      <c r="CI305" s="633"/>
      <c r="CJ305" s="633"/>
      <c r="CK305" s="633"/>
      <c r="CL305" s="633"/>
      <c r="CM305" s="633"/>
      <c r="CN305" s="633"/>
      <c r="CO305" s="633"/>
      <c r="CP305" s="633"/>
      <c r="CQ305" s="633"/>
      <c r="CR305" s="633"/>
      <c r="CS305" s="633"/>
      <c r="CT305" s="633"/>
      <c r="CU305" s="633"/>
      <c r="CV305" s="633"/>
      <c r="CW305" s="633"/>
      <c r="CX305" s="633"/>
      <c r="CY305" s="633"/>
      <c r="CZ305" s="633"/>
      <c r="DA305" s="633"/>
      <c r="DB305" s="633"/>
      <c r="DC305" s="633"/>
      <c r="DD305" s="633"/>
      <c r="DE305" s="633"/>
      <c r="DF305" s="633"/>
      <c r="DG305" s="633"/>
      <c r="DH305" s="633"/>
      <c r="DI305" s="633"/>
      <c r="DJ305" s="633"/>
      <c r="DK305" s="633"/>
      <c r="DL305" s="632"/>
      <c r="DM305" s="631"/>
      <c r="DN305" s="628"/>
      <c r="DO305" s="633"/>
      <c r="DP305" s="633"/>
      <c r="DQ305" s="633"/>
      <c r="DR305" s="633"/>
      <c r="DS305" s="633"/>
      <c r="DT305" s="633"/>
      <c r="DU305" s="633"/>
      <c r="DV305" s="633"/>
      <c r="DW305" s="633"/>
      <c r="DX305" s="633"/>
      <c r="DY305" s="633"/>
      <c r="DZ305" s="633"/>
      <c r="EA305" s="633"/>
      <c r="EB305" s="633"/>
      <c r="EC305" s="633"/>
      <c r="ED305" s="633"/>
      <c r="EE305" s="633"/>
      <c r="EF305" s="633"/>
      <c r="EG305" s="633"/>
      <c r="EH305" s="633"/>
      <c r="EI305" s="633"/>
      <c r="EJ305" s="633"/>
      <c r="EK305" s="633"/>
      <c r="EL305" s="633"/>
      <c r="EM305" s="633"/>
      <c r="EN305" s="633"/>
      <c r="EO305" s="633"/>
      <c r="EP305" s="633"/>
      <c r="EQ305" s="633"/>
      <c r="ER305" s="633"/>
      <c r="ES305" s="633"/>
      <c r="ET305" s="633"/>
      <c r="EU305" s="633"/>
      <c r="EV305" s="633"/>
      <c r="EW305" s="633"/>
      <c r="EX305" s="633"/>
      <c r="EY305" s="632"/>
    </row>
    <row r="306">
      <c r="A306" s="628"/>
      <c r="B306" s="634" t="s">
        <v>1006</v>
      </c>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2"/>
      <c r="AL306" s="635"/>
      <c r="AM306" s="636"/>
      <c r="AN306" s="628"/>
      <c r="AO306" s="634" t="s">
        <v>1006</v>
      </c>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2"/>
      <c r="BY306" s="635"/>
      <c r="BZ306" s="636"/>
      <c r="CA306" s="628"/>
      <c r="CB306" s="634" t="s">
        <v>1006</v>
      </c>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2"/>
      <c r="DL306" s="635"/>
      <c r="DM306" s="636"/>
      <c r="DN306" s="628"/>
      <c r="DO306" s="634" t="s">
        <v>1006</v>
      </c>
      <c r="DP306" s="11"/>
      <c r="DQ306" s="11"/>
      <c r="DR306" s="11"/>
      <c r="DS306" s="11"/>
      <c r="DT306" s="11"/>
      <c r="DU306" s="11"/>
      <c r="DV306" s="11"/>
      <c r="DW306" s="11"/>
      <c r="DX306" s="11"/>
      <c r="DY306" s="11"/>
      <c r="DZ306" s="11"/>
      <c r="EA306" s="11"/>
      <c r="EB306" s="11"/>
      <c r="EC306" s="11"/>
      <c r="ED306" s="11"/>
      <c r="EE306" s="11"/>
      <c r="EF306" s="11"/>
      <c r="EG306" s="11"/>
      <c r="EH306" s="11"/>
      <c r="EI306" s="11"/>
      <c r="EJ306" s="11"/>
      <c r="EK306" s="11"/>
      <c r="EL306" s="11"/>
      <c r="EM306" s="11"/>
      <c r="EN306" s="11"/>
      <c r="EO306" s="11"/>
      <c r="EP306" s="11"/>
      <c r="EQ306" s="11"/>
      <c r="ER306" s="11"/>
      <c r="ES306" s="11"/>
      <c r="ET306" s="11"/>
      <c r="EU306" s="11"/>
      <c r="EV306" s="11"/>
      <c r="EW306" s="11"/>
      <c r="EX306" s="12"/>
      <c r="EY306" s="635"/>
    </row>
    <row r="307">
      <c r="A307" s="628"/>
      <c r="B307" s="637" t="s">
        <v>43</v>
      </c>
      <c r="C307" s="12"/>
      <c r="D307" s="638" t="str">
        <f>'3A 2025-2026 REPORTE CALIFICACI'!E7</f>
        <v>2025-2026</v>
      </c>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6"/>
      <c r="AL307" s="639"/>
      <c r="AM307" s="640"/>
      <c r="AN307" s="628"/>
      <c r="AO307" s="637" t="s">
        <v>43</v>
      </c>
      <c r="AP307" s="12"/>
      <c r="AQ307" s="638" t="str">
        <f>'3A 2025-2026 REPORTE CALIFICACI'!E7</f>
        <v>2025-2026</v>
      </c>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6"/>
      <c r="BY307" s="639"/>
      <c r="BZ307" s="640"/>
      <c r="CA307" s="628"/>
      <c r="CB307" s="637" t="s">
        <v>43</v>
      </c>
      <c r="CC307" s="12"/>
      <c r="CD307" s="638" t="str">
        <f>'3A 2025-2026 REPORTE CALIFICACI'!E7</f>
        <v>2025-2026</v>
      </c>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c r="DF307" s="15"/>
      <c r="DG307" s="15"/>
      <c r="DH307" s="15"/>
      <c r="DI307" s="15"/>
      <c r="DJ307" s="15"/>
      <c r="DK307" s="16"/>
      <c r="DL307" s="639"/>
      <c r="DM307" s="640"/>
      <c r="DN307" s="628"/>
      <c r="DO307" s="637" t="s">
        <v>43</v>
      </c>
      <c r="DP307" s="12"/>
      <c r="DQ307" s="638" t="str">
        <f>'3A 2025-2026 REPORTE CALIFICACI'!E7</f>
        <v>2025-2026</v>
      </c>
      <c r="DR307" s="15"/>
      <c r="DS307" s="15"/>
      <c r="DT307" s="15"/>
      <c r="DU307" s="15"/>
      <c r="DV307" s="15"/>
      <c r="DW307" s="15"/>
      <c r="DX307" s="15"/>
      <c r="DY307" s="15"/>
      <c r="DZ307" s="15"/>
      <c r="EA307" s="15"/>
      <c r="EB307" s="15"/>
      <c r="EC307" s="15"/>
      <c r="ED307" s="15"/>
      <c r="EE307" s="15"/>
      <c r="EF307" s="15"/>
      <c r="EG307" s="15"/>
      <c r="EH307" s="15"/>
      <c r="EI307" s="15"/>
      <c r="EJ307" s="15"/>
      <c r="EK307" s="15"/>
      <c r="EL307" s="15"/>
      <c r="EM307" s="15"/>
      <c r="EN307" s="15"/>
      <c r="EO307" s="15"/>
      <c r="EP307" s="15"/>
      <c r="EQ307" s="15"/>
      <c r="ER307" s="15"/>
      <c r="ES307" s="15"/>
      <c r="ET307" s="15"/>
      <c r="EU307" s="15"/>
      <c r="EV307" s="15"/>
      <c r="EW307" s="15"/>
      <c r="EX307" s="16"/>
      <c r="EY307" s="639"/>
    </row>
    <row r="308">
      <c r="A308" s="628"/>
      <c r="B308" s="641" t="s">
        <v>1007</v>
      </c>
      <c r="C308" s="12"/>
      <c r="D308" s="638" t="str">
        <f>'3A 2025-2026 REPORTE CALIFICACI'!D35</f>
        <v>David Carmelo Navas Fernández</v>
      </c>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6"/>
      <c r="AL308" s="639"/>
      <c r="AM308" s="640"/>
      <c r="AN308" s="628"/>
      <c r="AO308" s="641" t="s">
        <v>1007</v>
      </c>
      <c r="AP308" s="12"/>
      <c r="AQ308" s="638" t="str">
        <f>'3A 2025-2026 REPORTE CALIFICACI'!D36</f>
        <v>Andriw Jelier Ortiz Rodríguez</v>
      </c>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6"/>
      <c r="BY308" s="639"/>
      <c r="BZ308" s="640"/>
      <c r="CA308" s="628"/>
      <c r="CB308" s="641" t="s">
        <v>1007</v>
      </c>
      <c r="CC308" s="12"/>
      <c r="CD308" s="638" t="str">
        <f>'3A 2025-2026 REPORTE CALIFICACI'!D37</f>
        <v>Dashley Nicole Peña García</v>
      </c>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c r="DF308" s="15"/>
      <c r="DG308" s="15"/>
      <c r="DH308" s="15"/>
      <c r="DI308" s="15"/>
      <c r="DJ308" s="15"/>
      <c r="DK308" s="16"/>
      <c r="DL308" s="639"/>
      <c r="DM308" s="640"/>
      <c r="DN308" s="628"/>
      <c r="DO308" s="641" t="s">
        <v>1007</v>
      </c>
      <c r="DP308" s="12"/>
      <c r="DQ308" s="638" t="str">
        <f>'3A 2025-2026 REPORTE CALIFICACI'!D38</f>
        <v>Yesly  Peña Muñoz</v>
      </c>
      <c r="DR308" s="15"/>
      <c r="DS308" s="15"/>
      <c r="DT308" s="15"/>
      <c r="DU308" s="15"/>
      <c r="DV308" s="15"/>
      <c r="DW308" s="15"/>
      <c r="DX308" s="15"/>
      <c r="DY308" s="15"/>
      <c r="DZ308" s="15"/>
      <c r="EA308" s="15"/>
      <c r="EB308" s="15"/>
      <c r="EC308" s="15"/>
      <c r="ED308" s="15"/>
      <c r="EE308" s="15"/>
      <c r="EF308" s="15"/>
      <c r="EG308" s="15"/>
      <c r="EH308" s="15"/>
      <c r="EI308" s="15"/>
      <c r="EJ308" s="15"/>
      <c r="EK308" s="15"/>
      <c r="EL308" s="15"/>
      <c r="EM308" s="15"/>
      <c r="EN308" s="15"/>
      <c r="EO308" s="15"/>
      <c r="EP308" s="15"/>
      <c r="EQ308" s="15"/>
      <c r="ER308" s="15"/>
      <c r="ES308" s="15"/>
      <c r="ET308" s="15"/>
      <c r="EU308" s="15"/>
      <c r="EV308" s="15"/>
      <c r="EW308" s="15"/>
      <c r="EX308" s="16"/>
      <c r="EY308" s="639"/>
    </row>
    <row r="309">
      <c r="A309" s="628"/>
      <c r="B309" s="641" t="s">
        <v>1008</v>
      </c>
      <c r="C309" s="12"/>
      <c r="D309" s="638">
        <f>'3A 2025-2026 REPORTE CALIFICACI'!A35</f>
        <v>25</v>
      </c>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6"/>
      <c r="AL309" s="639"/>
      <c r="AM309" s="640"/>
      <c r="AN309" s="628"/>
      <c r="AO309" s="641" t="s">
        <v>1008</v>
      </c>
      <c r="AP309" s="12"/>
      <c r="AQ309" s="638">
        <f>'3A 2025-2026 REPORTE CALIFICACI'!A36</f>
        <v>26</v>
      </c>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6"/>
      <c r="BY309" s="639"/>
      <c r="BZ309" s="640"/>
      <c r="CA309" s="628"/>
      <c r="CB309" s="641" t="s">
        <v>1008</v>
      </c>
      <c r="CC309" s="12"/>
      <c r="CD309" s="638">
        <f>'3A 2025-2026 REPORTE CALIFICACI'!A37</f>
        <v>27</v>
      </c>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c r="DF309" s="15"/>
      <c r="DG309" s="15"/>
      <c r="DH309" s="15"/>
      <c r="DI309" s="15"/>
      <c r="DJ309" s="15"/>
      <c r="DK309" s="16"/>
      <c r="DL309" s="639"/>
      <c r="DM309" s="640"/>
      <c r="DN309" s="628"/>
      <c r="DO309" s="641" t="s">
        <v>1008</v>
      </c>
      <c r="DP309" s="12"/>
      <c r="DQ309" s="638">
        <f>'3A 2025-2026 REPORTE CALIFICACI'!A38</f>
        <v>28</v>
      </c>
      <c r="DR309" s="15"/>
      <c r="DS309" s="15"/>
      <c r="DT309" s="15"/>
      <c r="DU309" s="15"/>
      <c r="DV309" s="15"/>
      <c r="DW309" s="15"/>
      <c r="DX309" s="15"/>
      <c r="DY309" s="15"/>
      <c r="DZ309" s="15"/>
      <c r="EA309" s="15"/>
      <c r="EB309" s="15"/>
      <c r="EC309" s="15"/>
      <c r="ED309" s="15"/>
      <c r="EE309" s="15"/>
      <c r="EF309" s="15"/>
      <c r="EG309" s="15"/>
      <c r="EH309" s="15"/>
      <c r="EI309" s="15"/>
      <c r="EJ309" s="15"/>
      <c r="EK309" s="15"/>
      <c r="EL309" s="15"/>
      <c r="EM309" s="15"/>
      <c r="EN309" s="15"/>
      <c r="EO309" s="15"/>
      <c r="EP309" s="15"/>
      <c r="EQ309" s="15"/>
      <c r="ER309" s="15"/>
      <c r="ES309" s="15"/>
      <c r="ET309" s="15"/>
      <c r="EU309" s="15"/>
      <c r="EV309" s="15"/>
      <c r="EW309" s="15"/>
      <c r="EX309" s="16"/>
      <c r="EY309" s="639"/>
    </row>
    <row r="310">
      <c r="A310" s="628"/>
      <c r="B310" s="641" t="s">
        <v>1009</v>
      </c>
      <c r="C310" s="12"/>
      <c r="D310" s="638">
        <f>'3A 2025-2026 REPORTE CALIFICACI'!C35</f>
        <v>33560794</v>
      </c>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6"/>
      <c r="AL310" s="639"/>
      <c r="AM310" s="640"/>
      <c r="AN310" s="628"/>
      <c r="AO310" s="641" t="s">
        <v>1009</v>
      </c>
      <c r="AP310" s="12"/>
      <c r="AQ310" s="638">
        <f>'3A 2025-2026 REPORTE CALIFICACI'!C36</f>
        <v>32720987</v>
      </c>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6"/>
      <c r="BY310" s="639"/>
      <c r="BZ310" s="640"/>
      <c r="CA310" s="628"/>
      <c r="CB310" s="641" t="s">
        <v>1009</v>
      </c>
      <c r="CC310" s="12"/>
      <c r="CD310" s="638">
        <f>'3A 2025-2026 REPORTE CALIFICACI'!C37</f>
        <v>32899290</v>
      </c>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c r="DF310" s="15"/>
      <c r="DG310" s="15"/>
      <c r="DH310" s="15"/>
      <c r="DI310" s="15"/>
      <c r="DJ310" s="15"/>
      <c r="DK310" s="16"/>
      <c r="DL310" s="639"/>
      <c r="DM310" s="640"/>
      <c r="DN310" s="628"/>
      <c r="DO310" s="641" t="s">
        <v>1009</v>
      </c>
      <c r="DP310" s="12"/>
      <c r="DQ310" s="638">
        <f>'3A 2025-2026 REPORTE CALIFICACI'!C38</f>
        <v>32607334</v>
      </c>
      <c r="DR310" s="15"/>
      <c r="DS310" s="15"/>
      <c r="DT310" s="15"/>
      <c r="DU310" s="15"/>
      <c r="DV310" s="15"/>
      <c r="DW310" s="15"/>
      <c r="DX310" s="15"/>
      <c r="DY310" s="15"/>
      <c r="DZ310" s="15"/>
      <c r="EA310" s="15"/>
      <c r="EB310" s="15"/>
      <c r="EC310" s="15"/>
      <c r="ED310" s="15"/>
      <c r="EE310" s="15"/>
      <c r="EF310" s="15"/>
      <c r="EG310" s="15"/>
      <c r="EH310" s="15"/>
      <c r="EI310" s="15"/>
      <c r="EJ310" s="15"/>
      <c r="EK310" s="15"/>
      <c r="EL310" s="15"/>
      <c r="EM310" s="15"/>
      <c r="EN310" s="15"/>
      <c r="EO310" s="15"/>
      <c r="EP310" s="15"/>
      <c r="EQ310" s="15"/>
      <c r="ER310" s="15"/>
      <c r="ES310" s="15"/>
      <c r="ET310" s="15"/>
      <c r="EU310" s="15"/>
      <c r="EV310" s="15"/>
      <c r="EW310" s="15"/>
      <c r="EX310" s="16"/>
      <c r="EY310" s="639"/>
    </row>
    <row r="311">
      <c r="A311" s="628"/>
      <c r="B311" s="641" t="s">
        <v>1010</v>
      </c>
      <c r="C311" s="12"/>
      <c r="D311" s="638" t="str">
        <f>'3A 2025-2026 REPORTE CALIFICACI'!D5</f>
        <v>3A</v>
      </c>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6"/>
      <c r="AL311" s="639"/>
      <c r="AM311" s="640"/>
      <c r="AN311" s="628"/>
      <c r="AO311" s="641" t="s">
        <v>1010</v>
      </c>
      <c r="AP311" s="12"/>
      <c r="AQ311" s="638" t="str">
        <f>'3A 2025-2026 REPORTE CALIFICACI'!D5</f>
        <v>3A</v>
      </c>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6"/>
      <c r="BY311" s="639"/>
      <c r="BZ311" s="640"/>
      <c r="CA311" s="628"/>
      <c r="CB311" s="641" t="s">
        <v>1010</v>
      </c>
      <c r="CC311" s="12"/>
      <c r="CD311" s="638" t="str">
        <f>'3A 2025-2026 REPORTE CALIFICACI'!D5</f>
        <v>3A</v>
      </c>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c r="DF311" s="15"/>
      <c r="DG311" s="15"/>
      <c r="DH311" s="15"/>
      <c r="DI311" s="15"/>
      <c r="DJ311" s="15"/>
      <c r="DK311" s="16"/>
      <c r="DL311" s="639"/>
      <c r="DM311" s="640"/>
      <c r="DN311" s="628"/>
      <c r="DO311" s="641" t="s">
        <v>1010</v>
      </c>
      <c r="DP311" s="12"/>
      <c r="DQ311" s="638" t="str">
        <f>'3A 2025-2026 REPORTE CALIFICACI'!D5</f>
        <v>3A</v>
      </c>
      <c r="DR311" s="15"/>
      <c r="DS311" s="15"/>
      <c r="DT311" s="15"/>
      <c r="DU311" s="15"/>
      <c r="DV311" s="15"/>
      <c r="DW311" s="15"/>
      <c r="DX311" s="15"/>
      <c r="DY311" s="15"/>
      <c r="DZ311" s="15"/>
      <c r="EA311" s="15"/>
      <c r="EB311" s="15"/>
      <c r="EC311" s="15"/>
      <c r="ED311" s="15"/>
      <c r="EE311" s="15"/>
      <c r="EF311" s="15"/>
      <c r="EG311" s="15"/>
      <c r="EH311" s="15"/>
      <c r="EI311" s="15"/>
      <c r="EJ311" s="15"/>
      <c r="EK311" s="15"/>
      <c r="EL311" s="15"/>
      <c r="EM311" s="15"/>
      <c r="EN311" s="15"/>
      <c r="EO311" s="15"/>
      <c r="EP311" s="15"/>
      <c r="EQ311" s="15"/>
      <c r="ER311" s="15"/>
      <c r="ES311" s="15"/>
      <c r="ET311" s="15"/>
      <c r="EU311" s="15"/>
      <c r="EV311" s="15"/>
      <c r="EW311" s="15"/>
      <c r="EX311" s="16"/>
      <c r="EY311" s="639"/>
    </row>
    <row r="312">
      <c r="A312" s="628"/>
      <c r="B312" s="642" t="s">
        <v>977</v>
      </c>
      <c r="C312" s="12"/>
      <c r="D312" s="638" t="str">
        <f>'3A 2025-2026 REPORTE CALIFICACI'!E6</f>
        <v>MAYELIN GARCIA</v>
      </c>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6"/>
      <c r="AL312" s="639"/>
      <c r="AM312" s="640"/>
      <c r="AN312" s="628"/>
      <c r="AO312" s="642" t="s">
        <v>977</v>
      </c>
      <c r="AP312" s="12"/>
      <c r="AQ312" s="638" t="str">
        <f>'3A 2025-2026 REPORTE CALIFICACI'!E6</f>
        <v>MAYELIN GARCIA</v>
      </c>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6"/>
      <c r="BY312" s="639"/>
      <c r="BZ312" s="640"/>
      <c r="CA312" s="628"/>
      <c r="CB312" s="642" t="s">
        <v>977</v>
      </c>
      <c r="CC312" s="12"/>
      <c r="CD312" s="638" t="str">
        <f>'3A 2025-2026 REPORTE CALIFICACI'!E6</f>
        <v>MAYELIN GARCIA</v>
      </c>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c r="DF312" s="15"/>
      <c r="DG312" s="15"/>
      <c r="DH312" s="15"/>
      <c r="DI312" s="15"/>
      <c r="DJ312" s="15"/>
      <c r="DK312" s="16"/>
      <c r="DL312" s="639"/>
      <c r="DM312" s="640"/>
      <c r="DN312" s="628"/>
      <c r="DO312" s="642" t="s">
        <v>977</v>
      </c>
      <c r="DP312" s="12"/>
      <c r="DQ312" s="638" t="str">
        <f>'3A 2025-2026 REPORTE CALIFICACI'!E6</f>
        <v>MAYELIN GARCIA</v>
      </c>
      <c r="DR312" s="15"/>
      <c r="DS312" s="15"/>
      <c r="DT312" s="15"/>
      <c r="DU312" s="15"/>
      <c r="DV312" s="15"/>
      <c r="DW312" s="15"/>
      <c r="DX312" s="15"/>
      <c r="DY312" s="15"/>
      <c r="DZ312" s="15"/>
      <c r="EA312" s="15"/>
      <c r="EB312" s="15"/>
      <c r="EC312" s="15"/>
      <c r="ED312" s="15"/>
      <c r="EE312" s="15"/>
      <c r="EF312" s="15"/>
      <c r="EG312" s="15"/>
      <c r="EH312" s="15"/>
      <c r="EI312" s="15"/>
      <c r="EJ312" s="15"/>
      <c r="EK312" s="15"/>
      <c r="EL312" s="15"/>
      <c r="EM312" s="15"/>
      <c r="EN312" s="15"/>
      <c r="EO312" s="15"/>
      <c r="EP312" s="15"/>
      <c r="EQ312" s="15"/>
      <c r="ER312" s="15"/>
      <c r="ES312" s="15"/>
      <c r="ET312" s="15"/>
      <c r="EU312" s="15"/>
      <c r="EV312" s="15"/>
      <c r="EW312" s="15"/>
      <c r="EX312" s="16"/>
      <c r="EY312" s="639"/>
    </row>
    <row r="313">
      <c r="A313" s="628"/>
      <c r="B313" s="643"/>
      <c r="C313" s="643"/>
      <c r="D313" s="643"/>
      <c r="E313" s="643"/>
      <c r="F313" s="643"/>
      <c r="G313" s="643"/>
      <c r="H313" s="643"/>
      <c r="I313" s="643"/>
      <c r="J313" s="643"/>
      <c r="K313" s="643"/>
      <c r="L313" s="643"/>
      <c r="M313" s="643"/>
      <c r="N313" s="643"/>
      <c r="O313" s="643"/>
      <c r="P313" s="643"/>
      <c r="Q313" s="643"/>
      <c r="R313" s="643"/>
      <c r="S313" s="643"/>
      <c r="T313" s="643"/>
      <c r="U313" s="643"/>
      <c r="V313" s="643"/>
      <c r="W313" s="643"/>
      <c r="X313" s="643"/>
      <c r="Y313" s="643"/>
      <c r="Z313" s="643"/>
      <c r="AA313" s="643"/>
      <c r="AB313" s="643"/>
      <c r="AC313" s="643"/>
      <c r="AD313" s="643"/>
      <c r="AE313" s="643"/>
      <c r="AF313" s="643"/>
      <c r="AG313" s="643"/>
      <c r="AH313" s="643"/>
      <c r="AI313" s="643"/>
      <c r="AJ313" s="643"/>
      <c r="AK313" s="643"/>
      <c r="AL313" s="644"/>
      <c r="AM313" s="643"/>
      <c r="AN313" s="628"/>
      <c r="AO313" s="643"/>
      <c r="AP313" s="643"/>
      <c r="AQ313" s="643"/>
      <c r="AR313" s="643"/>
      <c r="AS313" s="643"/>
      <c r="AT313" s="643"/>
      <c r="AU313" s="643"/>
      <c r="AV313" s="643"/>
      <c r="AW313" s="643"/>
      <c r="AX313" s="643"/>
      <c r="AY313" s="643"/>
      <c r="AZ313" s="643"/>
      <c r="BA313" s="643"/>
      <c r="BB313" s="643"/>
      <c r="BC313" s="643"/>
      <c r="BD313" s="643"/>
      <c r="BE313" s="643"/>
      <c r="BF313" s="643"/>
      <c r="BG313" s="643"/>
      <c r="BH313" s="643"/>
      <c r="BI313" s="643"/>
      <c r="BJ313" s="643"/>
      <c r="BK313" s="643"/>
      <c r="BL313" s="643"/>
      <c r="BM313" s="643"/>
      <c r="BN313" s="643"/>
      <c r="BO313" s="643"/>
      <c r="BP313" s="643"/>
      <c r="BQ313" s="643"/>
      <c r="BR313" s="643"/>
      <c r="BS313" s="643"/>
      <c r="BT313" s="643"/>
      <c r="BU313" s="643"/>
      <c r="BV313" s="643"/>
      <c r="BW313" s="643"/>
      <c r="BX313" s="643"/>
      <c r="BY313" s="644"/>
      <c r="BZ313" s="643"/>
      <c r="CA313" s="628"/>
      <c r="CB313" s="643"/>
      <c r="CC313" s="643"/>
      <c r="CD313" s="643"/>
      <c r="CE313" s="643"/>
      <c r="CF313" s="643"/>
      <c r="CG313" s="643"/>
      <c r="CH313" s="643"/>
      <c r="CI313" s="643"/>
      <c r="CJ313" s="643"/>
      <c r="CK313" s="643"/>
      <c r="CL313" s="643"/>
      <c r="CM313" s="643"/>
      <c r="CN313" s="643"/>
      <c r="CO313" s="643"/>
      <c r="CP313" s="643"/>
      <c r="CQ313" s="643"/>
      <c r="CR313" s="643"/>
      <c r="CS313" s="643"/>
      <c r="CT313" s="643"/>
      <c r="CU313" s="643"/>
      <c r="CV313" s="643"/>
      <c r="CW313" s="643"/>
      <c r="CX313" s="643"/>
      <c r="CY313" s="643"/>
      <c r="CZ313" s="643"/>
      <c r="DA313" s="643"/>
      <c r="DB313" s="643"/>
      <c r="DC313" s="643"/>
      <c r="DD313" s="643"/>
      <c r="DE313" s="643"/>
      <c r="DF313" s="643"/>
      <c r="DG313" s="643"/>
      <c r="DH313" s="643"/>
      <c r="DI313" s="643"/>
      <c r="DJ313" s="643"/>
      <c r="DK313" s="643"/>
      <c r="DL313" s="644"/>
      <c r="DM313" s="643"/>
      <c r="DN313" s="628"/>
      <c r="DO313" s="643"/>
      <c r="DP313" s="643"/>
      <c r="DQ313" s="643"/>
      <c r="DR313" s="643"/>
      <c r="DS313" s="643"/>
      <c r="DT313" s="643"/>
      <c r="DU313" s="643"/>
      <c r="DV313" s="643"/>
      <c r="DW313" s="643"/>
      <c r="DX313" s="643"/>
      <c r="DY313" s="643"/>
      <c r="DZ313" s="643"/>
      <c r="EA313" s="643"/>
      <c r="EB313" s="643"/>
      <c r="EC313" s="643"/>
      <c r="ED313" s="643"/>
      <c r="EE313" s="643"/>
      <c r="EF313" s="643"/>
      <c r="EG313" s="643"/>
      <c r="EH313" s="643"/>
      <c r="EI313" s="643"/>
      <c r="EJ313" s="643"/>
      <c r="EK313" s="643"/>
      <c r="EL313" s="643"/>
      <c r="EM313" s="643"/>
      <c r="EN313" s="643"/>
      <c r="EO313" s="643"/>
      <c r="EP313" s="643"/>
      <c r="EQ313" s="643"/>
      <c r="ER313" s="643"/>
      <c r="ES313" s="643"/>
      <c r="ET313" s="643"/>
      <c r="EU313" s="643"/>
      <c r="EV313" s="643"/>
      <c r="EW313" s="643"/>
      <c r="EX313" s="643"/>
      <c r="EY313" s="644"/>
    </row>
    <row r="314">
      <c r="A314" s="628"/>
      <c r="B314" s="643"/>
      <c r="C314" s="643"/>
      <c r="D314" s="643"/>
      <c r="E314" s="643"/>
      <c r="F314" s="643"/>
      <c r="G314" s="643"/>
      <c r="H314" s="643"/>
      <c r="I314" s="643"/>
      <c r="J314" s="643"/>
      <c r="K314" s="643"/>
      <c r="L314" s="643"/>
      <c r="M314" s="643"/>
      <c r="N314" s="643"/>
      <c r="O314" s="643"/>
      <c r="P314" s="643"/>
      <c r="Q314" s="643"/>
      <c r="R314" s="643"/>
      <c r="S314" s="643"/>
      <c r="T314" s="643"/>
      <c r="U314" s="643"/>
      <c r="V314" s="643"/>
      <c r="W314" s="643"/>
      <c r="X314" s="643"/>
      <c r="Y314" s="643"/>
      <c r="Z314" s="643"/>
      <c r="AA314" s="643"/>
      <c r="AB314" s="643"/>
      <c r="AC314" s="643"/>
      <c r="AD314" s="643"/>
      <c r="AE314" s="643"/>
      <c r="AF314" s="643"/>
      <c r="AG314" s="643"/>
      <c r="AH314" s="643"/>
      <c r="AI314" s="643"/>
      <c r="AJ314" s="643"/>
      <c r="AK314" s="643"/>
      <c r="AL314" s="644"/>
      <c r="AM314" s="643"/>
      <c r="AN314" s="628"/>
      <c r="AO314" s="643"/>
      <c r="AP314" s="643"/>
      <c r="AQ314" s="643"/>
      <c r="AR314" s="643"/>
      <c r="AS314" s="643"/>
      <c r="AT314" s="643"/>
      <c r="AU314" s="643"/>
      <c r="AV314" s="643"/>
      <c r="AW314" s="643"/>
      <c r="AX314" s="643"/>
      <c r="AY314" s="643"/>
      <c r="AZ314" s="643"/>
      <c r="BA314" s="643"/>
      <c r="BB314" s="643"/>
      <c r="BC314" s="643"/>
      <c r="BD314" s="643"/>
      <c r="BE314" s="643"/>
      <c r="BF314" s="643"/>
      <c r="BG314" s="643"/>
      <c r="BH314" s="643"/>
      <c r="BI314" s="643"/>
      <c r="BJ314" s="643"/>
      <c r="BK314" s="643"/>
      <c r="BL314" s="643"/>
      <c r="BM314" s="643"/>
      <c r="BN314" s="643"/>
      <c r="BO314" s="643"/>
      <c r="BP314" s="643"/>
      <c r="BQ314" s="643"/>
      <c r="BR314" s="643"/>
      <c r="BS314" s="643"/>
      <c r="BT314" s="643"/>
      <c r="BU314" s="643"/>
      <c r="BV314" s="643"/>
      <c r="BW314" s="643"/>
      <c r="BX314" s="643"/>
      <c r="BY314" s="644"/>
      <c r="BZ314" s="643"/>
      <c r="CA314" s="628"/>
      <c r="CB314" s="643"/>
      <c r="CC314" s="643"/>
      <c r="CD314" s="643"/>
      <c r="CE314" s="643"/>
      <c r="CF314" s="643"/>
      <c r="CG314" s="643"/>
      <c r="CH314" s="643"/>
      <c r="CI314" s="643"/>
      <c r="CJ314" s="643"/>
      <c r="CK314" s="643"/>
      <c r="CL314" s="643"/>
      <c r="CM314" s="643"/>
      <c r="CN314" s="643"/>
      <c r="CO314" s="643"/>
      <c r="CP314" s="643"/>
      <c r="CQ314" s="643"/>
      <c r="CR314" s="643"/>
      <c r="CS314" s="643"/>
      <c r="CT314" s="643"/>
      <c r="CU314" s="643"/>
      <c r="CV314" s="643"/>
      <c r="CW314" s="643"/>
      <c r="CX314" s="643"/>
      <c r="CY314" s="643"/>
      <c r="CZ314" s="643"/>
      <c r="DA314" s="643"/>
      <c r="DB314" s="643"/>
      <c r="DC314" s="643"/>
      <c r="DD314" s="643"/>
      <c r="DE314" s="643"/>
      <c r="DF314" s="643"/>
      <c r="DG314" s="643"/>
      <c r="DH314" s="643"/>
      <c r="DI314" s="643"/>
      <c r="DJ314" s="643"/>
      <c r="DK314" s="643"/>
      <c r="DL314" s="644"/>
      <c r="DM314" s="643"/>
      <c r="DN314" s="628"/>
      <c r="DO314" s="643"/>
      <c r="DP314" s="643"/>
      <c r="DQ314" s="643"/>
      <c r="DR314" s="643"/>
      <c r="DS314" s="643"/>
      <c r="DT314" s="643"/>
      <c r="DU314" s="643"/>
      <c r="DV314" s="643"/>
      <c r="DW314" s="643"/>
      <c r="DX314" s="643"/>
      <c r="DY314" s="643"/>
      <c r="DZ314" s="643"/>
      <c r="EA314" s="643"/>
      <c r="EB314" s="643"/>
      <c r="EC314" s="643"/>
      <c r="ED314" s="643"/>
      <c r="EE314" s="643"/>
      <c r="EF314" s="643"/>
      <c r="EG314" s="643"/>
      <c r="EH314" s="643"/>
      <c r="EI314" s="643"/>
      <c r="EJ314" s="643"/>
      <c r="EK314" s="643"/>
      <c r="EL314" s="643"/>
      <c r="EM314" s="643"/>
      <c r="EN314" s="643"/>
      <c r="EO314" s="643"/>
      <c r="EP314" s="643"/>
      <c r="EQ314" s="643"/>
      <c r="ER314" s="643"/>
      <c r="ES314" s="643"/>
      <c r="ET314" s="643"/>
      <c r="EU314" s="643"/>
      <c r="EV314" s="643"/>
      <c r="EW314" s="643"/>
      <c r="EX314" s="643"/>
      <c r="EY314" s="644"/>
    </row>
    <row r="315">
      <c r="A315" s="645"/>
      <c r="B315" s="646" t="s">
        <v>1011</v>
      </c>
      <c r="C315" s="16"/>
      <c r="D315" s="646" t="s">
        <v>981</v>
      </c>
      <c r="E315" s="15"/>
      <c r="F315" s="15"/>
      <c r="G315" s="16"/>
      <c r="H315" s="646" t="s">
        <v>1012</v>
      </c>
      <c r="I315" s="15"/>
      <c r="J315" s="15"/>
      <c r="K315" s="16"/>
      <c r="L315" s="646" t="s">
        <v>983</v>
      </c>
      <c r="M315" s="15"/>
      <c r="N315" s="15"/>
      <c r="O315" s="16"/>
      <c r="P315" s="646" t="s">
        <v>984</v>
      </c>
      <c r="Q315" s="15"/>
      <c r="R315" s="15"/>
      <c r="S315" s="16"/>
      <c r="T315" s="647" t="s">
        <v>985</v>
      </c>
      <c r="U315" s="15"/>
      <c r="V315" s="15"/>
      <c r="W315" s="16"/>
      <c r="X315" s="648" t="s">
        <v>986</v>
      </c>
      <c r="Y315" s="648" t="s">
        <v>652</v>
      </c>
      <c r="Z315" s="646" t="s">
        <v>987</v>
      </c>
      <c r="AA315" s="15"/>
      <c r="AB315" s="15"/>
      <c r="AC315" s="16"/>
      <c r="AD315" s="646" t="s">
        <v>988</v>
      </c>
      <c r="AE315" s="15"/>
      <c r="AF315" s="15"/>
      <c r="AG315" s="16"/>
      <c r="AH315" s="646" t="s">
        <v>989</v>
      </c>
      <c r="AI315" s="16"/>
      <c r="AJ315" s="646" t="s">
        <v>656</v>
      </c>
      <c r="AK315" s="16"/>
      <c r="AL315" s="649"/>
      <c r="AM315" s="650"/>
      <c r="AN315" s="645"/>
      <c r="AO315" s="646" t="s">
        <v>1011</v>
      </c>
      <c r="AP315" s="16"/>
      <c r="AQ315" s="646" t="s">
        <v>981</v>
      </c>
      <c r="AR315" s="15"/>
      <c r="AS315" s="15"/>
      <c r="AT315" s="16"/>
      <c r="AU315" s="646" t="s">
        <v>1012</v>
      </c>
      <c r="AV315" s="15"/>
      <c r="AW315" s="15"/>
      <c r="AX315" s="16"/>
      <c r="AY315" s="646" t="s">
        <v>983</v>
      </c>
      <c r="AZ315" s="15"/>
      <c r="BA315" s="15"/>
      <c r="BB315" s="16"/>
      <c r="BC315" s="646" t="s">
        <v>984</v>
      </c>
      <c r="BD315" s="15"/>
      <c r="BE315" s="15"/>
      <c r="BF315" s="16"/>
      <c r="BG315" s="647" t="s">
        <v>985</v>
      </c>
      <c r="BH315" s="15"/>
      <c r="BI315" s="15"/>
      <c r="BJ315" s="16"/>
      <c r="BK315" s="648" t="s">
        <v>986</v>
      </c>
      <c r="BL315" s="648" t="s">
        <v>652</v>
      </c>
      <c r="BM315" s="646" t="s">
        <v>987</v>
      </c>
      <c r="BN315" s="15"/>
      <c r="BO315" s="15"/>
      <c r="BP315" s="16"/>
      <c r="BQ315" s="646" t="s">
        <v>988</v>
      </c>
      <c r="BR315" s="15"/>
      <c r="BS315" s="15"/>
      <c r="BT315" s="16"/>
      <c r="BU315" s="646" t="s">
        <v>989</v>
      </c>
      <c r="BV315" s="16"/>
      <c r="BW315" s="646" t="s">
        <v>656</v>
      </c>
      <c r="BX315" s="16"/>
      <c r="BY315" s="649"/>
      <c r="BZ315" s="650"/>
      <c r="CA315" s="645"/>
      <c r="CB315" s="646" t="s">
        <v>1011</v>
      </c>
      <c r="CC315" s="16"/>
      <c r="CD315" s="646" t="s">
        <v>981</v>
      </c>
      <c r="CE315" s="15"/>
      <c r="CF315" s="15"/>
      <c r="CG315" s="16"/>
      <c r="CH315" s="646" t="s">
        <v>1012</v>
      </c>
      <c r="CI315" s="15"/>
      <c r="CJ315" s="15"/>
      <c r="CK315" s="16"/>
      <c r="CL315" s="646" t="s">
        <v>983</v>
      </c>
      <c r="CM315" s="15"/>
      <c r="CN315" s="15"/>
      <c r="CO315" s="16"/>
      <c r="CP315" s="646" t="s">
        <v>984</v>
      </c>
      <c r="CQ315" s="15"/>
      <c r="CR315" s="15"/>
      <c r="CS315" s="16"/>
      <c r="CT315" s="647" t="s">
        <v>985</v>
      </c>
      <c r="CU315" s="15"/>
      <c r="CV315" s="15"/>
      <c r="CW315" s="16"/>
      <c r="CX315" s="648" t="s">
        <v>986</v>
      </c>
      <c r="CY315" s="648" t="s">
        <v>652</v>
      </c>
      <c r="CZ315" s="646" t="s">
        <v>987</v>
      </c>
      <c r="DA315" s="15"/>
      <c r="DB315" s="15"/>
      <c r="DC315" s="16"/>
      <c r="DD315" s="646" t="s">
        <v>988</v>
      </c>
      <c r="DE315" s="15"/>
      <c r="DF315" s="15"/>
      <c r="DG315" s="16"/>
      <c r="DH315" s="646" t="s">
        <v>989</v>
      </c>
      <c r="DI315" s="16"/>
      <c r="DJ315" s="646" t="s">
        <v>656</v>
      </c>
      <c r="DK315" s="16"/>
      <c r="DL315" s="649"/>
      <c r="DM315" s="650"/>
      <c r="DN315" s="645"/>
      <c r="DO315" s="646" t="s">
        <v>1011</v>
      </c>
      <c r="DP315" s="16"/>
      <c r="DQ315" s="646" t="s">
        <v>981</v>
      </c>
      <c r="DR315" s="15"/>
      <c r="DS315" s="15"/>
      <c r="DT315" s="16"/>
      <c r="DU315" s="646" t="s">
        <v>1012</v>
      </c>
      <c r="DV315" s="15"/>
      <c r="DW315" s="15"/>
      <c r="DX315" s="16"/>
      <c r="DY315" s="646" t="s">
        <v>983</v>
      </c>
      <c r="DZ315" s="15"/>
      <c r="EA315" s="15"/>
      <c r="EB315" s="16"/>
      <c r="EC315" s="646" t="s">
        <v>984</v>
      </c>
      <c r="ED315" s="15"/>
      <c r="EE315" s="15"/>
      <c r="EF315" s="16"/>
      <c r="EG315" s="647" t="s">
        <v>985</v>
      </c>
      <c r="EH315" s="15"/>
      <c r="EI315" s="15"/>
      <c r="EJ315" s="16"/>
      <c r="EK315" s="648" t="s">
        <v>986</v>
      </c>
      <c r="EL315" s="648" t="s">
        <v>652</v>
      </c>
      <c r="EM315" s="646" t="s">
        <v>987</v>
      </c>
      <c r="EN315" s="15"/>
      <c r="EO315" s="15"/>
      <c r="EP315" s="16"/>
      <c r="EQ315" s="646" t="s">
        <v>988</v>
      </c>
      <c r="ER315" s="15"/>
      <c r="ES315" s="15"/>
      <c r="ET315" s="16"/>
      <c r="EU315" s="646" t="s">
        <v>989</v>
      </c>
      <c r="EV315" s="16"/>
      <c r="EW315" s="646" t="s">
        <v>656</v>
      </c>
      <c r="EX315" s="16"/>
      <c r="EY315" s="649"/>
    </row>
    <row r="316" ht="127.5" customHeight="1">
      <c r="A316" s="651"/>
      <c r="B316" s="652" t="s">
        <v>1013</v>
      </c>
      <c r="C316" s="16"/>
      <c r="D316" s="653" t="s">
        <v>631</v>
      </c>
      <c r="E316" s="654" t="s">
        <v>633</v>
      </c>
      <c r="F316" s="653" t="s">
        <v>635</v>
      </c>
      <c r="G316" s="653" t="s">
        <v>637</v>
      </c>
      <c r="H316" s="653" t="s">
        <v>631</v>
      </c>
      <c r="I316" s="654" t="s">
        <v>633</v>
      </c>
      <c r="J316" s="653" t="s">
        <v>635</v>
      </c>
      <c r="K316" s="653" t="s">
        <v>637</v>
      </c>
      <c r="L316" s="653" t="s">
        <v>631</v>
      </c>
      <c r="M316" s="654" t="s">
        <v>633</v>
      </c>
      <c r="N316" s="653" t="s">
        <v>635</v>
      </c>
      <c r="O316" s="653" t="s">
        <v>637</v>
      </c>
      <c r="P316" s="653" t="s">
        <v>631</v>
      </c>
      <c r="Q316" s="654" t="s">
        <v>633</v>
      </c>
      <c r="R316" s="653" t="s">
        <v>635</v>
      </c>
      <c r="S316" s="652" t="s">
        <v>637</v>
      </c>
      <c r="T316" s="655" t="s">
        <v>991</v>
      </c>
      <c r="U316" s="654" t="s">
        <v>992</v>
      </c>
      <c r="V316" s="653" t="s">
        <v>993</v>
      </c>
      <c r="W316" s="653" t="s">
        <v>994</v>
      </c>
      <c r="X316" s="43"/>
      <c r="Y316" s="43"/>
      <c r="Z316" s="656" t="s">
        <v>995</v>
      </c>
      <c r="AA316" s="656" t="s">
        <v>734</v>
      </c>
      <c r="AB316" s="656" t="s">
        <v>996</v>
      </c>
      <c r="AC316" s="657" t="s">
        <v>665</v>
      </c>
      <c r="AD316" s="656" t="s">
        <v>997</v>
      </c>
      <c r="AE316" s="656" t="s">
        <v>998</v>
      </c>
      <c r="AF316" s="656" t="s">
        <v>999</v>
      </c>
      <c r="AG316" s="657" t="s">
        <v>669</v>
      </c>
      <c r="AH316" s="658" t="s">
        <v>1000</v>
      </c>
      <c r="AI316" s="653" t="s">
        <v>1001</v>
      </c>
      <c r="AJ316" s="658" t="s">
        <v>579</v>
      </c>
      <c r="AK316" s="658" t="s">
        <v>672</v>
      </c>
      <c r="AL316" s="659"/>
      <c r="AM316" s="660"/>
      <c r="AN316" s="651"/>
      <c r="AO316" s="652" t="s">
        <v>1013</v>
      </c>
      <c r="AP316" s="16"/>
      <c r="AQ316" s="653" t="s">
        <v>631</v>
      </c>
      <c r="AR316" s="654" t="s">
        <v>633</v>
      </c>
      <c r="AS316" s="653" t="s">
        <v>635</v>
      </c>
      <c r="AT316" s="653" t="s">
        <v>637</v>
      </c>
      <c r="AU316" s="653" t="s">
        <v>631</v>
      </c>
      <c r="AV316" s="654" t="s">
        <v>633</v>
      </c>
      <c r="AW316" s="653" t="s">
        <v>635</v>
      </c>
      <c r="AX316" s="653" t="s">
        <v>637</v>
      </c>
      <c r="AY316" s="653" t="s">
        <v>631</v>
      </c>
      <c r="AZ316" s="654" t="s">
        <v>633</v>
      </c>
      <c r="BA316" s="653" t="s">
        <v>635</v>
      </c>
      <c r="BB316" s="653" t="s">
        <v>637</v>
      </c>
      <c r="BC316" s="653" t="s">
        <v>631</v>
      </c>
      <c r="BD316" s="654" t="s">
        <v>633</v>
      </c>
      <c r="BE316" s="653" t="s">
        <v>635</v>
      </c>
      <c r="BF316" s="652" t="s">
        <v>637</v>
      </c>
      <c r="BG316" s="655" t="s">
        <v>991</v>
      </c>
      <c r="BH316" s="654" t="s">
        <v>992</v>
      </c>
      <c r="BI316" s="653" t="s">
        <v>993</v>
      </c>
      <c r="BJ316" s="653" t="s">
        <v>994</v>
      </c>
      <c r="BK316" s="43"/>
      <c r="BL316" s="43"/>
      <c r="BM316" s="656" t="s">
        <v>995</v>
      </c>
      <c r="BN316" s="656" t="s">
        <v>734</v>
      </c>
      <c r="BO316" s="656" t="s">
        <v>996</v>
      </c>
      <c r="BP316" s="657" t="s">
        <v>665</v>
      </c>
      <c r="BQ316" s="656" t="s">
        <v>997</v>
      </c>
      <c r="BR316" s="656" t="s">
        <v>998</v>
      </c>
      <c r="BS316" s="656" t="s">
        <v>999</v>
      </c>
      <c r="BT316" s="657" t="s">
        <v>669</v>
      </c>
      <c r="BU316" s="658" t="s">
        <v>1000</v>
      </c>
      <c r="BV316" s="653" t="s">
        <v>1001</v>
      </c>
      <c r="BW316" s="658" t="s">
        <v>579</v>
      </c>
      <c r="BX316" s="658" t="s">
        <v>672</v>
      </c>
      <c r="BY316" s="659"/>
      <c r="BZ316" s="660"/>
      <c r="CA316" s="651"/>
      <c r="CB316" s="652" t="s">
        <v>1013</v>
      </c>
      <c r="CC316" s="16"/>
      <c r="CD316" s="653" t="s">
        <v>631</v>
      </c>
      <c r="CE316" s="654" t="s">
        <v>633</v>
      </c>
      <c r="CF316" s="653" t="s">
        <v>635</v>
      </c>
      <c r="CG316" s="653" t="s">
        <v>637</v>
      </c>
      <c r="CH316" s="653" t="s">
        <v>631</v>
      </c>
      <c r="CI316" s="654" t="s">
        <v>633</v>
      </c>
      <c r="CJ316" s="653" t="s">
        <v>635</v>
      </c>
      <c r="CK316" s="653" t="s">
        <v>637</v>
      </c>
      <c r="CL316" s="653" t="s">
        <v>631</v>
      </c>
      <c r="CM316" s="654" t="s">
        <v>633</v>
      </c>
      <c r="CN316" s="653" t="s">
        <v>635</v>
      </c>
      <c r="CO316" s="653" t="s">
        <v>637</v>
      </c>
      <c r="CP316" s="653" t="s">
        <v>631</v>
      </c>
      <c r="CQ316" s="654" t="s">
        <v>633</v>
      </c>
      <c r="CR316" s="653" t="s">
        <v>635</v>
      </c>
      <c r="CS316" s="652" t="s">
        <v>637</v>
      </c>
      <c r="CT316" s="655" t="s">
        <v>991</v>
      </c>
      <c r="CU316" s="654" t="s">
        <v>992</v>
      </c>
      <c r="CV316" s="653" t="s">
        <v>993</v>
      </c>
      <c r="CW316" s="653" t="s">
        <v>994</v>
      </c>
      <c r="CX316" s="43"/>
      <c r="CY316" s="43"/>
      <c r="CZ316" s="656" t="s">
        <v>995</v>
      </c>
      <c r="DA316" s="656" t="s">
        <v>734</v>
      </c>
      <c r="DB316" s="656" t="s">
        <v>996</v>
      </c>
      <c r="DC316" s="657" t="s">
        <v>665</v>
      </c>
      <c r="DD316" s="656" t="s">
        <v>997</v>
      </c>
      <c r="DE316" s="656" t="s">
        <v>998</v>
      </c>
      <c r="DF316" s="656" t="s">
        <v>999</v>
      </c>
      <c r="DG316" s="657" t="s">
        <v>669</v>
      </c>
      <c r="DH316" s="658" t="s">
        <v>1000</v>
      </c>
      <c r="DI316" s="653" t="s">
        <v>1001</v>
      </c>
      <c r="DJ316" s="658" t="s">
        <v>579</v>
      </c>
      <c r="DK316" s="658" t="s">
        <v>672</v>
      </c>
      <c r="DL316" s="659"/>
      <c r="DM316" s="660"/>
      <c r="DN316" s="651"/>
      <c r="DO316" s="652" t="s">
        <v>1013</v>
      </c>
      <c r="DP316" s="16"/>
      <c r="DQ316" s="653" t="s">
        <v>631</v>
      </c>
      <c r="DR316" s="654" t="s">
        <v>633</v>
      </c>
      <c r="DS316" s="653" t="s">
        <v>635</v>
      </c>
      <c r="DT316" s="653" t="s">
        <v>637</v>
      </c>
      <c r="DU316" s="653" t="s">
        <v>631</v>
      </c>
      <c r="DV316" s="654" t="s">
        <v>633</v>
      </c>
      <c r="DW316" s="653" t="s">
        <v>635</v>
      </c>
      <c r="DX316" s="653" t="s">
        <v>637</v>
      </c>
      <c r="DY316" s="653" t="s">
        <v>631</v>
      </c>
      <c r="DZ316" s="654" t="s">
        <v>633</v>
      </c>
      <c r="EA316" s="653" t="s">
        <v>635</v>
      </c>
      <c r="EB316" s="653" t="s">
        <v>637</v>
      </c>
      <c r="EC316" s="653" t="s">
        <v>631</v>
      </c>
      <c r="ED316" s="654" t="s">
        <v>633</v>
      </c>
      <c r="EE316" s="653" t="s">
        <v>635</v>
      </c>
      <c r="EF316" s="652" t="s">
        <v>637</v>
      </c>
      <c r="EG316" s="655" t="s">
        <v>991</v>
      </c>
      <c r="EH316" s="654" t="s">
        <v>992</v>
      </c>
      <c r="EI316" s="653" t="s">
        <v>993</v>
      </c>
      <c r="EJ316" s="653" t="s">
        <v>994</v>
      </c>
      <c r="EK316" s="43"/>
      <c r="EL316" s="43"/>
      <c r="EM316" s="656" t="s">
        <v>995</v>
      </c>
      <c r="EN316" s="656" t="s">
        <v>734</v>
      </c>
      <c r="EO316" s="656" t="s">
        <v>996</v>
      </c>
      <c r="EP316" s="657" t="s">
        <v>665</v>
      </c>
      <c r="EQ316" s="656" t="s">
        <v>997</v>
      </c>
      <c r="ER316" s="656" t="s">
        <v>998</v>
      </c>
      <c r="ES316" s="656" t="s">
        <v>999</v>
      </c>
      <c r="ET316" s="657" t="s">
        <v>669</v>
      </c>
      <c r="EU316" s="658" t="s">
        <v>1000</v>
      </c>
      <c r="EV316" s="653" t="s">
        <v>1001</v>
      </c>
      <c r="EW316" s="658" t="s">
        <v>579</v>
      </c>
      <c r="EX316" s="658" t="s">
        <v>672</v>
      </c>
      <c r="EY316" s="659"/>
    </row>
    <row r="317" ht="52.5" customHeight="1">
      <c r="A317" s="661"/>
      <c r="B317" s="662" t="s">
        <v>1014</v>
      </c>
      <c r="C317" s="663" t="s">
        <v>980</v>
      </c>
      <c r="D317" s="664">
        <f>'3A 2025-2026 REPORTE CALIFICACI'!E35</f>
        <v>77</v>
      </c>
      <c r="E317" s="664">
        <f>'3A 2025-2026 REPORTE CALIFICACI'!F35</f>
        <v>80</v>
      </c>
      <c r="F317" s="665">
        <f>'3A 2025-2026 REPORTE CALIFICACI'!G35</f>
        <v>88</v>
      </c>
      <c r="G317" s="664">
        <f>'3A 2025-2026 REPORTE CALIFICACI'!H35</f>
        <v>0</v>
      </c>
      <c r="H317" s="664">
        <f>'3A 2025-2026 REPORTE CALIFICACI'!I35</f>
        <v>76</v>
      </c>
      <c r="I317" s="664">
        <f>'3A 2025-2026 REPORTE CALIFICACI'!J35</f>
        <v>84</v>
      </c>
      <c r="J317" s="664">
        <f>'3A 2025-2026 REPORTE CALIFICACI'!K35</f>
        <v>87</v>
      </c>
      <c r="K317" s="664">
        <f>'3A 2025-2026 REPORTE CALIFICACI'!L35</f>
        <v>0</v>
      </c>
      <c r="L317" s="664">
        <f>'3A 2025-2026 REPORTE CALIFICACI'!M35</f>
        <v>91</v>
      </c>
      <c r="M317" s="664">
        <f>'3A 2025-2026 REPORTE CALIFICACI'!N35</f>
        <v>90</v>
      </c>
      <c r="N317" s="664">
        <f>'3A 2025-2026 REPORTE CALIFICACI'!O35</f>
        <v>84</v>
      </c>
      <c r="O317" s="664">
        <f>'3A 2025-2026 REPORTE CALIFICACI'!P35</f>
        <v>0</v>
      </c>
      <c r="P317" s="664">
        <f>'3A 2025-2026 REPORTE CALIFICACI'!Q35</f>
        <v>89</v>
      </c>
      <c r="Q317" s="664">
        <f>'3A 2025-2026 REPORTE CALIFICACI'!R35</f>
        <v>86</v>
      </c>
      <c r="R317" s="664">
        <f>'3A 2025-2026 REPORTE CALIFICACI'!S35</f>
        <v>84</v>
      </c>
      <c r="S317" s="664">
        <f>'3A 2025-2026 REPORTE CALIFICACI'!T35</f>
        <v>0</v>
      </c>
      <c r="T317" s="664"/>
      <c r="U317" s="664"/>
      <c r="V317" s="664"/>
      <c r="W317" s="664"/>
      <c r="X317" s="664"/>
      <c r="Y317" s="664"/>
      <c r="Z317" s="664"/>
      <c r="AA317" s="664"/>
      <c r="AB317" s="664"/>
      <c r="AC317" s="664"/>
      <c r="AD317" s="664"/>
      <c r="AE317" s="664"/>
      <c r="AF317" s="664"/>
      <c r="AG317" s="664"/>
      <c r="AH317" s="664"/>
      <c r="AI317" s="664"/>
      <c r="AJ317" s="664"/>
      <c r="AK317" s="664"/>
      <c r="AL317" s="666"/>
      <c r="AM317" s="667"/>
      <c r="AN317" s="661"/>
      <c r="AO317" s="662" t="s">
        <v>1014</v>
      </c>
      <c r="AP317" s="663" t="s">
        <v>980</v>
      </c>
      <c r="AQ317" s="664">
        <f>'3A 2025-2026 REPORTE CALIFICACI'!E36</f>
        <v>85</v>
      </c>
      <c r="AR317" s="664">
        <f>'3A 2025-2026 REPORTE CALIFICACI'!F36</f>
        <v>85</v>
      </c>
      <c r="AS317" s="665">
        <f>'3A 2025-2026 REPORTE CALIFICACI'!G36</f>
        <v>86</v>
      </c>
      <c r="AT317" s="664">
        <f>'3A 2025-2026 REPORTE CALIFICACI'!H36</f>
        <v>0</v>
      </c>
      <c r="AU317" s="664">
        <f>'3A 2025-2026 REPORTE CALIFICACI'!I36</f>
        <v>90</v>
      </c>
      <c r="AV317" s="664">
        <f>'3A 2025-2026 REPORTE CALIFICACI'!J36</f>
        <v>94</v>
      </c>
      <c r="AW317" s="664">
        <f>'3A 2025-2026 REPORTE CALIFICACI'!K36</f>
        <v>85</v>
      </c>
      <c r="AX317" s="664">
        <f>'3A 2025-2026 REPORTE CALIFICACI'!L36</f>
        <v>0</v>
      </c>
      <c r="AY317" s="664">
        <f>'3A 2025-2026 REPORTE CALIFICACI'!M36</f>
        <v>81</v>
      </c>
      <c r="AZ317" s="664">
        <f>'3A 2025-2026 REPORTE CALIFICACI'!N36</f>
        <v>87</v>
      </c>
      <c r="BA317" s="664">
        <f>'3A 2025-2026 REPORTE CALIFICACI'!O36</f>
        <v>89</v>
      </c>
      <c r="BB317" s="664">
        <f>'3A 2025-2026 REPORTE CALIFICACI'!P36</f>
        <v>0</v>
      </c>
      <c r="BC317" s="664">
        <f>'3A 2025-2026 REPORTE CALIFICACI'!Q36</f>
        <v>80</v>
      </c>
      <c r="BD317" s="664">
        <f>'3A 2025-2026 REPORTE CALIFICACI'!R36</f>
        <v>86</v>
      </c>
      <c r="BE317" s="664">
        <f>'3A 2025-2026 REPORTE CALIFICACI'!S36</f>
        <v>89</v>
      </c>
      <c r="BF317" s="664">
        <f>'3A 2025-2026 REPORTE CALIFICACI'!T36</f>
        <v>0</v>
      </c>
      <c r="BG317" s="664"/>
      <c r="BH317" s="664"/>
      <c r="BI317" s="664"/>
      <c r="BJ317" s="664"/>
      <c r="BK317" s="664"/>
      <c r="BL317" s="664"/>
      <c r="BM317" s="664"/>
      <c r="BN317" s="664"/>
      <c r="BO317" s="664"/>
      <c r="BP317" s="664"/>
      <c r="BQ317" s="664"/>
      <c r="BR317" s="664"/>
      <c r="BS317" s="664"/>
      <c r="BT317" s="664"/>
      <c r="BU317" s="664"/>
      <c r="BV317" s="664"/>
      <c r="BW317" s="664"/>
      <c r="BX317" s="664"/>
      <c r="BY317" s="666"/>
      <c r="BZ317" s="667"/>
      <c r="CA317" s="661"/>
      <c r="CB317" s="662" t="s">
        <v>1014</v>
      </c>
      <c r="CC317" s="663" t="s">
        <v>980</v>
      </c>
      <c r="CD317" s="664">
        <f>'3A 2025-2026 REPORTE CALIFICACI'!E37</f>
        <v>79</v>
      </c>
      <c r="CE317" s="664">
        <f>'3A 2025-2026 REPORTE CALIFICACI'!F37</f>
        <v>80</v>
      </c>
      <c r="CF317" s="665">
        <f>'3A 2025-2026 REPORTE CALIFICACI'!G37</f>
        <v>78</v>
      </c>
      <c r="CG317" s="664">
        <f>'3A 2025-2026 REPORTE CALIFICACI'!H37</f>
        <v>0</v>
      </c>
      <c r="CH317" s="664">
        <f>'3A 2025-2026 REPORTE CALIFICACI'!I37</f>
        <v>76</v>
      </c>
      <c r="CI317" s="664">
        <f>'3A 2025-2026 REPORTE CALIFICACI'!J37</f>
        <v>76</v>
      </c>
      <c r="CJ317" s="664">
        <f>'3A 2025-2026 REPORTE CALIFICACI'!K37</f>
        <v>78</v>
      </c>
      <c r="CK317" s="664">
        <f>'3A 2025-2026 REPORTE CALIFICACI'!L37</f>
        <v>0</v>
      </c>
      <c r="CL317" s="664">
        <f>'3A 2025-2026 REPORTE CALIFICACI'!M37</f>
        <v>89</v>
      </c>
      <c r="CM317" s="664">
        <f>'3A 2025-2026 REPORTE CALIFICACI'!N37</f>
        <v>87</v>
      </c>
      <c r="CN317" s="664">
        <f>'3A 2025-2026 REPORTE CALIFICACI'!O37</f>
        <v>84</v>
      </c>
      <c r="CO317" s="664">
        <f>'3A 2025-2026 REPORTE CALIFICACI'!P37</f>
        <v>0</v>
      </c>
      <c r="CP317" s="664">
        <f>'3A 2025-2026 REPORTE CALIFICACI'!Q37</f>
        <v>88</v>
      </c>
      <c r="CQ317" s="664">
        <f>'3A 2025-2026 REPORTE CALIFICACI'!R37</f>
        <v>89</v>
      </c>
      <c r="CR317" s="664">
        <f>'3A 2025-2026 REPORTE CALIFICACI'!S37</f>
        <v>84</v>
      </c>
      <c r="CS317" s="664">
        <f>'3A 2025-2026 REPORTE CALIFICACI'!T37</f>
        <v>0</v>
      </c>
      <c r="CT317" s="664"/>
      <c r="CU317" s="664"/>
      <c r="CV317" s="664"/>
      <c r="CW317" s="664"/>
      <c r="CX317" s="664"/>
      <c r="CY317" s="664"/>
      <c r="CZ317" s="664"/>
      <c r="DA317" s="664"/>
      <c r="DB317" s="664"/>
      <c r="DC317" s="664"/>
      <c r="DD317" s="664"/>
      <c r="DE317" s="664"/>
      <c r="DF317" s="664"/>
      <c r="DG317" s="664"/>
      <c r="DH317" s="664"/>
      <c r="DI317" s="664"/>
      <c r="DJ317" s="664"/>
      <c r="DK317" s="664"/>
      <c r="DL317" s="666"/>
      <c r="DM317" s="667"/>
      <c r="DN317" s="661"/>
      <c r="DO317" s="662" t="s">
        <v>1014</v>
      </c>
      <c r="DP317" s="663" t="s">
        <v>980</v>
      </c>
      <c r="DQ317" s="664">
        <f>'3A 2025-2026 REPORTE CALIFICACI'!E38</f>
        <v>92</v>
      </c>
      <c r="DR317" s="664">
        <f>'3A 2025-2026 REPORTE CALIFICACI'!F38</f>
        <v>90</v>
      </c>
      <c r="DS317" s="665">
        <f>'3A 2025-2026 REPORTE CALIFICACI'!G38</f>
        <v>93</v>
      </c>
      <c r="DT317" s="664">
        <f>'3A 2025-2026 REPORTE CALIFICACI'!H38</f>
        <v>0</v>
      </c>
      <c r="DU317" s="664">
        <f>'3A 2025-2026 REPORTE CALIFICACI'!I38</f>
        <v>86</v>
      </c>
      <c r="DV317" s="664">
        <f>'3A 2025-2026 REPORTE CALIFICACI'!J38</f>
        <v>87</v>
      </c>
      <c r="DW317" s="664">
        <f>'3A 2025-2026 REPORTE CALIFICACI'!K38</f>
        <v>88</v>
      </c>
      <c r="DX317" s="664">
        <f>'3A 2025-2026 REPORTE CALIFICACI'!L38</f>
        <v>0</v>
      </c>
      <c r="DY317" s="664">
        <f>'3A 2025-2026 REPORTE CALIFICACI'!M38</f>
        <v>96</v>
      </c>
      <c r="DZ317" s="664">
        <f>'3A 2025-2026 REPORTE CALIFICACI'!N38</f>
        <v>94</v>
      </c>
      <c r="EA317" s="664">
        <f>'3A 2025-2026 REPORTE CALIFICACI'!O38</f>
        <v>94</v>
      </c>
      <c r="EB317" s="664">
        <f>'3A 2025-2026 REPORTE CALIFICACI'!P38</f>
        <v>0</v>
      </c>
      <c r="EC317" s="664">
        <f>'3A 2025-2026 REPORTE CALIFICACI'!Q38</f>
        <v>93</v>
      </c>
      <c r="ED317" s="664">
        <f>'3A 2025-2026 REPORTE CALIFICACI'!R38</f>
        <v>95</v>
      </c>
      <c r="EE317" s="664">
        <f>'3A 2025-2026 REPORTE CALIFICACI'!S38</f>
        <v>94</v>
      </c>
      <c r="EF317" s="664">
        <f>'3A 2025-2026 REPORTE CALIFICACI'!T38</f>
        <v>0</v>
      </c>
      <c r="EG317" s="664"/>
      <c r="EH317" s="664"/>
      <c r="EI317" s="664"/>
      <c r="EJ317" s="664"/>
      <c r="EK317" s="664"/>
      <c r="EL317" s="664"/>
      <c r="EM317" s="664"/>
      <c r="EN317" s="664"/>
      <c r="EO317" s="664"/>
      <c r="EP317" s="664"/>
      <c r="EQ317" s="664"/>
      <c r="ER317" s="664"/>
      <c r="ES317" s="664"/>
      <c r="ET317" s="664"/>
      <c r="EU317" s="664"/>
      <c r="EV317" s="664"/>
      <c r="EW317" s="664"/>
      <c r="EX317" s="664"/>
      <c r="EY317" s="666"/>
    </row>
    <row r="318" ht="84.0" customHeight="1">
      <c r="A318" s="661"/>
      <c r="B318" s="47"/>
      <c r="C318" s="663" t="s">
        <v>1015</v>
      </c>
      <c r="D318" s="664">
        <f>'3A 2025-2026 REPORTE CALIFICACI'!AM35</f>
        <v>0</v>
      </c>
      <c r="E318" s="664">
        <f>'3A 2025-2026 REPORTE CALIFICACI'!AN35</f>
        <v>0</v>
      </c>
      <c r="F318" s="664">
        <f>'3A 2025-2026 REPORTE CALIFICACI'!AO35</f>
        <v>0</v>
      </c>
      <c r="G318" s="664">
        <f>'3A 2025-2026 REPORTE CALIFICACI'!AP35</f>
        <v>0</v>
      </c>
      <c r="H318" s="664">
        <f>'3A 2025-2026 REPORTE CALIFICACI'!AQ35</f>
        <v>0</v>
      </c>
      <c r="I318" s="664">
        <f>'3A 2025-2026 REPORTE CALIFICACI'!AR35</f>
        <v>0</v>
      </c>
      <c r="J318" s="664">
        <f>'3A 2025-2026 REPORTE CALIFICACI'!AS35</f>
        <v>0</v>
      </c>
      <c r="K318" s="664">
        <f>'3A 2025-2026 REPORTE CALIFICACI'!AT35</f>
        <v>0</v>
      </c>
      <c r="L318" s="664">
        <f>'3A 2025-2026 REPORTE CALIFICACI'!AU35</f>
        <v>0</v>
      </c>
      <c r="M318" s="664">
        <f>'3A 2025-2026 REPORTE CALIFICACI'!AV35</f>
        <v>0</v>
      </c>
      <c r="N318" s="664">
        <f>'3A 2025-2026 REPORTE CALIFICACI'!AW35</f>
        <v>0</v>
      </c>
      <c r="O318" s="664">
        <f>'3A 2025-2026 REPORTE CALIFICACI'!AX35</f>
        <v>0</v>
      </c>
      <c r="P318" s="664">
        <f>'3A 2025-2026 REPORTE CALIFICACI'!AY35</f>
        <v>0</v>
      </c>
      <c r="Q318" s="664">
        <f>'3A 2025-2026 REPORTE CALIFICACI'!AZ35</f>
        <v>0</v>
      </c>
      <c r="R318" s="664">
        <f>'3A 2025-2026 REPORTE CALIFICACI'!BA35</f>
        <v>0</v>
      </c>
      <c r="S318" s="664">
        <f>'3A 2025-2026 REPORTE CALIFICACI'!BB35</f>
        <v>0</v>
      </c>
      <c r="T318" s="664"/>
      <c r="U318" s="664"/>
      <c r="V318" s="664"/>
      <c r="W318" s="664"/>
      <c r="X318" s="664"/>
      <c r="Y318" s="664"/>
      <c r="Z318" s="664"/>
      <c r="AA318" s="664"/>
      <c r="AB318" s="664"/>
      <c r="AC318" s="664"/>
      <c r="AD318" s="664"/>
      <c r="AE318" s="664"/>
      <c r="AF318" s="664"/>
      <c r="AG318" s="664"/>
      <c r="AH318" s="664"/>
      <c r="AI318" s="664"/>
      <c r="AJ318" s="664"/>
      <c r="AK318" s="664"/>
      <c r="AL318" s="666"/>
      <c r="AM318" s="667"/>
      <c r="AN318" s="661"/>
      <c r="AO318" s="47"/>
      <c r="AP318" s="663" t="s">
        <v>1015</v>
      </c>
      <c r="AQ318" s="664">
        <f>'3A 2025-2026 REPORTE CALIFICACI'!AM36</f>
        <v>0</v>
      </c>
      <c r="AR318" s="664">
        <f>'3A 2025-2026 REPORTE CALIFICACI'!AN36</f>
        <v>0</v>
      </c>
      <c r="AS318" s="664">
        <f>'3A 2025-2026 REPORTE CALIFICACI'!AO36</f>
        <v>0</v>
      </c>
      <c r="AT318" s="664">
        <f>'3A 2025-2026 REPORTE CALIFICACI'!AP36</f>
        <v>0</v>
      </c>
      <c r="AU318" s="664">
        <f>'3A 2025-2026 REPORTE CALIFICACI'!AQ36</f>
        <v>0</v>
      </c>
      <c r="AV318" s="664">
        <f>'3A 2025-2026 REPORTE CALIFICACI'!AR36</f>
        <v>0</v>
      </c>
      <c r="AW318" s="664">
        <f>'3A 2025-2026 REPORTE CALIFICACI'!AS36</f>
        <v>0</v>
      </c>
      <c r="AX318" s="664">
        <f>'3A 2025-2026 REPORTE CALIFICACI'!AT36</f>
        <v>0</v>
      </c>
      <c r="AY318" s="664">
        <f>'3A 2025-2026 REPORTE CALIFICACI'!AU36</f>
        <v>0</v>
      </c>
      <c r="AZ318" s="664">
        <f>'3A 2025-2026 REPORTE CALIFICACI'!AV36</f>
        <v>0</v>
      </c>
      <c r="BA318" s="664">
        <f>'3A 2025-2026 REPORTE CALIFICACI'!AW36</f>
        <v>0</v>
      </c>
      <c r="BB318" s="664">
        <f>'3A 2025-2026 REPORTE CALIFICACI'!AX36</f>
        <v>0</v>
      </c>
      <c r="BC318" s="664">
        <f>'3A 2025-2026 REPORTE CALIFICACI'!AY36</f>
        <v>0</v>
      </c>
      <c r="BD318" s="664">
        <f>'3A 2025-2026 REPORTE CALIFICACI'!AZ36</f>
        <v>0</v>
      </c>
      <c r="BE318" s="664">
        <f>'3A 2025-2026 REPORTE CALIFICACI'!BA36</f>
        <v>0</v>
      </c>
      <c r="BF318" s="664">
        <f>'3A 2025-2026 REPORTE CALIFICACI'!BB36</f>
        <v>0</v>
      </c>
      <c r="BG318" s="664"/>
      <c r="BH318" s="664"/>
      <c r="BI318" s="664"/>
      <c r="BJ318" s="664"/>
      <c r="BK318" s="664"/>
      <c r="BL318" s="664"/>
      <c r="BM318" s="664"/>
      <c r="BN318" s="664"/>
      <c r="BO318" s="664"/>
      <c r="BP318" s="664"/>
      <c r="BQ318" s="664"/>
      <c r="BR318" s="664"/>
      <c r="BS318" s="664"/>
      <c r="BT318" s="664"/>
      <c r="BU318" s="664"/>
      <c r="BV318" s="664"/>
      <c r="BW318" s="664"/>
      <c r="BX318" s="664"/>
      <c r="BY318" s="666"/>
      <c r="BZ318" s="667"/>
      <c r="CA318" s="661"/>
      <c r="CB318" s="47"/>
      <c r="CC318" s="663" t="s">
        <v>1015</v>
      </c>
      <c r="CD318" s="664">
        <f>'3A 2025-2026 REPORTE CALIFICACI'!AM37</f>
        <v>0</v>
      </c>
      <c r="CE318" s="664">
        <f>'3A 2025-2026 REPORTE CALIFICACI'!AN37</f>
        <v>0</v>
      </c>
      <c r="CF318" s="664">
        <f>'3A 2025-2026 REPORTE CALIFICACI'!AO37</f>
        <v>0</v>
      </c>
      <c r="CG318" s="664">
        <f>'3A 2025-2026 REPORTE CALIFICACI'!AP37</f>
        <v>0</v>
      </c>
      <c r="CH318" s="664">
        <f>'3A 2025-2026 REPORTE CALIFICACI'!AQ37</f>
        <v>0</v>
      </c>
      <c r="CI318" s="664">
        <f>'3A 2025-2026 REPORTE CALIFICACI'!AR37</f>
        <v>0</v>
      </c>
      <c r="CJ318" s="664">
        <f>'3A 2025-2026 REPORTE CALIFICACI'!AS37</f>
        <v>0</v>
      </c>
      <c r="CK318" s="664">
        <f>'3A 2025-2026 REPORTE CALIFICACI'!AT37</f>
        <v>0</v>
      </c>
      <c r="CL318" s="664">
        <f>'3A 2025-2026 REPORTE CALIFICACI'!AU37</f>
        <v>0</v>
      </c>
      <c r="CM318" s="664">
        <f>'3A 2025-2026 REPORTE CALIFICACI'!AV37</f>
        <v>0</v>
      </c>
      <c r="CN318" s="664">
        <f>'3A 2025-2026 REPORTE CALIFICACI'!AW37</f>
        <v>0</v>
      </c>
      <c r="CO318" s="664">
        <f>'3A 2025-2026 REPORTE CALIFICACI'!AX37</f>
        <v>0</v>
      </c>
      <c r="CP318" s="664">
        <f>'3A 2025-2026 REPORTE CALIFICACI'!AY37</f>
        <v>0</v>
      </c>
      <c r="CQ318" s="664">
        <f>'3A 2025-2026 REPORTE CALIFICACI'!AZ37</f>
        <v>0</v>
      </c>
      <c r="CR318" s="664">
        <f>'3A 2025-2026 REPORTE CALIFICACI'!BA37</f>
        <v>0</v>
      </c>
      <c r="CS318" s="664">
        <f>'3A 2025-2026 REPORTE CALIFICACI'!BB37</f>
        <v>0</v>
      </c>
      <c r="CT318" s="664"/>
      <c r="CU318" s="664"/>
      <c r="CV318" s="664"/>
      <c r="CW318" s="664"/>
      <c r="CX318" s="664"/>
      <c r="CY318" s="664"/>
      <c r="CZ318" s="664"/>
      <c r="DA318" s="664"/>
      <c r="DB318" s="664"/>
      <c r="DC318" s="664"/>
      <c r="DD318" s="664"/>
      <c r="DE318" s="664"/>
      <c r="DF318" s="664"/>
      <c r="DG318" s="664"/>
      <c r="DH318" s="664"/>
      <c r="DI318" s="664"/>
      <c r="DJ318" s="664"/>
      <c r="DK318" s="664"/>
      <c r="DL318" s="666"/>
      <c r="DM318" s="667"/>
      <c r="DN318" s="661"/>
      <c r="DO318" s="47"/>
      <c r="DP318" s="663" t="s">
        <v>1015</v>
      </c>
      <c r="DQ318" s="664">
        <f>'3A 2025-2026 REPORTE CALIFICACI'!AM38</f>
        <v>0</v>
      </c>
      <c r="DR318" s="664">
        <f>'3A 2025-2026 REPORTE CALIFICACI'!AN38</f>
        <v>0</v>
      </c>
      <c r="DS318" s="664">
        <f>'3A 2025-2026 REPORTE CALIFICACI'!AO38</f>
        <v>0</v>
      </c>
      <c r="DT318" s="664">
        <f>'3A 2025-2026 REPORTE CALIFICACI'!AP38</f>
        <v>0</v>
      </c>
      <c r="DU318" s="664">
        <f>'3A 2025-2026 REPORTE CALIFICACI'!AQ38</f>
        <v>0</v>
      </c>
      <c r="DV318" s="664">
        <f>'3A 2025-2026 REPORTE CALIFICACI'!AR38</f>
        <v>0</v>
      </c>
      <c r="DW318" s="664">
        <f>'3A 2025-2026 REPORTE CALIFICACI'!AS38</f>
        <v>0</v>
      </c>
      <c r="DX318" s="664">
        <f>'3A 2025-2026 REPORTE CALIFICACI'!AT38</f>
        <v>0</v>
      </c>
      <c r="DY318" s="664">
        <f>'3A 2025-2026 REPORTE CALIFICACI'!AU38</f>
        <v>0</v>
      </c>
      <c r="DZ318" s="664">
        <f>'3A 2025-2026 REPORTE CALIFICACI'!AV38</f>
        <v>0</v>
      </c>
      <c r="EA318" s="664">
        <f>'3A 2025-2026 REPORTE CALIFICACI'!AW38</f>
        <v>0</v>
      </c>
      <c r="EB318" s="664">
        <f>'3A 2025-2026 REPORTE CALIFICACI'!AX38</f>
        <v>0</v>
      </c>
      <c r="EC318" s="664">
        <f>'3A 2025-2026 REPORTE CALIFICACI'!AY38</f>
        <v>0</v>
      </c>
      <c r="ED318" s="664">
        <f>'3A 2025-2026 REPORTE CALIFICACI'!AZ38</f>
        <v>0</v>
      </c>
      <c r="EE318" s="664">
        <f>'3A 2025-2026 REPORTE CALIFICACI'!BA38</f>
        <v>0</v>
      </c>
      <c r="EF318" s="664">
        <f>'3A 2025-2026 REPORTE CALIFICACI'!BB38</f>
        <v>0</v>
      </c>
      <c r="EG318" s="664"/>
      <c r="EH318" s="664"/>
      <c r="EI318" s="664"/>
      <c r="EJ318" s="664"/>
      <c r="EK318" s="664"/>
      <c r="EL318" s="664"/>
      <c r="EM318" s="664"/>
      <c r="EN318" s="664"/>
      <c r="EO318" s="664"/>
      <c r="EP318" s="664"/>
      <c r="EQ318" s="664"/>
      <c r="ER318" s="664"/>
      <c r="ES318" s="664"/>
      <c r="ET318" s="664"/>
      <c r="EU318" s="664"/>
      <c r="EV318" s="664"/>
      <c r="EW318" s="664"/>
      <c r="EX318" s="664"/>
      <c r="EY318" s="666"/>
    </row>
    <row r="319" ht="82.5" customHeight="1">
      <c r="A319" s="661"/>
      <c r="B319" s="47"/>
      <c r="C319" s="663" t="s">
        <v>1016</v>
      </c>
      <c r="D319" s="664">
        <f>'3A 2025-2026 REPORTE CALIFICACI'!BU35</f>
        <v>85</v>
      </c>
      <c r="E319" s="664">
        <f>'3A 2025-2026 REPORTE CALIFICACI'!BV35</f>
        <v>82</v>
      </c>
      <c r="F319" s="664">
        <f>'3A 2025-2026 REPORTE CALIFICACI'!BW35</f>
        <v>80</v>
      </c>
      <c r="G319" s="664">
        <f>'3A 2025-2026 REPORTE CALIFICACI'!BX35</f>
        <v>0</v>
      </c>
      <c r="H319" s="664">
        <f>'3A 2025-2026 REPORTE CALIFICACI'!BY35</f>
        <v>82</v>
      </c>
      <c r="I319" s="664">
        <f>'3A 2025-2026 REPORTE CALIFICACI'!BZ35</f>
        <v>83</v>
      </c>
      <c r="J319" s="664">
        <f>'3A 2025-2026 REPORTE CALIFICACI'!CA35</f>
        <v>80</v>
      </c>
      <c r="K319" s="664">
        <f>'3A 2025-2026 REPORTE CALIFICACI'!CB35</f>
        <v>0</v>
      </c>
      <c r="L319" s="664">
        <f>'3A 2025-2026 REPORTE CALIFICACI'!CC35</f>
        <v>86</v>
      </c>
      <c r="M319" s="664">
        <f>'3A 2025-2026 REPORTE CALIFICACI'!CD35</f>
        <v>85</v>
      </c>
      <c r="N319" s="664">
        <f>'3A 2025-2026 REPORTE CALIFICACI'!CE35</f>
        <v>80</v>
      </c>
      <c r="O319" s="664">
        <f>'3A 2025-2026 REPORTE CALIFICACI'!CF35</f>
        <v>0</v>
      </c>
      <c r="P319" s="664">
        <f>'3A 2025-2026 REPORTE CALIFICACI'!CG35</f>
        <v>85</v>
      </c>
      <c r="Q319" s="664">
        <f>'3A 2025-2026 REPORTE CALIFICACI'!CH35</f>
        <v>86</v>
      </c>
      <c r="R319" s="664">
        <f>'3A 2025-2026 REPORTE CALIFICACI'!CI35</f>
        <v>83</v>
      </c>
      <c r="S319" s="664">
        <f>'3A 2025-2026 REPORTE CALIFICACI'!CJ35</f>
        <v>0</v>
      </c>
      <c r="T319" s="664"/>
      <c r="U319" s="664"/>
      <c r="V319" s="664"/>
      <c r="W319" s="664"/>
      <c r="X319" s="664"/>
      <c r="Y319" s="664"/>
      <c r="Z319" s="664"/>
      <c r="AA319" s="664"/>
      <c r="AB319" s="664"/>
      <c r="AC319" s="664"/>
      <c r="AD319" s="664"/>
      <c r="AE319" s="664"/>
      <c r="AF319" s="664"/>
      <c r="AG319" s="664"/>
      <c r="AH319" s="664"/>
      <c r="AI319" s="664"/>
      <c r="AJ319" s="664"/>
      <c r="AK319" s="664"/>
      <c r="AL319" s="666"/>
      <c r="AM319" s="667"/>
      <c r="AN319" s="661"/>
      <c r="AO319" s="47"/>
      <c r="AP319" s="663" t="s">
        <v>1016</v>
      </c>
      <c r="AQ319" s="664">
        <f>'3A 2025-2026 REPORTE CALIFICACI'!BU36</f>
        <v>70</v>
      </c>
      <c r="AR319" s="664">
        <f>'3A 2025-2026 REPORTE CALIFICACI'!BV36</f>
        <v>71</v>
      </c>
      <c r="AS319" s="664">
        <f>'3A 2025-2026 REPORTE CALIFICACI'!BW36</f>
        <v>70</v>
      </c>
      <c r="AT319" s="664">
        <f>'3A 2025-2026 REPORTE CALIFICACI'!BX36</f>
        <v>0</v>
      </c>
      <c r="AU319" s="664">
        <f>'3A 2025-2026 REPORTE CALIFICACI'!BY36</f>
        <v>71</v>
      </c>
      <c r="AV319" s="664">
        <f>'3A 2025-2026 REPORTE CALIFICACI'!BZ36</f>
        <v>72</v>
      </c>
      <c r="AW319" s="664">
        <f>'3A 2025-2026 REPORTE CALIFICACI'!CA36</f>
        <v>70</v>
      </c>
      <c r="AX319" s="664">
        <f>'3A 2025-2026 REPORTE CALIFICACI'!CB36</f>
        <v>0</v>
      </c>
      <c r="AY319" s="664">
        <f>'3A 2025-2026 REPORTE CALIFICACI'!CC36</f>
        <v>72</v>
      </c>
      <c r="AZ319" s="664">
        <f>'3A 2025-2026 REPORTE CALIFICACI'!CD36</f>
        <v>75</v>
      </c>
      <c r="BA319" s="664">
        <f>'3A 2025-2026 REPORTE CALIFICACI'!CE36</f>
        <v>70</v>
      </c>
      <c r="BB319" s="664">
        <f>'3A 2025-2026 REPORTE CALIFICACI'!CF36</f>
        <v>0</v>
      </c>
      <c r="BC319" s="664">
        <f>'3A 2025-2026 REPORTE CALIFICACI'!CG36</f>
        <v>71</v>
      </c>
      <c r="BD319" s="664">
        <f>'3A 2025-2026 REPORTE CALIFICACI'!CH36</f>
        <v>75</v>
      </c>
      <c r="BE319" s="664">
        <f>'3A 2025-2026 REPORTE CALIFICACI'!CI36</f>
        <v>71</v>
      </c>
      <c r="BF319" s="664">
        <f>'3A 2025-2026 REPORTE CALIFICACI'!CJ36</f>
        <v>0</v>
      </c>
      <c r="BG319" s="664"/>
      <c r="BH319" s="664"/>
      <c r="BI319" s="664"/>
      <c r="BJ319" s="664"/>
      <c r="BK319" s="664"/>
      <c r="BL319" s="664"/>
      <c r="BM319" s="664"/>
      <c r="BN319" s="664"/>
      <c r="BO319" s="664"/>
      <c r="BP319" s="664"/>
      <c r="BQ319" s="664"/>
      <c r="BR319" s="664"/>
      <c r="BS319" s="664"/>
      <c r="BT319" s="664"/>
      <c r="BU319" s="664"/>
      <c r="BV319" s="664"/>
      <c r="BW319" s="664"/>
      <c r="BX319" s="664"/>
      <c r="BY319" s="666"/>
      <c r="BZ319" s="667"/>
      <c r="CA319" s="661"/>
      <c r="CB319" s="47"/>
      <c r="CC319" s="663" t="s">
        <v>1016</v>
      </c>
      <c r="CD319" s="664">
        <f>'3A 2025-2026 REPORTE CALIFICACI'!BU37</f>
        <v>80</v>
      </c>
      <c r="CE319" s="664">
        <f>'3A 2025-2026 REPORTE CALIFICACI'!BV37</f>
        <v>75</v>
      </c>
      <c r="CF319" s="664">
        <f>'3A 2025-2026 REPORTE CALIFICACI'!BW37</f>
        <v>71</v>
      </c>
      <c r="CG319" s="664">
        <f>'3A 2025-2026 REPORTE CALIFICACI'!BX37</f>
        <v>0</v>
      </c>
      <c r="CH319" s="664">
        <f>'3A 2025-2026 REPORTE CALIFICACI'!BY37</f>
        <v>82</v>
      </c>
      <c r="CI319" s="664">
        <f>'3A 2025-2026 REPORTE CALIFICACI'!BZ37</f>
        <v>78</v>
      </c>
      <c r="CJ319" s="664">
        <f>'3A 2025-2026 REPORTE CALIFICACI'!CA37</f>
        <v>71</v>
      </c>
      <c r="CK319" s="664">
        <f>'3A 2025-2026 REPORTE CALIFICACI'!CB37</f>
        <v>0</v>
      </c>
      <c r="CL319" s="664">
        <f>'3A 2025-2026 REPORTE CALIFICACI'!CC37</f>
        <v>82</v>
      </c>
      <c r="CM319" s="664">
        <f>'3A 2025-2026 REPORTE CALIFICACI'!CD37</f>
        <v>80</v>
      </c>
      <c r="CN319" s="664">
        <f>'3A 2025-2026 REPORTE CALIFICACI'!CE37</f>
        <v>78</v>
      </c>
      <c r="CO319" s="664">
        <f>'3A 2025-2026 REPORTE CALIFICACI'!CF37</f>
        <v>0</v>
      </c>
      <c r="CP319" s="664">
        <f>'3A 2025-2026 REPORTE CALIFICACI'!CG37</f>
        <v>83</v>
      </c>
      <c r="CQ319" s="664">
        <f>'3A 2025-2026 REPORTE CALIFICACI'!CH37</f>
        <v>80</v>
      </c>
      <c r="CR319" s="664">
        <f>'3A 2025-2026 REPORTE CALIFICACI'!CI37</f>
        <v>79</v>
      </c>
      <c r="CS319" s="664">
        <f>'3A 2025-2026 REPORTE CALIFICACI'!CJ37</f>
        <v>0</v>
      </c>
      <c r="CT319" s="664"/>
      <c r="CU319" s="664"/>
      <c r="CV319" s="664"/>
      <c r="CW319" s="664"/>
      <c r="CX319" s="664"/>
      <c r="CY319" s="664"/>
      <c r="CZ319" s="664"/>
      <c r="DA319" s="664"/>
      <c r="DB319" s="664"/>
      <c r="DC319" s="664"/>
      <c r="DD319" s="664"/>
      <c r="DE319" s="664"/>
      <c r="DF319" s="664"/>
      <c r="DG319" s="664"/>
      <c r="DH319" s="664"/>
      <c r="DI319" s="664"/>
      <c r="DJ319" s="664"/>
      <c r="DK319" s="664"/>
      <c r="DL319" s="666"/>
      <c r="DM319" s="667"/>
      <c r="DN319" s="661"/>
      <c r="DO319" s="47"/>
      <c r="DP319" s="663" t="s">
        <v>1016</v>
      </c>
      <c r="DQ319" s="664">
        <f>'3A 2025-2026 REPORTE CALIFICACI'!BU38</f>
        <v>85</v>
      </c>
      <c r="DR319" s="664">
        <f>'3A 2025-2026 REPORTE CALIFICACI'!BV38</f>
        <v>89</v>
      </c>
      <c r="DS319" s="664">
        <f>'3A 2025-2026 REPORTE CALIFICACI'!BW38</f>
        <v>92</v>
      </c>
      <c r="DT319" s="664">
        <f>'3A 2025-2026 REPORTE CALIFICACI'!BX38</f>
        <v>0</v>
      </c>
      <c r="DU319" s="664">
        <f>'3A 2025-2026 REPORTE CALIFICACI'!BY38</f>
        <v>88</v>
      </c>
      <c r="DV319" s="664">
        <f>'3A 2025-2026 REPORTE CALIFICACI'!BZ38</f>
        <v>90</v>
      </c>
      <c r="DW319" s="664">
        <f>'3A 2025-2026 REPORTE CALIFICACI'!CA38</f>
        <v>93</v>
      </c>
      <c r="DX319" s="664">
        <f>'3A 2025-2026 REPORTE CALIFICACI'!CB38</f>
        <v>0</v>
      </c>
      <c r="DY319" s="664">
        <f>'3A 2025-2026 REPORTE CALIFICACI'!CC38</f>
        <v>90</v>
      </c>
      <c r="DZ319" s="664">
        <f>'3A 2025-2026 REPORTE CALIFICACI'!CD38</f>
        <v>92</v>
      </c>
      <c r="EA319" s="664">
        <f>'3A 2025-2026 REPORTE CALIFICACI'!CE38</f>
        <v>92</v>
      </c>
      <c r="EB319" s="664">
        <f>'3A 2025-2026 REPORTE CALIFICACI'!CF38</f>
        <v>0</v>
      </c>
      <c r="EC319" s="664">
        <f>'3A 2025-2026 REPORTE CALIFICACI'!CG38</f>
        <v>89</v>
      </c>
      <c r="ED319" s="664">
        <f>'3A 2025-2026 REPORTE CALIFICACI'!CH38</f>
        <v>90</v>
      </c>
      <c r="EE319" s="664">
        <f>'3A 2025-2026 REPORTE CALIFICACI'!CI38</f>
        <v>91</v>
      </c>
      <c r="EF319" s="664">
        <f>'3A 2025-2026 REPORTE CALIFICACI'!CJ38</f>
        <v>0</v>
      </c>
      <c r="EG319" s="664"/>
      <c r="EH319" s="664"/>
      <c r="EI319" s="664"/>
      <c r="EJ319" s="664"/>
      <c r="EK319" s="664"/>
      <c r="EL319" s="664"/>
      <c r="EM319" s="664"/>
      <c r="EN319" s="664"/>
      <c r="EO319" s="664"/>
      <c r="EP319" s="664"/>
      <c r="EQ319" s="664"/>
      <c r="ER319" s="664"/>
      <c r="ES319" s="664"/>
      <c r="ET319" s="664"/>
      <c r="EU319" s="664"/>
      <c r="EV319" s="664"/>
      <c r="EW319" s="664"/>
      <c r="EX319" s="664"/>
      <c r="EY319" s="666"/>
    </row>
    <row r="320" ht="52.5" customHeight="1">
      <c r="A320" s="661"/>
      <c r="B320" s="47"/>
      <c r="C320" s="663" t="s">
        <v>1017</v>
      </c>
      <c r="D320" s="664">
        <f>'3A 2025-2026 REPORTE CALIFICACI'!DC35</f>
        <v>72</v>
      </c>
      <c r="E320" s="664">
        <f>'3A 2025-2026 REPORTE CALIFICACI'!DD35</f>
        <v>90</v>
      </c>
      <c r="F320" s="664">
        <f>'3A 2025-2026 REPORTE CALIFICACI'!DE35</f>
        <v>88</v>
      </c>
      <c r="G320" s="664">
        <f>'3A 2025-2026 REPORTE CALIFICACI'!DF35</f>
        <v>0</v>
      </c>
      <c r="H320" s="664">
        <f>'3A 2025-2026 REPORTE CALIFICACI'!DG35</f>
        <v>75</v>
      </c>
      <c r="I320" s="664">
        <f>'3A 2025-2026 REPORTE CALIFICACI'!DH35</f>
        <v>90</v>
      </c>
      <c r="J320" s="664">
        <f>'3A 2025-2026 REPORTE CALIFICACI'!DI35</f>
        <v>90</v>
      </c>
      <c r="K320" s="664">
        <f>'3A 2025-2026 REPORTE CALIFICACI'!DJ35</f>
        <v>0</v>
      </c>
      <c r="L320" s="664">
        <f>'3A 2025-2026 REPORTE CALIFICACI'!DK35</f>
        <v>70</v>
      </c>
      <c r="M320" s="664">
        <f>'3A 2025-2026 REPORTE CALIFICACI'!DL35</f>
        <v>90</v>
      </c>
      <c r="N320" s="664">
        <f>'3A 2025-2026 REPORTE CALIFICACI'!DM35</f>
        <v>80</v>
      </c>
      <c r="O320" s="664">
        <f>'3A 2025-2026 REPORTE CALIFICACI'!DN35</f>
        <v>0</v>
      </c>
      <c r="P320" s="664">
        <f>'3A 2025-2026 REPORTE CALIFICACI'!DO35</f>
        <v>75</v>
      </c>
      <c r="Q320" s="664">
        <f>'3A 2025-2026 REPORTE CALIFICACI'!DP35</f>
        <v>91</v>
      </c>
      <c r="R320" s="664">
        <f>'3A 2025-2026 REPORTE CALIFICACI'!DQ35</f>
        <v>91</v>
      </c>
      <c r="S320" s="664">
        <f>'3A 2025-2026 REPORTE CALIFICACI'!DR35</f>
        <v>0</v>
      </c>
      <c r="T320" s="664"/>
      <c r="U320" s="664"/>
      <c r="V320" s="664"/>
      <c r="W320" s="664"/>
      <c r="X320" s="664"/>
      <c r="Y320" s="664"/>
      <c r="Z320" s="664"/>
      <c r="AA320" s="664"/>
      <c r="AB320" s="664"/>
      <c r="AC320" s="664"/>
      <c r="AD320" s="664"/>
      <c r="AE320" s="664"/>
      <c r="AF320" s="664"/>
      <c r="AG320" s="664"/>
      <c r="AH320" s="664"/>
      <c r="AI320" s="664"/>
      <c r="AJ320" s="664"/>
      <c r="AK320" s="664"/>
      <c r="AL320" s="666"/>
      <c r="AM320" s="667"/>
      <c r="AN320" s="661"/>
      <c r="AO320" s="47"/>
      <c r="AP320" s="663" t="s">
        <v>1017</v>
      </c>
      <c r="AQ320" s="664">
        <f>'3A 2025-2026 REPORTE CALIFICACI'!DC36</f>
        <v>70</v>
      </c>
      <c r="AR320" s="664">
        <f>'3A 2025-2026 REPORTE CALIFICACI'!DD36</f>
        <v>90</v>
      </c>
      <c r="AS320" s="664">
        <f>'3A 2025-2026 REPORTE CALIFICACI'!DE36</f>
        <v>90</v>
      </c>
      <c r="AT320" s="664">
        <f>'3A 2025-2026 REPORTE CALIFICACI'!DF36</f>
        <v>0</v>
      </c>
      <c r="AU320" s="664">
        <f>'3A 2025-2026 REPORTE CALIFICACI'!DG36</f>
        <v>70</v>
      </c>
      <c r="AV320" s="664">
        <f>'3A 2025-2026 REPORTE CALIFICACI'!DH36</f>
        <v>100</v>
      </c>
      <c r="AW320" s="664">
        <f>'3A 2025-2026 REPORTE CALIFICACI'!DI36</f>
        <v>94</v>
      </c>
      <c r="AX320" s="664">
        <f>'3A 2025-2026 REPORTE CALIFICACI'!DJ36</f>
        <v>0</v>
      </c>
      <c r="AY320" s="664">
        <f>'3A 2025-2026 REPORTE CALIFICACI'!DK36</f>
        <v>70</v>
      </c>
      <c r="AZ320" s="664">
        <f>'3A 2025-2026 REPORTE CALIFICACI'!DL36</f>
        <v>90</v>
      </c>
      <c r="BA320" s="664">
        <f>'3A 2025-2026 REPORTE CALIFICACI'!DM36</f>
        <v>90</v>
      </c>
      <c r="BB320" s="664">
        <f>'3A 2025-2026 REPORTE CALIFICACI'!DN36</f>
        <v>0</v>
      </c>
      <c r="BC320" s="664">
        <f>'3A 2025-2026 REPORTE CALIFICACI'!DO36</f>
        <v>78</v>
      </c>
      <c r="BD320" s="664">
        <f>'3A 2025-2026 REPORTE CALIFICACI'!DP36</f>
        <v>93</v>
      </c>
      <c r="BE320" s="664">
        <f>'3A 2025-2026 REPORTE CALIFICACI'!DQ36</f>
        <v>85</v>
      </c>
      <c r="BF320" s="664">
        <f>'3A 2025-2026 REPORTE CALIFICACI'!DR36</f>
        <v>0</v>
      </c>
      <c r="BG320" s="664"/>
      <c r="BH320" s="664"/>
      <c r="BI320" s="664"/>
      <c r="BJ320" s="664"/>
      <c r="BK320" s="664"/>
      <c r="BL320" s="664"/>
      <c r="BM320" s="664"/>
      <c r="BN320" s="664"/>
      <c r="BO320" s="664"/>
      <c r="BP320" s="664"/>
      <c r="BQ320" s="664"/>
      <c r="BR320" s="664"/>
      <c r="BS320" s="664"/>
      <c r="BT320" s="664"/>
      <c r="BU320" s="664"/>
      <c r="BV320" s="664"/>
      <c r="BW320" s="664"/>
      <c r="BX320" s="664"/>
      <c r="BY320" s="666"/>
      <c r="BZ320" s="667"/>
      <c r="CA320" s="661"/>
      <c r="CB320" s="47"/>
      <c r="CC320" s="663" t="s">
        <v>1017</v>
      </c>
      <c r="CD320" s="664">
        <f>'3A 2025-2026 REPORTE CALIFICACI'!DC37</f>
        <v>70</v>
      </c>
      <c r="CE320" s="664">
        <f>'3A 2025-2026 REPORTE CALIFICACI'!DD37</f>
        <v>70</v>
      </c>
      <c r="CF320" s="664">
        <f>'3A 2025-2026 REPORTE CALIFICACI'!DE37</f>
        <v>70</v>
      </c>
      <c r="CG320" s="664">
        <f>'3A 2025-2026 REPORTE CALIFICACI'!DF37</f>
        <v>0</v>
      </c>
      <c r="CH320" s="664">
        <f>'3A 2025-2026 REPORTE CALIFICACI'!DG37</f>
        <v>71</v>
      </c>
      <c r="CI320" s="664">
        <f>'3A 2025-2026 REPORTE CALIFICACI'!DH37</f>
        <v>70</v>
      </c>
      <c r="CJ320" s="664">
        <f>'3A 2025-2026 REPORTE CALIFICACI'!DI37</f>
        <v>60</v>
      </c>
      <c r="CK320" s="664">
        <f>'3A 2025-2026 REPORTE CALIFICACI'!DJ37</f>
        <v>0</v>
      </c>
      <c r="CL320" s="664">
        <f>'3A 2025-2026 REPORTE CALIFICACI'!DK37</f>
        <v>70</v>
      </c>
      <c r="CM320" s="664">
        <f>'3A 2025-2026 REPORTE CALIFICACI'!DL37</f>
        <v>70</v>
      </c>
      <c r="CN320" s="664">
        <f>'3A 2025-2026 REPORTE CALIFICACI'!DM37</f>
        <v>70</v>
      </c>
      <c r="CO320" s="664">
        <f>'3A 2025-2026 REPORTE CALIFICACI'!DN37</f>
        <v>0</v>
      </c>
      <c r="CP320" s="664">
        <f>'3A 2025-2026 REPORTE CALIFICACI'!DO37</f>
        <v>76</v>
      </c>
      <c r="CQ320" s="664">
        <f>'3A 2025-2026 REPORTE CALIFICACI'!DP37</f>
        <v>81</v>
      </c>
      <c r="CR320" s="664">
        <f>'3A 2025-2026 REPORTE CALIFICACI'!DQ37</f>
        <v>70</v>
      </c>
      <c r="CS320" s="664">
        <f>'3A 2025-2026 REPORTE CALIFICACI'!DR37</f>
        <v>0</v>
      </c>
      <c r="CT320" s="664"/>
      <c r="CU320" s="664"/>
      <c r="CV320" s="664"/>
      <c r="CW320" s="664"/>
      <c r="CX320" s="664"/>
      <c r="CY320" s="664"/>
      <c r="CZ320" s="664"/>
      <c r="DA320" s="664"/>
      <c r="DB320" s="664"/>
      <c r="DC320" s="664"/>
      <c r="DD320" s="664"/>
      <c r="DE320" s="664"/>
      <c r="DF320" s="664"/>
      <c r="DG320" s="664"/>
      <c r="DH320" s="664"/>
      <c r="DI320" s="664"/>
      <c r="DJ320" s="664"/>
      <c r="DK320" s="664"/>
      <c r="DL320" s="666"/>
      <c r="DM320" s="667"/>
      <c r="DN320" s="661"/>
      <c r="DO320" s="47"/>
      <c r="DP320" s="663" t="s">
        <v>1017</v>
      </c>
      <c r="DQ320" s="664">
        <f>'3A 2025-2026 REPORTE CALIFICACI'!DC38</f>
        <v>100</v>
      </c>
      <c r="DR320" s="664">
        <f>'3A 2025-2026 REPORTE CALIFICACI'!DD38</f>
        <v>100</v>
      </c>
      <c r="DS320" s="664">
        <f>'3A 2025-2026 REPORTE CALIFICACI'!DE38</f>
        <v>100</v>
      </c>
      <c r="DT320" s="664">
        <f>'3A 2025-2026 REPORTE CALIFICACI'!DF38</f>
        <v>0</v>
      </c>
      <c r="DU320" s="664">
        <f>'3A 2025-2026 REPORTE CALIFICACI'!DG38</f>
        <v>96</v>
      </c>
      <c r="DV320" s="664">
        <f>'3A 2025-2026 REPORTE CALIFICACI'!DH38</f>
        <v>100</v>
      </c>
      <c r="DW320" s="664">
        <f>'3A 2025-2026 REPORTE CALIFICACI'!DI38</f>
        <v>98</v>
      </c>
      <c r="DX320" s="664">
        <f>'3A 2025-2026 REPORTE CALIFICACI'!DJ38</f>
        <v>0</v>
      </c>
      <c r="DY320" s="664">
        <f>'3A 2025-2026 REPORTE CALIFICACI'!DK38</f>
        <v>94</v>
      </c>
      <c r="DZ320" s="664">
        <f>'3A 2025-2026 REPORTE CALIFICACI'!DL38</f>
        <v>100</v>
      </c>
      <c r="EA320" s="664">
        <f>'3A 2025-2026 REPORTE CALIFICACI'!DM38</f>
        <v>99</v>
      </c>
      <c r="EB320" s="664">
        <f>'3A 2025-2026 REPORTE CALIFICACI'!DN38</f>
        <v>0</v>
      </c>
      <c r="EC320" s="664">
        <f>'3A 2025-2026 REPORTE CALIFICACI'!DO38</f>
        <v>96</v>
      </c>
      <c r="ED320" s="664">
        <f>'3A 2025-2026 REPORTE CALIFICACI'!DP38</f>
        <v>100</v>
      </c>
      <c r="EE320" s="664">
        <f>'3A 2025-2026 REPORTE CALIFICACI'!DQ38</f>
        <v>99</v>
      </c>
      <c r="EF320" s="664">
        <f>'3A 2025-2026 REPORTE CALIFICACI'!DR38</f>
        <v>0</v>
      </c>
      <c r="EG320" s="664"/>
      <c r="EH320" s="664"/>
      <c r="EI320" s="664"/>
      <c r="EJ320" s="664"/>
      <c r="EK320" s="664"/>
      <c r="EL320" s="664"/>
      <c r="EM320" s="664"/>
      <c r="EN320" s="664"/>
      <c r="EO320" s="664"/>
      <c r="EP320" s="664"/>
      <c r="EQ320" s="664"/>
      <c r="ER320" s="664"/>
      <c r="ES320" s="664"/>
      <c r="ET320" s="664"/>
      <c r="EU320" s="664"/>
      <c r="EV320" s="664"/>
      <c r="EW320" s="664"/>
      <c r="EX320" s="664"/>
      <c r="EY320" s="666"/>
    </row>
    <row r="321" ht="52.5" customHeight="1">
      <c r="A321" s="661"/>
      <c r="B321" s="47"/>
      <c r="C321" s="663" t="s">
        <v>1018</v>
      </c>
      <c r="D321" s="664">
        <f>'3A 2025-2026 REPORTE CALIFICACI'!EK35</f>
        <v>79</v>
      </c>
      <c r="E321" s="664">
        <f>'3A 2025-2026 REPORTE CALIFICACI'!EL35</f>
        <v>90</v>
      </c>
      <c r="F321" s="664">
        <f>'3A 2025-2026 REPORTE CALIFICACI'!EM35</f>
        <v>91</v>
      </c>
      <c r="G321" s="665">
        <f>'3A 2025-2026 REPORTE CALIFICACI'!EN35</f>
        <v>0</v>
      </c>
      <c r="H321" s="664">
        <f>'3A 2025-2026 REPORTE CALIFICACI'!EO35</f>
        <v>79</v>
      </c>
      <c r="I321" s="664">
        <f>'3A 2025-2026 REPORTE CALIFICACI'!EP35</f>
        <v>88</v>
      </c>
      <c r="J321" s="664">
        <f>'3A 2025-2026 REPORTE CALIFICACI'!EQ35</f>
        <v>94</v>
      </c>
      <c r="K321" s="664">
        <f>'3A 2025-2026 REPORTE CALIFICACI'!ER35</f>
        <v>0</v>
      </c>
      <c r="L321" s="664">
        <f>'3A 2025-2026 REPORTE CALIFICACI'!ES35</f>
        <v>92</v>
      </c>
      <c r="M321" s="665">
        <f>'3A 2025-2026 REPORTE CALIFICACI'!ET35</f>
        <v>85</v>
      </c>
      <c r="N321" s="665">
        <f>'3A 2025-2026 REPORTE CALIFICACI'!EU35</f>
        <v>90</v>
      </c>
      <c r="O321" s="664">
        <f>'3A 2025-2026 REPORTE CALIFICACI'!EV35</f>
        <v>0</v>
      </c>
      <c r="P321" s="665">
        <f>'3A 2025-2026 REPORTE CALIFICACI'!EW35</f>
        <v>86</v>
      </c>
      <c r="Q321" s="665">
        <f>'3A 2025-2026 REPORTE CALIFICACI'!EX35</f>
        <v>83</v>
      </c>
      <c r="R321" s="665">
        <f>'3A 2025-2026 REPORTE CALIFICACI'!EY35</f>
        <v>82</v>
      </c>
      <c r="S321" s="665">
        <f>'3A 2025-2026 REPORTE CALIFICACI'!EZ35</f>
        <v>0</v>
      </c>
      <c r="T321" s="664"/>
      <c r="U321" s="664"/>
      <c r="V321" s="664"/>
      <c r="W321" s="664"/>
      <c r="X321" s="664"/>
      <c r="Y321" s="664"/>
      <c r="Z321" s="664"/>
      <c r="AA321" s="664"/>
      <c r="AB321" s="664"/>
      <c r="AC321" s="664"/>
      <c r="AD321" s="664"/>
      <c r="AE321" s="664"/>
      <c r="AF321" s="664"/>
      <c r="AG321" s="664"/>
      <c r="AH321" s="664"/>
      <c r="AI321" s="664"/>
      <c r="AJ321" s="664"/>
      <c r="AK321" s="664"/>
      <c r="AL321" s="666"/>
      <c r="AM321" s="667"/>
      <c r="AN321" s="661"/>
      <c r="AO321" s="47"/>
      <c r="AP321" s="663" t="s">
        <v>1018</v>
      </c>
      <c r="AQ321" s="664">
        <f>'3A 2025-2026 REPORTE CALIFICACI'!EK36</f>
        <v>81</v>
      </c>
      <c r="AR321" s="664">
        <f>'3A 2025-2026 REPORTE CALIFICACI'!EL36</f>
        <v>82</v>
      </c>
      <c r="AS321" s="664">
        <f>'3A 2025-2026 REPORTE CALIFICACI'!EM36</f>
        <v>87</v>
      </c>
      <c r="AT321" s="665">
        <f>'3A 2025-2026 REPORTE CALIFICACI'!EN36</f>
        <v>0</v>
      </c>
      <c r="AU321" s="664">
        <f>'3A 2025-2026 REPORTE CALIFICACI'!EO36</f>
        <v>83</v>
      </c>
      <c r="AV321" s="664">
        <f>'3A 2025-2026 REPORTE CALIFICACI'!EP36</f>
        <v>75</v>
      </c>
      <c r="AW321" s="664">
        <f>'3A 2025-2026 REPORTE CALIFICACI'!EQ36</f>
        <v>88</v>
      </c>
      <c r="AX321" s="664">
        <f>'3A 2025-2026 REPORTE CALIFICACI'!ER36</f>
        <v>0</v>
      </c>
      <c r="AY321" s="664">
        <f>'3A 2025-2026 REPORTE CALIFICACI'!ES36</f>
        <v>94</v>
      </c>
      <c r="AZ321" s="665">
        <f>'3A 2025-2026 REPORTE CALIFICACI'!ET36</f>
        <v>85</v>
      </c>
      <c r="BA321" s="665">
        <f>'3A 2025-2026 REPORTE CALIFICACI'!EU36</f>
        <v>87</v>
      </c>
      <c r="BB321" s="664">
        <f>'3A 2025-2026 REPORTE CALIFICACI'!EV36</f>
        <v>0</v>
      </c>
      <c r="BC321" s="665">
        <f>'3A 2025-2026 REPORTE CALIFICACI'!EW36</f>
        <v>46</v>
      </c>
      <c r="BD321" s="665">
        <f>'3A 2025-2026 REPORTE CALIFICACI'!EX36</f>
        <v>82</v>
      </c>
      <c r="BE321" s="665">
        <f>'3A 2025-2026 REPORTE CALIFICACI'!EY36</f>
        <v>73</v>
      </c>
      <c r="BF321" s="665">
        <f>'3A 2025-2026 REPORTE CALIFICACI'!EZ36</f>
        <v>0</v>
      </c>
      <c r="BG321" s="664"/>
      <c r="BH321" s="664"/>
      <c r="BI321" s="664"/>
      <c r="BJ321" s="664"/>
      <c r="BK321" s="664"/>
      <c r="BL321" s="664"/>
      <c r="BM321" s="664"/>
      <c r="BN321" s="664"/>
      <c r="BO321" s="664"/>
      <c r="BP321" s="664"/>
      <c r="BQ321" s="664"/>
      <c r="BR321" s="664"/>
      <c r="BS321" s="664"/>
      <c r="BT321" s="664"/>
      <c r="BU321" s="664"/>
      <c r="BV321" s="664"/>
      <c r="BW321" s="664"/>
      <c r="BX321" s="664"/>
      <c r="BY321" s="666"/>
      <c r="BZ321" s="667"/>
      <c r="CA321" s="661"/>
      <c r="CB321" s="47"/>
      <c r="CC321" s="663" t="s">
        <v>1018</v>
      </c>
      <c r="CD321" s="664">
        <f>'3A 2025-2026 REPORTE CALIFICACI'!EK37</f>
        <v>78</v>
      </c>
      <c r="CE321" s="664">
        <f>'3A 2025-2026 REPORTE CALIFICACI'!EL37</f>
        <v>72</v>
      </c>
      <c r="CF321" s="664">
        <f>'3A 2025-2026 REPORTE CALIFICACI'!EM37</f>
        <v>81</v>
      </c>
      <c r="CG321" s="665">
        <f>'3A 2025-2026 REPORTE CALIFICACI'!EN37</f>
        <v>0</v>
      </c>
      <c r="CH321" s="664">
        <f>'3A 2025-2026 REPORTE CALIFICACI'!EO37</f>
        <v>76</v>
      </c>
      <c r="CI321" s="664">
        <f>'3A 2025-2026 REPORTE CALIFICACI'!EP37</f>
        <v>72</v>
      </c>
      <c r="CJ321" s="664">
        <f>'3A 2025-2026 REPORTE CALIFICACI'!EQ37</f>
        <v>90</v>
      </c>
      <c r="CK321" s="664">
        <f>'3A 2025-2026 REPORTE CALIFICACI'!ER37</f>
        <v>0</v>
      </c>
      <c r="CL321" s="664">
        <f>'3A 2025-2026 REPORTE CALIFICACI'!ES37</f>
        <v>86</v>
      </c>
      <c r="CM321" s="665">
        <f>'3A 2025-2026 REPORTE CALIFICACI'!ET37</f>
        <v>89</v>
      </c>
      <c r="CN321" s="665">
        <f>'3A 2025-2026 REPORTE CALIFICACI'!EU37</f>
        <v>87</v>
      </c>
      <c r="CO321" s="664">
        <f>'3A 2025-2026 REPORTE CALIFICACI'!EV37</f>
        <v>0</v>
      </c>
      <c r="CP321" s="665">
        <f>'3A 2025-2026 REPORTE CALIFICACI'!EW37</f>
        <v>76</v>
      </c>
      <c r="CQ321" s="665">
        <f>'3A 2025-2026 REPORTE CALIFICACI'!EX37</f>
        <v>74</v>
      </c>
      <c r="CR321" s="665">
        <f>'3A 2025-2026 REPORTE CALIFICACI'!EY37</f>
        <v>81</v>
      </c>
      <c r="CS321" s="665">
        <f>'3A 2025-2026 REPORTE CALIFICACI'!EZ37</f>
        <v>0</v>
      </c>
      <c r="CT321" s="664"/>
      <c r="CU321" s="664"/>
      <c r="CV321" s="664"/>
      <c r="CW321" s="664"/>
      <c r="CX321" s="664"/>
      <c r="CY321" s="664"/>
      <c r="CZ321" s="664"/>
      <c r="DA321" s="664"/>
      <c r="DB321" s="664"/>
      <c r="DC321" s="664"/>
      <c r="DD321" s="664"/>
      <c r="DE321" s="664"/>
      <c r="DF321" s="664"/>
      <c r="DG321" s="664"/>
      <c r="DH321" s="664"/>
      <c r="DI321" s="664"/>
      <c r="DJ321" s="664"/>
      <c r="DK321" s="664"/>
      <c r="DL321" s="666"/>
      <c r="DM321" s="667"/>
      <c r="DN321" s="661"/>
      <c r="DO321" s="47"/>
      <c r="DP321" s="663" t="s">
        <v>1018</v>
      </c>
      <c r="DQ321" s="664">
        <f>'3A 2025-2026 REPORTE CALIFICACI'!EK38</f>
        <v>93</v>
      </c>
      <c r="DR321" s="664">
        <f>'3A 2025-2026 REPORTE CALIFICACI'!EL38</f>
        <v>97</v>
      </c>
      <c r="DS321" s="664">
        <f>'3A 2025-2026 REPORTE CALIFICACI'!EM38</f>
        <v>91</v>
      </c>
      <c r="DT321" s="665">
        <f>'3A 2025-2026 REPORTE CALIFICACI'!EN38</f>
        <v>0</v>
      </c>
      <c r="DU321" s="664">
        <f>'3A 2025-2026 REPORTE CALIFICACI'!EO38</f>
        <v>95</v>
      </c>
      <c r="DV321" s="664">
        <f>'3A 2025-2026 REPORTE CALIFICACI'!EP38</f>
        <v>100</v>
      </c>
      <c r="DW321" s="664">
        <f>'3A 2025-2026 REPORTE CALIFICACI'!EQ38</f>
        <v>92</v>
      </c>
      <c r="DX321" s="664">
        <f>'3A 2025-2026 REPORTE CALIFICACI'!ER38</f>
        <v>0</v>
      </c>
      <c r="DY321" s="664">
        <f>'3A 2025-2026 REPORTE CALIFICACI'!ES38</f>
        <v>96</v>
      </c>
      <c r="DZ321" s="665">
        <f>'3A 2025-2026 REPORTE CALIFICACI'!ET38</f>
        <v>100</v>
      </c>
      <c r="EA321" s="665">
        <f>'3A 2025-2026 REPORTE CALIFICACI'!EU38</f>
        <v>95</v>
      </c>
      <c r="EB321" s="664">
        <f>'3A 2025-2026 REPORTE CALIFICACI'!EV38</f>
        <v>0</v>
      </c>
      <c r="EC321" s="665">
        <f>'3A 2025-2026 REPORTE CALIFICACI'!EW38</f>
        <v>94</v>
      </c>
      <c r="ED321" s="665">
        <f>'3A 2025-2026 REPORTE CALIFICACI'!EX38</f>
        <v>97</v>
      </c>
      <c r="EE321" s="665">
        <f>'3A 2025-2026 REPORTE CALIFICACI'!EY38</f>
        <v>98</v>
      </c>
      <c r="EF321" s="665">
        <f>'3A 2025-2026 REPORTE CALIFICACI'!EZ38</f>
        <v>0</v>
      </c>
      <c r="EG321" s="664"/>
      <c r="EH321" s="664"/>
      <c r="EI321" s="664"/>
      <c r="EJ321" s="664"/>
      <c r="EK321" s="664"/>
      <c r="EL321" s="664"/>
      <c r="EM321" s="664"/>
      <c r="EN321" s="664"/>
      <c r="EO321" s="664"/>
      <c r="EP321" s="664"/>
      <c r="EQ321" s="664"/>
      <c r="ER321" s="664"/>
      <c r="ES321" s="664"/>
      <c r="ET321" s="664"/>
      <c r="EU321" s="664"/>
      <c r="EV321" s="664"/>
      <c r="EW321" s="664"/>
      <c r="EX321" s="664"/>
      <c r="EY321" s="666"/>
    </row>
    <row r="322" ht="52.5" customHeight="1">
      <c r="A322" s="661"/>
      <c r="B322" s="47"/>
      <c r="C322" s="663" t="s">
        <v>1019</v>
      </c>
      <c r="D322" s="664">
        <f>'3A 2025-2026 REPORTE CALIFICACI'!FS35</f>
        <v>82</v>
      </c>
      <c r="E322" s="664">
        <f>'3A 2025-2026 REPORTE CALIFICACI'!FT35</f>
        <v>83</v>
      </c>
      <c r="F322" s="664">
        <f>'3A 2025-2026 REPORTE CALIFICACI'!FU35</f>
        <v>81</v>
      </c>
      <c r="G322" s="664">
        <f>'3A 2025-2026 REPORTE CALIFICACI'!FV35</f>
        <v>0</v>
      </c>
      <c r="H322" s="664">
        <f>'3A 2025-2026 REPORTE CALIFICACI'!FW35</f>
        <v>80</v>
      </c>
      <c r="I322" s="664">
        <f>'3A 2025-2026 REPORTE CALIFICACI'!FX35</f>
        <v>88</v>
      </c>
      <c r="J322" s="664">
        <f>'3A 2025-2026 REPORTE CALIFICACI'!FY35</f>
        <v>79</v>
      </c>
      <c r="K322" s="664">
        <f>'3A 2025-2026 REPORTE CALIFICACI'!FZ35</f>
        <v>0</v>
      </c>
      <c r="L322" s="664">
        <f>'3A 2025-2026 REPORTE CALIFICACI'!GA35</f>
        <v>83</v>
      </c>
      <c r="M322" s="664">
        <f>'3A 2025-2026 REPORTE CALIFICACI'!GB35</f>
        <v>85</v>
      </c>
      <c r="N322" s="664">
        <f>'3A 2025-2026 REPORTE CALIFICACI'!GC35</f>
        <v>81</v>
      </c>
      <c r="O322" s="664">
        <f>'3A 2025-2026 REPORTE CALIFICACI'!GD35</f>
        <v>0</v>
      </c>
      <c r="P322" s="664">
        <f>'3A 2025-2026 REPORTE CALIFICACI'!GE35</f>
        <v>75</v>
      </c>
      <c r="Q322" s="664">
        <f>'3A 2025-2026 REPORTE CALIFICACI'!GF35</f>
        <v>82</v>
      </c>
      <c r="R322" s="664">
        <f>'3A 2025-2026 REPORTE CALIFICACI'!GG35</f>
        <v>77</v>
      </c>
      <c r="S322" s="664">
        <f>'3A 2025-2026 REPORTE CALIFICACI'!GH35</f>
        <v>0</v>
      </c>
      <c r="T322" s="664"/>
      <c r="U322" s="664"/>
      <c r="V322" s="664"/>
      <c r="W322" s="664"/>
      <c r="X322" s="664"/>
      <c r="Y322" s="664"/>
      <c r="Z322" s="664"/>
      <c r="AA322" s="664"/>
      <c r="AB322" s="664"/>
      <c r="AC322" s="664"/>
      <c r="AD322" s="664"/>
      <c r="AE322" s="664"/>
      <c r="AF322" s="664"/>
      <c r="AG322" s="664"/>
      <c r="AH322" s="664"/>
      <c r="AI322" s="664"/>
      <c r="AJ322" s="664"/>
      <c r="AK322" s="664"/>
      <c r="AL322" s="666"/>
      <c r="AM322" s="667"/>
      <c r="AN322" s="661"/>
      <c r="AO322" s="47"/>
      <c r="AP322" s="663" t="s">
        <v>1019</v>
      </c>
      <c r="AQ322" s="664">
        <f>'3A 2025-2026 REPORTE CALIFICACI'!FS36</f>
        <v>82</v>
      </c>
      <c r="AR322" s="664">
        <f>'3A 2025-2026 REPORTE CALIFICACI'!FT36</f>
        <v>93</v>
      </c>
      <c r="AS322" s="664">
        <f>'3A 2025-2026 REPORTE CALIFICACI'!FU36</f>
        <v>80</v>
      </c>
      <c r="AT322" s="664">
        <f>'3A 2025-2026 REPORTE CALIFICACI'!FV36</f>
        <v>0</v>
      </c>
      <c r="AU322" s="664">
        <f>'3A 2025-2026 REPORTE CALIFICACI'!FW36</f>
        <v>80</v>
      </c>
      <c r="AV322" s="664">
        <f>'3A 2025-2026 REPORTE CALIFICACI'!FX36</f>
        <v>94</v>
      </c>
      <c r="AW322" s="664">
        <f>'3A 2025-2026 REPORTE CALIFICACI'!FY36</f>
        <v>78</v>
      </c>
      <c r="AX322" s="664">
        <f>'3A 2025-2026 REPORTE CALIFICACI'!FZ36</f>
        <v>0</v>
      </c>
      <c r="AY322" s="664">
        <f>'3A 2025-2026 REPORTE CALIFICACI'!GA36</f>
        <v>75</v>
      </c>
      <c r="AZ322" s="664">
        <f>'3A 2025-2026 REPORTE CALIFICACI'!GB36</f>
        <v>85</v>
      </c>
      <c r="BA322" s="664">
        <f>'3A 2025-2026 REPORTE CALIFICACI'!GC36</f>
        <v>70</v>
      </c>
      <c r="BB322" s="664">
        <f>'3A 2025-2026 REPORTE CALIFICACI'!GD36</f>
        <v>0</v>
      </c>
      <c r="BC322" s="664">
        <f>'3A 2025-2026 REPORTE CALIFICACI'!GE36</f>
        <v>85</v>
      </c>
      <c r="BD322" s="664">
        <f>'3A 2025-2026 REPORTE CALIFICACI'!GF36</f>
        <v>94</v>
      </c>
      <c r="BE322" s="664">
        <f>'3A 2025-2026 REPORTE CALIFICACI'!GG36</f>
        <v>75</v>
      </c>
      <c r="BF322" s="664">
        <f>'3A 2025-2026 REPORTE CALIFICACI'!GH36</f>
        <v>0</v>
      </c>
      <c r="BG322" s="664"/>
      <c r="BH322" s="664"/>
      <c r="BI322" s="664"/>
      <c r="BJ322" s="664"/>
      <c r="BK322" s="664"/>
      <c r="BL322" s="664"/>
      <c r="BM322" s="664"/>
      <c r="BN322" s="664"/>
      <c r="BO322" s="664"/>
      <c r="BP322" s="664"/>
      <c r="BQ322" s="664"/>
      <c r="BR322" s="664"/>
      <c r="BS322" s="664"/>
      <c r="BT322" s="664"/>
      <c r="BU322" s="664"/>
      <c r="BV322" s="664"/>
      <c r="BW322" s="664"/>
      <c r="BX322" s="664"/>
      <c r="BY322" s="666"/>
      <c r="BZ322" s="667"/>
      <c r="CA322" s="661"/>
      <c r="CB322" s="47"/>
      <c r="CC322" s="663" t="s">
        <v>1019</v>
      </c>
      <c r="CD322" s="664">
        <f>'3A 2025-2026 REPORTE CALIFICACI'!FS37</f>
        <v>77</v>
      </c>
      <c r="CE322" s="664">
        <f>'3A 2025-2026 REPORTE CALIFICACI'!FT37</f>
        <v>93</v>
      </c>
      <c r="CF322" s="664">
        <f>'3A 2025-2026 REPORTE CALIFICACI'!FU37</f>
        <v>40</v>
      </c>
      <c r="CG322" s="664">
        <f>'3A 2025-2026 REPORTE CALIFICACI'!FV37</f>
        <v>0</v>
      </c>
      <c r="CH322" s="664">
        <f>'3A 2025-2026 REPORTE CALIFICACI'!FW37</f>
        <v>80</v>
      </c>
      <c r="CI322" s="664">
        <f>'3A 2025-2026 REPORTE CALIFICACI'!FX37</f>
        <v>90</v>
      </c>
      <c r="CJ322" s="664">
        <f>'3A 2025-2026 REPORTE CALIFICACI'!FY37</f>
        <v>40</v>
      </c>
      <c r="CK322" s="664">
        <f>'3A 2025-2026 REPORTE CALIFICACI'!FZ37</f>
        <v>0</v>
      </c>
      <c r="CL322" s="664">
        <f>'3A 2025-2026 REPORTE CALIFICACI'!GA37</f>
        <v>90</v>
      </c>
      <c r="CM322" s="664">
        <f>'3A 2025-2026 REPORTE CALIFICACI'!GB37</f>
        <v>90</v>
      </c>
      <c r="CN322" s="664">
        <f>'3A 2025-2026 REPORTE CALIFICACI'!GC37</f>
        <v>40</v>
      </c>
      <c r="CO322" s="664">
        <f>'3A 2025-2026 REPORTE CALIFICACI'!GD37</f>
        <v>0</v>
      </c>
      <c r="CP322" s="664">
        <f>'3A 2025-2026 REPORTE CALIFICACI'!GE37</f>
        <v>80</v>
      </c>
      <c r="CQ322" s="664">
        <f>'3A 2025-2026 REPORTE CALIFICACI'!GF37</f>
        <v>84</v>
      </c>
      <c r="CR322" s="664">
        <f>'3A 2025-2026 REPORTE CALIFICACI'!GG37</f>
        <v>75</v>
      </c>
      <c r="CS322" s="664">
        <f>'3A 2025-2026 REPORTE CALIFICACI'!GH37</f>
        <v>0</v>
      </c>
      <c r="CT322" s="664"/>
      <c r="CU322" s="664"/>
      <c r="CV322" s="664"/>
      <c r="CW322" s="664"/>
      <c r="CX322" s="664"/>
      <c r="CY322" s="664"/>
      <c r="CZ322" s="664"/>
      <c r="DA322" s="664"/>
      <c r="DB322" s="664"/>
      <c r="DC322" s="664"/>
      <c r="DD322" s="664"/>
      <c r="DE322" s="664"/>
      <c r="DF322" s="664"/>
      <c r="DG322" s="664"/>
      <c r="DH322" s="664"/>
      <c r="DI322" s="664"/>
      <c r="DJ322" s="664"/>
      <c r="DK322" s="664"/>
      <c r="DL322" s="666"/>
      <c r="DM322" s="667"/>
      <c r="DN322" s="661"/>
      <c r="DO322" s="47"/>
      <c r="DP322" s="663" t="s">
        <v>1019</v>
      </c>
      <c r="DQ322" s="664">
        <f>'3A 2025-2026 REPORTE CALIFICACI'!FS38</f>
        <v>100</v>
      </c>
      <c r="DR322" s="664">
        <f>'3A 2025-2026 REPORTE CALIFICACI'!FT38</f>
        <v>95</v>
      </c>
      <c r="DS322" s="664">
        <f>'3A 2025-2026 REPORTE CALIFICACI'!FU38</f>
        <v>85</v>
      </c>
      <c r="DT322" s="664">
        <f>'3A 2025-2026 REPORTE CALIFICACI'!FV38</f>
        <v>0</v>
      </c>
      <c r="DU322" s="664">
        <f>'3A 2025-2026 REPORTE CALIFICACI'!FW38</f>
        <v>97</v>
      </c>
      <c r="DV322" s="664">
        <f>'3A 2025-2026 REPORTE CALIFICACI'!FX38</f>
        <v>94</v>
      </c>
      <c r="DW322" s="664">
        <f>'3A 2025-2026 REPORTE CALIFICACI'!FY38</f>
        <v>87</v>
      </c>
      <c r="DX322" s="664">
        <f>'3A 2025-2026 REPORTE CALIFICACI'!FZ38</f>
        <v>0</v>
      </c>
      <c r="DY322" s="664">
        <f>'3A 2025-2026 REPORTE CALIFICACI'!GA38</f>
        <v>97</v>
      </c>
      <c r="DZ322" s="664">
        <f>'3A 2025-2026 REPORTE CALIFICACI'!GB38</f>
        <v>98</v>
      </c>
      <c r="EA322" s="664">
        <f>'3A 2025-2026 REPORTE CALIFICACI'!GC38</f>
        <v>90</v>
      </c>
      <c r="EB322" s="664">
        <f>'3A 2025-2026 REPORTE CALIFICACI'!GD38</f>
        <v>0</v>
      </c>
      <c r="EC322" s="664">
        <f>'3A 2025-2026 REPORTE CALIFICACI'!GE38</f>
        <v>98</v>
      </c>
      <c r="ED322" s="664">
        <f>'3A 2025-2026 REPORTE CALIFICACI'!GF38</f>
        <v>94</v>
      </c>
      <c r="EE322" s="664">
        <f>'3A 2025-2026 REPORTE CALIFICACI'!GG38</f>
        <v>88</v>
      </c>
      <c r="EF322" s="664">
        <f>'3A 2025-2026 REPORTE CALIFICACI'!GH38</f>
        <v>0</v>
      </c>
      <c r="EG322" s="664"/>
      <c r="EH322" s="664"/>
      <c r="EI322" s="664"/>
      <c r="EJ322" s="664"/>
      <c r="EK322" s="664"/>
      <c r="EL322" s="664"/>
      <c r="EM322" s="664"/>
      <c r="EN322" s="664"/>
      <c r="EO322" s="664"/>
      <c r="EP322" s="664"/>
      <c r="EQ322" s="664"/>
      <c r="ER322" s="664"/>
      <c r="ES322" s="664"/>
      <c r="ET322" s="664"/>
      <c r="EU322" s="664"/>
      <c r="EV322" s="664"/>
      <c r="EW322" s="664"/>
      <c r="EX322" s="664"/>
      <c r="EY322" s="666"/>
    </row>
    <row r="323" ht="52.5" customHeight="1">
      <c r="A323" s="661"/>
      <c r="B323" s="47"/>
      <c r="C323" s="663" t="s">
        <v>1020</v>
      </c>
      <c r="D323" s="664">
        <f>'3A 2025-2026 REPORTE CALIFICACI'!HA35</f>
        <v>80</v>
      </c>
      <c r="E323" s="664">
        <f>'3A 2025-2026 REPORTE CALIFICACI'!HB35</f>
        <v>90</v>
      </c>
      <c r="F323" s="664">
        <f>'3A 2025-2026 REPORTE CALIFICACI'!HC35</f>
        <v>96</v>
      </c>
      <c r="G323" s="664">
        <f>'3A 2025-2026 REPORTE CALIFICACI'!HD35</f>
        <v>0</v>
      </c>
      <c r="H323" s="664">
        <f>'3A 2025-2026 REPORTE CALIFICACI'!HE35</f>
        <v>71</v>
      </c>
      <c r="I323" s="664">
        <f>'3A 2025-2026 REPORTE CALIFICACI'!HF35</f>
        <v>85</v>
      </c>
      <c r="J323" s="664">
        <f>'3A 2025-2026 REPORTE CALIFICACI'!HG35</f>
        <v>84</v>
      </c>
      <c r="K323" s="664">
        <f>'3A 2025-2026 REPORTE CALIFICACI'!HH35</f>
        <v>0</v>
      </c>
      <c r="L323" s="664">
        <f>'3A 2025-2026 REPORTE CALIFICACI'!HI35</f>
        <v>73</v>
      </c>
      <c r="M323" s="664">
        <f>'3A 2025-2026 REPORTE CALIFICACI'!HJ35</f>
        <v>82</v>
      </c>
      <c r="N323" s="664">
        <f>'3A 2025-2026 REPORTE CALIFICACI'!HK35</f>
        <v>88</v>
      </c>
      <c r="O323" s="664">
        <f>'3A 2025-2026 REPORTE CALIFICACI'!HL35</f>
        <v>0</v>
      </c>
      <c r="P323" s="664">
        <f>'3A 2025-2026 REPORTE CALIFICACI'!HM35</f>
        <v>75</v>
      </c>
      <c r="Q323" s="664">
        <f>'3A 2025-2026 REPORTE CALIFICACI'!HN35</f>
        <v>80</v>
      </c>
      <c r="R323" s="664">
        <f>'3A 2025-2026 REPORTE CALIFICACI'!HO35</f>
        <v>98</v>
      </c>
      <c r="S323" s="664">
        <f>'3A 2025-2026 REPORTE CALIFICACI'!HP35</f>
        <v>0</v>
      </c>
      <c r="T323" s="664"/>
      <c r="U323" s="664"/>
      <c r="V323" s="664"/>
      <c r="W323" s="664"/>
      <c r="X323" s="664"/>
      <c r="Y323" s="664"/>
      <c r="Z323" s="664"/>
      <c r="AA323" s="664"/>
      <c r="AB323" s="664"/>
      <c r="AC323" s="664"/>
      <c r="AD323" s="664"/>
      <c r="AE323" s="664"/>
      <c r="AF323" s="664"/>
      <c r="AG323" s="664"/>
      <c r="AH323" s="664"/>
      <c r="AI323" s="664"/>
      <c r="AJ323" s="664"/>
      <c r="AK323" s="664"/>
      <c r="AL323" s="666"/>
      <c r="AM323" s="667"/>
      <c r="AN323" s="661"/>
      <c r="AO323" s="47"/>
      <c r="AP323" s="663" t="s">
        <v>1020</v>
      </c>
      <c r="AQ323" s="664">
        <f>'3A 2025-2026 REPORTE CALIFICACI'!HA36</f>
        <v>83</v>
      </c>
      <c r="AR323" s="664">
        <f>'3A 2025-2026 REPORTE CALIFICACI'!HB36</f>
        <v>85</v>
      </c>
      <c r="AS323" s="664">
        <f>'3A 2025-2026 REPORTE CALIFICACI'!HC36</f>
        <v>90</v>
      </c>
      <c r="AT323" s="664">
        <f>'3A 2025-2026 REPORTE CALIFICACI'!HD36</f>
        <v>0</v>
      </c>
      <c r="AU323" s="664">
        <f>'3A 2025-2026 REPORTE CALIFICACI'!HE36</f>
        <v>78</v>
      </c>
      <c r="AV323" s="664">
        <f>'3A 2025-2026 REPORTE CALIFICACI'!HF36</f>
        <v>86</v>
      </c>
      <c r="AW323" s="664">
        <f>'3A 2025-2026 REPORTE CALIFICACI'!HG36</f>
        <v>80</v>
      </c>
      <c r="AX323" s="664">
        <f>'3A 2025-2026 REPORTE CALIFICACI'!HH36</f>
        <v>0</v>
      </c>
      <c r="AY323" s="664">
        <f>'3A 2025-2026 REPORTE CALIFICACI'!HI36</f>
        <v>76</v>
      </c>
      <c r="AZ323" s="664">
        <f>'3A 2025-2026 REPORTE CALIFICACI'!HJ36</f>
        <v>80</v>
      </c>
      <c r="BA323" s="664">
        <f>'3A 2025-2026 REPORTE CALIFICACI'!HK36</f>
        <v>94</v>
      </c>
      <c r="BB323" s="664">
        <f>'3A 2025-2026 REPORTE CALIFICACI'!HL36</f>
        <v>0</v>
      </c>
      <c r="BC323" s="664">
        <f>'3A 2025-2026 REPORTE CALIFICACI'!HM36</f>
        <v>80</v>
      </c>
      <c r="BD323" s="664">
        <f>'3A 2025-2026 REPORTE CALIFICACI'!HN36</f>
        <v>78</v>
      </c>
      <c r="BE323" s="664">
        <f>'3A 2025-2026 REPORTE CALIFICACI'!HO36</f>
        <v>88</v>
      </c>
      <c r="BF323" s="664">
        <f>'3A 2025-2026 REPORTE CALIFICACI'!HP36</f>
        <v>0</v>
      </c>
      <c r="BG323" s="664"/>
      <c r="BH323" s="664"/>
      <c r="BI323" s="664"/>
      <c r="BJ323" s="664"/>
      <c r="BK323" s="664"/>
      <c r="BL323" s="664"/>
      <c r="BM323" s="664"/>
      <c r="BN323" s="664"/>
      <c r="BO323" s="664"/>
      <c r="BP323" s="664"/>
      <c r="BQ323" s="664"/>
      <c r="BR323" s="664"/>
      <c r="BS323" s="664"/>
      <c r="BT323" s="664"/>
      <c r="BU323" s="664"/>
      <c r="BV323" s="664"/>
      <c r="BW323" s="664"/>
      <c r="BX323" s="664"/>
      <c r="BY323" s="666"/>
      <c r="BZ323" s="667"/>
      <c r="CA323" s="661"/>
      <c r="CB323" s="47"/>
      <c r="CC323" s="663" t="s">
        <v>1020</v>
      </c>
      <c r="CD323" s="664">
        <f>'3A 2025-2026 REPORTE CALIFICACI'!HA37</f>
        <v>90</v>
      </c>
      <c r="CE323" s="664">
        <f>'3A 2025-2026 REPORTE CALIFICACI'!HB37</f>
        <v>96</v>
      </c>
      <c r="CF323" s="664">
        <f>'3A 2025-2026 REPORTE CALIFICACI'!HC37</f>
        <v>92</v>
      </c>
      <c r="CG323" s="664">
        <f>'3A 2025-2026 REPORTE CALIFICACI'!HD37</f>
        <v>0</v>
      </c>
      <c r="CH323" s="664">
        <f>'3A 2025-2026 REPORTE CALIFICACI'!HE37</f>
        <v>83</v>
      </c>
      <c r="CI323" s="664">
        <f>'3A 2025-2026 REPORTE CALIFICACI'!HF37</f>
        <v>90</v>
      </c>
      <c r="CJ323" s="664">
        <f>'3A 2025-2026 REPORTE CALIFICACI'!HG37</f>
        <v>94</v>
      </c>
      <c r="CK323" s="664">
        <f>'3A 2025-2026 REPORTE CALIFICACI'!HH37</f>
        <v>0</v>
      </c>
      <c r="CL323" s="664">
        <f>'3A 2025-2026 REPORTE CALIFICACI'!HI37</f>
        <v>93</v>
      </c>
      <c r="CM323" s="664">
        <f>'3A 2025-2026 REPORTE CALIFICACI'!HJ37</f>
        <v>91</v>
      </c>
      <c r="CN323" s="664">
        <f>'3A 2025-2026 REPORTE CALIFICACI'!HK37</f>
        <v>85</v>
      </c>
      <c r="CO323" s="664">
        <f>'3A 2025-2026 REPORTE CALIFICACI'!HL37</f>
        <v>0</v>
      </c>
      <c r="CP323" s="664">
        <f>'3A 2025-2026 REPORTE CALIFICACI'!HM37</f>
        <v>85</v>
      </c>
      <c r="CQ323" s="664">
        <f>'3A 2025-2026 REPORTE CALIFICACI'!HN37</f>
        <v>82</v>
      </c>
      <c r="CR323" s="664">
        <f>'3A 2025-2026 REPORTE CALIFICACI'!HO37</f>
        <v>87</v>
      </c>
      <c r="CS323" s="664">
        <f>'3A 2025-2026 REPORTE CALIFICACI'!HP37</f>
        <v>0</v>
      </c>
      <c r="CT323" s="664"/>
      <c r="CU323" s="664"/>
      <c r="CV323" s="664"/>
      <c r="CW323" s="664"/>
      <c r="CX323" s="664"/>
      <c r="CY323" s="664"/>
      <c r="CZ323" s="664"/>
      <c r="DA323" s="664"/>
      <c r="DB323" s="664"/>
      <c r="DC323" s="664"/>
      <c r="DD323" s="664"/>
      <c r="DE323" s="664"/>
      <c r="DF323" s="664"/>
      <c r="DG323" s="664"/>
      <c r="DH323" s="664"/>
      <c r="DI323" s="664"/>
      <c r="DJ323" s="664"/>
      <c r="DK323" s="664"/>
      <c r="DL323" s="666"/>
      <c r="DM323" s="667"/>
      <c r="DN323" s="661"/>
      <c r="DO323" s="47"/>
      <c r="DP323" s="663" t="s">
        <v>1020</v>
      </c>
      <c r="DQ323" s="664">
        <f>'3A 2025-2026 REPORTE CALIFICACI'!HA38</f>
        <v>97</v>
      </c>
      <c r="DR323" s="664">
        <f>'3A 2025-2026 REPORTE CALIFICACI'!HB38</f>
        <v>97</v>
      </c>
      <c r="DS323" s="664">
        <f>'3A 2025-2026 REPORTE CALIFICACI'!HC38</f>
        <v>97</v>
      </c>
      <c r="DT323" s="664">
        <f>'3A 2025-2026 REPORTE CALIFICACI'!HD38</f>
        <v>0</v>
      </c>
      <c r="DU323" s="664">
        <f>'3A 2025-2026 REPORTE CALIFICACI'!HE38</f>
        <v>96</v>
      </c>
      <c r="DV323" s="664">
        <f>'3A 2025-2026 REPORTE CALIFICACI'!HF38</f>
        <v>94</v>
      </c>
      <c r="DW323" s="664">
        <f>'3A 2025-2026 REPORTE CALIFICACI'!HG38</f>
        <v>98</v>
      </c>
      <c r="DX323" s="664">
        <f>'3A 2025-2026 REPORTE CALIFICACI'!HH38</f>
        <v>0</v>
      </c>
      <c r="DY323" s="664">
        <f>'3A 2025-2026 REPORTE CALIFICACI'!HI38</f>
        <v>85</v>
      </c>
      <c r="DZ323" s="664">
        <f>'3A 2025-2026 REPORTE CALIFICACI'!HJ38</f>
        <v>95</v>
      </c>
      <c r="EA323" s="664">
        <f>'3A 2025-2026 REPORTE CALIFICACI'!HK38</f>
        <v>100</v>
      </c>
      <c r="EB323" s="664">
        <f>'3A 2025-2026 REPORTE CALIFICACI'!HL38</f>
        <v>0</v>
      </c>
      <c r="EC323" s="664">
        <f>'3A 2025-2026 REPORTE CALIFICACI'!HM38</f>
        <v>96</v>
      </c>
      <c r="ED323" s="664">
        <f>'3A 2025-2026 REPORTE CALIFICACI'!HN38</f>
        <v>90</v>
      </c>
      <c r="EE323" s="664">
        <f>'3A 2025-2026 REPORTE CALIFICACI'!HO38</f>
        <v>98</v>
      </c>
      <c r="EF323" s="664">
        <f>'3A 2025-2026 REPORTE CALIFICACI'!HP38</f>
        <v>0</v>
      </c>
      <c r="EG323" s="664"/>
      <c r="EH323" s="664"/>
      <c r="EI323" s="664"/>
      <c r="EJ323" s="664"/>
      <c r="EK323" s="664"/>
      <c r="EL323" s="664"/>
      <c r="EM323" s="664"/>
      <c r="EN323" s="664"/>
      <c r="EO323" s="664"/>
      <c r="EP323" s="664"/>
      <c r="EQ323" s="664"/>
      <c r="ER323" s="664"/>
      <c r="ES323" s="664"/>
      <c r="ET323" s="664"/>
      <c r="EU323" s="664"/>
      <c r="EV323" s="664"/>
      <c r="EW323" s="664"/>
      <c r="EX323" s="664"/>
      <c r="EY323" s="666"/>
    </row>
    <row r="324" ht="52.5" customHeight="1">
      <c r="A324" s="661"/>
      <c r="B324" s="47"/>
      <c r="C324" s="663" t="s">
        <v>1021</v>
      </c>
      <c r="D324" s="664">
        <f>'3A 2025-2026 REPORTE CALIFICACI'!II35</f>
        <v>76</v>
      </c>
      <c r="E324" s="664">
        <f>'3A 2025-2026 REPORTE CALIFICACI'!IJ35</f>
        <v>80</v>
      </c>
      <c r="F324" s="664">
        <f>'3A 2025-2026 REPORTE CALIFICACI'!IK35</f>
        <v>88</v>
      </c>
      <c r="G324" s="664">
        <f>'3A 2025-2026 REPORTE CALIFICACI'!IL35</f>
        <v>0</v>
      </c>
      <c r="H324" s="664">
        <f>'3A 2025-2026 REPORTE CALIFICACI'!IM35</f>
        <v>80</v>
      </c>
      <c r="I324" s="664">
        <f>'3A 2025-2026 REPORTE CALIFICACI'!IN35</f>
        <v>83</v>
      </c>
      <c r="J324" s="664">
        <f>'3A 2025-2026 REPORTE CALIFICACI'!IO35</f>
        <v>92</v>
      </c>
      <c r="K324" s="664">
        <f>'3A 2025-2026 REPORTE CALIFICACI'!IP35</f>
        <v>0</v>
      </c>
      <c r="L324" s="664">
        <f>'3A 2025-2026 REPORTE CALIFICACI'!IQ35</f>
        <v>86</v>
      </c>
      <c r="M324" s="664">
        <f>'3A 2025-2026 REPORTE CALIFICACI'!IR35</f>
        <v>84</v>
      </c>
      <c r="N324" s="664">
        <f>'3A 2025-2026 REPORTE CALIFICACI'!IS35</f>
        <v>87</v>
      </c>
      <c r="O324" s="664">
        <f>'3A 2025-2026 REPORTE CALIFICACI'!IT35</f>
        <v>0</v>
      </c>
      <c r="P324" s="664">
        <f>'3A 2025-2026 REPORTE CALIFICACI'!IU35</f>
        <v>82</v>
      </c>
      <c r="Q324" s="664">
        <f>'3A 2025-2026 REPORTE CALIFICACI'!IV35</f>
        <v>87</v>
      </c>
      <c r="R324" s="664">
        <f>'3A 2025-2026 REPORTE CALIFICACI'!IW35</f>
        <v>90</v>
      </c>
      <c r="S324" s="664">
        <f>'3A 2025-2026 REPORTE CALIFICACI'!IX35</f>
        <v>0</v>
      </c>
      <c r="T324" s="664"/>
      <c r="U324" s="664"/>
      <c r="V324" s="664"/>
      <c r="W324" s="664"/>
      <c r="X324" s="664"/>
      <c r="Y324" s="664"/>
      <c r="Z324" s="664"/>
      <c r="AA324" s="664"/>
      <c r="AB324" s="664"/>
      <c r="AC324" s="664"/>
      <c r="AD324" s="664"/>
      <c r="AE324" s="664"/>
      <c r="AF324" s="664"/>
      <c r="AG324" s="664"/>
      <c r="AH324" s="664"/>
      <c r="AI324" s="664"/>
      <c r="AJ324" s="664"/>
      <c r="AK324" s="664"/>
      <c r="AL324" s="666"/>
      <c r="AM324" s="667"/>
      <c r="AN324" s="661"/>
      <c r="AO324" s="47"/>
      <c r="AP324" s="663" t="s">
        <v>1021</v>
      </c>
      <c r="AQ324" s="664">
        <f>'3A 2025-2026 REPORTE CALIFICACI'!II36</f>
        <v>70</v>
      </c>
      <c r="AR324" s="664">
        <f>'3A 2025-2026 REPORTE CALIFICACI'!IJ36</f>
        <v>78</v>
      </c>
      <c r="AS324" s="664">
        <f>'3A 2025-2026 REPORTE CALIFICACI'!IK36</f>
        <v>80</v>
      </c>
      <c r="AT324" s="664">
        <f>'3A 2025-2026 REPORTE CALIFICACI'!IL36</f>
        <v>0</v>
      </c>
      <c r="AU324" s="664">
        <f>'3A 2025-2026 REPORTE CALIFICACI'!IM36</f>
        <v>72</v>
      </c>
      <c r="AV324" s="664">
        <f>'3A 2025-2026 REPORTE CALIFICACI'!IN36</f>
        <v>81</v>
      </c>
      <c r="AW324" s="664">
        <f>'3A 2025-2026 REPORTE CALIFICACI'!IO36</f>
        <v>83</v>
      </c>
      <c r="AX324" s="664">
        <f>'3A 2025-2026 REPORTE CALIFICACI'!IP36</f>
        <v>0</v>
      </c>
      <c r="AY324" s="664">
        <f>'3A 2025-2026 REPORTE CALIFICACI'!IQ36</f>
        <v>75</v>
      </c>
      <c r="AZ324" s="664">
        <f>'3A 2025-2026 REPORTE CALIFICACI'!IR36</f>
        <v>83</v>
      </c>
      <c r="BA324" s="664">
        <f>'3A 2025-2026 REPORTE CALIFICACI'!IS36</f>
        <v>85</v>
      </c>
      <c r="BB324" s="664">
        <f>'3A 2025-2026 REPORTE CALIFICACI'!IT36</f>
        <v>0</v>
      </c>
      <c r="BC324" s="664">
        <f>'3A 2025-2026 REPORTE CALIFICACI'!IU36</f>
        <v>80</v>
      </c>
      <c r="BD324" s="664">
        <f>'3A 2025-2026 REPORTE CALIFICACI'!IV36</f>
        <v>78</v>
      </c>
      <c r="BE324" s="664">
        <f>'3A 2025-2026 REPORTE CALIFICACI'!IW36</f>
        <v>82</v>
      </c>
      <c r="BF324" s="664">
        <f>'3A 2025-2026 REPORTE CALIFICACI'!IX36</f>
        <v>0</v>
      </c>
      <c r="BG324" s="664"/>
      <c r="BH324" s="664"/>
      <c r="BI324" s="664"/>
      <c r="BJ324" s="664"/>
      <c r="BK324" s="664"/>
      <c r="BL324" s="664"/>
      <c r="BM324" s="664"/>
      <c r="BN324" s="664"/>
      <c r="BO324" s="664"/>
      <c r="BP324" s="664"/>
      <c r="BQ324" s="664"/>
      <c r="BR324" s="664"/>
      <c r="BS324" s="664"/>
      <c r="BT324" s="664"/>
      <c r="BU324" s="664"/>
      <c r="BV324" s="664"/>
      <c r="BW324" s="664"/>
      <c r="BX324" s="664"/>
      <c r="BY324" s="666"/>
      <c r="BZ324" s="667"/>
      <c r="CA324" s="661"/>
      <c r="CB324" s="47"/>
      <c r="CC324" s="663" t="s">
        <v>1021</v>
      </c>
      <c r="CD324" s="664">
        <f>'3A 2025-2026 REPORTE CALIFICACI'!II37</f>
        <v>75</v>
      </c>
      <c r="CE324" s="664">
        <f>'3A 2025-2026 REPORTE CALIFICACI'!IJ37</f>
        <v>85</v>
      </c>
      <c r="CF324" s="664">
        <f>'3A 2025-2026 REPORTE CALIFICACI'!IK37</f>
        <v>88</v>
      </c>
      <c r="CG324" s="664">
        <f>'3A 2025-2026 REPORTE CALIFICACI'!IL37</f>
        <v>0</v>
      </c>
      <c r="CH324" s="664">
        <f>'3A 2025-2026 REPORTE CALIFICACI'!IM37</f>
        <v>76</v>
      </c>
      <c r="CI324" s="664">
        <f>'3A 2025-2026 REPORTE CALIFICACI'!IN37</f>
        <v>84</v>
      </c>
      <c r="CJ324" s="664">
        <f>'3A 2025-2026 REPORTE CALIFICACI'!IO37</f>
        <v>90</v>
      </c>
      <c r="CK324" s="664">
        <f>'3A 2025-2026 REPORTE CALIFICACI'!IP37</f>
        <v>0</v>
      </c>
      <c r="CL324" s="664">
        <f>'3A 2025-2026 REPORTE CALIFICACI'!IQ37</f>
        <v>83</v>
      </c>
      <c r="CM324" s="664">
        <f>'3A 2025-2026 REPORTE CALIFICACI'!IR37</f>
        <v>78</v>
      </c>
      <c r="CN324" s="664">
        <f>'3A 2025-2026 REPORTE CALIFICACI'!IS37</f>
        <v>82</v>
      </c>
      <c r="CO324" s="664">
        <f>'3A 2025-2026 REPORTE CALIFICACI'!IT37</f>
        <v>0</v>
      </c>
      <c r="CP324" s="664">
        <f>'3A 2025-2026 REPORTE CALIFICACI'!IU37</f>
        <v>75</v>
      </c>
      <c r="CQ324" s="664">
        <f>'3A 2025-2026 REPORTE CALIFICACI'!IV37</f>
        <v>86</v>
      </c>
      <c r="CR324" s="664">
        <f>'3A 2025-2026 REPORTE CALIFICACI'!IW37</f>
        <v>85</v>
      </c>
      <c r="CS324" s="664">
        <f>'3A 2025-2026 REPORTE CALIFICACI'!IX37</f>
        <v>0</v>
      </c>
      <c r="CT324" s="664"/>
      <c r="CU324" s="664"/>
      <c r="CV324" s="664"/>
      <c r="CW324" s="664"/>
      <c r="CX324" s="664"/>
      <c r="CY324" s="664"/>
      <c r="CZ324" s="664"/>
      <c r="DA324" s="664"/>
      <c r="DB324" s="664"/>
      <c r="DC324" s="664"/>
      <c r="DD324" s="664"/>
      <c r="DE324" s="664"/>
      <c r="DF324" s="664"/>
      <c r="DG324" s="664"/>
      <c r="DH324" s="664"/>
      <c r="DI324" s="664"/>
      <c r="DJ324" s="664"/>
      <c r="DK324" s="664"/>
      <c r="DL324" s="666"/>
      <c r="DM324" s="667"/>
      <c r="DN324" s="661"/>
      <c r="DO324" s="47"/>
      <c r="DP324" s="663" t="s">
        <v>1021</v>
      </c>
      <c r="DQ324" s="664">
        <f>'3A 2025-2026 REPORTE CALIFICACI'!II38</f>
        <v>87</v>
      </c>
      <c r="DR324" s="664">
        <f>'3A 2025-2026 REPORTE CALIFICACI'!IJ38</f>
        <v>88</v>
      </c>
      <c r="DS324" s="664">
        <f>'3A 2025-2026 REPORTE CALIFICACI'!IK38</f>
        <v>93</v>
      </c>
      <c r="DT324" s="664">
        <f>'3A 2025-2026 REPORTE CALIFICACI'!IL38</f>
        <v>0</v>
      </c>
      <c r="DU324" s="664">
        <f>'3A 2025-2026 REPORTE CALIFICACI'!IM38</f>
        <v>88</v>
      </c>
      <c r="DV324" s="664">
        <f>'3A 2025-2026 REPORTE CALIFICACI'!IN38</f>
        <v>90</v>
      </c>
      <c r="DW324" s="664">
        <f>'3A 2025-2026 REPORTE CALIFICACI'!IO38</f>
        <v>94</v>
      </c>
      <c r="DX324" s="664">
        <f>'3A 2025-2026 REPORTE CALIFICACI'!IP38</f>
        <v>0</v>
      </c>
      <c r="DY324" s="664">
        <f>'3A 2025-2026 REPORTE CALIFICACI'!IQ38</f>
        <v>88</v>
      </c>
      <c r="DZ324" s="664">
        <f>'3A 2025-2026 REPORTE CALIFICACI'!IR38</f>
        <v>86</v>
      </c>
      <c r="EA324" s="664">
        <f>'3A 2025-2026 REPORTE CALIFICACI'!IS38</f>
        <v>90</v>
      </c>
      <c r="EB324" s="664">
        <f>'3A 2025-2026 REPORTE CALIFICACI'!IT38</f>
        <v>0</v>
      </c>
      <c r="EC324" s="664">
        <f>'3A 2025-2026 REPORTE CALIFICACI'!IU38</f>
        <v>83</v>
      </c>
      <c r="ED324" s="664">
        <f>'3A 2025-2026 REPORTE CALIFICACI'!IV38</f>
        <v>90</v>
      </c>
      <c r="EE324" s="664">
        <f>'3A 2025-2026 REPORTE CALIFICACI'!IW38</f>
        <v>94</v>
      </c>
      <c r="EF324" s="664">
        <f>'3A 2025-2026 REPORTE CALIFICACI'!IX38</f>
        <v>0</v>
      </c>
      <c r="EG324" s="664"/>
      <c r="EH324" s="664"/>
      <c r="EI324" s="664"/>
      <c r="EJ324" s="664"/>
      <c r="EK324" s="664"/>
      <c r="EL324" s="664"/>
      <c r="EM324" s="664"/>
      <c r="EN324" s="664"/>
      <c r="EO324" s="664"/>
      <c r="EP324" s="664"/>
      <c r="EQ324" s="664"/>
      <c r="ER324" s="664"/>
      <c r="ES324" s="664"/>
      <c r="ET324" s="664"/>
      <c r="EU324" s="664"/>
      <c r="EV324" s="664"/>
      <c r="EW324" s="664"/>
      <c r="EX324" s="664"/>
      <c r="EY324" s="666"/>
    </row>
    <row r="325" ht="85.5" customHeight="1">
      <c r="A325" s="661"/>
      <c r="B325" s="43"/>
      <c r="C325" s="663" t="s">
        <v>1022</v>
      </c>
      <c r="D325" s="664">
        <f>'3A 2025-2026 REPORTE CALIFICACI'!JQ35</f>
        <v>83</v>
      </c>
      <c r="E325" s="665">
        <f>'3A 2025-2026 REPORTE CALIFICACI'!JR35</f>
        <v>83</v>
      </c>
      <c r="F325" s="665">
        <f>'3A 2025-2026 REPORTE CALIFICACI'!JS35</f>
        <v>84</v>
      </c>
      <c r="G325" s="664">
        <f>'3A 2025-2026 REPORTE CALIFICACI'!JT35</f>
        <v>0</v>
      </c>
      <c r="H325" s="664">
        <f>'3A 2025-2026 REPORTE CALIFICACI'!JU35</f>
        <v>81</v>
      </c>
      <c r="I325" s="665">
        <f>'3A 2025-2026 REPORTE CALIFICACI'!JV35</f>
        <v>80</v>
      </c>
      <c r="J325" s="665">
        <f>'3A 2025-2026 REPORTE CALIFICACI'!JW35</f>
        <v>94</v>
      </c>
      <c r="K325" s="664">
        <f>'3A 2025-2026 REPORTE CALIFICACI'!JX35</f>
        <v>0</v>
      </c>
      <c r="L325" s="664">
        <f>'3A 2025-2026 REPORTE CALIFICACI'!JY35</f>
        <v>86</v>
      </c>
      <c r="M325" s="665">
        <f>'3A 2025-2026 REPORTE CALIFICACI'!JZ35</f>
        <v>84</v>
      </c>
      <c r="N325" s="665">
        <f>'3A 2025-2026 REPORTE CALIFICACI'!KA35</f>
        <v>88</v>
      </c>
      <c r="O325" s="664">
        <f>'3A 2025-2026 REPORTE CALIFICACI'!KB35</f>
        <v>0</v>
      </c>
      <c r="P325" s="665">
        <f>'3A 2025-2026 REPORTE CALIFICACI'!KC35</f>
        <v>89</v>
      </c>
      <c r="Q325" s="665">
        <f>'3A 2025-2026 REPORTE CALIFICACI'!KD35</f>
        <v>86</v>
      </c>
      <c r="R325" s="665">
        <f>'3A 2025-2026 REPORTE CALIFICACI'!KE35</f>
        <v>91</v>
      </c>
      <c r="S325" s="664">
        <f>'3A 2025-2026 REPORTE CALIFICACI'!KF35</f>
        <v>0</v>
      </c>
      <c r="T325" s="664"/>
      <c r="U325" s="664"/>
      <c r="V325" s="664"/>
      <c r="W325" s="664"/>
      <c r="X325" s="664"/>
      <c r="Y325" s="664"/>
      <c r="Z325" s="664"/>
      <c r="AA325" s="664"/>
      <c r="AB325" s="664"/>
      <c r="AC325" s="664"/>
      <c r="AD325" s="664"/>
      <c r="AE325" s="664"/>
      <c r="AF325" s="664"/>
      <c r="AG325" s="664"/>
      <c r="AH325" s="664"/>
      <c r="AI325" s="664"/>
      <c r="AJ325" s="664"/>
      <c r="AK325" s="664"/>
      <c r="AL325" s="666"/>
      <c r="AM325" s="667"/>
      <c r="AN325" s="661"/>
      <c r="AO325" s="43"/>
      <c r="AP325" s="663" t="s">
        <v>1022</v>
      </c>
      <c r="AQ325" s="664">
        <f>'3A 2025-2026 REPORTE CALIFICACI'!JQ36</f>
        <v>84</v>
      </c>
      <c r="AR325" s="665">
        <f>'3A 2025-2026 REPORTE CALIFICACI'!JR36</f>
        <v>83</v>
      </c>
      <c r="AS325" s="665">
        <f>'3A 2025-2026 REPORTE CALIFICACI'!JS36</f>
        <v>78</v>
      </c>
      <c r="AT325" s="664">
        <f>'3A 2025-2026 REPORTE CALIFICACI'!JT36</f>
        <v>0</v>
      </c>
      <c r="AU325" s="664">
        <f>'3A 2025-2026 REPORTE CALIFICACI'!JU36</f>
        <v>81</v>
      </c>
      <c r="AV325" s="665">
        <f>'3A 2025-2026 REPORTE CALIFICACI'!JV36</f>
        <v>81</v>
      </c>
      <c r="AW325" s="665">
        <f>'3A 2025-2026 REPORTE CALIFICACI'!JW36</f>
        <v>74</v>
      </c>
      <c r="AX325" s="664">
        <f>'3A 2025-2026 REPORTE CALIFICACI'!JX36</f>
        <v>0</v>
      </c>
      <c r="AY325" s="664">
        <f>'3A 2025-2026 REPORTE CALIFICACI'!JY36</f>
        <v>86</v>
      </c>
      <c r="AZ325" s="665">
        <f>'3A 2025-2026 REPORTE CALIFICACI'!JZ36</f>
        <v>84</v>
      </c>
      <c r="BA325" s="665">
        <f>'3A 2025-2026 REPORTE CALIFICACI'!KA36</f>
        <v>88</v>
      </c>
      <c r="BB325" s="664">
        <f>'3A 2025-2026 REPORTE CALIFICACI'!KB36</f>
        <v>0</v>
      </c>
      <c r="BC325" s="665">
        <f>'3A 2025-2026 REPORTE CALIFICACI'!KC36</f>
        <v>74</v>
      </c>
      <c r="BD325" s="665">
        <f>'3A 2025-2026 REPORTE CALIFICACI'!KD36</f>
        <v>74</v>
      </c>
      <c r="BE325" s="665">
        <f>'3A 2025-2026 REPORTE CALIFICACI'!KE36</f>
        <v>77.33333333</v>
      </c>
      <c r="BF325" s="664">
        <f>'3A 2025-2026 REPORTE CALIFICACI'!KF36</f>
        <v>0</v>
      </c>
      <c r="BG325" s="664"/>
      <c r="BH325" s="664"/>
      <c r="BI325" s="664"/>
      <c r="BJ325" s="664"/>
      <c r="BK325" s="664"/>
      <c r="BL325" s="664"/>
      <c r="BM325" s="664"/>
      <c r="BN325" s="664"/>
      <c r="BO325" s="664"/>
      <c r="BP325" s="664"/>
      <c r="BQ325" s="664"/>
      <c r="BR325" s="664"/>
      <c r="BS325" s="664"/>
      <c r="BT325" s="664"/>
      <c r="BU325" s="664"/>
      <c r="BV325" s="664"/>
      <c r="BW325" s="664"/>
      <c r="BX325" s="664"/>
      <c r="BY325" s="666"/>
      <c r="BZ325" s="667"/>
      <c r="CA325" s="661"/>
      <c r="CB325" s="43"/>
      <c r="CC325" s="663" t="s">
        <v>1022</v>
      </c>
      <c r="CD325" s="664">
        <f>'3A 2025-2026 REPORTE CALIFICACI'!JQ37</f>
        <v>81</v>
      </c>
      <c r="CE325" s="665">
        <f>'3A 2025-2026 REPORTE CALIFICACI'!JR37</f>
        <v>80</v>
      </c>
      <c r="CF325" s="665">
        <f>'3A 2025-2026 REPORTE CALIFICACI'!JS37</f>
        <v>76</v>
      </c>
      <c r="CG325" s="664">
        <f>'3A 2025-2026 REPORTE CALIFICACI'!JT37</f>
        <v>0</v>
      </c>
      <c r="CH325" s="664">
        <f>'3A 2025-2026 REPORTE CALIFICACI'!JU37</f>
        <v>78</v>
      </c>
      <c r="CI325" s="665">
        <f>'3A 2025-2026 REPORTE CALIFICACI'!JV37</f>
        <v>94</v>
      </c>
      <c r="CJ325" s="665">
        <f>'3A 2025-2026 REPORTE CALIFICACI'!JW37</f>
        <v>74</v>
      </c>
      <c r="CK325" s="664">
        <f>'3A 2025-2026 REPORTE CALIFICACI'!JX37</f>
        <v>0</v>
      </c>
      <c r="CL325" s="664">
        <f>'3A 2025-2026 REPORTE CALIFICACI'!JY37</f>
        <v>86</v>
      </c>
      <c r="CM325" s="665">
        <f>'3A 2025-2026 REPORTE CALIFICACI'!JZ37</f>
        <v>91</v>
      </c>
      <c r="CN325" s="665">
        <f>'3A 2025-2026 REPORTE CALIFICACI'!KA37</f>
        <v>88</v>
      </c>
      <c r="CO325" s="664">
        <f>'3A 2025-2026 REPORTE CALIFICACI'!KB37</f>
        <v>0</v>
      </c>
      <c r="CP325" s="665">
        <f>'3A 2025-2026 REPORTE CALIFICACI'!KC37</f>
        <v>83</v>
      </c>
      <c r="CQ325" s="665">
        <f>'3A 2025-2026 REPORTE CALIFICACI'!KD37</f>
        <v>88</v>
      </c>
      <c r="CR325" s="665">
        <f>'3A 2025-2026 REPORTE CALIFICACI'!KE37</f>
        <v>84</v>
      </c>
      <c r="CS325" s="664">
        <f>'3A 2025-2026 REPORTE CALIFICACI'!KF37</f>
        <v>0</v>
      </c>
      <c r="CT325" s="664"/>
      <c r="CU325" s="664"/>
      <c r="CV325" s="664"/>
      <c r="CW325" s="664"/>
      <c r="CX325" s="664"/>
      <c r="CY325" s="664"/>
      <c r="CZ325" s="664"/>
      <c r="DA325" s="664"/>
      <c r="DB325" s="664"/>
      <c r="DC325" s="664"/>
      <c r="DD325" s="664"/>
      <c r="DE325" s="664"/>
      <c r="DF325" s="664"/>
      <c r="DG325" s="664"/>
      <c r="DH325" s="664"/>
      <c r="DI325" s="664"/>
      <c r="DJ325" s="664"/>
      <c r="DK325" s="664"/>
      <c r="DL325" s="666"/>
      <c r="DM325" s="667"/>
      <c r="DN325" s="661"/>
      <c r="DO325" s="43"/>
      <c r="DP325" s="663" t="s">
        <v>1022</v>
      </c>
      <c r="DQ325" s="664">
        <f>'3A 2025-2026 REPORTE CALIFICACI'!JQ38</f>
        <v>94</v>
      </c>
      <c r="DR325" s="665">
        <f>'3A 2025-2026 REPORTE CALIFICACI'!JR38</f>
        <v>92</v>
      </c>
      <c r="DS325" s="665">
        <f>'3A 2025-2026 REPORTE CALIFICACI'!JS38</f>
        <v>100</v>
      </c>
      <c r="DT325" s="664">
        <f>'3A 2025-2026 REPORTE CALIFICACI'!JT38</f>
        <v>0</v>
      </c>
      <c r="DU325" s="664">
        <f>'3A 2025-2026 REPORTE CALIFICACI'!JU38</f>
        <v>91</v>
      </c>
      <c r="DV325" s="665">
        <f>'3A 2025-2026 REPORTE CALIFICACI'!JV38</f>
        <v>94</v>
      </c>
      <c r="DW325" s="665">
        <f>'3A 2025-2026 REPORTE CALIFICACI'!JW38</f>
        <v>94</v>
      </c>
      <c r="DX325" s="664">
        <f>'3A 2025-2026 REPORTE CALIFICACI'!JX38</f>
        <v>0</v>
      </c>
      <c r="DY325" s="664">
        <f>'3A 2025-2026 REPORTE CALIFICACI'!JY38</f>
        <v>94</v>
      </c>
      <c r="DZ325" s="665">
        <f>'3A 2025-2026 REPORTE CALIFICACI'!JZ38</f>
        <v>97</v>
      </c>
      <c r="EA325" s="665">
        <f>'3A 2025-2026 REPORTE CALIFICACI'!KA38</f>
        <v>92</v>
      </c>
      <c r="EB325" s="664">
        <f>'3A 2025-2026 REPORTE CALIFICACI'!KB38</f>
        <v>0</v>
      </c>
      <c r="EC325" s="665">
        <f>'3A 2025-2026 REPORTE CALIFICACI'!KC38</f>
        <v>96</v>
      </c>
      <c r="ED325" s="665">
        <f>'3A 2025-2026 REPORTE CALIFICACI'!KD38</f>
        <v>91</v>
      </c>
      <c r="EE325" s="665">
        <f>'3A 2025-2026 REPORTE CALIFICACI'!KE38</f>
        <v>93</v>
      </c>
      <c r="EF325" s="664">
        <f>'3A 2025-2026 REPORTE CALIFICACI'!KF38</f>
        <v>0</v>
      </c>
      <c r="EG325" s="664"/>
      <c r="EH325" s="664"/>
      <c r="EI325" s="664"/>
      <c r="EJ325" s="664"/>
      <c r="EK325" s="664"/>
      <c r="EL325" s="664"/>
      <c r="EM325" s="664"/>
      <c r="EN325" s="664"/>
      <c r="EO325" s="664"/>
      <c r="EP325" s="664"/>
      <c r="EQ325" s="664"/>
      <c r="ER325" s="664"/>
      <c r="ES325" s="664"/>
      <c r="ET325" s="664"/>
      <c r="EU325" s="664"/>
      <c r="EV325" s="664"/>
      <c r="EW325" s="664"/>
      <c r="EX325" s="664"/>
      <c r="EY325" s="666"/>
    </row>
    <row r="326">
      <c r="A326" s="628"/>
      <c r="B326" s="643"/>
      <c r="C326" s="643"/>
      <c r="D326" s="643"/>
      <c r="E326" s="643"/>
      <c r="F326" s="643"/>
      <c r="G326" s="643"/>
      <c r="H326" s="643"/>
      <c r="I326" s="643"/>
      <c r="J326" s="643"/>
      <c r="K326" s="643"/>
      <c r="L326" s="643"/>
      <c r="M326" s="643"/>
      <c r="N326" s="643"/>
      <c r="O326" s="643"/>
      <c r="P326" s="643"/>
      <c r="Q326" s="643"/>
      <c r="R326" s="643"/>
      <c r="S326" s="643"/>
      <c r="T326" s="643"/>
      <c r="U326" s="643"/>
      <c r="V326" s="643"/>
      <c r="W326" s="643"/>
      <c r="X326" s="668"/>
      <c r="Y326" s="668"/>
      <c r="Z326" s="643"/>
      <c r="AA326" s="643"/>
      <c r="AB326" s="643"/>
      <c r="AC326" s="643"/>
      <c r="AD326" s="643"/>
      <c r="AE326" s="643"/>
      <c r="AF326" s="643"/>
      <c r="AG326" s="643"/>
      <c r="AH326" s="643"/>
      <c r="AI326" s="643"/>
      <c r="AJ326" s="643"/>
      <c r="AK326" s="643"/>
      <c r="AL326" s="644"/>
      <c r="AM326" s="643"/>
      <c r="AN326" s="628"/>
      <c r="AO326" s="643"/>
      <c r="AP326" s="643"/>
      <c r="AQ326" s="643"/>
      <c r="AR326" s="643"/>
      <c r="AS326" s="643"/>
      <c r="AT326" s="643"/>
      <c r="AU326" s="643"/>
      <c r="AV326" s="643"/>
      <c r="AW326" s="643"/>
      <c r="AX326" s="643"/>
      <c r="AY326" s="643"/>
      <c r="AZ326" s="643"/>
      <c r="BA326" s="643"/>
      <c r="BB326" s="643"/>
      <c r="BC326" s="643"/>
      <c r="BD326" s="643"/>
      <c r="BE326" s="643"/>
      <c r="BF326" s="643"/>
      <c r="BG326" s="643"/>
      <c r="BH326" s="643"/>
      <c r="BI326" s="643"/>
      <c r="BJ326" s="643"/>
      <c r="BK326" s="668"/>
      <c r="BL326" s="668"/>
      <c r="BM326" s="643"/>
      <c r="BN326" s="643"/>
      <c r="BO326" s="643"/>
      <c r="BP326" s="643"/>
      <c r="BQ326" s="643"/>
      <c r="BR326" s="643"/>
      <c r="BS326" s="643"/>
      <c r="BT326" s="643"/>
      <c r="BU326" s="643"/>
      <c r="BV326" s="643"/>
      <c r="BW326" s="643"/>
      <c r="BX326" s="643"/>
      <c r="BY326" s="644"/>
      <c r="BZ326" s="643"/>
      <c r="CA326" s="628"/>
      <c r="CB326" s="643"/>
      <c r="CC326" s="643"/>
      <c r="CD326" s="643"/>
      <c r="CE326" s="643"/>
      <c r="CF326" s="643"/>
      <c r="CG326" s="643"/>
      <c r="CH326" s="643"/>
      <c r="CI326" s="643"/>
      <c r="CJ326" s="643"/>
      <c r="CK326" s="643"/>
      <c r="CL326" s="643"/>
      <c r="CM326" s="643"/>
      <c r="CN326" s="643"/>
      <c r="CO326" s="643"/>
      <c r="CP326" s="643"/>
      <c r="CQ326" s="643"/>
      <c r="CR326" s="643"/>
      <c r="CS326" s="643"/>
      <c r="CT326" s="643"/>
      <c r="CU326" s="643"/>
      <c r="CV326" s="643"/>
      <c r="CW326" s="643"/>
      <c r="CX326" s="668"/>
      <c r="CY326" s="668"/>
      <c r="CZ326" s="643"/>
      <c r="DA326" s="643"/>
      <c r="DB326" s="643"/>
      <c r="DC326" s="643"/>
      <c r="DD326" s="643"/>
      <c r="DE326" s="643"/>
      <c r="DF326" s="643"/>
      <c r="DG326" s="643"/>
      <c r="DH326" s="643"/>
      <c r="DI326" s="643"/>
      <c r="DJ326" s="643"/>
      <c r="DK326" s="643"/>
      <c r="DL326" s="644"/>
      <c r="DM326" s="643"/>
      <c r="DN326" s="628"/>
      <c r="DO326" s="643"/>
      <c r="DP326" s="643"/>
      <c r="DQ326" s="643"/>
      <c r="DR326" s="643"/>
      <c r="DS326" s="643"/>
      <c r="DT326" s="643"/>
      <c r="DU326" s="643"/>
      <c r="DV326" s="643"/>
      <c r="DW326" s="643"/>
      <c r="DX326" s="643"/>
      <c r="DY326" s="643"/>
      <c r="DZ326" s="643"/>
      <c r="EA326" s="643"/>
      <c r="EB326" s="643"/>
      <c r="EC326" s="643"/>
      <c r="ED326" s="643"/>
      <c r="EE326" s="643"/>
      <c r="EF326" s="643"/>
      <c r="EG326" s="643"/>
      <c r="EH326" s="643"/>
      <c r="EI326" s="643"/>
      <c r="EJ326" s="643"/>
      <c r="EK326" s="668"/>
      <c r="EL326" s="668"/>
      <c r="EM326" s="643"/>
      <c r="EN326" s="643"/>
      <c r="EO326" s="643"/>
      <c r="EP326" s="643"/>
      <c r="EQ326" s="643"/>
      <c r="ER326" s="643"/>
      <c r="ES326" s="643"/>
      <c r="ET326" s="643"/>
      <c r="EU326" s="643"/>
      <c r="EV326" s="643"/>
      <c r="EW326" s="643"/>
      <c r="EX326" s="643"/>
      <c r="EY326" s="644"/>
    </row>
    <row r="327">
      <c r="A327" s="628"/>
      <c r="B327" s="643"/>
      <c r="C327" s="643"/>
      <c r="D327" s="643"/>
      <c r="E327" s="643"/>
      <c r="F327" s="643"/>
      <c r="G327" s="643"/>
      <c r="H327" s="643"/>
      <c r="I327" s="643"/>
      <c r="J327" s="643"/>
      <c r="K327" s="643"/>
      <c r="L327" s="643"/>
      <c r="M327" s="643"/>
      <c r="N327" s="643"/>
      <c r="O327" s="643"/>
      <c r="P327" s="643"/>
      <c r="Q327" s="643"/>
      <c r="R327" s="643"/>
      <c r="S327" s="643"/>
      <c r="T327" s="643"/>
      <c r="U327" s="643"/>
      <c r="V327" s="643"/>
      <c r="W327" s="643"/>
      <c r="X327" s="643"/>
      <c r="Y327" s="643"/>
      <c r="Z327" s="643"/>
      <c r="AA327" s="643"/>
      <c r="AB327" s="643"/>
      <c r="AC327" s="643"/>
      <c r="AD327" s="643"/>
      <c r="AE327" s="643"/>
      <c r="AF327" s="643"/>
      <c r="AG327" s="643"/>
      <c r="AH327" s="643"/>
      <c r="AI327" s="643"/>
      <c r="AJ327" s="643"/>
      <c r="AK327" s="643"/>
      <c r="AL327" s="644"/>
      <c r="AM327" s="643"/>
      <c r="AN327" s="628"/>
      <c r="AO327" s="643"/>
      <c r="AP327" s="643"/>
      <c r="AQ327" s="643"/>
      <c r="AR327" s="643"/>
      <c r="AS327" s="643"/>
      <c r="AT327" s="643"/>
      <c r="AU327" s="643"/>
      <c r="AV327" s="643"/>
      <c r="AW327" s="643"/>
      <c r="AX327" s="643"/>
      <c r="AY327" s="643"/>
      <c r="AZ327" s="643"/>
      <c r="BA327" s="643"/>
      <c r="BB327" s="643"/>
      <c r="BC327" s="643"/>
      <c r="BD327" s="643"/>
      <c r="BE327" s="643"/>
      <c r="BF327" s="643"/>
      <c r="BG327" s="643"/>
      <c r="BH327" s="643"/>
      <c r="BI327" s="643"/>
      <c r="BJ327" s="643"/>
      <c r="BK327" s="643"/>
      <c r="BL327" s="643"/>
      <c r="BM327" s="643"/>
      <c r="BN327" s="643"/>
      <c r="BO327" s="643"/>
      <c r="BP327" s="643"/>
      <c r="BQ327" s="643"/>
      <c r="BR327" s="643"/>
      <c r="BS327" s="643"/>
      <c r="BT327" s="643"/>
      <c r="BU327" s="643"/>
      <c r="BV327" s="643"/>
      <c r="BW327" s="643"/>
      <c r="BX327" s="643"/>
      <c r="BY327" s="644"/>
      <c r="BZ327" s="643"/>
      <c r="CA327" s="628"/>
      <c r="CB327" s="643"/>
      <c r="CC327" s="643"/>
      <c r="CD327" s="643"/>
      <c r="CE327" s="643"/>
      <c r="CF327" s="643"/>
      <c r="CG327" s="643"/>
      <c r="CH327" s="643"/>
      <c r="CI327" s="643"/>
      <c r="CJ327" s="643"/>
      <c r="CK327" s="643"/>
      <c r="CL327" s="643"/>
      <c r="CM327" s="643"/>
      <c r="CN327" s="643"/>
      <c r="CO327" s="643"/>
      <c r="CP327" s="643"/>
      <c r="CQ327" s="643"/>
      <c r="CR327" s="643"/>
      <c r="CS327" s="643"/>
      <c r="CT327" s="643"/>
      <c r="CU327" s="643"/>
      <c r="CV327" s="643"/>
      <c r="CW327" s="643"/>
      <c r="CX327" s="643"/>
      <c r="CY327" s="643"/>
      <c r="CZ327" s="643"/>
      <c r="DA327" s="643"/>
      <c r="DB327" s="643"/>
      <c r="DC327" s="643"/>
      <c r="DD327" s="643"/>
      <c r="DE327" s="643"/>
      <c r="DF327" s="643"/>
      <c r="DG327" s="643"/>
      <c r="DH327" s="643"/>
      <c r="DI327" s="643"/>
      <c r="DJ327" s="643"/>
      <c r="DK327" s="643"/>
      <c r="DL327" s="644"/>
      <c r="DM327" s="643"/>
      <c r="DN327" s="628"/>
      <c r="DO327" s="643"/>
      <c r="DP327" s="643"/>
      <c r="DQ327" s="643"/>
      <c r="DR327" s="643"/>
      <c r="DS327" s="643"/>
      <c r="DT327" s="643"/>
      <c r="DU327" s="643"/>
      <c r="DV327" s="643"/>
      <c r="DW327" s="643"/>
      <c r="DX327" s="643"/>
      <c r="DY327" s="643"/>
      <c r="DZ327" s="643"/>
      <c r="EA327" s="643"/>
      <c r="EB327" s="643"/>
      <c r="EC327" s="643"/>
      <c r="ED327" s="643"/>
      <c r="EE327" s="643"/>
      <c r="EF327" s="643"/>
      <c r="EG327" s="643"/>
      <c r="EH327" s="643"/>
      <c r="EI327" s="643"/>
      <c r="EJ327" s="643"/>
      <c r="EK327" s="643"/>
      <c r="EL327" s="643"/>
      <c r="EM327" s="643"/>
      <c r="EN327" s="643"/>
      <c r="EO327" s="643"/>
      <c r="EP327" s="643"/>
      <c r="EQ327" s="643"/>
      <c r="ER327" s="643"/>
      <c r="ES327" s="643"/>
      <c r="ET327" s="643"/>
      <c r="EU327" s="643"/>
      <c r="EV327" s="643"/>
      <c r="EW327" s="643"/>
      <c r="EX327" s="643"/>
      <c r="EY327" s="644"/>
    </row>
    <row r="328">
      <c r="A328" s="628"/>
      <c r="B328" s="643"/>
      <c r="C328" s="643"/>
      <c r="D328" s="643"/>
      <c r="E328" s="643"/>
      <c r="F328" s="643"/>
      <c r="G328" s="643"/>
      <c r="H328" s="643"/>
      <c r="I328" s="643"/>
      <c r="J328" s="643"/>
      <c r="K328" s="643"/>
      <c r="L328" s="643"/>
      <c r="M328" s="643"/>
      <c r="N328" s="643"/>
      <c r="O328" s="643"/>
      <c r="P328" s="643"/>
      <c r="Q328" s="643"/>
      <c r="R328" s="643"/>
      <c r="S328" s="643"/>
      <c r="T328" s="643"/>
      <c r="U328" s="643"/>
      <c r="V328" s="643"/>
      <c r="W328" s="643"/>
      <c r="X328" s="643"/>
      <c r="Y328" s="643"/>
      <c r="Z328" s="643"/>
      <c r="AA328" s="643"/>
      <c r="AB328" s="643"/>
      <c r="AC328" s="643"/>
      <c r="AD328" s="643"/>
      <c r="AE328" s="643"/>
      <c r="AF328" s="643"/>
      <c r="AG328" s="643"/>
      <c r="AH328" s="643"/>
      <c r="AI328" s="643"/>
      <c r="AJ328" s="643"/>
      <c r="AK328" s="643"/>
      <c r="AL328" s="644"/>
      <c r="AM328" s="643"/>
      <c r="AN328" s="628"/>
      <c r="AO328" s="643"/>
      <c r="AP328" s="643"/>
      <c r="AQ328" s="643"/>
      <c r="AR328" s="643"/>
      <c r="AS328" s="643"/>
      <c r="AT328" s="643"/>
      <c r="AU328" s="643"/>
      <c r="AV328" s="643"/>
      <c r="AW328" s="643"/>
      <c r="AX328" s="643"/>
      <c r="AY328" s="643"/>
      <c r="AZ328" s="643"/>
      <c r="BA328" s="643"/>
      <c r="BB328" s="643"/>
      <c r="BC328" s="643"/>
      <c r="BD328" s="643"/>
      <c r="BE328" s="643"/>
      <c r="BF328" s="643"/>
      <c r="BG328" s="643"/>
      <c r="BH328" s="643"/>
      <c r="BI328" s="643"/>
      <c r="BJ328" s="643"/>
      <c r="BK328" s="643"/>
      <c r="BL328" s="643"/>
      <c r="BM328" s="643"/>
      <c r="BN328" s="643"/>
      <c r="BO328" s="643"/>
      <c r="BP328" s="643"/>
      <c r="BQ328" s="643"/>
      <c r="BR328" s="643"/>
      <c r="BS328" s="643"/>
      <c r="BT328" s="643"/>
      <c r="BU328" s="643"/>
      <c r="BV328" s="643"/>
      <c r="BW328" s="643"/>
      <c r="BX328" s="643"/>
      <c r="BY328" s="644"/>
      <c r="BZ328" s="643"/>
      <c r="CA328" s="628"/>
      <c r="CB328" s="643"/>
      <c r="CC328" s="643"/>
      <c r="CD328" s="643"/>
      <c r="CE328" s="643"/>
      <c r="CF328" s="643"/>
      <c r="CG328" s="643"/>
      <c r="CH328" s="643"/>
      <c r="CI328" s="643"/>
      <c r="CJ328" s="643"/>
      <c r="CK328" s="643"/>
      <c r="CL328" s="643"/>
      <c r="CM328" s="643"/>
      <c r="CN328" s="643"/>
      <c r="CO328" s="643"/>
      <c r="CP328" s="643"/>
      <c r="CQ328" s="643"/>
      <c r="CR328" s="643"/>
      <c r="CS328" s="643"/>
      <c r="CT328" s="643"/>
      <c r="CU328" s="643"/>
      <c r="CV328" s="643"/>
      <c r="CW328" s="643"/>
      <c r="CX328" s="643"/>
      <c r="CY328" s="643"/>
      <c r="CZ328" s="643"/>
      <c r="DA328" s="643"/>
      <c r="DB328" s="643"/>
      <c r="DC328" s="643"/>
      <c r="DD328" s="643"/>
      <c r="DE328" s="643"/>
      <c r="DF328" s="643"/>
      <c r="DG328" s="643"/>
      <c r="DH328" s="643"/>
      <c r="DI328" s="643"/>
      <c r="DJ328" s="643"/>
      <c r="DK328" s="643"/>
      <c r="DL328" s="644"/>
      <c r="DM328" s="643"/>
      <c r="DN328" s="628"/>
      <c r="DO328" s="643"/>
      <c r="DP328" s="643"/>
      <c r="DQ328" s="643"/>
      <c r="DR328" s="643"/>
      <c r="DS328" s="643"/>
      <c r="DT328" s="643"/>
      <c r="DU328" s="643"/>
      <c r="DV328" s="643"/>
      <c r="DW328" s="643"/>
      <c r="DX328" s="643"/>
      <c r="DY328" s="643"/>
      <c r="DZ328" s="643"/>
      <c r="EA328" s="643"/>
      <c r="EB328" s="643"/>
      <c r="EC328" s="643"/>
      <c r="ED328" s="643"/>
      <c r="EE328" s="643"/>
      <c r="EF328" s="643"/>
      <c r="EG328" s="643"/>
      <c r="EH328" s="643"/>
      <c r="EI328" s="643"/>
      <c r="EJ328" s="643"/>
      <c r="EK328" s="643"/>
      <c r="EL328" s="643"/>
      <c r="EM328" s="643"/>
      <c r="EN328" s="643"/>
      <c r="EO328" s="643"/>
      <c r="EP328" s="643"/>
      <c r="EQ328" s="643"/>
      <c r="ER328" s="643"/>
      <c r="ES328" s="643"/>
      <c r="ET328" s="643"/>
      <c r="EU328" s="643"/>
      <c r="EV328" s="643"/>
      <c r="EW328" s="643"/>
      <c r="EX328" s="643"/>
      <c r="EY328" s="644"/>
    </row>
    <row r="329">
      <c r="A329" s="669"/>
      <c r="B329" s="670" t="s">
        <v>1023</v>
      </c>
      <c r="C329" s="15"/>
      <c r="D329" s="15"/>
      <c r="E329" s="15"/>
      <c r="F329" s="15"/>
      <c r="G329" s="15"/>
      <c r="H329" s="16"/>
      <c r="I329" s="671"/>
      <c r="J329" s="646" t="s">
        <v>1024</v>
      </c>
      <c r="K329" s="15"/>
      <c r="L329" s="15"/>
      <c r="M329" s="15"/>
      <c r="N329" s="15"/>
      <c r="O329" s="15"/>
      <c r="P329" s="16"/>
      <c r="Q329" s="671"/>
      <c r="R329" s="670" t="s">
        <v>1025</v>
      </c>
      <c r="S329" s="15"/>
      <c r="T329" s="15"/>
      <c r="U329" s="15"/>
      <c r="V329" s="16"/>
      <c r="W329" s="672" t="s">
        <v>1026</v>
      </c>
      <c r="X329" s="41"/>
      <c r="Y329" s="672"/>
      <c r="Z329" s="673"/>
      <c r="AA329" s="674"/>
      <c r="AB329" s="672" t="s">
        <v>1027</v>
      </c>
      <c r="AC329" s="41"/>
      <c r="AD329" s="675"/>
      <c r="AE329" s="671"/>
      <c r="AF329" s="671"/>
      <c r="AG329" s="671"/>
      <c r="AH329" s="671"/>
      <c r="AI329" s="671"/>
      <c r="AJ329" s="671"/>
      <c r="AK329" s="671"/>
      <c r="AL329" s="676"/>
      <c r="AM329" s="671"/>
      <c r="AN329" s="669"/>
      <c r="AO329" s="670" t="s">
        <v>1023</v>
      </c>
      <c r="AP329" s="15"/>
      <c r="AQ329" s="15"/>
      <c r="AR329" s="15"/>
      <c r="AS329" s="15"/>
      <c r="AT329" s="15"/>
      <c r="AU329" s="16"/>
      <c r="AV329" s="671"/>
      <c r="AW329" s="646" t="s">
        <v>1024</v>
      </c>
      <c r="AX329" s="15"/>
      <c r="AY329" s="15"/>
      <c r="AZ329" s="15"/>
      <c r="BA329" s="15"/>
      <c r="BB329" s="15"/>
      <c r="BC329" s="16"/>
      <c r="BD329" s="671"/>
      <c r="BE329" s="670" t="s">
        <v>1025</v>
      </c>
      <c r="BF329" s="15"/>
      <c r="BG329" s="15"/>
      <c r="BH329" s="15"/>
      <c r="BI329" s="16"/>
      <c r="BJ329" s="672" t="s">
        <v>1026</v>
      </c>
      <c r="BK329" s="41"/>
      <c r="BL329" s="672"/>
      <c r="BM329" s="673"/>
      <c r="BN329" s="674"/>
      <c r="BO329" s="672" t="s">
        <v>1027</v>
      </c>
      <c r="BP329" s="41"/>
      <c r="BQ329" s="675"/>
      <c r="BR329" s="671"/>
      <c r="BS329" s="671"/>
      <c r="BT329" s="671"/>
      <c r="BU329" s="671"/>
      <c r="BV329" s="671"/>
      <c r="BW329" s="671"/>
      <c r="BX329" s="671"/>
      <c r="BY329" s="676"/>
      <c r="BZ329" s="671"/>
      <c r="CA329" s="669"/>
      <c r="CB329" s="670" t="s">
        <v>1023</v>
      </c>
      <c r="CC329" s="15"/>
      <c r="CD329" s="15"/>
      <c r="CE329" s="15"/>
      <c r="CF329" s="15"/>
      <c r="CG329" s="15"/>
      <c r="CH329" s="16"/>
      <c r="CI329" s="671"/>
      <c r="CJ329" s="646" t="s">
        <v>1024</v>
      </c>
      <c r="CK329" s="15"/>
      <c r="CL329" s="15"/>
      <c r="CM329" s="15"/>
      <c r="CN329" s="15"/>
      <c r="CO329" s="15"/>
      <c r="CP329" s="16"/>
      <c r="CQ329" s="671"/>
      <c r="CR329" s="670" t="s">
        <v>1025</v>
      </c>
      <c r="CS329" s="15"/>
      <c r="CT329" s="15"/>
      <c r="CU329" s="15"/>
      <c r="CV329" s="16"/>
      <c r="CW329" s="672" t="s">
        <v>1026</v>
      </c>
      <c r="CX329" s="41"/>
      <c r="CY329" s="672"/>
      <c r="CZ329" s="673"/>
      <c r="DA329" s="674"/>
      <c r="DB329" s="672" t="s">
        <v>1027</v>
      </c>
      <c r="DC329" s="41"/>
      <c r="DD329" s="675"/>
      <c r="DE329" s="671"/>
      <c r="DF329" s="671"/>
      <c r="DG329" s="671"/>
      <c r="DH329" s="671"/>
      <c r="DI329" s="671"/>
      <c r="DJ329" s="671"/>
      <c r="DK329" s="671"/>
      <c r="DL329" s="676"/>
      <c r="DM329" s="671"/>
      <c r="DN329" s="669"/>
      <c r="DO329" s="670" t="s">
        <v>1023</v>
      </c>
      <c r="DP329" s="15"/>
      <c r="DQ329" s="15"/>
      <c r="DR329" s="15"/>
      <c r="DS329" s="15"/>
      <c r="DT329" s="15"/>
      <c r="DU329" s="16"/>
      <c r="DV329" s="671"/>
      <c r="DW329" s="646" t="s">
        <v>1024</v>
      </c>
      <c r="DX329" s="15"/>
      <c r="DY329" s="15"/>
      <c r="DZ329" s="15"/>
      <c r="EA329" s="15"/>
      <c r="EB329" s="15"/>
      <c r="EC329" s="16"/>
      <c r="ED329" s="671"/>
      <c r="EE329" s="670" t="s">
        <v>1025</v>
      </c>
      <c r="EF329" s="15"/>
      <c r="EG329" s="15"/>
      <c r="EH329" s="15"/>
      <c r="EI329" s="16"/>
      <c r="EJ329" s="672" t="s">
        <v>1026</v>
      </c>
      <c r="EK329" s="41"/>
      <c r="EL329" s="672"/>
      <c r="EM329" s="673"/>
      <c r="EN329" s="674"/>
      <c r="EO329" s="672" t="s">
        <v>1027</v>
      </c>
      <c r="EP329" s="41"/>
      <c r="EQ329" s="675"/>
      <c r="ER329" s="671"/>
      <c r="ES329" s="671"/>
      <c r="ET329" s="671"/>
      <c r="EU329" s="671"/>
      <c r="EV329" s="671"/>
      <c r="EW329" s="671"/>
      <c r="EX329" s="671"/>
      <c r="EY329" s="676"/>
    </row>
    <row r="330">
      <c r="A330" s="669"/>
      <c r="B330" s="677" t="s">
        <v>1028</v>
      </c>
      <c r="C330" s="678" t="s">
        <v>1029</v>
      </c>
      <c r="D330" s="678" t="s">
        <v>1030</v>
      </c>
      <c r="E330" s="679" t="s">
        <v>1031</v>
      </c>
      <c r="F330" s="15"/>
      <c r="G330" s="15"/>
      <c r="H330" s="16"/>
      <c r="I330" s="671"/>
      <c r="J330" s="680" t="s">
        <v>1032</v>
      </c>
      <c r="K330" s="681" t="s">
        <v>1033</v>
      </c>
      <c r="P330" s="682"/>
      <c r="Q330" s="671"/>
      <c r="R330" s="671"/>
      <c r="S330" s="671"/>
      <c r="T330" s="671"/>
      <c r="U330" s="671"/>
      <c r="V330" s="671"/>
      <c r="W330" s="671"/>
      <c r="X330" s="671"/>
      <c r="Y330" s="671"/>
      <c r="Z330" s="671"/>
      <c r="AA330" s="671"/>
      <c r="AB330" s="671"/>
      <c r="AC330" s="671"/>
      <c r="AD330" s="671"/>
      <c r="AE330" s="671"/>
      <c r="AF330" s="671"/>
      <c r="AG330" s="671"/>
      <c r="AH330" s="671"/>
      <c r="AI330" s="671"/>
      <c r="AJ330" s="671"/>
      <c r="AK330" s="671"/>
      <c r="AL330" s="676"/>
      <c r="AM330" s="671"/>
      <c r="AN330" s="669"/>
      <c r="AO330" s="677" t="s">
        <v>1028</v>
      </c>
      <c r="AP330" s="678" t="s">
        <v>1029</v>
      </c>
      <c r="AQ330" s="678" t="s">
        <v>1030</v>
      </c>
      <c r="AR330" s="679" t="s">
        <v>1031</v>
      </c>
      <c r="AS330" s="15"/>
      <c r="AT330" s="15"/>
      <c r="AU330" s="16"/>
      <c r="AV330" s="671"/>
      <c r="AW330" s="680" t="s">
        <v>1032</v>
      </c>
      <c r="AX330" s="681" t="s">
        <v>1033</v>
      </c>
      <c r="BC330" s="682"/>
      <c r="BD330" s="671"/>
      <c r="BE330" s="671"/>
      <c r="BF330" s="671"/>
      <c r="BG330" s="671"/>
      <c r="BH330" s="671"/>
      <c r="BI330" s="671"/>
      <c r="BJ330" s="671"/>
      <c r="BK330" s="671"/>
      <c r="BL330" s="671"/>
      <c r="BM330" s="671"/>
      <c r="BN330" s="671"/>
      <c r="BO330" s="671"/>
      <c r="BP330" s="671"/>
      <c r="BQ330" s="671"/>
      <c r="BR330" s="671"/>
      <c r="BS330" s="671"/>
      <c r="BT330" s="671"/>
      <c r="BU330" s="671"/>
      <c r="BV330" s="671"/>
      <c r="BW330" s="671"/>
      <c r="BX330" s="671"/>
      <c r="BY330" s="676"/>
      <c r="BZ330" s="671"/>
      <c r="CA330" s="669"/>
      <c r="CB330" s="677" t="s">
        <v>1028</v>
      </c>
      <c r="CC330" s="678" t="s">
        <v>1029</v>
      </c>
      <c r="CD330" s="678" t="s">
        <v>1030</v>
      </c>
      <c r="CE330" s="679" t="s">
        <v>1031</v>
      </c>
      <c r="CF330" s="15"/>
      <c r="CG330" s="15"/>
      <c r="CH330" s="16"/>
      <c r="CI330" s="671"/>
      <c r="CJ330" s="680" t="s">
        <v>1032</v>
      </c>
      <c r="CK330" s="681" t="s">
        <v>1033</v>
      </c>
      <c r="CP330" s="682"/>
      <c r="CQ330" s="671"/>
      <c r="CR330" s="671"/>
      <c r="CS330" s="671"/>
      <c r="CT330" s="671"/>
      <c r="CU330" s="671"/>
      <c r="CV330" s="671"/>
      <c r="CW330" s="671"/>
      <c r="CX330" s="671"/>
      <c r="CY330" s="671"/>
      <c r="CZ330" s="671"/>
      <c r="DA330" s="671"/>
      <c r="DB330" s="671"/>
      <c r="DC330" s="671"/>
      <c r="DD330" s="671"/>
      <c r="DE330" s="671"/>
      <c r="DF330" s="671"/>
      <c r="DG330" s="671"/>
      <c r="DH330" s="671"/>
      <c r="DI330" s="671"/>
      <c r="DJ330" s="671"/>
      <c r="DK330" s="671"/>
      <c r="DL330" s="676"/>
      <c r="DM330" s="671"/>
      <c r="DN330" s="669"/>
      <c r="DO330" s="677" t="s">
        <v>1028</v>
      </c>
      <c r="DP330" s="678" t="s">
        <v>1029</v>
      </c>
      <c r="DQ330" s="678" t="s">
        <v>1030</v>
      </c>
      <c r="DR330" s="679" t="s">
        <v>1031</v>
      </c>
      <c r="DS330" s="15"/>
      <c r="DT330" s="15"/>
      <c r="DU330" s="16"/>
      <c r="DV330" s="671"/>
      <c r="DW330" s="680" t="s">
        <v>1032</v>
      </c>
      <c r="DX330" s="681" t="s">
        <v>1033</v>
      </c>
      <c r="EC330" s="682"/>
      <c r="ED330" s="671"/>
      <c r="EE330" s="671"/>
      <c r="EF330" s="671"/>
      <c r="EG330" s="671"/>
      <c r="EH330" s="671"/>
      <c r="EI330" s="671"/>
      <c r="EJ330" s="671"/>
      <c r="EK330" s="671"/>
      <c r="EL330" s="671"/>
      <c r="EM330" s="671"/>
      <c r="EN330" s="671"/>
      <c r="EO330" s="671"/>
      <c r="EP330" s="671"/>
      <c r="EQ330" s="671"/>
      <c r="ER330" s="671"/>
      <c r="ES330" s="671"/>
      <c r="ET330" s="671"/>
      <c r="EU330" s="671"/>
      <c r="EV330" s="671"/>
      <c r="EW330" s="671"/>
      <c r="EX330" s="671"/>
      <c r="EY330" s="676"/>
    </row>
    <row r="331">
      <c r="A331" s="669"/>
      <c r="B331" s="43"/>
      <c r="C331" s="43"/>
      <c r="D331" s="43"/>
      <c r="E331" s="679" t="s">
        <v>1029</v>
      </c>
      <c r="F331" s="16"/>
      <c r="G331" s="679" t="s">
        <v>1030</v>
      </c>
      <c r="H331" s="16"/>
      <c r="I331" s="671"/>
      <c r="J331" s="680" t="s">
        <v>1034</v>
      </c>
      <c r="K331" s="681" t="s">
        <v>1035</v>
      </c>
      <c r="P331" s="682"/>
      <c r="Q331" s="671"/>
      <c r="R331" s="670" t="s">
        <v>1036</v>
      </c>
      <c r="S331" s="15"/>
      <c r="T331" s="15"/>
      <c r="U331" s="15"/>
      <c r="V331" s="15"/>
      <c r="W331" s="15"/>
      <c r="X331" s="15"/>
      <c r="Y331" s="15"/>
      <c r="Z331" s="15"/>
      <c r="AA331" s="15"/>
      <c r="AB331" s="15"/>
      <c r="AC331" s="15"/>
      <c r="AD331" s="15"/>
      <c r="AE331" s="15"/>
      <c r="AF331" s="15"/>
      <c r="AG331" s="15"/>
      <c r="AH331" s="15"/>
      <c r="AI331" s="15"/>
      <c r="AJ331" s="16"/>
      <c r="AK331" s="671"/>
      <c r="AL331" s="676"/>
      <c r="AM331" s="671"/>
      <c r="AN331" s="669"/>
      <c r="AO331" s="43"/>
      <c r="AP331" s="43"/>
      <c r="AQ331" s="43"/>
      <c r="AR331" s="679" t="s">
        <v>1029</v>
      </c>
      <c r="AS331" s="16"/>
      <c r="AT331" s="679" t="s">
        <v>1030</v>
      </c>
      <c r="AU331" s="16"/>
      <c r="AV331" s="671"/>
      <c r="AW331" s="680" t="s">
        <v>1034</v>
      </c>
      <c r="AX331" s="681" t="s">
        <v>1035</v>
      </c>
      <c r="BC331" s="682"/>
      <c r="BD331" s="671"/>
      <c r="BE331" s="670" t="s">
        <v>1036</v>
      </c>
      <c r="BF331" s="15"/>
      <c r="BG331" s="15"/>
      <c r="BH331" s="15"/>
      <c r="BI331" s="15"/>
      <c r="BJ331" s="15"/>
      <c r="BK331" s="15"/>
      <c r="BL331" s="15"/>
      <c r="BM331" s="15"/>
      <c r="BN331" s="15"/>
      <c r="BO331" s="15"/>
      <c r="BP331" s="15"/>
      <c r="BQ331" s="15"/>
      <c r="BR331" s="15"/>
      <c r="BS331" s="15"/>
      <c r="BT331" s="15"/>
      <c r="BU331" s="15"/>
      <c r="BV331" s="15"/>
      <c r="BW331" s="16"/>
      <c r="BX331" s="671"/>
      <c r="BY331" s="676"/>
      <c r="BZ331" s="671"/>
      <c r="CA331" s="669"/>
      <c r="CB331" s="43"/>
      <c r="CC331" s="43"/>
      <c r="CD331" s="43"/>
      <c r="CE331" s="679" t="s">
        <v>1029</v>
      </c>
      <c r="CF331" s="16"/>
      <c r="CG331" s="679" t="s">
        <v>1030</v>
      </c>
      <c r="CH331" s="16"/>
      <c r="CI331" s="671"/>
      <c r="CJ331" s="680" t="s">
        <v>1034</v>
      </c>
      <c r="CK331" s="681" t="s">
        <v>1035</v>
      </c>
      <c r="CP331" s="682"/>
      <c r="CQ331" s="671"/>
      <c r="CR331" s="670" t="s">
        <v>1036</v>
      </c>
      <c r="CS331" s="15"/>
      <c r="CT331" s="15"/>
      <c r="CU331" s="15"/>
      <c r="CV331" s="15"/>
      <c r="CW331" s="15"/>
      <c r="CX331" s="15"/>
      <c r="CY331" s="15"/>
      <c r="CZ331" s="15"/>
      <c r="DA331" s="15"/>
      <c r="DB331" s="15"/>
      <c r="DC331" s="15"/>
      <c r="DD331" s="15"/>
      <c r="DE331" s="15"/>
      <c r="DF331" s="15"/>
      <c r="DG331" s="15"/>
      <c r="DH331" s="15"/>
      <c r="DI331" s="15"/>
      <c r="DJ331" s="16"/>
      <c r="DK331" s="671"/>
      <c r="DL331" s="676"/>
      <c r="DM331" s="671"/>
      <c r="DN331" s="669"/>
      <c r="DO331" s="43"/>
      <c r="DP331" s="43"/>
      <c r="DQ331" s="43"/>
      <c r="DR331" s="679" t="s">
        <v>1029</v>
      </c>
      <c r="DS331" s="16"/>
      <c r="DT331" s="679" t="s">
        <v>1030</v>
      </c>
      <c r="DU331" s="16"/>
      <c r="DV331" s="671"/>
      <c r="DW331" s="680" t="s">
        <v>1034</v>
      </c>
      <c r="DX331" s="681" t="s">
        <v>1035</v>
      </c>
      <c r="EC331" s="682"/>
      <c r="ED331" s="671"/>
      <c r="EE331" s="670" t="s">
        <v>1036</v>
      </c>
      <c r="EF331" s="15"/>
      <c r="EG331" s="15"/>
      <c r="EH331" s="15"/>
      <c r="EI331" s="15"/>
      <c r="EJ331" s="15"/>
      <c r="EK331" s="15"/>
      <c r="EL331" s="15"/>
      <c r="EM331" s="15"/>
      <c r="EN331" s="15"/>
      <c r="EO331" s="15"/>
      <c r="EP331" s="15"/>
      <c r="EQ331" s="15"/>
      <c r="ER331" s="15"/>
      <c r="ES331" s="15"/>
      <c r="ET331" s="15"/>
      <c r="EU331" s="15"/>
      <c r="EV331" s="15"/>
      <c r="EW331" s="16"/>
      <c r="EX331" s="671"/>
      <c r="EY331" s="676"/>
    </row>
    <row r="332">
      <c r="A332" s="669"/>
      <c r="B332" s="677" t="s">
        <v>631</v>
      </c>
      <c r="C332" s="683"/>
      <c r="D332" s="683"/>
      <c r="E332" s="684"/>
      <c r="F332" s="42"/>
      <c r="G332" s="684"/>
      <c r="H332" s="42"/>
      <c r="I332" s="671"/>
      <c r="J332" s="680" t="s">
        <v>1037</v>
      </c>
      <c r="K332" s="681" t="s">
        <v>1038</v>
      </c>
      <c r="P332" s="682"/>
      <c r="Q332" s="671"/>
      <c r="R332" s="685"/>
      <c r="S332" s="41"/>
      <c r="T332" s="41"/>
      <c r="U332" s="41"/>
      <c r="V332" s="41"/>
      <c r="W332" s="41"/>
      <c r="X332" s="41"/>
      <c r="Y332" s="41"/>
      <c r="Z332" s="41"/>
      <c r="AA332" s="41"/>
      <c r="AB332" s="41"/>
      <c r="AC332" s="41"/>
      <c r="AD332" s="41"/>
      <c r="AE332" s="41"/>
      <c r="AF332" s="41"/>
      <c r="AG332" s="41"/>
      <c r="AH332" s="41"/>
      <c r="AI332" s="41"/>
      <c r="AJ332" s="42"/>
      <c r="AK332" s="671"/>
      <c r="AL332" s="676"/>
      <c r="AM332" s="671"/>
      <c r="AN332" s="669"/>
      <c r="AO332" s="677" t="s">
        <v>631</v>
      </c>
      <c r="AP332" s="683"/>
      <c r="AQ332" s="683"/>
      <c r="AR332" s="684"/>
      <c r="AS332" s="42"/>
      <c r="AT332" s="684"/>
      <c r="AU332" s="42"/>
      <c r="AV332" s="671"/>
      <c r="AW332" s="680" t="s">
        <v>1037</v>
      </c>
      <c r="AX332" s="681" t="s">
        <v>1038</v>
      </c>
      <c r="BC332" s="682"/>
      <c r="BD332" s="671"/>
      <c r="BE332" s="685"/>
      <c r="BF332" s="41"/>
      <c r="BG332" s="41"/>
      <c r="BH332" s="41"/>
      <c r="BI332" s="41"/>
      <c r="BJ332" s="41"/>
      <c r="BK332" s="41"/>
      <c r="BL332" s="41"/>
      <c r="BM332" s="41"/>
      <c r="BN332" s="41"/>
      <c r="BO332" s="41"/>
      <c r="BP332" s="41"/>
      <c r="BQ332" s="41"/>
      <c r="BR332" s="41"/>
      <c r="BS332" s="41"/>
      <c r="BT332" s="41"/>
      <c r="BU332" s="41"/>
      <c r="BV332" s="41"/>
      <c r="BW332" s="42"/>
      <c r="BX332" s="671"/>
      <c r="BY332" s="676"/>
      <c r="BZ332" s="671"/>
      <c r="CA332" s="669"/>
      <c r="CB332" s="677" t="s">
        <v>631</v>
      </c>
      <c r="CC332" s="683"/>
      <c r="CD332" s="683"/>
      <c r="CE332" s="684"/>
      <c r="CF332" s="42"/>
      <c r="CG332" s="684"/>
      <c r="CH332" s="42"/>
      <c r="CI332" s="671"/>
      <c r="CJ332" s="680" t="s">
        <v>1037</v>
      </c>
      <c r="CK332" s="681" t="s">
        <v>1038</v>
      </c>
      <c r="CP332" s="682"/>
      <c r="CQ332" s="671"/>
      <c r="CR332" s="685"/>
      <c r="CS332" s="41"/>
      <c r="CT332" s="41"/>
      <c r="CU332" s="41"/>
      <c r="CV332" s="41"/>
      <c r="CW332" s="41"/>
      <c r="CX332" s="41"/>
      <c r="CY332" s="41"/>
      <c r="CZ332" s="41"/>
      <c r="DA332" s="41"/>
      <c r="DB332" s="41"/>
      <c r="DC332" s="41"/>
      <c r="DD332" s="41"/>
      <c r="DE332" s="41"/>
      <c r="DF332" s="41"/>
      <c r="DG332" s="41"/>
      <c r="DH332" s="41"/>
      <c r="DI332" s="41"/>
      <c r="DJ332" s="42"/>
      <c r="DK332" s="671"/>
      <c r="DL332" s="676"/>
      <c r="DM332" s="671"/>
      <c r="DN332" s="669"/>
      <c r="DO332" s="677" t="s">
        <v>631</v>
      </c>
      <c r="DP332" s="683"/>
      <c r="DQ332" s="683"/>
      <c r="DR332" s="684"/>
      <c r="DS332" s="42"/>
      <c r="DT332" s="684"/>
      <c r="DU332" s="42"/>
      <c r="DV332" s="671"/>
      <c r="DW332" s="680" t="s">
        <v>1037</v>
      </c>
      <c r="DX332" s="681" t="s">
        <v>1038</v>
      </c>
      <c r="EC332" s="682"/>
      <c r="ED332" s="671"/>
      <c r="EE332" s="685"/>
      <c r="EF332" s="41"/>
      <c r="EG332" s="41"/>
      <c r="EH332" s="41"/>
      <c r="EI332" s="41"/>
      <c r="EJ332" s="41"/>
      <c r="EK332" s="41"/>
      <c r="EL332" s="41"/>
      <c r="EM332" s="41"/>
      <c r="EN332" s="41"/>
      <c r="EO332" s="41"/>
      <c r="EP332" s="41"/>
      <c r="EQ332" s="41"/>
      <c r="ER332" s="41"/>
      <c r="ES332" s="41"/>
      <c r="ET332" s="41"/>
      <c r="EU332" s="41"/>
      <c r="EV332" s="41"/>
      <c r="EW332" s="42"/>
      <c r="EX332" s="671"/>
      <c r="EY332" s="676"/>
    </row>
    <row r="333">
      <c r="A333" s="669"/>
      <c r="B333" s="47"/>
      <c r="C333" s="47"/>
      <c r="D333" s="47"/>
      <c r="E333" s="686"/>
      <c r="F333" s="682"/>
      <c r="G333" s="686"/>
      <c r="H333" s="682"/>
      <c r="I333" s="671"/>
      <c r="J333" s="680" t="s">
        <v>1039</v>
      </c>
      <c r="K333" s="681" t="s">
        <v>1040</v>
      </c>
      <c r="P333" s="682"/>
      <c r="Q333" s="671"/>
      <c r="R333" s="686"/>
      <c r="AJ333" s="682"/>
      <c r="AK333" s="671"/>
      <c r="AL333" s="676"/>
      <c r="AM333" s="671"/>
      <c r="AN333" s="669"/>
      <c r="AO333" s="47"/>
      <c r="AP333" s="47"/>
      <c r="AQ333" s="47"/>
      <c r="AR333" s="686"/>
      <c r="AS333" s="682"/>
      <c r="AT333" s="686"/>
      <c r="AU333" s="682"/>
      <c r="AV333" s="671"/>
      <c r="AW333" s="680" t="s">
        <v>1039</v>
      </c>
      <c r="AX333" s="681" t="s">
        <v>1040</v>
      </c>
      <c r="BC333" s="682"/>
      <c r="BD333" s="671"/>
      <c r="BE333" s="686"/>
      <c r="BW333" s="682"/>
      <c r="BX333" s="671"/>
      <c r="BY333" s="676"/>
      <c r="BZ333" s="671"/>
      <c r="CA333" s="669"/>
      <c r="CB333" s="47"/>
      <c r="CC333" s="47"/>
      <c r="CD333" s="47"/>
      <c r="CE333" s="686"/>
      <c r="CF333" s="682"/>
      <c r="CG333" s="686"/>
      <c r="CH333" s="682"/>
      <c r="CI333" s="671"/>
      <c r="CJ333" s="680" t="s">
        <v>1039</v>
      </c>
      <c r="CK333" s="681" t="s">
        <v>1040</v>
      </c>
      <c r="CP333" s="682"/>
      <c r="CQ333" s="671"/>
      <c r="CR333" s="686"/>
      <c r="DJ333" s="682"/>
      <c r="DK333" s="671"/>
      <c r="DL333" s="676"/>
      <c r="DM333" s="671"/>
      <c r="DN333" s="669"/>
      <c r="DO333" s="47"/>
      <c r="DP333" s="47"/>
      <c r="DQ333" s="47"/>
      <c r="DR333" s="686"/>
      <c r="DS333" s="682"/>
      <c r="DT333" s="686"/>
      <c r="DU333" s="682"/>
      <c r="DV333" s="671"/>
      <c r="DW333" s="680" t="s">
        <v>1039</v>
      </c>
      <c r="DX333" s="681" t="s">
        <v>1040</v>
      </c>
      <c r="EC333" s="682"/>
      <c r="ED333" s="671"/>
      <c r="EE333" s="686"/>
      <c r="EW333" s="682"/>
      <c r="EX333" s="671"/>
      <c r="EY333" s="676"/>
    </row>
    <row r="334">
      <c r="A334" s="669"/>
      <c r="B334" s="43"/>
      <c r="C334" s="43"/>
      <c r="D334" s="43"/>
      <c r="E334" s="686"/>
      <c r="F334" s="682"/>
      <c r="G334" s="686"/>
      <c r="H334" s="682"/>
      <c r="I334" s="671"/>
      <c r="J334" s="680" t="s">
        <v>1041</v>
      </c>
      <c r="K334" s="681" t="s">
        <v>1042</v>
      </c>
      <c r="P334" s="682"/>
      <c r="Q334" s="671"/>
      <c r="R334" s="686"/>
      <c r="AJ334" s="682"/>
      <c r="AK334" s="671"/>
      <c r="AL334" s="676"/>
      <c r="AM334" s="671"/>
      <c r="AN334" s="669"/>
      <c r="AO334" s="43"/>
      <c r="AP334" s="43"/>
      <c r="AQ334" s="43"/>
      <c r="AR334" s="686"/>
      <c r="AS334" s="682"/>
      <c r="AT334" s="686"/>
      <c r="AU334" s="682"/>
      <c r="AV334" s="671"/>
      <c r="AW334" s="680" t="s">
        <v>1041</v>
      </c>
      <c r="AX334" s="681" t="s">
        <v>1042</v>
      </c>
      <c r="BC334" s="682"/>
      <c r="BD334" s="671"/>
      <c r="BE334" s="686"/>
      <c r="BW334" s="682"/>
      <c r="BX334" s="671"/>
      <c r="BY334" s="676"/>
      <c r="BZ334" s="671"/>
      <c r="CA334" s="669"/>
      <c r="CB334" s="43"/>
      <c r="CC334" s="43"/>
      <c r="CD334" s="43"/>
      <c r="CE334" s="686"/>
      <c r="CF334" s="682"/>
      <c r="CG334" s="686"/>
      <c r="CH334" s="682"/>
      <c r="CI334" s="671"/>
      <c r="CJ334" s="680" t="s">
        <v>1041</v>
      </c>
      <c r="CK334" s="681" t="s">
        <v>1042</v>
      </c>
      <c r="CP334" s="682"/>
      <c r="CQ334" s="671"/>
      <c r="CR334" s="686"/>
      <c r="DJ334" s="682"/>
      <c r="DK334" s="671"/>
      <c r="DL334" s="676"/>
      <c r="DM334" s="671"/>
      <c r="DN334" s="669"/>
      <c r="DO334" s="43"/>
      <c r="DP334" s="43"/>
      <c r="DQ334" s="43"/>
      <c r="DR334" s="686"/>
      <c r="DS334" s="682"/>
      <c r="DT334" s="686"/>
      <c r="DU334" s="682"/>
      <c r="DV334" s="671"/>
      <c r="DW334" s="680" t="s">
        <v>1041</v>
      </c>
      <c r="DX334" s="681" t="s">
        <v>1042</v>
      </c>
      <c r="EC334" s="682"/>
      <c r="ED334" s="671"/>
      <c r="EE334" s="686"/>
      <c r="EW334" s="682"/>
      <c r="EX334" s="671"/>
      <c r="EY334" s="676"/>
    </row>
    <row r="335">
      <c r="A335" s="669"/>
      <c r="B335" s="677" t="s">
        <v>633</v>
      </c>
      <c r="C335" s="683"/>
      <c r="D335" s="683"/>
      <c r="E335" s="686"/>
      <c r="F335" s="682"/>
      <c r="G335" s="686"/>
      <c r="H335" s="682"/>
      <c r="I335" s="671"/>
      <c r="J335" s="680" t="s">
        <v>1043</v>
      </c>
      <c r="K335" s="681" t="s">
        <v>1044</v>
      </c>
      <c r="P335" s="682"/>
      <c r="Q335" s="671"/>
      <c r="R335" s="686"/>
      <c r="AJ335" s="682"/>
      <c r="AK335" s="671"/>
      <c r="AL335" s="676"/>
      <c r="AM335" s="671"/>
      <c r="AN335" s="669"/>
      <c r="AO335" s="677" t="s">
        <v>633</v>
      </c>
      <c r="AP335" s="683"/>
      <c r="AQ335" s="683"/>
      <c r="AR335" s="686"/>
      <c r="AS335" s="682"/>
      <c r="AT335" s="686"/>
      <c r="AU335" s="682"/>
      <c r="AV335" s="671"/>
      <c r="AW335" s="680" t="s">
        <v>1043</v>
      </c>
      <c r="AX335" s="681" t="s">
        <v>1044</v>
      </c>
      <c r="BC335" s="682"/>
      <c r="BD335" s="671"/>
      <c r="BE335" s="686"/>
      <c r="BW335" s="682"/>
      <c r="BX335" s="671"/>
      <c r="BY335" s="676"/>
      <c r="BZ335" s="671"/>
      <c r="CA335" s="669"/>
      <c r="CB335" s="677" t="s">
        <v>633</v>
      </c>
      <c r="CC335" s="683"/>
      <c r="CD335" s="683"/>
      <c r="CE335" s="686"/>
      <c r="CF335" s="682"/>
      <c r="CG335" s="686"/>
      <c r="CH335" s="682"/>
      <c r="CI335" s="671"/>
      <c r="CJ335" s="680" t="s">
        <v>1043</v>
      </c>
      <c r="CK335" s="681" t="s">
        <v>1044</v>
      </c>
      <c r="CP335" s="682"/>
      <c r="CQ335" s="671"/>
      <c r="CR335" s="686"/>
      <c r="DJ335" s="682"/>
      <c r="DK335" s="671"/>
      <c r="DL335" s="676"/>
      <c r="DM335" s="671"/>
      <c r="DN335" s="669"/>
      <c r="DO335" s="677" t="s">
        <v>633</v>
      </c>
      <c r="DP335" s="683"/>
      <c r="DQ335" s="683"/>
      <c r="DR335" s="686"/>
      <c r="DS335" s="682"/>
      <c r="DT335" s="686"/>
      <c r="DU335" s="682"/>
      <c r="DV335" s="671"/>
      <c r="DW335" s="680" t="s">
        <v>1043</v>
      </c>
      <c r="DX335" s="681" t="s">
        <v>1044</v>
      </c>
      <c r="EC335" s="682"/>
      <c r="ED335" s="671"/>
      <c r="EE335" s="686"/>
      <c r="EW335" s="682"/>
      <c r="EX335" s="671"/>
      <c r="EY335" s="676"/>
    </row>
    <row r="336">
      <c r="A336" s="687"/>
      <c r="B336" s="47"/>
      <c r="C336" s="47"/>
      <c r="D336" s="47"/>
      <c r="E336" s="686"/>
      <c r="F336" s="682"/>
      <c r="G336" s="686"/>
      <c r="H336" s="682"/>
      <c r="I336" s="688"/>
      <c r="J336" s="680" t="s">
        <v>1045</v>
      </c>
      <c r="K336" s="681" t="s">
        <v>1046</v>
      </c>
      <c r="P336" s="682"/>
      <c r="Q336" s="688"/>
      <c r="R336" s="686"/>
      <c r="AJ336" s="682"/>
      <c r="AK336" s="688"/>
      <c r="AL336" s="689"/>
      <c r="AM336" s="688"/>
      <c r="AN336" s="687"/>
      <c r="AO336" s="47"/>
      <c r="AP336" s="47"/>
      <c r="AQ336" s="47"/>
      <c r="AR336" s="686"/>
      <c r="AS336" s="682"/>
      <c r="AT336" s="686"/>
      <c r="AU336" s="682"/>
      <c r="AV336" s="688"/>
      <c r="AW336" s="680" t="s">
        <v>1045</v>
      </c>
      <c r="AX336" s="681" t="s">
        <v>1046</v>
      </c>
      <c r="BC336" s="682"/>
      <c r="BD336" s="688"/>
      <c r="BE336" s="686"/>
      <c r="BW336" s="682"/>
      <c r="BX336" s="688"/>
      <c r="BY336" s="689"/>
      <c r="BZ336" s="688"/>
      <c r="CA336" s="687"/>
      <c r="CB336" s="47"/>
      <c r="CC336" s="47"/>
      <c r="CD336" s="47"/>
      <c r="CE336" s="686"/>
      <c r="CF336" s="682"/>
      <c r="CG336" s="686"/>
      <c r="CH336" s="682"/>
      <c r="CI336" s="688"/>
      <c r="CJ336" s="680" t="s">
        <v>1045</v>
      </c>
      <c r="CK336" s="681" t="s">
        <v>1046</v>
      </c>
      <c r="CP336" s="682"/>
      <c r="CQ336" s="688"/>
      <c r="CR336" s="686"/>
      <c r="DJ336" s="682"/>
      <c r="DK336" s="688"/>
      <c r="DL336" s="689"/>
      <c r="DM336" s="688"/>
      <c r="DN336" s="687"/>
      <c r="DO336" s="47"/>
      <c r="DP336" s="47"/>
      <c r="DQ336" s="47"/>
      <c r="DR336" s="686"/>
      <c r="DS336" s="682"/>
      <c r="DT336" s="686"/>
      <c r="DU336" s="682"/>
      <c r="DV336" s="688"/>
      <c r="DW336" s="680" t="s">
        <v>1045</v>
      </c>
      <c r="DX336" s="681" t="s">
        <v>1046</v>
      </c>
      <c r="EC336" s="682"/>
      <c r="ED336" s="688"/>
      <c r="EE336" s="686"/>
      <c r="EW336" s="682"/>
      <c r="EX336" s="688"/>
      <c r="EY336" s="689"/>
    </row>
    <row r="337">
      <c r="A337" s="687"/>
      <c r="B337" s="43"/>
      <c r="C337" s="43"/>
      <c r="D337" s="43"/>
      <c r="E337" s="686"/>
      <c r="F337" s="682"/>
      <c r="G337" s="686"/>
      <c r="H337" s="682"/>
      <c r="I337" s="688"/>
      <c r="J337" s="680" t="s">
        <v>1047</v>
      </c>
      <c r="K337" s="681" t="s">
        <v>1048</v>
      </c>
      <c r="P337" s="682"/>
      <c r="Q337" s="688"/>
      <c r="R337" s="686"/>
      <c r="AJ337" s="682"/>
      <c r="AK337" s="688"/>
      <c r="AL337" s="689"/>
      <c r="AM337" s="688"/>
      <c r="AN337" s="687"/>
      <c r="AO337" s="43"/>
      <c r="AP337" s="43"/>
      <c r="AQ337" s="43"/>
      <c r="AR337" s="686"/>
      <c r="AS337" s="682"/>
      <c r="AT337" s="686"/>
      <c r="AU337" s="682"/>
      <c r="AV337" s="688"/>
      <c r="AW337" s="680" t="s">
        <v>1047</v>
      </c>
      <c r="AX337" s="681" t="s">
        <v>1048</v>
      </c>
      <c r="BC337" s="682"/>
      <c r="BD337" s="688"/>
      <c r="BE337" s="686"/>
      <c r="BW337" s="682"/>
      <c r="BX337" s="688"/>
      <c r="BY337" s="689"/>
      <c r="BZ337" s="688"/>
      <c r="CA337" s="687"/>
      <c r="CB337" s="43"/>
      <c r="CC337" s="43"/>
      <c r="CD337" s="43"/>
      <c r="CE337" s="686"/>
      <c r="CF337" s="682"/>
      <c r="CG337" s="686"/>
      <c r="CH337" s="682"/>
      <c r="CI337" s="688"/>
      <c r="CJ337" s="680" t="s">
        <v>1047</v>
      </c>
      <c r="CK337" s="681" t="s">
        <v>1048</v>
      </c>
      <c r="CP337" s="682"/>
      <c r="CQ337" s="688"/>
      <c r="CR337" s="686"/>
      <c r="DJ337" s="682"/>
      <c r="DK337" s="688"/>
      <c r="DL337" s="689"/>
      <c r="DM337" s="688"/>
      <c r="DN337" s="687"/>
      <c r="DO337" s="43"/>
      <c r="DP337" s="43"/>
      <c r="DQ337" s="43"/>
      <c r="DR337" s="686"/>
      <c r="DS337" s="682"/>
      <c r="DT337" s="686"/>
      <c r="DU337" s="682"/>
      <c r="DV337" s="688"/>
      <c r="DW337" s="680" t="s">
        <v>1047</v>
      </c>
      <c r="DX337" s="681" t="s">
        <v>1048</v>
      </c>
      <c r="EC337" s="682"/>
      <c r="ED337" s="688"/>
      <c r="EE337" s="686"/>
      <c r="EW337" s="682"/>
      <c r="EX337" s="688"/>
      <c r="EY337" s="689"/>
    </row>
    <row r="338">
      <c r="A338" s="687"/>
      <c r="B338" s="677" t="s">
        <v>635</v>
      </c>
      <c r="C338" s="683"/>
      <c r="D338" s="683"/>
      <c r="E338" s="686"/>
      <c r="F338" s="682"/>
      <c r="G338" s="686"/>
      <c r="H338" s="682"/>
      <c r="I338" s="688"/>
      <c r="J338" s="680" t="s">
        <v>1049</v>
      </c>
      <c r="K338" s="681" t="s">
        <v>1050</v>
      </c>
      <c r="P338" s="682"/>
      <c r="Q338" s="688"/>
      <c r="R338" s="686"/>
      <c r="AJ338" s="682"/>
      <c r="AK338" s="688"/>
      <c r="AL338" s="689"/>
      <c r="AM338" s="688"/>
      <c r="AN338" s="687"/>
      <c r="AO338" s="677" t="s">
        <v>635</v>
      </c>
      <c r="AP338" s="683"/>
      <c r="AQ338" s="683"/>
      <c r="AR338" s="686"/>
      <c r="AS338" s="682"/>
      <c r="AT338" s="686"/>
      <c r="AU338" s="682"/>
      <c r="AV338" s="688"/>
      <c r="AW338" s="680" t="s">
        <v>1049</v>
      </c>
      <c r="AX338" s="681" t="s">
        <v>1050</v>
      </c>
      <c r="BC338" s="682"/>
      <c r="BD338" s="688"/>
      <c r="BE338" s="686"/>
      <c r="BW338" s="682"/>
      <c r="BX338" s="688"/>
      <c r="BY338" s="689"/>
      <c r="BZ338" s="688"/>
      <c r="CA338" s="687"/>
      <c r="CB338" s="677" t="s">
        <v>635</v>
      </c>
      <c r="CC338" s="683"/>
      <c r="CD338" s="683"/>
      <c r="CE338" s="686"/>
      <c r="CF338" s="682"/>
      <c r="CG338" s="686"/>
      <c r="CH338" s="682"/>
      <c r="CI338" s="688"/>
      <c r="CJ338" s="680" t="s">
        <v>1049</v>
      </c>
      <c r="CK338" s="681" t="s">
        <v>1050</v>
      </c>
      <c r="CP338" s="682"/>
      <c r="CQ338" s="688"/>
      <c r="CR338" s="686"/>
      <c r="DJ338" s="682"/>
      <c r="DK338" s="688"/>
      <c r="DL338" s="689"/>
      <c r="DM338" s="688"/>
      <c r="DN338" s="687"/>
      <c r="DO338" s="677" t="s">
        <v>635</v>
      </c>
      <c r="DP338" s="683"/>
      <c r="DQ338" s="683"/>
      <c r="DR338" s="686"/>
      <c r="DS338" s="682"/>
      <c r="DT338" s="686"/>
      <c r="DU338" s="682"/>
      <c r="DV338" s="688"/>
      <c r="DW338" s="680" t="s">
        <v>1049</v>
      </c>
      <c r="DX338" s="681" t="s">
        <v>1050</v>
      </c>
      <c r="EC338" s="682"/>
      <c r="ED338" s="688"/>
      <c r="EE338" s="686"/>
      <c r="EW338" s="682"/>
      <c r="EX338" s="688"/>
      <c r="EY338" s="689"/>
    </row>
    <row r="339">
      <c r="A339" s="687"/>
      <c r="B339" s="47"/>
      <c r="C339" s="47"/>
      <c r="D339" s="47"/>
      <c r="E339" s="686"/>
      <c r="F339" s="682"/>
      <c r="G339" s="686"/>
      <c r="H339" s="682"/>
      <c r="I339" s="688"/>
      <c r="J339" s="680" t="s">
        <v>1051</v>
      </c>
      <c r="K339" s="681" t="s">
        <v>1052</v>
      </c>
      <c r="P339" s="682"/>
      <c r="Q339" s="688"/>
      <c r="R339" s="686"/>
      <c r="AJ339" s="682"/>
      <c r="AK339" s="688"/>
      <c r="AL339" s="689"/>
      <c r="AM339" s="688"/>
      <c r="AN339" s="687"/>
      <c r="AO339" s="47"/>
      <c r="AP339" s="47"/>
      <c r="AQ339" s="47"/>
      <c r="AR339" s="686"/>
      <c r="AS339" s="682"/>
      <c r="AT339" s="686"/>
      <c r="AU339" s="682"/>
      <c r="AV339" s="688"/>
      <c r="AW339" s="680" t="s">
        <v>1051</v>
      </c>
      <c r="AX339" s="681" t="s">
        <v>1052</v>
      </c>
      <c r="BC339" s="682"/>
      <c r="BD339" s="688"/>
      <c r="BE339" s="686"/>
      <c r="BW339" s="682"/>
      <c r="BX339" s="688"/>
      <c r="BY339" s="689"/>
      <c r="BZ339" s="688"/>
      <c r="CA339" s="687"/>
      <c r="CB339" s="47"/>
      <c r="CC339" s="47"/>
      <c r="CD339" s="47"/>
      <c r="CE339" s="686"/>
      <c r="CF339" s="682"/>
      <c r="CG339" s="686"/>
      <c r="CH339" s="682"/>
      <c r="CI339" s="688"/>
      <c r="CJ339" s="680" t="s">
        <v>1051</v>
      </c>
      <c r="CK339" s="681" t="s">
        <v>1052</v>
      </c>
      <c r="CP339" s="682"/>
      <c r="CQ339" s="688"/>
      <c r="CR339" s="686"/>
      <c r="DJ339" s="682"/>
      <c r="DK339" s="688"/>
      <c r="DL339" s="689"/>
      <c r="DM339" s="688"/>
      <c r="DN339" s="687"/>
      <c r="DO339" s="47"/>
      <c r="DP339" s="47"/>
      <c r="DQ339" s="47"/>
      <c r="DR339" s="686"/>
      <c r="DS339" s="682"/>
      <c r="DT339" s="686"/>
      <c r="DU339" s="682"/>
      <c r="DV339" s="688"/>
      <c r="DW339" s="680" t="s">
        <v>1051</v>
      </c>
      <c r="DX339" s="681" t="s">
        <v>1052</v>
      </c>
      <c r="EC339" s="682"/>
      <c r="ED339" s="688"/>
      <c r="EE339" s="686"/>
      <c r="EW339" s="682"/>
      <c r="EX339" s="688"/>
      <c r="EY339" s="689"/>
    </row>
    <row r="340">
      <c r="A340" s="687"/>
      <c r="B340" s="43"/>
      <c r="C340" s="43"/>
      <c r="D340" s="43"/>
      <c r="E340" s="686"/>
      <c r="F340" s="682"/>
      <c r="G340" s="686"/>
      <c r="H340" s="682"/>
      <c r="I340" s="688"/>
      <c r="J340" s="680" t="s">
        <v>1053</v>
      </c>
      <c r="K340" s="681" t="s">
        <v>1054</v>
      </c>
      <c r="P340" s="682"/>
      <c r="Q340" s="688"/>
      <c r="R340" s="686"/>
      <c r="AJ340" s="682"/>
      <c r="AK340" s="688"/>
      <c r="AL340" s="689"/>
      <c r="AM340" s="688"/>
      <c r="AN340" s="687"/>
      <c r="AO340" s="43"/>
      <c r="AP340" s="43"/>
      <c r="AQ340" s="43"/>
      <c r="AR340" s="686"/>
      <c r="AS340" s="682"/>
      <c r="AT340" s="686"/>
      <c r="AU340" s="682"/>
      <c r="AV340" s="688"/>
      <c r="AW340" s="680" t="s">
        <v>1053</v>
      </c>
      <c r="AX340" s="681" t="s">
        <v>1054</v>
      </c>
      <c r="BC340" s="682"/>
      <c r="BD340" s="688"/>
      <c r="BE340" s="686"/>
      <c r="BW340" s="682"/>
      <c r="BX340" s="688"/>
      <c r="BY340" s="689"/>
      <c r="BZ340" s="688"/>
      <c r="CA340" s="687"/>
      <c r="CB340" s="43"/>
      <c r="CC340" s="43"/>
      <c r="CD340" s="43"/>
      <c r="CE340" s="686"/>
      <c r="CF340" s="682"/>
      <c r="CG340" s="686"/>
      <c r="CH340" s="682"/>
      <c r="CI340" s="688"/>
      <c r="CJ340" s="680" t="s">
        <v>1053</v>
      </c>
      <c r="CK340" s="681" t="s">
        <v>1054</v>
      </c>
      <c r="CP340" s="682"/>
      <c r="CQ340" s="688"/>
      <c r="CR340" s="686"/>
      <c r="DJ340" s="682"/>
      <c r="DK340" s="688"/>
      <c r="DL340" s="689"/>
      <c r="DM340" s="688"/>
      <c r="DN340" s="687"/>
      <c r="DO340" s="43"/>
      <c r="DP340" s="43"/>
      <c r="DQ340" s="43"/>
      <c r="DR340" s="686"/>
      <c r="DS340" s="682"/>
      <c r="DT340" s="686"/>
      <c r="DU340" s="682"/>
      <c r="DV340" s="688"/>
      <c r="DW340" s="680" t="s">
        <v>1053</v>
      </c>
      <c r="DX340" s="681" t="s">
        <v>1054</v>
      </c>
      <c r="EC340" s="682"/>
      <c r="ED340" s="688"/>
      <c r="EE340" s="686"/>
      <c r="EW340" s="682"/>
      <c r="EX340" s="688"/>
      <c r="EY340" s="689"/>
    </row>
    <row r="341">
      <c r="A341" s="687"/>
      <c r="B341" s="677" t="s">
        <v>637</v>
      </c>
      <c r="C341" s="683"/>
      <c r="D341" s="683"/>
      <c r="E341" s="686"/>
      <c r="F341" s="682"/>
      <c r="G341" s="686"/>
      <c r="H341" s="682"/>
      <c r="I341" s="688"/>
      <c r="J341" s="680" t="s">
        <v>1055</v>
      </c>
      <c r="K341" s="681" t="s">
        <v>1056</v>
      </c>
      <c r="P341" s="682"/>
      <c r="Q341" s="688"/>
      <c r="R341" s="686"/>
      <c r="AJ341" s="682"/>
      <c r="AK341" s="688"/>
      <c r="AL341" s="689"/>
      <c r="AM341" s="688"/>
      <c r="AN341" s="687"/>
      <c r="AO341" s="677" t="s">
        <v>637</v>
      </c>
      <c r="AP341" s="683"/>
      <c r="AQ341" s="683"/>
      <c r="AR341" s="686"/>
      <c r="AS341" s="682"/>
      <c r="AT341" s="686"/>
      <c r="AU341" s="682"/>
      <c r="AV341" s="688"/>
      <c r="AW341" s="680" t="s">
        <v>1055</v>
      </c>
      <c r="AX341" s="681" t="s">
        <v>1056</v>
      </c>
      <c r="BC341" s="682"/>
      <c r="BD341" s="688"/>
      <c r="BE341" s="686"/>
      <c r="BW341" s="682"/>
      <c r="BX341" s="688"/>
      <c r="BY341" s="689"/>
      <c r="BZ341" s="688"/>
      <c r="CA341" s="687"/>
      <c r="CB341" s="677" t="s">
        <v>637</v>
      </c>
      <c r="CC341" s="683"/>
      <c r="CD341" s="683"/>
      <c r="CE341" s="686"/>
      <c r="CF341" s="682"/>
      <c r="CG341" s="686"/>
      <c r="CH341" s="682"/>
      <c r="CI341" s="688"/>
      <c r="CJ341" s="680" t="s">
        <v>1055</v>
      </c>
      <c r="CK341" s="681" t="s">
        <v>1056</v>
      </c>
      <c r="CP341" s="682"/>
      <c r="CQ341" s="688"/>
      <c r="CR341" s="686"/>
      <c r="DJ341" s="682"/>
      <c r="DK341" s="688"/>
      <c r="DL341" s="689"/>
      <c r="DM341" s="688"/>
      <c r="DN341" s="687"/>
      <c r="DO341" s="677" t="s">
        <v>637</v>
      </c>
      <c r="DP341" s="683"/>
      <c r="DQ341" s="683"/>
      <c r="DR341" s="686"/>
      <c r="DS341" s="682"/>
      <c r="DT341" s="686"/>
      <c r="DU341" s="682"/>
      <c r="DV341" s="688"/>
      <c r="DW341" s="680" t="s">
        <v>1055</v>
      </c>
      <c r="DX341" s="681" t="s">
        <v>1056</v>
      </c>
      <c r="EC341" s="682"/>
      <c r="ED341" s="688"/>
      <c r="EE341" s="686"/>
      <c r="EW341" s="682"/>
      <c r="EX341" s="688"/>
      <c r="EY341" s="689"/>
    </row>
    <row r="342">
      <c r="A342" s="687"/>
      <c r="B342" s="47"/>
      <c r="C342" s="47"/>
      <c r="D342" s="47"/>
      <c r="E342" s="686"/>
      <c r="F342" s="682"/>
      <c r="G342" s="686"/>
      <c r="H342" s="682"/>
      <c r="I342" s="688"/>
      <c r="J342" s="690" t="s">
        <v>1057</v>
      </c>
      <c r="K342" s="691" t="s">
        <v>1058</v>
      </c>
      <c r="L342" s="11"/>
      <c r="M342" s="11"/>
      <c r="N342" s="11"/>
      <c r="O342" s="11"/>
      <c r="P342" s="12"/>
      <c r="Q342" s="688"/>
      <c r="R342" s="48"/>
      <c r="S342" s="11"/>
      <c r="T342" s="11"/>
      <c r="U342" s="11"/>
      <c r="V342" s="11"/>
      <c r="W342" s="11"/>
      <c r="X342" s="11"/>
      <c r="Y342" s="11"/>
      <c r="Z342" s="11"/>
      <c r="AA342" s="11"/>
      <c r="AB342" s="11"/>
      <c r="AC342" s="11"/>
      <c r="AD342" s="11"/>
      <c r="AE342" s="11"/>
      <c r="AF342" s="11"/>
      <c r="AG342" s="11"/>
      <c r="AH342" s="11"/>
      <c r="AI342" s="11"/>
      <c r="AJ342" s="12"/>
      <c r="AK342" s="688"/>
      <c r="AL342" s="689"/>
      <c r="AM342" s="688"/>
      <c r="AN342" s="687"/>
      <c r="AO342" s="47"/>
      <c r="AP342" s="47"/>
      <c r="AQ342" s="47"/>
      <c r="AR342" s="686"/>
      <c r="AS342" s="682"/>
      <c r="AT342" s="686"/>
      <c r="AU342" s="682"/>
      <c r="AV342" s="688"/>
      <c r="AW342" s="690" t="s">
        <v>1057</v>
      </c>
      <c r="AX342" s="691" t="s">
        <v>1058</v>
      </c>
      <c r="AY342" s="11"/>
      <c r="AZ342" s="11"/>
      <c r="BA342" s="11"/>
      <c r="BB342" s="11"/>
      <c r="BC342" s="12"/>
      <c r="BD342" s="688"/>
      <c r="BE342" s="48"/>
      <c r="BF342" s="11"/>
      <c r="BG342" s="11"/>
      <c r="BH342" s="11"/>
      <c r="BI342" s="11"/>
      <c r="BJ342" s="11"/>
      <c r="BK342" s="11"/>
      <c r="BL342" s="11"/>
      <c r="BM342" s="11"/>
      <c r="BN342" s="11"/>
      <c r="BO342" s="11"/>
      <c r="BP342" s="11"/>
      <c r="BQ342" s="11"/>
      <c r="BR342" s="11"/>
      <c r="BS342" s="11"/>
      <c r="BT342" s="11"/>
      <c r="BU342" s="11"/>
      <c r="BV342" s="11"/>
      <c r="BW342" s="12"/>
      <c r="BX342" s="688"/>
      <c r="BY342" s="689"/>
      <c r="BZ342" s="688"/>
      <c r="CA342" s="687"/>
      <c r="CB342" s="47"/>
      <c r="CC342" s="47"/>
      <c r="CD342" s="47"/>
      <c r="CE342" s="686"/>
      <c r="CF342" s="682"/>
      <c r="CG342" s="686"/>
      <c r="CH342" s="682"/>
      <c r="CI342" s="688"/>
      <c r="CJ342" s="690" t="s">
        <v>1057</v>
      </c>
      <c r="CK342" s="691" t="s">
        <v>1058</v>
      </c>
      <c r="CL342" s="11"/>
      <c r="CM342" s="11"/>
      <c r="CN342" s="11"/>
      <c r="CO342" s="11"/>
      <c r="CP342" s="12"/>
      <c r="CQ342" s="688"/>
      <c r="CR342" s="48"/>
      <c r="CS342" s="11"/>
      <c r="CT342" s="11"/>
      <c r="CU342" s="11"/>
      <c r="CV342" s="11"/>
      <c r="CW342" s="11"/>
      <c r="CX342" s="11"/>
      <c r="CY342" s="11"/>
      <c r="CZ342" s="11"/>
      <c r="DA342" s="11"/>
      <c r="DB342" s="11"/>
      <c r="DC342" s="11"/>
      <c r="DD342" s="11"/>
      <c r="DE342" s="11"/>
      <c r="DF342" s="11"/>
      <c r="DG342" s="11"/>
      <c r="DH342" s="11"/>
      <c r="DI342" s="11"/>
      <c r="DJ342" s="12"/>
      <c r="DK342" s="688"/>
      <c r="DL342" s="689"/>
      <c r="DM342" s="688"/>
      <c r="DN342" s="687"/>
      <c r="DO342" s="47"/>
      <c r="DP342" s="47"/>
      <c r="DQ342" s="47"/>
      <c r="DR342" s="686"/>
      <c r="DS342" s="682"/>
      <c r="DT342" s="686"/>
      <c r="DU342" s="682"/>
      <c r="DV342" s="688"/>
      <c r="DW342" s="690" t="s">
        <v>1057</v>
      </c>
      <c r="DX342" s="691" t="s">
        <v>1058</v>
      </c>
      <c r="DY342" s="11"/>
      <c r="DZ342" s="11"/>
      <c r="EA342" s="11"/>
      <c r="EB342" s="11"/>
      <c r="EC342" s="12"/>
      <c r="ED342" s="688"/>
      <c r="EE342" s="48"/>
      <c r="EF342" s="11"/>
      <c r="EG342" s="11"/>
      <c r="EH342" s="11"/>
      <c r="EI342" s="11"/>
      <c r="EJ342" s="11"/>
      <c r="EK342" s="11"/>
      <c r="EL342" s="11"/>
      <c r="EM342" s="11"/>
      <c r="EN342" s="11"/>
      <c r="EO342" s="11"/>
      <c r="EP342" s="11"/>
      <c r="EQ342" s="11"/>
      <c r="ER342" s="11"/>
      <c r="ES342" s="11"/>
      <c r="ET342" s="11"/>
      <c r="EU342" s="11"/>
      <c r="EV342" s="11"/>
      <c r="EW342" s="12"/>
      <c r="EX342" s="688"/>
      <c r="EY342" s="689"/>
    </row>
    <row r="343">
      <c r="A343" s="697"/>
      <c r="B343" s="43"/>
      <c r="C343" s="43"/>
      <c r="D343" s="43"/>
      <c r="E343" s="48"/>
      <c r="F343" s="12"/>
      <c r="G343" s="48"/>
      <c r="H343" s="12"/>
      <c r="I343" s="623"/>
      <c r="J343" s="623"/>
      <c r="K343" s="623"/>
      <c r="L343" s="623"/>
      <c r="M343" s="623"/>
      <c r="N343" s="623"/>
      <c r="O343" s="623"/>
      <c r="P343" s="623"/>
      <c r="Q343" s="623"/>
      <c r="R343" s="623"/>
      <c r="S343" s="623"/>
      <c r="T343" s="623"/>
      <c r="U343" s="623"/>
      <c r="V343" s="623"/>
      <c r="W343" s="623"/>
      <c r="X343" s="623"/>
      <c r="Y343" s="623"/>
      <c r="Z343" s="623"/>
      <c r="AA343" s="623"/>
      <c r="AB343" s="623"/>
      <c r="AC343" s="623"/>
      <c r="AD343" s="623"/>
      <c r="AE343" s="623"/>
      <c r="AF343" s="623"/>
      <c r="AG343" s="623"/>
      <c r="AH343" s="623"/>
      <c r="AI343" s="623"/>
      <c r="AJ343" s="623"/>
      <c r="AK343" s="623"/>
      <c r="AL343" s="698"/>
      <c r="AM343" s="623"/>
      <c r="AN343" s="697"/>
      <c r="AO343" s="43"/>
      <c r="AP343" s="43"/>
      <c r="AQ343" s="43"/>
      <c r="AR343" s="48"/>
      <c r="AS343" s="12"/>
      <c r="AT343" s="48"/>
      <c r="AU343" s="12"/>
      <c r="AV343" s="623"/>
      <c r="AW343" s="623"/>
      <c r="AX343" s="623"/>
      <c r="AY343" s="623"/>
      <c r="AZ343" s="623"/>
      <c r="BA343" s="623"/>
      <c r="BB343" s="623"/>
      <c r="BC343" s="623"/>
      <c r="BD343" s="623"/>
      <c r="BE343" s="623"/>
      <c r="BF343" s="623"/>
      <c r="BG343" s="623"/>
      <c r="BH343" s="623"/>
      <c r="BI343" s="623"/>
      <c r="BJ343" s="623"/>
      <c r="BK343" s="623"/>
      <c r="BL343" s="623"/>
      <c r="BM343" s="623"/>
      <c r="BN343" s="623"/>
      <c r="BO343" s="623"/>
      <c r="BP343" s="623"/>
      <c r="BQ343" s="623"/>
      <c r="BR343" s="623"/>
      <c r="BS343" s="623"/>
      <c r="BT343" s="623"/>
      <c r="BU343" s="623"/>
      <c r="BV343" s="623"/>
      <c r="BW343" s="623"/>
      <c r="BX343" s="623"/>
      <c r="BY343" s="698"/>
      <c r="BZ343" s="623"/>
      <c r="CA343" s="697"/>
      <c r="CB343" s="43"/>
      <c r="CC343" s="43"/>
      <c r="CD343" s="43"/>
      <c r="CE343" s="48"/>
      <c r="CF343" s="12"/>
      <c r="CG343" s="48"/>
      <c r="CH343" s="12"/>
      <c r="CI343" s="623"/>
      <c r="CJ343" s="623"/>
      <c r="CK343" s="623"/>
      <c r="CL343" s="623"/>
      <c r="CM343" s="623"/>
      <c r="CN343" s="623"/>
      <c r="CO343" s="623"/>
      <c r="CP343" s="623"/>
      <c r="CQ343" s="623"/>
      <c r="CR343" s="623"/>
      <c r="CS343" s="623"/>
      <c r="CT343" s="623"/>
      <c r="CU343" s="623"/>
      <c r="CV343" s="623"/>
      <c r="CW343" s="623"/>
      <c r="CX343" s="623"/>
      <c r="CY343" s="623"/>
      <c r="CZ343" s="623"/>
      <c r="DA343" s="623"/>
      <c r="DB343" s="623"/>
      <c r="DC343" s="623"/>
      <c r="DD343" s="623"/>
      <c r="DE343" s="623"/>
      <c r="DF343" s="623"/>
      <c r="DG343" s="623"/>
      <c r="DH343" s="623"/>
      <c r="DI343" s="623"/>
      <c r="DJ343" s="623"/>
      <c r="DK343" s="623"/>
      <c r="DL343" s="698"/>
      <c r="DM343" s="623"/>
      <c r="DN343" s="697"/>
      <c r="DO343" s="43"/>
      <c r="DP343" s="43"/>
      <c r="DQ343" s="43"/>
      <c r="DR343" s="48"/>
      <c r="DS343" s="12"/>
      <c r="DT343" s="48"/>
      <c r="DU343" s="12"/>
      <c r="DV343" s="623"/>
      <c r="DW343" s="623"/>
      <c r="DX343" s="623"/>
      <c r="DY343" s="623"/>
      <c r="DZ343" s="623"/>
      <c r="EA343" s="623"/>
      <c r="EB343" s="623"/>
      <c r="EC343" s="623"/>
      <c r="ED343" s="623"/>
      <c r="EE343" s="623"/>
      <c r="EF343" s="623"/>
      <c r="EG343" s="623"/>
      <c r="EH343" s="623"/>
      <c r="EI343" s="623"/>
      <c r="EJ343" s="623"/>
      <c r="EK343" s="623"/>
      <c r="EL343" s="623"/>
      <c r="EM343" s="623"/>
      <c r="EN343" s="623"/>
      <c r="EO343" s="623"/>
      <c r="EP343" s="623"/>
      <c r="EQ343" s="623"/>
      <c r="ER343" s="623"/>
      <c r="ES343" s="623"/>
      <c r="ET343" s="623"/>
      <c r="EU343" s="623"/>
      <c r="EV343" s="623"/>
      <c r="EW343" s="623"/>
      <c r="EX343" s="623"/>
      <c r="EY343" s="698"/>
    </row>
    <row r="344">
      <c r="A344" s="697"/>
      <c r="B344" s="623"/>
      <c r="C344" s="623"/>
      <c r="D344" s="623"/>
      <c r="E344" s="623"/>
      <c r="F344" s="623"/>
      <c r="G344" s="623"/>
      <c r="H344" s="623"/>
      <c r="I344" s="623"/>
      <c r="J344" s="623"/>
      <c r="K344" s="623"/>
      <c r="L344" s="623"/>
      <c r="M344" s="623"/>
      <c r="N344" s="623"/>
      <c r="O344" s="623"/>
      <c r="P344" s="623"/>
      <c r="Q344" s="623"/>
      <c r="R344" s="623"/>
      <c r="S344" s="623"/>
      <c r="T344" s="623"/>
      <c r="U344" s="623"/>
      <c r="V344" s="623"/>
      <c r="W344" s="623"/>
      <c r="X344" s="623"/>
      <c r="Y344" s="623"/>
      <c r="Z344" s="623"/>
      <c r="AA344" s="623"/>
      <c r="AB344" s="623"/>
      <c r="AC344" s="623"/>
      <c r="AD344" s="623"/>
      <c r="AE344" s="623"/>
      <c r="AF344" s="623"/>
      <c r="AG344" s="623"/>
      <c r="AH344" s="623"/>
      <c r="AI344" s="623"/>
      <c r="AJ344" s="623"/>
      <c r="AK344" s="623"/>
      <c r="AL344" s="698"/>
      <c r="AM344" s="623"/>
      <c r="AN344" s="697"/>
      <c r="AO344" s="623"/>
      <c r="AP344" s="623"/>
      <c r="AQ344" s="623"/>
      <c r="AR344" s="623"/>
      <c r="AS344" s="623"/>
      <c r="AT344" s="623"/>
      <c r="AU344" s="623"/>
      <c r="AV344" s="623"/>
      <c r="AW344" s="623"/>
      <c r="AX344" s="623"/>
      <c r="AY344" s="623"/>
      <c r="AZ344" s="623"/>
      <c r="BA344" s="623"/>
      <c r="BB344" s="623"/>
      <c r="BC344" s="623"/>
      <c r="BD344" s="623"/>
      <c r="BE344" s="623"/>
      <c r="BF344" s="623"/>
      <c r="BG344" s="623"/>
      <c r="BH344" s="623"/>
      <c r="BI344" s="623"/>
      <c r="BJ344" s="623"/>
      <c r="BK344" s="623"/>
      <c r="BL344" s="623"/>
      <c r="BM344" s="623"/>
      <c r="BN344" s="623"/>
      <c r="BO344" s="623"/>
      <c r="BP344" s="623"/>
      <c r="BQ344" s="623"/>
      <c r="BR344" s="623"/>
      <c r="BS344" s="623"/>
      <c r="BT344" s="623"/>
      <c r="BU344" s="623"/>
      <c r="BV344" s="623"/>
      <c r="BW344" s="623"/>
      <c r="BX344" s="623"/>
      <c r="BY344" s="698"/>
      <c r="BZ344" s="623"/>
      <c r="CA344" s="697"/>
      <c r="CB344" s="623"/>
      <c r="CC344" s="623"/>
      <c r="CD344" s="623"/>
      <c r="CE344" s="623"/>
      <c r="CF344" s="623"/>
      <c r="CG344" s="623"/>
      <c r="CH344" s="623"/>
      <c r="CI344" s="623"/>
      <c r="CJ344" s="623"/>
      <c r="CK344" s="623"/>
      <c r="CL344" s="623"/>
      <c r="CM344" s="623"/>
      <c r="CN344" s="623"/>
      <c r="CO344" s="623"/>
      <c r="CP344" s="623"/>
      <c r="CQ344" s="623"/>
      <c r="CR344" s="623"/>
      <c r="CS344" s="623"/>
      <c r="CT344" s="623"/>
      <c r="CU344" s="623"/>
      <c r="CV344" s="623"/>
      <c r="CW344" s="623"/>
      <c r="CX344" s="623"/>
      <c r="CY344" s="623"/>
      <c r="CZ344" s="623"/>
      <c r="DA344" s="623"/>
      <c r="DB344" s="623"/>
      <c r="DC344" s="623"/>
      <c r="DD344" s="623"/>
      <c r="DE344" s="623"/>
      <c r="DF344" s="623"/>
      <c r="DG344" s="623"/>
      <c r="DH344" s="623"/>
      <c r="DI344" s="623"/>
      <c r="DJ344" s="623"/>
      <c r="DK344" s="623"/>
      <c r="DL344" s="698"/>
      <c r="DM344" s="623"/>
      <c r="DN344" s="697"/>
      <c r="DO344" s="623"/>
      <c r="DP344" s="623"/>
      <c r="DQ344" s="623"/>
      <c r="DR344" s="623"/>
      <c r="DS344" s="623"/>
      <c r="DT344" s="623"/>
      <c r="DU344" s="623"/>
      <c r="DV344" s="623"/>
      <c r="DW344" s="623"/>
      <c r="DX344" s="623"/>
      <c r="DY344" s="623"/>
      <c r="DZ344" s="623"/>
      <c r="EA344" s="623"/>
      <c r="EB344" s="623"/>
      <c r="EC344" s="623"/>
      <c r="ED344" s="623"/>
      <c r="EE344" s="623"/>
      <c r="EF344" s="623"/>
      <c r="EG344" s="623"/>
      <c r="EH344" s="623"/>
      <c r="EI344" s="623"/>
      <c r="EJ344" s="623"/>
      <c r="EK344" s="623"/>
      <c r="EL344" s="623"/>
      <c r="EM344" s="623"/>
      <c r="EN344" s="623"/>
      <c r="EO344" s="623"/>
      <c r="EP344" s="623"/>
      <c r="EQ344" s="623"/>
      <c r="ER344" s="623"/>
      <c r="ES344" s="623"/>
      <c r="ET344" s="623"/>
      <c r="EU344" s="623"/>
      <c r="EV344" s="623"/>
      <c r="EW344" s="623"/>
      <c r="EX344" s="623"/>
      <c r="EY344" s="698"/>
    </row>
    <row r="345">
      <c r="A345" s="697"/>
      <c r="B345" s="623"/>
      <c r="C345" s="623"/>
      <c r="D345" s="623"/>
      <c r="E345" s="623"/>
      <c r="F345" s="623"/>
      <c r="G345" s="623"/>
      <c r="H345" s="623"/>
      <c r="I345" s="623"/>
      <c r="J345" s="623"/>
      <c r="K345" s="623"/>
      <c r="L345" s="623"/>
      <c r="M345" s="623"/>
      <c r="N345" s="623"/>
      <c r="O345" s="623"/>
      <c r="P345" s="623"/>
      <c r="Q345" s="623"/>
      <c r="R345" s="623"/>
      <c r="S345" s="623"/>
      <c r="T345" s="623"/>
      <c r="U345" s="623"/>
      <c r="V345" s="623"/>
      <c r="W345" s="623"/>
      <c r="X345" s="623"/>
      <c r="Y345" s="623"/>
      <c r="Z345" s="623"/>
      <c r="AA345" s="623"/>
      <c r="AB345" s="623"/>
      <c r="AC345" s="623"/>
      <c r="AD345" s="623"/>
      <c r="AE345" s="623"/>
      <c r="AF345" s="623"/>
      <c r="AG345" s="623"/>
      <c r="AH345" s="623"/>
      <c r="AI345" s="623"/>
      <c r="AJ345" s="623"/>
      <c r="AK345" s="623"/>
      <c r="AL345" s="698"/>
      <c r="AM345" s="623"/>
      <c r="AN345" s="697"/>
      <c r="AO345" s="623"/>
      <c r="AP345" s="623"/>
      <c r="AQ345" s="623"/>
      <c r="AR345" s="623"/>
      <c r="AS345" s="623"/>
      <c r="AT345" s="623"/>
      <c r="AU345" s="623"/>
      <c r="AV345" s="623"/>
      <c r="AW345" s="623"/>
      <c r="AX345" s="623"/>
      <c r="AY345" s="623"/>
      <c r="AZ345" s="623"/>
      <c r="BA345" s="623"/>
      <c r="BB345" s="623"/>
      <c r="BC345" s="623"/>
      <c r="BD345" s="623"/>
      <c r="BE345" s="623"/>
      <c r="BF345" s="623"/>
      <c r="BG345" s="623"/>
      <c r="BH345" s="623"/>
      <c r="BI345" s="623"/>
      <c r="BJ345" s="623"/>
      <c r="BK345" s="623"/>
      <c r="BL345" s="623"/>
      <c r="BM345" s="623"/>
      <c r="BN345" s="623"/>
      <c r="BO345" s="623"/>
      <c r="BP345" s="623"/>
      <c r="BQ345" s="623"/>
      <c r="BR345" s="623"/>
      <c r="BS345" s="623"/>
      <c r="BT345" s="623"/>
      <c r="BU345" s="623"/>
      <c r="BV345" s="623"/>
      <c r="BW345" s="623"/>
      <c r="BX345" s="623"/>
      <c r="BY345" s="698"/>
      <c r="BZ345" s="623"/>
      <c r="CA345" s="697"/>
      <c r="CB345" s="623"/>
      <c r="CC345" s="623"/>
      <c r="CD345" s="623"/>
      <c r="CE345" s="623"/>
      <c r="CF345" s="623"/>
      <c r="CG345" s="623"/>
      <c r="CH345" s="623"/>
      <c r="CI345" s="623"/>
      <c r="CJ345" s="623"/>
      <c r="CK345" s="623"/>
      <c r="CL345" s="623"/>
      <c r="CM345" s="623"/>
      <c r="CN345" s="623"/>
      <c r="CO345" s="623"/>
      <c r="CP345" s="623"/>
      <c r="CQ345" s="623"/>
      <c r="CR345" s="623"/>
      <c r="CS345" s="623"/>
      <c r="CT345" s="623"/>
      <c r="CU345" s="623"/>
      <c r="CV345" s="623"/>
      <c r="CW345" s="623"/>
      <c r="CX345" s="623"/>
      <c r="CY345" s="623"/>
      <c r="CZ345" s="623"/>
      <c r="DA345" s="623"/>
      <c r="DB345" s="623"/>
      <c r="DC345" s="623"/>
      <c r="DD345" s="623"/>
      <c r="DE345" s="623"/>
      <c r="DF345" s="623"/>
      <c r="DG345" s="623"/>
      <c r="DH345" s="623"/>
      <c r="DI345" s="623"/>
      <c r="DJ345" s="623"/>
      <c r="DK345" s="623"/>
      <c r="DL345" s="698"/>
      <c r="DM345" s="623"/>
      <c r="DN345" s="697"/>
      <c r="DO345" s="623"/>
      <c r="DP345" s="623"/>
      <c r="DQ345" s="623"/>
      <c r="DR345" s="623"/>
      <c r="DS345" s="623"/>
      <c r="DT345" s="623"/>
      <c r="DU345" s="623"/>
      <c r="DV345" s="623"/>
      <c r="DW345" s="623"/>
      <c r="DX345" s="623"/>
      <c r="DY345" s="623"/>
      <c r="DZ345" s="623"/>
      <c r="EA345" s="623"/>
      <c r="EB345" s="623"/>
      <c r="EC345" s="623"/>
      <c r="ED345" s="623"/>
      <c r="EE345" s="623"/>
      <c r="EF345" s="623"/>
      <c r="EG345" s="623"/>
      <c r="EH345" s="623"/>
      <c r="EI345" s="623"/>
      <c r="EJ345" s="623"/>
      <c r="EK345" s="623"/>
      <c r="EL345" s="623"/>
      <c r="EM345" s="623"/>
      <c r="EN345" s="623"/>
      <c r="EO345" s="623"/>
      <c r="EP345" s="623"/>
      <c r="EQ345" s="623"/>
      <c r="ER345" s="623"/>
      <c r="ES345" s="623"/>
      <c r="ET345" s="623"/>
      <c r="EU345" s="623"/>
      <c r="EV345" s="623"/>
      <c r="EW345" s="623"/>
      <c r="EX345" s="623"/>
      <c r="EY345" s="698"/>
    </row>
    <row r="346">
      <c r="A346" s="697"/>
      <c r="B346" s="623"/>
      <c r="C346" s="623"/>
      <c r="D346" s="623"/>
      <c r="E346" s="623"/>
      <c r="F346" s="623"/>
      <c r="G346" s="623"/>
      <c r="H346" s="623"/>
      <c r="I346" s="623"/>
      <c r="J346" s="623"/>
      <c r="K346" s="623"/>
      <c r="L346" s="623"/>
      <c r="M346" s="623"/>
      <c r="N346" s="623"/>
      <c r="O346" s="623"/>
      <c r="P346" s="623"/>
      <c r="Q346" s="623"/>
      <c r="R346" s="623"/>
      <c r="S346" s="623"/>
      <c r="T346" s="623"/>
      <c r="U346" s="623"/>
      <c r="V346" s="623"/>
      <c r="W346" s="623"/>
      <c r="X346" s="623"/>
      <c r="Y346" s="623"/>
      <c r="Z346" s="623"/>
      <c r="AA346" s="623"/>
      <c r="AB346" s="623"/>
      <c r="AC346" s="623"/>
      <c r="AD346" s="623"/>
      <c r="AE346" s="623"/>
      <c r="AF346" s="623"/>
      <c r="AG346" s="623"/>
      <c r="AH346" s="623"/>
      <c r="AI346" s="623"/>
      <c r="AJ346" s="623"/>
      <c r="AK346" s="623"/>
      <c r="AL346" s="698"/>
      <c r="AM346" s="623"/>
      <c r="AN346" s="697"/>
      <c r="AO346" s="623"/>
      <c r="AP346" s="623"/>
      <c r="AQ346" s="623"/>
      <c r="AR346" s="623"/>
      <c r="AS346" s="623"/>
      <c r="AT346" s="623"/>
      <c r="AU346" s="623"/>
      <c r="AV346" s="623"/>
      <c r="AW346" s="623"/>
      <c r="AX346" s="623"/>
      <c r="AY346" s="623"/>
      <c r="AZ346" s="623"/>
      <c r="BA346" s="623"/>
      <c r="BB346" s="623"/>
      <c r="BC346" s="623"/>
      <c r="BD346" s="623"/>
      <c r="BE346" s="623"/>
      <c r="BF346" s="623"/>
      <c r="BG346" s="623"/>
      <c r="BH346" s="623"/>
      <c r="BI346" s="623"/>
      <c r="BJ346" s="623"/>
      <c r="BK346" s="623"/>
      <c r="BL346" s="623"/>
      <c r="BM346" s="623"/>
      <c r="BN346" s="623"/>
      <c r="BO346" s="623"/>
      <c r="BP346" s="623"/>
      <c r="BQ346" s="623"/>
      <c r="BR346" s="623"/>
      <c r="BS346" s="623"/>
      <c r="BT346" s="623"/>
      <c r="BU346" s="623"/>
      <c r="BV346" s="623"/>
      <c r="BW346" s="623"/>
      <c r="BX346" s="623"/>
      <c r="BY346" s="698"/>
      <c r="BZ346" s="623"/>
      <c r="CA346" s="697"/>
      <c r="CB346" s="623"/>
      <c r="CC346" s="623"/>
      <c r="CD346" s="623"/>
      <c r="CE346" s="623"/>
      <c r="CF346" s="623"/>
      <c r="CG346" s="623"/>
      <c r="CH346" s="623"/>
      <c r="CI346" s="623"/>
      <c r="CJ346" s="623"/>
      <c r="CK346" s="623"/>
      <c r="CL346" s="623"/>
      <c r="CM346" s="623"/>
      <c r="CN346" s="623"/>
      <c r="CO346" s="623"/>
      <c r="CP346" s="623"/>
      <c r="CQ346" s="623"/>
      <c r="CR346" s="623"/>
      <c r="CS346" s="623"/>
      <c r="CT346" s="623"/>
      <c r="CU346" s="623"/>
      <c r="CV346" s="623"/>
      <c r="CW346" s="623"/>
      <c r="CX346" s="623"/>
      <c r="CY346" s="623"/>
      <c r="CZ346" s="623"/>
      <c r="DA346" s="623"/>
      <c r="DB346" s="623"/>
      <c r="DC346" s="623"/>
      <c r="DD346" s="623"/>
      <c r="DE346" s="623"/>
      <c r="DF346" s="623"/>
      <c r="DG346" s="623"/>
      <c r="DH346" s="623"/>
      <c r="DI346" s="623"/>
      <c r="DJ346" s="623"/>
      <c r="DK346" s="623"/>
      <c r="DL346" s="698"/>
      <c r="DM346" s="623"/>
      <c r="DN346" s="697"/>
      <c r="DO346" s="623"/>
      <c r="DP346" s="623"/>
      <c r="DQ346" s="623"/>
      <c r="DR346" s="623"/>
      <c r="DS346" s="623"/>
      <c r="DT346" s="623"/>
      <c r="DU346" s="623"/>
      <c r="DV346" s="623"/>
      <c r="DW346" s="623"/>
      <c r="DX346" s="623"/>
      <c r="DY346" s="623"/>
      <c r="DZ346" s="623"/>
      <c r="EA346" s="623"/>
      <c r="EB346" s="623"/>
      <c r="EC346" s="623"/>
      <c r="ED346" s="623"/>
      <c r="EE346" s="623"/>
      <c r="EF346" s="623"/>
      <c r="EG346" s="623"/>
      <c r="EH346" s="623"/>
      <c r="EI346" s="623"/>
      <c r="EJ346" s="623"/>
      <c r="EK346" s="623"/>
      <c r="EL346" s="623"/>
      <c r="EM346" s="623"/>
      <c r="EN346" s="623"/>
      <c r="EO346" s="623"/>
      <c r="EP346" s="623"/>
      <c r="EQ346" s="623"/>
      <c r="ER346" s="623"/>
      <c r="ES346" s="623"/>
      <c r="ET346" s="623"/>
      <c r="EU346" s="623"/>
      <c r="EV346" s="623"/>
      <c r="EW346" s="623"/>
      <c r="EX346" s="623"/>
      <c r="EY346" s="698"/>
    </row>
    <row r="347">
      <c r="A347" s="692" t="s">
        <v>1059</v>
      </c>
      <c r="P347" s="693"/>
      <c r="Q347" s="627"/>
      <c r="R347" s="627"/>
      <c r="S347" s="627"/>
      <c r="T347" s="627"/>
      <c r="U347" s="627"/>
      <c r="V347" s="627"/>
      <c r="W347" s="627"/>
      <c r="X347" s="627"/>
      <c r="Y347" s="627"/>
      <c r="Z347" s="627"/>
      <c r="AA347" s="627"/>
      <c r="AB347" s="627"/>
      <c r="AC347" s="627"/>
      <c r="AD347" s="627"/>
      <c r="AE347" s="627"/>
      <c r="AF347" s="627"/>
      <c r="AG347" s="627"/>
      <c r="AH347" s="627"/>
      <c r="AI347" s="627"/>
      <c r="AJ347" s="627"/>
      <c r="AK347" s="627"/>
      <c r="AL347" s="626"/>
      <c r="AM347" s="626"/>
      <c r="AN347" s="625" t="s">
        <v>1059</v>
      </c>
      <c r="BC347" s="693"/>
      <c r="BD347" s="706"/>
      <c r="BE347" s="627"/>
      <c r="BF347" s="627"/>
      <c r="BG347" s="627"/>
      <c r="BH347" s="627"/>
      <c r="BI347" s="627"/>
      <c r="BJ347" s="627"/>
      <c r="BK347" s="627"/>
      <c r="BL347" s="627"/>
      <c r="BM347" s="627"/>
      <c r="BN347" s="627"/>
      <c r="BO347" s="627"/>
      <c r="BP347" s="627"/>
      <c r="BQ347" s="627"/>
      <c r="BR347" s="627"/>
      <c r="BS347" s="627"/>
      <c r="BT347" s="627"/>
      <c r="BU347" s="627"/>
      <c r="BV347" s="627"/>
      <c r="BW347" s="627"/>
      <c r="BX347" s="627"/>
      <c r="BY347" s="626"/>
      <c r="BZ347" s="626"/>
      <c r="CA347" s="625" t="s">
        <v>1059</v>
      </c>
      <c r="CP347" s="693"/>
      <c r="CQ347" s="706"/>
      <c r="CR347" s="627"/>
      <c r="CS347" s="627"/>
      <c r="CT347" s="627"/>
      <c r="CU347" s="627"/>
      <c r="CV347" s="627"/>
      <c r="CW347" s="627"/>
      <c r="CX347" s="627"/>
      <c r="CY347" s="627"/>
      <c r="CZ347" s="627"/>
      <c r="DA347" s="627"/>
      <c r="DB347" s="627"/>
      <c r="DC347" s="627"/>
      <c r="DD347" s="627"/>
      <c r="DE347" s="627"/>
      <c r="DF347" s="627"/>
      <c r="DG347" s="627"/>
      <c r="DH347" s="627"/>
      <c r="DI347" s="627"/>
      <c r="DJ347" s="627"/>
      <c r="DK347" s="627"/>
      <c r="DL347" s="626"/>
      <c r="DM347" s="626"/>
      <c r="DN347" s="625" t="s">
        <v>1059</v>
      </c>
      <c r="EC347" s="693"/>
      <c r="ED347" s="706"/>
      <c r="EE347" s="627"/>
      <c r="EF347" s="627"/>
      <c r="EG347" s="627"/>
      <c r="EH347" s="627"/>
      <c r="EI347" s="627"/>
      <c r="EJ347" s="627"/>
      <c r="EK347" s="627"/>
      <c r="EL347" s="627"/>
      <c r="EM347" s="627"/>
      <c r="EN347" s="627"/>
      <c r="EO347" s="627"/>
      <c r="EP347" s="627"/>
      <c r="EQ347" s="627"/>
      <c r="ER347" s="627"/>
      <c r="ES347" s="627"/>
      <c r="ET347" s="627"/>
      <c r="EU347" s="627"/>
      <c r="EV347" s="627"/>
      <c r="EW347" s="627"/>
      <c r="EX347" s="627"/>
      <c r="EY347" s="626"/>
    </row>
    <row r="348">
      <c r="A348" s="697"/>
      <c r="B348" s="623"/>
      <c r="C348" s="623"/>
      <c r="D348" s="623"/>
      <c r="E348" s="623"/>
      <c r="F348" s="623"/>
      <c r="G348" s="623"/>
      <c r="H348" s="623"/>
      <c r="I348" s="623"/>
      <c r="J348" s="623"/>
      <c r="K348" s="623"/>
      <c r="L348" s="623"/>
      <c r="M348" s="623"/>
      <c r="N348" s="623"/>
      <c r="O348" s="623"/>
      <c r="P348" s="623"/>
      <c r="Q348" s="623"/>
      <c r="R348" s="623"/>
      <c r="S348" s="623"/>
      <c r="T348" s="623"/>
      <c r="U348" s="623"/>
      <c r="V348" s="623"/>
      <c r="W348" s="623"/>
      <c r="X348" s="623"/>
      <c r="Y348" s="623"/>
      <c r="Z348" s="623"/>
      <c r="AA348" s="623"/>
      <c r="AB348" s="623"/>
      <c r="AC348" s="623"/>
      <c r="AD348" s="623"/>
      <c r="AE348" s="623"/>
      <c r="AF348" s="623"/>
      <c r="AG348" s="623"/>
      <c r="AH348" s="623"/>
      <c r="AI348" s="623"/>
      <c r="AJ348" s="623"/>
      <c r="AK348" s="623"/>
      <c r="AL348" s="698"/>
      <c r="AM348" s="623"/>
      <c r="AN348" s="697"/>
      <c r="AO348" s="623"/>
      <c r="AP348" s="623"/>
      <c r="AQ348" s="623"/>
      <c r="AR348" s="623"/>
      <c r="AS348" s="623"/>
      <c r="AT348" s="623"/>
      <c r="AU348" s="623"/>
      <c r="AV348" s="623"/>
      <c r="AW348" s="623"/>
      <c r="AX348" s="623"/>
      <c r="AY348" s="623"/>
      <c r="AZ348" s="623"/>
      <c r="BA348" s="623"/>
      <c r="BB348" s="623"/>
      <c r="BC348" s="623"/>
      <c r="BD348" s="623"/>
      <c r="BE348" s="623"/>
      <c r="BF348" s="623"/>
      <c r="BG348" s="623"/>
      <c r="BH348" s="623"/>
      <c r="BI348" s="623"/>
      <c r="BJ348" s="623"/>
      <c r="BK348" s="623"/>
      <c r="BL348" s="623"/>
      <c r="BM348" s="623"/>
      <c r="BN348" s="623"/>
      <c r="BO348" s="623"/>
      <c r="BP348" s="623"/>
      <c r="BQ348" s="623"/>
      <c r="BR348" s="623"/>
      <c r="BS348" s="623"/>
      <c r="BT348" s="623"/>
      <c r="BU348" s="623"/>
      <c r="BV348" s="623"/>
      <c r="BW348" s="623"/>
      <c r="BX348" s="623"/>
      <c r="BY348" s="698"/>
      <c r="BZ348" s="623"/>
      <c r="CA348" s="697"/>
      <c r="CB348" s="623"/>
      <c r="CC348" s="623"/>
      <c r="CD348" s="623"/>
      <c r="CE348" s="623"/>
      <c r="CF348" s="623"/>
      <c r="CG348" s="623"/>
      <c r="CH348" s="623"/>
      <c r="CI348" s="623"/>
      <c r="CJ348" s="623"/>
      <c r="CK348" s="623"/>
      <c r="CL348" s="623"/>
      <c r="CM348" s="623"/>
      <c r="CN348" s="623"/>
      <c r="CO348" s="623"/>
      <c r="CP348" s="623"/>
      <c r="CQ348" s="623"/>
      <c r="CR348" s="623"/>
      <c r="CS348" s="623"/>
      <c r="CT348" s="623"/>
      <c r="CU348" s="623"/>
      <c r="CV348" s="623"/>
      <c r="CW348" s="623"/>
      <c r="CX348" s="623"/>
      <c r="CY348" s="623"/>
      <c r="CZ348" s="623"/>
      <c r="DA348" s="623"/>
      <c r="DB348" s="623"/>
      <c r="DC348" s="623"/>
      <c r="DD348" s="623"/>
      <c r="DE348" s="623"/>
      <c r="DF348" s="623"/>
      <c r="DG348" s="623"/>
      <c r="DH348" s="623"/>
      <c r="DI348" s="623"/>
      <c r="DJ348" s="623"/>
      <c r="DK348" s="623"/>
      <c r="DL348" s="698"/>
      <c r="DM348" s="623"/>
      <c r="DN348" s="697"/>
      <c r="DO348" s="623"/>
      <c r="DP348" s="623"/>
      <c r="DQ348" s="623"/>
      <c r="DR348" s="623"/>
      <c r="DS348" s="623"/>
      <c r="DT348" s="623"/>
      <c r="DU348" s="623"/>
      <c r="DV348" s="623"/>
      <c r="DW348" s="623"/>
      <c r="DX348" s="623"/>
      <c r="DY348" s="623"/>
      <c r="DZ348" s="623"/>
      <c r="EA348" s="623"/>
      <c r="EB348" s="623"/>
      <c r="EC348" s="623"/>
      <c r="ED348" s="623"/>
      <c r="EE348" s="623"/>
      <c r="EF348" s="623"/>
      <c r="EG348" s="623"/>
      <c r="EH348" s="623"/>
      <c r="EI348" s="623"/>
      <c r="EJ348" s="623"/>
      <c r="EK348" s="623"/>
      <c r="EL348" s="623"/>
      <c r="EM348" s="623"/>
      <c r="EN348" s="623"/>
      <c r="EO348" s="623"/>
      <c r="EP348" s="623"/>
      <c r="EQ348" s="623"/>
      <c r="ER348" s="623"/>
      <c r="ES348" s="623"/>
      <c r="ET348" s="623"/>
      <c r="EU348" s="623"/>
      <c r="EV348" s="623"/>
      <c r="EW348" s="623"/>
      <c r="EX348" s="623"/>
      <c r="EY348" s="698"/>
    </row>
    <row r="349">
      <c r="A349" s="699"/>
      <c r="B349" s="700"/>
      <c r="C349" s="700"/>
      <c r="D349" s="700"/>
      <c r="E349" s="700"/>
      <c r="F349" s="700"/>
      <c r="G349" s="700"/>
      <c r="H349" s="700"/>
      <c r="I349" s="700"/>
      <c r="J349" s="700"/>
      <c r="K349" s="700"/>
      <c r="L349" s="700"/>
      <c r="M349" s="700"/>
      <c r="N349" s="700"/>
      <c r="O349" s="700"/>
      <c r="P349" s="700"/>
      <c r="Q349" s="700"/>
      <c r="R349" s="700"/>
      <c r="S349" s="701" t="s">
        <v>1060</v>
      </c>
      <c r="T349" s="702"/>
      <c r="U349" s="702"/>
      <c r="V349" s="702"/>
      <c r="W349" s="702"/>
      <c r="X349" s="702"/>
      <c r="Y349" s="702"/>
      <c r="Z349" s="702"/>
      <c r="AA349" s="700"/>
      <c r="AB349" s="700"/>
      <c r="AC349" s="701" t="s">
        <v>1061</v>
      </c>
      <c r="AD349" s="702"/>
      <c r="AE349" s="702"/>
      <c r="AF349" s="702"/>
      <c r="AG349" s="702"/>
      <c r="AH349" s="702"/>
      <c r="AI349" s="702"/>
      <c r="AJ349" s="700"/>
      <c r="AK349" s="700"/>
      <c r="AL349" s="703"/>
      <c r="AM349" s="623"/>
      <c r="AN349" s="699"/>
      <c r="AO349" s="700"/>
      <c r="AP349" s="700"/>
      <c r="AQ349" s="700"/>
      <c r="AR349" s="700"/>
      <c r="AS349" s="700"/>
      <c r="AT349" s="700"/>
      <c r="AU349" s="700"/>
      <c r="AV349" s="700"/>
      <c r="AW349" s="700"/>
      <c r="AX349" s="700"/>
      <c r="AY349" s="700"/>
      <c r="AZ349" s="700"/>
      <c r="BA349" s="700"/>
      <c r="BB349" s="700"/>
      <c r="BC349" s="700"/>
      <c r="BD349" s="700"/>
      <c r="BE349" s="700"/>
      <c r="BF349" s="701" t="s">
        <v>1060</v>
      </c>
      <c r="BG349" s="702"/>
      <c r="BH349" s="702"/>
      <c r="BI349" s="702"/>
      <c r="BJ349" s="702"/>
      <c r="BK349" s="702"/>
      <c r="BL349" s="702"/>
      <c r="BM349" s="702"/>
      <c r="BN349" s="700"/>
      <c r="BO349" s="700"/>
      <c r="BP349" s="701" t="s">
        <v>1061</v>
      </c>
      <c r="BQ349" s="702"/>
      <c r="BR349" s="702"/>
      <c r="BS349" s="702"/>
      <c r="BT349" s="702"/>
      <c r="BU349" s="702"/>
      <c r="BV349" s="702"/>
      <c r="BW349" s="700"/>
      <c r="BX349" s="700"/>
      <c r="BY349" s="703"/>
      <c r="BZ349" s="623"/>
      <c r="CA349" s="699"/>
      <c r="CB349" s="700"/>
      <c r="CC349" s="700"/>
      <c r="CD349" s="700"/>
      <c r="CE349" s="700"/>
      <c r="CF349" s="700"/>
      <c r="CG349" s="700"/>
      <c r="CH349" s="700"/>
      <c r="CI349" s="700"/>
      <c r="CJ349" s="700"/>
      <c r="CK349" s="700"/>
      <c r="CL349" s="700"/>
      <c r="CM349" s="700"/>
      <c r="CN349" s="700"/>
      <c r="CO349" s="700"/>
      <c r="CP349" s="700"/>
      <c r="CQ349" s="700"/>
      <c r="CR349" s="700"/>
      <c r="CS349" s="701" t="s">
        <v>1060</v>
      </c>
      <c r="CT349" s="702"/>
      <c r="CU349" s="702"/>
      <c r="CV349" s="702"/>
      <c r="CW349" s="702"/>
      <c r="CX349" s="702"/>
      <c r="CY349" s="702"/>
      <c r="CZ349" s="702"/>
      <c r="DA349" s="700"/>
      <c r="DB349" s="700"/>
      <c r="DC349" s="701" t="s">
        <v>1061</v>
      </c>
      <c r="DD349" s="702"/>
      <c r="DE349" s="702"/>
      <c r="DF349" s="702"/>
      <c r="DG349" s="702"/>
      <c r="DH349" s="702"/>
      <c r="DI349" s="702"/>
      <c r="DJ349" s="700"/>
      <c r="DK349" s="700"/>
      <c r="DL349" s="703"/>
      <c r="DM349" s="623"/>
      <c r="DN349" s="699"/>
      <c r="DO349" s="700"/>
      <c r="DP349" s="700"/>
      <c r="DQ349" s="700"/>
      <c r="DR349" s="700"/>
      <c r="DS349" s="700"/>
      <c r="DT349" s="700"/>
      <c r="DU349" s="700"/>
      <c r="DV349" s="700"/>
      <c r="DW349" s="700"/>
      <c r="DX349" s="700"/>
      <c r="DY349" s="700"/>
      <c r="DZ349" s="700"/>
      <c r="EA349" s="700"/>
      <c r="EB349" s="700"/>
      <c r="EC349" s="700"/>
      <c r="ED349" s="700"/>
      <c r="EE349" s="700"/>
      <c r="EF349" s="701" t="s">
        <v>1060</v>
      </c>
      <c r="EG349" s="702"/>
      <c r="EH349" s="702"/>
      <c r="EI349" s="702"/>
      <c r="EJ349" s="702"/>
      <c r="EK349" s="702"/>
      <c r="EL349" s="702"/>
      <c r="EM349" s="702"/>
      <c r="EN349" s="700"/>
      <c r="EO349" s="700"/>
      <c r="EP349" s="701" t="s">
        <v>1061</v>
      </c>
      <c r="EQ349" s="702"/>
      <c r="ER349" s="702"/>
      <c r="ES349" s="702"/>
      <c r="ET349" s="702"/>
      <c r="EU349" s="702"/>
      <c r="EV349" s="702"/>
      <c r="EW349" s="700"/>
      <c r="EX349" s="700"/>
      <c r="EY349" s="703"/>
    </row>
    <row r="350">
      <c r="A350" s="623"/>
      <c r="B350" s="623"/>
      <c r="C350" s="623"/>
      <c r="D350" s="623"/>
      <c r="E350" s="623"/>
      <c r="F350" s="623"/>
      <c r="G350" s="623"/>
      <c r="H350" s="623"/>
      <c r="I350" s="623"/>
      <c r="J350" s="623"/>
      <c r="K350" s="623"/>
      <c r="L350" s="623"/>
      <c r="M350" s="623"/>
      <c r="N350" s="623"/>
      <c r="O350" s="623"/>
      <c r="P350" s="623"/>
      <c r="Q350" s="623"/>
      <c r="R350" s="623"/>
      <c r="S350" s="704"/>
      <c r="T350" s="704"/>
      <c r="U350" s="704"/>
      <c r="V350" s="704"/>
      <c r="W350" s="704"/>
      <c r="X350" s="704"/>
      <c r="Y350" s="704"/>
      <c r="Z350" s="704"/>
      <c r="AA350" s="623"/>
      <c r="AB350" s="623"/>
      <c r="AC350" s="704"/>
      <c r="AD350" s="704"/>
      <c r="AE350" s="704"/>
      <c r="AF350" s="704"/>
      <c r="AG350" s="704"/>
      <c r="AH350" s="704"/>
      <c r="AI350" s="704"/>
      <c r="AJ350" s="623"/>
      <c r="AK350" s="623"/>
      <c r="AL350" s="623"/>
      <c r="AM350" s="623"/>
      <c r="AN350" s="623"/>
      <c r="AO350" s="623"/>
      <c r="AP350" s="623"/>
      <c r="AQ350" s="623"/>
      <c r="AR350" s="623"/>
      <c r="AS350" s="623"/>
      <c r="AT350" s="623"/>
      <c r="AU350" s="623"/>
      <c r="AV350" s="623"/>
      <c r="AW350" s="623"/>
      <c r="AX350" s="623"/>
      <c r="AY350" s="623"/>
      <c r="AZ350" s="623"/>
      <c r="BA350" s="623"/>
      <c r="BB350" s="623"/>
      <c r="BC350" s="623"/>
      <c r="BD350" s="623"/>
      <c r="BE350" s="623"/>
      <c r="BF350" s="704"/>
      <c r="BG350" s="704"/>
      <c r="BH350" s="704"/>
      <c r="BI350" s="704"/>
      <c r="BJ350" s="704"/>
      <c r="BK350" s="704"/>
      <c r="BL350" s="704"/>
      <c r="BM350" s="704"/>
      <c r="BN350" s="623"/>
      <c r="BO350" s="623"/>
      <c r="BP350" s="704"/>
      <c r="BQ350" s="704"/>
      <c r="BR350" s="704"/>
      <c r="BS350" s="704"/>
      <c r="BT350" s="704"/>
      <c r="BU350" s="704"/>
      <c r="BV350" s="704"/>
      <c r="BW350" s="623"/>
      <c r="BX350" s="623"/>
      <c r="BY350" s="623"/>
      <c r="BZ350" s="623"/>
      <c r="CA350" s="623"/>
      <c r="CB350" s="623"/>
      <c r="CC350" s="623"/>
      <c r="CD350" s="623"/>
      <c r="CE350" s="623"/>
      <c r="CF350" s="623"/>
      <c r="CG350" s="623"/>
      <c r="CH350" s="623"/>
      <c r="CI350" s="623"/>
      <c r="CJ350" s="623"/>
      <c r="CK350" s="623"/>
      <c r="CL350" s="623"/>
      <c r="CM350" s="623"/>
      <c r="CN350" s="623"/>
      <c r="CO350" s="623"/>
      <c r="CP350" s="623"/>
      <c r="CQ350" s="623"/>
      <c r="CR350" s="623"/>
      <c r="CS350" s="704"/>
      <c r="CT350" s="704"/>
      <c r="CU350" s="704"/>
      <c r="CV350" s="704"/>
      <c r="CW350" s="704"/>
      <c r="CX350" s="704"/>
      <c r="CY350" s="704"/>
      <c r="CZ350" s="704"/>
      <c r="DA350" s="623"/>
      <c r="DB350" s="623"/>
      <c r="DC350" s="704"/>
      <c r="DD350" s="704"/>
      <c r="DE350" s="704"/>
      <c r="DF350" s="704"/>
      <c r="DG350" s="704"/>
      <c r="DH350" s="704"/>
      <c r="DI350" s="704"/>
      <c r="DJ350" s="623"/>
      <c r="DK350" s="623"/>
      <c r="DL350" s="623"/>
      <c r="DM350" s="623"/>
      <c r="DN350" s="623"/>
      <c r="DO350" s="623"/>
      <c r="DP350" s="623"/>
      <c r="DQ350" s="623"/>
      <c r="DR350" s="623"/>
      <c r="DS350" s="623"/>
      <c r="DT350" s="623"/>
      <c r="DU350" s="623"/>
      <c r="DV350" s="623"/>
      <c r="DW350" s="623"/>
      <c r="DX350" s="623"/>
      <c r="DY350" s="623"/>
      <c r="DZ350" s="623"/>
      <c r="EA350" s="623"/>
      <c r="EB350" s="623"/>
      <c r="EC350" s="623"/>
      <c r="ED350" s="623"/>
      <c r="EE350" s="623"/>
      <c r="EF350" s="704"/>
      <c r="EG350" s="704"/>
      <c r="EH350" s="704"/>
      <c r="EI350" s="704"/>
      <c r="EJ350" s="704"/>
      <c r="EK350" s="704"/>
      <c r="EL350" s="704"/>
      <c r="EM350" s="704"/>
      <c r="EN350" s="623"/>
      <c r="EO350" s="623"/>
      <c r="EP350" s="704"/>
      <c r="EQ350" s="704"/>
      <c r="ER350" s="704"/>
      <c r="ES350" s="704"/>
      <c r="ET350" s="704"/>
      <c r="EU350" s="704"/>
      <c r="EV350" s="704"/>
      <c r="EW350" s="623"/>
      <c r="EX350" s="623"/>
      <c r="EY350" s="623"/>
    </row>
    <row r="351">
      <c r="A351" s="620"/>
      <c r="B351" s="621"/>
      <c r="C351" s="621"/>
      <c r="D351" s="621"/>
      <c r="E351" s="621"/>
      <c r="F351" s="621"/>
      <c r="G351" s="621"/>
      <c r="H351" s="621"/>
      <c r="I351" s="621"/>
      <c r="J351" s="621"/>
      <c r="K351" s="621"/>
      <c r="L351" s="621"/>
      <c r="M351" s="621"/>
      <c r="N351" s="621"/>
      <c r="O351" s="621"/>
      <c r="P351" s="621"/>
      <c r="Q351" s="621"/>
      <c r="R351" s="621"/>
      <c r="S351" s="621"/>
      <c r="T351" s="621"/>
      <c r="U351" s="621"/>
      <c r="V351" s="621"/>
      <c r="W351" s="621"/>
      <c r="X351" s="621"/>
      <c r="Y351" s="621"/>
      <c r="Z351" s="621"/>
      <c r="AA351" s="621"/>
      <c r="AB351" s="621"/>
      <c r="AC351" s="621"/>
      <c r="AD351" s="621"/>
      <c r="AE351" s="621"/>
      <c r="AF351" s="621"/>
      <c r="AG351" s="621"/>
      <c r="AH351" s="621"/>
      <c r="AI351" s="621"/>
      <c r="AJ351" s="621"/>
      <c r="AK351" s="621"/>
      <c r="AL351" s="622"/>
      <c r="AM351" s="623"/>
      <c r="AN351" s="620"/>
      <c r="AO351" s="621"/>
      <c r="AP351" s="621"/>
      <c r="AQ351" s="621"/>
      <c r="AR351" s="621"/>
      <c r="AS351" s="621"/>
      <c r="AT351" s="621"/>
      <c r="AU351" s="621"/>
      <c r="AV351" s="621"/>
      <c r="AW351" s="621"/>
      <c r="AX351" s="621"/>
      <c r="AY351" s="621"/>
      <c r="AZ351" s="621"/>
      <c r="BA351" s="621"/>
      <c r="BB351" s="621"/>
      <c r="BC351" s="621"/>
      <c r="BD351" s="621"/>
      <c r="BE351" s="621"/>
      <c r="BF351" s="621"/>
      <c r="BG351" s="621"/>
      <c r="BH351" s="621"/>
      <c r="BI351" s="621"/>
      <c r="BJ351" s="621"/>
      <c r="BK351" s="621"/>
      <c r="BL351" s="621"/>
      <c r="BM351" s="621"/>
      <c r="BN351" s="621"/>
      <c r="BO351" s="621"/>
      <c r="BP351" s="621"/>
      <c r="BQ351" s="621"/>
      <c r="BR351" s="621"/>
      <c r="BS351" s="621"/>
      <c r="BT351" s="621"/>
      <c r="BU351" s="621"/>
      <c r="BV351" s="621"/>
      <c r="BW351" s="621"/>
      <c r="BX351" s="621"/>
      <c r="BY351" s="622"/>
      <c r="BZ351" s="623"/>
      <c r="CA351" s="620"/>
      <c r="CB351" s="621"/>
      <c r="CC351" s="621"/>
      <c r="CD351" s="621"/>
      <c r="CE351" s="621"/>
      <c r="CF351" s="621"/>
      <c r="CG351" s="621"/>
      <c r="CH351" s="621"/>
      <c r="CI351" s="621"/>
      <c r="CJ351" s="621"/>
      <c r="CK351" s="621"/>
      <c r="CL351" s="621"/>
      <c r="CM351" s="621"/>
      <c r="CN351" s="621"/>
      <c r="CO351" s="621"/>
      <c r="CP351" s="621"/>
      <c r="CQ351" s="621"/>
      <c r="CR351" s="621"/>
      <c r="CS351" s="621"/>
      <c r="CT351" s="621"/>
      <c r="CU351" s="621"/>
      <c r="CV351" s="621"/>
      <c r="CW351" s="621"/>
      <c r="CX351" s="621"/>
      <c r="CY351" s="621"/>
      <c r="CZ351" s="621"/>
      <c r="DA351" s="621"/>
      <c r="DB351" s="621"/>
      <c r="DC351" s="621"/>
      <c r="DD351" s="621"/>
      <c r="DE351" s="621"/>
      <c r="DF351" s="621"/>
      <c r="DG351" s="621"/>
      <c r="DH351" s="621"/>
      <c r="DI351" s="621"/>
      <c r="DJ351" s="621"/>
      <c r="DK351" s="621"/>
      <c r="DL351" s="622"/>
      <c r="DM351" s="623"/>
      <c r="DN351" s="620"/>
      <c r="DO351" s="621"/>
      <c r="DP351" s="621"/>
      <c r="DQ351" s="621"/>
      <c r="DR351" s="621"/>
      <c r="DS351" s="621"/>
      <c r="DT351" s="621"/>
      <c r="DU351" s="621"/>
      <c r="DV351" s="621"/>
      <c r="DW351" s="621"/>
      <c r="DX351" s="621"/>
      <c r="DY351" s="621"/>
      <c r="DZ351" s="621"/>
      <c r="EA351" s="621"/>
      <c r="EB351" s="621"/>
      <c r="EC351" s="621"/>
      <c r="ED351" s="621"/>
      <c r="EE351" s="621"/>
      <c r="EF351" s="621"/>
      <c r="EG351" s="621"/>
      <c r="EH351" s="621"/>
      <c r="EI351" s="621"/>
      <c r="EJ351" s="621"/>
      <c r="EK351" s="621"/>
      <c r="EL351" s="621"/>
      <c r="EM351" s="621"/>
      <c r="EN351" s="621"/>
      <c r="EO351" s="621"/>
      <c r="EP351" s="621"/>
      <c r="EQ351" s="621"/>
      <c r="ER351" s="621"/>
      <c r="ES351" s="621"/>
      <c r="ET351" s="621"/>
      <c r="EU351" s="621"/>
      <c r="EV351" s="621"/>
      <c r="EW351" s="621"/>
      <c r="EX351" s="621"/>
      <c r="EY351" s="622"/>
    </row>
    <row r="352">
      <c r="A352" s="624"/>
      <c r="B352" s="625" t="s">
        <v>1003</v>
      </c>
      <c r="AL352" s="626"/>
      <c r="AM352" s="626"/>
      <c r="AN352" s="627"/>
      <c r="AO352" s="625" t="s">
        <v>1003</v>
      </c>
      <c r="BY352" s="626"/>
      <c r="BZ352" s="626"/>
      <c r="CA352" s="627"/>
      <c r="CB352" s="625" t="s">
        <v>1003</v>
      </c>
      <c r="DL352" s="626"/>
      <c r="DM352" s="626"/>
      <c r="DN352" s="627"/>
      <c r="DO352" s="625" t="s">
        <v>1003</v>
      </c>
      <c r="EY352" s="626"/>
    </row>
    <row r="353">
      <c r="A353" s="628"/>
      <c r="B353" s="629" t="s">
        <v>1004</v>
      </c>
      <c r="AL353" s="630"/>
      <c r="AM353" s="629"/>
      <c r="AN353" s="628"/>
      <c r="AO353" s="629" t="s">
        <v>1004</v>
      </c>
      <c r="BY353" s="630"/>
      <c r="BZ353" s="629"/>
      <c r="CA353" s="628"/>
      <c r="CB353" s="629" t="s">
        <v>1004</v>
      </c>
      <c r="DL353" s="630"/>
      <c r="DM353" s="629"/>
      <c r="DN353" s="628"/>
      <c r="DO353" s="629" t="s">
        <v>1004</v>
      </c>
      <c r="EY353" s="630"/>
    </row>
    <row r="354">
      <c r="A354" s="628"/>
      <c r="B354" s="631" t="s">
        <v>1005</v>
      </c>
      <c r="AL354" s="632"/>
      <c r="AM354" s="631"/>
      <c r="AN354" s="628"/>
      <c r="AO354" s="631" t="s">
        <v>1005</v>
      </c>
      <c r="BY354" s="632"/>
      <c r="BZ354" s="631"/>
      <c r="CA354" s="628"/>
      <c r="CB354" s="631" t="s">
        <v>1005</v>
      </c>
      <c r="DL354" s="632"/>
      <c r="DM354" s="631"/>
      <c r="DN354" s="628"/>
      <c r="DO354" s="631" t="s">
        <v>1005</v>
      </c>
      <c r="EY354" s="632"/>
    </row>
    <row r="355">
      <c r="A355" s="628"/>
      <c r="B355" s="633"/>
      <c r="C355" s="633"/>
      <c r="D355" s="633"/>
      <c r="E355" s="633"/>
      <c r="F355" s="633"/>
      <c r="G355" s="633"/>
      <c r="H355" s="633"/>
      <c r="I355" s="633"/>
      <c r="J355" s="633"/>
      <c r="K355" s="633"/>
      <c r="L355" s="633"/>
      <c r="M355" s="633"/>
      <c r="N355" s="633"/>
      <c r="O355" s="633"/>
      <c r="P355" s="633"/>
      <c r="Q355" s="633"/>
      <c r="R355" s="633"/>
      <c r="S355" s="633"/>
      <c r="T355" s="633"/>
      <c r="U355" s="633"/>
      <c r="V355" s="633"/>
      <c r="W355" s="633"/>
      <c r="X355" s="633"/>
      <c r="Y355" s="633"/>
      <c r="Z355" s="633"/>
      <c r="AA355" s="633"/>
      <c r="AB355" s="633"/>
      <c r="AC355" s="633"/>
      <c r="AD355" s="633"/>
      <c r="AE355" s="633"/>
      <c r="AF355" s="633"/>
      <c r="AG355" s="633"/>
      <c r="AH355" s="633"/>
      <c r="AI355" s="633"/>
      <c r="AJ355" s="633"/>
      <c r="AK355" s="633"/>
      <c r="AL355" s="632"/>
      <c r="AM355" s="631"/>
      <c r="AN355" s="628"/>
      <c r="AO355" s="633"/>
      <c r="AP355" s="633"/>
      <c r="AQ355" s="633"/>
      <c r="AR355" s="633"/>
      <c r="AS355" s="633"/>
      <c r="AT355" s="633"/>
      <c r="AU355" s="633"/>
      <c r="AV355" s="633"/>
      <c r="AW355" s="633"/>
      <c r="AX355" s="633"/>
      <c r="AY355" s="633"/>
      <c r="AZ355" s="633"/>
      <c r="BA355" s="633"/>
      <c r="BB355" s="633"/>
      <c r="BC355" s="633"/>
      <c r="BD355" s="633"/>
      <c r="BE355" s="633"/>
      <c r="BF355" s="633"/>
      <c r="BG355" s="633"/>
      <c r="BH355" s="633"/>
      <c r="BI355" s="633"/>
      <c r="BJ355" s="633"/>
      <c r="BK355" s="633"/>
      <c r="BL355" s="633"/>
      <c r="BM355" s="633"/>
      <c r="BN355" s="633"/>
      <c r="BO355" s="633"/>
      <c r="BP355" s="633"/>
      <c r="BQ355" s="633"/>
      <c r="BR355" s="633"/>
      <c r="BS355" s="633"/>
      <c r="BT355" s="633"/>
      <c r="BU355" s="633"/>
      <c r="BV355" s="633"/>
      <c r="BW355" s="633"/>
      <c r="BX355" s="633"/>
      <c r="BY355" s="632"/>
      <c r="BZ355" s="631"/>
      <c r="CA355" s="628"/>
      <c r="CB355" s="633"/>
      <c r="CC355" s="633"/>
      <c r="CD355" s="633"/>
      <c r="CE355" s="633"/>
      <c r="CF355" s="633"/>
      <c r="CG355" s="633"/>
      <c r="CH355" s="633"/>
      <c r="CI355" s="633"/>
      <c r="CJ355" s="633"/>
      <c r="CK355" s="633"/>
      <c r="CL355" s="633"/>
      <c r="CM355" s="633"/>
      <c r="CN355" s="633"/>
      <c r="CO355" s="633"/>
      <c r="CP355" s="633"/>
      <c r="CQ355" s="633"/>
      <c r="CR355" s="633"/>
      <c r="CS355" s="633"/>
      <c r="CT355" s="633"/>
      <c r="CU355" s="633"/>
      <c r="CV355" s="633"/>
      <c r="CW355" s="633"/>
      <c r="CX355" s="633"/>
      <c r="CY355" s="633"/>
      <c r="CZ355" s="633"/>
      <c r="DA355" s="633"/>
      <c r="DB355" s="633"/>
      <c r="DC355" s="633"/>
      <c r="DD355" s="633"/>
      <c r="DE355" s="633"/>
      <c r="DF355" s="633"/>
      <c r="DG355" s="633"/>
      <c r="DH355" s="633"/>
      <c r="DI355" s="633"/>
      <c r="DJ355" s="633"/>
      <c r="DK355" s="633"/>
      <c r="DL355" s="632"/>
      <c r="DM355" s="631"/>
      <c r="DN355" s="628"/>
      <c r="DO355" s="633"/>
      <c r="DP355" s="633"/>
      <c r="DQ355" s="633"/>
      <c r="DR355" s="633"/>
      <c r="DS355" s="633"/>
      <c r="DT355" s="633"/>
      <c r="DU355" s="633"/>
      <c r="DV355" s="633"/>
      <c r="DW355" s="633"/>
      <c r="DX355" s="633"/>
      <c r="DY355" s="633"/>
      <c r="DZ355" s="633"/>
      <c r="EA355" s="633"/>
      <c r="EB355" s="633"/>
      <c r="EC355" s="633"/>
      <c r="ED355" s="633"/>
      <c r="EE355" s="633"/>
      <c r="EF355" s="633"/>
      <c r="EG355" s="633"/>
      <c r="EH355" s="633"/>
      <c r="EI355" s="633"/>
      <c r="EJ355" s="633"/>
      <c r="EK355" s="633"/>
      <c r="EL355" s="633"/>
      <c r="EM355" s="633"/>
      <c r="EN355" s="633"/>
      <c r="EO355" s="633"/>
      <c r="EP355" s="633"/>
      <c r="EQ355" s="633"/>
      <c r="ER355" s="633"/>
      <c r="ES355" s="633"/>
      <c r="ET355" s="633"/>
      <c r="EU355" s="633"/>
      <c r="EV355" s="633"/>
      <c r="EW355" s="633"/>
      <c r="EX355" s="633"/>
      <c r="EY355" s="632"/>
    </row>
    <row r="356">
      <c r="A356" s="628"/>
      <c r="B356" s="634" t="s">
        <v>1006</v>
      </c>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2"/>
      <c r="AL356" s="635"/>
      <c r="AM356" s="636"/>
      <c r="AN356" s="628"/>
      <c r="AO356" s="634" t="s">
        <v>1006</v>
      </c>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2"/>
      <c r="BY356" s="635"/>
      <c r="BZ356" s="636"/>
      <c r="CA356" s="628"/>
      <c r="CB356" s="634" t="s">
        <v>1006</v>
      </c>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2"/>
      <c r="DL356" s="635"/>
      <c r="DM356" s="636"/>
      <c r="DN356" s="628"/>
      <c r="DO356" s="634" t="s">
        <v>1006</v>
      </c>
      <c r="DP356" s="11"/>
      <c r="DQ356" s="11"/>
      <c r="DR356" s="11"/>
      <c r="DS356" s="11"/>
      <c r="DT356" s="11"/>
      <c r="DU356" s="11"/>
      <c r="DV356" s="11"/>
      <c r="DW356" s="11"/>
      <c r="DX356" s="11"/>
      <c r="DY356" s="11"/>
      <c r="DZ356" s="11"/>
      <c r="EA356" s="11"/>
      <c r="EB356" s="11"/>
      <c r="EC356" s="11"/>
      <c r="ED356" s="11"/>
      <c r="EE356" s="11"/>
      <c r="EF356" s="11"/>
      <c r="EG356" s="11"/>
      <c r="EH356" s="11"/>
      <c r="EI356" s="11"/>
      <c r="EJ356" s="11"/>
      <c r="EK356" s="11"/>
      <c r="EL356" s="11"/>
      <c r="EM356" s="11"/>
      <c r="EN356" s="11"/>
      <c r="EO356" s="11"/>
      <c r="EP356" s="11"/>
      <c r="EQ356" s="11"/>
      <c r="ER356" s="11"/>
      <c r="ES356" s="11"/>
      <c r="ET356" s="11"/>
      <c r="EU356" s="11"/>
      <c r="EV356" s="11"/>
      <c r="EW356" s="11"/>
      <c r="EX356" s="12"/>
      <c r="EY356" s="635"/>
    </row>
    <row r="357">
      <c r="A357" s="628"/>
      <c r="B357" s="637" t="s">
        <v>43</v>
      </c>
      <c r="C357" s="12"/>
      <c r="D357" s="638" t="str">
        <f>'3A 2025-2026 REPORTE CALIFICACI'!E7</f>
        <v>2025-2026</v>
      </c>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6"/>
      <c r="AL357" s="639"/>
      <c r="AM357" s="640"/>
      <c r="AN357" s="628"/>
      <c r="AO357" s="637" t="s">
        <v>43</v>
      </c>
      <c r="AP357" s="12"/>
      <c r="AQ357" s="638" t="str">
        <f>'3A 2025-2026 REPORTE CALIFICACI'!E7</f>
        <v>2025-2026</v>
      </c>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6"/>
      <c r="BY357" s="639"/>
      <c r="BZ357" s="640"/>
      <c r="CA357" s="628"/>
      <c r="CB357" s="637" t="s">
        <v>43</v>
      </c>
      <c r="CC357" s="12"/>
      <c r="CD357" s="638" t="str">
        <f>'3A 2025-2026 REPORTE CALIFICACI'!E7</f>
        <v>2025-2026</v>
      </c>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c r="DF357" s="15"/>
      <c r="DG357" s="15"/>
      <c r="DH357" s="15"/>
      <c r="DI357" s="15"/>
      <c r="DJ357" s="15"/>
      <c r="DK357" s="16"/>
      <c r="DL357" s="639"/>
      <c r="DM357" s="640"/>
      <c r="DN357" s="628"/>
      <c r="DO357" s="637" t="s">
        <v>43</v>
      </c>
      <c r="DP357" s="12"/>
      <c r="DQ357" s="638" t="str">
        <f>'3A 2025-2026 REPORTE CALIFICACI'!E7</f>
        <v>2025-2026</v>
      </c>
      <c r="DR357" s="15"/>
      <c r="DS357" s="15"/>
      <c r="DT357" s="15"/>
      <c r="DU357" s="15"/>
      <c r="DV357" s="15"/>
      <c r="DW357" s="15"/>
      <c r="DX357" s="15"/>
      <c r="DY357" s="15"/>
      <c r="DZ357" s="15"/>
      <c r="EA357" s="15"/>
      <c r="EB357" s="15"/>
      <c r="EC357" s="15"/>
      <c r="ED357" s="15"/>
      <c r="EE357" s="15"/>
      <c r="EF357" s="15"/>
      <c r="EG357" s="15"/>
      <c r="EH357" s="15"/>
      <c r="EI357" s="15"/>
      <c r="EJ357" s="15"/>
      <c r="EK357" s="15"/>
      <c r="EL357" s="15"/>
      <c r="EM357" s="15"/>
      <c r="EN357" s="15"/>
      <c r="EO357" s="15"/>
      <c r="EP357" s="15"/>
      <c r="EQ357" s="15"/>
      <c r="ER357" s="15"/>
      <c r="ES357" s="15"/>
      <c r="ET357" s="15"/>
      <c r="EU357" s="15"/>
      <c r="EV357" s="15"/>
      <c r="EW357" s="15"/>
      <c r="EX357" s="16"/>
      <c r="EY357" s="639"/>
    </row>
    <row r="358">
      <c r="A358" s="628"/>
      <c r="B358" s="641" t="s">
        <v>1007</v>
      </c>
      <c r="C358" s="12"/>
      <c r="D358" s="638" t="str">
        <f>'3A 2025-2026 REPORTE CALIFICACI'!D39</f>
        <v>Wilbert  Peña Paulino</v>
      </c>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6"/>
      <c r="AL358" s="639"/>
      <c r="AM358" s="640"/>
      <c r="AN358" s="628"/>
      <c r="AO358" s="641" t="s">
        <v>1007</v>
      </c>
      <c r="AP358" s="12"/>
      <c r="AQ358" s="638" t="str">
        <f>'3A 2025-2026 REPORTE CALIFICACI'!D40</f>
        <v>Yonayry  Peña Santos</v>
      </c>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6"/>
      <c r="BY358" s="639"/>
      <c r="BZ358" s="640"/>
      <c r="CA358" s="628"/>
      <c r="CB358" s="641" t="s">
        <v>1007</v>
      </c>
      <c r="CC358" s="12"/>
      <c r="CD358" s="638" t="str">
        <f>'3A 2025-2026 REPORTE CALIFICACI'!D41</f>
        <v>Rossier Analiz Pérez Rodríguez</v>
      </c>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c r="DF358" s="15"/>
      <c r="DG358" s="15"/>
      <c r="DH358" s="15"/>
      <c r="DI358" s="15"/>
      <c r="DJ358" s="15"/>
      <c r="DK358" s="16"/>
      <c r="DL358" s="639"/>
      <c r="DM358" s="640"/>
      <c r="DN358" s="628"/>
      <c r="DO358" s="641" t="s">
        <v>1007</v>
      </c>
      <c r="DP358" s="12"/>
      <c r="DQ358" s="638" t="str">
        <f>'3A 2025-2026 REPORTE CALIFICACI'!D42</f>
        <v>Joseph Francisco Ramírez Espinosa</v>
      </c>
      <c r="DR358" s="15"/>
      <c r="DS358" s="15"/>
      <c r="DT358" s="15"/>
      <c r="DU358" s="15"/>
      <c r="DV358" s="15"/>
      <c r="DW358" s="15"/>
      <c r="DX358" s="15"/>
      <c r="DY358" s="15"/>
      <c r="DZ358" s="15"/>
      <c r="EA358" s="15"/>
      <c r="EB358" s="15"/>
      <c r="EC358" s="15"/>
      <c r="ED358" s="15"/>
      <c r="EE358" s="15"/>
      <c r="EF358" s="15"/>
      <c r="EG358" s="15"/>
      <c r="EH358" s="15"/>
      <c r="EI358" s="15"/>
      <c r="EJ358" s="15"/>
      <c r="EK358" s="15"/>
      <c r="EL358" s="15"/>
      <c r="EM358" s="15"/>
      <c r="EN358" s="15"/>
      <c r="EO358" s="15"/>
      <c r="EP358" s="15"/>
      <c r="EQ358" s="15"/>
      <c r="ER358" s="15"/>
      <c r="ES358" s="15"/>
      <c r="ET358" s="15"/>
      <c r="EU358" s="15"/>
      <c r="EV358" s="15"/>
      <c r="EW358" s="15"/>
      <c r="EX358" s="16"/>
      <c r="EY358" s="639"/>
    </row>
    <row r="359">
      <c r="A359" s="628"/>
      <c r="B359" s="641" t="s">
        <v>1008</v>
      </c>
      <c r="C359" s="12"/>
      <c r="D359" s="638">
        <f>'3A 2025-2026 REPORTE CALIFICACI'!A39</f>
        <v>29</v>
      </c>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6"/>
      <c r="AL359" s="639"/>
      <c r="AM359" s="640"/>
      <c r="AN359" s="628"/>
      <c r="AO359" s="641" t="s">
        <v>1008</v>
      </c>
      <c r="AP359" s="12"/>
      <c r="AQ359" s="638">
        <f>'3A 2025-2026 REPORTE CALIFICACI'!A40</f>
        <v>30</v>
      </c>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6"/>
      <c r="BY359" s="639"/>
      <c r="BZ359" s="640"/>
      <c r="CA359" s="628"/>
      <c r="CB359" s="641" t="s">
        <v>1008</v>
      </c>
      <c r="CC359" s="12"/>
      <c r="CD359" s="638">
        <f>'3A 2025-2026 REPORTE CALIFICACI'!A41</f>
        <v>31</v>
      </c>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c r="DF359" s="15"/>
      <c r="DG359" s="15"/>
      <c r="DH359" s="15"/>
      <c r="DI359" s="15"/>
      <c r="DJ359" s="15"/>
      <c r="DK359" s="16"/>
      <c r="DL359" s="639"/>
      <c r="DM359" s="640"/>
      <c r="DN359" s="628"/>
      <c r="DO359" s="641" t="s">
        <v>1008</v>
      </c>
      <c r="DP359" s="12"/>
      <c r="DQ359" s="638">
        <f>'3A 2025-2026 REPORTE CALIFICACI'!A42</f>
        <v>32</v>
      </c>
      <c r="DR359" s="15"/>
      <c r="DS359" s="15"/>
      <c r="DT359" s="15"/>
      <c r="DU359" s="15"/>
      <c r="DV359" s="15"/>
      <c r="DW359" s="15"/>
      <c r="DX359" s="15"/>
      <c r="DY359" s="15"/>
      <c r="DZ359" s="15"/>
      <c r="EA359" s="15"/>
      <c r="EB359" s="15"/>
      <c r="EC359" s="15"/>
      <c r="ED359" s="15"/>
      <c r="EE359" s="15"/>
      <c r="EF359" s="15"/>
      <c r="EG359" s="15"/>
      <c r="EH359" s="15"/>
      <c r="EI359" s="15"/>
      <c r="EJ359" s="15"/>
      <c r="EK359" s="15"/>
      <c r="EL359" s="15"/>
      <c r="EM359" s="15"/>
      <c r="EN359" s="15"/>
      <c r="EO359" s="15"/>
      <c r="EP359" s="15"/>
      <c r="EQ359" s="15"/>
      <c r="ER359" s="15"/>
      <c r="ES359" s="15"/>
      <c r="ET359" s="15"/>
      <c r="EU359" s="15"/>
      <c r="EV359" s="15"/>
      <c r="EW359" s="15"/>
      <c r="EX359" s="16"/>
      <c r="EY359" s="639"/>
    </row>
    <row r="360">
      <c r="A360" s="628"/>
      <c r="B360" s="641" t="s">
        <v>1009</v>
      </c>
      <c r="C360" s="12"/>
      <c r="D360" s="638">
        <f>'3A 2025-2026 REPORTE CALIFICACI'!C39</f>
        <v>32687351</v>
      </c>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6"/>
      <c r="AL360" s="639"/>
      <c r="AM360" s="640"/>
      <c r="AN360" s="628"/>
      <c r="AO360" s="641" t="s">
        <v>1009</v>
      </c>
      <c r="AP360" s="12"/>
      <c r="AQ360" s="638">
        <f>'3A 2025-2026 REPORTE CALIFICACI'!C40</f>
        <v>6445759</v>
      </c>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6"/>
      <c r="BY360" s="639"/>
      <c r="BZ360" s="640"/>
      <c r="CA360" s="628"/>
      <c r="CB360" s="641" t="s">
        <v>1009</v>
      </c>
      <c r="CC360" s="12"/>
      <c r="CD360" s="638">
        <f>'3A 2025-2026 REPORTE CALIFICACI'!C41</f>
        <v>22023376</v>
      </c>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c r="DF360" s="15"/>
      <c r="DG360" s="15"/>
      <c r="DH360" s="15"/>
      <c r="DI360" s="15"/>
      <c r="DJ360" s="15"/>
      <c r="DK360" s="16"/>
      <c r="DL360" s="639"/>
      <c r="DM360" s="640"/>
      <c r="DN360" s="628"/>
      <c r="DO360" s="641" t="s">
        <v>1009</v>
      </c>
      <c r="DP360" s="12"/>
      <c r="DQ360" s="638">
        <f>'3A 2025-2026 REPORTE CALIFICACI'!C42</f>
        <v>6925657</v>
      </c>
      <c r="DR360" s="15"/>
      <c r="DS360" s="15"/>
      <c r="DT360" s="15"/>
      <c r="DU360" s="15"/>
      <c r="DV360" s="15"/>
      <c r="DW360" s="15"/>
      <c r="DX360" s="15"/>
      <c r="DY360" s="15"/>
      <c r="DZ360" s="15"/>
      <c r="EA360" s="15"/>
      <c r="EB360" s="15"/>
      <c r="EC360" s="15"/>
      <c r="ED360" s="15"/>
      <c r="EE360" s="15"/>
      <c r="EF360" s="15"/>
      <c r="EG360" s="15"/>
      <c r="EH360" s="15"/>
      <c r="EI360" s="15"/>
      <c r="EJ360" s="15"/>
      <c r="EK360" s="15"/>
      <c r="EL360" s="15"/>
      <c r="EM360" s="15"/>
      <c r="EN360" s="15"/>
      <c r="EO360" s="15"/>
      <c r="EP360" s="15"/>
      <c r="EQ360" s="15"/>
      <c r="ER360" s="15"/>
      <c r="ES360" s="15"/>
      <c r="ET360" s="15"/>
      <c r="EU360" s="15"/>
      <c r="EV360" s="15"/>
      <c r="EW360" s="15"/>
      <c r="EX360" s="16"/>
      <c r="EY360" s="639"/>
    </row>
    <row r="361">
      <c r="A361" s="628"/>
      <c r="B361" s="641" t="s">
        <v>1010</v>
      </c>
      <c r="C361" s="12"/>
      <c r="D361" s="638" t="str">
        <f>'3A 2025-2026 REPORTE CALIFICACI'!D5</f>
        <v>3A</v>
      </c>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6"/>
      <c r="AL361" s="639"/>
      <c r="AM361" s="640"/>
      <c r="AN361" s="628"/>
      <c r="AO361" s="641" t="s">
        <v>1010</v>
      </c>
      <c r="AP361" s="12"/>
      <c r="AQ361" s="638" t="str">
        <f>'3A 2025-2026 REPORTE CALIFICACI'!D5</f>
        <v>3A</v>
      </c>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6"/>
      <c r="BY361" s="639"/>
      <c r="BZ361" s="640"/>
      <c r="CA361" s="628"/>
      <c r="CB361" s="641" t="s">
        <v>1010</v>
      </c>
      <c r="CC361" s="12"/>
      <c r="CD361" s="638" t="str">
        <f>'3A 2025-2026 REPORTE CALIFICACI'!D5</f>
        <v>3A</v>
      </c>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c r="DF361" s="15"/>
      <c r="DG361" s="15"/>
      <c r="DH361" s="15"/>
      <c r="DI361" s="15"/>
      <c r="DJ361" s="15"/>
      <c r="DK361" s="16"/>
      <c r="DL361" s="639"/>
      <c r="DM361" s="640"/>
      <c r="DN361" s="628"/>
      <c r="DO361" s="641" t="s">
        <v>1010</v>
      </c>
      <c r="DP361" s="12"/>
      <c r="DQ361" s="638" t="str">
        <f>'3A 2025-2026 REPORTE CALIFICACI'!D5</f>
        <v>3A</v>
      </c>
      <c r="DR361" s="15"/>
      <c r="DS361" s="15"/>
      <c r="DT361" s="15"/>
      <c r="DU361" s="15"/>
      <c r="DV361" s="15"/>
      <c r="DW361" s="15"/>
      <c r="DX361" s="15"/>
      <c r="DY361" s="15"/>
      <c r="DZ361" s="15"/>
      <c r="EA361" s="15"/>
      <c r="EB361" s="15"/>
      <c r="EC361" s="15"/>
      <c r="ED361" s="15"/>
      <c r="EE361" s="15"/>
      <c r="EF361" s="15"/>
      <c r="EG361" s="15"/>
      <c r="EH361" s="15"/>
      <c r="EI361" s="15"/>
      <c r="EJ361" s="15"/>
      <c r="EK361" s="15"/>
      <c r="EL361" s="15"/>
      <c r="EM361" s="15"/>
      <c r="EN361" s="15"/>
      <c r="EO361" s="15"/>
      <c r="EP361" s="15"/>
      <c r="EQ361" s="15"/>
      <c r="ER361" s="15"/>
      <c r="ES361" s="15"/>
      <c r="ET361" s="15"/>
      <c r="EU361" s="15"/>
      <c r="EV361" s="15"/>
      <c r="EW361" s="15"/>
      <c r="EX361" s="16"/>
      <c r="EY361" s="639"/>
    </row>
    <row r="362">
      <c r="A362" s="628"/>
      <c r="B362" s="642" t="s">
        <v>977</v>
      </c>
      <c r="C362" s="12"/>
      <c r="D362" s="638" t="str">
        <f>'3A 2025-2026 REPORTE CALIFICACI'!E6</f>
        <v>MAYELIN GARCIA</v>
      </c>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6"/>
      <c r="AL362" s="639"/>
      <c r="AM362" s="640"/>
      <c r="AN362" s="628"/>
      <c r="AO362" s="642" t="s">
        <v>977</v>
      </c>
      <c r="AP362" s="12"/>
      <c r="AQ362" s="705" t="str">
        <f>'3A 2025-2026 REPORTE CALIFICACI'!E6</f>
        <v>MAYELIN GARCIA</v>
      </c>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6"/>
      <c r="BY362" s="639"/>
      <c r="BZ362" s="640"/>
      <c r="CA362" s="628"/>
      <c r="CB362" s="642" t="s">
        <v>977</v>
      </c>
      <c r="CC362" s="12"/>
      <c r="CD362" s="638" t="str">
        <f>'3A 2025-2026 REPORTE CALIFICACI'!E6</f>
        <v>MAYELIN GARCIA</v>
      </c>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c r="DF362" s="15"/>
      <c r="DG362" s="15"/>
      <c r="DH362" s="15"/>
      <c r="DI362" s="15"/>
      <c r="DJ362" s="15"/>
      <c r="DK362" s="16"/>
      <c r="DL362" s="639"/>
      <c r="DM362" s="640"/>
      <c r="DN362" s="628"/>
      <c r="DO362" s="642" t="s">
        <v>977</v>
      </c>
      <c r="DP362" s="12"/>
      <c r="DQ362" s="638" t="str">
        <f>'3A 2025-2026 REPORTE CALIFICACI'!E6</f>
        <v>MAYELIN GARCIA</v>
      </c>
      <c r="DR362" s="15"/>
      <c r="DS362" s="15"/>
      <c r="DT362" s="15"/>
      <c r="DU362" s="15"/>
      <c r="DV362" s="15"/>
      <c r="DW362" s="15"/>
      <c r="DX362" s="15"/>
      <c r="DY362" s="15"/>
      <c r="DZ362" s="15"/>
      <c r="EA362" s="15"/>
      <c r="EB362" s="15"/>
      <c r="EC362" s="15"/>
      <c r="ED362" s="15"/>
      <c r="EE362" s="15"/>
      <c r="EF362" s="15"/>
      <c r="EG362" s="15"/>
      <c r="EH362" s="15"/>
      <c r="EI362" s="15"/>
      <c r="EJ362" s="15"/>
      <c r="EK362" s="15"/>
      <c r="EL362" s="15"/>
      <c r="EM362" s="15"/>
      <c r="EN362" s="15"/>
      <c r="EO362" s="15"/>
      <c r="EP362" s="15"/>
      <c r="EQ362" s="15"/>
      <c r="ER362" s="15"/>
      <c r="ES362" s="15"/>
      <c r="ET362" s="15"/>
      <c r="EU362" s="15"/>
      <c r="EV362" s="15"/>
      <c r="EW362" s="15"/>
      <c r="EX362" s="16"/>
      <c r="EY362" s="639"/>
    </row>
    <row r="363">
      <c r="A363" s="628"/>
      <c r="B363" s="643"/>
      <c r="C363" s="643"/>
      <c r="D363" s="643"/>
      <c r="E363" s="643"/>
      <c r="F363" s="643"/>
      <c r="G363" s="643"/>
      <c r="H363" s="643"/>
      <c r="I363" s="643"/>
      <c r="J363" s="643"/>
      <c r="K363" s="643"/>
      <c r="L363" s="643"/>
      <c r="M363" s="643"/>
      <c r="N363" s="643"/>
      <c r="O363" s="643"/>
      <c r="P363" s="643"/>
      <c r="Q363" s="643"/>
      <c r="R363" s="643"/>
      <c r="S363" s="643"/>
      <c r="T363" s="643"/>
      <c r="U363" s="643"/>
      <c r="V363" s="643"/>
      <c r="W363" s="643"/>
      <c r="X363" s="643"/>
      <c r="Y363" s="643"/>
      <c r="Z363" s="643"/>
      <c r="AA363" s="643"/>
      <c r="AB363" s="643"/>
      <c r="AC363" s="643"/>
      <c r="AD363" s="643"/>
      <c r="AE363" s="643"/>
      <c r="AF363" s="643"/>
      <c r="AG363" s="643"/>
      <c r="AH363" s="643"/>
      <c r="AI363" s="643"/>
      <c r="AJ363" s="643"/>
      <c r="AK363" s="643"/>
      <c r="AL363" s="644"/>
      <c r="AM363" s="643"/>
      <c r="AN363" s="628"/>
      <c r="AO363" s="643"/>
      <c r="AP363" s="643"/>
      <c r="AQ363" s="643"/>
      <c r="AR363" s="643"/>
      <c r="AS363" s="643"/>
      <c r="AT363" s="643"/>
      <c r="AU363" s="643"/>
      <c r="AV363" s="643"/>
      <c r="AW363" s="643"/>
      <c r="AX363" s="643"/>
      <c r="AY363" s="643"/>
      <c r="AZ363" s="643"/>
      <c r="BA363" s="643"/>
      <c r="BB363" s="643"/>
      <c r="BC363" s="643"/>
      <c r="BD363" s="643"/>
      <c r="BE363" s="643"/>
      <c r="BF363" s="643"/>
      <c r="BG363" s="643"/>
      <c r="BH363" s="643"/>
      <c r="BI363" s="643"/>
      <c r="BJ363" s="643"/>
      <c r="BK363" s="643"/>
      <c r="BL363" s="643"/>
      <c r="BM363" s="643"/>
      <c r="BN363" s="643"/>
      <c r="BO363" s="643"/>
      <c r="BP363" s="643"/>
      <c r="BQ363" s="643"/>
      <c r="BR363" s="643"/>
      <c r="BS363" s="643"/>
      <c r="BT363" s="643"/>
      <c r="BU363" s="643"/>
      <c r="BV363" s="643"/>
      <c r="BW363" s="643"/>
      <c r="BX363" s="643"/>
      <c r="BY363" s="644"/>
      <c r="BZ363" s="643"/>
      <c r="CA363" s="628"/>
      <c r="CB363" s="643"/>
      <c r="CC363" s="643"/>
      <c r="CD363" s="643"/>
      <c r="CE363" s="643"/>
      <c r="CF363" s="643"/>
      <c r="CG363" s="643"/>
      <c r="CH363" s="643"/>
      <c r="CI363" s="643"/>
      <c r="CJ363" s="643"/>
      <c r="CK363" s="643"/>
      <c r="CL363" s="643"/>
      <c r="CM363" s="643"/>
      <c r="CN363" s="643"/>
      <c r="CO363" s="643"/>
      <c r="CP363" s="643"/>
      <c r="CQ363" s="643"/>
      <c r="CR363" s="643"/>
      <c r="CS363" s="643"/>
      <c r="CT363" s="643"/>
      <c r="CU363" s="643"/>
      <c r="CV363" s="643"/>
      <c r="CW363" s="643"/>
      <c r="CX363" s="643"/>
      <c r="CY363" s="643"/>
      <c r="CZ363" s="643"/>
      <c r="DA363" s="643"/>
      <c r="DB363" s="643"/>
      <c r="DC363" s="643"/>
      <c r="DD363" s="643"/>
      <c r="DE363" s="643"/>
      <c r="DF363" s="643"/>
      <c r="DG363" s="643"/>
      <c r="DH363" s="643"/>
      <c r="DI363" s="643"/>
      <c r="DJ363" s="643"/>
      <c r="DK363" s="643"/>
      <c r="DL363" s="644"/>
      <c r="DM363" s="643"/>
      <c r="DN363" s="628"/>
      <c r="DO363" s="643"/>
      <c r="DP363" s="643"/>
      <c r="DQ363" s="643"/>
      <c r="DR363" s="643"/>
      <c r="DS363" s="643"/>
      <c r="DT363" s="643"/>
      <c r="DU363" s="643"/>
      <c r="DV363" s="643"/>
      <c r="DW363" s="643"/>
      <c r="DX363" s="643"/>
      <c r="DY363" s="643"/>
      <c r="DZ363" s="643"/>
      <c r="EA363" s="643"/>
      <c r="EB363" s="643"/>
      <c r="EC363" s="643"/>
      <c r="ED363" s="643"/>
      <c r="EE363" s="643"/>
      <c r="EF363" s="643"/>
      <c r="EG363" s="643"/>
      <c r="EH363" s="643"/>
      <c r="EI363" s="643"/>
      <c r="EJ363" s="643"/>
      <c r="EK363" s="643"/>
      <c r="EL363" s="643"/>
      <c r="EM363" s="643"/>
      <c r="EN363" s="643"/>
      <c r="EO363" s="643"/>
      <c r="EP363" s="643"/>
      <c r="EQ363" s="643"/>
      <c r="ER363" s="643"/>
      <c r="ES363" s="643"/>
      <c r="ET363" s="643"/>
      <c r="EU363" s="643"/>
      <c r="EV363" s="643"/>
      <c r="EW363" s="643"/>
      <c r="EX363" s="643"/>
      <c r="EY363" s="644"/>
    </row>
    <row r="364">
      <c r="A364" s="628"/>
      <c r="B364" s="643"/>
      <c r="C364" s="643"/>
      <c r="D364" s="643"/>
      <c r="E364" s="643"/>
      <c r="F364" s="643"/>
      <c r="G364" s="643"/>
      <c r="H364" s="643"/>
      <c r="I364" s="643"/>
      <c r="J364" s="643"/>
      <c r="K364" s="643"/>
      <c r="L364" s="643"/>
      <c r="M364" s="643"/>
      <c r="N364" s="643"/>
      <c r="O364" s="643"/>
      <c r="P364" s="643"/>
      <c r="Q364" s="643"/>
      <c r="R364" s="643"/>
      <c r="S364" s="643"/>
      <c r="T364" s="643"/>
      <c r="U364" s="643"/>
      <c r="V364" s="643"/>
      <c r="W364" s="643"/>
      <c r="X364" s="643"/>
      <c r="Y364" s="643"/>
      <c r="Z364" s="643"/>
      <c r="AA364" s="643"/>
      <c r="AB364" s="643"/>
      <c r="AC364" s="643"/>
      <c r="AD364" s="643"/>
      <c r="AE364" s="643"/>
      <c r="AF364" s="643"/>
      <c r="AG364" s="643"/>
      <c r="AH364" s="643"/>
      <c r="AI364" s="643"/>
      <c r="AJ364" s="643"/>
      <c r="AK364" s="643"/>
      <c r="AL364" s="644"/>
      <c r="AM364" s="643"/>
      <c r="AN364" s="628"/>
      <c r="AO364" s="643"/>
      <c r="AP364" s="643"/>
      <c r="AQ364" s="643"/>
      <c r="AR364" s="643"/>
      <c r="AS364" s="643"/>
      <c r="AT364" s="643"/>
      <c r="AU364" s="643"/>
      <c r="AV364" s="643"/>
      <c r="AW364" s="643"/>
      <c r="AX364" s="643"/>
      <c r="AY364" s="643"/>
      <c r="AZ364" s="643"/>
      <c r="BA364" s="643"/>
      <c r="BB364" s="643"/>
      <c r="BC364" s="643"/>
      <c r="BD364" s="643"/>
      <c r="BE364" s="643"/>
      <c r="BF364" s="643"/>
      <c r="BG364" s="643"/>
      <c r="BH364" s="643"/>
      <c r="BI364" s="643"/>
      <c r="BJ364" s="643"/>
      <c r="BK364" s="643"/>
      <c r="BL364" s="643"/>
      <c r="BM364" s="643"/>
      <c r="BN364" s="643"/>
      <c r="BO364" s="643"/>
      <c r="BP364" s="643"/>
      <c r="BQ364" s="643"/>
      <c r="BR364" s="643"/>
      <c r="BS364" s="643"/>
      <c r="BT364" s="643"/>
      <c r="BU364" s="643"/>
      <c r="BV364" s="643"/>
      <c r="BW364" s="643"/>
      <c r="BX364" s="643"/>
      <c r="BY364" s="644"/>
      <c r="BZ364" s="643"/>
      <c r="CA364" s="628"/>
      <c r="CB364" s="643"/>
      <c r="CC364" s="643"/>
      <c r="CD364" s="643"/>
      <c r="CE364" s="643"/>
      <c r="CF364" s="643"/>
      <c r="CG364" s="643"/>
      <c r="CH364" s="643"/>
      <c r="CI364" s="643"/>
      <c r="CJ364" s="643"/>
      <c r="CK364" s="643"/>
      <c r="CL364" s="643"/>
      <c r="CM364" s="643"/>
      <c r="CN364" s="643"/>
      <c r="CO364" s="643"/>
      <c r="CP364" s="643"/>
      <c r="CQ364" s="643"/>
      <c r="CR364" s="643"/>
      <c r="CS364" s="643"/>
      <c r="CT364" s="643"/>
      <c r="CU364" s="643"/>
      <c r="CV364" s="643"/>
      <c r="CW364" s="643"/>
      <c r="CX364" s="643"/>
      <c r="CY364" s="643"/>
      <c r="CZ364" s="643"/>
      <c r="DA364" s="643"/>
      <c r="DB364" s="643"/>
      <c r="DC364" s="643"/>
      <c r="DD364" s="643"/>
      <c r="DE364" s="643"/>
      <c r="DF364" s="643"/>
      <c r="DG364" s="643"/>
      <c r="DH364" s="643"/>
      <c r="DI364" s="643"/>
      <c r="DJ364" s="643"/>
      <c r="DK364" s="643"/>
      <c r="DL364" s="644"/>
      <c r="DM364" s="643"/>
      <c r="DN364" s="628"/>
      <c r="DO364" s="643"/>
      <c r="DP364" s="643"/>
      <c r="DQ364" s="643"/>
      <c r="DR364" s="643"/>
      <c r="DS364" s="643"/>
      <c r="DT364" s="643"/>
      <c r="DU364" s="643"/>
      <c r="DV364" s="643"/>
      <c r="DW364" s="643"/>
      <c r="DX364" s="643"/>
      <c r="DY364" s="643"/>
      <c r="DZ364" s="643"/>
      <c r="EA364" s="643"/>
      <c r="EB364" s="643"/>
      <c r="EC364" s="643"/>
      <c r="ED364" s="643"/>
      <c r="EE364" s="643"/>
      <c r="EF364" s="643"/>
      <c r="EG364" s="643"/>
      <c r="EH364" s="643"/>
      <c r="EI364" s="643"/>
      <c r="EJ364" s="643"/>
      <c r="EK364" s="643"/>
      <c r="EL364" s="643"/>
      <c r="EM364" s="643"/>
      <c r="EN364" s="643"/>
      <c r="EO364" s="643"/>
      <c r="EP364" s="643"/>
      <c r="EQ364" s="643"/>
      <c r="ER364" s="643"/>
      <c r="ES364" s="643"/>
      <c r="ET364" s="643"/>
      <c r="EU364" s="643"/>
      <c r="EV364" s="643"/>
      <c r="EW364" s="643"/>
      <c r="EX364" s="643"/>
      <c r="EY364" s="644"/>
    </row>
    <row r="365">
      <c r="A365" s="645"/>
      <c r="B365" s="646" t="s">
        <v>1011</v>
      </c>
      <c r="C365" s="16"/>
      <c r="D365" s="646" t="s">
        <v>981</v>
      </c>
      <c r="E365" s="15"/>
      <c r="F365" s="15"/>
      <c r="G365" s="16"/>
      <c r="H365" s="646" t="s">
        <v>1012</v>
      </c>
      <c r="I365" s="15"/>
      <c r="J365" s="15"/>
      <c r="K365" s="16"/>
      <c r="L365" s="646" t="s">
        <v>983</v>
      </c>
      <c r="M365" s="15"/>
      <c r="N365" s="15"/>
      <c r="O365" s="16"/>
      <c r="P365" s="646" t="s">
        <v>984</v>
      </c>
      <c r="Q365" s="15"/>
      <c r="R365" s="15"/>
      <c r="S365" s="16"/>
      <c r="T365" s="647" t="s">
        <v>985</v>
      </c>
      <c r="U365" s="15"/>
      <c r="V365" s="15"/>
      <c r="W365" s="16"/>
      <c r="X365" s="648" t="s">
        <v>986</v>
      </c>
      <c r="Y365" s="648" t="s">
        <v>652</v>
      </c>
      <c r="Z365" s="646" t="s">
        <v>987</v>
      </c>
      <c r="AA365" s="15"/>
      <c r="AB365" s="15"/>
      <c r="AC365" s="16"/>
      <c r="AD365" s="646" t="s">
        <v>988</v>
      </c>
      <c r="AE365" s="15"/>
      <c r="AF365" s="15"/>
      <c r="AG365" s="16"/>
      <c r="AH365" s="646" t="s">
        <v>989</v>
      </c>
      <c r="AI365" s="16"/>
      <c r="AJ365" s="646" t="s">
        <v>656</v>
      </c>
      <c r="AK365" s="16"/>
      <c r="AL365" s="649"/>
      <c r="AM365" s="650"/>
      <c r="AN365" s="645"/>
      <c r="AO365" s="646" t="s">
        <v>1011</v>
      </c>
      <c r="AP365" s="16"/>
      <c r="AQ365" s="646" t="s">
        <v>981</v>
      </c>
      <c r="AR365" s="15"/>
      <c r="AS365" s="15"/>
      <c r="AT365" s="16"/>
      <c r="AU365" s="646" t="s">
        <v>1012</v>
      </c>
      <c r="AV365" s="15"/>
      <c r="AW365" s="15"/>
      <c r="AX365" s="16"/>
      <c r="AY365" s="646" t="s">
        <v>983</v>
      </c>
      <c r="AZ365" s="15"/>
      <c r="BA365" s="15"/>
      <c r="BB365" s="16"/>
      <c r="BC365" s="646" t="s">
        <v>984</v>
      </c>
      <c r="BD365" s="15"/>
      <c r="BE365" s="15"/>
      <c r="BF365" s="16"/>
      <c r="BG365" s="647" t="s">
        <v>985</v>
      </c>
      <c r="BH365" s="15"/>
      <c r="BI365" s="15"/>
      <c r="BJ365" s="16"/>
      <c r="BK365" s="648" t="s">
        <v>986</v>
      </c>
      <c r="BL365" s="648" t="s">
        <v>652</v>
      </c>
      <c r="BM365" s="646" t="s">
        <v>987</v>
      </c>
      <c r="BN365" s="15"/>
      <c r="BO365" s="15"/>
      <c r="BP365" s="16"/>
      <c r="BQ365" s="646" t="s">
        <v>988</v>
      </c>
      <c r="BR365" s="15"/>
      <c r="BS365" s="15"/>
      <c r="BT365" s="16"/>
      <c r="BU365" s="646" t="s">
        <v>989</v>
      </c>
      <c r="BV365" s="16"/>
      <c r="BW365" s="646" t="s">
        <v>656</v>
      </c>
      <c r="BX365" s="16"/>
      <c r="BY365" s="649"/>
      <c r="BZ365" s="650"/>
      <c r="CA365" s="645"/>
      <c r="CB365" s="646" t="s">
        <v>1011</v>
      </c>
      <c r="CC365" s="16"/>
      <c r="CD365" s="646" t="s">
        <v>981</v>
      </c>
      <c r="CE365" s="15"/>
      <c r="CF365" s="15"/>
      <c r="CG365" s="16"/>
      <c r="CH365" s="646" t="s">
        <v>1012</v>
      </c>
      <c r="CI365" s="15"/>
      <c r="CJ365" s="15"/>
      <c r="CK365" s="16"/>
      <c r="CL365" s="646" t="s">
        <v>983</v>
      </c>
      <c r="CM365" s="15"/>
      <c r="CN365" s="15"/>
      <c r="CO365" s="16"/>
      <c r="CP365" s="646" t="s">
        <v>984</v>
      </c>
      <c r="CQ365" s="15"/>
      <c r="CR365" s="15"/>
      <c r="CS365" s="16"/>
      <c r="CT365" s="647" t="s">
        <v>985</v>
      </c>
      <c r="CU365" s="15"/>
      <c r="CV365" s="15"/>
      <c r="CW365" s="16"/>
      <c r="CX365" s="648" t="s">
        <v>986</v>
      </c>
      <c r="CY365" s="648" t="s">
        <v>652</v>
      </c>
      <c r="CZ365" s="646" t="s">
        <v>987</v>
      </c>
      <c r="DA365" s="15"/>
      <c r="DB365" s="15"/>
      <c r="DC365" s="16"/>
      <c r="DD365" s="646" t="s">
        <v>988</v>
      </c>
      <c r="DE365" s="15"/>
      <c r="DF365" s="15"/>
      <c r="DG365" s="16"/>
      <c r="DH365" s="646" t="s">
        <v>989</v>
      </c>
      <c r="DI365" s="16"/>
      <c r="DJ365" s="646" t="s">
        <v>656</v>
      </c>
      <c r="DK365" s="16"/>
      <c r="DL365" s="649"/>
      <c r="DM365" s="650"/>
      <c r="DN365" s="645"/>
      <c r="DO365" s="646" t="s">
        <v>1011</v>
      </c>
      <c r="DP365" s="16"/>
      <c r="DQ365" s="646" t="s">
        <v>981</v>
      </c>
      <c r="DR365" s="15"/>
      <c r="DS365" s="15"/>
      <c r="DT365" s="16"/>
      <c r="DU365" s="646" t="s">
        <v>1012</v>
      </c>
      <c r="DV365" s="15"/>
      <c r="DW365" s="15"/>
      <c r="DX365" s="16"/>
      <c r="DY365" s="646" t="s">
        <v>983</v>
      </c>
      <c r="DZ365" s="15"/>
      <c r="EA365" s="15"/>
      <c r="EB365" s="16"/>
      <c r="EC365" s="646" t="s">
        <v>984</v>
      </c>
      <c r="ED365" s="15"/>
      <c r="EE365" s="15"/>
      <c r="EF365" s="16"/>
      <c r="EG365" s="647" t="s">
        <v>985</v>
      </c>
      <c r="EH365" s="15"/>
      <c r="EI365" s="15"/>
      <c r="EJ365" s="16"/>
      <c r="EK365" s="648" t="s">
        <v>986</v>
      </c>
      <c r="EL365" s="648" t="s">
        <v>652</v>
      </c>
      <c r="EM365" s="646" t="s">
        <v>987</v>
      </c>
      <c r="EN365" s="15"/>
      <c r="EO365" s="15"/>
      <c r="EP365" s="16"/>
      <c r="EQ365" s="646" t="s">
        <v>988</v>
      </c>
      <c r="ER365" s="15"/>
      <c r="ES365" s="15"/>
      <c r="ET365" s="16"/>
      <c r="EU365" s="646" t="s">
        <v>989</v>
      </c>
      <c r="EV365" s="16"/>
      <c r="EW365" s="646" t="s">
        <v>656</v>
      </c>
      <c r="EX365" s="16"/>
      <c r="EY365" s="649"/>
    </row>
    <row r="366" ht="121.5" customHeight="1">
      <c r="A366" s="651"/>
      <c r="B366" s="652" t="s">
        <v>1013</v>
      </c>
      <c r="C366" s="16"/>
      <c r="D366" s="653" t="s">
        <v>631</v>
      </c>
      <c r="E366" s="654" t="s">
        <v>633</v>
      </c>
      <c r="F366" s="653" t="s">
        <v>635</v>
      </c>
      <c r="G366" s="653" t="s">
        <v>637</v>
      </c>
      <c r="H366" s="653" t="s">
        <v>631</v>
      </c>
      <c r="I366" s="654" t="s">
        <v>633</v>
      </c>
      <c r="J366" s="653" t="s">
        <v>635</v>
      </c>
      <c r="K366" s="653" t="s">
        <v>637</v>
      </c>
      <c r="L366" s="653" t="s">
        <v>631</v>
      </c>
      <c r="M366" s="654" t="s">
        <v>633</v>
      </c>
      <c r="N366" s="653" t="s">
        <v>635</v>
      </c>
      <c r="O366" s="653" t="s">
        <v>637</v>
      </c>
      <c r="P366" s="653" t="s">
        <v>631</v>
      </c>
      <c r="Q366" s="654" t="s">
        <v>633</v>
      </c>
      <c r="R366" s="653" t="s">
        <v>635</v>
      </c>
      <c r="S366" s="652" t="s">
        <v>637</v>
      </c>
      <c r="T366" s="655" t="s">
        <v>991</v>
      </c>
      <c r="U366" s="654" t="s">
        <v>992</v>
      </c>
      <c r="V366" s="653" t="s">
        <v>993</v>
      </c>
      <c r="W366" s="653" t="s">
        <v>994</v>
      </c>
      <c r="X366" s="43"/>
      <c r="Y366" s="43"/>
      <c r="Z366" s="656" t="s">
        <v>995</v>
      </c>
      <c r="AA366" s="656" t="s">
        <v>734</v>
      </c>
      <c r="AB366" s="656" t="s">
        <v>996</v>
      </c>
      <c r="AC366" s="657" t="s">
        <v>665</v>
      </c>
      <c r="AD366" s="656" t="s">
        <v>997</v>
      </c>
      <c r="AE366" s="656" t="s">
        <v>998</v>
      </c>
      <c r="AF366" s="656" t="s">
        <v>999</v>
      </c>
      <c r="AG366" s="657" t="s">
        <v>669</v>
      </c>
      <c r="AH366" s="658" t="s">
        <v>1000</v>
      </c>
      <c r="AI366" s="653" t="s">
        <v>1001</v>
      </c>
      <c r="AJ366" s="658" t="s">
        <v>579</v>
      </c>
      <c r="AK366" s="658" t="s">
        <v>672</v>
      </c>
      <c r="AL366" s="659"/>
      <c r="AM366" s="660"/>
      <c r="AN366" s="651"/>
      <c r="AO366" s="652" t="s">
        <v>1013</v>
      </c>
      <c r="AP366" s="16"/>
      <c r="AQ366" s="653" t="s">
        <v>631</v>
      </c>
      <c r="AR366" s="654" t="s">
        <v>633</v>
      </c>
      <c r="AS366" s="653" t="s">
        <v>635</v>
      </c>
      <c r="AT366" s="653" t="s">
        <v>637</v>
      </c>
      <c r="AU366" s="653" t="s">
        <v>631</v>
      </c>
      <c r="AV366" s="654" t="s">
        <v>633</v>
      </c>
      <c r="AW366" s="653" t="s">
        <v>635</v>
      </c>
      <c r="AX366" s="653" t="s">
        <v>637</v>
      </c>
      <c r="AY366" s="653" t="s">
        <v>631</v>
      </c>
      <c r="AZ366" s="654" t="s">
        <v>633</v>
      </c>
      <c r="BA366" s="653" t="s">
        <v>635</v>
      </c>
      <c r="BB366" s="653" t="s">
        <v>637</v>
      </c>
      <c r="BC366" s="653" t="s">
        <v>631</v>
      </c>
      <c r="BD366" s="654" t="s">
        <v>633</v>
      </c>
      <c r="BE366" s="653" t="s">
        <v>635</v>
      </c>
      <c r="BF366" s="652" t="s">
        <v>637</v>
      </c>
      <c r="BG366" s="655" t="s">
        <v>991</v>
      </c>
      <c r="BH366" s="654" t="s">
        <v>992</v>
      </c>
      <c r="BI366" s="653" t="s">
        <v>993</v>
      </c>
      <c r="BJ366" s="653" t="s">
        <v>994</v>
      </c>
      <c r="BK366" s="43"/>
      <c r="BL366" s="43"/>
      <c r="BM366" s="656" t="s">
        <v>995</v>
      </c>
      <c r="BN366" s="656" t="s">
        <v>734</v>
      </c>
      <c r="BO366" s="656" t="s">
        <v>996</v>
      </c>
      <c r="BP366" s="657" t="s">
        <v>665</v>
      </c>
      <c r="BQ366" s="656" t="s">
        <v>997</v>
      </c>
      <c r="BR366" s="656" t="s">
        <v>998</v>
      </c>
      <c r="BS366" s="656" t="s">
        <v>999</v>
      </c>
      <c r="BT366" s="657" t="s">
        <v>669</v>
      </c>
      <c r="BU366" s="658" t="s">
        <v>1000</v>
      </c>
      <c r="BV366" s="653" t="s">
        <v>1001</v>
      </c>
      <c r="BW366" s="658" t="s">
        <v>579</v>
      </c>
      <c r="BX366" s="658" t="s">
        <v>672</v>
      </c>
      <c r="BY366" s="659"/>
      <c r="BZ366" s="660"/>
      <c r="CA366" s="651"/>
      <c r="CB366" s="652" t="s">
        <v>1013</v>
      </c>
      <c r="CC366" s="16"/>
      <c r="CD366" s="653" t="s">
        <v>631</v>
      </c>
      <c r="CE366" s="654" t="s">
        <v>633</v>
      </c>
      <c r="CF366" s="653" t="s">
        <v>635</v>
      </c>
      <c r="CG366" s="653" t="s">
        <v>637</v>
      </c>
      <c r="CH366" s="653" t="s">
        <v>631</v>
      </c>
      <c r="CI366" s="654" t="s">
        <v>633</v>
      </c>
      <c r="CJ366" s="653" t="s">
        <v>635</v>
      </c>
      <c r="CK366" s="653" t="s">
        <v>637</v>
      </c>
      <c r="CL366" s="653" t="s">
        <v>631</v>
      </c>
      <c r="CM366" s="654" t="s">
        <v>633</v>
      </c>
      <c r="CN366" s="653" t="s">
        <v>635</v>
      </c>
      <c r="CO366" s="653" t="s">
        <v>637</v>
      </c>
      <c r="CP366" s="653" t="s">
        <v>631</v>
      </c>
      <c r="CQ366" s="654" t="s">
        <v>633</v>
      </c>
      <c r="CR366" s="653" t="s">
        <v>635</v>
      </c>
      <c r="CS366" s="652" t="s">
        <v>637</v>
      </c>
      <c r="CT366" s="655" t="s">
        <v>991</v>
      </c>
      <c r="CU366" s="654" t="s">
        <v>992</v>
      </c>
      <c r="CV366" s="653" t="s">
        <v>993</v>
      </c>
      <c r="CW366" s="653" t="s">
        <v>994</v>
      </c>
      <c r="CX366" s="43"/>
      <c r="CY366" s="43"/>
      <c r="CZ366" s="656" t="s">
        <v>995</v>
      </c>
      <c r="DA366" s="656" t="s">
        <v>734</v>
      </c>
      <c r="DB366" s="656" t="s">
        <v>996</v>
      </c>
      <c r="DC366" s="657" t="s">
        <v>665</v>
      </c>
      <c r="DD366" s="656" t="s">
        <v>997</v>
      </c>
      <c r="DE366" s="656" t="s">
        <v>998</v>
      </c>
      <c r="DF366" s="656" t="s">
        <v>999</v>
      </c>
      <c r="DG366" s="657" t="s">
        <v>669</v>
      </c>
      <c r="DH366" s="658" t="s">
        <v>1000</v>
      </c>
      <c r="DI366" s="653" t="s">
        <v>1001</v>
      </c>
      <c r="DJ366" s="658" t="s">
        <v>579</v>
      </c>
      <c r="DK366" s="658" t="s">
        <v>672</v>
      </c>
      <c r="DL366" s="659"/>
      <c r="DM366" s="660"/>
      <c r="DN366" s="651"/>
      <c r="DO366" s="652" t="s">
        <v>1013</v>
      </c>
      <c r="DP366" s="16"/>
      <c r="DQ366" s="653" t="s">
        <v>631</v>
      </c>
      <c r="DR366" s="654" t="s">
        <v>633</v>
      </c>
      <c r="DS366" s="653" t="s">
        <v>635</v>
      </c>
      <c r="DT366" s="653" t="s">
        <v>637</v>
      </c>
      <c r="DU366" s="653" t="s">
        <v>631</v>
      </c>
      <c r="DV366" s="654" t="s">
        <v>633</v>
      </c>
      <c r="DW366" s="653" t="s">
        <v>635</v>
      </c>
      <c r="DX366" s="653" t="s">
        <v>637</v>
      </c>
      <c r="DY366" s="653" t="s">
        <v>631</v>
      </c>
      <c r="DZ366" s="654" t="s">
        <v>633</v>
      </c>
      <c r="EA366" s="653" t="s">
        <v>635</v>
      </c>
      <c r="EB366" s="653" t="s">
        <v>637</v>
      </c>
      <c r="EC366" s="653" t="s">
        <v>631</v>
      </c>
      <c r="ED366" s="654" t="s">
        <v>633</v>
      </c>
      <c r="EE366" s="653" t="s">
        <v>635</v>
      </c>
      <c r="EF366" s="652" t="s">
        <v>637</v>
      </c>
      <c r="EG366" s="655" t="s">
        <v>991</v>
      </c>
      <c r="EH366" s="654" t="s">
        <v>992</v>
      </c>
      <c r="EI366" s="653" t="s">
        <v>993</v>
      </c>
      <c r="EJ366" s="653" t="s">
        <v>994</v>
      </c>
      <c r="EK366" s="43"/>
      <c r="EL366" s="43"/>
      <c r="EM366" s="656" t="s">
        <v>995</v>
      </c>
      <c r="EN366" s="656" t="s">
        <v>734</v>
      </c>
      <c r="EO366" s="656" t="s">
        <v>996</v>
      </c>
      <c r="EP366" s="657" t="s">
        <v>665</v>
      </c>
      <c r="EQ366" s="656" t="s">
        <v>997</v>
      </c>
      <c r="ER366" s="656" t="s">
        <v>998</v>
      </c>
      <c r="ES366" s="656" t="s">
        <v>999</v>
      </c>
      <c r="ET366" s="657" t="s">
        <v>669</v>
      </c>
      <c r="EU366" s="658" t="s">
        <v>1000</v>
      </c>
      <c r="EV366" s="653" t="s">
        <v>1001</v>
      </c>
      <c r="EW366" s="658" t="s">
        <v>579</v>
      </c>
      <c r="EX366" s="658" t="s">
        <v>672</v>
      </c>
      <c r="EY366" s="659"/>
    </row>
    <row r="367" ht="52.5" customHeight="1">
      <c r="A367" s="661"/>
      <c r="B367" s="662" t="s">
        <v>1014</v>
      </c>
      <c r="C367" s="663" t="s">
        <v>980</v>
      </c>
      <c r="D367" s="664">
        <f>'3A 2025-2026 REPORTE CALIFICACI'!E39</f>
        <v>78</v>
      </c>
      <c r="E367" s="664">
        <f>'3A 2025-2026 REPORTE CALIFICACI'!F39</f>
        <v>77</v>
      </c>
      <c r="F367" s="665">
        <f>'3A 2025-2026 REPORTE CALIFICACI'!G39</f>
        <v>85</v>
      </c>
      <c r="G367" s="664">
        <f>'3A 2025-2026 REPORTE CALIFICACI'!H39</f>
        <v>0</v>
      </c>
      <c r="H367" s="664">
        <f>'3A 2025-2026 REPORTE CALIFICACI'!I39</f>
        <v>75</v>
      </c>
      <c r="I367" s="664">
        <f>'3A 2025-2026 REPORTE CALIFICACI'!J39</f>
        <v>78</v>
      </c>
      <c r="J367" s="664">
        <f>'3A 2025-2026 REPORTE CALIFICACI'!K39</f>
        <v>78</v>
      </c>
      <c r="K367" s="664">
        <f>'3A 2025-2026 REPORTE CALIFICACI'!L39</f>
        <v>0</v>
      </c>
      <c r="L367" s="664">
        <f>'3A 2025-2026 REPORTE CALIFICACI'!M39</f>
        <v>83</v>
      </c>
      <c r="M367" s="664">
        <f>'3A 2025-2026 REPORTE CALIFICACI'!N39</f>
        <v>85</v>
      </c>
      <c r="N367" s="664">
        <f>'3A 2025-2026 REPORTE CALIFICACI'!O39</f>
        <v>81</v>
      </c>
      <c r="O367" s="664">
        <f>'3A 2025-2026 REPORTE CALIFICACI'!P39</f>
        <v>0</v>
      </c>
      <c r="P367" s="664">
        <f>'3A 2025-2026 REPORTE CALIFICACI'!Q39</f>
        <v>77</v>
      </c>
      <c r="Q367" s="664">
        <f>'3A 2025-2026 REPORTE CALIFICACI'!R39</f>
        <v>91</v>
      </c>
      <c r="R367" s="664">
        <f>'3A 2025-2026 REPORTE CALIFICACI'!S39</f>
        <v>81</v>
      </c>
      <c r="S367" s="664">
        <f>'3A 2025-2026 REPORTE CALIFICACI'!T39</f>
        <v>0</v>
      </c>
      <c r="T367" s="664"/>
      <c r="U367" s="664"/>
      <c r="V367" s="664"/>
      <c r="W367" s="664"/>
      <c r="X367" s="664"/>
      <c r="Y367" s="664"/>
      <c r="Z367" s="664"/>
      <c r="AA367" s="664"/>
      <c r="AB367" s="664"/>
      <c r="AC367" s="664"/>
      <c r="AD367" s="664"/>
      <c r="AE367" s="664"/>
      <c r="AF367" s="664"/>
      <c r="AG367" s="664"/>
      <c r="AH367" s="664"/>
      <c r="AI367" s="664"/>
      <c r="AJ367" s="664"/>
      <c r="AK367" s="664"/>
      <c r="AL367" s="666"/>
      <c r="AM367" s="667"/>
      <c r="AN367" s="661"/>
      <c r="AO367" s="662" t="s">
        <v>1014</v>
      </c>
      <c r="AP367" s="663" t="s">
        <v>980</v>
      </c>
      <c r="AQ367" s="664">
        <f>'3A 2025-2026 REPORTE CALIFICACI'!E40</f>
        <v>78</v>
      </c>
      <c r="AR367" s="664">
        <f>'3A 2025-2026 REPORTE CALIFICACI'!F40</f>
        <v>75</v>
      </c>
      <c r="AS367" s="665">
        <f>'3A 2025-2026 REPORTE CALIFICACI'!G40</f>
        <v>74</v>
      </c>
      <c r="AT367" s="664">
        <f>'3A 2025-2026 REPORTE CALIFICACI'!H40</f>
        <v>0</v>
      </c>
      <c r="AU367" s="664">
        <f>'3A 2025-2026 REPORTE CALIFICACI'!I40</f>
        <v>71</v>
      </c>
      <c r="AV367" s="664">
        <f>'3A 2025-2026 REPORTE CALIFICACI'!J40</f>
        <v>74</v>
      </c>
      <c r="AW367" s="664">
        <f>'3A 2025-2026 REPORTE CALIFICACI'!K40</f>
        <v>75</v>
      </c>
      <c r="AX367" s="664">
        <f>'3A 2025-2026 REPORTE CALIFICACI'!L40</f>
        <v>0</v>
      </c>
      <c r="AY367" s="664">
        <f>'3A 2025-2026 REPORTE CALIFICACI'!M40</f>
        <v>89</v>
      </c>
      <c r="AZ367" s="664">
        <f>'3A 2025-2026 REPORTE CALIFICACI'!N40</f>
        <v>83</v>
      </c>
      <c r="BA367" s="664">
        <f>'3A 2025-2026 REPORTE CALIFICACI'!O40</f>
        <v>79</v>
      </c>
      <c r="BB367" s="664">
        <f>'3A 2025-2026 REPORTE CALIFICACI'!P40</f>
        <v>0</v>
      </c>
      <c r="BC367" s="664">
        <f>'3A 2025-2026 REPORTE CALIFICACI'!Q40</f>
        <v>87</v>
      </c>
      <c r="BD367" s="664">
        <f>'3A 2025-2026 REPORTE CALIFICACI'!R40</f>
        <v>89</v>
      </c>
      <c r="BE367" s="664">
        <f>'3A 2025-2026 REPORTE CALIFICACI'!S40</f>
        <v>79</v>
      </c>
      <c r="BF367" s="664">
        <f>'3A 2025-2026 REPORTE CALIFICACI'!T40</f>
        <v>0</v>
      </c>
      <c r="BG367" s="664"/>
      <c r="BH367" s="664"/>
      <c r="BI367" s="664"/>
      <c r="BJ367" s="664"/>
      <c r="BK367" s="664"/>
      <c r="BL367" s="664"/>
      <c r="BM367" s="664"/>
      <c r="BN367" s="664"/>
      <c r="BO367" s="664"/>
      <c r="BP367" s="664"/>
      <c r="BQ367" s="664"/>
      <c r="BR367" s="664"/>
      <c r="BS367" s="664"/>
      <c r="BT367" s="664"/>
      <c r="BU367" s="664"/>
      <c r="BV367" s="664"/>
      <c r="BW367" s="664"/>
      <c r="BX367" s="664"/>
      <c r="BY367" s="666"/>
      <c r="BZ367" s="667"/>
      <c r="CA367" s="661"/>
      <c r="CB367" s="662" t="s">
        <v>1014</v>
      </c>
      <c r="CC367" s="663" t="s">
        <v>980</v>
      </c>
      <c r="CD367" s="664">
        <f>'3A 2025-2026 REPORTE CALIFICACI'!E41</f>
        <v>80</v>
      </c>
      <c r="CE367" s="664">
        <f>'3A 2025-2026 REPORTE CALIFICACI'!F41</f>
        <v>85</v>
      </c>
      <c r="CF367" s="665">
        <f>'3A 2025-2026 REPORTE CALIFICACI'!G41</f>
        <v>89</v>
      </c>
      <c r="CG367" s="664">
        <f>'3A 2025-2026 REPORTE CALIFICACI'!H41</f>
        <v>0</v>
      </c>
      <c r="CH367" s="664">
        <f>'3A 2025-2026 REPORTE CALIFICACI'!I41</f>
        <v>81</v>
      </c>
      <c r="CI367" s="664">
        <f>'3A 2025-2026 REPORTE CALIFICACI'!J41</f>
        <v>86</v>
      </c>
      <c r="CJ367" s="664">
        <f>'3A 2025-2026 REPORTE CALIFICACI'!K41</f>
        <v>88</v>
      </c>
      <c r="CK367" s="664">
        <f>'3A 2025-2026 REPORTE CALIFICACI'!L41</f>
        <v>0</v>
      </c>
      <c r="CL367" s="664">
        <f>'3A 2025-2026 REPORTE CALIFICACI'!M41</f>
        <v>97</v>
      </c>
      <c r="CM367" s="664">
        <f>'3A 2025-2026 REPORTE CALIFICACI'!N41</f>
        <v>89</v>
      </c>
      <c r="CN367" s="664">
        <f>'3A 2025-2026 REPORTE CALIFICACI'!O41</f>
        <v>89</v>
      </c>
      <c r="CO367" s="664">
        <f>'3A 2025-2026 REPORTE CALIFICACI'!P41</f>
        <v>0</v>
      </c>
      <c r="CP367" s="664">
        <f>'3A 2025-2026 REPORTE CALIFICACI'!Q41</f>
        <v>95</v>
      </c>
      <c r="CQ367" s="664">
        <f>'3A 2025-2026 REPORTE CALIFICACI'!R41</f>
        <v>97</v>
      </c>
      <c r="CR367" s="664">
        <f>'3A 2025-2026 REPORTE CALIFICACI'!S41</f>
        <v>89</v>
      </c>
      <c r="CS367" s="664">
        <f>'3A 2025-2026 REPORTE CALIFICACI'!T41</f>
        <v>0</v>
      </c>
      <c r="CT367" s="664"/>
      <c r="CU367" s="664"/>
      <c r="CV367" s="664"/>
      <c r="CW367" s="664"/>
      <c r="CX367" s="664"/>
      <c r="CY367" s="664"/>
      <c r="CZ367" s="664"/>
      <c r="DA367" s="664"/>
      <c r="DB367" s="664"/>
      <c r="DC367" s="664"/>
      <c r="DD367" s="664"/>
      <c r="DE367" s="664"/>
      <c r="DF367" s="664"/>
      <c r="DG367" s="664"/>
      <c r="DH367" s="664"/>
      <c r="DI367" s="664"/>
      <c r="DJ367" s="664"/>
      <c r="DK367" s="664"/>
      <c r="DL367" s="666"/>
      <c r="DM367" s="667"/>
      <c r="DN367" s="661"/>
      <c r="DO367" s="662" t="s">
        <v>1014</v>
      </c>
      <c r="DP367" s="663" t="s">
        <v>980</v>
      </c>
      <c r="DQ367" s="664">
        <f>'3A 2025-2026 REPORTE CALIFICACI'!E42</f>
        <v>74</v>
      </c>
      <c r="DR367" s="664">
        <f>'3A 2025-2026 REPORTE CALIFICACI'!F42</f>
        <v>78</v>
      </c>
      <c r="DS367" s="665">
        <f>'3A 2025-2026 REPORTE CALIFICACI'!G42</f>
        <v>81</v>
      </c>
      <c r="DT367" s="664">
        <f>'3A 2025-2026 REPORTE CALIFICACI'!H42</f>
        <v>0</v>
      </c>
      <c r="DU367" s="664">
        <f>'3A 2025-2026 REPORTE CALIFICACI'!I42</f>
        <v>75</v>
      </c>
      <c r="DV367" s="664">
        <f>'3A 2025-2026 REPORTE CALIFICACI'!J42</f>
        <v>80</v>
      </c>
      <c r="DW367" s="664">
        <f>'3A 2025-2026 REPORTE CALIFICACI'!K42</f>
        <v>76</v>
      </c>
      <c r="DX367" s="664">
        <f>'3A 2025-2026 REPORTE CALIFICACI'!L42</f>
        <v>0</v>
      </c>
      <c r="DY367" s="664">
        <f>'3A 2025-2026 REPORTE CALIFICACI'!M42</f>
        <v>78</v>
      </c>
      <c r="DZ367" s="664">
        <f>'3A 2025-2026 REPORTE CALIFICACI'!N42</f>
        <v>86</v>
      </c>
      <c r="EA367" s="664">
        <f>'3A 2025-2026 REPORTE CALIFICACI'!O42</f>
        <v>82</v>
      </c>
      <c r="EB367" s="664">
        <f>'3A 2025-2026 REPORTE CALIFICACI'!P42</f>
        <v>0</v>
      </c>
      <c r="EC367" s="664">
        <f>'3A 2025-2026 REPORTE CALIFICACI'!Q42</f>
        <v>79</v>
      </c>
      <c r="ED367" s="664">
        <f>'3A 2025-2026 REPORTE CALIFICACI'!R42</f>
        <v>87</v>
      </c>
      <c r="EE367" s="664">
        <f>'3A 2025-2026 REPORTE CALIFICACI'!S42</f>
        <v>82</v>
      </c>
      <c r="EF367" s="664">
        <f>'3A 2025-2026 REPORTE CALIFICACI'!T42</f>
        <v>0</v>
      </c>
      <c r="EG367" s="664"/>
      <c r="EH367" s="664"/>
      <c r="EI367" s="664"/>
      <c r="EJ367" s="664"/>
      <c r="EK367" s="664"/>
      <c r="EL367" s="664"/>
      <c r="EM367" s="664"/>
      <c r="EN367" s="664"/>
      <c r="EO367" s="664"/>
      <c r="EP367" s="664"/>
      <c r="EQ367" s="664"/>
      <c r="ER367" s="664"/>
      <c r="ES367" s="664"/>
      <c r="ET367" s="664"/>
      <c r="EU367" s="664"/>
      <c r="EV367" s="664"/>
      <c r="EW367" s="664"/>
      <c r="EX367" s="664"/>
      <c r="EY367" s="666"/>
    </row>
    <row r="368" ht="85.5" customHeight="1">
      <c r="A368" s="661"/>
      <c r="B368" s="47"/>
      <c r="C368" s="663" t="s">
        <v>1015</v>
      </c>
      <c r="D368" s="664">
        <f>'3A 2025-2026 REPORTE CALIFICACI'!AM39</f>
        <v>0</v>
      </c>
      <c r="E368" s="664">
        <f>'3A 2025-2026 REPORTE CALIFICACI'!AN39</f>
        <v>0</v>
      </c>
      <c r="F368" s="664">
        <f>'3A 2025-2026 REPORTE CALIFICACI'!AO39</f>
        <v>0</v>
      </c>
      <c r="G368" s="664">
        <f>'3A 2025-2026 REPORTE CALIFICACI'!AP39</f>
        <v>0</v>
      </c>
      <c r="H368" s="664">
        <f>'3A 2025-2026 REPORTE CALIFICACI'!AQ39</f>
        <v>0</v>
      </c>
      <c r="I368" s="664">
        <f>'3A 2025-2026 REPORTE CALIFICACI'!AR39</f>
        <v>0</v>
      </c>
      <c r="J368" s="664">
        <f>'3A 2025-2026 REPORTE CALIFICACI'!AS39</f>
        <v>0</v>
      </c>
      <c r="K368" s="664">
        <f>'3A 2025-2026 REPORTE CALIFICACI'!AT39</f>
        <v>0</v>
      </c>
      <c r="L368" s="664">
        <f>'3A 2025-2026 REPORTE CALIFICACI'!AU39</f>
        <v>0</v>
      </c>
      <c r="M368" s="664">
        <f>'3A 2025-2026 REPORTE CALIFICACI'!AV39</f>
        <v>0</v>
      </c>
      <c r="N368" s="664">
        <f>'3A 2025-2026 REPORTE CALIFICACI'!AW39</f>
        <v>0</v>
      </c>
      <c r="O368" s="664">
        <f>'3A 2025-2026 REPORTE CALIFICACI'!AX39</f>
        <v>0</v>
      </c>
      <c r="P368" s="664">
        <f>'3A 2025-2026 REPORTE CALIFICACI'!AY39</f>
        <v>0</v>
      </c>
      <c r="Q368" s="664">
        <f>'3A 2025-2026 REPORTE CALIFICACI'!AZ39</f>
        <v>0</v>
      </c>
      <c r="R368" s="664">
        <f>'3A 2025-2026 REPORTE CALIFICACI'!BA39</f>
        <v>0</v>
      </c>
      <c r="S368" s="664">
        <f>'3A 2025-2026 REPORTE CALIFICACI'!BB39</f>
        <v>0</v>
      </c>
      <c r="T368" s="664"/>
      <c r="U368" s="664"/>
      <c r="V368" s="664"/>
      <c r="W368" s="664"/>
      <c r="X368" s="664"/>
      <c r="Y368" s="664"/>
      <c r="Z368" s="664"/>
      <c r="AA368" s="664"/>
      <c r="AB368" s="664"/>
      <c r="AC368" s="664"/>
      <c r="AD368" s="664"/>
      <c r="AE368" s="664"/>
      <c r="AF368" s="664"/>
      <c r="AG368" s="664"/>
      <c r="AH368" s="664"/>
      <c r="AI368" s="664"/>
      <c r="AJ368" s="664"/>
      <c r="AK368" s="664"/>
      <c r="AL368" s="666"/>
      <c r="AM368" s="667"/>
      <c r="AN368" s="661"/>
      <c r="AO368" s="47"/>
      <c r="AP368" s="663" t="s">
        <v>1015</v>
      </c>
      <c r="AQ368" s="664">
        <f>'3A 2025-2026 REPORTE CALIFICACI'!AM40</f>
        <v>0</v>
      </c>
      <c r="AR368" s="664">
        <f>'3A 2025-2026 REPORTE CALIFICACI'!AN40</f>
        <v>0</v>
      </c>
      <c r="AS368" s="664">
        <f>'3A 2025-2026 REPORTE CALIFICACI'!AO40</f>
        <v>0</v>
      </c>
      <c r="AT368" s="664">
        <f>'3A 2025-2026 REPORTE CALIFICACI'!AP40</f>
        <v>0</v>
      </c>
      <c r="AU368" s="664">
        <f>'3A 2025-2026 REPORTE CALIFICACI'!AQ40</f>
        <v>0</v>
      </c>
      <c r="AV368" s="664">
        <f>'3A 2025-2026 REPORTE CALIFICACI'!AR40</f>
        <v>0</v>
      </c>
      <c r="AW368" s="664">
        <f>'3A 2025-2026 REPORTE CALIFICACI'!AS40</f>
        <v>0</v>
      </c>
      <c r="AX368" s="664">
        <f>'3A 2025-2026 REPORTE CALIFICACI'!AT40</f>
        <v>0</v>
      </c>
      <c r="AY368" s="664">
        <f>'3A 2025-2026 REPORTE CALIFICACI'!AU40</f>
        <v>0</v>
      </c>
      <c r="AZ368" s="664">
        <f>'3A 2025-2026 REPORTE CALIFICACI'!AV40</f>
        <v>0</v>
      </c>
      <c r="BA368" s="664">
        <f>'3A 2025-2026 REPORTE CALIFICACI'!AW40</f>
        <v>0</v>
      </c>
      <c r="BB368" s="664">
        <f>'3A 2025-2026 REPORTE CALIFICACI'!AX40</f>
        <v>0</v>
      </c>
      <c r="BC368" s="664">
        <f>'3A 2025-2026 REPORTE CALIFICACI'!AY40</f>
        <v>0</v>
      </c>
      <c r="BD368" s="664">
        <f>'3A 2025-2026 REPORTE CALIFICACI'!AZ40</f>
        <v>0</v>
      </c>
      <c r="BE368" s="664">
        <f>'3A 2025-2026 REPORTE CALIFICACI'!BA40</f>
        <v>0</v>
      </c>
      <c r="BF368" s="664">
        <f>'3A 2025-2026 REPORTE CALIFICACI'!BB40</f>
        <v>0</v>
      </c>
      <c r="BG368" s="664"/>
      <c r="BH368" s="664"/>
      <c r="BI368" s="664"/>
      <c r="BJ368" s="664"/>
      <c r="BK368" s="664"/>
      <c r="BL368" s="664"/>
      <c r="BM368" s="664"/>
      <c r="BN368" s="664"/>
      <c r="BO368" s="664"/>
      <c r="BP368" s="664"/>
      <c r="BQ368" s="664"/>
      <c r="BR368" s="664"/>
      <c r="BS368" s="664"/>
      <c r="BT368" s="664"/>
      <c r="BU368" s="664"/>
      <c r="BV368" s="664"/>
      <c r="BW368" s="664"/>
      <c r="BX368" s="664"/>
      <c r="BY368" s="666"/>
      <c r="BZ368" s="667"/>
      <c r="CA368" s="661"/>
      <c r="CB368" s="47"/>
      <c r="CC368" s="663" t="s">
        <v>1015</v>
      </c>
      <c r="CD368" s="664">
        <f>'3A 2025-2026 REPORTE CALIFICACI'!AM41</f>
        <v>0</v>
      </c>
      <c r="CE368" s="664">
        <f>'3A 2025-2026 REPORTE CALIFICACI'!AN41</f>
        <v>0</v>
      </c>
      <c r="CF368" s="664">
        <f>'3A 2025-2026 REPORTE CALIFICACI'!AO41</f>
        <v>0</v>
      </c>
      <c r="CG368" s="664">
        <f>'3A 2025-2026 REPORTE CALIFICACI'!AP41</f>
        <v>0</v>
      </c>
      <c r="CH368" s="664">
        <f>'3A 2025-2026 REPORTE CALIFICACI'!AQ41</f>
        <v>0</v>
      </c>
      <c r="CI368" s="664">
        <f>'3A 2025-2026 REPORTE CALIFICACI'!AR41</f>
        <v>0</v>
      </c>
      <c r="CJ368" s="664">
        <f>'3A 2025-2026 REPORTE CALIFICACI'!AS41</f>
        <v>0</v>
      </c>
      <c r="CK368" s="664">
        <f>'3A 2025-2026 REPORTE CALIFICACI'!AT41</f>
        <v>0</v>
      </c>
      <c r="CL368" s="664">
        <f>'3A 2025-2026 REPORTE CALIFICACI'!AU41</f>
        <v>0</v>
      </c>
      <c r="CM368" s="664">
        <f>'3A 2025-2026 REPORTE CALIFICACI'!AV41</f>
        <v>0</v>
      </c>
      <c r="CN368" s="664">
        <f>'3A 2025-2026 REPORTE CALIFICACI'!AW41</f>
        <v>0</v>
      </c>
      <c r="CO368" s="664">
        <f>'3A 2025-2026 REPORTE CALIFICACI'!AX41</f>
        <v>0</v>
      </c>
      <c r="CP368" s="664">
        <f>'3A 2025-2026 REPORTE CALIFICACI'!AY41</f>
        <v>0</v>
      </c>
      <c r="CQ368" s="664">
        <f>'3A 2025-2026 REPORTE CALIFICACI'!AZ41</f>
        <v>0</v>
      </c>
      <c r="CR368" s="664">
        <f>'3A 2025-2026 REPORTE CALIFICACI'!BA41</f>
        <v>0</v>
      </c>
      <c r="CS368" s="664">
        <f>'3A 2025-2026 REPORTE CALIFICACI'!BB41</f>
        <v>0</v>
      </c>
      <c r="CT368" s="664"/>
      <c r="CU368" s="664"/>
      <c r="CV368" s="664"/>
      <c r="CW368" s="664"/>
      <c r="CX368" s="664"/>
      <c r="CY368" s="664"/>
      <c r="CZ368" s="664"/>
      <c r="DA368" s="664"/>
      <c r="DB368" s="664"/>
      <c r="DC368" s="664"/>
      <c r="DD368" s="664"/>
      <c r="DE368" s="664"/>
      <c r="DF368" s="664"/>
      <c r="DG368" s="664"/>
      <c r="DH368" s="664"/>
      <c r="DI368" s="664"/>
      <c r="DJ368" s="664"/>
      <c r="DK368" s="664"/>
      <c r="DL368" s="666"/>
      <c r="DM368" s="667"/>
      <c r="DN368" s="661"/>
      <c r="DO368" s="47"/>
      <c r="DP368" s="663" t="s">
        <v>1015</v>
      </c>
      <c r="DQ368" s="664">
        <f>'3A 2025-2026 REPORTE CALIFICACI'!AM42</f>
        <v>0</v>
      </c>
      <c r="DR368" s="664">
        <f>'3A 2025-2026 REPORTE CALIFICACI'!AN42</f>
        <v>0</v>
      </c>
      <c r="DS368" s="664">
        <f>'3A 2025-2026 REPORTE CALIFICACI'!AO42</f>
        <v>0</v>
      </c>
      <c r="DT368" s="664">
        <f>'3A 2025-2026 REPORTE CALIFICACI'!AP42</f>
        <v>0</v>
      </c>
      <c r="DU368" s="664">
        <f>'3A 2025-2026 REPORTE CALIFICACI'!AQ42</f>
        <v>0</v>
      </c>
      <c r="DV368" s="664">
        <f>'3A 2025-2026 REPORTE CALIFICACI'!AR42</f>
        <v>0</v>
      </c>
      <c r="DW368" s="664">
        <f>'3A 2025-2026 REPORTE CALIFICACI'!AS42</f>
        <v>0</v>
      </c>
      <c r="DX368" s="664">
        <f>'3A 2025-2026 REPORTE CALIFICACI'!AT42</f>
        <v>0</v>
      </c>
      <c r="DY368" s="664">
        <f>'3A 2025-2026 REPORTE CALIFICACI'!AU42</f>
        <v>0</v>
      </c>
      <c r="DZ368" s="664">
        <f>'3A 2025-2026 REPORTE CALIFICACI'!AV42</f>
        <v>0</v>
      </c>
      <c r="EA368" s="664">
        <f>'3A 2025-2026 REPORTE CALIFICACI'!AW42</f>
        <v>0</v>
      </c>
      <c r="EB368" s="664">
        <f>'3A 2025-2026 REPORTE CALIFICACI'!AX42</f>
        <v>0</v>
      </c>
      <c r="EC368" s="664">
        <f>'3A 2025-2026 REPORTE CALIFICACI'!AY42</f>
        <v>0</v>
      </c>
      <c r="ED368" s="664">
        <f>'3A 2025-2026 REPORTE CALIFICACI'!AZ42</f>
        <v>0</v>
      </c>
      <c r="EE368" s="664">
        <f>'3A 2025-2026 REPORTE CALIFICACI'!BA42</f>
        <v>0</v>
      </c>
      <c r="EF368" s="664">
        <f>'3A 2025-2026 REPORTE CALIFICACI'!BB42</f>
        <v>0</v>
      </c>
      <c r="EG368" s="664"/>
      <c r="EH368" s="664"/>
      <c r="EI368" s="664"/>
      <c r="EJ368" s="664"/>
      <c r="EK368" s="664"/>
      <c r="EL368" s="664"/>
      <c r="EM368" s="664"/>
      <c r="EN368" s="664"/>
      <c r="EO368" s="664"/>
      <c r="EP368" s="664"/>
      <c r="EQ368" s="664"/>
      <c r="ER368" s="664"/>
      <c r="ES368" s="664"/>
      <c r="ET368" s="664"/>
      <c r="EU368" s="664"/>
      <c r="EV368" s="664"/>
      <c r="EW368" s="664"/>
      <c r="EX368" s="664"/>
      <c r="EY368" s="666"/>
    </row>
    <row r="369" ht="82.5" customHeight="1">
      <c r="A369" s="661"/>
      <c r="B369" s="47"/>
      <c r="C369" s="663" t="s">
        <v>1016</v>
      </c>
      <c r="D369" s="664">
        <f>'3A 2025-2026 REPORTE CALIFICACI'!BU39</f>
        <v>85</v>
      </c>
      <c r="E369" s="664">
        <f>'3A 2025-2026 REPORTE CALIFICACI'!BV39</f>
        <v>86</v>
      </c>
      <c r="F369" s="664">
        <f>'3A 2025-2026 REPORTE CALIFICACI'!BW39</f>
        <v>81</v>
      </c>
      <c r="G369" s="664">
        <f>'3A 2025-2026 REPORTE CALIFICACI'!BX39</f>
        <v>0</v>
      </c>
      <c r="H369" s="664">
        <f>'3A 2025-2026 REPORTE CALIFICACI'!BY39</f>
        <v>85</v>
      </c>
      <c r="I369" s="664">
        <f>'3A 2025-2026 REPORTE CALIFICACI'!BZ39</f>
        <v>84</v>
      </c>
      <c r="J369" s="664">
        <f>'3A 2025-2026 REPORTE CALIFICACI'!CA39</f>
        <v>82</v>
      </c>
      <c r="K369" s="664">
        <f>'3A 2025-2026 REPORTE CALIFICACI'!CB39</f>
        <v>0</v>
      </c>
      <c r="L369" s="664">
        <f>'3A 2025-2026 REPORTE CALIFICACI'!CC39</f>
        <v>86</v>
      </c>
      <c r="M369" s="664">
        <f>'3A 2025-2026 REPORTE CALIFICACI'!CD39</f>
        <v>83</v>
      </c>
      <c r="N369" s="664">
        <f>'3A 2025-2026 REPORTE CALIFICACI'!CE39</f>
        <v>81</v>
      </c>
      <c r="O369" s="664">
        <f>'3A 2025-2026 REPORTE CALIFICACI'!CF39</f>
        <v>0</v>
      </c>
      <c r="P369" s="664">
        <f>'3A 2025-2026 REPORTE CALIFICACI'!CG39</f>
        <v>87</v>
      </c>
      <c r="Q369" s="664">
        <f>'3A 2025-2026 REPORTE CALIFICACI'!CH39</f>
        <v>84</v>
      </c>
      <c r="R369" s="664">
        <f>'3A 2025-2026 REPORTE CALIFICACI'!CI39</f>
        <v>80</v>
      </c>
      <c r="S369" s="664">
        <f>'3A 2025-2026 REPORTE CALIFICACI'!CJ39</f>
        <v>0</v>
      </c>
      <c r="T369" s="664"/>
      <c r="U369" s="664"/>
      <c r="V369" s="664"/>
      <c r="W369" s="664"/>
      <c r="X369" s="664"/>
      <c r="Y369" s="664"/>
      <c r="Z369" s="664"/>
      <c r="AA369" s="664"/>
      <c r="AB369" s="664"/>
      <c r="AC369" s="664"/>
      <c r="AD369" s="664"/>
      <c r="AE369" s="664"/>
      <c r="AF369" s="664"/>
      <c r="AG369" s="664"/>
      <c r="AH369" s="664"/>
      <c r="AI369" s="664"/>
      <c r="AJ369" s="664"/>
      <c r="AK369" s="664"/>
      <c r="AL369" s="666"/>
      <c r="AM369" s="667"/>
      <c r="AN369" s="661"/>
      <c r="AO369" s="47"/>
      <c r="AP369" s="663" t="s">
        <v>1016</v>
      </c>
      <c r="AQ369" s="664">
        <f>'3A 2025-2026 REPORTE CALIFICACI'!BU40</f>
        <v>72</v>
      </c>
      <c r="AR369" s="664">
        <f>'3A 2025-2026 REPORTE CALIFICACI'!BV40</f>
        <v>75</v>
      </c>
      <c r="AS369" s="664">
        <f>'3A 2025-2026 REPORTE CALIFICACI'!BW40</f>
        <v>80</v>
      </c>
      <c r="AT369" s="664">
        <f>'3A 2025-2026 REPORTE CALIFICACI'!BX40</f>
        <v>0</v>
      </c>
      <c r="AU369" s="664">
        <f>'3A 2025-2026 REPORTE CALIFICACI'!BY40</f>
        <v>71</v>
      </c>
      <c r="AV369" s="664">
        <f>'3A 2025-2026 REPORTE CALIFICACI'!BZ40</f>
        <v>75</v>
      </c>
      <c r="AW369" s="664">
        <f>'3A 2025-2026 REPORTE CALIFICACI'!CA40</f>
        <v>81</v>
      </c>
      <c r="AX369" s="664">
        <f>'3A 2025-2026 REPORTE CALIFICACI'!CB40</f>
        <v>0</v>
      </c>
      <c r="AY369" s="664">
        <f>'3A 2025-2026 REPORTE CALIFICACI'!CC40</f>
        <v>81</v>
      </c>
      <c r="AZ369" s="664">
        <f>'3A 2025-2026 REPORTE CALIFICACI'!CD40</f>
        <v>81</v>
      </c>
      <c r="BA369" s="664">
        <f>'3A 2025-2026 REPORTE CALIFICACI'!CE40</f>
        <v>82</v>
      </c>
      <c r="BB369" s="664">
        <f>'3A 2025-2026 REPORTE CALIFICACI'!CF40</f>
        <v>0</v>
      </c>
      <c r="BC369" s="664">
        <f>'3A 2025-2026 REPORTE CALIFICACI'!CG40</f>
        <v>80</v>
      </c>
      <c r="BD369" s="664">
        <f>'3A 2025-2026 REPORTE CALIFICACI'!CH40</f>
        <v>81</v>
      </c>
      <c r="BE369" s="664">
        <f>'3A 2025-2026 REPORTE CALIFICACI'!CI40</f>
        <v>80</v>
      </c>
      <c r="BF369" s="664">
        <f>'3A 2025-2026 REPORTE CALIFICACI'!CJ40</f>
        <v>0</v>
      </c>
      <c r="BG369" s="664"/>
      <c r="BH369" s="664"/>
      <c r="BI369" s="664"/>
      <c r="BJ369" s="664"/>
      <c r="BK369" s="664"/>
      <c r="BL369" s="664"/>
      <c r="BM369" s="664"/>
      <c r="BN369" s="664"/>
      <c r="BO369" s="664"/>
      <c r="BP369" s="664"/>
      <c r="BQ369" s="664"/>
      <c r="BR369" s="664"/>
      <c r="BS369" s="664"/>
      <c r="BT369" s="664"/>
      <c r="BU369" s="664"/>
      <c r="BV369" s="664"/>
      <c r="BW369" s="664"/>
      <c r="BX369" s="664"/>
      <c r="BY369" s="666"/>
      <c r="BZ369" s="667"/>
      <c r="CA369" s="661"/>
      <c r="CB369" s="47"/>
      <c r="CC369" s="663" t="s">
        <v>1016</v>
      </c>
      <c r="CD369" s="664">
        <f>'3A 2025-2026 REPORTE CALIFICACI'!BU41</f>
        <v>80</v>
      </c>
      <c r="CE369" s="664">
        <f>'3A 2025-2026 REPORTE CALIFICACI'!BV41</f>
        <v>81</v>
      </c>
      <c r="CF369" s="664">
        <f>'3A 2025-2026 REPORTE CALIFICACI'!BW41</f>
        <v>82</v>
      </c>
      <c r="CG369" s="664">
        <f>'3A 2025-2026 REPORTE CALIFICACI'!BX41</f>
        <v>0</v>
      </c>
      <c r="CH369" s="664">
        <f>'3A 2025-2026 REPORTE CALIFICACI'!BY41</f>
        <v>81</v>
      </c>
      <c r="CI369" s="664">
        <f>'3A 2025-2026 REPORTE CALIFICACI'!BZ41</f>
        <v>81</v>
      </c>
      <c r="CJ369" s="664">
        <f>'3A 2025-2026 REPORTE CALIFICACI'!CA41</f>
        <v>83</v>
      </c>
      <c r="CK369" s="664">
        <f>'3A 2025-2026 REPORTE CALIFICACI'!CB41</f>
        <v>0</v>
      </c>
      <c r="CL369" s="664">
        <f>'3A 2025-2026 REPORTE CALIFICACI'!CC41</f>
        <v>88</v>
      </c>
      <c r="CM369" s="664">
        <f>'3A 2025-2026 REPORTE CALIFICACI'!CD41</f>
        <v>83</v>
      </c>
      <c r="CN369" s="664">
        <f>'3A 2025-2026 REPORTE CALIFICACI'!CE41</f>
        <v>83</v>
      </c>
      <c r="CO369" s="664">
        <f>'3A 2025-2026 REPORTE CALIFICACI'!CF41</f>
        <v>0</v>
      </c>
      <c r="CP369" s="664">
        <f>'3A 2025-2026 REPORTE CALIFICACI'!CG41</f>
        <v>82</v>
      </c>
      <c r="CQ369" s="664">
        <f>'3A 2025-2026 REPORTE CALIFICACI'!CH41</f>
        <v>83</v>
      </c>
      <c r="CR369" s="664">
        <f>'3A 2025-2026 REPORTE CALIFICACI'!CI41</f>
        <v>81</v>
      </c>
      <c r="CS369" s="664">
        <f>'3A 2025-2026 REPORTE CALIFICACI'!CJ41</f>
        <v>0</v>
      </c>
      <c r="CT369" s="664"/>
      <c r="CU369" s="664"/>
      <c r="CV369" s="664"/>
      <c r="CW369" s="664"/>
      <c r="CX369" s="664"/>
      <c r="CY369" s="664"/>
      <c r="CZ369" s="664"/>
      <c r="DA369" s="664"/>
      <c r="DB369" s="664"/>
      <c r="DC369" s="664"/>
      <c r="DD369" s="664"/>
      <c r="DE369" s="664"/>
      <c r="DF369" s="664"/>
      <c r="DG369" s="664"/>
      <c r="DH369" s="664"/>
      <c r="DI369" s="664"/>
      <c r="DJ369" s="664"/>
      <c r="DK369" s="664"/>
      <c r="DL369" s="666"/>
      <c r="DM369" s="667"/>
      <c r="DN369" s="661"/>
      <c r="DO369" s="47"/>
      <c r="DP369" s="663" t="s">
        <v>1016</v>
      </c>
      <c r="DQ369" s="664">
        <f>'3A 2025-2026 REPORTE CALIFICACI'!BU42</f>
        <v>78</v>
      </c>
      <c r="DR369" s="664">
        <f>'3A 2025-2026 REPORTE CALIFICACI'!BV42</f>
        <v>84</v>
      </c>
      <c r="DS369" s="664">
        <f>'3A 2025-2026 REPORTE CALIFICACI'!BW42</f>
        <v>80</v>
      </c>
      <c r="DT369" s="664">
        <f>'3A 2025-2026 REPORTE CALIFICACI'!BX42</f>
        <v>0</v>
      </c>
      <c r="DU369" s="664">
        <f>'3A 2025-2026 REPORTE CALIFICACI'!BY42</f>
        <v>79</v>
      </c>
      <c r="DV369" s="664">
        <f>'3A 2025-2026 REPORTE CALIFICACI'!BZ42</f>
        <v>85</v>
      </c>
      <c r="DW369" s="664">
        <f>'3A 2025-2026 REPORTE CALIFICACI'!CA42</f>
        <v>81</v>
      </c>
      <c r="DX369" s="664">
        <f>'3A 2025-2026 REPORTE CALIFICACI'!CB42</f>
        <v>0</v>
      </c>
      <c r="DY369" s="664">
        <f>'3A 2025-2026 REPORTE CALIFICACI'!CC42</f>
        <v>82</v>
      </c>
      <c r="DZ369" s="664">
        <f>'3A 2025-2026 REPORTE CALIFICACI'!CD42</f>
        <v>85</v>
      </c>
      <c r="EA369" s="664">
        <f>'3A 2025-2026 REPORTE CALIFICACI'!CE42</f>
        <v>82</v>
      </c>
      <c r="EB369" s="664">
        <f>'3A 2025-2026 REPORTE CALIFICACI'!CF42</f>
        <v>0</v>
      </c>
      <c r="EC369" s="664">
        <f>'3A 2025-2026 REPORTE CALIFICACI'!CG42</f>
        <v>80</v>
      </c>
      <c r="ED369" s="664">
        <f>'3A 2025-2026 REPORTE CALIFICACI'!CH42</f>
        <v>83</v>
      </c>
      <c r="EE369" s="664">
        <f>'3A 2025-2026 REPORTE CALIFICACI'!CI42</f>
        <v>80</v>
      </c>
      <c r="EF369" s="664">
        <f>'3A 2025-2026 REPORTE CALIFICACI'!CJ42</f>
        <v>0</v>
      </c>
      <c r="EG369" s="664"/>
      <c r="EH369" s="664"/>
      <c r="EI369" s="664"/>
      <c r="EJ369" s="664"/>
      <c r="EK369" s="664"/>
      <c r="EL369" s="664"/>
      <c r="EM369" s="664"/>
      <c r="EN369" s="664"/>
      <c r="EO369" s="664"/>
      <c r="EP369" s="664"/>
      <c r="EQ369" s="664"/>
      <c r="ER369" s="664"/>
      <c r="ES369" s="664"/>
      <c r="ET369" s="664"/>
      <c r="EU369" s="664"/>
      <c r="EV369" s="664"/>
      <c r="EW369" s="664"/>
      <c r="EX369" s="664"/>
      <c r="EY369" s="666"/>
    </row>
    <row r="370" ht="52.5" customHeight="1">
      <c r="A370" s="661"/>
      <c r="B370" s="47"/>
      <c r="C370" s="663" t="s">
        <v>1017</v>
      </c>
      <c r="D370" s="664">
        <f>'3A 2025-2026 REPORTE CALIFICACI'!DC39</f>
        <v>70</v>
      </c>
      <c r="E370" s="664">
        <f>'3A 2025-2026 REPORTE CALIFICACI'!DD39</f>
        <v>78</v>
      </c>
      <c r="F370" s="664">
        <f>'3A 2025-2026 REPORTE CALIFICACI'!DE39</f>
        <v>80</v>
      </c>
      <c r="G370" s="664">
        <f>'3A 2025-2026 REPORTE CALIFICACI'!DF39</f>
        <v>0</v>
      </c>
      <c r="H370" s="664">
        <f>'3A 2025-2026 REPORTE CALIFICACI'!DG39</f>
        <v>78</v>
      </c>
      <c r="I370" s="664">
        <f>'3A 2025-2026 REPORTE CALIFICACI'!DH39</f>
        <v>90</v>
      </c>
      <c r="J370" s="664">
        <f>'3A 2025-2026 REPORTE CALIFICACI'!DI39</f>
        <v>78</v>
      </c>
      <c r="K370" s="664">
        <f>'3A 2025-2026 REPORTE CALIFICACI'!DJ39</f>
        <v>0</v>
      </c>
      <c r="L370" s="664">
        <f>'3A 2025-2026 REPORTE CALIFICACI'!DK39</f>
        <v>70</v>
      </c>
      <c r="M370" s="664">
        <f>'3A 2025-2026 REPORTE CALIFICACI'!DL39</f>
        <v>81</v>
      </c>
      <c r="N370" s="664">
        <f>'3A 2025-2026 REPORTE CALIFICACI'!DM39</f>
        <v>90</v>
      </c>
      <c r="O370" s="664">
        <f>'3A 2025-2026 REPORTE CALIFICACI'!DN39</f>
        <v>0</v>
      </c>
      <c r="P370" s="664">
        <f>'3A 2025-2026 REPORTE CALIFICACI'!DO39</f>
        <v>70</v>
      </c>
      <c r="Q370" s="664">
        <f>'3A 2025-2026 REPORTE CALIFICACI'!DP39</f>
        <v>83</v>
      </c>
      <c r="R370" s="664">
        <f>'3A 2025-2026 REPORTE CALIFICACI'!DQ39</f>
        <v>77</v>
      </c>
      <c r="S370" s="664">
        <f>'3A 2025-2026 REPORTE CALIFICACI'!DR39</f>
        <v>0</v>
      </c>
      <c r="T370" s="664"/>
      <c r="U370" s="664"/>
      <c r="V370" s="664"/>
      <c r="W370" s="664"/>
      <c r="X370" s="664"/>
      <c r="Y370" s="664"/>
      <c r="Z370" s="664"/>
      <c r="AA370" s="664"/>
      <c r="AB370" s="664"/>
      <c r="AC370" s="664"/>
      <c r="AD370" s="664"/>
      <c r="AE370" s="664"/>
      <c r="AF370" s="664"/>
      <c r="AG370" s="664"/>
      <c r="AH370" s="664"/>
      <c r="AI370" s="664"/>
      <c r="AJ370" s="664"/>
      <c r="AK370" s="664"/>
      <c r="AL370" s="666"/>
      <c r="AM370" s="667"/>
      <c r="AN370" s="661"/>
      <c r="AO370" s="47"/>
      <c r="AP370" s="663" t="s">
        <v>1017</v>
      </c>
      <c r="AQ370" s="664">
        <f>'3A 2025-2026 REPORTE CALIFICACI'!DC40</f>
        <v>70</v>
      </c>
      <c r="AR370" s="664">
        <f>'3A 2025-2026 REPORTE CALIFICACI'!DD40</f>
        <v>70</v>
      </c>
      <c r="AS370" s="664">
        <f>'3A 2025-2026 REPORTE CALIFICACI'!DE40</f>
        <v>70</v>
      </c>
      <c r="AT370" s="664">
        <f>'3A 2025-2026 REPORTE CALIFICACI'!DF40</f>
        <v>0</v>
      </c>
      <c r="AU370" s="664">
        <f>'3A 2025-2026 REPORTE CALIFICACI'!DG40</f>
        <v>70</v>
      </c>
      <c r="AV370" s="664">
        <f>'3A 2025-2026 REPORTE CALIFICACI'!DH40</f>
        <v>70</v>
      </c>
      <c r="AW370" s="664">
        <f>'3A 2025-2026 REPORTE CALIFICACI'!DI40</f>
        <v>70</v>
      </c>
      <c r="AX370" s="664">
        <f>'3A 2025-2026 REPORTE CALIFICACI'!DJ40</f>
        <v>0</v>
      </c>
      <c r="AY370" s="664">
        <f>'3A 2025-2026 REPORTE CALIFICACI'!DK40</f>
        <v>70</v>
      </c>
      <c r="AZ370" s="664">
        <f>'3A 2025-2026 REPORTE CALIFICACI'!DL40</f>
        <v>74</v>
      </c>
      <c r="BA370" s="664">
        <f>'3A 2025-2026 REPORTE CALIFICACI'!DM40</f>
        <v>70</v>
      </c>
      <c r="BB370" s="664">
        <f>'3A 2025-2026 REPORTE CALIFICACI'!DN40</f>
        <v>0</v>
      </c>
      <c r="BC370" s="664">
        <f>'3A 2025-2026 REPORTE CALIFICACI'!DO40</f>
        <v>72</v>
      </c>
      <c r="BD370" s="664">
        <f>'3A 2025-2026 REPORTE CALIFICACI'!DP40</f>
        <v>71</v>
      </c>
      <c r="BE370" s="664">
        <f>'3A 2025-2026 REPORTE CALIFICACI'!DQ40</f>
        <v>70</v>
      </c>
      <c r="BF370" s="664">
        <f>'3A 2025-2026 REPORTE CALIFICACI'!DR40</f>
        <v>0</v>
      </c>
      <c r="BG370" s="664"/>
      <c r="BH370" s="664"/>
      <c r="BI370" s="664"/>
      <c r="BJ370" s="664"/>
      <c r="BK370" s="664"/>
      <c r="BL370" s="664"/>
      <c r="BM370" s="664"/>
      <c r="BN370" s="664"/>
      <c r="BO370" s="664"/>
      <c r="BP370" s="664"/>
      <c r="BQ370" s="664"/>
      <c r="BR370" s="664"/>
      <c r="BS370" s="664"/>
      <c r="BT370" s="664"/>
      <c r="BU370" s="664"/>
      <c r="BV370" s="664"/>
      <c r="BW370" s="664"/>
      <c r="BX370" s="664"/>
      <c r="BY370" s="666"/>
      <c r="BZ370" s="667"/>
      <c r="CA370" s="661"/>
      <c r="CB370" s="47"/>
      <c r="CC370" s="663" t="s">
        <v>1017</v>
      </c>
      <c r="CD370" s="664">
        <f>'3A 2025-2026 REPORTE CALIFICACI'!DC41</f>
        <v>71</v>
      </c>
      <c r="CE370" s="664">
        <f>'3A 2025-2026 REPORTE CALIFICACI'!DD41</f>
        <v>94</v>
      </c>
      <c r="CF370" s="664">
        <f>'3A 2025-2026 REPORTE CALIFICACI'!DE41</f>
        <v>90</v>
      </c>
      <c r="CG370" s="664">
        <f>'3A 2025-2026 REPORTE CALIFICACI'!DF41</f>
        <v>0</v>
      </c>
      <c r="CH370" s="664">
        <f>'3A 2025-2026 REPORTE CALIFICACI'!DG41</f>
        <v>84</v>
      </c>
      <c r="CI370" s="664">
        <f>'3A 2025-2026 REPORTE CALIFICACI'!DH41</f>
        <v>100</v>
      </c>
      <c r="CJ370" s="664">
        <f>'3A 2025-2026 REPORTE CALIFICACI'!DI41</f>
        <v>90</v>
      </c>
      <c r="CK370" s="664">
        <f>'3A 2025-2026 REPORTE CALIFICACI'!DJ41</f>
        <v>0</v>
      </c>
      <c r="CL370" s="664">
        <f>'3A 2025-2026 REPORTE CALIFICACI'!DK41</f>
        <v>80</v>
      </c>
      <c r="CM370" s="664">
        <f>'3A 2025-2026 REPORTE CALIFICACI'!DL41</f>
        <v>100</v>
      </c>
      <c r="CN370" s="664">
        <f>'3A 2025-2026 REPORTE CALIFICACI'!DM41</f>
        <v>90</v>
      </c>
      <c r="CO370" s="664">
        <f>'3A 2025-2026 REPORTE CALIFICACI'!DN41</f>
        <v>0</v>
      </c>
      <c r="CP370" s="664">
        <f>'3A 2025-2026 REPORTE CALIFICACI'!DO41</f>
        <v>90</v>
      </c>
      <c r="CQ370" s="664">
        <f>'3A 2025-2026 REPORTE CALIFICACI'!DP41</f>
        <v>94</v>
      </c>
      <c r="CR370" s="664">
        <f>'3A 2025-2026 REPORTE CALIFICACI'!DQ41</f>
        <v>92</v>
      </c>
      <c r="CS370" s="664">
        <f>'3A 2025-2026 REPORTE CALIFICACI'!DR41</f>
        <v>0</v>
      </c>
      <c r="CT370" s="664"/>
      <c r="CU370" s="664"/>
      <c r="CV370" s="664"/>
      <c r="CW370" s="664"/>
      <c r="CX370" s="664"/>
      <c r="CY370" s="664"/>
      <c r="CZ370" s="664"/>
      <c r="DA370" s="664"/>
      <c r="DB370" s="664"/>
      <c r="DC370" s="664"/>
      <c r="DD370" s="664"/>
      <c r="DE370" s="664"/>
      <c r="DF370" s="664"/>
      <c r="DG370" s="664"/>
      <c r="DH370" s="664"/>
      <c r="DI370" s="664"/>
      <c r="DJ370" s="664"/>
      <c r="DK370" s="664"/>
      <c r="DL370" s="666"/>
      <c r="DM370" s="667"/>
      <c r="DN370" s="661"/>
      <c r="DO370" s="47"/>
      <c r="DP370" s="663" t="s">
        <v>1017</v>
      </c>
      <c r="DQ370" s="664">
        <f>'3A 2025-2026 REPORTE CALIFICACI'!DC42</f>
        <v>70</v>
      </c>
      <c r="DR370" s="664">
        <f>'3A 2025-2026 REPORTE CALIFICACI'!DD42</f>
        <v>70</v>
      </c>
      <c r="DS370" s="664">
        <f>'3A 2025-2026 REPORTE CALIFICACI'!DE42</f>
        <v>71</v>
      </c>
      <c r="DT370" s="664">
        <f>'3A 2025-2026 REPORTE CALIFICACI'!DF42</f>
        <v>0</v>
      </c>
      <c r="DU370" s="664">
        <f>'3A 2025-2026 REPORTE CALIFICACI'!DG42</f>
        <v>70</v>
      </c>
      <c r="DV370" s="664">
        <f>'3A 2025-2026 REPORTE CALIFICACI'!DH42</f>
        <v>73</v>
      </c>
      <c r="DW370" s="664">
        <f>'3A 2025-2026 REPORTE CALIFICACI'!DI42</f>
        <v>70</v>
      </c>
      <c r="DX370" s="664">
        <f>'3A 2025-2026 REPORTE CALIFICACI'!DJ42</f>
        <v>0</v>
      </c>
      <c r="DY370" s="664">
        <f>'3A 2025-2026 REPORTE CALIFICACI'!DK42</f>
        <v>70</v>
      </c>
      <c r="DZ370" s="664">
        <f>'3A 2025-2026 REPORTE CALIFICACI'!DL42</f>
        <v>70</v>
      </c>
      <c r="EA370" s="664">
        <f>'3A 2025-2026 REPORTE CALIFICACI'!DM42</f>
        <v>70</v>
      </c>
      <c r="EB370" s="664">
        <f>'3A 2025-2026 REPORTE CALIFICACI'!DN42</f>
        <v>0</v>
      </c>
      <c r="EC370" s="664">
        <f>'3A 2025-2026 REPORTE CALIFICACI'!DO42</f>
        <v>71</v>
      </c>
      <c r="ED370" s="664">
        <f>'3A 2025-2026 REPORTE CALIFICACI'!DP42</f>
        <v>70</v>
      </c>
      <c r="EE370" s="664">
        <f>'3A 2025-2026 REPORTE CALIFICACI'!DQ42</f>
        <v>71</v>
      </c>
      <c r="EF370" s="664">
        <f>'3A 2025-2026 REPORTE CALIFICACI'!DR42</f>
        <v>0</v>
      </c>
      <c r="EG370" s="664"/>
      <c r="EH370" s="664"/>
      <c r="EI370" s="664"/>
      <c r="EJ370" s="664"/>
      <c r="EK370" s="664"/>
      <c r="EL370" s="664"/>
      <c r="EM370" s="664"/>
      <c r="EN370" s="664"/>
      <c r="EO370" s="664"/>
      <c r="EP370" s="664"/>
      <c r="EQ370" s="664"/>
      <c r="ER370" s="664"/>
      <c r="ES370" s="664"/>
      <c r="ET370" s="664"/>
      <c r="EU370" s="664"/>
      <c r="EV370" s="664"/>
      <c r="EW370" s="664"/>
      <c r="EX370" s="664"/>
      <c r="EY370" s="666"/>
    </row>
    <row r="371" ht="52.5" customHeight="1">
      <c r="A371" s="661"/>
      <c r="B371" s="47"/>
      <c r="C371" s="663" t="s">
        <v>1018</v>
      </c>
      <c r="D371" s="664">
        <f>'3A 2025-2026 REPORTE CALIFICACI'!EK39</f>
        <v>73</v>
      </c>
      <c r="E371" s="664">
        <f>'3A 2025-2026 REPORTE CALIFICACI'!EL39</f>
        <v>83</v>
      </c>
      <c r="F371" s="664">
        <f>'3A 2025-2026 REPORTE CALIFICACI'!EM39</f>
        <v>88</v>
      </c>
      <c r="G371" s="665">
        <f>'3A 2025-2026 REPORTE CALIFICACI'!EN39</f>
        <v>0</v>
      </c>
      <c r="H371" s="664">
        <f>'3A 2025-2026 REPORTE CALIFICACI'!EO39</f>
        <v>90</v>
      </c>
      <c r="I371" s="664">
        <f>'3A 2025-2026 REPORTE CALIFICACI'!EP39</f>
        <v>85</v>
      </c>
      <c r="J371" s="664">
        <f>'3A 2025-2026 REPORTE CALIFICACI'!EQ39</f>
        <v>91</v>
      </c>
      <c r="K371" s="664">
        <f>'3A 2025-2026 REPORTE CALIFICACI'!ER39</f>
        <v>0</v>
      </c>
      <c r="L371" s="664">
        <f>'3A 2025-2026 REPORTE CALIFICACI'!ES39</f>
        <v>71</v>
      </c>
      <c r="M371" s="665">
        <f>'3A 2025-2026 REPORTE CALIFICACI'!ET39</f>
        <v>89</v>
      </c>
      <c r="N371" s="665">
        <f>'3A 2025-2026 REPORTE CALIFICACI'!EU39</f>
        <v>87</v>
      </c>
      <c r="O371" s="664">
        <f>'3A 2025-2026 REPORTE CALIFICACI'!EV39</f>
        <v>0</v>
      </c>
      <c r="P371" s="665">
        <f>'3A 2025-2026 REPORTE CALIFICACI'!EW39</f>
        <v>81</v>
      </c>
      <c r="Q371" s="665">
        <f>'3A 2025-2026 REPORTE CALIFICACI'!EX39</f>
        <v>87</v>
      </c>
      <c r="R371" s="665">
        <f>'3A 2025-2026 REPORTE CALIFICACI'!EY39</f>
        <v>92</v>
      </c>
      <c r="S371" s="665">
        <f>'3A 2025-2026 REPORTE CALIFICACI'!EZ39</f>
        <v>0</v>
      </c>
      <c r="T371" s="664"/>
      <c r="U371" s="664"/>
      <c r="V371" s="664"/>
      <c r="W371" s="664"/>
      <c r="X371" s="664"/>
      <c r="Y371" s="664"/>
      <c r="Z371" s="664"/>
      <c r="AA371" s="664"/>
      <c r="AB371" s="664"/>
      <c r="AC371" s="664"/>
      <c r="AD371" s="664"/>
      <c r="AE371" s="664"/>
      <c r="AF371" s="664"/>
      <c r="AG371" s="664"/>
      <c r="AH371" s="664"/>
      <c r="AI371" s="664"/>
      <c r="AJ371" s="664"/>
      <c r="AK371" s="664"/>
      <c r="AL371" s="666"/>
      <c r="AM371" s="667"/>
      <c r="AN371" s="661"/>
      <c r="AO371" s="47"/>
      <c r="AP371" s="663" t="s">
        <v>1018</v>
      </c>
      <c r="AQ371" s="664">
        <f>'3A 2025-2026 REPORTE CALIFICACI'!EK40</f>
        <v>81</v>
      </c>
      <c r="AR371" s="664">
        <f>'3A 2025-2026 REPORTE CALIFICACI'!EL40</f>
        <v>77</v>
      </c>
      <c r="AS371" s="664">
        <f>'3A 2025-2026 REPORTE CALIFICACI'!EM40</f>
        <v>81</v>
      </c>
      <c r="AT371" s="665">
        <f>'3A 2025-2026 REPORTE CALIFICACI'!EN40</f>
        <v>0</v>
      </c>
      <c r="AU371" s="664">
        <f>'3A 2025-2026 REPORTE CALIFICACI'!EO40</f>
        <v>78</v>
      </c>
      <c r="AV371" s="664">
        <f>'3A 2025-2026 REPORTE CALIFICACI'!EP40</f>
        <v>79</v>
      </c>
      <c r="AW371" s="664">
        <f>'3A 2025-2026 REPORTE CALIFICACI'!EQ40</f>
        <v>88</v>
      </c>
      <c r="AX371" s="664">
        <f>'3A 2025-2026 REPORTE CALIFICACI'!ER40</f>
        <v>0</v>
      </c>
      <c r="AY371" s="664">
        <f>'3A 2025-2026 REPORTE CALIFICACI'!ES40</f>
        <v>83</v>
      </c>
      <c r="AZ371" s="665">
        <f>'3A 2025-2026 REPORTE CALIFICACI'!ET40</f>
        <v>76</v>
      </c>
      <c r="BA371" s="665">
        <f>'3A 2025-2026 REPORTE CALIFICACI'!EU40</f>
        <v>81</v>
      </c>
      <c r="BB371" s="664">
        <f>'3A 2025-2026 REPORTE CALIFICACI'!EV40</f>
        <v>0</v>
      </c>
      <c r="BC371" s="665">
        <f>'3A 2025-2026 REPORTE CALIFICACI'!EW40</f>
        <v>79</v>
      </c>
      <c r="BD371" s="665">
        <f>'3A 2025-2026 REPORTE CALIFICACI'!EX40</f>
        <v>93</v>
      </c>
      <c r="BE371" s="665">
        <f>'3A 2025-2026 REPORTE CALIFICACI'!EY40</f>
        <v>83</v>
      </c>
      <c r="BF371" s="665">
        <f>'3A 2025-2026 REPORTE CALIFICACI'!EZ40</f>
        <v>0</v>
      </c>
      <c r="BG371" s="664"/>
      <c r="BH371" s="664"/>
      <c r="BI371" s="664"/>
      <c r="BJ371" s="664"/>
      <c r="BK371" s="664"/>
      <c r="BL371" s="664"/>
      <c r="BM371" s="664"/>
      <c r="BN371" s="664"/>
      <c r="BO371" s="664"/>
      <c r="BP371" s="664"/>
      <c r="BQ371" s="664"/>
      <c r="BR371" s="664"/>
      <c r="BS371" s="664"/>
      <c r="BT371" s="664"/>
      <c r="BU371" s="664"/>
      <c r="BV371" s="664"/>
      <c r="BW371" s="664"/>
      <c r="BX371" s="664"/>
      <c r="BY371" s="666"/>
      <c r="BZ371" s="667"/>
      <c r="CA371" s="661"/>
      <c r="CB371" s="47"/>
      <c r="CC371" s="663" t="s">
        <v>1018</v>
      </c>
      <c r="CD371" s="664">
        <f>'3A 2025-2026 REPORTE CALIFICACI'!EK41</f>
        <v>92</v>
      </c>
      <c r="CE371" s="664">
        <f>'3A 2025-2026 REPORTE CALIFICACI'!EL41</f>
        <v>85</v>
      </c>
      <c r="CF371" s="664">
        <f>'3A 2025-2026 REPORTE CALIFICACI'!EM41</f>
        <v>96</v>
      </c>
      <c r="CG371" s="665">
        <f>'3A 2025-2026 REPORTE CALIFICACI'!EN41</f>
        <v>0</v>
      </c>
      <c r="CH371" s="664">
        <f>'3A 2025-2026 REPORTE CALIFICACI'!EO41</f>
        <v>80</v>
      </c>
      <c r="CI371" s="664">
        <f>'3A 2025-2026 REPORTE CALIFICACI'!EP41</f>
        <v>83</v>
      </c>
      <c r="CJ371" s="664">
        <f>'3A 2025-2026 REPORTE CALIFICACI'!EQ41</f>
        <v>95</v>
      </c>
      <c r="CK371" s="664">
        <f>'3A 2025-2026 REPORTE CALIFICACI'!ER41</f>
        <v>0</v>
      </c>
      <c r="CL371" s="664">
        <f>'3A 2025-2026 REPORTE CALIFICACI'!ES41</f>
        <v>97</v>
      </c>
      <c r="CM371" s="665">
        <f>'3A 2025-2026 REPORTE CALIFICACI'!ET41</f>
        <v>91</v>
      </c>
      <c r="CN371" s="665">
        <f>'3A 2025-2026 REPORTE CALIFICACI'!EU41</f>
        <v>93</v>
      </c>
      <c r="CO371" s="664">
        <f>'3A 2025-2026 REPORTE CALIFICACI'!EV41</f>
        <v>0</v>
      </c>
      <c r="CP371" s="665">
        <f>'3A 2025-2026 REPORTE CALIFICACI'!EW41</f>
        <v>90</v>
      </c>
      <c r="CQ371" s="665">
        <f>'3A 2025-2026 REPORTE CALIFICACI'!EX41</f>
        <v>75</v>
      </c>
      <c r="CR371" s="665">
        <f>'3A 2025-2026 REPORTE CALIFICACI'!EY41</f>
        <v>98</v>
      </c>
      <c r="CS371" s="665">
        <f>'3A 2025-2026 REPORTE CALIFICACI'!EZ41</f>
        <v>0</v>
      </c>
      <c r="CT371" s="664"/>
      <c r="CU371" s="664"/>
      <c r="CV371" s="664"/>
      <c r="CW371" s="664"/>
      <c r="CX371" s="664"/>
      <c r="CY371" s="664"/>
      <c r="CZ371" s="664"/>
      <c r="DA371" s="664"/>
      <c r="DB371" s="664"/>
      <c r="DC371" s="664"/>
      <c r="DD371" s="664"/>
      <c r="DE371" s="664"/>
      <c r="DF371" s="664"/>
      <c r="DG371" s="664"/>
      <c r="DH371" s="664"/>
      <c r="DI371" s="664"/>
      <c r="DJ371" s="664"/>
      <c r="DK371" s="664"/>
      <c r="DL371" s="666"/>
      <c r="DM371" s="667"/>
      <c r="DN371" s="661"/>
      <c r="DO371" s="47"/>
      <c r="DP371" s="663" t="s">
        <v>1018</v>
      </c>
      <c r="DQ371" s="664">
        <f>'3A 2025-2026 REPORTE CALIFICACI'!EK42</f>
        <v>84</v>
      </c>
      <c r="DR371" s="664">
        <f>'3A 2025-2026 REPORTE CALIFICACI'!EL42</f>
        <v>88</v>
      </c>
      <c r="DS371" s="664">
        <f>'3A 2025-2026 REPORTE CALIFICACI'!EM42</f>
        <v>86</v>
      </c>
      <c r="DT371" s="665">
        <f>'3A 2025-2026 REPORTE CALIFICACI'!EN42</f>
        <v>0</v>
      </c>
      <c r="DU371" s="664">
        <f>'3A 2025-2026 REPORTE CALIFICACI'!EO42</f>
        <v>81</v>
      </c>
      <c r="DV371" s="664">
        <f>'3A 2025-2026 REPORTE CALIFICACI'!EP42</f>
        <v>90</v>
      </c>
      <c r="DW371" s="664">
        <f>'3A 2025-2026 REPORTE CALIFICACI'!EQ42</f>
        <v>93</v>
      </c>
      <c r="DX371" s="664">
        <f>'3A 2025-2026 REPORTE CALIFICACI'!ER42</f>
        <v>0</v>
      </c>
      <c r="DY371" s="664">
        <f>'3A 2025-2026 REPORTE CALIFICACI'!ES42</f>
        <v>91</v>
      </c>
      <c r="DZ371" s="665">
        <f>'3A 2025-2026 REPORTE CALIFICACI'!ET42</f>
        <v>88</v>
      </c>
      <c r="EA371" s="665">
        <f>'3A 2025-2026 REPORTE CALIFICACI'!EU42</f>
        <v>89</v>
      </c>
      <c r="EB371" s="664">
        <f>'3A 2025-2026 REPORTE CALIFICACI'!EV42</f>
        <v>0</v>
      </c>
      <c r="EC371" s="665">
        <f>'3A 2025-2026 REPORTE CALIFICACI'!EW42</f>
        <v>89</v>
      </c>
      <c r="ED371" s="665">
        <f>'3A 2025-2026 REPORTE CALIFICACI'!EX42</f>
        <v>92</v>
      </c>
      <c r="EE371" s="665">
        <f>'3A 2025-2026 REPORTE CALIFICACI'!EY42</f>
        <v>83</v>
      </c>
      <c r="EF371" s="665">
        <f>'3A 2025-2026 REPORTE CALIFICACI'!EZ42</f>
        <v>0</v>
      </c>
      <c r="EG371" s="664"/>
      <c r="EH371" s="664"/>
      <c r="EI371" s="664"/>
      <c r="EJ371" s="664"/>
      <c r="EK371" s="664"/>
      <c r="EL371" s="664"/>
      <c r="EM371" s="664"/>
      <c r="EN371" s="664"/>
      <c r="EO371" s="664"/>
      <c r="EP371" s="664"/>
      <c r="EQ371" s="664"/>
      <c r="ER371" s="664"/>
      <c r="ES371" s="664"/>
      <c r="ET371" s="664"/>
      <c r="EU371" s="664"/>
      <c r="EV371" s="664"/>
      <c r="EW371" s="664"/>
      <c r="EX371" s="664"/>
      <c r="EY371" s="666"/>
    </row>
    <row r="372" ht="52.5" customHeight="1">
      <c r="A372" s="661"/>
      <c r="B372" s="47"/>
      <c r="C372" s="663" t="s">
        <v>1019</v>
      </c>
      <c r="D372" s="664">
        <f>'3A 2025-2026 REPORTE CALIFICACI'!FS39</f>
        <v>82</v>
      </c>
      <c r="E372" s="664">
        <f>'3A 2025-2026 REPORTE CALIFICACI'!FT39</f>
        <v>95</v>
      </c>
      <c r="F372" s="664">
        <f>'3A 2025-2026 REPORTE CALIFICACI'!FU39</f>
        <v>75</v>
      </c>
      <c r="G372" s="664">
        <f>'3A 2025-2026 REPORTE CALIFICACI'!FV39</f>
        <v>0</v>
      </c>
      <c r="H372" s="664">
        <f>'3A 2025-2026 REPORTE CALIFICACI'!FW39</f>
        <v>75</v>
      </c>
      <c r="I372" s="664">
        <f>'3A 2025-2026 REPORTE CALIFICACI'!FX39</f>
        <v>90</v>
      </c>
      <c r="J372" s="664">
        <f>'3A 2025-2026 REPORTE CALIFICACI'!FY39</f>
        <v>70</v>
      </c>
      <c r="K372" s="664">
        <f>'3A 2025-2026 REPORTE CALIFICACI'!FZ39</f>
        <v>0</v>
      </c>
      <c r="L372" s="664">
        <f>'3A 2025-2026 REPORTE CALIFICACI'!GA39</f>
        <v>78</v>
      </c>
      <c r="M372" s="664">
        <f>'3A 2025-2026 REPORTE CALIFICACI'!GB39</f>
        <v>85</v>
      </c>
      <c r="N372" s="664">
        <f>'3A 2025-2026 REPORTE CALIFICACI'!GC39</f>
        <v>70</v>
      </c>
      <c r="O372" s="664">
        <f>'3A 2025-2026 REPORTE CALIFICACI'!GD39</f>
        <v>0</v>
      </c>
      <c r="P372" s="664">
        <f>'3A 2025-2026 REPORTE CALIFICACI'!GE39</f>
        <v>75</v>
      </c>
      <c r="Q372" s="664">
        <f>'3A 2025-2026 REPORTE CALIFICACI'!GF39</f>
        <v>91</v>
      </c>
      <c r="R372" s="664">
        <f>'3A 2025-2026 REPORTE CALIFICACI'!GG39</f>
        <v>72</v>
      </c>
      <c r="S372" s="664">
        <f>'3A 2025-2026 REPORTE CALIFICACI'!GH39</f>
        <v>0</v>
      </c>
      <c r="T372" s="664"/>
      <c r="U372" s="664"/>
      <c r="V372" s="664"/>
      <c r="W372" s="664"/>
      <c r="X372" s="664"/>
      <c r="Y372" s="664"/>
      <c r="Z372" s="664"/>
      <c r="AA372" s="664"/>
      <c r="AB372" s="664"/>
      <c r="AC372" s="664"/>
      <c r="AD372" s="664"/>
      <c r="AE372" s="664"/>
      <c r="AF372" s="664"/>
      <c r="AG372" s="664"/>
      <c r="AH372" s="664"/>
      <c r="AI372" s="664"/>
      <c r="AJ372" s="664"/>
      <c r="AK372" s="664"/>
      <c r="AL372" s="666"/>
      <c r="AM372" s="667"/>
      <c r="AN372" s="661"/>
      <c r="AO372" s="47"/>
      <c r="AP372" s="663" t="s">
        <v>1019</v>
      </c>
      <c r="AQ372" s="664">
        <f>'3A 2025-2026 REPORTE CALIFICACI'!FS40</f>
        <v>70</v>
      </c>
      <c r="AR372" s="664">
        <f>'3A 2025-2026 REPORTE CALIFICACI'!FT40</f>
        <v>70</v>
      </c>
      <c r="AS372" s="664">
        <f>'3A 2025-2026 REPORTE CALIFICACI'!FU40</f>
        <v>80</v>
      </c>
      <c r="AT372" s="664">
        <f>'3A 2025-2026 REPORTE CALIFICACI'!FV40</f>
        <v>0</v>
      </c>
      <c r="AU372" s="664">
        <f>'3A 2025-2026 REPORTE CALIFICACI'!FW40</f>
        <v>75</v>
      </c>
      <c r="AV372" s="664">
        <f>'3A 2025-2026 REPORTE CALIFICACI'!FX40</f>
        <v>70</v>
      </c>
      <c r="AW372" s="664">
        <f>'3A 2025-2026 REPORTE CALIFICACI'!FY40</f>
        <v>70</v>
      </c>
      <c r="AX372" s="664">
        <f>'3A 2025-2026 REPORTE CALIFICACI'!FZ40</f>
        <v>0</v>
      </c>
      <c r="AY372" s="664">
        <f>'3A 2025-2026 REPORTE CALIFICACI'!GA40</f>
        <v>79</v>
      </c>
      <c r="AZ372" s="664">
        <f>'3A 2025-2026 REPORTE CALIFICACI'!GB40</f>
        <v>85</v>
      </c>
      <c r="BA372" s="664">
        <f>'3A 2025-2026 REPORTE CALIFICACI'!GC40</f>
        <v>70</v>
      </c>
      <c r="BB372" s="664">
        <f>'3A 2025-2026 REPORTE CALIFICACI'!GD40</f>
        <v>0</v>
      </c>
      <c r="BC372" s="664">
        <f>'3A 2025-2026 REPORTE CALIFICACI'!GE40</f>
        <v>70</v>
      </c>
      <c r="BD372" s="664">
        <f>'3A 2025-2026 REPORTE CALIFICACI'!GF40</f>
        <v>70</v>
      </c>
      <c r="BE372" s="664">
        <f>'3A 2025-2026 REPORTE CALIFICACI'!GG40</f>
        <v>73</v>
      </c>
      <c r="BF372" s="664">
        <f>'3A 2025-2026 REPORTE CALIFICACI'!GH40</f>
        <v>0</v>
      </c>
      <c r="BG372" s="664"/>
      <c r="BH372" s="664"/>
      <c r="BI372" s="664"/>
      <c r="BJ372" s="664"/>
      <c r="BK372" s="664"/>
      <c r="BL372" s="664"/>
      <c r="BM372" s="664"/>
      <c r="BN372" s="664"/>
      <c r="BO372" s="664"/>
      <c r="BP372" s="664"/>
      <c r="BQ372" s="664"/>
      <c r="BR372" s="664"/>
      <c r="BS372" s="664"/>
      <c r="BT372" s="664"/>
      <c r="BU372" s="664"/>
      <c r="BV372" s="664"/>
      <c r="BW372" s="664"/>
      <c r="BX372" s="664"/>
      <c r="BY372" s="666"/>
      <c r="BZ372" s="667"/>
      <c r="CA372" s="661"/>
      <c r="CB372" s="47"/>
      <c r="CC372" s="663" t="s">
        <v>1019</v>
      </c>
      <c r="CD372" s="664">
        <f>'3A 2025-2026 REPORTE CALIFICACI'!FS41</f>
        <v>89</v>
      </c>
      <c r="CE372" s="664">
        <f>'3A 2025-2026 REPORTE CALIFICACI'!FT41</f>
        <v>78</v>
      </c>
      <c r="CF372" s="664">
        <f>'3A 2025-2026 REPORTE CALIFICACI'!FU41</f>
        <v>90</v>
      </c>
      <c r="CG372" s="664">
        <f>'3A 2025-2026 REPORTE CALIFICACI'!FV41</f>
        <v>0</v>
      </c>
      <c r="CH372" s="664">
        <f>'3A 2025-2026 REPORTE CALIFICACI'!FW41</f>
        <v>81</v>
      </c>
      <c r="CI372" s="664">
        <f>'3A 2025-2026 REPORTE CALIFICACI'!FX41</f>
        <v>82</v>
      </c>
      <c r="CJ372" s="664">
        <f>'3A 2025-2026 REPORTE CALIFICACI'!FY41</f>
        <v>78</v>
      </c>
      <c r="CK372" s="664">
        <f>'3A 2025-2026 REPORTE CALIFICACI'!FZ41</f>
        <v>0</v>
      </c>
      <c r="CL372" s="664">
        <f>'3A 2025-2026 REPORTE CALIFICACI'!GA41</f>
        <v>92</v>
      </c>
      <c r="CM372" s="664">
        <f>'3A 2025-2026 REPORTE CALIFICACI'!GB41</f>
        <v>85</v>
      </c>
      <c r="CN372" s="664">
        <f>'3A 2025-2026 REPORTE CALIFICACI'!GC41</f>
        <v>80</v>
      </c>
      <c r="CO372" s="664">
        <f>'3A 2025-2026 REPORTE CALIFICACI'!GD41</f>
        <v>0</v>
      </c>
      <c r="CP372" s="664">
        <f>'3A 2025-2026 REPORTE CALIFICACI'!GE41</f>
        <v>85</v>
      </c>
      <c r="CQ372" s="664">
        <f>'3A 2025-2026 REPORTE CALIFICACI'!GF41</f>
        <v>90</v>
      </c>
      <c r="CR372" s="664">
        <f>'3A 2025-2026 REPORTE CALIFICACI'!GG41</f>
        <v>75</v>
      </c>
      <c r="CS372" s="664">
        <f>'3A 2025-2026 REPORTE CALIFICACI'!GH41</f>
        <v>0</v>
      </c>
      <c r="CT372" s="664"/>
      <c r="CU372" s="664"/>
      <c r="CV372" s="664"/>
      <c r="CW372" s="664"/>
      <c r="CX372" s="664"/>
      <c r="CY372" s="664"/>
      <c r="CZ372" s="664"/>
      <c r="DA372" s="664"/>
      <c r="DB372" s="664"/>
      <c r="DC372" s="664"/>
      <c r="DD372" s="664"/>
      <c r="DE372" s="664"/>
      <c r="DF372" s="664"/>
      <c r="DG372" s="664"/>
      <c r="DH372" s="664"/>
      <c r="DI372" s="664"/>
      <c r="DJ372" s="664"/>
      <c r="DK372" s="664"/>
      <c r="DL372" s="666"/>
      <c r="DM372" s="667"/>
      <c r="DN372" s="661"/>
      <c r="DO372" s="47"/>
      <c r="DP372" s="663" t="s">
        <v>1019</v>
      </c>
      <c r="DQ372" s="664">
        <f>'3A 2025-2026 REPORTE CALIFICACI'!FS42</f>
        <v>75</v>
      </c>
      <c r="DR372" s="664">
        <f>'3A 2025-2026 REPORTE CALIFICACI'!FT42</f>
        <v>90</v>
      </c>
      <c r="DS372" s="664">
        <f>'3A 2025-2026 REPORTE CALIFICACI'!FU42</f>
        <v>70</v>
      </c>
      <c r="DT372" s="664">
        <f>'3A 2025-2026 REPORTE CALIFICACI'!FV42</f>
        <v>0</v>
      </c>
      <c r="DU372" s="664">
        <f>'3A 2025-2026 REPORTE CALIFICACI'!FW42</f>
        <v>80</v>
      </c>
      <c r="DV372" s="664">
        <f>'3A 2025-2026 REPORTE CALIFICACI'!FX42</f>
        <v>86</v>
      </c>
      <c r="DW372" s="664">
        <f>'3A 2025-2026 REPORTE CALIFICACI'!FY42</f>
        <v>75</v>
      </c>
      <c r="DX372" s="664">
        <f>'3A 2025-2026 REPORTE CALIFICACI'!FZ42</f>
        <v>0</v>
      </c>
      <c r="DY372" s="664">
        <f>'3A 2025-2026 REPORTE CALIFICACI'!GA42</f>
        <v>81</v>
      </c>
      <c r="DZ372" s="664">
        <f>'3A 2025-2026 REPORTE CALIFICACI'!GB42</f>
        <v>88</v>
      </c>
      <c r="EA372" s="664">
        <f>'3A 2025-2026 REPORTE CALIFICACI'!GC42</f>
        <v>71</v>
      </c>
      <c r="EB372" s="664">
        <f>'3A 2025-2026 REPORTE CALIFICACI'!GD42</f>
        <v>0</v>
      </c>
      <c r="EC372" s="664">
        <f>'3A 2025-2026 REPORTE CALIFICACI'!GE42</f>
        <v>80</v>
      </c>
      <c r="ED372" s="664">
        <f>'3A 2025-2026 REPORTE CALIFICACI'!GF42</f>
        <v>90</v>
      </c>
      <c r="EE372" s="664">
        <f>'3A 2025-2026 REPORTE CALIFICACI'!GG42</f>
        <v>77</v>
      </c>
      <c r="EF372" s="664">
        <f>'3A 2025-2026 REPORTE CALIFICACI'!GH42</f>
        <v>0</v>
      </c>
      <c r="EG372" s="664"/>
      <c r="EH372" s="664"/>
      <c r="EI372" s="664"/>
      <c r="EJ372" s="664"/>
      <c r="EK372" s="664"/>
      <c r="EL372" s="664"/>
      <c r="EM372" s="664"/>
      <c r="EN372" s="664"/>
      <c r="EO372" s="664"/>
      <c r="EP372" s="664"/>
      <c r="EQ372" s="664"/>
      <c r="ER372" s="664"/>
      <c r="ES372" s="664"/>
      <c r="ET372" s="664"/>
      <c r="EU372" s="664"/>
      <c r="EV372" s="664"/>
      <c r="EW372" s="664"/>
      <c r="EX372" s="664"/>
      <c r="EY372" s="666"/>
    </row>
    <row r="373" ht="52.5" customHeight="1">
      <c r="A373" s="661"/>
      <c r="B373" s="47"/>
      <c r="C373" s="663" t="s">
        <v>1020</v>
      </c>
      <c r="D373" s="664">
        <f>'3A 2025-2026 REPORTE CALIFICACI'!HA39</f>
        <v>88</v>
      </c>
      <c r="E373" s="664">
        <f>'3A 2025-2026 REPORTE CALIFICACI'!HB39</f>
        <v>90</v>
      </c>
      <c r="F373" s="664">
        <f>'3A 2025-2026 REPORTE CALIFICACI'!HC39</f>
        <v>95</v>
      </c>
      <c r="G373" s="664">
        <f>'3A 2025-2026 REPORTE CALIFICACI'!HD39</f>
        <v>0</v>
      </c>
      <c r="H373" s="664">
        <f>'3A 2025-2026 REPORTE CALIFICACI'!HE39</f>
        <v>88</v>
      </c>
      <c r="I373" s="664">
        <f>'3A 2025-2026 REPORTE CALIFICACI'!HF39</f>
        <v>87</v>
      </c>
      <c r="J373" s="664">
        <f>'3A 2025-2026 REPORTE CALIFICACI'!HG39</f>
        <v>88</v>
      </c>
      <c r="K373" s="664">
        <f>'3A 2025-2026 REPORTE CALIFICACI'!HH39</f>
        <v>0</v>
      </c>
      <c r="L373" s="664">
        <f>'3A 2025-2026 REPORTE CALIFICACI'!HI39</f>
        <v>85</v>
      </c>
      <c r="M373" s="664">
        <f>'3A 2025-2026 REPORTE CALIFICACI'!HJ39</f>
        <v>93</v>
      </c>
      <c r="N373" s="664">
        <f>'3A 2025-2026 REPORTE CALIFICACI'!HK39</f>
        <v>85</v>
      </c>
      <c r="O373" s="664">
        <f>'3A 2025-2026 REPORTE CALIFICACI'!HL39</f>
        <v>0</v>
      </c>
      <c r="P373" s="664">
        <f>'3A 2025-2026 REPORTE CALIFICACI'!HM39</f>
        <v>77</v>
      </c>
      <c r="Q373" s="664">
        <f>'3A 2025-2026 REPORTE CALIFICACI'!HN39</f>
        <v>84</v>
      </c>
      <c r="R373" s="664">
        <f>'3A 2025-2026 REPORTE CALIFICACI'!HO39</f>
        <v>97</v>
      </c>
      <c r="S373" s="664">
        <f>'3A 2025-2026 REPORTE CALIFICACI'!HP39</f>
        <v>0</v>
      </c>
      <c r="T373" s="664"/>
      <c r="U373" s="664"/>
      <c r="V373" s="664"/>
      <c r="W373" s="664"/>
      <c r="X373" s="664"/>
      <c r="Y373" s="664"/>
      <c r="Z373" s="664"/>
      <c r="AA373" s="664"/>
      <c r="AB373" s="664"/>
      <c r="AC373" s="664"/>
      <c r="AD373" s="664"/>
      <c r="AE373" s="664"/>
      <c r="AF373" s="664"/>
      <c r="AG373" s="664"/>
      <c r="AH373" s="664"/>
      <c r="AI373" s="664"/>
      <c r="AJ373" s="664"/>
      <c r="AK373" s="664"/>
      <c r="AL373" s="666"/>
      <c r="AM373" s="667"/>
      <c r="AN373" s="661"/>
      <c r="AO373" s="47"/>
      <c r="AP373" s="663" t="s">
        <v>1020</v>
      </c>
      <c r="AQ373" s="664">
        <f>'3A 2025-2026 REPORTE CALIFICACI'!HA40</f>
        <v>96</v>
      </c>
      <c r="AR373" s="664">
        <f>'3A 2025-2026 REPORTE CALIFICACI'!HB40</f>
        <v>80</v>
      </c>
      <c r="AS373" s="664">
        <f>'3A 2025-2026 REPORTE CALIFICACI'!HC40</f>
        <v>94</v>
      </c>
      <c r="AT373" s="664">
        <f>'3A 2025-2026 REPORTE CALIFICACI'!HD40</f>
        <v>0</v>
      </c>
      <c r="AU373" s="664">
        <f>'3A 2025-2026 REPORTE CALIFICACI'!HE40</f>
        <v>80</v>
      </c>
      <c r="AV373" s="664">
        <f>'3A 2025-2026 REPORTE CALIFICACI'!HF40</f>
        <v>91</v>
      </c>
      <c r="AW373" s="664">
        <f>'3A 2025-2026 REPORTE CALIFICACI'!HG40</f>
        <v>88</v>
      </c>
      <c r="AX373" s="664">
        <f>'3A 2025-2026 REPORTE CALIFICACI'!HH40</f>
        <v>0</v>
      </c>
      <c r="AY373" s="664">
        <f>'3A 2025-2026 REPORTE CALIFICACI'!HI40</f>
        <v>95</v>
      </c>
      <c r="AZ373" s="664">
        <f>'3A 2025-2026 REPORTE CALIFICACI'!HJ40</f>
        <v>82</v>
      </c>
      <c r="BA373" s="664">
        <f>'3A 2025-2026 REPORTE CALIFICACI'!HK40</f>
        <v>80</v>
      </c>
      <c r="BB373" s="664">
        <f>'3A 2025-2026 REPORTE CALIFICACI'!HL40</f>
        <v>0</v>
      </c>
      <c r="BC373" s="664">
        <f>'3A 2025-2026 REPORTE CALIFICACI'!HM40</f>
        <v>87</v>
      </c>
      <c r="BD373" s="664">
        <f>'3A 2025-2026 REPORTE CALIFICACI'!HN40</f>
        <v>78</v>
      </c>
      <c r="BE373" s="664">
        <f>'3A 2025-2026 REPORTE CALIFICACI'!HO40</f>
        <v>87</v>
      </c>
      <c r="BF373" s="664">
        <f>'3A 2025-2026 REPORTE CALIFICACI'!HP40</f>
        <v>0</v>
      </c>
      <c r="BG373" s="664"/>
      <c r="BH373" s="664"/>
      <c r="BI373" s="664"/>
      <c r="BJ373" s="664"/>
      <c r="BK373" s="664"/>
      <c r="BL373" s="664"/>
      <c r="BM373" s="664"/>
      <c r="BN373" s="664"/>
      <c r="BO373" s="664"/>
      <c r="BP373" s="664"/>
      <c r="BQ373" s="664"/>
      <c r="BR373" s="664"/>
      <c r="BS373" s="664"/>
      <c r="BT373" s="664"/>
      <c r="BU373" s="664"/>
      <c r="BV373" s="664"/>
      <c r="BW373" s="664"/>
      <c r="BX373" s="664"/>
      <c r="BY373" s="666"/>
      <c r="BZ373" s="667"/>
      <c r="CA373" s="661"/>
      <c r="CB373" s="47"/>
      <c r="CC373" s="663" t="s">
        <v>1020</v>
      </c>
      <c r="CD373" s="664">
        <f>'3A 2025-2026 REPORTE CALIFICACI'!HA41</f>
        <v>97</v>
      </c>
      <c r="CE373" s="664">
        <f>'3A 2025-2026 REPORTE CALIFICACI'!HB41</f>
        <v>93</v>
      </c>
      <c r="CF373" s="664">
        <f>'3A 2025-2026 REPORTE CALIFICACI'!HC41</f>
        <v>100</v>
      </c>
      <c r="CG373" s="664">
        <f>'3A 2025-2026 REPORTE CALIFICACI'!HD41</f>
        <v>0</v>
      </c>
      <c r="CH373" s="664">
        <f>'3A 2025-2026 REPORTE CALIFICACI'!HE41</f>
        <v>91</v>
      </c>
      <c r="CI373" s="664">
        <f>'3A 2025-2026 REPORTE CALIFICACI'!HF41</f>
        <v>90</v>
      </c>
      <c r="CJ373" s="664">
        <f>'3A 2025-2026 REPORTE CALIFICACI'!HG41</f>
        <v>95</v>
      </c>
      <c r="CK373" s="664">
        <f>'3A 2025-2026 REPORTE CALIFICACI'!HH41</f>
        <v>0</v>
      </c>
      <c r="CL373" s="664">
        <f>'3A 2025-2026 REPORTE CALIFICACI'!HI41</f>
        <v>96</v>
      </c>
      <c r="CM373" s="664">
        <f>'3A 2025-2026 REPORTE CALIFICACI'!HJ41</f>
        <v>83</v>
      </c>
      <c r="CN373" s="664">
        <f>'3A 2025-2026 REPORTE CALIFICACI'!HK41</f>
        <v>96</v>
      </c>
      <c r="CO373" s="664">
        <f>'3A 2025-2026 REPORTE CALIFICACI'!HL41</f>
        <v>0</v>
      </c>
      <c r="CP373" s="664">
        <f>'3A 2025-2026 REPORTE CALIFICACI'!HM41</f>
        <v>90</v>
      </c>
      <c r="CQ373" s="664">
        <f>'3A 2025-2026 REPORTE CALIFICACI'!HN41</f>
        <v>75</v>
      </c>
      <c r="CR373" s="664">
        <f>'3A 2025-2026 REPORTE CALIFICACI'!HO41</f>
        <v>88</v>
      </c>
      <c r="CS373" s="664">
        <f>'3A 2025-2026 REPORTE CALIFICACI'!HP41</f>
        <v>0</v>
      </c>
      <c r="CT373" s="664"/>
      <c r="CU373" s="664"/>
      <c r="CV373" s="664"/>
      <c r="CW373" s="664"/>
      <c r="CX373" s="664"/>
      <c r="CY373" s="664"/>
      <c r="CZ373" s="664"/>
      <c r="DA373" s="664"/>
      <c r="DB373" s="664"/>
      <c r="DC373" s="664"/>
      <c r="DD373" s="664"/>
      <c r="DE373" s="664"/>
      <c r="DF373" s="664"/>
      <c r="DG373" s="664"/>
      <c r="DH373" s="664"/>
      <c r="DI373" s="664"/>
      <c r="DJ373" s="664"/>
      <c r="DK373" s="664"/>
      <c r="DL373" s="666"/>
      <c r="DM373" s="667"/>
      <c r="DN373" s="661"/>
      <c r="DO373" s="47"/>
      <c r="DP373" s="663" t="s">
        <v>1020</v>
      </c>
      <c r="DQ373" s="664">
        <f>'3A 2025-2026 REPORTE CALIFICACI'!HA42</f>
        <v>84</v>
      </c>
      <c r="DR373" s="664">
        <f>'3A 2025-2026 REPORTE CALIFICACI'!HB42</f>
        <v>92</v>
      </c>
      <c r="DS373" s="664">
        <f>'3A 2025-2026 REPORTE CALIFICACI'!HC42</f>
        <v>96</v>
      </c>
      <c r="DT373" s="664">
        <f>'3A 2025-2026 REPORTE CALIFICACI'!HD42</f>
        <v>0</v>
      </c>
      <c r="DU373" s="664">
        <f>'3A 2025-2026 REPORTE CALIFICACI'!HE42</f>
        <v>76</v>
      </c>
      <c r="DV373" s="664">
        <f>'3A 2025-2026 REPORTE CALIFICACI'!HF42</f>
        <v>83</v>
      </c>
      <c r="DW373" s="664">
        <f>'3A 2025-2026 REPORTE CALIFICACI'!HG42</f>
        <v>82</v>
      </c>
      <c r="DX373" s="664">
        <f>'3A 2025-2026 REPORTE CALIFICACI'!HH42</f>
        <v>0</v>
      </c>
      <c r="DY373" s="664">
        <f>'3A 2025-2026 REPORTE CALIFICACI'!HI42</f>
        <v>80</v>
      </c>
      <c r="DZ373" s="664">
        <f>'3A 2025-2026 REPORTE CALIFICACI'!HJ42</f>
        <v>81</v>
      </c>
      <c r="EA373" s="664">
        <f>'3A 2025-2026 REPORTE CALIFICACI'!HK42</f>
        <v>82</v>
      </c>
      <c r="EB373" s="664">
        <f>'3A 2025-2026 REPORTE CALIFICACI'!HL42</f>
        <v>0</v>
      </c>
      <c r="EC373" s="664">
        <f>'3A 2025-2026 REPORTE CALIFICACI'!HM42</f>
        <v>80</v>
      </c>
      <c r="ED373" s="664">
        <f>'3A 2025-2026 REPORTE CALIFICACI'!HN42</f>
        <v>85</v>
      </c>
      <c r="EE373" s="664">
        <f>'3A 2025-2026 REPORTE CALIFICACI'!HO42</f>
        <v>87</v>
      </c>
      <c r="EF373" s="664">
        <f>'3A 2025-2026 REPORTE CALIFICACI'!HP42</f>
        <v>0</v>
      </c>
      <c r="EG373" s="664"/>
      <c r="EH373" s="664"/>
      <c r="EI373" s="664"/>
      <c r="EJ373" s="664"/>
      <c r="EK373" s="664"/>
      <c r="EL373" s="664"/>
      <c r="EM373" s="664"/>
      <c r="EN373" s="664"/>
      <c r="EO373" s="664"/>
      <c r="EP373" s="664"/>
      <c r="EQ373" s="664"/>
      <c r="ER373" s="664"/>
      <c r="ES373" s="664"/>
      <c r="ET373" s="664"/>
      <c r="EU373" s="664"/>
      <c r="EV373" s="664"/>
      <c r="EW373" s="664"/>
      <c r="EX373" s="664"/>
      <c r="EY373" s="666"/>
    </row>
    <row r="374" ht="52.5" customHeight="1">
      <c r="A374" s="661"/>
      <c r="B374" s="47"/>
      <c r="C374" s="663" t="s">
        <v>1021</v>
      </c>
      <c r="D374" s="664">
        <f>'3A 2025-2026 REPORTE CALIFICACI'!II39</f>
        <v>76</v>
      </c>
      <c r="E374" s="664">
        <f>'3A 2025-2026 REPORTE CALIFICACI'!IJ39</f>
        <v>78</v>
      </c>
      <c r="F374" s="664">
        <f>'3A 2025-2026 REPORTE CALIFICACI'!IK39</f>
        <v>80</v>
      </c>
      <c r="G374" s="664">
        <f>'3A 2025-2026 REPORTE CALIFICACI'!IL39</f>
        <v>0</v>
      </c>
      <c r="H374" s="664">
        <f>'3A 2025-2026 REPORTE CALIFICACI'!IM39</f>
        <v>78</v>
      </c>
      <c r="I374" s="664">
        <f>'3A 2025-2026 REPORTE CALIFICACI'!IN39</f>
        <v>80</v>
      </c>
      <c r="J374" s="664">
        <f>'3A 2025-2026 REPORTE CALIFICACI'!IO39</f>
        <v>82</v>
      </c>
      <c r="K374" s="664">
        <f>'3A 2025-2026 REPORTE CALIFICACI'!IP39</f>
        <v>0</v>
      </c>
      <c r="L374" s="664">
        <f>'3A 2025-2026 REPORTE CALIFICACI'!IQ39</f>
        <v>82</v>
      </c>
      <c r="M374" s="664">
        <f>'3A 2025-2026 REPORTE CALIFICACI'!IR39</f>
        <v>81</v>
      </c>
      <c r="N374" s="664">
        <f>'3A 2025-2026 REPORTE CALIFICACI'!IS39</f>
        <v>83</v>
      </c>
      <c r="O374" s="664">
        <f>'3A 2025-2026 REPORTE CALIFICACI'!IT39</f>
        <v>0</v>
      </c>
      <c r="P374" s="664">
        <f>'3A 2025-2026 REPORTE CALIFICACI'!IU39</f>
        <v>80</v>
      </c>
      <c r="Q374" s="664">
        <f>'3A 2025-2026 REPORTE CALIFICACI'!IV39</f>
        <v>84</v>
      </c>
      <c r="R374" s="664">
        <f>'3A 2025-2026 REPORTE CALIFICACI'!IW39</f>
        <v>85</v>
      </c>
      <c r="S374" s="664">
        <f>'3A 2025-2026 REPORTE CALIFICACI'!IX39</f>
        <v>0</v>
      </c>
      <c r="T374" s="664"/>
      <c r="U374" s="664"/>
      <c r="V374" s="664"/>
      <c r="W374" s="664"/>
      <c r="X374" s="664"/>
      <c r="Y374" s="664"/>
      <c r="Z374" s="664"/>
      <c r="AA374" s="664"/>
      <c r="AB374" s="664"/>
      <c r="AC374" s="664"/>
      <c r="AD374" s="664"/>
      <c r="AE374" s="664"/>
      <c r="AF374" s="664"/>
      <c r="AG374" s="664"/>
      <c r="AH374" s="664"/>
      <c r="AI374" s="664"/>
      <c r="AJ374" s="664"/>
      <c r="AK374" s="664"/>
      <c r="AL374" s="666"/>
      <c r="AM374" s="667"/>
      <c r="AN374" s="661"/>
      <c r="AO374" s="47"/>
      <c r="AP374" s="663" t="s">
        <v>1021</v>
      </c>
      <c r="AQ374" s="664">
        <f>'3A 2025-2026 REPORTE CALIFICACI'!II40</f>
        <v>77</v>
      </c>
      <c r="AR374" s="664">
        <f>'3A 2025-2026 REPORTE CALIFICACI'!IJ40</f>
        <v>80</v>
      </c>
      <c r="AS374" s="664">
        <f>'3A 2025-2026 REPORTE CALIFICACI'!IK40</f>
        <v>85</v>
      </c>
      <c r="AT374" s="664">
        <f>'3A 2025-2026 REPORTE CALIFICACI'!IL40</f>
        <v>0</v>
      </c>
      <c r="AU374" s="664">
        <f>'3A 2025-2026 REPORTE CALIFICACI'!IM40</f>
        <v>80</v>
      </c>
      <c r="AV374" s="664">
        <f>'3A 2025-2026 REPORTE CALIFICACI'!IN40</f>
        <v>81</v>
      </c>
      <c r="AW374" s="664">
        <f>'3A 2025-2026 REPORTE CALIFICACI'!IO40</f>
        <v>86</v>
      </c>
      <c r="AX374" s="664">
        <f>'3A 2025-2026 REPORTE CALIFICACI'!IP40</f>
        <v>0</v>
      </c>
      <c r="AY374" s="664">
        <f>'3A 2025-2026 REPORTE CALIFICACI'!IQ40</f>
        <v>83</v>
      </c>
      <c r="AZ374" s="664">
        <f>'3A 2025-2026 REPORTE CALIFICACI'!IR40</f>
        <v>80</v>
      </c>
      <c r="BA374" s="664">
        <f>'3A 2025-2026 REPORTE CALIFICACI'!IS40</f>
        <v>84</v>
      </c>
      <c r="BB374" s="664">
        <f>'3A 2025-2026 REPORTE CALIFICACI'!IT40</f>
        <v>0</v>
      </c>
      <c r="BC374" s="664">
        <f>'3A 2025-2026 REPORTE CALIFICACI'!IU40</f>
        <v>77</v>
      </c>
      <c r="BD374" s="664">
        <f>'3A 2025-2026 REPORTE CALIFICACI'!IV40</f>
        <v>82</v>
      </c>
      <c r="BE374" s="664">
        <f>'3A 2025-2026 REPORTE CALIFICACI'!IW40</f>
        <v>86</v>
      </c>
      <c r="BF374" s="664">
        <f>'3A 2025-2026 REPORTE CALIFICACI'!IX40</f>
        <v>0</v>
      </c>
      <c r="BG374" s="664"/>
      <c r="BH374" s="664"/>
      <c r="BI374" s="664"/>
      <c r="BJ374" s="664"/>
      <c r="BK374" s="664"/>
      <c r="BL374" s="664"/>
      <c r="BM374" s="664"/>
      <c r="BN374" s="664"/>
      <c r="BO374" s="664"/>
      <c r="BP374" s="664"/>
      <c r="BQ374" s="664"/>
      <c r="BR374" s="664"/>
      <c r="BS374" s="664"/>
      <c r="BT374" s="664"/>
      <c r="BU374" s="664"/>
      <c r="BV374" s="664"/>
      <c r="BW374" s="664"/>
      <c r="BX374" s="664"/>
      <c r="BY374" s="666"/>
      <c r="BZ374" s="667"/>
      <c r="CA374" s="661"/>
      <c r="CB374" s="47"/>
      <c r="CC374" s="663" t="s">
        <v>1021</v>
      </c>
      <c r="CD374" s="664">
        <f>'3A 2025-2026 REPORTE CALIFICACI'!II41</f>
        <v>86</v>
      </c>
      <c r="CE374" s="664">
        <f>'3A 2025-2026 REPORTE CALIFICACI'!IJ41</f>
        <v>88</v>
      </c>
      <c r="CF374" s="664">
        <f>'3A 2025-2026 REPORTE CALIFICACI'!IK41</f>
        <v>84</v>
      </c>
      <c r="CG374" s="664">
        <f>'3A 2025-2026 REPORTE CALIFICACI'!IL41</f>
        <v>0</v>
      </c>
      <c r="CH374" s="664">
        <f>'3A 2025-2026 REPORTE CALIFICACI'!IM41</f>
        <v>88</v>
      </c>
      <c r="CI374" s="664">
        <f>'3A 2025-2026 REPORTE CALIFICACI'!IN41</f>
        <v>92</v>
      </c>
      <c r="CJ374" s="664">
        <f>'3A 2025-2026 REPORTE CALIFICACI'!IO41</f>
        <v>87</v>
      </c>
      <c r="CK374" s="664">
        <f>'3A 2025-2026 REPORTE CALIFICACI'!IP41</f>
        <v>0</v>
      </c>
      <c r="CL374" s="664">
        <f>'3A 2025-2026 REPORTE CALIFICACI'!IQ41</f>
        <v>90</v>
      </c>
      <c r="CM374" s="664">
        <f>'3A 2025-2026 REPORTE CALIFICACI'!IR41</f>
        <v>87</v>
      </c>
      <c r="CN374" s="664">
        <f>'3A 2025-2026 REPORTE CALIFICACI'!IS41</f>
        <v>86</v>
      </c>
      <c r="CO374" s="664">
        <f>'3A 2025-2026 REPORTE CALIFICACI'!IT41</f>
        <v>0</v>
      </c>
      <c r="CP374" s="664">
        <f>'3A 2025-2026 REPORTE CALIFICACI'!IU41</f>
        <v>85</v>
      </c>
      <c r="CQ374" s="664">
        <f>'3A 2025-2026 REPORTE CALIFICACI'!IV41</f>
        <v>91</v>
      </c>
      <c r="CR374" s="664">
        <f>'3A 2025-2026 REPORTE CALIFICACI'!IW41</f>
        <v>88</v>
      </c>
      <c r="CS374" s="664">
        <f>'3A 2025-2026 REPORTE CALIFICACI'!IX41</f>
        <v>0</v>
      </c>
      <c r="CT374" s="664"/>
      <c r="CU374" s="664"/>
      <c r="CV374" s="664"/>
      <c r="CW374" s="664"/>
      <c r="CX374" s="664"/>
      <c r="CY374" s="664"/>
      <c r="CZ374" s="664"/>
      <c r="DA374" s="664"/>
      <c r="DB374" s="664"/>
      <c r="DC374" s="664"/>
      <c r="DD374" s="664"/>
      <c r="DE374" s="664"/>
      <c r="DF374" s="664"/>
      <c r="DG374" s="664"/>
      <c r="DH374" s="664"/>
      <c r="DI374" s="664"/>
      <c r="DJ374" s="664"/>
      <c r="DK374" s="664"/>
      <c r="DL374" s="666"/>
      <c r="DM374" s="667"/>
      <c r="DN374" s="661"/>
      <c r="DO374" s="47"/>
      <c r="DP374" s="663" t="s">
        <v>1021</v>
      </c>
      <c r="DQ374" s="664">
        <f>'3A 2025-2026 REPORTE CALIFICACI'!II42</f>
        <v>77</v>
      </c>
      <c r="DR374" s="664">
        <f>'3A 2025-2026 REPORTE CALIFICACI'!IJ42</f>
        <v>83</v>
      </c>
      <c r="DS374" s="664">
        <f>'3A 2025-2026 REPORTE CALIFICACI'!IK42</f>
        <v>86</v>
      </c>
      <c r="DT374" s="664">
        <f>'3A 2025-2026 REPORTE CALIFICACI'!IL42</f>
        <v>0</v>
      </c>
      <c r="DU374" s="664">
        <f>'3A 2025-2026 REPORTE CALIFICACI'!IM42</f>
        <v>80</v>
      </c>
      <c r="DV374" s="664">
        <f>'3A 2025-2026 REPORTE CALIFICACI'!IN42</f>
        <v>84</v>
      </c>
      <c r="DW374" s="664">
        <f>'3A 2025-2026 REPORTE CALIFICACI'!IO42</f>
        <v>87</v>
      </c>
      <c r="DX374" s="664">
        <f>'3A 2025-2026 REPORTE CALIFICACI'!IP42</f>
        <v>0</v>
      </c>
      <c r="DY374" s="664">
        <f>'3A 2025-2026 REPORTE CALIFICACI'!IQ42</f>
        <v>86</v>
      </c>
      <c r="DZ374" s="664">
        <f>'3A 2025-2026 REPORTE CALIFICACI'!IR42</f>
        <v>87</v>
      </c>
      <c r="EA374" s="664">
        <f>'3A 2025-2026 REPORTE CALIFICACI'!IS42</f>
        <v>88</v>
      </c>
      <c r="EB374" s="664">
        <f>'3A 2025-2026 REPORTE CALIFICACI'!IT42</f>
        <v>0</v>
      </c>
      <c r="EC374" s="664">
        <f>'3A 2025-2026 REPORTE CALIFICACI'!IU42</f>
        <v>84</v>
      </c>
      <c r="ED374" s="664">
        <f>'3A 2025-2026 REPORTE CALIFICACI'!IV42</f>
        <v>85</v>
      </c>
      <c r="EE374" s="664">
        <f>'3A 2025-2026 REPORTE CALIFICACI'!IW42</f>
        <v>86</v>
      </c>
      <c r="EF374" s="664">
        <f>'3A 2025-2026 REPORTE CALIFICACI'!IX42</f>
        <v>0</v>
      </c>
      <c r="EG374" s="664"/>
      <c r="EH374" s="664"/>
      <c r="EI374" s="664"/>
      <c r="EJ374" s="664"/>
      <c r="EK374" s="664"/>
      <c r="EL374" s="664"/>
      <c r="EM374" s="664"/>
      <c r="EN374" s="664"/>
      <c r="EO374" s="664"/>
      <c r="EP374" s="664"/>
      <c r="EQ374" s="664"/>
      <c r="ER374" s="664"/>
      <c r="ES374" s="664"/>
      <c r="ET374" s="664"/>
      <c r="EU374" s="664"/>
      <c r="EV374" s="664"/>
      <c r="EW374" s="664"/>
      <c r="EX374" s="664"/>
      <c r="EY374" s="666"/>
    </row>
    <row r="375" ht="70.5" customHeight="1">
      <c r="A375" s="661"/>
      <c r="B375" s="43"/>
      <c r="C375" s="663" t="s">
        <v>1022</v>
      </c>
      <c r="D375" s="664">
        <f>'3A 2025-2026 REPORTE CALIFICACI'!JQ39</f>
        <v>78</v>
      </c>
      <c r="E375" s="665">
        <f>'3A 2025-2026 REPORTE CALIFICACI'!JR39</f>
        <v>84</v>
      </c>
      <c r="F375" s="665">
        <f>'3A 2025-2026 REPORTE CALIFICACI'!JS39</f>
        <v>80</v>
      </c>
      <c r="G375" s="664">
        <f>'3A 2025-2026 REPORTE CALIFICACI'!JT39</f>
        <v>0</v>
      </c>
      <c r="H375" s="664">
        <f>'3A 2025-2026 REPORTE CALIFICACI'!JU39</f>
        <v>81</v>
      </c>
      <c r="I375" s="665">
        <f>'3A 2025-2026 REPORTE CALIFICACI'!JV39</f>
        <v>81</v>
      </c>
      <c r="J375" s="665">
        <f>'3A 2025-2026 REPORTE CALIFICACI'!JW39</f>
        <v>76</v>
      </c>
      <c r="K375" s="664">
        <f>'3A 2025-2026 REPORTE CALIFICACI'!JX39</f>
        <v>0</v>
      </c>
      <c r="L375" s="664">
        <f>'3A 2025-2026 REPORTE CALIFICACI'!JY39</f>
        <v>86</v>
      </c>
      <c r="M375" s="665">
        <f>'3A 2025-2026 REPORTE CALIFICACI'!JZ39</f>
        <v>86</v>
      </c>
      <c r="N375" s="665">
        <f>'3A 2025-2026 REPORTE CALIFICACI'!KA39</f>
        <v>84</v>
      </c>
      <c r="O375" s="664">
        <f>'3A 2025-2026 REPORTE CALIFICACI'!KB39</f>
        <v>0</v>
      </c>
      <c r="P375" s="665">
        <f>'3A 2025-2026 REPORTE CALIFICACI'!KC39</f>
        <v>80</v>
      </c>
      <c r="Q375" s="665">
        <f>'3A 2025-2026 REPORTE CALIFICACI'!KD39</f>
        <v>88</v>
      </c>
      <c r="R375" s="665">
        <f>'3A 2025-2026 REPORTE CALIFICACI'!KE39</f>
        <v>82.66666667</v>
      </c>
      <c r="S375" s="664">
        <f>'3A 2025-2026 REPORTE CALIFICACI'!KF39</f>
        <v>0</v>
      </c>
      <c r="T375" s="664"/>
      <c r="U375" s="664"/>
      <c r="V375" s="664"/>
      <c r="W375" s="664"/>
      <c r="X375" s="664"/>
      <c r="Y375" s="664"/>
      <c r="Z375" s="664"/>
      <c r="AA375" s="664"/>
      <c r="AB375" s="664"/>
      <c r="AC375" s="664"/>
      <c r="AD375" s="664"/>
      <c r="AE375" s="664"/>
      <c r="AF375" s="664"/>
      <c r="AG375" s="664"/>
      <c r="AH375" s="664"/>
      <c r="AI375" s="664"/>
      <c r="AJ375" s="664"/>
      <c r="AK375" s="664"/>
      <c r="AL375" s="666"/>
      <c r="AM375" s="667"/>
      <c r="AN375" s="661"/>
      <c r="AO375" s="43"/>
      <c r="AP375" s="663" t="s">
        <v>1022</v>
      </c>
      <c r="AQ375" s="664">
        <f>'3A 2025-2026 REPORTE CALIFICACI'!JQ40</f>
        <v>78</v>
      </c>
      <c r="AR375" s="665">
        <f>'3A 2025-2026 REPORTE CALIFICACI'!JR40</f>
        <v>78</v>
      </c>
      <c r="AS375" s="665">
        <f>'3A 2025-2026 REPORTE CALIFICACI'!JS40</f>
        <v>72</v>
      </c>
      <c r="AT375" s="664">
        <f>'3A 2025-2026 REPORTE CALIFICACI'!JT40</f>
        <v>0</v>
      </c>
      <c r="AU375" s="664">
        <f>'3A 2025-2026 REPORTE CALIFICACI'!JU40</f>
        <v>80</v>
      </c>
      <c r="AV375" s="665">
        <f>'3A 2025-2026 REPORTE CALIFICACI'!JV40</f>
        <v>74</v>
      </c>
      <c r="AW375" s="665">
        <f>'3A 2025-2026 REPORTE CALIFICACI'!JW40</f>
        <v>74</v>
      </c>
      <c r="AX375" s="664">
        <f>'3A 2025-2026 REPORTE CALIFICACI'!JX40</f>
        <v>0</v>
      </c>
      <c r="AY375" s="664">
        <f>'3A 2025-2026 REPORTE CALIFICACI'!JY40</f>
        <v>84</v>
      </c>
      <c r="AZ375" s="665">
        <f>'3A 2025-2026 REPORTE CALIFICACI'!JZ40</f>
        <v>77</v>
      </c>
      <c r="BA375" s="665">
        <f>'3A 2025-2026 REPORTE CALIFICACI'!KA40</f>
        <v>88</v>
      </c>
      <c r="BB375" s="664">
        <f>'3A 2025-2026 REPORTE CALIFICACI'!KB40</f>
        <v>0</v>
      </c>
      <c r="BC375" s="665">
        <f>'3A 2025-2026 REPORTE CALIFICACI'!KC40</f>
        <v>78</v>
      </c>
      <c r="BD375" s="665">
        <f>'3A 2025-2026 REPORTE CALIFICACI'!KD40</f>
        <v>86</v>
      </c>
      <c r="BE375" s="665">
        <f>'3A 2025-2026 REPORTE CALIFICACI'!KE40</f>
        <v>83</v>
      </c>
      <c r="BF375" s="664">
        <f>'3A 2025-2026 REPORTE CALIFICACI'!KF40</f>
        <v>0</v>
      </c>
      <c r="BG375" s="664"/>
      <c r="BH375" s="664"/>
      <c r="BI375" s="664"/>
      <c r="BJ375" s="664"/>
      <c r="BK375" s="664"/>
      <c r="BL375" s="664"/>
      <c r="BM375" s="664"/>
      <c r="BN375" s="664"/>
      <c r="BO375" s="664"/>
      <c r="BP375" s="664"/>
      <c r="BQ375" s="664"/>
      <c r="BR375" s="664"/>
      <c r="BS375" s="664"/>
      <c r="BT375" s="664"/>
      <c r="BU375" s="664"/>
      <c r="BV375" s="664"/>
      <c r="BW375" s="664"/>
      <c r="BX375" s="664"/>
      <c r="BY375" s="666"/>
      <c r="BZ375" s="667"/>
      <c r="CA375" s="661"/>
      <c r="CB375" s="43"/>
      <c r="CC375" s="663" t="s">
        <v>1022</v>
      </c>
      <c r="CD375" s="664">
        <f>'3A 2025-2026 REPORTE CALIFICACI'!JQ41</f>
        <v>90</v>
      </c>
      <c r="CE375" s="665">
        <f>'3A 2025-2026 REPORTE CALIFICACI'!JR41</f>
        <v>92</v>
      </c>
      <c r="CF375" s="665">
        <f>'3A 2025-2026 REPORTE CALIFICACI'!JS41</f>
        <v>96</v>
      </c>
      <c r="CG375" s="664">
        <f>'3A 2025-2026 REPORTE CALIFICACI'!JT41</f>
        <v>0</v>
      </c>
      <c r="CH375" s="664">
        <f>'3A 2025-2026 REPORTE CALIFICACI'!JU41</f>
        <v>92</v>
      </c>
      <c r="CI375" s="665">
        <f>'3A 2025-2026 REPORTE CALIFICACI'!JV41</f>
        <v>83</v>
      </c>
      <c r="CJ375" s="665">
        <f>'3A 2025-2026 REPORTE CALIFICACI'!JW41</f>
        <v>90</v>
      </c>
      <c r="CK375" s="664">
        <f>'3A 2025-2026 REPORTE CALIFICACI'!JX41</f>
        <v>0</v>
      </c>
      <c r="CL375" s="664">
        <f>'3A 2025-2026 REPORTE CALIFICACI'!JY41</f>
        <v>87</v>
      </c>
      <c r="CM375" s="665">
        <f>'3A 2025-2026 REPORTE CALIFICACI'!JZ41</f>
        <v>86</v>
      </c>
      <c r="CN375" s="665">
        <f>'3A 2025-2026 REPORTE CALIFICACI'!KA41</f>
        <v>100</v>
      </c>
      <c r="CO375" s="664">
        <f>'3A 2025-2026 REPORTE CALIFICACI'!KB41</f>
        <v>0</v>
      </c>
      <c r="CP375" s="665">
        <f>'3A 2025-2026 REPORTE CALIFICACI'!KC41</f>
        <v>88</v>
      </c>
      <c r="CQ375" s="665">
        <f>'3A 2025-2026 REPORTE CALIFICACI'!KD41</f>
        <v>88</v>
      </c>
      <c r="CR375" s="665">
        <f>'3A 2025-2026 REPORTE CALIFICACI'!KE41</f>
        <v>92</v>
      </c>
      <c r="CS375" s="664">
        <f>'3A 2025-2026 REPORTE CALIFICACI'!KF41</f>
        <v>0</v>
      </c>
      <c r="CT375" s="664"/>
      <c r="CU375" s="664"/>
      <c r="CV375" s="664"/>
      <c r="CW375" s="664"/>
      <c r="CX375" s="664"/>
      <c r="CY375" s="664"/>
      <c r="CZ375" s="664"/>
      <c r="DA375" s="664"/>
      <c r="DB375" s="664"/>
      <c r="DC375" s="664"/>
      <c r="DD375" s="664"/>
      <c r="DE375" s="664"/>
      <c r="DF375" s="664"/>
      <c r="DG375" s="664"/>
      <c r="DH375" s="664"/>
      <c r="DI375" s="664"/>
      <c r="DJ375" s="664"/>
      <c r="DK375" s="664"/>
      <c r="DL375" s="666"/>
      <c r="DM375" s="667"/>
      <c r="DN375" s="661"/>
      <c r="DO375" s="43"/>
      <c r="DP375" s="663" t="s">
        <v>1022</v>
      </c>
      <c r="DQ375" s="664">
        <f>'3A 2025-2026 REPORTE CALIFICACI'!JQ42</f>
        <v>81</v>
      </c>
      <c r="DR375" s="665">
        <f>'3A 2025-2026 REPORTE CALIFICACI'!JR42</f>
        <v>77</v>
      </c>
      <c r="DS375" s="665">
        <f>'3A 2025-2026 REPORTE CALIFICACI'!JS42</f>
        <v>76</v>
      </c>
      <c r="DT375" s="664">
        <f>'3A 2025-2026 REPORTE CALIFICACI'!JT42</f>
        <v>0</v>
      </c>
      <c r="DU375" s="664">
        <f>'3A 2025-2026 REPORTE CALIFICACI'!JU42</f>
        <v>83</v>
      </c>
      <c r="DV375" s="665">
        <f>'3A 2025-2026 REPORTE CALIFICACI'!JV42</f>
        <v>77</v>
      </c>
      <c r="DW375" s="665">
        <f>'3A 2025-2026 REPORTE CALIFICACI'!JW42</f>
        <v>74</v>
      </c>
      <c r="DX375" s="664">
        <f>'3A 2025-2026 REPORTE CALIFICACI'!JX42</f>
        <v>0</v>
      </c>
      <c r="DY375" s="664">
        <f>'3A 2025-2026 REPORTE CALIFICACI'!JY42</f>
        <v>88</v>
      </c>
      <c r="DZ375" s="665">
        <f>'3A 2025-2026 REPORTE CALIFICACI'!JZ42</f>
        <v>84</v>
      </c>
      <c r="EA375" s="665">
        <f>'3A 2025-2026 REPORTE CALIFICACI'!KA42</f>
        <v>80</v>
      </c>
      <c r="EB375" s="664">
        <f>'3A 2025-2026 REPORTE CALIFICACI'!KB42</f>
        <v>0</v>
      </c>
      <c r="EC375" s="665">
        <f>'3A 2025-2026 REPORTE CALIFICACI'!KC42</f>
        <v>84</v>
      </c>
      <c r="ED375" s="665">
        <f>'3A 2025-2026 REPORTE CALIFICACI'!KD42</f>
        <v>75</v>
      </c>
      <c r="EE375" s="665">
        <f>'3A 2025-2026 REPORTE CALIFICACI'!KE42</f>
        <v>77</v>
      </c>
      <c r="EF375" s="664">
        <f>'3A 2025-2026 REPORTE CALIFICACI'!KF42</f>
        <v>0</v>
      </c>
      <c r="EG375" s="664"/>
      <c r="EH375" s="664"/>
      <c r="EI375" s="664"/>
      <c r="EJ375" s="664"/>
      <c r="EK375" s="664"/>
      <c r="EL375" s="664"/>
      <c r="EM375" s="664"/>
      <c r="EN375" s="664"/>
      <c r="EO375" s="664"/>
      <c r="EP375" s="664"/>
      <c r="EQ375" s="664"/>
      <c r="ER375" s="664"/>
      <c r="ES375" s="664"/>
      <c r="ET375" s="664"/>
      <c r="EU375" s="664"/>
      <c r="EV375" s="664"/>
      <c r="EW375" s="664"/>
      <c r="EX375" s="664"/>
      <c r="EY375" s="666"/>
    </row>
    <row r="376">
      <c r="A376" s="628"/>
      <c r="B376" s="643"/>
      <c r="C376" s="643"/>
      <c r="D376" s="643"/>
      <c r="E376" s="643"/>
      <c r="F376" s="643"/>
      <c r="G376" s="643"/>
      <c r="H376" s="643"/>
      <c r="I376" s="643"/>
      <c r="J376" s="643"/>
      <c r="K376" s="643"/>
      <c r="L376" s="643"/>
      <c r="M376" s="643"/>
      <c r="N376" s="643"/>
      <c r="O376" s="643"/>
      <c r="P376" s="643"/>
      <c r="Q376" s="643"/>
      <c r="R376" s="643"/>
      <c r="S376" s="643"/>
      <c r="T376" s="643"/>
      <c r="U376" s="643"/>
      <c r="V376" s="643"/>
      <c r="W376" s="643"/>
      <c r="X376" s="668"/>
      <c r="Y376" s="668"/>
      <c r="Z376" s="643"/>
      <c r="AA376" s="643"/>
      <c r="AB376" s="643"/>
      <c r="AC376" s="643"/>
      <c r="AD376" s="643"/>
      <c r="AE376" s="643"/>
      <c r="AF376" s="643"/>
      <c r="AG376" s="643"/>
      <c r="AH376" s="643"/>
      <c r="AI376" s="643"/>
      <c r="AJ376" s="643"/>
      <c r="AK376" s="643"/>
      <c r="AL376" s="644"/>
      <c r="AM376" s="643"/>
      <c r="AN376" s="628"/>
      <c r="AO376" s="643"/>
      <c r="AP376" s="643"/>
      <c r="AQ376" s="643"/>
      <c r="AR376" s="643"/>
      <c r="AS376" s="643"/>
      <c r="AT376" s="643"/>
      <c r="AU376" s="643"/>
      <c r="AV376" s="643"/>
      <c r="AW376" s="643"/>
      <c r="AX376" s="643"/>
      <c r="AY376" s="643"/>
      <c r="AZ376" s="643"/>
      <c r="BA376" s="643"/>
      <c r="BB376" s="643"/>
      <c r="BC376" s="643"/>
      <c r="BD376" s="643"/>
      <c r="BE376" s="643"/>
      <c r="BF376" s="643"/>
      <c r="BG376" s="643"/>
      <c r="BH376" s="643"/>
      <c r="BI376" s="643"/>
      <c r="BJ376" s="643"/>
      <c r="BK376" s="668"/>
      <c r="BL376" s="668"/>
      <c r="BM376" s="643"/>
      <c r="BN376" s="643"/>
      <c r="BO376" s="643"/>
      <c r="BP376" s="643"/>
      <c r="BQ376" s="643"/>
      <c r="BR376" s="643"/>
      <c r="BS376" s="643"/>
      <c r="BT376" s="643"/>
      <c r="BU376" s="643"/>
      <c r="BV376" s="643"/>
      <c r="BW376" s="643"/>
      <c r="BX376" s="643"/>
      <c r="BY376" s="644"/>
      <c r="BZ376" s="643"/>
      <c r="CA376" s="628"/>
      <c r="CB376" s="643"/>
      <c r="CC376" s="643"/>
      <c r="CD376" s="643"/>
      <c r="CE376" s="643"/>
      <c r="CF376" s="643"/>
      <c r="CG376" s="643"/>
      <c r="CH376" s="643"/>
      <c r="CI376" s="643"/>
      <c r="CJ376" s="643"/>
      <c r="CK376" s="643"/>
      <c r="CL376" s="643"/>
      <c r="CM376" s="643"/>
      <c r="CN376" s="643"/>
      <c r="CO376" s="643"/>
      <c r="CP376" s="643"/>
      <c r="CQ376" s="643"/>
      <c r="CR376" s="643"/>
      <c r="CS376" s="643"/>
      <c r="CT376" s="643"/>
      <c r="CU376" s="643"/>
      <c r="CV376" s="643"/>
      <c r="CW376" s="643"/>
      <c r="CX376" s="668"/>
      <c r="CY376" s="668"/>
      <c r="CZ376" s="643"/>
      <c r="DA376" s="643"/>
      <c r="DB376" s="643"/>
      <c r="DC376" s="643"/>
      <c r="DD376" s="643"/>
      <c r="DE376" s="643"/>
      <c r="DF376" s="643"/>
      <c r="DG376" s="643"/>
      <c r="DH376" s="643"/>
      <c r="DI376" s="643"/>
      <c r="DJ376" s="643"/>
      <c r="DK376" s="643"/>
      <c r="DL376" s="644"/>
      <c r="DM376" s="643"/>
      <c r="DN376" s="628"/>
      <c r="DO376" s="643"/>
      <c r="DP376" s="643"/>
      <c r="DQ376" s="643"/>
      <c r="DR376" s="643"/>
      <c r="DS376" s="643"/>
      <c r="DT376" s="643"/>
      <c r="DU376" s="643"/>
      <c r="DV376" s="643"/>
      <c r="DW376" s="643"/>
      <c r="DX376" s="643"/>
      <c r="DY376" s="643"/>
      <c r="DZ376" s="643"/>
      <c r="EA376" s="643"/>
      <c r="EB376" s="643"/>
      <c r="EC376" s="643"/>
      <c r="ED376" s="643"/>
      <c r="EE376" s="643"/>
      <c r="EF376" s="643"/>
      <c r="EG376" s="643"/>
      <c r="EH376" s="643"/>
      <c r="EI376" s="643"/>
      <c r="EJ376" s="643"/>
      <c r="EK376" s="668"/>
      <c r="EL376" s="668"/>
      <c r="EM376" s="643"/>
      <c r="EN376" s="643"/>
      <c r="EO376" s="643"/>
      <c r="EP376" s="643"/>
      <c r="EQ376" s="643"/>
      <c r="ER376" s="643"/>
      <c r="ES376" s="643"/>
      <c r="ET376" s="643"/>
      <c r="EU376" s="643"/>
      <c r="EV376" s="643"/>
      <c r="EW376" s="643"/>
      <c r="EX376" s="643"/>
      <c r="EY376" s="644"/>
    </row>
    <row r="377">
      <c r="A377" s="628"/>
      <c r="B377" s="643"/>
      <c r="C377" s="643"/>
      <c r="D377" s="643"/>
      <c r="E377" s="643"/>
      <c r="F377" s="643"/>
      <c r="G377" s="643"/>
      <c r="H377" s="643"/>
      <c r="I377" s="643"/>
      <c r="J377" s="643"/>
      <c r="K377" s="643"/>
      <c r="L377" s="643"/>
      <c r="M377" s="643"/>
      <c r="N377" s="643"/>
      <c r="O377" s="643"/>
      <c r="P377" s="643"/>
      <c r="Q377" s="643"/>
      <c r="R377" s="643"/>
      <c r="S377" s="643"/>
      <c r="T377" s="643"/>
      <c r="U377" s="643"/>
      <c r="V377" s="643"/>
      <c r="W377" s="643"/>
      <c r="X377" s="643"/>
      <c r="Y377" s="643"/>
      <c r="Z377" s="643"/>
      <c r="AA377" s="643"/>
      <c r="AB377" s="643"/>
      <c r="AC377" s="643"/>
      <c r="AD377" s="643"/>
      <c r="AE377" s="643"/>
      <c r="AF377" s="643"/>
      <c r="AG377" s="643"/>
      <c r="AH377" s="643"/>
      <c r="AI377" s="643"/>
      <c r="AJ377" s="643"/>
      <c r="AK377" s="643"/>
      <c r="AL377" s="644"/>
      <c r="AM377" s="643"/>
      <c r="AN377" s="628"/>
      <c r="AO377" s="643"/>
      <c r="AP377" s="643"/>
      <c r="AQ377" s="643"/>
      <c r="AR377" s="643"/>
      <c r="AS377" s="643"/>
      <c r="AT377" s="643"/>
      <c r="AU377" s="643"/>
      <c r="AV377" s="643"/>
      <c r="AW377" s="643"/>
      <c r="AX377" s="643"/>
      <c r="AY377" s="643"/>
      <c r="AZ377" s="643"/>
      <c r="BA377" s="643"/>
      <c r="BB377" s="643"/>
      <c r="BC377" s="643"/>
      <c r="BD377" s="643"/>
      <c r="BE377" s="643"/>
      <c r="BF377" s="643"/>
      <c r="BG377" s="643"/>
      <c r="BH377" s="643"/>
      <c r="BI377" s="643"/>
      <c r="BJ377" s="643"/>
      <c r="BK377" s="643"/>
      <c r="BL377" s="643"/>
      <c r="BM377" s="643"/>
      <c r="BN377" s="643"/>
      <c r="BO377" s="643"/>
      <c r="BP377" s="643"/>
      <c r="BQ377" s="643"/>
      <c r="BR377" s="643"/>
      <c r="BS377" s="643"/>
      <c r="BT377" s="643"/>
      <c r="BU377" s="643"/>
      <c r="BV377" s="643"/>
      <c r="BW377" s="643"/>
      <c r="BX377" s="643"/>
      <c r="BY377" s="644"/>
      <c r="BZ377" s="643"/>
      <c r="CA377" s="628"/>
      <c r="CB377" s="643"/>
      <c r="CC377" s="643"/>
      <c r="CD377" s="643"/>
      <c r="CE377" s="643"/>
      <c r="CF377" s="643"/>
      <c r="CG377" s="643"/>
      <c r="CH377" s="643"/>
      <c r="CI377" s="643"/>
      <c r="CJ377" s="643"/>
      <c r="CK377" s="643"/>
      <c r="CL377" s="643"/>
      <c r="CM377" s="643"/>
      <c r="CN377" s="643"/>
      <c r="CO377" s="643"/>
      <c r="CP377" s="643"/>
      <c r="CQ377" s="643"/>
      <c r="CR377" s="643"/>
      <c r="CS377" s="643"/>
      <c r="CT377" s="643"/>
      <c r="CU377" s="643"/>
      <c r="CV377" s="643"/>
      <c r="CW377" s="643"/>
      <c r="CX377" s="643"/>
      <c r="CY377" s="643"/>
      <c r="CZ377" s="643"/>
      <c r="DA377" s="643"/>
      <c r="DB377" s="643"/>
      <c r="DC377" s="643"/>
      <c r="DD377" s="643"/>
      <c r="DE377" s="643"/>
      <c r="DF377" s="643"/>
      <c r="DG377" s="643"/>
      <c r="DH377" s="643"/>
      <c r="DI377" s="643"/>
      <c r="DJ377" s="643"/>
      <c r="DK377" s="643"/>
      <c r="DL377" s="644"/>
      <c r="DM377" s="643"/>
      <c r="DN377" s="628"/>
      <c r="DO377" s="643"/>
      <c r="DP377" s="643"/>
      <c r="DQ377" s="643"/>
      <c r="DR377" s="643"/>
      <c r="DS377" s="643"/>
      <c r="DT377" s="643"/>
      <c r="DU377" s="643"/>
      <c r="DV377" s="643"/>
      <c r="DW377" s="643"/>
      <c r="DX377" s="643"/>
      <c r="DY377" s="643"/>
      <c r="DZ377" s="643"/>
      <c r="EA377" s="643"/>
      <c r="EB377" s="643"/>
      <c r="EC377" s="643"/>
      <c r="ED377" s="643"/>
      <c r="EE377" s="643"/>
      <c r="EF377" s="643"/>
      <c r="EG377" s="643"/>
      <c r="EH377" s="643"/>
      <c r="EI377" s="643"/>
      <c r="EJ377" s="643"/>
      <c r="EK377" s="643"/>
      <c r="EL377" s="643"/>
      <c r="EM377" s="643"/>
      <c r="EN377" s="643"/>
      <c r="EO377" s="643"/>
      <c r="EP377" s="643"/>
      <c r="EQ377" s="643"/>
      <c r="ER377" s="643"/>
      <c r="ES377" s="643"/>
      <c r="ET377" s="643"/>
      <c r="EU377" s="643"/>
      <c r="EV377" s="643"/>
      <c r="EW377" s="643"/>
      <c r="EX377" s="643"/>
      <c r="EY377" s="644"/>
    </row>
    <row r="378">
      <c r="A378" s="628"/>
      <c r="B378" s="643"/>
      <c r="C378" s="643"/>
      <c r="D378" s="643"/>
      <c r="E378" s="643"/>
      <c r="F378" s="643"/>
      <c r="G378" s="643"/>
      <c r="H378" s="643"/>
      <c r="I378" s="643"/>
      <c r="J378" s="643"/>
      <c r="K378" s="643"/>
      <c r="L378" s="643"/>
      <c r="M378" s="643"/>
      <c r="N378" s="643"/>
      <c r="O378" s="643"/>
      <c r="P378" s="643"/>
      <c r="Q378" s="643"/>
      <c r="R378" s="643"/>
      <c r="S378" s="643"/>
      <c r="T378" s="643"/>
      <c r="U378" s="643"/>
      <c r="V378" s="643"/>
      <c r="W378" s="643"/>
      <c r="X378" s="643"/>
      <c r="Y378" s="643"/>
      <c r="Z378" s="643"/>
      <c r="AA378" s="643"/>
      <c r="AB378" s="643"/>
      <c r="AC378" s="643"/>
      <c r="AD378" s="643"/>
      <c r="AE378" s="643"/>
      <c r="AF378" s="643"/>
      <c r="AG378" s="643"/>
      <c r="AH378" s="643"/>
      <c r="AI378" s="643"/>
      <c r="AJ378" s="643"/>
      <c r="AK378" s="643"/>
      <c r="AL378" s="644"/>
      <c r="AM378" s="643"/>
      <c r="AN378" s="628"/>
      <c r="AO378" s="643"/>
      <c r="AP378" s="643"/>
      <c r="AQ378" s="643"/>
      <c r="AR378" s="643"/>
      <c r="AS378" s="643"/>
      <c r="AT378" s="643"/>
      <c r="AU378" s="643"/>
      <c r="AV378" s="643"/>
      <c r="AW378" s="643"/>
      <c r="AX378" s="643"/>
      <c r="AY378" s="643"/>
      <c r="AZ378" s="643"/>
      <c r="BA378" s="643"/>
      <c r="BB378" s="643"/>
      <c r="BC378" s="643"/>
      <c r="BD378" s="643"/>
      <c r="BE378" s="643"/>
      <c r="BF378" s="643"/>
      <c r="BG378" s="643"/>
      <c r="BH378" s="643"/>
      <c r="BI378" s="643"/>
      <c r="BJ378" s="643"/>
      <c r="BK378" s="643"/>
      <c r="BL378" s="643"/>
      <c r="BM378" s="643"/>
      <c r="BN378" s="643"/>
      <c r="BO378" s="643"/>
      <c r="BP378" s="643"/>
      <c r="BQ378" s="643"/>
      <c r="BR378" s="643"/>
      <c r="BS378" s="643"/>
      <c r="BT378" s="643"/>
      <c r="BU378" s="643"/>
      <c r="BV378" s="643"/>
      <c r="BW378" s="643"/>
      <c r="BX378" s="643"/>
      <c r="BY378" s="644"/>
      <c r="BZ378" s="643"/>
      <c r="CA378" s="628"/>
      <c r="CB378" s="643"/>
      <c r="CC378" s="643"/>
      <c r="CD378" s="643"/>
      <c r="CE378" s="643"/>
      <c r="CF378" s="643"/>
      <c r="CG378" s="643"/>
      <c r="CH378" s="643"/>
      <c r="CI378" s="643"/>
      <c r="CJ378" s="643"/>
      <c r="CK378" s="643"/>
      <c r="CL378" s="643"/>
      <c r="CM378" s="643"/>
      <c r="CN378" s="643"/>
      <c r="CO378" s="643"/>
      <c r="CP378" s="643"/>
      <c r="CQ378" s="643"/>
      <c r="CR378" s="643"/>
      <c r="CS378" s="643"/>
      <c r="CT378" s="643"/>
      <c r="CU378" s="643"/>
      <c r="CV378" s="643"/>
      <c r="CW378" s="643"/>
      <c r="CX378" s="643"/>
      <c r="CY378" s="643"/>
      <c r="CZ378" s="643"/>
      <c r="DA378" s="643"/>
      <c r="DB378" s="643"/>
      <c r="DC378" s="643"/>
      <c r="DD378" s="643"/>
      <c r="DE378" s="643"/>
      <c r="DF378" s="643"/>
      <c r="DG378" s="643"/>
      <c r="DH378" s="643"/>
      <c r="DI378" s="643"/>
      <c r="DJ378" s="643"/>
      <c r="DK378" s="643"/>
      <c r="DL378" s="644"/>
      <c r="DM378" s="643"/>
      <c r="DN378" s="628"/>
      <c r="DO378" s="643"/>
      <c r="DP378" s="643"/>
      <c r="DQ378" s="643"/>
      <c r="DR378" s="643"/>
      <c r="DS378" s="643"/>
      <c r="DT378" s="643"/>
      <c r="DU378" s="643"/>
      <c r="DV378" s="643"/>
      <c r="DW378" s="643"/>
      <c r="DX378" s="643"/>
      <c r="DY378" s="643"/>
      <c r="DZ378" s="643"/>
      <c r="EA378" s="643"/>
      <c r="EB378" s="643"/>
      <c r="EC378" s="643"/>
      <c r="ED378" s="643"/>
      <c r="EE378" s="643"/>
      <c r="EF378" s="643"/>
      <c r="EG378" s="643"/>
      <c r="EH378" s="643"/>
      <c r="EI378" s="643"/>
      <c r="EJ378" s="643"/>
      <c r="EK378" s="643"/>
      <c r="EL378" s="643"/>
      <c r="EM378" s="643"/>
      <c r="EN378" s="643"/>
      <c r="EO378" s="643"/>
      <c r="EP378" s="643"/>
      <c r="EQ378" s="643"/>
      <c r="ER378" s="643"/>
      <c r="ES378" s="643"/>
      <c r="ET378" s="643"/>
      <c r="EU378" s="643"/>
      <c r="EV378" s="643"/>
      <c r="EW378" s="643"/>
      <c r="EX378" s="643"/>
      <c r="EY378" s="644"/>
    </row>
    <row r="379">
      <c r="A379" s="669"/>
      <c r="B379" s="670" t="s">
        <v>1023</v>
      </c>
      <c r="C379" s="15"/>
      <c r="D379" s="15"/>
      <c r="E379" s="15"/>
      <c r="F379" s="15"/>
      <c r="G379" s="15"/>
      <c r="H379" s="16"/>
      <c r="I379" s="671"/>
      <c r="J379" s="646" t="s">
        <v>1024</v>
      </c>
      <c r="K379" s="15"/>
      <c r="L379" s="15"/>
      <c r="M379" s="15"/>
      <c r="N379" s="15"/>
      <c r="O379" s="15"/>
      <c r="P379" s="16"/>
      <c r="Q379" s="671"/>
      <c r="R379" s="670" t="s">
        <v>1025</v>
      </c>
      <c r="S379" s="15"/>
      <c r="T379" s="15"/>
      <c r="U379" s="15"/>
      <c r="V379" s="16"/>
      <c r="W379" s="672" t="s">
        <v>1026</v>
      </c>
      <c r="X379" s="41"/>
      <c r="Y379" s="672"/>
      <c r="Z379" s="673"/>
      <c r="AA379" s="674"/>
      <c r="AB379" s="672" t="s">
        <v>1027</v>
      </c>
      <c r="AC379" s="41"/>
      <c r="AD379" s="675"/>
      <c r="AE379" s="671"/>
      <c r="AF379" s="671"/>
      <c r="AG379" s="671"/>
      <c r="AH379" s="671"/>
      <c r="AI379" s="671"/>
      <c r="AJ379" s="671"/>
      <c r="AK379" s="671"/>
      <c r="AL379" s="676"/>
      <c r="AM379" s="671"/>
      <c r="AN379" s="669"/>
      <c r="AO379" s="670" t="s">
        <v>1023</v>
      </c>
      <c r="AP379" s="15"/>
      <c r="AQ379" s="15"/>
      <c r="AR379" s="15"/>
      <c r="AS379" s="15"/>
      <c r="AT379" s="15"/>
      <c r="AU379" s="16"/>
      <c r="AV379" s="671"/>
      <c r="AW379" s="646" t="s">
        <v>1024</v>
      </c>
      <c r="AX379" s="15"/>
      <c r="AY379" s="15"/>
      <c r="AZ379" s="15"/>
      <c r="BA379" s="15"/>
      <c r="BB379" s="15"/>
      <c r="BC379" s="16"/>
      <c r="BD379" s="671"/>
      <c r="BE379" s="670" t="s">
        <v>1025</v>
      </c>
      <c r="BF379" s="15"/>
      <c r="BG379" s="15"/>
      <c r="BH379" s="15"/>
      <c r="BI379" s="16"/>
      <c r="BJ379" s="672" t="s">
        <v>1026</v>
      </c>
      <c r="BK379" s="41"/>
      <c r="BL379" s="672"/>
      <c r="BM379" s="673"/>
      <c r="BN379" s="674"/>
      <c r="BO379" s="672" t="s">
        <v>1027</v>
      </c>
      <c r="BP379" s="41"/>
      <c r="BQ379" s="675"/>
      <c r="BR379" s="671"/>
      <c r="BS379" s="671"/>
      <c r="BT379" s="671"/>
      <c r="BU379" s="671"/>
      <c r="BV379" s="671"/>
      <c r="BW379" s="671"/>
      <c r="BX379" s="671"/>
      <c r="BY379" s="676"/>
      <c r="BZ379" s="671"/>
      <c r="CA379" s="669"/>
      <c r="CB379" s="670" t="s">
        <v>1023</v>
      </c>
      <c r="CC379" s="15"/>
      <c r="CD379" s="15"/>
      <c r="CE379" s="15"/>
      <c r="CF379" s="15"/>
      <c r="CG379" s="15"/>
      <c r="CH379" s="16"/>
      <c r="CI379" s="671"/>
      <c r="CJ379" s="646" t="s">
        <v>1024</v>
      </c>
      <c r="CK379" s="15"/>
      <c r="CL379" s="15"/>
      <c r="CM379" s="15"/>
      <c r="CN379" s="15"/>
      <c r="CO379" s="15"/>
      <c r="CP379" s="16"/>
      <c r="CQ379" s="671"/>
      <c r="CR379" s="670" t="s">
        <v>1025</v>
      </c>
      <c r="CS379" s="15"/>
      <c r="CT379" s="15"/>
      <c r="CU379" s="15"/>
      <c r="CV379" s="16"/>
      <c r="CW379" s="672" t="s">
        <v>1026</v>
      </c>
      <c r="CX379" s="41"/>
      <c r="CY379" s="672"/>
      <c r="CZ379" s="673"/>
      <c r="DA379" s="674"/>
      <c r="DB379" s="672" t="s">
        <v>1027</v>
      </c>
      <c r="DC379" s="41"/>
      <c r="DD379" s="675"/>
      <c r="DE379" s="671"/>
      <c r="DF379" s="671"/>
      <c r="DG379" s="671"/>
      <c r="DH379" s="671"/>
      <c r="DI379" s="671"/>
      <c r="DJ379" s="671"/>
      <c r="DK379" s="671"/>
      <c r="DL379" s="676"/>
      <c r="DM379" s="671"/>
      <c r="DN379" s="669"/>
      <c r="DO379" s="670" t="s">
        <v>1023</v>
      </c>
      <c r="DP379" s="15"/>
      <c r="DQ379" s="15"/>
      <c r="DR379" s="15"/>
      <c r="DS379" s="15"/>
      <c r="DT379" s="15"/>
      <c r="DU379" s="16"/>
      <c r="DV379" s="671"/>
      <c r="DW379" s="646" t="s">
        <v>1024</v>
      </c>
      <c r="DX379" s="15"/>
      <c r="DY379" s="15"/>
      <c r="DZ379" s="15"/>
      <c r="EA379" s="15"/>
      <c r="EB379" s="15"/>
      <c r="EC379" s="16"/>
      <c r="ED379" s="671"/>
      <c r="EE379" s="670" t="s">
        <v>1025</v>
      </c>
      <c r="EF379" s="15"/>
      <c r="EG379" s="15"/>
      <c r="EH379" s="15"/>
      <c r="EI379" s="16"/>
      <c r="EJ379" s="672" t="s">
        <v>1026</v>
      </c>
      <c r="EK379" s="41"/>
      <c r="EL379" s="672"/>
      <c r="EM379" s="673"/>
      <c r="EN379" s="674"/>
      <c r="EO379" s="672" t="s">
        <v>1027</v>
      </c>
      <c r="EP379" s="41"/>
      <c r="EQ379" s="675"/>
      <c r="ER379" s="671"/>
      <c r="ES379" s="671"/>
      <c r="ET379" s="671"/>
      <c r="EU379" s="671"/>
      <c r="EV379" s="671"/>
      <c r="EW379" s="671"/>
      <c r="EX379" s="671"/>
      <c r="EY379" s="676"/>
    </row>
    <row r="380">
      <c r="A380" s="669"/>
      <c r="B380" s="677" t="s">
        <v>1028</v>
      </c>
      <c r="C380" s="678" t="s">
        <v>1029</v>
      </c>
      <c r="D380" s="678" t="s">
        <v>1030</v>
      </c>
      <c r="E380" s="679" t="s">
        <v>1031</v>
      </c>
      <c r="F380" s="15"/>
      <c r="G380" s="15"/>
      <c r="H380" s="16"/>
      <c r="I380" s="671"/>
      <c r="J380" s="680" t="s">
        <v>1032</v>
      </c>
      <c r="K380" s="681" t="s">
        <v>1033</v>
      </c>
      <c r="P380" s="682"/>
      <c r="Q380" s="671"/>
      <c r="R380" s="671"/>
      <c r="S380" s="671"/>
      <c r="T380" s="671"/>
      <c r="U380" s="671"/>
      <c r="V380" s="671"/>
      <c r="W380" s="671"/>
      <c r="X380" s="671"/>
      <c r="Y380" s="671"/>
      <c r="Z380" s="671"/>
      <c r="AA380" s="671"/>
      <c r="AB380" s="671"/>
      <c r="AC380" s="671"/>
      <c r="AD380" s="671"/>
      <c r="AE380" s="671"/>
      <c r="AF380" s="671"/>
      <c r="AG380" s="671"/>
      <c r="AH380" s="671"/>
      <c r="AI380" s="671"/>
      <c r="AJ380" s="671"/>
      <c r="AK380" s="671"/>
      <c r="AL380" s="676"/>
      <c r="AM380" s="671"/>
      <c r="AN380" s="669"/>
      <c r="AO380" s="677" t="s">
        <v>1028</v>
      </c>
      <c r="AP380" s="678" t="s">
        <v>1029</v>
      </c>
      <c r="AQ380" s="678" t="s">
        <v>1030</v>
      </c>
      <c r="AR380" s="679" t="s">
        <v>1031</v>
      </c>
      <c r="AS380" s="15"/>
      <c r="AT380" s="15"/>
      <c r="AU380" s="16"/>
      <c r="AV380" s="671"/>
      <c r="AW380" s="680" t="s">
        <v>1032</v>
      </c>
      <c r="AX380" s="681" t="s">
        <v>1033</v>
      </c>
      <c r="BC380" s="682"/>
      <c r="BD380" s="671"/>
      <c r="BE380" s="671"/>
      <c r="BF380" s="671"/>
      <c r="BG380" s="671"/>
      <c r="BH380" s="671"/>
      <c r="BI380" s="671"/>
      <c r="BJ380" s="671"/>
      <c r="BK380" s="671"/>
      <c r="BL380" s="671"/>
      <c r="BM380" s="671"/>
      <c r="BN380" s="671"/>
      <c r="BO380" s="671"/>
      <c r="BP380" s="671"/>
      <c r="BQ380" s="671"/>
      <c r="BR380" s="671"/>
      <c r="BS380" s="671"/>
      <c r="BT380" s="671"/>
      <c r="BU380" s="671"/>
      <c r="BV380" s="671"/>
      <c r="BW380" s="671"/>
      <c r="BX380" s="671"/>
      <c r="BY380" s="676"/>
      <c r="BZ380" s="671"/>
      <c r="CA380" s="669"/>
      <c r="CB380" s="677" t="s">
        <v>1028</v>
      </c>
      <c r="CC380" s="678" t="s">
        <v>1029</v>
      </c>
      <c r="CD380" s="678" t="s">
        <v>1030</v>
      </c>
      <c r="CE380" s="679" t="s">
        <v>1031</v>
      </c>
      <c r="CF380" s="15"/>
      <c r="CG380" s="15"/>
      <c r="CH380" s="16"/>
      <c r="CI380" s="671"/>
      <c r="CJ380" s="680" t="s">
        <v>1032</v>
      </c>
      <c r="CK380" s="681" t="s">
        <v>1033</v>
      </c>
      <c r="CP380" s="682"/>
      <c r="CQ380" s="671"/>
      <c r="CR380" s="671"/>
      <c r="CS380" s="671"/>
      <c r="CT380" s="671"/>
      <c r="CU380" s="671"/>
      <c r="CV380" s="671"/>
      <c r="CW380" s="671"/>
      <c r="CX380" s="671"/>
      <c r="CY380" s="671"/>
      <c r="CZ380" s="671"/>
      <c r="DA380" s="671"/>
      <c r="DB380" s="671"/>
      <c r="DC380" s="671"/>
      <c r="DD380" s="671"/>
      <c r="DE380" s="671"/>
      <c r="DF380" s="671"/>
      <c r="DG380" s="671"/>
      <c r="DH380" s="671"/>
      <c r="DI380" s="671"/>
      <c r="DJ380" s="671"/>
      <c r="DK380" s="671"/>
      <c r="DL380" s="676"/>
      <c r="DM380" s="671"/>
      <c r="DN380" s="669"/>
      <c r="DO380" s="677" t="s">
        <v>1028</v>
      </c>
      <c r="DP380" s="678" t="s">
        <v>1029</v>
      </c>
      <c r="DQ380" s="678" t="s">
        <v>1030</v>
      </c>
      <c r="DR380" s="679" t="s">
        <v>1031</v>
      </c>
      <c r="DS380" s="15"/>
      <c r="DT380" s="15"/>
      <c r="DU380" s="16"/>
      <c r="DV380" s="671"/>
      <c r="DW380" s="680" t="s">
        <v>1032</v>
      </c>
      <c r="DX380" s="681" t="s">
        <v>1033</v>
      </c>
      <c r="EC380" s="682"/>
      <c r="ED380" s="671"/>
      <c r="EE380" s="671"/>
      <c r="EF380" s="671"/>
      <c r="EG380" s="671"/>
      <c r="EH380" s="671"/>
      <c r="EI380" s="671"/>
      <c r="EJ380" s="671"/>
      <c r="EK380" s="671"/>
      <c r="EL380" s="671"/>
      <c r="EM380" s="671"/>
      <c r="EN380" s="671"/>
      <c r="EO380" s="671"/>
      <c r="EP380" s="671"/>
      <c r="EQ380" s="671"/>
      <c r="ER380" s="671"/>
      <c r="ES380" s="671"/>
      <c r="ET380" s="671"/>
      <c r="EU380" s="671"/>
      <c r="EV380" s="671"/>
      <c r="EW380" s="671"/>
      <c r="EX380" s="671"/>
      <c r="EY380" s="676"/>
    </row>
    <row r="381">
      <c r="A381" s="669"/>
      <c r="B381" s="43"/>
      <c r="C381" s="43"/>
      <c r="D381" s="43"/>
      <c r="E381" s="679" t="s">
        <v>1029</v>
      </c>
      <c r="F381" s="16"/>
      <c r="G381" s="679" t="s">
        <v>1030</v>
      </c>
      <c r="H381" s="16"/>
      <c r="I381" s="671"/>
      <c r="J381" s="680" t="s">
        <v>1034</v>
      </c>
      <c r="K381" s="681" t="s">
        <v>1035</v>
      </c>
      <c r="P381" s="682"/>
      <c r="Q381" s="671"/>
      <c r="R381" s="670" t="s">
        <v>1036</v>
      </c>
      <c r="S381" s="15"/>
      <c r="T381" s="15"/>
      <c r="U381" s="15"/>
      <c r="V381" s="15"/>
      <c r="W381" s="15"/>
      <c r="X381" s="15"/>
      <c r="Y381" s="15"/>
      <c r="Z381" s="15"/>
      <c r="AA381" s="15"/>
      <c r="AB381" s="15"/>
      <c r="AC381" s="15"/>
      <c r="AD381" s="15"/>
      <c r="AE381" s="15"/>
      <c r="AF381" s="15"/>
      <c r="AG381" s="15"/>
      <c r="AH381" s="15"/>
      <c r="AI381" s="15"/>
      <c r="AJ381" s="16"/>
      <c r="AK381" s="671"/>
      <c r="AL381" s="676"/>
      <c r="AM381" s="671"/>
      <c r="AN381" s="669"/>
      <c r="AO381" s="43"/>
      <c r="AP381" s="43"/>
      <c r="AQ381" s="43"/>
      <c r="AR381" s="679" t="s">
        <v>1029</v>
      </c>
      <c r="AS381" s="16"/>
      <c r="AT381" s="679" t="s">
        <v>1030</v>
      </c>
      <c r="AU381" s="16"/>
      <c r="AV381" s="671"/>
      <c r="AW381" s="680" t="s">
        <v>1034</v>
      </c>
      <c r="AX381" s="681" t="s">
        <v>1035</v>
      </c>
      <c r="BC381" s="682"/>
      <c r="BD381" s="671"/>
      <c r="BE381" s="670" t="s">
        <v>1036</v>
      </c>
      <c r="BF381" s="15"/>
      <c r="BG381" s="15"/>
      <c r="BH381" s="15"/>
      <c r="BI381" s="15"/>
      <c r="BJ381" s="15"/>
      <c r="BK381" s="15"/>
      <c r="BL381" s="15"/>
      <c r="BM381" s="15"/>
      <c r="BN381" s="15"/>
      <c r="BO381" s="15"/>
      <c r="BP381" s="15"/>
      <c r="BQ381" s="15"/>
      <c r="BR381" s="15"/>
      <c r="BS381" s="15"/>
      <c r="BT381" s="15"/>
      <c r="BU381" s="15"/>
      <c r="BV381" s="15"/>
      <c r="BW381" s="16"/>
      <c r="BX381" s="671"/>
      <c r="BY381" s="676"/>
      <c r="BZ381" s="671"/>
      <c r="CA381" s="669"/>
      <c r="CB381" s="43"/>
      <c r="CC381" s="43"/>
      <c r="CD381" s="43"/>
      <c r="CE381" s="679" t="s">
        <v>1029</v>
      </c>
      <c r="CF381" s="16"/>
      <c r="CG381" s="679" t="s">
        <v>1030</v>
      </c>
      <c r="CH381" s="16"/>
      <c r="CI381" s="671"/>
      <c r="CJ381" s="680" t="s">
        <v>1034</v>
      </c>
      <c r="CK381" s="681" t="s">
        <v>1035</v>
      </c>
      <c r="CP381" s="682"/>
      <c r="CQ381" s="671"/>
      <c r="CR381" s="670" t="s">
        <v>1036</v>
      </c>
      <c r="CS381" s="15"/>
      <c r="CT381" s="15"/>
      <c r="CU381" s="15"/>
      <c r="CV381" s="15"/>
      <c r="CW381" s="15"/>
      <c r="CX381" s="15"/>
      <c r="CY381" s="15"/>
      <c r="CZ381" s="15"/>
      <c r="DA381" s="15"/>
      <c r="DB381" s="15"/>
      <c r="DC381" s="15"/>
      <c r="DD381" s="15"/>
      <c r="DE381" s="15"/>
      <c r="DF381" s="15"/>
      <c r="DG381" s="15"/>
      <c r="DH381" s="15"/>
      <c r="DI381" s="15"/>
      <c r="DJ381" s="16"/>
      <c r="DK381" s="671"/>
      <c r="DL381" s="676"/>
      <c r="DM381" s="671"/>
      <c r="DN381" s="669"/>
      <c r="DO381" s="43"/>
      <c r="DP381" s="43"/>
      <c r="DQ381" s="43"/>
      <c r="DR381" s="679" t="s">
        <v>1029</v>
      </c>
      <c r="DS381" s="16"/>
      <c r="DT381" s="679" t="s">
        <v>1030</v>
      </c>
      <c r="DU381" s="16"/>
      <c r="DV381" s="671"/>
      <c r="DW381" s="680" t="s">
        <v>1034</v>
      </c>
      <c r="DX381" s="681" t="s">
        <v>1035</v>
      </c>
      <c r="EC381" s="682"/>
      <c r="ED381" s="671"/>
      <c r="EE381" s="670" t="s">
        <v>1036</v>
      </c>
      <c r="EF381" s="15"/>
      <c r="EG381" s="15"/>
      <c r="EH381" s="15"/>
      <c r="EI381" s="15"/>
      <c r="EJ381" s="15"/>
      <c r="EK381" s="15"/>
      <c r="EL381" s="15"/>
      <c r="EM381" s="15"/>
      <c r="EN381" s="15"/>
      <c r="EO381" s="15"/>
      <c r="EP381" s="15"/>
      <c r="EQ381" s="15"/>
      <c r="ER381" s="15"/>
      <c r="ES381" s="15"/>
      <c r="ET381" s="15"/>
      <c r="EU381" s="15"/>
      <c r="EV381" s="15"/>
      <c r="EW381" s="16"/>
      <c r="EX381" s="671"/>
      <c r="EY381" s="676"/>
    </row>
    <row r="382">
      <c r="A382" s="669"/>
      <c r="B382" s="677" t="s">
        <v>631</v>
      </c>
      <c r="C382" s="683"/>
      <c r="D382" s="683"/>
      <c r="E382" s="684"/>
      <c r="F382" s="42"/>
      <c r="G382" s="684"/>
      <c r="H382" s="42"/>
      <c r="I382" s="671"/>
      <c r="J382" s="680" t="s">
        <v>1037</v>
      </c>
      <c r="K382" s="681" t="s">
        <v>1038</v>
      </c>
      <c r="P382" s="682"/>
      <c r="Q382" s="671"/>
      <c r="R382" s="685"/>
      <c r="S382" s="41"/>
      <c r="T382" s="41"/>
      <c r="U382" s="41"/>
      <c r="V382" s="41"/>
      <c r="W382" s="41"/>
      <c r="X382" s="41"/>
      <c r="Y382" s="41"/>
      <c r="Z382" s="41"/>
      <c r="AA382" s="41"/>
      <c r="AB382" s="41"/>
      <c r="AC382" s="41"/>
      <c r="AD382" s="41"/>
      <c r="AE382" s="41"/>
      <c r="AF382" s="41"/>
      <c r="AG382" s="41"/>
      <c r="AH382" s="41"/>
      <c r="AI382" s="41"/>
      <c r="AJ382" s="42"/>
      <c r="AK382" s="671"/>
      <c r="AL382" s="676"/>
      <c r="AM382" s="671"/>
      <c r="AN382" s="669"/>
      <c r="AO382" s="677" t="s">
        <v>631</v>
      </c>
      <c r="AP382" s="683"/>
      <c r="AQ382" s="683"/>
      <c r="AR382" s="684"/>
      <c r="AS382" s="42"/>
      <c r="AT382" s="684"/>
      <c r="AU382" s="42"/>
      <c r="AV382" s="671"/>
      <c r="AW382" s="680" t="s">
        <v>1037</v>
      </c>
      <c r="AX382" s="681" t="s">
        <v>1038</v>
      </c>
      <c r="BC382" s="682"/>
      <c r="BD382" s="671"/>
      <c r="BE382" s="685"/>
      <c r="BF382" s="41"/>
      <c r="BG382" s="41"/>
      <c r="BH382" s="41"/>
      <c r="BI382" s="41"/>
      <c r="BJ382" s="41"/>
      <c r="BK382" s="41"/>
      <c r="BL382" s="41"/>
      <c r="BM382" s="41"/>
      <c r="BN382" s="41"/>
      <c r="BO382" s="41"/>
      <c r="BP382" s="41"/>
      <c r="BQ382" s="41"/>
      <c r="BR382" s="41"/>
      <c r="BS382" s="41"/>
      <c r="BT382" s="41"/>
      <c r="BU382" s="41"/>
      <c r="BV382" s="41"/>
      <c r="BW382" s="42"/>
      <c r="BX382" s="671"/>
      <c r="BY382" s="676"/>
      <c r="BZ382" s="671"/>
      <c r="CA382" s="669"/>
      <c r="CB382" s="677" t="s">
        <v>631</v>
      </c>
      <c r="CC382" s="683"/>
      <c r="CD382" s="683"/>
      <c r="CE382" s="684"/>
      <c r="CF382" s="42"/>
      <c r="CG382" s="684"/>
      <c r="CH382" s="42"/>
      <c r="CI382" s="671"/>
      <c r="CJ382" s="680" t="s">
        <v>1037</v>
      </c>
      <c r="CK382" s="681" t="s">
        <v>1038</v>
      </c>
      <c r="CP382" s="682"/>
      <c r="CQ382" s="671"/>
      <c r="CR382" s="685"/>
      <c r="CS382" s="41"/>
      <c r="CT382" s="41"/>
      <c r="CU382" s="41"/>
      <c r="CV382" s="41"/>
      <c r="CW382" s="41"/>
      <c r="CX382" s="41"/>
      <c r="CY382" s="41"/>
      <c r="CZ382" s="41"/>
      <c r="DA382" s="41"/>
      <c r="DB382" s="41"/>
      <c r="DC382" s="41"/>
      <c r="DD382" s="41"/>
      <c r="DE382" s="41"/>
      <c r="DF382" s="41"/>
      <c r="DG382" s="41"/>
      <c r="DH382" s="41"/>
      <c r="DI382" s="41"/>
      <c r="DJ382" s="42"/>
      <c r="DK382" s="671"/>
      <c r="DL382" s="676"/>
      <c r="DM382" s="671"/>
      <c r="DN382" s="669"/>
      <c r="DO382" s="677" t="s">
        <v>631</v>
      </c>
      <c r="DP382" s="683"/>
      <c r="DQ382" s="683"/>
      <c r="DR382" s="684"/>
      <c r="DS382" s="42"/>
      <c r="DT382" s="684"/>
      <c r="DU382" s="42"/>
      <c r="DV382" s="671"/>
      <c r="DW382" s="680" t="s">
        <v>1037</v>
      </c>
      <c r="DX382" s="681" t="s">
        <v>1038</v>
      </c>
      <c r="EC382" s="682"/>
      <c r="ED382" s="671"/>
      <c r="EE382" s="685"/>
      <c r="EF382" s="41"/>
      <c r="EG382" s="41"/>
      <c r="EH382" s="41"/>
      <c r="EI382" s="41"/>
      <c r="EJ382" s="41"/>
      <c r="EK382" s="41"/>
      <c r="EL382" s="41"/>
      <c r="EM382" s="41"/>
      <c r="EN382" s="41"/>
      <c r="EO382" s="41"/>
      <c r="EP382" s="41"/>
      <c r="EQ382" s="41"/>
      <c r="ER382" s="41"/>
      <c r="ES382" s="41"/>
      <c r="ET382" s="41"/>
      <c r="EU382" s="41"/>
      <c r="EV382" s="41"/>
      <c r="EW382" s="42"/>
      <c r="EX382" s="671"/>
      <c r="EY382" s="676"/>
    </row>
    <row r="383">
      <c r="A383" s="669"/>
      <c r="B383" s="47"/>
      <c r="C383" s="47"/>
      <c r="D383" s="47"/>
      <c r="E383" s="686"/>
      <c r="F383" s="682"/>
      <c r="G383" s="686"/>
      <c r="H383" s="682"/>
      <c r="I383" s="671"/>
      <c r="J383" s="680" t="s">
        <v>1039</v>
      </c>
      <c r="K383" s="681" t="s">
        <v>1040</v>
      </c>
      <c r="P383" s="682"/>
      <c r="Q383" s="671"/>
      <c r="R383" s="686"/>
      <c r="AJ383" s="682"/>
      <c r="AK383" s="671"/>
      <c r="AL383" s="676"/>
      <c r="AM383" s="671"/>
      <c r="AN383" s="669"/>
      <c r="AO383" s="47"/>
      <c r="AP383" s="47"/>
      <c r="AQ383" s="47"/>
      <c r="AR383" s="686"/>
      <c r="AS383" s="682"/>
      <c r="AT383" s="686"/>
      <c r="AU383" s="682"/>
      <c r="AV383" s="671"/>
      <c r="AW383" s="680" t="s">
        <v>1039</v>
      </c>
      <c r="AX383" s="681" t="s">
        <v>1040</v>
      </c>
      <c r="BC383" s="682"/>
      <c r="BD383" s="671"/>
      <c r="BE383" s="686"/>
      <c r="BW383" s="682"/>
      <c r="BX383" s="671"/>
      <c r="BY383" s="676"/>
      <c r="BZ383" s="671"/>
      <c r="CA383" s="669"/>
      <c r="CB383" s="47"/>
      <c r="CC383" s="47"/>
      <c r="CD383" s="47"/>
      <c r="CE383" s="686"/>
      <c r="CF383" s="682"/>
      <c r="CG383" s="686"/>
      <c r="CH383" s="682"/>
      <c r="CI383" s="671"/>
      <c r="CJ383" s="680" t="s">
        <v>1039</v>
      </c>
      <c r="CK383" s="681" t="s">
        <v>1040</v>
      </c>
      <c r="CP383" s="682"/>
      <c r="CQ383" s="671"/>
      <c r="CR383" s="686"/>
      <c r="DJ383" s="682"/>
      <c r="DK383" s="671"/>
      <c r="DL383" s="676"/>
      <c r="DM383" s="671"/>
      <c r="DN383" s="669"/>
      <c r="DO383" s="47"/>
      <c r="DP383" s="47"/>
      <c r="DQ383" s="47"/>
      <c r="DR383" s="686"/>
      <c r="DS383" s="682"/>
      <c r="DT383" s="686"/>
      <c r="DU383" s="682"/>
      <c r="DV383" s="671"/>
      <c r="DW383" s="680" t="s">
        <v>1039</v>
      </c>
      <c r="DX383" s="681" t="s">
        <v>1040</v>
      </c>
      <c r="EC383" s="682"/>
      <c r="ED383" s="671"/>
      <c r="EE383" s="686"/>
      <c r="EW383" s="682"/>
      <c r="EX383" s="671"/>
      <c r="EY383" s="676"/>
    </row>
    <row r="384">
      <c r="A384" s="669"/>
      <c r="B384" s="43"/>
      <c r="C384" s="43"/>
      <c r="D384" s="43"/>
      <c r="E384" s="686"/>
      <c r="F384" s="682"/>
      <c r="G384" s="686"/>
      <c r="H384" s="682"/>
      <c r="I384" s="671"/>
      <c r="J384" s="680" t="s">
        <v>1041</v>
      </c>
      <c r="K384" s="681" t="s">
        <v>1042</v>
      </c>
      <c r="P384" s="682"/>
      <c r="Q384" s="671"/>
      <c r="R384" s="686"/>
      <c r="AJ384" s="682"/>
      <c r="AK384" s="671"/>
      <c r="AL384" s="676"/>
      <c r="AM384" s="671"/>
      <c r="AN384" s="669"/>
      <c r="AO384" s="43"/>
      <c r="AP384" s="43"/>
      <c r="AQ384" s="43"/>
      <c r="AR384" s="686"/>
      <c r="AS384" s="682"/>
      <c r="AT384" s="686"/>
      <c r="AU384" s="682"/>
      <c r="AV384" s="671"/>
      <c r="AW384" s="680" t="s">
        <v>1041</v>
      </c>
      <c r="AX384" s="681" t="s">
        <v>1042</v>
      </c>
      <c r="BC384" s="682"/>
      <c r="BD384" s="671"/>
      <c r="BE384" s="686"/>
      <c r="BW384" s="682"/>
      <c r="BX384" s="671"/>
      <c r="BY384" s="676"/>
      <c r="BZ384" s="671"/>
      <c r="CA384" s="669"/>
      <c r="CB384" s="43"/>
      <c r="CC384" s="43"/>
      <c r="CD384" s="43"/>
      <c r="CE384" s="686"/>
      <c r="CF384" s="682"/>
      <c r="CG384" s="686"/>
      <c r="CH384" s="682"/>
      <c r="CI384" s="671"/>
      <c r="CJ384" s="680" t="s">
        <v>1041</v>
      </c>
      <c r="CK384" s="681" t="s">
        <v>1042</v>
      </c>
      <c r="CP384" s="682"/>
      <c r="CQ384" s="671"/>
      <c r="CR384" s="686"/>
      <c r="DJ384" s="682"/>
      <c r="DK384" s="671"/>
      <c r="DL384" s="676"/>
      <c r="DM384" s="671"/>
      <c r="DN384" s="669"/>
      <c r="DO384" s="43"/>
      <c r="DP384" s="43"/>
      <c r="DQ384" s="43"/>
      <c r="DR384" s="686"/>
      <c r="DS384" s="682"/>
      <c r="DT384" s="686"/>
      <c r="DU384" s="682"/>
      <c r="DV384" s="671"/>
      <c r="DW384" s="680" t="s">
        <v>1041</v>
      </c>
      <c r="DX384" s="681" t="s">
        <v>1042</v>
      </c>
      <c r="EC384" s="682"/>
      <c r="ED384" s="671"/>
      <c r="EE384" s="686"/>
      <c r="EW384" s="682"/>
      <c r="EX384" s="671"/>
      <c r="EY384" s="676"/>
    </row>
    <row r="385">
      <c r="A385" s="669"/>
      <c r="B385" s="677" t="s">
        <v>633</v>
      </c>
      <c r="C385" s="683"/>
      <c r="D385" s="683"/>
      <c r="E385" s="686"/>
      <c r="F385" s="682"/>
      <c r="G385" s="686"/>
      <c r="H385" s="682"/>
      <c r="I385" s="671"/>
      <c r="J385" s="680" t="s">
        <v>1043</v>
      </c>
      <c r="K385" s="681" t="s">
        <v>1044</v>
      </c>
      <c r="P385" s="682"/>
      <c r="Q385" s="671"/>
      <c r="R385" s="686"/>
      <c r="AJ385" s="682"/>
      <c r="AK385" s="671"/>
      <c r="AL385" s="676"/>
      <c r="AM385" s="671"/>
      <c r="AN385" s="669"/>
      <c r="AO385" s="677" t="s">
        <v>633</v>
      </c>
      <c r="AP385" s="683"/>
      <c r="AQ385" s="683"/>
      <c r="AR385" s="686"/>
      <c r="AS385" s="682"/>
      <c r="AT385" s="686"/>
      <c r="AU385" s="682"/>
      <c r="AV385" s="671"/>
      <c r="AW385" s="680" t="s">
        <v>1043</v>
      </c>
      <c r="AX385" s="681" t="s">
        <v>1044</v>
      </c>
      <c r="BC385" s="682"/>
      <c r="BD385" s="671"/>
      <c r="BE385" s="686"/>
      <c r="BW385" s="682"/>
      <c r="BX385" s="671"/>
      <c r="BY385" s="676"/>
      <c r="BZ385" s="671"/>
      <c r="CA385" s="669"/>
      <c r="CB385" s="677" t="s">
        <v>633</v>
      </c>
      <c r="CC385" s="683"/>
      <c r="CD385" s="683"/>
      <c r="CE385" s="686"/>
      <c r="CF385" s="682"/>
      <c r="CG385" s="686"/>
      <c r="CH385" s="682"/>
      <c r="CI385" s="671"/>
      <c r="CJ385" s="680" t="s">
        <v>1043</v>
      </c>
      <c r="CK385" s="681" t="s">
        <v>1044</v>
      </c>
      <c r="CP385" s="682"/>
      <c r="CQ385" s="671"/>
      <c r="CR385" s="686"/>
      <c r="DJ385" s="682"/>
      <c r="DK385" s="671"/>
      <c r="DL385" s="676"/>
      <c r="DM385" s="671"/>
      <c r="DN385" s="669"/>
      <c r="DO385" s="677" t="s">
        <v>633</v>
      </c>
      <c r="DP385" s="683"/>
      <c r="DQ385" s="683"/>
      <c r="DR385" s="686"/>
      <c r="DS385" s="682"/>
      <c r="DT385" s="686"/>
      <c r="DU385" s="682"/>
      <c r="DV385" s="671"/>
      <c r="DW385" s="680" t="s">
        <v>1043</v>
      </c>
      <c r="DX385" s="681" t="s">
        <v>1044</v>
      </c>
      <c r="EC385" s="682"/>
      <c r="ED385" s="671"/>
      <c r="EE385" s="686"/>
      <c r="EW385" s="682"/>
      <c r="EX385" s="671"/>
      <c r="EY385" s="676"/>
    </row>
    <row r="386">
      <c r="A386" s="687"/>
      <c r="B386" s="47"/>
      <c r="C386" s="47"/>
      <c r="D386" s="47"/>
      <c r="E386" s="686"/>
      <c r="F386" s="682"/>
      <c r="G386" s="686"/>
      <c r="H386" s="682"/>
      <c r="I386" s="688"/>
      <c r="J386" s="680" t="s">
        <v>1045</v>
      </c>
      <c r="K386" s="681" t="s">
        <v>1046</v>
      </c>
      <c r="P386" s="682"/>
      <c r="Q386" s="688"/>
      <c r="R386" s="686"/>
      <c r="AJ386" s="682"/>
      <c r="AK386" s="688"/>
      <c r="AL386" s="689"/>
      <c r="AM386" s="688"/>
      <c r="AN386" s="687"/>
      <c r="AO386" s="47"/>
      <c r="AP386" s="47"/>
      <c r="AQ386" s="47"/>
      <c r="AR386" s="686"/>
      <c r="AS386" s="682"/>
      <c r="AT386" s="686"/>
      <c r="AU386" s="682"/>
      <c r="AV386" s="688"/>
      <c r="AW386" s="680" t="s">
        <v>1045</v>
      </c>
      <c r="AX386" s="681" t="s">
        <v>1046</v>
      </c>
      <c r="BC386" s="682"/>
      <c r="BD386" s="688"/>
      <c r="BE386" s="686"/>
      <c r="BW386" s="682"/>
      <c r="BX386" s="688"/>
      <c r="BY386" s="689"/>
      <c r="BZ386" s="688"/>
      <c r="CA386" s="687"/>
      <c r="CB386" s="47"/>
      <c r="CC386" s="47"/>
      <c r="CD386" s="47"/>
      <c r="CE386" s="686"/>
      <c r="CF386" s="682"/>
      <c r="CG386" s="686"/>
      <c r="CH386" s="682"/>
      <c r="CI386" s="688"/>
      <c r="CJ386" s="680" t="s">
        <v>1045</v>
      </c>
      <c r="CK386" s="681" t="s">
        <v>1046</v>
      </c>
      <c r="CP386" s="682"/>
      <c r="CQ386" s="688"/>
      <c r="CR386" s="686"/>
      <c r="DJ386" s="682"/>
      <c r="DK386" s="688"/>
      <c r="DL386" s="689"/>
      <c r="DM386" s="688"/>
      <c r="DN386" s="687"/>
      <c r="DO386" s="47"/>
      <c r="DP386" s="47"/>
      <c r="DQ386" s="47"/>
      <c r="DR386" s="686"/>
      <c r="DS386" s="682"/>
      <c r="DT386" s="686"/>
      <c r="DU386" s="682"/>
      <c r="DV386" s="688"/>
      <c r="DW386" s="680" t="s">
        <v>1045</v>
      </c>
      <c r="DX386" s="681" t="s">
        <v>1046</v>
      </c>
      <c r="EC386" s="682"/>
      <c r="ED386" s="688"/>
      <c r="EE386" s="686"/>
      <c r="EW386" s="682"/>
      <c r="EX386" s="688"/>
      <c r="EY386" s="689"/>
    </row>
    <row r="387">
      <c r="A387" s="687"/>
      <c r="B387" s="43"/>
      <c r="C387" s="43"/>
      <c r="D387" s="43"/>
      <c r="E387" s="686"/>
      <c r="F387" s="682"/>
      <c r="G387" s="686"/>
      <c r="H387" s="682"/>
      <c r="I387" s="688"/>
      <c r="J387" s="680" t="s">
        <v>1047</v>
      </c>
      <c r="K387" s="681" t="s">
        <v>1048</v>
      </c>
      <c r="P387" s="682"/>
      <c r="Q387" s="688"/>
      <c r="R387" s="686"/>
      <c r="AJ387" s="682"/>
      <c r="AK387" s="688"/>
      <c r="AL387" s="689"/>
      <c r="AM387" s="688"/>
      <c r="AN387" s="687"/>
      <c r="AO387" s="43"/>
      <c r="AP387" s="43"/>
      <c r="AQ387" s="43"/>
      <c r="AR387" s="686"/>
      <c r="AS387" s="682"/>
      <c r="AT387" s="686"/>
      <c r="AU387" s="682"/>
      <c r="AV387" s="688"/>
      <c r="AW387" s="680" t="s">
        <v>1047</v>
      </c>
      <c r="AX387" s="681" t="s">
        <v>1048</v>
      </c>
      <c r="BC387" s="682"/>
      <c r="BD387" s="688"/>
      <c r="BE387" s="686"/>
      <c r="BW387" s="682"/>
      <c r="BX387" s="688"/>
      <c r="BY387" s="689"/>
      <c r="BZ387" s="688"/>
      <c r="CA387" s="687"/>
      <c r="CB387" s="43"/>
      <c r="CC387" s="43"/>
      <c r="CD387" s="43"/>
      <c r="CE387" s="686"/>
      <c r="CF387" s="682"/>
      <c r="CG387" s="686"/>
      <c r="CH387" s="682"/>
      <c r="CI387" s="688"/>
      <c r="CJ387" s="680" t="s">
        <v>1047</v>
      </c>
      <c r="CK387" s="681" t="s">
        <v>1048</v>
      </c>
      <c r="CP387" s="682"/>
      <c r="CQ387" s="688"/>
      <c r="CR387" s="686"/>
      <c r="DJ387" s="682"/>
      <c r="DK387" s="688"/>
      <c r="DL387" s="689"/>
      <c r="DM387" s="688"/>
      <c r="DN387" s="687"/>
      <c r="DO387" s="43"/>
      <c r="DP387" s="43"/>
      <c r="DQ387" s="43"/>
      <c r="DR387" s="686"/>
      <c r="DS387" s="682"/>
      <c r="DT387" s="686"/>
      <c r="DU387" s="682"/>
      <c r="DV387" s="688"/>
      <c r="DW387" s="680" t="s">
        <v>1047</v>
      </c>
      <c r="DX387" s="681" t="s">
        <v>1048</v>
      </c>
      <c r="EC387" s="682"/>
      <c r="ED387" s="688"/>
      <c r="EE387" s="686"/>
      <c r="EW387" s="682"/>
      <c r="EX387" s="688"/>
      <c r="EY387" s="689"/>
    </row>
    <row r="388">
      <c r="A388" s="687"/>
      <c r="B388" s="677" t="s">
        <v>635</v>
      </c>
      <c r="C388" s="683"/>
      <c r="D388" s="683"/>
      <c r="E388" s="686"/>
      <c r="F388" s="682"/>
      <c r="G388" s="686"/>
      <c r="H388" s="682"/>
      <c r="I388" s="688"/>
      <c r="J388" s="680" t="s">
        <v>1049</v>
      </c>
      <c r="K388" s="681" t="s">
        <v>1050</v>
      </c>
      <c r="P388" s="682"/>
      <c r="Q388" s="688"/>
      <c r="R388" s="686"/>
      <c r="AJ388" s="682"/>
      <c r="AK388" s="688"/>
      <c r="AL388" s="689"/>
      <c r="AM388" s="688"/>
      <c r="AN388" s="687"/>
      <c r="AO388" s="677" t="s">
        <v>635</v>
      </c>
      <c r="AP388" s="683"/>
      <c r="AQ388" s="683"/>
      <c r="AR388" s="686"/>
      <c r="AS388" s="682"/>
      <c r="AT388" s="686"/>
      <c r="AU388" s="682"/>
      <c r="AV388" s="688"/>
      <c r="AW388" s="680" t="s">
        <v>1049</v>
      </c>
      <c r="AX388" s="681" t="s">
        <v>1050</v>
      </c>
      <c r="BC388" s="682"/>
      <c r="BD388" s="688"/>
      <c r="BE388" s="686"/>
      <c r="BW388" s="682"/>
      <c r="BX388" s="688"/>
      <c r="BY388" s="689"/>
      <c r="BZ388" s="688"/>
      <c r="CA388" s="687"/>
      <c r="CB388" s="677" t="s">
        <v>635</v>
      </c>
      <c r="CC388" s="683"/>
      <c r="CD388" s="683"/>
      <c r="CE388" s="686"/>
      <c r="CF388" s="682"/>
      <c r="CG388" s="686"/>
      <c r="CH388" s="682"/>
      <c r="CI388" s="688"/>
      <c r="CJ388" s="680" t="s">
        <v>1049</v>
      </c>
      <c r="CK388" s="681" t="s">
        <v>1050</v>
      </c>
      <c r="CP388" s="682"/>
      <c r="CQ388" s="688"/>
      <c r="CR388" s="686"/>
      <c r="DJ388" s="682"/>
      <c r="DK388" s="688"/>
      <c r="DL388" s="689"/>
      <c r="DM388" s="688"/>
      <c r="DN388" s="687"/>
      <c r="DO388" s="677" t="s">
        <v>635</v>
      </c>
      <c r="DP388" s="683"/>
      <c r="DQ388" s="683"/>
      <c r="DR388" s="686"/>
      <c r="DS388" s="682"/>
      <c r="DT388" s="686"/>
      <c r="DU388" s="682"/>
      <c r="DV388" s="688"/>
      <c r="DW388" s="680" t="s">
        <v>1049</v>
      </c>
      <c r="DX388" s="681" t="s">
        <v>1050</v>
      </c>
      <c r="EC388" s="682"/>
      <c r="ED388" s="688"/>
      <c r="EE388" s="686"/>
      <c r="EW388" s="682"/>
      <c r="EX388" s="688"/>
      <c r="EY388" s="689"/>
    </row>
    <row r="389">
      <c r="A389" s="687"/>
      <c r="B389" s="47"/>
      <c r="C389" s="47"/>
      <c r="D389" s="47"/>
      <c r="E389" s="686"/>
      <c r="F389" s="682"/>
      <c r="G389" s="686"/>
      <c r="H389" s="682"/>
      <c r="I389" s="688"/>
      <c r="J389" s="680" t="s">
        <v>1051</v>
      </c>
      <c r="K389" s="681" t="s">
        <v>1052</v>
      </c>
      <c r="P389" s="682"/>
      <c r="Q389" s="688"/>
      <c r="R389" s="686"/>
      <c r="AJ389" s="682"/>
      <c r="AK389" s="688"/>
      <c r="AL389" s="689"/>
      <c r="AM389" s="688"/>
      <c r="AN389" s="687"/>
      <c r="AO389" s="47"/>
      <c r="AP389" s="47"/>
      <c r="AQ389" s="47"/>
      <c r="AR389" s="686"/>
      <c r="AS389" s="682"/>
      <c r="AT389" s="686"/>
      <c r="AU389" s="682"/>
      <c r="AV389" s="688"/>
      <c r="AW389" s="680" t="s">
        <v>1051</v>
      </c>
      <c r="AX389" s="681" t="s">
        <v>1052</v>
      </c>
      <c r="BC389" s="682"/>
      <c r="BD389" s="688"/>
      <c r="BE389" s="686"/>
      <c r="BW389" s="682"/>
      <c r="BX389" s="688"/>
      <c r="BY389" s="689"/>
      <c r="BZ389" s="688"/>
      <c r="CA389" s="687"/>
      <c r="CB389" s="47"/>
      <c r="CC389" s="47"/>
      <c r="CD389" s="47"/>
      <c r="CE389" s="686"/>
      <c r="CF389" s="682"/>
      <c r="CG389" s="686"/>
      <c r="CH389" s="682"/>
      <c r="CI389" s="688"/>
      <c r="CJ389" s="680" t="s">
        <v>1051</v>
      </c>
      <c r="CK389" s="681" t="s">
        <v>1052</v>
      </c>
      <c r="CP389" s="682"/>
      <c r="CQ389" s="688"/>
      <c r="CR389" s="686"/>
      <c r="DJ389" s="682"/>
      <c r="DK389" s="688"/>
      <c r="DL389" s="689"/>
      <c r="DM389" s="688"/>
      <c r="DN389" s="687"/>
      <c r="DO389" s="47"/>
      <c r="DP389" s="47"/>
      <c r="DQ389" s="47"/>
      <c r="DR389" s="686"/>
      <c r="DS389" s="682"/>
      <c r="DT389" s="686"/>
      <c r="DU389" s="682"/>
      <c r="DV389" s="688"/>
      <c r="DW389" s="680" t="s">
        <v>1051</v>
      </c>
      <c r="DX389" s="681" t="s">
        <v>1052</v>
      </c>
      <c r="EC389" s="682"/>
      <c r="ED389" s="688"/>
      <c r="EE389" s="686"/>
      <c r="EW389" s="682"/>
      <c r="EX389" s="688"/>
      <c r="EY389" s="689"/>
    </row>
    <row r="390">
      <c r="A390" s="687"/>
      <c r="B390" s="43"/>
      <c r="C390" s="43"/>
      <c r="D390" s="43"/>
      <c r="E390" s="686"/>
      <c r="F390" s="682"/>
      <c r="G390" s="686"/>
      <c r="H390" s="682"/>
      <c r="I390" s="688"/>
      <c r="J390" s="680" t="s">
        <v>1053</v>
      </c>
      <c r="K390" s="681" t="s">
        <v>1054</v>
      </c>
      <c r="P390" s="682"/>
      <c r="Q390" s="688"/>
      <c r="R390" s="686"/>
      <c r="AJ390" s="682"/>
      <c r="AK390" s="688"/>
      <c r="AL390" s="689"/>
      <c r="AM390" s="688"/>
      <c r="AN390" s="687"/>
      <c r="AO390" s="43"/>
      <c r="AP390" s="43"/>
      <c r="AQ390" s="43"/>
      <c r="AR390" s="686"/>
      <c r="AS390" s="682"/>
      <c r="AT390" s="686"/>
      <c r="AU390" s="682"/>
      <c r="AV390" s="688"/>
      <c r="AW390" s="680" t="s">
        <v>1053</v>
      </c>
      <c r="AX390" s="681" t="s">
        <v>1054</v>
      </c>
      <c r="BC390" s="682"/>
      <c r="BD390" s="688"/>
      <c r="BE390" s="686"/>
      <c r="BW390" s="682"/>
      <c r="BX390" s="688"/>
      <c r="BY390" s="689"/>
      <c r="BZ390" s="688"/>
      <c r="CA390" s="687"/>
      <c r="CB390" s="43"/>
      <c r="CC390" s="43"/>
      <c r="CD390" s="43"/>
      <c r="CE390" s="686"/>
      <c r="CF390" s="682"/>
      <c r="CG390" s="686"/>
      <c r="CH390" s="682"/>
      <c r="CI390" s="688"/>
      <c r="CJ390" s="680" t="s">
        <v>1053</v>
      </c>
      <c r="CK390" s="681" t="s">
        <v>1054</v>
      </c>
      <c r="CP390" s="682"/>
      <c r="CQ390" s="688"/>
      <c r="CR390" s="686"/>
      <c r="DJ390" s="682"/>
      <c r="DK390" s="688"/>
      <c r="DL390" s="689"/>
      <c r="DM390" s="688"/>
      <c r="DN390" s="687"/>
      <c r="DO390" s="43"/>
      <c r="DP390" s="43"/>
      <c r="DQ390" s="43"/>
      <c r="DR390" s="686"/>
      <c r="DS390" s="682"/>
      <c r="DT390" s="686"/>
      <c r="DU390" s="682"/>
      <c r="DV390" s="688"/>
      <c r="DW390" s="680" t="s">
        <v>1053</v>
      </c>
      <c r="DX390" s="681" t="s">
        <v>1054</v>
      </c>
      <c r="EC390" s="682"/>
      <c r="ED390" s="688"/>
      <c r="EE390" s="686"/>
      <c r="EW390" s="682"/>
      <c r="EX390" s="688"/>
      <c r="EY390" s="689"/>
    </row>
    <row r="391">
      <c r="A391" s="687"/>
      <c r="B391" s="677" t="s">
        <v>637</v>
      </c>
      <c r="C391" s="683"/>
      <c r="D391" s="683"/>
      <c r="E391" s="686"/>
      <c r="F391" s="682"/>
      <c r="G391" s="686"/>
      <c r="H391" s="682"/>
      <c r="I391" s="688"/>
      <c r="J391" s="680" t="s">
        <v>1055</v>
      </c>
      <c r="K391" s="681" t="s">
        <v>1056</v>
      </c>
      <c r="P391" s="682"/>
      <c r="Q391" s="688"/>
      <c r="R391" s="686"/>
      <c r="AJ391" s="682"/>
      <c r="AK391" s="688"/>
      <c r="AL391" s="689"/>
      <c r="AM391" s="688"/>
      <c r="AN391" s="687"/>
      <c r="AO391" s="677" t="s">
        <v>637</v>
      </c>
      <c r="AP391" s="683"/>
      <c r="AQ391" s="683"/>
      <c r="AR391" s="686"/>
      <c r="AS391" s="682"/>
      <c r="AT391" s="686"/>
      <c r="AU391" s="682"/>
      <c r="AV391" s="688"/>
      <c r="AW391" s="680" t="s">
        <v>1055</v>
      </c>
      <c r="AX391" s="681" t="s">
        <v>1056</v>
      </c>
      <c r="BC391" s="682"/>
      <c r="BD391" s="688"/>
      <c r="BE391" s="686"/>
      <c r="BW391" s="682"/>
      <c r="BX391" s="688"/>
      <c r="BY391" s="689"/>
      <c r="BZ391" s="688"/>
      <c r="CA391" s="687"/>
      <c r="CB391" s="677" t="s">
        <v>637</v>
      </c>
      <c r="CC391" s="683"/>
      <c r="CD391" s="683"/>
      <c r="CE391" s="686"/>
      <c r="CF391" s="682"/>
      <c r="CG391" s="686"/>
      <c r="CH391" s="682"/>
      <c r="CI391" s="688"/>
      <c r="CJ391" s="680" t="s">
        <v>1055</v>
      </c>
      <c r="CK391" s="681" t="s">
        <v>1056</v>
      </c>
      <c r="CP391" s="682"/>
      <c r="CQ391" s="688"/>
      <c r="CR391" s="686"/>
      <c r="DJ391" s="682"/>
      <c r="DK391" s="688"/>
      <c r="DL391" s="689"/>
      <c r="DM391" s="688"/>
      <c r="DN391" s="687"/>
      <c r="DO391" s="677" t="s">
        <v>637</v>
      </c>
      <c r="DP391" s="683"/>
      <c r="DQ391" s="683"/>
      <c r="DR391" s="686"/>
      <c r="DS391" s="682"/>
      <c r="DT391" s="686"/>
      <c r="DU391" s="682"/>
      <c r="DV391" s="688"/>
      <c r="DW391" s="680" t="s">
        <v>1055</v>
      </c>
      <c r="DX391" s="681" t="s">
        <v>1056</v>
      </c>
      <c r="EC391" s="682"/>
      <c r="ED391" s="688"/>
      <c r="EE391" s="686"/>
      <c r="EW391" s="682"/>
      <c r="EX391" s="688"/>
      <c r="EY391" s="689"/>
    </row>
    <row r="392">
      <c r="A392" s="687"/>
      <c r="B392" s="47"/>
      <c r="C392" s="47"/>
      <c r="D392" s="47"/>
      <c r="E392" s="686"/>
      <c r="F392" s="682"/>
      <c r="G392" s="686"/>
      <c r="H392" s="682"/>
      <c r="I392" s="688"/>
      <c r="J392" s="690" t="s">
        <v>1057</v>
      </c>
      <c r="K392" s="691" t="s">
        <v>1058</v>
      </c>
      <c r="L392" s="11"/>
      <c r="M392" s="11"/>
      <c r="N392" s="11"/>
      <c r="O392" s="11"/>
      <c r="P392" s="12"/>
      <c r="Q392" s="688"/>
      <c r="R392" s="48"/>
      <c r="S392" s="11"/>
      <c r="T392" s="11"/>
      <c r="U392" s="11"/>
      <c r="V392" s="11"/>
      <c r="W392" s="11"/>
      <c r="X392" s="11"/>
      <c r="Y392" s="11"/>
      <c r="Z392" s="11"/>
      <c r="AA392" s="11"/>
      <c r="AB392" s="11"/>
      <c r="AC392" s="11"/>
      <c r="AD392" s="11"/>
      <c r="AE392" s="11"/>
      <c r="AF392" s="11"/>
      <c r="AG392" s="11"/>
      <c r="AH392" s="11"/>
      <c r="AI392" s="11"/>
      <c r="AJ392" s="12"/>
      <c r="AK392" s="688"/>
      <c r="AL392" s="689"/>
      <c r="AM392" s="688"/>
      <c r="AN392" s="687"/>
      <c r="AO392" s="47"/>
      <c r="AP392" s="47"/>
      <c r="AQ392" s="47"/>
      <c r="AR392" s="686"/>
      <c r="AS392" s="682"/>
      <c r="AT392" s="686"/>
      <c r="AU392" s="682"/>
      <c r="AV392" s="688"/>
      <c r="AW392" s="690" t="s">
        <v>1057</v>
      </c>
      <c r="AX392" s="691" t="s">
        <v>1058</v>
      </c>
      <c r="AY392" s="11"/>
      <c r="AZ392" s="11"/>
      <c r="BA392" s="11"/>
      <c r="BB392" s="11"/>
      <c r="BC392" s="12"/>
      <c r="BD392" s="688"/>
      <c r="BE392" s="48"/>
      <c r="BF392" s="11"/>
      <c r="BG392" s="11"/>
      <c r="BH392" s="11"/>
      <c r="BI392" s="11"/>
      <c r="BJ392" s="11"/>
      <c r="BK392" s="11"/>
      <c r="BL392" s="11"/>
      <c r="BM392" s="11"/>
      <c r="BN392" s="11"/>
      <c r="BO392" s="11"/>
      <c r="BP392" s="11"/>
      <c r="BQ392" s="11"/>
      <c r="BR392" s="11"/>
      <c r="BS392" s="11"/>
      <c r="BT392" s="11"/>
      <c r="BU392" s="11"/>
      <c r="BV392" s="11"/>
      <c r="BW392" s="12"/>
      <c r="BX392" s="688"/>
      <c r="BY392" s="689"/>
      <c r="BZ392" s="688"/>
      <c r="CA392" s="687"/>
      <c r="CB392" s="47"/>
      <c r="CC392" s="47"/>
      <c r="CD392" s="47"/>
      <c r="CE392" s="686"/>
      <c r="CF392" s="682"/>
      <c r="CG392" s="686"/>
      <c r="CH392" s="682"/>
      <c r="CI392" s="688"/>
      <c r="CJ392" s="690" t="s">
        <v>1057</v>
      </c>
      <c r="CK392" s="691" t="s">
        <v>1058</v>
      </c>
      <c r="CL392" s="11"/>
      <c r="CM392" s="11"/>
      <c r="CN392" s="11"/>
      <c r="CO392" s="11"/>
      <c r="CP392" s="12"/>
      <c r="CQ392" s="688"/>
      <c r="CR392" s="48"/>
      <c r="CS392" s="11"/>
      <c r="CT392" s="11"/>
      <c r="CU392" s="11"/>
      <c r="CV392" s="11"/>
      <c r="CW392" s="11"/>
      <c r="CX392" s="11"/>
      <c r="CY392" s="11"/>
      <c r="CZ392" s="11"/>
      <c r="DA392" s="11"/>
      <c r="DB392" s="11"/>
      <c r="DC392" s="11"/>
      <c r="DD392" s="11"/>
      <c r="DE392" s="11"/>
      <c r="DF392" s="11"/>
      <c r="DG392" s="11"/>
      <c r="DH392" s="11"/>
      <c r="DI392" s="11"/>
      <c r="DJ392" s="12"/>
      <c r="DK392" s="688"/>
      <c r="DL392" s="689"/>
      <c r="DM392" s="688"/>
      <c r="DN392" s="687"/>
      <c r="DO392" s="47"/>
      <c r="DP392" s="47"/>
      <c r="DQ392" s="47"/>
      <c r="DR392" s="686"/>
      <c r="DS392" s="682"/>
      <c r="DT392" s="686"/>
      <c r="DU392" s="682"/>
      <c r="DV392" s="688"/>
      <c r="DW392" s="690" t="s">
        <v>1057</v>
      </c>
      <c r="DX392" s="691" t="s">
        <v>1058</v>
      </c>
      <c r="DY392" s="11"/>
      <c r="DZ392" s="11"/>
      <c r="EA392" s="11"/>
      <c r="EB392" s="11"/>
      <c r="EC392" s="12"/>
      <c r="ED392" s="688"/>
      <c r="EE392" s="48"/>
      <c r="EF392" s="11"/>
      <c r="EG392" s="11"/>
      <c r="EH392" s="11"/>
      <c r="EI392" s="11"/>
      <c r="EJ392" s="11"/>
      <c r="EK392" s="11"/>
      <c r="EL392" s="11"/>
      <c r="EM392" s="11"/>
      <c r="EN392" s="11"/>
      <c r="EO392" s="11"/>
      <c r="EP392" s="11"/>
      <c r="EQ392" s="11"/>
      <c r="ER392" s="11"/>
      <c r="ES392" s="11"/>
      <c r="ET392" s="11"/>
      <c r="EU392" s="11"/>
      <c r="EV392" s="11"/>
      <c r="EW392" s="12"/>
      <c r="EX392" s="688"/>
      <c r="EY392" s="689"/>
    </row>
    <row r="393">
      <c r="A393" s="687"/>
      <c r="B393" s="43"/>
      <c r="C393" s="43"/>
      <c r="D393" s="43"/>
      <c r="E393" s="48"/>
      <c r="F393" s="12"/>
      <c r="G393" s="48"/>
      <c r="H393" s="12"/>
      <c r="I393" s="688"/>
      <c r="J393" s="688"/>
      <c r="K393" s="688"/>
      <c r="L393" s="688"/>
      <c r="M393" s="688"/>
      <c r="N393" s="688"/>
      <c r="O393" s="688"/>
      <c r="P393" s="688"/>
      <c r="Q393" s="688"/>
      <c r="R393" s="688"/>
      <c r="S393" s="688"/>
      <c r="T393" s="688"/>
      <c r="U393" s="688"/>
      <c r="V393" s="688"/>
      <c r="W393" s="688"/>
      <c r="X393" s="688"/>
      <c r="Y393" s="688"/>
      <c r="Z393" s="688"/>
      <c r="AA393" s="688"/>
      <c r="AB393" s="688"/>
      <c r="AC393" s="688"/>
      <c r="AD393" s="688"/>
      <c r="AE393" s="688"/>
      <c r="AF393" s="688"/>
      <c r="AG393" s="688"/>
      <c r="AH393" s="688"/>
      <c r="AI393" s="688"/>
      <c r="AJ393" s="688"/>
      <c r="AK393" s="688"/>
      <c r="AL393" s="689"/>
      <c r="AM393" s="688"/>
      <c r="AN393" s="687"/>
      <c r="AO393" s="43"/>
      <c r="AP393" s="43"/>
      <c r="AQ393" s="43"/>
      <c r="AR393" s="48"/>
      <c r="AS393" s="12"/>
      <c r="AT393" s="48"/>
      <c r="AU393" s="12"/>
      <c r="AV393" s="688"/>
      <c r="AW393" s="688"/>
      <c r="AX393" s="688"/>
      <c r="AY393" s="688"/>
      <c r="AZ393" s="688"/>
      <c r="BA393" s="688"/>
      <c r="BB393" s="688"/>
      <c r="BC393" s="688"/>
      <c r="BD393" s="688"/>
      <c r="BE393" s="688"/>
      <c r="BF393" s="688"/>
      <c r="BG393" s="688"/>
      <c r="BH393" s="688"/>
      <c r="BI393" s="688"/>
      <c r="BJ393" s="688"/>
      <c r="BK393" s="688"/>
      <c r="BL393" s="688"/>
      <c r="BM393" s="688"/>
      <c r="BN393" s="688"/>
      <c r="BO393" s="688"/>
      <c r="BP393" s="688"/>
      <c r="BQ393" s="688"/>
      <c r="BR393" s="688"/>
      <c r="BS393" s="688"/>
      <c r="BT393" s="688"/>
      <c r="BU393" s="688"/>
      <c r="BV393" s="688"/>
      <c r="BW393" s="688"/>
      <c r="BX393" s="688"/>
      <c r="BY393" s="689"/>
      <c r="BZ393" s="688"/>
      <c r="CA393" s="687"/>
      <c r="CB393" s="43"/>
      <c r="CC393" s="43"/>
      <c r="CD393" s="43"/>
      <c r="CE393" s="48"/>
      <c r="CF393" s="12"/>
      <c r="CG393" s="48"/>
      <c r="CH393" s="12"/>
      <c r="CI393" s="688"/>
      <c r="CJ393" s="688"/>
      <c r="CK393" s="688"/>
      <c r="CL393" s="688"/>
      <c r="CM393" s="688"/>
      <c r="CN393" s="688"/>
      <c r="CO393" s="688"/>
      <c r="CP393" s="688"/>
      <c r="CQ393" s="688"/>
      <c r="CR393" s="688"/>
      <c r="CS393" s="688"/>
      <c r="CT393" s="688"/>
      <c r="CU393" s="688"/>
      <c r="CV393" s="688"/>
      <c r="CW393" s="688"/>
      <c r="CX393" s="688"/>
      <c r="CY393" s="688"/>
      <c r="CZ393" s="688"/>
      <c r="DA393" s="688"/>
      <c r="DB393" s="688"/>
      <c r="DC393" s="688"/>
      <c r="DD393" s="688"/>
      <c r="DE393" s="688"/>
      <c r="DF393" s="688"/>
      <c r="DG393" s="688"/>
      <c r="DH393" s="688"/>
      <c r="DI393" s="688"/>
      <c r="DJ393" s="688"/>
      <c r="DK393" s="688"/>
      <c r="DL393" s="689"/>
      <c r="DM393" s="688"/>
      <c r="DN393" s="687"/>
      <c r="DO393" s="43"/>
      <c r="DP393" s="43"/>
      <c r="DQ393" s="43"/>
      <c r="DR393" s="48"/>
      <c r="DS393" s="12"/>
      <c r="DT393" s="48"/>
      <c r="DU393" s="12"/>
      <c r="DV393" s="688"/>
      <c r="DW393" s="688"/>
      <c r="DX393" s="688"/>
      <c r="DY393" s="688"/>
      <c r="DZ393" s="688"/>
      <c r="EA393" s="688"/>
      <c r="EB393" s="688"/>
      <c r="EC393" s="688"/>
      <c r="ED393" s="688"/>
      <c r="EE393" s="688"/>
      <c r="EF393" s="688"/>
      <c r="EG393" s="688"/>
      <c r="EH393" s="688"/>
      <c r="EI393" s="688"/>
      <c r="EJ393" s="688"/>
      <c r="EK393" s="688"/>
      <c r="EL393" s="688"/>
      <c r="EM393" s="688"/>
      <c r="EN393" s="688"/>
      <c r="EO393" s="688"/>
      <c r="EP393" s="688"/>
      <c r="EQ393" s="688"/>
      <c r="ER393" s="688"/>
      <c r="ES393" s="688"/>
      <c r="ET393" s="688"/>
      <c r="EU393" s="688"/>
      <c r="EV393" s="688"/>
      <c r="EW393" s="688"/>
      <c r="EX393" s="688"/>
      <c r="EY393" s="689"/>
    </row>
    <row r="394">
      <c r="A394" s="697"/>
      <c r="B394" s="623"/>
      <c r="C394" s="623"/>
      <c r="D394" s="623"/>
      <c r="E394" s="623"/>
      <c r="F394" s="623"/>
      <c r="G394" s="623"/>
      <c r="H394" s="623"/>
      <c r="I394" s="623"/>
      <c r="J394" s="623"/>
      <c r="K394" s="623"/>
      <c r="L394" s="623"/>
      <c r="M394" s="623"/>
      <c r="N394" s="623"/>
      <c r="O394" s="623"/>
      <c r="P394" s="623"/>
      <c r="Q394" s="623"/>
      <c r="R394" s="623"/>
      <c r="S394" s="623"/>
      <c r="T394" s="623"/>
      <c r="U394" s="623"/>
      <c r="V394" s="623"/>
      <c r="W394" s="623"/>
      <c r="X394" s="623"/>
      <c r="Y394" s="623"/>
      <c r="Z394" s="623"/>
      <c r="AA394" s="623"/>
      <c r="AB394" s="623"/>
      <c r="AC394" s="623"/>
      <c r="AD394" s="623"/>
      <c r="AE394" s="623"/>
      <c r="AF394" s="623"/>
      <c r="AG394" s="623"/>
      <c r="AH394" s="623"/>
      <c r="AI394" s="623"/>
      <c r="AJ394" s="623"/>
      <c r="AK394" s="623"/>
      <c r="AL394" s="698"/>
      <c r="AM394" s="623"/>
      <c r="AN394" s="697"/>
      <c r="AO394" s="623"/>
      <c r="AP394" s="623"/>
      <c r="AQ394" s="623"/>
      <c r="AR394" s="623"/>
      <c r="AS394" s="623"/>
      <c r="AT394" s="623"/>
      <c r="AU394" s="623"/>
      <c r="AV394" s="623"/>
      <c r="AW394" s="623"/>
      <c r="AX394" s="623"/>
      <c r="AY394" s="623"/>
      <c r="AZ394" s="623"/>
      <c r="BA394" s="623"/>
      <c r="BB394" s="623"/>
      <c r="BC394" s="623"/>
      <c r="BD394" s="623"/>
      <c r="BE394" s="623"/>
      <c r="BF394" s="623"/>
      <c r="BG394" s="623"/>
      <c r="BH394" s="623"/>
      <c r="BI394" s="623"/>
      <c r="BJ394" s="623"/>
      <c r="BK394" s="623"/>
      <c r="BL394" s="623"/>
      <c r="BM394" s="623"/>
      <c r="BN394" s="623"/>
      <c r="BO394" s="623"/>
      <c r="BP394" s="623"/>
      <c r="BQ394" s="623"/>
      <c r="BR394" s="623"/>
      <c r="BS394" s="623"/>
      <c r="BT394" s="623"/>
      <c r="BU394" s="623"/>
      <c r="BV394" s="623"/>
      <c r="BW394" s="623"/>
      <c r="BX394" s="623"/>
      <c r="BY394" s="698"/>
      <c r="BZ394" s="623"/>
      <c r="CA394" s="697"/>
      <c r="CB394" s="623"/>
      <c r="CC394" s="623"/>
      <c r="CD394" s="623"/>
      <c r="CE394" s="623"/>
      <c r="CF394" s="623"/>
      <c r="CG394" s="623"/>
      <c r="CH394" s="623"/>
      <c r="CI394" s="623"/>
      <c r="CJ394" s="623"/>
      <c r="CK394" s="623"/>
      <c r="CL394" s="623"/>
      <c r="CM394" s="623"/>
      <c r="CN394" s="623"/>
      <c r="CO394" s="623"/>
      <c r="CP394" s="623"/>
      <c r="CQ394" s="623"/>
      <c r="CR394" s="623"/>
      <c r="CS394" s="623"/>
      <c r="CT394" s="623"/>
      <c r="CU394" s="623"/>
      <c r="CV394" s="623"/>
      <c r="CW394" s="623"/>
      <c r="CX394" s="623"/>
      <c r="CY394" s="623"/>
      <c r="CZ394" s="623"/>
      <c r="DA394" s="623"/>
      <c r="DB394" s="623"/>
      <c r="DC394" s="623"/>
      <c r="DD394" s="623"/>
      <c r="DE394" s="623"/>
      <c r="DF394" s="623"/>
      <c r="DG394" s="623"/>
      <c r="DH394" s="623"/>
      <c r="DI394" s="623"/>
      <c r="DJ394" s="623"/>
      <c r="DK394" s="623"/>
      <c r="DL394" s="698"/>
      <c r="DM394" s="623"/>
      <c r="DN394" s="697"/>
      <c r="DO394" s="623"/>
      <c r="DP394" s="623"/>
      <c r="DQ394" s="623"/>
      <c r="DR394" s="623"/>
      <c r="DS394" s="623"/>
      <c r="DT394" s="623"/>
      <c r="DU394" s="623"/>
      <c r="DV394" s="623"/>
      <c r="DW394" s="623"/>
      <c r="DX394" s="623"/>
      <c r="DY394" s="623"/>
      <c r="DZ394" s="623"/>
      <c r="EA394" s="623"/>
      <c r="EB394" s="623"/>
      <c r="EC394" s="623"/>
      <c r="ED394" s="623"/>
      <c r="EE394" s="623"/>
      <c r="EF394" s="623"/>
      <c r="EG394" s="623"/>
      <c r="EH394" s="623"/>
      <c r="EI394" s="623"/>
      <c r="EJ394" s="623"/>
      <c r="EK394" s="623"/>
      <c r="EL394" s="623"/>
      <c r="EM394" s="623"/>
      <c r="EN394" s="623"/>
      <c r="EO394" s="623"/>
      <c r="EP394" s="623"/>
      <c r="EQ394" s="623"/>
      <c r="ER394" s="623"/>
      <c r="ES394" s="623"/>
      <c r="ET394" s="623"/>
      <c r="EU394" s="623"/>
      <c r="EV394" s="623"/>
      <c r="EW394" s="623"/>
      <c r="EX394" s="623"/>
      <c r="EY394" s="698"/>
    </row>
    <row r="395">
      <c r="A395" s="697"/>
      <c r="B395" s="623"/>
      <c r="C395" s="623"/>
      <c r="D395" s="623"/>
      <c r="E395" s="623"/>
      <c r="F395" s="623"/>
      <c r="G395" s="623"/>
      <c r="H395" s="623"/>
      <c r="I395" s="623"/>
      <c r="J395" s="623"/>
      <c r="K395" s="623"/>
      <c r="L395" s="623"/>
      <c r="M395" s="623"/>
      <c r="N395" s="623"/>
      <c r="O395" s="623"/>
      <c r="P395" s="623"/>
      <c r="Q395" s="623"/>
      <c r="R395" s="623"/>
      <c r="S395" s="623"/>
      <c r="T395" s="623"/>
      <c r="U395" s="623"/>
      <c r="V395" s="623"/>
      <c r="W395" s="623"/>
      <c r="X395" s="623"/>
      <c r="Y395" s="623"/>
      <c r="Z395" s="623"/>
      <c r="AA395" s="623"/>
      <c r="AB395" s="623"/>
      <c r="AC395" s="623"/>
      <c r="AD395" s="623"/>
      <c r="AE395" s="623"/>
      <c r="AF395" s="623"/>
      <c r="AG395" s="623"/>
      <c r="AH395" s="623"/>
      <c r="AI395" s="623"/>
      <c r="AJ395" s="623"/>
      <c r="AK395" s="623"/>
      <c r="AL395" s="698"/>
      <c r="AM395" s="623"/>
      <c r="AN395" s="697"/>
      <c r="AO395" s="623"/>
      <c r="AP395" s="623"/>
      <c r="AQ395" s="623"/>
      <c r="AR395" s="623"/>
      <c r="AS395" s="623"/>
      <c r="AT395" s="623"/>
      <c r="AU395" s="623"/>
      <c r="AV395" s="623"/>
      <c r="AW395" s="623"/>
      <c r="AX395" s="623"/>
      <c r="AY395" s="623"/>
      <c r="AZ395" s="623"/>
      <c r="BA395" s="623"/>
      <c r="BB395" s="623"/>
      <c r="BC395" s="623"/>
      <c r="BD395" s="623"/>
      <c r="BE395" s="623"/>
      <c r="BF395" s="623"/>
      <c r="BG395" s="623"/>
      <c r="BH395" s="623"/>
      <c r="BI395" s="623"/>
      <c r="BJ395" s="623"/>
      <c r="BK395" s="623"/>
      <c r="BL395" s="623"/>
      <c r="BM395" s="623"/>
      <c r="BN395" s="623"/>
      <c r="BO395" s="623"/>
      <c r="BP395" s="623"/>
      <c r="BQ395" s="623"/>
      <c r="BR395" s="623"/>
      <c r="BS395" s="623"/>
      <c r="BT395" s="623"/>
      <c r="BU395" s="623"/>
      <c r="BV395" s="623"/>
      <c r="BW395" s="623"/>
      <c r="BX395" s="623"/>
      <c r="BY395" s="698"/>
      <c r="BZ395" s="623"/>
      <c r="CA395" s="697"/>
      <c r="CB395" s="623"/>
      <c r="CC395" s="623"/>
      <c r="CD395" s="623"/>
      <c r="CE395" s="623"/>
      <c r="CF395" s="623"/>
      <c r="CG395" s="623"/>
      <c r="CH395" s="623"/>
      <c r="CI395" s="623"/>
      <c r="CJ395" s="623"/>
      <c r="CK395" s="623"/>
      <c r="CL395" s="623"/>
      <c r="CM395" s="623"/>
      <c r="CN395" s="623"/>
      <c r="CO395" s="623"/>
      <c r="CP395" s="623"/>
      <c r="CQ395" s="623"/>
      <c r="CR395" s="623"/>
      <c r="CS395" s="623"/>
      <c r="CT395" s="623"/>
      <c r="CU395" s="623"/>
      <c r="CV395" s="623"/>
      <c r="CW395" s="623"/>
      <c r="CX395" s="623"/>
      <c r="CY395" s="623"/>
      <c r="CZ395" s="623"/>
      <c r="DA395" s="623"/>
      <c r="DB395" s="623"/>
      <c r="DC395" s="623"/>
      <c r="DD395" s="623"/>
      <c r="DE395" s="623"/>
      <c r="DF395" s="623"/>
      <c r="DG395" s="623"/>
      <c r="DH395" s="623"/>
      <c r="DI395" s="623"/>
      <c r="DJ395" s="623"/>
      <c r="DK395" s="623"/>
      <c r="DL395" s="698"/>
      <c r="DM395" s="623"/>
      <c r="DN395" s="697"/>
      <c r="DO395" s="623"/>
      <c r="DP395" s="623"/>
      <c r="DQ395" s="623"/>
      <c r="DR395" s="623"/>
      <c r="DS395" s="623"/>
      <c r="DT395" s="623"/>
      <c r="DU395" s="623"/>
      <c r="DV395" s="623"/>
      <c r="DW395" s="623"/>
      <c r="DX395" s="623"/>
      <c r="DY395" s="623"/>
      <c r="DZ395" s="623"/>
      <c r="EA395" s="623"/>
      <c r="EB395" s="623"/>
      <c r="EC395" s="623"/>
      <c r="ED395" s="623"/>
      <c r="EE395" s="623"/>
      <c r="EF395" s="623"/>
      <c r="EG395" s="623"/>
      <c r="EH395" s="623"/>
      <c r="EI395" s="623"/>
      <c r="EJ395" s="623"/>
      <c r="EK395" s="623"/>
      <c r="EL395" s="623"/>
      <c r="EM395" s="623"/>
      <c r="EN395" s="623"/>
      <c r="EO395" s="623"/>
      <c r="EP395" s="623"/>
      <c r="EQ395" s="623"/>
      <c r="ER395" s="623"/>
      <c r="ES395" s="623"/>
      <c r="ET395" s="623"/>
      <c r="EU395" s="623"/>
      <c r="EV395" s="623"/>
      <c r="EW395" s="623"/>
      <c r="EX395" s="623"/>
      <c r="EY395" s="698"/>
    </row>
    <row r="396">
      <c r="A396" s="697"/>
      <c r="B396" s="623"/>
      <c r="C396" s="623"/>
      <c r="D396" s="623"/>
      <c r="E396" s="623"/>
      <c r="F396" s="623"/>
      <c r="G396" s="623"/>
      <c r="H396" s="623"/>
      <c r="I396" s="623"/>
      <c r="J396" s="623"/>
      <c r="K396" s="623"/>
      <c r="L396" s="623"/>
      <c r="M396" s="623"/>
      <c r="N396" s="623"/>
      <c r="O396" s="623"/>
      <c r="P396" s="623"/>
      <c r="Q396" s="623"/>
      <c r="R396" s="623"/>
      <c r="S396" s="623"/>
      <c r="T396" s="623"/>
      <c r="U396" s="623"/>
      <c r="V396" s="623"/>
      <c r="W396" s="623"/>
      <c r="X396" s="623"/>
      <c r="Y396" s="623"/>
      <c r="Z396" s="623"/>
      <c r="AA396" s="623"/>
      <c r="AB396" s="623"/>
      <c r="AC396" s="623"/>
      <c r="AD396" s="623"/>
      <c r="AE396" s="623"/>
      <c r="AF396" s="623"/>
      <c r="AG396" s="623"/>
      <c r="AH396" s="623"/>
      <c r="AI396" s="623"/>
      <c r="AJ396" s="623"/>
      <c r="AK396" s="623"/>
      <c r="AL396" s="698"/>
      <c r="AM396" s="623"/>
      <c r="AN396" s="697"/>
      <c r="AO396" s="623"/>
      <c r="AP396" s="623"/>
      <c r="AQ396" s="623"/>
      <c r="AR396" s="623"/>
      <c r="AS396" s="623"/>
      <c r="AT396" s="623"/>
      <c r="AU396" s="623"/>
      <c r="AV396" s="623"/>
      <c r="AW396" s="623"/>
      <c r="AX396" s="623"/>
      <c r="AY396" s="623"/>
      <c r="AZ396" s="623"/>
      <c r="BA396" s="623"/>
      <c r="BB396" s="623"/>
      <c r="BC396" s="623"/>
      <c r="BD396" s="623"/>
      <c r="BE396" s="623"/>
      <c r="BF396" s="623"/>
      <c r="BG396" s="623"/>
      <c r="BH396" s="623"/>
      <c r="BI396" s="623"/>
      <c r="BJ396" s="623"/>
      <c r="BK396" s="623"/>
      <c r="BL396" s="623"/>
      <c r="BM396" s="623"/>
      <c r="BN396" s="623"/>
      <c r="BO396" s="623"/>
      <c r="BP396" s="623"/>
      <c r="BQ396" s="623"/>
      <c r="BR396" s="623"/>
      <c r="BS396" s="623"/>
      <c r="BT396" s="623"/>
      <c r="BU396" s="623"/>
      <c r="BV396" s="623"/>
      <c r="BW396" s="623"/>
      <c r="BX396" s="623"/>
      <c r="BY396" s="698"/>
      <c r="BZ396" s="623"/>
      <c r="CA396" s="697"/>
      <c r="CB396" s="623"/>
      <c r="CC396" s="623"/>
      <c r="CD396" s="623"/>
      <c r="CE396" s="623"/>
      <c r="CF396" s="623"/>
      <c r="CG396" s="623"/>
      <c r="CH396" s="623"/>
      <c r="CI396" s="623"/>
      <c r="CJ396" s="623"/>
      <c r="CK396" s="623"/>
      <c r="CL396" s="623"/>
      <c r="CM396" s="623"/>
      <c r="CN396" s="623"/>
      <c r="CO396" s="623"/>
      <c r="CP396" s="623"/>
      <c r="CQ396" s="623"/>
      <c r="CR396" s="623"/>
      <c r="CS396" s="623"/>
      <c r="CT396" s="623"/>
      <c r="CU396" s="623"/>
      <c r="CV396" s="623"/>
      <c r="CW396" s="623"/>
      <c r="CX396" s="623"/>
      <c r="CY396" s="623"/>
      <c r="CZ396" s="623"/>
      <c r="DA396" s="623"/>
      <c r="DB396" s="623"/>
      <c r="DC396" s="623"/>
      <c r="DD396" s="623"/>
      <c r="DE396" s="623"/>
      <c r="DF396" s="623"/>
      <c r="DG396" s="623"/>
      <c r="DH396" s="623"/>
      <c r="DI396" s="623"/>
      <c r="DJ396" s="623"/>
      <c r="DK396" s="623"/>
      <c r="DL396" s="698"/>
      <c r="DM396" s="623"/>
      <c r="DN396" s="697"/>
      <c r="DO396" s="623"/>
      <c r="DP396" s="623"/>
      <c r="DQ396" s="623"/>
      <c r="DR396" s="623"/>
      <c r="DS396" s="623"/>
      <c r="DT396" s="623"/>
      <c r="DU396" s="623"/>
      <c r="DV396" s="623"/>
      <c r="DW396" s="623"/>
      <c r="DX396" s="623"/>
      <c r="DY396" s="623"/>
      <c r="DZ396" s="623"/>
      <c r="EA396" s="623"/>
      <c r="EB396" s="623"/>
      <c r="EC396" s="623"/>
      <c r="ED396" s="623"/>
      <c r="EE396" s="623"/>
      <c r="EF396" s="623"/>
      <c r="EG396" s="623"/>
      <c r="EH396" s="623"/>
      <c r="EI396" s="623"/>
      <c r="EJ396" s="623"/>
      <c r="EK396" s="623"/>
      <c r="EL396" s="623"/>
      <c r="EM396" s="623"/>
      <c r="EN396" s="623"/>
      <c r="EO396" s="623"/>
      <c r="EP396" s="623"/>
      <c r="EQ396" s="623"/>
      <c r="ER396" s="623"/>
      <c r="ES396" s="623"/>
      <c r="ET396" s="623"/>
      <c r="EU396" s="623"/>
      <c r="EV396" s="623"/>
      <c r="EW396" s="623"/>
      <c r="EX396" s="623"/>
      <c r="EY396" s="698"/>
    </row>
    <row r="397">
      <c r="A397" s="692" t="s">
        <v>1059</v>
      </c>
      <c r="P397" s="693"/>
      <c r="Q397" s="627"/>
      <c r="R397" s="627"/>
      <c r="S397" s="627"/>
      <c r="T397" s="627"/>
      <c r="U397" s="627"/>
      <c r="V397" s="627"/>
      <c r="W397" s="627"/>
      <c r="X397" s="627"/>
      <c r="Y397" s="627"/>
      <c r="Z397" s="627"/>
      <c r="AA397" s="627"/>
      <c r="AB397" s="627"/>
      <c r="AC397" s="627"/>
      <c r="AD397" s="627"/>
      <c r="AE397" s="627"/>
      <c r="AF397" s="627"/>
      <c r="AG397" s="627"/>
      <c r="AH397" s="627"/>
      <c r="AI397" s="627"/>
      <c r="AJ397" s="627"/>
      <c r="AK397" s="627"/>
      <c r="AL397" s="626"/>
      <c r="AM397" s="626"/>
      <c r="AN397" s="625" t="s">
        <v>1059</v>
      </c>
      <c r="BC397" s="693"/>
      <c r="BD397" s="706"/>
      <c r="BE397" s="627"/>
      <c r="BF397" s="627"/>
      <c r="BG397" s="627"/>
      <c r="BH397" s="627"/>
      <c r="BI397" s="627"/>
      <c r="BJ397" s="627"/>
      <c r="BK397" s="627"/>
      <c r="BL397" s="627"/>
      <c r="BM397" s="627"/>
      <c r="BN397" s="627"/>
      <c r="BO397" s="627"/>
      <c r="BP397" s="627"/>
      <c r="BQ397" s="627"/>
      <c r="BR397" s="627"/>
      <c r="BS397" s="627"/>
      <c r="BT397" s="627"/>
      <c r="BU397" s="627"/>
      <c r="BV397" s="627"/>
      <c r="BW397" s="627"/>
      <c r="BX397" s="627"/>
      <c r="BY397" s="626"/>
      <c r="BZ397" s="626"/>
      <c r="CA397" s="625" t="s">
        <v>1059</v>
      </c>
      <c r="CP397" s="693"/>
      <c r="CQ397" s="706"/>
      <c r="CR397" s="627"/>
      <c r="CS397" s="627"/>
      <c r="CT397" s="627"/>
      <c r="CU397" s="627"/>
      <c r="CV397" s="627"/>
      <c r="CW397" s="627"/>
      <c r="CX397" s="627"/>
      <c r="CY397" s="627"/>
      <c r="CZ397" s="627"/>
      <c r="DA397" s="627"/>
      <c r="DB397" s="627"/>
      <c r="DC397" s="627"/>
      <c r="DD397" s="627"/>
      <c r="DE397" s="627"/>
      <c r="DF397" s="627"/>
      <c r="DG397" s="627"/>
      <c r="DH397" s="627"/>
      <c r="DI397" s="627"/>
      <c r="DJ397" s="627"/>
      <c r="DK397" s="627"/>
      <c r="DL397" s="626"/>
      <c r="DM397" s="626"/>
      <c r="DN397" s="625" t="s">
        <v>1059</v>
      </c>
      <c r="EC397" s="693"/>
      <c r="ED397" s="706"/>
      <c r="EE397" s="627"/>
      <c r="EF397" s="627"/>
      <c r="EG397" s="627"/>
      <c r="EH397" s="627"/>
      <c r="EI397" s="627"/>
      <c r="EJ397" s="627"/>
      <c r="EK397" s="627"/>
      <c r="EL397" s="627"/>
      <c r="EM397" s="627"/>
      <c r="EN397" s="627"/>
      <c r="EO397" s="627"/>
      <c r="EP397" s="627"/>
      <c r="EQ397" s="627"/>
      <c r="ER397" s="627"/>
      <c r="ES397" s="627"/>
      <c r="ET397" s="627"/>
      <c r="EU397" s="627"/>
      <c r="EV397" s="627"/>
      <c r="EW397" s="627"/>
      <c r="EX397" s="627"/>
      <c r="EY397" s="626"/>
    </row>
    <row r="398">
      <c r="A398" s="697"/>
      <c r="B398" s="623"/>
      <c r="C398" s="623"/>
      <c r="D398" s="623"/>
      <c r="E398" s="623"/>
      <c r="F398" s="623"/>
      <c r="G398" s="623"/>
      <c r="H398" s="623"/>
      <c r="I398" s="623"/>
      <c r="J398" s="623"/>
      <c r="K398" s="623"/>
      <c r="L398" s="623"/>
      <c r="M398" s="623"/>
      <c r="N398" s="623"/>
      <c r="O398" s="623"/>
      <c r="P398" s="623"/>
      <c r="Q398" s="623"/>
      <c r="R398" s="623"/>
      <c r="S398" s="623"/>
      <c r="T398" s="623"/>
      <c r="U398" s="623"/>
      <c r="V398" s="623"/>
      <c r="W398" s="623"/>
      <c r="X398" s="623"/>
      <c r="Y398" s="623"/>
      <c r="Z398" s="623"/>
      <c r="AA398" s="623"/>
      <c r="AB398" s="623"/>
      <c r="AC398" s="623"/>
      <c r="AD398" s="623"/>
      <c r="AE398" s="623"/>
      <c r="AF398" s="623"/>
      <c r="AG398" s="623"/>
      <c r="AH398" s="623"/>
      <c r="AI398" s="623"/>
      <c r="AJ398" s="623"/>
      <c r="AK398" s="623"/>
      <c r="AL398" s="698"/>
      <c r="AM398" s="623"/>
      <c r="AN398" s="697"/>
      <c r="AO398" s="623"/>
      <c r="AP398" s="623"/>
      <c r="AQ398" s="623"/>
      <c r="AR398" s="623"/>
      <c r="AS398" s="623"/>
      <c r="AT398" s="623"/>
      <c r="AU398" s="623"/>
      <c r="AV398" s="623"/>
      <c r="AW398" s="623"/>
      <c r="AX398" s="623"/>
      <c r="AY398" s="623"/>
      <c r="AZ398" s="623"/>
      <c r="BA398" s="623"/>
      <c r="BB398" s="623"/>
      <c r="BC398" s="623"/>
      <c r="BD398" s="623"/>
      <c r="BE398" s="623"/>
      <c r="BF398" s="623"/>
      <c r="BG398" s="623"/>
      <c r="BH398" s="623"/>
      <c r="BI398" s="623"/>
      <c r="BJ398" s="623"/>
      <c r="BK398" s="623"/>
      <c r="BL398" s="623"/>
      <c r="BM398" s="623"/>
      <c r="BN398" s="623"/>
      <c r="BO398" s="623"/>
      <c r="BP398" s="623"/>
      <c r="BQ398" s="623"/>
      <c r="BR398" s="623"/>
      <c r="BS398" s="623"/>
      <c r="BT398" s="623"/>
      <c r="BU398" s="623"/>
      <c r="BV398" s="623"/>
      <c r="BW398" s="623"/>
      <c r="BX398" s="623"/>
      <c r="BY398" s="698"/>
      <c r="BZ398" s="623"/>
      <c r="CA398" s="697"/>
      <c r="CB398" s="623"/>
      <c r="CC398" s="623"/>
      <c r="CD398" s="623"/>
      <c r="CE398" s="623"/>
      <c r="CF398" s="623"/>
      <c r="CG398" s="623"/>
      <c r="CH398" s="623"/>
      <c r="CI398" s="623"/>
      <c r="CJ398" s="623"/>
      <c r="CK398" s="623"/>
      <c r="CL398" s="623"/>
      <c r="CM398" s="623"/>
      <c r="CN398" s="623"/>
      <c r="CO398" s="623"/>
      <c r="CP398" s="623"/>
      <c r="CQ398" s="623"/>
      <c r="CR398" s="623"/>
      <c r="CS398" s="623"/>
      <c r="CT398" s="623"/>
      <c r="CU398" s="623"/>
      <c r="CV398" s="623"/>
      <c r="CW398" s="623"/>
      <c r="CX398" s="623"/>
      <c r="CY398" s="623"/>
      <c r="CZ398" s="623"/>
      <c r="DA398" s="623"/>
      <c r="DB398" s="623"/>
      <c r="DC398" s="623"/>
      <c r="DD398" s="623"/>
      <c r="DE398" s="623"/>
      <c r="DF398" s="623"/>
      <c r="DG398" s="623"/>
      <c r="DH398" s="623"/>
      <c r="DI398" s="623"/>
      <c r="DJ398" s="623"/>
      <c r="DK398" s="623"/>
      <c r="DL398" s="698"/>
      <c r="DM398" s="623"/>
      <c r="DN398" s="697"/>
      <c r="DO398" s="623"/>
      <c r="DP398" s="623"/>
      <c r="DQ398" s="623"/>
      <c r="DR398" s="623"/>
      <c r="DS398" s="623"/>
      <c r="DT398" s="623"/>
      <c r="DU398" s="623"/>
      <c r="DV398" s="623"/>
      <c r="DW398" s="623"/>
      <c r="DX398" s="623"/>
      <c r="DY398" s="623"/>
      <c r="DZ398" s="623"/>
      <c r="EA398" s="623"/>
      <c r="EB398" s="623"/>
      <c r="EC398" s="623"/>
      <c r="ED398" s="623"/>
      <c r="EE398" s="623"/>
      <c r="EF398" s="623"/>
      <c r="EG398" s="623"/>
      <c r="EH398" s="623"/>
      <c r="EI398" s="623"/>
      <c r="EJ398" s="623"/>
      <c r="EK398" s="623"/>
      <c r="EL398" s="623"/>
      <c r="EM398" s="623"/>
      <c r="EN398" s="623"/>
      <c r="EO398" s="623"/>
      <c r="EP398" s="623"/>
      <c r="EQ398" s="623"/>
      <c r="ER398" s="623"/>
      <c r="ES398" s="623"/>
      <c r="ET398" s="623"/>
      <c r="EU398" s="623"/>
      <c r="EV398" s="623"/>
      <c r="EW398" s="623"/>
      <c r="EX398" s="623"/>
      <c r="EY398" s="698"/>
    </row>
    <row r="399">
      <c r="A399" s="699"/>
      <c r="B399" s="700"/>
      <c r="C399" s="700"/>
      <c r="D399" s="700"/>
      <c r="E399" s="700"/>
      <c r="F399" s="700"/>
      <c r="G399" s="700"/>
      <c r="H399" s="700"/>
      <c r="I399" s="700"/>
      <c r="J399" s="700"/>
      <c r="K399" s="700"/>
      <c r="L399" s="700"/>
      <c r="M399" s="700"/>
      <c r="N399" s="700"/>
      <c r="O399" s="700"/>
      <c r="P399" s="700"/>
      <c r="Q399" s="700"/>
      <c r="R399" s="700"/>
      <c r="S399" s="701" t="s">
        <v>1060</v>
      </c>
      <c r="T399" s="702"/>
      <c r="U399" s="702"/>
      <c r="V399" s="702"/>
      <c r="W399" s="702"/>
      <c r="X399" s="702"/>
      <c r="Y399" s="702"/>
      <c r="Z399" s="702"/>
      <c r="AA399" s="700"/>
      <c r="AB399" s="700"/>
      <c r="AC399" s="701" t="s">
        <v>1061</v>
      </c>
      <c r="AD399" s="702"/>
      <c r="AE399" s="702"/>
      <c r="AF399" s="702"/>
      <c r="AG399" s="702"/>
      <c r="AH399" s="702"/>
      <c r="AI399" s="702"/>
      <c r="AJ399" s="700"/>
      <c r="AK399" s="700"/>
      <c r="AL399" s="703"/>
      <c r="AM399" s="623"/>
      <c r="AN399" s="699"/>
      <c r="AO399" s="700"/>
      <c r="AP399" s="700"/>
      <c r="AQ399" s="700"/>
      <c r="AR399" s="700"/>
      <c r="AS399" s="700"/>
      <c r="AT399" s="700"/>
      <c r="AU399" s="700"/>
      <c r="AV399" s="700"/>
      <c r="AW399" s="700"/>
      <c r="AX399" s="700"/>
      <c r="AY399" s="700"/>
      <c r="AZ399" s="700"/>
      <c r="BA399" s="700"/>
      <c r="BB399" s="700"/>
      <c r="BC399" s="700"/>
      <c r="BD399" s="700"/>
      <c r="BE399" s="700"/>
      <c r="BF399" s="701" t="s">
        <v>1060</v>
      </c>
      <c r="BG399" s="702"/>
      <c r="BH399" s="702"/>
      <c r="BI399" s="702"/>
      <c r="BJ399" s="702"/>
      <c r="BK399" s="702"/>
      <c r="BL399" s="702"/>
      <c r="BM399" s="702"/>
      <c r="BN399" s="700"/>
      <c r="BO399" s="700"/>
      <c r="BP399" s="701" t="s">
        <v>1061</v>
      </c>
      <c r="BQ399" s="702"/>
      <c r="BR399" s="702"/>
      <c r="BS399" s="702"/>
      <c r="BT399" s="702"/>
      <c r="BU399" s="702"/>
      <c r="BV399" s="702"/>
      <c r="BW399" s="700"/>
      <c r="BX399" s="700"/>
      <c r="BY399" s="703"/>
      <c r="BZ399" s="623"/>
      <c r="CA399" s="699"/>
      <c r="CB399" s="700"/>
      <c r="CC399" s="700"/>
      <c r="CD399" s="700"/>
      <c r="CE399" s="700"/>
      <c r="CF399" s="700"/>
      <c r="CG399" s="700"/>
      <c r="CH399" s="700"/>
      <c r="CI399" s="700"/>
      <c r="CJ399" s="700"/>
      <c r="CK399" s="700"/>
      <c r="CL399" s="700"/>
      <c r="CM399" s="700"/>
      <c r="CN399" s="700"/>
      <c r="CO399" s="700"/>
      <c r="CP399" s="700"/>
      <c r="CQ399" s="700"/>
      <c r="CR399" s="700"/>
      <c r="CS399" s="701" t="s">
        <v>1060</v>
      </c>
      <c r="CT399" s="702"/>
      <c r="CU399" s="702"/>
      <c r="CV399" s="702"/>
      <c r="CW399" s="702"/>
      <c r="CX399" s="702"/>
      <c r="CY399" s="702"/>
      <c r="CZ399" s="702"/>
      <c r="DA399" s="700"/>
      <c r="DB399" s="700"/>
      <c r="DC399" s="701" t="s">
        <v>1061</v>
      </c>
      <c r="DD399" s="702"/>
      <c r="DE399" s="702"/>
      <c r="DF399" s="702"/>
      <c r="DG399" s="702"/>
      <c r="DH399" s="702"/>
      <c r="DI399" s="702"/>
      <c r="DJ399" s="700"/>
      <c r="DK399" s="700"/>
      <c r="DL399" s="703"/>
      <c r="DM399" s="623"/>
      <c r="DN399" s="699"/>
      <c r="DO399" s="700"/>
      <c r="DP399" s="700"/>
      <c r="DQ399" s="700"/>
      <c r="DR399" s="700"/>
      <c r="DS399" s="700"/>
      <c r="DT399" s="700"/>
      <c r="DU399" s="700"/>
      <c r="DV399" s="700"/>
      <c r="DW399" s="700"/>
      <c r="DX399" s="700"/>
      <c r="DY399" s="700"/>
      <c r="DZ399" s="700"/>
      <c r="EA399" s="700"/>
      <c r="EB399" s="700"/>
      <c r="EC399" s="700"/>
      <c r="ED399" s="700"/>
      <c r="EE399" s="700"/>
      <c r="EF399" s="701" t="s">
        <v>1060</v>
      </c>
      <c r="EG399" s="702"/>
      <c r="EH399" s="702"/>
      <c r="EI399" s="702"/>
      <c r="EJ399" s="702"/>
      <c r="EK399" s="702"/>
      <c r="EL399" s="702"/>
      <c r="EM399" s="702"/>
      <c r="EN399" s="700"/>
      <c r="EO399" s="700"/>
      <c r="EP399" s="701" t="s">
        <v>1061</v>
      </c>
      <c r="EQ399" s="702"/>
      <c r="ER399" s="702"/>
      <c r="ES399" s="702"/>
      <c r="ET399" s="702"/>
      <c r="EU399" s="702"/>
      <c r="EV399" s="702"/>
      <c r="EW399" s="700"/>
      <c r="EX399" s="700"/>
      <c r="EY399" s="703"/>
    </row>
    <row r="400">
      <c r="A400" s="623"/>
      <c r="B400" s="623"/>
      <c r="C400" s="623"/>
      <c r="D400" s="623"/>
      <c r="E400" s="623"/>
      <c r="F400" s="623"/>
      <c r="G400" s="623"/>
      <c r="H400" s="623"/>
      <c r="I400" s="623"/>
      <c r="J400" s="623"/>
      <c r="K400" s="623"/>
      <c r="L400" s="623"/>
      <c r="M400" s="623"/>
      <c r="N400" s="623"/>
      <c r="O400" s="623"/>
      <c r="P400" s="623"/>
      <c r="Q400" s="623"/>
      <c r="R400" s="623"/>
      <c r="S400" s="704"/>
      <c r="T400" s="704"/>
      <c r="U400" s="704"/>
      <c r="V400" s="704"/>
      <c r="W400" s="704"/>
      <c r="X400" s="704"/>
      <c r="Y400" s="704"/>
      <c r="Z400" s="704"/>
      <c r="AA400" s="623"/>
      <c r="AB400" s="623"/>
      <c r="AC400" s="704"/>
      <c r="AD400" s="704"/>
      <c r="AE400" s="704"/>
      <c r="AF400" s="704"/>
      <c r="AG400" s="704"/>
      <c r="AH400" s="704"/>
      <c r="AI400" s="704"/>
      <c r="AJ400" s="623"/>
      <c r="AK400" s="623"/>
      <c r="AL400" s="623"/>
      <c r="AM400" s="623"/>
      <c r="AN400" s="623"/>
      <c r="AO400" s="623"/>
      <c r="AP400" s="623"/>
      <c r="AQ400" s="623"/>
      <c r="AR400" s="623"/>
      <c r="AS400" s="623"/>
      <c r="AT400" s="623"/>
      <c r="AU400" s="623"/>
      <c r="AV400" s="623"/>
      <c r="AW400" s="623"/>
      <c r="AX400" s="623"/>
      <c r="AY400" s="623"/>
      <c r="AZ400" s="623"/>
      <c r="BA400" s="623"/>
      <c r="BB400" s="623"/>
      <c r="BC400" s="623"/>
      <c r="BD400" s="623"/>
      <c r="BE400" s="623"/>
      <c r="BF400" s="704"/>
      <c r="BG400" s="704"/>
      <c r="BH400" s="704"/>
      <c r="BI400" s="704"/>
      <c r="BJ400" s="704"/>
      <c r="BK400" s="704"/>
      <c r="BL400" s="704"/>
      <c r="BM400" s="704"/>
      <c r="BN400" s="623"/>
      <c r="BO400" s="623"/>
      <c r="BP400" s="704"/>
      <c r="BQ400" s="704"/>
      <c r="BR400" s="704"/>
      <c r="BS400" s="704"/>
      <c r="BT400" s="704"/>
      <c r="BU400" s="704"/>
      <c r="BV400" s="704"/>
      <c r="BW400" s="623"/>
      <c r="BX400" s="623"/>
      <c r="BY400" s="623"/>
      <c r="BZ400" s="623"/>
      <c r="CA400" s="623"/>
      <c r="CB400" s="623"/>
      <c r="CC400" s="623"/>
      <c r="CD400" s="623"/>
      <c r="CE400" s="623"/>
      <c r="CF400" s="623"/>
      <c r="CG400" s="623"/>
      <c r="CH400" s="623"/>
      <c r="CI400" s="623"/>
      <c r="CJ400" s="623"/>
      <c r="CK400" s="623"/>
      <c r="CL400" s="623"/>
      <c r="CM400" s="623"/>
      <c r="CN400" s="623"/>
      <c r="CO400" s="623"/>
      <c r="CP400" s="623"/>
      <c r="CQ400" s="623"/>
      <c r="CR400" s="623"/>
      <c r="CS400" s="704"/>
      <c r="CT400" s="704"/>
      <c r="CU400" s="704"/>
      <c r="CV400" s="704"/>
      <c r="CW400" s="704"/>
      <c r="CX400" s="704"/>
      <c r="CY400" s="704"/>
      <c r="CZ400" s="704"/>
      <c r="DA400" s="623"/>
      <c r="DB400" s="623"/>
      <c r="DC400" s="704"/>
      <c r="DD400" s="704"/>
      <c r="DE400" s="704"/>
      <c r="DF400" s="704"/>
      <c r="DG400" s="704"/>
      <c r="DH400" s="704"/>
      <c r="DI400" s="704"/>
      <c r="DJ400" s="623"/>
      <c r="DK400" s="623"/>
      <c r="DL400" s="623"/>
      <c r="DM400" s="623"/>
      <c r="DN400" s="623"/>
      <c r="DO400" s="623"/>
      <c r="DP400" s="623"/>
      <c r="DQ400" s="623"/>
      <c r="DR400" s="623"/>
      <c r="DS400" s="623"/>
      <c r="DT400" s="623"/>
      <c r="DU400" s="623"/>
      <c r="DV400" s="623"/>
      <c r="DW400" s="623"/>
      <c r="DX400" s="623"/>
      <c r="DY400" s="623"/>
      <c r="DZ400" s="623"/>
      <c r="EA400" s="623"/>
      <c r="EB400" s="623"/>
      <c r="EC400" s="623"/>
      <c r="ED400" s="623"/>
      <c r="EE400" s="623"/>
      <c r="EF400" s="704"/>
      <c r="EG400" s="704"/>
      <c r="EH400" s="704"/>
      <c r="EI400" s="704"/>
      <c r="EJ400" s="704"/>
      <c r="EK400" s="704"/>
      <c r="EL400" s="704"/>
      <c r="EM400" s="704"/>
      <c r="EN400" s="623"/>
      <c r="EO400" s="623"/>
      <c r="EP400" s="704"/>
      <c r="EQ400" s="704"/>
      <c r="ER400" s="704"/>
      <c r="ES400" s="704"/>
      <c r="ET400" s="704"/>
      <c r="EU400" s="704"/>
      <c r="EV400" s="704"/>
      <c r="EW400" s="623"/>
      <c r="EX400" s="623"/>
      <c r="EY400" s="623"/>
    </row>
    <row r="401">
      <c r="A401" s="620"/>
      <c r="B401" s="621"/>
      <c r="C401" s="621"/>
      <c r="D401" s="621"/>
      <c r="E401" s="621"/>
      <c r="F401" s="621"/>
      <c r="G401" s="621"/>
      <c r="H401" s="621"/>
      <c r="I401" s="621"/>
      <c r="J401" s="621"/>
      <c r="K401" s="621"/>
      <c r="L401" s="621"/>
      <c r="M401" s="621"/>
      <c r="N401" s="621"/>
      <c r="O401" s="621"/>
      <c r="P401" s="621"/>
      <c r="Q401" s="621"/>
      <c r="R401" s="621"/>
      <c r="S401" s="621"/>
      <c r="T401" s="621"/>
      <c r="U401" s="621"/>
      <c r="V401" s="621"/>
      <c r="W401" s="621"/>
      <c r="X401" s="621"/>
      <c r="Y401" s="621"/>
      <c r="Z401" s="621"/>
      <c r="AA401" s="621"/>
      <c r="AB401" s="621"/>
      <c r="AC401" s="621"/>
      <c r="AD401" s="621"/>
      <c r="AE401" s="621"/>
      <c r="AF401" s="621"/>
      <c r="AG401" s="621"/>
      <c r="AH401" s="621"/>
      <c r="AI401" s="621"/>
      <c r="AJ401" s="621"/>
      <c r="AK401" s="621"/>
      <c r="AL401" s="622"/>
      <c r="AM401" s="623"/>
      <c r="AN401" s="620"/>
      <c r="AO401" s="621"/>
      <c r="AP401" s="621"/>
      <c r="AQ401" s="621"/>
      <c r="AR401" s="621"/>
      <c r="AS401" s="621"/>
      <c r="AT401" s="621"/>
      <c r="AU401" s="621"/>
      <c r="AV401" s="621"/>
      <c r="AW401" s="621"/>
      <c r="AX401" s="621"/>
      <c r="AY401" s="621"/>
      <c r="AZ401" s="621"/>
      <c r="BA401" s="621"/>
      <c r="BB401" s="621"/>
      <c r="BC401" s="621"/>
      <c r="BD401" s="621"/>
      <c r="BE401" s="621"/>
      <c r="BF401" s="621"/>
      <c r="BG401" s="621"/>
      <c r="BH401" s="621"/>
      <c r="BI401" s="621"/>
      <c r="BJ401" s="621"/>
      <c r="BK401" s="621"/>
      <c r="BL401" s="621"/>
      <c r="BM401" s="621"/>
      <c r="BN401" s="621"/>
      <c r="BO401" s="621"/>
      <c r="BP401" s="621"/>
      <c r="BQ401" s="621"/>
      <c r="BR401" s="621"/>
      <c r="BS401" s="621"/>
      <c r="BT401" s="621"/>
      <c r="BU401" s="621"/>
      <c r="BV401" s="621"/>
      <c r="BW401" s="621"/>
      <c r="BX401" s="621"/>
      <c r="BY401" s="622"/>
      <c r="BZ401" s="623"/>
      <c r="CA401" s="620"/>
      <c r="CB401" s="621"/>
      <c r="CC401" s="621"/>
      <c r="CD401" s="621"/>
      <c r="CE401" s="621"/>
      <c r="CF401" s="621"/>
      <c r="CG401" s="621"/>
      <c r="CH401" s="621"/>
      <c r="CI401" s="621"/>
      <c r="CJ401" s="621"/>
      <c r="CK401" s="621"/>
      <c r="CL401" s="621"/>
      <c r="CM401" s="621"/>
      <c r="CN401" s="621"/>
      <c r="CO401" s="621"/>
      <c r="CP401" s="621"/>
      <c r="CQ401" s="621"/>
      <c r="CR401" s="621"/>
      <c r="CS401" s="621"/>
      <c r="CT401" s="621"/>
      <c r="CU401" s="621"/>
      <c r="CV401" s="621"/>
      <c r="CW401" s="621"/>
      <c r="CX401" s="621"/>
      <c r="CY401" s="621"/>
      <c r="CZ401" s="621"/>
      <c r="DA401" s="621"/>
      <c r="DB401" s="621"/>
      <c r="DC401" s="621"/>
      <c r="DD401" s="621"/>
      <c r="DE401" s="621"/>
      <c r="DF401" s="621"/>
      <c r="DG401" s="621"/>
      <c r="DH401" s="621"/>
      <c r="DI401" s="621"/>
      <c r="DJ401" s="621"/>
      <c r="DK401" s="621"/>
      <c r="DL401" s="622"/>
      <c r="DM401" s="623"/>
      <c r="DN401" s="620"/>
      <c r="DO401" s="621"/>
      <c r="DP401" s="621"/>
      <c r="DQ401" s="621"/>
      <c r="DR401" s="621"/>
      <c r="DS401" s="621"/>
      <c r="DT401" s="621"/>
      <c r="DU401" s="621"/>
      <c r="DV401" s="621"/>
      <c r="DW401" s="621"/>
      <c r="DX401" s="621"/>
      <c r="DY401" s="621"/>
      <c r="DZ401" s="621"/>
      <c r="EA401" s="621"/>
      <c r="EB401" s="621"/>
      <c r="EC401" s="621"/>
      <c r="ED401" s="621"/>
      <c r="EE401" s="621"/>
      <c r="EF401" s="621"/>
      <c r="EG401" s="621"/>
      <c r="EH401" s="621"/>
      <c r="EI401" s="621"/>
      <c r="EJ401" s="621"/>
      <c r="EK401" s="621"/>
      <c r="EL401" s="621"/>
      <c r="EM401" s="621"/>
      <c r="EN401" s="621"/>
      <c r="EO401" s="621"/>
      <c r="EP401" s="621"/>
      <c r="EQ401" s="621"/>
      <c r="ER401" s="621"/>
      <c r="ES401" s="621"/>
      <c r="ET401" s="621"/>
      <c r="EU401" s="621"/>
      <c r="EV401" s="621"/>
      <c r="EW401" s="621"/>
      <c r="EX401" s="621"/>
      <c r="EY401" s="622"/>
    </row>
    <row r="402">
      <c r="A402" s="624"/>
      <c r="B402" s="625" t="s">
        <v>1003</v>
      </c>
      <c r="AL402" s="626"/>
      <c r="AM402" s="626"/>
      <c r="AN402" s="627"/>
      <c r="AO402" s="625" t="s">
        <v>1003</v>
      </c>
      <c r="BY402" s="626"/>
      <c r="BZ402" s="626"/>
      <c r="CA402" s="627"/>
      <c r="CB402" s="625" t="s">
        <v>1003</v>
      </c>
      <c r="DL402" s="626"/>
      <c r="DM402" s="626"/>
      <c r="DN402" s="627"/>
      <c r="DO402" s="625" t="s">
        <v>1003</v>
      </c>
      <c r="EY402" s="626"/>
    </row>
    <row r="403">
      <c r="A403" s="628"/>
      <c r="B403" s="629" t="s">
        <v>1004</v>
      </c>
      <c r="AL403" s="630"/>
      <c r="AM403" s="629"/>
      <c r="AN403" s="628"/>
      <c r="AO403" s="629" t="s">
        <v>1004</v>
      </c>
      <c r="BY403" s="630"/>
      <c r="BZ403" s="629"/>
      <c r="CA403" s="628"/>
      <c r="CB403" s="629" t="s">
        <v>1004</v>
      </c>
      <c r="DL403" s="630"/>
      <c r="DM403" s="629"/>
      <c r="DN403" s="628"/>
      <c r="DO403" s="629" t="s">
        <v>1004</v>
      </c>
      <c r="EY403" s="630"/>
    </row>
    <row r="404">
      <c r="A404" s="628"/>
      <c r="B404" s="631" t="s">
        <v>1005</v>
      </c>
      <c r="AL404" s="632"/>
      <c r="AM404" s="631"/>
      <c r="AN404" s="628"/>
      <c r="AO404" s="631" t="s">
        <v>1005</v>
      </c>
      <c r="BY404" s="632"/>
      <c r="BZ404" s="631"/>
      <c r="CA404" s="628"/>
      <c r="CB404" s="631" t="s">
        <v>1005</v>
      </c>
      <c r="DL404" s="632"/>
      <c r="DM404" s="631"/>
      <c r="DN404" s="628"/>
      <c r="DO404" s="631" t="s">
        <v>1005</v>
      </c>
      <c r="EY404" s="632"/>
    </row>
    <row r="405">
      <c r="A405" s="628"/>
      <c r="B405" s="633"/>
      <c r="C405" s="633"/>
      <c r="D405" s="633"/>
      <c r="E405" s="633"/>
      <c r="F405" s="633"/>
      <c r="G405" s="633"/>
      <c r="H405" s="633"/>
      <c r="I405" s="633"/>
      <c r="J405" s="633"/>
      <c r="K405" s="633"/>
      <c r="L405" s="633"/>
      <c r="M405" s="633"/>
      <c r="N405" s="633"/>
      <c r="O405" s="633"/>
      <c r="P405" s="633"/>
      <c r="Q405" s="633"/>
      <c r="R405" s="633"/>
      <c r="S405" s="633"/>
      <c r="T405" s="633"/>
      <c r="U405" s="633"/>
      <c r="V405" s="633"/>
      <c r="W405" s="633"/>
      <c r="X405" s="633"/>
      <c r="Y405" s="633"/>
      <c r="Z405" s="633"/>
      <c r="AA405" s="633"/>
      <c r="AB405" s="633"/>
      <c r="AC405" s="633"/>
      <c r="AD405" s="633"/>
      <c r="AE405" s="633"/>
      <c r="AF405" s="633"/>
      <c r="AG405" s="633"/>
      <c r="AH405" s="633"/>
      <c r="AI405" s="633"/>
      <c r="AJ405" s="633"/>
      <c r="AK405" s="633"/>
      <c r="AL405" s="632"/>
      <c r="AM405" s="631"/>
      <c r="AN405" s="628"/>
      <c r="AO405" s="633"/>
      <c r="AP405" s="633"/>
      <c r="AQ405" s="633"/>
      <c r="AR405" s="633"/>
      <c r="AS405" s="633"/>
      <c r="AT405" s="633"/>
      <c r="AU405" s="633"/>
      <c r="AV405" s="633"/>
      <c r="AW405" s="633"/>
      <c r="AX405" s="633"/>
      <c r="AY405" s="633"/>
      <c r="AZ405" s="633"/>
      <c r="BA405" s="633"/>
      <c r="BB405" s="633"/>
      <c r="BC405" s="633"/>
      <c r="BD405" s="633"/>
      <c r="BE405" s="633"/>
      <c r="BF405" s="633"/>
      <c r="BG405" s="633"/>
      <c r="BH405" s="633"/>
      <c r="BI405" s="633"/>
      <c r="BJ405" s="633"/>
      <c r="BK405" s="633"/>
      <c r="BL405" s="633"/>
      <c r="BM405" s="633"/>
      <c r="BN405" s="633"/>
      <c r="BO405" s="633"/>
      <c r="BP405" s="633"/>
      <c r="BQ405" s="633"/>
      <c r="BR405" s="633"/>
      <c r="BS405" s="633"/>
      <c r="BT405" s="633"/>
      <c r="BU405" s="633"/>
      <c r="BV405" s="633"/>
      <c r="BW405" s="633"/>
      <c r="BX405" s="633"/>
      <c r="BY405" s="632"/>
      <c r="BZ405" s="631"/>
      <c r="CA405" s="628"/>
      <c r="CB405" s="633"/>
      <c r="CC405" s="633"/>
      <c r="CD405" s="633"/>
      <c r="CE405" s="633"/>
      <c r="CF405" s="633"/>
      <c r="CG405" s="633"/>
      <c r="CH405" s="633"/>
      <c r="CI405" s="633"/>
      <c r="CJ405" s="633"/>
      <c r="CK405" s="633"/>
      <c r="CL405" s="633"/>
      <c r="CM405" s="633"/>
      <c r="CN405" s="633"/>
      <c r="CO405" s="633"/>
      <c r="CP405" s="633"/>
      <c r="CQ405" s="633"/>
      <c r="CR405" s="633"/>
      <c r="CS405" s="633"/>
      <c r="CT405" s="633"/>
      <c r="CU405" s="633"/>
      <c r="CV405" s="633"/>
      <c r="CW405" s="633"/>
      <c r="CX405" s="633"/>
      <c r="CY405" s="633"/>
      <c r="CZ405" s="633"/>
      <c r="DA405" s="633"/>
      <c r="DB405" s="633"/>
      <c r="DC405" s="633"/>
      <c r="DD405" s="633"/>
      <c r="DE405" s="633"/>
      <c r="DF405" s="633"/>
      <c r="DG405" s="633"/>
      <c r="DH405" s="633"/>
      <c r="DI405" s="633"/>
      <c r="DJ405" s="633"/>
      <c r="DK405" s="633"/>
      <c r="DL405" s="632"/>
      <c r="DM405" s="631"/>
      <c r="DN405" s="628"/>
      <c r="DO405" s="633"/>
      <c r="DP405" s="633"/>
      <c r="DQ405" s="633"/>
      <c r="DR405" s="633"/>
      <c r="DS405" s="633"/>
      <c r="DT405" s="633"/>
      <c r="DU405" s="633"/>
      <c r="DV405" s="633"/>
      <c r="DW405" s="633"/>
      <c r="DX405" s="633"/>
      <c r="DY405" s="633"/>
      <c r="DZ405" s="633"/>
      <c r="EA405" s="633"/>
      <c r="EB405" s="633"/>
      <c r="EC405" s="633"/>
      <c r="ED405" s="633"/>
      <c r="EE405" s="633"/>
      <c r="EF405" s="633"/>
      <c r="EG405" s="633"/>
      <c r="EH405" s="633"/>
      <c r="EI405" s="633"/>
      <c r="EJ405" s="633"/>
      <c r="EK405" s="633"/>
      <c r="EL405" s="633"/>
      <c r="EM405" s="633"/>
      <c r="EN405" s="633"/>
      <c r="EO405" s="633"/>
      <c r="EP405" s="633"/>
      <c r="EQ405" s="633"/>
      <c r="ER405" s="633"/>
      <c r="ES405" s="633"/>
      <c r="ET405" s="633"/>
      <c r="EU405" s="633"/>
      <c r="EV405" s="633"/>
      <c r="EW405" s="633"/>
      <c r="EX405" s="633"/>
      <c r="EY405" s="632"/>
    </row>
    <row r="406">
      <c r="A406" s="628"/>
      <c r="B406" s="634" t="s">
        <v>1006</v>
      </c>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2"/>
      <c r="AL406" s="635"/>
      <c r="AM406" s="636"/>
      <c r="AN406" s="628"/>
      <c r="AO406" s="634" t="s">
        <v>1006</v>
      </c>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2"/>
      <c r="BY406" s="635"/>
      <c r="BZ406" s="636"/>
      <c r="CA406" s="628"/>
      <c r="CB406" s="634" t="s">
        <v>1006</v>
      </c>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2"/>
      <c r="DL406" s="635"/>
      <c r="DM406" s="636"/>
      <c r="DN406" s="628"/>
      <c r="DO406" s="634" t="s">
        <v>1006</v>
      </c>
      <c r="DP406" s="11"/>
      <c r="DQ406" s="11"/>
      <c r="DR406" s="11"/>
      <c r="DS406" s="11"/>
      <c r="DT406" s="11"/>
      <c r="DU406" s="11"/>
      <c r="DV406" s="11"/>
      <c r="DW406" s="11"/>
      <c r="DX406" s="11"/>
      <c r="DY406" s="11"/>
      <c r="DZ406" s="11"/>
      <c r="EA406" s="11"/>
      <c r="EB406" s="11"/>
      <c r="EC406" s="11"/>
      <c r="ED406" s="11"/>
      <c r="EE406" s="11"/>
      <c r="EF406" s="11"/>
      <c r="EG406" s="11"/>
      <c r="EH406" s="11"/>
      <c r="EI406" s="11"/>
      <c r="EJ406" s="11"/>
      <c r="EK406" s="11"/>
      <c r="EL406" s="11"/>
      <c r="EM406" s="11"/>
      <c r="EN406" s="11"/>
      <c r="EO406" s="11"/>
      <c r="EP406" s="11"/>
      <c r="EQ406" s="11"/>
      <c r="ER406" s="11"/>
      <c r="ES406" s="11"/>
      <c r="ET406" s="11"/>
      <c r="EU406" s="11"/>
      <c r="EV406" s="11"/>
      <c r="EW406" s="11"/>
      <c r="EX406" s="12"/>
      <c r="EY406" s="635"/>
    </row>
    <row r="407">
      <c r="A407" s="628"/>
      <c r="B407" s="637" t="s">
        <v>43</v>
      </c>
      <c r="C407" s="12"/>
      <c r="D407" s="638" t="str">
        <f>'3A 2025-2026 REPORTE CALIFICACI'!E7</f>
        <v>2025-2026</v>
      </c>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6"/>
      <c r="AL407" s="639"/>
      <c r="AM407" s="640"/>
      <c r="AN407" s="628"/>
      <c r="AO407" s="637" t="s">
        <v>43</v>
      </c>
      <c r="AP407" s="12"/>
      <c r="AQ407" s="638" t="str">
        <f>'3A 2025-2026 REPORTE CALIFICACI'!E7</f>
        <v>2025-2026</v>
      </c>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6"/>
      <c r="BY407" s="639"/>
      <c r="BZ407" s="640"/>
      <c r="CA407" s="628"/>
      <c r="CB407" s="637" t="s">
        <v>43</v>
      </c>
      <c r="CC407" s="12"/>
      <c r="CD407" s="638" t="str">
        <f>'3A 2025-2026 REPORTE CALIFICACI'!E7</f>
        <v>2025-2026</v>
      </c>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c r="DF407" s="15"/>
      <c r="DG407" s="15"/>
      <c r="DH407" s="15"/>
      <c r="DI407" s="15"/>
      <c r="DJ407" s="15"/>
      <c r="DK407" s="16"/>
      <c r="DL407" s="639"/>
      <c r="DM407" s="640"/>
      <c r="DN407" s="628"/>
      <c r="DO407" s="637" t="s">
        <v>43</v>
      </c>
      <c r="DP407" s="12"/>
      <c r="DQ407" s="638" t="str">
        <f>'3A 2025-2026 REPORTE CALIFICACI'!E7</f>
        <v>2025-2026</v>
      </c>
      <c r="DR407" s="15"/>
      <c r="DS407" s="15"/>
      <c r="DT407" s="15"/>
      <c r="DU407" s="15"/>
      <c r="DV407" s="15"/>
      <c r="DW407" s="15"/>
      <c r="DX407" s="15"/>
      <c r="DY407" s="15"/>
      <c r="DZ407" s="15"/>
      <c r="EA407" s="15"/>
      <c r="EB407" s="15"/>
      <c r="EC407" s="15"/>
      <c r="ED407" s="15"/>
      <c r="EE407" s="15"/>
      <c r="EF407" s="15"/>
      <c r="EG407" s="15"/>
      <c r="EH407" s="15"/>
      <c r="EI407" s="15"/>
      <c r="EJ407" s="15"/>
      <c r="EK407" s="15"/>
      <c r="EL407" s="15"/>
      <c r="EM407" s="15"/>
      <c r="EN407" s="15"/>
      <c r="EO407" s="15"/>
      <c r="EP407" s="15"/>
      <c r="EQ407" s="15"/>
      <c r="ER407" s="15"/>
      <c r="ES407" s="15"/>
      <c r="ET407" s="15"/>
      <c r="EU407" s="15"/>
      <c r="EV407" s="15"/>
      <c r="EW407" s="15"/>
      <c r="EX407" s="16"/>
      <c r="EY407" s="639"/>
    </row>
    <row r="408">
      <c r="A408" s="628"/>
      <c r="B408" s="641" t="s">
        <v>1007</v>
      </c>
      <c r="C408" s="12"/>
      <c r="D408" s="638" t="str">
        <f>'3A 2025-2026 REPORTE CALIFICACI'!D43</f>
        <v>Yariel Alfonso Ramos</v>
      </c>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6"/>
      <c r="AL408" s="639"/>
      <c r="AM408" s="640"/>
      <c r="AN408" s="628"/>
      <c r="AO408" s="641" t="s">
        <v>1007</v>
      </c>
      <c r="AP408" s="12"/>
      <c r="AQ408" s="638" t="str">
        <f>'3A 2025-2026 REPORTE CALIFICACI'!D44</f>
        <v>Carlos David Rodríguez Almánzar</v>
      </c>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6"/>
      <c r="BY408" s="639"/>
      <c r="BZ408" s="640"/>
      <c r="CA408" s="628"/>
      <c r="CB408" s="641" t="s">
        <v>1007</v>
      </c>
      <c r="CC408" s="12"/>
      <c r="CD408" s="638" t="str">
        <f>'3A 2025-2026 REPORTE CALIFICACI'!D45</f>
        <v>Darianni  Santos Medina</v>
      </c>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c r="DF408" s="15"/>
      <c r="DG408" s="15"/>
      <c r="DH408" s="15"/>
      <c r="DI408" s="15"/>
      <c r="DJ408" s="15"/>
      <c r="DK408" s="16"/>
      <c r="DL408" s="639"/>
      <c r="DM408" s="640"/>
      <c r="DN408" s="628"/>
      <c r="DO408" s="641" t="s">
        <v>1007</v>
      </c>
      <c r="DP408" s="12"/>
      <c r="DQ408" s="638" t="str">
        <f>'3A 2025-2026 REPORTE CALIFICACI'!D46</f>
        <v>Rosyeli Carolina Tavarez  Reyes</v>
      </c>
      <c r="DR408" s="15"/>
      <c r="DS408" s="15"/>
      <c r="DT408" s="15"/>
      <c r="DU408" s="15"/>
      <c r="DV408" s="15"/>
      <c r="DW408" s="15"/>
      <c r="DX408" s="15"/>
      <c r="DY408" s="15"/>
      <c r="DZ408" s="15"/>
      <c r="EA408" s="15"/>
      <c r="EB408" s="15"/>
      <c r="EC408" s="15"/>
      <c r="ED408" s="15"/>
      <c r="EE408" s="15"/>
      <c r="EF408" s="15"/>
      <c r="EG408" s="15"/>
      <c r="EH408" s="15"/>
      <c r="EI408" s="15"/>
      <c r="EJ408" s="15"/>
      <c r="EK408" s="15"/>
      <c r="EL408" s="15"/>
      <c r="EM408" s="15"/>
      <c r="EN408" s="15"/>
      <c r="EO408" s="15"/>
      <c r="EP408" s="15"/>
      <c r="EQ408" s="15"/>
      <c r="ER408" s="15"/>
      <c r="ES408" s="15"/>
      <c r="ET408" s="15"/>
      <c r="EU408" s="15"/>
      <c r="EV408" s="15"/>
      <c r="EW408" s="15"/>
      <c r="EX408" s="16"/>
      <c r="EY408" s="639"/>
    </row>
    <row r="409">
      <c r="A409" s="628"/>
      <c r="B409" s="641" t="s">
        <v>1008</v>
      </c>
      <c r="C409" s="12"/>
      <c r="D409" s="638">
        <f>'3A 2025-2026 REPORTE CALIFICACI'!A43</f>
        <v>33</v>
      </c>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6"/>
      <c r="AL409" s="639"/>
      <c r="AM409" s="640"/>
      <c r="AN409" s="628"/>
      <c r="AO409" s="641" t="s">
        <v>1008</v>
      </c>
      <c r="AP409" s="12"/>
      <c r="AQ409" s="638">
        <f>'3A 2025-2026 REPORTE CALIFICACI'!A44</f>
        <v>34</v>
      </c>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6"/>
      <c r="BY409" s="639"/>
      <c r="BZ409" s="640"/>
      <c r="CA409" s="628"/>
      <c r="CB409" s="641" t="s">
        <v>1008</v>
      </c>
      <c r="CC409" s="12"/>
      <c r="CD409" s="638">
        <f>'3A 2025-2026 REPORTE CALIFICACI'!A45</f>
        <v>35</v>
      </c>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c r="DF409" s="15"/>
      <c r="DG409" s="15"/>
      <c r="DH409" s="15"/>
      <c r="DI409" s="15"/>
      <c r="DJ409" s="15"/>
      <c r="DK409" s="16"/>
      <c r="DL409" s="639"/>
      <c r="DM409" s="640"/>
      <c r="DN409" s="628"/>
      <c r="DO409" s="641" t="s">
        <v>1008</v>
      </c>
      <c r="DP409" s="12"/>
      <c r="DQ409" s="638">
        <f>'3A 2025-2026 REPORTE CALIFICACI'!A46</f>
        <v>36</v>
      </c>
      <c r="DR409" s="15"/>
      <c r="DS409" s="15"/>
      <c r="DT409" s="15"/>
      <c r="DU409" s="15"/>
      <c r="DV409" s="15"/>
      <c r="DW409" s="15"/>
      <c r="DX409" s="15"/>
      <c r="DY409" s="15"/>
      <c r="DZ409" s="15"/>
      <c r="EA409" s="15"/>
      <c r="EB409" s="15"/>
      <c r="EC409" s="15"/>
      <c r="ED409" s="15"/>
      <c r="EE409" s="15"/>
      <c r="EF409" s="15"/>
      <c r="EG409" s="15"/>
      <c r="EH409" s="15"/>
      <c r="EI409" s="15"/>
      <c r="EJ409" s="15"/>
      <c r="EK409" s="15"/>
      <c r="EL409" s="15"/>
      <c r="EM409" s="15"/>
      <c r="EN409" s="15"/>
      <c r="EO409" s="15"/>
      <c r="EP409" s="15"/>
      <c r="EQ409" s="15"/>
      <c r="ER409" s="15"/>
      <c r="ES409" s="15"/>
      <c r="ET409" s="15"/>
      <c r="EU409" s="15"/>
      <c r="EV409" s="15"/>
      <c r="EW409" s="15"/>
      <c r="EX409" s="16"/>
      <c r="EY409" s="639"/>
    </row>
    <row r="410">
      <c r="A410" s="628"/>
      <c r="B410" s="641" t="s">
        <v>1009</v>
      </c>
      <c r="C410" s="12"/>
      <c r="D410" s="638">
        <f>'3A 2025-2026 REPORTE CALIFICACI'!C43</f>
        <v>12009792</v>
      </c>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6"/>
      <c r="AL410" s="639"/>
      <c r="AM410" s="640"/>
      <c r="AN410" s="628"/>
      <c r="AO410" s="641" t="s">
        <v>1009</v>
      </c>
      <c r="AP410" s="12"/>
      <c r="AQ410" s="638">
        <f>'3A 2025-2026 REPORTE CALIFICACI'!C44</f>
        <v>32790184</v>
      </c>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6"/>
      <c r="BY410" s="639"/>
      <c r="BZ410" s="640"/>
      <c r="CA410" s="628"/>
      <c r="CB410" s="641" t="s">
        <v>1009</v>
      </c>
      <c r="CC410" s="12"/>
      <c r="CD410" s="638">
        <f>'3A 2025-2026 REPORTE CALIFICACI'!C45</f>
        <v>32790393</v>
      </c>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c r="DF410" s="15"/>
      <c r="DG410" s="15"/>
      <c r="DH410" s="15"/>
      <c r="DI410" s="15"/>
      <c r="DJ410" s="15"/>
      <c r="DK410" s="16"/>
      <c r="DL410" s="639"/>
      <c r="DM410" s="640"/>
      <c r="DN410" s="628"/>
      <c r="DO410" s="641" t="s">
        <v>1009</v>
      </c>
      <c r="DP410" s="12"/>
      <c r="DQ410" s="638">
        <f>'3A 2025-2026 REPORTE CALIFICACI'!C46</f>
        <v>6947490</v>
      </c>
      <c r="DR410" s="15"/>
      <c r="DS410" s="15"/>
      <c r="DT410" s="15"/>
      <c r="DU410" s="15"/>
      <c r="DV410" s="15"/>
      <c r="DW410" s="15"/>
      <c r="DX410" s="15"/>
      <c r="DY410" s="15"/>
      <c r="DZ410" s="15"/>
      <c r="EA410" s="15"/>
      <c r="EB410" s="15"/>
      <c r="EC410" s="15"/>
      <c r="ED410" s="15"/>
      <c r="EE410" s="15"/>
      <c r="EF410" s="15"/>
      <c r="EG410" s="15"/>
      <c r="EH410" s="15"/>
      <c r="EI410" s="15"/>
      <c r="EJ410" s="15"/>
      <c r="EK410" s="15"/>
      <c r="EL410" s="15"/>
      <c r="EM410" s="15"/>
      <c r="EN410" s="15"/>
      <c r="EO410" s="15"/>
      <c r="EP410" s="15"/>
      <c r="EQ410" s="15"/>
      <c r="ER410" s="15"/>
      <c r="ES410" s="15"/>
      <c r="ET410" s="15"/>
      <c r="EU410" s="15"/>
      <c r="EV410" s="15"/>
      <c r="EW410" s="15"/>
      <c r="EX410" s="16"/>
      <c r="EY410" s="639"/>
    </row>
    <row r="411">
      <c r="A411" s="628"/>
      <c r="B411" s="641" t="s">
        <v>1010</v>
      </c>
      <c r="C411" s="12"/>
      <c r="D411" s="638" t="str">
        <f>'3A 2025-2026 REPORTE CALIFICACI'!D5</f>
        <v>3A</v>
      </c>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6"/>
      <c r="AL411" s="639"/>
      <c r="AM411" s="640"/>
      <c r="AN411" s="628"/>
      <c r="AO411" s="641" t="s">
        <v>1010</v>
      </c>
      <c r="AP411" s="12"/>
      <c r="AQ411" s="638" t="str">
        <f>'3A 2025-2026 REPORTE CALIFICACI'!D5</f>
        <v>3A</v>
      </c>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6"/>
      <c r="BY411" s="639"/>
      <c r="BZ411" s="640"/>
      <c r="CA411" s="628"/>
      <c r="CB411" s="641" t="s">
        <v>1010</v>
      </c>
      <c r="CC411" s="12"/>
      <c r="CD411" s="638" t="str">
        <f>'3A 2025-2026 REPORTE CALIFICACI'!D5</f>
        <v>3A</v>
      </c>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c r="DF411" s="15"/>
      <c r="DG411" s="15"/>
      <c r="DH411" s="15"/>
      <c r="DI411" s="15"/>
      <c r="DJ411" s="15"/>
      <c r="DK411" s="16"/>
      <c r="DL411" s="639"/>
      <c r="DM411" s="640"/>
      <c r="DN411" s="628"/>
      <c r="DO411" s="641" t="s">
        <v>1010</v>
      </c>
      <c r="DP411" s="12"/>
      <c r="DQ411" s="638" t="str">
        <f>'3A 2025-2026 REPORTE CALIFICACI'!D5</f>
        <v>3A</v>
      </c>
      <c r="DR411" s="15"/>
      <c r="DS411" s="15"/>
      <c r="DT411" s="15"/>
      <c r="DU411" s="15"/>
      <c r="DV411" s="15"/>
      <c r="DW411" s="15"/>
      <c r="DX411" s="15"/>
      <c r="DY411" s="15"/>
      <c r="DZ411" s="15"/>
      <c r="EA411" s="15"/>
      <c r="EB411" s="15"/>
      <c r="EC411" s="15"/>
      <c r="ED411" s="15"/>
      <c r="EE411" s="15"/>
      <c r="EF411" s="15"/>
      <c r="EG411" s="15"/>
      <c r="EH411" s="15"/>
      <c r="EI411" s="15"/>
      <c r="EJ411" s="15"/>
      <c r="EK411" s="15"/>
      <c r="EL411" s="15"/>
      <c r="EM411" s="15"/>
      <c r="EN411" s="15"/>
      <c r="EO411" s="15"/>
      <c r="EP411" s="15"/>
      <c r="EQ411" s="15"/>
      <c r="ER411" s="15"/>
      <c r="ES411" s="15"/>
      <c r="ET411" s="15"/>
      <c r="EU411" s="15"/>
      <c r="EV411" s="15"/>
      <c r="EW411" s="15"/>
      <c r="EX411" s="16"/>
      <c r="EY411" s="639"/>
    </row>
    <row r="412">
      <c r="A412" s="628"/>
      <c r="B412" s="642" t="s">
        <v>977</v>
      </c>
      <c r="C412" s="12"/>
      <c r="D412" s="638" t="str">
        <f>'3A 2025-2026 REPORTE CALIFICACI'!E6</f>
        <v>MAYELIN GARCIA</v>
      </c>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6"/>
      <c r="AL412" s="639"/>
      <c r="AM412" s="640"/>
      <c r="AN412" s="628"/>
      <c r="AO412" s="642" t="s">
        <v>977</v>
      </c>
      <c r="AP412" s="12"/>
      <c r="AQ412" s="638" t="str">
        <f>'3A 2025-2026 REPORTE CALIFICACI'!E6</f>
        <v>MAYELIN GARCIA</v>
      </c>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6"/>
      <c r="BY412" s="639"/>
      <c r="BZ412" s="640"/>
      <c r="CA412" s="628"/>
      <c r="CB412" s="642" t="s">
        <v>977</v>
      </c>
      <c r="CC412" s="12"/>
      <c r="CD412" s="638" t="str">
        <f>'3A 2025-2026 REPORTE CALIFICACI'!E6</f>
        <v>MAYELIN GARCIA</v>
      </c>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c r="DF412" s="15"/>
      <c r="DG412" s="15"/>
      <c r="DH412" s="15"/>
      <c r="DI412" s="15"/>
      <c r="DJ412" s="15"/>
      <c r="DK412" s="16"/>
      <c r="DL412" s="639"/>
      <c r="DM412" s="640"/>
      <c r="DN412" s="628"/>
      <c r="DO412" s="642" t="s">
        <v>977</v>
      </c>
      <c r="DP412" s="12"/>
      <c r="DQ412" s="638" t="str">
        <f>'3A 2025-2026 REPORTE CALIFICACI'!E6</f>
        <v>MAYELIN GARCIA</v>
      </c>
      <c r="DR412" s="15"/>
      <c r="DS412" s="15"/>
      <c r="DT412" s="15"/>
      <c r="DU412" s="15"/>
      <c r="DV412" s="15"/>
      <c r="DW412" s="15"/>
      <c r="DX412" s="15"/>
      <c r="DY412" s="15"/>
      <c r="DZ412" s="15"/>
      <c r="EA412" s="15"/>
      <c r="EB412" s="15"/>
      <c r="EC412" s="15"/>
      <c r="ED412" s="15"/>
      <c r="EE412" s="15"/>
      <c r="EF412" s="15"/>
      <c r="EG412" s="15"/>
      <c r="EH412" s="15"/>
      <c r="EI412" s="15"/>
      <c r="EJ412" s="15"/>
      <c r="EK412" s="15"/>
      <c r="EL412" s="15"/>
      <c r="EM412" s="15"/>
      <c r="EN412" s="15"/>
      <c r="EO412" s="15"/>
      <c r="EP412" s="15"/>
      <c r="EQ412" s="15"/>
      <c r="ER412" s="15"/>
      <c r="ES412" s="15"/>
      <c r="ET412" s="15"/>
      <c r="EU412" s="15"/>
      <c r="EV412" s="15"/>
      <c r="EW412" s="15"/>
      <c r="EX412" s="16"/>
      <c r="EY412" s="639"/>
    </row>
    <row r="413">
      <c r="A413" s="628"/>
      <c r="B413" s="643"/>
      <c r="C413" s="643"/>
      <c r="D413" s="643"/>
      <c r="E413" s="643"/>
      <c r="F413" s="643"/>
      <c r="G413" s="643"/>
      <c r="H413" s="643"/>
      <c r="I413" s="643"/>
      <c r="J413" s="643"/>
      <c r="K413" s="643"/>
      <c r="L413" s="643"/>
      <c r="M413" s="643"/>
      <c r="N413" s="643"/>
      <c r="O413" s="643"/>
      <c r="P413" s="643"/>
      <c r="Q413" s="643"/>
      <c r="R413" s="643"/>
      <c r="S413" s="643"/>
      <c r="T413" s="643"/>
      <c r="U413" s="643"/>
      <c r="V413" s="643"/>
      <c r="W413" s="643"/>
      <c r="X413" s="643"/>
      <c r="Y413" s="643"/>
      <c r="Z413" s="643"/>
      <c r="AA413" s="643"/>
      <c r="AB413" s="643"/>
      <c r="AC413" s="643"/>
      <c r="AD413" s="643"/>
      <c r="AE413" s="643"/>
      <c r="AF413" s="643"/>
      <c r="AG413" s="643"/>
      <c r="AH413" s="643"/>
      <c r="AI413" s="643"/>
      <c r="AJ413" s="643"/>
      <c r="AK413" s="643"/>
      <c r="AL413" s="644"/>
      <c r="AM413" s="643"/>
      <c r="AN413" s="628"/>
      <c r="AO413" s="643"/>
      <c r="AP413" s="643"/>
      <c r="AQ413" s="643"/>
      <c r="AR413" s="643"/>
      <c r="AS413" s="643"/>
      <c r="AT413" s="643"/>
      <c r="AU413" s="643"/>
      <c r="AV413" s="643"/>
      <c r="AW413" s="643"/>
      <c r="AX413" s="643"/>
      <c r="AY413" s="643"/>
      <c r="AZ413" s="643"/>
      <c r="BA413" s="643"/>
      <c r="BB413" s="643"/>
      <c r="BC413" s="643"/>
      <c r="BD413" s="643"/>
      <c r="BE413" s="643"/>
      <c r="BF413" s="643"/>
      <c r="BG413" s="643"/>
      <c r="BH413" s="643"/>
      <c r="BI413" s="643"/>
      <c r="BJ413" s="643"/>
      <c r="BK413" s="643"/>
      <c r="BL413" s="643"/>
      <c r="BM413" s="643"/>
      <c r="BN413" s="643"/>
      <c r="BO413" s="643"/>
      <c r="BP413" s="643"/>
      <c r="BQ413" s="643"/>
      <c r="BR413" s="643"/>
      <c r="BS413" s="643"/>
      <c r="BT413" s="643"/>
      <c r="BU413" s="643"/>
      <c r="BV413" s="643"/>
      <c r="BW413" s="643"/>
      <c r="BX413" s="643"/>
      <c r="BY413" s="644"/>
      <c r="BZ413" s="643"/>
      <c r="CA413" s="628"/>
      <c r="CB413" s="643"/>
      <c r="CC413" s="643"/>
      <c r="CD413" s="643"/>
      <c r="CE413" s="643"/>
      <c r="CF413" s="643"/>
      <c r="CG413" s="643"/>
      <c r="CH413" s="643"/>
      <c r="CI413" s="643"/>
      <c r="CJ413" s="643"/>
      <c r="CK413" s="643"/>
      <c r="CL413" s="643"/>
      <c r="CM413" s="643"/>
      <c r="CN413" s="643"/>
      <c r="CO413" s="643"/>
      <c r="CP413" s="643"/>
      <c r="CQ413" s="643"/>
      <c r="CR413" s="643"/>
      <c r="CS413" s="643"/>
      <c r="CT413" s="643"/>
      <c r="CU413" s="643"/>
      <c r="CV413" s="643"/>
      <c r="CW413" s="643"/>
      <c r="CX413" s="643"/>
      <c r="CY413" s="643"/>
      <c r="CZ413" s="643"/>
      <c r="DA413" s="643"/>
      <c r="DB413" s="643"/>
      <c r="DC413" s="643"/>
      <c r="DD413" s="643"/>
      <c r="DE413" s="643"/>
      <c r="DF413" s="643"/>
      <c r="DG413" s="643"/>
      <c r="DH413" s="643"/>
      <c r="DI413" s="643"/>
      <c r="DJ413" s="643"/>
      <c r="DK413" s="643"/>
      <c r="DL413" s="644"/>
      <c r="DM413" s="643"/>
      <c r="DN413" s="628"/>
      <c r="DO413" s="643"/>
      <c r="DP413" s="643"/>
      <c r="DQ413" s="643"/>
      <c r="DR413" s="643"/>
      <c r="DS413" s="643"/>
      <c r="DT413" s="643"/>
      <c r="DU413" s="643"/>
      <c r="DV413" s="643"/>
      <c r="DW413" s="643"/>
      <c r="DX413" s="643"/>
      <c r="DY413" s="643"/>
      <c r="DZ413" s="643"/>
      <c r="EA413" s="643"/>
      <c r="EB413" s="643"/>
      <c r="EC413" s="643"/>
      <c r="ED413" s="643"/>
      <c r="EE413" s="643"/>
      <c r="EF413" s="643"/>
      <c r="EG413" s="643"/>
      <c r="EH413" s="643"/>
      <c r="EI413" s="643"/>
      <c r="EJ413" s="643"/>
      <c r="EK413" s="643"/>
      <c r="EL413" s="643"/>
      <c r="EM413" s="643"/>
      <c r="EN413" s="643"/>
      <c r="EO413" s="643"/>
      <c r="EP413" s="643"/>
      <c r="EQ413" s="643"/>
      <c r="ER413" s="643"/>
      <c r="ES413" s="643"/>
      <c r="ET413" s="643"/>
      <c r="EU413" s="643"/>
      <c r="EV413" s="643"/>
      <c r="EW413" s="643"/>
      <c r="EX413" s="643"/>
      <c r="EY413" s="644"/>
    </row>
    <row r="414">
      <c r="A414" s="628"/>
      <c r="B414" s="643"/>
      <c r="C414" s="643"/>
      <c r="D414" s="643"/>
      <c r="E414" s="643"/>
      <c r="F414" s="643"/>
      <c r="G414" s="643"/>
      <c r="H414" s="643"/>
      <c r="I414" s="643"/>
      <c r="J414" s="643"/>
      <c r="K414" s="643"/>
      <c r="L414" s="643"/>
      <c r="M414" s="643"/>
      <c r="N414" s="643"/>
      <c r="O414" s="643"/>
      <c r="P414" s="643"/>
      <c r="Q414" s="643"/>
      <c r="R414" s="643"/>
      <c r="S414" s="643"/>
      <c r="T414" s="643"/>
      <c r="U414" s="643"/>
      <c r="V414" s="643"/>
      <c r="W414" s="643"/>
      <c r="X414" s="643"/>
      <c r="Y414" s="643"/>
      <c r="Z414" s="643"/>
      <c r="AA414" s="643"/>
      <c r="AB414" s="643"/>
      <c r="AC414" s="643"/>
      <c r="AD414" s="643"/>
      <c r="AE414" s="643"/>
      <c r="AF414" s="643"/>
      <c r="AG414" s="643"/>
      <c r="AH414" s="643"/>
      <c r="AI414" s="643"/>
      <c r="AJ414" s="643"/>
      <c r="AK414" s="643"/>
      <c r="AL414" s="644"/>
      <c r="AM414" s="643"/>
      <c r="AN414" s="628"/>
      <c r="AO414" s="643"/>
      <c r="AP414" s="643"/>
      <c r="AQ414" s="643"/>
      <c r="AR414" s="643"/>
      <c r="AS414" s="643"/>
      <c r="AT414" s="643"/>
      <c r="AU414" s="643"/>
      <c r="AV414" s="643"/>
      <c r="AW414" s="643"/>
      <c r="AX414" s="643"/>
      <c r="AY414" s="643"/>
      <c r="AZ414" s="643"/>
      <c r="BA414" s="643"/>
      <c r="BB414" s="643"/>
      <c r="BC414" s="643"/>
      <c r="BD414" s="643"/>
      <c r="BE414" s="643"/>
      <c r="BF414" s="643"/>
      <c r="BG414" s="643"/>
      <c r="BH414" s="643"/>
      <c r="BI414" s="643"/>
      <c r="BJ414" s="643"/>
      <c r="BK414" s="643"/>
      <c r="BL414" s="643"/>
      <c r="BM414" s="643"/>
      <c r="BN414" s="643"/>
      <c r="BO414" s="643"/>
      <c r="BP414" s="643"/>
      <c r="BQ414" s="643"/>
      <c r="BR414" s="643"/>
      <c r="BS414" s="643"/>
      <c r="BT414" s="643"/>
      <c r="BU414" s="643"/>
      <c r="BV414" s="643"/>
      <c r="BW414" s="643"/>
      <c r="BX414" s="643"/>
      <c r="BY414" s="644"/>
      <c r="BZ414" s="643"/>
      <c r="CA414" s="628"/>
      <c r="CB414" s="643"/>
      <c r="CC414" s="643"/>
      <c r="CD414" s="643"/>
      <c r="CE414" s="643"/>
      <c r="CF414" s="643"/>
      <c r="CG414" s="643"/>
      <c r="CH414" s="643"/>
      <c r="CI414" s="643"/>
      <c r="CJ414" s="643"/>
      <c r="CK414" s="643"/>
      <c r="CL414" s="643"/>
      <c r="CM414" s="643"/>
      <c r="CN414" s="643"/>
      <c r="CO414" s="643"/>
      <c r="CP414" s="643"/>
      <c r="CQ414" s="643"/>
      <c r="CR414" s="643"/>
      <c r="CS414" s="643"/>
      <c r="CT414" s="643"/>
      <c r="CU414" s="643"/>
      <c r="CV414" s="643"/>
      <c r="CW414" s="643"/>
      <c r="CX414" s="643"/>
      <c r="CY414" s="643"/>
      <c r="CZ414" s="643"/>
      <c r="DA414" s="643"/>
      <c r="DB414" s="643"/>
      <c r="DC414" s="643"/>
      <c r="DD414" s="643"/>
      <c r="DE414" s="643"/>
      <c r="DF414" s="643"/>
      <c r="DG414" s="643"/>
      <c r="DH414" s="643"/>
      <c r="DI414" s="643"/>
      <c r="DJ414" s="643"/>
      <c r="DK414" s="643"/>
      <c r="DL414" s="644"/>
      <c r="DM414" s="643"/>
      <c r="DN414" s="628"/>
      <c r="DO414" s="643"/>
      <c r="DP414" s="643"/>
      <c r="DQ414" s="643"/>
      <c r="DR414" s="643"/>
      <c r="DS414" s="643"/>
      <c r="DT414" s="643"/>
      <c r="DU414" s="643"/>
      <c r="DV414" s="643"/>
      <c r="DW414" s="643"/>
      <c r="DX414" s="643"/>
      <c r="DY414" s="643"/>
      <c r="DZ414" s="643"/>
      <c r="EA414" s="643"/>
      <c r="EB414" s="643"/>
      <c r="EC414" s="643"/>
      <c r="ED414" s="643"/>
      <c r="EE414" s="643"/>
      <c r="EF414" s="643"/>
      <c r="EG414" s="643"/>
      <c r="EH414" s="643"/>
      <c r="EI414" s="643"/>
      <c r="EJ414" s="643"/>
      <c r="EK414" s="643"/>
      <c r="EL414" s="643"/>
      <c r="EM414" s="643"/>
      <c r="EN414" s="643"/>
      <c r="EO414" s="643"/>
      <c r="EP414" s="643"/>
      <c r="EQ414" s="643"/>
      <c r="ER414" s="643"/>
      <c r="ES414" s="643"/>
      <c r="ET414" s="643"/>
      <c r="EU414" s="643"/>
      <c r="EV414" s="643"/>
      <c r="EW414" s="643"/>
      <c r="EX414" s="643"/>
      <c r="EY414" s="644"/>
    </row>
    <row r="415">
      <c r="A415" s="645"/>
      <c r="B415" s="646" t="s">
        <v>1011</v>
      </c>
      <c r="C415" s="16"/>
      <c r="D415" s="646" t="s">
        <v>981</v>
      </c>
      <c r="E415" s="15"/>
      <c r="F415" s="15"/>
      <c r="G415" s="16"/>
      <c r="H415" s="646" t="s">
        <v>1012</v>
      </c>
      <c r="I415" s="15"/>
      <c r="J415" s="15"/>
      <c r="K415" s="16"/>
      <c r="L415" s="646" t="s">
        <v>983</v>
      </c>
      <c r="M415" s="15"/>
      <c r="N415" s="15"/>
      <c r="O415" s="16"/>
      <c r="P415" s="646" t="s">
        <v>984</v>
      </c>
      <c r="Q415" s="15"/>
      <c r="R415" s="15"/>
      <c r="S415" s="16"/>
      <c r="T415" s="647" t="s">
        <v>985</v>
      </c>
      <c r="U415" s="15"/>
      <c r="V415" s="15"/>
      <c r="W415" s="16"/>
      <c r="X415" s="648" t="s">
        <v>986</v>
      </c>
      <c r="Y415" s="648" t="s">
        <v>652</v>
      </c>
      <c r="Z415" s="646" t="s">
        <v>987</v>
      </c>
      <c r="AA415" s="15"/>
      <c r="AB415" s="15"/>
      <c r="AC415" s="16"/>
      <c r="AD415" s="646" t="s">
        <v>988</v>
      </c>
      <c r="AE415" s="15"/>
      <c r="AF415" s="15"/>
      <c r="AG415" s="16"/>
      <c r="AH415" s="646" t="s">
        <v>989</v>
      </c>
      <c r="AI415" s="16"/>
      <c r="AJ415" s="646" t="s">
        <v>656</v>
      </c>
      <c r="AK415" s="16"/>
      <c r="AL415" s="649"/>
      <c r="AM415" s="650"/>
      <c r="AN415" s="645"/>
      <c r="AO415" s="646" t="s">
        <v>1011</v>
      </c>
      <c r="AP415" s="16"/>
      <c r="AQ415" s="646" t="s">
        <v>981</v>
      </c>
      <c r="AR415" s="15"/>
      <c r="AS415" s="15"/>
      <c r="AT415" s="16"/>
      <c r="AU415" s="646" t="s">
        <v>1012</v>
      </c>
      <c r="AV415" s="15"/>
      <c r="AW415" s="15"/>
      <c r="AX415" s="16"/>
      <c r="AY415" s="646" t="s">
        <v>983</v>
      </c>
      <c r="AZ415" s="15"/>
      <c r="BA415" s="15"/>
      <c r="BB415" s="16"/>
      <c r="BC415" s="646" t="s">
        <v>984</v>
      </c>
      <c r="BD415" s="15"/>
      <c r="BE415" s="15"/>
      <c r="BF415" s="16"/>
      <c r="BG415" s="647" t="s">
        <v>985</v>
      </c>
      <c r="BH415" s="15"/>
      <c r="BI415" s="15"/>
      <c r="BJ415" s="16"/>
      <c r="BK415" s="648" t="s">
        <v>986</v>
      </c>
      <c r="BL415" s="648" t="s">
        <v>652</v>
      </c>
      <c r="BM415" s="646" t="s">
        <v>987</v>
      </c>
      <c r="BN415" s="15"/>
      <c r="BO415" s="15"/>
      <c r="BP415" s="16"/>
      <c r="BQ415" s="646" t="s">
        <v>988</v>
      </c>
      <c r="BR415" s="15"/>
      <c r="BS415" s="15"/>
      <c r="BT415" s="16"/>
      <c r="BU415" s="646" t="s">
        <v>989</v>
      </c>
      <c r="BV415" s="16"/>
      <c r="BW415" s="646" t="s">
        <v>656</v>
      </c>
      <c r="BX415" s="16"/>
      <c r="BY415" s="649"/>
      <c r="BZ415" s="650"/>
      <c r="CA415" s="645"/>
      <c r="CB415" s="646" t="s">
        <v>1011</v>
      </c>
      <c r="CC415" s="16"/>
      <c r="CD415" s="646" t="s">
        <v>981</v>
      </c>
      <c r="CE415" s="15"/>
      <c r="CF415" s="15"/>
      <c r="CG415" s="16"/>
      <c r="CH415" s="646" t="s">
        <v>1012</v>
      </c>
      <c r="CI415" s="15"/>
      <c r="CJ415" s="15"/>
      <c r="CK415" s="16"/>
      <c r="CL415" s="646" t="s">
        <v>983</v>
      </c>
      <c r="CM415" s="15"/>
      <c r="CN415" s="15"/>
      <c r="CO415" s="16"/>
      <c r="CP415" s="646" t="s">
        <v>984</v>
      </c>
      <c r="CQ415" s="15"/>
      <c r="CR415" s="15"/>
      <c r="CS415" s="16"/>
      <c r="CT415" s="647" t="s">
        <v>985</v>
      </c>
      <c r="CU415" s="15"/>
      <c r="CV415" s="15"/>
      <c r="CW415" s="16"/>
      <c r="CX415" s="648" t="s">
        <v>986</v>
      </c>
      <c r="CY415" s="648" t="s">
        <v>652</v>
      </c>
      <c r="CZ415" s="646" t="s">
        <v>987</v>
      </c>
      <c r="DA415" s="15"/>
      <c r="DB415" s="15"/>
      <c r="DC415" s="16"/>
      <c r="DD415" s="646" t="s">
        <v>988</v>
      </c>
      <c r="DE415" s="15"/>
      <c r="DF415" s="15"/>
      <c r="DG415" s="16"/>
      <c r="DH415" s="646" t="s">
        <v>989</v>
      </c>
      <c r="DI415" s="16"/>
      <c r="DJ415" s="646" t="s">
        <v>656</v>
      </c>
      <c r="DK415" s="16"/>
      <c r="DL415" s="649"/>
      <c r="DM415" s="650"/>
      <c r="DN415" s="645"/>
      <c r="DO415" s="646" t="s">
        <v>1011</v>
      </c>
      <c r="DP415" s="16"/>
      <c r="DQ415" s="646" t="s">
        <v>981</v>
      </c>
      <c r="DR415" s="15"/>
      <c r="DS415" s="15"/>
      <c r="DT415" s="16"/>
      <c r="DU415" s="646" t="s">
        <v>1012</v>
      </c>
      <c r="DV415" s="15"/>
      <c r="DW415" s="15"/>
      <c r="DX415" s="16"/>
      <c r="DY415" s="646" t="s">
        <v>983</v>
      </c>
      <c r="DZ415" s="15"/>
      <c r="EA415" s="15"/>
      <c r="EB415" s="16"/>
      <c r="EC415" s="646" t="s">
        <v>984</v>
      </c>
      <c r="ED415" s="15"/>
      <c r="EE415" s="15"/>
      <c r="EF415" s="16"/>
      <c r="EG415" s="647" t="s">
        <v>985</v>
      </c>
      <c r="EH415" s="15"/>
      <c r="EI415" s="15"/>
      <c r="EJ415" s="16"/>
      <c r="EK415" s="648" t="s">
        <v>986</v>
      </c>
      <c r="EL415" s="648" t="s">
        <v>652</v>
      </c>
      <c r="EM415" s="646" t="s">
        <v>987</v>
      </c>
      <c r="EN415" s="15"/>
      <c r="EO415" s="15"/>
      <c r="EP415" s="16"/>
      <c r="EQ415" s="646" t="s">
        <v>988</v>
      </c>
      <c r="ER415" s="15"/>
      <c r="ES415" s="15"/>
      <c r="ET415" s="16"/>
      <c r="EU415" s="646" t="s">
        <v>989</v>
      </c>
      <c r="EV415" s="16"/>
      <c r="EW415" s="646" t="s">
        <v>656</v>
      </c>
      <c r="EX415" s="16"/>
      <c r="EY415" s="649"/>
    </row>
    <row r="416" ht="123.0" customHeight="1">
      <c r="A416" s="651"/>
      <c r="B416" s="652" t="s">
        <v>1013</v>
      </c>
      <c r="C416" s="16"/>
      <c r="D416" s="653" t="s">
        <v>631</v>
      </c>
      <c r="E416" s="654" t="s">
        <v>633</v>
      </c>
      <c r="F416" s="653" t="s">
        <v>635</v>
      </c>
      <c r="G416" s="653" t="s">
        <v>637</v>
      </c>
      <c r="H416" s="653" t="s">
        <v>631</v>
      </c>
      <c r="I416" s="654" t="s">
        <v>633</v>
      </c>
      <c r="J416" s="653" t="s">
        <v>635</v>
      </c>
      <c r="K416" s="653" t="s">
        <v>637</v>
      </c>
      <c r="L416" s="653" t="s">
        <v>631</v>
      </c>
      <c r="M416" s="654" t="s">
        <v>633</v>
      </c>
      <c r="N416" s="653" t="s">
        <v>635</v>
      </c>
      <c r="O416" s="653" t="s">
        <v>637</v>
      </c>
      <c r="P416" s="653" t="s">
        <v>631</v>
      </c>
      <c r="Q416" s="654" t="s">
        <v>633</v>
      </c>
      <c r="R416" s="653" t="s">
        <v>635</v>
      </c>
      <c r="S416" s="652" t="s">
        <v>637</v>
      </c>
      <c r="T416" s="655" t="s">
        <v>991</v>
      </c>
      <c r="U416" s="654" t="s">
        <v>992</v>
      </c>
      <c r="V416" s="653" t="s">
        <v>993</v>
      </c>
      <c r="W416" s="653" t="s">
        <v>994</v>
      </c>
      <c r="X416" s="43"/>
      <c r="Y416" s="43"/>
      <c r="Z416" s="656" t="s">
        <v>995</v>
      </c>
      <c r="AA416" s="656" t="s">
        <v>734</v>
      </c>
      <c r="AB416" s="656" t="s">
        <v>996</v>
      </c>
      <c r="AC416" s="657" t="s">
        <v>665</v>
      </c>
      <c r="AD416" s="656" t="s">
        <v>997</v>
      </c>
      <c r="AE416" s="656" t="s">
        <v>998</v>
      </c>
      <c r="AF416" s="656" t="s">
        <v>999</v>
      </c>
      <c r="AG416" s="657" t="s">
        <v>669</v>
      </c>
      <c r="AH416" s="658" t="s">
        <v>1000</v>
      </c>
      <c r="AI416" s="653" t="s">
        <v>1001</v>
      </c>
      <c r="AJ416" s="658" t="s">
        <v>579</v>
      </c>
      <c r="AK416" s="658" t="s">
        <v>672</v>
      </c>
      <c r="AL416" s="659"/>
      <c r="AM416" s="660"/>
      <c r="AN416" s="651"/>
      <c r="AO416" s="652" t="s">
        <v>1013</v>
      </c>
      <c r="AP416" s="16"/>
      <c r="AQ416" s="653" t="s">
        <v>631</v>
      </c>
      <c r="AR416" s="654" t="s">
        <v>633</v>
      </c>
      <c r="AS416" s="653" t="s">
        <v>635</v>
      </c>
      <c r="AT416" s="653" t="s">
        <v>637</v>
      </c>
      <c r="AU416" s="653" t="s">
        <v>631</v>
      </c>
      <c r="AV416" s="654" t="s">
        <v>633</v>
      </c>
      <c r="AW416" s="653" t="s">
        <v>635</v>
      </c>
      <c r="AX416" s="653" t="s">
        <v>637</v>
      </c>
      <c r="AY416" s="653" t="s">
        <v>631</v>
      </c>
      <c r="AZ416" s="654" t="s">
        <v>633</v>
      </c>
      <c r="BA416" s="653" t="s">
        <v>635</v>
      </c>
      <c r="BB416" s="653" t="s">
        <v>637</v>
      </c>
      <c r="BC416" s="653" t="s">
        <v>631</v>
      </c>
      <c r="BD416" s="654" t="s">
        <v>633</v>
      </c>
      <c r="BE416" s="653" t="s">
        <v>635</v>
      </c>
      <c r="BF416" s="652" t="s">
        <v>637</v>
      </c>
      <c r="BG416" s="655" t="s">
        <v>991</v>
      </c>
      <c r="BH416" s="654" t="s">
        <v>992</v>
      </c>
      <c r="BI416" s="653" t="s">
        <v>993</v>
      </c>
      <c r="BJ416" s="653" t="s">
        <v>994</v>
      </c>
      <c r="BK416" s="43"/>
      <c r="BL416" s="43"/>
      <c r="BM416" s="656" t="s">
        <v>995</v>
      </c>
      <c r="BN416" s="656" t="s">
        <v>734</v>
      </c>
      <c r="BO416" s="656" t="s">
        <v>996</v>
      </c>
      <c r="BP416" s="657" t="s">
        <v>665</v>
      </c>
      <c r="BQ416" s="656" t="s">
        <v>997</v>
      </c>
      <c r="BR416" s="656" t="s">
        <v>998</v>
      </c>
      <c r="BS416" s="656" t="s">
        <v>999</v>
      </c>
      <c r="BT416" s="657" t="s">
        <v>669</v>
      </c>
      <c r="BU416" s="658" t="s">
        <v>1000</v>
      </c>
      <c r="BV416" s="653" t="s">
        <v>1001</v>
      </c>
      <c r="BW416" s="658" t="s">
        <v>579</v>
      </c>
      <c r="BX416" s="658" t="s">
        <v>672</v>
      </c>
      <c r="BY416" s="659"/>
      <c r="BZ416" s="660"/>
      <c r="CA416" s="651"/>
      <c r="CB416" s="652" t="s">
        <v>1013</v>
      </c>
      <c r="CC416" s="16"/>
      <c r="CD416" s="653" t="s">
        <v>631</v>
      </c>
      <c r="CE416" s="654" t="s">
        <v>633</v>
      </c>
      <c r="CF416" s="653" t="s">
        <v>635</v>
      </c>
      <c r="CG416" s="653" t="s">
        <v>637</v>
      </c>
      <c r="CH416" s="653" t="s">
        <v>631</v>
      </c>
      <c r="CI416" s="654" t="s">
        <v>633</v>
      </c>
      <c r="CJ416" s="653" t="s">
        <v>635</v>
      </c>
      <c r="CK416" s="653" t="s">
        <v>637</v>
      </c>
      <c r="CL416" s="653" t="s">
        <v>631</v>
      </c>
      <c r="CM416" s="654" t="s">
        <v>633</v>
      </c>
      <c r="CN416" s="653" t="s">
        <v>635</v>
      </c>
      <c r="CO416" s="653" t="s">
        <v>637</v>
      </c>
      <c r="CP416" s="653" t="s">
        <v>631</v>
      </c>
      <c r="CQ416" s="654" t="s">
        <v>633</v>
      </c>
      <c r="CR416" s="653" t="s">
        <v>635</v>
      </c>
      <c r="CS416" s="652" t="s">
        <v>637</v>
      </c>
      <c r="CT416" s="655" t="s">
        <v>991</v>
      </c>
      <c r="CU416" s="654" t="s">
        <v>992</v>
      </c>
      <c r="CV416" s="653" t="s">
        <v>993</v>
      </c>
      <c r="CW416" s="653" t="s">
        <v>994</v>
      </c>
      <c r="CX416" s="43"/>
      <c r="CY416" s="43"/>
      <c r="CZ416" s="656" t="s">
        <v>995</v>
      </c>
      <c r="DA416" s="656" t="s">
        <v>734</v>
      </c>
      <c r="DB416" s="656" t="s">
        <v>996</v>
      </c>
      <c r="DC416" s="657" t="s">
        <v>665</v>
      </c>
      <c r="DD416" s="656" t="s">
        <v>997</v>
      </c>
      <c r="DE416" s="656" t="s">
        <v>998</v>
      </c>
      <c r="DF416" s="656" t="s">
        <v>999</v>
      </c>
      <c r="DG416" s="657" t="s">
        <v>669</v>
      </c>
      <c r="DH416" s="658" t="s">
        <v>1000</v>
      </c>
      <c r="DI416" s="653" t="s">
        <v>1001</v>
      </c>
      <c r="DJ416" s="658" t="s">
        <v>579</v>
      </c>
      <c r="DK416" s="658" t="s">
        <v>672</v>
      </c>
      <c r="DL416" s="659"/>
      <c r="DM416" s="660"/>
      <c r="DN416" s="651"/>
      <c r="DO416" s="652" t="s">
        <v>1013</v>
      </c>
      <c r="DP416" s="16"/>
      <c r="DQ416" s="653" t="s">
        <v>631</v>
      </c>
      <c r="DR416" s="654" t="s">
        <v>633</v>
      </c>
      <c r="DS416" s="653" t="s">
        <v>635</v>
      </c>
      <c r="DT416" s="653" t="s">
        <v>637</v>
      </c>
      <c r="DU416" s="653" t="s">
        <v>631</v>
      </c>
      <c r="DV416" s="654" t="s">
        <v>633</v>
      </c>
      <c r="DW416" s="653" t="s">
        <v>635</v>
      </c>
      <c r="DX416" s="653" t="s">
        <v>637</v>
      </c>
      <c r="DY416" s="653" t="s">
        <v>631</v>
      </c>
      <c r="DZ416" s="654" t="s">
        <v>633</v>
      </c>
      <c r="EA416" s="653" t="s">
        <v>635</v>
      </c>
      <c r="EB416" s="653" t="s">
        <v>637</v>
      </c>
      <c r="EC416" s="653" t="s">
        <v>631</v>
      </c>
      <c r="ED416" s="654" t="s">
        <v>633</v>
      </c>
      <c r="EE416" s="653" t="s">
        <v>635</v>
      </c>
      <c r="EF416" s="652" t="s">
        <v>637</v>
      </c>
      <c r="EG416" s="655" t="s">
        <v>991</v>
      </c>
      <c r="EH416" s="654" t="s">
        <v>992</v>
      </c>
      <c r="EI416" s="653" t="s">
        <v>993</v>
      </c>
      <c r="EJ416" s="653" t="s">
        <v>994</v>
      </c>
      <c r="EK416" s="43"/>
      <c r="EL416" s="43"/>
      <c r="EM416" s="656" t="s">
        <v>995</v>
      </c>
      <c r="EN416" s="656" t="s">
        <v>734</v>
      </c>
      <c r="EO416" s="656" t="s">
        <v>996</v>
      </c>
      <c r="EP416" s="657" t="s">
        <v>665</v>
      </c>
      <c r="EQ416" s="656" t="s">
        <v>997</v>
      </c>
      <c r="ER416" s="656" t="s">
        <v>998</v>
      </c>
      <c r="ES416" s="656" t="s">
        <v>999</v>
      </c>
      <c r="ET416" s="657" t="s">
        <v>669</v>
      </c>
      <c r="EU416" s="658" t="s">
        <v>1000</v>
      </c>
      <c r="EV416" s="653" t="s">
        <v>1001</v>
      </c>
      <c r="EW416" s="658" t="s">
        <v>579</v>
      </c>
      <c r="EX416" s="658" t="s">
        <v>672</v>
      </c>
      <c r="EY416" s="659"/>
    </row>
    <row r="417" ht="52.5" customHeight="1">
      <c r="A417" s="661"/>
      <c r="B417" s="662" t="s">
        <v>1014</v>
      </c>
      <c r="C417" s="663" t="s">
        <v>980</v>
      </c>
      <c r="D417" s="664">
        <f>'3A 2025-2026 REPORTE CALIFICACI'!E43</f>
        <v>51</v>
      </c>
      <c r="E417" s="664">
        <f>'3A 2025-2026 REPORTE CALIFICACI'!F43</f>
        <v>72</v>
      </c>
      <c r="F417" s="665">
        <f>'3A 2025-2026 REPORTE CALIFICACI'!G43</f>
        <v>72</v>
      </c>
      <c r="G417" s="664">
        <f>'3A 2025-2026 REPORTE CALIFICACI'!H43</f>
        <v>0</v>
      </c>
      <c r="H417" s="664">
        <f>'3A 2025-2026 REPORTE CALIFICACI'!I43</f>
        <v>57</v>
      </c>
      <c r="I417" s="664">
        <f>'3A 2025-2026 REPORTE CALIFICACI'!J43</f>
        <v>71</v>
      </c>
      <c r="J417" s="664">
        <f>'3A 2025-2026 REPORTE CALIFICACI'!K43</f>
        <v>60</v>
      </c>
      <c r="K417" s="664">
        <f>'3A 2025-2026 REPORTE CALIFICACI'!L43</f>
        <v>0</v>
      </c>
      <c r="L417" s="664">
        <f>'3A 2025-2026 REPORTE CALIFICACI'!M43</f>
        <v>72</v>
      </c>
      <c r="M417" s="664">
        <f>'3A 2025-2026 REPORTE CALIFICACI'!N43</f>
        <v>78</v>
      </c>
      <c r="N417" s="664">
        <f>'3A 2025-2026 REPORTE CALIFICACI'!O43</f>
        <v>88</v>
      </c>
      <c r="O417" s="664">
        <f>'3A 2025-2026 REPORTE CALIFICACI'!P43</f>
        <v>0</v>
      </c>
      <c r="P417" s="664">
        <f>'3A 2025-2026 REPORTE CALIFICACI'!Q43</f>
        <v>62</v>
      </c>
      <c r="Q417" s="664">
        <f>'3A 2025-2026 REPORTE CALIFICACI'!R43</f>
        <v>77</v>
      </c>
      <c r="R417" s="664">
        <f>'3A 2025-2026 REPORTE CALIFICACI'!S43</f>
        <v>84</v>
      </c>
      <c r="S417" s="664">
        <f>'3A 2025-2026 REPORTE CALIFICACI'!T43</f>
        <v>0</v>
      </c>
      <c r="T417" s="664"/>
      <c r="U417" s="664"/>
      <c r="V417" s="664"/>
      <c r="W417" s="664"/>
      <c r="X417" s="664"/>
      <c r="Y417" s="664"/>
      <c r="Z417" s="664"/>
      <c r="AA417" s="664"/>
      <c r="AB417" s="664"/>
      <c r="AC417" s="664"/>
      <c r="AD417" s="664"/>
      <c r="AE417" s="664"/>
      <c r="AF417" s="664"/>
      <c r="AG417" s="664"/>
      <c r="AH417" s="664"/>
      <c r="AI417" s="664"/>
      <c r="AJ417" s="664"/>
      <c r="AK417" s="664"/>
      <c r="AL417" s="666"/>
      <c r="AM417" s="667"/>
      <c r="AN417" s="661"/>
      <c r="AO417" s="662" t="s">
        <v>1014</v>
      </c>
      <c r="AP417" s="663" t="s">
        <v>980</v>
      </c>
      <c r="AQ417" s="664">
        <f>'3A 2025-2026 REPORTE CALIFICACI'!E44</f>
        <v>78</v>
      </c>
      <c r="AR417" s="664">
        <f>'3A 2025-2026 REPORTE CALIFICACI'!F44</f>
        <v>75</v>
      </c>
      <c r="AS417" s="665">
        <f>'3A 2025-2026 REPORTE CALIFICACI'!G44</f>
        <v>71</v>
      </c>
      <c r="AT417" s="664">
        <f>'3A 2025-2026 REPORTE CALIFICACI'!H44</f>
        <v>0</v>
      </c>
      <c r="AU417" s="664">
        <f>'3A 2025-2026 REPORTE CALIFICACI'!I44</f>
        <v>79</v>
      </c>
      <c r="AV417" s="664">
        <f>'3A 2025-2026 REPORTE CALIFICACI'!J44</f>
        <v>72</v>
      </c>
      <c r="AW417" s="664">
        <f>'3A 2025-2026 REPORTE CALIFICACI'!K44</f>
        <v>73</v>
      </c>
      <c r="AX417" s="664">
        <f>'3A 2025-2026 REPORTE CALIFICACI'!L44</f>
        <v>0</v>
      </c>
      <c r="AY417" s="664">
        <f>'3A 2025-2026 REPORTE CALIFICACI'!M44</f>
        <v>70</v>
      </c>
      <c r="AZ417" s="664">
        <f>'3A 2025-2026 REPORTE CALIFICACI'!N44</f>
        <v>80</v>
      </c>
      <c r="BA417" s="664">
        <f>'3A 2025-2026 REPORTE CALIFICACI'!O44</f>
        <v>79</v>
      </c>
      <c r="BB417" s="664">
        <f>'3A 2025-2026 REPORTE CALIFICACI'!P44</f>
        <v>0</v>
      </c>
      <c r="BC417" s="664">
        <f>'3A 2025-2026 REPORTE CALIFICACI'!Q44</f>
        <v>70</v>
      </c>
      <c r="BD417" s="664">
        <f>'3A 2025-2026 REPORTE CALIFICACI'!R44</f>
        <v>85</v>
      </c>
      <c r="BE417" s="664">
        <f>'3A 2025-2026 REPORTE CALIFICACI'!S44</f>
        <v>79</v>
      </c>
      <c r="BF417" s="664">
        <f>'3A 2025-2026 REPORTE CALIFICACI'!T44</f>
        <v>0</v>
      </c>
      <c r="BG417" s="664"/>
      <c r="BH417" s="664"/>
      <c r="BI417" s="664"/>
      <c r="BJ417" s="664"/>
      <c r="BK417" s="664"/>
      <c r="BL417" s="664"/>
      <c r="BM417" s="664"/>
      <c r="BN417" s="664"/>
      <c r="BO417" s="664"/>
      <c r="BP417" s="664"/>
      <c r="BQ417" s="664"/>
      <c r="BR417" s="664"/>
      <c r="BS417" s="664"/>
      <c r="BT417" s="664"/>
      <c r="BU417" s="664"/>
      <c r="BV417" s="664"/>
      <c r="BW417" s="664"/>
      <c r="BX417" s="664"/>
      <c r="BY417" s="666"/>
      <c r="BZ417" s="667"/>
      <c r="CA417" s="661"/>
      <c r="CB417" s="662" t="s">
        <v>1014</v>
      </c>
      <c r="CC417" s="663" t="s">
        <v>980</v>
      </c>
      <c r="CD417" s="664">
        <f>'3A 2025-2026 REPORTE CALIFICACI'!E45</f>
        <v>86</v>
      </c>
      <c r="CE417" s="664">
        <f>'3A 2025-2026 REPORTE CALIFICACI'!F45</f>
        <v>89</v>
      </c>
      <c r="CF417" s="665">
        <f>'3A 2025-2026 REPORTE CALIFICACI'!G45</f>
        <v>88</v>
      </c>
      <c r="CG417" s="664">
        <f>'3A 2025-2026 REPORTE CALIFICACI'!H45</f>
        <v>0</v>
      </c>
      <c r="CH417" s="664">
        <f>'3A 2025-2026 REPORTE CALIFICACI'!I45</f>
        <v>82</v>
      </c>
      <c r="CI417" s="664">
        <f>'3A 2025-2026 REPORTE CALIFICACI'!J45</f>
        <v>84</v>
      </c>
      <c r="CJ417" s="664">
        <f>'3A 2025-2026 REPORTE CALIFICACI'!K45</f>
        <v>87</v>
      </c>
      <c r="CK417" s="664">
        <f>'3A 2025-2026 REPORTE CALIFICACI'!L45</f>
        <v>0</v>
      </c>
      <c r="CL417" s="664">
        <f>'3A 2025-2026 REPORTE CALIFICACI'!M45</f>
        <v>95</v>
      </c>
      <c r="CM417" s="664">
        <f>'3A 2025-2026 REPORTE CALIFICACI'!N45</f>
        <v>89</v>
      </c>
      <c r="CN417" s="664">
        <f>'3A 2025-2026 REPORTE CALIFICACI'!O45</f>
        <v>93</v>
      </c>
      <c r="CO417" s="664">
        <f>'3A 2025-2026 REPORTE CALIFICACI'!P45</f>
        <v>0</v>
      </c>
      <c r="CP417" s="664">
        <f>'3A 2025-2026 REPORTE CALIFICACI'!Q45</f>
        <v>95</v>
      </c>
      <c r="CQ417" s="664">
        <f>'3A 2025-2026 REPORTE CALIFICACI'!R45</f>
        <v>96</v>
      </c>
      <c r="CR417" s="664">
        <f>'3A 2025-2026 REPORTE CALIFICACI'!S45</f>
        <v>93</v>
      </c>
      <c r="CS417" s="664">
        <f>'3A 2025-2026 REPORTE CALIFICACI'!T45</f>
        <v>0</v>
      </c>
      <c r="CT417" s="664"/>
      <c r="CU417" s="664"/>
      <c r="CV417" s="664"/>
      <c r="CW417" s="664"/>
      <c r="CX417" s="664"/>
      <c r="CY417" s="664"/>
      <c r="CZ417" s="664"/>
      <c r="DA417" s="664"/>
      <c r="DB417" s="664"/>
      <c r="DC417" s="664"/>
      <c r="DD417" s="664"/>
      <c r="DE417" s="664"/>
      <c r="DF417" s="664"/>
      <c r="DG417" s="664"/>
      <c r="DH417" s="664"/>
      <c r="DI417" s="664"/>
      <c r="DJ417" s="664"/>
      <c r="DK417" s="664"/>
      <c r="DL417" s="666"/>
      <c r="DM417" s="667"/>
      <c r="DN417" s="661"/>
      <c r="DO417" s="662" t="s">
        <v>1014</v>
      </c>
      <c r="DP417" s="663" t="s">
        <v>980</v>
      </c>
      <c r="DQ417" s="664">
        <f>'3A 2025-2026 REPORTE CALIFICACI'!E46</f>
        <v>80</v>
      </c>
      <c r="DR417" s="664">
        <f>'3A 2025-2026 REPORTE CALIFICACI'!F46</f>
        <v>77</v>
      </c>
      <c r="DS417" s="665">
        <f>'3A 2025-2026 REPORTE CALIFICACI'!G46</f>
        <v>87</v>
      </c>
      <c r="DT417" s="664">
        <f>'3A 2025-2026 REPORTE CALIFICACI'!H46</f>
        <v>0</v>
      </c>
      <c r="DU417" s="664">
        <f>'3A 2025-2026 REPORTE CALIFICACI'!I46</f>
        <v>84</v>
      </c>
      <c r="DV417" s="664">
        <f>'3A 2025-2026 REPORTE CALIFICACI'!J46</f>
        <v>78</v>
      </c>
      <c r="DW417" s="664">
        <f>'3A 2025-2026 REPORTE CALIFICACI'!K46</f>
        <v>78</v>
      </c>
      <c r="DX417" s="664">
        <f>'3A 2025-2026 REPORTE CALIFICACI'!L46</f>
        <v>0</v>
      </c>
      <c r="DY417" s="664">
        <f>'3A 2025-2026 REPORTE CALIFICACI'!M46</f>
        <v>85</v>
      </c>
      <c r="DZ417" s="664">
        <f>'3A 2025-2026 REPORTE CALIFICACI'!N46</f>
        <v>83</v>
      </c>
      <c r="EA417" s="664">
        <f>'3A 2025-2026 REPORTE CALIFICACI'!O46</f>
        <v>81</v>
      </c>
      <c r="EB417" s="664">
        <f>'3A 2025-2026 REPORTE CALIFICACI'!P46</f>
        <v>0</v>
      </c>
      <c r="EC417" s="664">
        <f>'3A 2025-2026 REPORTE CALIFICACI'!Q46</f>
        <v>82</v>
      </c>
      <c r="ED417" s="664">
        <f>'3A 2025-2026 REPORTE CALIFICACI'!R46</f>
        <v>87</v>
      </c>
      <c r="EE417" s="664">
        <f>'3A 2025-2026 REPORTE CALIFICACI'!S46</f>
        <v>81</v>
      </c>
      <c r="EF417" s="664">
        <f>'3A 2025-2026 REPORTE CALIFICACI'!T46</f>
        <v>0</v>
      </c>
      <c r="EG417" s="664"/>
      <c r="EH417" s="664"/>
      <c r="EI417" s="664"/>
      <c r="EJ417" s="664"/>
      <c r="EK417" s="664"/>
      <c r="EL417" s="664"/>
      <c r="EM417" s="664"/>
      <c r="EN417" s="664"/>
      <c r="EO417" s="664"/>
      <c r="EP417" s="664"/>
      <c r="EQ417" s="664"/>
      <c r="ER417" s="664"/>
      <c r="ES417" s="664"/>
      <c r="ET417" s="664"/>
      <c r="EU417" s="664"/>
      <c r="EV417" s="664"/>
      <c r="EW417" s="664"/>
      <c r="EX417" s="664"/>
      <c r="EY417" s="666"/>
    </row>
    <row r="418" ht="52.5" customHeight="1">
      <c r="A418" s="661"/>
      <c r="B418" s="47"/>
      <c r="C418" s="663" t="s">
        <v>1015</v>
      </c>
      <c r="D418" s="664">
        <f>'3A 2025-2026 REPORTE CALIFICACI'!AM43</f>
        <v>0</v>
      </c>
      <c r="E418" s="664">
        <f>'3A 2025-2026 REPORTE CALIFICACI'!AN43</f>
        <v>0</v>
      </c>
      <c r="F418" s="664">
        <f>'3A 2025-2026 REPORTE CALIFICACI'!AO43</f>
        <v>0</v>
      </c>
      <c r="G418" s="664">
        <f>'3A 2025-2026 REPORTE CALIFICACI'!AP43</f>
        <v>0</v>
      </c>
      <c r="H418" s="664">
        <f>'3A 2025-2026 REPORTE CALIFICACI'!AQ43</f>
        <v>0</v>
      </c>
      <c r="I418" s="664">
        <f>'3A 2025-2026 REPORTE CALIFICACI'!AR43</f>
        <v>0</v>
      </c>
      <c r="J418" s="664">
        <f>'3A 2025-2026 REPORTE CALIFICACI'!AS43</f>
        <v>0</v>
      </c>
      <c r="K418" s="664">
        <f>'3A 2025-2026 REPORTE CALIFICACI'!AT43</f>
        <v>0</v>
      </c>
      <c r="L418" s="664">
        <f>'3A 2025-2026 REPORTE CALIFICACI'!AU43</f>
        <v>0</v>
      </c>
      <c r="M418" s="664">
        <f>'3A 2025-2026 REPORTE CALIFICACI'!AV43</f>
        <v>0</v>
      </c>
      <c r="N418" s="664">
        <f>'3A 2025-2026 REPORTE CALIFICACI'!AW43</f>
        <v>0</v>
      </c>
      <c r="O418" s="664">
        <f>'3A 2025-2026 REPORTE CALIFICACI'!AX43</f>
        <v>0</v>
      </c>
      <c r="P418" s="664">
        <f>'3A 2025-2026 REPORTE CALIFICACI'!AY43</f>
        <v>0</v>
      </c>
      <c r="Q418" s="664">
        <f>'3A 2025-2026 REPORTE CALIFICACI'!AZ43</f>
        <v>0</v>
      </c>
      <c r="R418" s="664">
        <f>'3A 2025-2026 REPORTE CALIFICACI'!BA43</f>
        <v>0</v>
      </c>
      <c r="S418" s="664">
        <f>'3A 2025-2026 REPORTE CALIFICACI'!BB43</f>
        <v>0</v>
      </c>
      <c r="T418" s="664"/>
      <c r="U418" s="664"/>
      <c r="V418" s="664"/>
      <c r="W418" s="664"/>
      <c r="X418" s="664"/>
      <c r="Y418" s="664"/>
      <c r="Z418" s="664"/>
      <c r="AA418" s="664"/>
      <c r="AB418" s="664"/>
      <c r="AC418" s="664"/>
      <c r="AD418" s="664"/>
      <c r="AE418" s="664"/>
      <c r="AF418" s="664"/>
      <c r="AG418" s="664"/>
      <c r="AH418" s="664"/>
      <c r="AI418" s="664"/>
      <c r="AJ418" s="664"/>
      <c r="AK418" s="664"/>
      <c r="AL418" s="666"/>
      <c r="AM418" s="667"/>
      <c r="AN418" s="661"/>
      <c r="AO418" s="47"/>
      <c r="AP418" s="663" t="s">
        <v>1015</v>
      </c>
      <c r="AQ418" s="664">
        <f>'3A 2025-2026 REPORTE CALIFICACI'!AM44</f>
        <v>0</v>
      </c>
      <c r="AR418" s="664">
        <f>'3A 2025-2026 REPORTE CALIFICACI'!AN44</f>
        <v>0</v>
      </c>
      <c r="AS418" s="664">
        <f>'3A 2025-2026 REPORTE CALIFICACI'!AO44</f>
        <v>0</v>
      </c>
      <c r="AT418" s="664">
        <f>'3A 2025-2026 REPORTE CALIFICACI'!AP44</f>
        <v>0</v>
      </c>
      <c r="AU418" s="664">
        <f>'3A 2025-2026 REPORTE CALIFICACI'!AQ44</f>
        <v>0</v>
      </c>
      <c r="AV418" s="664">
        <f>'3A 2025-2026 REPORTE CALIFICACI'!AR44</f>
        <v>0</v>
      </c>
      <c r="AW418" s="664">
        <f>'3A 2025-2026 REPORTE CALIFICACI'!AS44</f>
        <v>0</v>
      </c>
      <c r="AX418" s="664">
        <f>'3A 2025-2026 REPORTE CALIFICACI'!AT44</f>
        <v>0</v>
      </c>
      <c r="AY418" s="664">
        <f>'3A 2025-2026 REPORTE CALIFICACI'!AU44</f>
        <v>0</v>
      </c>
      <c r="AZ418" s="664">
        <f>'3A 2025-2026 REPORTE CALIFICACI'!AV44</f>
        <v>0</v>
      </c>
      <c r="BA418" s="664">
        <f>'3A 2025-2026 REPORTE CALIFICACI'!AW44</f>
        <v>0</v>
      </c>
      <c r="BB418" s="664">
        <f>'3A 2025-2026 REPORTE CALIFICACI'!AX44</f>
        <v>0</v>
      </c>
      <c r="BC418" s="664">
        <f>'3A 2025-2026 REPORTE CALIFICACI'!AY44</f>
        <v>0</v>
      </c>
      <c r="BD418" s="664">
        <f>'3A 2025-2026 REPORTE CALIFICACI'!AZ44</f>
        <v>0</v>
      </c>
      <c r="BE418" s="664">
        <f>'3A 2025-2026 REPORTE CALIFICACI'!BA44</f>
        <v>0</v>
      </c>
      <c r="BF418" s="664">
        <f>'3A 2025-2026 REPORTE CALIFICACI'!BB44</f>
        <v>0</v>
      </c>
      <c r="BG418" s="664"/>
      <c r="BH418" s="664"/>
      <c r="BI418" s="664"/>
      <c r="BJ418" s="664"/>
      <c r="BK418" s="664"/>
      <c r="BL418" s="664"/>
      <c r="BM418" s="664"/>
      <c r="BN418" s="664"/>
      <c r="BO418" s="664"/>
      <c r="BP418" s="664"/>
      <c r="BQ418" s="664"/>
      <c r="BR418" s="664"/>
      <c r="BS418" s="664"/>
      <c r="BT418" s="664"/>
      <c r="BU418" s="664"/>
      <c r="BV418" s="664"/>
      <c r="BW418" s="664"/>
      <c r="BX418" s="664"/>
      <c r="BY418" s="666"/>
      <c r="BZ418" s="667"/>
      <c r="CA418" s="661"/>
      <c r="CB418" s="47"/>
      <c r="CC418" s="663" t="s">
        <v>1015</v>
      </c>
      <c r="CD418" s="664">
        <f>'3A 2025-2026 REPORTE CALIFICACI'!AM45</f>
        <v>0</v>
      </c>
      <c r="CE418" s="664">
        <f>'3A 2025-2026 REPORTE CALIFICACI'!AN45</f>
        <v>0</v>
      </c>
      <c r="CF418" s="664">
        <f>'3A 2025-2026 REPORTE CALIFICACI'!AO45</f>
        <v>0</v>
      </c>
      <c r="CG418" s="664">
        <f>'3A 2025-2026 REPORTE CALIFICACI'!AP45</f>
        <v>0</v>
      </c>
      <c r="CH418" s="664">
        <f>'3A 2025-2026 REPORTE CALIFICACI'!AQ45</f>
        <v>0</v>
      </c>
      <c r="CI418" s="664">
        <f>'3A 2025-2026 REPORTE CALIFICACI'!AR45</f>
        <v>0</v>
      </c>
      <c r="CJ418" s="664">
        <f>'3A 2025-2026 REPORTE CALIFICACI'!AS45</f>
        <v>0</v>
      </c>
      <c r="CK418" s="664">
        <f>'3A 2025-2026 REPORTE CALIFICACI'!AT45</f>
        <v>0</v>
      </c>
      <c r="CL418" s="664">
        <f>'3A 2025-2026 REPORTE CALIFICACI'!AU45</f>
        <v>0</v>
      </c>
      <c r="CM418" s="664">
        <f>'3A 2025-2026 REPORTE CALIFICACI'!AV45</f>
        <v>0</v>
      </c>
      <c r="CN418" s="664">
        <f>'3A 2025-2026 REPORTE CALIFICACI'!AW45</f>
        <v>0</v>
      </c>
      <c r="CO418" s="664">
        <f>'3A 2025-2026 REPORTE CALIFICACI'!AX45</f>
        <v>0</v>
      </c>
      <c r="CP418" s="664">
        <f>'3A 2025-2026 REPORTE CALIFICACI'!AY45</f>
        <v>0</v>
      </c>
      <c r="CQ418" s="664">
        <f>'3A 2025-2026 REPORTE CALIFICACI'!AZ45</f>
        <v>0</v>
      </c>
      <c r="CR418" s="664">
        <f>'3A 2025-2026 REPORTE CALIFICACI'!BA45</f>
        <v>0</v>
      </c>
      <c r="CS418" s="664">
        <f>'3A 2025-2026 REPORTE CALIFICACI'!BB45</f>
        <v>0</v>
      </c>
      <c r="CT418" s="664"/>
      <c r="CU418" s="664"/>
      <c r="CV418" s="664"/>
      <c r="CW418" s="664"/>
      <c r="CX418" s="664"/>
      <c r="CY418" s="664"/>
      <c r="CZ418" s="664"/>
      <c r="DA418" s="664"/>
      <c r="DB418" s="664"/>
      <c r="DC418" s="664"/>
      <c r="DD418" s="664"/>
      <c r="DE418" s="664"/>
      <c r="DF418" s="664"/>
      <c r="DG418" s="664"/>
      <c r="DH418" s="664"/>
      <c r="DI418" s="664"/>
      <c r="DJ418" s="664"/>
      <c r="DK418" s="664"/>
      <c r="DL418" s="666"/>
      <c r="DM418" s="667"/>
      <c r="DN418" s="661"/>
      <c r="DO418" s="47"/>
      <c r="DP418" s="663" t="s">
        <v>1015</v>
      </c>
      <c r="DQ418" s="664">
        <f>'3A 2025-2026 REPORTE CALIFICACI'!AM46</f>
        <v>0</v>
      </c>
      <c r="DR418" s="664">
        <f>'3A 2025-2026 REPORTE CALIFICACI'!AN46</f>
        <v>0</v>
      </c>
      <c r="DS418" s="664">
        <f>'3A 2025-2026 REPORTE CALIFICACI'!AO46</f>
        <v>0</v>
      </c>
      <c r="DT418" s="664">
        <f>'3A 2025-2026 REPORTE CALIFICACI'!AP46</f>
        <v>0</v>
      </c>
      <c r="DU418" s="664">
        <f>'3A 2025-2026 REPORTE CALIFICACI'!AQ46</f>
        <v>0</v>
      </c>
      <c r="DV418" s="664">
        <f>'3A 2025-2026 REPORTE CALIFICACI'!AR46</f>
        <v>0</v>
      </c>
      <c r="DW418" s="664">
        <f>'3A 2025-2026 REPORTE CALIFICACI'!AS46</f>
        <v>0</v>
      </c>
      <c r="DX418" s="664">
        <f>'3A 2025-2026 REPORTE CALIFICACI'!AT46</f>
        <v>0</v>
      </c>
      <c r="DY418" s="664">
        <f>'3A 2025-2026 REPORTE CALIFICACI'!AU46</f>
        <v>0</v>
      </c>
      <c r="DZ418" s="664">
        <f>'3A 2025-2026 REPORTE CALIFICACI'!AV46</f>
        <v>0</v>
      </c>
      <c r="EA418" s="664">
        <f>'3A 2025-2026 REPORTE CALIFICACI'!AW46</f>
        <v>0</v>
      </c>
      <c r="EB418" s="664">
        <f>'3A 2025-2026 REPORTE CALIFICACI'!AX46</f>
        <v>0</v>
      </c>
      <c r="EC418" s="664">
        <f>'3A 2025-2026 REPORTE CALIFICACI'!AY46</f>
        <v>0</v>
      </c>
      <c r="ED418" s="664">
        <f>'3A 2025-2026 REPORTE CALIFICACI'!AZ46</f>
        <v>0</v>
      </c>
      <c r="EE418" s="664">
        <f>'3A 2025-2026 REPORTE CALIFICACI'!BA46</f>
        <v>0</v>
      </c>
      <c r="EF418" s="664">
        <f>'3A 2025-2026 REPORTE CALIFICACI'!BB46</f>
        <v>0</v>
      </c>
      <c r="EG418" s="664"/>
      <c r="EH418" s="664"/>
      <c r="EI418" s="664"/>
      <c r="EJ418" s="664"/>
      <c r="EK418" s="664"/>
      <c r="EL418" s="664"/>
      <c r="EM418" s="664"/>
      <c r="EN418" s="664"/>
      <c r="EO418" s="664"/>
      <c r="EP418" s="664"/>
      <c r="EQ418" s="664"/>
      <c r="ER418" s="664"/>
      <c r="ES418" s="664"/>
      <c r="ET418" s="664"/>
      <c r="EU418" s="664"/>
      <c r="EV418" s="664"/>
      <c r="EW418" s="664"/>
      <c r="EX418" s="664"/>
      <c r="EY418" s="666"/>
    </row>
    <row r="419" ht="52.5" customHeight="1">
      <c r="A419" s="661"/>
      <c r="B419" s="47"/>
      <c r="C419" s="663" t="s">
        <v>1016</v>
      </c>
      <c r="D419" s="664">
        <f>'3A 2025-2026 REPORTE CALIFICACI'!BU43</f>
        <v>70</v>
      </c>
      <c r="E419" s="664">
        <f>'3A 2025-2026 REPORTE CALIFICACI'!BV43</f>
        <v>70</v>
      </c>
      <c r="F419" s="664">
        <f>'3A 2025-2026 REPORTE CALIFICACI'!BW43</f>
        <v>70</v>
      </c>
      <c r="G419" s="664">
        <f>'3A 2025-2026 REPORTE CALIFICACI'!BX43</f>
        <v>0</v>
      </c>
      <c r="H419" s="664">
        <f>'3A 2025-2026 REPORTE CALIFICACI'!BY43</f>
        <v>71</v>
      </c>
      <c r="I419" s="664">
        <f>'3A 2025-2026 REPORTE CALIFICACI'!BZ43</f>
        <v>70</v>
      </c>
      <c r="J419" s="664">
        <f>'3A 2025-2026 REPORTE CALIFICACI'!CA43</f>
        <v>70</v>
      </c>
      <c r="K419" s="664">
        <f>'3A 2025-2026 REPORTE CALIFICACI'!CB43</f>
        <v>0</v>
      </c>
      <c r="L419" s="664">
        <f>'3A 2025-2026 REPORTE CALIFICACI'!CC43</f>
        <v>71</v>
      </c>
      <c r="M419" s="664">
        <f>'3A 2025-2026 REPORTE CALIFICACI'!CD43</f>
        <v>70</v>
      </c>
      <c r="N419" s="664">
        <f>'3A 2025-2026 REPORTE CALIFICACI'!CE43</f>
        <v>70</v>
      </c>
      <c r="O419" s="664">
        <f>'3A 2025-2026 REPORTE CALIFICACI'!CF43</f>
        <v>0</v>
      </c>
      <c r="P419" s="664">
        <f>'3A 2025-2026 REPORTE CALIFICACI'!CG43</f>
        <v>70</v>
      </c>
      <c r="Q419" s="664">
        <f>'3A 2025-2026 REPORTE CALIFICACI'!CH43</f>
        <v>71</v>
      </c>
      <c r="R419" s="664">
        <f>'3A 2025-2026 REPORTE CALIFICACI'!CI43</f>
        <v>70</v>
      </c>
      <c r="S419" s="664">
        <f>'3A 2025-2026 REPORTE CALIFICACI'!CJ43</f>
        <v>0</v>
      </c>
      <c r="T419" s="664"/>
      <c r="U419" s="664"/>
      <c r="V419" s="664"/>
      <c r="W419" s="664"/>
      <c r="X419" s="664"/>
      <c r="Y419" s="664"/>
      <c r="Z419" s="664"/>
      <c r="AA419" s="664"/>
      <c r="AB419" s="664"/>
      <c r="AC419" s="664"/>
      <c r="AD419" s="664"/>
      <c r="AE419" s="664"/>
      <c r="AF419" s="664"/>
      <c r="AG419" s="664"/>
      <c r="AH419" s="664"/>
      <c r="AI419" s="664"/>
      <c r="AJ419" s="664"/>
      <c r="AK419" s="664"/>
      <c r="AL419" s="666"/>
      <c r="AM419" s="667"/>
      <c r="AN419" s="661"/>
      <c r="AO419" s="47"/>
      <c r="AP419" s="663" t="s">
        <v>1016</v>
      </c>
      <c r="AQ419" s="664">
        <f>'3A 2025-2026 REPORTE CALIFICACI'!BU44</f>
        <v>70</v>
      </c>
      <c r="AR419" s="664">
        <f>'3A 2025-2026 REPORTE CALIFICACI'!BV44</f>
        <v>70</v>
      </c>
      <c r="AS419" s="664">
        <f>'3A 2025-2026 REPORTE CALIFICACI'!BW44</f>
        <v>70</v>
      </c>
      <c r="AT419" s="664">
        <f>'3A 2025-2026 REPORTE CALIFICACI'!BX44</f>
        <v>0</v>
      </c>
      <c r="AU419" s="664">
        <f>'3A 2025-2026 REPORTE CALIFICACI'!BY44</f>
        <v>70</v>
      </c>
      <c r="AV419" s="664">
        <f>'3A 2025-2026 REPORTE CALIFICACI'!BZ44</f>
        <v>70</v>
      </c>
      <c r="AW419" s="664">
        <f>'3A 2025-2026 REPORTE CALIFICACI'!CA44</f>
        <v>70</v>
      </c>
      <c r="AX419" s="664">
        <f>'3A 2025-2026 REPORTE CALIFICACI'!CB44</f>
        <v>0</v>
      </c>
      <c r="AY419" s="664">
        <f>'3A 2025-2026 REPORTE CALIFICACI'!CC44</f>
        <v>81</v>
      </c>
      <c r="AZ419" s="664">
        <f>'3A 2025-2026 REPORTE CALIFICACI'!CD44</f>
        <v>70</v>
      </c>
      <c r="BA419" s="664">
        <f>'3A 2025-2026 REPORTE CALIFICACI'!CE44</f>
        <v>70</v>
      </c>
      <c r="BB419" s="664">
        <f>'3A 2025-2026 REPORTE CALIFICACI'!CF44</f>
        <v>0</v>
      </c>
      <c r="BC419" s="664">
        <f>'3A 2025-2026 REPORTE CALIFICACI'!CG44</f>
        <v>82</v>
      </c>
      <c r="BD419" s="664">
        <f>'3A 2025-2026 REPORTE CALIFICACI'!CH44</f>
        <v>70</v>
      </c>
      <c r="BE419" s="664">
        <f>'3A 2025-2026 REPORTE CALIFICACI'!CI44</f>
        <v>71</v>
      </c>
      <c r="BF419" s="664">
        <f>'3A 2025-2026 REPORTE CALIFICACI'!CJ44</f>
        <v>0</v>
      </c>
      <c r="BG419" s="664"/>
      <c r="BH419" s="664"/>
      <c r="BI419" s="664"/>
      <c r="BJ419" s="664"/>
      <c r="BK419" s="664"/>
      <c r="BL419" s="664"/>
      <c r="BM419" s="664"/>
      <c r="BN419" s="664"/>
      <c r="BO419" s="664"/>
      <c r="BP419" s="664"/>
      <c r="BQ419" s="664"/>
      <c r="BR419" s="664"/>
      <c r="BS419" s="664"/>
      <c r="BT419" s="664"/>
      <c r="BU419" s="664"/>
      <c r="BV419" s="664"/>
      <c r="BW419" s="664"/>
      <c r="BX419" s="664"/>
      <c r="BY419" s="666"/>
      <c r="BZ419" s="667"/>
      <c r="CA419" s="661"/>
      <c r="CB419" s="47"/>
      <c r="CC419" s="663" t="s">
        <v>1016</v>
      </c>
      <c r="CD419" s="664">
        <f>'3A 2025-2026 REPORTE CALIFICACI'!BU45</f>
        <v>83</v>
      </c>
      <c r="CE419" s="664">
        <f>'3A 2025-2026 REPORTE CALIFICACI'!BV45</f>
        <v>84</v>
      </c>
      <c r="CF419" s="664">
        <f>'3A 2025-2026 REPORTE CALIFICACI'!BW45</f>
        <v>85</v>
      </c>
      <c r="CG419" s="664">
        <f>'3A 2025-2026 REPORTE CALIFICACI'!BX45</f>
        <v>0</v>
      </c>
      <c r="CH419" s="664">
        <f>'3A 2025-2026 REPORTE CALIFICACI'!BY45</f>
        <v>84</v>
      </c>
      <c r="CI419" s="664">
        <f>'3A 2025-2026 REPORTE CALIFICACI'!BZ45</f>
        <v>85</v>
      </c>
      <c r="CJ419" s="664">
        <f>'3A 2025-2026 REPORTE CALIFICACI'!CA45</f>
        <v>86</v>
      </c>
      <c r="CK419" s="664">
        <f>'3A 2025-2026 REPORTE CALIFICACI'!CB45</f>
        <v>0</v>
      </c>
      <c r="CL419" s="664">
        <f>'3A 2025-2026 REPORTE CALIFICACI'!CC45</f>
        <v>86</v>
      </c>
      <c r="CM419" s="664">
        <f>'3A 2025-2026 REPORTE CALIFICACI'!CD45</f>
        <v>89</v>
      </c>
      <c r="CN419" s="664">
        <f>'3A 2025-2026 REPORTE CALIFICACI'!CE45</f>
        <v>89</v>
      </c>
      <c r="CO419" s="664">
        <f>'3A 2025-2026 REPORTE CALIFICACI'!CF45</f>
        <v>0</v>
      </c>
      <c r="CP419" s="664">
        <f>'3A 2025-2026 REPORTE CALIFICACI'!CG45</f>
        <v>89</v>
      </c>
      <c r="CQ419" s="664">
        <f>'3A 2025-2026 REPORTE CALIFICACI'!CH45</f>
        <v>89</v>
      </c>
      <c r="CR419" s="664">
        <f>'3A 2025-2026 REPORTE CALIFICACI'!CI45</f>
        <v>88</v>
      </c>
      <c r="CS419" s="664">
        <f>'3A 2025-2026 REPORTE CALIFICACI'!CJ45</f>
        <v>0</v>
      </c>
      <c r="CT419" s="664"/>
      <c r="CU419" s="664"/>
      <c r="CV419" s="664"/>
      <c r="CW419" s="664"/>
      <c r="CX419" s="664"/>
      <c r="CY419" s="664"/>
      <c r="CZ419" s="664"/>
      <c r="DA419" s="664"/>
      <c r="DB419" s="664"/>
      <c r="DC419" s="664"/>
      <c r="DD419" s="664"/>
      <c r="DE419" s="664"/>
      <c r="DF419" s="664"/>
      <c r="DG419" s="664"/>
      <c r="DH419" s="664"/>
      <c r="DI419" s="664"/>
      <c r="DJ419" s="664"/>
      <c r="DK419" s="664"/>
      <c r="DL419" s="666"/>
      <c r="DM419" s="667"/>
      <c r="DN419" s="661"/>
      <c r="DO419" s="47"/>
      <c r="DP419" s="663" t="s">
        <v>1016</v>
      </c>
      <c r="DQ419" s="664">
        <f>'3A 2025-2026 REPORTE CALIFICACI'!BU46</f>
        <v>70</v>
      </c>
      <c r="DR419" s="664">
        <f>'3A 2025-2026 REPORTE CALIFICACI'!BV46</f>
        <v>70</v>
      </c>
      <c r="DS419" s="664">
        <f>'3A 2025-2026 REPORTE CALIFICACI'!BW46</f>
        <v>70</v>
      </c>
      <c r="DT419" s="664">
        <f>'3A 2025-2026 REPORTE CALIFICACI'!BX46</f>
        <v>0</v>
      </c>
      <c r="DU419" s="664">
        <f>'3A 2025-2026 REPORTE CALIFICACI'!BY46</f>
        <v>71</v>
      </c>
      <c r="DV419" s="664">
        <f>'3A 2025-2026 REPORTE CALIFICACI'!BZ46</f>
        <v>70</v>
      </c>
      <c r="DW419" s="664">
        <f>'3A 2025-2026 REPORTE CALIFICACI'!CA46</f>
        <v>70</v>
      </c>
      <c r="DX419" s="664">
        <f>'3A 2025-2026 REPORTE CALIFICACI'!CB46</f>
        <v>0</v>
      </c>
      <c r="DY419" s="664">
        <f>'3A 2025-2026 REPORTE CALIFICACI'!CC46</f>
        <v>73</v>
      </c>
      <c r="DZ419" s="664">
        <f>'3A 2025-2026 REPORTE CALIFICACI'!CD46</f>
        <v>70</v>
      </c>
      <c r="EA419" s="664">
        <f>'3A 2025-2026 REPORTE CALIFICACI'!CE46</f>
        <v>70</v>
      </c>
      <c r="EB419" s="664">
        <f>'3A 2025-2026 REPORTE CALIFICACI'!CF46</f>
        <v>0</v>
      </c>
      <c r="EC419" s="664">
        <f>'3A 2025-2026 REPORTE CALIFICACI'!CG46</f>
        <v>75</v>
      </c>
      <c r="ED419" s="664">
        <f>'3A 2025-2026 REPORTE CALIFICACI'!CH46</f>
        <v>70</v>
      </c>
      <c r="EE419" s="664">
        <f>'3A 2025-2026 REPORTE CALIFICACI'!CI46</f>
        <v>70</v>
      </c>
      <c r="EF419" s="664">
        <f>'3A 2025-2026 REPORTE CALIFICACI'!CJ46</f>
        <v>0</v>
      </c>
      <c r="EG419" s="664"/>
      <c r="EH419" s="664"/>
      <c r="EI419" s="664"/>
      <c r="EJ419" s="664"/>
      <c r="EK419" s="664"/>
      <c r="EL419" s="664"/>
      <c r="EM419" s="664"/>
      <c r="EN419" s="664"/>
      <c r="EO419" s="664"/>
      <c r="EP419" s="664"/>
      <c r="EQ419" s="664"/>
      <c r="ER419" s="664"/>
      <c r="ES419" s="664"/>
      <c r="ET419" s="664"/>
      <c r="EU419" s="664"/>
      <c r="EV419" s="664"/>
      <c r="EW419" s="664"/>
      <c r="EX419" s="664"/>
      <c r="EY419" s="666"/>
    </row>
    <row r="420" ht="52.5" customHeight="1">
      <c r="A420" s="661"/>
      <c r="B420" s="47"/>
      <c r="C420" s="663" t="s">
        <v>1017</v>
      </c>
      <c r="D420" s="664">
        <f>'3A 2025-2026 REPORTE CALIFICACI'!DC43</f>
        <v>56</v>
      </c>
      <c r="E420" s="664">
        <f>'3A 2025-2026 REPORTE CALIFICACI'!DD43</f>
        <v>50</v>
      </c>
      <c r="F420" s="664">
        <f>'3A 2025-2026 REPORTE CALIFICACI'!DE43</f>
        <v>70</v>
      </c>
      <c r="G420" s="664">
        <f>'3A 2025-2026 REPORTE CALIFICACI'!DF43</f>
        <v>0</v>
      </c>
      <c r="H420" s="664">
        <f>'3A 2025-2026 REPORTE CALIFICACI'!DG43</f>
        <v>61</v>
      </c>
      <c r="I420" s="664">
        <f>'3A 2025-2026 REPORTE CALIFICACI'!DH43</f>
        <v>60</v>
      </c>
      <c r="J420" s="664">
        <f>'3A 2025-2026 REPORTE CALIFICACI'!DI43</f>
        <v>50</v>
      </c>
      <c r="K420" s="664">
        <f>'3A 2025-2026 REPORTE CALIFICACI'!DJ43</f>
        <v>0</v>
      </c>
      <c r="L420" s="664">
        <f>'3A 2025-2026 REPORTE CALIFICACI'!DK43</f>
        <v>70</v>
      </c>
      <c r="M420" s="664">
        <f>'3A 2025-2026 REPORTE CALIFICACI'!DL43</f>
        <v>70</v>
      </c>
      <c r="N420" s="664">
        <f>'3A 2025-2026 REPORTE CALIFICACI'!DM43</f>
        <v>70</v>
      </c>
      <c r="O420" s="664">
        <f>'3A 2025-2026 REPORTE CALIFICACI'!DN43</f>
        <v>0</v>
      </c>
      <c r="P420" s="664">
        <f>'3A 2025-2026 REPORTE CALIFICACI'!DO43</f>
        <v>65</v>
      </c>
      <c r="Q420" s="664">
        <f>'3A 2025-2026 REPORTE CALIFICACI'!DP43</f>
        <v>55</v>
      </c>
      <c r="R420" s="664">
        <f>'3A 2025-2026 REPORTE CALIFICACI'!DQ43</f>
        <v>60</v>
      </c>
      <c r="S420" s="664">
        <f>'3A 2025-2026 REPORTE CALIFICACI'!DR43</f>
        <v>0</v>
      </c>
      <c r="T420" s="664"/>
      <c r="U420" s="664"/>
      <c r="V420" s="664"/>
      <c r="W420" s="664"/>
      <c r="X420" s="664"/>
      <c r="Y420" s="664"/>
      <c r="Z420" s="664"/>
      <c r="AA420" s="664"/>
      <c r="AB420" s="664"/>
      <c r="AC420" s="664"/>
      <c r="AD420" s="664"/>
      <c r="AE420" s="664"/>
      <c r="AF420" s="664"/>
      <c r="AG420" s="664"/>
      <c r="AH420" s="664"/>
      <c r="AI420" s="664"/>
      <c r="AJ420" s="664"/>
      <c r="AK420" s="664"/>
      <c r="AL420" s="666"/>
      <c r="AM420" s="667"/>
      <c r="AN420" s="661"/>
      <c r="AO420" s="47"/>
      <c r="AP420" s="663" t="s">
        <v>1017</v>
      </c>
      <c r="AQ420" s="664">
        <f>'3A 2025-2026 REPORTE CALIFICACI'!DC44</f>
        <v>70</v>
      </c>
      <c r="AR420" s="664">
        <f>'3A 2025-2026 REPORTE CALIFICACI'!DD44</f>
        <v>70</v>
      </c>
      <c r="AS420" s="664">
        <f>'3A 2025-2026 REPORTE CALIFICACI'!DE44</f>
        <v>85</v>
      </c>
      <c r="AT420" s="664">
        <f>'3A 2025-2026 REPORTE CALIFICACI'!DF44</f>
        <v>0</v>
      </c>
      <c r="AU420" s="664">
        <f>'3A 2025-2026 REPORTE CALIFICACI'!DG44</f>
        <v>72</v>
      </c>
      <c r="AV420" s="664">
        <f>'3A 2025-2026 REPORTE CALIFICACI'!DH44</f>
        <v>75</v>
      </c>
      <c r="AW420" s="664">
        <f>'3A 2025-2026 REPORTE CALIFICACI'!DI44</f>
        <v>90</v>
      </c>
      <c r="AX420" s="664">
        <f>'3A 2025-2026 REPORTE CALIFICACI'!DJ44</f>
        <v>0</v>
      </c>
      <c r="AY420" s="664">
        <f>'3A 2025-2026 REPORTE CALIFICACI'!DK44</f>
        <v>70</v>
      </c>
      <c r="AZ420" s="664">
        <f>'3A 2025-2026 REPORTE CALIFICACI'!DL44</f>
        <v>85</v>
      </c>
      <c r="BA420" s="664">
        <f>'3A 2025-2026 REPORTE CALIFICACI'!DM44</f>
        <v>84</v>
      </c>
      <c r="BB420" s="664">
        <f>'3A 2025-2026 REPORTE CALIFICACI'!DN44</f>
        <v>0</v>
      </c>
      <c r="BC420" s="664">
        <f>'3A 2025-2026 REPORTE CALIFICACI'!DO44</f>
        <v>76</v>
      </c>
      <c r="BD420" s="664">
        <f>'3A 2025-2026 REPORTE CALIFICACI'!DP44</f>
        <v>78</v>
      </c>
      <c r="BE420" s="664">
        <f>'3A 2025-2026 REPORTE CALIFICACI'!DQ44</f>
        <v>88</v>
      </c>
      <c r="BF420" s="664">
        <f>'3A 2025-2026 REPORTE CALIFICACI'!DR44</f>
        <v>0</v>
      </c>
      <c r="BG420" s="664"/>
      <c r="BH420" s="664"/>
      <c r="BI420" s="664"/>
      <c r="BJ420" s="664"/>
      <c r="BK420" s="664"/>
      <c r="BL420" s="664"/>
      <c r="BM420" s="664"/>
      <c r="BN420" s="664"/>
      <c r="BO420" s="664"/>
      <c r="BP420" s="664"/>
      <c r="BQ420" s="664"/>
      <c r="BR420" s="664"/>
      <c r="BS420" s="664"/>
      <c r="BT420" s="664"/>
      <c r="BU420" s="664"/>
      <c r="BV420" s="664"/>
      <c r="BW420" s="664"/>
      <c r="BX420" s="664"/>
      <c r="BY420" s="666"/>
      <c r="BZ420" s="667"/>
      <c r="CA420" s="661"/>
      <c r="CB420" s="47"/>
      <c r="CC420" s="663" t="s">
        <v>1017</v>
      </c>
      <c r="CD420" s="664">
        <f>'3A 2025-2026 REPORTE CALIFICACI'!DC45</f>
        <v>72</v>
      </c>
      <c r="CE420" s="664">
        <f>'3A 2025-2026 REPORTE CALIFICACI'!DD45</f>
        <v>78</v>
      </c>
      <c r="CF420" s="664">
        <f>'3A 2025-2026 REPORTE CALIFICACI'!DE45</f>
        <v>79</v>
      </c>
      <c r="CG420" s="664">
        <f>'3A 2025-2026 REPORTE CALIFICACI'!DF45</f>
        <v>0</v>
      </c>
      <c r="CH420" s="664">
        <f>'3A 2025-2026 REPORTE CALIFICACI'!DG45</f>
        <v>95</v>
      </c>
      <c r="CI420" s="664">
        <f>'3A 2025-2026 REPORTE CALIFICACI'!DH45</f>
        <v>85</v>
      </c>
      <c r="CJ420" s="664">
        <f>'3A 2025-2026 REPORTE CALIFICACI'!DI45</f>
        <v>74</v>
      </c>
      <c r="CK420" s="664">
        <f>'3A 2025-2026 REPORTE CALIFICACI'!DJ45</f>
        <v>0</v>
      </c>
      <c r="CL420" s="664">
        <f>'3A 2025-2026 REPORTE CALIFICACI'!DK45</f>
        <v>74</v>
      </c>
      <c r="CM420" s="664">
        <f>'3A 2025-2026 REPORTE CALIFICACI'!DL45</f>
        <v>80</v>
      </c>
      <c r="CN420" s="664">
        <f>'3A 2025-2026 REPORTE CALIFICACI'!DM45</f>
        <v>80</v>
      </c>
      <c r="CO420" s="664">
        <f>'3A 2025-2026 REPORTE CALIFICACI'!DN45</f>
        <v>0</v>
      </c>
      <c r="CP420" s="664">
        <f>'3A 2025-2026 REPORTE CALIFICACI'!DO45</f>
        <v>88</v>
      </c>
      <c r="CQ420" s="664">
        <f>'3A 2025-2026 REPORTE CALIFICACI'!DP45</f>
        <v>82</v>
      </c>
      <c r="CR420" s="664">
        <f>'3A 2025-2026 REPORTE CALIFICACI'!DQ45</f>
        <v>78</v>
      </c>
      <c r="CS420" s="664">
        <f>'3A 2025-2026 REPORTE CALIFICACI'!DR45</f>
        <v>0</v>
      </c>
      <c r="CT420" s="664"/>
      <c r="CU420" s="664"/>
      <c r="CV420" s="664"/>
      <c r="CW420" s="664"/>
      <c r="CX420" s="664"/>
      <c r="CY420" s="664"/>
      <c r="CZ420" s="664"/>
      <c r="DA420" s="664"/>
      <c r="DB420" s="664"/>
      <c r="DC420" s="664"/>
      <c r="DD420" s="664"/>
      <c r="DE420" s="664"/>
      <c r="DF420" s="664"/>
      <c r="DG420" s="664"/>
      <c r="DH420" s="664"/>
      <c r="DI420" s="664"/>
      <c r="DJ420" s="664"/>
      <c r="DK420" s="664"/>
      <c r="DL420" s="666"/>
      <c r="DM420" s="667"/>
      <c r="DN420" s="661"/>
      <c r="DO420" s="47"/>
      <c r="DP420" s="663" t="s">
        <v>1017</v>
      </c>
      <c r="DQ420" s="664">
        <f>'3A 2025-2026 REPORTE CALIFICACI'!DC46</f>
        <v>64</v>
      </c>
      <c r="DR420" s="664">
        <f>'3A 2025-2026 REPORTE CALIFICACI'!DD46</f>
        <v>70</v>
      </c>
      <c r="DS420" s="664">
        <f>'3A 2025-2026 REPORTE CALIFICACI'!DE46</f>
        <v>70</v>
      </c>
      <c r="DT420" s="664">
        <f>'3A 2025-2026 REPORTE CALIFICACI'!DF46</f>
        <v>0</v>
      </c>
      <c r="DU420" s="664">
        <f>'3A 2025-2026 REPORTE CALIFICACI'!DG46</f>
        <v>70</v>
      </c>
      <c r="DV420" s="664">
        <f>'3A 2025-2026 REPORTE CALIFICACI'!DH46</f>
        <v>70</v>
      </c>
      <c r="DW420" s="664">
        <f>'3A 2025-2026 REPORTE CALIFICACI'!DI46</f>
        <v>50</v>
      </c>
      <c r="DX420" s="664">
        <f>'3A 2025-2026 REPORTE CALIFICACI'!DJ46</f>
        <v>0</v>
      </c>
      <c r="DY420" s="664">
        <f>'3A 2025-2026 REPORTE CALIFICACI'!DK46</f>
        <v>70</v>
      </c>
      <c r="DZ420" s="664">
        <f>'3A 2025-2026 REPORTE CALIFICACI'!DL46</f>
        <v>70</v>
      </c>
      <c r="EA420" s="664">
        <f>'3A 2025-2026 REPORTE CALIFICACI'!DM46</f>
        <v>60</v>
      </c>
      <c r="EB420" s="664">
        <f>'3A 2025-2026 REPORTE CALIFICACI'!DN46</f>
        <v>0</v>
      </c>
      <c r="EC420" s="664">
        <f>'3A 2025-2026 REPORTE CALIFICACI'!DO46</f>
        <v>70</v>
      </c>
      <c r="ED420" s="664">
        <f>'3A 2025-2026 REPORTE CALIFICACI'!DP46</f>
        <v>72</v>
      </c>
      <c r="EE420" s="664">
        <f>'3A 2025-2026 REPORTE CALIFICACI'!DQ46</f>
        <v>70</v>
      </c>
      <c r="EF420" s="664">
        <f>'3A 2025-2026 REPORTE CALIFICACI'!DR46</f>
        <v>0</v>
      </c>
      <c r="EG420" s="664"/>
      <c r="EH420" s="664"/>
      <c r="EI420" s="664"/>
      <c r="EJ420" s="664"/>
      <c r="EK420" s="664"/>
      <c r="EL420" s="664"/>
      <c r="EM420" s="664"/>
      <c r="EN420" s="664"/>
      <c r="EO420" s="664"/>
      <c r="EP420" s="664"/>
      <c r="EQ420" s="664"/>
      <c r="ER420" s="664"/>
      <c r="ES420" s="664"/>
      <c r="ET420" s="664"/>
      <c r="EU420" s="664"/>
      <c r="EV420" s="664"/>
      <c r="EW420" s="664"/>
      <c r="EX420" s="664"/>
      <c r="EY420" s="666"/>
    </row>
    <row r="421" ht="52.5" customHeight="1">
      <c r="A421" s="661"/>
      <c r="B421" s="47"/>
      <c r="C421" s="663" t="s">
        <v>1018</v>
      </c>
      <c r="D421" s="664">
        <f>'3A 2025-2026 REPORTE CALIFICACI'!EK43</f>
        <v>65</v>
      </c>
      <c r="E421" s="664">
        <f>'3A 2025-2026 REPORTE CALIFICACI'!EL43</f>
        <v>66</v>
      </c>
      <c r="F421" s="664">
        <f>'3A 2025-2026 REPORTE CALIFICACI'!EM43</f>
        <v>61</v>
      </c>
      <c r="G421" s="665">
        <f>'3A 2025-2026 REPORTE CALIFICACI'!EN43</f>
        <v>0</v>
      </c>
      <c r="H421" s="664">
        <f>'3A 2025-2026 REPORTE CALIFICACI'!EO43</f>
        <v>72</v>
      </c>
      <c r="I421" s="664">
        <f>'3A 2025-2026 REPORTE CALIFICACI'!EP43</f>
        <v>68</v>
      </c>
      <c r="J421" s="664">
        <f>'3A 2025-2026 REPORTE CALIFICACI'!EQ43</f>
        <v>60</v>
      </c>
      <c r="K421" s="664">
        <f>'3A 2025-2026 REPORTE CALIFICACI'!ER43</f>
        <v>0</v>
      </c>
      <c r="L421" s="664">
        <f>'3A 2025-2026 REPORTE CALIFICACI'!ES43</f>
        <v>67</v>
      </c>
      <c r="M421" s="665">
        <f>'3A 2025-2026 REPORTE CALIFICACI'!ET43</f>
        <v>70</v>
      </c>
      <c r="N421" s="665">
        <f>'3A 2025-2026 REPORTE CALIFICACI'!EU43</f>
        <v>57</v>
      </c>
      <c r="O421" s="664">
        <f>'3A 2025-2026 REPORTE CALIFICACI'!EV43</f>
        <v>0</v>
      </c>
      <c r="P421" s="665">
        <f>'3A 2025-2026 REPORTE CALIFICACI'!EW43</f>
        <v>41</v>
      </c>
      <c r="Q421" s="665">
        <f>'3A 2025-2026 REPORTE CALIFICACI'!EX43</f>
        <v>69</v>
      </c>
      <c r="R421" s="665">
        <f>'3A 2025-2026 REPORTE CALIFICACI'!EY43</f>
        <v>44</v>
      </c>
      <c r="S421" s="665">
        <f>'3A 2025-2026 REPORTE CALIFICACI'!EZ43</f>
        <v>0</v>
      </c>
      <c r="T421" s="664"/>
      <c r="U421" s="664"/>
      <c r="V421" s="664"/>
      <c r="W421" s="664"/>
      <c r="X421" s="664"/>
      <c r="Y421" s="664"/>
      <c r="Z421" s="664"/>
      <c r="AA421" s="664"/>
      <c r="AB421" s="664"/>
      <c r="AC421" s="664"/>
      <c r="AD421" s="664"/>
      <c r="AE421" s="664"/>
      <c r="AF421" s="664"/>
      <c r="AG421" s="664"/>
      <c r="AH421" s="664"/>
      <c r="AI421" s="664"/>
      <c r="AJ421" s="664"/>
      <c r="AK421" s="664"/>
      <c r="AL421" s="666"/>
      <c r="AM421" s="667"/>
      <c r="AN421" s="661"/>
      <c r="AO421" s="47"/>
      <c r="AP421" s="663" t="s">
        <v>1018</v>
      </c>
      <c r="AQ421" s="664">
        <f>'3A 2025-2026 REPORTE CALIFICACI'!EK44</f>
        <v>63</v>
      </c>
      <c r="AR421" s="664">
        <f>'3A 2025-2026 REPORTE CALIFICACI'!EL44</f>
        <v>78</v>
      </c>
      <c r="AS421" s="664">
        <f>'3A 2025-2026 REPORTE CALIFICACI'!EM44</f>
        <v>82</v>
      </c>
      <c r="AT421" s="665">
        <f>'3A 2025-2026 REPORTE CALIFICACI'!EN44</f>
        <v>0</v>
      </c>
      <c r="AU421" s="664">
        <f>'3A 2025-2026 REPORTE CALIFICACI'!EO44</f>
        <v>60</v>
      </c>
      <c r="AV421" s="664">
        <f>'3A 2025-2026 REPORTE CALIFICACI'!EP44</f>
        <v>71</v>
      </c>
      <c r="AW421" s="664">
        <f>'3A 2025-2026 REPORTE CALIFICACI'!EQ44</f>
        <v>81</v>
      </c>
      <c r="AX421" s="664">
        <f>'3A 2025-2026 REPORTE CALIFICACI'!ER44</f>
        <v>0</v>
      </c>
      <c r="AY421" s="664">
        <f>'3A 2025-2026 REPORTE CALIFICACI'!ES44</f>
        <v>48</v>
      </c>
      <c r="AZ421" s="665">
        <f>'3A 2025-2026 REPORTE CALIFICACI'!ET44</f>
        <v>76</v>
      </c>
      <c r="BA421" s="665">
        <f>'3A 2025-2026 REPORTE CALIFICACI'!EU44</f>
        <v>81</v>
      </c>
      <c r="BB421" s="664">
        <f>'3A 2025-2026 REPORTE CALIFICACI'!EV44</f>
        <v>0</v>
      </c>
      <c r="BC421" s="665">
        <f>'3A 2025-2026 REPORTE CALIFICACI'!EW44</f>
        <v>50</v>
      </c>
      <c r="BD421" s="665">
        <f>'3A 2025-2026 REPORTE CALIFICACI'!EX44</f>
        <v>75</v>
      </c>
      <c r="BE421" s="665">
        <f>'3A 2025-2026 REPORTE CALIFICACI'!EY44</f>
        <v>93</v>
      </c>
      <c r="BF421" s="665">
        <f>'3A 2025-2026 REPORTE CALIFICACI'!EZ44</f>
        <v>0</v>
      </c>
      <c r="BG421" s="664"/>
      <c r="BH421" s="664"/>
      <c r="BI421" s="664"/>
      <c r="BJ421" s="664"/>
      <c r="BK421" s="664"/>
      <c r="BL421" s="664"/>
      <c r="BM421" s="664"/>
      <c r="BN421" s="664"/>
      <c r="BO421" s="664"/>
      <c r="BP421" s="664"/>
      <c r="BQ421" s="664"/>
      <c r="BR421" s="664"/>
      <c r="BS421" s="664"/>
      <c r="BT421" s="664"/>
      <c r="BU421" s="664"/>
      <c r="BV421" s="664"/>
      <c r="BW421" s="664"/>
      <c r="BX421" s="664"/>
      <c r="BY421" s="666"/>
      <c r="BZ421" s="667"/>
      <c r="CA421" s="661"/>
      <c r="CB421" s="47"/>
      <c r="CC421" s="663" t="s">
        <v>1018</v>
      </c>
      <c r="CD421" s="664">
        <f>'3A 2025-2026 REPORTE CALIFICACI'!EK45</f>
        <v>76</v>
      </c>
      <c r="CE421" s="664">
        <f>'3A 2025-2026 REPORTE CALIFICACI'!EL45</f>
        <v>91</v>
      </c>
      <c r="CF421" s="664">
        <f>'3A 2025-2026 REPORTE CALIFICACI'!EM45</f>
        <v>96</v>
      </c>
      <c r="CG421" s="665">
        <f>'3A 2025-2026 REPORTE CALIFICACI'!EN45</f>
        <v>0</v>
      </c>
      <c r="CH421" s="664">
        <f>'3A 2025-2026 REPORTE CALIFICACI'!EO45</f>
        <v>75</v>
      </c>
      <c r="CI421" s="664">
        <f>'3A 2025-2026 REPORTE CALIFICACI'!EP45</f>
        <v>90</v>
      </c>
      <c r="CJ421" s="664">
        <f>'3A 2025-2026 REPORTE CALIFICACI'!EQ45</f>
        <v>94</v>
      </c>
      <c r="CK421" s="664">
        <f>'3A 2025-2026 REPORTE CALIFICACI'!ER45</f>
        <v>0</v>
      </c>
      <c r="CL421" s="664">
        <f>'3A 2025-2026 REPORTE CALIFICACI'!ES45</f>
        <v>94</v>
      </c>
      <c r="CM421" s="665">
        <f>'3A 2025-2026 REPORTE CALIFICACI'!ET45</f>
        <v>96</v>
      </c>
      <c r="CN421" s="665">
        <f>'3A 2025-2026 REPORTE CALIFICACI'!EU45</f>
        <v>92</v>
      </c>
      <c r="CO421" s="664">
        <f>'3A 2025-2026 REPORTE CALIFICACI'!EV45</f>
        <v>0</v>
      </c>
      <c r="CP421" s="665">
        <f>'3A 2025-2026 REPORTE CALIFICACI'!EW45</f>
        <v>88</v>
      </c>
      <c r="CQ421" s="665">
        <f>'3A 2025-2026 REPORTE CALIFICACI'!EX45</f>
        <v>90</v>
      </c>
      <c r="CR421" s="665">
        <f>'3A 2025-2026 REPORTE CALIFICACI'!EY45</f>
        <v>81</v>
      </c>
      <c r="CS421" s="665">
        <f>'3A 2025-2026 REPORTE CALIFICACI'!EZ45</f>
        <v>0</v>
      </c>
      <c r="CT421" s="664"/>
      <c r="CU421" s="664"/>
      <c r="CV421" s="664"/>
      <c r="CW421" s="664"/>
      <c r="CX421" s="664"/>
      <c r="CY421" s="664"/>
      <c r="CZ421" s="664"/>
      <c r="DA421" s="664"/>
      <c r="DB421" s="664"/>
      <c r="DC421" s="664"/>
      <c r="DD421" s="664"/>
      <c r="DE421" s="664"/>
      <c r="DF421" s="664"/>
      <c r="DG421" s="664"/>
      <c r="DH421" s="664"/>
      <c r="DI421" s="664"/>
      <c r="DJ421" s="664"/>
      <c r="DK421" s="664"/>
      <c r="DL421" s="666"/>
      <c r="DM421" s="667"/>
      <c r="DN421" s="661"/>
      <c r="DO421" s="47"/>
      <c r="DP421" s="663" t="s">
        <v>1018</v>
      </c>
      <c r="DQ421" s="664">
        <f>'3A 2025-2026 REPORTE CALIFICACI'!EK46</f>
        <v>71</v>
      </c>
      <c r="DR421" s="664">
        <f>'3A 2025-2026 REPORTE CALIFICACI'!EL46</f>
        <v>70</v>
      </c>
      <c r="DS421" s="664">
        <f>'3A 2025-2026 REPORTE CALIFICACI'!EM46</f>
        <v>72</v>
      </c>
      <c r="DT421" s="665">
        <f>'3A 2025-2026 REPORTE CALIFICACI'!EN46</f>
        <v>0</v>
      </c>
      <c r="DU421" s="664">
        <f>'3A 2025-2026 REPORTE CALIFICACI'!EO46</f>
        <v>76</v>
      </c>
      <c r="DV421" s="664">
        <f>'3A 2025-2026 REPORTE CALIFICACI'!EP46</f>
        <v>69</v>
      </c>
      <c r="DW421" s="664">
        <f>'3A 2025-2026 REPORTE CALIFICACI'!EQ46</f>
        <v>61</v>
      </c>
      <c r="DX421" s="664">
        <f>'3A 2025-2026 REPORTE CALIFICACI'!ER46</f>
        <v>0</v>
      </c>
      <c r="DY421" s="664">
        <f>'3A 2025-2026 REPORTE CALIFICACI'!ES46</f>
        <v>75</v>
      </c>
      <c r="DZ421" s="665">
        <f>'3A 2025-2026 REPORTE CALIFICACI'!ET46</f>
        <v>71</v>
      </c>
      <c r="EA421" s="665">
        <f>'3A 2025-2026 REPORTE CALIFICACI'!EU46</f>
        <v>58</v>
      </c>
      <c r="EB421" s="664">
        <f>'3A 2025-2026 REPORTE CALIFICACI'!EV46</f>
        <v>0</v>
      </c>
      <c r="EC421" s="665">
        <f>'3A 2025-2026 REPORTE CALIFICACI'!EW46</f>
        <v>63</v>
      </c>
      <c r="ED421" s="665">
        <f>'3A 2025-2026 REPORTE CALIFICACI'!EX46</f>
        <v>68</v>
      </c>
      <c r="EE421" s="665">
        <f>'3A 2025-2026 REPORTE CALIFICACI'!EY46</f>
        <v>83</v>
      </c>
      <c r="EF421" s="665">
        <f>'3A 2025-2026 REPORTE CALIFICACI'!EZ46</f>
        <v>0</v>
      </c>
      <c r="EG421" s="664"/>
      <c r="EH421" s="664"/>
      <c r="EI421" s="664"/>
      <c r="EJ421" s="664"/>
      <c r="EK421" s="664"/>
      <c r="EL421" s="664"/>
      <c r="EM421" s="664"/>
      <c r="EN421" s="664"/>
      <c r="EO421" s="664"/>
      <c r="EP421" s="664"/>
      <c r="EQ421" s="664"/>
      <c r="ER421" s="664"/>
      <c r="ES421" s="664"/>
      <c r="ET421" s="664"/>
      <c r="EU421" s="664"/>
      <c r="EV421" s="664"/>
      <c r="EW421" s="664"/>
      <c r="EX421" s="664"/>
      <c r="EY421" s="666"/>
    </row>
    <row r="422" ht="52.5" customHeight="1">
      <c r="A422" s="661"/>
      <c r="B422" s="47"/>
      <c r="C422" s="663" t="s">
        <v>1019</v>
      </c>
      <c r="D422" s="664">
        <f>'3A 2025-2026 REPORTE CALIFICACI'!FS43</f>
        <v>47</v>
      </c>
      <c r="E422" s="664">
        <f>'3A 2025-2026 REPORTE CALIFICACI'!FT43</f>
        <v>50</v>
      </c>
      <c r="F422" s="664">
        <f>'3A 2025-2026 REPORTE CALIFICACI'!FU43</f>
        <v>30</v>
      </c>
      <c r="G422" s="664">
        <f>'3A 2025-2026 REPORTE CALIFICACI'!FV43</f>
        <v>0</v>
      </c>
      <c r="H422" s="664">
        <f>'3A 2025-2026 REPORTE CALIFICACI'!FW43</f>
        <v>50</v>
      </c>
      <c r="I422" s="664">
        <f>'3A 2025-2026 REPORTE CALIFICACI'!FX43</f>
        <v>40</v>
      </c>
      <c r="J422" s="664">
        <f>'3A 2025-2026 REPORTE CALIFICACI'!FY43</f>
        <v>30</v>
      </c>
      <c r="K422" s="664">
        <f>'3A 2025-2026 REPORTE CALIFICACI'!FZ43</f>
        <v>0</v>
      </c>
      <c r="L422" s="664">
        <f>'3A 2025-2026 REPORTE CALIFICACI'!GA43</f>
        <v>70</v>
      </c>
      <c r="M422" s="664">
        <f>'3A 2025-2026 REPORTE CALIFICACI'!GB43</f>
        <v>65</v>
      </c>
      <c r="N422" s="664">
        <f>'3A 2025-2026 REPORTE CALIFICACI'!GC43</f>
        <v>30</v>
      </c>
      <c r="O422" s="664">
        <f>'3A 2025-2026 REPORTE CALIFICACI'!GD43</f>
        <v>0</v>
      </c>
      <c r="P422" s="664">
        <f>'3A 2025-2026 REPORTE CALIFICACI'!GE43</f>
        <v>41</v>
      </c>
      <c r="Q422" s="664">
        <f>'3A 2025-2026 REPORTE CALIFICACI'!GF43</f>
        <v>45</v>
      </c>
      <c r="R422" s="664">
        <f>'3A 2025-2026 REPORTE CALIFICACI'!GG43</f>
        <v>70</v>
      </c>
      <c r="S422" s="664">
        <f>'3A 2025-2026 REPORTE CALIFICACI'!GH43</f>
        <v>0</v>
      </c>
      <c r="T422" s="664"/>
      <c r="U422" s="664"/>
      <c r="V422" s="664"/>
      <c r="W422" s="664"/>
      <c r="X422" s="664"/>
      <c r="Y422" s="664"/>
      <c r="Z422" s="664"/>
      <c r="AA422" s="664"/>
      <c r="AB422" s="664"/>
      <c r="AC422" s="664"/>
      <c r="AD422" s="664"/>
      <c r="AE422" s="664"/>
      <c r="AF422" s="664"/>
      <c r="AG422" s="664"/>
      <c r="AH422" s="664"/>
      <c r="AI422" s="664"/>
      <c r="AJ422" s="664"/>
      <c r="AK422" s="664"/>
      <c r="AL422" s="666"/>
      <c r="AM422" s="667"/>
      <c r="AN422" s="661"/>
      <c r="AO422" s="47"/>
      <c r="AP422" s="663" t="s">
        <v>1019</v>
      </c>
      <c r="AQ422" s="664">
        <f>'3A 2025-2026 REPORTE CALIFICACI'!FS44</f>
        <v>75</v>
      </c>
      <c r="AR422" s="664">
        <f>'3A 2025-2026 REPORTE CALIFICACI'!FT44</f>
        <v>70</v>
      </c>
      <c r="AS422" s="664">
        <f>'3A 2025-2026 REPORTE CALIFICACI'!FU44</f>
        <v>54</v>
      </c>
      <c r="AT422" s="664">
        <f>'3A 2025-2026 REPORTE CALIFICACI'!FV44</f>
        <v>0</v>
      </c>
      <c r="AU422" s="664" t="str">
        <f>'3A 2025-2026 REPORTE CALIFICACI'!FW44</f>
        <v>#REF!</v>
      </c>
      <c r="AV422" s="664">
        <f>'3A 2025-2026 REPORTE CALIFICACI'!FX44</f>
        <v>63</v>
      </c>
      <c r="AW422" s="664">
        <f>'3A 2025-2026 REPORTE CALIFICACI'!FY44</f>
        <v>55</v>
      </c>
      <c r="AX422" s="664">
        <f>'3A 2025-2026 REPORTE CALIFICACI'!FZ44</f>
        <v>0</v>
      </c>
      <c r="AY422" s="664">
        <f>'3A 2025-2026 REPORTE CALIFICACI'!GA44</f>
        <v>71</v>
      </c>
      <c r="AZ422" s="664">
        <f>'3A 2025-2026 REPORTE CALIFICACI'!GB44</f>
        <v>75</v>
      </c>
      <c r="BA422" s="664">
        <f>'3A 2025-2026 REPORTE CALIFICACI'!GC44</f>
        <v>50</v>
      </c>
      <c r="BB422" s="664">
        <f>'3A 2025-2026 REPORTE CALIFICACI'!GD44</f>
        <v>0</v>
      </c>
      <c r="BC422" s="664">
        <f>'3A 2025-2026 REPORTE CALIFICACI'!GE44</f>
        <v>75</v>
      </c>
      <c r="BD422" s="664">
        <f>'3A 2025-2026 REPORTE CALIFICACI'!GF44</f>
        <v>70</v>
      </c>
      <c r="BE422" s="664">
        <f>'3A 2025-2026 REPORTE CALIFICACI'!GG44</f>
        <v>75</v>
      </c>
      <c r="BF422" s="664">
        <f>'3A 2025-2026 REPORTE CALIFICACI'!GH44</f>
        <v>0</v>
      </c>
      <c r="BG422" s="664"/>
      <c r="BH422" s="664"/>
      <c r="BI422" s="664"/>
      <c r="BJ422" s="664"/>
      <c r="BK422" s="664"/>
      <c r="BL422" s="664"/>
      <c r="BM422" s="664"/>
      <c r="BN422" s="664"/>
      <c r="BO422" s="664"/>
      <c r="BP422" s="664"/>
      <c r="BQ422" s="664"/>
      <c r="BR422" s="664"/>
      <c r="BS422" s="664"/>
      <c r="BT422" s="664"/>
      <c r="BU422" s="664"/>
      <c r="BV422" s="664"/>
      <c r="BW422" s="664"/>
      <c r="BX422" s="664"/>
      <c r="BY422" s="666"/>
      <c r="BZ422" s="667"/>
      <c r="CA422" s="661"/>
      <c r="CB422" s="47"/>
      <c r="CC422" s="663" t="s">
        <v>1019</v>
      </c>
      <c r="CD422" s="664">
        <f>'3A 2025-2026 REPORTE CALIFICACI'!FS45</f>
        <v>73</v>
      </c>
      <c r="CE422" s="664">
        <f>'3A 2025-2026 REPORTE CALIFICACI'!FT45</f>
        <v>82</v>
      </c>
      <c r="CF422" s="664">
        <f>'3A 2025-2026 REPORTE CALIFICACI'!FU45</f>
        <v>80</v>
      </c>
      <c r="CG422" s="664">
        <f>'3A 2025-2026 REPORTE CALIFICACI'!FV45</f>
        <v>0</v>
      </c>
      <c r="CH422" s="664">
        <f>'3A 2025-2026 REPORTE CALIFICACI'!FW45</f>
        <v>75</v>
      </c>
      <c r="CI422" s="664">
        <f>'3A 2025-2026 REPORTE CALIFICACI'!FX45</f>
        <v>88</v>
      </c>
      <c r="CJ422" s="664">
        <f>'3A 2025-2026 REPORTE CALIFICACI'!FY45</f>
        <v>65</v>
      </c>
      <c r="CK422" s="664">
        <f>'3A 2025-2026 REPORTE CALIFICACI'!FZ45</f>
        <v>0</v>
      </c>
      <c r="CL422" s="664">
        <f>'3A 2025-2026 REPORTE CALIFICACI'!GA45</f>
        <v>82</v>
      </c>
      <c r="CM422" s="664">
        <f>'3A 2025-2026 REPORTE CALIFICACI'!GB45</f>
        <v>90</v>
      </c>
      <c r="CN422" s="664">
        <f>'3A 2025-2026 REPORTE CALIFICACI'!GC45</f>
        <v>80</v>
      </c>
      <c r="CO422" s="664">
        <f>'3A 2025-2026 REPORTE CALIFICACI'!GD45</f>
        <v>0</v>
      </c>
      <c r="CP422" s="664">
        <f>'3A 2025-2026 REPORTE CALIFICACI'!GE45</f>
        <v>76</v>
      </c>
      <c r="CQ422" s="664">
        <f>'3A 2025-2026 REPORTE CALIFICACI'!GF45</f>
        <v>90</v>
      </c>
      <c r="CR422" s="664">
        <f>'3A 2025-2026 REPORTE CALIFICACI'!GG45</f>
        <v>81</v>
      </c>
      <c r="CS422" s="664">
        <f>'3A 2025-2026 REPORTE CALIFICACI'!GH45</f>
        <v>0</v>
      </c>
      <c r="CT422" s="664"/>
      <c r="CU422" s="664"/>
      <c r="CV422" s="664"/>
      <c r="CW422" s="664"/>
      <c r="CX422" s="664"/>
      <c r="CY422" s="664"/>
      <c r="CZ422" s="664"/>
      <c r="DA422" s="664"/>
      <c r="DB422" s="664"/>
      <c r="DC422" s="664"/>
      <c r="DD422" s="664"/>
      <c r="DE422" s="664"/>
      <c r="DF422" s="664"/>
      <c r="DG422" s="664"/>
      <c r="DH422" s="664"/>
      <c r="DI422" s="664"/>
      <c r="DJ422" s="664"/>
      <c r="DK422" s="664"/>
      <c r="DL422" s="666"/>
      <c r="DM422" s="667"/>
      <c r="DN422" s="661"/>
      <c r="DO422" s="47"/>
      <c r="DP422" s="663" t="s">
        <v>1019</v>
      </c>
      <c r="DQ422" s="664">
        <f>'3A 2025-2026 REPORTE CALIFICACI'!FS46</f>
        <v>70</v>
      </c>
      <c r="DR422" s="664">
        <f>'3A 2025-2026 REPORTE CALIFICACI'!FT46</f>
        <v>75</v>
      </c>
      <c r="DS422" s="664">
        <f>'3A 2025-2026 REPORTE CALIFICACI'!FU46</f>
        <v>54</v>
      </c>
      <c r="DT422" s="664">
        <f>'3A 2025-2026 REPORTE CALIFICACI'!FV46</f>
        <v>0</v>
      </c>
      <c r="DU422" s="664">
        <f>'3A 2025-2026 REPORTE CALIFICACI'!FW46</f>
        <v>60</v>
      </c>
      <c r="DV422" s="664">
        <f>'3A 2025-2026 REPORTE CALIFICACI'!FX46</f>
        <v>74</v>
      </c>
      <c r="DW422" s="664">
        <f>'3A 2025-2026 REPORTE CALIFICACI'!FY46</f>
        <v>30</v>
      </c>
      <c r="DX422" s="664">
        <f>'3A 2025-2026 REPORTE CALIFICACI'!FZ46</f>
        <v>0</v>
      </c>
      <c r="DY422" s="664">
        <f>'3A 2025-2026 REPORTE CALIFICACI'!GA46</f>
        <v>79</v>
      </c>
      <c r="DZ422" s="664">
        <f>'3A 2025-2026 REPORTE CALIFICACI'!GB46</f>
        <v>79</v>
      </c>
      <c r="EA422" s="664">
        <f>'3A 2025-2026 REPORTE CALIFICACI'!GC46</f>
        <v>30</v>
      </c>
      <c r="EB422" s="664">
        <f>'3A 2025-2026 REPORTE CALIFICACI'!GD46</f>
        <v>0</v>
      </c>
      <c r="EC422" s="664">
        <f>'3A 2025-2026 REPORTE CALIFICACI'!GE46</f>
        <v>70</v>
      </c>
      <c r="ED422" s="664">
        <f>'3A 2025-2026 REPORTE CALIFICACI'!GF46</f>
        <v>70</v>
      </c>
      <c r="EE422" s="664">
        <f>'3A 2025-2026 REPORTE CALIFICACI'!GG46</f>
        <v>75</v>
      </c>
      <c r="EF422" s="664">
        <f>'3A 2025-2026 REPORTE CALIFICACI'!GH46</f>
        <v>0</v>
      </c>
      <c r="EG422" s="664"/>
      <c r="EH422" s="664"/>
      <c r="EI422" s="664"/>
      <c r="EJ422" s="664"/>
      <c r="EK422" s="664"/>
      <c r="EL422" s="664"/>
      <c r="EM422" s="664"/>
      <c r="EN422" s="664"/>
      <c r="EO422" s="664"/>
      <c r="EP422" s="664"/>
      <c r="EQ422" s="664"/>
      <c r="ER422" s="664"/>
      <c r="ES422" s="664"/>
      <c r="ET422" s="664"/>
      <c r="EU422" s="664"/>
      <c r="EV422" s="664"/>
      <c r="EW422" s="664"/>
      <c r="EX422" s="664"/>
      <c r="EY422" s="666"/>
    </row>
    <row r="423" ht="52.5" customHeight="1">
      <c r="A423" s="661"/>
      <c r="B423" s="47"/>
      <c r="C423" s="663" t="s">
        <v>1020</v>
      </c>
      <c r="D423" s="664">
        <f>'3A 2025-2026 REPORTE CALIFICACI'!HA43</f>
        <v>60</v>
      </c>
      <c r="E423" s="664">
        <f>'3A 2025-2026 REPORTE CALIFICACI'!HB43</f>
        <v>71</v>
      </c>
      <c r="F423" s="664">
        <f>'3A 2025-2026 REPORTE CALIFICACI'!HC43</f>
        <v>52</v>
      </c>
      <c r="G423" s="664">
        <f>'3A 2025-2026 REPORTE CALIFICACI'!HD43</f>
        <v>0</v>
      </c>
      <c r="H423" s="664">
        <f>'3A 2025-2026 REPORTE CALIFICACI'!HE43</f>
        <v>70</v>
      </c>
      <c r="I423" s="664">
        <f>'3A 2025-2026 REPORTE CALIFICACI'!HF43</f>
        <v>76</v>
      </c>
      <c r="J423" s="664">
        <f>'3A 2025-2026 REPORTE CALIFICACI'!HG43</f>
        <v>53</v>
      </c>
      <c r="K423" s="664">
        <f>'3A 2025-2026 REPORTE CALIFICACI'!HH43</f>
        <v>0</v>
      </c>
      <c r="L423" s="664">
        <f>'3A 2025-2026 REPORTE CALIFICACI'!HI43</f>
        <v>70</v>
      </c>
      <c r="M423" s="664">
        <f>'3A 2025-2026 REPORTE CALIFICACI'!HJ43</f>
        <v>71</v>
      </c>
      <c r="N423" s="664">
        <f>'3A 2025-2026 REPORTE CALIFICACI'!HK43</f>
        <v>50</v>
      </c>
      <c r="O423" s="664">
        <f>'3A 2025-2026 REPORTE CALIFICACI'!HL43</f>
        <v>0</v>
      </c>
      <c r="P423" s="664">
        <f>'3A 2025-2026 REPORTE CALIFICACI'!HM43</f>
        <v>60</v>
      </c>
      <c r="Q423" s="664">
        <f>'3A 2025-2026 REPORTE CALIFICACI'!HN43</f>
        <v>70</v>
      </c>
      <c r="R423" s="664">
        <f>'3A 2025-2026 REPORTE CALIFICACI'!HO43</f>
        <v>75</v>
      </c>
      <c r="S423" s="664">
        <f>'3A 2025-2026 REPORTE CALIFICACI'!HP43</f>
        <v>0</v>
      </c>
      <c r="T423" s="664"/>
      <c r="U423" s="664"/>
      <c r="V423" s="664"/>
      <c r="W423" s="664"/>
      <c r="X423" s="664"/>
      <c r="Y423" s="664"/>
      <c r="Z423" s="664"/>
      <c r="AA423" s="664"/>
      <c r="AB423" s="664"/>
      <c r="AC423" s="664"/>
      <c r="AD423" s="664"/>
      <c r="AE423" s="664"/>
      <c r="AF423" s="664"/>
      <c r="AG423" s="664"/>
      <c r="AH423" s="664"/>
      <c r="AI423" s="664"/>
      <c r="AJ423" s="664"/>
      <c r="AK423" s="664"/>
      <c r="AL423" s="666"/>
      <c r="AM423" s="667"/>
      <c r="AN423" s="661"/>
      <c r="AO423" s="47"/>
      <c r="AP423" s="663" t="s">
        <v>1020</v>
      </c>
      <c r="AQ423" s="664">
        <f>'3A 2025-2026 REPORTE CALIFICACI'!HA44</f>
        <v>70</v>
      </c>
      <c r="AR423" s="664">
        <f>'3A 2025-2026 REPORTE CALIFICACI'!HB44</f>
        <v>70</v>
      </c>
      <c r="AS423" s="664">
        <f>'3A 2025-2026 REPORTE CALIFICACI'!HC44</f>
        <v>90</v>
      </c>
      <c r="AT423" s="664">
        <f>'3A 2025-2026 REPORTE CALIFICACI'!HD44</f>
        <v>0</v>
      </c>
      <c r="AU423" s="664">
        <f>'3A 2025-2026 REPORTE CALIFICACI'!HE44</f>
        <v>71</v>
      </c>
      <c r="AV423" s="664">
        <f>'3A 2025-2026 REPORTE CALIFICACI'!HF44</f>
        <v>86</v>
      </c>
      <c r="AW423" s="664">
        <f>'3A 2025-2026 REPORTE CALIFICACI'!HG44</f>
        <v>82</v>
      </c>
      <c r="AX423" s="664">
        <f>'3A 2025-2026 REPORTE CALIFICACI'!HH44</f>
        <v>0</v>
      </c>
      <c r="AY423" s="664">
        <f>'3A 2025-2026 REPORTE CALIFICACI'!HI44</f>
        <v>73</v>
      </c>
      <c r="AZ423" s="664">
        <f>'3A 2025-2026 REPORTE CALIFICACI'!HJ44</f>
        <v>78</v>
      </c>
      <c r="BA423" s="664">
        <f>'3A 2025-2026 REPORTE CALIFICACI'!HK44</f>
        <v>73</v>
      </c>
      <c r="BB423" s="664">
        <f>'3A 2025-2026 REPORTE CALIFICACI'!HL44</f>
        <v>0</v>
      </c>
      <c r="BC423" s="664">
        <f>'3A 2025-2026 REPORTE CALIFICACI'!HM44</f>
        <v>70</v>
      </c>
      <c r="BD423" s="664">
        <f>'3A 2025-2026 REPORTE CALIFICACI'!HN44</f>
        <v>75</v>
      </c>
      <c r="BE423" s="664">
        <f>'3A 2025-2026 REPORTE CALIFICACI'!HO44</f>
        <v>87</v>
      </c>
      <c r="BF423" s="664">
        <f>'3A 2025-2026 REPORTE CALIFICACI'!HP44</f>
        <v>0</v>
      </c>
      <c r="BG423" s="664"/>
      <c r="BH423" s="664"/>
      <c r="BI423" s="664"/>
      <c r="BJ423" s="664"/>
      <c r="BK423" s="664"/>
      <c r="BL423" s="664"/>
      <c r="BM423" s="664"/>
      <c r="BN423" s="664"/>
      <c r="BO423" s="664"/>
      <c r="BP423" s="664"/>
      <c r="BQ423" s="664"/>
      <c r="BR423" s="664"/>
      <c r="BS423" s="664"/>
      <c r="BT423" s="664"/>
      <c r="BU423" s="664"/>
      <c r="BV423" s="664"/>
      <c r="BW423" s="664"/>
      <c r="BX423" s="664"/>
      <c r="BY423" s="666"/>
      <c r="BZ423" s="667"/>
      <c r="CA423" s="661"/>
      <c r="CB423" s="47"/>
      <c r="CC423" s="663" t="s">
        <v>1020</v>
      </c>
      <c r="CD423" s="664">
        <f>'3A 2025-2026 REPORTE CALIFICACI'!HA45</f>
        <v>93</v>
      </c>
      <c r="CE423" s="664">
        <f>'3A 2025-2026 REPORTE CALIFICACI'!HB45</f>
        <v>90</v>
      </c>
      <c r="CF423" s="664">
        <f>'3A 2025-2026 REPORTE CALIFICACI'!HC45</f>
        <v>97</v>
      </c>
      <c r="CG423" s="664">
        <f>'3A 2025-2026 REPORTE CALIFICACI'!HD45</f>
        <v>0</v>
      </c>
      <c r="CH423" s="664">
        <f>'3A 2025-2026 REPORTE CALIFICACI'!HE45</f>
        <v>91</v>
      </c>
      <c r="CI423" s="664">
        <f>'3A 2025-2026 REPORTE CALIFICACI'!HF45</f>
        <v>87</v>
      </c>
      <c r="CJ423" s="664">
        <f>'3A 2025-2026 REPORTE CALIFICACI'!HG45</f>
        <v>96</v>
      </c>
      <c r="CK423" s="664">
        <f>'3A 2025-2026 REPORTE CALIFICACI'!HH45</f>
        <v>0</v>
      </c>
      <c r="CL423" s="664">
        <f>'3A 2025-2026 REPORTE CALIFICACI'!HI45</f>
        <v>88</v>
      </c>
      <c r="CM423" s="664">
        <f>'3A 2025-2026 REPORTE CALIFICACI'!HJ45</f>
        <v>91</v>
      </c>
      <c r="CN423" s="664">
        <f>'3A 2025-2026 REPORTE CALIFICACI'!HK45</f>
        <v>93</v>
      </c>
      <c r="CO423" s="664">
        <f>'3A 2025-2026 REPORTE CALIFICACI'!HL45</f>
        <v>0</v>
      </c>
      <c r="CP423" s="664">
        <f>'3A 2025-2026 REPORTE CALIFICACI'!HM45</f>
        <v>85</v>
      </c>
      <c r="CQ423" s="664">
        <f>'3A 2025-2026 REPORTE CALIFICACI'!HN45</f>
        <v>86</v>
      </c>
      <c r="CR423" s="664">
        <f>'3A 2025-2026 REPORTE CALIFICACI'!HO45</f>
        <v>87</v>
      </c>
      <c r="CS423" s="664">
        <f>'3A 2025-2026 REPORTE CALIFICACI'!HP45</f>
        <v>0</v>
      </c>
      <c r="CT423" s="664"/>
      <c r="CU423" s="664"/>
      <c r="CV423" s="664"/>
      <c r="CW423" s="664"/>
      <c r="CX423" s="664"/>
      <c r="CY423" s="664"/>
      <c r="CZ423" s="664"/>
      <c r="DA423" s="664"/>
      <c r="DB423" s="664"/>
      <c r="DC423" s="664"/>
      <c r="DD423" s="664"/>
      <c r="DE423" s="664"/>
      <c r="DF423" s="664"/>
      <c r="DG423" s="664"/>
      <c r="DH423" s="664"/>
      <c r="DI423" s="664"/>
      <c r="DJ423" s="664"/>
      <c r="DK423" s="664"/>
      <c r="DL423" s="666"/>
      <c r="DM423" s="667"/>
      <c r="DN423" s="661"/>
      <c r="DO423" s="47"/>
      <c r="DP423" s="663" t="s">
        <v>1020</v>
      </c>
      <c r="DQ423" s="664">
        <f>'3A 2025-2026 REPORTE CALIFICACI'!HA46</f>
        <v>70</v>
      </c>
      <c r="DR423" s="664">
        <f>'3A 2025-2026 REPORTE CALIFICACI'!HB46</f>
        <v>71</v>
      </c>
      <c r="DS423" s="664">
        <f>'3A 2025-2026 REPORTE CALIFICACI'!HC46</f>
        <v>87</v>
      </c>
      <c r="DT423" s="664">
        <f>'3A 2025-2026 REPORTE CALIFICACI'!HD46</f>
        <v>0</v>
      </c>
      <c r="DU423" s="664">
        <f>'3A 2025-2026 REPORTE CALIFICACI'!HE46</f>
        <v>73</v>
      </c>
      <c r="DV423" s="664">
        <f>'3A 2025-2026 REPORTE CALIFICACI'!HF46</f>
        <v>75</v>
      </c>
      <c r="DW423" s="664">
        <f>'3A 2025-2026 REPORTE CALIFICACI'!HG46</f>
        <v>51</v>
      </c>
      <c r="DX423" s="664">
        <f>'3A 2025-2026 REPORTE CALIFICACI'!HH46</f>
        <v>0</v>
      </c>
      <c r="DY423" s="664">
        <f>'3A 2025-2026 REPORTE CALIFICACI'!HI46</f>
        <v>60</v>
      </c>
      <c r="DZ423" s="664">
        <f>'3A 2025-2026 REPORTE CALIFICACI'!HJ46</f>
        <v>60</v>
      </c>
      <c r="EA423" s="664">
        <f>'3A 2025-2026 REPORTE CALIFICACI'!HK46</f>
        <v>62</v>
      </c>
      <c r="EB423" s="664">
        <f>'3A 2025-2026 REPORTE CALIFICACI'!HL46</f>
        <v>0</v>
      </c>
      <c r="EC423" s="664">
        <f>'3A 2025-2026 REPORTE CALIFICACI'!HM46</f>
        <v>70</v>
      </c>
      <c r="ED423" s="664">
        <f>'3A 2025-2026 REPORTE CALIFICACI'!HN46</f>
        <v>72</v>
      </c>
      <c r="EE423" s="664">
        <f>'3A 2025-2026 REPORTE CALIFICACI'!HO46</f>
        <v>71</v>
      </c>
      <c r="EF423" s="664">
        <f>'3A 2025-2026 REPORTE CALIFICACI'!HP46</f>
        <v>0</v>
      </c>
      <c r="EG423" s="664"/>
      <c r="EH423" s="664"/>
      <c r="EI423" s="664"/>
      <c r="EJ423" s="664"/>
      <c r="EK423" s="664"/>
      <c r="EL423" s="664"/>
      <c r="EM423" s="664"/>
      <c r="EN423" s="664"/>
      <c r="EO423" s="664"/>
      <c r="EP423" s="664"/>
      <c r="EQ423" s="664"/>
      <c r="ER423" s="664"/>
      <c r="ES423" s="664"/>
      <c r="ET423" s="664"/>
      <c r="EU423" s="664"/>
      <c r="EV423" s="664"/>
      <c r="EW423" s="664"/>
      <c r="EX423" s="664"/>
      <c r="EY423" s="666"/>
    </row>
    <row r="424" ht="52.5" customHeight="1">
      <c r="A424" s="661"/>
      <c r="B424" s="47"/>
      <c r="C424" s="663" t="s">
        <v>1021</v>
      </c>
      <c r="D424" s="664">
        <f>'3A 2025-2026 REPORTE CALIFICACI'!II43</f>
        <v>70</v>
      </c>
      <c r="E424" s="664">
        <f>'3A 2025-2026 REPORTE CALIFICACI'!IJ43</f>
        <v>72</v>
      </c>
      <c r="F424" s="664">
        <f>'3A 2025-2026 REPORTE CALIFICACI'!IK43</f>
        <v>70</v>
      </c>
      <c r="G424" s="664">
        <f>'3A 2025-2026 REPORTE CALIFICACI'!IL43</f>
        <v>0</v>
      </c>
      <c r="H424" s="664">
        <f>'3A 2025-2026 REPORTE CALIFICACI'!IM43</f>
        <v>74</v>
      </c>
      <c r="I424" s="664">
        <f>'3A 2025-2026 REPORTE CALIFICACI'!IN43</f>
        <v>73</v>
      </c>
      <c r="J424" s="664">
        <f>'3A 2025-2026 REPORTE CALIFICACI'!IO43</f>
        <v>72</v>
      </c>
      <c r="K424" s="664">
        <f>'3A 2025-2026 REPORTE CALIFICACI'!IP43</f>
        <v>0</v>
      </c>
      <c r="L424" s="664">
        <f>'3A 2025-2026 REPORTE CALIFICACI'!IQ43</f>
        <v>77</v>
      </c>
      <c r="M424" s="664">
        <f>'3A 2025-2026 REPORTE CALIFICACI'!IR43</f>
        <v>76</v>
      </c>
      <c r="N424" s="664">
        <f>'3A 2025-2026 REPORTE CALIFICACI'!IS43</f>
        <v>74</v>
      </c>
      <c r="O424" s="664">
        <f>'3A 2025-2026 REPORTE CALIFICACI'!IT43</f>
        <v>0</v>
      </c>
      <c r="P424" s="664">
        <f>'3A 2025-2026 REPORTE CALIFICACI'!IU43</f>
        <v>80</v>
      </c>
      <c r="Q424" s="664">
        <f>'3A 2025-2026 REPORTE CALIFICACI'!IV43</f>
        <v>78</v>
      </c>
      <c r="R424" s="664">
        <f>'3A 2025-2026 REPORTE CALIFICACI'!IW43</f>
        <v>75</v>
      </c>
      <c r="S424" s="664">
        <f>'3A 2025-2026 REPORTE CALIFICACI'!IX43</f>
        <v>0</v>
      </c>
      <c r="T424" s="664"/>
      <c r="U424" s="664"/>
      <c r="V424" s="664"/>
      <c r="W424" s="664"/>
      <c r="X424" s="664"/>
      <c r="Y424" s="664"/>
      <c r="Z424" s="664"/>
      <c r="AA424" s="664"/>
      <c r="AB424" s="664"/>
      <c r="AC424" s="664"/>
      <c r="AD424" s="664"/>
      <c r="AE424" s="664"/>
      <c r="AF424" s="664"/>
      <c r="AG424" s="664"/>
      <c r="AH424" s="664"/>
      <c r="AI424" s="664"/>
      <c r="AJ424" s="664"/>
      <c r="AK424" s="664"/>
      <c r="AL424" s="666"/>
      <c r="AM424" s="667"/>
      <c r="AN424" s="661"/>
      <c r="AO424" s="47"/>
      <c r="AP424" s="663" t="s">
        <v>1021</v>
      </c>
      <c r="AQ424" s="664">
        <f>'3A 2025-2026 REPORTE CALIFICACI'!II44</f>
        <v>80</v>
      </c>
      <c r="AR424" s="664">
        <f>'3A 2025-2026 REPORTE CALIFICACI'!IJ44</f>
        <v>78</v>
      </c>
      <c r="AS424" s="664">
        <f>'3A 2025-2026 REPORTE CALIFICACI'!IK44</f>
        <v>76</v>
      </c>
      <c r="AT424" s="664">
        <f>'3A 2025-2026 REPORTE CALIFICACI'!IL44</f>
        <v>0</v>
      </c>
      <c r="AU424" s="664">
        <f>'3A 2025-2026 REPORTE CALIFICACI'!IM44</f>
        <v>81</v>
      </c>
      <c r="AV424" s="664">
        <f>'3A 2025-2026 REPORTE CALIFICACI'!IN44</f>
        <v>80</v>
      </c>
      <c r="AW424" s="664">
        <f>'3A 2025-2026 REPORTE CALIFICACI'!IO44</f>
        <v>82</v>
      </c>
      <c r="AX424" s="664">
        <f>'3A 2025-2026 REPORTE CALIFICACI'!IP44</f>
        <v>0</v>
      </c>
      <c r="AY424" s="664">
        <f>'3A 2025-2026 REPORTE CALIFICACI'!IQ44</f>
        <v>82</v>
      </c>
      <c r="AZ424" s="664">
        <f>'3A 2025-2026 REPORTE CALIFICACI'!IR44</f>
        <v>78</v>
      </c>
      <c r="BA424" s="664">
        <f>'3A 2025-2026 REPORTE CALIFICACI'!IS44</f>
        <v>77</v>
      </c>
      <c r="BB424" s="664">
        <f>'3A 2025-2026 REPORTE CALIFICACI'!IT44</f>
        <v>0</v>
      </c>
      <c r="BC424" s="664">
        <f>'3A 2025-2026 REPORTE CALIFICACI'!IU44</f>
        <v>81</v>
      </c>
      <c r="BD424" s="664">
        <f>'3A 2025-2026 REPORTE CALIFICACI'!IV44</f>
        <v>80</v>
      </c>
      <c r="BE424" s="664">
        <f>'3A 2025-2026 REPORTE CALIFICACI'!IW44</f>
        <v>82</v>
      </c>
      <c r="BF424" s="664">
        <f>'3A 2025-2026 REPORTE CALIFICACI'!IX44</f>
        <v>0</v>
      </c>
      <c r="BG424" s="664"/>
      <c r="BH424" s="664"/>
      <c r="BI424" s="664"/>
      <c r="BJ424" s="664"/>
      <c r="BK424" s="664"/>
      <c r="BL424" s="664"/>
      <c r="BM424" s="664"/>
      <c r="BN424" s="664"/>
      <c r="BO424" s="664"/>
      <c r="BP424" s="664"/>
      <c r="BQ424" s="664"/>
      <c r="BR424" s="664"/>
      <c r="BS424" s="664"/>
      <c r="BT424" s="664"/>
      <c r="BU424" s="664"/>
      <c r="BV424" s="664"/>
      <c r="BW424" s="664"/>
      <c r="BX424" s="664"/>
      <c r="BY424" s="666"/>
      <c r="BZ424" s="667"/>
      <c r="CA424" s="661"/>
      <c r="CB424" s="47"/>
      <c r="CC424" s="663" t="s">
        <v>1021</v>
      </c>
      <c r="CD424" s="664">
        <f>'3A 2025-2026 REPORTE CALIFICACI'!II45</f>
        <v>84</v>
      </c>
      <c r="CE424" s="664">
        <f>'3A 2025-2026 REPORTE CALIFICACI'!IJ45</f>
        <v>85</v>
      </c>
      <c r="CF424" s="664">
        <f>'3A 2025-2026 REPORTE CALIFICACI'!IK45</f>
        <v>83</v>
      </c>
      <c r="CG424" s="664">
        <f>'3A 2025-2026 REPORTE CALIFICACI'!IL45</f>
        <v>0</v>
      </c>
      <c r="CH424" s="664">
        <f>'3A 2025-2026 REPORTE CALIFICACI'!IM45</f>
        <v>86</v>
      </c>
      <c r="CI424" s="664">
        <f>'3A 2025-2026 REPORTE CALIFICACI'!IN45</f>
        <v>87</v>
      </c>
      <c r="CJ424" s="664">
        <f>'3A 2025-2026 REPORTE CALIFICACI'!IO45</f>
        <v>88</v>
      </c>
      <c r="CK424" s="664">
        <f>'3A 2025-2026 REPORTE CALIFICACI'!IP45</f>
        <v>0</v>
      </c>
      <c r="CL424" s="664">
        <f>'3A 2025-2026 REPORTE CALIFICACI'!IQ45</f>
        <v>85</v>
      </c>
      <c r="CM424" s="664">
        <f>'3A 2025-2026 REPORTE CALIFICACI'!IR45</f>
        <v>84</v>
      </c>
      <c r="CN424" s="664">
        <f>'3A 2025-2026 REPORTE CALIFICACI'!IS45</f>
        <v>83</v>
      </c>
      <c r="CO424" s="664">
        <f>'3A 2025-2026 REPORTE CALIFICACI'!IT45</f>
        <v>0</v>
      </c>
      <c r="CP424" s="664">
        <f>'3A 2025-2026 REPORTE CALIFICACI'!IU45</f>
        <v>83</v>
      </c>
      <c r="CQ424" s="664">
        <f>'3A 2025-2026 REPORTE CALIFICACI'!IV45</f>
        <v>86</v>
      </c>
      <c r="CR424" s="664">
        <f>'3A 2025-2026 REPORTE CALIFICACI'!IW45</f>
        <v>87</v>
      </c>
      <c r="CS424" s="664">
        <f>'3A 2025-2026 REPORTE CALIFICACI'!IX45</f>
        <v>0</v>
      </c>
      <c r="CT424" s="664"/>
      <c r="CU424" s="664"/>
      <c r="CV424" s="664"/>
      <c r="CW424" s="664"/>
      <c r="CX424" s="664"/>
      <c r="CY424" s="664"/>
      <c r="CZ424" s="664"/>
      <c r="DA424" s="664"/>
      <c r="DB424" s="664"/>
      <c r="DC424" s="664"/>
      <c r="DD424" s="664"/>
      <c r="DE424" s="664"/>
      <c r="DF424" s="664"/>
      <c r="DG424" s="664"/>
      <c r="DH424" s="664"/>
      <c r="DI424" s="664"/>
      <c r="DJ424" s="664"/>
      <c r="DK424" s="664"/>
      <c r="DL424" s="666"/>
      <c r="DM424" s="667"/>
      <c r="DN424" s="661"/>
      <c r="DO424" s="47"/>
      <c r="DP424" s="663" t="s">
        <v>1021</v>
      </c>
      <c r="DQ424" s="664">
        <f>'3A 2025-2026 REPORTE CALIFICACI'!II46</f>
        <v>70</v>
      </c>
      <c r="DR424" s="664">
        <f>'3A 2025-2026 REPORTE CALIFICACI'!IJ46</f>
        <v>78</v>
      </c>
      <c r="DS424" s="664">
        <f>'3A 2025-2026 REPORTE CALIFICACI'!IK46</f>
        <v>83</v>
      </c>
      <c r="DT424" s="664">
        <f>'3A 2025-2026 REPORTE CALIFICACI'!IL46</f>
        <v>0</v>
      </c>
      <c r="DU424" s="664">
        <f>'3A 2025-2026 REPORTE CALIFICACI'!IM46</f>
        <v>73</v>
      </c>
      <c r="DV424" s="664">
        <f>'3A 2025-2026 REPORTE CALIFICACI'!IN46</f>
        <v>81</v>
      </c>
      <c r="DW424" s="664">
        <f>'3A 2025-2026 REPORTE CALIFICACI'!IO46</f>
        <v>85</v>
      </c>
      <c r="DX424" s="664">
        <f>'3A 2025-2026 REPORTE CALIFICACI'!IP46</f>
        <v>0</v>
      </c>
      <c r="DY424" s="664">
        <f>'3A 2025-2026 REPORTE CALIFICACI'!IQ46</f>
        <v>80</v>
      </c>
      <c r="DZ424" s="664">
        <f>'3A 2025-2026 REPORTE CALIFICACI'!IR46</f>
        <v>78</v>
      </c>
      <c r="EA424" s="664">
        <f>'3A 2025-2026 REPORTE CALIFICACI'!IS46</f>
        <v>84</v>
      </c>
      <c r="EB424" s="664">
        <f>'3A 2025-2026 REPORTE CALIFICACI'!IT46</f>
        <v>0</v>
      </c>
      <c r="EC424" s="664">
        <f>'3A 2025-2026 REPORTE CALIFICACI'!IU46</f>
        <v>76</v>
      </c>
      <c r="ED424" s="664">
        <f>'3A 2025-2026 REPORTE CALIFICACI'!IV46</f>
        <v>83</v>
      </c>
      <c r="EE424" s="664">
        <f>'3A 2025-2026 REPORTE CALIFICACI'!IW46</f>
        <v>88</v>
      </c>
      <c r="EF424" s="664">
        <f>'3A 2025-2026 REPORTE CALIFICACI'!IX46</f>
        <v>0</v>
      </c>
      <c r="EG424" s="664"/>
      <c r="EH424" s="664"/>
      <c r="EI424" s="664"/>
      <c r="EJ424" s="664"/>
      <c r="EK424" s="664"/>
      <c r="EL424" s="664"/>
      <c r="EM424" s="664"/>
      <c r="EN424" s="664"/>
      <c r="EO424" s="664"/>
      <c r="EP424" s="664"/>
      <c r="EQ424" s="664"/>
      <c r="ER424" s="664"/>
      <c r="ES424" s="664"/>
      <c r="ET424" s="664"/>
      <c r="EU424" s="664"/>
      <c r="EV424" s="664"/>
      <c r="EW424" s="664"/>
      <c r="EX424" s="664"/>
      <c r="EY424" s="666"/>
    </row>
    <row r="425" ht="75.0" customHeight="1">
      <c r="A425" s="661"/>
      <c r="B425" s="43"/>
      <c r="C425" s="663" t="s">
        <v>1022</v>
      </c>
      <c r="D425" s="664">
        <f>'3A 2025-2026 REPORTE CALIFICACI'!JQ43</f>
        <v>61</v>
      </c>
      <c r="E425" s="665">
        <f>'3A 2025-2026 REPORTE CALIFICACI'!JR43</f>
        <v>71</v>
      </c>
      <c r="F425" s="665">
        <f>'3A 2025-2026 REPORTE CALIFICACI'!JS43</f>
        <v>54</v>
      </c>
      <c r="G425" s="664">
        <f>'3A 2025-2026 REPORTE CALIFICACI'!JT43</f>
        <v>0</v>
      </c>
      <c r="H425" s="664">
        <f>'3A 2025-2026 REPORTE CALIFICACI'!JU43</f>
        <v>56</v>
      </c>
      <c r="I425" s="665">
        <f>'3A 2025-2026 REPORTE CALIFICACI'!JV43</f>
        <v>66</v>
      </c>
      <c r="J425" s="665">
        <f>'3A 2025-2026 REPORTE CALIFICACI'!JW43</f>
        <v>43</v>
      </c>
      <c r="K425" s="664">
        <f>'3A 2025-2026 REPORTE CALIFICACI'!JX43</f>
        <v>0</v>
      </c>
      <c r="L425" s="664">
        <f>'3A 2025-2026 REPORTE CALIFICACI'!JY43</f>
        <v>51</v>
      </c>
      <c r="M425" s="665">
        <f>'3A 2025-2026 REPORTE CALIFICACI'!JZ43</f>
        <v>67</v>
      </c>
      <c r="N425" s="665">
        <f>'3A 2025-2026 REPORTE CALIFICACI'!KA43</f>
        <v>50</v>
      </c>
      <c r="O425" s="664">
        <f>'3A 2025-2026 REPORTE CALIFICACI'!KB43</f>
        <v>0</v>
      </c>
      <c r="P425" s="665">
        <f>'3A 2025-2026 REPORTE CALIFICACI'!KC43</f>
        <v>63</v>
      </c>
      <c r="Q425" s="665">
        <f>'3A 2025-2026 REPORTE CALIFICACI'!KD43</f>
        <v>65</v>
      </c>
      <c r="R425" s="665">
        <f>'3A 2025-2026 REPORTE CALIFICACI'!KE43</f>
        <v>55</v>
      </c>
      <c r="S425" s="664">
        <f>'3A 2025-2026 REPORTE CALIFICACI'!KF43</f>
        <v>0</v>
      </c>
      <c r="T425" s="664"/>
      <c r="U425" s="664"/>
      <c r="V425" s="664"/>
      <c r="W425" s="664"/>
      <c r="X425" s="664"/>
      <c r="Y425" s="664"/>
      <c r="Z425" s="664"/>
      <c r="AA425" s="664"/>
      <c r="AB425" s="664"/>
      <c r="AC425" s="664"/>
      <c r="AD425" s="664"/>
      <c r="AE425" s="664"/>
      <c r="AF425" s="664"/>
      <c r="AG425" s="664"/>
      <c r="AH425" s="664"/>
      <c r="AI425" s="664"/>
      <c r="AJ425" s="664"/>
      <c r="AK425" s="664"/>
      <c r="AL425" s="666"/>
      <c r="AM425" s="667"/>
      <c r="AN425" s="661"/>
      <c r="AO425" s="43"/>
      <c r="AP425" s="663" t="s">
        <v>1022</v>
      </c>
      <c r="AQ425" s="664">
        <f>'3A 2025-2026 REPORTE CALIFICACI'!JQ44</f>
        <v>58</v>
      </c>
      <c r="AR425" s="665">
        <f>'3A 2025-2026 REPORTE CALIFICACI'!JR44</f>
        <v>76</v>
      </c>
      <c r="AS425" s="665">
        <f>'3A 2025-2026 REPORTE CALIFICACI'!JS44</f>
        <v>74</v>
      </c>
      <c r="AT425" s="664">
        <f>'3A 2025-2026 REPORTE CALIFICACI'!JT44</f>
        <v>0</v>
      </c>
      <c r="AU425" s="664">
        <f>'3A 2025-2026 REPORTE CALIFICACI'!JU44</f>
        <v>73</v>
      </c>
      <c r="AV425" s="665">
        <f>'3A 2025-2026 REPORTE CALIFICACI'!JV44</f>
        <v>72</v>
      </c>
      <c r="AW425" s="665">
        <f>'3A 2025-2026 REPORTE CALIFICACI'!JW44</f>
        <v>76</v>
      </c>
      <c r="AX425" s="664">
        <f>'3A 2025-2026 REPORTE CALIFICACI'!JX44</f>
        <v>0</v>
      </c>
      <c r="AY425" s="664">
        <f>'3A 2025-2026 REPORTE CALIFICACI'!JY44</f>
        <v>76</v>
      </c>
      <c r="AZ425" s="665">
        <f>'3A 2025-2026 REPORTE CALIFICACI'!JZ44</f>
        <v>71</v>
      </c>
      <c r="BA425" s="665">
        <f>'3A 2025-2026 REPORTE CALIFICACI'!KA44</f>
        <v>80</v>
      </c>
      <c r="BB425" s="664">
        <f>'3A 2025-2026 REPORTE CALIFICACI'!KB44</f>
        <v>0</v>
      </c>
      <c r="BC425" s="665">
        <f>'3A 2025-2026 REPORTE CALIFICACI'!KC44</f>
        <v>78</v>
      </c>
      <c r="BD425" s="665">
        <f>'3A 2025-2026 REPORTE CALIFICACI'!KD44</f>
        <v>74</v>
      </c>
      <c r="BE425" s="665">
        <f>'3A 2025-2026 REPORTE CALIFICACI'!KE44</f>
        <v>72</v>
      </c>
      <c r="BF425" s="664">
        <f>'3A 2025-2026 REPORTE CALIFICACI'!KF44</f>
        <v>0</v>
      </c>
      <c r="BG425" s="664"/>
      <c r="BH425" s="664"/>
      <c r="BI425" s="664"/>
      <c r="BJ425" s="664"/>
      <c r="BK425" s="664"/>
      <c r="BL425" s="664"/>
      <c r="BM425" s="664"/>
      <c r="BN425" s="664"/>
      <c r="BO425" s="664"/>
      <c r="BP425" s="664"/>
      <c r="BQ425" s="664"/>
      <c r="BR425" s="664"/>
      <c r="BS425" s="664"/>
      <c r="BT425" s="664"/>
      <c r="BU425" s="664"/>
      <c r="BV425" s="664"/>
      <c r="BW425" s="664"/>
      <c r="BX425" s="664"/>
      <c r="BY425" s="666"/>
      <c r="BZ425" s="667"/>
      <c r="CA425" s="661"/>
      <c r="CB425" s="43"/>
      <c r="CC425" s="663" t="s">
        <v>1022</v>
      </c>
      <c r="CD425" s="664">
        <f>'3A 2025-2026 REPORTE CALIFICACI'!JQ45</f>
        <v>79</v>
      </c>
      <c r="CE425" s="665">
        <f>'3A 2025-2026 REPORTE CALIFICACI'!JR45</f>
        <v>88</v>
      </c>
      <c r="CF425" s="665">
        <f>'3A 2025-2026 REPORTE CALIFICACI'!JS45</f>
        <v>92</v>
      </c>
      <c r="CG425" s="664">
        <f>'3A 2025-2026 REPORTE CALIFICACI'!JT45</f>
        <v>0</v>
      </c>
      <c r="CH425" s="664">
        <f>'3A 2025-2026 REPORTE CALIFICACI'!JU45</f>
        <v>80</v>
      </c>
      <c r="CI425" s="665">
        <f>'3A 2025-2026 REPORTE CALIFICACI'!JV45</f>
        <v>94</v>
      </c>
      <c r="CJ425" s="665">
        <f>'3A 2025-2026 REPORTE CALIFICACI'!JW45</f>
        <v>83</v>
      </c>
      <c r="CK425" s="664">
        <f>'3A 2025-2026 REPORTE CALIFICACI'!JX45</f>
        <v>0</v>
      </c>
      <c r="CL425" s="664">
        <f>'3A 2025-2026 REPORTE CALIFICACI'!JY45</f>
        <v>87</v>
      </c>
      <c r="CM425" s="665">
        <f>'3A 2025-2026 REPORTE CALIFICACI'!JZ45</f>
        <v>97</v>
      </c>
      <c r="CN425" s="665">
        <f>'3A 2025-2026 REPORTE CALIFICACI'!KA45</f>
        <v>92</v>
      </c>
      <c r="CO425" s="664">
        <f>'3A 2025-2026 REPORTE CALIFICACI'!KB45</f>
        <v>0</v>
      </c>
      <c r="CP425" s="665">
        <f>'3A 2025-2026 REPORTE CALIFICACI'!KC45</f>
        <v>88</v>
      </c>
      <c r="CQ425" s="665">
        <f>'3A 2025-2026 REPORTE CALIFICACI'!KD45</f>
        <v>92</v>
      </c>
      <c r="CR425" s="665">
        <f>'3A 2025-2026 REPORTE CALIFICACI'!KE45</f>
        <v>94</v>
      </c>
      <c r="CS425" s="664">
        <f>'3A 2025-2026 REPORTE CALIFICACI'!KF45</f>
        <v>0</v>
      </c>
      <c r="CT425" s="664"/>
      <c r="CU425" s="664"/>
      <c r="CV425" s="664"/>
      <c r="CW425" s="664"/>
      <c r="CX425" s="664"/>
      <c r="CY425" s="664"/>
      <c r="CZ425" s="664"/>
      <c r="DA425" s="664"/>
      <c r="DB425" s="664"/>
      <c r="DC425" s="664"/>
      <c r="DD425" s="664"/>
      <c r="DE425" s="664"/>
      <c r="DF425" s="664"/>
      <c r="DG425" s="664"/>
      <c r="DH425" s="664"/>
      <c r="DI425" s="664"/>
      <c r="DJ425" s="664"/>
      <c r="DK425" s="664"/>
      <c r="DL425" s="666"/>
      <c r="DM425" s="667"/>
      <c r="DN425" s="661"/>
      <c r="DO425" s="43"/>
      <c r="DP425" s="663" t="s">
        <v>1022</v>
      </c>
      <c r="DQ425" s="664">
        <f>'3A 2025-2026 REPORTE CALIFICACI'!JQ46</f>
        <v>76</v>
      </c>
      <c r="DR425" s="665">
        <f>'3A 2025-2026 REPORTE CALIFICACI'!JR46</f>
        <v>86</v>
      </c>
      <c r="DS425" s="665">
        <f>'3A 2025-2026 REPORTE CALIFICACI'!JS46</f>
        <v>58</v>
      </c>
      <c r="DT425" s="664">
        <f>'3A 2025-2026 REPORTE CALIFICACI'!JT46</f>
        <v>0</v>
      </c>
      <c r="DU425" s="664">
        <f>'3A 2025-2026 REPORTE CALIFICACI'!JU46</f>
        <v>81</v>
      </c>
      <c r="DV425" s="665">
        <f>'3A 2025-2026 REPORTE CALIFICACI'!JV46</f>
        <v>61</v>
      </c>
      <c r="DW425" s="665">
        <f>'3A 2025-2026 REPORTE CALIFICACI'!JW46</f>
        <v>51</v>
      </c>
      <c r="DX425" s="664">
        <f>'3A 2025-2026 REPORTE CALIFICACI'!JX46</f>
        <v>0</v>
      </c>
      <c r="DY425" s="664">
        <f>'3A 2025-2026 REPORTE CALIFICACI'!JY46</f>
        <v>85</v>
      </c>
      <c r="DZ425" s="665">
        <f>'3A 2025-2026 REPORTE CALIFICACI'!JZ46</f>
        <v>58</v>
      </c>
      <c r="EA425" s="665">
        <f>'3A 2025-2026 REPORTE CALIFICACI'!KA46</f>
        <v>80</v>
      </c>
      <c r="EB425" s="664">
        <f>'3A 2025-2026 REPORTE CALIFICACI'!KB46</f>
        <v>0</v>
      </c>
      <c r="EC425" s="665">
        <f>'3A 2025-2026 REPORTE CALIFICACI'!KC46</f>
        <v>82</v>
      </c>
      <c r="ED425" s="665">
        <f>'3A 2025-2026 REPORTE CALIFICACI'!KD46</f>
        <v>62</v>
      </c>
      <c r="EE425" s="665">
        <f>'3A 2025-2026 REPORTE CALIFICACI'!KE46</f>
        <v>58</v>
      </c>
      <c r="EF425" s="664">
        <f>'3A 2025-2026 REPORTE CALIFICACI'!KF46</f>
        <v>0</v>
      </c>
      <c r="EG425" s="664"/>
      <c r="EH425" s="664"/>
      <c r="EI425" s="664"/>
      <c r="EJ425" s="664"/>
      <c r="EK425" s="664"/>
      <c r="EL425" s="664"/>
      <c r="EM425" s="664"/>
      <c r="EN425" s="664"/>
      <c r="EO425" s="664"/>
      <c r="EP425" s="664"/>
      <c r="EQ425" s="664"/>
      <c r="ER425" s="664"/>
      <c r="ES425" s="664"/>
      <c r="ET425" s="664"/>
      <c r="EU425" s="664"/>
      <c r="EV425" s="664"/>
      <c r="EW425" s="664"/>
      <c r="EX425" s="664"/>
      <c r="EY425" s="666"/>
    </row>
    <row r="426">
      <c r="A426" s="628"/>
      <c r="B426" s="643"/>
      <c r="C426" s="643"/>
      <c r="D426" s="643"/>
      <c r="E426" s="643"/>
      <c r="F426" s="643"/>
      <c r="G426" s="643"/>
      <c r="H426" s="643"/>
      <c r="I426" s="643"/>
      <c r="J426" s="643"/>
      <c r="K426" s="643"/>
      <c r="L426" s="643"/>
      <c r="M426" s="643"/>
      <c r="N426" s="643"/>
      <c r="O426" s="643"/>
      <c r="P426" s="643"/>
      <c r="Q426" s="643"/>
      <c r="R426" s="643"/>
      <c r="S426" s="643"/>
      <c r="T426" s="643"/>
      <c r="U426" s="643"/>
      <c r="V426" s="643"/>
      <c r="W426" s="643"/>
      <c r="X426" s="668"/>
      <c r="Y426" s="668"/>
      <c r="Z426" s="643"/>
      <c r="AA426" s="643"/>
      <c r="AB426" s="643"/>
      <c r="AC426" s="643"/>
      <c r="AD426" s="643"/>
      <c r="AE426" s="643"/>
      <c r="AF426" s="643"/>
      <c r="AG426" s="643"/>
      <c r="AH426" s="643"/>
      <c r="AI426" s="643"/>
      <c r="AJ426" s="643"/>
      <c r="AK426" s="643"/>
      <c r="AL426" s="644"/>
      <c r="AM426" s="643"/>
      <c r="AN426" s="628"/>
      <c r="AO426" s="643"/>
      <c r="AP426" s="643"/>
      <c r="AQ426" s="643"/>
      <c r="AR426" s="643"/>
      <c r="AS426" s="643"/>
      <c r="AT426" s="643"/>
      <c r="AU426" s="643"/>
      <c r="AV426" s="643"/>
      <c r="AW426" s="643"/>
      <c r="AX426" s="643"/>
      <c r="AY426" s="643"/>
      <c r="AZ426" s="643"/>
      <c r="BA426" s="643"/>
      <c r="BB426" s="643"/>
      <c r="BC426" s="643"/>
      <c r="BD426" s="643"/>
      <c r="BE426" s="643"/>
      <c r="BF426" s="643"/>
      <c r="BG426" s="643"/>
      <c r="BH426" s="643"/>
      <c r="BI426" s="643"/>
      <c r="BJ426" s="643"/>
      <c r="BK426" s="668"/>
      <c r="BL426" s="668"/>
      <c r="BM426" s="643"/>
      <c r="BN426" s="643"/>
      <c r="BO426" s="643"/>
      <c r="BP426" s="643"/>
      <c r="BQ426" s="643"/>
      <c r="BR426" s="643"/>
      <c r="BS426" s="643"/>
      <c r="BT426" s="643"/>
      <c r="BU426" s="643"/>
      <c r="BV426" s="643"/>
      <c r="BW426" s="643"/>
      <c r="BX426" s="643"/>
      <c r="BY426" s="644"/>
      <c r="BZ426" s="643"/>
      <c r="CA426" s="628"/>
      <c r="CB426" s="643"/>
      <c r="CC426" s="643"/>
      <c r="CD426" s="643"/>
      <c r="CE426" s="643"/>
      <c r="CF426" s="643"/>
      <c r="CG426" s="643"/>
      <c r="CH426" s="643"/>
      <c r="CI426" s="643"/>
      <c r="CJ426" s="643"/>
      <c r="CK426" s="643"/>
      <c r="CL426" s="643"/>
      <c r="CM426" s="643"/>
      <c r="CN426" s="643"/>
      <c r="CO426" s="643"/>
      <c r="CP426" s="643"/>
      <c r="CQ426" s="643"/>
      <c r="CR426" s="643"/>
      <c r="CS426" s="643"/>
      <c r="CT426" s="643"/>
      <c r="CU426" s="643"/>
      <c r="CV426" s="643"/>
      <c r="CW426" s="643"/>
      <c r="CX426" s="668"/>
      <c r="CY426" s="668"/>
      <c r="CZ426" s="643"/>
      <c r="DA426" s="643"/>
      <c r="DB426" s="643"/>
      <c r="DC426" s="643"/>
      <c r="DD426" s="643"/>
      <c r="DE426" s="643"/>
      <c r="DF426" s="643"/>
      <c r="DG426" s="643"/>
      <c r="DH426" s="643"/>
      <c r="DI426" s="643"/>
      <c r="DJ426" s="643"/>
      <c r="DK426" s="643"/>
      <c r="DL426" s="644"/>
      <c r="DM426" s="643"/>
      <c r="DN426" s="628"/>
      <c r="DO426" s="643"/>
      <c r="DP426" s="643"/>
      <c r="DQ426" s="643"/>
      <c r="DR426" s="643"/>
      <c r="DS426" s="643"/>
      <c r="DT426" s="643"/>
      <c r="DU426" s="643"/>
      <c r="DV426" s="643"/>
      <c r="DW426" s="643"/>
      <c r="DX426" s="643"/>
      <c r="DY426" s="643"/>
      <c r="DZ426" s="643"/>
      <c r="EA426" s="643"/>
      <c r="EB426" s="643"/>
      <c r="EC426" s="643"/>
      <c r="ED426" s="643"/>
      <c r="EE426" s="643"/>
      <c r="EF426" s="643"/>
      <c r="EG426" s="643"/>
      <c r="EH426" s="643"/>
      <c r="EI426" s="643"/>
      <c r="EJ426" s="643"/>
      <c r="EK426" s="668"/>
      <c r="EL426" s="668"/>
      <c r="EM426" s="643"/>
      <c r="EN426" s="643"/>
      <c r="EO426" s="643"/>
      <c r="EP426" s="643"/>
      <c r="EQ426" s="643"/>
      <c r="ER426" s="643"/>
      <c r="ES426" s="643"/>
      <c r="ET426" s="643"/>
      <c r="EU426" s="643"/>
      <c r="EV426" s="643"/>
      <c r="EW426" s="643"/>
      <c r="EX426" s="643"/>
      <c r="EY426" s="644"/>
    </row>
    <row r="427">
      <c r="A427" s="628"/>
      <c r="B427" s="643"/>
      <c r="C427" s="643"/>
      <c r="D427" s="643"/>
      <c r="E427" s="643"/>
      <c r="F427" s="643"/>
      <c r="G427" s="643"/>
      <c r="H427" s="643"/>
      <c r="I427" s="643"/>
      <c r="J427" s="643"/>
      <c r="K427" s="643"/>
      <c r="L427" s="643"/>
      <c r="M427" s="643"/>
      <c r="N427" s="643"/>
      <c r="O427" s="643"/>
      <c r="P427" s="643"/>
      <c r="Q427" s="643"/>
      <c r="R427" s="643"/>
      <c r="S427" s="643"/>
      <c r="T427" s="643"/>
      <c r="U427" s="643"/>
      <c r="V427" s="643"/>
      <c r="W427" s="643"/>
      <c r="X427" s="643"/>
      <c r="Y427" s="643"/>
      <c r="Z427" s="643"/>
      <c r="AA427" s="643"/>
      <c r="AB427" s="643"/>
      <c r="AC427" s="643"/>
      <c r="AD427" s="643"/>
      <c r="AE427" s="643"/>
      <c r="AF427" s="643"/>
      <c r="AG427" s="643"/>
      <c r="AH427" s="643"/>
      <c r="AI427" s="643"/>
      <c r="AJ427" s="643"/>
      <c r="AK427" s="643"/>
      <c r="AL427" s="644"/>
      <c r="AM427" s="643"/>
      <c r="AN427" s="628"/>
      <c r="AO427" s="643"/>
      <c r="AP427" s="643"/>
      <c r="AQ427" s="643"/>
      <c r="AR427" s="643"/>
      <c r="AS427" s="643"/>
      <c r="AT427" s="643"/>
      <c r="AU427" s="643"/>
      <c r="AV427" s="643"/>
      <c r="AW427" s="643"/>
      <c r="AX427" s="643"/>
      <c r="AY427" s="643"/>
      <c r="AZ427" s="643"/>
      <c r="BA427" s="643"/>
      <c r="BB427" s="643"/>
      <c r="BC427" s="643"/>
      <c r="BD427" s="643"/>
      <c r="BE427" s="643"/>
      <c r="BF427" s="643"/>
      <c r="BG427" s="643"/>
      <c r="BH427" s="643"/>
      <c r="BI427" s="643"/>
      <c r="BJ427" s="643"/>
      <c r="BK427" s="643"/>
      <c r="BL427" s="643"/>
      <c r="BM427" s="643"/>
      <c r="BN427" s="643"/>
      <c r="BO427" s="643"/>
      <c r="BP427" s="643"/>
      <c r="BQ427" s="643"/>
      <c r="BR427" s="643"/>
      <c r="BS427" s="643"/>
      <c r="BT427" s="643"/>
      <c r="BU427" s="643"/>
      <c r="BV427" s="643"/>
      <c r="BW427" s="643"/>
      <c r="BX427" s="643"/>
      <c r="BY427" s="644"/>
      <c r="BZ427" s="643"/>
      <c r="CA427" s="628"/>
      <c r="CB427" s="643"/>
      <c r="CC427" s="643"/>
      <c r="CD427" s="643"/>
      <c r="CE427" s="643"/>
      <c r="CF427" s="643"/>
      <c r="CG427" s="643"/>
      <c r="CH427" s="643"/>
      <c r="CI427" s="643"/>
      <c r="CJ427" s="643"/>
      <c r="CK427" s="643"/>
      <c r="CL427" s="643"/>
      <c r="CM427" s="643"/>
      <c r="CN427" s="643"/>
      <c r="CO427" s="643"/>
      <c r="CP427" s="643"/>
      <c r="CQ427" s="643"/>
      <c r="CR427" s="643"/>
      <c r="CS427" s="643"/>
      <c r="CT427" s="643"/>
      <c r="CU427" s="643"/>
      <c r="CV427" s="643"/>
      <c r="CW427" s="643"/>
      <c r="CX427" s="643"/>
      <c r="CY427" s="643"/>
      <c r="CZ427" s="643"/>
      <c r="DA427" s="643"/>
      <c r="DB427" s="643"/>
      <c r="DC427" s="643"/>
      <c r="DD427" s="643"/>
      <c r="DE427" s="643"/>
      <c r="DF427" s="643"/>
      <c r="DG427" s="643"/>
      <c r="DH427" s="643"/>
      <c r="DI427" s="643"/>
      <c r="DJ427" s="643"/>
      <c r="DK427" s="643"/>
      <c r="DL427" s="644"/>
      <c r="DM427" s="643"/>
      <c r="DN427" s="628"/>
      <c r="DO427" s="643"/>
      <c r="DP427" s="643"/>
      <c r="DQ427" s="643"/>
      <c r="DR427" s="643"/>
      <c r="DS427" s="643"/>
      <c r="DT427" s="643"/>
      <c r="DU427" s="643"/>
      <c r="DV427" s="643"/>
      <c r="DW427" s="643"/>
      <c r="DX427" s="643"/>
      <c r="DY427" s="643"/>
      <c r="DZ427" s="643"/>
      <c r="EA427" s="643"/>
      <c r="EB427" s="643"/>
      <c r="EC427" s="643"/>
      <c r="ED427" s="643"/>
      <c r="EE427" s="643"/>
      <c r="EF427" s="643"/>
      <c r="EG427" s="643"/>
      <c r="EH427" s="643"/>
      <c r="EI427" s="643"/>
      <c r="EJ427" s="643"/>
      <c r="EK427" s="643"/>
      <c r="EL427" s="643"/>
      <c r="EM427" s="643"/>
      <c r="EN427" s="643"/>
      <c r="EO427" s="643"/>
      <c r="EP427" s="643"/>
      <c r="EQ427" s="643"/>
      <c r="ER427" s="643"/>
      <c r="ES427" s="643"/>
      <c r="ET427" s="643"/>
      <c r="EU427" s="643"/>
      <c r="EV427" s="643"/>
      <c r="EW427" s="643"/>
      <c r="EX427" s="643"/>
      <c r="EY427" s="644"/>
    </row>
    <row r="428">
      <c r="A428" s="628"/>
      <c r="B428" s="643"/>
      <c r="C428" s="643"/>
      <c r="D428" s="643"/>
      <c r="E428" s="643"/>
      <c r="F428" s="643"/>
      <c r="G428" s="643"/>
      <c r="H428" s="643"/>
      <c r="I428" s="643"/>
      <c r="J428" s="643"/>
      <c r="K428" s="643"/>
      <c r="L428" s="643"/>
      <c r="M428" s="643"/>
      <c r="N428" s="643"/>
      <c r="O428" s="643"/>
      <c r="P428" s="643"/>
      <c r="Q428" s="643"/>
      <c r="R428" s="643"/>
      <c r="S428" s="643"/>
      <c r="T428" s="643"/>
      <c r="U428" s="643"/>
      <c r="V428" s="643"/>
      <c r="W428" s="643"/>
      <c r="X428" s="643"/>
      <c r="Y428" s="643"/>
      <c r="Z428" s="643"/>
      <c r="AA428" s="643"/>
      <c r="AB428" s="643"/>
      <c r="AC428" s="643"/>
      <c r="AD428" s="643"/>
      <c r="AE428" s="643"/>
      <c r="AF428" s="643"/>
      <c r="AG428" s="643"/>
      <c r="AH428" s="643"/>
      <c r="AI428" s="643"/>
      <c r="AJ428" s="643"/>
      <c r="AK428" s="643"/>
      <c r="AL428" s="644"/>
      <c r="AM428" s="643"/>
      <c r="AN428" s="628"/>
      <c r="AO428" s="643"/>
      <c r="AP428" s="643"/>
      <c r="AQ428" s="643"/>
      <c r="AR428" s="643"/>
      <c r="AS428" s="643"/>
      <c r="AT428" s="643"/>
      <c r="AU428" s="643"/>
      <c r="AV428" s="643"/>
      <c r="AW428" s="643"/>
      <c r="AX428" s="643"/>
      <c r="AY428" s="643"/>
      <c r="AZ428" s="643"/>
      <c r="BA428" s="643"/>
      <c r="BB428" s="643"/>
      <c r="BC428" s="643"/>
      <c r="BD428" s="643"/>
      <c r="BE428" s="643"/>
      <c r="BF428" s="643"/>
      <c r="BG428" s="643"/>
      <c r="BH428" s="643"/>
      <c r="BI428" s="643"/>
      <c r="BJ428" s="643"/>
      <c r="BK428" s="643"/>
      <c r="BL428" s="643"/>
      <c r="BM428" s="643"/>
      <c r="BN428" s="643"/>
      <c r="BO428" s="643"/>
      <c r="BP428" s="643"/>
      <c r="BQ428" s="643"/>
      <c r="BR428" s="643"/>
      <c r="BS428" s="643"/>
      <c r="BT428" s="643"/>
      <c r="BU428" s="643"/>
      <c r="BV428" s="643"/>
      <c r="BW428" s="643"/>
      <c r="BX428" s="643"/>
      <c r="BY428" s="644"/>
      <c r="BZ428" s="643"/>
      <c r="CA428" s="628"/>
      <c r="CB428" s="643"/>
      <c r="CC428" s="643"/>
      <c r="CD428" s="643"/>
      <c r="CE428" s="643"/>
      <c r="CF428" s="643"/>
      <c r="CG428" s="643"/>
      <c r="CH428" s="643"/>
      <c r="CI428" s="643"/>
      <c r="CJ428" s="643"/>
      <c r="CK428" s="643"/>
      <c r="CL428" s="643"/>
      <c r="CM428" s="643"/>
      <c r="CN428" s="643"/>
      <c r="CO428" s="643"/>
      <c r="CP428" s="643"/>
      <c r="CQ428" s="643"/>
      <c r="CR428" s="643"/>
      <c r="CS428" s="643"/>
      <c r="CT428" s="643"/>
      <c r="CU428" s="643"/>
      <c r="CV428" s="643"/>
      <c r="CW428" s="643"/>
      <c r="CX428" s="643"/>
      <c r="CY428" s="643"/>
      <c r="CZ428" s="643"/>
      <c r="DA428" s="643"/>
      <c r="DB428" s="643"/>
      <c r="DC428" s="643"/>
      <c r="DD428" s="643"/>
      <c r="DE428" s="643"/>
      <c r="DF428" s="643"/>
      <c r="DG428" s="643"/>
      <c r="DH428" s="643"/>
      <c r="DI428" s="643"/>
      <c r="DJ428" s="643"/>
      <c r="DK428" s="643"/>
      <c r="DL428" s="644"/>
      <c r="DM428" s="643"/>
      <c r="DN428" s="628"/>
      <c r="DO428" s="643"/>
      <c r="DP428" s="643"/>
      <c r="DQ428" s="643"/>
      <c r="DR428" s="643"/>
      <c r="DS428" s="643"/>
      <c r="DT428" s="643"/>
      <c r="DU428" s="643"/>
      <c r="DV428" s="643"/>
      <c r="DW428" s="643"/>
      <c r="DX428" s="643"/>
      <c r="DY428" s="643"/>
      <c r="DZ428" s="643"/>
      <c r="EA428" s="643"/>
      <c r="EB428" s="643"/>
      <c r="EC428" s="643"/>
      <c r="ED428" s="643"/>
      <c r="EE428" s="643"/>
      <c r="EF428" s="643"/>
      <c r="EG428" s="643"/>
      <c r="EH428" s="643"/>
      <c r="EI428" s="643"/>
      <c r="EJ428" s="643"/>
      <c r="EK428" s="643"/>
      <c r="EL428" s="643"/>
      <c r="EM428" s="643"/>
      <c r="EN428" s="643"/>
      <c r="EO428" s="643"/>
      <c r="EP428" s="643"/>
      <c r="EQ428" s="643"/>
      <c r="ER428" s="643"/>
      <c r="ES428" s="643"/>
      <c r="ET428" s="643"/>
      <c r="EU428" s="643"/>
      <c r="EV428" s="643"/>
      <c r="EW428" s="643"/>
      <c r="EX428" s="643"/>
      <c r="EY428" s="644"/>
    </row>
    <row r="429">
      <c r="A429" s="669"/>
      <c r="B429" s="670" t="s">
        <v>1023</v>
      </c>
      <c r="C429" s="15"/>
      <c r="D429" s="15"/>
      <c r="E429" s="15"/>
      <c r="F429" s="15"/>
      <c r="G429" s="15"/>
      <c r="H429" s="16"/>
      <c r="I429" s="671"/>
      <c r="J429" s="646" t="s">
        <v>1024</v>
      </c>
      <c r="K429" s="15"/>
      <c r="L429" s="15"/>
      <c r="M429" s="15"/>
      <c r="N429" s="15"/>
      <c r="O429" s="15"/>
      <c r="P429" s="16"/>
      <c r="Q429" s="671"/>
      <c r="R429" s="670" t="s">
        <v>1025</v>
      </c>
      <c r="S429" s="15"/>
      <c r="T429" s="15"/>
      <c r="U429" s="15"/>
      <c r="V429" s="16"/>
      <c r="W429" s="672" t="s">
        <v>1026</v>
      </c>
      <c r="X429" s="41"/>
      <c r="Y429" s="672"/>
      <c r="Z429" s="673"/>
      <c r="AA429" s="674"/>
      <c r="AB429" s="672" t="s">
        <v>1027</v>
      </c>
      <c r="AC429" s="41"/>
      <c r="AD429" s="675"/>
      <c r="AE429" s="671"/>
      <c r="AF429" s="671"/>
      <c r="AG429" s="671"/>
      <c r="AH429" s="671"/>
      <c r="AI429" s="671"/>
      <c r="AJ429" s="671"/>
      <c r="AK429" s="671"/>
      <c r="AL429" s="676"/>
      <c r="AM429" s="671"/>
      <c r="AN429" s="669"/>
      <c r="AO429" s="670" t="s">
        <v>1023</v>
      </c>
      <c r="AP429" s="15"/>
      <c r="AQ429" s="15"/>
      <c r="AR429" s="15"/>
      <c r="AS429" s="15"/>
      <c r="AT429" s="15"/>
      <c r="AU429" s="16"/>
      <c r="AV429" s="671"/>
      <c r="AW429" s="646" t="s">
        <v>1024</v>
      </c>
      <c r="AX429" s="15"/>
      <c r="AY429" s="15"/>
      <c r="AZ429" s="15"/>
      <c r="BA429" s="15"/>
      <c r="BB429" s="15"/>
      <c r="BC429" s="16"/>
      <c r="BD429" s="671"/>
      <c r="BE429" s="670" t="s">
        <v>1025</v>
      </c>
      <c r="BF429" s="15"/>
      <c r="BG429" s="15"/>
      <c r="BH429" s="15"/>
      <c r="BI429" s="16"/>
      <c r="BJ429" s="672" t="s">
        <v>1026</v>
      </c>
      <c r="BK429" s="41"/>
      <c r="BL429" s="672"/>
      <c r="BM429" s="673"/>
      <c r="BN429" s="674"/>
      <c r="BO429" s="672" t="s">
        <v>1027</v>
      </c>
      <c r="BP429" s="41"/>
      <c r="BQ429" s="675"/>
      <c r="BR429" s="671"/>
      <c r="BS429" s="671"/>
      <c r="BT429" s="671"/>
      <c r="BU429" s="671"/>
      <c r="BV429" s="671"/>
      <c r="BW429" s="671"/>
      <c r="BX429" s="671"/>
      <c r="BY429" s="676"/>
      <c r="BZ429" s="671"/>
      <c r="CA429" s="669"/>
      <c r="CB429" s="670" t="s">
        <v>1023</v>
      </c>
      <c r="CC429" s="15"/>
      <c r="CD429" s="15"/>
      <c r="CE429" s="15"/>
      <c r="CF429" s="15"/>
      <c r="CG429" s="15"/>
      <c r="CH429" s="16"/>
      <c r="CI429" s="671"/>
      <c r="CJ429" s="646" t="s">
        <v>1024</v>
      </c>
      <c r="CK429" s="15"/>
      <c r="CL429" s="15"/>
      <c r="CM429" s="15"/>
      <c r="CN429" s="15"/>
      <c r="CO429" s="15"/>
      <c r="CP429" s="16"/>
      <c r="CQ429" s="671"/>
      <c r="CR429" s="670" t="s">
        <v>1025</v>
      </c>
      <c r="CS429" s="15"/>
      <c r="CT429" s="15"/>
      <c r="CU429" s="15"/>
      <c r="CV429" s="16"/>
      <c r="CW429" s="672" t="s">
        <v>1026</v>
      </c>
      <c r="CX429" s="41"/>
      <c r="CY429" s="672"/>
      <c r="CZ429" s="673"/>
      <c r="DA429" s="674"/>
      <c r="DB429" s="672" t="s">
        <v>1027</v>
      </c>
      <c r="DC429" s="41"/>
      <c r="DD429" s="675"/>
      <c r="DE429" s="671"/>
      <c r="DF429" s="671"/>
      <c r="DG429" s="671"/>
      <c r="DH429" s="671"/>
      <c r="DI429" s="671"/>
      <c r="DJ429" s="671"/>
      <c r="DK429" s="671"/>
      <c r="DL429" s="676"/>
      <c r="DM429" s="671"/>
      <c r="DN429" s="669"/>
      <c r="DO429" s="670" t="s">
        <v>1023</v>
      </c>
      <c r="DP429" s="15"/>
      <c r="DQ429" s="15"/>
      <c r="DR429" s="15"/>
      <c r="DS429" s="15"/>
      <c r="DT429" s="15"/>
      <c r="DU429" s="16"/>
      <c r="DV429" s="671"/>
      <c r="DW429" s="646" t="s">
        <v>1024</v>
      </c>
      <c r="DX429" s="15"/>
      <c r="DY429" s="15"/>
      <c r="DZ429" s="15"/>
      <c r="EA429" s="15"/>
      <c r="EB429" s="15"/>
      <c r="EC429" s="16"/>
      <c r="ED429" s="671"/>
      <c r="EE429" s="670" t="s">
        <v>1025</v>
      </c>
      <c r="EF429" s="15"/>
      <c r="EG429" s="15"/>
      <c r="EH429" s="15"/>
      <c r="EI429" s="16"/>
      <c r="EJ429" s="672" t="s">
        <v>1026</v>
      </c>
      <c r="EK429" s="41"/>
      <c r="EL429" s="672"/>
      <c r="EM429" s="673"/>
      <c r="EN429" s="674"/>
      <c r="EO429" s="672" t="s">
        <v>1027</v>
      </c>
      <c r="EP429" s="41"/>
      <c r="EQ429" s="675"/>
      <c r="ER429" s="671"/>
      <c r="ES429" s="671"/>
      <c r="ET429" s="671"/>
      <c r="EU429" s="671"/>
      <c r="EV429" s="671"/>
      <c r="EW429" s="671"/>
      <c r="EX429" s="671"/>
      <c r="EY429" s="676"/>
    </row>
    <row r="430">
      <c r="A430" s="669"/>
      <c r="B430" s="677" t="s">
        <v>1028</v>
      </c>
      <c r="C430" s="678" t="s">
        <v>1029</v>
      </c>
      <c r="D430" s="678" t="s">
        <v>1030</v>
      </c>
      <c r="E430" s="679" t="s">
        <v>1031</v>
      </c>
      <c r="F430" s="15"/>
      <c r="G430" s="15"/>
      <c r="H430" s="16"/>
      <c r="I430" s="671"/>
      <c r="J430" s="680" t="s">
        <v>1032</v>
      </c>
      <c r="K430" s="681" t="s">
        <v>1033</v>
      </c>
      <c r="P430" s="682"/>
      <c r="Q430" s="671"/>
      <c r="R430" s="671"/>
      <c r="S430" s="671"/>
      <c r="T430" s="671"/>
      <c r="U430" s="671"/>
      <c r="V430" s="671"/>
      <c r="W430" s="671"/>
      <c r="X430" s="671"/>
      <c r="Y430" s="671"/>
      <c r="Z430" s="671"/>
      <c r="AA430" s="671"/>
      <c r="AB430" s="671"/>
      <c r="AC430" s="671"/>
      <c r="AD430" s="671"/>
      <c r="AE430" s="671"/>
      <c r="AF430" s="671"/>
      <c r="AG430" s="671"/>
      <c r="AH430" s="671"/>
      <c r="AI430" s="671"/>
      <c r="AJ430" s="671"/>
      <c r="AK430" s="671"/>
      <c r="AL430" s="676"/>
      <c r="AM430" s="671"/>
      <c r="AN430" s="669"/>
      <c r="AO430" s="677" t="s">
        <v>1028</v>
      </c>
      <c r="AP430" s="678" t="s">
        <v>1029</v>
      </c>
      <c r="AQ430" s="678" t="s">
        <v>1030</v>
      </c>
      <c r="AR430" s="679" t="s">
        <v>1031</v>
      </c>
      <c r="AS430" s="15"/>
      <c r="AT430" s="15"/>
      <c r="AU430" s="16"/>
      <c r="AV430" s="671"/>
      <c r="AW430" s="680" t="s">
        <v>1032</v>
      </c>
      <c r="AX430" s="681" t="s">
        <v>1033</v>
      </c>
      <c r="BC430" s="682"/>
      <c r="BD430" s="671"/>
      <c r="BE430" s="671"/>
      <c r="BF430" s="671"/>
      <c r="BG430" s="671"/>
      <c r="BH430" s="671"/>
      <c r="BI430" s="671"/>
      <c r="BJ430" s="671"/>
      <c r="BK430" s="671"/>
      <c r="BL430" s="671"/>
      <c r="BM430" s="671"/>
      <c r="BN430" s="671"/>
      <c r="BO430" s="671"/>
      <c r="BP430" s="671"/>
      <c r="BQ430" s="671"/>
      <c r="BR430" s="671"/>
      <c r="BS430" s="671"/>
      <c r="BT430" s="671"/>
      <c r="BU430" s="671"/>
      <c r="BV430" s="671"/>
      <c r="BW430" s="671"/>
      <c r="BX430" s="671"/>
      <c r="BY430" s="676"/>
      <c r="BZ430" s="671"/>
      <c r="CA430" s="669"/>
      <c r="CB430" s="677" t="s">
        <v>1028</v>
      </c>
      <c r="CC430" s="678" t="s">
        <v>1029</v>
      </c>
      <c r="CD430" s="678" t="s">
        <v>1030</v>
      </c>
      <c r="CE430" s="679" t="s">
        <v>1031</v>
      </c>
      <c r="CF430" s="15"/>
      <c r="CG430" s="15"/>
      <c r="CH430" s="16"/>
      <c r="CI430" s="671"/>
      <c r="CJ430" s="680" t="s">
        <v>1032</v>
      </c>
      <c r="CK430" s="681" t="s">
        <v>1033</v>
      </c>
      <c r="CP430" s="682"/>
      <c r="CQ430" s="671"/>
      <c r="CR430" s="671"/>
      <c r="CS430" s="671"/>
      <c r="CT430" s="671"/>
      <c r="CU430" s="671"/>
      <c r="CV430" s="671"/>
      <c r="CW430" s="671"/>
      <c r="CX430" s="671"/>
      <c r="CY430" s="671"/>
      <c r="CZ430" s="671"/>
      <c r="DA430" s="671"/>
      <c r="DB430" s="671"/>
      <c r="DC430" s="671"/>
      <c r="DD430" s="671"/>
      <c r="DE430" s="671"/>
      <c r="DF430" s="671"/>
      <c r="DG430" s="671"/>
      <c r="DH430" s="671"/>
      <c r="DI430" s="671"/>
      <c r="DJ430" s="671"/>
      <c r="DK430" s="671"/>
      <c r="DL430" s="676"/>
      <c r="DM430" s="671"/>
      <c r="DN430" s="669"/>
      <c r="DO430" s="677" t="s">
        <v>1028</v>
      </c>
      <c r="DP430" s="678" t="s">
        <v>1029</v>
      </c>
      <c r="DQ430" s="678" t="s">
        <v>1030</v>
      </c>
      <c r="DR430" s="679" t="s">
        <v>1031</v>
      </c>
      <c r="DS430" s="15"/>
      <c r="DT430" s="15"/>
      <c r="DU430" s="16"/>
      <c r="DV430" s="671"/>
      <c r="DW430" s="680" t="s">
        <v>1032</v>
      </c>
      <c r="DX430" s="681" t="s">
        <v>1033</v>
      </c>
      <c r="EC430" s="682"/>
      <c r="ED430" s="671"/>
      <c r="EE430" s="671"/>
      <c r="EF430" s="671"/>
      <c r="EG430" s="671"/>
      <c r="EH430" s="671"/>
      <c r="EI430" s="671"/>
      <c r="EJ430" s="671"/>
      <c r="EK430" s="671"/>
      <c r="EL430" s="671"/>
      <c r="EM430" s="671"/>
      <c r="EN430" s="671"/>
      <c r="EO430" s="671"/>
      <c r="EP430" s="671"/>
      <c r="EQ430" s="671"/>
      <c r="ER430" s="671"/>
      <c r="ES430" s="671"/>
      <c r="ET430" s="671"/>
      <c r="EU430" s="671"/>
      <c r="EV430" s="671"/>
      <c r="EW430" s="671"/>
      <c r="EX430" s="671"/>
      <c r="EY430" s="676"/>
    </row>
    <row r="431">
      <c r="A431" s="669"/>
      <c r="B431" s="43"/>
      <c r="C431" s="43"/>
      <c r="D431" s="43"/>
      <c r="E431" s="679" t="s">
        <v>1029</v>
      </c>
      <c r="F431" s="16"/>
      <c r="G431" s="679" t="s">
        <v>1030</v>
      </c>
      <c r="H431" s="16"/>
      <c r="I431" s="671"/>
      <c r="J431" s="680" t="s">
        <v>1034</v>
      </c>
      <c r="K431" s="681" t="s">
        <v>1035</v>
      </c>
      <c r="P431" s="682"/>
      <c r="Q431" s="671"/>
      <c r="R431" s="670" t="s">
        <v>1036</v>
      </c>
      <c r="S431" s="15"/>
      <c r="T431" s="15"/>
      <c r="U431" s="15"/>
      <c r="V431" s="15"/>
      <c r="W431" s="15"/>
      <c r="X431" s="15"/>
      <c r="Y431" s="15"/>
      <c r="Z431" s="15"/>
      <c r="AA431" s="15"/>
      <c r="AB431" s="15"/>
      <c r="AC431" s="15"/>
      <c r="AD431" s="15"/>
      <c r="AE431" s="15"/>
      <c r="AF431" s="15"/>
      <c r="AG431" s="15"/>
      <c r="AH431" s="15"/>
      <c r="AI431" s="15"/>
      <c r="AJ431" s="16"/>
      <c r="AK431" s="671"/>
      <c r="AL431" s="676"/>
      <c r="AM431" s="671"/>
      <c r="AN431" s="669"/>
      <c r="AO431" s="43"/>
      <c r="AP431" s="43"/>
      <c r="AQ431" s="43"/>
      <c r="AR431" s="679" t="s">
        <v>1029</v>
      </c>
      <c r="AS431" s="16"/>
      <c r="AT431" s="679" t="s">
        <v>1030</v>
      </c>
      <c r="AU431" s="16"/>
      <c r="AV431" s="671"/>
      <c r="AW431" s="680" t="s">
        <v>1034</v>
      </c>
      <c r="AX431" s="681" t="s">
        <v>1035</v>
      </c>
      <c r="BC431" s="682"/>
      <c r="BD431" s="671"/>
      <c r="BE431" s="670" t="s">
        <v>1036</v>
      </c>
      <c r="BF431" s="15"/>
      <c r="BG431" s="15"/>
      <c r="BH431" s="15"/>
      <c r="BI431" s="15"/>
      <c r="BJ431" s="15"/>
      <c r="BK431" s="15"/>
      <c r="BL431" s="15"/>
      <c r="BM431" s="15"/>
      <c r="BN431" s="15"/>
      <c r="BO431" s="15"/>
      <c r="BP431" s="15"/>
      <c r="BQ431" s="15"/>
      <c r="BR431" s="15"/>
      <c r="BS431" s="15"/>
      <c r="BT431" s="15"/>
      <c r="BU431" s="15"/>
      <c r="BV431" s="15"/>
      <c r="BW431" s="16"/>
      <c r="BX431" s="671"/>
      <c r="BY431" s="676"/>
      <c r="BZ431" s="671"/>
      <c r="CA431" s="669"/>
      <c r="CB431" s="43"/>
      <c r="CC431" s="43"/>
      <c r="CD431" s="43"/>
      <c r="CE431" s="679" t="s">
        <v>1029</v>
      </c>
      <c r="CF431" s="16"/>
      <c r="CG431" s="679" t="s">
        <v>1030</v>
      </c>
      <c r="CH431" s="16"/>
      <c r="CI431" s="671"/>
      <c r="CJ431" s="680" t="s">
        <v>1034</v>
      </c>
      <c r="CK431" s="681" t="s">
        <v>1035</v>
      </c>
      <c r="CP431" s="682"/>
      <c r="CQ431" s="671"/>
      <c r="CR431" s="670" t="s">
        <v>1036</v>
      </c>
      <c r="CS431" s="15"/>
      <c r="CT431" s="15"/>
      <c r="CU431" s="15"/>
      <c r="CV431" s="15"/>
      <c r="CW431" s="15"/>
      <c r="CX431" s="15"/>
      <c r="CY431" s="15"/>
      <c r="CZ431" s="15"/>
      <c r="DA431" s="15"/>
      <c r="DB431" s="15"/>
      <c r="DC431" s="15"/>
      <c r="DD431" s="15"/>
      <c r="DE431" s="15"/>
      <c r="DF431" s="15"/>
      <c r="DG431" s="15"/>
      <c r="DH431" s="15"/>
      <c r="DI431" s="15"/>
      <c r="DJ431" s="16"/>
      <c r="DK431" s="671"/>
      <c r="DL431" s="676"/>
      <c r="DM431" s="671"/>
      <c r="DN431" s="669"/>
      <c r="DO431" s="43"/>
      <c r="DP431" s="43"/>
      <c r="DQ431" s="43"/>
      <c r="DR431" s="679" t="s">
        <v>1029</v>
      </c>
      <c r="DS431" s="16"/>
      <c r="DT431" s="679" t="s">
        <v>1030</v>
      </c>
      <c r="DU431" s="16"/>
      <c r="DV431" s="671"/>
      <c r="DW431" s="680" t="s">
        <v>1034</v>
      </c>
      <c r="DX431" s="681" t="s">
        <v>1035</v>
      </c>
      <c r="EC431" s="682"/>
      <c r="ED431" s="671"/>
      <c r="EE431" s="670" t="s">
        <v>1036</v>
      </c>
      <c r="EF431" s="15"/>
      <c r="EG431" s="15"/>
      <c r="EH431" s="15"/>
      <c r="EI431" s="15"/>
      <c r="EJ431" s="15"/>
      <c r="EK431" s="15"/>
      <c r="EL431" s="15"/>
      <c r="EM431" s="15"/>
      <c r="EN431" s="15"/>
      <c r="EO431" s="15"/>
      <c r="EP431" s="15"/>
      <c r="EQ431" s="15"/>
      <c r="ER431" s="15"/>
      <c r="ES431" s="15"/>
      <c r="ET431" s="15"/>
      <c r="EU431" s="15"/>
      <c r="EV431" s="15"/>
      <c r="EW431" s="16"/>
      <c r="EX431" s="671"/>
      <c r="EY431" s="676"/>
    </row>
    <row r="432">
      <c r="A432" s="669"/>
      <c r="B432" s="677" t="s">
        <v>631</v>
      </c>
      <c r="C432" s="683"/>
      <c r="D432" s="683"/>
      <c r="E432" s="684"/>
      <c r="F432" s="42"/>
      <c r="G432" s="684"/>
      <c r="H432" s="42"/>
      <c r="I432" s="671"/>
      <c r="J432" s="680" t="s">
        <v>1037</v>
      </c>
      <c r="K432" s="681" t="s">
        <v>1038</v>
      </c>
      <c r="P432" s="682"/>
      <c r="Q432" s="671"/>
      <c r="R432" s="685"/>
      <c r="S432" s="41"/>
      <c r="T432" s="41"/>
      <c r="U432" s="41"/>
      <c r="V432" s="41"/>
      <c r="W432" s="41"/>
      <c r="X432" s="41"/>
      <c r="Y432" s="41"/>
      <c r="Z432" s="41"/>
      <c r="AA432" s="41"/>
      <c r="AB432" s="41"/>
      <c r="AC432" s="41"/>
      <c r="AD432" s="41"/>
      <c r="AE432" s="41"/>
      <c r="AF432" s="41"/>
      <c r="AG432" s="41"/>
      <c r="AH432" s="41"/>
      <c r="AI432" s="41"/>
      <c r="AJ432" s="42"/>
      <c r="AK432" s="671"/>
      <c r="AL432" s="676"/>
      <c r="AM432" s="671"/>
      <c r="AN432" s="669"/>
      <c r="AO432" s="677" t="s">
        <v>631</v>
      </c>
      <c r="AP432" s="683"/>
      <c r="AQ432" s="683"/>
      <c r="AR432" s="684"/>
      <c r="AS432" s="42"/>
      <c r="AT432" s="684"/>
      <c r="AU432" s="42"/>
      <c r="AV432" s="671"/>
      <c r="AW432" s="680" t="s">
        <v>1037</v>
      </c>
      <c r="AX432" s="681" t="s">
        <v>1038</v>
      </c>
      <c r="BC432" s="682"/>
      <c r="BD432" s="671"/>
      <c r="BE432" s="685"/>
      <c r="BF432" s="41"/>
      <c r="BG432" s="41"/>
      <c r="BH432" s="41"/>
      <c r="BI432" s="41"/>
      <c r="BJ432" s="41"/>
      <c r="BK432" s="41"/>
      <c r="BL432" s="41"/>
      <c r="BM432" s="41"/>
      <c r="BN432" s="41"/>
      <c r="BO432" s="41"/>
      <c r="BP432" s="41"/>
      <c r="BQ432" s="41"/>
      <c r="BR432" s="41"/>
      <c r="BS432" s="41"/>
      <c r="BT432" s="41"/>
      <c r="BU432" s="41"/>
      <c r="BV432" s="41"/>
      <c r="BW432" s="42"/>
      <c r="BX432" s="671"/>
      <c r="BY432" s="676"/>
      <c r="BZ432" s="671"/>
      <c r="CA432" s="669"/>
      <c r="CB432" s="677" t="s">
        <v>631</v>
      </c>
      <c r="CC432" s="683"/>
      <c r="CD432" s="683"/>
      <c r="CE432" s="684"/>
      <c r="CF432" s="42"/>
      <c r="CG432" s="684"/>
      <c r="CH432" s="42"/>
      <c r="CI432" s="671"/>
      <c r="CJ432" s="680" t="s">
        <v>1037</v>
      </c>
      <c r="CK432" s="681" t="s">
        <v>1038</v>
      </c>
      <c r="CP432" s="682"/>
      <c r="CQ432" s="671"/>
      <c r="CR432" s="685"/>
      <c r="CS432" s="41"/>
      <c r="CT432" s="41"/>
      <c r="CU432" s="41"/>
      <c r="CV432" s="41"/>
      <c r="CW432" s="41"/>
      <c r="CX432" s="41"/>
      <c r="CY432" s="41"/>
      <c r="CZ432" s="41"/>
      <c r="DA432" s="41"/>
      <c r="DB432" s="41"/>
      <c r="DC432" s="41"/>
      <c r="DD432" s="41"/>
      <c r="DE432" s="41"/>
      <c r="DF432" s="41"/>
      <c r="DG432" s="41"/>
      <c r="DH432" s="41"/>
      <c r="DI432" s="41"/>
      <c r="DJ432" s="42"/>
      <c r="DK432" s="671"/>
      <c r="DL432" s="676"/>
      <c r="DM432" s="671"/>
      <c r="DN432" s="669"/>
      <c r="DO432" s="677" t="s">
        <v>631</v>
      </c>
      <c r="DP432" s="683"/>
      <c r="DQ432" s="683"/>
      <c r="DR432" s="684"/>
      <c r="DS432" s="42"/>
      <c r="DT432" s="684"/>
      <c r="DU432" s="42"/>
      <c r="DV432" s="671"/>
      <c r="DW432" s="680" t="s">
        <v>1037</v>
      </c>
      <c r="DX432" s="681" t="s">
        <v>1038</v>
      </c>
      <c r="EC432" s="682"/>
      <c r="ED432" s="671"/>
      <c r="EE432" s="685"/>
      <c r="EF432" s="41"/>
      <c r="EG432" s="41"/>
      <c r="EH432" s="41"/>
      <c r="EI432" s="41"/>
      <c r="EJ432" s="41"/>
      <c r="EK432" s="41"/>
      <c r="EL432" s="41"/>
      <c r="EM432" s="41"/>
      <c r="EN432" s="41"/>
      <c r="EO432" s="41"/>
      <c r="EP432" s="41"/>
      <c r="EQ432" s="41"/>
      <c r="ER432" s="41"/>
      <c r="ES432" s="41"/>
      <c r="ET432" s="41"/>
      <c r="EU432" s="41"/>
      <c r="EV432" s="41"/>
      <c r="EW432" s="42"/>
      <c r="EX432" s="671"/>
      <c r="EY432" s="676"/>
    </row>
    <row r="433">
      <c r="A433" s="669"/>
      <c r="B433" s="47"/>
      <c r="C433" s="47"/>
      <c r="D433" s="47"/>
      <c r="E433" s="686"/>
      <c r="F433" s="682"/>
      <c r="G433" s="686"/>
      <c r="H433" s="682"/>
      <c r="I433" s="671"/>
      <c r="J433" s="680" t="s">
        <v>1039</v>
      </c>
      <c r="K433" s="681" t="s">
        <v>1040</v>
      </c>
      <c r="P433" s="682"/>
      <c r="Q433" s="671"/>
      <c r="R433" s="686"/>
      <c r="AJ433" s="682"/>
      <c r="AK433" s="671"/>
      <c r="AL433" s="676"/>
      <c r="AM433" s="671"/>
      <c r="AN433" s="669"/>
      <c r="AO433" s="47"/>
      <c r="AP433" s="47"/>
      <c r="AQ433" s="47"/>
      <c r="AR433" s="686"/>
      <c r="AS433" s="682"/>
      <c r="AT433" s="686"/>
      <c r="AU433" s="682"/>
      <c r="AV433" s="671"/>
      <c r="AW433" s="680" t="s">
        <v>1039</v>
      </c>
      <c r="AX433" s="681" t="s">
        <v>1040</v>
      </c>
      <c r="BC433" s="682"/>
      <c r="BD433" s="671"/>
      <c r="BE433" s="686"/>
      <c r="BW433" s="682"/>
      <c r="BX433" s="671"/>
      <c r="BY433" s="676"/>
      <c r="BZ433" s="671"/>
      <c r="CA433" s="669"/>
      <c r="CB433" s="47"/>
      <c r="CC433" s="47"/>
      <c r="CD433" s="47"/>
      <c r="CE433" s="686"/>
      <c r="CF433" s="682"/>
      <c r="CG433" s="686"/>
      <c r="CH433" s="682"/>
      <c r="CI433" s="671"/>
      <c r="CJ433" s="680" t="s">
        <v>1039</v>
      </c>
      <c r="CK433" s="681" t="s">
        <v>1040</v>
      </c>
      <c r="CP433" s="682"/>
      <c r="CQ433" s="671"/>
      <c r="CR433" s="686"/>
      <c r="DJ433" s="682"/>
      <c r="DK433" s="671"/>
      <c r="DL433" s="676"/>
      <c r="DM433" s="671"/>
      <c r="DN433" s="669"/>
      <c r="DO433" s="47"/>
      <c r="DP433" s="47"/>
      <c r="DQ433" s="47"/>
      <c r="DR433" s="686"/>
      <c r="DS433" s="682"/>
      <c r="DT433" s="686"/>
      <c r="DU433" s="682"/>
      <c r="DV433" s="671"/>
      <c r="DW433" s="680" t="s">
        <v>1039</v>
      </c>
      <c r="DX433" s="681" t="s">
        <v>1040</v>
      </c>
      <c r="EC433" s="682"/>
      <c r="ED433" s="671"/>
      <c r="EE433" s="686"/>
      <c r="EW433" s="682"/>
      <c r="EX433" s="671"/>
      <c r="EY433" s="676"/>
    </row>
    <row r="434">
      <c r="A434" s="669"/>
      <c r="B434" s="43"/>
      <c r="C434" s="43"/>
      <c r="D434" s="43"/>
      <c r="E434" s="686"/>
      <c r="F434" s="682"/>
      <c r="G434" s="686"/>
      <c r="H434" s="682"/>
      <c r="I434" s="671"/>
      <c r="J434" s="680" t="s">
        <v>1041</v>
      </c>
      <c r="K434" s="681" t="s">
        <v>1042</v>
      </c>
      <c r="P434" s="682"/>
      <c r="Q434" s="671"/>
      <c r="R434" s="686"/>
      <c r="AJ434" s="682"/>
      <c r="AK434" s="671"/>
      <c r="AL434" s="676"/>
      <c r="AM434" s="671"/>
      <c r="AN434" s="669"/>
      <c r="AO434" s="43"/>
      <c r="AP434" s="43"/>
      <c r="AQ434" s="43"/>
      <c r="AR434" s="686"/>
      <c r="AS434" s="682"/>
      <c r="AT434" s="686"/>
      <c r="AU434" s="682"/>
      <c r="AV434" s="671"/>
      <c r="AW434" s="680" t="s">
        <v>1041</v>
      </c>
      <c r="AX434" s="681" t="s">
        <v>1042</v>
      </c>
      <c r="BC434" s="682"/>
      <c r="BD434" s="671"/>
      <c r="BE434" s="686"/>
      <c r="BW434" s="682"/>
      <c r="BX434" s="671"/>
      <c r="BY434" s="676"/>
      <c r="BZ434" s="671"/>
      <c r="CA434" s="669"/>
      <c r="CB434" s="43"/>
      <c r="CC434" s="43"/>
      <c r="CD434" s="43"/>
      <c r="CE434" s="686"/>
      <c r="CF434" s="682"/>
      <c r="CG434" s="686"/>
      <c r="CH434" s="682"/>
      <c r="CI434" s="671"/>
      <c r="CJ434" s="680" t="s">
        <v>1041</v>
      </c>
      <c r="CK434" s="681" t="s">
        <v>1042</v>
      </c>
      <c r="CP434" s="682"/>
      <c r="CQ434" s="671"/>
      <c r="CR434" s="686"/>
      <c r="DJ434" s="682"/>
      <c r="DK434" s="671"/>
      <c r="DL434" s="676"/>
      <c r="DM434" s="671"/>
      <c r="DN434" s="669"/>
      <c r="DO434" s="43"/>
      <c r="DP434" s="43"/>
      <c r="DQ434" s="43"/>
      <c r="DR434" s="686"/>
      <c r="DS434" s="682"/>
      <c r="DT434" s="686"/>
      <c r="DU434" s="682"/>
      <c r="DV434" s="671"/>
      <c r="DW434" s="680" t="s">
        <v>1041</v>
      </c>
      <c r="DX434" s="681" t="s">
        <v>1042</v>
      </c>
      <c r="EC434" s="682"/>
      <c r="ED434" s="671"/>
      <c r="EE434" s="686"/>
      <c r="EW434" s="682"/>
      <c r="EX434" s="671"/>
      <c r="EY434" s="676"/>
    </row>
    <row r="435">
      <c r="A435" s="669"/>
      <c r="B435" s="677" t="s">
        <v>633</v>
      </c>
      <c r="C435" s="683"/>
      <c r="D435" s="683"/>
      <c r="E435" s="686"/>
      <c r="F435" s="682"/>
      <c r="G435" s="686"/>
      <c r="H435" s="682"/>
      <c r="I435" s="671"/>
      <c r="J435" s="680" t="s">
        <v>1043</v>
      </c>
      <c r="K435" s="681" t="s">
        <v>1044</v>
      </c>
      <c r="P435" s="682"/>
      <c r="Q435" s="671"/>
      <c r="R435" s="686"/>
      <c r="AJ435" s="682"/>
      <c r="AK435" s="671"/>
      <c r="AL435" s="676"/>
      <c r="AM435" s="671"/>
      <c r="AN435" s="669"/>
      <c r="AO435" s="677" t="s">
        <v>633</v>
      </c>
      <c r="AP435" s="683"/>
      <c r="AQ435" s="683"/>
      <c r="AR435" s="686"/>
      <c r="AS435" s="682"/>
      <c r="AT435" s="686"/>
      <c r="AU435" s="682"/>
      <c r="AV435" s="671"/>
      <c r="AW435" s="680" t="s">
        <v>1043</v>
      </c>
      <c r="AX435" s="681" t="s">
        <v>1044</v>
      </c>
      <c r="BC435" s="682"/>
      <c r="BD435" s="671"/>
      <c r="BE435" s="686"/>
      <c r="BW435" s="682"/>
      <c r="BX435" s="671"/>
      <c r="BY435" s="676"/>
      <c r="BZ435" s="671"/>
      <c r="CA435" s="669"/>
      <c r="CB435" s="677" t="s">
        <v>633</v>
      </c>
      <c r="CC435" s="683"/>
      <c r="CD435" s="683"/>
      <c r="CE435" s="686"/>
      <c r="CF435" s="682"/>
      <c r="CG435" s="686"/>
      <c r="CH435" s="682"/>
      <c r="CI435" s="671"/>
      <c r="CJ435" s="680" t="s">
        <v>1043</v>
      </c>
      <c r="CK435" s="681" t="s">
        <v>1044</v>
      </c>
      <c r="CP435" s="682"/>
      <c r="CQ435" s="671"/>
      <c r="CR435" s="686"/>
      <c r="DJ435" s="682"/>
      <c r="DK435" s="671"/>
      <c r="DL435" s="676"/>
      <c r="DM435" s="671"/>
      <c r="DN435" s="669"/>
      <c r="DO435" s="677" t="s">
        <v>633</v>
      </c>
      <c r="DP435" s="683"/>
      <c r="DQ435" s="683"/>
      <c r="DR435" s="686"/>
      <c r="DS435" s="682"/>
      <c r="DT435" s="686"/>
      <c r="DU435" s="682"/>
      <c r="DV435" s="671"/>
      <c r="DW435" s="680" t="s">
        <v>1043</v>
      </c>
      <c r="DX435" s="681" t="s">
        <v>1044</v>
      </c>
      <c r="EC435" s="682"/>
      <c r="ED435" s="671"/>
      <c r="EE435" s="686"/>
      <c r="EW435" s="682"/>
      <c r="EX435" s="671"/>
      <c r="EY435" s="676"/>
    </row>
    <row r="436">
      <c r="A436" s="687"/>
      <c r="B436" s="47"/>
      <c r="C436" s="47"/>
      <c r="D436" s="47"/>
      <c r="E436" s="686"/>
      <c r="F436" s="682"/>
      <c r="G436" s="686"/>
      <c r="H436" s="682"/>
      <c r="I436" s="688"/>
      <c r="J436" s="680" t="s">
        <v>1045</v>
      </c>
      <c r="K436" s="681" t="s">
        <v>1046</v>
      </c>
      <c r="P436" s="682"/>
      <c r="Q436" s="688"/>
      <c r="R436" s="686"/>
      <c r="AJ436" s="682"/>
      <c r="AK436" s="688"/>
      <c r="AL436" s="689"/>
      <c r="AM436" s="688"/>
      <c r="AN436" s="687"/>
      <c r="AO436" s="47"/>
      <c r="AP436" s="47"/>
      <c r="AQ436" s="47"/>
      <c r="AR436" s="686"/>
      <c r="AS436" s="682"/>
      <c r="AT436" s="686"/>
      <c r="AU436" s="682"/>
      <c r="AV436" s="688"/>
      <c r="AW436" s="680" t="s">
        <v>1045</v>
      </c>
      <c r="AX436" s="681" t="s">
        <v>1046</v>
      </c>
      <c r="BC436" s="682"/>
      <c r="BD436" s="688"/>
      <c r="BE436" s="686"/>
      <c r="BW436" s="682"/>
      <c r="BX436" s="688"/>
      <c r="BY436" s="689"/>
      <c r="BZ436" s="688"/>
      <c r="CA436" s="687"/>
      <c r="CB436" s="47"/>
      <c r="CC436" s="47"/>
      <c r="CD436" s="47"/>
      <c r="CE436" s="686"/>
      <c r="CF436" s="682"/>
      <c r="CG436" s="686"/>
      <c r="CH436" s="682"/>
      <c r="CI436" s="688"/>
      <c r="CJ436" s="680" t="s">
        <v>1045</v>
      </c>
      <c r="CK436" s="681" t="s">
        <v>1046</v>
      </c>
      <c r="CP436" s="682"/>
      <c r="CQ436" s="688"/>
      <c r="CR436" s="686"/>
      <c r="DJ436" s="682"/>
      <c r="DK436" s="688"/>
      <c r="DL436" s="689"/>
      <c r="DM436" s="688"/>
      <c r="DN436" s="687"/>
      <c r="DO436" s="47"/>
      <c r="DP436" s="47"/>
      <c r="DQ436" s="47"/>
      <c r="DR436" s="686"/>
      <c r="DS436" s="682"/>
      <c r="DT436" s="686"/>
      <c r="DU436" s="682"/>
      <c r="DV436" s="688"/>
      <c r="DW436" s="680" t="s">
        <v>1045</v>
      </c>
      <c r="DX436" s="681" t="s">
        <v>1046</v>
      </c>
      <c r="EC436" s="682"/>
      <c r="ED436" s="688"/>
      <c r="EE436" s="686"/>
      <c r="EW436" s="682"/>
      <c r="EX436" s="688"/>
      <c r="EY436" s="689"/>
    </row>
    <row r="437">
      <c r="A437" s="687"/>
      <c r="B437" s="43"/>
      <c r="C437" s="43"/>
      <c r="D437" s="43"/>
      <c r="E437" s="686"/>
      <c r="F437" s="682"/>
      <c r="G437" s="686"/>
      <c r="H437" s="682"/>
      <c r="I437" s="688"/>
      <c r="J437" s="680" t="s">
        <v>1047</v>
      </c>
      <c r="K437" s="681" t="s">
        <v>1048</v>
      </c>
      <c r="P437" s="682"/>
      <c r="Q437" s="688"/>
      <c r="R437" s="686"/>
      <c r="AJ437" s="682"/>
      <c r="AK437" s="688"/>
      <c r="AL437" s="689"/>
      <c r="AM437" s="688"/>
      <c r="AN437" s="687"/>
      <c r="AO437" s="43"/>
      <c r="AP437" s="43"/>
      <c r="AQ437" s="43"/>
      <c r="AR437" s="686"/>
      <c r="AS437" s="682"/>
      <c r="AT437" s="686"/>
      <c r="AU437" s="682"/>
      <c r="AV437" s="688"/>
      <c r="AW437" s="680" t="s">
        <v>1047</v>
      </c>
      <c r="AX437" s="681" t="s">
        <v>1048</v>
      </c>
      <c r="BC437" s="682"/>
      <c r="BD437" s="688"/>
      <c r="BE437" s="686"/>
      <c r="BW437" s="682"/>
      <c r="BX437" s="688"/>
      <c r="BY437" s="689"/>
      <c r="BZ437" s="688"/>
      <c r="CA437" s="687"/>
      <c r="CB437" s="43"/>
      <c r="CC437" s="43"/>
      <c r="CD437" s="43"/>
      <c r="CE437" s="686"/>
      <c r="CF437" s="682"/>
      <c r="CG437" s="686"/>
      <c r="CH437" s="682"/>
      <c r="CI437" s="688"/>
      <c r="CJ437" s="680" t="s">
        <v>1047</v>
      </c>
      <c r="CK437" s="681" t="s">
        <v>1048</v>
      </c>
      <c r="CP437" s="682"/>
      <c r="CQ437" s="688"/>
      <c r="CR437" s="686"/>
      <c r="DJ437" s="682"/>
      <c r="DK437" s="688"/>
      <c r="DL437" s="689"/>
      <c r="DM437" s="688"/>
      <c r="DN437" s="687"/>
      <c r="DO437" s="43"/>
      <c r="DP437" s="43"/>
      <c r="DQ437" s="43"/>
      <c r="DR437" s="686"/>
      <c r="DS437" s="682"/>
      <c r="DT437" s="686"/>
      <c r="DU437" s="682"/>
      <c r="DV437" s="688"/>
      <c r="DW437" s="680" t="s">
        <v>1047</v>
      </c>
      <c r="DX437" s="681" t="s">
        <v>1048</v>
      </c>
      <c r="EC437" s="682"/>
      <c r="ED437" s="688"/>
      <c r="EE437" s="686"/>
      <c r="EW437" s="682"/>
      <c r="EX437" s="688"/>
      <c r="EY437" s="689"/>
    </row>
    <row r="438">
      <c r="A438" s="687"/>
      <c r="B438" s="677" t="s">
        <v>635</v>
      </c>
      <c r="C438" s="683"/>
      <c r="D438" s="683"/>
      <c r="E438" s="686"/>
      <c r="F438" s="682"/>
      <c r="G438" s="686"/>
      <c r="H438" s="682"/>
      <c r="I438" s="688"/>
      <c r="J438" s="680" t="s">
        <v>1049</v>
      </c>
      <c r="K438" s="681" t="s">
        <v>1050</v>
      </c>
      <c r="P438" s="682"/>
      <c r="Q438" s="688"/>
      <c r="R438" s="686"/>
      <c r="AJ438" s="682"/>
      <c r="AK438" s="688"/>
      <c r="AL438" s="689"/>
      <c r="AM438" s="688"/>
      <c r="AN438" s="687"/>
      <c r="AO438" s="677" t="s">
        <v>635</v>
      </c>
      <c r="AP438" s="683"/>
      <c r="AQ438" s="683"/>
      <c r="AR438" s="686"/>
      <c r="AS438" s="682"/>
      <c r="AT438" s="686"/>
      <c r="AU438" s="682"/>
      <c r="AV438" s="688"/>
      <c r="AW438" s="680" t="s">
        <v>1049</v>
      </c>
      <c r="AX438" s="681" t="s">
        <v>1050</v>
      </c>
      <c r="BC438" s="682"/>
      <c r="BD438" s="688"/>
      <c r="BE438" s="686"/>
      <c r="BW438" s="682"/>
      <c r="BX438" s="688"/>
      <c r="BY438" s="689"/>
      <c r="BZ438" s="688"/>
      <c r="CA438" s="687"/>
      <c r="CB438" s="677" t="s">
        <v>635</v>
      </c>
      <c r="CC438" s="683"/>
      <c r="CD438" s="683"/>
      <c r="CE438" s="686"/>
      <c r="CF438" s="682"/>
      <c r="CG438" s="686"/>
      <c r="CH438" s="682"/>
      <c r="CI438" s="688"/>
      <c r="CJ438" s="680" t="s">
        <v>1049</v>
      </c>
      <c r="CK438" s="681" t="s">
        <v>1050</v>
      </c>
      <c r="CP438" s="682"/>
      <c r="CQ438" s="688"/>
      <c r="CR438" s="686"/>
      <c r="DJ438" s="682"/>
      <c r="DK438" s="688"/>
      <c r="DL438" s="689"/>
      <c r="DM438" s="688"/>
      <c r="DN438" s="687"/>
      <c r="DO438" s="677" t="s">
        <v>635</v>
      </c>
      <c r="DP438" s="683"/>
      <c r="DQ438" s="683"/>
      <c r="DR438" s="686"/>
      <c r="DS438" s="682"/>
      <c r="DT438" s="686"/>
      <c r="DU438" s="682"/>
      <c r="DV438" s="688"/>
      <c r="DW438" s="680" t="s">
        <v>1049</v>
      </c>
      <c r="DX438" s="681" t="s">
        <v>1050</v>
      </c>
      <c r="EC438" s="682"/>
      <c r="ED438" s="688"/>
      <c r="EE438" s="686"/>
      <c r="EW438" s="682"/>
      <c r="EX438" s="688"/>
      <c r="EY438" s="689"/>
    </row>
    <row r="439">
      <c r="A439" s="687"/>
      <c r="B439" s="47"/>
      <c r="C439" s="47"/>
      <c r="D439" s="47"/>
      <c r="E439" s="686"/>
      <c r="F439" s="682"/>
      <c r="G439" s="686"/>
      <c r="H439" s="682"/>
      <c r="I439" s="688"/>
      <c r="J439" s="680" t="s">
        <v>1051</v>
      </c>
      <c r="K439" s="681" t="s">
        <v>1052</v>
      </c>
      <c r="P439" s="682"/>
      <c r="Q439" s="688"/>
      <c r="R439" s="686"/>
      <c r="AJ439" s="682"/>
      <c r="AK439" s="688"/>
      <c r="AL439" s="689"/>
      <c r="AM439" s="688"/>
      <c r="AN439" s="687"/>
      <c r="AO439" s="47"/>
      <c r="AP439" s="47"/>
      <c r="AQ439" s="47"/>
      <c r="AR439" s="686"/>
      <c r="AS439" s="682"/>
      <c r="AT439" s="686"/>
      <c r="AU439" s="682"/>
      <c r="AV439" s="688"/>
      <c r="AW439" s="680" t="s">
        <v>1051</v>
      </c>
      <c r="AX439" s="681" t="s">
        <v>1052</v>
      </c>
      <c r="BC439" s="682"/>
      <c r="BD439" s="688"/>
      <c r="BE439" s="686"/>
      <c r="BW439" s="682"/>
      <c r="BX439" s="688"/>
      <c r="BY439" s="689"/>
      <c r="BZ439" s="688"/>
      <c r="CA439" s="687"/>
      <c r="CB439" s="47"/>
      <c r="CC439" s="47"/>
      <c r="CD439" s="47"/>
      <c r="CE439" s="686"/>
      <c r="CF439" s="682"/>
      <c r="CG439" s="686"/>
      <c r="CH439" s="682"/>
      <c r="CI439" s="688"/>
      <c r="CJ439" s="680" t="s">
        <v>1051</v>
      </c>
      <c r="CK439" s="681" t="s">
        <v>1052</v>
      </c>
      <c r="CP439" s="682"/>
      <c r="CQ439" s="688"/>
      <c r="CR439" s="686"/>
      <c r="DJ439" s="682"/>
      <c r="DK439" s="688"/>
      <c r="DL439" s="689"/>
      <c r="DM439" s="688"/>
      <c r="DN439" s="687"/>
      <c r="DO439" s="47"/>
      <c r="DP439" s="47"/>
      <c r="DQ439" s="47"/>
      <c r="DR439" s="686"/>
      <c r="DS439" s="682"/>
      <c r="DT439" s="686"/>
      <c r="DU439" s="682"/>
      <c r="DV439" s="688"/>
      <c r="DW439" s="680" t="s">
        <v>1051</v>
      </c>
      <c r="DX439" s="681" t="s">
        <v>1052</v>
      </c>
      <c r="EC439" s="682"/>
      <c r="ED439" s="688"/>
      <c r="EE439" s="686"/>
      <c r="EW439" s="682"/>
      <c r="EX439" s="688"/>
      <c r="EY439" s="689"/>
    </row>
    <row r="440">
      <c r="A440" s="687"/>
      <c r="B440" s="43"/>
      <c r="C440" s="43"/>
      <c r="D440" s="43"/>
      <c r="E440" s="686"/>
      <c r="F440" s="682"/>
      <c r="G440" s="686"/>
      <c r="H440" s="682"/>
      <c r="I440" s="688"/>
      <c r="J440" s="680" t="s">
        <v>1053</v>
      </c>
      <c r="K440" s="681" t="s">
        <v>1054</v>
      </c>
      <c r="P440" s="682"/>
      <c r="Q440" s="688"/>
      <c r="R440" s="686"/>
      <c r="AJ440" s="682"/>
      <c r="AK440" s="688"/>
      <c r="AL440" s="689"/>
      <c r="AM440" s="688"/>
      <c r="AN440" s="687"/>
      <c r="AO440" s="43"/>
      <c r="AP440" s="43"/>
      <c r="AQ440" s="43"/>
      <c r="AR440" s="686"/>
      <c r="AS440" s="682"/>
      <c r="AT440" s="686"/>
      <c r="AU440" s="682"/>
      <c r="AV440" s="688"/>
      <c r="AW440" s="680" t="s">
        <v>1053</v>
      </c>
      <c r="AX440" s="681" t="s">
        <v>1054</v>
      </c>
      <c r="BC440" s="682"/>
      <c r="BD440" s="688"/>
      <c r="BE440" s="686"/>
      <c r="BW440" s="682"/>
      <c r="BX440" s="688"/>
      <c r="BY440" s="689"/>
      <c r="BZ440" s="688"/>
      <c r="CA440" s="687"/>
      <c r="CB440" s="43"/>
      <c r="CC440" s="43"/>
      <c r="CD440" s="43"/>
      <c r="CE440" s="686"/>
      <c r="CF440" s="682"/>
      <c r="CG440" s="686"/>
      <c r="CH440" s="682"/>
      <c r="CI440" s="688"/>
      <c r="CJ440" s="680" t="s">
        <v>1053</v>
      </c>
      <c r="CK440" s="681" t="s">
        <v>1054</v>
      </c>
      <c r="CP440" s="682"/>
      <c r="CQ440" s="688"/>
      <c r="CR440" s="686"/>
      <c r="DJ440" s="682"/>
      <c r="DK440" s="688"/>
      <c r="DL440" s="689"/>
      <c r="DM440" s="688"/>
      <c r="DN440" s="687"/>
      <c r="DO440" s="43"/>
      <c r="DP440" s="43"/>
      <c r="DQ440" s="43"/>
      <c r="DR440" s="686"/>
      <c r="DS440" s="682"/>
      <c r="DT440" s="686"/>
      <c r="DU440" s="682"/>
      <c r="DV440" s="688"/>
      <c r="DW440" s="680" t="s">
        <v>1053</v>
      </c>
      <c r="DX440" s="681" t="s">
        <v>1054</v>
      </c>
      <c r="EC440" s="682"/>
      <c r="ED440" s="688"/>
      <c r="EE440" s="686"/>
      <c r="EW440" s="682"/>
      <c r="EX440" s="688"/>
      <c r="EY440" s="689"/>
    </row>
    <row r="441">
      <c r="A441" s="687"/>
      <c r="B441" s="677" t="s">
        <v>637</v>
      </c>
      <c r="C441" s="683"/>
      <c r="D441" s="683"/>
      <c r="E441" s="686"/>
      <c r="F441" s="682"/>
      <c r="G441" s="686"/>
      <c r="H441" s="682"/>
      <c r="I441" s="688"/>
      <c r="J441" s="680" t="s">
        <v>1055</v>
      </c>
      <c r="K441" s="681" t="s">
        <v>1056</v>
      </c>
      <c r="P441" s="682"/>
      <c r="Q441" s="688"/>
      <c r="R441" s="686"/>
      <c r="AJ441" s="682"/>
      <c r="AK441" s="688"/>
      <c r="AL441" s="689"/>
      <c r="AM441" s="688"/>
      <c r="AN441" s="687"/>
      <c r="AO441" s="677" t="s">
        <v>637</v>
      </c>
      <c r="AP441" s="683"/>
      <c r="AQ441" s="683"/>
      <c r="AR441" s="686"/>
      <c r="AS441" s="682"/>
      <c r="AT441" s="686"/>
      <c r="AU441" s="682"/>
      <c r="AV441" s="688"/>
      <c r="AW441" s="680" t="s">
        <v>1055</v>
      </c>
      <c r="AX441" s="681" t="s">
        <v>1056</v>
      </c>
      <c r="BC441" s="682"/>
      <c r="BD441" s="688"/>
      <c r="BE441" s="686"/>
      <c r="BW441" s="682"/>
      <c r="BX441" s="688"/>
      <c r="BY441" s="689"/>
      <c r="BZ441" s="688"/>
      <c r="CA441" s="687"/>
      <c r="CB441" s="677" t="s">
        <v>637</v>
      </c>
      <c r="CC441" s="683"/>
      <c r="CD441" s="683"/>
      <c r="CE441" s="686"/>
      <c r="CF441" s="682"/>
      <c r="CG441" s="686"/>
      <c r="CH441" s="682"/>
      <c r="CI441" s="688"/>
      <c r="CJ441" s="680" t="s">
        <v>1055</v>
      </c>
      <c r="CK441" s="681" t="s">
        <v>1056</v>
      </c>
      <c r="CP441" s="682"/>
      <c r="CQ441" s="688"/>
      <c r="CR441" s="686"/>
      <c r="DJ441" s="682"/>
      <c r="DK441" s="688"/>
      <c r="DL441" s="689"/>
      <c r="DM441" s="688"/>
      <c r="DN441" s="687"/>
      <c r="DO441" s="677" t="s">
        <v>637</v>
      </c>
      <c r="DP441" s="683"/>
      <c r="DQ441" s="683"/>
      <c r="DR441" s="686"/>
      <c r="DS441" s="682"/>
      <c r="DT441" s="686"/>
      <c r="DU441" s="682"/>
      <c r="DV441" s="688"/>
      <c r="DW441" s="680" t="s">
        <v>1055</v>
      </c>
      <c r="DX441" s="681" t="s">
        <v>1056</v>
      </c>
      <c r="EC441" s="682"/>
      <c r="ED441" s="688"/>
      <c r="EE441" s="686"/>
      <c r="EW441" s="682"/>
      <c r="EX441" s="688"/>
      <c r="EY441" s="689"/>
    </row>
    <row r="442">
      <c r="A442" s="687"/>
      <c r="B442" s="47"/>
      <c r="C442" s="47"/>
      <c r="D442" s="47"/>
      <c r="E442" s="686"/>
      <c r="F442" s="682"/>
      <c r="G442" s="686"/>
      <c r="H442" s="682"/>
      <c r="I442" s="688"/>
      <c r="J442" s="690" t="s">
        <v>1057</v>
      </c>
      <c r="K442" s="691" t="s">
        <v>1058</v>
      </c>
      <c r="L442" s="11"/>
      <c r="M442" s="11"/>
      <c r="N442" s="11"/>
      <c r="O442" s="11"/>
      <c r="P442" s="12"/>
      <c r="Q442" s="688"/>
      <c r="R442" s="48"/>
      <c r="S442" s="11"/>
      <c r="T442" s="11"/>
      <c r="U442" s="11"/>
      <c r="V442" s="11"/>
      <c r="W442" s="11"/>
      <c r="X442" s="11"/>
      <c r="Y442" s="11"/>
      <c r="Z442" s="11"/>
      <c r="AA442" s="11"/>
      <c r="AB442" s="11"/>
      <c r="AC442" s="11"/>
      <c r="AD442" s="11"/>
      <c r="AE442" s="11"/>
      <c r="AF442" s="11"/>
      <c r="AG442" s="11"/>
      <c r="AH442" s="11"/>
      <c r="AI442" s="11"/>
      <c r="AJ442" s="12"/>
      <c r="AK442" s="688"/>
      <c r="AL442" s="689"/>
      <c r="AM442" s="688"/>
      <c r="AN442" s="687"/>
      <c r="AO442" s="47"/>
      <c r="AP442" s="47"/>
      <c r="AQ442" s="47"/>
      <c r="AR442" s="686"/>
      <c r="AS442" s="682"/>
      <c r="AT442" s="686"/>
      <c r="AU442" s="682"/>
      <c r="AV442" s="688"/>
      <c r="AW442" s="690" t="s">
        <v>1057</v>
      </c>
      <c r="AX442" s="691" t="s">
        <v>1058</v>
      </c>
      <c r="AY442" s="11"/>
      <c r="AZ442" s="11"/>
      <c r="BA442" s="11"/>
      <c r="BB442" s="11"/>
      <c r="BC442" s="12"/>
      <c r="BD442" s="688"/>
      <c r="BE442" s="48"/>
      <c r="BF442" s="11"/>
      <c r="BG442" s="11"/>
      <c r="BH442" s="11"/>
      <c r="BI442" s="11"/>
      <c r="BJ442" s="11"/>
      <c r="BK442" s="11"/>
      <c r="BL442" s="11"/>
      <c r="BM442" s="11"/>
      <c r="BN442" s="11"/>
      <c r="BO442" s="11"/>
      <c r="BP442" s="11"/>
      <c r="BQ442" s="11"/>
      <c r="BR442" s="11"/>
      <c r="BS442" s="11"/>
      <c r="BT442" s="11"/>
      <c r="BU442" s="11"/>
      <c r="BV442" s="11"/>
      <c r="BW442" s="12"/>
      <c r="BX442" s="688"/>
      <c r="BY442" s="689"/>
      <c r="BZ442" s="688"/>
      <c r="CA442" s="687"/>
      <c r="CB442" s="47"/>
      <c r="CC442" s="47"/>
      <c r="CD442" s="47"/>
      <c r="CE442" s="686"/>
      <c r="CF442" s="682"/>
      <c r="CG442" s="686"/>
      <c r="CH442" s="682"/>
      <c r="CI442" s="688"/>
      <c r="CJ442" s="690" t="s">
        <v>1057</v>
      </c>
      <c r="CK442" s="691" t="s">
        <v>1058</v>
      </c>
      <c r="CL442" s="11"/>
      <c r="CM442" s="11"/>
      <c r="CN442" s="11"/>
      <c r="CO442" s="11"/>
      <c r="CP442" s="12"/>
      <c r="CQ442" s="688"/>
      <c r="CR442" s="48"/>
      <c r="CS442" s="11"/>
      <c r="CT442" s="11"/>
      <c r="CU442" s="11"/>
      <c r="CV442" s="11"/>
      <c r="CW442" s="11"/>
      <c r="CX442" s="11"/>
      <c r="CY442" s="11"/>
      <c r="CZ442" s="11"/>
      <c r="DA442" s="11"/>
      <c r="DB442" s="11"/>
      <c r="DC442" s="11"/>
      <c r="DD442" s="11"/>
      <c r="DE442" s="11"/>
      <c r="DF442" s="11"/>
      <c r="DG442" s="11"/>
      <c r="DH442" s="11"/>
      <c r="DI442" s="11"/>
      <c r="DJ442" s="12"/>
      <c r="DK442" s="688"/>
      <c r="DL442" s="689"/>
      <c r="DM442" s="688"/>
      <c r="DN442" s="687"/>
      <c r="DO442" s="47"/>
      <c r="DP442" s="47"/>
      <c r="DQ442" s="47"/>
      <c r="DR442" s="686"/>
      <c r="DS442" s="682"/>
      <c r="DT442" s="686"/>
      <c r="DU442" s="682"/>
      <c r="DV442" s="688"/>
      <c r="DW442" s="690" t="s">
        <v>1057</v>
      </c>
      <c r="DX442" s="691" t="s">
        <v>1058</v>
      </c>
      <c r="DY442" s="11"/>
      <c r="DZ442" s="11"/>
      <c r="EA442" s="11"/>
      <c r="EB442" s="11"/>
      <c r="EC442" s="12"/>
      <c r="ED442" s="688"/>
      <c r="EE442" s="48"/>
      <c r="EF442" s="11"/>
      <c r="EG442" s="11"/>
      <c r="EH442" s="11"/>
      <c r="EI442" s="11"/>
      <c r="EJ442" s="11"/>
      <c r="EK442" s="11"/>
      <c r="EL442" s="11"/>
      <c r="EM442" s="11"/>
      <c r="EN442" s="11"/>
      <c r="EO442" s="11"/>
      <c r="EP442" s="11"/>
      <c r="EQ442" s="11"/>
      <c r="ER442" s="11"/>
      <c r="ES442" s="11"/>
      <c r="ET442" s="11"/>
      <c r="EU442" s="11"/>
      <c r="EV442" s="11"/>
      <c r="EW442" s="12"/>
      <c r="EX442" s="688"/>
      <c r="EY442" s="689"/>
    </row>
    <row r="443">
      <c r="A443" s="687"/>
      <c r="B443" s="43"/>
      <c r="C443" s="43"/>
      <c r="D443" s="43"/>
      <c r="E443" s="48"/>
      <c r="F443" s="12"/>
      <c r="G443" s="48"/>
      <c r="H443" s="12"/>
      <c r="I443" s="688"/>
      <c r="J443" s="688"/>
      <c r="K443" s="688"/>
      <c r="L443" s="688"/>
      <c r="M443" s="688"/>
      <c r="N443" s="688"/>
      <c r="O443" s="688"/>
      <c r="P443" s="688"/>
      <c r="Q443" s="688"/>
      <c r="R443" s="688"/>
      <c r="S443" s="688"/>
      <c r="T443" s="688"/>
      <c r="U443" s="688"/>
      <c r="V443" s="688"/>
      <c r="W443" s="688"/>
      <c r="X443" s="688"/>
      <c r="Y443" s="688"/>
      <c r="Z443" s="688"/>
      <c r="AA443" s="688"/>
      <c r="AB443" s="688"/>
      <c r="AC443" s="688"/>
      <c r="AD443" s="688"/>
      <c r="AE443" s="688"/>
      <c r="AF443" s="688"/>
      <c r="AG443" s="688"/>
      <c r="AH443" s="688"/>
      <c r="AI443" s="688"/>
      <c r="AJ443" s="688"/>
      <c r="AK443" s="688"/>
      <c r="AL443" s="689"/>
      <c r="AM443" s="688"/>
      <c r="AN443" s="687"/>
      <c r="AO443" s="43"/>
      <c r="AP443" s="43"/>
      <c r="AQ443" s="43"/>
      <c r="AR443" s="48"/>
      <c r="AS443" s="12"/>
      <c r="AT443" s="48"/>
      <c r="AU443" s="12"/>
      <c r="AV443" s="688"/>
      <c r="AW443" s="688"/>
      <c r="AX443" s="688"/>
      <c r="AY443" s="688"/>
      <c r="AZ443" s="688"/>
      <c r="BA443" s="688"/>
      <c r="BB443" s="688"/>
      <c r="BC443" s="688"/>
      <c r="BD443" s="688"/>
      <c r="BE443" s="688"/>
      <c r="BF443" s="688"/>
      <c r="BG443" s="688"/>
      <c r="BH443" s="688"/>
      <c r="BI443" s="688"/>
      <c r="BJ443" s="688"/>
      <c r="BK443" s="688"/>
      <c r="BL443" s="688"/>
      <c r="BM443" s="688"/>
      <c r="BN443" s="688"/>
      <c r="BO443" s="688"/>
      <c r="BP443" s="688"/>
      <c r="BQ443" s="688"/>
      <c r="BR443" s="688"/>
      <c r="BS443" s="688"/>
      <c r="BT443" s="688"/>
      <c r="BU443" s="688"/>
      <c r="BV443" s="688"/>
      <c r="BW443" s="688"/>
      <c r="BX443" s="688"/>
      <c r="BY443" s="689"/>
      <c r="BZ443" s="688"/>
      <c r="CA443" s="687"/>
      <c r="CB443" s="43"/>
      <c r="CC443" s="43"/>
      <c r="CD443" s="43"/>
      <c r="CE443" s="48"/>
      <c r="CF443" s="12"/>
      <c r="CG443" s="48"/>
      <c r="CH443" s="12"/>
      <c r="CI443" s="688"/>
      <c r="CJ443" s="688"/>
      <c r="CK443" s="688"/>
      <c r="CL443" s="688"/>
      <c r="CM443" s="688"/>
      <c r="CN443" s="688"/>
      <c r="CO443" s="688"/>
      <c r="CP443" s="688"/>
      <c r="CQ443" s="688"/>
      <c r="CR443" s="688"/>
      <c r="CS443" s="688"/>
      <c r="CT443" s="688"/>
      <c r="CU443" s="688"/>
      <c r="CV443" s="688"/>
      <c r="CW443" s="688"/>
      <c r="CX443" s="688"/>
      <c r="CY443" s="688"/>
      <c r="CZ443" s="688"/>
      <c r="DA443" s="688"/>
      <c r="DB443" s="688"/>
      <c r="DC443" s="688"/>
      <c r="DD443" s="688"/>
      <c r="DE443" s="688"/>
      <c r="DF443" s="688"/>
      <c r="DG443" s="688"/>
      <c r="DH443" s="688"/>
      <c r="DI443" s="688"/>
      <c r="DJ443" s="688"/>
      <c r="DK443" s="688"/>
      <c r="DL443" s="689"/>
      <c r="DM443" s="688"/>
      <c r="DN443" s="687"/>
      <c r="DO443" s="43"/>
      <c r="DP443" s="43"/>
      <c r="DQ443" s="43"/>
      <c r="DR443" s="48"/>
      <c r="DS443" s="12"/>
      <c r="DT443" s="48"/>
      <c r="DU443" s="12"/>
      <c r="DV443" s="688"/>
      <c r="DW443" s="688"/>
      <c r="DX443" s="688"/>
      <c r="DY443" s="688"/>
      <c r="DZ443" s="688"/>
      <c r="EA443" s="688"/>
      <c r="EB443" s="688"/>
      <c r="EC443" s="688"/>
      <c r="ED443" s="688"/>
      <c r="EE443" s="688"/>
      <c r="EF443" s="688"/>
      <c r="EG443" s="688"/>
      <c r="EH443" s="688"/>
      <c r="EI443" s="688"/>
      <c r="EJ443" s="688"/>
      <c r="EK443" s="688"/>
      <c r="EL443" s="688"/>
      <c r="EM443" s="688"/>
      <c r="EN443" s="688"/>
      <c r="EO443" s="688"/>
      <c r="EP443" s="688"/>
      <c r="EQ443" s="688"/>
      <c r="ER443" s="688"/>
      <c r="ES443" s="688"/>
      <c r="ET443" s="688"/>
      <c r="EU443" s="688"/>
      <c r="EV443" s="688"/>
      <c r="EW443" s="688"/>
      <c r="EX443" s="688"/>
      <c r="EY443" s="689"/>
    </row>
    <row r="444">
      <c r="A444" s="697"/>
      <c r="B444" s="623"/>
      <c r="C444" s="623"/>
      <c r="D444" s="623"/>
      <c r="E444" s="623"/>
      <c r="F444" s="623"/>
      <c r="G444" s="623"/>
      <c r="H444" s="623"/>
      <c r="I444" s="623"/>
      <c r="J444" s="623"/>
      <c r="K444" s="623"/>
      <c r="L444" s="623"/>
      <c r="M444" s="623"/>
      <c r="N444" s="623"/>
      <c r="O444" s="623"/>
      <c r="P444" s="623"/>
      <c r="Q444" s="623"/>
      <c r="R444" s="623"/>
      <c r="S444" s="623"/>
      <c r="T444" s="623"/>
      <c r="U444" s="623"/>
      <c r="V444" s="623"/>
      <c r="W444" s="623"/>
      <c r="X444" s="623"/>
      <c r="Y444" s="623"/>
      <c r="Z444" s="623"/>
      <c r="AA444" s="623"/>
      <c r="AB444" s="623"/>
      <c r="AC444" s="623"/>
      <c r="AD444" s="623"/>
      <c r="AE444" s="623"/>
      <c r="AF444" s="623"/>
      <c r="AG444" s="623"/>
      <c r="AH444" s="623"/>
      <c r="AI444" s="623"/>
      <c r="AJ444" s="623"/>
      <c r="AK444" s="623"/>
      <c r="AL444" s="698"/>
      <c r="AM444" s="623"/>
      <c r="AN444" s="697"/>
      <c r="AO444" s="623"/>
      <c r="AP444" s="623"/>
      <c r="AQ444" s="623"/>
      <c r="AR444" s="623"/>
      <c r="AS444" s="623"/>
      <c r="AT444" s="623"/>
      <c r="AU444" s="623"/>
      <c r="AV444" s="623"/>
      <c r="AW444" s="623"/>
      <c r="AX444" s="623"/>
      <c r="AY444" s="623"/>
      <c r="AZ444" s="623"/>
      <c r="BA444" s="623"/>
      <c r="BB444" s="623"/>
      <c r="BC444" s="623"/>
      <c r="BD444" s="623"/>
      <c r="BE444" s="623"/>
      <c r="BF444" s="623"/>
      <c r="BG444" s="623"/>
      <c r="BH444" s="623"/>
      <c r="BI444" s="623"/>
      <c r="BJ444" s="623"/>
      <c r="BK444" s="623"/>
      <c r="BL444" s="623"/>
      <c r="BM444" s="623"/>
      <c r="BN444" s="623"/>
      <c r="BO444" s="623"/>
      <c r="BP444" s="623"/>
      <c r="BQ444" s="623"/>
      <c r="BR444" s="623"/>
      <c r="BS444" s="623"/>
      <c r="BT444" s="623"/>
      <c r="BU444" s="623"/>
      <c r="BV444" s="623"/>
      <c r="BW444" s="623"/>
      <c r="BX444" s="623"/>
      <c r="BY444" s="698"/>
      <c r="BZ444" s="623"/>
      <c r="CA444" s="697"/>
      <c r="CB444" s="623"/>
      <c r="CC444" s="623"/>
      <c r="CD444" s="623"/>
      <c r="CE444" s="623"/>
      <c r="CF444" s="623"/>
      <c r="CG444" s="623"/>
      <c r="CH444" s="623"/>
      <c r="CI444" s="623"/>
      <c r="CJ444" s="623"/>
      <c r="CK444" s="623"/>
      <c r="CL444" s="623"/>
      <c r="CM444" s="623"/>
      <c r="CN444" s="623"/>
      <c r="CO444" s="623"/>
      <c r="CP444" s="623"/>
      <c r="CQ444" s="623"/>
      <c r="CR444" s="623"/>
      <c r="CS444" s="623"/>
      <c r="CT444" s="623"/>
      <c r="CU444" s="623"/>
      <c r="CV444" s="623"/>
      <c r="CW444" s="623"/>
      <c r="CX444" s="623"/>
      <c r="CY444" s="623"/>
      <c r="CZ444" s="623"/>
      <c r="DA444" s="623"/>
      <c r="DB444" s="623"/>
      <c r="DC444" s="623"/>
      <c r="DD444" s="623"/>
      <c r="DE444" s="623"/>
      <c r="DF444" s="623"/>
      <c r="DG444" s="623"/>
      <c r="DH444" s="623"/>
      <c r="DI444" s="623"/>
      <c r="DJ444" s="623"/>
      <c r="DK444" s="623"/>
      <c r="DL444" s="698"/>
      <c r="DM444" s="623"/>
      <c r="DN444" s="697"/>
      <c r="DO444" s="623"/>
      <c r="DP444" s="623"/>
      <c r="DQ444" s="623"/>
      <c r="DR444" s="623"/>
      <c r="DS444" s="623"/>
      <c r="DT444" s="623"/>
      <c r="DU444" s="623"/>
      <c r="DV444" s="623"/>
      <c r="DW444" s="623"/>
      <c r="DX444" s="623"/>
      <c r="DY444" s="623"/>
      <c r="DZ444" s="623"/>
      <c r="EA444" s="623"/>
      <c r="EB444" s="623"/>
      <c r="EC444" s="623"/>
      <c r="ED444" s="623"/>
      <c r="EE444" s="623"/>
      <c r="EF444" s="623"/>
      <c r="EG444" s="623"/>
      <c r="EH444" s="623"/>
      <c r="EI444" s="623"/>
      <c r="EJ444" s="623"/>
      <c r="EK444" s="623"/>
      <c r="EL444" s="623"/>
      <c r="EM444" s="623"/>
      <c r="EN444" s="623"/>
      <c r="EO444" s="623"/>
      <c r="EP444" s="623"/>
      <c r="EQ444" s="623"/>
      <c r="ER444" s="623"/>
      <c r="ES444" s="623"/>
      <c r="ET444" s="623"/>
      <c r="EU444" s="623"/>
      <c r="EV444" s="623"/>
      <c r="EW444" s="623"/>
      <c r="EX444" s="623"/>
      <c r="EY444" s="698"/>
    </row>
    <row r="445">
      <c r="A445" s="697"/>
      <c r="B445" s="623"/>
      <c r="C445" s="623"/>
      <c r="D445" s="623"/>
      <c r="E445" s="623"/>
      <c r="F445" s="623"/>
      <c r="G445" s="623"/>
      <c r="H445" s="623"/>
      <c r="I445" s="623"/>
      <c r="J445" s="623"/>
      <c r="K445" s="623"/>
      <c r="L445" s="623"/>
      <c r="M445" s="623"/>
      <c r="N445" s="623"/>
      <c r="O445" s="623"/>
      <c r="P445" s="623"/>
      <c r="Q445" s="623"/>
      <c r="R445" s="623"/>
      <c r="S445" s="623"/>
      <c r="T445" s="623"/>
      <c r="U445" s="623"/>
      <c r="V445" s="623"/>
      <c r="W445" s="623"/>
      <c r="X445" s="623"/>
      <c r="Y445" s="623"/>
      <c r="Z445" s="623"/>
      <c r="AA445" s="623"/>
      <c r="AB445" s="623"/>
      <c r="AC445" s="623"/>
      <c r="AD445" s="623"/>
      <c r="AE445" s="623"/>
      <c r="AF445" s="623"/>
      <c r="AG445" s="623"/>
      <c r="AH445" s="623"/>
      <c r="AI445" s="623"/>
      <c r="AJ445" s="623"/>
      <c r="AK445" s="623"/>
      <c r="AL445" s="698"/>
      <c r="AM445" s="623"/>
      <c r="AN445" s="697"/>
      <c r="AO445" s="623"/>
      <c r="AP445" s="623"/>
      <c r="AQ445" s="623"/>
      <c r="AR445" s="623"/>
      <c r="AS445" s="623"/>
      <c r="AT445" s="623"/>
      <c r="AU445" s="623"/>
      <c r="AV445" s="623"/>
      <c r="AW445" s="623"/>
      <c r="AX445" s="623"/>
      <c r="AY445" s="623"/>
      <c r="AZ445" s="623"/>
      <c r="BA445" s="623"/>
      <c r="BB445" s="623"/>
      <c r="BC445" s="623"/>
      <c r="BD445" s="623"/>
      <c r="BE445" s="623"/>
      <c r="BF445" s="623"/>
      <c r="BG445" s="623"/>
      <c r="BH445" s="623"/>
      <c r="BI445" s="623"/>
      <c r="BJ445" s="623"/>
      <c r="BK445" s="623"/>
      <c r="BL445" s="623"/>
      <c r="BM445" s="623"/>
      <c r="BN445" s="623"/>
      <c r="BO445" s="623"/>
      <c r="BP445" s="623"/>
      <c r="BQ445" s="623"/>
      <c r="BR445" s="623"/>
      <c r="BS445" s="623"/>
      <c r="BT445" s="623"/>
      <c r="BU445" s="623"/>
      <c r="BV445" s="623"/>
      <c r="BW445" s="623"/>
      <c r="BX445" s="623"/>
      <c r="BY445" s="698"/>
      <c r="BZ445" s="623"/>
      <c r="CA445" s="697"/>
      <c r="CB445" s="623"/>
      <c r="CC445" s="623"/>
      <c r="CD445" s="623"/>
      <c r="CE445" s="623"/>
      <c r="CF445" s="623"/>
      <c r="CG445" s="623"/>
      <c r="CH445" s="623"/>
      <c r="CI445" s="623"/>
      <c r="CJ445" s="623"/>
      <c r="CK445" s="623"/>
      <c r="CL445" s="623"/>
      <c r="CM445" s="623"/>
      <c r="CN445" s="623"/>
      <c r="CO445" s="623"/>
      <c r="CP445" s="623"/>
      <c r="CQ445" s="623"/>
      <c r="CR445" s="623"/>
      <c r="CS445" s="623"/>
      <c r="CT445" s="623"/>
      <c r="CU445" s="623"/>
      <c r="CV445" s="623"/>
      <c r="CW445" s="623"/>
      <c r="CX445" s="623"/>
      <c r="CY445" s="623"/>
      <c r="CZ445" s="623"/>
      <c r="DA445" s="623"/>
      <c r="DB445" s="623"/>
      <c r="DC445" s="623"/>
      <c r="DD445" s="623"/>
      <c r="DE445" s="623"/>
      <c r="DF445" s="623"/>
      <c r="DG445" s="623"/>
      <c r="DH445" s="623"/>
      <c r="DI445" s="623"/>
      <c r="DJ445" s="623"/>
      <c r="DK445" s="623"/>
      <c r="DL445" s="698"/>
      <c r="DM445" s="623"/>
      <c r="DN445" s="697"/>
      <c r="DO445" s="623"/>
      <c r="DP445" s="623"/>
      <c r="DQ445" s="623"/>
      <c r="DR445" s="623"/>
      <c r="DS445" s="623"/>
      <c r="DT445" s="623"/>
      <c r="DU445" s="623"/>
      <c r="DV445" s="623"/>
      <c r="DW445" s="623"/>
      <c r="DX445" s="623"/>
      <c r="DY445" s="623"/>
      <c r="DZ445" s="623"/>
      <c r="EA445" s="623"/>
      <c r="EB445" s="623"/>
      <c r="EC445" s="623"/>
      <c r="ED445" s="623"/>
      <c r="EE445" s="623"/>
      <c r="EF445" s="623"/>
      <c r="EG445" s="623"/>
      <c r="EH445" s="623"/>
      <c r="EI445" s="623"/>
      <c r="EJ445" s="623"/>
      <c r="EK445" s="623"/>
      <c r="EL445" s="623"/>
      <c r="EM445" s="623"/>
      <c r="EN445" s="623"/>
      <c r="EO445" s="623"/>
      <c r="EP445" s="623"/>
      <c r="EQ445" s="623"/>
      <c r="ER445" s="623"/>
      <c r="ES445" s="623"/>
      <c r="ET445" s="623"/>
      <c r="EU445" s="623"/>
      <c r="EV445" s="623"/>
      <c r="EW445" s="623"/>
      <c r="EX445" s="623"/>
      <c r="EY445" s="698"/>
    </row>
    <row r="446">
      <c r="A446" s="697"/>
      <c r="B446" s="623"/>
      <c r="C446" s="623"/>
      <c r="D446" s="623"/>
      <c r="E446" s="623"/>
      <c r="F446" s="623"/>
      <c r="G446" s="623"/>
      <c r="H446" s="623"/>
      <c r="I446" s="623"/>
      <c r="J446" s="623"/>
      <c r="K446" s="623"/>
      <c r="L446" s="623"/>
      <c r="M446" s="623"/>
      <c r="N446" s="623"/>
      <c r="O446" s="623"/>
      <c r="P446" s="623"/>
      <c r="Q446" s="623"/>
      <c r="R446" s="623"/>
      <c r="S446" s="623"/>
      <c r="T446" s="623"/>
      <c r="U446" s="623"/>
      <c r="V446" s="623"/>
      <c r="W446" s="623"/>
      <c r="X446" s="623"/>
      <c r="Y446" s="623"/>
      <c r="Z446" s="623"/>
      <c r="AA446" s="623"/>
      <c r="AB446" s="623"/>
      <c r="AC446" s="623"/>
      <c r="AD446" s="623"/>
      <c r="AE446" s="623"/>
      <c r="AF446" s="623"/>
      <c r="AG446" s="623"/>
      <c r="AH446" s="623"/>
      <c r="AI446" s="623"/>
      <c r="AJ446" s="623"/>
      <c r="AK446" s="623"/>
      <c r="AL446" s="698"/>
      <c r="AM446" s="623"/>
      <c r="AN446" s="697"/>
      <c r="AO446" s="623"/>
      <c r="AP446" s="623"/>
      <c r="AQ446" s="623"/>
      <c r="AR446" s="623"/>
      <c r="AS446" s="623"/>
      <c r="AT446" s="623"/>
      <c r="AU446" s="623"/>
      <c r="AV446" s="623"/>
      <c r="AW446" s="623"/>
      <c r="AX446" s="623"/>
      <c r="AY446" s="623"/>
      <c r="AZ446" s="623"/>
      <c r="BA446" s="623"/>
      <c r="BB446" s="623"/>
      <c r="BC446" s="623"/>
      <c r="BD446" s="623"/>
      <c r="BE446" s="623"/>
      <c r="BF446" s="623"/>
      <c r="BG446" s="623"/>
      <c r="BH446" s="623"/>
      <c r="BI446" s="623"/>
      <c r="BJ446" s="623"/>
      <c r="BK446" s="623"/>
      <c r="BL446" s="623"/>
      <c r="BM446" s="623"/>
      <c r="BN446" s="623"/>
      <c r="BO446" s="623"/>
      <c r="BP446" s="623"/>
      <c r="BQ446" s="623"/>
      <c r="BR446" s="623"/>
      <c r="BS446" s="623"/>
      <c r="BT446" s="623"/>
      <c r="BU446" s="623"/>
      <c r="BV446" s="623"/>
      <c r="BW446" s="623"/>
      <c r="BX446" s="623"/>
      <c r="BY446" s="698"/>
      <c r="BZ446" s="623"/>
      <c r="CA446" s="697"/>
      <c r="CB446" s="623"/>
      <c r="CC446" s="623"/>
      <c r="CD446" s="623"/>
      <c r="CE446" s="623"/>
      <c r="CF446" s="623"/>
      <c r="CG446" s="623"/>
      <c r="CH446" s="623"/>
      <c r="CI446" s="623"/>
      <c r="CJ446" s="623"/>
      <c r="CK446" s="623"/>
      <c r="CL446" s="623"/>
      <c r="CM446" s="623"/>
      <c r="CN446" s="623"/>
      <c r="CO446" s="623"/>
      <c r="CP446" s="623"/>
      <c r="CQ446" s="623"/>
      <c r="CR446" s="623"/>
      <c r="CS446" s="623"/>
      <c r="CT446" s="623"/>
      <c r="CU446" s="623"/>
      <c r="CV446" s="623"/>
      <c r="CW446" s="623"/>
      <c r="CX446" s="623"/>
      <c r="CY446" s="623"/>
      <c r="CZ446" s="623"/>
      <c r="DA446" s="623"/>
      <c r="DB446" s="623"/>
      <c r="DC446" s="623"/>
      <c r="DD446" s="623"/>
      <c r="DE446" s="623"/>
      <c r="DF446" s="623"/>
      <c r="DG446" s="623"/>
      <c r="DH446" s="623"/>
      <c r="DI446" s="623"/>
      <c r="DJ446" s="623"/>
      <c r="DK446" s="623"/>
      <c r="DL446" s="698"/>
      <c r="DM446" s="623"/>
      <c r="DN446" s="697"/>
      <c r="DO446" s="623"/>
      <c r="DP446" s="623"/>
      <c r="DQ446" s="623"/>
      <c r="DR446" s="623"/>
      <c r="DS446" s="623"/>
      <c r="DT446" s="623"/>
      <c r="DU446" s="623"/>
      <c r="DV446" s="623"/>
      <c r="DW446" s="623"/>
      <c r="DX446" s="623"/>
      <c r="DY446" s="623"/>
      <c r="DZ446" s="623"/>
      <c r="EA446" s="623"/>
      <c r="EB446" s="623"/>
      <c r="EC446" s="623"/>
      <c r="ED446" s="623"/>
      <c r="EE446" s="623"/>
      <c r="EF446" s="623"/>
      <c r="EG446" s="623"/>
      <c r="EH446" s="623"/>
      <c r="EI446" s="623"/>
      <c r="EJ446" s="623"/>
      <c r="EK446" s="623"/>
      <c r="EL446" s="623"/>
      <c r="EM446" s="623"/>
      <c r="EN446" s="623"/>
      <c r="EO446" s="623"/>
      <c r="EP446" s="623"/>
      <c r="EQ446" s="623"/>
      <c r="ER446" s="623"/>
      <c r="ES446" s="623"/>
      <c r="ET446" s="623"/>
      <c r="EU446" s="623"/>
      <c r="EV446" s="623"/>
      <c r="EW446" s="623"/>
      <c r="EX446" s="623"/>
      <c r="EY446" s="698"/>
    </row>
    <row r="447">
      <c r="A447" s="692" t="s">
        <v>1059</v>
      </c>
      <c r="P447" s="693"/>
      <c r="Q447" s="627"/>
      <c r="R447" s="627"/>
      <c r="S447" s="627"/>
      <c r="T447" s="627"/>
      <c r="U447" s="627"/>
      <c r="V447" s="627"/>
      <c r="W447" s="627"/>
      <c r="X447" s="627"/>
      <c r="Y447" s="627"/>
      <c r="Z447" s="627"/>
      <c r="AA447" s="627"/>
      <c r="AB447" s="627"/>
      <c r="AC447" s="627"/>
      <c r="AD447" s="627"/>
      <c r="AE447" s="627"/>
      <c r="AF447" s="627"/>
      <c r="AG447" s="627"/>
      <c r="AH447" s="627"/>
      <c r="AI447" s="627"/>
      <c r="AJ447" s="627"/>
      <c r="AK447" s="627"/>
      <c r="AL447" s="626"/>
      <c r="AM447" s="626"/>
      <c r="AN447" s="625" t="s">
        <v>1059</v>
      </c>
      <c r="BC447" s="693"/>
      <c r="BD447" s="706"/>
      <c r="BE447" s="627"/>
      <c r="BF447" s="627"/>
      <c r="BG447" s="627"/>
      <c r="BH447" s="627"/>
      <c r="BI447" s="627"/>
      <c r="BJ447" s="627"/>
      <c r="BK447" s="627"/>
      <c r="BL447" s="627"/>
      <c r="BM447" s="627"/>
      <c r="BN447" s="627"/>
      <c r="BO447" s="627"/>
      <c r="BP447" s="627"/>
      <c r="BQ447" s="627"/>
      <c r="BR447" s="627"/>
      <c r="BS447" s="627"/>
      <c r="BT447" s="627"/>
      <c r="BU447" s="627"/>
      <c r="BV447" s="627"/>
      <c r="BW447" s="627"/>
      <c r="BX447" s="627"/>
      <c r="BY447" s="626"/>
      <c r="BZ447" s="626"/>
      <c r="CA447" s="625" t="s">
        <v>1059</v>
      </c>
      <c r="CP447" s="693"/>
      <c r="CQ447" s="706"/>
      <c r="CR447" s="627"/>
      <c r="CS447" s="627"/>
      <c r="CT447" s="627"/>
      <c r="CU447" s="627"/>
      <c r="CV447" s="627"/>
      <c r="CW447" s="627"/>
      <c r="CX447" s="627"/>
      <c r="CY447" s="627"/>
      <c r="CZ447" s="627"/>
      <c r="DA447" s="627"/>
      <c r="DB447" s="627"/>
      <c r="DC447" s="627"/>
      <c r="DD447" s="627"/>
      <c r="DE447" s="627"/>
      <c r="DF447" s="627"/>
      <c r="DG447" s="627"/>
      <c r="DH447" s="627"/>
      <c r="DI447" s="627"/>
      <c r="DJ447" s="627"/>
      <c r="DK447" s="627"/>
      <c r="DL447" s="626"/>
      <c r="DM447" s="626"/>
      <c r="DN447" s="625" t="s">
        <v>1059</v>
      </c>
      <c r="EC447" s="693"/>
      <c r="ED447" s="706"/>
      <c r="EE447" s="627"/>
      <c r="EF447" s="627"/>
      <c r="EG447" s="627"/>
      <c r="EH447" s="627"/>
      <c r="EI447" s="627"/>
      <c r="EJ447" s="627"/>
      <c r="EK447" s="627"/>
      <c r="EL447" s="627"/>
      <c r="EM447" s="627"/>
      <c r="EN447" s="627"/>
      <c r="EO447" s="627"/>
      <c r="EP447" s="627"/>
      <c r="EQ447" s="627"/>
      <c r="ER447" s="627"/>
      <c r="ES447" s="627"/>
      <c r="ET447" s="627"/>
      <c r="EU447" s="627"/>
      <c r="EV447" s="627"/>
      <c r="EW447" s="627"/>
      <c r="EX447" s="627"/>
      <c r="EY447" s="626"/>
    </row>
    <row r="448">
      <c r="A448" s="697"/>
      <c r="B448" s="623"/>
      <c r="C448" s="623"/>
      <c r="D448" s="623"/>
      <c r="E448" s="623"/>
      <c r="F448" s="623"/>
      <c r="G448" s="623"/>
      <c r="H448" s="623"/>
      <c r="I448" s="623"/>
      <c r="J448" s="623"/>
      <c r="K448" s="623"/>
      <c r="L448" s="623"/>
      <c r="M448" s="623"/>
      <c r="N448" s="623"/>
      <c r="O448" s="623"/>
      <c r="P448" s="623"/>
      <c r="Q448" s="623"/>
      <c r="R448" s="623"/>
      <c r="S448" s="623"/>
      <c r="T448" s="623"/>
      <c r="U448" s="623"/>
      <c r="V448" s="623"/>
      <c r="W448" s="623"/>
      <c r="X448" s="623"/>
      <c r="Y448" s="623"/>
      <c r="Z448" s="623"/>
      <c r="AA448" s="623"/>
      <c r="AB448" s="623"/>
      <c r="AC448" s="623"/>
      <c r="AD448" s="623"/>
      <c r="AE448" s="623"/>
      <c r="AF448" s="623"/>
      <c r="AG448" s="623"/>
      <c r="AH448" s="623"/>
      <c r="AI448" s="623"/>
      <c r="AJ448" s="623"/>
      <c r="AK448" s="623"/>
      <c r="AL448" s="698"/>
      <c r="AM448" s="623"/>
      <c r="AN448" s="697"/>
      <c r="AO448" s="623"/>
      <c r="AP448" s="623"/>
      <c r="AQ448" s="623"/>
      <c r="AR448" s="623"/>
      <c r="AS448" s="623"/>
      <c r="AT448" s="623"/>
      <c r="AU448" s="623"/>
      <c r="AV448" s="623"/>
      <c r="AW448" s="623"/>
      <c r="AX448" s="623"/>
      <c r="AY448" s="623"/>
      <c r="AZ448" s="623"/>
      <c r="BA448" s="623"/>
      <c r="BB448" s="623"/>
      <c r="BC448" s="623"/>
      <c r="BD448" s="623"/>
      <c r="BE448" s="623"/>
      <c r="BF448" s="623"/>
      <c r="BG448" s="623"/>
      <c r="BH448" s="623"/>
      <c r="BI448" s="623"/>
      <c r="BJ448" s="623"/>
      <c r="BK448" s="623"/>
      <c r="BL448" s="623"/>
      <c r="BM448" s="623"/>
      <c r="BN448" s="623"/>
      <c r="BO448" s="623"/>
      <c r="BP448" s="623"/>
      <c r="BQ448" s="623"/>
      <c r="BR448" s="623"/>
      <c r="BS448" s="623"/>
      <c r="BT448" s="623"/>
      <c r="BU448" s="623"/>
      <c r="BV448" s="623"/>
      <c r="BW448" s="623"/>
      <c r="BX448" s="623"/>
      <c r="BY448" s="698"/>
      <c r="BZ448" s="623"/>
      <c r="CA448" s="697"/>
      <c r="CB448" s="623"/>
      <c r="CC448" s="623"/>
      <c r="CD448" s="623"/>
      <c r="CE448" s="623"/>
      <c r="CF448" s="623"/>
      <c r="CG448" s="623"/>
      <c r="CH448" s="623"/>
      <c r="CI448" s="623"/>
      <c r="CJ448" s="623"/>
      <c r="CK448" s="623"/>
      <c r="CL448" s="623"/>
      <c r="CM448" s="623"/>
      <c r="CN448" s="623"/>
      <c r="CO448" s="623"/>
      <c r="CP448" s="623"/>
      <c r="CQ448" s="623"/>
      <c r="CR448" s="623"/>
      <c r="CS448" s="623"/>
      <c r="CT448" s="623"/>
      <c r="CU448" s="623"/>
      <c r="CV448" s="623"/>
      <c r="CW448" s="623"/>
      <c r="CX448" s="623"/>
      <c r="CY448" s="623"/>
      <c r="CZ448" s="623"/>
      <c r="DA448" s="623"/>
      <c r="DB448" s="623"/>
      <c r="DC448" s="623"/>
      <c r="DD448" s="623"/>
      <c r="DE448" s="623"/>
      <c r="DF448" s="623"/>
      <c r="DG448" s="623"/>
      <c r="DH448" s="623"/>
      <c r="DI448" s="623"/>
      <c r="DJ448" s="623"/>
      <c r="DK448" s="623"/>
      <c r="DL448" s="698"/>
      <c r="DM448" s="623"/>
      <c r="DN448" s="697"/>
      <c r="DO448" s="623"/>
      <c r="DP448" s="623"/>
      <c r="DQ448" s="623"/>
      <c r="DR448" s="623"/>
      <c r="DS448" s="623"/>
      <c r="DT448" s="623"/>
      <c r="DU448" s="623"/>
      <c r="DV448" s="623"/>
      <c r="DW448" s="623"/>
      <c r="DX448" s="623"/>
      <c r="DY448" s="623"/>
      <c r="DZ448" s="623"/>
      <c r="EA448" s="623"/>
      <c r="EB448" s="623"/>
      <c r="EC448" s="623"/>
      <c r="ED448" s="623"/>
      <c r="EE448" s="623"/>
      <c r="EF448" s="623"/>
      <c r="EG448" s="623"/>
      <c r="EH448" s="623"/>
      <c r="EI448" s="623"/>
      <c r="EJ448" s="623"/>
      <c r="EK448" s="623"/>
      <c r="EL448" s="623"/>
      <c r="EM448" s="623"/>
      <c r="EN448" s="623"/>
      <c r="EO448" s="623"/>
      <c r="EP448" s="623"/>
      <c r="EQ448" s="623"/>
      <c r="ER448" s="623"/>
      <c r="ES448" s="623"/>
      <c r="ET448" s="623"/>
      <c r="EU448" s="623"/>
      <c r="EV448" s="623"/>
      <c r="EW448" s="623"/>
      <c r="EX448" s="623"/>
      <c r="EY448" s="698"/>
    </row>
    <row r="449">
      <c r="A449" s="699"/>
      <c r="B449" s="700"/>
      <c r="C449" s="700"/>
      <c r="D449" s="700"/>
      <c r="E449" s="700"/>
      <c r="F449" s="700"/>
      <c r="G449" s="700"/>
      <c r="H449" s="700"/>
      <c r="I449" s="700"/>
      <c r="J449" s="700"/>
      <c r="K449" s="700"/>
      <c r="L449" s="700"/>
      <c r="M449" s="700"/>
      <c r="N449" s="700"/>
      <c r="O449" s="700"/>
      <c r="P449" s="700"/>
      <c r="Q449" s="700"/>
      <c r="R449" s="700"/>
      <c r="S449" s="701" t="s">
        <v>1060</v>
      </c>
      <c r="T449" s="702"/>
      <c r="U449" s="702"/>
      <c r="V449" s="702"/>
      <c r="W449" s="702"/>
      <c r="X449" s="702"/>
      <c r="Y449" s="702"/>
      <c r="Z449" s="702"/>
      <c r="AA449" s="700"/>
      <c r="AB449" s="700"/>
      <c r="AC449" s="701" t="s">
        <v>1061</v>
      </c>
      <c r="AD449" s="702"/>
      <c r="AE449" s="702"/>
      <c r="AF449" s="702"/>
      <c r="AG449" s="702"/>
      <c r="AH449" s="702"/>
      <c r="AI449" s="702"/>
      <c r="AJ449" s="700"/>
      <c r="AK449" s="700"/>
      <c r="AL449" s="703"/>
      <c r="AM449" s="623"/>
      <c r="AN449" s="699"/>
      <c r="AO449" s="700"/>
      <c r="AP449" s="700"/>
      <c r="AQ449" s="700"/>
      <c r="AR449" s="700"/>
      <c r="AS449" s="700"/>
      <c r="AT449" s="700"/>
      <c r="AU449" s="700"/>
      <c r="AV449" s="700"/>
      <c r="AW449" s="700"/>
      <c r="AX449" s="700"/>
      <c r="AY449" s="700"/>
      <c r="AZ449" s="700"/>
      <c r="BA449" s="700"/>
      <c r="BB449" s="700"/>
      <c r="BC449" s="700"/>
      <c r="BD449" s="700"/>
      <c r="BE449" s="700"/>
      <c r="BF449" s="701" t="s">
        <v>1060</v>
      </c>
      <c r="BG449" s="702"/>
      <c r="BH449" s="702"/>
      <c r="BI449" s="702"/>
      <c r="BJ449" s="702"/>
      <c r="BK449" s="702"/>
      <c r="BL449" s="702"/>
      <c r="BM449" s="702"/>
      <c r="BN449" s="700"/>
      <c r="BO449" s="700"/>
      <c r="BP449" s="701" t="s">
        <v>1061</v>
      </c>
      <c r="BQ449" s="702"/>
      <c r="BR449" s="702"/>
      <c r="BS449" s="702"/>
      <c r="BT449" s="702"/>
      <c r="BU449" s="702"/>
      <c r="BV449" s="702"/>
      <c r="BW449" s="700"/>
      <c r="BX449" s="700"/>
      <c r="BY449" s="703"/>
      <c r="BZ449" s="623"/>
      <c r="CA449" s="699"/>
      <c r="CB449" s="700"/>
      <c r="CC449" s="700"/>
      <c r="CD449" s="700"/>
      <c r="CE449" s="700"/>
      <c r="CF449" s="700"/>
      <c r="CG449" s="700"/>
      <c r="CH449" s="700"/>
      <c r="CI449" s="700"/>
      <c r="CJ449" s="700"/>
      <c r="CK449" s="700"/>
      <c r="CL449" s="700"/>
      <c r="CM449" s="700"/>
      <c r="CN449" s="700"/>
      <c r="CO449" s="700"/>
      <c r="CP449" s="700"/>
      <c r="CQ449" s="700"/>
      <c r="CR449" s="700"/>
      <c r="CS449" s="701" t="s">
        <v>1060</v>
      </c>
      <c r="CT449" s="702"/>
      <c r="CU449" s="702"/>
      <c r="CV449" s="702"/>
      <c r="CW449" s="702"/>
      <c r="CX449" s="702"/>
      <c r="CY449" s="702"/>
      <c r="CZ449" s="702"/>
      <c r="DA449" s="700"/>
      <c r="DB449" s="700"/>
      <c r="DC449" s="701" t="s">
        <v>1061</v>
      </c>
      <c r="DD449" s="702"/>
      <c r="DE449" s="702"/>
      <c r="DF449" s="702"/>
      <c r="DG449" s="702"/>
      <c r="DH449" s="702"/>
      <c r="DI449" s="702"/>
      <c r="DJ449" s="700"/>
      <c r="DK449" s="700"/>
      <c r="DL449" s="703"/>
      <c r="DM449" s="623"/>
      <c r="DN449" s="699"/>
      <c r="DO449" s="700"/>
      <c r="DP449" s="700"/>
      <c r="DQ449" s="700"/>
      <c r="DR449" s="700"/>
      <c r="DS449" s="700"/>
      <c r="DT449" s="700"/>
      <c r="DU449" s="700"/>
      <c r="DV449" s="700"/>
      <c r="DW449" s="700"/>
      <c r="DX449" s="700"/>
      <c r="DY449" s="700"/>
      <c r="DZ449" s="700"/>
      <c r="EA449" s="700"/>
      <c r="EB449" s="700"/>
      <c r="EC449" s="700"/>
      <c r="ED449" s="700"/>
      <c r="EE449" s="700"/>
      <c r="EF449" s="701" t="s">
        <v>1060</v>
      </c>
      <c r="EG449" s="702"/>
      <c r="EH449" s="702"/>
      <c r="EI449" s="702"/>
      <c r="EJ449" s="702"/>
      <c r="EK449" s="702"/>
      <c r="EL449" s="702"/>
      <c r="EM449" s="702"/>
      <c r="EN449" s="700"/>
      <c r="EO449" s="700"/>
      <c r="EP449" s="701" t="s">
        <v>1061</v>
      </c>
      <c r="EQ449" s="702"/>
      <c r="ER449" s="702"/>
      <c r="ES449" s="702"/>
      <c r="ET449" s="702"/>
      <c r="EU449" s="702"/>
      <c r="EV449" s="702"/>
      <c r="EW449" s="700"/>
      <c r="EX449" s="700"/>
      <c r="EY449" s="703"/>
    </row>
    <row r="450">
      <c r="A450" s="623"/>
      <c r="B450" s="623"/>
      <c r="C450" s="623"/>
      <c r="D450" s="623"/>
      <c r="E450" s="623"/>
      <c r="F450" s="623"/>
      <c r="G450" s="623"/>
      <c r="H450" s="623"/>
      <c r="I450" s="623"/>
      <c r="J450" s="623"/>
      <c r="K450" s="623"/>
      <c r="L450" s="623"/>
      <c r="M450" s="623"/>
      <c r="N450" s="623"/>
      <c r="O450" s="623"/>
      <c r="P450" s="623"/>
      <c r="Q450" s="623"/>
      <c r="R450" s="623"/>
      <c r="S450" s="704"/>
      <c r="T450" s="704"/>
      <c r="U450" s="704"/>
      <c r="V450" s="704"/>
      <c r="W450" s="704"/>
      <c r="X450" s="704"/>
      <c r="Y450" s="704"/>
      <c r="Z450" s="704"/>
      <c r="AA450" s="623"/>
      <c r="AB450" s="623"/>
      <c r="AC450" s="704"/>
      <c r="AD450" s="704"/>
      <c r="AE450" s="704"/>
      <c r="AF450" s="704"/>
      <c r="AG450" s="704"/>
      <c r="AH450" s="704"/>
      <c r="AI450" s="704"/>
      <c r="AJ450" s="623"/>
      <c r="AK450" s="623"/>
      <c r="AL450" s="623"/>
      <c r="AM450" s="623"/>
      <c r="AN450" s="623"/>
      <c r="AO450" s="623"/>
      <c r="AP450" s="623"/>
      <c r="AQ450" s="623"/>
      <c r="AR450" s="623"/>
      <c r="AS450" s="623"/>
      <c r="AT450" s="623"/>
      <c r="AU450" s="623"/>
      <c r="AV450" s="623"/>
      <c r="AW450" s="623"/>
      <c r="AX450" s="623"/>
      <c r="AY450" s="623"/>
      <c r="AZ450" s="623"/>
      <c r="BA450" s="623"/>
      <c r="BB450" s="623"/>
      <c r="BC450" s="623"/>
      <c r="BD450" s="623"/>
      <c r="BE450" s="623"/>
      <c r="BF450" s="704"/>
      <c r="BG450" s="704"/>
      <c r="BH450" s="704"/>
      <c r="BI450" s="704"/>
      <c r="BJ450" s="704"/>
      <c r="BK450" s="704"/>
      <c r="BL450" s="704"/>
      <c r="BM450" s="704"/>
      <c r="BN450" s="623"/>
      <c r="BO450" s="623"/>
      <c r="BP450" s="704"/>
      <c r="BQ450" s="704"/>
      <c r="BR450" s="704"/>
      <c r="BS450" s="704"/>
      <c r="BT450" s="704"/>
      <c r="BU450" s="704"/>
      <c r="BV450" s="704"/>
      <c r="BW450" s="623"/>
      <c r="BX450" s="623"/>
      <c r="BY450" s="623"/>
      <c r="BZ450" s="623"/>
      <c r="CA450" s="623"/>
      <c r="CB450" s="623"/>
      <c r="CC450" s="623"/>
      <c r="CD450" s="623"/>
      <c r="CE450" s="623"/>
      <c r="CF450" s="623"/>
      <c r="CG450" s="623"/>
      <c r="CH450" s="623"/>
      <c r="CI450" s="623"/>
      <c r="CJ450" s="623"/>
      <c r="CK450" s="623"/>
      <c r="CL450" s="623"/>
      <c r="CM450" s="623"/>
      <c r="CN450" s="623"/>
      <c r="CO450" s="623"/>
      <c r="CP450" s="623"/>
      <c r="CQ450" s="623"/>
      <c r="CR450" s="623"/>
      <c r="CS450" s="704"/>
      <c r="CT450" s="704"/>
      <c r="CU450" s="704"/>
      <c r="CV450" s="704"/>
      <c r="CW450" s="704"/>
      <c r="CX450" s="704"/>
      <c r="CY450" s="704"/>
      <c r="CZ450" s="704"/>
      <c r="DA450" s="623"/>
      <c r="DB450" s="623"/>
      <c r="DC450" s="704"/>
      <c r="DD450" s="704"/>
      <c r="DE450" s="704"/>
      <c r="DF450" s="704"/>
      <c r="DG450" s="704"/>
      <c r="DH450" s="704"/>
      <c r="DI450" s="704"/>
      <c r="DJ450" s="623"/>
      <c r="DK450" s="623"/>
      <c r="DL450" s="623"/>
      <c r="DM450" s="623"/>
      <c r="DN450" s="623"/>
      <c r="DO450" s="623"/>
      <c r="DP450" s="623"/>
      <c r="DQ450" s="623"/>
      <c r="DR450" s="623"/>
      <c r="DS450" s="623"/>
      <c r="DT450" s="623"/>
      <c r="DU450" s="623"/>
      <c r="DV450" s="623"/>
      <c r="DW450" s="623"/>
      <c r="DX450" s="623"/>
      <c r="DY450" s="623"/>
      <c r="DZ450" s="623"/>
      <c r="EA450" s="623"/>
      <c r="EB450" s="623"/>
      <c r="EC450" s="623"/>
      <c r="ED450" s="623"/>
      <c r="EE450" s="623"/>
      <c r="EF450" s="704"/>
      <c r="EG450" s="704"/>
      <c r="EH450" s="704"/>
      <c r="EI450" s="704"/>
      <c r="EJ450" s="704"/>
      <c r="EK450" s="704"/>
      <c r="EL450" s="704"/>
      <c r="EM450" s="704"/>
      <c r="EN450" s="623"/>
      <c r="EO450" s="623"/>
      <c r="EP450" s="704"/>
      <c r="EQ450" s="704"/>
      <c r="ER450" s="704"/>
      <c r="ES450" s="704"/>
      <c r="ET450" s="704"/>
      <c r="EU450" s="704"/>
      <c r="EV450" s="704"/>
      <c r="EW450" s="623"/>
      <c r="EX450" s="623"/>
      <c r="EY450" s="623"/>
    </row>
    <row r="451">
      <c r="A451" s="620"/>
      <c r="B451" s="621"/>
      <c r="C451" s="621"/>
      <c r="D451" s="621"/>
      <c r="E451" s="621"/>
      <c r="F451" s="621"/>
      <c r="G451" s="621"/>
      <c r="H451" s="621"/>
      <c r="I451" s="621"/>
      <c r="J451" s="621"/>
      <c r="K451" s="621"/>
      <c r="L451" s="621"/>
      <c r="M451" s="621"/>
      <c r="N451" s="621"/>
      <c r="O451" s="621"/>
      <c r="P451" s="621"/>
      <c r="Q451" s="621"/>
      <c r="R451" s="621"/>
      <c r="S451" s="621"/>
      <c r="T451" s="621"/>
      <c r="U451" s="621"/>
      <c r="V451" s="621"/>
      <c r="W451" s="621"/>
      <c r="X451" s="621"/>
      <c r="Y451" s="621"/>
      <c r="Z451" s="621"/>
      <c r="AA451" s="621"/>
      <c r="AB451" s="621"/>
      <c r="AC451" s="621"/>
      <c r="AD451" s="621"/>
      <c r="AE451" s="621"/>
      <c r="AF451" s="621"/>
      <c r="AG451" s="621"/>
      <c r="AH451" s="621"/>
      <c r="AI451" s="621"/>
      <c r="AJ451" s="621"/>
      <c r="AK451" s="621"/>
      <c r="AL451" s="622"/>
      <c r="AM451" s="623"/>
      <c r="AN451" s="620"/>
      <c r="AO451" s="621"/>
      <c r="AP451" s="621"/>
      <c r="AQ451" s="621"/>
      <c r="AR451" s="621"/>
      <c r="AS451" s="621"/>
      <c r="AT451" s="621"/>
      <c r="AU451" s="621"/>
      <c r="AV451" s="621"/>
      <c r="AW451" s="621"/>
      <c r="AX451" s="621"/>
      <c r="AY451" s="621"/>
      <c r="AZ451" s="621"/>
      <c r="BA451" s="621"/>
      <c r="BB451" s="621"/>
      <c r="BC451" s="621"/>
      <c r="BD451" s="621"/>
      <c r="BE451" s="621"/>
      <c r="BF451" s="621"/>
      <c r="BG451" s="621"/>
      <c r="BH451" s="621"/>
      <c r="BI451" s="621"/>
      <c r="BJ451" s="621"/>
      <c r="BK451" s="621"/>
      <c r="BL451" s="621"/>
      <c r="BM451" s="621"/>
      <c r="BN451" s="621"/>
      <c r="BO451" s="621"/>
      <c r="BP451" s="621"/>
      <c r="BQ451" s="621"/>
      <c r="BR451" s="621"/>
      <c r="BS451" s="621"/>
      <c r="BT451" s="621"/>
      <c r="BU451" s="621"/>
      <c r="BV451" s="621"/>
      <c r="BW451" s="621"/>
      <c r="BX451" s="621"/>
      <c r="BY451" s="622"/>
      <c r="BZ451" s="623"/>
      <c r="CA451" s="620"/>
      <c r="CB451" s="621"/>
      <c r="CC451" s="621"/>
      <c r="CD451" s="621"/>
      <c r="CE451" s="621"/>
      <c r="CF451" s="621"/>
      <c r="CG451" s="621"/>
      <c r="CH451" s="621"/>
      <c r="CI451" s="621"/>
      <c r="CJ451" s="621"/>
      <c r="CK451" s="621"/>
      <c r="CL451" s="621"/>
      <c r="CM451" s="621"/>
      <c r="CN451" s="621"/>
      <c r="CO451" s="621"/>
      <c r="CP451" s="621"/>
      <c r="CQ451" s="621"/>
      <c r="CR451" s="621"/>
      <c r="CS451" s="621"/>
      <c r="CT451" s="621"/>
      <c r="CU451" s="621"/>
      <c r="CV451" s="621"/>
      <c r="CW451" s="621"/>
      <c r="CX451" s="621"/>
      <c r="CY451" s="621"/>
      <c r="CZ451" s="621"/>
      <c r="DA451" s="621"/>
      <c r="DB451" s="621"/>
      <c r="DC451" s="621"/>
      <c r="DD451" s="621"/>
      <c r="DE451" s="621"/>
      <c r="DF451" s="621"/>
      <c r="DG451" s="621"/>
      <c r="DH451" s="621"/>
      <c r="DI451" s="621"/>
      <c r="DJ451" s="621"/>
      <c r="DK451" s="621"/>
      <c r="DL451" s="622"/>
      <c r="DM451" s="623"/>
      <c r="DN451" s="620"/>
      <c r="DO451" s="621"/>
      <c r="DP451" s="621"/>
      <c r="DQ451" s="621"/>
      <c r="DR451" s="621"/>
      <c r="DS451" s="621"/>
      <c r="DT451" s="621"/>
      <c r="DU451" s="621"/>
      <c r="DV451" s="621"/>
      <c r="DW451" s="621"/>
      <c r="DX451" s="621"/>
      <c r="DY451" s="621"/>
      <c r="DZ451" s="621"/>
      <c r="EA451" s="621"/>
      <c r="EB451" s="621"/>
      <c r="EC451" s="621"/>
      <c r="ED451" s="621"/>
      <c r="EE451" s="621"/>
      <c r="EF451" s="621"/>
      <c r="EG451" s="621"/>
      <c r="EH451" s="621"/>
      <c r="EI451" s="621"/>
      <c r="EJ451" s="621"/>
      <c r="EK451" s="621"/>
      <c r="EL451" s="621"/>
      <c r="EM451" s="621"/>
      <c r="EN451" s="621"/>
      <c r="EO451" s="621"/>
      <c r="EP451" s="621"/>
      <c r="EQ451" s="621"/>
      <c r="ER451" s="621"/>
      <c r="ES451" s="621"/>
      <c r="ET451" s="621"/>
      <c r="EU451" s="621"/>
      <c r="EV451" s="621"/>
      <c r="EW451" s="621"/>
      <c r="EX451" s="621"/>
      <c r="EY451" s="622"/>
    </row>
    <row r="452">
      <c r="A452" s="624"/>
      <c r="B452" s="625" t="s">
        <v>1003</v>
      </c>
      <c r="AL452" s="626"/>
      <c r="AM452" s="626"/>
      <c r="AN452" s="627"/>
      <c r="AO452" s="625" t="s">
        <v>1003</v>
      </c>
      <c r="BY452" s="626"/>
      <c r="BZ452" s="626"/>
      <c r="CA452" s="627"/>
      <c r="CB452" s="625" t="s">
        <v>1003</v>
      </c>
      <c r="DL452" s="626"/>
      <c r="DM452" s="626"/>
      <c r="DN452" s="627"/>
      <c r="DO452" s="625" t="s">
        <v>1003</v>
      </c>
      <c r="EY452" s="626"/>
    </row>
    <row r="453">
      <c r="A453" s="628"/>
      <c r="B453" s="629" t="s">
        <v>1004</v>
      </c>
      <c r="AL453" s="630"/>
      <c r="AM453" s="629"/>
      <c r="AN453" s="628"/>
      <c r="AO453" s="629" t="s">
        <v>1004</v>
      </c>
      <c r="BY453" s="630"/>
      <c r="BZ453" s="629"/>
      <c r="CA453" s="628"/>
      <c r="CB453" s="629" t="s">
        <v>1004</v>
      </c>
      <c r="DL453" s="630"/>
      <c r="DM453" s="629"/>
      <c r="DN453" s="628"/>
      <c r="DO453" s="629" t="s">
        <v>1004</v>
      </c>
      <c r="EY453" s="630"/>
    </row>
    <row r="454">
      <c r="A454" s="628"/>
      <c r="B454" s="631" t="s">
        <v>1005</v>
      </c>
      <c r="AL454" s="632"/>
      <c r="AM454" s="631"/>
      <c r="AN454" s="628"/>
      <c r="AO454" s="631" t="s">
        <v>1005</v>
      </c>
      <c r="BY454" s="632"/>
      <c r="BZ454" s="631"/>
      <c r="CA454" s="628"/>
      <c r="CB454" s="631" t="s">
        <v>1005</v>
      </c>
      <c r="DL454" s="632"/>
      <c r="DM454" s="631"/>
      <c r="DN454" s="628"/>
      <c r="DO454" s="631" t="s">
        <v>1005</v>
      </c>
      <c r="EY454" s="632"/>
    </row>
    <row r="455">
      <c r="A455" s="628"/>
      <c r="B455" s="633"/>
      <c r="C455" s="633"/>
      <c r="D455" s="633"/>
      <c r="E455" s="633"/>
      <c r="F455" s="633"/>
      <c r="G455" s="633"/>
      <c r="H455" s="633"/>
      <c r="I455" s="633"/>
      <c r="J455" s="633"/>
      <c r="K455" s="633"/>
      <c r="L455" s="633"/>
      <c r="M455" s="633"/>
      <c r="N455" s="633"/>
      <c r="O455" s="633"/>
      <c r="P455" s="633"/>
      <c r="Q455" s="633"/>
      <c r="R455" s="633"/>
      <c r="S455" s="633"/>
      <c r="T455" s="633"/>
      <c r="U455" s="633"/>
      <c r="V455" s="633"/>
      <c r="W455" s="633"/>
      <c r="X455" s="633"/>
      <c r="Y455" s="633"/>
      <c r="Z455" s="633"/>
      <c r="AA455" s="633"/>
      <c r="AB455" s="633"/>
      <c r="AC455" s="633"/>
      <c r="AD455" s="633"/>
      <c r="AE455" s="633"/>
      <c r="AF455" s="633"/>
      <c r="AG455" s="633"/>
      <c r="AH455" s="633"/>
      <c r="AI455" s="633"/>
      <c r="AJ455" s="633"/>
      <c r="AK455" s="633"/>
      <c r="AL455" s="632"/>
      <c r="AM455" s="631"/>
      <c r="AN455" s="628"/>
      <c r="AO455" s="633"/>
      <c r="AP455" s="633"/>
      <c r="AQ455" s="633"/>
      <c r="AR455" s="633"/>
      <c r="AS455" s="633"/>
      <c r="AT455" s="633"/>
      <c r="AU455" s="633"/>
      <c r="AV455" s="633"/>
      <c r="AW455" s="633"/>
      <c r="AX455" s="633"/>
      <c r="AY455" s="633"/>
      <c r="AZ455" s="633"/>
      <c r="BA455" s="633"/>
      <c r="BB455" s="633"/>
      <c r="BC455" s="633"/>
      <c r="BD455" s="633"/>
      <c r="BE455" s="633"/>
      <c r="BF455" s="633"/>
      <c r="BG455" s="633"/>
      <c r="BH455" s="633"/>
      <c r="BI455" s="633"/>
      <c r="BJ455" s="633"/>
      <c r="BK455" s="633"/>
      <c r="BL455" s="633"/>
      <c r="BM455" s="633"/>
      <c r="BN455" s="633"/>
      <c r="BO455" s="633"/>
      <c r="BP455" s="633"/>
      <c r="BQ455" s="633"/>
      <c r="BR455" s="633"/>
      <c r="BS455" s="633"/>
      <c r="BT455" s="633"/>
      <c r="BU455" s="633"/>
      <c r="BV455" s="633"/>
      <c r="BW455" s="633"/>
      <c r="BX455" s="633"/>
      <c r="BY455" s="632"/>
      <c r="BZ455" s="631"/>
      <c r="CA455" s="628"/>
      <c r="CB455" s="633"/>
      <c r="CC455" s="633"/>
      <c r="CD455" s="633"/>
      <c r="CE455" s="633"/>
      <c r="CF455" s="633"/>
      <c r="CG455" s="633"/>
      <c r="CH455" s="633"/>
      <c r="CI455" s="633"/>
      <c r="CJ455" s="633"/>
      <c r="CK455" s="633"/>
      <c r="CL455" s="633"/>
      <c r="CM455" s="633"/>
      <c r="CN455" s="633"/>
      <c r="CO455" s="633"/>
      <c r="CP455" s="633"/>
      <c r="CQ455" s="633"/>
      <c r="CR455" s="633"/>
      <c r="CS455" s="633"/>
      <c r="CT455" s="633"/>
      <c r="CU455" s="633"/>
      <c r="CV455" s="633"/>
      <c r="CW455" s="633"/>
      <c r="CX455" s="633"/>
      <c r="CY455" s="633"/>
      <c r="CZ455" s="633"/>
      <c r="DA455" s="633"/>
      <c r="DB455" s="633"/>
      <c r="DC455" s="633"/>
      <c r="DD455" s="633"/>
      <c r="DE455" s="633"/>
      <c r="DF455" s="633"/>
      <c r="DG455" s="633"/>
      <c r="DH455" s="633"/>
      <c r="DI455" s="633"/>
      <c r="DJ455" s="633"/>
      <c r="DK455" s="633"/>
      <c r="DL455" s="632"/>
      <c r="DM455" s="631"/>
      <c r="DN455" s="628"/>
      <c r="DO455" s="633"/>
      <c r="DP455" s="633"/>
      <c r="DQ455" s="633"/>
      <c r="DR455" s="633"/>
      <c r="DS455" s="633"/>
      <c r="DT455" s="633"/>
      <c r="DU455" s="633"/>
      <c r="DV455" s="633"/>
      <c r="DW455" s="633"/>
      <c r="DX455" s="633"/>
      <c r="DY455" s="633"/>
      <c r="DZ455" s="633"/>
      <c r="EA455" s="633"/>
      <c r="EB455" s="633"/>
      <c r="EC455" s="633"/>
      <c r="ED455" s="633"/>
      <c r="EE455" s="633"/>
      <c r="EF455" s="633"/>
      <c r="EG455" s="633"/>
      <c r="EH455" s="633"/>
      <c r="EI455" s="633"/>
      <c r="EJ455" s="633"/>
      <c r="EK455" s="633"/>
      <c r="EL455" s="633"/>
      <c r="EM455" s="633"/>
      <c r="EN455" s="633"/>
      <c r="EO455" s="633"/>
      <c r="EP455" s="633"/>
      <c r="EQ455" s="633"/>
      <c r="ER455" s="633"/>
      <c r="ES455" s="633"/>
      <c r="ET455" s="633"/>
      <c r="EU455" s="633"/>
      <c r="EV455" s="633"/>
      <c r="EW455" s="633"/>
      <c r="EX455" s="633"/>
      <c r="EY455" s="632"/>
    </row>
    <row r="456">
      <c r="A456" s="628"/>
      <c r="B456" s="634" t="s">
        <v>1006</v>
      </c>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2"/>
      <c r="AL456" s="635"/>
      <c r="AM456" s="636"/>
      <c r="AN456" s="628"/>
      <c r="AO456" s="634" t="s">
        <v>1006</v>
      </c>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2"/>
      <c r="BY456" s="635"/>
      <c r="BZ456" s="636"/>
      <c r="CA456" s="628"/>
      <c r="CB456" s="634" t="s">
        <v>1006</v>
      </c>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2"/>
      <c r="DL456" s="635"/>
      <c r="DM456" s="636"/>
      <c r="DN456" s="628"/>
      <c r="DO456" s="634" t="s">
        <v>1006</v>
      </c>
      <c r="DP456" s="11"/>
      <c r="DQ456" s="11"/>
      <c r="DR456" s="11"/>
      <c r="DS456" s="11"/>
      <c r="DT456" s="11"/>
      <c r="DU456" s="11"/>
      <c r="DV456" s="11"/>
      <c r="DW456" s="11"/>
      <c r="DX456" s="11"/>
      <c r="DY456" s="11"/>
      <c r="DZ456" s="11"/>
      <c r="EA456" s="11"/>
      <c r="EB456" s="11"/>
      <c r="EC456" s="11"/>
      <c r="ED456" s="11"/>
      <c r="EE456" s="11"/>
      <c r="EF456" s="11"/>
      <c r="EG456" s="11"/>
      <c r="EH456" s="11"/>
      <c r="EI456" s="11"/>
      <c r="EJ456" s="11"/>
      <c r="EK456" s="11"/>
      <c r="EL456" s="11"/>
      <c r="EM456" s="11"/>
      <c r="EN456" s="11"/>
      <c r="EO456" s="11"/>
      <c r="EP456" s="11"/>
      <c r="EQ456" s="11"/>
      <c r="ER456" s="11"/>
      <c r="ES456" s="11"/>
      <c r="ET456" s="11"/>
      <c r="EU456" s="11"/>
      <c r="EV456" s="11"/>
      <c r="EW456" s="11"/>
      <c r="EX456" s="12"/>
      <c r="EY456" s="635"/>
    </row>
    <row r="457">
      <c r="A457" s="628"/>
      <c r="B457" s="637" t="s">
        <v>43</v>
      </c>
      <c r="C457" s="12"/>
      <c r="D457" s="638" t="str">
        <f>'3A 2025-2026 REPORTE CALIFICACI'!E7</f>
        <v>2025-2026</v>
      </c>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6"/>
      <c r="AL457" s="639"/>
      <c r="AM457" s="640"/>
      <c r="AN457" s="628"/>
      <c r="AO457" s="637" t="s">
        <v>43</v>
      </c>
      <c r="AP457" s="12"/>
      <c r="AQ457" s="638" t="str">
        <f>'3A 2025-2026 REPORTE CALIFICACI'!E7</f>
        <v>2025-2026</v>
      </c>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6"/>
      <c r="BY457" s="639"/>
      <c r="BZ457" s="640"/>
      <c r="CA457" s="628"/>
      <c r="CB457" s="637" t="s">
        <v>43</v>
      </c>
      <c r="CC457" s="12"/>
      <c r="CD457" s="638" t="str">
        <f>'3A 2025-2026 REPORTE CALIFICACI'!E7</f>
        <v>2025-2026</v>
      </c>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c r="DF457" s="15"/>
      <c r="DG457" s="15"/>
      <c r="DH457" s="15"/>
      <c r="DI457" s="15"/>
      <c r="DJ457" s="15"/>
      <c r="DK457" s="16"/>
      <c r="DL457" s="639"/>
      <c r="DM457" s="640"/>
      <c r="DN457" s="628"/>
      <c r="DO457" s="637" t="s">
        <v>43</v>
      </c>
      <c r="DP457" s="12"/>
      <c r="DQ457" s="638" t="str">
        <f>'3A 2025-2026 REPORTE CALIFICACI'!E7</f>
        <v>2025-2026</v>
      </c>
      <c r="DR457" s="15"/>
      <c r="DS457" s="15"/>
      <c r="DT457" s="15"/>
      <c r="DU457" s="15"/>
      <c r="DV457" s="15"/>
      <c r="DW457" s="15"/>
      <c r="DX457" s="15"/>
      <c r="DY457" s="15"/>
      <c r="DZ457" s="15"/>
      <c r="EA457" s="15"/>
      <c r="EB457" s="15"/>
      <c r="EC457" s="15"/>
      <c r="ED457" s="15"/>
      <c r="EE457" s="15"/>
      <c r="EF457" s="15"/>
      <c r="EG457" s="15"/>
      <c r="EH457" s="15"/>
      <c r="EI457" s="15"/>
      <c r="EJ457" s="15"/>
      <c r="EK457" s="15"/>
      <c r="EL457" s="15"/>
      <c r="EM457" s="15"/>
      <c r="EN457" s="15"/>
      <c r="EO457" s="15"/>
      <c r="EP457" s="15"/>
      <c r="EQ457" s="15"/>
      <c r="ER457" s="15"/>
      <c r="ES457" s="15"/>
      <c r="ET457" s="15"/>
      <c r="EU457" s="15"/>
      <c r="EV457" s="15"/>
      <c r="EW457" s="15"/>
      <c r="EX457" s="16"/>
      <c r="EY457" s="639"/>
    </row>
    <row r="458">
      <c r="A458" s="628"/>
      <c r="B458" s="641" t="s">
        <v>1007</v>
      </c>
      <c r="C458" s="12"/>
      <c r="D458" s="638" t="str">
        <f>'3A 2025-2026 REPORTE CALIFICACI'!D47</f>
        <v>Melani  Taveras Bautista</v>
      </c>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6"/>
      <c r="AL458" s="639"/>
      <c r="AM458" s="640"/>
      <c r="AN458" s="628"/>
      <c r="AO458" s="641" t="s">
        <v>1007</v>
      </c>
      <c r="AP458" s="12"/>
      <c r="AQ458" s="638" t="str">
        <f>'3A 2025-2026 REPORTE CALIFICACI'!D48</f>
        <v>Arianny  Tejada Guzmán</v>
      </c>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6"/>
      <c r="BY458" s="639"/>
      <c r="BZ458" s="640"/>
      <c r="CA458" s="628"/>
      <c r="CB458" s="641" t="s">
        <v>1007</v>
      </c>
      <c r="CC458" s="12"/>
      <c r="CD458" s="638" t="str">
        <f>'3A 2025-2026 REPORTE CALIFICACI'!D49</f>
        <v>Jeilyn Aliah Tejada</v>
      </c>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c r="DF458" s="15"/>
      <c r="DG458" s="15"/>
      <c r="DH458" s="15"/>
      <c r="DI458" s="15"/>
      <c r="DJ458" s="15"/>
      <c r="DK458" s="16"/>
      <c r="DL458" s="639"/>
      <c r="DM458" s="640"/>
      <c r="DN458" s="628"/>
      <c r="DO458" s="641" t="s">
        <v>1007</v>
      </c>
      <c r="DP458" s="12"/>
      <c r="DQ458" s="638" t="str">
        <f>'3A 2025-2026 REPORTE CALIFICACI'!D50</f>
        <v>Rosenny  Ureña Arias</v>
      </c>
      <c r="DR458" s="15"/>
      <c r="DS458" s="15"/>
      <c r="DT458" s="15"/>
      <c r="DU458" s="15"/>
      <c r="DV458" s="15"/>
      <c r="DW458" s="15"/>
      <c r="DX458" s="15"/>
      <c r="DY458" s="15"/>
      <c r="DZ458" s="15"/>
      <c r="EA458" s="15"/>
      <c r="EB458" s="15"/>
      <c r="EC458" s="15"/>
      <c r="ED458" s="15"/>
      <c r="EE458" s="15"/>
      <c r="EF458" s="15"/>
      <c r="EG458" s="15"/>
      <c r="EH458" s="15"/>
      <c r="EI458" s="15"/>
      <c r="EJ458" s="15"/>
      <c r="EK458" s="15"/>
      <c r="EL458" s="15"/>
      <c r="EM458" s="15"/>
      <c r="EN458" s="15"/>
      <c r="EO458" s="15"/>
      <c r="EP458" s="15"/>
      <c r="EQ458" s="15"/>
      <c r="ER458" s="15"/>
      <c r="ES458" s="15"/>
      <c r="ET458" s="15"/>
      <c r="EU458" s="15"/>
      <c r="EV458" s="15"/>
      <c r="EW458" s="15"/>
      <c r="EX458" s="16"/>
      <c r="EY458" s="639"/>
    </row>
    <row r="459">
      <c r="A459" s="628"/>
      <c r="B459" s="641" t="s">
        <v>1008</v>
      </c>
      <c r="C459" s="12"/>
      <c r="D459" s="638">
        <f>'3A 2025-2026 REPORTE CALIFICACI'!A47</f>
        <v>37</v>
      </c>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6"/>
      <c r="AL459" s="639"/>
      <c r="AM459" s="640"/>
      <c r="AN459" s="628"/>
      <c r="AO459" s="641" t="s">
        <v>1008</v>
      </c>
      <c r="AP459" s="12"/>
      <c r="AQ459" s="638">
        <f>'3A 2025-2026 REPORTE CALIFICACI'!A48</f>
        <v>38</v>
      </c>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6"/>
      <c r="BY459" s="639"/>
      <c r="BZ459" s="640"/>
      <c r="CA459" s="628"/>
      <c r="CB459" s="641" t="s">
        <v>1008</v>
      </c>
      <c r="CC459" s="12"/>
      <c r="CD459" s="638">
        <f>'3A 2025-2026 REPORTE CALIFICACI'!A49</f>
        <v>39</v>
      </c>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c r="DF459" s="15"/>
      <c r="DG459" s="15"/>
      <c r="DH459" s="15"/>
      <c r="DI459" s="15"/>
      <c r="DJ459" s="15"/>
      <c r="DK459" s="16"/>
      <c r="DL459" s="639"/>
      <c r="DM459" s="640"/>
      <c r="DN459" s="628"/>
      <c r="DO459" s="641" t="s">
        <v>1008</v>
      </c>
      <c r="DP459" s="12"/>
      <c r="DQ459" s="638">
        <f>'3A 2025-2026 REPORTE CALIFICACI'!A50</f>
        <v>40</v>
      </c>
      <c r="DR459" s="15"/>
      <c r="DS459" s="15"/>
      <c r="DT459" s="15"/>
      <c r="DU459" s="15"/>
      <c r="DV459" s="15"/>
      <c r="DW459" s="15"/>
      <c r="DX459" s="15"/>
      <c r="DY459" s="15"/>
      <c r="DZ459" s="15"/>
      <c r="EA459" s="15"/>
      <c r="EB459" s="15"/>
      <c r="EC459" s="15"/>
      <c r="ED459" s="15"/>
      <c r="EE459" s="15"/>
      <c r="EF459" s="15"/>
      <c r="EG459" s="15"/>
      <c r="EH459" s="15"/>
      <c r="EI459" s="15"/>
      <c r="EJ459" s="15"/>
      <c r="EK459" s="15"/>
      <c r="EL459" s="15"/>
      <c r="EM459" s="15"/>
      <c r="EN459" s="15"/>
      <c r="EO459" s="15"/>
      <c r="EP459" s="15"/>
      <c r="EQ459" s="15"/>
      <c r="ER459" s="15"/>
      <c r="ES459" s="15"/>
      <c r="ET459" s="15"/>
      <c r="EU459" s="15"/>
      <c r="EV459" s="15"/>
      <c r="EW459" s="15"/>
      <c r="EX459" s="16"/>
      <c r="EY459" s="639"/>
    </row>
    <row r="460">
      <c r="A460" s="628"/>
      <c r="B460" s="641" t="s">
        <v>1009</v>
      </c>
      <c r="C460" s="12"/>
      <c r="D460" s="638">
        <f>'3A 2025-2026 REPORTE CALIFICACI'!C47</f>
        <v>32590071</v>
      </c>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6"/>
      <c r="AL460" s="639"/>
      <c r="AM460" s="640"/>
      <c r="AN460" s="628"/>
      <c r="AO460" s="641" t="s">
        <v>1009</v>
      </c>
      <c r="AP460" s="12"/>
      <c r="AQ460" s="638">
        <f>'3A 2025-2026 REPORTE CALIFICACI'!C48</f>
        <v>32790609</v>
      </c>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6"/>
      <c r="BY460" s="639"/>
      <c r="BZ460" s="640"/>
      <c r="CA460" s="628"/>
      <c r="CB460" s="641" t="s">
        <v>1009</v>
      </c>
      <c r="CC460" s="12"/>
      <c r="CD460" s="638">
        <f>'3A 2025-2026 REPORTE CALIFICACI'!C49</f>
        <v>6758894</v>
      </c>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c r="DF460" s="15"/>
      <c r="DG460" s="15"/>
      <c r="DH460" s="15"/>
      <c r="DI460" s="15"/>
      <c r="DJ460" s="15"/>
      <c r="DK460" s="16"/>
      <c r="DL460" s="639"/>
      <c r="DM460" s="640"/>
      <c r="DN460" s="628"/>
      <c r="DO460" s="641" t="s">
        <v>1009</v>
      </c>
      <c r="DP460" s="12"/>
      <c r="DQ460" s="638">
        <f>'3A 2025-2026 REPORTE CALIFICACI'!C50</f>
        <v>32718082</v>
      </c>
      <c r="DR460" s="15"/>
      <c r="DS460" s="15"/>
      <c r="DT460" s="15"/>
      <c r="DU460" s="15"/>
      <c r="DV460" s="15"/>
      <c r="DW460" s="15"/>
      <c r="DX460" s="15"/>
      <c r="DY460" s="15"/>
      <c r="DZ460" s="15"/>
      <c r="EA460" s="15"/>
      <c r="EB460" s="15"/>
      <c r="EC460" s="15"/>
      <c r="ED460" s="15"/>
      <c r="EE460" s="15"/>
      <c r="EF460" s="15"/>
      <c r="EG460" s="15"/>
      <c r="EH460" s="15"/>
      <c r="EI460" s="15"/>
      <c r="EJ460" s="15"/>
      <c r="EK460" s="15"/>
      <c r="EL460" s="15"/>
      <c r="EM460" s="15"/>
      <c r="EN460" s="15"/>
      <c r="EO460" s="15"/>
      <c r="EP460" s="15"/>
      <c r="EQ460" s="15"/>
      <c r="ER460" s="15"/>
      <c r="ES460" s="15"/>
      <c r="ET460" s="15"/>
      <c r="EU460" s="15"/>
      <c r="EV460" s="15"/>
      <c r="EW460" s="15"/>
      <c r="EX460" s="16"/>
      <c r="EY460" s="639"/>
    </row>
    <row r="461">
      <c r="A461" s="628"/>
      <c r="B461" s="641" t="s">
        <v>1010</v>
      </c>
      <c r="C461" s="12"/>
      <c r="D461" s="638" t="str">
        <f>'3A 2025-2026 REPORTE CALIFICACI'!D5</f>
        <v>3A</v>
      </c>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6"/>
      <c r="AL461" s="639"/>
      <c r="AM461" s="640"/>
      <c r="AN461" s="628"/>
      <c r="AO461" s="641" t="s">
        <v>1010</v>
      </c>
      <c r="AP461" s="12"/>
      <c r="AQ461" s="638" t="str">
        <f>'3A 2025-2026 REPORTE CALIFICACI'!D5</f>
        <v>3A</v>
      </c>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6"/>
      <c r="BY461" s="639"/>
      <c r="BZ461" s="640"/>
      <c r="CA461" s="628"/>
      <c r="CB461" s="641" t="s">
        <v>1010</v>
      </c>
      <c r="CC461" s="12"/>
      <c r="CD461" s="638" t="str">
        <f>'3A 2025-2026 REPORTE CALIFICACI'!D5</f>
        <v>3A</v>
      </c>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c r="DF461" s="15"/>
      <c r="DG461" s="15"/>
      <c r="DH461" s="15"/>
      <c r="DI461" s="15"/>
      <c r="DJ461" s="15"/>
      <c r="DK461" s="16"/>
      <c r="DL461" s="639"/>
      <c r="DM461" s="640"/>
      <c r="DN461" s="628"/>
      <c r="DO461" s="641" t="s">
        <v>1010</v>
      </c>
      <c r="DP461" s="12"/>
      <c r="DQ461" s="638" t="str">
        <f>'3A 2025-2026 REPORTE CALIFICACI'!D5</f>
        <v>3A</v>
      </c>
      <c r="DR461" s="15"/>
      <c r="DS461" s="15"/>
      <c r="DT461" s="15"/>
      <c r="DU461" s="15"/>
      <c r="DV461" s="15"/>
      <c r="DW461" s="15"/>
      <c r="DX461" s="15"/>
      <c r="DY461" s="15"/>
      <c r="DZ461" s="15"/>
      <c r="EA461" s="15"/>
      <c r="EB461" s="15"/>
      <c r="EC461" s="15"/>
      <c r="ED461" s="15"/>
      <c r="EE461" s="15"/>
      <c r="EF461" s="15"/>
      <c r="EG461" s="15"/>
      <c r="EH461" s="15"/>
      <c r="EI461" s="15"/>
      <c r="EJ461" s="15"/>
      <c r="EK461" s="15"/>
      <c r="EL461" s="15"/>
      <c r="EM461" s="15"/>
      <c r="EN461" s="15"/>
      <c r="EO461" s="15"/>
      <c r="EP461" s="15"/>
      <c r="EQ461" s="15"/>
      <c r="ER461" s="15"/>
      <c r="ES461" s="15"/>
      <c r="ET461" s="15"/>
      <c r="EU461" s="15"/>
      <c r="EV461" s="15"/>
      <c r="EW461" s="15"/>
      <c r="EX461" s="16"/>
      <c r="EY461" s="639"/>
    </row>
    <row r="462">
      <c r="A462" s="628"/>
      <c r="B462" s="642" t="s">
        <v>977</v>
      </c>
      <c r="C462" s="12"/>
      <c r="D462" s="638" t="str">
        <f>'3A 2025-2026 REPORTE CALIFICACI'!E6</f>
        <v>MAYELIN GARCIA</v>
      </c>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6"/>
      <c r="AL462" s="639"/>
      <c r="AM462" s="640"/>
      <c r="AN462" s="628"/>
      <c r="AO462" s="642" t="s">
        <v>977</v>
      </c>
      <c r="AP462" s="12"/>
      <c r="AQ462" s="638" t="str">
        <f>'3A 2025-2026 REPORTE CALIFICACI'!E6</f>
        <v>MAYELIN GARCIA</v>
      </c>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6"/>
      <c r="BY462" s="639"/>
      <c r="BZ462" s="640"/>
      <c r="CA462" s="628"/>
      <c r="CB462" s="642" t="s">
        <v>977</v>
      </c>
      <c r="CC462" s="12"/>
      <c r="CD462" s="638" t="str">
        <f>'3A 2025-2026 REPORTE CALIFICACI'!E6</f>
        <v>MAYELIN GARCIA</v>
      </c>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c r="DF462" s="15"/>
      <c r="DG462" s="15"/>
      <c r="DH462" s="15"/>
      <c r="DI462" s="15"/>
      <c r="DJ462" s="15"/>
      <c r="DK462" s="16"/>
      <c r="DL462" s="639"/>
      <c r="DM462" s="640"/>
      <c r="DN462" s="628"/>
      <c r="DO462" s="642" t="s">
        <v>977</v>
      </c>
      <c r="DP462" s="12"/>
      <c r="DQ462" s="638" t="str">
        <f>'3A 2025-2026 REPORTE CALIFICACI'!E6</f>
        <v>MAYELIN GARCIA</v>
      </c>
      <c r="DR462" s="15"/>
      <c r="DS462" s="15"/>
      <c r="DT462" s="15"/>
      <c r="DU462" s="15"/>
      <c r="DV462" s="15"/>
      <c r="DW462" s="15"/>
      <c r="DX462" s="15"/>
      <c r="DY462" s="15"/>
      <c r="DZ462" s="15"/>
      <c r="EA462" s="15"/>
      <c r="EB462" s="15"/>
      <c r="EC462" s="15"/>
      <c r="ED462" s="15"/>
      <c r="EE462" s="15"/>
      <c r="EF462" s="15"/>
      <c r="EG462" s="15"/>
      <c r="EH462" s="15"/>
      <c r="EI462" s="15"/>
      <c r="EJ462" s="15"/>
      <c r="EK462" s="15"/>
      <c r="EL462" s="15"/>
      <c r="EM462" s="15"/>
      <c r="EN462" s="15"/>
      <c r="EO462" s="15"/>
      <c r="EP462" s="15"/>
      <c r="EQ462" s="15"/>
      <c r="ER462" s="15"/>
      <c r="ES462" s="15"/>
      <c r="ET462" s="15"/>
      <c r="EU462" s="15"/>
      <c r="EV462" s="15"/>
      <c r="EW462" s="15"/>
      <c r="EX462" s="16"/>
      <c r="EY462" s="639"/>
    </row>
    <row r="463">
      <c r="A463" s="628"/>
      <c r="B463" s="643"/>
      <c r="C463" s="643"/>
      <c r="D463" s="643"/>
      <c r="E463" s="643"/>
      <c r="F463" s="643"/>
      <c r="G463" s="643"/>
      <c r="H463" s="643"/>
      <c r="I463" s="643"/>
      <c r="J463" s="643"/>
      <c r="K463" s="643"/>
      <c r="L463" s="643"/>
      <c r="M463" s="643"/>
      <c r="N463" s="643"/>
      <c r="O463" s="643"/>
      <c r="P463" s="643"/>
      <c r="Q463" s="643"/>
      <c r="R463" s="643"/>
      <c r="S463" s="643"/>
      <c r="T463" s="643"/>
      <c r="U463" s="643"/>
      <c r="V463" s="643"/>
      <c r="W463" s="643"/>
      <c r="X463" s="643"/>
      <c r="Y463" s="643"/>
      <c r="Z463" s="643"/>
      <c r="AA463" s="643"/>
      <c r="AB463" s="643"/>
      <c r="AC463" s="643"/>
      <c r="AD463" s="643"/>
      <c r="AE463" s="643"/>
      <c r="AF463" s="643"/>
      <c r="AG463" s="643"/>
      <c r="AH463" s="643"/>
      <c r="AI463" s="643"/>
      <c r="AJ463" s="643"/>
      <c r="AK463" s="643"/>
      <c r="AL463" s="644"/>
      <c r="AM463" s="643"/>
      <c r="AN463" s="628"/>
      <c r="AO463" s="643"/>
      <c r="AP463" s="643"/>
      <c r="AQ463" s="643"/>
      <c r="AR463" s="643"/>
      <c r="AS463" s="643"/>
      <c r="AT463" s="643"/>
      <c r="AU463" s="643"/>
      <c r="AV463" s="643"/>
      <c r="AW463" s="643"/>
      <c r="AX463" s="643"/>
      <c r="AY463" s="643"/>
      <c r="AZ463" s="643"/>
      <c r="BA463" s="643"/>
      <c r="BB463" s="643"/>
      <c r="BC463" s="643"/>
      <c r="BD463" s="643"/>
      <c r="BE463" s="643"/>
      <c r="BF463" s="643"/>
      <c r="BG463" s="643"/>
      <c r="BH463" s="643"/>
      <c r="BI463" s="643"/>
      <c r="BJ463" s="643"/>
      <c r="BK463" s="643"/>
      <c r="BL463" s="643"/>
      <c r="BM463" s="643"/>
      <c r="BN463" s="643"/>
      <c r="BO463" s="643"/>
      <c r="BP463" s="643"/>
      <c r="BQ463" s="643"/>
      <c r="BR463" s="643"/>
      <c r="BS463" s="643"/>
      <c r="BT463" s="643"/>
      <c r="BU463" s="643"/>
      <c r="BV463" s="643"/>
      <c r="BW463" s="643"/>
      <c r="BX463" s="643"/>
      <c r="BY463" s="644"/>
      <c r="BZ463" s="643"/>
      <c r="CA463" s="628"/>
      <c r="CB463" s="643"/>
      <c r="CC463" s="643"/>
      <c r="CD463" s="643"/>
      <c r="CE463" s="643"/>
      <c r="CF463" s="643"/>
      <c r="CG463" s="643"/>
      <c r="CH463" s="643"/>
      <c r="CI463" s="643"/>
      <c r="CJ463" s="643"/>
      <c r="CK463" s="643"/>
      <c r="CL463" s="643"/>
      <c r="CM463" s="643"/>
      <c r="CN463" s="643"/>
      <c r="CO463" s="643"/>
      <c r="CP463" s="643"/>
      <c r="CQ463" s="643"/>
      <c r="CR463" s="643"/>
      <c r="CS463" s="643"/>
      <c r="CT463" s="643"/>
      <c r="CU463" s="643"/>
      <c r="CV463" s="643"/>
      <c r="CW463" s="643"/>
      <c r="CX463" s="643"/>
      <c r="CY463" s="643"/>
      <c r="CZ463" s="643"/>
      <c r="DA463" s="643"/>
      <c r="DB463" s="643"/>
      <c r="DC463" s="643"/>
      <c r="DD463" s="643"/>
      <c r="DE463" s="643"/>
      <c r="DF463" s="643"/>
      <c r="DG463" s="643"/>
      <c r="DH463" s="643"/>
      <c r="DI463" s="643"/>
      <c r="DJ463" s="643"/>
      <c r="DK463" s="643"/>
      <c r="DL463" s="644"/>
      <c r="DM463" s="643"/>
      <c r="DN463" s="628"/>
      <c r="DO463" s="643"/>
      <c r="DP463" s="643"/>
      <c r="DQ463" s="643"/>
      <c r="DR463" s="643"/>
      <c r="DS463" s="643"/>
      <c r="DT463" s="643"/>
      <c r="DU463" s="643"/>
      <c r="DV463" s="643"/>
      <c r="DW463" s="643"/>
      <c r="DX463" s="643"/>
      <c r="DY463" s="643"/>
      <c r="DZ463" s="643"/>
      <c r="EA463" s="643"/>
      <c r="EB463" s="643"/>
      <c r="EC463" s="643"/>
      <c r="ED463" s="643"/>
      <c r="EE463" s="643"/>
      <c r="EF463" s="643"/>
      <c r="EG463" s="643"/>
      <c r="EH463" s="643"/>
      <c r="EI463" s="643"/>
      <c r="EJ463" s="643"/>
      <c r="EK463" s="643"/>
      <c r="EL463" s="643"/>
      <c r="EM463" s="643"/>
      <c r="EN463" s="643"/>
      <c r="EO463" s="643"/>
      <c r="EP463" s="643"/>
      <c r="EQ463" s="643"/>
      <c r="ER463" s="643"/>
      <c r="ES463" s="643"/>
      <c r="ET463" s="643"/>
      <c r="EU463" s="643"/>
      <c r="EV463" s="643"/>
      <c r="EW463" s="643"/>
      <c r="EX463" s="643"/>
      <c r="EY463" s="644"/>
    </row>
    <row r="464">
      <c r="A464" s="628"/>
      <c r="B464" s="643"/>
      <c r="C464" s="643"/>
      <c r="D464" s="643"/>
      <c r="E464" s="643"/>
      <c r="F464" s="643"/>
      <c r="G464" s="643"/>
      <c r="H464" s="643"/>
      <c r="I464" s="643"/>
      <c r="J464" s="643"/>
      <c r="K464" s="643"/>
      <c r="L464" s="643"/>
      <c r="M464" s="643"/>
      <c r="N464" s="643"/>
      <c r="O464" s="643"/>
      <c r="P464" s="643"/>
      <c r="Q464" s="643"/>
      <c r="R464" s="643"/>
      <c r="S464" s="643"/>
      <c r="T464" s="643"/>
      <c r="U464" s="643"/>
      <c r="V464" s="643"/>
      <c r="W464" s="643"/>
      <c r="X464" s="643"/>
      <c r="Y464" s="643"/>
      <c r="Z464" s="643"/>
      <c r="AA464" s="643"/>
      <c r="AB464" s="643"/>
      <c r="AC464" s="643"/>
      <c r="AD464" s="643"/>
      <c r="AE464" s="643"/>
      <c r="AF464" s="643"/>
      <c r="AG464" s="643"/>
      <c r="AH464" s="643"/>
      <c r="AI464" s="643"/>
      <c r="AJ464" s="643"/>
      <c r="AK464" s="643"/>
      <c r="AL464" s="644"/>
      <c r="AM464" s="643"/>
      <c r="AN464" s="628"/>
      <c r="AO464" s="643"/>
      <c r="AP464" s="643"/>
      <c r="AQ464" s="643"/>
      <c r="AR464" s="643"/>
      <c r="AS464" s="643"/>
      <c r="AT464" s="643"/>
      <c r="AU464" s="643"/>
      <c r="AV464" s="643"/>
      <c r="AW464" s="643"/>
      <c r="AX464" s="643"/>
      <c r="AY464" s="643"/>
      <c r="AZ464" s="643"/>
      <c r="BA464" s="643"/>
      <c r="BB464" s="643"/>
      <c r="BC464" s="643"/>
      <c r="BD464" s="643"/>
      <c r="BE464" s="643"/>
      <c r="BF464" s="643"/>
      <c r="BG464" s="643"/>
      <c r="BH464" s="643"/>
      <c r="BI464" s="643"/>
      <c r="BJ464" s="643"/>
      <c r="BK464" s="643"/>
      <c r="BL464" s="643"/>
      <c r="BM464" s="643"/>
      <c r="BN464" s="643"/>
      <c r="BO464" s="643"/>
      <c r="BP464" s="643"/>
      <c r="BQ464" s="643"/>
      <c r="BR464" s="643"/>
      <c r="BS464" s="643"/>
      <c r="BT464" s="643"/>
      <c r="BU464" s="643"/>
      <c r="BV464" s="643"/>
      <c r="BW464" s="643"/>
      <c r="BX464" s="643"/>
      <c r="BY464" s="644"/>
      <c r="BZ464" s="643"/>
      <c r="CA464" s="628"/>
      <c r="CB464" s="643"/>
      <c r="CC464" s="643"/>
      <c r="CD464" s="643"/>
      <c r="CE464" s="643"/>
      <c r="CF464" s="643"/>
      <c r="CG464" s="643"/>
      <c r="CH464" s="643"/>
      <c r="CI464" s="643"/>
      <c r="CJ464" s="643"/>
      <c r="CK464" s="643"/>
      <c r="CL464" s="643"/>
      <c r="CM464" s="643"/>
      <c r="CN464" s="643"/>
      <c r="CO464" s="643"/>
      <c r="CP464" s="643"/>
      <c r="CQ464" s="643"/>
      <c r="CR464" s="643"/>
      <c r="CS464" s="643"/>
      <c r="CT464" s="643"/>
      <c r="CU464" s="643"/>
      <c r="CV464" s="643"/>
      <c r="CW464" s="643"/>
      <c r="CX464" s="643"/>
      <c r="CY464" s="643"/>
      <c r="CZ464" s="643"/>
      <c r="DA464" s="643"/>
      <c r="DB464" s="643"/>
      <c r="DC464" s="643"/>
      <c r="DD464" s="643"/>
      <c r="DE464" s="643"/>
      <c r="DF464" s="643"/>
      <c r="DG464" s="643"/>
      <c r="DH464" s="643"/>
      <c r="DI464" s="643"/>
      <c r="DJ464" s="643"/>
      <c r="DK464" s="643"/>
      <c r="DL464" s="644"/>
      <c r="DM464" s="643"/>
      <c r="DN464" s="628"/>
      <c r="DO464" s="643"/>
      <c r="DP464" s="643"/>
      <c r="DQ464" s="643"/>
      <c r="DR464" s="643"/>
      <c r="DS464" s="643"/>
      <c r="DT464" s="643"/>
      <c r="DU464" s="643"/>
      <c r="DV464" s="643"/>
      <c r="DW464" s="643"/>
      <c r="DX464" s="643"/>
      <c r="DY464" s="643"/>
      <c r="DZ464" s="643"/>
      <c r="EA464" s="643"/>
      <c r="EB464" s="643"/>
      <c r="EC464" s="643"/>
      <c r="ED464" s="643"/>
      <c r="EE464" s="643"/>
      <c r="EF464" s="643"/>
      <c r="EG464" s="643"/>
      <c r="EH464" s="643"/>
      <c r="EI464" s="643"/>
      <c r="EJ464" s="643"/>
      <c r="EK464" s="643"/>
      <c r="EL464" s="643"/>
      <c r="EM464" s="643"/>
      <c r="EN464" s="643"/>
      <c r="EO464" s="643"/>
      <c r="EP464" s="643"/>
      <c r="EQ464" s="643"/>
      <c r="ER464" s="643"/>
      <c r="ES464" s="643"/>
      <c r="ET464" s="643"/>
      <c r="EU464" s="643"/>
      <c r="EV464" s="643"/>
      <c r="EW464" s="643"/>
      <c r="EX464" s="643"/>
      <c r="EY464" s="644"/>
    </row>
    <row r="465">
      <c r="A465" s="645"/>
      <c r="B465" s="646" t="s">
        <v>1011</v>
      </c>
      <c r="C465" s="16"/>
      <c r="D465" s="646" t="s">
        <v>981</v>
      </c>
      <c r="E465" s="15"/>
      <c r="F465" s="15"/>
      <c r="G465" s="16"/>
      <c r="H465" s="646" t="s">
        <v>1012</v>
      </c>
      <c r="I465" s="15"/>
      <c r="J465" s="15"/>
      <c r="K465" s="16"/>
      <c r="L465" s="646" t="s">
        <v>983</v>
      </c>
      <c r="M465" s="15"/>
      <c r="N465" s="15"/>
      <c r="O465" s="16"/>
      <c r="P465" s="646" t="s">
        <v>984</v>
      </c>
      <c r="Q465" s="15"/>
      <c r="R465" s="15"/>
      <c r="S465" s="16"/>
      <c r="T465" s="647" t="s">
        <v>985</v>
      </c>
      <c r="U465" s="15"/>
      <c r="V465" s="15"/>
      <c r="W465" s="16"/>
      <c r="X465" s="648" t="s">
        <v>986</v>
      </c>
      <c r="Y465" s="648" t="s">
        <v>652</v>
      </c>
      <c r="Z465" s="646" t="s">
        <v>987</v>
      </c>
      <c r="AA465" s="15"/>
      <c r="AB465" s="15"/>
      <c r="AC465" s="16"/>
      <c r="AD465" s="646" t="s">
        <v>988</v>
      </c>
      <c r="AE465" s="15"/>
      <c r="AF465" s="15"/>
      <c r="AG465" s="16"/>
      <c r="AH465" s="646" t="s">
        <v>989</v>
      </c>
      <c r="AI465" s="16"/>
      <c r="AJ465" s="646" t="s">
        <v>656</v>
      </c>
      <c r="AK465" s="16"/>
      <c r="AL465" s="649"/>
      <c r="AM465" s="650"/>
      <c r="AN465" s="645"/>
      <c r="AO465" s="646" t="s">
        <v>1011</v>
      </c>
      <c r="AP465" s="16"/>
      <c r="AQ465" s="646" t="s">
        <v>981</v>
      </c>
      <c r="AR465" s="15"/>
      <c r="AS465" s="15"/>
      <c r="AT465" s="16"/>
      <c r="AU465" s="646" t="s">
        <v>1012</v>
      </c>
      <c r="AV465" s="15"/>
      <c r="AW465" s="15"/>
      <c r="AX465" s="16"/>
      <c r="AY465" s="646" t="s">
        <v>983</v>
      </c>
      <c r="AZ465" s="15"/>
      <c r="BA465" s="15"/>
      <c r="BB465" s="16"/>
      <c r="BC465" s="646" t="s">
        <v>984</v>
      </c>
      <c r="BD465" s="15"/>
      <c r="BE465" s="15"/>
      <c r="BF465" s="16"/>
      <c r="BG465" s="647" t="s">
        <v>985</v>
      </c>
      <c r="BH465" s="15"/>
      <c r="BI465" s="15"/>
      <c r="BJ465" s="16"/>
      <c r="BK465" s="648" t="s">
        <v>986</v>
      </c>
      <c r="BL465" s="648" t="s">
        <v>652</v>
      </c>
      <c r="BM465" s="646" t="s">
        <v>987</v>
      </c>
      <c r="BN465" s="15"/>
      <c r="BO465" s="15"/>
      <c r="BP465" s="16"/>
      <c r="BQ465" s="646" t="s">
        <v>988</v>
      </c>
      <c r="BR465" s="15"/>
      <c r="BS465" s="15"/>
      <c r="BT465" s="16"/>
      <c r="BU465" s="646" t="s">
        <v>989</v>
      </c>
      <c r="BV465" s="16"/>
      <c r="BW465" s="646" t="s">
        <v>656</v>
      </c>
      <c r="BX465" s="16"/>
      <c r="BY465" s="649"/>
      <c r="BZ465" s="650"/>
      <c r="CA465" s="645"/>
      <c r="CB465" s="646" t="s">
        <v>1011</v>
      </c>
      <c r="CC465" s="16"/>
      <c r="CD465" s="646" t="s">
        <v>981</v>
      </c>
      <c r="CE465" s="15"/>
      <c r="CF465" s="15"/>
      <c r="CG465" s="16"/>
      <c r="CH465" s="646" t="s">
        <v>1012</v>
      </c>
      <c r="CI465" s="15"/>
      <c r="CJ465" s="15"/>
      <c r="CK465" s="16"/>
      <c r="CL465" s="646" t="s">
        <v>983</v>
      </c>
      <c r="CM465" s="15"/>
      <c r="CN465" s="15"/>
      <c r="CO465" s="16"/>
      <c r="CP465" s="646" t="s">
        <v>984</v>
      </c>
      <c r="CQ465" s="15"/>
      <c r="CR465" s="15"/>
      <c r="CS465" s="16"/>
      <c r="CT465" s="647" t="s">
        <v>985</v>
      </c>
      <c r="CU465" s="15"/>
      <c r="CV465" s="15"/>
      <c r="CW465" s="16"/>
      <c r="CX465" s="648" t="s">
        <v>986</v>
      </c>
      <c r="CY465" s="648" t="s">
        <v>652</v>
      </c>
      <c r="CZ465" s="646" t="s">
        <v>987</v>
      </c>
      <c r="DA465" s="15"/>
      <c r="DB465" s="15"/>
      <c r="DC465" s="16"/>
      <c r="DD465" s="646" t="s">
        <v>988</v>
      </c>
      <c r="DE465" s="15"/>
      <c r="DF465" s="15"/>
      <c r="DG465" s="16"/>
      <c r="DH465" s="646" t="s">
        <v>989</v>
      </c>
      <c r="DI465" s="16"/>
      <c r="DJ465" s="646" t="s">
        <v>656</v>
      </c>
      <c r="DK465" s="16"/>
      <c r="DL465" s="649"/>
      <c r="DM465" s="650"/>
      <c r="DN465" s="645"/>
      <c r="DO465" s="646" t="s">
        <v>1011</v>
      </c>
      <c r="DP465" s="16"/>
      <c r="DQ465" s="646" t="s">
        <v>981</v>
      </c>
      <c r="DR465" s="15"/>
      <c r="DS465" s="15"/>
      <c r="DT465" s="16"/>
      <c r="DU465" s="646" t="s">
        <v>1012</v>
      </c>
      <c r="DV465" s="15"/>
      <c r="DW465" s="15"/>
      <c r="DX465" s="16"/>
      <c r="DY465" s="646" t="s">
        <v>983</v>
      </c>
      <c r="DZ465" s="15"/>
      <c r="EA465" s="15"/>
      <c r="EB465" s="16"/>
      <c r="EC465" s="646" t="s">
        <v>984</v>
      </c>
      <c r="ED465" s="15"/>
      <c r="EE465" s="15"/>
      <c r="EF465" s="16"/>
      <c r="EG465" s="647" t="s">
        <v>985</v>
      </c>
      <c r="EH465" s="15"/>
      <c r="EI465" s="15"/>
      <c r="EJ465" s="16"/>
      <c r="EK465" s="648" t="s">
        <v>986</v>
      </c>
      <c r="EL465" s="648" t="s">
        <v>652</v>
      </c>
      <c r="EM465" s="646" t="s">
        <v>987</v>
      </c>
      <c r="EN465" s="15"/>
      <c r="EO465" s="15"/>
      <c r="EP465" s="16"/>
      <c r="EQ465" s="646" t="s">
        <v>988</v>
      </c>
      <c r="ER465" s="15"/>
      <c r="ES465" s="15"/>
      <c r="ET465" s="16"/>
      <c r="EU465" s="646" t="s">
        <v>989</v>
      </c>
      <c r="EV465" s="16"/>
      <c r="EW465" s="646" t="s">
        <v>656</v>
      </c>
      <c r="EX465" s="16"/>
      <c r="EY465" s="649"/>
    </row>
    <row r="466" ht="130.5" customHeight="1">
      <c r="A466" s="651"/>
      <c r="B466" s="652" t="s">
        <v>1013</v>
      </c>
      <c r="C466" s="16"/>
      <c r="D466" s="653" t="s">
        <v>631</v>
      </c>
      <c r="E466" s="654" t="s">
        <v>633</v>
      </c>
      <c r="F466" s="653" t="s">
        <v>635</v>
      </c>
      <c r="G466" s="653" t="s">
        <v>637</v>
      </c>
      <c r="H466" s="653" t="s">
        <v>631</v>
      </c>
      <c r="I466" s="654" t="s">
        <v>633</v>
      </c>
      <c r="J466" s="653" t="s">
        <v>635</v>
      </c>
      <c r="K466" s="653" t="s">
        <v>637</v>
      </c>
      <c r="L466" s="653" t="s">
        <v>631</v>
      </c>
      <c r="M466" s="654" t="s">
        <v>633</v>
      </c>
      <c r="N466" s="653" t="s">
        <v>635</v>
      </c>
      <c r="O466" s="653" t="s">
        <v>637</v>
      </c>
      <c r="P466" s="653" t="s">
        <v>631</v>
      </c>
      <c r="Q466" s="654" t="s">
        <v>633</v>
      </c>
      <c r="R466" s="653" t="s">
        <v>635</v>
      </c>
      <c r="S466" s="652" t="s">
        <v>637</v>
      </c>
      <c r="T466" s="655" t="s">
        <v>991</v>
      </c>
      <c r="U466" s="654" t="s">
        <v>992</v>
      </c>
      <c r="V466" s="653" t="s">
        <v>993</v>
      </c>
      <c r="W466" s="653" t="s">
        <v>994</v>
      </c>
      <c r="X466" s="43"/>
      <c r="Y466" s="43"/>
      <c r="Z466" s="656" t="s">
        <v>995</v>
      </c>
      <c r="AA466" s="656" t="s">
        <v>734</v>
      </c>
      <c r="AB466" s="656" t="s">
        <v>996</v>
      </c>
      <c r="AC466" s="657" t="s">
        <v>665</v>
      </c>
      <c r="AD466" s="656" t="s">
        <v>997</v>
      </c>
      <c r="AE466" s="656" t="s">
        <v>998</v>
      </c>
      <c r="AF466" s="656" t="s">
        <v>999</v>
      </c>
      <c r="AG466" s="657" t="s">
        <v>669</v>
      </c>
      <c r="AH466" s="658" t="s">
        <v>1000</v>
      </c>
      <c r="AI466" s="653" t="s">
        <v>1001</v>
      </c>
      <c r="AJ466" s="658" t="s">
        <v>579</v>
      </c>
      <c r="AK466" s="658" t="s">
        <v>672</v>
      </c>
      <c r="AL466" s="659"/>
      <c r="AM466" s="660"/>
      <c r="AN466" s="651"/>
      <c r="AO466" s="652" t="s">
        <v>1013</v>
      </c>
      <c r="AP466" s="16"/>
      <c r="AQ466" s="653" t="s">
        <v>631</v>
      </c>
      <c r="AR466" s="654" t="s">
        <v>633</v>
      </c>
      <c r="AS466" s="653" t="s">
        <v>635</v>
      </c>
      <c r="AT466" s="653" t="s">
        <v>637</v>
      </c>
      <c r="AU466" s="653" t="s">
        <v>631</v>
      </c>
      <c r="AV466" s="654" t="s">
        <v>633</v>
      </c>
      <c r="AW466" s="653" t="s">
        <v>635</v>
      </c>
      <c r="AX466" s="653" t="s">
        <v>637</v>
      </c>
      <c r="AY466" s="653" t="s">
        <v>631</v>
      </c>
      <c r="AZ466" s="654" t="s">
        <v>633</v>
      </c>
      <c r="BA466" s="653" t="s">
        <v>635</v>
      </c>
      <c r="BB466" s="653" t="s">
        <v>637</v>
      </c>
      <c r="BC466" s="653" t="s">
        <v>631</v>
      </c>
      <c r="BD466" s="654" t="s">
        <v>633</v>
      </c>
      <c r="BE466" s="653" t="s">
        <v>635</v>
      </c>
      <c r="BF466" s="652" t="s">
        <v>637</v>
      </c>
      <c r="BG466" s="655" t="s">
        <v>991</v>
      </c>
      <c r="BH466" s="654" t="s">
        <v>992</v>
      </c>
      <c r="BI466" s="653" t="s">
        <v>993</v>
      </c>
      <c r="BJ466" s="653" t="s">
        <v>994</v>
      </c>
      <c r="BK466" s="43"/>
      <c r="BL466" s="43"/>
      <c r="BM466" s="656" t="s">
        <v>995</v>
      </c>
      <c r="BN466" s="656" t="s">
        <v>734</v>
      </c>
      <c r="BO466" s="656" t="s">
        <v>996</v>
      </c>
      <c r="BP466" s="657" t="s">
        <v>665</v>
      </c>
      <c r="BQ466" s="656" t="s">
        <v>997</v>
      </c>
      <c r="BR466" s="656" t="s">
        <v>998</v>
      </c>
      <c r="BS466" s="656" t="s">
        <v>999</v>
      </c>
      <c r="BT466" s="657" t="s">
        <v>669</v>
      </c>
      <c r="BU466" s="658" t="s">
        <v>1000</v>
      </c>
      <c r="BV466" s="653" t="s">
        <v>1001</v>
      </c>
      <c r="BW466" s="658" t="s">
        <v>579</v>
      </c>
      <c r="BX466" s="658" t="s">
        <v>672</v>
      </c>
      <c r="BY466" s="659"/>
      <c r="BZ466" s="660"/>
      <c r="CA466" s="651"/>
      <c r="CB466" s="652" t="s">
        <v>1013</v>
      </c>
      <c r="CC466" s="16"/>
      <c r="CD466" s="653" t="s">
        <v>631</v>
      </c>
      <c r="CE466" s="654" t="s">
        <v>633</v>
      </c>
      <c r="CF466" s="653" t="s">
        <v>635</v>
      </c>
      <c r="CG466" s="653" t="s">
        <v>637</v>
      </c>
      <c r="CH466" s="653" t="s">
        <v>631</v>
      </c>
      <c r="CI466" s="654" t="s">
        <v>633</v>
      </c>
      <c r="CJ466" s="653" t="s">
        <v>635</v>
      </c>
      <c r="CK466" s="653" t="s">
        <v>637</v>
      </c>
      <c r="CL466" s="653" t="s">
        <v>631</v>
      </c>
      <c r="CM466" s="654" t="s">
        <v>633</v>
      </c>
      <c r="CN466" s="653" t="s">
        <v>635</v>
      </c>
      <c r="CO466" s="653" t="s">
        <v>637</v>
      </c>
      <c r="CP466" s="653" t="s">
        <v>631</v>
      </c>
      <c r="CQ466" s="654" t="s">
        <v>633</v>
      </c>
      <c r="CR466" s="653" t="s">
        <v>635</v>
      </c>
      <c r="CS466" s="652" t="s">
        <v>637</v>
      </c>
      <c r="CT466" s="655" t="s">
        <v>991</v>
      </c>
      <c r="CU466" s="654" t="s">
        <v>992</v>
      </c>
      <c r="CV466" s="653" t="s">
        <v>993</v>
      </c>
      <c r="CW466" s="653" t="s">
        <v>994</v>
      </c>
      <c r="CX466" s="43"/>
      <c r="CY466" s="43"/>
      <c r="CZ466" s="656" t="s">
        <v>995</v>
      </c>
      <c r="DA466" s="656" t="s">
        <v>734</v>
      </c>
      <c r="DB466" s="656" t="s">
        <v>996</v>
      </c>
      <c r="DC466" s="657" t="s">
        <v>665</v>
      </c>
      <c r="DD466" s="656" t="s">
        <v>997</v>
      </c>
      <c r="DE466" s="656" t="s">
        <v>998</v>
      </c>
      <c r="DF466" s="656" t="s">
        <v>999</v>
      </c>
      <c r="DG466" s="657" t="s">
        <v>669</v>
      </c>
      <c r="DH466" s="658" t="s">
        <v>1000</v>
      </c>
      <c r="DI466" s="653" t="s">
        <v>1001</v>
      </c>
      <c r="DJ466" s="658" t="s">
        <v>579</v>
      </c>
      <c r="DK466" s="658" t="s">
        <v>672</v>
      </c>
      <c r="DL466" s="659"/>
      <c r="DM466" s="660"/>
      <c r="DN466" s="651"/>
      <c r="DO466" s="652" t="s">
        <v>1013</v>
      </c>
      <c r="DP466" s="16"/>
      <c r="DQ466" s="653" t="s">
        <v>631</v>
      </c>
      <c r="DR466" s="654" t="s">
        <v>633</v>
      </c>
      <c r="DS466" s="653" t="s">
        <v>635</v>
      </c>
      <c r="DT466" s="653" t="s">
        <v>637</v>
      </c>
      <c r="DU466" s="653" t="s">
        <v>631</v>
      </c>
      <c r="DV466" s="654" t="s">
        <v>633</v>
      </c>
      <c r="DW466" s="653" t="s">
        <v>635</v>
      </c>
      <c r="DX466" s="653" t="s">
        <v>637</v>
      </c>
      <c r="DY466" s="653" t="s">
        <v>631</v>
      </c>
      <c r="DZ466" s="654" t="s">
        <v>633</v>
      </c>
      <c r="EA466" s="653" t="s">
        <v>635</v>
      </c>
      <c r="EB466" s="653" t="s">
        <v>637</v>
      </c>
      <c r="EC466" s="653" t="s">
        <v>631</v>
      </c>
      <c r="ED466" s="654" t="s">
        <v>633</v>
      </c>
      <c r="EE466" s="653" t="s">
        <v>635</v>
      </c>
      <c r="EF466" s="652" t="s">
        <v>637</v>
      </c>
      <c r="EG466" s="655" t="s">
        <v>991</v>
      </c>
      <c r="EH466" s="654" t="s">
        <v>992</v>
      </c>
      <c r="EI466" s="653" t="s">
        <v>993</v>
      </c>
      <c r="EJ466" s="653" t="s">
        <v>994</v>
      </c>
      <c r="EK466" s="43"/>
      <c r="EL466" s="43"/>
      <c r="EM466" s="656" t="s">
        <v>995</v>
      </c>
      <c r="EN466" s="656" t="s">
        <v>734</v>
      </c>
      <c r="EO466" s="656" t="s">
        <v>996</v>
      </c>
      <c r="EP466" s="657" t="s">
        <v>665</v>
      </c>
      <c r="EQ466" s="656" t="s">
        <v>997</v>
      </c>
      <c r="ER466" s="656" t="s">
        <v>998</v>
      </c>
      <c r="ES466" s="656" t="s">
        <v>999</v>
      </c>
      <c r="ET466" s="657" t="s">
        <v>669</v>
      </c>
      <c r="EU466" s="658" t="s">
        <v>1000</v>
      </c>
      <c r="EV466" s="653" t="s">
        <v>1001</v>
      </c>
      <c r="EW466" s="658" t="s">
        <v>579</v>
      </c>
      <c r="EX466" s="658" t="s">
        <v>672</v>
      </c>
      <c r="EY466" s="659"/>
    </row>
    <row r="467" ht="52.5" customHeight="1">
      <c r="A467" s="661"/>
      <c r="B467" s="662" t="s">
        <v>1014</v>
      </c>
      <c r="C467" s="663" t="s">
        <v>980</v>
      </c>
      <c r="D467" s="664">
        <f>'3A 2025-2026 REPORTE CALIFICACI'!E47</f>
        <v>86</v>
      </c>
      <c r="E467" s="664">
        <f>'3A 2025-2026 REPORTE CALIFICACI'!F47</f>
        <v>87</v>
      </c>
      <c r="F467" s="665">
        <f>'3A 2025-2026 REPORTE CALIFICACI'!G47</f>
        <v>81</v>
      </c>
      <c r="G467" s="664">
        <f>'3A 2025-2026 REPORTE CALIFICACI'!H47</f>
        <v>0</v>
      </c>
      <c r="H467" s="664">
        <f>'3A 2025-2026 REPORTE CALIFICACI'!I47</f>
        <v>82</v>
      </c>
      <c r="I467" s="664">
        <f>'3A 2025-2026 REPORTE CALIFICACI'!J47</f>
        <v>85</v>
      </c>
      <c r="J467" s="664">
        <f>'3A 2025-2026 REPORTE CALIFICACI'!K47</f>
        <v>85</v>
      </c>
      <c r="K467" s="664">
        <f>'3A 2025-2026 REPORTE CALIFICACI'!L47</f>
        <v>0</v>
      </c>
      <c r="L467" s="664">
        <f>'3A 2025-2026 REPORTE CALIFICACI'!M47</f>
        <v>88</v>
      </c>
      <c r="M467" s="664">
        <f>'3A 2025-2026 REPORTE CALIFICACI'!N47</f>
        <v>89</v>
      </c>
      <c r="N467" s="664">
        <f>'3A 2025-2026 REPORTE CALIFICACI'!O47</f>
        <v>91</v>
      </c>
      <c r="O467" s="664">
        <f>'3A 2025-2026 REPORTE CALIFICACI'!P47</f>
        <v>0</v>
      </c>
      <c r="P467" s="664">
        <f>'3A 2025-2026 REPORTE CALIFICACI'!Q47</f>
        <v>83</v>
      </c>
      <c r="Q467" s="664">
        <f>'3A 2025-2026 REPORTE CALIFICACI'!R47</f>
        <v>96</v>
      </c>
      <c r="R467" s="664">
        <f>'3A 2025-2026 REPORTE CALIFICACI'!S47</f>
        <v>91</v>
      </c>
      <c r="S467" s="664">
        <f>'3A 2025-2026 REPORTE CALIFICACI'!T47</f>
        <v>0</v>
      </c>
      <c r="T467" s="664"/>
      <c r="U467" s="664"/>
      <c r="V467" s="664"/>
      <c r="W467" s="664"/>
      <c r="X467" s="664"/>
      <c r="Y467" s="664"/>
      <c r="Z467" s="664"/>
      <c r="AA467" s="664"/>
      <c r="AB467" s="664"/>
      <c r="AC467" s="664"/>
      <c r="AD467" s="664"/>
      <c r="AE467" s="664"/>
      <c r="AF467" s="664"/>
      <c r="AG467" s="664"/>
      <c r="AH467" s="664"/>
      <c r="AI467" s="664"/>
      <c r="AJ467" s="664"/>
      <c r="AK467" s="664"/>
      <c r="AL467" s="666"/>
      <c r="AM467" s="667"/>
      <c r="AN467" s="661"/>
      <c r="AO467" s="662" t="s">
        <v>1014</v>
      </c>
      <c r="AP467" s="663" t="s">
        <v>980</v>
      </c>
      <c r="AQ467" s="664">
        <f>'3A 2025-2026 REPORTE CALIFICACI'!E48</f>
        <v>85</v>
      </c>
      <c r="AR467" s="664">
        <f>'3A 2025-2026 REPORTE CALIFICACI'!F48</f>
        <v>89</v>
      </c>
      <c r="AS467" s="665">
        <f>'3A 2025-2026 REPORTE CALIFICACI'!G48</f>
        <v>88</v>
      </c>
      <c r="AT467" s="664">
        <f>'3A 2025-2026 REPORTE CALIFICACI'!H48</f>
        <v>0</v>
      </c>
      <c r="AU467" s="664">
        <f>'3A 2025-2026 REPORTE CALIFICACI'!I48</f>
        <v>87</v>
      </c>
      <c r="AV467" s="664">
        <f>'3A 2025-2026 REPORTE CALIFICACI'!J48</f>
        <v>87</v>
      </c>
      <c r="AW467" s="664">
        <f>'3A 2025-2026 REPORTE CALIFICACI'!K48</f>
        <v>87</v>
      </c>
      <c r="AX467" s="664">
        <f>'3A 2025-2026 REPORTE CALIFICACI'!L48</f>
        <v>0</v>
      </c>
      <c r="AY467" s="664">
        <f>'3A 2025-2026 REPORTE CALIFICACI'!M48</f>
        <v>94</v>
      </c>
      <c r="AZ467" s="664">
        <f>'3A 2025-2026 REPORTE CALIFICACI'!N48</f>
        <v>90</v>
      </c>
      <c r="BA467" s="664">
        <f>'3A 2025-2026 REPORTE CALIFICACI'!O48</f>
        <v>93</v>
      </c>
      <c r="BB467" s="664">
        <f>'3A 2025-2026 REPORTE CALIFICACI'!P48</f>
        <v>0</v>
      </c>
      <c r="BC467" s="664">
        <f>'3A 2025-2026 REPORTE CALIFICACI'!Q48</f>
        <v>93</v>
      </c>
      <c r="BD467" s="664">
        <f>'3A 2025-2026 REPORTE CALIFICACI'!R48</f>
        <v>97</v>
      </c>
      <c r="BE467" s="664">
        <f>'3A 2025-2026 REPORTE CALIFICACI'!S48</f>
        <v>93</v>
      </c>
      <c r="BF467" s="664">
        <f>'3A 2025-2026 REPORTE CALIFICACI'!T48</f>
        <v>0</v>
      </c>
      <c r="BG467" s="664"/>
      <c r="BH467" s="664"/>
      <c r="BI467" s="664"/>
      <c r="BJ467" s="664"/>
      <c r="BK467" s="664"/>
      <c r="BL467" s="664"/>
      <c r="BM467" s="664"/>
      <c r="BN467" s="664"/>
      <c r="BO467" s="664"/>
      <c r="BP467" s="664"/>
      <c r="BQ467" s="664"/>
      <c r="BR467" s="664"/>
      <c r="BS467" s="664"/>
      <c r="BT467" s="664"/>
      <c r="BU467" s="664"/>
      <c r="BV467" s="664"/>
      <c r="BW467" s="664"/>
      <c r="BX467" s="664"/>
      <c r="BY467" s="666"/>
      <c r="BZ467" s="667"/>
      <c r="CA467" s="661"/>
      <c r="CB467" s="662" t="s">
        <v>1014</v>
      </c>
      <c r="CC467" s="663" t="s">
        <v>980</v>
      </c>
      <c r="CD467" s="664">
        <f>'3A 2025-2026 REPORTE CALIFICACI'!E49</f>
        <v>71</v>
      </c>
      <c r="CE467" s="664">
        <f>'3A 2025-2026 REPORTE CALIFICACI'!F49</f>
        <v>81</v>
      </c>
      <c r="CF467" s="665">
        <f>'3A 2025-2026 REPORTE CALIFICACI'!G49</f>
        <v>78</v>
      </c>
      <c r="CG467" s="664">
        <f>'3A 2025-2026 REPORTE CALIFICACI'!H49</f>
        <v>0</v>
      </c>
      <c r="CH467" s="664">
        <f>'3A 2025-2026 REPORTE CALIFICACI'!I49</f>
        <v>72</v>
      </c>
      <c r="CI467" s="664">
        <f>'3A 2025-2026 REPORTE CALIFICACI'!J49</f>
        <v>76</v>
      </c>
      <c r="CJ467" s="664">
        <f>'3A 2025-2026 REPORTE CALIFICACI'!K49</f>
        <v>79</v>
      </c>
      <c r="CK467" s="664">
        <f>'3A 2025-2026 REPORTE CALIFICACI'!L49</f>
        <v>0</v>
      </c>
      <c r="CL467" s="664">
        <f>'3A 2025-2026 REPORTE CALIFICACI'!M49</f>
        <v>76</v>
      </c>
      <c r="CM467" s="664">
        <f>'3A 2025-2026 REPORTE CALIFICACI'!N49</f>
        <v>86</v>
      </c>
      <c r="CN467" s="664">
        <f>'3A 2025-2026 REPORTE CALIFICACI'!O49</f>
        <v>85</v>
      </c>
      <c r="CO467" s="664">
        <f>'3A 2025-2026 REPORTE CALIFICACI'!P49</f>
        <v>0</v>
      </c>
      <c r="CP467" s="664">
        <f>'3A 2025-2026 REPORTE CALIFICACI'!Q49</f>
        <v>80</v>
      </c>
      <c r="CQ467" s="664">
        <f>'3A 2025-2026 REPORTE CALIFICACI'!R49</f>
        <v>98</v>
      </c>
      <c r="CR467" s="664">
        <f>'3A 2025-2026 REPORTE CALIFICACI'!S49</f>
        <v>85</v>
      </c>
      <c r="CS467" s="664">
        <f>'3A 2025-2026 REPORTE CALIFICACI'!T49</f>
        <v>0</v>
      </c>
      <c r="CT467" s="664"/>
      <c r="CU467" s="664"/>
      <c r="CV467" s="664"/>
      <c r="CW467" s="664"/>
      <c r="CX467" s="664"/>
      <c r="CY467" s="664"/>
      <c r="CZ467" s="664"/>
      <c r="DA467" s="664"/>
      <c r="DB467" s="664"/>
      <c r="DC467" s="664"/>
      <c r="DD467" s="664"/>
      <c r="DE467" s="664"/>
      <c r="DF467" s="664"/>
      <c r="DG467" s="664"/>
      <c r="DH467" s="664"/>
      <c r="DI467" s="664"/>
      <c r="DJ467" s="664"/>
      <c r="DK467" s="664"/>
      <c r="DL467" s="666"/>
      <c r="DM467" s="667"/>
      <c r="DN467" s="661"/>
      <c r="DO467" s="662" t="s">
        <v>1014</v>
      </c>
      <c r="DP467" s="663" t="s">
        <v>980</v>
      </c>
      <c r="DQ467" s="664">
        <f>'3A 2025-2026 REPORTE CALIFICACI'!E50</f>
        <v>78</v>
      </c>
      <c r="DR467" s="664">
        <f>'3A 2025-2026 REPORTE CALIFICACI'!F50</f>
        <v>80</v>
      </c>
      <c r="DS467" s="665">
        <f>'3A 2025-2026 REPORTE CALIFICACI'!G50</f>
        <v>81</v>
      </c>
      <c r="DT467" s="664">
        <f>'3A 2025-2026 REPORTE CALIFICACI'!H50</f>
        <v>0</v>
      </c>
      <c r="DU467" s="664">
        <f>'3A 2025-2026 REPORTE CALIFICACI'!I50</f>
        <v>80</v>
      </c>
      <c r="DV467" s="664">
        <f>'3A 2025-2026 REPORTE CALIFICACI'!J50</f>
        <v>77</v>
      </c>
      <c r="DW467" s="664">
        <f>'3A 2025-2026 REPORTE CALIFICACI'!K50</f>
        <v>78</v>
      </c>
      <c r="DX467" s="664">
        <f>'3A 2025-2026 REPORTE CALIFICACI'!L50</f>
        <v>0</v>
      </c>
      <c r="DY467" s="664">
        <f>'3A 2025-2026 REPORTE CALIFICACI'!M50</f>
        <v>85</v>
      </c>
      <c r="DZ467" s="664">
        <f>'3A 2025-2026 REPORTE CALIFICACI'!N50</f>
        <v>84</v>
      </c>
      <c r="EA467" s="664">
        <f>'3A 2025-2026 REPORTE CALIFICACI'!O50</f>
        <v>84</v>
      </c>
      <c r="EB467" s="664">
        <f>'3A 2025-2026 REPORTE CALIFICACI'!P50</f>
        <v>0</v>
      </c>
      <c r="EC467" s="664">
        <f>'3A 2025-2026 REPORTE CALIFICACI'!Q50</f>
        <v>88</v>
      </c>
      <c r="ED467" s="664">
        <f>'3A 2025-2026 REPORTE CALIFICACI'!R50</f>
        <v>97</v>
      </c>
      <c r="EE467" s="664">
        <f>'3A 2025-2026 REPORTE CALIFICACI'!S50</f>
        <v>84</v>
      </c>
      <c r="EF467" s="664">
        <f>'3A 2025-2026 REPORTE CALIFICACI'!T50</f>
        <v>0</v>
      </c>
      <c r="EG467" s="664"/>
      <c r="EH467" s="664"/>
      <c r="EI467" s="664"/>
      <c r="EJ467" s="664"/>
      <c r="EK467" s="664"/>
      <c r="EL467" s="664"/>
      <c r="EM467" s="664"/>
      <c r="EN467" s="664"/>
      <c r="EO467" s="664"/>
      <c r="EP467" s="664"/>
      <c r="EQ467" s="664"/>
      <c r="ER467" s="664"/>
      <c r="ES467" s="664"/>
      <c r="ET467" s="664"/>
      <c r="EU467" s="664"/>
      <c r="EV467" s="664"/>
      <c r="EW467" s="664"/>
      <c r="EX467" s="664"/>
      <c r="EY467" s="666"/>
    </row>
    <row r="468" ht="75.0" customHeight="1">
      <c r="A468" s="661"/>
      <c r="B468" s="47"/>
      <c r="C468" s="663" t="s">
        <v>1015</v>
      </c>
      <c r="D468" s="664">
        <f>'3A 2025-2026 REPORTE CALIFICACI'!AM47</f>
        <v>0</v>
      </c>
      <c r="E468" s="664">
        <f>'3A 2025-2026 REPORTE CALIFICACI'!AN47</f>
        <v>0</v>
      </c>
      <c r="F468" s="664">
        <f>'3A 2025-2026 REPORTE CALIFICACI'!AO47</f>
        <v>0</v>
      </c>
      <c r="G468" s="664">
        <f>'3A 2025-2026 REPORTE CALIFICACI'!AP47</f>
        <v>0</v>
      </c>
      <c r="H468" s="664">
        <f>'3A 2025-2026 REPORTE CALIFICACI'!AQ47</f>
        <v>0</v>
      </c>
      <c r="I468" s="664">
        <f>'3A 2025-2026 REPORTE CALIFICACI'!AR47</f>
        <v>0</v>
      </c>
      <c r="J468" s="664">
        <f>'3A 2025-2026 REPORTE CALIFICACI'!AS47</f>
        <v>0</v>
      </c>
      <c r="K468" s="664">
        <f>'3A 2025-2026 REPORTE CALIFICACI'!AT47</f>
        <v>0</v>
      </c>
      <c r="L468" s="664">
        <f>'3A 2025-2026 REPORTE CALIFICACI'!AU47</f>
        <v>0</v>
      </c>
      <c r="M468" s="664">
        <f>'3A 2025-2026 REPORTE CALIFICACI'!AV47</f>
        <v>0</v>
      </c>
      <c r="N468" s="664">
        <f>'3A 2025-2026 REPORTE CALIFICACI'!AW47</f>
        <v>0</v>
      </c>
      <c r="O468" s="664">
        <f>'3A 2025-2026 REPORTE CALIFICACI'!AX47</f>
        <v>0</v>
      </c>
      <c r="P468" s="664">
        <f>'3A 2025-2026 REPORTE CALIFICACI'!AY47</f>
        <v>0</v>
      </c>
      <c r="Q468" s="664">
        <f>'3A 2025-2026 REPORTE CALIFICACI'!AZ47</f>
        <v>0</v>
      </c>
      <c r="R468" s="664">
        <f>'3A 2025-2026 REPORTE CALIFICACI'!BA47</f>
        <v>0</v>
      </c>
      <c r="S468" s="664">
        <f>'3A 2025-2026 REPORTE CALIFICACI'!BB47</f>
        <v>0</v>
      </c>
      <c r="T468" s="664"/>
      <c r="U468" s="664"/>
      <c r="V468" s="664"/>
      <c r="W468" s="664"/>
      <c r="X468" s="664"/>
      <c r="Y468" s="664"/>
      <c r="Z468" s="664"/>
      <c r="AA468" s="664"/>
      <c r="AB468" s="664"/>
      <c r="AC468" s="664"/>
      <c r="AD468" s="664"/>
      <c r="AE468" s="664"/>
      <c r="AF468" s="664"/>
      <c r="AG468" s="664"/>
      <c r="AH468" s="664"/>
      <c r="AI468" s="664"/>
      <c r="AJ468" s="664"/>
      <c r="AK468" s="664"/>
      <c r="AL468" s="666"/>
      <c r="AM468" s="667"/>
      <c r="AN468" s="661"/>
      <c r="AO468" s="47"/>
      <c r="AP468" s="663" t="s">
        <v>1015</v>
      </c>
      <c r="AQ468" s="664">
        <f>'3A 2025-2026 REPORTE CALIFICACI'!AM48</f>
        <v>0</v>
      </c>
      <c r="AR468" s="664">
        <f>'3A 2025-2026 REPORTE CALIFICACI'!AN48</f>
        <v>0</v>
      </c>
      <c r="AS468" s="664">
        <f>'3A 2025-2026 REPORTE CALIFICACI'!AO48</f>
        <v>0</v>
      </c>
      <c r="AT468" s="664">
        <f>'3A 2025-2026 REPORTE CALIFICACI'!AP48</f>
        <v>0</v>
      </c>
      <c r="AU468" s="664">
        <f>'3A 2025-2026 REPORTE CALIFICACI'!AQ48</f>
        <v>0</v>
      </c>
      <c r="AV468" s="664">
        <f>'3A 2025-2026 REPORTE CALIFICACI'!AR48</f>
        <v>0</v>
      </c>
      <c r="AW468" s="664">
        <f>'3A 2025-2026 REPORTE CALIFICACI'!AS48</f>
        <v>0</v>
      </c>
      <c r="AX468" s="664">
        <f>'3A 2025-2026 REPORTE CALIFICACI'!AT48</f>
        <v>0</v>
      </c>
      <c r="AY468" s="664">
        <f>'3A 2025-2026 REPORTE CALIFICACI'!AU48</f>
        <v>0</v>
      </c>
      <c r="AZ468" s="664">
        <f>'3A 2025-2026 REPORTE CALIFICACI'!AV48</f>
        <v>0</v>
      </c>
      <c r="BA468" s="664">
        <f>'3A 2025-2026 REPORTE CALIFICACI'!AW48</f>
        <v>0</v>
      </c>
      <c r="BB468" s="664">
        <f>'3A 2025-2026 REPORTE CALIFICACI'!AX48</f>
        <v>0</v>
      </c>
      <c r="BC468" s="664">
        <f>'3A 2025-2026 REPORTE CALIFICACI'!AY48</f>
        <v>0</v>
      </c>
      <c r="BD468" s="664">
        <f>'3A 2025-2026 REPORTE CALIFICACI'!AZ48</f>
        <v>0</v>
      </c>
      <c r="BE468" s="664">
        <f>'3A 2025-2026 REPORTE CALIFICACI'!BA48</f>
        <v>0</v>
      </c>
      <c r="BF468" s="664">
        <f>'3A 2025-2026 REPORTE CALIFICACI'!BB48</f>
        <v>0</v>
      </c>
      <c r="BG468" s="664"/>
      <c r="BH468" s="664"/>
      <c r="BI468" s="664"/>
      <c r="BJ468" s="664"/>
      <c r="BK468" s="664"/>
      <c r="BL468" s="664"/>
      <c r="BM468" s="664"/>
      <c r="BN468" s="664"/>
      <c r="BO468" s="664"/>
      <c r="BP468" s="664"/>
      <c r="BQ468" s="664"/>
      <c r="BR468" s="664"/>
      <c r="BS468" s="664"/>
      <c r="BT468" s="664"/>
      <c r="BU468" s="664"/>
      <c r="BV468" s="664"/>
      <c r="BW468" s="664"/>
      <c r="BX468" s="664"/>
      <c r="BY468" s="666"/>
      <c r="BZ468" s="667"/>
      <c r="CA468" s="661"/>
      <c r="CB468" s="47"/>
      <c r="CC468" s="663" t="s">
        <v>1015</v>
      </c>
      <c r="CD468" s="664">
        <f>'3A 2025-2026 REPORTE CALIFICACI'!AM49</f>
        <v>0</v>
      </c>
      <c r="CE468" s="664">
        <f>'3A 2025-2026 REPORTE CALIFICACI'!AN49</f>
        <v>0</v>
      </c>
      <c r="CF468" s="664">
        <f>'3A 2025-2026 REPORTE CALIFICACI'!AO49</f>
        <v>0</v>
      </c>
      <c r="CG468" s="664">
        <f>'3A 2025-2026 REPORTE CALIFICACI'!AP49</f>
        <v>0</v>
      </c>
      <c r="CH468" s="664">
        <f>'3A 2025-2026 REPORTE CALIFICACI'!AQ49</f>
        <v>0</v>
      </c>
      <c r="CI468" s="664">
        <f>'3A 2025-2026 REPORTE CALIFICACI'!AR49</f>
        <v>0</v>
      </c>
      <c r="CJ468" s="664">
        <f>'3A 2025-2026 REPORTE CALIFICACI'!AS49</f>
        <v>0</v>
      </c>
      <c r="CK468" s="664">
        <f>'3A 2025-2026 REPORTE CALIFICACI'!AT49</f>
        <v>0</v>
      </c>
      <c r="CL468" s="664">
        <f>'3A 2025-2026 REPORTE CALIFICACI'!AU49</f>
        <v>0</v>
      </c>
      <c r="CM468" s="664">
        <f>'3A 2025-2026 REPORTE CALIFICACI'!AV49</f>
        <v>0</v>
      </c>
      <c r="CN468" s="664">
        <f>'3A 2025-2026 REPORTE CALIFICACI'!AW49</f>
        <v>0</v>
      </c>
      <c r="CO468" s="664">
        <f>'3A 2025-2026 REPORTE CALIFICACI'!AX49</f>
        <v>0</v>
      </c>
      <c r="CP468" s="664">
        <f>'3A 2025-2026 REPORTE CALIFICACI'!AY49</f>
        <v>0</v>
      </c>
      <c r="CQ468" s="664">
        <f>'3A 2025-2026 REPORTE CALIFICACI'!AZ49</f>
        <v>0</v>
      </c>
      <c r="CR468" s="664">
        <f>'3A 2025-2026 REPORTE CALIFICACI'!BA49</f>
        <v>0</v>
      </c>
      <c r="CS468" s="664">
        <f>'3A 2025-2026 REPORTE CALIFICACI'!BB49</f>
        <v>0</v>
      </c>
      <c r="CT468" s="664"/>
      <c r="CU468" s="664"/>
      <c r="CV468" s="664"/>
      <c r="CW468" s="664"/>
      <c r="CX468" s="664"/>
      <c r="CY468" s="664"/>
      <c r="CZ468" s="664"/>
      <c r="DA468" s="664"/>
      <c r="DB468" s="664"/>
      <c r="DC468" s="664"/>
      <c r="DD468" s="664"/>
      <c r="DE468" s="664"/>
      <c r="DF468" s="664"/>
      <c r="DG468" s="664"/>
      <c r="DH468" s="664"/>
      <c r="DI468" s="664"/>
      <c r="DJ468" s="664"/>
      <c r="DK468" s="664"/>
      <c r="DL468" s="666"/>
      <c r="DM468" s="667"/>
      <c r="DN468" s="661"/>
      <c r="DO468" s="47"/>
      <c r="DP468" s="663" t="s">
        <v>1015</v>
      </c>
      <c r="DQ468" s="664">
        <f>'3A 2025-2026 REPORTE CALIFICACI'!AM50</f>
        <v>0</v>
      </c>
      <c r="DR468" s="664">
        <f>'3A 2025-2026 REPORTE CALIFICACI'!AN50</f>
        <v>0</v>
      </c>
      <c r="DS468" s="664">
        <f>'3A 2025-2026 REPORTE CALIFICACI'!AO50</f>
        <v>0</v>
      </c>
      <c r="DT468" s="664">
        <f>'3A 2025-2026 REPORTE CALIFICACI'!AP50</f>
        <v>0</v>
      </c>
      <c r="DU468" s="664">
        <f>'3A 2025-2026 REPORTE CALIFICACI'!AQ50</f>
        <v>0</v>
      </c>
      <c r="DV468" s="664">
        <f>'3A 2025-2026 REPORTE CALIFICACI'!AR50</f>
        <v>0</v>
      </c>
      <c r="DW468" s="664">
        <f>'3A 2025-2026 REPORTE CALIFICACI'!AS50</f>
        <v>0</v>
      </c>
      <c r="DX468" s="664">
        <f>'3A 2025-2026 REPORTE CALIFICACI'!AT50</f>
        <v>0</v>
      </c>
      <c r="DY468" s="664">
        <f>'3A 2025-2026 REPORTE CALIFICACI'!AU50</f>
        <v>0</v>
      </c>
      <c r="DZ468" s="664">
        <f>'3A 2025-2026 REPORTE CALIFICACI'!AV50</f>
        <v>0</v>
      </c>
      <c r="EA468" s="664">
        <f>'3A 2025-2026 REPORTE CALIFICACI'!AW50</f>
        <v>0</v>
      </c>
      <c r="EB468" s="664">
        <f>'3A 2025-2026 REPORTE CALIFICACI'!AX50</f>
        <v>0</v>
      </c>
      <c r="EC468" s="664">
        <f>'3A 2025-2026 REPORTE CALIFICACI'!AY50</f>
        <v>0</v>
      </c>
      <c r="ED468" s="664">
        <f>'3A 2025-2026 REPORTE CALIFICACI'!AZ50</f>
        <v>0</v>
      </c>
      <c r="EE468" s="664">
        <f>'3A 2025-2026 REPORTE CALIFICACI'!BA50</f>
        <v>0</v>
      </c>
      <c r="EF468" s="664">
        <f>'3A 2025-2026 REPORTE CALIFICACI'!BB50</f>
        <v>0</v>
      </c>
      <c r="EG468" s="664"/>
      <c r="EH468" s="664"/>
      <c r="EI468" s="664"/>
      <c r="EJ468" s="664"/>
      <c r="EK468" s="664"/>
      <c r="EL468" s="664"/>
      <c r="EM468" s="664"/>
      <c r="EN468" s="664"/>
      <c r="EO468" s="664"/>
      <c r="EP468" s="664"/>
      <c r="EQ468" s="664"/>
      <c r="ER468" s="664"/>
      <c r="ES468" s="664"/>
      <c r="ET468" s="664"/>
      <c r="EU468" s="664"/>
      <c r="EV468" s="664"/>
      <c r="EW468" s="664"/>
      <c r="EX468" s="664"/>
      <c r="EY468" s="666"/>
    </row>
    <row r="469" ht="72.0" customHeight="1">
      <c r="A469" s="661"/>
      <c r="B469" s="47"/>
      <c r="C469" s="663" t="s">
        <v>1016</v>
      </c>
      <c r="D469" s="664">
        <v>85.0</v>
      </c>
      <c r="E469" s="664">
        <f>'3A 2025-2026 REPORTE CALIFICACI'!BV47</f>
        <v>75</v>
      </c>
      <c r="F469" s="664">
        <f>'3A 2025-2026 REPORTE CALIFICACI'!BW47</f>
        <v>70</v>
      </c>
      <c r="G469" s="664">
        <f>'3A 2025-2026 REPORTE CALIFICACI'!BX47</f>
        <v>0</v>
      </c>
      <c r="H469" s="664">
        <v>86.0</v>
      </c>
      <c r="I469" s="664">
        <f>'3A 2025-2026 REPORTE CALIFICACI'!BZ47</f>
        <v>78</v>
      </c>
      <c r="J469" s="664">
        <f>'3A 2025-2026 REPORTE CALIFICACI'!CA47</f>
        <v>70</v>
      </c>
      <c r="K469" s="664">
        <f>'3A 2025-2026 REPORTE CALIFICACI'!CB47</f>
        <v>0</v>
      </c>
      <c r="L469" s="664">
        <v>86.0</v>
      </c>
      <c r="M469" s="664">
        <f>'3A 2025-2026 REPORTE CALIFICACI'!CD47</f>
        <v>71</v>
      </c>
      <c r="N469" s="664">
        <f>'3A 2025-2026 REPORTE CALIFICACI'!CE47</f>
        <v>70</v>
      </c>
      <c r="O469" s="664">
        <f>'3A 2025-2026 REPORTE CALIFICACI'!CF47</f>
        <v>0</v>
      </c>
      <c r="P469" s="664">
        <v>85.0</v>
      </c>
      <c r="Q469" s="664">
        <f>'3A 2025-2026 REPORTE CALIFICACI'!CH47</f>
        <v>70</v>
      </c>
      <c r="R469" s="664">
        <f>'3A 2025-2026 REPORTE CALIFICACI'!CI47</f>
        <v>70</v>
      </c>
      <c r="S469" s="664">
        <f>'3A 2025-2026 REPORTE CALIFICACI'!CJ47</f>
        <v>0</v>
      </c>
      <c r="T469" s="664"/>
      <c r="U469" s="664"/>
      <c r="V469" s="664"/>
      <c r="W469" s="664"/>
      <c r="X469" s="664"/>
      <c r="Y469" s="664"/>
      <c r="Z469" s="664"/>
      <c r="AA469" s="664"/>
      <c r="AB469" s="664"/>
      <c r="AC469" s="664"/>
      <c r="AD469" s="664"/>
      <c r="AE469" s="664"/>
      <c r="AF469" s="664"/>
      <c r="AG469" s="664"/>
      <c r="AH469" s="664"/>
      <c r="AI469" s="664"/>
      <c r="AJ469" s="664"/>
      <c r="AK469" s="664"/>
      <c r="AL469" s="666"/>
      <c r="AM469" s="667"/>
      <c r="AN469" s="661"/>
      <c r="AO469" s="47"/>
      <c r="AP469" s="663" t="s">
        <v>1016</v>
      </c>
      <c r="AQ469" s="664">
        <f>'3A 2025-2026 REPORTE CALIFICACI'!BU48</f>
        <v>90</v>
      </c>
      <c r="AR469" s="664">
        <f>'3A 2025-2026 REPORTE CALIFICACI'!BV48</f>
        <v>91</v>
      </c>
      <c r="AS469" s="664">
        <f>'3A 2025-2026 REPORTE CALIFICACI'!BW48</f>
        <v>92</v>
      </c>
      <c r="AT469" s="664">
        <f>'3A 2025-2026 REPORTE CALIFICACI'!BX48</f>
        <v>0</v>
      </c>
      <c r="AU469" s="664">
        <f>'3A 2025-2026 REPORTE CALIFICACI'!BY48</f>
        <v>92</v>
      </c>
      <c r="AV469" s="664">
        <f>'3A 2025-2026 REPORTE CALIFICACI'!BZ48</f>
        <v>92</v>
      </c>
      <c r="AW469" s="664">
        <f>'3A 2025-2026 REPORTE CALIFICACI'!CA48</f>
        <v>90</v>
      </c>
      <c r="AX469" s="664">
        <f>'3A 2025-2026 REPORTE CALIFICACI'!CB48</f>
        <v>0</v>
      </c>
      <c r="AY469" s="664">
        <f>'3A 2025-2026 REPORTE CALIFICACI'!CC48</f>
        <v>93</v>
      </c>
      <c r="AZ469" s="664">
        <f>'3A 2025-2026 REPORTE CALIFICACI'!CD48</f>
        <v>94</v>
      </c>
      <c r="BA469" s="664">
        <f>'3A 2025-2026 REPORTE CALIFICACI'!CE48</f>
        <v>93</v>
      </c>
      <c r="BB469" s="664">
        <f>'3A 2025-2026 REPORTE CALIFICACI'!CF48</f>
        <v>0</v>
      </c>
      <c r="BC469" s="664">
        <f>'3A 2025-2026 REPORTE CALIFICACI'!CG48</f>
        <v>92</v>
      </c>
      <c r="BD469" s="664">
        <f>'3A 2025-2026 REPORTE CALIFICACI'!CH48</f>
        <v>93</v>
      </c>
      <c r="BE469" s="664">
        <f>'3A 2025-2026 REPORTE CALIFICACI'!CI48</f>
        <v>94</v>
      </c>
      <c r="BF469" s="664">
        <f>'3A 2025-2026 REPORTE CALIFICACI'!CJ48</f>
        <v>0</v>
      </c>
      <c r="BG469" s="664"/>
      <c r="BH469" s="664"/>
      <c r="BI469" s="664"/>
      <c r="BJ469" s="664"/>
      <c r="BK469" s="664"/>
      <c r="BL469" s="664"/>
      <c r="BM469" s="664"/>
      <c r="BN469" s="664"/>
      <c r="BO469" s="664"/>
      <c r="BP469" s="664"/>
      <c r="BQ469" s="664"/>
      <c r="BR469" s="664"/>
      <c r="BS469" s="664"/>
      <c r="BT469" s="664"/>
      <c r="BU469" s="664"/>
      <c r="BV469" s="664"/>
      <c r="BW469" s="664"/>
      <c r="BX469" s="664"/>
      <c r="BY469" s="666"/>
      <c r="BZ469" s="667"/>
      <c r="CA469" s="661"/>
      <c r="CB469" s="47"/>
      <c r="CC469" s="663" t="s">
        <v>1016</v>
      </c>
      <c r="CD469" s="664">
        <f>'3A 2025-2026 REPORTE CALIFICACI'!BU49</f>
        <v>71</v>
      </c>
      <c r="CE469" s="664">
        <f>'3A 2025-2026 REPORTE CALIFICACI'!BV49</f>
        <v>75</v>
      </c>
      <c r="CF469" s="664">
        <f>'3A 2025-2026 REPORTE CALIFICACI'!BW49</f>
        <v>80</v>
      </c>
      <c r="CG469" s="664">
        <f>'3A 2025-2026 REPORTE CALIFICACI'!BX49</f>
        <v>0</v>
      </c>
      <c r="CH469" s="664">
        <f>'3A 2025-2026 REPORTE CALIFICACI'!BY49</f>
        <v>75</v>
      </c>
      <c r="CI469" s="664">
        <f>'3A 2025-2026 REPORTE CALIFICACI'!BZ49</f>
        <v>78</v>
      </c>
      <c r="CJ469" s="664">
        <f>'3A 2025-2026 REPORTE CALIFICACI'!CA49</f>
        <v>79</v>
      </c>
      <c r="CK469" s="664">
        <f>'3A 2025-2026 REPORTE CALIFICACI'!CB49</f>
        <v>0</v>
      </c>
      <c r="CL469" s="664">
        <f>'3A 2025-2026 REPORTE CALIFICACI'!CC49</f>
        <v>73</v>
      </c>
      <c r="CM469" s="664">
        <f>'3A 2025-2026 REPORTE CALIFICACI'!CD49</f>
        <v>82</v>
      </c>
      <c r="CN469" s="664">
        <f>'3A 2025-2026 REPORTE CALIFICACI'!CE49</f>
        <v>80</v>
      </c>
      <c r="CO469" s="664">
        <f>'3A 2025-2026 REPORTE CALIFICACI'!CF49</f>
        <v>0</v>
      </c>
      <c r="CP469" s="664">
        <f>'3A 2025-2026 REPORTE CALIFICACI'!CG49</f>
        <v>75</v>
      </c>
      <c r="CQ469" s="664">
        <f>'3A 2025-2026 REPORTE CALIFICACI'!CH49</f>
        <v>80</v>
      </c>
      <c r="CR469" s="664">
        <f>'3A 2025-2026 REPORTE CALIFICACI'!CI49</f>
        <v>81</v>
      </c>
      <c r="CS469" s="664">
        <f>'3A 2025-2026 REPORTE CALIFICACI'!CJ49</f>
        <v>0</v>
      </c>
      <c r="CT469" s="664"/>
      <c r="CU469" s="664"/>
      <c r="CV469" s="664"/>
      <c r="CW469" s="664"/>
      <c r="CX469" s="664"/>
      <c r="CY469" s="664"/>
      <c r="CZ469" s="664"/>
      <c r="DA469" s="664"/>
      <c r="DB469" s="664"/>
      <c r="DC469" s="664"/>
      <c r="DD469" s="664"/>
      <c r="DE469" s="664"/>
      <c r="DF469" s="664"/>
      <c r="DG469" s="664"/>
      <c r="DH469" s="664"/>
      <c r="DI469" s="664"/>
      <c r="DJ469" s="664"/>
      <c r="DK469" s="664"/>
      <c r="DL469" s="666"/>
      <c r="DM469" s="667"/>
      <c r="DN469" s="661"/>
      <c r="DO469" s="47"/>
      <c r="DP469" s="663" t="s">
        <v>1016</v>
      </c>
      <c r="DQ469" s="664">
        <f>'3A 2025-2026 REPORTE CALIFICACI'!BU50</f>
        <v>92</v>
      </c>
      <c r="DR469" s="664">
        <f>'3A 2025-2026 REPORTE CALIFICACI'!BV50</f>
        <v>93</v>
      </c>
      <c r="DS469" s="664">
        <f>'3A 2025-2026 REPORTE CALIFICACI'!BW50</f>
        <v>91</v>
      </c>
      <c r="DT469" s="664">
        <f>'3A 2025-2026 REPORTE CALIFICACI'!BX50</f>
        <v>0</v>
      </c>
      <c r="DU469" s="664">
        <f>'3A 2025-2026 REPORTE CALIFICACI'!BY50</f>
        <v>93</v>
      </c>
      <c r="DV469" s="664">
        <f>'3A 2025-2026 REPORTE CALIFICACI'!BZ50</f>
        <v>94</v>
      </c>
      <c r="DW469" s="664">
        <f>'3A 2025-2026 REPORTE CALIFICACI'!CA50</f>
        <v>92</v>
      </c>
      <c r="DX469" s="664">
        <f>'3A 2025-2026 REPORTE CALIFICACI'!CB50</f>
        <v>0</v>
      </c>
      <c r="DY469" s="664">
        <f>'3A 2025-2026 REPORTE CALIFICACI'!CC50</f>
        <v>94</v>
      </c>
      <c r="DZ469" s="664">
        <f>'3A 2025-2026 REPORTE CALIFICACI'!CD50</f>
        <v>93</v>
      </c>
      <c r="EA469" s="664">
        <f>'3A 2025-2026 REPORTE CALIFICACI'!CE50</f>
        <v>90</v>
      </c>
      <c r="EB469" s="664">
        <f>'3A 2025-2026 REPORTE CALIFICACI'!CF50</f>
        <v>0</v>
      </c>
      <c r="EC469" s="664">
        <f>'3A 2025-2026 REPORTE CALIFICACI'!CG50</f>
        <v>93</v>
      </c>
      <c r="ED469" s="664">
        <f>'3A 2025-2026 REPORTE CALIFICACI'!CH50</f>
        <v>92</v>
      </c>
      <c r="EE469" s="664">
        <f>'3A 2025-2026 REPORTE CALIFICACI'!CI50</f>
        <v>93</v>
      </c>
      <c r="EF469" s="664">
        <f>'3A 2025-2026 REPORTE CALIFICACI'!CJ50</f>
        <v>0</v>
      </c>
      <c r="EG469" s="664"/>
      <c r="EH469" s="664"/>
      <c r="EI469" s="664"/>
      <c r="EJ469" s="664"/>
      <c r="EK469" s="664"/>
      <c r="EL469" s="664"/>
      <c r="EM469" s="664"/>
      <c r="EN469" s="664"/>
      <c r="EO469" s="664"/>
      <c r="EP469" s="664"/>
      <c r="EQ469" s="664"/>
      <c r="ER469" s="664"/>
      <c r="ES469" s="664"/>
      <c r="ET469" s="664"/>
      <c r="EU469" s="664"/>
      <c r="EV469" s="664"/>
      <c r="EW469" s="664"/>
      <c r="EX469" s="664"/>
      <c r="EY469" s="666"/>
    </row>
    <row r="470" ht="52.5" customHeight="1">
      <c r="A470" s="661"/>
      <c r="B470" s="47"/>
      <c r="C470" s="663" t="s">
        <v>1017</v>
      </c>
      <c r="D470" s="664">
        <f>'3A 2025-2026 REPORTE CALIFICACI'!DC47</f>
        <v>58</v>
      </c>
      <c r="E470" s="664">
        <f>'3A 2025-2026 REPORTE CALIFICACI'!DD47</f>
        <v>50</v>
      </c>
      <c r="F470" s="664">
        <f>'3A 2025-2026 REPORTE CALIFICACI'!DE47</f>
        <v>70</v>
      </c>
      <c r="G470" s="664">
        <f>'3A 2025-2026 REPORTE CALIFICACI'!DF47</f>
        <v>0</v>
      </c>
      <c r="H470" s="664">
        <f>'3A 2025-2026 REPORTE CALIFICACI'!DG47</f>
        <v>65</v>
      </c>
      <c r="I470" s="664">
        <f>'3A 2025-2026 REPORTE CALIFICACI'!DH47</f>
        <v>70</v>
      </c>
      <c r="J470" s="664">
        <f>'3A 2025-2026 REPORTE CALIFICACI'!DI47</f>
        <v>60</v>
      </c>
      <c r="K470" s="664">
        <f>'3A 2025-2026 REPORTE CALIFICACI'!DJ47</f>
        <v>0</v>
      </c>
      <c r="L470" s="664">
        <f>'3A 2025-2026 REPORTE CALIFICACI'!DK47</f>
        <v>70</v>
      </c>
      <c r="M470" s="664">
        <f>'3A 2025-2026 REPORTE CALIFICACI'!DL47</f>
        <v>70</v>
      </c>
      <c r="N470" s="664">
        <f>'3A 2025-2026 REPORTE CALIFICACI'!DM47</f>
        <v>70</v>
      </c>
      <c r="O470" s="664">
        <f>'3A 2025-2026 REPORTE CALIFICACI'!DN47</f>
        <v>0</v>
      </c>
      <c r="P470" s="664">
        <f>'3A 2025-2026 REPORTE CALIFICACI'!DO47</f>
        <v>70</v>
      </c>
      <c r="Q470" s="664">
        <f>'3A 2025-2026 REPORTE CALIFICACI'!DP47</f>
        <v>70</v>
      </c>
      <c r="R470" s="664">
        <f>'3A 2025-2026 REPORTE CALIFICACI'!DQ47</f>
        <v>70</v>
      </c>
      <c r="S470" s="664">
        <f>'3A 2025-2026 REPORTE CALIFICACI'!DR47</f>
        <v>0</v>
      </c>
      <c r="T470" s="664"/>
      <c r="U470" s="664"/>
      <c r="V470" s="664"/>
      <c r="W470" s="664"/>
      <c r="X470" s="664"/>
      <c r="Y470" s="664"/>
      <c r="Z470" s="664"/>
      <c r="AA470" s="664"/>
      <c r="AB470" s="664"/>
      <c r="AC470" s="664"/>
      <c r="AD470" s="664"/>
      <c r="AE470" s="664"/>
      <c r="AF470" s="664"/>
      <c r="AG470" s="664"/>
      <c r="AH470" s="664"/>
      <c r="AI470" s="664"/>
      <c r="AJ470" s="664"/>
      <c r="AK470" s="664"/>
      <c r="AL470" s="666"/>
      <c r="AM470" s="667"/>
      <c r="AN470" s="661"/>
      <c r="AO470" s="47"/>
      <c r="AP470" s="663" t="s">
        <v>1017</v>
      </c>
      <c r="AQ470" s="664">
        <f>'3A 2025-2026 REPORTE CALIFICACI'!DC48</f>
        <v>70</v>
      </c>
      <c r="AR470" s="664">
        <f>'3A 2025-2026 REPORTE CALIFICACI'!DD48</f>
        <v>80</v>
      </c>
      <c r="AS470" s="664">
        <f>'3A 2025-2026 REPORTE CALIFICACI'!DE48</f>
        <v>79</v>
      </c>
      <c r="AT470" s="664">
        <f>'3A 2025-2026 REPORTE CALIFICACI'!DF48</f>
        <v>0</v>
      </c>
      <c r="AU470" s="664">
        <f>'3A 2025-2026 REPORTE CALIFICACI'!DG48</f>
        <v>79</v>
      </c>
      <c r="AV470" s="664">
        <f>'3A 2025-2026 REPORTE CALIFICACI'!DH48</f>
        <v>94</v>
      </c>
      <c r="AW470" s="664">
        <f>'3A 2025-2026 REPORTE CALIFICACI'!DI48</f>
        <v>80</v>
      </c>
      <c r="AX470" s="664">
        <f>'3A 2025-2026 REPORTE CALIFICACI'!DJ48</f>
        <v>0</v>
      </c>
      <c r="AY470" s="664">
        <f>'3A 2025-2026 REPORTE CALIFICACI'!DK48</f>
        <v>80</v>
      </c>
      <c r="AZ470" s="664">
        <f>'3A 2025-2026 REPORTE CALIFICACI'!DL48</f>
        <v>85</v>
      </c>
      <c r="BA470" s="664">
        <f>'3A 2025-2026 REPORTE CALIFICACI'!DM48</f>
        <v>76</v>
      </c>
      <c r="BB470" s="664">
        <f>'3A 2025-2026 REPORTE CALIFICACI'!DN48</f>
        <v>0</v>
      </c>
      <c r="BC470" s="664">
        <f>'3A 2025-2026 REPORTE CALIFICACI'!DO48</f>
        <v>88</v>
      </c>
      <c r="BD470" s="664">
        <f>'3A 2025-2026 REPORTE CALIFICACI'!DP48</f>
        <v>93</v>
      </c>
      <c r="BE470" s="664">
        <f>'3A 2025-2026 REPORTE CALIFICACI'!DQ48</f>
        <v>82</v>
      </c>
      <c r="BF470" s="664">
        <f>'3A 2025-2026 REPORTE CALIFICACI'!DR48</f>
        <v>0</v>
      </c>
      <c r="BG470" s="664"/>
      <c r="BH470" s="664"/>
      <c r="BI470" s="664"/>
      <c r="BJ470" s="664"/>
      <c r="BK470" s="664"/>
      <c r="BL470" s="664"/>
      <c r="BM470" s="664"/>
      <c r="BN470" s="664"/>
      <c r="BO470" s="664"/>
      <c r="BP470" s="664"/>
      <c r="BQ470" s="664"/>
      <c r="BR470" s="664"/>
      <c r="BS470" s="664"/>
      <c r="BT470" s="664"/>
      <c r="BU470" s="664"/>
      <c r="BV470" s="664"/>
      <c r="BW470" s="664"/>
      <c r="BX470" s="664"/>
      <c r="BY470" s="666"/>
      <c r="BZ470" s="667"/>
      <c r="CA470" s="661"/>
      <c r="CB470" s="47"/>
      <c r="CC470" s="663" t="s">
        <v>1017</v>
      </c>
      <c r="CD470" s="664">
        <f>'3A 2025-2026 REPORTE CALIFICACI'!DC49</f>
        <v>70</v>
      </c>
      <c r="CE470" s="664">
        <f>'3A 2025-2026 REPORTE CALIFICACI'!DD49</f>
        <v>75</v>
      </c>
      <c r="CF470" s="664">
        <f>'3A 2025-2026 REPORTE CALIFICACI'!DE49</f>
        <v>72</v>
      </c>
      <c r="CG470" s="664">
        <f>'3A 2025-2026 REPORTE CALIFICACI'!DF49</f>
        <v>0</v>
      </c>
      <c r="CH470" s="664">
        <f>'3A 2025-2026 REPORTE CALIFICACI'!DG49</f>
        <v>70</v>
      </c>
      <c r="CI470" s="664">
        <f>'3A 2025-2026 REPORTE CALIFICACI'!DH49</f>
        <v>85</v>
      </c>
      <c r="CJ470" s="664">
        <f>'3A 2025-2026 REPORTE CALIFICACI'!DI49</f>
        <v>70</v>
      </c>
      <c r="CK470" s="664">
        <f>'3A 2025-2026 REPORTE CALIFICACI'!DJ49</f>
        <v>0</v>
      </c>
      <c r="CL470" s="664">
        <f>'3A 2025-2026 REPORTE CALIFICACI'!DK49</f>
        <v>70</v>
      </c>
      <c r="CM470" s="664">
        <f>'3A 2025-2026 REPORTE CALIFICACI'!DL49</f>
        <v>70</v>
      </c>
      <c r="CN470" s="664">
        <f>'3A 2025-2026 REPORTE CALIFICACI'!DM49</f>
        <v>74</v>
      </c>
      <c r="CO470" s="664">
        <f>'3A 2025-2026 REPORTE CALIFICACI'!DN49</f>
        <v>0</v>
      </c>
      <c r="CP470" s="664">
        <f>'3A 2025-2026 REPORTE CALIFICACI'!DO49</f>
        <v>70</v>
      </c>
      <c r="CQ470" s="664">
        <f>'3A 2025-2026 REPORTE CALIFICACI'!DP49</f>
        <v>75</v>
      </c>
      <c r="CR470" s="664">
        <f>'3A 2025-2026 REPORTE CALIFICACI'!DQ49</f>
        <v>70</v>
      </c>
      <c r="CS470" s="664">
        <f>'3A 2025-2026 REPORTE CALIFICACI'!DR49</f>
        <v>0</v>
      </c>
      <c r="CT470" s="664"/>
      <c r="CU470" s="664"/>
      <c r="CV470" s="664"/>
      <c r="CW470" s="664"/>
      <c r="CX470" s="664"/>
      <c r="CY470" s="664"/>
      <c r="CZ470" s="664"/>
      <c r="DA470" s="664"/>
      <c r="DB470" s="664"/>
      <c r="DC470" s="664"/>
      <c r="DD470" s="664"/>
      <c r="DE470" s="664"/>
      <c r="DF470" s="664"/>
      <c r="DG470" s="664"/>
      <c r="DH470" s="664"/>
      <c r="DI470" s="664"/>
      <c r="DJ470" s="664"/>
      <c r="DK470" s="664"/>
      <c r="DL470" s="666"/>
      <c r="DM470" s="667"/>
      <c r="DN470" s="661"/>
      <c r="DO470" s="47"/>
      <c r="DP470" s="663" t="s">
        <v>1017</v>
      </c>
      <c r="DQ470" s="664">
        <f>'3A 2025-2026 REPORTE CALIFICACI'!DC50</f>
        <v>94</v>
      </c>
      <c r="DR470" s="664">
        <f>'3A 2025-2026 REPORTE CALIFICACI'!DD50</f>
        <v>75</v>
      </c>
      <c r="DS470" s="664">
        <f>'3A 2025-2026 REPORTE CALIFICACI'!DE50</f>
        <v>78</v>
      </c>
      <c r="DT470" s="664">
        <f>'3A 2025-2026 REPORTE CALIFICACI'!DF50</f>
        <v>0</v>
      </c>
      <c r="DU470" s="664">
        <f>'3A 2025-2026 REPORTE CALIFICACI'!DG50</f>
        <v>99</v>
      </c>
      <c r="DV470" s="664">
        <f>'3A 2025-2026 REPORTE CALIFICACI'!DH50</f>
        <v>78</v>
      </c>
      <c r="DW470" s="664">
        <f>'3A 2025-2026 REPORTE CALIFICACI'!DI50</f>
        <v>80</v>
      </c>
      <c r="DX470" s="664">
        <f>'3A 2025-2026 REPORTE CALIFICACI'!DJ50</f>
        <v>0</v>
      </c>
      <c r="DY470" s="664">
        <f>'3A 2025-2026 REPORTE CALIFICACI'!DK50</f>
        <v>96</v>
      </c>
      <c r="DZ470" s="664">
        <f>'3A 2025-2026 REPORTE CALIFICACI'!DL50</f>
        <v>84</v>
      </c>
      <c r="EA470" s="664">
        <f>'3A 2025-2026 REPORTE CALIFICACI'!DM50</f>
        <v>71</v>
      </c>
      <c r="EB470" s="664">
        <f>'3A 2025-2026 REPORTE CALIFICACI'!DN50</f>
        <v>0</v>
      </c>
      <c r="EC470" s="664">
        <f>'3A 2025-2026 REPORTE CALIFICACI'!DO50</f>
        <v>96</v>
      </c>
      <c r="ED470" s="664">
        <f>'3A 2025-2026 REPORTE CALIFICACI'!DP50</f>
        <v>80</v>
      </c>
      <c r="EE470" s="664">
        <f>'3A 2025-2026 REPORTE CALIFICACI'!DQ50</f>
        <v>70</v>
      </c>
      <c r="EF470" s="664">
        <f>'3A 2025-2026 REPORTE CALIFICACI'!DR50</f>
        <v>0</v>
      </c>
      <c r="EG470" s="664"/>
      <c r="EH470" s="664"/>
      <c r="EI470" s="664"/>
      <c r="EJ470" s="664"/>
      <c r="EK470" s="664"/>
      <c r="EL470" s="664"/>
      <c r="EM470" s="664"/>
      <c r="EN470" s="664"/>
      <c r="EO470" s="664"/>
      <c r="EP470" s="664"/>
      <c r="EQ470" s="664"/>
      <c r="ER470" s="664"/>
      <c r="ES470" s="664"/>
      <c r="ET470" s="664"/>
      <c r="EU470" s="664"/>
      <c r="EV470" s="664"/>
      <c r="EW470" s="664"/>
      <c r="EX470" s="664"/>
      <c r="EY470" s="666"/>
    </row>
    <row r="471" ht="52.5" customHeight="1">
      <c r="A471" s="661"/>
      <c r="B471" s="47"/>
      <c r="C471" s="663" t="s">
        <v>1018</v>
      </c>
      <c r="D471" s="664">
        <f>'3A 2025-2026 REPORTE CALIFICACI'!EK47</f>
        <v>74</v>
      </c>
      <c r="E471" s="664">
        <f>'3A 2025-2026 REPORTE CALIFICACI'!EL47</f>
        <v>88</v>
      </c>
      <c r="F471" s="664">
        <f>'3A 2025-2026 REPORTE CALIFICACI'!EM47</f>
        <v>87</v>
      </c>
      <c r="G471" s="665">
        <f>'3A 2025-2026 REPORTE CALIFICACI'!EN47</f>
        <v>0</v>
      </c>
      <c r="H471" s="664">
        <f>'3A 2025-2026 REPORTE CALIFICACI'!EO47</f>
        <v>77</v>
      </c>
      <c r="I471" s="664">
        <f>'3A 2025-2026 REPORTE CALIFICACI'!EP47</f>
        <v>94</v>
      </c>
      <c r="J471" s="664">
        <f>'3A 2025-2026 REPORTE CALIFICACI'!EQ47</f>
        <v>90</v>
      </c>
      <c r="K471" s="664">
        <f>'3A 2025-2026 REPORTE CALIFICACI'!ER47</f>
        <v>0</v>
      </c>
      <c r="L471" s="664">
        <f>'3A 2025-2026 REPORTE CALIFICACI'!ES47</f>
        <v>90</v>
      </c>
      <c r="M471" s="665">
        <f>'3A 2025-2026 REPORTE CALIFICACI'!ET47</f>
        <v>83</v>
      </c>
      <c r="N471" s="665">
        <f>'3A 2025-2026 REPORTE CALIFICACI'!EU47</f>
        <v>89</v>
      </c>
      <c r="O471" s="664">
        <f>'3A 2025-2026 REPORTE CALIFICACI'!EV47</f>
        <v>0</v>
      </c>
      <c r="P471" s="665">
        <f>'3A 2025-2026 REPORTE CALIFICACI'!EW47</f>
        <v>72</v>
      </c>
      <c r="Q471" s="665">
        <f>'3A 2025-2026 REPORTE CALIFICACI'!EX47</f>
        <v>85</v>
      </c>
      <c r="R471" s="665">
        <f>'3A 2025-2026 REPORTE CALIFICACI'!EY47</f>
        <v>93</v>
      </c>
      <c r="S471" s="665">
        <f>'3A 2025-2026 REPORTE CALIFICACI'!EZ47</f>
        <v>0</v>
      </c>
      <c r="T471" s="664"/>
      <c r="U471" s="664"/>
      <c r="V471" s="664"/>
      <c r="W471" s="664"/>
      <c r="X471" s="664"/>
      <c r="Y471" s="664"/>
      <c r="Z471" s="664"/>
      <c r="AA471" s="664"/>
      <c r="AB471" s="664"/>
      <c r="AC471" s="664"/>
      <c r="AD471" s="664"/>
      <c r="AE471" s="664"/>
      <c r="AF471" s="664"/>
      <c r="AG471" s="664"/>
      <c r="AH471" s="664"/>
      <c r="AI471" s="664"/>
      <c r="AJ471" s="664"/>
      <c r="AK471" s="664"/>
      <c r="AL471" s="666"/>
      <c r="AM471" s="667"/>
      <c r="AN471" s="661"/>
      <c r="AO471" s="47"/>
      <c r="AP471" s="663" t="s">
        <v>1018</v>
      </c>
      <c r="AQ471" s="664">
        <f>'3A 2025-2026 REPORTE CALIFICACI'!EK48</f>
        <v>91</v>
      </c>
      <c r="AR471" s="664">
        <f>'3A 2025-2026 REPORTE CALIFICACI'!EL48</f>
        <v>93</v>
      </c>
      <c r="AS471" s="664">
        <f>'3A 2025-2026 REPORTE CALIFICACI'!EM48</f>
        <v>94</v>
      </c>
      <c r="AT471" s="665">
        <f>'3A 2025-2026 REPORTE CALIFICACI'!EN48</f>
        <v>0</v>
      </c>
      <c r="AU471" s="664">
        <f>'3A 2025-2026 REPORTE CALIFICACI'!EO48</f>
        <v>91</v>
      </c>
      <c r="AV471" s="664">
        <f>'3A 2025-2026 REPORTE CALIFICACI'!EP48</f>
        <v>97</v>
      </c>
      <c r="AW471" s="664">
        <f>'3A 2025-2026 REPORTE CALIFICACI'!EQ48</f>
        <v>96</v>
      </c>
      <c r="AX471" s="664">
        <f>'3A 2025-2026 REPORTE CALIFICACI'!ER48</f>
        <v>0</v>
      </c>
      <c r="AY471" s="664">
        <f>'3A 2025-2026 REPORTE CALIFICACI'!ES48</f>
        <v>92</v>
      </c>
      <c r="AZ471" s="665">
        <f>'3A 2025-2026 REPORTE CALIFICACI'!ET48</f>
        <v>100</v>
      </c>
      <c r="BA471" s="665">
        <f>'3A 2025-2026 REPORTE CALIFICACI'!EU48</f>
        <v>91</v>
      </c>
      <c r="BB471" s="664">
        <f>'3A 2025-2026 REPORTE CALIFICACI'!EV48</f>
        <v>0</v>
      </c>
      <c r="BC471" s="665">
        <f>'3A 2025-2026 REPORTE CALIFICACI'!EW48</f>
        <v>98</v>
      </c>
      <c r="BD471" s="665">
        <f>'3A 2025-2026 REPORTE CALIFICACI'!EX48</f>
        <v>94</v>
      </c>
      <c r="BE471" s="665">
        <f>'3A 2025-2026 REPORTE CALIFICACI'!EY48</f>
        <v>93</v>
      </c>
      <c r="BF471" s="665">
        <f>'3A 2025-2026 REPORTE CALIFICACI'!EZ48</f>
        <v>0</v>
      </c>
      <c r="BG471" s="664"/>
      <c r="BH471" s="664"/>
      <c r="BI471" s="664"/>
      <c r="BJ471" s="664"/>
      <c r="BK471" s="664"/>
      <c r="BL471" s="664"/>
      <c r="BM471" s="664"/>
      <c r="BN471" s="664"/>
      <c r="BO471" s="664"/>
      <c r="BP471" s="664"/>
      <c r="BQ471" s="664"/>
      <c r="BR471" s="664"/>
      <c r="BS471" s="664"/>
      <c r="BT471" s="664"/>
      <c r="BU471" s="664"/>
      <c r="BV471" s="664"/>
      <c r="BW471" s="664"/>
      <c r="BX471" s="664"/>
      <c r="BY471" s="666"/>
      <c r="BZ471" s="667"/>
      <c r="CA471" s="661"/>
      <c r="CB471" s="47"/>
      <c r="CC471" s="663" t="s">
        <v>1018</v>
      </c>
      <c r="CD471" s="664">
        <f>'3A 2025-2026 REPORTE CALIFICACI'!EK49</f>
        <v>78</v>
      </c>
      <c r="CE471" s="664">
        <f>'3A 2025-2026 REPORTE CALIFICACI'!EL49</f>
        <v>82</v>
      </c>
      <c r="CF471" s="664">
        <f>'3A 2025-2026 REPORTE CALIFICACI'!EM49</f>
        <v>86</v>
      </c>
      <c r="CG471" s="665">
        <f>'3A 2025-2026 REPORTE CALIFICACI'!EN49</f>
        <v>0</v>
      </c>
      <c r="CH471" s="664">
        <f>'3A 2025-2026 REPORTE CALIFICACI'!EO49</f>
        <v>78</v>
      </c>
      <c r="CI471" s="664">
        <f>'3A 2025-2026 REPORTE CALIFICACI'!EP49</f>
        <v>86</v>
      </c>
      <c r="CJ471" s="664">
        <f>'3A 2025-2026 REPORTE CALIFICACI'!EQ49</f>
        <v>83</v>
      </c>
      <c r="CK471" s="664">
        <f>'3A 2025-2026 REPORTE CALIFICACI'!ER49</f>
        <v>0</v>
      </c>
      <c r="CL471" s="664">
        <f>'3A 2025-2026 REPORTE CALIFICACI'!ES49</f>
        <v>89</v>
      </c>
      <c r="CM471" s="665">
        <f>'3A 2025-2026 REPORTE CALIFICACI'!ET49</f>
        <v>85</v>
      </c>
      <c r="CN471" s="665">
        <f>'3A 2025-2026 REPORTE CALIFICACI'!EU49</f>
        <v>82</v>
      </c>
      <c r="CO471" s="664">
        <f>'3A 2025-2026 REPORTE CALIFICACI'!EV49</f>
        <v>0</v>
      </c>
      <c r="CP471" s="665">
        <f>'3A 2025-2026 REPORTE CALIFICACI'!EW49</f>
        <v>81</v>
      </c>
      <c r="CQ471" s="665">
        <f>'3A 2025-2026 REPORTE CALIFICACI'!EX49</f>
        <v>88</v>
      </c>
      <c r="CR471" s="665">
        <f>'3A 2025-2026 REPORTE CALIFICACI'!EY49</f>
        <v>71</v>
      </c>
      <c r="CS471" s="665">
        <f>'3A 2025-2026 REPORTE CALIFICACI'!EZ49</f>
        <v>0</v>
      </c>
      <c r="CT471" s="664"/>
      <c r="CU471" s="664"/>
      <c r="CV471" s="664"/>
      <c r="CW471" s="664"/>
      <c r="CX471" s="664"/>
      <c r="CY471" s="664"/>
      <c r="CZ471" s="664"/>
      <c r="DA471" s="664"/>
      <c r="DB471" s="664"/>
      <c r="DC471" s="664"/>
      <c r="DD471" s="664"/>
      <c r="DE471" s="664"/>
      <c r="DF471" s="664"/>
      <c r="DG471" s="664"/>
      <c r="DH471" s="664"/>
      <c r="DI471" s="664"/>
      <c r="DJ471" s="664"/>
      <c r="DK471" s="664"/>
      <c r="DL471" s="666"/>
      <c r="DM471" s="667"/>
      <c r="DN471" s="661"/>
      <c r="DO471" s="47"/>
      <c r="DP471" s="663" t="s">
        <v>1018</v>
      </c>
      <c r="DQ471" s="664">
        <f>'3A 2025-2026 REPORTE CALIFICACI'!EK50</f>
        <v>91</v>
      </c>
      <c r="DR471" s="664">
        <f>'3A 2025-2026 REPORTE CALIFICACI'!EL50</f>
        <v>92</v>
      </c>
      <c r="DS471" s="664">
        <f>'3A 2025-2026 REPORTE CALIFICACI'!EM50</f>
        <v>89</v>
      </c>
      <c r="DT471" s="665">
        <f>'3A 2025-2026 REPORTE CALIFICACI'!EN50</f>
        <v>0</v>
      </c>
      <c r="DU471" s="664">
        <f>'3A 2025-2026 REPORTE CALIFICACI'!EO50</f>
        <v>84</v>
      </c>
      <c r="DV471" s="664">
        <f>'3A 2025-2026 REPORTE CALIFICACI'!EP50</f>
        <v>93</v>
      </c>
      <c r="DW471" s="664">
        <f>'3A 2025-2026 REPORTE CALIFICACI'!EQ50</f>
        <v>90</v>
      </c>
      <c r="DX471" s="664">
        <f>'3A 2025-2026 REPORTE CALIFICACI'!ER50</f>
        <v>0</v>
      </c>
      <c r="DY471" s="664">
        <f>'3A 2025-2026 REPORTE CALIFICACI'!ES50</f>
        <v>93</v>
      </c>
      <c r="DZ471" s="665">
        <f>'3A 2025-2026 REPORTE CALIFICACI'!ET50</f>
        <v>81</v>
      </c>
      <c r="EA471" s="665">
        <f>'3A 2025-2026 REPORTE CALIFICACI'!EU50</f>
        <v>90</v>
      </c>
      <c r="EB471" s="664">
        <f>'3A 2025-2026 REPORTE CALIFICACI'!EV50</f>
        <v>0</v>
      </c>
      <c r="EC471" s="665">
        <f>'3A 2025-2026 REPORTE CALIFICACI'!EW50</f>
        <v>92</v>
      </c>
      <c r="ED471" s="665">
        <f>'3A 2025-2026 REPORTE CALIFICACI'!EX50</f>
        <v>90</v>
      </c>
      <c r="EE471" s="665">
        <f>'3A 2025-2026 REPORTE CALIFICACI'!EY50</f>
        <v>83</v>
      </c>
      <c r="EF471" s="665">
        <f>'3A 2025-2026 REPORTE CALIFICACI'!EZ50</f>
        <v>0</v>
      </c>
      <c r="EG471" s="664"/>
      <c r="EH471" s="664"/>
      <c r="EI471" s="664"/>
      <c r="EJ471" s="664"/>
      <c r="EK471" s="664"/>
      <c r="EL471" s="664"/>
      <c r="EM471" s="664"/>
      <c r="EN471" s="664"/>
      <c r="EO471" s="664"/>
      <c r="EP471" s="664"/>
      <c r="EQ471" s="664"/>
      <c r="ER471" s="664"/>
      <c r="ES471" s="664"/>
      <c r="ET471" s="664"/>
      <c r="EU471" s="664"/>
      <c r="EV471" s="664"/>
      <c r="EW471" s="664"/>
      <c r="EX471" s="664"/>
      <c r="EY471" s="666"/>
    </row>
    <row r="472" ht="52.5" customHeight="1">
      <c r="A472" s="661"/>
      <c r="B472" s="47"/>
      <c r="C472" s="663" t="s">
        <v>1019</v>
      </c>
      <c r="D472" s="664">
        <f>'3A 2025-2026 REPORTE CALIFICACI'!FS47</f>
        <v>75</v>
      </c>
      <c r="E472" s="664">
        <f>'3A 2025-2026 REPORTE CALIFICACI'!FT47</f>
        <v>90</v>
      </c>
      <c r="F472" s="664">
        <f>'3A 2025-2026 REPORTE CALIFICACI'!FU47</f>
        <v>57</v>
      </c>
      <c r="G472" s="664">
        <f>'3A 2025-2026 REPORTE CALIFICACI'!FV47</f>
        <v>0</v>
      </c>
      <c r="H472" s="664">
        <f>'3A 2025-2026 REPORTE CALIFICACI'!FW47</f>
        <v>70</v>
      </c>
      <c r="I472" s="664">
        <f>'3A 2025-2026 REPORTE CALIFICACI'!FX47</f>
        <v>88</v>
      </c>
      <c r="J472" s="664">
        <f>'3A 2025-2026 REPORTE CALIFICACI'!FY47</f>
        <v>50</v>
      </c>
      <c r="K472" s="664">
        <f>'3A 2025-2026 REPORTE CALIFICACI'!FZ47</f>
        <v>0</v>
      </c>
      <c r="L472" s="664">
        <f>'3A 2025-2026 REPORTE CALIFICACI'!GA47</f>
        <v>70</v>
      </c>
      <c r="M472" s="664">
        <f>'3A 2025-2026 REPORTE CALIFICACI'!GB47</f>
        <v>80</v>
      </c>
      <c r="N472" s="664">
        <f>'3A 2025-2026 REPORTE CALIFICACI'!GC47</f>
        <v>41</v>
      </c>
      <c r="O472" s="664">
        <f>'3A 2025-2026 REPORTE CALIFICACI'!GD47</f>
        <v>0</v>
      </c>
      <c r="P472" s="664">
        <f>'3A 2025-2026 REPORTE CALIFICACI'!GE47</f>
        <v>70</v>
      </c>
      <c r="Q472" s="664">
        <f>'3A 2025-2026 REPORTE CALIFICACI'!GF47</f>
        <v>88</v>
      </c>
      <c r="R472" s="664">
        <f>'3A 2025-2026 REPORTE CALIFICACI'!GG47</f>
        <v>80</v>
      </c>
      <c r="S472" s="664">
        <f>'3A 2025-2026 REPORTE CALIFICACI'!GH47</f>
        <v>0</v>
      </c>
      <c r="T472" s="664"/>
      <c r="U472" s="664"/>
      <c r="V472" s="664"/>
      <c r="W472" s="664"/>
      <c r="X472" s="664"/>
      <c r="Y472" s="664"/>
      <c r="Z472" s="664"/>
      <c r="AA472" s="664"/>
      <c r="AB472" s="664"/>
      <c r="AC472" s="664"/>
      <c r="AD472" s="664"/>
      <c r="AE472" s="664"/>
      <c r="AF472" s="664"/>
      <c r="AG472" s="664"/>
      <c r="AH472" s="664"/>
      <c r="AI472" s="664"/>
      <c r="AJ472" s="664"/>
      <c r="AK472" s="664"/>
      <c r="AL472" s="666"/>
      <c r="AM472" s="667"/>
      <c r="AN472" s="661"/>
      <c r="AO472" s="47"/>
      <c r="AP472" s="663" t="s">
        <v>1019</v>
      </c>
      <c r="AQ472" s="664">
        <f>'3A 2025-2026 REPORTE CALIFICACI'!FS48</f>
        <v>86</v>
      </c>
      <c r="AR472" s="664">
        <f>'3A 2025-2026 REPORTE CALIFICACI'!FT48</f>
        <v>89</v>
      </c>
      <c r="AS472" s="664">
        <f>'3A 2025-2026 REPORTE CALIFICACI'!FU48</f>
        <v>85</v>
      </c>
      <c r="AT472" s="664">
        <f>'3A 2025-2026 REPORTE CALIFICACI'!FV48</f>
        <v>0</v>
      </c>
      <c r="AU472" s="664">
        <f>'3A 2025-2026 REPORTE CALIFICACI'!FW48</f>
        <v>95</v>
      </c>
      <c r="AV472" s="664">
        <f>'3A 2025-2026 REPORTE CALIFICACI'!FX48</f>
        <v>97</v>
      </c>
      <c r="AW472" s="664">
        <f>'3A 2025-2026 REPORTE CALIFICACI'!FY48</f>
        <v>85</v>
      </c>
      <c r="AX472" s="664">
        <f>'3A 2025-2026 REPORTE CALIFICACI'!FZ48</f>
        <v>0</v>
      </c>
      <c r="AY472" s="664">
        <f>'3A 2025-2026 REPORTE CALIFICACI'!GA48</f>
        <v>90</v>
      </c>
      <c r="AZ472" s="664">
        <f>'3A 2025-2026 REPORTE CALIFICACI'!GB48</f>
        <v>95</v>
      </c>
      <c r="BA472" s="664">
        <f>'3A 2025-2026 REPORTE CALIFICACI'!GC48</f>
        <v>85</v>
      </c>
      <c r="BB472" s="664">
        <f>'3A 2025-2026 REPORTE CALIFICACI'!GD48</f>
        <v>0</v>
      </c>
      <c r="BC472" s="664">
        <f>'3A 2025-2026 REPORTE CALIFICACI'!GE48</f>
        <v>92</v>
      </c>
      <c r="BD472" s="664">
        <f>'3A 2025-2026 REPORTE CALIFICACI'!GF48</f>
        <v>94</v>
      </c>
      <c r="BE472" s="664">
        <f>'3A 2025-2026 REPORTE CALIFICACI'!GG48</f>
        <v>92</v>
      </c>
      <c r="BF472" s="664">
        <f>'3A 2025-2026 REPORTE CALIFICACI'!GH48</f>
        <v>0</v>
      </c>
      <c r="BG472" s="664"/>
      <c r="BH472" s="664"/>
      <c r="BI472" s="664"/>
      <c r="BJ472" s="664"/>
      <c r="BK472" s="664"/>
      <c r="BL472" s="664"/>
      <c r="BM472" s="664"/>
      <c r="BN472" s="664"/>
      <c r="BO472" s="664"/>
      <c r="BP472" s="664"/>
      <c r="BQ472" s="664"/>
      <c r="BR472" s="664"/>
      <c r="BS472" s="664"/>
      <c r="BT472" s="664"/>
      <c r="BU472" s="664"/>
      <c r="BV472" s="664"/>
      <c r="BW472" s="664"/>
      <c r="BX472" s="664"/>
      <c r="BY472" s="666"/>
      <c r="BZ472" s="667"/>
      <c r="CA472" s="661"/>
      <c r="CB472" s="47"/>
      <c r="CC472" s="663" t="s">
        <v>1019</v>
      </c>
      <c r="CD472" s="664">
        <f>'3A 2025-2026 REPORTE CALIFICACI'!FS49</f>
        <v>70</v>
      </c>
      <c r="CE472" s="664">
        <f>'3A 2025-2026 REPORTE CALIFICACI'!FT49</f>
        <v>88</v>
      </c>
      <c r="CF472" s="664">
        <f>'3A 2025-2026 REPORTE CALIFICACI'!FU49</f>
        <v>75</v>
      </c>
      <c r="CG472" s="664">
        <f>'3A 2025-2026 REPORTE CALIFICACI'!FV49</f>
        <v>0</v>
      </c>
      <c r="CH472" s="664">
        <f>'3A 2025-2026 REPORTE CALIFICACI'!FW49</f>
        <v>70</v>
      </c>
      <c r="CI472" s="664">
        <f>'3A 2025-2026 REPORTE CALIFICACI'!FX49</f>
        <v>88</v>
      </c>
      <c r="CJ472" s="664">
        <f>'3A 2025-2026 REPORTE CALIFICACI'!FY49</f>
        <v>78</v>
      </c>
      <c r="CK472" s="664">
        <f>'3A 2025-2026 REPORTE CALIFICACI'!FZ49</f>
        <v>0</v>
      </c>
      <c r="CL472" s="664">
        <f>'3A 2025-2026 REPORTE CALIFICACI'!GA49</f>
        <v>75</v>
      </c>
      <c r="CM472" s="664">
        <f>'3A 2025-2026 REPORTE CALIFICACI'!GB49</f>
        <v>80</v>
      </c>
      <c r="CN472" s="664">
        <f>'3A 2025-2026 REPORTE CALIFICACI'!GC49</f>
        <v>75</v>
      </c>
      <c r="CO472" s="664">
        <f>'3A 2025-2026 REPORTE CALIFICACI'!GD49</f>
        <v>0</v>
      </c>
      <c r="CP472" s="664">
        <f>'3A 2025-2026 REPORTE CALIFICACI'!GE49</f>
        <v>70</v>
      </c>
      <c r="CQ472" s="664">
        <f>'3A 2025-2026 REPORTE CALIFICACI'!GF49</f>
        <v>87</v>
      </c>
      <c r="CR472" s="664">
        <f>'3A 2025-2026 REPORTE CALIFICACI'!GG49</f>
        <v>80</v>
      </c>
      <c r="CS472" s="664">
        <f>'3A 2025-2026 REPORTE CALIFICACI'!GH49</f>
        <v>0</v>
      </c>
      <c r="CT472" s="664"/>
      <c r="CU472" s="664"/>
      <c r="CV472" s="664"/>
      <c r="CW472" s="664"/>
      <c r="CX472" s="664"/>
      <c r="CY472" s="664"/>
      <c r="CZ472" s="664"/>
      <c r="DA472" s="664"/>
      <c r="DB472" s="664"/>
      <c r="DC472" s="664"/>
      <c r="DD472" s="664"/>
      <c r="DE472" s="664"/>
      <c r="DF472" s="664"/>
      <c r="DG472" s="664"/>
      <c r="DH472" s="664"/>
      <c r="DI472" s="664"/>
      <c r="DJ472" s="664"/>
      <c r="DK472" s="664"/>
      <c r="DL472" s="666"/>
      <c r="DM472" s="667"/>
      <c r="DN472" s="661"/>
      <c r="DO472" s="47"/>
      <c r="DP472" s="663" t="s">
        <v>1019</v>
      </c>
      <c r="DQ472" s="664">
        <f>'3A 2025-2026 REPORTE CALIFICACI'!FS50</f>
        <v>84</v>
      </c>
      <c r="DR472" s="664">
        <f>'3A 2025-2026 REPORTE CALIFICACI'!FT50</f>
        <v>84</v>
      </c>
      <c r="DS472" s="664">
        <f>'3A 2025-2026 REPORTE CALIFICACI'!FU50</f>
        <v>83</v>
      </c>
      <c r="DT472" s="664">
        <f>'3A 2025-2026 REPORTE CALIFICACI'!FV50</f>
        <v>0</v>
      </c>
      <c r="DU472" s="664">
        <f>'3A 2025-2026 REPORTE CALIFICACI'!FW50</f>
        <v>91</v>
      </c>
      <c r="DV472" s="664">
        <f>'3A 2025-2026 REPORTE CALIFICACI'!FX50</f>
        <v>90</v>
      </c>
      <c r="DW472" s="664">
        <f>'3A 2025-2026 REPORTE CALIFICACI'!FY50</f>
        <v>80</v>
      </c>
      <c r="DX472" s="664">
        <f>'3A 2025-2026 REPORTE CALIFICACI'!FZ50</f>
        <v>0</v>
      </c>
      <c r="DY472" s="664">
        <f>'3A 2025-2026 REPORTE CALIFICACI'!GA50</f>
        <v>90</v>
      </c>
      <c r="DZ472" s="664">
        <f>'3A 2025-2026 REPORTE CALIFICACI'!GB50</f>
        <v>95</v>
      </c>
      <c r="EA472" s="664">
        <f>'3A 2025-2026 REPORTE CALIFICACI'!GC50</f>
        <v>80</v>
      </c>
      <c r="EB472" s="664">
        <f>'3A 2025-2026 REPORTE CALIFICACI'!GD50</f>
        <v>0</v>
      </c>
      <c r="EC472" s="664">
        <f>'3A 2025-2026 REPORTE CALIFICACI'!GE50</f>
        <v>94</v>
      </c>
      <c r="ED472" s="664">
        <f>'3A 2025-2026 REPORTE CALIFICACI'!GF50</f>
        <v>85</v>
      </c>
      <c r="EE472" s="664">
        <f>'3A 2025-2026 REPORTE CALIFICACI'!GG50</f>
        <v>80</v>
      </c>
      <c r="EF472" s="664">
        <f>'3A 2025-2026 REPORTE CALIFICACI'!GH50</f>
        <v>0</v>
      </c>
      <c r="EG472" s="664"/>
      <c r="EH472" s="664"/>
      <c r="EI472" s="664"/>
      <c r="EJ472" s="664"/>
      <c r="EK472" s="664"/>
      <c r="EL472" s="664"/>
      <c r="EM472" s="664"/>
      <c r="EN472" s="664"/>
      <c r="EO472" s="664"/>
      <c r="EP472" s="664"/>
      <c r="EQ472" s="664"/>
      <c r="ER472" s="664"/>
      <c r="ES472" s="664"/>
      <c r="ET472" s="664"/>
      <c r="EU472" s="664"/>
      <c r="EV472" s="664"/>
      <c r="EW472" s="664"/>
      <c r="EX472" s="664"/>
      <c r="EY472" s="666"/>
    </row>
    <row r="473" ht="52.5" customHeight="1">
      <c r="A473" s="661"/>
      <c r="B473" s="47"/>
      <c r="C473" s="663" t="s">
        <v>1020</v>
      </c>
      <c r="D473" s="664">
        <f>'3A 2025-2026 REPORTE CALIFICACI'!HA47</f>
        <v>88</v>
      </c>
      <c r="E473" s="664">
        <f>'3A 2025-2026 REPORTE CALIFICACI'!HB47</f>
        <v>77</v>
      </c>
      <c r="F473" s="664">
        <f>'3A 2025-2026 REPORTE CALIFICACI'!HC47</f>
        <v>54</v>
      </c>
      <c r="G473" s="664">
        <f>'3A 2025-2026 REPORTE CALIFICACI'!HD47</f>
        <v>0</v>
      </c>
      <c r="H473" s="664">
        <f>'3A 2025-2026 REPORTE CALIFICACI'!HE47</f>
        <v>82</v>
      </c>
      <c r="I473" s="664">
        <f>'3A 2025-2026 REPORTE CALIFICACI'!HF47</f>
        <v>70</v>
      </c>
      <c r="J473" s="664">
        <f>'3A 2025-2026 REPORTE CALIFICACI'!HG47</f>
        <v>71</v>
      </c>
      <c r="K473" s="664">
        <f>'3A 2025-2026 REPORTE CALIFICACI'!HH47</f>
        <v>0</v>
      </c>
      <c r="L473" s="664">
        <f>'3A 2025-2026 REPORTE CALIFICACI'!HI47</f>
        <v>80</v>
      </c>
      <c r="M473" s="664">
        <f>'3A 2025-2026 REPORTE CALIFICACI'!HJ47</f>
        <v>76</v>
      </c>
      <c r="N473" s="664">
        <f>'3A 2025-2026 REPORTE CALIFICACI'!HK47</f>
        <v>88</v>
      </c>
      <c r="O473" s="664">
        <f>'3A 2025-2026 REPORTE CALIFICACI'!HL47</f>
        <v>0</v>
      </c>
      <c r="P473" s="664">
        <f>'3A 2025-2026 REPORTE CALIFICACI'!HM47</f>
        <v>80</v>
      </c>
      <c r="Q473" s="664">
        <f>'3A 2025-2026 REPORTE CALIFICACI'!HN47</f>
        <v>72</v>
      </c>
      <c r="R473" s="664">
        <f>'3A 2025-2026 REPORTE CALIFICACI'!HO47</f>
        <v>90</v>
      </c>
      <c r="S473" s="664">
        <f>'3A 2025-2026 REPORTE CALIFICACI'!HP47</f>
        <v>0</v>
      </c>
      <c r="T473" s="664"/>
      <c r="U473" s="664"/>
      <c r="V473" s="664"/>
      <c r="W473" s="664"/>
      <c r="X473" s="664"/>
      <c r="Y473" s="664"/>
      <c r="Z473" s="664"/>
      <c r="AA473" s="664"/>
      <c r="AB473" s="664"/>
      <c r="AC473" s="664"/>
      <c r="AD473" s="664"/>
      <c r="AE473" s="664"/>
      <c r="AF473" s="664"/>
      <c r="AG473" s="664"/>
      <c r="AH473" s="664"/>
      <c r="AI473" s="664"/>
      <c r="AJ473" s="664"/>
      <c r="AK473" s="664"/>
      <c r="AL473" s="666"/>
      <c r="AM473" s="667"/>
      <c r="AN473" s="661"/>
      <c r="AO473" s="47"/>
      <c r="AP473" s="663" t="s">
        <v>1020</v>
      </c>
      <c r="AQ473" s="664">
        <f>'3A 2025-2026 REPORTE CALIFICACI'!HA48</f>
        <v>96</v>
      </c>
      <c r="AR473" s="664">
        <f>'3A 2025-2026 REPORTE CALIFICACI'!HB48</f>
        <v>87</v>
      </c>
      <c r="AS473" s="664">
        <f>'3A 2025-2026 REPORTE CALIFICACI'!HC48</f>
        <v>100</v>
      </c>
      <c r="AT473" s="664">
        <f>'3A 2025-2026 REPORTE CALIFICACI'!HD48</f>
        <v>0</v>
      </c>
      <c r="AU473" s="664">
        <f>'3A 2025-2026 REPORTE CALIFICACI'!HE48</f>
        <v>94</v>
      </c>
      <c r="AV473" s="664">
        <f>'3A 2025-2026 REPORTE CALIFICACI'!HF48</f>
        <v>90</v>
      </c>
      <c r="AW473" s="664">
        <f>'3A 2025-2026 REPORTE CALIFICACI'!HG48</f>
        <v>98</v>
      </c>
      <c r="AX473" s="664">
        <f>'3A 2025-2026 REPORTE CALIFICACI'!HH48</f>
        <v>0</v>
      </c>
      <c r="AY473" s="664">
        <f>'3A 2025-2026 REPORTE CALIFICACI'!HI48</f>
        <v>88</v>
      </c>
      <c r="AZ473" s="664">
        <f>'3A 2025-2026 REPORTE CALIFICACI'!HJ48</f>
        <v>93</v>
      </c>
      <c r="BA473" s="664">
        <f>'3A 2025-2026 REPORTE CALIFICACI'!HK48</f>
        <v>98</v>
      </c>
      <c r="BB473" s="664">
        <f>'3A 2025-2026 REPORTE CALIFICACI'!HL48</f>
        <v>0</v>
      </c>
      <c r="BC473" s="664">
        <f>'3A 2025-2026 REPORTE CALIFICACI'!HM48</f>
        <v>90</v>
      </c>
      <c r="BD473" s="664">
        <f>'3A 2025-2026 REPORTE CALIFICACI'!HN48</f>
        <v>90</v>
      </c>
      <c r="BE473" s="664">
        <f>'3A 2025-2026 REPORTE CALIFICACI'!HO48</f>
        <v>97</v>
      </c>
      <c r="BF473" s="664">
        <f>'3A 2025-2026 REPORTE CALIFICACI'!HP48</f>
        <v>0</v>
      </c>
      <c r="BG473" s="664"/>
      <c r="BH473" s="664"/>
      <c r="BI473" s="664"/>
      <c r="BJ473" s="664"/>
      <c r="BK473" s="664"/>
      <c r="BL473" s="664"/>
      <c r="BM473" s="664"/>
      <c r="BN473" s="664"/>
      <c r="BO473" s="664"/>
      <c r="BP473" s="664"/>
      <c r="BQ473" s="664"/>
      <c r="BR473" s="664"/>
      <c r="BS473" s="664"/>
      <c r="BT473" s="664"/>
      <c r="BU473" s="664"/>
      <c r="BV473" s="664"/>
      <c r="BW473" s="664"/>
      <c r="BX473" s="664"/>
      <c r="BY473" s="666"/>
      <c r="BZ473" s="667"/>
      <c r="CA473" s="661"/>
      <c r="CB473" s="47"/>
      <c r="CC473" s="663" t="s">
        <v>1020</v>
      </c>
      <c r="CD473" s="664">
        <f>'3A 2025-2026 REPORTE CALIFICACI'!HA49</f>
        <v>82</v>
      </c>
      <c r="CE473" s="664">
        <f>'3A 2025-2026 REPORTE CALIFICACI'!HB49</f>
        <v>80</v>
      </c>
      <c r="CF473" s="664">
        <f>'3A 2025-2026 REPORTE CALIFICACI'!HC49</f>
        <v>91</v>
      </c>
      <c r="CG473" s="664">
        <f>'3A 2025-2026 REPORTE CALIFICACI'!HD49</f>
        <v>0</v>
      </c>
      <c r="CH473" s="664">
        <f>'3A 2025-2026 REPORTE CALIFICACI'!HE49</f>
        <v>88</v>
      </c>
      <c r="CI473" s="664">
        <f>'3A 2025-2026 REPORTE CALIFICACI'!HF49</f>
        <v>77</v>
      </c>
      <c r="CJ473" s="664">
        <f>'3A 2025-2026 REPORTE CALIFICACI'!HG49</f>
        <v>90</v>
      </c>
      <c r="CK473" s="664">
        <f>'3A 2025-2026 REPORTE CALIFICACI'!HH49</f>
        <v>0</v>
      </c>
      <c r="CL473" s="664">
        <f>'3A 2025-2026 REPORTE CALIFICACI'!HI49</f>
        <v>77</v>
      </c>
      <c r="CM473" s="664">
        <f>'3A 2025-2026 REPORTE CALIFICACI'!HJ49</f>
        <v>76</v>
      </c>
      <c r="CN473" s="664">
        <f>'3A 2025-2026 REPORTE CALIFICACI'!HK49</f>
        <v>87</v>
      </c>
      <c r="CO473" s="664">
        <f>'3A 2025-2026 REPORTE CALIFICACI'!HL49</f>
        <v>0</v>
      </c>
      <c r="CP473" s="664">
        <f>'3A 2025-2026 REPORTE CALIFICACI'!HM49</f>
        <v>80</v>
      </c>
      <c r="CQ473" s="664">
        <f>'3A 2025-2026 REPORTE CALIFICACI'!HN49</f>
        <v>86</v>
      </c>
      <c r="CR473" s="664">
        <f>'3A 2025-2026 REPORTE CALIFICACI'!HO49</f>
        <v>80</v>
      </c>
      <c r="CS473" s="664">
        <f>'3A 2025-2026 REPORTE CALIFICACI'!HP49</f>
        <v>0</v>
      </c>
      <c r="CT473" s="664"/>
      <c r="CU473" s="664"/>
      <c r="CV473" s="664"/>
      <c r="CW473" s="664"/>
      <c r="CX473" s="664"/>
      <c r="CY473" s="664"/>
      <c r="CZ473" s="664"/>
      <c r="DA473" s="664"/>
      <c r="DB473" s="664"/>
      <c r="DC473" s="664"/>
      <c r="DD473" s="664"/>
      <c r="DE473" s="664"/>
      <c r="DF473" s="664"/>
      <c r="DG473" s="664"/>
      <c r="DH473" s="664"/>
      <c r="DI473" s="664"/>
      <c r="DJ473" s="664"/>
      <c r="DK473" s="664"/>
      <c r="DL473" s="666"/>
      <c r="DM473" s="667"/>
      <c r="DN473" s="661"/>
      <c r="DO473" s="47"/>
      <c r="DP473" s="663" t="s">
        <v>1020</v>
      </c>
      <c r="DQ473" s="664">
        <f>'3A 2025-2026 REPORTE CALIFICACI'!HA50</f>
        <v>97</v>
      </c>
      <c r="DR473" s="664">
        <f>'3A 2025-2026 REPORTE CALIFICACI'!HB50</f>
        <v>90</v>
      </c>
      <c r="DS473" s="664">
        <f>'3A 2025-2026 REPORTE CALIFICACI'!HC50</f>
        <v>100</v>
      </c>
      <c r="DT473" s="664">
        <f>'3A 2025-2026 REPORTE CALIFICACI'!HD50</f>
        <v>0</v>
      </c>
      <c r="DU473" s="664">
        <f>'3A 2025-2026 REPORTE CALIFICACI'!HE50</f>
        <v>93</v>
      </c>
      <c r="DV473" s="664">
        <f>'3A 2025-2026 REPORTE CALIFICACI'!HF50</f>
        <v>93</v>
      </c>
      <c r="DW473" s="664">
        <f>'3A 2025-2026 REPORTE CALIFICACI'!HG50</f>
        <v>96</v>
      </c>
      <c r="DX473" s="664">
        <f>'3A 2025-2026 REPORTE CALIFICACI'!HH50</f>
        <v>0</v>
      </c>
      <c r="DY473" s="664">
        <f>'3A 2025-2026 REPORTE CALIFICACI'!HI50</f>
        <v>90</v>
      </c>
      <c r="DZ473" s="664">
        <f>'3A 2025-2026 REPORTE CALIFICACI'!HJ50</f>
        <v>94</v>
      </c>
      <c r="EA473" s="664">
        <f>'3A 2025-2026 REPORTE CALIFICACI'!HK50</f>
        <v>96</v>
      </c>
      <c r="EB473" s="664">
        <f>'3A 2025-2026 REPORTE CALIFICACI'!HL50</f>
        <v>0</v>
      </c>
      <c r="EC473" s="664">
        <f>'3A 2025-2026 REPORTE CALIFICACI'!HM50</f>
        <v>87</v>
      </c>
      <c r="ED473" s="664">
        <f>'3A 2025-2026 REPORTE CALIFICACI'!HN50</f>
        <v>88</v>
      </c>
      <c r="EE473" s="664">
        <f>'3A 2025-2026 REPORTE CALIFICACI'!HO50</f>
        <v>96</v>
      </c>
      <c r="EF473" s="664">
        <f>'3A 2025-2026 REPORTE CALIFICACI'!HP50</f>
        <v>0</v>
      </c>
      <c r="EG473" s="664"/>
      <c r="EH473" s="664"/>
      <c r="EI473" s="664"/>
      <c r="EJ473" s="664"/>
      <c r="EK473" s="664"/>
      <c r="EL473" s="664"/>
      <c r="EM473" s="664"/>
      <c r="EN473" s="664"/>
      <c r="EO473" s="664"/>
      <c r="EP473" s="664"/>
      <c r="EQ473" s="664"/>
      <c r="ER473" s="664"/>
      <c r="ES473" s="664"/>
      <c r="ET473" s="664"/>
      <c r="EU473" s="664"/>
      <c r="EV473" s="664"/>
      <c r="EW473" s="664"/>
      <c r="EX473" s="664"/>
      <c r="EY473" s="666"/>
    </row>
    <row r="474" ht="52.5" customHeight="1">
      <c r="A474" s="661"/>
      <c r="B474" s="47"/>
      <c r="C474" s="663" t="s">
        <v>1021</v>
      </c>
      <c r="D474" s="664">
        <f>'3A 2025-2026 REPORTE CALIFICACI'!II47</f>
        <v>76</v>
      </c>
      <c r="E474" s="664">
        <f>'3A 2025-2026 REPORTE CALIFICACI'!IJ47</f>
        <v>87</v>
      </c>
      <c r="F474" s="664">
        <f>'3A 2025-2026 REPORTE CALIFICACI'!IK47</f>
        <v>83</v>
      </c>
      <c r="G474" s="664">
        <f>'3A 2025-2026 REPORTE CALIFICACI'!IL47</f>
        <v>0</v>
      </c>
      <c r="H474" s="664">
        <f>'3A 2025-2026 REPORTE CALIFICACI'!IM47</f>
        <v>80</v>
      </c>
      <c r="I474" s="664">
        <f>'3A 2025-2026 REPORTE CALIFICACI'!IN47</f>
        <v>88</v>
      </c>
      <c r="J474" s="664">
        <f>'3A 2025-2026 REPORTE CALIFICACI'!IO47</f>
        <v>86</v>
      </c>
      <c r="K474" s="664">
        <f>'3A 2025-2026 REPORTE CALIFICACI'!IP47</f>
        <v>0</v>
      </c>
      <c r="L474" s="664">
        <f>'3A 2025-2026 REPORTE CALIFICACI'!IQ47</f>
        <v>83</v>
      </c>
      <c r="M474" s="664">
        <f>'3A 2025-2026 REPORTE CALIFICACI'!IR47</f>
        <v>82</v>
      </c>
      <c r="N474" s="664">
        <f>'3A 2025-2026 REPORTE CALIFICACI'!IS47</f>
        <v>86</v>
      </c>
      <c r="O474" s="664">
        <f>'3A 2025-2026 REPORTE CALIFICACI'!IT47</f>
        <v>0</v>
      </c>
      <c r="P474" s="664">
        <f>'3A 2025-2026 REPORTE CALIFICACI'!IU47</f>
        <v>80</v>
      </c>
      <c r="Q474" s="664">
        <f>'3A 2025-2026 REPORTE CALIFICACI'!IV47</f>
        <v>86</v>
      </c>
      <c r="R474" s="664">
        <f>'3A 2025-2026 REPORTE CALIFICACI'!IW47</f>
        <v>90</v>
      </c>
      <c r="S474" s="664">
        <f>'3A 2025-2026 REPORTE CALIFICACI'!IX47</f>
        <v>0</v>
      </c>
      <c r="T474" s="664"/>
      <c r="U474" s="664"/>
      <c r="V474" s="664"/>
      <c r="W474" s="664"/>
      <c r="X474" s="664"/>
      <c r="Y474" s="664"/>
      <c r="Z474" s="664"/>
      <c r="AA474" s="664"/>
      <c r="AB474" s="664"/>
      <c r="AC474" s="664"/>
      <c r="AD474" s="664"/>
      <c r="AE474" s="664"/>
      <c r="AF474" s="664"/>
      <c r="AG474" s="664"/>
      <c r="AH474" s="664"/>
      <c r="AI474" s="664"/>
      <c r="AJ474" s="664"/>
      <c r="AK474" s="664"/>
      <c r="AL474" s="666"/>
      <c r="AM474" s="667"/>
      <c r="AN474" s="661"/>
      <c r="AO474" s="47"/>
      <c r="AP474" s="663" t="s">
        <v>1021</v>
      </c>
      <c r="AQ474" s="664">
        <f>'3A 2025-2026 REPORTE CALIFICACI'!II48</f>
        <v>90</v>
      </c>
      <c r="AR474" s="664">
        <f>'3A 2025-2026 REPORTE CALIFICACI'!IJ48</f>
        <v>93</v>
      </c>
      <c r="AS474" s="664">
        <f>'3A 2025-2026 REPORTE CALIFICACI'!IK48</f>
        <v>95</v>
      </c>
      <c r="AT474" s="664">
        <f>'3A 2025-2026 REPORTE CALIFICACI'!IL48</f>
        <v>0</v>
      </c>
      <c r="AU474" s="664">
        <f>'3A 2025-2026 REPORTE CALIFICACI'!IM48</f>
        <v>91</v>
      </c>
      <c r="AV474" s="664">
        <f>'3A 2025-2026 REPORTE CALIFICACI'!IN48</f>
        <v>95</v>
      </c>
      <c r="AW474" s="664">
        <f>'3A 2025-2026 REPORTE CALIFICACI'!IO48</f>
        <v>94</v>
      </c>
      <c r="AX474" s="664">
        <f>'3A 2025-2026 REPORTE CALIFICACI'!IP48</f>
        <v>0</v>
      </c>
      <c r="AY474" s="664">
        <f>'3A 2025-2026 REPORTE CALIFICACI'!IQ48</f>
        <v>93</v>
      </c>
      <c r="AZ474" s="664">
        <f>'3A 2025-2026 REPORTE CALIFICACI'!IR48</f>
        <v>90</v>
      </c>
      <c r="BA474" s="664">
        <f>'3A 2025-2026 REPORTE CALIFICACI'!IS48</f>
        <v>93</v>
      </c>
      <c r="BB474" s="664">
        <f>'3A 2025-2026 REPORTE CALIFICACI'!IT48</f>
        <v>0</v>
      </c>
      <c r="BC474" s="664">
        <f>'3A 2025-2026 REPORTE CALIFICACI'!IU48</f>
        <v>87</v>
      </c>
      <c r="BD474" s="664">
        <f>'3A 2025-2026 REPORTE CALIFICACI'!IV48</f>
        <v>94</v>
      </c>
      <c r="BE474" s="664">
        <f>'3A 2025-2026 REPORTE CALIFICACI'!IW48</f>
        <v>96</v>
      </c>
      <c r="BF474" s="664">
        <f>'3A 2025-2026 REPORTE CALIFICACI'!IX48</f>
        <v>0</v>
      </c>
      <c r="BG474" s="664"/>
      <c r="BH474" s="664"/>
      <c r="BI474" s="664"/>
      <c r="BJ474" s="664"/>
      <c r="BK474" s="664"/>
      <c r="BL474" s="664"/>
      <c r="BM474" s="664"/>
      <c r="BN474" s="664"/>
      <c r="BO474" s="664"/>
      <c r="BP474" s="664"/>
      <c r="BQ474" s="664"/>
      <c r="BR474" s="664"/>
      <c r="BS474" s="664"/>
      <c r="BT474" s="664"/>
      <c r="BU474" s="664"/>
      <c r="BV474" s="664"/>
      <c r="BW474" s="664"/>
      <c r="BX474" s="664"/>
      <c r="BY474" s="666"/>
      <c r="BZ474" s="667"/>
      <c r="CA474" s="661"/>
      <c r="CB474" s="47"/>
      <c r="CC474" s="663" t="s">
        <v>1021</v>
      </c>
      <c r="CD474" s="664">
        <f>'3A 2025-2026 REPORTE CALIFICACI'!II49</f>
        <v>77</v>
      </c>
      <c r="CE474" s="664">
        <f>'3A 2025-2026 REPORTE CALIFICACI'!IJ49</f>
        <v>78</v>
      </c>
      <c r="CF474" s="664">
        <f>'3A 2025-2026 REPORTE CALIFICACI'!IK49</f>
        <v>83</v>
      </c>
      <c r="CG474" s="664">
        <f>'3A 2025-2026 REPORTE CALIFICACI'!IL49</f>
        <v>0</v>
      </c>
      <c r="CH474" s="664">
        <f>'3A 2025-2026 REPORTE CALIFICACI'!IM49</f>
        <v>80</v>
      </c>
      <c r="CI474" s="664">
        <f>'3A 2025-2026 REPORTE CALIFICACI'!IN49</f>
        <v>81</v>
      </c>
      <c r="CJ474" s="664">
        <f>'3A 2025-2026 REPORTE CALIFICACI'!IO49</f>
        <v>84</v>
      </c>
      <c r="CK474" s="664">
        <f>'3A 2025-2026 REPORTE CALIFICACI'!IP49</f>
        <v>0</v>
      </c>
      <c r="CL474" s="664">
        <f>'3A 2025-2026 REPORTE CALIFICACI'!IQ49</f>
        <v>78</v>
      </c>
      <c r="CM474" s="664">
        <f>'3A 2025-2026 REPORTE CALIFICACI'!IR49</f>
        <v>75</v>
      </c>
      <c r="CN474" s="664">
        <f>'3A 2025-2026 REPORTE CALIFICACI'!IS49</f>
        <v>82</v>
      </c>
      <c r="CO474" s="664">
        <f>'3A 2025-2026 REPORTE CALIFICACI'!IT49</f>
        <v>0</v>
      </c>
      <c r="CP474" s="664">
        <f>'3A 2025-2026 REPORTE CALIFICACI'!IU49</f>
        <v>80</v>
      </c>
      <c r="CQ474" s="664">
        <f>'3A 2025-2026 REPORTE CALIFICACI'!IV49</f>
        <v>76</v>
      </c>
      <c r="CR474" s="664">
        <f>'3A 2025-2026 REPORTE CALIFICACI'!IW49</f>
        <v>83</v>
      </c>
      <c r="CS474" s="664">
        <f>'3A 2025-2026 REPORTE CALIFICACI'!IX49</f>
        <v>0</v>
      </c>
      <c r="CT474" s="664"/>
      <c r="CU474" s="664"/>
      <c r="CV474" s="664"/>
      <c r="CW474" s="664"/>
      <c r="CX474" s="664"/>
      <c r="CY474" s="664"/>
      <c r="CZ474" s="664"/>
      <c r="DA474" s="664"/>
      <c r="DB474" s="664"/>
      <c r="DC474" s="664"/>
      <c r="DD474" s="664"/>
      <c r="DE474" s="664"/>
      <c r="DF474" s="664"/>
      <c r="DG474" s="664"/>
      <c r="DH474" s="664"/>
      <c r="DI474" s="664"/>
      <c r="DJ474" s="664"/>
      <c r="DK474" s="664"/>
      <c r="DL474" s="666"/>
      <c r="DM474" s="667"/>
      <c r="DN474" s="661"/>
      <c r="DO474" s="47"/>
      <c r="DP474" s="663" t="s">
        <v>1021</v>
      </c>
      <c r="DQ474" s="664">
        <f>'3A 2025-2026 REPORTE CALIFICACI'!II50</f>
        <v>90</v>
      </c>
      <c r="DR474" s="664">
        <f>'3A 2025-2026 REPORTE CALIFICACI'!IJ50</f>
        <v>88</v>
      </c>
      <c r="DS474" s="664">
        <f>'3A 2025-2026 REPORTE CALIFICACI'!IK50</f>
        <v>90</v>
      </c>
      <c r="DT474" s="664">
        <f>'3A 2025-2026 REPORTE CALIFICACI'!IL50</f>
        <v>0</v>
      </c>
      <c r="DU474" s="664">
        <f>'3A 2025-2026 REPORTE CALIFICACI'!IM50</f>
        <v>88</v>
      </c>
      <c r="DV474" s="664">
        <f>'3A 2025-2026 REPORTE CALIFICACI'!IN50</f>
        <v>87</v>
      </c>
      <c r="DW474" s="664">
        <f>'3A 2025-2026 REPORTE CALIFICACI'!IO50</f>
        <v>88</v>
      </c>
      <c r="DX474" s="664">
        <f>'3A 2025-2026 REPORTE CALIFICACI'!IP50</f>
        <v>0</v>
      </c>
      <c r="DY474" s="664">
        <f>'3A 2025-2026 REPORTE CALIFICACI'!IQ50</f>
        <v>88</v>
      </c>
      <c r="DZ474" s="664">
        <f>'3A 2025-2026 REPORTE CALIFICACI'!IR50</f>
        <v>86</v>
      </c>
      <c r="EA474" s="664">
        <f>'3A 2025-2026 REPORTE CALIFICACI'!IS50</f>
        <v>85</v>
      </c>
      <c r="EB474" s="664">
        <f>'3A 2025-2026 REPORTE CALIFICACI'!IT50</f>
        <v>0</v>
      </c>
      <c r="EC474" s="664">
        <f>'3A 2025-2026 REPORTE CALIFICACI'!IU50</f>
        <v>86</v>
      </c>
      <c r="ED474" s="664">
        <f>'3A 2025-2026 REPORTE CALIFICACI'!IV50</f>
        <v>87</v>
      </c>
      <c r="EE474" s="664">
        <f>'3A 2025-2026 REPORTE CALIFICACI'!IW50</f>
        <v>88</v>
      </c>
      <c r="EF474" s="664">
        <f>'3A 2025-2026 REPORTE CALIFICACI'!IX50</f>
        <v>0</v>
      </c>
      <c r="EG474" s="664"/>
      <c r="EH474" s="664"/>
      <c r="EI474" s="664"/>
      <c r="EJ474" s="664"/>
      <c r="EK474" s="664"/>
      <c r="EL474" s="664"/>
      <c r="EM474" s="664"/>
      <c r="EN474" s="664"/>
      <c r="EO474" s="664"/>
      <c r="EP474" s="664"/>
      <c r="EQ474" s="664"/>
      <c r="ER474" s="664"/>
      <c r="ES474" s="664"/>
      <c r="ET474" s="664"/>
      <c r="EU474" s="664"/>
      <c r="EV474" s="664"/>
      <c r="EW474" s="664"/>
      <c r="EX474" s="664"/>
      <c r="EY474" s="666"/>
    </row>
    <row r="475" ht="81.0" customHeight="1">
      <c r="A475" s="661"/>
      <c r="B475" s="43"/>
      <c r="C475" s="663" t="s">
        <v>1022</v>
      </c>
      <c r="D475" s="664">
        <f>'3A 2025-2026 REPORTE CALIFICACI'!JQ47</f>
        <v>76</v>
      </c>
      <c r="E475" s="665">
        <f>'3A 2025-2026 REPORTE CALIFICACI'!JR47</f>
        <v>91</v>
      </c>
      <c r="F475" s="665">
        <f>'3A 2025-2026 REPORTE CALIFICACI'!JS47</f>
        <v>83</v>
      </c>
      <c r="G475" s="664">
        <f>'3A 2025-2026 REPORTE CALIFICACI'!JT47</f>
        <v>0</v>
      </c>
      <c r="H475" s="664">
        <f>'3A 2025-2026 REPORTE CALIFICACI'!JU47</f>
        <v>81</v>
      </c>
      <c r="I475" s="665">
        <f>'3A 2025-2026 REPORTE CALIFICACI'!JV47</f>
        <v>93</v>
      </c>
      <c r="J475" s="665">
        <f>'3A 2025-2026 REPORTE CALIFICACI'!JW47</f>
        <v>78</v>
      </c>
      <c r="K475" s="664">
        <f>'3A 2025-2026 REPORTE CALIFICACI'!JX47</f>
        <v>0</v>
      </c>
      <c r="L475" s="664">
        <f>'3A 2025-2026 REPORTE CALIFICACI'!JY47</f>
        <v>88</v>
      </c>
      <c r="M475" s="665">
        <f>'3A 2025-2026 REPORTE CALIFICACI'!JZ47</f>
        <v>94</v>
      </c>
      <c r="N475" s="665">
        <f>'3A 2025-2026 REPORTE CALIFICACI'!KA47</f>
        <v>80</v>
      </c>
      <c r="O475" s="664">
        <f>'3A 2025-2026 REPORTE CALIFICACI'!KB47</f>
        <v>0</v>
      </c>
      <c r="P475" s="665">
        <f>'3A 2025-2026 REPORTE CALIFICACI'!KC47</f>
        <v>77</v>
      </c>
      <c r="Q475" s="665">
        <f>'3A 2025-2026 REPORTE CALIFICACI'!KD47</f>
        <v>87</v>
      </c>
      <c r="R475" s="665">
        <f>'3A 2025-2026 REPORTE CALIFICACI'!KE47</f>
        <v>84</v>
      </c>
      <c r="S475" s="664">
        <f>'3A 2025-2026 REPORTE CALIFICACI'!KF47</f>
        <v>0</v>
      </c>
      <c r="T475" s="664"/>
      <c r="U475" s="664"/>
      <c r="V475" s="664"/>
      <c r="W475" s="664"/>
      <c r="X475" s="664"/>
      <c r="Y475" s="664"/>
      <c r="Z475" s="664"/>
      <c r="AA475" s="664"/>
      <c r="AB475" s="664"/>
      <c r="AC475" s="664"/>
      <c r="AD475" s="664"/>
      <c r="AE475" s="664"/>
      <c r="AF475" s="664"/>
      <c r="AG475" s="664"/>
      <c r="AH475" s="664"/>
      <c r="AI475" s="664"/>
      <c r="AJ475" s="664"/>
      <c r="AK475" s="664"/>
      <c r="AL475" s="666"/>
      <c r="AM475" s="667"/>
      <c r="AN475" s="661"/>
      <c r="AO475" s="43"/>
      <c r="AP475" s="663" t="s">
        <v>1022</v>
      </c>
      <c r="AQ475" s="664">
        <f>'3A 2025-2026 REPORTE CALIFICACI'!JQ48</f>
        <v>93</v>
      </c>
      <c r="AR475" s="665">
        <f>'3A 2025-2026 REPORTE CALIFICACI'!JR48</f>
        <v>96</v>
      </c>
      <c r="AS475" s="665">
        <f>'3A 2025-2026 REPORTE CALIFICACI'!JS48</f>
        <v>90</v>
      </c>
      <c r="AT475" s="664">
        <f>'3A 2025-2026 REPORTE CALIFICACI'!JT48</f>
        <v>0</v>
      </c>
      <c r="AU475" s="664">
        <f>'3A 2025-2026 REPORTE CALIFICACI'!JU48</f>
        <v>91</v>
      </c>
      <c r="AV475" s="665">
        <f>'3A 2025-2026 REPORTE CALIFICACI'!JV48</f>
        <v>97</v>
      </c>
      <c r="AW475" s="665">
        <f>'3A 2025-2026 REPORTE CALIFICACI'!JW48</f>
        <v>92</v>
      </c>
      <c r="AX475" s="664">
        <f>'3A 2025-2026 REPORTE CALIFICACI'!JX48</f>
        <v>0</v>
      </c>
      <c r="AY475" s="664">
        <f>'3A 2025-2026 REPORTE CALIFICACI'!JY48</f>
        <v>94</v>
      </c>
      <c r="AZ475" s="665">
        <f>'3A 2025-2026 REPORTE CALIFICACI'!JZ48</f>
        <v>95</v>
      </c>
      <c r="BA475" s="665">
        <f>'3A 2025-2026 REPORTE CALIFICACI'!KA48</f>
        <v>92</v>
      </c>
      <c r="BB475" s="664">
        <f>'3A 2025-2026 REPORTE CALIFICACI'!KB48</f>
        <v>0</v>
      </c>
      <c r="BC475" s="665">
        <f>'3A 2025-2026 REPORTE CALIFICACI'!KC48</f>
        <v>95</v>
      </c>
      <c r="BD475" s="665">
        <f>'3A 2025-2026 REPORTE CALIFICACI'!KD48</f>
        <v>92</v>
      </c>
      <c r="BE475" s="665">
        <f>'3A 2025-2026 REPORTE CALIFICACI'!KE48</f>
        <v>96</v>
      </c>
      <c r="BF475" s="664">
        <f>'3A 2025-2026 REPORTE CALIFICACI'!KF48</f>
        <v>0</v>
      </c>
      <c r="BG475" s="664"/>
      <c r="BH475" s="664"/>
      <c r="BI475" s="664"/>
      <c r="BJ475" s="664"/>
      <c r="BK475" s="664"/>
      <c r="BL475" s="664"/>
      <c r="BM475" s="664"/>
      <c r="BN475" s="664"/>
      <c r="BO475" s="664"/>
      <c r="BP475" s="664"/>
      <c r="BQ475" s="664"/>
      <c r="BR475" s="664"/>
      <c r="BS475" s="664"/>
      <c r="BT475" s="664"/>
      <c r="BU475" s="664"/>
      <c r="BV475" s="664"/>
      <c r="BW475" s="664"/>
      <c r="BX475" s="664"/>
      <c r="BY475" s="666"/>
      <c r="BZ475" s="667"/>
      <c r="CA475" s="661"/>
      <c r="CB475" s="43"/>
      <c r="CC475" s="663" t="s">
        <v>1022</v>
      </c>
      <c r="CD475" s="664">
        <f>'3A 2025-2026 REPORTE CALIFICACI'!JQ49</f>
        <v>80</v>
      </c>
      <c r="CE475" s="665">
        <f>'3A 2025-2026 REPORTE CALIFICACI'!JR49</f>
        <v>81</v>
      </c>
      <c r="CF475" s="665">
        <f>'3A 2025-2026 REPORTE CALIFICACI'!JS49</f>
        <v>74</v>
      </c>
      <c r="CG475" s="664">
        <f>'3A 2025-2026 REPORTE CALIFICACI'!JT49</f>
        <v>0</v>
      </c>
      <c r="CH475" s="664">
        <f>'3A 2025-2026 REPORTE CALIFICACI'!JU49</f>
        <v>82</v>
      </c>
      <c r="CI475" s="665">
        <f>'3A 2025-2026 REPORTE CALIFICACI'!JV49</f>
        <v>85</v>
      </c>
      <c r="CJ475" s="665">
        <f>'3A 2025-2026 REPORTE CALIFICACI'!JW49</f>
        <v>76</v>
      </c>
      <c r="CK475" s="664">
        <f>'3A 2025-2026 REPORTE CALIFICACI'!JX49</f>
        <v>0</v>
      </c>
      <c r="CL475" s="664">
        <f>'3A 2025-2026 REPORTE CALIFICACI'!JY49</f>
        <v>83</v>
      </c>
      <c r="CM475" s="665">
        <f>'3A 2025-2026 REPORTE CALIFICACI'!JZ49</f>
        <v>84</v>
      </c>
      <c r="CN475" s="665">
        <f>'3A 2025-2026 REPORTE CALIFICACI'!KA49</f>
        <v>80</v>
      </c>
      <c r="CO475" s="664">
        <f>'3A 2025-2026 REPORTE CALIFICACI'!KB49</f>
        <v>0</v>
      </c>
      <c r="CP475" s="665">
        <f>'3A 2025-2026 REPORTE CALIFICACI'!KC49</f>
        <v>78</v>
      </c>
      <c r="CQ475" s="665">
        <f>'3A 2025-2026 REPORTE CALIFICACI'!KD49</f>
        <v>82</v>
      </c>
      <c r="CR475" s="665">
        <f>'3A 2025-2026 REPORTE CALIFICACI'!KE49</f>
        <v>74.66666667</v>
      </c>
      <c r="CS475" s="664">
        <f>'3A 2025-2026 REPORTE CALIFICACI'!KF49</f>
        <v>0</v>
      </c>
      <c r="CT475" s="664"/>
      <c r="CU475" s="664"/>
      <c r="CV475" s="664"/>
      <c r="CW475" s="664"/>
      <c r="CX475" s="664"/>
      <c r="CY475" s="664"/>
      <c r="CZ475" s="664"/>
      <c r="DA475" s="664"/>
      <c r="DB475" s="664"/>
      <c r="DC475" s="664"/>
      <c r="DD475" s="664"/>
      <c r="DE475" s="664"/>
      <c r="DF475" s="664"/>
      <c r="DG475" s="664"/>
      <c r="DH475" s="664"/>
      <c r="DI475" s="664"/>
      <c r="DJ475" s="664"/>
      <c r="DK475" s="664"/>
      <c r="DL475" s="666"/>
      <c r="DM475" s="667"/>
      <c r="DN475" s="661"/>
      <c r="DO475" s="43"/>
      <c r="DP475" s="663" t="s">
        <v>1022</v>
      </c>
      <c r="DQ475" s="664">
        <f>'3A 2025-2026 REPORTE CALIFICACI'!JQ50</f>
        <v>93</v>
      </c>
      <c r="DR475" s="665">
        <f>'3A 2025-2026 REPORTE CALIFICACI'!JR50</f>
        <v>93</v>
      </c>
      <c r="DS475" s="665">
        <f>'3A 2025-2026 REPORTE CALIFICACI'!JS50</f>
        <v>80</v>
      </c>
      <c r="DT475" s="664">
        <f>'3A 2025-2026 REPORTE CALIFICACI'!JT50</f>
        <v>0</v>
      </c>
      <c r="DU475" s="664">
        <f>'3A 2025-2026 REPORTE CALIFICACI'!JU50</f>
        <v>90</v>
      </c>
      <c r="DV475" s="665">
        <f>'3A 2025-2026 REPORTE CALIFICACI'!JV50</f>
        <v>94</v>
      </c>
      <c r="DW475" s="665">
        <f>'3A 2025-2026 REPORTE CALIFICACI'!JW50</f>
        <v>87</v>
      </c>
      <c r="DX475" s="664">
        <f>'3A 2025-2026 REPORTE CALIFICACI'!JX50</f>
        <v>0</v>
      </c>
      <c r="DY475" s="664">
        <f>'3A 2025-2026 REPORTE CALIFICACI'!JY50</f>
        <v>94</v>
      </c>
      <c r="DZ475" s="665">
        <f>'3A 2025-2026 REPORTE CALIFICACI'!JZ50</f>
        <v>95</v>
      </c>
      <c r="EA475" s="665">
        <f>'3A 2025-2026 REPORTE CALIFICACI'!KA50</f>
        <v>92</v>
      </c>
      <c r="EB475" s="664">
        <f>'3A 2025-2026 REPORTE CALIFICACI'!KB50</f>
        <v>0</v>
      </c>
      <c r="EC475" s="665">
        <f>'3A 2025-2026 REPORTE CALIFICACI'!KC50</f>
        <v>95</v>
      </c>
      <c r="ED475" s="665">
        <f>'3A 2025-2026 REPORTE CALIFICACI'!KD50</f>
        <v>91</v>
      </c>
      <c r="EE475" s="665">
        <f>'3A 2025-2026 REPORTE CALIFICACI'!KE50</f>
        <v>93</v>
      </c>
      <c r="EF475" s="664">
        <f>'3A 2025-2026 REPORTE CALIFICACI'!KF50</f>
        <v>0</v>
      </c>
      <c r="EG475" s="664"/>
      <c r="EH475" s="664"/>
      <c r="EI475" s="664"/>
      <c r="EJ475" s="664"/>
      <c r="EK475" s="664"/>
      <c r="EL475" s="664"/>
      <c r="EM475" s="664"/>
      <c r="EN475" s="664"/>
      <c r="EO475" s="664"/>
      <c r="EP475" s="664"/>
      <c r="EQ475" s="664"/>
      <c r="ER475" s="664"/>
      <c r="ES475" s="664"/>
      <c r="ET475" s="664"/>
      <c r="EU475" s="664"/>
      <c r="EV475" s="664"/>
      <c r="EW475" s="664"/>
      <c r="EX475" s="664"/>
      <c r="EY475" s="666"/>
    </row>
    <row r="476">
      <c r="A476" s="628"/>
      <c r="B476" s="643"/>
      <c r="C476" s="643"/>
      <c r="D476" s="643"/>
      <c r="E476" s="643"/>
      <c r="F476" s="643"/>
      <c r="G476" s="643"/>
      <c r="H476" s="643"/>
      <c r="I476" s="643"/>
      <c r="J476" s="643"/>
      <c r="K476" s="643"/>
      <c r="L476" s="643"/>
      <c r="M476" s="643"/>
      <c r="N476" s="643"/>
      <c r="O476" s="643"/>
      <c r="P476" s="643"/>
      <c r="Q476" s="643"/>
      <c r="R476" s="643"/>
      <c r="S476" s="643"/>
      <c r="T476" s="643"/>
      <c r="U476" s="643"/>
      <c r="V476" s="643"/>
      <c r="W476" s="643"/>
      <c r="X476" s="668"/>
      <c r="Y476" s="668"/>
      <c r="Z476" s="643"/>
      <c r="AA476" s="643"/>
      <c r="AB476" s="643"/>
      <c r="AC476" s="643"/>
      <c r="AD476" s="643"/>
      <c r="AE476" s="643"/>
      <c r="AF476" s="643"/>
      <c r="AG476" s="643"/>
      <c r="AH476" s="643"/>
      <c r="AI476" s="643"/>
      <c r="AJ476" s="643"/>
      <c r="AK476" s="643"/>
      <c r="AL476" s="644"/>
      <c r="AM476" s="643"/>
      <c r="AN476" s="628"/>
      <c r="AO476" s="643"/>
      <c r="AP476" s="643"/>
      <c r="AQ476" s="643"/>
      <c r="AR476" s="643"/>
      <c r="AS476" s="643"/>
      <c r="AT476" s="643"/>
      <c r="AU476" s="643"/>
      <c r="AV476" s="643"/>
      <c r="AW476" s="643"/>
      <c r="AX476" s="643"/>
      <c r="AY476" s="643"/>
      <c r="AZ476" s="643"/>
      <c r="BA476" s="643"/>
      <c r="BB476" s="643"/>
      <c r="BC476" s="643"/>
      <c r="BD476" s="643"/>
      <c r="BE476" s="643"/>
      <c r="BF476" s="643"/>
      <c r="BG476" s="643"/>
      <c r="BH476" s="643"/>
      <c r="BI476" s="643"/>
      <c r="BJ476" s="643"/>
      <c r="BK476" s="668"/>
      <c r="BL476" s="668"/>
      <c r="BM476" s="643"/>
      <c r="BN476" s="643"/>
      <c r="BO476" s="643"/>
      <c r="BP476" s="643"/>
      <c r="BQ476" s="643"/>
      <c r="BR476" s="643"/>
      <c r="BS476" s="643"/>
      <c r="BT476" s="643"/>
      <c r="BU476" s="643"/>
      <c r="BV476" s="643"/>
      <c r="BW476" s="643"/>
      <c r="BX476" s="643"/>
      <c r="BY476" s="644"/>
      <c r="BZ476" s="643"/>
      <c r="CA476" s="628"/>
      <c r="CB476" s="643"/>
      <c r="CC476" s="643"/>
      <c r="CD476" s="643"/>
      <c r="CE476" s="643"/>
      <c r="CF476" s="643"/>
      <c r="CG476" s="643"/>
      <c r="CH476" s="643"/>
      <c r="CI476" s="643"/>
      <c r="CJ476" s="643"/>
      <c r="CK476" s="643"/>
      <c r="CL476" s="643"/>
      <c r="CM476" s="643"/>
      <c r="CN476" s="643"/>
      <c r="CO476" s="643"/>
      <c r="CP476" s="643"/>
      <c r="CQ476" s="643"/>
      <c r="CR476" s="643"/>
      <c r="CS476" s="643"/>
      <c r="CT476" s="643"/>
      <c r="CU476" s="643"/>
      <c r="CV476" s="643"/>
      <c r="CW476" s="643"/>
      <c r="CX476" s="668"/>
      <c r="CY476" s="668"/>
      <c r="CZ476" s="643"/>
      <c r="DA476" s="643"/>
      <c r="DB476" s="643"/>
      <c r="DC476" s="643"/>
      <c r="DD476" s="643"/>
      <c r="DE476" s="643"/>
      <c r="DF476" s="643"/>
      <c r="DG476" s="643"/>
      <c r="DH476" s="643"/>
      <c r="DI476" s="643"/>
      <c r="DJ476" s="643"/>
      <c r="DK476" s="643"/>
      <c r="DL476" s="644"/>
      <c r="DM476" s="643"/>
      <c r="DN476" s="628"/>
      <c r="DO476" s="643"/>
      <c r="DP476" s="643"/>
      <c r="DQ476" s="643"/>
      <c r="DR476" s="643"/>
      <c r="DS476" s="643"/>
      <c r="DT476" s="643"/>
      <c r="DU476" s="643"/>
      <c r="DV476" s="643"/>
      <c r="DW476" s="643"/>
      <c r="DX476" s="643"/>
      <c r="DY476" s="643"/>
      <c r="DZ476" s="643"/>
      <c r="EA476" s="643"/>
      <c r="EB476" s="643"/>
      <c r="EC476" s="643"/>
      <c r="ED476" s="643"/>
      <c r="EE476" s="643"/>
      <c r="EF476" s="643"/>
      <c r="EG476" s="643"/>
      <c r="EH476" s="643"/>
      <c r="EI476" s="643"/>
      <c r="EJ476" s="643"/>
      <c r="EK476" s="668"/>
      <c r="EL476" s="668"/>
      <c r="EM476" s="643"/>
      <c r="EN476" s="643"/>
      <c r="EO476" s="643"/>
      <c r="EP476" s="643"/>
      <c r="EQ476" s="643"/>
      <c r="ER476" s="643"/>
      <c r="ES476" s="643"/>
      <c r="ET476" s="643"/>
      <c r="EU476" s="643"/>
      <c r="EV476" s="643"/>
      <c r="EW476" s="643"/>
      <c r="EX476" s="643"/>
      <c r="EY476" s="644"/>
    </row>
    <row r="477">
      <c r="A477" s="628"/>
      <c r="B477" s="643"/>
      <c r="C477" s="643"/>
      <c r="D477" s="643"/>
      <c r="E477" s="643"/>
      <c r="F477" s="643"/>
      <c r="G477" s="643"/>
      <c r="H477" s="643"/>
      <c r="I477" s="643"/>
      <c r="J477" s="643"/>
      <c r="K477" s="643"/>
      <c r="L477" s="643"/>
      <c r="M477" s="643"/>
      <c r="N477" s="643"/>
      <c r="O477" s="643"/>
      <c r="P477" s="643"/>
      <c r="Q477" s="643"/>
      <c r="R477" s="643"/>
      <c r="S477" s="643"/>
      <c r="T477" s="643"/>
      <c r="U477" s="643"/>
      <c r="V477" s="643"/>
      <c r="W477" s="643"/>
      <c r="X477" s="643"/>
      <c r="Y477" s="643"/>
      <c r="Z477" s="643"/>
      <c r="AA477" s="643"/>
      <c r="AB477" s="643"/>
      <c r="AC477" s="643"/>
      <c r="AD477" s="643"/>
      <c r="AE477" s="643"/>
      <c r="AF477" s="643"/>
      <c r="AG477" s="643"/>
      <c r="AH477" s="643"/>
      <c r="AI477" s="643"/>
      <c r="AJ477" s="643"/>
      <c r="AK477" s="643"/>
      <c r="AL477" s="644"/>
      <c r="AM477" s="643"/>
      <c r="AN477" s="628"/>
      <c r="AO477" s="643"/>
      <c r="AP477" s="643"/>
      <c r="AQ477" s="643"/>
      <c r="AR477" s="643"/>
      <c r="AS477" s="643"/>
      <c r="AT477" s="643"/>
      <c r="AU477" s="643"/>
      <c r="AV477" s="643"/>
      <c r="AW477" s="643"/>
      <c r="AX477" s="643"/>
      <c r="AY477" s="643"/>
      <c r="AZ477" s="643"/>
      <c r="BA477" s="643"/>
      <c r="BB477" s="643"/>
      <c r="BC477" s="643"/>
      <c r="BD477" s="643"/>
      <c r="BE477" s="643"/>
      <c r="BF477" s="643"/>
      <c r="BG477" s="643"/>
      <c r="BH477" s="643"/>
      <c r="BI477" s="643"/>
      <c r="BJ477" s="643"/>
      <c r="BK477" s="643"/>
      <c r="BL477" s="643"/>
      <c r="BM477" s="643"/>
      <c r="BN477" s="643"/>
      <c r="BO477" s="643"/>
      <c r="BP477" s="643"/>
      <c r="BQ477" s="643"/>
      <c r="BR477" s="643"/>
      <c r="BS477" s="643"/>
      <c r="BT477" s="643"/>
      <c r="BU477" s="643"/>
      <c r="BV477" s="643"/>
      <c r="BW477" s="643"/>
      <c r="BX477" s="643"/>
      <c r="BY477" s="644"/>
      <c r="BZ477" s="643"/>
      <c r="CA477" s="628"/>
      <c r="CB477" s="643"/>
      <c r="CC477" s="643"/>
      <c r="CD477" s="643"/>
      <c r="CE477" s="643"/>
      <c r="CF477" s="643"/>
      <c r="CG477" s="643"/>
      <c r="CH477" s="643"/>
      <c r="CI477" s="643"/>
      <c r="CJ477" s="643"/>
      <c r="CK477" s="643"/>
      <c r="CL477" s="643"/>
      <c r="CM477" s="643"/>
      <c r="CN477" s="643"/>
      <c r="CO477" s="643"/>
      <c r="CP477" s="643"/>
      <c r="CQ477" s="643"/>
      <c r="CR477" s="643"/>
      <c r="CS477" s="643"/>
      <c r="CT477" s="643"/>
      <c r="CU477" s="643"/>
      <c r="CV477" s="643"/>
      <c r="CW477" s="643"/>
      <c r="CX477" s="643"/>
      <c r="CY477" s="643"/>
      <c r="CZ477" s="643"/>
      <c r="DA477" s="643"/>
      <c r="DB477" s="643"/>
      <c r="DC477" s="643"/>
      <c r="DD477" s="643"/>
      <c r="DE477" s="643"/>
      <c r="DF477" s="643"/>
      <c r="DG477" s="643"/>
      <c r="DH477" s="643"/>
      <c r="DI477" s="643"/>
      <c r="DJ477" s="643"/>
      <c r="DK477" s="643"/>
      <c r="DL477" s="644"/>
      <c r="DM477" s="643"/>
      <c r="DN477" s="628"/>
      <c r="DO477" s="643"/>
      <c r="DP477" s="643"/>
      <c r="DQ477" s="643"/>
      <c r="DR477" s="643"/>
      <c r="DS477" s="643"/>
      <c r="DT477" s="643"/>
      <c r="DU477" s="643"/>
      <c r="DV477" s="643"/>
      <c r="DW477" s="643"/>
      <c r="DX477" s="643"/>
      <c r="DY477" s="643"/>
      <c r="DZ477" s="643"/>
      <c r="EA477" s="643"/>
      <c r="EB477" s="643"/>
      <c r="EC477" s="643"/>
      <c r="ED477" s="643"/>
      <c r="EE477" s="643"/>
      <c r="EF477" s="643"/>
      <c r="EG477" s="643"/>
      <c r="EH477" s="643"/>
      <c r="EI477" s="643"/>
      <c r="EJ477" s="643"/>
      <c r="EK477" s="643"/>
      <c r="EL477" s="643"/>
      <c r="EM477" s="643"/>
      <c r="EN477" s="643"/>
      <c r="EO477" s="643"/>
      <c r="EP477" s="643"/>
      <c r="EQ477" s="643"/>
      <c r="ER477" s="643"/>
      <c r="ES477" s="643"/>
      <c r="ET477" s="643"/>
      <c r="EU477" s="643"/>
      <c r="EV477" s="643"/>
      <c r="EW477" s="643"/>
      <c r="EX477" s="643"/>
      <c r="EY477" s="644"/>
    </row>
    <row r="478">
      <c r="A478" s="628"/>
      <c r="B478" s="643"/>
      <c r="C478" s="643"/>
      <c r="D478" s="643"/>
      <c r="E478" s="643"/>
      <c r="F478" s="643"/>
      <c r="G478" s="643"/>
      <c r="H478" s="643"/>
      <c r="I478" s="643"/>
      <c r="J478" s="643"/>
      <c r="K478" s="643"/>
      <c r="L478" s="643"/>
      <c r="M478" s="643"/>
      <c r="N478" s="643"/>
      <c r="O478" s="643"/>
      <c r="P478" s="643"/>
      <c r="Q478" s="643"/>
      <c r="R478" s="643"/>
      <c r="S478" s="643"/>
      <c r="T478" s="643"/>
      <c r="U478" s="643"/>
      <c r="V478" s="643"/>
      <c r="W478" s="643"/>
      <c r="X478" s="643"/>
      <c r="Y478" s="643"/>
      <c r="Z478" s="643"/>
      <c r="AA478" s="643"/>
      <c r="AB478" s="643"/>
      <c r="AC478" s="643"/>
      <c r="AD478" s="643"/>
      <c r="AE478" s="643"/>
      <c r="AF478" s="643"/>
      <c r="AG478" s="643"/>
      <c r="AH478" s="643"/>
      <c r="AI478" s="643"/>
      <c r="AJ478" s="643"/>
      <c r="AK478" s="643"/>
      <c r="AL478" s="644"/>
      <c r="AM478" s="643"/>
      <c r="AN478" s="628"/>
      <c r="AO478" s="643"/>
      <c r="AP478" s="643"/>
      <c r="AQ478" s="643"/>
      <c r="AR478" s="643"/>
      <c r="AS478" s="643"/>
      <c r="AT478" s="643"/>
      <c r="AU478" s="643"/>
      <c r="AV478" s="643"/>
      <c r="AW478" s="643"/>
      <c r="AX478" s="643"/>
      <c r="AY478" s="643"/>
      <c r="AZ478" s="643"/>
      <c r="BA478" s="643"/>
      <c r="BB478" s="643"/>
      <c r="BC478" s="643"/>
      <c r="BD478" s="643"/>
      <c r="BE478" s="643"/>
      <c r="BF478" s="643"/>
      <c r="BG478" s="643"/>
      <c r="BH478" s="643"/>
      <c r="BI478" s="643"/>
      <c r="BJ478" s="643"/>
      <c r="BK478" s="643"/>
      <c r="BL478" s="643"/>
      <c r="BM478" s="643"/>
      <c r="BN478" s="643"/>
      <c r="BO478" s="643"/>
      <c r="BP478" s="643"/>
      <c r="BQ478" s="643"/>
      <c r="BR478" s="643"/>
      <c r="BS478" s="643"/>
      <c r="BT478" s="643"/>
      <c r="BU478" s="643"/>
      <c r="BV478" s="643"/>
      <c r="BW478" s="643"/>
      <c r="BX478" s="643"/>
      <c r="BY478" s="644"/>
      <c r="BZ478" s="643"/>
      <c r="CA478" s="628"/>
      <c r="CB478" s="643"/>
      <c r="CC478" s="643"/>
      <c r="CD478" s="643"/>
      <c r="CE478" s="643"/>
      <c r="CF478" s="643"/>
      <c r="CG478" s="643"/>
      <c r="CH478" s="643"/>
      <c r="CI478" s="643"/>
      <c r="CJ478" s="643"/>
      <c r="CK478" s="643"/>
      <c r="CL478" s="643"/>
      <c r="CM478" s="643"/>
      <c r="CN478" s="643"/>
      <c r="CO478" s="643"/>
      <c r="CP478" s="643"/>
      <c r="CQ478" s="643"/>
      <c r="CR478" s="643"/>
      <c r="CS478" s="643"/>
      <c r="CT478" s="643"/>
      <c r="CU478" s="643"/>
      <c r="CV478" s="643"/>
      <c r="CW478" s="643"/>
      <c r="CX478" s="643"/>
      <c r="CY478" s="643"/>
      <c r="CZ478" s="643"/>
      <c r="DA478" s="643"/>
      <c r="DB478" s="643"/>
      <c r="DC478" s="643"/>
      <c r="DD478" s="643"/>
      <c r="DE478" s="643"/>
      <c r="DF478" s="643"/>
      <c r="DG478" s="643"/>
      <c r="DH478" s="643"/>
      <c r="DI478" s="643"/>
      <c r="DJ478" s="643"/>
      <c r="DK478" s="643"/>
      <c r="DL478" s="644"/>
      <c r="DM478" s="643"/>
      <c r="DN478" s="628"/>
      <c r="DO478" s="643"/>
      <c r="DP478" s="643"/>
      <c r="DQ478" s="643"/>
      <c r="DR478" s="643"/>
      <c r="DS478" s="643"/>
      <c r="DT478" s="643"/>
      <c r="DU478" s="643"/>
      <c r="DV478" s="643"/>
      <c r="DW478" s="643"/>
      <c r="DX478" s="643"/>
      <c r="DY478" s="643"/>
      <c r="DZ478" s="643"/>
      <c r="EA478" s="643"/>
      <c r="EB478" s="643"/>
      <c r="EC478" s="643"/>
      <c r="ED478" s="643"/>
      <c r="EE478" s="643"/>
      <c r="EF478" s="643"/>
      <c r="EG478" s="643"/>
      <c r="EH478" s="643"/>
      <c r="EI478" s="643"/>
      <c r="EJ478" s="643"/>
      <c r="EK478" s="643"/>
      <c r="EL478" s="643"/>
      <c r="EM478" s="643"/>
      <c r="EN478" s="643"/>
      <c r="EO478" s="643"/>
      <c r="EP478" s="643"/>
      <c r="EQ478" s="643"/>
      <c r="ER478" s="643"/>
      <c r="ES478" s="643"/>
      <c r="ET478" s="643"/>
      <c r="EU478" s="643"/>
      <c r="EV478" s="643"/>
      <c r="EW478" s="643"/>
      <c r="EX478" s="643"/>
      <c r="EY478" s="644"/>
    </row>
    <row r="479">
      <c r="A479" s="669"/>
      <c r="B479" s="670" t="s">
        <v>1023</v>
      </c>
      <c r="C479" s="15"/>
      <c r="D479" s="15"/>
      <c r="E479" s="15"/>
      <c r="F479" s="15"/>
      <c r="G479" s="15"/>
      <c r="H479" s="16"/>
      <c r="I479" s="671"/>
      <c r="J479" s="646" t="s">
        <v>1024</v>
      </c>
      <c r="K479" s="15"/>
      <c r="L479" s="15"/>
      <c r="M479" s="15"/>
      <c r="N479" s="15"/>
      <c r="O479" s="15"/>
      <c r="P479" s="16"/>
      <c r="Q479" s="671"/>
      <c r="R479" s="670" t="s">
        <v>1025</v>
      </c>
      <c r="S479" s="15"/>
      <c r="T479" s="15"/>
      <c r="U479" s="15"/>
      <c r="V479" s="16"/>
      <c r="W479" s="672" t="s">
        <v>1026</v>
      </c>
      <c r="X479" s="41"/>
      <c r="Y479" s="672"/>
      <c r="Z479" s="673"/>
      <c r="AA479" s="674"/>
      <c r="AB479" s="672" t="s">
        <v>1027</v>
      </c>
      <c r="AC479" s="41"/>
      <c r="AD479" s="675"/>
      <c r="AE479" s="671"/>
      <c r="AF479" s="671"/>
      <c r="AG479" s="671"/>
      <c r="AH479" s="671"/>
      <c r="AI479" s="671"/>
      <c r="AJ479" s="671"/>
      <c r="AK479" s="671"/>
      <c r="AL479" s="676"/>
      <c r="AM479" s="671"/>
      <c r="AN479" s="669"/>
      <c r="AO479" s="670" t="s">
        <v>1023</v>
      </c>
      <c r="AP479" s="15"/>
      <c r="AQ479" s="15"/>
      <c r="AR479" s="15"/>
      <c r="AS479" s="15"/>
      <c r="AT479" s="15"/>
      <c r="AU479" s="16"/>
      <c r="AV479" s="671"/>
      <c r="AW479" s="646" t="s">
        <v>1024</v>
      </c>
      <c r="AX479" s="15"/>
      <c r="AY479" s="15"/>
      <c r="AZ479" s="15"/>
      <c r="BA479" s="15"/>
      <c r="BB479" s="15"/>
      <c r="BC479" s="16"/>
      <c r="BD479" s="671"/>
      <c r="BE479" s="670" t="s">
        <v>1025</v>
      </c>
      <c r="BF479" s="15"/>
      <c r="BG479" s="15"/>
      <c r="BH479" s="15"/>
      <c r="BI479" s="16"/>
      <c r="BJ479" s="672" t="s">
        <v>1026</v>
      </c>
      <c r="BK479" s="41"/>
      <c r="BL479" s="672"/>
      <c r="BM479" s="673"/>
      <c r="BN479" s="674"/>
      <c r="BO479" s="672" t="s">
        <v>1027</v>
      </c>
      <c r="BP479" s="41"/>
      <c r="BQ479" s="675"/>
      <c r="BR479" s="671"/>
      <c r="BS479" s="671"/>
      <c r="BT479" s="671"/>
      <c r="BU479" s="671"/>
      <c r="BV479" s="671"/>
      <c r="BW479" s="671"/>
      <c r="BX479" s="671"/>
      <c r="BY479" s="676"/>
      <c r="BZ479" s="671"/>
      <c r="CA479" s="669"/>
      <c r="CB479" s="670" t="s">
        <v>1023</v>
      </c>
      <c r="CC479" s="15"/>
      <c r="CD479" s="15"/>
      <c r="CE479" s="15"/>
      <c r="CF479" s="15"/>
      <c r="CG479" s="15"/>
      <c r="CH479" s="16"/>
      <c r="CI479" s="671"/>
      <c r="CJ479" s="646" t="s">
        <v>1024</v>
      </c>
      <c r="CK479" s="15"/>
      <c r="CL479" s="15"/>
      <c r="CM479" s="15"/>
      <c r="CN479" s="15"/>
      <c r="CO479" s="15"/>
      <c r="CP479" s="16"/>
      <c r="CQ479" s="671"/>
      <c r="CR479" s="670" t="s">
        <v>1025</v>
      </c>
      <c r="CS479" s="15"/>
      <c r="CT479" s="15"/>
      <c r="CU479" s="15"/>
      <c r="CV479" s="16"/>
      <c r="CW479" s="672" t="s">
        <v>1026</v>
      </c>
      <c r="CX479" s="41"/>
      <c r="CY479" s="672"/>
      <c r="CZ479" s="673"/>
      <c r="DA479" s="674"/>
      <c r="DB479" s="672" t="s">
        <v>1027</v>
      </c>
      <c r="DC479" s="41"/>
      <c r="DD479" s="675"/>
      <c r="DE479" s="671"/>
      <c r="DF479" s="671"/>
      <c r="DG479" s="671"/>
      <c r="DH479" s="671"/>
      <c r="DI479" s="671"/>
      <c r="DJ479" s="671"/>
      <c r="DK479" s="671"/>
      <c r="DL479" s="676"/>
      <c r="DM479" s="671"/>
      <c r="DN479" s="669"/>
      <c r="DO479" s="670" t="s">
        <v>1023</v>
      </c>
      <c r="DP479" s="15"/>
      <c r="DQ479" s="15"/>
      <c r="DR479" s="15"/>
      <c r="DS479" s="15"/>
      <c r="DT479" s="15"/>
      <c r="DU479" s="16"/>
      <c r="DV479" s="671"/>
      <c r="DW479" s="646" t="s">
        <v>1024</v>
      </c>
      <c r="DX479" s="15"/>
      <c r="DY479" s="15"/>
      <c r="DZ479" s="15"/>
      <c r="EA479" s="15"/>
      <c r="EB479" s="15"/>
      <c r="EC479" s="16"/>
      <c r="ED479" s="671"/>
      <c r="EE479" s="670" t="s">
        <v>1025</v>
      </c>
      <c r="EF479" s="15"/>
      <c r="EG479" s="15"/>
      <c r="EH479" s="15"/>
      <c r="EI479" s="16"/>
      <c r="EJ479" s="672" t="s">
        <v>1026</v>
      </c>
      <c r="EK479" s="41"/>
      <c r="EL479" s="672"/>
      <c r="EM479" s="673"/>
      <c r="EN479" s="674"/>
      <c r="EO479" s="672" t="s">
        <v>1027</v>
      </c>
      <c r="EP479" s="41"/>
      <c r="EQ479" s="675"/>
      <c r="ER479" s="671"/>
      <c r="ES479" s="671"/>
      <c r="ET479" s="671"/>
      <c r="EU479" s="671"/>
      <c r="EV479" s="671"/>
      <c r="EW479" s="671"/>
      <c r="EX479" s="671"/>
      <c r="EY479" s="676"/>
    </row>
    <row r="480">
      <c r="A480" s="669"/>
      <c r="B480" s="677" t="s">
        <v>1028</v>
      </c>
      <c r="C480" s="678" t="s">
        <v>1029</v>
      </c>
      <c r="D480" s="678" t="s">
        <v>1030</v>
      </c>
      <c r="E480" s="679" t="s">
        <v>1031</v>
      </c>
      <c r="F480" s="15"/>
      <c r="G480" s="15"/>
      <c r="H480" s="16"/>
      <c r="I480" s="671"/>
      <c r="J480" s="680" t="s">
        <v>1032</v>
      </c>
      <c r="K480" s="681" t="s">
        <v>1033</v>
      </c>
      <c r="P480" s="682"/>
      <c r="Q480" s="671"/>
      <c r="R480" s="671"/>
      <c r="S480" s="671"/>
      <c r="T480" s="671"/>
      <c r="U480" s="671"/>
      <c r="V480" s="671"/>
      <c r="W480" s="671"/>
      <c r="X480" s="671"/>
      <c r="Y480" s="671"/>
      <c r="Z480" s="671"/>
      <c r="AA480" s="671"/>
      <c r="AB480" s="671"/>
      <c r="AC480" s="671"/>
      <c r="AD480" s="671"/>
      <c r="AE480" s="671"/>
      <c r="AF480" s="671"/>
      <c r="AG480" s="671"/>
      <c r="AH480" s="671"/>
      <c r="AI480" s="671"/>
      <c r="AJ480" s="671"/>
      <c r="AK480" s="671"/>
      <c r="AL480" s="676"/>
      <c r="AM480" s="671"/>
      <c r="AN480" s="669"/>
      <c r="AO480" s="677" t="s">
        <v>1028</v>
      </c>
      <c r="AP480" s="678" t="s">
        <v>1029</v>
      </c>
      <c r="AQ480" s="678" t="s">
        <v>1030</v>
      </c>
      <c r="AR480" s="679" t="s">
        <v>1031</v>
      </c>
      <c r="AS480" s="15"/>
      <c r="AT480" s="15"/>
      <c r="AU480" s="16"/>
      <c r="AV480" s="671"/>
      <c r="AW480" s="680" t="s">
        <v>1032</v>
      </c>
      <c r="AX480" s="681" t="s">
        <v>1033</v>
      </c>
      <c r="BC480" s="682"/>
      <c r="BD480" s="671"/>
      <c r="BE480" s="671"/>
      <c r="BF480" s="671"/>
      <c r="BG480" s="671"/>
      <c r="BH480" s="671"/>
      <c r="BI480" s="671"/>
      <c r="BJ480" s="671"/>
      <c r="BK480" s="671"/>
      <c r="BL480" s="671"/>
      <c r="BM480" s="671"/>
      <c r="BN480" s="671"/>
      <c r="BO480" s="671"/>
      <c r="BP480" s="671"/>
      <c r="BQ480" s="671"/>
      <c r="BR480" s="671"/>
      <c r="BS480" s="671"/>
      <c r="BT480" s="671"/>
      <c r="BU480" s="671"/>
      <c r="BV480" s="671"/>
      <c r="BW480" s="671"/>
      <c r="BX480" s="671"/>
      <c r="BY480" s="676"/>
      <c r="BZ480" s="671"/>
      <c r="CA480" s="669"/>
      <c r="CB480" s="677" t="s">
        <v>1028</v>
      </c>
      <c r="CC480" s="678" t="s">
        <v>1029</v>
      </c>
      <c r="CD480" s="678" t="s">
        <v>1030</v>
      </c>
      <c r="CE480" s="679" t="s">
        <v>1031</v>
      </c>
      <c r="CF480" s="15"/>
      <c r="CG480" s="15"/>
      <c r="CH480" s="16"/>
      <c r="CI480" s="671"/>
      <c r="CJ480" s="680" t="s">
        <v>1032</v>
      </c>
      <c r="CK480" s="681" t="s">
        <v>1033</v>
      </c>
      <c r="CP480" s="682"/>
      <c r="CQ480" s="671"/>
      <c r="CR480" s="671"/>
      <c r="CS480" s="671"/>
      <c r="CT480" s="671"/>
      <c r="CU480" s="671"/>
      <c r="CV480" s="671"/>
      <c r="CW480" s="671"/>
      <c r="CX480" s="671"/>
      <c r="CY480" s="671"/>
      <c r="CZ480" s="671"/>
      <c r="DA480" s="671"/>
      <c r="DB480" s="671"/>
      <c r="DC480" s="671"/>
      <c r="DD480" s="671"/>
      <c r="DE480" s="671"/>
      <c r="DF480" s="671"/>
      <c r="DG480" s="671"/>
      <c r="DH480" s="671"/>
      <c r="DI480" s="671"/>
      <c r="DJ480" s="671"/>
      <c r="DK480" s="671"/>
      <c r="DL480" s="676"/>
      <c r="DM480" s="671"/>
      <c r="DN480" s="669"/>
      <c r="DO480" s="677" t="s">
        <v>1028</v>
      </c>
      <c r="DP480" s="678" t="s">
        <v>1029</v>
      </c>
      <c r="DQ480" s="678" t="s">
        <v>1030</v>
      </c>
      <c r="DR480" s="679" t="s">
        <v>1031</v>
      </c>
      <c r="DS480" s="15"/>
      <c r="DT480" s="15"/>
      <c r="DU480" s="16"/>
      <c r="DV480" s="671"/>
      <c r="DW480" s="680" t="s">
        <v>1032</v>
      </c>
      <c r="DX480" s="681" t="s">
        <v>1033</v>
      </c>
      <c r="EC480" s="682"/>
      <c r="ED480" s="671"/>
      <c r="EE480" s="671"/>
      <c r="EF480" s="671"/>
      <c r="EG480" s="671"/>
      <c r="EH480" s="671"/>
      <c r="EI480" s="671"/>
      <c r="EJ480" s="671"/>
      <c r="EK480" s="671"/>
      <c r="EL480" s="671"/>
      <c r="EM480" s="671"/>
      <c r="EN480" s="671"/>
      <c r="EO480" s="671"/>
      <c r="EP480" s="671"/>
      <c r="EQ480" s="671"/>
      <c r="ER480" s="671"/>
      <c r="ES480" s="671"/>
      <c r="ET480" s="671"/>
      <c r="EU480" s="671"/>
      <c r="EV480" s="671"/>
      <c r="EW480" s="671"/>
      <c r="EX480" s="671"/>
      <c r="EY480" s="676"/>
    </row>
    <row r="481">
      <c r="A481" s="669"/>
      <c r="B481" s="43"/>
      <c r="C481" s="43"/>
      <c r="D481" s="43"/>
      <c r="E481" s="679" t="s">
        <v>1029</v>
      </c>
      <c r="F481" s="16"/>
      <c r="G481" s="679" t="s">
        <v>1030</v>
      </c>
      <c r="H481" s="16"/>
      <c r="I481" s="671"/>
      <c r="J481" s="680" t="s">
        <v>1034</v>
      </c>
      <c r="K481" s="681" t="s">
        <v>1035</v>
      </c>
      <c r="P481" s="682"/>
      <c r="Q481" s="671"/>
      <c r="R481" s="670" t="s">
        <v>1036</v>
      </c>
      <c r="S481" s="15"/>
      <c r="T481" s="15"/>
      <c r="U481" s="15"/>
      <c r="V481" s="15"/>
      <c r="W481" s="15"/>
      <c r="X481" s="15"/>
      <c r="Y481" s="15"/>
      <c r="Z481" s="15"/>
      <c r="AA481" s="15"/>
      <c r="AB481" s="15"/>
      <c r="AC481" s="15"/>
      <c r="AD481" s="15"/>
      <c r="AE481" s="15"/>
      <c r="AF481" s="15"/>
      <c r="AG481" s="15"/>
      <c r="AH481" s="15"/>
      <c r="AI481" s="15"/>
      <c r="AJ481" s="16"/>
      <c r="AK481" s="671"/>
      <c r="AL481" s="676"/>
      <c r="AM481" s="671"/>
      <c r="AN481" s="669"/>
      <c r="AO481" s="43"/>
      <c r="AP481" s="43"/>
      <c r="AQ481" s="43"/>
      <c r="AR481" s="679" t="s">
        <v>1029</v>
      </c>
      <c r="AS481" s="16"/>
      <c r="AT481" s="679" t="s">
        <v>1030</v>
      </c>
      <c r="AU481" s="16"/>
      <c r="AV481" s="671"/>
      <c r="AW481" s="680" t="s">
        <v>1034</v>
      </c>
      <c r="AX481" s="681" t="s">
        <v>1035</v>
      </c>
      <c r="BC481" s="682"/>
      <c r="BD481" s="671"/>
      <c r="BE481" s="670" t="s">
        <v>1036</v>
      </c>
      <c r="BF481" s="15"/>
      <c r="BG481" s="15"/>
      <c r="BH481" s="15"/>
      <c r="BI481" s="15"/>
      <c r="BJ481" s="15"/>
      <c r="BK481" s="15"/>
      <c r="BL481" s="15"/>
      <c r="BM481" s="15"/>
      <c r="BN481" s="15"/>
      <c r="BO481" s="15"/>
      <c r="BP481" s="15"/>
      <c r="BQ481" s="15"/>
      <c r="BR481" s="15"/>
      <c r="BS481" s="15"/>
      <c r="BT481" s="15"/>
      <c r="BU481" s="15"/>
      <c r="BV481" s="15"/>
      <c r="BW481" s="16"/>
      <c r="BX481" s="671"/>
      <c r="BY481" s="676"/>
      <c r="BZ481" s="671"/>
      <c r="CA481" s="669"/>
      <c r="CB481" s="43"/>
      <c r="CC481" s="43"/>
      <c r="CD481" s="43"/>
      <c r="CE481" s="679" t="s">
        <v>1029</v>
      </c>
      <c r="CF481" s="16"/>
      <c r="CG481" s="679" t="s">
        <v>1030</v>
      </c>
      <c r="CH481" s="16"/>
      <c r="CI481" s="671"/>
      <c r="CJ481" s="680" t="s">
        <v>1034</v>
      </c>
      <c r="CK481" s="681" t="s">
        <v>1035</v>
      </c>
      <c r="CP481" s="682"/>
      <c r="CQ481" s="671"/>
      <c r="CR481" s="670" t="s">
        <v>1036</v>
      </c>
      <c r="CS481" s="15"/>
      <c r="CT481" s="15"/>
      <c r="CU481" s="15"/>
      <c r="CV481" s="15"/>
      <c r="CW481" s="15"/>
      <c r="CX481" s="15"/>
      <c r="CY481" s="15"/>
      <c r="CZ481" s="15"/>
      <c r="DA481" s="15"/>
      <c r="DB481" s="15"/>
      <c r="DC481" s="15"/>
      <c r="DD481" s="15"/>
      <c r="DE481" s="15"/>
      <c r="DF481" s="15"/>
      <c r="DG481" s="15"/>
      <c r="DH481" s="15"/>
      <c r="DI481" s="15"/>
      <c r="DJ481" s="16"/>
      <c r="DK481" s="671"/>
      <c r="DL481" s="676"/>
      <c r="DM481" s="671"/>
      <c r="DN481" s="669"/>
      <c r="DO481" s="43"/>
      <c r="DP481" s="43"/>
      <c r="DQ481" s="43"/>
      <c r="DR481" s="679" t="s">
        <v>1029</v>
      </c>
      <c r="DS481" s="16"/>
      <c r="DT481" s="679" t="s">
        <v>1030</v>
      </c>
      <c r="DU481" s="16"/>
      <c r="DV481" s="671"/>
      <c r="DW481" s="680" t="s">
        <v>1034</v>
      </c>
      <c r="DX481" s="681" t="s">
        <v>1035</v>
      </c>
      <c r="EC481" s="682"/>
      <c r="ED481" s="671"/>
      <c r="EE481" s="670" t="s">
        <v>1036</v>
      </c>
      <c r="EF481" s="15"/>
      <c r="EG481" s="15"/>
      <c r="EH481" s="15"/>
      <c r="EI481" s="15"/>
      <c r="EJ481" s="15"/>
      <c r="EK481" s="15"/>
      <c r="EL481" s="15"/>
      <c r="EM481" s="15"/>
      <c r="EN481" s="15"/>
      <c r="EO481" s="15"/>
      <c r="EP481" s="15"/>
      <c r="EQ481" s="15"/>
      <c r="ER481" s="15"/>
      <c r="ES481" s="15"/>
      <c r="ET481" s="15"/>
      <c r="EU481" s="15"/>
      <c r="EV481" s="15"/>
      <c r="EW481" s="16"/>
      <c r="EX481" s="671"/>
      <c r="EY481" s="676"/>
    </row>
    <row r="482">
      <c r="A482" s="669"/>
      <c r="B482" s="677" t="s">
        <v>631</v>
      </c>
      <c r="C482" s="683"/>
      <c r="D482" s="683"/>
      <c r="E482" s="684"/>
      <c r="F482" s="42"/>
      <c r="G482" s="684"/>
      <c r="H482" s="42"/>
      <c r="I482" s="671"/>
      <c r="J482" s="680" t="s">
        <v>1037</v>
      </c>
      <c r="K482" s="681" t="s">
        <v>1038</v>
      </c>
      <c r="P482" s="682"/>
      <c r="Q482" s="671"/>
      <c r="R482" s="685"/>
      <c r="S482" s="41"/>
      <c r="T482" s="41"/>
      <c r="U482" s="41"/>
      <c r="V482" s="41"/>
      <c r="W482" s="41"/>
      <c r="X482" s="41"/>
      <c r="Y482" s="41"/>
      <c r="Z482" s="41"/>
      <c r="AA482" s="41"/>
      <c r="AB482" s="41"/>
      <c r="AC482" s="41"/>
      <c r="AD482" s="41"/>
      <c r="AE482" s="41"/>
      <c r="AF482" s="41"/>
      <c r="AG482" s="41"/>
      <c r="AH482" s="41"/>
      <c r="AI482" s="41"/>
      <c r="AJ482" s="42"/>
      <c r="AK482" s="671"/>
      <c r="AL482" s="676"/>
      <c r="AM482" s="671"/>
      <c r="AN482" s="669"/>
      <c r="AO482" s="677" t="s">
        <v>631</v>
      </c>
      <c r="AP482" s="683"/>
      <c r="AQ482" s="683"/>
      <c r="AR482" s="684"/>
      <c r="AS482" s="42"/>
      <c r="AT482" s="684"/>
      <c r="AU482" s="42"/>
      <c r="AV482" s="671"/>
      <c r="AW482" s="680" t="s">
        <v>1037</v>
      </c>
      <c r="AX482" s="681" t="s">
        <v>1038</v>
      </c>
      <c r="BC482" s="682"/>
      <c r="BD482" s="671"/>
      <c r="BE482" s="685"/>
      <c r="BF482" s="41"/>
      <c r="BG482" s="41"/>
      <c r="BH482" s="41"/>
      <c r="BI482" s="41"/>
      <c r="BJ482" s="41"/>
      <c r="BK482" s="41"/>
      <c r="BL482" s="41"/>
      <c r="BM482" s="41"/>
      <c r="BN482" s="41"/>
      <c r="BO482" s="41"/>
      <c r="BP482" s="41"/>
      <c r="BQ482" s="41"/>
      <c r="BR482" s="41"/>
      <c r="BS482" s="41"/>
      <c r="BT482" s="41"/>
      <c r="BU482" s="41"/>
      <c r="BV482" s="41"/>
      <c r="BW482" s="42"/>
      <c r="BX482" s="671"/>
      <c r="BY482" s="676"/>
      <c r="BZ482" s="671"/>
      <c r="CA482" s="669"/>
      <c r="CB482" s="677" t="s">
        <v>631</v>
      </c>
      <c r="CC482" s="683"/>
      <c r="CD482" s="683"/>
      <c r="CE482" s="684"/>
      <c r="CF482" s="42"/>
      <c r="CG482" s="684"/>
      <c r="CH482" s="42"/>
      <c r="CI482" s="671"/>
      <c r="CJ482" s="680" t="s">
        <v>1037</v>
      </c>
      <c r="CK482" s="681" t="s">
        <v>1038</v>
      </c>
      <c r="CP482" s="682"/>
      <c r="CQ482" s="671"/>
      <c r="CR482" s="685"/>
      <c r="CS482" s="41"/>
      <c r="CT482" s="41"/>
      <c r="CU482" s="41"/>
      <c r="CV482" s="41"/>
      <c r="CW482" s="41"/>
      <c r="CX482" s="41"/>
      <c r="CY482" s="41"/>
      <c r="CZ482" s="41"/>
      <c r="DA482" s="41"/>
      <c r="DB482" s="41"/>
      <c r="DC482" s="41"/>
      <c r="DD482" s="41"/>
      <c r="DE482" s="41"/>
      <c r="DF482" s="41"/>
      <c r="DG482" s="41"/>
      <c r="DH482" s="41"/>
      <c r="DI482" s="41"/>
      <c r="DJ482" s="42"/>
      <c r="DK482" s="671"/>
      <c r="DL482" s="676"/>
      <c r="DM482" s="671"/>
      <c r="DN482" s="669"/>
      <c r="DO482" s="677" t="s">
        <v>631</v>
      </c>
      <c r="DP482" s="683"/>
      <c r="DQ482" s="683"/>
      <c r="DR482" s="684"/>
      <c r="DS482" s="42"/>
      <c r="DT482" s="684"/>
      <c r="DU482" s="42"/>
      <c r="DV482" s="671"/>
      <c r="DW482" s="680" t="s">
        <v>1037</v>
      </c>
      <c r="DX482" s="681" t="s">
        <v>1038</v>
      </c>
      <c r="EC482" s="682"/>
      <c r="ED482" s="671"/>
      <c r="EE482" s="685"/>
      <c r="EF482" s="41"/>
      <c r="EG482" s="41"/>
      <c r="EH482" s="41"/>
      <c r="EI482" s="41"/>
      <c r="EJ482" s="41"/>
      <c r="EK482" s="41"/>
      <c r="EL482" s="41"/>
      <c r="EM482" s="41"/>
      <c r="EN482" s="41"/>
      <c r="EO482" s="41"/>
      <c r="EP482" s="41"/>
      <c r="EQ482" s="41"/>
      <c r="ER482" s="41"/>
      <c r="ES482" s="41"/>
      <c r="ET482" s="41"/>
      <c r="EU482" s="41"/>
      <c r="EV482" s="41"/>
      <c r="EW482" s="42"/>
      <c r="EX482" s="671"/>
      <c r="EY482" s="676"/>
    </row>
    <row r="483">
      <c r="A483" s="669"/>
      <c r="B483" s="47"/>
      <c r="C483" s="47"/>
      <c r="D483" s="47"/>
      <c r="E483" s="686"/>
      <c r="F483" s="682"/>
      <c r="G483" s="686"/>
      <c r="H483" s="682"/>
      <c r="I483" s="671"/>
      <c r="J483" s="680" t="s">
        <v>1039</v>
      </c>
      <c r="K483" s="681" t="s">
        <v>1040</v>
      </c>
      <c r="P483" s="682"/>
      <c r="Q483" s="671"/>
      <c r="R483" s="686"/>
      <c r="AJ483" s="682"/>
      <c r="AK483" s="671"/>
      <c r="AL483" s="676"/>
      <c r="AM483" s="671"/>
      <c r="AN483" s="669"/>
      <c r="AO483" s="47"/>
      <c r="AP483" s="47"/>
      <c r="AQ483" s="47"/>
      <c r="AR483" s="686"/>
      <c r="AS483" s="682"/>
      <c r="AT483" s="686"/>
      <c r="AU483" s="682"/>
      <c r="AV483" s="671"/>
      <c r="AW483" s="680" t="s">
        <v>1039</v>
      </c>
      <c r="AX483" s="681" t="s">
        <v>1040</v>
      </c>
      <c r="BC483" s="682"/>
      <c r="BD483" s="671"/>
      <c r="BE483" s="686"/>
      <c r="BW483" s="682"/>
      <c r="BX483" s="671"/>
      <c r="BY483" s="676"/>
      <c r="BZ483" s="671"/>
      <c r="CA483" s="669"/>
      <c r="CB483" s="47"/>
      <c r="CC483" s="47"/>
      <c r="CD483" s="47"/>
      <c r="CE483" s="686"/>
      <c r="CF483" s="682"/>
      <c r="CG483" s="686"/>
      <c r="CH483" s="682"/>
      <c r="CI483" s="671"/>
      <c r="CJ483" s="680" t="s">
        <v>1039</v>
      </c>
      <c r="CK483" s="681" t="s">
        <v>1040</v>
      </c>
      <c r="CP483" s="682"/>
      <c r="CQ483" s="671"/>
      <c r="CR483" s="686"/>
      <c r="DJ483" s="682"/>
      <c r="DK483" s="671"/>
      <c r="DL483" s="676"/>
      <c r="DM483" s="671"/>
      <c r="DN483" s="669"/>
      <c r="DO483" s="47"/>
      <c r="DP483" s="47"/>
      <c r="DQ483" s="47"/>
      <c r="DR483" s="686"/>
      <c r="DS483" s="682"/>
      <c r="DT483" s="686"/>
      <c r="DU483" s="682"/>
      <c r="DV483" s="671"/>
      <c r="DW483" s="680" t="s">
        <v>1039</v>
      </c>
      <c r="DX483" s="681" t="s">
        <v>1040</v>
      </c>
      <c r="EC483" s="682"/>
      <c r="ED483" s="671"/>
      <c r="EE483" s="686"/>
      <c r="EW483" s="682"/>
      <c r="EX483" s="671"/>
      <c r="EY483" s="676"/>
    </row>
    <row r="484">
      <c r="A484" s="669"/>
      <c r="B484" s="43"/>
      <c r="C484" s="43"/>
      <c r="D484" s="43"/>
      <c r="E484" s="686"/>
      <c r="F484" s="682"/>
      <c r="G484" s="686"/>
      <c r="H484" s="682"/>
      <c r="I484" s="671"/>
      <c r="J484" s="680" t="s">
        <v>1041</v>
      </c>
      <c r="K484" s="681" t="s">
        <v>1042</v>
      </c>
      <c r="P484" s="682"/>
      <c r="Q484" s="671"/>
      <c r="R484" s="686"/>
      <c r="AJ484" s="682"/>
      <c r="AK484" s="671"/>
      <c r="AL484" s="676"/>
      <c r="AM484" s="671"/>
      <c r="AN484" s="669"/>
      <c r="AO484" s="43"/>
      <c r="AP484" s="43"/>
      <c r="AQ484" s="43"/>
      <c r="AR484" s="686"/>
      <c r="AS484" s="682"/>
      <c r="AT484" s="686"/>
      <c r="AU484" s="682"/>
      <c r="AV484" s="671"/>
      <c r="AW484" s="680" t="s">
        <v>1041</v>
      </c>
      <c r="AX484" s="681" t="s">
        <v>1042</v>
      </c>
      <c r="BC484" s="682"/>
      <c r="BD484" s="671"/>
      <c r="BE484" s="686"/>
      <c r="BW484" s="682"/>
      <c r="BX484" s="671"/>
      <c r="BY484" s="676"/>
      <c r="BZ484" s="671"/>
      <c r="CA484" s="669"/>
      <c r="CB484" s="43"/>
      <c r="CC484" s="43"/>
      <c r="CD484" s="43"/>
      <c r="CE484" s="686"/>
      <c r="CF484" s="682"/>
      <c r="CG484" s="686"/>
      <c r="CH484" s="682"/>
      <c r="CI484" s="671"/>
      <c r="CJ484" s="680" t="s">
        <v>1041</v>
      </c>
      <c r="CK484" s="681" t="s">
        <v>1042</v>
      </c>
      <c r="CP484" s="682"/>
      <c r="CQ484" s="671"/>
      <c r="CR484" s="686"/>
      <c r="DJ484" s="682"/>
      <c r="DK484" s="671"/>
      <c r="DL484" s="676"/>
      <c r="DM484" s="671"/>
      <c r="DN484" s="669"/>
      <c r="DO484" s="43"/>
      <c r="DP484" s="43"/>
      <c r="DQ484" s="43"/>
      <c r="DR484" s="686"/>
      <c r="DS484" s="682"/>
      <c r="DT484" s="686"/>
      <c r="DU484" s="682"/>
      <c r="DV484" s="671"/>
      <c r="DW484" s="680" t="s">
        <v>1041</v>
      </c>
      <c r="DX484" s="681" t="s">
        <v>1042</v>
      </c>
      <c r="EC484" s="682"/>
      <c r="ED484" s="671"/>
      <c r="EE484" s="686"/>
      <c r="EW484" s="682"/>
      <c r="EX484" s="671"/>
      <c r="EY484" s="676"/>
    </row>
    <row r="485">
      <c r="A485" s="669"/>
      <c r="B485" s="677" t="s">
        <v>633</v>
      </c>
      <c r="C485" s="683"/>
      <c r="D485" s="683"/>
      <c r="E485" s="686"/>
      <c r="F485" s="682"/>
      <c r="G485" s="686"/>
      <c r="H485" s="682"/>
      <c r="I485" s="671"/>
      <c r="J485" s="680" t="s">
        <v>1043</v>
      </c>
      <c r="K485" s="681" t="s">
        <v>1044</v>
      </c>
      <c r="P485" s="682"/>
      <c r="Q485" s="671"/>
      <c r="R485" s="686"/>
      <c r="AJ485" s="682"/>
      <c r="AK485" s="671"/>
      <c r="AL485" s="676"/>
      <c r="AM485" s="671"/>
      <c r="AN485" s="669"/>
      <c r="AO485" s="677" t="s">
        <v>633</v>
      </c>
      <c r="AP485" s="683"/>
      <c r="AQ485" s="683"/>
      <c r="AR485" s="686"/>
      <c r="AS485" s="682"/>
      <c r="AT485" s="686"/>
      <c r="AU485" s="682"/>
      <c r="AV485" s="671"/>
      <c r="AW485" s="680" t="s">
        <v>1043</v>
      </c>
      <c r="AX485" s="681" t="s">
        <v>1044</v>
      </c>
      <c r="BC485" s="682"/>
      <c r="BD485" s="671"/>
      <c r="BE485" s="686"/>
      <c r="BW485" s="682"/>
      <c r="BX485" s="671"/>
      <c r="BY485" s="676"/>
      <c r="BZ485" s="671"/>
      <c r="CA485" s="669"/>
      <c r="CB485" s="677" t="s">
        <v>633</v>
      </c>
      <c r="CC485" s="683"/>
      <c r="CD485" s="683"/>
      <c r="CE485" s="686"/>
      <c r="CF485" s="682"/>
      <c r="CG485" s="686"/>
      <c r="CH485" s="682"/>
      <c r="CI485" s="671"/>
      <c r="CJ485" s="680" t="s">
        <v>1043</v>
      </c>
      <c r="CK485" s="681" t="s">
        <v>1044</v>
      </c>
      <c r="CP485" s="682"/>
      <c r="CQ485" s="671"/>
      <c r="CR485" s="686"/>
      <c r="DJ485" s="682"/>
      <c r="DK485" s="671"/>
      <c r="DL485" s="676"/>
      <c r="DM485" s="671"/>
      <c r="DN485" s="669"/>
      <c r="DO485" s="677" t="s">
        <v>633</v>
      </c>
      <c r="DP485" s="683"/>
      <c r="DQ485" s="683"/>
      <c r="DR485" s="686"/>
      <c r="DS485" s="682"/>
      <c r="DT485" s="686"/>
      <c r="DU485" s="682"/>
      <c r="DV485" s="671"/>
      <c r="DW485" s="680" t="s">
        <v>1043</v>
      </c>
      <c r="DX485" s="681" t="s">
        <v>1044</v>
      </c>
      <c r="EC485" s="682"/>
      <c r="ED485" s="671"/>
      <c r="EE485" s="686"/>
      <c r="EW485" s="682"/>
      <c r="EX485" s="671"/>
      <c r="EY485" s="676"/>
    </row>
    <row r="486">
      <c r="A486" s="687"/>
      <c r="B486" s="47"/>
      <c r="C486" s="47"/>
      <c r="D486" s="47"/>
      <c r="E486" s="686"/>
      <c r="F486" s="682"/>
      <c r="G486" s="686"/>
      <c r="H486" s="682"/>
      <c r="I486" s="688"/>
      <c r="J486" s="680" t="s">
        <v>1045</v>
      </c>
      <c r="K486" s="681" t="s">
        <v>1046</v>
      </c>
      <c r="P486" s="682"/>
      <c r="Q486" s="688"/>
      <c r="R486" s="686"/>
      <c r="AJ486" s="682"/>
      <c r="AK486" s="688"/>
      <c r="AL486" s="689"/>
      <c r="AM486" s="688"/>
      <c r="AN486" s="687"/>
      <c r="AO486" s="47"/>
      <c r="AP486" s="47"/>
      <c r="AQ486" s="47"/>
      <c r="AR486" s="686"/>
      <c r="AS486" s="682"/>
      <c r="AT486" s="686"/>
      <c r="AU486" s="682"/>
      <c r="AV486" s="688"/>
      <c r="AW486" s="680" t="s">
        <v>1045</v>
      </c>
      <c r="AX486" s="681" t="s">
        <v>1046</v>
      </c>
      <c r="BC486" s="682"/>
      <c r="BD486" s="688"/>
      <c r="BE486" s="686"/>
      <c r="BW486" s="682"/>
      <c r="BX486" s="688"/>
      <c r="BY486" s="689"/>
      <c r="BZ486" s="688"/>
      <c r="CA486" s="687"/>
      <c r="CB486" s="47"/>
      <c r="CC486" s="47"/>
      <c r="CD486" s="47"/>
      <c r="CE486" s="686"/>
      <c r="CF486" s="682"/>
      <c r="CG486" s="686"/>
      <c r="CH486" s="682"/>
      <c r="CI486" s="688"/>
      <c r="CJ486" s="680" t="s">
        <v>1045</v>
      </c>
      <c r="CK486" s="681" t="s">
        <v>1046</v>
      </c>
      <c r="CP486" s="682"/>
      <c r="CQ486" s="688"/>
      <c r="CR486" s="686"/>
      <c r="DJ486" s="682"/>
      <c r="DK486" s="688"/>
      <c r="DL486" s="689"/>
      <c r="DM486" s="688"/>
      <c r="DN486" s="687"/>
      <c r="DO486" s="47"/>
      <c r="DP486" s="47"/>
      <c r="DQ486" s="47"/>
      <c r="DR486" s="686"/>
      <c r="DS486" s="682"/>
      <c r="DT486" s="686"/>
      <c r="DU486" s="682"/>
      <c r="DV486" s="688"/>
      <c r="DW486" s="680" t="s">
        <v>1045</v>
      </c>
      <c r="DX486" s="681" t="s">
        <v>1046</v>
      </c>
      <c r="EC486" s="682"/>
      <c r="ED486" s="688"/>
      <c r="EE486" s="686"/>
      <c r="EW486" s="682"/>
      <c r="EX486" s="688"/>
      <c r="EY486" s="689"/>
    </row>
    <row r="487">
      <c r="A487" s="687"/>
      <c r="B487" s="43"/>
      <c r="C487" s="43"/>
      <c r="D487" s="43"/>
      <c r="E487" s="686"/>
      <c r="F487" s="682"/>
      <c r="G487" s="686"/>
      <c r="H487" s="682"/>
      <c r="I487" s="688"/>
      <c r="J487" s="680" t="s">
        <v>1047</v>
      </c>
      <c r="K487" s="681" t="s">
        <v>1048</v>
      </c>
      <c r="P487" s="682"/>
      <c r="Q487" s="688"/>
      <c r="R487" s="686"/>
      <c r="AJ487" s="682"/>
      <c r="AK487" s="688"/>
      <c r="AL487" s="689"/>
      <c r="AM487" s="688"/>
      <c r="AN487" s="687"/>
      <c r="AO487" s="43"/>
      <c r="AP487" s="43"/>
      <c r="AQ487" s="43"/>
      <c r="AR487" s="686"/>
      <c r="AS487" s="682"/>
      <c r="AT487" s="686"/>
      <c r="AU487" s="682"/>
      <c r="AV487" s="688"/>
      <c r="AW487" s="680" t="s">
        <v>1047</v>
      </c>
      <c r="AX487" s="681" t="s">
        <v>1048</v>
      </c>
      <c r="BC487" s="682"/>
      <c r="BD487" s="688"/>
      <c r="BE487" s="686"/>
      <c r="BW487" s="682"/>
      <c r="BX487" s="688"/>
      <c r="BY487" s="689"/>
      <c r="BZ487" s="688"/>
      <c r="CA487" s="687"/>
      <c r="CB487" s="43"/>
      <c r="CC487" s="43"/>
      <c r="CD487" s="43"/>
      <c r="CE487" s="686"/>
      <c r="CF487" s="682"/>
      <c r="CG487" s="686"/>
      <c r="CH487" s="682"/>
      <c r="CI487" s="688"/>
      <c r="CJ487" s="680" t="s">
        <v>1047</v>
      </c>
      <c r="CK487" s="681" t="s">
        <v>1048</v>
      </c>
      <c r="CP487" s="682"/>
      <c r="CQ487" s="688"/>
      <c r="CR487" s="686"/>
      <c r="DJ487" s="682"/>
      <c r="DK487" s="688"/>
      <c r="DL487" s="689"/>
      <c r="DM487" s="688"/>
      <c r="DN487" s="687"/>
      <c r="DO487" s="43"/>
      <c r="DP487" s="43"/>
      <c r="DQ487" s="43"/>
      <c r="DR487" s="686"/>
      <c r="DS487" s="682"/>
      <c r="DT487" s="686"/>
      <c r="DU487" s="682"/>
      <c r="DV487" s="688"/>
      <c r="DW487" s="680" t="s">
        <v>1047</v>
      </c>
      <c r="DX487" s="681" t="s">
        <v>1048</v>
      </c>
      <c r="EC487" s="682"/>
      <c r="ED487" s="688"/>
      <c r="EE487" s="686"/>
      <c r="EW487" s="682"/>
      <c r="EX487" s="688"/>
      <c r="EY487" s="689"/>
    </row>
    <row r="488">
      <c r="A488" s="687"/>
      <c r="B488" s="677" t="s">
        <v>635</v>
      </c>
      <c r="C488" s="683"/>
      <c r="D488" s="683"/>
      <c r="E488" s="686"/>
      <c r="F488" s="682"/>
      <c r="G488" s="686"/>
      <c r="H488" s="682"/>
      <c r="I488" s="688"/>
      <c r="J488" s="680" t="s">
        <v>1049</v>
      </c>
      <c r="K488" s="681" t="s">
        <v>1050</v>
      </c>
      <c r="P488" s="682"/>
      <c r="Q488" s="688"/>
      <c r="R488" s="686"/>
      <c r="AJ488" s="682"/>
      <c r="AK488" s="688"/>
      <c r="AL488" s="689"/>
      <c r="AM488" s="688"/>
      <c r="AN488" s="687"/>
      <c r="AO488" s="677" t="s">
        <v>635</v>
      </c>
      <c r="AP488" s="683"/>
      <c r="AQ488" s="683"/>
      <c r="AR488" s="686"/>
      <c r="AS488" s="682"/>
      <c r="AT488" s="686"/>
      <c r="AU488" s="682"/>
      <c r="AV488" s="688"/>
      <c r="AW488" s="680" t="s">
        <v>1049</v>
      </c>
      <c r="AX488" s="681" t="s">
        <v>1050</v>
      </c>
      <c r="BC488" s="682"/>
      <c r="BD488" s="688"/>
      <c r="BE488" s="686"/>
      <c r="BW488" s="682"/>
      <c r="BX488" s="688"/>
      <c r="BY488" s="689"/>
      <c r="BZ488" s="688"/>
      <c r="CA488" s="687"/>
      <c r="CB488" s="677" t="s">
        <v>635</v>
      </c>
      <c r="CC488" s="683"/>
      <c r="CD488" s="683"/>
      <c r="CE488" s="686"/>
      <c r="CF488" s="682"/>
      <c r="CG488" s="686"/>
      <c r="CH488" s="682"/>
      <c r="CI488" s="688"/>
      <c r="CJ488" s="680" t="s">
        <v>1049</v>
      </c>
      <c r="CK488" s="681" t="s">
        <v>1050</v>
      </c>
      <c r="CP488" s="682"/>
      <c r="CQ488" s="688"/>
      <c r="CR488" s="686"/>
      <c r="DJ488" s="682"/>
      <c r="DK488" s="688"/>
      <c r="DL488" s="689"/>
      <c r="DM488" s="688"/>
      <c r="DN488" s="687"/>
      <c r="DO488" s="677" t="s">
        <v>635</v>
      </c>
      <c r="DP488" s="683"/>
      <c r="DQ488" s="683"/>
      <c r="DR488" s="686"/>
      <c r="DS488" s="682"/>
      <c r="DT488" s="686"/>
      <c r="DU488" s="682"/>
      <c r="DV488" s="688"/>
      <c r="DW488" s="680" t="s">
        <v>1049</v>
      </c>
      <c r="DX488" s="681" t="s">
        <v>1050</v>
      </c>
      <c r="EC488" s="682"/>
      <c r="ED488" s="688"/>
      <c r="EE488" s="686"/>
      <c r="EW488" s="682"/>
      <c r="EX488" s="688"/>
      <c r="EY488" s="689"/>
    </row>
    <row r="489">
      <c r="A489" s="687"/>
      <c r="B489" s="47"/>
      <c r="C489" s="47"/>
      <c r="D489" s="47"/>
      <c r="E489" s="686"/>
      <c r="F489" s="682"/>
      <c r="G489" s="686"/>
      <c r="H489" s="682"/>
      <c r="I489" s="688"/>
      <c r="J489" s="680" t="s">
        <v>1051</v>
      </c>
      <c r="K489" s="681" t="s">
        <v>1052</v>
      </c>
      <c r="P489" s="682"/>
      <c r="Q489" s="688"/>
      <c r="R489" s="686"/>
      <c r="AJ489" s="682"/>
      <c r="AK489" s="688"/>
      <c r="AL489" s="689"/>
      <c r="AM489" s="688"/>
      <c r="AN489" s="687"/>
      <c r="AO489" s="47"/>
      <c r="AP489" s="47"/>
      <c r="AQ489" s="47"/>
      <c r="AR489" s="686"/>
      <c r="AS489" s="682"/>
      <c r="AT489" s="686"/>
      <c r="AU489" s="682"/>
      <c r="AV489" s="688"/>
      <c r="AW489" s="680" t="s">
        <v>1051</v>
      </c>
      <c r="AX489" s="681" t="s">
        <v>1052</v>
      </c>
      <c r="BC489" s="682"/>
      <c r="BD489" s="688"/>
      <c r="BE489" s="686"/>
      <c r="BW489" s="682"/>
      <c r="BX489" s="688"/>
      <c r="BY489" s="689"/>
      <c r="BZ489" s="688"/>
      <c r="CA489" s="687"/>
      <c r="CB489" s="47"/>
      <c r="CC489" s="47"/>
      <c r="CD489" s="47"/>
      <c r="CE489" s="686"/>
      <c r="CF489" s="682"/>
      <c r="CG489" s="686"/>
      <c r="CH489" s="682"/>
      <c r="CI489" s="688"/>
      <c r="CJ489" s="680" t="s">
        <v>1051</v>
      </c>
      <c r="CK489" s="681" t="s">
        <v>1052</v>
      </c>
      <c r="CP489" s="682"/>
      <c r="CQ489" s="688"/>
      <c r="CR489" s="686"/>
      <c r="DJ489" s="682"/>
      <c r="DK489" s="688"/>
      <c r="DL489" s="689"/>
      <c r="DM489" s="688"/>
      <c r="DN489" s="687"/>
      <c r="DO489" s="47"/>
      <c r="DP489" s="47"/>
      <c r="DQ489" s="47"/>
      <c r="DR489" s="686"/>
      <c r="DS489" s="682"/>
      <c r="DT489" s="686"/>
      <c r="DU489" s="682"/>
      <c r="DV489" s="688"/>
      <c r="DW489" s="680" t="s">
        <v>1051</v>
      </c>
      <c r="DX489" s="681" t="s">
        <v>1052</v>
      </c>
      <c r="EC489" s="682"/>
      <c r="ED489" s="688"/>
      <c r="EE489" s="686"/>
      <c r="EW489" s="682"/>
      <c r="EX489" s="688"/>
      <c r="EY489" s="689"/>
    </row>
    <row r="490">
      <c r="A490" s="687"/>
      <c r="B490" s="43"/>
      <c r="C490" s="43"/>
      <c r="D490" s="43"/>
      <c r="E490" s="686"/>
      <c r="F490" s="682"/>
      <c r="G490" s="686"/>
      <c r="H490" s="682"/>
      <c r="I490" s="688"/>
      <c r="J490" s="680" t="s">
        <v>1053</v>
      </c>
      <c r="K490" s="681" t="s">
        <v>1054</v>
      </c>
      <c r="P490" s="682"/>
      <c r="Q490" s="688"/>
      <c r="R490" s="686"/>
      <c r="AJ490" s="682"/>
      <c r="AK490" s="688"/>
      <c r="AL490" s="689"/>
      <c r="AM490" s="688"/>
      <c r="AN490" s="687"/>
      <c r="AO490" s="43"/>
      <c r="AP490" s="43"/>
      <c r="AQ490" s="43"/>
      <c r="AR490" s="686"/>
      <c r="AS490" s="682"/>
      <c r="AT490" s="686"/>
      <c r="AU490" s="682"/>
      <c r="AV490" s="688"/>
      <c r="AW490" s="680" t="s">
        <v>1053</v>
      </c>
      <c r="AX490" s="681" t="s">
        <v>1054</v>
      </c>
      <c r="BC490" s="682"/>
      <c r="BD490" s="688"/>
      <c r="BE490" s="686"/>
      <c r="BW490" s="682"/>
      <c r="BX490" s="688"/>
      <c r="BY490" s="689"/>
      <c r="BZ490" s="688"/>
      <c r="CA490" s="687"/>
      <c r="CB490" s="43"/>
      <c r="CC490" s="43"/>
      <c r="CD490" s="43"/>
      <c r="CE490" s="686"/>
      <c r="CF490" s="682"/>
      <c r="CG490" s="686"/>
      <c r="CH490" s="682"/>
      <c r="CI490" s="688"/>
      <c r="CJ490" s="680" t="s">
        <v>1053</v>
      </c>
      <c r="CK490" s="681" t="s">
        <v>1054</v>
      </c>
      <c r="CP490" s="682"/>
      <c r="CQ490" s="688"/>
      <c r="CR490" s="686"/>
      <c r="DJ490" s="682"/>
      <c r="DK490" s="688"/>
      <c r="DL490" s="689"/>
      <c r="DM490" s="688"/>
      <c r="DN490" s="687"/>
      <c r="DO490" s="43"/>
      <c r="DP490" s="43"/>
      <c r="DQ490" s="43"/>
      <c r="DR490" s="686"/>
      <c r="DS490" s="682"/>
      <c r="DT490" s="686"/>
      <c r="DU490" s="682"/>
      <c r="DV490" s="688"/>
      <c r="DW490" s="680" t="s">
        <v>1053</v>
      </c>
      <c r="DX490" s="681" t="s">
        <v>1054</v>
      </c>
      <c r="EC490" s="682"/>
      <c r="ED490" s="688"/>
      <c r="EE490" s="686"/>
      <c r="EW490" s="682"/>
      <c r="EX490" s="688"/>
      <c r="EY490" s="689"/>
    </row>
    <row r="491">
      <c r="A491" s="687"/>
      <c r="B491" s="677" t="s">
        <v>637</v>
      </c>
      <c r="C491" s="683"/>
      <c r="D491" s="683"/>
      <c r="E491" s="686"/>
      <c r="F491" s="682"/>
      <c r="G491" s="686"/>
      <c r="H491" s="682"/>
      <c r="I491" s="688"/>
      <c r="J491" s="680" t="s">
        <v>1055</v>
      </c>
      <c r="K491" s="681" t="s">
        <v>1056</v>
      </c>
      <c r="P491" s="682"/>
      <c r="Q491" s="688"/>
      <c r="R491" s="686"/>
      <c r="AJ491" s="682"/>
      <c r="AK491" s="688"/>
      <c r="AL491" s="689"/>
      <c r="AM491" s="688"/>
      <c r="AN491" s="687"/>
      <c r="AO491" s="677" t="s">
        <v>637</v>
      </c>
      <c r="AP491" s="683"/>
      <c r="AQ491" s="683"/>
      <c r="AR491" s="686"/>
      <c r="AS491" s="682"/>
      <c r="AT491" s="686"/>
      <c r="AU491" s="682"/>
      <c r="AV491" s="688"/>
      <c r="AW491" s="680" t="s">
        <v>1055</v>
      </c>
      <c r="AX491" s="681" t="s">
        <v>1056</v>
      </c>
      <c r="BC491" s="682"/>
      <c r="BD491" s="688"/>
      <c r="BE491" s="686"/>
      <c r="BW491" s="682"/>
      <c r="BX491" s="688"/>
      <c r="BY491" s="689"/>
      <c r="BZ491" s="688"/>
      <c r="CA491" s="687"/>
      <c r="CB491" s="677" t="s">
        <v>637</v>
      </c>
      <c r="CC491" s="683"/>
      <c r="CD491" s="683"/>
      <c r="CE491" s="686"/>
      <c r="CF491" s="682"/>
      <c r="CG491" s="686"/>
      <c r="CH491" s="682"/>
      <c r="CI491" s="688"/>
      <c r="CJ491" s="680" t="s">
        <v>1055</v>
      </c>
      <c r="CK491" s="681" t="s">
        <v>1056</v>
      </c>
      <c r="CP491" s="682"/>
      <c r="CQ491" s="688"/>
      <c r="CR491" s="686"/>
      <c r="DJ491" s="682"/>
      <c r="DK491" s="688"/>
      <c r="DL491" s="689"/>
      <c r="DM491" s="688"/>
      <c r="DN491" s="687"/>
      <c r="DO491" s="677" t="s">
        <v>637</v>
      </c>
      <c r="DP491" s="683"/>
      <c r="DQ491" s="683"/>
      <c r="DR491" s="686"/>
      <c r="DS491" s="682"/>
      <c r="DT491" s="686"/>
      <c r="DU491" s="682"/>
      <c r="DV491" s="688"/>
      <c r="DW491" s="680" t="s">
        <v>1055</v>
      </c>
      <c r="DX491" s="681" t="s">
        <v>1056</v>
      </c>
      <c r="EC491" s="682"/>
      <c r="ED491" s="688"/>
      <c r="EE491" s="686"/>
      <c r="EW491" s="682"/>
      <c r="EX491" s="688"/>
      <c r="EY491" s="689"/>
    </row>
    <row r="492">
      <c r="A492" s="687"/>
      <c r="B492" s="47"/>
      <c r="C492" s="47"/>
      <c r="D492" s="47"/>
      <c r="E492" s="686"/>
      <c r="F492" s="682"/>
      <c r="G492" s="686"/>
      <c r="H492" s="682"/>
      <c r="I492" s="688"/>
      <c r="J492" s="690" t="s">
        <v>1057</v>
      </c>
      <c r="K492" s="691" t="s">
        <v>1058</v>
      </c>
      <c r="L492" s="11"/>
      <c r="M492" s="11"/>
      <c r="N492" s="11"/>
      <c r="O492" s="11"/>
      <c r="P492" s="12"/>
      <c r="Q492" s="688"/>
      <c r="R492" s="48"/>
      <c r="S492" s="11"/>
      <c r="T492" s="11"/>
      <c r="U492" s="11"/>
      <c r="V492" s="11"/>
      <c r="W492" s="11"/>
      <c r="X492" s="11"/>
      <c r="Y492" s="11"/>
      <c r="Z492" s="11"/>
      <c r="AA492" s="11"/>
      <c r="AB492" s="11"/>
      <c r="AC492" s="11"/>
      <c r="AD492" s="11"/>
      <c r="AE492" s="11"/>
      <c r="AF492" s="11"/>
      <c r="AG492" s="11"/>
      <c r="AH492" s="11"/>
      <c r="AI492" s="11"/>
      <c r="AJ492" s="12"/>
      <c r="AK492" s="688"/>
      <c r="AL492" s="689"/>
      <c r="AM492" s="688"/>
      <c r="AN492" s="687"/>
      <c r="AO492" s="47"/>
      <c r="AP492" s="47"/>
      <c r="AQ492" s="47"/>
      <c r="AR492" s="686"/>
      <c r="AS492" s="682"/>
      <c r="AT492" s="686"/>
      <c r="AU492" s="682"/>
      <c r="AV492" s="688"/>
      <c r="AW492" s="690" t="s">
        <v>1057</v>
      </c>
      <c r="AX492" s="691" t="s">
        <v>1058</v>
      </c>
      <c r="AY492" s="11"/>
      <c r="AZ492" s="11"/>
      <c r="BA492" s="11"/>
      <c r="BB492" s="11"/>
      <c r="BC492" s="12"/>
      <c r="BD492" s="688"/>
      <c r="BE492" s="48"/>
      <c r="BF492" s="11"/>
      <c r="BG492" s="11"/>
      <c r="BH492" s="11"/>
      <c r="BI492" s="11"/>
      <c r="BJ492" s="11"/>
      <c r="BK492" s="11"/>
      <c r="BL492" s="11"/>
      <c r="BM492" s="11"/>
      <c r="BN492" s="11"/>
      <c r="BO492" s="11"/>
      <c r="BP492" s="11"/>
      <c r="BQ492" s="11"/>
      <c r="BR492" s="11"/>
      <c r="BS492" s="11"/>
      <c r="BT492" s="11"/>
      <c r="BU492" s="11"/>
      <c r="BV492" s="11"/>
      <c r="BW492" s="12"/>
      <c r="BX492" s="688"/>
      <c r="BY492" s="689"/>
      <c r="BZ492" s="688"/>
      <c r="CA492" s="687"/>
      <c r="CB492" s="47"/>
      <c r="CC492" s="47"/>
      <c r="CD492" s="47"/>
      <c r="CE492" s="686"/>
      <c r="CF492" s="682"/>
      <c r="CG492" s="686"/>
      <c r="CH492" s="682"/>
      <c r="CI492" s="688"/>
      <c r="CJ492" s="690" t="s">
        <v>1057</v>
      </c>
      <c r="CK492" s="691" t="s">
        <v>1058</v>
      </c>
      <c r="CL492" s="11"/>
      <c r="CM492" s="11"/>
      <c r="CN492" s="11"/>
      <c r="CO492" s="11"/>
      <c r="CP492" s="12"/>
      <c r="CQ492" s="688"/>
      <c r="CR492" s="48"/>
      <c r="CS492" s="11"/>
      <c r="CT492" s="11"/>
      <c r="CU492" s="11"/>
      <c r="CV492" s="11"/>
      <c r="CW492" s="11"/>
      <c r="CX492" s="11"/>
      <c r="CY492" s="11"/>
      <c r="CZ492" s="11"/>
      <c r="DA492" s="11"/>
      <c r="DB492" s="11"/>
      <c r="DC492" s="11"/>
      <c r="DD492" s="11"/>
      <c r="DE492" s="11"/>
      <c r="DF492" s="11"/>
      <c r="DG492" s="11"/>
      <c r="DH492" s="11"/>
      <c r="DI492" s="11"/>
      <c r="DJ492" s="12"/>
      <c r="DK492" s="688"/>
      <c r="DL492" s="689"/>
      <c r="DM492" s="688"/>
      <c r="DN492" s="687"/>
      <c r="DO492" s="47"/>
      <c r="DP492" s="47"/>
      <c r="DQ492" s="47"/>
      <c r="DR492" s="686"/>
      <c r="DS492" s="682"/>
      <c r="DT492" s="686"/>
      <c r="DU492" s="682"/>
      <c r="DV492" s="688"/>
      <c r="DW492" s="690" t="s">
        <v>1057</v>
      </c>
      <c r="DX492" s="691" t="s">
        <v>1058</v>
      </c>
      <c r="DY492" s="11"/>
      <c r="DZ492" s="11"/>
      <c r="EA492" s="11"/>
      <c r="EB492" s="11"/>
      <c r="EC492" s="12"/>
      <c r="ED492" s="688"/>
      <c r="EE492" s="48"/>
      <c r="EF492" s="11"/>
      <c r="EG492" s="11"/>
      <c r="EH492" s="11"/>
      <c r="EI492" s="11"/>
      <c r="EJ492" s="11"/>
      <c r="EK492" s="11"/>
      <c r="EL492" s="11"/>
      <c r="EM492" s="11"/>
      <c r="EN492" s="11"/>
      <c r="EO492" s="11"/>
      <c r="EP492" s="11"/>
      <c r="EQ492" s="11"/>
      <c r="ER492" s="11"/>
      <c r="ES492" s="11"/>
      <c r="ET492" s="11"/>
      <c r="EU492" s="11"/>
      <c r="EV492" s="11"/>
      <c r="EW492" s="12"/>
      <c r="EX492" s="688"/>
      <c r="EY492" s="689"/>
    </row>
    <row r="493">
      <c r="A493" s="697"/>
      <c r="B493" s="43"/>
      <c r="C493" s="43"/>
      <c r="D493" s="43"/>
      <c r="E493" s="48"/>
      <c r="F493" s="12"/>
      <c r="G493" s="48"/>
      <c r="H493" s="12"/>
      <c r="I493" s="623"/>
      <c r="J493" s="623"/>
      <c r="K493" s="623"/>
      <c r="L493" s="623"/>
      <c r="M493" s="623"/>
      <c r="N493" s="623"/>
      <c r="O493" s="623"/>
      <c r="P493" s="623"/>
      <c r="Q493" s="623"/>
      <c r="R493" s="623"/>
      <c r="S493" s="623"/>
      <c r="T493" s="623"/>
      <c r="U493" s="623"/>
      <c r="V493" s="623"/>
      <c r="W493" s="623"/>
      <c r="X493" s="623"/>
      <c r="Y493" s="623"/>
      <c r="Z493" s="623"/>
      <c r="AA493" s="623"/>
      <c r="AB493" s="623"/>
      <c r="AC493" s="623"/>
      <c r="AD493" s="623"/>
      <c r="AE493" s="623"/>
      <c r="AF493" s="623"/>
      <c r="AG493" s="623"/>
      <c r="AH493" s="623"/>
      <c r="AI493" s="623"/>
      <c r="AJ493" s="623"/>
      <c r="AK493" s="623"/>
      <c r="AL493" s="698"/>
      <c r="AM493" s="623"/>
      <c r="AN493" s="697"/>
      <c r="AO493" s="43"/>
      <c r="AP493" s="43"/>
      <c r="AQ493" s="43"/>
      <c r="AR493" s="48"/>
      <c r="AS493" s="12"/>
      <c r="AT493" s="48"/>
      <c r="AU493" s="12"/>
      <c r="AV493" s="623"/>
      <c r="AW493" s="623"/>
      <c r="AX493" s="623"/>
      <c r="AY493" s="623"/>
      <c r="AZ493" s="623"/>
      <c r="BA493" s="623"/>
      <c r="BB493" s="623"/>
      <c r="BC493" s="623"/>
      <c r="BD493" s="623"/>
      <c r="BE493" s="623"/>
      <c r="BF493" s="623"/>
      <c r="BG493" s="623"/>
      <c r="BH493" s="623"/>
      <c r="BI493" s="623"/>
      <c r="BJ493" s="623"/>
      <c r="BK493" s="623"/>
      <c r="BL493" s="623"/>
      <c r="BM493" s="623"/>
      <c r="BN493" s="623"/>
      <c r="BO493" s="623"/>
      <c r="BP493" s="623"/>
      <c r="BQ493" s="623"/>
      <c r="BR493" s="623"/>
      <c r="BS493" s="623"/>
      <c r="BT493" s="623"/>
      <c r="BU493" s="623"/>
      <c r="BV493" s="623"/>
      <c r="BW493" s="623"/>
      <c r="BX493" s="623"/>
      <c r="BY493" s="698"/>
      <c r="BZ493" s="623"/>
      <c r="CA493" s="697"/>
      <c r="CB493" s="43"/>
      <c r="CC493" s="43"/>
      <c r="CD493" s="43"/>
      <c r="CE493" s="48"/>
      <c r="CF493" s="12"/>
      <c r="CG493" s="48"/>
      <c r="CH493" s="12"/>
      <c r="CI493" s="623"/>
      <c r="CJ493" s="623"/>
      <c r="CK493" s="623"/>
      <c r="CL493" s="623"/>
      <c r="CM493" s="623"/>
      <c r="CN493" s="623"/>
      <c r="CO493" s="623"/>
      <c r="CP493" s="623"/>
      <c r="CQ493" s="623"/>
      <c r="CR493" s="623"/>
      <c r="CS493" s="623"/>
      <c r="CT493" s="623"/>
      <c r="CU493" s="623"/>
      <c r="CV493" s="623"/>
      <c r="CW493" s="623"/>
      <c r="CX493" s="623"/>
      <c r="CY493" s="623"/>
      <c r="CZ493" s="623"/>
      <c r="DA493" s="623"/>
      <c r="DB493" s="623"/>
      <c r="DC493" s="623"/>
      <c r="DD493" s="623"/>
      <c r="DE493" s="623"/>
      <c r="DF493" s="623"/>
      <c r="DG493" s="623"/>
      <c r="DH493" s="623"/>
      <c r="DI493" s="623"/>
      <c r="DJ493" s="623"/>
      <c r="DK493" s="623"/>
      <c r="DL493" s="698"/>
      <c r="DM493" s="623"/>
      <c r="DN493" s="697"/>
      <c r="DO493" s="43"/>
      <c r="DP493" s="43"/>
      <c r="DQ493" s="43"/>
      <c r="DR493" s="48"/>
      <c r="DS493" s="12"/>
      <c r="DT493" s="48"/>
      <c r="DU493" s="12"/>
      <c r="DV493" s="623"/>
      <c r="DW493" s="623"/>
      <c r="DX493" s="623"/>
      <c r="DY493" s="623"/>
      <c r="DZ493" s="623"/>
      <c r="EA493" s="623"/>
      <c r="EB493" s="623"/>
      <c r="EC493" s="623"/>
      <c r="ED493" s="623"/>
      <c r="EE493" s="623"/>
      <c r="EF493" s="623"/>
      <c r="EG493" s="623"/>
      <c r="EH493" s="623"/>
      <c r="EI493" s="623"/>
      <c r="EJ493" s="623"/>
      <c r="EK493" s="623"/>
      <c r="EL493" s="623"/>
      <c r="EM493" s="623"/>
      <c r="EN493" s="623"/>
      <c r="EO493" s="623"/>
      <c r="EP493" s="623"/>
      <c r="EQ493" s="623"/>
      <c r="ER493" s="623"/>
      <c r="ES493" s="623"/>
      <c r="ET493" s="623"/>
      <c r="EU493" s="623"/>
      <c r="EV493" s="623"/>
      <c r="EW493" s="623"/>
      <c r="EX493" s="623"/>
      <c r="EY493" s="698"/>
    </row>
    <row r="494">
      <c r="A494" s="697"/>
      <c r="B494" s="623"/>
      <c r="C494" s="623"/>
      <c r="D494" s="623"/>
      <c r="E494" s="623"/>
      <c r="F494" s="623"/>
      <c r="G494" s="623"/>
      <c r="H494" s="623"/>
      <c r="I494" s="623"/>
      <c r="J494" s="623"/>
      <c r="K494" s="623"/>
      <c r="L494" s="623"/>
      <c r="M494" s="623"/>
      <c r="N494" s="623"/>
      <c r="O494" s="623"/>
      <c r="P494" s="623"/>
      <c r="Q494" s="623"/>
      <c r="R494" s="623"/>
      <c r="S494" s="623"/>
      <c r="T494" s="623"/>
      <c r="U494" s="623"/>
      <c r="V494" s="623"/>
      <c r="W494" s="623"/>
      <c r="X494" s="623"/>
      <c r="Y494" s="623"/>
      <c r="Z494" s="623"/>
      <c r="AA494" s="623"/>
      <c r="AB494" s="623"/>
      <c r="AC494" s="623"/>
      <c r="AD494" s="623"/>
      <c r="AE494" s="623"/>
      <c r="AF494" s="623"/>
      <c r="AG494" s="623"/>
      <c r="AH494" s="623"/>
      <c r="AI494" s="623"/>
      <c r="AJ494" s="623"/>
      <c r="AK494" s="623"/>
      <c r="AL494" s="698"/>
      <c r="AM494" s="623"/>
      <c r="AN494" s="697"/>
      <c r="AO494" s="623"/>
      <c r="AP494" s="623"/>
      <c r="AQ494" s="623"/>
      <c r="AR494" s="623"/>
      <c r="AS494" s="623"/>
      <c r="AT494" s="623"/>
      <c r="AU494" s="623"/>
      <c r="AV494" s="623"/>
      <c r="AW494" s="623"/>
      <c r="AX494" s="623"/>
      <c r="AY494" s="623"/>
      <c r="AZ494" s="623"/>
      <c r="BA494" s="623"/>
      <c r="BB494" s="623"/>
      <c r="BC494" s="623"/>
      <c r="BD494" s="623"/>
      <c r="BE494" s="623"/>
      <c r="BF494" s="623"/>
      <c r="BG494" s="623"/>
      <c r="BH494" s="623"/>
      <c r="BI494" s="623"/>
      <c r="BJ494" s="623"/>
      <c r="BK494" s="623"/>
      <c r="BL494" s="623"/>
      <c r="BM494" s="623"/>
      <c r="BN494" s="623"/>
      <c r="BO494" s="623"/>
      <c r="BP494" s="623"/>
      <c r="BQ494" s="623"/>
      <c r="BR494" s="623"/>
      <c r="BS494" s="623"/>
      <c r="BT494" s="623"/>
      <c r="BU494" s="623"/>
      <c r="BV494" s="623"/>
      <c r="BW494" s="623"/>
      <c r="BX494" s="623"/>
      <c r="BY494" s="698"/>
      <c r="BZ494" s="623"/>
      <c r="CA494" s="697"/>
      <c r="CB494" s="623"/>
      <c r="CC494" s="623"/>
      <c r="CD494" s="623"/>
      <c r="CE494" s="623"/>
      <c r="CF494" s="623"/>
      <c r="CG494" s="623"/>
      <c r="CH494" s="623"/>
      <c r="CI494" s="623"/>
      <c r="CJ494" s="623"/>
      <c r="CK494" s="623"/>
      <c r="CL494" s="623"/>
      <c r="CM494" s="623"/>
      <c r="CN494" s="623"/>
      <c r="CO494" s="623"/>
      <c r="CP494" s="623"/>
      <c r="CQ494" s="623"/>
      <c r="CR494" s="623"/>
      <c r="CS494" s="623"/>
      <c r="CT494" s="623"/>
      <c r="CU494" s="623"/>
      <c r="CV494" s="623"/>
      <c r="CW494" s="623"/>
      <c r="CX494" s="623"/>
      <c r="CY494" s="623"/>
      <c r="CZ494" s="623"/>
      <c r="DA494" s="623"/>
      <c r="DB494" s="623"/>
      <c r="DC494" s="623"/>
      <c r="DD494" s="623"/>
      <c r="DE494" s="623"/>
      <c r="DF494" s="623"/>
      <c r="DG494" s="623"/>
      <c r="DH494" s="623"/>
      <c r="DI494" s="623"/>
      <c r="DJ494" s="623"/>
      <c r="DK494" s="623"/>
      <c r="DL494" s="698"/>
      <c r="DM494" s="623"/>
      <c r="DN494" s="697"/>
      <c r="DO494" s="623"/>
      <c r="DP494" s="623"/>
      <c r="DQ494" s="623"/>
      <c r="DR494" s="623"/>
      <c r="DS494" s="623"/>
      <c r="DT494" s="623"/>
      <c r="DU494" s="623"/>
      <c r="DV494" s="623"/>
      <c r="DW494" s="623"/>
      <c r="DX494" s="623"/>
      <c r="DY494" s="623"/>
      <c r="DZ494" s="623"/>
      <c r="EA494" s="623"/>
      <c r="EB494" s="623"/>
      <c r="EC494" s="623"/>
      <c r="ED494" s="623"/>
      <c r="EE494" s="623"/>
      <c r="EF494" s="623"/>
      <c r="EG494" s="623"/>
      <c r="EH494" s="623"/>
      <c r="EI494" s="623"/>
      <c r="EJ494" s="623"/>
      <c r="EK494" s="623"/>
      <c r="EL494" s="623"/>
      <c r="EM494" s="623"/>
      <c r="EN494" s="623"/>
      <c r="EO494" s="623"/>
      <c r="EP494" s="623"/>
      <c r="EQ494" s="623"/>
      <c r="ER494" s="623"/>
      <c r="ES494" s="623"/>
      <c r="ET494" s="623"/>
      <c r="EU494" s="623"/>
      <c r="EV494" s="623"/>
      <c r="EW494" s="623"/>
      <c r="EX494" s="623"/>
      <c r="EY494" s="698"/>
    </row>
    <row r="495">
      <c r="A495" s="697"/>
      <c r="B495" s="623"/>
      <c r="C495" s="623"/>
      <c r="D495" s="623"/>
      <c r="E495" s="623"/>
      <c r="F495" s="623"/>
      <c r="G495" s="623"/>
      <c r="H495" s="623"/>
      <c r="I495" s="623"/>
      <c r="J495" s="623"/>
      <c r="K495" s="623"/>
      <c r="L495" s="623"/>
      <c r="M495" s="623"/>
      <c r="N495" s="623"/>
      <c r="O495" s="623"/>
      <c r="P495" s="623"/>
      <c r="Q495" s="623"/>
      <c r="R495" s="623"/>
      <c r="S495" s="623"/>
      <c r="T495" s="623"/>
      <c r="U495" s="623"/>
      <c r="V495" s="623"/>
      <c r="W495" s="623"/>
      <c r="X495" s="623"/>
      <c r="Y495" s="623"/>
      <c r="Z495" s="623"/>
      <c r="AA495" s="623"/>
      <c r="AB495" s="623"/>
      <c r="AC495" s="623"/>
      <c r="AD495" s="623"/>
      <c r="AE495" s="623"/>
      <c r="AF495" s="623"/>
      <c r="AG495" s="623"/>
      <c r="AH495" s="623"/>
      <c r="AI495" s="623"/>
      <c r="AJ495" s="623"/>
      <c r="AK495" s="623"/>
      <c r="AL495" s="698"/>
      <c r="AM495" s="623"/>
      <c r="AN495" s="697"/>
      <c r="AO495" s="623"/>
      <c r="AP495" s="623"/>
      <c r="AQ495" s="623"/>
      <c r="AR495" s="623"/>
      <c r="AS495" s="623"/>
      <c r="AT495" s="623"/>
      <c r="AU495" s="623"/>
      <c r="AV495" s="623"/>
      <c r="AW495" s="623"/>
      <c r="AX495" s="623"/>
      <c r="AY495" s="623"/>
      <c r="AZ495" s="623"/>
      <c r="BA495" s="623"/>
      <c r="BB495" s="623"/>
      <c r="BC495" s="623"/>
      <c r="BD495" s="623"/>
      <c r="BE495" s="623"/>
      <c r="BF495" s="623"/>
      <c r="BG495" s="623"/>
      <c r="BH495" s="623"/>
      <c r="BI495" s="623"/>
      <c r="BJ495" s="623"/>
      <c r="BK495" s="623"/>
      <c r="BL495" s="623"/>
      <c r="BM495" s="623"/>
      <c r="BN495" s="623"/>
      <c r="BO495" s="623"/>
      <c r="BP495" s="623"/>
      <c r="BQ495" s="623"/>
      <c r="BR495" s="623"/>
      <c r="BS495" s="623"/>
      <c r="BT495" s="623"/>
      <c r="BU495" s="623"/>
      <c r="BV495" s="623"/>
      <c r="BW495" s="623"/>
      <c r="BX495" s="623"/>
      <c r="BY495" s="698"/>
      <c r="BZ495" s="623"/>
      <c r="CA495" s="697"/>
      <c r="CB495" s="623"/>
      <c r="CC495" s="623"/>
      <c r="CD495" s="623"/>
      <c r="CE495" s="623"/>
      <c r="CF495" s="623"/>
      <c r="CG495" s="623"/>
      <c r="CH495" s="623"/>
      <c r="CI495" s="623"/>
      <c r="CJ495" s="623"/>
      <c r="CK495" s="623"/>
      <c r="CL495" s="623"/>
      <c r="CM495" s="623"/>
      <c r="CN495" s="623"/>
      <c r="CO495" s="623"/>
      <c r="CP495" s="623"/>
      <c r="CQ495" s="623"/>
      <c r="CR495" s="623"/>
      <c r="CS495" s="623"/>
      <c r="CT495" s="623"/>
      <c r="CU495" s="623"/>
      <c r="CV495" s="623"/>
      <c r="CW495" s="623"/>
      <c r="CX495" s="623"/>
      <c r="CY495" s="623"/>
      <c r="CZ495" s="623"/>
      <c r="DA495" s="623"/>
      <c r="DB495" s="623"/>
      <c r="DC495" s="623"/>
      <c r="DD495" s="623"/>
      <c r="DE495" s="623"/>
      <c r="DF495" s="623"/>
      <c r="DG495" s="623"/>
      <c r="DH495" s="623"/>
      <c r="DI495" s="623"/>
      <c r="DJ495" s="623"/>
      <c r="DK495" s="623"/>
      <c r="DL495" s="698"/>
      <c r="DM495" s="623"/>
      <c r="DN495" s="697"/>
      <c r="DO495" s="623"/>
      <c r="DP495" s="623"/>
      <c r="DQ495" s="623"/>
      <c r="DR495" s="623"/>
      <c r="DS495" s="623"/>
      <c r="DT495" s="623"/>
      <c r="DU495" s="623"/>
      <c r="DV495" s="623"/>
      <c r="DW495" s="623"/>
      <c r="DX495" s="623"/>
      <c r="DY495" s="623"/>
      <c r="DZ495" s="623"/>
      <c r="EA495" s="623"/>
      <c r="EB495" s="623"/>
      <c r="EC495" s="623"/>
      <c r="ED495" s="623"/>
      <c r="EE495" s="623"/>
      <c r="EF495" s="623"/>
      <c r="EG495" s="623"/>
      <c r="EH495" s="623"/>
      <c r="EI495" s="623"/>
      <c r="EJ495" s="623"/>
      <c r="EK495" s="623"/>
      <c r="EL495" s="623"/>
      <c r="EM495" s="623"/>
      <c r="EN495" s="623"/>
      <c r="EO495" s="623"/>
      <c r="EP495" s="623"/>
      <c r="EQ495" s="623"/>
      <c r="ER495" s="623"/>
      <c r="ES495" s="623"/>
      <c r="ET495" s="623"/>
      <c r="EU495" s="623"/>
      <c r="EV495" s="623"/>
      <c r="EW495" s="623"/>
      <c r="EX495" s="623"/>
      <c r="EY495" s="698"/>
    </row>
    <row r="496">
      <c r="A496" s="697"/>
      <c r="B496" s="623"/>
      <c r="C496" s="623"/>
      <c r="D496" s="623"/>
      <c r="E496" s="623"/>
      <c r="F496" s="623"/>
      <c r="G496" s="623"/>
      <c r="H496" s="623"/>
      <c r="I496" s="623"/>
      <c r="J496" s="623"/>
      <c r="K496" s="623"/>
      <c r="L496" s="623"/>
      <c r="M496" s="623"/>
      <c r="N496" s="623"/>
      <c r="O496" s="623"/>
      <c r="P496" s="623"/>
      <c r="Q496" s="623"/>
      <c r="R496" s="623"/>
      <c r="S496" s="623"/>
      <c r="T496" s="623"/>
      <c r="U496" s="623"/>
      <c r="V496" s="623"/>
      <c r="W496" s="623"/>
      <c r="X496" s="623"/>
      <c r="Y496" s="623"/>
      <c r="Z496" s="623"/>
      <c r="AA496" s="623"/>
      <c r="AB496" s="623"/>
      <c r="AC496" s="623"/>
      <c r="AD496" s="623"/>
      <c r="AE496" s="623"/>
      <c r="AF496" s="623"/>
      <c r="AG496" s="623"/>
      <c r="AH496" s="623"/>
      <c r="AI496" s="623"/>
      <c r="AJ496" s="623"/>
      <c r="AK496" s="623"/>
      <c r="AL496" s="698"/>
      <c r="AM496" s="623"/>
      <c r="AN496" s="697"/>
      <c r="AO496" s="623"/>
      <c r="AP496" s="623"/>
      <c r="AQ496" s="623"/>
      <c r="AR496" s="623"/>
      <c r="AS496" s="623"/>
      <c r="AT496" s="623"/>
      <c r="AU496" s="623"/>
      <c r="AV496" s="623"/>
      <c r="AW496" s="623"/>
      <c r="AX496" s="623"/>
      <c r="AY496" s="623"/>
      <c r="AZ496" s="623"/>
      <c r="BA496" s="623"/>
      <c r="BB496" s="623"/>
      <c r="BC496" s="623"/>
      <c r="BD496" s="623"/>
      <c r="BE496" s="623"/>
      <c r="BF496" s="623"/>
      <c r="BG496" s="623"/>
      <c r="BH496" s="623"/>
      <c r="BI496" s="623"/>
      <c r="BJ496" s="623"/>
      <c r="BK496" s="623"/>
      <c r="BL496" s="623"/>
      <c r="BM496" s="623"/>
      <c r="BN496" s="623"/>
      <c r="BO496" s="623"/>
      <c r="BP496" s="623"/>
      <c r="BQ496" s="623"/>
      <c r="BR496" s="623"/>
      <c r="BS496" s="623"/>
      <c r="BT496" s="623"/>
      <c r="BU496" s="623"/>
      <c r="BV496" s="623"/>
      <c r="BW496" s="623"/>
      <c r="BX496" s="623"/>
      <c r="BY496" s="698"/>
      <c r="BZ496" s="623"/>
      <c r="CA496" s="697"/>
      <c r="CB496" s="623"/>
      <c r="CC496" s="623"/>
      <c r="CD496" s="623"/>
      <c r="CE496" s="623"/>
      <c r="CF496" s="623"/>
      <c r="CG496" s="623"/>
      <c r="CH496" s="623"/>
      <c r="CI496" s="623"/>
      <c r="CJ496" s="623"/>
      <c r="CK496" s="623"/>
      <c r="CL496" s="623"/>
      <c r="CM496" s="623"/>
      <c r="CN496" s="623"/>
      <c r="CO496" s="623"/>
      <c r="CP496" s="623"/>
      <c r="CQ496" s="623"/>
      <c r="CR496" s="623"/>
      <c r="CS496" s="623"/>
      <c r="CT496" s="623"/>
      <c r="CU496" s="623"/>
      <c r="CV496" s="623"/>
      <c r="CW496" s="623"/>
      <c r="CX496" s="623"/>
      <c r="CY496" s="623"/>
      <c r="CZ496" s="623"/>
      <c r="DA496" s="623"/>
      <c r="DB496" s="623"/>
      <c r="DC496" s="623"/>
      <c r="DD496" s="623"/>
      <c r="DE496" s="623"/>
      <c r="DF496" s="623"/>
      <c r="DG496" s="623"/>
      <c r="DH496" s="623"/>
      <c r="DI496" s="623"/>
      <c r="DJ496" s="623"/>
      <c r="DK496" s="623"/>
      <c r="DL496" s="698"/>
      <c r="DM496" s="623"/>
      <c r="DN496" s="697"/>
      <c r="DO496" s="623"/>
      <c r="DP496" s="623"/>
      <c r="DQ496" s="623"/>
      <c r="DR496" s="623"/>
      <c r="DS496" s="623"/>
      <c r="DT496" s="623"/>
      <c r="DU496" s="623"/>
      <c r="DV496" s="623"/>
      <c r="DW496" s="623"/>
      <c r="DX496" s="623"/>
      <c r="DY496" s="623"/>
      <c r="DZ496" s="623"/>
      <c r="EA496" s="623"/>
      <c r="EB496" s="623"/>
      <c r="EC496" s="623"/>
      <c r="ED496" s="623"/>
      <c r="EE496" s="623"/>
      <c r="EF496" s="623"/>
      <c r="EG496" s="623"/>
      <c r="EH496" s="623"/>
      <c r="EI496" s="623"/>
      <c r="EJ496" s="623"/>
      <c r="EK496" s="623"/>
      <c r="EL496" s="623"/>
      <c r="EM496" s="623"/>
      <c r="EN496" s="623"/>
      <c r="EO496" s="623"/>
      <c r="EP496" s="623"/>
      <c r="EQ496" s="623"/>
      <c r="ER496" s="623"/>
      <c r="ES496" s="623"/>
      <c r="ET496" s="623"/>
      <c r="EU496" s="623"/>
      <c r="EV496" s="623"/>
      <c r="EW496" s="623"/>
      <c r="EX496" s="623"/>
      <c r="EY496" s="698"/>
    </row>
    <row r="497">
      <c r="A497" s="692" t="s">
        <v>1059</v>
      </c>
      <c r="P497" s="693"/>
      <c r="Q497" s="627"/>
      <c r="R497" s="627"/>
      <c r="S497" s="627"/>
      <c r="T497" s="627"/>
      <c r="U497" s="627"/>
      <c r="V497" s="627"/>
      <c r="W497" s="627"/>
      <c r="X497" s="627"/>
      <c r="Y497" s="627"/>
      <c r="Z497" s="627"/>
      <c r="AA497" s="627"/>
      <c r="AB497" s="627"/>
      <c r="AC497" s="627"/>
      <c r="AD497" s="627"/>
      <c r="AE497" s="627"/>
      <c r="AF497" s="627"/>
      <c r="AG497" s="627"/>
      <c r="AH497" s="627"/>
      <c r="AI497" s="627"/>
      <c r="AJ497" s="627"/>
      <c r="AK497" s="627"/>
      <c r="AL497" s="626"/>
      <c r="AM497" s="626"/>
      <c r="AN497" s="625" t="s">
        <v>1059</v>
      </c>
      <c r="BC497" s="693"/>
      <c r="BD497" s="706"/>
      <c r="BE497" s="627"/>
      <c r="BF497" s="627"/>
      <c r="BG497" s="627"/>
      <c r="BH497" s="627"/>
      <c r="BI497" s="627"/>
      <c r="BJ497" s="627"/>
      <c r="BK497" s="627"/>
      <c r="BL497" s="627"/>
      <c r="BM497" s="627"/>
      <c r="BN497" s="627"/>
      <c r="BO497" s="627"/>
      <c r="BP497" s="627"/>
      <c r="BQ497" s="627"/>
      <c r="BR497" s="627"/>
      <c r="BS497" s="627"/>
      <c r="BT497" s="627"/>
      <c r="BU497" s="627"/>
      <c r="BV497" s="627"/>
      <c r="BW497" s="627"/>
      <c r="BX497" s="627"/>
      <c r="BY497" s="626"/>
      <c r="BZ497" s="626"/>
      <c r="CA497" s="625" t="s">
        <v>1059</v>
      </c>
      <c r="CP497" s="693"/>
      <c r="CQ497" s="706"/>
      <c r="CR497" s="627"/>
      <c r="CS497" s="627"/>
      <c r="CT497" s="627"/>
      <c r="CU497" s="627"/>
      <c r="CV497" s="627"/>
      <c r="CW497" s="627"/>
      <c r="CX497" s="627"/>
      <c r="CY497" s="627"/>
      <c r="CZ497" s="627"/>
      <c r="DA497" s="627"/>
      <c r="DB497" s="627"/>
      <c r="DC497" s="627"/>
      <c r="DD497" s="627"/>
      <c r="DE497" s="627"/>
      <c r="DF497" s="627"/>
      <c r="DG497" s="627"/>
      <c r="DH497" s="627"/>
      <c r="DI497" s="627"/>
      <c r="DJ497" s="627"/>
      <c r="DK497" s="627"/>
      <c r="DL497" s="626"/>
      <c r="DM497" s="626"/>
      <c r="DN497" s="625" t="s">
        <v>1059</v>
      </c>
      <c r="EC497" s="693"/>
      <c r="ED497" s="706"/>
      <c r="EE497" s="627"/>
      <c r="EF497" s="627"/>
      <c r="EG497" s="627"/>
      <c r="EH497" s="627"/>
      <c r="EI497" s="627"/>
      <c r="EJ497" s="627"/>
      <c r="EK497" s="627"/>
      <c r="EL497" s="627"/>
      <c r="EM497" s="627"/>
      <c r="EN497" s="627"/>
      <c r="EO497" s="627"/>
      <c r="EP497" s="627"/>
      <c r="EQ497" s="627"/>
      <c r="ER497" s="627"/>
      <c r="ES497" s="627"/>
      <c r="ET497" s="627"/>
      <c r="EU497" s="627"/>
      <c r="EV497" s="627"/>
      <c r="EW497" s="627"/>
      <c r="EX497" s="627"/>
      <c r="EY497" s="626"/>
    </row>
    <row r="498">
      <c r="A498" s="697"/>
      <c r="B498" s="623"/>
      <c r="C498" s="623"/>
      <c r="D498" s="623"/>
      <c r="E498" s="623"/>
      <c r="F498" s="623"/>
      <c r="G498" s="623"/>
      <c r="H498" s="623"/>
      <c r="I498" s="623"/>
      <c r="J498" s="623"/>
      <c r="K498" s="623"/>
      <c r="L498" s="623"/>
      <c r="M498" s="623"/>
      <c r="N498" s="623"/>
      <c r="O498" s="623"/>
      <c r="P498" s="623"/>
      <c r="Q498" s="623"/>
      <c r="R498" s="623"/>
      <c r="S498" s="623"/>
      <c r="T498" s="623"/>
      <c r="U498" s="623"/>
      <c r="V498" s="623"/>
      <c r="W498" s="623"/>
      <c r="X498" s="623"/>
      <c r="Y498" s="623"/>
      <c r="Z498" s="623"/>
      <c r="AA498" s="623"/>
      <c r="AB498" s="623"/>
      <c r="AC498" s="623"/>
      <c r="AD498" s="623"/>
      <c r="AE498" s="623"/>
      <c r="AF498" s="623"/>
      <c r="AG498" s="623"/>
      <c r="AH498" s="623"/>
      <c r="AI498" s="623"/>
      <c r="AJ498" s="623"/>
      <c r="AK498" s="623"/>
      <c r="AL498" s="698"/>
      <c r="AM498" s="623"/>
      <c r="AN498" s="697"/>
      <c r="AO498" s="623"/>
      <c r="AP498" s="623"/>
      <c r="AQ498" s="623"/>
      <c r="AR498" s="623"/>
      <c r="AS498" s="623"/>
      <c r="AT498" s="623"/>
      <c r="AU498" s="623"/>
      <c r="AV498" s="623"/>
      <c r="AW498" s="623"/>
      <c r="AX498" s="623"/>
      <c r="AY498" s="623"/>
      <c r="AZ498" s="623"/>
      <c r="BA498" s="623"/>
      <c r="BB498" s="623"/>
      <c r="BC498" s="623"/>
      <c r="BD498" s="623"/>
      <c r="BE498" s="623"/>
      <c r="BF498" s="623"/>
      <c r="BG498" s="623"/>
      <c r="BH498" s="623"/>
      <c r="BI498" s="623"/>
      <c r="BJ498" s="623"/>
      <c r="BK498" s="623"/>
      <c r="BL498" s="623"/>
      <c r="BM498" s="623"/>
      <c r="BN498" s="623"/>
      <c r="BO498" s="623"/>
      <c r="BP498" s="623"/>
      <c r="BQ498" s="623"/>
      <c r="BR498" s="623"/>
      <c r="BS498" s="623"/>
      <c r="BT498" s="623"/>
      <c r="BU498" s="623"/>
      <c r="BV498" s="623"/>
      <c r="BW498" s="623"/>
      <c r="BX498" s="623"/>
      <c r="BY498" s="698"/>
      <c r="BZ498" s="623"/>
      <c r="CA498" s="697"/>
      <c r="CB498" s="623"/>
      <c r="CC498" s="623"/>
      <c r="CD498" s="623"/>
      <c r="CE498" s="623"/>
      <c r="CF498" s="623"/>
      <c r="CG498" s="623"/>
      <c r="CH498" s="623"/>
      <c r="CI498" s="623"/>
      <c r="CJ498" s="623"/>
      <c r="CK498" s="623"/>
      <c r="CL498" s="623"/>
      <c r="CM498" s="623"/>
      <c r="CN498" s="623"/>
      <c r="CO498" s="623"/>
      <c r="CP498" s="623"/>
      <c r="CQ498" s="623"/>
      <c r="CR498" s="623"/>
      <c r="CS498" s="623"/>
      <c r="CT498" s="623"/>
      <c r="CU498" s="623"/>
      <c r="CV498" s="623"/>
      <c r="CW498" s="623"/>
      <c r="CX498" s="623"/>
      <c r="CY498" s="623"/>
      <c r="CZ498" s="623"/>
      <c r="DA498" s="623"/>
      <c r="DB498" s="623"/>
      <c r="DC498" s="623"/>
      <c r="DD498" s="623"/>
      <c r="DE498" s="623"/>
      <c r="DF498" s="623"/>
      <c r="DG498" s="623"/>
      <c r="DH498" s="623"/>
      <c r="DI498" s="623"/>
      <c r="DJ498" s="623"/>
      <c r="DK498" s="623"/>
      <c r="DL498" s="698"/>
      <c r="DM498" s="623"/>
      <c r="DN498" s="697"/>
      <c r="DO498" s="623"/>
      <c r="DP498" s="623"/>
      <c r="DQ498" s="623"/>
      <c r="DR498" s="623"/>
      <c r="DS498" s="623"/>
      <c r="DT498" s="623"/>
      <c r="DU498" s="623"/>
      <c r="DV498" s="623"/>
      <c r="DW498" s="623"/>
      <c r="DX498" s="623"/>
      <c r="DY498" s="623"/>
      <c r="DZ498" s="623"/>
      <c r="EA498" s="623"/>
      <c r="EB498" s="623"/>
      <c r="EC498" s="623"/>
      <c r="ED498" s="623"/>
      <c r="EE498" s="623"/>
      <c r="EF498" s="623"/>
      <c r="EG498" s="623"/>
      <c r="EH498" s="623"/>
      <c r="EI498" s="623"/>
      <c r="EJ498" s="623"/>
      <c r="EK498" s="623"/>
      <c r="EL498" s="623"/>
      <c r="EM498" s="623"/>
      <c r="EN498" s="623"/>
      <c r="EO498" s="623"/>
      <c r="EP498" s="623"/>
      <c r="EQ498" s="623"/>
      <c r="ER498" s="623"/>
      <c r="ES498" s="623"/>
      <c r="ET498" s="623"/>
      <c r="EU498" s="623"/>
      <c r="EV498" s="623"/>
      <c r="EW498" s="623"/>
      <c r="EX498" s="623"/>
      <c r="EY498" s="698"/>
    </row>
    <row r="499">
      <c r="A499" s="699"/>
      <c r="B499" s="700"/>
      <c r="C499" s="700"/>
      <c r="D499" s="700"/>
      <c r="E499" s="700"/>
      <c r="F499" s="700"/>
      <c r="G499" s="700"/>
      <c r="H499" s="700"/>
      <c r="I499" s="700"/>
      <c r="J499" s="700"/>
      <c r="K499" s="700"/>
      <c r="L499" s="700"/>
      <c r="M499" s="700"/>
      <c r="N499" s="700"/>
      <c r="O499" s="700"/>
      <c r="P499" s="700"/>
      <c r="Q499" s="700"/>
      <c r="R499" s="700"/>
      <c r="S499" s="701" t="s">
        <v>1060</v>
      </c>
      <c r="T499" s="702"/>
      <c r="U499" s="702"/>
      <c r="V499" s="702"/>
      <c r="W499" s="702"/>
      <c r="X499" s="702"/>
      <c r="Y499" s="702"/>
      <c r="Z499" s="702"/>
      <c r="AA499" s="700"/>
      <c r="AB499" s="700"/>
      <c r="AC499" s="701" t="s">
        <v>1061</v>
      </c>
      <c r="AD499" s="702"/>
      <c r="AE499" s="702"/>
      <c r="AF499" s="702"/>
      <c r="AG499" s="702"/>
      <c r="AH499" s="702"/>
      <c r="AI499" s="702"/>
      <c r="AJ499" s="700"/>
      <c r="AK499" s="700"/>
      <c r="AL499" s="703"/>
      <c r="AM499" s="623"/>
      <c r="AN499" s="699"/>
      <c r="AO499" s="700"/>
      <c r="AP499" s="700"/>
      <c r="AQ499" s="700"/>
      <c r="AR499" s="700"/>
      <c r="AS499" s="700"/>
      <c r="AT499" s="700"/>
      <c r="AU499" s="700"/>
      <c r="AV499" s="700"/>
      <c r="AW499" s="700"/>
      <c r="AX499" s="700"/>
      <c r="AY499" s="700"/>
      <c r="AZ499" s="700"/>
      <c r="BA499" s="700"/>
      <c r="BB499" s="700"/>
      <c r="BC499" s="700"/>
      <c r="BD499" s="700"/>
      <c r="BE499" s="700"/>
      <c r="BF499" s="701" t="s">
        <v>1060</v>
      </c>
      <c r="BG499" s="702"/>
      <c r="BH499" s="702"/>
      <c r="BI499" s="702"/>
      <c r="BJ499" s="702"/>
      <c r="BK499" s="702"/>
      <c r="BL499" s="702"/>
      <c r="BM499" s="702"/>
      <c r="BN499" s="700"/>
      <c r="BO499" s="700"/>
      <c r="BP499" s="701" t="s">
        <v>1061</v>
      </c>
      <c r="BQ499" s="702"/>
      <c r="BR499" s="702"/>
      <c r="BS499" s="702"/>
      <c r="BT499" s="702"/>
      <c r="BU499" s="702"/>
      <c r="BV499" s="702"/>
      <c r="BW499" s="700"/>
      <c r="BX499" s="700"/>
      <c r="BY499" s="703"/>
      <c r="BZ499" s="623"/>
      <c r="CA499" s="699"/>
      <c r="CB499" s="700"/>
      <c r="CC499" s="700"/>
      <c r="CD499" s="700"/>
      <c r="CE499" s="700"/>
      <c r="CF499" s="700"/>
      <c r="CG499" s="700"/>
      <c r="CH499" s="700"/>
      <c r="CI499" s="700"/>
      <c r="CJ499" s="700"/>
      <c r="CK499" s="700"/>
      <c r="CL499" s="700"/>
      <c r="CM499" s="700"/>
      <c r="CN499" s="700"/>
      <c r="CO499" s="700"/>
      <c r="CP499" s="700"/>
      <c r="CQ499" s="700"/>
      <c r="CR499" s="700"/>
      <c r="CS499" s="701" t="s">
        <v>1060</v>
      </c>
      <c r="CT499" s="702"/>
      <c r="CU499" s="702"/>
      <c r="CV499" s="702"/>
      <c r="CW499" s="702"/>
      <c r="CX499" s="702"/>
      <c r="CY499" s="702"/>
      <c r="CZ499" s="702"/>
      <c r="DA499" s="700"/>
      <c r="DB499" s="700"/>
      <c r="DC499" s="701" t="s">
        <v>1061</v>
      </c>
      <c r="DD499" s="702"/>
      <c r="DE499" s="702"/>
      <c r="DF499" s="702"/>
      <c r="DG499" s="702"/>
      <c r="DH499" s="702"/>
      <c r="DI499" s="702"/>
      <c r="DJ499" s="700"/>
      <c r="DK499" s="700"/>
      <c r="DL499" s="703"/>
      <c r="DM499" s="623"/>
      <c r="DN499" s="699"/>
      <c r="DO499" s="700"/>
      <c r="DP499" s="700"/>
      <c r="DQ499" s="700"/>
      <c r="DR499" s="700"/>
      <c r="DS499" s="700"/>
      <c r="DT499" s="700"/>
      <c r="DU499" s="700"/>
      <c r="DV499" s="700"/>
      <c r="DW499" s="700"/>
      <c r="DX499" s="700"/>
      <c r="DY499" s="700"/>
      <c r="DZ499" s="700"/>
      <c r="EA499" s="700"/>
      <c r="EB499" s="700"/>
      <c r="EC499" s="700"/>
      <c r="ED499" s="700"/>
      <c r="EE499" s="700"/>
      <c r="EF499" s="701" t="s">
        <v>1060</v>
      </c>
      <c r="EG499" s="702"/>
      <c r="EH499" s="702"/>
      <c r="EI499" s="702"/>
      <c r="EJ499" s="702"/>
      <c r="EK499" s="702"/>
      <c r="EL499" s="702"/>
      <c r="EM499" s="702"/>
      <c r="EN499" s="700"/>
      <c r="EO499" s="700"/>
      <c r="EP499" s="701" t="s">
        <v>1061</v>
      </c>
      <c r="EQ499" s="702"/>
      <c r="ER499" s="702"/>
      <c r="ES499" s="702"/>
      <c r="ET499" s="702"/>
      <c r="EU499" s="702"/>
      <c r="EV499" s="702"/>
      <c r="EW499" s="700"/>
      <c r="EX499" s="700"/>
      <c r="EY499" s="703"/>
    </row>
    <row r="500">
      <c r="A500" s="623"/>
      <c r="B500" s="623"/>
      <c r="C500" s="623"/>
      <c r="D500" s="623"/>
      <c r="E500" s="623"/>
      <c r="F500" s="623"/>
      <c r="G500" s="623"/>
      <c r="H500" s="623"/>
      <c r="I500" s="623"/>
      <c r="J500" s="623"/>
      <c r="K500" s="623"/>
      <c r="L500" s="623"/>
      <c r="M500" s="623"/>
      <c r="N500" s="623"/>
      <c r="O500" s="623"/>
      <c r="P500" s="623"/>
      <c r="Q500" s="623"/>
      <c r="R500" s="623"/>
      <c r="S500" s="704"/>
      <c r="T500" s="704"/>
      <c r="U500" s="704"/>
      <c r="V500" s="704"/>
      <c r="W500" s="704"/>
      <c r="X500" s="704"/>
      <c r="Y500" s="704"/>
      <c r="Z500" s="704"/>
      <c r="AA500" s="623"/>
      <c r="AB500" s="623"/>
      <c r="AC500" s="704"/>
      <c r="AD500" s="704"/>
      <c r="AE500" s="704"/>
      <c r="AF500" s="704"/>
      <c r="AG500" s="704"/>
      <c r="AH500" s="704"/>
      <c r="AI500" s="704"/>
      <c r="AJ500" s="623"/>
      <c r="AK500" s="623"/>
      <c r="AL500" s="623"/>
      <c r="AM500" s="623"/>
      <c r="AN500" s="623"/>
      <c r="AO500" s="623"/>
      <c r="AP500" s="623"/>
      <c r="AQ500" s="623"/>
      <c r="AR500" s="623"/>
      <c r="AS500" s="623"/>
      <c r="AT500" s="623"/>
      <c r="AU500" s="623"/>
      <c r="AV500" s="623"/>
      <c r="AW500" s="623"/>
      <c r="AX500" s="623"/>
      <c r="AY500" s="623"/>
      <c r="AZ500" s="623"/>
      <c r="BA500" s="623"/>
      <c r="BB500" s="623"/>
      <c r="BC500" s="623"/>
      <c r="BD500" s="623"/>
      <c r="BE500" s="623"/>
      <c r="BF500" s="704"/>
      <c r="BG500" s="704"/>
      <c r="BH500" s="704"/>
      <c r="BI500" s="704"/>
      <c r="BJ500" s="704"/>
      <c r="BK500" s="704"/>
      <c r="BL500" s="704"/>
      <c r="BM500" s="704"/>
      <c r="BN500" s="623"/>
      <c r="BO500" s="623"/>
      <c r="BP500" s="704"/>
      <c r="BQ500" s="704"/>
      <c r="BR500" s="704"/>
      <c r="BS500" s="704"/>
      <c r="BT500" s="704"/>
      <c r="BU500" s="704"/>
      <c r="BV500" s="704"/>
      <c r="BW500" s="623"/>
      <c r="BX500" s="623"/>
      <c r="BY500" s="623"/>
      <c r="BZ500" s="623"/>
      <c r="CA500" s="623"/>
      <c r="CB500" s="623"/>
      <c r="CC500" s="623"/>
      <c r="CD500" s="623"/>
      <c r="CE500" s="623"/>
      <c r="CF500" s="623"/>
      <c r="CG500" s="623"/>
      <c r="CH500" s="623"/>
      <c r="CI500" s="623"/>
      <c r="CJ500" s="623"/>
      <c r="CK500" s="623"/>
      <c r="CL500" s="623"/>
      <c r="CM500" s="623"/>
      <c r="CN500" s="623"/>
      <c r="CO500" s="623"/>
      <c r="CP500" s="623"/>
      <c r="CQ500" s="623"/>
      <c r="CR500" s="623"/>
      <c r="CS500" s="704"/>
      <c r="CT500" s="704"/>
      <c r="CU500" s="704"/>
      <c r="CV500" s="704"/>
      <c r="CW500" s="704"/>
      <c r="CX500" s="704"/>
      <c r="CY500" s="704"/>
      <c r="CZ500" s="704"/>
      <c r="DA500" s="623"/>
      <c r="DB500" s="623"/>
      <c r="DC500" s="704"/>
      <c r="DD500" s="704"/>
      <c r="DE500" s="704"/>
      <c r="DF500" s="704"/>
      <c r="DG500" s="704"/>
      <c r="DH500" s="704"/>
      <c r="DI500" s="704"/>
      <c r="DJ500" s="623"/>
      <c r="DK500" s="623"/>
      <c r="DL500" s="623"/>
      <c r="DM500" s="623"/>
      <c r="DN500" s="623"/>
      <c r="DO500" s="623"/>
      <c r="DP500" s="623"/>
      <c r="DQ500" s="623"/>
      <c r="DR500" s="623"/>
      <c r="DS500" s="623"/>
      <c r="DT500" s="623"/>
      <c r="DU500" s="623"/>
      <c r="DV500" s="623"/>
      <c r="DW500" s="623"/>
      <c r="DX500" s="623"/>
      <c r="DY500" s="623"/>
      <c r="DZ500" s="623"/>
      <c r="EA500" s="623"/>
      <c r="EB500" s="623"/>
      <c r="EC500" s="623"/>
      <c r="ED500" s="623"/>
      <c r="EE500" s="623"/>
      <c r="EF500" s="704"/>
      <c r="EG500" s="704"/>
      <c r="EH500" s="704"/>
      <c r="EI500" s="704"/>
      <c r="EJ500" s="704"/>
      <c r="EK500" s="704"/>
      <c r="EL500" s="704"/>
      <c r="EM500" s="704"/>
      <c r="EN500" s="623"/>
      <c r="EO500" s="623"/>
      <c r="EP500" s="704"/>
      <c r="EQ500" s="704"/>
      <c r="ER500" s="704"/>
      <c r="ES500" s="704"/>
      <c r="ET500" s="704"/>
      <c r="EU500" s="704"/>
      <c r="EV500" s="704"/>
      <c r="EW500" s="623"/>
      <c r="EX500" s="623"/>
      <c r="EY500" s="623"/>
    </row>
    <row r="501">
      <c r="A501" s="620"/>
      <c r="B501" s="621"/>
      <c r="C501" s="621"/>
      <c r="D501" s="621"/>
      <c r="E501" s="621"/>
      <c r="F501" s="621"/>
      <c r="G501" s="621"/>
      <c r="H501" s="621"/>
      <c r="I501" s="621"/>
      <c r="J501" s="621"/>
      <c r="K501" s="621"/>
      <c r="L501" s="621"/>
      <c r="M501" s="621"/>
      <c r="N501" s="621"/>
      <c r="O501" s="621"/>
      <c r="P501" s="621"/>
      <c r="Q501" s="621"/>
      <c r="R501" s="621"/>
      <c r="S501" s="621"/>
      <c r="T501" s="621"/>
      <c r="U501" s="621"/>
      <c r="V501" s="621"/>
      <c r="W501" s="621"/>
      <c r="X501" s="621"/>
      <c r="Y501" s="621"/>
      <c r="Z501" s="621"/>
      <c r="AA501" s="621"/>
      <c r="AB501" s="621"/>
      <c r="AC501" s="621"/>
      <c r="AD501" s="621"/>
      <c r="AE501" s="621"/>
      <c r="AF501" s="621"/>
      <c r="AG501" s="621"/>
      <c r="AH501" s="621"/>
      <c r="AI501" s="621"/>
      <c r="AJ501" s="621"/>
      <c r="AK501" s="621"/>
      <c r="AL501" s="622"/>
      <c r="AM501" s="623"/>
      <c r="AN501" s="620"/>
      <c r="AO501" s="621"/>
      <c r="AP501" s="621"/>
      <c r="AQ501" s="621"/>
      <c r="AR501" s="621"/>
      <c r="AS501" s="621"/>
      <c r="AT501" s="621"/>
      <c r="AU501" s="621"/>
      <c r="AV501" s="621"/>
      <c r="AW501" s="621"/>
      <c r="AX501" s="621"/>
      <c r="AY501" s="621"/>
      <c r="AZ501" s="621"/>
      <c r="BA501" s="621"/>
      <c r="BB501" s="621"/>
      <c r="BC501" s="621"/>
      <c r="BD501" s="621"/>
      <c r="BE501" s="621"/>
      <c r="BF501" s="621"/>
      <c r="BG501" s="621"/>
      <c r="BH501" s="621"/>
      <c r="BI501" s="621"/>
      <c r="BJ501" s="621"/>
      <c r="BK501" s="621"/>
      <c r="BL501" s="621"/>
      <c r="BM501" s="621"/>
      <c r="BN501" s="621"/>
      <c r="BO501" s="621"/>
      <c r="BP501" s="621"/>
      <c r="BQ501" s="621"/>
      <c r="BR501" s="621"/>
      <c r="BS501" s="621"/>
      <c r="BT501" s="621"/>
      <c r="BU501" s="621"/>
      <c r="BV501" s="621"/>
      <c r="BW501" s="621"/>
      <c r="BX501" s="621"/>
      <c r="BY501" s="622"/>
      <c r="BZ501" s="623"/>
      <c r="CA501" s="620"/>
      <c r="CB501" s="621"/>
      <c r="CC501" s="621"/>
      <c r="CD501" s="621"/>
      <c r="CE501" s="621"/>
      <c r="CF501" s="621"/>
      <c r="CG501" s="621"/>
      <c r="CH501" s="621"/>
      <c r="CI501" s="621"/>
      <c r="CJ501" s="621"/>
      <c r="CK501" s="621"/>
      <c r="CL501" s="621"/>
      <c r="CM501" s="621"/>
      <c r="CN501" s="621"/>
      <c r="CO501" s="621"/>
      <c r="CP501" s="621"/>
      <c r="CQ501" s="621"/>
      <c r="CR501" s="621"/>
      <c r="CS501" s="621"/>
      <c r="CT501" s="621"/>
      <c r="CU501" s="621"/>
      <c r="CV501" s="621"/>
      <c r="CW501" s="621"/>
      <c r="CX501" s="621"/>
      <c r="CY501" s="621"/>
      <c r="CZ501" s="621"/>
      <c r="DA501" s="621"/>
      <c r="DB501" s="621"/>
      <c r="DC501" s="621"/>
      <c r="DD501" s="621"/>
      <c r="DE501" s="621"/>
      <c r="DF501" s="621"/>
      <c r="DG501" s="621"/>
      <c r="DH501" s="621"/>
      <c r="DI501" s="621"/>
      <c r="DJ501" s="621"/>
      <c r="DK501" s="621"/>
      <c r="DL501" s="622"/>
      <c r="DM501" s="623"/>
      <c r="DN501" s="620"/>
      <c r="DO501" s="621"/>
      <c r="DP501" s="621"/>
      <c r="DQ501" s="621"/>
      <c r="DR501" s="621"/>
      <c r="DS501" s="621"/>
      <c r="DT501" s="621"/>
      <c r="DU501" s="621"/>
      <c r="DV501" s="621"/>
      <c r="DW501" s="621"/>
      <c r="DX501" s="621"/>
      <c r="DY501" s="621"/>
      <c r="DZ501" s="621"/>
      <c r="EA501" s="621"/>
      <c r="EB501" s="621"/>
      <c r="EC501" s="621"/>
      <c r="ED501" s="621"/>
      <c r="EE501" s="621"/>
      <c r="EF501" s="621"/>
      <c r="EG501" s="621"/>
      <c r="EH501" s="621"/>
      <c r="EI501" s="621"/>
      <c r="EJ501" s="621"/>
      <c r="EK501" s="621"/>
      <c r="EL501" s="621"/>
      <c r="EM501" s="621"/>
      <c r="EN501" s="621"/>
      <c r="EO501" s="621"/>
      <c r="EP501" s="621"/>
      <c r="EQ501" s="621"/>
      <c r="ER501" s="621"/>
      <c r="ES501" s="621"/>
      <c r="ET501" s="621"/>
      <c r="EU501" s="621"/>
      <c r="EV501" s="621"/>
      <c r="EW501" s="621"/>
      <c r="EX501" s="621"/>
      <c r="EY501" s="622"/>
    </row>
    <row r="502">
      <c r="A502" s="624"/>
      <c r="B502" s="625" t="s">
        <v>1003</v>
      </c>
      <c r="AL502" s="626"/>
      <c r="AM502" s="626"/>
      <c r="AN502" s="627"/>
      <c r="AO502" s="625" t="s">
        <v>1003</v>
      </c>
      <c r="BY502" s="626"/>
      <c r="BZ502" s="626"/>
      <c r="CA502" s="627"/>
      <c r="CB502" s="625" t="s">
        <v>1003</v>
      </c>
      <c r="DL502" s="626"/>
      <c r="DM502" s="626"/>
      <c r="DN502" s="627"/>
      <c r="DO502" s="625" t="s">
        <v>1003</v>
      </c>
      <c r="EY502" s="626"/>
    </row>
    <row r="503">
      <c r="A503" s="628"/>
      <c r="B503" s="629" t="s">
        <v>1004</v>
      </c>
      <c r="AL503" s="630"/>
      <c r="AM503" s="629"/>
      <c r="AN503" s="628"/>
      <c r="AO503" s="629" t="s">
        <v>1004</v>
      </c>
      <c r="BY503" s="630"/>
      <c r="BZ503" s="629"/>
      <c r="CA503" s="628"/>
      <c r="CB503" s="629" t="s">
        <v>1004</v>
      </c>
      <c r="DL503" s="630"/>
      <c r="DM503" s="629"/>
      <c r="DN503" s="628"/>
      <c r="DO503" s="629" t="s">
        <v>1004</v>
      </c>
      <c r="EY503" s="630"/>
    </row>
    <row r="504">
      <c r="A504" s="628"/>
      <c r="B504" s="631" t="s">
        <v>1005</v>
      </c>
      <c r="AL504" s="632"/>
      <c r="AM504" s="631"/>
      <c r="AN504" s="628"/>
      <c r="AO504" s="631" t="s">
        <v>1005</v>
      </c>
      <c r="BY504" s="632"/>
      <c r="BZ504" s="631"/>
      <c r="CA504" s="628"/>
      <c r="CB504" s="631" t="s">
        <v>1005</v>
      </c>
      <c r="DL504" s="632"/>
      <c r="DM504" s="631"/>
      <c r="DN504" s="628"/>
      <c r="DO504" s="631" t="s">
        <v>1005</v>
      </c>
      <c r="EY504" s="632"/>
    </row>
    <row r="505">
      <c r="A505" s="628"/>
      <c r="B505" s="633"/>
      <c r="C505" s="633"/>
      <c r="D505" s="633"/>
      <c r="E505" s="633"/>
      <c r="F505" s="633"/>
      <c r="G505" s="633"/>
      <c r="H505" s="633"/>
      <c r="I505" s="633"/>
      <c r="J505" s="633"/>
      <c r="K505" s="633"/>
      <c r="L505" s="633"/>
      <c r="M505" s="633"/>
      <c r="N505" s="633"/>
      <c r="O505" s="633"/>
      <c r="P505" s="633"/>
      <c r="Q505" s="633"/>
      <c r="R505" s="633"/>
      <c r="S505" s="633"/>
      <c r="T505" s="633"/>
      <c r="U505" s="633"/>
      <c r="V505" s="633"/>
      <c r="W505" s="633"/>
      <c r="X505" s="633"/>
      <c r="Y505" s="633"/>
      <c r="Z505" s="633"/>
      <c r="AA505" s="633"/>
      <c r="AB505" s="633"/>
      <c r="AC505" s="633"/>
      <c r="AD505" s="633"/>
      <c r="AE505" s="633"/>
      <c r="AF505" s="633"/>
      <c r="AG505" s="633"/>
      <c r="AH505" s="633"/>
      <c r="AI505" s="633"/>
      <c r="AJ505" s="633"/>
      <c r="AK505" s="633"/>
      <c r="AL505" s="632"/>
      <c r="AM505" s="631"/>
      <c r="AN505" s="628"/>
      <c r="AO505" s="633"/>
      <c r="AP505" s="633"/>
      <c r="AQ505" s="633"/>
      <c r="AR505" s="633"/>
      <c r="AS505" s="633"/>
      <c r="AT505" s="633"/>
      <c r="AU505" s="633"/>
      <c r="AV505" s="633"/>
      <c r="AW505" s="633"/>
      <c r="AX505" s="633"/>
      <c r="AY505" s="633"/>
      <c r="AZ505" s="633"/>
      <c r="BA505" s="633"/>
      <c r="BB505" s="633"/>
      <c r="BC505" s="633"/>
      <c r="BD505" s="633"/>
      <c r="BE505" s="633"/>
      <c r="BF505" s="633"/>
      <c r="BG505" s="633"/>
      <c r="BH505" s="633"/>
      <c r="BI505" s="633"/>
      <c r="BJ505" s="633"/>
      <c r="BK505" s="633"/>
      <c r="BL505" s="633"/>
      <c r="BM505" s="633"/>
      <c r="BN505" s="633"/>
      <c r="BO505" s="633"/>
      <c r="BP505" s="633"/>
      <c r="BQ505" s="633"/>
      <c r="BR505" s="633"/>
      <c r="BS505" s="633"/>
      <c r="BT505" s="633"/>
      <c r="BU505" s="633"/>
      <c r="BV505" s="633"/>
      <c r="BW505" s="633"/>
      <c r="BX505" s="633"/>
      <c r="BY505" s="632"/>
      <c r="BZ505" s="631"/>
      <c r="CA505" s="628"/>
      <c r="CB505" s="633"/>
      <c r="CC505" s="633"/>
      <c r="CD505" s="633"/>
      <c r="CE505" s="633"/>
      <c r="CF505" s="633"/>
      <c r="CG505" s="633"/>
      <c r="CH505" s="633"/>
      <c r="CI505" s="633"/>
      <c r="CJ505" s="633"/>
      <c r="CK505" s="633"/>
      <c r="CL505" s="633"/>
      <c r="CM505" s="633"/>
      <c r="CN505" s="633"/>
      <c r="CO505" s="633"/>
      <c r="CP505" s="633"/>
      <c r="CQ505" s="633"/>
      <c r="CR505" s="633"/>
      <c r="CS505" s="633"/>
      <c r="CT505" s="633"/>
      <c r="CU505" s="633"/>
      <c r="CV505" s="633"/>
      <c r="CW505" s="633"/>
      <c r="CX505" s="633"/>
      <c r="CY505" s="633"/>
      <c r="CZ505" s="633"/>
      <c r="DA505" s="633"/>
      <c r="DB505" s="633"/>
      <c r="DC505" s="633"/>
      <c r="DD505" s="633"/>
      <c r="DE505" s="633"/>
      <c r="DF505" s="633"/>
      <c r="DG505" s="633"/>
      <c r="DH505" s="633"/>
      <c r="DI505" s="633"/>
      <c r="DJ505" s="633"/>
      <c r="DK505" s="633"/>
      <c r="DL505" s="632"/>
      <c r="DM505" s="631"/>
      <c r="DN505" s="628"/>
      <c r="DO505" s="633"/>
      <c r="DP505" s="633"/>
      <c r="DQ505" s="633"/>
      <c r="DR505" s="633"/>
      <c r="DS505" s="633"/>
      <c r="DT505" s="633"/>
      <c r="DU505" s="633"/>
      <c r="DV505" s="633"/>
      <c r="DW505" s="633"/>
      <c r="DX505" s="633"/>
      <c r="DY505" s="633"/>
      <c r="DZ505" s="633"/>
      <c r="EA505" s="633"/>
      <c r="EB505" s="633"/>
      <c r="EC505" s="633"/>
      <c r="ED505" s="633"/>
      <c r="EE505" s="633"/>
      <c r="EF505" s="633"/>
      <c r="EG505" s="633"/>
      <c r="EH505" s="633"/>
      <c r="EI505" s="633"/>
      <c r="EJ505" s="633"/>
      <c r="EK505" s="633"/>
      <c r="EL505" s="633"/>
      <c r="EM505" s="633"/>
      <c r="EN505" s="633"/>
      <c r="EO505" s="633"/>
      <c r="EP505" s="633"/>
      <c r="EQ505" s="633"/>
      <c r="ER505" s="633"/>
      <c r="ES505" s="633"/>
      <c r="ET505" s="633"/>
      <c r="EU505" s="633"/>
      <c r="EV505" s="633"/>
      <c r="EW505" s="633"/>
      <c r="EX505" s="633"/>
      <c r="EY505" s="632"/>
    </row>
    <row r="506">
      <c r="A506" s="628"/>
      <c r="B506" s="634" t="s">
        <v>1006</v>
      </c>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2"/>
      <c r="AL506" s="635"/>
      <c r="AM506" s="636"/>
      <c r="AN506" s="628"/>
      <c r="AO506" s="634" t="s">
        <v>1006</v>
      </c>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c r="BW506" s="11"/>
      <c r="BX506" s="12"/>
      <c r="BY506" s="635"/>
      <c r="BZ506" s="636"/>
      <c r="CA506" s="628"/>
      <c r="CB506" s="634" t="s">
        <v>1006</v>
      </c>
      <c r="CC506" s="11"/>
      <c r="CD506" s="11"/>
      <c r="CE506" s="11"/>
      <c r="CF506" s="11"/>
      <c r="CG506" s="11"/>
      <c r="CH506" s="11"/>
      <c r="CI506" s="11"/>
      <c r="CJ506" s="11"/>
      <c r="CK506" s="11"/>
      <c r="CL506" s="11"/>
      <c r="CM506" s="11"/>
      <c r="CN506" s="11"/>
      <c r="CO506" s="11"/>
      <c r="CP506" s="11"/>
      <c r="CQ506" s="11"/>
      <c r="CR506" s="11"/>
      <c r="CS506" s="11"/>
      <c r="CT506" s="11"/>
      <c r="CU506" s="11"/>
      <c r="CV506" s="11"/>
      <c r="CW506" s="11"/>
      <c r="CX506" s="11"/>
      <c r="CY506" s="11"/>
      <c r="CZ506" s="11"/>
      <c r="DA506" s="11"/>
      <c r="DB506" s="11"/>
      <c r="DC506" s="11"/>
      <c r="DD506" s="11"/>
      <c r="DE506" s="11"/>
      <c r="DF506" s="11"/>
      <c r="DG506" s="11"/>
      <c r="DH506" s="11"/>
      <c r="DI506" s="11"/>
      <c r="DJ506" s="11"/>
      <c r="DK506" s="12"/>
      <c r="DL506" s="635"/>
      <c r="DM506" s="636"/>
      <c r="DN506" s="628"/>
      <c r="DO506" s="634" t="s">
        <v>1006</v>
      </c>
      <c r="DP506" s="11"/>
      <c r="DQ506" s="11"/>
      <c r="DR506" s="11"/>
      <c r="DS506" s="11"/>
      <c r="DT506" s="11"/>
      <c r="DU506" s="11"/>
      <c r="DV506" s="11"/>
      <c r="DW506" s="11"/>
      <c r="DX506" s="11"/>
      <c r="DY506" s="11"/>
      <c r="DZ506" s="11"/>
      <c r="EA506" s="11"/>
      <c r="EB506" s="11"/>
      <c r="EC506" s="11"/>
      <c r="ED506" s="11"/>
      <c r="EE506" s="11"/>
      <c r="EF506" s="11"/>
      <c r="EG506" s="11"/>
      <c r="EH506" s="11"/>
      <c r="EI506" s="11"/>
      <c r="EJ506" s="11"/>
      <c r="EK506" s="11"/>
      <c r="EL506" s="11"/>
      <c r="EM506" s="11"/>
      <c r="EN506" s="11"/>
      <c r="EO506" s="11"/>
      <c r="EP506" s="11"/>
      <c r="EQ506" s="11"/>
      <c r="ER506" s="11"/>
      <c r="ES506" s="11"/>
      <c r="ET506" s="11"/>
      <c r="EU506" s="11"/>
      <c r="EV506" s="11"/>
      <c r="EW506" s="11"/>
      <c r="EX506" s="12"/>
      <c r="EY506" s="635"/>
    </row>
    <row r="507">
      <c r="A507" s="628"/>
      <c r="B507" s="637" t="s">
        <v>43</v>
      </c>
      <c r="C507" s="12"/>
      <c r="D507" s="638" t="str">
        <f>'3A 2025-2026 REPORTE CALIFICACI'!E7</f>
        <v>2025-2026</v>
      </c>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6"/>
      <c r="AL507" s="639"/>
      <c r="AM507" s="640"/>
      <c r="AN507" s="628"/>
      <c r="AO507" s="637" t="s">
        <v>43</v>
      </c>
      <c r="AP507" s="12"/>
      <c r="AQ507" s="638" t="str">
        <f>'3A 2025-2026 REPORTE CALIFICACI'!E7</f>
        <v>2025-2026</v>
      </c>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6"/>
      <c r="BY507" s="639"/>
      <c r="BZ507" s="640"/>
      <c r="CA507" s="628"/>
      <c r="CB507" s="637" t="s">
        <v>43</v>
      </c>
      <c r="CC507" s="12"/>
      <c r="CD507" s="638" t="str">
        <f>'3A 2025-2026 REPORTE CALIFICACI'!E7</f>
        <v>2025-2026</v>
      </c>
      <c r="CE507" s="15"/>
      <c r="CF507" s="15"/>
      <c r="CG507" s="15"/>
      <c r="CH507" s="15"/>
      <c r="CI507" s="15"/>
      <c r="CJ507" s="15"/>
      <c r="CK507" s="15"/>
      <c r="CL507" s="15"/>
      <c r="CM507" s="15"/>
      <c r="CN507" s="15"/>
      <c r="CO507" s="15"/>
      <c r="CP507" s="15"/>
      <c r="CQ507" s="15"/>
      <c r="CR507" s="15"/>
      <c r="CS507" s="15"/>
      <c r="CT507" s="15"/>
      <c r="CU507" s="15"/>
      <c r="CV507" s="15"/>
      <c r="CW507" s="15"/>
      <c r="CX507" s="15"/>
      <c r="CY507" s="15"/>
      <c r="CZ507" s="15"/>
      <c r="DA507" s="15"/>
      <c r="DB507" s="15"/>
      <c r="DC507" s="15"/>
      <c r="DD507" s="15"/>
      <c r="DE507" s="15"/>
      <c r="DF507" s="15"/>
      <c r="DG507" s="15"/>
      <c r="DH507" s="15"/>
      <c r="DI507" s="15"/>
      <c r="DJ507" s="15"/>
      <c r="DK507" s="16"/>
      <c r="DL507" s="639"/>
      <c r="DM507" s="640"/>
      <c r="DN507" s="628"/>
      <c r="DO507" s="637" t="s">
        <v>43</v>
      </c>
      <c r="DP507" s="12"/>
      <c r="DQ507" s="638" t="str">
        <f>'3A 2025-2026 REPORTE CALIFICACI'!E7</f>
        <v>2025-2026</v>
      </c>
      <c r="DR507" s="15"/>
      <c r="DS507" s="15"/>
      <c r="DT507" s="15"/>
      <c r="DU507" s="15"/>
      <c r="DV507" s="15"/>
      <c r="DW507" s="15"/>
      <c r="DX507" s="15"/>
      <c r="DY507" s="15"/>
      <c r="DZ507" s="15"/>
      <c r="EA507" s="15"/>
      <c r="EB507" s="15"/>
      <c r="EC507" s="15"/>
      <c r="ED507" s="15"/>
      <c r="EE507" s="15"/>
      <c r="EF507" s="15"/>
      <c r="EG507" s="15"/>
      <c r="EH507" s="15"/>
      <c r="EI507" s="15"/>
      <c r="EJ507" s="15"/>
      <c r="EK507" s="15"/>
      <c r="EL507" s="15"/>
      <c r="EM507" s="15"/>
      <c r="EN507" s="15"/>
      <c r="EO507" s="15"/>
      <c r="EP507" s="15"/>
      <c r="EQ507" s="15"/>
      <c r="ER507" s="15"/>
      <c r="ES507" s="15"/>
      <c r="ET507" s="15"/>
      <c r="EU507" s="15"/>
      <c r="EV507" s="15"/>
      <c r="EW507" s="15"/>
      <c r="EX507" s="16"/>
      <c r="EY507" s="639"/>
    </row>
    <row r="508">
      <c r="A508" s="628"/>
      <c r="B508" s="641" t="s">
        <v>1007</v>
      </c>
      <c r="C508" s="12"/>
      <c r="D508" s="638" t="str">
        <f>'3A 2025-2026 REPORTE CALIFICACI'!D51</f>
        <v>Jonathan  De Jesús Valerio Felipe</v>
      </c>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6"/>
      <c r="AL508" s="639"/>
      <c r="AM508" s="640"/>
      <c r="AN508" s="628"/>
      <c r="AO508" s="641" t="s">
        <v>1007</v>
      </c>
      <c r="AP508" s="12"/>
      <c r="AQ508" s="638" t="str">
        <f>'3A 2025-2026 REPORTE CALIFICACI'!D52</f>
        <v>Crisleydi  Turbí</v>
      </c>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6"/>
      <c r="BY508" s="639"/>
      <c r="BZ508" s="640"/>
      <c r="CA508" s="628"/>
      <c r="CB508" s="641" t="s">
        <v>1007</v>
      </c>
      <c r="CC508" s="12"/>
      <c r="CD508" s="638" t="str">
        <f>'3A 2025-2026 REPORTE CALIFICACI'!D53</f>
        <v>Jhoangel Rafael Vargas Ulloa</v>
      </c>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5"/>
      <c r="DC508" s="15"/>
      <c r="DD508" s="15"/>
      <c r="DE508" s="15"/>
      <c r="DF508" s="15"/>
      <c r="DG508" s="15"/>
      <c r="DH508" s="15"/>
      <c r="DI508" s="15"/>
      <c r="DJ508" s="15"/>
      <c r="DK508" s="16"/>
      <c r="DL508" s="639"/>
      <c r="DM508" s="640"/>
      <c r="DN508" s="628"/>
      <c r="DO508" s="641" t="s">
        <v>1007</v>
      </c>
      <c r="DP508" s="12"/>
      <c r="DQ508" s="638" t="str">
        <f>'3A 2025-2026 REPORTE CALIFICACI'!D54</f>
        <v>Leslie  Cruz Espinal</v>
      </c>
      <c r="DR508" s="15"/>
      <c r="DS508" s="15"/>
      <c r="DT508" s="15"/>
      <c r="DU508" s="15"/>
      <c r="DV508" s="15"/>
      <c r="DW508" s="15"/>
      <c r="DX508" s="15"/>
      <c r="DY508" s="15"/>
      <c r="DZ508" s="15"/>
      <c r="EA508" s="15"/>
      <c r="EB508" s="15"/>
      <c r="EC508" s="15"/>
      <c r="ED508" s="15"/>
      <c r="EE508" s="15"/>
      <c r="EF508" s="15"/>
      <c r="EG508" s="15"/>
      <c r="EH508" s="15"/>
      <c r="EI508" s="15"/>
      <c r="EJ508" s="15"/>
      <c r="EK508" s="15"/>
      <c r="EL508" s="15"/>
      <c r="EM508" s="15"/>
      <c r="EN508" s="15"/>
      <c r="EO508" s="15"/>
      <c r="EP508" s="15"/>
      <c r="EQ508" s="15"/>
      <c r="ER508" s="15"/>
      <c r="ES508" s="15"/>
      <c r="ET508" s="15"/>
      <c r="EU508" s="15"/>
      <c r="EV508" s="15"/>
      <c r="EW508" s="15"/>
      <c r="EX508" s="16"/>
      <c r="EY508" s="639"/>
    </row>
    <row r="509">
      <c r="A509" s="628"/>
      <c r="B509" s="641" t="s">
        <v>1008</v>
      </c>
      <c r="C509" s="12"/>
      <c r="D509" s="638">
        <f>'3A 2025-2026 REPORTE CALIFICACI'!A51</f>
        <v>41</v>
      </c>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6"/>
      <c r="AL509" s="639"/>
      <c r="AM509" s="640"/>
      <c r="AN509" s="628"/>
      <c r="AO509" s="641" t="s">
        <v>1008</v>
      </c>
      <c r="AP509" s="12"/>
      <c r="AQ509" s="638">
        <f>'3A 2025-2026 REPORTE CALIFICACI'!A52</f>
        <v>42</v>
      </c>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6"/>
      <c r="BY509" s="639"/>
      <c r="BZ509" s="640"/>
      <c r="CA509" s="628"/>
      <c r="CB509" s="641" t="s">
        <v>1008</v>
      </c>
      <c r="CC509" s="12"/>
      <c r="CD509" s="638">
        <f>'3A 2025-2026 REPORTE CALIFICACI'!A53</f>
        <v>43</v>
      </c>
      <c r="CE509" s="15"/>
      <c r="CF509" s="15"/>
      <c r="CG509" s="15"/>
      <c r="CH509" s="15"/>
      <c r="CI509" s="15"/>
      <c r="CJ509" s="15"/>
      <c r="CK509" s="15"/>
      <c r="CL509" s="15"/>
      <c r="CM509" s="15"/>
      <c r="CN509" s="15"/>
      <c r="CO509" s="15"/>
      <c r="CP509" s="15"/>
      <c r="CQ509" s="15"/>
      <c r="CR509" s="15"/>
      <c r="CS509" s="15"/>
      <c r="CT509" s="15"/>
      <c r="CU509" s="15"/>
      <c r="CV509" s="15"/>
      <c r="CW509" s="15"/>
      <c r="CX509" s="15"/>
      <c r="CY509" s="15"/>
      <c r="CZ509" s="15"/>
      <c r="DA509" s="15"/>
      <c r="DB509" s="15"/>
      <c r="DC509" s="15"/>
      <c r="DD509" s="15"/>
      <c r="DE509" s="15"/>
      <c r="DF509" s="15"/>
      <c r="DG509" s="15"/>
      <c r="DH509" s="15"/>
      <c r="DI509" s="15"/>
      <c r="DJ509" s="15"/>
      <c r="DK509" s="16"/>
      <c r="DL509" s="639"/>
      <c r="DM509" s="640"/>
      <c r="DN509" s="628"/>
      <c r="DO509" s="641" t="s">
        <v>1008</v>
      </c>
      <c r="DP509" s="12"/>
      <c r="DQ509" s="638">
        <f>'3A 2025-2026 REPORTE CALIFICACI'!A54</f>
        <v>44</v>
      </c>
      <c r="DR509" s="15"/>
      <c r="DS509" s="15"/>
      <c r="DT509" s="15"/>
      <c r="DU509" s="15"/>
      <c r="DV509" s="15"/>
      <c r="DW509" s="15"/>
      <c r="DX509" s="15"/>
      <c r="DY509" s="15"/>
      <c r="DZ509" s="15"/>
      <c r="EA509" s="15"/>
      <c r="EB509" s="15"/>
      <c r="EC509" s="15"/>
      <c r="ED509" s="15"/>
      <c r="EE509" s="15"/>
      <c r="EF509" s="15"/>
      <c r="EG509" s="15"/>
      <c r="EH509" s="15"/>
      <c r="EI509" s="15"/>
      <c r="EJ509" s="15"/>
      <c r="EK509" s="15"/>
      <c r="EL509" s="15"/>
      <c r="EM509" s="15"/>
      <c r="EN509" s="15"/>
      <c r="EO509" s="15"/>
      <c r="EP509" s="15"/>
      <c r="EQ509" s="15"/>
      <c r="ER509" s="15"/>
      <c r="ES509" s="15"/>
      <c r="ET509" s="15"/>
      <c r="EU509" s="15"/>
      <c r="EV509" s="15"/>
      <c r="EW509" s="15"/>
      <c r="EX509" s="16"/>
      <c r="EY509" s="639"/>
    </row>
    <row r="510">
      <c r="A510" s="628"/>
      <c r="B510" s="641" t="s">
        <v>1009</v>
      </c>
      <c r="C510" s="12"/>
      <c r="D510" s="638">
        <f>'3A 2025-2026 REPORTE CALIFICACI'!C51</f>
        <v>6963146</v>
      </c>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6"/>
      <c r="AL510" s="639"/>
      <c r="AM510" s="640"/>
      <c r="AN510" s="628"/>
      <c r="AO510" s="641" t="s">
        <v>1009</v>
      </c>
      <c r="AP510" s="12"/>
      <c r="AQ510" s="638">
        <f>'3A 2025-2026 REPORTE CALIFICACI'!C52</f>
        <v>33608163</v>
      </c>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6"/>
      <c r="BY510" s="639"/>
      <c r="BZ510" s="640"/>
      <c r="CA510" s="628"/>
      <c r="CB510" s="641" t="s">
        <v>1009</v>
      </c>
      <c r="CC510" s="12"/>
      <c r="CD510" s="638">
        <f>'3A 2025-2026 REPORTE CALIFICACI'!C53</f>
        <v>32642782</v>
      </c>
      <c r="CE510" s="15"/>
      <c r="CF510" s="15"/>
      <c r="CG510" s="15"/>
      <c r="CH510" s="15"/>
      <c r="CI510" s="15"/>
      <c r="CJ510" s="15"/>
      <c r="CK510" s="15"/>
      <c r="CL510" s="15"/>
      <c r="CM510" s="15"/>
      <c r="CN510" s="15"/>
      <c r="CO510" s="15"/>
      <c r="CP510" s="15"/>
      <c r="CQ510" s="15"/>
      <c r="CR510" s="15"/>
      <c r="CS510" s="15"/>
      <c r="CT510" s="15"/>
      <c r="CU510" s="15"/>
      <c r="CV510" s="15"/>
      <c r="CW510" s="15"/>
      <c r="CX510" s="15"/>
      <c r="CY510" s="15"/>
      <c r="CZ510" s="15"/>
      <c r="DA510" s="15"/>
      <c r="DB510" s="15"/>
      <c r="DC510" s="15"/>
      <c r="DD510" s="15"/>
      <c r="DE510" s="15"/>
      <c r="DF510" s="15"/>
      <c r="DG510" s="15"/>
      <c r="DH510" s="15"/>
      <c r="DI510" s="15"/>
      <c r="DJ510" s="15"/>
      <c r="DK510" s="16"/>
      <c r="DL510" s="639"/>
      <c r="DM510" s="640"/>
      <c r="DN510" s="628"/>
      <c r="DO510" s="641" t="s">
        <v>1009</v>
      </c>
      <c r="DP510" s="12"/>
      <c r="DQ510" s="638">
        <f>'3A 2025-2026 REPORTE CALIFICACI'!C54</f>
        <v>32542484</v>
      </c>
      <c r="DR510" s="15"/>
      <c r="DS510" s="15"/>
      <c r="DT510" s="15"/>
      <c r="DU510" s="15"/>
      <c r="DV510" s="15"/>
      <c r="DW510" s="15"/>
      <c r="DX510" s="15"/>
      <c r="DY510" s="15"/>
      <c r="DZ510" s="15"/>
      <c r="EA510" s="15"/>
      <c r="EB510" s="15"/>
      <c r="EC510" s="15"/>
      <c r="ED510" s="15"/>
      <c r="EE510" s="15"/>
      <c r="EF510" s="15"/>
      <c r="EG510" s="15"/>
      <c r="EH510" s="15"/>
      <c r="EI510" s="15"/>
      <c r="EJ510" s="15"/>
      <c r="EK510" s="15"/>
      <c r="EL510" s="15"/>
      <c r="EM510" s="15"/>
      <c r="EN510" s="15"/>
      <c r="EO510" s="15"/>
      <c r="EP510" s="15"/>
      <c r="EQ510" s="15"/>
      <c r="ER510" s="15"/>
      <c r="ES510" s="15"/>
      <c r="ET510" s="15"/>
      <c r="EU510" s="15"/>
      <c r="EV510" s="15"/>
      <c r="EW510" s="15"/>
      <c r="EX510" s="16"/>
      <c r="EY510" s="639"/>
    </row>
    <row r="511">
      <c r="A511" s="628"/>
      <c r="B511" s="641" t="s">
        <v>1010</v>
      </c>
      <c r="C511" s="12"/>
      <c r="D511" s="638" t="str">
        <f>'3A 2025-2026 REPORTE CALIFICACI'!D5</f>
        <v>3A</v>
      </c>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6"/>
      <c r="AL511" s="639"/>
      <c r="AM511" s="640"/>
      <c r="AN511" s="628"/>
      <c r="AO511" s="641" t="s">
        <v>1010</v>
      </c>
      <c r="AP511" s="12"/>
      <c r="AQ511" s="638" t="str">
        <f>'3A 2025-2026 REPORTE CALIFICACI'!D5</f>
        <v>3A</v>
      </c>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6"/>
      <c r="BY511" s="639"/>
      <c r="BZ511" s="640"/>
      <c r="CA511" s="628"/>
      <c r="CB511" s="641" t="s">
        <v>1010</v>
      </c>
      <c r="CC511" s="12"/>
      <c r="CD511" s="638" t="str">
        <f>'3A 2025-2026 REPORTE CALIFICACI'!D5</f>
        <v>3A</v>
      </c>
      <c r="CE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5"/>
      <c r="DC511" s="15"/>
      <c r="DD511" s="15"/>
      <c r="DE511" s="15"/>
      <c r="DF511" s="15"/>
      <c r="DG511" s="15"/>
      <c r="DH511" s="15"/>
      <c r="DI511" s="15"/>
      <c r="DJ511" s="15"/>
      <c r="DK511" s="16"/>
      <c r="DL511" s="639"/>
      <c r="DM511" s="640"/>
      <c r="DN511" s="628"/>
      <c r="DO511" s="641" t="s">
        <v>1010</v>
      </c>
      <c r="DP511" s="12"/>
      <c r="DQ511" s="638" t="str">
        <f>'3A 2025-2026 REPORTE CALIFICACI'!D5</f>
        <v>3A</v>
      </c>
      <c r="DR511" s="15"/>
      <c r="DS511" s="15"/>
      <c r="DT511" s="15"/>
      <c r="DU511" s="15"/>
      <c r="DV511" s="15"/>
      <c r="DW511" s="15"/>
      <c r="DX511" s="15"/>
      <c r="DY511" s="15"/>
      <c r="DZ511" s="15"/>
      <c r="EA511" s="15"/>
      <c r="EB511" s="15"/>
      <c r="EC511" s="15"/>
      <c r="ED511" s="15"/>
      <c r="EE511" s="15"/>
      <c r="EF511" s="15"/>
      <c r="EG511" s="15"/>
      <c r="EH511" s="15"/>
      <c r="EI511" s="15"/>
      <c r="EJ511" s="15"/>
      <c r="EK511" s="15"/>
      <c r="EL511" s="15"/>
      <c r="EM511" s="15"/>
      <c r="EN511" s="15"/>
      <c r="EO511" s="15"/>
      <c r="EP511" s="15"/>
      <c r="EQ511" s="15"/>
      <c r="ER511" s="15"/>
      <c r="ES511" s="15"/>
      <c r="ET511" s="15"/>
      <c r="EU511" s="15"/>
      <c r="EV511" s="15"/>
      <c r="EW511" s="15"/>
      <c r="EX511" s="16"/>
      <c r="EY511" s="639"/>
    </row>
    <row r="512">
      <c r="A512" s="628"/>
      <c r="B512" s="642" t="s">
        <v>977</v>
      </c>
      <c r="C512" s="12"/>
      <c r="D512" s="638" t="str">
        <f>'3A 2025-2026 REPORTE CALIFICACI'!E6</f>
        <v>MAYELIN GARCIA</v>
      </c>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6"/>
      <c r="AL512" s="639"/>
      <c r="AM512" s="640"/>
      <c r="AN512" s="628"/>
      <c r="AO512" s="642" t="s">
        <v>977</v>
      </c>
      <c r="AP512" s="12"/>
      <c r="AQ512" s="638" t="str">
        <f>'3A 2025-2026 REPORTE CALIFICACI'!E6</f>
        <v>MAYELIN GARCIA</v>
      </c>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6"/>
      <c r="BY512" s="639"/>
      <c r="BZ512" s="640"/>
      <c r="CA512" s="628"/>
      <c r="CB512" s="642" t="s">
        <v>977</v>
      </c>
      <c r="CC512" s="12"/>
      <c r="CD512" s="638" t="str">
        <f>'3A 2025-2026 REPORTE CALIFICACI'!E6</f>
        <v>MAYELIN GARCIA</v>
      </c>
      <c r="CE512" s="15"/>
      <c r="CF512" s="15"/>
      <c r="CG512" s="15"/>
      <c r="CH512" s="15"/>
      <c r="CI512" s="15"/>
      <c r="CJ512" s="15"/>
      <c r="CK512" s="15"/>
      <c r="CL512" s="15"/>
      <c r="CM512" s="15"/>
      <c r="CN512" s="15"/>
      <c r="CO512" s="15"/>
      <c r="CP512" s="15"/>
      <c r="CQ512" s="15"/>
      <c r="CR512" s="15"/>
      <c r="CS512" s="15"/>
      <c r="CT512" s="15"/>
      <c r="CU512" s="15"/>
      <c r="CV512" s="15"/>
      <c r="CW512" s="15"/>
      <c r="CX512" s="15"/>
      <c r="CY512" s="15"/>
      <c r="CZ512" s="15"/>
      <c r="DA512" s="15"/>
      <c r="DB512" s="15"/>
      <c r="DC512" s="15"/>
      <c r="DD512" s="15"/>
      <c r="DE512" s="15"/>
      <c r="DF512" s="15"/>
      <c r="DG512" s="15"/>
      <c r="DH512" s="15"/>
      <c r="DI512" s="15"/>
      <c r="DJ512" s="15"/>
      <c r="DK512" s="16"/>
      <c r="DL512" s="639"/>
      <c r="DM512" s="640"/>
      <c r="DN512" s="628"/>
      <c r="DO512" s="642" t="s">
        <v>977</v>
      </c>
      <c r="DP512" s="12"/>
      <c r="DQ512" s="638" t="str">
        <f>'3A 2025-2026 REPORTE CALIFICACI'!E6</f>
        <v>MAYELIN GARCIA</v>
      </c>
      <c r="DR512" s="15"/>
      <c r="DS512" s="15"/>
      <c r="DT512" s="15"/>
      <c r="DU512" s="15"/>
      <c r="DV512" s="15"/>
      <c r="DW512" s="15"/>
      <c r="DX512" s="15"/>
      <c r="DY512" s="15"/>
      <c r="DZ512" s="15"/>
      <c r="EA512" s="15"/>
      <c r="EB512" s="15"/>
      <c r="EC512" s="15"/>
      <c r="ED512" s="15"/>
      <c r="EE512" s="15"/>
      <c r="EF512" s="15"/>
      <c r="EG512" s="15"/>
      <c r="EH512" s="15"/>
      <c r="EI512" s="15"/>
      <c r="EJ512" s="15"/>
      <c r="EK512" s="15"/>
      <c r="EL512" s="15"/>
      <c r="EM512" s="15"/>
      <c r="EN512" s="15"/>
      <c r="EO512" s="15"/>
      <c r="EP512" s="15"/>
      <c r="EQ512" s="15"/>
      <c r="ER512" s="15"/>
      <c r="ES512" s="15"/>
      <c r="ET512" s="15"/>
      <c r="EU512" s="15"/>
      <c r="EV512" s="15"/>
      <c r="EW512" s="15"/>
      <c r="EX512" s="16"/>
      <c r="EY512" s="639"/>
    </row>
    <row r="513">
      <c r="A513" s="628"/>
      <c r="B513" s="643"/>
      <c r="C513" s="643"/>
      <c r="D513" s="643"/>
      <c r="E513" s="643"/>
      <c r="F513" s="643"/>
      <c r="G513" s="643"/>
      <c r="H513" s="643"/>
      <c r="I513" s="643"/>
      <c r="J513" s="643"/>
      <c r="K513" s="643"/>
      <c r="L513" s="643"/>
      <c r="M513" s="643"/>
      <c r="N513" s="643"/>
      <c r="O513" s="643"/>
      <c r="P513" s="643"/>
      <c r="Q513" s="643"/>
      <c r="R513" s="643"/>
      <c r="S513" s="643"/>
      <c r="T513" s="643"/>
      <c r="U513" s="643"/>
      <c r="V513" s="643"/>
      <c r="W513" s="643"/>
      <c r="X513" s="643"/>
      <c r="Y513" s="643"/>
      <c r="Z513" s="643"/>
      <c r="AA513" s="643"/>
      <c r="AB513" s="643"/>
      <c r="AC513" s="643"/>
      <c r="AD513" s="643"/>
      <c r="AE513" s="643"/>
      <c r="AF513" s="643"/>
      <c r="AG513" s="643"/>
      <c r="AH513" s="643"/>
      <c r="AI513" s="643"/>
      <c r="AJ513" s="643"/>
      <c r="AK513" s="643"/>
      <c r="AL513" s="644"/>
      <c r="AM513" s="643"/>
      <c r="AN513" s="628"/>
      <c r="AO513" s="643"/>
      <c r="AP513" s="643"/>
      <c r="AQ513" s="643"/>
      <c r="AR513" s="643"/>
      <c r="AS513" s="643"/>
      <c r="AT513" s="643"/>
      <c r="AU513" s="643"/>
      <c r="AV513" s="643"/>
      <c r="AW513" s="643"/>
      <c r="AX513" s="643"/>
      <c r="AY513" s="643"/>
      <c r="AZ513" s="643"/>
      <c r="BA513" s="643"/>
      <c r="BB513" s="643"/>
      <c r="BC513" s="643"/>
      <c r="BD513" s="643"/>
      <c r="BE513" s="643"/>
      <c r="BF513" s="643"/>
      <c r="BG513" s="643"/>
      <c r="BH513" s="643"/>
      <c r="BI513" s="643"/>
      <c r="BJ513" s="643"/>
      <c r="BK513" s="643"/>
      <c r="BL513" s="643"/>
      <c r="BM513" s="643"/>
      <c r="BN513" s="643"/>
      <c r="BO513" s="643"/>
      <c r="BP513" s="643"/>
      <c r="BQ513" s="643"/>
      <c r="BR513" s="643"/>
      <c r="BS513" s="643"/>
      <c r="BT513" s="643"/>
      <c r="BU513" s="643"/>
      <c r="BV513" s="643"/>
      <c r="BW513" s="643"/>
      <c r="BX513" s="643"/>
      <c r="BY513" s="644"/>
      <c r="BZ513" s="643"/>
      <c r="CA513" s="628"/>
      <c r="CB513" s="643"/>
      <c r="CC513" s="643"/>
      <c r="CD513" s="643"/>
      <c r="CE513" s="643"/>
      <c r="CF513" s="643"/>
      <c r="CG513" s="643"/>
      <c r="CH513" s="643"/>
      <c r="CI513" s="643"/>
      <c r="CJ513" s="643"/>
      <c r="CK513" s="643"/>
      <c r="CL513" s="643"/>
      <c r="CM513" s="643"/>
      <c r="CN513" s="643"/>
      <c r="CO513" s="643"/>
      <c r="CP513" s="643"/>
      <c r="CQ513" s="643"/>
      <c r="CR513" s="643"/>
      <c r="CS513" s="643"/>
      <c r="CT513" s="643"/>
      <c r="CU513" s="643"/>
      <c r="CV513" s="643"/>
      <c r="CW513" s="643"/>
      <c r="CX513" s="643"/>
      <c r="CY513" s="643"/>
      <c r="CZ513" s="643"/>
      <c r="DA513" s="643"/>
      <c r="DB513" s="643"/>
      <c r="DC513" s="643"/>
      <c r="DD513" s="643"/>
      <c r="DE513" s="643"/>
      <c r="DF513" s="643"/>
      <c r="DG513" s="643"/>
      <c r="DH513" s="643"/>
      <c r="DI513" s="643"/>
      <c r="DJ513" s="643"/>
      <c r="DK513" s="643"/>
      <c r="DL513" s="644"/>
      <c r="DM513" s="643"/>
      <c r="DN513" s="628"/>
      <c r="DO513" s="643"/>
      <c r="DP513" s="643"/>
      <c r="DQ513" s="643"/>
      <c r="DR513" s="643"/>
      <c r="DS513" s="643"/>
      <c r="DT513" s="643"/>
      <c r="DU513" s="643"/>
      <c r="DV513" s="643"/>
      <c r="DW513" s="643"/>
      <c r="DX513" s="643"/>
      <c r="DY513" s="643"/>
      <c r="DZ513" s="643"/>
      <c r="EA513" s="643"/>
      <c r="EB513" s="643"/>
      <c r="EC513" s="643"/>
      <c r="ED513" s="643"/>
      <c r="EE513" s="643"/>
      <c r="EF513" s="643"/>
      <c r="EG513" s="643"/>
      <c r="EH513" s="643"/>
      <c r="EI513" s="643"/>
      <c r="EJ513" s="643"/>
      <c r="EK513" s="643"/>
      <c r="EL513" s="643"/>
      <c r="EM513" s="643"/>
      <c r="EN513" s="643"/>
      <c r="EO513" s="643"/>
      <c r="EP513" s="643"/>
      <c r="EQ513" s="643"/>
      <c r="ER513" s="643"/>
      <c r="ES513" s="643"/>
      <c r="ET513" s="643"/>
      <c r="EU513" s="643"/>
      <c r="EV513" s="643"/>
      <c r="EW513" s="643"/>
      <c r="EX513" s="643"/>
      <c r="EY513" s="644"/>
    </row>
    <row r="514">
      <c r="A514" s="628"/>
      <c r="B514" s="643"/>
      <c r="C514" s="643"/>
      <c r="D514" s="643"/>
      <c r="E514" s="643"/>
      <c r="F514" s="643"/>
      <c r="G514" s="643"/>
      <c r="H514" s="643"/>
      <c r="I514" s="643"/>
      <c r="J514" s="643"/>
      <c r="K514" s="643"/>
      <c r="L514" s="643"/>
      <c r="M514" s="643"/>
      <c r="N514" s="643"/>
      <c r="O514" s="643"/>
      <c r="P514" s="643"/>
      <c r="Q514" s="643"/>
      <c r="R514" s="643"/>
      <c r="S514" s="643"/>
      <c r="T514" s="643"/>
      <c r="U514" s="643"/>
      <c r="V514" s="643"/>
      <c r="W514" s="643"/>
      <c r="X514" s="643"/>
      <c r="Y514" s="643"/>
      <c r="Z514" s="643"/>
      <c r="AA514" s="643"/>
      <c r="AB514" s="643"/>
      <c r="AC514" s="643"/>
      <c r="AD514" s="643"/>
      <c r="AE514" s="643"/>
      <c r="AF514" s="643"/>
      <c r="AG514" s="643"/>
      <c r="AH514" s="643"/>
      <c r="AI514" s="643"/>
      <c r="AJ514" s="643"/>
      <c r="AK514" s="643"/>
      <c r="AL514" s="644"/>
      <c r="AM514" s="643"/>
      <c r="AN514" s="628"/>
      <c r="AO514" s="643"/>
      <c r="AP514" s="643"/>
      <c r="AQ514" s="643"/>
      <c r="AR514" s="643"/>
      <c r="AS514" s="643"/>
      <c r="AT514" s="643"/>
      <c r="AU514" s="643"/>
      <c r="AV514" s="643"/>
      <c r="AW514" s="643"/>
      <c r="AX514" s="643"/>
      <c r="AY514" s="643"/>
      <c r="AZ514" s="643"/>
      <c r="BA514" s="643"/>
      <c r="BB514" s="643"/>
      <c r="BC514" s="643"/>
      <c r="BD514" s="643"/>
      <c r="BE514" s="643"/>
      <c r="BF514" s="643"/>
      <c r="BG514" s="643"/>
      <c r="BH514" s="643"/>
      <c r="BI514" s="643"/>
      <c r="BJ514" s="643"/>
      <c r="BK514" s="643"/>
      <c r="BL514" s="643"/>
      <c r="BM514" s="643"/>
      <c r="BN514" s="643"/>
      <c r="BO514" s="643"/>
      <c r="BP514" s="643"/>
      <c r="BQ514" s="643"/>
      <c r="BR514" s="643"/>
      <c r="BS514" s="643"/>
      <c r="BT514" s="643"/>
      <c r="BU514" s="643"/>
      <c r="BV514" s="643"/>
      <c r="BW514" s="643"/>
      <c r="BX514" s="643"/>
      <c r="BY514" s="644"/>
      <c r="BZ514" s="643"/>
      <c r="CA514" s="628"/>
      <c r="CB514" s="643"/>
      <c r="CC514" s="643"/>
      <c r="CD514" s="643"/>
      <c r="CE514" s="643"/>
      <c r="CF514" s="643"/>
      <c r="CG514" s="643"/>
      <c r="CH514" s="643"/>
      <c r="CI514" s="643"/>
      <c r="CJ514" s="643"/>
      <c r="CK514" s="643"/>
      <c r="CL514" s="643"/>
      <c r="CM514" s="643"/>
      <c r="CN514" s="643"/>
      <c r="CO514" s="643"/>
      <c r="CP514" s="643"/>
      <c r="CQ514" s="643"/>
      <c r="CR514" s="643"/>
      <c r="CS514" s="643"/>
      <c r="CT514" s="643"/>
      <c r="CU514" s="643"/>
      <c r="CV514" s="643"/>
      <c r="CW514" s="643"/>
      <c r="CX514" s="643"/>
      <c r="CY514" s="643"/>
      <c r="CZ514" s="643"/>
      <c r="DA514" s="643"/>
      <c r="DB514" s="643"/>
      <c r="DC514" s="643"/>
      <c r="DD514" s="643"/>
      <c r="DE514" s="643"/>
      <c r="DF514" s="643"/>
      <c r="DG514" s="643"/>
      <c r="DH514" s="643"/>
      <c r="DI514" s="643"/>
      <c r="DJ514" s="643"/>
      <c r="DK514" s="643"/>
      <c r="DL514" s="644"/>
      <c r="DM514" s="643"/>
      <c r="DN514" s="628"/>
      <c r="DO514" s="643"/>
      <c r="DP514" s="643"/>
      <c r="DQ514" s="643"/>
      <c r="DR514" s="643"/>
      <c r="DS514" s="643"/>
      <c r="DT514" s="643"/>
      <c r="DU514" s="643"/>
      <c r="DV514" s="643"/>
      <c r="DW514" s="643"/>
      <c r="DX514" s="643"/>
      <c r="DY514" s="643"/>
      <c r="DZ514" s="643"/>
      <c r="EA514" s="643"/>
      <c r="EB514" s="643"/>
      <c r="EC514" s="643"/>
      <c r="ED514" s="643"/>
      <c r="EE514" s="643"/>
      <c r="EF514" s="643"/>
      <c r="EG514" s="643"/>
      <c r="EH514" s="643"/>
      <c r="EI514" s="643"/>
      <c r="EJ514" s="643"/>
      <c r="EK514" s="643"/>
      <c r="EL514" s="643"/>
      <c r="EM514" s="643"/>
      <c r="EN514" s="643"/>
      <c r="EO514" s="643"/>
      <c r="EP514" s="643"/>
      <c r="EQ514" s="643"/>
      <c r="ER514" s="643"/>
      <c r="ES514" s="643"/>
      <c r="ET514" s="643"/>
      <c r="EU514" s="643"/>
      <c r="EV514" s="643"/>
      <c r="EW514" s="643"/>
      <c r="EX514" s="643"/>
      <c r="EY514" s="644"/>
    </row>
    <row r="515">
      <c r="A515" s="645"/>
      <c r="B515" s="646" t="s">
        <v>1011</v>
      </c>
      <c r="C515" s="16"/>
      <c r="D515" s="646" t="s">
        <v>981</v>
      </c>
      <c r="E515" s="15"/>
      <c r="F515" s="15"/>
      <c r="G515" s="16"/>
      <c r="H515" s="646" t="s">
        <v>1012</v>
      </c>
      <c r="I515" s="15"/>
      <c r="J515" s="15"/>
      <c r="K515" s="16"/>
      <c r="L515" s="646" t="s">
        <v>983</v>
      </c>
      <c r="M515" s="15"/>
      <c r="N515" s="15"/>
      <c r="O515" s="16"/>
      <c r="P515" s="646" t="s">
        <v>984</v>
      </c>
      <c r="Q515" s="15"/>
      <c r="R515" s="15"/>
      <c r="S515" s="16"/>
      <c r="T515" s="647" t="s">
        <v>985</v>
      </c>
      <c r="U515" s="15"/>
      <c r="V515" s="15"/>
      <c r="W515" s="16"/>
      <c r="X515" s="648" t="s">
        <v>986</v>
      </c>
      <c r="Y515" s="648" t="s">
        <v>652</v>
      </c>
      <c r="Z515" s="646" t="s">
        <v>987</v>
      </c>
      <c r="AA515" s="15"/>
      <c r="AB515" s="15"/>
      <c r="AC515" s="16"/>
      <c r="AD515" s="646" t="s">
        <v>988</v>
      </c>
      <c r="AE515" s="15"/>
      <c r="AF515" s="15"/>
      <c r="AG515" s="16"/>
      <c r="AH515" s="646" t="s">
        <v>989</v>
      </c>
      <c r="AI515" s="16"/>
      <c r="AJ515" s="646" t="s">
        <v>656</v>
      </c>
      <c r="AK515" s="16"/>
      <c r="AL515" s="649"/>
      <c r="AM515" s="650"/>
      <c r="AN515" s="645"/>
      <c r="AO515" s="646" t="s">
        <v>1011</v>
      </c>
      <c r="AP515" s="16"/>
      <c r="AQ515" s="646" t="s">
        <v>981</v>
      </c>
      <c r="AR515" s="15"/>
      <c r="AS515" s="15"/>
      <c r="AT515" s="16"/>
      <c r="AU515" s="646" t="s">
        <v>1012</v>
      </c>
      <c r="AV515" s="15"/>
      <c r="AW515" s="15"/>
      <c r="AX515" s="16"/>
      <c r="AY515" s="646" t="s">
        <v>983</v>
      </c>
      <c r="AZ515" s="15"/>
      <c r="BA515" s="15"/>
      <c r="BB515" s="16"/>
      <c r="BC515" s="646" t="s">
        <v>984</v>
      </c>
      <c r="BD515" s="15"/>
      <c r="BE515" s="15"/>
      <c r="BF515" s="16"/>
      <c r="BG515" s="647" t="s">
        <v>985</v>
      </c>
      <c r="BH515" s="15"/>
      <c r="BI515" s="15"/>
      <c r="BJ515" s="16"/>
      <c r="BK515" s="648" t="s">
        <v>986</v>
      </c>
      <c r="BL515" s="648" t="s">
        <v>652</v>
      </c>
      <c r="BM515" s="646" t="s">
        <v>987</v>
      </c>
      <c r="BN515" s="15"/>
      <c r="BO515" s="15"/>
      <c r="BP515" s="16"/>
      <c r="BQ515" s="646" t="s">
        <v>988</v>
      </c>
      <c r="BR515" s="15"/>
      <c r="BS515" s="15"/>
      <c r="BT515" s="16"/>
      <c r="BU515" s="646" t="s">
        <v>989</v>
      </c>
      <c r="BV515" s="16"/>
      <c r="BW515" s="646" t="s">
        <v>656</v>
      </c>
      <c r="BX515" s="16"/>
      <c r="BY515" s="649"/>
      <c r="BZ515" s="650"/>
      <c r="CA515" s="645"/>
      <c r="CB515" s="646" t="s">
        <v>1011</v>
      </c>
      <c r="CC515" s="16"/>
      <c r="CD515" s="646" t="s">
        <v>981</v>
      </c>
      <c r="CE515" s="15"/>
      <c r="CF515" s="15"/>
      <c r="CG515" s="16"/>
      <c r="CH515" s="646" t="s">
        <v>1012</v>
      </c>
      <c r="CI515" s="15"/>
      <c r="CJ515" s="15"/>
      <c r="CK515" s="16"/>
      <c r="CL515" s="646" t="s">
        <v>983</v>
      </c>
      <c r="CM515" s="15"/>
      <c r="CN515" s="15"/>
      <c r="CO515" s="16"/>
      <c r="CP515" s="646" t="s">
        <v>984</v>
      </c>
      <c r="CQ515" s="15"/>
      <c r="CR515" s="15"/>
      <c r="CS515" s="16"/>
      <c r="CT515" s="647" t="s">
        <v>985</v>
      </c>
      <c r="CU515" s="15"/>
      <c r="CV515" s="15"/>
      <c r="CW515" s="16"/>
      <c r="CX515" s="648" t="s">
        <v>986</v>
      </c>
      <c r="CY515" s="648" t="s">
        <v>652</v>
      </c>
      <c r="CZ515" s="646" t="s">
        <v>987</v>
      </c>
      <c r="DA515" s="15"/>
      <c r="DB515" s="15"/>
      <c r="DC515" s="16"/>
      <c r="DD515" s="646" t="s">
        <v>988</v>
      </c>
      <c r="DE515" s="15"/>
      <c r="DF515" s="15"/>
      <c r="DG515" s="16"/>
      <c r="DH515" s="646" t="s">
        <v>989</v>
      </c>
      <c r="DI515" s="16"/>
      <c r="DJ515" s="646" t="s">
        <v>656</v>
      </c>
      <c r="DK515" s="16"/>
      <c r="DL515" s="649"/>
      <c r="DM515" s="650"/>
      <c r="DN515" s="645"/>
      <c r="DO515" s="646" t="s">
        <v>1011</v>
      </c>
      <c r="DP515" s="16"/>
      <c r="DQ515" s="646" t="s">
        <v>981</v>
      </c>
      <c r="DR515" s="15"/>
      <c r="DS515" s="15"/>
      <c r="DT515" s="16"/>
      <c r="DU515" s="646" t="s">
        <v>1012</v>
      </c>
      <c r="DV515" s="15"/>
      <c r="DW515" s="15"/>
      <c r="DX515" s="16"/>
      <c r="DY515" s="646" t="s">
        <v>983</v>
      </c>
      <c r="DZ515" s="15"/>
      <c r="EA515" s="15"/>
      <c r="EB515" s="16"/>
      <c r="EC515" s="646" t="s">
        <v>984</v>
      </c>
      <c r="ED515" s="15"/>
      <c r="EE515" s="15"/>
      <c r="EF515" s="16"/>
      <c r="EG515" s="647" t="s">
        <v>985</v>
      </c>
      <c r="EH515" s="15"/>
      <c r="EI515" s="15"/>
      <c r="EJ515" s="16"/>
      <c r="EK515" s="648" t="s">
        <v>986</v>
      </c>
      <c r="EL515" s="648" t="s">
        <v>652</v>
      </c>
      <c r="EM515" s="646" t="s">
        <v>987</v>
      </c>
      <c r="EN515" s="15"/>
      <c r="EO515" s="15"/>
      <c r="EP515" s="16"/>
      <c r="EQ515" s="646" t="s">
        <v>988</v>
      </c>
      <c r="ER515" s="15"/>
      <c r="ES515" s="15"/>
      <c r="ET515" s="16"/>
      <c r="EU515" s="646" t="s">
        <v>989</v>
      </c>
      <c r="EV515" s="16"/>
      <c r="EW515" s="646" t="s">
        <v>656</v>
      </c>
      <c r="EX515" s="16"/>
      <c r="EY515" s="649"/>
    </row>
    <row r="516" ht="130.5" customHeight="1">
      <c r="A516" s="651"/>
      <c r="B516" s="652" t="s">
        <v>1013</v>
      </c>
      <c r="C516" s="16"/>
      <c r="D516" s="653" t="s">
        <v>631</v>
      </c>
      <c r="E516" s="654" t="s">
        <v>633</v>
      </c>
      <c r="F516" s="653" t="s">
        <v>635</v>
      </c>
      <c r="G516" s="653" t="s">
        <v>637</v>
      </c>
      <c r="H516" s="653" t="s">
        <v>631</v>
      </c>
      <c r="I516" s="654" t="s">
        <v>633</v>
      </c>
      <c r="J516" s="653" t="s">
        <v>635</v>
      </c>
      <c r="K516" s="653" t="s">
        <v>637</v>
      </c>
      <c r="L516" s="653" t="s">
        <v>631</v>
      </c>
      <c r="M516" s="654" t="s">
        <v>633</v>
      </c>
      <c r="N516" s="653" t="s">
        <v>635</v>
      </c>
      <c r="O516" s="653" t="s">
        <v>637</v>
      </c>
      <c r="P516" s="653" t="s">
        <v>631</v>
      </c>
      <c r="Q516" s="654" t="s">
        <v>633</v>
      </c>
      <c r="R516" s="653" t="s">
        <v>635</v>
      </c>
      <c r="S516" s="652" t="s">
        <v>637</v>
      </c>
      <c r="T516" s="655" t="s">
        <v>991</v>
      </c>
      <c r="U516" s="654" t="s">
        <v>992</v>
      </c>
      <c r="V516" s="653" t="s">
        <v>993</v>
      </c>
      <c r="W516" s="653" t="s">
        <v>994</v>
      </c>
      <c r="X516" s="43"/>
      <c r="Y516" s="43"/>
      <c r="Z516" s="656" t="s">
        <v>995</v>
      </c>
      <c r="AA516" s="656" t="s">
        <v>734</v>
      </c>
      <c r="AB516" s="656" t="s">
        <v>996</v>
      </c>
      <c r="AC516" s="657" t="s">
        <v>665</v>
      </c>
      <c r="AD516" s="656" t="s">
        <v>997</v>
      </c>
      <c r="AE516" s="656" t="s">
        <v>998</v>
      </c>
      <c r="AF516" s="656" t="s">
        <v>999</v>
      </c>
      <c r="AG516" s="657" t="s">
        <v>669</v>
      </c>
      <c r="AH516" s="658" t="s">
        <v>1000</v>
      </c>
      <c r="AI516" s="653" t="s">
        <v>1001</v>
      </c>
      <c r="AJ516" s="658" t="s">
        <v>579</v>
      </c>
      <c r="AK516" s="658" t="s">
        <v>672</v>
      </c>
      <c r="AL516" s="659"/>
      <c r="AM516" s="660"/>
      <c r="AN516" s="651"/>
      <c r="AO516" s="652" t="s">
        <v>1013</v>
      </c>
      <c r="AP516" s="16"/>
      <c r="AQ516" s="653" t="s">
        <v>631</v>
      </c>
      <c r="AR516" s="654" t="s">
        <v>633</v>
      </c>
      <c r="AS516" s="653" t="s">
        <v>635</v>
      </c>
      <c r="AT516" s="653" t="s">
        <v>637</v>
      </c>
      <c r="AU516" s="653" t="s">
        <v>631</v>
      </c>
      <c r="AV516" s="654" t="s">
        <v>633</v>
      </c>
      <c r="AW516" s="653" t="s">
        <v>635</v>
      </c>
      <c r="AX516" s="653" t="s">
        <v>637</v>
      </c>
      <c r="AY516" s="653" t="s">
        <v>631</v>
      </c>
      <c r="AZ516" s="654" t="s">
        <v>633</v>
      </c>
      <c r="BA516" s="653" t="s">
        <v>635</v>
      </c>
      <c r="BB516" s="653" t="s">
        <v>637</v>
      </c>
      <c r="BC516" s="653" t="s">
        <v>631</v>
      </c>
      <c r="BD516" s="654" t="s">
        <v>633</v>
      </c>
      <c r="BE516" s="653" t="s">
        <v>635</v>
      </c>
      <c r="BF516" s="652" t="s">
        <v>637</v>
      </c>
      <c r="BG516" s="655" t="s">
        <v>991</v>
      </c>
      <c r="BH516" s="654" t="s">
        <v>992</v>
      </c>
      <c r="BI516" s="653" t="s">
        <v>993</v>
      </c>
      <c r="BJ516" s="653" t="s">
        <v>994</v>
      </c>
      <c r="BK516" s="43"/>
      <c r="BL516" s="43"/>
      <c r="BM516" s="656" t="s">
        <v>995</v>
      </c>
      <c r="BN516" s="656" t="s">
        <v>734</v>
      </c>
      <c r="BO516" s="656" t="s">
        <v>996</v>
      </c>
      <c r="BP516" s="657" t="s">
        <v>665</v>
      </c>
      <c r="BQ516" s="656" t="s">
        <v>997</v>
      </c>
      <c r="BR516" s="656" t="s">
        <v>998</v>
      </c>
      <c r="BS516" s="656" t="s">
        <v>999</v>
      </c>
      <c r="BT516" s="657" t="s">
        <v>669</v>
      </c>
      <c r="BU516" s="658" t="s">
        <v>1000</v>
      </c>
      <c r="BV516" s="653" t="s">
        <v>1001</v>
      </c>
      <c r="BW516" s="658" t="s">
        <v>579</v>
      </c>
      <c r="BX516" s="658" t="s">
        <v>672</v>
      </c>
      <c r="BY516" s="659"/>
      <c r="BZ516" s="660"/>
      <c r="CA516" s="651"/>
      <c r="CB516" s="652" t="s">
        <v>1013</v>
      </c>
      <c r="CC516" s="16"/>
      <c r="CD516" s="653" t="s">
        <v>631</v>
      </c>
      <c r="CE516" s="654" t="s">
        <v>633</v>
      </c>
      <c r="CF516" s="653" t="s">
        <v>635</v>
      </c>
      <c r="CG516" s="653" t="s">
        <v>637</v>
      </c>
      <c r="CH516" s="653" t="s">
        <v>631</v>
      </c>
      <c r="CI516" s="654" t="s">
        <v>633</v>
      </c>
      <c r="CJ516" s="653" t="s">
        <v>635</v>
      </c>
      <c r="CK516" s="653" t="s">
        <v>637</v>
      </c>
      <c r="CL516" s="653" t="s">
        <v>631</v>
      </c>
      <c r="CM516" s="654" t="s">
        <v>633</v>
      </c>
      <c r="CN516" s="653" t="s">
        <v>635</v>
      </c>
      <c r="CO516" s="653" t="s">
        <v>637</v>
      </c>
      <c r="CP516" s="653" t="s">
        <v>631</v>
      </c>
      <c r="CQ516" s="654" t="s">
        <v>633</v>
      </c>
      <c r="CR516" s="653" t="s">
        <v>635</v>
      </c>
      <c r="CS516" s="652" t="s">
        <v>637</v>
      </c>
      <c r="CT516" s="655" t="s">
        <v>991</v>
      </c>
      <c r="CU516" s="654" t="s">
        <v>992</v>
      </c>
      <c r="CV516" s="653" t="s">
        <v>993</v>
      </c>
      <c r="CW516" s="653" t="s">
        <v>994</v>
      </c>
      <c r="CX516" s="43"/>
      <c r="CY516" s="43"/>
      <c r="CZ516" s="656" t="s">
        <v>995</v>
      </c>
      <c r="DA516" s="656" t="s">
        <v>734</v>
      </c>
      <c r="DB516" s="656" t="s">
        <v>996</v>
      </c>
      <c r="DC516" s="657" t="s">
        <v>665</v>
      </c>
      <c r="DD516" s="656" t="s">
        <v>997</v>
      </c>
      <c r="DE516" s="656" t="s">
        <v>998</v>
      </c>
      <c r="DF516" s="656" t="s">
        <v>999</v>
      </c>
      <c r="DG516" s="657" t="s">
        <v>669</v>
      </c>
      <c r="DH516" s="658" t="s">
        <v>1000</v>
      </c>
      <c r="DI516" s="653" t="s">
        <v>1001</v>
      </c>
      <c r="DJ516" s="658" t="s">
        <v>579</v>
      </c>
      <c r="DK516" s="658" t="s">
        <v>672</v>
      </c>
      <c r="DL516" s="659"/>
      <c r="DM516" s="660"/>
      <c r="DN516" s="651"/>
      <c r="DO516" s="652" t="s">
        <v>1013</v>
      </c>
      <c r="DP516" s="16"/>
      <c r="DQ516" s="653" t="s">
        <v>631</v>
      </c>
      <c r="DR516" s="654" t="s">
        <v>633</v>
      </c>
      <c r="DS516" s="653" t="s">
        <v>635</v>
      </c>
      <c r="DT516" s="653" t="s">
        <v>637</v>
      </c>
      <c r="DU516" s="653" t="s">
        <v>631</v>
      </c>
      <c r="DV516" s="654" t="s">
        <v>633</v>
      </c>
      <c r="DW516" s="653" t="s">
        <v>635</v>
      </c>
      <c r="DX516" s="653" t="s">
        <v>637</v>
      </c>
      <c r="DY516" s="653" t="s">
        <v>631</v>
      </c>
      <c r="DZ516" s="654" t="s">
        <v>633</v>
      </c>
      <c r="EA516" s="653" t="s">
        <v>635</v>
      </c>
      <c r="EB516" s="653" t="s">
        <v>637</v>
      </c>
      <c r="EC516" s="653" t="s">
        <v>631</v>
      </c>
      <c r="ED516" s="654" t="s">
        <v>633</v>
      </c>
      <c r="EE516" s="653" t="s">
        <v>635</v>
      </c>
      <c r="EF516" s="652" t="s">
        <v>637</v>
      </c>
      <c r="EG516" s="655" t="s">
        <v>991</v>
      </c>
      <c r="EH516" s="654" t="s">
        <v>992</v>
      </c>
      <c r="EI516" s="653" t="s">
        <v>993</v>
      </c>
      <c r="EJ516" s="653" t="s">
        <v>994</v>
      </c>
      <c r="EK516" s="43"/>
      <c r="EL516" s="43"/>
      <c r="EM516" s="656" t="s">
        <v>995</v>
      </c>
      <c r="EN516" s="656" t="s">
        <v>734</v>
      </c>
      <c r="EO516" s="656" t="s">
        <v>996</v>
      </c>
      <c r="EP516" s="657" t="s">
        <v>665</v>
      </c>
      <c r="EQ516" s="656" t="s">
        <v>997</v>
      </c>
      <c r="ER516" s="656" t="s">
        <v>998</v>
      </c>
      <c r="ES516" s="656" t="s">
        <v>999</v>
      </c>
      <c r="ET516" s="657" t="s">
        <v>669</v>
      </c>
      <c r="EU516" s="658" t="s">
        <v>1000</v>
      </c>
      <c r="EV516" s="653" t="s">
        <v>1001</v>
      </c>
      <c r="EW516" s="658" t="s">
        <v>579</v>
      </c>
      <c r="EX516" s="658" t="s">
        <v>672</v>
      </c>
      <c r="EY516" s="659"/>
    </row>
    <row r="517" ht="52.5" customHeight="1">
      <c r="A517" s="661"/>
      <c r="B517" s="662" t="s">
        <v>1014</v>
      </c>
      <c r="C517" s="663" t="s">
        <v>980</v>
      </c>
      <c r="D517" s="664">
        <f>'3A 2025-2026 REPORTE CALIFICACI'!E51</f>
        <v>76</v>
      </c>
      <c r="E517" s="664">
        <f>'3A 2025-2026 REPORTE CALIFICACI'!F51</f>
        <v>78</v>
      </c>
      <c r="F517" s="665">
        <f>'3A 2025-2026 REPORTE CALIFICACI'!G51</f>
        <v>78</v>
      </c>
      <c r="G517" s="664">
        <f>'3A 2025-2026 REPORTE CALIFICACI'!H51</f>
        <v>0</v>
      </c>
      <c r="H517" s="664">
        <f>'3A 2025-2026 REPORTE CALIFICACI'!I51</f>
        <v>80</v>
      </c>
      <c r="I517" s="664">
        <f>'3A 2025-2026 REPORTE CALIFICACI'!J51</f>
        <v>85</v>
      </c>
      <c r="J517" s="664">
        <f>'3A 2025-2026 REPORTE CALIFICACI'!K51</f>
        <v>78</v>
      </c>
      <c r="K517" s="664">
        <f>'3A 2025-2026 REPORTE CALIFICACI'!L51</f>
        <v>0</v>
      </c>
      <c r="L517" s="664">
        <f>'3A 2025-2026 REPORTE CALIFICACI'!M51</f>
        <v>80</v>
      </c>
      <c r="M517" s="664">
        <f>'3A 2025-2026 REPORTE CALIFICACI'!N51</f>
        <v>85</v>
      </c>
      <c r="N517" s="664">
        <f>'3A 2025-2026 REPORTE CALIFICACI'!O51</f>
        <v>82</v>
      </c>
      <c r="O517" s="664">
        <f>'3A 2025-2026 REPORTE CALIFICACI'!P51</f>
        <v>0</v>
      </c>
      <c r="P517" s="664">
        <f>'3A 2025-2026 REPORTE CALIFICACI'!Q51</f>
        <v>78</v>
      </c>
      <c r="Q517" s="664">
        <f>'3A 2025-2026 REPORTE CALIFICACI'!R51</f>
        <v>91</v>
      </c>
      <c r="R517" s="664">
        <f>'3A 2025-2026 REPORTE CALIFICACI'!S51</f>
        <v>82</v>
      </c>
      <c r="S517" s="664">
        <f>'3A 2025-2026 REPORTE CALIFICACI'!T51</f>
        <v>0</v>
      </c>
      <c r="T517" s="664"/>
      <c r="U517" s="664"/>
      <c r="V517" s="664"/>
      <c r="W517" s="664"/>
      <c r="X517" s="664"/>
      <c r="Y517" s="664"/>
      <c r="Z517" s="664"/>
      <c r="AA517" s="664"/>
      <c r="AB517" s="664"/>
      <c r="AC517" s="664"/>
      <c r="AD517" s="664"/>
      <c r="AE517" s="664"/>
      <c r="AF517" s="664"/>
      <c r="AG517" s="664"/>
      <c r="AH517" s="664"/>
      <c r="AI517" s="664"/>
      <c r="AJ517" s="664"/>
      <c r="AK517" s="664"/>
      <c r="AL517" s="666"/>
      <c r="AM517" s="667"/>
      <c r="AN517" s="661"/>
      <c r="AO517" s="662" t="s">
        <v>1014</v>
      </c>
      <c r="AP517" s="663" t="s">
        <v>980</v>
      </c>
      <c r="AQ517" s="664">
        <f>'3A 2025-2026 REPORTE CALIFICACI'!E52</f>
        <v>77</v>
      </c>
      <c r="AR517" s="664">
        <f>'3A 2025-2026 REPORTE CALIFICACI'!F52</f>
        <v>74</v>
      </c>
      <c r="AS517" s="665">
        <f>'3A 2025-2026 REPORTE CALIFICACI'!G52</f>
        <v>71</v>
      </c>
      <c r="AT517" s="664">
        <f>'3A 2025-2026 REPORTE CALIFICACI'!H52</f>
        <v>0</v>
      </c>
      <c r="AU517" s="664">
        <f>'3A 2025-2026 REPORTE CALIFICACI'!I52</f>
        <v>78</v>
      </c>
      <c r="AV517" s="664">
        <f>'3A 2025-2026 REPORTE CALIFICACI'!J52</f>
        <v>75</v>
      </c>
      <c r="AW517" s="664">
        <f>'3A 2025-2026 REPORTE CALIFICACI'!K52</f>
        <v>60</v>
      </c>
      <c r="AX517" s="664">
        <f>'3A 2025-2026 REPORTE CALIFICACI'!L52</f>
        <v>0</v>
      </c>
      <c r="AY517" s="664">
        <f>'3A 2025-2026 REPORTE CALIFICACI'!M52</f>
        <v>86</v>
      </c>
      <c r="AZ517" s="664">
        <f>'3A 2025-2026 REPORTE CALIFICACI'!N52</f>
        <v>74</v>
      </c>
      <c r="BA517" s="664">
        <f>'3A 2025-2026 REPORTE CALIFICACI'!O52</f>
        <v>88</v>
      </c>
      <c r="BB517" s="664">
        <f>'3A 2025-2026 REPORTE CALIFICACI'!P52</f>
        <v>0</v>
      </c>
      <c r="BC517" s="664">
        <f>'3A 2025-2026 REPORTE CALIFICACI'!Q52</f>
        <v>82</v>
      </c>
      <c r="BD517" s="664">
        <f>'3A 2025-2026 REPORTE CALIFICACI'!R52</f>
        <v>73</v>
      </c>
      <c r="BE517" s="664">
        <f>'3A 2025-2026 REPORTE CALIFICACI'!S52</f>
        <v>80</v>
      </c>
      <c r="BF517" s="664">
        <f>'3A 2025-2026 REPORTE CALIFICACI'!T52</f>
        <v>0</v>
      </c>
      <c r="BG517" s="664"/>
      <c r="BH517" s="664"/>
      <c r="BI517" s="664"/>
      <c r="BJ517" s="664"/>
      <c r="BK517" s="664"/>
      <c r="BL517" s="664"/>
      <c r="BM517" s="664"/>
      <c r="BN517" s="664"/>
      <c r="BO517" s="664"/>
      <c r="BP517" s="664"/>
      <c r="BQ517" s="664"/>
      <c r="BR517" s="664"/>
      <c r="BS517" s="664"/>
      <c r="BT517" s="664"/>
      <c r="BU517" s="664"/>
      <c r="BV517" s="664"/>
      <c r="BW517" s="664"/>
      <c r="BX517" s="664"/>
      <c r="BY517" s="666"/>
      <c r="BZ517" s="667"/>
      <c r="CA517" s="661"/>
      <c r="CB517" s="662" t="s">
        <v>1014</v>
      </c>
      <c r="CC517" s="663" t="s">
        <v>980</v>
      </c>
      <c r="CD517" s="664">
        <f>'3A 2025-2026 REPORTE CALIFICACI'!E53</f>
        <v>71</v>
      </c>
      <c r="CE517" s="664">
        <f>'3A 2025-2026 REPORTE CALIFICACI'!F53</f>
        <v>40</v>
      </c>
      <c r="CF517" s="665">
        <f>'3A 2025-2026 REPORTE CALIFICACI'!G53</f>
        <v>60</v>
      </c>
      <c r="CG517" s="664">
        <f>'3A 2025-2026 REPORTE CALIFICACI'!H53</f>
        <v>0</v>
      </c>
      <c r="CH517" s="664">
        <f>'3A 2025-2026 REPORTE CALIFICACI'!I53</f>
        <v>56</v>
      </c>
      <c r="CI517" s="664">
        <f>'3A 2025-2026 REPORTE CALIFICACI'!J53</f>
        <v>62</v>
      </c>
      <c r="CJ517" s="664">
        <f>'3A 2025-2026 REPORTE CALIFICACI'!K53</f>
        <v>60</v>
      </c>
      <c r="CK517" s="664">
        <f>'3A 2025-2026 REPORTE CALIFICACI'!L53</f>
        <v>0</v>
      </c>
      <c r="CL517" s="664">
        <f>'3A 2025-2026 REPORTE CALIFICACI'!M53</f>
        <v>76</v>
      </c>
      <c r="CM517" s="664">
        <f>'3A 2025-2026 REPORTE CALIFICACI'!N53</f>
        <v>64</v>
      </c>
      <c r="CN517" s="664">
        <f>'3A 2025-2026 REPORTE CALIFICACI'!O53</f>
        <v>78</v>
      </c>
      <c r="CO517" s="664">
        <f>'3A 2025-2026 REPORTE CALIFICACI'!P53</f>
        <v>0</v>
      </c>
      <c r="CP517" s="664">
        <f>'3A 2025-2026 REPORTE CALIFICACI'!Q53</f>
        <v>70</v>
      </c>
      <c r="CQ517" s="664">
        <f>'3A 2025-2026 REPORTE CALIFICACI'!R53</f>
        <v>61</v>
      </c>
      <c r="CR517" s="664">
        <f>'3A 2025-2026 REPORTE CALIFICACI'!S53</f>
        <v>77</v>
      </c>
      <c r="CS517" s="664">
        <f>'3A 2025-2026 REPORTE CALIFICACI'!T53</f>
        <v>0</v>
      </c>
      <c r="CT517" s="664"/>
      <c r="CU517" s="664"/>
      <c r="CV517" s="664"/>
      <c r="CW517" s="664"/>
      <c r="CX517" s="664"/>
      <c r="CY517" s="664"/>
      <c r="CZ517" s="664"/>
      <c r="DA517" s="664"/>
      <c r="DB517" s="664"/>
      <c r="DC517" s="664"/>
      <c r="DD517" s="664"/>
      <c r="DE517" s="664"/>
      <c r="DF517" s="664"/>
      <c r="DG517" s="664"/>
      <c r="DH517" s="664"/>
      <c r="DI517" s="664"/>
      <c r="DJ517" s="664"/>
      <c r="DK517" s="664"/>
      <c r="DL517" s="666"/>
      <c r="DM517" s="667"/>
      <c r="DN517" s="661"/>
      <c r="DO517" s="662" t="s">
        <v>1014</v>
      </c>
      <c r="DP517" s="663" t="s">
        <v>980</v>
      </c>
      <c r="DQ517" s="664">
        <f>'3A 2025-2026 REPORTE CALIFICACI'!E54</f>
        <v>82</v>
      </c>
      <c r="DR517" s="664">
        <f>'3A 2025-2026 REPORTE CALIFICACI'!F54</f>
        <v>85</v>
      </c>
      <c r="DS517" s="665">
        <f>'3A 2025-2026 REPORTE CALIFICACI'!G54</f>
        <v>81</v>
      </c>
      <c r="DT517" s="664">
        <f>'3A 2025-2026 REPORTE CALIFICACI'!H54</f>
        <v>0</v>
      </c>
      <c r="DU517" s="664">
        <f>'3A 2025-2026 REPORTE CALIFICACI'!I54</f>
        <v>80</v>
      </c>
      <c r="DV517" s="664">
        <f>'3A 2025-2026 REPORTE CALIFICACI'!J54</f>
        <v>90</v>
      </c>
      <c r="DW517" s="664">
        <f>'3A 2025-2026 REPORTE CALIFICACI'!K54</f>
        <v>88</v>
      </c>
      <c r="DX517" s="664">
        <f>'3A 2025-2026 REPORTE CALIFICACI'!L54</f>
        <v>0</v>
      </c>
      <c r="DY517" s="664">
        <f>'3A 2025-2026 REPORTE CALIFICACI'!M54</f>
        <v>91</v>
      </c>
      <c r="DZ517" s="664">
        <f>'3A 2025-2026 REPORTE CALIFICACI'!N54</f>
        <v>90</v>
      </c>
      <c r="EA517" s="664">
        <f>'3A 2025-2026 REPORTE CALIFICACI'!O54</f>
        <v>92</v>
      </c>
      <c r="EB517" s="664">
        <f>'3A 2025-2026 REPORTE CALIFICACI'!P54</f>
        <v>0</v>
      </c>
      <c r="EC517" s="664">
        <f>'3A 2025-2026 REPORTE CALIFICACI'!Q54</f>
        <v>93</v>
      </c>
      <c r="ED517" s="664">
        <f>'3A 2025-2026 REPORTE CALIFICACI'!R54</f>
        <v>97</v>
      </c>
      <c r="EE517" s="664">
        <f>'3A 2025-2026 REPORTE CALIFICACI'!S54</f>
        <v>95</v>
      </c>
      <c r="EF517" s="664">
        <f>'3A 2025-2026 REPORTE CALIFICACI'!T54</f>
        <v>0</v>
      </c>
      <c r="EG517" s="664"/>
      <c r="EH517" s="664"/>
      <c r="EI517" s="664"/>
      <c r="EJ517" s="664"/>
      <c r="EK517" s="664"/>
      <c r="EL517" s="664"/>
      <c r="EM517" s="664"/>
      <c r="EN517" s="664"/>
      <c r="EO517" s="664"/>
      <c r="EP517" s="664"/>
      <c r="EQ517" s="664"/>
      <c r="ER517" s="664"/>
      <c r="ES517" s="664"/>
      <c r="ET517" s="664"/>
      <c r="EU517" s="664"/>
      <c r="EV517" s="664"/>
      <c r="EW517" s="664"/>
      <c r="EX517" s="664"/>
      <c r="EY517" s="666"/>
    </row>
    <row r="518" ht="75.0" customHeight="1">
      <c r="A518" s="661"/>
      <c r="B518" s="47"/>
      <c r="C518" s="663" t="s">
        <v>1015</v>
      </c>
      <c r="D518" s="664">
        <f>'3A 2025-2026 REPORTE CALIFICACI'!AM51</f>
        <v>0</v>
      </c>
      <c r="E518" s="664">
        <f>'3A 2025-2026 REPORTE CALIFICACI'!AN51</f>
        <v>0</v>
      </c>
      <c r="F518" s="664">
        <f>'3A 2025-2026 REPORTE CALIFICACI'!AO51</f>
        <v>0</v>
      </c>
      <c r="G518" s="664">
        <f>'3A 2025-2026 REPORTE CALIFICACI'!AP51</f>
        <v>0</v>
      </c>
      <c r="H518" s="664">
        <f>'3A 2025-2026 REPORTE CALIFICACI'!AQ51</f>
        <v>0</v>
      </c>
      <c r="I518" s="664">
        <f>'3A 2025-2026 REPORTE CALIFICACI'!AR51</f>
        <v>0</v>
      </c>
      <c r="J518" s="664">
        <f>'3A 2025-2026 REPORTE CALIFICACI'!AS51</f>
        <v>0</v>
      </c>
      <c r="K518" s="664">
        <f>'3A 2025-2026 REPORTE CALIFICACI'!AT51</f>
        <v>0</v>
      </c>
      <c r="L518" s="664">
        <f>'3A 2025-2026 REPORTE CALIFICACI'!AU51</f>
        <v>0</v>
      </c>
      <c r="M518" s="664">
        <f>'3A 2025-2026 REPORTE CALIFICACI'!AV51</f>
        <v>0</v>
      </c>
      <c r="N518" s="664">
        <f>'3A 2025-2026 REPORTE CALIFICACI'!AW51</f>
        <v>0</v>
      </c>
      <c r="O518" s="664">
        <f>'3A 2025-2026 REPORTE CALIFICACI'!AX51</f>
        <v>0</v>
      </c>
      <c r="P518" s="664">
        <f>'3A 2025-2026 REPORTE CALIFICACI'!AY51</f>
        <v>0</v>
      </c>
      <c r="Q518" s="664">
        <f>'3A 2025-2026 REPORTE CALIFICACI'!AZ51</f>
        <v>0</v>
      </c>
      <c r="R518" s="664">
        <f>'3A 2025-2026 REPORTE CALIFICACI'!BA51</f>
        <v>0</v>
      </c>
      <c r="S518" s="664">
        <f>'3A 2025-2026 REPORTE CALIFICACI'!BB51</f>
        <v>0</v>
      </c>
      <c r="T518" s="664"/>
      <c r="U518" s="664"/>
      <c r="V518" s="664"/>
      <c r="W518" s="664"/>
      <c r="X518" s="664"/>
      <c r="Y518" s="664"/>
      <c r="Z518" s="664"/>
      <c r="AA518" s="664"/>
      <c r="AB518" s="664"/>
      <c r="AC518" s="664"/>
      <c r="AD518" s="664"/>
      <c r="AE518" s="664"/>
      <c r="AF518" s="664"/>
      <c r="AG518" s="664"/>
      <c r="AH518" s="664"/>
      <c r="AI518" s="664"/>
      <c r="AJ518" s="664"/>
      <c r="AK518" s="664"/>
      <c r="AL518" s="666"/>
      <c r="AM518" s="667"/>
      <c r="AN518" s="661"/>
      <c r="AO518" s="47"/>
      <c r="AP518" s="663" t="s">
        <v>1015</v>
      </c>
      <c r="AQ518" s="664">
        <f>'3A 2025-2026 REPORTE CALIFICACI'!AM52</f>
        <v>0</v>
      </c>
      <c r="AR518" s="664">
        <f>'3A 2025-2026 REPORTE CALIFICACI'!AN52</f>
        <v>0</v>
      </c>
      <c r="AS518" s="664">
        <f>'3A 2025-2026 REPORTE CALIFICACI'!AO52</f>
        <v>0</v>
      </c>
      <c r="AT518" s="664">
        <f>'3A 2025-2026 REPORTE CALIFICACI'!AP52</f>
        <v>0</v>
      </c>
      <c r="AU518" s="664">
        <f>'3A 2025-2026 REPORTE CALIFICACI'!AQ52</f>
        <v>0</v>
      </c>
      <c r="AV518" s="664">
        <f>'3A 2025-2026 REPORTE CALIFICACI'!AR52</f>
        <v>0</v>
      </c>
      <c r="AW518" s="664">
        <f>'3A 2025-2026 REPORTE CALIFICACI'!AS52</f>
        <v>0</v>
      </c>
      <c r="AX518" s="664">
        <f>'3A 2025-2026 REPORTE CALIFICACI'!AT52</f>
        <v>0</v>
      </c>
      <c r="AY518" s="664">
        <f>'3A 2025-2026 REPORTE CALIFICACI'!AU52</f>
        <v>0</v>
      </c>
      <c r="AZ518" s="664">
        <f>'3A 2025-2026 REPORTE CALIFICACI'!AV52</f>
        <v>0</v>
      </c>
      <c r="BA518" s="664">
        <f>'3A 2025-2026 REPORTE CALIFICACI'!AW52</f>
        <v>0</v>
      </c>
      <c r="BB518" s="664">
        <f>'3A 2025-2026 REPORTE CALIFICACI'!AX52</f>
        <v>0</v>
      </c>
      <c r="BC518" s="664">
        <f>'3A 2025-2026 REPORTE CALIFICACI'!AY52</f>
        <v>0</v>
      </c>
      <c r="BD518" s="664">
        <f>'3A 2025-2026 REPORTE CALIFICACI'!AZ52</f>
        <v>0</v>
      </c>
      <c r="BE518" s="664">
        <f>'3A 2025-2026 REPORTE CALIFICACI'!BA52</f>
        <v>0</v>
      </c>
      <c r="BF518" s="664">
        <f>'3A 2025-2026 REPORTE CALIFICACI'!BB52</f>
        <v>0</v>
      </c>
      <c r="BG518" s="664"/>
      <c r="BH518" s="664"/>
      <c r="BI518" s="664"/>
      <c r="BJ518" s="664"/>
      <c r="BK518" s="664"/>
      <c r="BL518" s="664"/>
      <c r="BM518" s="664"/>
      <c r="BN518" s="664"/>
      <c r="BO518" s="664"/>
      <c r="BP518" s="664"/>
      <c r="BQ518" s="664"/>
      <c r="BR518" s="664"/>
      <c r="BS518" s="664"/>
      <c r="BT518" s="664"/>
      <c r="BU518" s="664"/>
      <c r="BV518" s="664"/>
      <c r="BW518" s="664"/>
      <c r="BX518" s="664"/>
      <c r="BY518" s="666"/>
      <c r="BZ518" s="667"/>
      <c r="CA518" s="661"/>
      <c r="CB518" s="47"/>
      <c r="CC518" s="663" t="s">
        <v>1015</v>
      </c>
      <c r="CD518" s="664">
        <f>'3A 2025-2026 REPORTE CALIFICACI'!AM53</f>
        <v>0</v>
      </c>
      <c r="CE518" s="664">
        <f>'3A 2025-2026 REPORTE CALIFICACI'!AN53</f>
        <v>0</v>
      </c>
      <c r="CF518" s="664">
        <f>'3A 2025-2026 REPORTE CALIFICACI'!AO53</f>
        <v>0</v>
      </c>
      <c r="CG518" s="664">
        <f>'3A 2025-2026 REPORTE CALIFICACI'!AP53</f>
        <v>0</v>
      </c>
      <c r="CH518" s="664">
        <f>'3A 2025-2026 REPORTE CALIFICACI'!AQ53</f>
        <v>0</v>
      </c>
      <c r="CI518" s="664">
        <f>'3A 2025-2026 REPORTE CALIFICACI'!AR53</f>
        <v>0</v>
      </c>
      <c r="CJ518" s="664">
        <f>'3A 2025-2026 REPORTE CALIFICACI'!AS53</f>
        <v>0</v>
      </c>
      <c r="CK518" s="664">
        <f>'3A 2025-2026 REPORTE CALIFICACI'!AT53</f>
        <v>0</v>
      </c>
      <c r="CL518" s="664">
        <f>'3A 2025-2026 REPORTE CALIFICACI'!AU53</f>
        <v>0</v>
      </c>
      <c r="CM518" s="664">
        <f>'3A 2025-2026 REPORTE CALIFICACI'!AV53</f>
        <v>0</v>
      </c>
      <c r="CN518" s="664">
        <f>'3A 2025-2026 REPORTE CALIFICACI'!AW53</f>
        <v>0</v>
      </c>
      <c r="CO518" s="664">
        <f>'3A 2025-2026 REPORTE CALIFICACI'!AX53</f>
        <v>0</v>
      </c>
      <c r="CP518" s="664">
        <f>'3A 2025-2026 REPORTE CALIFICACI'!AY53</f>
        <v>0</v>
      </c>
      <c r="CQ518" s="664">
        <f>'3A 2025-2026 REPORTE CALIFICACI'!AZ53</f>
        <v>0</v>
      </c>
      <c r="CR518" s="664">
        <f>'3A 2025-2026 REPORTE CALIFICACI'!BA53</f>
        <v>0</v>
      </c>
      <c r="CS518" s="664">
        <f>'3A 2025-2026 REPORTE CALIFICACI'!BB53</f>
        <v>0</v>
      </c>
      <c r="CT518" s="664"/>
      <c r="CU518" s="664"/>
      <c r="CV518" s="664"/>
      <c r="CW518" s="664"/>
      <c r="CX518" s="664"/>
      <c r="CY518" s="664"/>
      <c r="CZ518" s="664"/>
      <c r="DA518" s="664"/>
      <c r="DB518" s="664"/>
      <c r="DC518" s="664"/>
      <c r="DD518" s="664"/>
      <c r="DE518" s="664"/>
      <c r="DF518" s="664"/>
      <c r="DG518" s="664"/>
      <c r="DH518" s="664"/>
      <c r="DI518" s="664"/>
      <c r="DJ518" s="664"/>
      <c r="DK518" s="664"/>
      <c r="DL518" s="666"/>
      <c r="DM518" s="667"/>
      <c r="DN518" s="661"/>
      <c r="DO518" s="47"/>
      <c r="DP518" s="663" t="s">
        <v>1015</v>
      </c>
      <c r="DQ518" s="664">
        <f>'3A 2025-2026 REPORTE CALIFICACI'!AM54</f>
        <v>0</v>
      </c>
      <c r="DR518" s="664">
        <f>'3A 2025-2026 REPORTE CALIFICACI'!AN54</f>
        <v>0</v>
      </c>
      <c r="DS518" s="664">
        <f>'3A 2025-2026 REPORTE CALIFICACI'!AO54</f>
        <v>0</v>
      </c>
      <c r="DT518" s="664">
        <f>'3A 2025-2026 REPORTE CALIFICACI'!AP54</f>
        <v>0</v>
      </c>
      <c r="DU518" s="664">
        <f>'3A 2025-2026 REPORTE CALIFICACI'!AQ54</f>
        <v>0</v>
      </c>
      <c r="DV518" s="664">
        <f>'3A 2025-2026 REPORTE CALIFICACI'!AR54</f>
        <v>0</v>
      </c>
      <c r="DW518" s="664">
        <f>'3A 2025-2026 REPORTE CALIFICACI'!AS54</f>
        <v>0</v>
      </c>
      <c r="DX518" s="664">
        <f>'3A 2025-2026 REPORTE CALIFICACI'!AT54</f>
        <v>0</v>
      </c>
      <c r="DY518" s="664">
        <f>'3A 2025-2026 REPORTE CALIFICACI'!AU54</f>
        <v>0</v>
      </c>
      <c r="DZ518" s="664">
        <f>'3A 2025-2026 REPORTE CALIFICACI'!AV54</f>
        <v>0</v>
      </c>
      <c r="EA518" s="664">
        <f>'3A 2025-2026 REPORTE CALIFICACI'!AW54</f>
        <v>0</v>
      </c>
      <c r="EB518" s="664">
        <f>'3A 2025-2026 REPORTE CALIFICACI'!AX54</f>
        <v>0</v>
      </c>
      <c r="EC518" s="664">
        <f>'3A 2025-2026 REPORTE CALIFICACI'!AY54</f>
        <v>0</v>
      </c>
      <c r="ED518" s="664">
        <f>'3A 2025-2026 REPORTE CALIFICACI'!AZ54</f>
        <v>0</v>
      </c>
      <c r="EE518" s="664">
        <f>'3A 2025-2026 REPORTE CALIFICACI'!BA54</f>
        <v>0</v>
      </c>
      <c r="EF518" s="664">
        <f>'3A 2025-2026 REPORTE CALIFICACI'!BB54</f>
        <v>0</v>
      </c>
      <c r="EG518" s="664"/>
      <c r="EH518" s="664"/>
      <c r="EI518" s="664"/>
      <c r="EJ518" s="664"/>
      <c r="EK518" s="664"/>
      <c r="EL518" s="664"/>
      <c r="EM518" s="664"/>
      <c r="EN518" s="664"/>
      <c r="EO518" s="664"/>
      <c r="EP518" s="664"/>
      <c r="EQ518" s="664"/>
      <c r="ER518" s="664"/>
      <c r="ES518" s="664"/>
      <c r="ET518" s="664"/>
      <c r="EU518" s="664"/>
      <c r="EV518" s="664"/>
      <c r="EW518" s="664"/>
      <c r="EX518" s="664"/>
      <c r="EY518" s="666"/>
    </row>
    <row r="519" ht="72.0" customHeight="1">
      <c r="A519" s="661"/>
      <c r="B519" s="47"/>
      <c r="C519" s="663" t="s">
        <v>1016</v>
      </c>
      <c r="D519" s="664">
        <f>'3A 2025-2026 REPORTE CALIFICACI'!BU51</f>
        <v>78</v>
      </c>
      <c r="E519" s="664">
        <f>'3A 2025-2026 REPORTE CALIFICACI'!BV51</f>
        <v>70</v>
      </c>
      <c r="F519" s="664">
        <f>'3A 2025-2026 REPORTE CALIFICACI'!BW51</f>
        <v>71</v>
      </c>
      <c r="G519" s="664">
        <f>'3A 2025-2026 REPORTE CALIFICACI'!BX51</f>
        <v>0</v>
      </c>
      <c r="H519" s="664">
        <f>'3A 2025-2026 REPORTE CALIFICACI'!BY51</f>
        <v>76</v>
      </c>
      <c r="I519" s="664">
        <f>'3A 2025-2026 REPORTE CALIFICACI'!BZ51</f>
        <v>71</v>
      </c>
      <c r="J519" s="664">
        <f>'3A 2025-2026 REPORTE CALIFICACI'!CA51</f>
        <v>70</v>
      </c>
      <c r="K519" s="664">
        <f>'3A 2025-2026 REPORTE CALIFICACI'!CB51</f>
        <v>0</v>
      </c>
      <c r="L519" s="664">
        <f>'3A 2025-2026 REPORTE CALIFICACI'!CC51</f>
        <v>74</v>
      </c>
      <c r="M519" s="664">
        <f>'3A 2025-2026 REPORTE CALIFICACI'!CD51</f>
        <v>75</v>
      </c>
      <c r="N519" s="664">
        <f>'3A 2025-2026 REPORTE CALIFICACI'!CE51</f>
        <v>72</v>
      </c>
      <c r="O519" s="664">
        <f>'3A 2025-2026 REPORTE CALIFICACI'!CF51</f>
        <v>0</v>
      </c>
      <c r="P519" s="664">
        <f>'3A 2025-2026 REPORTE CALIFICACI'!CG51</f>
        <v>75</v>
      </c>
      <c r="Q519" s="664">
        <f>'3A 2025-2026 REPORTE CALIFICACI'!CH51</f>
        <v>76</v>
      </c>
      <c r="R519" s="664">
        <f>'3A 2025-2026 REPORTE CALIFICACI'!CI51</f>
        <v>71</v>
      </c>
      <c r="S519" s="664">
        <f>'3A 2025-2026 REPORTE CALIFICACI'!CJ51</f>
        <v>0</v>
      </c>
      <c r="T519" s="664"/>
      <c r="U519" s="664"/>
      <c r="V519" s="664"/>
      <c r="W519" s="664"/>
      <c r="X519" s="664"/>
      <c r="Y519" s="664"/>
      <c r="Z519" s="664"/>
      <c r="AA519" s="664"/>
      <c r="AB519" s="664"/>
      <c r="AC519" s="664"/>
      <c r="AD519" s="664"/>
      <c r="AE519" s="664"/>
      <c r="AF519" s="664"/>
      <c r="AG519" s="664"/>
      <c r="AH519" s="664"/>
      <c r="AI519" s="664"/>
      <c r="AJ519" s="664"/>
      <c r="AK519" s="664"/>
      <c r="AL519" s="666"/>
      <c r="AM519" s="667"/>
      <c r="AN519" s="661"/>
      <c r="AO519" s="47"/>
      <c r="AP519" s="663" t="s">
        <v>1016</v>
      </c>
      <c r="AQ519" s="664">
        <f>'3A 2025-2026 REPORTE CALIFICACI'!BU52</f>
        <v>70</v>
      </c>
      <c r="AR519" s="664">
        <f>'3A 2025-2026 REPORTE CALIFICACI'!BV52</f>
        <v>70</v>
      </c>
      <c r="AS519" s="664">
        <f>'3A 2025-2026 REPORTE CALIFICACI'!BW52</f>
        <v>50</v>
      </c>
      <c r="AT519" s="664">
        <f>'3A 2025-2026 REPORTE CALIFICACI'!BX52</f>
        <v>0</v>
      </c>
      <c r="AU519" s="664">
        <f>'3A 2025-2026 REPORTE CALIFICACI'!BY52</f>
        <v>70</v>
      </c>
      <c r="AV519" s="664">
        <f>'3A 2025-2026 REPORTE CALIFICACI'!BZ52</f>
        <v>71</v>
      </c>
      <c r="AW519" s="664">
        <f>'3A 2025-2026 REPORTE CALIFICACI'!CA52</f>
        <v>45</v>
      </c>
      <c r="AX519" s="664">
        <f>'3A 2025-2026 REPORTE CALIFICACI'!CB52</f>
        <v>0</v>
      </c>
      <c r="AY519" s="664">
        <f>'3A 2025-2026 REPORTE CALIFICACI'!CC52</f>
        <v>72</v>
      </c>
      <c r="AZ519" s="664">
        <f>'3A 2025-2026 REPORTE CALIFICACI'!CD52</f>
        <v>70</v>
      </c>
      <c r="BA519" s="664">
        <f>'3A 2025-2026 REPORTE CALIFICACI'!CE52</f>
        <v>70</v>
      </c>
      <c r="BB519" s="664">
        <f>'3A 2025-2026 REPORTE CALIFICACI'!CF52</f>
        <v>0</v>
      </c>
      <c r="BC519" s="664">
        <f>'3A 2025-2026 REPORTE CALIFICACI'!CG52</f>
        <v>74</v>
      </c>
      <c r="BD519" s="664">
        <f>'3A 2025-2026 REPORTE CALIFICACI'!CH52</f>
        <v>75</v>
      </c>
      <c r="BE519" s="664">
        <f>'3A 2025-2026 REPORTE CALIFICACI'!CI52</f>
        <v>70</v>
      </c>
      <c r="BF519" s="664">
        <f>'3A 2025-2026 REPORTE CALIFICACI'!CJ52</f>
        <v>0</v>
      </c>
      <c r="BG519" s="664"/>
      <c r="BH519" s="664"/>
      <c r="BI519" s="664"/>
      <c r="BJ519" s="664"/>
      <c r="BK519" s="664"/>
      <c r="BL519" s="664"/>
      <c r="BM519" s="664"/>
      <c r="BN519" s="664"/>
      <c r="BO519" s="664"/>
      <c r="BP519" s="664"/>
      <c r="BQ519" s="664"/>
      <c r="BR519" s="664"/>
      <c r="BS519" s="664"/>
      <c r="BT519" s="664"/>
      <c r="BU519" s="664"/>
      <c r="BV519" s="664"/>
      <c r="BW519" s="664"/>
      <c r="BX519" s="664"/>
      <c r="BY519" s="666"/>
      <c r="BZ519" s="667"/>
      <c r="CA519" s="661"/>
      <c r="CB519" s="47"/>
      <c r="CC519" s="663" t="s">
        <v>1016</v>
      </c>
      <c r="CD519" s="664">
        <f>'3A 2025-2026 REPORTE CALIFICACI'!BU53</f>
        <v>73</v>
      </c>
      <c r="CE519" s="664">
        <f>'3A 2025-2026 REPORTE CALIFICACI'!BV53</f>
        <v>30</v>
      </c>
      <c r="CF519" s="664">
        <f>'3A 2025-2026 REPORTE CALIFICACI'!BW53</f>
        <v>35</v>
      </c>
      <c r="CG519" s="664">
        <f>'3A 2025-2026 REPORTE CALIFICACI'!BX53</f>
        <v>0</v>
      </c>
      <c r="CH519" s="664">
        <f>'3A 2025-2026 REPORTE CALIFICACI'!BY53</f>
        <v>71</v>
      </c>
      <c r="CI519" s="664">
        <f>'3A 2025-2026 REPORTE CALIFICACI'!BZ53</f>
        <v>35</v>
      </c>
      <c r="CJ519" s="664">
        <f>'3A 2025-2026 REPORTE CALIFICACI'!CA53</f>
        <v>40</v>
      </c>
      <c r="CK519" s="664">
        <f>'3A 2025-2026 REPORTE CALIFICACI'!CB53</f>
        <v>0</v>
      </c>
      <c r="CL519" s="664">
        <f>'3A 2025-2026 REPORTE CALIFICACI'!CC53</f>
        <v>72</v>
      </c>
      <c r="CM519" s="664">
        <f>'3A 2025-2026 REPORTE CALIFICACI'!CD53</f>
        <v>25</v>
      </c>
      <c r="CN519" s="664">
        <f>'3A 2025-2026 REPORTE CALIFICACI'!CE53</f>
        <v>70</v>
      </c>
      <c r="CO519" s="664">
        <f>'3A 2025-2026 REPORTE CALIFICACI'!CF53</f>
        <v>0</v>
      </c>
      <c r="CP519" s="664">
        <f>'3A 2025-2026 REPORTE CALIFICACI'!CG53</f>
        <v>60</v>
      </c>
      <c r="CQ519" s="664">
        <f>'3A 2025-2026 REPORTE CALIFICACI'!CH53</f>
        <v>25</v>
      </c>
      <c r="CR519" s="664">
        <f>'3A 2025-2026 REPORTE CALIFICACI'!CI53</f>
        <v>70</v>
      </c>
      <c r="CS519" s="664">
        <f>'3A 2025-2026 REPORTE CALIFICACI'!CJ53</f>
        <v>0</v>
      </c>
      <c r="CT519" s="664"/>
      <c r="CU519" s="664"/>
      <c r="CV519" s="664"/>
      <c r="CW519" s="664"/>
      <c r="CX519" s="664"/>
      <c r="CY519" s="664"/>
      <c r="CZ519" s="664"/>
      <c r="DA519" s="664"/>
      <c r="DB519" s="664"/>
      <c r="DC519" s="664"/>
      <c r="DD519" s="664"/>
      <c r="DE519" s="664"/>
      <c r="DF519" s="664"/>
      <c r="DG519" s="664"/>
      <c r="DH519" s="664"/>
      <c r="DI519" s="664"/>
      <c r="DJ519" s="664"/>
      <c r="DK519" s="664"/>
      <c r="DL519" s="666"/>
      <c r="DM519" s="667"/>
      <c r="DN519" s="661"/>
      <c r="DO519" s="47"/>
      <c r="DP519" s="663" t="s">
        <v>1016</v>
      </c>
      <c r="DQ519" s="664">
        <f>'3A 2025-2026 REPORTE CALIFICACI'!BU54</f>
        <v>75</v>
      </c>
      <c r="DR519" s="664">
        <f>'3A 2025-2026 REPORTE CALIFICACI'!BV54</f>
        <v>80</v>
      </c>
      <c r="DS519" s="664">
        <f>'3A 2025-2026 REPORTE CALIFICACI'!BW54</f>
        <v>81</v>
      </c>
      <c r="DT519" s="664">
        <f>'3A 2025-2026 REPORTE CALIFICACI'!BX54</f>
        <v>0</v>
      </c>
      <c r="DU519" s="664">
        <f>'3A 2025-2026 REPORTE CALIFICACI'!BY54</f>
        <v>74</v>
      </c>
      <c r="DV519" s="664">
        <f>'3A 2025-2026 REPORTE CALIFICACI'!BZ54</f>
        <v>82</v>
      </c>
      <c r="DW519" s="664">
        <f>'3A 2025-2026 REPORTE CALIFICACI'!CA54</f>
        <v>80</v>
      </c>
      <c r="DX519" s="664">
        <f>'3A 2025-2026 REPORTE CALIFICACI'!CB54</f>
        <v>0</v>
      </c>
      <c r="DY519" s="664">
        <f>'3A 2025-2026 REPORTE CALIFICACI'!CC54</f>
        <v>84</v>
      </c>
      <c r="DZ519" s="664">
        <f>'3A 2025-2026 REPORTE CALIFICACI'!CD54</f>
        <v>85</v>
      </c>
      <c r="EA519" s="664">
        <f>'3A 2025-2026 REPORTE CALIFICACI'!CE54</f>
        <v>83</v>
      </c>
      <c r="EB519" s="664">
        <f>'3A 2025-2026 REPORTE CALIFICACI'!CF54</f>
        <v>0</v>
      </c>
      <c r="EC519" s="664">
        <f>'3A 2025-2026 REPORTE CALIFICACI'!CG54</f>
        <v>85</v>
      </c>
      <c r="ED519" s="664">
        <f>'3A 2025-2026 REPORTE CALIFICACI'!CH54</f>
        <v>86</v>
      </c>
      <c r="EE519" s="664">
        <f>'3A 2025-2026 REPORTE CALIFICACI'!CI54</f>
        <v>84</v>
      </c>
      <c r="EF519" s="664">
        <f>'3A 2025-2026 REPORTE CALIFICACI'!CJ54</f>
        <v>0</v>
      </c>
      <c r="EG519" s="664"/>
      <c r="EH519" s="664"/>
      <c r="EI519" s="664"/>
      <c r="EJ519" s="664"/>
      <c r="EK519" s="664"/>
      <c r="EL519" s="664"/>
      <c r="EM519" s="664"/>
      <c r="EN519" s="664"/>
      <c r="EO519" s="664"/>
      <c r="EP519" s="664"/>
      <c r="EQ519" s="664"/>
      <c r="ER519" s="664"/>
      <c r="ES519" s="664"/>
      <c r="ET519" s="664"/>
      <c r="EU519" s="664"/>
      <c r="EV519" s="664"/>
      <c r="EW519" s="664"/>
      <c r="EX519" s="664"/>
      <c r="EY519" s="666"/>
    </row>
    <row r="520" ht="52.5" customHeight="1">
      <c r="A520" s="661"/>
      <c r="B520" s="47"/>
      <c r="C520" s="663" t="s">
        <v>1017</v>
      </c>
      <c r="D520" s="664">
        <f>'3A 2025-2026 REPORTE CALIFICACI'!DC51</f>
        <v>70</v>
      </c>
      <c r="E520" s="664">
        <f>'3A 2025-2026 REPORTE CALIFICACI'!DD51</f>
        <v>70</v>
      </c>
      <c r="F520" s="664">
        <f>'3A 2025-2026 REPORTE CALIFICACI'!DE51</f>
        <v>70</v>
      </c>
      <c r="G520" s="664">
        <f>'3A 2025-2026 REPORTE CALIFICACI'!DF51</f>
        <v>0</v>
      </c>
      <c r="H520" s="664">
        <f>'3A 2025-2026 REPORTE CALIFICACI'!DG51</f>
        <v>71</v>
      </c>
      <c r="I520" s="664">
        <f>'3A 2025-2026 REPORTE CALIFICACI'!DH51</f>
        <v>70</v>
      </c>
      <c r="J520" s="664">
        <f>'3A 2025-2026 REPORTE CALIFICACI'!DI51</f>
        <v>70</v>
      </c>
      <c r="K520" s="664">
        <f>'3A 2025-2026 REPORTE CALIFICACI'!DJ51</f>
        <v>0</v>
      </c>
      <c r="L520" s="664">
        <f>'3A 2025-2026 REPORTE CALIFICACI'!DK51</f>
        <v>70</v>
      </c>
      <c r="M520" s="664">
        <f>'3A 2025-2026 REPORTE CALIFICACI'!DL51</f>
        <v>72</v>
      </c>
      <c r="N520" s="664">
        <f>'3A 2025-2026 REPORTE CALIFICACI'!DM51</f>
        <v>70</v>
      </c>
      <c r="O520" s="664">
        <f>'3A 2025-2026 REPORTE CALIFICACI'!DN51</f>
        <v>0</v>
      </c>
      <c r="P520" s="664">
        <f>'3A 2025-2026 REPORTE CALIFICACI'!DO51</f>
        <v>70</v>
      </c>
      <c r="Q520" s="664">
        <f>'3A 2025-2026 REPORTE CALIFICACI'!DP51</f>
        <v>70</v>
      </c>
      <c r="R520" s="664">
        <f>'3A 2025-2026 REPORTE CALIFICACI'!DQ51</f>
        <v>65</v>
      </c>
      <c r="S520" s="664">
        <f>'3A 2025-2026 REPORTE CALIFICACI'!DR51</f>
        <v>0</v>
      </c>
      <c r="T520" s="664"/>
      <c r="U520" s="664"/>
      <c r="V520" s="664"/>
      <c r="W520" s="664"/>
      <c r="X520" s="664"/>
      <c r="Y520" s="664"/>
      <c r="Z520" s="664"/>
      <c r="AA520" s="664"/>
      <c r="AB520" s="664"/>
      <c r="AC520" s="664"/>
      <c r="AD520" s="664"/>
      <c r="AE520" s="664"/>
      <c r="AF520" s="664"/>
      <c r="AG520" s="664"/>
      <c r="AH520" s="664"/>
      <c r="AI520" s="664"/>
      <c r="AJ520" s="664"/>
      <c r="AK520" s="664"/>
      <c r="AL520" s="666"/>
      <c r="AM520" s="667"/>
      <c r="AN520" s="661"/>
      <c r="AO520" s="47"/>
      <c r="AP520" s="663" t="s">
        <v>1017</v>
      </c>
      <c r="AQ520" s="664">
        <f>'3A 2025-2026 REPORTE CALIFICACI'!DC52</f>
        <v>60</v>
      </c>
      <c r="AR520" s="664">
        <f>'3A 2025-2026 REPORTE CALIFICACI'!DD52</f>
        <v>75</v>
      </c>
      <c r="AS520" s="664">
        <f>'3A 2025-2026 REPORTE CALIFICACI'!DE52</f>
        <v>70</v>
      </c>
      <c r="AT520" s="664">
        <f>'3A 2025-2026 REPORTE CALIFICACI'!DF52</f>
        <v>0</v>
      </c>
      <c r="AU520" s="664">
        <f>'3A 2025-2026 REPORTE CALIFICACI'!DG52</f>
        <v>70</v>
      </c>
      <c r="AV520" s="664">
        <f>'3A 2025-2026 REPORTE CALIFICACI'!DH52</f>
        <v>70</v>
      </c>
      <c r="AW520" s="664">
        <f>'3A 2025-2026 REPORTE CALIFICACI'!DI52</f>
        <v>80</v>
      </c>
      <c r="AX520" s="664">
        <f>'3A 2025-2026 REPORTE CALIFICACI'!DJ52</f>
        <v>0</v>
      </c>
      <c r="AY520" s="664">
        <f>'3A 2025-2026 REPORTE CALIFICACI'!DK52</f>
        <v>70</v>
      </c>
      <c r="AZ520" s="664">
        <f>'3A 2025-2026 REPORTE CALIFICACI'!DL52</f>
        <v>70</v>
      </c>
      <c r="BA520" s="664">
        <f>'3A 2025-2026 REPORTE CALIFICACI'!DM52</f>
        <v>70</v>
      </c>
      <c r="BB520" s="664">
        <f>'3A 2025-2026 REPORTE CALIFICACI'!DN52</f>
        <v>0</v>
      </c>
      <c r="BC520" s="664">
        <f>'3A 2025-2026 REPORTE CALIFICACI'!DO52</f>
        <v>70</v>
      </c>
      <c r="BD520" s="664">
        <f>'3A 2025-2026 REPORTE CALIFICACI'!DP52</f>
        <v>70</v>
      </c>
      <c r="BE520" s="664">
        <f>'3A 2025-2026 REPORTE CALIFICACI'!DQ52</f>
        <v>78</v>
      </c>
      <c r="BF520" s="664">
        <f>'3A 2025-2026 REPORTE CALIFICACI'!DR52</f>
        <v>0</v>
      </c>
      <c r="BG520" s="664"/>
      <c r="BH520" s="664"/>
      <c r="BI520" s="664"/>
      <c r="BJ520" s="664"/>
      <c r="BK520" s="664"/>
      <c r="BL520" s="664"/>
      <c r="BM520" s="664"/>
      <c r="BN520" s="664"/>
      <c r="BO520" s="664"/>
      <c r="BP520" s="664"/>
      <c r="BQ520" s="664"/>
      <c r="BR520" s="664"/>
      <c r="BS520" s="664"/>
      <c r="BT520" s="664"/>
      <c r="BU520" s="664"/>
      <c r="BV520" s="664"/>
      <c r="BW520" s="664"/>
      <c r="BX520" s="664"/>
      <c r="BY520" s="666"/>
      <c r="BZ520" s="667"/>
      <c r="CA520" s="661"/>
      <c r="CB520" s="47"/>
      <c r="CC520" s="663" t="s">
        <v>1017</v>
      </c>
      <c r="CD520" s="664">
        <f>'3A 2025-2026 REPORTE CALIFICACI'!DC53</f>
        <v>42</v>
      </c>
      <c r="CE520" s="664">
        <f>'3A 2025-2026 REPORTE CALIFICACI'!DD53</f>
        <v>35</v>
      </c>
      <c r="CF520" s="664">
        <f>'3A 2025-2026 REPORTE CALIFICACI'!DE53</f>
        <v>30</v>
      </c>
      <c r="CG520" s="664">
        <f>'3A 2025-2026 REPORTE CALIFICACI'!DF53</f>
        <v>0</v>
      </c>
      <c r="CH520" s="664">
        <f>'3A 2025-2026 REPORTE CALIFICACI'!DG53</f>
        <v>50</v>
      </c>
      <c r="CI520" s="664">
        <f>'3A 2025-2026 REPORTE CALIFICACI'!DH53</f>
        <v>30</v>
      </c>
      <c r="CJ520" s="664">
        <f>'3A 2025-2026 REPORTE CALIFICACI'!DI53</f>
        <v>20</v>
      </c>
      <c r="CK520" s="664">
        <f>'3A 2025-2026 REPORTE CALIFICACI'!DJ53</f>
        <v>0</v>
      </c>
      <c r="CL520" s="664">
        <f>'3A 2025-2026 REPORTE CALIFICACI'!DK53</f>
        <v>70</v>
      </c>
      <c r="CM520" s="664">
        <f>'3A 2025-2026 REPORTE CALIFICACI'!DL53</f>
        <v>60</v>
      </c>
      <c r="CN520" s="664">
        <f>'3A 2025-2026 REPORTE CALIFICACI'!DM53</f>
        <v>38</v>
      </c>
      <c r="CO520" s="664">
        <f>'3A 2025-2026 REPORTE CALIFICACI'!DN53</f>
        <v>0</v>
      </c>
      <c r="CP520" s="664">
        <f>'3A 2025-2026 REPORTE CALIFICACI'!DO53</f>
        <v>50</v>
      </c>
      <c r="CQ520" s="664">
        <f>'3A 2025-2026 REPORTE CALIFICACI'!DP53</f>
        <v>33</v>
      </c>
      <c r="CR520" s="664">
        <f>'3A 2025-2026 REPORTE CALIFICACI'!DQ53</f>
        <v>30</v>
      </c>
      <c r="CS520" s="664">
        <f>'3A 2025-2026 REPORTE CALIFICACI'!DR53</f>
        <v>0</v>
      </c>
      <c r="CT520" s="664"/>
      <c r="CU520" s="664"/>
      <c r="CV520" s="664"/>
      <c r="CW520" s="664"/>
      <c r="CX520" s="664"/>
      <c r="CY520" s="664"/>
      <c r="CZ520" s="664"/>
      <c r="DA520" s="664"/>
      <c r="DB520" s="664"/>
      <c r="DC520" s="664"/>
      <c r="DD520" s="664"/>
      <c r="DE520" s="664"/>
      <c r="DF520" s="664"/>
      <c r="DG520" s="664"/>
      <c r="DH520" s="664"/>
      <c r="DI520" s="664"/>
      <c r="DJ520" s="664"/>
      <c r="DK520" s="664"/>
      <c r="DL520" s="666"/>
      <c r="DM520" s="667"/>
      <c r="DN520" s="661"/>
      <c r="DO520" s="47"/>
      <c r="DP520" s="663" t="s">
        <v>1017</v>
      </c>
      <c r="DQ520" s="664">
        <f>'3A 2025-2026 REPORTE CALIFICACI'!DC54</f>
        <v>70</v>
      </c>
      <c r="DR520" s="664">
        <f>'3A 2025-2026 REPORTE CALIFICACI'!DD54</f>
        <v>70</v>
      </c>
      <c r="DS520" s="664">
        <f>'3A 2025-2026 REPORTE CALIFICACI'!DE54</f>
        <v>70</v>
      </c>
      <c r="DT520" s="664">
        <f>'3A 2025-2026 REPORTE CALIFICACI'!DF54</f>
        <v>0</v>
      </c>
      <c r="DU520" s="664">
        <f>'3A 2025-2026 REPORTE CALIFICACI'!DG54</f>
        <v>71</v>
      </c>
      <c r="DV520" s="664">
        <f>'3A 2025-2026 REPORTE CALIFICACI'!DH54</f>
        <v>75</v>
      </c>
      <c r="DW520" s="664">
        <f>'3A 2025-2026 REPORTE CALIFICACI'!DI54</f>
        <v>50</v>
      </c>
      <c r="DX520" s="664">
        <f>'3A 2025-2026 REPORTE CALIFICACI'!DJ54</f>
        <v>0</v>
      </c>
      <c r="DY520" s="664">
        <f>'3A 2025-2026 REPORTE CALIFICACI'!DK54</f>
        <v>70</v>
      </c>
      <c r="DZ520" s="664">
        <f>'3A 2025-2026 REPORTE CALIFICACI'!DL54</f>
        <v>70</v>
      </c>
      <c r="EA520" s="664">
        <f>'3A 2025-2026 REPORTE CALIFICACI'!DM54</f>
        <v>70</v>
      </c>
      <c r="EB520" s="664">
        <f>'3A 2025-2026 REPORTE CALIFICACI'!DN54</f>
        <v>0</v>
      </c>
      <c r="EC520" s="664">
        <f>'3A 2025-2026 REPORTE CALIFICACI'!DO54</f>
        <v>70</v>
      </c>
      <c r="ED520" s="664">
        <f>'3A 2025-2026 REPORTE CALIFICACI'!DP54</f>
        <v>70</v>
      </c>
      <c r="EE520" s="664">
        <f>'3A 2025-2026 REPORTE CALIFICACI'!DQ54</f>
        <v>60</v>
      </c>
      <c r="EF520" s="664">
        <f>'3A 2025-2026 REPORTE CALIFICACI'!DR54</f>
        <v>0</v>
      </c>
      <c r="EG520" s="664"/>
      <c r="EH520" s="664"/>
      <c r="EI520" s="664"/>
      <c r="EJ520" s="664"/>
      <c r="EK520" s="664"/>
      <c r="EL520" s="664"/>
      <c r="EM520" s="664"/>
      <c r="EN520" s="664"/>
      <c r="EO520" s="664"/>
      <c r="EP520" s="664"/>
      <c r="EQ520" s="664"/>
      <c r="ER520" s="664"/>
      <c r="ES520" s="664"/>
      <c r="ET520" s="664"/>
      <c r="EU520" s="664"/>
      <c r="EV520" s="664"/>
      <c r="EW520" s="664"/>
      <c r="EX520" s="664"/>
      <c r="EY520" s="666"/>
    </row>
    <row r="521" ht="52.5" customHeight="1">
      <c r="A521" s="661"/>
      <c r="B521" s="47"/>
      <c r="C521" s="663" t="s">
        <v>1018</v>
      </c>
      <c r="D521" s="664">
        <f>'3A 2025-2026 REPORTE CALIFICACI'!EK51</f>
        <v>61</v>
      </c>
      <c r="E521" s="664">
        <f>'3A 2025-2026 REPORTE CALIFICACI'!EL51</f>
        <v>81</v>
      </c>
      <c r="F521" s="664">
        <f>'3A 2025-2026 REPORTE CALIFICACI'!EM51</f>
        <v>75</v>
      </c>
      <c r="G521" s="665">
        <f>'3A 2025-2026 REPORTE CALIFICACI'!EN51</f>
        <v>0</v>
      </c>
      <c r="H521" s="664">
        <f>'3A 2025-2026 REPORTE CALIFICACI'!EO51</f>
        <v>63</v>
      </c>
      <c r="I521" s="664">
        <f>'3A 2025-2026 REPORTE CALIFICACI'!EP51</f>
        <v>84</v>
      </c>
      <c r="J521" s="664">
        <f>'3A 2025-2026 REPORTE CALIFICACI'!EQ51</f>
        <v>78</v>
      </c>
      <c r="K521" s="664">
        <f>'3A 2025-2026 REPORTE CALIFICACI'!ER51</f>
        <v>0</v>
      </c>
      <c r="L521" s="664">
        <f>'3A 2025-2026 REPORTE CALIFICACI'!ES51</f>
        <v>78</v>
      </c>
      <c r="M521" s="665">
        <f>'3A 2025-2026 REPORTE CALIFICACI'!ET51</f>
        <v>70</v>
      </c>
      <c r="N521" s="665">
        <f>'3A 2025-2026 REPORTE CALIFICACI'!EU51</f>
        <v>77</v>
      </c>
      <c r="O521" s="664">
        <f>'3A 2025-2026 REPORTE CALIFICACI'!EV51</f>
        <v>0</v>
      </c>
      <c r="P521" s="665">
        <f>'3A 2025-2026 REPORTE CALIFICACI'!EW51</f>
        <v>56</v>
      </c>
      <c r="Q521" s="665">
        <f>'3A 2025-2026 REPORTE CALIFICACI'!EX51</f>
        <v>66</v>
      </c>
      <c r="R521" s="665">
        <f>'3A 2025-2026 REPORTE CALIFICACI'!EY51</f>
        <v>76</v>
      </c>
      <c r="S521" s="665">
        <f>'3A 2025-2026 REPORTE CALIFICACI'!EZ51</f>
        <v>0</v>
      </c>
      <c r="T521" s="664"/>
      <c r="U521" s="664"/>
      <c r="V521" s="664"/>
      <c r="W521" s="664"/>
      <c r="X521" s="664"/>
      <c r="Y521" s="664"/>
      <c r="Z521" s="664"/>
      <c r="AA521" s="664"/>
      <c r="AB521" s="664"/>
      <c r="AC521" s="664"/>
      <c r="AD521" s="664"/>
      <c r="AE521" s="664"/>
      <c r="AF521" s="664"/>
      <c r="AG521" s="664"/>
      <c r="AH521" s="664"/>
      <c r="AI521" s="664"/>
      <c r="AJ521" s="664"/>
      <c r="AK521" s="664"/>
      <c r="AL521" s="666"/>
      <c r="AM521" s="667"/>
      <c r="AN521" s="661"/>
      <c r="AO521" s="47"/>
      <c r="AP521" s="663" t="s">
        <v>1018</v>
      </c>
      <c r="AQ521" s="664">
        <f>'3A 2025-2026 REPORTE CALIFICACI'!EK52</f>
        <v>64</v>
      </c>
      <c r="AR521" s="664">
        <f>'3A 2025-2026 REPORTE CALIFICACI'!EL52</f>
        <v>66</v>
      </c>
      <c r="AS521" s="664">
        <f>'3A 2025-2026 REPORTE CALIFICACI'!EM52</f>
        <v>77</v>
      </c>
      <c r="AT521" s="665">
        <f>'3A 2025-2026 REPORTE CALIFICACI'!EN52</f>
        <v>0</v>
      </c>
      <c r="AU521" s="664">
        <f>'3A 2025-2026 REPORTE CALIFICACI'!EO52</f>
        <v>79</v>
      </c>
      <c r="AV521" s="664">
        <f>'3A 2025-2026 REPORTE CALIFICACI'!EP52</f>
        <v>71</v>
      </c>
      <c r="AW521" s="664">
        <f>'3A 2025-2026 REPORTE CALIFICACI'!EQ52</f>
        <v>83</v>
      </c>
      <c r="AX521" s="664">
        <f>'3A 2025-2026 REPORTE CALIFICACI'!ER52</f>
        <v>0</v>
      </c>
      <c r="AY521" s="664">
        <f>'3A 2025-2026 REPORTE CALIFICACI'!ES52</f>
        <v>60</v>
      </c>
      <c r="AZ521" s="665">
        <f>'3A 2025-2026 REPORTE CALIFICACI'!ET52</f>
        <v>74</v>
      </c>
      <c r="BA521" s="665">
        <f>'3A 2025-2026 REPORTE CALIFICACI'!EU52</f>
        <v>81</v>
      </c>
      <c r="BB521" s="664">
        <f>'3A 2025-2026 REPORTE CALIFICACI'!EV52</f>
        <v>0</v>
      </c>
      <c r="BC521" s="665">
        <f>'3A 2025-2026 REPORTE CALIFICACI'!EW52</f>
        <v>66</v>
      </c>
      <c r="BD521" s="665">
        <f>'3A 2025-2026 REPORTE CALIFICACI'!EX52</f>
        <v>61</v>
      </c>
      <c r="BE521" s="665">
        <f>'3A 2025-2026 REPORTE CALIFICACI'!EY52</f>
        <v>83</v>
      </c>
      <c r="BF521" s="665">
        <f>'3A 2025-2026 REPORTE CALIFICACI'!EZ52</f>
        <v>0</v>
      </c>
      <c r="BG521" s="664"/>
      <c r="BH521" s="664"/>
      <c r="BI521" s="664"/>
      <c r="BJ521" s="664"/>
      <c r="BK521" s="664"/>
      <c r="BL521" s="664"/>
      <c r="BM521" s="664"/>
      <c r="BN521" s="664"/>
      <c r="BO521" s="664"/>
      <c r="BP521" s="664"/>
      <c r="BQ521" s="664"/>
      <c r="BR521" s="664"/>
      <c r="BS521" s="664"/>
      <c r="BT521" s="664"/>
      <c r="BU521" s="664"/>
      <c r="BV521" s="664"/>
      <c r="BW521" s="664"/>
      <c r="BX521" s="664"/>
      <c r="BY521" s="666"/>
      <c r="BZ521" s="667"/>
      <c r="CA521" s="661"/>
      <c r="CB521" s="47"/>
      <c r="CC521" s="663" t="s">
        <v>1018</v>
      </c>
      <c r="CD521" s="664">
        <f>'3A 2025-2026 REPORTE CALIFICACI'!EK53</f>
        <v>59</v>
      </c>
      <c r="CE521" s="664">
        <f>'3A 2025-2026 REPORTE CALIFICACI'!EL53</f>
        <v>64</v>
      </c>
      <c r="CF521" s="664">
        <f>'3A 2025-2026 REPORTE CALIFICACI'!EM53</f>
        <v>71</v>
      </c>
      <c r="CG521" s="665">
        <f>'3A 2025-2026 REPORTE CALIFICACI'!EN53</f>
        <v>0</v>
      </c>
      <c r="CH521" s="664">
        <f>'3A 2025-2026 REPORTE CALIFICACI'!EO53</f>
        <v>51</v>
      </c>
      <c r="CI521" s="664">
        <f>'3A 2025-2026 REPORTE CALIFICACI'!EP53</f>
        <v>61</v>
      </c>
      <c r="CJ521" s="664">
        <f>'3A 2025-2026 REPORTE CALIFICACI'!EQ53</f>
        <v>60</v>
      </c>
      <c r="CK521" s="664">
        <f>'3A 2025-2026 REPORTE CALIFICACI'!ER53</f>
        <v>0</v>
      </c>
      <c r="CL521" s="664">
        <f>'3A 2025-2026 REPORTE CALIFICACI'!ES53</f>
        <v>72</v>
      </c>
      <c r="CM521" s="665">
        <f>'3A 2025-2026 REPORTE CALIFICACI'!ET53</f>
        <v>64</v>
      </c>
      <c r="CN521" s="665">
        <f>'3A 2025-2026 REPORTE CALIFICACI'!EU53</f>
        <v>49</v>
      </c>
      <c r="CO521" s="664">
        <f>'3A 2025-2026 REPORTE CALIFICACI'!EV53</f>
        <v>0</v>
      </c>
      <c r="CP521" s="665">
        <f>'3A 2025-2026 REPORTE CALIFICACI'!EW53</f>
        <v>40</v>
      </c>
      <c r="CQ521" s="665">
        <f>'3A 2025-2026 REPORTE CALIFICACI'!EX53</f>
        <v>67</v>
      </c>
      <c r="CR521" s="665">
        <f>'3A 2025-2026 REPORTE CALIFICACI'!EY53</f>
        <v>40</v>
      </c>
      <c r="CS521" s="665">
        <f>'3A 2025-2026 REPORTE CALIFICACI'!EZ53</f>
        <v>0</v>
      </c>
      <c r="CT521" s="664"/>
      <c r="CU521" s="664"/>
      <c r="CV521" s="664"/>
      <c r="CW521" s="664"/>
      <c r="CX521" s="664"/>
      <c r="CY521" s="664"/>
      <c r="CZ521" s="664"/>
      <c r="DA521" s="664"/>
      <c r="DB521" s="664"/>
      <c r="DC521" s="664"/>
      <c r="DD521" s="664"/>
      <c r="DE521" s="664"/>
      <c r="DF521" s="664"/>
      <c r="DG521" s="664"/>
      <c r="DH521" s="664"/>
      <c r="DI521" s="664"/>
      <c r="DJ521" s="664"/>
      <c r="DK521" s="664"/>
      <c r="DL521" s="666"/>
      <c r="DM521" s="667"/>
      <c r="DN521" s="661"/>
      <c r="DO521" s="47"/>
      <c r="DP521" s="663" t="s">
        <v>1018</v>
      </c>
      <c r="DQ521" s="664">
        <f>'3A 2025-2026 REPORTE CALIFICACI'!EK54</f>
        <v>74</v>
      </c>
      <c r="DR521" s="664">
        <f>'3A 2025-2026 REPORTE CALIFICACI'!EL54</f>
        <v>82</v>
      </c>
      <c r="DS521" s="664">
        <f>'3A 2025-2026 REPORTE CALIFICACI'!EM54</f>
        <v>78</v>
      </c>
      <c r="DT521" s="665">
        <f>'3A 2025-2026 REPORTE CALIFICACI'!EN54</f>
        <v>0</v>
      </c>
      <c r="DU521" s="664">
        <f>'3A 2025-2026 REPORTE CALIFICACI'!EO54</f>
        <v>76</v>
      </c>
      <c r="DV521" s="664">
        <f>'3A 2025-2026 REPORTE CALIFICACI'!EP54</f>
        <v>83</v>
      </c>
      <c r="DW521" s="664">
        <f>'3A 2025-2026 REPORTE CALIFICACI'!EQ54</f>
        <v>87</v>
      </c>
      <c r="DX521" s="664">
        <f>'3A 2025-2026 REPORTE CALIFICACI'!ER54</f>
        <v>0</v>
      </c>
      <c r="DY521" s="664">
        <f>'3A 2025-2026 REPORTE CALIFICACI'!ES54</f>
        <v>84</v>
      </c>
      <c r="DZ521" s="665">
        <f>'3A 2025-2026 REPORTE CALIFICACI'!ET54</f>
        <v>75</v>
      </c>
      <c r="EA521" s="665">
        <f>'3A 2025-2026 REPORTE CALIFICACI'!EU54</f>
        <v>81</v>
      </c>
      <c r="EB521" s="664">
        <f>'3A 2025-2026 REPORTE CALIFICACI'!EV54</f>
        <v>0</v>
      </c>
      <c r="EC521" s="665">
        <f>'3A 2025-2026 REPORTE CALIFICACI'!EW54</f>
        <v>78</v>
      </c>
      <c r="ED521" s="665">
        <f>'3A 2025-2026 REPORTE CALIFICACI'!EX54</f>
        <v>79</v>
      </c>
      <c r="EE521" s="665">
        <f>'3A 2025-2026 REPORTE CALIFICACI'!EY54</f>
        <v>71</v>
      </c>
      <c r="EF521" s="665">
        <f>'3A 2025-2026 REPORTE CALIFICACI'!EZ54</f>
        <v>0</v>
      </c>
      <c r="EG521" s="664"/>
      <c r="EH521" s="664"/>
      <c r="EI521" s="664"/>
      <c r="EJ521" s="664"/>
      <c r="EK521" s="664"/>
      <c r="EL521" s="664"/>
      <c r="EM521" s="664"/>
      <c r="EN521" s="664"/>
      <c r="EO521" s="664"/>
      <c r="EP521" s="664"/>
      <c r="EQ521" s="664"/>
      <c r="ER521" s="664"/>
      <c r="ES521" s="664"/>
      <c r="ET521" s="664"/>
      <c r="EU521" s="664"/>
      <c r="EV521" s="664"/>
      <c r="EW521" s="664"/>
      <c r="EX521" s="664"/>
      <c r="EY521" s="666"/>
    </row>
    <row r="522" ht="52.5" customHeight="1">
      <c r="A522" s="661"/>
      <c r="B522" s="47"/>
      <c r="C522" s="663" t="s">
        <v>1019</v>
      </c>
      <c r="D522" s="664">
        <f>'3A 2025-2026 REPORTE CALIFICACI'!FS51</f>
        <v>70</v>
      </c>
      <c r="E522" s="664">
        <f>'3A 2025-2026 REPORTE CALIFICACI'!FT51</f>
        <v>75</v>
      </c>
      <c r="F522" s="664">
        <f>'3A 2025-2026 REPORTE CALIFICACI'!FU51</f>
        <v>50</v>
      </c>
      <c r="G522" s="664">
        <f>'3A 2025-2026 REPORTE CALIFICACI'!FV51</f>
        <v>0</v>
      </c>
      <c r="H522" s="664">
        <f>'3A 2025-2026 REPORTE CALIFICACI'!FW51</f>
        <v>70</v>
      </c>
      <c r="I522" s="664">
        <f>'3A 2025-2026 REPORTE CALIFICACI'!FX51</f>
        <v>70</v>
      </c>
      <c r="J522" s="664">
        <f>'3A 2025-2026 REPORTE CALIFICACI'!FY51</f>
        <v>56</v>
      </c>
      <c r="K522" s="664">
        <f>'3A 2025-2026 REPORTE CALIFICACI'!FZ51</f>
        <v>0</v>
      </c>
      <c r="L522" s="664">
        <f>'3A 2025-2026 REPORTE CALIFICACI'!GA51</f>
        <v>90</v>
      </c>
      <c r="M522" s="664">
        <f>'3A 2025-2026 REPORTE CALIFICACI'!GB51</f>
        <v>90</v>
      </c>
      <c r="N522" s="664">
        <f>'3A 2025-2026 REPORTE CALIFICACI'!GC51</f>
        <v>50</v>
      </c>
      <c r="O522" s="664">
        <f>'3A 2025-2026 REPORTE CALIFICACI'!GD51</f>
        <v>0</v>
      </c>
      <c r="P522" s="664">
        <f>'3A 2025-2026 REPORTE CALIFICACI'!GE51</f>
        <v>71</v>
      </c>
      <c r="Q522" s="664">
        <f>'3A 2025-2026 REPORTE CALIFICACI'!GF51</f>
        <v>70</v>
      </c>
      <c r="R522" s="664">
        <f>'3A 2025-2026 REPORTE CALIFICACI'!GG51</f>
        <v>80</v>
      </c>
      <c r="S522" s="664">
        <f>'3A 2025-2026 REPORTE CALIFICACI'!GH51</f>
        <v>0</v>
      </c>
      <c r="T522" s="664"/>
      <c r="U522" s="664"/>
      <c r="V522" s="664"/>
      <c r="W522" s="664"/>
      <c r="X522" s="664"/>
      <c r="Y522" s="664"/>
      <c r="Z522" s="664"/>
      <c r="AA522" s="664"/>
      <c r="AB522" s="664"/>
      <c r="AC522" s="664"/>
      <c r="AD522" s="664"/>
      <c r="AE522" s="664"/>
      <c r="AF522" s="664"/>
      <c r="AG522" s="664"/>
      <c r="AH522" s="664"/>
      <c r="AI522" s="664"/>
      <c r="AJ522" s="664"/>
      <c r="AK522" s="664"/>
      <c r="AL522" s="666"/>
      <c r="AM522" s="667"/>
      <c r="AN522" s="661"/>
      <c r="AO522" s="47"/>
      <c r="AP522" s="663" t="s">
        <v>1019</v>
      </c>
      <c r="AQ522" s="664">
        <f>'3A 2025-2026 REPORTE CALIFICACI'!FS52</f>
        <v>60</v>
      </c>
      <c r="AR522" s="664">
        <f>'3A 2025-2026 REPORTE CALIFICACI'!FT52</f>
        <v>60</v>
      </c>
      <c r="AS522" s="664">
        <f>'3A 2025-2026 REPORTE CALIFICACI'!FU52</f>
        <v>70</v>
      </c>
      <c r="AT522" s="664">
        <f>'3A 2025-2026 REPORTE CALIFICACI'!FV52</f>
        <v>0</v>
      </c>
      <c r="AU522" s="664">
        <f>'3A 2025-2026 REPORTE CALIFICACI'!FW52</f>
        <v>70</v>
      </c>
      <c r="AV522" s="664">
        <f>'3A 2025-2026 REPORTE CALIFICACI'!FX52</f>
        <v>60</v>
      </c>
      <c r="AW522" s="664">
        <f>'3A 2025-2026 REPORTE CALIFICACI'!FY52</f>
        <v>51</v>
      </c>
      <c r="AX522" s="664">
        <f>'3A 2025-2026 REPORTE CALIFICACI'!FZ52</f>
        <v>0</v>
      </c>
      <c r="AY522" s="664">
        <f>'3A 2025-2026 REPORTE CALIFICACI'!GA52</f>
        <v>87</v>
      </c>
      <c r="AZ522" s="664">
        <f>'3A 2025-2026 REPORTE CALIFICACI'!GB52</f>
        <v>90</v>
      </c>
      <c r="BA522" s="664">
        <f>'3A 2025-2026 REPORTE CALIFICACI'!GC52</f>
        <v>50</v>
      </c>
      <c r="BB522" s="664">
        <f>'3A 2025-2026 REPORTE CALIFICACI'!GD52</f>
        <v>0</v>
      </c>
      <c r="BC522" s="664">
        <f>'3A 2025-2026 REPORTE CALIFICACI'!GE52</f>
        <v>54</v>
      </c>
      <c r="BD522" s="664">
        <f>'3A 2025-2026 REPORTE CALIFICACI'!GF52</f>
        <v>70</v>
      </c>
      <c r="BE522" s="664">
        <f>'3A 2025-2026 REPORTE CALIFICACI'!GG52</f>
        <v>85</v>
      </c>
      <c r="BF522" s="664">
        <f>'3A 2025-2026 REPORTE CALIFICACI'!GH52</f>
        <v>0</v>
      </c>
      <c r="BG522" s="664"/>
      <c r="BH522" s="664"/>
      <c r="BI522" s="664"/>
      <c r="BJ522" s="664"/>
      <c r="BK522" s="664"/>
      <c r="BL522" s="664"/>
      <c r="BM522" s="664"/>
      <c r="BN522" s="664"/>
      <c r="BO522" s="664"/>
      <c r="BP522" s="664"/>
      <c r="BQ522" s="664"/>
      <c r="BR522" s="664"/>
      <c r="BS522" s="664"/>
      <c r="BT522" s="664"/>
      <c r="BU522" s="664"/>
      <c r="BV522" s="664"/>
      <c r="BW522" s="664"/>
      <c r="BX522" s="664"/>
      <c r="BY522" s="666"/>
      <c r="BZ522" s="667"/>
      <c r="CA522" s="661"/>
      <c r="CB522" s="47"/>
      <c r="CC522" s="663" t="s">
        <v>1019</v>
      </c>
      <c r="CD522" s="664">
        <f>'3A 2025-2026 REPORTE CALIFICACI'!FS53</f>
        <v>15</v>
      </c>
      <c r="CE522" s="664">
        <f>'3A 2025-2026 REPORTE CALIFICACI'!FT53</f>
        <v>50</v>
      </c>
      <c r="CF522" s="664">
        <f>'3A 2025-2026 REPORTE CALIFICACI'!FU53</f>
        <v>30</v>
      </c>
      <c r="CG522" s="664">
        <f>'3A 2025-2026 REPORTE CALIFICACI'!FV53</f>
        <v>0</v>
      </c>
      <c r="CH522" s="664">
        <f>'3A 2025-2026 REPORTE CALIFICACI'!FW53</f>
        <v>30</v>
      </c>
      <c r="CI522" s="664">
        <f>'3A 2025-2026 REPORTE CALIFICACI'!FX53</f>
        <v>50</v>
      </c>
      <c r="CJ522" s="664">
        <f>'3A 2025-2026 REPORTE CALIFICACI'!FY53</f>
        <v>30</v>
      </c>
      <c r="CK522" s="664">
        <f>'3A 2025-2026 REPORTE CALIFICACI'!FZ53</f>
        <v>0</v>
      </c>
      <c r="CL522" s="664">
        <f>'3A 2025-2026 REPORTE CALIFICACI'!GA53</f>
        <v>42</v>
      </c>
      <c r="CM522" s="664">
        <f>'3A 2025-2026 REPORTE CALIFICACI'!GB53</f>
        <v>70</v>
      </c>
      <c r="CN522" s="664">
        <f>'3A 2025-2026 REPORTE CALIFICACI'!GC53</f>
        <v>30</v>
      </c>
      <c r="CO522" s="664">
        <f>'3A 2025-2026 REPORTE CALIFICACI'!GD53</f>
        <v>0</v>
      </c>
      <c r="CP522" s="664">
        <f>'3A 2025-2026 REPORTE CALIFICACI'!GE53</f>
        <v>30</v>
      </c>
      <c r="CQ522" s="664">
        <f>'3A 2025-2026 REPORTE CALIFICACI'!GF53</f>
        <v>70</v>
      </c>
      <c r="CR522" s="664">
        <f>'3A 2025-2026 REPORTE CALIFICACI'!GG53</f>
        <v>44</v>
      </c>
      <c r="CS522" s="664">
        <f>'3A 2025-2026 REPORTE CALIFICACI'!GH53</f>
        <v>0</v>
      </c>
      <c r="CT522" s="664"/>
      <c r="CU522" s="664"/>
      <c r="CV522" s="664"/>
      <c r="CW522" s="664"/>
      <c r="CX522" s="664"/>
      <c r="CY522" s="664"/>
      <c r="CZ522" s="664"/>
      <c r="DA522" s="664"/>
      <c r="DB522" s="664"/>
      <c r="DC522" s="664"/>
      <c r="DD522" s="664"/>
      <c r="DE522" s="664"/>
      <c r="DF522" s="664"/>
      <c r="DG522" s="664"/>
      <c r="DH522" s="664"/>
      <c r="DI522" s="664"/>
      <c r="DJ522" s="664"/>
      <c r="DK522" s="664"/>
      <c r="DL522" s="666"/>
      <c r="DM522" s="667"/>
      <c r="DN522" s="661"/>
      <c r="DO522" s="47"/>
      <c r="DP522" s="663" t="s">
        <v>1019</v>
      </c>
      <c r="DQ522" s="664">
        <f>'3A 2025-2026 REPORTE CALIFICACI'!FS54</f>
        <v>70</v>
      </c>
      <c r="DR522" s="664">
        <f>'3A 2025-2026 REPORTE CALIFICACI'!FT54</f>
        <v>87</v>
      </c>
      <c r="DS522" s="664">
        <f>'3A 2025-2026 REPORTE CALIFICACI'!FU54</f>
        <v>70</v>
      </c>
      <c r="DT522" s="664">
        <f>'3A 2025-2026 REPORTE CALIFICACI'!FV54</f>
        <v>0</v>
      </c>
      <c r="DU522" s="664">
        <f>'3A 2025-2026 REPORTE CALIFICACI'!FW54</f>
        <v>75</v>
      </c>
      <c r="DV522" s="664">
        <f>'3A 2025-2026 REPORTE CALIFICACI'!FX54</f>
        <v>87</v>
      </c>
      <c r="DW522" s="664">
        <f>'3A 2025-2026 REPORTE CALIFICACI'!FY54</f>
        <v>80</v>
      </c>
      <c r="DX522" s="664">
        <f>'3A 2025-2026 REPORTE CALIFICACI'!FZ54</f>
        <v>0</v>
      </c>
      <c r="DY522" s="664">
        <f>'3A 2025-2026 REPORTE CALIFICACI'!GA54</f>
        <v>92</v>
      </c>
      <c r="DZ522" s="664">
        <f>'3A 2025-2026 REPORTE CALIFICACI'!GB54</f>
        <v>92</v>
      </c>
      <c r="EA522" s="664">
        <f>'3A 2025-2026 REPORTE CALIFICACI'!GC54</f>
        <v>75</v>
      </c>
      <c r="EB522" s="664">
        <f>'3A 2025-2026 REPORTE CALIFICACI'!GD54</f>
        <v>0</v>
      </c>
      <c r="EC522" s="664">
        <f>'3A 2025-2026 REPORTE CALIFICACI'!GE54</f>
        <v>80</v>
      </c>
      <c r="ED522" s="664">
        <f>'3A 2025-2026 REPORTE CALIFICACI'!GF54</f>
        <v>86</v>
      </c>
      <c r="EE522" s="664">
        <f>'3A 2025-2026 REPORTE CALIFICACI'!GG54</f>
        <v>94</v>
      </c>
      <c r="EF522" s="664">
        <f>'3A 2025-2026 REPORTE CALIFICACI'!GH54</f>
        <v>0</v>
      </c>
      <c r="EG522" s="664"/>
      <c r="EH522" s="664"/>
      <c r="EI522" s="664"/>
      <c r="EJ522" s="664"/>
      <c r="EK522" s="664"/>
      <c r="EL522" s="664"/>
      <c r="EM522" s="664"/>
      <c r="EN522" s="664"/>
      <c r="EO522" s="664"/>
      <c r="EP522" s="664"/>
      <c r="EQ522" s="664"/>
      <c r="ER522" s="664"/>
      <c r="ES522" s="664"/>
      <c r="ET522" s="664"/>
      <c r="EU522" s="664"/>
      <c r="EV522" s="664"/>
      <c r="EW522" s="664"/>
      <c r="EX522" s="664"/>
      <c r="EY522" s="666"/>
    </row>
    <row r="523" ht="52.5" customHeight="1">
      <c r="A523" s="661"/>
      <c r="B523" s="47"/>
      <c r="C523" s="663" t="s">
        <v>1020</v>
      </c>
      <c r="D523" s="664">
        <f>'3A 2025-2026 REPORTE CALIFICACI'!HA51</f>
        <v>93</v>
      </c>
      <c r="E523" s="664">
        <f>'3A 2025-2026 REPORTE CALIFICACI'!HB51</f>
        <v>82</v>
      </c>
      <c r="F523" s="664">
        <f>'3A 2025-2026 REPORTE CALIFICACI'!HC51</f>
        <v>96</v>
      </c>
      <c r="G523" s="664">
        <f>'3A 2025-2026 REPORTE CALIFICACI'!HD51</f>
        <v>0</v>
      </c>
      <c r="H523" s="664">
        <f>'3A 2025-2026 REPORTE CALIFICACI'!HE51</f>
        <v>80</v>
      </c>
      <c r="I523" s="664">
        <f>'3A 2025-2026 REPORTE CALIFICACI'!HF51</f>
        <v>82</v>
      </c>
      <c r="J523" s="664">
        <f>'3A 2025-2026 REPORTE CALIFICACI'!HG51</f>
        <v>73</v>
      </c>
      <c r="K523" s="664">
        <f>'3A 2025-2026 REPORTE CALIFICACI'!HH51</f>
        <v>0</v>
      </c>
      <c r="L523" s="664">
        <f>'3A 2025-2026 REPORTE CALIFICACI'!HI51</f>
        <v>93</v>
      </c>
      <c r="M523" s="664">
        <f>'3A 2025-2026 REPORTE CALIFICACI'!HJ51</f>
        <v>72</v>
      </c>
      <c r="N523" s="664">
        <f>'3A 2025-2026 REPORTE CALIFICACI'!HK51</f>
        <v>73</v>
      </c>
      <c r="O523" s="664">
        <f>'3A 2025-2026 REPORTE CALIFICACI'!HL51</f>
        <v>0</v>
      </c>
      <c r="P523" s="664">
        <f>'3A 2025-2026 REPORTE CALIFICACI'!HM51</f>
        <v>78</v>
      </c>
      <c r="Q523" s="664">
        <f>'3A 2025-2026 REPORTE CALIFICACI'!HN51</f>
        <v>70</v>
      </c>
      <c r="R523" s="664">
        <f>'3A 2025-2026 REPORTE CALIFICACI'!HO51</f>
        <v>80</v>
      </c>
      <c r="S523" s="664">
        <f>'3A 2025-2026 REPORTE CALIFICACI'!HP51</f>
        <v>0</v>
      </c>
      <c r="T523" s="664"/>
      <c r="U523" s="664"/>
      <c r="V523" s="664"/>
      <c r="W523" s="664"/>
      <c r="X523" s="664"/>
      <c r="Y523" s="664"/>
      <c r="Z523" s="664"/>
      <c r="AA523" s="664"/>
      <c r="AB523" s="664"/>
      <c r="AC523" s="664"/>
      <c r="AD523" s="664"/>
      <c r="AE523" s="664"/>
      <c r="AF523" s="664"/>
      <c r="AG523" s="664"/>
      <c r="AH523" s="664"/>
      <c r="AI523" s="664"/>
      <c r="AJ523" s="664"/>
      <c r="AK523" s="664"/>
      <c r="AL523" s="666"/>
      <c r="AM523" s="667"/>
      <c r="AN523" s="661"/>
      <c r="AO523" s="47"/>
      <c r="AP523" s="663" t="s">
        <v>1020</v>
      </c>
      <c r="AQ523" s="664">
        <f>'3A 2025-2026 REPORTE CALIFICACI'!HA52</f>
        <v>80</v>
      </c>
      <c r="AR523" s="664">
        <f>'3A 2025-2026 REPORTE CALIFICACI'!HB52</f>
        <v>75</v>
      </c>
      <c r="AS523" s="664">
        <f>'3A 2025-2026 REPORTE CALIFICACI'!HC52</f>
        <v>85</v>
      </c>
      <c r="AT523" s="664">
        <f>'3A 2025-2026 REPORTE CALIFICACI'!HD52</f>
        <v>0</v>
      </c>
      <c r="AU523" s="664">
        <f>'3A 2025-2026 REPORTE CALIFICACI'!HE52</f>
        <v>75</v>
      </c>
      <c r="AV523" s="664">
        <f>'3A 2025-2026 REPORTE CALIFICACI'!HF52</f>
        <v>73</v>
      </c>
      <c r="AW523" s="664">
        <f>'3A 2025-2026 REPORTE CALIFICACI'!HG52</f>
        <v>76</v>
      </c>
      <c r="AX523" s="664">
        <f>'3A 2025-2026 REPORTE CALIFICACI'!HH52</f>
        <v>0</v>
      </c>
      <c r="AY523" s="664">
        <f>'3A 2025-2026 REPORTE CALIFICACI'!HI52</f>
        <v>80</v>
      </c>
      <c r="AZ523" s="664">
        <f>'3A 2025-2026 REPORTE CALIFICACI'!HJ52</f>
        <v>74</v>
      </c>
      <c r="BA523" s="664">
        <f>'3A 2025-2026 REPORTE CALIFICACI'!HK52</f>
        <v>76</v>
      </c>
      <c r="BB523" s="664">
        <f>'3A 2025-2026 REPORTE CALIFICACI'!HL52</f>
        <v>0</v>
      </c>
      <c r="BC523" s="664">
        <f>'3A 2025-2026 REPORTE CALIFICACI'!HM52</f>
        <v>78</v>
      </c>
      <c r="BD523" s="664">
        <f>'3A 2025-2026 REPORTE CALIFICACI'!HN52</f>
        <v>70</v>
      </c>
      <c r="BE523" s="664">
        <f>'3A 2025-2026 REPORTE CALIFICACI'!HO52</f>
        <v>80</v>
      </c>
      <c r="BF523" s="664">
        <f>'3A 2025-2026 REPORTE CALIFICACI'!HP52</f>
        <v>0</v>
      </c>
      <c r="BG523" s="664"/>
      <c r="BH523" s="664"/>
      <c r="BI523" s="664"/>
      <c r="BJ523" s="664"/>
      <c r="BK523" s="664"/>
      <c r="BL523" s="664"/>
      <c r="BM523" s="664"/>
      <c r="BN523" s="664"/>
      <c r="BO523" s="664"/>
      <c r="BP523" s="664"/>
      <c r="BQ523" s="664"/>
      <c r="BR523" s="664"/>
      <c r="BS523" s="664"/>
      <c r="BT523" s="664"/>
      <c r="BU523" s="664"/>
      <c r="BV523" s="664"/>
      <c r="BW523" s="664"/>
      <c r="BX523" s="664"/>
      <c r="BY523" s="666"/>
      <c r="BZ523" s="667"/>
      <c r="CA523" s="661"/>
      <c r="CB523" s="47"/>
      <c r="CC523" s="663" t="s">
        <v>1020</v>
      </c>
      <c r="CD523" s="664">
        <f>'3A 2025-2026 REPORTE CALIFICACI'!HA53</f>
        <v>71</v>
      </c>
      <c r="CE523" s="664">
        <f>'3A 2025-2026 REPORTE CALIFICACI'!HB53</f>
        <v>73</v>
      </c>
      <c r="CF523" s="664">
        <f>'3A 2025-2026 REPORTE CALIFICACI'!HC53</f>
        <v>77</v>
      </c>
      <c r="CG523" s="664">
        <f>'3A 2025-2026 REPORTE CALIFICACI'!HD53</f>
        <v>0</v>
      </c>
      <c r="CH523" s="664">
        <f>'3A 2025-2026 REPORTE CALIFICACI'!HE53</f>
        <v>70</v>
      </c>
      <c r="CI523" s="664">
        <f>'3A 2025-2026 REPORTE CALIFICACI'!HF53</f>
        <v>70</v>
      </c>
      <c r="CJ523" s="664">
        <f>'3A 2025-2026 REPORTE CALIFICACI'!HG53</f>
        <v>80</v>
      </c>
      <c r="CK523" s="664">
        <f>'3A 2025-2026 REPORTE CALIFICACI'!HH53</f>
        <v>0</v>
      </c>
      <c r="CL523" s="664">
        <f>'3A 2025-2026 REPORTE CALIFICACI'!HI53</f>
        <v>73</v>
      </c>
      <c r="CM523" s="664">
        <f>'3A 2025-2026 REPORTE CALIFICACI'!HJ53</f>
        <v>71</v>
      </c>
      <c r="CN523" s="664">
        <f>'3A 2025-2026 REPORTE CALIFICACI'!HK53</f>
        <v>74</v>
      </c>
      <c r="CO523" s="664">
        <f>'3A 2025-2026 REPORTE CALIFICACI'!HL53</f>
        <v>0</v>
      </c>
      <c r="CP523" s="664">
        <f>'3A 2025-2026 REPORTE CALIFICACI'!HM53</f>
        <v>72</v>
      </c>
      <c r="CQ523" s="664">
        <f>'3A 2025-2026 REPORTE CALIFICACI'!HN53</f>
        <v>70</v>
      </c>
      <c r="CR523" s="664">
        <f>'3A 2025-2026 REPORTE CALIFICACI'!HO53</f>
        <v>52</v>
      </c>
      <c r="CS523" s="664">
        <f>'3A 2025-2026 REPORTE CALIFICACI'!HP53</f>
        <v>0</v>
      </c>
      <c r="CT523" s="664"/>
      <c r="CU523" s="664"/>
      <c r="CV523" s="664"/>
      <c r="CW523" s="664"/>
      <c r="CX523" s="664"/>
      <c r="CY523" s="664"/>
      <c r="CZ523" s="664"/>
      <c r="DA523" s="664"/>
      <c r="DB523" s="664"/>
      <c r="DC523" s="664"/>
      <c r="DD523" s="664"/>
      <c r="DE523" s="664"/>
      <c r="DF523" s="664"/>
      <c r="DG523" s="664"/>
      <c r="DH523" s="664"/>
      <c r="DI523" s="664"/>
      <c r="DJ523" s="664"/>
      <c r="DK523" s="664"/>
      <c r="DL523" s="666"/>
      <c r="DM523" s="667"/>
      <c r="DN523" s="661"/>
      <c r="DO523" s="47"/>
      <c r="DP523" s="663" t="s">
        <v>1020</v>
      </c>
      <c r="DQ523" s="664">
        <f>'3A 2025-2026 REPORTE CALIFICACI'!HA54</f>
        <v>90</v>
      </c>
      <c r="DR523" s="664">
        <f>'3A 2025-2026 REPORTE CALIFICACI'!HB54</f>
        <v>93</v>
      </c>
      <c r="DS523" s="664">
        <f>'3A 2025-2026 REPORTE CALIFICACI'!HC54</f>
        <v>100</v>
      </c>
      <c r="DT523" s="664">
        <f>'3A 2025-2026 REPORTE CALIFICACI'!HD54</f>
        <v>0</v>
      </c>
      <c r="DU523" s="664">
        <f>'3A 2025-2026 REPORTE CALIFICACI'!HE54</f>
        <v>83</v>
      </c>
      <c r="DV523" s="664">
        <f>'3A 2025-2026 REPORTE CALIFICACI'!HF54</f>
        <v>87</v>
      </c>
      <c r="DW523" s="664">
        <f>'3A 2025-2026 REPORTE CALIFICACI'!HG54</f>
        <v>90</v>
      </c>
      <c r="DX523" s="664">
        <f>'3A 2025-2026 REPORTE CALIFICACI'!HH54</f>
        <v>0</v>
      </c>
      <c r="DY523" s="664">
        <f>'3A 2025-2026 REPORTE CALIFICACI'!HI54</f>
        <v>91</v>
      </c>
      <c r="DZ523" s="664">
        <f>'3A 2025-2026 REPORTE CALIFICACI'!HJ54</f>
        <v>92</v>
      </c>
      <c r="EA523" s="664">
        <f>'3A 2025-2026 REPORTE CALIFICACI'!HK54</f>
        <v>87</v>
      </c>
      <c r="EB523" s="664">
        <f>'3A 2025-2026 REPORTE CALIFICACI'!HL54</f>
        <v>0</v>
      </c>
      <c r="EC523" s="664">
        <f>'3A 2025-2026 REPORTE CALIFICACI'!HM54</f>
        <v>80</v>
      </c>
      <c r="ED523" s="664">
        <f>'3A 2025-2026 REPORTE CALIFICACI'!HN54</f>
        <v>90</v>
      </c>
      <c r="EE523" s="664">
        <f>'3A 2025-2026 REPORTE CALIFICACI'!HO54</f>
        <v>98</v>
      </c>
      <c r="EF523" s="664">
        <f>'3A 2025-2026 REPORTE CALIFICACI'!HP54</f>
        <v>0</v>
      </c>
      <c r="EG523" s="664"/>
      <c r="EH523" s="664"/>
      <c r="EI523" s="664"/>
      <c r="EJ523" s="664"/>
      <c r="EK523" s="664"/>
      <c r="EL523" s="664"/>
      <c r="EM523" s="664"/>
      <c r="EN523" s="664"/>
      <c r="EO523" s="664"/>
      <c r="EP523" s="664"/>
      <c r="EQ523" s="664"/>
      <c r="ER523" s="664"/>
      <c r="ES523" s="664"/>
      <c r="ET523" s="664"/>
      <c r="EU523" s="664"/>
      <c r="EV523" s="664"/>
      <c r="EW523" s="664"/>
      <c r="EX523" s="664"/>
      <c r="EY523" s="666"/>
    </row>
    <row r="524" ht="52.5" customHeight="1">
      <c r="A524" s="661"/>
      <c r="B524" s="47"/>
      <c r="C524" s="663" t="s">
        <v>1021</v>
      </c>
      <c r="D524" s="664">
        <f>'3A 2025-2026 REPORTE CALIFICACI'!II51</f>
        <v>76</v>
      </c>
      <c r="E524" s="664">
        <f>'3A 2025-2026 REPORTE CALIFICACI'!IJ51</f>
        <v>80</v>
      </c>
      <c r="F524" s="664">
        <f>'3A 2025-2026 REPORTE CALIFICACI'!IK51</f>
        <v>84</v>
      </c>
      <c r="G524" s="664">
        <f>'3A 2025-2026 REPORTE CALIFICACI'!IL51</f>
        <v>0</v>
      </c>
      <c r="H524" s="664">
        <f>'3A 2025-2026 REPORTE CALIFICACI'!IM51</f>
        <v>78</v>
      </c>
      <c r="I524" s="664">
        <f>'3A 2025-2026 REPORTE CALIFICACI'!IN51</f>
        <v>83</v>
      </c>
      <c r="J524" s="664">
        <f>'3A 2025-2026 REPORTE CALIFICACI'!IO51</f>
        <v>85</v>
      </c>
      <c r="K524" s="664">
        <f>'3A 2025-2026 REPORTE CALIFICACI'!IP51</f>
        <v>0</v>
      </c>
      <c r="L524" s="664">
        <f>'3A 2025-2026 REPORTE CALIFICACI'!IQ51</f>
        <v>80</v>
      </c>
      <c r="M524" s="664">
        <f>'3A 2025-2026 REPORTE CALIFICACI'!IR51</f>
        <v>81</v>
      </c>
      <c r="N524" s="664">
        <f>'3A 2025-2026 REPORTE CALIFICACI'!IS51</f>
        <v>83</v>
      </c>
      <c r="O524" s="664">
        <f>'3A 2025-2026 REPORTE CALIFICACI'!IT51</f>
        <v>0</v>
      </c>
      <c r="P524" s="664">
        <f>'3A 2025-2026 REPORTE CALIFICACI'!IU51</f>
        <v>78</v>
      </c>
      <c r="Q524" s="664">
        <f>'3A 2025-2026 REPORTE CALIFICACI'!IV51</f>
        <v>83</v>
      </c>
      <c r="R524" s="664">
        <f>'3A 2025-2026 REPORTE CALIFICACI'!IW51</f>
        <v>86</v>
      </c>
      <c r="S524" s="664">
        <f>'3A 2025-2026 REPORTE CALIFICACI'!IX51</f>
        <v>0</v>
      </c>
      <c r="T524" s="664"/>
      <c r="U524" s="664"/>
      <c r="V524" s="664"/>
      <c r="W524" s="664"/>
      <c r="X524" s="664"/>
      <c r="Y524" s="664"/>
      <c r="Z524" s="664"/>
      <c r="AA524" s="664"/>
      <c r="AB524" s="664"/>
      <c r="AC524" s="664"/>
      <c r="AD524" s="664"/>
      <c r="AE524" s="664"/>
      <c r="AF524" s="664"/>
      <c r="AG524" s="664"/>
      <c r="AH524" s="664"/>
      <c r="AI524" s="664"/>
      <c r="AJ524" s="664"/>
      <c r="AK524" s="664"/>
      <c r="AL524" s="666"/>
      <c r="AM524" s="667"/>
      <c r="AN524" s="661"/>
      <c r="AO524" s="47"/>
      <c r="AP524" s="663" t="s">
        <v>1021</v>
      </c>
      <c r="AQ524" s="664">
        <f>'3A 2025-2026 REPORTE CALIFICACI'!II52</f>
        <v>72</v>
      </c>
      <c r="AR524" s="664">
        <f>'3A 2025-2026 REPORTE CALIFICACI'!IJ52</f>
        <v>78</v>
      </c>
      <c r="AS524" s="664">
        <f>'3A 2025-2026 REPORTE CALIFICACI'!IK52</f>
        <v>80</v>
      </c>
      <c r="AT524" s="664">
        <f>'3A 2025-2026 REPORTE CALIFICACI'!IL52</f>
        <v>0</v>
      </c>
      <c r="AU524" s="664">
        <f>'3A 2025-2026 REPORTE CALIFICACI'!IM52</f>
        <v>77</v>
      </c>
      <c r="AV524" s="664">
        <f>'3A 2025-2026 REPORTE CALIFICACI'!IN52</f>
        <v>82</v>
      </c>
      <c r="AW524" s="664">
        <f>'3A 2025-2026 REPORTE CALIFICACI'!IO52</f>
        <v>83</v>
      </c>
      <c r="AX524" s="664">
        <f>'3A 2025-2026 REPORTE CALIFICACI'!IP52</f>
        <v>0</v>
      </c>
      <c r="AY524" s="664">
        <f>'3A 2025-2026 REPORTE CALIFICACI'!IQ52</f>
        <v>81</v>
      </c>
      <c r="AZ524" s="664">
        <f>'3A 2025-2026 REPORTE CALIFICACI'!IR52</f>
        <v>78</v>
      </c>
      <c r="BA524" s="664">
        <f>'3A 2025-2026 REPORTE CALIFICACI'!IS52</f>
        <v>80</v>
      </c>
      <c r="BB524" s="664">
        <f>'3A 2025-2026 REPORTE CALIFICACI'!IT52</f>
        <v>0</v>
      </c>
      <c r="BC524" s="664">
        <f>'3A 2025-2026 REPORTE CALIFICACI'!IU52</f>
        <v>76</v>
      </c>
      <c r="BD524" s="664">
        <f>'3A 2025-2026 REPORTE CALIFICACI'!IV52</f>
        <v>82</v>
      </c>
      <c r="BE524" s="664">
        <f>'3A 2025-2026 REPORTE CALIFICACI'!IW52</f>
        <v>85</v>
      </c>
      <c r="BF524" s="664">
        <f>'3A 2025-2026 REPORTE CALIFICACI'!IX52</f>
        <v>0</v>
      </c>
      <c r="BG524" s="664"/>
      <c r="BH524" s="664"/>
      <c r="BI524" s="664"/>
      <c r="BJ524" s="664"/>
      <c r="BK524" s="664"/>
      <c r="BL524" s="664"/>
      <c r="BM524" s="664"/>
      <c r="BN524" s="664"/>
      <c r="BO524" s="664"/>
      <c r="BP524" s="664"/>
      <c r="BQ524" s="664"/>
      <c r="BR524" s="664"/>
      <c r="BS524" s="664"/>
      <c r="BT524" s="664"/>
      <c r="BU524" s="664"/>
      <c r="BV524" s="664"/>
      <c r="BW524" s="664"/>
      <c r="BX524" s="664"/>
      <c r="BY524" s="666"/>
      <c r="BZ524" s="667"/>
      <c r="CA524" s="661"/>
      <c r="CB524" s="47"/>
      <c r="CC524" s="663" t="s">
        <v>1021</v>
      </c>
      <c r="CD524" s="664">
        <f>'3A 2025-2026 REPORTE CALIFICACI'!II53</f>
        <v>50</v>
      </c>
      <c r="CE524" s="664">
        <f>'3A 2025-2026 REPORTE CALIFICACI'!IJ53</f>
        <v>40</v>
      </c>
      <c r="CF524" s="664">
        <f>'3A 2025-2026 REPORTE CALIFICACI'!IK53</f>
        <v>60</v>
      </c>
      <c r="CG524" s="664">
        <f>'3A 2025-2026 REPORTE CALIFICACI'!IL53</f>
        <v>0</v>
      </c>
      <c r="CH524" s="664">
        <f>'3A 2025-2026 REPORTE CALIFICACI'!IM53</f>
        <v>50</v>
      </c>
      <c r="CI524" s="664">
        <f>'3A 2025-2026 REPORTE CALIFICACI'!IN53</f>
        <v>40</v>
      </c>
      <c r="CJ524" s="664">
        <f>'3A 2025-2026 REPORTE CALIFICACI'!IO53</f>
        <v>60</v>
      </c>
      <c r="CK524" s="664">
        <f>'3A 2025-2026 REPORTE CALIFICACI'!IP53</f>
        <v>0</v>
      </c>
      <c r="CL524" s="664">
        <f>'3A 2025-2026 REPORTE CALIFICACI'!IQ53</f>
        <v>77</v>
      </c>
      <c r="CM524" s="664">
        <f>'3A 2025-2026 REPORTE CALIFICACI'!IR53</f>
        <v>71</v>
      </c>
      <c r="CN524" s="664">
        <f>'3A 2025-2026 REPORTE CALIFICACI'!IS53</f>
        <v>72</v>
      </c>
      <c r="CO524" s="664">
        <f>'3A 2025-2026 REPORTE CALIFICACI'!IT53</f>
        <v>0</v>
      </c>
      <c r="CP524" s="664">
        <f>'3A 2025-2026 REPORTE CALIFICACI'!IU53</f>
        <v>75</v>
      </c>
      <c r="CQ524" s="664">
        <f>'3A 2025-2026 REPORTE CALIFICACI'!IV53</f>
        <v>70</v>
      </c>
      <c r="CR524" s="664">
        <f>'3A 2025-2026 REPORTE CALIFICACI'!IW53</f>
        <v>70</v>
      </c>
      <c r="CS524" s="664">
        <f>'3A 2025-2026 REPORTE CALIFICACI'!IX53</f>
        <v>0</v>
      </c>
      <c r="CT524" s="664"/>
      <c r="CU524" s="664"/>
      <c r="CV524" s="664"/>
      <c r="CW524" s="664"/>
      <c r="CX524" s="664"/>
      <c r="CY524" s="664"/>
      <c r="CZ524" s="664"/>
      <c r="DA524" s="664"/>
      <c r="DB524" s="664"/>
      <c r="DC524" s="664"/>
      <c r="DD524" s="664"/>
      <c r="DE524" s="664"/>
      <c r="DF524" s="664"/>
      <c r="DG524" s="664"/>
      <c r="DH524" s="664"/>
      <c r="DI524" s="664"/>
      <c r="DJ524" s="664"/>
      <c r="DK524" s="664"/>
      <c r="DL524" s="666"/>
      <c r="DM524" s="667"/>
      <c r="DN524" s="661"/>
      <c r="DO524" s="47"/>
      <c r="DP524" s="663" t="s">
        <v>1021</v>
      </c>
      <c r="DQ524" s="664">
        <f>'3A 2025-2026 REPORTE CALIFICACI'!II54</f>
        <v>76</v>
      </c>
      <c r="DR524" s="664">
        <f>'3A 2025-2026 REPORTE CALIFICACI'!IJ54</f>
        <v>82</v>
      </c>
      <c r="DS524" s="664">
        <f>'3A 2025-2026 REPORTE CALIFICACI'!IK54</f>
        <v>84</v>
      </c>
      <c r="DT524" s="664">
        <f>'3A 2025-2026 REPORTE CALIFICACI'!IL54</f>
        <v>0</v>
      </c>
      <c r="DU524" s="664">
        <f>'3A 2025-2026 REPORTE CALIFICACI'!IM54</f>
        <v>78</v>
      </c>
      <c r="DV524" s="664">
        <f>'3A 2025-2026 REPORTE CALIFICACI'!IN54</f>
        <v>83</v>
      </c>
      <c r="DW524" s="664">
        <f>'3A 2025-2026 REPORTE CALIFICACI'!IO54</f>
        <v>85</v>
      </c>
      <c r="DX524" s="664">
        <f>'3A 2025-2026 REPORTE CALIFICACI'!IP54</f>
        <v>0</v>
      </c>
      <c r="DY524" s="664">
        <f>'3A 2025-2026 REPORTE CALIFICACI'!IQ54</f>
        <v>85</v>
      </c>
      <c r="DZ524" s="664">
        <f>'3A 2025-2026 REPORTE CALIFICACI'!IR54</f>
        <v>84</v>
      </c>
      <c r="EA524" s="664">
        <f>'3A 2025-2026 REPORTE CALIFICACI'!IS54</f>
        <v>86</v>
      </c>
      <c r="EB524" s="664">
        <f>'3A 2025-2026 REPORTE CALIFICACI'!IT54</f>
        <v>0</v>
      </c>
      <c r="EC524" s="664">
        <f>'3A 2025-2026 REPORTE CALIFICACI'!IU54</f>
        <v>82</v>
      </c>
      <c r="ED524" s="664">
        <f>'3A 2025-2026 REPORTE CALIFICACI'!IV54</f>
        <v>86</v>
      </c>
      <c r="EE524" s="664">
        <f>'3A 2025-2026 REPORTE CALIFICACI'!IW54</f>
        <v>88</v>
      </c>
      <c r="EF524" s="664">
        <f>'3A 2025-2026 REPORTE CALIFICACI'!IX54</f>
        <v>0</v>
      </c>
      <c r="EG524" s="664"/>
      <c r="EH524" s="664"/>
      <c r="EI524" s="664"/>
      <c r="EJ524" s="664"/>
      <c r="EK524" s="664"/>
      <c r="EL524" s="664"/>
      <c r="EM524" s="664"/>
      <c r="EN524" s="664"/>
      <c r="EO524" s="664"/>
      <c r="EP524" s="664"/>
      <c r="EQ524" s="664"/>
      <c r="ER524" s="664"/>
      <c r="ES524" s="664"/>
      <c r="ET524" s="664"/>
      <c r="EU524" s="664"/>
      <c r="EV524" s="664"/>
      <c r="EW524" s="664"/>
      <c r="EX524" s="664"/>
      <c r="EY524" s="666"/>
    </row>
    <row r="525" ht="81.0" customHeight="1">
      <c r="A525" s="661"/>
      <c r="B525" s="43"/>
      <c r="C525" s="663" t="s">
        <v>1022</v>
      </c>
      <c r="D525" s="664">
        <f>'3A 2025-2026 REPORTE CALIFICACI'!JQ51</f>
        <v>72</v>
      </c>
      <c r="E525" s="665">
        <f>'3A 2025-2026 REPORTE CALIFICACI'!JR51</f>
        <v>72</v>
      </c>
      <c r="F525" s="665">
        <f>'3A 2025-2026 REPORTE CALIFICACI'!JS51</f>
        <v>72</v>
      </c>
      <c r="G525" s="664">
        <f>'3A 2025-2026 REPORTE CALIFICACI'!JT51</f>
        <v>0</v>
      </c>
      <c r="H525" s="664">
        <f>'3A 2025-2026 REPORTE CALIFICACI'!JU51</f>
        <v>74</v>
      </c>
      <c r="I525" s="665">
        <f>'3A 2025-2026 REPORTE CALIFICACI'!JV51</f>
        <v>75</v>
      </c>
      <c r="J525" s="665">
        <f>'3A 2025-2026 REPORTE CALIFICACI'!JW51</f>
        <v>58</v>
      </c>
      <c r="K525" s="664">
        <f>'3A 2025-2026 REPORTE CALIFICACI'!JX51</f>
        <v>0</v>
      </c>
      <c r="L525" s="664">
        <f>'3A 2025-2026 REPORTE CALIFICACI'!JY51</f>
        <v>78</v>
      </c>
      <c r="M525" s="665">
        <f>'3A 2025-2026 REPORTE CALIFICACI'!JZ51</f>
        <v>73</v>
      </c>
      <c r="N525" s="665">
        <f>'3A 2025-2026 REPORTE CALIFICACI'!KA51</f>
        <v>88</v>
      </c>
      <c r="O525" s="664">
        <f>'3A 2025-2026 REPORTE CALIFICACI'!KB51</f>
        <v>0</v>
      </c>
      <c r="P525" s="665">
        <f>'3A 2025-2026 REPORTE CALIFICACI'!KC51</f>
        <v>76</v>
      </c>
      <c r="Q525" s="665">
        <f>'3A 2025-2026 REPORTE CALIFICACI'!KD51</f>
        <v>75</v>
      </c>
      <c r="R525" s="665">
        <f>'3A 2025-2026 REPORTE CALIFICACI'!KE51</f>
        <v>73</v>
      </c>
      <c r="S525" s="664">
        <f>'3A 2025-2026 REPORTE CALIFICACI'!KF51</f>
        <v>0</v>
      </c>
      <c r="T525" s="664"/>
      <c r="U525" s="664"/>
      <c r="V525" s="664"/>
      <c r="W525" s="664"/>
      <c r="X525" s="664"/>
      <c r="Y525" s="664"/>
      <c r="Z525" s="664"/>
      <c r="AA525" s="664"/>
      <c r="AB525" s="664"/>
      <c r="AC525" s="664"/>
      <c r="AD525" s="664"/>
      <c r="AE525" s="664"/>
      <c r="AF525" s="664"/>
      <c r="AG525" s="664"/>
      <c r="AH525" s="664"/>
      <c r="AI525" s="664"/>
      <c r="AJ525" s="664"/>
      <c r="AK525" s="664"/>
      <c r="AL525" s="666"/>
      <c r="AM525" s="667"/>
      <c r="AN525" s="661"/>
      <c r="AO525" s="43"/>
      <c r="AP525" s="663" t="s">
        <v>1022</v>
      </c>
      <c r="AQ525" s="664">
        <f>'3A 2025-2026 REPORTE CALIFICACI'!JQ52</f>
        <v>71</v>
      </c>
      <c r="AR525" s="665">
        <f>'3A 2025-2026 REPORTE CALIFICACI'!JR52</f>
        <v>71</v>
      </c>
      <c r="AS525" s="665">
        <f>'3A 2025-2026 REPORTE CALIFICACI'!JS52</f>
        <v>74</v>
      </c>
      <c r="AT525" s="664">
        <f>'3A 2025-2026 REPORTE CALIFICACI'!JT52</f>
        <v>0</v>
      </c>
      <c r="AU525" s="664">
        <f>'3A 2025-2026 REPORTE CALIFICACI'!JU52</f>
        <v>79</v>
      </c>
      <c r="AV525" s="665">
        <f>'3A 2025-2026 REPORTE CALIFICACI'!JV52</f>
        <v>72</v>
      </c>
      <c r="AW525" s="665">
        <f>'3A 2025-2026 REPORTE CALIFICACI'!JW52</f>
        <v>78</v>
      </c>
      <c r="AX525" s="664">
        <f>'3A 2025-2026 REPORTE CALIFICACI'!JX52</f>
        <v>0</v>
      </c>
      <c r="AY525" s="664">
        <f>'3A 2025-2026 REPORTE CALIFICACI'!JY52</f>
        <v>74</v>
      </c>
      <c r="AZ525" s="665">
        <f>'3A 2025-2026 REPORTE CALIFICACI'!JZ52</f>
        <v>68</v>
      </c>
      <c r="BA525" s="665">
        <f>'3A 2025-2026 REPORTE CALIFICACI'!KA52</f>
        <v>88</v>
      </c>
      <c r="BB525" s="664">
        <f>'3A 2025-2026 REPORTE CALIFICACI'!KB52</f>
        <v>0</v>
      </c>
      <c r="BC525" s="665">
        <f>'3A 2025-2026 REPORTE CALIFICACI'!KC52</f>
        <v>78</v>
      </c>
      <c r="BD525" s="665">
        <f>'3A 2025-2026 REPORTE CALIFICACI'!KD52</f>
        <v>71</v>
      </c>
      <c r="BE525" s="665">
        <f>'3A 2025-2026 REPORTE CALIFICACI'!KE52</f>
        <v>79</v>
      </c>
      <c r="BF525" s="664">
        <f>'3A 2025-2026 REPORTE CALIFICACI'!KF52</f>
        <v>0</v>
      </c>
      <c r="BG525" s="664"/>
      <c r="BH525" s="664"/>
      <c r="BI525" s="664"/>
      <c r="BJ525" s="664"/>
      <c r="BK525" s="664"/>
      <c r="BL525" s="664"/>
      <c r="BM525" s="664"/>
      <c r="BN525" s="664"/>
      <c r="BO525" s="664"/>
      <c r="BP525" s="664"/>
      <c r="BQ525" s="664"/>
      <c r="BR525" s="664"/>
      <c r="BS525" s="664"/>
      <c r="BT525" s="664"/>
      <c r="BU525" s="664"/>
      <c r="BV525" s="664"/>
      <c r="BW525" s="664"/>
      <c r="BX525" s="664"/>
      <c r="BY525" s="666"/>
      <c r="BZ525" s="667"/>
      <c r="CA525" s="661"/>
      <c r="CB525" s="43"/>
      <c r="CC525" s="663" t="s">
        <v>1022</v>
      </c>
      <c r="CD525" s="664">
        <f>'3A 2025-2026 REPORTE CALIFICACI'!JQ53</f>
        <v>57</v>
      </c>
      <c r="CE525" s="665">
        <f>'3A 2025-2026 REPORTE CALIFICACI'!JR53</f>
        <v>56</v>
      </c>
      <c r="CF525" s="665">
        <f>'3A 2025-2026 REPORTE CALIFICACI'!JS53</f>
        <v>46</v>
      </c>
      <c r="CG525" s="664">
        <f>'3A 2025-2026 REPORTE CALIFICACI'!JT53</f>
        <v>0</v>
      </c>
      <c r="CH525" s="664">
        <f>'3A 2025-2026 REPORTE CALIFICACI'!JU53</f>
        <v>53</v>
      </c>
      <c r="CI525" s="665">
        <f>'3A 2025-2026 REPORTE CALIFICACI'!JV53</f>
        <v>52</v>
      </c>
      <c r="CJ525" s="665">
        <f>'3A 2025-2026 REPORTE CALIFICACI'!JW53</f>
        <v>56</v>
      </c>
      <c r="CK525" s="664">
        <f>'3A 2025-2026 REPORTE CALIFICACI'!JX53</f>
        <v>0</v>
      </c>
      <c r="CL525" s="664">
        <f>'3A 2025-2026 REPORTE CALIFICACI'!JY53</f>
        <v>58</v>
      </c>
      <c r="CM525" s="665">
        <f>'3A 2025-2026 REPORTE CALIFICACI'!JZ53</f>
        <v>54</v>
      </c>
      <c r="CN525" s="665">
        <f>'3A 2025-2026 REPORTE CALIFICACI'!KA53</f>
        <v>53</v>
      </c>
      <c r="CO525" s="664">
        <f>'3A 2025-2026 REPORTE CALIFICACI'!KB53</f>
        <v>0</v>
      </c>
      <c r="CP525" s="665">
        <f>'3A 2025-2026 REPORTE CALIFICACI'!KC53</f>
        <v>49</v>
      </c>
      <c r="CQ525" s="665">
        <f>'3A 2025-2026 REPORTE CALIFICACI'!KD53</f>
        <v>58</v>
      </c>
      <c r="CR525" s="665">
        <f>'3A 2025-2026 REPORTE CALIFICACI'!KE53</f>
        <v>59</v>
      </c>
      <c r="CS525" s="664">
        <f>'3A 2025-2026 REPORTE CALIFICACI'!KF53</f>
        <v>0</v>
      </c>
      <c r="CT525" s="664"/>
      <c r="CU525" s="664"/>
      <c r="CV525" s="664"/>
      <c r="CW525" s="664"/>
      <c r="CX525" s="664"/>
      <c r="CY525" s="664"/>
      <c r="CZ525" s="664"/>
      <c r="DA525" s="664"/>
      <c r="DB525" s="664"/>
      <c r="DC525" s="664"/>
      <c r="DD525" s="664"/>
      <c r="DE525" s="664"/>
      <c r="DF525" s="664"/>
      <c r="DG525" s="664"/>
      <c r="DH525" s="664"/>
      <c r="DI525" s="664"/>
      <c r="DJ525" s="664"/>
      <c r="DK525" s="664"/>
      <c r="DL525" s="666"/>
      <c r="DM525" s="667"/>
      <c r="DN525" s="661"/>
      <c r="DO525" s="43"/>
      <c r="DP525" s="663" t="s">
        <v>1022</v>
      </c>
      <c r="DQ525" s="664">
        <f>'3A 2025-2026 REPORTE CALIFICACI'!JQ54</f>
        <v>78</v>
      </c>
      <c r="DR525" s="665">
        <f>'3A 2025-2026 REPORTE CALIFICACI'!JR54</f>
        <v>77</v>
      </c>
      <c r="DS525" s="665">
        <f>'3A 2025-2026 REPORTE CALIFICACI'!JS54</f>
        <v>74</v>
      </c>
      <c r="DT525" s="664">
        <f>'3A 2025-2026 REPORTE CALIFICACI'!JT54</f>
        <v>0</v>
      </c>
      <c r="DU525" s="664">
        <f>'3A 2025-2026 REPORTE CALIFICACI'!JU54</f>
        <v>82</v>
      </c>
      <c r="DV525" s="665">
        <f>'3A 2025-2026 REPORTE CALIFICACI'!JV54</f>
        <v>81</v>
      </c>
      <c r="DW525" s="665">
        <f>'3A 2025-2026 REPORTE CALIFICACI'!JW54</f>
        <v>78</v>
      </c>
      <c r="DX525" s="664">
        <f>'3A 2025-2026 REPORTE CALIFICACI'!JX54</f>
        <v>0</v>
      </c>
      <c r="DY525" s="664">
        <f>'3A 2025-2026 REPORTE CALIFICACI'!JY54</f>
        <v>81</v>
      </c>
      <c r="DZ525" s="665">
        <f>'3A 2025-2026 REPORTE CALIFICACI'!JZ54</f>
        <v>80</v>
      </c>
      <c r="EA525" s="665">
        <f>'3A 2025-2026 REPORTE CALIFICACI'!KA54</f>
        <v>72</v>
      </c>
      <c r="EB525" s="664">
        <f>'3A 2025-2026 REPORTE CALIFICACI'!KB54</f>
        <v>0</v>
      </c>
      <c r="EC525" s="665">
        <f>'3A 2025-2026 REPORTE CALIFICACI'!KC54</f>
        <v>84</v>
      </c>
      <c r="ED525" s="665">
        <f>'3A 2025-2026 REPORTE CALIFICACI'!KD54</f>
        <v>88</v>
      </c>
      <c r="EE525" s="665">
        <f>'3A 2025-2026 REPORTE CALIFICACI'!KE54</f>
        <v>84</v>
      </c>
      <c r="EF525" s="664">
        <f>'3A 2025-2026 REPORTE CALIFICACI'!KF54</f>
        <v>0</v>
      </c>
      <c r="EG525" s="664"/>
      <c r="EH525" s="664"/>
      <c r="EI525" s="664"/>
      <c r="EJ525" s="664"/>
      <c r="EK525" s="664"/>
      <c r="EL525" s="664"/>
      <c r="EM525" s="664"/>
      <c r="EN525" s="664"/>
      <c r="EO525" s="664"/>
      <c r="EP525" s="664"/>
      <c r="EQ525" s="664"/>
      <c r="ER525" s="664"/>
      <c r="ES525" s="664"/>
      <c r="ET525" s="664"/>
      <c r="EU525" s="664"/>
      <c r="EV525" s="664"/>
      <c r="EW525" s="664"/>
      <c r="EX525" s="664"/>
      <c r="EY525" s="666"/>
    </row>
    <row r="526">
      <c r="A526" s="628"/>
      <c r="B526" s="643"/>
      <c r="C526" s="643"/>
      <c r="D526" s="643"/>
      <c r="E526" s="643"/>
      <c r="F526" s="643"/>
      <c r="G526" s="643"/>
      <c r="H526" s="643"/>
      <c r="I526" s="643"/>
      <c r="J526" s="643"/>
      <c r="K526" s="643"/>
      <c r="L526" s="643"/>
      <c r="M526" s="643"/>
      <c r="N526" s="643"/>
      <c r="O526" s="643"/>
      <c r="P526" s="643"/>
      <c r="Q526" s="643"/>
      <c r="R526" s="643"/>
      <c r="S526" s="643"/>
      <c r="T526" s="643"/>
      <c r="U526" s="643"/>
      <c r="V526" s="643"/>
      <c r="W526" s="643"/>
      <c r="X526" s="668"/>
      <c r="Y526" s="668"/>
      <c r="Z526" s="643"/>
      <c r="AA526" s="643"/>
      <c r="AB526" s="643"/>
      <c r="AC526" s="643"/>
      <c r="AD526" s="643"/>
      <c r="AE526" s="643"/>
      <c r="AF526" s="643"/>
      <c r="AG526" s="643"/>
      <c r="AH526" s="643"/>
      <c r="AI526" s="643"/>
      <c r="AJ526" s="643"/>
      <c r="AK526" s="643"/>
      <c r="AL526" s="644"/>
      <c r="AM526" s="643"/>
      <c r="AN526" s="628"/>
      <c r="AO526" s="643"/>
      <c r="AP526" s="643"/>
      <c r="AQ526" s="643"/>
      <c r="AR526" s="643"/>
      <c r="AS526" s="643"/>
      <c r="AT526" s="643"/>
      <c r="AU526" s="643"/>
      <c r="AV526" s="643"/>
      <c r="AW526" s="643"/>
      <c r="AX526" s="643"/>
      <c r="AY526" s="643"/>
      <c r="AZ526" s="643"/>
      <c r="BA526" s="643"/>
      <c r="BB526" s="643"/>
      <c r="BC526" s="643"/>
      <c r="BD526" s="643"/>
      <c r="BE526" s="643"/>
      <c r="BF526" s="643"/>
      <c r="BG526" s="643"/>
      <c r="BH526" s="643"/>
      <c r="BI526" s="643"/>
      <c r="BJ526" s="643"/>
      <c r="BK526" s="668"/>
      <c r="BL526" s="668"/>
      <c r="BM526" s="643"/>
      <c r="BN526" s="643"/>
      <c r="BO526" s="643"/>
      <c r="BP526" s="643"/>
      <c r="BQ526" s="643"/>
      <c r="BR526" s="643"/>
      <c r="BS526" s="643"/>
      <c r="BT526" s="643"/>
      <c r="BU526" s="643"/>
      <c r="BV526" s="643"/>
      <c r="BW526" s="643"/>
      <c r="BX526" s="643"/>
      <c r="BY526" s="644"/>
      <c r="BZ526" s="643"/>
      <c r="CA526" s="628"/>
      <c r="CB526" s="643"/>
      <c r="CC526" s="643"/>
      <c r="CD526" s="643"/>
      <c r="CE526" s="643"/>
      <c r="CF526" s="643"/>
      <c r="CG526" s="643"/>
      <c r="CH526" s="643"/>
      <c r="CI526" s="643"/>
      <c r="CJ526" s="643"/>
      <c r="CK526" s="643"/>
      <c r="CL526" s="643"/>
      <c r="CM526" s="643"/>
      <c r="CN526" s="643"/>
      <c r="CO526" s="643"/>
      <c r="CP526" s="643"/>
      <c r="CQ526" s="643"/>
      <c r="CR526" s="643"/>
      <c r="CS526" s="643"/>
      <c r="CT526" s="643"/>
      <c r="CU526" s="643"/>
      <c r="CV526" s="643"/>
      <c r="CW526" s="643"/>
      <c r="CX526" s="668"/>
      <c r="CY526" s="668"/>
      <c r="CZ526" s="643"/>
      <c r="DA526" s="643"/>
      <c r="DB526" s="643"/>
      <c r="DC526" s="643"/>
      <c r="DD526" s="643"/>
      <c r="DE526" s="643"/>
      <c r="DF526" s="643"/>
      <c r="DG526" s="643"/>
      <c r="DH526" s="643"/>
      <c r="DI526" s="643"/>
      <c r="DJ526" s="643"/>
      <c r="DK526" s="643"/>
      <c r="DL526" s="644"/>
      <c r="DM526" s="643"/>
      <c r="DN526" s="628"/>
      <c r="DO526" s="643"/>
      <c r="DP526" s="643"/>
      <c r="DQ526" s="643"/>
      <c r="DR526" s="643"/>
      <c r="DS526" s="643"/>
      <c r="DT526" s="643"/>
      <c r="DU526" s="643"/>
      <c r="DV526" s="643"/>
      <c r="DW526" s="643"/>
      <c r="DX526" s="643"/>
      <c r="DY526" s="643"/>
      <c r="DZ526" s="643"/>
      <c r="EA526" s="643"/>
      <c r="EB526" s="643"/>
      <c r="EC526" s="643"/>
      <c r="ED526" s="643"/>
      <c r="EE526" s="643"/>
      <c r="EF526" s="643"/>
      <c r="EG526" s="643"/>
      <c r="EH526" s="643"/>
      <c r="EI526" s="643"/>
      <c r="EJ526" s="643"/>
      <c r="EK526" s="668"/>
      <c r="EL526" s="668"/>
      <c r="EM526" s="643"/>
      <c r="EN526" s="643"/>
      <c r="EO526" s="643"/>
      <c r="EP526" s="643"/>
      <c r="EQ526" s="643"/>
      <c r="ER526" s="643"/>
      <c r="ES526" s="643"/>
      <c r="ET526" s="643"/>
      <c r="EU526" s="643"/>
      <c r="EV526" s="643"/>
      <c r="EW526" s="643"/>
      <c r="EX526" s="643"/>
      <c r="EY526" s="644"/>
    </row>
    <row r="527">
      <c r="A527" s="628"/>
      <c r="B527" s="643"/>
      <c r="C527" s="643"/>
      <c r="D527" s="643"/>
      <c r="E527" s="643"/>
      <c r="F527" s="643"/>
      <c r="G527" s="643"/>
      <c r="H527" s="643"/>
      <c r="I527" s="643"/>
      <c r="J527" s="643"/>
      <c r="K527" s="643"/>
      <c r="L527" s="643"/>
      <c r="M527" s="643"/>
      <c r="N527" s="643"/>
      <c r="O527" s="643"/>
      <c r="P527" s="643"/>
      <c r="Q527" s="643"/>
      <c r="R527" s="643"/>
      <c r="S527" s="643"/>
      <c r="T527" s="643"/>
      <c r="U527" s="643"/>
      <c r="V527" s="643"/>
      <c r="W527" s="643"/>
      <c r="X527" s="643"/>
      <c r="Y527" s="643"/>
      <c r="Z527" s="643"/>
      <c r="AA527" s="643"/>
      <c r="AB527" s="643"/>
      <c r="AC527" s="643"/>
      <c r="AD527" s="643"/>
      <c r="AE527" s="643"/>
      <c r="AF527" s="643"/>
      <c r="AG527" s="643"/>
      <c r="AH527" s="643"/>
      <c r="AI527" s="643"/>
      <c r="AJ527" s="643"/>
      <c r="AK527" s="643"/>
      <c r="AL527" s="644"/>
      <c r="AM527" s="643"/>
      <c r="AN527" s="628"/>
      <c r="AO527" s="643"/>
      <c r="AP527" s="643"/>
      <c r="AQ527" s="643"/>
      <c r="AR527" s="643"/>
      <c r="AS527" s="643"/>
      <c r="AT527" s="643"/>
      <c r="AU527" s="643"/>
      <c r="AV527" s="643"/>
      <c r="AW527" s="643"/>
      <c r="AX527" s="643"/>
      <c r="AY527" s="643"/>
      <c r="AZ527" s="643"/>
      <c r="BA527" s="643"/>
      <c r="BB527" s="643"/>
      <c r="BC527" s="643"/>
      <c r="BD527" s="643"/>
      <c r="BE527" s="643"/>
      <c r="BF527" s="643"/>
      <c r="BG527" s="643"/>
      <c r="BH527" s="643"/>
      <c r="BI527" s="643"/>
      <c r="BJ527" s="643"/>
      <c r="BK527" s="643"/>
      <c r="BL527" s="643"/>
      <c r="BM527" s="643"/>
      <c r="BN527" s="643"/>
      <c r="BO527" s="643"/>
      <c r="BP527" s="643"/>
      <c r="BQ527" s="643"/>
      <c r="BR527" s="643"/>
      <c r="BS527" s="643"/>
      <c r="BT527" s="643"/>
      <c r="BU527" s="643"/>
      <c r="BV527" s="643"/>
      <c r="BW527" s="643"/>
      <c r="BX527" s="643"/>
      <c r="BY527" s="644"/>
      <c r="BZ527" s="643"/>
      <c r="CA527" s="628"/>
      <c r="CB527" s="643"/>
      <c r="CC527" s="643"/>
      <c r="CD527" s="643"/>
      <c r="CE527" s="643"/>
      <c r="CF527" s="643"/>
      <c r="CG527" s="643"/>
      <c r="CH527" s="643"/>
      <c r="CI527" s="643"/>
      <c r="CJ527" s="643"/>
      <c r="CK527" s="643"/>
      <c r="CL527" s="643"/>
      <c r="CM527" s="643"/>
      <c r="CN527" s="643"/>
      <c r="CO527" s="643"/>
      <c r="CP527" s="643"/>
      <c r="CQ527" s="643"/>
      <c r="CR527" s="643"/>
      <c r="CS527" s="643"/>
      <c r="CT527" s="643"/>
      <c r="CU527" s="643"/>
      <c r="CV527" s="643"/>
      <c r="CW527" s="643"/>
      <c r="CX527" s="643"/>
      <c r="CY527" s="643"/>
      <c r="CZ527" s="643"/>
      <c r="DA527" s="643"/>
      <c r="DB527" s="643"/>
      <c r="DC527" s="643"/>
      <c r="DD527" s="643"/>
      <c r="DE527" s="643"/>
      <c r="DF527" s="643"/>
      <c r="DG527" s="643"/>
      <c r="DH527" s="643"/>
      <c r="DI527" s="643"/>
      <c r="DJ527" s="643"/>
      <c r="DK527" s="643"/>
      <c r="DL527" s="644"/>
      <c r="DM527" s="643"/>
      <c r="DN527" s="628"/>
      <c r="DO527" s="643"/>
      <c r="DP527" s="643"/>
      <c r="DQ527" s="643"/>
      <c r="DR527" s="643"/>
      <c r="DS527" s="643"/>
      <c r="DT527" s="643"/>
      <c r="DU527" s="643"/>
      <c r="DV527" s="643"/>
      <c r="DW527" s="643"/>
      <c r="DX527" s="643"/>
      <c r="DY527" s="643"/>
      <c r="DZ527" s="643"/>
      <c r="EA527" s="643"/>
      <c r="EB527" s="643"/>
      <c r="EC527" s="643"/>
      <c r="ED527" s="643"/>
      <c r="EE527" s="643"/>
      <c r="EF527" s="643"/>
      <c r="EG527" s="643"/>
      <c r="EH527" s="643"/>
      <c r="EI527" s="643"/>
      <c r="EJ527" s="643"/>
      <c r="EK527" s="643"/>
      <c r="EL527" s="643"/>
      <c r="EM527" s="643"/>
      <c r="EN527" s="643"/>
      <c r="EO527" s="643"/>
      <c r="EP527" s="643"/>
      <c r="EQ527" s="643"/>
      <c r="ER527" s="643"/>
      <c r="ES527" s="643"/>
      <c r="ET527" s="643"/>
      <c r="EU527" s="643"/>
      <c r="EV527" s="643"/>
      <c r="EW527" s="643"/>
      <c r="EX527" s="643"/>
      <c r="EY527" s="644"/>
    </row>
    <row r="528">
      <c r="A528" s="628"/>
      <c r="B528" s="643"/>
      <c r="C528" s="643"/>
      <c r="D528" s="643"/>
      <c r="E528" s="643"/>
      <c r="F528" s="643"/>
      <c r="G528" s="643"/>
      <c r="H528" s="643"/>
      <c r="I528" s="643"/>
      <c r="J528" s="643"/>
      <c r="K528" s="643"/>
      <c r="L528" s="643"/>
      <c r="M528" s="643"/>
      <c r="N528" s="643"/>
      <c r="O528" s="643"/>
      <c r="P528" s="643"/>
      <c r="Q528" s="643"/>
      <c r="R528" s="643"/>
      <c r="S528" s="643"/>
      <c r="T528" s="643"/>
      <c r="U528" s="643"/>
      <c r="V528" s="643"/>
      <c r="W528" s="643"/>
      <c r="X528" s="643"/>
      <c r="Y528" s="643"/>
      <c r="Z528" s="643"/>
      <c r="AA528" s="643"/>
      <c r="AB528" s="643"/>
      <c r="AC528" s="643"/>
      <c r="AD528" s="643"/>
      <c r="AE528" s="643"/>
      <c r="AF528" s="643"/>
      <c r="AG528" s="643"/>
      <c r="AH528" s="643"/>
      <c r="AI528" s="643"/>
      <c r="AJ528" s="643"/>
      <c r="AK528" s="643"/>
      <c r="AL528" s="644"/>
      <c r="AM528" s="643"/>
      <c r="AN528" s="628"/>
      <c r="AO528" s="643"/>
      <c r="AP528" s="643"/>
      <c r="AQ528" s="643"/>
      <c r="AR528" s="643"/>
      <c r="AS528" s="643"/>
      <c r="AT528" s="643"/>
      <c r="AU528" s="643"/>
      <c r="AV528" s="643"/>
      <c r="AW528" s="643"/>
      <c r="AX528" s="643"/>
      <c r="AY528" s="643"/>
      <c r="AZ528" s="643"/>
      <c r="BA528" s="643"/>
      <c r="BB528" s="643"/>
      <c r="BC528" s="643"/>
      <c r="BD528" s="643"/>
      <c r="BE528" s="643"/>
      <c r="BF528" s="643"/>
      <c r="BG528" s="643"/>
      <c r="BH528" s="643"/>
      <c r="BI528" s="643"/>
      <c r="BJ528" s="643"/>
      <c r="BK528" s="643"/>
      <c r="BL528" s="643"/>
      <c r="BM528" s="643"/>
      <c r="BN528" s="643"/>
      <c r="BO528" s="643"/>
      <c r="BP528" s="643"/>
      <c r="BQ528" s="643"/>
      <c r="BR528" s="643"/>
      <c r="BS528" s="643"/>
      <c r="BT528" s="643"/>
      <c r="BU528" s="643"/>
      <c r="BV528" s="643"/>
      <c r="BW528" s="643"/>
      <c r="BX528" s="643"/>
      <c r="BY528" s="644"/>
      <c r="BZ528" s="643"/>
      <c r="CA528" s="628"/>
      <c r="CB528" s="643"/>
      <c r="CC528" s="643"/>
      <c r="CD528" s="643"/>
      <c r="CE528" s="643"/>
      <c r="CF528" s="643"/>
      <c r="CG528" s="643"/>
      <c r="CH528" s="643"/>
      <c r="CI528" s="643"/>
      <c r="CJ528" s="643"/>
      <c r="CK528" s="643"/>
      <c r="CL528" s="643"/>
      <c r="CM528" s="643"/>
      <c r="CN528" s="643"/>
      <c r="CO528" s="643"/>
      <c r="CP528" s="643"/>
      <c r="CQ528" s="643"/>
      <c r="CR528" s="643"/>
      <c r="CS528" s="643"/>
      <c r="CT528" s="643"/>
      <c r="CU528" s="643"/>
      <c r="CV528" s="643"/>
      <c r="CW528" s="643"/>
      <c r="CX528" s="643"/>
      <c r="CY528" s="643"/>
      <c r="CZ528" s="643"/>
      <c r="DA528" s="643"/>
      <c r="DB528" s="643"/>
      <c r="DC528" s="643"/>
      <c r="DD528" s="643"/>
      <c r="DE528" s="643"/>
      <c r="DF528" s="643"/>
      <c r="DG528" s="643"/>
      <c r="DH528" s="643"/>
      <c r="DI528" s="643"/>
      <c r="DJ528" s="643"/>
      <c r="DK528" s="643"/>
      <c r="DL528" s="644"/>
      <c r="DM528" s="643"/>
      <c r="DN528" s="628"/>
      <c r="DO528" s="643"/>
      <c r="DP528" s="643"/>
      <c r="DQ528" s="643"/>
      <c r="DR528" s="643"/>
      <c r="DS528" s="643"/>
      <c r="DT528" s="643"/>
      <c r="DU528" s="643"/>
      <c r="DV528" s="643"/>
      <c r="DW528" s="643"/>
      <c r="DX528" s="643"/>
      <c r="DY528" s="643"/>
      <c r="DZ528" s="643"/>
      <c r="EA528" s="643"/>
      <c r="EB528" s="643"/>
      <c r="EC528" s="643"/>
      <c r="ED528" s="643"/>
      <c r="EE528" s="643"/>
      <c r="EF528" s="643"/>
      <c r="EG528" s="643"/>
      <c r="EH528" s="643"/>
      <c r="EI528" s="643"/>
      <c r="EJ528" s="643"/>
      <c r="EK528" s="643"/>
      <c r="EL528" s="643"/>
      <c r="EM528" s="643"/>
      <c r="EN528" s="643"/>
      <c r="EO528" s="643"/>
      <c r="EP528" s="643"/>
      <c r="EQ528" s="643"/>
      <c r="ER528" s="643"/>
      <c r="ES528" s="643"/>
      <c r="ET528" s="643"/>
      <c r="EU528" s="643"/>
      <c r="EV528" s="643"/>
      <c r="EW528" s="643"/>
      <c r="EX528" s="643"/>
      <c r="EY528" s="644"/>
    </row>
    <row r="529">
      <c r="A529" s="669"/>
      <c r="B529" s="670" t="s">
        <v>1023</v>
      </c>
      <c r="C529" s="15"/>
      <c r="D529" s="15"/>
      <c r="E529" s="15"/>
      <c r="F529" s="15"/>
      <c r="G529" s="15"/>
      <c r="H529" s="16"/>
      <c r="I529" s="671"/>
      <c r="J529" s="646" t="s">
        <v>1024</v>
      </c>
      <c r="K529" s="15"/>
      <c r="L529" s="15"/>
      <c r="M529" s="15"/>
      <c r="N529" s="15"/>
      <c r="O529" s="15"/>
      <c r="P529" s="16"/>
      <c r="Q529" s="671"/>
      <c r="R529" s="670" t="s">
        <v>1025</v>
      </c>
      <c r="S529" s="15"/>
      <c r="T529" s="15"/>
      <c r="U529" s="15"/>
      <c r="V529" s="16"/>
      <c r="W529" s="672" t="s">
        <v>1026</v>
      </c>
      <c r="X529" s="41"/>
      <c r="Y529" s="672"/>
      <c r="Z529" s="673"/>
      <c r="AA529" s="674"/>
      <c r="AB529" s="672" t="s">
        <v>1027</v>
      </c>
      <c r="AC529" s="41"/>
      <c r="AD529" s="675"/>
      <c r="AE529" s="671"/>
      <c r="AF529" s="671"/>
      <c r="AG529" s="671"/>
      <c r="AH529" s="671"/>
      <c r="AI529" s="671"/>
      <c r="AJ529" s="671"/>
      <c r="AK529" s="671"/>
      <c r="AL529" s="676"/>
      <c r="AM529" s="671"/>
      <c r="AN529" s="669"/>
      <c r="AO529" s="670" t="s">
        <v>1023</v>
      </c>
      <c r="AP529" s="15"/>
      <c r="AQ529" s="15"/>
      <c r="AR529" s="15"/>
      <c r="AS529" s="15"/>
      <c r="AT529" s="15"/>
      <c r="AU529" s="16"/>
      <c r="AV529" s="671"/>
      <c r="AW529" s="646" t="s">
        <v>1024</v>
      </c>
      <c r="AX529" s="15"/>
      <c r="AY529" s="15"/>
      <c r="AZ529" s="15"/>
      <c r="BA529" s="15"/>
      <c r="BB529" s="15"/>
      <c r="BC529" s="16"/>
      <c r="BD529" s="671"/>
      <c r="BE529" s="670" t="s">
        <v>1025</v>
      </c>
      <c r="BF529" s="15"/>
      <c r="BG529" s="15"/>
      <c r="BH529" s="15"/>
      <c r="BI529" s="16"/>
      <c r="BJ529" s="672" t="s">
        <v>1026</v>
      </c>
      <c r="BK529" s="41"/>
      <c r="BL529" s="672"/>
      <c r="BM529" s="673"/>
      <c r="BN529" s="674"/>
      <c r="BO529" s="672" t="s">
        <v>1027</v>
      </c>
      <c r="BP529" s="41"/>
      <c r="BQ529" s="675"/>
      <c r="BR529" s="671"/>
      <c r="BS529" s="671"/>
      <c r="BT529" s="671"/>
      <c r="BU529" s="671"/>
      <c r="BV529" s="671"/>
      <c r="BW529" s="671"/>
      <c r="BX529" s="671"/>
      <c r="BY529" s="676"/>
      <c r="BZ529" s="671"/>
      <c r="CA529" s="669"/>
      <c r="CB529" s="670" t="s">
        <v>1023</v>
      </c>
      <c r="CC529" s="15"/>
      <c r="CD529" s="15"/>
      <c r="CE529" s="15"/>
      <c r="CF529" s="15"/>
      <c r="CG529" s="15"/>
      <c r="CH529" s="16"/>
      <c r="CI529" s="671"/>
      <c r="CJ529" s="646" t="s">
        <v>1024</v>
      </c>
      <c r="CK529" s="15"/>
      <c r="CL529" s="15"/>
      <c r="CM529" s="15"/>
      <c r="CN529" s="15"/>
      <c r="CO529" s="15"/>
      <c r="CP529" s="16"/>
      <c r="CQ529" s="671"/>
      <c r="CR529" s="670" t="s">
        <v>1025</v>
      </c>
      <c r="CS529" s="15"/>
      <c r="CT529" s="15"/>
      <c r="CU529" s="15"/>
      <c r="CV529" s="16"/>
      <c r="CW529" s="672" t="s">
        <v>1026</v>
      </c>
      <c r="CX529" s="41"/>
      <c r="CY529" s="672"/>
      <c r="CZ529" s="673"/>
      <c r="DA529" s="674"/>
      <c r="DB529" s="672" t="s">
        <v>1027</v>
      </c>
      <c r="DC529" s="41"/>
      <c r="DD529" s="675"/>
      <c r="DE529" s="671"/>
      <c r="DF529" s="671"/>
      <c r="DG529" s="671"/>
      <c r="DH529" s="671"/>
      <c r="DI529" s="671"/>
      <c r="DJ529" s="671"/>
      <c r="DK529" s="671"/>
      <c r="DL529" s="676"/>
      <c r="DM529" s="671"/>
      <c r="DN529" s="669"/>
      <c r="DO529" s="670" t="s">
        <v>1023</v>
      </c>
      <c r="DP529" s="15"/>
      <c r="DQ529" s="15"/>
      <c r="DR529" s="15"/>
      <c r="DS529" s="15"/>
      <c r="DT529" s="15"/>
      <c r="DU529" s="16"/>
      <c r="DV529" s="671"/>
      <c r="DW529" s="646" t="s">
        <v>1024</v>
      </c>
      <c r="DX529" s="15"/>
      <c r="DY529" s="15"/>
      <c r="DZ529" s="15"/>
      <c r="EA529" s="15"/>
      <c r="EB529" s="15"/>
      <c r="EC529" s="16"/>
      <c r="ED529" s="671"/>
      <c r="EE529" s="670" t="s">
        <v>1025</v>
      </c>
      <c r="EF529" s="15"/>
      <c r="EG529" s="15"/>
      <c r="EH529" s="15"/>
      <c r="EI529" s="16"/>
      <c r="EJ529" s="672" t="s">
        <v>1026</v>
      </c>
      <c r="EK529" s="41"/>
      <c r="EL529" s="672"/>
      <c r="EM529" s="673"/>
      <c r="EN529" s="674"/>
      <c r="EO529" s="672" t="s">
        <v>1027</v>
      </c>
      <c r="EP529" s="41"/>
      <c r="EQ529" s="675"/>
      <c r="ER529" s="671"/>
      <c r="ES529" s="671"/>
      <c r="ET529" s="671"/>
      <c r="EU529" s="671"/>
      <c r="EV529" s="671"/>
      <c r="EW529" s="671"/>
      <c r="EX529" s="671"/>
      <c r="EY529" s="676"/>
    </row>
    <row r="530">
      <c r="A530" s="669"/>
      <c r="B530" s="677" t="s">
        <v>1028</v>
      </c>
      <c r="C530" s="678" t="s">
        <v>1029</v>
      </c>
      <c r="D530" s="678" t="s">
        <v>1030</v>
      </c>
      <c r="E530" s="679" t="s">
        <v>1031</v>
      </c>
      <c r="F530" s="15"/>
      <c r="G530" s="15"/>
      <c r="H530" s="16"/>
      <c r="I530" s="671"/>
      <c r="J530" s="680" t="s">
        <v>1032</v>
      </c>
      <c r="K530" s="681" t="s">
        <v>1033</v>
      </c>
      <c r="P530" s="682"/>
      <c r="Q530" s="671"/>
      <c r="R530" s="671"/>
      <c r="S530" s="671"/>
      <c r="T530" s="671"/>
      <c r="U530" s="671"/>
      <c r="V530" s="671"/>
      <c r="W530" s="671"/>
      <c r="X530" s="671"/>
      <c r="Y530" s="671"/>
      <c r="Z530" s="671"/>
      <c r="AA530" s="671"/>
      <c r="AB530" s="671"/>
      <c r="AC530" s="671"/>
      <c r="AD530" s="671"/>
      <c r="AE530" s="671"/>
      <c r="AF530" s="671"/>
      <c r="AG530" s="671"/>
      <c r="AH530" s="671"/>
      <c r="AI530" s="671"/>
      <c r="AJ530" s="671"/>
      <c r="AK530" s="671"/>
      <c r="AL530" s="676"/>
      <c r="AM530" s="671"/>
      <c r="AN530" s="669"/>
      <c r="AO530" s="677" t="s">
        <v>1028</v>
      </c>
      <c r="AP530" s="678" t="s">
        <v>1029</v>
      </c>
      <c r="AQ530" s="678" t="s">
        <v>1030</v>
      </c>
      <c r="AR530" s="679" t="s">
        <v>1031</v>
      </c>
      <c r="AS530" s="15"/>
      <c r="AT530" s="15"/>
      <c r="AU530" s="16"/>
      <c r="AV530" s="671"/>
      <c r="AW530" s="680" t="s">
        <v>1032</v>
      </c>
      <c r="AX530" s="681" t="s">
        <v>1033</v>
      </c>
      <c r="BC530" s="682"/>
      <c r="BD530" s="671"/>
      <c r="BE530" s="671"/>
      <c r="BF530" s="671"/>
      <c r="BG530" s="671"/>
      <c r="BH530" s="671"/>
      <c r="BI530" s="671"/>
      <c r="BJ530" s="671"/>
      <c r="BK530" s="671"/>
      <c r="BL530" s="671"/>
      <c r="BM530" s="671"/>
      <c r="BN530" s="671"/>
      <c r="BO530" s="671"/>
      <c r="BP530" s="671"/>
      <c r="BQ530" s="671"/>
      <c r="BR530" s="671"/>
      <c r="BS530" s="671"/>
      <c r="BT530" s="671"/>
      <c r="BU530" s="671"/>
      <c r="BV530" s="671"/>
      <c r="BW530" s="671"/>
      <c r="BX530" s="671"/>
      <c r="BY530" s="676"/>
      <c r="BZ530" s="671"/>
      <c r="CA530" s="669"/>
      <c r="CB530" s="677" t="s">
        <v>1028</v>
      </c>
      <c r="CC530" s="678" t="s">
        <v>1029</v>
      </c>
      <c r="CD530" s="678" t="s">
        <v>1030</v>
      </c>
      <c r="CE530" s="679" t="s">
        <v>1031</v>
      </c>
      <c r="CF530" s="15"/>
      <c r="CG530" s="15"/>
      <c r="CH530" s="16"/>
      <c r="CI530" s="671"/>
      <c r="CJ530" s="680" t="s">
        <v>1032</v>
      </c>
      <c r="CK530" s="681" t="s">
        <v>1033</v>
      </c>
      <c r="CP530" s="682"/>
      <c r="CQ530" s="671"/>
      <c r="CR530" s="671"/>
      <c r="CS530" s="671"/>
      <c r="CT530" s="671"/>
      <c r="CU530" s="671"/>
      <c r="CV530" s="671"/>
      <c r="CW530" s="671"/>
      <c r="CX530" s="671"/>
      <c r="CY530" s="671"/>
      <c r="CZ530" s="671"/>
      <c r="DA530" s="671"/>
      <c r="DB530" s="671"/>
      <c r="DC530" s="671"/>
      <c r="DD530" s="671"/>
      <c r="DE530" s="671"/>
      <c r="DF530" s="671"/>
      <c r="DG530" s="671"/>
      <c r="DH530" s="671"/>
      <c r="DI530" s="671"/>
      <c r="DJ530" s="671"/>
      <c r="DK530" s="671"/>
      <c r="DL530" s="676"/>
      <c r="DM530" s="671"/>
      <c r="DN530" s="669"/>
      <c r="DO530" s="677" t="s">
        <v>1028</v>
      </c>
      <c r="DP530" s="678" t="s">
        <v>1029</v>
      </c>
      <c r="DQ530" s="678" t="s">
        <v>1030</v>
      </c>
      <c r="DR530" s="679" t="s">
        <v>1031</v>
      </c>
      <c r="DS530" s="15"/>
      <c r="DT530" s="15"/>
      <c r="DU530" s="16"/>
      <c r="DV530" s="671"/>
      <c r="DW530" s="680" t="s">
        <v>1032</v>
      </c>
      <c r="DX530" s="681" t="s">
        <v>1033</v>
      </c>
      <c r="EC530" s="682"/>
      <c r="ED530" s="671"/>
      <c r="EE530" s="671"/>
      <c r="EF530" s="671"/>
      <c r="EG530" s="671"/>
      <c r="EH530" s="671"/>
      <c r="EI530" s="671"/>
      <c r="EJ530" s="671"/>
      <c r="EK530" s="671"/>
      <c r="EL530" s="671"/>
      <c r="EM530" s="671"/>
      <c r="EN530" s="671"/>
      <c r="EO530" s="671"/>
      <c r="EP530" s="671"/>
      <c r="EQ530" s="671"/>
      <c r="ER530" s="671"/>
      <c r="ES530" s="671"/>
      <c r="ET530" s="671"/>
      <c r="EU530" s="671"/>
      <c r="EV530" s="671"/>
      <c r="EW530" s="671"/>
      <c r="EX530" s="671"/>
      <c r="EY530" s="676"/>
    </row>
    <row r="531">
      <c r="A531" s="669"/>
      <c r="B531" s="43"/>
      <c r="C531" s="43"/>
      <c r="D531" s="43"/>
      <c r="E531" s="679" t="s">
        <v>1029</v>
      </c>
      <c r="F531" s="16"/>
      <c r="G531" s="679" t="s">
        <v>1030</v>
      </c>
      <c r="H531" s="16"/>
      <c r="I531" s="671"/>
      <c r="J531" s="680" t="s">
        <v>1034</v>
      </c>
      <c r="K531" s="681" t="s">
        <v>1035</v>
      </c>
      <c r="P531" s="682"/>
      <c r="Q531" s="671"/>
      <c r="R531" s="670" t="s">
        <v>1036</v>
      </c>
      <c r="S531" s="15"/>
      <c r="T531" s="15"/>
      <c r="U531" s="15"/>
      <c r="V531" s="15"/>
      <c r="W531" s="15"/>
      <c r="X531" s="15"/>
      <c r="Y531" s="15"/>
      <c r="Z531" s="15"/>
      <c r="AA531" s="15"/>
      <c r="AB531" s="15"/>
      <c r="AC531" s="15"/>
      <c r="AD531" s="15"/>
      <c r="AE531" s="15"/>
      <c r="AF531" s="15"/>
      <c r="AG531" s="15"/>
      <c r="AH531" s="15"/>
      <c r="AI531" s="15"/>
      <c r="AJ531" s="16"/>
      <c r="AK531" s="671"/>
      <c r="AL531" s="676"/>
      <c r="AM531" s="671"/>
      <c r="AN531" s="669"/>
      <c r="AO531" s="43"/>
      <c r="AP531" s="43"/>
      <c r="AQ531" s="43"/>
      <c r="AR531" s="679" t="s">
        <v>1029</v>
      </c>
      <c r="AS531" s="16"/>
      <c r="AT531" s="679" t="s">
        <v>1030</v>
      </c>
      <c r="AU531" s="16"/>
      <c r="AV531" s="671"/>
      <c r="AW531" s="680" t="s">
        <v>1034</v>
      </c>
      <c r="AX531" s="681" t="s">
        <v>1035</v>
      </c>
      <c r="BC531" s="682"/>
      <c r="BD531" s="671"/>
      <c r="BE531" s="670" t="s">
        <v>1036</v>
      </c>
      <c r="BF531" s="15"/>
      <c r="BG531" s="15"/>
      <c r="BH531" s="15"/>
      <c r="BI531" s="15"/>
      <c r="BJ531" s="15"/>
      <c r="BK531" s="15"/>
      <c r="BL531" s="15"/>
      <c r="BM531" s="15"/>
      <c r="BN531" s="15"/>
      <c r="BO531" s="15"/>
      <c r="BP531" s="15"/>
      <c r="BQ531" s="15"/>
      <c r="BR531" s="15"/>
      <c r="BS531" s="15"/>
      <c r="BT531" s="15"/>
      <c r="BU531" s="15"/>
      <c r="BV531" s="15"/>
      <c r="BW531" s="16"/>
      <c r="BX531" s="671"/>
      <c r="BY531" s="676"/>
      <c r="BZ531" s="671"/>
      <c r="CA531" s="669"/>
      <c r="CB531" s="43"/>
      <c r="CC531" s="43"/>
      <c r="CD531" s="43"/>
      <c r="CE531" s="679" t="s">
        <v>1029</v>
      </c>
      <c r="CF531" s="16"/>
      <c r="CG531" s="679" t="s">
        <v>1030</v>
      </c>
      <c r="CH531" s="16"/>
      <c r="CI531" s="671"/>
      <c r="CJ531" s="680" t="s">
        <v>1034</v>
      </c>
      <c r="CK531" s="681" t="s">
        <v>1035</v>
      </c>
      <c r="CP531" s="682"/>
      <c r="CQ531" s="671"/>
      <c r="CR531" s="670" t="s">
        <v>1036</v>
      </c>
      <c r="CS531" s="15"/>
      <c r="CT531" s="15"/>
      <c r="CU531" s="15"/>
      <c r="CV531" s="15"/>
      <c r="CW531" s="15"/>
      <c r="CX531" s="15"/>
      <c r="CY531" s="15"/>
      <c r="CZ531" s="15"/>
      <c r="DA531" s="15"/>
      <c r="DB531" s="15"/>
      <c r="DC531" s="15"/>
      <c r="DD531" s="15"/>
      <c r="DE531" s="15"/>
      <c r="DF531" s="15"/>
      <c r="DG531" s="15"/>
      <c r="DH531" s="15"/>
      <c r="DI531" s="15"/>
      <c r="DJ531" s="16"/>
      <c r="DK531" s="671"/>
      <c r="DL531" s="676"/>
      <c r="DM531" s="671"/>
      <c r="DN531" s="669"/>
      <c r="DO531" s="43"/>
      <c r="DP531" s="43"/>
      <c r="DQ531" s="43"/>
      <c r="DR531" s="679" t="s">
        <v>1029</v>
      </c>
      <c r="DS531" s="16"/>
      <c r="DT531" s="679" t="s">
        <v>1030</v>
      </c>
      <c r="DU531" s="16"/>
      <c r="DV531" s="671"/>
      <c r="DW531" s="680" t="s">
        <v>1034</v>
      </c>
      <c r="DX531" s="681" t="s">
        <v>1035</v>
      </c>
      <c r="EC531" s="682"/>
      <c r="ED531" s="671"/>
      <c r="EE531" s="670" t="s">
        <v>1036</v>
      </c>
      <c r="EF531" s="15"/>
      <c r="EG531" s="15"/>
      <c r="EH531" s="15"/>
      <c r="EI531" s="15"/>
      <c r="EJ531" s="15"/>
      <c r="EK531" s="15"/>
      <c r="EL531" s="15"/>
      <c r="EM531" s="15"/>
      <c r="EN531" s="15"/>
      <c r="EO531" s="15"/>
      <c r="EP531" s="15"/>
      <c r="EQ531" s="15"/>
      <c r="ER531" s="15"/>
      <c r="ES531" s="15"/>
      <c r="ET531" s="15"/>
      <c r="EU531" s="15"/>
      <c r="EV531" s="15"/>
      <c r="EW531" s="16"/>
      <c r="EX531" s="671"/>
      <c r="EY531" s="676"/>
    </row>
    <row r="532">
      <c r="A532" s="669"/>
      <c r="B532" s="677" t="s">
        <v>631</v>
      </c>
      <c r="C532" s="683"/>
      <c r="D532" s="683"/>
      <c r="E532" s="684"/>
      <c r="F532" s="42"/>
      <c r="G532" s="684"/>
      <c r="H532" s="42"/>
      <c r="I532" s="671"/>
      <c r="J532" s="680" t="s">
        <v>1037</v>
      </c>
      <c r="K532" s="681" t="s">
        <v>1038</v>
      </c>
      <c r="P532" s="682"/>
      <c r="Q532" s="671"/>
      <c r="R532" s="685"/>
      <c r="S532" s="41"/>
      <c r="T532" s="41"/>
      <c r="U532" s="41"/>
      <c r="V532" s="41"/>
      <c r="W532" s="41"/>
      <c r="X532" s="41"/>
      <c r="Y532" s="41"/>
      <c r="Z532" s="41"/>
      <c r="AA532" s="41"/>
      <c r="AB532" s="41"/>
      <c r="AC532" s="41"/>
      <c r="AD532" s="41"/>
      <c r="AE532" s="41"/>
      <c r="AF532" s="41"/>
      <c r="AG532" s="41"/>
      <c r="AH532" s="41"/>
      <c r="AI532" s="41"/>
      <c r="AJ532" s="42"/>
      <c r="AK532" s="671"/>
      <c r="AL532" s="676"/>
      <c r="AM532" s="671"/>
      <c r="AN532" s="669"/>
      <c r="AO532" s="677" t="s">
        <v>631</v>
      </c>
      <c r="AP532" s="683"/>
      <c r="AQ532" s="683"/>
      <c r="AR532" s="684"/>
      <c r="AS532" s="42"/>
      <c r="AT532" s="684"/>
      <c r="AU532" s="42"/>
      <c r="AV532" s="671"/>
      <c r="AW532" s="680" t="s">
        <v>1037</v>
      </c>
      <c r="AX532" s="681" t="s">
        <v>1038</v>
      </c>
      <c r="BC532" s="682"/>
      <c r="BD532" s="671"/>
      <c r="BE532" s="685"/>
      <c r="BF532" s="41"/>
      <c r="BG532" s="41"/>
      <c r="BH532" s="41"/>
      <c r="BI532" s="41"/>
      <c r="BJ532" s="41"/>
      <c r="BK532" s="41"/>
      <c r="BL532" s="41"/>
      <c r="BM532" s="41"/>
      <c r="BN532" s="41"/>
      <c r="BO532" s="41"/>
      <c r="BP532" s="41"/>
      <c r="BQ532" s="41"/>
      <c r="BR532" s="41"/>
      <c r="BS532" s="41"/>
      <c r="BT532" s="41"/>
      <c r="BU532" s="41"/>
      <c r="BV532" s="41"/>
      <c r="BW532" s="42"/>
      <c r="BX532" s="671"/>
      <c r="BY532" s="676"/>
      <c r="BZ532" s="671"/>
      <c r="CA532" s="669"/>
      <c r="CB532" s="677" t="s">
        <v>631</v>
      </c>
      <c r="CC532" s="683"/>
      <c r="CD532" s="683"/>
      <c r="CE532" s="684"/>
      <c r="CF532" s="42"/>
      <c r="CG532" s="684"/>
      <c r="CH532" s="42"/>
      <c r="CI532" s="671"/>
      <c r="CJ532" s="680" t="s">
        <v>1037</v>
      </c>
      <c r="CK532" s="681" t="s">
        <v>1038</v>
      </c>
      <c r="CP532" s="682"/>
      <c r="CQ532" s="671"/>
      <c r="CR532" s="685"/>
      <c r="CS532" s="41"/>
      <c r="CT532" s="41"/>
      <c r="CU532" s="41"/>
      <c r="CV532" s="41"/>
      <c r="CW532" s="41"/>
      <c r="CX532" s="41"/>
      <c r="CY532" s="41"/>
      <c r="CZ532" s="41"/>
      <c r="DA532" s="41"/>
      <c r="DB532" s="41"/>
      <c r="DC532" s="41"/>
      <c r="DD532" s="41"/>
      <c r="DE532" s="41"/>
      <c r="DF532" s="41"/>
      <c r="DG532" s="41"/>
      <c r="DH532" s="41"/>
      <c r="DI532" s="41"/>
      <c r="DJ532" s="42"/>
      <c r="DK532" s="671"/>
      <c r="DL532" s="676"/>
      <c r="DM532" s="671"/>
      <c r="DN532" s="669"/>
      <c r="DO532" s="677" t="s">
        <v>631</v>
      </c>
      <c r="DP532" s="683"/>
      <c r="DQ532" s="683"/>
      <c r="DR532" s="684"/>
      <c r="DS532" s="42"/>
      <c r="DT532" s="684"/>
      <c r="DU532" s="42"/>
      <c r="DV532" s="671"/>
      <c r="DW532" s="680" t="s">
        <v>1037</v>
      </c>
      <c r="DX532" s="681" t="s">
        <v>1038</v>
      </c>
      <c r="EC532" s="682"/>
      <c r="ED532" s="671"/>
      <c r="EE532" s="685"/>
      <c r="EF532" s="41"/>
      <c r="EG532" s="41"/>
      <c r="EH532" s="41"/>
      <c r="EI532" s="41"/>
      <c r="EJ532" s="41"/>
      <c r="EK532" s="41"/>
      <c r="EL532" s="41"/>
      <c r="EM532" s="41"/>
      <c r="EN532" s="41"/>
      <c r="EO532" s="41"/>
      <c r="EP532" s="41"/>
      <c r="EQ532" s="41"/>
      <c r="ER532" s="41"/>
      <c r="ES532" s="41"/>
      <c r="ET532" s="41"/>
      <c r="EU532" s="41"/>
      <c r="EV532" s="41"/>
      <c r="EW532" s="42"/>
      <c r="EX532" s="671"/>
      <c r="EY532" s="676"/>
    </row>
    <row r="533">
      <c r="A533" s="669"/>
      <c r="B533" s="47"/>
      <c r="C533" s="47"/>
      <c r="D533" s="47"/>
      <c r="E533" s="686"/>
      <c r="F533" s="682"/>
      <c r="G533" s="686"/>
      <c r="H533" s="682"/>
      <c r="I533" s="671"/>
      <c r="J533" s="680" t="s">
        <v>1039</v>
      </c>
      <c r="K533" s="681" t="s">
        <v>1040</v>
      </c>
      <c r="P533" s="682"/>
      <c r="Q533" s="671"/>
      <c r="R533" s="686"/>
      <c r="AJ533" s="682"/>
      <c r="AK533" s="671"/>
      <c r="AL533" s="676"/>
      <c r="AM533" s="671"/>
      <c r="AN533" s="669"/>
      <c r="AO533" s="47"/>
      <c r="AP533" s="47"/>
      <c r="AQ533" s="47"/>
      <c r="AR533" s="686"/>
      <c r="AS533" s="682"/>
      <c r="AT533" s="686"/>
      <c r="AU533" s="682"/>
      <c r="AV533" s="671"/>
      <c r="AW533" s="680" t="s">
        <v>1039</v>
      </c>
      <c r="AX533" s="681" t="s">
        <v>1040</v>
      </c>
      <c r="BC533" s="682"/>
      <c r="BD533" s="671"/>
      <c r="BE533" s="686"/>
      <c r="BW533" s="682"/>
      <c r="BX533" s="671"/>
      <c r="BY533" s="676"/>
      <c r="BZ533" s="671"/>
      <c r="CA533" s="669"/>
      <c r="CB533" s="47"/>
      <c r="CC533" s="47"/>
      <c r="CD533" s="47"/>
      <c r="CE533" s="686"/>
      <c r="CF533" s="682"/>
      <c r="CG533" s="686"/>
      <c r="CH533" s="682"/>
      <c r="CI533" s="671"/>
      <c r="CJ533" s="680" t="s">
        <v>1039</v>
      </c>
      <c r="CK533" s="681" t="s">
        <v>1040</v>
      </c>
      <c r="CP533" s="682"/>
      <c r="CQ533" s="671"/>
      <c r="CR533" s="686"/>
      <c r="DJ533" s="682"/>
      <c r="DK533" s="671"/>
      <c r="DL533" s="676"/>
      <c r="DM533" s="671"/>
      <c r="DN533" s="669"/>
      <c r="DO533" s="47"/>
      <c r="DP533" s="47"/>
      <c r="DQ533" s="47"/>
      <c r="DR533" s="686"/>
      <c r="DS533" s="682"/>
      <c r="DT533" s="686"/>
      <c r="DU533" s="682"/>
      <c r="DV533" s="671"/>
      <c r="DW533" s="680" t="s">
        <v>1039</v>
      </c>
      <c r="DX533" s="681" t="s">
        <v>1040</v>
      </c>
      <c r="EC533" s="682"/>
      <c r="ED533" s="671"/>
      <c r="EE533" s="686"/>
      <c r="EW533" s="682"/>
      <c r="EX533" s="671"/>
      <c r="EY533" s="676"/>
    </row>
    <row r="534">
      <c r="A534" s="669"/>
      <c r="B534" s="43"/>
      <c r="C534" s="43"/>
      <c r="D534" s="43"/>
      <c r="E534" s="686"/>
      <c r="F534" s="682"/>
      <c r="G534" s="686"/>
      <c r="H534" s="682"/>
      <c r="I534" s="671"/>
      <c r="J534" s="680" t="s">
        <v>1041</v>
      </c>
      <c r="K534" s="681" t="s">
        <v>1042</v>
      </c>
      <c r="P534" s="682"/>
      <c r="Q534" s="671"/>
      <c r="R534" s="686"/>
      <c r="AJ534" s="682"/>
      <c r="AK534" s="671"/>
      <c r="AL534" s="676"/>
      <c r="AM534" s="671"/>
      <c r="AN534" s="669"/>
      <c r="AO534" s="43"/>
      <c r="AP534" s="43"/>
      <c r="AQ534" s="43"/>
      <c r="AR534" s="686"/>
      <c r="AS534" s="682"/>
      <c r="AT534" s="686"/>
      <c r="AU534" s="682"/>
      <c r="AV534" s="671"/>
      <c r="AW534" s="680" t="s">
        <v>1041</v>
      </c>
      <c r="AX534" s="681" t="s">
        <v>1042</v>
      </c>
      <c r="BC534" s="682"/>
      <c r="BD534" s="671"/>
      <c r="BE534" s="686"/>
      <c r="BW534" s="682"/>
      <c r="BX534" s="671"/>
      <c r="BY534" s="676"/>
      <c r="BZ534" s="671"/>
      <c r="CA534" s="669"/>
      <c r="CB534" s="43"/>
      <c r="CC534" s="43"/>
      <c r="CD534" s="43"/>
      <c r="CE534" s="686"/>
      <c r="CF534" s="682"/>
      <c r="CG534" s="686"/>
      <c r="CH534" s="682"/>
      <c r="CI534" s="671"/>
      <c r="CJ534" s="680" t="s">
        <v>1041</v>
      </c>
      <c r="CK534" s="681" t="s">
        <v>1042</v>
      </c>
      <c r="CP534" s="682"/>
      <c r="CQ534" s="671"/>
      <c r="CR534" s="686"/>
      <c r="DJ534" s="682"/>
      <c r="DK534" s="671"/>
      <c r="DL534" s="676"/>
      <c r="DM534" s="671"/>
      <c r="DN534" s="669"/>
      <c r="DO534" s="43"/>
      <c r="DP534" s="43"/>
      <c r="DQ534" s="43"/>
      <c r="DR534" s="686"/>
      <c r="DS534" s="682"/>
      <c r="DT534" s="686"/>
      <c r="DU534" s="682"/>
      <c r="DV534" s="671"/>
      <c r="DW534" s="680" t="s">
        <v>1041</v>
      </c>
      <c r="DX534" s="681" t="s">
        <v>1042</v>
      </c>
      <c r="EC534" s="682"/>
      <c r="ED534" s="671"/>
      <c r="EE534" s="686"/>
      <c r="EW534" s="682"/>
      <c r="EX534" s="671"/>
      <c r="EY534" s="676"/>
    </row>
    <row r="535">
      <c r="A535" s="669"/>
      <c r="B535" s="677" t="s">
        <v>633</v>
      </c>
      <c r="C535" s="683"/>
      <c r="D535" s="683"/>
      <c r="E535" s="686"/>
      <c r="F535" s="682"/>
      <c r="G535" s="686"/>
      <c r="H535" s="682"/>
      <c r="I535" s="671"/>
      <c r="J535" s="680" t="s">
        <v>1043</v>
      </c>
      <c r="K535" s="681" t="s">
        <v>1044</v>
      </c>
      <c r="P535" s="682"/>
      <c r="Q535" s="671"/>
      <c r="R535" s="686"/>
      <c r="AJ535" s="682"/>
      <c r="AK535" s="671"/>
      <c r="AL535" s="676"/>
      <c r="AM535" s="671"/>
      <c r="AN535" s="669"/>
      <c r="AO535" s="677" t="s">
        <v>633</v>
      </c>
      <c r="AP535" s="683"/>
      <c r="AQ535" s="683"/>
      <c r="AR535" s="686"/>
      <c r="AS535" s="682"/>
      <c r="AT535" s="686"/>
      <c r="AU535" s="682"/>
      <c r="AV535" s="671"/>
      <c r="AW535" s="680" t="s">
        <v>1043</v>
      </c>
      <c r="AX535" s="681" t="s">
        <v>1044</v>
      </c>
      <c r="BC535" s="682"/>
      <c r="BD535" s="671"/>
      <c r="BE535" s="686"/>
      <c r="BW535" s="682"/>
      <c r="BX535" s="671"/>
      <c r="BY535" s="676"/>
      <c r="BZ535" s="671"/>
      <c r="CA535" s="669"/>
      <c r="CB535" s="677" t="s">
        <v>633</v>
      </c>
      <c r="CC535" s="683"/>
      <c r="CD535" s="683"/>
      <c r="CE535" s="686"/>
      <c r="CF535" s="682"/>
      <c r="CG535" s="686"/>
      <c r="CH535" s="682"/>
      <c r="CI535" s="671"/>
      <c r="CJ535" s="680" t="s">
        <v>1043</v>
      </c>
      <c r="CK535" s="681" t="s">
        <v>1044</v>
      </c>
      <c r="CP535" s="682"/>
      <c r="CQ535" s="671"/>
      <c r="CR535" s="686"/>
      <c r="DJ535" s="682"/>
      <c r="DK535" s="671"/>
      <c r="DL535" s="676"/>
      <c r="DM535" s="671"/>
      <c r="DN535" s="669"/>
      <c r="DO535" s="677" t="s">
        <v>633</v>
      </c>
      <c r="DP535" s="683"/>
      <c r="DQ535" s="683"/>
      <c r="DR535" s="686"/>
      <c r="DS535" s="682"/>
      <c r="DT535" s="686"/>
      <c r="DU535" s="682"/>
      <c r="DV535" s="671"/>
      <c r="DW535" s="680" t="s">
        <v>1043</v>
      </c>
      <c r="DX535" s="681" t="s">
        <v>1044</v>
      </c>
      <c r="EC535" s="682"/>
      <c r="ED535" s="671"/>
      <c r="EE535" s="686"/>
      <c r="EW535" s="682"/>
      <c r="EX535" s="671"/>
      <c r="EY535" s="676"/>
    </row>
    <row r="536">
      <c r="A536" s="687"/>
      <c r="B536" s="47"/>
      <c r="C536" s="47"/>
      <c r="D536" s="47"/>
      <c r="E536" s="686"/>
      <c r="F536" s="682"/>
      <c r="G536" s="686"/>
      <c r="H536" s="682"/>
      <c r="I536" s="688"/>
      <c r="J536" s="680" t="s">
        <v>1045</v>
      </c>
      <c r="K536" s="681" t="s">
        <v>1046</v>
      </c>
      <c r="P536" s="682"/>
      <c r="Q536" s="688"/>
      <c r="R536" s="686"/>
      <c r="AJ536" s="682"/>
      <c r="AK536" s="688"/>
      <c r="AL536" s="689"/>
      <c r="AM536" s="688"/>
      <c r="AN536" s="687"/>
      <c r="AO536" s="47"/>
      <c r="AP536" s="47"/>
      <c r="AQ536" s="47"/>
      <c r="AR536" s="686"/>
      <c r="AS536" s="682"/>
      <c r="AT536" s="686"/>
      <c r="AU536" s="682"/>
      <c r="AV536" s="688"/>
      <c r="AW536" s="680" t="s">
        <v>1045</v>
      </c>
      <c r="AX536" s="681" t="s">
        <v>1046</v>
      </c>
      <c r="BC536" s="682"/>
      <c r="BD536" s="688"/>
      <c r="BE536" s="686"/>
      <c r="BW536" s="682"/>
      <c r="BX536" s="688"/>
      <c r="BY536" s="689"/>
      <c r="BZ536" s="688"/>
      <c r="CA536" s="687"/>
      <c r="CB536" s="47"/>
      <c r="CC536" s="47"/>
      <c r="CD536" s="47"/>
      <c r="CE536" s="686"/>
      <c r="CF536" s="682"/>
      <c r="CG536" s="686"/>
      <c r="CH536" s="682"/>
      <c r="CI536" s="688"/>
      <c r="CJ536" s="680" t="s">
        <v>1045</v>
      </c>
      <c r="CK536" s="681" t="s">
        <v>1046</v>
      </c>
      <c r="CP536" s="682"/>
      <c r="CQ536" s="688"/>
      <c r="CR536" s="686"/>
      <c r="DJ536" s="682"/>
      <c r="DK536" s="688"/>
      <c r="DL536" s="689"/>
      <c r="DM536" s="688"/>
      <c r="DN536" s="687"/>
      <c r="DO536" s="47"/>
      <c r="DP536" s="47"/>
      <c r="DQ536" s="47"/>
      <c r="DR536" s="686"/>
      <c r="DS536" s="682"/>
      <c r="DT536" s="686"/>
      <c r="DU536" s="682"/>
      <c r="DV536" s="688"/>
      <c r="DW536" s="680" t="s">
        <v>1045</v>
      </c>
      <c r="DX536" s="681" t="s">
        <v>1046</v>
      </c>
      <c r="EC536" s="682"/>
      <c r="ED536" s="688"/>
      <c r="EE536" s="686"/>
      <c r="EW536" s="682"/>
      <c r="EX536" s="688"/>
      <c r="EY536" s="689"/>
    </row>
    <row r="537">
      <c r="A537" s="687"/>
      <c r="B537" s="43"/>
      <c r="C537" s="43"/>
      <c r="D537" s="43"/>
      <c r="E537" s="686"/>
      <c r="F537" s="682"/>
      <c r="G537" s="686"/>
      <c r="H537" s="682"/>
      <c r="I537" s="688"/>
      <c r="J537" s="680" t="s">
        <v>1047</v>
      </c>
      <c r="K537" s="681" t="s">
        <v>1048</v>
      </c>
      <c r="P537" s="682"/>
      <c r="Q537" s="688"/>
      <c r="R537" s="686"/>
      <c r="AJ537" s="682"/>
      <c r="AK537" s="688"/>
      <c r="AL537" s="689"/>
      <c r="AM537" s="688"/>
      <c r="AN537" s="687"/>
      <c r="AO537" s="43"/>
      <c r="AP537" s="43"/>
      <c r="AQ537" s="43"/>
      <c r="AR537" s="686"/>
      <c r="AS537" s="682"/>
      <c r="AT537" s="686"/>
      <c r="AU537" s="682"/>
      <c r="AV537" s="688"/>
      <c r="AW537" s="680" t="s">
        <v>1047</v>
      </c>
      <c r="AX537" s="681" t="s">
        <v>1048</v>
      </c>
      <c r="BC537" s="682"/>
      <c r="BD537" s="688"/>
      <c r="BE537" s="686"/>
      <c r="BW537" s="682"/>
      <c r="BX537" s="688"/>
      <c r="BY537" s="689"/>
      <c r="BZ537" s="688"/>
      <c r="CA537" s="687"/>
      <c r="CB537" s="43"/>
      <c r="CC537" s="43"/>
      <c r="CD537" s="43"/>
      <c r="CE537" s="686"/>
      <c r="CF537" s="682"/>
      <c r="CG537" s="686"/>
      <c r="CH537" s="682"/>
      <c r="CI537" s="688"/>
      <c r="CJ537" s="680" t="s">
        <v>1047</v>
      </c>
      <c r="CK537" s="681" t="s">
        <v>1048</v>
      </c>
      <c r="CP537" s="682"/>
      <c r="CQ537" s="688"/>
      <c r="CR537" s="686"/>
      <c r="DJ537" s="682"/>
      <c r="DK537" s="688"/>
      <c r="DL537" s="689"/>
      <c r="DM537" s="688"/>
      <c r="DN537" s="687"/>
      <c r="DO537" s="43"/>
      <c r="DP537" s="43"/>
      <c r="DQ537" s="43"/>
      <c r="DR537" s="686"/>
      <c r="DS537" s="682"/>
      <c r="DT537" s="686"/>
      <c r="DU537" s="682"/>
      <c r="DV537" s="688"/>
      <c r="DW537" s="680" t="s">
        <v>1047</v>
      </c>
      <c r="DX537" s="681" t="s">
        <v>1048</v>
      </c>
      <c r="EC537" s="682"/>
      <c r="ED537" s="688"/>
      <c r="EE537" s="686"/>
      <c r="EW537" s="682"/>
      <c r="EX537" s="688"/>
      <c r="EY537" s="689"/>
    </row>
    <row r="538">
      <c r="A538" s="687"/>
      <c r="B538" s="677" t="s">
        <v>635</v>
      </c>
      <c r="C538" s="683"/>
      <c r="D538" s="683"/>
      <c r="E538" s="686"/>
      <c r="F538" s="682"/>
      <c r="G538" s="686"/>
      <c r="H538" s="682"/>
      <c r="I538" s="688"/>
      <c r="J538" s="680" t="s">
        <v>1049</v>
      </c>
      <c r="K538" s="681" t="s">
        <v>1050</v>
      </c>
      <c r="P538" s="682"/>
      <c r="Q538" s="688"/>
      <c r="R538" s="686"/>
      <c r="AJ538" s="682"/>
      <c r="AK538" s="688"/>
      <c r="AL538" s="689"/>
      <c r="AM538" s="688"/>
      <c r="AN538" s="687"/>
      <c r="AO538" s="677" t="s">
        <v>635</v>
      </c>
      <c r="AP538" s="683"/>
      <c r="AQ538" s="683"/>
      <c r="AR538" s="686"/>
      <c r="AS538" s="682"/>
      <c r="AT538" s="686"/>
      <c r="AU538" s="682"/>
      <c r="AV538" s="688"/>
      <c r="AW538" s="680" t="s">
        <v>1049</v>
      </c>
      <c r="AX538" s="681" t="s">
        <v>1050</v>
      </c>
      <c r="BC538" s="682"/>
      <c r="BD538" s="688"/>
      <c r="BE538" s="686"/>
      <c r="BW538" s="682"/>
      <c r="BX538" s="688"/>
      <c r="BY538" s="689"/>
      <c r="BZ538" s="688"/>
      <c r="CA538" s="687"/>
      <c r="CB538" s="677" t="s">
        <v>635</v>
      </c>
      <c r="CC538" s="683"/>
      <c r="CD538" s="683"/>
      <c r="CE538" s="686"/>
      <c r="CF538" s="682"/>
      <c r="CG538" s="686"/>
      <c r="CH538" s="682"/>
      <c r="CI538" s="688"/>
      <c r="CJ538" s="680" t="s">
        <v>1049</v>
      </c>
      <c r="CK538" s="681" t="s">
        <v>1050</v>
      </c>
      <c r="CP538" s="682"/>
      <c r="CQ538" s="688"/>
      <c r="CR538" s="686"/>
      <c r="DJ538" s="682"/>
      <c r="DK538" s="688"/>
      <c r="DL538" s="689"/>
      <c r="DM538" s="688"/>
      <c r="DN538" s="687"/>
      <c r="DO538" s="677" t="s">
        <v>635</v>
      </c>
      <c r="DP538" s="683"/>
      <c r="DQ538" s="683"/>
      <c r="DR538" s="686"/>
      <c r="DS538" s="682"/>
      <c r="DT538" s="686"/>
      <c r="DU538" s="682"/>
      <c r="DV538" s="688"/>
      <c r="DW538" s="680" t="s">
        <v>1049</v>
      </c>
      <c r="DX538" s="681" t="s">
        <v>1050</v>
      </c>
      <c r="EC538" s="682"/>
      <c r="ED538" s="688"/>
      <c r="EE538" s="686"/>
      <c r="EW538" s="682"/>
      <c r="EX538" s="688"/>
      <c r="EY538" s="689"/>
    </row>
    <row r="539">
      <c r="A539" s="687"/>
      <c r="B539" s="47"/>
      <c r="C539" s="47"/>
      <c r="D539" s="47"/>
      <c r="E539" s="686"/>
      <c r="F539" s="682"/>
      <c r="G539" s="686"/>
      <c r="H539" s="682"/>
      <c r="I539" s="688"/>
      <c r="J539" s="680" t="s">
        <v>1051</v>
      </c>
      <c r="K539" s="681" t="s">
        <v>1052</v>
      </c>
      <c r="P539" s="682"/>
      <c r="Q539" s="688"/>
      <c r="R539" s="686"/>
      <c r="AJ539" s="682"/>
      <c r="AK539" s="688"/>
      <c r="AL539" s="689"/>
      <c r="AM539" s="688"/>
      <c r="AN539" s="687"/>
      <c r="AO539" s="47"/>
      <c r="AP539" s="47"/>
      <c r="AQ539" s="47"/>
      <c r="AR539" s="686"/>
      <c r="AS539" s="682"/>
      <c r="AT539" s="686"/>
      <c r="AU539" s="682"/>
      <c r="AV539" s="688"/>
      <c r="AW539" s="680" t="s">
        <v>1051</v>
      </c>
      <c r="AX539" s="681" t="s">
        <v>1052</v>
      </c>
      <c r="BC539" s="682"/>
      <c r="BD539" s="688"/>
      <c r="BE539" s="686"/>
      <c r="BW539" s="682"/>
      <c r="BX539" s="688"/>
      <c r="BY539" s="689"/>
      <c r="BZ539" s="688"/>
      <c r="CA539" s="687"/>
      <c r="CB539" s="47"/>
      <c r="CC539" s="47"/>
      <c r="CD539" s="47"/>
      <c r="CE539" s="686"/>
      <c r="CF539" s="682"/>
      <c r="CG539" s="686"/>
      <c r="CH539" s="682"/>
      <c r="CI539" s="688"/>
      <c r="CJ539" s="680" t="s">
        <v>1051</v>
      </c>
      <c r="CK539" s="681" t="s">
        <v>1052</v>
      </c>
      <c r="CP539" s="682"/>
      <c r="CQ539" s="688"/>
      <c r="CR539" s="686"/>
      <c r="DJ539" s="682"/>
      <c r="DK539" s="688"/>
      <c r="DL539" s="689"/>
      <c r="DM539" s="688"/>
      <c r="DN539" s="687"/>
      <c r="DO539" s="47"/>
      <c r="DP539" s="47"/>
      <c r="DQ539" s="47"/>
      <c r="DR539" s="686"/>
      <c r="DS539" s="682"/>
      <c r="DT539" s="686"/>
      <c r="DU539" s="682"/>
      <c r="DV539" s="688"/>
      <c r="DW539" s="680" t="s">
        <v>1051</v>
      </c>
      <c r="DX539" s="681" t="s">
        <v>1052</v>
      </c>
      <c r="EC539" s="682"/>
      <c r="ED539" s="688"/>
      <c r="EE539" s="686"/>
      <c r="EW539" s="682"/>
      <c r="EX539" s="688"/>
      <c r="EY539" s="689"/>
    </row>
    <row r="540">
      <c r="A540" s="687"/>
      <c r="B540" s="43"/>
      <c r="C540" s="43"/>
      <c r="D540" s="43"/>
      <c r="E540" s="686"/>
      <c r="F540" s="682"/>
      <c r="G540" s="686"/>
      <c r="H540" s="682"/>
      <c r="I540" s="688"/>
      <c r="J540" s="680" t="s">
        <v>1053</v>
      </c>
      <c r="K540" s="681" t="s">
        <v>1054</v>
      </c>
      <c r="P540" s="682"/>
      <c r="Q540" s="688"/>
      <c r="R540" s="686"/>
      <c r="AJ540" s="682"/>
      <c r="AK540" s="688"/>
      <c r="AL540" s="689"/>
      <c r="AM540" s="688"/>
      <c r="AN540" s="687"/>
      <c r="AO540" s="43"/>
      <c r="AP540" s="43"/>
      <c r="AQ540" s="43"/>
      <c r="AR540" s="686"/>
      <c r="AS540" s="682"/>
      <c r="AT540" s="686"/>
      <c r="AU540" s="682"/>
      <c r="AV540" s="688"/>
      <c r="AW540" s="680" t="s">
        <v>1053</v>
      </c>
      <c r="AX540" s="681" t="s">
        <v>1054</v>
      </c>
      <c r="BC540" s="682"/>
      <c r="BD540" s="688"/>
      <c r="BE540" s="686"/>
      <c r="BW540" s="682"/>
      <c r="BX540" s="688"/>
      <c r="BY540" s="689"/>
      <c r="BZ540" s="688"/>
      <c r="CA540" s="687"/>
      <c r="CB540" s="43"/>
      <c r="CC540" s="43"/>
      <c r="CD540" s="43"/>
      <c r="CE540" s="686"/>
      <c r="CF540" s="682"/>
      <c r="CG540" s="686"/>
      <c r="CH540" s="682"/>
      <c r="CI540" s="688"/>
      <c r="CJ540" s="680" t="s">
        <v>1053</v>
      </c>
      <c r="CK540" s="681" t="s">
        <v>1054</v>
      </c>
      <c r="CP540" s="682"/>
      <c r="CQ540" s="688"/>
      <c r="CR540" s="686"/>
      <c r="DJ540" s="682"/>
      <c r="DK540" s="688"/>
      <c r="DL540" s="689"/>
      <c r="DM540" s="688"/>
      <c r="DN540" s="687"/>
      <c r="DO540" s="43"/>
      <c r="DP540" s="43"/>
      <c r="DQ540" s="43"/>
      <c r="DR540" s="686"/>
      <c r="DS540" s="682"/>
      <c r="DT540" s="686"/>
      <c r="DU540" s="682"/>
      <c r="DV540" s="688"/>
      <c r="DW540" s="680" t="s">
        <v>1053</v>
      </c>
      <c r="DX540" s="681" t="s">
        <v>1054</v>
      </c>
      <c r="EC540" s="682"/>
      <c r="ED540" s="688"/>
      <c r="EE540" s="686"/>
      <c r="EW540" s="682"/>
      <c r="EX540" s="688"/>
      <c r="EY540" s="689"/>
    </row>
    <row r="541">
      <c r="A541" s="687"/>
      <c r="B541" s="677" t="s">
        <v>637</v>
      </c>
      <c r="C541" s="683"/>
      <c r="D541" s="683"/>
      <c r="E541" s="686"/>
      <c r="F541" s="682"/>
      <c r="G541" s="686"/>
      <c r="H541" s="682"/>
      <c r="I541" s="688"/>
      <c r="J541" s="680" t="s">
        <v>1055</v>
      </c>
      <c r="K541" s="681" t="s">
        <v>1056</v>
      </c>
      <c r="P541" s="682"/>
      <c r="Q541" s="688"/>
      <c r="R541" s="686"/>
      <c r="AJ541" s="682"/>
      <c r="AK541" s="688"/>
      <c r="AL541" s="689"/>
      <c r="AM541" s="688"/>
      <c r="AN541" s="687"/>
      <c r="AO541" s="677" t="s">
        <v>637</v>
      </c>
      <c r="AP541" s="683"/>
      <c r="AQ541" s="683"/>
      <c r="AR541" s="686"/>
      <c r="AS541" s="682"/>
      <c r="AT541" s="686"/>
      <c r="AU541" s="682"/>
      <c r="AV541" s="688"/>
      <c r="AW541" s="680" t="s">
        <v>1055</v>
      </c>
      <c r="AX541" s="681" t="s">
        <v>1056</v>
      </c>
      <c r="BC541" s="682"/>
      <c r="BD541" s="688"/>
      <c r="BE541" s="686"/>
      <c r="BW541" s="682"/>
      <c r="BX541" s="688"/>
      <c r="BY541" s="689"/>
      <c r="BZ541" s="688"/>
      <c r="CA541" s="687"/>
      <c r="CB541" s="677" t="s">
        <v>637</v>
      </c>
      <c r="CC541" s="683"/>
      <c r="CD541" s="683"/>
      <c r="CE541" s="686"/>
      <c r="CF541" s="682"/>
      <c r="CG541" s="686"/>
      <c r="CH541" s="682"/>
      <c r="CI541" s="688"/>
      <c r="CJ541" s="680" t="s">
        <v>1055</v>
      </c>
      <c r="CK541" s="681" t="s">
        <v>1056</v>
      </c>
      <c r="CP541" s="682"/>
      <c r="CQ541" s="688"/>
      <c r="CR541" s="686"/>
      <c r="DJ541" s="682"/>
      <c r="DK541" s="688"/>
      <c r="DL541" s="689"/>
      <c r="DM541" s="688"/>
      <c r="DN541" s="687"/>
      <c r="DO541" s="677" t="s">
        <v>637</v>
      </c>
      <c r="DP541" s="683"/>
      <c r="DQ541" s="683"/>
      <c r="DR541" s="686"/>
      <c r="DS541" s="682"/>
      <c r="DT541" s="686"/>
      <c r="DU541" s="682"/>
      <c r="DV541" s="688"/>
      <c r="DW541" s="680" t="s">
        <v>1055</v>
      </c>
      <c r="DX541" s="681" t="s">
        <v>1056</v>
      </c>
      <c r="EC541" s="682"/>
      <c r="ED541" s="688"/>
      <c r="EE541" s="686"/>
      <c r="EW541" s="682"/>
      <c r="EX541" s="688"/>
      <c r="EY541" s="689"/>
    </row>
    <row r="542">
      <c r="A542" s="687"/>
      <c r="B542" s="47"/>
      <c r="C542" s="47"/>
      <c r="D542" s="47"/>
      <c r="E542" s="686"/>
      <c r="F542" s="682"/>
      <c r="G542" s="686"/>
      <c r="H542" s="682"/>
      <c r="I542" s="688"/>
      <c r="J542" s="690" t="s">
        <v>1057</v>
      </c>
      <c r="K542" s="691" t="s">
        <v>1058</v>
      </c>
      <c r="L542" s="11"/>
      <c r="M542" s="11"/>
      <c r="N542" s="11"/>
      <c r="O542" s="11"/>
      <c r="P542" s="12"/>
      <c r="Q542" s="688"/>
      <c r="R542" s="48"/>
      <c r="S542" s="11"/>
      <c r="T542" s="11"/>
      <c r="U542" s="11"/>
      <c r="V542" s="11"/>
      <c r="W542" s="11"/>
      <c r="X542" s="11"/>
      <c r="Y542" s="11"/>
      <c r="Z542" s="11"/>
      <c r="AA542" s="11"/>
      <c r="AB542" s="11"/>
      <c r="AC542" s="11"/>
      <c r="AD542" s="11"/>
      <c r="AE542" s="11"/>
      <c r="AF542" s="11"/>
      <c r="AG542" s="11"/>
      <c r="AH542" s="11"/>
      <c r="AI542" s="11"/>
      <c r="AJ542" s="12"/>
      <c r="AK542" s="688"/>
      <c r="AL542" s="689"/>
      <c r="AM542" s="688"/>
      <c r="AN542" s="687"/>
      <c r="AO542" s="47"/>
      <c r="AP542" s="47"/>
      <c r="AQ542" s="47"/>
      <c r="AR542" s="686"/>
      <c r="AS542" s="682"/>
      <c r="AT542" s="686"/>
      <c r="AU542" s="682"/>
      <c r="AV542" s="688"/>
      <c r="AW542" s="690" t="s">
        <v>1057</v>
      </c>
      <c r="AX542" s="691" t="s">
        <v>1058</v>
      </c>
      <c r="AY542" s="11"/>
      <c r="AZ542" s="11"/>
      <c r="BA542" s="11"/>
      <c r="BB542" s="11"/>
      <c r="BC542" s="12"/>
      <c r="BD542" s="688"/>
      <c r="BE542" s="48"/>
      <c r="BF542" s="11"/>
      <c r="BG542" s="11"/>
      <c r="BH542" s="11"/>
      <c r="BI542" s="11"/>
      <c r="BJ542" s="11"/>
      <c r="BK542" s="11"/>
      <c r="BL542" s="11"/>
      <c r="BM542" s="11"/>
      <c r="BN542" s="11"/>
      <c r="BO542" s="11"/>
      <c r="BP542" s="11"/>
      <c r="BQ542" s="11"/>
      <c r="BR542" s="11"/>
      <c r="BS542" s="11"/>
      <c r="BT542" s="11"/>
      <c r="BU542" s="11"/>
      <c r="BV542" s="11"/>
      <c r="BW542" s="12"/>
      <c r="BX542" s="688"/>
      <c r="BY542" s="689"/>
      <c r="BZ542" s="688"/>
      <c r="CA542" s="687"/>
      <c r="CB542" s="47"/>
      <c r="CC542" s="47"/>
      <c r="CD542" s="47"/>
      <c r="CE542" s="686"/>
      <c r="CF542" s="682"/>
      <c r="CG542" s="686"/>
      <c r="CH542" s="682"/>
      <c r="CI542" s="688"/>
      <c r="CJ542" s="690" t="s">
        <v>1057</v>
      </c>
      <c r="CK542" s="691" t="s">
        <v>1058</v>
      </c>
      <c r="CL542" s="11"/>
      <c r="CM542" s="11"/>
      <c r="CN542" s="11"/>
      <c r="CO542" s="11"/>
      <c r="CP542" s="12"/>
      <c r="CQ542" s="688"/>
      <c r="CR542" s="48"/>
      <c r="CS542" s="11"/>
      <c r="CT542" s="11"/>
      <c r="CU542" s="11"/>
      <c r="CV542" s="11"/>
      <c r="CW542" s="11"/>
      <c r="CX542" s="11"/>
      <c r="CY542" s="11"/>
      <c r="CZ542" s="11"/>
      <c r="DA542" s="11"/>
      <c r="DB542" s="11"/>
      <c r="DC542" s="11"/>
      <c r="DD542" s="11"/>
      <c r="DE542" s="11"/>
      <c r="DF542" s="11"/>
      <c r="DG542" s="11"/>
      <c r="DH542" s="11"/>
      <c r="DI542" s="11"/>
      <c r="DJ542" s="12"/>
      <c r="DK542" s="688"/>
      <c r="DL542" s="689"/>
      <c r="DM542" s="688"/>
      <c r="DN542" s="687"/>
      <c r="DO542" s="47"/>
      <c r="DP542" s="47"/>
      <c r="DQ542" s="47"/>
      <c r="DR542" s="686"/>
      <c r="DS542" s="682"/>
      <c r="DT542" s="686"/>
      <c r="DU542" s="682"/>
      <c r="DV542" s="688"/>
      <c r="DW542" s="690" t="s">
        <v>1057</v>
      </c>
      <c r="DX542" s="691" t="s">
        <v>1058</v>
      </c>
      <c r="DY542" s="11"/>
      <c r="DZ542" s="11"/>
      <c r="EA542" s="11"/>
      <c r="EB542" s="11"/>
      <c r="EC542" s="12"/>
      <c r="ED542" s="688"/>
      <c r="EE542" s="48"/>
      <c r="EF542" s="11"/>
      <c r="EG542" s="11"/>
      <c r="EH542" s="11"/>
      <c r="EI542" s="11"/>
      <c r="EJ542" s="11"/>
      <c r="EK542" s="11"/>
      <c r="EL542" s="11"/>
      <c r="EM542" s="11"/>
      <c r="EN542" s="11"/>
      <c r="EO542" s="11"/>
      <c r="EP542" s="11"/>
      <c r="EQ542" s="11"/>
      <c r="ER542" s="11"/>
      <c r="ES542" s="11"/>
      <c r="ET542" s="11"/>
      <c r="EU542" s="11"/>
      <c r="EV542" s="11"/>
      <c r="EW542" s="12"/>
      <c r="EX542" s="688"/>
      <c r="EY542" s="689"/>
    </row>
    <row r="543">
      <c r="A543" s="697"/>
      <c r="B543" s="43"/>
      <c r="C543" s="43"/>
      <c r="D543" s="43"/>
      <c r="E543" s="48"/>
      <c r="F543" s="12"/>
      <c r="G543" s="48"/>
      <c r="H543" s="12"/>
      <c r="I543" s="623"/>
      <c r="J543" s="623"/>
      <c r="K543" s="623"/>
      <c r="L543" s="623"/>
      <c r="M543" s="623"/>
      <c r="N543" s="623"/>
      <c r="O543" s="623"/>
      <c r="P543" s="623"/>
      <c r="Q543" s="623"/>
      <c r="R543" s="623"/>
      <c r="S543" s="623"/>
      <c r="T543" s="623"/>
      <c r="U543" s="623"/>
      <c r="V543" s="623"/>
      <c r="W543" s="623"/>
      <c r="X543" s="623"/>
      <c r="Y543" s="623"/>
      <c r="Z543" s="623"/>
      <c r="AA543" s="623"/>
      <c r="AB543" s="623"/>
      <c r="AC543" s="623"/>
      <c r="AD543" s="623"/>
      <c r="AE543" s="623"/>
      <c r="AF543" s="623"/>
      <c r="AG543" s="623"/>
      <c r="AH543" s="623"/>
      <c r="AI543" s="623"/>
      <c r="AJ543" s="623"/>
      <c r="AK543" s="623"/>
      <c r="AL543" s="698"/>
      <c r="AM543" s="623"/>
      <c r="AN543" s="697"/>
      <c r="AO543" s="43"/>
      <c r="AP543" s="43"/>
      <c r="AQ543" s="43"/>
      <c r="AR543" s="48"/>
      <c r="AS543" s="12"/>
      <c r="AT543" s="48"/>
      <c r="AU543" s="12"/>
      <c r="AV543" s="623"/>
      <c r="AW543" s="623"/>
      <c r="AX543" s="623"/>
      <c r="AY543" s="623"/>
      <c r="AZ543" s="623"/>
      <c r="BA543" s="623"/>
      <c r="BB543" s="623"/>
      <c r="BC543" s="623"/>
      <c r="BD543" s="623"/>
      <c r="BE543" s="623"/>
      <c r="BF543" s="623"/>
      <c r="BG543" s="623"/>
      <c r="BH543" s="623"/>
      <c r="BI543" s="623"/>
      <c r="BJ543" s="623"/>
      <c r="BK543" s="623"/>
      <c r="BL543" s="623"/>
      <c r="BM543" s="623"/>
      <c r="BN543" s="623"/>
      <c r="BO543" s="623"/>
      <c r="BP543" s="623"/>
      <c r="BQ543" s="623"/>
      <c r="BR543" s="623"/>
      <c r="BS543" s="623"/>
      <c r="BT543" s="623"/>
      <c r="BU543" s="623"/>
      <c r="BV543" s="623"/>
      <c r="BW543" s="623"/>
      <c r="BX543" s="623"/>
      <c r="BY543" s="698"/>
      <c r="BZ543" s="623"/>
      <c r="CA543" s="697"/>
      <c r="CB543" s="43"/>
      <c r="CC543" s="43"/>
      <c r="CD543" s="43"/>
      <c r="CE543" s="48"/>
      <c r="CF543" s="12"/>
      <c r="CG543" s="48"/>
      <c r="CH543" s="12"/>
      <c r="CI543" s="623"/>
      <c r="CJ543" s="623"/>
      <c r="CK543" s="623"/>
      <c r="CL543" s="623"/>
      <c r="CM543" s="623"/>
      <c r="CN543" s="623"/>
      <c r="CO543" s="623"/>
      <c r="CP543" s="623"/>
      <c r="CQ543" s="623"/>
      <c r="CR543" s="623"/>
      <c r="CS543" s="623"/>
      <c r="CT543" s="623"/>
      <c r="CU543" s="623"/>
      <c r="CV543" s="623"/>
      <c r="CW543" s="623"/>
      <c r="CX543" s="623"/>
      <c r="CY543" s="623"/>
      <c r="CZ543" s="623"/>
      <c r="DA543" s="623"/>
      <c r="DB543" s="623"/>
      <c r="DC543" s="623"/>
      <c r="DD543" s="623"/>
      <c r="DE543" s="623"/>
      <c r="DF543" s="623"/>
      <c r="DG543" s="623"/>
      <c r="DH543" s="623"/>
      <c r="DI543" s="623"/>
      <c r="DJ543" s="623"/>
      <c r="DK543" s="623"/>
      <c r="DL543" s="698"/>
      <c r="DM543" s="623"/>
      <c r="DN543" s="697"/>
      <c r="DO543" s="43"/>
      <c r="DP543" s="43"/>
      <c r="DQ543" s="43"/>
      <c r="DR543" s="48"/>
      <c r="DS543" s="12"/>
      <c r="DT543" s="48"/>
      <c r="DU543" s="12"/>
      <c r="DV543" s="623"/>
      <c r="DW543" s="623"/>
      <c r="DX543" s="623"/>
      <c r="DY543" s="623"/>
      <c r="DZ543" s="623"/>
      <c r="EA543" s="623"/>
      <c r="EB543" s="623"/>
      <c r="EC543" s="623"/>
      <c r="ED543" s="623"/>
      <c r="EE543" s="623"/>
      <c r="EF543" s="623"/>
      <c r="EG543" s="623"/>
      <c r="EH543" s="623"/>
      <c r="EI543" s="623"/>
      <c r="EJ543" s="623"/>
      <c r="EK543" s="623"/>
      <c r="EL543" s="623"/>
      <c r="EM543" s="623"/>
      <c r="EN543" s="623"/>
      <c r="EO543" s="623"/>
      <c r="EP543" s="623"/>
      <c r="EQ543" s="623"/>
      <c r="ER543" s="623"/>
      <c r="ES543" s="623"/>
      <c r="ET543" s="623"/>
      <c r="EU543" s="623"/>
      <c r="EV543" s="623"/>
      <c r="EW543" s="623"/>
      <c r="EX543" s="623"/>
      <c r="EY543" s="698"/>
    </row>
    <row r="544">
      <c r="A544" s="697"/>
      <c r="B544" s="623"/>
      <c r="C544" s="623"/>
      <c r="D544" s="623"/>
      <c r="E544" s="623"/>
      <c r="F544" s="623"/>
      <c r="G544" s="623"/>
      <c r="H544" s="623"/>
      <c r="I544" s="623"/>
      <c r="J544" s="623"/>
      <c r="K544" s="623"/>
      <c r="L544" s="623"/>
      <c r="M544" s="623"/>
      <c r="N544" s="623"/>
      <c r="O544" s="623"/>
      <c r="P544" s="623"/>
      <c r="Q544" s="623"/>
      <c r="R544" s="623"/>
      <c r="S544" s="623"/>
      <c r="T544" s="623"/>
      <c r="U544" s="623"/>
      <c r="V544" s="623"/>
      <c r="W544" s="623"/>
      <c r="X544" s="623"/>
      <c r="Y544" s="623"/>
      <c r="Z544" s="623"/>
      <c r="AA544" s="623"/>
      <c r="AB544" s="623"/>
      <c r="AC544" s="623"/>
      <c r="AD544" s="623"/>
      <c r="AE544" s="623"/>
      <c r="AF544" s="623"/>
      <c r="AG544" s="623"/>
      <c r="AH544" s="623"/>
      <c r="AI544" s="623"/>
      <c r="AJ544" s="623"/>
      <c r="AK544" s="623"/>
      <c r="AL544" s="698"/>
      <c r="AM544" s="623"/>
      <c r="AN544" s="697"/>
      <c r="AO544" s="623"/>
      <c r="AP544" s="623"/>
      <c r="AQ544" s="623"/>
      <c r="AR544" s="623"/>
      <c r="AS544" s="623"/>
      <c r="AT544" s="623"/>
      <c r="AU544" s="623"/>
      <c r="AV544" s="623"/>
      <c r="AW544" s="623"/>
      <c r="AX544" s="623"/>
      <c r="AY544" s="623"/>
      <c r="AZ544" s="623"/>
      <c r="BA544" s="623"/>
      <c r="BB544" s="623"/>
      <c r="BC544" s="623"/>
      <c r="BD544" s="623"/>
      <c r="BE544" s="623"/>
      <c r="BF544" s="623"/>
      <c r="BG544" s="623"/>
      <c r="BH544" s="623"/>
      <c r="BI544" s="623"/>
      <c r="BJ544" s="623"/>
      <c r="BK544" s="623"/>
      <c r="BL544" s="623"/>
      <c r="BM544" s="623"/>
      <c r="BN544" s="623"/>
      <c r="BO544" s="623"/>
      <c r="BP544" s="623"/>
      <c r="BQ544" s="623"/>
      <c r="BR544" s="623"/>
      <c r="BS544" s="623"/>
      <c r="BT544" s="623"/>
      <c r="BU544" s="623"/>
      <c r="BV544" s="623"/>
      <c r="BW544" s="623"/>
      <c r="BX544" s="623"/>
      <c r="BY544" s="698"/>
      <c r="BZ544" s="623"/>
      <c r="CA544" s="697"/>
      <c r="CB544" s="623"/>
      <c r="CC544" s="623"/>
      <c r="CD544" s="623"/>
      <c r="CE544" s="623"/>
      <c r="CF544" s="623"/>
      <c r="CG544" s="623"/>
      <c r="CH544" s="623"/>
      <c r="CI544" s="623"/>
      <c r="CJ544" s="623"/>
      <c r="CK544" s="623"/>
      <c r="CL544" s="623"/>
      <c r="CM544" s="623"/>
      <c r="CN544" s="623"/>
      <c r="CO544" s="623"/>
      <c r="CP544" s="623"/>
      <c r="CQ544" s="623"/>
      <c r="CR544" s="623"/>
      <c r="CS544" s="623"/>
      <c r="CT544" s="623"/>
      <c r="CU544" s="623"/>
      <c r="CV544" s="623"/>
      <c r="CW544" s="623"/>
      <c r="CX544" s="623"/>
      <c r="CY544" s="623"/>
      <c r="CZ544" s="623"/>
      <c r="DA544" s="623"/>
      <c r="DB544" s="623"/>
      <c r="DC544" s="623"/>
      <c r="DD544" s="623"/>
      <c r="DE544" s="623"/>
      <c r="DF544" s="623"/>
      <c r="DG544" s="623"/>
      <c r="DH544" s="623"/>
      <c r="DI544" s="623"/>
      <c r="DJ544" s="623"/>
      <c r="DK544" s="623"/>
      <c r="DL544" s="698"/>
      <c r="DM544" s="623"/>
      <c r="DN544" s="697"/>
      <c r="DO544" s="623"/>
      <c r="DP544" s="623"/>
      <c r="DQ544" s="623"/>
      <c r="DR544" s="623"/>
      <c r="DS544" s="623"/>
      <c r="DT544" s="623"/>
      <c r="DU544" s="623"/>
      <c r="DV544" s="623"/>
      <c r="DW544" s="623"/>
      <c r="DX544" s="623"/>
      <c r="DY544" s="623"/>
      <c r="DZ544" s="623"/>
      <c r="EA544" s="623"/>
      <c r="EB544" s="623"/>
      <c r="EC544" s="623"/>
      <c r="ED544" s="623"/>
      <c r="EE544" s="623"/>
      <c r="EF544" s="623"/>
      <c r="EG544" s="623"/>
      <c r="EH544" s="623"/>
      <c r="EI544" s="623"/>
      <c r="EJ544" s="623"/>
      <c r="EK544" s="623"/>
      <c r="EL544" s="623"/>
      <c r="EM544" s="623"/>
      <c r="EN544" s="623"/>
      <c r="EO544" s="623"/>
      <c r="EP544" s="623"/>
      <c r="EQ544" s="623"/>
      <c r="ER544" s="623"/>
      <c r="ES544" s="623"/>
      <c r="ET544" s="623"/>
      <c r="EU544" s="623"/>
      <c r="EV544" s="623"/>
      <c r="EW544" s="623"/>
      <c r="EX544" s="623"/>
      <c r="EY544" s="698"/>
    </row>
    <row r="545">
      <c r="A545" s="697"/>
      <c r="B545" s="623"/>
      <c r="C545" s="623"/>
      <c r="D545" s="623"/>
      <c r="E545" s="623"/>
      <c r="F545" s="623"/>
      <c r="G545" s="623"/>
      <c r="H545" s="623"/>
      <c r="I545" s="623"/>
      <c r="J545" s="623"/>
      <c r="K545" s="623"/>
      <c r="L545" s="623"/>
      <c r="M545" s="623"/>
      <c r="N545" s="623"/>
      <c r="O545" s="623"/>
      <c r="P545" s="623"/>
      <c r="Q545" s="623"/>
      <c r="R545" s="623"/>
      <c r="S545" s="623"/>
      <c r="T545" s="623"/>
      <c r="U545" s="623"/>
      <c r="V545" s="623"/>
      <c r="W545" s="623"/>
      <c r="X545" s="623"/>
      <c r="Y545" s="623"/>
      <c r="Z545" s="623"/>
      <c r="AA545" s="623"/>
      <c r="AB545" s="623"/>
      <c r="AC545" s="623"/>
      <c r="AD545" s="623"/>
      <c r="AE545" s="623"/>
      <c r="AF545" s="623"/>
      <c r="AG545" s="623"/>
      <c r="AH545" s="623"/>
      <c r="AI545" s="623"/>
      <c r="AJ545" s="623"/>
      <c r="AK545" s="623"/>
      <c r="AL545" s="698"/>
      <c r="AM545" s="623"/>
      <c r="AN545" s="697"/>
      <c r="AO545" s="623"/>
      <c r="AP545" s="623"/>
      <c r="AQ545" s="623"/>
      <c r="AR545" s="623"/>
      <c r="AS545" s="623"/>
      <c r="AT545" s="623"/>
      <c r="AU545" s="623"/>
      <c r="AV545" s="623"/>
      <c r="AW545" s="623"/>
      <c r="AX545" s="623"/>
      <c r="AY545" s="623"/>
      <c r="AZ545" s="623"/>
      <c r="BA545" s="623"/>
      <c r="BB545" s="623"/>
      <c r="BC545" s="623"/>
      <c r="BD545" s="623"/>
      <c r="BE545" s="623"/>
      <c r="BF545" s="623"/>
      <c r="BG545" s="623"/>
      <c r="BH545" s="623"/>
      <c r="BI545" s="623"/>
      <c r="BJ545" s="623"/>
      <c r="BK545" s="623"/>
      <c r="BL545" s="623"/>
      <c r="BM545" s="623"/>
      <c r="BN545" s="623"/>
      <c r="BO545" s="623"/>
      <c r="BP545" s="623"/>
      <c r="BQ545" s="623"/>
      <c r="BR545" s="623"/>
      <c r="BS545" s="623"/>
      <c r="BT545" s="623"/>
      <c r="BU545" s="623"/>
      <c r="BV545" s="623"/>
      <c r="BW545" s="623"/>
      <c r="BX545" s="623"/>
      <c r="BY545" s="698"/>
      <c r="BZ545" s="623"/>
      <c r="CA545" s="697"/>
      <c r="CB545" s="623"/>
      <c r="CC545" s="623"/>
      <c r="CD545" s="623"/>
      <c r="CE545" s="623"/>
      <c r="CF545" s="623"/>
      <c r="CG545" s="623"/>
      <c r="CH545" s="623"/>
      <c r="CI545" s="623"/>
      <c r="CJ545" s="623"/>
      <c r="CK545" s="623"/>
      <c r="CL545" s="623"/>
      <c r="CM545" s="623"/>
      <c r="CN545" s="623"/>
      <c r="CO545" s="623"/>
      <c r="CP545" s="623"/>
      <c r="CQ545" s="623"/>
      <c r="CR545" s="623"/>
      <c r="CS545" s="623"/>
      <c r="CT545" s="623"/>
      <c r="CU545" s="623"/>
      <c r="CV545" s="623"/>
      <c r="CW545" s="623"/>
      <c r="CX545" s="623"/>
      <c r="CY545" s="623"/>
      <c r="CZ545" s="623"/>
      <c r="DA545" s="623"/>
      <c r="DB545" s="623"/>
      <c r="DC545" s="623"/>
      <c r="DD545" s="623"/>
      <c r="DE545" s="623"/>
      <c r="DF545" s="623"/>
      <c r="DG545" s="623"/>
      <c r="DH545" s="623"/>
      <c r="DI545" s="623"/>
      <c r="DJ545" s="623"/>
      <c r="DK545" s="623"/>
      <c r="DL545" s="698"/>
      <c r="DM545" s="623"/>
      <c r="DN545" s="697"/>
      <c r="DO545" s="623"/>
      <c r="DP545" s="623"/>
      <c r="DQ545" s="623"/>
      <c r="DR545" s="623"/>
      <c r="DS545" s="623"/>
      <c r="DT545" s="623"/>
      <c r="DU545" s="623"/>
      <c r="DV545" s="623"/>
      <c r="DW545" s="623"/>
      <c r="DX545" s="623"/>
      <c r="DY545" s="623"/>
      <c r="DZ545" s="623"/>
      <c r="EA545" s="623"/>
      <c r="EB545" s="623"/>
      <c r="EC545" s="623"/>
      <c r="ED545" s="623"/>
      <c r="EE545" s="623"/>
      <c r="EF545" s="623"/>
      <c r="EG545" s="623"/>
      <c r="EH545" s="623"/>
      <c r="EI545" s="623"/>
      <c r="EJ545" s="623"/>
      <c r="EK545" s="623"/>
      <c r="EL545" s="623"/>
      <c r="EM545" s="623"/>
      <c r="EN545" s="623"/>
      <c r="EO545" s="623"/>
      <c r="EP545" s="623"/>
      <c r="EQ545" s="623"/>
      <c r="ER545" s="623"/>
      <c r="ES545" s="623"/>
      <c r="ET545" s="623"/>
      <c r="EU545" s="623"/>
      <c r="EV545" s="623"/>
      <c r="EW545" s="623"/>
      <c r="EX545" s="623"/>
      <c r="EY545" s="698"/>
    </row>
    <row r="546">
      <c r="A546" s="697"/>
      <c r="B546" s="623"/>
      <c r="C546" s="623"/>
      <c r="D546" s="623"/>
      <c r="E546" s="623"/>
      <c r="F546" s="623"/>
      <c r="G546" s="623"/>
      <c r="H546" s="623"/>
      <c r="I546" s="623"/>
      <c r="J546" s="623"/>
      <c r="K546" s="623"/>
      <c r="L546" s="623"/>
      <c r="M546" s="623"/>
      <c r="N546" s="623"/>
      <c r="O546" s="623"/>
      <c r="P546" s="623"/>
      <c r="Q546" s="623"/>
      <c r="R546" s="623"/>
      <c r="S546" s="623"/>
      <c r="T546" s="623"/>
      <c r="U546" s="623"/>
      <c r="V546" s="623"/>
      <c r="W546" s="623"/>
      <c r="X546" s="623"/>
      <c r="Y546" s="623"/>
      <c r="Z546" s="623"/>
      <c r="AA546" s="623"/>
      <c r="AB546" s="623"/>
      <c r="AC546" s="623"/>
      <c r="AD546" s="623"/>
      <c r="AE546" s="623"/>
      <c r="AF546" s="623"/>
      <c r="AG546" s="623"/>
      <c r="AH546" s="623"/>
      <c r="AI546" s="623"/>
      <c r="AJ546" s="623"/>
      <c r="AK546" s="623"/>
      <c r="AL546" s="698"/>
      <c r="AM546" s="623"/>
      <c r="AN546" s="697"/>
      <c r="AO546" s="623"/>
      <c r="AP546" s="623"/>
      <c r="AQ546" s="623"/>
      <c r="AR546" s="623"/>
      <c r="AS546" s="623"/>
      <c r="AT546" s="623"/>
      <c r="AU546" s="623"/>
      <c r="AV546" s="623"/>
      <c r="AW546" s="623"/>
      <c r="AX546" s="623"/>
      <c r="AY546" s="623"/>
      <c r="AZ546" s="623"/>
      <c r="BA546" s="623"/>
      <c r="BB546" s="623"/>
      <c r="BC546" s="623"/>
      <c r="BD546" s="623"/>
      <c r="BE546" s="623"/>
      <c r="BF546" s="623"/>
      <c r="BG546" s="623"/>
      <c r="BH546" s="623"/>
      <c r="BI546" s="623"/>
      <c r="BJ546" s="623"/>
      <c r="BK546" s="623"/>
      <c r="BL546" s="623"/>
      <c r="BM546" s="623"/>
      <c r="BN546" s="623"/>
      <c r="BO546" s="623"/>
      <c r="BP546" s="623"/>
      <c r="BQ546" s="623"/>
      <c r="BR546" s="623"/>
      <c r="BS546" s="623"/>
      <c r="BT546" s="623"/>
      <c r="BU546" s="623"/>
      <c r="BV546" s="623"/>
      <c r="BW546" s="623"/>
      <c r="BX546" s="623"/>
      <c r="BY546" s="698"/>
      <c r="BZ546" s="623"/>
      <c r="CA546" s="697"/>
      <c r="CB546" s="623"/>
      <c r="CC546" s="623"/>
      <c r="CD546" s="623"/>
      <c r="CE546" s="623"/>
      <c r="CF546" s="623"/>
      <c r="CG546" s="623"/>
      <c r="CH546" s="623"/>
      <c r="CI546" s="623"/>
      <c r="CJ546" s="623"/>
      <c r="CK546" s="623"/>
      <c r="CL546" s="623"/>
      <c r="CM546" s="623"/>
      <c r="CN546" s="623"/>
      <c r="CO546" s="623"/>
      <c r="CP546" s="623"/>
      <c r="CQ546" s="623"/>
      <c r="CR546" s="623"/>
      <c r="CS546" s="623"/>
      <c r="CT546" s="623"/>
      <c r="CU546" s="623"/>
      <c r="CV546" s="623"/>
      <c r="CW546" s="623"/>
      <c r="CX546" s="623"/>
      <c r="CY546" s="623"/>
      <c r="CZ546" s="623"/>
      <c r="DA546" s="623"/>
      <c r="DB546" s="623"/>
      <c r="DC546" s="623"/>
      <c r="DD546" s="623"/>
      <c r="DE546" s="623"/>
      <c r="DF546" s="623"/>
      <c r="DG546" s="623"/>
      <c r="DH546" s="623"/>
      <c r="DI546" s="623"/>
      <c r="DJ546" s="623"/>
      <c r="DK546" s="623"/>
      <c r="DL546" s="698"/>
      <c r="DM546" s="623"/>
      <c r="DN546" s="697"/>
      <c r="DO546" s="623"/>
      <c r="DP546" s="623"/>
      <c r="DQ546" s="623"/>
      <c r="DR546" s="623"/>
      <c r="DS546" s="623"/>
      <c r="DT546" s="623"/>
      <c r="DU546" s="623"/>
      <c r="DV546" s="623"/>
      <c r="DW546" s="623"/>
      <c r="DX546" s="623"/>
      <c r="DY546" s="623"/>
      <c r="DZ546" s="623"/>
      <c r="EA546" s="623"/>
      <c r="EB546" s="623"/>
      <c r="EC546" s="623"/>
      <c r="ED546" s="623"/>
      <c r="EE546" s="623"/>
      <c r="EF546" s="623"/>
      <c r="EG546" s="623"/>
      <c r="EH546" s="623"/>
      <c r="EI546" s="623"/>
      <c r="EJ546" s="623"/>
      <c r="EK546" s="623"/>
      <c r="EL546" s="623"/>
      <c r="EM546" s="623"/>
      <c r="EN546" s="623"/>
      <c r="EO546" s="623"/>
      <c r="EP546" s="623"/>
      <c r="EQ546" s="623"/>
      <c r="ER546" s="623"/>
      <c r="ES546" s="623"/>
      <c r="ET546" s="623"/>
      <c r="EU546" s="623"/>
      <c r="EV546" s="623"/>
      <c r="EW546" s="623"/>
      <c r="EX546" s="623"/>
      <c r="EY546" s="698"/>
    </row>
    <row r="547">
      <c r="A547" s="692" t="s">
        <v>1059</v>
      </c>
      <c r="P547" s="693"/>
      <c r="Q547" s="627"/>
      <c r="R547" s="627"/>
      <c r="S547" s="627"/>
      <c r="T547" s="627"/>
      <c r="U547" s="627"/>
      <c r="V547" s="627"/>
      <c r="W547" s="627"/>
      <c r="X547" s="627"/>
      <c r="Y547" s="627"/>
      <c r="Z547" s="627"/>
      <c r="AA547" s="627"/>
      <c r="AB547" s="627"/>
      <c r="AC547" s="627"/>
      <c r="AD547" s="627"/>
      <c r="AE547" s="627"/>
      <c r="AF547" s="627"/>
      <c r="AG547" s="627"/>
      <c r="AH547" s="627"/>
      <c r="AI547" s="627"/>
      <c r="AJ547" s="627"/>
      <c r="AK547" s="627"/>
      <c r="AL547" s="626"/>
      <c r="AM547" s="626"/>
      <c r="AN547" s="625" t="s">
        <v>1059</v>
      </c>
      <c r="BC547" s="693"/>
      <c r="BD547" s="706"/>
      <c r="BE547" s="627"/>
      <c r="BF547" s="627"/>
      <c r="BG547" s="627"/>
      <c r="BH547" s="627"/>
      <c r="BI547" s="627"/>
      <c r="BJ547" s="627"/>
      <c r="BK547" s="627"/>
      <c r="BL547" s="627"/>
      <c r="BM547" s="627"/>
      <c r="BN547" s="627"/>
      <c r="BO547" s="627"/>
      <c r="BP547" s="627"/>
      <c r="BQ547" s="627"/>
      <c r="BR547" s="627"/>
      <c r="BS547" s="627"/>
      <c r="BT547" s="627"/>
      <c r="BU547" s="627"/>
      <c r="BV547" s="627"/>
      <c r="BW547" s="627"/>
      <c r="BX547" s="627"/>
      <c r="BY547" s="626"/>
      <c r="BZ547" s="626"/>
      <c r="CA547" s="625" t="s">
        <v>1059</v>
      </c>
      <c r="CP547" s="693"/>
      <c r="CQ547" s="706"/>
      <c r="CR547" s="627"/>
      <c r="CS547" s="627"/>
      <c r="CT547" s="627"/>
      <c r="CU547" s="627"/>
      <c r="CV547" s="627"/>
      <c r="CW547" s="627"/>
      <c r="CX547" s="627"/>
      <c r="CY547" s="627"/>
      <c r="CZ547" s="627"/>
      <c r="DA547" s="627"/>
      <c r="DB547" s="627"/>
      <c r="DC547" s="627"/>
      <c r="DD547" s="627"/>
      <c r="DE547" s="627"/>
      <c r="DF547" s="627"/>
      <c r="DG547" s="627"/>
      <c r="DH547" s="627"/>
      <c r="DI547" s="627"/>
      <c r="DJ547" s="627"/>
      <c r="DK547" s="627"/>
      <c r="DL547" s="626"/>
      <c r="DM547" s="626"/>
      <c r="DN547" s="625" t="s">
        <v>1059</v>
      </c>
      <c r="EC547" s="693"/>
      <c r="ED547" s="706"/>
      <c r="EE547" s="627"/>
      <c r="EF547" s="627"/>
      <c r="EG547" s="627"/>
      <c r="EH547" s="627"/>
      <c r="EI547" s="627"/>
      <c r="EJ547" s="627"/>
      <c r="EK547" s="627"/>
      <c r="EL547" s="627"/>
      <c r="EM547" s="627"/>
      <c r="EN547" s="627"/>
      <c r="EO547" s="627"/>
      <c r="EP547" s="627"/>
      <c r="EQ547" s="627"/>
      <c r="ER547" s="627"/>
      <c r="ES547" s="627"/>
      <c r="ET547" s="627"/>
      <c r="EU547" s="627"/>
      <c r="EV547" s="627"/>
      <c r="EW547" s="627"/>
      <c r="EX547" s="627"/>
      <c r="EY547" s="626"/>
    </row>
    <row r="548">
      <c r="A548" s="697"/>
      <c r="B548" s="623"/>
      <c r="C548" s="623"/>
      <c r="D548" s="623"/>
      <c r="E548" s="623"/>
      <c r="F548" s="623"/>
      <c r="G548" s="623"/>
      <c r="H548" s="623"/>
      <c r="I548" s="623"/>
      <c r="J548" s="623"/>
      <c r="K548" s="623"/>
      <c r="L548" s="623"/>
      <c r="M548" s="623"/>
      <c r="N548" s="623"/>
      <c r="O548" s="623"/>
      <c r="P548" s="623"/>
      <c r="Q548" s="623"/>
      <c r="R548" s="623"/>
      <c r="S548" s="623"/>
      <c r="T548" s="623"/>
      <c r="U548" s="623"/>
      <c r="V548" s="623"/>
      <c r="W548" s="623"/>
      <c r="X548" s="623"/>
      <c r="Y548" s="623"/>
      <c r="Z548" s="623"/>
      <c r="AA548" s="623"/>
      <c r="AB548" s="623"/>
      <c r="AC548" s="623"/>
      <c r="AD548" s="623"/>
      <c r="AE548" s="623"/>
      <c r="AF548" s="623"/>
      <c r="AG548" s="623"/>
      <c r="AH548" s="623"/>
      <c r="AI548" s="623"/>
      <c r="AJ548" s="623"/>
      <c r="AK548" s="623"/>
      <c r="AL548" s="698"/>
      <c r="AM548" s="623"/>
      <c r="AN548" s="697"/>
      <c r="AO548" s="623"/>
      <c r="AP548" s="623"/>
      <c r="AQ548" s="623"/>
      <c r="AR548" s="623"/>
      <c r="AS548" s="623"/>
      <c r="AT548" s="623"/>
      <c r="AU548" s="623"/>
      <c r="AV548" s="623"/>
      <c r="AW548" s="623"/>
      <c r="AX548" s="623"/>
      <c r="AY548" s="623"/>
      <c r="AZ548" s="623"/>
      <c r="BA548" s="623"/>
      <c r="BB548" s="623"/>
      <c r="BC548" s="623"/>
      <c r="BD548" s="623"/>
      <c r="BE548" s="623"/>
      <c r="BF548" s="623"/>
      <c r="BG548" s="623"/>
      <c r="BH548" s="623"/>
      <c r="BI548" s="623"/>
      <c r="BJ548" s="623"/>
      <c r="BK548" s="623"/>
      <c r="BL548" s="623"/>
      <c r="BM548" s="623"/>
      <c r="BN548" s="623"/>
      <c r="BO548" s="623"/>
      <c r="BP548" s="623"/>
      <c r="BQ548" s="623"/>
      <c r="BR548" s="623"/>
      <c r="BS548" s="623"/>
      <c r="BT548" s="623"/>
      <c r="BU548" s="623"/>
      <c r="BV548" s="623"/>
      <c r="BW548" s="623"/>
      <c r="BX548" s="623"/>
      <c r="BY548" s="698"/>
      <c r="BZ548" s="623"/>
      <c r="CA548" s="697"/>
      <c r="CB548" s="623"/>
      <c r="CC548" s="623"/>
      <c r="CD548" s="623"/>
      <c r="CE548" s="623"/>
      <c r="CF548" s="623"/>
      <c r="CG548" s="623"/>
      <c r="CH548" s="623"/>
      <c r="CI548" s="623"/>
      <c r="CJ548" s="623"/>
      <c r="CK548" s="623"/>
      <c r="CL548" s="623"/>
      <c r="CM548" s="623"/>
      <c r="CN548" s="623"/>
      <c r="CO548" s="623"/>
      <c r="CP548" s="623"/>
      <c r="CQ548" s="623"/>
      <c r="CR548" s="623"/>
      <c r="CS548" s="623"/>
      <c r="CT548" s="623"/>
      <c r="CU548" s="623"/>
      <c r="CV548" s="623"/>
      <c r="CW548" s="623"/>
      <c r="CX548" s="623"/>
      <c r="CY548" s="623"/>
      <c r="CZ548" s="623"/>
      <c r="DA548" s="623"/>
      <c r="DB548" s="623"/>
      <c r="DC548" s="623"/>
      <c r="DD548" s="623"/>
      <c r="DE548" s="623"/>
      <c r="DF548" s="623"/>
      <c r="DG548" s="623"/>
      <c r="DH548" s="623"/>
      <c r="DI548" s="623"/>
      <c r="DJ548" s="623"/>
      <c r="DK548" s="623"/>
      <c r="DL548" s="698"/>
      <c r="DM548" s="623"/>
      <c r="DN548" s="697"/>
      <c r="DO548" s="623"/>
      <c r="DP548" s="623"/>
      <c r="DQ548" s="623"/>
      <c r="DR548" s="623"/>
      <c r="DS548" s="623"/>
      <c r="DT548" s="623"/>
      <c r="DU548" s="623"/>
      <c r="DV548" s="623"/>
      <c r="DW548" s="623"/>
      <c r="DX548" s="623"/>
      <c r="DY548" s="623"/>
      <c r="DZ548" s="623"/>
      <c r="EA548" s="623"/>
      <c r="EB548" s="623"/>
      <c r="EC548" s="623"/>
      <c r="ED548" s="623"/>
      <c r="EE548" s="623"/>
      <c r="EF548" s="623"/>
      <c r="EG548" s="623"/>
      <c r="EH548" s="623"/>
      <c r="EI548" s="623"/>
      <c r="EJ548" s="623"/>
      <c r="EK548" s="623"/>
      <c r="EL548" s="623"/>
      <c r="EM548" s="623"/>
      <c r="EN548" s="623"/>
      <c r="EO548" s="623"/>
      <c r="EP548" s="623"/>
      <c r="EQ548" s="623"/>
      <c r="ER548" s="623"/>
      <c r="ES548" s="623"/>
      <c r="ET548" s="623"/>
      <c r="EU548" s="623"/>
      <c r="EV548" s="623"/>
      <c r="EW548" s="623"/>
      <c r="EX548" s="623"/>
      <c r="EY548" s="698"/>
    </row>
    <row r="549">
      <c r="A549" s="699"/>
      <c r="B549" s="700"/>
      <c r="C549" s="700"/>
      <c r="D549" s="700"/>
      <c r="E549" s="700"/>
      <c r="F549" s="700"/>
      <c r="G549" s="700"/>
      <c r="H549" s="700"/>
      <c r="I549" s="700"/>
      <c r="J549" s="700"/>
      <c r="K549" s="700"/>
      <c r="L549" s="700"/>
      <c r="M549" s="700"/>
      <c r="N549" s="700"/>
      <c r="O549" s="700"/>
      <c r="P549" s="700"/>
      <c r="Q549" s="700"/>
      <c r="R549" s="700"/>
      <c r="S549" s="701" t="s">
        <v>1060</v>
      </c>
      <c r="T549" s="702"/>
      <c r="U549" s="702"/>
      <c r="V549" s="702"/>
      <c r="W549" s="702"/>
      <c r="X549" s="702"/>
      <c r="Y549" s="702"/>
      <c r="Z549" s="702"/>
      <c r="AA549" s="700"/>
      <c r="AB549" s="700"/>
      <c r="AC549" s="701" t="s">
        <v>1061</v>
      </c>
      <c r="AD549" s="702"/>
      <c r="AE549" s="702"/>
      <c r="AF549" s="702"/>
      <c r="AG549" s="702"/>
      <c r="AH549" s="702"/>
      <c r="AI549" s="702"/>
      <c r="AJ549" s="700"/>
      <c r="AK549" s="700"/>
      <c r="AL549" s="703"/>
      <c r="AM549" s="623"/>
      <c r="AN549" s="699"/>
      <c r="AO549" s="700"/>
      <c r="AP549" s="700"/>
      <c r="AQ549" s="700"/>
      <c r="AR549" s="700"/>
      <c r="AS549" s="700"/>
      <c r="AT549" s="700"/>
      <c r="AU549" s="700"/>
      <c r="AV549" s="700"/>
      <c r="AW549" s="700"/>
      <c r="AX549" s="700"/>
      <c r="AY549" s="700"/>
      <c r="AZ549" s="700"/>
      <c r="BA549" s="700"/>
      <c r="BB549" s="700"/>
      <c r="BC549" s="700"/>
      <c r="BD549" s="700"/>
      <c r="BE549" s="700"/>
      <c r="BF549" s="701" t="s">
        <v>1060</v>
      </c>
      <c r="BG549" s="702"/>
      <c r="BH549" s="702"/>
      <c r="BI549" s="702"/>
      <c r="BJ549" s="702"/>
      <c r="BK549" s="702"/>
      <c r="BL549" s="702"/>
      <c r="BM549" s="702"/>
      <c r="BN549" s="700"/>
      <c r="BO549" s="700"/>
      <c r="BP549" s="701" t="s">
        <v>1061</v>
      </c>
      <c r="BQ549" s="702"/>
      <c r="BR549" s="702"/>
      <c r="BS549" s="702"/>
      <c r="BT549" s="702"/>
      <c r="BU549" s="702"/>
      <c r="BV549" s="702"/>
      <c r="BW549" s="700"/>
      <c r="BX549" s="700"/>
      <c r="BY549" s="703"/>
      <c r="BZ549" s="623"/>
      <c r="CA549" s="699"/>
      <c r="CB549" s="700"/>
      <c r="CC549" s="700"/>
      <c r="CD549" s="700"/>
      <c r="CE549" s="700"/>
      <c r="CF549" s="700"/>
      <c r="CG549" s="700"/>
      <c r="CH549" s="700"/>
      <c r="CI549" s="700"/>
      <c r="CJ549" s="700"/>
      <c r="CK549" s="700"/>
      <c r="CL549" s="700"/>
      <c r="CM549" s="700"/>
      <c r="CN549" s="700"/>
      <c r="CO549" s="700"/>
      <c r="CP549" s="700"/>
      <c r="CQ549" s="700"/>
      <c r="CR549" s="700"/>
      <c r="CS549" s="701" t="s">
        <v>1060</v>
      </c>
      <c r="CT549" s="702"/>
      <c r="CU549" s="702"/>
      <c r="CV549" s="702"/>
      <c r="CW549" s="702"/>
      <c r="CX549" s="702"/>
      <c r="CY549" s="702"/>
      <c r="CZ549" s="702"/>
      <c r="DA549" s="700"/>
      <c r="DB549" s="700"/>
      <c r="DC549" s="701" t="s">
        <v>1061</v>
      </c>
      <c r="DD549" s="702"/>
      <c r="DE549" s="702"/>
      <c r="DF549" s="702"/>
      <c r="DG549" s="702"/>
      <c r="DH549" s="702"/>
      <c r="DI549" s="702"/>
      <c r="DJ549" s="700"/>
      <c r="DK549" s="700"/>
      <c r="DL549" s="703"/>
      <c r="DM549" s="623"/>
      <c r="DN549" s="699"/>
      <c r="DO549" s="700"/>
      <c r="DP549" s="700"/>
      <c r="DQ549" s="700"/>
      <c r="DR549" s="700"/>
      <c r="DS549" s="700"/>
      <c r="DT549" s="700"/>
      <c r="DU549" s="700"/>
      <c r="DV549" s="700"/>
      <c r="DW549" s="700"/>
      <c r="DX549" s="700"/>
      <c r="DY549" s="700"/>
      <c r="DZ549" s="700"/>
      <c r="EA549" s="700"/>
      <c r="EB549" s="700"/>
      <c r="EC549" s="700"/>
      <c r="ED549" s="700"/>
      <c r="EE549" s="700"/>
      <c r="EF549" s="701" t="s">
        <v>1060</v>
      </c>
      <c r="EG549" s="702"/>
      <c r="EH549" s="702"/>
      <c r="EI549" s="702"/>
      <c r="EJ549" s="702"/>
      <c r="EK549" s="702"/>
      <c r="EL549" s="702"/>
      <c r="EM549" s="702"/>
      <c r="EN549" s="700"/>
      <c r="EO549" s="700"/>
      <c r="EP549" s="701" t="s">
        <v>1061</v>
      </c>
      <c r="EQ549" s="702"/>
      <c r="ER549" s="702"/>
      <c r="ES549" s="702"/>
      <c r="ET549" s="702"/>
      <c r="EU549" s="702"/>
      <c r="EV549" s="702"/>
      <c r="EW549" s="700"/>
      <c r="EX549" s="700"/>
      <c r="EY549" s="703"/>
    </row>
    <row r="550">
      <c r="A550" s="623"/>
      <c r="B550" s="623"/>
      <c r="C550" s="623"/>
      <c r="D550" s="623"/>
      <c r="E550" s="623"/>
      <c r="F550" s="623"/>
      <c r="G550" s="623"/>
      <c r="H550" s="623"/>
      <c r="I550" s="623"/>
      <c r="J550" s="623"/>
      <c r="K550" s="623"/>
      <c r="L550" s="623"/>
      <c r="M550" s="623"/>
      <c r="N550" s="623"/>
      <c r="O550" s="623"/>
      <c r="P550" s="623"/>
      <c r="Q550" s="623"/>
      <c r="R550" s="623"/>
      <c r="S550" s="704"/>
      <c r="T550" s="704"/>
      <c r="U550" s="704"/>
      <c r="V550" s="704"/>
      <c r="W550" s="704"/>
      <c r="X550" s="704"/>
      <c r="Y550" s="704"/>
      <c r="Z550" s="704"/>
      <c r="AA550" s="623"/>
      <c r="AB550" s="623"/>
      <c r="AC550" s="704"/>
      <c r="AD550" s="704"/>
      <c r="AE550" s="704"/>
      <c r="AF550" s="704"/>
      <c r="AG550" s="704"/>
      <c r="AH550" s="704"/>
      <c r="AI550" s="704"/>
      <c r="AJ550" s="623"/>
      <c r="AK550" s="623"/>
      <c r="AL550" s="623"/>
      <c r="AM550" s="623"/>
      <c r="AN550" s="623"/>
      <c r="AO550" s="623"/>
      <c r="AP550" s="623"/>
      <c r="AQ550" s="623"/>
      <c r="AR550" s="623"/>
      <c r="AS550" s="623"/>
      <c r="AT550" s="623"/>
      <c r="AU550" s="623"/>
      <c r="AV550" s="623"/>
      <c r="AW550" s="623"/>
      <c r="AX550" s="623"/>
      <c r="AY550" s="623"/>
      <c r="AZ550" s="623"/>
      <c r="BA550" s="623"/>
      <c r="BB550" s="623"/>
      <c r="BC550" s="623"/>
      <c r="BD550" s="623"/>
      <c r="BE550" s="623"/>
      <c r="BF550" s="704"/>
      <c r="BG550" s="704"/>
      <c r="BH550" s="704"/>
      <c r="BI550" s="704"/>
      <c r="BJ550" s="704"/>
      <c r="BK550" s="704"/>
      <c r="BL550" s="704"/>
      <c r="BM550" s="704"/>
      <c r="BN550" s="623"/>
      <c r="BO550" s="623"/>
      <c r="BP550" s="704"/>
      <c r="BQ550" s="704"/>
      <c r="BR550" s="704"/>
      <c r="BS550" s="704"/>
      <c r="BT550" s="704"/>
      <c r="BU550" s="704"/>
      <c r="BV550" s="704"/>
      <c r="BW550" s="623"/>
      <c r="BX550" s="623"/>
      <c r="BY550" s="623"/>
      <c r="BZ550" s="623"/>
      <c r="CA550" s="623"/>
      <c r="CB550" s="623"/>
      <c r="CC550" s="623"/>
      <c r="CD550" s="623"/>
      <c r="CE550" s="623"/>
      <c r="CF550" s="623"/>
      <c r="CG550" s="623"/>
      <c r="CH550" s="623"/>
      <c r="CI550" s="623"/>
      <c r="CJ550" s="623"/>
      <c r="CK550" s="623"/>
      <c r="CL550" s="623"/>
      <c r="CM550" s="623"/>
      <c r="CN550" s="623"/>
      <c r="CO550" s="623"/>
      <c r="CP550" s="623"/>
      <c r="CQ550" s="623"/>
      <c r="CR550" s="623"/>
      <c r="CS550" s="704"/>
      <c r="CT550" s="704"/>
      <c r="CU550" s="704"/>
      <c r="CV550" s="704"/>
      <c r="CW550" s="704"/>
      <c r="CX550" s="704"/>
      <c r="CY550" s="704"/>
      <c r="CZ550" s="704"/>
      <c r="DA550" s="623"/>
      <c r="DB550" s="623"/>
      <c r="DC550" s="704"/>
      <c r="DD550" s="704"/>
      <c r="DE550" s="704"/>
      <c r="DF550" s="704"/>
      <c r="DG550" s="704"/>
      <c r="DH550" s="704"/>
      <c r="DI550" s="704"/>
      <c r="DJ550" s="623"/>
      <c r="DK550" s="623"/>
      <c r="DL550" s="623"/>
      <c r="DM550" s="623"/>
      <c r="DN550" s="623"/>
      <c r="DO550" s="623"/>
      <c r="DP550" s="623"/>
      <c r="DQ550" s="623"/>
      <c r="DR550" s="623"/>
      <c r="DS550" s="623"/>
      <c r="DT550" s="623"/>
      <c r="DU550" s="623"/>
      <c r="DV550" s="623"/>
      <c r="DW550" s="623"/>
      <c r="DX550" s="623"/>
      <c r="DY550" s="623"/>
      <c r="DZ550" s="623"/>
      <c r="EA550" s="623"/>
      <c r="EB550" s="623"/>
      <c r="EC550" s="623"/>
      <c r="ED550" s="623"/>
      <c r="EE550" s="623"/>
      <c r="EF550" s="704"/>
      <c r="EG550" s="704"/>
      <c r="EH550" s="704"/>
      <c r="EI550" s="704"/>
      <c r="EJ550" s="704"/>
      <c r="EK550" s="704"/>
      <c r="EL550" s="704"/>
      <c r="EM550" s="704"/>
      <c r="EN550" s="623"/>
      <c r="EO550" s="623"/>
      <c r="EP550" s="704"/>
      <c r="EQ550" s="704"/>
      <c r="ER550" s="704"/>
      <c r="ES550" s="704"/>
      <c r="ET550" s="704"/>
      <c r="EU550" s="704"/>
      <c r="EV550" s="704"/>
      <c r="EW550" s="623"/>
      <c r="EX550" s="623"/>
      <c r="EY550" s="623"/>
    </row>
    <row r="551">
      <c r="A551" s="620"/>
      <c r="B551" s="621"/>
      <c r="C551" s="621"/>
      <c r="D551" s="621"/>
      <c r="E551" s="621"/>
      <c r="F551" s="621"/>
      <c r="G551" s="621"/>
      <c r="H551" s="621"/>
      <c r="I551" s="621"/>
      <c r="J551" s="621"/>
      <c r="K551" s="621"/>
      <c r="L551" s="621"/>
      <c r="M551" s="621"/>
      <c r="N551" s="621"/>
      <c r="O551" s="621"/>
      <c r="P551" s="621"/>
      <c r="Q551" s="621"/>
      <c r="R551" s="621"/>
      <c r="S551" s="621"/>
      <c r="T551" s="621"/>
      <c r="U551" s="621"/>
      <c r="V551" s="621"/>
      <c r="W551" s="621"/>
      <c r="X551" s="621"/>
      <c r="Y551" s="621"/>
      <c r="Z551" s="621"/>
      <c r="AA551" s="621"/>
      <c r="AB551" s="621"/>
      <c r="AC551" s="621"/>
      <c r="AD551" s="621"/>
      <c r="AE551" s="621"/>
      <c r="AF551" s="621"/>
      <c r="AG551" s="621"/>
      <c r="AH551" s="621"/>
      <c r="AI551" s="621"/>
      <c r="AJ551" s="621"/>
      <c r="AK551" s="621"/>
      <c r="AL551" s="622"/>
      <c r="AM551" s="623"/>
      <c r="AN551" s="620"/>
      <c r="AO551" s="621"/>
      <c r="AP551" s="621"/>
      <c r="AQ551" s="621"/>
      <c r="AR551" s="621"/>
      <c r="AS551" s="621"/>
      <c r="AT551" s="621"/>
      <c r="AU551" s="621"/>
      <c r="AV551" s="621"/>
      <c r="AW551" s="621"/>
      <c r="AX551" s="621"/>
      <c r="AY551" s="621"/>
      <c r="AZ551" s="621"/>
      <c r="BA551" s="621"/>
      <c r="BB551" s="621"/>
      <c r="BC551" s="621"/>
      <c r="BD551" s="621"/>
      <c r="BE551" s="621"/>
      <c r="BF551" s="621"/>
      <c r="BG551" s="621"/>
      <c r="BH551" s="621"/>
      <c r="BI551" s="621"/>
      <c r="BJ551" s="621"/>
      <c r="BK551" s="621"/>
      <c r="BL551" s="621"/>
      <c r="BM551" s="621"/>
      <c r="BN551" s="621"/>
      <c r="BO551" s="621"/>
      <c r="BP551" s="621"/>
      <c r="BQ551" s="621"/>
      <c r="BR551" s="621"/>
      <c r="BS551" s="621"/>
      <c r="BT551" s="621"/>
      <c r="BU551" s="621"/>
      <c r="BV551" s="621"/>
      <c r="BW551" s="621"/>
      <c r="BX551" s="621"/>
      <c r="BY551" s="622"/>
      <c r="BZ551" s="623"/>
      <c r="CA551" s="620"/>
      <c r="CB551" s="621"/>
      <c r="CC551" s="621"/>
      <c r="CD551" s="621"/>
      <c r="CE551" s="621"/>
      <c r="CF551" s="621"/>
      <c r="CG551" s="621"/>
      <c r="CH551" s="621"/>
      <c r="CI551" s="621"/>
      <c r="CJ551" s="621"/>
      <c r="CK551" s="621"/>
      <c r="CL551" s="621"/>
      <c r="CM551" s="621"/>
      <c r="CN551" s="621"/>
      <c r="CO551" s="621"/>
      <c r="CP551" s="621"/>
      <c r="CQ551" s="621"/>
      <c r="CR551" s="621"/>
      <c r="CS551" s="621"/>
      <c r="CT551" s="621"/>
      <c r="CU551" s="621"/>
      <c r="CV551" s="621"/>
      <c r="CW551" s="621"/>
      <c r="CX551" s="621"/>
      <c r="CY551" s="621"/>
      <c r="CZ551" s="621"/>
      <c r="DA551" s="621"/>
      <c r="DB551" s="621"/>
      <c r="DC551" s="621"/>
      <c r="DD551" s="621"/>
      <c r="DE551" s="621"/>
      <c r="DF551" s="621"/>
      <c r="DG551" s="621"/>
      <c r="DH551" s="621"/>
      <c r="DI551" s="621"/>
      <c r="DJ551" s="621"/>
      <c r="DK551" s="621"/>
      <c r="DL551" s="622"/>
      <c r="DM551" s="623"/>
      <c r="DN551" s="620"/>
      <c r="DO551" s="621"/>
      <c r="DP551" s="621"/>
      <c r="DQ551" s="621"/>
      <c r="DR551" s="621"/>
      <c r="DS551" s="621"/>
      <c r="DT551" s="621"/>
      <c r="DU551" s="621"/>
      <c r="DV551" s="621"/>
      <c r="DW551" s="621"/>
      <c r="DX551" s="621"/>
      <c r="DY551" s="621"/>
      <c r="DZ551" s="621"/>
      <c r="EA551" s="621"/>
      <c r="EB551" s="621"/>
      <c r="EC551" s="621"/>
      <c r="ED551" s="621"/>
      <c r="EE551" s="621"/>
      <c r="EF551" s="621"/>
      <c r="EG551" s="621"/>
      <c r="EH551" s="621"/>
      <c r="EI551" s="621"/>
      <c r="EJ551" s="621"/>
      <c r="EK551" s="621"/>
      <c r="EL551" s="621"/>
      <c r="EM551" s="621"/>
      <c r="EN551" s="621"/>
      <c r="EO551" s="621"/>
      <c r="EP551" s="621"/>
      <c r="EQ551" s="621"/>
      <c r="ER551" s="621"/>
      <c r="ES551" s="621"/>
      <c r="ET551" s="621"/>
      <c r="EU551" s="621"/>
      <c r="EV551" s="621"/>
      <c r="EW551" s="621"/>
      <c r="EX551" s="621"/>
      <c r="EY551" s="622"/>
    </row>
    <row r="552">
      <c r="A552" s="624"/>
      <c r="B552" s="625" t="s">
        <v>1003</v>
      </c>
      <c r="AL552" s="626"/>
      <c r="AM552" s="626"/>
      <c r="AN552" s="627"/>
      <c r="AO552" s="625" t="s">
        <v>1003</v>
      </c>
      <c r="BY552" s="626"/>
      <c r="BZ552" s="626"/>
      <c r="CA552" s="627"/>
      <c r="CB552" s="625" t="s">
        <v>1003</v>
      </c>
      <c r="DL552" s="626"/>
      <c r="DM552" s="626"/>
      <c r="DN552" s="627"/>
      <c r="DO552" s="625" t="s">
        <v>1003</v>
      </c>
      <c r="EY552" s="626"/>
    </row>
    <row r="553">
      <c r="A553" s="628"/>
      <c r="B553" s="629" t="s">
        <v>1004</v>
      </c>
      <c r="AL553" s="630"/>
      <c r="AM553" s="629"/>
      <c r="AN553" s="628"/>
      <c r="AO553" s="629" t="s">
        <v>1004</v>
      </c>
      <c r="BY553" s="630"/>
      <c r="BZ553" s="629"/>
      <c r="CA553" s="628"/>
      <c r="CB553" s="629" t="s">
        <v>1004</v>
      </c>
      <c r="DL553" s="630"/>
      <c r="DM553" s="629"/>
      <c r="DN553" s="628"/>
      <c r="DO553" s="629" t="s">
        <v>1004</v>
      </c>
      <c r="EY553" s="630"/>
    </row>
    <row r="554">
      <c r="A554" s="628"/>
      <c r="B554" s="631" t="s">
        <v>1005</v>
      </c>
      <c r="AL554" s="632"/>
      <c r="AM554" s="631"/>
      <c r="AN554" s="628"/>
      <c r="AO554" s="631" t="s">
        <v>1005</v>
      </c>
      <c r="BY554" s="632"/>
      <c r="BZ554" s="631"/>
      <c r="CA554" s="628"/>
      <c r="CB554" s="631" t="s">
        <v>1005</v>
      </c>
      <c r="DL554" s="632"/>
      <c r="DM554" s="631"/>
      <c r="DN554" s="628"/>
      <c r="DO554" s="631" t="s">
        <v>1005</v>
      </c>
      <c r="EY554" s="632"/>
    </row>
    <row r="555">
      <c r="A555" s="628"/>
      <c r="B555" s="633"/>
      <c r="C555" s="633"/>
      <c r="D555" s="633"/>
      <c r="E555" s="633"/>
      <c r="F555" s="633"/>
      <c r="G555" s="633"/>
      <c r="H555" s="633"/>
      <c r="I555" s="633"/>
      <c r="J555" s="633"/>
      <c r="K555" s="633"/>
      <c r="L555" s="633"/>
      <c r="M555" s="633"/>
      <c r="N555" s="633"/>
      <c r="O555" s="633"/>
      <c r="P555" s="633"/>
      <c r="Q555" s="633"/>
      <c r="R555" s="633"/>
      <c r="S555" s="633"/>
      <c r="T555" s="633"/>
      <c r="U555" s="633"/>
      <c r="V555" s="633"/>
      <c r="W555" s="633"/>
      <c r="X555" s="633"/>
      <c r="Y555" s="633"/>
      <c r="Z555" s="633"/>
      <c r="AA555" s="633"/>
      <c r="AB555" s="633"/>
      <c r="AC555" s="633"/>
      <c r="AD555" s="633"/>
      <c r="AE555" s="633"/>
      <c r="AF555" s="633"/>
      <c r="AG555" s="633"/>
      <c r="AH555" s="633"/>
      <c r="AI555" s="633"/>
      <c r="AJ555" s="633"/>
      <c r="AK555" s="633"/>
      <c r="AL555" s="632"/>
      <c r="AM555" s="631"/>
      <c r="AN555" s="628"/>
      <c r="AO555" s="633"/>
      <c r="AP555" s="633"/>
      <c r="AQ555" s="633"/>
      <c r="AR555" s="633"/>
      <c r="AS555" s="633"/>
      <c r="AT555" s="633"/>
      <c r="AU555" s="633"/>
      <c r="AV555" s="633"/>
      <c r="AW555" s="633"/>
      <c r="AX555" s="633"/>
      <c r="AY555" s="633"/>
      <c r="AZ555" s="633"/>
      <c r="BA555" s="633"/>
      <c r="BB555" s="633"/>
      <c r="BC555" s="633"/>
      <c r="BD555" s="633"/>
      <c r="BE555" s="633"/>
      <c r="BF555" s="633"/>
      <c r="BG555" s="633"/>
      <c r="BH555" s="633"/>
      <c r="BI555" s="633"/>
      <c r="BJ555" s="633"/>
      <c r="BK555" s="633"/>
      <c r="BL555" s="633"/>
      <c r="BM555" s="633"/>
      <c r="BN555" s="633"/>
      <c r="BO555" s="633"/>
      <c r="BP555" s="633"/>
      <c r="BQ555" s="633"/>
      <c r="BR555" s="633"/>
      <c r="BS555" s="633"/>
      <c r="BT555" s="633"/>
      <c r="BU555" s="633"/>
      <c r="BV555" s="633"/>
      <c r="BW555" s="633"/>
      <c r="BX555" s="633"/>
      <c r="BY555" s="632"/>
      <c r="BZ555" s="631"/>
      <c r="CA555" s="628"/>
      <c r="CB555" s="633"/>
      <c r="CC555" s="633"/>
      <c r="CD555" s="633"/>
      <c r="CE555" s="633"/>
      <c r="CF555" s="633"/>
      <c r="CG555" s="633"/>
      <c r="CH555" s="633"/>
      <c r="CI555" s="633"/>
      <c r="CJ555" s="633"/>
      <c r="CK555" s="633"/>
      <c r="CL555" s="633"/>
      <c r="CM555" s="633"/>
      <c r="CN555" s="633"/>
      <c r="CO555" s="633"/>
      <c r="CP555" s="633"/>
      <c r="CQ555" s="633"/>
      <c r="CR555" s="633"/>
      <c r="CS555" s="633"/>
      <c r="CT555" s="633"/>
      <c r="CU555" s="633"/>
      <c r="CV555" s="633"/>
      <c r="CW555" s="633"/>
      <c r="CX555" s="633"/>
      <c r="CY555" s="633"/>
      <c r="CZ555" s="633"/>
      <c r="DA555" s="633"/>
      <c r="DB555" s="633"/>
      <c r="DC555" s="633"/>
      <c r="DD555" s="633"/>
      <c r="DE555" s="633"/>
      <c r="DF555" s="633"/>
      <c r="DG555" s="633"/>
      <c r="DH555" s="633"/>
      <c r="DI555" s="633"/>
      <c r="DJ555" s="633"/>
      <c r="DK555" s="633"/>
      <c r="DL555" s="632"/>
      <c r="DM555" s="631"/>
      <c r="DN555" s="628"/>
      <c r="DO555" s="633"/>
      <c r="DP555" s="633"/>
      <c r="DQ555" s="633"/>
      <c r="DR555" s="633"/>
      <c r="DS555" s="633"/>
      <c r="DT555" s="633"/>
      <c r="DU555" s="633"/>
      <c r="DV555" s="633"/>
      <c r="DW555" s="633"/>
      <c r="DX555" s="633"/>
      <c r="DY555" s="633"/>
      <c r="DZ555" s="633"/>
      <c r="EA555" s="633"/>
      <c r="EB555" s="633"/>
      <c r="EC555" s="633"/>
      <c r="ED555" s="633"/>
      <c r="EE555" s="633"/>
      <c r="EF555" s="633"/>
      <c r="EG555" s="633"/>
      <c r="EH555" s="633"/>
      <c r="EI555" s="633"/>
      <c r="EJ555" s="633"/>
      <c r="EK555" s="633"/>
      <c r="EL555" s="633"/>
      <c r="EM555" s="633"/>
      <c r="EN555" s="633"/>
      <c r="EO555" s="633"/>
      <c r="EP555" s="633"/>
      <c r="EQ555" s="633"/>
      <c r="ER555" s="633"/>
      <c r="ES555" s="633"/>
      <c r="ET555" s="633"/>
      <c r="EU555" s="633"/>
      <c r="EV555" s="633"/>
      <c r="EW555" s="633"/>
      <c r="EX555" s="633"/>
      <c r="EY555" s="632"/>
    </row>
    <row r="556">
      <c r="A556" s="628"/>
      <c r="B556" s="634" t="s">
        <v>1006</v>
      </c>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2"/>
      <c r="AL556" s="635"/>
      <c r="AM556" s="636"/>
      <c r="AN556" s="628"/>
      <c r="AO556" s="634" t="s">
        <v>1006</v>
      </c>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U556" s="11"/>
      <c r="BV556" s="11"/>
      <c r="BW556" s="11"/>
      <c r="BX556" s="12"/>
      <c r="BY556" s="635"/>
      <c r="BZ556" s="636"/>
      <c r="CA556" s="628"/>
      <c r="CB556" s="634" t="s">
        <v>1006</v>
      </c>
      <c r="CC556" s="11"/>
      <c r="CD556" s="11"/>
      <c r="CE556" s="11"/>
      <c r="CF556" s="11"/>
      <c r="CG556" s="11"/>
      <c r="CH556" s="11"/>
      <c r="CI556" s="11"/>
      <c r="CJ556" s="11"/>
      <c r="CK556" s="11"/>
      <c r="CL556" s="11"/>
      <c r="CM556" s="11"/>
      <c r="CN556" s="11"/>
      <c r="CO556" s="11"/>
      <c r="CP556" s="11"/>
      <c r="CQ556" s="11"/>
      <c r="CR556" s="11"/>
      <c r="CS556" s="11"/>
      <c r="CT556" s="11"/>
      <c r="CU556" s="11"/>
      <c r="CV556" s="11"/>
      <c r="CW556" s="11"/>
      <c r="CX556" s="11"/>
      <c r="CY556" s="11"/>
      <c r="CZ556" s="11"/>
      <c r="DA556" s="11"/>
      <c r="DB556" s="11"/>
      <c r="DC556" s="11"/>
      <c r="DD556" s="11"/>
      <c r="DE556" s="11"/>
      <c r="DF556" s="11"/>
      <c r="DG556" s="11"/>
      <c r="DH556" s="11"/>
      <c r="DI556" s="11"/>
      <c r="DJ556" s="11"/>
      <c r="DK556" s="12"/>
      <c r="DL556" s="635"/>
      <c r="DM556" s="636"/>
      <c r="DN556" s="628"/>
      <c r="DO556" s="634" t="s">
        <v>1006</v>
      </c>
      <c r="DP556" s="11"/>
      <c r="DQ556" s="11"/>
      <c r="DR556" s="11"/>
      <c r="DS556" s="11"/>
      <c r="DT556" s="11"/>
      <c r="DU556" s="11"/>
      <c r="DV556" s="11"/>
      <c r="DW556" s="11"/>
      <c r="DX556" s="11"/>
      <c r="DY556" s="11"/>
      <c r="DZ556" s="11"/>
      <c r="EA556" s="11"/>
      <c r="EB556" s="11"/>
      <c r="EC556" s="11"/>
      <c r="ED556" s="11"/>
      <c r="EE556" s="11"/>
      <c r="EF556" s="11"/>
      <c r="EG556" s="11"/>
      <c r="EH556" s="11"/>
      <c r="EI556" s="11"/>
      <c r="EJ556" s="11"/>
      <c r="EK556" s="11"/>
      <c r="EL556" s="11"/>
      <c r="EM556" s="11"/>
      <c r="EN556" s="11"/>
      <c r="EO556" s="11"/>
      <c r="EP556" s="11"/>
      <c r="EQ556" s="11"/>
      <c r="ER556" s="11"/>
      <c r="ES556" s="11"/>
      <c r="ET556" s="11"/>
      <c r="EU556" s="11"/>
      <c r="EV556" s="11"/>
      <c r="EW556" s="11"/>
      <c r="EX556" s="12"/>
      <c r="EY556" s="635"/>
    </row>
    <row r="557">
      <c r="A557" s="628"/>
      <c r="B557" s="637" t="s">
        <v>43</v>
      </c>
      <c r="C557" s="12"/>
      <c r="D557" s="638" t="str">
        <f>'3A 2025-2026 REPORTE CALIFICACI'!E7</f>
        <v>2025-2026</v>
      </c>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6"/>
      <c r="AL557" s="639"/>
      <c r="AM557" s="640"/>
      <c r="AN557" s="628"/>
      <c r="AO557" s="637" t="s">
        <v>43</v>
      </c>
      <c r="AP557" s="12"/>
      <c r="AQ557" s="638" t="str">
        <f>'3A 2025-2026 REPORTE CALIFICACI'!E112</f>
        <v/>
      </c>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6"/>
      <c r="BY557" s="639"/>
      <c r="BZ557" s="640"/>
      <c r="CA557" s="628"/>
      <c r="CB557" s="637" t="s">
        <v>43</v>
      </c>
      <c r="CC557" s="12"/>
      <c r="CD557" s="638" t="str">
        <f>'3A 2025-2026 REPORTE CALIFICACI'!E112</f>
        <v/>
      </c>
      <c r="CE557" s="15"/>
      <c r="CF557" s="15"/>
      <c r="CG557" s="15"/>
      <c r="CH557" s="15"/>
      <c r="CI557" s="15"/>
      <c r="CJ557" s="15"/>
      <c r="CK557" s="15"/>
      <c r="CL557" s="15"/>
      <c r="CM557" s="15"/>
      <c r="CN557" s="15"/>
      <c r="CO557" s="15"/>
      <c r="CP557" s="15"/>
      <c r="CQ557" s="15"/>
      <c r="CR557" s="15"/>
      <c r="CS557" s="15"/>
      <c r="CT557" s="15"/>
      <c r="CU557" s="15"/>
      <c r="CV557" s="15"/>
      <c r="CW557" s="15"/>
      <c r="CX557" s="15"/>
      <c r="CY557" s="15"/>
      <c r="CZ557" s="15"/>
      <c r="DA557" s="15"/>
      <c r="DB557" s="15"/>
      <c r="DC557" s="15"/>
      <c r="DD557" s="15"/>
      <c r="DE557" s="15"/>
      <c r="DF557" s="15"/>
      <c r="DG557" s="15"/>
      <c r="DH557" s="15"/>
      <c r="DI557" s="15"/>
      <c r="DJ557" s="15"/>
      <c r="DK557" s="16"/>
      <c r="DL557" s="639"/>
      <c r="DM557" s="640"/>
      <c r="DN557" s="628"/>
      <c r="DO557" s="637" t="s">
        <v>43</v>
      </c>
      <c r="DP557" s="12"/>
      <c r="DQ557" s="638" t="str">
        <f>'3A 2025-2026 REPORTE CALIFICACI'!E112</f>
        <v/>
      </c>
      <c r="DR557" s="15"/>
      <c r="DS557" s="15"/>
      <c r="DT557" s="15"/>
      <c r="DU557" s="15"/>
      <c r="DV557" s="15"/>
      <c r="DW557" s="15"/>
      <c r="DX557" s="15"/>
      <c r="DY557" s="15"/>
      <c r="DZ557" s="15"/>
      <c r="EA557" s="15"/>
      <c r="EB557" s="15"/>
      <c r="EC557" s="15"/>
      <c r="ED557" s="15"/>
      <c r="EE557" s="15"/>
      <c r="EF557" s="15"/>
      <c r="EG557" s="15"/>
      <c r="EH557" s="15"/>
      <c r="EI557" s="15"/>
      <c r="EJ557" s="15"/>
      <c r="EK557" s="15"/>
      <c r="EL557" s="15"/>
      <c r="EM557" s="15"/>
      <c r="EN557" s="15"/>
      <c r="EO557" s="15"/>
      <c r="EP557" s="15"/>
      <c r="EQ557" s="15"/>
      <c r="ER557" s="15"/>
      <c r="ES557" s="15"/>
      <c r="ET557" s="15"/>
      <c r="EU557" s="15"/>
      <c r="EV557" s="15"/>
      <c r="EW557" s="15"/>
      <c r="EX557" s="16"/>
      <c r="EY557" s="639"/>
    </row>
    <row r="558">
      <c r="A558" s="628"/>
      <c r="B558" s="641" t="s">
        <v>1007</v>
      </c>
      <c r="C558" s="12"/>
      <c r="D558" s="638" t="str">
        <f>'3A 2025-2026 REPORTE CALIFICACI'!E6</f>
        <v>MAYELIN GARCIA</v>
      </c>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6"/>
      <c r="AL558" s="639"/>
      <c r="AM558" s="640"/>
      <c r="AN558" s="628"/>
      <c r="AO558" s="641" t="s">
        <v>1007</v>
      </c>
      <c r="AP558" s="12"/>
      <c r="AQ558" s="638" t="str">
        <f>'3A 2025-2026 REPORTE CALIFICACI'!D153</f>
        <v/>
      </c>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6"/>
      <c r="BY558" s="639"/>
      <c r="BZ558" s="640"/>
      <c r="CA558" s="628"/>
      <c r="CB558" s="641" t="s">
        <v>1007</v>
      </c>
      <c r="CC558" s="12"/>
      <c r="CD558" s="638" t="str">
        <f>'3A 2025-2026 REPORTE CALIFICACI'!D154</f>
        <v/>
      </c>
      <c r="CE558" s="15"/>
      <c r="CF558" s="15"/>
      <c r="CG558" s="15"/>
      <c r="CH558" s="15"/>
      <c r="CI558" s="15"/>
      <c r="CJ558" s="15"/>
      <c r="CK558" s="15"/>
      <c r="CL558" s="15"/>
      <c r="CM558" s="15"/>
      <c r="CN558" s="15"/>
      <c r="CO558" s="15"/>
      <c r="CP558" s="15"/>
      <c r="CQ558" s="15"/>
      <c r="CR558" s="15"/>
      <c r="CS558" s="15"/>
      <c r="CT558" s="15"/>
      <c r="CU558" s="15"/>
      <c r="CV558" s="15"/>
      <c r="CW558" s="15"/>
      <c r="CX558" s="15"/>
      <c r="CY558" s="15"/>
      <c r="CZ558" s="15"/>
      <c r="DA558" s="15"/>
      <c r="DB558" s="15"/>
      <c r="DC558" s="15"/>
      <c r="DD558" s="15"/>
      <c r="DE558" s="15"/>
      <c r="DF558" s="15"/>
      <c r="DG558" s="15"/>
      <c r="DH558" s="15"/>
      <c r="DI558" s="15"/>
      <c r="DJ558" s="15"/>
      <c r="DK558" s="16"/>
      <c r="DL558" s="639"/>
      <c r="DM558" s="640"/>
      <c r="DN558" s="628"/>
      <c r="DO558" s="641" t="s">
        <v>1007</v>
      </c>
      <c r="DP558" s="12"/>
      <c r="DQ558" s="638" t="str">
        <f>'3A 2025-2026 REPORTE CALIFICACI'!D155</f>
        <v/>
      </c>
      <c r="DR558" s="15"/>
      <c r="DS558" s="15"/>
      <c r="DT558" s="15"/>
      <c r="DU558" s="15"/>
      <c r="DV558" s="15"/>
      <c r="DW558" s="15"/>
      <c r="DX558" s="15"/>
      <c r="DY558" s="15"/>
      <c r="DZ558" s="15"/>
      <c r="EA558" s="15"/>
      <c r="EB558" s="15"/>
      <c r="EC558" s="15"/>
      <c r="ED558" s="15"/>
      <c r="EE558" s="15"/>
      <c r="EF558" s="15"/>
      <c r="EG558" s="15"/>
      <c r="EH558" s="15"/>
      <c r="EI558" s="15"/>
      <c r="EJ558" s="15"/>
      <c r="EK558" s="15"/>
      <c r="EL558" s="15"/>
      <c r="EM558" s="15"/>
      <c r="EN558" s="15"/>
      <c r="EO558" s="15"/>
      <c r="EP558" s="15"/>
      <c r="EQ558" s="15"/>
      <c r="ER558" s="15"/>
      <c r="ES558" s="15"/>
      <c r="ET558" s="15"/>
      <c r="EU558" s="15"/>
      <c r="EV558" s="15"/>
      <c r="EW558" s="15"/>
      <c r="EX558" s="16"/>
      <c r="EY558" s="639"/>
    </row>
    <row r="559">
      <c r="A559" s="628"/>
      <c r="B559" s="641" t="s">
        <v>1008</v>
      </c>
      <c r="C559" s="12"/>
      <c r="D559" s="638">
        <f>'3A 2025-2026 REPORTE CALIFICACI'!A55</f>
        <v>45</v>
      </c>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6"/>
      <c r="AL559" s="639"/>
      <c r="AM559" s="640"/>
      <c r="AN559" s="628"/>
      <c r="AO559" s="641" t="s">
        <v>1008</v>
      </c>
      <c r="AP559" s="12"/>
      <c r="AQ559" s="638" t="str">
        <f>'3A 2025-2026 REPORTE CALIFICACI'!A153</f>
        <v/>
      </c>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6"/>
      <c r="BY559" s="639"/>
      <c r="BZ559" s="640"/>
      <c r="CA559" s="628"/>
      <c r="CB559" s="641" t="s">
        <v>1008</v>
      </c>
      <c r="CC559" s="12"/>
      <c r="CD559" s="638" t="str">
        <f>'3A 2025-2026 REPORTE CALIFICACI'!A154</f>
        <v/>
      </c>
      <c r="CE559" s="15"/>
      <c r="CF559" s="15"/>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5"/>
      <c r="DC559" s="15"/>
      <c r="DD559" s="15"/>
      <c r="DE559" s="15"/>
      <c r="DF559" s="15"/>
      <c r="DG559" s="15"/>
      <c r="DH559" s="15"/>
      <c r="DI559" s="15"/>
      <c r="DJ559" s="15"/>
      <c r="DK559" s="16"/>
      <c r="DL559" s="639"/>
      <c r="DM559" s="640"/>
      <c r="DN559" s="628"/>
      <c r="DO559" s="641" t="s">
        <v>1008</v>
      </c>
      <c r="DP559" s="12"/>
      <c r="DQ559" s="638" t="str">
        <f>'3A 2025-2026 REPORTE CALIFICACI'!A155</f>
        <v/>
      </c>
      <c r="DR559" s="15"/>
      <c r="DS559" s="15"/>
      <c r="DT559" s="15"/>
      <c r="DU559" s="15"/>
      <c r="DV559" s="15"/>
      <c r="DW559" s="15"/>
      <c r="DX559" s="15"/>
      <c r="DY559" s="15"/>
      <c r="DZ559" s="15"/>
      <c r="EA559" s="15"/>
      <c r="EB559" s="15"/>
      <c r="EC559" s="15"/>
      <c r="ED559" s="15"/>
      <c r="EE559" s="15"/>
      <c r="EF559" s="15"/>
      <c r="EG559" s="15"/>
      <c r="EH559" s="15"/>
      <c r="EI559" s="15"/>
      <c r="EJ559" s="15"/>
      <c r="EK559" s="15"/>
      <c r="EL559" s="15"/>
      <c r="EM559" s="15"/>
      <c r="EN559" s="15"/>
      <c r="EO559" s="15"/>
      <c r="EP559" s="15"/>
      <c r="EQ559" s="15"/>
      <c r="ER559" s="15"/>
      <c r="ES559" s="15"/>
      <c r="ET559" s="15"/>
      <c r="EU559" s="15"/>
      <c r="EV559" s="15"/>
      <c r="EW559" s="15"/>
      <c r="EX559" s="16"/>
      <c r="EY559" s="639"/>
    </row>
    <row r="560">
      <c r="A560" s="628"/>
      <c r="B560" s="641" t="s">
        <v>1009</v>
      </c>
      <c r="C560" s="12"/>
      <c r="D560" s="638" t="str">
        <f>'3A 2025-2026 REPORTE CALIFICACI'!C55</f>
        <v/>
      </c>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6"/>
      <c r="AL560" s="639"/>
      <c r="AM560" s="640"/>
      <c r="AN560" s="628"/>
      <c r="AO560" s="641" t="s">
        <v>1009</v>
      </c>
      <c r="AP560" s="12"/>
      <c r="AQ560" s="638" t="str">
        <f>'3A 2025-2026 REPORTE CALIFICACI'!C153</f>
        <v/>
      </c>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6"/>
      <c r="BY560" s="639"/>
      <c r="BZ560" s="640"/>
      <c r="CA560" s="628"/>
      <c r="CB560" s="641" t="s">
        <v>1009</v>
      </c>
      <c r="CC560" s="12"/>
      <c r="CD560" s="638" t="str">
        <f>'3A 2025-2026 REPORTE CALIFICACI'!C154</f>
        <v/>
      </c>
      <c r="CE560" s="15"/>
      <c r="CF560" s="15"/>
      <c r="CG560" s="15"/>
      <c r="CH560" s="15"/>
      <c r="CI560" s="15"/>
      <c r="CJ560" s="15"/>
      <c r="CK560" s="15"/>
      <c r="CL560" s="15"/>
      <c r="CM560" s="15"/>
      <c r="CN560" s="15"/>
      <c r="CO560" s="15"/>
      <c r="CP560" s="15"/>
      <c r="CQ560" s="15"/>
      <c r="CR560" s="15"/>
      <c r="CS560" s="15"/>
      <c r="CT560" s="15"/>
      <c r="CU560" s="15"/>
      <c r="CV560" s="15"/>
      <c r="CW560" s="15"/>
      <c r="CX560" s="15"/>
      <c r="CY560" s="15"/>
      <c r="CZ560" s="15"/>
      <c r="DA560" s="15"/>
      <c r="DB560" s="15"/>
      <c r="DC560" s="15"/>
      <c r="DD560" s="15"/>
      <c r="DE560" s="15"/>
      <c r="DF560" s="15"/>
      <c r="DG560" s="15"/>
      <c r="DH560" s="15"/>
      <c r="DI560" s="15"/>
      <c r="DJ560" s="15"/>
      <c r="DK560" s="16"/>
      <c r="DL560" s="639"/>
      <c r="DM560" s="640"/>
      <c r="DN560" s="628"/>
      <c r="DO560" s="641" t="s">
        <v>1009</v>
      </c>
      <c r="DP560" s="12"/>
      <c r="DQ560" s="638" t="str">
        <f>'3A 2025-2026 REPORTE CALIFICACI'!C155</f>
        <v/>
      </c>
      <c r="DR560" s="15"/>
      <c r="DS560" s="15"/>
      <c r="DT560" s="15"/>
      <c r="DU560" s="15"/>
      <c r="DV560" s="15"/>
      <c r="DW560" s="15"/>
      <c r="DX560" s="15"/>
      <c r="DY560" s="15"/>
      <c r="DZ560" s="15"/>
      <c r="EA560" s="15"/>
      <c r="EB560" s="15"/>
      <c r="EC560" s="15"/>
      <c r="ED560" s="15"/>
      <c r="EE560" s="15"/>
      <c r="EF560" s="15"/>
      <c r="EG560" s="15"/>
      <c r="EH560" s="15"/>
      <c r="EI560" s="15"/>
      <c r="EJ560" s="15"/>
      <c r="EK560" s="15"/>
      <c r="EL560" s="15"/>
      <c r="EM560" s="15"/>
      <c r="EN560" s="15"/>
      <c r="EO560" s="15"/>
      <c r="EP560" s="15"/>
      <c r="EQ560" s="15"/>
      <c r="ER560" s="15"/>
      <c r="ES560" s="15"/>
      <c r="ET560" s="15"/>
      <c r="EU560" s="15"/>
      <c r="EV560" s="15"/>
      <c r="EW560" s="15"/>
      <c r="EX560" s="16"/>
      <c r="EY560" s="639"/>
    </row>
    <row r="561">
      <c r="A561" s="628"/>
      <c r="B561" s="641" t="s">
        <v>1010</v>
      </c>
      <c r="C561" s="12"/>
      <c r="D561" s="638" t="str">
        <f>'3A 2025-2026 REPORTE CALIFICACI'!D5</f>
        <v>3A</v>
      </c>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6"/>
      <c r="AL561" s="639"/>
      <c r="AM561" s="640"/>
      <c r="AN561" s="628"/>
      <c r="AO561" s="641" t="s">
        <v>1010</v>
      </c>
      <c r="AP561" s="12"/>
      <c r="AQ561" s="638" t="str">
        <f>'3A 2025-2026 REPORTE CALIFICACI'!D110</f>
        <v/>
      </c>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6"/>
      <c r="BY561" s="639"/>
      <c r="BZ561" s="640"/>
      <c r="CA561" s="628"/>
      <c r="CB561" s="641" t="s">
        <v>1010</v>
      </c>
      <c r="CC561" s="12"/>
      <c r="CD561" s="638" t="str">
        <f>'3A 2025-2026 REPORTE CALIFICACI'!D110</f>
        <v/>
      </c>
      <c r="CE561" s="15"/>
      <c r="CF561" s="15"/>
      <c r="CG561" s="15"/>
      <c r="CH561" s="15"/>
      <c r="CI561" s="15"/>
      <c r="CJ561" s="15"/>
      <c r="CK561" s="15"/>
      <c r="CL561" s="15"/>
      <c r="CM561" s="15"/>
      <c r="CN561" s="15"/>
      <c r="CO561" s="15"/>
      <c r="CP561" s="15"/>
      <c r="CQ561" s="15"/>
      <c r="CR561" s="15"/>
      <c r="CS561" s="15"/>
      <c r="CT561" s="15"/>
      <c r="CU561" s="15"/>
      <c r="CV561" s="15"/>
      <c r="CW561" s="15"/>
      <c r="CX561" s="15"/>
      <c r="CY561" s="15"/>
      <c r="CZ561" s="15"/>
      <c r="DA561" s="15"/>
      <c r="DB561" s="15"/>
      <c r="DC561" s="15"/>
      <c r="DD561" s="15"/>
      <c r="DE561" s="15"/>
      <c r="DF561" s="15"/>
      <c r="DG561" s="15"/>
      <c r="DH561" s="15"/>
      <c r="DI561" s="15"/>
      <c r="DJ561" s="15"/>
      <c r="DK561" s="16"/>
      <c r="DL561" s="639"/>
      <c r="DM561" s="640"/>
      <c r="DN561" s="628"/>
      <c r="DO561" s="641" t="s">
        <v>1010</v>
      </c>
      <c r="DP561" s="12"/>
      <c r="DQ561" s="638" t="str">
        <f>'3A 2025-2026 REPORTE CALIFICACI'!D110</f>
        <v/>
      </c>
      <c r="DR561" s="15"/>
      <c r="DS561" s="15"/>
      <c r="DT561" s="15"/>
      <c r="DU561" s="15"/>
      <c r="DV561" s="15"/>
      <c r="DW561" s="15"/>
      <c r="DX561" s="15"/>
      <c r="DY561" s="15"/>
      <c r="DZ561" s="15"/>
      <c r="EA561" s="15"/>
      <c r="EB561" s="15"/>
      <c r="EC561" s="15"/>
      <c r="ED561" s="15"/>
      <c r="EE561" s="15"/>
      <c r="EF561" s="15"/>
      <c r="EG561" s="15"/>
      <c r="EH561" s="15"/>
      <c r="EI561" s="15"/>
      <c r="EJ561" s="15"/>
      <c r="EK561" s="15"/>
      <c r="EL561" s="15"/>
      <c r="EM561" s="15"/>
      <c r="EN561" s="15"/>
      <c r="EO561" s="15"/>
      <c r="EP561" s="15"/>
      <c r="EQ561" s="15"/>
      <c r="ER561" s="15"/>
      <c r="ES561" s="15"/>
      <c r="ET561" s="15"/>
      <c r="EU561" s="15"/>
      <c r="EV561" s="15"/>
      <c r="EW561" s="15"/>
      <c r="EX561" s="16"/>
      <c r="EY561" s="639"/>
    </row>
    <row r="562">
      <c r="A562" s="628"/>
      <c r="B562" s="642" t="s">
        <v>977</v>
      </c>
      <c r="C562" s="12"/>
      <c r="D562" s="638" t="str">
        <f>'3A 2025-2026 REPORTE CALIFICACI'!E6</f>
        <v>MAYELIN GARCIA</v>
      </c>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6"/>
      <c r="AL562" s="639"/>
      <c r="AM562" s="640"/>
      <c r="AN562" s="628"/>
      <c r="AO562" s="642" t="s">
        <v>977</v>
      </c>
      <c r="AP562" s="12"/>
      <c r="AQ562" s="638" t="str">
        <f>'3A 2025-2026 REPORTE CALIFICACI'!E111</f>
        <v/>
      </c>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6"/>
      <c r="BY562" s="639"/>
      <c r="BZ562" s="640"/>
      <c r="CA562" s="628"/>
      <c r="CB562" s="642" t="s">
        <v>977</v>
      </c>
      <c r="CC562" s="12"/>
      <c r="CD562" s="638" t="str">
        <f>'3A 2025-2026 REPORTE CALIFICACI'!E111</f>
        <v/>
      </c>
      <c r="CE562" s="15"/>
      <c r="CF562" s="15"/>
      <c r="CG562" s="15"/>
      <c r="CH562" s="15"/>
      <c r="CI562" s="15"/>
      <c r="CJ562" s="15"/>
      <c r="CK562" s="15"/>
      <c r="CL562" s="15"/>
      <c r="CM562" s="15"/>
      <c r="CN562" s="15"/>
      <c r="CO562" s="15"/>
      <c r="CP562" s="15"/>
      <c r="CQ562" s="15"/>
      <c r="CR562" s="15"/>
      <c r="CS562" s="15"/>
      <c r="CT562" s="15"/>
      <c r="CU562" s="15"/>
      <c r="CV562" s="15"/>
      <c r="CW562" s="15"/>
      <c r="CX562" s="15"/>
      <c r="CY562" s="15"/>
      <c r="CZ562" s="15"/>
      <c r="DA562" s="15"/>
      <c r="DB562" s="15"/>
      <c r="DC562" s="15"/>
      <c r="DD562" s="15"/>
      <c r="DE562" s="15"/>
      <c r="DF562" s="15"/>
      <c r="DG562" s="15"/>
      <c r="DH562" s="15"/>
      <c r="DI562" s="15"/>
      <c r="DJ562" s="15"/>
      <c r="DK562" s="16"/>
      <c r="DL562" s="639"/>
      <c r="DM562" s="640"/>
      <c r="DN562" s="628"/>
      <c r="DO562" s="642" t="s">
        <v>977</v>
      </c>
      <c r="DP562" s="12"/>
      <c r="DQ562" s="638" t="str">
        <f>'3A 2025-2026 REPORTE CALIFICACI'!E111</f>
        <v/>
      </c>
      <c r="DR562" s="15"/>
      <c r="DS562" s="15"/>
      <c r="DT562" s="15"/>
      <c r="DU562" s="15"/>
      <c r="DV562" s="15"/>
      <c r="DW562" s="15"/>
      <c r="DX562" s="15"/>
      <c r="DY562" s="15"/>
      <c r="DZ562" s="15"/>
      <c r="EA562" s="15"/>
      <c r="EB562" s="15"/>
      <c r="EC562" s="15"/>
      <c r="ED562" s="15"/>
      <c r="EE562" s="15"/>
      <c r="EF562" s="15"/>
      <c r="EG562" s="15"/>
      <c r="EH562" s="15"/>
      <c r="EI562" s="15"/>
      <c r="EJ562" s="15"/>
      <c r="EK562" s="15"/>
      <c r="EL562" s="15"/>
      <c r="EM562" s="15"/>
      <c r="EN562" s="15"/>
      <c r="EO562" s="15"/>
      <c r="EP562" s="15"/>
      <c r="EQ562" s="15"/>
      <c r="ER562" s="15"/>
      <c r="ES562" s="15"/>
      <c r="ET562" s="15"/>
      <c r="EU562" s="15"/>
      <c r="EV562" s="15"/>
      <c r="EW562" s="15"/>
      <c r="EX562" s="16"/>
      <c r="EY562" s="639"/>
    </row>
    <row r="563">
      <c r="A563" s="628"/>
      <c r="B563" s="643"/>
      <c r="C563" s="643"/>
      <c r="D563" s="643"/>
      <c r="E563" s="643"/>
      <c r="F563" s="643"/>
      <c r="G563" s="643"/>
      <c r="H563" s="643"/>
      <c r="I563" s="643"/>
      <c r="J563" s="643"/>
      <c r="K563" s="643"/>
      <c r="L563" s="643"/>
      <c r="M563" s="643"/>
      <c r="N563" s="643"/>
      <c r="O563" s="643"/>
      <c r="P563" s="643"/>
      <c r="Q563" s="643"/>
      <c r="R563" s="643"/>
      <c r="S563" s="643"/>
      <c r="T563" s="643"/>
      <c r="U563" s="643"/>
      <c r="V563" s="643"/>
      <c r="W563" s="643"/>
      <c r="X563" s="643"/>
      <c r="Y563" s="643"/>
      <c r="Z563" s="643"/>
      <c r="AA563" s="643"/>
      <c r="AB563" s="643"/>
      <c r="AC563" s="643"/>
      <c r="AD563" s="643"/>
      <c r="AE563" s="643"/>
      <c r="AF563" s="643"/>
      <c r="AG563" s="643"/>
      <c r="AH563" s="643"/>
      <c r="AI563" s="643"/>
      <c r="AJ563" s="643"/>
      <c r="AK563" s="643"/>
      <c r="AL563" s="644"/>
      <c r="AM563" s="643"/>
      <c r="AN563" s="628"/>
      <c r="AO563" s="643"/>
      <c r="AP563" s="643"/>
      <c r="AQ563" s="643"/>
      <c r="AR563" s="643"/>
      <c r="AS563" s="643"/>
      <c r="AT563" s="643"/>
      <c r="AU563" s="643"/>
      <c r="AV563" s="643"/>
      <c r="AW563" s="643"/>
      <c r="AX563" s="643"/>
      <c r="AY563" s="643"/>
      <c r="AZ563" s="643"/>
      <c r="BA563" s="643"/>
      <c r="BB563" s="643"/>
      <c r="BC563" s="643"/>
      <c r="BD563" s="643"/>
      <c r="BE563" s="643"/>
      <c r="BF563" s="643"/>
      <c r="BG563" s="643"/>
      <c r="BH563" s="643"/>
      <c r="BI563" s="643"/>
      <c r="BJ563" s="643"/>
      <c r="BK563" s="643"/>
      <c r="BL563" s="643"/>
      <c r="BM563" s="643"/>
      <c r="BN563" s="643"/>
      <c r="BO563" s="643"/>
      <c r="BP563" s="643"/>
      <c r="BQ563" s="643"/>
      <c r="BR563" s="643"/>
      <c r="BS563" s="643"/>
      <c r="BT563" s="643"/>
      <c r="BU563" s="643"/>
      <c r="BV563" s="643"/>
      <c r="BW563" s="643"/>
      <c r="BX563" s="643"/>
      <c r="BY563" s="644"/>
      <c r="BZ563" s="643"/>
      <c r="CA563" s="628"/>
      <c r="CB563" s="643"/>
      <c r="CC563" s="643"/>
      <c r="CD563" s="643"/>
      <c r="CE563" s="643"/>
      <c r="CF563" s="643"/>
      <c r="CG563" s="643"/>
      <c r="CH563" s="643"/>
      <c r="CI563" s="643"/>
      <c r="CJ563" s="643"/>
      <c r="CK563" s="643"/>
      <c r="CL563" s="643"/>
      <c r="CM563" s="643"/>
      <c r="CN563" s="643"/>
      <c r="CO563" s="643"/>
      <c r="CP563" s="643"/>
      <c r="CQ563" s="643"/>
      <c r="CR563" s="643"/>
      <c r="CS563" s="643"/>
      <c r="CT563" s="643"/>
      <c r="CU563" s="643"/>
      <c r="CV563" s="643"/>
      <c r="CW563" s="643"/>
      <c r="CX563" s="643"/>
      <c r="CY563" s="643"/>
      <c r="CZ563" s="643"/>
      <c r="DA563" s="643"/>
      <c r="DB563" s="643"/>
      <c r="DC563" s="643"/>
      <c r="DD563" s="643"/>
      <c r="DE563" s="643"/>
      <c r="DF563" s="643"/>
      <c r="DG563" s="643"/>
      <c r="DH563" s="643"/>
      <c r="DI563" s="643"/>
      <c r="DJ563" s="643"/>
      <c r="DK563" s="643"/>
      <c r="DL563" s="644"/>
      <c r="DM563" s="643"/>
      <c r="DN563" s="628"/>
      <c r="DO563" s="643"/>
      <c r="DP563" s="643"/>
      <c r="DQ563" s="643"/>
      <c r="DR563" s="643"/>
      <c r="DS563" s="643"/>
      <c r="DT563" s="643"/>
      <c r="DU563" s="643"/>
      <c r="DV563" s="643"/>
      <c r="DW563" s="643"/>
      <c r="DX563" s="643"/>
      <c r="DY563" s="643"/>
      <c r="DZ563" s="643"/>
      <c r="EA563" s="643"/>
      <c r="EB563" s="643"/>
      <c r="EC563" s="643"/>
      <c r="ED563" s="643"/>
      <c r="EE563" s="643"/>
      <c r="EF563" s="643"/>
      <c r="EG563" s="643"/>
      <c r="EH563" s="643"/>
      <c r="EI563" s="643"/>
      <c r="EJ563" s="643"/>
      <c r="EK563" s="643"/>
      <c r="EL563" s="643"/>
      <c r="EM563" s="643"/>
      <c r="EN563" s="643"/>
      <c r="EO563" s="643"/>
      <c r="EP563" s="643"/>
      <c r="EQ563" s="643"/>
      <c r="ER563" s="643"/>
      <c r="ES563" s="643"/>
      <c r="ET563" s="643"/>
      <c r="EU563" s="643"/>
      <c r="EV563" s="643"/>
      <c r="EW563" s="643"/>
      <c r="EX563" s="643"/>
      <c r="EY563" s="644"/>
    </row>
    <row r="564">
      <c r="A564" s="628"/>
      <c r="B564" s="643"/>
      <c r="C564" s="643"/>
      <c r="D564" s="643"/>
      <c r="E564" s="643"/>
      <c r="F564" s="643"/>
      <c r="G564" s="643"/>
      <c r="H564" s="643"/>
      <c r="I564" s="643"/>
      <c r="J564" s="643"/>
      <c r="K564" s="643"/>
      <c r="L564" s="643"/>
      <c r="M564" s="643"/>
      <c r="N564" s="643"/>
      <c r="O564" s="643"/>
      <c r="P564" s="643"/>
      <c r="Q564" s="643"/>
      <c r="R564" s="643"/>
      <c r="S564" s="643"/>
      <c r="T564" s="643"/>
      <c r="U564" s="643"/>
      <c r="V564" s="643"/>
      <c r="W564" s="643"/>
      <c r="X564" s="643"/>
      <c r="Y564" s="643"/>
      <c r="Z564" s="643"/>
      <c r="AA564" s="643"/>
      <c r="AB564" s="643"/>
      <c r="AC564" s="643"/>
      <c r="AD564" s="643"/>
      <c r="AE564" s="643"/>
      <c r="AF564" s="643"/>
      <c r="AG564" s="643"/>
      <c r="AH564" s="643"/>
      <c r="AI564" s="643"/>
      <c r="AJ564" s="643"/>
      <c r="AK564" s="643"/>
      <c r="AL564" s="644"/>
      <c r="AM564" s="643"/>
      <c r="AN564" s="628"/>
      <c r="AO564" s="643"/>
      <c r="AP564" s="643"/>
      <c r="AQ564" s="643"/>
      <c r="AR564" s="643"/>
      <c r="AS564" s="643"/>
      <c r="AT564" s="643"/>
      <c r="AU564" s="643"/>
      <c r="AV564" s="643"/>
      <c r="AW564" s="643"/>
      <c r="AX564" s="643"/>
      <c r="AY564" s="643"/>
      <c r="AZ564" s="643"/>
      <c r="BA564" s="643"/>
      <c r="BB564" s="643"/>
      <c r="BC564" s="643"/>
      <c r="BD564" s="643"/>
      <c r="BE564" s="643"/>
      <c r="BF564" s="643"/>
      <c r="BG564" s="643"/>
      <c r="BH564" s="643"/>
      <c r="BI564" s="643"/>
      <c r="BJ564" s="643"/>
      <c r="BK564" s="643"/>
      <c r="BL564" s="643"/>
      <c r="BM564" s="643"/>
      <c r="BN564" s="643"/>
      <c r="BO564" s="643"/>
      <c r="BP564" s="643"/>
      <c r="BQ564" s="643"/>
      <c r="BR564" s="643"/>
      <c r="BS564" s="643"/>
      <c r="BT564" s="643"/>
      <c r="BU564" s="643"/>
      <c r="BV564" s="643"/>
      <c r="BW564" s="643"/>
      <c r="BX564" s="643"/>
      <c r="BY564" s="644"/>
      <c r="BZ564" s="643"/>
      <c r="CA564" s="628"/>
      <c r="CB564" s="643"/>
      <c r="CC564" s="643"/>
      <c r="CD564" s="643"/>
      <c r="CE564" s="643"/>
      <c r="CF564" s="643"/>
      <c r="CG564" s="643"/>
      <c r="CH564" s="643"/>
      <c r="CI564" s="643"/>
      <c r="CJ564" s="643"/>
      <c r="CK564" s="643"/>
      <c r="CL564" s="643"/>
      <c r="CM564" s="643"/>
      <c r="CN564" s="643"/>
      <c r="CO564" s="643"/>
      <c r="CP564" s="643"/>
      <c r="CQ564" s="643"/>
      <c r="CR564" s="643"/>
      <c r="CS564" s="643"/>
      <c r="CT564" s="643"/>
      <c r="CU564" s="643"/>
      <c r="CV564" s="643"/>
      <c r="CW564" s="643"/>
      <c r="CX564" s="643"/>
      <c r="CY564" s="643"/>
      <c r="CZ564" s="643"/>
      <c r="DA564" s="643"/>
      <c r="DB564" s="643"/>
      <c r="DC564" s="643"/>
      <c r="DD564" s="643"/>
      <c r="DE564" s="643"/>
      <c r="DF564" s="643"/>
      <c r="DG564" s="643"/>
      <c r="DH564" s="643"/>
      <c r="DI564" s="643"/>
      <c r="DJ564" s="643"/>
      <c r="DK564" s="643"/>
      <c r="DL564" s="644"/>
      <c r="DM564" s="643"/>
      <c r="DN564" s="628"/>
      <c r="DO564" s="643"/>
      <c r="DP564" s="643"/>
      <c r="DQ564" s="643"/>
      <c r="DR564" s="643"/>
      <c r="DS564" s="643"/>
      <c r="DT564" s="643"/>
      <c r="DU564" s="643"/>
      <c r="DV564" s="643"/>
      <c r="DW564" s="643"/>
      <c r="DX564" s="643"/>
      <c r="DY564" s="643"/>
      <c r="DZ564" s="643"/>
      <c r="EA564" s="643"/>
      <c r="EB564" s="643"/>
      <c r="EC564" s="643"/>
      <c r="ED564" s="643"/>
      <c r="EE564" s="643"/>
      <c r="EF564" s="643"/>
      <c r="EG564" s="643"/>
      <c r="EH564" s="643"/>
      <c r="EI564" s="643"/>
      <c r="EJ564" s="643"/>
      <c r="EK564" s="643"/>
      <c r="EL564" s="643"/>
      <c r="EM564" s="643"/>
      <c r="EN564" s="643"/>
      <c r="EO564" s="643"/>
      <c r="EP564" s="643"/>
      <c r="EQ564" s="643"/>
      <c r="ER564" s="643"/>
      <c r="ES564" s="643"/>
      <c r="ET564" s="643"/>
      <c r="EU564" s="643"/>
      <c r="EV564" s="643"/>
      <c r="EW564" s="643"/>
      <c r="EX564" s="643"/>
      <c r="EY564" s="644"/>
    </row>
    <row r="565">
      <c r="A565" s="645"/>
      <c r="B565" s="646" t="s">
        <v>1011</v>
      </c>
      <c r="C565" s="16"/>
      <c r="D565" s="646" t="s">
        <v>981</v>
      </c>
      <c r="E565" s="15"/>
      <c r="F565" s="15"/>
      <c r="G565" s="16"/>
      <c r="H565" s="646" t="s">
        <v>1012</v>
      </c>
      <c r="I565" s="15"/>
      <c r="J565" s="15"/>
      <c r="K565" s="16"/>
      <c r="L565" s="646" t="s">
        <v>983</v>
      </c>
      <c r="M565" s="15"/>
      <c r="N565" s="15"/>
      <c r="O565" s="16"/>
      <c r="P565" s="646" t="s">
        <v>984</v>
      </c>
      <c r="Q565" s="15"/>
      <c r="R565" s="15"/>
      <c r="S565" s="16"/>
      <c r="T565" s="647" t="s">
        <v>985</v>
      </c>
      <c r="U565" s="15"/>
      <c r="V565" s="15"/>
      <c r="W565" s="16"/>
      <c r="X565" s="648" t="s">
        <v>986</v>
      </c>
      <c r="Y565" s="648" t="s">
        <v>652</v>
      </c>
      <c r="Z565" s="646" t="s">
        <v>987</v>
      </c>
      <c r="AA565" s="15"/>
      <c r="AB565" s="15"/>
      <c r="AC565" s="16"/>
      <c r="AD565" s="646" t="s">
        <v>988</v>
      </c>
      <c r="AE565" s="15"/>
      <c r="AF565" s="15"/>
      <c r="AG565" s="16"/>
      <c r="AH565" s="646" t="s">
        <v>989</v>
      </c>
      <c r="AI565" s="16"/>
      <c r="AJ565" s="646" t="s">
        <v>656</v>
      </c>
      <c r="AK565" s="16"/>
      <c r="AL565" s="649"/>
      <c r="AM565" s="650"/>
      <c r="AN565" s="645"/>
      <c r="AO565" s="646" t="s">
        <v>1011</v>
      </c>
      <c r="AP565" s="16"/>
      <c r="AQ565" s="646" t="s">
        <v>981</v>
      </c>
      <c r="AR565" s="15"/>
      <c r="AS565" s="15"/>
      <c r="AT565" s="16"/>
      <c r="AU565" s="646" t="s">
        <v>1012</v>
      </c>
      <c r="AV565" s="15"/>
      <c r="AW565" s="15"/>
      <c r="AX565" s="16"/>
      <c r="AY565" s="646" t="s">
        <v>983</v>
      </c>
      <c r="AZ565" s="15"/>
      <c r="BA565" s="15"/>
      <c r="BB565" s="16"/>
      <c r="BC565" s="646" t="s">
        <v>984</v>
      </c>
      <c r="BD565" s="15"/>
      <c r="BE565" s="15"/>
      <c r="BF565" s="16"/>
      <c r="BG565" s="647" t="s">
        <v>985</v>
      </c>
      <c r="BH565" s="15"/>
      <c r="BI565" s="15"/>
      <c r="BJ565" s="16"/>
      <c r="BK565" s="648" t="s">
        <v>986</v>
      </c>
      <c r="BL565" s="648" t="s">
        <v>652</v>
      </c>
      <c r="BM565" s="646" t="s">
        <v>987</v>
      </c>
      <c r="BN565" s="15"/>
      <c r="BO565" s="15"/>
      <c r="BP565" s="16"/>
      <c r="BQ565" s="646" t="s">
        <v>988</v>
      </c>
      <c r="BR565" s="15"/>
      <c r="BS565" s="15"/>
      <c r="BT565" s="16"/>
      <c r="BU565" s="646" t="s">
        <v>989</v>
      </c>
      <c r="BV565" s="16"/>
      <c r="BW565" s="646" t="s">
        <v>656</v>
      </c>
      <c r="BX565" s="16"/>
      <c r="BY565" s="649"/>
      <c r="BZ565" s="650"/>
      <c r="CA565" s="645"/>
      <c r="CB565" s="646" t="s">
        <v>1011</v>
      </c>
      <c r="CC565" s="16"/>
      <c r="CD565" s="646" t="s">
        <v>981</v>
      </c>
      <c r="CE565" s="15"/>
      <c r="CF565" s="15"/>
      <c r="CG565" s="16"/>
      <c r="CH565" s="646" t="s">
        <v>1012</v>
      </c>
      <c r="CI565" s="15"/>
      <c r="CJ565" s="15"/>
      <c r="CK565" s="16"/>
      <c r="CL565" s="646" t="s">
        <v>983</v>
      </c>
      <c r="CM565" s="15"/>
      <c r="CN565" s="15"/>
      <c r="CO565" s="16"/>
      <c r="CP565" s="646" t="s">
        <v>984</v>
      </c>
      <c r="CQ565" s="15"/>
      <c r="CR565" s="15"/>
      <c r="CS565" s="16"/>
      <c r="CT565" s="647" t="s">
        <v>985</v>
      </c>
      <c r="CU565" s="15"/>
      <c r="CV565" s="15"/>
      <c r="CW565" s="16"/>
      <c r="CX565" s="648" t="s">
        <v>986</v>
      </c>
      <c r="CY565" s="648" t="s">
        <v>652</v>
      </c>
      <c r="CZ565" s="646" t="s">
        <v>987</v>
      </c>
      <c r="DA565" s="15"/>
      <c r="DB565" s="15"/>
      <c r="DC565" s="16"/>
      <c r="DD565" s="646" t="s">
        <v>988</v>
      </c>
      <c r="DE565" s="15"/>
      <c r="DF565" s="15"/>
      <c r="DG565" s="16"/>
      <c r="DH565" s="646" t="s">
        <v>989</v>
      </c>
      <c r="DI565" s="16"/>
      <c r="DJ565" s="646" t="s">
        <v>656</v>
      </c>
      <c r="DK565" s="16"/>
      <c r="DL565" s="649"/>
      <c r="DM565" s="650"/>
      <c r="DN565" s="645"/>
      <c r="DO565" s="646" t="s">
        <v>1011</v>
      </c>
      <c r="DP565" s="16"/>
      <c r="DQ565" s="646" t="s">
        <v>981</v>
      </c>
      <c r="DR565" s="15"/>
      <c r="DS565" s="15"/>
      <c r="DT565" s="16"/>
      <c r="DU565" s="646" t="s">
        <v>1012</v>
      </c>
      <c r="DV565" s="15"/>
      <c r="DW565" s="15"/>
      <c r="DX565" s="16"/>
      <c r="DY565" s="646" t="s">
        <v>983</v>
      </c>
      <c r="DZ565" s="15"/>
      <c r="EA565" s="15"/>
      <c r="EB565" s="16"/>
      <c r="EC565" s="646" t="s">
        <v>984</v>
      </c>
      <c r="ED565" s="15"/>
      <c r="EE565" s="15"/>
      <c r="EF565" s="16"/>
      <c r="EG565" s="647" t="s">
        <v>985</v>
      </c>
      <c r="EH565" s="15"/>
      <c r="EI565" s="15"/>
      <c r="EJ565" s="16"/>
      <c r="EK565" s="648" t="s">
        <v>986</v>
      </c>
      <c r="EL565" s="648" t="s">
        <v>652</v>
      </c>
      <c r="EM565" s="646" t="s">
        <v>987</v>
      </c>
      <c r="EN565" s="15"/>
      <c r="EO565" s="15"/>
      <c r="EP565" s="16"/>
      <c r="EQ565" s="646" t="s">
        <v>988</v>
      </c>
      <c r="ER565" s="15"/>
      <c r="ES565" s="15"/>
      <c r="ET565" s="16"/>
      <c r="EU565" s="646" t="s">
        <v>989</v>
      </c>
      <c r="EV565" s="16"/>
      <c r="EW565" s="646" t="s">
        <v>656</v>
      </c>
      <c r="EX565" s="16"/>
      <c r="EY565" s="649"/>
    </row>
    <row r="566" ht="130.5" customHeight="1">
      <c r="A566" s="651"/>
      <c r="B566" s="652" t="s">
        <v>1013</v>
      </c>
      <c r="C566" s="16"/>
      <c r="D566" s="653" t="s">
        <v>631</v>
      </c>
      <c r="E566" s="654" t="s">
        <v>633</v>
      </c>
      <c r="F566" s="653" t="s">
        <v>635</v>
      </c>
      <c r="G566" s="653" t="s">
        <v>637</v>
      </c>
      <c r="H566" s="653" t="s">
        <v>631</v>
      </c>
      <c r="I566" s="654" t="s">
        <v>633</v>
      </c>
      <c r="J566" s="653" t="s">
        <v>635</v>
      </c>
      <c r="K566" s="653" t="s">
        <v>637</v>
      </c>
      <c r="L566" s="653" t="s">
        <v>631</v>
      </c>
      <c r="M566" s="654" t="s">
        <v>633</v>
      </c>
      <c r="N566" s="653" t="s">
        <v>635</v>
      </c>
      <c r="O566" s="653" t="s">
        <v>637</v>
      </c>
      <c r="P566" s="653" t="s">
        <v>631</v>
      </c>
      <c r="Q566" s="654" t="s">
        <v>633</v>
      </c>
      <c r="R566" s="653" t="s">
        <v>635</v>
      </c>
      <c r="S566" s="652" t="s">
        <v>637</v>
      </c>
      <c r="T566" s="655" t="s">
        <v>991</v>
      </c>
      <c r="U566" s="654" t="s">
        <v>992</v>
      </c>
      <c r="V566" s="653" t="s">
        <v>993</v>
      </c>
      <c r="W566" s="653" t="s">
        <v>994</v>
      </c>
      <c r="X566" s="43"/>
      <c r="Y566" s="43"/>
      <c r="Z566" s="656" t="s">
        <v>995</v>
      </c>
      <c r="AA566" s="656" t="s">
        <v>734</v>
      </c>
      <c r="AB566" s="656" t="s">
        <v>996</v>
      </c>
      <c r="AC566" s="657" t="s">
        <v>665</v>
      </c>
      <c r="AD566" s="656" t="s">
        <v>997</v>
      </c>
      <c r="AE566" s="656" t="s">
        <v>998</v>
      </c>
      <c r="AF566" s="656" t="s">
        <v>999</v>
      </c>
      <c r="AG566" s="657" t="s">
        <v>669</v>
      </c>
      <c r="AH566" s="658" t="s">
        <v>1000</v>
      </c>
      <c r="AI566" s="653" t="s">
        <v>1001</v>
      </c>
      <c r="AJ566" s="658" t="s">
        <v>579</v>
      </c>
      <c r="AK566" s="658" t="s">
        <v>672</v>
      </c>
      <c r="AL566" s="659"/>
      <c r="AM566" s="660"/>
      <c r="AN566" s="651"/>
      <c r="AO566" s="652" t="s">
        <v>1013</v>
      </c>
      <c r="AP566" s="16"/>
      <c r="AQ566" s="653" t="s">
        <v>631</v>
      </c>
      <c r="AR566" s="654" t="s">
        <v>633</v>
      </c>
      <c r="AS566" s="653" t="s">
        <v>635</v>
      </c>
      <c r="AT566" s="653" t="s">
        <v>637</v>
      </c>
      <c r="AU566" s="653" t="s">
        <v>631</v>
      </c>
      <c r="AV566" s="654" t="s">
        <v>633</v>
      </c>
      <c r="AW566" s="653" t="s">
        <v>635</v>
      </c>
      <c r="AX566" s="653" t="s">
        <v>637</v>
      </c>
      <c r="AY566" s="653" t="s">
        <v>631</v>
      </c>
      <c r="AZ566" s="654" t="s">
        <v>633</v>
      </c>
      <c r="BA566" s="653" t="s">
        <v>635</v>
      </c>
      <c r="BB566" s="653" t="s">
        <v>637</v>
      </c>
      <c r="BC566" s="653" t="s">
        <v>631</v>
      </c>
      <c r="BD566" s="654" t="s">
        <v>633</v>
      </c>
      <c r="BE566" s="653" t="s">
        <v>635</v>
      </c>
      <c r="BF566" s="652" t="s">
        <v>637</v>
      </c>
      <c r="BG566" s="655" t="s">
        <v>991</v>
      </c>
      <c r="BH566" s="654" t="s">
        <v>992</v>
      </c>
      <c r="BI566" s="653" t="s">
        <v>993</v>
      </c>
      <c r="BJ566" s="653" t="s">
        <v>994</v>
      </c>
      <c r="BK566" s="43"/>
      <c r="BL566" s="43"/>
      <c r="BM566" s="656" t="s">
        <v>995</v>
      </c>
      <c r="BN566" s="656" t="s">
        <v>734</v>
      </c>
      <c r="BO566" s="656" t="s">
        <v>996</v>
      </c>
      <c r="BP566" s="657" t="s">
        <v>665</v>
      </c>
      <c r="BQ566" s="656" t="s">
        <v>997</v>
      </c>
      <c r="BR566" s="656" t="s">
        <v>998</v>
      </c>
      <c r="BS566" s="656" t="s">
        <v>999</v>
      </c>
      <c r="BT566" s="657" t="s">
        <v>669</v>
      </c>
      <c r="BU566" s="658" t="s">
        <v>1000</v>
      </c>
      <c r="BV566" s="653" t="s">
        <v>1001</v>
      </c>
      <c r="BW566" s="658" t="s">
        <v>579</v>
      </c>
      <c r="BX566" s="658" t="s">
        <v>672</v>
      </c>
      <c r="BY566" s="659"/>
      <c r="BZ566" s="660"/>
      <c r="CA566" s="651"/>
      <c r="CB566" s="652" t="s">
        <v>1013</v>
      </c>
      <c r="CC566" s="16"/>
      <c r="CD566" s="653" t="s">
        <v>631</v>
      </c>
      <c r="CE566" s="654" t="s">
        <v>633</v>
      </c>
      <c r="CF566" s="653" t="s">
        <v>635</v>
      </c>
      <c r="CG566" s="653" t="s">
        <v>637</v>
      </c>
      <c r="CH566" s="653" t="s">
        <v>631</v>
      </c>
      <c r="CI566" s="654" t="s">
        <v>633</v>
      </c>
      <c r="CJ566" s="653" t="s">
        <v>635</v>
      </c>
      <c r="CK566" s="653" t="s">
        <v>637</v>
      </c>
      <c r="CL566" s="653" t="s">
        <v>631</v>
      </c>
      <c r="CM566" s="654" t="s">
        <v>633</v>
      </c>
      <c r="CN566" s="653" t="s">
        <v>635</v>
      </c>
      <c r="CO566" s="653" t="s">
        <v>637</v>
      </c>
      <c r="CP566" s="653" t="s">
        <v>631</v>
      </c>
      <c r="CQ566" s="654" t="s">
        <v>633</v>
      </c>
      <c r="CR566" s="653" t="s">
        <v>635</v>
      </c>
      <c r="CS566" s="652" t="s">
        <v>637</v>
      </c>
      <c r="CT566" s="655" t="s">
        <v>991</v>
      </c>
      <c r="CU566" s="654" t="s">
        <v>992</v>
      </c>
      <c r="CV566" s="653" t="s">
        <v>993</v>
      </c>
      <c r="CW566" s="653" t="s">
        <v>994</v>
      </c>
      <c r="CX566" s="43"/>
      <c r="CY566" s="43"/>
      <c r="CZ566" s="656" t="s">
        <v>995</v>
      </c>
      <c r="DA566" s="656" t="s">
        <v>734</v>
      </c>
      <c r="DB566" s="656" t="s">
        <v>996</v>
      </c>
      <c r="DC566" s="657" t="s">
        <v>665</v>
      </c>
      <c r="DD566" s="656" t="s">
        <v>997</v>
      </c>
      <c r="DE566" s="656" t="s">
        <v>998</v>
      </c>
      <c r="DF566" s="656" t="s">
        <v>999</v>
      </c>
      <c r="DG566" s="657" t="s">
        <v>669</v>
      </c>
      <c r="DH566" s="658" t="s">
        <v>1000</v>
      </c>
      <c r="DI566" s="653" t="s">
        <v>1001</v>
      </c>
      <c r="DJ566" s="658" t="s">
        <v>579</v>
      </c>
      <c r="DK566" s="658" t="s">
        <v>672</v>
      </c>
      <c r="DL566" s="659"/>
      <c r="DM566" s="660"/>
      <c r="DN566" s="651"/>
      <c r="DO566" s="652" t="s">
        <v>1013</v>
      </c>
      <c r="DP566" s="16"/>
      <c r="DQ566" s="653" t="s">
        <v>631</v>
      </c>
      <c r="DR566" s="654" t="s">
        <v>633</v>
      </c>
      <c r="DS566" s="653" t="s">
        <v>635</v>
      </c>
      <c r="DT566" s="653" t="s">
        <v>637</v>
      </c>
      <c r="DU566" s="653" t="s">
        <v>631</v>
      </c>
      <c r="DV566" s="654" t="s">
        <v>633</v>
      </c>
      <c r="DW566" s="653" t="s">
        <v>635</v>
      </c>
      <c r="DX566" s="653" t="s">
        <v>637</v>
      </c>
      <c r="DY566" s="653" t="s">
        <v>631</v>
      </c>
      <c r="DZ566" s="654" t="s">
        <v>633</v>
      </c>
      <c r="EA566" s="653" t="s">
        <v>635</v>
      </c>
      <c r="EB566" s="653" t="s">
        <v>637</v>
      </c>
      <c r="EC566" s="653" t="s">
        <v>631</v>
      </c>
      <c r="ED566" s="654" t="s">
        <v>633</v>
      </c>
      <c r="EE566" s="653" t="s">
        <v>635</v>
      </c>
      <c r="EF566" s="652" t="s">
        <v>637</v>
      </c>
      <c r="EG566" s="655" t="s">
        <v>991</v>
      </c>
      <c r="EH566" s="654" t="s">
        <v>992</v>
      </c>
      <c r="EI566" s="653" t="s">
        <v>993</v>
      </c>
      <c r="EJ566" s="653" t="s">
        <v>994</v>
      </c>
      <c r="EK566" s="43"/>
      <c r="EL566" s="43"/>
      <c r="EM566" s="656" t="s">
        <v>995</v>
      </c>
      <c r="EN566" s="656" t="s">
        <v>734</v>
      </c>
      <c r="EO566" s="656" t="s">
        <v>996</v>
      </c>
      <c r="EP566" s="657" t="s">
        <v>665</v>
      </c>
      <c r="EQ566" s="656" t="s">
        <v>997</v>
      </c>
      <c r="ER566" s="656" t="s">
        <v>998</v>
      </c>
      <c r="ES566" s="656" t="s">
        <v>999</v>
      </c>
      <c r="ET566" s="657" t="s">
        <v>669</v>
      </c>
      <c r="EU566" s="658" t="s">
        <v>1000</v>
      </c>
      <c r="EV566" s="653" t="s">
        <v>1001</v>
      </c>
      <c r="EW566" s="658" t="s">
        <v>579</v>
      </c>
      <c r="EX566" s="658" t="s">
        <v>672</v>
      </c>
      <c r="EY566" s="659"/>
    </row>
    <row r="567" ht="52.5" customHeight="1">
      <c r="A567" s="661"/>
      <c r="B567" s="662" t="s">
        <v>1014</v>
      </c>
      <c r="C567" s="663" t="s">
        <v>980</v>
      </c>
      <c r="D567" s="664">
        <f>'3A 2025-2026 REPORTE CALIFICACI'!E55</f>
        <v>0</v>
      </c>
      <c r="E567" s="664">
        <f>'3A 2025-2026 REPORTE CALIFICACI'!F55</f>
        <v>0</v>
      </c>
      <c r="F567" s="665">
        <f>'3A 2025-2026 REPORTE CALIFICACI'!G55</f>
        <v>0</v>
      </c>
      <c r="G567" s="664">
        <f>'3A 2025-2026 REPORTE CALIFICACI'!H55</f>
        <v>0</v>
      </c>
      <c r="H567" s="664">
        <f>'3A 2025-2026 REPORTE CALIFICACI'!I55</f>
        <v>0</v>
      </c>
      <c r="I567" s="664">
        <f>'3A 2025-2026 REPORTE CALIFICACI'!J55</f>
        <v>0</v>
      </c>
      <c r="J567" s="664">
        <f>'3A 2025-2026 REPORTE CALIFICACI'!K55</f>
        <v>0</v>
      </c>
      <c r="K567" s="664">
        <f>'3A 2025-2026 REPORTE CALIFICACI'!L55</f>
        <v>0</v>
      </c>
      <c r="L567" s="664">
        <f>'3A 2025-2026 REPORTE CALIFICACI'!M55</f>
        <v>0</v>
      </c>
      <c r="M567" s="664">
        <f>'3A 2025-2026 REPORTE CALIFICACI'!N55</f>
        <v>0</v>
      </c>
      <c r="N567" s="664">
        <f>'3A 2025-2026 REPORTE CALIFICACI'!O55</f>
        <v>0</v>
      </c>
      <c r="O567" s="664">
        <f>'3A 2025-2026 REPORTE CALIFICACI'!P55</f>
        <v>0</v>
      </c>
      <c r="P567" s="664">
        <f>'3A 2025-2026 REPORTE CALIFICACI'!Q55</f>
        <v>0</v>
      </c>
      <c r="Q567" s="664">
        <f>'3A 2025-2026 REPORTE CALIFICACI'!R55</f>
        <v>0</v>
      </c>
      <c r="R567" s="664">
        <f>'3A 2025-2026 REPORTE CALIFICACI'!S55</f>
        <v>0</v>
      </c>
      <c r="S567" s="664">
        <f>'3A 2025-2026 REPORTE CALIFICACI'!T55</f>
        <v>0</v>
      </c>
      <c r="T567" s="716">
        <f>'3A 2025-2026 REPORTE CALIFICACI'!U55</f>
        <v>0</v>
      </c>
      <c r="U567" s="716">
        <f>'3A 2025-2026 REPORTE CALIFICACI'!V55</f>
        <v>0</v>
      </c>
      <c r="V567" s="716">
        <f>'3A 2025-2026 REPORTE CALIFICACI'!W55</f>
        <v>0</v>
      </c>
      <c r="W567" s="716">
        <f>'3A 2025-2026 REPORTE CALIFICACI'!X55</f>
        <v>0</v>
      </c>
      <c r="X567" s="665">
        <f>'3A 2025-2026 REPORTE CALIFICACI'!Y55</f>
        <v>0</v>
      </c>
      <c r="Y567" s="717">
        <f>'3A 2025-2026 REPORTE CALIFICACI'!Z55</f>
        <v>0</v>
      </c>
      <c r="Z567" s="665">
        <f>'3A 2025-2026 REPORTE CALIFICACI'!AA55</f>
        <v>0</v>
      </c>
      <c r="AA567" s="665" t="str">
        <f>'3A 2025-2026 REPORTE CALIFICACI'!AB55</f>
        <v/>
      </c>
      <c r="AB567" s="665" t="str">
        <f>'3A 2025-2026 REPORTE CALIFICACI'!AC55</f>
        <v/>
      </c>
      <c r="AC567" s="665">
        <f>'3A 2025-2026 REPORTE CALIFICACI'!AD55</f>
        <v>0</v>
      </c>
      <c r="AD567" s="665">
        <f>'3A 2025-2026 REPORTE CALIFICACI'!AE55</f>
        <v>0</v>
      </c>
      <c r="AE567" s="665" t="str">
        <f>'3A 2025-2026 REPORTE CALIFICACI'!AF55</f>
        <v/>
      </c>
      <c r="AF567" s="665" t="str">
        <f>'3A 2025-2026 REPORTE CALIFICACI'!AG55</f>
        <v/>
      </c>
      <c r="AG567" s="665">
        <f>'3A 2025-2026 REPORTE CALIFICACI'!AH55</f>
        <v>0</v>
      </c>
      <c r="AH567" s="665">
        <f>'3A 2025-2026 REPORTE CALIFICACI'!AI55</f>
        <v>0</v>
      </c>
      <c r="AI567" s="664" t="str">
        <f>'3A 2025-2026 REPORTE CALIFICACI'!AJ55</f>
        <v/>
      </c>
      <c r="AJ567" s="664" t="str">
        <f>'3A 2025-2026 REPORTE CALIFICACI'!AK55</f>
        <v/>
      </c>
      <c r="AK567" s="664" t="str">
        <f>'3A 2025-2026 REPORTE CALIFICACI'!AL55</f>
        <v>R</v>
      </c>
      <c r="AL567" s="666"/>
      <c r="AM567" s="667"/>
      <c r="AN567" s="661"/>
      <c r="AO567" s="662" t="s">
        <v>1014</v>
      </c>
      <c r="AP567" s="663" t="s">
        <v>980</v>
      </c>
      <c r="AQ567" s="664" t="str">
        <f>'3A 2025-2026 REPORTE CALIFICACI'!E153</f>
        <v/>
      </c>
      <c r="AR567" s="664" t="str">
        <f>'3A 2025-2026 REPORTE CALIFICACI'!F153</f>
        <v/>
      </c>
      <c r="AS567" s="664" t="str">
        <f>'3A 2025-2026 REPORTE CALIFICACI'!G153</f>
        <v/>
      </c>
      <c r="AT567" s="664" t="str">
        <f>'3A 2025-2026 REPORTE CALIFICACI'!H153</f>
        <v/>
      </c>
      <c r="AU567" s="664" t="str">
        <f>'3A 2025-2026 REPORTE CALIFICACI'!I153</f>
        <v/>
      </c>
      <c r="AV567" s="664" t="str">
        <f>'3A 2025-2026 REPORTE CALIFICACI'!J153</f>
        <v/>
      </c>
      <c r="AW567" s="664" t="str">
        <f>'3A 2025-2026 REPORTE CALIFICACI'!K153</f>
        <v/>
      </c>
      <c r="AX567" s="664" t="str">
        <f>'3A 2025-2026 REPORTE CALIFICACI'!L153</f>
        <v/>
      </c>
      <c r="AY567" s="664" t="str">
        <f>'3A 2025-2026 REPORTE CALIFICACI'!M153</f>
        <v/>
      </c>
      <c r="AZ567" s="664" t="str">
        <f>'3A 2025-2026 REPORTE CALIFICACI'!N153</f>
        <v/>
      </c>
      <c r="BA567" s="664" t="str">
        <f>'3A 2025-2026 REPORTE CALIFICACI'!O153</f>
        <v/>
      </c>
      <c r="BB567" s="664" t="str">
        <f>'3A 2025-2026 REPORTE CALIFICACI'!P153</f>
        <v/>
      </c>
      <c r="BC567" s="664" t="str">
        <f>'3A 2025-2026 REPORTE CALIFICACI'!Q153</f>
        <v/>
      </c>
      <c r="BD567" s="664" t="str">
        <f>'3A 2025-2026 REPORTE CALIFICACI'!R153</f>
        <v/>
      </c>
      <c r="BE567" s="664" t="str">
        <f>'3A 2025-2026 REPORTE CALIFICACI'!S153</f>
        <v/>
      </c>
      <c r="BF567" s="664" t="str">
        <f>'3A 2025-2026 REPORTE CALIFICACI'!T153</f>
        <v/>
      </c>
      <c r="BG567" s="664"/>
      <c r="BH567" s="664"/>
      <c r="BI567" s="664"/>
      <c r="BJ567" s="664"/>
      <c r="BK567" s="664"/>
      <c r="BL567" s="664"/>
      <c r="BM567" s="664"/>
      <c r="BN567" s="664"/>
      <c r="BO567" s="664"/>
      <c r="BP567" s="664"/>
      <c r="BQ567" s="664"/>
      <c r="BR567" s="664"/>
      <c r="BS567" s="664"/>
      <c r="BT567" s="664"/>
      <c r="BU567" s="664"/>
      <c r="BV567" s="664"/>
      <c r="BW567" s="664"/>
      <c r="BX567" s="664"/>
      <c r="BY567" s="666"/>
      <c r="BZ567" s="667"/>
      <c r="CA567" s="661"/>
      <c r="CB567" s="662" t="s">
        <v>1014</v>
      </c>
      <c r="CC567" s="663" t="s">
        <v>980</v>
      </c>
      <c r="CD567" s="664" t="str">
        <f>'3A 2025-2026 REPORTE CALIFICACI'!E154</f>
        <v/>
      </c>
      <c r="CE567" s="664" t="str">
        <f>'3A 2025-2026 REPORTE CALIFICACI'!F154</f>
        <v/>
      </c>
      <c r="CF567" s="664" t="str">
        <f>'3A 2025-2026 REPORTE CALIFICACI'!G154</f>
        <v/>
      </c>
      <c r="CG567" s="664" t="str">
        <f>'3A 2025-2026 REPORTE CALIFICACI'!H154</f>
        <v/>
      </c>
      <c r="CH567" s="664" t="str">
        <f>'3A 2025-2026 REPORTE CALIFICACI'!I154</f>
        <v/>
      </c>
      <c r="CI567" s="664" t="str">
        <f>'3A 2025-2026 REPORTE CALIFICACI'!J154</f>
        <v/>
      </c>
      <c r="CJ567" s="664" t="str">
        <f>'3A 2025-2026 REPORTE CALIFICACI'!K154</f>
        <v/>
      </c>
      <c r="CK567" s="664" t="str">
        <f>'3A 2025-2026 REPORTE CALIFICACI'!L154</f>
        <v/>
      </c>
      <c r="CL567" s="664" t="str">
        <f>'3A 2025-2026 REPORTE CALIFICACI'!M154</f>
        <v/>
      </c>
      <c r="CM567" s="664" t="str">
        <f>'3A 2025-2026 REPORTE CALIFICACI'!N154</f>
        <v/>
      </c>
      <c r="CN567" s="664" t="str">
        <f>'3A 2025-2026 REPORTE CALIFICACI'!O154</f>
        <v/>
      </c>
      <c r="CO567" s="664" t="str">
        <f>'3A 2025-2026 REPORTE CALIFICACI'!P154</f>
        <v/>
      </c>
      <c r="CP567" s="664" t="str">
        <f>'3A 2025-2026 REPORTE CALIFICACI'!Q154</f>
        <v/>
      </c>
      <c r="CQ567" s="664" t="str">
        <f>'3A 2025-2026 REPORTE CALIFICACI'!R154</f>
        <v/>
      </c>
      <c r="CR567" s="664" t="str">
        <f>'3A 2025-2026 REPORTE CALIFICACI'!S154</f>
        <v/>
      </c>
      <c r="CS567" s="664" t="str">
        <f>'3A 2025-2026 REPORTE CALIFICACI'!T154</f>
        <v/>
      </c>
      <c r="CT567" s="664"/>
      <c r="CU567" s="664"/>
      <c r="CV567" s="664"/>
      <c r="CW567" s="664"/>
      <c r="CX567" s="664"/>
      <c r="CY567" s="664"/>
      <c r="CZ567" s="664"/>
      <c r="DA567" s="664"/>
      <c r="DB567" s="664"/>
      <c r="DC567" s="664"/>
      <c r="DD567" s="664"/>
      <c r="DE567" s="664"/>
      <c r="DF567" s="664"/>
      <c r="DG567" s="664"/>
      <c r="DH567" s="664"/>
      <c r="DI567" s="664"/>
      <c r="DJ567" s="664"/>
      <c r="DK567" s="664"/>
      <c r="DL567" s="666"/>
      <c r="DM567" s="667"/>
      <c r="DN567" s="661"/>
      <c r="DO567" s="662" t="s">
        <v>1014</v>
      </c>
      <c r="DP567" s="663" t="s">
        <v>980</v>
      </c>
      <c r="DQ567" s="664" t="str">
        <f>'3A 2025-2026 REPORTE CALIFICACI'!E155</f>
        <v/>
      </c>
      <c r="DR567" s="664" t="str">
        <f>'3A 2025-2026 REPORTE CALIFICACI'!F155</f>
        <v/>
      </c>
      <c r="DS567" s="664" t="str">
        <f>'3A 2025-2026 REPORTE CALIFICACI'!G155</f>
        <v/>
      </c>
      <c r="DT567" s="664" t="str">
        <f>'3A 2025-2026 REPORTE CALIFICACI'!H155</f>
        <v/>
      </c>
      <c r="DU567" s="664" t="str">
        <f>'3A 2025-2026 REPORTE CALIFICACI'!I155</f>
        <v/>
      </c>
      <c r="DV567" s="664" t="str">
        <f>'3A 2025-2026 REPORTE CALIFICACI'!J155</f>
        <v/>
      </c>
      <c r="DW567" s="664" t="str">
        <f>'3A 2025-2026 REPORTE CALIFICACI'!K155</f>
        <v/>
      </c>
      <c r="DX567" s="664" t="str">
        <f>'3A 2025-2026 REPORTE CALIFICACI'!L155</f>
        <v/>
      </c>
      <c r="DY567" s="664" t="str">
        <f>'3A 2025-2026 REPORTE CALIFICACI'!M155</f>
        <v/>
      </c>
      <c r="DZ567" s="664" t="str">
        <f>'3A 2025-2026 REPORTE CALIFICACI'!N155</f>
        <v/>
      </c>
      <c r="EA567" s="664" t="str">
        <f>'3A 2025-2026 REPORTE CALIFICACI'!O155</f>
        <v/>
      </c>
      <c r="EB567" s="664" t="str">
        <f>'3A 2025-2026 REPORTE CALIFICACI'!P155</f>
        <v/>
      </c>
      <c r="EC567" s="664" t="str">
        <f>'3A 2025-2026 REPORTE CALIFICACI'!Q155</f>
        <v/>
      </c>
      <c r="ED567" s="664" t="str">
        <f>'3A 2025-2026 REPORTE CALIFICACI'!R155</f>
        <v/>
      </c>
      <c r="EE567" s="664" t="str">
        <f>'3A 2025-2026 REPORTE CALIFICACI'!S155</f>
        <v/>
      </c>
      <c r="EF567" s="664" t="str">
        <f>'3A 2025-2026 REPORTE CALIFICACI'!T155</f>
        <v/>
      </c>
      <c r="EG567" s="664"/>
      <c r="EH567" s="664"/>
      <c r="EI567" s="664"/>
      <c r="EJ567" s="664"/>
      <c r="EK567" s="664"/>
      <c r="EL567" s="664"/>
      <c r="EM567" s="664"/>
      <c r="EN567" s="664"/>
      <c r="EO567" s="664"/>
      <c r="EP567" s="664"/>
      <c r="EQ567" s="664"/>
      <c r="ER567" s="664"/>
      <c r="ES567" s="664"/>
      <c r="ET567" s="664"/>
      <c r="EU567" s="664"/>
      <c r="EV567" s="664"/>
      <c r="EW567" s="664"/>
      <c r="EX567" s="664"/>
      <c r="EY567" s="666"/>
    </row>
    <row r="568" ht="75.0" customHeight="1">
      <c r="A568" s="661"/>
      <c r="B568" s="47"/>
      <c r="C568" s="663" t="s">
        <v>1015</v>
      </c>
      <c r="D568" s="664">
        <f>'3A 2025-2026 REPORTE CALIFICACI'!AM55</f>
        <v>0</v>
      </c>
      <c r="E568" s="664">
        <f>'3A 2025-2026 REPORTE CALIFICACI'!AN55</f>
        <v>0</v>
      </c>
      <c r="F568" s="664">
        <f>'3A 2025-2026 REPORTE CALIFICACI'!AO55</f>
        <v>0</v>
      </c>
      <c r="G568" s="664">
        <f>'3A 2025-2026 REPORTE CALIFICACI'!AP55</f>
        <v>0</v>
      </c>
      <c r="H568" s="664">
        <f>'3A 2025-2026 REPORTE CALIFICACI'!AQ55</f>
        <v>0</v>
      </c>
      <c r="I568" s="664">
        <f>'3A 2025-2026 REPORTE CALIFICACI'!AR55</f>
        <v>0</v>
      </c>
      <c r="J568" s="664">
        <f>'3A 2025-2026 REPORTE CALIFICACI'!AS55</f>
        <v>0</v>
      </c>
      <c r="K568" s="664">
        <f>'3A 2025-2026 REPORTE CALIFICACI'!AT55</f>
        <v>0</v>
      </c>
      <c r="L568" s="664">
        <f>'3A 2025-2026 REPORTE CALIFICACI'!AU55</f>
        <v>0</v>
      </c>
      <c r="M568" s="664">
        <f>'3A 2025-2026 REPORTE CALIFICACI'!AV55</f>
        <v>0</v>
      </c>
      <c r="N568" s="664">
        <f>'3A 2025-2026 REPORTE CALIFICACI'!AW55</f>
        <v>0</v>
      </c>
      <c r="O568" s="664">
        <f>'3A 2025-2026 REPORTE CALIFICACI'!AX55</f>
        <v>0</v>
      </c>
      <c r="P568" s="664">
        <f>'3A 2025-2026 REPORTE CALIFICACI'!AY55</f>
        <v>0</v>
      </c>
      <c r="Q568" s="664">
        <f>'3A 2025-2026 REPORTE CALIFICACI'!AZ55</f>
        <v>0</v>
      </c>
      <c r="R568" s="664">
        <f>'3A 2025-2026 REPORTE CALIFICACI'!BA55</f>
        <v>0</v>
      </c>
      <c r="S568" s="664">
        <f>'3A 2025-2026 REPORTE CALIFICACI'!BB55</f>
        <v>0</v>
      </c>
      <c r="T568" s="716">
        <f>'3A 2025-2026 REPORTE CALIFICACI'!BC55</f>
        <v>0</v>
      </c>
      <c r="U568" s="716">
        <f>'3A 2025-2026 REPORTE CALIFICACI'!BD55</f>
        <v>0</v>
      </c>
      <c r="V568" s="716">
        <f>'3A 2025-2026 REPORTE CALIFICACI'!BE55</f>
        <v>0</v>
      </c>
      <c r="W568" s="716">
        <f>'3A 2025-2026 REPORTE CALIFICACI'!BF55</f>
        <v>0</v>
      </c>
      <c r="X568" s="665">
        <f>'3A 2025-2026 REPORTE CALIFICACI'!BG55</f>
        <v>0</v>
      </c>
      <c r="Y568" s="717">
        <f>'3A 2025-2026 REPORTE CALIFICACI'!BH55</f>
        <v>0</v>
      </c>
      <c r="Z568" s="665">
        <f>'3A 2025-2026 REPORTE CALIFICACI'!BI55</f>
        <v>0</v>
      </c>
      <c r="AA568" s="665" t="str">
        <f>'3A 2025-2026 REPORTE CALIFICACI'!BJ55</f>
        <v/>
      </c>
      <c r="AB568" s="665" t="str">
        <f>'3A 2025-2026 REPORTE CALIFICACI'!BK55</f>
        <v/>
      </c>
      <c r="AC568" s="665">
        <f>'3A 2025-2026 REPORTE CALIFICACI'!BL55</f>
        <v>0</v>
      </c>
      <c r="AD568" s="665">
        <f>'3A 2025-2026 REPORTE CALIFICACI'!BM55</f>
        <v>0</v>
      </c>
      <c r="AE568" s="665" t="str">
        <f>'3A 2025-2026 REPORTE CALIFICACI'!BN55</f>
        <v/>
      </c>
      <c r="AF568" s="665" t="str">
        <f>'3A 2025-2026 REPORTE CALIFICACI'!BO55</f>
        <v/>
      </c>
      <c r="AG568" s="665">
        <f>'3A 2025-2026 REPORTE CALIFICACI'!BP55</f>
        <v>0</v>
      </c>
      <c r="AH568" s="664" t="str">
        <f>'3A 2025-2026 REPORTE CALIFICACI'!BQ55</f>
        <v/>
      </c>
      <c r="AI568" s="664" t="str">
        <f>'3A 2025-2026 REPORTE CALIFICACI'!BR55</f>
        <v/>
      </c>
      <c r="AJ568" s="664" t="str">
        <f>'3A 2025-2026 REPORTE CALIFICACI'!BS55</f>
        <v/>
      </c>
      <c r="AK568" s="664" t="str">
        <f>'3A 2025-2026 REPORTE CALIFICACI'!BT55</f>
        <v>R</v>
      </c>
      <c r="AL568" s="666"/>
      <c r="AM568" s="667"/>
      <c r="AN568" s="661"/>
      <c r="AO568" s="47"/>
      <c r="AP568" s="663" t="s">
        <v>1015</v>
      </c>
      <c r="AQ568" s="664" t="str">
        <f>'3A 2025-2026 REPORTE CALIFICACI'!AM153</f>
        <v/>
      </c>
      <c r="AR568" s="664" t="str">
        <f>'3A 2025-2026 REPORTE CALIFICACI'!AN153</f>
        <v/>
      </c>
      <c r="AS568" s="664" t="str">
        <f>'3A 2025-2026 REPORTE CALIFICACI'!AO153</f>
        <v/>
      </c>
      <c r="AT568" s="664" t="str">
        <f>'3A 2025-2026 REPORTE CALIFICACI'!AP153</f>
        <v/>
      </c>
      <c r="AU568" s="664" t="str">
        <f>'3A 2025-2026 REPORTE CALIFICACI'!AQ153</f>
        <v/>
      </c>
      <c r="AV568" s="664" t="str">
        <f>'3A 2025-2026 REPORTE CALIFICACI'!AR153</f>
        <v/>
      </c>
      <c r="AW568" s="664" t="str">
        <f>'3A 2025-2026 REPORTE CALIFICACI'!AS153</f>
        <v/>
      </c>
      <c r="AX568" s="664" t="str">
        <f>'3A 2025-2026 REPORTE CALIFICACI'!AT153</f>
        <v/>
      </c>
      <c r="AY568" s="664" t="str">
        <f>'3A 2025-2026 REPORTE CALIFICACI'!AU153</f>
        <v/>
      </c>
      <c r="AZ568" s="664" t="str">
        <f>'3A 2025-2026 REPORTE CALIFICACI'!AV153</f>
        <v/>
      </c>
      <c r="BA568" s="664" t="str">
        <f>'3A 2025-2026 REPORTE CALIFICACI'!AW153</f>
        <v/>
      </c>
      <c r="BB568" s="664" t="str">
        <f>'3A 2025-2026 REPORTE CALIFICACI'!AX153</f>
        <v/>
      </c>
      <c r="BC568" s="664" t="str">
        <f>'3A 2025-2026 REPORTE CALIFICACI'!AY153</f>
        <v/>
      </c>
      <c r="BD568" s="664" t="str">
        <f>'3A 2025-2026 REPORTE CALIFICACI'!AZ153</f>
        <v/>
      </c>
      <c r="BE568" s="664" t="str">
        <f>'3A 2025-2026 REPORTE CALIFICACI'!BA153</f>
        <v/>
      </c>
      <c r="BF568" s="664" t="str">
        <f>'3A 2025-2026 REPORTE CALIFICACI'!BB153</f>
        <v/>
      </c>
      <c r="BG568" s="664"/>
      <c r="BH568" s="664"/>
      <c r="BI568" s="664"/>
      <c r="BJ568" s="664"/>
      <c r="BK568" s="664"/>
      <c r="BL568" s="664"/>
      <c r="BM568" s="664"/>
      <c r="BN568" s="664"/>
      <c r="BO568" s="664"/>
      <c r="BP568" s="664"/>
      <c r="BQ568" s="664"/>
      <c r="BR568" s="664"/>
      <c r="BS568" s="664"/>
      <c r="BT568" s="664"/>
      <c r="BU568" s="664"/>
      <c r="BV568" s="664"/>
      <c r="BW568" s="664"/>
      <c r="BX568" s="664"/>
      <c r="BY568" s="666"/>
      <c r="BZ568" s="667"/>
      <c r="CA568" s="661"/>
      <c r="CB568" s="47"/>
      <c r="CC568" s="663" t="s">
        <v>1015</v>
      </c>
      <c r="CD568" s="664" t="str">
        <f>'3A 2025-2026 REPORTE CALIFICACI'!AM154</f>
        <v/>
      </c>
      <c r="CE568" s="664" t="str">
        <f>'3A 2025-2026 REPORTE CALIFICACI'!AN154</f>
        <v/>
      </c>
      <c r="CF568" s="664" t="str">
        <f>'3A 2025-2026 REPORTE CALIFICACI'!AO154</f>
        <v/>
      </c>
      <c r="CG568" s="664" t="str">
        <f>'3A 2025-2026 REPORTE CALIFICACI'!AP154</f>
        <v/>
      </c>
      <c r="CH568" s="664" t="str">
        <f>'3A 2025-2026 REPORTE CALIFICACI'!AQ154</f>
        <v/>
      </c>
      <c r="CI568" s="664" t="str">
        <f>'3A 2025-2026 REPORTE CALIFICACI'!AR154</f>
        <v/>
      </c>
      <c r="CJ568" s="664" t="str">
        <f>'3A 2025-2026 REPORTE CALIFICACI'!AS154</f>
        <v/>
      </c>
      <c r="CK568" s="664" t="str">
        <f>'3A 2025-2026 REPORTE CALIFICACI'!AT154</f>
        <v/>
      </c>
      <c r="CL568" s="664" t="str">
        <f>'3A 2025-2026 REPORTE CALIFICACI'!AU154</f>
        <v/>
      </c>
      <c r="CM568" s="664" t="str">
        <f>'3A 2025-2026 REPORTE CALIFICACI'!AV154</f>
        <v/>
      </c>
      <c r="CN568" s="664" t="str">
        <f>'3A 2025-2026 REPORTE CALIFICACI'!AW154</f>
        <v/>
      </c>
      <c r="CO568" s="664" t="str">
        <f>'3A 2025-2026 REPORTE CALIFICACI'!AX154</f>
        <v/>
      </c>
      <c r="CP568" s="664" t="str">
        <f>'3A 2025-2026 REPORTE CALIFICACI'!AY154</f>
        <v/>
      </c>
      <c r="CQ568" s="664" t="str">
        <f>'3A 2025-2026 REPORTE CALIFICACI'!AZ154</f>
        <v/>
      </c>
      <c r="CR568" s="664" t="str">
        <f>'3A 2025-2026 REPORTE CALIFICACI'!BA154</f>
        <v/>
      </c>
      <c r="CS568" s="664" t="str">
        <f>'3A 2025-2026 REPORTE CALIFICACI'!BB154</f>
        <v/>
      </c>
      <c r="CT568" s="664"/>
      <c r="CU568" s="664"/>
      <c r="CV568" s="664"/>
      <c r="CW568" s="664"/>
      <c r="CX568" s="664"/>
      <c r="CY568" s="664"/>
      <c r="CZ568" s="664"/>
      <c r="DA568" s="664"/>
      <c r="DB568" s="664"/>
      <c r="DC568" s="664"/>
      <c r="DD568" s="664"/>
      <c r="DE568" s="664"/>
      <c r="DF568" s="664"/>
      <c r="DG568" s="664"/>
      <c r="DH568" s="664"/>
      <c r="DI568" s="664"/>
      <c r="DJ568" s="664"/>
      <c r="DK568" s="664"/>
      <c r="DL568" s="666"/>
      <c r="DM568" s="667"/>
      <c r="DN568" s="661"/>
      <c r="DO568" s="47"/>
      <c r="DP568" s="663" t="s">
        <v>1015</v>
      </c>
      <c r="DQ568" s="664" t="str">
        <f>'3A 2025-2026 REPORTE CALIFICACI'!AM155</f>
        <v/>
      </c>
      <c r="DR568" s="664" t="str">
        <f>'3A 2025-2026 REPORTE CALIFICACI'!AN155</f>
        <v/>
      </c>
      <c r="DS568" s="664" t="str">
        <f>'3A 2025-2026 REPORTE CALIFICACI'!AO155</f>
        <v/>
      </c>
      <c r="DT568" s="664" t="str">
        <f>'3A 2025-2026 REPORTE CALIFICACI'!AP155</f>
        <v/>
      </c>
      <c r="DU568" s="664" t="str">
        <f>'3A 2025-2026 REPORTE CALIFICACI'!AQ155</f>
        <v/>
      </c>
      <c r="DV568" s="664" t="str">
        <f>'3A 2025-2026 REPORTE CALIFICACI'!AR155</f>
        <v/>
      </c>
      <c r="DW568" s="664" t="str">
        <f>'3A 2025-2026 REPORTE CALIFICACI'!AS155</f>
        <v/>
      </c>
      <c r="DX568" s="664" t="str">
        <f>'3A 2025-2026 REPORTE CALIFICACI'!AT155</f>
        <v/>
      </c>
      <c r="DY568" s="664" t="str">
        <f>'3A 2025-2026 REPORTE CALIFICACI'!AU155</f>
        <v/>
      </c>
      <c r="DZ568" s="664" t="str">
        <f>'3A 2025-2026 REPORTE CALIFICACI'!AV155</f>
        <v/>
      </c>
      <c r="EA568" s="664" t="str">
        <f>'3A 2025-2026 REPORTE CALIFICACI'!AW155</f>
        <v/>
      </c>
      <c r="EB568" s="664" t="str">
        <f>'3A 2025-2026 REPORTE CALIFICACI'!AX155</f>
        <v/>
      </c>
      <c r="EC568" s="664" t="str">
        <f>'3A 2025-2026 REPORTE CALIFICACI'!AY155</f>
        <v/>
      </c>
      <c r="ED568" s="664" t="str">
        <f>'3A 2025-2026 REPORTE CALIFICACI'!AZ155</f>
        <v/>
      </c>
      <c r="EE568" s="664" t="str">
        <f>'3A 2025-2026 REPORTE CALIFICACI'!BA155</f>
        <v/>
      </c>
      <c r="EF568" s="664" t="str">
        <f>'3A 2025-2026 REPORTE CALIFICACI'!BB155</f>
        <v/>
      </c>
      <c r="EG568" s="664"/>
      <c r="EH568" s="664"/>
      <c r="EI568" s="664"/>
      <c r="EJ568" s="664"/>
      <c r="EK568" s="664"/>
      <c r="EL568" s="664"/>
      <c r="EM568" s="664"/>
      <c r="EN568" s="664"/>
      <c r="EO568" s="664"/>
      <c r="EP568" s="664"/>
      <c r="EQ568" s="664"/>
      <c r="ER568" s="664"/>
      <c r="ES568" s="664"/>
      <c r="ET568" s="664"/>
      <c r="EU568" s="664"/>
      <c r="EV568" s="664"/>
      <c r="EW568" s="664"/>
      <c r="EX568" s="664"/>
      <c r="EY568" s="666"/>
    </row>
    <row r="569" ht="72.0" customHeight="1">
      <c r="A569" s="661"/>
      <c r="B569" s="47"/>
      <c r="C569" s="663" t="s">
        <v>1016</v>
      </c>
      <c r="D569" s="664">
        <f>'3A 2025-2026 REPORTE CALIFICACI'!BU55</f>
        <v>0</v>
      </c>
      <c r="E569" s="664">
        <f>'3A 2025-2026 REPORTE CALIFICACI'!BV55</f>
        <v>0</v>
      </c>
      <c r="F569" s="664">
        <f>'3A 2025-2026 REPORTE CALIFICACI'!BW55</f>
        <v>0</v>
      </c>
      <c r="G569" s="664">
        <f>'3A 2025-2026 REPORTE CALIFICACI'!BX55</f>
        <v>0</v>
      </c>
      <c r="H569" s="664">
        <f>'3A 2025-2026 REPORTE CALIFICACI'!BY55</f>
        <v>0</v>
      </c>
      <c r="I569" s="664">
        <f>'3A 2025-2026 REPORTE CALIFICACI'!BZ55</f>
        <v>0</v>
      </c>
      <c r="J569" s="664">
        <f>'3A 2025-2026 REPORTE CALIFICACI'!CA55</f>
        <v>0</v>
      </c>
      <c r="K569" s="664">
        <f>'3A 2025-2026 REPORTE CALIFICACI'!CB55</f>
        <v>0</v>
      </c>
      <c r="L569" s="664">
        <f>'3A 2025-2026 REPORTE CALIFICACI'!CC55</f>
        <v>0</v>
      </c>
      <c r="M569" s="664">
        <f>'3A 2025-2026 REPORTE CALIFICACI'!CD55</f>
        <v>0</v>
      </c>
      <c r="N569" s="664">
        <f>'3A 2025-2026 REPORTE CALIFICACI'!CE55</f>
        <v>0</v>
      </c>
      <c r="O569" s="664">
        <f>'3A 2025-2026 REPORTE CALIFICACI'!CF55</f>
        <v>0</v>
      </c>
      <c r="P569" s="664">
        <f>'3A 2025-2026 REPORTE CALIFICACI'!CG55</f>
        <v>0</v>
      </c>
      <c r="Q569" s="664">
        <f>'3A 2025-2026 REPORTE CALIFICACI'!CH55</f>
        <v>0</v>
      </c>
      <c r="R569" s="664">
        <f>'3A 2025-2026 REPORTE CALIFICACI'!CI55</f>
        <v>0</v>
      </c>
      <c r="S569" s="664">
        <f>'3A 2025-2026 REPORTE CALIFICACI'!CJ55</f>
        <v>0</v>
      </c>
      <c r="T569" s="716">
        <f>'3A 2025-2026 REPORTE CALIFICACI'!CK55</f>
        <v>0</v>
      </c>
      <c r="U569" s="716">
        <f>'3A 2025-2026 REPORTE CALIFICACI'!CL55</f>
        <v>0</v>
      </c>
      <c r="V569" s="716">
        <f>'3A 2025-2026 REPORTE CALIFICACI'!CM55</f>
        <v>0</v>
      </c>
      <c r="W569" s="716">
        <f>'3A 2025-2026 REPORTE CALIFICACI'!CN55</f>
        <v>0</v>
      </c>
      <c r="X569" s="665">
        <f>'3A 2025-2026 REPORTE CALIFICACI'!CO55</f>
        <v>0</v>
      </c>
      <c r="Y569" s="717">
        <f>'3A 2025-2026 REPORTE CALIFICACI'!CP55</f>
        <v>0</v>
      </c>
      <c r="Z569" s="665">
        <f>'3A 2025-2026 REPORTE CALIFICACI'!CQ55</f>
        <v>0</v>
      </c>
      <c r="AA569" s="665" t="str">
        <f>'3A 2025-2026 REPORTE CALIFICACI'!CR55</f>
        <v/>
      </c>
      <c r="AB569" s="665" t="str">
        <f>'3A 2025-2026 REPORTE CALIFICACI'!CS55</f>
        <v/>
      </c>
      <c r="AC569" s="665">
        <f>'3A 2025-2026 REPORTE CALIFICACI'!CT55</f>
        <v>0</v>
      </c>
      <c r="AD569" s="665">
        <f>'3A 2025-2026 REPORTE CALIFICACI'!CU55</f>
        <v>0</v>
      </c>
      <c r="AE569" s="665" t="str">
        <f>'3A 2025-2026 REPORTE CALIFICACI'!CV55</f>
        <v/>
      </c>
      <c r="AF569" s="665" t="str">
        <f>'3A 2025-2026 REPORTE CALIFICACI'!CW55</f>
        <v/>
      </c>
      <c r="AG569" s="665">
        <f>'3A 2025-2026 REPORTE CALIFICACI'!CX55</f>
        <v>0</v>
      </c>
      <c r="AH569" s="665">
        <f>'3A 2025-2026 REPORTE CALIFICACI'!CY55</f>
        <v>0</v>
      </c>
      <c r="AI569" s="665" t="str">
        <f>'3A 2025-2026 REPORTE CALIFICACI'!CZ55</f>
        <v/>
      </c>
      <c r="AJ569" s="664" t="str">
        <f>'3A 2025-2026 REPORTE CALIFICACI'!DA55</f>
        <v/>
      </c>
      <c r="AK569" s="664" t="str">
        <f>'3A 2025-2026 REPORTE CALIFICACI'!DB55</f>
        <v>R</v>
      </c>
      <c r="AL569" s="666"/>
      <c r="AM569" s="667"/>
      <c r="AN569" s="661"/>
      <c r="AO569" s="47"/>
      <c r="AP569" s="663" t="s">
        <v>1016</v>
      </c>
      <c r="AQ569" s="664" t="str">
        <f>'3A 2025-2026 REPORTE CALIFICACI'!BU153</f>
        <v/>
      </c>
      <c r="AR569" s="664" t="str">
        <f>'3A 2025-2026 REPORTE CALIFICACI'!BV153</f>
        <v/>
      </c>
      <c r="AS569" s="664" t="str">
        <f>'3A 2025-2026 REPORTE CALIFICACI'!BW153</f>
        <v/>
      </c>
      <c r="AT569" s="664" t="str">
        <f>'3A 2025-2026 REPORTE CALIFICACI'!BX153</f>
        <v/>
      </c>
      <c r="AU569" s="664" t="str">
        <f>'3A 2025-2026 REPORTE CALIFICACI'!BY153</f>
        <v/>
      </c>
      <c r="AV569" s="664" t="str">
        <f>'3A 2025-2026 REPORTE CALIFICACI'!BZ153</f>
        <v/>
      </c>
      <c r="AW569" s="664" t="str">
        <f>'3A 2025-2026 REPORTE CALIFICACI'!CA153</f>
        <v/>
      </c>
      <c r="AX569" s="664" t="str">
        <f>'3A 2025-2026 REPORTE CALIFICACI'!CB153</f>
        <v/>
      </c>
      <c r="AY569" s="664" t="str">
        <f>'3A 2025-2026 REPORTE CALIFICACI'!CC153</f>
        <v/>
      </c>
      <c r="AZ569" s="664" t="str">
        <f>'3A 2025-2026 REPORTE CALIFICACI'!CD153</f>
        <v/>
      </c>
      <c r="BA569" s="664" t="str">
        <f>'3A 2025-2026 REPORTE CALIFICACI'!CE153</f>
        <v/>
      </c>
      <c r="BB569" s="664" t="str">
        <f>'3A 2025-2026 REPORTE CALIFICACI'!CF153</f>
        <v/>
      </c>
      <c r="BC569" s="664" t="str">
        <f>'3A 2025-2026 REPORTE CALIFICACI'!CG153</f>
        <v/>
      </c>
      <c r="BD569" s="664" t="str">
        <f>'3A 2025-2026 REPORTE CALIFICACI'!CH153</f>
        <v/>
      </c>
      <c r="BE569" s="664" t="str">
        <f>'3A 2025-2026 REPORTE CALIFICACI'!CI153</f>
        <v/>
      </c>
      <c r="BF569" s="664" t="str">
        <f>'3A 2025-2026 REPORTE CALIFICACI'!CJ153</f>
        <v/>
      </c>
      <c r="BG569" s="664"/>
      <c r="BH569" s="664"/>
      <c r="BI569" s="664"/>
      <c r="BJ569" s="664"/>
      <c r="BK569" s="664"/>
      <c r="BL569" s="664"/>
      <c r="BM569" s="664"/>
      <c r="BN569" s="664"/>
      <c r="BO569" s="664"/>
      <c r="BP569" s="664"/>
      <c r="BQ569" s="664"/>
      <c r="BR569" s="664"/>
      <c r="BS569" s="664"/>
      <c r="BT569" s="664"/>
      <c r="BU569" s="664"/>
      <c r="BV569" s="664"/>
      <c r="BW569" s="664"/>
      <c r="BX569" s="664"/>
      <c r="BY569" s="666"/>
      <c r="BZ569" s="667"/>
      <c r="CA569" s="661"/>
      <c r="CB569" s="47"/>
      <c r="CC569" s="663" t="s">
        <v>1016</v>
      </c>
      <c r="CD569" s="664" t="str">
        <f>'3A 2025-2026 REPORTE CALIFICACI'!BU154</f>
        <v/>
      </c>
      <c r="CE569" s="664" t="str">
        <f>'3A 2025-2026 REPORTE CALIFICACI'!BV154</f>
        <v/>
      </c>
      <c r="CF569" s="664" t="str">
        <f>'3A 2025-2026 REPORTE CALIFICACI'!BW154</f>
        <v/>
      </c>
      <c r="CG569" s="664" t="str">
        <f>'3A 2025-2026 REPORTE CALIFICACI'!BX154</f>
        <v/>
      </c>
      <c r="CH569" s="664" t="str">
        <f>'3A 2025-2026 REPORTE CALIFICACI'!BY154</f>
        <v/>
      </c>
      <c r="CI569" s="664" t="str">
        <f>'3A 2025-2026 REPORTE CALIFICACI'!BZ154</f>
        <v/>
      </c>
      <c r="CJ569" s="664" t="str">
        <f>'3A 2025-2026 REPORTE CALIFICACI'!CA154</f>
        <v/>
      </c>
      <c r="CK569" s="664" t="str">
        <f>'3A 2025-2026 REPORTE CALIFICACI'!CB154</f>
        <v/>
      </c>
      <c r="CL569" s="664" t="str">
        <f>'3A 2025-2026 REPORTE CALIFICACI'!CC154</f>
        <v/>
      </c>
      <c r="CM569" s="664" t="str">
        <f>'3A 2025-2026 REPORTE CALIFICACI'!CD154</f>
        <v/>
      </c>
      <c r="CN569" s="664" t="str">
        <f>'3A 2025-2026 REPORTE CALIFICACI'!CE154</f>
        <v/>
      </c>
      <c r="CO569" s="664" t="str">
        <f>'3A 2025-2026 REPORTE CALIFICACI'!CF154</f>
        <v/>
      </c>
      <c r="CP569" s="664" t="str">
        <f>'3A 2025-2026 REPORTE CALIFICACI'!CG154</f>
        <v/>
      </c>
      <c r="CQ569" s="664" t="str">
        <f>'3A 2025-2026 REPORTE CALIFICACI'!CH154</f>
        <v/>
      </c>
      <c r="CR569" s="664" t="str">
        <f>'3A 2025-2026 REPORTE CALIFICACI'!CI154</f>
        <v/>
      </c>
      <c r="CS569" s="664" t="str">
        <f>'3A 2025-2026 REPORTE CALIFICACI'!CJ154</f>
        <v/>
      </c>
      <c r="CT569" s="664"/>
      <c r="CU569" s="664"/>
      <c r="CV569" s="664"/>
      <c r="CW569" s="664"/>
      <c r="CX569" s="664"/>
      <c r="CY569" s="664"/>
      <c r="CZ569" s="664"/>
      <c r="DA569" s="664"/>
      <c r="DB569" s="664"/>
      <c r="DC569" s="664"/>
      <c r="DD569" s="664"/>
      <c r="DE569" s="664"/>
      <c r="DF569" s="664"/>
      <c r="DG569" s="664"/>
      <c r="DH569" s="664"/>
      <c r="DI569" s="664"/>
      <c r="DJ569" s="664"/>
      <c r="DK569" s="664"/>
      <c r="DL569" s="666"/>
      <c r="DM569" s="667"/>
      <c r="DN569" s="661"/>
      <c r="DO569" s="47"/>
      <c r="DP569" s="663" t="s">
        <v>1016</v>
      </c>
      <c r="DQ569" s="664" t="str">
        <f>'3A 2025-2026 REPORTE CALIFICACI'!BU155</f>
        <v/>
      </c>
      <c r="DR569" s="664" t="str">
        <f>'3A 2025-2026 REPORTE CALIFICACI'!BV155</f>
        <v/>
      </c>
      <c r="DS569" s="664" t="str">
        <f>'3A 2025-2026 REPORTE CALIFICACI'!BW155</f>
        <v/>
      </c>
      <c r="DT569" s="664" t="str">
        <f>'3A 2025-2026 REPORTE CALIFICACI'!BX155</f>
        <v/>
      </c>
      <c r="DU569" s="664" t="str">
        <f>'3A 2025-2026 REPORTE CALIFICACI'!BY155</f>
        <v/>
      </c>
      <c r="DV569" s="664" t="str">
        <f>'3A 2025-2026 REPORTE CALIFICACI'!BZ155</f>
        <v/>
      </c>
      <c r="DW569" s="664" t="str">
        <f>'3A 2025-2026 REPORTE CALIFICACI'!CA155</f>
        <v/>
      </c>
      <c r="DX569" s="664" t="str">
        <f>'3A 2025-2026 REPORTE CALIFICACI'!CB155</f>
        <v/>
      </c>
      <c r="DY569" s="664" t="str">
        <f>'3A 2025-2026 REPORTE CALIFICACI'!CC155</f>
        <v/>
      </c>
      <c r="DZ569" s="664" t="str">
        <f>'3A 2025-2026 REPORTE CALIFICACI'!CD155</f>
        <v/>
      </c>
      <c r="EA569" s="664" t="str">
        <f>'3A 2025-2026 REPORTE CALIFICACI'!CE155</f>
        <v/>
      </c>
      <c r="EB569" s="664" t="str">
        <f>'3A 2025-2026 REPORTE CALIFICACI'!CF155</f>
        <v/>
      </c>
      <c r="EC569" s="664" t="str">
        <f>'3A 2025-2026 REPORTE CALIFICACI'!CG155</f>
        <v/>
      </c>
      <c r="ED569" s="664" t="str">
        <f>'3A 2025-2026 REPORTE CALIFICACI'!CH155</f>
        <v/>
      </c>
      <c r="EE569" s="664" t="str">
        <f>'3A 2025-2026 REPORTE CALIFICACI'!CI155</f>
        <v/>
      </c>
      <c r="EF569" s="664" t="str">
        <f>'3A 2025-2026 REPORTE CALIFICACI'!CJ155</f>
        <v/>
      </c>
      <c r="EG569" s="664"/>
      <c r="EH569" s="664"/>
      <c r="EI569" s="664"/>
      <c r="EJ569" s="664"/>
      <c r="EK569" s="664"/>
      <c r="EL569" s="664"/>
      <c r="EM569" s="664"/>
      <c r="EN569" s="664"/>
      <c r="EO569" s="664"/>
      <c r="EP569" s="664"/>
      <c r="EQ569" s="664"/>
      <c r="ER569" s="664"/>
      <c r="ES569" s="664"/>
      <c r="ET569" s="664"/>
      <c r="EU569" s="664"/>
      <c r="EV569" s="664"/>
      <c r="EW569" s="664"/>
      <c r="EX569" s="664"/>
      <c r="EY569" s="666"/>
    </row>
    <row r="570" ht="52.5" customHeight="1">
      <c r="A570" s="661"/>
      <c r="B570" s="47"/>
      <c r="C570" s="663" t="s">
        <v>1017</v>
      </c>
      <c r="D570" s="664">
        <f>'3A 2025-2026 REPORTE CALIFICACI'!DC55</f>
        <v>0</v>
      </c>
      <c r="E570" s="664">
        <f>'3A 2025-2026 REPORTE CALIFICACI'!DD55</f>
        <v>0</v>
      </c>
      <c r="F570" s="664">
        <f>'3A 2025-2026 REPORTE CALIFICACI'!DE55</f>
        <v>0</v>
      </c>
      <c r="G570" s="664">
        <f>'3A 2025-2026 REPORTE CALIFICACI'!DF55</f>
        <v>0</v>
      </c>
      <c r="H570" s="664">
        <f>'3A 2025-2026 REPORTE CALIFICACI'!DG55</f>
        <v>0</v>
      </c>
      <c r="I570" s="664">
        <f>'3A 2025-2026 REPORTE CALIFICACI'!DH55</f>
        <v>0</v>
      </c>
      <c r="J570" s="664">
        <f>'3A 2025-2026 REPORTE CALIFICACI'!DI55</f>
        <v>0</v>
      </c>
      <c r="K570" s="664">
        <f>'3A 2025-2026 REPORTE CALIFICACI'!DJ55</f>
        <v>0</v>
      </c>
      <c r="L570" s="664">
        <f>'3A 2025-2026 REPORTE CALIFICACI'!DK55</f>
        <v>0</v>
      </c>
      <c r="M570" s="664">
        <f>'3A 2025-2026 REPORTE CALIFICACI'!DL55</f>
        <v>0</v>
      </c>
      <c r="N570" s="664">
        <f>'3A 2025-2026 REPORTE CALIFICACI'!DM55</f>
        <v>0</v>
      </c>
      <c r="O570" s="664">
        <f>'3A 2025-2026 REPORTE CALIFICACI'!DN55</f>
        <v>0</v>
      </c>
      <c r="P570" s="664">
        <f>'3A 2025-2026 REPORTE CALIFICACI'!DO55</f>
        <v>0</v>
      </c>
      <c r="Q570" s="664">
        <f>'3A 2025-2026 REPORTE CALIFICACI'!DP55</f>
        <v>0</v>
      </c>
      <c r="R570" s="664">
        <f>'3A 2025-2026 REPORTE CALIFICACI'!DQ55</f>
        <v>0</v>
      </c>
      <c r="S570" s="664">
        <f>'3A 2025-2026 REPORTE CALIFICACI'!DR55</f>
        <v>0</v>
      </c>
      <c r="T570" s="716">
        <f>'3A 2025-2026 REPORTE CALIFICACI'!DS55</f>
        <v>0</v>
      </c>
      <c r="U570" s="716">
        <f>'3A 2025-2026 REPORTE CALIFICACI'!DT55</f>
        <v>0</v>
      </c>
      <c r="V570" s="716">
        <f>'3A 2025-2026 REPORTE CALIFICACI'!DU55</f>
        <v>0</v>
      </c>
      <c r="W570" s="716">
        <f>'3A 2025-2026 REPORTE CALIFICACI'!DV55</f>
        <v>0</v>
      </c>
      <c r="X570" s="665">
        <f>'3A 2025-2026 REPORTE CALIFICACI'!DW55</f>
        <v>0</v>
      </c>
      <c r="Y570" s="717">
        <f>'3A 2025-2026 REPORTE CALIFICACI'!DX55</f>
        <v>0</v>
      </c>
      <c r="Z570" s="665">
        <f>'3A 2025-2026 REPORTE CALIFICACI'!DY55</f>
        <v>0</v>
      </c>
      <c r="AA570" s="665" t="str">
        <f>'3A 2025-2026 REPORTE CALIFICACI'!DZ55</f>
        <v/>
      </c>
      <c r="AB570" s="665" t="str">
        <f>'3A 2025-2026 REPORTE CALIFICACI'!EA55</f>
        <v/>
      </c>
      <c r="AC570" s="665">
        <f>'3A 2025-2026 REPORTE CALIFICACI'!EB55</f>
        <v>0</v>
      </c>
      <c r="AD570" s="665">
        <f>'3A 2025-2026 REPORTE CALIFICACI'!EC55</f>
        <v>0</v>
      </c>
      <c r="AE570" s="665" t="str">
        <f>'3A 2025-2026 REPORTE CALIFICACI'!ED55</f>
        <v/>
      </c>
      <c r="AF570" s="665" t="str">
        <f>'3A 2025-2026 REPORTE CALIFICACI'!EE55</f>
        <v/>
      </c>
      <c r="AG570" s="665">
        <f>'3A 2025-2026 REPORTE CALIFICACI'!EF55</f>
        <v>0</v>
      </c>
      <c r="AH570" s="665">
        <f>'3A 2025-2026 REPORTE CALIFICACI'!EG55</f>
        <v>0</v>
      </c>
      <c r="AI570" s="665" t="str">
        <f>'3A 2025-2026 REPORTE CALIFICACI'!EH55</f>
        <v/>
      </c>
      <c r="AJ570" s="664" t="str">
        <f>'3A 2025-2026 REPORTE CALIFICACI'!EI55</f>
        <v/>
      </c>
      <c r="AK570" s="664" t="str">
        <f>'3A 2025-2026 REPORTE CALIFICACI'!EJ55</f>
        <v>R</v>
      </c>
      <c r="AL570" s="666"/>
      <c r="AM570" s="667"/>
      <c r="AN570" s="661"/>
      <c r="AO570" s="47"/>
      <c r="AP570" s="663" t="s">
        <v>1017</v>
      </c>
      <c r="AQ570" s="664" t="str">
        <f>'3A 2025-2026 REPORTE CALIFICACI'!DC153</f>
        <v/>
      </c>
      <c r="AR570" s="664" t="str">
        <f>'3A 2025-2026 REPORTE CALIFICACI'!DD153</f>
        <v/>
      </c>
      <c r="AS570" s="664" t="str">
        <f>'3A 2025-2026 REPORTE CALIFICACI'!DE153</f>
        <v/>
      </c>
      <c r="AT570" s="664" t="str">
        <f>'3A 2025-2026 REPORTE CALIFICACI'!DF153</f>
        <v/>
      </c>
      <c r="AU570" s="664" t="str">
        <f>'3A 2025-2026 REPORTE CALIFICACI'!DG153</f>
        <v/>
      </c>
      <c r="AV570" s="664" t="str">
        <f>'3A 2025-2026 REPORTE CALIFICACI'!DH153</f>
        <v/>
      </c>
      <c r="AW570" s="664" t="str">
        <f>'3A 2025-2026 REPORTE CALIFICACI'!DI153</f>
        <v/>
      </c>
      <c r="AX570" s="664" t="str">
        <f>'3A 2025-2026 REPORTE CALIFICACI'!DJ153</f>
        <v/>
      </c>
      <c r="AY570" s="664" t="str">
        <f>'3A 2025-2026 REPORTE CALIFICACI'!DK153</f>
        <v/>
      </c>
      <c r="AZ570" s="664" t="str">
        <f>'3A 2025-2026 REPORTE CALIFICACI'!DL153</f>
        <v/>
      </c>
      <c r="BA570" s="664" t="str">
        <f>'3A 2025-2026 REPORTE CALIFICACI'!DM153</f>
        <v/>
      </c>
      <c r="BB570" s="664" t="str">
        <f>'3A 2025-2026 REPORTE CALIFICACI'!DN153</f>
        <v/>
      </c>
      <c r="BC570" s="664" t="str">
        <f>'3A 2025-2026 REPORTE CALIFICACI'!DO153</f>
        <v/>
      </c>
      <c r="BD570" s="664" t="str">
        <f>'3A 2025-2026 REPORTE CALIFICACI'!DP153</f>
        <v/>
      </c>
      <c r="BE570" s="664" t="str">
        <f>'3A 2025-2026 REPORTE CALIFICACI'!DQ153</f>
        <v/>
      </c>
      <c r="BF570" s="664" t="str">
        <f>'3A 2025-2026 REPORTE CALIFICACI'!DR153</f>
        <v/>
      </c>
      <c r="BG570" s="664"/>
      <c r="BH570" s="664"/>
      <c r="BI570" s="664"/>
      <c r="BJ570" s="664"/>
      <c r="BK570" s="664"/>
      <c r="BL570" s="664"/>
      <c r="BM570" s="664"/>
      <c r="BN570" s="664"/>
      <c r="BO570" s="664"/>
      <c r="BP570" s="664"/>
      <c r="BQ570" s="664"/>
      <c r="BR570" s="664"/>
      <c r="BS570" s="664"/>
      <c r="BT570" s="664"/>
      <c r="BU570" s="664"/>
      <c r="BV570" s="664"/>
      <c r="BW570" s="664"/>
      <c r="BX570" s="664"/>
      <c r="BY570" s="666"/>
      <c r="BZ570" s="667"/>
      <c r="CA570" s="661"/>
      <c r="CB570" s="47"/>
      <c r="CC570" s="663" t="s">
        <v>1017</v>
      </c>
      <c r="CD570" s="664" t="str">
        <f>'3A 2025-2026 REPORTE CALIFICACI'!DC154</f>
        <v/>
      </c>
      <c r="CE570" s="664" t="str">
        <f>'3A 2025-2026 REPORTE CALIFICACI'!DD154</f>
        <v/>
      </c>
      <c r="CF570" s="664" t="str">
        <f>'3A 2025-2026 REPORTE CALIFICACI'!DE154</f>
        <v/>
      </c>
      <c r="CG570" s="664" t="str">
        <f>'3A 2025-2026 REPORTE CALIFICACI'!DF154</f>
        <v/>
      </c>
      <c r="CH570" s="664" t="str">
        <f>'3A 2025-2026 REPORTE CALIFICACI'!DG154</f>
        <v/>
      </c>
      <c r="CI570" s="664" t="str">
        <f>'3A 2025-2026 REPORTE CALIFICACI'!DH154</f>
        <v/>
      </c>
      <c r="CJ570" s="664" t="str">
        <f>'3A 2025-2026 REPORTE CALIFICACI'!DI154</f>
        <v/>
      </c>
      <c r="CK570" s="664" t="str">
        <f>'3A 2025-2026 REPORTE CALIFICACI'!DJ154</f>
        <v/>
      </c>
      <c r="CL570" s="664" t="str">
        <f>'3A 2025-2026 REPORTE CALIFICACI'!DK154</f>
        <v/>
      </c>
      <c r="CM570" s="664" t="str">
        <f>'3A 2025-2026 REPORTE CALIFICACI'!DL154</f>
        <v/>
      </c>
      <c r="CN570" s="664" t="str">
        <f>'3A 2025-2026 REPORTE CALIFICACI'!DM154</f>
        <v/>
      </c>
      <c r="CO570" s="664" t="str">
        <f>'3A 2025-2026 REPORTE CALIFICACI'!DN154</f>
        <v/>
      </c>
      <c r="CP570" s="664" t="str">
        <f>'3A 2025-2026 REPORTE CALIFICACI'!DO154</f>
        <v/>
      </c>
      <c r="CQ570" s="664" t="str">
        <f>'3A 2025-2026 REPORTE CALIFICACI'!DP154</f>
        <v/>
      </c>
      <c r="CR570" s="664" t="str">
        <f>'3A 2025-2026 REPORTE CALIFICACI'!DQ154</f>
        <v/>
      </c>
      <c r="CS570" s="664" t="str">
        <f>'3A 2025-2026 REPORTE CALIFICACI'!DR154</f>
        <v/>
      </c>
      <c r="CT570" s="664"/>
      <c r="CU570" s="664"/>
      <c r="CV570" s="664"/>
      <c r="CW570" s="664"/>
      <c r="CX570" s="664"/>
      <c r="CY570" s="664"/>
      <c r="CZ570" s="664"/>
      <c r="DA570" s="664"/>
      <c r="DB570" s="664"/>
      <c r="DC570" s="664"/>
      <c r="DD570" s="664"/>
      <c r="DE570" s="664"/>
      <c r="DF570" s="664"/>
      <c r="DG570" s="664"/>
      <c r="DH570" s="664"/>
      <c r="DI570" s="664"/>
      <c r="DJ570" s="664"/>
      <c r="DK570" s="664"/>
      <c r="DL570" s="666"/>
      <c r="DM570" s="667"/>
      <c r="DN570" s="661"/>
      <c r="DO570" s="47"/>
      <c r="DP570" s="663" t="s">
        <v>1017</v>
      </c>
      <c r="DQ570" s="664" t="str">
        <f>'3A 2025-2026 REPORTE CALIFICACI'!DC155</f>
        <v/>
      </c>
      <c r="DR570" s="664" t="str">
        <f>'3A 2025-2026 REPORTE CALIFICACI'!DD155</f>
        <v/>
      </c>
      <c r="DS570" s="664" t="str">
        <f>'3A 2025-2026 REPORTE CALIFICACI'!DE155</f>
        <v/>
      </c>
      <c r="DT570" s="664" t="str">
        <f>'3A 2025-2026 REPORTE CALIFICACI'!DF155</f>
        <v/>
      </c>
      <c r="DU570" s="664" t="str">
        <f>'3A 2025-2026 REPORTE CALIFICACI'!DG155</f>
        <v/>
      </c>
      <c r="DV570" s="664" t="str">
        <f>'3A 2025-2026 REPORTE CALIFICACI'!DH155</f>
        <v/>
      </c>
      <c r="DW570" s="664" t="str">
        <f>'3A 2025-2026 REPORTE CALIFICACI'!DI155</f>
        <v/>
      </c>
      <c r="DX570" s="664" t="str">
        <f>'3A 2025-2026 REPORTE CALIFICACI'!DJ155</f>
        <v/>
      </c>
      <c r="DY570" s="664" t="str">
        <f>'3A 2025-2026 REPORTE CALIFICACI'!DK155</f>
        <v/>
      </c>
      <c r="DZ570" s="664" t="str">
        <f>'3A 2025-2026 REPORTE CALIFICACI'!DL155</f>
        <v/>
      </c>
      <c r="EA570" s="664" t="str">
        <f>'3A 2025-2026 REPORTE CALIFICACI'!DM155</f>
        <v/>
      </c>
      <c r="EB570" s="664" t="str">
        <f>'3A 2025-2026 REPORTE CALIFICACI'!DN155</f>
        <v/>
      </c>
      <c r="EC570" s="664" t="str">
        <f>'3A 2025-2026 REPORTE CALIFICACI'!DO155</f>
        <v/>
      </c>
      <c r="ED570" s="664" t="str">
        <f>'3A 2025-2026 REPORTE CALIFICACI'!DP155</f>
        <v/>
      </c>
      <c r="EE570" s="664" t="str">
        <f>'3A 2025-2026 REPORTE CALIFICACI'!DQ155</f>
        <v/>
      </c>
      <c r="EF570" s="664" t="str">
        <f>'3A 2025-2026 REPORTE CALIFICACI'!DR155</f>
        <v/>
      </c>
      <c r="EG570" s="664"/>
      <c r="EH570" s="664"/>
      <c r="EI570" s="664"/>
      <c r="EJ570" s="664"/>
      <c r="EK570" s="664"/>
      <c r="EL570" s="664"/>
      <c r="EM570" s="664"/>
      <c r="EN570" s="664"/>
      <c r="EO570" s="664"/>
      <c r="EP570" s="664"/>
      <c r="EQ570" s="664"/>
      <c r="ER570" s="664"/>
      <c r="ES570" s="664"/>
      <c r="ET570" s="664"/>
      <c r="EU570" s="664"/>
      <c r="EV570" s="664"/>
      <c r="EW570" s="664"/>
      <c r="EX570" s="664"/>
      <c r="EY570" s="666"/>
    </row>
    <row r="571" ht="52.5" customHeight="1">
      <c r="A571" s="661"/>
      <c r="B571" s="47"/>
      <c r="C571" s="663" t="s">
        <v>1018</v>
      </c>
      <c r="D571" s="664">
        <f>'3A 2025-2026 REPORTE CALIFICACI'!EK55</f>
        <v>0</v>
      </c>
      <c r="E571" s="664">
        <f>'3A 2025-2026 REPORTE CALIFICACI'!EL55</f>
        <v>0</v>
      </c>
      <c r="F571" s="664">
        <f>'3A 2025-2026 REPORTE CALIFICACI'!EM55</f>
        <v>0</v>
      </c>
      <c r="G571" s="665">
        <f>'3A 2025-2026 REPORTE CALIFICACI'!EN55</f>
        <v>0</v>
      </c>
      <c r="H571" s="664">
        <f>'3A 2025-2026 REPORTE CALIFICACI'!EO55</f>
        <v>0</v>
      </c>
      <c r="I571" s="664">
        <f>'3A 2025-2026 REPORTE CALIFICACI'!EP55</f>
        <v>0</v>
      </c>
      <c r="J571" s="664">
        <f>'3A 2025-2026 REPORTE CALIFICACI'!EQ55</f>
        <v>0</v>
      </c>
      <c r="K571" s="664">
        <f>'3A 2025-2026 REPORTE CALIFICACI'!ER55</f>
        <v>0</v>
      </c>
      <c r="L571" s="664">
        <f>'3A 2025-2026 REPORTE CALIFICACI'!ES55</f>
        <v>0</v>
      </c>
      <c r="M571" s="665">
        <f>'3A 2025-2026 REPORTE CALIFICACI'!ET55</f>
        <v>0</v>
      </c>
      <c r="N571" s="665">
        <f>'3A 2025-2026 REPORTE CALIFICACI'!EU55</f>
        <v>0</v>
      </c>
      <c r="O571" s="664">
        <f>'3A 2025-2026 REPORTE CALIFICACI'!EV55</f>
        <v>0</v>
      </c>
      <c r="P571" s="665">
        <f>'3A 2025-2026 REPORTE CALIFICACI'!EW55</f>
        <v>0</v>
      </c>
      <c r="Q571" s="665">
        <f>'3A 2025-2026 REPORTE CALIFICACI'!EX55</f>
        <v>0</v>
      </c>
      <c r="R571" s="665">
        <f>'3A 2025-2026 REPORTE CALIFICACI'!EY55</f>
        <v>0</v>
      </c>
      <c r="S571" s="665">
        <f>'3A 2025-2026 REPORTE CALIFICACI'!EZ55</f>
        <v>0</v>
      </c>
      <c r="T571" s="716">
        <f>'3A 2025-2026 REPORTE CALIFICACI'!FA55</f>
        <v>0</v>
      </c>
      <c r="U571" s="716">
        <f>'3A 2025-2026 REPORTE CALIFICACI'!FB55</f>
        <v>0</v>
      </c>
      <c r="V571" s="716">
        <f>'3A 2025-2026 REPORTE CALIFICACI'!FC55</f>
        <v>0</v>
      </c>
      <c r="W571" s="716">
        <f>'3A 2025-2026 REPORTE CALIFICACI'!FD55</f>
        <v>0</v>
      </c>
      <c r="X571" s="665">
        <f>'3A 2025-2026 REPORTE CALIFICACI'!FE55</f>
        <v>0</v>
      </c>
      <c r="Y571" s="717">
        <f>'3A 2025-2026 REPORTE CALIFICACI'!FF55</f>
        <v>0</v>
      </c>
      <c r="Z571" s="665">
        <f>'3A 2025-2026 REPORTE CALIFICACI'!FG55</f>
        <v>0</v>
      </c>
      <c r="AA571" s="665" t="str">
        <f>'3A 2025-2026 REPORTE CALIFICACI'!FH55</f>
        <v/>
      </c>
      <c r="AB571" s="665" t="str">
        <f>'3A 2025-2026 REPORTE CALIFICACI'!FI55</f>
        <v/>
      </c>
      <c r="AC571" s="665">
        <f>'3A 2025-2026 REPORTE CALIFICACI'!FJ55</f>
        <v>0</v>
      </c>
      <c r="AD571" s="665">
        <f>'3A 2025-2026 REPORTE CALIFICACI'!FK55</f>
        <v>0</v>
      </c>
      <c r="AE571" s="665" t="str">
        <f>'3A 2025-2026 REPORTE CALIFICACI'!FL55</f>
        <v/>
      </c>
      <c r="AF571" s="665" t="str">
        <f>'3A 2025-2026 REPORTE CALIFICACI'!FM55</f>
        <v/>
      </c>
      <c r="AG571" s="665">
        <f>'3A 2025-2026 REPORTE CALIFICACI'!FN55</f>
        <v>0</v>
      </c>
      <c r="AH571" s="664" t="str">
        <f>'3A 2025-2026 REPORTE CALIFICACI'!FO55</f>
        <v/>
      </c>
      <c r="AI571" s="665" t="str">
        <f>'3A 2025-2026 REPORTE CALIFICACI'!FP55</f>
        <v/>
      </c>
      <c r="AJ571" s="664" t="str">
        <f>'3A 2025-2026 REPORTE CALIFICACI'!FQ55</f>
        <v/>
      </c>
      <c r="AK571" s="664" t="str">
        <f>'3A 2025-2026 REPORTE CALIFICACI'!FR55</f>
        <v>R</v>
      </c>
      <c r="AL571" s="666"/>
      <c r="AM571" s="667"/>
      <c r="AN571" s="661"/>
      <c r="AO571" s="47"/>
      <c r="AP571" s="663" t="s">
        <v>1018</v>
      </c>
      <c r="AQ571" s="664" t="str">
        <f>'3A 2025-2026 REPORTE CALIFICACI'!EK153</f>
        <v/>
      </c>
      <c r="AR571" s="664" t="str">
        <f>'3A 2025-2026 REPORTE CALIFICACI'!EL153</f>
        <v/>
      </c>
      <c r="AS571" s="664" t="str">
        <f>'3A 2025-2026 REPORTE CALIFICACI'!EM153</f>
        <v/>
      </c>
      <c r="AT571" s="664" t="str">
        <f>'3A 2025-2026 REPORTE CALIFICACI'!EN153</f>
        <v/>
      </c>
      <c r="AU571" s="664" t="str">
        <f>'3A 2025-2026 REPORTE CALIFICACI'!EO153</f>
        <v/>
      </c>
      <c r="AV571" s="664" t="str">
        <f>'3A 2025-2026 REPORTE CALIFICACI'!EP153</f>
        <v/>
      </c>
      <c r="AW571" s="664" t="str">
        <f>'3A 2025-2026 REPORTE CALIFICACI'!EQ153</f>
        <v/>
      </c>
      <c r="AX571" s="664" t="str">
        <f>'3A 2025-2026 REPORTE CALIFICACI'!ER153</f>
        <v/>
      </c>
      <c r="AY571" s="664" t="str">
        <f>'3A 2025-2026 REPORTE CALIFICACI'!ES153</f>
        <v/>
      </c>
      <c r="AZ571" s="664" t="str">
        <f>'3A 2025-2026 REPORTE CALIFICACI'!ET153</f>
        <v/>
      </c>
      <c r="BA571" s="664" t="str">
        <f>'3A 2025-2026 REPORTE CALIFICACI'!EU153</f>
        <v/>
      </c>
      <c r="BB571" s="664" t="str">
        <f>'3A 2025-2026 REPORTE CALIFICACI'!EV153</f>
        <v/>
      </c>
      <c r="BC571" s="664" t="str">
        <f>'3A 2025-2026 REPORTE CALIFICACI'!EW153</f>
        <v/>
      </c>
      <c r="BD571" s="664" t="str">
        <f>'3A 2025-2026 REPORTE CALIFICACI'!EX153</f>
        <v/>
      </c>
      <c r="BE571" s="664" t="str">
        <f>'3A 2025-2026 REPORTE CALIFICACI'!EY153</f>
        <v/>
      </c>
      <c r="BF571" s="664" t="str">
        <f>'3A 2025-2026 REPORTE CALIFICACI'!EZ153</f>
        <v/>
      </c>
      <c r="BG571" s="664"/>
      <c r="BH571" s="664"/>
      <c r="BI571" s="664"/>
      <c r="BJ571" s="664"/>
      <c r="BK571" s="664"/>
      <c r="BL571" s="664"/>
      <c r="BM571" s="664"/>
      <c r="BN571" s="664"/>
      <c r="BO571" s="664"/>
      <c r="BP571" s="664"/>
      <c r="BQ571" s="664"/>
      <c r="BR571" s="664"/>
      <c r="BS571" s="664"/>
      <c r="BT571" s="664"/>
      <c r="BU571" s="664"/>
      <c r="BV571" s="664"/>
      <c r="BW571" s="664"/>
      <c r="BX571" s="664"/>
      <c r="BY571" s="666"/>
      <c r="BZ571" s="667"/>
      <c r="CA571" s="661"/>
      <c r="CB571" s="47"/>
      <c r="CC571" s="663" t="s">
        <v>1018</v>
      </c>
      <c r="CD571" s="664" t="str">
        <f>'3A 2025-2026 REPORTE CALIFICACI'!EK154</f>
        <v/>
      </c>
      <c r="CE571" s="664" t="str">
        <f>'3A 2025-2026 REPORTE CALIFICACI'!EL154</f>
        <v/>
      </c>
      <c r="CF571" s="664" t="str">
        <f>'3A 2025-2026 REPORTE CALIFICACI'!EM154</f>
        <v/>
      </c>
      <c r="CG571" s="664" t="str">
        <f>'3A 2025-2026 REPORTE CALIFICACI'!EN154</f>
        <v/>
      </c>
      <c r="CH571" s="664" t="str">
        <f>'3A 2025-2026 REPORTE CALIFICACI'!EO154</f>
        <v/>
      </c>
      <c r="CI571" s="664" t="str">
        <f>'3A 2025-2026 REPORTE CALIFICACI'!EP154</f>
        <v/>
      </c>
      <c r="CJ571" s="664" t="str">
        <f>'3A 2025-2026 REPORTE CALIFICACI'!EQ154</f>
        <v/>
      </c>
      <c r="CK571" s="664" t="str">
        <f>'3A 2025-2026 REPORTE CALIFICACI'!ER154</f>
        <v/>
      </c>
      <c r="CL571" s="664" t="str">
        <f>'3A 2025-2026 REPORTE CALIFICACI'!ES154</f>
        <v/>
      </c>
      <c r="CM571" s="664" t="str">
        <f>'3A 2025-2026 REPORTE CALIFICACI'!ET154</f>
        <v/>
      </c>
      <c r="CN571" s="664" t="str">
        <f>'3A 2025-2026 REPORTE CALIFICACI'!EU154</f>
        <v/>
      </c>
      <c r="CO571" s="664" t="str">
        <f>'3A 2025-2026 REPORTE CALIFICACI'!EV154</f>
        <v/>
      </c>
      <c r="CP571" s="664" t="str">
        <f>'3A 2025-2026 REPORTE CALIFICACI'!EW154</f>
        <v/>
      </c>
      <c r="CQ571" s="664" t="str">
        <f>'3A 2025-2026 REPORTE CALIFICACI'!EX154</f>
        <v/>
      </c>
      <c r="CR571" s="664" t="str">
        <f>'3A 2025-2026 REPORTE CALIFICACI'!EY154</f>
        <v/>
      </c>
      <c r="CS571" s="664" t="str">
        <f>'3A 2025-2026 REPORTE CALIFICACI'!EZ154</f>
        <v/>
      </c>
      <c r="CT571" s="664"/>
      <c r="CU571" s="664"/>
      <c r="CV571" s="664"/>
      <c r="CW571" s="664"/>
      <c r="CX571" s="664"/>
      <c r="CY571" s="664"/>
      <c r="CZ571" s="664"/>
      <c r="DA571" s="664"/>
      <c r="DB571" s="664"/>
      <c r="DC571" s="664"/>
      <c r="DD571" s="664"/>
      <c r="DE571" s="664"/>
      <c r="DF571" s="664"/>
      <c r="DG571" s="664"/>
      <c r="DH571" s="664"/>
      <c r="DI571" s="664"/>
      <c r="DJ571" s="664"/>
      <c r="DK571" s="664"/>
      <c r="DL571" s="666"/>
      <c r="DM571" s="667"/>
      <c r="DN571" s="661"/>
      <c r="DO571" s="47"/>
      <c r="DP571" s="663" t="s">
        <v>1018</v>
      </c>
      <c r="DQ571" s="664" t="str">
        <f>'3A 2025-2026 REPORTE CALIFICACI'!EK155</f>
        <v/>
      </c>
      <c r="DR571" s="664" t="str">
        <f>'3A 2025-2026 REPORTE CALIFICACI'!EL155</f>
        <v/>
      </c>
      <c r="DS571" s="664" t="str">
        <f>'3A 2025-2026 REPORTE CALIFICACI'!EM155</f>
        <v/>
      </c>
      <c r="DT571" s="664" t="str">
        <f>'3A 2025-2026 REPORTE CALIFICACI'!EN155</f>
        <v/>
      </c>
      <c r="DU571" s="664" t="str">
        <f>'3A 2025-2026 REPORTE CALIFICACI'!EO155</f>
        <v/>
      </c>
      <c r="DV571" s="664" t="str">
        <f>'3A 2025-2026 REPORTE CALIFICACI'!EP155</f>
        <v/>
      </c>
      <c r="DW571" s="664" t="str">
        <f>'3A 2025-2026 REPORTE CALIFICACI'!EQ155</f>
        <v/>
      </c>
      <c r="DX571" s="664" t="str">
        <f>'3A 2025-2026 REPORTE CALIFICACI'!ER155</f>
        <v/>
      </c>
      <c r="DY571" s="664" t="str">
        <f>'3A 2025-2026 REPORTE CALIFICACI'!ES155</f>
        <v/>
      </c>
      <c r="DZ571" s="664" t="str">
        <f>'3A 2025-2026 REPORTE CALIFICACI'!ET155</f>
        <v/>
      </c>
      <c r="EA571" s="664" t="str">
        <f>'3A 2025-2026 REPORTE CALIFICACI'!EU155</f>
        <v/>
      </c>
      <c r="EB571" s="664" t="str">
        <f>'3A 2025-2026 REPORTE CALIFICACI'!EV155</f>
        <v/>
      </c>
      <c r="EC571" s="664" t="str">
        <f>'3A 2025-2026 REPORTE CALIFICACI'!EW155</f>
        <v/>
      </c>
      <c r="ED571" s="664" t="str">
        <f>'3A 2025-2026 REPORTE CALIFICACI'!EX155</f>
        <v/>
      </c>
      <c r="EE571" s="664" t="str">
        <f>'3A 2025-2026 REPORTE CALIFICACI'!EY155</f>
        <v/>
      </c>
      <c r="EF571" s="664" t="str">
        <f>'3A 2025-2026 REPORTE CALIFICACI'!EZ155</f>
        <v/>
      </c>
      <c r="EG571" s="664"/>
      <c r="EH571" s="664"/>
      <c r="EI571" s="664"/>
      <c r="EJ571" s="664"/>
      <c r="EK571" s="664"/>
      <c r="EL571" s="664"/>
      <c r="EM571" s="664"/>
      <c r="EN571" s="664"/>
      <c r="EO571" s="664"/>
      <c r="EP571" s="664"/>
      <c r="EQ571" s="664"/>
      <c r="ER571" s="664"/>
      <c r="ES571" s="664"/>
      <c r="ET571" s="664"/>
      <c r="EU571" s="664"/>
      <c r="EV571" s="664"/>
      <c r="EW571" s="664"/>
      <c r="EX571" s="664"/>
      <c r="EY571" s="666"/>
    </row>
    <row r="572" ht="52.5" customHeight="1">
      <c r="A572" s="661"/>
      <c r="B572" s="47"/>
      <c r="C572" s="663" t="s">
        <v>1019</v>
      </c>
      <c r="D572" s="664">
        <f>'3A 2025-2026 REPORTE CALIFICACI'!FS55</f>
        <v>0</v>
      </c>
      <c r="E572" s="664">
        <f>'3A 2025-2026 REPORTE CALIFICACI'!FT55</f>
        <v>0</v>
      </c>
      <c r="F572" s="664">
        <f>'3A 2025-2026 REPORTE CALIFICACI'!FU55</f>
        <v>0</v>
      </c>
      <c r="G572" s="664">
        <f>'3A 2025-2026 REPORTE CALIFICACI'!FV55</f>
        <v>0</v>
      </c>
      <c r="H572" s="664">
        <f>'3A 2025-2026 REPORTE CALIFICACI'!FW55</f>
        <v>0</v>
      </c>
      <c r="I572" s="664">
        <f>'3A 2025-2026 REPORTE CALIFICACI'!FX55</f>
        <v>0</v>
      </c>
      <c r="J572" s="664">
        <f>'3A 2025-2026 REPORTE CALIFICACI'!FY55</f>
        <v>0</v>
      </c>
      <c r="K572" s="664">
        <f>'3A 2025-2026 REPORTE CALIFICACI'!FZ55</f>
        <v>0</v>
      </c>
      <c r="L572" s="664">
        <f>'3A 2025-2026 REPORTE CALIFICACI'!GA55</f>
        <v>0</v>
      </c>
      <c r="M572" s="664">
        <f>'3A 2025-2026 REPORTE CALIFICACI'!GB55</f>
        <v>0</v>
      </c>
      <c r="N572" s="664">
        <f>'3A 2025-2026 REPORTE CALIFICACI'!GC55</f>
        <v>0</v>
      </c>
      <c r="O572" s="664">
        <f>'3A 2025-2026 REPORTE CALIFICACI'!GD55</f>
        <v>0</v>
      </c>
      <c r="P572" s="664">
        <f>'3A 2025-2026 REPORTE CALIFICACI'!GE55</f>
        <v>0</v>
      </c>
      <c r="Q572" s="664">
        <f>'3A 2025-2026 REPORTE CALIFICACI'!GF55</f>
        <v>0</v>
      </c>
      <c r="R572" s="664">
        <f>'3A 2025-2026 REPORTE CALIFICACI'!GG55</f>
        <v>0</v>
      </c>
      <c r="S572" s="664">
        <f>'3A 2025-2026 REPORTE CALIFICACI'!GH55</f>
        <v>0</v>
      </c>
      <c r="T572" s="716">
        <f>'3A 2025-2026 REPORTE CALIFICACI'!GI55</f>
        <v>0</v>
      </c>
      <c r="U572" s="716">
        <f>'3A 2025-2026 REPORTE CALIFICACI'!GJ55</f>
        <v>0</v>
      </c>
      <c r="V572" s="716">
        <f>'3A 2025-2026 REPORTE CALIFICACI'!GK55</f>
        <v>0</v>
      </c>
      <c r="W572" s="716">
        <f>'3A 2025-2026 REPORTE CALIFICACI'!GL55</f>
        <v>0</v>
      </c>
      <c r="X572" s="665">
        <f>'3A 2025-2026 REPORTE CALIFICACI'!GM55</f>
        <v>0</v>
      </c>
      <c r="Y572" s="717">
        <f>'3A 2025-2026 REPORTE CALIFICACI'!GN55</f>
        <v>0</v>
      </c>
      <c r="Z572" s="665">
        <f>'3A 2025-2026 REPORTE CALIFICACI'!GO55</f>
        <v>0</v>
      </c>
      <c r="AA572" s="665" t="str">
        <f>'3A 2025-2026 REPORTE CALIFICACI'!GP55</f>
        <v/>
      </c>
      <c r="AB572" s="665" t="str">
        <f>'3A 2025-2026 REPORTE CALIFICACI'!GQ55</f>
        <v/>
      </c>
      <c r="AC572" s="665">
        <f>'3A 2025-2026 REPORTE CALIFICACI'!GR55</f>
        <v>0</v>
      </c>
      <c r="AD572" s="665">
        <f>'3A 2025-2026 REPORTE CALIFICACI'!GS55</f>
        <v>0</v>
      </c>
      <c r="AE572" s="665" t="str">
        <f>'3A 2025-2026 REPORTE CALIFICACI'!GT55</f>
        <v/>
      </c>
      <c r="AF572" s="665" t="str">
        <f>'3A 2025-2026 REPORTE CALIFICACI'!GU55</f>
        <v/>
      </c>
      <c r="AG572" s="665">
        <f>'3A 2025-2026 REPORTE CALIFICACI'!GV55</f>
        <v>0</v>
      </c>
      <c r="AH572" s="665">
        <f>'3A 2025-2026 REPORTE CALIFICACI'!GW55</f>
        <v>0</v>
      </c>
      <c r="AI572" s="665" t="str">
        <f>'3A 2025-2026 REPORTE CALIFICACI'!GX55</f>
        <v/>
      </c>
      <c r="AJ572" s="664" t="str">
        <f>'3A 2025-2026 REPORTE CALIFICACI'!GY55</f>
        <v/>
      </c>
      <c r="AK572" s="664" t="str">
        <f>'3A 2025-2026 REPORTE CALIFICACI'!GZ55</f>
        <v>R</v>
      </c>
      <c r="AL572" s="666"/>
      <c r="AM572" s="667"/>
      <c r="AN572" s="661"/>
      <c r="AO572" s="47"/>
      <c r="AP572" s="663" t="s">
        <v>1019</v>
      </c>
      <c r="AQ572" s="664" t="str">
        <f>'3A 2025-2026 REPORTE CALIFICACI'!FS153</f>
        <v/>
      </c>
      <c r="AR572" s="664" t="str">
        <f>'3A 2025-2026 REPORTE CALIFICACI'!FT153</f>
        <v/>
      </c>
      <c r="AS572" s="664" t="str">
        <f>'3A 2025-2026 REPORTE CALIFICACI'!FU153</f>
        <v/>
      </c>
      <c r="AT572" s="664" t="str">
        <f>'3A 2025-2026 REPORTE CALIFICACI'!FV153</f>
        <v/>
      </c>
      <c r="AU572" s="664" t="str">
        <f>'3A 2025-2026 REPORTE CALIFICACI'!FW153</f>
        <v/>
      </c>
      <c r="AV572" s="664" t="str">
        <f>'3A 2025-2026 REPORTE CALIFICACI'!FX153</f>
        <v/>
      </c>
      <c r="AW572" s="664" t="str">
        <f>'3A 2025-2026 REPORTE CALIFICACI'!FY153</f>
        <v/>
      </c>
      <c r="AX572" s="664" t="str">
        <f>'3A 2025-2026 REPORTE CALIFICACI'!FZ153</f>
        <v/>
      </c>
      <c r="AY572" s="664" t="str">
        <f>'3A 2025-2026 REPORTE CALIFICACI'!GA153</f>
        <v/>
      </c>
      <c r="AZ572" s="664" t="str">
        <f>'3A 2025-2026 REPORTE CALIFICACI'!GB153</f>
        <v/>
      </c>
      <c r="BA572" s="664" t="str">
        <f>'3A 2025-2026 REPORTE CALIFICACI'!GC153</f>
        <v/>
      </c>
      <c r="BB572" s="664" t="str">
        <f>'3A 2025-2026 REPORTE CALIFICACI'!GD153</f>
        <v/>
      </c>
      <c r="BC572" s="664" t="str">
        <f>'3A 2025-2026 REPORTE CALIFICACI'!GE153</f>
        <v/>
      </c>
      <c r="BD572" s="664" t="str">
        <f>'3A 2025-2026 REPORTE CALIFICACI'!GF153</f>
        <v/>
      </c>
      <c r="BE572" s="664" t="str">
        <f>'3A 2025-2026 REPORTE CALIFICACI'!GG153</f>
        <v/>
      </c>
      <c r="BF572" s="664" t="str">
        <f>'3A 2025-2026 REPORTE CALIFICACI'!GH153</f>
        <v/>
      </c>
      <c r="BG572" s="664"/>
      <c r="BH572" s="664"/>
      <c r="BI572" s="664"/>
      <c r="BJ572" s="664"/>
      <c r="BK572" s="664"/>
      <c r="BL572" s="664"/>
      <c r="BM572" s="664"/>
      <c r="BN572" s="664"/>
      <c r="BO572" s="664"/>
      <c r="BP572" s="664"/>
      <c r="BQ572" s="664"/>
      <c r="BR572" s="664"/>
      <c r="BS572" s="664"/>
      <c r="BT572" s="664"/>
      <c r="BU572" s="664"/>
      <c r="BV572" s="664"/>
      <c r="BW572" s="664"/>
      <c r="BX572" s="664"/>
      <c r="BY572" s="666"/>
      <c r="BZ572" s="667"/>
      <c r="CA572" s="661"/>
      <c r="CB572" s="47"/>
      <c r="CC572" s="663" t="s">
        <v>1019</v>
      </c>
      <c r="CD572" s="664" t="str">
        <f>'3A 2025-2026 REPORTE CALIFICACI'!FS154</f>
        <v/>
      </c>
      <c r="CE572" s="664" t="str">
        <f>'3A 2025-2026 REPORTE CALIFICACI'!FT154</f>
        <v/>
      </c>
      <c r="CF572" s="664" t="str">
        <f>'3A 2025-2026 REPORTE CALIFICACI'!FU154</f>
        <v/>
      </c>
      <c r="CG572" s="664" t="str">
        <f>'3A 2025-2026 REPORTE CALIFICACI'!FV154</f>
        <v/>
      </c>
      <c r="CH572" s="664" t="str">
        <f>'3A 2025-2026 REPORTE CALIFICACI'!FW154</f>
        <v/>
      </c>
      <c r="CI572" s="664" t="str">
        <f>'3A 2025-2026 REPORTE CALIFICACI'!FX154</f>
        <v/>
      </c>
      <c r="CJ572" s="664" t="str">
        <f>'3A 2025-2026 REPORTE CALIFICACI'!FY154</f>
        <v/>
      </c>
      <c r="CK572" s="664" t="str">
        <f>'3A 2025-2026 REPORTE CALIFICACI'!FZ154</f>
        <v/>
      </c>
      <c r="CL572" s="664" t="str">
        <f>'3A 2025-2026 REPORTE CALIFICACI'!GA154</f>
        <v/>
      </c>
      <c r="CM572" s="664" t="str">
        <f>'3A 2025-2026 REPORTE CALIFICACI'!GB154</f>
        <v/>
      </c>
      <c r="CN572" s="664" t="str">
        <f>'3A 2025-2026 REPORTE CALIFICACI'!GC154</f>
        <v/>
      </c>
      <c r="CO572" s="664" t="str">
        <f>'3A 2025-2026 REPORTE CALIFICACI'!GD154</f>
        <v/>
      </c>
      <c r="CP572" s="664" t="str">
        <f>'3A 2025-2026 REPORTE CALIFICACI'!GE154</f>
        <v/>
      </c>
      <c r="CQ572" s="664" t="str">
        <f>'3A 2025-2026 REPORTE CALIFICACI'!GF154</f>
        <v/>
      </c>
      <c r="CR572" s="664" t="str">
        <f>'3A 2025-2026 REPORTE CALIFICACI'!GG154</f>
        <v/>
      </c>
      <c r="CS572" s="664" t="str">
        <f>'3A 2025-2026 REPORTE CALIFICACI'!GH154</f>
        <v/>
      </c>
      <c r="CT572" s="664"/>
      <c r="CU572" s="664"/>
      <c r="CV572" s="664"/>
      <c r="CW572" s="664"/>
      <c r="CX572" s="664"/>
      <c r="CY572" s="664"/>
      <c r="CZ572" s="664"/>
      <c r="DA572" s="664"/>
      <c r="DB572" s="664"/>
      <c r="DC572" s="664"/>
      <c r="DD572" s="664"/>
      <c r="DE572" s="664"/>
      <c r="DF572" s="664"/>
      <c r="DG572" s="664"/>
      <c r="DH572" s="664"/>
      <c r="DI572" s="664"/>
      <c r="DJ572" s="664"/>
      <c r="DK572" s="664"/>
      <c r="DL572" s="666"/>
      <c r="DM572" s="667"/>
      <c r="DN572" s="661"/>
      <c r="DO572" s="47"/>
      <c r="DP572" s="663" t="s">
        <v>1019</v>
      </c>
      <c r="DQ572" s="664" t="str">
        <f>'3A 2025-2026 REPORTE CALIFICACI'!FS155</f>
        <v/>
      </c>
      <c r="DR572" s="664" t="str">
        <f>'3A 2025-2026 REPORTE CALIFICACI'!FT155</f>
        <v/>
      </c>
      <c r="DS572" s="664" t="str">
        <f>'3A 2025-2026 REPORTE CALIFICACI'!FU155</f>
        <v/>
      </c>
      <c r="DT572" s="664" t="str">
        <f>'3A 2025-2026 REPORTE CALIFICACI'!FV155</f>
        <v/>
      </c>
      <c r="DU572" s="664" t="str">
        <f>'3A 2025-2026 REPORTE CALIFICACI'!FW155</f>
        <v/>
      </c>
      <c r="DV572" s="664" t="str">
        <f>'3A 2025-2026 REPORTE CALIFICACI'!FX155</f>
        <v/>
      </c>
      <c r="DW572" s="664" t="str">
        <f>'3A 2025-2026 REPORTE CALIFICACI'!FY155</f>
        <v/>
      </c>
      <c r="DX572" s="664" t="str">
        <f>'3A 2025-2026 REPORTE CALIFICACI'!FZ155</f>
        <v/>
      </c>
      <c r="DY572" s="664" t="str">
        <f>'3A 2025-2026 REPORTE CALIFICACI'!GA155</f>
        <v/>
      </c>
      <c r="DZ572" s="664" t="str">
        <f>'3A 2025-2026 REPORTE CALIFICACI'!GB155</f>
        <v/>
      </c>
      <c r="EA572" s="664" t="str">
        <f>'3A 2025-2026 REPORTE CALIFICACI'!GC155</f>
        <v/>
      </c>
      <c r="EB572" s="664" t="str">
        <f>'3A 2025-2026 REPORTE CALIFICACI'!GD155</f>
        <v/>
      </c>
      <c r="EC572" s="664" t="str">
        <f>'3A 2025-2026 REPORTE CALIFICACI'!GE155</f>
        <v/>
      </c>
      <c r="ED572" s="664" t="str">
        <f>'3A 2025-2026 REPORTE CALIFICACI'!GF155</f>
        <v/>
      </c>
      <c r="EE572" s="664" t="str">
        <f>'3A 2025-2026 REPORTE CALIFICACI'!GG155</f>
        <v/>
      </c>
      <c r="EF572" s="664" t="str">
        <f>'3A 2025-2026 REPORTE CALIFICACI'!GH155</f>
        <v/>
      </c>
      <c r="EG572" s="664"/>
      <c r="EH572" s="664"/>
      <c r="EI572" s="664"/>
      <c r="EJ572" s="664"/>
      <c r="EK572" s="664"/>
      <c r="EL572" s="664"/>
      <c r="EM572" s="664"/>
      <c r="EN572" s="664"/>
      <c r="EO572" s="664"/>
      <c r="EP572" s="664"/>
      <c r="EQ572" s="664"/>
      <c r="ER572" s="664"/>
      <c r="ES572" s="664"/>
      <c r="ET572" s="664"/>
      <c r="EU572" s="664"/>
      <c r="EV572" s="664"/>
      <c r="EW572" s="664"/>
      <c r="EX572" s="664"/>
      <c r="EY572" s="666"/>
    </row>
    <row r="573" ht="52.5" customHeight="1">
      <c r="A573" s="661"/>
      <c r="B573" s="47"/>
      <c r="C573" s="663" t="s">
        <v>1020</v>
      </c>
      <c r="D573" s="664">
        <f>'3A 2025-2026 REPORTE CALIFICACI'!HA55</f>
        <v>0</v>
      </c>
      <c r="E573" s="664">
        <f>'3A 2025-2026 REPORTE CALIFICACI'!HB55</f>
        <v>0</v>
      </c>
      <c r="F573" s="664">
        <f>'3A 2025-2026 REPORTE CALIFICACI'!HC55</f>
        <v>0</v>
      </c>
      <c r="G573" s="664">
        <f>'3A 2025-2026 REPORTE CALIFICACI'!HD55</f>
        <v>0</v>
      </c>
      <c r="H573" s="664">
        <f>'3A 2025-2026 REPORTE CALIFICACI'!HE55</f>
        <v>0</v>
      </c>
      <c r="I573" s="664">
        <f>'3A 2025-2026 REPORTE CALIFICACI'!HF55</f>
        <v>0</v>
      </c>
      <c r="J573" s="664">
        <f>'3A 2025-2026 REPORTE CALIFICACI'!HG55</f>
        <v>0</v>
      </c>
      <c r="K573" s="664">
        <f>'3A 2025-2026 REPORTE CALIFICACI'!HH55</f>
        <v>0</v>
      </c>
      <c r="L573" s="664">
        <f>'3A 2025-2026 REPORTE CALIFICACI'!HI55</f>
        <v>0</v>
      </c>
      <c r="M573" s="664">
        <f>'3A 2025-2026 REPORTE CALIFICACI'!HJ55</f>
        <v>0</v>
      </c>
      <c r="N573" s="664">
        <f>'3A 2025-2026 REPORTE CALIFICACI'!HK55</f>
        <v>0</v>
      </c>
      <c r="O573" s="664">
        <f>'3A 2025-2026 REPORTE CALIFICACI'!HL55</f>
        <v>0</v>
      </c>
      <c r="P573" s="664">
        <f>'3A 2025-2026 REPORTE CALIFICACI'!HM55</f>
        <v>0</v>
      </c>
      <c r="Q573" s="664">
        <f>'3A 2025-2026 REPORTE CALIFICACI'!HN55</f>
        <v>0</v>
      </c>
      <c r="R573" s="664">
        <f>'3A 2025-2026 REPORTE CALIFICACI'!HO55</f>
        <v>0</v>
      </c>
      <c r="S573" s="664">
        <f>'3A 2025-2026 REPORTE CALIFICACI'!HP55</f>
        <v>0</v>
      </c>
      <c r="T573" s="716">
        <f>'3A 2025-2026 REPORTE CALIFICACI'!HQ55</f>
        <v>0</v>
      </c>
      <c r="U573" s="716">
        <f>'3A 2025-2026 REPORTE CALIFICACI'!HR55</f>
        <v>0</v>
      </c>
      <c r="V573" s="716">
        <f>'3A 2025-2026 REPORTE CALIFICACI'!HS55</f>
        <v>0</v>
      </c>
      <c r="W573" s="716">
        <f>'3A 2025-2026 REPORTE CALIFICACI'!HT55</f>
        <v>0</v>
      </c>
      <c r="X573" s="665">
        <f>'3A 2025-2026 REPORTE CALIFICACI'!HU55</f>
        <v>0</v>
      </c>
      <c r="Y573" s="717">
        <f>'3A 2025-2026 REPORTE CALIFICACI'!HV55</f>
        <v>0</v>
      </c>
      <c r="Z573" s="665">
        <f>'3A 2025-2026 REPORTE CALIFICACI'!HW55</f>
        <v>0</v>
      </c>
      <c r="AA573" s="665" t="str">
        <f>'3A 2025-2026 REPORTE CALIFICACI'!HX55</f>
        <v/>
      </c>
      <c r="AB573" s="665" t="str">
        <f>'3A 2025-2026 REPORTE CALIFICACI'!HY55</f>
        <v/>
      </c>
      <c r="AC573" s="665">
        <f>'3A 2025-2026 REPORTE CALIFICACI'!HZ55</f>
        <v>0</v>
      </c>
      <c r="AD573" s="665">
        <f>'3A 2025-2026 REPORTE CALIFICACI'!IA55</f>
        <v>0</v>
      </c>
      <c r="AE573" s="665" t="str">
        <f>'3A 2025-2026 REPORTE CALIFICACI'!IB55</f>
        <v/>
      </c>
      <c r="AF573" s="665" t="str">
        <f>'3A 2025-2026 REPORTE CALIFICACI'!IC55</f>
        <v/>
      </c>
      <c r="AG573" s="665">
        <f>'3A 2025-2026 REPORTE CALIFICACI'!ID55</f>
        <v>0</v>
      </c>
      <c r="AH573" s="664" t="str">
        <f>'3A 2025-2026 REPORTE CALIFICACI'!IE55</f>
        <v/>
      </c>
      <c r="AI573" s="665" t="str">
        <f>'3A 2025-2026 REPORTE CALIFICACI'!IF55</f>
        <v/>
      </c>
      <c r="AJ573" s="664" t="str">
        <f>'3A 2025-2026 REPORTE CALIFICACI'!IG55</f>
        <v/>
      </c>
      <c r="AK573" s="664" t="str">
        <f>'3A 2025-2026 REPORTE CALIFICACI'!IH55</f>
        <v>R</v>
      </c>
      <c r="AL573" s="666"/>
      <c r="AM573" s="667"/>
      <c r="AN573" s="661"/>
      <c r="AO573" s="47"/>
      <c r="AP573" s="663" t="s">
        <v>1020</v>
      </c>
      <c r="AQ573" s="664" t="str">
        <f>'3A 2025-2026 REPORTE CALIFICACI'!HA153</f>
        <v/>
      </c>
      <c r="AR573" s="664" t="str">
        <f>'3A 2025-2026 REPORTE CALIFICACI'!HB153</f>
        <v/>
      </c>
      <c r="AS573" s="664" t="str">
        <f>'3A 2025-2026 REPORTE CALIFICACI'!HC153</f>
        <v/>
      </c>
      <c r="AT573" s="664" t="str">
        <f>'3A 2025-2026 REPORTE CALIFICACI'!HD153</f>
        <v/>
      </c>
      <c r="AU573" s="664" t="str">
        <f>'3A 2025-2026 REPORTE CALIFICACI'!HE153</f>
        <v/>
      </c>
      <c r="AV573" s="664" t="str">
        <f>'3A 2025-2026 REPORTE CALIFICACI'!HF153</f>
        <v/>
      </c>
      <c r="AW573" s="664" t="str">
        <f>'3A 2025-2026 REPORTE CALIFICACI'!HG153</f>
        <v/>
      </c>
      <c r="AX573" s="664" t="str">
        <f>'3A 2025-2026 REPORTE CALIFICACI'!HH153</f>
        <v/>
      </c>
      <c r="AY573" s="664" t="str">
        <f>'3A 2025-2026 REPORTE CALIFICACI'!HI153</f>
        <v/>
      </c>
      <c r="AZ573" s="664" t="str">
        <f>'3A 2025-2026 REPORTE CALIFICACI'!HJ153</f>
        <v/>
      </c>
      <c r="BA573" s="664" t="str">
        <f>'3A 2025-2026 REPORTE CALIFICACI'!HK153</f>
        <v/>
      </c>
      <c r="BB573" s="664" t="str">
        <f>'3A 2025-2026 REPORTE CALIFICACI'!HL153</f>
        <v/>
      </c>
      <c r="BC573" s="664" t="str">
        <f>'3A 2025-2026 REPORTE CALIFICACI'!HM153</f>
        <v/>
      </c>
      <c r="BD573" s="664" t="str">
        <f>'3A 2025-2026 REPORTE CALIFICACI'!HN153</f>
        <v/>
      </c>
      <c r="BE573" s="664" t="str">
        <f>'3A 2025-2026 REPORTE CALIFICACI'!HO153</f>
        <v/>
      </c>
      <c r="BF573" s="664" t="str">
        <f>'3A 2025-2026 REPORTE CALIFICACI'!HP153</f>
        <v/>
      </c>
      <c r="BG573" s="664"/>
      <c r="BH573" s="664"/>
      <c r="BI573" s="664"/>
      <c r="BJ573" s="664"/>
      <c r="BK573" s="664"/>
      <c r="BL573" s="664"/>
      <c r="BM573" s="664"/>
      <c r="BN573" s="664"/>
      <c r="BO573" s="664"/>
      <c r="BP573" s="664"/>
      <c r="BQ573" s="664"/>
      <c r="BR573" s="664"/>
      <c r="BS573" s="664"/>
      <c r="BT573" s="664"/>
      <c r="BU573" s="664"/>
      <c r="BV573" s="664"/>
      <c r="BW573" s="664"/>
      <c r="BX573" s="664"/>
      <c r="BY573" s="666"/>
      <c r="BZ573" s="667"/>
      <c r="CA573" s="661"/>
      <c r="CB573" s="47"/>
      <c r="CC573" s="663" t="s">
        <v>1020</v>
      </c>
      <c r="CD573" s="664" t="str">
        <f>'3A 2025-2026 REPORTE CALIFICACI'!HA154</f>
        <v/>
      </c>
      <c r="CE573" s="664" t="str">
        <f>'3A 2025-2026 REPORTE CALIFICACI'!HB154</f>
        <v/>
      </c>
      <c r="CF573" s="664" t="str">
        <f>'3A 2025-2026 REPORTE CALIFICACI'!HC154</f>
        <v/>
      </c>
      <c r="CG573" s="664" t="str">
        <f>'3A 2025-2026 REPORTE CALIFICACI'!HD154</f>
        <v/>
      </c>
      <c r="CH573" s="664" t="str">
        <f>'3A 2025-2026 REPORTE CALIFICACI'!HE154</f>
        <v/>
      </c>
      <c r="CI573" s="664" t="str">
        <f>'3A 2025-2026 REPORTE CALIFICACI'!HF154</f>
        <v/>
      </c>
      <c r="CJ573" s="664" t="str">
        <f>'3A 2025-2026 REPORTE CALIFICACI'!HG154</f>
        <v/>
      </c>
      <c r="CK573" s="664" t="str">
        <f>'3A 2025-2026 REPORTE CALIFICACI'!HH154</f>
        <v/>
      </c>
      <c r="CL573" s="664" t="str">
        <f>'3A 2025-2026 REPORTE CALIFICACI'!HI154</f>
        <v/>
      </c>
      <c r="CM573" s="664" t="str">
        <f>'3A 2025-2026 REPORTE CALIFICACI'!HJ154</f>
        <v/>
      </c>
      <c r="CN573" s="664" t="str">
        <f>'3A 2025-2026 REPORTE CALIFICACI'!HK154</f>
        <v/>
      </c>
      <c r="CO573" s="664" t="str">
        <f>'3A 2025-2026 REPORTE CALIFICACI'!HL154</f>
        <v/>
      </c>
      <c r="CP573" s="664" t="str">
        <f>'3A 2025-2026 REPORTE CALIFICACI'!HM154</f>
        <v/>
      </c>
      <c r="CQ573" s="664" t="str">
        <f>'3A 2025-2026 REPORTE CALIFICACI'!HN154</f>
        <v/>
      </c>
      <c r="CR573" s="664" t="str">
        <f>'3A 2025-2026 REPORTE CALIFICACI'!HO154</f>
        <v/>
      </c>
      <c r="CS573" s="664" t="str">
        <f>'3A 2025-2026 REPORTE CALIFICACI'!HP154</f>
        <v/>
      </c>
      <c r="CT573" s="664"/>
      <c r="CU573" s="664"/>
      <c r="CV573" s="664"/>
      <c r="CW573" s="664"/>
      <c r="CX573" s="664"/>
      <c r="CY573" s="664"/>
      <c r="CZ573" s="664"/>
      <c r="DA573" s="664"/>
      <c r="DB573" s="664"/>
      <c r="DC573" s="664"/>
      <c r="DD573" s="664"/>
      <c r="DE573" s="664"/>
      <c r="DF573" s="664"/>
      <c r="DG573" s="664"/>
      <c r="DH573" s="664"/>
      <c r="DI573" s="664"/>
      <c r="DJ573" s="664"/>
      <c r="DK573" s="664"/>
      <c r="DL573" s="666"/>
      <c r="DM573" s="667"/>
      <c r="DN573" s="661"/>
      <c r="DO573" s="47"/>
      <c r="DP573" s="663" t="s">
        <v>1020</v>
      </c>
      <c r="DQ573" s="664" t="str">
        <f>'3A 2025-2026 REPORTE CALIFICACI'!HA155</f>
        <v/>
      </c>
      <c r="DR573" s="664" t="str">
        <f>'3A 2025-2026 REPORTE CALIFICACI'!HB155</f>
        <v/>
      </c>
      <c r="DS573" s="664" t="str">
        <f>'3A 2025-2026 REPORTE CALIFICACI'!HC155</f>
        <v/>
      </c>
      <c r="DT573" s="664" t="str">
        <f>'3A 2025-2026 REPORTE CALIFICACI'!HD155</f>
        <v/>
      </c>
      <c r="DU573" s="664" t="str">
        <f>'3A 2025-2026 REPORTE CALIFICACI'!HE155</f>
        <v/>
      </c>
      <c r="DV573" s="664" t="str">
        <f>'3A 2025-2026 REPORTE CALIFICACI'!HF155</f>
        <v/>
      </c>
      <c r="DW573" s="664" t="str">
        <f>'3A 2025-2026 REPORTE CALIFICACI'!HG155</f>
        <v/>
      </c>
      <c r="DX573" s="664" t="str">
        <f>'3A 2025-2026 REPORTE CALIFICACI'!HH155</f>
        <v/>
      </c>
      <c r="DY573" s="664" t="str">
        <f>'3A 2025-2026 REPORTE CALIFICACI'!HI155</f>
        <v/>
      </c>
      <c r="DZ573" s="664" t="str">
        <f>'3A 2025-2026 REPORTE CALIFICACI'!HJ155</f>
        <v/>
      </c>
      <c r="EA573" s="664" t="str">
        <f>'3A 2025-2026 REPORTE CALIFICACI'!HK155</f>
        <v/>
      </c>
      <c r="EB573" s="664" t="str">
        <f>'3A 2025-2026 REPORTE CALIFICACI'!HL155</f>
        <v/>
      </c>
      <c r="EC573" s="664" t="str">
        <f>'3A 2025-2026 REPORTE CALIFICACI'!HM155</f>
        <v/>
      </c>
      <c r="ED573" s="664" t="str">
        <f>'3A 2025-2026 REPORTE CALIFICACI'!HN155</f>
        <v/>
      </c>
      <c r="EE573" s="664" t="str">
        <f>'3A 2025-2026 REPORTE CALIFICACI'!HO155</f>
        <v/>
      </c>
      <c r="EF573" s="664" t="str">
        <f>'3A 2025-2026 REPORTE CALIFICACI'!HP155</f>
        <v/>
      </c>
      <c r="EG573" s="664"/>
      <c r="EH573" s="664"/>
      <c r="EI573" s="664"/>
      <c r="EJ573" s="664"/>
      <c r="EK573" s="664"/>
      <c r="EL573" s="664"/>
      <c r="EM573" s="664"/>
      <c r="EN573" s="664"/>
      <c r="EO573" s="664"/>
      <c r="EP573" s="664"/>
      <c r="EQ573" s="664"/>
      <c r="ER573" s="664"/>
      <c r="ES573" s="664"/>
      <c r="ET573" s="664"/>
      <c r="EU573" s="664"/>
      <c r="EV573" s="664"/>
      <c r="EW573" s="664"/>
      <c r="EX573" s="664"/>
      <c r="EY573" s="666"/>
    </row>
    <row r="574" ht="52.5" customHeight="1">
      <c r="A574" s="661"/>
      <c r="B574" s="47"/>
      <c r="C574" s="663" t="s">
        <v>1021</v>
      </c>
      <c r="D574" s="664">
        <f>'3A 2025-2026 REPORTE CALIFICACI'!II55</f>
        <v>0</v>
      </c>
      <c r="E574" s="664">
        <f>'3A 2025-2026 REPORTE CALIFICACI'!IJ55</f>
        <v>0</v>
      </c>
      <c r="F574" s="664">
        <f>'3A 2025-2026 REPORTE CALIFICACI'!IK55</f>
        <v>0</v>
      </c>
      <c r="G574" s="664">
        <f>'3A 2025-2026 REPORTE CALIFICACI'!IL55</f>
        <v>0</v>
      </c>
      <c r="H574" s="664">
        <f>'3A 2025-2026 REPORTE CALIFICACI'!IM55</f>
        <v>0</v>
      </c>
      <c r="I574" s="664">
        <f>'3A 2025-2026 REPORTE CALIFICACI'!IN55</f>
        <v>0</v>
      </c>
      <c r="J574" s="664">
        <f>'3A 2025-2026 REPORTE CALIFICACI'!IO55</f>
        <v>0</v>
      </c>
      <c r="K574" s="664">
        <f>'3A 2025-2026 REPORTE CALIFICACI'!IP55</f>
        <v>0</v>
      </c>
      <c r="L574" s="664">
        <f>'3A 2025-2026 REPORTE CALIFICACI'!IQ55</f>
        <v>0</v>
      </c>
      <c r="M574" s="664">
        <f>'3A 2025-2026 REPORTE CALIFICACI'!IR55</f>
        <v>0</v>
      </c>
      <c r="N574" s="664">
        <f>'3A 2025-2026 REPORTE CALIFICACI'!IS55</f>
        <v>0</v>
      </c>
      <c r="O574" s="664">
        <f>'3A 2025-2026 REPORTE CALIFICACI'!IT55</f>
        <v>0</v>
      </c>
      <c r="P574" s="664">
        <f>'3A 2025-2026 REPORTE CALIFICACI'!IU55</f>
        <v>0</v>
      </c>
      <c r="Q574" s="664">
        <f>'3A 2025-2026 REPORTE CALIFICACI'!IV55</f>
        <v>0</v>
      </c>
      <c r="R574" s="664">
        <f>'3A 2025-2026 REPORTE CALIFICACI'!IW55</f>
        <v>0</v>
      </c>
      <c r="S574" s="664">
        <f>'3A 2025-2026 REPORTE CALIFICACI'!IX55</f>
        <v>0</v>
      </c>
      <c r="T574" s="716">
        <f>'3A 2025-2026 REPORTE CALIFICACI'!IY55</f>
        <v>0</v>
      </c>
      <c r="U574" s="716">
        <f>'3A 2025-2026 REPORTE CALIFICACI'!IZ55</f>
        <v>0</v>
      </c>
      <c r="V574" s="716">
        <f>'3A 2025-2026 REPORTE CALIFICACI'!JA55</f>
        <v>0</v>
      </c>
      <c r="W574" s="716">
        <f>'3A 2025-2026 REPORTE CALIFICACI'!JB55</f>
        <v>0</v>
      </c>
      <c r="X574" s="665">
        <f>'3A 2025-2026 REPORTE CALIFICACI'!JC55</f>
        <v>0</v>
      </c>
      <c r="Y574" s="717">
        <f>'3A 2025-2026 REPORTE CALIFICACI'!JD55</f>
        <v>0</v>
      </c>
      <c r="Z574" s="665">
        <f>'3A 2025-2026 REPORTE CALIFICACI'!JE55</f>
        <v>0</v>
      </c>
      <c r="AA574" s="665" t="str">
        <f>'3A 2025-2026 REPORTE CALIFICACI'!JF55</f>
        <v/>
      </c>
      <c r="AB574" s="665" t="str">
        <f>'3A 2025-2026 REPORTE CALIFICACI'!JG55</f>
        <v/>
      </c>
      <c r="AC574" s="665">
        <f>'3A 2025-2026 REPORTE CALIFICACI'!JH55</f>
        <v>0</v>
      </c>
      <c r="AD574" s="665">
        <f>'3A 2025-2026 REPORTE CALIFICACI'!JI55</f>
        <v>0</v>
      </c>
      <c r="AE574" s="665" t="str">
        <f>'3A 2025-2026 REPORTE CALIFICACI'!JJ55</f>
        <v/>
      </c>
      <c r="AF574" s="665" t="str">
        <f>'3A 2025-2026 REPORTE CALIFICACI'!JK55</f>
        <v/>
      </c>
      <c r="AG574" s="665">
        <f>'3A 2025-2026 REPORTE CALIFICACI'!JL55</f>
        <v>0</v>
      </c>
      <c r="AH574" s="664" t="str">
        <f>'3A 2025-2026 REPORTE CALIFICACI'!JM55</f>
        <v/>
      </c>
      <c r="AI574" s="665" t="str">
        <f>'3A 2025-2026 REPORTE CALIFICACI'!JN55</f>
        <v/>
      </c>
      <c r="AJ574" s="664" t="str">
        <f>'3A 2025-2026 REPORTE CALIFICACI'!JO55</f>
        <v/>
      </c>
      <c r="AK574" s="664" t="str">
        <f>'3A 2025-2026 REPORTE CALIFICACI'!JP55</f>
        <v>R</v>
      </c>
      <c r="AL574" s="666"/>
      <c r="AM574" s="667"/>
      <c r="AN574" s="661"/>
      <c r="AO574" s="47"/>
      <c r="AP574" s="663" t="s">
        <v>1021</v>
      </c>
      <c r="AQ574" s="664" t="str">
        <f>'3A 2025-2026 REPORTE CALIFICACI'!II153</f>
        <v/>
      </c>
      <c r="AR574" s="664" t="str">
        <f>'3A 2025-2026 REPORTE CALIFICACI'!IJ153</f>
        <v/>
      </c>
      <c r="AS574" s="664" t="str">
        <f>'3A 2025-2026 REPORTE CALIFICACI'!IK153</f>
        <v/>
      </c>
      <c r="AT574" s="664" t="str">
        <f>'3A 2025-2026 REPORTE CALIFICACI'!IL153</f>
        <v/>
      </c>
      <c r="AU574" s="664" t="str">
        <f>'3A 2025-2026 REPORTE CALIFICACI'!IM153</f>
        <v/>
      </c>
      <c r="AV574" s="664" t="str">
        <f>'3A 2025-2026 REPORTE CALIFICACI'!IN153</f>
        <v/>
      </c>
      <c r="AW574" s="664" t="str">
        <f>'3A 2025-2026 REPORTE CALIFICACI'!IO153</f>
        <v/>
      </c>
      <c r="AX574" s="664" t="str">
        <f>'3A 2025-2026 REPORTE CALIFICACI'!IP153</f>
        <v/>
      </c>
      <c r="AY574" s="664" t="str">
        <f>'3A 2025-2026 REPORTE CALIFICACI'!IQ153</f>
        <v/>
      </c>
      <c r="AZ574" s="664" t="str">
        <f>'3A 2025-2026 REPORTE CALIFICACI'!IR153</f>
        <v/>
      </c>
      <c r="BA574" s="664" t="str">
        <f>'3A 2025-2026 REPORTE CALIFICACI'!IS153</f>
        <v/>
      </c>
      <c r="BB574" s="664" t="str">
        <f>'3A 2025-2026 REPORTE CALIFICACI'!IT153</f>
        <v/>
      </c>
      <c r="BC574" s="664" t="str">
        <f>'3A 2025-2026 REPORTE CALIFICACI'!IU153</f>
        <v/>
      </c>
      <c r="BD574" s="664" t="str">
        <f>'3A 2025-2026 REPORTE CALIFICACI'!IV153</f>
        <v/>
      </c>
      <c r="BE574" s="664" t="str">
        <f>'3A 2025-2026 REPORTE CALIFICACI'!IW153</f>
        <v/>
      </c>
      <c r="BF574" s="664" t="str">
        <f>'3A 2025-2026 REPORTE CALIFICACI'!IX153</f>
        <v/>
      </c>
      <c r="BG574" s="664"/>
      <c r="BH574" s="664"/>
      <c r="BI574" s="664"/>
      <c r="BJ574" s="664"/>
      <c r="BK574" s="664"/>
      <c r="BL574" s="664"/>
      <c r="BM574" s="664"/>
      <c r="BN574" s="664"/>
      <c r="BO574" s="664"/>
      <c r="BP574" s="664"/>
      <c r="BQ574" s="664"/>
      <c r="BR574" s="664"/>
      <c r="BS574" s="664"/>
      <c r="BT574" s="664"/>
      <c r="BU574" s="664"/>
      <c r="BV574" s="664"/>
      <c r="BW574" s="664"/>
      <c r="BX574" s="664"/>
      <c r="BY574" s="666"/>
      <c r="BZ574" s="667"/>
      <c r="CA574" s="661"/>
      <c r="CB574" s="47"/>
      <c r="CC574" s="663" t="s">
        <v>1021</v>
      </c>
      <c r="CD574" s="664" t="str">
        <f>'3A 2025-2026 REPORTE CALIFICACI'!II154</f>
        <v/>
      </c>
      <c r="CE574" s="664" t="str">
        <f>'3A 2025-2026 REPORTE CALIFICACI'!IJ154</f>
        <v/>
      </c>
      <c r="CF574" s="664" t="str">
        <f>'3A 2025-2026 REPORTE CALIFICACI'!IK154</f>
        <v/>
      </c>
      <c r="CG574" s="664" t="str">
        <f>'3A 2025-2026 REPORTE CALIFICACI'!IL154</f>
        <v/>
      </c>
      <c r="CH574" s="664" t="str">
        <f>'3A 2025-2026 REPORTE CALIFICACI'!IM154</f>
        <v/>
      </c>
      <c r="CI574" s="664" t="str">
        <f>'3A 2025-2026 REPORTE CALIFICACI'!IN154</f>
        <v/>
      </c>
      <c r="CJ574" s="664" t="str">
        <f>'3A 2025-2026 REPORTE CALIFICACI'!IO154</f>
        <v/>
      </c>
      <c r="CK574" s="664" t="str">
        <f>'3A 2025-2026 REPORTE CALIFICACI'!IP154</f>
        <v/>
      </c>
      <c r="CL574" s="664" t="str">
        <f>'3A 2025-2026 REPORTE CALIFICACI'!IQ154</f>
        <v/>
      </c>
      <c r="CM574" s="664" t="str">
        <f>'3A 2025-2026 REPORTE CALIFICACI'!IR154</f>
        <v/>
      </c>
      <c r="CN574" s="664" t="str">
        <f>'3A 2025-2026 REPORTE CALIFICACI'!IS154</f>
        <v/>
      </c>
      <c r="CO574" s="664" t="str">
        <f>'3A 2025-2026 REPORTE CALIFICACI'!IT154</f>
        <v/>
      </c>
      <c r="CP574" s="664" t="str">
        <f>'3A 2025-2026 REPORTE CALIFICACI'!IU154</f>
        <v/>
      </c>
      <c r="CQ574" s="664" t="str">
        <f>'3A 2025-2026 REPORTE CALIFICACI'!IV154</f>
        <v/>
      </c>
      <c r="CR574" s="664" t="str">
        <f>'3A 2025-2026 REPORTE CALIFICACI'!IW154</f>
        <v/>
      </c>
      <c r="CS574" s="664" t="str">
        <f>'3A 2025-2026 REPORTE CALIFICACI'!IX154</f>
        <v/>
      </c>
      <c r="CT574" s="664"/>
      <c r="CU574" s="664"/>
      <c r="CV574" s="664"/>
      <c r="CW574" s="664"/>
      <c r="CX574" s="664"/>
      <c r="CY574" s="664"/>
      <c r="CZ574" s="664"/>
      <c r="DA574" s="664"/>
      <c r="DB574" s="664"/>
      <c r="DC574" s="664"/>
      <c r="DD574" s="664"/>
      <c r="DE574" s="664"/>
      <c r="DF574" s="664"/>
      <c r="DG574" s="664"/>
      <c r="DH574" s="664"/>
      <c r="DI574" s="664"/>
      <c r="DJ574" s="664"/>
      <c r="DK574" s="664"/>
      <c r="DL574" s="666"/>
      <c r="DM574" s="667"/>
      <c r="DN574" s="661"/>
      <c r="DO574" s="47"/>
      <c r="DP574" s="663" t="s">
        <v>1021</v>
      </c>
      <c r="DQ574" s="664" t="str">
        <f>'3A 2025-2026 REPORTE CALIFICACI'!II155</f>
        <v/>
      </c>
      <c r="DR574" s="664" t="str">
        <f>'3A 2025-2026 REPORTE CALIFICACI'!IJ155</f>
        <v/>
      </c>
      <c r="DS574" s="664" t="str">
        <f>'3A 2025-2026 REPORTE CALIFICACI'!IK155</f>
        <v/>
      </c>
      <c r="DT574" s="664" t="str">
        <f>'3A 2025-2026 REPORTE CALIFICACI'!IL155</f>
        <v/>
      </c>
      <c r="DU574" s="664" t="str">
        <f>'3A 2025-2026 REPORTE CALIFICACI'!IM155</f>
        <v/>
      </c>
      <c r="DV574" s="664" t="str">
        <f>'3A 2025-2026 REPORTE CALIFICACI'!IN155</f>
        <v/>
      </c>
      <c r="DW574" s="664" t="str">
        <f>'3A 2025-2026 REPORTE CALIFICACI'!IO155</f>
        <v/>
      </c>
      <c r="DX574" s="664" t="str">
        <f>'3A 2025-2026 REPORTE CALIFICACI'!IP155</f>
        <v/>
      </c>
      <c r="DY574" s="664" t="str">
        <f>'3A 2025-2026 REPORTE CALIFICACI'!IQ155</f>
        <v/>
      </c>
      <c r="DZ574" s="664" t="str">
        <f>'3A 2025-2026 REPORTE CALIFICACI'!IR155</f>
        <v/>
      </c>
      <c r="EA574" s="664" t="str">
        <f>'3A 2025-2026 REPORTE CALIFICACI'!IS155</f>
        <v/>
      </c>
      <c r="EB574" s="664" t="str">
        <f>'3A 2025-2026 REPORTE CALIFICACI'!IT155</f>
        <v/>
      </c>
      <c r="EC574" s="664" t="str">
        <f>'3A 2025-2026 REPORTE CALIFICACI'!IU155</f>
        <v/>
      </c>
      <c r="ED574" s="664" t="str">
        <f>'3A 2025-2026 REPORTE CALIFICACI'!IV155</f>
        <v/>
      </c>
      <c r="EE574" s="664" t="str">
        <f>'3A 2025-2026 REPORTE CALIFICACI'!IW155</f>
        <v/>
      </c>
      <c r="EF574" s="664" t="str">
        <f>'3A 2025-2026 REPORTE CALIFICACI'!IX155</f>
        <v/>
      </c>
      <c r="EG574" s="664"/>
      <c r="EH574" s="664"/>
      <c r="EI574" s="664"/>
      <c r="EJ574" s="664"/>
      <c r="EK574" s="664"/>
      <c r="EL574" s="664"/>
      <c r="EM574" s="664"/>
      <c r="EN574" s="664"/>
      <c r="EO574" s="664"/>
      <c r="EP574" s="664"/>
      <c r="EQ574" s="664"/>
      <c r="ER574" s="664"/>
      <c r="ES574" s="664"/>
      <c r="ET574" s="664"/>
      <c r="EU574" s="664"/>
      <c r="EV574" s="664"/>
      <c r="EW574" s="664"/>
      <c r="EX574" s="664"/>
      <c r="EY574" s="666"/>
    </row>
    <row r="575" ht="81.0" customHeight="1">
      <c r="A575" s="661"/>
      <c r="B575" s="43"/>
      <c r="C575" s="663" t="s">
        <v>1022</v>
      </c>
      <c r="D575" s="664">
        <f>'3A 2025-2026 REPORTE CALIFICACI'!JQ55</f>
        <v>0</v>
      </c>
      <c r="E575" s="664">
        <f>'3A 2025-2026 REPORTE CALIFICACI'!JR55</f>
        <v>0</v>
      </c>
      <c r="F575" s="664">
        <f>'3A 2025-2026 REPORTE CALIFICACI'!JS55</f>
        <v>0</v>
      </c>
      <c r="G575" s="664">
        <f>'3A 2025-2026 REPORTE CALIFICACI'!JT55</f>
        <v>0</v>
      </c>
      <c r="H575" s="664">
        <f>'3A 2025-2026 REPORTE CALIFICACI'!JU55</f>
        <v>0</v>
      </c>
      <c r="I575" s="665">
        <f>'3A 2025-2026 REPORTE CALIFICACI'!JV55</f>
        <v>0</v>
      </c>
      <c r="J575" s="664">
        <f>'3A 2025-2026 REPORTE CALIFICACI'!JW55</f>
        <v>0</v>
      </c>
      <c r="K575" s="664">
        <f>'3A 2025-2026 REPORTE CALIFICACI'!JX55</f>
        <v>0</v>
      </c>
      <c r="L575" s="664">
        <f>'3A 2025-2026 REPORTE CALIFICACI'!JY55</f>
        <v>0</v>
      </c>
      <c r="M575" s="664">
        <f>'3A 2025-2026 REPORTE CALIFICACI'!JZ55</f>
        <v>0</v>
      </c>
      <c r="N575" s="664">
        <f>'3A 2025-2026 REPORTE CALIFICACI'!KA55</f>
        <v>0</v>
      </c>
      <c r="O575" s="664">
        <f>'3A 2025-2026 REPORTE CALIFICACI'!KB55</f>
        <v>0</v>
      </c>
      <c r="P575" s="664">
        <f>'3A 2025-2026 REPORTE CALIFICACI'!KC55</f>
        <v>0</v>
      </c>
      <c r="Q575" s="664">
        <f>'3A 2025-2026 REPORTE CALIFICACI'!KD55</f>
        <v>0</v>
      </c>
      <c r="R575" s="664">
        <f>'3A 2025-2026 REPORTE CALIFICACI'!KE55</f>
        <v>0</v>
      </c>
      <c r="S575" s="664">
        <f>'3A 2025-2026 REPORTE CALIFICACI'!KF55</f>
        <v>0</v>
      </c>
      <c r="T575" s="716">
        <f>'3A 2025-2026 REPORTE CALIFICACI'!KG55</f>
        <v>0</v>
      </c>
      <c r="U575" s="716">
        <f>'3A 2025-2026 REPORTE CALIFICACI'!KH55</f>
        <v>0</v>
      </c>
      <c r="V575" s="716">
        <f>'3A 2025-2026 REPORTE CALIFICACI'!KI55</f>
        <v>0</v>
      </c>
      <c r="W575" s="716">
        <f>'3A 2025-2026 REPORTE CALIFICACI'!KJ55</f>
        <v>0</v>
      </c>
      <c r="X575" s="665">
        <f>'3A 2025-2026 REPORTE CALIFICACI'!KK55</f>
        <v>0</v>
      </c>
      <c r="Y575" s="717">
        <f>'3A 2025-2026 REPORTE CALIFICACI'!KL55</f>
        <v>0</v>
      </c>
      <c r="Z575" s="665">
        <f>'3A 2025-2026 REPORTE CALIFICACI'!KM55</f>
        <v>0</v>
      </c>
      <c r="AA575" s="665" t="str">
        <f>'3A 2025-2026 REPORTE CALIFICACI'!KN55</f>
        <v/>
      </c>
      <c r="AB575" s="665" t="str">
        <f>'3A 2025-2026 REPORTE CALIFICACI'!KO55</f>
        <v/>
      </c>
      <c r="AC575" s="665">
        <f>'3A 2025-2026 REPORTE CALIFICACI'!KP55</f>
        <v>0</v>
      </c>
      <c r="AD575" s="665">
        <f>'3A 2025-2026 REPORTE CALIFICACI'!KQ55</f>
        <v>0</v>
      </c>
      <c r="AE575" s="665" t="str">
        <f>'3A 2025-2026 REPORTE CALIFICACI'!KR55</f>
        <v/>
      </c>
      <c r="AF575" s="665" t="str">
        <f>'3A 2025-2026 REPORTE CALIFICACI'!KS55</f>
        <v/>
      </c>
      <c r="AG575" s="665">
        <f>'3A 2025-2026 REPORTE CALIFICACI'!KT55</f>
        <v>0</v>
      </c>
      <c r="AH575" s="664" t="str">
        <f>'3A 2025-2026 REPORTE CALIFICACI'!KU55</f>
        <v/>
      </c>
      <c r="AI575" s="665" t="str">
        <f>'3A 2025-2026 REPORTE CALIFICACI'!KV55</f>
        <v/>
      </c>
      <c r="AJ575" s="664" t="str">
        <f>'3A 2025-2026 REPORTE CALIFICACI'!KW55</f>
        <v/>
      </c>
      <c r="AK575" s="664" t="str">
        <f>'3A 2025-2026 REPORTE CALIFICACI'!KX55</f>
        <v>R</v>
      </c>
      <c r="AL575" s="666"/>
      <c r="AM575" s="667"/>
      <c r="AN575" s="661"/>
      <c r="AO575" s="43"/>
      <c r="AP575" s="663" t="s">
        <v>1022</v>
      </c>
      <c r="AQ575" s="664" t="str">
        <f>'3A 2025-2026 REPORTE CALIFICACI'!JQ153</f>
        <v/>
      </c>
      <c r="AR575" s="664" t="str">
        <f>'3A 2025-2026 REPORTE CALIFICACI'!JR153</f>
        <v/>
      </c>
      <c r="AS575" s="664" t="str">
        <f>'3A 2025-2026 REPORTE CALIFICACI'!JS153</f>
        <v/>
      </c>
      <c r="AT575" s="664" t="str">
        <f>'3A 2025-2026 REPORTE CALIFICACI'!JT153</f>
        <v/>
      </c>
      <c r="AU575" s="664" t="str">
        <f>'3A 2025-2026 REPORTE CALIFICACI'!JU153</f>
        <v/>
      </c>
      <c r="AV575" s="664" t="str">
        <f>'3A 2025-2026 REPORTE CALIFICACI'!JV153</f>
        <v/>
      </c>
      <c r="AW575" s="664" t="str">
        <f>'3A 2025-2026 REPORTE CALIFICACI'!JW153</f>
        <v/>
      </c>
      <c r="AX575" s="664" t="str">
        <f>'3A 2025-2026 REPORTE CALIFICACI'!JX153</f>
        <v/>
      </c>
      <c r="AY575" s="664" t="str">
        <f>'3A 2025-2026 REPORTE CALIFICACI'!JY153</f>
        <v/>
      </c>
      <c r="AZ575" s="664" t="str">
        <f>'3A 2025-2026 REPORTE CALIFICACI'!JZ153</f>
        <v/>
      </c>
      <c r="BA575" s="664" t="str">
        <f>'3A 2025-2026 REPORTE CALIFICACI'!KA153</f>
        <v/>
      </c>
      <c r="BB575" s="664" t="str">
        <f>'3A 2025-2026 REPORTE CALIFICACI'!KB153</f>
        <v/>
      </c>
      <c r="BC575" s="664" t="str">
        <f>'3A 2025-2026 REPORTE CALIFICACI'!KC153</f>
        <v/>
      </c>
      <c r="BD575" s="664" t="str">
        <f>'3A 2025-2026 REPORTE CALIFICACI'!KD153</f>
        <v/>
      </c>
      <c r="BE575" s="664" t="str">
        <f>'3A 2025-2026 REPORTE CALIFICACI'!KE153</f>
        <v/>
      </c>
      <c r="BF575" s="664" t="str">
        <f>'3A 2025-2026 REPORTE CALIFICACI'!KF153</f>
        <v/>
      </c>
      <c r="BG575" s="664"/>
      <c r="BH575" s="664"/>
      <c r="BI575" s="664"/>
      <c r="BJ575" s="664"/>
      <c r="BK575" s="664"/>
      <c r="BL575" s="664"/>
      <c r="BM575" s="664"/>
      <c r="BN575" s="664"/>
      <c r="BO575" s="664"/>
      <c r="BP575" s="664"/>
      <c r="BQ575" s="664"/>
      <c r="BR575" s="664"/>
      <c r="BS575" s="664"/>
      <c r="BT575" s="664"/>
      <c r="BU575" s="664"/>
      <c r="BV575" s="664"/>
      <c r="BW575" s="664"/>
      <c r="BX575" s="664"/>
      <c r="BY575" s="666"/>
      <c r="BZ575" s="667"/>
      <c r="CA575" s="661"/>
      <c r="CB575" s="43"/>
      <c r="CC575" s="663" t="s">
        <v>1022</v>
      </c>
      <c r="CD575" s="664" t="str">
        <f>'3A 2025-2026 REPORTE CALIFICACI'!JQ154</f>
        <v/>
      </c>
      <c r="CE575" s="664" t="str">
        <f>'3A 2025-2026 REPORTE CALIFICACI'!JR154</f>
        <v/>
      </c>
      <c r="CF575" s="664" t="str">
        <f>'3A 2025-2026 REPORTE CALIFICACI'!JS154</f>
        <v/>
      </c>
      <c r="CG575" s="664" t="str">
        <f>'3A 2025-2026 REPORTE CALIFICACI'!JT154</f>
        <v/>
      </c>
      <c r="CH575" s="664" t="str">
        <f>'3A 2025-2026 REPORTE CALIFICACI'!JU154</f>
        <v/>
      </c>
      <c r="CI575" s="664" t="str">
        <f>'3A 2025-2026 REPORTE CALIFICACI'!JV154</f>
        <v/>
      </c>
      <c r="CJ575" s="664" t="str">
        <f>'3A 2025-2026 REPORTE CALIFICACI'!JW154</f>
        <v/>
      </c>
      <c r="CK575" s="664" t="str">
        <f>'3A 2025-2026 REPORTE CALIFICACI'!JX154</f>
        <v/>
      </c>
      <c r="CL575" s="664" t="str">
        <f>'3A 2025-2026 REPORTE CALIFICACI'!JY154</f>
        <v/>
      </c>
      <c r="CM575" s="664" t="str">
        <f>'3A 2025-2026 REPORTE CALIFICACI'!JZ154</f>
        <v/>
      </c>
      <c r="CN575" s="664" t="str">
        <f>'3A 2025-2026 REPORTE CALIFICACI'!KA154</f>
        <v/>
      </c>
      <c r="CO575" s="664" t="str">
        <f>'3A 2025-2026 REPORTE CALIFICACI'!KB154</f>
        <v/>
      </c>
      <c r="CP575" s="664" t="str">
        <f>'3A 2025-2026 REPORTE CALIFICACI'!KC154</f>
        <v/>
      </c>
      <c r="CQ575" s="664" t="str">
        <f>'3A 2025-2026 REPORTE CALIFICACI'!KD154</f>
        <v/>
      </c>
      <c r="CR575" s="664" t="str">
        <f>'3A 2025-2026 REPORTE CALIFICACI'!KE154</f>
        <v/>
      </c>
      <c r="CS575" s="664" t="str">
        <f>'3A 2025-2026 REPORTE CALIFICACI'!KF154</f>
        <v/>
      </c>
      <c r="CT575" s="664"/>
      <c r="CU575" s="664"/>
      <c r="CV575" s="664"/>
      <c r="CW575" s="664"/>
      <c r="CX575" s="664"/>
      <c r="CY575" s="664"/>
      <c r="CZ575" s="664"/>
      <c r="DA575" s="664"/>
      <c r="DB575" s="664"/>
      <c r="DC575" s="664"/>
      <c r="DD575" s="664"/>
      <c r="DE575" s="664"/>
      <c r="DF575" s="664"/>
      <c r="DG575" s="664"/>
      <c r="DH575" s="664"/>
      <c r="DI575" s="664"/>
      <c r="DJ575" s="664"/>
      <c r="DK575" s="664"/>
      <c r="DL575" s="666"/>
      <c r="DM575" s="667"/>
      <c r="DN575" s="661"/>
      <c r="DO575" s="43"/>
      <c r="DP575" s="663" t="s">
        <v>1022</v>
      </c>
      <c r="DQ575" s="664" t="str">
        <f>'3A 2025-2026 REPORTE CALIFICACI'!JQ155</f>
        <v/>
      </c>
      <c r="DR575" s="664" t="str">
        <f>'3A 2025-2026 REPORTE CALIFICACI'!JR155</f>
        <v/>
      </c>
      <c r="DS575" s="664" t="str">
        <f>'3A 2025-2026 REPORTE CALIFICACI'!JS155</f>
        <v/>
      </c>
      <c r="DT575" s="664" t="str">
        <f>'3A 2025-2026 REPORTE CALIFICACI'!JT155</f>
        <v/>
      </c>
      <c r="DU575" s="664" t="str">
        <f>'3A 2025-2026 REPORTE CALIFICACI'!JU155</f>
        <v/>
      </c>
      <c r="DV575" s="664" t="str">
        <f>'3A 2025-2026 REPORTE CALIFICACI'!JV155</f>
        <v/>
      </c>
      <c r="DW575" s="664" t="str">
        <f>'3A 2025-2026 REPORTE CALIFICACI'!JW155</f>
        <v/>
      </c>
      <c r="DX575" s="664" t="str">
        <f>'3A 2025-2026 REPORTE CALIFICACI'!JX155</f>
        <v/>
      </c>
      <c r="DY575" s="664" t="str">
        <f>'3A 2025-2026 REPORTE CALIFICACI'!JY155</f>
        <v/>
      </c>
      <c r="DZ575" s="664" t="str">
        <f>'3A 2025-2026 REPORTE CALIFICACI'!JZ155</f>
        <v/>
      </c>
      <c r="EA575" s="664" t="str">
        <f>'3A 2025-2026 REPORTE CALIFICACI'!KA155</f>
        <v/>
      </c>
      <c r="EB575" s="664" t="str">
        <f>'3A 2025-2026 REPORTE CALIFICACI'!KB155</f>
        <v/>
      </c>
      <c r="EC575" s="664" t="str">
        <f>'3A 2025-2026 REPORTE CALIFICACI'!KC155</f>
        <v/>
      </c>
      <c r="ED575" s="664" t="str">
        <f>'3A 2025-2026 REPORTE CALIFICACI'!KD155</f>
        <v/>
      </c>
      <c r="EE575" s="664" t="str">
        <f>'3A 2025-2026 REPORTE CALIFICACI'!KE155</f>
        <v/>
      </c>
      <c r="EF575" s="664" t="str">
        <f>'3A 2025-2026 REPORTE CALIFICACI'!KF155</f>
        <v/>
      </c>
      <c r="EG575" s="664"/>
      <c r="EH575" s="664"/>
      <c r="EI575" s="664"/>
      <c r="EJ575" s="664"/>
      <c r="EK575" s="664"/>
      <c r="EL575" s="664"/>
      <c r="EM575" s="664"/>
      <c r="EN575" s="664"/>
      <c r="EO575" s="664"/>
      <c r="EP575" s="664"/>
      <c r="EQ575" s="664"/>
      <c r="ER575" s="664"/>
      <c r="ES575" s="664"/>
      <c r="ET575" s="664"/>
      <c r="EU575" s="664"/>
      <c r="EV575" s="664"/>
      <c r="EW575" s="664"/>
      <c r="EX575" s="664"/>
      <c r="EY575" s="666"/>
    </row>
    <row r="576">
      <c r="A576" s="628"/>
      <c r="B576" s="643"/>
      <c r="C576" s="643"/>
      <c r="D576" s="643"/>
      <c r="E576" s="643"/>
      <c r="F576" s="643"/>
      <c r="G576" s="643"/>
      <c r="H576" s="643"/>
      <c r="I576" s="643"/>
      <c r="J576" s="643"/>
      <c r="K576" s="643"/>
      <c r="L576" s="643"/>
      <c r="M576" s="643"/>
      <c r="N576" s="643"/>
      <c r="O576" s="643"/>
      <c r="P576" s="643"/>
      <c r="Q576" s="643"/>
      <c r="R576" s="643"/>
      <c r="S576" s="643"/>
      <c r="T576" s="643"/>
      <c r="U576" s="643"/>
      <c r="V576" s="643"/>
      <c r="W576" s="643"/>
      <c r="X576" s="668"/>
      <c r="Y576" s="668"/>
      <c r="Z576" s="643"/>
      <c r="AA576" s="643"/>
      <c r="AB576" s="643"/>
      <c r="AC576" s="643"/>
      <c r="AD576" s="643"/>
      <c r="AE576" s="643"/>
      <c r="AF576" s="643"/>
      <c r="AG576" s="643"/>
      <c r="AH576" s="643"/>
      <c r="AI576" s="643"/>
      <c r="AJ576" s="643"/>
      <c r="AK576" s="643"/>
      <c r="AL576" s="644"/>
      <c r="AM576" s="643"/>
      <c r="AN576" s="628"/>
      <c r="AO576" s="643"/>
      <c r="AP576" s="643"/>
      <c r="AQ576" s="643"/>
      <c r="AR576" s="643"/>
      <c r="AS576" s="643"/>
      <c r="AT576" s="643"/>
      <c r="AU576" s="643"/>
      <c r="AV576" s="643"/>
      <c r="AW576" s="643"/>
      <c r="AX576" s="643"/>
      <c r="AY576" s="643"/>
      <c r="AZ576" s="643"/>
      <c r="BA576" s="643"/>
      <c r="BB576" s="643"/>
      <c r="BC576" s="643"/>
      <c r="BD576" s="643"/>
      <c r="BE576" s="643"/>
      <c r="BF576" s="643"/>
      <c r="BG576" s="643"/>
      <c r="BH576" s="643"/>
      <c r="BI576" s="643"/>
      <c r="BJ576" s="643"/>
      <c r="BK576" s="668"/>
      <c r="BL576" s="668"/>
      <c r="BM576" s="643"/>
      <c r="BN576" s="643"/>
      <c r="BO576" s="643"/>
      <c r="BP576" s="643"/>
      <c r="BQ576" s="643"/>
      <c r="BR576" s="643"/>
      <c r="BS576" s="643"/>
      <c r="BT576" s="643"/>
      <c r="BU576" s="643"/>
      <c r="BV576" s="643"/>
      <c r="BW576" s="643"/>
      <c r="BX576" s="643"/>
      <c r="BY576" s="644"/>
      <c r="BZ576" s="643"/>
      <c r="CA576" s="628"/>
      <c r="CB576" s="643"/>
      <c r="CC576" s="643"/>
      <c r="CD576" s="643"/>
      <c r="CE576" s="643"/>
      <c r="CF576" s="643"/>
      <c r="CG576" s="643"/>
      <c r="CH576" s="643"/>
      <c r="CI576" s="643"/>
      <c r="CJ576" s="643"/>
      <c r="CK576" s="643"/>
      <c r="CL576" s="643"/>
      <c r="CM576" s="643"/>
      <c r="CN576" s="643"/>
      <c r="CO576" s="643"/>
      <c r="CP576" s="643"/>
      <c r="CQ576" s="643"/>
      <c r="CR576" s="643"/>
      <c r="CS576" s="643"/>
      <c r="CT576" s="643"/>
      <c r="CU576" s="643"/>
      <c r="CV576" s="643"/>
      <c r="CW576" s="643"/>
      <c r="CX576" s="668"/>
      <c r="CY576" s="668"/>
      <c r="CZ576" s="643"/>
      <c r="DA576" s="643"/>
      <c r="DB576" s="643"/>
      <c r="DC576" s="643"/>
      <c r="DD576" s="643"/>
      <c r="DE576" s="643"/>
      <c r="DF576" s="643"/>
      <c r="DG576" s="643"/>
      <c r="DH576" s="643"/>
      <c r="DI576" s="643"/>
      <c r="DJ576" s="643"/>
      <c r="DK576" s="643"/>
      <c r="DL576" s="644"/>
      <c r="DM576" s="643"/>
      <c r="DN576" s="628"/>
      <c r="DO576" s="643"/>
      <c r="DP576" s="643"/>
      <c r="DQ576" s="643"/>
      <c r="DR576" s="643"/>
      <c r="DS576" s="643"/>
      <c r="DT576" s="643"/>
      <c r="DU576" s="643"/>
      <c r="DV576" s="643"/>
      <c r="DW576" s="643"/>
      <c r="DX576" s="643"/>
      <c r="DY576" s="643"/>
      <c r="DZ576" s="643"/>
      <c r="EA576" s="643"/>
      <c r="EB576" s="643"/>
      <c r="EC576" s="643"/>
      <c r="ED576" s="643"/>
      <c r="EE576" s="643"/>
      <c r="EF576" s="643"/>
      <c r="EG576" s="643"/>
      <c r="EH576" s="643"/>
      <c r="EI576" s="643"/>
      <c r="EJ576" s="643"/>
      <c r="EK576" s="668"/>
      <c r="EL576" s="668"/>
      <c r="EM576" s="643"/>
      <c r="EN576" s="643"/>
      <c r="EO576" s="643"/>
      <c r="EP576" s="643"/>
      <c r="EQ576" s="643"/>
      <c r="ER576" s="643"/>
      <c r="ES576" s="643"/>
      <c r="ET576" s="643"/>
      <c r="EU576" s="643"/>
      <c r="EV576" s="643"/>
      <c r="EW576" s="643"/>
      <c r="EX576" s="643"/>
      <c r="EY576" s="644"/>
    </row>
    <row r="577">
      <c r="A577" s="628"/>
      <c r="B577" s="643"/>
      <c r="C577" s="643"/>
      <c r="D577" s="643"/>
      <c r="E577" s="643"/>
      <c r="F577" s="643"/>
      <c r="G577" s="643"/>
      <c r="H577" s="643"/>
      <c r="I577" s="643"/>
      <c r="J577" s="643"/>
      <c r="K577" s="643"/>
      <c r="L577" s="643"/>
      <c r="M577" s="643"/>
      <c r="N577" s="643"/>
      <c r="O577" s="643"/>
      <c r="P577" s="643"/>
      <c r="Q577" s="643"/>
      <c r="R577" s="643"/>
      <c r="S577" s="643"/>
      <c r="T577" s="643"/>
      <c r="U577" s="643"/>
      <c r="V577" s="643"/>
      <c r="W577" s="643"/>
      <c r="X577" s="643"/>
      <c r="Y577" s="643"/>
      <c r="Z577" s="643"/>
      <c r="AA577" s="643"/>
      <c r="AB577" s="643"/>
      <c r="AC577" s="643"/>
      <c r="AD577" s="643"/>
      <c r="AE577" s="643"/>
      <c r="AF577" s="643"/>
      <c r="AG577" s="643"/>
      <c r="AH577" s="643"/>
      <c r="AI577" s="643"/>
      <c r="AJ577" s="643"/>
      <c r="AK577" s="643"/>
      <c r="AL577" s="644"/>
      <c r="AM577" s="643"/>
      <c r="AN577" s="628"/>
      <c r="AO577" s="643"/>
      <c r="AP577" s="643"/>
      <c r="AQ577" s="643"/>
      <c r="AR577" s="643"/>
      <c r="AS577" s="643"/>
      <c r="AT577" s="643"/>
      <c r="AU577" s="643"/>
      <c r="AV577" s="643"/>
      <c r="AW577" s="643"/>
      <c r="AX577" s="643"/>
      <c r="AY577" s="643"/>
      <c r="AZ577" s="643"/>
      <c r="BA577" s="643"/>
      <c r="BB577" s="643"/>
      <c r="BC577" s="643"/>
      <c r="BD577" s="643"/>
      <c r="BE577" s="643"/>
      <c r="BF577" s="643"/>
      <c r="BG577" s="643"/>
      <c r="BH577" s="643"/>
      <c r="BI577" s="643"/>
      <c r="BJ577" s="643"/>
      <c r="BK577" s="643"/>
      <c r="BL577" s="643"/>
      <c r="BM577" s="643"/>
      <c r="BN577" s="643"/>
      <c r="BO577" s="643"/>
      <c r="BP577" s="643"/>
      <c r="BQ577" s="643"/>
      <c r="BR577" s="643"/>
      <c r="BS577" s="643"/>
      <c r="BT577" s="643"/>
      <c r="BU577" s="643"/>
      <c r="BV577" s="643"/>
      <c r="BW577" s="643"/>
      <c r="BX577" s="643"/>
      <c r="BY577" s="644"/>
      <c r="BZ577" s="643"/>
      <c r="CA577" s="628"/>
      <c r="CB577" s="643"/>
      <c r="CC577" s="643"/>
      <c r="CD577" s="643"/>
      <c r="CE577" s="643"/>
      <c r="CF577" s="643"/>
      <c r="CG577" s="643"/>
      <c r="CH577" s="643"/>
      <c r="CI577" s="643"/>
      <c r="CJ577" s="643"/>
      <c r="CK577" s="643"/>
      <c r="CL577" s="643"/>
      <c r="CM577" s="643"/>
      <c r="CN577" s="643"/>
      <c r="CO577" s="643"/>
      <c r="CP577" s="643"/>
      <c r="CQ577" s="643"/>
      <c r="CR577" s="643"/>
      <c r="CS577" s="643"/>
      <c r="CT577" s="643"/>
      <c r="CU577" s="643"/>
      <c r="CV577" s="643"/>
      <c r="CW577" s="643"/>
      <c r="CX577" s="643"/>
      <c r="CY577" s="643"/>
      <c r="CZ577" s="643"/>
      <c r="DA577" s="643"/>
      <c r="DB577" s="643"/>
      <c r="DC577" s="643"/>
      <c r="DD577" s="643"/>
      <c r="DE577" s="643"/>
      <c r="DF577" s="643"/>
      <c r="DG577" s="643"/>
      <c r="DH577" s="643"/>
      <c r="DI577" s="643"/>
      <c r="DJ577" s="643"/>
      <c r="DK577" s="643"/>
      <c r="DL577" s="644"/>
      <c r="DM577" s="643"/>
      <c r="DN577" s="628"/>
      <c r="DO577" s="643"/>
      <c r="DP577" s="643"/>
      <c r="DQ577" s="643"/>
      <c r="DR577" s="643"/>
      <c r="DS577" s="643"/>
      <c r="DT577" s="643"/>
      <c r="DU577" s="643"/>
      <c r="DV577" s="643"/>
      <c r="DW577" s="643"/>
      <c r="DX577" s="643"/>
      <c r="DY577" s="643"/>
      <c r="DZ577" s="643"/>
      <c r="EA577" s="643"/>
      <c r="EB577" s="643"/>
      <c r="EC577" s="643"/>
      <c r="ED577" s="643"/>
      <c r="EE577" s="643"/>
      <c r="EF577" s="643"/>
      <c r="EG577" s="643"/>
      <c r="EH577" s="643"/>
      <c r="EI577" s="643"/>
      <c r="EJ577" s="643"/>
      <c r="EK577" s="643"/>
      <c r="EL577" s="643"/>
      <c r="EM577" s="643"/>
      <c r="EN577" s="643"/>
      <c r="EO577" s="643"/>
      <c r="EP577" s="643"/>
      <c r="EQ577" s="643"/>
      <c r="ER577" s="643"/>
      <c r="ES577" s="643"/>
      <c r="ET577" s="643"/>
      <c r="EU577" s="643"/>
      <c r="EV577" s="643"/>
      <c r="EW577" s="643"/>
      <c r="EX577" s="643"/>
      <c r="EY577" s="644"/>
    </row>
    <row r="578">
      <c r="A578" s="628"/>
      <c r="B578" s="643"/>
      <c r="C578" s="643"/>
      <c r="D578" s="643"/>
      <c r="E578" s="643"/>
      <c r="F578" s="643"/>
      <c r="G578" s="643"/>
      <c r="H578" s="643"/>
      <c r="I578" s="643"/>
      <c r="J578" s="643"/>
      <c r="K578" s="643"/>
      <c r="L578" s="643"/>
      <c r="M578" s="643"/>
      <c r="N578" s="643"/>
      <c r="O578" s="643"/>
      <c r="P578" s="643"/>
      <c r="Q578" s="643"/>
      <c r="R578" s="643"/>
      <c r="S578" s="643"/>
      <c r="T578" s="643"/>
      <c r="U578" s="643"/>
      <c r="V578" s="643"/>
      <c r="W578" s="643"/>
      <c r="X578" s="643"/>
      <c r="Y578" s="643"/>
      <c r="Z578" s="643"/>
      <c r="AA578" s="643"/>
      <c r="AB578" s="643"/>
      <c r="AC578" s="643"/>
      <c r="AD578" s="643"/>
      <c r="AE578" s="643"/>
      <c r="AF578" s="643"/>
      <c r="AG578" s="643"/>
      <c r="AH578" s="643"/>
      <c r="AI578" s="643"/>
      <c r="AJ578" s="643"/>
      <c r="AK578" s="643"/>
      <c r="AL578" s="644"/>
      <c r="AM578" s="643"/>
      <c r="AN578" s="628"/>
      <c r="AO578" s="643"/>
      <c r="AP578" s="643"/>
      <c r="AQ578" s="643"/>
      <c r="AR578" s="643"/>
      <c r="AS578" s="643"/>
      <c r="AT578" s="643"/>
      <c r="AU578" s="643"/>
      <c r="AV578" s="643"/>
      <c r="AW578" s="643"/>
      <c r="AX578" s="643"/>
      <c r="AY578" s="643"/>
      <c r="AZ578" s="643"/>
      <c r="BA578" s="643"/>
      <c r="BB578" s="643"/>
      <c r="BC578" s="643"/>
      <c r="BD578" s="643"/>
      <c r="BE578" s="643"/>
      <c r="BF578" s="643"/>
      <c r="BG578" s="643"/>
      <c r="BH578" s="643"/>
      <c r="BI578" s="643"/>
      <c r="BJ578" s="643"/>
      <c r="BK578" s="643"/>
      <c r="BL578" s="643"/>
      <c r="BM578" s="643"/>
      <c r="BN578" s="643"/>
      <c r="BO578" s="643"/>
      <c r="BP578" s="643"/>
      <c r="BQ578" s="643"/>
      <c r="BR578" s="643"/>
      <c r="BS578" s="643"/>
      <c r="BT578" s="643"/>
      <c r="BU578" s="643"/>
      <c r="BV578" s="643"/>
      <c r="BW578" s="643"/>
      <c r="BX578" s="643"/>
      <c r="BY578" s="644"/>
      <c r="BZ578" s="643"/>
      <c r="CA578" s="628"/>
      <c r="CB578" s="643"/>
      <c r="CC578" s="643"/>
      <c r="CD578" s="643"/>
      <c r="CE578" s="643"/>
      <c r="CF578" s="643"/>
      <c r="CG578" s="643"/>
      <c r="CH578" s="643"/>
      <c r="CI578" s="643"/>
      <c r="CJ578" s="643"/>
      <c r="CK578" s="643"/>
      <c r="CL578" s="643"/>
      <c r="CM578" s="643"/>
      <c r="CN578" s="643"/>
      <c r="CO578" s="643"/>
      <c r="CP578" s="643"/>
      <c r="CQ578" s="643"/>
      <c r="CR578" s="643"/>
      <c r="CS578" s="643"/>
      <c r="CT578" s="643"/>
      <c r="CU578" s="643"/>
      <c r="CV578" s="643"/>
      <c r="CW578" s="643"/>
      <c r="CX578" s="643"/>
      <c r="CY578" s="643"/>
      <c r="CZ578" s="643"/>
      <c r="DA578" s="643"/>
      <c r="DB578" s="643"/>
      <c r="DC578" s="643"/>
      <c r="DD578" s="643"/>
      <c r="DE578" s="643"/>
      <c r="DF578" s="643"/>
      <c r="DG578" s="643"/>
      <c r="DH578" s="643"/>
      <c r="DI578" s="643"/>
      <c r="DJ578" s="643"/>
      <c r="DK578" s="643"/>
      <c r="DL578" s="644"/>
      <c r="DM578" s="643"/>
      <c r="DN578" s="628"/>
      <c r="DO578" s="643"/>
      <c r="DP578" s="643"/>
      <c r="DQ578" s="643"/>
      <c r="DR578" s="643"/>
      <c r="DS578" s="643"/>
      <c r="DT578" s="643"/>
      <c r="DU578" s="643"/>
      <c r="DV578" s="643"/>
      <c r="DW578" s="643"/>
      <c r="DX578" s="643"/>
      <c r="DY578" s="643"/>
      <c r="DZ578" s="643"/>
      <c r="EA578" s="643"/>
      <c r="EB578" s="643"/>
      <c r="EC578" s="643"/>
      <c r="ED578" s="643"/>
      <c r="EE578" s="643"/>
      <c r="EF578" s="643"/>
      <c r="EG578" s="643"/>
      <c r="EH578" s="643"/>
      <c r="EI578" s="643"/>
      <c r="EJ578" s="643"/>
      <c r="EK578" s="643"/>
      <c r="EL578" s="643"/>
      <c r="EM578" s="643"/>
      <c r="EN578" s="643"/>
      <c r="EO578" s="643"/>
      <c r="EP578" s="643"/>
      <c r="EQ578" s="643"/>
      <c r="ER578" s="643"/>
      <c r="ES578" s="643"/>
      <c r="ET578" s="643"/>
      <c r="EU578" s="643"/>
      <c r="EV578" s="643"/>
      <c r="EW578" s="643"/>
      <c r="EX578" s="643"/>
      <c r="EY578" s="644"/>
    </row>
    <row r="579">
      <c r="A579" s="669"/>
      <c r="B579" s="670" t="s">
        <v>1023</v>
      </c>
      <c r="C579" s="15"/>
      <c r="D579" s="15"/>
      <c r="E579" s="15"/>
      <c r="F579" s="15"/>
      <c r="G579" s="15"/>
      <c r="H579" s="16"/>
      <c r="I579" s="671"/>
      <c r="J579" s="646" t="s">
        <v>1024</v>
      </c>
      <c r="K579" s="15"/>
      <c r="L579" s="15"/>
      <c r="M579" s="15"/>
      <c r="N579" s="15"/>
      <c r="O579" s="15"/>
      <c r="P579" s="16"/>
      <c r="Q579" s="671"/>
      <c r="R579" s="670" t="s">
        <v>1025</v>
      </c>
      <c r="S579" s="15"/>
      <c r="T579" s="15"/>
      <c r="U579" s="15"/>
      <c r="V579" s="16"/>
      <c r="W579" s="672" t="s">
        <v>1026</v>
      </c>
      <c r="X579" s="41"/>
      <c r="Y579" s="672"/>
      <c r="Z579" s="673"/>
      <c r="AA579" s="674"/>
      <c r="AB579" s="672" t="s">
        <v>1027</v>
      </c>
      <c r="AC579" s="41"/>
      <c r="AD579" s="675"/>
      <c r="AE579" s="671"/>
      <c r="AF579" s="671"/>
      <c r="AG579" s="671"/>
      <c r="AH579" s="671"/>
      <c r="AI579" s="671"/>
      <c r="AJ579" s="671"/>
      <c r="AK579" s="671"/>
      <c r="AL579" s="676"/>
      <c r="AM579" s="671"/>
      <c r="AN579" s="669"/>
      <c r="AO579" s="670" t="s">
        <v>1023</v>
      </c>
      <c r="AP579" s="15"/>
      <c r="AQ579" s="15"/>
      <c r="AR579" s="15"/>
      <c r="AS579" s="15"/>
      <c r="AT579" s="15"/>
      <c r="AU579" s="16"/>
      <c r="AV579" s="671"/>
      <c r="AW579" s="646" t="s">
        <v>1024</v>
      </c>
      <c r="AX579" s="15"/>
      <c r="AY579" s="15"/>
      <c r="AZ579" s="15"/>
      <c r="BA579" s="15"/>
      <c r="BB579" s="15"/>
      <c r="BC579" s="16"/>
      <c r="BD579" s="671"/>
      <c r="BE579" s="670" t="s">
        <v>1025</v>
      </c>
      <c r="BF579" s="15"/>
      <c r="BG579" s="15"/>
      <c r="BH579" s="15"/>
      <c r="BI579" s="16"/>
      <c r="BJ579" s="672" t="s">
        <v>1026</v>
      </c>
      <c r="BK579" s="41"/>
      <c r="BL579" s="672"/>
      <c r="BM579" s="673"/>
      <c r="BN579" s="674"/>
      <c r="BO579" s="672" t="s">
        <v>1027</v>
      </c>
      <c r="BP579" s="41"/>
      <c r="BQ579" s="675"/>
      <c r="BR579" s="671"/>
      <c r="BS579" s="671"/>
      <c r="BT579" s="671"/>
      <c r="BU579" s="671"/>
      <c r="BV579" s="671"/>
      <c r="BW579" s="671"/>
      <c r="BX579" s="671"/>
      <c r="BY579" s="676"/>
      <c r="BZ579" s="671"/>
      <c r="CA579" s="669"/>
      <c r="CB579" s="670" t="s">
        <v>1023</v>
      </c>
      <c r="CC579" s="15"/>
      <c r="CD579" s="15"/>
      <c r="CE579" s="15"/>
      <c r="CF579" s="15"/>
      <c r="CG579" s="15"/>
      <c r="CH579" s="16"/>
      <c r="CI579" s="671"/>
      <c r="CJ579" s="646" t="s">
        <v>1024</v>
      </c>
      <c r="CK579" s="15"/>
      <c r="CL579" s="15"/>
      <c r="CM579" s="15"/>
      <c r="CN579" s="15"/>
      <c r="CO579" s="15"/>
      <c r="CP579" s="16"/>
      <c r="CQ579" s="671"/>
      <c r="CR579" s="670" t="s">
        <v>1025</v>
      </c>
      <c r="CS579" s="15"/>
      <c r="CT579" s="15"/>
      <c r="CU579" s="15"/>
      <c r="CV579" s="16"/>
      <c r="CW579" s="672" t="s">
        <v>1026</v>
      </c>
      <c r="CX579" s="41"/>
      <c r="CY579" s="672"/>
      <c r="CZ579" s="673"/>
      <c r="DA579" s="674"/>
      <c r="DB579" s="672" t="s">
        <v>1027</v>
      </c>
      <c r="DC579" s="41"/>
      <c r="DD579" s="675"/>
      <c r="DE579" s="671"/>
      <c r="DF579" s="671"/>
      <c r="DG579" s="671"/>
      <c r="DH579" s="671"/>
      <c r="DI579" s="671"/>
      <c r="DJ579" s="671"/>
      <c r="DK579" s="671"/>
      <c r="DL579" s="676"/>
      <c r="DM579" s="671"/>
      <c r="DN579" s="669"/>
      <c r="DO579" s="670" t="s">
        <v>1023</v>
      </c>
      <c r="DP579" s="15"/>
      <c r="DQ579" s="15"/>
      <c r="DR579" s="15"/>
      <c r="DS579" s="15"/>
      <c r="DT579" s="15"/>
      <c r="DU579" s="16"/>
      <c r="DV579" s="671"/>
      <c r="DW579" s="646" t="s">
        <v>1024</v>
      </c>
      <c r="DX579" s="15"/>
      <c r="DY579" s="15"/>
      <c r="DZ579" s="15"/>
      <c r="EA579" s="15"/>
      <c r="EB579" s="15"/>
      <c r="EC579" s="16"/>
      <c r="ED579" s="671"/>
      <c r="EE579" s="670" t="s">
        <v>1025</v>
      </c>
      <c r="EF579" s="15"/>
      <c r="EG579" s="15"/>
      <c r="EH579" s="15"/>
      <c r="EI579" s="16"/>
      <c r="EJ579" s="672" t="s">
        <v>1026</v>
      </c>
      <c r="EK579" s="41"/>
      <c r="EL579" s="672"/>
      <c r="EM579" s="673"/>
      <c r="EN579" s="674"/>
      <c r="EO579" s="672" t="s">
        <v>1027</v>
      </c>
      <c r="EP579" s="41"/>
      <c r="EQ579" s="675"/>
      <c r="ER579" s="671"/>
      <c r="ES579" s="671"/>
      <c r="ET579" s="671"/>
      <c r="EU579" s="671"/>
      <c r="EV579" s="671"/>
      <c r="EW579" s="671"/>
      <c r="EX579" s="671"/>
      <c r="EY579" s="676"/>
    </row>
    <row r="580">
      <c r="A580" s="669"/>
      <c r="B580" s="677" t="s">
        <v>1028</v>
      </c>
      <c r="C580" s="678" t="s">
        <v>1029</v>
      </c>
      <c r="D580" s="678" t="s">
        <v>1030</v>
      </c>
      <c r="E580" s="679" t="s">
        <v>1031</v>
      </c>
      <c r="F580" s="15"/>
      <c r="G580" s="15"/>
      <c r="H580" s="16"/>
      <c r="I580" s="671"/>
      <c r="J580" s="680" t="s">
        <v>1032</v>
      </c>
      <c r="K580" s="681" t="s">
        <v>1033</v>
      </c>
      <c r="P580" s="682"/>
      <c r="Q580" s="671"/>
      <c r="R580" s="671"/>
      <c r="S580" s="671"/>
      <c r="T580" s="671"/>
      <c r="U580" s="671"/>
      <c r="V580" s="671"/>
      <c r="W580" s="671"/>
      <c r="X580" s="671"/>
      <c r="Y580" s="671"/>
      <c r="Z580" s="671"/>
      <c r="AA580" s="671"/>
      <c r="AB580" s="671"/>
      <c r="AC580" s="671"/>
      <c r="AD580" s="671"/>
      <c r="AE580" s="671"/>
      <c r="AF580" s="671"/>
      <c r="AG580" s="671"/>
      <c r="AH580" s="671"/>
      <c r="AI580" s="671"/>
      <c r="AJ580" s="671"/>
      <c r="AK580" s="671"/>
      <c r="AL580" s="676"/>
      <c r="AM580" s="671"/>
      <c r="AN580" s="669"/>
      <c r="AO580" s="677" t="s">
        <v>1028</v>
      </c>
      <c r="AP580" s="678" t="s">
        <v>1029</v>
      </c>
      <c r="AQ580" s="678" t="s">
        <v>1030</v>
      </c>
      <c r="AR580" s="679" t="s">
        <v>1031</v>
      </c>
      <c r="AS580" s="15"/>
      <c r="AT580" s="15"/>
      <c r="AU580" s="16"/>
      <c r="AV580" s="671"/>
      <c r="AW580" s="680" t="s">
        <v>1032</v>
      </c>
      <c r="AX580" s="681" t="s">
        <v>1033</v>
      </c>
      <c r="BC580" s="682"/>
      <c r="BD580" s="671"/>
      <c r="BE580" s="671"/>
      <c r="BF580" s="671"/>
      <c r="BG580" s="671"/>
      <c r="BH580" s="671"/>
      <c r="BI580" s="671"/>
      <c r="BJ580" s="671"/>
      <c r="BK580" s="671"/>
      <c r="BL580" s="671"/>
      <c r="BM580" s="671"/>
      <c r="BN580" s="671"/>
      <c r="BO580" s="671"/>
      <c r="BP580" s="671"/>
      <c r="BQ580" s="671"/>
      <c r="BR580" s="671"/>
      <c r="BS580" s="671"/>
      <c r="BT580" s="671"/>
      <c r="BU580" s="671"/>
      <c r="BV580" s="671"/>
      <c r="BW580" s="671"/>
      <c r="BX580" s="671"/>
      <c r="BY580" s="676"/>
      <c r="BZ580" s="671"/>
      <c r="CA580" s="669"/>
      <c r="CB580" s="677" t="s">
        <v>1028</v>
      </c>
      <c r="CC580" s="678" t="s">
        <v>1029</v>
      </c>
      <c r="CD580" s="678" t="s">
        <v>1030</v>
      </c>
      <c r="CE580" s="679" t="s">
        <v>1031</v>
      </c>
      <c r="CF580" s="15"/>
      <c r="CG580" s="15"/>
      <c r="CH580" s="16"/>
      <c r="CI580" s="671"/>
      <c r="CJ580" s="680" t="s">
        <v>1032</v>
      </c>
      <c r="CK580" s="681" t="s">
        <v>1033</v>
      </c>
      <c r="CP580" s="682"/>
      <c r="CQ580" s="671"/>
      <c r="CR580" s="671"/>
      <c r="CS580" s="671"/>
      <c r="CT580" s="671"/>
      <c r="CU580" s="671"/>
      <c r="CV580" s="671"/>
      <c r="CW580" s="671"/>
      <c r="CX580" s="671"/>
      <c r="CY580" s="671"/>
      <c r="CZ580" s="671"/>
      <c r="DA580" s="671"/>
      <c r="DB580" s="671"/>
      <c r="DC580" s="671"/>
      <c r="DD580" s="671"/>
      <c r="DE580" s="671"/>
      <c r="DF580" s="671"/>
      <c r="DG580" s="671"/>
      <c r="DH580" s="671"/>
      <c r="DI580" s="671"/>
      <c r="DJ580" s="671"/>
      <c r="DK580" s="671"/>
      <c r="DL580" s="676"/>
      <c r="DM580" s="671"/>
      <c r="DN580" s="669"/>
      <c r="DO580" s="677" t="s">
        <v>1028</v>
      </c>
      <c r="DP580" s="678" t="s">
        <v>1029</v>
      </c>
      <c r="DQ580" s="678" t="s">
        <v>1030</v>
      </c>
      <c r="DR580" s="679" t="s">
        <v>1031</v>
      </c>
      <c r="DS580" s="15"/>
      <c r="DT580" s="15"/>
      <c r="DU580" s="16"/>
      <c r="DV580" s="671"/>
      <c r="DW580" s="680" t="s">
        <v>1032</v>
      </c>
      <c r="DX580" s="681" t="s">
        <v>1033</v>
      </c>
      <c r="EC580" s="682"/>
      <c r="ED580" s="671"/>
      <c r="EE580" s="671"/>
      <c r="EF580" s="671"/>
      <c r="EG580" s="671"/>
      <c r="EH580" s="671"/>
      <c r="EI580" s="671"/>
      <c r="EJ580" s="671"/>
      <c r="EK580" s="671"/>
      <c r="EL580" s="671"/>
      <c r="EM580" s="671"/>
      <c r="EN580" s="671"/>
      <c r="EO580" s="671"/>
      <c r="EP580" s="671"/>
      <c r="EQ580" s="671"/>
      <c r="ER580" s="671"/>
      <c r="ES580" s="671"/>
      <c r="ET580" s="671"/>
      <c r="EU580" s="671"/>
      <c r="EV580" s="671"/>
      <c r="EW580" s="671"/>
      <c r="EX580" s="671"/>
      <c r="EY580" s="676"/>
    </row>
    <row r="581">
      <c r="A581" s="669"/>
      <c r="B581" s="43"/>
      <c r="C581" s="43"/>
      <c r="D581" s="43"/>
      <c r="E581" s="679" t="s">
        <v>1029</v>
      </c>
      <c r="F581" s="16"/>
      <c r="G581" s="679" t="s">
        <v>1030</v>
      </c>
      <c r="H581" s="16"/>
      <c r="I581" s="671"/>
      <c r="J581" s="680" t="s">
        <v>1034</v>
      </c>
      <c r="K581" s="681" t="s">
        <v>1035</v>
      </c>
      <c r="P581" s="682"/>
      <c r="Q581" s="671"/>
      <c r="R581" s="670" t="s">
        <v>1036</v>
      </c>
      <c r="S581" s="15"/>
      <c r="T581" s="15"/>
      <c r="U581" s="15"/>
      <c r="V581" s="15"/>
      <c r="W581" s="15"/>
      <c r="X581" s="15"/>
      <c r="Y581" s="15"/>
      <c r="Z581" s="15"/>
      <c r="AA581" s="15"/>
      <c r="AB581" s="15"/>
      <c r="AC581" s="15"/>
      <c r="AD581" s="15"/>
      <c r="AE581" s="15"/>
      <c r="AF581" s="15"/>
      <c r="AG581" s="15"/>
      <c r="AH581" s="15"/>
      <c r="AI581" s="15"/>
      <c r="AJ581" s="16"/>
      <c r="AK581" s="671"/>
      <c r="AL581" s="676"/>
      <c r="AM581" s="671"/>
      <c r="AN581" s="669"/>
      <c r="AO581" s="43"/>
      <c r="AP581" s="43"/>
      <c r="AQ581" s="43"/>
      <c r="AR581" s="679" t="s">
        <v>1029</v>
      </c>
      <c r="AS581" s="16"/>
      <c r="AT581" s="679" t="s">
        <v>1030</v>
      </c>
      <c r="AU581" s="16"/>
      <c r="AV581" s="671"/>
      <c r="AW581" s="680" t="s">
        <v>1034</v>
      </c>
      <c r="AX581" s="681" t="s">
        <v>1035</v>
      </c>
      <c r="BC581" s="682"/>
      <c r="BD581" s="671"/>
      <c r="BE581" s="670" t="s">
        <v>1036</v>
      </c>
      <c r="BF581" s="15"/>
      <c r="BG581" s="15"/>
      <c r="BH581" s="15"/>
      <c r="BI581" s="15"/>
      <c r="BJ581" s="15"/>
      <c r="BK581" s="15"/>
      <c r="BL581" s="15"/>
      <c r="BM581" s="15"/>
      <c r="BN581" s="15"/>
      <c r="BO581" s="15"/>
      <c r="BP581" s="15"/>
      <c r="BQ581" s="15"/>
      <c r="BR581" s="15"/>
      <c r="BS581" s="15"/>
      <c r="BT581" s="15"/>
      <c r="BU581" s="15"/>
      <c r="BV581" s="15"/>
      <c r="BW581" s="16"/>
      <c r="BX581" s="671"/>
      <c r="BY581" s="676"/>
      <c r="BZ581" s="671"/>
      <c r="CA581" s="669"/>
      <c r="CB581" s="43"/>
      <c r="CC581" s="43"/>
      <c r="CD581" s="43"/>
      <c r="CE581" s="679" t="s">
        <v>1029</v>
      </c>
      <c r="CF581" s="16"/>
      <c r="CG581" s="679" t="s">
        <v>1030</v>
      </c>
      <c r="CH581" s="16"/>
      <c r="CI581" s="671"/>
      <c r="CJ581" s="680" t="s">
        <v>1034</v>
      </c>
      <c r="CK581" s="681" t="s">
        <v>1035</v>
      </c>
      <c r="CP581" s="682"/>
      <c r="CQ581" s="671"/>
      <c r="CR581" s="670" t="s">
        <v>1036</v>
      </c>
      <c r="CS581" s="15"/>
      <c r="CT581" s="15"/>
      <c r="CU581" s="15"/>
      <c r="CV581" s="15"/>
      <c r="CW581" s="15"/>
      <c r="CX581" s="15"/>
      <c r="CY581" s="15"/>
      <c r="CZ581" s="15"/>
      <c r="DA581" s="15"/>
      <c r="DB581" s="15"/>
      <c r="DC581" s="15"/>
      <c r="DD581" s="15"/>
      <c r="DE581" s="15"/>
      <c r="DF581" s="15"/>
      <c r="DG581" s="15"/>
      <c r="DH581" s="15"/>
      <c r="DI581" s="15"/>
      <c r="DJ581" s="16"/>
      <c r="DK581" s="671"/>
      <c r="DL581" s="676"/>
      <c r="DM581" s="671"/>
      <c r="DN581" s="669"/>
      <c r="DO581" s="43"/>
      <c r="DP581" s="43"/>
      <c r="DQ581" s="43"/>
      <c r="DR581" s="679" t="s">
        <v>1029</v>
      </c>
      <c r="DS581" s="16"/>
      <c r="DT581" s="679" t="s">
        <v>1030</v>
      </c>
      <c r="DU581" s="16"/>
      <c r="DV581" s="671"/>
      <c r="DW581" s="680" t="s">
        <v>1034</v>
      </c>
      <c r="DX581" s="681" t="s">
        <v>1035</v>
      </c>
      <c r="EC581" s="682"/>
      <c r="ED581" s="671"/>
      <c r="EE581" s="670" t="s">
        <v>1036</v>
      </c>
      <c r="EF581" s="15"/>
      <c r="EG581" s="15"/>
      <c r="EH581" s="15"/>
      <c r="EI581" s="15"/>
      <c r="EJ581" s="15"/>
      <c r="EK581" s="15"/>
      <c r="EL581" s="15"/>
      <c r="EM581" s="15"/>
      <c r="EN581" s="15"/>
      <c r="EO581" s="15"/>
      <c r="EP581" s="15"/>
      <c r="EQ581" s="15"/>
      <c r="ER581" s="15"/>
      <c r="ES581" s="15"/>
      <c r="ET581" s="15"/>
      <c r="EU581" s="15"/>
      <c r="EV581" s="15"/>
      <c r="EW581" s="16"/>
      <c r="EX581" s="671"/>
      <c r="EY581" s="676"/>
    </row>
    <row r="582">
      <c r="A582" s="669"/>
      <c r="B582" s="677" t="s">
        <v>631</v>
      </c>
      <c r="C582" s="683"/>
      <c r="D582" s="683"/>
      <c r="E582" s="684"/>
      <c r="F582" s="42"/>
      <c r="G582" s="684"/>
      <c r="H582" s="42"/>
      <c r="I582" s="671"/>
      <c r="J582" s="680" t="s">
        <v>1037</v>
      </c>
      <c r="K582" s="681" t="s">
        <v>1038</v>
      </c>
      <c r="P582" s="682"/>
      <c r="Q582" s="671"/>
      <c r="R582" s="685"/>
      <c r="S582" s="41"/>
      <c r="T582" s="41"/>
      <c r="U582" s="41"/>
      <c r="V582" s="41"/>
      <c r="W582" s="41"/>
      <c r="X582" s="41"/>
      <c r="Y582" s="41"/>
      <c r="Z582" s="41"/>
      <c r="AA582" s="41"/>
      <c r="AB582" s="41"/>
      <c r="AC582" s="41"/>
      <c r="AD582" s="41"/>
      <c r="AE582" s="41"/>
      <c r="AF582" s="41"/>
      <c r="AG582" s="41"/>
      <c r="AH582" s="41"/>
      <c r="AI582" s="41"/>
      <c r="AJ582" s="42"/>
      <c r="AK582" s="671"/>
      <c r="AL582" s="676"/>
      <c r="AM582" s="671"/>
      <c r="AN582" s="669"/>
      <c r="AO582" s="677" t="s">
        <v>631</v>
      </c>
      <c r="AP582" s="683"/>
      <c r="AQ582" s="683"/>
      <c r="AR582" s="684"/>
      <c r="AS582" s="42"/>
      <c r="AT582" s="684"/>
      <c r="AU582" s="42"/>
      <c r="AV582" s="671"/>
      <c r="AW582" s="680" t="s">
        <v>1037</v>
      </c>
      <c r="AX582" s="681" t="s">
        <v>1038</v>
      </c>
      <c r="BC582" s="682"/>
      <c r="BD582" s="671"/>
      <c r="BE582" s="685"/>
      <c r="BF582" s="41"/>
      <c r="BG582" s="41"/>
      <c r="BH582" s="41"/>
      <c r="BI582" s="41"/>
      <c r="BJ582" s="41"/>
      <c r="BK582" s="41"/>
      <c r="BL582" s="41"/>
      <c r="BM582" s="41"/>
      <c r="BN582" s="41"/>
      <c r="BO582" s="41"/>
      <c r="BP582" s="41"/>
      <c r="BQ582" s="41"/>
      <c r="BR582" s="41"/>
      <c r="BS582" s="41"/>
      <c r="BT582" s="41"/>
      <c r="BU582" s="41"/>
      <c r="BV582" s="41"/>
      <c r="BW582" s="42"/>
      <c r="BX582" s="671"/>
      <c r="BY582" s="676"/>
      <c r="BZ582" s="671"/>
      <c r="CA582" s="669"/>
      <c r="CB582" s="677" t="s">
        <v>631</v>
      </c>
      <c r="CC582" s="683"/>
      <c r="CD582" s="683"/>
      <c r="CE582" s="684"/>
      <c r="CF582" s="42"/>
      <c r="CG582" s="684"/>
      <c r="CH582" s="42"/>
      <c r="CI582" s="671"/>
      <c r="CJ582" s="680" t="s">
        <v>1037</v>
      </c>
      <c r="CK582" s="681" t="s">
        <v>1038</v>
      </c>
      <c r="CP582" s="682"/>
      <c r="CQ582" s="671"/>
      <c r="CR582" s="685"/>
      <c r="CS582" s="41"/>
      <c r="CT582" s="41"/>
      <c r="CU582" s="41"/>
      <c r="CV582" s="41"/>
      <c r="CW582" s="41"/>
      <c r="CX582" s="41"/>
      <c r="CY582" s="41"/>
      <c r="CZ582" s="41"/>
      <c r="DA582" s="41"/>
      <c r="DB582" s="41"/>
      <c r="DC582" s="41"/>
      <c r="DD582" s="41"/>
      <c r="DE582" s="41"/>
      <c r="DF582" s="41"/>
      <c r="DG582" s="41"/>
      <c r="DH582" s="41"/>
      <c r="DI582" s="41"/>
      <c r="DJ582" s="42"/>
      <c r="DK582" s="671"/>
      <c r="DL582" s="676"/>
      <c r="DM582" s="671"/>
      <c r="DN582" s="669"/>
      <c r="DO582" s="677" t="s">
        <v>631</v>
      </c>
      <c r="DP582" s="683"/>
      <c r="DQ582" s="683"/>
      <c r="DR582" s="684"/>
      <c r="DS582" s="42"/>
      <c r="DT582" s="684"/>
      <c r="DU582" s="42"/>
      <c r="DV582" s="671"/>
      <c r="DW582" s="680" t="s">
        <v>1037</v>
      </c>
      <c r="DX582" s="681" t="s">
        <v>1038</v>
      </c>
      <c r="EC582" s="682"/>
      <c r="ED582" s="671"/>
      <c r="EE582" s="685"/>
      <c r="EF582" s="41"/>
      <c r="EG582" s="41"/>
      <c r="EH582" s="41"/>
      <c r="EI582" s="41"/>
      <c r="EJ582" s="41"/>
      <c r="EK582" s="41"/>
      <c r="EL582" s="41"/>
      <c r="EM582" s="41"/>
      <c r="EN582" s="41"/>
      <c r="EO582" s="41"/>
      <c r="EP582" s="41"/>
      <c r="EQ582" s="41"/>
      <c r="ER582" s="41"/>
      <c r="ES582" s="41"/>
      <c r="ET582" s="41"/>
      <c r="EU582" s="41"/>
      <c r="EV582" s="41"/>
      <c r="EW582" s="42"/>
      <c r="EX582" s="671"/>
      <c r="EY582" s="676"/>
    </row>
    <row r="583">
      <c r="A583" s="669"/>
      <c r="B583" s="47"/>
      <c r="C583" s="47"/>
      <c r="D583" s="47"/>
      <c r="E583" s="686"/>
      <c r="F583" s="682"/>
      <c r="G583" s="686"/>
      <c r="H583" s="682"/>
      <c r="I583" s="671"/>
      <c r="J583" s="680" t="s">
        <v>1039</v>
      </c>
      <c r="K583" s="681" t="s">
        <v>1040</v>
      </c>
      <c r="P583" s="682"/>
      <c r="Q583" s="671"/>
      <c r="R583" s="686"/>
      <c r="AJ583" s="682"/>
      <c r="AK583" s="671"/>
      <c r="AL583" s="676"/>
      <c r="AM583" s="671"/>
      <c r="AN583" s="669"/>
      <c r="AO583" s="47"/>
      <c r="AP583" s="47"/>
      <c r="AQ583" s="47"/>
      <c r="AR583" s="686"/>
      <c r="AS583" s="682"/>
      <c r="AT583" s="686"/>
      <c r="AU583" s="682"/>
      <c r="AV583" s="671"/>
      <c r="AW583" s="680" t="s">
        <v>1039</v>
      </c>
      <c r="AX583" s="681" t="s">
        <v>1040</v>
      </c>
      <c r="BC583" s="682"/>
      <c r="BD583" s="671"/>
      <c r="BE583" s="686"/>
      <c r="BW583" s="682"/>
      <c r="BX583" s="671"/>
      <c r="BY583" s="676"/>
      <c r="BZ583" s="671"/>
      <c r="CA583" s="669"/>
      <c r="CB583" s="47"/>
      <c r="CC583" s="47"/>
      <c r="CD583" s="47"/>
      <c r="CE583" s="686"/>
      <c r="CF583" s="682"/>
      <c r="CG583" s="686"/>
      <c r="CH583" s="682"/>
      <c r="CI583" s="671"/>
      <c r="CJ583" s="680" t="s">
        <v>1039</v>
      </c>
      <c r="CK583" s="681" t="s">
        <v>1040</v>
      </c>
      <c r="CP583" s="682"/>
      <c r="CQ583" s="671"/>
      <c r="CR583" s="686"/>
      <c r="DJ583" s="682"/>
      <c r="DK583" s="671"/>
      <c r="DL583" s="676"/>
      <c r="DM583" s="671"/>
      <c r="DN583" s="669"/>
      <c r="DO583" s="47"/>
      <c r="DP583" s="47"/>
      <c r="DQ583" s="47"/>
      <c r="DR583" s="686"/>
      <c r="DS583" s="682"/>
      <c r="DT583" s="686"/>
      <c r="DU583" s="682"/>
      <c r="DV583" s="671"/>
      <c r="DW583" s="680" t="s">
        <v>1039</v>
      </c>
      <c r="DX583" s="681" t="s">
        <v>1040</v>
      </c>
      <c r="EC583" s="682"/>
      <c r="ED583" s="671"/>
      <c r="EE583" s="686"/>
      <c r="EW583" s="682"/>
      <c r="EX583" s="671"/>
      <c r="EY583" s="676"/>
    </row>
    <row r="584">
      <c r="A584" s="669"/>
      <c r="B584" s="43"/>
      <c r="C584" s="43"/>
      <c r="D584" s="43"/>
      <c r="E584" s="686"/>
      <c r="F584" s="682"/>
      <c r="G584" s="686"/>
      <c r="H584" s="682"/>
      <c r="I584" s="671"/>
      <c r="J584" s="680" t="s">
        <v>1041</v>
      </c>
      <c r="K584" s="681" t="s">
        <v>1042</v>
      </c>
      <c r="P584" s="682"/>
      <c r="Q584" s="671"/>
      <c r="R584" s="686"/>
      <c r="AJ584" s="682"/>
      <c r="AK584" s="671"/>
      <c r="AL584" s="676"/>
      <c r="AM584" s="671"/>
      <c r="AN584" s="669"/>
      <c r="AO584" s="43"/>
      <c r="AP584" s="43"/>
      <c r="AQ584" s="43"/>
      <c r="AR584" s="686"/>
      <c r="AS584" s="682"/>
      <c r="AT584" s="686"/>
      <c r="AU584" s="682"/>
      <c r="AV584" s="671"/>
      <c r="AW584" s="680" t="s">
        <v>1041</v>
      </c>
      <c r="AX584" s="681" t="s">
        <v>1042</v>
      </c>
      <c r="BC584" s="682"/>
      <c r="BD584" s="671"/>
      <c r="BE584" s="686"/>
      <c r="BW584" s="682"/>
      <c r="BX584" s="671"/>
      <c r="BY584" s="676"/>
      <c r="BZ584" s="671"/>
      <c r="CA584" s="669"/>
      <c r="CB584" s="43"/>
      <c r="CC584" s="43"/>
      <c r="CD584" s="43"/>
      <c r="CE584" s="686"/>
      <c r="CF584" s="682"/>
      <c r="CG584" s="686"/>
      <c r="CH584" s="682"/>
      <c r="CI584" s="671"/>
      <c r="CJ584" s="680" t="s">
        <v>1041</v>
      </c>
      <c r="CK584" s="681" t="s">
        <v>1042</v>
      </c>
      <c r="CP584" s="682"/>
      <c r="CQ584" s="671"/>
      <c r="CR584" s="686"/>
      <c r="DJ584" s="682"/>
      <c r="DK584" s="671"/>
      <c r="DL584" s="676"/>
      <c r="DM584" s="671"/>
      <c r="DN584" s="669"/>
      <c r="DO584" s="43"/>
      <c r="DP584" s="43"/>
      <c r="DQ584" s="43"/>
      <c r="DR584" s="686"/>
      <c r="DS584" s="682"/>
      <c r="DT584" s="686"/>
      <c r="DU584" s="682"/>
      <c r="DV584" s="671"/>
      <c r="DW584" s="680" t="s">
        <v>1041</v>
      </c>
      <c r="DX584" s="681" t="s">
        <v>1042</v>
      </c>
      <c r="EC584" s="682"/>
      <c r="ED584" s="671"/>
      <c r="EE584" s="686"/>
      <c r="EW584" s="682"/>
      <c r="EX584" s="671"/>
      <c r="EY584" s="676"/>
    </row>
    <row r="585">
      <c r="A585" s="669"/>
      <c r="B585" s="677" t="s">
        <v>633</v>
      </c>
      <c r="C585" s="683"/>
      <c r="D585" s="683"/>
      <c r="E585" s="686"/>
      <c r="F585" s="682"/>
      <c r="G585" s="686"/>
      <c r="H585" s="682"/>
      <c r="I585" s="671"/>
      <c r="J585" s="680" t="s">
        <v>1043</v>
      </c>
      <c r="K585" s="681" t="s">
        <v>1044</v>
      </c>
      <c r="P585" s="682"/>
      <c r="Q585" s="671"/>
      <c r="R585" s="686"/>
      <c r="AJ585" s="682"/>
      <c r="AK585" s="671"/>
      <c r="AL585" s="676"/>
      <c r="AM585" s="671"/>
      <c r="AN585" s="669"/>
      <c r="AO585" s="677" t="s">
        <v>633</v>
      </c>
      <c r="AP585" s="683"/>
      <c r="AQ585" s="683"/>
      <c r="AR585" s="686"/>
      <c r="AS585" s="682"/>
      <c r="AT585" s="686"/>
      <c r="AU585" s="682"/>
      <c r="AV585" s="671"/>
      <c r="AW585" s="680" t="s">
        <v>1043</v>
      </c>
      <c r="AX585" s="681" t="s">
        <v>1044</v>
      </c>
      <c r="BC585" s="682"/>
      <c r="BD585" s="671"/>
      <c r="BE585" s="686"/>
      <c r="BW585" s="682"/>
      <c r="BX585" s="671"/>
      <c r="BY585" s="676"/>
      <c r="BZ585" s="671"/>
      <c r="CA585" s="669"/>
      <c r="CB585" s="677" t="s">
        <v>633</v>
      </c>
      <c r="CC585" s="683"/>
      <c r="CD585" s="683"/>
      <c r="CE585" s="686"/>
      <c r="CF585" s="682"/>
      <c r="CG585" s="686"/>
      <c r="CH585" s="682"/>
      <c r="CI585" s="671"/>
      <c r="CJ585" s="680" t="s">
        <v>1043</v>
      </c>
      <c r="CK585" s="681" t="s">
        <v>1044</v>
      </c>
      <c r="CP585" s="682"/>
      <c r="CQ585" s="671"/>
      <c r="CR585" s="686"/>
      <c r="DJ585" s="682"/>
      <c r="DK585" s="671"/>
      <c r="DL585" s="676"/>
      <c r="DM585" s="671"/>
      <c r="DN585" s="669"/>
      <c r="DO585" s="677" t="s">
        <v>633</v>
      </c>
      <c r="DP585" s="683"/>
      <c r="DQ585" s="683"/>
      <c r="DR585" s="686"/>
      <c r="DS585" s="682"/>
      <c r="DT585" s="686"/>
      <c r="DU585" s="682"/>
      <c r="DV585" s="671"/>
      <c r="DW585" s="680" t="s">
        <v>1043</v>
      </c>
      <c r="DX585" s="681" t="s">
        <v>1044</v>
      </c>
      <c r="EC585" s="682"/>
      <c r="ED585" s="671"/>
      <c r="EE585" s="686"/>
      <c r="EW585" s="682"/>
      <c r="EX585" s="671"/>
      <c r="EY585" s="676"/>
    </row>
    <row r="586">
      <c r="A586" s="687"/>
      <c r="B586" s="47"/>
      <c r="C586" s="47"/>
      <c r="D586" s="47"/>
      <c r="E586" s="686"/>
      <c r="F586" s="682"/>
      <c r="G586" s="686"/>
      <c r="H586" s="682"/>
      <c r="I586" s="688"/>
      <c r="J586" s="680" t="s">
        <v>1045</v>
      </c>
      <c r="K586" s="681" t="s">
        <v>1046</v>
      </c>
      <c r="P586" s="682"/>
      <c r="Q586" s="688"/>
      <c r="R586" s="686"/>
      <c r="AJ586" s="682"/>
      <c r="AK586" s="688"/>
      <c r="AL586" s="689"/>
      <c r="AM586" s="688"/>
      <c r="AN586" s="687"/>
      <c r="AO586" s="47"/>
      <c r="AP586" s="47"/>
      <c r="AQ586" s="47"/>
      <c r="AR586" s="686"/>
      <c r="AS586" s="682"/>
      <c r="AT586" s="686"/>
      <c r="AU586" s="682"/>
      <c r="AV586" s="688"/>
      <c r="AW586" s="680" t="s">
        <v>1045</v>
      </c>
      <c r="AX586" s="681" t="s">
        <v>1046</v>
      </c>
      <c r="BC586" s="682"/>
      <c r="BD586" s="688"/>
      <c r="BE586" s="686"/>
      <c r="BW586" s="682"/>
      <c r="BX586" s="688"/>
      <c r="BY586" s="689"/>
      <c r="BZ586" s="688"/>
      <c r="CA586" s="687"/>
      <c r="CB586" s="47"/>
      <c r="CC586" s="47"/>
      <c r="CD586" s="47"/>
      <c r="CE586" s="686"/>
      <c r="CF586" s="682"/>
      <c r="CG586" s="686"/>
      <c r="CH586" s="682"/>
      <c r="CI586" s="688"/>
      <c r="CJ586" s="680" t="s">
        <v>1045</v>
      </c>
      <c r="CK586" s="681" t="s">
        <v>1046</v>
      </c>
      <c r="CP586" s="682"/>
      <c r="CQ586" s="688"/>
      <c r="CR586" s="686"/>
      <c r="DJ586" s="682"/>
      <c r="DK586" s="688"/>
      <c r="DL586" s="689"/>
      <c r="DM586" s="688"/>
      <c r="DN586" s="687"/>
      <c r="DO586" s="47"/>
      <c r="DP586" s="47"/>
      <c r="DQ586" s="47"/>
      <c r="DR586" s="686"/>
      <c r="DS586" s="682"/>
      <c r="DT586" s="686"/>
      <c r="DU586" s="682"/>
      <c r="DV586" s="688"/>
      <c r="DW586" s="680" t="s">
        <v>1045</v>
      </c>
      <c r="DX586" s="681" t="s">
        <v>1046</v>
      </c>
      <c r="EC586" s="682"/>
      <c r="ED586" s="688"/>
      <c r="EE586" s="686"/>
      <c r="EW586" s="682"/>
      <c r="EX586" s="688"/>
      <c r="EY586" s="689"/>
    </row>
    <row r="587">
      <c r="A587" s="687"/>
      <c r="B587" s="43"/>
      <c r="C587" s="43"/>
      <c r="D587" s="43"/>
      <c r="E587" s="686"/>
      <c r="F587" s="682"/>
      <c r="G587" s="686"/>
      <c r="H587" s="682"/>
      <c r="I587" s="688"/>
      <c r="J587" s="680" t="s">
        <v>1047</v>
      </c>
      <c r="K587" s="681" t="s">
        <v>1048</v>
      </c>
      <c r="P587" s="682"/>
      <c r="Q587" s="688"/>
      <c r="R587" s="686"/>
      <c r="AJ587" s="682"/>
      <c r="AK587" s="688"/>
      <c r="AL587" s="689"/>
      <c r="AM587" s="688"/>
      <c r="AN587" s="687"/>
      <c r="AO587" s="43"/>
      <c r="AP587" s="43"/>
      <c r="AQ587" s="43"/>
      <c r="AR587" s="686"/>
      <c r="AS587" s="682"/>
      <c r="AT587" s="686"/>
      <c r="AU587" s="682"/>
      <c r="AV587" s="688"/>
      <c r="AW587" s="680" t="s">
        <v>1047</v>
      </c>
      <c r="AX587" s="681" t="s">
        <v>1048</v>
      </c>
      <c r="BC587" s="682"/>
      <c r="BD587" s="688"/>
      <c r="BE587" s="686"/>
      <c r="BW587" s="682"/>
      <c r="BX587" s="688"/>
      <c r="BY587" s="689"/>
      <c r="BZ587" s="688"/>
      <c r="CA587" s="687"/>
      <c r="CB587" s="43"/>
      <c r="CC587" s="43"/>
      <c r="CD587" s="43"/>
      <c r="CE587" s="686"/>
      <c r="CF587" s="682"/>
      <c r="CG587" s="686"/>
      <c r="CH587" s="682"/>
      <c r="CI587" s="688"/>
      <c r="CJ587" s="680" t="s">
        <v>1047</v>
      </c>
      <c r="CK587" s="681" t="s">
        <v>1048</v>
      </c>
      <c r="CP587" s="682"/>
      <c r="CQ587" s="688"/>
      <c r="CR587" s="686"/>
      <c r="DJ587" s="682"/>
      <c r="DK587" s="688"/>
      <c r="DL587" s="689"/>
      <c r="DM587" s="688"/>
      <c r="DN587" s="687"/>
      <c r="DO587" s="43"/>
      <c r="DP587" s="43"/>
      <c r="DQ587" s="43"/>
      <c r="DR587" s="686"/>
      <c r="DS587" s="682"/>
      <c r="DT587" s="686"/>
      <c r="DU587" s="682"/>
      <c r="DV587" s="688"/>
      <c r="DW587" s="680" t="s">
        <v>1047</v>
      </c>
      <c r="DX587" s="681" t="s">
        <v>1048</v>
      </c>
      <c r="EC587" s="682"/>
      <c r="ED587" s="688"/>
      <c r="EE587" s="686"/>
      <c r="EW587" s="682"/>
      <c r="EX587" s="688"/>
      <c r="EY587" s="689"/>
    </row>
    <row r="588">
      <c r="A588" s="687"/>
      <c r="B588" s="677" t="s">
        <v>635</v>
      </c>
      <c r="C588" s="683"/>
      <c r="D588" s="683"/>
      <c r="E588" s="686"/>
      <c r="F588" s="682"/>
      <c r="G588" s="686"/>
      <c r="H588" s="682"/>
      <c r="I588" s="688"/>
      <c r="J588" s="680" t="s">
        <v>1049</v>
      </c>
      <c r="K588" s="681" t="s">
        <v>1050</v>
      </c>
      <c r="P588" s="682"/>
      <c r="Q588" s="688"/>
      <c r="R588" s="686"/>
      <c r="AJ588" s="682"/>
      <c r="AK588" s="688"/>
      <c r="AL588" s="689"/>
      <c r="AM588" s="688"/>
      <c r="AN588" s="687"/>
      <c r="AO588" s="677" t="s">
        <v>635</v>
      </c>
      <c r="AP588" s="683"/>
      <c r="AQ588" s="683"/>
      <c r="AR588" s="686"/>
      <c r="AS588" s="682"/>
      <c r="AT588" s="686"/>
      <c r="AU588" s="682"/>
      <c r="AV588" s="688"/>
      <c r="AW588" s="680" t="s">
        <v>1049</v>
      </c>
      <c r="AX588" s="681" t="s">
        <v>1050</v>
      </c>
      <c r="BC588" s="682"/>
      <c r="BD588" s="688"/>
      <c r="BE588" s="686"/>
      <c r="BW588" s="682"/>
      <c r="BX588" s="688"/>
      <c r="BY588" s="689"/>
      <c r="BZ588" s="688"/>
      <c r="CA588" s="687"/>
      <c r="CB588" s="677" t="s">
        <v>635</v>
      </c>
      <c r="CC588" s="683"/>
      <c r="CD588" s="683"/>
      <c r="CE588" s="686"/>
      <c r="CF588" s="682"/>
      <c r="CG588" s="686"/>
      <c r="CH588" s="682"/>
      <c r="CI588" s="688"/>
      <c r="CJ588" s="680" t="s">
        <v>1049</v>
      </c>
      <c r="CK588" s="681" t="s">
        <v>1050</v>
      </c>
      <c r="CP588" s="682"/>
      <c r="CQ588" s="688"/>
      <c r="CR588" s="686"/>
      <c r="DJ588" s="682"/>
      <c r="DK588" s="688"/>
      <c r="DL588" s="689"/>
      <c r="DM588" s="688"/>
      <c r="DN588" s="687"/>
      <c r="DO588" s="677" t="s">
        <v>635</v>
      </c>
      <c r="DP588" s="683"/>
      <c r="DQ588" s="683"/>
      <c r="DR588" s="686"/>
      <c r="DS588" s="682"/>
      <c r="DT588" s="686"/>
      <c r="DU588" s="682"/>
      <c r="DV588" s="688"/>
      <c r="DW588" s="680" t="s">
        <v>1049</v>
      </c>
      <c r="DX588" s="681" t="s">
        <v>1050</v>
      </c>
      <c r="EC588" s="682"/>
      <c r="ED588" s="688"/>
      <c r="EE588" s="686"/>
      <c r="EW588" s="682"/>
      <c r="EX588" s="688"/>
      <c r="EY588" s="689"/>
    </row>
    <row r="589">
      <c r="A589" s="687"/>
      <c r="B589" s="47"/>
      <c r="C589" s="47"/>
      <c r="D589" s="47"/>
      <c r="E589" s="686"/>
      <c r="F589" s="682"/>
      <c r="G589" s="686"/>
      <c r="H589" s="682"/>
      <c r="I589" s="688"/>
      <c r="J589" s="680" t="s">
        <v>1051</v>
      </c>
      <c r="K589" s="681" t="s">
        <v>1052</v>
      </c>
      <c r="P589" s="682"/>
      <c r="Q589" s="688"/>
      <c r="R589" s="686"/>
      <c r="AJ589" s="682"/>
      <c r="AK589" s="688"/>
      <c r="AL589" s="689"/>
      <c r="AM589" s="688"/>
      <c r="AN589" s="687"/>
      <c r="AO589" s="47"/>
      <c r="AP589" s="47"/>
      <c r="AQ589" s="47"/>
      <c r="AR589" s="686"/>
      <c r="AS589" s="682"/>
      <c r="AT589" s="686"/>
      <c r="AU589" s="682"/>
      <c r="AV589" s="688"/>
      <c r="AW589" s="680" t="s">
        <v>1051</v>
      </c>
      <c r="AX589" s="681" t="s">
        <v>1052</v>
      </c>
      <c r="BC589" s="682"/>
      <c r="BD589" s="688"/>
      <c r="BE589" s="686"/>
      <c r="BW589" s="682"/>
      <c r="BX589" s="688"/>
      <c r="BY589" s="689"/>
      <c r="BZ589" s="688"/>
      <c r="CA589" s="687"/>
      <c r="CB589" s="47"/>
      <c r="CC589" s="47"/>
      <c r="CD589" s="47"/>
      <c r="CE589" s="686"/>
      <c r="CF589" s="682"/>
      <c r="CG589" s="686"/>
      <c r="CH589" s="682"/>
      <c r="CI589" s="688"/>
      <c r="CJ589" s="680" t="s">
        <v>1051</v>
      </c>
      <c r="CK589" s="681" t="s">
        <v>1052</v>
      </c>
      <c r="CP589" s="682"/>
      <c r="CQ589" s="688"/>
      <c r="CR589" s="686"/>
      <c r="DJ589" s="682"/>
      <c r="DK589" s="688"/>
      <c r="DL589" s="689"/>
      <c r="DM589" s="688"/>
      <c r="DN589" s="687"/>
      <c r="DO589" s="47"/>
      <c r="DP589" s="47"/>
      <c r="DQ589" s="47"/>
      <c r="DR589" s="686"/>
      <c r="DS589" s="682"/>
      <c r="DT589" s="686"/>
      <c r="DU589" s="682"/>
      <c r="DV589" s="688"/>
      <c r="DW589" s="680" t="s">
        <v>1051</v>
      </c>
      <c r="DX589" s="681" t="s">
        <v>1052</v>
      </c>
      <c r="EC589" s="682"/>
      <c r="ED589" s="688"/>
      <c r="EE589" s="686"/>
      <c r="EW589" s="682"/>
      <c r="EX589" s="688"/>
      <c r="EY589" s="689"/>
    </row>
    <row r="590">
      <c r="A590" s="687"/>
      <c r="B590" s="43"/>
      <c r="C590" s="43"/>
      <c r="D590" s="43"/>
      <c r="E590" s="686"/>
      <c r="F590" s="682"/>
      <c r="G590" s="686"/>
      <c r="H590" s="682"/>
      <c r="I590" s="688"/>
      <c r="J590" s="680" t="s">
        <v>1053</v>
      </c>
      <c r="K590" s="681" t="s">
        <v>1054</v>
      </c>
      <c r="P590" s="682"/>
      <c r="Q590" s="688"/>
      <c r="R590" s="686"/>
      <c r="AJ590" s="682"/>
      <c r="AK590" s="688"/>
      <c r="AL590" s="689"/>
      <c r="AM590" s="688"/>
      <c r="AN590" s="687"/>
      <c r="AO590" s="43"/>
      <c r="AP590" s="43"/>
      <c r="AQ590" s="43"/>
      <c r="AR590" s="686"/>
      <c r="AS590" s="682"/>
      <c r="AT590" s="686"/>
      <c r="AU590" s="682"/>
      <c r="AV590" s="688"/>
      <c r="AW590" s="680" t="s">
        <v>1053</v>
      </c>
      <c r="AX590" s="681" t="s">
        <v>1054</v>
      </c>
      <c r="BC590" s="682"/>
      <c r="BD590" s="688"/>
      <c r="BE590" s="686"/>
      <c r="BW590" s="682"/>
      <c r="BX590" s="688"/>
      <c r="BY590" s="689"/>
      <c r="BZ590" s="688"/>
      <c r="CA590" s="687"/>
      <c r="CB590" s="43"/>
      <c r="CC590" s="43"/>
      <c r="CD590" s="43"/>
      <c r="CE590" s="686"/>
      <c r="CF590" s="682"/>
      <c r="CG590" s="686"/>
      <c r="CH590" s="682"/>
      <c r="CI590" s="688"/>
      <c r="CJ590" s="680" t="s">
        <v>1053</v>
      </c>
      <c r="CK590" s="681" t="s">
        <v>1054</v>
      </c>
      <c r="CP590" s="682"/>
      <c r="CQ590" s="688"/>
      <c r="CR590" s="686"/>
      <c r="DJ590" s="682"/>
      <c r="DK590" s="688"/>
      <c r="DL590" s="689"/>
      <c r="DM590" s="688"/>
      <c r="DN590" s="687"/>
      <c r="DO590" s="43"/>
      <c r="DP590" s="43"/>
      <c r="DQ590" s="43"/>
      <c r="DR590" s="686"/>
      <c r="DS590" s="682"/>
      <c r="DT590" s="686"/>
      <c r="DU590" s="682"/>
      <c r="DV590" s="688"/>
      <c r="DW590" s="680" t="s">
        <v>1053</v>
      </c>
      <c r="DX590" s="681" t="s">
        <v>1054</v>
      </c>
      <c r="EC590" s="682"/>
      <c r="ED590" s="688"/>
      <c r="EE590" s="686"/>
      <c r="EW590" s="682"/>
      <c r="EX590" s="688"/>
      <c r="EY590" s="689"/>
    </row>
    <row r="591">
      <c r="A591" s="687"/>
      <c r="B591" s="677" t="s">
        <v>637</v>
      </c>
      <c r="C591" s="683"/>
      <c r="D591" s="683"/>
      <c r="E591" s="686"/>
      <c r="F591" s="682"/>
      <c r="G591" s="686"/>
      <c r="H591" s="682"/>
      <c r="I591" s="688"/>
      <c r="J591" s="680" t="s">
        <v>1055</v>
      </c>
      <c r="K591" s="681" t="s">
        <v>1056</v>
      </c>
      <c r="P591" s="682"/>
      <c r="Q591" s="688"/>
      <c r="R591" s="686"/>
      <c r="AJ591" s="682"/>
      <c r="AK591" s="688"/>
      <c r="AL591" s="689"/>
      <c r="AM591" s="688"/>
      <c r="AN591" s="687"/>
      <c r="AO591" s="677" t="s">
        <v>637</v>
      </c>
      <c r="AP591" s="683"/>
      <c r="AQ591" s="683"/>
      <c r="AR591" s="686"/>
      <c r="AS591" s="682"/>
      <c r="AT591" s="686"/>
      <c r="AU591" s="682"/>
      <c r="AV591" s="688"/>
      <c r="AW591" s="680" t="s">
        <v>1055</v>
      </c>
      <c r="AX591" s="681" t="s">
        <v>1056</v>
      </c>
      <c r="BC591" s="682"/>
      <c r="BD591" s="688"/>
      <c r="BE591" s="686"/>
      <c r="BW591" s="682"/>
      <c r="BX591" s="688"/>
      <c r="BY591" s="689"/>
      <c r="BZ591" s="688"/>
      <c r="CA591" s="687"/>
      <c r="CB591" s="677" t="s">
        <v>637</v>
      </c>
      <c r="CC591" s="683"/>
      <c r="CD591" s="683"/>
      <c r="CE591" s="686"/>
      <c r="CF591" s="682"/>
      <c r="CG591" s="686"/>
      <c r="CH591" s="682"/>
      <c r="CI591" s="688"/>
      <c r="CJ591" s="680" t="s">
        <v>1055</v>
      </c>
      <c r="CK591" s="681" t="s">
        <v>1056</v>
      </c>
      <c r="CP591" s="682"/>
      <c r="CQ591" s="688"/>
      <c r="CR591" s="686"/>
      <c r="DJ591" s="682"/>
      <c r="DK591" s="688"/>
      <c r="DL591" s="689"/>
      <c r="DM591" s="688"/>
      <c r="DN591" s="687"/>
      <c r="DO591" s="677" t="s">
        <v>637</v>
      </c>
      <c r="DP591" s="683"/>
      <c r="DQ591" s="683"/>
      <c r="DR591" s="686"/>
      <c r="DS591" s="682"/>
      <c r="DT591" s="686"/>
      <c r="DU591" s="682"/>
      <c r="DV591" s="688"/>
      <c r="DW591" s="680" t="s">
        <v>1055</v>
      </c>
      <c r="DX591" s="681" t="s">
        <v>1056</v>
      </c>
      <c r="EC591" s="682"/>
      <c r="ED591" s="688"/>
      <c r="EE591" s="686"/>
      <c r="EW591" s="682"/>
      <c r="EX591" s="688"/>
      <c r="EY591" s="689"/>
    </row>
    <row r="592">
      <c r="A592" s="687"/>
      <c r="B592" s="47"/>
      <c r="C592" s="47"/>
      <c r="D592" s="47"/>
      <c r="E592" s="686"/>
      <c r="F592" s="682"/>
      <c r="G592" s="686"/>
      <c r="H592" s="682"/>
      <c r="I592" s="688"/>
      <c r="J592" s="690" t="s">
        <v>1057</v>
      </c>
      <c r="K592" s="691" t="s">
        <v>1058</v>
      </c>
      <c r="L592" s="11"/>
      <c r="M592" s="11"/>
      <c r="N592" s="11"/>
      <c r="O592" s="11"/>
      <c r="P592" s="12"/>
      <c r="Q592" s="688"/>
      <c r="R592" s="48"/>
      <c r="S592" s="11"/>
      <c r="T592" s="11"/>
      <c r="U592" s="11"/>
      <c r="V592" s="11"/>
      <c r="W592" s="11"/>
      <c r="X592" s="11"/>
      <c r="Y592" s="11"/>
      <c r="Z592" s="11"/>
      <c r="AA592" s="11"/>
      <c r="AB592" s="11"/>
      <c r="AC592" s="11"/>
      <c r="AD592" s="11"/>
      <c r="AE592" s="11"/>
      <c r="AF592" s="11"/>
      <c r="AG592" s="11"/>
      <c r="AH592" s="11"/>
      <c r="AI592" s="11"/>
      <c r="AJ592" s="12"/>
      <c r="AK592" s="688"/>
      <c r="AL592" s="689"/>
      <c r="AM592" s="688"/>
      <c r="AN592" s="687"/>
      <c r="AO592" s="47"/>
      <c r="AP592" s="47"/>
      <c r="AQ592" s="47"/>
      <c r="AR592" s="686"/>
      <c r="AS592" s="682"/>
      <c r="AT592" s="686"/>
      <c r="AU592" s="682"/>
      <c r="AV592" s="688"/>
      <c r="AW592" s="690" t="s">
        <v>1057</v>
      </c>
      <c r="AX592" s="691" t="s">
        <v>1058</v>
      </c>
      <c r="AY592" s="11"/>
      <c r="AZ592" s="11"/>
      <c r="BA592" s="11"/>
      <c r="BB592" s="11"/>
      <c r="BC592" s="12"/>
      <c r="BD592" s="688"/>
      <c r="BE592" s="48"/>
      <c r="BF592" s="11"/>
      <c r="BG592" s="11"/>
      <c r="BH592" s="11"/>
      <c r="BI592" s="11"/>
      <c r="BJ592" s="11"/>
      <c r="BK592" s="11"/>
      <c r="BL592" s="11"/>
      <c r="BM592" s="11"/>
      <c r="BN592" s="11"/>
      <c r="BO592" s="11"/>
      <c r="BP592" s="11"/>
      <c r="BQ592" s="11"/>
      <c r="BR592" s="11"/>
      <c r="BS592" s="11"/>
      <c r="BT592" s="11"/>
      <c r="BU592" s="11"/>
      <c r="BV592" s="11"/>
      <c r="BW592" s="12"/>
      <c r="BX592" s="688"/>
      <c r="BY592" s="689"/>
      <c r="BZ592" s="688"/>
      <c r="CA592" s="687"/>
      <c r="CB592" s="47"/>
      <c r="CC592" s="47"/>
      <c r="CD592" s="47"/>
      <c r="CE592" s="686"/>
      <c r="CF592" s="682"/>
      <c r="CG592" s="686"/>
      <c r="CH592" s="682"/>
      <c r="CI592" s="688"/>
      <c r="CJ592" s="690" t="s">
        <v>1057</v>
      </c>
      <c r="CK592" s="691" t="s">
        <v>1058</v>
      </c>
      <c r="CL592" s="11"/>
      <c r="CM592" s="11"/>
      <c r="CN592" s="11"/>
      <c r="CO592" s="11"/>
      <c r="CP592" s="12"/>
      <c r="CQ592" s="688"/>
      <c r="CR592" s="48"/>
      <c r="CS592" s="11"/>
      <c r="CT592" s="11"/>
      <c r="CU592" s="11"/>
      <c r="CV592" s="11"/>
      <c r="CW592" s="11"/>
      <c r="CX592" s="11"/>
      <c r="CY592" s="11"/>
      <c r="CZ592" s="11"/>
      <c r="DA592" s="11"/>
      <c r="DB592" s="11"/>
      <c r="DC592" s="11"/>
      <c r="DD592" s="11"/>
      <c r="DE592" s="11"/>
      <c r="DF592" s="11"/>
      <c r="DG592" s="11"/>
      <c r="DH592" s="11"/>
      <c r="DI592" s="11"/>
      <c r="DJ592" s="12"/>
      <c r="DK592" s="688"/>
      <c r="DL592" s="689"/>
      <c r="DM592" s="688"/>
      <c r="DN592" s="687"/>
      <c r="DO592" s="47"/>
      <c r="DP592" s="47"/>
      <c r="DQ592" s="47"/>
      <c r="DR592" s="686"/>
      <c r="DS592" s="682"/>
      <c r="DT592" s="686"/>
      <c r="DU592" s="682"/>
      <c r="DV592" s="688"/>
      <c r="DW592" s="690" t="s">
        <v>1057</v>
      </c>
      <c r="DX592" s="691" t="s">
        <v>1058</v>
      </c>
      <c r="DY592" s="11"/>
      <c r="DZ592" s="11"/>
      <c r="EA592" s="11"/>
      <c r="EB592" s="11"/>
      <c r="EC592" s="12"/>
      <c r="ED592" s="688"/>
      <c r="EE592" s="48"/>
      <c r="EF592" s="11"/>
      <c r="EG592" s="11"/>
      <c r="EH592" s="11"/>
      <c r="EI592" s="11"/>
      <c r="EJ592" s="11"/>
      <c r="EK592" s="11"/>
      <c r="EL592" s="11"/>
      <c r="EM592" s="11"/>
      <c r="EN592" s="11"/>
      <c r="EO592" s="11"/>
      <c r="EP592" s="11"/>
      <c r="EQ592" s="11"/>
      <c r="ER592" s="11"/>
      <c r="ES592" s="11"/>
      <c r="ET592" s="11"/>
      <c r="EU592" s="11"/>
      <c r="EV592" s="11"/>
      <c r="EW592" s="12"/>
      <c r="EX592" s="688"/>
      <c r="EY592" s="689"/>
    </row>
    <row r="593">
      <c r="A593" s="697"/>
      <c r="B593" s="43"/>
      <c r="C593" s="43"/>
      <c r="D593" s="43"/>
      <c r="E593" s="48"/>
      <c r="F593" s="12"/>
      <c r="G593" s="48"/>
      <c r="H593" s="12"/>
      <c r="I593" s="623"/>
      <c r="J593" s="623"/>
      <c r="K593" s="623"/>
      <c r="L593" s="623"/>
      <c r="M593" s="623"/>
      <c r="N593" s="623"/>
      <c r="O593" s="623"/>
      <c r="P593" s="623"/>
      <c r="Q593" s="623"/>
      <c r="R593" s="623"/>
      <c r="S593" s="623"/>
      <c r="T593" s="623"/>
      <c r="U593" s="623"/>
      <c r="V593" s="623"/>
      <c r="W593" s="623"/>
      <c r="X593" s="623"/>
      <c r="Y593" s="623"/>
      <c r="Z593" s="623"/>
      <c r="AA593" s="623"/>
      <c r="AB593" s="623"/>
      <c r="AC593" s="623"/>
      <c r="AD593" s="623"/>
      <c r="AE593" s="623"/>
      <c r="AF593" s="623"/>
      <c r="AG593" s="623"/>
      <c r="AH593" s="623"/>
      <c r="AI593" s="623"/>
      <c r="AJ593" s="623"/>
      <c r="AK593" s="623"/>
      <c r="AL593" s="698"/>
      <c r="AM593" s="623"/>
      <c r="AN593" s="697"/>
      <c r="AO593" s="43"/>
      <c r="AP593" s="43"/>
      <c r="AQ593" s="43"/>
      <c r="AR593" s="48"/>
      <c r="AS593" s="12"/>
      <c r="AT593" s="48"/>
      <c r="AU593" s="12"/>
      <c r="AV593" s="623"/>
      <c r="AW593" s="623"/>
      <c r="AX593" s="623"/>
      <c r="AY593" s="623"/>
      <c r="AZ593" s="623"/>
      <c r="BA593" s="623"/>
      <c r="BB593" s="623"/>
      <c r="BC593" s="623"/>
      <c r="BD593" s="623"/>
      <c r="BE593" s="623"/>
      <c r="BF593" s="623"/>
      <c r="BG593" s="623"/>
      <c r="BH593" s="623"/>
      <c r="BI593" s="623"/>
      <c r="BJ593" s="623"/>
      <c r="BK593" s="623"/>
      <c r="BL593" s="623"/>
      <c r="BM593" s="623"/>
      <c r="BN593" s="623"/>
      <c r="BO593" s="623"/>
      <c r="BP593" s="623"/>
      <c r="BQ593" s="623"/>
      <c r="BR593" s="623"/>
      <c r="BS593" s="623"/>
      <c r="BT593" s="623"/>
      <c r="BU593" s="623"/>
      <c r="BV593" s="623"/>
      <c r="BW593" s="623"/>
      <c r="BX593" s="623"/>
      <c r="BY593" s="698"/>
      <c r="BZ593" s="623"/>
      <c r="CA593" s="697"/>
      <c r="CB593" s="43"/>
      <c r="CC593" s="43"/>
      <c r="CD593" s="43"/>
      <c r="CE593" s="48"/>
      <c r="CF593" s="12"/>
      <c r="CG593" s="48"/>
      <c r="CH593" s="12"/>
      <c r="CI593" s="623"/>
      <c r="CJ593" s="623"/>
      <c r="CK593" s="623"/>
      <c r="CL593" s="623"/>
      <c r="CM593" s="623"/>
      <c r="CN593" s="623"/>
      <c r="CO593" s="623"/>
      <c r="CP593" s="623"/>
      <c r="CQ593" s="623"/>
      <c r="CR593" s="623"/>
      <c r="CS593" s="623"/>
      <c r="CT593" s="623"/>
      <c r="CU593" s="623"/>
      <c r="CV593" s="623"/>
      <c r="CW593" s="623"/>
      <c r="CX593" s="623"/>
      <c r="CY593" s="623"/>
      <c r="CZ593" s="623"/>
      <c r="DA593" s="623"/>
      <c r="DB593" s="623"/>
      <c r="DC593" s="623"/>
      <c r="DD593" s="623"/>
      <c r="DE593" s="623"/>
      <c r="DF593" s="623"/>
      <c r="DG593" s="623"/>
      <c r="DH593" s="623"/>
      <c r="DI593" s="623"/>
      <c r="DJ593" s="623"/>
      <c r="DK593" s="623"/>
      <c r="DL593" s="698"/>
      <c r="DM593" s="623"/>
      <c r="DN593" s="697"/>
      <c r="DO593" s="43"/>
      <c r="DP593" s="43"/>
      <c r="DQ593" s="43"/>
      <c r="DR593" s="48"/>
      <c r="DS593" s="12"/>
      <c r="DT593" s="48"/>
      <c r="DU593" s="12"/>
      <c r="DV593" s="623"/>
      <c r="DW593" s="623"/>
      <c r="DX593" s="623"/>
      <c r="DY593" s="623"/>
      <c r="DZ593" s="623"/>
      <c r="EA593" s="623"/>
      <c r="EB593" s="623"/>
      <c r="EC593" s="623"/>
      <c r="ED593" s="623"/>
      <c r="EE593" s="623"/>
      <c r="EF593" s="623"/>
      <c r="EG593" s="623"/>
      <c r="EH593" s="623"/>
      <c r="EI593" s="623"/>
      <c r="EJ593" s="623"/>
      <c r="EK593" s="623"/>
      <c r="EL593" s="623"/>
      <c r="EM593" s="623"/>
      <c r="EN593" s="623"/>
      <c r="EO593" s="623"/>
      <c r="EP593" s="623"/>
      <c r="EQ593" s="623"/>
      <c r="ER593" s="623"/>
      <c r="ES593" s="623"/>
      <c r="ET593" s="623"/>
      <c r="EU593" s="623"/>
      <c r="EV593" s="623"/>
      <c r="EW593" s="623"/>
      <c r="EX593" s="623"/>
      <c r="EY593" s="698"/>
    </row>
    <row r="594">
      <c r="A594" s="697"/>
      <c r="B594" s="623"/>
      <c r="C594" s="623"/>
      <c r="D594" s="623"/>
      <c r="E594" s="623"/>
      <c r="F594" s="623"/>
      <c r="G594" s="623"/>
      <c r="H594" s="623"/>
      <c r="I594" s="623"/>
      <c r="J594" s="623"/>
      <c r="K594" s="623"/>
      <c r="L594" s="623"/>
      <c r="M594" s="623"/>
      <c r="N594" s="623"/>
      <c r="O594" s="623"/>
      <c r="P594" s="623"/>
      <c r="Q594" s="623"/>
      <c r="R594" s="623"/>
      <c r="S594" s="623"/>
      <c r="T594" s="623"/>
      <c r="U594" s="623"/>
      <c r="V594" s="623"/>
      <c r="W594" s="623"/>
      <c r="X594" s="623"/>
      <c r="Y594" s="623"/>
      <c r="Z594" s="623"/>
      <c r="AA594" s="623"/>
      <c r="AB594" s="623"/>
      <c r="AC594" s="623"/>
      <c r="AD594" s="623"/>
      <c r="AE594" s="623"/>
      <c r="AF594" s="623"/>
      <c r="AG594" s="623"/>
      <c r="AH594" s="623"/>
      <c r="AI594" s="623"/>
      <c r="AJ594" s="623"/>
      <c r="AK594" s="623"/>
      <c r="AL594" s="698"/>
      <c r="AM594" s="623"/>
      <c r="AN594" s="697"/>
      <c r="AO594" s="623"/>
      <c r="AP594" s="623"/>
      <c r="AQ594" s="623"/>
      <c r="AR594" s="623"/>
      <c r="AS594" s="623"/>
      <c r="AT594" s="623"/>
      <c r="AU594" s="623"/>
      <c r="AV594" s="623"/>
      <c r="AW594" s="623"/>
      <c r="AX594" s="623"/>
      <c r="AY594" s="623"/>
      <c r="AZ594" s="623"/>
      <c r="BA594" s="623"/>
      <c r="BB594" s="623"/>
      <c r="BC594" s="623"/>
      <c r="BD594" s="623"/>
      <c r="BE594" s="623"/>
      <c r="BF594" s="623"/>
      <c r="BG594" s="623"/>
      <c r="BH594" s="623"/>
      <c r="BI594" s="623"/>
      <c r="BJ594" s="623"/>
      <c r="BK594" s="623"/>
      <c r="BL594" s="623"/>
      <c r="BM594" s="623"/>
      <c r="BN594" s="623"/>
      <c r="BO594" s="623"/>
      <c r="BP594" s="623"/>
      <c r="BQ594" s="623"/>
      <c r="BR594" s="623"/>
      <c r="BS594" s="623"/>
      <c r="BT594" s="623"/>
      <c r="BU594" s="623"/>
      <c r="BV594" s="623"/>
      <c r="BW594" s="623"/>
      <c r="BX594" s="623"/>
      <c r="BY594" s="698"/>
      <c r="BZ594" s="623"/>
      <c r="CA594" s="697"/>
      <c r="CB594" s="623"/>
      <c r="CC594" s="623"/>
      <c r="CD594" s="623"/>
      <c r="CE594" s="623"/>
      <c r="CF594" s="623"/>
      <c r="CG594" s="623"/>
      <c r="CH594" s="623"/>
      <c r="CI594" s="623"/>
      <c r="CJ594" s="623"/>
      <c r="CK594" s="623"/>
      <c r="CL594" s="623"/>
      <c r="CM594" s="623"/>
      <c r="CN594" s="623"/>
      <c r="CO594" s="623"/>
      <c r="CP594" s="623"/>
      <c r="CQ594" s="623"/>
      <c r="CR594" s="623"/>
      <c r="CS594" s="623"/>
      <c r="CT594" s="623"/>
      <c r="CU594" s="623"/>
      <c r="CV594" s="623"/>
      <c r="CW594" s="623"/>
      <c r="CX594" s="623"/>
      <c r="CY594" s="623"/>
      <c r="CZ594" s="623"/>
      <c r="DA594" s="623"/>
      <c r="DB594" s="623"/>
      <c r="DC594" s="623"/>
      <c r="DD594" s="623"/>
      <c r="DE594" s="623"/>
      <c r="DF594" s="623"/>
      <c r="DG594" s="623"/>
      <c r="DH594" s="623"/>
      <c r="DI594" s="623"/>
      <c r="DJ594" s="623"/>
      <c r="DK594" s="623"/>
      <c r="DL594" s="698"/>
      <c r="DM594" s="623"/>
      <c r="DN594" s="697"/>
      <c r="DO594" s="623"/>
      <c r="DP594" s="623"/>
      <c r="DQ594" s="623"/>
      <c r="DR594" s="623"/>
      <c r="DS594" s="623"/>
      <c r="DT594" s="623"/>
      <c r="DU594" s="623"/>
      <c r="DV594" s="623"/>
      <c r="DW594" s="623"/>
      <c r="DX594" s="623"/>
      <c r="DY594" s="623"/>
      <c r="DZ594" s="623"/>
      <c r="EA594" s="623"/>
      <c r="EB594" s="623"/>
      <c r="EC594" s="623"/>
      <c r="ED594" s="623"/>
      <c r="EE594" s="623"/>
      <c r="EF594" s="623"/>
      <c r="EG594" s="623"/>
      <c r="EH594" s="623"/>
      <c r="EI594" s="623"/>
      <c r="EJ594" s="623"/>
      <c r="EK594" s="623"/>
      <c r="EL594" s="623"/>
      <c r="EM594" s="623"/>
      <c r="EN594" s="623"/>
      <c r="EO594" s="623"/>
      <c r="EP594" s="623"/>
      <c r="EQ594" s="623"/>
      <c r="ER594" s="623"/>
      <c r="ES594" s="623"/>
      <c r="ET594" s="623"/>
      <c r="EU594" s="623"/>
      <c r="EV594" s="623"/>
      <c r="EW594" s="623"/>
      <c r="EX594" s="623"/>
      <c r="EY594" s="698"/>
    </row>
    <row r="595">
      <c r="A595" s="697"/>
      <c r="B595" s="623"/>
      <c r="C595" s="623"/>
      <c r="D595" s="623"/>
      <c r="E595" s="623"/>
      <c r="F595" s="623"/>
      <c r="G595" s="623"/>
      <c r="H595" s="623"/>
      <c r="I595" s="623"/>
      <c r="J595" s="623"/>
      <c r="K595" s="623"/>
      <c r="L595" s="623"/>
      <c r="M595" s="623"/>
      <c r="N595" s="623"/>
      <c r="O595" s="623"/>
      <c r="P595" s="623"/>
      <c r="Q595" s="623"/>
      <c r="R595" s="623"/>
      <c r="S595" s="623"/>
      <c r="T595" s="623"/>
      <c r="U595" s="623"/>
      <c r="V595" s="623"/>
      <c r="W595" s="623"/>
      <c r="X595" s="623"/>
      <c r="Y595" s="623"/>
      <c r="Z595" s="623"/>
      <c r="AA595" s="623"/>
      <c r="AB595" s="623"/>
      <c r="AC595" s="623"/>
      <c r="AD595" s="623"/>
      <c r="AE595" s="623"/>
      <c r="AF595" s="623"/>
      <c r="AG595" s="623"/>
      <c r="AH595" s="623"/>
      <c r="AI595" s="623"/>
      <c r="AJ595" s="623"/>
      <c r="AK595" s="623"/>
      <c r="AL595" s="698"/>
      <c r="AM595" s="623"/>
      <c r="AN595" s="697"/>
      <c r="AO595" s="623"/>
      <c r="AP595" s="623"/>
      <c r="AQ595" s="623"/>
      <c r="AR595" s="623"/>
      <c r="AS595" s="623"/>
      <c r="AT595" s="623"/>
      <c r="AU595" s="623"/>
      <c r="AV595" s="623"/>
      <c r="AW595" s="623"/>
      <c r="AX595" s="623"/>
      <c r="AY595" s="623"/>
      <c r="AZ595" s="623"/>
      <c r="BA595" s="623"/>
      <c r="BB595" s="623"/>
      <c r="BC595" s="623"/>
      <c r="BD595" s="623"/>
      <c r="BE595" s="623"/>
      <c r="BF595" s="623"/>
      <c r="BG595" s="623"/>
      <c r="BH595" s="623"/>
      <c r="BI595" s="623"/>
      <c r="BJ595" s="623"/>
      <c r="BK595" s="623"/>
      <c r="BL595" s="623"/>
      <c r="BM595" s="623"/>
      <c r="BN595" s="623"/>
      <c r="BO595" s="623"/>
      <c r="BP595" s="623"/>
      <c r="BQ595" s="623"/>
      <c r="BR595" s="623"/>
      <c r="BS595" s="623"/>
      <c r="BT595" s="623"/>
      <c r="BU595" s="623"/>
      <c r="BV595" s="623"/>
      <c r="BW595" s="623"/>
      <c r="BX595" s="623"/>
      <c r="BY595" s="698"/>
      <c r="BZ595" s="623"/>
      <c r="CA595" s="697"/>
      <c r="CB595" s="623"/>
      <c r="CC595" s="623"/>
      <c r="CD595" s="623"/>
      <c r="CE595" s="623"/>
      <c r="CF595" s="623"/>
      <c r="CG595" s="623"/>
      <c r="CH595" s="623"/>
      <c r="CI595" s="623"/>
      <c r="CJ595" s="623"/>
      <c r="CK595" s="623"/>
      <c r="CL595" s="623"/>
      <c r="CM595" s="623"/>
      <c r="CN595" s="623"/>
      <c r="CO595" s="623"/>
      <c r="CP595" s="623"/>
      <c r="CQ595" s="623"/>
      <c r="CR595" s="623"/>
      <c r="CS595" s="623"/>
      <c r="CT595" s="623"/>
      <c r="CU595" s="623"/>
      <c r="CV595" s="623"/>
      <c r="CW595" s="623"/>
      <c r="CX595" s="623"/>
      <c r="CY595" s="623"/>
      <c r="CZ595" s="623"/>
      <c r="DA595" s="623"/>
      <c r="DB595" s="623"/>
      <c r="DC595" s="623"/>
      <c r="DD595" s="623"/>
      <c r="DE595" s="623"/>
      <c r="DF595" s="623"/>
      <c r="DG595" s="623"/>
      <c r="DH595" s="623"/>
      <c r="DI595" s="623"/>
      <c r="DJ595" s="623"/>
      <c r="DK595" s="623"/>
      <c r="DL595" s="698"/>
      <c r="DM595" s="623"/>
      <c r="DN595" s="697"/>
      <c r="DO595" s="623"/>
      <c r="DP595" s="623"/>
      <c r="DQ595" s="623"/>
      <c r="DR595" s="623"/>
      <c r="DS595" s="623"/>
      <c r="DT595" s="623"/>
      <c r="DU595" s="623"/>
      <c r="DV595" s="623"/>
      <c r="DW595" s="623"/>
      <c r="DX595" s="623"/>
      <c r="DY595" s="623"/>
      <c r="DZ595" s="623"/>
      <c r="EA595" s="623"/>
      <c r="EB595" s="623"/>
      <c r="EC595" s="623"/>
      <c r="ED595" s="623"/>
      <c r="EE595" s="623"/>
      <c r="EF595" s="623"/>
      <c r="EG595" s="623"/>
      <c r="EH595" s="623"/>
      <c r="EI595" s="623"/>
      <c r="EJ595" s="623"/>
      <c r="EK595" s="623"/>
      <c r="EL595" s="623"/>
      <c r="EM595" s="623"/>
      <c r="EN595" s="623"/>
      <c r="EO595" s="623"/>
      <c r="EP595" s="623"/>
      <c r="EQ595" s="623"/>
      <c r="ER595" s="623"/>
      <c r="ES595" s="623"/>
      <c r="ET595" s="623"/>
      <c r="EU595" s="623"/>
      <c r="EV595" s="623"/>
      <c r="EW595" s="623"/>
      <c r="EX595" s="623"/>
      <c r="EY595" s="698"/>
    </row>
    <row r="596">
      <c r="A596" s="697"/>
      <c r="B596" s="623"/>
      <c r="C596" s="623"/>
      <c r="D596" s="623"/>
      <c r="E596" s="623"/>
      <c r="F596" s="623"/>
      <c r="G596" s="623"/>
      <c r="H596" s="623"/>
      <c r="I596" s="623"/>
      <c r="J596" s="623"/>
      <c r="K596" s="623"/>
      <c r="L596" s="623"/>
      <c r="M596" s="623"/>
      <c r="N596" s="623"/>
      <c r="O596" s="623"/>
      <c r="P596" s="623"/>
      <c r="Q596" s="623"/>
      <c r="R596" s="623"/>
      <c r="S596" s="623"/>
      <c r="T596" s="623"/>
      <c r="U596" s="623"/>
      <c r="V596" s="623"/>
      <c r="W596" s="623"/>
      <c r="X596" s="623"/>
      <c r="Y596" s="623"/>
      <c r="Z596" s="623"/>
      <c r="AA596" s="623"/>
      <c r="AB596" s="623"/>
      <c r="AC596" s="623"/>
      <c r="AD596" s="623"/>
      <c r="AE596" s="623"/>
      <c r="AF596" s="623"/>
      <c r="AG596" s="623"/>
      <c r="AH596" s="623"/>
      <c r="AI596" s="623"/>
      <c r="AJ596" s="623"/>
      <c r="AK596" s="623"/>
      <c r="AL596" s="698"/>
      <c r="AM596" s="623"/>
      <c r="AN596" s="697"/>
      <c r="AO596" s="623"/>
      <c r="AP596" s="623"/>
      <c r="AQ596" s="623"/>
      <c r="AR596" s="623"/>
      <c r="AS596" s="623"/>
      <c r="AT596" s="623"/>
      <c r="AU596" s="623"/>
      <c r="AV596" s="623"/>
      <c r="AW596" s="623"/>
      <c r="AX596" s="623"/>
      <c r="AY596" s="623"/>
      <c r="AZ596" s="623"/>
      <c r="BA596" s="623"/>
      <c r="BB596" s="623"/>
      <c r="BC596" s="623"/>
      <c r="BD596" s="623"/>
      <c r="BE596" s="623"/>
      <c r="BF596" s="623"/>
      <c r="BG596" s="623"/>
      <c r="BH596" s="623"/>
      <c r="BI596" s="623"/>
      <c r="BJ596" s="623"/>
      <c r="BK596" s="623"/>
      <c r="BL596" s="623"/>
      <c r="BM596" s="623"/>
      <c r="BN596" s="623"/>
      <c r="BO596" s="623"/>
      <c r="BP596" s="623"/>
      <c r="BQ596" s="623"/>
      <c r="BR596" s="623"/>
      <c r="BS596" s="623"/>
      <c r="BT596" s="623"/>
      <c r="BU596" s="623"/>
      <c r="BV596" s="623"/>
      <c r="BW596" s="623"/>
      <c r="BX596" s="623"/>
      <c r="BY596" s="698"/>
      <c r="BZ596" s="623"/>
      <c r="CA596" s="697"/>
      <c r="CB596" s="623"/>
      <c r="CC596" s="623"/>
      <c r="CD596" s="623"/>
      <c r="CE596" s="623"/>
      <c r="CF596" s="623"/>
      <c r="CG596" s="623"/>
      <c r="CH596" s="623"/>
      <c r="CI596" s="623"/>
      <c r="CJ596" s="623"/>
      <c r="CK596" s="623"/>
      <c r="CL596" s="623"/>
      <c r="CM596" s="623"/>
      <c r="CN596" s="623"/>
      <c r="CO596" s="623"/>
      <c r="CP596" s="623"/>
      <c r="CQ596" s="623"/>
      <c r="CR596" s="623"/>
      <c r="CS596" s="623"/>
      <c r="CT596" s="623"/>
      <c r="CU596" s="623"/>
      <c r="CV596" s="623"/>
      <c r="CW596" s="623"/>
      <c r="CX596" s="623"/>
      <c r="CY596" s="623"/>
      <c r="CZ596" s="623"/>
      <c r="DA596" s="623"/>
      <c r="DB596" s="623"/>
      <c r="DC596" s="623"/>
      <c r="DD596" s="623"/>
      <c r="DE596" s="623"/>
      <c r="DF596" s="623"/>
      <c r="DG596" s="623"/>
      <c r="DH596" s="623"/>
      <c r="DI596" s="623"/>
      <c r="DJ596" s="623"/>
      <c r="DK596" s="623"/>
      <c r="DL596" s="698"/>
      <c r="DM596" s="623"/>
      <c r="DN596" s="697"/>
      <c r="DO596" s="623"/>
      <c r="DP596" s="623"/>
      <c r="DQ596" s="623"/>
      <c r="DR596" s="623"/>
      <c r="DS596" s="623"/>
      <c r="DT596" s="623"/>
      <c r="DU596" s="623"/>
      <c r="DV596" s="623"/>
      <c r="DW596" s="623"/>
      <c r="DX596" s="623"/>
      <c r="DY596" s="623"/>
      <c r="DZ596" s="623"/>
      <c r="EA596" s="623"/>
      <c r="EB596" s="623"/>
      <c r="EC596" s="623"/>
      <c r="ED596" s="623"/>
      <c r="EE596" s="623"/>
      <c r="EF596" s="623"/>
      <c r="EG596" s="623"/>
      <c r="EH596" s="623"/>
      <c r="EI596" s="623"/>
      <c r="EJ596" s="623"/>
      <c r="EK596" s="623"/>
      <c r="EL596" s="623"/>
      <c r="EM596" s="623"/>
      <c r="EN596" s="623"/>
      <c r="EO596" s="623"/>
      <c r="EP596" s="623"/>
      <c r="EQ596" s="623"/>
      <c r="ER596" s="623"/>
      <c r="ES596" s="623"/>
      <c r="ET596" s="623"/>
      <c r="EU596" s="623"/>
      <c r="EV596" s="623"/>
      <c r="EW596" s="623"/>
      <c r="EX596" s="623"/>
      <c r="EY596" s="698"/>
    </row>
    <row r="597">
      <c r="A597" s="692" t="s">
        <v>1059</v>
      </c>
      <c r="P597" s="693"/>
      <c r="Q597" s="627"/>
      <c r="R597" s="627"/>
      <c r="S597" s="627"/>
      <c r="T597" s="627"/>
      <c r="U597" s="627"/>
      <c r="V597" s="627"/>
      <c r="W597" s="627"/>
      <c r="X597" s="627"/>
      <c r="Y597" s="627"/>
      <c r="Z597" s="627"/>
      <c r="AA597" s="627"/>
      <c r="AB597" s="627"/>
      <c r="AC597" s="627"/>
      <c r="AD597" s="627"/>
      <c r="AE597" s="627"/>
      <c r="AF597" s="627"/>
      <c r="AG597" s="627"/>
      <c r="AH597" s="627"/>
      <c r="AI597" s="627"/>
      <c r="AJ597" s="627"/>
      <c r="AK597" s="627"/>
      <c r="AL597" s="626"/>
      <c r="AM597" s="626"/>
      <c r="AN597" s="625" t="s">
        <v>1059</v>
      </c>
      <c r="BC597" s="693"/>
      <c r="BD597" s="706"/>
      <c r="BE597" s="627"/>
      <c r="BF597" s="627"/>
      <c r="BG597" s="627"/>
      <c r="BH597" s="627"/>
      <c r="BI597" s="627"/>
      <c r="BJ597" s="627"/>
      <c r="BK597" s="627"/>
      <c r="BL597" s="627"/>
      <c r="BM597" s="627"/>
      <c r="BN597" s="627"/>
      <c r="BO597" s="627"/>
      <c r="BP597" s="627"/>
      <c r="BQ597" s="627"/>
      <c r="BR597" s="627"/>
      <c r="BS597" s="627"/>
      <c r="BT597" s="627"/>
      <c r="BU597" s="627"/>
      <c r="BV597" s="627"/>
      <c r="BW597" s="627"/>
      <c r="BX597" s="627"/>
      <c r="BY597" s="626"/>
      <c r="BZ597" s="626"/>
      <c r="CA597" s="625" t="s">
        <v>1059</v>
      </c>
      <c r="CP597" s="693"/>
      <c r="CQ597" s="706"/>
      <c r="CR597" s="627"/>
      <c r="CS597" s="627"/>
      <c r="CT597" s="627"/>
      <c r="CU597" s="627"/>
      <c r="CV597" s="627"/>
      <c r="CW597" s="627"/>
      <c r="CX597" s="627"/>
      <c r="CY597" s="627"/>
      <c r="CZ597" s="627"/>
      <c r="DA597" s="627"/>
      <c r="DB597" s="627"/>
      <c r="DC597" s="627"/>
      <c r="DD597" s="627"/>
      <c r="DE597" s="627"/>
      <c r="DF597" s="627"/>
      <c r="DG597" s="627"/>
      <c r="DH597" s="627"/>
      <c r="DI597" s="627"/>
      <c r="DJ597" s="627"/>
      <c r="DK597" s="627"/>
      <c r="DL597" s="626"/>
      <c r="DM597" s="626"/>
      <c r="DN597" s="625" t="s">
        <v>1059</v>
      </c>
      <c r="EC597" s="693"/>
      <c r="ED597" s="706"/>
      <c r="EE597" s="627"/>
      <c r="EF597" s="627"/>
      <c r="EG597" s="627"/>
      <c r="EH597" s="627"/>
      <c r="EI597" s="627"/>
      <c r="EJ597" s="627"/>
      <c r="EK597" s="627"/>
      <c r="EL597" s="627"/>
      <c r="EM597" s="627"/>
      <c r="EN597" s="627"/>
      <c r="EO597" s="627"/>
      <c r="EP597" s="627"/>
      <c r="EQ597" s="627"/>
      <c r="ER597" s="627"/>
      <c r="ES597" s="627"/>
      <c r="ET597" s="627"/>
      <c r="EU597" s="627"/>
      <c r="EV597" s="627"/>
      <c r="EW597" s="627"/>
      <c r="EX597" s="627"/>
      <c r="EY597" s="626"/>
    </row>
    <row r="598">
      <c r="A598" s="697"/>
      <c r="B598" s="623"/>
      <c r="C598" s="623"/>
      <c r="D598" s="623"/>
      <c r="E598" s="623"/>
      <c r="F598" s="623"/>
      <c r="G598" s="623"/>
      <c r="H598" s="623"/>
      <c r="I598" s="623"/>
      <c r="J598" s="623"/>
      <c r="K598" s="623"/>
      <c r="L598" s="623"/>
      <c r="M598" s="623"/>
      <c r="N598" s="623"/>
      <c r="O598" s="623"/>
      <c r="P598" s="623"/>
      <c r="Q598" s="623"/>
      <c r="R598" s="623"/>
      <c r="S598" s="623"/>
      <c r="T598" s="623"/>
      <c r="U598" s="623"/>
      <c r="V598" s="623"/>
      <c r="W598" s="623"/>
      <c r="X598" s="623"/>
      <c r="Y598" s="623"/>
      <c r="Z598" s="623"/>
      <c r="AA598" s="623"/>
      <c r="AB598" s="623"/>
      <c r="AC598" s="623"/>
      <c r="AD598" s="623"/>
      <c r="AE598" s="623"/>
      <c r="AF598" s="623"/>
      <c r="AG598" s="623"/>
      <c r="AH598" s="623"/>
      <c r="AI598" s="623"/>
      <c r="AJ598" s="623"/>
      <c r="AK598" s="623"/>
      <c r="AL598" s="698"/>
      <c r="AM598" s="623"/>
      <c r="AN598" s="697"/>
      <c r="AO598" s="623"/>
      <c r="AP598" s="623"/>
      <c r="AQ598" s="623"/>
      <c r="AR598" s="623"/>
      <c r="AS598" s="623"/>
      <c r="AT598" s="623"/>
      <c r="AU598" s="623"/>
      <c r="AV598" s="623"/>
      <c r="AW598" s="623"/>
      <c r="AX598" s="623"/>
      <c r="AY598" s="623"/>
      <c r="AZ598" s="623"/>
      <c r="BA598" s="623"/>
      <c r="BB598" s="623"/>
      <c r="BC598" s="623"/>
      <c r="BD598" s="623"/>
      <c r="BE598" s="623"/>
      <c r="BF598" s="623"/>
      <c r="BG598" s="623"/>
      <c r="BH598" s="623"/>
      <c r="BI598" s="623"/>
      <c r="BJ598" s="623"/>
      <c r="BK598" s="623"/>
      <c r="BL598" s="623"/>
      <c r="BM598" s="623"/>
      <c r="BN598" s="623"/>
      <c r="BO598" s="623"/>
      <c r="BP598" s="623"/>
      <c r="BQ598" s="623"/>
      <c r="BR598" s="623"/>
      <c r="BS598" s="623"/>
      <c r="BT598" s="623"/>
      <c r="BU598" s="623"/>
      <c r="BV598" s="623"/>
      <c r="BW598" s="623"/>
      <c r="BX598" s="623"/>
      <c r="BY598" s="698"/>
      <c r="BZ598" s="623"/>
      <c r="CA598" s="697"/>
      <c r="CB598" s="623"/>
      <c r="CC598" s="623"/>
      <c r="CD598" s="623"/>
      <c r="CE598" s="623"/>
      <c r="CF598" s="623"/>
      <c r="CG598" s="623"/>
      <c r="CH598" s="623"/>
      <c r="CI598" s="623"/>
      <c r="CJ598" s="623"/>
      <c r="CK598" s="623"/>
      <c r="CL598" s="623"/>
      <c r="CM598" s="623"/>
      <c r="CN598" s="623"/>
      <c r="CO598" s="623"/>
      <c r="CP598" s="623"/>
      <c r="CQ598" s="623"/>
      <c r="CR598" s="623"/>
      <c r="CS598" s="623"/>
      <c r="CT598" s="623"/>
      <c r="CU598" s="623"/>
      <c r="CV598" s="623"/>
      <c r="CW598" s="623"/>
      <c r="CX598" s="623"/>
      <c r="CY598" s="623"/>
      <c r="CZ598" s="623"/>
      <c r="DA598" s="623"/>
      <c r="DB598" s="623"/>
      <c r="DC598" s="623"/>
      <c r="DD598" s="623"/>
      <c r="DE598" s="623"/>
      <c r="DF598" s="623"/>
      <c r="DG598" s="623"/>
      <c r="DH598" s="623"/>
      <c r="DI598" s="623"/>
      <c r="DJ598" s="623"/>
      <c r="DK598" s="623"/>
      <c r="DL598" s="698"/>
      <c r="DM598" s="623"/>
      <c r="DN598" s="697"/>
      <c r="DO598" s="623"/>
      <c r="DP598" s="623"/>
      <c r="DQ598" s="623"/>
      <c r="DR598" s="623"/>
      <c r="DS598" s="623"/>
      <c r="DT598" s="623"/>
      <c r="DU598" s="623"/>
      <c r="DV598" s="623"/>
      <c r="DW598" s="623"/>
      <c r="DX598" s="623"/>
      <c r="DY598" s="623"/>
      <c r="DZ598" s="623"/>
      <c r="EA598" s="623"/>
      <c r="EB598" s="623"/>
      <c r="EC598" s="623"/>
      <c r="ED598" s="623"/>
      <c r="EE598" s="623"/>
      <c r="EF598" s="623"/>
      <c r="EG598" s="623"/>
      <c r="EH598" s="623"/>
      <c r="EI598" s="623"/>
      <c r="EJ598" s="623"/>
      <c r="EK598" s="623"/>
      <c r="EL598" s="623"/>
      <c r="EM598" s="623"/>
      <c r="EN598" s="623"/>
      <c r="EO598" s="623"/>
      <c r="EP598" s="623"/>
      <c r="EQ598" s="623"/>
      <c r="ER598" s="623"/>
      <c r="ES598" s="623"/>
      <c r="ET598" s="623"/>
      <c r="EU598" s="623"/>
      <c r="EV598" s="623"/>
      <c r="EW598" s="623"/>
      <c r="EX598" s="623"/>
      <c r="EY598" s="698"/>
    </row>
    <row r="599">
      <c r="A599" s="699"/>
      <c r="B599" s="700"/>
      <c r="C599" s="700"/>
      <c r="D599" s="700"/>
      <c r="E599" s="700"/>
      <c r="F599" s="700"/>
      <c r="G599" s="700"/>
      <c r="H599" s="700"/>
      <c r="I599" s="700"/>
      <c r="J599" s="700"/>
      <c r="K599" s="700"/>
      <c r="L599" s="700"/>
      <c r="M599" s="700"/>
      <c r="N599" s="700"/>
      <c r="O599" s="700"/>
      <c r="P599" s="700"/>
      <c r="Q599" s="700"/>
      <c r="R599" s="700"/>
      <c r="S599" s="701" t="s">
        <v>1060</v>
      </c>
      <c r="T599" s="702"/>
      <c r="U599" s="702"/>
      <c r="V599" s="702"/>
      <c r="W599" s="702"/>
      <c r="X599" s="702"/>
      <c r="Y599" s="702"/>
      <c r="Z599" s="702"/>
      <c r="AA599" s="700"/>
      <c r="AB599" s="700"/>
      <c r="AC599" s="701" t="s">
        <v>1061</v>
      </c>
      <c r="AD599" s="702"/>
      <c r="AE599" s="702"/>
      <c r="AF599" s="702"/>
      <c r="AG599" s="702"/>
      <c r="AH599" s="702"/>
      <c r="AI599" s="702"/>
      <c r="AJ599" s="700"/>
      <c r="AK599" s="700"/>
      <c r="AL599" s="703"/>
      <c r="AM599" s="623"/>
      <c r="AN599" s="699"/>
      <c r="AO599" s="700"/>
      <c r="AP599" s="700"/>
      <c r="AQ599" s="700"/>
      <c r="AR599" s="700"/>
      <c r="AS599" s="700"/>
      <c r="AT599" s="700"/>
      <c r="AU599" s="700"/>
      <c r="AV599" s="700"/>
      <c r="AW599" s="700"/>
      <c r="AX599" s="700"/>
      <c r="AY599" s="700"/>
      <c r="AZ599" s="700"/>
      <c r="BA599" s="700"/>
      <c r="BB599" s="700"/>
      <c r="BC599" s="700"/>
      <c r="BD599" s="700"/>
      <c r="BE599" s="700"/>
      <c r="BF599" s="701" t="s">
        <v>1060</v>
      </c>
      <c r="BG599" s="702"/>
      <c r="BH599" s="702"/>
      <c r="BI599" s="702"/>
      <c r="BJ599" s="702"/>
      <c r="BK599" s="702"/>
      <c r="BL599" s="702"/>
      <c r="BM599" s="702"/>
      <c r="BN599" s="700"/>
      <c r="BO599" s="700"/>
      <c r="BP599" s="701" t="s">
        <v>1061</v>
      </c>
      <c r="BQ599" s="702"/>
      <c r="BR599" s="702"/>
      <c r="BS599" s="702"/>
      <c r="BT599" s="702"/>
      <c r="BU599" s="702"/>
      <c r="BV599" s="702"/>
      <c r="BW599" s="700"/>
      <c r="BX599" s="700"/>
      <c r="BY599" s="703"/>
      <c r="BZ599" s="623"/>
      <c r="CA599" s="699"/>
      <c r="CB599" s="700"/>
      <c r="CC599" s="700"/>
      <c r="CD599" s="700"/>
      <c r="CE599" s="700"/>
      <c r="CF599" s="700"/>
      <c r="CG599" s="700"/>
      <c r="CH599" s="700"/>
      <c r="CI599" s="700"/>
      <c r="CJ599" s="700"/>
      <c r="CK599" s="700"/>
      <c r="CL599" s="700"/>
      <c r="CM599" s="700"/>
      <c r="CN599" s="700"/>
      <c r="CO599" s="700"/>
      <c r="CP599" s="700"/>
      <c r="CQ599" s="700"/>
      <c r="CR599" s="700"/>
      <c r="CS599" s="701" t="s">
        <v>1060</v>
      </c>
      <c r="CT599" s="702"/>
      <c r="CU599" s="702"/>
      <c r="CV599" s="702"/>
      <c r="CW599" s="702"/>
      <c r="CX599" s="702"/>
      <c r="CY599" s="702"/>
      <c r="CZ599" s="702"/>
      <c r="DA599" s="700"/>
      <c r="DB599" s="700"/>
      <c r="DC599" s="701" t="s">
        <v>1061</v>
      </c>
      <c r="DD599" s="702"/>
      <c r="DE599" s="702"/>
      <c r="DF599" s="702"/>
      <c r="DG599" s="702"/>
      <c r="DH599" s="702"/>
      <c r="DI599" s="702"/>
      <c r="DJ599" s="700"/>
      <c r="DK599" s="700"/>
      <c r="DL599" s="703"/>
      <c r="DM599" s="623"/>
      <c r="DN599" s="699"/>
      <c r="DO599" s="700"/>
      <c r="DP599" s="700"/>
      <c r="DQ599" s="700"/>
      <c r="DR599" s="700"/>
      <c r="DS599" s="700"/>
      <c r="DT599" s="700"/>
      <c r="DU599" s="700"/>
      <c r="DV599" s="700"/>
      <c r="DW599" s="700"/>
      <c r="DX599" s="700"/>
      <c r="DY599" s="700"/>
      <c r="DZ599" s="700"/>
      <c r="EA599" s="700"/>
      <c r="EB599" s="700"/>
      <c r="EC599" s="700"/>
      <c r="ED599" s="700"/>
      <c r="EE599" s="700"/>
      <c r="EF599" s="701" t="s">
        <v>1060</v>
      </c>
      <c r="EG599" s="702"/>
      <c r="EH599" s="702"/>
      <c r="EI599" s="702"/>
      <c r="EJ599" s="702"/>
      <c r="EK599" s="702"/>
      <c r="EL599" s="702"/>
      <c r="EM599" s="702"/>
      <c r="EN599" s="700"/>
      <c r="EO599" s="700"/>
      <c r="EP599" s="701" t="s">
        <v>1061</v>
      </c>
      <c r="EQ599" s="702"/>
      <c r="ER599" s="702"/>
      <c r="ES599" s="702"/>
      <c r="ET599" s="702"/>
      <c r="EU599" s="702"/>
      <c r="EV599" s="702"/>
      <c r="EW599" s="700"/>
      <c r="EX599" s="700"/>
      <c r="EY599" s="703"/>
    </row>
  </sheetData>
  <mergeCells count="3516">
    <mergeCell ref="L115:O115"/>
    <mergeCell ref="P115:S115"/>
    <mergeCell ref="X115:X116"/>
    <mergeCell ref="Y115:Y116"/>
    <mergeCell ref="D115:G115"/>
    <mergeCell ref="H115:K115"/>
    <mergeCell ref="B116:C116"/>
    <mergeCell ref="B117:B125"/>
    <mergeCell ref="B129:H129"/>
    <mergeCell ref="J129:P129"/>
    <mergeCell ref="R129:V129"/>
    <mergeCell ref="K132:P132"/>
    <mergeCell ref="AP132:AP134"/>
    <mergeCell ref="AQ132:AQ134"/>
    <mergeCell ref="AR132:AS143"/>
    <mergeCell ref="AT132:AU143"/>
    <mergeCell ref="AP135:AP137"/>
    <mergeCell ref="AQ135:AQ137"/>
    <mergeCell ref="AP141:AP143"/>
    <mergeCell ref="AQ141:AQ143"/>
    <mergeCell ref="K133:P133"/>
    <mergeCell ref="K134:P134"/>
    <mergeCell ref="B135:B137"/>
    <mergeCell ref="C135:C137"/>
    <mergeCell ref="B132:B134"/>
    <mergeCell ref="B138:B140"/>
    <mergeCell ref="B141:B143"/>
    <mergeCell ref="C138:C140"/>
    <mergeCell ref="D138:D140"/>
    <mergeCell ref="H165:K165"/>
    <mergeCell ref="L165:O165"/>
    <mergeCell ref="P165:S165"/>
    <mergeCell ref="T165:W165"/>
    <mergeCell ref="X165:X166"/>
    <mergeCell ref="Y165:Y166"/>
    <mergeCell ref="Z165:AC165"/>
    <mergeCell ref="B166:C166"/>
    <mergeCell ref="AD165:AG165"/>
    <mergeCell ref="AH165:AI165"/>
    <mergeCell ref="BC165:BF165"/>
    <mergeCell ref="BG165:BJ165"/>
    <mergeCell ref="BK165:BK166"/>
    <mergeCell ref="BL165:BL166"/>
    <mergeCell ref="BM165:BP165"/>
    <mergeCell ref="AO166:AP166"/>
    <mergeCell ref="BQ165:BT165"/>
    <mergeCell ref="BU165:BV165"/>
    <mergeCell ref="BW165:BX165"/>
    <mergeCell ref="CB165:CC165"/>
    <mergeCell ref="CD165:CG165"/>
    <mergeCell ref="CH165:CK165"/>
    <mergeCell ref="CL165:CO165"/>
    <mergeCell ref="CB166:CC166"/>
    <mergeCell ref="EK165:EK166"/>
    <mergeCell ref="EL165:EL166"/>
    <mergeCell ref="EM165:EP165"/>
    <mergeCell ref="EQ165:ET165"/>
    <mergeCell ref="EU165:EV165"/>
    <mergeCell ref="EW165:EX165"/>
    <mergeCell ref="DJ165:DK165"/>
    <mergeCell ref="DO165:DP165"/>
    <mergeCell ref="DQ165:DT165"/>
    <mergeCell ref="DU165:DX165"/>
    <mergeCell ref="DY165:EB165"/>
    <mergeCell ref="EC165:EF165"/>
    <mergeCell ref="EG165:EJ165"/>
    <mergeCell ref="DO166:DP166"/>
    <mergeCell ref="DM167:DM175"/>
    <mergeCell ref="DO167:DO175"/>
    <mergeCell ref="CP165:CS165"/>
    <mergeCell ref="CT165:CW165"/>
    <mergeCell ref="CX165:CX166"/>
    <mergeCell ref="CY165:CY166"/>
    <mergeCell ref="CZ165:DC165"/>
    <mergeCell ref="DD165:DG165"/>
    <mergeCell ref="DH165:DI165"/>
    <mergeCell ref="D135:D137"/>
    <mergeCell ref="K135:P135"/>
    <mergeCell ref="K136:P136"/>
    <mergeCell ref="K137:P137"/>
    <mergeCell ref="K139:P139"/>
    <mergeCell ref="K140:P140"/>
    <mergeCell ref="AO135:AO137"/>
    <mergeCell ref="AO141:AO143"/>
    <mergeCell ref="AN147:BC147"/>
    <mergeCell ref="C132:C134"/>
    <mergeCell ref="D132:D134"/>
    <mergeCell ref="E132:F143"/>
    <mergeCell ref="G132:H143"/>
    <mergeCell ref="R132:AJ142"/>
    <mergeCell ref="AO132:AO134"/>
    <mergeCell ref="K141:P141"/>
    <mergeCell ref="K142:P142"/>
    <mergeCell ref="C141:C143"/>
    <mergeCell ref="D141:D143"/>
    <mergeCell ref="A147:P147"/>
    <mergeCell ref="S149:Z149"/>
    <mergeCell ref="AC149:AI149"/>
    <mergeCell ref="B152:AK152"/>
    <mergeCell ref="B153:AK153"/>
    <mergeCell ref="D160:AK160"/>
    <mergeCell ref="AO160:AP160"/>
    <mergeCell ref="D161:AK161"/>
    <mergeCell ref="AO161:AP161"/>
    <mergeCell ref="D162:AK162"/>
    <mergeCell ref="AO162:AP162"/>
    <mergeCell ref="AJ165:AK165"/>
    <mergeCell ref="AX180:BC180"/>
    <mergeCell ref="AX182:BC182"/>
    <mergeCell ref="BJ179:BK179"/>
    <mergeCell ref="BO179:BP179"/>
    <mergeCell ref="AO180:AO181"/>
    <mergeCell ref="AP180:AP181"/>
    <mergeCell ref="AQ180:AQ181"/>
    <mergeCell ref="AR180:AU180"/>
    <mergeCell ref="R181:AJ181"/>
    <mergeCell ref="DO179:DU179"/>
    <mergeCell ref="DW179:EC179"/>
    <mergeCell ref="EH179:EI179"/>
    <mergeCell ref="EJ179:EK179"/>
    <mergeCell ref="EM179:EN179"/>
    <mergeCell ref="EO179:EP179"/>
    <mergeCell ref="AW179:BC179"/>
    <mergeCell ref="BE179:BI179"/>
    <mergeCell ref="CB179:CH179"/>
    <mergeCell ref="CJ179:CP179"/>
    <mergeCell ref="CR179:CV179"/>
    <mergeCell ref="CW179:CX179"/>
    <mergeCell ref="DB179:DC179"/>
    <mergeCell ref="AO165:AP165"/>
    <mergeCell ref="AQ165:AT165"/>
    <mergeCell ref="AU165:AX165"/>
    <mergeCell ref="AY165:BB165"/>
    <mergeCell ref="AO167:AO175"/>
    <mergeCell ref="CB167:CB175"/>
    <mergeCell ref="AO179:AU179"/>
    <mergeCell ref="AR181:AS181"/>
    <mergeCell ref="AT181:AU181"/>
    <mergeCell ref="AX181:BC181"/>
    <mergeCell ref="BE181:BW181"/>
    <mergeCell ref="CE181:CF181"/>
    <mergeCell ref="CG181:CH181"/>
    <mergeCell ref="CK182:CP182"/>
    <mergeCell ref="CK181:CP181"/>
    <mergeCell ref="CR181:DJ181"/>
    <mergeCell ref="EE181:EW181"/>
    <mergeCell ref="DX181:EC181"/>
    <mergeCell ref="DX182:EC182"/>
    <mergeCell ref="K183:P183"/>
    <mergeCell ref="K184:P184"/>
    <mergeCell ref="AO182:AO184"/>
    <mergeCell ref="AO185:AO187"/>
    <mergeCell ref="AP185:AP187"/>
    <mergeCell ref="AQ185:AQ187"/>
    <mergeCell ref="K186:P186"/>
    <mergeCell ref="K187:P187"/>
    <mergeCell ref="AP182:AP184"/>
    <mergeCell ref="AO188:AO190"/>
    <mergeCell ref="AP188:AP190"/>
    <mergeCell ref="J179:P179"/>
    <mergeCell ref="K180:P180"/>
    <mergeCell ref="K182:P182"/>
    <mergeCell ref="R182:AJ192"/>
    <mergeCell ref="AQ182:AQ184"/>
    <mergeCell ref="K185:P185"/>
    <mergeCell ref="K188:P188"/>
    <mergeCell ref="AQ188:AQ190"/>
    <mergeCell ref="AX185:BC185"/>
    <mergeCell ref="AX186:BC186"/>
    <mergeCell ref="AX187:BC187"/>
    <mergeCell ref="AX188:BC188"/>
    <mergeCell ref="AR182:AS193"/>
    <mergeCell ref="AT182:AU193"/>
    <mergeCell ref="BE182:BW192"/>
    <mergeCell ref="CB182:CB184"/>
    <mergeCell ref="CC182:CC184"/>
    <mergeCell ref="CD182:CD184"/>
    <mergeCell ref="CE182:CF193"/>
    <mergeCell ref="DX180:EC180"/>
    <mergeCell ref="DX183:EC183"/>
    <mergeCell ref="DQ180:DQ181"/>
    <mergeCell ref="DR180:DU180"/>
    <mergeCell ref="DR181:DS181"/>
    <mergeCell ref="DT181:DU181"/>
    <mergeCell ref="EE182:EW192"/>
    <mergeCell ref="DX184:EC184"/>
    <mergeCell ref="DX187:EC187"/>
    <mergeCell ref="CB180:CB181"/>
    <mergeCell ref="CB185:CB187"/>
    <mergeCell ref="CC185:CC187"/>
    <mergeCell ref="CD185:CD187"/>
    <mergeCell ref="CB188:CB190"/>
    <mergeCell ref="CC188:CC190"/>
    <mergeCell ref="CD188:CD190"/>
    <mergeCell ref="DO180:DO181"/>
    <mergeCell ref="DM185:DM187"/>
    <mergeCell ref="DN185:DN187"/>
    <mergeCell ref="DO185:DO187"/>
    <mergeCell ref="DM188:DM190"/>
    <mergeCell ref="DN188:DN190"/>
    <mergeCell ref="DO188:DO190"/>
    <mergeCell ref="DP185:DP187"/>
    <mergeCell ref="DQ185:DQ187"/>
    <mergeCell ref="CK185:CP185"/>
    <mergeCell ref="CK186:CP186"/>
    <mergeCell ref="CK187:CP187"/>
    <mergeCell ref="CK188:CP188"/>
    <mergeCell ref="CK189:CP189"/>
    <mergeCell ref="CK190:CP190"/>
    <mergeCell ref="CC180:CC181"/>
    <mergeCell ref="CD180:CD181"/>
    <mergeCell ref="CE180:CH180"/>
    <mergeCell ref="CK180:CP180"/>
    <mergeCell ref="DM180:DM181"/>
    <mergeCell ref="DN180:DN181"/>
    <mergeCell ref="CK184:CP184"/>
    <mergeCell ref="DX185:EC185"/>
    <mergeCell ref="DX186:EC186"/>
    <mergeCell ref="DX188:EC188"/>
    <mergeCell ref="DX189:EC189"/>
    <mergeCell ref="DX190:EC190"/>
    <mergeCell ref="DX191:EC191"/>
    <mergeCell ref="DX192:EC192"/>
    <mergeCell ref="DP180:DP181"/>
    <mergeCell ref="DP188:DP190"/>
    <mergeCell ref="DQ182:DQ184"/>
    <mergeCell ref="DQ188:DQ190"/>
    <mergeCell ref="DQ191:DQ193"/>
    <mergeCell ref="DM182:DM184"/>
    <mergeCell ref="DM191:DM193"/>
    <mergeCell ref="DN191:DN193"/>
    <mergeCell ref="DO191:DO193"/>
    <mergeCell ref="CK191:CP191"/>
    <mergeCell ref="CK192:CP192"/>
    <mergeCell ref="CG182:CH193"/>
    <mergeCell ref="CR182:DJ192"/>
    <mergeCell ref="DN182:DN184"/>
    <mergeCell ref="DO182:DO184"/>
    <mergeCell ref="DP182:DP184"/>
    <mergeCell ref="CK183:CP183"/>
    <mergeCell ref="DP191:DP193"/>
    <mergeCell ref="B158:C158"/>
    <mergeCell ref="B159:C159"/>
    <mergeCell ref="B160:C160"/>
    <mergeCell ref="B161:C161"/>
    <mergeCell ref="B162:C162"/>
    <mergeCell ref="B165:C165"/>
    <mergeCell ref="D165:G165"/>
    <mergeCell ref="E181:F181"/>
    <mergeCell ref="G181:H181"/>
    <mergeCell ref="E182:F193"/>
    <mergeCell ref="G182:H193"/>
    <mergeCell ref="B167:B175"/>
    <mergeCell ref="B179:H179"/>
    <mergeCell ref="R179:V179"/>
    <mergeCell ref="W179:X179"/>
    <mergeCell ref="AB179:AC179"/>
    <mergeCell ref="B180:B181"/>
    <mergeCell ref="E180:H180"/>
    <mergeCell ref="K181:P181"/>
    <mergeCell ref="DR182:DS193"/>
    <mergeCell ref="DT182:DU193"/>
    <mergeCell ref="AX183:BC183"/>
    <mergeCell ref="AX184:BC184"/>
    <mergeCell ref="AX189:BC189"/>
    <mergeCell ref="AX190:BC190"/>
    <mergeCell ref="AX191:BC191"/>
    <mergeCell ref="B185:B187"/>
    <mergeCell ref="B188:B190"/>
    <mergeCell ref="C188:C190"/>
    <mergeCell ref="D188:D190"/>
    <mergeCell ref="K189:P189"/>
    <mergeCell ref="K190:P190"/>
    <mergeCell ref="K191:P191"/>
    <mergeCell ref="C180:C181"/>
    <mergeCell ref="D180:D181"/>
    <mergeCell ref="B182:B184"/>
    <mergeCell ref="C182:C184"/>
    <mergeCell ref="D182:D184"/>
    <mergeCell ref="C185:C187"/>
    <mergeCell ref="D185:D187"/>
    <mergeCell ref="CC191:CC193"/>
    <mergeCell ref="CD191:CD193"/>
    <mergeCell ref="AQ191:AQ193"/>
    <mergeCell ref="AX192:BC192"/>
    <mergeCell ref="B191:B193"/>
    <mergeCell ref="C191:C193"/>
    <mergeCell ref="D191:D193"/>
    <mergeCell ref="AO191:AO193"/>
    <mergeCell ref="AP191:AP193"/>
    <mergeCell ref="CB191:CB193"/>
    <mergeCell ref="K192:P192"/>
    <mergeCell ref="DC199:DI199"/>
    <mergeCell ref="ED199:EK199"/>
    <mergeCell ref="EN199:ET199"/>
    <mergeCell ref="DO202:EX202"/>
    <mergeCell ref="DO203:EX203"/>
    <mergeCell ref="DO204:EX204"/>
    <mergeCell ref="DO206:EX206"/>
    <mergeCell ref="A197:P197"/>
    <mergeCell ref="AN197:BC197"/>
    <mergeCell ref="CA197:CP197"/>
    <mergeCell ref="DO197:EA197"/>
    <mergeCell ref="S199:Z199"/>
    <mergeCell ref="AC199:AI199"/>
    <mergeCell ref="BF199:BM199"/>
    <mergeCell ref="BP199:BV199"/>
    <mergeCell ref="CS199:CZ199"/>
    <mergeCell ref="B202:AK202"/>
    <mergeCell ref="AO202:BX202"/>
    <mergeCell ref="CB202:DK202"/>
    <mergeCell ref="AO203:BX203"/>
    <mergeCell ref="CB203:DK203"/>
    <mergeCell ref="B203:AK203"/>
    <mergeCell ref="B204:AK204"/>
    <mergeCell ref="AO204:BX204"/>
    <mergeCell ref="CB204:DK204"/>
    <mergeCell ref="B206:AK206"/>
    <mergeCell ref="AO206:BX206"/>
    <mergeCell ref="CB206:DK206"/>
    <mergeCell ref="D211:AK211"/>
    <mergeCell ref="AO211:AP211"/>
    <mergeCell ref="AQ211:BX211"/>
    <mergeCell ref="CB211:CC211"/>
    <mergeCell ref="CD211:DK211"/>
    <mergeCell ref="DO211:DP211"/>
    <mergeCell ref="DQ211:EX211"/>
    <mergeCell ref="B211:C211"/>
    <mergeCell ref="B212:C212"/>
    <mergeCell ref="D212:AK212"/>
    <mergeCell ref="AO212:AP212"/>
    <mergeCell ref="AQ212:BX212"/>
    <mergeCell ref="CB212:CC212"/>
    <mergeCell ref="CD212:DK212"/>
    <mergeCell ref="D207:AK207"/>
    <mergeCell ref="AO207:AP207"/>
    <mergeCell ref="AQ207:BX207"/>
    <mergeCell ref="CB207:CC207"/>
    <mergeCell ref="CD207:DK207"/>
    <mergeCell ref="DO207:DP207"/>
    <mergeCell ref="DQ207:EX207"/>
    <mergeCell ref="DO208:DP208"/>
    <mergeCell ref="DQ208:EX208"/>
    <mergeCell ref="B207:C207"/>
    <mergeCell ref="B208:C208"/>
    <mergeCell ref="D208:AK208"/>
    <mergeCell ref="AO208:AP208"/>
    <mergeCell ref="AQ208:BX208"/>
    <mergeCell ref="CB208:CC208"/>
    <mergeCell ref="CD208:DK208"/>
    <mergeCell ref="D209:AK209"/>
    <mergeCell ref="AO209:AP209"/>
    <mergeCell ref="AQ209:BX209"/>
    <mergeCell ref="CB209:CC209"/>
    <mergeCell ref="CD209:DK209"/>
    <mergeCell ref="DO209:DP209"/>
    <mergeCell ref="DQ209:EX209"/>
    <mergeCell ref="DO210:DP210"/>
    <mergeCell ref="DQ210:EX210"/>
    <mergeCell ref="DO212:DP212"/>
    <mergeCell ref="DQ212:EX212"/>
    <mergeCell ref="B209:C209"/>
    <mergeCell ref="B210:C210"/>
    <mergeCell ref="D210:AK210"/>
    <mergeCell ref="AO210:AP210"/>
    <mergeCell ref="AQ210:BX210"/>
    <mergeCell ref="CB210:CC210"/>
    <mergeCell ref="CD210:DK210"/>
    <mergeCell ref="DJ215:DK215"/>
    <mergeCell ref="DO215:DP215"/>
    <mergeCell ref="DQ215:DT215"/>
    <mergeCell ref="DU215:DX215"/>
    <mergeCell ref="DY215:EB215"/>
    <mergeCell ref="EC215:EF215"/>
    <mergeCell ref="EG215:EJ215"/>
    <mergeCell ref="BQ215:BT215"/>
    <mergeCell ref="BU215:BV215"/>
    <mergeCell ref="BW215:BX215"/>
    <mergeCell ref="CB215:CC215"/>
    <mergeCell ref="CD215:CG215"/>
    <mergeCell ref="CH215:CK215"/>
    <mergeCell ref="CL215:CO215"/>
    <mergeCell ref="AX231:BC231"/>
    <mergeCell ref="BE231:BW231"/>
    <mergeCell ref="AX232:BC232"/>
    <mergeCell ref="CE231:CF231"/>
    <mergeCell ref="CG231:CH231"/>
    <mergeCell ref="CK232:CP232"/>
    <mergeCell ref="AQ230:AQ231"/>
    <mergeCell ref="AR230:AU230"/>
    <mergeCell ref="AX230:BC230"/>
    <mergeCell ref="CB230:CB231"/>
    <mergeCell ref="CC230:CC231"/>
    <mergeCell ref="CD230:CD231"/>
    <mergeCell ref="CE230:CH230"/>
    <mergeCell ref="B230:B231"/>
    <mergeCell ref="C230:C231"/>
    <mergeCell ref="D230:D231"/>
    <mergeCell ref="E230:H230"/>
    <mergeCell ref="K230:P230"/>
    <mergeCell ref="AO230:AO231"/>
    <mergeCell ref="AP230:AP231"/>
    <mergeCell ref="DX233:EC233"/>
    <mergeCell ref="DX234:EC234"/>
    <mergeCell ref="DO238:DO240"/>
    <mergeCell ref="DP238:DP240"/>
    <mergeCell ref="DQ238:DQ240"/>
    <mergeCell ref="DX238:EC238"/>
    <mergeCell ref="DX239:EC239"/>
    <mergeCell ref="DX240:EC240"/>
    <mergeCell ref="B235:B237"/>
    <mergeCell ref="C235:C237"/>
    <mergeCell ref="K238:P238"/>
    <mergeCell ref="K239:P239"/>
    <mergeCell ref="K240:P240"/>
    <mergeCell ref="AO232:AO234"/>
    <mergeCell ref="AO235:AO237"/>
    <mergeCell ref="AO238:AO240"/>
    <mergeCell ref="AP238:AP240"/>
    <mergeCell ref="AQ238:AQ240"/>
    <mergeCell ref="AX238:BC238"/>
    <mergeCell ref="AX239:BC239"/>
    <mergeCell ref="AX240:BC240"/>
    <mergeCell ref="CB232:CB234"/>
    <mergeCell ref="CB235:CB237"/>
    <mergeCell ref="CB238:CB240"/>
    <mergeCell ref="CC235:CC237"/>
    <mergeCell ref="CD235:CD237"/>
    <mergeCell ref="CC238:CC240"/>
    <mergeCell ref="CD238:CD240"/>
    <mergeCell ref="CK238:CP238"/>
    <mergeCell ref="CK239:CP239"/>
    <mergeCell ref="CK240:CP240"/>
    <mergeCell ref="B232:B234"/>
    <mergeCell ref="B238:B240"/>
    <mergeCell ref="EK215:EK216"/>
    <mergeCell ref="EL215:EL216"/>
    <mergeCell ref="EM215:EP215"/>
    <mergeCell ref="EQ215:ET215"/>
    <mergeCell ref="EU215:EV215"/>
    <mergeCell ref="EW215:EX215"/>
    <mergeCell ref="B216:C216"/>
    <mergeCell ref="B217:B225"/>
    <mergeCell ref="AO216:AP216"/>
    <mergeCell ref="AO217:AO225"/>
    <mergeCell ref="AU215:AX215"/>
    <mergeCell ref="AY215:BB215"/>
    <mergeCell ref="BC215:BF215"/>
    <mergeCell ref="BG215:BJ215"/>
    <mergeCell ref="BK215:BK216"/>
    <mergeCell ref="BL215:BL216"/>
    <mergeCell ref="BM215:BP215"/>
    <mergeCell ref="CB216:CC216"/>
    <mergeCell ref="CB217:CB225"/>
    <mergeCell ref="DO216:DP216"/>
    <mergeCell ref="DO217:DO225"/>
    <mergeCell ref="CP215:CS215"/>
    <mergeCell ref="CT215:CW215"/>
    <mergeCell ref="CX215:CX216"/>
    <mergeCell ref="CY215:CY216"/>
    <mergeCell ref="CZ215:DC215"/>
    <mergeCell ref="DD215:DG215"/>
    <mergeCell ref="DH215:DI215"/>
    <mergeCell ref="DR230:DU230"/>
    <mergeCell ref="DR231:DS231"/>
    <mergeCell ref="DT231:DU231"/>
    <mergeCell ref="DX232:EC232"/>
    <mergeCell ref="CK230:CP230"/>
    <mergeCell ref="DO230:DO231"/>
    <mergeCell ref="DP230:DP231"/>
    <mergeCell ref="DQ230:DQ231"/>
    <mergeCell ref="DX230:EC230"/>
    <mergeCell ref="CK231:CP231"/>
    <mergeCell ref="CR231:DJ231"/>
    <mergeCell ref="T215:W215"/>
    <mergeCell ref="Z215:AC215"/>
    <mergeCell ref="AD215:AG215"/>
    <mergeCell ref="AH215:AI215"/>
    <mergeCell ref="AJ215:AK215"/>
    <mergeCell ref="AO215:AP215"/>
    <mergeCell ref="AQ215:AT215"/>
    <mergeCell ref="B215:C215"/>
    <mergeCell ref="D215:G215"/>
    <mergeCell ref="H215:K215"/>
    <mergeCell ref="L215:O215"/>
    <mergeCell ref="P215:S215"/>
    <mergeCell ref="X215:X216"/>
    <mergeCell ref="Y215:Y216"/>
    <mergeCell ref="DB229:DC229"/>
    <mergeCell ref="DO229:DU229"/>
    <mergeCell ref="DW229:EC229"/>
    <mergeCell ref="EE229:EI229"/>
    <mergeCell ref="EJ229:EK229"/>
    <mergeCell ref="EO229:EP229"/>
    <mergeCell ref="BE229:BI229"/>
    <mergeCell ref="BJ229:BK229"/>
    <mergeCell ref="BO229:BP229"/>
    <mergeCell ref="CB229:CH229"/>
    <mergeCell ref="CJ229:CP229"/>
    <mergeCell ref="CR229:CV229"/>
    <mergeCell ref="CW229:CX229"/>
    <mergeCell ref="B229:H229"/>
    <mergeCell ref="J229:P229"/>
    <mergeCell ref="R229:V229"/>
    <mergeCell ref="W229:X229"/>
    <mergeCell ref="AB229:AC229"/>
    <mergeCell ref="AO229:AU229"/>
    <mergeCell ref="AW229:BC229"/>
    <mergeCell ref="AR231:AS231"/>
    <mergeCell ref="AT231:AU231"/>
    <mergeCell ref="DX231:EC231"/>
    <mergeCell ref="EE231:EW231"/>
    <mergeCell ref="AX233:BC233"/>
    <mergeCell ref="AX234:BC234"/>
    <mergeCell ref="AX236:BC236"/>
    <mergeCell ref="AX237:BC237"/>
    <mergeCell ref="CC232:CC234"/>
    <mergeCell ref="CB241:CB243"/>
    <mergeCell ref="CC241:CC243"/>
    <mergeCell ref="CA247:CP247"/>
    <mergeCell ref="AR232:AS243"/>
    <mergeCell ref="AT232:AU243"/>
    <mergeCell ref="BE232:BW242"/>
    <mergeCell ref="CD232:CD234"/>
    <mergeCell ref="CE232:CF243"/>
    <mergeCell ref="AX235:BC235"/>
    <mergeCell ref="CD241:CD243"/>
    <mergeCell ref="AX241:BC241"/>
    <mergeCell ref="AX242:BC242"/>
    <mergeCell ref="AN247:BC247"/>
    <mergeCell ref="BF249:BM249"/>
    <mergeCell ref="BP249:BV249"/>
    <mergeCell ref="AO252:BX252"/>
    <mergeCell ref="AO253:BX253"/>
    <mergeCell ref="AQ259:BX259"/>
    <mergeCell ref="AQ260:BX260"/>
    <mergeCell ref="CB260:CC260"/>
    <mergeCell ref="AQ261:BX261"/>
    <mergeCell ref="CB261:CC261"/>
    <mergeCell ref="AO254:BX254"/>
    <mergeCell ref="AO256:BX256"/>
    <mergeCell ref="AQ257:BX257"/>
    <mergeCell ref="CB257:CC257"/>
    <mergeCell ref="AQ258:BX258"/>
    <mergeCell ref="CB258:CC258"/>
    <mergeCell ref="CB259:CC259"/>
    <mergeCell ref="CD257:DK257"/>
    <mergeCell ref="CD258:DK258"/>
    <mergeCell ref="CD259:DK259"/>
    <mergeCell ref="CD260:DK260"/>
    <mergeCell ref="CD261:DK261"/>
    <mergeCell ref="CK242:CP242"/>
    <mergeCell ref="CS249:CZ249"/>
    <mergeCell ref="DC249:DI249"/>
    <mergeCell ref="CB252:DK252"/>
    <mergeCell ref="CB253:DK253"/>
    <mergeCell ref="CB254:DK254"/>
    <mergeCell ref="CB256:DK256"/>
    <mergeCell ref="DO235:DO237"/>
    <mergeCell ref="DP235:DP237"/>
    <mergeCell ref="DQ235:DQ237"/>
    <mergeCell ref="DX235:EC235"/>
    <mergeCell ref="DX236:EC236"/>
    <mergeCell ref="DX237:EC237"/>
    <mergeCell ref="DO241:DO243"/>
    <mergeCell ref="DP241:DP243"/>
    <mergeCell ref="DO257:DP257"/>
    <mergeCell ref="DO258:DP258"/>
    <mergeCell ref="DO259:DP259"/>
    <mergeCell ref="DO260:DP260"/>
    <mergeCell ref="DO261:DP261"/>
    <mergeCell ref="CG232:CH243"/>
    <mergeCell ref="DO232:DO234"/>
    <mergeCell ref="DP232:DP234"/>
    <mergeCell ref="DQ232:DQ234"/>
    <mergeCell ref="DR232:DS243"/>
    <mergeCell ref="DT232:DU243"/>
    <mergeCell ref="EE232:EW242"/>
    <mergeCell ref="CR232:DJ242"/>
    <mergeCell ref="CK233:CP233"/>
    <mergeCell ref="CK234:CP234"/>
    <mergeCell ref="CK235:CP235"/>
    <mergeCell ref="CK236:CP236"/>
    <mergeCell ref="CK237:CP237"/>
    <mergeCell ref="CK241:CP241"/>
    <mergeCell ref="DO253:EX253"/>
    <mergeCell ref="DO254:EX254"/>
    <mergeCell ref="DO256:EX256"/>
    <mergeCell ref="DQ257:EX257"/>
    <mergeCell ref="DQ258:EX258"/>
    <mergeCell ref="DQ259:EX259"/>
    <mergeCell ref="DQ260:EX260"/>
    <mergeCell ref="DQ261:EX261"/>
    <mergeCell ref="DQ241:DQ243"/>
    <mergeCell ref="DX241:EC241"/>
    <mergeCell ref="DX242:EC242"/>
    <mergeCell ref="DN247:EC247"/>
    <mergeCell ref="EF249:EM249"/>
    <mergeCell ref="EP249:EV249"/>
    <mergeCell ref="DO252:EX252"/>
    <mergeCell ref="AO260:AP260"/>
    <mergeCell ref="AO261:AP261"/>
    <mergeCell ref="B259:C259"/>
    <mergeCell ref="D259:AK259"/>
    <mergeCell ref="AO259:AP259"/>
    <mergeCell ref="B260:C260"/>
    <mergeCell ref="D260:AK260"/>
    <mergeCell ref="B261:C261"/>
    <mergeCell ref="D261:AK261"/>
    <mergeCell ref="K233:P233"/>
    <mergeCell ref="K234:P234"/>
    <mergeCell ref="AP235:AP237"/>
    <mergeCell ref="AQ235:AQ237"/>
    <mergeCell ref="AO241:AO243"/>
    <mergeCell ref="AP241:AP243"/>
    <mergeCell ref="AQ241:AQ243"/>
    <mergeCell ref="K236:P236"/>
    <mergeCell ref="K237:P237"/>
    <mergeCell ref="K231:P231"/>
    <mergeCell ref="R231:AJ231"/>
    <mergeCell ref="K232:P232"/>
    <mergeCell ref="R232:AJ242"/>
    <mergeCell ref="AP232:AP234"/>
    <mergeCell ref="AQ232:AQ234"/>
    <mergeCell ref="K235:P235"/>
    <mergeCell ref="K241:P241"/>
    <mergeCell ref="K242:P242"/>
    <mergeCell ref="S249:Z249"/>
    <mergeCell ref="AC249:AI249"/>
    <mergeCell ref="B252:AK252"/>
    <mergeCell ref="B253:AK253"/>
    <mergeCell ref="B254:AK254"/>
    <mergeCell ref="B256:AK256"/>
    <mergeCell ref="B257:C257"/>
    <mergeCell ref="D257:AK257"/>
    <mergeCell ref="AO257:AP257"/>
    <mergeCell ref="B258:C258"/>
    <mergeCell ref="D258:AK258"/>
    <mergeCell ref="AO258:AP258"/>
    <mergeCell ref="B262:C262"/>
    <mergeCell ref="D262:AK262"/>
    <mergeCell ref="AO262:AP262"/>
    <mergeCell ref="AQ262:BX262"/>
    <mergeCell ref="CB262:CC262"/>
    <mergeCell ref="CD262:DK262"/>
    <mergeCell ref="DO262:DP262"/>
    <mergeCell ref="DQ262:EX262"/>
    <mergeCell ref="BQ265:BT265"/>
    <mergeCell ref="BU265:BV265"/>
    <mergeCell ref="BW265:BX265"/>
    <mergeCell ref="CB265:CC265"/>
    <mergeCell ref="CD265:CG265"/>
    <mergeCell ref="CH265:CK265"/>
    <mergeCell ref="CL265:CO265"/>
    <mergeCell ref="EM265:EP265"/>
    <mergeCell ref="EQ265:ET265"/>
    <mergeCell ref="EU265:EV265"/>
    <mergeCell ref="EW265:EX265"/>
    <mergeCell ref="DJ265:DK265"/>
    <mergeCell ref="DO265:DP265"/>
    <mergeCell ref="DQ265:DT265"/>
    <mergeCell ref="DU265:DX265"/>
    <mergeCell ref="DY265:EB265"/>
    <mergeCell ref="EC265:EF265"/>
    <mergeCell ref="EG265:EJ265"/>
    <mergeCell ref="T265:W265"/>
    <mergeCell ref="Z265:AC265"/>
    <mergeCell ref="AD265:AG265"/>
    <mergeCell ref="AH265:AI265"/>
    <mergeCell ref="AJ265:AK265"/>
    <mergeCell ref="AO265:AP265"/>
    <mergeCell ref="AQ265:AT265"/>
    <mergeCell ref="B265:C265"/>
    <mergeCell ref="D265:G265"/>
    <mergeCell ref="H265:K265"/>
    <mergeCell ref="L265:O265"/>
    <mergeCell ref="P265:S265"/>
    <mergeCell ref="X265:X266"/>
    <mergeCell ref="Y265:Y266"/>
    <mergeCell ref="CP265:CS265"/>
    <mergeCell ref="CT265:CW265"/>
    <mergeCell ref="CX265:CX266"/>
    <mergeCell ref="CY265:CY266"/>
    <mergeCell ref="CZ265:DC265"/>
    <mergeCell ref="DD265:DG265"/>
    <mergeCell ref="DH265:DI265"/>
    <mergeCell ref="AU265:AX265"/>
    <mergeCell ref="AY265:BB265"/>
    <mergeCell ref="BC265:BF265"/>
    <mergeCell ref="BG265:BJ265"/>
    <mergeCell ref="BK265:BK266"/>
    <mergeCell ref="BL265:BL266"/>
    <mergeCell ref="AO266:AP266"/>
    <mergeCell ref="C238:C240"/>
    <mergeCell ref="D238:D240"/>
    <mergeCell ref="B241:B243"/>
    <mergeCell ref="C241:C243"/>
    <mergeCell ref="D241:D243"/>
    <mergeCell ref="A247:P247"/>
    <mergeCell ref="E231:F231"/>
    <mergeCell ref="G231:H231"/>
    <mergeCell ref="C232:C234"/>
    <mergeCell ref="D232:D234"/>
    <mergeCell ref="E232:F243"/>
    <mergeCell ref="G232:H243"/>
    <mergeCell ref="D235:D237"/>
    <mergeCell ref="EK265:EK266"/>
    <mergeCell ref="EL265:EL266"/>
    <mergeCell ref="BM265:BP265"/>
    <mergeCell ref="CB266:CC266"/>
    <mergeCell ref="CB267:CB275"/>
    <mergeCell ref="CB279:CH279"/>
    <mergeCell ref="CJ279:CP279"/>
    <mergeCell ref="CR279:CV279"/>
    <mergeCell ref="CW279:CX279"/>
    <mergeCell ref="DB279:DC279"/>
    <mergeCell ref="DO266:DP266"/>
    <mergeCell ref="DO267:DO275"/>
    <mergeCell ref="DO279:DU279"/>
    <mergeCell ref="DW279:EC279"/>
    <mergeCell ref="EE279:EI279"/>
    <mergeCell ref="EJ279:EK279"/>
    <mergeCell ref="EO279:EP279"/>
    <mergeCell ref="AO267:AO275"/>
    <mergeCell ref="AO279:AU279"/>
    <mergeCell ref="AW279:BC279"/>
    <mergeCell ref="BE279:BI279"/>
    <mergeCell ref="BJ279:BK279"/>
    <mergeCell ref="BO279:BP279"/>
    <mergeCell ref="B266:C266"/>
    <mergeCell ref="B267:B275"/>
    <mergeCell ref="B279:H279"/>
    <mergeCell ref="J279:P279"/>
    <mergeCell ref="R279:V279"/>
    <mergeCell ref="W279:X279"/>
    <mergeCell ref="AB279:AC279"/>
    <mergeCell ref="DR280:DU280"/>
    <mergeCell ref="DR281:DS281"/>
    <mergeCell ref="DT281:DU281"/>
    <mergeCell ref="DX281:EC281"/>
    <mergeCell ref="EE281:EW281"/>
    <mergeCell ref="DX280:EC280"/>
    <mergeCell ref="DX282:EC282"/>
    <mergeCell ref="CK280:CP280"/>
    <mergeCell ref="DO280:DO281"/>
    <mergeCell ref="DP280:DP281"/>
    <mergeCell ref="DQ280:DQ281"/>
    <mergeCell ref="CK281:CP281"/>
    <mergeCell ref="CR281:DJ281"/>
    <mergeCell ref="CK282:CP282"/>
    <mergeCell ref="DQ285:DQ287"/>
    <mergeCell ref="DX285:EC285"/>
    <mergeCell ref="DX286:EC286"/>
    <mergeCell ref="DX287:EC287"/>
    <mergeCell ref="CK283:CP283"/>
    <mergeCell ref="CK290:CP290"/>
    <mergeCell ref="CK291:CP291"/>
    <mergeCell ref="CK292:CP292"/>
    <mergeCell ref="DP282:DP284"/>
    <mergeCell ref="DO291:DO293"/>
    <mergeCell ref="DP291:DP293"/>
    <mergeCell ref="CR282:DJ292"/>
    <mergeCell ref="DR282:DS293"/>
    <mergeCell ref="DT282:DU293"/>
    <mergeCell ref="EE282:EW292"/>
    <mergeCell ref="DX288:EC288"/>
    <mergeCell ref="DX289:EC289"/>
    <mergeCell ref="DQ291:DQ293"/>
    <mergeCell ref="DX292:EC292"/>
    <mergeCell ref="DO304:EX304"/>
    <mergeCell ref="DO306:EX306"/>
    <mergeCell ref="DQ307:EX307"/>
    <mergeCell ref="DQ308:EX308"/>
    <mergeCell ref="DQ309:EX309"/>
    <mergeCell ref="DQ310:EX310"/>
    <mergeCell ref="DQ311:EX311"/>
    <mergeCell ref="DQ312:EX312"/>
    <mergeCell ref="DX290:EC290"/>
    <mergeCell ref="DX291:EC291"/>
    <mergeCell ref="DN297:EC297"/>
    <mergeCell ref="EF299:EM299"/>
    <mergeCell ref="EP299:EV299"/>
    <mergeCell ref="DO302:EX302"/>
    <mergeCell ref="DO303:EX303"/>
    <mergeCell ref="DQ282:DQ284"/>
    <mergeCell ref="DX283:EC283"/>
    <mergeCell ref="DX284:EC284"/>
    <mergeCell ref="CK284:CP284"/>
    <mergeCell ref="CK285:CP285"/>
    <mergeCell ref="DO285:DO287"/>
    <mergeCell ref="DP285:DP287"/>
    <mergeCell ref="CK286:CP286"/>
    <mergeCell ref="CK287:CP287"/>
    <mergeCell ref="DO282:DO284"/>
    <mergeCell ref="DO288:DO290"/>
    <mergeCell ref="DP288:DP290"/>
    <mergeCell ref="DQ288:DQ290"/>
    <mergeCell ref="CK288:CP288"/>
    <mergeCell ref="CK289:CP289"/>
    <mergeCell ref="AO285:AO287"/>
    <mergeCell ref="AP285:AP287"/>
    <mergeCell ref="AO282:AO284"/>
    <mergeCell ref="AO288:AO290"/>
    <mergeCell ref="AO291:AO293"/>
    <mergeCell ref="AP288:AP290"/>
    <mergeCell ref="AQ288:AQ290"/>
    <mergeCell ref="AP291:AP293"/>
    <mergeCell ref="AQ291:AQ293"/>
    <mergeCell ref="AN297:BC297"/>
    <mergeCell ref="AR281:AS281"/>
    <mergeCell ref="AT281:AU281"/>
    <mergeCell ref="AP282:AP284"/>
    <mergeCell ref="AQ282:AQ284"/>
    <mergeCell ref="AR282:AS293"/>
    <mergeCell ref="AT282:AU293"/>
    <mergeCell ref="AQ285:AQ287"/>
    <mergeCell ref="B282:B284"/>
    <mergeCell ref="B288:B290"/>
    <mergeCell ref="B291:B293"/>
    <mergeCell ref="C288:C290"/>
    <mergeCell ref="D288:D290"/>
    <mergeCell ref="C291:C293"/>
    <mergeCell ref="D291:D293"/>
    <mergeCell ref="A297:P297"/>
    <mergeCell ref="E281:F281"/>
    <mergeCell ref="G281:H281"/>
    <mergeCell ref="C282:C284"/>
    <mergeCell ref="D282:D284"/>
    <mergeCell ref="E282:F293"/>
    <mergeCell ref="G282:H293"/>
    <mergeCell ref="D285:D287"/>
    <mergeCell ref="CE281:CF281"/>
    <mergeCell ref="CG281:CH281"/>
    <mergeCell ref="CC282:CC284"/>
    <mergeCell ref="CD282:CD284"/>
    <mergeCell ref="CE282:CF293"/>
    <mergeCell ref="CG282:CH293"/>
    <mergeCell ref="CD285:CD287"/>
    <mergeCell ref="CC288:CC290"/>
    <mergeCell ref="CD288:CD290"/>
    <mergeCell ref="CB291:CB293"/>
    <mergeCell ref="CC291:CC293"/>
    <mergeCell ref="CD291:CD293"/>
    <mergeCell ref="CA297:CP297"/>
    <mergeCell ref="DC299:DI299"/>
    <mergeCell ref="DO307:DP307"/>
    <mergeCell ref="DO308:DP308"/>
    <mergeCell ref="DO309:DP309"/>
    <mergeCell ref="DO310:DP310"/>
    <mergeCell ref="DO311:DP311"/>
    <mergeCell ref="DO312:DP312"/>
    <mergeCell ref="DO317:DO325"/>
    <mergeCell ref="CD309:DK309"/>
    <mergeCell ref="CD310:DK310"/>
    <mergeCell ref="CD311:DK311"/>
    <mergeCell ref="CD312:DK312"/>
    <mergeCell ref="CS299:CZ299"/>
    <mergeCell ref="CB302:DK302"/>
    <mergeCell ref="CB303:DK303"/>
    <mergeCell ref="CB304:DK304"/>
    <mergeCell ref="CB306:DK306"/>
    <mergeCell ref="CD307:DK307"/>
    <mergeCell ref="CD308:DK308"/>
    <mergeCell ref="CB307:CC307"/>
    <mergeCell ref="CB308:CC308"/>
    <mergeCell ref="CB309:CC309"/>
    <mergeCell ref="CB310:CC310"/>
    <mergeCell ref="CB311:CC311"/>
    <mergeCell ref="CB312:CC312"/>
    <mergeCell ref="CB317:CB325"/>
    <mergeCell ref="EE329:EI329"/>
    <mergeCell ref="EJ329:EK329"/>
    <mergeCell ref="EO329:EP329"/>
    <mergeCell ref="CB329:CH329"/>
    <mergeCell ref="CJ329:CP329"/>
    <mergeCell ref="CR329:CV329"/>
    <mergeCell ref="CW329:CX329"/>
    <mergeCell ref="DB329:DC329"/>
    <mergeCell ref="DO329:DU329"/>
    <mergeCell ref="DW329:EC329"/>
    <mergeCell ref="AX281:BC281"/>
    <mergeCell ref="BE281:BW281"/>
    <mergeCell ref="AX282:BC282"/>
    <mergeCell ref="BE282:BW292"/>
    <mergeCell ref="AX283:BC283"/>
    <mergeCell ref="AX284:BC284"/>
    <mergeCell ref="AX285:BC285"/>
    <mergeCell ref="AX292:BC292"/>
    <mergeCell ref="AX290:BC290"/>
    <mergeCell ref="AX291:BC291"/>
    <mergeCell ref="BF299:BM299"/>
    <mergeCell ref="BP299:BV299"/>
    <mergeCell ref="AO302:BX302"/>
    <mergeCell ref="AO303:BX303"/>
    <mergeCell ref="AO304:BX304"/>
    <mergeCell ref="AO310:AP310"/>
    <mergeCell ref="AQ310:BX310"/>
    <mergeCell ref="AO311:AP311"/>
    <mergeCell ref="AQ311:BX311"/>
    <mergeCell ref="AO312:AP312"/>
    <mergeCell ref="AQ312:BX312"/>
    <mergeCell ref="AO306:BX306"/>
    <mergeCell ref="AO307:AP307"/>
    <mergeCell ref="AQ307:BX307"/>
    <mergeCell ref="AO308:AP308"/>
    <mergeCell ref="AQ308:BX308"/>
    <mergeCell ref="AO309:AP309"/>
    <mergeCell ref="AQ309:BX309"/>
    <mergeCell ref="B280:B281"/>
    <mergeCell ref="C280:C281"/>
    <mergeCell ref="D280:D281"/>
    <mergeCell ref="E280:H280"/>
    <mergeCell ref="K280:P280"/>
    <mergeCell ref="AO280:AO281"/>
    <mergeCell ref="AP280:AP281"/>
    <mergeCell ref="AQ280:AQ281"/>
    <mergeCell ref="AR280:AU280"/>
    <mergeCell ref="AX280:BC280"/>
    <mergeCell ref="CB280:CB281"/>
    <mergeCell ref="CC280:CC281"/>
    <mergeCell ref="CD280:CD281"/>
    <mergeCell ref="CE280:CH280"/>
    <mergeCell ref="B285:B287"/>
    <mergeCell ref="C285:C287"/>
    <mergeCell ref="CB285:CB287"/>
    <mergeCell ref="CC285:CC287"/>
    <mergeCell ref="AX286:BC286"/>
    <mergeCell ref="AX287:BC287"/>
    <mergeCell ref="CB282:CB284"/>
    <mergeCell ref="CB288:CB290"/>
    <mergeCell ref="AX288:BC288"/>
    <mergeCell ref="AX289:BC289"/>
    <mergeCell ref="T315:W315"/>
    <mergeCell ref="Z315:AC315"/>
    <mergeCell ref="B310:C310"/>
    <mergeCell ref="D310:AK310"/>
    <mergeCell ref="B311:C311"/>
    <mergeCell ref="D311:AK311"/>
    <mergeCell ref="B312:C312"/>
    <mergeCell ref="D312:AK312"/>
    <mergeCell ref="AJ315:AK315"/>
    <mergeCell ref="AD315:AG315"/>
    <mergeCell ref="AH315:AI315"/>
    <mergeCell ref="AO315:AP315"/>
    <mergeCell ref="AQ315:AT315"/>
    <mergeCell ref="AU315:AX315"/>
    <mergeCell ref="AY315:BB315"/>
    <mergeCell ref="BC315:BF315"/>
    <mergeCell ref="AO316:AP316"/>
    <mergeCell ref="BG315:BJ315"/>
    <mergeCell ref="BK315:BK316"/>
    <mergeCell ref="BL315:BL316"/>
    <mergeCell ref="BM315:BP315"/>
    <mergeCell ref="BQ315:BT315"/>
    <mergeCell ref="BU315:BV315"/>
    <mergeCell ref="BW315:BX315"/>
    <mergeCell ref="CB315:CC315"/>
    <mergeCell ref="CD315:CG315"/>
    <mergeCell ref="CH315:CK315"/>
    <mergeCell ref="CL315:CO315"/>
    <mergeCell ref="CP315:CS315"/>
    <mergeCell ref="CX315:CX316"/>
    <mergeCell ref="CY315:CY316"/>
    <mergeCell ref="CB316:CC316"/>
    <mergeCell ref="CT315:CW315"/>
    <mergeCell ref="CZ315:DC315"/>
    <mergeCell ref="DD315:DG315"/>
    <mergeCell ref="DH315:DI315"/>
    <mergeCell ref="DJ315:DK315"/>
    <mergeCell ref="DO315:DP315"/>
    <mergeCell ref="DQ315:DT315"/>
    <mergeCell ref="EQ315:ET315"/>
    <mergeCell ref="EU315:EV315"/>
    <mergeCell ref="EW315:EX315"/>
    <mergeCell ref="DU315:DX315"/>
    <mergeCell ref="DY315:EB315"/>
    <mergeCell ref="EC315:EF315"/>
    <mergeCell ref="EG315:EJ315"/>
    <mergeCell ref="EK315:EK316"/>
    <mergeCell ref="EL315:EL316"/>
    <mergeCell ref="EM315:EP315"/>
    <mergeCell ref="DO316:DP316"/>
    <mergeCell ref="B315:C315"/>
    <mergeCell ref="B316:C316"/>
    <mergeCell ref="D332:D334"/>
    <mergeCell ref="E332:F343"/>
    <mergeCell ref="G332:H343"/>
    <mergeCell ref="D335:D337"/>
    <mergeCell ref="D338:D340"/>
    <mergeCell ref="D341:D343"/>
    <mergeCell ref="B335:B337"/>
    <mergeCell ref="C335:C337"/>
    <mergeCell ref="B338:B340"/>
    <mergeCell ref="C338:C340"/>
    <mergeCell ref="B341:B343"/>
    <mergeCell ref="C341:C343"/>
    <mergeCell ref="A347:P347"/>
    <mergeCell ref="B317:B325"/>
    <mergeCell ref="B330:B331"/>
    <mergeCell ref="C330:C331"/>
    <mergeCell ref="D330:D331"/>
    <mergeCell ref="E330:H330"/>
    <mergeCell ref="B332:B334"/>
    <mergeCell ref="C332:C334"/>
    <mergeCell ref="CK331:CP331"/>
    <mergeCell ref="CR331:DJ331"/>
    <mergeCell ref="EE331:EW331"/>
    <mergeCell ref="E331:F331"/>
    <mergeCell ref="G331:H331"/>
    <mergeCell ref="K331:P331"/>
    <mergeCell ref="R331:AJ331"/>
    <mergeCell ref="AR331:AS331"/>
    <mergeCell ref="AT331:AU331"/>
    <mergeCell ref="BE331:BW331"/>
    <mergeCell ref="AX332:BC332"/>
    <mergeCell ref="AX334:BC334"/>
    <mergeCell ref="AX336:BC336"/>
    <mergeCell ref="AX337:BC337"/>
    <mergeCell ref="CB332:CB334"/>
    <mergeCell ref="CB338:CB340"/>
    <mergeCell ref="CC338:CC340"/>
    <mergeCell ref="CD338:CD340"/>
    <mergeCell ref="AX339:BC339"/>
    <mergeCell ref="AX340:BC340"/>
    <mergeCell ref="CC332:CC334"/>
    <mergeCell ref="CB341:CB343"/>
    <mergeCell ref="CC341:CC343"/>
    <mergeCell ref="AX341:BC341"/>
    <mergeCell ref="AX342:BC342"/>
    <mergeCell ref="AX330:BC330"/>
    <mergeCell ref="BE332:BW342"/>
    <mergeCell ref="CD332:CD334"/>
    <mergeCell ref="CE332:CF343"/>
    <mergeCell ref="CG332:CH343"/>
    <mergeCell ref="AX338:BC338"/>
    <mergeCell ref="CD341:CD343"/>
    <mergeCell ref="CC335:CC337"/>
    <mergeCell ref="CD335:CD337"/>
    <mergeCell ref="CK335:CP335"/>
    <mergeCell ref="CK336:CP336"/>
    <mergeCell ref="CK337:CP337"/>
    <mergeCell ref="CK338:CP338"/>
    <mergeCell ref="CK339:CP339"/>
    <mergeCell ref="CK340:CP340"/>
    <mergeCell ref="CE331:CF331"/>
    <mergeCell ref="CG331:CH331"/>
    <mergeCell ref="CK332:CP332"/>
    <mergeCell ref="CR332:DJ342"/>
    <mergeCell ref="CK333:CP333"/>
    <mergeCell ref="CK334:CP334"/>
    <mergeCell ref="CB335:CB337"/>
    <mergeCell ref="CK341:CP341"/>
    <mergeCell ref="CK342:CP342"/>
    <mergeCell ref="CA347:CP347"/>
    <mergeCell ref="CS349:CZ349"/>
    <mergeCell ref="DC349:DI349"/>
    <mergeCell ref="CB352:DK352"/>
    <mergeCell ref="CB353:DK353"/>
    <mergeCell ref="CB360:CC360"/>
    <mergeCell ref="CD360:DK360"/>
    <mergeCell ref="CB361:CC361"/>
    <mergeCell ref="CD361:DK361"/>
    <mergeCell ref="CB362:CC362"/>
    <mergeCell ref="CD362:DK362"/>
    <mergeCell ref="CB354:DK354"/>
    <mergeCell ref="CB356:DK356"/>
    <mergeCell ref="CB357:CC357"/>
    <mergeCell ref="CD357:DK357"/>
    <mergeCell ref="CB358:CC358"/>
    <mergeCell ref="CD358:DK358"/>
    <mergeCell ref="CD359:DK359"/>
    <mergeCell ref="L315:O315"/>
    <mergeCell ref="P315:S315"/>
    <mergeCell ref="X315:X316"/>
    <mergeCell ref="Y315:Y316"/>
    <mergeCell ref="AO317:AO325"/>
    <mergeCell ref="AO329:AU329"/>
    <mergeCell ref="AW329:BC329"/>
    <mergeCell ref="CB330:CB331"/>
    <mergeCell ref="CC330:CC331"/>
    <mergeCell ref="CD330:CD331"/>
    <mergeCell ref="CE330:CH330"/>
    <mergeCell ref="CK330:CP330"/>
    <mergeCell ref="DO330:DO331"/>
    <mergeCell ref="DP330:DP331"/>
    <mergeCell ref="DQ330:DQ331"/>
    <mergeCell ref="DR330:DU330"/>
    <mergeCell ref="DX330:EC330"/>
    <mergeCell ref="DR331:DS331"/>
    <mergeCell ref="DT331:DU331"/>
    <mergeCell ref="DX331:EC331"/>
    <mergeCell ref="DO332:DO334"/>
    <mergeCell ref="DX332:EC332"/>
    <mergeCell ref="AX331:BC331"/>
    <mergeCell ref="AX333:BC333"/>
    <mergeCell ref="AO335:AO337"/>
    <mergeCell ref="AP335:AP337"/>
    <mergeCell ref="AQ335:AQ337"/>
    <mergeCell ref="AX335:BC335"/>
    <mergeCell ref="K333:P333"/>
    <mergeCell ref="K335:P335"/>
    <mergeCell ref="D315:G315"/>
    <mergeCell ref="H315:K315"/>
    <mergeCell ref="B329:H329"/>
    <mergeCell ref="J329:P329"/>
    <mergeCell ref="R329:V329"/>
    <mergeCell ref="W329:X329"/>
    <mergeCell ref="AB329:AC329"/>
    <mergeCell ref="DO335:DO337"/>
    <mergeCell ref="DP335:DP337"/>
    <mergeCell ref="B359:C359"/>
    <mergeCell ref="D359:AK359"/>
    <mergeCell ref="AO359:AP359"/>
    <mergeCell ref="AQ359:BX359"/>
    <mergeCell ref="CB359:CC359"/>
    <mergeCell ref="B353:AK353"/>
    <mergeCell ref="B354:AK354"/>
    <mergeCell ref="B356:AK356"/>
    <mergeCell ref="B357:C357"/>
    <mergeCell ref="D357:AK357"/>
    <mergeCell ref="B358:C358"/>
    <mergeCell ref="D358:AK358"/>
    <mergeCell ref="DO360:DP360"/>
    <mergeCell ref="DO361:DP361"/>
    <mergeCell ref="DO362:DP362"/>
    <mergeCell ref="DO338:DO340"/>
    <mergeCell ref="DP338:DP340"/>
    <mergeCell ref="DO341:DO343"/>
    <mergeCell ref="DP341:DP343"/>
    <mergeCell ref="DO357:DP357"/>
    <mergeCell ref="DO358:DP358"/>
    <mergeCell ref="DO359:DP359"/>
    <mergeCell ref="DX334:EC334"/>
    <mergeCell ref="DX335:EC335"/>
    <mergeCell ref="DX336:EC336"/>
    <mergeCell ref="DX337:EC337"/>
    <mergeCell ref="DX333:EC333"/>
    <mergeCell ref="DX338:EC338"/>
    <mergeCell ref="DX339:EC339"/>
    <mergeCell ref="DX340:EC340"/>
    <mergeCell ref="DP332:DP334"/>
    <mergeCell ref="DQ332:DQ334"/>
    <mergeCell ref="DR332:DS343"/>
    <mergeCell ref="DT332:DU343"/>
    <mergeCell ref="EE332:EW342"/>
    <mergeCell ref="DQ335:DQ337"/>
    <mergeCell ref="DQ338:DQ340"/>
    <mergeCell ref="DQ341:DQ343"/>
    <mergeCell ref="DX341:EC341"/>
    <mergeCell ref="DX342:EC342"/>
    <mergeCell ref="DN347:EC347"/>
    <mergeCell ref="EF349:EM349"/>
    <mergeCell ref="EP349:EV349"/>
    <mergeCell ref="DO352:EX352"/>
    <mergeCell ref="DQ361:EX361"/>
    <mergeCell ref="DQ362:EX362"/>
    <mergeCell ref="DO353:EX353"/>
    <mergeCell ref="DO354:EX354"/>
    <mergeCell ref="DO356:EX356"/>
    <mergeCell ref="DQ357:EX357"/>
    <mergeCell ref="DQ358:EX358"/>
    <mergeCell ref="DQ359:EX359"/>
    <mergeCell ref="DQ360:EX360"/>
    <mergeCell ref="AO338:AO340"/>
    <mergeCell ref="AP338:AP340"/>
    <mergeCell ref="AO332:AO334"/>
    <mergeCell ref="AO341:AO343"/>
    <mergeCell ref="AO367:AO375"/>
    <mergeCell ref="AO380:AO381"/>
    <mergeCell ref="AP380:AP381"/>
    <mergeCell ref="AQ380:AQ381"/>
    <mergeCell ref="AP341:AP343"/>
    <mergeCell ref="AQ341:AQ343"/>
    <mergeCell ref="AN347:BC347"/>
    <mergeCell ref="AR330:AU330"/>
    <mergeCell ref="R332:AJ342"/>
    <mergeCell ref="AP332:AP334"/>
    <mergeCell ref="AQ332:AQ334"/>
    <mergeCell ref="AR332:AS343"/>
    <mergeCell ref="AT332:AU343"/>
    <mergeCell ref="AQ338:AQ340"/>
    <mergeCell ref="S349:Z349"/>
    <mergeCell ref="AC349:AI349"/>
    <mergeCell ref="BF349:BM349"/>
    <mergeCell ref="BP349:BV349"/>
    <mergeCell ref="B352:AK352"/>
    <mergeCell ref="AO352:BX352"/>
    <mergeCell ref="AO353:BX353"/>
    <mergeCell ref="AO354:BX354"/>
    <mergeCell ref="AO356:BX356"/>
    <mergeCell ref="AQ357:BX357"/>
    <mergeCell ref="AQ358:BX358"/>
    <mergeCell ref="AQ360:BX360"/>
    <mergeCell ref="AQ361:BX361"/>
    <mergeCell ref="AQ362:BX362"/>
    <mergeCell ref="CB380:CB381"/>
    <mergeCell ref="CC380:CC381"/>
    <mergeCell ref="R381:AJ381"/>
    <mergeCell ref="J379:P379"/>
    <mergeCell ref="K380:P380"/>
    <mergeCell ref="E381:F381"/>
    <mergeCell ref="G381:H381"/>
    <mergeCell ref="K381:P381"/>
    <mergeCell ref="K382:P382"/>
    <mergeCell ref="B361:C361"/>
    <mergeCell ref="B362:C362"/>
    <mergeCell ref="B379:H379"/>
    <mergeCell ref="R379:V379"/>
    <mergeCell ref="W379:X379"/>
    <mergeCell ref="AB379:AC379"/>
    <mergeCell ref="E380:H380"/>
    <mergeCell ref="B367:B375"/>
    <mergeCell ref="B380:B381"/>
    <mergeCell ref="C380:C381"/>
    <mergeCell ref="D380:D381"/>
    <mergeCell ref="B382:B384"/>
    <mergeCell ref="C382:C384"/>
    <mergeCell ref="D382:D384"/>
    <mergeCell ref="K386:P386"/>
    <mergeCell ref="K387:P387"/>
    <mergeCell ref="K388:P388"/>
    <mergeCell ref="K389:P389"/>
    <mergeCell ref="K390:P390"/>
    <mergeCell ref="K391:P391"/>
    <mergeCell ref="K392:P392"/>
    <mergeCell ref="AO391:AO393"/>
    <mergeCell ref="AP391:AP393"/>
    <mergeCell ref="AQ391:AQ393"/>
    <mergeCell ref="AX391:BC391"/>
    <mergeCell ref="CB391:CB393"/>
    <mergeCell ref="CC391:CC393"/>
    <mergeCell ref="AX392:BC392"/>
    <mergeCell ref="K286:P286"/>
    <mergeCell ref="K287:P287"/>
    <mergeCell ref="K288:P288"/>
    <mergeCell ref="K289:P289"/>
    <mergeCell ref="K281:P281"/>
    <mergeCell ref="R281:AJ281"/>
    <mergeCell ref="K282:P282"/>
    <mergeCell ref="R282:AJ292"/>
    <mergeCell ref="K283:P283"/>
    <mergeCell ref="K284:P284"/>
    <mergeCell ref="K285:P285"/>
    <mergeCell ref="K292:P292"/>
    <mergeCell ref="K290:P290"/>
    <mergeCell ref="K291:P291"/>
    <mergeCell ref="S299:Z299"/>
    <mergeCell ref="AC299:AI299"/>
    <mergeCell ref="B302:AK302"/>
    <mergeCell ref="B303:AK303"/>
    <mergeCell ref="B304:AK304"/>
    <mergeCell ref="B306:AK306"/>
    <mergeCell ref="B307:C307"/>
    <mergeCell ref="D307:AK307"/>
    <mergeCell ref="B308:C308"/>
    <mergeCell ref="D308:AK308"/>
    <mergeCell ref="B309:C309"/>
    <mergeCell ref="D309:AK309"/>
    <mergeCell ref="BE329:BI329"/>
    <mergeCell ref="BJ329:BK329"/>
    <mergeCell ref="BO329:BP329"/>
    <mergeCell ref="K330:P330"/>
    <mergeCell ref="AO330:AO331"/>
    <mergeCell ref="AP330:AP331"/>
    <mergeCell ref="AQ330:AQ331"/>
    <mergeCell ref="K332:P332"/>
    <mergeCell ref="K334:P334"/>
    <mergeCell ref="K336:P336"/>
    <mergeCell ref="K337:P337"/>
    <mergeCell ref="K338:P338"/>
    <mergeCell ref="K339:P339"/>
    <mergeCell ref="K340:P340"/>
    <mergeCell ref="K341:P341"/>
    <mergeCell ref="K342:P342"/>
    <mergeCell ref="AO361:AP361"/>
    <mergeCell ref="AO362:AP362"/>
    <mergeCell ref="AO366:AP366"/>
    <mergeCell ref="AO357:AP357"/>
    <mergeCell ref="AO358:AP358"/>
    <mergeCell ref="B360:C360"/>
    <mergeCell ref="D360:AK360"/>
    <mergeCell ref="AO360:AP360"/>
    <mergeCell ref="D361:AK361"/>
    <mergeCell ref="D362:AK362"/>
    <mergeCell ref="B365:C365"/>
    <mergeCell ref="D365:G365"/>
    <mergeCell ref="H365:K365"/>
    <mergeCell ref="L365:O365"/>
    <mergeCell ref="P365:S365"/>
    <mergeCell ref="X365:X366"/>
    <mergeCell ref="Y365:Y366"/>
    <mergeCell ref="B366:C366"/>
    <mergeCell ref="T365:W365"/>
    <mergeCell ref="Z365:AC365"/>
    <mergeCell ref="AD365:AG365"/>
    <mergeCell ref="AH365:AI365"/>
    <mergeCell ref="AJ365:AK365"/>
    <mergeCell ref="AO365:AP365"/>
    <mergeCell ref="AQ365:AT365"/>
    <mergeCell ref="AU365:AX365"/>
    <mergeCell ref="AY365:BB365"/>
    <mergeCell ref="BC365:BF365"/>
    <mergeCell ref="BG365:BJ365"/>
    <mergeCell ref="BK365:BK366"/>
    <mergeCell ref="BL365:BL366"/>
    <mergeCell ref="BM365:BP365"/>
    <mergeCell ref="CB366:CC366"/>
    <mergeCell ref="CP365:CS365"/>
    <mergeCell ref="CT365:CW365"/>
    <mergeCell ref="CX365:CX366"/>
    <mergeCell ref="CY365:CY366"/>
    <mergeCell ref="CZ365:DC365"/>
    <mergeCell ref="DD365:DG365"/>
    <mergeCell ref="DH365:DI365"/>
    <mergeCell ref="DO366:DP366"/>
    <mergeCell ref="EK365:EK366"/>
    <mergeCell ref="EL365:EL366"/>
    <mergeCell ref="CB382:CB384"/>
    <mergeCell ref="CB388:CB390"/>
    <mergeCell ref="CC388:CC390"/>
    <mergeCell ref="CD388:CD390"/>
    <mergeCell ref="CB379:CH379"/>
    <mergeCell ref="CE380:CH380"/>
    <mergeCell ref="CC382:CC384"/>
    <mergeCell ref="CD382:CD384"/>
    <mergeCell ref="CE382:CF393"/>
    <mergeCell ref="CG382:CH393"/>
    <mergeCell ref="CD385:CD387"/>
    <mergeCell ref="CD391:CD393"/>
    <mergeCell ref="AW379:BC379"/>
    <mergeCell ref="AX380:BC380"/>
    <mergeCell ref="AX382:BC382"/>
    <mergeCell ref="AR381:AS381"/>
    <mergeCell ref="AT381:AU381"/>
    <mergeCell ref="AO382:AO384"/>
    <mergeCell ref="AP382:AP384"/>
    <mergeCell ref="AQ382:AQ384"/>
    <mergeCell ref="CB367:CB375"/>
    <mergeCell ref="AO379:AU379"/>
    <mergeCell ref="BE379:BI379"/>
    <mergeCell ref="BJ379:BK379"/>
    <mergeCell ref="BO379:BP379"/>
    <mergeCell ref="AR380:AU380"/>
    <mergeCell ref="CD380:CD381"/>
    <mergeCell ref="CB385:CB387"/>
    <mergeCell ref="CC385:CC387"/>
    <mergeCell ref="CK384:CP384"/>
    <mergeCell ref="CK385:CP385"/>
    <mergeCell ref="CK391:CP391"/>
    <mergeCell ref="CK392:CP392"/>
    <mergeCell ref="AX387:BC387"/>
    <mergeCell ref="AX388:BC388"/>
    <mergeCell ref="AX389:BC389"/>
    <mergeCell ref="AX390:BC390"/>
    <mergeCell ref="AX381:BC381"/>
    <mergeCell ref="BE381:BW381"/>
    <mergeCell ref="BE382:BW392"/>
    <mergeCell ref="AX383:BC383"/>
    <mergeCell ref="AX384:BC384"/>
    <mergeCell ref="AX385:BC385"/>
    <mergeCell ref="AX386:BC386"/>
    <mergeCell ref="C391:C393"/>
    <mergeCell ref="D391:D393"/>
    <mergeCell ref="B385:B387"/>
    <mergeCell ref="C385:C387"/>
    <mergeCell ref="D385:D387"/>
    <mergeCell ref="B388:B390"/>
    <mergeCell ref="C388:C390"/>
    <mergeCell ref="D388:D390"/>
    <mergeCell ref="B391:B393"/>
    <mergeCell ref="E382:F393"/>
    <mergeCell ref="G382:H393"/>
    <mergeCell ref="R382:AJ392"/>
    <mergeCell ref="AT382:AU393"/>
    <mergeCell ref="K383:P383"/>
    <mergeCell ref="K384:P384"/>
    <mergeCell ref="K385:P385"/>
    <mergeCell ref="AR382:AS393"/>
    <mergeCell ref="AO385:AO387"/>
    <mergeCell ref="AP385:AP387"/>
    <mergeCell ref="AQ385:AQ387"/>
    <mergeCell ref="AO388:AO390"/>
    <mergeCell ref="AP388:AP390"/>
    <mergeCell ref="AQ388:AQ390"/>
    <mergeCell ref="EJ379:EK379"/>
    <mergeCell ref="EO379:EP379"/>
    <mergeCell ref="EE381:EW381"/>
    <mergeCell ref="DO379:DU379"/>
    <mergeCell ref="DO380:DO381"/>
    <mergeCell ref="DP380:DP381"/>
    <mergeCell ref="DQ380:DQ381"/>
    <mergeCell ref="DR380:DU380"/>
    <mergeCell ref="DR381:DS381"/>
    <mergeCell ref="DT381:DU381"/>
    <mergeCell ref="EM365:EP365"/>
    <mergeCell ref="EQ365:ET365"/>
    <mergeCell ref="EU365:EV365"/>
    <mergeCell ref="EW365:EX365"/>
    <mergeCell ref="DJ365:DK365"/>
    <mergeCell ref="DO365:DP365"/>
    <mergeCell ref="DQ365:DT365"/>
    <mergeCell ref="DU365:DX365"/>
    <mergeCell ref="DY365:EB365"/>
    <mergeCell ref="EC365:EF365"/>
    <mergeCell ref="EG365:EJ365"/>
    <mergeCell ref="DO367:DO375"/>
    <mergeCell ref="BQ365:BT365"/>
    <mergeCell ref="BU365:BV365"/>
    <mergeCell ref="BW365:BX365"/>
    <mergeCell ref="CB365:CC365"/>
    <mergeCell ref="CD365:CG365"/>
    <mergeCell ref="CH365:CK365"/>
    <mergeCell ref="CL365:CO365"/>
    <mergeCell ref="CK380:CP380"/>
    <mergeCell ref="CE381:CF381"/>
    <mergeCell ref="CG381:CH381"/>
    <mergeCell ref="CK381:CP381"/>
    <mergeCell ref="CR381:DJ381"/>
    <mergeCell ref="CK382:CP382"/>
    <mergeCell ref="CJ379:CP379"/>
    <mergeCell ref="CR379:CV379"/>
    <mergeCell ref="CW379:CX379"/>
    <mergeCell ref="DB379:DC379"/>
    <mergeCell ref="DW379:EC379"/>
    <mergeCell ref="EE379:EI379"/>
    <mergeCell ref="DX380:EC380"/>
    <mergeCell ref="DX381:EC381"/>
    <mergeCell ref="DX382:EC382"/>
    <mergeCell ref="DX390:EC390"/>
    <mergeCell ref="DX391:EC391"/>
    <mergeCell ref="DX392:EC392"/>
    <mergeCell ref="DO391:DO393"/>
    <mergeCell ref="DP391:DP393"/>
    <mergeCell ref="DQ391:DQ393"/>
    <mergeCell ref="BM415:BP415"/>
    <mergeCell ref="BQ415:BT415"/>
    <mergeCell ref="DQ415:DT415"/>
    <mergeCell ref="DU415:DX415"/>
    <mergeCell ref="DY415:EB415"/>
    <mergeCell ref="EC415:EF415"/>
    <mergeCell ref="EG415:EJ415"/>
    <mergeCell ref="EM415:EP415"/>
    <mergeCell ref="EQ415:ET415"/>
    <mergeCell ref="EU415:EV415"/>
    <mergeCell ref="DO412:DP412"/>
    <mergeCell ref="DQ412:EX412"/>
    <mergeCell ref="B415:C415"/>
    <mergeCell ref="D415:G415"/>
    <mergeCell ref="H415:K415"/>
    <mergeCell ref="L415:O415"/>
    <mergeCell ref="P415:S415"/>
    <mergeCell ref="EW415:EX415"/>
    <mergeCell ref="B402:AK402"/>
    <mergeCell ref="AO402:BX402"/>
    <mergeCell ref="CB402:DK402"/>
    <mergeCell ref="DO402:EX402"/>
    <mergeCell ref="AO403:BX403"/>
    <mergeCell ref="CB403:DK403"/>
    <mergeCell ref="DO403:EX403"/>
    <mergeCell ref="B403:AK403"/>
    <mergeCell ref="B404:AK404"/>
    <mergeCell ref="AO404:BX404"/>
    <mergeCell ref="CB404:DK404"/>
    <mergeCell ref="DO404:EX404"/>
    <mergeCell ref="B406:AK406"/>
    <mergeCell ref="AO406:BX406"/>
    <mergeCell ref="D407:AK407"/>
    <mergeCell ref="AO407:AP407"/>
    <mergeCell ref="AQ407:BX407"/>
    <mergeCell ref="CB407:CC407"/>
    <mergeCell ref="CD407:DK407"/>
    <mergeCell ref="DO407:DP407"/>
    <mergeCell ref="DQ407:EX407"/>
    <mergeCell ref="DO408:DP408"/>
    <mergeCell ref="DQ408:EX408"/>
    <mergeCell ref="B407:C407"/>
    <mergeCell ref="B408:C408"/>
    <mergeCell ref="D408:AK408"/>
    <mergeCell ref="AO408:AP408"/>
    <mergeCell ref="AQ408:BX408"/>
    <mergeCell ref="CB408:CC408"/>
    <mergeCell ref="CD408:DK408"/>
    <mergeCell ref="DO410:DP410"/>
    <mergeCell ref="DQ410:EX410"/>
    <mergeCell ref="DJ415:DK415"/>
    <mergeCell ref="DO415:DP415"/>
    <mergeCell ref="DQ385:DQ387"/>
    <mergeCell ref="DX385:EC385"/>
    <mergeCell ref="DX386:EC386"/>
    <mergeCell ref="DX387:EC387"/>
    <mergeCell ref="CR382:DJ392"/>
    <mergeCell ref="DP382:DP384"/>
    <mergeCell ref="DR382:DS393"/>
    <mergeCell ref="DT382:DU393"/>
    <mergeCell ref="EE382:EW392"/>
    <mergeCell ref="DX388:EC388"/>
    <mergeCell ref="DX389:EC389"/>
    <mergeCell ref="CK386:CP386"/>
    <mergeCell ref="CK387:CP387"/>
    <mergeCell ref="CK388:CP388"/>
    <mergeCell ref="CK389:CP389"/>
    <mergeCell ref="A397:P397"/>
    <mergeCell ref="AN397:BC397"/>
    <mergeCell ref="CA397:CP397"/>
    <mergeCell ref="S399:Z399"/>
    <mergeCell ref="AC399:AI399"/>
    <mergeCell ref="DQ382:DQ384"/>
    <mergeCell ref="DX383:EC383"/>
    <mergeCell ref="DX384:EC384"/>
    <mergeCell ref="DO385:DO387"/>
    <mergeCell ref="DP385:DP387"/>
    <mergeCell ref="DO382:DO384"/>
    <mergeCell ref="DO388:DO390"/>
    <mergeCell ref="DP388:DP390"/>
    <mergeCell ref="DQ388:DQ390"/>
    <mergeCell ref="DN397:EC397"/>
    <mergeCell ref="CK383:CP383"/>
    <mergeCell ref="CK390:CP390"/>
    <mergeCell ref="BF399:BM399"/>
    <mergeCell ref="BP399:BV399"/>
    <mergeCell ref="CS399:CZ399"/>
    <mergeCell ref="DC399:DI399"/>
    <mergeCell ref="EF399:EM399"/>
    <mergeCell ref="EP399:EV399"/>
    <mergeCell ref="CB406:DK406"/>
    <mergeCell ref="DO406:EX406"/>
    <mergeCell ref="D409:AK409"/>
    <mergeCell ref="AO409:AP409"/>
    <mergeCell ref="AQ409:BX409"/>
    <mergeCell ref="CB409:CC409"/>
    <mergeCell ref="CD409:DK409"/>
    <mergeCell ref="DO409:DP409"/>
    <mergeCell ref="DQ409:EX409"/>
    <mergeCell ref="B409:C409"/>
    <mergeCell ref="B410:C410"/>
    <mergeCell ref="D410:AK410"/>
    <mergeCell ref="AO410:AP410"/>
    <mergeCell ref="AQ410:BX410"/>
    <mergeCell ref="CB410:CC410"/>
    <mergeCell ref="CD410:DK410"/>
    <mergeCell ref="D411:AK411"/>
    <mergeCell ref="AO411:AP411"/>
    <mergeCell ref="AQ411:BX411"/>
    <mergeCell ref="CB411:CC411"/>
    <mergeCell ref="CD411:DK411"/>
    <mergeCell ref="DO411:DP411"/>
    <mergeCell ref="DQ411:EX411"/>
    <mergeCell ref="B411:C411"/>
    <mergeCell ref="B412:C412"/>
    <mergeCell ref="D412:AK412"/>
    <mergeCell ref="AO412:AP412"/>
    <mergeCell ref="AQ412:BX412"/>
    <mergeCell ref="CB412:CC412"/>
    <mergeCell ref="CD412:DK412"/>
    <mergeCell ref="EK415:EK416"/>
    <mergeCell ref="EL415:EL416"/>
    <mergeCell ref="CP415:CS415"/>
    <mergeCell ref="CT415:CW415"/>
    <mergeCell ref="CX415:CX416"/>
    <mergeCell ref="CY415:CY416"/>
    <mergeCell ref="CZ415:DC415"/>
    <mergeCell ref="DD415:DG415"/>
    <mergeCell ref="DH415:DI415"/>
    <mergeCell ref="DO416:DP416"/>
    <mergeCell ref="Y415:Y416"/>
    <mergeCell ref="AO416:AP416"/>
    <mergeCell ref="T415:W415"/>
    <mergeCell ref="X415:X416"/>
    <mergeCell ref="BK415:BK416"/>
    <mergeCell ref="BL415:BL416"/>
    <mergeCell ref="CH415:CK415"/>
    <mergeCell ref="CL415:CO415"/>
    <mergeCell ref="B416:C416"/>
    <mergeCell ref="CB416:CC416"/>
    <mergeCell ref="CE431:CF431"/>
    <mergeCell ref="CG431:CH431"/>
    <mergeCell ref="CK431:CP431"/>
    <mergeCell ref="CR431:DJ431"/>
    <mergeCell ref="DR431:DS431"/>
    <mergeCell ref="DT431:DU431"/>
    <mergeCell ref="EE431:EW431"/>
    <mergeCell ref="CE430:CH430"/>
    <mergeCell ref="CK430:CP430"/>
    <mergeCell ref="DO430:DO431"/>
    <mergeCell ref="DP430:DP431"/>
    <mergeCell ref="DQ430:DQ431"/>
    <mergeCell ref="DR430:DU430"/>
    <mergeCell ref="DX430:EC430"/>
    <mergeCell ref="DX431:EC431"/>
    <mergeCell ref="B417:B425"/>
    <mergeCell ref="B430:B431"/>
    <mergeCell ref="C430:C431"/>
    <mergeCell ref="D430:D431"/>
    <mergeCell ref="Z415:AC415"/>
    <mergeCell ref="AD415:AG415"/>
    <mergeCell ref="B429:H429"/>
    <mergeCell ref="R429:V429"/>
    <mergeCell ref="W429:X429"/>
    <mergeCell ref="AB429:AC429"/>
    <mergeCell ref="E430:H430"/>
    <mergeCell ref="E431:F431"/>
    <mergeCell ref="G431:H431"/>
    <mergeCell ref="K431:P431"/>
    <mergeCell ref="R431:AJ431"/>
    <mergeCell ref="AR431:AS431"/>
    <mergeCell ref="AT431:AU431"/>
    <mergeCell ref="AX431:BC431"/>
    <mergeCell ref="BE431:BW431"/>
    <mergeCell ref="J429:P429"/>
    <mergeCell ref="K430:P430"/>
    <mergeCell ref="AO430:AO431"/>
    <mergeCell ref="AP430:AP431"/>
    <mergeCell ref="AQ430:AQ431"/>
    <mergeCell ref="AR430:AU430"/>
    <mergeCell ref="CD430:CD431"/>
    <mergeCell ref="CB430:CB431"/>
    <mergeCell ref="CC430:CC431"/>
    <mergeCell ref="CB415:CC415"/>
    <mergeCell ref="CD415:CG415"/>
    <mergeCell ref="CB417:CB425"/>
    <mergeCell ref="DO417:DO425"/>
    <mergeCell ref="CB429:CH429"/>
    <mergeCell ref="CJ429:CP429"/>
    <mergeCell ref="CR429:CV429"/>
    <mergeCell ref="AH415:AI415"/>
    <mergeCell ref="AJ415:AK415"/>
    <mergeCell ref="AU415:AX415"/>
    <mergeCell ref="AY415:BB415"/>
    <mergeCell ref="BC415:BF415"/>
    <mergeCell ref="BG415:BJ415"/>
    <mergeCell ref="BU415:BV415"/>
    <mergeCell ref="BW415:BX415"/>
    <mergeCell ref="CW429:CX429"/>
    <mergeCell ref="DB429:DC429"/>
    <mergeCell ref="DO429:DU429"/>
    <mergeCell ref="DW429:EC429"/>
    <mergeCell ref="EE429:EI429"/>
    <mergeCell ref="EJ429:EK429"/>
    <mergeCell ref="EO429:EP429"/>
    <mergeCell ref="AO415:AP415"/>
    <mergeCell ref="AQ415:AT415"/>
    <mergeCell ref="AO417:AO425"/>
    <mergeCell ref="AO429:AU429"/>
    <mergeCell ref="BE429:BI429"/>
    <mergeCell ref="BJ429:BK429"/>
    <mergeCell ref="BO429:BP429"/>
    <mergeCell ref="DP432:DP434"/>
    <mergeCell ref="DQ432:DQ434"/>
    <mergeCell ref="DX432:EC432"/>
    <mergeCell ref="AO432:AO434"/>
    <mergeCell ref="AP432:AP434"/>
    <mergeCell ref="CB432:CB434"/>
    <mergeCell ref="CC432:CC434"/>
    <mergeCell ref="CD432:CD434"/>
    <mergeCell ref="CK432:CP432"/>
    <mergeCell ref="DO432:DO434"/>
    <mergeCell ref="CK434:CP434"/>
    <mergeCell ref="DX434:EC434"/>
    <mergeCell ref="BE432:BW442"/>
    <mergeCell ref="CE432:CF443"/>
    <mergeCell ref="CG432:CH443"/>
    <mergeCell ref="CR432:DJ442"/>
    <mergeCell ref="DR432:DS443"/>
    <mergeCell ref="DT432:DU443"/>
    <mergeCell ref="EE432:EW442"/>
    <mergeCell ref="DX442:EC442"/>
    <mergeCell ref="DO435:DO437"/>
    <mergeCell ref="DP435:DP437"/>
    <mergeCell ref="DQ435:DQ437"/>
    <mergeCell ref="DX435:EC435"/>
    <mergeCell ref="DX436:EC436"/>
    <mergeCell ref="DX437:EC437"/>
    <mergeCell ref="CK436:CP436"/>
    <mergeCell ref="CK437:CP437"/>
    <mergeCell ref="CB438:CB440"/>
    <mergeCell ref="CC438:CC440"/>
    <mergeCell ref="CD438:CD440"/>
    <mergeCell ref="CK438:CP438"/>
    <mergeCell ref="DO438:DO440"/>
    <mergeCell ref="DP438:DP440"/>
    <mergeCell ref="DQ438:DQ440"/>
    <mergeCell ref="DX438:EC438"/>
    <mergeCell ref="CD435:CD437"/>
    <mergeCell ref="CK435:CP435"/>
    <mergeCell ref="CK439:CP439"/>
    <mergeCell ref="DX439:EC439"/>
    <mergeCell ref="CK440:CP440"/>
    <mergeCell ref="DX440:EC440"/>
    <mergeCell ref="DX441:EC441"/>
    <mergeCell ref="CK441:CP441"/>
    <mergeCell ref="CK442:CP442"/>
    <mergeCell ref="CA447:CP447"/>
    <mergeCell ref="DN447:EC447"/>
    <mergeCell ref="DC449:DI449"/>
    <mergeCell ref="EF449:EM449"/>
    <mergeCell ref="EP449:EV449"/>
    <mergeCell ref="CS449:CZ449"/>
    <mergeCell ref="CB452:DK452"/>
    <mergeCell ref="DO452:EX452"/>
    <mergeCell ref="CB453:DK453"/>
    <mergeCell ref="DO453:EX453"/>
    <mergeCell ref="CB454:DK454"/>
    <mergeCell ref="DO454:EX454"/>
    <mergeCell ref="DO457:DP457"/>
    <mergeCell ref="DO458:DP458"/>
    <mergeCell ref="DO459:DP459"/>
    <mergeCell ref="DO460:DP460"/>
    <mergeCell ref="DO461:DP461"/>
    <mergeCell ref="DO462:DP462"/>
    <mergeCell ref="DQ459:EX459"/>
    <mergeCell ref="DQ460:EX460"/>
    <mergeCell ref="DQ461:EX461"/>
    <mergeCell ref="DQ462:EX462"/>
    <mergeCell ref="CB456:DK456"/>
    <mergeCell ref="DO456:EX456"/>
    <mergeCell ref="CB457:CC457"/>
    <mergeCell ref="CD457:DK457"/>
    <mergeCell ref="DQ457:EX457"/>
    <mergeCell ref="CD458:DK458"/>
    <mergeCell ref="DQ458:EX458"/>
    <mergeCell ref="CB462:CC462"/>
    <mergeCell ref="CD462:DK462"/>
    <mergeCell ref="CB458:CC458"/>
    <mergeCell ref="CB459:CC459"/>
    <mergeCell ref="CD459:DK459"/>
    <mergeCell ref="CB460:CC460"/>
    <mergeCell ref="CD460:DK460"/>
    <mergeCell ref="CB461:CC461"/>
    <mergeCell ref="CD461:DK461"/>
    <mergeCell ref="AQ432:AQ434"/>
    <mergeCell ref="AR432:AS443"/>
    <mergeCell ref="AO441:AO443"/>
    <mergeCell ref="AP441:AP443"/>
    <mergeCell ref="AQ441:AQ443"/>
    <mergeCell ref="AX430:BC430"/>
    <mergeCell ref="AX432:BC432"/>
    <mergeCell ref="CK433:CP433"/>
    <mergeCell ref="DX433:EC433"/>
    <mergeCell ref="AX433:BC433"/>
    <mergeCell ref="AX434:BC434"/>
    <mergeCell ref="AX441:BC441"/>
    <mergeCell ref="AX442:BC442"/>
    <mergeCell ref="B435:B437"/>
    <mergeCell ref="C435:C437"/>
    <mergeCell ref="D441:D443"/>
    <mergeCell ref="K441:P441"/>
    <mergeCell ref="K442:P442"/>
    <mergeCell ref="CB435:CB437"/>
    <mergeCell ref="CC435:CC437"/>
    <mergeCell ref="CB441:CB443"/>
    <mergeCell ref="CC441:CC443"/>
    <mergeCell ref="CD441:CD443"/>
    <mergeCell ref="DO441:DO443"/>
    <mergeCell ref="DP441:DP443"/>
    <mergeCell ref="DQ441:DQ443"/>
    <mergeCell ref="AO454:BX454"/>
    <mergeCell ref="AO456:BX456"/>
    <mergeCell ref="AQ457:BX457"/>
    <mergeCell ref="AQ458:BX458"/>
    <mergeCell ref="AQ459:BX459"/>
    <mergeCell ref="AQ460:BX460"/>
    <mergeCell ref="AQ461:BX461"/>
    <mergeCell ref="AQ462:BX462"/>
    <mergeCell ref="AX438:BC438"/>
    <mergeCell ref="AX439:BC439"/>
    <mergeCell ref="AN447:BC447"/>
    <mergeCell ref="BF449:BM449"/>
    <mergeCell ref="BP449:BV449"/>
    <mergeCell ref="AO452:BX452"/>
    <mergeCell ref="AO453:BX453"/>
    <mergeCell ref="BM465:BP465"/>
    <mergeCell ref="BQ465:BT465"/>
    <mergeCell ref="CB467:CB475"/>
    <mergeCell ref="DO467:DO475"/>
    <mergeCell ref="CR479:CV479"/>
    <mergeCell ref="CW479:CX479"/>
    <mergeCell ref="DB479:DC479"/>
    <mergeCell ref="BK465:BK466"/>
    <mergeCell ref="BL465:BL466"/>
    <mergeCell ref="CC485:CC487"/>
    <mergeCell ref="CD485:CD487"/>
    <mergeCell ref="CK485:CP485"/>
    <mergeCell ref="CK486:CP486"/>
    <mergeCell ref="CK487:CP487"/>
    <mergeCell ref="B454:AK454"/>
    <mergeCell ref="B456:AK456"/>
    <mergeCell ref="B457:C457"/>
    <mergeCell ref="D457:AK457"/>
    <mergeCell ref="AO457:AP457"/>
    <mergeCell ref="D458:AK458"/>
    <mergeCell ref="D459:AK459"/>
    <mergeCell ref="L465:O465"/>
    <mergeCell ref="P465:S465"/>
    <mergeCell ref="X465:X466"/>
    <mergeCell ref="Y465:Y466"/>
    <mergeCell ref="B460:C460"/>
    <mergeCell ref="D460:AK460"/>
    <mergeCell ref="B461:C461"/>
    <mergeCell ref="D461:AK461"/>
    <mergeCell ref="B462:C462"/>
    <mergeCell ref="D462:AK462"/>
    <mergeCell ref="B465:C465"/>
    <mergeCell ref="AJ465:AK465"/>
    <mergeCell ref="D465:G465"/>
    <mergeCell ref="H465:K465"/>
    <mergeCell ref="B466:C466"/>
    <mergeCell ref="B467:B475"/>
    <mergeCell ref="B479:H479"/>
    <mergeCell ref="J479:P479"/>
    <mergeCell ref="R479:V479"/>
    <mergeCell ref="E481:F481"/>
    <mergeCell ref="G481:H481"/>
    <mergeCell ref="K486:P486"/>
    <mergeCell ref="K487:P487"/>
    <mergeCell ref="K490:P490"/>
    <mergeCell ref="CB485:CB487"/>
    <mergeCell ref="CB488:CB490"/>
    <mergeCell ref="CC488:CC490"/>
    <mergeCell ref="CD488:CD490"/>
    <mergeCell ref="CK488:CP488"/>
    <mergeCell ref="CK489:CP489"/>
    <mergeCell ref="AX490:BC490"/>
    <mergeCell ref="CK490:CP490"/>
    <mergeCell ref="DP488:DP490"/>
    <mergeCell ref="DQ488:DQ490"/>
    <mergeCell ref="K432:P432"/>
    <mergeCell ref="R432:AJ442"/>
    <mergeCell ref="K433:P433"/>
    <mergeCell ref="K434:P434"/>
    <mergeCell ref="K435:P435"/>
    <mergeCell ref="K436:P436"/>
    <mergeCell ref="K437:P437"/>
    <mergeCell ref="K440:P440"/>
    <mergeCell ref="AW429:BC429"/>
    <mergeCell ref="D432:D434"/>
    <mergeCell ref="E432:F443"/>
    <mergeCell ref="G432:H443"/>
    <mergeCell ref="D435:D437"/>
    <mergeCell ref="AX437:BC437"/>
    <mergeCell ref="AX440:BC440"/>
    <mergeCell ref="AT432:AU443"/>
    <mergeCell ref="AO435:AO437"/>
    <mergeCell ref="AP435:AP437"/>
    <mergeCell ref="AQ435:AQ437"/>
    <mergeCell ref="AO438:AO440"/>
    <mergeCell ref="AP438:AP440"/>
    <mergeCell ref="AQ438:AQ440"/>
    <mergeCell ref="AX435:BC435"/>
    <mergeCell ref="AX436:BC436"/>
    <mergeCell ref="B432:B434"/>
    <mergeCell ref="B438:B440"/>
    <mergeCell ref="B441:B443"/>
    <mergeCell ref="C438:C440"/>
    <mergeCell ref="D438:D440"/>
    <mergeCell ref="C432:C434"/>
    <mergeCell ref="C441:C443"/>
    <mergeCell ref="K438:P438"/>
    <mergeCell ref="K439:P439"/>
    <mergeCell ref="A447:P447"/>
    <mergeCell ref="S449:Z449"/>
    <mergeCell ref="AC449:AI449"/>
    <mergeCell ref="B452:AK452"/>
    <mergeCell ref="B453:AK453"/>
    <mergeCell ref="B458:C458"/>
    <mergeCell ref="B459:C459"/>
    <mergeCell ref="T465:W465"/>
    <mergeCell ref="Z465:AC465"/>
    <mergeCell ref="AD465:AG465"/>
    <mergeCell ref="AH465:AI465"/>
    <mergeCell ref="AQ465:AT465"/>
    <mergeCell ref="AU465:AX465"/>
    <mergeCell ref="AY465:BB465"/>
    <mergeCell ref="BC465:BF465"/>
    <mergeCell ref="BG465:BJ465"/>
    <mergeCell ref="AO466:AP466"/>
    <mergeCell ref="BU465:BV465"/>
    <mergeCell ref="BW465:BX465"/>
    <mergeCell ref="CB465:CC465"/>
    <mergeCell ref="CD465:CG465"/>
    <mergeCell ref="CH465:CK465"/>
    <mergeCell ref="CL465:CO465"/>
    <mergeCell ref="CP465:CS465"/>
    <mergeCell ref="CB466:CC466"/>
    <mergeCell ref="CT465:CW465"/>
    <mergeCell ref="CX465:CX466"/>
    <mergeCell ref="CY465:CY466"/>
    <mergeCell ref="CZ465:DC465"/>
    <mergeCell ref="DD465:DG465"/>
    <mergeCell ref="DH465:DI465"/>
    <mergeCell ref="DJ465:DK465"/>
    <mergeCell ref="EG465:EJ465"/>
    <mergeCell ref="EM465:EP465"/>
    <mergeCell ref="EQ465:ET465"/>
    <mergeCell ref="EU465:EV465"/>
    <mergeCell ref="EW465:EX465"/>
    <mergeCell ref="DO465:DP465"/>
    <mergeCell ref="DQ465:DT465"/>
    <mergeCell ref="DU465:DX465"/>
    <mergeCell ref="DY465:EB465"/>
    <mergeCell ref="EC465:EF465"/>
    <mergeCell ref="EK465:EK466"/>
    <mergeCell ref="EL465:EL466"/>
    <mergeCell ref="DO466:DP466"/>
    <mergeCell ref="CB479:CH479"/>
    <mergeCell ref="CJ479:CP479"/>
    <mergeCell ref="DO479:DU479"/>
    <mergeCell ref="DW479:EC479"/>
    <mergeCell ref="EE479:EI479"/>
    <mergeCell ref="EJ479:EK479"/>
    <mergeCell ref="EO479:EP479"/>
    <mergeCell ref="W479:X479"/>
    <mergeCell ref="AB479:AC479"/>
    <mergeCell ref="AO479:AU479"/>
    <mergeCell ref="AW479:BC479"/>
    <mergeCell ref="BE479:BI479"/>
    <mergeCell ref="BJ479:BK479"/>
    <mergeCell ref="BO479:BP479"/>
    <mergeCell ref="AO488:AO490"/>
    <mergeCell ref="AP488:AP490"/>
    <mergeCell ref="AQ488:AQ490"/>
    <mergeCell ref="AO491:AO493"/>
    <mergeCell ref="AP491:AP493"/>
    <mergeCell ref="AQ491:AQ493"/>
    <mergeCell ref="AO458:AP458"/>
    <mergeCell ref="AO459:AP459"/>
    <mergeCell ref="AO460:AP460"/>
    <mergeCell ref="AO461:AP461"/>
    <mergeCell ref="AO462:AP462"/>
    <mergeCell ref="AO465:AP465"/>
    <mergeCell ref="AO467:AO475"/>
    <mergeCell ref="AX487:BC487"/>
    <mergeCell ref="AX488:BC488"/>
    <mergeCell ref="AX489:BC489"/>
    <mergeCell ref="AX491:BC491"/>
    <mergeCell ref="AX492:BC492"/>
    <mergeCell ref="AO480:AO481"/>
    <mergeCell ref="AP480:AP481"/>
    <mergeCell ref="AO485:AO487"/>
    <mergeCell ref="AP485:AP487"/>
    <mergeCell ref="AQ485:AQ487"/>
    <mergeCell ref="AX485:BC485"/>
    <mergeCell ref="AX486:BC486"/>
    <mergeCell ref="K483:P483"/>
    <mergeCell ref="K484:P484"/>
    <mergeCell ref="K482:P482"/>
    <mergeCell ref="K485:P485"/>
    <mergeCell ref="B488:B490"/>
    <mergeCell ref="C488:C490"/>
    <mergeCell ref="D488:D490"/>
    <mergeCell ref="K488:P488"/>
    <mergeCell ref="K489:P489"/>
    <mergeCell ref="B491:B493"/>
    <mergeCell ref="C491:C493"/>
    <mergeCell ref="D491:D493"/>
    <mergeCell ref="K491:P491"/>
    <mergeCell ref="K492:P492"/>
    <mergeCell ref="K481:P481"/>
    <mergeCell ref="B482:B484"/>
    <mergeCell ref="C482:C484"/>
    <mergeCell ref="D482:D484"/>
    <mergeCell ref="E482:F493"/>
    <mergeCell ref="G482:H493"/>
    <mergeCell ref="D485:D487"/>
    <mergeCell ref="DO485:DO487"/>
    <mergeCell ref="DP485:DP487"/>
    <mergeCell ref="DQ485:DQ487"/>
    <mergeCell ref="DX485:EC485"/>
    <mergeCell ref="DX486:EC486"/>
    <mergeCell ref="DX487:EC487"/>
    <mergeCell ref="DO488:DO490"/>
    <mergeCell ref="DX490:EC490"/>
    <mergeCell ref="DP491:DP493"/>
    <mergeCell ref="DQ491:DQ493"/>
    <mergeCell ref="CK491:CP491"/>
    <mergeCell ref="CK492:CP492"/>
    <mergeCell ref="DX488:EC488"/>
    <mergeCell ref="DX489:EC489"/>
    <mergeCell ref="CB491:CB493"/>
    <mergeCell ref="CC491:CC493"/>
    <mergeCell ref="CD491:CD493"/>
    <mergeCell ref="DO491:DO493"/>
    <mergeCell ref="DX491:EC491"/>
    <mergeCell ref="DX492:EC492"/>
    <mergeCell ref="B480:B481"/>
    <mergeCell ref="C480:C481"/>
    <mergeCell ref="D480:D481"/>
    <mergeCell ref="E480:H480"/>
    <mergeCell ref="K480:P480"/>
    <mergeCell ref="AQ480:AQ481"/>
    <mergeCell ref="AR480:AU480"/>
    <mergeCell ref="CD482:CD484"/>
    <mergeCell ref="CK483:CP483"/>
    <mergeCell ref="CK484:CP484"/>
    <mergeCell ref="CA497:CP497"/>
    <mergeCell ref="DX484:EC484"/>
    <mergeCell ref="DN497:EC497"/>
    <mergeCell ref="DO482:DO484"/>
    <mergeCell ref="DP482:DP484"/>
    <mergeCell ref="DQ482:DQ484"/>
    <mergeCell ref="DR482:DS493"/>
    <mergeCell ref="DT482:DU493"/>
    <mergeCell ref="EE482:EW492"/>
    <mergeCell ref="DX483:EC483"/>
    <mergeCell ref="AO506:BX506"/>
    <mergeCell ref="CB506:DK506"/>
    <mergeCell ref="DO506:EX506"/>
    <mergeCell ref="AN497:BC497"/>
    <mergeCell ref="BF499:BM499"/>
    <mergeCell ref="BP499:BV499"/>
    <mergeCell ref="CS499:CZ499"/>
    <mergeCell ref="DC499:DI499"/>
    <mergeCell ref="EF499:EM499"/>
    <mergeCell ref="EP499:EV499"/>
    <mergeCell ref="DO507:DP507"/>
    <mergeCell ref="DQ507:EX507"/>
    <mergeCell ref="B485:B487"/>
    <mergeCell ref="C485:C487"/>
    <mergeCell ref="A497:P497"/>
    <mergeCell ref="R481:AJ481"/>
    <mergeCell ref="R482:AJ492"/>
    <mergeCell ref="S499:Z499"/>
    <mergeCell ref="AC499:AI499"/>
    <mergeCell ref="B502:AK502"/>
    <mergeCell ref="B503:AK503"/>
    <mergeCell ref="B504:AK504"/>
    <mergeCell ref="AO509:AP509"/>
    <mergeCell ref="AO510:AP510"/>
    <mergeCell ref="AO511:AP511"/>
    <mergeCell ref="AO512:AP512"/>
    <mergeCell ref="AO515:AP515"/>
    <mergeCell ref="AO517:AO525"/>
    <mergeCell ref="B508:C508"/>
    <mergeCell ref="D508:AK508"/>
    <mergeCell ref="AO508:AP508"/>
    <mergeCell ref="B509:C509"/>
    <mergeCell ref="D509:AK509"/>
    <mergeCell ref="B510:C510"/>
    <mergeCell ref="D510:AK510"/>
    <mergeCell ref="B511:C511"/>
    <mergeCell ref="D511:AK511"/>
    <mergeCell ref="B512:C512"/>
    <mergeCell ref="D512:AK512"/>
    <mergeCell ref="B515:C515"/>
    <mergeCell ref="D515:G515"/>
    <mergeCell ref="H515:K515"/>
    <mergeCell ref="AJ515:AK515"/>
    <mergeCell ref="BK515:BK516"/>
    <mergeCell ref="BL515:BL516"/>
    <mergeCell ref="CB517:CB525"/>
    <mergeCell ref="E530:H530"/>
    <mergeCell ref="K530:P530"/>
    <mergeCell ref="AR530:AU530"/>
    <mergeCell ref="AX530:BC530"/>
    <mergeCell ref="CE530:CH530"/>
    <mergeCell ref="CK530:CP530"/>
    <mergeCell ref="DR530:DU530"/>
    <mergeCell ref="DX530:EC530"/>
    <mergeCell ref="CC532:CC534"/>
    <mergeCell ref="CB538:CB540"/>
    <mergeCell ref="CC538:CC540"/>
    <mergeCell ref="AX540:BC540"/>
    <mergeCell ref="AX541:BC541"/>
    <mergeCell ref="CB541:CB543"/>
    <mergeCell ref="CC541:CC543"/>
    <mergeCell ref="AX535:BC535"/>
    <mergeCell ref="AX542:BC542"/>
    <mergeCell ref="AR532:AS543"/>
    <mergeCell ref="AT532:AU543"/>
    <mergeCell ref="BE532:BW542"/>
    <mergeCell ref="CD532:CD534"/>
    <mergeCell ref="CE532:CF543"/>
    <mergeCell ref="CD538:CD540"/>
    <mergeCell ref="CD541:CD543"/>
    <mergeCell ref="AX533:BC533"/>
    <mergeCell ref="AX534:BC534"/>
    <mergeCell ref="CB532:CB534"/>
    <mergeCell ref="CB535:CB537"/>
    <mergeCell ref="AX536:BC536"/>
    <mergeCell ref="AX537:BC537"/>
    <mergeCell ref="CK537:CP537"/>
    <mergeCell ref="CK538:CP538"/>
    <mergeCell ref="CK539:CP539"/>
    <mergeCell ref="CK540:CP540"/>
    <mergeCell ref="CK541:CP541"/>
    <mergeCell ref="CK542:CP542"/>
    <mergeCell ref="CC535:CC537"/>
    <mergeCell ref="CD535:CD537"/>
    <mergeCell ref="CK535:CP535"/>
    <mergeCell ref="DO535:DO537"/>
    <mergeCell ref="DP535:DP537"/>
    <mergeCell ref="DQ535:DQ537"/>
    <mergeCell ref="CK536:CP536"/>
    <mergeCell ref="AX538:BC538"/>
    <mergeCell ref="AX539:BC539"/>
    <mergeCell ref="DO541:DO543"/>
    <mergeCell ref="DP541:DP543"/>
    <mergeCell ref="DQ541:DQ543"/>
    <mergeCell ref="DP480:DP481"/>
    <mergeCell ref="DQ480:DQ481"/>
    <mergeCell ref="DR480:DU480"/>
    <mergeCell ref="DX480:EC480"/>
    <mergeCell ref="DR481:DS481"/>
    <mergeCell ref="DT481:DU481"/>
    <mergeCell ref="DX481:EC481"/>
    <mergeCell ref="DX482:EC482"/>
    <mergeCell ref="AX481:BC481"/>
    <mergeCell ref="BE481:BW481"/>
    <mergeCell ref="AX482:BC482"/>
    <mergeCell ref="CE481:CF481"/>
    <mergeCell ref="CG481:CH481"/>
    <mergeCell ref="CK482:CP482"/>
    <mergeCell ref="CK481:CP481"/>
    <mergeCell ref="CR481:DJ481"/>
    <mergeCell ref="EE481:EW481"/>
    <mergeCell ref="AX480:BC480"/>
    <mergeCell ref="CB480:CB481"/>
    <mergeCell ref="CC480:CC481"/>
    <mergeCell ref="CD480:CD481"/>
    <mergeCell ref="CE480:CH480"/>
    <mergeCell ref="CK480:CP480"/>
    <mergeCell ref="DO480:DO481"/>
    <mergeCell ref="BE482:BW492"/>
    <mergeCell ref="CB482:CB484"/>
    <mergeCell ref="CC482:CC484"/>
    <mergeCell ref="CE482:CF493"/>
    <mergeCell ref="CG482:CH493"/>
    <mergeCell ref="CR482:DJ492"/>
    <mergeCell ref="AX483:BC483"/>
    <mergeCell ref="AX484:BC484"/>
    <mergeCell ref="AR481:AS481"/>
    <mergeCell ref="AT481:AU481"/>
    <mergeCell ref="AO482:AO484"/>
    <mergeCell ref="AP482:AP484"/>
    <mergeCell ref="AQ482:AQ484"/>
    <mergeCell ref="AR482:AS493"/>
    <mergeCell ref="AT482:AU493"/>
    <mergeCell ref="DO503:EX503"/>
    <mergeCell ref="DO504:EX504"/>
    <mergeCell ref="AO502:BX502"/>
    <mergeCell ref="CB502:DK502"/>
    <mergeCell ref="DO502:EX502"/>
    <mergeCell ref="AO503:BX503"/>
    <mergeCell ref="CB503:DK503"/>
    <mergeCell ref="AO504:BX504"/>
    <mergeCell ref="CB504:DK504"/>
    <mergeCell ref="B506:AK506"/>
    <mergeCell ref="B507:C507"/>
    <mergeCell ref="D507:AK507"/>
    <mergeCell ref="AO507:AP507"/>
    <mergeCell ref="AQ507:BX507"/>
    <mergeCell ref="CD507:DK507"/>
    <mergeCell ref="AQ508:BX508"/>
    <mergeCell ref="DO510:DP510"/>
    <mergeCell ref="DQ510:EX510"/>
    <mergeCell ref="DQ512:EX512"/>
    <mergeCell ref="DO509:DP509"/>
    <mergeCell ref="DO511:DP511"/>
    <mergeCell ref="DO512:DP512"/>
    <mergeCell ref="CD508:DK508"/>
    <mergeCell ref="DO508:DP508"/>
    <mergeCell ref="DQ508:EX508"/>
    <mergeCell ref="CD509:DK509"/>
    <mergeCell ref="DQ509:EX509"/>
    <mergeCell ref="CD510:DK510"/>
    <mergeCell ref="CD511:DK511"/>
    <mergeCell ref="DQ511:EX511"/>
    <mergeCell ref="AQ511:BX511"/>
    <mergeCell ref="AQ512:BX512"/>
    <mergeCell ref="CB512:CC512"/>
    <mergeCell ref="CD512:DK512"/>
    <mergeCell ref="CB507:CC507"/>
    <mergeCell ref="CB508:CC508"/>
    <mergeCell ref="AQ509:BX509"/>
    <mergeCell ref="CB509:CC509"/>
    <mergeCell ref="AQ510:BX510"/>
    <mergeCell ref="CB510:CC510"/>
    <mergeCell ref="CB511:CC511"/>
    <mergeCell ref="CB530:CB531"/>
    <mergeCell ref="CC530:CC531"/>
    <mergeCell ref="CD530:CD531"/>
    <mergeCell ref="CE531:CF531"/>
    <mergeCell ref="CG531:CH531"/>
    <mergeCell ref="CK531:CP531"/>
    <mergeCell ref="BO529:BP529"/>
    <mergeCell ref="CB529:CH529"/>
    <mergeCell ref="CJ529:CP529"/>
    <mergeCell ref="CR529:CV529"/>
    <mergeCell ref="CW529:CX529"/>
    <mergeCell ref="DB529:DC529"/>
    <mergeCell ref="DO529:DU529"/>
    <mergeCell ref="J529:P529"/>
    <mergeCell ref="R529:V529"/>
    <mergeCell ref="AB529:AC529"/>
    <mergeCell ref="AO529:AU529"/>
    <mergeCell ref="AW529:BC529"/>
    <mergeCell ref="BE529:BI529"/>
    <mergeCell ref="BJ529:BK529"/>
    <mergeCell ref="DR531:DS531"/>
    <mergeCell ref="DT531:DU531"/>
    <mergeCell ref="DX532:EC532"/>
    <mergeCell ref="DX531:EC531"/>
    <mergeCell ref="EE531:EW531"/>
    <mergeCell ref="DW529:EC529"/>
    <mergeCell ref="EE529:EI529"/>
    <mergeCell ref="EJ529:EK529"/>
    <mergeCell ref="EO529:EP529"/>
    <mergeCell ref="DO530:DO531"/>
    <mergeCell ref="DP530:DP531"/>
    <mergeCell ref="DQ530:DQ531"/>
    <mergeCell ref="CR531:DJ531"/>
    <mergeCell ref="CK532:CP532"/>
    <mergeCell ref="K531:P531"/>
    <mergeCell ref="R531:AJ531"/>
    <mergeCell ref="AR531:AS531"/>
    <mergeCell ref="AT531:AU531"/>
    <mergeCell ref="AX531:BC531"/>
    <mergeCell ref="BE531:BW531"/>
    <mergeCell ref="AX532:BC532"/>
    <mergeCell ref="AO535:AO537"/>
    <mergeCell ref="AO538:AO540"/>
    <mergeCell ref="AO541:AO543"/>
    <mergeCell ref="AP532:AP534"/>
    <mergeCell ref="AP538:AP540"/>
    <mergeCell ref="AP541:AP543"/>
    <mergeCell ref="AQ541:AQ543"/>
    <mergeCell ref="AO530:AO531"/>
    <mergeCell ref="AP530:AP531"/>
    <mergeCell ref="AQ530:AQ531"/>
    <mergeCell ref="R532:AJ542"/>
    <mergeCell ref="AO532:AO534"/>
    <mergeCell ref="AQ532:AQ534"/>
    <mergeCell ref="AQ535:AQ537"/>
    <mergeCell ref="AQ538:AQ540"/>
    <mergeCell ref="K539:P539"/>
    <mergeCell ref="K540:P540"/>
    <mergeCell ref="B541:B543"/>
    <mergeCell ref="C541:C543"/>
    <mergeCell ref="D541:D543"/>
    <mergeCell ref="K541:P541"/>
    <mergeCell ref="K542:P542"/>
    <mergeCell ref="AP535:AP537"/>
    <mergeCell ref="K536:P536"/>
    <mergeCell ref="K537:P537"/>
    <mergeCell ref="B538:B540"/>
    <mergeCell ref="C538:C540"/>
    <mergeCell ref="D538:D540"/>
    <mergeCell ref="K538:P538"/>
    <mergeCell ref="DX539:EC539"/>
    <mergeCell ref="DX540:EC540"/>
    <mergeCell ref="DX541:EC541"/>
    <mergeCell ref="DX542:EC542"/>
    <mergeCell ref="DX535:EC535"/>
    <mergeCell ref="DX536:EC536"/>
    <mergeCell ref="DX537:EC537"/>
    <mergeCell ref="DO538:DO540"/>
    <mergeCell ref="DP538:DP540"/>
    <mergeCell ref="DQ538:DQ540"/>
    <mergeCell ref="DX538:EC538"/>
    <mergeCell ref="DO12:DP12"/>
    <mergeCell ref="DQ12:EX12"/>
    <mergeCell ref="B11:C11"/>
    <mergeCell ref="B12:C12"/>
    <mergeCell ref="D12:AK12"/>
    <mergeCell ref="AO12:AP12"/>
    <mergeCell ref="AQ12:BX12"/>
    <mergeCell ref="CB12:CC12"/>
    <mergeCell ref="CD12:DK12"/>
    <mergeCell ref="B2:AK2"/>
    <mergeCell ref="AO2:BX2"/>
    <mergeCell ref="CB2:DK2"/>
    <mergeCell ref="DO2:EX2"/>
    <mergeCell ref="AO3:BX3"/>
    <mergeCell ref="CB3:DK3"/>
    <mergeCell ref="DO3:EX3"/>
    <mergeCell ref="CB6:DK6"/>
    <mergeCell ref="DO6:EX6"/>
    <mergeCell ref="B3:AK3"/>
    <mergeCell ref="B4:AK4"/>
    <mergeCell ref="AO4:BX4"/>
    <mergeCell ref="CB4:DK4"/>
    <mergeCell ref="DO4:EX4"/>
    <mergeCell ref="B6:AK6"/>
    <mergeCell ref="AO6:BX6"/>
    <mergeCell ref="D7:AK7"/>
    <mergeCell ref="AO7:AP7"/>
    <mergeCell ref="AQ7:BX7"/>
    <mergeCell ref="CB7:CC7"/>
    <mergeCell ref="CD7:DK7"/>
    <mergeCell ref="DO7:DP7"/>
    <mergeCell ref="DQ7:EX7"/>
    <mergeCell ref="DO8:DP8"/>
    <mergeCell ref="DQ8:EX8"/>
    <mergeCell ref="B7:C7"/>
    <mergeCell ref="B8:C8"/>
    <mergeCell ref="D8:AK8"/>
    <mergeCell ref="AO8:AP8"/>
    <mergeCell ref="AQ8:BX8"/>
    <mergeCell ref="CB8:CC8"/>
    <mergeCell ref="CD8:DK8"/>
    <mergeCell ref="EL15:EL16"/>
    <mergeCell ref="EM15:EP15"/>
    <mergeCell ref="EQ15:ET15"/>
    <mergeCell ref="EU15:EV15"/>
    <mergeCell ref="EW15:EX15"/>
    <mergeCell ref="CB16:CC16"/>
    <mergeCell ref="DO16:DP16"/>
    <mergeCell ref="D9:AK9"/>
    <mergeCell ref="AO9:AP9"/>
    <mergeCell ref="AQ9:BX9"/>
    <mergeCell ref="CB9:CC9"/>
    <mergeCell ref="CD9:DK9"/>
    <mergeCell ref="DO9:DP9"/>
    <mergeCell ref="DQ9:EX9"/>
    <mergeCell ref="B9:C9"/>
    <mergeCell ref="B10:C10"/>
    <mergeCell ref="D10:AK10"/>
    <mergeCell ref="AO10:AP10"/>
    <mergeCell ref="AQ10:BX10"/>
    <mergeCell ref="CB10:CC10"/>
    <mergeCell ref="CD10:DK10"/>
    <mergeCell ref="DO10:DP10"/>
    <mergeCell ref="DO11:DP11"/>
    <mergeCell ref="DQ10:EX10"/>
    <mergeCell ref="D11:AK11"/>
    <mergeCell ref="AO11:AP11"/>
    <mergeCell ref="AQ11:BX11"/>
    <mergeCell ref="CB11:CC11"/>
    <mergeCell ref="CD11:DK11"/>
    <mergeCell ref="DQ11:EX11"/>
    <mergeCell ref="AU15:AX15"/>
    <mergeCell ref="AY15:BB15"/>
    <mergeCell ref="T15:W15"/>
    <mergeCell ref="Z15:AC15"/>
    <mergeCell ref="AD15:AG15"/>
    <mergeCell ref="AH15:AI15"/>
    <mergeCell ref="AJ15:AK15"/>
    <mergeCell ref="AO15:AP15"/>
    <mergeCell ref="AQ15:AT15"/>
    <mergeCell ref="CZ15:DC15"/>
    <mergeCell ref="DD15:DG15"/>
    <mergeCell ref="CD15:CG15"/>
    <mergeCell ref="CH15:CK15"/>
    <mergeCell ref="CL15:CO15"/>
    <mergeCell ref="CP15:CS15"/>
    <mergeCell ref="CT15:CW15"/>
    <mergeCell ref="CX15:CX16"/>
    <mergeCell ref="CY15:CY16"/>
    <mergeCell ref="AX32:BC32"/>
    <mergeCell ref="AX33:BC33"/>
    <mergeCell ref="AX31:BC31"/>
    <mergeCell ref="BE32:BW42"/>
    <mergeCell ref="CB32:CB34"/>
    <mergeCell ref="CC32:CC34"/>
    <mergeCell ref="CD32:CD34"/>
    <mergeCell ref="CE32:CF43"/>
    <mergeCell ref="CG32:CH43"/>
    <mergeCell ref="AX34:BC34"/>
    <mergeCell ref="AO32:AO34"/>
    <mergeCell ref="AO35:AO37"/>
    <mergeCell ref="AR30:AU30"/>
    <mergeCell ref="AR31:AS31"/>
    <mergeCell ref="AT31:AU31"/>
    <mergeCell ref="AP32:AP34"/>
    <mergeCell ref="AQ32:AQ34"/>
    <mergeCell ref="AR32:AS43"/>
    <mergeCell ref="AT32:AU43"/>
    <mergeCell ref="DX40:EC40"/>
    <mergeCell ref="DX41:EC41"/>
    <mergeCell ref="DW29:EC29"/>
    <mergeCell ref="DX30:EC30"/>
    <mergeCell ref="DR31:DS31"/>
    <mergeCell ref="DT31:DU31"/>
    <mergeCell ref="DX31:EC31"/>
    <mergeCell ref="EE31:EW31"/>
    <mergeCell ref="EE32:EW42"/>
    <mergeCell ref="DX42:EC42"/>
    <mergeCell ref="DH15:DI15"/>
    <mergeCell ref="DJ15:DK15"/>
    <mergeCell ref="DO15:DP15"/>
    <mergeCell ref="DQ15:DT15"/>
    <mergeCell ref="DU15:DX15"/>
    <mergeCell ref="DY15:EB15"/>
    <mergeCell ref="EC15:EF15"/>
    <mergeCell ref="DO17:DO25"/>
    <mergeCell ref="DO30:DO31"/>
    <mergeCell ref="DP30:DP31"/>
    <mergeCell ref="DQ30:DQ31"/>
    <mergeCell ref="DO32:DO34"/>
    <mergeCell ref="DP32:DP34"/>
    <mergeCell ref="DQ32:DQ34"/>
    <mergeCell ref="EG15:EJ15"/>
    <mergeCell ref="EK15:EK16"/>
    <mergeCell ref="DO29:DU29"/>
    <mergeCell ref="EE29:EI29"/>
    <mergeCell ref="EJ29:EK29"/>
    <mergeCell ref="EO29:EP29"/>
    <mergeCell ref="DR30:DU30"/>
    <mergeCell ref="DX32:EC32"/>
    <mergeCell ref="DX33:EC33"/>
    <mergeCell ref="DX34:EC34"/>
    <mergeCell ref="DX35:EC35"/>
    <mergeCell ref="DX36:EC36"/>
    <mergeCell ref="DX37:EC37"/>
    <mergeCell ref="DX38:EC38"/>
    <mergeCell ref="DX39:EC39"/>
    <mergeCell ref="C38:C40"/>
    <mergeCell ref="D38:D40"/>
    <mergeCell ref="B41:B43"/>
    <mergeCell ref="C41:C43"/>
    <mergeCell ref="D41:D43"/>
    <mergeCell ref="A47:P47"/>
    <mergeCell ref="E31:F31"/>
    <mergeCell ref="G31:H31"/>
    <mergeCell ref="C32:C34"/>
    <mergeCell ref="D32:D34"/>
    <mergeCell ref="E32:F43"/>
    <mergeCell ref="G32:H43"/>
    <mergeCell ref="D35:D37"/>
    <mergeCell ref="AX39:BC39"/>
    <mergeCell ref="AX40:BC40"/>
    <mergeCell ref="AX41:BC41"/>
    <mergeCell ref="AX42:BC42"/>
    <mergeCell ref="AP35:AP37"/>
    <mergeCell ref="AQ35:AQ37"/>
    <mergeCell ref="AX35:BC35"/>
    <mergeCell ref="AX36:BC36"/>
    <mergeCell ref="AO38:AO40"/>
    <mergeCell ref="AP38:AP40"/>
    <mergeCell ref="AQ38:AQ40"/>
    <mergeCell ref="AO41:AO43"/>
    <mergeCell ref="AP41:AP43"/>
    <mergeCell ref="AQ41:AQ43"/>
    <mergeCell ref="AN47:BC47"/>
    <mergeCell ref="BF49:BM49"/>
    <mergeCell ref="BP49:BV49"/>
    <mergeCell ref="AO52:BX52"/>
    <mergeCell ref="AO59:AP59"/>
    <mergeCell ref="AQ59:BX59"/>
    <mergeCell ref="AO60:AP60"/>
    <mergeCell ref="AQ60:BX60"/>
    <mergeCell ref="AO61:AP61"/>
    <mergeCell ref="AQ61:BX61"/>
    <mergeCell ref="AO62:AP62"/>
    <mergeCell ref="AQ62:BX62"/>
    <mergeCell ref="AO53:BX53"/>
    <mergeCell ref="AO54:BX54"/>
    <mergeCell ref="AO56:BX56"/>
    <mergeCell ref="AO57:AP57"/>
    <mergeCell ref="AQ57:BX57"/>
    <mergeCell ref="AO58:AP58"/>
    <mergeCell ref="AQ58:BX58"/>
    <mergeCell ref="Y15:Y16"/>
    <mergeCell ref="AO16:AP16"/>
    <mergeCell ref="AO17:AO25"/>
    <mergeCell ref="AO29:AU29"/>
    <mergeCell ref="AW29:BC29"/>
    <mergeCell ref="BE29:BI29"/>
    <mergeCell ref="BJ29:BK29"/>
    <mergeCell ref="BO29:BP29"/>
    <mergeCell ref="B15:C15"/>
    <mergeCell ref="D15:G15"/>
    <mergeCell ref="H15:K15"/>
    <mergeCell ref="L15:O15"/>
    <mergeCell ref="P15:S15"/>
    <mergeCell ref="X15:X16"/>
    <mergeCell ref="B16:C16"/>
    <mergeCell ref="B17:B25"/>
    <mergeCell ref="B29:H29"/>
    <mergeCell ref="R29:V29"/>
    <mergeCell ref="W29:X29"/>
    <mergeCell ref="AB29:AC29"/>
    <mergeCell ref="B30:B31"/>
    <mergeCell ref="E30:H30"/>
    <mergeCell ref="K31:P31"/>
    <mergeCell ref="C30:C31"/>
    <mergeCell ref="D30:D31"/>
    <mergeCell ref="AO30:AO31"/>
    <mergeCell ref="AP30:AP31"/>
    <mergeCell ref="AQ30:AQ31"/>
    <mergeCell ref="AX30:BC30"/>
    <mergeCell ref="R31:AJ31"/>
    <mergeCell ref="B35:B37"/>
    <mergeCell ref="C35:C37"/>
    <mergeCell ref="B32:B34"/>
    <mergeCell ref="B38:B40"/>
    <mergeCell ref="AX37:BC37"/>
    <mergeCell ref="AX38:BC38"/>
    <mergeCell ref="CK33:CP33"/>
    <mergeCell ref="CK34:CP34"/>
    <mergeCell ref="CK35:CP35"/>
    <mergeCell ref="CK36:CP36"/>
    <mergeCell ref="CK37:CP37"/>
    <mergeCell ref="CK38:CP38"/>
    <mergeCell ref="CK39:CP39"/>
    <mergeCell ref="CK40:CP40"/>
    <mergeCell ref="CK41:CP41"/>
    <mergeCell ref="CA47:CP47"/>
    <mergeCell ref="CB52:DK52"/>
    <mergeCell ref="CB53:DK53"/>
    <mergeCell ref="CB54:DK54"/>
    <mergeCell ref="CB56:DK56"/>
    <mergeCell ref="CB60:CC60"/>
    <mergeCell ref="CB61:CC61"/>
    <mergeCell ref="CB62:CC62"/>
    <mergeCell ref="CD61:DK61"/>
    <mergeCell ref="CD62:DK62"/>
    <mergeCell ref="CB57:CC57"/>
    <mergeCell ref="CD57:DK57"/>
    <mergeCell ref="CB58:CC58"/>
    <mergeCell ref="CD58:DK58"/>
    <mergeCell ref="CB59:CC59"/>
    <mergeCell ref="CD59:DK59"/>
    <mergeCell ref="CD60:DK60"/>
    <mergeCell ref="DO35:DO37"/>
    <mergeCell ref="DO41:DO43"/>
    <mergeCell ref="DN47:EC47"/>
    <mergeCell ref="CR31:DJ31"/>
    <mergeCell ref="CR32:DJ42"/>
    <mergeCell ref="DR32:DS43"/>
    <mergeCell ref="DT32:DU43"/>
    <mergeCell ref="DP35:DP37"/>
    <mergeCell ref="DQ35:DQ37"/>
    <mergeCell ref="DQ38:DQ40"/>
    <mergeCell ref="CS49:CZ49"/>
    <mergeCell ref="DC49:DI49"/>
    <mergeCell ref="EF49:EM49"/>
    <mergeCell ref="EP49:EV49"/>
    <mergeCell ref="DO52:EX52"/>
    <mergeCell ref="DO53:EX53"/>
    <mergeCell ref="DO54:EX54"/>
    <mergeCell ref="DO60:DP60"/>
    <mergeCell ref="DQ60:EX60"/>
    <mergeCell ref="DO61:DP61"/>
    <mergeCell ref="DQ61:EX61"/>
    <mergeCell ref="DO62:DP62"/>
    <mergeCell ref="DQ62:EX62"/>
    <mergeCell ref="DO56:EX56"/>
    <mergeCell ref="DO57:DP57"/>
    <mergeCell ref="DQ57:EX57"/>
    <mergeCell ref="DO58:DP58"/>
    <mergeCell ref="DQ58:EX58"/>
    <mergeCell ref="DO59:DP59"/>
    <mergeCell ref="DQ59:EX59"/>
    <mergeCell ref="BC15:BF15"/>
    <mergeCell ref="BG15:BJ15"/>
    <mergeCell ref="BK15:BK16"/>
    <mergeCell ref="BL15:BL16"/>
    <mergeCell ref="BM15:BP15"/>
    <mergeCell ref="BQ15:BT15"/>
    <mergeCell ref="BU15:BV15"/>
    <mergeCell ref="BW15:BX15"/>
    <mergeCell ref="CB15:CC15"/>
    <mergeCell ref="CB29:CH29"/>
    <mergeCell ref="CR29:CV29"/>
    <mergeCell ref="CW29:CX29"/>
    <mergeCell ref="DB29:DC29"/>
    <mergeCell ref="CE30:CH30"/>
    <mergeCell ref="CJ29:CP29"/>
    <mergeCell ref="CK30:CP30"/>
    <mergeCell ref="BE31:BW31"/>
    <mergeCell ref="CE31:CF31"/>
    <mergeCell ref="CG31:CH31"/>
    <mergeCell ref="CK31:CP31"/>
    <mergeCell ref="CK32:CP32"/>
    <mergeCell ref="CB38:CB40"/>
    <mergeCell ref="CC38:CC40"/>
    <mergeCell ref="CD38:CD40"/>
    <mergeCell ref="CB41:CB43"/>
    <mergeCell ref="CC41:CC43"/>
    <mergeCell ref="CD41:CD43"/>
    <mergeCell ref="CK42:CP42"/>
    <mergeCell ref="CB17:CB25"/>
    <mergeCell ref="CB30:CB31"/>
    <mergeCell ref="CC30:CC31"/>
    <mergeCell ref="CD30:CD31"/>
    <mergeCell ref="CB35:CB37"/>
    <mergeCell ref="CC35:CC37"/>
    <mergeCell ref="CD35:CD37"/>
    <mergeCell ref="DO38:DO40"/>
    <mergeCell ref="DP38:DP40"/>
    <mergeCell ref="DP41:DP43"/>
    <mergeCell ref="DQ41:DQ43"/>
    <mergeCell ref="K36:P36"/>
    <mergeCell ref="K37:P37"/>
    <mergeCell ref="K38:P38"/>
    <mergeCell ref="K39:P39"/>
    <mergeCell ref="J29:P29"/>
    <mergeCell ref="K30:P30"/>
    <mergeCell ref="K32:P32"/>
    <mergeCell ref="R32:AJ42"/>
    <mergeCell ref="K33:P33"/>
    <mergeCell ref="K34:P34"/>
    <mergeCell ref="K35:P35"/>
    <mergeCell ref="K42:P42"/>
    <mergeCell ref="K40:P40"/>
    <mergeCell ref="K41:P41"/>
    <mergeCell ref="S49:Z49"/>
    <mergeCell ref="AC49:AI49"/>
    <mergeCell ref="B52:AK52"/>
    <mergeCell ref="B53:AK53"/>
    <mergeCell ref="B54:AK54"/>
    <mergeCell ref="B56:AK56"/>
    <mergeCell ref="B57:C57"/>
    <mergeCell ref="D57:AK57"/>
    <mergeCell ref="B58:C58"/>
    <mergeCell ref="D58:AK58"/>
    <mergeCell ref="B59:C59"/>
    <mergeCell ref="D59:AK59"/>
    <mergeCell ref="D65:G65"/>
    <mergeCell ref="H65:K65"/>
    <mergeCell ref="L65:O65"/>
    <mergeCell ref="P65:S65"/>
    <mergeCell ref="X65:X66"/>
    <mergeCell ref="Y65:Y66"/>
    <mergeCell ref="AD65:AG65"/>
    <mergeCell ref="AH65:AI65"/>
    <mergeCell ref="AO65:AP65"/>
    <mergeCell ref="AQ65:AT65"/>
    <mergeCell ref="AU65:AX65"/>
    <mergeCell ref="AY65:BB65"/>
    <mergeCell ref="BC65:BF65"/>
    <mergeCell ref="AO66:AP66"/>
    <mergeCell ref="BG65:BJ65"/>
    <mergeCell ref="BK65:BK66"/>
    <mergeCell ref="BL65:BL66"/>
    <mergeCell ref="BM65:BP65"/>
    <mergeCell ref="BQ65:BT65"/>
    <mergeCell ref="BU65:BV65"/>
    <mergeCell ref="BW65:BX65"/>
    <mergeCell ref="CB65:CC65"/>
    <mergeCell ref="CD65:CG65"/>
    <mergeCell ref="CH65:CK65"/>
    <mergeCell ref="CL65:CO65"/>
    <mergeCell ref="CP65:CS65"/>
    <mergeCell ref="CX65:CX66"/>
    <mergeCell ref="CY65:CY66"/>
    <mergeCell ref="CB66:CC66"/>
    <mergeCell ref="CT65:CW65"/>
    <mergeCell ref="CZ65:DC65"/>
    <mergeCell ref="DD65:DG65"/>
    <mergeCell ref="DH65:DI65"/>
    <mergeCell ref="DJ65:DK65"/>
    <mergeCell ref="DO65:DP65"/>
    <mergeCell ref="DQ65:DT65"/>
    <mergeCell ref="EQ65:ET65"/>
    <mergeCell ref="EU65:EV65"/>
    <mergeCell ref="EW65:EX65"/>
    <mergeCell ref="DU65:DX65"/>
    <mergeCell ref="DY65:EB65"/>
    <mergeCell ref="EC65:EF65"/>
    <mergeCell ref="EG65:EJ65"/>
    <mergeCell ref="EK65:EK66"/>
    <mergeCell ref="EL65:EL66"/>
    <mergeCell ref="EM65:EP65"/>
    <mergeCell ref="DO66:DP66"/>
    <mergeCell ref="B65:C65"/>
    <mergeCell ref="B66:C66"/>
    <mergeCell ref="BO79:BP79"/>
    <mergeCell ref="CB79:CH79"/>
    <mergeCell ref="DO79:DU79"/>
    <mergeCell ref="DW79:EC79"/>
    <mergeCell ref="EE79:EI79"/>
    <mergeCell ref="EJ79:EK79"/>
    <mergeCell ref="EO79:EP79"/>
    <mergeCell ref="DX80:EC80"/>
    <mergeCell ref="T65:W65"/>
    <mergeCell ref="Z65:AC65"/>
    <mergeCell ref="B67:B75"/>
    <mergeCell ref="AO67:AO75"/>
    <mergeCell ref="CB67:CB75"/>
    <mergeCell ref="DO67:DO75"/>
    <mergeCell ref="B79:H79"/>
    <mergeCell ref="DX81:EC81"/>
    <mergeCell ref="EE81:EW81"/>
    <mergeCell ref="DX82:EC82"/>
    <mergeCell ref="CW79:CX79"/>
    <mergeCell ref="DB79:DC79"/>
    <mergeCell ref="DO80:DO81"/>
    <mergeCell ref="DP80:DP81"/>
    <mergeCell ref="DQ80:DQ81"/>
    <mergeCell ref="DR80:DU80"/>
    <mergeCell ref="CR81:DJ81"/>
    <mergeCell ref="CK81:CP81"/>
    <mergeCell ref="CK82:CP82"/>
    <mergeCell ref="CJ79:CP79"/>
    <mergeCell ref="CR79:CV79"/>
    <mergeCell ref="CB80:CB81"/>
    <mergeCell ref="CC80:CC81"/>
    <mergeCell ref="CD80:CD81"/>
    <mergeCell ref="CE80:CH80"/>
    <mergeCell ref="CK80:CP80"/>
    <mergeCell ref="B60:C60"/>
    <mergeCell ref="D60:AK60"/>
    <mergeCell ref="B61:C61"/>
    <mergeCell ref="D61:AK61"/>
    <mergeCell ref="B62:C62"/>
    <mergeCell ref="D62:AK62"/>
    <mergeCell ref="AJ65:AK65"/>
    <mergeCell ref="W79:X79"/>
    <mergeCell ref="AB79:AC79"/>
    <mergeCell ref="BE79:BI79"/>
    <mergeCell ref="BJ79:BK79"/>
    <mergeCell ref="E81:F81"/>
    <mergeCell ref="G81:H81"/>
    <mergeCell ref="R81:AJ81"/>
    <mergeCell ref="BE81:BW81"/>
    <mergeCell ref="J79:P79"/>
    <mergeCell ref="R79:V79"/>
    <mergeCell ref="B80:B81"/>
    <mergeCell ref="C80:C81"/>
    <mergeCell ref="D80:D81"/>
    <mergeCell ref="E80:H80"/>
    <mergeCell ref="K80:P80"/>
    <mergeCell ref="K81:P81"/>
    <mergeCell ref="CE81:CF81"/>
    <mergeCell ref="CG81:CH81"/>
    <mergeCell ref="DR81:DS81"/>
    <mergeCell ref="DT81:DU81"/>
    <mergeCell ref="AX83:BC83"/>
    <mergeCell ref="AX84:BC84"/>
    <mergeCell ref="CB82:CB84"/>
    <mergeCell ref="CB85:CB87"/>
    <mergeCell ref="CC85:CC87"/>
    <mergeCell ref="CD85:CD87"/>
    <mergeCell ref="AX86:BC86"/>
    <mergeCell ref="AX87:BC87"/>
    <mergeCell ref="CC82:CC84"/>
    <mergeCell ref="CB88:CB90"/>
    <mergeCell ref="CC88:CC90"/>
    <mergeCell ref="AX88:BC88"/>
    <mergeCell ref="AX89:BC89"/>
    <mergeCell ref="AX81:BC81"/>
    <mergeCell ref="AX82:BC82"/>
    <mergeCell ref="BE82:BW92"/>
    <mergeCell ref="CD82:CD84"/>
    <mergeCell ref="CE82:CF93"/>
    <mergeCell ref="AX85:BC85"/>
    <mergeCell ref="CD88:CD90"/>
    <mergeCell ref="AX90:BC90"/>
    <mergeCell ref="DX86:EC86"/>
    <mergeCell ref="DX87:EC87"/>
    <mergeCell ref="DO88:DO90"/>
    <mergeCell ref="DP88:DP90"/>
    <mergeCell ref="DQ88:DQ90"/>
    <mergeCell ref="DX88:EC88"/>
    <mergeCell ref="DX89:EC89"/>
    <mergeCell ref="DX90:EC90"/>
    <mergeCell ref="CG82:CH93"/>
    <mergeCell ref="DO82:DO84"/>
    <mergeCell ref="DP82:DP84"/>
    <mergeCell ref="DQ82:DQ84"/>
    <mergeCell ref="DR82:DS93"/>
    <mergeCell ref="DT82:DU93"/>
    <mergeCell ref="EE82:EW92"/>
    <mergeCell ref="CK89:CP89"/>
    <mergeCell ref="CK90:CP90"/>
    <mergeCell ref="CR82:DJ92"/>
    <mergeCell ref="CK83:CP83"/>
    <mergeCell ref="CK84:CP84"/>
    <mergeCell ref="CK85:CP85"/>
    <mergeCell ref="CK86:CP86"/>
    <mergeCell ref="CK87:CP87"/>
    <mergeCell ref="CK88:CP88"/>
    <mergeCell ref="K82:P82"/>
    <mergeCell ref="R82:AJ92"/>
    <mergeCell ref="K83:P83"/>
    <mergeCell ref="K84:P84"/>
    <mergeCell ref="K85:P85"/>
    <mergeCell ref="K86:P86"/>
    <mergeCell ref="K87:P87"/>
    <mergeCell ref="K91:P91"/>
    <mergeCell ref="AT81:AU81"/>
    <mergeCell ref="D82:D84"/>
    <mergeCell ref="E82:F93"/>
    <mergeCell ref="G82:H93"/>
    <mergeCell ref="AQ82:AQ84"/>
    <mergeCell ref="AT82:AU93"/>
    <mergeCell ref="K90:P90"/>
    <mergeCell ref="AX91:BC91"/>
    <mergeCell ref="AX92:BC92"/>
    <mergeCell ref="AR81:AS81"/>
    <mergeCell ref="AR82:AS93"/>
    <mergeCell ref="AQ91:AQ93"/>
    <mergeCell ref="CB91:CB93"/>
    <mergeCell ref="CC91:CC93"/>
    <mergeCell ref="CD91:CD93"/>
    <mergeCell ref="CK91:CP91"/>
    <mergeCell ref="AO91:AO93"/>
    <mergeCell ref="AP91:AP93"/>
    <mergeCell ref="AN97:BC97"/>
    <mergeCell ref="BF99:BM99"/>
    <mergeCell ref="BP99:BV99"/>
    <mergeCell ref="AO102:BX102"/>
    <mergeCell ref="AO103:BX103"/>
    <mergeCell ref="AQ109:BX109"/>
    <mergeCell ref="AQ110:BX110"/>
    <mergeCell ref="CB110:CC110"/>
    <mergeCell ref="AQ111:BX111"/>
    <mergeCell ref="CB111:CC111"/>
    <mergeCell ref="AQ112:BX112"/>
    <mergeCell ref="CB112:CC112"/>
    <mergeCell ref="AO104:BX104"/>
    <mergeCell ref="AO106:BX106"/>
    <mergeCell ref="AQ107:BX107"/>
    <mergeCell ref="CB107:CC107"/>
    <mergeCell ref="AQ108:BX108"/>
    <mergeCell ref="CB108:CC108"/>
    <mergeCell ref="CB109:CC109"/>
    <mergeCell ref="CK92:CP92"/>
    <mergeCell ref="CA97:CP97"/>
    <mergeCell ref="CS99:CZ99"/>
    <mergeCell ref="DC99:DI99"/>
    <mergeCell ref="CB102:DK102"/>
    <mergeCell ref="CB103:DK103"/>
    <mergeCell ref="CB104:DK104"/>
    <mergeCell ref="CD111:DK111"/>
    <mergeCell ref="DO111:DP111"/>
    <mergeCell ref="CD112:DK112"/>
    <mergeCell ref="DO112:DP112"/>
    <mergeCell ref="CB106:DK106"/>
    <mergeCell ref="CD107:DK107"/>
    <mergeCell ref="DO107:DP107"/>
    <mergeCell ref="CD108:DK108"/>
    <mergeCell ref="DO108:DP108"/>
    <mergeCell ref="CD109:DK109"/>
    <mergeCell ref="CD110:DK110"/>
    <mergeCell ref="DO129:DU129"/>
    <mergeCell ref="DW129:EC129"/>
    <mergeCell ref="EE129:EI129"/>
    <mergeCell ref="EJ129:EK129"/>
    <mergeCell ref="EO129:EP129"/>
    <mergeCell ref="DO109:DP109"/>
    <mergeCell ref="DO110:DP110"/>
    <mergeCell ref="DO117:DO125"/>
    <mergeCell ref="CJ129:CP129"/>
    <mergeCell ref="CR129:CV129"/>
    <mergeCell ref="CW129:CX129"/>
    <mergeCell ref="DB129:DC129"/>
    <mergeCell ref="AO82:AO84"/>
    <mergeCell ref="AP82:AP84"/>
    <mergeCell ref="AO79:AU79"/>
    <mergeCell ref="AW79:BC79"/>
    <mergeCell ref="AO80:AO81"/>
    <mergeCell ref="AP80:AP81"/>
    <mergeCell ref="AQ80:AQ81"/>
    <mergeCell ref="AR80:AU80"/>
    <mergeCell ref="AX80:BC80"/>
    <mergeCell ref="DX83:EC83"/>
    <mergeCell ref="DX84:EC84"/>
    <mergeCell ref="DX91:EC91"/>
    <mergeCell ref="DX92:EC92"/>
    <mergeCell ref="B82:B84"/>
    <mergeCell ref="B85:B87"/>
    <mergeCell ref="B88:B90"/>
    <mergeCell ref="B91:B93"/>
    <mergeCell ref="K92:P92"/>
    <mergeCell ref="DO85:DO87"/>
    <mergeCell ref="DP85:DP87"/>
    <mergeCell ref="DO91:DO93"/>
    <mergeCell ref="DP91:DP93"/>
    <mergeCell ref="DQ91:DQ93"/>
    <mergeCell ref="DO104:EX104"/>
    <mergeCell ref="DO106:EX106"/>
    <mergeCell ref="DQ107:EX107"/>
    <mergeCell ref="DQ108:EX108"/>
    <mergeCell ref="DQ109:EX109"/>
    <mergeCell ref="DQ110:EX110"/>
    <mergeCell ref="DQ111:EX111"/>
    <mergeCell ref="DQ112:EX112"/>
    <mergeCell ref="DQ85:DQ87"/>
    <mergeCell ref="DX85:EC85"/>
    <mergeCell ref="DN97:EC97"/>
    <mergeCell ref="EF99:EM99"/>
    <mergeCell ref="EP99:EV99"/>
    <mergeCell ref="DO102:EX102"/>
    <mergeCell ref="DO103:EX103"/>
    <mergeCell ref="C85:C87"/>
    <mergeCell ref="D85:D87"/>
    <mergeCell ref="AO85:AO87"/>
    <mergeCell ref="AP85:AP87"/>
    <mergeCell ref="C82:C84"/>
    <mergeCell ref="C88:C90"/>
    <mergeCell ref="C91:C93"/>
    <mergeCell ref="AQ85:AQ87"/>
    <mergeCell ref="AO88:AO90"/>
    <mergeCell ref="AP88:AP90"/>
    <mergeCell ref="AQ88:AQ90"/>
    <mergeCell ref="D88:D90"/>
    <mergeCell ref="D91:D93"/>
    <mergeCell ref="K88:P88"/>
    <mergeCell ref="K89:P89"/>
    <mergeCell ref="A97:P97"/>
    <mergeCell ref="S99:Z99"/>
    <mergeCell ref="AC99:AI99"/>
    <mergeCell ref="B102:AK102"/>
    <mergeCell ref="B103:AK103"/>
    <mergeCell ref="B108:C108"/>
    <mergeCell ref="B109:C109"/>
    <mergeCell ref="T115:W115"/>
    <mergeCell ref="Z115:AC115"/>
    <mergeCell ref="AD115:AG115"/>
    <mergeCell ref="AH115:AI115"/>
    <mergeCell ref="AQ115:AT115"/>
    <mergeCell ref="AU115:AX115"/>
    <mergeCell ref="AY115:BB115"/>
    <mergeCell ref="BC115:BF115"/>
    <mergeCell ref="BG115:BJ115"/>
    <mergeCell ref="AO116:AP116"/>
    <mergeCell ref="BU115:BV115"/>
    <mergeCell ref="BW115:BX115"/>
    <mergeCell ref="CB115:CC115"/>
    <mergeCell ref="CD115:CG115"/>
    <mergeCell ref="CH115:CK115"/>
    <mergeCell ref="CL115:CO115"/>
    <mergeCell ref="CP115:CS115"/>
    <mergeCell ref="CB116:CC116"/>
    <mergeCell ref="CT115:CW115"/>
    <mergeCell ref="CX115:CX116"/>
    <mergeCell ref="CY115:CY116"/>
    <mergeCell ref="CZ115:DC115"/>
    <mergeCell ref="DD115:DG115"/>
    <mergeCell ref="DH115:DI115"/>
    <mergeCell ref="DJ115:DK115"/>
    <mergeCell ref="EG115:EJ115"/>
    <mergeCell ref="EM115:EP115"/>
    <mergeCell ref="EQ115:ET115"/>
    <mergeCell ref="EU115:EV115"/>
    <mergeCell ref="EW115:EX115"/>
    <mergeCell ref="DO115:DP115"/>
    <mergeCell ref="DQ115:DT115"/>
    <mergeCell ref="DU115:DX115"/>
    <mergeCell ref="DY115:EB115"/>
    <mergeCell ref="EC115:EF115"/>
    <mergeCell ref="EK115:EK116"/>
    <mergeCell ref="EL115:EL116"/>
    <mergeCell ref="DO116:DP116"/>
    <mergeCell ref="AO130:AO131"/>
    <mergeCell ref="AP130:AP131"/>
    <mergeCell ref="AQ130:AQ131"/>
    <mergeCell ref="AR130:AU130"/>
    <mergeCell ref="AX130:BC130"/>
    <mergeCell ref="CB130:CB131"/>
    <mergeCell ref="CC130:CC131"/>
    <mergeCell ref="CK130:CP130"/>
    <mergeCell ref="CK131:CP131"/>
    <mergeCell ref="CK132:CP132"/>
    <mergeCell ref="DR130:DU130"/>
    <mergeCell ref="DR131:DS131"/>
    <mergeCell ref="DT131:DU131"/>
    <mergeCell ref="DX131:EC131"/>
    <mergeCell ref="EE131:EW131"/>
    <mergeCell ref="DX132:EC132"/>
    <mergeCell ref="CD130:CD131"/>
    <mergeCell ref="CE130:CH130"/>
    <mergeCell ref="DO130:DO131"/>
    <mergeCell ref="DP130:DP131"/>
    <mergeCell ref="DQ130:DQ131"/>
    <mergeCell ref="DX130:EC130"/>
    <mergeCell ref="CR131:DJ131"/>
    <mergeCell ref="B104:AK104"/>
    <mergeCell ref="B106:AK106"/>
    <mergeCell ref="B107:C107"/>
    <mergeCell ref="D107:AK107"/>
    <mergeCell ref="AO107:AP107"/>
    <mergeCell ref="D108:AK108"/>
    <mergeCell ref="D109:AK109"/>
    <mergeCell ref="B110:C110"/>
    <mergeCell ref="D110:AK110"/>
    <mergeCell ref="B111:C111"/>
    <mergeCell ref="D111:AK111"/>
    <mergeCell ref="B112:C112"/>
    <mergeCell ref="D112:AK112"/>
    <mergeCell ref="B115:C115"/>
    <mergeCell ref="AJ115:AK115"/>
    <mergeCell ref="BK115:BK116"/>
    <mergeCell ref="BL115:BL116"/>
    <mergeCell ref="BM115:BP115"/>
    <mergeCell ref="BQ115:BT115"/>
    <mergeCell ref="CB117:CB125"/>
    <mergeCell ref="W129:X129"/>
    <mergeCell ref="AB129:AC129"/>
    <mergeCell ref="AO129:AU129"/>
    <mergeCell ref="AW129:BC129"/>
    <mergeCell ref="BE129:BI129"/>
    <mergeCell ref="BJ129:BK129"/>
    <mergeCell ref="BO129:BP129"/>
    <mergeCell ref="CB129:CH129"/>
    <mergeCell ref="AO108:AP108"/>
    <mergeCell ref="AO109:AP109"/>
    <mergeCell ref="AO110:AP110"/>
    <mergeCell ref="AO111:AP111"/>
    <mergeCell ref="AO112:AP112"/>
    <mergeCell ref="AO115:AP115"/>
    <mergeCell ref="AO117:AO125"/>
    <mergeCell ref="B130:B131"/>
    <mergeCell ref="C130:C131"/>
    <mergeCell ref="D130:D131"/>
    <mergeCell ref="E130:H130"/>
    <mergeCell ref="K130:P130"/>
    <mergeCell ref="E131:F131"/>
    <mergeCell ref="G131:H131"/>
    <mergeCell ref="K131:P131"/>
    <mergeCell ref="R131:AJ131"/>
    <mergeCell ref="AR131:AS131"/>
    <mergeCell ref="AT131:AU131"/>
    <mergeCell ref="BE131:BW131"/>
    <mergeCell ref="CE131:CF131"/>
    <mergeCell ref="CG131:CH131"/>
    <mergeCell ref="DX133:EC133"/>
    <mergeCell ref="DX134:EC134"/>
    <mergeCell ref="CB132:CB134"/>
    <mergeCell ref="CB135:CB137"/>
    <mergeCell ref="CC135:CC137"/>
    <mergeCell ref="CD135:CD137"/>
    <mergeCell ref="DO135:DO137"/>
    <mergeCell ref="DP135:DP137"/>
    <mergeCell ref="AX136:BC136"/>
    <mergeCell ref="AX137:BC137"/>
    <mergeCell ref="K138:P138"/>
    <mergeCell ref="AO138:AO140"/>
    <mergeCell ref="AP138:AP140"/>
    <mergeCell ref="AQ138:AQ140"/>
    <mergeCell ref="AX138:BC138"/>
    <mergeCell ref="CB138:CB140"/>
    <mergeCell ref="CC138:CC140"/>
    <mergeCell ref="CR132:DJ142"/>
    <mergeCell ref="CK133:CP133"/>
    <mergeCell ref="CK134:CP134"/>
    <mergeCell ref="CK135:CP135"/>
    <mergeCell ref="CK136:CP136"/>
    <mergeCell ref="CK137:CP137"/>
    <mergeCell ref="CK138:CP138"/>
    <mergeCell ref="CK142:CP142"/>
    <mergeCell ref="CG132:CH143"/>
    <mergeCell ref="DP132:DP134"/>
    <mergeCell ref="DQ132:DQ134"/>
    <mergeCell ref="DR132:DS143"/>
    <mergeCell ref="DT132:DU143"/>
    <mergeCell ref="EE132:EW142"/>
    <mergeCell ref="CK141:CP141"/>
    <mergeCell ref="CB156:DK156"/>
    <mergeCell ref="CD157:DK157"/>
    <mergeCell ref="CD158:DK158"/>
    <mergeCell ref="CD159:DK159"/>
    <mergeCell ref="CD160:DK160"/>
    <mergeCell ref="CD161:DK161"/>
    <mergeCell ref="CD162:DK162"/>
    <mergeCell ref="CK139:CP139"/>
    <mergeCell ref="CK140:CP140"/>
    <mergeCell ref="CS149:CZ149"/>
    <mergeCell ref="DC149:DI149"/>
    <mergeCell ref="CB152:DK152"/>
    <mergeCell ref="CB153:DK153"/>
    <mergeCell ref="CB154:DK154"/>
    <mergeCell ref="DQ135:DQ137"/>
    <mergeCell ref="DX135:EC135"/>
    <mergeCell ref="DX136:EC136"/>
    <mergeCell ref="DX137:EC137"/>
    <mergeCell ref="DO138:DO140"/>
    <mergeCell ref="DP138:DP140"/>
    <mergeCell ref="DO157:DP157"/>
    <mergeCell ref="DO158:DP158"/>
    <mergeCell ref="DO159:DP159"/>
    <mergeCell ref="DO160:DP160"/>
    <mergeCell ref="DO161:DP161"/>
    <mergeCell ref="DO162:DP162"/>
    <mergeCell ref="DQ138:DQ140"/>
    <mergeCell ref="DX138:EC138"/>
    <mergeCell ref="DX139:EC139"/>
    <mergeCell ref="DX140:EC140"/>
    <mergeCell ref="DO132:DO134"/>
    <mergeCell ref="DO141:DO143"/>
    <mergeCell ref="DP141:DP143"/>
    <mergeCell ref="DQ141:DQ143"/>
    <mergeCell ref="DO154:EX154"/>
    <mergeCell ref="DO156:EX156"/>
    <mergeCell ref="DQ157:EX157"/>
    <mergeCell ref="DQ158:EX158"/>
    <mergeCell ref="DQ159:EX159"/>
    <mergeCell ref="DQ160:EX160"/>
    <mergeCell ref="DQ161:EX161"/>
    <mergeCell ref="DQ162:EX162"/>
    <mergeCell ref="DX141:EC141"/>
    <mergeCell ref="DX142:EC142"/>
    <mergeCell ref="DN147:EC147"/>
    <mergeCell ref="EF149:EM149"/>
    <mergeCell ref="EP149:EV149"/>
    <mergeCell ref="DO152:EX152"/>
    <mergeCell ref="DO153:EX153"/>
    <mergeCell ref="AO158:AP158"/>
    <mergeCell ref="AO159:AP159"/>
    <mergeCell ref="B154:AK154"/>
    <mergeCell ref="B156:AK156"/>
    <mergeCell ref="B157:C157"/>
    <mergeCell ref="D157:AK157"/>
    <mergeCell ref="AO157:AP157"/>
    <mergeCell ref="D158:AK158"/>
    <mergeCell ref="D159:AK159"/>
    <mergeCell ref="CB159:CC159"/>
    <mergeCell ref="CB160:CC160"/>
    <mergeCell ref="AO156:BX156"/>
    <mergeCell ref="AQ157:BX157"/>
    <mergeCell ref="CB157:CC157"/>
    <mergeCell ref="AQ158:BX158"/>
    <mergeCell ref="CB158:CC158"/>
    <mergeCell ref="AQ159:BX159"/>
    <mergeCell ref="AQ160:BX160"/>
    <mergeCell ref="AX133:BC133"/>
    <mergeCell ref="AX134:BC134"/>
    <mergeCell ref="AX135:BC135"/>
    <mergeCell ref="AX139:BC139"/>
    <mergeCell ref="CB141:CB143"/>
    <mergeCell ref="CC141:CC143"/>
    <mergeCell ref="CA147:CP147"/>
    <mergeCell ref="AX132:BC132"/>
    <mergeCell ref="AX142:BC142"/>
    <mergeCell ref="AX131:BC131"/>
    <mergeCell ref="BE132:BW142"/>
    <mergeCell ref="CC132:CC134"/>
    <mergeCell ref="CD132:CD134"/>
    <mergeCell ref="CE132:CF143"/>
    <mergeCell ref="CD138:CD140"/>
    <mergeCell ref="CD141:CD143"/>
    <mergeCell ref="AX140:BC140"/>
    <mergeCell ref="AX141:BC141"/>
    <mergeCell ref="BF149:BM149"/>
    <mergeCell ref="BP149:BV149"/>
    <mergeCell ref="AO152:BX152"/>
    <mergeCell ref="AO153:BX153"/>
    <mergeCell ref="AO154:BX154"/>
    <mergeCell ref="AQ161:BX161"/>
    <mergeCell ref="CB161:CC161"/>
    <mergeCell ref="AQ162:BX162"/>
    <mergeCell ref="CB162:CC162"/>
    <mergeCell ref="AX581:BC581"/>
    <mergeCell ref="BE581:BW581"/>
    <mergeCell ref="AX582:BC582"/>
    <mergeCell ref="CE581:CF581"/>
    <mergeCell ref="CG581:CH581"/>
    <mergeCell ref="CK582:CP582"/>
    <mergeCell ref="AQ580:AQ581"/>
    <mergeCell ref="AX580:BC580"/>
    <mergeCell ref="CB580:CB581"/>
    <mergeCell ref="CC580:CC581"/>
    <mergeCell ref="CD580:CD581"/>
    <mergeCell ref="CE580:CH580"/>
    <mergeCell ref="CK580:CP580"/>
    <mergeCell ref="CK581:CP581"/>
    <mergeCell ref="BQ565:BT565"/>
    <mergeCell ref="BU565:BV565"/>
    <mergeCell ref="CB567:CB575"/>
    <mergeCell ref="AU565:AX565"/>
    <mergeCell ref="AO567:AO575"/>
    <mergeCell ref="AY565:BB565"/>
    <mergeCell ref="BC565:BF565"/>
    <mergeCell ref="BG565:BJ565"/>
    <mergeCell ref="BK565:BK566"/>
    <mergeCell ref="BL565:BL566"/>
    <mergeCell ref="BM565:BP565"/>
    <mergeCell ref="B567:B575"/>
    <mergeCell ref="BE579:BI579"/>
    <mergeCell ref="BJ579:BK579"/>
    <mergeCell ref="BO579:BP579"/>
    <mergeCell ref="CB579:CH579"/>
    <mergeCell ref="CJ579:CP579"/>
    <mergeCell ref="CR579:CV579"/>
    <mergeCell ref="CW579:CX579"/>
    <mergeCell ref="DB579:DC579"/>
    <mergeCell ref="B579:H579"/>
    <mergeCell ref="J579:P579"/>
    <mergeCell ref="R579:V579"/>
    <mergeCell ref="W579:X579"/>
    <mergeCell ref="AB579:AC579"/>
    <mergeCell ref="AO579:AU579"/>
    <mergeCell ref="AW579:BC579"/>
    <mergeCell ref="E581:F581"/>
    <mergeCell ref="G581:H581"/>
    <mergeCell ref="AR580:AU580"/>
    <mergeCell ref="AR581:AS581"/>
    <mergeCell ref="AT581:AU581"/>
    <mergeCell ref="K582:P582"/>
    <mergeCell ref="K585:P585"/>
    <mergeCell ref="K586:P586"/>
    <mergeCell ref="K587:P587"/>
    <mergeCell ref="B588:B590"/>
    <mergeCell ref="C588:C590"/>
    <mergeCell ref="D588:D590"/>
    <mergeCell ref="K588:P588"/>
    <mergeCell ref="K589:P589"/>
    <mergeCell ref="K590:P590"/>
    <mergeCell ref="B591:B593"/>
    <mergeCell ref="C591:C593"/>
    <mergeCell ref="D591:D593"/>
    <mergeCell ref="K591:P591"/>
    <mergeCell ref="K592:P592"/>
    <mergeCell ref="A597:P597"/>
    <mergeCell ref="K581:P581"/>
    <mergeCell ref="B582:B584"/>
    <mergeCell ref="C582:C584"/>
    <mergeCell ref="D582:D584"/>
    <mergeCell ref="E582:F593"/>
    <mergeCell ref="G582:H593"/>
    <mergeCell ref="D585:D587"/>
    <mergeCell ref="DP585:DP587"/>
    <mergeCell ref="DQ585:DQ587"/>
    <mergeCell ref="DX585:EC585"/>
    <mergeCell ref="DX586:EC586"/>
    <mergeCell ref="DP582:DP584"/>
    <mergeCell ref="DP588:DP590"/>
    <mergeCell ref="DO591:DO593"/>
    <mergeCell ref="DP591:DP593"/>
    <mergeCell ref="DX587:EC587"/>
    <mergeCell ref="DX588:EC588"/>
    <mergeCell ref="DX589:EC589"/>
    <mergeCell ref="DX590:EC590"/>
    <mergeCell ref="DQ591:DQ593"/>
    <mergeCell ref="DX591:EC591"/>
    <mergeCell ref="DX592:EC592"/>
    <mergeCell ref="DN597:EC597"/>
    <mergeCell ref="EF599:EM599"/>
    <mergeCell ref="EP599:EV599"/>
    <mergeCell ref="DQ582:DQ584"/>
    <mergeCell ref="DR582:DS593"/>
    <mergeCell ref="DT582:DU593"/>
    <mergeCell ref="EE582:EW592"/>
    <mergeCell ref="DX583:EC583"/>
    <mergeCell ref="DX584:EC584"/>
    <mergeCell ref="DQ588:DQ590"/>
    <mergeCell ref="AO582:AO584"/>
    <mergeCell ref="AO588:AO590"/>
    <mergeCell ref="AO591:AO593"/>
    <mergeCell ref="AP591:AP593"/>
    <mergeCell ref="AN597:BC597"/>
    <mergeCell ref="R582:AJ592"/>
    <mergeCell ref="S599:Z599"/>
    <mergeCell ref="AC599:AI599"/>
    <mergeCell ref="R581:AJ581"/>
    <mergeCell ref="AP582:AP584"/>
    <mergeCell ref="AQ582:AQ584"/>
    <mergeCell ref="AR582:AS593"/>
    <mergeCell ref="AT582:AU593"/>
    <mergeCell ref="AQ585:AQ587"/>
    <mergeCell ref="AQ591:AQ593"/>
    <mergeCell ref="B580:B581"/>
    <mergeCell ref="C580:C581"/>
    <mergeCell ref="D580:D581"/>
    <mergeCell ref="E580:H580"/>
    <mergeCell ref="K580:P580"/>
    <mergeCell ref="AO580:AO581"/>
    <mergeCell ref="AP580:AP581"/>
    <mergeCell ref="K583:P583"/>
    <mergeCell ref="K584:P584"/>
    <mergeCell ref="B585:B587"/>
    <mergeCell ref="C585:C587"/>
    <mergeCell ref="AO585:AO587"/>
    <mergeCell ref="AP585:AP587"/>
    <mergeCell ref="AX584:BC584"/>
    <mergeCell ref="AX585:BC585"/>
    <mergeCell ref="DO582:DO584"/>
    <mergeCell ref="DO585:DO587"/>
    <mergeCell ref="DO588:DO590"/>
    <mergeCell ref="AP588:AP590"/>
    <mergeCell ref="AQ588:AQ590"/>
    <mergeCell ref="CK590:CP590"/>
    <mergeCell ref="CD585:CD587"/>
    <mergeCell ref="CK585:CP585"/>
    <mergeCell ref="CK586:CP586"/>
    <mergeCell ref="CK587:CP587"/>
    <mergeCell ref="CB591:CB593"/>
    <mergeCell ref="CC591:CC593"/>
    <mergeCell ref="CK589:CP589"/>
    <mergeCell ref="CK591:CP591"/>
    <mergeCell ref="BE582:BW592"/>
    <mergeCell ref="CC582:CC584"/>
    <mergeCell ref="CE582:CF593"/>
    <mergeCell ref="CG582:CH593"/>
    <mergeCell ref="CR582:DJ592"/>
    <mergeCell ref="CK588:CP588"/>
    <mergeCell ref="CD591:CD593"/>
    <mergeCell ref="CK592:CP592"/>
    <mergeCell ref="CD582:CD584"/>
    <mergeCell ref="CK583:CP583"/>
    <mergeCell ref="CK584:CP584"/>
    <mergeCell ref="CB585:CB587"/>
    <mergeCell ref="CC585:CC587"/>
    <mergeCell ref="AX586:BC586"/>
    <mergeCell ref="AX587:BC587"/>
    <mergeCell ref="CB582:CB584"/>
    <mergeCell ref="CB588:CB590"/>
    <mergeCell ref="CC588:CC590"/>
    <mergeCell ref="CD588:CD590"/>
    <mergeCell ref="CA597:CP597"/>
    <mergeCell ref="CS599:CZ599"/>
    <mergeCell ref="DC599:DI599"/>
    <mergeCell ref="AX588:BC588"/>
    <mergeCell ref="AX589:BC589"/>
    <mergeCell ref="BF599:BM599"/>
    <mergeCell ref="BP599:BV599"/>
    <mergeCell ref="AX583:BC583"/>
    <mergeCell ref="AX590:BC590"/>
    <mergeCell ref="AX591:BC591"/>
    <mergeCell ref="AX592:BC592"/>
    <mergeCell ref="T515:W515"/>
    <mergeCell ref="Z515:AC515"/>
    <mergeCell ref="AD515:AG515"/>
    <mergeCell ref="AH515:AI515"/>
    <mergeCell ref="AQ515:AT515"/>
    <mergeCell ref="AU515:AX515"/>
    <mergeCell ref="AY515:BB515"/>
    <mergeCell ref="BC515:BF515"/>
    <mergeCell ref="BG515:BJ515"/>
    <mergeCell ref="AO516:AP516"/>
    <mergeCell ref="BM515:BP515"/>
    <mergeCell ref="BQ515:BT515"/>
    <mergeCell ref="BU515:BV515"/>
    <mergeCell ref="BW515:BX515"/>
    <mergeCell ref="CB515:CC515"/>
    <mergeCell ref="CD515:CG515"/>
    <mergeCell ref="CH515:CK515"/>
    <mergeCell ref="EG515:EJ515"/>
    <mergeCell ref="EK515:EK516"/>
    <mergeCell ref="EL515:EL516"/>
    <mergeCell ref="EM515:EP515"/>
    <mergeCell ref="EQ515:ET515"/>
    <mergeCell ref="EU515:EV515"/>
    <mergeCell ref="EW515:EX515"/>
    <mergeCell ref="DH515:DI515"/>
    <mergeCell ref="DJ515:DK515"/>
    <mergeCell ref="DO515:DP515"/>
    <mergeCell ref="DQ515:DT515"/>
    <mergeCell ref="DU515:DX515"/>
    <mergeCell ref="DY515:EB515"/>
    <mergeCell ref="EC515:EF515"/>
    <mergeCell ref="DD515:DG515"/>
    <mergeCell ref="DO516:DP516"/>
    <mergeCell ref="DO517:DO525"/>
    <mergeCell ref="CL515:CO515"/>
    <mergeCell ref="CP515:CS515"/>
    <mergeCell ref="CT515:CW515"/>
    <mergeCell ref="CX515:CX516"/>
    <mergeCell ref="CY515:CY516"/>
    <mergeCell ref="CZ515:DC515"/>
    <mergeCell ref="CB516:CC516"/>
    <mergeCell ref="B517:B525"/>
    <mergeCell ref="B530:B531"/>
    <mergeCell ref="C530:C531"/>
    <mergeCell ref="D530:D531"/>
    <mergeCell ref="E531:F531"/>
    <mergeCell ref="G531:H531"/>
    <mergeCell ref="B532:B534"/>
    <mergeCell ref="K532:P532"/>
    <mergeCell ref="K533:P533"/>
    <mergeCell ref="K534:P534"/>
    <mergeCell ref="K535:P535"/>
    <mergeCell ref="S549:Z549"/>
    <mergeCell ref="AC549:AI549"/>
    <mergeCell ref="L515:O515"/>
    <mergeCell ref="P515:S515"/>
    <mergeCell ref="X515:X516"/>
    <mergeCell ref="Y515:Y516"/>
    <mergeCell ref="B516:C516"/>
    <mergeCell ref="B529:H529"/>
    <mergeCell ref="W529:X529"/>
    <mergeCell ref="CR532:DJ542"/>
    <mergeCell ref="CK533:CP533"/>
    <mergeCell ref="CK534:CP534"/>
    <mergeCell ref="DX533:EC533"/>
    <mergeCell ref="DX534:EC534"/>
    <mergeCell ref="EP549:EV549"/>
    <mergeCell ref="CG532:CH543"/>
    <mergeCell ref="DO532:DO534"/>
    <mergeCell ref="DP532:DP534"/>
    <mergeCell ref="DQ532:DQ534"/>
    <mergeCell ref="DR532:DS543"/>
    <mergeCell ref="DT532:DU543"/>
    <mergeCell ref="EE532:EW542"/>
    <mergeCell ref="C532:C534"/>
    <mergeCell ref="D532:D534"/>
    <mergeCell ref="E532:F543"/>
    <mergeCell ref="G532:H543"/>
    <mergeCell ref="B535:B537"/>
    <mergeCell ref="C535:C537"/>
    <mergeCell ref="D535:D537"/>
    <mergeCell ref="D557:AK557"/>
    <mergeCell ref="AO557:AP557"/>
    <mergeCell ref="AQ557:BX557"/>
    <mergeCell ref="CB557:CC557"/>
    <mergeCell ref="CD557:DK557"/>
    <mergeCell ref="DO557:DP557"/>
    <mergeCell ref="DQ557:EX557"/>
    <mergeCell ref="B557:C557"/>
    <mergeCell ref="B558:C558"/>
    <mergeCell ref="D558:AK558"/>
    <mergeCell ref="AO558:AP558"/>
    <mergeCell ref="AQ558:BX558"/>
    <mergeCell ref="CB558:CC558"/>
    <mergeCell ref="CD558:DK558"/>
    <mergeCell ref="DC549:DI549"/>
    <mergeCell ref="EF549:EM549"/>
    <mergeCell ref="A547:P547"/>
    <mergeCell ref="AN547:BC547"/>
    <mergeCell ref="CA547:CP547"/>
    <mergeCell ref="DN547:EC547"/>
    <mergeCell ref="BF549:BM549"/>
    <mergeCell ref="BP549:BV549"/>
    <mergeCell ref="CS549:CZ549"/>
    <mergeCell ref="B552:AK552"/>
    <mergeCell ref="AO552:BX552"/>
    <mergeCell ref="CB552:DK552"/>
    <mergeCell ref="DO552:EX552"/>
    <mergeCell ref="AO553:BX553"/>
    <mergeCell ref="CB553:DK553"/>
    <mergeCell ref="DO553:EX553"/>
    <mergeCell ref="CB556:DK556"/>
    <mergeCell ref="DO556:EX556"/>
    <mergeCell ref="B553:AK553"/>
    <mergeCell ref="B554:AK554"/>
    <mergeCell ref="AO554:BX554"/>
    <mergeCell ref="CB554:DK554"/>
    <mergeCell ref="DO554:EX554"/>
    <mergeCell ref="B556:AK556"/>
    <mergeCell ref="AO556:BX556"/>
    <mergeCell ref="DO558:DP558"/>
    <mergeCell ref="DQ558:EX558"/>
    <mergeCell ref="DO560:DP560"/>
    <mergeCell ref="DQ560:EX560"/>
    <mergeCell ref="CX565:CX566"/>
    <mergeCell ref="CY565:CY566"/>
    <mergeCell ref="BW565:BX565"/>
    <mergeCell ref="CB565:CC565"/>
    <mergeCell ref="CD565:CG565"/>
    <mergeCell ref="CH565:CK565"/>
    <mergeCell ref="CL565:CO565"/>
    <mergeCell ref="CP565:CS565"/>
    <mergeCell ref="CT565:CW565"/>
    <mergeCell ref="CB566:CC566"/>
    <mergeCell ref="CZ565:DC565"/>
    <mergeCell ref="DD565:DG565"/>
    <mergeCell ref="DH565:DI565"/>
    <mergeCell ref="DJ565:DK565"/>
    <mergeCell ref="DO565:DP565"/>
    <mergeCell ref="DQ565:DT565"/>
    <mergeCell ref="DU565:DX565"/>
    <mergeCell ref="DO567:DO575"/>
    <mergeCell ref="DO580:DO581"/>
    <mergeCell ref="DP580:DP581"/>
    <mergeCell ref="DQ580:DQ581"/>
    <mergeCell ref="DW579:EC579"/>
    <mergeCell ref="DX580:EC580"/>
    <mergeCell ref="CR581:DJ581"/>
    <mergeCell ref="DR581:DS581"/>
    <mergeCell ref="DT581:DU581"/>
    <mergeCell ref="DX581:EC581"/>
    <mergeCell ref="EE581:EW581"/>
    <mergeCell ref="DY565:EB565"/>
    <mergeCell ref="EC565:EF565"/>
    <mergeCell ref="DO579:DU579"/>
    <mergeCell ref="EE579:EI579"/>
    <mergeCell ref="EJ579:EK579"/>
    <mergeCell ref="EO579:EP579"/>
    <mergeCell ref="DR580:DU580"/>
    <mergeCell ref="DX582:EC582"/>
    <mergeCell ref="D559:AK559"/>
    <mergeCell ref="AO559:AP559"/>
    <mergeCell ref="AQ559:BX559"/>
    <mergeCell ref="CB559:CC559"/>
    <mergeCell ref="CD559:DK559"/>
    <mergeCell ref="DO559:DP559"/>
    <mergeCell ref="DQ559:EX559"/>
    <mergeCell ref="B559:C559"/>
    <mergeCell ref="B560:C560"/>
    <mergeCell ref="D560:AK560"/>
    <mergeCell ref="AO560:AP560"/>
    <mergeCell ref="AQ560:BX560"/>
    <mergeCell ref="CB560:CC560"/>
    <mergeCell ref="CD560:DK560"/>
    <mergeCell ref="D561:AK561"/>
    <mergeCell ref="AO561:AP561"/>
    <mergeCell ref="AQ561:BX561"/>
    <mergeCell ref="CB561:CC561"/>
    <mergeCell ref="CD561:DK561"/>
    <mergeCell ref="DO561:DP561"/>
    <mergeCell ref="DQ561:EX561"/>
    <mergeCell ref="DO562:DP562"/>
    <mergeCell ref="DQ562:EX562"/>
    <mergeCell ref="B561:C561"/>
    <mergeCell ref="B562:C562"/>
    <mergeCell ref="D562:AK562"/>
    <mergeCell ref="AO562:AP562"/>
    <mergeCell ref="AQ562:BX562"/>
    <mergeCell ref="CB562:CC562"/>
    <mergeCell ref="CD562:DK562"/>
    <mergeCell ref="B565:C565"/>
    <mergeCell ref="D565:G565"/>
    <mergeCell ref="H565:K565"/>
    <mergeCell ref="L565:O565"/>
    <mergeCell ref="P565:S565"/>
    <mergeCell ref="X565:X566"/>
    <mergeCell ref="Y565:Y566"/>
    <mergeCell ref="B566:C566"/>
    <mergeCell ref="EG565:EJ565"/>
    <mergeCell ref="EK565:EK566"/>
    <mergeCell ref="EL565:EL566"/>
    <mergeCell ref="EM565:EP565"/>
    <mergeCell ref="EQ565:ET565"/>
    <mergeCell ref="EU565:EV565"/>
    <mergeCell ref="EW565:EX565"/>
    <mergeCell ref="DO566:DP566"/>
    <mergeCell ref="T565:W565"/>
    <mergeCell ref="Z565:AC565"/>
    <mergeCell ref="AD565:AG565"/>
    <mergeCell ref="AH565:AI565"/>
    <mergeCell ref="AJ565:AK565"/>
    <mergeCell ref="AO565:AP565"/>
    <mergeCell ref="AQ565:AT565"/>
    <mergeCell ref="AO566:AP566"/>
  </mergeCells>
  <conditionalFormatting sqref="A1:EY599">
    <cfRule type="cellIs" dxfId="16" priority="1" operator="equal">
      <formula>0</formula>
    </cfRule>
  </conditionalFormatting>
  <conditionalFormatting sqref="X1:AK501 X505:AK505 X513:X528 Y513:AJ530 AK513:AK551 X530 X543:Z548 AA543:AJ551 X550:Z551 X555:Z555 AA555:AJ555 AK555 X563:Z578 AA563:AJ580 AK563:AK599 Y579:Z579 X580:Z580 X593:Z598 AA593:AJ599">
    <cfRule type="cellIs" dxfId="16" priority="2" operator="between">
      <formula>1</formula>
      <formula>100</formula>
    </cfRule>
  </conditionalFormatting>
  <conditionalFormatting sqref="B1:P546 Q1:W599 X67:Y75 X117:AA125 X167:Z175 X217:AK225 X267:AK275 X317:Z325 X467:AA475 X517:AK525 B548:P596 X567:AK575 B598:P599">
    <cfRule type="cellIs" dxfId="26" priority="3" operator="lessThanOrEqual">
      <formula>69</formula>
    </cfRule>
  </conditionalFormatting>
  <conditionalFormatting sqref="AQ1:BJ501 BK67:BK75 BK117:BM125 BK167:BK175 BK217:BV225 BK267:BN275 BK417:BK425 BK467:BO475 AQ505:BJ505 AQ507:AU528 AV507:BC546 BD507:BJ551 BK517:BX525 AQ530:AU546 AQ548:BC551 AQ555:BJ555 AQ557:AU578 AV557:BC596 BD557:BJ599 BK567:BO575 AQ580:AU596 AQ598:BC599">
    <cfRule type="cellIs" dxfId="26" priority="4" operator="lessThanOrEqual">
      <formula>69</formula>
    </cfRule>
  </conditionalFormatting>
  <conditionalFormatting sqref="BK1:BX501 BK505:BX505 BK513:BK528 BL513:BW530 BX513:BX551 BK530 BK543:BM548 BN543:BW551 BK550:BM551 BK555:BM555 BN555:BW555 BX555 BK563:BM578 BN563:BW580 BX563:BX599 BL579:BM579 BK580:BM580 BK593:BM598 BN593:BW599">
    <cfRule type="cellIs" dxfId="16" priority="5" operator="between">
      <formula>1</formula>
      <formula>100</formula>
    </cfRule>
  </conditionalFormatting>
  <conditionalFormatting sqref="CD1:CW501 CX117:DA125 CX167:CY175 DW179:EC192 DQ180:DU193 EE181:EJ192 CX217:CX225 CX267:DF275 CX317:CX325 CX367:CX375 CX417:CY425 CX467:DH475 CD505:CW505 CD507:CH528 CI507:CP546 CQ507:CW551 CX517:DK525 CD530:CH546 CD548:CP551 CD555:CW555 CD557:CH578 CI557:CP596 CQ557:CW599 CX567:DH575 CD580:CH596 CD598:CP599">
    <cfRule type="cellIs" dxfId="26" priority="6" operator="lessThanOrEqual">
      <formula>69</formula>
    </cfRule>
  </conditionalFormatting>
  <conditionalFormatting sqref="CX1:DK501 CX505:DK505 CX513:CX528 CY513:DJ530 DK513:DK551 CX530 CX543:CZ548 DA543:DJ551 CX550:CZ551 CX555:DK555 CX563:CX578 CY563:DJ580 DK563:DK599 CX580 CX593:CZ598 DA593:DJ599">
    <cfRule type="cellIs" dxfId="16" priority="7" operator="between">
      <formula>1</formula>
      <formula>100</formula>
    </cfRule>
  </conditionalFormatting>
  <conditionalFormatting sqref="EK1:EV151 EW1:EX151 EK155:EV155 EW155:EX155 EK163:EK178 EL163:EU180 EV163:EX180 EK180 EX181 EX182:EX192 EK193:EK198 EL193:EU501 EV193:EX501 EK200:EK501 EK505:EX505 EK513:EK528 EL513:EW530 EX513:EX551 EK530 EK543:EM548 EN543:EW551 EK550:EM551 EK555:EM555 EN555:EW555 EX555 EK563:EM578 EN563:EW580 EX563:EX599 EL579:EM579 EK580:EM580 EK593:EM598 EN593:EW599">
    <cfRule type="cellIs" dxfId="16" priority="8" operator="lessThanOrEqual">
      <formula>69</formula>
    </cfRule>
  </conditionalFormatting>
  <conditionalFormatting sqref="DQ1:EJ151 EK117:EX125 DQ155:EJ155 DQ157:DS178 DT157:EJ178 DV179:EJ179 DQ180:DS196 DT180:EJ196 EB197:EJ197 DQ198:DS501 DT198:EJ501 DQ505:EJ505 DQ507:DU528 DV507:EC546 ED507:EJ551 EK517:EX525 DQ530:DU546 DQ548:EC551 DQ555:EJ555 DQ557:DU578 DV557:EC596 ED557:EJ599 DQ580:DU596 DQ598:EC599">
    <cfRule type="cellIs" dxfId="26" priority="9" operator="between">
      <formula>1</formula>
      <formula>69</formula>
    </cfRule>
  </conditionalFormatting>
  <printOptions horizontalCentered="1"/>
  <pageMargins bottom="0.75" footer="0.0" header="0.0" left="0.4925373134328358" right="0.4925373134328358" top="0.75"/>
  <pageSetup orientation="landscape" pageOrder="overThenDown"/>
  <drawing r:id="rId1"/>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sheetViews>
  <sheetFormatPr customHeight="1" defaultColWidth="12.63" defaultRowHeight="15.75"/>
  <cols>
    <col customWidth="1" min="1" max="1" width="3.88"/>
    <col customWidth="1" min="2" max="2" width="19.88"/>
    <col customWidth="1" min="3" max="3" width="44.63"/>
    <col customWidth="1" min="4" max="4" width="21.13"/>
    <col customWidth="1" min="5" max="6" width="13.63"/>
    <col customWidth="1" min="7" max="8" width="12.13"/>
    <col customWidth="1" min="9" max="9" width="8.88"/>
    <col customWidth="1" min="10" max="10" width="21.88"/>
    <col customWidth="1" min="11" max="15" width="8.88"/>
    <col customWidth="1" min="16" max="16" width="20.13"/>
    <col customWidth="1" min="17" max="17" width="8.88"/>
    <col customWidth="1" min="18" max="22" width="15.38"/>
    <col customWidth="1" min="23" max="23" width="8.88"/>
    <col customWidth="1" min="24" max="24" width="22.88"/>
    <col customWidth="1" min="25" max="25" width="8.88"/>
    <col customWidth="1" min="26" max="26" width="11.13"/>
    <col customWidth="1" min="27" max="27" width="8.88"/>
    <col customWidth="1" min="28" max="28" width="11.38"/>
    <col customWidth="1" min="29" max="29" width="15.13"/>
    <col customWidth="1" min="30" max="33" width="12.13"/>
    <col customWidth="1" min="34" max="35" width="16.63"/>
    <col customWidth="1" min="36" max="37" width="17.63"/>
    <col customWidth="1" min="38" max="40" width="3.88"/>
    <col customWidth="1" min="41" max="41" width="22.38"/>
    <col customWidth="1" min="42" max="42" width="49.88"/>
    <col customWidth="1" min="43" max="43" width="21.88"/>
    <col customWidth="1" min="44" max="48" width="12.63"/>
    <col customWidth="1" min="49" max="49" width="21.63"/>
    <col customWidth="1" min="50" max="62" width="12.63"/>
    <col customWidth="1" min="63" max="63" width="16.13"/>
    <col customWidth="1" min="64" max="72" width="12.63"/>
    <col customWidth="1" min="73" max="74" width="18.63"/>
    <col customWidth="1" min="75" max="76" width="19.63"/>
    <col customWidth="1" min="77" max="79" width="3.88"/>
    <col customWidth="1" min="80" max="80" width="21.13"/>
    <col customWidth="1" min="81" max="81" width="47.63"/>
    <col customWidth="1" min="82" max="82" width="20.38"/>
    <col customWidth="1" min="83" max="87" width="12.63"/>
    <col customWidth="1" min="88" max="88" width="21.63"/>
    <col customWidth="1" min="89" max="101" width="12.63"/>
    <col customWidth="1" min="102" max="102" width="16.88"/>
    <col customWidth="1" min="103" max="111" width="12.63"/>
    <col customWidth="1" min="112" max="113" width="16.63"/>
    <col customWidth="1" min="114" max="115" width="19.88"/>
    <col customWidth="1" min="116" max="118" width="3.88"/>
    <col customWidth="1" min="119" max="119" width="21.38"/>
    <col customWidth="1" min="120" max="120" width="44.38"/>
    <col customWidth="1" min="121" max="121" width="24.38"/>
    <col customWidth="1" min="122" max="126" width="12.63"/>
    <col customWidth="1" min="127" max="127" width="20.88"/>
    <col customWidth="1" min="128" max="140" width="12.63"/>
    <col customWidth="1" min="141" max="141" width="17.88"/>
    <col customWidth="1" min="142" max="150" width="12.63"/>
    <col customWidth="1" min="151" max="152" width="16.63"/>
    <col customWidth="1" min="153" max="154" width="19.13"/>
    <col customWidth="1" min="155" max="155" width="3.88"/>
  </cols>
  <sheetData>
    <row r="1">
      <c r="A1" s="620"/>
      <c r="B1" s="621"/>
      <c r="C1" s="621"/>
      <c r="D1" s="621"/>
      <c r="E1" s="621"/>
      <c r="F1" s="621"/>
      <c r="G1" s="621"/>
      <c r="H1" s="621"/>
      <c r="I1" s="621"/>
      <c r="J1" s="621"/>
      <c r="K1" s="621"/>
      <c r="L1" s="621"/>
      <c r="M1" s="621"/>
      <c r="N1" s="621"/>
      <c r="O1" s="621"/>
      <c r="P1" s="621"/>
      <c r="Q1" s="621"/>
      <c r="R1" s="621"/>
      <c r="S1" s="621"/>
      <c r="T1" s="621"/>
      <c r="U1" s="621"/>
      <c r="V1" s="621"/>
      <c r="W1" s="621"/>
      <c r="X1" s="621"/>
      <c r="Y1" s="621"/>
      <c r="Z1" s="621"/>
      <c r="AA1" s="621"/>
      <c r="AB1" s="621"/>
      <c r="AC1" s="621"/>
      <c r="AD1" s="621"/>
      <c r="AE1" s="621"/>
      <c r="AF1" s="621"/>
      <c r="AG1" s="621"/>
      <c r="AH1" s="621"/>
      <c r="AI1" s="621"/>
      <c r="AJ1" s="621"/>
      <c r="AK1" s="621"/>
      <c r="AL1" s="622"/>
      <c r="AM1" s="623"/>
      <c r="AN1" s="620"/>
      <c r="AO1" s="621"/>
      <c r="AP1" s="621"/>
      <c r="AQ1" s="621"/>
      <c r="AR1" s="621"/>
      <c r="AS1" s="621"/>
      <c r="AT1" s="621"/>
      <c r="AU1" s="621"/>
      <c r="AV1" s="621"/>
      <c r="AW1" s="621"/>
      <c r="AX1" s="621"/>
      <c r="AY1" s="621"/>
      <c r="AZ1" s="621"/>
      <c r="BA1" s="621"/>
      <c r="BB1" s="621"/>
      <c r="BC1" s="621"/>
      <c r="BD1" s="621"/>
      <c r="BE1" s="621"/>
      <c r="BF1" s="621"/>
      <c r="BG1" s="621"/>
      <c r="BH1" s="621"/>
      <c r="BI1" s="621"/>
      <c r="BJ1" s="621"/>
      <c r="BK1" s="621"/>
      <c r="BL1" s="621"/>
      <c r="BM1" s="621"/>
      <c r="BN1" s="621"/>
      <c r="BO1" s="621"/>
      <c r="BP1" s="621"/>
      <c r="BQ1" s="621"/>
      <c r="BR1" s="621"/>
      <c r="BS1" s="621"/>
      <c r="BT1" s="621"/>
      <c r="BU1" s="621"/>
      <c r="BV1" s="621"/>
      <c r="BW1" s="621"/>
      <c r="BX1" s="621"/>
      <c r="BY1" s="622"/>
      <c r="BZ1" s="623"/>
      <c r="CA1" s="620"/>
      <c r="CB1" s="621"/>
      <c r="CC1" s="621"/>
      <c r="CD1" s="621"/>
      <c r="CE1" s="621"/>
      <c r="CF1" s="621"/>
      <c r="CG1" s="621"/>
      <c r="CH1" s="621"/>
      <c r="CI1" s="621"/>
      <c r="CJ1" s="621"/>
      <c r="CK1" s="621"/>
      <c r="CL1" s="621"/>
      <c r="CM1" s="621"/>
      <c r="CN1" s="621"/>
      <c r="CO1" s="621"/>
      <c r="CP1" s="621"/>
      <c r="CQ1" s="621"/>
      <c r="CR1" s="621"/>
      <c r="CS1" s="621"/>
      <c r="CT1" s="621"/>
      <c r="CU1" s="621"/>
      <c r="CV1" s="621"/>
      <c r="CW1" s="621"/>
      <c r="CX1" s="621"/>
      <c r="CY1" s="621"/>
      <c r="CZ1" s="621"/>
      <c r="DA1" s="621"/>
      <c r="DB1" s="621"/>
      <c r="DC1" s="621"/>
      <c r="DD1" s="621"/>
      <c r="DE1" s="621"/>
      <c r="DF1" s="621"/>
      <c r="DG1" s="621"/>
      <c r="DH1" s="621"/>
      <c r="DI1" s="621"/>
      <c r="DJ1" s="621"/>
      <c r="DK1" s="621"/>
      <c r="DL1" s="622"/>
      <c r="DM1" s="623"/>
      <c r="DN1" s="620"/>
      <c r="DO1" s="621"/>
      <c r="DP1" s="621"/>
      <c r="DQ1" s="621"/>
      <c r="DR1" s="621"/>
      <c r="DS1" s="621"/>
      <c r="DT1" s="621"/>
      <c r="DU1" s="621"/>
      <c r="DV1" s="621"/>
      <c r="DW1" s="621"/>
      <c r="DX1" s="621"/>
      <c r="DY1" s="621"/>
      <c r="DZ1" s="621"/>
      <c r="EA1" s="621"/>
      <c r="EB1" s="621"/>
      <c r="EC1" s="621"/>
      <c r="ED1" s="621"/>
      <c r="EE1" s="621"/>
      <c r="EF1" s="621"/>
      <c r="EG1" s="621"/>
      <c r="EH1" s="621"/>
      <c r="EI1" s="621"/>
      <c r="EJ1" s="621"/>
      <c r="EK1" s="621"/>
      <c r="EL1" s="621"/>
      <c r="EM1" s="621"/>
      <c r="EN1" s="621"/>
      <c r="EO1" s="621"/>
      <c r="EP1" s="621"/>
      <c r="EQ1" s="621"/>
      <c r="ER1" s="621"/>
      <c r="ES1" s="621"/>
      <c r="ET1" s="621"/>
      <c r="EU1" s="621"/>
      <c r="EV1" s="621"/>
      <c r="EW1" s="621"/>
      <c r="EX1" s="621"/>
      <c r="EY1" s="622"/>
    </row>
    <row r="2">
      <c r="A2" s="624"/>
      <c r="B2" s="625" t="s">
        <v>1003</v>
      </c>
      <c r="AL2" s="626"/>
      <c r="AM2" s="626"/>
      <c r="AN2" s="627"/>
      <c r="AO2" s="625" t="s">
        <v>1003</v>
      </c>
      <c r="BY2" s="626"/>
      <c r="BZ2" s="626"/>
      <c r="CA2" s="627"/>
      <c r="CB2" s="625" t="s">
        <v>1003</v>
      </c>
      <c r="DL2" s="626"/>
      <c r="DM2" s="626"/>
      <c r="DN2" s="627"/>
      <c r="DO2" s="625" t="s">
        <v>1003</v>
      </c>
      <c r="EY2" s="626"/>
    </row>
    <row r="3">
      <c r="A3" s="628"/>
      <c r="B3" s="629" t="s">
        <v>1004</v>
      </c>
      <c r="AL3" s="630"/>
      <c r="AM3" s="629"/>
      <c r="AN3" s="628"/>
      <c r="AO3" s="629" t="s">
        <v>1004</v>
      </c>
      <c r="BY3" s="630"/>
      <c r="BZ3" s="629"/>
      <c r="CA3" s="628"/>
      <c r="CB3" s="629" t="s">
        <v>1004</v>
      </c>
      <c r="DL3" s="630"/>
      <c r="DM3" s="629"/>
      <c r="DN3" s="628"/>
      <c r="DO3" s="629" t="s">
        <v>1004</v>
      </c>
      <c r="EY3" s="630"/>
    </row>
    <row r="4">
      <c r="A4" s="628"/>
      <c r="B4" s="631" t="s">
        <v>1005</v>
      </c>
      <c r="AL4" s="632"/>
      <c r="AM4" s="631"/>
      <c r="AN4" s="628"/>
      <c r="AO4" s="631" t="s">
        <v>1005</v>
      </c>
      <c r="BY4" s="632"/>
      <c r="BZ4" s="631"/>
      <c r="CA4" s="628"/>
      <c r="CB4" s="631" t="s">
        <v>1005</v>
      </c>
      <c r="DL4" s="632"/>
      <c r="DM4" s="631"/>
      <c r="DN4" s="628"/>
      <c r="DO4" s="631" t="s">
        <v>1005</v>
      </c>
      <c r="EY4" s="632"/>
    </row>
    <row r="5">
      <c r="A5" s="628"/>
      <c r="B5" s="633"/>
      <c r="C5" s="633"/>
      <c r="D5" s="633"/>
      <c r="E5" s="633"/>
      <c r="F5" s="633"/>
      <c r="G5" s="633"/>
      <c r="H5" s="633"/>
      <c r="I5" s="633"/>
      <c r="J5" s="633"/>
      <c r="K5" s="633"/>
      <c r="L5" s="633"/>
      <c r="M5" s="633"/>
      <c r="N5" s="633"/>
      <c r="O5" s="633"/>
      <c r="P5" s="633"/>
      <c r="Q5" s="633"/>
      <c r="R5" s="633"/>
      <c r="S5" s="633"/>
      <c r="T5" s="633"/>
      <c r="U5" s="633"/>
      <c r="V5" s="633"/>
      <c r="W5" s="633"/>
      <c r="X5" s="633"/>
      <c r="Y5" s="633"/>
      <c r="Z5" s="633"/>
      <c r="AA5" s="633"/>
      <c r="AB5" s="633"/>
      <c r="AC5" s="633"/>
      <c r="AD5" s="633"/>
      <c r="AE5" s="633"/>
      <c r="AF5" s="633"/>
      <c r="AG5" s="633"/>
      <c r="AH5" s="633"/>
      <c r="AI5" s="633"/>
      <c r="AJ5" s="633"/>
      <c r="AK5" s="633"/>
      <c r="AL5" s="632"/>
      <c r="AM5" s="631"/>
      <c r="AN5" s="628"/>
      <c r="AO5" s="633"/>
      <c r="AP5" s="633"/>
      <c r="AQ5" s="633"/>
      <c r="AR5" s="633"/>
      <c r="AS5" s="633"/>
      <c r="AT5" s="633"/>
      <c r="AU5" s="633"/>
      <c r="AV5" s="633"/>
      <c r="AW5" s="633"/>
      <c r="AX5" s="633"/>
      <c r="AY5" s="633"/>
      <c r="AZ5" s="633"/>
      <c r="BA5" s="633"/>
      <c r="BB5" s="633"/>
      <c r="BC5" s="633"/>
      <c r="BD5" s="633"/>
      <c r="BE5" s="633"/>
      <c r="BF5" s="633"/>
      <c r="BG5" s="633"/>
      <c r="BH5" s="633"/>
      <c r="BI5" s="633"/>
      <c r="BJ5" s="633"/>
      <c r="BK5" s="633"/>
      <c r="BL5" s="633"/>
      <c r="BM5" s="633"/>
      <c r="BN5" s="633"/>
      <c r="BO5" s="633"/>
      <c r="BP5" s="633"/>
      <c r="BQ5" s="633"/>
      <c r="BR5" s="633"/>
      <c r="BS5" s="633"/>
      <c r="BT5" s="633"/>
      <c r="BU5" s="633"/>
      <c r="BV5" s="633"/>
      <c r="BW5" s="633"/>
      <c r="BX5" s="633"/>
      <c r="BY5" s="632"/>
      <c r="BZ5" s="631"/>
      <c r="CA5" s="628"/>
      <c r="CB5" s="633"/>
      <c r="CC5" s="633"/>
      <c r="CD5" s="633"/>
      <c r="CE5" s="633"/>
      <c r="CF5" s="633"/>
      <c r="CG5" s="633"/>
      <c r="CH5" s="633"/>
      <c r="CI5" s="633"/>
      <c r="CJ5" s="633"/>
      <c r="CK5" s="633"/>
      <c r="CL5" s="633"/>
      <c r="CM5" s="633"/>
      <c r="CN5" s="633"/>
      <c r="CO5" s="633"/>
      <c r="CP5" s="633"/>
      <c r="CQ5" s="633"/>
      <c r="CR5" s="633"/>
      <c r="CS5" s="633"/>
      <c r="CT5" s="633"/>
      <c r="CU5" s="633"/>
      <c r="CV5" s="633"/>
      <c r="CW5" s="633"/>
      <c r="CX5" s="633"/>
      <c r="CY5" s="633"/>
      <c r="CZ5" s="633"/>
      <c r="DA5" s="633"/>
      <c r="DB5" s="633"/>
      <c r="DC5" s="633"/>
      <c r="DD5" s="633"/>
      <c r="DE5" s="633"/>
      <c r="DF5" s="633"/>
      <c r="DG5" s="633"/>
      <c r="DH5" s="633"/>
      <c r="DI5" s="633"/>
      <c r="DJ5" s="633"/>
      <c r="DK5" s="633"/>
      <c r="DL5" s="632"/>
      <c r="DM5" s="631"/>
      <c r="DN5" s="628"/>
      <c r="DO5" s="633"/>
      <c r="DP5" s="633"/>
      <c r="DQ5" s="633"/>
      <c r="DR5" s="633"/>
      <c r="DS5" s="633"/>
      <c r="DT5" s="633"/>
      <c r="DU5" s="633"/>
      <c r="DV5" s="633"/>
      <c r="DW5" s="633"/>
      <c r="DX5" s="633"/>
      <c r="DY5" s="633"/>
      <c r="DZ5" s="633"/>
      <c r="EA5" s="633"/>
      <c r="EB5" s="633"/>
      <c r="EC5" s="633"/>
      <c r="ED5" s="633"/>
      <c r="EE5" s="633"/>
      <c r="EF5" s="633"/>
      <c r="EG5" s="633"/>
      <c r="EH5" s="633"/>
      <c r="EI5" s="633"/>
      <c r="EJ5" s="633"/>
      <c r="EK5" s="633"/>
      <c r="EL5" s="633"/>
      <c r="EM5" s="633"/>
      <c r="EN5" s="633"/>
      <c r="EO5" s="633"/>
      <c r="EP5" s="633"/>
      <c r="EQ5" s="633"/>
      <c r="ER5" s="633"/>
      <c r="ES5" s="633"/>
      <c r="ET5" s="633"/>
      <c r="EU5" s="633"/>
      <c r="EV5" s="633"/>
      <c r="EW5" s="633"/>
      <c r="EX5" s="633"/>
      <c r="EY5" s="632"/>
    </row>
    <row r="6">
      <c r="A6" s="628"/>
      <c r="B6" s="634" t="s">
        <v>1006</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2"/>
      <c r="AL6" s="635"/>
      <c r="AM6" s="636"/>
      <c r="AN6" s="628"/>
      <c r="AO6" s="634" t="s">
        <v>1006</v>
      </c>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2"/>
      <c r="BY6" s="635"/>
      <c r="BZ6" s="636"/>
      <c r="CA6" s="628"/>
      <c r="CB6" s="634" t="s">
        <v>1006</v>
      </c>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2"/>
      <c r="DL6" s="635"/>
      <c r="DM6" s="636"/>
      <c r="DN6" s="628"/>
      <c r="DO6" s="634" t="s">
        <v>1006</v>
      </c>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2"/>
      <c r="EY6" s="635"/>
    </row>
    <row r="7">
      <c r="A7" s="628"/>
      <c r="B7" s="637" t="s">
        <v>43</v>
      </c>
      <c r="C7" s="12"/>
      <c r="D7" s="638" t="str">
        <f>'3A 2025-2026 REPORTE CALIFICACI'!E7</f>
        <v>2025-2026</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6"/>
      <c r="AL7" s="639"/>
      <c r="AM7" s="640"/>
      <c r="AN7" s="628"/>
      <c r="AO7" s="637" t="s">
        <v>43</v>
      </c>
      <c r="AP7" s="12"/>
      <c r="AQ7" s="638" t="str">
        <f>'3A 2025-2026 REPORTE CALIFICACI'!E7</f>
        <v>2025-2026</v>
      </c>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6"/>
      <c r="BY7" s="639"/>
      <c r="BZ7" s="640"/>
      <c r="CA7" s="628"/>
      <c r="CB7" s="637" t="s">
        <v>43</v>
      </c>
      <c r="CC7" s="12"/>
      <c r="CD7" s="638" t="str">
        <f>'3A 2025-2026 REPORTE CALIFICACI'!E7</f>
        <v>2025-2026</v>
      </c>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6"/>
      <c r="DL7" s="639"/>
      <c r="DM7" s="640"/>
      <c r="DN7" s="628"/>
      <c r="DO7" s="637" t="s">
        <v>43</v>
      </c>
      <c r="DP7" s="12"/>
      <c r="DQ7" s="638" t="str">
        <f>'3A 2025-2026 REPORTE CALIFICACI'!E7</f>
        <v>2025-2026</v>
      </c>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6"/>
      <c r="EY7" s="639"/>
    </row>
    <row r="8">
      <c r="A8" s="628"/>
      <c r="B8" s="641" t="s">
        <v>1007</v>
      </c>
      <c r="C8" s="12"/>
      <c r="D8" s="638" t="str">
        <f>'3A 2025-2026 REPORTE CALIFICACI'!D11</f>
        <v>Jadiel De Jesús Acosta Peña</v>
      </c>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6"/>
      <c r="AL8" s="639"/>
      <c r="AM8" s="640"/>
      <c r="AN8" s="628"/>
      <c r="AO8" s="641" t="s">
        <v>1007</v>
      </c>
      <c r="AP8" s="12"/>
      <c r="AQ8" s="638" t="str">
        <f>'3A 2025-2026 REPORTE CALIFICACI'!D12</f>
        <v>Daniel  Elía Almonte Martínez</v>
      </c>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6"/>
      <c r="BY8" s="639"/>
      <c r="BZ8" s="640"/>
      <c r="CA8" s="628"/>
      <c r="CB8" s="641" t="s">
        <v>1007</v>
      </c>
      <c r="CC8" s="12"/>
      <c r="CD8" s="638" t="str">
        <f>'3A 2025-2026 REPORTE CALIFICACI'!D13</f>
        <v>Isaac  Ángeles Liriano</v>
      </c>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6"/>
      <c r="DL8" s="639"/>
      <c r="DM8" s="640"/>
      <c r="DN8" s="628"/>
      <c r="DO8" s="641" t="s">
        <v>1007</v>
      </c>
      <c r="DP8" s="12"/>
      <c r="DQ8" s="638" t="str">
        <f>'3A 2025-2026 REPORTE CALIFICACI'!D14</f>
        <v>Melaniee  Aquino  Estrella</v>
      </c>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6"/>
      <c r="EY8" s="639"/>
    </row>
    <row r="9">
      <c r="A9" s="628"/>
      <c r="B9" s="641" t="s">
        <v>1008</v>
      </c>
      <c r="C9" s="12"/>
      <c r="D9" s="638">
        <f>'3A 2025-2026 REPORTE CALIFICACI'!A11</f>
        <v>1</v>
      </c>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6"/>
      <c r="AL9" s="639"/>
      <c r="AM9" s="640"/>
      <c r="AN9" s="628"/>
      <c r="AO9" s="641" t="s">
        <v>1008</v>
      </c>
      <c r="AP9" s="12"/>
      <c r="AQ9" s="638">
        <f>'3A 2025-2026 REPORTE CALIFICACI'!A12</f>
        <v>2</v>
      </c>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6"/>
      <c r="BY9" s="639"/>
      <c r="BZ9" s="640"/>
      <c r="CA9" s="628"/>
      <c r="CB9" s="641" t="s">
        <v>1008</v>
      </c>
      <c r="CC9" s="12"/>
      <c r="CD9" s="638">
        <f>'3A 2025-2026 REPORTE CALIFICACI'!A13</f>
        <v>3</v>
      </c>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6"/>
      <c r="DL9" s="639"/>
      <c r="DM9" s="640"/>
      <c r="DN9" s="628"/>
      <c r="DO9" s="641" t="s">
        <v>1008</v>
      </c>
      <c r="DP9" s="12"/>
      <c r="DQ9" s="638">
        <f>'3A 2025-2026 REPORTE CALIFICACI'!A14</f>
        <v>4</v>
      </c>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6"/>
      <c r="EY9" s="639"/>
    </row>
    <row r="10">
      <c r="A10" s="628"/>
      <c r="B10" s="641" t="s">
        <v>1009</v>
      </c>
      <c r="C10" s="12"/>
      <c r="D10" s="638">
        <f>'3A 2025-2026 REPORTE CALIFICACI'!C12</f>
        <v>6954636</v>
      </c>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6"/>
      <c r="AL10" s="639"/>
      <c r="AM10" s="640"/>
      <c r="AN10" s="628"/>
      <c r="AO10" s="641" t="s">
        <v>1009</v>
      </c>
      <c r="AP10" s="12"/>
      <c r="AQ10" s="638">
        <f>'3A 2025-2026 REPORTE CALIFICACI'!C12</f>
        <v>6954636</v>
      </c>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6"/>
      <c r="BY10" s="639"/>
      <c r="BZ10" s="640"/>
      <c r="CA10" s="628"/>
      <c r="CB10" s="641" t="s">
        <v>1009</v>
      </c>
      <c r="CC10" s="12"/>
      <c r="CD10" s="638">
        <f>'3A 2025-2026 REPORTE CALIFICACI'!C13</f>
        <v>32743589</v>
      </c>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6"/>
      <c r="DL10" s="639"/>
      <c r="DM10" s="640"/>
      <c r="DN10" s="628"/>
      <c r="DO10" s="641" t="s">
        <v>1009</v>
      </c>
      <c r="DP10" s="12"/>
      <c r="DQ10" s="638">
        <f>'3A 2025-2026 REPORTE CALIFICACI'!C14</f>
        <v>32899338</v>
      </c>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6"/>
      <c r="EY10" s="639"/>
    </row>
    <row r="11">
      <c r="A11" s="628"/>
      <c r="B11" s="641" t="s">
        <v>1010</v>
      </c>
      <c r="C11" s="12"/>
      <c r="D11" s="638" t="str">
        <f>'3A 2025-2026 REPORTE CALIFICACI'!D5</f>
        <v>3A</v>
      </c>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6"/>
      <c r="AL11" s="639"/>
      <c r="AM11" s="640"/>
      <c r="AN11" s="628"/>
      <c r="AO11" s="641" t="s">
        <v>1010</v>
      </c>
      <c r="AP11" s="12"/>
      <c r="AQ11" s="638" t="str">
        <f>'3A 2025-2026 REPORTE CALIFICACI'!D5</f>
        <v>3A</v>
      </c>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6"/>
      <c r="BY11" s="639"/>
      <c r="BZ11" s="640"/>
      <c r="CA11" s="628"/>
      <c r="CB11" s="641" t="s">
        <v>1010</v>
      </c>
      <c r="CC11" s="12"/>
      <c r="CD11" s="638" t="str">
        <f>'3A 2025-2026 REPORTE CALIFICACI'!D5</f>
        <v>3A</v>
      </c>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6"/>
      <c r="DL11" s="639"/>
      <c r="DM11" s="640"/>
      <c r="DN11" s="628"/>
      <c r="DO11" s="641" t="s">
        <v>1010</v>
      </c>
      <c r="DP11" s="12"/>
      <c r="DQ11" s="638" t="str">
        <f>'3A 2025-2026 REPORTE CALIFICACI'!D5</f>
        <v>3A</v>
      </c>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6"/>
      <c r="EY11" s="639"/>
    </row>
    <row r="12">
      <c r="A12" s="628"/>
      <c r="B12" s="642" t="s">
        <v>977</v>
      </c>
      <c r="C12" s="12"/>
      <c r="D12" s="638" t="str">
        <f>'3A 2025-2026 REPORTE CALIFICACI'!E6</f>
        <v>MAYELIN GARCIA</v>
      </c>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6"/>
      <c r="AL12" s="639"/>
      <c r="AM12" s="640"/>
      <c r="AN12" s="628"/>
      <c r="AO12" s="642" t="s">
        <v>977</v>
      </c>
      <c r="AP12" s="12"/>
      <c r="AQ12" s="638" t="str">
        <f>'3A 2025-2026 REPORTE CALIFICACI'!E6</f>
        <v>MAYELIN GARCIA</v>
      </c>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6"/>
      <c r="BY12" s="639"/>
      <c r="BZ12" s="640"/>
      <c r="CA12" s="628"/>
      <c r="CB12" s="642" t="s">
        <v>977</v>
      </c>
      <c r="CC12" s="12"/>
      <c r="CD12" s="638" t="str">
        <f>'3A 2025-2026 REPORTE CALIFICACI'!E6</f>
        <v>MAYELIN GARCIA</v>
      </c>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6"/>
      <c r="DL12" s="639"/>
      <c r="DM12" s="640"/>
      <c r="DN12" s="628"/>
      <c r="DO12" s="642" t="s">
        <v>977</v>
      </c>
      <c r="DP12" s="12"/>
      <c r="DQ12" s="638" t="str">
        <f>'3A 2025-2026 REPORTE CALIFICACI'!E6</f>
        <v>MAYELIN GARCIA</v>
      </c>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6"/>
      <c r="EY12" s="639"/>
    </row>
    <row r="13">
      <c r="A13" s="628"/>
      <c r="B13" s="643"/>
      <c r="C13" s="643"/>
      <c r="D13" s="643"/>
      <c r="E13" s="643"/>
      <c r="F13" s="643"/>
      <c r="G13" s="643"/>
      <c r="H13" s="643"/>
      <c r="I13" s="643"/>
      <c r="J13" s="643"/>
      <c r="K13" s="643"/>
      <c r="L13" s="643"/>
      <c r="M13" s="643"/>
      <c r="N13" s="643"/>
      <c r="O13" s="643"/>
      <c r="P13" s="643"/>
      <c r="Q13" s="643"/>
      <c r="R13" s="643"/>
      <c r="S13" s="643"/>
      <c r="T13" s="643"/>
      <c r="U13" s="643"/>
      <c r="V13" s="643"/>
      <c r="W13" s="643"/>
      <c r="X13" s="643"/>
      <c r="Y13" s="643"/>
      <c r="Z13" s="643"/>
      <c r="AA13" s="643"/>
      <c r="AB13" s="643"/>
      <c r="AC13" s="643"/>
      <c r="AD13" s="643"/>
      <c r="AE13" s="643"/>
      <c r="AF13" s="643"/>
      <c r="AG13" s="643"/>
      <c r="AH13" s="643"/>
      <c r="AI13" s="643"/>
      <c r="AJ13" s="643"/>
      <c r="AK13" s="643"/>
      <c r="AL13" s="644"/>
      <c r="AM13" s="643"/>
      <c r="AN13" s="628"/>
      <c r="AO13" s="643"/>
      <c r="AP13" s="643"/>
      <c r="AQ13" s="643"/>
      <c r="AR13" s="643"/>
      <c r="AS13" s="643"/>
      <c r="AT13" s="643"/>
      <c r="AU13" s="643"/>
      <c r="AV13" s="643"/>
      <c r="AW13" s="643"/>
      <c r="AX13" s="643"/>
      <c r="AY13" s="643"/>
      <c r="AZ13" s="643"/>
      <c r="BA13" s="643"/>
      <c r="BB13" s="643"/>
      <c r="BC13" s="643"/>
      <c r="BD13" s="643"/>
      <c r="BE13" s="643"/>
      <c r="BF13" s="643"/>
      <c r="BG13" s="643"/>
      <c r="BH13" s="643"/>
      <c r="BI13" s="643"/>
      <c r="BJ13" s="643"/>
      <c r="BK13" s="643"/>
      <c r="BL13" s="643"/>
      <c r="BM13" s="643"/>
      <c r="BN13" s="643"/>
      <c r="BO13" s="643"/>
      <c r="BP13" s="643"/>
      <c r="BQ13" s="643"/>
      <c r="BR13" s="643"/>
      <c r="BS13" s="643"/>
      <c r="BT13" s="643"/>
      <c r="BU13" s="643"/>
      <c r="BV13" s="643"/>
      <c r="BW13" s="643"/>
      <c r="BX13" s="643"/>
      <c r="BY13" s="644"/>
      <c r="BZ13" s="643"/>
      <c r="CA13" s="628"/>
      <c r="CB13" s="643"/>
      <c r="CC13" s="643"/>
      <c r="CD13" s="643"/>
      <c r="CE13" s="643"/>
      <c r="CF13" s="643"/>
      <c r="CG13" s="643"/>
      <c r="CH13" s="643"/>
      <c r="CI13" s="643"/>
      <c r="CJ13" s="643"/>
      <c r="CK13" s="643"/>
      <c r="CL13" s="643"/>
      <c r="CM13" s="643"/>
      <c r="CN13" s="643"/>
      <c r="CO13" s="643"/>
      <c r="CP13" s="643"/>
      <c r="CQ13" s="643"/>
      <c r="CR13" s="643"/>
      <c r="CS13" s="643"/>
      <c r="CT13" s="643"/>
      <c r="CU13" s="643"/>
      <c r="CV13" s="643"/>
      <c r="CW13" s="643"/>
      <c r="CX13" s="643"/>
      <c r="CY13" s="643"/>
      <c r="CZ13" s="643"/>
      <c r="DA13" s="643"/>
      <c r="DB13" s="643"/>
      <c r="DC13" s="643"/>
      <c r="DD13" s="643"/>
      <c r="DE13" s="643"/>
      <c r="DF13" s="643"/>
      <c r="DG13" s="643"/>
      <c r="DH13" s="643"/>
      <c r="DI13" s="643"/>
      <c r="DJ13" s="643"/>
      <c r="DK13" s="643"/>
      <c r="DL13" s="644"/>
      <c r="DM13" s="643"/>
      <c r="DN13" s="628"/>
      <c r="DO13" s="643"/>
      <c r="DP13" s="643"/>
      <c r="DQ13" s="643"/>
      <c r="DR13" s="643"/>
      <c r="DS13" s="643"/>
      <c r="DT13" s="643"/>
      <c r="DU13" s="643"/>
      <c r="DV13" s="643"/>
      <c r="DW13" s="643"/>
      <c r="DX13" s="643"/>
      <c r="DY13" s="643"/>
      <c r="DZ13" s="643"/>
      <c r="EA13" s="643"/>
      <c r="EB13" s="643"/>
      <c r="EC13" s="643"/>
      <c r="ED13" s="643"/>
      <c r="EE13" s="643"/>
      <c r="EF13" s="643"/>
      <c r="EG13" s="643"/>
      <c r="EH13" s="643"/>
      <c r="EI13" s="643"/>
      <c r="EJ13" s="643"/>
      <c r="EK13" s="643"/>
      <c r="EL13" s="643"/>
      <c r="EM13" s="643"/>
      <c r="EN13" s="643"/>
      <c r="EO13" s="643"/>
      <c r="EP13" s="643"/>
      <c r="EQ13" s="643"/>
      <c r="ER13" s="643"/>
      <c r="ES13" s="643"/>
      <c r="ET13" s="643"/>
      <c r="EU13" s="643"/>
      <c r="EV13" s="643"/>
      <c r="EW13" s="643"/>
      <c r="EX13" s="643"/>
      <c r="EY13" s="644"/>
    </row>
    <row r="14">
      <c r="A14" s="628"/>
      <c r="B14" s="643"/>
      <c r="C14" s="643"/>
      <c r="D14" s="643"/>
      <c r="E14" s="643"/>
      <c r="F14" s="643"/>
      <c r="G14" s="643"/>
      <c r="H14" s="643"/>
      <c r="I14" s="643"/>
      <c r="J14" s="643"/>
      <c r="K14" s="643"/>
      <c r="L14" s="643"/>
      <c r="M14" s="643"/>
      <c r="N14" s="643"/>
      <c r="O14" s="643"/>
      <c r="P14" s="643"/>
      <c r="Q14" s="643"/>
      <c r="R14" s="643"/>
      <c r="S14" s="643"/>
      <c r="T14" s="643"/>
      <c r="U14" s="643"/>
      <c r="V14" s="643"/>
      <c r="W14" s="643"/>
      <c r="X14" s="643"/>
      <c r="Y14" s="643"/>
      <c r="Z14" s="643"/>
      <c r="AA14" s="643"/>
      <c r="AB14" s="643"/>
      <c r="AC14" s="643"/>
      <c r="AD14" s="643"/>
      <c r="AE14" s="643"/>
      <c r="AF14" s="643"/>
      <c r="AG14" s="643"/>
      <c r="AH14" s="643"/>
      <c r="AI14" s="643"/>
      <c r="AJ14" s="643"/>
      <c r="AK14" s="643"/>
      <c r="AL14" s="644"/>
      <c r="AM14" s="643"/>
      <c r="AN14" s="628"/>
      <c r="AO14" s="643"/>
      <c r="AP14" s="643"/>
      <c r="AQ14" s="643"/>
      <c r="AR14" s="643"/>
      <c r="AS14" s="643"/>
      <c r="AT14" s="643"/>
      <c r="AU14" s="643"/>
      <c r="AV14" s="643"/>
      <c r="AW14" s="643"/>
      <c r="AX14" s="643"/>
      <c r="AY14" s="643"/>
      <c r="AZ14" s="643"/>
      <c r="BA14" s="643"/>
      <c r="BB14" s="643"/>
      <c r="BC14" s="643"/>
      <c r="BD14" s="643"/>
      <c r="BE14" s="643"/>
      <c r="BF14" s="643"/>
      <c r="BG14" s="643"/>
      <c r="BH14" s="643"/>
      <c r="BI14" s="643"/>
      <c r="BJ14" s="643"/>
      <c r="BK14" s="643"/>
      <c r="BL14" s="643"/>
      <c r="BM14" s="643"/>
      <c r="BN14" s="643"/>
      <c r="BO14" s="643"/>
      <c r="BP14" s="643"/>
      <c r="BQ14" s="643"/>
      <c r="BR14" s="643"/>
      <c r="BS14" s="643"/>
      <c r="BT14" s="643"/>
      <c r="BU14" s="643"/>
      <c r="BV14" s="643"/>
      <c r="BW14" s="643"/>
      <c r="BX14" s="643"/>
      <c r="BY14" s="644"/>
      <c r="BZ14" s="643"/>
      <c r="CA14" s="628"/>
      <c r="CB14" s="643"/>
      <c r="CC14" s="643"/>
      <c r="CD14" s="643"/>
      <c r="CE14" s="643"/>
      <c r="CF14" s="643"/>
      <c r="CG14" s="643"/>
      <c r="CH14" s="643"/>
      <c r="CI14" s="643"/>
      <c r="CJ14" s="643"/>
      <c r="CK14" s="643"/>
      <c r="CL14" s="643"/>
      <c r="CM14" s="643"/>
      <c r="CN14" s="643"/>
      <c r="CO14" s="643"/>
      <c r="CP14" s="643"/>
      <c r="CQ14" s="643"/>
      <c r="CR14" s="643"/>
      <c r="CS14" s="643"/>
      <c r="CT14" s="643"/>
      <c r="CU14" s="643"/>
      <c r="CV14" s="643"/>
      <c r="CW14" s="643"/>
      <c r="CX14" s="643"/>
      <c r="CY14" s="643"/>
      <c r="CZ14" s="643"/>
      <c r="DA14" s="643"/>
      <c r="DB14" s="643"/>
      <c r="DC14" s="643"/>
      <c r="DD14" s="643"/>
      <c r="DE14" s="643"/>
      <c r="DF14" s="643"/>
      <c r="DG14" s="643"/>
      <c r="DH14" s="643"/>
      <c r="DI14" s="643"/>
      <c r="DJ14" s="643"/>
      <c r="DK14" s="643"/>
      <c r="DL14" s="644"/>
      <c r="DM14" s="643"/>
      <c r="DN14" s="628"/>
      <c r="DO14" s="643"/>
      <c r="DP14" s="643"/>
      <c r="DQ14" s="643"/>
      <c r="DR14" s="643"/>
      <c r="DS14" s="643"/>
      <c r="DT14" s="643"/>
      <c r="DU14" s="643"/>
      <c r="DV14" s="643"/>
      <c r="DW14" s="643"/>
      <c r="DX14" s="643"/>
      <c r="DY14" s="643"/>
      <c r="DZ14" s="643"/>
      <c r="EA14" s="643"/>
      <c r="EB14" s="643"/>
      <c r="EC14" s="643"/>
      <c r="ED14" s="643"/>
      <c r="EE14" s="643"/>
      <c r="EF14" s="643"/>
      <c r="EG14" s="643"/>
      <c r="EH14" s="643"/>
      <c r="EI14" s="643"/>
      <c r="EJ14" s="643"/>
      <c r="EK14" s="643"/>
      <c r="EL14" s="643"/>
      <c r="EM14" s="643"/>
      <c r="EN14" s="643"/>
      <c r="EO14" s="643"/>
      <c r="EP14" s="643"/>
      <c r="EQ14" s="643"/>
      <c r="ER14" s="643"/>
      <c r="ES14" s="643"/>
      <c r="ET14" s="643"/>
      <c r="EU14" s="643"/>
      <c r="EV14" s="643"/>
      <c r="EW14" s="643"/>
      <c r="EX14" s="643"/>
      <c r="EY14" s="644"/>
    </row>
    <row r="15">
      <c r="A15" s="645"/>
      <c r="B15" s="646" t="s">
        <v>1011</v>
      </c>
      <c r="C15" s="16"/>
      <c r="D15" s="646" t="s">
        <v>981</v>
      </c>
      <c r="E15" s="15"/>
      <c r="F15" s="15"/>
      <c r="G15" s="16"/>
      <c r="H15" s="646" t="s">
        <v>1012</v>
      </c>
      <c r="I15" s="15"/>
      <c r="J15" s="15"/>
      <c r="K15" s="16"/>
      <c r="L15" s="646" t="s">
        <v>983</v>
      </c>
      <c r="M15" s="15"/>
      <c r="N15" s="15"/>
      <c r="O15" s="16"/>
      <c r="P15" s="646" t="s">
        <v>984</v>
      </c>
      <c r="Q15" s="15"/>
      <c r="R15" s="15"/>
      <c r="S15" s="16"/>
      <c r="T15" s="647" t="s">
        <v>985</v>
      </c>
      <c r="U15" s="15"/>
      <c r="V15" s="15"/>
      <c r="W15" s="16"/>
      <c r="X15" s="648" t="s">
        <v>986</v>
      </c>
      <c r="Y15" s="648" t="s">
        <v>652</v>
      </c>
      <c r="Z15" s="646" t="s">
        <v>987</v>
      </c>
      <c r="AA15" s="15"/>
      <c r="AB15" s="15"/>
      <c r="AC15" s="16"/>
      <c r="AD15" s="646" t="s">
        <v>988</v>
      </c>
      <c r="AE15" s="15"/>
      <c r="AF15" s="15"/>
      <c r="AG15" s="16"/>
      <c r="AH15" s="646" t="s">
        <v>989</v>
      </c>
      <c r="AI15" s="16"/>
      <c r="AJ15" s="646" t="s">
        <v>656</v>
      </c>
      <c r="AK15" s="16"/>
      <c r="AL15" s="649"/>
      <c r="AM15" s="650"/>
      <c r="AN15" s="645"/>
      <c r="AO15" s="646" t="s">
        <v>1011</v>
      </c>
      <c r="AP15" s="16"/>
      <c r="AQ15" s="646" t="s">
        <v>981</v>
      </c>
      <c r="AR15" s="15"/>
      <c r="AS15" s="15"/>
      <c r="AT15" s="16"/>
      <c r="AU15" s="646" t="s">
        <v>1012</v>
      </c>
      <c r="AV15" s="15"/>
      <c r="AW15" s="15"/>
      <c r="AX15" s="16"/>
      <c r="AY15" s="646" t="s">
        <v>983</v>
      </c>
      <c r="AZ15" s="15"/>
      <c r="BA15" s="15"/>
      <c r="BB15" s="16"/>
      <c r="BC15" s="646" t="s">
        <v>984</v>
      </c>
      <c r="BD15" s="15"/>
      <c r="BE15" s="15"/>
      <c r="BF15" s="16"/>
      <c r="BG15" s="647" t="s">
        <v>985</v>
      </c>
      <c r="BH15" s="15"/>
      <c r="BI15" s="15"/>
      <c r="BJ15" s="16"/>
      <c r="BK15" s="648" t="s">
        <v>986</v>
      </c>
      <c r="BL15" s="648" t="s">
        <v>652</v>
      </c>
      <c r="BM15" s="646" t="s">
        <v>987</v>
      </c>
      <c r="BN15" s="15"/>
      <c r="BO15" s="15"/>
      <c r="BP15" s="16"/>
      <c r="BQ15" s="646" t="s">
        <v>988</v>
      </c>
      <c r="BR15" s="15"/>
      <c r="BS15" s="15"/>
      <c r="BT15" s="16"/>
      <c r="BU15" s="646" t="s">
        <v>989</v>
      </c>
      <c r="BV15" s="16"/>
      <c r="BW15" s="646" t="s">
        <v>656</v>
      </c>
      <c r="BX15" s="16"/>
      <c r="BY15" s="649"/>
      <c r="BZ15" s="650"/>
      <c r="CA15" s="645"/>
      <c r="CB15" s="646" t="s">
        <v>1011</v>
      </c>
      <c r="CC15" s="16"/>
      <c r="CD15" s="646" t="s">
        <v>981</v>
      </c>
      <c r="CE15" s="15"/>
      <c r="CF15" s="15"/>
      <c r="CG15" s="16"/>
      <c r="CH15" s="646" t="s">
        <v>1012</v>
      </c>
      <c r="CI15" s="15"/>
      <c r="CJ15" s="15"/>
      <c r="CK15" s="16"/>
      <c r="CL15" s="646" t="s">
        <v>983</v>
      </c>
      <c r="CM15" s="15"/>
      <c r="CN15" s="15"/>
      <c r="CO15" s="16"/>
      <c r="CP15" s="646" t="s">
        <v>984</v>
      </c>
      <c r="CQ15" s="15"/>
      <c r="CR15" s="15"/>
      <c r="CS15" s="16"/>
      <c r="CT15" s="647" t="s">
        <v>985</v>
      </c>
      <c r="CU15" s="15"/>
      <c r="CV15" s="15"/>
      <c r="CW15" s="16"/>
      <c r="CX15" s="648"/>
      <c r="CY15" s="648" t="s">
        <v>652</v>
      </c>
      <c r="CZ15" s="646" t="s">
        <v>987</v>
      </c>
      <c r="DA15" s="15"/>
      <c r="DB15" s="15"/>
      <c r="DC15" s="16"/>
      <c r="DD15" s="646" t="s">
        <v>988</v>
      </c>
      <c r="DE15" s="15"/>
      <c r="DF15" s="15"/>
      <c r="DG15" s="16"/>
      <c r="DH15" s="646" t="s">
        <v>989</v>
      </c>
      <c r="DI15" s="16"/>
      <c r="DJ15" s="646" t="s">
        <v>656</v>
      </c>
      <c r="DK15" s="16"/>
      <c r="DL15" s="649"/>
      <c r="DM15" s="650"/>
      <c r="DN15" s="645"/>
      <c r="DO15" s="646" t="s">
        <v>1011</v>
      </c>
      <c r="DP15" s="16"/>
      <c r="DQ15" s="646" t="s">
        <v>981</v>
      </c>
      <c r="DR15" s="15"/>
      <c r="DS15" s="15"/>
      <c r="DT15" s="16"/>
      <c r="DU15" s="646" t="s">
        <v>1012</v>
      </c>
      <c r="DV15" s="15"/>
      <c r="DW15" s="15"/>
      <c r="DX15" s="16"/>
      <c r="DY15" s="646" t="s">
        <v>983</v>
      </c>
      <c r="DZ15" s="15"/>
      <c r="EA15" s="15"/>
      <c r="EB15" s="16"/>
      <c r="EC15" s="646" t="s">
        <v>984</v>
      </c>
      <c r="ED15" s="15"/>
      <c r="EE15" s="15"/>
      <c r="EF15" s="16"/>
      <c r="EG15" s="647" t="s">
        <v>985</v>
      </c>
      <c r="EH15" s="15"/>
      <c r="EI15" s="15"/>
      <c r="EJ15" s="16"/>
      <c r="EK15" s="648" t="s">
        <v>986</v>
      </c>
      <c r="EL15" s="648" t="s">
        <v>652</v>
      </c>
      <c r="EM15" s="646" t="s">
        <v>987</v>
      </c>
      <c r="EN15" s="15"/>
      <c r="EO15" s="15"/>
      <c r="EP15" s="16"/>
      <c r="EQ15" s="646" t="s">
        <v>988</v>
      </c>
      <c r="ER15" s="15"/>
      <c r="ES15" s="15"/>
      <c r="ET15" s="16"/>
      <c r="EU15" s="646" t="s">
        <v>989</v>
      </c>
      <c r="EV15" s="16"/>
      <c r="EW15" s="646" t="s">
        <v>656</v>
      </c>
      <c r="EX15" s="16"/>
      <c r="EY15" s="649"/>
    </row>
    <row r="16" ht="157.5" customHeight="1">
      <c r="A16" s="651"/>
      <c r="B16" s="652" t="s">
        <v>1013</v>
      </c>
      <c r="C16" s="16"/>
      <c r="D16" s="653" t="s">
        <v>631</v>
      </c>
      <c r="E16" s="654" t="s">
        <v>633</v>
      </c>
      <c r="F16" s="653" t="s">
        <v>635</v>
      </c>
      <c r="G16" s="653" t="s">
        <v>637</v>
      </c>
      <c r="H16" s="653" t="s">
        <v>631</v>
      </c>
      <c r="I16" s="654" t="s">
        <v>633</v>
      </c>
      <c r="J16" s="653" t="s">
        <v>635</v>
      </c>
      <c r="K16" s="653" t="s">
        <v>637</v>
      </c>
      <c r="L16" s="653" t="s">
        <v>631</v>
      </c>
      <c r="M16" s="654" t="s">
        <v>633</v>
      </c>
      <c r="N16" s="653" t="s">
        <v>635</v>
      </c>
      <c r="O16" s="653" t="s">
        <v>637</v>
      </c>
      <c r="P16" s="653" t="s">
        <v>631</v>
      </c>
      <c r="Q16" s="654" t="s">
        <v>633</v>
      </c>
      <c r="R16" s="653" t="s">
        <v>635</v>
      </c>
      <c r="S16" s="652" t="s">
        <v>637</v>
      </c>
      <c r="T16" s="655" t="s">
        <v>991</v>
      </c>
      <c r="U16" s="654" t="s">
        <v>992</v>
      </c>
      <c r="V16" s="653" t="s">
        <v>993</v>
      </c>
      <c r="W16" s="653" t="s">
        <v>994</v>
      </c>
      <c r="X16" s="43"/>
      <c r="Y16" s="43"/>
      <c r="Z16" s="656" t="s">
        <v>995</v>
      </c>
      <c r="AA16" s="656" t="s">
        <v>734</v>
      </c>
      <c r="AB16" s="656" t="s">
        <v>996</v>
      </c>
      <c r="AC16" s="657" t="s">
        <v>665</v>
      </c>
      <c r="AD16" s="656" t="s">
        <v>997</v>
      </c>
      <c r="AE16" s="656" t="s">
        <v>998</v>
      </c>
      <c r="AF16" s="656" t="s">
        <v>999</v>
      </c>
      <c r="AG16" s="657" t="s">
        <v>669</v>
      </c>
      <c r="AH16" s="658" t="s">
        <v>1000</v>
      </c>
      <c r="AI16" s="653" t="s">
        <v>1001</v>
      </c>
      <c r="AJ16" s="658" t="s">
        <v>579</v>
      </c>
      <c r="AK16" s="658" t="s">
        <v>672</v>
      </c>
      <c r="AL16" s="659"/>
      <c r="AM16" s="660"/>
      <c r="AN16" s="651"/>
      <c r="AO16" s="652" t="s">
        <v>1013</v>
      </c>
      <c r="AP16" s="16"/>
      <c r="AQ16" s="653" t="s">
        <v>631</v>
      </c>
      <c r="AR16" s="654" t="s">
        <v>633</v>
      </c>
      <c r="AS16" s="653" t="s">
        <v>635</v>
      </c>
      <c r="AT16" s="653" t="s">
        <v>637</v>
      </c>
      <c r="AU16" s="653" t="s">
        <v>631</v>
      </c>
      <c r="AV16" s="654" t="s">
        <v>633</v>
      </c>
      <c r="AW16" s="653" t="s">
        <v>635</v>
      </c>
      <c r="AX16" s="653" t="s">
        <v>637</v>
      </c>
      <c r="AY16" s="653" t="s">
        <v>631</v>
      </c>
      <c r="AZ16" s="654" t="s">
        <v>633</v>
      </c>
      <c r="BA16" s="653" t="s">
        <v>635</v>
      </c>
      <c r="BB16" s="653" t="s">
        <v>637</v>
      </c>
      <c r="BC16" s="653" t="s">
        <v>631</v>
      </c>
      <c r="BD16" s="654" t="s">
        <v>633</v>
      </c>
      <c r="BE16" s="653" t="s">
        <v>635</v>
      </c>
      <c r="BF16" s="652" t="s">
        <v>637</v>
      </c>
      <c r="BG16" s="655" t="s">
        <v>991</v>
      </c>
      <c r="BH16" s="654" t="s">
        <v>992</v>
      </c>
      <c r="BI16" s="653" t="s">
        <v>993</v>
      </c>
      <c r="BJ16" s="653" t="s">
        <v>994</v>
      </c>
      <c r="BK16" s="43"/>
      <c r="BL16" s="43"/>
      <c r="BM16" s="656" t="s">
        <v>995</v>
      </c>
      <c r="BN16" s="656" t="s">
        <v>734</v>
      </c>
      <c r="BO16" s="656" t="s">
        <v>996</v>
      </c>
      <c r="BP16" s="657" t="s">
        <v>665</v>
      </c>
      <c r="BQ16" s="656" t="s">
        <v>997</v>
      </c>
      <c r="BR16" s="656" t="s">
        <v>998</v>
      </c>
      <c r="BS16" s="656" t="s">
        <v>999</v>
      </c>
      <c r="BT16" s="657" t="s">
        <v>669</v>
      </c>
      <c r="BU16" s="658" t="s">
        <v>1000</v>
      </c>
      <c r="BV16" s="653" t="s">
        <v>1001</v>
      </c>
      <c r="BW16" s="658" t="s">
        <v>579</v>
      </c>
      <c r="BX16" s="658" t="s">
        <v>672</v>
      </c>
      <c r="BY16" s="659"/>
      <c r="BZ16" s="660"/>
      <c r="CA16" s="651"/>
      <c r="CB16" s="652" t="s">
        <v>1013</v>
      </c>
      <c r="CC16" s="16"/>
      <c r="CD16" s="653" t="s">
        <v>631</v>
      </c>
      <c r="CE16" s="654" t="s">
        <v>633</v>
      </c>
      <c r="CF16" s="653" t="s">
        <v>635</v>
      </c>
      <c r="CG16" s="653" t="s">
        <v>637</v>
      </c>
      <c r="CH16" s="653" t="s">
        <v>631</v>
      </c>
      <c r="CI16" s="654" t="s">
        <v>633</v>
      </c>
      <c r="CJ16" s="653" t="s">
        <v>635</v>
      </c>
      <c r="CK16" s="653" t="s">
        <v>637</v>
      </c>
      <c r="CL16" s="653" t="s">
        <v>631</v>
      </c>
      <c r="CM16" s="654" t="s">
        <v>633</v>
      </c>
      <c r="CN16" s="653" t="s">
        <v>635</v>
      </c>
      <c r="CO16" s="653" t="s">
        <v>637</v>
      </c>
      <c r="CP16" s="653" t="s">
        <v>631</v>
      </c>
      <c r="CQ16" s="654" t="s">
        <v>633</v>
      </c>
      <c r="CR16" s="653" t="s">
        <v>635</v>
      </c>
      <c r="CS16" s="652" t="s">
        <v>637</v>
      </c>
      <c r="CT16" s="655" t="s">
        <v>991</v>
      </c>
      <c r="CU16" s="654" t="s">
        <v>992</v>
      </c>
      <c r="CV16" s="653" t="s">
        <v>993</v>
      </c>
      <c r="CW16" s="653" t="s">
        <v>994</v>
      </c>
      <c r="CX16" s="43"/>
      <c r="CY16" s="43"/>
      <c r="CZ16" s="656" t="s">
        <v>995</v>
      </c>
      <c r="DA16" s="656" t="s">
        <v>734</v>
      </c>
      <c r="DB16" s="656" t="s">
        <v>996</v>
      </c>
      <c r="DC16" s="657" t="s">
        <v>665</v>
      </c>
      <c r="DD16" s="656" t="s">
        <v>997</v>
      </c>
      <c r="DE16" s="656" t="s">
        <v>998</v>
      </c>
      <c r="DF16" s="656" t="s">
        <v>999</v>
      </c>
      <c r="DG16" s="657" t="s">
        <v>669</v>
      </c>
      <c r="DH16" s="658" t="s">
        <v>1000</v>
      </c>
      <c r="DI16" s="653" t="s">
        <v>1001</v>
      </c>
      <c r="DJ16" s="658" t="s">
        <v>579</v>
      </c>
      <c r="DK16" s="658" t="s">
        <v>672</v>
      </c>
      <c r="DL16" s="659"/>
      <c r="DM16" s="660"/>
      <c r="DN16" s="651"/>
      <c r="DO16" s="652" t="s">
        <v>1013</v>
      </c>
      <c r="DP16" s="16"/>
      <c r="DQ16" s="653" t="s">
        <v>631</v>
      </c>
      <c r="DR16" s="654" t="s">
        <v>633</v>
      </c>
      <c r="DS16" s="653" t="s">
        <v>635</v>
      </c>
      <c r="DT16" s="653" t="s">
        <v>637</v>
      </c>
      <c r="DU16" s="653" t="s">
        <v>631</v>
      </c>
      <c r="DV16" s="654" t="s">
        <v>633</v>
      </c>
      <c r="DW16" s="653" t="s">
        <v>635</v>
      </c>
      <c r="DX16" s="653" t="s">
        <v>637</v>
      </c>
      <c r="DY16" s="653" t="s">
        <v>631</v>
      </c>
      <c r="DZ16" s="654" t="s">
        <v>633</v>
      </c>
      <c r="EA16" s="653" t="s">
        <v>635</v>
      </c>
      <c r="EB16" s="653" t="s">
        <v>637</v>
      </c>
      <c r="EC16" s="653" t="s">
        <v>631</v>
      </c>
      <c r="ED16" s="654" t="s">
        <v>633</v>
      </c>
      <c r="EE16" s="653" t="s">
        <v>635</v>
      </c>
      <c r="EF16" s="652" t="s">
        <v>637</v>
      </c>
      <c r="EG16" s="655" t="s">
        <v>991</v>
      </c>
      <c r="EH16" s="654" t="s">
        <v>992</v>
      </c>
      <c r="EI16" s="653" t="s">
        <v>993</v>
      </c>
      <c r="EJ16" s="653" t="s">
        <v>994</v>
      </c>
      <c r="EK16" s="43"/>
      <c r="EL16" s="43"/>
      <c r="EM16" s="656" t="s">
        <v>995</v>
      </c>
      <c r="EN16" s="656" t="s">
        <v>734</v>
      </c>
      <c r="EO16" s="656" t="s">
        <v>996</v>
      </c>
      <c r="EP16" s="657" t="s">
        <v>665</v>
      </c>
      <c r="EQ16" s="656" t="s">
        <v>997</v>
      </c>
      <c r="ER16" s="656" t="s">
        <v>998</v>
      </c>
      <c r="ES16" s="656" t="s">
        <v>999</v>
      </c>
      <c r="ET16" s="657" t="s">
        <v>669</v>
      </c>
      <c r="EU16" s="658" t="s">
        <v>1000</v>
      </c>
      <c r="EV16" s="653" t="s">
        <v>1001</v>
      </c>
      <c r="EW16" s="658" t="s">
        <v>579</v>
      </c>
      <c r="EX16" s="658" t="s">
        <v>672</v>
      </c>
      <c r="EY16" s="659"/>
    </row>
    <row r="17" ht="88.5" customHeight="1">
      <c r="A17" s="661"/>
      <c r="B17" s="662" t="s">
        <v>1014</v>
      </c>
      <c r="C17" s="663" t="s">
        <v>980</v>
      </c>
      <c r="D17" s="664">
        <f>'3A 2025-2026 REPORTE CALIFICACI'!E11</f>
        <v>83</v>
      </c>
      <c r="E17" s="664">
        <f>'3A 2025-2026 REPORTE CALIFICACI'!F11</f>
        <v>89</v>
      </c>
      <c r="F17" s="665">
        <f>'3A 2025-2026 REPORTE CALIFICACI'!G11</f>
        <v>90</v>
      </c>
      <c r="G17" s="664">
        <f>'3A 2025-2026 REPORTE CALIFICACI'!H11</f>
        <v>0</v>
      </c>
      <c r="H17" s="664">
        <f>'3A 2025-2026 REPORTE CALIFICACI'!I11</f>
        <v>80</v>
      </c>
      <c r="I17" s="664">
        <f>'3A 2025-2026 REPORTE CALIFICACI'!J11</f>
        <v>82</v>
      </c>
      <c r="J17" s="664">
        <f>'3A 2025-2026 REPORTE CALIFICACI'!K11</f>
        <v>87</v>
      </c>
      <c r="K17" s="664">
        <f>'3A 2025-2026 REPORTE CALIFICACI'!L11</f>
        <v>0</v>
      </c>
      <c r="L17" s="664">
        <f>'3A 2025-2026 REPORTE CALIFICACI'!M11</f>
        <v>89</v>
      </c>
      <c r="M17" s="664">
        <f>'3A 2025-2026 REPORTE CALIFICACI'!N11</f>
        <v>90</v>
      </c>
      <c r="N17" s="664">
        <f>'3A 2025-2026 REPORTE CALIFICACI'!O11</f>
        <v>90</v>
      </c>
      <c r="O17" s="664">
        <f>'3A 2025-2026 REPORTE CALIFICACI'!P11</f>
        <v>0</v>
      </c>
      <c r="P17" s="664">
        <f>'3A 2025-2026 REPORTE CALIFICACI'!Q11</f>
        <v>94</v>
      </c>
      <c r="Q17" s="664">
        <f>'3A 2025-2026 REPORTE CALIFICACI'!R11</f>
        <v>96</v>
      </c>
      <c r="R17" s="664">
        <f>'3A 2025-2026 REPORTE CALIFICACI'!S11</f>
        <v>93</v>
      </c>
      <c r="S17" s="664">
        <f>'3A 2025-2026 REPORTE CALIFICACI'!T11</f>
        <v>0</v>
      </c>
      <c r="T17" s="664"/>
      <c r="U17" s="664"/>
      <c r="V17" s="664"/>
      <c r="W17" s="664"/>
      <c r="X17" s="664"/>
      <c r="Y17" s="664"/>
      <c r="Z17" s="664"/>
      <c r="AA17" s="664"/>
      <c r="AB17" s="664"/>
      <c r="AC17" s="664"/>
      <c r="AD17" s="664"/>
      <c r="AE17" s="664"/>
      <c r="AF17" s="664"/>
      <c r="AG17" s="664"/>
      <c r="AH17" s="664"/>
      <c r="AI17" s="664"/>
      <c r="AJ17" s="664"/>
      <c r="AK17" s="664"/>
      <c r="AL17" s="666"/>
      <c r="AM17" s="667"/>
      <c r="AN17" s="661"/>
      <c r="AO17" s="662" t="s">
        <v>1014</v>
      </c>
      <c r="AP17" s="663" t="s">
        <v>980</v>
      </c>
      <c r="AQ17" s="664">
        <f>'3A 2025-2026 REPORTE CALIFICACI'!E12</f>
        <v>75</v>
      </c>
      <c r="AR17" s="664">
        <f>'3A 2025-2026 REPORTE CALIFICACI'!F12</f>
        <v>80</v>
      </c>
      <c r="AS17" s="665">
        <f>'3A 2025-2026 REPORTE CALIFICACI'!G12</f>
        <v>84</v>
      </c>
      <c r="AT17" s="664">
        <f>'3A 2025-2026 REPORTE CALIFICACI'!H12</f>
        <v>0</v>
      </c>
      <c r="AU17" s="664">
        <f>'3A 2025-2026 REPORTE CALIFICACI'!I12</f>
        <v>72</v>
      </c>
      <c r="AV17" s="664">
        <f>'3A 2025-2026 REPORTE CALIFICACI'!J12</f>
        <v>74</v>
      </c>
      <c r="AW17" s="664">
        <f>'3A 2025-2026 REPORTE CALIFICACI'!K12</f>
        <v>81</v>
      </c>
      <c r="AX17" s="664">
        <f>'3A 2025-2026 REPORTE CALIFICACI'!L12</f>
        <v>0</v>
      </c>
      <c r="AY17" s="664">
        <f>'3A 2025-2026 REPORTE CALIFICACI'!M12</f>
        <v>70</v>
      </c>
      <c r="AZ17" s="664">
        <f>'3A 2025-2026 REPORTE CALIFICACI'!N12</f>
        <v>87</v>
      </c>
      <c r="BA17" s="664">
        <f>'3A 2025-2026 REPORTE CALIFICACI'!O12</f>
        <v>86</v>
      </c>
      <c r="BB17" s="664">
        <f>'3A 2025-2026 REPORTE CALIFICACI'!P12</f>
        <v>0</v>
      </c>
      <c r="BC17" s="664">
        <f>'3A 2025-2026 REPORTE CALIFICACI'!Q12</f>
        <v>70</v>
      </c>
      <c r="BD17" s="664">
        <f>'3A 2025-2026 REPORTE CALIFICACI'!R12</f>
        <v>93</v>
      </c>
      <c r="BE17" s="664">
        <f>'3A 2025-2026 REPORTE CALIFICACI'!S12</f>
        <v>84</v>
      </c>
      <c r="BF17" s="664">
        <f>'3A 2025-2026 REPORTE CALIFICACI'!T12</f>
        <v>0</v>
      </c>
      <c r="BG17" s="664"/>
      <c r="BH17" s="664"/>
      <c r="BI17" s="664"/>
      <c r="BJ17" s="664"/>
      <c r="BK17" s="664"/>
      <c r="BL17" s="664"/>
      <c r="BM17" s="664"/>
      <c r="BN17" s="664"/>
      <c r="BO17" s="664"/>
      <c r="BP17" s="664"/>
      <c r="BQ17" s="664"/>
      <c r="BR17" s="664"/>
      <c r="BS17" s="664"/>
      <c r="BT17" s="664"/>
      <c r="BU17" s="664"/>
      <c r="BV17" s="664"/>
      <c r="BW17" s="664"/>
      <c r="BX17" s="664"/>
      <c r="BY17" s="666"/>
      <c r="BZ17" s="667"/>
      <c r="CA17" s="661"/>
      <c r="CB17" s="662" t="s">
        <v>1014</v>
      </c>
      <c r="CC17" s="663" t="s">
        <v>980</v>
      </c>
      <c r="CD17" s="664">
        <f>'3A 2025-2026 REPORTE CALIFICACI'!E13</f>
        <v>52</v>
      </c>
      <c r="CE17" s="664">
        <f>'3A 2025-2026 REPORTE CALIFICACI'!F13</f>
        <v>71</v>
      </c>
      <c r="CF17" s="665">
        <f>'3A 2025-2026 REPORTE CALIFICACI'!G13</f>
        <v>77</v>
      </c>
      <c r="CG17" s="664">
        <f>'3A 2025-2026 REPORTE CALIFICACI'!H13</f>
        <v>0</v>
      </c>
      <c r="CH17" s="664">
        <f>'3A 2025-2026 REPORTE CALIFICACI'!I13</f>
        <v>51</v>
      </c>
      <c r="CI17" s="664">
        <f>'3A 2025-2026 REPORTE CALIFICACI'!J13</f>
        <v>60</v>
      </c>
      <c r="CJ17" s="664">
        <f>'3A 2025-2026 REPORTE CALIFICACI'!K13</f>
        <v>60</v>
      </c>
      <c r="CK17" s="664">
        <f>'3A 2025-2026 REPORTE CALIFICACI'!L13</f>
        <v>0</v>
      </c>
      <c r="CL17" s="664">
        <f>'3A 2025-2026 REPORTE CALIFICACI'!M13</f>
        <v>75</v>
      </c>
      <c r="CM17" s="664">
        <f>'3A 2025-2026 REPORTE CALIFICACI'!N13</f>
        <v>62</v>
      </c>
      <c r="CN17" s="664">
        <f>'3A 2025-2026 REPORTE CALIFICACI'!O13</f>
        <v>55</v>
      </c>
      <c r="CO17" s="664">
        <f>'3A 2025-2026 REPORTE CALIFICACI'!P13</f>
        <v>0</v>
      </c>
      <c r="CP17" s="664">
        <f>'3A 2025-2026 REPORTE CALIFICACI'!Q13</f>
        <v>52</v>
      </c>
      <c r="CQ17" s="664">
        <f>'3A 2025-2026 REPORTE CALIFICACI'!R13</f>
        <v>61</v>
      </c>
      <c r="CR17" s="664">
        <f>'3A 2025-2026 REPORTE CALIFICACI'!S13</f>
        <v>60</v>
      </c>
      <c r="CS17" s="664">
        <f>'3A 2025-2026 REPORTE CALIFICACI'!T13</f>
        <v>0</v>
      </c>
      <c r="CT17" s="664"/>
      <c r="CU17" s="664"/>
      <c r="CV17" s="664"/>
      <c r="CW17" s="664"/>
      <c r="CX17" s="664"/>
      <c r="CY17" s="664"/>
      <c r="CZ17" s="664"/>
      <c r="DA17" s="664"/>
      <c r="DB17" s="664"/>
      <c r="DC17" s="664"/>
      <c r="DD17" s="664"/>
      <c r="DE17" s="664"/>
      <c r="DF17" s="664"/>
      <c r="DG17" s="664"/>
      <c r="DH17" s="664"/>
      <c r="DI17" s="664"/>
      <c r="DJ17" s="664"/>
      <c r="DK17" s="664"/>
      <c r="DL17" s="666"/>
      <c r="DM17" s="667"/>
      <c r="DN17" s="661"/>
      <c r="DO17" s="662" t="s">
        <v>1014</v>
      </c>
      <c r="DP17" s="663" t="s">
        <v>980</v>
      </c>
      <c r="DQ17" s="664">
        <f>'3A 2025-2026 REPORTE CALIFICACI'!E14</f>
        <v>62</v>
      </c>
      <c r="DR17" s="664">
        <f>'3A 2025-2026 REPORTE CALIFICACI'!F14</f>
        <v>71</v>
      </c>
      <c r="DS17" s="665">
        <f>'3A 2025-2026 REPORTE CALIFICACI'!G14</f>
        <v>58</v>
      </c>
      <c r="DT17" s="664">
        <f>'3A 2025-2026 REPORTE CALIFICACI'!H14</f>
        <v>0</v>
      </c>
      <c r="DU17" s="664">
        <f>'3A 2025-2026 REPORTE CALIFICACI'!I14</f>
        <v>71</v>
      </c>
      <c r="DV17" s="664">
        <f>'3A 2025-2026 REPORTE CALIFICACI'!J14</f>
        <v>75</v>
      </c>
      <c r="DW17" s="664">
        <f>'3A 2025-2026 REPORTE CALIFICACI'!K14</f>
        <v>78</v>
      </c>
      <c r="DX17" s="664">
        <f>'3A 2025-2026 REPORTE CALIFICACI'!L14</f>
        <v>0</v>
      </c>
      <c r="DY17" s="664">
        <f>'3A 2025-2026 REPORTE CALIFICACI'!M14</f>
        <v>87</v>
      </c>
      <c r="DZ17" s="664">
        <f>'3A 2025-2026 REPORTE CALIFICACI'!N14</f>
        <v>80</v>
      </c>
      <c r="EA17" s="664">
        <f>'3A 2025-2026 REPORTE CALIFICACI'!O14</f>
        <v>80</v>
      </c>
      <c r="EB17" s="664">
        <f>'3A 2025-2026 REPORTE CALIFICACI'!P14</f>
        <v>0</v>
      </c>
      <c r="EC17" s="664">
        <f>'3A 2025-2026 REPORTE CALIFICACI'!Q14</f>
        <v>89</v>
      </c>
      <c r="ED17" s="664">
        <f>'3A 2025-2026 REPORTE CALIFICACI'!R14</f>
        <v>83</v>
      </c>
      <c r="EE17" s="664">
        <f>'3A 2025-2026 REPORTE CALIFICACI'!S14</f>
        <v>75</v>
      </c>
      <c r="EF17" s="664">
        <f>'3A 2025-2026 REPORTE CALIFICACI'!T14</f>
        <v>0</v>
      </c>
      <c r="EG17" s="664"/>
      <c r="EH17" s="664"/>
      <c r="EI17" s="664"/>
      <c r="EJ17" s="664"/>
      <c r="EK17" s="664"/>
      <c r="EL17" s="664"/>
      <c r="EM17" s="664"/>
      <c r="EN17" s="664"/>
      <c r="EO17" s="664"/>
      <c r="EP17" s="664"/>
      <c r="EQ17" s="664"/>
      <c r="ER17" s="664"/>
      <c r="ES17" s="664"/>
      <c r="ET17" s="664"/>
      <c r="EU17" s="664"/>
      <c r="EV17" s="664"/>
      <c r="EW17" s="664"/>
      <c r="EX17" s="664"/>
      <c r="EY17" s="664"/>
    </row>
    <row r="18" ht="81.0" customHeight="1">
      <c r="A18" s="661"/>
      <c r="B18" s="47"/>
      <c r="C18" s="663" t="s">
        <v>1015</v>
      </c>
      <c r="D18" s="664">
        <f>'3A 2025-2026 REPORTE CALIFICACI'!AM11</f>
        <v>0</v>
      </c>
      <c r="E18" s="664">
        <f>'3A 2025-2026 REPORTE CALIFICACI'!AN11</f>
        <v>0</v>
      </c>
      <c r="F18" s="664">
        <f>'3A 2025-2026 REPORTE CALIFICACI'!AO11</f>
        <v>0</v>
      </c>
      <c r="G18" s="664">
        <f>'3A 2025-2026 REPORTE CALIFICACI'!AP11</f>
        <v>0</v>
      </c>
      <c r="H18" s="664">
        <f>'3A 2025-2026 REPORTE CALIFICACI'!AQ11</f>
        <v>0</v>
      </c>
      <c r="I18" s="664">
        <f>'3A 2025-2026 REPORTE CALIFICACI'!AR11</f>
        <v>0</v>
      </c>
      <c r="J18" s="664">
        <f>'3A 2025-2026 REPORTE CALIFICACI'!AS11</f>
        <v>0</v>
      </c>
      <c r="K18" s="664">
        <f>'3A 2025-2026 REPORTE CALIFICACI'!AT11</f>
        <v>0</v>
      </c>
      <c r="L18" s="664">
        <f>'3A 2025-2026 REPORTE CALIFICACI'!AU11</f>
        <v>0</v>
      </c>
      <c r="M18" s="664">
        <f>'3A 2025-2026 REPORTE CALIFICACI'!AV11</f>
        <v>0</v>
      </c>
      <c r="N18" s="664">
        <f>'3A 2025-2026 REPORTE CALIFICACI'!AW11</f>
        <v>0</v>
      </c>
      <c r="O18" s="664">
        <f>'3A 2025-2026 REPORTE CALIFICACI'!AX11</f>
        <v>0</v>
      </c>
      <c r="P18" s="664">
        <f>'3A 2025-2026 REPORTE CALIFICACI'!AY11</f>
        <v>0</v>
      </c>
      <c r="Q18" s="664">
        <f>'3A 2025-2026 REPORTE CALIFICACI'!AZ11</f>
        <v>0</v>
      </c>
      <c r="R18" s="664">
        <f>'3A 2025-2026 REPORTE CALIFICACI'!BA11</f>
        <v>0</v>
      </c>
      <c r="S18" s="664">
        <f>'3A 2025-2026 REPORTE CALIFICACI'!BB11</f>
        <v>0</v>
      </c>
      <c r="T18" s="664"/>
      <c r="U18" s="664"/>
      <c r="V18" s="664"/>
      <c r="W18" s="664"/>
      <c r="X18" s="664"/>
      <c r="Y18" s="664"/>
      <c r="Z18" s="664"/>
      <c r="AA18" s="664"/>
      <c r="AB18" s="664"/>
      <c r="AC18" s="664"/>
      <c r="AD18" s="664"/>
      <c r="AE18" s="664"/>
      <c r="AF18" s="664"/>
      <c r="AG18" s="664"/>
      <c r="AH18" s="664"/>
      <c r="AI18" s="664"/>
      <c r="AJ18" s="664"/>
      <c r="AK18" s="664"/>
      <c r="AL18" s="666"/>
      <c r="AM18" s="667"/>
      <c r="AN18" s="661"/>
      <c r="AO18" s="47"/>
      <c r="AP18" s="663" t="s">
        <v>1015</v>
      </c>
      <c r="AQ18" s="664">
        <f>'3A 2025-2026 REPORTE CALIFICACI'!AM12</f>
        <v>0</v>
      </c>
      <c r="AR18" s="664">
        <f>'3A 2025-2026 REPORTE CALIFICACI'!AN12</f>
        <v>0</v>
      </c>
      <c r="AS18" s="664">
        <f>'3A 2025-2026 REPORTE CALIFICACI'!AO12</f>
        <v>0</v>
      </c>
      <c r="AT18" s="664">
        <f>'3A 2025-2026 REPORTE CALIFICACI'!AP12</f>
        <v>0</v>
      </c>
      <c r="AU18" s="664">
        <f>'3A 2025-2026 REPORTE CALIFICACI'!AQ12</f>
        <v>0</v>
      </c>
      <c r="AV18" s="664">
        <f>'3A 2025-2026 REPORTE CALIFICACI'!AR12</f>
        <v>0</v>
      </c>
      <c r="AW18" s="664">
        <f>'3A 2025-2026 REPORTE CALIFICACI'!AS12</f>
        <v>0</v>
      </c>
      <c r="AX18" s="664">
        <f>'3A 2025-2026 REPORTE CALIFICACI'!AT12</f>
        <v>0</v>
      </c>
      <c r="AY18" s="664">
        <f>'3A 2025-2026 REPORTE CALIFICACI'!AU12</f>
        <v>0</v>
      </c>
      <c r="AZ18" s="664">
        <f>'3A 2025-2026 REPORTE CALIFICACI'!AV12</f>
        <v>0</v>
      </c>
      <c r="BA18" s="664">
        <f>'3A 2025-2026 REPORTE CALIFICACI'!AW12</f>
        <v>0</v>
      </c>
      <c r="BB18" s="664">
        <f>'3A 2025-2026 REPORTE CALIFICACI'!AX12</f>
        <v>0</v>
      </c>
      <c r="BC18" s="664">
        <f>'3A 2025-2026 REPORTE CALIFICACI'!AY12</f>
        <v>0</v>
      </c>
      <c r="BD18" s="664">
        <f>'3A 2025-2026 REPORTE CALIFICACI'!AZ12</f>
        <v>0</v>
      </c>
      <c r="BE18" s="664">
        <f>'3A 2025-2026 REPORTE CALIFICACI'!BA12</f>
        <v>0</v>
      </c>
      <c r="BF18" s="664">
        <f>'3A 2025-2026 REPORTE CALIFICACI'!BB12</f>
        <v>0</v>
      </c>
      <c r="BG18" s="664"/>
      <c r="BH18" s="664"/>
      <c r="BI18" s="664"/>
      <c r="BJ18" s="664"/>
      <c r="BK18" s="664"/>
      <c r="BL18" s="664"/>
      <c r="BM18" s="664"/>
      <c r="BN18" s="664"/>
      <c r="BO18" s="664"/>
      <c r="BP18" s="664"/>
      <c r="BQ18" s="664"/>
      <c r="BR18" s="664"/>
      <c r="BS18" s="664"/>
      <c r="BT18" s="664"/>
      <c r="BU18" s="664"/>
      <c r="BV18" s="664"/>
      <c r="BW18" s="664"/>
      <c r="BX18" s="664"/>
      <c r="BY18" s="666"/>
      <c r="BZ18" s="667"/>
      <c r="CA18" s="661"/>
      <c r="CB18" s="47"/>
      <c r="CC18" s="663" t="s">
        <v>1015</v>
      </c>
      <c r="CD18" s="664">
        <f>'3A 2025-2026 REPORTE CALIFICACI'!AM13</f>
        <v>0</v>
      </c>
      <c r="CE18" s="664">
        <f>'3A 2025-2026 REPORTE CALIFICACI'!AN13</f>
        <v>0</v>
      </c>
      <c r="CF18" s="664">
        <f>'3A 2025-2026 REPORTE CALIFICACI'!AO13</f>
        <v>0</v>
      </c>
      <c r="CG18" s="664">
        <f>'3A 2025-2026 REPORTE CALIFICACI'!AP13</f>
        <v>0</v>
      </c>
      <c r="CH18" s="664">
        <f>'3A 2025-2026 REPORTE CALIFICACI'!AQ13</f>
        <v>0</v>
      </c>
      <c r="CI18" s="664">
        <f>'3A 2025-2026 REPORTE CALIFICACI'!AR13</f>
        <v>0</v>
      </c>
      <c r="CJ18" s="664">
        <f>'3A 2025-2026 REPORTE CALIFICACI'!AS13</f>
        <v>0</v>
      </c>
      <c r="CK18" s="664">
        <f>'3A 2025-2026 REPORTE CALIFICACI'!AT13</f>
        <v>0</v>
      </c>
      <c r="CL18" s="664">
        <f>'3A 2025-2026 REPORTE CALIFICACI'!AU13</f>
        <v>0</v>
      </c>
      <c r="CM18" s="664">
        <f>'3A 2025-2026 REPORTE CALIFICACI'!AV13</f>
        <v>0</v>
      </c>
      <c r="CN18" s="664">
        <f>'3A 2025-2026 REPORTE CALIFICACI'!AW13</f>
        <v>0</v>
      </c>
      <c r="CO18" s="664">
        <f>'3A 2025-2026 REPORTE CALIFICACI'!AX13</f>
        <v>0</v>
      </c>
      <c r="CP18" s="664">
        <f>'3A 2025-2026 REPORTE CALIFICACI'!AY13</f>
        <v>0</v>
      </c>
      <c r="CQ18" s="664">
        <f>'3A 2025-2026 REPORTE CALIFICACI'!AZ13</f>
        <v>0</v>
      </c>
      <c r="CR18" s="664">
        <f>'3A 2025-2026 REPORTE CALIFICACI'!BA13</f>
        <v>0</v>
      </c>
      <c r="CS18" s="664">
        <f>'3A 2025-2026 REPORTE CALIFICACI'!BB13</f>
        <v>0</v>
      </c>
      <c r="CT18" s="664"/>
      <c r="CU18" s="664"/>
      <c r="CV18" s="664"/>
      <c r="CW18" s="664"/>
      <c r="CX18" s="664"/>
      <c r="CY18" s="664"/>
      <c r="CZ18" s="664"/>
      <c r="DA18" s="664"/>
      <c r="DB18" s="664"/>
      <c r="DC18" s="664"/>
      <c r="DD18" s="664"/>
      <c r="DE18" s="664"/>
      <c r="DF18" s="664"/>
      <c r="DG18" s="664"/>
      <c r="DH18" s="664"/>
      <c r="DI18" s="664"/>
      <c r="DJ18" s="664"/>
      <c r="DK18" s="664"/>
      <c r="DL18" s="666"/>
      <c r="DM18" s="667"/>
      <c r="DN18" s="661"/>
      <c r="DO18" s="47"/>
      <c r="DP18" s="663" t="s">
        <v>1015</v>
      </c>
      <c r="DQ18" s="664">
        <f>'3A 2025-2026 REPORTE CALIFICACI'!AM14</f>
        <v>0</v>
      </c>
      <c r="DR18" s="664">
        <f>'3A 2025-2026 REPORTE CALIFICACI'!AN14</f>
        <v>0</v>
      </c>
      <c r="DS18" s="664">
        <f>'3A 2025-2026 REPORTE CALIFICACI'!AO14</f>
        <v>0</v>
      </c>
      <c r="DT18" s="664">
        <f>'3A 2025-2026 REPORTE CALIFICACI'!AP14</f>
        <v>0</v>
      </c>
      <c r="DU18" s="664">
        <f>'3A 2025-2026 REPORTE CALIFICACI'!AQ14</f>
        <v>0</v>
      </c>
      <c r="DV18" s="664">
        <f>'3A 2025-2026 REPORTE CALIFICACI'!AR14</f>
        <v>0</v>
      </c>
      <c r="DW18" s="664">
        <f>'3A 2025-2026 REPORTE CALIFICACI'!AS14</f>
        <v>0</v>
      </c>
      <c r="DX18" s="664">
        <f>'3A 2025-2026 REPORTE CALIFICACI'!AT14</f>
        <v>0</v>
      </c>
      <c r="DY18" s="664">
        <f>'3A 2025-2026 REPORTE CALIFICACI'!AU14</f>
        <v>0</v>
      </c>
      <c r="DZ18" s="664">
        <f>'3A 2025-2026 REPORTE CALIFICACI'!AV14</f>
        <v>0</v>
      </c>
      <c r="EA18" s="664">
        <f>'3A 2025-2026 REPORTE CALIFICACI'!AW14</f>
        <v>0</v>
      </c>
      <c r="EB18" s="664">
        <f>'3A 2025-2026 REPORTE CALIFICACI'!AX14</f>
        <v>0</v>
      </c>
      <c r="EC18" s="664">
        <f>'3A 2025-2026 REPORTE CALIFICACI'!AY14</f>
        <v>0</v>
      </c>
      <c r="ED18" s="664">
        <f>'3A 2025-2026 REPORTE CALIFICACI'!AZ14</f>
        <v>0</v>
      </c>
      <c r="EE18" s="664">
        <f>'3A 2025-2026 REPORTE CALIFICACI'!BA14</f>
        <v>0</v>
      </c>
      <c r="EF18" s="664">
        <f>'3A 2025-2026 REPORTE CALIFICACI'!BB14</f>
        <v>0</v>
      </c>
      <c r="EG18" s="664"/>
      <c r="EH18" s="664"/>
      <c r="EI18" s="664"/>
      <c r="EJ18" s="664"/>
      <c r="EK18" s="664"/>
      <c r="EL18" s="664"/>
      <c r="EM18" s="664"/>
      <c r="EN18" s="664"/>
      <c r="EO18" s="664"/>
      <c r="EP18" s="664"/>
      <c r="EQ18" s="664"/>
      <c r="ER18" s="664"/>
      <c r="ES18" s="664"/>
      <c r="ET18" s="664"/>
      <c r="EU18" s="664"/>
      <c r="EV18" s="664"/>
      <c r="EW18" s="664"/>
      <c r="EX18" s="664"/>
      <c r="EY18" s="666"/>
    </row>
    <row r="19" ht="72.0" customHeight="1">
      <c r="A19" s="661"/>
      <c r="B19" s="47"/>
      <c r="C19" s="663" t="s">
        <v>1016</v>
      </c>
      <c r="D19" s="664">
        <f>'3A 2025-2026 REPORTE CALIFICACI'!BU11</f>
        <v>80</v>
      </c>
      <c r="E19" s="664">
        <f>'3A 2025-2026 REPORTE CALIFICACI'!BV11</f>
        <v>85</v>
      </c>
      <c r="F19" s="664">
        <f>'3A 2025-2026 REPORTE CALIFICACI'!BW11</f>
        <v>92</v>
      </c>
      <c r="G19" s="664">
        <f>'3A 2025-2026 REPORTE CALIFICACI'!BX11</f>
        <v>0</v>
      </c>
      <c r="H19" s="664">
        <f>'3A 2025-2026 REPORTE CALIFICACI'!BY11</f>
        <v>83</v>
      </c>
      <c r="I19" s="664">
        <f>'3A 2025-2026 REPORTE CALIFICACI'!BZ11</f>
        <v>86</v>
      </c>
      <c r="J19" s="664">
        <f>'3A 2025-2026 REPORTE CALIFICACI'!CA11</f>
        <v>91</v>
      </c>
      <c r="K19" s="664">
        <f>'3A 2025-2026 REPORTE CALIFICACI'!CB11</f>
        <v>0</v>
      </c>
      <c r="L19" s="664">
        <f>'3A 2025-2026 REPORTE CALIFICACI'!CC11</f>
        <v>86</v>
      </c>
      <c r="M19" s="664">
        <f>'3A 2025-2026 REPORTE CALIFICACI'!CD11</f>
        <v>87</v>
      </c>
      <c r="N19" s="664">
        <f>'3A 2025-2026 REPORTE CALIFICACI'!CE11</f>
        <v>88</v>
      </c>
      <c r="O19" s="664">
        <f>'3A 2025-2026 REPORTE CALIFICACI'!CF11</f>
        <v>0</v>
      </c>
      <c r="P19" s="664">
        <f>'3A 2025-2026 REPORTE CALIFICACI'!CG11</f>
        <v>85</v>
      </c>
      <c r="Q19" s="664">
        <f>'3A 2025-2026 REPORTE CALIFICACI'!CH11</f>
        <v>86</v>
      </c>
      <c r="R19" s="664">
        <f>'3A 2025-2026 REPORTE CALIFICACI'!CI11</f>
        <v>84</v>
      </c>
      <c r="S19" s="664">
        <f>'3A 2025-2026 REPORTE CALIFICACI'!CJ11</f>
        <v>0</v>
      </c>
      <c r="T19" s="664"/>
      <c r="U19" s="664"/>
      <c r="V19" s="664"/>
      <c r="W19" s="664"/>
      <c r="X19" s="664"/>
      <c r="Y19" s="664"/>
      <c r="Z19" s="664"/>
      <c r="AA19" s="664"/>
      <c r="AB19" s="664"/>
      <c r="AC19" s="664"/>
      <c r="AD19" s="664"/>
      <c r="AE19" s="664"/>
      <c r="AF19" s="664"/>
      <c r="AG19" s="664"/>
      <c r="AH19" s="664"/>
      <c r="AI19" s="664"/>
      <c r="AJ19" s="664"/>
      <c r="AK19" s="664"/>
      <c r="AL19" s="666"/>
      <c r="AM19" s="667"/>
      <c r="AN19" s="661"/>
      <c r="AO19" s="47"/>
      <c r="AP19" s="663" t="s">
        <v>1016</v>
      </c>
      <c r="AQ19" s="664">
        <f>'3A 2025-2026 REPORTE CALIFICACI'!BU12</f>
        <v>75</v>
      </c>
      <c r="AR19" s="664">
        <f>'3A 2025-2026 REPORTE CALIFICACI'!BV12</f>
        <v>70</v>
      </c>
      <c r="AS19" s="664">
        <f>'3A 2025-2026 REPORTE CALIFICACI'!BW12</f>
        <v>71</v>
      </c>
      <c r="AT19" s="664">
        <f>'3A 2025-2026 REPORTE CALIFICACI'!BX12</f>
        <v>0</v>
      </c>
      <c r="AU19" s="664">
        <f>'3A 2025-2026 REPORTE CALIFICACI'!BY12</f>
        <v>73</v>
      </c>
      <c r="AV19" s="664">
        <f>'3A 2025-2026 REPORTE CALIFICACI'!BZ12</f>
        <v>71</v>
      </c>
      <c r="AW19" s="664">
        <f>'3A 2025-2026 REPORTE CALIFICACI'!CA12</f>
        <v>72</v>
      </c>
      <c r="AX19" s="664">
        <f>'3A 2025-2026 REPORTE CALIFICACI'!CB12</f>
        <v>0</v>
      </c>
      <c r="AY19" s="664">
        <f>'3A 2025-2026 REPORTE CALIFICACI'!CC12</f>
        <v>74</v>
      </c>
      <c r="AZ19" s="664">
        <f>'3A 2025-2026 REPORTE CALIFICACI'!CD12</f>
        <v>70</v>
      </c>
      <c r="BA19" s="664">
        <f>'3A 2025-2026 REPORTE CALIFICACI'!CE12</f>
        <v>71</v>
      </c>
      <c r="BB19" s="664">
        <f>'3A 2025-2026 REPORTE CALIFICACI'!CF12</f>
        <v>0</v>
      </c>
      <c r="BC19" s="664">
        <f>'3A 2025-2026 REPORTE CALIFICACI'!CG12</f>
        <v>70</v>
      </c>
      <c r="BD19" s="664">
        <f>'3A 2025-2026 REPORTE CALIFICACI'!CH12</f>
        <v>72</v>
      </c>
      <c r="BE19" s="664">
        <f>'3A 2025-2026 REPORTE CALIFICACI'!CI12</f>
        <v>70</v>
      </c>
      <c r="BF19" s="664">
        <f>'3A 2025-2026 REPORTE CALIFICACI'!CJ12</f>
        <v>0</v>
      </c>
      <c r="BG19" s="664"/>
      <c r="BH19" s="664"/>
      <c r="BI19" s="664"/>
      <c r="BJ19" s="664"/>
      <c r="BK19" s="664"/>
      <c r="BL19" s="664"/>
      <c r="BM19" s="664"/>
      <c r="BN19" s="664"/>
      <c r="BO19" s="664"/>
      <c r="BP19" s="664"/>
      <c r="BQ19" s="664"/>
      <c r="BR19" s="664"/>
      <c r="BS19" s="664"/>
      <c r="BT19" s="664"/>
      <c r="BU19" s="664"/>
      <c r="BV19" s="664"/>
      <c r="BW19" s="664"/>
      <c r="BX19" s="664"/>
      <c r="BY19" s="666"/>
      <c r="BZ19" s="667"/>
      <c r="CA19" s="661"/>
      <c r="CB19" s="47"/>
      <c r="CC19" s="663" t="s">
        <v>1016</v>
      </c>
      <c r="CD19" s="664">
        <f>'3A 2025-2026 REPORTE CALIFICACI'!BU13</f>
        <v>70</v>
      </c>
      <c r="CE19" s="664">
        <f>'3A 2025-2026 REPORTE CALIFICACI'!BV13</f>
        <v>71</v>
      </c>
      <c r="CF19" s="664">
        <f>'3A 2025-2026 REPORTE CALIFICACI'!BW13</f>
        <v>30</v>
      </c>
      <c r="CG19" s="664">
        <f>'3A 2025-2026 REPORTE CALIFICACI'!BX13</f>
        <v>0</v>
      </c>
      <c r="CH19" s="664">
        <f>'3A 2025-2026 REPORTE CALIFICACI'!BY13</f>
        <v>71</v>
      </c>
      <c r="CI19" s="664">
        <f>'3A 2025-2026 REPORTE CALIFICACI'!BZ13</f>
        <v>71</v>
      </c>
      <c r="CJ19" s="664">
        <f>'3A 2025-2026 REPORTE CALIFICACI'!CA13</f>
        <v>35</v>
      </c>
      <c r="CK19" s="664">
        <f>'3A 2025-2026 REPORTE CALIFICACI'!CB13</f>
        <v>0</v>
      </c>
      <c r="CL19" s="664">
        <f>'3A 2025-2026 REPORTE CALIFICACI'!CC13</f>
        <v>70</v>
      </c>
      <c r="CM19" s="664">
        <f>'3A 2025-2026 REPORTE CALIFICACI'!CD13</f>
        <v>71</v>
      </c>
      <c r="CN19" s="664">
        <f>'3A 2025-2026 REPORTE CALIFICACI'!CE13</f>
        <v>70</v>
      </c>
      <c r="CO19" s="664">
        <f>'3A 2025-2026 REPORTE CALIFICACI'!CF13</f>
        <v>0</v>
      </c>
      <c r="CP19" s="664">
        <f>'3A 2025-2026 REPORTE CALIFICACI'!CG13</f>
        <v>71</v>
      </c>
      <c r="CQ19" s="664">
        <f>'3A 2025-2026 REPORTE CALIFICACI'!CH13</f>
        <v>70</v>
      </c>
      <c r="CR19" s="664">
        <f>'3A 2025-2026 REPORTE CALIFICACI'!CI13</f>
        <v>50</v>
      </c>
      <c r="CS19" s="664">
        <f>'3A 2025-2026 REPORTE CALIFICACI'!CJ13</f>
        <v>0</v>
      </c>
      <c r="CT19" s="664"/>
      <c r="CU19" s="664"/>
      <c r="CV19" s="664"/>
      <c r="CW19" s="664"/>
      <c r="CX19" s="664"/>
      <c r="CY19" s="664"/>
      <c r="CZ19" s="664"/>
      <c r="DA19" s="664"/>
      <c r="DB19" s="664"/>
      <c r="DC19" s="664"/>
      <c r="DD19" s="664"/>
      <c r="DE19" s="664"/>
      <c r="DF19" s="664"/>
      <c r="DG19" s="664"/>
      <c r="DH19" s="664"/>
      <c r="DI19" s="664"/>
      <c r="DJ19" s="664"/>
      <c r="DK19" s="664"/>
      <c r="DL19" s="666"/>
      <c r="DM19" s="667"/>
      <c r="DN19" s="661"/>
      <c r="DO19" s="47"/>
      <c r="DP19" s="663" t="s">
        <v>1016</v>
      </c>
      <c r="DQ19" s="664">
        <v>50.0</v>
      </c>
      <c r="DR19" s="664">
        <f>'3A 2025-2026 REPORTE CALIFICACI'!BV14</f>
        <v>70</v>
      </c>
      <c r="DS19" s="664">
        <f>'3A 2025-2026 REPORTE CALIFICACI'!BW14</f>
        <v>70</v>
      </c>
      <c r="DT19" s="664">
        <f>'3A 2025-2026 REPORTE CALIFICACI'!BX14</f>
        <v>0</v>
      </c>
      <c r="DU19" s="664">
        <v>70.0</v>
      </c>
      <c r="DV19" s="664">
        <f>'3A 2025-2026 REPORTE CALIFICACI'!BZ14</f>
        <v>70</v>
      </c>
      <c r="DW19" s="664">
        <f>'3A 2025-2026 REPORTE CALIFICACI'!CA14</f>
        <v>70</v>
      </c>
      <c r="DX19" s="664">
        <f>'3A 2025-2026 REPORTE CALIFICACI'!CB14</f>
        <v>0</v>
      </c>
      <c r="DY19" s="664">
        <v>72.0</v>
      </c>
      <c r="DZ19" s="664">
        <f>'3A 2025-2026 REPORTE CALIFICACI'!CD14</f>
        <v>70</v>
      </c>
      <c r="EA19" s="664">
        <f>'3A 2025-2026 REPORTE CALIFICACI'!CE14</f>
        <v>71</v>
      </c>
      <c r="EB19" s="664">
        <f>'3A 2025-2026 REPORTE CALIFICACI'!CF14</f>
        <v>0</v>
      </c>
      <c r="EC19" s="664">
        <v>71.0</v>
      </c>
      <c r="ED19" s="664">
        <f>'3A 2025-2026 REPORTE CALIFICACI'!CH14</f>
        <v>70</v>
      </c>
      <c r="EE19" s="664">
        <f>'3A 2025-2026 REPORTE CALIFICACI'!CI14</f>
        <v>70</v>
      </c>
      <c r="EF19" s="664">
        <f>'3A 2025-2026 REPORTE CALIFICACI'!CJ14</f>
        <v>0</v>
      </c>
      <c r="EG19" s="664"/>
      <c r="EH19" s="664"/>
      <c r="EI19" s="664"/>
      <c r="EJ19" s="664"/>
      <c r="EK19" s="664"/>
      <c r="EL19" s="664"/>
      <c r="EM19" s="664"/>
      <c r="EN19" s="664"/>
      <c r="EO19" s="664"/>
      <c r="EP19" s="664"/>
      <c r="EQ19" s="664"/>
      <c r="ER19" s="664"/>
      <c r="ES19" s="664"/>
      <c r="ET19" s="664"/>
      <c r="EU19" s="664"/>
      <c r="EV19" s="664"/>
      <c r="EW19" s="664"/>
      <c r="EX19" s="664"/>
      <c r="EY19" s="666"/>
    </row>
    <row r="20" ht="52.5" customHeight="1">
      <c r="A20" s="661"/>
      <c r="B20" s="47"/>
      <c r="C20" s="663" t="s">
        <v>1017</v>
      </c>
      <c r="D20" s="664">
        <f>'3A 2025-2026 REPORTE CALIFICACI'!DC11</f>
        <v>85</v>
      </c>
      <c r="E20" s="664">
        <f>'3A 2025-2026 REPORTE CALIFICACI'!DD11</f>
        <v>87</v>
      </c>
      <c r="F20" s="664">
        <f>'3A 2025-2026 REPORTE CALIFICACI'!DE11</f>
        <v>96</v>
      </c>
      <c r="G20" s="664">
        <f>'3A 2025-2026 REPORTE CALIFICACI'!DF11</f>
        <v>0</v>
      </c>
      <c r="H20" s="664">
        <f>'3A 2025-2026 REPORTE CALIFICACI'!DG11</f>
        <v>70</v>
      </c>
      <c r="I20" s="664">
        <f>'3A 2025-2026 REPORTE CALIFICACI'!DH11</f>
        <v>100</v>
      </c>
      <c r="J20" s="664">
        <f>'3A 2025-2026 REPORTE CALIFICACI'!DI11</f>
        <v>93</v>
      </c>
      <c r="K20" s="664">
        <f>'3A 2025-2026 REPORTE CALIFICACI'!DJ11</f>
        <v>0</v>
      </c>
      <c r="L20" s="664">
        <f>'3A 2025-2026 REPORTE CALIFICACI'!DK11</f>
        <v>91</v>
      </c>
      <c r="M20" s="664">
        <f>'3A 2025-2026 REPORTE CALIFICACI'!DL11</f>
        <v>100</v>
      </c>
      <c r="N20" s="664">
        <f>'3A 2025-2026 REPORTE CALIFICACI'!DM11</f>
        <v>95</v>
      </c>
      <c r="O20" s="664">
        <f>'3A 2025-2026 REPORTE CALIFICACI'!DN11</f>
        <v>0</v>
      </c>
      <c r="P20" s="664">
        <f>'3A 2025-2026 REPORTE CALIFICACI'!DO11</f>
        <v>81</v>
      </c>
      <c r="Q20" s="664">
        <f>'3A 2025-2026 REPORTE CALIFICACI'!DP11</f>
        <v>100</v>
      </c>
      <c r="R20" s="664">
        <f>'3A 2025-2026 REPORTE CALIFICACI'!DQ11</f>
        <v>95</v>
      </c>
      <c r="S20" s="664">
        <f>'3A 2025-2026 REPORTE CALIFICACI'!DR11</f>
        <v>0</v>
      </c>
      <c r="T20" s="664"/>
      <c r="U20" s="664"/>
      <c r="V20" s="664"/>
      <c r="W20" s="664"/>
      <c r="X20" s="664"/>
      <c r="Y20" s="664"/>
      <c r="Z20" s="664"/>
      <c r="AA20" s="664"/>
      <c r="AB20" s="664"/>
      <c r="AC20" s="664"/>
      <c r="AD20" s="664"/>
      <c r="AE20" s="664"/>
      <c r="AF20" s="664"/>
      <c r="AG20" s="664"/>
      <c r="AH20" s="664"/>
      <c r="AI20" s="664"/>
      <c r="AJ20" s="664"/>
      <c r="AK20" s="664"/>
      <c r="AL20" s="666"/>
      <c r="AM20" s="667"/>
      <c r="AN20" s="661"/>
      <c r="AO20" s="47"/>
      <c r="AP20" s="663" t="s">
        <v>1017</v>
      </c>
      <c r="AQ20" s="664">
        <f>'3A 2025-2026 REPORTE CALIFICACI'!DC12</f>
        <v>78</v>
      </c>
      <c r="AR20" s="664">
        <f>'3A 2025-2026 REPORTE CALIFICACI'!DD12</f>
        <v>70</v>
      </c>
      <c r="AS20" s="664">
        <f>'3A 2025-2026 REPORTE CALIFICACI'!DE12</f>
        <v>74</v>
      </c>
      <c r="AT20" s="664">
        <f>'3A 2025-2026 REPORTE CALIFICACI'!DF12</f>
        <v>0</v>
      </c>
      <c r="AU20" s="664">
        <f>'3A 2025-2026 REPORTE CALIFICACI'!DG12</f>
        <v>70</v>
      </c>
      <c r="AV20" s="664">
        <f>'3A 2025-2026 REPORTE CALIFICACI'!DH12</f>
        <v>70</v>
      </c>
      <c r="AW20" s="664">
        <f>'3A 2025-2026 REPORTE CALIFICACI'!DI12</f>
        <v>70</v>
      </c>
      <c r="AX20" s="664">
        <f>'3A 2025-2026 REPORTE CALIFICACI'!DJ12</f>
        <v>0</v>
      </c>
      <c r="AY20" s="664">
        <f>'3A 2025-2026 REPORTE CALIFICACI'!DK12</f>
        <v>70</v>
      </c>
      <c r="AZ20" s="664">
        <f>'3A 2025-2026 REPORTE CALIFICACI'!DL12</f>
        <v>70</v>
      </c>
      <c r="BA20" s="664">
        <f>'3A 2025-2026 REPORTE CALIFICACI'!DM12</f>
        <v>73</v>
      </c>
      <c r="BB20" s="664">
        <f>'3A 2025-2026 REPORTE CALIFICACI'!DN12</f>
        <v>0</v>
      </c>
      <c r="BC20" s="664">
        <f>'3A 2025-2026 REPORTE CALIFICACI'!DO12</f>
        <v>75</v>
      </c>
      <c r="BD20" s="664">
        <f>'3A 2025-2026 REPORTE CALIFICACI'!DP12</f>
        <v>70</v>
      </c>
      <c r="BE20" s="664">
        <f>'3A 2025-2026 REPORTE CALIFICACI'!DQ12</f>
        <v>78</v>
      </c>
      <c r="BF20" s="664">
        <f>'3A 2025-2026 REPORTE CALIFICACI'!DR12</f>
        <v>0</v>
      </c>
      <c r="BG20" s="664"/>
      <c r="BH20" s="664"/>
      <c r="BI20" s="664"/>
      <c r="BJ20" s="664"/>
      <c r="BK20" s="664"/>
      <c r="BL20" s="664"/>
      <c r="BM20" s="664"/>
      <c r="BN20" s="664"/>
      <c r="BO20" s="664"/>
      <c r="BP20" s="664"/>
      <c r="BQ20" s="664"/>
      <c r="BR20" s="664"/>
      <c r="BS20" s="664"/>
      <c r="BT20" s="664"/>
      <c r="BU20" s="664"/>
      <c r="BV20" s="664"/>
      <c r="BW20" s="664"/>
      <c r="BX20" s="664"/>
      <c r="BY20" s="666"/>
      <c r="BZ20" s="667"/>
      <c r="CA20" s="661"/>
      <c r="CB20" s="47"/>
      <c r="CC20" s="663" t="s">
        <v>1017</v>
      </c>
      <c r="CD20" s="664">
        <f>'3A 2025-2026 REPORTE CALIFICACI'!DC13</f>
        <v>70</v>
      </c>
      <c r="CE20" s="664">
        <f>'3A 2025-2026 REPORTE CALIFICACI'!DD13</f>
        <v>55</v>
      </c>
      <c r="CF20" s="664">
        <f>'3A 2025-2026 REPORTE CALIFICACI'!DE13</f>
        <v>48</v>
      </c>
      <c r="CG20" s="664">
        <f>'3A 2025-2026 REPORTE CALIFICACI'!DF13</f>
        <v>0</v>
      </c>
      <c r="CH20" s="664">
        <f>'3A 2025-2026 REPORTE CALIFICACI'!DG13</f>
        <v>65</v>
      </c>
      <c r="CI20" s="664">
        <f>'3A 2025-2026 REPORTE CALIFICACI'!DH13</f>
        <v>60</v>
      </c>
      <c r="CJ20" s="664">
        <f>'3A 2025-2026 REPORTE CALIFICACI'!DI13</f>
        <v>40</v>
      </c>
      <c r="CK20" s="664">
        <f>'3A 2025-2026 REPORTE CALIFICACI'!DJ13</f>
        <v>0</v>
      </c>
      <c r="CL20" s="664">
        <f>'3A 2025-2026 REPORTE CALIFICACI'!DK13</f>
        <v>70</v>
      </c>
      <c r="CM20" s="664">
        <f>'3A 2025-2026 REPORTE CALIFICACI'!DL13</f>
        <v>70</v>
      </c>
      <c r="CN20" s="664">
        <f>'3A 2025-2026 REPORTE CALIFICACI'!DM13</f>
        <v>50</v>
      </c>
      <c r="CO20" s="664">
        <f>'3A 2025-2026 REPORTE CALIFICACI'!DN13</f>
        <v>0</v>
      </c>
      <c r="CP20" s="664">
        <f>'3A 2025-2026 REPORTE CALIFICACI'!DO13</f>
        <v>70</v>
      </c>
      <c r="CQ20" s="664">
        <f>'3A 2025-2026 REPORTE CALIFICACI'!DP13</f>
        <v>70</v>
      </c>
      <c r="CR20" s="664">
        <f>'3A 2025-2026 REPORTE CALIFICACI'!DQ13</f>
        <v>60</v>
      </c>
      <c r="CS20" s="664">
        <f>'3A 2025-2026 REPORTE CALIFICACI'!DR13</f>
        <v>0</v>
      </c>
      <c r="CT20" s="664"/>
      <c r="CU20" s="664"/>
      <c r="CV20" s="664"/>
      <c r="CW20" s="664"/>
      <c r="CX20" s="664"/>
      <c r="CY20" s="664"/>
      <c r="CZ20" s="664"/>
      <c r="DA20" s="664"/>
      <c r="DB20" s="664"/>
      <c r="DC20" s="664"/>
      <c r="DD20" s="664"/>
      <c r="DE20" s="664"/>
      <c r="DF20" s="664"/>
      <c r="DG20" s="664"/>
      <c r="DH20" s="664"/>
      <c r="DI20" s="664"/>
      <c r="DJ20" s="664"/>
      <c r="DK20" s="664"/>
      <c r="DL20" s="666"/>
      <c r="DM20" s="667"/>
      <c r="DN20" s="661"/>
      <c r="DO20" s="47"/>
      <c r="DP20" s="663" t="s">
        <v>1017</v>
      </c>
      <c r="DQ20" s="664">
        <f>'3A 2025-2026 REPORTE CALIFICACI'!DC14</f>
        <v>70</v>
      </c>
      <c r="DR20" s="664">
        <f>'3A 2025-2026 REPORTE CALIFICACI'!DD14</f>
        <v>70</v>
      </c>
      <c r="DS20" s="664">
        <f>'3A 2025-2026 REPORTE CALIFICACI'!DE14</f>
        <v>76</v>
      </c>
      <c r="DT20" s="664">
        <f>'3A 2025-2026 REPORTE CALIFICACI'!DF14</f>
        <v>0</v>
      </c>
      <c r="DU20" s="664">
        <f>'3A 2025-2026 REPORTE CALIFICACI'!DG14</f>
        <v>71</v>
      </c>
      <c r="DV20" s="664">
        <f>'3A 2025-2026 REPORTE CALIFICACI'!DH14</f>
        <v>73</v>
      </c>
      <c r="DW20" s="664">
        <f>'3A 2025-2026 REPORTE CALIFICACI'!DI14</f>
        <v>70</v>
      </c>
      <c r="DX20" s="664">
        <f>'3A 2025-2026 REPORTE CALIFICACI'!DJ14</f>
        <v>0</v>
      </c>
      <c r="DY20" s="664">
        <f>'3A 2025-2026 REPORTE CALIFICACI'!DK14</f>
        <v>70</v>
      </c>
      <c r="DZ20" s="664">
        <f>'3A 2025-2026 REPORTE CALIFICACI'!DL14</f>
        <v>70</v>
      </c>
      <c r="EA20" s="664">
        <f>'3A 2025-2026 REPORTE CALIFICACI'!DM14</f>
        <v>70</v>
      </c>
      <c r="EB20" s="664">
        <f>'3A 2025-2026 REPORTE CALIFICACI'!DN14</f>
        <v>0</v>
      </c>
      <c r="EC20" s="664">
        <f>'3A 2025-2026 REPORTE CALIFICACI'!DO14</f>
        <v>70</v>
      </c>
      <c r="ED20" s="664">
        <f>'3A 2025-2026 REPORTE CALIFICACI'!DP14</f>
        <v>71</v>
      </c>
      <c r="EE20" s="664">
        <f>'3A 2025-2026 REPORTE CALIFICACI'!DQ14</f>
        <v>71</v>
      </c>
      <c r="EF20" s="664">
        <f>'3A 2025-2026 REPORTE CALIFICACI'!DR14</f>
        <v>0</v>
      </c>
      <c r="EG20" s="664"/>
      <c r="EH20" s="664"/>
      <c r="EI20" s="664"/>
      <c r="EJ20" s="664"/>
      <c r="EK20" s="664"/>
      <c r="EL20" s="664"/>
      <c r="EM20" s="664"/>
      <c r="EN20" s="664"/>
      <c r="EO20" s="664"/>
      <c r="EP20" s="664"/>
      <c r="EQ20" s="664"/>
      <c r="ER20" s="664"/>
      <c r="ES20" s="664"/>
      <c r="ET20" s="664"/>
      <c r="EU20" s="664"/>
      <c r="EV20" s="664"/>
      <c r="EW20" s="664"/>
      <c r="EX20" s="664"/>
      <c r="EY20" s="666"/>
    </row>
    <row r="21" ht="52.5" customHeight="1">
      <c r="A21" s="661"/>
      <c r="B21" s="47"/>
      <c r="C21" s="663" t="s">
        <v>1018</v>
      </c>
      <c r="D21" s="664">
        <f>'3A 2025-2026 REPORTE CALIFICACI'!EK11</f>
        <v>81</v>
      </c>
      <c r="E21" s="664">
        <f>'3A 2025-2026 REPORTE CALIFICACI'!EL11</f>
        <v>85</v>
      </c>
      <c r="F21" s="664">
        <f>'3A 2025-2026 REPORTE CALIFICACI'!EM11</f>
        <v>94</v>
      </c>
      <c r="G21" s="665">
        <f>'3A 2025-2026 REPORTE CALIFICACI'!EN11</f>
        <v>0</v>
      </c>
      <c r="H21" s="664">
        <f>'3A 2025-2026 REPORTE CALIFICACI'!EO11</f>
        <v>81</v>
      </c>
      <c r="I21" s="664">
        <f>'3A 2025-2026 REPORTE CALIFICACI'!EP11</f>
        <v>93</v>
      </c>
      <c r="J21" s="664">
        <f>'3A 2025-2026 REPORTE CALIFICACI'!EQ11</f>
        <v>93</v>
      </c>
      <c r="K21" s="664">
        <f>'3A 2025-2026 REPORTE CALIFICACI'!ER11</f>
        <v>0</v>
      </c>
      <c r="L21" s="664">
        <f>'3A 2025-2026 REPORTE CALIFICACI'!ES11</f>
        <v>92</v>
      </c>
      <c r="M21" s="665">
        <f>'3A 2025-2026 REPORTE CALIFICACI'!ET11</f>
        <v>98</v>
      </c>
      <c r="N21" s="665">
        <f>'3A 2025-2026 REPORTE CALIFICACI'!EU11</f>
        <v>94</v>
      </c>
      <c r="O21" s="664">
        <f>'3A 2025-2026 REPORTE CALIFICACI'!EV11</f>
        <v>0</v>
      </c>
      <c r="P21" s="665">
        <f>'3A 2025-2026 REPORTE CALIFICACI'!EW11</f>
        <v>82</v>
      </c>
      <c r="Q21" s="665">
        <f>'3A 2025-2026 REPORTE CALIFICACI'!EX11</f>
        <v>97</v>
      </c>
      <c r="R21" s="665">
        <f>'3A 2025-2026 REPORTE CALIFICACI'!EY11</f>
        <v>83</v>
      </c>
      <c r="S21" s="665">
        <f>'3A 2025-2026 REPORTE CALIFICACI'!EZ11</f>
        <v>0</v>
      </c>
      <c r="T21" s="664"/>
      <c r="U21" s="664"/>
      <c r="V21" s="664"/>
      <c r="W21" s="664"/>
      <c r="X21" s="664"/>
      <c r="Y21" s="664"/>
      <c r="Z21" s="664"/>
      <c r="AA21" s="664"/>
      <c r="AB21" s="664"/>
      <c r="AC21" s="664"/>
      <c r="AD21" s="664"/>
      <c r="AE21" s="664"/>
      <c r="AF21" s="664"/>
      <c r="AG21" s="664"/>
      <c r="AH21" s="664"/>
      <c r="AI21" s="664"/>
      <c r="AJ21" s="664"/>
      <c r="AK21" s="664"/>
      <c r="AL21" s="666"/>
      <c r="AM21" s="667"/>
      <c r="AN21" s="661"/>
      <c r="AO21" s="47"/>
      <c r="AP21" s="663" t="s">
        <v>1018</v>
      </c>
      <c r="AQ21" s="664">
        <f>'3A 2025-2026 REPORTE CALIFICACI'!EK12</f>
        <v>71</v>
      </c>
      <c r="AR21" s="664">
        <f>'3A 2025-2026 REPORTE CALIFICACI'!EL12</f>
        <v>78</v>
      </c>
      <c r="AS21" s="664">
        <f>'3A 2025-2026 REPORTE CALIFICACI'!EM12</f>
        <v>73</v>
      </c>
      <c r="AT21" s="665">
        <f>'3A 2025-2026 REPORTE CALIFICACI'!EN12</f>
        <v>0</v>
      </c>
      <c r="AU21" s="664">
        <f>'3A 2025-2026 REPORTE CALIFICACI'!EO12</f>
        <v>73</v>
      </c>
      <c r="AV21" s="664">
        <f>'3A 2025-2026 REPORTE CALIFICACI'!EP12</f>
        <v>74</v>
      </c>
      <c r="AW21" s="664">
        <f>'3A 2025-2026 REPORTE CALIFICACI'!EQ12</f>
        <v>50</v>
      </c>
      <c r="AX21" s="664">
        <f>'3A 2025-2026 REPORTE CALIFICACI'!ER12</f>
        <v>0</v>
      </c>
      <c r="AY21" s="664">
        <f>'3A 2025-2026 REPORTE CALIFICACI'!ES12</f>
        <v>73</v>
      </c>
      <c r="AZ21" s="665">
        <f>'3A 2025-2026 REPORTE CALIFICACI'!ET12</f>
        <v>71</v>
      </c>
      <c r="BA21" s="665">
        <f>'3A 2025-2026 REPORTE CALIFICACI'!EU12</f>
        <v>57</v>
      </c>
      <c r="BB21" s="664">
        <f>'3A 2025-2026 REPORTE CALIFICACI'!EV12</f>
        <v>0</v>
      </c>
      <c r="BC21" s="665">
        <f>'3A 2025-2026 REPORTE CALIFICACI'!EW12</f>
        <v>70</v>
      </c>
      <c r="BD21" s="665">
        <f>'3A 2025-2026 REPORTE CALIFICACI'!EX12</f>
        <v>65</v>
      </c>
      <c r="BE21" s="665">
        <f>'3A 2025-2026 REPORTE CALIFICACI'!EY12</f>
        <v>66</v>
      </c>
      <c r="BF21" s="665">
        <f>'3A 2025-2026 REPORTE CALIFICACI'!EZ12</f>
        <v>0</v>
      </c>
      <c r="BG21" s="664"/>
      <c r="BH21" s="664"/>
      <c r="BI21" s="664"/>
      <c r="BJ21" s="664"/>
      <c r="BK21" s="664"/>
      <c r="BL21" s="664"/>
      <c r="BM21" s="664"/>
      <c r="BN21" s="664"/>
      <c r="BO21" s="664"/>
      <c r="BP21" s="664"/>
      <c r="BQ21" s="664"/>
      <c r="BR21" s="664"/>
      <c r="BS21" s="664"/>
      <c r="BT21" s="664"/>
      <c r="BU21" s="664"/>
      <c r="BV21" s="664"/>
      <c r="BW21" s="664"/>
      <c r="BX21" s="664"/>
      <c r="BY21" s="666"/>
      <c r="BZ21" s="667"/>
      <c r="CA21" s="661"/>
      <c r="CB21" s="47"/>
      <c r="CC21" s="663" t="s">
        <v>1018</v>
      </c>
      <c r="CD21" s="664">
        <f>'3A 2025-2026 REPORTE CALIFICACI'!EK13</f>
        <v>48</v>
      </c>
      <c r="CE21" s="664">
        <f>'3A 2025-2026 REPORTE CALIFICACI'!EL13</f>
        <v>68</v>
      </c>
      <c r="CF21" s="664">
        <f>'3A 2025-2026 REPORTE CALIFICACI'!EM13</f>
        <v>51</v>
      </c>
      <c r="CG21" s="665">
        <f>'3A 2025-2026 REPORTE CALIFICACI'!EN13</f>
        <v>0</v>
      </c>
      <c r="CH21" s="664">
        <f>'3A 2025-2026 REPORTE CALIFICACI'!EO13</f>
        <v>36</v>
      </c>
      <c r="CI21" s="664">
        <f>'3A 2025-2026 REPORTE CALIFICACI'!EP13</f>
        <v>70</v>
      </c>
      <c r="CJ21" s="664">
        <f>'3A 2025-2026 REPORTE CALIFICACI'!EQ13</f>
        <v>47</v>
      </c>
      <c r="CK21" s="664">
        <f>'3A 2025-2026 REPORTE CALIFICACI'!ER13</f>
        <v>0</v>
      </c>
      <c r="CL21" s="664">
        <f>'3A 2025-2026 REPORTE CALIFICACI'!ES13</f>
        <v>36</v>
      </c>
      <c r="CM21" s="665">
        <f>'3A 2025-2026 REPORTE CALIFICACI'!ET13</f>
        <v>70</v>
      </c>
      <c r="CN21" s="665">
        <f>'3A 2025-2026 REPORTE CALIFICACI'!EU13</f>
        <v>55</v>
      </c>
      <c r="CO21" s="664">
        <f>'3A 2025-2026 REPORTE CALIFICACI'!EV13</f>
        <v>0</v>
      </c>
      <c r="CP21" s="665">
        <f>'3A 2025-2026 REPORTE CALIFICACI'!EW13</f>
        <v>48</v>
      </c>
      <c r="CQ21" s="665">
        <f>'3A 2025-2026 REPORTE CALIFICACI'!EX13</f>
        <v>72</v>
      </c>
      <c r="CR21" s="665">
        <f>'3A 2025-2026 REPORTE CALIFICACI'!EY13</f>
        <v>51</v>
      </c>
      <c r="CS21" s="665">
        <f>'3A 2025-2026 REPORTE CALIFICACI'!EZ13</f>
        <v>0</v>
      </c>
      <c r="CT21" s="664"/>
      <c r="CU21" s="664"/>
      <c r="CV21" s="664"/>
      <c r="CW21" s="664"/>
      <c r="CX21" s="664"/>
      <c r="CY21" s="664"/>
      <c r="CZ21" s="664"/>
      <c r="DA21" s="664"/>
      <c r="DB21" s="664"/>
      <c r="DC21" s="664"/>
      <c r="DD21" s="664"/>
      <c r="DE21" s="664"/>
      <c r="DF21" s="664"/>
      <c r="DG21" s="664"/>
      <c r="DH21" s="664"/>
      <c r="DI21" s="664"/>
      <c r="DJ21" s="664"/>
      <c r="DK21" s="664"/>
      <c r="DL21" s="666"/>
      <c r="DM21" s="667"/>
      <c r="DN21" s="661"/>
      <c r="DO21" s="47"/>
      <c r="DP21" s="663" t="s">
        <v>1018</v>
      </c>
      <c r="DQ21" s="664">
        <f>'3A 2025-2026 REPORTE CALIFICACI'!EK14</f>
        <v>76</v>
      </c>
      <c r="DR21" s="664">
        <f>'3A 2025-2026 REPORTE CALIFICACI'!EL14</f>
        <v>81</v>
      </c>
      <c r="DS21" s="664">
        <f>'3A 2025-2026 REPORTE CALIFICACI'!EM14</f>
        <v>78</v>
      </c>
      <c r="DT21" s="665">
        <f>'3A 2025-2026 REPORTE CALIFICACI'!EN14</f>
        <v>0</v>
      </c>
      <c r="DU21" s="664">
        <f>'3A 2025-2026 REPORTE CALIFICACI'!EO14</f>
        <v>73</v>
      </c>
      <c r="DV21" s="664">
        <f>'3A 2025-2026 REPORTE CALIFICACI'!EP14</f>
        <v>71</v>
      </c>
      <c r="DW21" s="664">
        <f>'3A 2025-2026 REPORTE CALIFICACI'!EQ14</f>
        <v>83</v>
      </c>
      <c r="DX21" s="664">
        <f>'3A 2025-2026 REPORTE CALIFICACI'!ER14</f>
        <v>0</v>
      </c>
      <c r="DY21" s="664">
        <f>'3A 2025-2026 REPORTE CALIFICACI'!ES14</f>
        <v>84</v>
      </c>
      <c r="DZ21" s="665">
        <f>'3A 2025-2026 REPORTE CALIFICACI'!ET14</f>
        <v>73</v>
      </c>
      <c r="EA21" s="665">
        <f>'3A 2025-2026 REPORTE CALIFICACI'!EU14</f>
        <v>77</v>
      </c>
      <c r="EB21" s="664">
        <f>'3A 2025-2026 REPORTE CALIFICACI'!EV14</f>
        <v>0</v>
      </c>
      <c r="EC21" s="665">
        <f>'3A 2025-2026 REPORTE CALIFICACI'!EW14</f>
        <v>70</v>
      </c>
      <c r="ED21" s="665">
        <f>'3A 2025-2026 REPORTE CALIFICACI'!EX14</f>
        <v>78</v>
      </c>
      <c r="EE21" s="665">
        <f>'3A 2025-2026 REPORTE CALIFICACI'!EY14</f>
        <v>51</v>
      </c>
      <c r="EF21" s="665">
        <f>'3A 2025-2026 REPORTE CALIFICACI'!EZ14</f>
        <v>0</v>
      </c>
      <c r="EG21" s="664"/>
      <c r="EH21" s="664"/>
      <c r="EI21" s="664"/>
      <c r="EJ21" s="664"/>
      <c r="EK21" s="664"/>
      <c r="EL21" s="664"/>
      <c r="EM21" s="664"/>
      <c r="EN21" s="664"/>
      <c r="EO21" s="664"/>
      <c r="EP21" s="664"/>
      <c r="EQ21" s="664"/>
      <c r="ER21" s="664"/>
      <c r="ES21" s="664"/>
      <c r="ET21" s="664"/>
      <c r="EU21" s="664"/>
      <c r="EV21" s="664"/>
      <c r="EW21" s="664"/>
      <c r="EX21" s="664"/>
      <c r="EY21" s="666"/>
    </row>
    <row r="22" ht="52.5" customHeight="1">
      <c r="A22" s="661"/>
      <c r="B22" s="47"/>
      <c r="C22" s="663" t="s">
        <v>1019</v>
      </c>
      <c r="D22" s="664">
        <f>'3A 2025-2026 REPORTE CALIFICACI'!FS11</f>
        <v>86</v>
      </c>
      <c r="E22" s="664">
        <f>'3A 2025-2026 REPORTE CALIFICACI'!FT11</f>
        <v>92</v>
      </c>
      <c r="F22" s="664">
        <f>'3A 2025-2026 REPORTE CALIFICACI'!FU11</f>
        <v>86</v>
      </c>
      <c r="G22" s="664">
        <f>'3A 2025-2026 REPORTE CALIFICACI'!FV11</f>
        <v>0</v>
      </c>
      <c r="H22" s="664">
        <f>'3A 2025-2026 REPORTE CALIFICACI'!FW11</f>
        <v>91</v>
      </c>
      <c r="I22" s="664">
        <f>'3A 2025-2026 REPORTE CALIFICACI'!FX11</f>
        <v>92</v>
      </c>
      <c r="J22" s="664">
        <f>'3A 2025-2026 REPORTE CALIFICACI'!FY11</f>
        <v>90</v>
      </c>
      <c r="K22" s="664">
        <f>'3A 2025-2026 REPORTE CALIFICACI'!FZ11</f>
        <v>0</v>
      </c>
      <c r="L22" s="664">
        <f>'3A 2025-2026 REPORTE CALIFICACI'!GA11</f>
        <v>96</v>
      </c>
      <c r="M22" s="664">
        <f>'3A 2025-2026 REPORTE CALIFICACI'!GB11</f>
        <v>98</v>
      </c>
      <c r="N22" s="664">
        <f>'3A 2025-2026 REPORTE CALIFICACI'!GC11</f>
        <v>87</v>
      </c>
      <c r="O22" s="664">
        <f>'3A 2025-2026 REPORTE CALIFICACI'!GD11</f>
        <v>0</v>
      </c>
      <c r="P22" s="664">
        <f>'3A 2025-2026 REPORTE CALIFICACI'!GE11</f>
        <v>94</v>
      </c>
      <c r="Q22" s="664">
        <f>'3A 2025-2026 REPORTE CALIFICACI'!GF11</f>
        <v>95</v>
      </c>
      <c r="R22" s="664">
        <f>'3A 2025-2026 REPORTE CALIFICACI'!GG11</f>
        <v>85</v>
      </c>
      <c r="S22" s="664">
        <f>'3A 2025-2026 REPORTE CALIFICACI'!GH11</f>
        <v>0</v>
      </c>
      <c r="T22" s="664"/>
      <c r="U22" s="664"/>
      <c r="V22" s="664"/>
      <c r="W22" s="664"/>
      <c r="X22" s="664"/>
      <c r="Y22" s="664"/>
      <c r="Z22" s="664"/>
      <c r="AA22" s="664"/>
      <c r="AB22" s="664"/>
      <c r="AC22" s="664"/>
      <c r="AD22" s="664"/>
      <c r="AE22" s="664"/>
      <c r="AF22" s="664"/>
      <c r="AG22" s="664"/>
      <c r="AH22" s="664"/>
      <c r="AI22" s="664"/>
      <c r="AJ22" s="664"/>
      <c r="AK22" s="664"/>
      <c r="AL22" s="666"/>
      <c r="AM22" s="667"/>
      <c r="AN22" s="661"/>
      <c r="AO22" s="47"/>
      <c r="AP22" s="663" t="s">
        <v>1019</v>
      </c>
      <c r="AQ22" s="664">
        <f>'3A 2025-2026 REPORTE CALIFICACI'!FS12</f>
        <v>70</v>
      </c>
      <c r="AR22" s="664">
        <f>'3A 2025-2026 REPORTE CALIFICACI'!FT12</f>
        <v>85</v>
      </c>
      <c r="AS22" s="664">
        <f>'3A 2025-2026 REPORTE CALIFICACI'!FU12</f>
        <v>75</v>
      </c>
      <c r="AT22" s="664">
        <f>'3A 2025-2026 REPORTE CALIFICACI'!FV12</f>
        <v>0</v>
      </c>
      <c r="AU22" s="664">
        <f>'3A 2025-2026 REPORTE CALIFICACI'!FW12</f>
        <v>70</v>
      </c>
      <c r="AV22" s="664">
        <f>'3A 2025-2026 REPORTE CALIFICACI'!FX12</f>
        <v>72</v>
      </c>
      <c r="AW22" s="664">
        <f>'3A 2025-2026 REPORTE CALIFICACI'!FY12</f>
        <v>78</v>
      </c>
      <c r="AX22" s="664">
        <f>'3A 2025-2026 REPORTE CALIFICACI'!FZ12</f>
        <v>0</v>
      </c>
      <c r="AY22" s="664">
        <f>'3A 2025-2026 REPORTE CALIFICACI'!GA12</f>
        <v>70</v>
      </c>
      <c r="AZ22" s="664">
        <f>'3A 2025-2026 REPORTE CALIFICACI'!GB12</f>
        <v>70</v>
      </c>
      <c r="BA22" s="664">
        <f>'3A 2025-2026 REPORTE CALIFICACI'!GC12</f>
        <v>74</v>
      </c>
      <c r="BB22" s="664">
        <f>'3A 2025-2026 REPORTE CALIFICACI'!GD12</f>
        <v>0</v>
      </c>
      <c r="BC22" s="664">
        <f>'3A 2025-2026 REPORTE CALIFICACI'!GE12</f>
        <v>70</v>
      </c>
      <c r="BD22" s="664">
        <f>'3A 2025-2026 REPORTE CALIFICACI'!GF12</f>
        <v>84</v>
      </c>
      <c r="BE22" s="664">
        <f>'3A 2025-2026 REPORTE CALIFICACI'!GG12</f>
        <v>54</v>
      </c>
      <c r="BF22" s="664">
        <f>'3A 2025-2026 REPORTE CALIFICACI'!GH12</f>
        <v>0</v>
      </c>
      <c r="BG22" s="664"/>
      <c r="BH22" s="664"/>
      <c r="BI22" s="664"/>
      <c r="BJ22" s="664"/>
      <c r="BK22" s="664"/>
      <c r="BL22" s="664"/>
      <c r="BM22" s="664"/>
      <c r="BN22" s="664"/>
      <c r="BO22" s="664"/>
      <c r="BP22" s="664"/>
      <c r="BQ22" s="664"/>
      <c r="BR22" s="664"/>
      <c r="BS22" s="664"/>
      <c r="BT22" s="664"/>
      <c r="BU22" s="664"/>
      <c r="BV22" s="664"/>
      <c r="BW22" s="664"/>
      <c r="BX22" s="664"/>
      <c r="BY22" s="666"/>
      <c r="BZ22" s="667"/>
      <c r="CA22" s="661"/>
      <c r="CB22" s="47"/>
      <c r="CC22" s="663" t="s">
        <v>1019</v>
      </c>
      <c r="CD22" s="664">
        <f>'3A 2025-2026 REPORTE CALIFICACI'!FS13</f>
        <v>65</v>
      </c>
      <c r="CE22" s="664">
        <f>'3A 2025-2026 REPORTE CALIFICACI'!FT13</f>
        <v>70</v>
      </c>
      <c r="CF22" s="664">
        <f>'3A 2025-2026 REPORTE CALIFICACI'!FU13</f>
        <v>45</v>
      </c>
      <c r="CG22" s="664">
        <f>'3A 2025-2026 REPORTE CALIFICACI'!FV13</f>
        <v>0</v>
      </c>
      <c r="CH22" s="664">
        <f>'3A 2025-2026 REPORTE CALIFICACI'!FW13</f>
        <v>70</v>
      </c>
      <c r="CI22" s="664">
        <f>'3A 2025-2026 REPORTE CALIFICACI'!FX13</f>
        <v>70</v>
      </c>
      <c r="CJ22" s="664">
        <f>'3A 2025-2026 REPORTE CALIFICACI'!FY13</f>
        <v>50</v>
      </c>
      <c r="CK22" s="664">
        <f>'3A 2025-2026 REPORTE CALIFICACI'!FZ13</f>
        <v>0</v>
      </c>
      <c r="CL22" s="664">
        <f>'3A 2025-2026 REPORTE CALIFICACI'!GA13</f>
        <v>70</v>
      </c>
      <c r="CM22" s="664">
        <f>'3A 2025-2026 REPORTE CALIFICACI'!GB13</f>
        <v>70</v>
      </c>
      <c r="CN22" s="664">
        <f>'3A 2025-2026 REPORTE CALIFICACI'!GC13</f>
        <v>33</v>
      </c>
      <c r="CO22" s="664">
        <f>'3A 2025-2026 REPORTE CALIFICACI'!GD13</f>
        <v>0</v>
      </c>
      <c r="CP22" s="664">
        <f>'3A 2025-2026 REPORTE CALIFICACI'!GE13</f>
        <v>70</v>
      </c>
      <c r="CQ22" s="664">
        <f>'3A 2025-2026 REPORTE CALIFICACI'!GF13</f>
        <v>65</v>
      </c>
      <c r="CR22" s="664">
        <f>'3A 2025-2026 REPORTE CALIFICACI'!GG13</f>
        <v>55</v>
      </c>
      <c r="CS22" s="664">
        <f>'3A 2025-2026 REPORTE CALIFICACI'!GH13</f>
        <v>0</v>
      </c>
      <c r="CT22" s="664"/>
      <c r="CU22" s="664"/>
      <c r="CV22" s="664"/>
      <c r="CW22" s="664"/>
      <c r="CX22" s="664"/>
      <c r="CY22" s="664"/>
      <c r="CZ22" s="664"/>
      <c r="DA22" s="664"/>
      <c r="DB22" s="664"/>
      <c r="DC22" s="664"/>
      <c r="DD22" s="664"/>
      <c r="DE22" s="664"/>
      <c r="DF22" s="664"/>
      <c r="DG22" s="664"/>
      <c r="DH22" s="664"/>
      <c r="DI22" s="664"/>
      <c r="DJ22" s="664"/>
      <c r="DK22" s="664"/>
      <c r="DL22" s="666"/>
      <c r="DM22" s="667"/>
      <c r="DN22" s="661"/>
      <c r="DO22" s="47"/>
      <c r="DP22" s="663" t="s">
        <v>1019</v>
      </c>
      <c r="DQ22" s="664">
        <f>'3A 2025-2026 REPORTE CALIFICACI'!FS14</f>
        <v>33</v>
      </c>
      <c r="DR22" s="664">
        <f>'3A 2025-2026 REPORTE CALIFICACI'!FT14</f>
        <v>70</v>
      </c>
      <c r="DS22" s="664">
        <f>'3A 2025-2026 REPORTE CALIFICACI'!FU14</f>
        <v>40</v>
      </c>
      <c r="DT22" s="664">
        <f>'3A 2025-2026 REPORTE CALIFICACI'!FV14</f>
        <v>0</v>
      </c>
      <c r="DU22" s="664">
        <f>'3A 2025-2026 REPORTE CALIFICACI'!FW14</f>
        <v>44</v>
      </c>
      <c r="DV22" s="664">
        <f>'3A 2025-2026 REPORTE CALIFICACI'!FX14</f>
        <v>71</v>
      </c>
      <c r="DW22" s="664">
        <f>'3A 2025-2026 REPORTE CALIFICACI'!FY14</f>
        <v>50</v>
      </c>
      <c r="DX22" s="664">
        <f>'3A 2025-2026 REPORTE CALIFICACI'!FZ14</f>
        <v>0</v>
      </c>
      <c r="DY22" s="664">
        <f>'3A 2025-2026 REPORTE CALIFICACI'!GA14</f>
        <v>70</v>
      </c>
      <c r="DZ22" s="664">
        <f>'3A 2025-2026 REPORTE CALIFICACI'!GB14</f>
        <v>70</v>
      </c>
      <c r="EA22" s="664">
        <f>'3A 2025-2026 REPORTE CALIFICACI'!GC14</f>
        <v>36</v>
      </c>
      <c r="EB22" s="664">
        <f>'3A 2025-2026 REPORTE CALIFICACI'!GD14</f>
        <v>0</v>
      </c>
      <c r="EC22" s="664">
        <f>'3A 2025-2026 REPORTE CALIFICACI'!GE14</f>
        <v>65</v>
      </c>
      <c r="ED22" s="664">
        <f>'3A 2025-2026 REPORTE CALIFICACI'!GF14</f>
        <v>76</v>
      </c>
      <c r="EE22" s="664">
        <f>'3A 2025-2026 REPORTE CALIFICACI'!GG14</f>
        <v>80</v>
      </c>
      <c r="EF22" s="664">
        <f>'3A 2025-2026 REPORTE CALIFICACI'!GH14</f>
        <v>0</v>
      </c>
      <c r="EG22" s="664"/>
      <c r="EH22" s="664"/>
      <c r="EI22" s="664"/>
      <c r="EJ22" s="664"/>
      <c r="EK22" s="664"/>
      <c r="EL22" s="664"/>
      <c r="EM22" s="664"/>
      <c r="EN22" s="664"/>
      <c r="EO22" s="664"/>
      <c r="EP22" s="664"/>
      <c r="EQ22" s="664"/>
      <c r="ER22" s="664"/>
      <c r="ES22" s="664"/>
      <c r="ET22" s="664"/>
      <c r="EU22" s="664"/>
      <c r="EV22" s="664"/>
      <c r="EW22" s="664"/>
      <c r="EX22" s="664"/>
      <c r="EY22" s="666"/>
    </row>
    <row r="23" ht="52.5" customHeight="1">
      <c r="A23" s="661"/>
      <c r="B23" s="47"/>
      <c r="C23" s="663" t="s">
        <v>1020</v>
      </c>
      <c r="D23" s="664">
        <f>'3A 2025-2026 REPORTE CALIFICACI'!HA11</f>
        <v>83</v>
      </c>
      <c r="E23" s="664">
        <f>'3A 2025-2026 REPORTE CALIFICACI'!HB11</f>
        <v>97</v>
      </c>
      <c r="F23" s="664">
        <f>'3A 2025-2026 REPORTE CALIFICACI'!HC11</f>
        <v>100</v>
      </c>
      <c r="G23" s="664">
        <f>'3A 2025-2026 REPORTE CALIFICACI'!HD11</f>
        <v>0</v>
      </c>
      <c r="H23" s="664">
        <f>'3A 2025-2026 REPORTE CALIFICACI'!HE11</f>
        <v>87</v>
      </c>
      <c r="I23" s="664">
        <f>'3A 2025-2026 REPORTE CALIFICACI'!HF11</f>
        <v>90</v>
      </c>
      <c r="J23" s="664">
        <f>'3A 2025-2026 REPORTE CALIFICACI'!HG11</f>
        <v>86</v>
      </c>
      <c r="K23" s="664">
        <f>'3A 2025-2026 REPORTE CALIFICACI'!HH11</f>
        <v>0</v>
      </c>
      <c r="L23" s="664">
        <f>'3A 2025-2026 REPORTE CALIFICACI'!HI11</f>
        <v>90</v>
      </c>
      <c r="M23" s="664">
        <f>'3A 2025-2026 REPORTE CALIFICACI'!HJ11</f>
        <v>95</v>
      </c>
      <c r="N23" s="664">
        <f>'3A 2025-2026 REPORTE CALIFICACI'!HK11</f>
        <v>87</v>
      </c>
      <c r="O23" s="664">
        <f>'3A 2025-2026 REPORTE CALIFICACI'!HL11</f>
        <v>0</v>
      </c>
      <c r="P23" s="664">
        <f>'3A 2025-2026 REPORTE CALIFICACI'!HM11</f>
        <v>94</v>
      </c>
      <c r="Q23" s="664">
        <f>'3A 2025-2026 REPORTE CALIFICACI'!HN11</f>
        <v>86</v>
      </c>
      <c r="R23" s="664">
        <f>'3A 2025-2026 REPORTE CALIFICACI'!HO11</f>
        <v>97</v>
      </c>
      <c r="S23" s="664">
        <f>'3A 2025-2026 REPORTE CALIFICACI'!HP11</f>
        <v>0</v>
      </c>
      <c r="T23" s="664"/>
      <c r="U23" s="664"/>
      <c r="V23" s="664"/>
      <c r="W23" s="664"/>
      <c r="X23" s="664"/>
      <c r="Y23" s="664"/>
      <c r="Z23" s="664"/>
      <c r="AA23" s="664"/>
      <c r="AB23" s="664"/>
      <c r="AC23" s="664"/>
      <c r="AD23" s="664"/>
      <c r="AE23" s="664"/>
      <c r="AF23" s="664"/>
      <c r="AG23" s="664"/>
      <c r="AH23" s="664"/>
      <c r="AI23" s="664"/>
      <c r="AJ23" s="664"/>
      <c r="AK23" s="664"/>
      <c r="AL23" s="666"/>
      <c r="AM23" s="667"/>
      <c r="AN23" s="661"/>
      <c r="AO23" s="47"/>
      <c r="AP23" s="663" t="s">
        <v>1020</v>
      </c>
      <c r="AQ23" s="664">
        <f>'3A 2025-2026 REPORTE CALIFICACI'!HA12</f>
        <v>73</v>
      </c>
      <c r="AR23" s="664">
        <f>'3A 2025-2026 REPORTE CALIFICACI'!HB12</f>
        <v>70</v>
      </c>
      <c r="AS23" s="664">
        <f>'3A 2025-2026 REPORTE CALIFICACI'!HC12</f>
        <v>74</v>
      </c>
      <c r="AT23" s="664">
        <f>'3A 2025-2026 REPORTE CALIFICACI'!HD12</f>
        <v>0</v>
      </c>
      <c r="AU23" s="664">
        <f>'3A 2025-2026 REPORTE CALIFICACI'!HE12</f>
        <v>70</v>
      </c>
      <c r="AV23" s="664">
        <f>'3A 2025-2026 REPORTE CALIFICACI'!HF12</f>
        <v>70</v>
      </c>
      <c r="AW23" s="664">
        <f>'3A 2025-2026 REPORTE CALIFICACI'!HG12</f>
        <v>70</v>
      </c>
      <c r="AX23" s="664">
        <f>'3A 2025-2026 REPORTE CALIFICACI'!HH12</f>
        <v>0</v>
      </c>
      <c r="AY23" s="664">
        <f>'3A 2025-2026 REPORTE CALIFICACI'!HI12</f>
        <v>80</v>
      </c>
      <c r="AZ23" s="664">
        <f>'3A 2025-2026 REPORTE CALIFICACI'!HJ12</f>
        <v>73</v>
      </c>
      <c r="BA23" s="664">
        <f>'3A 2025-2026 REPORTE CALIFICACI'!HK12</f>
        <v>82</v>
      </c>
      <c r="BB23" s="664">
        <f>'3A 2025-2026 REPORTE CALIFICACI'!HL12</f>
        <v>0</v>
      </c>
      <c r="BC23" s="664">
        <f>'3A 2025-2026 REPORTE CALIFICACI'!HM12</f>
        <v>74</v>
      </c>
      <c r="BD23" s="664">
        <f>'3A 2025-2026 REPORTE CALIFICACI'!HN12</f>
        <v>75</v>
      </c>
      <c r="BE23" s="664">
        <f>'3A 2025-2026 REPORTE CALIFICACI'!HO12</f>
        <v>74</v>
      </c>
      <c r="BF23" s="664">
        <f>'3A 2025-2026 REPORTE CALIFICACI'!HP12</f>
        <v>0</v>
      </c>
      <c r="BG23" s="664"/>
      <c r="BH23" s="664"/>
      <c r="BI23" s="664"/>
      <c r="BJ23" s="664"/>
      <c r="BK23" s="664"/>
      <c r="BL23" s="664"/>
      <c r="BM23" s="664"/>
      <c r="BN23" s="664"/>
      <c r="BO23" s="664"/>
      <c r="BP23" s="664"/>
      <c r="BQ23" s="664"/>
      <c r="BR23" s="664"/>
      <c r="BS23" s="664"/>
      <c r="BT23" s="664"/>
      <c r="BU23" s="664"/>
      <c r="BV23" s="664"/>
      <c r="BW23" s="664"/>
      <c r="BX23" s="664"/>
      <c r="BY23" s="666"/>
      <c r="BZ23" s="667"/>
      <c r="CA23" s="661"/>
      <c r="CB23" s="47"/>
      <c r="CC23" s="663" t="s">
        <v>1020</v>
      </c>
      <c r="CD23" s="664">
        <f>'3A 2025-2026 REPORTE CALIFICACI'!HA13</f>
        <v>77</v>
      </c>
      <c r="CE23" s="664">
        <f>'3A 2025-2026 REPORTE CALIFICACI'!HB13</f>
        <v>70</v>
      </c>
      <c r="CF23" s="664">
        <f>'3A 2025-2026 REPORTE CALIFICACI'!HC13</f>
        <v>50</v>
      </c>
      <c r="CG23" s="664">
        <f>'3A 2025-2026 REPORTE CALIFICACI'!HD13</f>
        <v>0</v>
      </c>
      <c r="CH23" s="664">
        <f>'3A 2025-2026 REPORTE CALIFICACI'!HE13</f>
        <v>72</v>
      </c>
      <c r="CI23" s="664">
        <f>'3A 2025-2026 REPORTE CALIFICACI'!HF13</f>
        <v>72</v>
      </c>
      <c r="CJ23" s="664">
        <f>'3A 2025-2026 REPORTE CALIFICACI'!HG13</f>
        <v>51</v>
      </c>
      <c r="CK23" s="664">
        <f>'3A 2025-2026 REPORTE CALIFICACI'!HH13</f>
        <v>0</v>
      </c>
      <c r="CL23" s="664">
        <f>'3A 2025-2026 REPORTE CALIFICACI'!HI13</f>
        <v>77</v>
      </c>
      <c r="CM23" s="664">
        <f>'3A 2025-2026 REPORTE CALIFICACI'!HJ13</f>
        <v>73</v>
      </c>
      <c r="CN23" s="664">
        <f>'3A 2025-2026 REPORTE CALIFICACI'!HK13</f>
        <v>71</v>
      </c>
      <c r="CO23" s="664">
        <f>'3A 2025-2026 REPORTE CALIFICACI'!HL13</f>
        <v>0</v>
      </c>
      <c r="CP23" s="664">
        <f>'3A 2025-2026 REPORTE CALIFICACI'!HM13</f>
        <v>81</v>
      </c>
      <c r="CQ23" s="664">
        <f>'3A 2025-2026 REPORTE CALIFICACI'!HN13</f>
        <v>71</v>
      </c>
      <c r="CR23" s="664">
        <f>'3A 2025-2026 REPORTE CALIFICACI'!HO13</f>
        <v>73</v>
      </c>
      <c r="CS23" s="664">
        <f>'3A 2025-2026 REPORTE CALIFICACI'!HP13</f>
        <v>0</v>
      </c>
      <c r="CT23" s="664"/>
      <c r="CU23" s="664"/>
      <c r="CV23" s="664"/>
      <c r="CW23" s="664"/>
      <c r="CX23" s="664"/>
      <c r="CY23" s="664"/>
      <c r="CZ23" s="664"/>
      <c r="DA23" s="664"/>
      <c r="DB23" s="664"/>
      <c r="DC23" s="664"/>
      <c r="DD23" s="664"/>
      <c r="DE23" s="664"/>
      <c r="DF23" s="664"/>
      <c r="DG23" s="664"/>
      <c r="DH23" s="664"/>
      <c r="DI23" s="664"/>
      <c r="DJ23" s="664"/>
      <c r="DK23" s="664"/>
      <c r="DL23" s="666"/>
      <c r="DM23" s="667"/>
      <c r="DN23" s="661"/>
      <c r="DO23" s="47"/>
      <c r="DP23" s="663" t="s">
        <v>1020</v>
      </c>
      <c r="DQ23" s="664">
        <f>'3A 2025-2026 REPORTE CALIFICACI'!HA14</f>
        <v>93</v>
      </c>
      <c r="DR23" s="664">
        <f>'3A 2025-2026 REPORTE CALIFICACI'!HB14</f>
        <v>83</v>
      </c>
      <c r="DS23" s="664">
        <f>'3A 2025-2026 REPORTE CALIFICACI'!HC14</f>
        <v>55</v>
      </c>
      <c r="DT23" s="664">
        <f>'3A 2025-2026 REPORTE CALIFICACI'!HD14</f>
        <v>0</v>
      </c>
      <c r="DU23" s="664">
        <f>'3A 2025-2026 REPORTE CALIFICACI'!HE14</f>
        <v>81</v>
      </c>
      <c r="DV23" s="664">
        <f>'3A 2025-2026 REPORTE CALIFICACI'!HF14</f>
        <v>86</v>
      </c>
      <c r="DW23" s="664">
        <f>'3A 2025-2026 REPORTE CALIFICACI'!HG14</f>
        <v>86</v>
      </c>
      <c r="DX23" s="664">
        <f>'3A 2025-2026 REPORTE CALIFICACI'!HH14</f>
        <v>0</v>
      </c>
      <c r="DY23" s="664">
        <f>'3A 2025-2026 REPORTE CALIFICACI'!HI14</f>
        <v>83</v>
      </c>
      <c r="DZ23" s="664">
        <f>'3A 2025-2026 REPORTE CALIFICACI'!HJ14</f>
        <v>70</v>
      </c>
      <c r="EA23" s="664">
        <f>'3A 2025-2026 REPORTE CALIFICACI'!HK14</f>
        <v>76</v>
      </c>
      <c r="EB23" s="664">
        <f>'3A 2025-2026 REPORTE CALIFICACI'!HL14</f>
        <v>0</v>
      </c>
      <c r="EC23" s="664">
        <f>'3A 2025-2026 REPORTE CALIFICACI'!HM14</f>
        <v>80</v>
      </c>
      <c r="ED23" s="664">
        <f>'3A 2025-2026 REPORTE CALIFICACI'!HN14</f>
        <v>87</v>
      </c>
      <c r="EE23" s="664">
        <f>'3A 2025-2026 REPORTE CALIFICACI'!HO14</f>
        <v>72</v>
      </c>
      <c r="EF23" s="664">
        <f>'3A 2025-2026 REPORTE CALIFICACI'!HP14</f>
        <v>0</v>
      </c>
      <c r="EG23" s="664"/>
      <c r="EH23" s="664"/>
      <c r="EI23" s="664"/>
      <c r="EJ23" s="664"/>
      <c r="EK23" s="664"/>
      <c r="EL23" s="664"/>
      <c r="EM23" s="664"/>
      <c r="EN23" s="664"/>
      <c r="EO23" s="664"/>
      <c r="EP23" s="664"/>
      <c r="EQ23" s="664"/>
      <c r="ER23" s="664"/>
      <c r="ES23" s="664"/>
      <c r="ET23" s="664"/>
      <c r="EU23" s="664"/>
      <c r="EV23" s="664"/>
      <c r="EW23" s="664"/>
      <c r="EX23" s="664"/>
      <c r="EY23" s="666"/>
    </row>
    <row r="24" ht="52.5" customHeight="1">
      <c r="A24" s="661"/>
      <c r="B24" s="47"/>
      <c r="C24" s="663" t="s">
        <v>1021</v>
      </c>
      <c r="D24" s="664">
        <f>'3A 2025-2026 REPORTE CALIFICACI'!II11</f>
        <v>70</v>
      </c>
      <c r="E24" s="664">
        <f>'3A 2025-2026 REPORTE CALIFICACI'!IJ11</f>
        <v>75</v>
      </c>
      <c r="F24" s="664">
        <f>'3A 2025-2026 REPORTE CALIFICACI'!IK11</f>
        <v>83</v>
      </c>
      <c r="G24" s="664">
        <f>'3A 2025-2026 REPORTE CALIFICACI'!IL11</f>
        <v>0</v>
      </c>
      <c r="H24" s="664">
        <f>'3A 2025-2026 REPORTE CALIFICACI'!IM11</f>
        <v>75</v>
      </c>
      <c r="I24" s="664">
        <f>'3A 2025-2026 REPORTE CALIFICACI'!IN11</f>
        <v>78</v>
      </c>
      <c r="J24" s="664">
        <f>'3A 2025-2026 REPORTE CALIFICACI'!IO11</f>
        <v>82</v>
      </c>
      <c r="K24" s="664">
        <f>'3A 2025-2026 REPORTE CALIFICACI'!IP11</f>
        <v>0</v>
      </c>
      <c r="L24" s="664">
        <f>'3A 2025-2026 REPORTE CALIFICACI'!IQ11</f>
        <v>80</v>
      </c>
      <c r="M24" s="664">
        <f>'3A 2025-2026 REPORTE CALIFICACI'!IR11</f>
        <v>78</v>
      </c>
      <c r="N24" s="664">
        <f>'3A 2025-2026 REPORTE CALIFICACI'!IS11</f>
        <v>80</v>
      </c>
      <c r="O24" s="664">
        <f>'3A 2025-2026 REPORTE CALIFICACI'!IT11</f>
        <v>0</v>
      </c>
      <c r="P24" s="664">
        <f>'3A 2025-2026 REPORTE CALIFICACI'!IU11</f>
        <v>76</v>
      </c>
      <c r="Q24" s="664">
        <f>'3A 2025-2026 REPORTE CALIFICACI'!IV11</f>
        <v>83</v>
      </c>
      <c r="R24" s="664">
        <f>'3A 2025-2026 REPORTE CALIFICACI'!IW11</f>
        <v>86</v>
      </c>
      <c r="S24" s="664">
        <f>'3A 2025-2026 REPORTE CALIFICACI'!IX11</f>
        <v>0</v>
      </c>
      <c r="T24" s="664"/>
      <c r="U24" s="664"/>
      <c r="V24" s="664"/>
      <c r="W24" s="664"/>
      <c r="X24" s="664"/>
      <c r="Y24" s="664"/>
      <c r="Z24" s="664"/>
      <c r="AA24" s="664"/>
      <c r="AB24" s="664"/>
      <c r="AC24" s="664"/>
      <c r="AD24" s="664"/>
      <c r="AE24" s="664"/>
      <c r="AF24" s="664"/>
      <c r="AG24" s="664"/>
      <c r="AH24" s="664"/>
      <c r="AI24" s="664"/>
      <c r="AJ24" s="664"/>
      <c r="AK24" s="664"/>
      <c r="AL24" s="666"/>
      <c r="AM24" s="667"/>
      <c r="AN24" s="661"/>
      <c r="AO24" s="47"/>
      <c r="AP24" s="663" t="s">
        <v>1021</v>
      </c>
      <c r="AQ24" s="664">
        <f>'3A 2025-2026 REPORTE CALIFICACI'!II12</f>
        <v>73</v>
      </c>
      <c r="AR24" s="664">
        <f>'3A 2025-2026 REPORTE CALIFICACI'!IJ12</f>
        <v>80</v>
      </c>
      <c r="AS24" s="664">
        <f>'3A 2025-2026 REPORTE CALIFICACI'!IK12</f>
        <v>82</v>
      </c>
      <c r="AT24" s="664">
        <f>'3A 2025-2026 REPORTE CALIFICACI'!IL12</f>
        <v>0</v>
      </c>
      <c r="AU24" s="664">
        <f>'3A 2025-2026 REPORTE CALIFICACI'!IM12</f>
        <v>78</v>
      </c>
      <c r="AV24" s="664">
        <f>'3A 2025-2026 REPORTE CALIFICACI'!IN12</f>
        <v>83</v>
      </c>
      <c r="AW24" s="664">
        <f>'3A 2025-2026 REPORTE CALIFICACI'!IO12</f>
        <v>81</v>
      </c>
      <c r="AX24" s="664">
        <f>'3A 2025-2026 REPORTE CALIFICACI'!IP12</f>
        <v>0</v>
      </c>
      <c r="AY24" s="664">
        <f>'3A 2025-2026 REPORTE CALIFICACI'!IQ12</f>
        <v>82</v>
      </c>
      <c r="AZ24" s="664">
        <f>'3A 2025-2026 REPORTE CALIFICACI'!IR12</f>
        <v>80</v>
      </c>
      <c r="BA24" s="664">
        <f>'3A 2025-2026 REPORTE CALIFICACI'!IS12</f>
        <v>83</v>
      </c>
      <c r="BB24" s="664">
        <f>'3A 2025-2026 REPORTE CALIFICACI'!IT12</f>
        <v>0</v>
      </c>
      <c r="BC24" s="664">
        <f>'3A 2025-2026 REPORTE CALIFICACI'!IU12</f>
        <v>78</v>
      </c>
      <c r="BD24" s="664">
        <f>'3A 2025-2026 REPORTE CALIFICACI'!IV12</f>
        <v>84</v>
      </c>
      <c r="BE24" s="664">
        <f>'3A 2025-2026 REPORTE CALIFICACI'!IW12</f>
        <v>80</v>
      </c>
      <c r="BF24" s="664">
        <f>'3A 2025-2026 REPORTE CALIFICACI'!IX12</f>
        <v>0</v>
      </c>
      <c r="BG24" s="664"/>
      <c r="BH24" s="664"/>
      <c r="BI24" s="664"/>
      <c r="BJ24" s="664"/>
      <c r="BK24" s="664"/>
      <c r="BL24" s="664"/>
      <c r="BM24" s="664"/>
      <c r="BN24" s="664"/>
      <c r="BO24" s="664"/>
      <c r="BP24" s="664"/>
      <c r="BQ24" s="664"/>
      <c r="BR24" s="664"/>
      <c r="BS24" s="664"/>
      <c r="BT24" s="664"/>
      <c r="BU24" s="664"/>
      <c r="BV24" s="664"/>
      <c r="BW24" s="664"/>
      <c r="BX24" s="664"/>
      <c r="BY24" s="666"/>
      <c r="BZ24" s="667"/>
      <c r="CA24" s="661"/>
      <c r="CB24" s="47"/>
      <c r="CC24" s="663" t="s">
        <v>1021</v>
      </c>
      <c r="CD24" s="664">
        <f>'3A 2025-2026 REPORTE CALIFICACI'!II13</f>
        <v>77</v>
      </c>
      <c r="CE24" s="664">
        <f>'3A 2025-2026 REPORTE CALIFICACI'!IJ13</f>
        <v>78</v>
      </c>
      <c r="CF24" s="664">
        <f>'3A 2025-2026 REPORTE CALIFICACI'!IK13</f>
        <v>60</v>
      </c>
      <c r="CG24" s="664">
        <f>'3A 2025-2026 REPORTE CALIFICACI'!IL13</f>
        <v>0</v>
      </c>
      <c r="CH24" s="664">
        <f>'3A 2025-2026 REPORTE CALIFICACI'!IM13</f>
        <v>78</v>
      </c>
      <c r="CI24" s="664">
        <f>'3A 2025-2026 REPORTE CALIFICACI'!IN13</f>
        <v>80</v>
      </c>
      <c r="CJ24" s="664">
        <f>'3A 2025-2026 REPORTE CALIFICACI'!IO13</f>
        <v>60</v>
      </c>
      <c r="CK24" s="664">
        <f>'3A 2025-2026 REPORTE CALIFICACI'!IP13</f>
        <v>0</v>
      </c>
      <c r="CL24" s="664">
        <f>'3A 2025-2026 REPORTE CALIFICACI'!IQ13</f>
        <v>73</v>
      </c>
      <c r="CM24" s="664">
        <f>'3A 2025-2026 REPORTE CALIFICACI'!IR13</f>
        <v>75</v>
      </c>
      <c r="CN24" s="664">
        <f>'3A 2025-2026 REPORTE CALIFICACI'!IS13</f>
        <v>70</v>
      </c>
      <c r="CO24" s="664">
        <f>'3A 2025-2026 REPORTE CALIFICACI'!IT13</f>
        <v>0</v>
      </c>
      <c r="CP24" s="664">
        <f>'3A 2025-2026 REPORTE CALIFICACI'!IU13</f>
        <v>70</v>
      </c>
      <c r="CQ24" s="664">
        <f>'3A 2025-2026 REPORTE CALIFICACI'!IV13</f>
        <v>78</v>
      </c>
      <c r="CR24" s="664">
        <f>'3A 2025-2026 REPORTE CALIFICACI'!IW13</f>
        <v>73</v>
      </c>
      <c r="CS24" s="664">
        <f>'3A 2025-2026 REPORTE CALIFICACI'!IX13</f>
        <v>0</v>
      </c>
      <c r="CT24" s="664"/>
      <c r="CU24" s="664"/>
      <c r="CV24" s="664"/>
      <c r="CW24" s="664"/>
      <c r="CX24" s="664"/>
      <c r="CY24" s="664"/>
      <c r="CZ24" s="664"/>
      <c r="DA24" s="664"/>
      <c r="DB24" s="664"/>
      <c r="DC24" s="664"/>
      <c r="DD24" s="664"/>
      <c r="DE24" s="664"/>
      <c r="DF24" s="664"/>
      <c r="DG24" s="664"/>
      <c r="DH24" s="664"/>
      <c r="DI24" s="664"/>
      <c r="DJ24" s="664"/>
      <c r="DK24" s="664"/>
      <c r="DL24" s="666"/>
      <c r="DM24" s="667"/>
      <c r="DN24" s="661"/>
      <c r="DO24" s="47"/>
      <c r="DP24" s="663" t="s">
        <v>1021</v>
      </c>
      <c r="DQ24" s="664">
        <f>'3A 2025-2026 REPORTE CALIFICACI'!II14</f>
        <v>80</v>
      </c>
      <c r="DR24" s="664">
        <f>'3A 2025-2026 REPORTE CALIFICACI'!IJ14</f>
        <v>84</v>
      </c>
      <c r="DS24" s="664">
        <f>'3A 2025-2026 REPORTE CALIFICACI'!IK14</f>
        <v>78</v>
      </c>
      <c r="DT24" s="664">
        <f>'3A 2025-2026 REPORTE CALIFICACI'!IL14</f>
        <v>0</v>
      </c>
      <c r="DU24" s="664">
        <f>'3A 2025-2026 REPORTE CALIFICACI'!IM14</f>
        <v>86</v>
      </c>
      <c r="DV24" s="664">
        <f>'3A 2025-2026 REPORTE CALIFICACI'!IN14</f>
        <v>85</v>
      </c>
      <c r="DW24" s="664">
        <f>'3A 2025-2026 REPORTE CALIFICACI'!IO14</f>
        <v>80</v>
      </c>
      <c r="DX24" s="664">
        <f>'3A 2025-2026 REPORTE CALIFICACI'!IP14</f>
        <v>0</v>
      </c>
      <c r="DY24" s="664">
        <f>'3A 2025-2026 REPORTE CALIFICACI'!IQ14</f>
        <v>81</v>
      </c>
      <c r="DZ24" s="664">
        <f>'3A 2025-2026 REPORTE CALIFICACI'!IR14</f>
        <v>78</v>
      </c>
      <c r="EA24" s="664">
        <f>'3A 2025-2026 REPORTE CALIFICACI'!IS14</f>
        <v>77</v>
      </c>
      <c r="EB24" s="664">
        <f>'3A 2025-2026 REPORTE CALIFICACI'!IT14</f>
        <v>0</v>
      </c>
      <c r="EC24" s="664">
        <f>'3A 2025-2026 REPORTE CALIFICACI'!IU14</f>
        <v>75</v>
      </c>
      <c r="ED24" s="664">
        <f>'3A 2025-2026 REPORTE CALIFICACI'!IV14</f>
        <v>83</v>
      </c>
      <c r="EE24" s="664">
        <f>'3A 2025-2026 REPORTE CALIFICACI'!IW14</f>
        <v>84</v>
      </c>
      <c r="EF24" s="664">
        <f>'3A 2025-2026 REPORTE CALIFICACI'!IX14</f>
        <v>0</v>
      </c>
      <c r="EG24" s="664"/>
      <c r="EH24" s="664"/>
      <c r="EI24" s="664"/>
      <c r="EJ24" s="664"/>
      <c r="EK24" s="664"/>
      <c r="EL24" s="664"/>
      <c r="EM24" s="664"/>
      <c r="EN24" s="664"/>
      <c r="EO24" s="664"/>
      <c r="EP24" s="664"/>
      <c r="EQ24" s="664"/>
      <c r="ER24" s="664"/>
      <c r="ES24" s="664"/>
      <c r="ET24" s="664"/>
      <c r="EU24" s="664"/>
      <c r="EV24" s="664"/>
      <c r="EW24" s="664"/>
      <c r="EX24" s="664"/>
      <c r="EY24" s="666"/>
    </row>
    <row r="25" ht="72.0" customHeight="1">
      <c r="A25" s="661"/>
      <c r="B25" s="43"/>
      <c r="C25" s="663" t="s">
        <v>1022</v>
      </c>
      <c r="D25" s="664">
        <f>'3A 2025-2026 REPORTE CALIFICACI'!JQ11</f>
        <v>83</v>
      </c>
      <c r="E25" s="665">
        <f>'3A 2025-2026 REPORTE CALIFICACI'!JR11</f>
        <v>93</v>
      </c>
      <c r="F25" s="665">
        <f>'3A 2025-2026 REPORTE CALIFICACI'!JS11</f>
        <v>88</v>
      </c>
      <c r="G25" s="664">
        <f>'3A 2025-2026 REPORTE CALIFICACI'!JT11</f>
        <v>0</v>
      </c>
      <c r="H25" s="664">
        <f>'3A 2025-2026 REPORTE CALIFICACI'!JU11</f>
        <v>81</v>
      </c>
      <c r="I25" s="665">
        <f>'3A 2025-2026 REPORTE CALIFICACI'!JV11</f>
        <v>89</v>
      </c>
      <c r="J25" s="665">
        <f>'3A 2025-2026 REPORTE CALIFICACI'!JW11</f>
        <v>80</v>
      </c>
      <c r="K25" s="664">
        <f>'3A 2025-2026 REPORTE CALIFICACI'!JX11</f>
        <v>0</v>
      </c>
      <c r="L25" s="664">
        <f>'3A 2025-2026 REPORTE CALIFICACI'!JY11</f>
        <v>87</v>
      </c>
      <c r="M25" s="665">
        <f>'3A 2025-2026 REPORTE CALIFICACI'!JZ11</f>
        <v>92</v>
      </c>
      <c r="N25" s="665">
        <f>'3A 2025-2026 REPORTE CALIFICACI'!KA11</f>
        <v>92</v>
      </c>
      <c r="O25" s="664">
        <f>'3A 2025-2026 REPORTE CALIFICACI'!KB11</f>
        <v>0</v>
      </c>
      <c r="P25" s="665">
        <f>'3A 2025-2026 REPORTE CALIFICACI'!KC11</f>
        <v>86</v>
      </c>
      <c r="Q25" s="665">
        <f>'3A 2025-2026 REPORTE CALIFICACI'!KD11</f>
        <v>90</v>
      </c>
      <c r="R25" s="665">
        <f>'3A 2025-2026 REPORTE CALIFICACI'!KE11</f>
        <v>96</v>
      </c>
      <c r="S25" s="664">
        <f>'3A 2025-2026 REPORTE CALIFICACI'!KF11</f>
        <v>0</v>
      </c>
      <c r="T25" s="664"/>
      <c r="U25" s="664"/>
      <c r="V25" s="664"/>
      <c r="W25" s="664"/>
      <c r="X25" s="664"/>
      <c r="Y25" s="664"/>
      <c r="Z25" s="664"/>
      <c r="AA25" s="664"/>
      <c r="AB25" s="664"/>
      <c r="AC25" s="664"/>
      <c r="AD25" s="664"/>
      <c r="AE25" s="664"/>
      <c r="AF25" s="664"/>
      <c r="AG25" s="664"/>
      <c r="AH25" s="664"/>
      <c r="AI25" s="664"/>
      <c r="AJ25" s="664"/>
      <c r="AK25" s="664"/>
      <c r="AL25" s="666"/>
      <c r="AM25" s="667"/>
      <c r="AN25" s="661"/>
      <c r="AO25" s="43"/>
      <c r="AP25" s="663" t="s">
        <v>1022</v>
      </c>
      <c r="AQ25" s="664">
        <f>'3A 2025-2026 REPORTE CALIFICACI'!JQ12</f>
        <v>70</v>
      </c>
      <c r="AR25" s="665">
        <f>'3A 2025-2026 REPORTE CALIFICACI'!JR12</f>
        <v>70</v>
      </c>
      <c r="AS25" s="665">
        <f>'3A 2025-2026 REPORTE CALIFICACI'!JS12</f>
        <v>76</v>
      </c>
      <c r="AT25" s="664">
        <f>'3A 2025-2026 REPORTE CALIFICACI'!JT12</f>
        <v>0</v>
      </c>
      <c r="AU25" s="664">
        <f>'3A 2025-2026 REPORTE CALIFICACI'!JU12</f>
        <v>75</v>
      </c>
      <c r="AV25" s="665">
        <f>'3A 2025-2026 REPORTE CALIFICACI'!JV12</f>
        <v>68</v>
      </c>
      <c r="AW25" s="665">
        <f>'3A 2025-2026 REPORTE CALIFICACI'!JW12</f>
        <v>40</v>
      </c>
      <c r="AX25" s="664">
        <f>'3A 2025-2026 REPORTE CALIFICACI'!JX12</f>
        <v>0</v>
      </c>
      <c r="AY25" s="664">
        <f>'3A 2025-2026 REPORTE CALIFICACI'!JY12</f>
        <v>72</v>
      </c>
      <c r="AZ25" s="665">
        <f>'3A 2025-2026 REPORTE CALIFICACI'!JZ12</f>
        <v>76</v>
      </c>
      <c r="BA25" s="665">
        <f>'3A 2025-2026 REPORTE CALIFICACI'!KA12</f>
        <v>80</v>
      </c>
      <c r="BB25" s="664">
        <f>'3A 2025-2026 REPORTE CALIFICACI'!KB12</f>
        <v>0</v>
      </c>
      <c r="BC25" s="665">
        <f>'3A 2025-2026 REPORTE CALIFICACI'!KC12</f>
        <v>72</v>
      </c>
      <c r="BD25" s="665">
        <f>'3A 2025-2026 REPORTE CALIFICACI'!KD12</f>
        <v>73</v>
      </c>
      <c r="BE25" s="665">
        <f>'3A 2025-2026 REPORTE CALIFICACI'!KE12</f>
        <v>62.66666667</v>
      </c>
      <c r="BF25" s="664">
        <f>'3A 2025-2026 REPORTE CALIFICACI'!KF12</f>
        <v>0</v>
      </c>
      <c r="BG25" s="664"/>
      <c r="BH25" s="664"/>
      <c r="BI25" s="664"/>
      <c r="BJ25" s="664"/>
      <c r="BK25" s="664"/>
      <c r="BL25" s="664"/>
      <c r="BM25" s="664"/>
      <c r="BN25" s="664"/>
      <c r="BO25" s="664"/>
      <c r="BP25" s="664"/>
      <c r="BQ25" s="664"/>
      <c r="BR25" s="664"/>
      <c r="BS25" s="664"/>
      <c r="BT25" s="664"/>
      <c r="BU25" s="664"/>
      <c r="BV25" s="664"/>
      <c r="BW25" s="664"/>
      <c r="BX25" s="664"/>
      <c r="BY25" s="666"/>
      <c r="BZ25" s="667"/>
      <c r="CA25" s="661"/>
      <c r="CB25" s="43"/>
      <c r="CC25" s="663" t="s">
        <v>1022</v>
      </c>
      <c r="CD25" s="664">
        <f>'3A 2025-2026 REPORTE CALIFICACI'!JQ13</f>
        <v>44</v>
      </c>
      <c r="CE25" s="665">
        <f>'3A 2025-2026 REPORTE CALIFICACI'!JR13</f>
        <v>65</v>
      </c>
      <c r="CF25" s="665">
        <f>'3A 2025-2026 REPORTE CALIFICACI'!JS13</f>
        <v>51</v>
      </c>
      <c r="CG25" s="664">
        <f>'3A 2025-2026 REPORTE CALIFICACI'!JT13</f>
        <v>0</v>
      </c>
      <c r="CH25" s="664">
        <f>'3A 2025-2026 REPORTE CALIFICACI'!JU13</f>
        <v>58</v>
      </c>
      <c r="CI25" s="665">
        <f>'3A 2025-2026 REPORTE CALIFICACI'!JV13</f>
        <v>68</v>
      </c>
      <c r="CJ25" s="665">
        <f>'3A 2025-2026 REPORTE CALIFICACI'!JW13</f>
        <v>44</v>
      </c>
      <c r="CK25" s="664">
        <f>'3A 2025-2026 REPORTE CALIFICACI'!JX13</f>
        <v>0</v>
      </c>
      <c r="CL25" s="664">
        <f>'3A 2025-2026 REPORTE CALIFICACI'!JY13</f>
        <v>54</v>
      </c>
      <c r="CM25" s="665">
        <f>'3A 2025-2026 REPORTE CALIFICACI'!JZ13</f>
        <v>71</v>
      </c>
      <c r="CN25" s="665">
        <f>'3A 2025-2026 REPORTE CALIFICACI'!KA13</f>
        <v>48</v>
      </c>
      <c r="CO25" s="664">
        <f>'3A 2025-2026 REPORTE CALIFICACI'!KB13</f>
        <v>0</v>
      </c>
      <c r="CP25" s="665">
        <f>'3A 2025-2026 REPORTE CALIFICACI'!KC13</f>
        <v>61</v>
      </c>
      <c r="CQ25" s="665">
        <f>'3A 2025-2026 REPORTE CALIFICACI'!KD13</f>
        <v>74</v>
      </c>
      <c r="CR25" s="665">
        <f>'3A 2025-2026 REPORTE CALIFICACI'!KE13</f>
        <v>43</v>
      </c>
      <c r="CS25" s="664">
        <f>'3A 2025-2026 REPORTE CALIFICACI'!KF13</f>
        <v>0</v>
      </c>
      <c r="CT25" s="664"/>
      <c r="CU25" s="664"/>
      <c r="CV25" s="664"/>
      <c r="CW25" s="664"/>
      <c r="CX25" s="664"/>
      <c r="CY25" s="664"/>
      <c r="CZ25" s="664"/>
      <c r="DA25" s="664"/>
      <c r="DB25" s="664"/>
      <c r="DC25" s="664"/>
      <c r="DD25" s="664"/>
      <c r="DE25" s="664"/>
      <c r="DF25" s="664"/>
      <c r="DG25" s="664"/>
      <c r="DH25" s="664"/>
      <c r="DI25" s="664"/>
      <c r="DJ25" s="664"/>
      <c r="DK25" s="664"/>
      <c r="DL25" s="666"/>
      <c r="DM25" s="667"/>
      <c r="DN25" s="661"/>
      <c r="DO25" s="43"/>
      <c r="DP25" s="663" t="s">
        <v>1022</v>
      </c>
      <c r="DQ25" s="664">
        <f>'3A 2025-2026 REPORTE CALIFICACI'!JQ14</f>
        <v>78</v>
      </c>
      <c r="DR25" s="665">
        <f>'3A 2025-2026 REPORTE CALIFICACI'!JR14</f>
        <v>81</v>
      </c>
      <c r="DS25" s="665">
        <f>'3A 2025-2026 REPORTE CALIFICACI'!JS14</f>
        <v>62</v>
      </c>
      <c r="DT25" s="664">
        <f>'3A 2025-2026 REPORTE CALIFICACI'!JT14</f>
        <v>0</v>
      </c>
      <c r="DU25" s="664">
        <f>'3A 2025-2026 REPORTE CALIFICACI'!JU14</f>
        <v>82</v>
      </c>
      <c r="DV25" s="665">
        <f>'3A 2025-2026 REPORTE CALIFICACI'!JV14</f>
        <v>84</v>
      </c>
      <c r="DW25" s="665">
        <f>'3A 2025-2026 REPORTE CALIFICACI'!JW14</f>
        <v>58</v>
      </c>
      <c r="DX25" s="664">
        <f>'3A 2025-2026 REPORTE CALIFICACI'!JX14</f>
        <v>0</v>
      </c>
      <c r="DY25" s="664">
        <f>'3A 2025-2026 REPORTE CALIFICACI'!JY14</f>
        <v>84</v>
      </c>
      <c r="DZ25" s="665">
        <f>'3A 2025-2026 REPORTE CALIFICACI'!JZ14</f>
        <v>83</v>
      </c>
      <c r="EA25" s="665">
        <f>'3A 2025-2026 REPORTE CALIFICACI'!KA14</f>
        <v>54</v>
      </c>
      <c r="EB25" s="664">
        <f>'3A 2025-2026 REPORTE CALIFICACI'!KB14</f>
        <v>0</v>
      </c>
      <c r="EC25" s="665">
        <f>'3A 2025-2026 REPORTE CALIFICACI'!KC14</f>
        <v>81</v>
      </c>
      <c r="ED25" s="665">
        <f>'3A 2025-2026 REPORTE CALIFICACI'!KD14</f>
        <v>85</v>
      </c>
      <c r="EE25" s="665">
        <f>'3A 2025-2026 REPORTE CALIFICACI'!KE14</f>
        <v>61</v>
      </c>
      <c r="EF25" s="664">
        <f>'3A 2025-2026 REPORTE CALIFICACI'!KF14</f>
        <v>0</v>
      </c>
      <c r="EG25" s="664"/>
      <c r="EH25" s="664"/>
      <c r="EI25" s="664"/>
      <c r="EJ25" s="664"/>
      <c r="EK25" s="664"/>
      <c r="EL25" s="664"/>
      <c r="EM25" s="664"/>
      <c r="EN25" s="664"/>
      <c r="EO25" s="664"/>
      <c r="EP25" s="664"/>
      <c r="EQ25" s="664"/>
      <c r="ER25" s="664"/>
      <c r="ES25" s="664"/>
      <c r="ET25" s="664"/>
      <c r="EU25" s="664"/>
      <c r="EV25" s="664"/>
      <c r="EW25" s="664"/>
      <c r="EX25" s="664"/>
      <c r="EY25" s="666"/>
    </row>
    <row r="26">
      <c r="A26" s="628"/>
      <c r="B26" s="643"/>
      <c r="C26" s="643"/>
      <c r="D26" s="643"/>
      <c r="E26" s="643"/>
      <c r="F26" s="643"/>
      <c r="G26" s="643"/>
      <c r="H26" s="643"/>
      <c r="I26" s="643"/>
      <c r="J26" s="643"/>
      <c r="K26" s="643"/>
      <c r="L26" s="643"/>
      <c r="M26" s="643"/>
      <c r="N26" s="643"/>
      <c r="O26" s="643"/>
      <c r="P26" s="643"/>
      <c r="Q26" s="643"/>
      <c r="R26" s="643"/>
      <c r="S26" s="643"/>
      <c r="T26" s="643"/>
      <c r="U26" s="643"/>
      <c r="V26" s="643"/>
      <c r="W26" s="643"/>
      <c r="X26" s="668"/>
      <c r="Y26" s="668"/>
      <c r="Z26" s="643"/>
      <c r="AA26" s="643"/>
      <c r="AB26" s="643"/>
      <c r="AC26" s="643"/>
      <c r="AD26" s="643"/>
      <c r="AE26" s="643"/>
      <c r="AF26" s="643"/>
      <c r="AG26" s="643"/>
      <c r="AH26" s="643"/>
      <c r="AI26" s="643"/>
      <c r="AJ26" s="643"/>
      <c r="AK26" s="643"/>
      <c r="AL26" s="644"/>
      <c r="AM26" s="643"/>
      <c r="AN26" s="628"/>
      <c r="AO26" s="643"/>
      <c r="AP26" s="643"/>
      <c r="AQ26" s="643"/>
      <c r="AR26" s="643"/>
      <c r="AS26" s="643"/>
      <c r="AT26" s="643"/>
      <c r="AU26" s="643"/>
      <c r="AV26" s="643"/>
      <c r="AW26" s="643"/>
      <c r="AX26" s="643"/>
      <c r="AY26" s="643"/>
      <c r="AZ26" s="643"/>
      <c r="BA26" s="643"/>
      <c r="BB26" s="643"/>
      <c r="BC26" s="643"/>
      <c r="BD26" s="643"/>
      <c r="BE26" s="643"/>
      <c r="BF26" s="643"/>
      <c r="BG26" s="643"/>
      <c r="BH26" s="643"/>
      <c r="BI26" s="643"/>
      <c r="BJ26" s="643"/>
      <c r="BK26" s="668"/>
      <c r="BL26" s="668"/>
      <c r="BM26" s="643"/>
      <c r="BN26" s="643"/>
      <c r="BO26" s="643"/>
      <c r="BP26" s="643"/>
      <c r="BQ26" s="643"/>
      <c r="BR26" s="643"/>
      <c r="BS26" s="643"/>
      <c r="BT26" s="643"/>
      <c r="BU26" s="643"/>
      <c r="BV26" s="643"/>
      <c r="BW26" s="643"/>
      <c r="BX26" s="643"/>
      <c r="BY26" s="644"/>
      <c r="BZ26" s="643"/>
      <c r="CA26" s="628"/>
      <c r="CB26" s="643"/>
      <c r="CC26" s="643"/>
      <c r="CD26" s="643"/>
      <c r="CE26" s="643"/>
      <c r="CF26" s="643"/>
      <c r="CG26" s="643"/>
      <c r="CH26" s="643"/>
      <c r="CI26" s="643"/>
      <c r="CJ26" s="643"/>
      <c r="CK26" s="643"/>
      <c r="CL26" s="643"/>
      <c r="CM26" s="643"/>
      <c r="CN26" s="643"/>
      <c r="CO26" s="643"/>
      <c r="CP26" s="643"/>
      <c r="CQ26" s="643"/>
      <c r="CR26" s="643"/>
      <c r="CS26" s="643"/>
      <c r="CT26" s="643"/>
      <c r="CU26" s="643"/>
      <c r="CV26" s="643"/>
      <c r="CW26" s="643"/>
      <c r="CX26" s="668"/>
      <c r="CY26" s="668"/>
      <c r="CZ26" s="643"/>
      <c r="DA26" s="643"/>
      <c r="DB26" s="643"/>
      <c r="DC26" s="643"/>
      <c r="DD26" s="643"/>
      <c r="DE26" s="643"/>
      <c r="DF26" s="643"/>
      <c r="DG26" s="643"/>
      <c r="DH26" s="643"/>
      <c r="DI26" s="643"/>
      <c r="DJ26" s="643"/>
      <c r="DK26" s="643"/>
      <c r="DL26" s="644"/>
      <c r="DM26" s="643"/>
      <c r="DN26" s="628"/>
      <c r="DO26" s="643"/>
      <c r="DP26" s="643"/>
      <c r="DQ26" s="643"/>
      <c r="DR26" s="643"/>
      <c r="DS26" s="643"/>
      <c r="DT26" s="643"/>
      <c r="DU26" s="643"/>
      <c r="DV26" s="643"/>
      <c r="DW26" s="643"/>
      <c r="DX26" s="643"/>
      <c r="DY26" s="643"/>
      <c r="DZ26" s="643"/>
      <c r="EA26" s="643"/>
      <c r="EB26" s="643"/>
      <c r="EC26" s="643"/>
      <c r="ED26" s="643"/>
      <c r="EE26" s="643"/>
      <c r="EF26" s="643"/>
      <c r="EG26" s="643"/>
      <c r="EH26" s="643"/>
      <c r="EI26" s="643"/>
      <c r="EJ26" s="643"/>
      <c r="EK26" s="668"/>
      <c r="EL26" s="668"/>
      <c r="EM26" s="643"/>
      <c r="EN26" s="643"/>
      <c r="EO26" s="643"/>
      <c r="EP26" s="643"/>
      <c r="EQ26" s="643"/>
      <c r="ER26" s="643"/>
      <c r="ES26" s="643"/>
      <c r="ET26" s="643"/>
      <c r="EU26" s="643"/>
      <c r="EV26" s="643"/>
      <c r="EW26" s="643"/>
      <c r="EX26" s="643"/>
      <c r="EY26" s="644"/>
    </row>
    <row r="27">
      <c r="A27" s="628"/>
      <c r="B27" s="643"/>
      <c r="C27" s="643"/>
      <c r="D27" s="643"/>
      <c r="E27" s="643"/>
      <c r="F27" s="643"/>
      <c r="G27" s="643"/>
      <c r="H27" s="643"/>
      <c r="I27" s="643"/>
      <c r="J27" s="643"/>
      <c r="K27" s="643"/>
      <c r="L27" s="643"/>
      <c r="M27" s="643"/>
      <c r="N27" s="643"/>
      <c r="O27" s="643"/>
      <c r="P27" s="643"/>
      <c r="Q27" s="643"/>
      <c r="R27" s="643"/>
      <c r="S27" s="643"/>
      <c r="T27" s="643"/>
      <c r="U27" s="643"/>
      <c r="V27" s="643"/>
      <c r="W27" s="643"/>
      <c r="X27" s="643"/>
      <c r="Y27" s="643"/>
      <c r="Z27" s="643"/>
      <c r="AA27" s="643"/>
      <c r="AB27" s="643"/>
      <c r="AC27" s="643"/>
      <c r="AD27" s="643"/>
      <c r="AE27" s="643"/>
      <c r="AF27" s="643"/>
      <c r="AG27" s="643"/>
      <c r="AH27" s="643"/>
      <c r="AI27" s="643"/>
      <c r="AJ27" s="643"/>
      <c r="AK27" s="643"/>
      <c r="AL27" s="644"/>
      <c r="AM27" s="643"/>
      <c r="AN27" s="628"/>
      <c r="AO27" s="643"/>
      <c r="AP27" s="643"/>
      <c r="AQ27" s="643"/>
      <c r="AR27" s="643"/>
      <c r="AS27" s="643"/>
      <c r="AT27" s="643"/>
      <c r="AU27" s="643"/>
      <c r="AV27" s="643"/>
      <c r="AW27" s="643"/>
      <c r="AX27" s="643"/>
      <c r="AY27" s="643"/>
      <c r="AZ27" s="643"/>
      <c r="BA27" s="643"/>
      <c r="BB27" s="643"/>
      <c r="BC27" s="643"/>
      <c r="BD27" s="643"/>
      <c r="BE27" s="643"/>
      <c r="BF27" s="643"/>
      <c r="BG27" s="643"/>
      <c r="BH27" s="643"/>
      <c r="BI27" s="643"/>
      <c r="BJ27" s="643"/>
      <c r="BK27" s="643"/>
      <c r="BL27" s="643"/>
      <c r="BM27" s="643"/>
      <c r="BN27" s="643"/>
      <c r="BO27" s="643"/>
      <c r="BP27" s="643"/>
      <c r="BQ27" s="643"/>
      <c r="BR27" s="643"/>
      <c r="BS27" s="643"/>
      <c r="BT27" s="643"/>
      <c r="BU27" s="643"/>
      <c r="BV27" s="643"/>
      <c r="BW27" s="643"/>
      <c r="BX27" s="643"/>
      <c r="BY27" s="644"/>
      <c r="BZ27" s="643"/>
      <c r="CA27" s="628"/>
      <c r="CB27" s="643"/>
      <c r="CC27" s="643"/>
      <c r="CD27" s="643"/>
      <c r="CE27" s="643"/>
      <c r="CF27" s="643"/>
      <c r="CG27" s="643"/>
      <c r="CH27" s="643"/>
      <c r="CI27" s="643"/>
      <c r="CJ27" s="643"/>
      <c r="CK27" s="643"/>
      <c r="CL27" s="643"/>
      <c r="CM27" s="643"/>
      <c r="CN27" s="643"/>
      <c r="CO27" s="643"/>
      <c r="CP27" s="643"/>
      <c r="CQ27" s="643"/>
      <c r="CR27" s="643"/>
      <c r="CS27" s="643"/>
      <c r="CT27" s="643"/>
      <c r="CU27" s="643"/>
      <c r="CV27" s="643"/>
      <c r="CW27" s="643"/>
      <c r="CX27" s="643"/>
      <c r="CY27" s="643"/>
      <c r="CZ27" s="643"/>
      <c r="DA27" s="643"/>
      <c r="DB27" s="643"/>
      <c r="DC27" s="643"/>
      <c r="DD27" s="643"/>
      <c r="DE27" s="643"/>
      <c r="DF27" s="643"/>
      <c r="DG27" s="643"/>
      <c r="DH27" s="643"/>
      <c r="DI27" s="643"/>
      <c r="DJ27" s="643"/>
      <c r="DK27" s="643"/>
      <c r="DL27" s="644"/>
      <c r="DM27" s="643"/>
      <c r="DN27" s="628"/>
      <c r="DO27" s="643"/>
      <c r="DP27" s="643"/>
      <c r="DQ27" s="643"/>
      <c r="DR27" s="643"/>
      <c r="DS27" s="643"/>
      <c r="DT27" s="643"/>
      <c r="DU27" s="643"/>
      <c r="DV27" s="643"/>
      <c r="DW27" s="643"/>
      <c r="DX27" s="643"/>
      <c r="DY27" s="643"/>
      <c r="DZ27" s="643"/>
      <c r="EA27" s="643"/>
      <c r="EB27" s="643"/>
      <c r="EC27" s="643"/>
      <c r="ED27" s="643"/>
      <c r="EE27" s="643"/>
      <c r="EF27" s="643"/>
      <c r="EG27" s="643"/>
      <c r="EH27" s="643"/>
      <c r="EI27" s="643"/>
      <c r="EJ27" s="643"/>
      <c r="EK27" s="643"/>
      <c r="EL27" s="643"/>
      <c r="EM27" s="643"/>
      <c r="EN27" s="643"/>
      <c r="EO27" s="643"/>
      <c r="EP27" s="643"/>
      <c r="EQ27" s="643"/>
      <c r="ER27" s="643"/>
      <c r="ES27" s="643"/>
      <c r="ET27" s="643"/>
      <c r="EU27" s="643"/>
      <c r="EV27" s="643"/>
      <c r="EW27" s="643"/>
      <c r="EX27" s="643"/>
      <c r="EY27" s="644"/>
    </row>
    <row r="28">
      <c r="A28" s="628"/>
      <c r="B28" s="643"/>
      <c r="C28" s="643"/>
      <c r="D28" s="643"/>
      <c r="E28" s="643"/>
      <c r="F28" s="643"/>
      <c r="G28" s="643"/>
      <c r="H28" s="643"/>
      <c r="I28" s="643"/>
      <c r="J28" s="643"/>
      <c r="K28" s="643"/>
      <c r="L28" s="643"/>
      <c r="M28" s="643"/>
      <c r="N28" s="643"/>
      <c r="O28" s="643"/>
      <c r="P28" s="643"/>
      <c r="Q28" s="643"/>
      <c r="R28" s="643"/>
      <c r="S28" s="643"/>
      <c r="T28" s="643"/>
      <c r="U28" s="643"/>
      <c r="V28" s="643"/>
      <c r="W28" s="643"/>
      <c r="X28" s="643"/>
      <c r="Y28" s="643"/>
      <c r="Z28" s="643"/>
      <c r="AA28" s="643"/>
      <c r="AB28" s="643"/>
      <c r="AC28" s="643"/>
      <c r="AD28" s="643"/>
      <c r="AE28" s="643"/>
      <c r="AF28" s="643"/>
      <c r="AG28" s="643"/>
      <c r="AH28" s="643"/>
      <c r="AI28" s="643"/>
      <c r="AJ28" s="643"/>
      <c r="AK28" s="643"/>
      <c r="AL28" s="644"/>
      <c r="AM28" s="643"/>
      <c r="AN28" s="628"/>
      <c r="AO28" s="643"/>
      <c r="AP28" s="643"/>
      <c r="AQ28" s="643"/>
      <c r="AR28" s="643"/>
      <c r="AS28" s="643"/>
      <c r="AT28" s="643"/>
      <c r="AU28" s="643"/>
      <c r="AV28" s="643"/>
      <c r="AW28" s="643"/>
      <c r="AX28" s="643"/>
      <c r="AY28" s="643"/>
      <c r="AZ28" s="643"/>
      <c r="BA28" s="643"/>
      <c r="BB28" s="643"/>
      <c r="BC28" s="643"/>
      <c r="BD28" s="643"/>
      <c r="BE28" s="643"/>
      <c r="BF28" s="643"/>
      <c r="BG28" s="643"/>
      <c r="BH28" s="643"/>
      <c r="BI28" s="643"/>
      <c r="BJ28" s="643"/>
      <c r="BK28" s="643"/>
      <c r="BL28" s="643"/>
      <c r="BM28" s="643"/>
      <c r="BN28" s="643"/>
      <c r="BO28" s="643"/>
      <c r="BP28" s="643"/>
      <c r="BQ28" s="643"/>
      <c r="BR28" s="643"/>
      <c r="BS28" s="643"/>
      <c r="BT28" s="643"/>
      <c r="BU28" s="643"/>
      <c r="BV28" s="643"/>
      <c r="BW28" s="643"/>
      <c r="BX28" s="643"/>
      <c r="BY28" s="644"/>
      <c r="BZ28" s="643"/>
      <c r="CA28" s="628"/>
      <c r="CB28" s="643"/>
      <c r="CC28" s="643"/>
      <c r="CD28" s="643"/>
      <c r="CE28" s="643"/>
      <c r="CF28" s="643"/>
      <c r="CG28" s="643"/>
      <c r="CH28" s="643"/>
      <c r="CI28" s="643"/>
      <c r="CJ28" s="643"/>
      <c r="CK28" s="643"/>
      <c r="CL28" s="643"/>
      <c r="CM28" s="643"/>
      <c r="CN28" s="643"/>
      <c r="CO28" s="643"/>
      <c r="CP28" s="643"/>
      <c r="CQ28" s="643"/>
      <c r="CR28" s="643"/>
      <c r="CS28" s="643"/>
      <c r="CT28" s="643"/>
      <c r="CU28" s="643"/>
      <c r="CV28" s="643"/>
      <c r="CW28" s="643"/>
      <c r="CX28" s="643"/>
      <c r="CY28" s="643"/>
      <c r="CZ28" s="643"/>
      <c r="DA28" s="643"/>
      <c r="DB28" s="643"/>
      <c r="DC28" s="643"/>
      <c r="DD28" s="643"/>
      <c r="DE28" s="643"/>
      <c r="DF28" s="643"/>
      <c r="DG28" s="643"/>
      <c r="DH28" s="643"/>
      <c r="DI28" s="643"/>
      <c r="DJ28" s="643"/>
      <c r="DK28" s="643"/>
      <c r="DL28" s="644"/>
      <c r="DM28" s="643"/>
      <c r="DN28" s="628"/>
      <c r="DO28" s="643"/>
      <c r="DP28" s="643"/>
      <c r="DQ28" s="643"/>
      <c r="DR28" s="643"/>
      <c r="DS28" s="643"/>
      <c r="DT28" s="643"/>
      <c r="DU28" s="643"/>
      <c r="DV28" s="643"/>
      <c r="DW28" s="643"/>
      <c r="DX28" s="643"/>
      <c r="DY28" s="643"/>
      <c r="DZ28" s="643"/>
      <c r="EA28" s="643"/>
      <c r="EB28" s="643"/>
      <c r="EC28" s="643"/>
      <c r="ED28" s="643"/>
      <c r="EE28" s="643"/>
      <c r="EF28" s="643"/>
      <c r="EG28" s="643"/>
      <c r="EH28" s="643"/>
      <c r="EI28" s="643"/>
      <c r="EJ28" s="643"/>
      <c r="EK28" s="643"/>
      <c r="EL28" s="643"/>
      <c r="EM28" s="643"/>
      <c r="EN28" s="643"/>
      <c r="EO28" s="643"/>
      <c r="EP28" s="643"/>
      <c r="EQ28" s="643"/>
      <c r="ER28" s="643"/>
      <c r="ES28" s="643"/>
      <c r="ET28" s="643"/>
      <c r="EU28" s="643"/>
      <c r="EV28" s="643"/>
      <c r="EW28" s="643"/>
      <c r="EX28" s="643"/>
      <c r="EY28" s="644"/>
    </row>
    <row r="29">
      <c r="A29" s="669"/>
      <c r="B29" s="670" t="s">
        <v>1023</v>
      </c>
      <c r="C29" s="15"/>
      <c r="D29" s="15"/>
      <c r="E29" s="15"/>
      <c r="F29" s="15"/>
      <c r="G29" s="15"/>
      <c r="H29" s="16"/>
      <c r="I29" s="671"/>
      <c r="J29" s="646" t="s">
        <v>1024</v>
      </c>
      <c r="K29" s="15"/>
      <c r="L29" s="15"/>
      <c r="M29" s="15"/>
      <c r="N29" s="15"/>
      <c r="O29" s="15"/>
      <c r="P29" s="16"/>
      <c r="Q29" s="671"/>
      <c r="R29" s="670" t="s">
        <v>1025</v>
      </c>
      <c r="S29" s="15"/>
      <c r="T29" s="15"/>
      <c r="U29" s="15"/>
      <c r="V29" s="16"/>
      <c r="W29" s="672" t="s">
        <v>1026</v>
      </c>
      <c r="X29" s="41"/>
      <c r="Y29" s="672"/>
      <c r="Z29" s="673"/>
      <c r="AA29" s="674"/>
      <c r="AB29" s="672" t="s">
        <v>1027</v>
      </c>
      <c r="AC29" s="41"/>
      <c r="AD29" s="675"/>
      <c r="AE29" s="671"/>
      <c r="AF29" s="671"/>
      <c r="AG29" s="671"/>
      <c r="AH29" s="671"/>
      <c r="AI29" s="671"/>
      <c r="AJ29" s="671"/>
      <c r="AK29" s="671"/>
      <c r="AL29" s="676"/>
      <c r="AM29" s="671"/>
      <c r="AN29" s="669"/>
      <c r="AO29" s="670" t="s">
        <v>1023</v>
      </c>
      <c r="AP29" s="15"/>
      <c r="AQ29" s="15"/>
      <c r="AR29" s="15"/>
      <c r="AS29" s="15"/>
      <c r="AT29" s="15"/>
      <c r="AU29" s="16"/>
      <c r="AV29" s="671"/>
      <c r="AW29" s="646" t="s">
        <v>1024</v>
      </c>
      <c r="AX29" s="15"/>
      <c r="AY29" s="15"/>
      <c r="AZ29" s="15"/>
      <c r="BA29" s="15"/>
      <c r="BB29" s="15"/>
      <c r="BC29" s="16"/>
      <c r="BD29" s="671"/>
      <c r="BE29" s="670" t="s">
        <v>1025</v>
      </c>
      <c r="BF29" s="15"/>
      <c r="BG29" s="15"/>
      <c r="BH29" s="15"/>
      <c r="BI29" s="16"/>
      <c r="BJ29" s="672" t="s">
        <v>1026</v>
      </c>
      <c r="BK29" s="41"/>
      <c r="BL29" s="672"/>
      <c r="BM29" s="673"/>
      <c r="BN29" s="674"/>
      <c r="BO29" s="672" t="s">
        <v>1027</v>
      </c>
      <c r="BP29" s="41"/>
      <c r="BQ29" s="675"/>
      <c r="BR29" s="671"/>
      <c r="BS29" s="671"/>
      <c r="BT29" s="671"/>
      <c r="BU29" s="671"/>
      <c r="BV29" s="671"/>
      <c r="BW29" s="671"/>
      <c r="BX29" s="671"/>
      <c r="BY29" s="676"/>
      <c r="BZ29" s="671"/>
      <c r="CA29" s="669"/>
      <c r="CB29" s="670" t="s">
        <v>1023</v>
      </c>
      <c r="CC29" s="15"/>
      <c r="CD29" s="15"/>
      <c r="CE29" s="15"/>
      <c r="CF29" s="15"/>
      <c r="CG29" s="15"/>
      <c r="CH29" s="16"/>
      <c r="CI29" s="671"/>
      <c r="CJ29" s="646" t="s">
        <v>1024</v>
      </c>
      <c r="CK29" s="15"/>
      <c r="CL29" s="15"/>
      <c r="CM29" s="15"/>
      <c r="CN29" s="15"/>
      <c r="CO29" s="15"/>
      <c r="CP29" s="16"/>
      <c r="CQ29" s="671"/>
      <c r="CR29" s="670" t="s">
        <v>1025</v>
      </c>
      <c r="CS29" s="15"/>
      <c r="CT29" s="15"/>
      <c r="CU29" s="15"/>
      <c r="CV29" s="16"/>
      <c r="CW29" s="672" t="s">
        <v>1026</v>
      </c>
      <c r="CX29" s="41"/>
      <c r="CY29" s="672"/>
      <c r="CZ29" s="673"/>
      <c r="DA29" s="674"/>
      <c r="DB29" s="672" t="s">
        <v>1027</v>
      </c>
      <c r="DC29" s="41"/>
      <c r="DD29" s="675"/>
      <c r="DE29" s="671"/>
      <c r="DF29" s="671"/>
      <c r="DG29" s="671"/>
      <c r="DH29" s="671"/>
      <c r="DI29" s="671"/>
      <c r="DJ29" s="671"/>
      <c r="DK29" s="671"/>
      <c r="DL29" s="676"/>
      <c r="DM29" s="671"/>
      <c r="DN29" s="669"/>
      <c r="DO29" s="670" t="s">
        <v>1023</v>
      </c>
      <c r="DP29" s="15"/>
      <c r="DQ29" s="15"/>
      <c r="DR29" s="15"/>
      <c r="DS29" s="15"/>
      <c r="DT29" s="15"/>
      <c r="DU29" s="16"/>
      <c r="DV29" s="671"/>
      <c r="DW29" s="646" t="s">
        <v>1024</v>
      </c>
      <c r="DX29" s="15"/>
      <c r="DY29" s="15"/>
      <c r="DZ29" s="15"/>
      <c r="EA29" s="15"/>
      <c r="EB29" s="15"/>
      <c r="EC29" s="16"/>
      <c r="ED29" s="671"/>
      <c r="EE29" s="670" t="s">
        <v>1025</v>
      </c>
      <c r="EF29" s="15"/>
      <c r="EG29" s="15"/>
      <c r="EH29" s="15"/>
      <c r="EI29" s="16"/>
      <c r="EJ29" s="672" t="s">
        <v>1026</v>
      </c>
      <c r="EK29" s="41"/>
      <c r="EL29" s="672"/>
      <c r="EM29" s="673"/>
      <c r="EN29" s="674"/>
      <c r="EO29" s="672" t="s">
        <v>1027</v>
      </c>
      <c r="EP29" s="41"/>
      <c r="EQ29" s="675"/>
      <c r="ER29" s="671"/>
      <c r="ES29" s="671"/>
      <c r="ET29" s="671"/>
      <c r="EU29" s="671"/>
      <c r="EV29" s="671"/>
      <c r="EW29" s="671"/>
      <c r="EX29" s="671"/>
      <c r="EY29" s="676"/>
    </row>
    <row r="30">
      <c r="A30" s="669"/>
      <c r="B30" s="677" t="s">
        <v>1028</v>
      </c>
      <c r="C30" s="678" t="s">
        <v>1029</v>
      </c>
      <c r="D30" s="678" t="s">
        <v>1030</v>
      </c>
      <c r="E30" s="679" t="s">
        <v>1031</v>
      </c>
      <c r="F30" s="15"/>
      <c r="G30" s="15"/>
      <c r="H30" s="16"/>
      <c r="I30" s="671"/>
      <c r="J30" s="680" t="s">
        <v>1032</v>
      </c>
      <c r="K30" s="681" t="s">
        <v>1033</v>
      </c>
      <c r="P30" s="682"/>
      <c r="Q30" s="671"/>
      <c r="R30" s="671"/>
      <c r="S30" s="671"/>
      <c r="T30" s="671"/>
      <c r="U30" s="671"/>
      <c r="V30" s="671"/>
      <c r="W30" s="671"/>
      <c r="X30" s="671"/>
      <c r="Y30" s="671"/>
      <c r="Z30" s="671"/>
      <c r="AA30" s="671"/>
      <c r="AB30" s="671"/>
      <c r="AC30" s="671"/>
      <c r="AD30" s="671"/>
      <c r="AE30" s="671"/>
      <c r="AF30" s="671"/>
      <c r="AG30" s="671"/>
      <c r="AH30" s="671"/>
      <c r="AI30" s="671"/>
      <c r="AJ30" s="671"/>
      <c r="AK30" s="671"/>
      <c r="AL30" s="676"/>
      <c r="AM30" s="671"/>
      <c r="AN30" s="669"/>
      <c r="AO30" s="677" t="s">
        <v>1028</v>
      </c>
      <c r="AP30" s="678" t="s">
        <v>1029</v>
      </c>
      <c r="AQ30" s="678" t="s">
        <v>1030</v>
      </c>
      <c r="AR30" s="679" t="s">
        <v>1031</v>
      </c>
      <c r="AS30" s="15"/>
      <c r="AT30" s="15"/>
      <c r="AU30" s="16"/>
      <c r="AV30" s="671"/>
      <c r="AW30" s="680" t="s">
        <v>1032</v>
      </c>
      <c r="AX30" s="681" t="s">
        <v>1033</v>
      </c>
      <c r="BC30" s="682"/>
      <c r="BD30" s="671"/>
      <c r="BE30" s="671"/>
      <c r="BF30" s="671"/>
      <c r="BG30" s="671"/>
      <c r="BH30" s="671"/>
      <c r="BI30" s="671"/>
      <c r="BJ30" s="671"/>
      <c r="BK30" s="671"/>
      <c r="BL30" s="671"/>
      <c r="BM30" s="671"/>
      <c r="BN30" s="671"/>
      <c r="BO30" s="671"/>
      <c r="BP30" s="671"/>
      <c r="BQ30" s="671"/>
      <c r="BR30" s="671"/>
      <c r="BS30" s="671"/>
      <c r="BT30" s="671"/>
      <c r="BU30" s="671"/>
      <c r="BV30" s="671"/>
      <c r="BW30" s="671"/>
      <c r="BX30" s="671"/>
      <c r="BY30" s="676"/>
      <c r="BZ30" s="671"/>
      <c r="CA30" s="669"/>
      <c r="CB30" s="677" t="s">
        <v>1028</v>
      </c>
      <c r="CC30" s="678" t="s">
        <v>1029</v>
      </c>
      <c r="CD30" s="678" t="s">
        <v>1030</v>
      </c>
      <c r="CE30" s="679" t="s">
        <v>1031</v>
      </c>
      <c r="CF30" s="15"/>
      <c r="CG30" s="15"/>
      <c r="CH30" s="16"/>
      <c r="CI30" s="671"/>
      <c r="CJ30" s="680" t="s">
        <v>1032</v>
      </c>
      <c r="CK30" s="681" t="s">
        <v>1033</v>
      </c>
      <c r="CP30" s="682"/>
      <c r="CQ30" s="671"/>
      <c r="CR30" s="671"/>
      <c r="CS30" s="671"/>
      <c r="CT30" s="671"/>
      <c r="CU30" s="671"/>
      <c r="CV30" s="671"/>
      <c r="CW30" s="671"/>
      <c r="CX30" s="671"/>
      <c r="CY30" s="671"/>
      <c r="CZ30" s="671"/>
      <c r="DA30" s="671"/>
      <c r="DB30" s="671"/>
      <c r="DC30" s="671"/>
      <c r="DD30" s="671"/>
      <c r="DE30" s="671"/>
      <c r="DF30" s="671"/>
      <c r="DG30" s="671"/>
      <c r="DH30" s="671"/>
      <c r="DI30" s="671"/>
      <c r="DJ30" s="671"/>
      <c r="DK30" s="671"/>
      <c r="DL30" s="676"/>
      <c r="DM30" s="671"/>
      <c r="DN30" s="669"/>
      <c r="DO30" s="677" t="s">
        <v>1028</v>
      </c>
      <c r="DP30" s="678" t="s">
        <v>1029</v>
      </c>
      <c r="DQ30" s="678" t="s">
        <v>1030</v>
      </c>
      <c r="DR30" s="679" t="s">
        <v>1031</v>
      </c>
      <c r="DS30" s="15"/>
      <c r="DT30" s="15"/>
      <c r="DU30" s="16"/>
      <c r="DV30" s="671"/>
      <c r="DW30" s="680" t="s">
        <v>1032</v>
      </c>
      <c r="DX30" s="681" t="s">
        <v>1033</v>
      </c>
      <c r="EC30" s="682"/>
      <c r="ED30" s="671"/>
      <c r="EE30" s="671"/>
      <c r="EF30" s="671"/>
      <c r="EG30" s="671"/>
      <c r="EH30" s="671"/>
      <c r="EI30" s="671"/>
      <c r="EJ30" s="671"/>
      <c r="EK30" s="671"/>
      <c r="EL30" s="671"/>
      <c r="EM30" s="671"/>
      <c r="EN30" s="671"/>
      <c r="EO30" s="671"/>
      <c r="EP30" s="671"/>
      <c r="EQ30" s="671"/>
      <c r="ER30" s="671"/>
      <c r="ES30" s="671"/>
      <c r="ET30" s="671"/>
      <c r="EU30" s="671"/>
      <c r="EV30" s="671"/>
      <c r="EW30" s="671"/>
      <c r="EX30" s="671"/>
      <c r="EY30" s="676"/>
    </row>
    <row r="31">
      <c r="A31" s="669"/>
      <c r="B31" s="43"/>
      <c r="C31" s="43"/>
      <c r="D31" s="43"/>
      <c r="E31" s="679" t="s">
        <v>1029</v>
      </c>
      <c r="F31" s="16"/>
      <c r="G31" s="679" t="s">
        <v>1030</v>
      </c>
      <c r="H31" s="16"/>
      <c r="I31" s="671"/>
      <c r="J31" s="680" t="s">
        <v>1034</v>
      </c>
      <c r="K31" s="681" t="s">
        <v>1035</v>
      </c>
      <c r="P31" s="682"/>
      <c r="Q31" s="671"/>
      <c r="R31" s="670" t="s">
        <v>1036</v>
      </c>
      <c r="S31" s="15"/>
      <c r="T31" s="15"/>
      <c r="U31" s="15"/>
      <c r="V31" s="15"/>
      <c r="W31" s="15"/>
      <c r="X31" s="15"/>
      <c r="Y31" s="15"/>
      <c r="Z31" s="15"/>
      <c r="AA31" s="15"/>
      <c r="AB31" s="15"/>
      <c r="AC31" s="15"/>
      <c r="AD31" s="15"/>
      <c r="AE31" s="15"/>
      <c r="AF31" s="15"/>
      <c r="AG31" s="15"/>
      <c r="AH31" s="15"/>
      <c r="AI31" s="15"/>
      <c r="AJ31" s="16"/>
      <c r="AK31" s="671"/>
      <c r="AL31" s="676"/>
      <c r="AM31" s="671"/>
      <c r="AN31" s="669"/>
      <c r="AO31" s="43"/>
      <c r="AP31" s="43"/>
      <c r="AQ31" s="43"/>
      <c r="AR31" s="679" t="s">
        <v>1029</v>
      </c>
      <c r="AS31" s="16"/>
      <c r="AT31" s="679" t="s">
        <v>1030</v>
      </c>
      <c r="AU31" s="16"/>
      <c r="AV31" s="671"/>
      <c r="AW31" s="680" t="s">
        <v>1034</v>
      </c>
      <c r="AX31" s="681" t="s">
        <v>1035</v>
      </c>
      <c r="BC31" s="682"/>
      <c r="BD31" s="671"/>
      <c r="BE31" s="670" t="s">
        <v>1036</v>
      </c>
      <c r="BF31" s="15"/>
      <c r="BG31" s="15"/>
      <c r="BH31" s="15"/>
      <c r="BI31" s="15"/>
      <c r="BJ31" s="15"/>
      <c r="BK31" s="15"/>
      <c r="BL31" s="15"/>
      <c r="BM31" s="15"/>
      <c r="BN31" s="15"/>
      <c r="BO31" s="15"/>
      <c r="BP31" s="15"/>
      <c r="BQ31" s="15"/>
      <c r="BR31" s="15"/>
      <c r="BS31" s="15"/>
      <c r="BT31" s="15"/>
      <c r="BU31" s="15"/>
      <c r="BV31" s="15"/>
      <c r="BW31" s="16"/>
      <c r="BX31" s="671"/>
      <c r="BY31" s="676"/>
      <c r="BZ31" s="671"/>
      <c r="CA31" s="669"/>
      <c r="CB31" s="43"/>
      <c r="CC31" s="43"/>
      <c r="CD31" s="43"/>
      <c r="CE31" s="679" t="s">
        <v>1029</v>
      </c>
      <c r="CF31" s="16"/>
      <c r="CG31" s="679" t="s">
        <v>1030</v>
      </c>
      <c r="CH31" s="16"/>
      <c r="CI31" s="671"/>
      <c r="CJ31" s="680" t="s">
        <v>1034</v>
      </c>
      <c r="CK31" s="681" t="s">
        <v>1035</v>
      </c>
      <c r="CP31" s="682"/>
      <c r="CQ31" s="671"/>
      <c r="CR31" s="670" t="s">
        <v>1036</v>
      </c>
      <c r="CS31" s="15"/>
      <c r="CT31" s="15"/>
      <c r="CU31" s="15"/>
      <c r="CV31" s="15"/>
      <c r="CW31" s="15"/>
      <c r="CX31" s="15"/>
      <c r="CY31" s="15"/>
      <c r="CZ31" s="15"/>
      <c r="DA31" s="15"/>
      <c r="DB31" s="15"/>
      <c r="DC31" s="15"/>
      <c r="DD31" s="15"/>
      <c r="DE31" s="15"/>
      <c r="DF31" s="15"/>
      <c r="DG31" s="15"/>
      <c r="DH31" s="15"/>
      <c r="DI31" s="15"/>
      <c r="DJ31" s="16"/>
      <c r="DK31" s="671"/>
      <c r="DL31" s="676"/>
      <c r="DM31" s="671"/>
      <c r="DN31" s="669"/>
      <c r="DO31" s="43"/>
      <c r="DP31" s="43"/>
      <c r="DQ31" s="43"/>
      <c r="DR31" s="679" t="s">
        <v>1029</v>
      </c>
      <c r="DS31" s="16"/>
      <c r="DT31" s="679" t="s">
        <v>1030</v>
      </c>
      <c r="DU31" s="16"/>
      <c r="DV31" s="671"/>
      <c r="DW31" s="680" t="s">
        <v>1034</v>
      </c>
      <c r="DX31" s="681" t="s">
        <v>1035</v>
      </c>
      <c r="EC31" s="682"/>
      <c r="ED31" s="671"/>
      <c r="EE31" s="670" t="s">
        <v>1036</v>
      </c>
      <c r="EF31" s="15"/>
      <c r="EG31" s="15"/>
      <c r="EH31" s="15"/>
      <c r="EI31" s="15"/>
      <c r="EJ31" s="15"/>
      <c r="EK31" s="15"/>
      <c r="EL31" s="15"/>
      <c r="EM31" s="15"/>
      <c r="EN31" s="15"/>
      <c r="EO31" s="15"/>
      <c r="EP31" s="15"/>
      <c r="EQ31" s="15"/>
      <c r="ER31" s="15"/>
      <c r="ES31" s="15"/>
      <c r="ET31" s="15"/>
      <c r="EU31" s="15"/>
      <c r="EV31" s="15"/>
      <c r="EW31" s="16"/>
      <c r="EX31" s="671"/>
      <c r="EY31" s="676"/>
    </row>
    <row r="32">
      <c r="A32" s="669"/>
      <c r="B32" s="677" t="s">
        <v>631</v>
      </c>
      <c r="C32" s="683"/>
      <c r="D32" s="683"/>
      <c r="E32" s="684"/>
      <c r="F32" s="42"/>
      <c r="G32" s="684"/>
      <c r="H32" s="42"/>
      <c r="I32" s="671"/>
      <c r="J32" s="680" t="s">
        <v>1037</v>
      </c>
      <c r="K32" s="681" t="s">
        <v>1038</v>
      </c>
      <c r="P32" s="682"/>
      <c r="Q32" s="671"/>
      <c r="R32" s="685"/>
      <c r="S32" s="41"/>
      <c r="T32" s="41"/>
      <c r="U32" s="41"/>
      <c r="V32" s="41"/>
      <c r="W32" s="41"/>
      <c r="X32" s="41"/>
      <c r="Y32" s="41"/>
      <c r="Z32" s="41"/>
      <c r="AA32" s="41"/>
      <c r="AB32" s="41"/>
      <c r="AC32" s="41"/>
      <c r="AD32" s="41"/>
      <c r="AE32" s="41"/>
      <c r="AF32" s="41"/>
      <c r="AG32" s="41"/>
      <c r="AH32" s="41"/>
      <c r="AI32" s="41"/>
      <c r="AJ32" s="42"/>
      <c r="AK32" s="671"/>
      <c r="AL32" s="676"/>
      <c r="AM32" s="671"/>
      <c r="AN32" s="669"/>
      <c r="AO32" s="677" t="s">
        <v>631</v>
      </c>
      <c r="AP32" s="683"/>
      <c r="AQ32" s="683"/>
      <c r="AR32" s="684"/>
      <c r="AS32" s="42"/>
      <c r="AT32" s="684"/>
      <c r="AU32" s="42"/>
      <c r="AV32" s="671"/>
      <c r="AW32" s="680" t="s">
        <v>1037</v>
      </c>
      <c r="AX32" s="681" t="s">
        <v>1038</v>
      </c>
      <c r="BC32" s="682"/>
      <c r="BD32" s="671"/>
      <c r="BE32" s="685"/>
      <c r="BF32" s="41"/>
      <c r="BG32" s="41"/>
      <c r="BH32" s="41"/>
      <c r="BI32" s="41"/>
      <c r="BJ32" s="41"/>
      <c r="BK32" s="41"/>
      <c r="BL32" s="41"/>
      <c r="BM32" s="41"/>
      <c r="BN32" s="41"/>
      <c r="BO32" s="41"/>
      <c r="BP32" s="41"/>
      <c r="BQ32" s="41"/>
      <c r="BR32" s="41"/>
      <c r="BS32" s="41"/>
      <c r="BT32" s="41"/>
      <c r="BU32" s="41"/>
      <c r="BV32" s="41"/>
      <c r="BW32" s="42"/>
      <c r="BX32" s="671"/>
      <c r="BY32" s="676"/>
      <c r="BZ32" s="671"/>
      <c r="CA32" s="669"/>
      <c r="CB32" s="677" t="s">
        <v>631</v>
      </c>
      <c r="CC32" s="683"/>
      <c r="CD32" s="683"/>
      <c r="CE32" s="684"/>
      <c r="CF32" s="42"/>
      <c r="CG32" s="684"/>
      <c r="CH32" s="42"/>
      <c r="CI32" s="671"/>
      <c r="CJ32" s="680" t="s">
        <v>1037</v>
      </c>
      <c r="CK32" s="681" t="s">
        <v>1038</v>
      </c>
      <c r="CP32" s="682"/>
      <c r="CQ32" s="671"/>
      <c r="CR32" s="685"/>
      <c r="CS32" s="41"/>
      <c r="CT32" s="41"/>
      <c r="CU32" s="41"/>
      <c r="CV32" s="41"/>
      <c r="CW32" s="41"/>
      <c r="CX32" s="41"/>
      <c r="CY32" s="41"/>
      <c r="CZ32" s="41"/>
      <c r="DA32" s="41"/>
      <c r="DB32" s="41"/>
      <c r="DC32" s="41"/>
      <c r="DD32" s="41"/>
      <c r="DE32" s="41"/>
      <c r="DF32" s="41"/>
      <c r="DG32" s="41"/>
      <c r="DH32" s="41"/>
      <c r="DI32" s="41"/>
      <c r="DJ32" s="42"/>
      <c r="DK32" s="671"/>
      <c r="DL32" s="676"/>
      <c r="DM32" s="671"/>
      <c r="DN32" s="669"/>
      <c r="DO32" s="677" t="s">
        <v>631</v>
      </c>
      <c r="DP32" s="683"/>
      <c r="DQ32" s="683"/>
      <c r="DR32" s="684"/>
      <c r="DS32" s="42"/>
      <c r="DT32" s="684"/>
      <c r="DU32" s="42"/>
      <c r="DV32" s="671"/>
      <c r="DW32" s="680" t="s">
        <v>1037</v>
      </c>
      <c r="DX32" s="681" t="s">
        <v>1038</v>
      </c>
      <c r="EC32" s="682"/>
      <c r="ED32" s="671"/>
      <c r="EE32" s="685"/>
      <c r="EF32" s="41"/>
      <c r="EG32" s="41"/>
      <c r="EH32" s="41"/>
      <c r="EI32" s="41"/>
      <c r="EJ32" s="41"/>
      <c r="EK32" s="41"/>
      <c r="EL32" s="41"/>
      <c r="EM32" s="41"/>
      <c r="EN32" s="41"/>
      <c r="EO32" s="41"/>
      <c r="EP32" s="41"/>
      <c r="EQ32" s="41"/>
      <c r="ER32" s="41"/>
      <c r="ES32" s="41"/>
      <c r="ET32" s="41"/>
      <c r="EU32" s="41"/>
      <c r="EV32" s="41"/>
      <c r="EW32" s="42"/>
      <c r="EX32" s="671"/>
      <c r="EY32" s="676"/>
    </row>
    <row r="33">
      <c r="A33" s="669"/>
      <c r="B33" s="47"/>
      <c r="C33" s="47"/>
      <c r="D33" s="47"/>
      <c r="E33" s="686"/>
      <c r="F33" s="682"/>
      <c r="G33" s="686"/>
      <c r="H33" s="682"/>
      <c r="I33" s="671"/>
      <c r="J33" s="680" t="s">
        <v>1039</v>
      </c>
      <c r="K33" s="681" t="s">
        <v>1040</v>
      </c>
      <c r="P33" s="682"/>
      <c r="Q33" s="671"/>
      <c r="R33" s="686"/>
      <c r="AJ33" s="682"/>
      <c r="AK33" s="671"/>
      <c r="AL33" s="676"/>
      <c r="AM33" s="671"/>
      <c r="AN33" s="669"/>
      <c r="AO33" s="47"/>
      <c r="AP33" s="47"/>
      <c r="AQ33" s="47"/>
      <c r="AR33" s="686"/>
      <c r="AS33" s="682"/>
      <c r="AT33" s="686"/>
      <c r="AU33" s="682"/>
      <c r="AV33" s="671"/>
      <c r="AW33" s="680" t="s">
        <v>1039</v>
      </c>
      <c r="AX33" s="681" t="s">
        <v>1040</v>
      </c>
      <c r="BC33" s="682"/>
      <c r="BD33" s="671"/>
      <c r="BE33" s="686"/>
      <c r="BW33" s="682"/>
      <c r="BX33" s="671"/>
      <c r="BY33" s="676"/>
      <c r="BZ33" s="671"/>
      <c r="CA33" s="669"/>
      <c r="CB33" s="47"/>
      <c r="CC33" s="47"/>
      <c r="CD33" s="47"/>
      <c r="CE33" s="686"/>
      <c r="CF33" s="682"/>
      <c r="CG33" s="686"/>
      <c r="CH33" s="682"/>
      <c r="CI33" s="671"/>
      <c r="CJ33" s="680" t="s">
        <v>1039</v>
      </c>
      <c r="CK33" s="681" t="s">
        <v>1040</v>
      </c>
      <c r="CP33" s="682"/>
      <c r="CQ33" s="671"/>
      <c r="CR33" s="686"/>
      <c r="DJ33" s="682"/>
      <c r="DK33" s="671"/>
      <c r="DL33" s="676"/>
      <c r="DM33" s="671"/>
      <c r="DN33" s="669"/>
      <c r="DO33" s="47"/>
      <c r="DP33" s="47"/>
      <c r="DQ33" s="47"/>
      <c r="DR33" s="686"/>
      <c r="DS33" s="682"/>
      <c r="DT33" s="686"/>
      <c r="DU33" s="682"/>
      <c r="DV33" s="671"/>
      <c r="DW33" s="680" t="s">
        <v>1039</v>
      </c>
      <c r="DX33" s="681" t="s">
        <v>1040</v>
      </c>
      <c r="EC33" s="682"/>
      <c r="ED33" s="671"/>
      <c r="EE33" s="686"/>
      <c r="EW33" s="682"/>
      <c r="EX33" s="671"/>
      <c r="EY33" s="676"/>
    </row>
    <row r="34">
      <c r="A34" s="669"/>
      <c r="B34" s="43"/>
      <c r="C34" s="43"/>
      <c r="D34" s="43"/>
      <c r="E34" s="686"/>
      <c r="F34" s="682"/>
      <c r="G34" s="686"/>
      <c r="H34" s="682"/>
      <c r="I34" s="671"/>
      <c r="J34" s="680" t="s">
        <v>1041</v>
      </c>
      <c r="K34" s="681" t="s">
        <v>1042</v>
      </c>
      <c r="P34" s="682"/>
      <c r="Q34" s="671"/>
      <c r="R34" s="686"/>
      <c r="AJ34" s="682"/>
      <c r="AK34" s="671"/>
      <c r="AL34" s="676"/>
      <c r="AM34" s="671"/>
      <c r="AN34" s="669"/>
      <c r="AO34" s="43"/>
      <c r="AP34" s="43"/>
      <c r="AQ34" s="43"/>
      <c r="AR34" s="686"/>
      <c r="AS34" s="682"/>
      <c r="AT34" s="686"/>
      <c r="AU34" s="682"/>
      <c r="AV34" s="671"/>
      <c r="AW34" s="680" t="s">
        <v>1041</v>
      </c>
      <c r="AX34" s="681" t="s">
        <v>1042</v>
      </c>
      <c r="BC34" s="682"/>
      <c r="BD34" s="671"/>
      <c r="BE34" s="686"/>
      <c r="BW34" s="682"/>
      <c r="BX34" s="671"/>
      <c r="BY34" s="676"/>
      <c r="BZ34" s="671"/>
      <c r="CA34" s="669"/>
      <c r="CB34" s="43"/>
      <c r="CC34" s="43"/>
      <c r="CD34" s="43"/>
      <c r="CE34" s="686"/>
      <c r="CF34" s="682"/>
      <c r="CG34" s="686"/>
      <c r="CH34" s="682"/>
      <c r="CI34" s="671"/>
      <c r="CJ34" s="680" t="s">
        <v>1041</v>
      </c>
      <c r="CK34" s="681" t="s">
        <v>1042</v>
      </c>
      <c r="CP34" s="682"/>
      <c r="CQ34" s="671"/>
      <c r="CR34" s="686"/>
      <c r="DJ34" s="682"/>
      <c r="DK34" s="671"/>
      <c r="DL34" s="676"/>
      <c r="DM34" s="671"/>
      <c r="DN34" s="669"/>
      <c r="DO34" s="43"/>
      <c r="DP34" s="43"/>
      <c r="DQ34" s="43"/>
      <c r="DR34" s="686"/>
      <c r="DS34" s="682"/>
      <c r="DT34" s="686"/>
      <c r="DU34" s="682"/>
      <c r="DV34" s="671"/>
      <c r="DW34" s="680" t="s">
        <v>1041</v>
      </c>
      <c r="DX34" s="681" t="s">
        <v>1042</v>
      </c>
      <c r="EC34" s="682"/>
      <c r="ED34" s="671"/>
      <c r="EE34" s="686"/>
      <c r="EW34" s="682"/>
      <c r="EX34" s="671"/>
      <c r="EY34" s="676"/>
    </row>
    <row r="35">
      <c r="A35" s="669"/>
      <c r="B35" s="677" t="s">
        <v>633</v>
      </c>
      <c r="C35" s="683"/>
      <c r="D35" s="683"/>
      <c r="E35" s="686"/>
      <c r="F35" s="682"/>
      <c r="G35" s="686"/>
      <c r="H35" s="682"/>
      <c r="I35" s="671"/>
      <c r="J35" s="680" t="s">
        <v>1043</v>
      </c>
      <c r="K35" s="681" t="s">
        <v>1044</v>
      </c>
      <c r="P35" s="682"/>
      <c r="Q35" s="671"/>
      <c r="R35" s="686"/>
      <c r="AJ35" s="682"/>
      <c r="AK35" s="671"/>
      <c r="AL35" s="676"/>
      <c r="AM35" s="671"/>
      <c r="AN35" s="669"/>
      <c r="AO35" s="677" t="s">
        <v>633</v>
      </c>
      <c r="AP35" s="683"/>
      <c r="AQ35" s="683"/>
      <c r="AR35" s="686"/>
      <c r="AS35" s="682"/>
      <c r="AT35" s="686"/>
      <c r="AU35" s="682"/>
      <c r="AV35" s="671"/>
      <c r="AW35" s="680" t="s">
        <v>1043</v>
      </c>
      <c r="AX35" s="681" t="s">
        <v>1044</v>
      </c>
      <c r="BC35" s="682"/>
      <c r="BD35" s="671"/>
      <c r="BE35" s="686"/>
      <c r="BW35" s="682"/>
      <c r="BX35" s="671"/>
      <c r="BY35" s="676"/>
      <c r="BZ35" s="671"/>
      <c r="CA35" s="669"/>
      <c r="CB35" s="677" t="s">
        <v>633</v>
      </c>
      <c r="CC35" s="683"/>
      <c r="CD35" s="683"/>
      <c r="CE35" s="686"/>
      <c r="CF35" s="682"/>
      <c r="CG35" s="686"/>
      <c r="CH35" s="682"/>
      <c r="CI35" s="671"/>
      <c r="CJ35" s="680" t="s">
        <v>1043</v>
      </c>
      <c r="CK35" s="681" t="s">
        <v>1044</v>
      </c>
      <c r="CP35" s="682"/>
      <c r="CQ35" s="671"/>
      <c r="CR35" s="686"/>
      <c r="DJ35" s="682"/>
      <c r="DK35" s="671"/>
      <c r="DL35" s="676"/>
      <c r="DM35" s="671"/>
      <c r="DN35" s="669"/>
      <c r="DO35" s="677" t="s">
        <v>633</v>
      </c>
      <c r="DP35" s="683"/>
      <c r="DQ35" s="683"/>
      <c r="DR35" s="686"/>
      <c r="DS35" s="682"/>
      <c r="DT35" s="686"/>
      <c r="DU35" s="682"/>
      <c r="DV35" s="671"/>
      <c r="DW35" s="680" t="s">
        <v>1043</v>
      </c>
      <c r="DX35" s="681" t="s">
        <v>1044</v>
      </c>
      <c r="EC35" s="682"/>
      <c r="ED35" s="671"/>
      <c r="EE35" s="686"/>
      <c r="EW35" s="682"/>
      <c r="EX35" s="671"/>
      <c r="EY35" s="676"/>
    </row>
    <row r="36">
      <c r="A36" s="687"/>
      <c r="B36" s="47"/>
      <c r="C36" s="47"/>
      <c r="D36" s="47"/>
      <c r="E36" s="686"/>
      <c r="F36" s="682"/>
      <c r="G36" s="686"/>
      <c r="H36" s="682"/>
      <c r="I36" s="688"/>
      <c r="J36" s="680" t="s">
        <v>1045</v>
      </c>
      <c r="K36" s="681" t="s">
        <v>1046</v>
      </c>
      <c r="P36" s="682"/>
      <c r="Q36" s="688"/>
      <c r="R36" s="686"/>
      <c r="AJ36" s="682"/>
      <c r="AK36" s="688"/>
      <c r="AL36" s="689"/>
      <c r="AM36" s="688"/>
      <c r="AN36" s="687"/>
      <c r="AO36" s="47"/>
      <c r="AP36" s="47"/>
      <c r="AQ36" s="47"/>
      <c r="AR36" s="686"/>
      <c r="AS36" s="682"/>
      <c r="AT36" s="686"/>
      <c r="AU36" s="682"/>
      <c r="AV36" s="688"/>
      <c r="AW36" s="680" t="s">
        <v>1045</v>
      </c>
      <c r="AX36" s="681" t="s">
        <v>1046</v>
      </c>
      <c r="BC36" s="682"/>
      <c r="BD36" s="688"/>
      <c r="BE36" s="686"/>
      <c r="BW36" s="682"/>
      <c r="BX36" s="688"/>
      <c r="BY36" s="689"/>
      <c r="BZ36" s="688"/>
      <c r="CA36" s="687"/>
      <c r="CB36" s="47"/>
      <c r="CC36" s="47"/>
      <c r="CD36" s="47"/>
      <c r="CE36" s="686"/>
      <c r="CF36" s="682"/>
      <c r="CG36" s="686"/>
      <c r="CH36" s="682"/>
      <c r="CI36" s="688"/>
      <c r="CJ36" s="680" t="s">
        <v>1045</v>
      </c>
      <c r="CK36" s="681" t="s">
        <v>1046</v>
      </c>
      <c r="CP36" s="682"/>
      <c r="CQ36" s="688"/>
      <c r="CR36" s="686"/>
      <c r="DJ36" s="682"/>
      <c r="DK36" s="688"/>
      <c r="DL36" s="689"/>
      <c r="DM36" s="688"/>
      <c r="DN36" s="687"/>
      <c r="DO36" s="47"/>
      <c r="DP36" s="47"/>
      <c r="DQ36" s="47"/>
      <c r="DR36" s="686"/>
      <c r="DS36" s="682"/>
      <c r="DT36" s="686"/>
      <c r="DU36" s="682"/>
      <c r="DV36" s="688"/>
      <c r="DW36" s="680" t="s">
        <v>1045</v>
      </c>
      <c r="DX36" s="681" t="s">
        <v>1046</v>
      </c>
      <c r="EC36" s="682"/>
      <c r="ED36" s="688"/>
      <c r="EE36" s="686"/>
      <c r="EW36" s="682"/>
      <c r="EX36" s="688"/>
      <c r="EY36" s="689"/>
    </row>
    <row r="37">
      <c r="A37" s="687"/>
      <c r="B37" s="43"/>
      <c r="C37" s="43"/>
      <c r="D37" s="43"/>
      <c r="E37" s="686"/>
      <c r="F37" s="682"/>
      <c r="G37" s="686"/>
      <c r="H37" s="682"/>
      <c r="I37" s="688"/>
      <c r="J37" s="680" t="s">
        <v>1047</v>
      </c>
      <c r="K37" s="681" t="s">
        <v>1048</v>
      </c>
      <c r="P37" s="682"/>
      <c r="Q37" s="688"/>
      <c r="R37" s="686"/>
      <c r="AJ37" s="682"/>
      <c r="AK37" s="688"/>
      <c r="AL37" s="689"/>
      <c r="AM37" s="688"/>
      <c r="AN37" s="687"/>
      <c r="AO37" s="43"/>
      <c r="AP37" s="43"/>
      <c r="AQ37" s="43"/>
      <c r="AR37" s="686"/>
      <c r="AS37" s="682"/>
      <c r="AT37" s="686"/>
      <c r="AU37" s="682"/>
      <c r="AV37" s="688"/>
      <c r="AW37" s="680" t="s">
        <v>1047</v>
      </c>
      <c r="AX37" s="681" t="s">
        <v>1048</v>
      </c>
      <c r="BC37" s="682"/>
      <c r="BD37" s="688"/>
      <c r="BE37" s="686"/>
      <c r="BW37" s="682"/>
      <c r="BX37" s="688"/>
      <c r="BY37" s="689"/>
      <c r="BZ37" s="688"/>
      <c r="CA37" s="687"/>
      <c r="CB37" s="43"/>
      <c r="CC37" s="43"/>
      <c r="CD37" s="43"/>
      <c r="CE37" s="686"/>
      <c r="CF37" s="682"/>
      <c r="CG37" s="686"/>
      <c r="CH37" s="682"/>
      <c r="CI37" s="688"/>
      <c r="CJ37" s="680" t="s">
        <v>1047</v>
      </c>
      <c r="CK37" s="681" t="s">
        <v>1048</v>
      </c>
      <c r="CP37" s="682"/>
      <c r="CQ37" s="688"/>
      <c r="CR37" s="686"/>
      <c r="DJ37" s="682"/>
      <c r="DK37" s="688"/>
      <c r="DL37" s="689"/>
      <c r="DM37" s="688"/>
      <c r="DN37" s="687"/>
      <c r="DO37" s="43"/>
      <c r="DP37" s="43"/>
      <c r="DQ37" s="43"/>
      <c r="DR37" s="686"/>
      <c r="DS37" s="682"/>
      <c r="DT37" s="686"/>
      <c r="DU37" s="682"/>
      <c r="DV37" s="688"/>
      <c r="DW37" s="680" t="s">
        <v>1047</v>
      </c>
      <c r="DX37" s="681" t="s">
        <v>1048</v>
      </c>
      <c r="EC37" s="682"/>
      <c r="ED37" s="688"/>
      <c r="EE37" s="686"/>
      <c r="EW37" s="682"/>
      <c r="EX37" s="688"/>
      <c r="EY37" s="689"/>
    </row>
    <row r="38">
      <c r="A38" s="687"/>
      <c r="B38" s="677" t="s">
        <v>635</v>
      </c>
      <c r="C38" s="683"/>
      <c r="D38" s="683"/>
      <c r="E38" s="686"/>
      <c r="F38" s="682"/>
      <c r="G38" s="686"/>
      <c r="H38" s="682"/>
      <c r="I38" s="688"/>
      <c r="J38" s="680" t="s">
        <v>1049</v>
      </c>
      <c r="K38" s="681" t="s">
        <v>1050</v>
      </c>
      <c r="P38" s="682"/>
      <c r="Q38" s="688"/>
      <c r="R38" s="686"/>
      <c r="AJ38" s="682"/>
      <c r="AK38" s="688"/>
      <c r="AL38" s="689"/>
      <c r="AM38" s="688"/>
      <c r="AN38" s="687"/>
      <c r="AO38" s="677" t="s">
        <v>635</v>
      </c>
      <c r="AP38" s="683"/>
      <c r="AQ38" s="683"/>
      <c r="AR38" s="686"/>
      <c r="AS38" s="682"/>
      <c r="AT38" s="686"/>
      <c r="AU38" s="682"/>
      <c r="AV38" s="688"/>
      <c r="AW38" s="680" t="s">
        <v>1049</v>
      </c>
      <c r="AX38" s="681" t="s">
        <v>1050</v>
      </c>
      <c r="BC38" s="682"/>
      <c r="BD38" s="688"/>
      <c r="BE38" s="686"/>
      <c r="BW38" s="682"/>
      <c r="BX38" s="688"/>
      <c r="BY38" s="689"/>
      <c r="BZ38" s="688"/>
      <c r="CA38" s="687"/>
      <c r="CB38" s="677" t="s">
        <v>635</v>
      </c>
      <c r="CC38" s="683"/>
      <c r="CD38" s="683"/>
      <c r="CE38" s="686"/>
      <c r="CF38" s="682"/>
      <c r="CG38" s="686"/>
      <c r="CH38" s="682"/>
      <c r="CI38" s="688"/>
      <c r="CJ38" s="680" t="s">
        <v>1049</v>
      </c>
      <c r="CK38" s="681" t="s">
        <v>1050</v>
      </c>
      <c r="CP38" s="682"/>
      <c r="CQ38" s="688"/>
      <c r="CR38" s="686"/>
      <c r="DJ38" s="682"/>
      <c r="DK38" s="688"/>
      <c r="DL38" s="689"/>
      <c r="DM38" s="688"/>
      <c r="DN38" s="687"/>
      <c r="DO38" s="677" t="s">
        <v>635</v>
      </c>
      <c r="DP38" s="683"/>
      <c r="DQ38" s="683"/>
      <c r="DR38" s="686"/>
      <c r="DS38" s="682"/>
      <c r="DT38" s="686"/>
      <c r="DU38" s="682"/>
      <c r="DV38" s="688"/>
      <c r="DW38" s="680" t="s">
        <v>1049</v>
      </c>
      <c r="DX38" s="681" t="s">
        <v>1050</v>
      </c>
      <c r="EC38" s="682"/>
      <c r="ED38" s="688"/>
      <c r="EE38" s="686"/>
      <c r="EW38" s="682"/>
      <c r="EX38" s="688"/>
      <c r="EY38" s="689"/>
    </row>
    <row r="39">
      <c r="A39" s="687"/>
      <c r="B39" s="47"/>
      <c r="C39" s="47"/>
      <c r="D39" s="47"/>
      <c r="E39" s="686"/>
      <c r="F39" s="682"/>
      <c r="G39" s="686"/>
      <c r="H39" s="682"/>
      <c r="I39" s="688"/>
      <c r="J39" s="680" t="s">
        <v>1051</v>
      </c>
      <c r="K39" s="681" t="s">
        <v>1052</v>
      </c>
      <c r="P39" s="682"/>
      <c r="Q39" s="688"/>
      <c r="R39" s="686"/>
      <c r="AJ39" s="682"/>
      <c r="AK39" s="688"/>
      <c r="AL39" s="689"/>
      <c r="AM39" s="688"/>
      <c r="AN39" s="687"/>
      <c r="AO39" s="47"/>
      <c r="AP39" s="47"/>
      <c r="AQ39" s="47"/>
      <c r="AR39" s="686"/>
      <c r="AS39" s="682"/>
      <c r="AT39" s="686"/>
      <c r="AU39" s="682"/>
      <c r="AV39" s="688"/>
      <c r="AW39" s="680" t="s">
        <v>1051</v>
      </c>
      <c r="AX39" s="681" t="s">
        <v>1052</v>
      </c>
      <c r="BC39" s="682"/>
      <c r="BD39" s="688"/>
      <c r="BE39" s="686"/>
      <c r="BW39" s="682"/>
      <c r="BX39" s="688"/>
      <c r="BY39" s="689"/>
      <c r="BZ39" s="688"/>
      <c r="CA39" s="687"/>
      <c r="CB39" s="47"/>
      <c r="CC39" s="47"/>
      <c r="CD39" s="47"/>
      <c r="CE39" s="686"/>
      <c r="CF39" s="682"/>
      <c r="CG39" s="686"/>
      <c r="CH39" s="682"/>
      <c r="CI39" s="688"/>
      <c r="CJ39" s="680" t="s">
        <v>1051</v>
      </c>
      <c r="CK39" s="681" t="s">
        <v>1052</v>
      </c>
      <c r="CP39" s="682"/>
      <c r="CQ39" s="688"/>
      <c r="CR39" s="686"/>
      <c r="DJ39" s="682"/>
      <c r="DK39" s="688"/>
      <c r="DL39" s="689"/>
      <c r="DM39" s="688"/>
      <c r="DN39" s="687"/>
      <c r="DO39" s="47"/>
      <c r="DP39" s="47"/>
      <c r="DQ39" s="47"/>
      <c r="DR39" s="686"/>
      <c r="DS39" s="682"/>
      <c r="DT39" s="686"/>
      <c r="DU39" s="682"/>
      <c r="DV39" s="688"/>
      <c r="DW39" s="680" t="s">
        <v>1051</v>
      </c>
      <c r="DX39" s="681" t="s">
        <v>1052</v>
      </c>
      <c r="EC39" s="682"/>
      <c r="ED39" s="688"/>
      <c r="EE39" s="686"/>
      <c r="EW39" s="682"/>
      <c r="EX39" s="688"/>
      <c r="EY39" s="689"/>
    </row>
    <row r="40">
      <c r="A40" s="687"/>
      <c r="B40" s="43"/>
      <c r="C40" s="43"/>
      <c r="D40" s="43"/>
      <c r="E40" s="686"/>
      <c r="F40" s="682"/>
      <c r="G40" s="686"/>
      <c r="H40" s="682"/>
      <c r="I40" s="688"/>
      <c r="J40" s="680" t="s">
        <v>1053</v>
      </c>
      <c r="K40" s="681" t="s">
        <v>1054</v>
      </c>
      <c r="P40" s="682"/>
      <c r="Q40" s="688"/>
      <c r="R40" s="686"/>
      <c r="AJ40" s="682"/>
      <c r="AK40" s="688"/>
      <c r="AL40" s="689"/>
      <c r="AM40" s="688"/>
      <c r="AN40" s="687"/>
      <c r="AO40" s="43"/>
      <c r="AP40" s="43"/>
      <c r="AQ40" s="43"/>
      <c r="AR40" s="686"/>
      <c r="AS40" s="682"/>
      <c r="AT40" s="686"/>
      <c r="AU40" s="682"/>
      <c r="AV40" s="688"/>
      <c r="AW40" s="680" t="s">
        <v>1053</v>
      </c>
      <c r="AX40" s="681" t="s">
        <v>1054</v>
      </c>
      <c r="BC40" s="682"/>
      <c r="BD40" s="688"/>
      <c r="BE40" s="686"/>
      <c r="BW40" s="682"/>
      <c r="BX40" s="688"/>
      <c r="BY40" s="689"/>
      <c r="BZ40" s="688"/>
      <c r="CA40" s="687"/>
      <c r="CB40" s="43"/>
      <c r="CC40" s="43"/>
      <c r="CD40" s="43"/>
      <c r="CE40" s="686"/>
      <c r="CF40" s="682"/>
      <c r="CG40" s="686"/>
      <c r="CH40" s="682"/>
      <c r="CI40" s="688"/>
      <c r="CJ40" s="680" t="s">
        <v>1053</v>
      </c>
      <c r="CK40" s="681" t="s">
        <v>1054</v>
      </c>
      <c r="CP40" s="682"/>
      <c r="CQ40" s="688"/>
      <c r="CR40" s="686"/>
      <c r="DJ40" s="682"/>
      <c r="DK40" s="688"/>
      <c r="DL40" s="689"/>
      <c r="DM40" s="688"/>
      <c r="DN40" s="687"/>
      <c r="DO40" s="43"/>
      <c r="DP40" s="43"/>
      <c r="DQ40" s="43"/>
      <c r="DR40" s="686"/>
      <c r="DS40" s="682"/>
      <c r="DT40" s="686"/>
      <c r="DU40" s="682"/>
      <c r="DV40" s="688"/>
      <c r="DW40" s="680" t="s">
        <v>1053</v>
      </c>
      <c r="DX40" s="681" t="s">
        <v>1054</v>
      </c>
      <c r="EC40" s="682"/>
      <c r="ED40" s="688"/>
      <c r="EE40" s="686"/>
      <c r="EW40" s="682"/>
      <c r="EX40" s="688"/>
      <c r="EY40" s="689"/>
    </row>
    <row r="41">
      <c r="A41" s="687"/>
      <c r="B41" s="677" t="s">
        <v>637</v>
      </c>
      <c r="C41" s="683"/>
      <c r="D41" s="683"/>
      <c r="E41" s="686"/>
      <c r="F41" s="682"/>
      <c r="G41" s="686"/>
      <c r="H41" s="682"/>
      <c r="I41" s="688"/>
      <c r="J41" s="680" t="s">
        <v>1055</v>
      </c>
      <c r="K41" s="681" t="s">
        <v>1056</v>
      </c>
      <c r="P41" s="682"/>
      <c r="Q41" s="688"/>
      <c r="R41" s="686"/>
      <c r="AJ41" s="682"/>
      <c r="AK41" s="688"/>
      <c r="AL41" s="689"/>
      <c r="AM41" s="688"/>
      <c r="AN41" s="687"/>
      <c r="AO41" s="677" t="s">
        <v>637</v>
      </c>
      <c r="AP41" s="683"/>
      <c r="AQ41" s="683"/>
      <c r="AR41" s="686"/>
      <c r="AS41" s="682"/>
      <c r="AT41" s="686"/>
      <c r="AU41" s="682"/>
      <c r="AV41" s="688"/>
      <c r="AW41" s="680" t="s">
        <v>1055</v>
      </c>
      <c r="AX41" s="681" t="s">
        <v>1056</v>
      </c>
      <c r="BC41" s="682"/>
      <c r="BD41" s="688"/>
      <c r="BE41" s="686"/>
      <c r="BW41" s="682"/>
      <c r="BX41" s="688"/>
      <c r="BY41" s="689"/>
      <c r="BZ41" s="688"/>
      <c r="CA41" s="687"/>
      <c r="CB41" s="677" t="s">
        <v>637</v>
      </c>
      <c r="CC41" s="683"/>
      <c r="CD41" s="683"/>
      <c r="CE41" s="686"/>
      <c r="CF41" s="682"/>
      <c r="CG41" s="686"/>
      <c r="CH41" s="682"/>
      <c r="CI41" s="688"/>
      <c r="CJ41" s="680" t="s">
        <v>1055</v>
      </c>
      <c r="CK41" s="681" t="s">
        <v>1056</v>
      </c>
      <c r="CP41" s="682"/>
      <c r="CQ41" s="688"/>
      <c r="CR41" s="686"/>
      <c r="DJ41" s="682"/>
      <c r="DK41" s="688"/>
      <c r="DL41" s="689"/>
      <c r="DM41" s="688"/>
      <c r="DN41" s="687"/>
      <c r="DO41" s="677" t="s">
        <v>637</v>
      </c>
      <c r="DP41" s="683"/>
      <c r="DQ41" s="683"/>
      <c r="DR41" s="686"/>
      <c r="DS41" s="682"/>
      <c r="DT41" s="686"/>
      <c r="DU41" s="682"/>
      <c r="DV41" s="688"/>
      <c r="DW41" s="680" t="s">
        <v>1055</v>
      </c>
      <c r="DX41" s="681" t="s">
        <v>1056</v>
      </c>
      <c r="EC41" s="682"/>
      <c r="ED41" s="688"/>
      <c r="EE41" s="686"/>
      <c r="EW41" s="682"/>
      <c r="EX41" s="688"/>
      <c r="EY41" s="689"/>
    </row>
    <row r="42">
      <c r="A42" s="687"/>
      <c r="B42" s="47"/>
      <c r="C42" s="47"/>
      <c r="D42" s="47"/>
      <c r="E42" s="686"/>
      <c r="F42" s="682"/>
      <c r="G42" s="686"/>
      <c r="H42" s="682"/>
      <c r="I42" s="688"/>
      <c r="J42" s="690" t="s">
        <v>1057</v>
      </c>
      <c r="K42" s="691" t="s">
        <v>1058</v>
      </c>
      <c r="L42" s="11"/>
      <c r="M42" s="11"/>
      <c r="N42" s="11"/>
      <c r="O42" s="11"/>
      <c r="P42" s="12"/>
      <c r="Q42" s="688"/>
      <c r="R42" s="48"/>
      <c r="S42" s="11"/>
      <c r="T42" s="11"/>
      <c r="U42" s="11"/>
      <c r="V42" s="11"/>
      <c r="W42" s="11"/>
      <c r="X42" s="11"/>
      <c r="Y42" s="11"/>
      <c r="Z42" s="11"/>
      <c r="AA42" s="11"/>
      <c r="AB42" s="11"/>
      <c r="AC42" s="11"/>
      <c r="AD42" s="11"/>
      <c r="AE42" s="11"/>
      <c r="AF42" s="11"/>
      <c r="AG42" s="11"/>
      <c r="AH42" s="11"/>
      <c r="AI42" s="11"/>
      <c r="AJ42" s="12"/>
      <c r="AK42" s="688"/>
      <c r="AL42" s="689"/>
      <c r="AM42" s="688"/>
      <c r="AN42" s="687"/>
      <c r="AO42" s="47"/>
      <c r="AP42" s="47"/>
      <c r="AQ42" s="47"/>
      <c r="AR42" s="686"/>
      <c r="AS42" s="682"/>
      <c r="AT42" s="686"/>
      <c r="AU42" s="682"/>
      <c r="AV42" s="688"/>
      <c r="AW42" s="690" t="s">
        <v>1057</v>
      </c>
      <c r="AX42" s="691" t="s">
        <v>1058</v>
      </c>
      <c r="AY42" s="11"/>
      <c r="AZ42" s="11"/>
      <c r="BA42" s="11"/>
      <c r="BB42" s="11"/>
      <c r="BC42" s="12"/>
      <c r="BD42" s="688"/>
      <c r="BE42" s="48"/>
      <c r="BF42" s="11"/>
      <c r="BG42" s="11"/>
      <c r="BH42" s="11"/>
      <c r="BI42" s="11"/>
      <c r="BJ42" s="11"/>
      <c r="BK42" s="11"/>
      <c r="BL42" s="11"/>
      <c r="BM42" s="11"/>
      <c r="BN42" s="11"/>
      <c r="BO42" s="11"/>
      <c r="BP42" s="11"/>
      <c r="BQ42" s="11"/>
      <c r="BR42" s="11"/>
      <c r="BS42" s="11"/>
      <c r="BT42" s="11"/>
      <c r="BU42" s="11"/>
      <c r="BV42" s="11"/>
      <c r="BW42" s="12"/>
      <c r="BX42" s="688"/>
      <c r="BY42" s="689"/>
      <c r="BZ42" s="688"/>
      <c r="CA42" s="687"/>
      <c r="CB42" s="47"/>
      <c r="CC42" s="47"/>
      <c r="CD42" s="47"/>
      <c r="CE42" s="686"/>
      <c r="CF42" s="682"/>
      <c r="CG42" s="686"/>
      <c r="CH42" s="682"/>
      <c r="CI42" s="688"/>
      <c r="CJ42" s="690" t="s">
        <v>1057</v>
      </c>
      <c r="CK42" s="691" t="s">
        <v>1058</v>
      </c>
      <c r="CL42" s="11"/>
      <c r="CM42" s="11"/>
      <c r="CN42" s="11"/>
      <c r="CO42" s="11"/>
      <c r="CP42" s="12"/>
      <c r="CQ42" s="688"/>
      <c r="CR42" s="48"/>
      <c r="CS42" s="11"/>
      <c r="CT42" s="11"/>
      <c r="CU42" s="11"/>
      <c r="CV42" s="11"/>
      <c r="CW42" s="11"/>
      <c r="CX42" s="11"/>
      <c r="CY42" s="11"/>
      <c r="CZ42" s="11"/>
      <c r="DA42" s="11"/>
      <c r="DB42" s="11"/>
      <c r="DC42" s="11"/>
      <c r="DD42" s="11"/>
      <c r="DE42" s="11"/>
      <c r="DF42" s="11"/>
      <c r="DG42" s="11"/>
      <c r="DH42" s="11"/>
      <c r="DI42" s="11"/>
      <c r="DJ42" s="12"/>
      <c r="DK42" s="688"/>
      <c r="DL42" s="689"/>
      <c r="DM42" s="688"/>
      <c r="DN42" s="687"/>
      <c r="DO42" s="47"/>
      <c r="DP42" s="47"/>
      <c r="DQ42" s="47"/>
      <c r="DR42" s="686"/>
      <c r="DS42" s="682"/>
      <c r="DT42" s="686"/>
      <c r="DU42" s="682"/>
      <c r="DV42" s="688"/>
      <c r="DW42" s="690" t="s">
        <v>1057</v>
      </c>
      <c r="DX42" s="691" t="s">
        <v>1058</v>
      </c>
      <c r="DY42" s="11"/>
      <c r="DZ42" s="11"/>
      <c r="EA42" s="11"/>
      <c r="EB42" s="11"/>
      <c r="EC42" s="12"/>
      <c r="ED42" s="688"/>
      <c r="EE42" s="48"/>
      <c r="EF42" s="11"/>
      <c r="EG42" s="11"/>
      <c r="EH42" s="11"/>
      <c r="EI42" s="11"/>
      <c r="EJ42" s="11"/>
      <c r="EK42" s="11"/>
      <c r="EL42" s="11"/>
      <c r="EM42" s="11"/>
      <c r="EN42" s="11"/>
      <c r="EO42" s="11"/>
      <c r="EP42" s="11"/>
      <c r="EQ42" s="11"/>
      <c r="ER42" s="11"/>
      <c r="ES42" s="11"/>
      <c r="ET42" s="11"/>
      <c r="EU42" s="11"/>
      <c r="EV42" s="11"/>
      <c r="EW42" s="12"/>
      <c r="EX42" s="688"/>
      <c r="EY42" s="689"/>
    </row>
    <row r="43">
      <c r="A43" s="687"/>
      <c r="B43" s="43"/>
      <c r="C43" s="43"/>
      <c r="D43" s="43"/>
      <c r="E43" s="48"/>
      <c r="F43" s="12"/>
      <c r="G43" s="48"/>
      <c r="H43" s="12"/>
      <c r="I43" s="688"/>
      <c r="J43" s="688"/>
      <c r="K43" s="688"/>
      <c r="L43" s="688"/>
      <c r="M43" s="688"/>
      <c r="N43" s="688"/>
      <c r="O43" s="688"/>
      <c r="P43" s="688"/>
      <c r="Q43" s="688"/>
      <c r="R43" s="688"/>
      <c r="S43" s="688"/>
      <c r="T43" s="688"/>
      <c r="U43" s="688"/>
      <c r="V43" s="688"/>
      <c r="W43" s="688"/>
      <c r="X43" s="688"/>
      <c r="Y43" s="688"/>
      <c r="Z43" s="688"/>
      <c r="AA43" s="688"/>
      <c r="AB43" s="688"/>
      <c r="AC43" s="688"/>
      <c r="AD43" s="688"/>
      <c r="AE43" s="688"/>
      <c r="AF43" s="688"/>
      <c r="AG43" s="688"/>
      <c r="AH43" s="688"/>
      <c r="AI43" s="688"/>
      <c r="AJ43" s="688"/>
      <c r="AK43" s="688"/>
      <c r="AL43" s="689"/>
      <c r="AM43" s="688"/>
      <c r="AN43" s="687"/>
      <c r="AO43" s="43"/>
      <c r="AP43" s="43"/>
      <c r="AQ43" s="43"/>
      <c r="AR43" s="48"/>
      <c r="AS43" s="12"/>
      <c r="AT43" s="48"/>
      <c r="AU43" s="12"/>
      <c r="AV43" s="688"/>
      <c r="AW43" s="688"/>
      <c r="AX43" s="688"/>
      <c r="AY43" s="688"/>
      <c r="AZ43" s="688"/>
      <c r="BA43" s="688"/>
      <c r="BB43" s="688"/>
      <c r="BC43" s="688"/>
      <c r="BD43" s="688"/>
      <c r="BE43" s="688"/>
      <c r="BF43" s="688"/>
      <c r="BG43" s="688"/>
      <c r="BH43" s="688"/>
      <c r="BI43" s="688"/>
      <c r="BJ43" s="688"/>
      <c r="BK43" s="688"/>
      <c r="BL43" s="688"/>
      <c r="BM43" s="688"/>
      <c r="BN43" s="688"/>
      <c r="BO43" s="688"/>
      <c r="BP43" s="688"/>
      <c r="BQ43" s="688"/>
      <c r="BR43" s="688"/>
      <c r="BS43" s="688"/>
      <c r="BT43" s="688"/>
      <c r="BU43" s="688"/>
      <c r="BV43" s="688"/>
      <c r="BW43" s="688"/>
      <c r="BX43" s="688"/>
      <c r="BY43" s="689"/>
      <c r="BZ43" s="688"/>
      <c r="CA43" s="687"/>
      <c r="CB43" s="43"/>
      <c r="CC43" s="43"/>
      <c r="CD43" s="43"/>
      <c r="CE43" s="48"/>
      <c r="CF43" s="12"/>
      <c r="CG43" s="48"/>
      <c r="CH43" s="12"/>
      <c r="CI43" s="688"/>
      <c r="CJ43" s="688"/>
      <c r="CK43" s="688"/>
      <c r="CL43" s="688"/>
      <c r="CM43" s="688"/>
      <c r="CN43" s="688"/>
      <c r="CO43" s="688"/>
      <c r="CP43" s="688"/>
      <c r="CQ43" s="688"/>
      <c r="CR43" s="688"/>
      <c r="CS43" s="688"/>
      <c r="CT43" s="688"/>
      <c r="CU43" s="688"/>
      <c r="CV43" s="688"/>
      <c r="CW43" s="688"/>
      <c r="CX43" s="688"/>
      <c r="CY43" s="688"/>
      <c r="CZ43" s="688"/>
      <c r="DA43" s="688"/>
      <c r="DB43" s="688"/>
      <c r="DC43" s="688"/>
      <c r="DD43" s="688"/>
      <c r="DE43" s="688"/>
      <c r="DF43" s="688"/>
      <c r="DG43" s="688"/>
      <c r="DH43" s="688"/>
      <c r="DI43" s="688"/>
      <c r="DJ43" s="688"/>
      <c r="DK43" s="688"/>
      <c r="DL43" s="689"/>
      <c r="DM43" s="688"/>
      <c r="DN43" s="687"/>
      <c r="DO43" s="43"/>
      <c r="DP43" s="43"/>
      <c r="DQ43" s="43"/>
      <c r="DR43" s="48"/>
      <c r="DS43" s="12"/>
      <c r="DT43" s="48"/>
      <c r="DU43" s="12"/>
      <c r="DV43" s="688"/>
      <c r="DW43" s="688"/>
      <c r="DX43" s="688"/>
      <c r="DY43" s="688"/>
      <c r="DZ43" s="688"/>
      <c r="EA43" s="688"/>
      <c r="EB43" s="688"/>
      <c r="EC43" s="688"/>
      <c r="ED43" s="688"/>
      <c r="EE43" s="688"/>
      <c r="EF43" s="688"/>
      <c r="EG43" s="688"/>
      <c r="EH43" s="688"/>
      <c r="EI43" s="688"/>
      <c r="EJ43" s="688"/>
      <c r="EK43" s="688"/>
      <c r="EL43" s="688"/>
      <c r="EM43" s="688"/>
      <c r="EN43" s="688"/>
      <c r="EO43" s="688"/>
      <c r="EP43" s="688"/>
      <c r="EQ43" s="688"/>
      <c r="ER43" s="688"/>
      <c r="ES43" s="688"/>
      <c r="ET43" s="688"/>
      <c r="EU43" s="688"/>
      <c r="EV43" s="688"/>
      <c r="EW43" s="688"/>
      <c r="EX43" s="688"/>
      <c r="EY43" s="689"/>
    </row>
    <row r="44">
      <c r="A44" s="687"/>
      <c r="B44" s="688"/>
      <c r="C44" s="688"/>
      <c r="D44" s="688"/>
      <c r="E44" s="688"/>
      <c r="F44" s="688"/>
      <c r="G44" s="688"/>
      <c r="H44" s="688"/>
      <c r="I44" s="688"/>
      <c r="J44" s="688"/>
      <c r="K44" s="688"/>
      <c r="L44" s="688"/>
      <c r="M44" s="688"/>
      <c r="N44" s="688"/>
      <c r="O44" s="688"/>
      <c r="P44" s="688"/>
      <c r="Q44" s="688"/>
      <c r="R44" s="688"/>
      <c r="S44" s="688"/>
      <c r="T44" s="688"/>
      <c r="U44" s="688"/>
      <c r="V44" s="688"/>
      <c r="W44" s="688"/>
      <c r="X44" s="688"/>
      <c r="Y44" s="688"/>
      <c r="Z44" s="688"/>
      <c r="AA44" s="688"/>
      <c r="AB44" s="688"/>
      <c r="AC44" s="688"/>
      <c r="AD44" s="688"/>
      <c r="AE44" s="688"/>
      <c r="AF44" s="688"/>
      <c r="AG44" s="688"/>
      <c r="AH44" s="688"/>
      <c r="AI44" s="688"/>
      <c r="AJ44" s="688"/>
      <c r="AK44" s="688"/>
      <c r="AL44" s="689"/>
      <c r="AM44" s="688"/>
      <c r="AN44" s="687"/>
      <c r="AO44" s="688"/>
      <c r="AP44" s="688"/>
      <c r="AQ44" s="688"/>
      <c r="AR44" s="688"/>
      <c r="AS44" s="688"/>
      <c r="AT44" s="688"/>
      <c r="AU44" s="688"/>
      <c r="AV44" s="688"/>
      <c r="AW44" s="688"/>
      <c r="AX44" s="688"/>
      <c r="AY44" s="688"/>
      <c r="AZ44" s="688"/>
      <c r="BA44" s="688"/>
      <c r="BB44" s="688"/>
      <c r="BC44" s="688"/>
      <c r="BD44" s="688"/>
      <c r="BE44" s="688"/>
      <c r="BF44" s="688"/>
      <c r="BG44" s="688"/>
      <c r="BH44" s="688"/>
      <c r="BI44" s="688"/>
      <c r="BJ44" s="688"/>
      <c r="BK44" s="688"/>
      <c r="BL44" s="688"/>
      <c r="BM44" s="688"/>
      <c r="BN44" s="688"/>
      <c r="BO44" s="688"/>
      <c r="BP44" s="688"/>
      <c r="BQ44" s="688"/>
      <c r="BR44" s="688"/>
      <c r="BS44" s="688"/>
      <c r="BT44" s="688"/>
      <c r="BU44" s="688"/>
      <c r="BV44" s="688"/>
      <c r="BW44" s="688"/>
      <c r="BX44" s="688"/>
      <c r="BY44" s="689"/>
      <c r="BZ44" s="688"/>
      <c r="CA44" s="687"/>
      <c r="CB44" s="688"/>
      <c r="CC44" s="688"/>
      <c r="CD44" s="688"/>
      <c r="CE44" s="688"/>
      <c r="CF44" s="688"/>
      <c r="CG44" s="688"/>
      <c r="CH44" s="688"/>
      <c r="CI44" s="688"/>
      <c r="CJ44" s="688"/>
      <c r="CK44" s="688"/>
      <c r="CL44" s="688"/>
      <c r="CM44" s="688"/>
      <c r="CN44" s="688"/>
      <c r="CO44" s="688"/>
      <c r="CP44" s="688"/>
      <c r="CQ44" s="688"/>
      <c r="CR44" s="688"/>
      <c r="CS44" s="688"/>
      <c r="CT44" s="688"/>
      <c r="CU44" s="688"/>
      <c r="CV44" s="688"/>
      <c r="CW44" s="688"/>
      <c r="CX44" s="688"/>
      <c r="CY44" s="688"/>
      <c r="CZ44" s="688"/>
      <c r="DA44" s="688"/>
      <c r="DB44" s="688"/>
      <c r="DC44" s="688"/>
      <c r="DD44" s="688"/>
      <c r="DE44" s="688"/>
      <c r="DF44" s="688"/>
      <c r="DG44" s="688"/>
      <c r="DH44" s="688"/>
      <c r="DI44" s="688"/>
      <c r="DJ44" s="688"/>
      <c r="DK44" s="688"/>
      <c r="DL44" s="689"/>
      <c r="DM44" s="688"/>
      <c r="DN44" s="687"/>
      <c r="DO44" s="688"/>
      <c r="DP44" s="688"/>
      <c r="DQ44" s="688"/>
      <c r="DR44" s="688"/>
      <c r="DS44" s="688"/>
      <c r="DT44" s="688"/>
      <c r="DU44" s="688"/>
      <c r="DV44" s="688"/>
      <c r="DW44" s="688"/>
      <c r="DX44" s="688"/>
      <c r="DY44" s="688"/>
      <c r="DZ44" s="688"/>
      <c r="EA44" s="688"/>
      <c r="EB44" s="688"/>
      <c r="EC44" s="688"/>
      <c r="ED44" s="688"/>
      <c r="EE44" s="688"/>
      <c r="EF44" s="688"/>
      <c r="EG44" s="688"/>
      <c r="EH44" s="688"/>
      <c r="EI44" s="688"/>
      <c r="EJ44" s="688"/>
      <c r="EK44" s="688"/>
      <c r="EL44" s="688"/>
      <c r="EM44" s="688"/>
      <c r="EN44" s="688"/>
      <c r="EO44" s="688"/>
      <c r="EP44" s="688"/>
      <c r="EQ44" s="688"/>
      <c r="ER44" s="688"/>
      <c r="ES44" s="688"/>
      <c r="ET44" s="688"/>
      <c r="EU44" s="688"/>
      <c r="EV44" s="688"/>
      <c r="EW44" s="688"/>
      <c r="EX44" s="688"/>
      <c r="EY44" s="689"/>
    </row>
    <row r="45">
      <c r="A45" s="687"/>
      <c r="B45" s="688"/>
      <c r="C45" s="688"/>
      <c r="D45" s="688"/>
      <c r="E45" s="688"/>
      <c r="F45" s="688"/>
      <c r="G45" s="688"/>
      <c r="H45" s="688"/>
      <c r="I45" s="688"/>
      <c r="J45" s="688"/>
      <c r="K45" s="688"/>
      <c r="L45" s="688"/>
      <c r="M45" s="688"/>
      <c r="N45" s="688"/>
      <c r="O45" s="688"/>
      <c r="P45" s="688"/>
      <c r="Q45" s="688"/>
      <c r="R45" s="688"/>
      <c r="S45" s="688"/>
      <c r="T45" s="688"/>
      <c r="U45" s="688"/>
      <c r="V45" s="688"/>
      <c r="W45" s="688"/>
      <c r="X45" s="688"/>
      <c r="Y45" s="688"/>
      <c r="Z45" s="688"/>
      <c r="AA45" s="688"/>
      <c r="AB45" s="688"/>
      <c r="AC45" s="688"/>
      <c r="AD45" s="688"/>
      <c r="AE45" s="688"/>
      <c r="AF45" s="688"/>
      <c r="AG45" s="688"/>
      <c r="AH45" s="688"/>
      <c r="AI45" s="688"/>
      <c r="AJ45" s="688"/>
      <c r="AK45" s="688"/>
      <c r="AL45" s="689"/>
      <c r="AM45" s="688"/>
      <c r="AN45" s="687"/>
      <c r="AO45" s="688"/>
      <c r="AP45" s="688"/>
      <c r="AQ45" s="688"/>
      <c r="AR45" s="688"/>
      <c r="AS45" s="688"/>
      <c r="AT45" s="688"/>
      <c r="AU45" s="688"/>
      <c r="AV45" s="688"/>
      <c r="AW45" s="688"/>
      <c r="AX45" s="688"/>
      <c r="AY45" s="688"/>
      <c r="AZ45" s="688"/>
      <c r="BA45" s="688"/>
      <c r="BB45" s="688"/>
      <c r="BC45" s="688"/>
      <c r="BD45" s="688"/>
      <c r="BE45" s="688"/>
      <c r="BF45" s="688"/>
      <c r="BG45" s="688"/>
      <c r="BH45" s="688"/>
      <c r="BI45" s="688"/>
      <c r="BJ45" s="688"/>
      <c r="BK45" s="688"/>
      <c r="BL45" s="688"/>
      <c r="BM45" s="688"/>
      <c r="BN45" s="688"/>
      <c r="BO45" s="688"/>
      <c r="BP45" s="688"/>
      <c r="BQ45" s="688"/>
      <c r="BR45" s="688"/>
      <c r="BS45" s="688"/>
      <c r="BT45" s="688"/>
      <c r="BU45" s="688"/>
      <c r="BV45" s="688"/>
      <c r="BW45" s="688"/>
      <c r="BX45" s="688"/>
      <c r="BY45" s="689"/>
      <c r="BZ45" s="688"/>
      <c r="CA45" s="687"/>
      <c r="CB45" s="688"/>
      <c r="CC45" s="688"/>
      <c r="CD45" s="688"/>
      <c r="CE45" s="688"/>
      <c r="CF45" s="688"/>
      <c r="CG45" s="688"/>
      <c r="CH45" s="688"/>
      <c r="CI45" s="688"/>
      <c r="CJ45" s="688"/>
      <c r="CK45" s="688"/>
      <c r="CL45" s="688"/>
      <c r="CM45" s="688"/>
      <c r="CN45" s="688"/>
      <c r="CO45" s="688"/>
      <c r="CP45" s="688"/>
      <c r="CQ45" s="688"/>
      <c r="CR45" s="688"/>
      <c r="CS45" s="688"/>
      <c r="CT45" s="688"/>
      <c r="CU45" s="688"/>
      <c r="CV45" s="688"/>
      <c r="CW45" s="688"/>
      <c r="CX45" s="688"/>
      <c r="CY45" s="688"/>
      <c r="CZ45" s="688"/>
      <c r="DA45" s="688"/>
      <c r="DB45" s="688"/>
      <c r="DC45" s="688"/>
      <c r="DD45" s="688"/>
      <c r="DE45" s="688"/>
      <c r="DF45" s="688"/>
      <c r="DG45" s="688"/>
      <c r="DH45" s="688"/>
      <c r="DI45" s="688"/>
      <c r="DJ45" s="688"/>
      <c r="DK45" s="688"/>
      <c r="DL45" s="689"/>
      <c r="DM45" s="688"/>
      <c r="DN45" s="687"/>
      <c r="DO45" s="688"/>
      <c r="DP45" s="688"/>
      <c r="DQ45" s="688"/>
      <c r="DR45" s="688"/>
      <c r="DS45" s="688"/>
      <c r="DT45" s="688"/>
      <c r="DU45" s="688"/>
      <c r="DV45" s="688"/>
      <c r="DW45" s="688"/>
      <c r="DX45" s="688"/>
      <c r="DY45" s="688"/>
      <c r="DZ45" s="688"/>
      <c r="EA45" s="688"/>
      <c r="EB45" s="688"/>
      <c r="EC45" s="688"/>
      <c r="ED45" s="688"/>
      <c r="EE45" s="688"/>
      <c r="EF45" s="688"/>
      <c r="EG45" s="688"/>
      <c r="EH45" s="688"/>
      <c r="EI45" s="688"/>
      <c r="EJ45" s="688"/>
      <c r="EK45" s="688"/>
      <c r="EL45" s="688"/>
      <c r="EM45" s="688"/>
      <c r="EN45" s="688"/>
      <c r="EO45" s="688"/>
      <c r="EP45" s="688"/>
      <c r="EQ45" s="688"/>
      <c r="ER45" s="688"/>
      <c r="ES45" s="688"/>
      <c r="ET45" s="688"/>
      <c r="EU45" s="688"/>
      <c r="EV45" s="688"/>
      <c r="EW45" s="688"/>
      <c r="EX45" s="688"/>
      <c r="EY45" s="689"/>
    </row>
    <row r="46">
      <c r="A46" s="687"/>
      <c r="B46" s="688"/>
      <c r="C46" s="688"/>
      <c r="D46" s="688"/>
      <c r="E46" s="688"/>
      <c r="F46" s="688"/>
      <c r="G46" s="688"/>
      <c r="H46" s="688"/>
      <c r="I46" s="688"/>
      <c r="J46" s="688"/>
      <c r="K46" s="688"/>
      <c r="L46" s="688"/>
      <c r="M46" s="688"/>
      <c r="N46" s="688"/>
      <c r="O46" s="688"/>
      <c r="P46" s="688"/>
      <c r="Q46" s="688"/>
      <c r="R46" s="688"/>
      <c r="S46" s="688"/>
      <c r="T46" s="688"/>
      <c r="U46" s="688"/>
      <c r="V46" s="688"/>
      <c r="W46" s="688"/>
      <c r="X46" s="688"/>
      <c r="Y46" s="688"/>
      <c r="Z46" s="688"/>
      <c r="AA46" s="688"/>
      <c r="AB46" s="688"/>
      <c r="AC46" s="688"/>
      <c r="AD46" s="688"/>
      <c r="AE46" s="688"/>
      <c r="AF46" s="688"/>
      <c r="AG46" s="688"/>
      <c r="AH46" s="688"/>
      <c r="AI46" s="688"/>
      <c r="AJ46" s="688"/>
      <c r="AK46" s="688"/>
      <c r="AL46" s="689"/>
      <c r="AM46" s="688"/>
      <c r="AN46" s="687"/>
      <c r="AO46" s="688"/>
      <c r="AP46" s="688"/>
      <c r="AQ46" s="688"/>
      <c r="AR46" s="688"/>
      <c r="AS46" s="688"/>
      <c r="AT46" s="688"/>
      <c r="AU46" s="688"/>
      <c r="AV46" s="688"/>
      <c r="AW46" s="688"/>
      <c r="AX46" s="688"/>
      <c r="AY46" s="688"/>
      <c r="AZ46" s="688"/>
      <c r="BA46" s="688"/>
      <c r="BB46" s="688"/>
      <c r="BC46" s="688"/>
      <c r="BD46" s="688"/>
      <c r="BE46" s="688"/>
      <c r="BF46" s="688"/>
      <c r="BG46" s="688"/>
      <c r="BH46" s="688"/>
      <c r="BI46" s="688"/>
      <c r="BJ46" s="688"/>
      <c r="BK46" s="688"/>
      <c r="BL46" s="688"/>
      <c r="BM46" s="688"/>
      <c r="BN46" s="688"/>
      <c r="BO46" s="688"/>
      <c r="BP46" s="688"/>
      <c r="BQ46" s="688"/>
      <c r="BR46" s="688"/>
      <c r="BS46" s="688"/>
      <c r="BT46" s="688"/>
      <c r="BU46" s="688"/>
      <c r="BV46" s="688"/>
      <c r="BW46" s="688"/>
      <c r="BX46" s="688"/>
      <c r="BY46" s="689"/>
      <c r="BZ46" s="688"/>
      <c r="CA46" s="687"/>
      <c r="CB46" s="688"/>
      <c r="CC46" s="688"/>
      <c r="CD46" s="688"/>
      <c r="CE46" s="688"/>
      <c r="CF46" s="688"/>
      <c r="CG46" s="688"/>
      <c r="CH46" s="688"/>
      <c r="CI46" s="688"/>
      <c r="CJ46" s="688"/>
      <c r="CK46" s="688"/>
      <c r="CL46" s="688"/>
      <c r="CM46" s="688"/>
      <c r="CN46" s="688"/>
      <c r="CO46" s="688"/>
      <c r="CP46" s="688"/>
      <c r="CQ46" s="688"/>
      <c r="CR46" s="688"/>
      <c r="CS46" s="688"/>
      <c r="CT46" s="688"/>
      <c r="CU46" s="688"/>
      <c r="CV46" s="688"/>
      <c r="CW46" s="688"/>
      <c r="CX46" s="688"/>
      <c r="CY46" s="688"/>
      <c r="CZ46" s="688"/>
      <c r="DA46" s="688"/>
      <c r="DB46" s="688"/>
      <c r="DC46" s="688"/>
      <c r="DD46" s="688"/>
      <c r="DE46" s="688"/>
      <c r="DF46" s="688"/>
      <c r="DG46" s="688"/>
      <c r="DH46" s="688"/>
      <c r="DI46" s="688"/>
      <c r="DJ46" s="688"/>
      <c r="DK46" s="688"/>
      <c r="DL46" s="689"/>
      <c r="DM46" s="688"/>
      <c r="DN46" s="687"/>
      <c r="DO46" s="688"/>
      <c r="DP46" s="688"/>
      <c r="DQ46" s="688"/>
      <c r="DR46" s="688"/>
      <c r="DS46" s="688"/>
      <c r="DT46" s="688"/>
      <c r="DU46" s="688"/>
      <c r="DV46" s="688"/>
      <c r="DW46" s="688"/>
      <c r="DX46" s="688"/>
      <c r="DY46" s="688"/>
      <c r="DZ46" s="688"/>
      <c r="EA46" s="688"/>
      <c r="EB46" s="688"/>
      <c r="EC46" s="688"/>
      <c r="ED46" s="688"/>
      <c r="EE46" s="688"/>
      <c r="EF46" s="688"/>
      <c r="EG46" s="688"/>
      <c r="EH46" s="688"/>
      <c r="EI46" s="688"/>
      <c r="EJ46" s="688"/>
      <c r="EK46" s="688"/>
      <c r="EL46" s="688"/>
      <c r="EM46" s="688"/>
      <c r="EN46" s="688"/>
      <c r="EO46" s="688"/>
      <c r="EP46" s="688"/>
      <c r="EQ46" s="688"/>
      <c r="ER46" s="688"/>
      <c r="ES46" s="688"/>
      <c r="ET46" s="688"/>
      <c r="EU46" s="688"/>
      <c r="EV46" s="688"/>
      <c r="EW46" s="688"/>
      <c r="EX46" s="688"/>
      <c r="EY46" s="689"/>
    </row>
    <row r="47">
      <c r="A47" s="692" t="s">
        <v>1059</v>
      </c>
      <c r="P47" s="693"/>
      <c r="Q47" s="694"/>
      <c r="R47" s="694"/>
      <c r="S47" s="694"/>
      <c r="T47" s="694"/>
      <c r="U47" s="694"/>
      <c r="V47" s="694"/>
      <c r="W47" s="694"/>
      <c r="X47" s="694"/>
      <c r="Y47" s="694"/>
      <c r="Z47" s="694"/>
      <c r="AA47" s="694"/>
      <c r="AB47" s="694"/>
      <c r="AC47" s="694"/>
      <c r="AD47" s="694"/>
      <c r="AE47" s="694"/>
      <c r="AF47" s="694"/>
      <c r="AG47" s="694"/>
      <c r="AH47" s="694"/>
      <c r="AI47" s="694"/>
      <c r="AJ47" s="694"/>
      <c r="AK47" s="694"/>
      <c r="AL47" s="695"/>
      <c r="AM47" s="695"/>
      <c r="AN47" s="625" t="s">
        <v>1059</v>
      </c>
      <c r="BC47" s="693"/>
      <c r="BD47" s="696"/>
      <c r="BE47" s="694"/>
      <c r="BF47" s="694"/>
      <c r="BG47" s="694"/>
      <c r="BH47" s="694"/>
      <c r="BI47" s="694"/>
      <c r="BJ47" s="694"/>
      <c r="BK47" s="694"/>
      <c r="BL47" s="694"/>
      <c r="BM47" s="694"/>
      <c r="BN47" s="694"/>
      <c r="BO47" s="694"/>
      <c r="BP47" s="694"/>
      <c r="BQ47" s="694"/>
      <c r="BR47" s="694"/>
      <c r="BS47" s="694"/>
      <c r="BT47" s="694"/>
      <c r="BU47" s="694"/>
      <c r="BV47" s="694"/>
      <c r="BW47" s="694"/>
      <c r="BX47" s="694"/>
      <c r="BY47" s="695"/>
      <c r="BZ47" s="695"/>
      <c r="CA47" s="625" t="s">
        <v>1059</v>
      </c>
      <c r="CP47" s="693"/>
      <c r="CQ47" s="696"/>
      <c r="CR47" s="694"/>
      <c r="CS47" s="694"/>
      <c r="CT47" s="694"/>
      <c r="CU47" s="694"/>
      <c r="CV47" s="694"/>
      <c r="CW47" s="694"/>
      <c r="CX47" s="694"/>
      <c r="CY47" s="694"/>
      <c r="CZ47" s="694"/>
      <c r="DA47" s="694"/>
      <c r="DB47" s="694"/>
      <c r="DC47" s="694"/>
      <c r="DD47" s="694"/>
      <c r="DE47" s="694"/>
      <c r="DF47" s="694"/>
      <c r="DG47" s="694"/>
      <c r="DH47" s="694"/>
      <c r="DI47" s="694"/>
      <c r="DJ47" s="694"/>
      <c r="DK47" s="694"/>
      <c r="DL47" s="695"/>
      <c r="DM47" s="695"/>
      <c r="DN47" s="625" t="s">
        <v>1059</v>
      </c>
      <c r="EC47" s="693"/>
      <c r="ED47" s="696"/>
      <c r="EE47" s="694"/>
      <c r="EF47" s="694"/>
      <c r="EG47" s="694"/>
      <c r="EH47" s="694"/>
      <c r="EI47" s="694"/>
      <c r="EJ47" s="694"/>
      <c r="EK47" s="694"/>
      <c r="EL47" s="694"/>
      <c r="EM47" s="694"/>
      <c r="EN47" s="694"/>
      <c r="EO47" s="694"/>
      <c r="EP47" s="694"/>
      <c r="EQ47" s="694"/>
      <c r="ER47" s="694"/>
      <c r="ES47" s="694"/>
      <c r="ET47" s="694"/>
      <c r="EU47" s="694"/>
      <c r="EV47" s="694"/>
      <c r="EW47" s="694"/>
      <c r="EX47" s="694"/>
      <c r="EY47" s="695"/>
    </row>
    <row r="48">
      <c r="A48" s="697"/>
      <c r="B48" s="623"/>
      <c r="C48" s="623"/>
      <c r="D48" s="623"/>
      <c r="E48" s="623"/>
      <c r="F48" s="623"/>
      <c r="G48" s="623"/>
      <c r="H48" s="623"/>
      <c r="I48" s="623"/>
      <c r="J48" s="623"/>
      <c r="K48" s="623"/>
      <c r="L48" s="623"/>
      <c r="M48" s="623"/>
      <c r="N48" s="623"/>
      <c r="O48" s="623"/>
      <c r="P48" s="623"/>
      <c r="Q48" s="623"/>
      <c r="R48" s="623"/>
      <c r="S48" s="623"/>
      <c r="T48" s="623"/>
      <c r="U48" s="623"/>
      <c r="V48" s="623"/>
      <c r="W48" s="623"/>
      <c r="X48" s="623"/>
      <c r="Y48" s="623"/>
      <c r="Z48" s="623"/>
      <c r="AA48" s="623"/>
      <c r="AB48" s="623"/>
      <c r="AC48" s="623"/>
      <c r="AD48" s="623"/>
      <c r="AE48" s="623"/>
      <c r="AF48" s="623"/>
      <c r="AG48" s="623"/>
      <c r="AH48" s="623"/>
      <c r="AI48" s="623"/>
      <c r="AJ48" s="623"/>
      <c r="AK48" s="623"/>
      <c r="AL48" s="698"/>
      <c r="AM48" s="623"/>
      <c r="AN48" s="697"/>
      <c r="AO48" s="623"/>
      <c r="AP48" s="623"/>
      <c r="AQ48" s="623"/>
      <c r="AR48" s="623"/>
      <c r="AS48" s="623"/>
      <c r="AT48" s="623"/>
      <c r="AU48" s="623"/>
      <c r="AV48" s="623"/>
      <c r="AW48" s="623"/>
      <c r="AX48" s="623"/>
      <c r="AY48" s="623"/>
      <c r="AZ48" s="623"/>
      <c r="BA48" s="623"/>
      <c r="BB48" s="623"/>
      <c r="BC48" s="623"/>
      <c r="BD48" s="623"/>
      <c r="BE48" s="623"/>
      <c r="BF48" s="623"/>
      <c r="BG48" s="623"/>
      <c r="BH48" s="623"/>
      <c r="BI48" s="623"/>
      <c r="BJ48" s="623"/>
      <c r="BK48" s="623"/>
      <c r="BL48" s="623"/>
      <c r="BM48" s="623"/>
      <c r="BN48" s="623"/>
      <c r="BO48" s="623"/>
      <c r="BP48" s="623"/>
      <c r="BQ48" s="623"/>
      <c r="BR48" s="623"/>
      <c r="BS48" s="623"/>
      <c r="BT48" s="623"/>
      <c r="BU48" s="623"/>
      <c r="BV48" s="623"/>
      <c r="BW48" s="623"/>
      <c r="BX48" s="623"/>
      <c r="BY48" s="698"/>
      <c r="BZ48" s="623"/>
      <c r="CA48" s="697"/>
      <c r="CB48" s="623"/>
      <c r="CC48" s="623"/>
      <c r="CD48" s="623"/>
      <c r="CE48" s="623"/>
      <c r="CF48" s="623"/>
      <c r="CG48" s="623"/>
      <c r="CH48" s="623"/>
      <c r="CI48" s="623"/>
      <c r="CJ48" s="623"/>
      <c r="CK48" s="623"/>
      <c r="CL48" s="623"/>
      <c r="CM48" s="623"/>
      <c r="CN48" s="623"/>
      <c r="CO48" s="623"/>
      <c r="CP48" s="623"/>
      <c r="CQ48" s="623"/>
      <c r="CR48" s="623"/>
      <c r="CS48" s="623"/>
      <c r="CT48" s="623"/>
      <c r="CU48" s="623"/>
      <c r="CV48" s="623"/>
      <c r="CW48" s="623"/>
      <c r="CX48" s="623"/>
      <c r="CY48" s="623"/>
      <c r="CZ48" s="623"/>
      <c r="DA48" s="623"/>
      <c r="DB48" s="623"/>
      <c r="DC48" s="623"/>
      <c r="DD48" s="623"/>
      <c r="DE48" s="623"/>
      <c r="DF48" s="623"/>
      <c r="DG48" s="623"/>
      <c r="DH48" s="623"/>
      <c r="DI48" s="623"/>
      <c r="DJ48" s="623"/>
      <c r="DK48" s="623"/>
      <c r="DL48" s="698"/>
      <c r="DM48" s="623"/>
      <c r="DN48" s="697"/>
      <c r="DO48" s="623"/>
      <c r="DP48" s="623"/>
      <c r="DQ48" s="623"/>
      <c r="DR48" s="623"/>
      <c r="DS48" s="623"/>
      <c r="DT48" s="623"/>
      <c r="DU48" s="623"/>
      <c r="DV48" s="623"/>
      <c r="DW48" s="623"/>
      <c r="DX48" s="623"/>
      <c r="DY48" s="623"/>
      <c r="DZ48" s="623"/>
      <c r="EA48" s="623"/>
      <c r="EB48" s="623"/>
      <c r="EC48" s="623"/>
      <c r="ED48" s="623"/>
      <c r="EE48" s="623"/>
      <c r="EF48" s="623"/>
      <c r="EG48" s="623"/>
      <c r="EH48" s="623"/>
      <c r="EI48" s="623"/>
      <c r="EJ48" s="623"/>
      <c r="EK48" s="623"/>
      <c r="EL48" s="623"/>
      <c r="EM48" s="623"/>
      <c r="EN48" s="623"/>
      <c r="EO48" s="623"/>
      <c r="EP48" s="623"/>
      <c r="EQ48" s="623"/>
      <c r="ER48" s="623"/>
      <c r="ES48" s="623"/>
      <c r="ET48" s="623"/>
      <c r="EU48" s="623"/>
      <c r="EV48" s="623"/>
      <c r="EW48" s="623"/>
      <c r="EX48" s="623"/>
      <c r="EY48" s="698"/>
    </row>
    <row r="49">
      <c r="A49" s="699"/>
      <c r="B49" s="700"/>
      <c r="C49" s="700"/>
      <c r="D49" s="700"/>
      <c r="E49" s="700"/>
      <c r="F49" s="700"/>
      <c r="G49" s="700"/>
      <c r="H49" s="700"/>
      <c r="I49" s="700"/>
      <c r="J49" s="700"/>
      <c r="K49" s="700"/>
      <c r="L49" s="700"/>
      <c r="M49" s="700"/>
      <c r="N49" s="700"/>
      <c r="O49" s="700"/>
      <c r="P49" s="700"/>
      <c r="Q49" s="700"/>
      <c r="R49" s="700"/>
      <c r="S49" s="701" t="s">
        <v>1060</v>
      </c>
      <c r="T49" s="702"/>
      <c r="U49" s="702"/>
      <c r="V49" s="702"/>
      <c r="W49" s="702"/>
      <c r="X49" s="702"/>
      <c r="Y49" s="702"/>
      <c r="Z49" s="702"/>
      <c r="AA49" s="700"/>
      <c r="AB49" s="700"/>
      <c r="AC49" s="701" t="s">
        <v>1061</v>
      </c>
      <c r="AD49" s="702"/>
      <c r="AE49" s="702"/>
      <c r="AF49" s="702"/>
      <c r="AG49" s="702"/>
      <c r="AH49" s="702"/>
      <c r="AI49" s="702"/>
      <c r="AJ49" s="700"/>
      <c r="AK49" s="700"/>
      <c r="AL49" s="703"/>
      <c r="AM49" s="623"/>
      <c r="AN49" s="699"/>
      <c r="AO49" s="700"/>
      <c r="AP49" s="700"/>
      <c r="AQ49" s="700"/>
      <c r="AR49" s="700"/>
      <c r="AS49" s="700"/>
      <c r="AT49" s="700"/>
      <c r="AU49" s="700"/>
      <c r="AV49" s="700"/>
      <c r="AW49" s="700"/>
      <c r="AX49" s="700"/>
      <c r="AY49" s="700"/>
      <c r="AZ49" s="700"/>
      <c r="BA49" s="700"/>
      <c r="BB49" s="700"/>
      <c r="BC49" s="700"/>
      <c r="BD49" s="700"/>
      <c r="BE49" s="700"/>
      <c r="BF49" s="701" t="s">
        <v>1060</v>
      </c>
      <c r="BG49" s="702"/>
      <c r="BH49" s="702"/>
      <c r="BI49" s="702"/>
      <c r="BJ49" s="702"/>
      <c r="BK49" s="702"/>
      <c r="BL49" s="702"/>
      <c r="BM49" s="702"/>
      <c r="BN49" s="700"/>
      <c r="BO49" s="700"/>
      <c r="BP49" s="701" t="s">
        <v>1061</v>
      </c>
      <c r="BQ49" s="702"/>
      <c r="BR49" s="702"/>
      <c r="BS49" s="702"/>
      <c r="BT49" s="702"/>
      <c r="BU49" s="702"/>
      <c r="BV49" s="702"/>
      <c r="BW49" s="700"/>
      <c r="BX49" s="700"/>
      <c r="BY49" s="703"/>
      <c r="BZ49" s="623"/>
      <c r="CA49" s="699"/>
      <c r="CB49" s="700"/>
      <c r="CC49" s="700"/>
      <c r="CD49" s="700"/>
      <c r="CE49" s="700"/>
      <c r="CF49" s="700"/>
      <c r="CG49" s="700"/>
      <c r="CH49" s="700"/>
      <c r="CI49" s="700"/>
      <c r="CJ49" s="700"/>
      <c r="CK49" s="700"/>
      <c r="CL49" s="700"/>
      <c r="CM49" s="700"/>
      <c r="CN49" s="700"/>
      <c r="CO49" s="700"/>
      <c r="CP49" s="700"/>
      <c r="CQ49" s="700"/>
      <c r="CR49" s="700"/>
      <c r="CS49" s="701" t="s">
        <v>1060</v>
      </c>
      <c r="CT49" s="702"/>
      <c r="CU49" s="702"/>
      <c r="CV49" s="702"/>
      <c r="CW49" s="702"/>
      <c r="CX49" s="702"/>
      <c r="CY49" s="702"/>
      <c r="CZ49" s="702"/>
      <c r="DA49" s="700"/>
      <c r="DB49" s="700"/>
      <c r="DC49" s="701" t="s">
        <v>1061</v>
      </c>
      <c r="DD49" s="702"/>
      <c r="DE49" s="702"/>
      <c r="DF49" s="702"/>
      <c r="DG49" s="702"/>
      <c r="DH49" s="702"/>
      <c r="DI49" s="702"/>
      <c r="DJ49" s="700"/>
      <c r="DK49" s="700"/>
      <c r="DL49" s="703"/>
      <c r="DM49" s="623"/>
      <c r="DN49" s="699"/>
      <c r="DO49" s="700"/>
      <c r="DP49" s="700"/>
      <c r="DQ49" s="700"/>
      <c r="DR49" s="700"/>
      <c r="DS49" s="700"/>
      <c r="DT49" s="700"/>
      <c r="DU49" s="700"/>
      <c r="DV49" s="700"/>
      <c r="DW49" s="700"/>
      <c r="DX49" s="700"/>
      <c r="DY49" s="700"/>
      <c r="DZ49" s="700"/>
      <c r="EA49" s="700"/>
      <c r="EB49" s="700"/>
      <c r="EC49" s="700"/>
      <c r="ED49" s="700"/>
      <c r="EE49" s="700"/>
      <c r="EF49" s="701" t="s">
        <v>1060</v>
      </c>
      <c r="EG49" s="702"/>
      <c r="EH49" s="702"/>
      <c r="EI49" s="702"/>
      <c r="EJ49" s="702"/>
      <c r="EK49" s="702"/>
      <c r="EL49" s="702"/>
      <c r="EM49" s="702"/>
      <c r="EN49" s="700"/>
      <c r="EO49" s="700"/>
      <c r="EP49" s="701" t="s">
        <v>1061</v>
      </c>
      <c r="EQ49" s="702"/>
      <c r="ER49" s="702"/>
      <c r="ES49" s="702"/>
      <c r="ET49" s="702"/>
      <c r="EU49" s="702"/>
      <c r="EV49" s="702"/>
      <c r="EW49" s="700"/>
      <c r="EX49" s="700"/>
      <c r="EY49" s="703"/>
    </row>
    <row r="50">
      <c r="A50" s="623"/>
      <c r="B50" s="623"/>
      <c r="C50" s="623"/>
      <c r="D50" s="623"/>
      <c r="E50" s="623"/>
      <c r="F50" s="623"/>
      <c r="G50" s="623"/>
      <c r="H50" s="623"/>
      <c r="I50" s="623"/>
      <c r="J50" s="623"/>
      <c r="K50" s="623"/>
      <c r="L50" s="623"/>
      <c r="M50" s="623"/>
      <c r="N50" s="623"/>
      <c r="O50" s="623"/>
      <c r="P50" s="623"/>
      <c r="Q50" s="623"/>
      <c r="R50" s="623"/>
      <c r="S50" s="704"/>
      <c r="T50" s="704"/>
      <c r="U50" s="704"/>
      <c r="V50" s="704"/>
      <c r="W50" s="704"/>
      <c r="X50" s="704"/>
      <c r="Y50" s="704"/>
      <c r="Z50" s="704"/>
      <c r="AA50" s="623"/>
      <c r="AB50" s="623"/>
      <c r="AC50" s="704"/>
      <c r="AD50" s="704"/>
      <c r="AE50" s="704"/>
      <c r="AF50" s="704"/>
      <c r="AG50" s="704"/>
      <c r="AH50" s="704"/>
      <c r="AI50" s="704"/>
      <c r="AJ50" s="623"/>
      <c r="AK50" s="623"/>
      <c r="AL50" s="623"/>
      <c r="AM50" s="623"/>
      <c r="AN50" s="623"/>
      <c r="AO50" s="623"/>
      <c r="AP50" s="623"/>
      <c r="AQ50" s="623"/>
      <c r="AR50" s="623"/>
      <c r="AS50" s="623"/>
      <c r="AT50" s="623"/>
      <c r="AU50" s="623"/>
      <c r="AV50" s="623"/>
      <c r="AW50" s="623"/>
      <c r="AX50" s="623"/>
      <c r="AY50" s="623"/>
      <c r="AZ50" s="623"/>
      <c r="BA50" s="623"/>
      <c r="BB50" s="623"/>
      <c r="BC50" s="623"/>
      <c r="BD50" s="623"/>
      <c r="BE50" s="623"/>
      <c r="BF50" s="704"/>
      <c r="BG50" s="704"/>
      <c r="BH50" s="704"/>
      <c r="BI50" s="704"/>
      <c r="BJ50" s="704"/>
      <c r="BK50" s="704"/>
      <c r="BL50" s="704"/>
      <c r="BM50" s="704"/>
      <c r="BN50" s="623"/>
      <c r="BO50" s="623"/>
      <c r="BP50" s="704"/>
      <c r="BQ50" s="704"/>
      <c r="BR50" s="704"/>
      <c r="BS50" s="704"/>
      <c r="BT50" s="704"/>
      <c r="BU50" s="704"/>
      <c r="BV50" s="704"/>
      <c r="BW50" s="623"/>
      <c r="BX50" s="623"/>
      <c r="BY50" s="623"/>
      <c r="BZ50" s="623"/>
      <c r="CA50" s="623"/>
      <c r="CB50" s="623"/>
      <c r="CC50" s="623"/>
      <c r="CD50" s="623"/>
      <c r="CE50" s="623"/>
      <c r="CF50" s="623"/>
      <c r="CG50" s="623"/>
      <c r="CH50" s="623"/>
      <c r="CI50" s="623"/>
      <c r="CJ50" s="623"/>
      <c r="CK50" s="623"/>
      <c r="CL50" s="623"/>
      <c r="CM50" s="623"/>
      <c r="CN50" s="623"/>
      <c r="CO50" s="623"/>
      <c r="CP50" s="623"/>
      <c r="CQ50" s="623"/>
      <c r="CR50" s="623"/>
      <c r="CS50" s="704"/>
      <c r="CT50" s="704"/>
      <c r="CU50" s="704"/>
      <c r="CV50" s="704"/>
      <c r="CW50" s="704"/>
      <c r="CX50" s="704"/>
      <c r="CY50" s="704"/>
      <c r="CZ50" s="704"/>
      <c r="DA50" s="623"/>
      <c r="DB50" s="623"/>
      <c r="DC50" s="704"/>
      <c r="DD50" s="704"/>
      <c r="DE50" s="704"/>
      <c r="DF50" s="704"/>
      <c r="DG50" s="704"/>
      <c r="DH50" s="704"/>
      <c r="DI50" s="704"/>
      <c r="DJ50" s="623"/>
      <c r="DK50" s="623"/>
      <c r="DL50" s="623"/>
      <c r="DM50" s="623"/>
      <c r="DN50" s="623"/>
      <c r="DO50" s="623"/>
      <c r="DP50" s="623"/>
      <c r="DQ50" s="623"/>
      <c r="DR50" s="623"/>
      <c r="DS50" s="623"/>
      <c r="DT50" s="623"/>
      <c r="DU50" s="623"/>
      <c r="DV50" s="623"/>
      <c r="DW50" s="623"/>
      <c r="DX50" s="623"/>
      <c r="DY50" s="623"/>
      <c r="DZ50" s="623"/>
      <c r="EA50" s="623"/>
      <c r="EB50" s="623"/>
      <c r="EC50" s="623"/>
      <c r="ED50" s="623"/>
      <c r="EE50" s="623"/>
      <c r="EF50" s="704"/>
      <c r="EG50" s="704"/>
      <c r="EH50" s="704"/>
      <c r="EI50" s="704"/>
      <c r="EJ50" s="704"/>
      <c r="EK50" s="704"/>
      <c r="EL50" s="704"/>
      <c r="EM50" s="704"/>
      <c r="EN50" s="623"/>
      <c r="EO50" s="623"/>
      <c r="EP50" s="704"/>
      <c r="EQ50" s="704"/>
      <c r="ER50" s="704"/>
      <c r="ES50" s="704"/>
      <c r="ET50" s="704"/>
      <c r="EU50" s="704"/>
      <c r="EV50" s="704"/>
      <c r="EW50" s="623"/>
      <c r="EX50" s="623"/>
      <c r="EY50" s="623"/>
    </row>
    <row r="51">
      <c r="A51" s="620"/>
      <c r="B51" s="621"/>
      <c r="C51" s="621"/>
      <c r="D51" s="621"/>
      <c r="E51" s="621"/>
      <c r="F51" s="621"/>
      <c r="G51" s="621"/>
      <c r="H51" s="621"/>
      <c r="I51" s="621"/>
      <c r="J51" s="621"/>
      <c r="K51" s="621"/>
      <c r="L51" s="621"/>
      <c r="M51" s="621"/>
      <c r="N51" s="621"/>
      <c r="O51" s="621"/>
      <c r="P51" s="621"/>
      <c r="Q51" s="621"/>
      <c r="R51" s="621"/>
      <c r="S51" s="621"/>
      <c r="T51" s="621"/>
      <c r="U51" s="621"/>
      <c r="V51" s="621"/>
      <c r="W51" s="621"/>
      <c r="X51" s="621"/>
      <c r="Y51" s="621"/>
      <c r="Z51" s="621"/>
      <c r="AA51" s="621"/>
      <c r="AB51" s="621"/>
      <c r="AC51" s="621"/>
      <c r="AD51" s="621"/>
      <c r="AE51" s="621"/>
      <c r="AF51" s="621"/>
      <c r="AG51" s="621"/>
      <c r="AH51" s="621"/>
      <c r="AI51" s="621"/>
      <c r="AJ51" s="621"/>
      <c r="AK51" s="621"/>
      <c r="AL51" s="622"/>
      <c r="AM51" s="623"/>
      <c r="AN51" s="620"/>
      <c r="AO51" s="621"/>
      <c r="AP51" s="621"/>
      <c r="AQ51" s="621"/>
      <c r="AR51" s="621"/>
      <c r="AS51" s="621"/>
      <c r="AT51" s="621"/>
      <c r="AU51" s="621"/>
      <c r="AV51" s="621"/>
      <c r="AW51" s="621"/>
      <c r="AX51" s="621"/>
      <c r="AY51" s="621"/>
      <c r="AZ51" s="621"/>
      <c r="BA51" s="621"/>
      <c r="BB51" s="621"/>
      <c r="BC51" s="621"/>
      <c r="BD51" s="621"/>
      <c r="BE51" s="621"/>
      <c r="BF51" s="621"/>
      <c r="BG51" s="621"/>
      <c r="BH51" s="621"/>
      <c r="BI51" s="621"/>
      <c r="BJ51" s="621"/>
      <c r="BK51" s="621"/>
      <c r="BL51" s="621"/>
      <c r="BM51" s="621"/>
      <c r="BN51" s="621"/>
      <c r="BO51" s="621"/>
      <c r="BP51" s="621"/>
      <c r="BQ51" s="621"/>
      <c r="BR51" s="621"/>
      <c r="BS51" s="621"/>
      <c r="BT51" s="621"/>
      <c r="BU51" s="621"/>
      <c r="BV51" s="621"/>
      <c r="BW51" s="621"/>
      <c r="BX51" s="621"/>
      <c r="BY51" s="622"/>
      <c r="BZ51" s="623"/>
      <c r="CA51" s="620"/>
      <c r="CB51" s="621"/>
      <c r="CC51" s="621"/>
      <c r="CD51" s="621"/>
      <c r="CE51" s="621"/>
      <c r="CF51" s="621"/>
      <c r="CG51" s="621"/>
      <c r="CH51" s="621"/>
      <c r="CI51" s="621"/>
      <c r="CJ51" s="621"/>
      <c r="CK51" s="621"/>
      <c r="CL51" s="621"/>
      <c r="CM51" s="621"/>
      <c r="CN51" s="621"/>
      <c r="CO51" s="621"/>
      <c r="CP51" s="621"/>
      <c r="CQ51" s="621"/>
      <c r="CR51" s="621"/>
      <c r="CS51" s="621"/>
      <c r="CT51" s="621"/>
      <c r="CU51" s="621"/>
      <c r="CV51" s="621"/>
      <c r="CW51" s="621"/>
      <c r="CX51" s="621"/>
      <c r="CY51" s="621"/>
      <c r="CZ51" s="621"/>
      <c r="DA51" s="621"/>
      <c r="DB51" s="621"/>
      <c r="DC51" s="621"/>
      <c r="DD51" s="621"/>
      <c r="DE51" s="621"/>
      <c r="DF51" s="621"/>
      <c r="DG51" s="621"/>
      <c r="DH51" s="621"/>
      <c r="DI51" s="621"/>
      <c r="DJ51" s="621"/>
      <c r="DK51" s="621"/>
      <c r="DL51" s="622"/>
      <c r="DM51" s="623"/>
      <c r="DN51" s="620"/>
      <c r="DO51" s="621"/>
      <c r="DP51" s="621"/>
      <c r="DQ51" s="621"/>
      <c r="DR51" s="621"/>
      <c r="DS51" s="621"/>
      <c r="DT51" s="621"/>
      <c r="DU51" s="621"/>
      <c r="DV51" s="621"/>
      <c r="DW51" s="621"/>
      <c r="DX51" s="621"/>
      <c r="DY51" s="621"/>
      <c r="DZ51" s="621"/>
      <c r="EA51" s="621"/>
      <c r="EB51" s="621"/>
      <c r="EC51" s="621"/>
      <c r="ED51" s="621"/>
      <c r="EE51" s="621"/>
      <c r="EF51" s="621"/>
      <c r="EG51" s="621"/>
      <c r="EH51" s="621"/>
      <c r="EI51" s="621"/>
      <c r="EJ51" s="621"/>
      <c r="EK51" s="621"/>
      <c r="EL51" s="621"/>
      <c r="EM51" s="621"/>
      <c r="EN51" s="621"/>
      <c r="EO51" s="621"/>
      <c r="EP51" s="621"/>
      <c r="EQ51" s="621"/>
      <c r="ER51" s="621"/>
      <c r="ES51" s="621"/>
      <c r="ET51" s="621"/>
      <c r="EU51" s="621"/>
      <c r="EV51" s="621"/>
      <c r="EW51" s="621"/>
      <c r="EX51" s="621"/>
      <c r="EY51" s="622"/>
    </row>
    <row r="52">
      <c r="A52" s="624"/>
      <c r="B52" s="625" t="s">
        <v>1003</v>
      </c>
      <c r="AL52" s="626"/>
      <c r="AM52" s="626"/>
      <c r="AN52" s="627"/>
      <c r="AO52" s="625" t="s">
        <v>1003</v>
      </c>
      <c r="BY52" s="626"/>
      <c r="BZ52" s="626"/>
      <c r="CA52" s="627"/>
      <c r="CB52" s="625" t="s">
        <v>1003</v>
      </c>
      <c r="DL52" s="626"/>
      <c r="DM52" s="626"/>
      <c r="DN52" s="627"/>
      <c r="DO52" s="625" t="s">
        <v>1003</v>
      </c>
      <c r="EY52" s="626"/>
    </row>
    <row r="53">
      <c r="A53" s="628"/>
      <c r="B53" s="629" t="s">
        <v>1004</v>
      </c>
      <c r="AL53" s="630"/>
      <c r="AM53" s="629"/>
      <c r="AN53" s="628"/>
      <c r="AO53" s="629" t="s">
        <v>1004</v>
      </c>
      <c r="BY53" s="630"/>
      <c r="BZ53" s="629"/>
      <c r="CA53" s="628"/>
      <c r="CB53" s="629" t="s">
        <v>1004</v>
      </c>
      <c r="DL53" s="630"/>
      <c r="DM53" s="629"/>
      <c r="DN53" s="628"/>
      <c r="DO53" s="629" t="s">
        <v>1004</v>
      </c>
      <c r="EY53" s="630"/>
    </row>
    <row r="54">
      <c r="A54" s="628"/>
      <c r="B54" s="631" t="s">
        <v>1005</v>
      </c>
      <c r="AL54" s="632"/>
      <c r="AM54" s="631"/>
      <c r="AN54" s="628"/>
      <c r="AO54" s="631" t="s">
        <v>1005</v>
      </c>
      <c r="BY54" s="632"/>
      <c r="BZ54" s="631"/>
      <c r="CA54" s="628"/>
      <c r="CB54" s="631" t="s">
        <v>1005</v>
      </c>
      <c r="DL54" s="632"/>
      <c r="DM54" s="631"/>
      <c r="DN54" s="628"/>
      <c r="DO54" s="631" t="s">
        <v>1005</v>
      </c>
      <c r="EY54" s="632"/>
    </row>
    <row r="55">
      <c r="A55" s="628"/>
      <c r="B55" s="633"/>
      <c r="C55" s="633"/>
      <c r="D55" s="633"/>
      <c r="E55" s="633"/>
      <c r="F55" s="633"/>
      <c r="G55" s="633"/>
      <c r="H55" s="633"/>
      <c r="I55" s="633"/>
      <c r="J55" s="633"/>
      <c r="K55" s="633"/>
      <c r="L55" s="633"/>
      <c r="M55" s="633"/>
      <c r="N55" s="633"/>
      <c r="O55" s="633"/>
      <c r="P55" s="633"/>
      <c r="Q55" s="633"/>
      <c r="R55" s="633"/>
      <c r="S55" s="633"/>
      <c r="T55" s="633"/>
      <c r="U55" s="633"/>
      <c r="V55" s="633"/>
      <c r="W55" s="633"/>
      <c r="X55" s="633"/>
      <c r="Y55" s="633"/>
      <c r="Z55" s="633"/>
      <c r="AA55" s="633"/>
      <c r="AB55" s="633"/>
      <c r="AC55" s="633"/>
      <c r="AD55" s="633"/>
      <c r="AE55" s="633"/>
      <c r="AF55" s="633"/>
      <c r="AG55" s="633"/>
      <c r="AH55" s="633"/>
      <c r="AI55" s="633"/>
      <c r="AJ55" s="633"/>
      <c r="AK55" s="633"/>
      <c r="AL55" s="632"/>
      <c r="AM55" s="631"/>
      <c r="AN55" s="628"/>
      <c r="AO55" s="633"/>
      <c r="AP55" s="633"/>
      <c r="AQ55" s="633"/>
      <c r="AR55" s="633"/>
      <c r="AS55" s="633"/>
      <c r="AT55" s="633"/>
      <c r="AU55" s="633"/>
      <c r="AV55" s="633"/>
      <c r="AW55" s="633"/>
      <c r="AX55" s="633"/>
      <c r="AY55" s="633"/>
      <c r="AZ55" s="633"/>
      <c r="BA55" s="633"/>
      <c r="BB55" s="633"/>
      <c r="BC55" s="633"/>
      <c r="BD55" s="633"/>
      <c r="BE55" s="633"/>
      <c r="BF55" s="633"/>
      <c r="BG55" s="633"/>
      <c r="BH55" s="633"/>
      <c r="BI55" s="633"/>
      <c r="BJ55" s="633"/>
      <c r="BK55" s="633"/>
      <c r="BL55" s="633"/>
      <c r="BM55" s="633"/>
      <c r="BN55" s="633"/>
      <c r="BO55" s="633"/>
      <c r="BP55" s="633"/>
      <c r="BQ55" s="633"/>
      <c r="BR55" s="633"/>
      <c r="BS55" s="633"/>
      <c r="BT55" s="633"/>
      <c r="BU55" s="633"/>
      <c r="BV55" s="633"/>
      <c r="BW55" s="633"/>
      <c r="BX55" s="633"/>
      <c r="BY55" s="632"/>
      <c r="BZ55" s="631"/>
      <c r="CA55" s="628"/>
      <c r="CB55" s="633"/>
      <c r="CC55" s="633"/>
      <c r="CD55" s="633"/>
      <c r="CE55" s="633"/>
      <c r="CF55" s="633"/>
      <c r="CG55" s="633"/>
      <c r="CH55" s="633"/>
      <c r="CI55" s="633"/>
      <c r="CJ55" s="633"/>
      <c r="CK55" s="633"/>
      <c r="CL55" s="633"/>
      <c r="CM55" s="633"/>
      <c r="CN55" s="633"/>
      <c r="CO55" s="633"/>
      <c r="CP55" s="633"/>
      <c r="CQ55" s="633"/>
      <c r="CR55" s="633"/>
      <c r="CS55" s="633"/>
      <c r="CT55" s="633"/>
      <c r="CU55" s="633"/>
      <c r="CV55" s="633"/>
      <c r="CW55" s="633"/>
      <c r="CX55" s="633"/>
      <c r="CY55" s="633"/>
      <c r="CZ55" s="633"/>
      <c r="DA55" s="633"/>
      <c r="DB55" s="633"/>
      <c r="DC55" s="633"/>
      <c r="DD55" s="633"/>
      <c r="DE55" s="633"/>
      <c r="DF55" s="633"/>
      <c r="DG55" s="633"/>
      <c r="DH55" s="633"/>
      <c r="DI55" s="633"/>
      <c r="DJ55" s="633"/>
      <c r="DK55" s="633"/>
      <c r="DL55" s="632"/>
      <c r="DM55" s="631"/>
      <c r="DN55" s="628"/>
      <c r="DO55" s="633"/>
      <c r="DP55" s="633"/>
      <c r="DQ55" s="633"/>
      <c r="DR55" s="633"/>
      <c r="DS55" s="633"/>
      <c r="DT55" s="633"/>
      <c r="DU55" s="633"/>
      <c r="DV55" s="633"/>
      <c r="DW55" s="633"/>
      <c r="DX55" s="633"/>
      <c r="DY55" s="633"/>
      <c r="DZ55" s="633"/>
      <c r="EA55" s="633"/>
      <c r="EB55" s="633"/>
      <c r="EC55" s="633"/>
      <c r="ED55" s="633"/>
      <c r="EE55" s="633"/>
      <c r="EF55" s="633"/>
      <c r="EG55" s="633"/>
      <c r="EH55" s="633"/>
      <c r="EI55" s="633"/>
      <c r="EJ55" s="633"/>
      <c r="EK55" s="633"/>
      <c r="EL55" s="633"/>
      <c r="EM55" s="633"/>
      <c r="EN55" s="633"/>
      <c r="EO55" s="633"/>
      <c r="EP55" s="633"/>
      <c r="EQ55" s="633"/>
      <c r="ER55" s="633"/>
      <c r="ES55" s="633"/>
      <c r="ET55" s="633"/>
      <c r="EU55" s="633"/>
      <c r="EV55" s="633"/>
      <c r="EW55" s="633"/>
      <c r="EX55" s="633"/>
      <c r="EY55" s="632"/>
    </row>
    <row r="56">
      <c r="A56" s="628"/>
      <c r="B56" s="634" t="s">
        <v>1006</v>
      </c>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2"/>
      <c r="AL56" s="635"/>
      <c r="AM56" s="636"/>
      <c r="AN56" s="628"/>
      <c r="AO56" s="634" t="s">
        <v>1006</v>
      </c>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2"/>
      <c r="BY56" s="635"/>
      <c r="BZ56" s="636"/>
      <c r="CA56" s="628"/>
      <c r="CB56" s="634" t="s">
        <v>1006</v>
      </c>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2"/>
      <c r="DL56" s="635"/>
      <c r="DM56" s="636"/>
      <c r="DN56" s="628"/>
      <c r="DO56" s="634" t="s">
        <v>1006</v>
      </c>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2"/>
      <c r="EY56" s="635"/>
    </row>
    <row r="57">
      <c r="A57" s="628"/>
      <c r="B57" s="637" t="s">
        <v>43</v>
      </c>
      <c r="C57" s="12"/>
      <c r="D57" s="638" t="str">
        <f>'3A 2025-2026 REPORTE CALIFICACI'!E7</f>
        <v>2025-2026</v>
      </c>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6"/>
      <c r="AL57" s="639"/>
      <c r="AM57" s="640"/>
      <c r="AN57" s="628"/>
      <c r="AO57" s="637" t="s">
        <v>43</v>
      </c>
      <c r="AP57" s="12"/>
      <c r="AQ57" s="638" t="str">
        <f>'3A 2025-2026 REPORTE CALIFICACI'!E7</f>
        <v>2025-2026</v>
      </c>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6"/>
      <c r="BY57" s="639"/>
      <c r="BZ57" s="640"/>
      <c r="CA57" s="628"/>
      <c r="CB57" s="637" t="s">
        <v>43</v>
      </c>
      <c r="CC57" s="12"/>
      <c r="CD57" s="638" t="str">
        <f>'3A 2025-2026 REPORTE CALIFICACI'!E7</f>
        <v>2025-2026</v>
      </c>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6"/>
      <c r="DL57" s="639"/>
      <c r="DM57" s="640"/>
      <c r="DN57" s="628"/>
      <c r="DO57" s="637" t="s">
        <v>43</v>
      </c>
      <c r="DP57" s="12"/>
      <c r="DQ57" s="638" t="str">
        <f>'3A 2025-2026 REPORTE CALIFICACI'!E7</f>
        <v>2025-2026</v>
      </c>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6"/>
      <c r="EY57" s="639"/>
    </row>
    <row r="58">
      <c r="A58" s="628"/>
      <c r="B58" s="641" t="s">
        <v>1007</v>
      </c>
      <c r="C58" s="12"/>
      <c r="D58" s="638" t="str">
        <f>'3A 2025-2026 REPORTE CALIFICACI'!D15</f>
        <v>Jennifer  Asenjo  De Los Santos TRANSFERIDA 10/12/25</v>
      </c>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6"/>
      <c r="AL58" s="639"/>
      <c r="AM58" s="640"/>
      <c r="AN58" s="628"/>
      <c r="AO58" s="641" t="s">
        <v>1007</v>
      </c>
      <c r="AP58" s="12"/>
      <c r="AQ58" s="638" t="str">
        <f>'3A 2025-2026 REPORTE CALIFICACI'!D16</f>
        <v>Leshlie Crismayri Bautista Quezada</v>
      </c>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6"/>
      <c r="BY58" s="639"/>
      <c r="BZ58" s="640"/>
      <c r="CA58" s="628"/>
      <c r="CB58" s="641" t="s">
        <v>1007</v>
      </c>
      <c r="CC58" s="12"/>
      <c r="CD58" s="638" t="str">
        <f>'3A 2025-2026 REPORTE CALIFICACI'!D17</f>
        <v>Gilber  Bello Silva</v>
      </c>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6"/>
      <c r="DL58" s="639"/>
      <c r="DM58" s="640"/>
      <c r="DN58" s="628"/>
      <c r="DO58" s="641" t="s">
        <v>1007</v>
      </c>
      <c r="DP58" s="12"/>
      <c r="DQ58" s="638" t="str">
        <f>'3A 2025-2026 REPORTE CALIFICACI'!D18</f>
        <v>Sherlyn Mariel Bernabel Lora</v>
      </c>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6"/>
      <c r="EY58" s="639"/>
    </row>
    <row r="59">
      <c r="A59" s="628"/>
      <c r="B59" s="641" t="s">
        <v>1008</v>
      </c>
      <c r="C59" s="12"/>
      <c r="D59" s="638">
        <f>'3A 2025-2026 REPORTE CALIFICACI'!A15</f>
        <v>5</v>
      </c>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6"/>
      <c r="AL59" s="639"/>
      <c r="AM59" s="640"/>
      <c r="AN59" s="628"/>
      <c r="AO59" s="641" t="s">
        <v>1008</v>
      </c>
      <c r="AP59" s="12"/>
      <c r="AQ59" s="638">
        <f>'3A 2025-2026 REPORTE CALIFICACI'!A16</f>
        <v>6</v>
      </c>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6"/>
      <c r="BY59" s="639"/>
      <c r="BZ59" s="640"/>
      <c r="CA59" s="628"/>
      <c r="CB59" s="641" t="s">
        <v>1008</v>
      </c>
      <c r="CC59" s="12"/>
      <c r="CD59" s="638">
        <f>'3A 2025-2026 REPORTE CALIFICACI'!A17</f>
        <v>7</v>
      </c>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6"/>
      <c r="DL59" s="639"/>
      <c r="DM59" s="640"/>
      <c r="DN59" s="628"/>
      <c r="DO59" s="641" t="s">
        <v>1008</v>
      </c>
      <c r="DP59" s="12"/>
      <c r="DQ59" s="638">
        <f>'3A 2025-2026 REPORTE CALIFICACI'!A18</f>
        <v>8</v>
      </c>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6"/>
      <c r="EY59" s="639"/>
    </row>
    <row r="60">
      <c r="A60" s="628"/>
      <c r="B60" s="641" t="s">
        <v>1009</v>
      </c>
      <c r="C60" s="12"/>
      <c r="D60" s="705">
        <f>'3A 2025-2026 REPORTE CALIFICACI'!C15</f>
        <v>33109621</v>
      </c>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6"/>
      <c r="AL60" s="639"/>
      <c r="AM60" s="640"/>
      <c r="AN60" s="628"/>
      <c r="AO60" s="641" t="s">
        <v>1009</v>
      </c>
      <c r="AP60" s="12"/>
      <c r="AQ60" s="638">
        <f>'3A 2025-2026 REPORTE CALIFICACI'!C16</f>
        <v>32678295</v>
      </c>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6"/>
      <c r="BY60" s="639"/>
      <c r="BZ60" s="640"/>
      <c r="CA60" s="628"/>
      <c r="CB60" s="641" t="s">
        <v>1009</v>
      </c>
      <c r="CC60" s="12"/>
      <c r="CD60" s="638">
        <f>'3A 2025-2026 REPORTE CALIFICACI'!C17</f>
        <v>33224927</v>
      </c>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6"/>
      <c r="DL60" s="639"/>
      <c r="DM60" s="640"/>
      <c r="DN60" s="628"/>
      <c r="DO60" s="641" t="s">
        <v>1009</v>
      </c>
      <c r="DP60" s="12"/>
      <c r="DQ60" s="638">
        <f>'3A 2025-2026 REPORTE CALIFICACI'!C18</f>
        <v>6783589</v>
      </c>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6"/>
      <c r="EY60" s="639"/>
    </row>
    <row r="61">
      <c r="A61" s="628"/>
      <c r="B61" s="641" t="s">
        <v>1010</v>
      </c>
      <c r="C61" s="12"/>
      <c r="D61" s="638" t="str">
        <f>'3A 2025-2026 REPORTE CALIFICACI'!D5</f>
        <v>3A</v>
      </c>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6"/>
      <c r="AL61" s="639"/>
      <c r="AM61" s="640"/>
      <c r="AN61" s="628"/>
      <c r="AO61" s="641" t="s">
        <v>1010</v>
      </c>
      <c r="AP61" s="12"/>
      <c r="AQ61" s="705" t="s">
        <v>11</v>
      </c>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6"/>
      <c r="BY61" s="639"/>
      <c r="BZ61" s="640"/>
      <c r="CA61" s="628"/>
      <c r="CB61" s="641" t="s">
        <v>1010</v>
      </c>
      <c r="CC61" s="12"/>
      <c r="CD61" s="638" t="str">
        <f>'3A 2025-2026 REPORTE CALIFICACI'!D5</f>
        <v>3A</v>
      </c>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6"/>
      <c r="DL61" s="639"/>
      <c r="DM61" s="640"/>
      <c r="DN61" s="628"/>
      <c r="DO61" s="641" t="s">
        <v>1010</v>
      </c>
      <c r="DP61" s="12"/>
      <c r="DQ61" s="638" t="str">
        <f>'3A 2025-2026 REPORTE CALIFICACI'!D5</f>
        <v>3A</v>
      </c>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6"/>
      <c r="EY61" s="639"/>
    </row>
    <row r="62">
      <c r="A62" s="628"/>
      <c r="B62" s="642" t="s">
        <v>977</v>
      </c>
      <c r="C62" s="12"/>
      <c r="D62" s="638" t="str">
        <f>'3A 2025-2026 REPORTE CALIFICACI'!E6</f>
        <v>MAYELIN GARCIA</v>
      </c>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6"/>
      <c r="AL62" s="639"/>
      <c r="AM62" s="640"/>
      <c r="AN62" s="628"/>
      <c r="AO62" s="642" t="s">
        <v>977</v>
      </c>
      <c r="AP62" s="12"/>
      <c r="AQ62" s="638" t="str">
        <f>'3A 2025-2026 REPORTE CALIFICACI'!E6</f>
        <v>MAYELIN GARCIA</v>
      </c>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6"/>
      <c r="BY62" s="639"/>
      <c r="BZ62" s="640"/>
      <c r="CA62" s="628"/>
      <c r="CB62" s="642" t="s">
        <v>977</v>
      </c>
      <c r="CC62" s="12"/>
      <c r="CD62" s="638" t="str">
        <f>'3A 2025-2026 REPORTE CALIFICACI'!E6</f>
        <v>MAYELIN GARCIA</v>
      </c>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6"/>
      <c r="DL62" s="639"/>
      <c r="DM62" s="640"/>
      <c r="DN62" s="628"/>
      <c r="DO62" s="642" t="s">
        <v>977</v>
      </c>
      <c r="DP62" s="12"/>
      <c r="DQ62" s="638" t="str">
        <f>'3A 2025-2026 REPORTE CALIFICACI'!E6</f>
        <v>MAYELIN GARCIA</v>
      </c>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6"/>
      <c r="EY62" s="639"/>
    </row>
    <row r="63">
      <c r="A63" s="628"/>
      <c r="B63" s="643"/>
      <c r="C63" s="643"/>
      <c r="D63" s="643"/>
      <c r="E63" s="643"/>
      <c r="F63" s="643"/>
      <c r="G63" s="643"/>
      <c r="H63" s="643"/>
      <c r="I63" s="643"/>
      <c r="J63" s="643"/>
      <c r="K63" s="643"/>
      <c r="L63" s="643"/>
      <c r="M63" s="643"/>
      <c r="N63" s="643"/>
      <c r="O63" s="643"/>
      <c r="P63" s="643"/>
      <c r="Q63" s="643"/>
      <c r="R63" s="643"/>
      <c r="S63" s="643"/>
      <c r="T63" s="643"/>
      <c r="U63" s="643"/>
      <c r="V63" s="643"/>
      <c r="W63" s="643"/>
      <c r="X63" s="643"/>
      <c r="Y63" s="643"/>
      <c r="Z63" s="643"/>
      <c r="AA63" s="643"/>
      <c r="AB63" s="643"/>
      <c r="AC63" s="643"/>
      <c r="AD63" s="643"/>
      <c r="AE63" s="643"/>
      <c r="AF63" s="643"/>
      <c r="AG63" s="643"/>
      <c r="AH63" s="643"/>
      <c r="AI63" s="643"/>
      <c r="AJ63" s="643"/>
      <c r="AK63" s="643"/>
      <c r="AL63" s="644"/>
      <c r="AM63" s="643"/>
      <c r="AN63" s="628"/>
      <c r="AO63" s="643"/>
      <c r="AP63" s="643"/>
      <c r="AQ63" s="643"/>
      <c r="AR63" s="643"/>
      <c r="AS63" s="643"/>
      <c r="AT63" s="643"/>
      <c r="AU63" s="643"/>
      <c r="AV63" s="643"/>
      <c r="AW63" s="643"/>
      <c r="AX63" s="643"/>
      <c r="AY63" s="643"/>
      <c r="AZ63" s="643"/>
      <c r="BA63" s="643"/>
      <c r="BB63" s="643"/>
      <c r="BC63" s="643"/>
      <c r="BD63" s="643"/>
      <c r="BE63" s="643"/>
      <c r="BF63" s="643"/>
      <c r="BG63" s="668" t="s">
        <v>1062</v>
      </c>
      <c r="BH63" s="643"/>
      <c r="BI63" s="643"/>
      <c r="BJ63" s="643"/>
      <c r="BK63" s="643"/>
      <c r="BL63" s="643"/>
      <c r="BM63" s="643"/>
      <c r="BN63" s="643"/>
      <c r="BO63" s="643"/>
      <c r="BP63" s="643"/>
      <c r="BQ63" s="643"/>
      <c r="BR63" s="643"/>
      <c r="BS63" s="643"/>
      <c r="BT63" s="643"/>
      <c r="BU63" s="643"/>
      <c r="BV63" s="643"/>
      <c r="BW63" s="643"/>
      <c r="BX63" s="643"/>
      <c r="BY63" s="644"/>
      <c r="BZ63" s="643"/>
      <c r="CA63" s="628"/>
      <c r="CB63" s="643"/>
      <c r="CC63" s="643"/>
      <c r="CD63" s="643"/>
      <c r="CE63" s="643"/>
      <c r="CF63" s="643"/>
      <c r="CG63" s="643"/>
      <c r="CH63" s="643"/>
      <c r="CI63" s="643"/>
      <c r="CJ63" s="643"/>
      <c r="CK63" s="643"/>
      <c r="CL63" s="643"/>
      <c r="CM63" s="643"/>
      <c r="CN63" s="643"/>
      <c r="CO63" s="643"/>
      <c r="CP63" s="643"/>
      <c r="CQ63" s="643"/>
      <c r="CR63" s="643"/>
      <c r="CS63" s="643"/>
      <c r="CT63" s="643"/>
      <c r="CU63" s="643"/>
      <c r="CV63" s="643"/>
      <c r="CW63" s="643"/>
      <c r="CX63" s="643"/>
      <c r="CY63" s="643"/>
      <c r="CZ63" s="643"/>
      <c r="DA63" s="643"/>
      <c r="DB63" s="643"/>
      <c r="DC63" s="643"/>
      <c r="DD63" s="643"/>
      <c r="DE63" s="643"/>
      <c r="DF63" s="643"/>
      <c r="DG63" s="643"/>
      <c r="DH63" s="643"/>
      <c r="DI63" s="643"/>
      <c r="DJ63" s="643"/>
      <c r="DK63" s="643"/>
      <c r="DL63" s="644"/>
      <c r="DM63" s="643"/>
      <c r="DN63" s="628"/>
      <c r="DO63" s="643"/>
      <c r="DP63" s="643"/>
      <c r="DQ63" s="643"/>
      <c r="DR63" s="643"/>
      <c r="DS63" s="643"/>
      <c r="DT63" s="643"/>
      <c r="DU63" s="643"/>
      <c r="DV63" s="643"/>
      <c r="DW63" s="643"/>
      <c r="DX63" s="643"/>
      <c r="DY63" s="643"/>
      <c r="DZ63" s="643"/>
      <c r="EA63" s="643"/>
      <c r="EB63" s="643"/>
      <c r="EC63" s="643"/>
      <c r="ED63" s="643"/>
      <c r="EE63" s="643"/>
      <c r="EF63" s="643"/>
      <c r="EG63" s="643"/>
      <c r="EH63" s="643"/>
      <c r="EI63" s="643"/>
      <c r="EJ63" s="643"/>
      <c r="EK63" s="643"/>
      <c r="EL63" s="643"/>
      <c r="EM63" s="643"/>
      <c r="EN63" s="643"/>
      <c r="EO63" s="643"/>
      <c r="EP63" s="643"/>
      <c r="EQ63" s="643"/>
      <c r="ER63" s="643"/>
      <c r="ES63" s="643"/>
      <c r="ET63" s="643"/>
      <c r="EU63" s="643"/>
      <c r="EV63" s="643"/>
      <c r="EW63" s="643"/>
      <c r="EX63" s="643"/>
      <c r="EY63" s="644"/>
    </row>
    <row r="64">
      <c r="A64" s="628"/>
      <c r="B64" s="643"/>
      <c r="C64" s="643"/>
      <c r="D64" s="643"/>
      <c r="E64" s="643"/>
      <c r="F64" s="643"/>
      <c r="G64" s="643"/>
      <c r="H64" s="643"/>
      <c r="I64" s="643"/>
      <c r="J64" s="643"/>
      <c r="K64" s="643"/>
      <c r="L64" s="643"/>
      <c r="M64" s="643"/>
      <c r="N64" s="643"/>
      <c r="O64" s="643"/>
      <c r="P64" s="643"/>
      <c r="Q64" s="643"/>
      <c r="R64" s="643"/>
      <c r="S64" s="643"/>
      <c r="T64" s="643"/>
      <c r="U64" s="643"/>
      <c r="V64" s="643"/>
      <c r="W64" s="643"/>
      <c r="X64" s="643"/>
      <c r="Y64" s="643"/>
      <c r="Z64" s="643"/>
      <c r="AA64" s="643"/>
      <c r="AB64" s="643"/>
      <c r="AC64" s="643"/>
      <c r="AD64" s="643"/>
      <c r="AE64" s="643"/>
      <c r="AF64" s="643"/>
      <c r="AG64" s="643"/>
      <c r="AH64" s="643"/>
      <c r="AI64" s="643"/>
      <c r="AJ64" s="643"/>
      <c r="AK64" s="643"/>
      <c r="AL64" s="644"/>
      <c r="AM64" s="643"/>
      <c r="AN64" s="628"/>
      <c r="AO64" s="643"/>
      <c r="AP64" s="643"/>
      <c r="AQ64" s="643"/>
      <c r="AR64" s="643"/>
      <c r="AS64" s="643"/>
      <c r="AT64" s="643"/>
      <c r="AU64" s="643"/>
      <c r="AV64" s="643"/>
      <c r="AW64" s="643"/>
      <c r="AX64" s="643"/>
      <c r="AY64" s="643"/>
      <c r="AZ64" s="643"/>
      <c r="BA64" s="643"/>
      <c r="BB64" s="643"/>
      <c r="BC64" s="643"/>
      <c r="BD64" s="643"/>
      <c r="BE64" s="643"/>
      <c r="BF64" s="643"/>
      <c r="BG64" s="643"/>
      <c r="BH64" s="643"/>
      <c r="BI64" s="643"/>
      <c r="BJ64" s="643"/>
      <c r="BK64" s="643"/>
      <c r="BL64" s="643"/>
      <c r="BM64" s="643"/>
      <c r="BN64" s="643"/>
      <c r="BO64" s="643"/>
      <c r="BP64" s="643"/>
      <c r="BQ64" s="643"/>
      <c r="BR64" s="643"/>
      <c r="BS64" s="643"/>
      <c r="BT64" s="643"/>
      <c r="BU64" s="643"/>
      <c r="BV64" s="643"/>
      <c r="BW64" s="643"/>
      <c r="BX64" s="643"/>
      <c r="BY64" s="644"/>
      <c r="BZ64" s="643"/>
      <c r="CA64" s="628"/>
      <c r="CB64" s="643"/>
      <c r="CC64" s="643"/>
      <c r="CD64" s="643"/>
      <c r="CE64" s="643"/>
      <c r="CF64" s="643"/>
      <c r="CG64" s="643"/>
      <c r="CH64" s="643"/>
      <c r="CI64" s="643"/>
      <c r="CJ64" s="643"/>
      <c r="CK64" s="643"/>
      <c r="CL64" s="643"/>
      <c r="CM64" s="643"/>
      <c r="CN64" s="643"/>
      <c r="CO64" s="643"/>
      <c r="CP64" s="643"/>
      <c r="CQ64" s="643"/>
      <c r="CR64" s="643"/>
      <c r="CS64" s="643"/>
      <c r="CT64" s="643"/>
      <c r="CU64" s="643"/>
      <c r="CV64" s="643"/>
      <c r="CW64" s="643"/>
      <c r="CX64" s="643"/>
      <c r="CY64" s="643"/>
      <c r="CZ64" s="643"/>
      <c r="DA64" s="643"/>
      <c r="DB64" s="643"/>
      <c r="DC64" s="643"/>
      <c r="DD64" s="643"/>
      <c r="DE64" s="643"/>
      <c r="DF64" s="643"/>
      <c r="DG64" s="643"/>
      <c r="DH64" s="643"/>
      <c r="DI64" s="643"/>
      <c r="DJ64" s="643"/>
      <c r="DK64" s="643"/>
      <c r="DL64" s="644"/>
      <c r="DM64" s="643"/>
      <c r="DN64" s="628"/>
      <c r="DO64" s="643"/>
      <c r="DP64" s="643"/>
      <c r="DQ64" s="643"/>
      <c r="DR64" s="643"/>
      <c r="DS64" s="643"/>
      <c r="DT64" s="643"/>
      <c r="DU64" s="643"/>
      <c r="DV64" s="643"/>
      <c r="DW64" s="643"/>
      <c r="DX64" s="643"/>
      <c r="DY64" s="643"/>
      <c r="DZ64" s="643"/>
      <c r="EA64" s="643"/>
      <c r="EB64" s="643"/>
      <c r="EC64" s="643"/>
      <c r="ED64" s="643"/>
      <c r="EE64" s="643"/>
      <c r="EF64" s="643"/>
      <c r="EG64" s="643"/>
      <c r="EH64" s="643"/>
      <c r="EI64" s="643"/>
      <c r="EJ64" s="643"/>
      <c r="EK64" s="643"/>
      <c r="EL64" s="643"/>
      <c r="EM64" s="643"/>
      <c r="EN64" s="643"/>
      <c r="EO64" s="643"/>
      <c r="EP64" s="643"/>
      <c r="EQ64" s="643"/>
      <c r="ER64" s="643"/>
      <c r="ES64" s="643"/>
      <c r="ET64" s="643"/>
      <c r="EU64" s="643"/>
      <c r="EV64" s="643"/>
      <c r="EW64" s="643"/>
      <c r="EX64" s="643"/>
      <c r="EY64" s="644"/>
    </row>
    <row r="65">
      <c r="A65" s="645"/>
      <c r="B65" s="646" t="s">
        <v>1011</v>
      </c>
      <c r="C65" s="16"/>
      <c r="D65" s="646" t="s">
        <v>981</v>
      </c>
      <c r="E65" s="15"/>
      <c r="F65" s="15"/>
      <c r="G65" s="16"/>
      <c r="H65" s="646" t="s">
        <v>1012</v>
      </c>
      <c r="I65" s="15"/>
      <c r="J65" s="15"/>
      <c r="K65" s="16"/>
      <c r="L65" s="646" t="s">
        <v>983</v>
      </c>
      <c r="M65" s="15"/>
      <c r="N65" s="15"/>
      <c r="O65" s="16"/>
      <c r="P65" s="646" t="s">
        <v>984</v>
      </c>
      <c r="Q65" s="15"/>
      <c r="R65" s="15"/>
      <c r="S65" s="16"/>
      <c r="T65" s="647" t="s">
        <v>985</v>
      </c>
      <c r="U65" s="15"/>
      <c r="V65" s="15"/>
      <c r="W65" s="16"/>
      <c r="X65" s="648" t="s">
        <v>986</v>
      </c>
      <c r="Y65" s="648" t="s">
        <v>652</v>
      </c>
      <c r="Z65" s="646" t="s">
        <v>987</v>
      </c>
      <c r="AA65" s="15"/>
      <c r="AB65" s="15"/>
      <c r="AC65" s="16"/>
      <c r="AD65" s="646" t="s">
        <v>988</v>
      </c>
      <c r="AE65" s="15"/>
      <c r="AF65" s="15"/>
      <c r="AG65" s="16"/>
      <c r="AH65" s="646" t="s">
        <v>989</v>
      </c>
      <c r="AI65" s="16"/>
      <c r="AJ65" s="646" t="s">
        <v>656</v>
      </c>
      <c r="AK65" s="16"/>
      <c r="AL65" s="649"/>
      <c r="AM65" s="650"/>
      <c r="AN65" s="645"/>
      <c r="AO65" s="646" t="s">
        <v>1011</v>
      </c>
      <c r="AP65" s="16"/>
      <c r="AQ65" s="646" t="s">
        <v>981</v>
      </c>
      <c r="AR65" s="15"/>
      <c r="AS65" s="15"/>
      <c r="AT65" s="16"/>
      <c r="AU65" s="646" t="s">
        <v>1012</v>
      </c>
      <c r="AV65" s="15"/>
      <c r="AW65" s="15"/>
      <c r="AX65" s="16"/>
      <c r="AY65" s="646" t="s">
        <v>983</v>
      </c>
      <c r="AZ65" s="15"/>
      <c r="BA65" s="15"/>
      <c r="BB65" s="16"/>
      <c r="BC65" s="646" t="s">
        <v>984</v>
      </c>
      <c r="BD65" s="15"/>
      <c r="BE65" s="15"/>
      <c r="BF65" s="16"/>
      <c r="BG65" s="647" t="s">
        <v>985</v>
      </c>
      <c r="BH65" s="15"/>
      <c r="BI65" s="15"/>
      <c r="BJ65" s="16"/>
      <c r="BK65" s="648" t="s">
        <v>986</v>
      </c>
      <c r="BL65" s="648" t="s">
        <v>652</v>
      </c>
      <c r="BM65" s="646" t="s">
        <v>987</v>
      </c>
      <c r="BN65" s="15"/>
      <c r="BO65" s="15"/>
      <c r="BP65" s="16"/>
      <c r="BQ65" s="646" t="s">
        <v>988</v>
      </c>
      <c r="BR65" s="15"/>
      <c r="BS65" s="15"/>
      <c r="BT65" s="16"/>
      <c r="BU65" s="646" t="s">
        <v>989</v>
      </c>
      <c r="BV65" s="16"/>
      <c r="BW65" s="646" t="s">
        <v>656</v>
      </c>
      <c r="BX65" s="16"/>
      <c r="BY65" s="649"/>
      <c r="BZ65" s="650"/>
      <c r="CA65" s="645"/>
      <c r="CB65" s="646" t="s">
        <v>1011</v>
      </c>
      <c r="CC65" s="16"/>
      <c r="CD65" s="646" t="s">
        <v>981</v>
      </c>
      <c r="CE65" s="15"/>
      <c r="CF65" s="15"/>
      <c r="CG65" s="16"/>
      <c r="CH65" s="646" t="s">
        <v>1012</v>
      </c>
      <c r="CI65" s="15"/>
      <c r="CJ65" s="15"/>
      <c r="CK65" s="16"/>
      <c r="CL65" s="646" t="s">
        <v>983</v>
      </c>
      <c r="CM65" s="15"/>
      <c r="CN65" s="15"/>
      <c r="CO65" s="16"/>
      <c r="CP65" s="646" t="s">
        <v>984</v>
      </c>
      <c r="CQ65" s="15"/>
      <c r="CR65" s="15"/>
      <c r="CS65" s="16"/>
      <c r="CT65" s="647" t="s">
        <v>985</v>
      </c>
      <c r="CU65" s="15"/>
      <c r="CV65" s="15"/>
      <c r="CW65" s="16"/>
      <c r="CX65" s="648" t="s">
        <v>986</v>
      </c>
      <c r="CY65" s="648" t="s">
        <v>652</v>
      </c>
      <c r="CZ65" s="646" t="s">
        <v>987</v>
      </c>
      <c r="DA65" s="15"/>
      <c r="DB65" s="15"/>
      <c r="DC65" s="16"/>
      <c r="DD65" s="646" t="s">
        <v>988</v>
      </c>
      <c r="DE65" s="15"/>
      <c r="DF65" s="15"/>
      <c r="DG65" s="16"/>
      <c r="DH65" s="646" t="s">
        <v>989</v>
      </c>
      <c r="DI65" s="16"/>
      <c r="DJ65" s="646" t="s">
        <v>656</v>
      </c>
      <c r="DK65" s="16"/>
      <c r="DL65" s="649"/>
      <c r="DM65" s="650"/>
      <c r="DN65" s="645"/>
      <c r="DO65" s="646" t="s">
        <v>1011</v>
      </c>
      <c r="DP65" s="16"/>
      <c r="DQ65" s="646" t="s">
        <v>981</v>
      </c>
      <c r="DR65" s="15"/>
      <c r="DS65" s="15"/>
      <c r="DT65" s="16"/>
      <c r="DU65" s="646" t="s">
        <v>1012</v>
      </c>
      <c r="DV65" s="15"/>
      <c r="DW65" s="15"/>
      <c r="DX65" s="16"/>
      <c r="DY65" s="646" t="s">
        <v>983</v>
      </c>
      <c r="DZ65" s="15"/>
      <c r="EA65" s="15"/>
      <c r="EB65" s="16"/>
      <c r="EC65" s="646" t="s">
        <v>984</v>
      </c>
      <c r="ED65" s="15"/>
      <c r="EE65" s="15"/>
      <c r="EF65" s="16"/>
      <c r="EG65" s="647" t="s">
        <v>985</v>
      </c>
      <c r="EH65" s="15"/>
      <c r="EI65" s="15"/>
      <c r="EJ65" s="16"/>
      <c r="EK65" s="648" t="s">
        <v>986</v>
      </c>
      <c r="EL65" s="648" t="s">
        <v>652</v>
      </c>
      <c r="EM65" s="646" t="s">
        <v>987</v>
      </c>
      <c r="EN65" s="15"/>
      <c r="EO65" s="15"/>
      <c r="EP65" s="16"/>
      <c r="EQ65" s="646" t="s">
        <v>988</v>
      </c>
      <c r="ER65" s="15"/>
      <c r="ES65" s="15"/>
      <c r="ET65" s="16"/>
      <c r="EU65" s="646" t="s">
        <v>989</v>
      </c>
      <c r="EV65" s="16"/>
      <c r="EW65" s="646" t="s">
        <v>656</v>
      </c>
      <c r="EX65" s="16"/>
      <c r="EY65" s="649"/>
    </row>
    <row r="66" ht="126.0" customHeight="1">
      <c r="A66" s="651"/>
      <c r="B66" s="652" t="s">
        <v>1013</v>
      </c>
      <c r="C66" s="16"/>
      <c r="D66" s="653" t="s">
        <v>631</v>
      </c>
      <c r="E66" s="654" t="s">
        <v>633</v>
      </c>
      <c r="F66" s="653" t="s">
        <v>635</v>
      </c>
      <c r="G66" s="653" t="s">
        <v>637</v>
      </c>
      <c r="H66" s="653" t="s">
        <v>631</v>
      </c>
      <c r="I66" s="654" t="s">
        <v>633</v>
      </c>
      <c r="J66" s="653" t="s">
        <v>635</v>
      </c>
      <c r="K66" s="653" t="s">
        <v>637</v>
      </c>
      <c r="L66" s="653" t="s">
        <v>631</v>
      </c>
      <c r="M66" s="654" t="s">
        <v>633</v>
      </c>
      <c r="N66" s="653" t="s">
        <v>635</v>
      </c>
      <c r="O66" s="653" t="s">
        <v>637</v>
      </c>
      <c r="P66" s="653" t="s">
        <v>631</v>
      </c>
      <c r="Q66" s="654" t="s">
        <v>633</v>
      </c>
      <c r="R66" s="653" t="s">
        <v>635</v>
      </c>
      <c r="S66" s="652" t="s">
        <v>637</v>
      </c>
      <c r="T66" s="655" t="s">
        <v>991</v>
      </c>
      <c r="U66" s="654" t="s">
        <v>992</v>
      </c>
      <c r="V66" s="653" t="s">
        <v>993</v>
      </c>
      <c r="W66" s="653" t="s">
        <v>994</v>
      </c>
      <c r="X66" s="43"/>
      <c r="Y66" s="43"/>
      <c r="Z66" s="656" t="s">
        <v>995</v>
      </c>
      <c r="AA66" s="656" t="s">
        <v>734</v>
      </c>
      <c r="AB66" s="656" t="s">
        <v>996</v>
      </c>
      <c r="AC66" s="657" t="s">
        <v>665</v>
      </c>
      <c r="AD66" s="656" t="s">
        <v>997</v>
      </c>
      <c r="AE66" s="656" t="s">
        <v>998</v>
      </c>
      <c r="AF66" s="656" t="s">
        <v>999</v>
      </c>
      <c r="AG66" s="657" t="s">
        <v>669</v>
      </c>
      <c r="AH66" s="658" t="s">
        <v>1000</v>
      </c>
      <c r="AI66" s="653" t="s">
        <v>1001</v>
      </c>
      <c r="AJ66" s="658" t="s">
        <v>579</v>
      </c>
      <c r="AK66" s="658" t="s">
        <v>672</v>
      </c>
      <c r="AL66" s="659"/>
      <c r="AM66" s="660"/>
      <c r="AN66" s="651"/>
      <c r="AO66" s="652" t="s">
        <v>1013</v>
      </c>
      <c r="AP66" s="16"/>
      <c r="AQ66" s="653" t="s">
        <v>631</v>
      </c>
      <c r="AR66" s="654" t="s">
        <v>633</v>
      </c>
      <c r="AS66" s="653" t="s">
        <v>635</v>
      </c>
      <c r="AT66" s="653" t="s">
        <v>637</v>
      </c>
      <c r="AU66" s="653" t="s">
        <v>631</v>
      </c>
      <c r="AV66" s="654" t="s">
        <v>633</v>
      </c>
      <c r="AW66" s="653" t="s">
        <v>635</v>
      </c>
      <c r="AX66" s="653" t="s">
        <v>637</v>
      </c>
      <c r="AY66" s="653" t="s">
        <v>631</v>
      </c>
      <c r="AZ66" s="654" t="s">
        <v>633</v>
      </c>
      <c r="BA66" s="653" t="s">
        <v>635</v>
      </c>
      <c r="BB66" s="653" t="s">
        <v>637</v>
      </c>
      <c r="BC66" s="653" t="s">
        <v>631</v>
      </c>
      <c r="BD66" s="654" t="s">
        <v>633</v>
      </c>
      <c r="BE66" s="653" t="s">
        <v>635</v>
      </c>
      <c r="BF66" s="652" t="s">
        <v>637</v>
      </c>
      <c r="BG66" s="655" t="s">
        <v>991</v>
      </c>
      <c r="BH66" s="654" t="s">
        <v>992</v>
      </c>
      <c r="BI66" s="653" t="s">
        <v>993</v>
      </c>
      <c r="BJ66" s="653" t="s">
        <v>994</v>
      </c>
      <c r="BK66" s="43"/>
      <c r="BL66" s="43"/>
      <c r="BM66" s="656" t="s">
        <v>995</v>
      </c>
      <c r="BN66" s="656" t="s">
        <v>734</v>
      </c>
      <c r="BO66" s="656" t="s">
        <v>996</v>
      </c>
      <c r="BP66" s="657" t="s">
        <v>665</v>
      </c>
      <c r="BQ66" s="656" t="s">
        <v>997</v>
      </c>
      <c r="BR66" s="656" t="s">
        <v>998</v>
      </c>
      <c r="BS66" s="656" t="s">
        <v>999</v>
      </c>
      <c r="BT66" s="657" t="s">
        <v>669</v>
      </c>
      <c r="BU66" s="658" t="s">
        <v>1000</v>
      </c>
      <c r="BV66" s="653" t="s">
        <v>1001</v>
      </c>
      <c r="BW66" s="658" t="s">
        <v>579</v>
      </c>
      <c r="BX66" s="658" t="s">
        <v>672</v>
      </c>
      <c r="BY66" s="659"/>
      <c r="BZ66" s="660"/>
      <c r="CA66" s="651"/>
      <c r="CB66" s="652" t="s">
        <v>1013</v>
      </c>
      <c r="CC66" s="16"/>
      <c r="CD66" s="653" t="s">
        <v>631</v>
      </c>
      <c r="CE66" s="654" t="s">
        <v>633</v>
      </c>
      <c r="CF66" s="653" t="s">
        <v>635</v>
      </c>
      <c r="CG66" s="653" t="s">
        <v>637</v>
      </c>
      <c r="CH66" s="653" t="s">
        <v>631</v>
      </c>
      <c r="CI66" s="654" t="s">
        <v>633</v>
      </c>
      <c r="CJ66" s="653" t="s">
        <v>635</v>
      </c>
      <c r="CK66" s="653" t="s">
        <v>637</v>
      </c>
      <c r="CL66" s="653" t="s">
        <v>631</v>
      </c>
      <c r="CM66" s="654" t="s">
        <v>633</v>
      </c>
      <c r="CN66" s="653" t="s">
        <v>635</v>
      </c>
      <c r="CO66" s="653" t="s">
        <v>637</v>
      </c>
      <c r="CP66" s="653" t="s">
        <v>631</v>
      </c>
      <c r="CQ66" s="654" t="s">
        <v>633</v>
      </c>
      <c r="CR66" s="653" t="s">
        <v>635</v>
      </c>
      <c r="CS66" s="652" t="s">
        <v>637</v>
      </c>
      <c r="CT66" s="655" t="s">
        <v>991</v>
      </c>
      <c r="CU66" s="654" t="s">
        <v>992</v>
      </c>
      <c r="CV66" s="653" t="s">
        <v>993</v>
      </c>
      <c r="CW66" s="653" t="s">
        <v>994</v>
      </c>
      <c r="CX66" s="43"/>
      <c r="CY66" s="43"/>
      <c r="CZ66" s="656" t="s">
        <v>995</v>
      </c>
      <c r="DA66" s="656" t="s">
        <v>734</v>
      </c>
      <c r="DB66" s="656" t="s">
        <v>996</v>
      </c>
      <c r="DC66" s="657" t="s">
        <v>665</v>
      </c>
      <c r="DD66" s="656" t="s">
        <v>997</v>
      </c>
      <c r="DE66" s="656" t="s">
        <v>998</v>
      </c>
      <c r="DF66" s="656" t="s">
        <v>999</v>
      </c>
      <c r="DG66" s="657" t="s">
        <v>669</v>
      </c>
      <c r="DH66" s="658" t="s">
        <v>1000</v>
      </c>
      <c r="DI66" s="653" t="s">
        <v>1001</v>
      </c>
      <c r="DJ66" s="658" t="s">
        <v>579</v>
      </c>
      <c r="DK66" s="658" t="s">
        <v>672</v>
      </c>
      <c r="DL66" s="659"/>
      <c r="DM66" s="660"/>
      <c r="DN66" s="651"/>
      <c r="DO66" s="652" t="s">
        <v>1013</v>
      </c>
      <c r="DP66" s="16"/>
      <c r="DQ66" s="653" t="s">
        <v>631</v>
      </c>
      <c r="DR66" s="654" t="s">
        <v>633</v>
      </c>
      <c r="DS66" s="653" t="s">
        <v>635</v>
      </c>
      <c r="DT66" s="653" t="s">
        <v>637</v>
      </c>
      <c r="DU66" s="653" t="s">
        <v>631</v>
      </c>
      <c r="DV66" s="654" t="s">
        <v>633</v>
      </c>
      <c r="DW66" s="653" t="s">
        <v>635</v>
      </c>
      <c r="DX66" s="653" t="s">
        <v>637</v>
      </c>
      <c r="DY66" s="653" t="s">
        <v>631</v>
      </c>
      <c r="DZ66" s="654" t="s">
        <v>633</v>
      </c>
      <c r="EA66" s="653" t="s">
        <v>635</v>
      </c>
      <c r="EB66" s="653" t="s">
        <v>637</v>
      </c>
      <c r="EC66" s="653" t="s">
        <v>631</v>
      </c>
      <c r="ED66" s="654" t="s">
        <v>633</v>
      </c>
      <c r="EE66" s="653" t="s">
        <v>635</v>
      </c>
      <c r="EF66" s="652" t="s">
        <v>637</v>
      </c>
      <c r="EG66" s="655" t="s">
        <v>991</v>
      </c>
      <c r="EH66" s="654" t="s">
        <v>992</v>
      </c>
      <c r="EI66" s="653" t="s">
        <v>993</v>
      </c>
      <c r="EJ66" s="653" t="s">
        <v>994</v>
      </c>
      <c r="EK66" s="43"/>
      <c r="EL66" s="43"/>
      <c r="EM66" s="656" t="s">
        <v>995</v>
      </c>
      <c r="EN66" s="656" t="s">
        <v>734</v>
      </c>
      <c r="EO66" s="656" t="s">
        <v>996</v>
      </c>
      <c r="EP66" s="657" t="s">
        <v>665</v>
      </c>
      <c r="EQ66" s="656" t="s">
        <v>997</v>
      </c>
      <c r="ER66" s="656" t="s">
        <v>998</v>
      </c>
      <c r="ES66" s="656" t="s">
        <v>999</v>
      </c>
      <c r="ET66" s="657" t="s">
        <v>669</v>
      </c>
      <c r="EU66" s="658" t="s">
        <v>1000</v>
      </c>
      <c r="EV66" s="653" t="s">
        <v>1001</v>
      </c>
      <c r="EW66" s="658" t="s">
        <v>579</v>
      </c>
      <c r="EX66" s="658" t="s">
        <v>672</v>
      </c>
      <c r="EY66" s="659"/>
    </row>
    <row r="67" ht="52.5" customHeight="1">
      <c r="A67" s="661"/>
      <c r="B67" s="662" t="s">
        <v>1014</v>
      </c>
      <c r="C67" s="663" t="s">
        <v>980</v>
      </c>
      <c r="D67" s="664">
        <f>'3A 2025-2026 REPORTE CALIFICACI'!E15</f>
        <v>92</v>
      </c>
      <c r="E67" s="664">
        <f>'3A 2025-2026 REPORTE CALIFICACI'!F15</f>
        <v>0</v>
      </c>
      <c r="F67" s="665">
        <f>'3A 2025-2026 REPORTE CALIFICACI'!G15</f>
        <v>0</v>
      </c>
      <c r="G67" s="664">
        <f>'3A 2025-2026 REPORTE CALIFICACI'!H15</f>
        <v>0</v>
      </c>
      <c r="H67" s="664">
        <f>'3A 2025-2026 REPORTE CALIFICACI'!I15</f>
        <v>87</v>
      </c>
      <c r="I67" s="664">
        <f>'3A 2025-2026 REPORTE CALIFICACI'!J15</f>
        <v>0</v>
      </c>
      <c r="J67" s="664">
        <f>'3A 2025-2026 REPORTE CALIFICACI'!K15</f>
        <v>0</v>
      </c>
      <c r="K67" s="664">
        <f>'3A 2025-2026 REPORTE CALIFICACI'!L15</f>
        <v>0</v>
      </c>
      <c r="L67" s="664">
        <f>'3A 2025-2026 REPORTE CALIFICACI'!M15</f>
        <v>93</v>
      </c>
      <c r="M67" s="664">
        <f>'3A 2025-2026 REPORTE CALIFICACI'!N15</f>
        <v>0</v>
      </c>
      <c r="N67" s="664">
        <f>'3A 2025-2026 REPORTE CALIFICACI'!O15</f>
        <v>0</v>
      </c>
      <c r="O67" s="664">
        <f>'3A 2025-2026 REPORTE CALIFICACI'!P15</f>
        <v>0</v>
      </c>
      <c r="P67" s="664">
        <f>'3A 2025-2026 REPORTE CALIFICACI'!Q15</f>
        <v>97</v>
      </c>
      <c r="Q67" s="664">
        <f>'3A 2025-2026 REPORTE CALIFICACI'!R15</f>
        <v>0</v>
      </c>
      <c r="R67" s="664">
        <f>'3A 2025-2026 REPORTE CALIFICACI'!S15</f>
        <v>0</v>
      </c>
      <c r="S67" s="664">
        <f>'3A 2025-2026 REPORTE CALIFICACI'!T15</f>
        <v>0</v>
      </c>
      <c r="T67" s="664"/>
      <c r="U67" s="664"/>
      <c r="V67" s="664"/>
      <c r="W67" s="664"/>
      <c r="X67" s="664"/>
      <c r="Y67" s="664"/>
      <c r="Z67" s="664"/>
      <c r="AA67" s="664"/>
      <c r="AB67" s="664"/>
      <c r="AC67" s="664"/>
      <c r="AD67" s="664"/>
      <c r="AE67" s="664"/>
      <c r="AF67" s="664"/>
      <c r="AG67" s="664"/>
      <c r="AH67" s="664"/>
      <c r="AI67" s="664"/>
      <c r="AJ67" s="664"/>
      <c r="AK67" s="664"/>
      <c r="AL67" s="666"/>
      <c r="AM67" s="667"/>
      <c r="AN67" s="661"/>
      <c r="AO67" s="662" t="s">
        <v>1014</v>
      </c>
      <c r="AP67" s="663" t="s">
        <v>980</v>
      </c>
      <c r="AQ67" s="664">
        <f>'3A 2025-2026 REPORTE CALIFICACI'!E16</f>
        <v>93</v>
      </c>
      <c r="AR67" s="664">
        <f>'3A 2025-2026 REPORTE CALIFICACI'!F16</f>
        <v>86</v>
      </c>
      <c r="AS67" s="665">
        <f>'3A 2025-2026 REPORTE CALIFICACI'!G16</f>
        <v>90</v>
      </c>
      <c r="AT67" s="664">
        <f>'3A 2025-2026 REPORTE CALIFICACI'!H16</f>
        <v>0</v>
      </c>
      <c r="AU67" s="664">
        <f>'3A 2025-2026 REPORTE CALIFICACI'!I16</f>
        <v>90</v>
      </c>
      <c r="AV67" s="664">
        <f>'3A 2025-2026 REPORTE CALIFICACI'!J16</f>
        <v>87</v>
      </c>
      <c r="AW67" s="664">
        <f>'3A 2025-2026 REPORTE CALIFICACI'!K16</f>
        <v>84</v>
      </c>
      <c r="AX67" s="664">
        <f>'3A 2025-2026 REPORTE CALIFICACI'!L16</f>
        <v>0</v>
      </c>
      <c r="AY67" s="664">
        <f>'3A 2025-2026 REPORTE CALIFICACI'!M16</f>
        <v>92</v>
      </c>
      <c r="AZ67" s="664">
        <f>'3A 2025-2026 REPORTE CALIFICACI'!N16</f>
        <v>87</v>
      </c>
      <c r="BA67" s="664">
        <f>'3A 2025-2026 REPORTE CALIFICACI'!O16</f>
        <v>88</v>
      </c>
      <c r="BB67" s="664">
        <f>'3A 2025-2026 REPORTE CALIFICACI'!P16</f>
        <v>0</v>
      </c>
      <c r="BC67" s="664">
        <f>'3A 2025-2026 REPORTE CALIFICACI'!Q16</f>
        <v>93</v>
      </c>
      <c r="BD67" s="664">
        <f>'3A 2025-2026 REPORTE CALIFICACI'!R16</f>
        <v>87</v>
      </c>
      <c r="BE67" s="664">
        <f>'3A 2025-2026 REPORTE CALIFICACI'!S16</f>
        <v>90</v>
      </c>
      <c r="BF67" s="664">
        <f>'3A 2025-2026 REPORTE CALIFICACI'!T16</f>
        <v>0</v>
      </c>
      <c r="BG67" s="664"/>
      <c r="BH67" s="664"/>
      <c r="BI67" s="664"/>
      <c r="BJ67" s="664"/>
      <c r="BK67" s="664"/>
      <c r="BL67" s="664"/>
      <c r="BM67" s="664"/>
      <c r="BN67" s="664"/>
      <c r="BO67" s="664"/>
      <c r="BP67" s="664"/>
      <c r="BQ67" s="664"/>
      <c r="BR67" s="664"/>
      <c r="BS67" s="664"/>
      <c r="BT67" s="664"/>
      <c r="BU67" s="664"/>
      <c r="BV67" s="664"/>
      <c r="BW67" s="664"/>
      <c r="BX67" s="664"/>
      <c r="BY67" s="666"/>
      <c r="BZ67" s="667"/>
      <c r="CA67" s="661"/>
      <c r="CB67" s="662" t="s">
        <v>1014</v>
      </c>
      <c r="CC67" s="663" t="s">
        <v>980</v>
      </c>
      <c r="CD67" s="664">
        <f>'3A 2025-2026 REPORTE CALIFICACI'!E17</f>
        <v>78</v>
      </c>
      <c r="CE67" s="664">
        <f>'3A 2025-2026 REPORTE CALIFICACI'!F17</f>
        <v>72</v>
      </c>
      <c r="CF67" s="665">
        <f>'3A 2025-2026 REPORTE CALIFICACI'!G17</f>
        <v>72</v>
      </c>
      <c r="CG67" s="664">
        <f>'3A 2025-2026 REPORTE CALIFICACI'!H17</f>
        <v>0</v>
      </c>
      <c r="CH67" s="664">
        <f>'3A 2025-2026 REPORTE CALIFICACI'!I17</f>
        <v>77</v>
      </c>
      <c r="CI67" s="664">
        <f>'3A 2025-2026 REPORTE CALIFICACI'!J17</f>
        <v>72</v>
      </c>
      <c r="CJ67" s="664">
        <f>'3A 2025-2026 REPORTE CALIFICACI'!K17</f>
        <v>70</v>
      </c>
      <c r="CK67" s="664">
        <f>'3A 2025-2026 REPORTE CALIFICACI'!L17</f>
        <v>0</v>
      </c>
      <c r="CL67" s="664">
        <f>'3A 2025-2026 REPORTE CALIFICACI'!M17</f>
        <v>87</v>
      </c>
      <c r="CM67" s="664">
        <f>'3A 2025-2026 REPORTE CALIFICACI'!N17</f>
        <v>78</v>
      </c>
      <c r="CN67" s="664">
        <f>'3A 2025-2026 REPORTE CALIFICACI'!O17</f>
        <v>76</v>
      </c>
      <c r="CO67" s="664">
        <f>'3A 2025-2026 REPORTE CALIFICACI'!P17</f>
        <v>0</v>
      </c>
      <c r="CP67" s="664">
        <f>'3A 2025-2026 REPORTE CALIFICACI'!Q17</f>
        <v>89</v>
      </c>
      <c r="CQ67" s="664">
        <f>'3A 2025-2026 REPORTE CALIFICACI'!R17</f>
        <v>81</v>
      </c>
      <c r="CR67" s="664">
        <f>'3A 2025-2026 REPORTE CALIFICACI'!S17</f>
        <v>76</v>
      </c>
      <c r="CS67" s="664">
        <f>'3A 2025-2026 REPORTE CALIFICACI'!T17</f>
        <v>0</v>
      </c>
      <c r="CT67" s="664"/>
      <c r="CU67" s="664"/>
      <c r="CV67" s="664"/>
      <c r="CW67" s="664"/>
      <c r="CX67" s="664"/>
      <c r="CY67" s="664"/>
      <c r="CZ67" s="664"/>
      <c r="DA67" s="664"/>
      <c r="DB67" s="664"/>
      <c r="DC67" s="664"/>
      <c r="DD67" s="664"/>
      <c r="DE67" s="664"/>
      <c r="DF67" s="664"/>
      <c r="DG67" s="664"/>
      <c r="DH67" s="664"/>
      <c r="DI67" s="664"/>
      <c r="DJ67" s="664"/>
      <c r="DK67" s="664"/>
      <c r="DL67" s="666"/>
      <c r="DM67" s="667"/>
      <c r="DN67" s="661"/>
      <c r="DO67" s="662" t="s">
        <v>1014</v>
      </c>
      <c r="DP67" s="663" t="s">
        <v>980</v>
      </c>
      <c r="DQ67" s="664">
        <f>'3A 2025-2026 REPORTE CALIFICACI'!E18</f>
        <v>61</v>
      </c>
      <c r="DR67" s="664">
        <f>'3A 2025-2026 REPORTE CALIFICACI'!F18</f>
        <v>71</v>
      </c>
      <c r="DS67" s="665">
        <f>'3A 2025-2026 REPORTE CALIFICACI'!G18</f>
        <v>74</v>
      </c>
      <c r="DT67" s="664">
        <f>'3A 2025-2026 REPORTE CALIFICACI'!H18</f>
        <v>0</v>
      </c>
      <c r="DU67" s="664">
        <f>'3A 2025-2026 REPORTE CALIFICACI'!I18</f>
        <v>60</v>
      </c>
      <c r="DV67" s="664">
        <f>'3A 2025-2026 REPORTE CALIFICACI'!J18</f>
        <v>72</v>
      </c>
      <c r="DW67" s="664">
        <f>'3A 2025-2026 REPORTE CALIFICACI'!K18</f>
        <v>72</v>
      </c>
      <c r="DX67" s="664">
        <f>'3A 2025-2026 REPORTE CALIFICACI'!L18</f>
        <v>0</v>
      </c>
      <c r="DY67" s="664">
        <f>'3A 2025-2026 REPORTE CALIFICACI'!M18</f>
        <v>72</v>
      </c>
      <c r="DZ67" s="664">
        <f>'3A 2025-2026 REPORTE CALIFICACI'!N18</f>
        <v>70</v>
      </c>
      <c r="EA67" s="664">
        <f>'3A 2025-2026 REPORTE CALIFICACI'!O18</f>
        <v>78</v>
      </c>
      <c r="EB67" s="664">
        <f>'3A 2025-2026 REPORTE CALIFICACI'!P18</f>
        <v>0</v>
      </c>
      <c r="EC67" s="664">
        <f>'3A 2025-2026 REPORTE CALIFICACI'!Q18</f>
        <v>72</v>
      </c>
      <c r="ED67" s="664">
        <f>'3A 2025-2026 REPORTE CALIFICACI'!R18</f>
        <v>72</v>
      </c>
      <c r="EE67" s="664">
        <f>'3A 2025-2026 REPORTE CALIFICACI'!S18</f>
        <v>75</v>
      </c>
      <c r="EF67" s="664">
        <f>'3A 2025-2026 REPORTE CALIFICACI'!T18</f>
        <v>0</v>
      </c>
      <c r="EG67" s="664"/>
      <c r="EH67" s="664"/>
      <c r="EI67" s="664"/>
      <c r="EJ67" s="664"/>
      <c r="EK67" s="664"/>
      <c r="EL67" s="664"/>
      <c r="EM67" s="664"/>
      <c r="EN67" s="664"/>
      <c r="EO67" s="664"/>
      <c r="EP67" s="664"/>
      <c r="EQ67" s="664"/>
      <c r="ER67" s="664"/>
      <c r="ES67" s="664"/>
      <c r="ET67" s="664"/>
      <c r="EU67" s="664"/>
      <c r="EV67" s="664"/>
      <c r="EW67" s="664"/>
      <c r="EX67" s="664"/>
      <c r="EY67" s="666"/>
    </row>
    <row r="68" ht="79.5" customHeight="1">
      <c r="A68" s="661"/>
      <c r="B68" s="47"/>
      <c r="C68" s="663" t="s">
        <v>1015</v>
      </c>
      <c r="D68" s="664">
        <f>'3A 2025-2026 REPORTE CALIFICACI'!AM15</f>
        <v>0</v>
      </c>
      <c r="E68" s="664">
        <f>'3A 2025-2026 REPORTE CALIFICACI'!AN15</f>
        <v>0</v>
      </c>
      <c r="F68" s="664">
        <f>'3A 2025-2026 REPORTE CALIFICACI'!AO15</f>
        <v>0</v>
      </c>
      <c r="G68" s="664">
        <f>'3A 2025-2026 REPORTE CALIFICACI'!AP15</f>
        <v>0</v>
      </c>
      <c r="H68" s="664">
        <f>'3A 2025-2026 REPORTE CALIFICACI'!AQ15</f>
        <v>0</v>
      </c>
      <c r="I68" s="664">
        <f>'3A 2025-2026 REPORTE CALIFICACI'!AR15</f>
        <v>0</v>
      </c>
      <c r="J68" s="664">
        <f>'3A 2025-2026 REPORTE CALIFICACI'!AS15</f>
        <v>0</v>
      </c>
      <c r="K68" s="664">
        <f>'3A 2025-2026 REPORTE CALIFICACI'!AT15</f>
        <v>0</v>
      </c>
      <c r="L68" s="664">
        <f>'3A 2025-2026 REPORTE CALIFICACI'!AU15</f>
        <v>0</v>
      </c>
      <c r="M68" s="664">
        <f>'3A 2025-2026 REPORTE CALIFICACI'!AV15</f>
        <v>0</v>
      </c>
      <c r="N68" s="664">
        <f>'3A 2025-2026 REPORTE CALIFICACI'!AW15</f>
        <v>0</v>
      </c>
      <c r="O68" s="664">
        <f>'3A 2025-2026 REPORTE CALIFICACI'!AX15</f>
        <v>0</v>
      </c>
      <c r="P68" s="664">
        <f>'3A 2025-2026 REPORTE CALIFICACI'!AY15</f>
        <v>0</v>
      </c>
      <c r="Q68" s="664">
        <f>'3A 2025-2026 REPORTE CALIFICACI'!AZ15</f>
        <v>0</v>
      </c>
      <c r="R68" s="664">
        <f>'3A 2025-2026 REPORTE CALIFICACI'!BA15</f>
        <v>0</v>
      </c>
      <c r="S68" s="664">
        <f>'3A 2025-2026 REPORTE CALIFICACI'!BB15</f>
        <v>0</v>
      </c>
      <c r="T68" s="664"/>
      <c r="U68" s="664"/>
      <c r="V68" s="664"/>
      <c r="W68" s="664"/>
      <c r="X68" s="664"/>
      <c r="Y68" s="664"/>
      <c r="Z68" s="664"/>
      <c r="AA68" s="664"/>
      <c r="AB68" s="664"/>
      <c r="AC68" s="664"/>
      <c r="AD68" s="664"/>
      <c r="AE68" s="664"/>
      <c r="AF68" s="664"/>
      <c r="AG68" s="664"/>
      <c r="AH68" s="664"/>
      <c r="AI68" s="664"/>
      <c r="AJ68" s="664"/>
      <c r="AK68" s="664"/>
      <c r="AL68" s="666"/>
      <c r="AM68" s="667"/>
      <c r="AN68" s="661"/>
      <c r="AO68" s="47"/>
      <c r="AP68" s="663" t="s">
        <v>1015</v>
      </c>
      <c r="AQ68" s="664">
        <f>'3A 2025-2026 REPORTE CALIFICACI'!AM16</f>
        <v>0</v>
      </c>
      <c r="AR68" s="664">
        <f>'3A 2025-2026 REPORTE CALIFICACI'!AN16</f>
        <v>0</v>
      </c>
      <c r="AS68" s="664">
        <f>'3A 2025-2026 REPORTE CALIFICACI'!AO16</f>
        <v>0</v>
      </c>
      <c r="AT68" s="664">
        <f>'3A 2025-2026 REPORTE CALIFICACI'!AP16</f>
        <v>0</v>
      </c>
      <c r="AU68" s="664">
        <f>'3A 2025-2026 REPORTE CALIFICACI'!AQ16</f>
        <v>0</v>
      </c>
      <c r="AV68" s="664">
        <f>'3A 2025-2026 REPORTE CALIFICACI'!AR16</f>
        <v>0</v>
      </c>
      <c r="AW68" s="664">
        <f>'3A 2025-2026 REPORTE CALIFICACI'!AS16</f>
        <v>0</v>
      </c>
      <c r="AX68" s="664">
        <f>'3A 2025-2026 REPORTE CALIFICACI'!AT16</f>
        <v>0</v>
      </c>
      <c r="AY68" s="664">
        <f>'3A 2025-2026 REPORTE CALIFICACI'!AU16</f>
        <v>0</v>
      </c>
      <c r="AZ68" s="664">
        <f>'3A 2025-2026 REPORTE CALIFICACI'!AV16</f>
        <v>0</v>
      </c>
      <c r="BA68" s="664">
        <f>'3A 2025-2026 REPORTE CALIFICACI'!AW16</f>
        <v>0</v>
      </c>
      <c r="BB68" s="664">
        <f>'3A 2025-2026 REPORTE CALIFICACI'!AX16</f>
        <v>0</v>
      </c>
      <c r="BC68" s="664">
        <f>'3A 2025-2026 REPORTE CALIFICACI'!AY16</f>
        <v>0</v>
      </c>
      <c r="BD68" s="664">
        <f>'3A 2025-2026 REPORTE CALIFICACI'!AZ16</f>
        <v>0</v>
      </c>
      <c r="BE68" s="664">
        <f>'3A 2025-2026 REPORTE CALIFICACI'!BA16</f>
        <v>0</v>
      </c>
      <c r="BF68" s="664">
        <f>'3A 2025-2026 REPORTE CALIFICACI'!BB16</f>
        <v>0</v>
      </c>
      <c r="BG68" s="664"/>
      <c r="BH68" s="664"/>
      <c r="BI68" s="664"/>
      <c r="BJ68" s="664"/>
      <c r="BK68" s="664"/>
      <c r="BL68" s="664"/>
      <c r="BM68" s="664"/>
      <c r="BN68" s="664"/>
      <c r="BO68" s="664"/>
      <c r="BP68" s="664"/>
      <c r="BQ68" s="664"/>
      <c r="BR68" s="664"/>
      <c r="BS68" s="664"/>
      <c r="BT68" s="664"/>
      <c r="BU68" s="664"/>
      <c r="BV68" s="664"/>
      <c r="BW68" s="664"/>
      <c r="BX68" s="664"/>
      <c r="BY68" s="666"/>
      <c r="BZ68" s="667"/>
      <c r="CA68" s="661"/>
      <c r="CB68" s="47"/>
      <c r="CC68" s="663" t="s">
        <v>1015</v>
      </c>
      <c r="CD68" s="664">
        <f>'3A 2025-2026 REPORTE CALIFICACI'!AM17</f>
        <v>0</v>
      </c>
      <c r="CE68" s="664">
        <f>'3A 2025-2026 REPORTE CALIFICACI'!AN17</f>
        <v>0</v>
      </c>
      <c r="CF68" s="664">
        <f>'3A 2025-2026 REPORTE CALIFICACI'!AO17</f>
        <v>0</v>
      </c>
      <c r="CG68" s="664">
        <f>'3A 2025-2026 REPORTE CALIFICACI'!AP17</f>
        <v>0</v>
      </c>
      <c r="CH68" s="664">
        <f>'3A 2025-2026 REPORTE CALIFICACI'!AQ17</f>
        <v>0</v>
      </c>
      <c r="CI68" s="664">
        <f>'3A 2025-2026 REPORTE CALIFICACI'!AR17</f>
        <v>0</v>
      </c>
      <c r="CJ68" s="664">
        <f>'3A 2025-2026 REPORTE CALIFICACI'!AS17</f>
        <v>0</v>
      </c>
      <c r="CK68" s="664">
        <f>'3A 2025-2026 REPORTE CALIFICACI'!AT17</f>
        <v>0</v>
      </c>
      <c r="CL68" s="664">
        <f>'3A 2025-2026 REPORTE CALIFICACI'!AU17</f>
        <v>0</v>
      </c>
      <c r="CM68" s="664">
        <f>'3A 2025-2026 REPORTE CALIFICACI'!AV17</f>
        <v>0</v>
      </c>
      <c r="CN68" s="664">
        <f>'3A 2025-2026 REPORTE CALIFICACI'!AW17</f>
        <v>0</v>
      </c>
      <c r="CO68" s="664">
        <f>'3A 2025-2026 REPORTE CALIFICACI'!AX17</f>
        <v>0</v>
      </c>
      <c r="CP68" s="664">
        <f>'3A 2025-2026 REPORTE CALIFICACI'!AY17</f>
        <v>0</v>
      </c>
      <c r="CQ68" s="664">
        <f>'3A 2025-2026 REPORTE CALIFICACI'!AZ17</f>
        <v>0</v>
      </c>
      <c r="CR68" s="664">
        <f>'3A 2025-2026 REPORTE CALIFICACI'!BA17</f>
        <v>0</v>
      </c>
      <c r="CS68" s="664">
        <f>'3A 2025-2026 REPORTE CALIFICACI'!BB17</f>
        <v>0</v>
      </c>
      <c r="CT68" s="664"/>
      <c r="CU68" s="664"/>
      <c r="CV68" s="664"/>
      <c r="CW68" s="664"/>
      <c r="CX68" s="664"/>
      <c r="CY68" s="664"/>
      <c r="CZ68" s="664"/>
      <c r="DA68" s="664"/>
      <c r="DB68" s="664"/>
      <c r="DC68" s="664"/>
      <c r="DD68" s="664"/>
      <c r="DE68" s="664"/>
      <c r="DF68" s="664"/>
      <c r="DG68" s="664"/>
      <c r="DH68" s="664"/>
      <c r="DI68" s="664"/>
      <c r="DJ68" s="664"/>
      <c r="DK68" s="664"/>
      <c r="DL68" s="666"/>
      <c r="DM68" s="667"/>
      <c r="DN68" s="661"/>
      <c r="DO68" s="47"/>
      <c r="DP68" s="663" t="s">
        <v>1015</v>
      </c>
      <c r="DQ68" s="664">
        <f>'3A 2025-2026 REPORTE CALIFICACI'!AM18</f>
        <v>0</v>
      </c>
      <c r="DR68" s="664">
        <f>'3A 2025-2026 REPORTE CALIFICACI'!AN18</f>
        <v>0</v>
      </c>
      <c r="DS68" s="664">
        <f>'3A 2025-2026 REPORTE CALIFICACI'!AO18</f>
        <v>0</v>
      </c>
      <c r="DT68" s="664">
        <f>'3A 2025-2026 REPORTE CALIFICACI'!AP18</f>
        <v>0</v>
      </c>
      <c r="DU68" s="664">
        <f>'3A 2025-2026 REPORTE CALIFICACI'!AQ18</f>
        <v>0</v>
      </c>
      <c r="DV68" s="664">
        <f>'3A 2025-2026 REPORTE CALIFICACI'!AR18</f>
        <v>0</v>
      </c>
      <c r="DW68" s="664">
        <f>'3A 2025-2026 REPORTE CALIFICACI'!AS18</f>
        <v>0</v>
      </c>
      <c r="DX68" s="664">
        <f>'3A 2025-2026 REPORTE CALIFICACI'!AT18</f>
        <v>0</v>
      </c>
      <c r="DY68" s="664">
        <f>'3A 2025-2026 REPORTE CALIFICACI'!AU18</f>
        <v>0</v>
      </c>
      <c r="DZ68" s="664">
        <f>'3A 2025-2026 REPORTE CALIFICACI'!AV18</f>
        <v>0</v>
      </c>
      <c r="EA68" s="664">
        <f>'3A 2025-2026 REPORTE CALIFICACI'!AW18</f>
        <v>0</v>
      </c>
      <c r="EB68" s="664">
        <f>'3A 2025-2026 REPORTE CALIFICACI'!AX18</f>
        <v>0</v>
      </c>
      <c r="EC68" s="664">
        <f>'3A 2025-2026 REPORTE CALIFICACI'!AY18</f>
        <v>0</v>
      </c>
      <c r="ED68" s="664">
        <f>'3A 2025-2026 REPORTE CALIFICACI'!AZ18</f>
        <v>0</v>
      </c>
      <c r="EE68" s="664">
        <f>'3A 2025-2026 REPORTE CALIFICACI'!BA18</f>
        <v>0</v>
      </c>
      <c r="EF68" s="664">
        <f>'3A 2025-2026 REPORTE CALIFICACI'!BB18</f>
        <v>0</v>
      </c>
      <c r="EG68" s="664"/>
      <c r="EH68" s="664"/>
      <c r="EI68" s="664"/>
      <c r="EJ68" s="664"/>
      <c r="EK68" s="664"/>
      <c r="EL68" s="664"/>
      <c r="EM68" s="664"/>
      <c r="EN68" s="664"/>
      <c r="EO68" s="664"/>
      <c r="EP68" s="664"/>
      <c r="EQ68" s="664"/>
      <c r="ER68" s="664"/>
      <c r="ES68" s="664"/>
      <c r="ET68" s="664"/>
      <c r="EU68" s="664"/>
      <c r="EV68" s="664"/>
      <c r="EW68" s="664"/>
      <c r="EX68" s="664"/>
      <c r="EY68" s="666"/>
    </row>
    <row r="69" ht="78.0" customHeight="1">
      <c r="A69" s="661"/>
      <c r="B69" s="47"/>
      <c r="C69" s="663" t="s">
        <v>1016</v>
      </c>
      <c r="D69" s="664">
        <f>'3A 2025-2026 REPORTE CALIFICACI'!BU15</f>
        <v>90</v>
      </c>
      <c r="E69" s="664">
        <f>'3A 2025-2026 REPORTE CALIFICACI'!BV15</f>
        <v>0</v>
      </c>
      <c r="F69" s="664">
        <f>'3A 2025-2026 REPORTE CALIFICACI'!BW15</f>
        <v>0</v>
      </c>
      <c r="G69" s="664">
        <f>'3A 2025-2026 REPORTE CALIFICACI'!BX15</f>
        <v>0</v>
      </c>
      <c r="H69" s="664">
        <f>'3A 2025-2026 REPORTE CALIFICACI'!BY15</f>
        <v>91</v>
      </c>
      <c r="I69" s="664">
        <f>'3A 2025-2026 REPORTE CALIFICACI'!BZ15</f>
        <v>0</v>
      </c>
      <c r="J69" s="664">
        <f>'3A 2025-2026 REPORTE CALIFICACI'!CA15</f>
        <v>0</v>
      </c>
      <c r="K69" s="664">
        <f>'3A 2025-2026 REPORTE CALIFICACI'!CB15</f>
        <v>0</v>
      </c>
      <c r="L69" s="664">
        <f>'3A 2025-2026 REPORTE CALIFICACI'!CC15</f>
        <v>95</v>
      </c>
      <c r="M69" s="664">
        <f>'3A 2025-2026 REPORTE CALIFICACI'!CD15</f>
        <v>0</v>
      </c>
      <c r="N69" s="664">
        <f>'3A 2025-2026 REPORTE CALIFICACI'!CE15</f>
        <v>0</v>
      </c>
      <c r="O69" s="664">
        <f>'3A 2025-2026 REPORTE CALIFICACI'!CF15</f>
        <v>0</v>
      </c>
      <c r="P69" s="664">
        <f>'3A 2025-2026 REPORTE CALIFICACI'!CG15</f>
        <v>93</v>
      </c>
      <c r="Q69" s="664">
        <f>'3A 2025-2026 REPORTE CALIFICACI'!CH15</f>
        <v>0</v>
      </c>
      <c r="R69" s="664">
        <f>'3A 2025-2026 REPORTE CALIFICACI'!CI15</f>
        <v>0</v>
      </c>
      <c r="S69" s="664">
        <f>'3A 2025-2026 REPORTE CALIFICACI'!CJ15</f>
        <v>0</v>
      </c>
      <c r="T69" s="664"/>
      <c r="U69" s="664"/>
      <c r="V69" s="664"/>
      <c r="W69" s="664"/>
      <c r="X69" s="664"/>
      <c r="Y69" s="664"/>
      <c r="Z69" s="664"/>
      <c r="AA69" s="664"/>
      <c r="AB69" s="664"/>
      <c r="AC69" s="664"/>
      <c r="AD69" s="664"/>
      <c r="AE69" s="664"/>
      <c r="AF69" s="664"/>
      <c r="AG69" s="664"/>
      <c r="AH69" s="664"/>
      <c r="AI69" s="664"/>
      <c r="AJ69" s="664"/>
      <c r="AK69" s="664"/>
      <c r="AL69" s="666"/>
      <c r="AM69" s="667"/>
      <c r="AN69" s="661"/>
      <c r="AO69" s="47"/>
      <c r="AP69" s="663" t="s">
        <v>1016</v>
      </c>
      <c r="AQ69" s="664">
        <f>'3A 2025-2026 REPORTE CALIFICACI'!BU16</f>
        <v>86</v>
      </c>
      <c r="AR69" s="664">
        <f>'3A 2025-2026 REPORTE CALIFICACI'!BV16</f>
        <v>80</v>
      </c>
      <c r="AS69" s="664">
        <f>'3A 2025-2026 REPORTE CALIFICACI'!BW16</f>
        <v>80</v>
      </c>
      <c r="AT69" s="664">
        <f>'3A 2025-2026 REPORTE CALIFICACI'!BX16</f>
        <v>0</v>
      </c>
      <c r="AU69" s="664">
        <f>'3A 2025-2026 REPORTE CALIFICACI'!BY16</f>
        <v>88</v>
      </c>
      <c r="AV69" s="664">
        <f>'3A 2025-2026 REPORTE CALIFICACI'!BZ16</f>
        <v>81</v>
      </c>
      <c r="AW69" s="664">
        <f>'3A 2025-2026 REPORTE CALIFICACI'!CA16</f>
        <v>80</v>
      </c>
      <c r="AX69" s="664">
        <f>'3A 2025-2026 REPORTE CALIFICACI'!CB16</f>
        <v>0</v>
      </c>
      <c r="AY69" s="664">
        <f>'3A 2025-2026 REPORTE CALIFICACI'!CC16</f>
        <v>94</v>
      </c>
      <c r="AZ69" s="664">
        <f>'3A 2025-2026 REPORTE CALIFICACI'!CD16</f>
        <v>86</v>
      </c>
      <c r="BA69" s="664">
        <f>'3A 2025-2026 REPORTE CALIFICACI'!CE16</f>
        <v>84</v>
      </c>
      <c r="BB69" s="664">
        <f>'3A 2025-2026 REPORTE CALIFICACI'!CF16</f>
        <v>0</v>
      </c>
      <c r="BC69" s="664">
        <f>'3A 2025-2026 REPORTE CALIFICACI'!CG16</f>
        <v>88</v>
      </c>
      <c r="BD69" s="664">
        <f>'3A 2025-2026 REPORTE CALIFICACI'!CH16</f>
        <v>84</v>
      </c>
      <c r="BE69" s="664">
        <f>'3A 2025-2026 REPORTE CALIFICACI'!CI16</f>
        <v>81</v>
      </c>
      <c r="BF69" s="664">
        <f>'3A 2025-2026 REPORTE CALIFICACI'!CJ16</f>
        <v>0</v>
      </c>
      <c r="BG69" s="664"/>
      <c r="BH69" s="664"/>
      <c r="BI69" s="664"/>
      <c r="BJ69" s="664"/>
      <c r="BK69" s="664"/>
      <c r="BL69" s="664"/>
      <c r="BM69" s="664"/>
      <c r="BN69" s="664"/>
      <c r="BO69" s="664"/>
      <c r="BP69" s="664"/>
      <c r="BQ69" s="664"/>
      <c r="BR69" s="664"/>
      <c r="BS69" s="664"/>
      <c r="BT69" s="664"/>
      <c r="BU69" s="664"/>
      <c r="BV69" s="664"/>
      <c r="BW69" s="664"/>
      <c r="BX69" s="664"/>
      <c r="BY69" s="666"/>
      <c r="BZ69" s="667"/>
      <c r="CA69" s="661"/>
      <c r="CB69" s="47"/>
      <c r="CC69" s="663" t="s">
        <v>1016</v>
      </c>
      <c r="CD69" s="664">
        <f>'3A 2025-2026 REPORTE CALIFICACI'!BU17</f>
        <v>71</v>
      </c>
      <c r="CE69" s="664">
        <f>'3A 2025-2026 REPORTE CALIFICACI'!BV17</f>
        <v>75</v>
      </c>
      <c r="CF69" s="664">
        <f>'3A 2025-2026 REPORTE CALIFICACI'!BW17</f>
        <v>76</v>
      </c>
      <c r="CG69" s="664">
        <f>'3A 2025-2026 REPORTE CALIFICACI'!BX17</f>
        <v>0</v>
      </c>
      <c r="CH69" s="664">
        <f>'3A 2025-2026 REPORTE CALIFICACI'!BY17</f>
        <v>73</v>
      </c>
      <c r="CI69" s="664">
        <f>'3A 2025-2026 REPORTE CALIFICACI'!BZ17</f>
        <v>75</v>
      </c>
      <c r="CJ69" s="664">
        <f>'3A 2025-2026 REPORTE CALIFICACI'!CA17</f>
        <v>77</v>
      </c>
      <c r="CK69" s="664">
        <f>'3A 2025-2026 REPORTE CALIFICACI'!CB17</f>
        <v>0</v>
      </c>
      <c r="CL69" s="664">
        <f>'3A 2025-2026 REPORTE CALIFICACI'!CC17</f>
        <v>73</v>
      </c>
      <c r="CM69" s="664">
        <f>'3A 2025-2026 REPORTE CALIFICACI'!CD17</f>
        <v>78</v>
      </c>
      <c r="CN69" s="664">
        <f>'3A 2025-2026 REPORTE CALIFICACI'!CE17</f>
        <v>75</v>
      </c>
      <c r="CO69" s="664">
        <f>'3A 2025-2026 REPORTE CALIFICACI'!CF17</f>
        <v>0</v>
      </c>
      <c r="CP69" s="664">
        <f>'3A 2025-2026 REPORTE CALIFICACI'!CG17</f>
        <v>75</v>
      </c>
      <c r="CQ69" s="664">
        <f>'3A 2025-2026 REPORTE CALIFICACI'!CH17</f>
        <v>78</v>
      </c>
      <c r="CR69" s="664">
        <f>'3A 2025-2026 REPORTE CALIFICACI'!CI17</f>
        <v>76</v>
      </c>
      <c r="CS69" s="664">
        <f>'3A 2025-2026 REPORTE CALIFICACI'!CJ17</f>
        <v>0</v>
      </c>
      <c r="CT69" s="664"/>
      <c r="CU69" s="664"/>
      <c r="CV69" s="664"/>
      <c r="CW69" s="664"/>
      <c r="CX69" s="664"/>
      <c r="CY69" s="664"/>
      <c r="CZ69" s="664"/>
      <c r="DA69" s="664"/>
      <c r="DB69" s="664"/>
      <c r="DC69" s="664"/>
      <c r="DD69" s="664"/>
      <c r="DE69" s="664"/>
      <c r="DF69" s="664"/>
      <c r="DG69" s="664"/>
      <c r="DH69" s="664"/>
      <c r="DI69" s="664"/>
      <c r="DJ69" s="664"/>
      <c r="DK69" s="664"/>
      <c r="DL69" s="666"/>
      <c r="DM69" s="667"/>
      <c r="DN69" s="661"/>
      <c r="DO69" s="47"/>
      <c r="DP69" s="663" t="s">
        <v>1016</v>
      </c>
      <c r="DQ69" s="664">
        <f>'3A 2025-2026 REPORTE CALIFICACI'!BU18</f>
        <v>74</v>
      </c>
      <c r="DR69" s="664">
        <f>'3A 2025-2026 REPORTE CALIFICACI'!BV18</f>
        <v>55</v>
      </c>
      <c r="DS69" s="664">
        <f>'3A 2025-2026 REPORTE CALIFICACI'!BW18</f>
        <v>40</v>
      </c>
      <c r="DT69" s="664">
        <f>'3A 2025-2026 REPORTE CALIFICACI'!BX18</f>
        <v>0</v>
      </c>
      <c r="DU69" s="664">
        <f>'3A 2025-2026 REPORTE CALIFICACI'!BY18</f>
        <v>72</v>
      </c>
      <c r="DV69" s="664">
        <f>'3A 2025-2026 REPORTE CALIFICACI'!BZ18</f>
        <v>40</v>
      </c>
      <c r="DW69" s="664">
        <f>'3A 2025-2026 REPORTE CALIFICACI'!CA18</f>
        <v>30</v>
      </c>
      <c r="DX69" s="664">
        <f>'3A 2025-2026 REPORTE CALIFICACI'!CB18</f>
        <v>0</v>
      </c>
      <c r="DY69" s="664">
        <f>'3A 2025-2026 REPORTE CALIFICACI'!CC18</f>
        <v>74</v>
      </c>
      <c r="DZ69" s="664">
        <f>'3A 2025-2026 REPORTE CALIFICACI'!CD18</f>
        <v>70</v>
      </c>
      <c r="EA69" s="664">
        <f>'3A 2025-2026 REPORTE CALIFICACI'!CE18</f>
        <v>35</v>
      </c>
      <c r="EB69" s="664">
        <f>'3A 2025-2026 REPORTE CALIFICACI'!CF18</f>
        <v>0</v>
      </c>
      <c r="EC69" s="664">
        <f>'3A 2025-2026 REPORTE CALIFICACI'!CG18</f>
        <v>70</v>
      </c>
      <c r="ED69" s="664">
        <f>'3A 2025-2026 REPORTE CALIFICACI'!CH18</f>
        <v>55</v>
      </c>
      <c r="EE69" s="664">
        <f>'3A 2025-2026 REPORTE CALIFICACI'!CI18</f>
        <v>30</v>
      </c>
      <c r="EF69" s="664">
        <f>'3A 2025-2026 REPORTE CALIFICACI'!CJ18</f>
        <v>0</v>
      </c>
      <c r="EG69" s="664"/>
      <c r="EH69" s="664"/>
      <c r="EI69" s="664"/>
      <c r="EJ69" s="664"/>
      <c r="EK69" s="664"/>
      <c r="EL69" s="664"/>
      <c r="EM69" s="664"/>
      <c r="EN69" s="664"/>
      <c r="EO69" s="664"/>
      <c r="EP69" s="664"/>
      <c r="EQ69" s="664"/>
      <c r="ER69" s="664"/>
      <c r="ES69" s="664"/>
      <c r="ET69" s="664"/>
      <c r="EU69" s="664"/>
      <c r="EV69" s="664"/>
      <c r="EW69" s="664"/>
      <c r="EX69" s="664"/>
      <c r="EY69" s="666"/>
    </row>
    <row r="70" ht="52.5" customHeight="1">
      <c r="A70" s="661"/>
      <c r="B70" s="47"/>
      <c r="C70" s="663" t="s">
        <v>1017</v>
      </c>
      <c r="D70" s="664">
        <f>'3A 2025-2026 REPORTE CALIFICACI'!DC15</f>
        <v>89</v>
      </c>
      <c r="E70" s="664">
        <f>'3A 2025-2026 REPORTE CALIFICACI'!DD15</f>
        <v>0</v>
      </c>
      <c r="F70" s="664">
        <f>'3A 2025-2026 REPORTE CALIFICACI'!DE15</f>
        <v>0</v>
      </c>
      <c r="G70" s="664">
        <f>'3A 2025-2026 REPORTE CALIFICACI'!DF15</f>
        <v>0</v>
      </c>
      <c r="H70" s="664">
        <f>'3A 2025-2026 REPORTE CALIFICACI'!DG15</f>
        <v>97</v>
      </c>
      <c r="I70" s="664">
        <f>'3A 2025-2026 REPORTE CALIFICACI'!DH15</f>
        <v>0</v>
      </c>
      <c r="J70" s="664">
        <f>'3A 2025-2026 REPORTE CALIFICACI'!DI15</f>
        <v>0</v>
      </c>
      <c r="K70" s="664">
        <f>'3A 2025-2026 REPORTE CALIFICACI'!DJ15</f>
        <v>0</v>
      </c>
      <c r="L70" s="664">
        <f>'3A 2025-2026 REPORTE CALIFICACI'!DK15</f>
        <v>90</v>
      </c>
      <c r="M70" s="664">
        <f>'3A 2025-2026 REPORTE CALIFICACI'!DL15</f>
        <v>0</v>
      </c>
      <c r="N70" s="664">
        <f>'3A 2025-2026 REPORTE CALIFICACI'!DM15</f>
        <v>0</v>
      </c>
      <c r="O70" s="664">
        <f>'3A 2025-2026 REPORTE CALIFICACI'!DN15</f>
        <v>0</v>
      </c>
      <c r="P70" s="664">
        <f>'3A 2025-2026 REPORTE CALIFICACI'!DO15</f>
        <v>95</v>
      </c>
      <c r="Q70" s="664">
        <f>'3A 2025-2026 REPORTE CALIFICACI'!DP15</f>
        <v>0</v>
      </c>
      <c r="R70" s="664">
        <f>'3A 2025-2026 REPORTE CALIFICACI'!DQ15</f>
        <v>0</v>
      </c>
      <c r="S70" s="664">
        <f>'3A 2025-2026 REPORTE CALIFICACI'!DR15</f>
        <v>0</v>
      </c>
      <c r="T70" s="664"/>
      <c r="U70" s="664"/>
      <c r="V70" s="664"/>
      <c r="W70" s="664"/>
      <c r="X70" s="664"/>
      <c r="Y70" s="664"/>
      <c r="Z70" s="664"/>
      <c r="AA70" s="664"/>
      <c r="AB70" s="664"/>
      <c r="AC70" s="664"/>
      <c r="AD70" s="664"/>
      <c r="AE70" s="664"/>
      <c r="AF70" s="664"/>
      <c r="AG70" s="664"/>
      <c r="AH70" s="664"/>
      <c r="AI70" s="664"/>
      <c r="AJ70" s="664"/>
      <c r="AK70" s="664"/>
      <c r="AL70" s="666"/>
      <c r="AM70" s="667"/>
      <c r="AN70" s="661"/>
      <c r="AO70" s="47"/>
      <c r="AP70" s="663" t="s">
        <v>1017</v>
      </c>
      <c r="AQ70" s="664">
        <f>'3A 2025-2026 REPORTE CALIFICACI'!DC16</f>
        <v>99</v>
      </c>
      <c r="AR70" s="664">
        <f>'3A 2025-2026 REPORTE CALIFICACI'!DD16</f>
        <v>80</v>
      </c>
      <c r="AS70" s="664">
        <f>'3A 2025-2026 REPORTE CALIFICACI'!DE16</f>
        <v>88</v>
      </c>
      <c r="AT70" s="664">
        <f>'3A 2025-2026 REPORTE CALIFICACI'!DF16</f>
        <v>0</v>
      </c>
      <c r="AU70" s="664">
        <f>'3A 2025-2026 REPORTE CALIFICACI'!DG16</f>
        <v>95</v>
      </c>
      <c r="AV70" s="664">
        <f>'3A 2025-2026 REPORTE CALIFICACI'!DH16</f>
        <v>80</v>
      </c>
      <c r="AW70" s="664">
        <f>'3A 2025-2026 REPORTE CALIFICACI'!DI16</f>
        <v>87</v>
      </c>
      <c r="AX70" s="664">
        <f>'3A 2025-2026 REPORTE CALIFICACI'!DJ16</f>
        <v>0</v>
      </c>
      <c r="AY70" s="664">
        <f>'3A 2025-2026 REPORTE CALIFICACI'!DK16</f>
        <v>95</v>
      </c>
      <c r="AZ70" s="664">
        <f>'3A 2025-2026 REPORTE CALIFICACI'!DL16</f>
        <v>75</v>
      </c>
      <c r="BA70" s="664">
        <f>'3A 2025-2026 REPORTE CALIFICACI'!DM16</f>
        <v>95</v>
      </c>
      <c r="BB70" s="664">
        <f>'3A 2025-2026 REPORTE CALIFICACI'!DN16</f>
        <v>0</v>
      </c>
      <c r="BC70" s="664">
        <f>'3A 2025-2026 REPORTE CALIFICACI'!DO16</f>
        <v>97</v>
      </c>
      <c r="BD70" s="664">
        <f>'3A 2025-2026 REPORTE CALIFICACI'!DP16</f>
        <v>80</v>
      </c>
      <c r="BE70" s="664">
        <f>'3A 2025-2026 REPORTE CALIFICACI'!DQ16</f>
        <v>88</v>
      </c>
      <c r="BF70" s="664">
        <f>'3A 2025-2026 REPORTE CALIFICACI'!DR16</f>
        <v>0</v>
      </c>
      <c r="BG70" s="664"/>
      <c r="BH70" s="664"/>
      <c r="BI70" s="664"/>
      <c r="BJ70" s="664"/>
      <c r="BK70" s="664"/>
      <c r="BL70" s="664"/>
      <c r="BM70" s="664"/>
      <c r="BN70" s="664"/>
      <c r="BO70" s="664"/>
      <c r="BP70" s="664"/>
      <c r="BQ70" s="664"/>
      <c r="BR70" s="664"/>
      <c r="BS70" s="664"/>
      <c r="BT70" s="664"/>
      <c r="BU70" s="664"/>
      <c r="BV70" s="664"/>
      <c r="BW70" s="664"/>
      <c r="BX70" s="664"/>
      <c r="BY70" s="666"/>
      <c r="BZ70" s="667"/>
      <c r="CA70" s="661"/>
      <c r="CB70" s="47"/>
      <c r="CC70" s="663" t="s">
        <v>1017</v>
      </c>
      <c r="CD70" s="664">
        <f>'3A 2025-2026 REPORTE CALIFICACI'!DC17</f>
        <v>62</v>
      </c>
      <c r="CE70" s="664">
        <f>'3A 2025-2026 REPORTE CALIFICACI'!DD17</f>
        <v>70</v>
      </c>
      <c r="CF70" s="664">
        <f>'3A 2025-2026 REPORTE CALIFICACI'!DE17</f>
        <v>70</v>
      </c>
      <c r="CG70" s="664">
        <f>'3A 2025-2026 REPORTE CALIFICACI'!DF17</f>
        <v>0</v>
      </c>
      <c r="CH70" s="664">
        <f>'3A 2025-2026 REPORTE CALIFICACI'!DG17</f>
        <v>60</v>
      </c>
      <c r="CI70" s="664">
        <f>'3A 2025-2026 REPORTE CALIFICACI'!DH17</f>
        <v>60</v>
      </c>
      <c r="CJ70" s="664">
        <f>'3A 2025-2026 REPORTE CALIFICACI'!DI17</f>
        <v>63</v>
      </c>
      <c r="CK70" s="664">
        <f>'3A 2025-2026 REPORTE CALIFICACI'!DJ17</f>
        <v>0</v>
      </c>
      <c r="CL70" s="664">
        <f>'3A 2025-2026 REPORTE CALIFICACI'!DK17</f>
        <v>70</v>
      </c>
      <c r="CM70" s="664">
        <f>'3A 2025-2026 REPORTE CALIFICACI'!DL17</f>
        <v>70</v>
      </c>
      <c r="CN70" s="664">
        <f>'3A 2025-2026 REPORTE CALIFICACI'!DM17</f>
        <v>60</v>
      </c>
      <c r="CO70" s="664">
        <f>'3A 2025-2026 REPORTE CALIFICACI'!DN17</f>
        <v>0</v>
      </c>
      <c r="CP70" s="664">
        <f>'3A 2025-2026 REPORTE CALIFICACI'!DO17</f>
        <v>70</v>
      </c>
      <c r="CQ70" s="664">
        <f>'3A 2025-2026 REPORTE CALIFICACI'!DP17</f>
        <v>71</v>
      </c>
      <c r="CR70" s="664">
        <f>'3A 2025-2026 REPORTE CALIFICACI'!DQ17</f>
        <v>70</v>
      </c>
      <c r="CS70" s="664">
        <f>'3A 2025-2026 REPORTE CALIFICACI'!DR17</f>
        <v>0</v>
      </c>
      <c r="CT70" s="664"/>
      <c r="CU70" s="664"/>
      <c r="CV70" s="664"/>
      <c r="CW70" s="664"/>
      <c r="CX70" s="664"/>
      <c r="CY70" s="664"/>
      <c r="CZ70" s="664"/>
      <c r="DA70" s="664"/>
      <c r="DB70" s="664"/>
      <c r="DC70" s="664"/>
      <c r="DD70" s="664"/>
      <c r="DE70" s="664"/>
      <c r="DF70" s="664"/>
      <c r="DG70" s="664"/>
      <c r="DH70" s="664"/>
      <c r="DI70" s="664"/>
      <c r="DJ70" s="664"/>
      <c r="DK70" s="664"/>
      <c r="DL70" s="666"/>
      <c r="DM70" s="667"/>
      <c r="DN70" s="661"/>
      <c r="DO70" s="47"/>
      <c r="DP70" s="663" t="s">
        <v>1017</v>
      </c>
      <c r="DQ70" s="664">
        <f>'3A 2025-2026 REPORTE CALIFICACI'!DC18</f>
        <v>60</v>
      </c>
      <c r="DR70" s="664">
        <f>'3A 2025-2026 REPORTE CALIFICACI'!DD18</f>
        <v>60</v>
      </c>
      <c r="DS70" s="664">
        <f>'3A 2025-2026 REPORTE CALIFICACI'!DE18</f>
        <v>50</v>
      </c>
      <c r="DT70" s="664">
        <f>'3A 2025-2026 REPORTE CALIFICACI'!DF18</f>
        <v>0</v>
      </c>
      <c r="DU70" s="664">
        <f>'3A 2025-2026 REPORTE CALIFICACI'!DG18</f>
        <v>60</v>
      </c>
      <c r="DV70" s="664">
        <f>'3A 2025-2026 REPORTE CALIFICACI'!DH18</f>
        <v>50</v>
      </c>
      <c r="DW70" s="664">
        <f>'3A 2025-2026 REPORTE CALIFICACI'!DI18</f>
        <v>40</v>
      </c>
      <c r="DX70" s="664">
        <f>'3A 2025-2026 REPORTE CALIFICACI'!DJ18</f>
        <v>0</v>
      </c>
      <c r="DY70" s="664">
        <f>'3A 2025-2026 REPORTE CALIFICACI'!DK18</f>
        <v>70</v>
      </c>
      <c r="DZ70" s="664">
        <f>'3A 2025-2026 REPORTE CALIFICACI'!DL18</f>
        <v>50</v>
      </c>
      <c r="EA70" s="664">
        <f>'3A 2025-2026 REPORTE CALIFICACI'!DM18</f>
        <v>60</v>
      </c>
      <c r="EB70" s="664">
        <f>'3A 2025-2026 REPORTE CALIFICACI'!DN18</f>
        <v>0</v>
      </c>
      <c r="EC70" s="664">
        <f>'3A 2025-2026 REPORTE CALIFICACI'!DO18</f>
        <v>70</v>
      </c>
      <c r="ED70" s="664">
        <f>'3A 2025-2026 REPORTE CALIFICACI'!DP18</f>
        <v>63</v>
      </c>
      <c r="EE70" s="664">
        <f>'3A 2025-2026 REPORTE CALIFICACI'!DQ18</f>
        <v>70</v>
      </c>
      <c r="EF70" s="664">
        <f>'3A 2025-2026 REPORTE CALIFICACI'!DR18</f>
        <v>0</v>
      </c>
      <c r="EG70" s="664"/>
      <c r="EH70" s="664"/>
      <c r="EI70" s="664"/>
      <c r="EJ70" s="664"/>
      <c r="EK70" s="664"/>
      <c r="EL70" s="664"/>
      <c r="EM70" s="664"/>
      <c r="EN70" s="664"/>
      <c r="EO70" s="664"/>
      <c r="EP70" s="664"/>
      <c r="EQ70" s="664"/>
      <c r="ER70" s="664"/>
      <c r="ES70" s="664"/>
      <c r="ET70" s="664"/>
      <c r="EU70" s="664"/>
      <c r="EV70" s="664"/>
      <c r="EW70" s="664"/>
      <c r="EX70" s="664"/>
      <c r="EY70" s="666"/>
    </row>
    <row r="71" ht="52.5" customHeight="1">
      <c r="A71" s="661"/>
      <c r="B71" s="47"/>
      <c r="C71" s="663" t="s">
        <v>1018</v>
      </c>
      <c r="D71" s="664">
        <f>'3A 2025-2026 REPORTE CALIFICACI'!EK15</f>
        <v>90</v>
      </c>
      <c r="E71" s="664">
        <f>'3A 2025-2026 REPORTE CALIFICACI'!EL15</f>
        <v>0</v>
      </c>
      <c r="F71" s="664">
        <f>'3A 2025-2026 REPORTE CALIFICACI'!EM15</f>
        <v>0</v>
      </c>
      <c r="G71" s="665">
        <f>'3A 2025-2026 REPORTE CALIFICACI'!EN15</f>
        <v>0</v>
      </c>
      <c r="H71" s="664">
        <f>'3A 2025-2026 REPORTE CALIFICACI'!EO15</f>
        <v>85</v>
      </c>
      <c r="I71" s="664">
        <f>'3A 2025-2026 REPORTE CALIFICACI'!EP15</f>
        <v>0</v>
      </c>
      <c r="J71" s="664">
        <f>'3A 2025-2026 REPORTE CALIFICACI'!EQ15</f>
        <v>0</v>
      </c>
      <c r="K71" s="664">
        <f>'3A 2025-2026 REPORTE CALIFICACI'!ER15</f>
        <v>0</v>
      </c>
      <c r="L71" s="664">
        <f>'3A 2025-2026 REPORTE CALIFICACI'!ES15</f>
        <v>98</v>
      </c>
      <c r="M71" s="665">
        <f>'3A 2025-2026 REPORTE CALIFICACI'!ET15</f>
        <v>0</v>
      </c>
      <c r="N71" s="665">
        <f>'3A 2025-2026 REPORTE CALIFICACI'!EU15</f>
        <v>0</v>
      </c>
      <c r="O71" s="664">
        <f>'3A 2025-2026 REPORTE CALIFICACI'!EV15</f>
        <v>0</v>
      </c>
      <c r="P71" s="665">
        <f>'3A 2025-2026 REPORTE CALIFICACI'!EW15</f>
        <v>98</v>
      </c>
      <c r="Q71" s="665">
        <f>'3A 2025-2026 REPORTE CALIFICACI'!EX15</f>
        <v>0</v>
      </c>
      <c r="R71" s="665">
        <f>'3A 2025-2026 REPORTE CALIFICACI'!EY15</f>
        <v>0</v>
      </c>
      <c r="S71" s="665">
        <f>'3A 2025-2026 REPORTE CALIFICACI'!EZ15</f>
        <v>0</v>
      </c>
      <c r="T71" s="664"/>
      <c r="U71" s="664"/>
      <c r="V71" s="664"/>
      <c r="W71" s="664"/>
      <c r="X71" s="664"/>
      <c r="Y71" s="664"/>
      <c r="Z71" s="664"/>
      <c r="AA71" s="664"/>
      <c r="AB71" s="664"/>
      <c r="AC71" s="664"/>
      <c r="AD71" s="664"/>
      <c r="AE71" s="664"/>
      <c r="AF71" s="664"/>
      <c r="AG71" s="664"/>
      <c r="AH71" s="664"/>
      <c r="AI71" s="664"/>
      <c r="AJ71" s="664"/>
      <c r="AK71" s="664"/>
      <c r="AL71" s="666"/>
      <c r="AM71" s="667"/>
      <c r="AN71" s="661"/>
      <c r="AO71" s="47"/>
      <c r="AP71" s="663" t="s">
        <v>1018</v>
      </c>
      <c r="AQ71" s="664">
        <f>'3A 2025-2026 REPORTE CALIFICACI'!EK16</f>
        <v>94</v>
      </c>
      <c r="AR71" s="664">
        <f>'3A 2025-2026 REPORTE CALIFICACI'!EL16</f>
        <v>86</v>
      </c>
      <c r="AS71" s="664">
        <f>'3A 2025-2026 REPORTE CALIFICACI'!EM16</f>
        <v>91</v>
      </c>
      <c r="AT71" s="665">
        <f>'3A 2025-2026 REPORTE CALIFICACI'!EN16</f>
        <v>0</v>
      </c>
      <c r="AU71" s="664">
        <f>'3A 2025-2026 REPORTE CALIFICACI'!EO16</f>
        <v>86</v>
      </c>
      <c r="AV71" s="664">
        <f>'3A 2025-2026 REPORTE CALIFICACI'!EP16</f>
        <v>85</v>
      </c>
      <c r="AW71" s="664">
        <f>'3A 2025-2026 REPORTE CALIFICACI'!EQ16</f>
        <v>90</v>
      </c>
      <c r="AX71" s="664">
        <f>'3A 2025-2026 REPORTE CALIFICACI'!ER16</f>
        <v>0</v>
      </c>
      <c r="AY71" s="664">
        <f>'3A 2025-2026 REPORTE CALIFICACI'!ES16</f>
        <v>98</v>
      </c>
      <c r="AZ71" s="665">
        <f>'3A 2025-2026 REPORTE CALIFICACI'!ET16</f>
        <v>94</v>
      </c>
      <c r="BA71" s="665">
        <f>'3A 2025-2026 REPORTE CALIFICACI'!EU16</f>
        <v>91</v>
      </c>
      <c r="BB71" s="664">
        <f>'3A 2025-2026 REPORTE CALIFICACI'!EV16</f>
        <v>0</v>
      </c>
      <c r="BC71" s="665">
        <f>'3A 2025-2026 REPORTE CALIFICACI'!EW16</f>
        <v>89</v>
      </c>
      <c r="BD71" s="665">
        <f>'3A 2025-2026 REPORTE CALIFICACI'!EX16</f>
        <v>90</v>
      </c>
      <c r="BE71" s="665">
        <f>'3A 2025-2026 REPORTE CALIFICACI'!EY16</f>
        <v>92</v>
      </c>
      <c r="BF71" s="665">
        <f>'3A 2025-2026 REPORTE CALIFICACI'!EZ16</f>
        <v>0</v>
      </c>
      <c r="BG71" s="664"/>
      <c r="BH71" s="664"/>
      <c r="BI71" s="664"/>
      <c r="BJ71" s="664"/>
      <c r="BK71" s="664"/>
      <c r="BL71" s="664"/>
      <c r="BM71" s="664"/>
      <c r="BN71" s="664"/>
      <c r="BO71" s="664"/>
      <c r="BP71" s="664"/>
      <c r="BQ71" s="664"/>
      <c r="BR71" s="664"/>
      <c r="BS71" s="664"/>
      <c r="BT71" s="664"/>
      <c r="BU71" s="664"/>
      <c r="BV71" s="664"/>
      <c r="BW71" s="664"/>
      <c r="BX71" s="664"/>
      <c r="BY71" s="666"/>
      <c r="BZ71" s="667"/>
      <c r="CA71" s="661"/>
      <c r="CB71" s="47"/>
      <c r="CC71" s="663" t="s">
        <v>1018</v>
      </c>
      <c r="CD71" s="664">
        <f>'3A 2025-2026 REPORTE CALIFICACI'!EK17</f>
        <v>76</v>
      </c>
      <c r="CE71" s="664">
        <f>'3A 2025-2026 REPORTE CALIFICACI'!EL17</f>
        <v>79</v>
      </c>
      <c r="CF71" s="664">
        <f>'3A 2025-2026 REPORTE CALIFICACI'!EM17</f>
        <v>65</v>
      </c>
      <c r="CG71" s="665">
        <f>'3A 2025-2026 REPORTE CALIFICACI'!EN17</f>
        <v>0</v>
      </c>
      <c r="CH71" s="664">
        <f>'3A 2025-2026 REPORTE CALIFICACI'!EO17</f>
        <v>72</v>
      </c>
      <c r="CI71" s="664">
        <f>'3A 2025-2026 REPORTE CALIFICACI'!EP17</f>
        <v>82</v>
      </c>
      <c r="CJ71" s="664">
        <f>'3A 2025-2026 REPORTE CALIFICACI'!EQ17</f>
        <v>81</v>
      </c>
      <c r="CK71" s="664">
        <f>'3A 2025-2026 REPORTE CALIFICACI'!ER17</f>
        <v>0</v>
      </c>
      <c r="CL71" s="664">
        <f>'3A 2025-2026 REPORTE CALIFICACI'!ES17</f>
        <v>90</v>
      </c>
      <c r="CM71" s="665">
        <f>'3A 2025-2026 REPORTE CALIFICACI'!ET17</f>
        <v>70</v>
      </c>
      <c r="CN71" s="665">
        <f>'3A 2025-2026 REPORTE CALIFICACI'!EU17</f>
        <v>74</v>
      </c>
      <c r="CO71" s="664">
        <f>'3A 2025-2026 REPORTE CALIFICACI'!EV17</f>
        <v>0</v>
      </c>
      <c r="CP71" s="665">
        <f>'3A 2025-2026 REPORTE CALIFICACI'!EW17</f>
        <v>93</v>
      </c>
      <c r="CQ71" s="665">
        <f>'3A 2025-2026 REPORTE CALIFICACI'!EX17</f>
        <v>88</v>
      </c>
      <c r="CR71" s="665">
        <f>'3A 2025-2026 REPORTE CALIFICACI'!EY17</f>
        <v>71</v>
      </c>
      <c r="CS71" s="665">
        <f>'3A 2025-2026 REPORTE CALIFICACI'!EZ17</f>
        <v>0</v>
      </c>
      <c r="CT71" s="664"/>
      <c r="CU71" s="664"/>
      <c r="CV71" s="664"/>
      <c r="CW71" s="664"/>
      <c r="CX71" s="664"/>
      <c r="CY71" s="664"/>
      <c r="CZ71" s="664"/>
      <c r="DA71" s="664"/>
      <c r="DB71" s="664"/>
      <c r="DC71" s="664"/>
      <c r="DD71" s="664"/>
      <c r="DE71" s="664"/>
      <c r="DF71" s="664"/>
      <c r="DG71" s="664"/>
      <c r="DH71" s="664"/>
      <c r="DI71" s="664"/>
      <c r="DJ71" s="664"/>
      <c r="DK71" s="664"/>
      <c r="DL71" s="666"/>
      <c r="DM71" s="667"/>
      <c r="DN71" s="661"/>
      <c r="DO71" s="47"/>
      <c r="DP71" s="663" t="s">
        <v>1018</v>
      </c>
      <c r="DQ71" s="664">
        <f>'3A 2025-2026 REPORTE CALIFICACI'!EK18</f>
        <v>77</v>
      </c>
      <c r="DR71" s="664">
        <f>'3A 2025-2026 REPORTE CALIFICACI'!EL18</f>
        <v>58</v>
      </c>
      <c r="DS71" s="664">
        <f>'3A 2025-2026 REPORTE CALIFICACI'!EM18</f>
        <v>43</v>
      </c>
      <c r="DT71" s="665">
        <f>'3A 2025-2026 REPORTE CALIFICACI'!EN18</f>
        <v>0</v>
      </c>
      <c r="DU71" s="664">
        <f>'3A 2025-2026 REPORTE CALIFICACI'!EO18</f>
        <v>81</v>
      </c>
      <c r="DV71" s="664">
        <f>'3A 2025-2026 REPORTE CALIFICACI'!EP18</f>
        <v>61</v>
      </c>
      <c r="DW71" s="664">
        <f>'3A 2025-2026 REPORTE CALIFICACI'!EQ18</f>
        <v>40</v>
      </c>
      <c r="DX71" s="664">
        <f>'3A 2025-2026 REPORTE CALIFICACI'!ER18</f>
        <v>0</v>
      </c>
      <c r="DY71" s="664">
        <f>'3A 2025-2026 REPORTE CALIFICACI'!ES18</f>
        <v>87</v>
      </c>
      <c r="DZ71" s="665">
        <f>'3A 2025-2026 REPORTE CALIFICACI'!ET18</f>
        <v>63</v>
      </c>
      <c r="EA71" s="665">
        <f>'3A 2025-2026 REPORTE CALIFICACI'!EU18</f>
        <v>51</v>
      </c>
      <c r="EB71" s="664">
        <f>'3A 2025-2026 REPORTE CALIFICACI'!EV18</f>
        <v>0</v>
      </c>
      <c r="EC71" s="665">
        <f>'3A 2025-2026 REPORTE CALIFICACI'!EW18</f>
        <v>84</v>
      </c>
      <c r="ED71" s="665">
        <f>'3A 2025-2026 REPORTE CALIFICACI'!EX18</f>
        <v>60</v>
      </c>
      <c r="EE71" s="665">
        <f>'3A 2025-2026 REPORTE CALIFICACI'!EY18</f>
        <v>43</v>
      </c>
      <c r="EF71" s="665">
        <f>'3A 2025-2026 REPORTE CALIFICACI'!EZ18</f>
        <v>0</v>
      </c>
      <c r="EG71" s="664"/>
      <c r="EH71" s="664"/>
      <c r="EI71" s="664"/>
      <c r="EJ71" s="664"/>
      <c r="EK71" s="664"/>
      <c r="EL71" s="664"/>
      <c r="EM71" s="664"/>
      <c r="EN71" s="664"/>
      <c r="EO71" s="664"/>
      <c r="EP71" s="664"/>
      <c r="EQ71" s="664"/>
      <c r="ER71" s="664"/>
      <c r="ES71" s="664"/>
      <c r="ET71" s="664"/>
      <c r="EU71" s="664"/>
      <c r="EV71" s="664"/>
      <c r="EW71" s="664"/>
      <c r="EX71" s="664"/>
      <c r="EY71" s="666"/>
    </row>
    <row r="72" ht="52.5" customHeight="1">
      <c r="A72" s="661"/>
      <c r="B72" s="47"/>
      <c r="C72" s="663" t="s">
        <v>1019</v>
      </c>
      <c r="D72" s="664">
        <f>'3A 2025-2026 REPORTE CALIFICACI'!FS15</f>
        <v>77</v>
      </c>
      <c r="E72" s="664">
        <f>'3A 2025-2026 REPORTE CALIFICACI'!FT15</f>
        <v>0</v>
      </c>
      <c r="F72" s="664">
        <f>'3A 2025-2026 REPORTE CALIFICACI'!FU15</f>
        <v>0</v>
      </c>
      <c r="G72" s="664">
        <f>'3A 2025-2026 REPORTE CALIFICACI'!FV15</f>
        <v>0</v>
      </c>
      <c r="H72" s="664">
        <f>'3A 2025-2026 REPORTE CALIFICACI'!FW15</f>
        <v>85</v>
      </c>
      <c r="I72" s="664">
        <f>'3A 2025-2026 REPORTE CALIFICACI'!FX15</f>
        <v>0</v>
      </c>
      <c r="J72" s="664">
        <f>'3A 2025-2026 REPORTE CALIFICACI'!FY15</f>
        <v>0</v>
      </c>
      <c r="K72" s="664">
        <f>'3A 2025-2026 REPORTE CALIFICACI'!FZ15</f>
        <v>0</v>
      </c>
      <c r="L72" s="664">
        <f>'3A 2025-2026 REPORTE CALIFICACI'!GA15</f>
        <v>87</v>
      </c>
      <c r="M72" s="664">
        <f>'3A 2025-2026 REPORTE CALIFICACI'!GB15</f>
        <v>0</v>
      </c>
      <c r="N72" s="664">
        <f>'3A 2025-2026 REPORTE CALIFICACI'!GC15</f>
        <v>0</v>
      </c>
      <c r="O72" s="664">
        <f>'3A 2025-2026 REPORTE CALIFICACI'!GD15</f>
        <v>0</v>
      </c>
      <c r="P72" s="664">
        <f>'3A 2025-2026 REPORTE CALIFICACI'!GE15</f>
        <v>82</v>
      </c>
      <c r="Q72" s="664">
        <f>'3A 2025-2026 REPORTE CALIFICACI'!GF15</f>
        <v>0</v>
      </c>
      <c r="R72" s="664">
        <f>'3A 2025-2026 REPORTE CALIFICACI'!GG15</f>
        <v>0</v>
      </c>
      <c r="S72" s="664">
        <f>'3A 2025-2026 REPORTE CALIFICACI'!GH15</f>
        <v>0</v>
      </c>
      <c r="T72" s="664"/>
      <c r="U72" s="664"/>
      <c r="V72" s="664"/>
      <c r="W72" s="664"/>
      <c r="X72" s="664"/>
      <c r="Y72" s="664"/>
      <c r="Z72" s="664"/>
      <c r="AA72" s="664"/>
      <c r="AB72" s="664"/>
      <c r="AC72" s="664"/>
      <c r="AD72" s="664"/>
      <c r="AE72" s="664"/>
      <c r="AF72" s="664"/>
      <c r="AG72" s="664"/>
      <c r="AH72" s="664"/>
      <c r="AI72" s="664"/>
      <c r="AJ72" s="664"/>
      <c r="AK72" s="664"/>
      <c r="AL72" s="666"/>
      <c r="AM72" s="667"/>
      <c r="AN72" s="661"/>
      <c r="AO72" s="47"/>
      <c r="AP72" s="663" t="s">
        <v>1019</v>
      </c>
      <c r="AQ72" s="664">
        <f>'3A 2025-2026 REPORTE CALIFICACI'!FS16</f>
        <v>100</v>
      </c>
      <c r="AR72" s="664">
        <f>'3A 2025-2026 REPORTE CALIFICACI'!FT16</f>
        <v>95</v>
      </c>
      <c r="AS72" s="664">
        <f>'3A 2025-2026 REPORTE CALIFICACI'!FU16</f>
        <v>92</v>
      </c>
      <c r="AT72" s="664">
        <f>'3A 2025-2026 REPORTE CALIFICACI'!FV16</f>
        <v>0</v>
      </c>
      <c r="AU72" s="664">
        <f>'3A 2025-2026 REPORTE CALIFICACI'!FW16</f>
        <v>100</v>
      </c>
      <c r="AV72" s="664">
        <f>'3A 2025-2026 REPORTE CALIFICACI'!FX16</f>
        <v>97</v>
      </c>
      <c r="AW72" s="664">
        <f>'3A 2025-2026 REPORTE CALIFICACI'!FY16</f>
        <v>95</v>
      </c>
      <c r="AX72" s="664">
        <f>'3A 2025-2026 REPORTE CALIFICACI'!FZ16</f>
        <v>0</v>
      </c>
      <c r="AY72" s="664">
        <f>'3A 2025-2026 REPORTE CALIFICACI'!GA16</f>
        <v>98</v>
      </c>
      <c r="AZ72" s="664">
        <f>'3A 2025-2026 REPORTE CALIFICACI'!GB16</f>
        <v>90</v>
      </c>
      <c r="BA72" s="664">
        <f>'3A 2025-2026 REPORTE CALIFICACI'!GC16</f>
        <v>92</v>
      </c>
      <c r="BB72" s="664">
        <f>'3A 2025-2026 REPORTE CALIFICACI'!GD16</f>
        <v>0</v>
      </c>
      <c r="BC72" s="664">
        <f>'3A 2025-2026 REPORTE CALIFICACI'!GE16</f>
        <v>100</v>
      </c>
      <c r="BD72" s="664">
        <f>'3A 2025-2026 REPORTE CALIFICACI'!GF16</f>
        <v>95</v>
      </c>
      <c r="BE72" s="664">
        <f>'3A 2025-2026 REPORTE CALIFICACI'!GG16</f>
        <v>90</v>
      </c>
      <c r="BF72" s="664">
        <f>'3A 2025-2026 REPORTE CALIFICACI'!GH16</f>
        <v>0</v>
      </c>
      <c r="BG72" s="664"/>
      <c r="BH72" s="664"/>
      <c r="BI72" s="664"/>
      <c r="BJ72" s="664"/>
      <c r="BK72" s="664"/>
      <c r="BL72" s="664"/>
      <c r="BM72" s="664"/>
      <c r="BN72" s="664"/>
      <c r="BO72" s="664"/>
      <c r="BP72" s="664"/>
      <c r="BQ72" s="664"/>
      <c r="BR72" s="664"/>
      <c r="BS72" s="664"/>
      <c r="BT72" s="664"/>
      <c r="BU72" s="664"/>
      <c r="BV72" s="664"/>
      <c r="BW72" s="664"/>
      <c r="BX72" s="664"/>
      <c r="BY72" s="666"/>
      <c r="BZ72" s="667"/>
      <c r="CA72" s="661"/>
      <c r="CB72" s="47"/>
      <c r="CC72" s="663" t="s">
        <v>1019</v>
      </c>
      <c r="CD72" s="664">
        <f>'3A 2025-2026 REPORTE CALIFICACI'!FS17</f>
        <v>79</v>
      </c>
      <c r="CE72" s="664">
        <f>'3A 2025-2026 REPORTE CALIFICACI'!FT17</f>
        <v>80</v>
      </c>
      <c r="CF72" s="664">
        <f>'3A 2025-2026 REPORTE CALIFICACI'!FU17</f>
        <v>75</v>
      </c>
      <c r="CG72" s="664">
        <f>'3A 2025-2026 REPORTE CALIFICACI'!FV17</f>
        <v>0</v>
      </c>
      <c r="CH72" s="664">
        <f>'3A 2025-2026 REPORTE CALIFICACI'!FW17</f>
        <v>98</v>
      </c>
      <c r="CI72" s="664">
        <f>'3A 2025-2026 REPORTE CALIFICACI'!FX17</f>
        <v>85</v>
      </c>
      <c r="CJ72" s="664">
        <f>'3A 2025-2026 REPORTE CALIFICACI'!FY17</f>
        <v>70</v>
      </c>
      <c r="CK72" s="664">
        <f>'3A 2025-2026 REPORTE CALIFICACI'!FZ17</f>
        <v>0</v>
      </c>
      <c r="CL72" s="664">
        <f>'3A 2025-2026 REPORTE CALIFICACI'!GA17</f>
        <v>77</v>
      </c>
      <c r="CM72" s="664">
        <f>'3A 2025-2026 REPORTE CALIFICACI'!GB17</f>
        <v>85</v>
      </c>
      <c r="CN72" s="664">
        <f>'3A 2025-2026 REPORTE CALIFICACI'!GC17</f>
        <v>70</v>
      </c>
      <c r="CO72" s="664">
        <f>'3A 2025-2026 REPORTE CALIFICACI'!GD17</f>
        <v>0</v>
      </c>
      <c r="CP72" s="664">
        <f>'3A 2025-2026 REPORTE CALIFICACI'!GE17</f>
        <v>85</v>
      </c>
      <c r="CQ72" s="664">
        <f>'3A 2025-2026 REPORTE CALIFICACI'!GF17</f>
        <v>81</v>
      </c>
      <c r="CR72" s="664">
        <f>'3A 2025-2026 REPORTE CALIFICACI'!GG17</f>
        <v>80</v>
      </c>
      <c r="CS72" s="664">
        <f>'3A 2025-2026 REPORTE CALIFICACI'!GH17</f>
        <v>0</v>
      </c>
      <c r="CT72" s="664"/>
      <c r="CU72" s="664"/>
      <c r="CV72" s="664"/>
      <c r="CW72" s="664"/>
      <c r="CX72" s="664"/>
      <c r="CY72" s="664"/>
      <c r="CZ72" s="664"/>
      <c r="DA72" s="664"/>
      <c r="DB72" s="664"/>
      <c r="DC72" s="664"/>
      <c r="DD72" s="664"/>
      <c r="DE72" s="664"/>
      <c r="DF72" s="664"/>
      <c r="DG72" s="664"/>
      <c r="DH72" s="664"/>
      <c r="DI72" s="664"/>
      <c r="DJ72" s="664"/>
      <c r="DK72" s="664"/>
      <c r="DL72" s="666"/>
      <c r="DM72" s="667"/>
      <c r="DN72" s="661"/>
      <c r="DO72" s="47"/>
      <c r="DP72" s="663" t="s">
        <v>1019</v>
      </c>
      <c r="DQ72" s="664">
        <f>'3A 2025-2026 REPORTE CALIFICACI'!FS18</f>
        <v>70</v>
      </c>
      <c r="DR72" s="664">
        <f>'3A 2025-2026 REPORTE CALIFICACI'!FT18</f>
        <v>55</v>
      </c>
      <c r="DS72" s="664">
        <f>'3A 2025-2026 REPORTE CALIFICACI'!FU18</f>
        <v>0</v>
      </c>
      <c r="DT72" s="664">
        <f>'3A 2025-2026 REPORTE CALIFICACI'!FV18</f>
        <v>0</v>
      </c>
      <c r="DU72" s="664">
        <f>'3A 2025-2026 REPORTE CALIFICACI'!FW18</f>
        <v>54</v>
      </c>
      <c r="DV72" s="664">
        <f>'3A 2025-2026 REPORTE CALIFICACI'!FX18</f>
        <v>65</v>
      </c>
      <c r="DW72" s="664">
        <f>'3A 2025-2026 REPORTE CALIFICACI'!FY18</f>
        <v>0</v>
      </c>
      <c r="DX72" s="664">
        <f>'3A 2025-2026 REPORTE CALIFICACI'!FZ18</f>
        <v>0</v>
      </c>
      <c r="DY72" s="664">
        <f>'3A 2025-2026 REPORTE CALIFICACI'!GA18</f>
        <v>70</v>
      </c>
      <c r="DZ72" s="664">
        <f>'3A 2025-2026 REPORTE CALIFICACI'!GB18</f>
        <v>80</v>
      </c>
      <c r="EA72" s="664">
        <f>'3A 2025-2026 REPORTE CALIFICACI'!GC18</f>
        <v>0</v>
      </c>
      <c r="EB72" s="664">
        <f>'3A 2025-2026 REPORTE CALIFICACI'!GD18</f>
        <v>0</v>
      </c>
      <c r="EC72" s="664">
        <f>'3A 2025-2026 REPORTE CALIFICACI'!GE18</f>
        <v>70</v>
      </c>
      <c r="ED72" s="664">
        <f>'3A 2025-2026 REPORTE CALIFICACI'!GF18</f>
        <v>55</v>
      </c>
      <c r="EE72" s="664">
        <f>'3A 2025-2026 REPORTE CALIFICACI'!GG18</f>
        <v>70</v>
      </c>
      <c r="EF72" s="664">
        <f>'3A 2025-2026 REPORTE CALIFICACI'!GH18</f>
        <v>0</v>
      </c>
      <c r="EG72" s="664"/>
      <c r="EH72" s="664"/>
      <c r="EI72" s="664"/>
      <c r="EJ72" s="664"/>
      <c r="EK72" s="664"/>
      <c r="EL72" s="664"/>
      <c r="EM72" s="664"/>
      <c r="EN72" s="664"/>
      <c r="EO72" s="664"/>
      <c r="EP72" s="664"/>
      <c r="EQ72" s="664"/>
      <c r="ER72" s="664"/>
      <c r="ES72" s="664"/>
      <c r="ET72" s="664"/>
      <c r="EU72" s="664"/>
      <c r="EV72" s="664"/>
      <c r="EW72" s="664"/>
      <c r="EX72" s="664"/>
      <c r="EY72" s="666"/>
    </row>
    <row r="73" ht="52.5" customHeight="1">
      <c r="A73" s="661"/>
      <c r="B73" s="47"/>
      <c r="C73" s="663" t="s">
        <v>1020</v>
      </c>
      <c r="D73" s="664">
        <f>'3A 2025-2026 REPORTE CALIFICACI'!HA15</f>
        <v>96</v>
      </c>
      <c r="E73" s="664">
        <f>'3A 2025-2026 REPORTE CALIFICACI'!HB15</f>
        <v>0</v>
      </c>
      <c r="F73" s="664">
        <f>'3A 2025-2026 REPORTE CALIFICACI'!HC15</f>
        <v>0</v>
      </c>
      <c r="G73" s="664">
        <f>'3A 2025-2026 REPORTE CALIFICACI'!HD15</f>
        <v>0</v>
      </c>
      <c r="H73" s="664">
        <f>'3A 2025-2026 REPORTE CALIFICACI'!HE15</f>
        <v>87</v>
      </c>
      <c r="I73" s="664">
        <f>'3A 2025-2026 REPORTE CALIFICACI'!HF15</f>
        <v>0</v>
      </c>
      <c r="J73" s="664">
        <f>'3A 2025-2026 REPORTE CALIFICACI'!HG15</f>
        <v>0</v>
      </c>
      <c r="K73" s="664">
        <f>'3A 2025-2026 REPORTE CALIFICACI'!HH15</f>
        <v>0</v>
      </c>
      <c r="L73" s="664">
        <f>'3A 2025-2026 REPORTE CALIFICACI'!HI15</f>
        <v>96</v>
      </c>
      <c r="M73" s="664">
        <f>'3A 2025-2026 REPORTE CALIFICACI'!HJ15</f>
        <v>0</v>
      </c>
      <c r="N73" s="664">
        <f>'3A 2025-2026 REPORTE CALIFICACI'!HK15</f>
        <v>0</v>
      </c>
      <c r="O73" s="664">
        <f>'3A 2025-2026 REPORTE CALIFICACI'!HL15</f>
        <v>0</v>
      </c>
      <c r="P73" s="664">
        <f>'3A 2025-2026 REPORTE CALIFICACI'!HM15</f>
        <v>97</v>
      </c>
      <c r="Q73" s="664">
        <f>'3A 2025-2026 REPORTE CALIFICACI'!HN15</f>
        <v>0</v>
      </c>
      <c r="R73" s="664">
        <f>'3A 2025-2026 REPORTE CALIFICACI'!HO15</f>
        <v>0</v>
      </c>
      <c r="S73" s="664">
        <f>'3A 2025-2026 REPORTE CALIFICACI'!HP15</f>
        <v>0</v>
      </c>
      <c r="T73" s="664"/>
      <c r="U73" s="664"/>
      <c r="V73" s="664"/>
      <c r="W73" s="664"/>
      <c r="X73" s="664"/>
      <c r="Y73" s="664"/>
      <c r="Z73" s="664"/>
      <c r="AA73" s="664"/>
      <c r="AB73" s="664"/>
      <c r="AC73" s="664"/>
      <c r="AD73" s="664"/>
      <c r="AE73" s="664"/>
      <c r="AF73" s="664"/>
      <c r="AG73" s="664"/>
      <c r="AH73" s="664"/>
      <c r="AI73" s="664"/>
      <c r="AJ73" s="664"/>
      <c r="AK73" s="664"/>
      <c r="AL73" s="666"/>
      <c r="AM73" s="667"/>
      <c r="AN73" s="661"/>
      <c r="AO73" s="47"/>
      <c r="AP73" s="663" t="s">
        <v>1020</v>
      </c>
      <c r="AQ73" s="664">
        <f>'3A 2025-2026 REPORTE CALIFICACI'!HA16</f>
        <v>93</v>
      </c>
      <c r="AR73" s="664">
        <f>'3A 2025-2026 REPORTE CALIFICACI'!HB16</f>
        <v>93</v>
      </c>
      <c r="AS73" s="664">
        <f>'3A 2025-2026 REPORTE CALIFICACI'!HC16</f>
        <v>97</v>
      </c>
      <c r="AT73" s="664">
        <f>'3A 2025-2026 REPORTE CALIFICACI'!HD16</f>
        <v>0</v>
      </c>
      <c r="AU73" s="664">
        <f>'3A 2025-2026 REPORTE CALIFICACI'!HE16</f>
        <v>86</v>
      </c>
      <c r="AV73" s="664">
        <f>'3A 2025-2026 REPORTE CALIFICACI'!HF16</f>
        <v>90</v>
      </c>
      <c r="AW73" s="664">
        <f>'3A 2025-2026 REPORTE CALIFICACI'!HG16</f>
        <v>97</v>
      </c>
      <c r="AX73" s="664">
        <f>'3A 2025-2026 REPORTE CALIFICACI'!HH16</f>
        <v>0</v>
      </c>
      <c r="AY73" s="664">
        <f>'3A 2025-2026 REPORTE CALIFICACI'!HI16</f>
        <v>93</v>
      </c>
      <c r="AZ73" s="664">
        <f>'3A 2025-2026 REPORTE CALIFICACI'!HJ16</f>
        <v>80</v>
      </c>
      <c r="BA73" s="664">
        <f>'3A 2025-2026 REPORTE CALIFICACI'!HK16</f>
        <v>98</v>
      </c>
      <c r="BB73" s="664">
        <f>'3A 2025-2026 REPORTE CALIFICACI'!HL16</f>
        <v>0</v>
      </c>
      <c r="BC73" s="664">
        <f>'3A 2025-2026 REPORTE CALIFICACI'!HM16</f>
        <v>84</v>
      </c>
      <c r="BD73" s="664">
        <f>'3A 2025-2026 REPORTE CALIFICACI'!HN16</f>
        <v>88</v>
      </c>
      <c r="BE73" s="664">
        <f>'3A 2025-2026 REPORTE CALIFICACI'!HO16</f>
        <v>95</v>
      </c>
      <c r="BF73" s="664">
        <f>'3A 2025-2026 REPORTE CALIFICACI'!HP16</f>
        <v>0</v>
      </c>
      <c r="BG73" s="664"/>
      <c r="BH73" s="664"/>
      <c r="BI73" s="664"/>
      <c r="BJ73" s="664"/>
      <c r="BK73" s="664"/>
      <c r="BL73" s="664"/>
      <c r="BM73" s="664"/>
      <c r="BN73" s="664"/>
      <c r="BO73" s="664"/>
      <c r="BP73" s="664"/>
      <c r="BQ73" s="664"/>
      <c r="BR73" s="664"/>
      <c r="BS73" s="664"/>
      <c r="BT73" s="664"/>
      <c r="BU73" s="664"/>
      <c r="BV73" s="664"/>
      <c r="BW73" s="664"/>
      <c r="BX73" s="664"/>
      <c r="BY73" s="666"/>
      <c r="BZ73" s="667"/>
      <c r="CA73" s="661"/>
      <c r="CB73" s="47"/>
      <c r="CC73" s="663" t="s">
        <v>1020</v>
      </c>
      <c r="CD73" s="664">
        <f>'3A 2025-2026 REPORTE CALIFICACI'!HA17</f>
        <v>80</v>
      </c>
      <c r="CE73" s="664">
        <f>'3A 2025-2026 REPORTE CALIFICACI'!HB17</f>
        <v>85</v>
      </c>
      <c r="CF73" s="664">
        <f>'3A 2025-2026 REPORTE CALIFICACI'!HC17</f>
        <v>90</v>
      </c>
      <c r="CG73" s="664">
        <f>'3A 2025-2026 REPORTE CALIFICACI'!HD17</f>
        <v>0</v>
      </c>
      <c r="CH73" s="664">
        <f>'3A 2025-2026 REPORTE CALIFICACI'!HE17</f>
        <v>86</v>
      </c>
      <c r="CI73" s="664">
        <f>'3A 2025-2026 REPORTE CALIFICACI'!HF17</f>
        <v>86</v>
      </c>
      <c r="CJ73" s="664">
        <f>'3A 2025-2026 REPORTE CALIFICACI'!HG17</f>
        <v>82</v>
      </c>
      <c r="CK73" s="664">
        <f>'3A 2025-2026 REPORTE CALIFICACI'!HH17</f>
        <v>0</v>
      </c>
      <c r="CL73" s="664">
        <f>'3A 2025-2026 REPORTE CALIFICACI'!HI17</f>
        <v>73</v>
      </c>
      <c r="CM73" s="664">
        <f>'3A 2025-2026 REPORTE CALIFICACI'!HJ17</f>
        <v>78</v>
      </c>
      <c r="CN73" s="664">
        <f>'3A 2025-2026 REPORTE CALIFICACI'!HK17</f>
        <v>73</v>
      </c>
      <c r="CO73" s="664">
        <f>'3A 2025-2026 REPORTE CALIFICACI'!HL17</f>
        <v>0</v>
      </c>
      <c r="CP73" s="664">
        <f>'3A 2025-2026 REPORTE CALIFICACI'!HM17</f>
        <v>72</v>
      </c>
      <c r="CQ73" s="664">
        <f>'3A 2025-2026 REPORTE CALIFICACI'!HN17</f>
        <v>78</v>
      </c>
      <c r="CR73" s="664">
        <f>'3A 2025-2026 REPORTE CALIFICACI'!HO17</f>
        <v>87</v>
      </c>
      <c r="CS73" s="664">
        <f>'3A 2025-2026 REPORTE CALIFICACI'!HP17</f>
        <v>0</v>
      </c>
      <c r="CT73" s="664"/>
      <c r="CU73" s="664"/>
      <c r="CV73" s="664"/>
      <c r="CW73" s="664"/>
      <c r="CX73" s="664"/>
      <c r="CY73" s="664"/>
      <c r="CZ73" s="664"/>
      <c r="DA73" s="664"/>
      <c r="DB73" s="664"/>
      <c r="DC73" s="664"/>
      <c r="DD73" s="664"/>
      <c r="DE73" s="664"/>
      <c r="DF73" s="664"/>
      <c r="DG73" s="664"/>
      <c r="DH73" s="664"/>
      <c r="DI73" s="664"/>
      <c r="DJ73" s="664"/>
      <c r="DK73" s="664"/>
      <c r="DL73" s="666"/>
      <c r="DM73" s="667"/>
      <c r="DN73" s="661"/>
      <c r="DO73" s="47"/>
      <c r="DP73" s="663" t="s">
        <v>1020</v>
      </c>
      <c r="DQ73" s="664">
        <f>'3A 2025-2026 REPORTE CALIFICACI'!HA18</f>
        <v>87</v>
      </c>
      <c r="DR73" s="664">
        <f>'3A 2025-2026 REPORTE CALIFICACI'!HB18</f>
        <v>80</v>
      </c>
      <c r="DS73" s="664">
        <f>'3A 2025-2026 REPORTE CALIFICACI'!HC18</f>
        <v>75</v>
      </c>
      <c r="DT73" s="664">
        <f>'3A 2025-2026 REPORTE CALIFICACI'!HD18</f>
        <v>0</v>
      </c>
      <c r="DU73" s="664">
        <f>'3A 2025-2026 REPORTE CALIFICACI'!HE18</f>
        <v>77</v>
      </c>
      <c r="DV73" s="664">
        <f>'3A 2025-2026 REPORTE CALIFICACI'!HF18</f>
        <v>82</v>
      </c>
      <c r="DW73" s="664">
        <f>'3A 2025-2026 REPORTE CALIFICACI'!HG18</f>
        <v>54</v>
      </c>
      <c r="DX73" s="664">
        <f>'3A 2025-2026 REPORTE CALIFICACI'!HH18</f>
        <v>0</v>
      </c>
      <c r="DY73" s="664">
        <f>'3A 2025-2026 REPORTE CALIFICACI'!HI18</f>
        <v>87</v>
      </c>
      <c r="DZ73" s="664">
        <f>'3A 2025-2026 REPORTE CALIFICACI'!HJ18</f>
        <v>71</v>
      </c>
      <c r="EA73" s="664">
        <f>'3A 2025-2026 REPORTE CALIFICACI'!HK18</f>
        <v>51</v>
      </c>
      <c r="EB73" s="664">
        <f>'3A 2025-2026 REPORTE CALIFICACI'!HL18</f>
        <v>0</v>
      </c>
      <c r="EC73" s="664">
        <f>'3A 2025-2026 REPORTE CALIFICACI'!HM18</f>
        <v>87</v>
      </c>
      <c r="ED73" s="664">
        <f>'3A 2025-2026 REPORTE CALIFICACI'!HN18</f>
        <v>78</v>
      </c>
      <c r="EE73" s="664">
        <f>'3A 2025-2026 REPORTE CALIFICACI'!HO18</f>
        <v>70</v>
      </c>
      <c r="EF73" s="664">
        <f>'3A 2025-2026 REPORTE CALIFICACI'!HP18</f>
        <v>0</v>
      </c>
      <c r="EG73" s="664"/>
      <c r="EH73" s="664"/>
      <c r="EI73" s="664"/>
      <c r="EJ73" s="664"/>
      <c r="EK73" s="664"/>
      <c r="EL73" s="664"/>
      <c r="EM73" s="664"/>
      <c r="EN73" s="664"/>
      <c r="EO73" s="664"/>
      <c r="EP73" s="664"/>
      <c r="EQ73" s="664"/>
      <c r="ER73" s="664"/>
      <c r="ES73" s="664"/>
      <c r="ET73" s="664"/>
      <c r="EU73" s="664"/>
      <c r="EV73" s="664"/>
      <c r="EW73" s="664"/>
      <c r="EX73" s="664"/>
      <c r="EY73" s="666"/>
    </row>
    <row r="74" ht="52.5" customHeight="1">
      <c r="A74" s="661"/>
      <c r="B74" s="47"/>
      <c r="C74" s="663" t="s">
        <v>1021</v>
      </c>
      <c r="D74" s="664">
        <f>'3A 2025-2026 REPORTE CALIFICACI'!II15</f>
        <v>90</v>
      </c>
      <c r="E74" s="664">
        <f>'3A 2025-2026 REPORTE CALIFICACI'!IJ15</f>
        <v>0</v>
      </c>
      <c r="F74" s="664">
        <f>'3A 2025-2026 REPORTE CALIFICACI'!IK15</f>
        <v>0</v>
      </c>
      <c r="G74" s="664">
        <f>'3A 2025-2026 REPORTE CALIFICACI'!IL15</f>
        <v>0</v>
      </c>
      <c r="H74" s="664">
        <f>'3A 2025-2026 REPORTE CALIFICACI'!IM15</f>
        <v>92</v>
      </c>
      <c r="I74" s="664">
        <f>'3A 2025-2026 REPORTE CALIFICACI'!IN15</f>
        <v>0</v>
      </c>
      <c r="J74" s="664">
        <f>'3A 2025-2026 REPORTE CALIFICACI'!IO15</f>
        <v>0</v>
      </c>
      <c r="K74" s="664">
        <f>'3A 2025-2026 REPORTE CALIFICACI'!IP15</f>
        <v>0</v>
      </c>
      <c r="L74" s="664">
        <f>'3A 2025-2026 REPORTE CALIFICACI'!IQ15</f>
        <v>91</v>
      </c>
      <c r="M74" s="664">
        <f>'3A 2025-2026 REPORTE CALIFICACI'!IR15</f>
        <v>0</v>
      </c>
      <c r="N74" s="664">
        <f>'3A 2025-2026 REPORTE CALIFICACI'!IS15</f>
        <v>0</v>
      </c>
      <c r="O74" s="664">
        <f>'3A 2025-2026 REPORTE CALIFICACI'!IT15</f>
        <v>0</v>
      </c>
      <c r="P74" s="664">
        <f>'3A 2025-2026 REPORTE CALIFICACI'!IU15</f>
        <v>85</v>
      </c>
      <c r="Q74" s="664">
        <f>'3A 2025-2026 REPORTE CALIFICACI'!IV15</f>
        <v>0</v>
      </c>
      <c r="R74" s="664">
        <f>'3A 2025-2026 REPORTE CALIFICACI'!IW15</f>
        <v>0</v>
      </c>
      <c r="S74" s="664">
        <f>'3A 2025-2026 REPORTE CALIFICACI'!IX15</f>
        <v>0</v>
      </c>
      <c r="T74" s="664"/>
      <c r="U74" s="664"/>
      <c r="V74" s="664"/>
      <c r="W74" s="664"/>
      <c r="X74" s="664"/>
      <c r="Y74" s="664"/>
      <c r="Z74" s="664"/>
      <c r="AA74" s="664"/>
      <c r="AB74" s="664"/>
      <c r="AC74" s="664"/>
      <c r="AD74" s="664"/>
      <c r="AE74" s="664"/>
      <c r="AF74" s="664"/>
      <c r="AG74" s="664"/>
      <c r="AH74" s="664"/>
      <c r="AI74" s="664"/>
      <c r="AJ74" s="664"/>
      <c r="AK74" s="664"/>
      <c r="AL74" s="666"/>
      <c r="AM74" s="667"/>
      <c r="AN74" s="661"/>
      <c r="AO74" s="47"/>
      <c r="AP74" s="663" t="s">
        <v>1021</v>
      </c>
      <c r="AQ74" s="664">
        <f>'3A 2025-2026 REPORTE CALIFICACI'!II16</f>
        <v>87</v>
      </c>
      <c r="AR74" s="664">
        <f>'3A 2025-2026 REPORTE CALIFICACI'!IJ16</f>
        <v>88</v>
      </c>
      <c r="AS74" s="664">
        <f>'3A 2025-2026 REPORTE CALIFICACI'!IK16</f>
        <v>92</v>
      </c>
      <c r="AT74" s="664">
        <f>'3A 2025-2026 REPORTE CALIFICACI'!IL16</f>
        <v>0</v>
      </c>
      <c r="AU74" s="664">
        <f>'3A 2025-2026 REPORTE CALIFICACI'!IM16</f>
        <v>88</v>
      </c>
      <c r="AV74" s="664">
        <f>'3A 2025-2026 REPORTE CALIFICACI'!IN16</f>
        <v>90</v>
      </c>
      <c r="AW74" s="664">
        <f>'3A 2025-2026 REPORTE CALIFICACI'!IO16</f>
        <v>87</v>
      </c>
      <c r="AX74" s="664">
        <f>'3A 2025-2026 REPORTE CALIFICACI'!IP16</f>
        <v>0</v>
      </c>
      <c r="AY74" s="664">
        <f>'3A 2025-2026 REPORTE CALIFICACI'!IQ16</f>
        <v>88</v>
      </c>
      <c r="AZ74" s="664">
        <f>'3A 2025-2026 REPORTE CALIFICACI'!IR16</f>
        <v>87</v>
      </c>
      <c r="BA74" s="664">
        <f>'3A 2025-2026 REPORTE CALIFICACI'!IS16</f>
        <v>92</v>
      </c>
      <c r="BB74" s="664">
        <f>'3A 2025-2026 REPORTE CALIFICACI'!IT16</f>
        <v>0</v>
      </c>
      <c r="BC74" s="664">
        <f>'3A 2025-2026 REPORTE CALIFICACI'!IU16</f>
        <v>86</v>
      </c>
      <c r="BD74" s="664">
        <f>'3A 2025-2026 REPORTE CALIFICACI'!IV16</f>
        <v>90</v>
      </c>
      <c r="BE74" s="664">
        <f>'3A 2025-2026 REPORTE CALIFICACI'!IW16</f>
        <v>88</v>
      </c>
      <c r="BF74" s="664">
        <f>'3A 2025-2026 REPORTE CALIFICACI'!IX16</f>
        <v>0</v>
      </c>
      <c r="BG74" s="664"/>
      <c r="BH74" s="664"/>
      <c r="BI74" s="664"/>
      <c r="BJ74" s="664"/>
      <c r="BK74" s="664"/>
      <c r="BL74" s="664"/>
      <c r="BM74" s="664"/>
      <c r="BN74" s="664"/>
      <c r="BO74" s="664"/>
      <c r="BP74" s="664"/>
      <c r="BQ74" s="664"/>
      <c r="BR74" s="664"/>
      <c r="BS74" s="664"/>
      <c r="BT74" s="664"/>
      <c r="BU74" s="664"/>
      <c r="BV74" s="664"/>
      <c r="BW74" s="664"/>
      <c r="BX74" s="664"/>
      <c r="BY74" s="666"/>
      <c r="BZ74" s="667"/>
      <c r="CA74" s="661"/>
      <c r="CB74" s="47"/>
      <c r="CC74" s="663" t="s">
        <v>1021</v>
      </c>
      <c r="CD74" s="664">
        <f>'3A 2025-2026 REPORTE CALIFICACI'!II17</f>
        <v>70</v>
      </c>
      <c r="CE74" s="664">
        <f>'3A 2025-2026 REPORTE CALIFICACI'!IJ17</f>
        <v>74</v>
      </c>
      <c r="CF74" s="664">
        <f>'3A 2025-2026 REPORTE CALIFICACI'!IK17</f>
        <v>73</v>
      </c>
      <c r="CG74" s="664">
        <f>'3A 2025-2026 REPORTE CALIFICACI'!IL17</f>
        <v>0</v>
      </c>
      <c r="CH74" s="664">
        <f>'3A 2025-2026 REPORTE CALIFICACI'!IM17</f>
        <v>75</v>
      </c>
      <c r="CI74" s="664">
        <f>'3A 2025-2026 REPORTE CALIFICACI'!IN17</f>
        <v>78</v>
      </c>
      <c r="CJ74" s="664">
        <f>'3A 2025-2026 REPORTE CALIFICACI'!IO17</f>
        <v>75</v>
      </c>
      <c r="CK74" s="664">
        <f>'3A 2025-2026 REPORTE CALIFICACI'!IP17</f>
        <v>0</v>
      </c>
      <c r="CL74" s="664">
        <f>'3A 2025-2026 REPORTE CALIFICACI'!IQ17</f>
        <v>78</v>
      </c>
      <c r="CM74" s="664">
        <f>'3A 2025-2026 REPORTE CALIFICACI'!IR17</f>
        <v>75</v>
      </c>
      <c r="CN74" s="664">
        <f>'3A 2025-2026 REPORTE CALIFICACI'!IS17</f>
        <v>77</v>
      </c>
      <c r="CO74" s="664">
        <f>'3A 2025-2026 REPORTE CALIFICACI'!IT17</f>
        <v>0</v>
      </c>
      <c r="CP74" s="664">
        <f>'3A 2025-2026 REPORTE CALIFICACI'!IU17</f>
        <v>72</v>
      </c>
      <c r="CQ74" s="664">
        <f>'3A 2025-2026 REPORTE CALIFICACI'!IV17</f>
        <v>80</v>
      </c>
      <c r="CR74" s="664">
        <f>'3A 2025-2026 REPORTE CALIFICACI'!IW17</f>
        <v>83</v>
      </c>
      <c r="CS74" s="664">
        <f>'3A 2025-2026 REPORTE CALIFICACI'!IX17</f>
        <v>0</v>
      </c>
      <c r="CT74" s="664"/>
      <c r="CU74" s="664"/>
      <c r="CV74" s="664"/>
      <c r="CW74" s="664"/>
      <c r="CX74" s="664"/>
      <c r="CY74" s="664"/>
      <c r="CZ74" s="664"/>
      <c r="DA74" s="664"/>
      <c r="DB74" s="664"/>
      <c r="DC74" s="664"/>
      <c r="DD74" s="664"/>
      <c r="DE74" s="664"/>
      <c r="DF74" s="664"/>
      <c r="DG74" s="664"/>
      <c r="DH74" s="664"/>
      <c r="DI74" s="664"/>
      <c r="DJ74" s="664"/>
      <c r="DK74" s="664"/>
      <c r="DL74" s="666"/>
      <c r="DM74" s="667"/>
      <c r="DN74" s="661"/>
      <c r="DO74" s="47"/>
      <c r="DP74" s="663" t="s">
        <v>1021</v>
      </c>
      <c r="DQ74" s="664">
        <f>'3A 2025-2026 REPORTE CALIFICACI'!II18</f>
        <v>73</v>
      </c>
      <c r="DR74" s="664">
        <f>'3A 2025-2026 REPORTE CALIFICACI'!IJ18</f>
        <v>80</v>
      </c>
      <c r="DS74" s="664">
        <f>'3A 2025-2026 REPORTE CALIFICACI'!IK18</f>
        <v>76</v>
      </c>
      <c r="DT74" s="664">
        <f>'3A 2025-2026 REPORTE CALIFICACI'!IL18</f>
        <v>0</v>
      </c>
      <c r="DU74" s="664">
        <f>'3A 2025-2026 REPORTE CALIFICACI'!IM18</f>
        <v>77</v>
      </c>
      <c r="DV74" s="664">
        <f>'3A 2025-2026 REPORTE CALIFICACI'!IN18</f>
        <v>82</v>
      </c>
      <c r="DW74" s="664">
        <f>'3A 2025-2026 REPORTE CALIFICACI'!IO18</f>
        <v>83</v>
      </c>
      <c r="DX74" s="664">
        <f>'3A 2025-2026 REPORTE CALIFICACI'!IP18</f>
        <v>0</v>
      </c>
      <c r="DY74" s="664">
        <f>'3A 2025-2026 REPORTE CALIFICACI'!IQ18</f>
        <v>77</v>
      </c>
      <c r="DZ74" s="664">
        <f>'3A 2025-2026 REPORTE CALIFICACI'!IR18</f>
        <v>78</v>
      </c>
      <c r="EA74" s="664">
        <f>'3A 2025-2026 REPORTE CALIFICACI'!IS18</f>
        <v>82</v>
      </c>
      <c r="EB74" s="664">
        <f>'3A 2025-2026 REPORTE CALIFICACI'!IT18</f>
        <v>0</v>
      </c>
      <c r="EC74" s="664">
        <f>'3A 2025-2026 REPORTE CALIFICACI'!IU18</f>
        <v>74</v>
      </c>
      <c r="ED74" s="664">
        <f>'3A 2025-2026 REPORTE CALIFICACI'!IV18</f>
        <v>80</v>
      </c>
      <c r="EE74" s="664">
        <f>'3A 2025-2026 REPORTE CALIFICACI'!IW18</f>
        <v>85</v>
      </c>
      <c r="EF74" s="664">
        <f>'3A 2025-2026 REPORTE CALIFICACI'!IX18</f>
        <v>0</v>
      </c>
      <c r="EG74" s="664"/>
      <c r="EH74" s="664"/>
      <c r="EI74" s="664"/>
      <c r="EJ74" s="664"/>
      <c r="EK74" s="664"/>
      <c r="EL74" s="664"/>
      <c r="EM74" s="664"/>
      <c r="EN74" s="664"/>
      <c r="EO74" s="664"/>
      <c r="EP74" s="664"/>
      <c r="EQ74" s="664"/>
      <c r="ER74" s="664"/>
      <c r="ES74" s="664"/>
      <c r="ET74" s="664"/>
      <c r="EU74" s="664"/>
      <c r="EV74" s="664"/>
      <c r="EW74" s="664"/>
      <c r="EX74" s="664"/>
      <c r="EY74" s="666"/>
    </row>
    <row r="75" ht="79.5" customHeight="1">
      <c r="A75" s="661"/>
      <c r="B75" s="43"/>
      <c r="C75" s="663" t="s">
        <v>1022</v>
      </c>
      <c r="D75" s="664">
        <f>'3A 2025-2026 REPORTE CALIFICACI'!JQ15</f>
        <v>92</v>
      </c>
      <c r="E75" s="665">
        <f>'3A 2025-2026 REPORTE CALIFICACI'!JR15</f>
        <v>0</v>
      </c>
      <c r="F75" s="665">
        <f>'3A 2025-2026 REPORTE CALIFICACI'!JS15</f>
        <v>0</v>
      </c>
      <c r="G75" s="664">
        <f>'3A 2025-2026 REPORTE CALIFICACI'!JT15</f>
        <v>0</v>
      </c>
      <c r="H75" s="664">
        <f>'3A 2025-2026 REPORTE CALIFICACI'!JU15</f>
        <v>88</v>
      </c>
      <c r="I75" s="665">
        <f>'3A 2025-2026 REPORTE CALIFICACI'!JV15</f>
        <v>0</v>
      </c>
      <c r="J75" s="665">
        <f>'3A 2025-2026 REPORTE CALIFICACI'!JW15</f>
        <v>0</v>
      </c>
      <c r="K75" s="664">
        <f>'3A 2025-2026 REPORTE CALIFICACI'!JX15</f>
        <v>0</v>
      </c>
      <c r="L75" s="664">
        <f>'3A 2025-2026 REPORTE CALIFICACI'!JY15</f>
        <v>94</v>
      </c>
      <c r="M75" s="665">
        <f>'3A 2025-2026 REPORTE CALIFICACI'!JZ15</f>
        <v>0</v>
      </c>
      <c r="N75" s="665">
        <f>'3A 2025-2026 REPORTE CALIFICACI'!KA15</f>
        <v>0</v>
      </c>
      <c r="O75" s="664">
        <f>'3A 2025-2026 REPORTE CALIFICACI'!KB15</f>
        <v>0</v>
      </c>
      <c r="P75" s="665">
        <f>'3A 2025-2026 REPORTE CALIFICACI'!KC15</f>
        <v>94</v>
      </c>
      <c r="Q75" s="665">
        <f>'3A 2025-2026 REPORTE CALIFICACI'!KD15</f>
        <v>0</v>
      </c>
      <c r="R75" s="665">
        <f>'3A 2025-2026 REPORTE CALIFICACI'!KE15</f>
        <v>0</v>
      </c>
      <c r="S75" s="664">
        <f>'3A 2025-2026 REPORTE CALIFICACI'!KF15</f>
        <v>0</v>
      </c>
      <c r="T75" s="664"/>
      <c r="U75" s="664"/>
      <c r="V75" s="664"/>
      <c r="W75" s="664"/>
      <c r="X75" s="664"/>
      <c r="Y75" s="664"/>
      <c r="Z75" s="664"/>
      <c r="AA75" s="664"/>
      <c r="AB75" s="664"/>
      <c r="AC75" s="664"/>
      <c r="AD75" s="664"/>
      <c r="AE75" s="664"/>
      <c r="AF75" s="664"/>
      <c r="AG75" s="664"/>
      <c r="AH75" s="664"/>
      <c r="AI75" s="664"/>
      <c r="AJ75" s="664"/>
      <c r="AK75" s="664"/>
      <c r="AL75" s="666"/>
      <c r="AM75" s="667"/>
      <c r="AN75" s="661"/>
      <c r="AO75" s="43"/>
      <c r="AP75" s="663" t="s">
        <v>1022</v>
      </c>
      <c r="AQ75" s="664">
        <f>'3A 2025-2026 REPORTE CALIFICACI'!JQ16</f>
        <v>90</v>
      </c>
      <c r="AR75" s="665">
        <f>'3A 2025-2026 REPORTE CALIFICACI'!JR16</f>
        <v>90</v>
      </c>
      <c r="AS75" s="665">
        <f>'3A 2025-2026 REPORTE CALIFICACI'!JS16</f>
        <v>87</v>
      </c>
      <c r="AT75" s="664">
        <f>'3A 2025-2026 REPORTE CALIFICACI'!JT16</f>
        <v>0</v>
      </c>
      <c r="AU75" s="664">
        <f>'3A 2025-2026 REPORTE CALIFICACI'!JU16</f>
        <v>89</v>
      </c>
      <c r="AV75" s="665">
        <f>'3A 2025-2026 REPORTE CALIFICACI'!JV16</f>
        <v>87</v>
      </c>
      <c r="AW75" s="665">
        <f>'3A 2025-2026 REPORTE CALIFICACI'!JW16</f>
        <v>85</v>
      </c>
      <c r="AX75" s="664">
        <f>'3A 2025-2026 REPORTE CALIFICACI'!JX16</f>
        <v>0</v>
      </c>
      <c r="AY75" s="664">
        <f>'3A 2025-2026 REPORTE CALIFICACI'!JY16</f>
        <v>91</v>
      </c>
      <c r="AZ75" s="665">
        <f>'3A 2025-2026 REPORTE CALIFICACI'!JZ16</f>
        <v>92</v>
      </c>
      <c r="BA75" s="665">
        <f>'3A 2025-2026 REPORTE CALIFICACI'!KA16</f>
        <v>80</v>
      </c>
      <c r="BB75" s="664">
        <f>'3A 2025-2026 REPORTE CALIFICACI'!KB16</f>
        <v>0</v>
      </c>
      <c r="BC75" s="665">
        <f>'3A 2025-2026 REPORTE CALIFICACI'!KC16</f>
        <v>90</v>
      </c>
      <c r="BD75" s="665">
        <f>'3A 2025-2026 REPORTE CALIFICACI'!KD16</f>
        <v>91</v>
      </c>
      <c r="BE75" s="665">
        <f>'3A 2025-2026 REPORTE CALIFICACI'!KE16</f>
        <v>86.66666667</v>
      </c>
      <c r="BF75" s="664">
        <f>'3A 2025-2026 REPORTE CALIFICACI'!KF16</f>
        <v>0</v>
      </c>
      <c r="BG75" s="664"/>
      <c r="BH75" s="664"/>
      <c r="BI75" s="664"/>
      <c r="BJ75" s="664"/>
      <c r="BK75" s="664"/>
      <c r="BL75" s="664"/>
      <c r="BM75" s="664"/>
      <c r="BN75" s="664"/>
      <c r="BO75" s="664"/>
      <c r="BP75" s="664"/>
      <c r="BQ75" s="664"/>
      <c r="BR75" s="664"/>
      <c r="BS75" s="664"/>
      <c r="BT75" s="664"/>
      <c r="BU75" s="664"/>
      <c r="BV75" s="664"/>
      <c r="BW75" s="664"/>
      <c r="BX75" s="664"/>
      <c r="BY75" s="666"/>
      <c r="BZ75" s="667"/>
      <c r="CA75" s="661"/>
      <c r="CB75" s="43"/>
      <c r="CC75" s="663" t="s">
        <v>1022</v>
      </c>
      <c r="CD75" s="664">
        <f>'3A 2025-2026 REPORTE CALIFICACI'!JQ17</f>
        <v>77</v>
      </c>
      <c r="CE75" s="665">
        <f>'3A 2025-2026 REPORTE CALIFICACI'!JR17</f>
        <v>72</v>
      </c>
      <c r="CF75" s="665">
        <f>'3A 2025-2026 REPORTE CALIFICACI'!JS17</f>
        <v>53</v>
      </c>
      <c r="CG75" s="664">
        <f>'3A 2025-2026 REPORTE CALIFICACI'!JT17</f>
        <v>0</v>
      </c>
      <c r="CH75" s="664">
        <f>'3A 2025-2026 REPORTE CALIFICACI'!JU17</f>
        <v>81</v>
      </c>
      <c r="CI75" s="665">
        <f>'3A 2025-2026 REPORTE CALIFICACI'!JV17</f>
        <v>61</v>
      </c>
      <c r="CJ75" s="665">
        <f>'3A 2025-2026 REPORTE CALIFICACI'!JW17</f>
        <v>77</v>
      </c>
      <c r="CK75" s="664">
        <f>'3A 2025-2026 REPORTE CALIFICACI'!JX17</f>
        <v>0</v>
      </c>
      <c r="CL75" s="664">
        <f>'3A 2025-2026 REPORTE CALIFICACI'!JY17</f>
        <v>85</v>
      </c>
      <c r="CM75" s="665">
        <f>'3A 2025-2026 REPORTE CALIFICACI'!JZ17</f>
        <v>74</v>
      </c>
      <c r="CN75" s="665">
        <f>'3A 2025-2026 REPORTE CALIFICACI'!KA17</f>
        <v>72</v>
      </c>
      <c r="CO75" s="664">
        <f>'3A 2025-2026 REPORTE CALIFICACI'!KB17</f>
        <v>0</v>
      </c>
      <c r="CP75" s="665">
        <f>'3A 2025-2026 REPORTE CALIFICACI'!KC17</f>
        <v>84</v>
      </c>
      <c r="CQ75" s="665">
        <f>'3A 2025-2026 REPORTE CALIFICACI'!KD17</f>
        <v>54</v>
      </c>
      <c r="CR75" s="665">
        <f>'3A 2025-2026 REPORTE CALIFICACI'!KE17</f>
        <v>53.33333333</v>
      </c>
      <c r="CS75" s="664">
        <f>'3A 2025-2026 REPORTE CALIFICACI'!KF17</f>
        <v>0</v>
      </c>
      <c r="CT75" s="664"/>
      <c r="CU75" s="664"/>
      <c r="CV75" s="664"/>
      <c r="CW75" s="664"/>
      <c r="CX75" s="664"/>
      <c r="CY75" s="664"/>
      <c r="CZ75" s="664"/>
      <c r="DA75" s="664"/>
      <c r="DB75" s="664"/>
      <c r="DC75" s="664"/>
      <c r="DD75" s="664"/>
      <c r="DE75" s="664"/>
      <c r="DF75" s="664"/>
      <c r="DG75" s="664"/>
      <c r="DH75" s="664"/>
      <c r="DI75" s="664"/>
      <c r="DJ75" s="664"/>
      <c r="DK75" s="664"/>
      <c r="DL75" s="666"/>
      <c r="DM75" s="667"/>
      <c r="DN75" s="661"/>
      <c r="DO75" s="43"/>
      <c r="DP75" s="663" t="s">
        <v>1022</v>
      </c>
      <c r="DQ75" s="664">
        <f>'3A 2025-2026 REPORTE CALIFICACI'!JQ18</f>
        <v>76</v>
      </c>
      <c r="DR75" s="665">
        <f>'3A 2025-2026 REPORTE CALIFICACI'!JR18</f>
        <v>69</v>
      </c>
      <c r="DS75" s="665">
        <f>'3A 2025-2026 REPORTE CALIFICACI'!JS18</f>
        <v>44</v>
      </c>
      <c r="DT75" s="664">
        <f>'3A 2025-2026 REPORTE CALIFICACI'!JT18</f>
        <v>0</v>
      </c>
      <c r="DU75" s="664">
        <f>'3A 2025-2026 REPORTE CALIFICACI'!JU18</f>
        <v>83</v>
      </c>
      <c r="DV75" s="665">
        <f>'3A 2025-2026 REPORTE CALIFICACI'!JV18</f>
        <v>64</v>
      </c>
      <c r="DW75" s="665">
        <f>'3A 2025-2026 REPORTE CALIFICACI'!JW18</f>
        <v>52</v>
      </c>
      <c r="DX75" s="664">
        <f>'3A 2025-2026 REPORTE CALIFICACI'!JX18</f>
        <v>0</v>
      </c>
      <c r="DY75" s="664">
        <f>'3A 2025-2026 REPORTE CALIFICACI'!JY18</f>
        <v>87</v>
      </c>
      <c r="DZ75" s="665">
        <f>'3A 2025-2026 REPORTE CALIFICACI'!JZ18</f>
        <v>71</v>
      </c>
      <c r="EA75" s="665">
        <f>'3A 2025-2026 REPORTE CALIFICACI'!KA18</f>
        <v>47</v>
      </c>
      <c r="EB75" s="664">
        <f>'3A 2025-2026 REPORTE CALIFICACI'!KB18</f>
        <v>0</v>
      </c>
      <c r="EC75" s="665">
        <f>'3A 2025-2026 REPORTE CALIFICACI'!KC18</f>
        <v>84</v>
      </c>
      <c r="ED75" s="665">
        <f>'3A 2025-2026 REPORTE CALIFICACI'!KD18</f>
        <v>66</v>
      </c>
      <c r="EE75" s="665">
        <f>'3A 2025-2026 REPORTE CALIFICACI'!KE18</f>
        <v>51</v>
      </c>
      <c r="EF75" s="664">
        <f>'3A 2025-2026 REPORTE CALIFICACI'!KF18</f>
        <v>0</v>
      </c>
      <c r="EG75" s="664"/>
      <c r="EH75" s="664"/>
      <c r="EI75" s="664"/>
      <c r="EJ75" s="664"/>
      <c r="EK75" s="664"/>
      <c r="EL75" s="664"/>
      <c r="EM75" s="664"/>
      <c r="EN75" s="664"/>
      <c r="EO75" s="664"/>
      <c r="EP75" s="664"/>
      <c r="EQ75" s="664"/>
      <c r="ER75" s="664"/>
      <c r="ES75" s="664"/>
      <c r="ET75" s="664"/>
      <c r="EU75" s="664"/>
      <c r="EV75" s="664"/>
      <c r="EW75" s="664"/>
      <c r="EX75" s="664"/>
      <c r="EY75" s="666"/>
    </row>
    <row r="76">
      <c r="A76" s="628"/>
      <c r="B76" s="643"/>
      <c r="C76" s="643"/>
      <c r="D76" s="643"/>
      <c r="E76" s="643"/>
      <c r="F76" s="643"/>
      <c r="G76" s="643"/>
      <c r="H76" s="643"/>
      <c r="I76" s="643"/>
      <c r="J76" s="643"/>
      <c r="K76" s="643"/>
      <c r="L76" s="643"/>
      <c r="M76" s="643"/>
      <c r="N76" s="643"/>
      <c r="O76" s="643"/>
      <c r="P76" s="643"/>
      <c r="Q76" s="643"/>
      <c r="R76" s="643"/>
      <c r="S76" s="643"/>
      <c r="T76" s="643"/>
      <c r="U76" s="643"/>
      <c r="V76" s="643"/>
      <c r="W76" s="643"/>
      <c r="X76" s="668"/>
      <c r="Y76" s="668"/>
      <c r="Z76" s="643"/>
      <c r="AA76" s="643"/>
      <c r="AB76" s="643"/>
      <c r="AC76" s="643"/>
      <c r="AD76" s="643"/>
      <c r="AE76" s="643"/>
      <c r="AF76" s="643"/>
      <c r="AG76" s="643"/>
      <c r="AH76" s="643"/>
      <c r="AI76" s="643"/>
      <c r="AJ76" s="643"/>
      <c r="AK76" s="643"/>
      <c r="AL76" s="644"/>
      <c r="AM76" s="643"/>
      <c r="AN76" s="628"/>
      <c r="AO76" s="643"/>
      <c r="AP76" s="643"/>
      <c r="AQ76" s="643"/>
      <c r="AR76" s="643"/>
      <c r="AS76" s="643"/>
      <c r="AT76" s="643"/>
      <c r="AU76" s="643"/>
      <c r="AV76" s="643"/>
      <c r="AW76" s="643"/>
      <c r="AX76" s="643"/>
      <c r="AY76" s="643"/>
      <c r="AZ76" s="643"/>
      <c r="BA76" s="643"/>
      <c r="BB76" s="643"/>
      <c r="BC76" s="643"/>
      <c r="BD76" s="643"/>
      <c r="BE76" s="643"/>
      <c r="BF76" s="643"/>
      <c r="BG76" s="643"/>
      <c r="BH76" s="643"/>
      <c r="BI76" s="643"/>
      <c r="BJ76" s="643"/>
      <c r="BK76" s="668"/>
      <c r="BL76" s="668"/>
      <c r="BM76" s="643"/>
      <c r="BN76" s="643"/>
      <c r="BO76" s="643"/>
      <c r="BP76" s="643"/>
      <c r="BQ76" s="643"/>
      <c r="BR76" s="643"/>
      <c r="BS76" s="643"/>
      <c r="BT76" s="643"/>
      <c r="BU76" s="643"/>
      <c r="BV76" s="643"/>
      <c r="BW76" s="643"/>
      <c r="BX76" s="643"/>
      <c r="BY76" s="644"/>
      <c r="BZ76" s="643"/>
      <c r="CA76" s="628"/>
      <c r="CB76" s="643"/>
      <c r="CC76" s="643"/>
      <c r="CD76" s="643"/>
      <c r="CE76" s="643"/>
      <c r="CF76" s="643"/>
      <c r="CG76" s="643"/>
      <c r="CH76" s="643"/>
      <c r="CI76" s="643"/>
      <c r="CJ76" s="643"/>
      <c r="CK76" s="643"/>
      <c r="CL76" s="643"/>
      <c r="CM76" s="643"/>
      <c r="CN76" s="643"/>
      <c r="CO76" s="643"/>
      <c r="CP76" s="643"/>
      <c r="CQ76" s="643"/>
      <c r="CR76" s="643"/>
      <c r="CS76" s="643"/>
      <c r="CT76" s="643"/>
      <c r="CU76" s="643"/>
      <c r="CV76" s="643"/>
      <c r="CW76" s="643"/>
      <c r="CX76" s="668"/>
      <c r="CY76" s="668"/>
      <c r="CZ76" s="643"/>
      <c r="DA76" s="643"/>
      <c r="DB76" s="643"/>
      <c r="DC76" s="643"/>
      <c r="DD76" s="643"/>
      <c r="DE76" s="643"/>
      <c r="DF76" s="643"/>
      <c r="DG76" s="643"/>
      <c r="DH76" s="643"/>
      <c r="DI76" s="643"/>
      <c r="DJ76" s="643"/>
      <c r="DK76" s="643"/>
      <c r="DL76" s="644"/>
      <c r="DM76" s="643"/>
      <c r="DN76" s="628"/>
      <c r="DO76" s="643"/>
      <c r="DP76" s="643"/>
      <c r="DQ76" s="643"/>
      <c r="DR76" s="643"/>
      <c r="DS76" s="643"/>
      <c r="DT76" s="643"/>
      <c r="DU76" s="643"/>
      <c r="DV76" s="643"/>
      <c r="DW76" s="643"/>
      <c r="DX76" s="643"/>
      <c r="DY76" s="643"/>
      <c r="DZ76" s="643"/>
      <c r="EA76" s="643"/>
      <c r="EB76" s="643"/>
      <c r="EC76" s="643"/>
      <c r="ED76" s="643"/>
      <c r="EE76" s="643"/>
      <c r="EF76" s="643"/>
      <c r="EG76" s="643"/>
      <c r="EH76" s="643"/>
      <c r="EI76" s="643"/>
      <c r="EJ76" s="643"/>
      <c r="EK76" s="668"/>
      <c r="EL76" s="668"/>
      <c r="EM76" s="643"/>
      <c r="EN76" s="643"/>
      <c r="EO76" s="643"/>
      <c r="EP76" s="643"/>
      <c r="EQ76" s="643"/>
      <c r="ER76" s="643"/>
      <c r="ES76" s="643"/>
      <c r="ET76" s="643"/>
      <c r="EU76" s="643"/>
      <c r="EV76" s="643"/>
      <c r="EW76" s="643"/>
      <c r="EX76" s="643"/>
      <c r="EY76" s="644"/>
    </row>
    <row r="77">
      <c r="A77" s="628"/>
      <c r="B77" s="643"/>
      <c r="C77" s="643"/>
      <c r="D77" s="643"/>
      <c r="E77" s="643"/>
      <c r="F77" s="643"/>
      <c r="G77" s="643"/>
      <c r="H77" s="643"/>
      <c r="I77" s="643"/>
      <c r="J77" s="643"/>
      <c r="K77" s="643"/>
      <c r="L77" s="643"/>
      <c r="M77" s="643"/>
      <c r="N77" s="643"/>
      <c r="O77" s="643"/>
      <c r="P77" s="643"/>
      <c r="Q77" s="643"/>
      <c r="R77" s="643"/>
      <c r="S77" s="643"/>
      <c r="T77" s="643"/>
      <c r="U77" s="643"/>
      <c r="V77" s="643"/>
      <c r="W77" s="643"/>
      <c r="X77" s="643"/>
      <c r="Y77" s="643"/>
      <c r="Z77" s="643"/>
      <c r="AA77" s="643"/>
      <c r="AB77" s="643"/>
      <c r="AC77" s="643"/>
      <c r="AD77" s="643"/>
      <c r="AE77" s="643"/>
      <c r="AF77" s="643"/>
      <c r="AG77" s="643"/>
      <c r="AH77" s="643"/>
      <c r="AI77" s="643"/>
      <c r="AJ77" s="643"/>
      <c r="AK77" s="643"/>
      <c r="AL77" s="644"/>
      <c r="AM77" s="643"/>
      <c r="AN77" s="628"/>
      <c r="AO77" s="643"/>
      <c r="AP77" s="643"/>
      <c r="AQ77" s="643"/>
      <c r="AR77" s="643"/>
      <c r="AS77" s="643"/>
      <c r="AT77" s="643"/>
      <c r="AU77" s="643"/>
      <c r="AV77" s="643"/>
      <c r="AW77" s="643"/>
      <c r="AX77" s="643"/>
      <c r="AY77" s="643"/>
      <c r="AZ77" s="643"/>
      <c r="BA77" s="643"/>
      <c r="BB77" s="643"/>
      <c r="BC77" s="643"/>
      <c r="BD77" s="643"/>
      <c r="BE77" s="643"/>
      <c r="BF77" s="643"/>
      <c r="BG77" s="643"/>
      <c r="BH77" s="643"/>
      <c r="BI77" s="643"/>
      <c r="BJ77" s="643"/>
      <c r="BK77" s="643"/>
      <c r="BL77" s="643"/>
      <c r="BM77" s="643"/>
      <c r="BN77" s="643"/>
      <c r="BO77" s="643"/>
      <c r="BP77" s="643"/>
      <c r="BQ77" s="643"/>
      <c r="BR77" s="643"/>
      <c r="BS77" s="643"/>
      <c r="BT77" s="643"/>
      <c r="BU77" s="643"/>
      <c r="BV77" s="643"/>
      <c r="BW77" s="643"/>
      <c r="BX77" s="643"/>
      <c r="BY77" s="644"/>
      <c r="BZ77" s="643"/>
      <c r="CA77" s="628"/>
      <c r="CB77" s="643"/>
      <c r="CC77" s="643"/>
      <c r="CD77" s="643"/>
      <c r="CE77" s="643"/>
      <c r="CF77" s="643"/>
      <c r="CG77" s="643"/>
      <c r="CH77" s="643"/>
      <c r="CI77" s="643"/>
      <c r="CJ77" s="643"/>
      <c r="CK77" s="643"/>
      <c r="CL77" s="643"/>
      <c r="CM77" s="643"/>
      <c r="CN77" s="643"/>
      <c r="CO77" s="643"/>
      <c r="CP77" s="643"/>
      <c r="CQ77" s="643"/>
      <c r="CR77" s="643"/>
      <c r="CS77" s="643"/>
      <c r="CT77" s="643"/>
      <c r="CU77" s="643"/>
      <c r="CV77" s="643"/>
      <c r="CW77" s="643"/>
      <c r="CX77" s="643"/>
      <c r="CY77" s="643"/>
      <c r="CZ77" s="643"/>
      <c r="DA77" s="643"/>
      <c r="DB77" s="643"/>
      <c r="DC77" s="643"/>
      <c r="DD77" s="643"/>
      <c r="DE77" s="643"/>
      <c r="DF77" s="643"/>
      <c r="DG77" s="643"/>
      <c r="DH77" s="643"/>
      <c r="DI77" s="643"/>
      <c r="DJ77" s="643"/>
      <c r="DK77" s="643"/>
      <c r="DL77" s="644"/>
      <c r="DM77" s="643"/>
      <c r="DN77" s="628"/>
      <c r="DO77" s="643"/>
      <c r="DP77" s="643"/>
      <c r="DQ77" s="643"/>
      <c r="DR77" s="643"/>
      <c r="DS77" s="643"/>
      <c r="DT77" s="643"/>
      <c r="DU77" s="643"/>
      <c r="DV77" s="643"/>
      <c r="DW77" s="643"/>
      <c r="DX77" s="643"/>
      <c r="DY77" s="643"/>
      <c r="DZ77" s="643"/>
      <c r="EA77" s="643"/>
      <c r="EB77" s="643"/>
      <c r="EC77" s="643"/>
      <c r="ED77" s="643"/>
      <c r="EE77" s="643"/>
      <c r="EF77" s="643"/>
      <c r="EG77" s="643"/>
      <c r="EH77" s="643"/>
      <c r="EI77" s="643"/>
      <c r="EJ77" s="643"/>
      <c r="EK77" s="643"/>
      <c r="EL77" s="643"/>
      <c r="EM77" s="643"/>
      <c r="EN77" s="643"/>
      <c r="EO77" s="643"/>
      <c r="EP77" s="643"/>
      <c r="EQ77" s="643"/>
      <c r="ER77" s="643"/>
      <c r="ES77" s="643"/>
      <c r="ET77" s="643"/>
      <c r="EU77" s="643"/>
      <c r="EV77" s="643"/>
      <c r="EW77" s="643"/>
      <c r="EX77" s="643"/>
      <c r="EY77" s="644"/>
    </row>
    <row r="78">
      <c r="A78" s="628"/>
      <c r="B78" s="643"/>
      <c r="C78" s="643"/>
      <c r="D78" s="643"/>
      <c r="E78" s="643"/>
      <c r="F78" s="643"/>
      <c r="G78" s="643"/>
      <c r="H78" s="643"/>
      <c r="I78" s="643"/>
      <c r="J78" s="643"/>
      <c r="K78" s="643"/>
      <c r="L78" s="643"/>
      <c r="M78" s="643"/>
      <c r="N78" s="643"/>
      <c r="O78" s="643"/>
      <c r="P78" s="643"/>
      <c r="Q78" s="643"/>
      <c r="R78" s="643"/>
      <c r="S78" s="643"/>
      <c r="T78" s="643"/>
      <c r="U78" s="643"/>
      <c r="V78" s="643"/>
      <c r="W78" s="643"/>
      <c r="X78" s="643"/>
      <c r="Y78" s="643"/>
      <c r="Z78" s="643"/>
      <c r="AA78" s="643"/>
      <c r="AB78" s="643"/>
      <c r="AC78" s="643"/>
      <c r="AD78" s="643"/>
      <c r="AE78" s="643"/>
      <c r="AF78" s="643"/>
      <c r="AG78" s="643"/>
      <c r="AH78" s="643"/>
      <c r="AI78" s="643"/>
      <c r="AJ78" s="643"/>
      <c r="AK78" s="643"/>
      <c r="AL78" s="644"/>
      <c r="AM78" s="643"/>
      <c r="AN78" s="628"/>
      <c r="AO78" s="643"/>
      <c r="AP78" s="643"/>
      <c r="AQ78" s="643"/>
      <c r="AR78" s="643"/>
      <c r="AS78" s="643"/>
      <c r="AT78" s="643"/>
      <c r="AU78" s="643"/>
      <c r="AV78" s="643"/>
      <c r="AW78" s="643"/>
      <c r="AX78" s="643"/>
      <c r="AY78" s="643"/>
      <c r="AZ78" s="643"/>
      <c r="BA78" s="643"/>
      <c r="BB78" s="643"/>
      <c r="BC78" s="643"/>
      <c r="BD78" s="643"/>
      <c r="BE78" s="643"/>
      <c r="BF78" s="643"/>
      <c r="BG78" s="643"/>
      <c r="BH78" s="643"/>
      <c r="BI78" s="643"/>
      <c r="BJ78" s="643"/>
      <c r="BK78" s="643"/>
      <c r="BL78" s="643"/>
      <c r="BM78" s="643"/>
      <c r="BN78" s="643"/>
      <c r="BO78" s="643"/>
      <c r="BP78" s="643"/>
      <c r="BQ78" s="643"/>
      <c r="BR78" s="643"/>
      <c r="BS78" s="643"/>
      <c r="BT78" s="643"/>
      <c r="BU78" s="643"/>
      <c r="BV78" s="643"/>
      <c r="BW78" s="643"/>
      <c r="BX78" s="643"/>
      <c r="BY78" s="644"/>
      <c r="BZ78" s="643"/>
      <c r="CA78" s="628"/>
      <c r="CB78" s="643"/>
      <c r="CC78" s="643"/>
      <c r="CD78" s="643"/>
      <c r="CE78" s="643"/>
      <c r="CF78" s="643"/>
      <c r="CG78" s="643"/>
      <c r="CH78" s="643"/>
      <c r="CI78" s="643"/>
      <c r="CJ78" s="643"/>
      <c r="CK78" s="643"/>
      <c r="CL78" s="643"/>
      <c r="CM78" s="643"/>
      <c r="CN78" s="643"/>
      <c r="CO78" s="643"/>
      <c r="CP78" s="643"/>
      <c r="CQ78" s="643"/>
      <c r="CR78" s="643"/>
      <c r="CS78" s="643"/>
      <c r="CT78" s="643"/>
      <c r="CU78" s="643"/>
      <c r="CV78" s="643"/>
      <c r="CW78" s="643"/>
      <c r="CX78" s="643"/>
      <c r="CY78" s="643"/>
      <c r="CZ78" s="643"/>
      <c r="DA78" s="643"/>
      <c r="DB78" s="643"/>
      <c r="DC78" s="643"/>
      <c r="DD78" s="643"/>
      <c r="DE78" s="643"/>
      <c r="DF78" s="643"/>
      <c r="DG78" s="643"/>
      <c r="DH78" s="643"/>
      <c r="DI78" s="643"/>
      <c r="DJ78" s="643"/>
      <c r="DK78" s="643"/>
      <c r="DL78" s="644"/>
      <c r="DM78" s="643"/>
      <c r="DN78" s="628"/>
      <c r="DO78" s="643"/>
      <c r="DP78" s="643"/>
      <c r="DQ78" s="643"/>
      <c r="DR78" s="643"/>
      <c r="DS78" s="643"/>
      <c r="DT78" s="643"/>
      <c r="DU78" s="643"/>
      <c r="DV78" s="643"/>
      <c r="DW78" s="643"/>
      <c r="DX78" s="643"/>
      <c r="DY78" s="643"/>
      <c r="DZ78" s="643"/>
      <c r="EA78" s="643"/>
      <c r="EB78" s="643"/>
      <c r="EC78" s="643"/>
      <c r="ED78" s="643"/>
      <c r="EE78" s="643"/>
      <c r="EF78" s="643"/>
      <c r="EG78" s="643"/>
      <c r="EH78" s="643"/>
      <c r="EI78" s="643"/>
      <c r="EJ78" s="643"/>
      <c r="EK78" s="643"/>
      <c r="EL78" s="643"/>
      <c r="EM78" s="643"/>
      <c r="EN78" s="643"/>
      <c r="EO78" s="643"/>
      <c r="EP78" s="643"/>
      <c r="EQ78" s="643"/>
      <c r="ER78" s="643"/>
      <c r="ES78" s="643"/>
      <c r="ET78" s="643"/>
      <c r="EU78" s="643"/>
      <c r="EV78" s="643"/>
      <c r="EW78" s="643"/>
      <c r="EX78" s="643"/>
      <c r="EY78" s="644"/>
    </row>
    <row r="79">
      <c r="A79" s="669"/>
      <c r="B79" s="670" t="s">
        <v>1023</v>
      </c>
      <c r="C79" s="15"/>
      <c r="D79" s="15"/>
      <c r="E79" s="15"/>
      <c r="F79" s="15"/>
      <c r="G79" s="15"/>
      <c r="H79" s="16"/>
      <c r="I79" s="671"/>
      <c r="J79" s="646" t="s">
        <v>1024</v>
      </c>
      <c r="K79" s="15"/>
      <c r="L79" s="15"/>
      <c r="M79" s="15"/>
      <c r="N79" s="15"/>
      <c r="O79" s="15"/>
      <c r="P79" s="16"/>
      <c r="Q79" s="671"/>
      <c r="R79" s="670" t="s">
        <v>1025</v>
      </c>
      <c r="S79" s="15"/>
      <c r="T79" s="15"/>
      <c r="U79" s="15"/>
      <c r="V79" s="16"/>
      <c r="W79" s="672" t="s">
        <v>1026</v>
      </c>
      <c r="X79" s="41"/>
      <c r="Y79" s="672"/>
      <c r="Z79" s="673"/>
      <c r="AA79" s="674"/>
      <c r="AB79" s="672" t="s">
        <v>1027</v>
      </c>
      <c r="AC79" s="41"/>
      <c r="AD79" s="675"/>
      <c r="AE79" s="671"/>
      <c r="AF79" s="671"/>
      <c r="AG79" s="671"/>
      <c r="AH79" s="671"/>
      <c r="AI79" s="671"/>
      <c r="AJ79" s="671"/>
      <c r="AK79" s="671"/>
      <c r="AL79" s="676"/>
      <c r="AM79" s="671"/>
      <c r="AN79" s="669"/>
      <c r="AO79" s="670" t="s">
        <v>1023</v>
      </c>
      <c r="AP79" s="15"/>
      <c r="AQ79" s="15"/>
      <c r="AR79" s="15"/>
      <c r="AS79" s="15"/>
      <c r="AT79" s="15"/>
      <c r="AU79" s="16"/>
      <c r="AV79" s="671"/>
      <c r="AW79" s="646" t="s">
        <v>1024</v>
      </c>
      <c r="AX79" s="15"/>
      <c r="AY79" s="15"/>
      <c r="AZ79" s="15"/>
      <c r="BA79" s="15"/>
      <c r="BB79" s="15"/>
      <c r="BC79" s="16"/>
      <c r="BD79" s="671"/>
      <c r="BE79" s="670" t="s">
        <v>1025</v>
      </c>
      <c r="BF79" s="15"/>
      <c r="BG79" s="15"/>
      <c r="BH79" s="15"/>
      <c r="BI79" s="16"/>
      <c r="BJ79" s="672" t="s">
        <v>1026</v>
      </c>
      <c r="BK79" s="41"/>
      <c r="BL79" s="672"/>
      <c r="BM79" s="673"/>
      <c r="BN79" s="674"/>
      <c r="BO79" s="672" t="s">
        <v>1027</v>
      </c>
      <c r="BP79" s="41"/>
      <c r="BQ79" s="675"/>
      <c r="BR79" s="671"/>
      <c r="BS79" s="671"/>
      <c r="BT79" s="671"/>
      <c r="BU79" s="671"/>
      <c r="BV79" s="671"/>
      <c r="BW79" s="671"/>
      <c r="BX79" s="671"/>
      <c r="BY79" s="676"/>
      <c r="BZ79" s="671"/>
      <c r="CA79" s="669"/>
      <c r="CB79" s="670" t="s">
        <v>1023</v>
      </c>
      <c r="CC79" s="15"/>
      <c r="CD79" s="15"/>
      <c r="CE79" s="15"/>
      <c r="CF79" s="15"/>
      <c r="CG79" s="15"/>
      <c r="CH79" s="16"/>
      <c r="CI79" s="671"/>
      <c r="CJ79" s="646" t="s">
        <v>1024</v>
      </c>
      <c r="CK79" s="15"/>
      <c r="CL79" s="15"/>
      <c r="CM79" s="15"/>
      <c r="CN79" s="15"/>
      <c r="CO79" s="15"/>
      <c r="CP79" s="16"/>
      <c r="CQ79" s="671"/>
      <c r="CR79" s="670" t="s">
        <v>1025</v>
      </c>
      <c r="CS79" s="15"/>
      <c r="CT79" s="15"/>
      <c r="CU79" s="15"/>
      <c r="CV79" s="16"/>
      <c r="CW79" s="672" t="s">
        <v>1026</v>
      </c>
      <c r="CX79" s="41"/>
      <c r="CY79" s="672"/>
      <c r="CZ79" s="673"/>
      <c r="DA79" s="674"/>
      <c r="DB79" s="672" t="s">
        <v>1027</v>
      </c>
      <c r="DC79" s="41"/>
      <c r="DD79" s="675"/>
      <c r="DE79" s="671"/>
      <c r="DF79" s="671"/>
      <c r="DG79" s="671"/>
      <c r="DH79" s="671"/>
      <c r="DI79" s="671"/>
      <c r="DJ79" s="671"/>
      <c r="DK79" s="671"/>
      <c r="DL79" s="676"/>
      <c r="DM79" s="671"/>
      <c r="DN79" s="669"/>
      <c r="DO79" s="670" t="s">
        <v>1023</v>
      </c>
      <c r="DP79" s="15"/>
      <c r="DQ79" s="15"/>
      <c r="DR79" s="15"/>
      <c r="DS79" s="15"/>
      <c r="DT79" s="15"/>
      <c r="DU79" s="16"/>
      <c r="DV79" s="671"/>
      <c r="DW79" s="646" t="s">
        <v>1024</v>
      </c>
      <c r="DX79" s="15"/>
      <c r="DY79" s="15"/>
      <c r="DZ79" s="15"/>
      <c r="EA79" s="15"/>
      <c r="EB79" s="15"/>
      <c r="EC79" s="16"/>
      <c r="ED79" s="671"/>
      <c r="EE79" s="670" t="s">
        <v>1025</v>
      </c>
      <c r="EF79" s="15"/>
      <c r="EG79" s="15"/>
      <c r="EH79" s="15"/>
      <c r="EI79" s="16"/>
      <c r="EJ79" s="672" t="s">
        <v>1026</v>
      </c>
      <c r="EK79" s="41"/>
      <c r="EL79" s="672"/>
      <c r="EM79" s="673"/>
      <c r="EN79" s="674"/>
      <c r="EO79" s="672" t="s">
        <v>1027</v>
      </c>
      <c r="EP79" s="41"/>
      <c r="EQ79" s="675"/>
      <c r="ER79" s="671"/>
      <c r="ES79" s="671"/>
      <c r="ET79" s="671"/>
      <c r="EU79" s="671"/>
      <c r="EV79" s="671"/>
      <c r="EW79" s="671"/>
      <c r="EX79" s="671"/>
      <c r="EY79" s="676"/>
    </row>
    <row r="80">
      <c r="A80" s="669"/>
      <c r="B80" s="677" t="s">
        <v>1028</v>
      </c>
      <c r="C80" s="678" t="s">
        <v>1029</v>
      </c>
      <c r="D80" s="678" t="s">
        <v>1030</v>
      </c>
      <c r="E80" s="679" t="s">
        <v>1031</v>
      </c>
      <c r="F80" s="15"/>
      <c r="G80" s="15"/>
      <c r="H80" s="16"/>
      <c r="I80" s="671"/>
      <c r="J80" s="680" t="s">
        <v>1032</v>
      </c>
      <c r="K80" s="681" t="s">
        <v>1033</v>
      </c>
      <c r="P80" s="682"/>
      <c r="Q80" s="671"/>
      <c r="R80" s="671"/>
      <c r="S80" s="671"/>
      <c r="T80" s="671"/>
      <c r="U80" s="671"/>
      <c r="V80" s="671"/>
      <c r="W80" s="671"/>
      <c r="X80" s="671"/>
      <c r="Y80" s="671"/>
      <c r="Z80" s="671"/>
      <c r="AA80" s="671"/>
      <c r="AB80" s="671"/>
      <c r="AC80" s="671"/>
      <c r="AD80" s="671"/>
      <c r="AE80" s="671"/>
      <c r="AF80" s="671"/>
      <c r="AG80" s="671"/>
      <c r="AH80" s="671"/>
      <c r="AI80" s="671"/>
      <c r="AJ80" s="671"/>
      <c r="AK80" s="671"/>
      <c r="AL80" s="676"/>
      <c r="AM80" s="671"/>
      <c r="AN80" s="669"/>
      <c r="AO80" s="677" t="s">
        <v>1028</v>
      </c>
      <c r="AP80" s="678" t="s">
        <v>1029</v>
      </c>
      <c r="AQ80" s="678" t="s">
        <v>1030</v>
      </c>
      <c r="AR80" s="679" t="s">
        <v>1031</v>
      </c>
      <c r="AS80" s="15"/>
      <c r="AT80" s="15"/>
      <c r="AU80" s="16"/>
      <c r="AV80" s="671"/>
      <c r="AW80" s="680" t="s">
        <v>1032</v>
      </c>
      <c r="AX80" s="681" t="s">
        <v>1033</v>
      </c>
      <c r="BC80" s="682"/>
      <c r="BD80" s="671"/>
      <c r="BE80" s="671"/>
      <c r="BF80" s="671"/>
      <c r="BG80" s="671"/>
      <c r="BH80" s="671"/>
      <c r="BI80" s="671"/>
      <c r="BJ80" s="671"/>
      <c r="BK80" s="671"/>
      <c r="BL80" s="671"/>
      <c r="BM80" s="671"/>
      <c r="BN80" s="671"/>
      <c r="BO80" s="671"/>
      <c r="BP80" s="671"/>
      <c r="BQ80" s="671"/>
      <c r="BR80" s="671"/>
      <c r="BS80" s="671"/>
      <c r="BT80" s="671"/>
      <c r="BU80" s="671"/>
      <c r="BV80" s="671"/>
      <c r="BW80" s="671"/>
      <c r="BX80" s="671"/>
      <c r="BY80" s="676"/>
      <c r="BZ80" s="671"/>
      <c r="CA80" s="669"/>
      <c r="CB80" s="677" t="s">
        <v>1028</v>
      </c>
      <c r="CC80" s="678" t="s">
        <v>1029</v>
      </c>
      <c r="CD80" s="678" t="s">
        <v>1030</v>
      </c>
      <c r="CE80" s="679" t="s">
        <v>1031</v>
      </c>
      <c r="CF80" s="15"/>
      <c r="CG80" s="15"/>
      <c r="CH80" s="16"/>
      <c r="CI80" s="671"/>
      <c r="CJ80" s="680" t="s">
        <v>1032</v>
      </c>
      <c r="CK80" s="681" t="s">
        <v>1033</v>
      </c>
      <c r="CP80" s="682"/>
      <c r="CQ80" s="671"/>
      <c r="CR80" s="671"/>
      <c r="CS80" s="671"/>
      <c r="CT80" s="671"/>
      <c r="CU80" s="671"/>
      <c r="CV80" s="671"/>
      <c r="CW80" s="671"/>
      <c r="CX80" s="671"/>
      <c r="CY80" s="671"/>
      <c r="CZ80" s="671"/>
      <c r="DA80" s="671"/>
      <c r="DB80" s="671"/>
      <c r="DC80" s="671"/>
      <c r="DD80" s="671"/>
      <c r="DE80" s="671"/>
      <c r="DF80" s="671"/>
      <c r="DG80" s="671"/>
      <c r="DH80" s="671"/>
      <c r="DI80" s="671"/>
      <c r="DJ80" s="671"/>
      <c r="DK80" s="671"/>
      <c r="DL80" s="676"/>
      <c r="DM80" s="671"/>
      <c r="DN80" s="669"/>
      <c r="DO80" s="677" t="s">
        <v>1028</v>
      </c>
      <c r="DP80" s="678" t="s">
        <v>1029</v>
      </c>
      <c r="DQ80" s="678" t="s">
        <v>1030</v>
      </c>
      <c r="DR80" s="679" t="s">
        <v>1031</v>
      </c>
      <c r="DS80" s="15"/>
      <c r="DT80" s="15"/>
      <c r="DU80" s="16"/>
      <c r="DV80" s="671"/>
      <c r="DW80" s="680" t="s">
        <v>1032</v>
      </c>
      <c r="DX80" s="681" t="s">
        <v>1033</v>
      </c>
      <c r="EC80" s="682"/>
      <c r="ED80" s="671"/>
      <c r="EE80" s="671"/>
      <c r="EF80" s="671"/>
      <c r="EG80" s="671"/>
      <c r="EH80" s="671"/>
      <c r="EI80" s="671"/>
      <c r="EJ80" s="671"/>
      <c r="EK80" s="671"/>
      <c r="EL80" s="671"/>
      <c r="EM80" s="671"/>
      <c r="EN80" s="671"/>
      <c r="EO80" s="671"/>
      <c r="EP80" s="671"/>
      <c r="EQ80" s="671"/>
      <c r="ER80" s="671"/>
      <c r="ES80" s="671"/>
      <c r="ET80" s="671"/>
      <c r="EU80" s="671"/>
      <c r="EV80" s="671"/>
      <c r="EW80" s="671"/>
      <c r="EX80" s="671"/>
      <c r="EY80" s="676"/>
    </row>
    <row r="81">
      <c r="A81" s="669"/>
      <c r="B81" s="43"/>
      <c r="C81" s="43"/>
      <c r="D81" s="43"/>
      <c r="E81" s="679" t="s">
        <v>1029</v>
      </c>
      <c r="F81" s="16"/>
      <c r="G81" s="679" t="s">
        <v>1030</v>
      </c>
      <c r="H81" s="16"/>
      <c r="I81" s="671"/>
      <c r="J81" s="680" t="s">
        <v>1034</v>
      </c>
      <c r="K81" s="681" t="s">
        <v>1035</v>
      </c>
      <c r="P81" s="682"/>
      <c r="Q81" s="671"/>
      <c r="R81" s="670" t="s">
        <v>1036</v>
      </c>
      <c r="S81" s="15"/>
      <c r="T81" s="15"/>
      <c r="U81" s="15"/>
      <c r="V81" s="15"/>
      <c r="W81" s="15"/>
      <c r="X81" s="15"/>
      <c r="Y81" s="15"/>
      <c r="Z81" s="15"/>
      <c r="AA81" s="15"/>
      <c r="AB81" s="15"/>
      <c r="AC81" s="15"/>
      <c r="AD81" s="15"/>
      <c r="AE81" s="15"/>
      <c r="AF81" s="15"/>
      <c r="AG81" s="15"/>
      <c r="AH81" s="15"/>
      <c r="AI81" s="15"/>
      <c r="AJ81" s="16"/>
      <c r="AK81" s="671"/>
      <c r="AL81" s="676"/>
      <c r="AM81" s="671"/>
      <c r="AN81" s="669"/>
      <c r="AO81" s="43"/>
      <c r="AP81" s="43"/>
      <c r="AQ81" s="43"/>
      <c r="AR81" s="679" t="s">
        <v>1029</v>
      </c>
      <c r="AS81" s="16"/>
      <c r="AT81" s="679" t="s">
        <v>1030</v>
      </c>
      <c r="AU81" s="16"/>
      <c r="AV81" s="671"/>
      <c r="AW81" s="680" t="s">
        <v>1034</v>
      </c>
      <c r="AX81" s="681" t="s">
        <v>1035</v>
      </c>
      <c r="BC81" s="682"/>
      <c r="BD81" s="671"/>
      <c r="BE81" s="670" t="s">
        <v>1036</v>
      </c>
      <c r="BF81" s="15"/>
      <c r="BG81" s="15"/>
      <c r="BH81" s="15"/>
      <c r="BI81" s="15"/>
      <c r="BJ81" s="15"/>
      <c r="BK81" s="15"/>
      <c r="BL81" s="15"/>
      <c r="BM81" s="15"/>
      <c r="BN81" s="15"/>
      <c r="BO81" s="15"/>
      <c r="BP81" s="15"/>
      <c r="BQ81" s="15"/>
      <c r="BR81" s="15"/>
      <c r="BS81" s="15"/>
      <c r="BT81" s="15"/>
      <c r="BU81" s="15"/>
      <c r="BV81" s="15"/>
      <c r="BW81" s="16"/>
      <c r="BX81" s="671"/>
      <c r="BY81" s="676"/>
      <c r="BZ81" s="671"/>
      <c r="CA81" s="669"/>
      <c r="CB81" s="43"/>
      <c r="CC81" s="43"/>
      <c r="CD81" s="43"/>
      <c r="CE81" s="679" t="s">
        <v>1029</v>
      </c>
      <c r="CF81" s="16"/>
      <c r="CG81" s="679" t="s">
        <v>1030</v>
      </c>
      <c r="CH81" s="16"/>
      <c r="CI81" s="671"/>
      <c r="CJ81" s="680" t="s">
        <v>1034</v>
      </c>
      <c r="CK81" s="681" t="s">
        <v>1035</v>
      </c>
      <c r="CP81" s="682"/>
      <c r="CQ81" s="671"/>
      <c r="CR81" s="670" t="s">
        <v>1036</v>
      </c>
      <c r="CS81" s="15"/>
      <c r="CT81" s="15"/>
      <c r="CU81" s="15"/>
      <c r="CV81" s="15"/>
      <c r="CW81" s="15"/>
      <c r="CX81" s="15"/>
      <c r="CY81" s="15"/>
      <c r="CZ81" s="15"/>
      <c r="DA81" s="15"/>
      <c r="DB81" s="15"/>
      <c r="DC81" s="15"/>
      <c r="DD81" s="15"/>
      <c r="DE81" s="15"/>
      <c r="DF81" s="15"/>
      <c r="DG81" s="15"/>
      <c r="DH81" s="15"/>
      <c r="DI81" s="15"/>
      <c r="DJ81" s="16"/>
      <c r="DK81" s="671"/>
      <c r="DL81" s="676"/>
      <c r="DM81" s="671"/>
      <c r="DN81" s="669"/>
      <c r="DO81" s="43"/>
      <c r="DP81" s="43"/>
      <c r="DQ81" s="43"/>
      <c r="DR81" s="679" t="s">
        <v>1029</v>
      </c>
      <c r="DS81" s="16"/>
      <c r="DT81" s="679" t="s">
        <v>1030</v>
      </c>
      <c r="DU81" s="16"/>
      <c r="DV81" s="671"/>
      <c r="DW81" s="680" t="s">
        <v>1034</v>
      </c>
      <c r="DX81" s="681" t="s">
        <v>1035</v>
      </c>
      <c r="EC81" s="682"/>
      <c r="ED81" s="671"/>
      <c r="EE81" s="670" t="s">
        <v>1036</v>
      </c>
      <c r="EF81" s="15"/>
      <c r="EG81" s="15"/>
      <c r="EH81" s="15"/>
      <c r="EI81" s="15"/>
      <c r="EJ81" s="15"/>
      <c r="EK81" s="15"/>
      <c r="EL81" s="15"/>
      <c r="EM81" s="15"/>
      <c r="EN81" s="15"/>
      <c r="EO81" s="15"/>
      <c r="EP81" s="15"/>
      <c r="EQ81" s="15"/>
      <c r="ER81" s="15"/>
      <c r="ES81" s="15"/>
      <c r="ET81" s="15"/>
      <c r="EU81" s="15"/>
      <c r="EV81" s="15"/>
      <c r="EW81" s="16"/>
      <c r="EX81" s="671"/>
      <c r="EY81" s="676"/>
    </row>
    <row r="82">
      <c r="A82" s="669"/>
      <c r="B82" s="677" t="s">
        <v>631</v>
      </c>
      <c r="C82" s="683"/>
      <c r="D82" s="683"/>
      <c r="E82" s="684"/>
      <c r="F82" s="42"/>
      <c r="G82" s="684"/>
      <c r="H82" s="42"/>
      <c r="I82" s="671"/>
      <c r="J82" s="680" t="s">
        <v>1037</v>
      </c>
      <c r="K82" s="681" t="s">
        <v>1038</v>
      </c>
      <c r="P82" s="682"/>
      <c r="Q82" s="671"/>
      <c r="R82" s="685"/>
      <c r="S82" s="41"/>
      <c r="T82" s="41"/>
      <c r="U82" s="41"/>
      <c r="V82" s="41"/>
      <c r="W82" s="41"/>
      <c r="X82" s="41"/>
      <c r="Y82" s="41"/>
      <c r="Z82" s="41"/>
      <c r="AA82" s="41"/>
      <c r="AB82" s="41"/>
      <c r="AC82" s="41"/>
      <c r="AD82" s="41"/>
      <c r="AE82" s="41"/>
      <c r="AF82" s="41"/>
      <c r="AG82" s="41"/>
      <c r="AH82" s="41"/>
      <c r="AI82" s="41"/>
      <c r="AJ82" s="42"/>
      <c r="AK82" s="671"/>
      <c r="AL82" s="676"/>
      <c r="AM82" s="671"/>
      <c r="AN82" s="669"/>
      <c r="AO82" s="677" t="s">
        <v>631</v>
      </c>
      <c r="AP82" s="683"/>
      <c r="AQ82" s="683"/>
      <c r="AR82" s="684"/>
      <c r="AS82" s="42"/>
      <c r="AT82" s="684"/>
      <c r="AU82" s="42"/>
      <c r="AV82" s="671"/>
      <c r="AW82" s="680" t="s">
        <v>1037</v>
      </c>
      <c r="AX82" s="681" t="s">
        <v>1038</v>
      </c>
      <c r="BC82" s="682"/>
      <c r="BD82" s="671"/>
      <c r="BE82" s="685"/>
      <c r="BF82" s="41"/>
      <c r="BG82" s="41"/>
      <c r="BH82" s="41"/>
      <c r="BI82" s="41"/>
      <c r="BJ82" s="41"/>
      <c r="BK82" s="41"/>
      <c r="BL82" s="41"/>
      <c r="BM82" s="41"/>
      <c r="BN82" s="41"/>
      <c r="BO82" s="41"/>
      <c r="BP82" s="41"/>
      <c r="BQ82" s="41"/>
      <c r="BR82" s="41"/>
      <c r="BS82" s="41"/>
      <c r="BT82" s="41"/>
      <c r="BU82" s="41"/>
      <c r="BV82" s="41"/>
      <c r="BW82" s="42"/>
      <c r="BX82" s="671"/>
      <c r="BY82" s="676"/>
      <c r="BZ82" s="671"/>
      <c r="CA82" s="669"/>
      <c r="CB82" s="677" t="s">
        <v>631</v>
      </c>
      <c r="CC82" s="683"/>
      <c r="CD82" s="683"/>
      <c r="CE82" s="684"/>
      <c r="CF82" s="42"/>
      <c r="CG82" s="684"/>
      <c r="CH82" s="42"/>
      <c r="CI82" s="671"/>
      <c r="CJ82" s="680" t="s">
        <v>1037</v>
      </c>
      <c r="CK82" s="681" t="s">
        <v>1038</v>
      </c>
      <c r="CP82" s="682"/>
      <c r="CQ82" s="671"/>
      <c r="CR82" s="685"/>
      <c r="CS82" s="41"/>
      <c r="CT82" s="41"/>
      <c r="CU82" s="41"/>
      <c r="CV82" s="41"/>
      <c r="CW82" s="41"/>
      <c r="CX82" s="41"/>
      <c r="CY82" s="41"/>
      <c r="CZ82" s="41"/>
      <c r="DA82" s="41"/>
      <c r="DB82" s="41"/>
      <c r="DC82" s="41"/>
      <c r="DD82" s="41"/>
      <c r="DE82" s="41"/>
      <c r="DF82" s="41"/>
      <c r="DG82" s="41"/>
      <c r="DH82" s="41"/>
      <c r="DI82" s="41"/>
      <c r="DJ82" s="42"/>
      <c r="DK82" s="671"/>
      <c r="DL82" s="676"/>
      <c r="DM82" s="671"/>
      <c r="DN82" s="669"/>
      <c r="DO82" s="677" t="s">
        <v>631</v>
      </c>
      <c r="DP82" s="683"/>
      <c r="DQ82" s="683"/>
      <c r="DR82" s="684"/>
      <c r="DS82" s="42"/>
      <c r="DT82" s="684"/>
      <c r="DU82" s="42"/>
      <c r="DV82" s="671"/>
      <c r="DW82" s="680" t="s">
        <v>1037</v>
      </c>
      <c r="DX82" s="681" t="s">
        <v>1038</v>
      </c>
      <c r="EC82" s="682"/>
      <c r="ED82" s="671"/>
      <c r="EE82" s="685"/>
      <c r="EF82" s="41"/>
      <c r="EG82" s="41"/>
      <c r="EH82" s="41"/>
      <c r="EI82" s="41"/>
      <c r="EJ82" s="41"/>
      <c r="EK82" s="41"/>
      <c r="EL82" s="41"/>
      <c r="EM82" s="41"/>
      <c r="EN82" s="41"/>
      <c r="EO82" s="41"/>
      <c r="EP82" s="41"/>
      <c r="EQ82" s="41"/>
      <c r="ER82" s="41"/>
      <c r="ES82" s="41"/>
      <c r="ET82" s="41"/>
      <c r="EU82" s="41"/>
      <c r="EV82" s="41"/>
      <c r="EW82" s="42"/>
      <c r="EX82" s="671"/>
      <c r="EY82" s="676"/>
    </row>
    <row r="83">
      <c r="A83" s="669"/>
      <c r="B83" s="47"/>
      <c r="C83" s="47"/>
      <c r="D83" s="47"/>
      <c r="E83" s="686"/>
      <c r="F83" s="682"/>
      <c r="G83" s="686"/>
      <c r="H83" s="682"/>
      <c r="I83" s="671"/>
      <c r="J83" s="680" t="s">
        <v>1039</v>
      </c>
      <c r="K83" s="681" t="s">
        <v>1040</v>
      </c>
      <c r="P83" s="682"/>
      <c r="Q83" s="671"/>
      <c r="R83" s="686"/>
      <c r="AJ83" s="682"/>
      <c r="AK83" s="671"/>
      <c r="AL83" s="676"/>
      <c r="AM83" s="671"/>
      <c r="AN83" s="669"/>
      <c r="AO83" s="47"/>
      <c r="AP83" s="47"/>
      <c r="AQ83" s="47"/>
      <c r="AR83" s="686"/>
      <c r="AS83" s="682"/>
      <c r="AT83" s="686"/>
      <c r="AU83" s="682"/>
      <c r="AV83" s="671"/>
      <c r="AW83" s="680" t="s">
        <v>1039</v>
      </c>
      <c r="AX83" s="681" t="s">
        <v>1040</v>
      </c>
      <c r="BC83" s="682"/>
      <c r="BD83" s="671"/>
      <c r="BE83" s="686"/>
      <c r="BW83" s="682"/>
      <c r="BX83" s="671"/>
      <c r="BY83" s="676"/>
      <c r="BZ83" s="671"/>
      <c r="CA83" s="669"/>
      <c r="CB83" s="47"/>
      <c r="CC83" s="47"/>
      <c r="CD83" s="47"/>
      <c r="CE83" s="686"/>
      <c r="CF83" s="682"/>
      <c r="CG83" s="686"/>
      <c r="CH83" s="682"/>
      <c r="CI83" s="671"/>
      <c r="CJ83" s="680" t="s">
        <v>1039</v>
      </c>
      <c r="CK83" s="681" t="s">
        <v>1040</v>
      </c>
      <c r="CP83" s="682"/>
      <c r="CQ83" s="671"/>
      <c r="CR83" s="686"/>
      <c r="DJ83" s="682"/>
      <c r="DK83" s="671"/>
      <c r="DL83" s="676"/>
      <c r="DM83" s="671"/>
      <c r="DN83" s="669"/>
      <c r="DO83" s="47"/>
      <c r="DP83" s="47"/>
      <c r="DQ83" s="47"/>
      <c r="DR83" s="686"/>
      <c r="DS83" s="682"/>
      <c r="DT83" s="686"/>
      <c r="DU83" s="682"/>
      <c r="DV83" s="671"/>
      <c r="DW83" s="680" t="s">
        <v>1039</v>
      </c>
      <c r="DX83" s="681" t="s">
        <v>1040</v>
      </c>
      <c r="EC83" s="682"/>
      <c r="ED83" s="671"/>
      <c r="EE83" s="686"/>
      <c r="EW83" s="682"/>
      <c r="EX83" s="671"/>
      <c r="EY83" s="676"/>
    </row>
    <row r="84">
      <c r="A84" s="669"/>
      <c r="B84" s="43"/>
      <c r="C84" s="43"/>
      <c r="D84" s="43"/>
      <c r="E84" s="686"/>
      <c r="F84" s="682"/>
      <c r="G84" s="686"/>
      <c r="H84" s="682"/>
      <c r="I84" s="671"/>
      <c r="J84" s="680" t="s">
        <v>1041</v>
      </c>
      <c r="K84" s="681" t="s">
        <v>1042</v>
      </c>
      <c r="P84" s="682"/>
      <c r="Q84" s="671"/>
      <c r="R84" s="686"/>
      <c r="AJ84" s="682"/>
      <c r="AK84" s="671"/>
      <c r="AL84" s="676"/>
      <c r="AM84" s="671"/>
      <c r="AN84" s="669"/>
      <c r="AO84" s="43"/>
      <c r="AP84" s="43"/>
      <c r="AQ84" s="43"/>
      <c r="AR84" s="686"/>
      <c r="AS84" s="682"/>
      <c r="AT84" s="686"/>
      <c r="AU84" s="682"/>
      <c r="AV84" s="671"/>
      <c r="AW84" s="680" t="s">
        <v>1041</v>
      </c>
      <c r="AX84" s="681" t="s">
        <v>1042</v>
      </c>
      <c r="BC84" s="682"/>
      <c r="BD84" s="671"/>
      <c r="BE84" s="686"/>
      <c r="BW84" s="682"/>
      <c r="BX84" s="671"/>
      <c r="BY84" s="676"/>
      <c r="BZ84" s="671"/>
      <c r="CA84" s="669"/>
      <c r="CB84" s="43"/>
      <c r="CC84" s="43"/>
      <c r="CD84" s="43"/>
      <c r="CE84" s="686"/>
      <c r="CF84" s="682"/>
      <c r="CG84" s="686"/>
      <c r="CH84" s="682"/>
      <c r="CI84" s="671"/>
      <c r="CJ84" s="680" t="s">
        <v>1041</v>
      </c>
      <c r="CK84" s="681" t="s">
        <v>1042</v>
      </c>
      <c r="CP84" s="682"/>
      <c r="CQ84" s="671"/>
      <c r="CR84" s="686"/>
      <c r="DJ84" s="682"/>
      <c r="DK84" s="671"/>
      <c r="DL84" s="676"/>
      <c r="DM84" s="671"/>
      <c r="DN84" s="669"/>
      <c r="DO84" s="43"/>
      <c r="DP84" s="43"/>
      <c r="DQ84" s="43"/>
      <c r="DR84" s="686"/>
      <c r="DS84" s="682"/>
      <c r="DT84" s="686"/>
      <c r="DU84" s="682"/>
      <c r="DV84" s="671"/>
      <c r="DW84" s="680" t="s">
        <v>1041</v>
      </c>
      <c r="DX84" s="681" t="s">
        <v>1042</v>
      </c>
      <c r="EC84" s="682"/>
      <c r="ED84" s="671"/>
      <c r="EE84" s="686"/>
      <c r="EW84" s="682"/>
      <c r="EX84" s="671"/>
      <c r="EY84" s="676"/>
    </row>
    <row r="85">
      <c r="A85" s="669"/>
      <c r="B85" s="677" t="s">
        <v>633</v>
      </c>
      <c r="C85" s="683"/>
      <c r="D85" s="683"/>
      <c r="E85" s="686"/>
      <c r="F85" s="682"/>
      <c r="G85" s="686"/>
      <c r="H85" s="682"/>
      <c r="I85" s="671"/>
      <c r="J85" s="680" t="s">
        <v>1043</v>
      </c>
      <c r="K85" s="681" t="s">
        <v>1044</v>
      </c>
      <c r="P85" s="682"/>
      <c r="Q85" s="671"/>
      <c r="R85" s="686"/>
      <c r="AJ85" s="682"/>
      <c r="AK85" s="671"/>
      <c r="AL85" s="676"/>
      <c r="AM85" s="671"/>
      <c r="AN85" s="669"/>
      <c r="AO85" s="677" t="s">
        <v>633</v>
      </c>
      <c r="AP85" s="683"/>
      <c r="AQ85" s="683"/>
      <c r="AR85" s="686"/>
      <c r="AS85" s="682"/>
      <c r="AT85" s="686"/>
      <c r="AU85" s="682"/>
      <c r="AV85" s="671"/>
      <c r="AW85" s="680" t="s">
        <v>1043</v>
      </c>
      <c r="AX85" s="681" t="s">
        <v>1044</v>
      </c>
      <c r="BC85" s="682"/>
      <c r="BD85" s="671"/>
      <c r="BE85" s="686"/>
      <c r="BW85" s="682"/>
      <c r="BX85" s="671"/>
      <c r="BY85" s="676"/>
      <c r="BZ85" s="671"/>
      <c r="CA85" s="669"/>
      <c r="CB85" s="677" t="s">
        <v>633</v>
      </c>
      <c r="CC85" s="683"/>
      <c r="CD85" s="683"/>
      <c r="CE85" s="686"/>
      <c r="CF85" s="682"/>
      <c r="CG85" s="686"/>
      <c r="CH85" s="682"/>
      <c r="CI85" s="671"/>
      <c r="CJ85" s="680" t="s">
        <v>1043</v>
      </c>
      <c r="CK85" s="681" t="s">
        <v>1044</v>
      </c>
      <c r="CP85" s="682"/>
      <c r="CQ85" s="671"/>
      <c r="CR85" s="686"/>
      <c r="DJ85" s="682"/>
      <c r="DK85" s="671"/>
      <c r="DL85" s="676"/>
      <c r="DM85" s="671"/>
      <c r="DN85" s="669"/>
      <c r="DO85" s="677" t="s">
        <v>633</v>
      </c>
      <c r="DP85" s="683"/>
      <c r="DQ85" s="683"/>
      <c r="DR85" s="686"/>
      <c r="DS85" s="682"/>
      <c r="DT85" s="686"/>
      <c r="DU85" s="682"/>
      <c r="DV85" s="671"/>
      <c r="DW85" s="680" t="s">
        <v>1043</v>
      </c>
      <c r="DX85" s="681" t="s">
        <v>1044</v>
      </c>
      <c r="EC85" s="682"/>
      <c r="ED85" s="671"/>
      <c r="EE85" s="686"/>
      <c r="EW85" s="682"/>
      <c r="EX85" s="671"/>
      <c r="EY85" s="676"/>
    </row>
    <row r="86">
      <c r="A86" s="687"/>
      <c r="B86" s="47"/>
      <c r="C86" s="47"/>
      <c r="D86" s="47"/>
      <c r="E86" s="686"/>
      <c r="F86" s="682"/>
      <c r="G86" s="686"/>
      <c r="H86" s="682"/>
      <c r="I86" s="688"/>
      <c r="J86" s="680" t="s">
        <v>1045</v>
      </c>
      <c r="K86" s="681" t="s">
        <v>1046</v>
      </c>
      <c r="P86" s="682"/>
      <c r="Q86" s="688"/>
      <c r="R86" s="686"/>
      <c r="AJ86" s="682"/>
      <c r="AK86" s="688"/>
      <c r="AL86" s="689"/>
      <c r="AM86" s="688"/>
      <c r="AN86" s="687"/>
      <c r="AO86" s="47"/>
      <c r="AP86" s="47"/>
      <c r="AQ86" s="47"/>
      <c r="AR86" s="686"/>
      <c r="AS86" s="682"/>
      <c r="AT86" s="686"/>
      <c r="AU86" s="682"/>
      <c r="AV86" s="688"/>
      <c r="AW86" s="680" t="s">
        <v>1045</v>
      </c>
      <c r="AX86" s="681" t="s">
        <v>1046</v>
      </c>
      <c r="BC86" s="682"/>
      <c r="BD86" s="688"/>
      <c r="BE86" s="686"/>
      <c r="BW86" s="682"/>
      <c r="BX86" s="688"/>
      <c r="BY86" s="689"/>
      <c r="BZ86" s="688"/>
      <c r="CA86" s="687"/>
      <c r="CB86" s="47"/>
      <c r="CC86" s="47"/>
      <c r="CD86" s="47"/>
      <c r="CE86" s="686"/>
      <c r="CF86" s="682"/>
      <c r="CG86" s="686"/>
      <c r="CH86" s="682"/>
      <c r="CI86" s="688"/>
      <c r="CJ86" s="680" t="s">
        <v>1045</v>
      </c>
      <c r="CK86" s="681" t="s">
        <v>1046</v>
      </c>
      <c r="CP86" s="682"/>
      <c r="CQ86" s="688"/>
      <c r="CR86" s="686"/>
      <c r="DJ86" s="682"/>
      <c r="DK86" s="688"/>
      <c r="DL86" s="689"/>
      <c r="DM86" s="688"/>
      <c r="DN86" s="687"/>
      <c r="DO86" s="47"/>
      <c r="DP86" s="47"/>
      <c r="DQ86" s="47"/>
      <c r="DR86" s="686"/>
      <c r="DS86" s="682"/>
      <c r="DT86" s="686"/>
      <c r="DU86" s="682"/>
      <c r="DV86" s="688"/>
      <c r="DW86" s="680" t="s">
        <v>1045</v>
      </c>
      <c r="DX86" s="681" t="s">
        <v>1046</v>
      </c>
      <c r="EC86" s="682"/>
      <c r="ED86" s="688"/>
      <c r="EE86" s="686"/>
      <c r="EW86" s="682"/>
      <c r="EX86" s="688"/>
      <c r="EY86" s="689"/>
    </row>
    <row r="87">
      <c r="A87" s="687"/>
      <c r="B87" s="43"/>
      <c r="C87" s="43"/>
      <c r="D87" s="43"/>
      <c r="E87" s="686"/>
      <c r="F87" s="682"/>
      <c r="G87" s="686"/>
      <c r="H87" s="682"/>
      <c r="I87" s="688"/>
      <c r="J87" s="680" t="s">
        <v>1047</v>
      </c>
      <c r="K87" s="681" t="s">
        <v>1048</v>
      </c>
      <c r="P87" s="682"/>
      <c r="Q87" s="688"/>
      <c r="R87" s="686"/>
      <c r="AJ87" s="682"/>
      <c r="AK87" s="688"/>
      <c r="AL87" s="689"/>
      <c r="AM87" s="688"/>
      <c r="AN87" s="687"/>
      <c r="AO87" s="43"/>
      <c r="AP87" s="43"/>
      <c r="AQ87" s="43"/>
      <c r="AR87" s="686"/>
      <c r="AS87" s="682"/>
      <c r="AT87" s="686"/>
      <c r="AU87" s="682"/>
      <c r="AV87" s="688"/>
      <c r="AW87" s="680" t="s">
        <v>1047</v>
      </c>
      <c r="AX87" s="681" t="s">
        <v>1048</v>
      </c>
      <c r="BC87" s="682"/>
      <c r="BD87" s="688"/>
      <c r="BE87" s="686"/>
      <c r="BW87" s="682"/>
      <c r="BX87" s="688"/>
      <c r="BY87" s="689"/>
      <c r="BZ87" s="688"/>
      <c r="CA87" s="687"/>
      <c r="CB87" s="43"/>
      <c r="CC87" s="43"/>
      <c r="CD87" s="43"/>
      <c r="CE87" s="686"/>
      <c r="CF87" s="682"/>
      <c r="CG87" s="686"/>
      <c r="CH87" s="682"/>
      <c r="CI87" s="688"/>
      <c r="CJ87" s="680" t="s">
        <v>1047</v>
      </c>
      <c r="CK87" s="681" t="s">
        <v>1048</v>
      </c>
      <c r="CP87" s="682"/>
      <c r="CQ87" s="688"/>
      <c r="CR87" s="686"/>
      <c r="DJ87" s="682"/>
      <c r="DK87" s="688"/>
      <c r="DL87" s="689"/>
      <c r="DM87" s="688"/>
      <c r="DN87" s="687"/>
      <c r="DO87" s="43"/>
      <c r="DP87" s="43"/>
      <c r="DQ87" s="43"/>
      <c r="DR87" s="686"/>
      <c r="DS87" s="682"/>
      <c r="DT87" s="686"/>
      <c r="DU87" s="682"/>
      <c r="DV87" s="688"/>
      <c r="DW87" s="680" t="s">
        <v>1047</v>
      </c>
      <c r="DX87" s="681" t="s">
        <v>1048</v>
      </c>
      <c r="EC87" s="682"/>
      <c r="ED87" s="688"/>
      <c r="EE87" s="686"/>
      <c r="EW87" s="682"/>
      <c r="EX87" s="688"/>
      <c r="EY87" s="689"/>
    </row>
    <row r="88">
      <c r="A88" s="687"/>
      <c r="B88" s="677" t="s">
        <v>635</v>
      </c>
      <c r="C88" s="683"/>
      <c r="D88" s="683"/>
      <c r="E88" s="686"/>
      <c r="F88" s="682"/>
      <c r="G88" s="686"/>
      <c r="H88" s="682"/>
      <c r="I88" s="688"/>
      <c r="J88" s="680" t="s">
        <v>1049</v>
      </c>
      <c r="K88" s="681" t="s">
        <v>1050</v>
      </c>
      <c r="P88" s="682"/>
      <c r="Q88" s="688"/>
      <c r="R88" s="686"/>
      <c r="AJ88" s="682"/>
      <c r="AK88" s="688"/>
      <c r="AL88" s="689"/>
      <c r="AM88" s="688"/>
      <c r="AN88" s="687"/>
      <c r="AO88" s="677" t="s">
        <v>635</v>
      </c>
      <c r="AP88" s="683"/>
      <c r="AQ88" s="683"/>
      <c r="AR88" s="686"/>
      <c r="AS88" s="682"/>
      <c r="AT88" s="686"/>
      <c r="AU88" s="682"/>
      <c r="AV88" s="688"/>
      <c r="AW88" s="680" t="s">
        <v>1049</v>
      </c>
      <c r="AX88" s="681" t="s">
        <v>1050</v>
      </c>
      <c r="BC88" s="682"/>
      <c r="BD88" s="688"/>
      <c r="BE88" s="686"/>
      <c r="BW88" s="682"/>
      <c r="BX88" s="688"/>
      <c r="BY88" s="689"/>
      <c r="BZ88" s="688"/>
      <c r="CA88" s="687"/>
      <c r="CB88" s="677" t="s">
        <v>635</v>
      </c>
      <c r="CC88" s="683"/>
      <c r="CD88" s="683"/>
      <c r="CE88" s="686"/>
      <c r="CF88" s="682"/>
      <c r="CG88" s="686"/>
      <c r="CH88" s="682"/>
      <c r="CI88" s="688"/>
      <c r="CJ88" s="680" t="s">
        <v>1049</v>
      </c>
      <c r="CK88" s="681" t="s">
        <v>1050</v>
      </c>
      <c r="CP88" s="682"/>
      <c r="CQ88" s="688"/>
      <c r="CR88" s="686"/>
      <c r="DJ88" s="682"/>
      <c r="DK88" s="688"/>
      <c r="DL88" s="689"/>
      <c r="DM88" s="688"/>
      <c r="DN88" s="687"/>
      <c r="DO88" s="677" t="s">
        <v>635</v>
      </c>
      <c r="DP88" s="683"/>
      <c r="DQ88" s="683"/>
      <c r="DR88" s="686"/>
      <c r="DS88" s="682"/>
      <c r="DT88" s="686"/>
      <c r="DU88" s="682"/>
      <c r="DV88" s="688"/>
      <c r="DW88" s="680" t="s">
        <v>1049</v>
      </c>
      <c r="DX88" s="681" t="s">
        <v>1050</v>
      </c>
      <c r="EC88" s="682"/>
      <c r="ED88" s="688"/>
      <c r="EE88" s="686"/>
      <c r="EW88" s="682"/>
      <c r="EX88" s="688"/>
      <c r="EY88" s="689"/>
    </row>
    <row r="89">
      <c r="A89" s="687"/>
      <c r="B89" s="47"/>
      <c r="C89" s="47"/>
      <c r="D89" s="47"/>
      <c r="E89" s="686"/>
      <c r="F89" s="682"/>
      <c r="G89" s="686"/>
      <c r="H89" s="682"/>
      <c r="I89" s="688"/>
      <c r="J89" s="680" t="s">
        <v>1051</v>
      </c>
      <c r="K89" s="681" t="s">
        <v>1052</v>
      </c>
      <c r="P89" s="682"/>
      <c r="Q89" s="688"/>
      <c r="R89" s="686"/>
      <c r="AJ89" s="682"/>
      <c r="AK89" s="688"/>
      <c r="AL89" s="689"/>
      <c r="AM89" s="688"/>
      <c r="AN89" s="687"/>
      <c r="AO89" s="47"/>
      <c r="AP89" s="47"/>
      <c r="AQ89" s="47"/>
      <c r="AR89" s="686"/>
      <c r="AS89" s="682"/>
      <c r="AT89" s="686"/>
      <c r="AU89" s="682"/>
      <c r="AV89" s="688"/>
      <c r="AW89" s="680" t="s">
        <v>1051</v>
      </c>
      <c r="AX89" s="681" t="s">
        <v>1052</v>
      </c>
      <c r="BC89" s="682"/>
      <c r="BD89" s="688"/>
      <c r="BE89" s="686"/>
      <c r="BW89" s="682"/>
      <c r="BX89" s="688"/>
      <c r="BY89" s="689"/>
      <c r="BZ89" s="688"/>
      <c r="CA89" s="687"/>
      <c r="CB89" s="47"/>
      <c r="CC89" s="47"/>
      <c r="CD89" s="47"/>
      <c r="CE89" s="686"/>
      <c r="CF89" s="682"/>
      <c r="CG89" s="686"/>
      <c r="CH89" s="682"/>
      <c r="CI89" s="688"/>
      <c r="CJ89" s="680" t="s">
        <v>1051</v>
      </c>
      <c r="CK89" s="681" t="s">
        <v>1052</v>
      </c>
      <c r="CP89" s="682"/>
      <c r="CQ89" s="688"/>
      <c r="CR89" s="686"/>
      <c r="DJ89" s="682"/>
      <c r="DK89" s="688"/>
      <c r="DL89" s="689"/>
      <c r="DM89" s="688"/>
      <c r="DN89" s="687"/>
      <c r="DO89" s="47"/>
      <c r="DP89" s="47"/>
      <c r="DQ89" s="47"/>
      <c r="DR89" s="686"/>
      <c r="DS89" s="682"/>
      <c r="DT89" s="686"/>
      <c r="DU89" s="682"/>
      <c r="DV89" s="688"/>
      <c r="DW89" s="680" t="s">
        <v>1051</v>
      </c>
      <c r="DX89" s="681" t="s">
        <v>1052</v>
      </c>
      <c r="EC89" s="682"/>
      <c r="ED89" s="688"/>
      <c r="EE89" s="686"/>
      <c r="EW89" s="682"/>
      <c r="EX89" s="688"/>
      <c r="EY89" s="689"/>
    </row>
    <row r="90">
      <c r="A90" s="687"/>
      <c r="B90" s="43"/>
      <c r="C90" s="43"/>
      <c r="D90" s="43"/>
      <c r="E90" s="686"/>
      <c r="F90" s="682"/>
      <c r="G90" s="686"/>
      <c r="H90" s="682"/>
      <c r="I90" s="688"/>
      <c r="J90" s="680" t="s">
        <v>1053</v>
      </c>
      <c r="K90" s="681" t="s">
        <v>1054</v>
      </c>
      <c r="P90" s="682"/>
      <c r="Q90" s="688"/>
      <c r="R90" s="686"/>
      <c r="AJ90" s="682"/>
      <c r="AK90" s="688"/>
      <c r="AL90" s="689"/>
      <c r="AM90" s="688"/>
      <c r="AN90" s="687"/>
      <c r="AO90" s="43"/>
      <c r="AP90" s="43"/>
      <c r="AQ90" s="43"/>
      <c r="AR90" s="686"/>
      <c r="AS90" s="682"/>
      <c r="AT90" s="686"/>
      <c r="AU90" s="682"/>
      <c r="AV90" s="688"/>
      <c r="AW90" s="680" t="s">
        <v>1053</v>
      </c>
      <c r="AX90" s="681" t="s">
        <v>1054</v>
      </c>
      <c r="BC90" s="682"/>
      <c r="BD90" s="688"/>
      <c r="BE90" s="686"/>
      <c r="BW90" s="682"/>
      <c r="BX90" s="688"/>
      <c r="BY90" s="689"/>
      <c r="BZ90" s="688"/>
      <c r="CA90" s="687"/>
      <c r="CB90" s="43"/>
      <c r="CC90" s="43"/>
      <c r="CD90" s="43"/>
      <c r="CE90" s="686"/>
      <c r="CF90" s="682"/>
      <c r="CG90" s="686"/>
      <c r="CH90" s="682"/>
      <c r="CI90" s="688"/>
      <c r="CJ90" s="680" t="s">
        <v>1053</v>
      </c>
      <c r="CK90" s="681" t="s">
        <v>1054</v>
      </c>
      <c r="CP90" s="682"/>
      <c r="CQ90" s="688"/>
      <c r="CR90" s="686"/>
      <c r="DJ90" s="682"/>
      <c r="DK90" s="688"/>
      <c r="DL90" s="689"/>
      <c r="DM90" s="688"/>
      <c r="DN90" s="687"/>
      <c r="DO90" s="43"/>
      <c r="DP90" s="43"/>
      <c r="DQ90" s="43"/>
      <c r="DR90" s="686"/>
      <c r="DS90" s="682"/>
      <c r="DT90" s="686"/>
      <c r="DU90" s="682"/>
      <c r="DV90" s="688"/>
      <c r="DW90" s="680" t="s">
        <v>1053</v>
      </c>
      <c r="DX90" s="681" t="s">
        <v>1054</v>
      </c>
      <c r="EC90" s="682"/>
      <c r="ED90" s="688"/>
      <c r="EE90" s="686"/>
      <c r="EW90" s="682"/>
      <c r="EX90" s="688"/>
      <c r="EY90" s="689"/>
    </row>
    <row r="91">
      <c r="A91" s="687"/>
      <c r="B91" s="677" t="s">
        <v>637</v>
      </c>
      <c r="C91" s="683"/>
      <c r="D91" s="683"/>
      <c r="E91" s="686"/>
      <c r="F91" s="682"/>
      <c r="G91" s="686"/>
      <c r="H91" s="682"/>
      <c r="I91" s="688"/>
      <c r="J91" s="680" t="s">
        <v>1055</v>
      </c>
      <c r="K91" s="681" t="s">
        <v>1056</v>
      </c>
      <c r="P91" s="682"/>
      <c r="Q91" s="688"/>
      <c r="R91" s="686"/>
      <c r="AJ91" s="682"/>
      <c r="AK91" s="688"/>
      <c r="AL91" s="689"/>
      <c r="AM91" s="688"/>
      <c r="AN91" s="687"/>
      <c r="AO91" s="677" t="s">
        <v>637</v>
      </c>
      <c r="AP91" s="683"/>
      <c r="AQ91" s="683"/>
      <c r="AR91" s="686"/>
      <c r="AS91" s="682"/>
      <c r="AT91" s="686"/>
      <c r="AU91" s="682"/>
      <c r="AV91" s="688"/>
      <c r="AW91" s="680" t="s">
        <v>1055</v>
      </c>
      <c r="AX91" s="681" t="s">
        <v>1056</v>
      </c>
      <c r="BC91" s="682"/>
      <c r="BD91" s="688"/>
      <c r="BE91" s="686"/>
      <c r="BW91" s="682"/>
      <c r="BX91" s="688"/>
      <c r="BY91" s="689"/>
      <c r="BZ91" s="688"/>
      <c r="CA91" s="687"/>
      <c r="CB91" s="677" t="s">
        <v>637</v>
      </c>
      <c r="CC91" s="683"/>
      <c r="CD91" s="683"/>
      <c r="CE91" s="686"/>
      <c r="CF91" s="682"/>
      <c r="CG91" s="686"/>
      <c r="CH91" s="682"/>
      <c r="CI91" s="688"/>
      <c r="CJ91" s="680" t="s">
        <v>1055</v>
      </c>
      <c r="CK91" s="681" t="s">
        <v>1056</v>
      </c>
      <c r="CP91" s="682"/>
      <c r="CQ91" s="688"/>
      <c r="CR91" s="686"/>
      <c r="DJ91" s="682"/>
      <c r="DK91" s="688"/>
      <c r="DL91" s="689"/>
      <c r="DM91" s="688"/>
      <c r="DN91" s="687"/>
      <c r="DO91" s="677" t="s">
        <v>637</v>
      </c>
      <c r="DP91" s="683"/>
      <c r="DQ91" s="683"/>
      <c r="DR91" s="686"/>
      <c r="DS91" s="682"/>
      <c r="DT91" s="686"/>
      <c r="DU91" s="682"/>
      <c r="DV91" s="688"/>
      <c r="DW91" s="680" t="s">
        <v>1055</v>
      </c>
      <c r="DX91" s="681" t="s">
        <v>1056</v>
      </c>
      <c r="EC91" s="682"/>
      <c r="ED91" s="688"/>
      <c r="EE91" s="686"/>
      <c r="EW91" s="682"/>
      <c r="EX91" s="688"/>
      <c r="EY91" s="689"/>
    </row>
    <row r="92">
      <c r="A92" s="687"/>
      <c r="B92" s="47"/>
      <c r="C92" s="47"/>
      <c r="D92" s="47"/>
      <c r="E92" s="686"/>
      <c r="F92" s="682"/>
      <c r="G92" s="686"/>
      <c r="H92" s="682"/>
      <c r="I92" s="688"/>
      <c r="J92" s="690" t="s">
        <v>1057</v>
      </c>
      <c r="K92" s="691" t="s">
        <v>1058</v>
      </c>
      <c r="L92" s="11"/>
      <c r="M92" s="11"/>
      <c r="N92" s="11"/>
      <c r="O92" s="11"/>
      <c r="P92" s="12"/>
      <c r="Q92" s="688"/>
      <c r="R92" s="48"/>
      <c r="S92" s="11"/>
      <c r="T92" s="11"/>
      <c r="U92" s="11"/>
      <c r="V92" s="11"/>
      <c r="W92" s="11"/>
      <c r="X92" s="11"/>
      <c r="Y92" s="11"/>
      <c r="Z92" s="11"/>
      <c r="AA92" s="11"/>
      <c r="AB92" s="11"/>
      <c r="AC92" s="11"/>
      <c r="AD92" s="11"/>
      <c r="AE92" s="11"/>
      <c r="AF92" s="11"/>
      <c r="AG92" s="11"/>
      <c r="AH92" s="11"/>
      <c r="AI92" s="11"/>
      <c r="AJ92" s="12"/>
      <c r="AK92" s="688"/>
      <c r="AL92" s="689"/>
      <c r="AM92" s="688"/>
      <c r="AN92" s="687"/>
      <c r="AO92" s="47"/>
      <c r="AP92" s="47"/>
      <c r="AQ92" s="47"/>
      <c r="AR92" s="686"/>
      <c r="AS92" s="682"/>
      <c r="AT92" s="686"/>
      <c r="AU92" s="682"/>
      <c r="AV92" s="688"/>
      <c r="AW92" s="690" t="s">
        <v>1057</v>
      </c>
      <c r="AX92" s="691" t="s">
        <v>1058</v>
      </c>
      <c r="AY92" s="11"/>
      <c r="AZ92" s="11"/>
      <c r="BA92" s="11"/>
      <c r="BB92" s="11"/>
      <c r="BC92" s="12"/>
      <c r="BD92" s="688"/>
      <c r="BE92" s="48"/>
      <c r="BF92" s="11"/>
      <c r="BG92" s="11"/>
      <c r="BH92" s="11"/>
      <c r="BI92" s="11"/>
      <c r="BJ92" s="11"/>
      <c r="BK92" s="11"/>
      <c r="BL92" s="11"/>
      <c r="BM92" s="11"/>
      <c r="BN92" s="11"/>
      <c r="BO92" s="11"/>
      <c r="BP92" s="11"/>
      <c r="BQ92" s="11"/>
      <c r="BR92" s="11"/>
      <c r="BS92" s="11"/>
      <c r="BT92" s="11"/>
      <c r="BU92" s="11"/>
      <c r="BV92" s="11"/>
      <c r="BW92" s="12"/>
      <c r="BX92" s="688"/>
      <c r="BY92" s="689"/>
      <c r="BZ92" s="688"/>
      <c r="CA92" s="687"/>
      <c r="CB92" s="47"/>
      <c r="CC92" s="47"/>
      <c r="CD92" s="47"/>
      <c r="CE92" s="686"/>
      <c r="CF92" s="682"/>
      <c r="CG92" s="686"/>
      <c r="CH92" s="682"/>
      <c r="CI92" s="688"/>
      <c r="CJ92" s="690" t="s">
        <v>1057</v>
      </c>
      <c r="CK92" s="691" t="s">
        <v>1058</v>
      </c>
      <c r="CL92" s="11"/>
      <c r="CM92" s="11"/>
      <c r="CN92" s="11"/>
      <c r="CO92" s="11"/>
      <c r="CP92" s="12"/>
      <c r="CQ92" s="688"/>
      <c r="CR92" s="48"/>
      <c r="CS92" s="11"/>
      <c r="CT92" s="11"/>
      <c r="CU92" s="11"/>
      <c r="CV92" s="11"/>
      <c r="CW92" s="11"/>
      <c r="CX92" s="11"/>
      <c r="CY92" s="11"/>
      <c r="CZ92" s="11"/>
      <c r="DA92" s="11"/>
      <c r="DB92" s="11"/>
      <c r="DC92" s="11"/>
      <c r="DD92" s="11"/>
      <c r="DE92" s="11"/>
      <c r="DF92" s="11"/>
      <c r="DG92" s="11"/>
      <c r="DH92" s="11"/>
      <c r="DI92" s="11"/>
      <c r="DJ92" s="12"/>
      <c r="DK92" s="688"/>
      <c r="DL92" s="689"/>
      <c r="DM92" s="688"/>
      <c r="DN92" s="687"/>
      <c r="DO92" s="47"/>
      <c r="DP92" s="47"/>
      <c r="DQ92" s="47"/>
      <c r="DR92" s="686"/>
      <c r="DS92" s="682"/>
      <c r="DT92" s="686"/>
      <c r="DU92" s="682"/>
      <c r="DV92" s="688"/>
      <c r="DW92" s="690" t="s">
        <v>1057</v>
      </c>
      <c r="DX92" s="691" t="s">
        <v>1058</v>
      </c>
      <c r="DY92" s="11"/>
      <c r="DZ92" s="11"/>
      <c r="EA92" s="11"/>
      <c r="EB92" s="11"/>
      <c r="EC92" s="12"/>
      <c r="ED92" s="688"/>
      <c r="EE92" s="48"/>
      <c r="EF92" s="11"/>
      <c r="EG92" s="11"/>
      <c r="EH92" s="11"/>
      <c r="EI92" s="11"/>
      <c r="EJ92" s="11"/>
      <c r="EK92" s="11"/>
      <c r="EL92" s="11"/>
      <c r="EM92" s="11"/>
      <c r="EN92" s="11"/>
      <c r="EO92" s="11"/>
      <c r="EP92" s="11"/>
      <c r="EQ92" s="11"/>
      <c r="ER92" s="11"/>
      <c r="ES92" s="11"/>
      <c r="ET92" s="11"/>
      <c r="EU92" s="11"/>
      <c r="EV92" s="11"/>
      <c r="EW92" s="12"/>
      <c r="EX92" s="688"/>
      <c r="EY92" s="689"/>
    </row>
    <row r="93">
      <c r="A93" s="687"/>
      <c r="B93" s="43"/>
      <c r="C93" s="43"/>
      <c r="D93" s="43"/>
      <c r="E93" s="48"/>
      <c r="F93" s="12"/>
      <c r="G93" s="48"/>
      <c r="H93" s="12"/>
      <c r="I93" s="688"/>
      <c r="J93" s="688"/>
      <c r="K93" s="688"/>
      <c r="L93" s="688"/>
      <c r="M93" s="688"/>
      <c r="N93" s="688"/>
      <c r="O93" s="688"/>
      <c r="P93" s="688"/>
      <c r="Q93" s="688"/>
      <c r="R93" s="688"/>
      <c r="S93" s="688"/>
      <c r="T93" s="688"/>
      <c r="U93" s="688"/>
      <c r="V93" s="688"/>
      <c r="W93" s="688"/>
      <c r="X93" s="688"/>
      <c r="Y93" s="688"/>
      <c r="Z93" s="688"/>
      <c r="AA93" s="688"/>
      <c r="AB93" s="688"/>
      <c r="AC93" s="688"/>
      <c r="AD93" s="688"/>
      <c r="AE93" s="688"/>
      <c r="AF93" s="688"/>
      <c r="AG93" s="688"/>
      <c r="AH93" s="688"/>
      <c r="AI93" s="688"/>
      <c r="AJ93" s="688"/>
      <c r="AK93" s="688"/>
      <c r="AL93" s="689"/>
      <c r="AM93" s="688"/>
      <c r="AN93" s="687"/>
      <c r="AO93" s="43"/>
      <c r="AP93" s="43"/>
      <c r="AQ93" s="43"/>
      <c r="AR93" s="48"/>
      <c r="AS93" s="12"/>
      <c r="AT93" s="48"/>
      <c r="AU93" s="12"/>
      <c r="AV93" s="688"/>
      <c r="AW93" s="688"/>
      <c r="AX93" s="688"/>
      <c r="AY93" s="688"/>
      <c r="AZ93" s="688"/>
      <c r="BA93" s="688"/>
      <c r="BB93" s="688"/>
      <c r="BC93" s="688"/>
      <c r="BD93" s="688"/>
      <c r="BE93" s="688"/>
      <c r="BF93" s="688"/>
      <c r="BG93" s="688"/>
      <c r="BH93" s="688"/>
      <c r="BI93" s="688"/>
      <c r="BJ93" s="688"/>
      <c r="BK93" s="688"/>
      <c r="BL93" s="688"/>
      <c r="BM93" s="688"/>
      <c r="BN93" s="688"/>
      <c r="BO93" s="688"/>
      <c r="BP93" s="688"/>
      <c r="BQ93" s="688"/>
      <c r="BR93" s="688"/>
      <c r="BS93" s="688"/>
      <c r="BT93" s="688"/>
      <c r="BU93" s="688"/>
      <c r="BV93" s="688"/>
      <c r="BW93" s="688"/>
      <c r="BX93" s="688"/>
      <c r="BY93" s="689"/>
      <c r="BZ93" s="688"/>
      <c r="CA93" s="687"/>
      <c r="CB93" s="43"/>
      <c r="CC93" s="43"/>
      <c r="CD93" s="43"/>
      <c r="CE93" s="48"/>
      <c r="CF93" s="12"/>
      <c r="CG93" s="48"/>
      <c r="CH93" s="12"/>
      <c r="CI93" s="688"/>
      <c r="CJ93" s="688"/>
      <c r="CK93" s="688"/>
      <c r="CL93" s="688"/>
      <c r="CM93" s="688"/>
      <c r="CN93" s="688"/>
      <c r="CO93" s="688"/>
      <c r="CP93" s="688"/>
      <c r="CQ93" s="688"/>
      <c r="CR93" s="688"/>
      <c r="CS93" s="688"/>
      <c r="CT93" s="688"/>
      <c r="CU93" s="688"/>
      <c r="CV93" s="688"/>
      <c r="CW93" s="688"/>
      <c r="CX93" s="688"/>
      <c r="CY93" s="688"/>
      <c r="CZ93" s="688"/>
      <c r="DA93" s="688"/>
      <c r="DB93" s="688"/>
      <c r="DC93" s="688"/>
      <c r="DD93" s="688"/>
      <c r="DE93" s="688"/>
      <c r="DF93" s="688"/>
      <c r="DG93" s="688"/>
      <c r="DH93" s="688"/>
      <c r="DI93" s="688"/>
      <c r="DJ93" s="688"/>
      <c r="DK93" s="688"/>
      <c r="DL93" s="689"/>
      <c r="DM93" s="688"/>
      <c r="DN93" s="687"/>
      <c r="DO93" s="43"/>
      <c r="DP93" s="43"/>
      <c r="DQ93" s="43"/>
      <c r="DR93" s="48"/>
      <c r="DS93" s="12"/>
      <c r="DT93" s="48"/>
      <c r="DU93" s="12"/>
      <c r="DV93" s="688"/>
      <c r="DW93" s="688"/>
      <c r="DX93" s="688"/>
      <c r="DY93" s="688"/>
      <c r="DZ93" s="688"/>
      <c r="EA93" s="688"/>
      <c r="EB93" s="688"/>
      <c r="EC93" s="688"/>
      <c r="ED93" s="688"/>
      <c r="EE93" s="688"/>
      <c r="EF93" s="688"/>
      <c r="EG93" s="688"/>
      <c r="EH93" s="688"/>
      <c r="EI93" s="688"/>
      <c r="EJ93" s="688"/>
      <c r="EK93" s="688"/>
      <c r="EL93" s="688"/>
      <c r="EM93" s="688"/>
      <c r="EN93" s="688"/>
      <c r="EO93" s="688"/>
      <c r="EP93" s="688"/>
      <c r="EQ93" s="688"/>
      <c r="ER93" s="688"/>
      <c r="ES93" s="688"/>
      <c r="ET93" s="688"/>
      <c r="EU93" s="688"/>
      <c r="EV93" s="688"/>
      <c r="EW93" s="688"/>
      <c r="EX93" s="688"/>
      <c r="EY93" s="689"/>
    </row>
    <row r="94">
      <c r="A94" s="697"/>
      <c r="B94" s="623"/>
      <c r="C94" s="623"/>
      <c r="D94" s="623"/>
      <c r="E94" s="623"/>
      <c r="F94" s="623"/>
      <c r="G94" s="623"/>
      <c r="H94" s="623"/>
      <c r="I94" s="623"/>
      <c r="J94" s="623"/>
      <c r="K94" s="623"/>
      <c r="L94" s="623"/>
      <c r="M94" s="623"/>
      <c r="N94" s="623"/>
      <c r="O94" s="623"/>
      <c r="P94" s="623"/>
      <c r="Q94" s="623"/>
      <c r="R94" s="623"/>
      <c r="S94" s="623"/>
      <c r="T94" s="623"/>
      <c r="U94" s="623"/>
      <c r="V94" s="623"/>
      <c r="W94" s="623"/>
      <c r="X94" s="623"/>
      <c r="Y94" s="623"/>
      <c r="Z94" s="623"/>
      <c r="AA94" s="623"/>
      <c r="AB94" s="623"/>
      <c r="AC94" s="623"/>
      <c r="AD94" s="623"/>
      <c r="AE94" s="623"/>
      <c r="AF94" s="623"/>
      <c r="AG94" s="623"/>
      <c r="AH94" s="623"/>
      <c r="AI94" s="623"/>
      <c r="AJ94" s="623"/>
      <c r="AK94" s="623"/>
      <c r="AL94" s="698"/>
      <c r="AM94" s="623"/>
      <c r="AN94" s="697"/>
      <c r="AO94" s="623"/>
      <c r="AP94" s="623"/>
      <c r="AQ94" s="623"/>
      <c r="AR94" s="623"/>
      <c r="AS94" s="623"/>
      <c r="AT94" s="623"/>
      <c r="AU94" s="623"/>
      <c r="AV94" s="623"/>
      <c r="AW94" s="623"/>
      <c r="AX94" s="623"/>
      <c r="AY94" s="623"/>
      <c r="AZ94" s="623"/>
      <c r="BA94" s="623"/>
      <c r="BB94" s="623"/>
      <c r="BC94" s="623"/>
      <c r="BD94" s="623"/>
      <c r="BE94" s="623"/>
      <c r="BF94" s="623"/>
      <c r="BG94" s="623"/>
      <c r="BH94" s="623"/>
      <c r="BI94" s="623"/>
      <c r="BJ94" s="623"/>
      <c r="BK94" s="623"/>
      <c r="BL94" s="623"/>
      <c r="BM94" s="623"/>
      <c r="BN94" s="623"/>
      <c r="BO94" s="623"/>
      <c r="BP94" s="623"/>
      <c r="BQ94" s="623"/>
      <c r="BR94" s="623"/>
      <c r="BS94" s="623"/>
      <c r="BT94" s="623"/>
      <c r="BU94" s="623"/>
      <c r="BV94" s="623"/>
      <c r="BW94" s="623"/>
      <c r="BX94" s="623"/>
      <c r="BY94" s="698"/>
      <c r="BZ94" s="623"/>
      <c r="CA94" s="697"/>
      <c r="CB94" s="623"/>
      <c r="CC94" s="623"/>
      <c r="CD94" s="623"/>
      <c r="CE94" s="623"/>
      <c r="CF94" s="623"/>
      <c r="CG94" s="623"/>
      <c r="CH94" s="623"/>
      <c r="CI94" s="623"/>
      <c r="CJ94" s="623"/>
      <c r="CK94" s="623"/>
      <c r="CL94" s="623"/>
      <c r="CM94" s="623"/>
      <c r="CN94" s="623"/>
      <c r="CO94" s="623"/>
      <c r="CP94" s="623"/>
      <c r="CQ94" s="623"/>
      <c r="CR94" s="623"/>
      <c r="CS94" s="623"/>
      <c r="CT94" s="623"/>
      <c r="CU94" s="623"/>
      <c r="CV94" s="623"/>
      <c r="CW94" s="623"/>
      <c r="CX94" s="623"/>
      <c r="CY94" s="623"/>
      <c r="CZ94" s="623"/>
      <c r="DA94" s="623"/>
      <c r="DB94" s="623"/>
      <c r="DC94" s="623"/>
      <c r="DD94" s="623"/>
      <c r="DE94" s="623"/>
      <c r="DF94" s="623"/>
      <c r="DG94" s="623"/>
      <c r="DH94" s="623"/>
      <c r="DI94" s="623"/>
      <c r="DJ94" s="623"/>
      <c r="DK94" s="623"/>
      <c r="DL94" s="698"/>
      <c r="DM94" s="623"/>
      <c r="DN94" s="697"/>
      <c r="DO94" s="623"/>
      <c r="DP94" s="623"/>
      <c r="DQ94" s="623"/>
      <c r="DR94" s="623"/>
      <c r="DS94" s="623"/>
      <c r="DT94" s="623"/>
      <c r="DU94" s="623"/>
      <c r="DV94" s="623"/>
      <c r="DW94" s="623"/>
      <c r="DX94" s="623"/>
      <c r="DY94" s="623"/>
      <c r="DZ94" s="623"/>
      <c r="EA94" s="623"/>
      <c r="EB94" s="623"/>
      <c r="EC94" s="623"/>
      <c r="ED94" s="623"/>
      <c r="EE94" s="623"/>
      <c r="EF94" s="623"/>
      <c r="EG94" s="623"/>
      <c r="EH94" s="623"/>
      <c r="EI94" s="623"/>
      <c r="EJ94" s="623"/>
      <c r="EK94" s="623"/>
      <c r="EL94" s="623"/>
      <c r="EM94" s="623"/>
      <c r="EN94" s="623"/>
      <c r="EO94" s="623"/>
      <c r="EP94" s="623"/>
      <c r="EQ94" s="623"/>
      <c r="ER94" s="623"/>
      <c r="ES94" s="623"/>
      <c r="ET94" s="623"/>
      <c r="EU94" s="623"/>
      <c r="EV94" s="623"/>
      <c r="EW94" s="623"/>
      <c r="EX94" s="623"/>
      <c r="EY94" s="698"/>
    </row>
    <row r="95">
      <c r="A95" s="697"/>
      <c r="B95" s="623"/>
      <c r="C95" s="623"/>
      <c r="D95" s="623"/>
      <c r="E95" s="623"/>
      <c r="F95" s="623"/>
      <c r="G95" s="623"/>
      <c r="H95" s="623"/>
      <c r="I95" s="623"/>
      <c r="J95" s="623"/>
      <c r="K95" s="623"/>
      <c r="L95" s="623"/>
      <c r="M95" s="623"/>
      <c r="N95" s="623"/>
      <c r="O95" s="623"/>
      <c r="P95" s="623"/>
      <c r="Q95" s="623"/>
      <c r="R95" s="623"/>
      <c r="S95" s="623"/>
      <c r="T95" s="623"/>
      <c r="U95" s="623"/>
      <c r="V95" s="623"/>
      <c r="W95" s="623"/>
      <c r="X95" s="623"/>
      <c r="Y95" s="623"/>
      <c r="Z95" s="623"/>
      <c r="AA95" s="623"/>
      <c r="AB95" s="623"/>
      <c r="AC95" s="623"/>
      <c r="AD95" s="623"/>
      <c r="AE95" s="623"/>
      <c r="AF95" s="623"/>
      <c r="AG95" s="623"/>
      <c r="AH95" s="623"/>
      <c r="AI95" s="623"/>
      <c r="AJ95" s="623"/>
      <c r="AK95" s="623"/>
      <c r="AL95" s="698"/>
      <c r="AM95" s="623"/>
      <c r="AN95" s="697"/>
      <c r="AO95" s="623"/>
      <c r="AP95" s="623"/>
      <c r="AQ95" s="623"/>
      <c r="AR95" s="623"/>
      <c r="AS95" s="623"/>
      <c r="AT95" s="623"/>
      <c r="AU95" s="623"/>
      <c r="AV95" s="623"/>
      <c r="AW95" s="623"/>
      <c r="AX95" s="623"/>
      <c r="AY95" s="623"/>
      <c r="AZ95" s="623"/>
      <c r="BA95" s="623"/>
      <c r="BB95" s="623"/>
      <c r="BC95" s="623"/>
      <c r="BD95" s="623"/>
      <c r="BE95" s="623"/>
      <c r="BF95" s="623"/>
      <c r="BG95" s="623"/>
      <c r="BH95" s="623"/>
      <c r="BI95" s="623"/>
      <c r="BJ95" s="623"/>
      <c r="BK95" s="623"/>
      <c r="BL95" s="623"/>
      <c r="BM95" s="623"/>
      <c r="BN95" s="623"/>
      <c r="BO95" s="623"/>
      <c r="BP95" s="623"/>
      <c r="BQ95" s="623"/>
      <c r="BR95" s="623"/>
      <c r="BS95" s="623"/>
      <c r="BT95" s="623"/>
      <c r="BU95" s="623"/>
      <c r="BV95" s="623"/>
      <c r="BW95" s="623"/>
      <c r="BX95" s="623"/>
      <c r="BY95" s="698"/>
      <c r="BZ95" s="623"/>
      <c r="CA95" s="697"/>
      <c r="CB95" s="623"/>
      <c r="CC95" s="623"/>
      <c r="CD95" s="623"/>
      <c r="CE95" s="623"/>
      <c r="CF95" s="623"/>
      <c r="CG95" s="623"/>
      <c r="CH95" s="623"/>
      <c r="CI95" s="623"/>
      <c r="CJ95" s="623"/>
      <c r="CK95" s="623"/>
      <c r="CL95" s="623"/>
      <c r="CM95" s="623"/>
      <c r="CN95" s="623"/>
      <c r="CO95" s="623"/>
      <c r="CP95" s="623"/>
      <c r="CQ95" s="623"/>
      <c r="CR95" s="623"/>
      <c r="CS95" s="623"/>
      <c r="CT95" s="623"/>
      <c r="CU95" s="623"/>
      <c r="CV95" s="623"/>
      <c r="CW95" s="623"/>
      <c r="CX95" s="623"/>
      <c r="CY95" s="623"/>
      <c r="CZ95" s="623"/>
      <c r="DA95" s="623"/>
      <c r="DB95" s="623"/>
      <c r="DC95" s="623"/>
      <c r="DD95" s="623"/>
      <c r="DE95" s="623"/>
      <c r="DF95" s="623"/>
      <c r="DG95" s="623"/>
      <c r="DH95" s="623"/>
      <c r="DI95" s="623"/>
      <c r="DJ95" s="623"/>
      <c r="DK95" s="623"/>
      <c r="DL95" s="698"/>
      <c r="DM95" s="623"/>
      <c r="DN95" s="697"/>
      <c r="DO95" s="623"/>
      <c r="DP95" s="623"/>
      <c r="DQ95" s="623"/>
      <c r="DR95" s="623"/>
      <c r="DS95" s="623"/>
      <c r="DT95" s="623"/>
      <c r="DU95" s="623"/>
      <c r="DV95" s="623"/>
      <c r="DW95" s="623"/>
      <c r="DX95" s="623"/>
      <c r="DY95" s="623"/>
      <c r="DZ95" s="623"/>
      <c r="EA95" s="623"/>
      <c r="EB95" s="623"/>
      <c r="EC95" s="623"/>
      <c r="ED95" s="623"/>
      <c r="EE95" s="623"/>
      <c r="EF95" s="623"/>
      <c r="EG95" s="623"/>
      <c r="EH95" s="623"/>
      <c r="EI95" s="623"/>
      <c r="EJ95" s="623"/>
      <c r="EK95" s="623"/>
      <c r="EL95" s="623"/>
      <c r="EM95" s="623"/>
      <c r="EN95" s="623"/>
      <c r="EO95" s="623"/>
      <c r="EP95" s="623"/>
      <c r="EQ95" s="623"/>
      <c r="ER95" s="623"/>
      <c r="ES95" s="623"/>
      <c r="ET95" s="623"/>
      <c r="EU95" s="623"/>
      <c r="EV95" s="623"/>
      <c r="EW95" s="623"/>
      <c r="EX95" s="623"/>
      <c r="EY95" s="698"/>
    </row>
    <row r="96">
      <c r="A96" s="697"/>
      <c r="B96" s="623"/>
      <c r="C96" s="623"/>
      <c r="D96" s="623"/>
      <c r="E96" s="623"/>
      <c r="F96" s="623"/>
      <c r="G96" s="623"/>
      <c r="H96" s="623"/>
      <c r="I96" s="623"/>
      <c r="J96" s="623"/>
      <c r="K96" s="623"/>
      <c r="L96" s="623"/>
      <c r="M96" s="623"/>
      <c r="N96" s="623"/>
      <c r="O96" s="623"/>
      <c r="P96" s="623"/>
      <c r="Q96" s="623"/>
      <c r="R96" s="623"/>
      <c r="S96" s="623"/>
      <c r="T96" s="623"/>
      <c r="U96" s="623"/>
      <c r="V96" s="623"/>
      <c r="W96" s="623"/>
      <c r="X96" s="623"/>
      <c r="Y96" s="623"/>
      <c r="Z96" s="623"/>
      <c r="AA96" s="623"/>
      <c r="AB96" s="623"/>
      <c r="AC96" s="623"/>
      <c r="AD96" s="623"/>
      <c r="AE96" s="623"/>
      <c r="AF96" s="623"/>
      <c r="AG96" s="623"/>
      <c r="AH96" s="623"/>
      <c r="AI96" s="623"/>
      <c r="AJ96" s="623"/>
      <c r="AK96" s="623"/>
      <c r="AL96" s="698"/>
      <c r="AM96" s="623"/>
      <c r="AN96" s="697"/>
      <c r="AO96" s="623"/>
      <c r="AP96" s="623"/>
      <c r="AQ96" s="623"/>
      <c r="AR96" s="623"/>
      <c r="AS96" s="623"/>
      <c r="AT96" s="623"/>
      <c r="AU96" s="623"/>
      <c r="AV96" s="623"/>
      <c r="AW96" s="623"/>
      <c r="AX96" s="623"/>
      <c r="AY96" s="623"/>
      <c r="AZ96" s="623"/>
      <c r="BA96" s="623"/>
      <c r="BB96" s="623"/>
      <c r="BC96" s="623"/>
      <c r="BD96" s="623"/>
      <c r="BE96" s="623"/>
      <c r="BF96" s="623"/>
      <c r="BG96" s="623"/>
      <c r="BH96" s="623"/>
      <c r="BI96" s="623"/>
      <c r="BJ96" s="623"/>
      <c r="BK96" s="623"/>
      <c r="BL96" s="623"/>
      <c r="BM96" s="623"/>
      <c r="BN96" s="623"/>
      <c r="BO96" s="623"/>
      <c r="BP96" s="623"/>
      <c r="BQ96" s="623"/>
      <c r="BR96" s="623"/>
      <c r="BS96" s="623"/>
      <c r="BT96" s="623"/>
      <c r="BU96" s="623"/>
      <c r="BV96" s="623"/>
      <c r="BW96" s="623"/>
      <c r="BX96" s="623"/>
      <c r="BY96" s="698"/>
      <c r="BZ96" s="623"/>
      <c r="CA96" s="697"/>
      <c r="CB96" s="623"/>
      <c r="CC96" s="623"/>
      <c r="CD96" s="623"/>
      <c r="CE96" s="623"/>
      <c r="CF96" s="623"/>
      <c r="CG96" s="623"/>
      <c r="CH96" s="623"/>
      <c r="CI96" s="623"/>
      <c r="CJ96" s="623"/>
      <c r="CK96" s="623"/>
      <c r="CL96" s="623"/>
      <c r="CM96" s="623"/>
      <c r="CN96" s="623"/>
      <c r="CO96" s="623"/>
      <c r="CP96" s="623"/>
      <c r="CQ96" s="623"/>
      <c r="CR96" s="623"/>
      <c r="CS96" s="623"/>
      <c r="CT96" s="623"/>
      <c r="CU96" s="623"/>
      <c r="CV96" s="623"/>
      <c r="CW96" s="623"/>
      <c r="CX96" s="623"/>
      <c r="CY96" s="623"/>
      <c r="CZ96" s="623"/>
      <c r="DA96" s="623"/>
      <c r="DB96" s="623"/>
      <c r="DC96" s="623"/>
      <c r="DD96" s="623"/>
      <c r="DE96" s="623"/>
      <c r="DF96" s="623"/>
      <c r="DG96" s="623"/>
      <c r="DH96" s="623"/>
      <c r="DI96" s="623"/>
      <c r="DJ96" s="623"/>
      <c r="DK96" s="623"/>
      <c r="DL96" s="698"/>
      <c r="DM96" s="623"/>
      <c r="DN96" s="697"/>
      <c r="DO96" s="623"/>
      <c r="DP96" s="623"/>
      <c r="DQ96" s="623"/>
      <c r="DR96" s="623"/>
      <c r="DS96" s="623"/>
      <c r="DT96" s="623"/>
      <c r="DU96" s="623"/>
      <c r="DV96" s="623"/>
      <c r="DW96" s="623"/>
      <c r="DX96" s="623"/>
      <c r="DY96" s="623"/>
      <c r="DZ96" s="623"/>
      <c r="EA96" s="623"/>
      <c r="EB96" s="623"/>
      <c r="EC96" s="623"/>
      <c r="ED96" s="623"/>
      <c r="EE96" s="623"/>
      <c r="EF96" s="623"/>
      <c r="EG96" s="623"/>
      <c r="EH96" s="623"/>
      <c r="EI96" s="623"/>
      <c r="EJ96" s="623"/>
      <c r="EK96" s="623"/>
      <c r="EL96" s="623"/>
      <c r="EM96" s="623"/>
      <c r="EN96" s="623"/>
      <c r="EO96" s="623"/>
      <c r="EP96" s="623"/>
      <c r="EQ96" s="623"/>
      <c r="ER96" s="623"/>
      <c r="ES96" s="623"/>
      <c r="ET96" s="623"/>
      <c r="EU96" s="623"/>
      <c r="EV96" s="623"/>
      <c r="EW96" s="623"/>
      <c r="EX96" s="623"/>
      <c r="EY96" s="698"/>
    </row>
    <row r="97">
      <c r="A97" s="692" t="s">
        <v>1059</v>
      </c>
      <c r="P97" s="693"/>
      <c r="Q97" s="627"/>
      <c r="R97" s="627"/>
      <c r="S97" s="627"/>
      <c r="T97" s="627"/>
      <c r="U97" s="627"/>
      <c r="V97" s="627"/>
      <c r="W97" s="627"/>
      <c r="X97" s="627"/>
      <c r="Y97" s="627"/>
      <c r="Z97" s="627"/>
      <c r="AA97" s="627"/>
      <c r="AB97" s="627"/>
      <c r="AC97" s="627"/>
      <c r="AD97" s="627"/>
      <c r="AE97" s="627"/>
      <c r="AF97" s="627"/>
      <c r="AG97" s="627"/>
      <c r="AH97" s="627"/>
      <c r="AI97" s="627"/>
      <c r="AJ97" s="627"/>
      <c r="AK97" s="627"/>
      <c r="AL97" s="626"/>
      <c r="AM97" s="626"/>
      <c r="AN97" s="625" t="s">
        <v>1059</v>
      </c>
      <c r="BC97" s="693"/>
      <c r="BD97" s="706"/>
      <c r="BE97" s="627"/>
      <c r="BF97" s="627"/>
      <c r="BG97" s="627"/>
      <c r="BH97" s="627"/>
      <c r="BI97" s="627"/>
      <c r="BJ97" s="627"/>
      <c r="BK97" s="627"/>
      <c r="BL97" s="627"/>
      <c r="BM97" s="627"/>
      <c r="BN97" s="627"/>
      <c r="BO97" s="627"/>
      <c r="BP97" s="627"/>
      <c r="BQ97" s="627"/>
      <c r="BR97" s="627"/>
      <c r="BS97" s="627"/>
      <c r="BT97" s="627"/>
      <c r="BU97" s="627"/>
      <c r="BV97" s="627"/>
      <c r="BW97" s="627"/>
      <c r="BX97" s="627"/>
      <c r="BY97" s="626"/>
      <c r="BZ97" s="626"/>
      <c r="CA97" s="625" t="s">
        <v>1059</v>
      </c>
      <c r="CP97" s="693"/>
      <c r="CQ97" s="706"/>
      <c r="CR97" s="627"/>
      <c r="CS97" s="627"/>
      <c r="CT97" s="627"/>
      <c r="CU97" s="627"/>
      <c r="CV97" s="627"/>
      <c r="CW97" s="627"/>
      <c r="CX97" s="627"/>
      <c r="CY97" s="627"/>
      <c r="CZ97" s="627"/>
      <c r="DA97" s="627"/>
      <c r="DB97" s="627"/>
      <c r="DC97" s="627"/>
      <c r="DD97" s="627"/>
      <c r="DE97" s="627"/>
      <c r="DF97" s="627"/>
      <c r="DG97" s="627"/>
      <c r="DH97" s="627"/>
      <c r="DI97" s="627"/>
      <c r="DJ97" s="627"/>
      <c r="DK97" s="627"/>
      <c r="DL97" s="626"/>
      <c r="DM97" s="626"/>
      <c r="DN97" s="625" t="s">
        <v>1059</v>
      </c>
      <c r="EC97" s="693"/>
      <c r="ED97" s="706"/>
      <c r="EE97" s="627"/>
      <c r="EF97" s="627"/>
      <c r="EG97" s="627"/>
      <c r="EH97" s="627"/>
      <c r="EI97" s="627"/>
      <c r="EJ97" s="627"/>
      <c r="EK97" s="627"/>
      <c r="EL97" s="627"/>
      <c r="EM97" s="627"/>
      <c r="EN97" s="627"/>
      <c r="EO97" s="627"/>
      <c r="EP97" s="627"/>
      <c r="EQ97" s="627"/>
      <c r="ER97" s="627"/>
      <c r="ES97" s="627"/>
      <c r="ET97" s="627"/>
      <c r="EU97" s="627"/>
      <c r="EV97" s="627"/>
      <c r="EW97" s="627"/>
      <c r="EX97" s="627"/>
      <c r="EY97" s="626"/>
    </row>
    <row r="98">
      <c r="A98" s="697"/>
      <c r="B98" s="623"/>
      <c r="C98" s="623"/>
      <c r="D98" s="623"/>
      <c r="E98" s="623"/>
      <c r="F98" s="623"/>
      <c r="G98" s="623"/>
      <c r="H98" s="623"/>
      <c r="I98" s="623"/>
      <c r="J98" s="623"/>
      <c r="K98" s="623"/>
      <c r="L98" s="623"/>
      <c r="M98" s="623"/>
      <c r="N98" s="623"/>
      <c r="O98" s="623"/>
      <c r="P98" s="623"/>
      <c r="Q98" s="623"/>
      <c r="R98" s="623"/>
      <c r="S98" s="623"/>
      <c r="T98" s="623"/>
      <c r="U98" s="623"/>
      <c r="V98" s="623"/>
      <c r="W98" s="623"/>
      <c r="X98" s="623"/>
      <c r="Y98" s="623"/>
      <c r="Z98" s="623"/>
      <c r="AA98" s="623"/>
      <c r="AB98" s="623"/>
      <c r="AC98" s="623"/>
      <c r="AD98" s="623"/>
      <c r="AE98" s="623"/>
      <c r="AF98" s="623"/>
      <c r="AG98" s="623"/>
      <c r="AH98" s="623"/>
      <c r="AI98" s="623"/>
      <c r="AJ98" s="623"/>
      <c r="AK98" s="623"/>
      <c r="AL98" s="698"/>
      <c r="AM98" s="623"/>
      <c r="AN98" s="697"/>
      <c r="AO98" s="623"/>
      <c r="AP98" s="623"/>
      <c r="AQ98" s="623"/>
      <c r="AR98" s="623"/>
      <c r="AS98" s="623"/>
      <c r="AT98" s="623"/>
      <c r="AU98" s="623"/>
      <c r="AV98" s="623"/>
      <c r="AW98" s="623"/>
      <c r="AX98" s="623"/>
      <c r="AY98" s="623"/>
      <c r="AZ98" s="623"/>
      <c r="BA98" s="623"/>
      <c r="BB98" s="623"/>
      <c r="BC98" s="623"/>
      <c r="BD98" s="623"/>
      <c r="BE98" s="623"/>
      <c r="BF98" s="623"/>
      <c r="BG98" s="623"/>
      <c r="BH98" s="623"/>
      <c r="BI98" s="623"/>
      <c r="BJ98" s="623"/>
      <c r="BK98" s="623"/>
      <c r="BL98" s="623"/>
      <c r="BM98" s="623"/>
      <c r="BN98" s="623"/>
      <c r="BO98" s="623"/>
      <c r="BP98" s="623"/>
      <c r="BQ98" s="623"/>
      <c r="BR98" s="623"/>
      <c r="BS98" s="623"/>
      <c r="BT98" s="623"/>
      <c r="BU98" s="623"/>
      <c r="BV98" s="623"/>
      <c r="BW98" s="623"/>
      <c r="BX98" s="623"/>
      <c r="BY98" s="698"/>
      <c r="BZ98" s="623"/>
      <c r="CA98" s="697"/>
      <c r="CB98" s="623"/>
      <c r="CC98" s="623"/>
      <c r="CD98" s="623"/>
      <c r="CE98" s="623"/>
      <c r="CF98" s="623"/>
      <c r="CG98" s="623"/>
      <c r="CH98" s="623"/>
      <c r="CI98" s="623"/>
      <c r="CJ98" s="623"/>
      <c r="CK98" s="623"/>
      <c r="CL98" s="623"/>
      <c r="CM98" s="623"/>
      <c r="CN98" s="623"/>
      <c r="CO98" s="623"/>
      <c r="CP98" s="623"/>
      <c r="CQ98" s="623"/>
      <c r="CR98" s="623"/>
      <c r="CS98" s="623"/>
      <c r="CT98" s="623"/>
      <c r="CU98" s="623"/>
      <c r="CV98" s="623"/>
      <c r="CW98" s="623"/>
      <c r="CX98" s="623"/>
      <c r="CY98" s="623"/>
      <c r="CZ98" s="623"/>
      <c r="DA98" s="623"/>
      <c r="DB98" s="623"/>
      <c r="DC98" s="623"/>
      <c r="DD98" s="623"/>
      <c r="DE98" s="623"/>
      <c r="DF98" s="623"/>
      <c r="DG98" s="623"/>
      <c r="DH98" s="623"/>
      <c r="DI98" s="623"/>
      <c r="DJ98" s="623"/>
      <c r="DK98" s="623"/>
      <c r="DL98" s="698"/>
      <c r="DM98" s="623"/>
      <c r="DN98" s="697"/>
      <c r="DO98" s="623"/>
      <c r="DP98" s="623"/>
      <c r="DQ98" s="623"/>
      <c r="DR98" s="623"/>
      <c r="DS98" s="623"/>
      <c r="DT98" s="623"/>
      <c r="DU98" s="623"/>
      <c r="DV98" s="623"/>
      <c r="DW98" s="623"/>
      <c r="DX98" s="623"/>
      <c r="DY98" s="623"/>
      <c r="DZ98" s="623"/>
      <c r="EA98" s="623"/>
      <c r="EB98" s="623"/>
      <c r="EC98" s="623"/>
      <c r="ED98" s="623"/>
      <c r="EE98" s="623"/>
      <c r="EF98" s="623"/>
      <c r="EG98" s="623"/>
      <c r="EH98" s="623"/>
      <c r="EI98" s="623"/>
      <c r="EJ98" s="623"/>
      <c r="EK98" s="623"/>
      <c r="EL98" s="623"/>
      <c r="EM98" s="623"/>
      <c r="EN98" s="623"/>
      <c r="EO98" s="623"/>
      <c r="EP98" s="623"/>
      <c r="EQ98" s="623"/>
      <c r="ER98" s="623"/>
      <c r="ES98" s="623"/>
      <c r="ET98" s="623"/>
      <c r="EU98" s="623"/>
      <c r="EV98" s="623"/>
      <c r="EW98" s="623"/>
      <c r="EX98" s="623"/>
      <c r="EY98" s="698"/>
    </row>
    <row r="99">
      <c r="A99" s="699"/>
      <c r="B99" s="700"/>
      <c r="C99" s="700"/>
      <c r="D99" s="700"/>
      <c r="E99" s="700"/>
      <c r="F99" s="700"/>
      <c r="G99" s="700"/>
      <c r="H99" s="700"/>
      <c r="I99" s="700"/>
      <c r="J99" s="700"/>
      <c r="K99" s="700"/>
      <c r="L99" s="700"/>
      <c r="M99" s="700"/>
      <c r="N99" s="700"/>
      <c r="O99" s="700"/>
      <c r="P99" s="700"/>
      <c r="Q99" s="700"/>
      <c r="R99" s="700"/>
      <c r="S99" s="701" t="s">
        <v>1060</v>
      </c>
      <c r="T99" s="702"/>
      <c r="U99" s="702"/>
      <c r="V99" s="702"/>
      <c r="W99" s="702"/>
      <c r="X99" s="702"/>
      <c r="Y99" s="702"/>
      <c r="Z99" s="702"/>
      <c r="AA99" s="700"/>
      <c r="AB99" s="700"/>
      <c r="AC99" s="701" t="s">
        <v>1061</v>
      </c>
      <c r="AD99" s="702"/>
      <c r="AE99" s="702"/>
      <c r="AF99" s="702"/>
      <c r="AG99" s="702"/>
      <c r="AH99" s="702"/>
      <c r="AI99" s="702"/>
      <c r="AJ99" s="700"/>
      <c r="AK99" s="700"/>
      <c r="AL99" s="703"/>
      <c r="AM99" s="623"/>
      <c r="AN99" s="699"/>
      <c r="AO99" s="700"/>
      <c r="AP99" s="700"/>
      <c r="AQ99" s="700"/>
      <c r="AR99" s="700"/>
      <c r="AS99" s="700"/>
      <c r="AT99" s="700"/>
      <c r="AU99" s="700"/>
      <c r="AV99" s="700"/>
      <c r="AW99" s="700"/>
      <c r="AX99" s="700"/>
      <c r="AY99" s="700"/>
      <c r="AZ99" s="700"/>
      <c r="BA99" s="700"/>
      <c r="BB99" s="700"/>
      <c r="BC99" s="700"/>
      <c r="BD99" s="700"/>
      <c r="BE99" s="700"/>
      <c r="BF99" s="701" t="s">
        <v>1060</v>
      </c>
      <c r="BG99" s="702"/>
      <c r="BH99" s="702"/>
      <c r="BI99" s="702"/>
      <c r="BJ99" s="702"/>
      <c r="BK99" s="702"/>
      <c r="BL99" s="702"/>
      <c r="BM99" s="702"/>
      <c r="BN99" s="700"/>
      <c r="BO99" s="700"/>
      <c r="BP99" s="701" t="s">
        <v>1061</v>
      </c>
      <c r="BQ99" s="702"/>
      <c r="BR99" s="702"/>
      <c r="BS99" s="702"/>
      <c r="BT99" s="702"/>
      <c r="BU99" s="702"/>
      <c r="BV99" s="702"/>
      <c r="BW99" s="700"/>
      <c r="BX99" s="700"/>
      <c r="BY99" s="703"/>
      <c r="BZ99" s="623"/>
      <c r="CA99" s="699"/>
      <c r="CB99" s="700"/>
      <c r="CC99" s="700"/>
      <c r="CD99" s="700"/>
      <c r="CE99" s="700"/>
      <c r="CF99" s="700"/>
      <c r="CG99" s="700"/>
      <c r="CH99" s="700"/>
      <c r="CI99" s="700"/>
      <c r="CJ99" s="700"/>
      <c r="CK99" s="700"/>
      <c r="CL99" s="700"/>
      <c r="CM99" s="700"/>
      <c r="CN99" s="700"/>
      <c r="CO99" s="700"/>
      <c r="CP99" s="700"/>
      <c r="CQ99" s="700"/>
      <c r="CR99" s="700"/>
      <c r="CS99" s="701" t="s">
        <v>1060</v>
      </c>
      <c r="CT99" s="702"/>
      <c r="CU99" s="702"/>
      <c r="CV99" s="702"/>
      <c r="CW99" s="702"/>
      <c r="CX99" s="702"/>
      <c r="CY99" s="702"/>
      <c r="CZ99" s="702"/>
      <c r="DA99" s="700"/>
      <c r="DB99" s="700"/>
      <c r="DC99" s="701" t="s">
        <v>1061</v>
      </c>
      <c r="DD99" s="702"/>
      <c r="DE99" s="702"/>
      <c r="DF99" s="702"/>
      <c r="DG99" s="702"/>
      <c r="DH99" s="702"/>
      <c r="DI99" s="702"/>
      <c r="DJ99" s="700"/>
      <c r="DK99" s="700"/>
      <c r="DL99" s="703"/>
      <c r="DM99" s="623"/>
      <c r="DN99" s="699"/>
      <c r="DO99" s="700"/>
      <c r="DP99" s="700"/>
      <c r="DQ99" s="700"/>
      <c r="DR99" s="700"/>
      <c r="DS99" s="700"/>
      <c r="DT99" s="700"/>
      <c r="DU99" s="700"/>
      <c r="DV99" s="700"/>
      <c r="DW99" s="700"/>
      <c r="DX99" s="700"/>
      <c r="DY99" s="700"/>
      <c r="DZ99" s="700"/>
      <c r="EA99" s="700"/>
      <c r="EB99" s="700"/>
      <c r="EC99" s="700"/>
      <c r="ED99" s="700"/>
      <c r="EE99" s="700"/>
      <c r="EF99" s="701" t="s">
        <v>1060</v>
      </c>
      <c r="EG99" s="702"/>
      <c r="EH99" s="702"/>
      <c r="EI99" s="702"/>
      <c r="EJ99" s="702"/>
      <c r="EK99" s="702"/>
      <c r="EL99" s="702"/>
      <c r="EM99" s="702"/>
      <c r="EN99" s="700"/>
      <c r="EO99" s="700"/>
      <c r="EP99" s="701" t="s">
        <v>1061</v>
      </c>
      <c r="EQ99" s="702"/>
      <c r="ER99" s="702"/>
      <c r="ES99" s="702"/>
      <c r="ET99" s="702"/>
      <c r="EU99" s="702"/>
      <c r="EV99" s="702"/>
      <c r="EW99" s="700"/>
      <c r="EX99" s="700"/>
      <c r="EY99" s="703"/>
    </row>
    <row r="100">
      <c r="A100" s="623"/>
      <c r="B100" s="623"/>
      <c r="C100" s="623"/>
      <c r="D100" s="623"/>
      <c r="E100" s="623"/>
      <c r="F100" s="623"/>
      <c r="G100" s="623"/>
      <c r="H100" s="623"/>
      <c r="I100" s="623"/>
      <c r="J100" s="623"/>
      <c r="K100" s="623"/>
      <c r="L100" s="623"/>
      <c r="M100" s="623"/>
      <c r="N100" s="623"/>
      <c r="O100" s="623"/>
      <c r="P100" s="623"/>
      <c r="Q100" s="623"/>
      <c r="R100" s="623"/>
      <c r="S100" s="704"/>
      <c r="T100" s="704"/>
      <c r="U100" s="704"/>
      <c r="V100" s="704"/>
      <c r="W100" s="704"/>
      <c r="X100" s="704"/>
      <c r="Y100" s="704"/>
      <c r="Z100" s="704"/>
      <c r="AA100" s="623"/>
      <c r="AB100" s="623"/>
      <c r="AC100" s="704"/>
      <c r="AD100" s="704"/>
      <c r="AE100" s="704"/>
      <c r="AF100" s="704"/>
      <c r="AG100" s="704"/>
      <c r="AH100" s="704"/>
      <c r="AI100" s="704"/>
      <c r="AJ100" s="623"/>
      <c r="AK100" s="623"/>
      <c r="AL100" s="623"/>
      <c r="AM100" s="623"/>
      <c r="AN100" s="623"/>
      <c r="AO100" s="623"/>
      <c r="AP100" s="623"/>
      <c r="AQ100" s="623"/>
      <c r="AR100" s="623"/>
      <c r="AS100" s="623"/>
      <c r="AT100" s="623"/>
      <c r="AU100" s="623"/>
      <c r="AV100" s="623"/>
      <c r="AW100" s="623"/>
      <c r="AX100" s="623"/>
      <c r="AY100" s="623"/>
      <c r="AZ100" s="623"/>
      <c r="BA100" s="623"/>
      <c r="BB100" s="623"/>
      <c r="BC100" s="623"/>
      <c r="BD100" s="623"/>
      <c r="BE100" s="623"/>
      <c r="BF100" s="704"/>
      <c r="BG100" s="704"/>
      <c r="BH100" s="704"/>
      <c r="BI100" s="704"/>
      <c r="BJ100" s="704"/>
      <c r="BK100" s="704"/>
      <c r="BL100" s="704"/>
      <c r="BM100" s="704"/>
      <c r="BN100" s="623"/>
      <c r="BO100" s="623"/>
      <c r="BP100" s="704"/>
      <c r="BQ100" s="704"/>
      <c r="BR100" s="704"/>
      <c r="BS100" s="704"/>
      <c r="BT100" s="704"/>
      <c r="BU100" s="704"/>
      <c r="BV100" s="704"/>
      <c r="BW100" s="623"/>
      <c r="BX100" s="623"/>
      <c r="BY100" s="623"/>
      <c r="BZ100" s="623"/>
      <c r="CA100" s="623"/>
      <c r="CB100" s="623"/>
      <c r="CC100" s="623"/>
      <c r="CD100" s="623"/>
      <c r="CE100" s="623"/>
      <c r="CF100" s="623"/>
      <c r="CG100" s="623"/>
      <c r="CH100" s="623"/>
      <c r="CI100" s="623"/>
      <c r="CJ100" s="623"/>
      <c r="CK100" s="623"/>
      <c r="CL100" s="623"/>
      <c r="CM100" s="623"/>
      <c r="CN100" s="623"/>
      <c r="CO100" s="623"/>
      <c r="CP100" s="623"/>
      <c r="CQ100" s="623"/>
      <c r="CR100" s="623"/>
      <c r="CS100" s="704"/>
      <c r="CT100" s="704"/>
      <c r="CU100" s="704"/>
      <c r="CV100" s="704"/>
      <c r="CW100" s="704"/>
      <c r="CX100" s="704"/>
      <c r="CY100" s="704"/>
      <c r="CZ100" s="704"/>
      <c r="DA100" s="623"/>
      <c r="DB100" s="623"/>
      <c r="DC100" s="704"/>
      <c r="DD100" s="704"/>
      <c r="DE100" s="704"/>
      <c r="DF100" s="704"/>
      <c r="DG100" s="704"/>
      <c r="DH100" s="704"/>
      <c r="DI100" s="704"/>
      <c r="DJ100" s="623"/>
      <c r="DK100" s="623"/>
      <c r="DL100" s="623"/>
      <c r="DM100" s="623"/>
      <c r="DN100" s="623"/>
      <c r="DO100" s="623"/>
      <c r="DP100" s="623"/>
      <c r="DQ100" s="623"/>
      <c r="DR100" s="623"/>
      <c r="DS100" s="623"/>
      <c r="DT100" s="623"/>
      <c r="DU100" s="623"/>
      <c r="DV100" s="623"/>
      <c r="DW100" s="623"/>
      <c r="DX100" s="623"/>
      <c r="DY100" s="623"/>
      <c r="DZ100" s="623"/>
      <c r="EA100" s="623"/>
      <c r="EB100" s="623"/>
      <c r="EC100" s="623"/>
      <c r="ED100" s="623"/>
      <c r="EE100" s="623"/>
      <c r="EF100" s="704"/>
      <c r="EG100" s="704"/>
      <c r="EH100" s="704"/>
      <c r="EI100" s="704"/>
      <c r="EJ100" s="704"/>
      <c r="EK100" s="704"/>
      <c r="EL100" s="704"/>
      <c r="EM100" s="704"/>
      <c r="EN100" s="623"/>
      <c r="EO100" s="623"/>
      <c r="EP100" s="704"/>
      <c r="EQ100" s="704"/>
      <c r="ER100" s="704"/>
      <c r="ES100" s="704"/>
      <c r="ET100" s="704"/>
      <c r="EU100" s="704"/>
      <c r="EV100" s="704"/>
      <c r="EW100" s="623"/>
      <c r="EX100" s="623"/>
      <c r="EY100" s="623"/>
    </row>
    <row r="101">
      <c r="A101" s="620"/>
      <c r="B101" s="621"/>
      <c r="C101" s="621"/>
      <c r="D101" s="621"/>
      <c r="E101" s="621"/>
      <c r="F101" s="621"/>
      <c r="G101" s="621"/>
      <c r="H101" s="621"/>
      <c r="I101" s="621"/>
      <c r="J101" s="621"/>
      <c r="K101" s="621"/>
      <c r="L101" s="621"/>
      <c r="M101" s="621"/>
      <c r="N101" s="621"/>
      <c r="O101" s="621"/>
      <c r="P101" s="621"/>
      <c r="Q101" s="621"/>
      <c r="R101" s="621"/>
      <c r="S101" s="621"/>
      <c r="T101" s="621"/>
      <c r="U101" s="621"/>
      <c r="V101" s="621"/>
      <c r="W101" s="621"/>
      <c r="X101" s="621"/>
      <c r="Y101" s="621"/>
      <c r="Z101" s="621"/>
      <c r="AA101" s="621"/>
      <c r="AB101" s="621"/>
      <c r="AC101" s="621"/>
      <c r="AD101" s="621"/>
      <c r="AE101" s="621"/>
      <c r="AF101" s="621"/>
      <c r="AG101" s="621"/>
      <c r="AH101" s="621"/>
      <c r="AI101" s="621"/>
      <c r="AJ101" s="621"/>
      <c r="AK101" s="621"/>
      <c r="AL101" s="622"/>
      <c r="AM101" s="623"/>
      <c r="AN101" s="620"/>
      <c r="AO101" s="621"/>
      <c r="AP101" s="621"/>
      <c r="AQ101" s="621"/>
      <c r="AR101" s="621"/>
      <c r="AS101" s="621"/>
      <c r="AT101" s="621"/>
      <c r="AU101" s="621"/>
      <c r="AV101" s="621"/>
      <c r="AW101" s="621"/>
      <c r="AX101" s="621"/>
      <c r="AY101" s="621"/>
      <c r="AZ101" s="621"/>
      <c r="BA101" s="621"/>
      <c r="BB101" s="621"/>
      <c r="BC101" s="621"/>
      <c r="BD101" s="621"/>
      <c r="BE101" s="621"/>
      <c r="BF101" s="621"/>
      <c r="BG101" s="621"/>
      <c r="BH101" s="621"/>
      <c r="BI101" s="621"/>
      <c r="BJ101" s="621"/>
      <c r="BK101" s="621"/>
      <c r="BL101" s="621"/>
      <c r="BM101" s="621"/>
      <c r="BN101" s="621"/>
      <c r="BO101" s="621"/>
      <c r="BP101" s="621"/>
      <c r="BQ101" s="621"/>
      <c r="BR101" s="621"/>
      <c r="BS101" s="621"/>
      <c r="BT101" s="621"/>
      <c r="BU101" s="621"/>
      <c r="BV101" s="621"/>
      <c r="BW101" s="621"/>
      <c r="BX101" s="621"/>
      <c r="BY101" s="622"/>
      <c r="BZ101" s="623"/>
      <c r="CA101" s="620"/>
      <c r="CB101" s="621"/>
      <c r="CC101" s="621"/>
      <c r="CD101" s="621"/>
      <c r="CE101" s="621"/>
      <c r="CF101" s="621"/>
      <c r="CG101" s="621"/>
      <c r="CH101" s="621"/>
      <c r="CI101" s="621"/>
      <c r="CJ101" s="621"/>
      <c r="CK101" s="621"/>
      <c r="CL101" s="621"/>
      <c r="CM101" s="621"/>
      <c r="CN101" s="621"/>
      <c r="CO101" s="621"/>
      <c r="CP101" s="621"/>
      <c r="CQ101" s="621"/>
      <c r="CR101" s="621"/>
      <c r="CS101" s="621"/>
      <c r="CT101" s="621"/>
      <c r="CU101" s="621"/>
      <c r="CV101" s="621"/>
      <c r="CW101" s="621"/>
      <c r="CX101" s="621"/>
      <c r="CY101" s="621"/>
      <c r="CZ101" s="621"/>
      <c r="DA101" s="621"/>
      <c r="DB101" s="621"/>
      <c r="DC101" s="621"/>
      <c r="DD101" s="621"/>
      <c r="DE101" s="621"/>
      <c r="DF101" s="621"/>
      <c r="DG101" s="621"/>
      <c r="DH101" s="621"/>
      <c r="DI101" s="621"/>
      <c r="DJ101" s="621"/>
      <c r="DK101" s="621"/>
      <c r="DL101" s="622"/>
      <c r="DM101" s="623"/>
      <c r="DN101" s="620"/>
      <c r="DO101" s="621"/>
      <c r="DP101" s="621"/>
      <c r="DQ101" s="621"/>
      <c r="DR101" s="621"/>
      <c r="DS101" s="621"/>
      <c r="DT101" s="621"/>
      <c r="DU101" s="621"/>
      <c r="DV101" s="621"/>
      <c r="DW101" s="621"/>
      <c r="DX101" s="621"/>
      <c r="DY101" s="621"/>
      <c r="DZ101" s="621"/>
      <c r="EA101" s="621"/>
      <c r="EB101" s="621"/>
      <c r="EC101" s="621"/>
      <c r="ED101" s="621"/>
      <c r="EE101" s="621"/>
      <c r="EF101" s="621"/>
      <c r="EG101" s="621"/>
      <c r="EH101" s="621"/>
      <c r="EI101" s="621"/>
      <c r="EJ101" s="621"/>
      <c r="EK101" s="621"/>
      <c r="EL101" s="621"/>
      <c r="EM101" s="621"/>
      <c r="EN101" s="621"/>
      <c r="EO101" s="621"/>
      <c r="EP101" s="621"/>
      <c r="EQ101" s="621"/>
      <c r="ER101" s="621"/>
      <c r="ES101" s="621"/>
      <c r="ET101" s="621"/>
      <c r="EU101" s="621"/>
      <c r="EV101" s="621"/>
      <c r="EW101" s="621"/>
      <c r="EX101" s="621"/>
      <c r="EY101" s="622"/>
    </row>
    <row r="102">
      <c r="A102" s="624"/>
      <c r="B102" s="625" t="s">
        <v>1003</v>
      </c>
      <c r="AL102" s="626"/>
      <c r="AM102" s="626"/>
      <c r="AN102" s="627"/>
      <c r="AO102" s="625" t="s">
        <v>1003</v>
      </c>
      <c r="BY102" s="626"/>
      <c r="BZ102" s="626"/>
      <c r="CA102" s="627"/>
      <c r="CB102" s="625" t="s">
        <v>1003</v>
      </c>
      <c r="DL102" s="626"/>
      <c r="DM102" s="626"/>
      <c r="DN102" s="627"/>
      <c r="DO102" s="625" t="s">
        <v>1003</v>
      </c>
      <c r="EY102" s="626"/>
    </row>
    <row r="103">
      <c r="A103" s="628"/>
      <c r="B103" s="629" t="s">
        <v>1004</v>
      </c>
      <c r="AL103" s="630"/>
      <c r="AM103" s="629"/>
      <c r="AN103" s="628"/>
      <c r="AO103" s="629" t="s">
        <v>1004</v>
      </c>
      <c r="BY103" s="630"/>
      <c r="BZ103" s="629"/>
      <c r="CA103" s="628"/>
      <c r="CB103" s="629" t="s">
        <v>1004</v>
      </c>
      <c r="DL103" s="630"/>
      <c r="DM103" s="629"/>
      <c r="DN103" s="628"/>
      <c r="DO103" s="629" t="s">
        <v>1004</v>
      </c>
      <c r="EY103" s="630"/>
    </row>
    <row r="104">
      <c r="A104" s="628"/>
      <c r="B104" s="631" t="s">
        <v>1005</v>
      </c>
      <c r="AL104" s="632"/>
      <c r="AM104" s="631"/>
      <c r="AN104" s="628"/>
      <c r="AO104" s="631" t="s">
        <v>1005</v>
      </c>
      <c r="BY104" s="632"/>
      <c r="BZ104" s="631"/>
      <c r="CA104" s="628"/>
      <c r="CB104" s="631" t="s">
        <v>1005</v>
      </c>
      <c r="DL104" s="632"/>
      <c r="DM104" s="631"/>
      <c r="DN104" s="628"/>
      <c r="DO104" s="631" t="s">
        <v>1005</v>
      </c>
      <c r="EY104" s="632"/>
    </row>
    <row r="105">
      <c r="A105" s="628"/>
      <c r="B105" s="633"/>
      <c r="C105" s="633"/>
      <c r="D105" s="633"/>
      <c r="E105" s="633"/>
      <c r="F105" s="633"/>
      <c r="G105" s="633"/>
      <c r="H105" s="633"/>
      <c r="I105" s="633"/>
      <c r="J105" s="633"/>
      <c r="K105" s="633"/>
      <c r="L105" s="633"/>
      <c r="M105" s="633"/>
      <c r="N105" s="633"/>
      <c r="O105" s="633"/>
      <c r="P105" s="633"/>
      <c r="Q105" s="633"/>
      <c r="R105" s="633"/>
      <c r="S105" s="633"/>
      <c r="T105" s="633"/>
      <c r="U105" s="633"/>
      <c r="V105" s="633"/>
      <c r="W105" s="633"/>
      <c r="X105" s="633"/>
      <c r="Y105" s="633"/>
      <c r="Z105" s="633"/>
      <c r="AA105" s="633"/>
      <c r="AB105" s="633"/>
      <c r="AC105" s="633"/>
      <c r="AD105" s="633"/>
      <c r="AE105" s="633"/>
      <c r="AF105" s="633"/>
      <c r="AG105" s="633"/>
      <c r="AH105" s="633"/>
      <c r="AI105" s="633"/>
      <c r="AJ105" s="633"/>
      <c r="AK105" s="633"/>
      <c r="AL105" s="632"/>
      <c r="AM105" s="631"/>
      <c r="AN105" s="628"/>
      <c r="AO105" s="633"/>
      <c r="AP105" s="633"/>
      <c r="AQ105" s="633"/>
      <c r="AR105" s="633"/>
      <c r="AS105" s="633"/>
      <c r="AT105" s="633"/>
      <c r="AU105" s="633"/>
      <c r="AV105" s="633"/>
      <c r="AW105" s="633"/>
      <c r="AX105" s="633"/>
      <c r="AY105" s="633"/>
      <c r="AZ105" s="633"/>
      <c r="BA105" s="633"/>
      <c r="BB105" s="633"/>
      <c r="BC105" s="633"/>
      <c r="BD105" s="633"/>
      <c r="BE105" s="633"/>
      <c r="BF105" s="633"/>
      <c r="BG105" s="633"/>
      <c r="BH105" s="633"/>
      <c r="BI105" s="633"/>
      <c r="BJ105" s="633"/>
      <c r="BK105" s="633"/>
      <c r="BL105" s="633"/>
      <c r="BM105" s="633"/>
      <c r="BN105" s="633"/>
      <c r="BO105" s="633"/>
      <c r="BP105" s="633"/>
      <c r="BQ105" s="633"/>
      <c r="BR105" s="633"/>
      <c r="BS105" s="633"/>
      <c r="BT105" s="633"/>
      <c r="BU105" s="633"/>
      <c r="BV105" s="633"/>
      <c r="BW105" s="633"/>
      <c r="BX105" s="633"/>
      <c r="BY105" s="632"/>
      <c r="BZ105" s="631"/>
      <c r="CA105" s="628"/>
      <c r="CB105" s="633"/>
      <c r="CC105" s="633"/>
      <c r="CD105" s="633"/>
      <c r="CE105" s="633"/>
      <c r="CF105" s="633"/>
      <c r="CG105" s="633"/>
      <c r="CH105" s="633"/>
      <c r="CI105" s="633"/>
      <c r="CJ105" s="633"/>
      <c r="CK105" s="633"/>
      <c r="CL105" s="633"/>
      <c r="CM105" s="633"/>
      <c r="CN105" s="633"/>
      <c r="CO105" s="633"/>
      <c r="CP105" s="633"/>
      <c r="CQ105" s="633"/>
      <c r="CR105" s="633"/>
      <c r="CS105" s="633"/>
      <c r="CT105" s="633"/>
      <c r="CU105" s="633"/>
      <c r="CV105" s="633"/>
      <c r="CW105" s="633"/>
      <c r="CX105" s="633"/>
      <c r="CY105" s="633"/>
      <c r="CZ105" s="633"/>
      <c r="DA105" s="633"/>
      <c r="DB105" s="633"/>
      <c r="DC105" s="633"/>
      <c r="DD105" s="633"/>
      <c r="DE105" s="633"/>
      <c r="DF105" s="633"/>
      <c r="DG105" s="633"/>
      <c r="DH105" s="633"/>
      <c r="DI105" s="633"/>
      <c r="DJ105" s="633"/>
      <c r="DK105" s="633"/>
      <c r="DL105" s="632"/>
      <c r="DM105" s="631"/>
      <c r="DN105" s="628"/>
      <c r="DO105" s="633"/>
      <c r="DP105" s="633"/>
      <c r="DQ105" s="633"/>
      <c r="DR105" s="633"/>
      <c r="DS105" s="633"/>
      <c r="DT105" s="633"/>
      <c r="DU105" s="633"/>
      <c r="DV105" s="633"/>
      <c r="DW105" s="633"/>
      <c r="DX105" s="633"/>
      <c r="DY105" s="633"/>
      <c r="DZ105" s="633"/>
      <c r="EA105" s="633"/>
      <c r="EB105" s="633"/>
      <c r="EC105" s="633"/>
      <c r="ED105" s="633"/>
      <c r="EE105" s="633"/>
      <c r="EF105" s="633"/>
      <c r="EG105" s="633"/>
      <c r="EH105" s="633"/>
      <c r="EI105" s="633"/>
      <c r="EJ105" s="633"/>
      <c r="EK105" s="633"/>
      <c r="EL105" s="633"/>
      <c r="EM105" s="633"/>
      <c r="EN105" s="633"/>
      <c r="EO105" s="633"/>
      <c r="EP105" s="633"/>
      <c r="EQ105" s="633"/>
      <c r="ER105" s="633"/>
      <c r="ES105" s="633"/>
      <c r="ET105" s="633"/>
      <c r="EU105" s="633"/>
      <c r="EV105" s="633"/>
      <c r="EW105" s="633"/>
      <c r="EX105" s="633"/>
      <c r="EY105" s="632"/>
    </row>
    <row r="106">
      <c r="A106" s="628"/>
      <c r="B106" s="634" t="s">
        <v>1006</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2"/>
      <c r="AL106" s="635"/>
      <c r="AM106" s="636"/>
      <c r="AN106" s="628"/>
      <c r="AO106" s="634" t="s">
        <v>1006</v>
      </c>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2"/>
      <c r="BY106" s="635"/>
      <c r="BZ106" s="636"/>
      <c r="CA106" s="628"/>
      <c r="CB106" s="634" t="s">
        <v>1006</v>
      </c>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2"/>
      <c r="DL106" s="635"/>
      <c r="DM106" s="636"/>
      <c r="DN106" s="628"/>
      <c r="DO106" s="634" t="s">
        <v>1006</v>
      </c>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2"/>
      <c r="EY106" s="635"/>
    </row>
    <row r="107">
      <c r="A107" s="628"/>
      <c r="B107" s="637" t="s">
        <v>43</v>
      </c>
      <c r="C107" s="12"/>
      <c r="D107" s="638" t="str">
        <f>'3A 2025-2026 REPORTE CALIFICACI'!E7</f>
        <v>2025-2026</v>
      </c>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6"/>
      <c r="AL107" s="639"/>
      <c r="AM107" s="640"/>
      <c r="AN107" s="628"/>
      <c r="AO107" s="637" t="s">
        <v>43</v>
      </c>
      <c r="AP107" s="12"/>
      <c r="AQ107" s="638" t="str">
        <f>'3A 2025-2026 REPORTE CALIFICACI'!E7</f>
        <v>2025-2026</v>
      </c>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6"/>
      <c r="BY107" s="639"/>
      <c r="BZ107" s="640"/>
      <c r="CA107" s="628"/>
      <c r="CB107" s="637" t="s">
        <v>43</v>
      </c>
      <c r="CC107" s="12"/>
      <c r="CD107" s="638" t="str">
        <f>'3A 2025-2026 REPORTE CALIFICACI'!E7</f>
        <v>2025-2026</v>
      </c>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6"/>
      <c r="DL107" s="639"/>
      <c r="DM107" s="640"/>
      <c r="DN107" s="628"/>
      <c r="DO107" s="637" t="s">
        <v>43</v>
      </c>
      <c r="DP107" s="12"/>
      <c r="DQ107" s="638" t="str">
        <f>'3A 2025-2026 REPORTE CALIFICACI'!E7</f>
        <v>2025-2026</v>
      </c>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6"/>
      <c r="EY107" s="639"/>
    </row>
    <row r="108">
      <c r="A108" s="628"/>
      <c r="B108" s="641" t="s">
        <v>1007</v>
      </c>
      <c r="C108" s="12"/>
      <c r="D108" s="638" t="str">
        <f>'3A 2025-2026 REPORTE CALIFICACI'!D19</f>
        <v>Erleen  Brito Castillo</v>
      </c>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6"/>
      <c r="AL108" s="639"/>
      <c r="AM108" s="640"/>
      <c r="AN108" s="628"/>
      <c r="AO108" s="641" t="s">
        <v>1007</v>
      </c>
      <c r="AP108" s="12"/>
      <c r="AQ108" s="638" t="str">
        <f>'3A 2025-2026 REPORTE CALIFICACI'!D20</f>
        <v>Brianny  Caraballo Guzmán</v>
      </c>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6"/>
      <c r="BY108" s="639"/>
      <c r="BZ108" s="640"/>
      <c r="CA108" s="628"/>
      <c r="CB108" s="641" t="s">
        <v>1007</v>
      </c>
      <c r="CC108" s="12"/>
      <c r="CD108" s="638" t="str">
        <f>'3A 2025-2026 REPORTE CALIFICACI'!D21</f>
        <v>Scarlet  Castillo</v>
      </c>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6"/>
      <c r="DL108" s="639"/>
      <c r="DM108" s="640"/>
      <c r="DN108" s="628"/>
      <c r="DO108" s="641" t="s">
        <v>1007</v>
      </c>
      <c r="DP108" s="12"/>
      <c r="DQ108" s="638" t="str">
        <f>'3A 2025-2026 REPORTE CALIFICACI'!D22</f>
        <v>Yarselin  Cruz Peña</v>
      </c>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6"/>
      <c r="EY108" s="639"/>
    </row>
    <row r="109">
      <c r="A109" s="628"/>
      <c r="B109" s="641" t="s">
        <v>1008</v>
      </c>
      <c r="C109" s="12"/>
      <c r="D109" s="638">
        <f>'3A 2025-2026 REPORTE CALIFICACI'!A19</f>
        <v>9</v>
      </c>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6"/>
      <c r="AL109" s="639"/>
      <c r="AM109" s="640"/>
      <c r="AN109" s="628"/>
      <c r="AO109" s="641" t="s">
        <v>1008</v>
      </c>
      <c r="AP109" s="12"/>
      <c r="AQ109" s="638">
        <f>'3A 2025-2026 REPORTE CALIFICACI'!A20</f>
        <v>10</v>
      </c>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6"/>
      <c r="BY109" s="639"/>
      <c r="BZ109" s="640"/>
      <c r="CA109" s="628"/>
      <c r="CB109" s="641" t="s">
        <v>1008</v>
      </c>
      <c r="CC109" s="12"/>
      <c r="CD109" s="638">
        <f>'3A 2025-2026 REPORTE CALIFICACI'!A21</f>
        <v>11</v>
      </c>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6"/>
      <c r="DL109" s="639"/>
      <c r="DM109" s="640"/>
      <c r="DN109" s="628"/>
      <c r="DO109" s="641" t="s">
        <v>1008</v>
      </c>
      <c r="DP109" s="12"/>
      <c r="DQ109" s="638">
        <f>'3A 2025-2026 REPORTE CALIFICACI'!A22</f>
        <v>12</v>
      </c>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6"/>
      <c r="EY109" s="639"/>
    </row>
    <row r="110">
      <c r="A110" s="628"/>
      <c r="B110" s="641" t="s">
        <v>1009</v>
      </c>
      <c r="C110" s="12"/>
      <c r="D110" s="638">
        <f>'3A 2025-2026 REPORTE CALIFICACI'!C18</f>
        <v>6783589</v>
      </c>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6"/>
      <c r="AL110" s="639"/>
      <c r="AM110" s="640"/>
      <c r="AN110" s="628"/>
      <c r="AO110" s="641" t="s">
        <v>1009</v>
      </c>
      <c r="AP110" s="12"/>
      <c r="AQ110" s="638">
        <f>'3A 2025-2026 REPORTE CALIFICACI'!C20</f>
        <v>7042227</v>
      </c>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6"/>
      <c r="BY110" s="639"/>
      <c r="BZ110" s="640"/>
      <c r="CA110" s="628"/>
      <c r="CB110" s="641" t="s">
        <v>1009</v>
      </c>
      <c r="CC110" s="12"/>
      <c r="CD110" s="638">
        <f>'3A 2025-2026 REPORTE CALIFICACI'!C21</f>
        <v>32626669</v>
      </c>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6"/>
      <c r="DL110" s="639"/>
      <c r="DM110" s="640"/>
      <c r="DN110" s="628"/>
      <c r="DO110" s="641" t="s">
        <v>1009</v>
      </c>
      <c r="DP110" s="12"/>
      <c r="DQ110" s="638">
        <f>'3A 2025-2026 REPORTE CALIFICACI'!C22</f>
        <v>33016326</v>
      </c>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6"/>
      <c r="EY110" s="639"/>
    </row>
    <row r="111">
      <c r="A111" s="628"/>
      <c r="B111" s="641" t="s">
        <v>1010</v>
      </c>
      <c r="C111" s="12"/>
      <c r="D111" s="638" t="str">
        <f>'3A 2025-2026 REPORTE CALIFICACI'!D5</f>
        <v>3A</v>
      </c>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6"/>
      <c r="AL111" s="639"/>
      <c r="AM111" s="640"/>
      <c r="AN111" s="628"/>
      <c r="AO111" s="641" t="s">
        <v>1010</v>
      </c>
      <c r="AP111" s="12"/>
      <c r="AQ111" s="638" t="str">
        <f>'3A 2025-2026 REPORTE CALIFICACI'!D5</f>
        <v>3A</v>
      </c>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6"/>
      <c r="BY111" s="639"/>
      <c r="BZ111" s="640"/>
      <c r="CA111" s="628"/>
      <c r="CB111" s="641" t="s">
        <v>1010</v>
      </c>
      <c r="CC111" s="12"/>
      <c r="CD111" s="638" t="str">
        <f>'3A 2025-2026 REPORTE CALIFICACI'!D5</f>
        <v>3A</v>
      </c>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6"/>
      <c r="DL111" s="639"/>
      <c r="DM111" s="640"/>
      <c r="DN111" s="628"/>
      <c r="DO111" s="641" t="s">
        <v>1010</v>
      </c>
      <c r="DP111" s="12"/>
      <c r="DQ111" s="638" t="str">
        <f>'3A 2025-2026 REPORTE CALIFICACI'!D5</f>
        <v>3A</v>
      </c>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6"/>
      <c r="EY111" s="639"/>
    </row>
    <row r="112">
      <c r="A112" s="628"/>
      <c r="B112" s="642" t="s">
        <v>977</v>
      </c>
      <c r="C112" s="12"/>
      <c r="D112" s="638" t="str">
        <f>'3A 2025-2026 REPORTE CALIFICACI'!E6</f>
        <v>MAYELIN GARCIA</v>
      </c>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6"/>
      <c r="AL112" s="639"/>
      <c r="AM112" s="640"/>
      <c r="AN112" s="628"/>
      <c r="AO112" s="642" t="s">
        <v>977</v>
      </c>
      <c r="AP112" s="12"/>
      <c r="AQ112" s="638" t="str">
        <f>'3A 2025-2026 REPORTE CALIFICACI'!E6</f>
        <v>MAYELIN GARCIA</v>
      </c>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6"/>
      <c r="BY112" s="639"/>
      <c r="BZ112" s="640"/>
      <c r="CA112" s="628"/>
      <c r="CB112" s="642" t="s">
        <v>977</v>
      </c>
      <c r="CC112" s="12"/>
      <c r="CD112" s="638" t="str">
        <f>'3A 2025-2026 REPORTE CALIFICACI'!E6</f>
        <v>MAYELIN GARCIA</v>
      </c>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6"/>
      <c r="DL112" s="639"/>
      <c r="DM112" s="640"/>
      <c r="DN112" s="628"/>
      <c r="DO112" s="642" t="s">
        <v>977</v>
      </c>
      <c r="DP112" s="12"/>
      <c r="DQ112" s="638" t="str">
        <f>'3A 2025-2026 REPORTE CALIFICACI'!E6</f>
        <v>MAYELIN GARCIA</v>
      </c>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6"/>
      <c r="EY112" s="639"/>
    </row>
    <row r="113">
      <c r="A113" s="628"/>
      <c r="B113" s="643"/>
      <c r="C113" s="643"/>
      <c r="D113" s="643"/>
      <c r="E113" s="643"/>
      <c r="F113" s="643"/>
      <c r="G113" s="643"/>
      <c r="H113" s="643"/>
      <c r="I113" s="643"/>
      <c r="J113" s="643"/>
      <c r="K113" s="643"/>
      <c r="L113" s="643"/>
      <c r="M113" s="643"/>
      <c r="N113" s="643"/>
      <c r="O113" s="643"/>
      <c r="P113" s="643"/>
      <c r="Q113" s="643"/>
      <c r="R113" s="643"/>
      <c r="S113" s="643"/>
      <c r="T113" s="643"/>
      <c r="U113" s="643"/>
      <c r="V113" s="643"/>
      <c r="W113" s="643"/>
      <c r="X113" s="643"/>
      <c r="Y113" s="643"/>
      <c r="Z113" s="643"/>
      <c r="AA113" s="643"/>
      <c r="AB113" s="643"/>
      <c r="AC113" s="643"/>
      <c r="AD113" s="643"/>
      <c r="AE113" s="643"/>
      <c r="AF113" s="643"/>
      <c r="AG113" s="643"/>
      <c r="AH113" s="643"/>
      <c r="AI113" s="643"/>
      <c r="AJ113" s="643"/>
      <c r="AK113" s="643"/>
      <c r="AL113" s="644"/>
      <c r="AM113" s="643"/>
      <c r="AN113" s="628"/>
      <c r="AO113" s="643"/>
      <c r="AP113" s="643"/>
      <c r="AQ113" s="643"/>
      <c r="AR113" s="643"/>
      <c r="AS113" s="643"/>
      <c r="AT113" s="643"/>
      <c r="AU113" s="643"/>
      <c r="AV113" s="643"/>
      <c r="AW113" s="643"/>
      <c r="AX113" s="643"/>
      <c r="AY113" s="643"/>
      <c r="AZ113" s="643"/>
      <c r="BA113" s="643"/>
      <c r="BB113" s="643"/>
      <c r="BC113" s="643"/>
      <c r="BD113" s="643"/>
      <c r="BE113" s="643"/>
      <c r="BF113" s="643"/>
      <c r="BG113" s="643"/>
      <c r="BH113" s="643"/>
      <c r="BI113" s="643"/>
      <c r="BJ113" s="643"/>
      <c r="BK113" s="643"/>
      <c r="BL113" s="643"/>
      <c r="BM113" s="643"/>
      <c r="BN113" s="643"/>
      <c r="BO113" s="643"/>
      <c r="BP113" s="643"/>
      <c r="BQ113" s="643"/>
      <c r="BR113" s="643"/>
      <c r="BS113" s="643"/>
      <c r="BT113" s="643"/>
      <c r="BU113" s="643"/>
      <c r="BV113" s="643"/>
      <c r="BW113" s="643"/>
      <c r="BX113" s="643"/>
      <c r="BY113" s="644"/>
      <c r="BZ113" s="643"/>
      <c r="CA113" s="628"/>
      <c r="CB113" s="643"/>
      <c r="CC113" s="643"/>
      <c r="CD113" s="643"/>
      <c r="CE113" s="643"/>
      <c r="CF113" s="643"/>
      <c r="CG113" s="643"/>
      <c r="CH113" s="643"/>
      <c r="CI113" s="643"/>
      <c r="CJ113" s="643"/>
      <c r="CK113" s="643"/>
      <c r="CL113" s="643"/>
      <c r="CM113" s="643"/>
      <c r="CN113" s="643"/>
      <c r="CO113" s="643"/>
      <c r="CP113" s="643"/>
      <c r="CQ113" s="643"/>
      <c r="CR113" s="643"/>
      <c r="CS113" s="643"/>
      <c r="CT113" s="643"/>
      <c r="CU113" s="643"/>
      <c r="CV113" s="643"/>
      <c r="CW113" s="643"/>
      <c r="CX113" s="643"/>
      <c r="CY113" s="643"/>
      <c r="CZ113" s="643"/>
      <c r="DA113" s="643"/>
      <c r="DB113" s="643"/>
      <c r="DC113" s="643"/>
      <c r="DD113" s="643"/>
      <c r="DE113" s="643"/>
      <c r="DF113" s="643"/>
      <c r="DG113" s="643"/>
      <c r="DH113" s="643"/>
      <c r="DI113" s="643"/>
      <c r="DJ113" s="643"/>
      <c r="DK113" s="643"/>
      <c r="DL113" s="644"/>
      <c r="DM113" s="643"/>
      <c r="DN113" s="628"/>
      <c r="DO113" s="643"/>
      <c r="DP113" s="643"/>
      <c r="DQ113" s="643"/>
      <c r="DR113" s="643"/>
      <c r="DS113" s="643"/>
      <c r="DT113" s="643"/>
      <c r="DU113" s="643"/>
      <c r="DV113" s="643"/>
      <c r="DW113" s="643"/>
      <c r="DX113" s="643"/>
      <c r="DY113" s="643"/>
      <c r="DZ113" s="643"/>
      <c r="EA113" s="643"/>
      <c r="EB113" s="643"/>
      <c r="EC113" s="643"/>
      <c r="ED113" s="643"/>
      <c r="EE113" s="643"/>
      <c r="EF113" s="643"/>
      <c r="EG113" s="643"/>
      <c r="EH113" s="643"/>
      <c r="EI113" s="643"/>
      <c r="EJ113" s="643"/>
      <c r="EK113" s="643"/>
      <c r="EL113" s="643"/>
      <c r="EM113" s="643"/>
      <c r="EN113" s="643"/>
      <c r="EO113" s="643"/>
      <c r="EP113" s="643"/>
      <c r="EQ113" s="643"/>
      <c r="ER113" s="643"/>
      <c r="ES113" s="643"/>
      <c r="ET113" s="643"/>
      <c r="EU113" s="643"/>
      <c r="EV113" s="643"/>
      <c r="EW113" s="643"/>
      <c r="EX113" s="643"/>
      <c r="EY113" s="644"/>
    </row>
    <row r="114">
      <c r="A114" s="628"/>
      <c r="B114" s="643"/>
      <c r="C114" s="643"/>
      <c r="D114" s="643"/>
      <c r="E114" s="643"/>
      <c r="F114" s="643"/>
      <c r="G114" s="643"/>
      <c r="H114" s="643"/>
      <c r="I114" s="643"/>
      <c r="J114" s="643"/>
      <c r="K114" s="643"/>
      <c r="L114" s="643"/>
      <c r="M114" s="643"/>
      <c r="N114" s="643"/>
      <c r="O114" s="643"/>
      <c r="P114" s="643"/>
      <c r="Q114" s="643"/>
      <c r="R114" s="643"/>
      <c r="S114" s="643"/>
      <c r="T114" s="643"/>
      <c r="U114" s="643"/>
      <c r="V114" s="643"/>
      <c r="W114" s="643"/>
      <c r="X114" s="643"/>
      <c r="Y114" s="643"/>
      <c r="Z114" s="643"/>
      <c r="AA114" s="643"/>
      <c r="AB114" s="643"/>
      <c r="AC114" s="643"/>
      <c r="AD114" s="643"/>
      <c r="AE114" s="643"/>
      <c r="AF114" s="643"/>
      <c r="AG114" s="643"/>
      <c r="AH114" s="643"/>
      <c r="AI114" s="643"/>
      <c r="AJ114" s="643"/>
      <c r="AK114" s="643"/>
      <c r="AL114" s="644"/>
      <c r="AM114" s="643"/>
      <c r="AN114" s="628"/>
      <c r="AO114" s="643"/>
      <c r="AP114" s="643"/>
      <c r="AQ114" s="643"/>
      <c r="AR114" s="643"/>
      <c r="AS114" s="643"/>
      <c r="AT114" s="643"/>
      <c r="AU114" s="643"/>
      <c r="AV114" s="643"/>
      <c r="AW114" s="643"/>
      <c r="AX114" s="643"/>
      <c r="AY114" s="643"/>
      <c r="AZ114" s="643"/>
      <c r="BA114" s="643"/>
      <c r="BB114" s="643"/>
      <c r="BC114" s="643"/>
      <c r="BD114" s="643"/>
      <c r="BE114" s="643"/>
      <c r="BF114" s="643"/>
      <c r="BG114" s="643"/>
      <c r="BH114" s="643"/>
      <c r="BI114" s="643"/>
      <c r="BJ114" s="643"/>
      <c r="BK114" s="643"/>
      <c r="BL114" s="643"/>
      <c r="BM114" s="643"/>
      <c r="BN114" s="643"/>
      <c r="BO114" s="643"/>
      <c r="BP114" s="643"/>
      <c r="BQ114" s="643"/>
      <c r="BR114" s="643"/>
      <c r="BS114" s="643"/>
      <c r="BT114" s="643"/>
      <c r="BU114" s="643"/>
      <c r="BV114" s="643"/>
      <c r="BW114" s="643"/>
      <c r="BX114" s="643"/>
      <c r="BY114" s="644"/>
      <c r="BZ114" s="643"/>
      <c r="CA114" s="628"/>
      <c r="CB114" s="643"/>
      <c r="CC114" s="643"/>
      <c r="CD114" s="643"/>
      <c r="CE114" s="643"/>
      <c r="CF114" s="643"/>
      <c r="CG114" s="643"/>
      <c r="CH114" s="643"/>
      <c r="CI114" s="643"/>
      <c r="CJ114" s="643"/>
      <c r="CK114" s="643"/>
      <c r="CL114" s="643"/>
      <c r="CM114" s="643"/>
      <c r="CN114" s="643"/>
      <c r="CO114" s="643"/>
      <c r="CP114" s="643"/>
      <c r="CQ114" s="643"/>
      <c r="CR114" s="643"/>
      <c r="CS114" s="643"/>
      <c r="CT114" s="643"/>
      <c r="CU114" s="643"/>
      <c r="CV114" s="643"/>
      <c r="CW114" s="643"/>
      <c r="CX114" s="643"/>
      <c r="CY114" s="643"/>
      <c r="CZ114" s="643"/>
      <c r="DA114" s="643"/>
      <c r="DB114" s="643"/>
      <c r="DC114" s="643"/>
      <c r="DD114" s="643"/>
      <c r="DE114" s="643"/>
      <c r="DF114" s="643"/>
      <c r="DG114" s="643"/>
      <c r="DH114" s="643"/>
      <c r="DI114" s="643"/>
      <c r="DJ114" s="643"/>
      <c r="DK114" s="643"/>
      <c r="DL114" s="644"/>
      <c r="DM114" s="643"/>
      <c r="DN114" s="628"/>
      <c r="DO114" s="643"/>
      <c r="DP114" s="643"/>
      <c r="DQ114" s="643"/>
      <c r="DR114" s="643"/>
      <c r="DS114" s="643"/>
      <c r="DT114" s="643"/>
      <c r="DU114" s="643"/>
      <c r="DV114" s="643"/>
      <c r="DW114" s="643"/>
      <c r="DX114" s="643"/>
      <c r="DY114" s="643"/>
      <c r="DZ114" s="643"/>
      <c r="EA114" s="643"/>
      <c r="EB114" s="643"/>
      <c r="EC114" s="643"/>
      <c r="ED114" s="643"/>
      <c r="EE114" s="643"/>
      <c r="EF114" s="643"/>
      <c r="EG114" s="643"/>
      <c r="EH114" s="643"/>
      <c r="EI114" s="643"/>
      <c r="EJ114" s="643"/>
      <c r="EK114" s="643"/>
      <c r="EL114" s="643"/>
      <c r="EM114" s="643"/>
      <c r="EN114" s="643"/>
      <c r="EO114" s="643"/>
      <c r="EP114" s="643"/>
      <c r="EQ114" s="643"/>
      <c r="ER114" s="643"/>
      <c r="ES114" s="643"/>
      <c r="ET114" s="643"/>
      <c r="EU114" s="643"/>
      <c r="EV114" s="643"/>
      <c r="EW114" s="643"/>
      <c r="EX114" s="643"/>
      <c r="EY114" s="644"/>
    </row>
    <row r="115">
      <c r="A115" s="645"/>
      <c r="B115" s="646" t="s">
        <v>1011</v>
      </c>
      <c r="C115" s="16"/>
      <c r="D115" s="646" t="s">
        <v>981</v>
      </c>
      <c r="E115" s="15"/>
      <c r="F115" s="15"/>
      <c r="G115" s="16"/>
      <c r="H115" s="646" t="s">
        <v>1012</v>
      </c>
      <c r="I115" s="15"/>
      <c r="J115" s="15"/>
      <c r="K115" s="16"/>
      <c r="L115" s="646" t="s">
        <v>983</v>
      </c>
      <c r="M115" s="15"/>
      <c r="N115" s="15"/>
      <c r="O115" s="16"/>
      <c r="P115" s="646" t="s">
        <v>984</v>
      </c>
      <c r="Q115" s="15"/>
      <c r="R115" s="15"/>
      <c r="S115" s="16"/>
      <c r="T115" s="647" t="s">
        <v>985</v>
      </c>
      <c r="U115" s="15"/>
      <c r="V115" s="15"/>
      <c r="W115" s="16"/>
      <c r="X115" s="648" t="s">
        <v>986</v>
      </c>
      <c r="Y115" s="648" t="s">
        <v>652</v>
      </c>
      <c r="Z115" s="646" t="s">
        <v>987</v>
      </c>
      <c r="AA115" s="15"/>
      <c r="AB115" s="15"/>
      <c r="AC115" s="16"/>
      <c r="AD115" s="646" t="s">
        <v>988</v>
      </c>
      <c r="AE115" s="15"/>
      <c r="AF115" s="15"/>
      <c r="AG115" s="16"/>
      <c r="AH115" s="646" t="s">
        <v>989</v>
      </c>
      <c r="AI115" s="16"/>
      <c r="AJ115" s="646" t="s">
        <v>656</v>
      </c>
      <c r="AK115" s="16"/>
      <c r="AL115" s="649"/>
      <c r="AM115" s="650"/>
      <c r="AN115" s="645"/>
      <c r="AO115" s="646" t="s">
        <v>1011</v>
      </c>
      <c r="AP115" s="16"/>
      <c r="AQ115" s="646" t="s">
        <v>981</v>
      </c>
      <c r="AR115" s="15"/>
      <c r="AS115" s="15"/>
      <c r="AT115" s="16"/>
      <c r="AU115" s="646" t="s">
        <v>1012</v>
      </c>
      <c r="AV115" s="15"/>
      <c r="AW115" s="15"/>
      <c r="AX115" s="16"/>
      <c r="AY115" s="646" t="s">
        <v>983</v>
      </c>
      <c r="AZ115" s="15"/>
      <c r="BA115" s="15"/>
      <c r="BB115" s="16"/>
      <c r="BC115" s="646" t="s">
        <v>984</v>
      </c>
      <c r="BD115" s="15"/>
      <c r="BE115" s="15"/>
      <c r="BF115" s="16"/>
      <c r="BG115" s="647" t="s">
        <v>985</v>
      </c>
      <c r="BH115" s="15"/>
      <c r="BI115" s="15"/>
      <c r="BJ115" s="16"/>
      <c r="BK115" s="648" t="s">
        <v>986</v>
      </c>
      <c r="BL115" s="648" t="s">
        <v>652</v>
      </c>
      <c r="BM115" s="646" t="s">
        <v>987</v>
      </c>
      <c r="BN115" s="15"/>
      <c r="BO115" s="15"/>
      <c r="BP115" s="16"/>
      <c r="BQ115" s="646" t="s">
        <v>988</v>
      </c>
      <c r="BR115" s="15"/>
      <c r="BS115" s="15"/>
      <c r="BT115" s="16"/>
      <c r="BU115" s="646" t="s">
        <v>989</v>
      </c>
      <c r="BV115" s="16"/>
      <c r="BW115" s="646" t="s">
        <v>656</v>
      </c>
      <c r="BX115" s="16"/>
      <c r="BY115" s="649"/>
      <c r="BZ115" s="650"/>
      <c r="CA115" s="645"/>
      <c r="CB115" s="646" t="s">
        <v>1011</v>
      </c>
      <c r="CC115" s="16"/>
      <c r="CD115" s="646" t="s">
        <v>981</v>
      </c>
      <c r="CE115" s="15"/>
      <c r="CF115" s="15"/>
      <c r="CG115" s="16"/>
      <c r="CH115" s="646" t="s">
        <v>1012</v>
      </c>
      <c r="CI115" s="15"/>
      <c r="CJ115" s="15"/>
      <c r="CK115" s="16"/>
      <c r="CL115" s="646" t="s">
        <v>983</v>
      </c>
      <c r="CM115" s="15"/>
      <c r="CN115" s="15"/>
      <c r="CO115" s="16"/>
      <c r="CP115" s="646" t="s">
        <v>984</v>
      </c>
      <c r="CQ115" s="15"/>
      <c r="CR115" s="15"/>
      <c r="CS115" s="16"/>
      <c r="CT115" s="647" t="s">
        <v>985</v>
      </c>
      <c r="CU115" s="15"/>
      <c r="CV115" s="15"/>
      <c r="CW115" s="16"/>
      <c r="CX115" s="648" t="s">
        <v>986</v>
      </c>
      <c r="CY115" s="648" t="s">
        <v>652</v>
      </c>
      <c r="CZ115" s="646" t="s">
        <v>987</v>
      </c>
      <c r="DA115" s="15"/>
      <c r="DB115" s="15"/>
      <c r="DC115" s="16"/>
      <c r="DD115" s="646" t="s">
        <v>988</v>
      </c>
      <c r="DE115" s="15"/>
      <c r="DF115" s="15"/>
      <c r="DG115" s="16"/>
      <c r="DH115" s="646" t="s">
        <v>989</v>
      </c>
      <c r="DI115" s="16"/>
      <c r="DJ115" s="646" t="s">
        <v>656</v>
      </c>
      <c r="DK115" s="16"/>
      <c r="DL115" s="649"/>
      <c r="DM115" s="650"/>
      <c r="DN115" s="645"/>
      <c r="DO115" s="646" t="s">
        <v>1011</v>
      </c>
      <c r="DP115" s="16"/>
      <c r="DQ115" s="646" t="s">
        <v>981</v>
      </c>
      <c r="DR115" s="15"/>
      <c r="DS115" s="15"/>
      <c r="DT115" s="16"/>
      <c r="DU115" s="646" t="s">
        <v>1012</v>
      </c>
      <c r="DV115" s="15"/>
      <c r="DW115" s="15"/>
      <c r="DX115" s="16"/>
      <c r="DY115" s="646" t="s">
        <v>983</v>
      </c>
      <c r="DZ115" s="15"/>
      <c r="EA115" s="15"/>
      <c r="EB115" s="16"/>
      <c r="EC115" s="646" t="s">
        <v>984</v>
      </c>
      <c r="ED115" s="15"/>
      <c r="EE115" s="15"/>
      <c r="EF115" s="16"/>
      <c r="EG115" s="647" t="s">
        <v>985</v>
      </c>
      <c r="EH115" s="15"/>
      <c r="EI115" s="15"/>
      <c r="EJ115" s="16"/>
      <c r="EK115" s="648" t="s">
        <v>986</v>
      </c>
      <c r="EL115" s="648" t="s">
        <v>652</v>
      </c>
      <c r="EM115" s="646" t="s">
        <v>987</v>
      </c>
      <c r="EN115" s="15"/>
      <c r="EO115" s="15"/>
      <c r="EP115" s="16"/>
      <c r="EQ115" s="646" t="s">
        <v>988</v>
      </c>
      <c r="ER115" s="15"/>
      <c r="ES115" s="15"/>
      <c r="ET115" s="16"/>
      <c r="EU115" s="646" t="s">
        <v>989</v>
      </c>
      <c r="EV115" s="16"/>
      <c r="EW115" s="646" t="s">
        <v>656</v>
      </c>
      <c r="EX115" s="16"/>
      <c r="EY115" s="649"/>
    </row>
    <row r="116" ht="123.0" customHeight="1">
      <c r="A116" s="651"/>
      <c r="B116" s="652" t="s">
        <v>1013</v>
      </c>
      <c r="C116" s="16"/>
      <c r="D116" s="653" t="s">
        <v>631</v>
      </c>
      <c r="E116" s="654" t="s">
        <v>633</v>
      </c>
      <c r="F116" s="653" t="s">
        <v>635</v>
      </c>
      <c r="G116" s="653" t="s">
        <v>637</v>
      </c>
      <c r="H116" s="653" t="s">
        <v>631</v>
      </c>
      <c r="I116" s="654" t="s">
        <v>633</v>
      </c>
      <c r="J116" s="653" t="s">
        <v>635</v>
      </c>
      <c r="K116" s="653" t="s">
        <v>637</v>
      </c>
      <c r="L116" s="653" t="s">
        <v>631</v>
      </c>
      <c r="M116" s="654" t="s">
        <v>633</v>
      </c>
      <c r="N116" s="653" t="s">
        <v>635</v>
      </c>
      <c r="O116" s="653" t="s">
        <v>637</v>
      </c>
      <c r="P116" s="653" t="s">
        <v>631</v>
      </c>
      <c r="Q116" s="654" t="s">
        <v>633</v>
      </c>
      <c r="R116" s="653" t="s">
        <v>635</v>
      </c>
      <c r="S116" s="652" t="s">
        <v>637</v>
      </c>
      <c r="T116" s="655" t="s">
        <v>991</v>
      </c>
      <c r="U116" s="654" t="s">
        <v>992</v>
      </c>
      <c r="V116" s="653" t="s">
        <v>993</v>
      </c>
      <c r="W116" s="653" t="s">
        <v>994</v>
      </c>
      <c r="X116" s="43"/>
      <c r="Y116" s="43"/>
      <c r="Z116" s="656" t="s">
        <v>995</v>
      </c>
      <c r="AA116" s="656" t="s">
        <v>734</v>
      </c>
      <c r="AB116" s="656" t="s">
        <v>996</v>
      </c>
      <c r="AC116" s="657" t="s">
        <v>665</v>
      </c>
      <c r="AD116" s="656" t="s">
        <v>997</v>
      </c>
      <c r="AE116" s="656" t="s">
        <v>998</v>
      </c>
      <c r="AF116" s="656" t="s">
        <v>999</v>
      </c>
      <c r="AG116" s="657" t="s">
        <v>669</v>
      </c>
      <c r="AH116" s="658" t="s">
        <v>1000</v>
      </c>
      <c r="AI116" s="653" t="s">
        <v>1001</v>
      </c>
      <c r="AJ116" s="658" t="s">
        <v>579</v>
      </c>
      <c r="AK116" s="658" t="s">
        <v>672</v>
      </c>
      <c r="AL116" s="659"/>
      <c r="AM116" s="660"/>
      <c r="AN116" s="651"/>
      <c r="AO116" s="652" t="s">
        <v>1013</v>
      </c>
      <c r="AP116" s="16"/>
      <c r="AQ116" s="653" t="s">
        <v>631</v>
      </c>
      <c r="AR116" s="654" t="s">
        <v>633</v>
      </c>
      <c r="AS116" s="653" t="s">
        <v>635</v>
      </c>
      <c r="AT116" s="653" t="s">
        <v>637</v>
      </c>
      <c r="AU116" s="653" t="s">
        <v>631</v>
      </c>
      <c r="AV116" s="654" t="s">
        <v>633</v>
      </c>
      <c r="AW116" s="653" t="s">
        <v>635</v>
      </c>
      <c r="AX116" s="653" t="s">
        <v>637</v>
      </c>
      <c r="AY116" s="653" t="s">
        <v>631</v>
      </c>
      <c r="AZ116" s="654" t="s">
        <v>633</v>
      </c>
      <c r="BA116" s="653" t="s">
        <v>635</v>
      </c>
      <c r="BB116" s="653" t="s">
        <v>637</v>
      </c>
      <c r="BC116" s="653" t="s">
        <v>631</v>
      </c>
      <c r="BD116" s="654" t="s">
        <v>633</v>
      </c>
      <c r="BE116" s="653" t="s">
        <v>635</v>
      </c>
      <c r="BF116" s="652" t="s">
        <v>637</v>
      </c>
      <c r="BG116" s="655" t="s">
        <v>991</v>
      </c>
      <c r="BH116" s="654" t="s">
        <v>992</v>
      </c>
      <c r="BI116" s="653" t="s">
        <v>993</v>
      </c>
      <c r="BJ116" s="653" t="s">
        <v>994</v>
      </c>
      <c r="BK116" s="43"/>
      <c r="BL116" s="43"/>
      <c r="BM116" s="656" t="s">
        <v>995</v>
      </c>
      <c r="BN116" s="656" t="s">
        <v>734</v>
      </c>
      <c r="BO116" s="656" t="s">
        <v>996</v>
      </c>
      <c r="BP116" s="657" t="s">
        <v>665</v>
      </c>
      <c r="BQ116" s="656" t="s">
        <v>997</v>
      </c>
      <c r="BR116" s="656" t="s">
        <v>998</v>
      </c>
      <c r="BS116" s="656" t="s">
        <v>999</v>
      </c>
      <c r="BT116" s="657" t="s">
        <v>669</v>
      </c>
      <c r="BU116" s="658" t="s">
        <v>1000</v>
      </c>
      <c r="BV116" s="653" t="s">
        <v>1001</v>
      </c>
      <c r="BW116" s="658" t="s">
        <v>579</v>
      </c>
      <c r="BX116" s="658" t="s">
        <v>672</v>
      </c>
      <c r="BY116" s="659"/>
      <c r="BZ116" s="660"/>
      <c r="CA116" s="651"/>
      <c r="CB116" s="652" t="s">
        <v>1013</v>
      </c>
      <c r="CC116" s="16"/>
      <c r="CD116" s="653" t="s">
        <v>631</v>
      </c>
      <c r="CE116" s="654" t="s">
        <v>633</v>
      </c>
      <c r="CF116" s="653" t="s">
        <v>635</v>
      </c>
      <c r="CG116" s="653" t="s">
        <v>637</v>
      </c>
      <c r="CH116" s="653" t="s">
        <v>631</v>
      </c>
      <c r="CI116" s="654" t="s">
        <v>633</v>
      </c>
      <c r="CJ116" s="653" t="s">
        <v>635</v>
      </c>
      <c r="CK116" s="653" t="s">
        <v>637</v>
      </c>
      <c r="CL116" s="653" t="s">
        <v>631</v>
      </c>
      <c r="CM116" s="654" t="s">
        <v>633</v>
      </c>
      <c r="CN116" s="653" t="s">
        <v>635</v>
      </c>
      <c r="CO116" s="653" t="s">
        <v>637</v>
      </c>
      <c r="CP116" s="653" t="s">
        <v>631</v>
      </c>
      <c r="CQ116" s="654" t="s">
        <v>633</v>
      </c>
      <c r="CR116" s="653" t="s">
        <v>635</v>
      </c>
      <c r="CS116" s="652" t="s">
        <v>637</v>
      </c>
      <c r="CT116" s="655" t="s">
        <v>991</v>
      </c>
      <c r="CU116" s="654" t="s">
        <v>992</v>
      </c>
      <c r="CV116" s="653" t="s">
        <v>993</v>
      </c>
      <c r="CW116" s="653" t="s">
        <v>994</v>
      </c>
      <c r="CX116" s="43"/>
      <c r="CY116" s="43"/>
      <c r="CZ116" s="656" t="s">
        <v>995</v>
      </c>
      <c r="DA116" s="656" t="s">
        <v>734</v>
      </c>
      <c r="DB116" s="656" t="s">
        <v>996</v>
      </c>
      <c r="DC116" s="657" t="s">
        <v>665</v>
      </c>
      <c r="DD116" s="656" t="s">
        <v>997</v>
      </c>
      <c r="DE116" s="656" t="s">
        <v>998</v>
      </c>
      <c r="DF116" s="656" t="s">
        <v>999</v>
      </c>
      <c r="DG116" s="657" t="s">
        <v>669</v>
      </c>
      <c r="DH116" s="658" t="s">
        <v>1000</v>
      </c>
      <c r="DI116" s="653" t="s">
        <v>1001</v>
      </c>
      <c r="DJ116" s="658" t="s">
        <v>579</v>
      </c>
      <c r="DK116" s="658" t="s">
        <v>672</v>
      </c>
      <c r="DL116" s="659"/>
      <c r="DM116" s="660"/>
      <c r="DN116" s="651"/>
      <c r="DO116" s="652" t="s">
        <v>1013</v>
      </c>
      <c r="DP116" s="16"/>
      <c r="DQ116" s="653" t="s">
        <v>631</v>
      </c>
      <c r="DR116" s="654" t="s">
        <v>633</v>
      </c>
      <c r="DS116" s="653" t="s">
        <v>635</v>
      </c>
      <c r="DT116" s="653" t="s">
        <v>637</v>
      </c>
      <c r="DU116" s="653" t="s">
        <v>631</v>
      </c>
      <c r="DV116" s="654" t="s">
        <v>633</v>
      </c>
      <c r="DW116" s="653" t="s">
        <v>635</v>
      </c>
      <c r="DX116" s="653" t="s">
        <v>637</v>
      </c>
      <c r="DY116" s="653" t="s">
        <v>631</v>
      </c>
      <c r="DZ116" s="654" t="s">
        <v>633</v>
      </c>
      <c r="EA116" s="653" t="s">
        <v>635</v>
      </c>
      <c r="EB116" s="653" t="s">
        <v>637</v>
      </c>
      <c r="EC116" s="653" t="s">
        <v>631</v>
      </c>
      <c r="ED116" s="654" t="s">
        <v>633</v>
      </c>
      <c r="EE116" s="653" t="s">
        <v>635</v>
      </c>
      <c r="EF116" s="652" t="s">
        <v>637</v>
      </c>
      <c r="EG116" s="655" t="s">
        <v>991</v>
      </c>
      <c r="EH116" s="654" t="s">
        <v>992</v>
      </c>
      <c r="EI116" s="653" t="s">
        <v>993</v>
      </c>
      <c r="EJ116" s="653" t="s">
        <v>994</v>
      </c>
      <c r="EK116" s="43"/>
      <c r="EL116" s="43"/>
      <c r="EM116" s="656" t="s">
        <v>995</v>
      </c>
      <c r="EN116" s="656" t="s">
        <v>734</v>
      </c>
      <c r="EO116" s="656" t="s">
        <v>996</v>
      </c>
      <c r="EP116" s="657" t="s">
        <v>665</v>
      </c>
      <c r="EQ116" s="656" t="s">
        <v>997</v>
      </c>
      <c r="ER116" s="656" t="s">
        <v>998</v>
      </c>
      <c r="ES116" s="656" t="s">
        <v>999</v>
      </c>
      <c r="ET116" s="657" t="s">
        <v>669</v>
      </c>
      <c r="EU116" s="658" t="s">
        <v>1000</v>
      </c>
      <c r="EV116" s="653" t="s">
        <v>1001</v>
      </c>
      <c r="EW116" s="658" t="s">
        <v>579</v>
      </c>
      <c r="EX116" s="707" t="s">
        <v>672</v>
      </c>
      <c r="EY116" s="659"/>
    </row>
    <row r="117" ht="52.5" customHeight="1">
      <c r="A117" s="661"/>
      <c r="B117" s="662" t="s">
        <v>1014</v>
      </c>
      <c r="C117" s="663" t="s">
        <v>980</v>
      </c>
      <c r="D117" s="664">
        <f>'3A 2025-2026 REPORTE CALIFICACI'!E19</f>
        <v>64</v>
      </c>
      <c r="E117" s="664">
        <f>'3A 2025-2026 REPORTE CALIFICACI'!F19</f>
        <v>71</v>
      </c>
      <c r="F117" s="665">
        <f>'3A 2025-2026 REPORTE CALIFICACI'!G19</f>
        <v>57</v>
      </c>
      <c r="G117" s="664">
        <f>'3A 2025-2026 REPORTE CALIFICACI'!H19</f>
        <v>0</v>
      </c>
      <c r="H117" s="664">
        <f>'3A 2025-2026 REPORTE CALIFICACI'!I19</f>
        <v>61</v>
      </c>
      <c r="I117" s="664">
        <f>'3A 2025-2026 REPORTE CALIFICACI'!J19</f>
        <v>74</v>
      </c>
      <c r="J117" s="664">
        <f>'3A 2025-2026 REPORTE CALIFICACI'!K19</f>
        <v>74</v>
      </c>
      <c r="K117" s="664">
        <f>'3A 2025-2026 REPORTE CALIFICACI'!L19</f>
        <v>0</v>
      </c>
      <c r="L117" s="664">
        <f>'3A 2025-2026 REPORTE CALIFICACI'!M19</f>
        <v>78</v>
      </c>
      <c r="M117" s="664">
        <f>'3A 2025-2026 REPORTE CALIFICACI'!N19</f>
        <v>72</v>
      </c>
      <c r="N117" s="664">
        <f>'3A 2025-2026 REPORTE CALIFICACI'!O19</f>
        <v>75</v>
      </c>
      <c r="O117" s="664">
        <f>'3A 2025-2026 REPORTE CALIFICACI'!P19</f>
        <v>0</v>
      </c>
      <c r="P117" s="664">
        <f>'3A 2025-2026 REPORTE CALIFICACI'!Q19</f>
        <v>83</v>
      </c>
      <c r="Q117" s="664">
        <f>'3A 2025-2026 REPORTE CALIFICACI'!R19</f>
        <v>74</v>
      </c>
      <c r="R117" s="664">
        <f>'3A 2025-2026 REPORTE CALIFICACI'!S19</f>
        <v>60</v>
      </c>
      <c r="S117" s="664">
        <f>'3A 2025-2026 REPORTE CALIFICACI'!T19</f>
        <v>0</v>
      </c>
      <c r="T117" s="664"/>
      <c r="U117" s="664"/>
      <c r="V117" s="664"/>
      <c r="W117" s="664"/>
      <c r="X117" s="664"/>
      <c r="Y117" s="664"/>
      <c r="Z117" s="664"/>
      <c r="AA117" s="664"/>
      <c r="AB117" s="664"/>
      <c r="AC117" s="664"/>
      <c r="AD117" s="664"/>
      <c r="AE117" s="664"/>
      <c r="AF117" s="664"/>
      <c r="AG117" s="664"/>
      <c r="AH117" s="664"/>
      <c r="AI117" s="664"/>
      <c r="AJ117" s="664"/>
      <c r="AK117" s="664"/>
      <c r="AL117" s="666"/>
      <c r="AM117" s="667"/>
      <c r="AN117" s="661"/>
      <c r="AO117" s="662" t="s">
        <v>1014</v>
      </c>
      <c r="AP117" s="663" t="s">
        <v>980</v>
      </c>
      <c r="AQ117" s="664">
        <f>'3A 2025-2026 REPORTE CALIFICACI'!E20</f>
        <v>98</v>
      </c>
      <c r="AR117" s="664">
        <f>'3A 2025-2026 REPORTE CALIFICACI'!F20</f>
        <v>95</v>
      </c>
      <c r="AS117" s="665">
        <f>'3A 2025-2026 REPORTE CALIFICACI'!G20</f>
        <v>100</v>
      </c>
      <c r="AT117" s="664">
        <f>'3A 2025-2026 REPORTE CALIFICACI'!H20</f>
        <v>0</v>
      </c>
      <c r="AU117" s="664">
        <f>'3A 2025-2026 REPORTE CALIFICACI'!I20</f>
        <v>97</v>
      </c>
      <c r="AV117" s="664">
        <f>'3A 2025-2026 REPORTE CALIFICACI'!J20</f>
        <v>100</v>
      </c>
      <c r="AW117" s="664">
        <f>'3A 2025-2026 REPORTE CALIFICACI'!K20</f>
        <v>96</v>
      </c>
      <c r="AX117" s="664">
        <f>'3A 2025-2026 REPORTE CALIFICACI'!L20</f>
        <v>0</v>
      </c>
      <c r="AY117" s="664">
        <f>'3A 2025-2026 REPORTE CALIFICACI'!M20</f>
        <v>100</v>
      </c>
      <c r="AZ117" s="664">
        <f>'3A 2025-2026 REPORTE CALIFICACI'!N20</f>
        <v>97</v>
      </c>
      <c r="BA117" s="664">
        <f>'3A 2025-2026 REPORTE CALIFICACI'!O20</f>
        <v>100</v>
      </c>
      <c r="BB117" s="664">
        <f>'3A 2025-2026 REPORTE CALIFICACI'!P20</f>
        <v>0</v>
      </c>
      <c r="BC117" s="664">
        <f>'3A 2025-2026 REPORTE CALIFICACI'!Q20</f>
        <v>96</v>
      </c>
      <c r="BD117" s="664">
        <f>'3A 2025-2026 REPORTE CALIFICACI'!R20</f>
        <v>100</v>
      </c>
      <c r="BE117" s="664">
        <f>'3A 2025-2026 REPORTE CALIFICACI'!S20</f>
        <v>99</v>
      </c>
      <c r="BF117" s="664">
        <f>'3A 2025-2026 REPORTE CALIFICACI'!T20</f>
        <v>0</v>
      </c>
      <c r="BG117" s="664"/>
      <c r="BH117" s="664"/>
      <c r="BI117" s="664"/>
      <c r="BJ117" s="664"/>
      <c r="BK117" s="664"/>
      <c r="BL117" s="664"/>
      <c r="BM117" s="664"/>
      <c r="BN117" s="664"/>
      <c r="BO117" s="664"/>
      <c r="BP117" s="664"/>
      <c r="BQ117" s="664"/>
      <c r="BR117" s="664"/>
      <c r="BS117" s="664"/>
      <c r="BT117" s="664"/>
      <c r="BU117" s="664"/>
      <c r="BV117" s="664"/>
      <c r="BW117" s="664"/>
      <c r="BX117" s="664"/>
      <c r="BY117" s="666"/>
      <c r="BZ117" s="667"/>
      <c r="CA117" s="661"/>
      <c r="CB117" s="662" t="s">
        <v>1014</v>
      </c>
      <c r="CC117" s="663" t="s">
        <v>980</v>
      </c>
      <c r="CD117" s="664">
        <f>'3A 2025-2026 REPORTE CALIFICACI'!E21</f>
        <v>53</v>
      </c>
      <c r="CE117" s="664">
        <f>'3A 2025-2026 REPORTE CALIFICACI'!F21</f>
        <v>71</v>
      </c>
      <c r="CF117" s="665">
        <f>'3A 2025-2026 REPORTE CALIFICACI'!G21</f>
        <v>78</v>
      </c>
      <c r="CG117" s="664">
        <f>'3A 2025-2026 REPORTE CALIFICACI'!H21</f>
        <v>0</v>
      </c>
      <c r="CH117" s="664">
        <f>'3A 2025-2026 REPORTE CALIFICACI'!I21</f>
        <v>61</v>
      </c>
      <c r="CI117" s="664">
        <f>'3A 2025-2026 REPORTE CALIFICACI'!J21</f>
        <v>71</v>
      </c>
      <c r="CJ117" s="664">
        <f>'3A 2025-2026 REPORTE CALIFICACI'!K21</f>
        <v>60</v>
      </c>
      <c r="CK117" s="664">
        <f>'3A 2025-2026 REPORTE CALIFICACI'!L21</f>
        <v>0</v>
      </c>
      <c r="CL117" s="664">
        <f>'3A 2025-2026 REPORTE CALIFICACI'!M21</f>
        <v>75</v>
      </c>
      <c r="CM117" s="664">
        <f>'3A 2025-2026 REPORTE CALIFICACI'!N21</f>
        <v>78</v>
      </c>
      <c r="CN117" s="664">
        <f>'3A 2025-2026 REPORTE CALIFICACI'!O21</f>
        <v>60</v>
      </c>
      <c r="CO117" s="664">
        <f>'3A 2025-2026 REPORTE CALIFICACI'!P21</f>
        <v>0</v>
      </c>
      <c r="CP117" s="664">
        <f>'3A 2025-2026 REPORTE CALIFICACI'!Q21</f>
        <v>71</v>
      </c>
      <c r="CQ117" s="664">
        <f>'3A 2025-2026 REPORTE CALIFICACI'!R21</f>
        <v>71</v>
      </c>
      <c r="CR117" s="664">
        <f>'3A 2025-2026 REPORTE CALIFICACI'!S21</f>
        <v>60</v>
      </c>
      <c r="CS117" s="664">
        <f>'3A 2025-2026 REPORTE CALIFICACI'!T21</f>
        <v>0</v>
      </c>
      <c r="CT117" s="664"/>
      <c r="CU117" s="664"/>
      <c r="CV117" s="664"/>
      <c r="CW117" s="664"/>
      <c r="CX117" s="664"/>
      <c r="CY117" s="664"/>
      <c r="CZ117" s="664"/>
      <c r="DA117" s="664"/>
      <c r="DB117" s="664"/>
      <c r="DC117" s="664"/>
      <c r="DD117" s="664"/>
      <c r="DE117" s="664"/>
      <c r="DF117" s="664"/>
      <c r="DG117" s="664"/>
      <c r="DH117" s="664"/>
      <c r="DI117" s="664"/>
      <c r="DJ117" s="664"/>
      <c r="DK117" s="664"/>
      <c r="DL117" s="666"/>
      <c r="DM117" s="667"/>
      <c r="DN117" s="661"/>
      <c r="DO117" s="662" t="s">
        <v>1014</v>
      </c>
      <c r="DP117" s="663" t="s">
        <v>980</v>
      </c>
      <c r="DQ117" s="664">
        <f>'3A 2025-2026 REPORTE CALIFICACI'!E22</f>
        <v>85</v>
      </c>
      <c r="DR117" s="664">
        <f>'3A 2025-2026 REPORTE CALIFICACI'!F22</f>
        <v>85</v>
      </c>
      <c r="DS117" s="665">
        <f>'3A 2025-2026 REPORTE CALIFICACI'!G22</f>
        <v>84</v>
      </c>
      <c r="DT117" s="664">
        <f>'3A 2025-2026 REPORTE CALIFICACI'!H22</f>
        <v>0</v>
      </c>
      <c r="DU117" s="664">
        <f>'3A 2025-2026 REPORTE CALIFICACI'!I22</f>
        <v>75</v>
      </c>
      <c r="DV117" s="664">
        <f>'3A 2025-2026 REPORTE CALIFICACI'!J22</f>
        <v>86</v>
      </c>
      <c r="DW117" s="664">
        <f>'3A 2025-2026 REPORTE CALIFICACI'!K22</f>
        <v>83</v>
      </c>
      <c r="DX117" s="664">
        <f>'3A 2025-2026 REPORTE CALIFICACI'!L22</f>
        <v>0</v>
      </c>
      <c r="DY117" s="664">
        <f>'3A 2025-2026 REPORTE CALIFICACI'!M22</f>
        <v>94</v>
      </c>
      <c r="DZ117" s="664">
        <f>'3A 2025-2026 REPORTE CALIFICACI'!N22</f>
        <v>90</v>
      </c>
      <c r="EA117" s="664">
        <f>'3A 2025-2026 REPORTE CALIFICACI'!O22</f>
        <v>89</v>
      </c>
      <c r="EB117" s="664">
        <f>'3A 2025-2026 REPORTE CALIFICACI'!P22</f>
        <v>0</v>
      </c>
      <c r="EC117" s="664">
        <f>'3A 2025-2026 REPORTE CALIFICACI'!Q22</f>
        <v>93</v>
      </c>
      <c r="ED117" s="664">
        <f>'3A 2025-2026 REPORTE CALIFICACI'!R22</f>
        <v>90</v>
      </c>
      <c r="EE117" s="664">
        <f>'3A 2025-2026 REPORTE CALIFICACI'!S22</f>
        <v>89</v>
      </c>
      <c r="EF117" s="664">
        <f>'3A 2025-2026 REPORTE CALIFICACI'!T22</f>
        <v>0</v>
      </c>
      <c r="EG117" s="664"/>
      <c r="EH117" s="664"/>
      <c r="EI117" s="664"/>
      <c r="EJ117" s="664"/>
      <c r="EK117" s="664"/>
      <c r="EL117" s="664"/>
      <c r="EM117" s="664"/>
      <c r="EN117" s="664"/>
      <c r="EO117" s="664"/>
      <c r="EP117" s="664"/>
      <c r="EQ117" s="664"/>
      <c r="ER117" s="664"/>
      <c r="ES117" s="664"/>
      <c r="ET117" s="664"/>
      <c r="EU117" s="664"/>
      <c r="EV117" s="664"/>
      <c r="EW117" s="664"/>
      <c r="EX117" s="664"/>
      <c r="EY117" s="708"/>
    </row>
    <row r="118" ht="79.5" customHeight="1">
      <c r="A118" s="661"/>
      <c r="B118" s="47"/>
      <c r="C118" s="663" t="s">
        <v>1015</v>
      </c>
      <c r="D118" s="664">
        <f>'3A 2025-2026 REPORTE CALIFICACI'!AM19</f>
        <v>0</v>
      </c>
      <c r="E118" s="664">
        <f>'3A 2025-2026 REPORTE CALIFICACI'!AN19</f>
        <v>0</v>
      </c>
      <c r="F118" s="664">
        <f>'3A 2025-2026 REPORTE CALIFICACI'!AO19</f>
        <v>0</v>
      </c>
      <c r="G118" s="664">
        <f>'3A 2025-2026 REPORTE CALIFICACI'!AP19</f>
        <v>0</v>
      </c>
      <c r="H118" s="664">
        <f>'3A 2025-2026 REPORTE CALIFICACI'!AQ19</f>
        <v>0</v>
      </c>
      <c r="I118" s="664">
        <f>'3A 2025-2026 REPORTE CALIFICACI'!AR19</f>
        <v>0</v>
      </c>
      <c r="J118" s="664">
        <f>'3A 2025-2026 REPORTE CALIFICACI'!AS19</f>
        <v>0</v>
      </c>
      <c r="K118" s="664">
        <f>'3A 2025-2026 REPORTE CALIFICACI'!AT19</f>
        <v>0</v>
      </c>
      <c r="L118" s="664">
        <f>'3A 2025-2026 REPORTE CALIFICACI'!AU19</f>
        <v>0</v>
      </c>
      <c r="M118" s="664">
        <f>'3A 2025-2026 REPORTE CALIFICACI'!AV19</f>
        <v>0</v>
      </c>
      <c r="N118" s="664">
        <f>'3A 2025-2026 REPORTE CALIFICACI'!AW19</f>
        <v>0</v>
      </c>
      <c r="O118" s="664">
        <f>'3A 2025-2026 REPORTE CALIFICACI'!AX19</f>
        <v>0</v>
      </c>
      <c r="P118" s="664">
        <f>'3A 2025-2026 REPORTE CALIFICACI'!AY19</f>
        <v>0</v>
      </c>
      <c r="Q118" s="664">
        <f>'3A 2025-2026 REPORTE CALIFICACI'!AZ19</f>
        <v>0</v>
      </c>
      <c r="R118" s="664">
        <f>'3A 2025-2026 REPORTE CALIFICACI'!BA19</f>
        <v>0</v>
      </c>
      <c r="S118" s="664">
        <f>'3A 2025-2026 REPORTE CALIFICACI'!BB19</f>
        <v>0</v>
      </c>
      <c r="T118" s="664"/>
      <c r="U118" s="664"/>
      <c r="V118" s="664"/>
      <c r="W118" s="664"/>
      <c r="X118" s="664"/>
      <c r="Y118" s="664"/>
      <c r="Z118" s="664"/>
      <c r="AA118" s="664"/>
      <c r="AB118" s="664"/>
      <c r="AC118" s="664"/>
      <c r="AD118" s="664"/>
      <c r="AE118" s="664"/>
      <c r="AF118" s="664"/>
      <c r="AG118" s="664"/>
      <c r="AH118" s="664"/>
      <c r="AI118" s="664"/>
      <c r="AJ118" s="664"/>
      <c r="AK118" s="664"/>
      <c r="AL118" s="666"/>
      <c r="AM118" s="667"/>
      <c r="AN118" s="661"/>
      <c r="AO118" s="47"/>
      <c r="AP118" s="663" t="s">
        <v>1015</v>
      </c>
      <c r="AQ118" s="664">
        <f>'3A 2025-2026 REPORTE CALIFICACI'!AM20</f>
        <v>0</v>
      </c>
      <c r="AR118" s="664">
        <f>'3A 2025-2026 REPORTE CALIFICACI'!AN20</f>
        <v>0</v>
      </c>
      <c r="AS118" s="664">
        <f>'3A 2025-2026 REPORTE CALIFICACI'!AO20</f>
        <v>0</v>
      </c>
      <c r="AT118" s="664">
        <f>'3A 2025-2026 REPORTE CALIFICACI'!AP20</f>
        <v>0</v>
      </c>
      <c r="AU118" s="664">
        <f>'3A 2025-2026 REPORTE CALIFICACI'!AQ20</f>
        <v>0</v>
      </c>
      <c r="AV118" s="664">
        <f>'3A 2025-2026 REPORTE CALIFICACI'!AR20</f>
        <v>0</v>
      </c>
      <c r="AW118" s="664">
        <f>'3A 2025-2026 REPORTE CALIFICACI'!AS20</f>
        <v>0</v>
      </c>
      <c r="AX118" s="664">
        <f>'3A 2025-2026 REPORTE CALIFICACI'!AT20</f>
        <v>0</v>
      </c>
      <c r="AY118" s="664">
        <f>'3A 2025-2026 REPORTE CALIFICACI'!AU20</f>
        <v>0</v>
      </c>
      <c r="AZ118" s="664">
        <f>'3A 2025-2026 REPORTE CALIFICACI'!AV20</f>
        <v>0</v>
      </c>
      <c r="BA118" s="664">
        <f>'3A 2025-2026 REPORTE CALIFICACI'!AW20</f>
        <v>0</v>
      </c>
      <c r="BB118" s="664">
        <f>'3A 2025-2026 REPORTE CALIFICACI'!AX20</f>
        <v>0</v>
      </c>
      <c r="BC118" s="664">
        <f>'3A 2025-2026 REPORTE CALIFICACI'!AY20</f>
        <v>0</v>
      </c>
      <c r="BD118" s="664">
        <f>'3A 2025-2026 REPORTE CALIFICACI'!AZ20</f>
        <v>0</v>
      </c>
      <c r="BE118" s="664">
        <f>'3A 2025-2026 REPORTE CALIFICACI'!BA20</f>
        <v>0</v>
      </c>
      <c r="BF118" s="664">
        <f>'3A 2025-2026 REPORTE CALIFICACI'!BB20</f>
        <v>0</v>
      </c>
      <c r="BG118" s="664"/>
      <c r="BH118" s="664"/>
      <c r="BI118" s="664"/>
      <c r="BJ118" s="664"/>
      <c r="BK118" s="664"/>
      <c r="BL118" s="664"/>
      <c r="BM118" s="664"/>
      <c r="BN118" s="664"/>
      <c r="BO118" s="664"/>
      <c r="BP118" s="664"/>
      <c r="BQ118" s="664"/>
      <c r="BR118" s="664"/>
      <c r="BS118" s="664"/>
      <c r="BT118" s="664"/>
      <c r="BU118" s="664"/>
      <c r="BV118" s="664"/>
      <c r="BW118" s="664"/>
      <c r="BX118" s="664"/>
      <c r="BY118" s="666"/>
      <c r="BZ118" s="667"/>
      <c r="CA118" s="661"/>
      <c r="CB118" s="47"/>
      <c r="CC118" s="663" t="s">
        <v>1015</v>
      </c>
      <c r="CD118" s="664">
        <f>'3A 2025-2026 REPORTE CALIFICACI'!AM21</f>
        <v>0</v>
      </c>
      <c r="CE118" s="664">
        <f>'3A 2025-2026 REPORTE CALIFICACI'!AN21</f>
        <v>0</v>
      </c>
      <c r="CF118" s="664">
        <f>'3A 2025-2026 REPORTE CALIFICACI'!AO21</f>
        <v>0</v>
      </c>
      <c r="CG118" s="664">
        <f>'3A 2025-2026 REPORTE CALIFICACI'!AP21</f>
        <v>0</v>
      </c>
      <c r="CH118" s="664">
        <f>'3A 2025-2026 REPORTE CALIFICACI'!AQ21</f>
        <v>0</v>
      </c>
      <c r="CI118" s="664">
        <f>'3A 2025-2026 REPORTE CALIFICACI'!AR21</f>
        <v>0</v>
      </c>
      <c r="CJ118" s="664">
        <f>'3A 2025-2026 REPORTE CALIFICACI'!AS21</f>
        <v>0</v>
      </c>
      <c r="CK118" s="664">
        <f>'3A 2025-2026 REPORTE CALIFICACI'!AT21</f>
        <v>0</v>
      </c>
      <c r="CL118" s="664">
        <f>'3A 2025-2026 REPORTE CALIFICACI'!AU21</f>
        <v>0</v>
      </c>
      <c r="CM118" s="664">
        <f>'3A 2025-2026 REPORTE CALIFICACI'!AV21</f>
        <v>0</v>
      </c>
      <c r="CN118" s="664">
        <f>'3A 2025-2026 REPORTE CALIFICACI'!AW21</f>
        <v>0</v>
      </c>
      <c r="CO118" s="664">
        <f>'3A 2025-2026 REPORTE CALIFICACI'!AX21</f>
        <v>0</v>
      </c>
      <c r="CP118" s="664">
        <f>'3A 2025-2026 REPORTE CALIFICACI'!AY21</f>
        <v>0</v>
      </c>
      <c r="CQ118" s="664">
        <f>'3A 2025-2026 REPORTE CALIFICACI'!AZ21</f>
        <v>0</v>
      </c>
      <c r="CR118" s="664">
        <f>'3A 2025-2026 REPORTE CALIFICACI'!BA21</f>
        <v>0</v>
      </c>
      <c r="CS118" s="664">
        <f>'3A 2025-2026 REPORTE CALIFICACI'!BB21</f>
        <v>0</v>
      </c>
      <c r="CT118" s="664"/>
      <c r="CU118" s="664"/>
      <c r="CV118" s="664"/>
      <c r="CW118" s="664"/>
      <c r="CX118" s="664"/>
      <c r="CY118" s="664"/>
      <c r="CZ118" s="664"/>
      <c r="DA118" s="664"/>
      <c r="DB118" s="664"/>
      <c r="DC118" s="664"/>
      <c r="DD118" s="664"/>
      <c r="DE118" s="664"/>
      <c r="DF118" s="664"/>
      <c r="DG118" s="664"/>
      <c r="DH118" s="664"/>
      <c r="DI118" s="664"/>
      <c r="DJ118" s="664"/>
      <c r="DK118" s="664"/>
      <c r="DL118" s="666"/>
      <c r="DM118" s="667"/>
      <c r="DN118" s="661"/>
      <c r="DO118" s="47"/>
      <c r="DP118" s="663" t="s">
        <v>1015</v>
      </c>
      <c r="DQ118" s="664">
        <f>'3A 2025-2026 REPORTE CALIFICACI'!AM22</f>
        <v>0</v>
      </c>
      <c r="DR118" s="664">
        <f>'3A 2025-2026 REPORTE CALIFICACI'!AN22</f>
        <v>0</v>
      </c>
      <c r="DS118" s="664">
        <f>'3A 2025-2026 REPORTE CALIFICACI'!AO22</f>
        <v>0</v>
      </c>
      <c r="DT118" s="664">
        <f>'3A 2025-2026 REPORTE CALIFICACI'!AP22</f>
        <v>0</v>
      </c>
      <c r="DU118" s="664">
        <f>'3A 2025-2026 REPORTE CALIFICACI'!AQ22</f>
        <v>0</v>
      </c>
      <c r="DV118" s="664">
        <f>'3A 2025-2026 REPORTE CALIFICACI'!AR22</f>
        <v>0</v>
      </c>
      <c r="DW118" s="664">
        <f>'3A 2025-2026 REPORTE CALIFICACI'!AS22</f>
        <v>0</v>
      </c>
      <c r="DX118" s="664">
        <f>'3A 2025-2026 REPORTE CALIFICACI'!AT22</f>
        <v>0</v>
      </c>
      <c r="DY118" s="664">
        <f>'3A 2025-2026 REPORTE CALIFICACI'!AU22</f>
        <v>0</v>
      </c>
      <c r="DZ118" s="664">
        <f>'3A 2025-2026 REPORTE CALIFICACI'!AV22</f>
        <v>0</v>
      </c>
      <c r="EA118" s="664">
        <f>'3A 2025-2026 REPORTE CALIFICACI'!AW22</f>
        <v>0</v>
      </c>
      <c r="EB118" s="664">
        <f>'3A 2025-2026 REPORTE CALIFICACI'!AX22</f>
        <v>0</v>
      </c>
      <c r="EC118" s="664">
        <f>'3A 2025-2026 REPORTE CALIFICACI'!AY22</f>
        <v>0</v>
      </c>
      <c r="ED118" s="664">
        <f>'3A 2025-2026 REPORTE CALIFICACI'!AZ22</f>
        <v>0</v>
      </c>
      <c r="EE118" s="664">
        <f>'3A 2025-2026 REPORTE CALIFICACI'!BA22</f>
        <v>0</v>
      </c>
      <c r="EF118" s="664">
        <f>'3A 2025-2026 REPORTE CALIFICACI'!BB22</f>
        <v>0</v>
      </c>
      <c r="EG118" s="664"/>
      <c r="EH118" s="664"/>
      <c r="EI118" s="664"/>
      <c r="EJ118" s="664"/>
      <c r="EK118" s="664"/>
      <c r="EL118" s="664"/>
      <c r="EM118" s="664"/>
      <c r="EN118" s="664"/>
      <c r="EO118" s="664"/>
      <c r="EP118" s="664"/>
      <c r="EQ118" s="664"/>
      <c r="ER118" s="664"/>
      <c r="ES118" s="664"/>
      <c r="ET118" s="664"/>
      <c r="EU118" s="664"/>
      <c r="EV118" s="664"/>
      <c r="EW118" s="664"/>
      <c r="EX118" s="664"/>
      <c r="EY118" s="708"/>
    </row>
    <row r="119" ht="82.5" customHeight="1">
      <c r="A119" s="661"/>
      <c r="B119" s="47"/>
      <c r="C119" s="663" t="s">
        <v>1016</v>
      </c>
      <c r="D119" s="664">
        <f>'3A 2025-2026 REPORTE CALIFICACI'!BU19</f>
        <v>71</v>
      </c>
      <c r="E119" s="664">
        <f>'3A 2025-2026 REPORTE CALIFICACI'!BV19</f>
        <v>60</v>
      </c>
      <c r="F119" s="664">
        <f>'3A 2025-2026 REPORTE CALIFICACI'!BW19</f>
        <v>50</v>
      </c>
      <c r="G119" s="664">
        <f>'3A 2025-2026 REPORTE CALIFICACI'!BX19</f>
        <v>0</v>
      </c>
      <c r="H119" s="664">
        <f>'3A 2025-2026 REPORTE CALIFICACI'!BY19</f>
        <v>70</v>
      </c>
      <c r="I119" s="664">
        <f>'3A 2025-2026 REPORTE CALIFICACI'!BZ19</f>
        <v>70</v>
      </c>
      <c r="J119" s="664">
        <f>'3A 2025-2026 REPORTE CALIFICACI'!CA19</f>
        <v>70</v>
      </c>
      <c r="K119" s="664">
        <f>'3A 2025-2026 REPORTE CALIFICACI'!CB19</f>
        <v>0</v>
      </c>
      <c r="L119" s="664">
        <f>'3A 2025-2026 REPORTE CALIFICACI'!CC19</f>
        <v>70</v>
      </c>
      <c r="M119" s="664">
        <f>'3A 2025-2026 REPORTE CALIFICACI'!CD19</f>
        <v>71</v>
      </c>
      <c r="N119" s="664">
        <f>'3A 2025-2026 REPORTE CALIFICACI'!CE19</f>
        <v>70</v>
      </c>
      <c r="O119" s="664">
        <f>'3A 2025-2026 REPORTE CALIFICACI'!CF19</f>
        <v>0</v>
      </c>
      <c r="P119" s="664">
        <f>'3A 2025-2026 REPORTE CALIFICACI'!CG19</f>
        <v>72</v>
      </c>
      <c r="Q119" s="664">
        <f>'3A 2025-2026 REPORTE CALIFICACI'!CH19</f>
        <v>70</v>
      </c>
      <c r="R119" s="664">
        <f>'3A 2025-2026 REPORTE CALIFICACI'!CI19</f>
        <v>70</v>
      </c>
      <c r="S119" s="664">
        <f>'3A 2025-2026 REPORTE CALIFICACI'!CJ19</f>
        <v>0</v>
      </c>
      <c r="T119" s="664"/>
      <c r="U119" s="664"/>
      <c r="V119" s="664"/>
      <c r="W119" s="664"/>
      <c r="X119" s="664"/>
      <c r="Y119" s="664"/>
      <c r="Z119" s="664"/>
      <c r="AA119" s="664"/>
      <c r="AB119" s="664"/>
      <c r="AC119" s="664"/>
      <c r="AD119" s="664"/>
      <c r="AE119" s="664"/>
      <c r="AF119" s="664"/>
      <c r="AG119" s="664"/>
      <c r="AH119" s="664"/>
      <c r="AI119" s="664"/>
      <c r="AJ119" s="664"/>
      <c r="AK119" s="664"/>
      <c r="AL119" s="666"/>
      <c r="AM119" s="667"/>
      <c r="AN119" s="661"/>
      <c r="AO119" s="47"/>
      <c r="AP119" s="663" t="s">
        <v>1016</v>
      </c>
      <c r="AQ119" s="664">
        <f>'3A 2025-2026 REPORTE CALIFICACI'!BU20</f>
        <v>93</v>
      </c>
      <c r="AR119" s="664">
        <f>'3A 2025-2026 REPORTE CALIFICACI'!BV20</f>
        <v>95</v>
      </c>
      <c r="AS119" s="664">
        <f>'3A 2025-2026 REPORTE CALIFICACI'!BW20</f>
        <v>96</v>
      </c>
      <c r="AT119" s="664">
        <f>'3A 2025-2026 REPORTE CALIFICACI'!BX20</f>
        <v>0</v>
      </c>
      <c r="AU119" s="664">
        <f>'3A 2025-2026 REPORTE CALIFICACI'!BY20</f>
        <v>92</v>
      </c>
      <c r="AV119" s="664">
        <f>'3A 2025-2026 REPORTE CALIFICACI'!BZ20</f>
        <v>95</v>
      </c>
      <c r="AW119" s="664">
        <f>'3A 2025-2026 REPORTE CALIFICACI'!CA20</f>
        <v>96</v>
      </c>
      <c r="AX119" s="664">
        <f>'3A 2025-2026 REPORTE CALIFICACI'!CB20</f>
        <v>0</v>
      </c>
      <c r="AY119" s="664">
        <f>'3A 2025-2026 REPORTE CALIFICACI'!CC20</f>
        <v>95</v>
      </c>
      <c r="AZ119" s="664">
        <f>'3A 2025-2026 REPORTE CALIFICACI'!CD20</f>
        <v>96</v>
      </c>
      <c r="BA119" s="664">
        <f>'3A 2025-2026 REPORTE CALIFICACI'!CE20</f>
        <v>98</v>
      </c>
      <c r="BB119" s="664">
        <f>'3A 2025-2026 REPORTE CALIFICACI'!CF20</f>
        <v>0</v>
      </c>
      <c r="BC119" s="664">
        <f>'3A 2025-2026 REPORTE CALIFICACI'!CG20</f>
        <v>98</v>
      </c>
      <c r="BD119" s="664">
        <f>'3A 2025-2026 REPORTE CALIFICACI'!CH20</f>
        <v>99</v>
      </c>
      <c r="BE119" s="664">
        <f>'3A 2025-2026 REPORTE CALIFICACI'!CI20</f>
        <v>99</v>
      </c>
      <c r="BF119" s="664">
        <f>'3A 2025-2026 REPORTE CALIFICACI'!CJ20</f>
        <v>0</v>
      </c>
      <c r="BG119" s="664"/>
      <c r="BH119" s="664"/>
      <c r="BI119" s="664"/>
      <c r="BJ119" s="664"/>
      <c r="BK119" s="664"/>
      <c r="BL119" s="664"/>
      <c r="BM119" s="664"/>
      <c r="BN119" s="664"/>
      <c r="BO119" s="664"/>
      <c r="BP119" s="664"/>
      <c r="BQ119" s="664"/>
      <c r="BR119" s="664"/>
      <c r="BS119" s="664"/>
      <c r="BT119" s="664"/>
      <c r="BU119" s="664"/>
      <c r="BV119" s="664"/>
      <c r="BW119" s="664"/>
      <c r="BX119" s="664"/>
      <c r="BY119" s="666"/>
      <c r="BZ119" s="667"/>
      <c r="CA119" s="661"/>
      <c r="CB119" s="47"/>
      <c r="CC119" s="663" t="s">
        <v>1016</v>
      </c>
      <c r="CD119" s="664">
        <f>'3A 2025-2026 REPORTE CALIFICACI'!BU21</f>
        <v>70</v>
      </c>
      <c r="CE119" s="664">
        <f>'3A 2025-2026 REPORTE CALIFICACI'!BV21</f>
        <v>70</v>
      </c>
      <c r="CF119" s="664">
        <f>'3A 2025-2026 REPORTE CALIFICACI'!BW21</f>
        <v>70</v>
      </c>
      <c r="CG119" s="664">
        <f>'3A 2025-2026 REPORTE CALIFICACI'!BX21</f>
        <v>0</v>
      </c>
      <c r="CH119" s="664">
        <f>'3A 2025-2026 REPORTE CALIFICACI'!BY21</f>
        <v>71</v>
      </c>
      <c r="CI119" s="664">
        <f>'3A 2025-2026 REPORTE CALIFICACI'!BZ21</f>
        <v>70</v>
      </c>
      <c r="CJ119" s="664">
        <f>'3A 2025-2026 REPORTE CALIFICACI'!CA21</f>
        <v>70</v>
      </c>
      <c r="CK119" s="664">
        <f>'3A 2025-2026 REPORTE CALIFICACI'!CB21</f>
        <v>0</v>
      </c>
      <c r="CL119" s="664">
        <f>'3A 2025-2026 REPORTE CALIFICACI'!CC21</f>
        <v>72</v>
      </c>
      <c r="CM119" s="664">
        <f>'3A 2025-2026 REPORTE CALIFICACI'!CD21</f>
        <v>70</v>
      </c>
      <c r="CN119" s="664">
        <f>'3A 2025-2026 REPORTE CALIFICACI'!CE21</f>
        <v>70</v>
      </c>
      <c r="CO119" s="664">
        <f>'3A 2025-2026 REPORTE CALIFICACI'!CF21</f>
        <v>0</v>
      </c>
      <c r="CP119" s="664">
        <f>'3A 2025-2026 REPORTE CALIFICACI'!CG21</f>
        <v>71</v>
      </c>
      <c r="CQ119" s="664">
        <f>'3A 2025-2026 REPORTE CALIFICACI'!CH21</f>
        <v>70</v>
      </c>
      <c r="CR119" s="664">
        <f>'3A 2025-2026 REPORTE CALIFICACI'!CI21</f>
        <v>70</v>
      </c>
      <c r="CS119" s="664">
        <f>'3A 2025-2026 REPORTE CALIFICACI'!CJ21</f>
        <v>0</v>
      </c>
      <c r="CT119" s="664"/>
      <c r="CU119" s="664"/>
      <c r="CV119" s="664"/>
      <c r="CW119" s="664"/>
      <c r="CX119" s="664"/>
      <c r="CY119" s="664"/>
      <c r="CZ119" s="664"/>
      <c r="DA119" s="664"/>
      <c r="DB119" s="664"/>
      <c r="DC119" s="664"/>
      <c r="DD119" s="664"/>
      <c r="DE119" s="664"/>
      <c r="DF119" s="664"/>
      <c r="DG119" s="664"/>
      <c r="DH119" s="664"/>
      <c r="DI119" s="664"/>
      <c r="DJ119" s="664"/>
      <c r="DK119" s="664"/>
      <c r="DL119" s="666"/>
      <c r="DM119" s="667"/>
      <c r="DN119" s="661"/>
      <c r="DO119" s="47"/>
      <c r="DP119" s="663" t="s">
        <v>1016</v>
      </c>
      <c r="DQ119" s="664">
        <f>'3A 2025-2026 REPORTE CALIFICACI'!BU22</f>
        <v>82</v>
      </c>
      <c r="DR119" s="664">
        <f>'3A 2025-2026 REPORTE CALIFICACI'!BV22</f>
        <v>80</v>
      </c>
      <c r="DS119" s="664">
        <f>'3A 2025-2026 REPORTE CALIFICACI'!BW22</f>
        <v>80</v>
      </c>
      <c r="DT119" s="664">
        <f>'3A 2025-2026 REPORTE CALIFICACI'!BX22</f>
        <v>0</v>
      </c>
      <c r="DU119" s="664">
        <f>'3A 2025-2026 REPORTE CALIFICACI'!BY22</f>
        <v>81</v>
      </c>
      <c r="DV119" s="664">
        <f>'3A 2025-2026 REPORTE CALIFICACI'!BZ22</f>
        <v>81</v>
      </c>
      <c r="DW119" s="664">
        <f>'3A 2025-2026 REPORTE CALIFICACI'!CA22</f>
        <v>80</v>
      </c>
      <c r="DX119" s="664">
        <f>'3A 2025-2026 REPORTE CALIFICACI'!CB22</f>
        <v>0</v>
      </c>
      <c r="DY119" s="664">
        <f>'3A 2025-2026 REPORTE CALIFICACI'!CC22</f>
        <v>85</v>
      </c>
      <c r="DZ119" s="664">
        <f>'3A 2025-2026 REPORTE CALIFICACI'!CD22</f>
        <v>85</v>
      </c>
      <c r="EA119" s="664">
        <f>'3A 2025-2026 REPORTE CALIFICACI'!CE22</f>
        <v>80</v>
      </c>
      <c r="EB119" s="664">
        <f>'3A 2025-2026 REPORTE CALIFICACI'!CF22</f>
        <v>0</v>
      </c>
      <c r="EC119" s="664">
        <f>'3A 2025-2026 REPORTE CALIFICACI'!CG22</f>
        <v>83</v>
      </c>
      <c r="ED119" s="664">
        <f>'3A 2025-2026 REPORTE CALIFICACI'!CH22</f>
        <v>84</v>
      </c>
      <c r="EE119" s="664">
        <f>'3A 2025-2026 REPORTE CALIFICACI'!CI22</f>
        <v>80</v>
      </c>
      <c r="EF119" s="664">
        <f>'3A 2025-2026 REPORTE CALIFICACI'!CJ22</f>
        <v>0</v>
      </c>
      <c r="EG119" s="664"/>
      <c r="EH119" s="664"/>
      <c r="EI119" s="664"/>
      <c r="EJ119" s="664"/>
      <c r="EK119" s="664"/>
      <c r="EL119" s="664"/>
      <c r="EM119" s="664"/>
      <c r="EN119" s="664"/>
      <c r="EO119" s="664"/>
      <c r="EP119" s="664"/>
      <c r="EQ119" s="664"/>
      <c r="ER119" s="664"/>
      <c r="ES119" s="664"/>
      <c r="ET119" s="664"/>
      <c r="EU119" s="664"/>
      <c r="EV119" s="664"/>
      <c r="EW119" s="664"/>
      <c r="EX119" s="664"/>
      <c r="EY119" s="708"/>
    </row>
    <row r="120" ht="52.5" customHeight="1">
      <c r="A120" s="661"/>
      <c r="B120" s="47"/>
      <c r="C120" s="663" t="s">
        <v>1017</v>
      </c>
      <c r="D120" s="664">
        <f>'3A 2025-2026 REPORTE CALIFICACI'!DC19</f>
        <v>57</v>
      </c>
      <c r="E120" s="664">
        <f>'3A 2025-2026 REPORTE CALIFICACI'!DD19</f>
        <v>70</v>
      </c>
      <c r="F120" s="664">
        <f>'3A 2025-2026 REPORTE CALIFICACI'!DE19</f>
        <v>70</v>
      </c>
      <c r="G120" s="664">
        <f>'3A 2025-2026 REPORTE CALIFICACI'!DF19</f>
        <v>0</v>
      </c>
      <c r="H120" s="664">
        <f>'3A 2025-2026 REPORTE CALIFICACI'!DG19</f>
        <v>62</v>
      </c>
      <c r="I120" s="664">
        <f>'3A 2025-2026 REPORTE CALIFICACI'!DH19</f>
        <v>40</v>
      </c>
      <c r="J120" s="664">
        <f>'3A 2025-2026 REPORTE CALIFICACI'!DI19</f>
        <v>60</v>
      </c>
      <c r="K120" s="664">
        <f>'3A 2025-2026 REPORTE CALIFICACI'!DJ19</f>
        <v>0</v>
      </c>
      <c r="L120" s="664">
        <f>'3A 2025-2026 REPORTE CALIFICACI'!DK19</f>
        <v>70</v>
      </c>
      <c r="M120" s="664">
        <f>'3A 2025-2026 REPORTE CALIFICACI'!DL19</f>
        <v>60</v>
      </c>
      <c r="N120" s="664">
        <f>'3A 2025-2026 REPORTE CALIFICACI'!DM19</f>
        <v>63</v>
      </c>
      <c r="O120" s="664">
        <f>'3A 2025-2026 REPORTE CALIFICACI'!DN19</f>
        <v>0</v>
      </c>
      <c r="P120" s="664">
        <f>'3A 2025-2026 REPORTE CALIFICACI'!DO19</f>
        <v>70</v>
      </c>
      <c r="Q120" s="664">
        <f>'3A 2025-2026 REPORTE CALIFICACI'!DP19</f>
        <v>70</v>
      </c>
      <c r="R120" s="664">
        <f>'3A 2025-2026 REPORTE CALIFICACI'!DQ19</f>
        <v>70</v>
      </c>
      <c r="S120" s="664">
        <f>'3A 2025-2026 REPORTE CALIFICACI'!DR19</f>
        <v>0</v>
      </c>
      <c r="T120" s="664"/>
      <c r="U120" s="664"/>
      <c r="V120" s="664"/>
      <c r="W120" s="664"/>
      <c r="X120" s="664"/>
      <c r="Y120" s="664"/>
      <c r="Z120" s="664"/>
      <c r="AA120" s="664"/>
      <c r="AB120" s="664"/>
      <c r="AC120" s="664"/>
      <c r="AD120" s="664"/>
      <c r="AE120" s="664"/>
      <c r="AF120" s="664"/>
      <c r="AG120" s="664"/>
      <c r="AH120" s="664"/>
      <c r="AI120" s="664"/>
      <c r="AJ120" s="664"/>
      <c r="AK120" s="664"/>
      <c r="AL120" s="666"/>
      <c r="AM120" s="667"/>
      <c r="AN120" s="661"/>
      <c r="AO120" s="47"/>
      <c r="AP120" s="663" t="s">
        <v>1017</v>
      </c>
      <c r="AQ120" s="664">
        <f>'3A 2025-2026 REPORTE CALIFICACI'!DC20</f>
        <v>100</v>
      </c>
      <c r="AR120" s="664">
        <f>'3A 2025-2026 REPORTE CALIFICACI'!DD20</f>
        <v>100</v>
      </c>
      <c r="AS120" s="664">
        <f>'3A 2025-2026 REPORTE CALIFICACI'!DE20</f>
        <v>94</v>
      </c>
      <c r="AT120" s="664">
        <f>'3A 2025-2026 REPORTE CALIFICACI'!DF20</f>
        <v>0</v>
      </c>
      <c r="AU120" s="664">
        <f>'3A 2025-2026 REPORTE CALIFICACI'!DG20</f>
        <v>100</v>
      </c>
      <c r="AV120" s="664">
        <f>'3A 2025-2026 REPORTE CALIFICACI'!DH20</f>
        <v>100</v>
      </c>
      <c r="AW120" s="664">
        <f>'3A 2025-2026 REPORTE CALIFICACI'!DI20</f>
        <v>99</v>
      </c>
      <c r="AX120" s="664">
        <f>'3A 2025-2026 REPORTE CALIFICACI'!DJ20</f>
        <v>0</v>
      </c>
      <c r="AY120" s="664">
        <f>'3A 2025-2026 REPORTE CALIFICACI'!DK20</f>
        <v>100</v>
      </c>
      <c r="AZ120" s="664">
        <f>'3A 2025-2026 REPORTE CALIFICACI'!DL20</f>
        <v>100</v>
      </c>
      <c r="BA120" s="664">
        <f>'3A 2025-2026 REPORTE CALIFICACI'!DM20</f>
        <v>100</v>
      </c>
      <c r="BB120" s="664">
        <f>'3A 2025-2026 REPORTE CALIFICACI'!DN20</f>
        <v>0</v>
      </c>
      <c r="BC120" s="664">
        <f>'3A 2025-2026 REPORTE CALIFICACI'!DO20</f>
        <v>100</v>
      </c>
      <c r="BD120" s="664">
        <f>'3A 2025-2026 REPORTE CALIFICACI'!DP20</f>
        <v>100</v>
      </c>
      <c r="BE120" s="664">
        <f>'3A 2025-2026 REPORTE CALIFICACI'!DQ20</f>
        <v>99</v>
      </c>
      <c r="BF120" s="664">
        <f>'3A 2025-2026 REPORTE CALIFICACI'!DR20</f>
        <v>0</v>
      </c>
      <c r="BG120" s="664"/>
      <c r="BH120" s="664"/>
      <c r="BI120" s="664"/>
      <c r="BJ120" s="664"/>
      <c r="BK120" s="664"/>
      <c r="BL120" s="664"/>
      <c r="BM120" s="664"/>
      <c r="BN120" s="664"/>
      <c r="BO120" s="664"/>
      <c r="BP120" s="664"/>
      <c r="BQ120" s="664"/>
      <c r="BR120" s="664"/>
      <c r="BS120" s="664"/>
      <c r="BT120" s="664"/>
      <c r="BU120" s="664"/>
      <c r="BV120" s="664"/>
      <c r="BW120" s="664"/>
      <c r="BX120" s="664"/>
      <c r="BY120" s="666"/>
      <c r="BZ120" s="667"/>
      <c r="CA120" s="661"/>
      <c r="CB120" s="47"/>
      <c r="CC120" s="663" t="s">
        <v>1017</v>
      </c>
      <c r="CD120" s="664">
        <f>'3A 2025-2026 REPORTE CALIFICACI'!DC21</f>
        <v>57</v>
      </c>
      <c r="CE120" s="664">
        <f>'3A 2025-2026 REPORTE CALIFICACI'!DD21</f>
        <v>30</v>
      </c>
      <c r="CF120" s="664">
        <f>'3A 2025-2026 REPORTE CALIFICACI'!DE21</f>
        <v>40</v>
      </c>
      <c r="CG120" s="664">
        <f>'3A 2025-2026 REPORTE CALIFICACI'!DF21</f>
        <v>0</v>
      </c>
      <c r="CH120" s="664">
        <f>'3A 2025-2026 REPORTE CALIFICACI'!DG21</f>
        <v>70</v>
      </c>
      <c r="CI120" s="664">
        <f>'3A 2025-2026 REPORTE CALIFICACI'!DH21</f>
        <v>50</v>
      </c>
      <c r="CJ120" s="664">
        <f>'3A 2025-2026 REPORTE CALIFICACI'!DI21</f>
        <v>30</v>
      </c>
      <c r="CK120" s="664">
        <f>'3A 2025-2026 REPORTE CALIFICACI'!DJ21</f>
        <v>0</v>
      </c>
      <c r="CL120" s="664">
        <f>'3A 2025-2026 REPORTE CALIFICACI'!DK21</f>
        <v>70</v>
      </c>
      <c r="CM120" s="664">
        <f>'3A 2025-2026 REPORTE CALIFICACI'!DL21</f>
        <v>60</v>
      </c>
      <c r="CN120" s="664">
        <f>'3A 2025-2026 REPORTE CALIFICACI'!DM21</f>
        <v>50</v>
      </c>
      <c r="CO120" s="664">
        <f>'3A 2025-2026 REPORTE CALIFICACI'!DN21</f>
        <v>0</v>
      </c>
      <c r="CP120" s="664">
        <f>'3A 2025-2026 REPORTE CALIFICACI'!DO21</f>
        <v>70</v>
      </c>
      <c r="CQ120" s="664">
        <f>'3A 2025-2026 REPORTE CALIFICACI'!DP21</f>
        <v>52</v>
      </c>
      <c r="CR120" s="664">
        <f>'3A 2025-2026 REPORTE CALIFICACI'!DQ21</f>
        <v>60</v>
      </c>
      <c r="CS120" s="664">
        <f>'3A 2025-2026 REPORTE CALIFICACI'!DR21</f>
        <v>0</v>
      </c>
      <c r="CT120" s="664"/>
      <c r="CU120" s="664"/>
      <c r="CV120" s="664"/>
      <c r="CW120" s="664"/>
      <c r="CX120" s="664"/>
      <c r="CY120" s="664"/>
      <c r="CZ120" s="664"/>
      <c r="DA120" s="664"/>
      <c r="DB120" s="664"/>
      <c r="DC120" s="664"/>
      <c r="DD120" s="664"/>
      <c r="DE120" s="664"/>
      <c r="DF120" s="664"/>
      <c r="DG120" s="664"/>
      <c r="DH120" s="664"/>
      <c r="DI120" s="664"/>
      <c r="DJ120" s="664"/>
      <c r="DK120" s="664"/>
      <c r="DL120" s="666"/>
      <c r="DM120" s="667"/>
      <c r="DN120" s="661"/>
      <c r="DO120" s="47"/>
      <c r="DP120" s="663" t="s">
        <v>1017</v>
      </c>
      <c r="DQ120" s="664">
        <f>'3A 2025-2026 REPORTE CALIFICACI'!DC22</f>
        <v>95</v>
      </c>
      <c r="DR120" s="664">
        <f>'3A 2025-2026 REPORTE CALIFICACI'!DD22</f>
        <v>85</v>
      </c>
      <c r="DS120" s="664">
        <f>'3A 2025-2026 REPORTE CALIFICACI'!DE22</f>
        <v>80</v>
      </c>
      <c r="DT120" s="664">
        <f>'3A 2025-2026 REPORTE CALIFICACI'!DF22</f>
        <v>0</v>
      </c>
      <c r="DU120" s="664">
        <f>'3A 2025-2026 REPORTE CALIFICACI'!DG22</f>
        <v>97</v>
      </c>
      <c r="DV120" s="664">
        <f>'3A 2025-2026 REPORTE CALIFICACI'!DH22</f>
        <v>90</v>
      </c>
      <c r="DW120" s="664">
        <f>'3A 2025-2026 REPORTE CALIFICACI'!DI22</f>
        <v>82</v>
      </c>
      <c r="DX120" s="664">
        <f>'3A 2025-2026 REPORTE CALIFICACI'!DJ22</f>
        <v>0</v>
      </c>
      <c r="DY120" s="664">
        <f>'3A 2025-2026 REPORTE CALIFICACI'!DK22</f>
        <v>96</v>
      </c>
      <c r="DZ120" s="664">
        <f>'3A 2025-2026 REPORTE CALIFICACI'!DL22</f>
        <v>80</v>
      </c>
      <c r="EA120" s="664">
        <f>'3A 2025-2026 REPORTE CALIFICACI'!DM22</f>
        <v>80</v>
      </c>
      <c r="EB120" s="664">
        <f>'3A 2025-2026 REPORTE CALIFICACI'!DN22</f>
        <v>0</v>
      </c>
      <c r="EC120" s="664">
        <f>'3A 2025-2026 REPORTE CALIFICACI'!DO22</f>
        <v>97</v>
      </c>
      <c r="ED120" s="664">
        <f>'3A 2025-2026 REPORTE CALIFICACI'!DP22</f>
        <v>78</v>
      </c>
      <c r="EE120" s="664">
        <f>'3A 2025-2026 REPORTE CALIFICACI'!DQ22</f>
        <v>81</v>
      </c>
      <c r="EF120" s="664">
        <f>'3A 2025-2026 REPORTE CALIFICACI'!DR22</f>
        <v>0</v>
      </c>
      <c r="EG120" s="664"/>
      <c r="EH120" s="664"/>
      <c r="EI120" s="664"/>
      <c r="EJ120" s="664"/>
      <c r="EK120" s="664"/>
      <c r="EL120" s="664"/>
      <c r="EM120" s="664"/>
      <c r="EN120" s="664"/>
      <c r="EO120" s="664"/>
      <c r="EP120" s="664"/>
      <c r="EQ120" s="664"/>
      <c r="ER120" s="664"/>
      <c r="ES120" s="664"/>
      <c r="ET120" s="664"/>
      <c r="EU120" s="664"/>
      <c r="EV120" s="664"/>
      <c r="EW120" s="664"/>
      <c r="EX120" s="664"/>
      <c r="EY120" s="708"/>
    </row>
    <row r="121" ht="52.5" customHeight="1">
      <c r="A121" s="661"/>
      <c r="B121" s="47"/>
      <c r="C121" s="663" t="s">
        <v>1018</v>
      </c>
      <c r="D121" s="664">
        <f>'3A 2025-2026 REPORTE CALIFICACI'!EK19</f>
        <v>73</v>
      </c>
      <c r="E121" s="664">
        <f>'3A 2025-2026 REPORTE CALIFICACI'!EL19</f>
        <v>72</v>
      </c>
      <c r="F121" s="664">
        <f>'3A 2025-2026 REPORTE CALIFICACI'!EM19</f>
        <v>50</v>
      </c>
      <c r="G121" s="665">
        <f>'3A 2025-2026 REPORTE CALIFICACI'!EN19</f>
        <v>0</v>
      </c>
      <c r="H121" s="664">
        <f>'3A 2025-2026 REPORTE CALIFICACI'!EO19</f>
        <v>62</v>
      </c>
      <c r="I121" s="664">
        <f>'3A 2025-2026 REPORTE CALIFICACI'!EP19</f>
        <v>75</v>
      </c>
      <c r="J121" s="664">
        <f>'3A 2025-2026 REPORTE CALIFICACI'!EQ19</f>
        <v>57</v>
      </c>
      <c r="K121" s="664">
        <f>'3A 2025-2026 REPORTE CALIFICACI'!ER19</f>
        <v>0</v>
      </c>
      <c r="L121" s="664">
        <f>'3A 2025-2026 REPORTE CALIFICACI'!ES19</f>
        <v>73</v>
      </c>
      <c r="M121" s="665">
        <f>'3A 2025-2026 REPORTE CALIFICACI'!ET19</f>
        <v>69</v>
      </c>
      <c r="N121" s="665">
        <f>'3A 2025-2026 REPORTE CALIFICACI'!EU19</f>
        <v>51</v>
      </c>
      <c r="O121" s="664">
        <f>'3A 2025-2026 REPORTE CALIFICACI'!EV19</f>
        <v>0</v>
      </c>
      <c r="P121" s="665">
        <f>'3A 2025-2026 REPORTE CALIFICACI'!EW19</f>
        <v>75</v>
      </c>
      <c r="Q121" s="665">
        <f>'3A 2025-2026 REPORTE CALIFICACI'!EX19</f>
        <v>71</v>
      </c>
      <c r="R121" s="665">
        <f>'3A 2025-2026 REPORTE CALIFICACI'!EY19</f>
        <v>41</v>
      </c>
      <c r="S121" s="665">
        <f>'3A 2025-2026 REPORTE CALIFICACI'!EZ19</f>
        <v>0</v>
      </c>
      <c r="T121" s="664"/>
      <c r="U121" s="664"/>
      <c r="V121" s="664"/>
      <c r="W121" s="664"/>
      <c r="X121" s="664"/>
      <c r="Y121" s="664"/>
      <c r="Z121" s="664"/>
      <c r="AA121" s="664"/>
      <c r="AB121" s="664"/>
      <c r="AC121" s="664"/>
      <c r="AD121" s="664"/>
      <c r="AE121" s="664"/>
      <c r="AF121" s="664"/>
      <c r="AG121" s="664"/>
      <c r="AH121" s="664"/>
      <c r="AI121" s="664"/>
      <c r="AJ121" s="664"/>
      <c r="AK121" s="664"/>
      <c r="AL121" s="666"/>
      <c r="AM121" s="667"/>
      <c r="AN121" s="661"/>
      <c r="AO121" s="47"/>
      <c r="AP121" s="663" t="s">
        <v>1018</v>
      </c>
      <c r="AQ121" s="664">
        <f>'3A 2025-2026 REPORTE CALIFICACI'!EK20</f>
        <v>98</v>
      </c>
      <c r="AR121" s="664">
        <f>'3A 2025-2026 REPORTE CALIFICACI'!EL20</f>
        <v>100</v>
      </c>
      <c r="AS121" s="664">
        <f>'3A 2025-2026 REPORTE CALIFICACI'!EM20</f>
        <v>97</v>
      </c>
      <c r="AT121" s="665">
        <f>'3A 2025-2026 REPORTE CALIFICACI'!EN20</f>
        <v>0</v>
      </c>
      <c r="AU121" s="664">
        <f>'3A 2025-2026 REPORTE CALIFICACI'!EO20</f>
        <v>93</v>
      </c>
      <c r="AV121" s="664">
        <f>'3A 2025-2026 REPORTE CALIFICACI'!EP20</f>
        <v>97</v>
      </c>
      <c r="AW121" s="664">
        <f>'3A 2025-2026 REPORTE CALIFICACI'!EQ20</f>
        <v>100</v>
      </c>
      <c r="AX121" s="664">
        <f>'3A 2025-2026 REPORTE CALIFICACI'!ER20</f>
        <v>0</v>
      </c>
      <c r="AY121" s="664">
        <f>'3A 2025-2026 REPORTE CALIFICACI'!ES20</f>
        <v>100</v>
      </c>
      <c r="AZ121" s="665">
        <f>'3A 2025-2026 REPORTE CALIFICACI'!ET20</f>
        <v>100</v>
      </c>
      <c r="BA121" s="665">
        <f>'3A 2025-2026 REPORTE CALIFICACI'!EU20</f>
        <v>98</v>
      </c>
      <c r="BB121" s="664">
        <f>'3A 2025-2026 REPORTE CALIFICACI'!EV20</f>
        <v>0</v>
      </c>
      <c r="BC121" s="665">
        <f>'3A 2025-2026 REPORTE CALIFICACI'!EW20</f>
        <v>100</v>
      </c>
      <c r="BD121" s="665">
        <f>'3A 2025-2026 REPORTE CALIFICACI'!EX20</f>
        <v>100</v>
      </c>
      <c r="BE121" s="665">
        <f>'3A 2025-2026 REPORTE CALIFICACI'!EY20</f>
        <v>93</v>
      </c>
      <c r="BF121" s="665">
        <f>'3A 2025-2026 REPORTE CALIFICACI'!EZ20</f>
        <v>0</v>
      </c>
      <c r="BG121" s="664"/>
      <c r="BH121" s="664"/>
      <c r="BI121" s="664"/>
      <c r="BJ121" s="664"/>
      <c r="BK121" s="664"/>
      <c r="BL121" s="664"/>
      <c r="BM121" s="664"/>
      <c r="BN121" s="664"/>
      <c r="BO121" s="664"/>
      <c r="BP121" s="664"/>
      <c r="BQ121" s="664"/>
      <c r="BR121" s="664"/>
      <c r="BS121" s="664"/>
      <c r="BT121" s="664"/>
      <c r="BU121" s="664"/>
      <c r="BV121" s="664"/>
      <c r="BW121" s="664"/>
      <c r="BX121" s="664"/>
      <c r="BY121" s="666"/>
      <c r="BZ121" s="667"/>
      <c r="CA121" s="661"/>
      <c r="CB121" s="47"/>
      <c r="CC121" s="663" t="s">
        <v>1018</v>
      </c>
      <c r="CD121" s="664">
        <f>'3A 2025-2026 REPORTE CALIFICACI'!EK21</f>
        <v>85</v>
      </c>
      <c r="CE121" s="664">
        <f>'3A 2025-2026 REPORTE CALIFICACI'!EL21</f>
        <v>61</v>
      </c>
      <c r="CF121" s="664">
        <f>'3A 2025-2026 REPORTE CALIFICACI'!EM21</f>
        <v>62</v>
      </c>
      <c r="CG121" s="665">
        <f>'3A 2025-2026 REPORTE CALIFICACI'!EN21</f>
        <v>0</v>
      </c>
      <c r="CH121" s="664">
        <f>'3A 2025-2026 REPORTE CALIFICACI'!EO21</f>
        <v>81</v>
      </c>
      <c r="CI121" s="664">
        <f>'3A 2025-2026 REPORTE CALIFICACI'!EP21</f>
        <v>65</v>
      </c>
      <c r="CJ121" s="664">
        <f>'3A 2025-2026 REPORTE CALIFICACI'!EQ21</f>
        <v>71</v>
      </c>
      <c r="CK121" s="664">
        <f>'3A 2025-2026 REPORTE CALIFICACI'!ER21</f>
        <v>0</v>
      </c>
      <c r="CL121" s="664">
        <f>'3A 2025-2026 REPORTE CALIFICACI'!ES21</f>
        <v>92</v>
      </c>
      <c r="CM121" s="665">
        <f>'3A 2025-2026 REPORTE CALIFICACI'!ET21</f>
        <v>60</v>
      </c>
      <c r="CN121" s="665">
        <f>'3A 2025-2026 REPORTE CALIFICACI'!EU21</f>
        <v>58</v>
      </c>
      <c r="CO121" s="664">
        <f>'3A 2025-2026 REPORTE CALIFICACI'!EV21</f>
        <v>0</v>
      </c>
      <c r="CP121" s="665">
        <f>'3A 2025-2026 REPORTE CALIFICACI'!EW21</f>
        <v>55</v>
      </c>
      <c r="CQ121" s="665">
        <f>'3A 2025-2026 REPORTE CALIFICACI'!EX21</f>
        <v>61</v>
      </c>
      <c r="CR121" s="665">
        <f>'3A 2025-2026 REPORTE CALIFICACI'!EY21</f>
        <v>42</v>
      </c>
      <c r="CS121" s="665">
        <f>'3A 2025-2026 REPORTE CALIFICACI'!EZ21</f>
        <v>0</v>
      </c>
      <c r="CT121" s="664"/>
      <c r="CU121" s="664"/>
      <c r="CV121" s="664"/>
      <c r="CW121" s="664"/>
      <c r="CX121" s="664"/>
      <c r="CY121" s="664"/>
      <c r="CZ121" s="664"/>
      <c r="DA121" s="664"/>
      <c r="DB121" s="664"/>
      <c r="DC121" s="664"/>
      <c r="DD121" s="664"/>
      <c r="DE121" s="664"/>
      <c r="DF121" s="664"/>
      <c r="DG121" s="664"/>
      <c r="DH121" s="664"/>
      <c r="DI121" s="664"/>
      <c r="DJ121" s="664"/>
      <c r="DK121" s="664"/>
      <c r="DL121" s="666"/>
      <c r="DM121" s="667"/>
      <c r="DN121" s="661"/>
      <c r="DO121" s="47"/>
      <c r="DP121" s="663" t="s">
        <v>1018</v>
      </c>
      <c r="DQ121" s="664">
        <f>'3A 2025-2026 REPORTE CALIFICACI'!EK22</f>
        <v>88</v>
      </c>
      <c r="DR121" s="664">
        <f>'3A 2025-2026 REPORTE CALIFICACI'!EL22</f>
        <v>92</v>
      </c>
      <c r="DS121" s="664">
        <f>'3A 2025-2026 REPORTE CALIFICACI'!EM22</f>
        <v>91</v>
      </c>
      <c r="DT121" s="665">
        <f>'3A 2025-2026 REPORTE CALIFICACI'!EN22</f>
        <v>0</v>
      </c>
      <c r="DU121" s="664">
        <f>'3A 2025-2026 REPORTE CALIFICACI'!EO22</f>
        <v>89</v>
      </c>
      <c r="DV121" s="664">
        <f>'3A 2025-2026 REPORTE CALIFICACI'!EP22</f>
        <v>95</v>
      </c>
      <c r="DW121" s="664">
        <f>'3A 2025-2026 REPORTE CALIFICACI'!EQ22</f>
        <v>96</v>
      </c>
      <c r="DX121" s="664">
        <f>'3A 2025-2026 REPORTE CALIFICACI'!ER22</f>
        <v>0</v>
      </c>
      <c r="DY121" s="664">
        <f>'3A 2025-2026 REPORTE CALIFICACI'!ES22</f>
        <v>91</v>
      </c>
      <c r="DZ121" s="665">
        <f>'3A 2025-2026 REPORTE CALIFICACI'!ET22</f>
        <v>93</v>
      </c>
      <c r="EA121" s="665">
        <f>'3A 2025-2026 REPORTE CALIFICACI'!EU22</f>
        <v>95</v>
      </c>
      <c r="EB121" s="664">
        <f>'3A 2025-2026 REPORTE CALIFICACI'!EV22</f>
        <v>0</v>
      </c>
      <c r="EC121" s="665">
        <f>'3A 2025-2026 REPORTE CALIFICACI'!EW22</f>
        <v>95</v>
      </c>
      <c r="ED121" s="665">
        <f>'3A 2025-2026 REPORTE CALIFICACI'!EX22</f>
        <v>90</v>
      </c>
      <c r="EE121" s="665">
        <f>'3A 2025-2026 REPORTE CALIFICACI'!EY22</f>
        <v>98</v>
      </c>
      <c r="EF121" s="665">
        <f>'3A 2025-2026 REPORTE CALIFICACI'!EZ22</f>
        <v>0</v>
      </c>
      <c r="EG121" s="664"/>
      <c r="EH121" s="664"/>
      <c r="EI121" s="664"/>
      <c r="EJ121" s="664"/>
      <c r="EK121" s="664"/>
      <c r="EL121" s="664"/>
      <c r="EM121" s="664"/>
      <c r="EN121" s="664"/>
      <c r="EO121" s="664"/>
      <c r="EP121" s="664"/>
      <c r="EQ121" s="664"/>
      <c r="ER121" s="664"/>
      <c r="ES121" s="664"/>
      <c r="ET121" s="664"/>
      <c r="EU121" s="664"/>
      <c r="EV121" s="664"/>
      <c r="EW121" s="664"/>
      <c r="EX121" s="664"/>
      <c r="EY121" s="708"/>
    </row>
    <row r="122" ht="52.5" customHeight="1">
      <c r="A122" s="661"/>
      <c r="B122" s="47"/>
      <c r="C122" s="663" t="s">
        <v>1019</v>
      </c>
      <c r="D122" s="664">
        <f>'3A 2025-2026 REPORTE CALIFICACI'!FS19</f>
        <v>40</v>
      </c>
      <c r="E122" s="664">
        <f>'3A 2025-2026 REPORTE CALIFICACI'!FT19</f>
        <v>58</v>
      </c>
      <c r="F122" s="664">
        <f>'3A 2025-2026 REPORTE CALIFICACI'!FU19</f>
        <v>0</v>
      </c>
      <c r="G122" s="664">
        <f>'3A 2025-2026 REPORTE CALIFICACI'!FV19</f>
        <v>0</v>
      </c>
      <c r="H122" s="664">
        <f>'3A 2025-2026 REPORTE CALIFICACI'!FW19</f>
        <v>62</v>
      </c>
      <c r="I122" s="664">
        <f>'3A 2025-2026 REPORTE CALIFICACI'!FX19</f>
        <v>50</v>
      </c>
      <c r="J122" s="664">
        <f>'3A 2025-2026 REPORTE CALIFICACI'!FY19</f>
        <v>40</v>
      </c>
      <c r="K122" s="664">
        <f>'3A 2025-2026 REPORTE CALIFICACI'!FZ19</f>
        <v>0</v>
      </c>
      <c r="L122" s="664">
        <f>'3A 2025-2026 REPORTE CALIFICACI'!GA19</f>
        <v>57</v>
      </c>
      <c r="M122" s="664">
        <f>'3A 2025-2026 REPORTE CALIFICACI'!GB19</f>
        <v>70</v>
      </c>
      <c r="N122" s="664">
        <f>'3A 2025-2026 REPORTE CALIFICACI'!GC19</f>
        <v>30</v>
      </c>
      <c r="O122" s="664">
        <f>'3A 2025-2026 REPORTE CALIFICACI'!GD19</f>
        <v>0</v>
      </c>
      <c r="P122" s="664">
        <f>'3A 2025-2026 REPORTE CALIFICACI'!GE19</f>
        <v>35</v>
      </c>
      <c r="Q122" s="664">
        <f>'3A 2025-2026 REPORTE CALIFICACI'!GF19</f>
        <v>70</v>
      </c>
      <c r="R122" s="664">
        <f>'3A 2025-2026 REPORTE CALIFICACI'!GG19</f>
        <v>75</v>
      </c>
      <c r="S122" s="664">
        <f>'3A 2025-2026 REPORTE CALIFICACI'!GH19</f>
        <v>0</v>
      </c>
      <c r="T122" s="664"/>
      <c r="U122" s="664"/>
      <c r="V122" s="664"/>
      <c r="W122" s="664"/>
      <c r="X122" s="664"/>
      <c r="Y122" s="664"/>
      <c r="Z122" s="664"/>
      <c r="AA122" s="664"/>
      <c r="AB122" s="664"/>
      <c r="AC122" s="664"/>
      <c r="AD122" s="664"/>
      <c r="AE122" s="664"/>
      <c r="AF122" s="664"/>
      <c r="AG122" s="664"/>
      <c r="AH122" s="664"/>
      <c r="AI122" s="664"/>
      <c r="AJ122" s="664"/>
      <c r="AK122" s="664"/>
      <c r="AL122" s="666"/>
      <c r="AM122" s="667"/>
      <c r="AN122" s="661"/>
      <c r="AO122" s="47"/>
      <c r="AP122" s="663" t="s">
        <v>1019</v>
      </c>
      <c r="AQ122" s="664">
        <f>'3A 2025-2026 REPORTE CALIFICACI'!FS20</f>
        <v>100</v>
      </c>
      <c r="AR122" s="664">
        <f>'3A 2025-2026 REPORTE CALIFICACI'!FT20</f>
        <v>100</v>
      </c>
      <c r="AS122" s="664">
        <f>'3A 2025-2026 REPORTE CALIFICACI'!FU20</f>
        <v>99</v>
      </c>
      <c r="AT122" s="664">
        <f>'3A 2025-2026 REPORTE CALIFICACI'!FV20</f>
        <v>0</v>
      </c>
      <c r="AU122" s="664">
        <f>'3A 2025-2026 REPORTE CALIFICACI'!FW20</f>
        <v>100</v>
      </c>
      <c r="AV122" s="664">
        <f>'3A 2025-2026 REPORTE CALIFICACI'!FX20</f>
        <v>99</v>
      </c>
      <c r="AW122" s="664">
        <f>'3A 2025-2026 REPORTE CALIFICACI'!FY20</f>
        <v>99</v>
      </c>
      <c r="AX122" s="664">
        <f>'3A 2025-2026 REPORTE CALIFICACI'!FZ20</f>
        <v>0</v>
      </c>
      <c r="AY122" s="664">
        <f>'3A 2025-2026 REPORTE CALIFICACI'!GA20</f>
        <v>100</v>
      </c>
      <c r="AZ122" s="664">
        <f>'3A 2025-2026 REPORTE CALIFICACI'!GB20</f>
        <v>100</v>
      </c>
      <c r="BA122" s="664">
        <f>'3A 2025-2026 REPORTE CALIFICACI'!GC20</f>
        <v>99</v>
      </c>
      <c r="BB122" s="664">
        <f>'3A 2025-2026 REPORTE CALIFICACI'!GD20</f>
        <v>0</v>
      </c>
      <c r="BC122" s="664">
        <f>'3A 2025-2026 REPORTE CALIFICACI'!GE20</f>
        <v>100</v>
      </c>
      <c r="BD122" s="664">
        <f>'3A 2025-2026 REPORTE CALIFICACI'!GF20</f>
        <v>98</v>
      </c>
      <c r="BE122" s="664">
        <f>'3A 2025-2026 REPORTE CALIFICACI'!GG20</f>
        <v>95</v>
      </c>
      <c r="BF122" s="664">
        <f>'3A 2025-2026 REPORTE CALIFICACI'!GH20</f>
        <v>0</v>
      </c>
      <c r="BG122" s="664"/>
      <c r="BH122" s="664"/>
      <c r="BI122" s="664"/>
      <c r="BJ122" s="664"/>
      <c r="BK122" s="664"/>
      <c r="BL122" s="664"/>
      <c r="BM122" s="664"/>
      <c r="BN122" s="664"/>
      <c r="BO122" s="664"/>
      <c r="BP122" s="664"/>
      <c r="BQ122" s="664"/>
      <c r="BR122" s="664"/>
      <c r="BS122" s="664"/>
      <c r="BT122" s="664"/>
      <c r="BU122" s="664"/>
      <c r="BV122" s="664"/>
      <c r="BW122" s="664"/>
      <c r="BX122" s="664"/>
      <c r="BY122" s="666"/>
      <c r="BZ122" s="667"/>
      <c r="CA122" s="661"/>
      <c r="CB122" s="47"/>
      <c r="CC122" s="663" t="s">
        <v>1019</v>
      </c>
      <c r="CD122" s="664">
        <f>'3A 2025-2026 REPORTE CALIFICACI'!FS21</f>
        <v>30</v>
      </c>
      <c r="CE122" s="664">
        <f>'3A 2025-2026 REPORTE CALIFICACI'!FT21</f>
        <v>66</v>
      </c>
      <c r="CF122" s="664">
        <f>'3A 2025-2026 REPORTE CALIFICACI'!FU21</f>
        <v>0</v>
      </c>
      <c r="CG122" s="664">
        <f>'3A 2025-2026 REPORTE CALIFICACI'!FV21</f>
        <v>0</v>
      </c>
      <c r="CH122" s="664">
        <f>'3A 2025-2026 REPORTE CALIFICACI'!FW21</f>
        <v>47</v>
      </c>
      <c r="CI122" s="664">
        <f>'3A 2025-2026 REPORTE CALIFICACI'!FX21</f>
        <v>55</v>
      </c>
      <c r="CJ122" s="664">
        <f>'3A 2025-2026 REPORTE CALIFICACI'!FY21</f>
        <v>0</v>
      </c>
      <c r="CK122" s="664">
        <f>'3A 2025-2026 REPORTE CALIFICACI'!FZ21</f>
        <v>0</v>
      </c>
      <c r="CL122" s="664">
        <f>'3A 2025-2026 REPORTE CALIFICACI'!GA21</f>
        <v>70</v>
      </c>
      <c r="CM122" s="664">
        <f>'3A 2025-2026 REPORTE CALIFICACI'!GB21</f>
        <v>70</v>
      </c>
      <c r="CN122" s="664">
        <f>'3A 2025-2026 REPORTE CALIFICACI'!GC21</f>
        <v>0</v>
      </c>
      <c r="CO122" s="664">
        <f>'3A 2025-2026 REPORTE CALIFICACI'!GD21</f>
        <v>0</v>
      </c>
      <c r="CP122" s="664">
        <f>'3A 2025-2026 REPORTE CALIFICACI'!GE21</f>
        <v>45</v>
      </c>
      <c r="CQ122" s="664">
        <f>'3A 2025-2026 REPORTE CALIFICACI'!GF21</f>
        <v>57</v>
      </c>
      <c r="CR122" s="664">
        <f>'3A 2025-2026 REPORTE CALIFICACI'!GG21</f>
        <v>70</v>
      </c>
      <c r="CS122" s="664">
        <f>'3A 2025-2026 REPORTE CALIFICACI'!GH21</f>
        <v>0</v>
      </c>
      <c r="CT122" s="664"/>
      <c r="CU122" s="664"/>
      <c r="CV122" s="664"/>
      <c r="CW122" s="664"/>
      <c r="CX122" s="664"/>
      <c r="CY122" s="664"/>
      <c r="CZ122" s="664"/>
      <c r="DA122" s="664"/>
      <c r="DB122" s="664"/>
      <c r="DC122" s="664"/>
      <c r="DD122" s="664"/>
      <c r="DE122" s="664"/>
      <c r="DF122" s="664"/>
      <c r="DG122" s="664"/>
      <c r="DH122" s="664"/>
      <c r="DI122" s="664"/>
      <c r="DJ122" s="664"/>
      <c r="DK122" s="664"/>
      <c r="DL122" s="666"/>
      <c r="DM122" s="667"/>
      <c r="DN122" s="661"/>
      <c r="DO122" s="47"/>
      <c r="DP122" s="663" t="s">
        <v>1019</v>
      </c>
      <c r="DQ122" s="664">
        <f>'3A 2025-2026 REPORTE CALIFICACI'!FS22</f>
        <v>95</v>
      </c>
      <c r="DR122" s="664">
        <f>'3A 2025-2026 REPORTE CALIFICACI'!FT22</f>
        <v>90</v>
      </c>
      <c r="DS122" s="664">
        <f>'3A 2025-2026 REPORTE CALIFICACI'!FU22</f>
        <v>86</v>
      </c>
      <c r="DT122" s="664">
        <f>'3A 2025-2026 REPORTE CALIFICACI'!FV22</f>
        <v>0</v>
      </c>
      <c r="DU122" s="664">
        <f>'3A 2025-2026 REPORTE CALIFICACI'!FW22</f>
        <v>92</v>
      </c>
      <c r="DV122" s="664">
        <f>'3A 2025-2026 REPORTE CALIFICACI'!FX22</f>
        <v>93</v>
      </c>
      <c r="DW122" s="664">
        <f>'3A 2025-2026 REPORTE CALIFICACI'!FY22</f>
        <v>74</v>
      </c>
      <c r="DX122" s="664">
        <f>'3A 2025-2026 REPORTE CALIFICACI'!FZ22</f>
        <v>0</v>
      </c>
      <c r="DY122" s="664">
        <f>'3A 2025-2026 REPORTE CALIFICACI'!GA22</f>
        <v>97</v>
      </c>
      <c r="DZ122" s="664">
        <f>'3A 2025-2026 REPORTE CALIFICACI'!GB22</f>
        <v>97</v>
      </c>
      <c r="EA122" s="664">
        <f>'3A 2025-2026 REPORTE CALIFICACI'!GC22</f>
        <v>76</v>
      </c>
      <c r="EB122" s="664">
        <f>'3A 2025-2026 REPORTE CALIFICACI'!GD22</f>
        <v>0</v>
      </c>
      <c r="EC122" s="664">
        <f>'3A 2025-2026 REPORTE CALIFICACI'!GE22</f>
        <v>97</v>
      </c>
      <c r="ED122" s="664">
        <f>'3A 2025-2026 REPORTE CALIFICACI'!GF22</f>
        <v>93</v>
      </c>
      <c r="EE122" s="664">
        <f>'3A 2025-2026 REPORTE CALIFICACI'!GG22</f>
        <v>82</v>
      </c>
      <c r="EF122" s="664">
        <f>'3A 2025-2026 REPORTE CALIFICACI'!GH22</f>
        <v>0</v>
      </c>
      <c r="EG122" s="664"/>
      <c r="EH122" s="664"/>
      <c r="EI122" s="664"/>
      <c r="EJ122" s="664"/>
      <c r="EK122" s="664"/>
      <c r="EL122" s="664"/>
      <c r="EM122" s="664"/>
      <c r="EN122" s="664"/>
      <c r="EO122" s="664"/>
      <c r="EP122" s="664"/>
      <c r="EQ122" s="664"/>
      <c r="ER122" s="664"/>
      <c r="ES122" s="664"/>
      <c r="ET122" s="664"/>
      <c r="EU122" s="664"/>
      <c r="EV122" s="664"/>
      <c r="EW122" s="664"/>
      <c r="EX122" s="664"/>
      <c r="EY122" s="708"/>
    </row>
    <row r="123" ht="52.5" customHeight="1">
      <c r="A123" s="661"/>
      <c r="B123" s="47"/>
      <c r="C123" s="663" t="s">
        <v>1020</v>
      </c>
      <c r="D123" s="664">
        <f>'3A 2025-2026 REPORTE CALIFICACI'!HA19</f>
        <v>70</v>
      </c>
      <c r="E123" s="664">
        <f>'3A 2025-2026 REPORTE CALIFICACI'!HB19</f>
        <v>82</v>
      </c>
      <c r="F123" s="664">
        <f>'3A 2025-2026 REPORTE CALIFICACI'!HC19</f>
        <v>50</v>
      </c>
      <c r="G123" s="664">
        <f>'3A 2025-2026 REPORTE CALIFICACI'!HD19</f>
        <v>0</v>
      </c>
      <c r="H123" s="664">
        <f>'3A 2025-2026 REPORTE CALIFICACI'!HE19</f>
        <v>71</v>
      </c>
      <c r="I123" s="664">
        <f>'3A 2025-2026 REPORTE CALIFICACI'!HF19</f>
        <v>83</v>
      </c>
      <c r="J123" s="664">
        <f>'3A 2025-2026 REPORTE CALIFICACI'!HG19</f>
        <v>72</v>
      </c>
      <c r="K123" s="664">
        <f>'3A 2025-2026 REPORTE CALIFICACI'!HH19</f>
        <v>0</v>
      </c>
      <c r="L123" s="664">
        <f>'3A 2025-2026 REPORTE CALIFICACI'!HI19</f>
        <v>73</v>
      </c>
      <c r="M123" s="664">
        <f>'3A 2025-2026 REPORTE CALIFICACI'!HJ19</f>
        <v>70</v>
      </c>
      <c r="N123" s="664">
        <f>'3A 2025-2026 REPORTE CALIFICACI'!HK19</f>
        <v>75</v>
      </c>
      <c r="O123" s="664">
        <f>'3A 2025-2026 REPORTE CALIFICACI'!HL19</f>
        <v>0</v>
      </c>
      <c r="P123" s="664">
        <f>'3A 2025-2026 REPORTE CALIFICACI'!HM19</f>
        <v>72</v>
      </c>
      <c r="Q123" s="664">
        <f>'3A 2025-2026 REPORTE CALIFICACI'!HN19</f>
        <v>72</v>
      </c>
      <c r="R123" s="664">
        <f>'3A 2025-2026 REPORTE CALIFICACI'!HO19</f>
        <v>80</v>
      </c>
      <c r="S123" s="664">
        <f>'3A 2025-2026 REPORTE CALIFICACI'!HP19</f>
        <v>0</v>
      </c>
      <c r="T123" s="664"/>
      <c r="U123" s="664"/>
      <c r="V123" s="664"/>
      <c r="W123" s="664"/>
      <c r="X123" s="664"/>
      <c r="Y123" s="664"/>
      <c r="Z123" s="664"/>
      <c r="AA123" s="664"/>
      <c r="AB123" s="664"/>
      <c r="AC123" s="664"/>
      <c r="AD123" s="664"/>
      <c r="AE123" s="664"/>
      <c r="AF123" s="664"/>
      <c r="AG123" s="664"/>
      <c r="AH123" s="664"/>
      <c r="AI123" s="664"/>
      <c r="AJ123" s="664"/>
      <c r="AK123" s="664"/>
      <c r="AL123" s="666"/>
      <c r="AM123" s="667"/>
      <c r="AN123" s="661"/>
      <c r="AO123" s="47"/>
      <c r="AP123" s="663" t="s">
        <v>1020</v>
      </c>
      <c r="AQ123" s="664">
        <f>'3A 2025-2026 REPORTE CALIFICACI'!HA20</f>
        <v>97</v>
      </c>
      <c r="AR123" s="664">
        <f>'3A 2025-2026 REPORTE CALIFICACI'!HB20</f>
        <v>97</v>
      </c>
      <c r="AS123" s="664">
        <f>'3A 2025-2026 REPORTE CALIFICACI'!HC20</f>
        <v>97</v>
      </c>
      <c r="AT123" s="664">
        <f>'3A 2025-2026 REPORTE CALIFICACI'!HD20</f>
        <v>0</v>
      </c>
      <c r="AU123" s="664">
        <f>'3A 2025-2026 REPORTE CALIFICACI'!HE20</f>
        <v>93</v>
      </c>
      <c r="AV123" s="664">
        <f>'3A 2025-2026 REPORTE CALIFICACI'!HF20</f>
        <v>90</v>
      </c>
      <c r="AW123" s="664">
        <f>'3A 2025-2026 REPORTE CALIFICACI'!HG20</f>
        <v>98</v>
      </c>
      <c r="AX123" s="664">
        <f>'3A 2025-2026 REPORTE CALIFICACI'!HH20</f>
        <v>0</v>
      </c>
      <c r="AY123" s="664">
        <f>'3A 2025-2026 REPORTE CALIFICACI'!HI20</f>
        <v>96</v>
      </c>
      <c r="AZ123" s="664">
        <f>'3A 2025-2026 REPORTE CALIFICACI'!HJ20</f>
        <v>90</v>
      </c>
      <c r="BA123" s="664">
        <f>'3A 2025-2026 REPORTE CALIFICACI'!HK20</f>
        <v>100</v>
      </c>
      <c r="BB123" s="664">
        <f>'3A 2025-2026 REPORTE CALIFICACI'!HL20</f>
        <v>0</v>
      </c>
      <c r="BC123" s="664">
        <f>'3A 2025-2026 REPORTE CALIFICACI'!HM20</f>
        <v>97</v>
      </c>
      <c r="BD123" s="664">
        <f>'3A 2025-2026 REPORTE CALIFICACI'!HN20</f>
        <v>92</v>
      </c>
      <c r="BE123" s="664">
        <f>'3A 2025-2026 REPORTE CALIFICACI'!HO20</f>
        <v>96</v>
      </c>
      <c r="BF123" s="664">
        <f>'3A 2025-2026 REPORTE CALIFICACI'!HP20</f>
        <v>0</v>
      </c>
      <c r="BG123" s="664"/>
      <c r="BH123" s="664"/>
      <c r="BI123" s="664"/>
      <c r="BJ123" s="664"/>
      <c r="BK123" s="664"/>
      <c r="BL123" s="664"/>
      <c r="BM123" s="664"/>
      <c r="BN123" s="664"/>
      <c r="BO123" s="664"/>
      <c r="BP123" s="664"/>
      <c r="BQ123" s="664"/>
      <c r="BR123" s="664"/>
      <c r="BS123" s="664"/>
      <c r="BT123" s="664"/>
      <c r="BU123" s="664"/>
      <c r="BV123" s="664"/>
      <c r="BW123" s="664"/>
      <c r="BX123" s="664"/>
      <c r="BY123" s="666"/>
      <c r="BZ123" s="667"/>
      <c r="CA123" s="661"/>
      <c r="CB123" s="47"/>
      <c r="CC123" s="663" t="s">
        <v>1020</v>
      </c>
      <c r="CD123" s="664">
        <f>'3A 2025-2026 REPORTE CALIFICACI'!HA21</f>
        <v>55</v>
      </c>
      <c r="CE123" s="664">
        <f>'3A 2025-2026 REPORTE CALIFICACI'!HB21</f>
        <v>71</v>
      </c>
      <c r="CF123" s="664">
        <f>'3A 2025-2026 REPORTE CALIFICACI'!HC21</f>
        <v>77</v>
      </c>
      <c r="CG123" s="664">
        <f>'3A 2025-2026 REPORTE CALIFICACI'!HD21</f>
        <v>0</v>
      </c>
      <c r="CH123" s="664">
        <f>'3A 2025-2026 REPORTE CALIFICACI'!HE21</f>
        <v>75</v>
      </c>
      <c r="CI123" s="664">
        <f>'3A 2025-2026 REPORTE CALIFICACI'!HF21</f>
        <v>80</v>
      </c>
      <c r="CJ123" s="664">
        <f>'3A 2025-2026 REPORTE CALIFICACI'!HG21</f>
        <v>82</v>
      </c>
      <c r="CK123" s="664">
        <f>'3A 2025-2026 REPORTE CALIFICACI'!HH21</f>
        <v>0</v>
      </c>
      <c r="CL123" s="664">
        <f>'3A 2025-2026 REPORTE CALIFICACI'!HI21</f>
        <v>73</v>
      </c>
      <c r="CM123" s="664">
        <f>'3A 2025-2026 REPORTE CALIFICACI'!HJ21</f>
        <v>78</v>
      </c>
      <c r="CN123" s="664">
        <f>'3A 2025-2026 REPORTE CALIFICACI'!HK21</f>
        <v>72</v>
      </c>
      <c r="CO123" s="664">
        <f>'3A 2025-2026 REPORTE CALIFICACI'!HL21</f>
        <v>0</v>
      </c>
      <c r="CP123" s="664">
        <f>'3A 2025-2026 REPORTE CALIFICACI'!HM21</f>
        <v>70</v>
      </c>
      <c r="CQ123" s="664">
        <f>'3A 2025-2026 REPORTE CALIFICACI'!HN21</f>
        <v>71</v>
      </c>
      <c r="CR123" s="664">
        <f>'3A 2025-2026 REPORTE CALIFICACI'!HO21</f>
        <v>75</v>
      </c>
      <c r="CS123" s="664">
        <f>'3A 2025-2026 REPORTE CALIFICACI'!HP21</f>
        <v>0</v>
      </c>
      <c r="CT123" s="664"/>
      <c r="CU123" s="664"/>
      <c r="CV123" s="664"/>
      <c r="CW123" s="664"/>
      <c r="CX123" s="664"/>
      <c r="CY123" s="664"/>
      <c r="CZ123" s="664"/>
      <c r="DA123" s="664"/>
      <c r="DB123" s="664"/>
      <c r="DC123" s="664"/>
      <c r="DD123" s="664"/>
      <c r="DE123" s="664"/>
      <c r="DF123" s="664"/>
      <c r="DG123" s="664"/>
      <c r="DH123" s="664"/>
      <c r="DI123" s="664"/>
      <c r="DJ123" s="664"/>
      <c r="DK123" s="664"/>
      <c r="DL123" s="666"/>
      <c r="DM123" s="667"/>
      <c r="DN123" s="661"/>
      <c r="DO123" s="47"/>
      <c r="DP123" s="663" t="s">
        <v>1020</v>
      </c>
      <c r="DQ123" s="664">
        <f>'3A 2025-2026 REPORTE CALIFICACI'!HA22</f>
        <v>96</v>
      </c>
      <c r="DR123" s="664">
        <f>'3A 2025-2026 REPORTE CALIFICACI'!HB22</f>
        <v>92</v>
      </c>
      <c r="DS123" s="664">
        <f>'3A 2025-2026 REPORTE CALIFICACI'!HC22</f>
        <v>98</v>
      </c>
      <c r="DT123" s="664">
        <f>'3A 2025-2026 REPORTE CALIFICACI'!HD22</f>
        <v>0</v>
      </c>
      <c r="DU123" s="664">
        <f>'3A 2025-2026 REPORTE CALIFICACI'!HE22</f>
        <v>98</v>
      </c>
      <c r="DV123" s="664">
        <f>'3A 2025-2026 REPORTE CALIFICACI'!HF22</f>
        <v>90</v>
      </c>
      <c r="DW123" s="664">
        <f>'3A 2025-2026 REPORTE CALIFICACI'!HG22</f>
        <v>88</v>
      </c>
      <c r="DX123" s="664">
        <f>'3A 2025-2026 REPORTE CALIFICACI'!HH22</f>
        <v>0</v>
      </c>
      <c r="DY123" s="664">
        <f>'3A 2025-2026 REPORTE CALIFICACI'!HI22</f>
        <v>95</v>
      </c>
      <c r="DZ123" s="664">
        <f>'3A 2025-2026 REPORTE CALIFICACI'!HJ22</f>
        <v>80</v>
      </c>
      <c r="EA123" s="664">
        <f>'3A 2025-2026 REPORTE CALIFICACI'!HK22</f>
        <v>96</v>
      </c>
      <c r="EB123" s="664">
        <f>'3A 2025-2026 REPORTE CALIFICACI'!HL22</f>
        <v>0</v>
      </c>
      <c r="EC123" s="664">
        <f>'3A 2025-2026 REPORTE CALIFICACI'!HM22</f>
        <v>97</v>
      </c>
      <c r="ED123" s="664">
        <f>'3A 2025-2026 REPORTE CALIFICACI'!HN22</f>
        <v>88</v>
      </c>
      <c r="EE123" s="664">
        <f>'3A 2025-2026 REPORTE CALIFICACI'!HO22</f>
        <v>94</v>
      </c>
      <c r="EF123" s="664">
        <f>'3A 2025-2026 REPORTE CALIFICACI'!HP22</f>
        <v>0</v>
      </c>
      <c r="EG123" s="664"/>
      <c r="EH123" s="664"/>
      <c r="EI123" s="664"/>
      <c r="EJ123" s="664"/>
      <c r="EK123" s="664"/>
      <c r="EL123" s="664"/>
      <c r="EM123" s="664"/>
      <c r="EN123" s="664"/>
      <c r="EO123" s="664"/>
      <c r="EP123" s="664"/>
      <c r="EQ123" s="664"/>
      <c r="ER123" s="664"/>
      <c r="ES123" s="664"/>
      <c r="ET123" s="664"/>
      <c r="EU123" s="664"/>
      <c r="EV123" s="664"/>
      <c r="EW123" s="664"/>
      <c r="EX123" s="664"/>
      <c r="EY123" s="708"/>
    </row>
    <row r="124" ht="52.5" customHeight="1">
      <c r="A124" s="661"/>
      <c r="B124" s="47"/>
      <c r="C124" s="663" t="s">
        <v>1021</v>
      </c>
      <c r="D124" s="664">
        <f>'3A 2025-2026 REPORTE CALIFICACI'!II19</f>
        <v>70</v>
      </c>
      <c r="E124" s="664">
        <f>'3A 2025-2026 REPORTE CALIFICACI'!IJ19</f>
        <v>72</v>
      </c>
      <c r="F124" s="664">
        <f>'3A 2025-2026 REPORTE CALIFICACI'!IK19</f>
        <v>76</v>
      </c>
      <c r="G124" s="664">
        <f>'3A 2025-2026 REPORTE CALIFICACI'!IL19</f>
        <v>0</v>
      </c>
      <c r="H124" s="664">
        <f>'3A 2025-2026 REPORTE CALIFICACI'!IM19</f>
        <v>75</v>
      </c>
      <c r="I124" s="664">
        <f>'3A 2025-2026 REPORTE CALIFICACI'!IN19</f>
        <v>78</v>
      </c>
      <c r="J124" s="664">
        <f>'3A 2025-2026 REPORTE CALIFICACI'!IO19</f>
        <v>77</v>
      </c>
      <c r="K124" s="664">
        <f>'3A 2025-2026 REPORTE CALIFICACI'!IP19</f>
        <v>0</v>
      </c>
      <c r="L124" s="664">
        <f>'3A 2025-2026 REPORTE CALIFICACI'!IQ19</f>
        <v>82</v>
      </c>
      <c r="M124" s="664">
        <f>'3A 2025-2026 REPORTE CALIFICACI'!IR19</f>
        <v>80</v>
      </c>
      <c r="N124" s="664">
        <f>'3A 2025-2026 REPORTE CALIFICACI'!IS19</f>
        <v>82</v>
      </c>
      <c r="O124" s="664">
        <f>'3A 2025-2026 REPORTE CALIFICACI'!IT19</f>
        <v>0</v>
      </c>
      <c r="P124" s="664">
        <f>'3A 2025-2026 REPORTE CALIFICACI'!IU19</f>
        <v>76</v>
      </c>
      <c r="Q124" s="664">
        <f>'3A 2025-2026 REPORTE CALIFICACI'!IV19</f>
        <v>83</v>
      </c>
      <c r="R124" s="664">
        <f>'3A 2025-2026 REPORTE CALIFICACI'!IW19</f>
        <v>85</v>
      </c>
      <c r="S124" s="664">
        <f>'3A 2025-2026 REPORTE CALIFICACI'!IX19</f>
        <v>0</v>
      </c>
      <c r="T124" s="664"/>
      <c r="U124" s="664"/>
      <c r="V124" s="664"/>
      <c r="W124" s="664"/>
      <c r="X124" s="664"/>
      <c r="Y124" s="664"/>
      <c r="Z124" s="664"/>
      <c r="AA124" s="664"/>
      <c r="AB124" s="664"/>
      <c r="AC124" s="664"/>
      <c r="AD124" s="664"/>
      <c r="AE124" s="664"/>
      <c r="AF124" s="664"/>
      <c r="AG124" s="664"/>
      <c r="AH124" s="664"/>
      <c r="AI124" s="664"/>
      <c r="AJ124" s="664"/>
      <c r="AK124" s="664"/>
      <c r="AL124" s="666"/>
      <c r="AM124" s="667"/>
      <c r="AN124" s="661"/>
      <c r="AO124" s="47"/>
      <c r="AP124" s="663" t="s">
        <v>1021</v>
      </c>
      <c r="AQ124" s="664">
        <f>'3A 2025-2026 REPORTE CALIFICACI'!II20</f>
        <v>88</v>
      </c>
      <c r="AR124" s="664">
        <f>'3A 2025-2026 REPORTE CALIFICACI'!IJ20</f>
        <v>92</v>
      </c>
      <c r="AS124" s="664">
        <f>'3A 2025-2026 REPORTE CALIFICACI'!IK20</f>
        <v>95</v>
      </c>
      <c r="AT124" s="664">
        <f>'3A 2025-2026 REPORTE CALIFICACI'!IL20</f>
        <v>0</v>
      </c>
      <c r="AU124" s="664">
        <f>'3A 2025-2026 REPORTE CALIFICACI'!IM20</f>
        <v>87</v>
      </c>
      <c r="AV124" s="664">
        <f>'3A 2025-2026 REPORTE CALIFICACI'!IN20</f>
        <v>90</v>
      </c>
      <c r="AW124" s="664">
        <f>'3A 2025-2026 REPORTE CALIFICACI'!IO20</f>
        <v>93</v>
      </c>
      <c r="AX124" s="664">
        <f>'3A 2025-2026 REPORTE CALIFICACI'!IP20</f>
        <v>0</v>
      </c>
      <c r="AY124" s="664">
        <f>'3A 2025-2026 REPORTE CALIFICACI'!IQ20</f>
        <v>88</v>
      </c>
      <c r="AZ124" s="664">
        <f>'3A 2025-2026 REPORTE CALIFICACI'!IR20</f>
        <v>90</v>
      </c>
      <c r="BA124" s="664">
        <f>'3A 2025-2026 REPORTE CALIFICACI'!IS20</f>
        <v>94</v>
      </c>
      <c r="BB124" s="664">
        <f>'3A 2025-2026 REPORTE CALIFICACI'!IT20</f>
        <v>0</v>
      </c>
      <c r="BC124" s="664">
        <f>'3A 2025-2026 REPORTE CALIFICACI'!IU20</f>
        <v>84</v>
      </c>
      <c r="BD124" s="664">
        <f>'3A 2025-2026 REPORTE CALIFICACI'!IV20</f>
        <v>91</v>
      </c>
      <c r="BE124" s="664">
        <f>'3A 2025-2026 REPORTE CALIFICACI'!IW20</f>
        <v>96</v>
      </c>
      <c r="BF124" s="664">
        <f>'3A 2025-2026 REPORTE CALIFICACI'!IX20</f>
        <v>0</v>
      </c>
      <c r="BG124" s="664"/>
      <c r="BH124" s="664"/>
      <c r="BI124" s="664"/>
      <c r="BJ124" s="664"/>
      <c r="BK124" s="664"/>
      <c r="BL124" s="664"/>
      <c r="BM124" s="664"/>
      <c r="BN124" s="664"/>
      <c r="BO124" s="664"/>
      <c r="BP124" s="664"/>
      <c r="BQ124" s="664"/>
      <c r="BR124" s="664"/>
      <c r="BS124" s="664"/>
      <c r="BT124" s="664"/>
      <c r="BU124" s="664"/>
      <c r="BV124" s="664"/>
      <c r="BW124" s="664"/>
      <c r="BX124" s="664"/>
      <c r="BY124" s="666"/>
      <c r="BZ124" s="667"/>
      <c r="CA124" s="661"/>
      <c r="CB124" s="47"/>
      <c r="CC124" s="663" t="s">
        <v>1021</v>
      </c>
      <c r="CD124" s="664">
        <f>'3A 2025-2026 REPORTE CALIFICACI'!II21</f>
        <v>74</v>
      </c>
      <c r="CE124" s="664">
        <f>'3A 2025-2026 REPORTE CALIFICACI'!IJ21</f>
        <v>75</v>
      </c>
      <c r="CF124" s="664">
        <f>'3A 2025-2026 REPORTE CALIFICACI'!IK21</f>
        <v>60</v>
      </c>
      <c r="CG124" s="664">
        <f>'3A 2025-2026 REPORTE CALIFICACI'!IL21</f>
        <v>0</v>
      </c>
      <c r="CH124" s="664">
        <f>'3A 2025-2026 REPORTE CALIFICACI'!IM21</f>
        <v>78</v>
      </c>
      <c r="CI124" s="664">
        <f>'3A 2025-2026 REPORTE CALIFICACI'!IN21</f>
        <v>80</v>
      </c>
      <c r="CJ124" s="664">
        <f>'3A 2025-2026 REPORTE CALIFICACI'!IO21</f>
        <v>60</v>
      </c>
      <c r="CK124" s="664">
        <f>'3A 2025-2026 REPORTE CALIFICACI'!IP21</f>
        <v>0</v>
      </c>
      <c r="CL124" s="664">
        <f>'3A 2025-2026 REPORTE CALIFICACI'!IQ21</f>
        <v>75</v>
      </c>
      <c r="CM124" s="664">
        <f>'3A 2025-2026 REPORTE CALIFICACI'!IR21</f>
        <v>82</v>
      </c>
      <c r="CN124" s="664">
        <f>'3A 2025-2026 REPORTE CALIFICACI'!IS21</f>
        <v>80</v>
      </c>
      <c r="CO124" s="664">
        <f>'3A 2025-2026 REPORTE CALIFICACI'!IT21</f>
        <v>0</v>
      </c>
      <c r="CP124" s="664">
        <f>'3A 2025-2026 REPORTE CALIFICACI'!IU21</f>
        <v>76</v>
      </c>
      <c r="CQ124" s="664">
        <f>'3A 2025-2026 REPORTE CALIFICACI'!IV21</f>
        <v>83</v>
      </c>
      <c r="CR124" s="664">
        <f>'3A 2025-2026 REPORTE CALIFICACI'!IW21</f>
        <v>78</v>
      </c>
      <c r="CS124" s="664">
        <f>'3A 2025-2026 REPORTE CALIFICACI'!IX21</f>
        <v>0</v>
      </c>
      <c r="CT124" s="664"/>
      <c r="CU124" s="664"/>
      <c r="CV124" s="664"/>
      <c r="CW124" s="664"/>
      <c r="CX124" s="664"/>
      <c r="CY124" s="664"/>
      <c r="CZ124" s="664"/>
      <c r="DA124" s="664"/>
      <c r="DB124" s="664"/>
      <c r="DC124" s="664"/>
      <c r="DD124" s="664"/>
      <c r="DE124" s="664"/>
      <c r="DF124" s="664"/>
      <c r="DG124" s="664"/>
      <c r="DH124" s="664"/>
      <c r="DI124" s="664"/>
      <c r="DJ124" s="664"/>
      <c r="DK124" s="664"/>
      <c r="DL124" s="666"/>
      <c r="DM124" s="667"/>
      <c r="DN124" s="661"/>
      <c r="DO124" s="47"/>
      <c r="DP124" s="663" t="s">
        <v>1021</v>
      </c>
      <c r="DQ124" s="664">
        <f>'3A 2025-2026 REPORTE CALIFICACI'!II22</f>
        <v>87</v>
      </c>
      <c r="DR124" s="664">
        <f>'3A 2025-2026 REPORTE CALIFICACI'!IJ22</f>
        <v>90</v>
      </c>
      <c r="DS124" s="664">
        <f>'3A 2025-2026 REPORTE CALIFICACI'!IK22</f>
        <v>93</v>
      </c>
      <c r="DT124" s="664">
        <f>'3A 2025-2026 REPORTE CALIFICACI'!IL22</f>
        <v>0</v>
      </c>
      <c r="DU124" s="664">
        <f>'3A 2025-2026 REPORTE CALIFICACI'!IM22</f>
        <v>90</v>
      </c>
      <c r="DV124" s="664">
        <f>'3A 2025-2026 REPORTE CALIFICACI'!IN22</f>
        <v>88</v>
      </c>
      <c r="DW124" s="664">
        <f>'3A 2025-2026 REPORTE CALIFICACI'!IO22</f>
        <v>94</v>
      </c>
      <c r="DX124" s="664">
        <f>'3A 2025-2026 REPORTE CALIFICACI'!IP22</f>
        <v>0</v>
      </c>
      <c r="DY124" s="664">
        <f>'3A 2025-2026 REPORTE CALIFICACI'!IQ22</f>
        <v>82</v>
      </c>
      <c r="DZ124" s="664">
        <f>'3A 2025-2026 REPORTE CALIFICACI'!IR22</f>
        <v>83</v>
      </c>
      <c r="EA124" s="664">
        <f>'3A 2025-2026 REPORTE CALIFICACI'!IS22</f>
        <v>84</v>
      </c>
      <c r="EB124" s="664">
        <f>'3A 2025-2026 REPORTE CALIFICACI'!IT22</f>
        <v>0</v>
      </c>
      <c r="EC124" s="664">
        <f>'3A 2025-2026 REPORTE CALIFICACI'!IU22</f>
        <v>80</v>
      </c>
      <c r="ED124" s="664">
        <f>'3A 2025-2026 REPORTE CALIFICACI'!IV22</f>
        <v>86</v>
      </c>
      <c r="EE124" s="664">
        <f>'3A 2025-2026 REPORTE CALIFICACI'!IW22</f>
        <v>87</v>
      </c>
      <c r="EF124" s="664">
        <f>'3A 2025-2026 REPORTE CALIFICACI'!IX22</f>
        <v>0</v>
      </c>
      <c r="EG124" s="664"/>
      <c r="EH124" s="664"/>
      <c r="EI124" s="664"/>
      <c r="EJ124" s="664"/>
      <c r="EK124" s="664"/>
      <c r="EL124" s="664"/>
      <c r="EM124" s="664"/>
      <c r="EN124" s="664"/>
      <c r="EO124" s="664"/>
      <c r="EP124" s="664"/>
      <c r="EQ124" s="664"/>
      <c r="ER124" s="664"/>
      <c r="ES124" s="664"/>
      <c r="ET124" s="664"/>
      <c r="EU124" s="664"/>
      <c r="EV124" s="664"/>
      <c r="EW124" s="664"/>
      <c r="EX124" s="664"/>
      <c r="EY124" s="708"/>
    </row>
    <row r="125" ht="75.0" customHeight="1">
      <c r="A125" s="661"/>
      <c r="B125" s="43"/>
      <c r="C125" s="663" t="s">
        <v>1022</v>
      </c>
      <c r="D125" s="664">
        <f>'3A 2025-2026 REPORTE CALIFICACI'!JQ19</f>
        <v>71</v>
      </c>
      <c r="E125" s="665">
        <f>'3A 2025-2026 REPORTE CALIFICACI'!JR19</f>
        <v>65</v>
      </c>
      <c r="F125" s="665">
        <f>'3A 2025-2026 REPORTE CALIFICACI'!JS19</f>
        <v>48</v>
      </c>
      <c r="G125" s="664">
        <f>'3A 2025-2026 REPORTE CALIFICACI'!JT19</f>
        <v>0</v>
      </c>
      <c r="H125" s="664">
        <f>'3A 2025-2026 REPORTE CALIFICACI'!JU19</f>
        <v>78</v>
      </c>
      <c r="I125" s="665">
        <f>'3A 2025-2026 REPORTE CALIFICACI'!JV19</f>
        <v>71</v>
      </c>
      <c r="J125" s="665">
        <f>'3A 2025-2026 REPORTE CALIFICACI'!JW19</f>
        <v>61</v>
      </c>
      <c r="K125" s="664">
        <f>'3A 2025-2026 REPORTE CALIFICACI'!JX19</f>
        <v>0</v>
      </c>
      <c r="L125" s="664">
        <f>'3A 2025-2026 REPORTE CALIFICACI'!JY19</f>
        <v>73</v>
      </c>
      <c r="M125" s="665">
        <f>'3A 2025-2026 REPORTE CALIFICACI'!JZ19</f>
        <v>68</v>
      </c>
      <c r="N125" s="665">
        <f>'3A 2025-2026 REPORTE CALIFICACI'!KA19</f>
        <v>47</v>
      </c>
      <c r="O125" s="664">
        <f>'3A 2025-2026 REPORTE CALIFICACI'!KB19</f>
        <v>0</v>
      </c>
      <c r="P125" s="665">
        <f>'3A 2025-2026 REPORTE CALIFICACI'!KC19</f>
        <v>77</v>
      </c>
      <c r="Q125" s="665">
        <f>'3A 2025-2026 REPORTE CALIFICACI'!KD19</f>
        <v>63</v>
      </c>
      <c r="R125" s="665">
        <f>'3A 2025-2026 REPORTE CALIFICACI'!KE19</f>
        <v>54</v>
      </c>
      <c r="S125" s="664">
        <f>'3A 2025-2026 REPORTE CALIFICACI'!KF19</f>
        <v>0</v>
      </c>
      <c r="T125" s="664"/>
      <c r="U125" s="664"/>
      <c r="V125" s="664"/>
      <c r="W125" s="664"/>
      <c r="X125" s="664"/>
      <c r="Y125" s="664"/>
      <c r="Z125" s="664"/>
      <c r="AA125" s="664"/>
      <c r="AB125" s="664"/>
      <c r="AC125" s="664"/>
      <c r="AD125" s="664"/>
      <c r="AE125" s="664"/>
      <c r="AF125" s="664"/>
      <c r="AG125" s="664"/>
      <c r="AH125" s="664"/>
      <c r="AI125" s="664"/>
      <c r="AJ125" s="664"/>
      <c r="AK125" s="664"/>
      <c r="AL125" s="666"/>
      <c r="AM125" s="667"/>
      <c r="AN125" s="661"/>
      <c r="AO125" s="43"/>
      <c r="AP125" s="663" t="s">
        <v>1022</v>
      </c>
      <c r="AQ125" s="664">
        <f>'3A 2025-2026 REPORTE CALIFICACI'!JQ20</f>
        <v>95</v>
      </c>
      <c r="AR125" s="665">
        <f>'3A 2025-2026 REPORTE CALIFICACI'!JR20</f>
        <v>100</v>
      </c>
      <c r="AS125" s="665">
        <f>'3A 2025-2026 REPORTE CALIFICACI'!JS20</f>
        <v>98</v>
      </c>
      <c r="AT125" s="664">
        <f>'3A 2025-2026 REPORTE CALIFICACI'!JT20</f>
        <v>0</v>
      </c>
      <c r="AU125" s="664">
        <f>'3A 2025-2026 REPORTE CALIFICACI'!JU20</f>
        <v>97</v>
      </c>
      <c r="AV125" s="665">
        <f>'3A 2025-2026 REPORTE CALIFICACI'!JV20</f>
        <v>97</v>
      </c>
      <c r="AW125" s="665">
        <f>'3A 2025-2026 REPORTE CALIFICACI'!JW20</f>
        <v>96</v>
      </c>
      <c r="AX125" s="664">
        <f>'3A 2025-2026 REPORTE CALIFICACI'!JX20</f>
        <v>0</v>
      </c>
      <c r="AY125" s="664">
        <f>'3A 2025-2026 REPORTE CALIFICACI'!JY20</f>
        <v>94</v>
      </c>
      <c r="AZ125" s="665">
        <f>'3A 2025-2026 REPORTE CALIFICACI'!JZ20</f>
        <v>96</v>
      </c>
      <c r="BA125" s="665">
        <f>'3A 2025-2026 REPORTE CALIFICACI'!KA20</f>
        <v>98</v>
      </c>
      <c r="BB125" s="664">
        <f>'3A 2025-2026 REPORTE CALIFICACI'!KB20</f>
        <v>0</v>
      </c>
      <c r="BC125" s="665">
        <f>'3A 2025-2026 REPORTE CALIFICACI'!KC20</f>
        <v>98</v>
      </c>
      <c r="BD125" s="665">
        <f>'3A 2025-2026 REPORTE CALIFICACI'!KD20</f>
        <v>91</v>
      </c>
      <c r="BE125" s="665">
        <f>'3A 2025-2026 REPORTE CALIFICACI'!KE20</f>
        <v>94</v>
      </c>
      <c r="BF125" s="664">
        <f>'3A 2025-2026 REPORTE CALIFICACI'!KF20</f>
        <v>0</v>
      </c>
      <c r="BG125" s="664"/>
      <c r="BH125" s="664"/>
      <c r="BI125" s="664"/>
      <c r="BJ125" s="664"/>
      <c r="BK125" s="664"/>
      <c r="BL125" s="664"/>
      <c r="BM125" s="664"/>
      <c r="BN125" s="664"/>
      <c r="BO125" s="664"/>
      <c r="BP125" s="664"/>
      <c r="BQ125" s="664"/>
      <c r="BR125" s="664"/>
      <c r="BS125" s="664"/>
      <c r="BT125" s="664"/>
      <c r="BU125" s="664"/>
      <c r="BV125" s="664"/>
      <c r="BW125" s="664"/>
      <c r="BX125" s="664"/>
      <c r="BY125" s="666"/>
      <c r="BZ125" s="667"/>
      <c r="CA125" s="661"/>
      <c r="CB125" s="43"/>
      <c r="CC125" s="663" t="s">
        <v>1022</v>
      </c>
      <c r="CD125" s="664">
        <f>'3A 2025-2026 REPORTE CALIFICACI'!JQ21</f>
        <v>81</v>
      </c>
      <c r="CE125" s="665">
        <f>'3A 2025-2026 REPORTE CALIFICACI'!JR21</f>
        <v>59</v>
      </c>
      <c r="CF125" s="665">
        <f>'3A 2025-2026 REPORTE CALIFICACI'!JS21</f>
        <v>51</v>
      </c>
      <c r="CG125" s="664">
        <f>'3A 2025-2026 REPORTE CALIFICACI'!JT21</f>
        <v>0</v>
      </c>
      <c r="CH125" s="664">
        <f>'3A 2025-2026 REPORTE CALIFICACI'!JU21</f>
        <v>84</v>
      </c>
      <c r="CI125" s="665">
        <f>'3A 2025-2026 REPORTE CALIFICACI'!JV21</f>
        <v>62</v>
      </c>
      <c r="CJ125" s="665">
        <f>'3A 2025-2026 REPORTE CALIFICACI'!JW21</f>
        <v>48</v>
      </c>
      <c r="CK125" s="664">
        <f>'3A 2025-2026 REPORTE CALIFICACI'!JX21</f>
        <v>0</v>
      </c>
      <c r="CL125" s="664">
        <f>'3A 2025-2026 REPORTE CALIFICACI'!JY21</f>
        <v>80</v>
      </c>
      <c r="CM125" s="665">
        <f>'3A 2025-2026 REPORTE CALIFICACI'!JZ21</f>
        <v>66</v>
      </c>
      <c r="CN125" s="665">
        <f>'3A 2025-2026 REPORTE CALIFICACI'!KA21</f>
        <v>53</v>
      </c>
      <c r="CO125" s="664">
        <f>'3A 2025-2026 REPORTE CALIFICACI'!KB21</f>
        <v>0</v>
      </c>
      <c r="CP125" s="665">
        <f>'3A 2025-2026 REPORTE CALIFICACI'!KC21</f>
        <v>72</v>
      </c>
      <c r="CQ125" s="665">
        <f>'3A 2025-2026 REPORTE CALIFICACI'!KD21</f>
        <v>68</v>
      </c>
      <c r="CR125" s="665">
        <f>'3A 2025-2026 REPORTE CALIFICACI'!KE21</f>
        <v>58</v>
      </c>
      <c r="CS125" s="664">
        <f>'3A 2025-2026 REPORTE CALIFICACI'!KF21</f>
        <v>0</v>
      </c>
      <c r="CT125" s="664"/>
      <c r="CU125" s="664"/>
      <c r="CV125" s="664"/>
      <c r="CW125" s="664"/>
      <c r="CX125" s="664"/>
      <c r="CY125" s="664"/>
      <c r="CZ125" s="664"/>
      <c r="DA125" s="664"/>
      <c r="DB125" s="664"/>
      <c r="DC125" s="664"/>
      <c r="DD125" s="664"/>
      <c r="DE125" s="664"/>
      <c r="DF125" s="664"/>
      <c r="DG125" s="664"/>
      <c r="DH125" s="664"/>
      <c r="DI125" s="664"/>
      <c r="DJ125" s="664"/>
      <c r="DK125" s="664"/>
      <c r="DL125" s="666"/>
      <c r="DM125" s="667"/>
      <c r="DN125" s="661"/>
      <c r="DO125" s="43"/>
      <c r="DP125" s="663" t="s">
        <v>1022</v>
      </c>
      <c r="DQ125" s="664">
        <f>'3A 2025-2026 REPORTE CALIFICACI'!JQ22</f>
        <v>90</v>
      </c>
      <c r="DR125" s="665">
        <f>'3A 2025-2026 REPORTE CALIFICACI'!JR22</f>
        <v>90</v>
      </c>
      <c r="DS125" s="665">
        <f>'3A 2025-2026 REPORTE CALIFICACI'!JS22</f>
        <v>90</v>
      </c>
      <c r="DT125" s="664">
        <f>'3A 2025-2026 REPORTE CALIFICACI'!JT22</f>
        <v>0</v>
      </c>
      <c r="DU125" s="664">
        <f>'3A 2025-2026 REPORTE CALIFICACI'!JU22</f>
        <v>93</v>
      </c>
      <c r="DV125" s="665">
        <f>'3A 2025-2026 REPORTE CALIFICACI'!JV22</f>
        <v>91</v>
      </c>
      <c r="DW125" s="665">
        <f>'3A 2025-2026 REPORTE CALIFICACI'!JW22</f>
        <v>90</v>
      </c>
      <c r="DX125" s="664">
        <f>'3A 2025-2026 REPORTE CALIFICACI'!JX22</f>
        <v>0</v>
      </c>
      <c r="DY125" s="664">
        <f>'3A 2025-2026 REPORTE CALIFICACI'!JY22</f>
        <v>91</v>
      </c>
      <c r="DZ125" s="665">
        <f>'3A 2025-2026 REPORTE CALIFICACI'!JZ22</f>
        <v>97</v>
      </c>
      <c r="EA125" s="665">
        <f>'3A 2025-2026 REPORTE CALIFICACI'!KA22</f>
        <v>88</v>
      </c>
      <c r="EB125" s="664">
        <f>'3A 2025-2026 REPORTE CALIFICACI'!KB22</f>
        <v>0</v>
      </c>
      <c r="EC125" s="665">
        <f>'3A 2025-2026 REPORTE CALIFICACI'!KC22</f>
        <v>91</v>
      </c>
      <c r="ED125" s="665">
        <f>'3A 2025-2026 REPORTE CALIFICACI'!KD22</f>
        <v>94</v>
      </c>
      <c r="EE125" s="665">
        <f>'3A 2025-2026 REPORTE CALIFICACI'!KE22</f>
        <v>91</v>
      </c>
      <c r="EF125" s="664">
        <f>'3A 2025-2026 REPORTE CALIFICACI'!KF22</f>
        <v>0</v>
      </c>
      <c r="EG125" s="664"/>
      <c r="EH125" s="664"/>
      <c r="EI125" s="664"/>
      <c r="EJ125" s="664"/>
      <c r="EK125" s="664"/>
      <c r="EL125" s="664"/>
      <c r="EM125" s="664"/>
      <c r="EN125" s="664"/>
      <c r="EO125" s="664"/>
      <c r="EP125" s="664"/>
      <c r="EQ125" s="664"/>
      <c r="ER125" s="664"/>
      <c r="ES125" s="664"/>
      <c r="ET125" s="664"/>
      <c r="EU125" s="664"/>
      <c r="EV125" s="664"/>
      <c r="EW125" s="664"/>
      <c r="EX125" s="664"/>
      <c r="EY125" s="708"/>
    </row>
    <row r="126">
      <c r="A126" s="628"/>
      <c r="B126" s="643"/>
      <c r="C126" s="643"/>
      <c r="D126" s="643"/>
      <c r="E126" s="643"/>
      <c r="F126" s="643"/>
      <c r="G126" s="643"/>
      <c r="H126" s="643"/>
      <c r="I126" s="643"/>
      <c r="J126" s="643"/>
      <c r="K126" s="643"/>
      <c r="L126" s="643"/>
      <c r="M126" s="643"/>
      <c r="N126" s="643"/>
      <c r="O126" s="643"/>
      <c r="P126" s="643"/>
      <c r="Q126" s="643"/>
      <c r="R126" s="643"/>
      <c r="S126" s="643"/>
      <c r="T126" s="643"/>
      <c r="U126" s="643"/>
      <c r="V126" s="643"/>
      <c r="W126" s="643"/>
      <c r="X126" s="668"/>
      <c r="Y126" s="668"/>
      <c r="Z126" s="643"/>
      <c r="AA126" s="643"/>
      <c r="AB126" s="643"/>
      <c r="AC126" s="643"/>
      <c r="AD126" s="643"/>
      <c r="AE126" s="643"/>
      <c r="AF126" s="643"/>
      <c r="AG126" s="643"/>
      <c r="AH126" s="643"/>
      <c r="AI126" s="643"/>
      <c r="AJ126" s="643"/>
      <c r="AK126" s="643"/>
      <c r="AL126" s="644"/>
      <c r="AM126" s="643"/>
      <c r="AN126" s="628"/>
      <c r="AO126" s="643"/>
      <c r="AP126" s="643"/>
      <c r="AQ126" s="643"/>
      <c r="AR126" s="643"/>
      <c r="AS126" s="643"/>
      <c r="AT126" s="643"/>
      <c r="AU126" s="643"/>
      <c r="AV126" s="643"/>
      <c r="AW126" s="643"/>
      <c r="AX126" s="643"/>
      <c r="AY126" s="643"/>
      <c r="AZ126" s="643"/>
      <c r="BA126" s="643"/>
      <c r="BB126" s="643"/>
      <c r="BC126" s="643"/>
      <c r="BD126" s="643"/>
      <c r="BE126" s="643"/>
      <c r="BF126" s="643"/>
      <c r="BG126" s="643"/>
      <c r="BH126" s="643"/>
      <c r="BI126" s="643"/>
      <c r="BJ126" s="643"/>
      <c r="BK126" s="668"/>
      <c r="BL126" s="668"/>
      <c r="BM126" s="643"/>
      <c r="BN126" s="643"/>
      <c r="BO126" s="643"/>
      <c r="BP126" s="643"/>
      <c r="BQ126" s="643"/>
      <c r="BR126" s="643"/>
      <c r="BS126" s="643"/>
      <c r="BT126" s="643"/>
      <c r="BU126" s="643"/>
      <c r="BV126" s="643"/>
      <c r="BW126" s="643"/>
      <c r="BX126" s="643"/>
      <c r="BY126" s="644"/>
      <c r="BZ126" s="643"/>
      <c r="CA126" s="628"/>
      <c r="CB126" s="643"/>
      <c r="CC126" s="643"/>
      <c r="CD126" s="643"/>
      <c r="CE126" s="643"/>
      <c r="CF126" s="643"/>
      <c r="CG126" s="643"/>
      <c r="CH126" s="643"/>
      <c r="CI126" s="643"/>
      <c r="CJ126" s="643"/>
      <c r="CK126" s="643"/>
      <c r="CL126" s="643"/>
      <c r="CM126" s="643"/>
      <c r="CN126" s="643"/>
      <c r="CO126" s="643"/>
      <c r="CP126" s="643"/>
      <c r="CQ126" s="643"/>
      <c r="CR126" s="643"/>
      <c r="CS126" s="643"/>
      <c r="CT126" s="643"/>
      <c r="CU126" s="643"/>
      <c r="CV126" s="643"/>
      <c r="CW126" s="643"/>
      <c r="CX126" s="668"/>
      <c r="CY126" s="668"/>
      <c r="CZ126" s="643"/>
      <c r="DA126" s="643"/>
      <c r="DB126" s="643"/>
      <c r="DC126" s="643"/>
      <c r="DD126" s="643"/>
      <c r="DE126" s="643"/>
      <c r="DF126" s="643"/>
      <c r="DG126" s="643"/>
      <c r="DH126" s="643"/>
      <c r="DI126" s="643"/>
      <c r="DJ126" s="643"/>
      <c r="DK126" s="643"/>
      <c r="DL126" s="644"/>
      <c r="DM126" s="643"/>
      <c r="DN126" s="628"/>
      <c r="DO126" s="643"/>
      <c r="DP126" s="643"/>
      <c r="DQ126" s="643"/>
      <c r="DR126" s="643"/>
      <c r="DS126" s="643"/>
      <c r="DT126" s="643"/>
      <c r="DU126" s="643"/>
      <c r="DV126" s="643"/>
      <c r="DW126" s="643"/>
      <c r="DX126" s="643"/>
      <c r="DY126" s="643"/>
      <c r="DZ126" s="643"/>
      <c r="EA126" s="643"/>
      <c r="EB126" s="643"/>
      <c r="EC126" s="643"/>
      <c r="ED126" s="643"/>
      <c r="EE126" s="643"/>
      <c r="EF126" s="643"/>
      <c r="EG126" s="643"/>
      <c r="EH126" s="643"/>
      <c r="EI126" s="643"/>
      <c r="EJ126" s="643"/>
      <c r="EK126" s="668"/>
      <c r="EL126" s="668"/>
      <c r="EM126" s="643"/>
      <c r="EN126" s="643"/>
      <c r="EO126" s="643"/>
      <c r="EP126" s="643"/>
      <c r="EQ126" s="643"/>
      <c r="ER126" s="643"/>
      <c r="ES126" s="643"/>
      <c r="ET126" s="643"/>
      <c r="EU126" s="643"/>
      <c r="EV126" s="643"/>
      <c r="EW126" s="643"/>
      <c r="EX126" s="643"/>
      <c r="EY126" s="644"/>
    </row>
    <row r="127">
      <c r="A127" s="628"/>
      <c r="B127" s="643"/>
      <c r="C127" s="643"/>
      <c r="D127" s="643"/>
      <c r="E127" s="643"/>
      <c r="F127" s="643"/>
      <c r="G127" s="643"/>
      <c r="H127" s="643"/>
      <c r="I127" s="643"/>
      <c r="J127" s="643"/>
      <c r="K127" s="643"/>
      <c r="L127" s="643"/>
      <c r="M127" s="643"/>
      <c r="N127" s="643"/>
      <c r="O127" s="643"/>
      <c r="P127" s="643"/>
      <c r="Q127" s="643"/>
      <c r="R127" s="643"/>
      <c r="S127" s="643"/>
      <c r="T127" s="643"/>
      <c r="U127" s="643"/>
      <c r="V127" s="643"/>
      <c r="W127" s="643"/>
      <c r="X127" s="643"/>
      <c r="Y127" s="643"/>
      <c r="Z127" s="643"/>
      <c r="AA127" s="643"/>
      <c r="AB127" s="643"/>
      <c r="AC127" s="643"/>
      <c r="AD127" s="643"/>
      <c r="AE127" s="643"/>
      <c r="AF127" s="643"/>
      <c r="AG127" s="643"/>
      <c r="AH127" s="643"/>
      <c r="AI127" s="643"/>
      <c r="AJ127" s="643"/>
      <c r="AK127" s="643"/>
      <c r="AL127" s="644"/>
      <c r="AM127" s="643"/>
      <c r="AN127" s="628"/>
      <c r="AO127" s="643"/>
      <c r="AP127" s="643"/>
      <c r="AQ127" s="643"/>
      <c r="AR127" s="643"/>
      <c r="AS127" s="643"/>
      <c r="AT127" s="643"/>
      <c r="AU127" s="643"/>
      <c r="AV127" s="643"/>
      <c r="AW127" s="643"/>
      <c r="AX127" s="643"/>
      <c r="AY127" s="643"/>
      <c r="AZ127" s="643"/>
      <c r="BA127" s="643"/>
      <c r="BB127" s="643"/>
      <c r="BC127" s="643"/>
      <c r="BD127" s="643"/>
      <c r="BE127" s="643"/>
      <c r="BF127" s="643"/>
      <c r="BG127" s="643"/>
      <c r="BH127" s="643"/>
      <c r="BI127" s="643"/>
      <c r="BJ127" s="643"/>
      <c r="BK127" s="643"/>
      <c r="BL127" s="643"/>
      <c r="BM127" s="643"/>
      <c r="BN127" s="643"/>
      <c r="BO127" s="643"/>
      <c r="BP127" s="643"/>
      <c r="BQ127" s="643"/>
      <c r="BR127" s="643"/>
      <c r="BS127" s="643"/>
      <c r="BT127" s="643"/>
      <c r="BU127" s="643"/>
      <c r="BV127" s="643"/>
      <c r="BW127" s="643"/>
      <c r="BX127" s="643"/>
      <c r="BY127" s="644"/>
      <c r="BZ127" s="643"/>
      <c r="CA127" s="628"/>
      <c r="CB127" s="643"/>
      <c r="CC127" s="643"/>
      <c r="CD127" s="643"/>
      <c r="CE127" s="643"/>
      <c r="CF127" s="643"/>
      <c r="CG127" s="643"/>
      <c r="CH127" s="643"/>
      <c r="CI127" s="643"/>
      <c r="CJ127" s="643"/>
      <c r="CK127" s="643"/>
      <c r="CL127" s="643"/>
      <c r="CM127" s="643"/>
      <c r="CN127" s="643"/>
      <c r="CO127" s="643"/>
      <c r="CP127" s="643"/>
      <c r="CQ127" s="643"/>
      <c r="CR127" s="643"/>
      <c r="CS127" s="643"/>
      <c r="CT127" s="643"/>
      <c r="CU127" s="643"/>
      <c r="CV127" s="643"/>
      <c r="CW127" s="643"/>
      <c r="CX127" s="643"/>
      <c r="CY127" s="643"/>
      <c r="CZ127" s="643"/>
      <c r="DA127" s="643"/>
      <c r="DB127" s="643"/>
      <c r="DC127" s="643"/>
      <c r="DD127" s="643"/>
      <c r="DE127" s="643"/>
      <c r="DF127" s="643"/>
      <c r="DG127" s="643"/>
      <c r="DH127" s="643"/>
      <c r="DI127" s="643"/>
      <c r="DJ127" s="643"/>
      <c r="DK127" s="643"/>
      <c r="DL127" s="644"/>
      <c r="DM127" s="643"/>
      <c r="DN127" s="628"/>
      <c r="DO127" s="643"/>
      <c r="DP127" s="643"/>
      <c r="DQ127" s="643"/>
      <c r="DR127" s="643"/>
      <c r="DS127" s="643"/>
      <c r="DT127" s="643"/>
      <c r="DU127" s="643"/>
      <c r="DV127" s="643"/>
      <c r="DW127" s="643"/>
      <c r="DX127" s="643"/>
      <c r="DY127" s="643"/>
      <c r="DZ127" s="643"/>
      <c r="EA127" s="643"/>
      <c r="EB127" s="643"/>
      <c r="EC127" s="643"/>
      <c r="ED127" s="643"/>
      <c r="EE127" s="643"/>
      <c r="EF127" s="643"/>
      <c r="EG127" s="643"/>
      <c r="EH127" s="643"/>
      <c r="EI127" s="643"/>
      <c r="EJ127" s="643"/>
      <c r="EK127" s="643"/>
      <c r="EL127" s="643"/>
      <c r="EM127" s="643"/>
      <c r="EN127" s="643"/>
      <c r="EO127" s="643"/>
      <c r="EP127" s="643"/>
      <c r="EQ127" s="643"/>
      <c r="ER127" s="643"/>
      <c r="ES127" s="643"/>
      <c r="ET127" s="643"/>
      <c r="EU127" s="643"/>
      <c r="EV127" s="643"/>
      <c r="EW127" s="643"/>
      <c r="EX127" s="643"/>
      <c r="EY127" s="644"/>
    </row>
    <row r="128">
      <c r="A128" s="628"/>
      <c r="B128" s="643"/>
      <c r="C128" s="643"/>
      <c r="D128" s="643"/>
      <c r="E128" s="643"/>
      <c r="F128" s="643"/>
      <c r="G128" s="643"/>
      <c r="H128" s="643"/>
      <c r="I128" s="643"/>
      <c r="J128" s="643"/>
      <c r="K128" s="643"/>
      <c r="L128" s="643"/>
      <c r="M128" s="643"/>
      <c r="N128" s="643"/>
      <c r="O128" s="643"/>
      <c r="P128" s="643"/>
      <c r="Q128" s="643"/>
      <c r="R128" s="643"/>
      <c r="S128" s="643"/>
      <c r="T128" s="643"/>
      <c r="U128" s="643"/>
      <c r="V128" s="643"/>
      <c r="W128" s="643"/>
      <c r="X128" s="643"/>
      <c r="Y128" s="643"/>
      <c r="Z128" s="643"/>
      <c r="AA128" s="643"/>
      <c r="AB128" s="643"/>
      <c r="AC128" s="643"/>
      <c r="AD128" s="643"/>
      <c r="AE128" s="643"/>
      <c r="AF128" s="643"/>
      <c r="AG128" s="643"/>
      <c r="AH128" s="643"/>
      <c r="AI128" s="643"/>
      <c r="AJ128" s="643"/>
      <c r="AK128" s="643"/>
      <c r="AL128" s="644"/>
      <c r="AM128" s="643"/>
      <c r="AN128" s="628"/>
      <c r="AO128" s="643"/>
      <c r="AP128" s="643"/>
      <c r="AQ128" s="643"/>
      <c r="AR128" s="643"/>
      <c r="AS128" s="643"/>
      <c r="AT128" s="643"/>
      <c r="AU128" s="643"/>
      <c r="AV128" s="643"/>
      <c r="AW128" s="643"/>
      <c r="AX128" s="643"/>
      <c r="AY128" s="643"/>
      <c r="AZ128" s="643"/>
      <c r="BA128" s="643"/>
      <c r="BB128" s="643"/>
      <c r="BC128" s="643"/>
      <c r="BD128" s="643"/>
      <c r="BE128" s="643"/>
      <c r="BF128" s="643"/>
      <c r="BG128" s="643"/>
      <c r="BH128" s="643"/>
      <c r="BI128" s="643"/>
      <c r="BJ128" s="643"/>
      <c r="BK128" s="643"/>
      <c r="BL128" s="643"/>
      <c r="BM128" s="643"/>
      <c r="BN128" s="643"/>
      <c r="BO128" s="643"/>
      <c r="BP128" s="643"/>
      <c r="BQ128" s="643"/>
      <c r="BR128" s="643"/>
      <c r="BS128" s="643"/>
      <c r="BT128" s="643"/>
      <c r="BU128" s="643"/>
      <c r="BV128" s="643"/>
      <c r="BW128" s="643"/>
      <c r="BX128" s="643"/>
      <c r="BY128" s="644"/>
      <c r="BZ128" s="643"/>
      <c r="CA128" s="628"/>
      <c r="CB128" s="643"/>
      <c r="CC128" s="643"/>
      <c r="CD128" s="643"/>
      <c r="CE128" s="643"/>
      <c r="CF128" s="643"/>
      <c r="CG128" s="643"/>
      <c r="CH128" s="643"/>
      <c r="CI128" s="643"/>
      <c r="CJ128" s="643"/>
      <c r="CK128" s="643"/>
      <c r="CL128" s="643"/>
      <c r="CM128" s="643"/>
      <c r="CN128" s="643"/>
      <c r="CO128" s="643"/>
      <c r="CP128" s="643"/>
      <c r="CQ128" s="643"/>
      <c r="CR128" s="643"/>
      <c r="CS128" s="643"/>
      <c r="CT128" s="643"/>
      <c r="CU128" s="643"/>
      <c r="CV128" s="643"/>
      <c r="CW128" s="643"/>
      <c r="CX128" s="643"/>
      <c r="CY128" s="643"/>
      <c r="CZ128" s="643"/>
      <c r="DA128" s="643"/>
      <c r="DB128" s="643"/>
      <c r="DC128" s="643"/>
      <c r="DD128" s="643"/>
      <c r="DE128" s="643"/>
      <c r="DF128" s="643"/>
      <c r="DG128" s="643"/>
      <c r="DH128" s="643"/>
      <c r="DI128" s="643"/>
      <c r="DJ128" s="643"/>
      <c r="DK128" s="643"/>
      <c r="DL128" s="644"/>
      <c r="DM128" s="643"/>
      <c r="DN128" s="628"/>
      <c r="DO128" s="643"/>
      <c r="DP128" s="643"/>
      <c r="DQ128" s="643"/>
      <c r="DR128" s="643"/>
      <c r="DS128" s="643"/>
      <c r="DT128" s="643"/>
      <c r="DU128" s="643"/>
      <c r="DV128" s="643"/>
      <c r="DW128" s="643"/>
      <c r="DX128" s="643"/>
      <c r="DY128" s="643"/>
      <c r="DZ128" s="643"/>
      <c r="EA128" s="643"/>
      <c r="EB128" s="643"/>
      <c r="EC128" s="643"/>
      <c r="ED128" s="643"/>
      <c r="EE128" s="643"/>
      <c r="EF128" s="643"/>
      <c r="EG128" s="643"/>
      <c r="EH128" s="643"/>
      <c r="EI128" s="643"/>
      <c r="EJ128" s="643"/>
      <c r="EK128" s="643"/>
      <c r="EL128" s="643"/>
      <c r="EM128" s="643"/>
      <c r="EN128" s="643"/>
      <c r="EO128" s="643"/>
      <c r="EP128" s="643"/>
      <c r="EQ128" s="643"/>
      <c r="ER128" s="643"/>
      <c r="ES128" s="643"/>
      <c r="ET128" s="643"/>
      <c r="EU128" s="643"/>
      <c r="EV128" s="643"/>
      <c r="EW128" s="643"/>
      <c r="EX128" s="643"/>
      <c r="EY128" s="644"/>
    </row>
    <row r="129">
      <c r="A129" s="669"/>
      <c r="B129" s="670" t="s">
        <v>1023</v>
      </c>
      <c r="C129" s="15"/>
      <c r="D129" s="15"/>
      <c r="E129" s="15"/>
      <c r="F129" s="15"/>
      <c r="G129" s="15"/>
      <c r="H129" s="16"/>
      <c r="I129" s="671"/>
      <c r="J129" s="646" t="s">
        <v>1024</v>
      </c>
      <c r="K129" s="15"/>
      <c r="L129" s="15"/>
      <c r="M129" s="15"/>
      <c r="N129" s="15"/>
      <c r="O129" s="15"/>
      <c r="P129" s="16"/>
      <c r="Q129" s="671"/>
      <c r="R129" s="670" t="s">
        <v>1025</v>
      </c>
      <c r="S129" s="15"/>
      <c r="T129" s="15"/>
      <c r="U129" s="15"/>
      <c r="V129" s="16"/>
      <c r="W129" s="672" t="s">
        <v>1026</v>
      </c>
      <c r="X129" s="41"/>
      <c r="Y129" s="672"/>
      <c r="Z129" s="673"/>
      <c r="AA129" s="674"/>
      <c r="AB129" s="672" t="s">
        <v>1027</v>
      </c>
      <c r="AC129" s="41"/>
      <c r="AD129" s="675"/>
      <c r="AE129" s="671"/>
      <c r="AF129" s="671"/>
      <c r="AG129" s="671"/>
      <c r="AH129" s="671"/>
      <c r="AI129" s="671"/>
      <c r="AJ129" s="671"/>
      <c r="AK129" s="671"/>
      <c r="AL129" s="676"/>
      <c r="AM129" s="671"/>
      <c r="AN129" s="669"/>
      <c r="AO129" s="670" t="s">
        <v>1023</v>
      </c>
      <c r="AP129" s="15"/>
      <c r="AQ129" s="15"/>
      <c r="AR129" s="15"/>
      <c r="AS129" s="15"/>
      <c r="AT129" s="15"/>
      <c r="AU129" s="16"/>
      <c r="AV129" s="671"/>
      <c r="AW129" s="646" t="s">
        <v>1024</v>
      </c>
      <c r="AX129" s="15"/>
      <c r="AY129" s="15"/>
      <c r="AZ129" s="15"/>
      <c r="BA129" s="15"/>
      <c r="BB129" s="15"/>
      <c r="BC129" s="16"/>
      <c r="BD129" s="671"/>
      <c r="BE129" s="670" t="s">
        <v>1025</v>
      </c>
      <c r="BF129" s="15"/>
      <c r="BG129" s="15"/>
      <c r="BH129" s="15"/>
      <c r="BI129" s="16"/>
      <c r="BJ129" s="672" t="s">
        <v>1026</v>
      </c>
      <c r="BK129" s="41"/>
      <c r="BL129" s="672"/>
      <c r="BM129" s="673"/>
      <c r="BN129" s="674"/>
      <c r="BO129" s="672" t="s">
        <v>1027</v>
      </c>
      <c r="BP129" s="41"/>
      <c r="BQ129" s="675"/>
      <c r="BR129" s="671"/>
      <c r="BS129" s="671"/>
      <c r="BT129" s="671"/>
      <c r="BU129" s="671"/>
      <c r="BV129" s="671"/>
      <c r="BW129" s="671"/>
      <c r="BX129" s="671"/>
      <c r="BY129" s="676"/>
      <c r="BZ129" s="671"/>
      <c r="CA129" s="669"/>
      <c r="CB129" s="670" t="s">
        <v>1023</v>
      </c>
      <c r="CC129" s="15"/>
      <c r="CD129" s="15"/>
      <c r="CE129" s="15"/>
      <c r="CF129" s="15"/>
      <c r="CG129" s="15"/>
      <c r="CH129" s="16"/>
      <c r="CI129" s="671"/>
      <c r="CJ129" s="646" t="s">
        <v>1024</v>
      </c>
      <c r="CK129" s="15"/>
      <c r="CL129" s="15"/>
      <c r="CM129" s="15"/>
      <c r="CN129" s="15"/>
      <c r="CO129" s="15"/>
      <c r="CP129" s="16"/>
      <c r="CQ129" s="671"/>
      <c r="CR129" s="670" t="s">
        <v>1025</v>
      </c>
      <c r="CS129" s="15"/>
      <c r="CT129" s="15"/>
      <c r="CU129" s="15"/>
      <c r="CV129" s="16"/>
      <c r="CW129" s="672" t="s">
        <v>1026</v>
      </c>
      <c r="CX129" s="41"/>
      <c r="CY129" s="672"/>
      <c r="CZ129" s="673"/>
      <c r="DA129" s="674"/>
      <c r="DB129" s="672" t="s">
        <v>1027</v>
      </c>
      <c r="DC129" s="41"/>
      <c r="DD129" s="675"/>
      <c r="DE129" s="671"/>
      <c r="DF129" s="671"/>
      <c r="DG129" s="671"/>
      <c r="DH129" s="671"/>
      <c r="DI129" s="671"/>
      <c r="DJ129" s="671"/>
      <c r="DK129" s="671"/>
      <c r="DL129" s="676"/>
      <c r="DM129" s="671"/>
      <c r="DN129" s="669"/>
      <c r="DO129" s="670" t="s">
        <v>1023</v>
      </c>
      <c r="DP129" s="15"/>
      <c r="DQ129" s="15"/>
      <c r="DR129" s="15"/>
      <c r="DS129" s="15"/>
      <c r="DT129" s="15"/>
      <c r="DU129" s="16"/>
      <c r="DV129" s="671"/>
      <c r="DW129" s="646" t="s">
        <v>1024</v>
      </c>
      <c r="DX129" s="15"/>
      <c r="DY129" s="15"/>
      <c r="DZ129" s="15"/>
      <c r="EA129" s="15"/>
      <c r="EB129" s="15"/>
      <c r="EC129" s="16"/>
      <c r="ED129" s="671"/>
      <c r="EE129" s="670" t="s">
        <v>1025</v>
      </c>
      <c r="EF129" s="15"/>
      <c r="EG129" s="15"/>
      <c r="EH129" s="15"/>
      <c r="EI129" s="16"/>
      <c r="EJ129" s="672" t="s">
        <v>1026</v>
      </c>
      <c r="EK129" s="41"/>
      <c r="EL129" s="672"/>
      <c r="EM129" s="673"/>
      <c r="EN129" s="674"/>
      <c r="EO129" s="672" t="s">
        <v>1027</v>
      </c>
      <c r="EP129" s="41"/>
      <c r="EQ129" s="675"/>
      <c r="ER129" s="671"/>
      <c r="ES129" s="671"/>
      <c r="ET129" s="671"/>
      <c r="EU129" s="671"/>
      <c r="EV129" s="671"/>
      <c r="EW129" s="671"/>
      <c r="EX129" s="671"/>
      <c r="EY129" s="676"/>
    </row>
    <row r="130">
      <c r="A130" s="669"/>
      <c r="B130" s="677" t="s">
        <v>1028</v>
      </c>
      <c r="C130" s="678" t="s">
        <v>1029</v>
      </c>
      <c r="D130" s="678" t="s">
        <v>1030</v>
      </c>
      <c r="E130" s="679" t="s">
        <v>1031</v>
      </c>
      <c r="F130" s="15"/>
      <c r="G130" s="15"/>
      <c r="H130" s="16"/>
      <c r="I130" s="671"/>
      <c r="J130" s="680" t="s">
        <v>1032</v>
      </c>
      <c r="K130" s="681" t="s">
        <v>1033</v>
      </c>
      <c r="P130" s="682"/>
      <c r="Q130" s="671"/>
      <c r="R130" s="671"/>
      <c r="S130" s="671"/>
      <c r="T130" s="671"/>
      <c r="U130" s="671"/>
      <c r="V130" s="671"/>
      <c r="W130" s="671"/>
      <c r="X130" s="671"/>
      <c r="Y130" s="671"/>
      <c r="Z130" s="671"/>
      <c r="AA130" s="671"/>
      <c r="AB130" s="671"/>
      <c r="AC130" s="671"/>
      <c r="AD130" s="671"/>
      <c r="AE130" s="671"/>
      <c r="AF130" s="671"/>
      <c r="AG130" s="671"/>
      <c r="AH130" s="671"/>
      <c r="AI130" s="671"/>
      <c r="AJ130" s="671"/>
      <c r="AK130" s="671"/>
      <c r="AL130" s="676"/>
      <c r="AM130" s="671"/>
      <c r="AN130" s="669"/>
      <c r="AO130" s="677" t="s">
        <v>1028</v>
      </c>
      <c r="AP130" s="678" t="s">
        <v>1029</v>
      </c>
      <c r="AQ130" s="678" t="s">
        <v>1030</v>
      </c>
      <c r="AR130" s="679" t="s">
        <v>1031</v>
      </c>
      <c r="AS130" s="15"/>
      <c r="AT130" s="15"/>
      <c r="AU130" s="16"/>
      <c r="AV130" s="671"/>
      <c r="AW130" s="680" t="s">
        <v>1032</v>
      </c>
      <c r="AX130" s="681" t="s">
        <v>1033</v>
      </c>
      <c r="BC130" s="682"/>
      <c r="BD130" s="671"/>
      <c r="BE130" s="671"/>
      <c r="BF130" s="671"/>
      <c r="BG130" s="671"/>
      <c r="BH130" s="671"/>
      <c r="BI130" s="671"/>
      <c r="BJ130" s="671"/>
      <c r="BK130" s="671"/>
      <c r="BL130" s="671"/>
      <c r="BM130" s="671"/>
      <c r="BN130" s="671"/>
      <c r="BO130" s="671"/>
      <c r="BP130" s="671"/>
      <c r="BQ130" s="671"/>
      <c r="BR130" s="671"/>
      <c r="BS130" s="671"/>
      <c r="BT130" s="671"/>
      <c r="BU130" s="671"/>
      <c r="BV130" s="671"/>
      <c r="BW130" s="671"/>
      <c r="BX130" s="671"/>
      <c r="BY130" s="676"/>
      <c r="BZ130" s="671"/>
      <c r="CA130" s="669"/>
      <c r="CB130" s="677" t="s">
        <v>1028</v>
      </c>
      <c r="CC130" s="678" t="s">
        <v>1029</v>
      </c>
      <c r="CD130" s="678" t="s">
        <v>1030</v>
      </c>
      <c r="CE130" s="679" t="s">
        <v>1031</v>
      </c>
      <c r="CF130" s="15"/>
      <c r="CG130" s="15"/>
      <c r="CH130" s="16"/>
      <c r="CI130" s="671"/>
      <c r="CJ130" s="680" t="s">
        <v>1032</v>
      </c>
      <c r="CK130" s="681" t="s">
        <v>1033</v>
      </c>
      <c r="CP130" s="682"/>
      <c r="CQ130" s="671"/>
      <c r="CR130" s="671"/>
      <c r="CS130" s="671"/>
      <c r="CT130" s="671"/>
      <c r="CU130" s="671"/>
      <c r="CV130" s="671"/>
      <c r="CW130" s="671"/>
      <c r="CX130" s="671"/>
      <c r="CY130" s="671"/>
      <c r="CZ130" s="671"/>
      <c r="DA130" s="671"/>
      <c r="DB130" s="671"/>
      <c r="DC130" s="671"/>
      <c r="DD130" s="671"/>
      <c r="DE130" s="671"/>
      <c r="DF130" s="671"/>
      <c r="DG130" s="671"/>
      <c r="DH130" s="671"/>
      <c r="DI130" s="671"/>
      <c r="DJ130" s="671"/>
      <c r="DK130" s="671"/>
      <c r="DL130" s="676"/>
      <c r="DM130" s="671"/>
      <c r="DN130" s="669"/>
      <c r="DO130" s="677" t="s">
        <v>1028</v>
      </c>
      <c r="DP130" s="678" t="s">
        <v>1029</v>
      </c>
      <c r="DQ130" s="678" t="s">
        <v>1030</v>
      </c>
      <c r="DR130" s="679" t="s">
        <v>1031</v>
      </c>
      <c r="DS130" s="15"/>
      <c r="DT130" s="15"/>
      <c r="DU130" s="16"/>
      <c r="DV130" s="671"/>
      <c r="DW130" s="680" t="s">
        <v>1032</v>
      </c>
      <c r="DX130" s="681" t="s">
        <v>1033</v>
      </c>
      <c r="EC130" s="682"/>
      <c r="ED130" s="671"/>
      <c r="EE130" s="671"/>
      <c r="EF130" s="671"/>
      <c r="EG130" s="671"/>
      <c r="EH130" s="671"/>
      <c r="EI130" s="671"/>
      <c r="EJ130" s="671"/>
      <c r="EK130" s="671"/>
      <c r="EL130" s="671"/>
      <c r="EM130" s="671"/>
      <c r="EN130" s="671"/>
      <c r="EO130" s="671"/>
      <c r="EP130" s="671"/>
      <c r="EQ130" s="671"/>
      <c r="ER130" s="671"/>
      <c r="ES130" s="671"/>
      <c r="ET130" s="671"/>
      <c r="EU130" s="671"/>
      <c r="EV130" s="671"/>
      <c r="EW130" s="671"/>
      <c r="EX130" s="671"/>
      <c r="EY130" s="676"/>
    </row>
    <row r="131">
      <c r="A131" s="669"/>
      <c r="B131" s="43"/>
      <c r="C131" s="43"/>
      <c r="D131" s="43"/>
      <c r="E131" s="679" t="s">
        <v>1029</v>
      </c>
      <c r="F131" s="16"/>
      <c r="G131" s="679" t="s">
        <v>1030</v>
      </c>
      <c r="H131" s="16"/>
      <c r="I131" s="671"/>
      <c r="J131" s="680" t="s">
        <v>1034</v>
      </c>
      <c r="K131" s="681" t="s">
        <v>1035</v>
      </c>
      <c r="P131" s="682"/>
      <c r="Q131" s="671"/>
      <c r="R131" s="670" t="s">
        <v>1036</v>
      </c>
      <c r="S131" s="15"/>
      <c r="T131" s="15"/>
      <c r="U131" s="15"/>
      <c r="V131" s="15"/>
      <c r="W131" s="15"/>
      <c r="X131" s="15"/>
      <c r="Y131" s="15"/>
      <c r="Z131" s="15"/>
      <c r="AA131" s="15"/>
      <c r="AB131" s="15"/>
      <c r="AC131" s="15"/>
      <c r="AD131" s="15"/>
      <c r="AE131" s="15"/>
      <c r="AF131" s="15"/>
      <c r="AG131" s="15"/>
      <c r="AH131" s="15"/>
      <c r="AI131" s="15"/>
      <c r="AJ131" s="16"/>
      <c r="AK131" s="671"/>
      <c r="AL131" s="676"/>
      <c r="AM131" s="671"/>
      <c r="AN131" s="669"/>
      <c r="AO131" s="43"/>
      <c r="AP131" s="43"/>
      <c r="AQ131" s="43"/>
      <c r="AR131" s="679" t="s">
        <v>1029</v>
      </c>
      <c r="AS131" s="16"/>
      <c r="AT131" s="679" t="s">
        <v>1030</v>
      </c>
      <c r="AU131" s="16"/>
      <c r="AV131" s="671"/>
      <c r="AW131" s="680" t="s">
        <v>1034</v>
      </c>
      <c r="AX131" s="681" t="s">
        <v>1035</v>
      </c>
      <c r="BC131" s="682"/>
      <c r="BD131" s="671"/>
      <c r="BE131" s="670" t="s">
        <v>1036</v>
      </c>
      <c r="BF131" s="15"/>
      <c r="BG131" s="15"/>
      <c r="BH131" s="15"/>
      <c r="BI131" s="15"/>
      <c r="BJ131" s="15"/>
      <c r="BK131" s="15"/>
      <c r="BL131" s="15"/>
      <c r="BM131" s="15"/>
      <c r="BN131" s="15"/>
      <c r="BO131" s="15"/>
      <c r="BP131" s="15"/>
      <c r="BQ131" s="15"/>
      <c r="BR131" s="15"/>
      <c r="BS131" s="15"/>
      <c r="BT131" s="15"/>
      <c r="BU131" s="15"/>
      <c r="BV131" s="15"/>
      <c r="BW131" s="16"/>
      <c r="BX131" s="671"/>
      <c r="BY131" s="676"/>
      <c r="BZ131" s="671"/>
      <c r="CA131" s="669"/>
      <c r="CB131" s="43"/>
      <c r="CC131" s="43"/>
      <c r="CD131" s="43"/>
      <c r="CE131" s="679" t="s">
        <v>1029</v>
      </c>
      <c r="CF131" s="16"/>
      <c r="CG131" s="679" t="s">
        <v>1030</v>
      </c>
      <c r="CH131" s="16"/>
      <c r="CI131" s="671"/>
      <c r="CJ131" s="680" t="s">
        <v>1034</v>
      </c>
      <c r="CK131" s="681" t="s">
        <v>1035</v>
      </c>
      <c r="CP131" s="682"/>
      <c r="CQ131" s="671"/>
      <c r="CR131" s="670" t="s">
        <v>1036</v>
      </c>
      <c r="CS131" s="15"/>
      <c r="CT131" s="15"/>
      <c r="CU131" s="15"/>
      <c r="CV131" s="15"/>
      <c r="CW131" s="15"/>
      <c r="CX131" s="15"/>
      <c r="CY131" s="15"/>
      <c r="CZ131" s="15"/>
      <c r="DA131" s="15"/>
      <c r="DB131" s="15"/>
      <c r="DC131" s="15"/>
      <c r="DD131" s="15"/>
      <c r="DE131" s="15"/>
      <c r="DF131" s="15"/>
      <c r="DG131" s="15"/>
      <c r="DH131" s="15"/>
      <c r="DI131" s="15"/>
      <c r="DJ131" s="16"/>
      <c r="DK131" s="671"/>
      <c r="DL131" s="676"/>
      <c r="DM131" s="671"/>
      <c r="DN131" s="669"/>
      <c r="DO131" s="43"/>
      <c r="DP131" s="43"/>
      <c r="DQ131" s="43"/>
      <c r="DR131" s="679" t="s">
        <v>1029</v>
      </c>
      <c r="DS131" s="16"/>
      <c r="DT131" s="679" t="s">
        <v>1030</v>
      </c>
      <c r="DU131" s="16"/>
      <c r="DV131" s="671"/>
      <c r="DW131" s="680" t="s">
        <v>1034</v>
      </c>
      <c r="DX131" s="681" t="s">
        <v>1035</v>
      </c>
      <c r="EC131" s="682"/>
      <c r="ED131" s="671"/>
      <c r="EE131" s="670" t="s">
        <v>1036</v>
      </c>
      <c r="EF131" s="15"/>
      <c r="EG131" s="15"/>
      <c r="EH131" s="15"/>
      <c r="EI131" s="15"/>
      <c r="EJ131" s="15"/>
      <c r="EK131" s="15"/>
      <c r="EL131" s="15"/>
      <c r="EM131" s="15"/>
      <c r="EN131" s="15"/>
      <c r="EO131" s="15"/>
      <c r="EP131" s="15"/>
      <c r="EQ131" s="15"/>
      <c r="ER131" s="15"/>
      <c r="ES131" s="15"/>
      <c r="ET131" s="15"/>
      <c r="EU131" s="15"/>
      <c r="EV131" s="15"/>
      <c r="EW131" s="16"/>
      <c r="EX131" s="671"/>
      <c r="EY131" s="676"/>
    </row>
    <row r="132">
      <c r="A132" s="669"/>
      <c r="B132" s="677" t="s">
        <v>631</v>
      </c>
      <c r="C132" s="683"/>
      <c r="D132" s="683"/>
      <c r="E132" s="684"/>
      <c r="F132" s="42"/>
      <c r="G132" s="684"/>
      <c r="H132" s="42"/>
      <c r="I132" s="671"/>
      <c r="J132" s="680" t="s">
        <v>1037</v>
      </c>
      <c r="K132" s="681" t="s">
        <v>1038</v>
      </c>
      <c r="P132" s="682"/>
      <c r="Q132" s="671"/>
      <c r="R132" s="685"/>
      <c r="S132" s="41"/>
      <c r="T132" s="41"/>
      <c r="U132" s="41"/>
      <c r="V132" s="41"/>
      <c r="W132" s="41"/>
      <c r="X132" s="41"/>
      <c r="Y132" s="41"/>
      <c r="Z132" s="41"/>
      <c r="AA132" s="41"/>
      <c r="AB132" s="41"/>
      <c r="AC132" s="41"/>
      <c r="AD132" s="41"/>
      <c r="AE132" s="41"/>
      <c r="AF132" s="41"/>
      <c r="AG132" s="41"/>
      <c r="AH132" s="41"/>
      <c r="AI132" s="41"/>
      <c r="AJ132" s="42"/>
      <c r="AK132" s="671"/>
      <c r="AL132" s="676"/>
      <c r="AM132" s="671"/>
      <c r="AN132" s="669"/>
      <c r="AO132" s="677" t="s">
        <v>631</v>
      </c>
      <c r="AP132" s="683"/>
      <c r="AQ132" s="683"/>
      <c r="AR132" s="684"/>
      <c r="AS132" s="42"/>
      <c r="AT132" s="684"/>
      <c r="AU132" s="42"/>
      <c r="AV132" s="671"/>
      <c r="AW132" s="680" t="s">
        <v>1037</v>
      </c>
      <c r="AX132" s="681" t="s">
        <v>1038</v>
      </c>
      <c r="BC132" s="682"/>
      <c r="BD132" s="671"/>
      <c r="BE132" s="685"/>
      <c r="BF132" s="41"/>
      <c r="BG132" s="41"/>
      <c r="BH132" s="41"/>
      <c r="BI132" s="41"/>
      <c r="BJ132" s="41"/>
      <c r="BK132" s="41"/>
      <c r="BL132" s="41"/>
      <c r="BM132" s="41"/>
      <c r="BN132" s="41"/>
      <c r="BO132" s="41"/>
      <c r="BP132" s="41"/>
      <c r="BQ132" s="41"/>
      <c r="BR132" s="41"/>
      <c r="BS132" s="41"/>
      <c r="BT132" s="41"/>
      <c r="BU132" s="41"/>
      <c r="BV132" s="41"/>
      <c r="BW132" s="42"/>
      <c r="BX132" s="671"/>
      <c r="BY132" s="676"/>
      <c r="BZ132" s="671"/>
      <c r="CA132" s="669"/>
      <c r="CB132" s="677" t="s">
        <v>631</v>
      </c>
      <c r="CC132" s="683"/>
      <c r="CD132" s="683"/>
      <c r="CE132" s="684"/>
      <c r="CF132" s="42"/>
      <c r="CG132" s="684"/>
      <c r="CH132" s="42"/>
      <c r="CI132" s="671"/>
      <c r="CJ132" s="680" t="s">
        <v>1037</v>
      </c>
      <c r="CK132" s="681" t="s">
        <v>1038</v>
      </c>
      <c r="CP132" s="682"/>
      <c r="CQ132" s="671"/>
      <c r="CR132" s="685"/>
      <c r="CS132" s="41"/>
      <c r="CT132" s="41"/>
      <c r="CU132" s="41"/>
      <c r="CV132" s="41"/>
      <c r="CW132" s="41"/>
      <c r="CX132" s="41"/>
      <c r="CY132" s="41"/>
      <c r="CZ132" s="41"/>
      <c r="DA132" s="41"/>
      <c r="DB132" s="41"/>
      <c r="DC132" s="41"/>
      <c r="DD132" s="41"/>
      <c r="DE132" s="41"/>
      <c r="DF132" s="41"/>
      <c r="DG132" s="41"/>
      <c r="DH132" s="41"/>
      <c r="DI132" s="41"/>
      <c r="DJ132" s="42"/>
      <c r="DK132" s="671"/>
      <c r="DL132" s="676"/>
      <c r="DM132" s="671"/>
      <c r="DN132" s="669"/>
      <c r="DO132" s="677" t="s">
        <v>631</v>
      </c>
      <c r="DP132" s="683"/>
      <c r="DQ132" s="683"/>
      <c r="DR132" s="684"/>
      <c r="DS132" s="42"/>
      <c r="DT132" s="684"/>
      <c r="DU132" s="42"/>
      <c r="DV132" s="671"/>
      <c r="DW132" s="680" t="s">
        <v>1037</v>
      </c>
      <c r="DX132" s="681" t="s">
        <v>1038</v>
      </c>
      <c r="EC132" s="682"/>
      <c r="ED132" s="671"/>
      <c r="EE132" s="685"/>
      <c r="EF132" s="41"/>
      <c r="EG132" s="41"/>
      <c r="EH132" s="41"/>
      <c r="EI132" s="41"/>
      <c r="EJ132" s="41"/>
      <c r="EK132" s="41"/>
      <c r="EL132" s="41"/>
      <c r="EM132" s="41"/>
      <c r="EN132" s="41"/>
      <c r="EO132" s="41"/>
      <c r="EP132" s="41"/>
      <c r="EQ132" s="41"/>
      <c r="ER132" s="41"/>
      <c r="ES132" s="41"/>
      <c r="ET132" s="41"/>
      <c r="EU132" s="41"/>
      <c r="EV132" s="41"/>
      <c r="EW132" s="42"/>
      <c r="EX132" s="671"/>
      <c r="EY132" s="676"/>
    </row>
    <row r="133">
      <c r="A133" s="669"/>
      <c r="B133" s="47"/>
      <c r="C133" s="47"/>
      <c r="D133" s="47"/>
      <c r="E133" s="686"/>
      <c r="F133" s="682"/>
      <c r="G133" s="686"/>
      <c r="H133" s="682"/>
      <c r="I133" s="671"/>
      <c r="J133" s="680" t="s">
        <v>1039</v>
      </c>
      <c r="K133" s="681" t="s">
        <v>1040</v>
      </c>
      <c r="P133" s="682"/>
      <c r="Q133" s="671"/>
      <c r="R133" s="686"/>
      <c r="AJ133" s="682"/>
      <c r="AK133" s="671"/>
      <c r="AL133" s="676"/>
      <c r="AM133" s="671"/>
      <c r="AN133" s="669"/>
      <c r="AO133" s="47"/>
      <c r="AP133" s="47"/>
      <c r="AQ133" s="47"/>
      <c r="AR133" s="686"/>
      <c r="AS133" s="682"/>
      <c r="AT133" s="686"/>
      <c r="AU133" s="682"/>
      <c r="AV133" s="671"/>
      <c r="AW133" s="680" t="s">
        <v>1039</v>
      </c>
      <c r="AX133" s="681" t="s">
        <v>1040</v>
      </c>
      <c r="BC133" s="682"/>
      <c r="BD133" s="671"/>
      <c r="BE133" s="686"/>
      <c r="BW133" s="682"/>
      <c r="BX133" s="671"/>
      <c r="BY133" s="676"/>
      <c r="BZ133" s="671"/>
      <c r="CA133" s="669"/>
      <c r="CB133" s="47"/>
      <c r="CC133" s="47"/>
      <c r="CD133" s="47"/>
      <c r="CE133" s="686"/>
      <c r="CF133" s="682"/>
      <c r="CG133" s="686"/>
      <c r="CH133" s="682"/>
      <c r="CI133" s="671"/>
      <c r="CJ133" s="680" t="s">
        <v>1039</v>
      </c>
      <c r="CK133" s="681" t="s">
        <v>1040</v>
      </c>
      <c r="CP133" s="682"/>
      <c r="CQ133" s="671"/>
      <c r="CR133" s="686"/>
      <c r="DJ133" s="682"/>
      <c r="DK133" s="671"/>
      <c r="DL133" s="676"/>
      <c r="DM133" s="671"/>
      <c r="DN133" s="669"/>
      <c r="DO133" s="47"/>
      <c r="DP133" s="47"/>
      <c r="DQ133" s="47"/>
      <c r="DR133" s="686"/>
      <c r="DS133" s="682"/>
      <c r="DT133" s="686"/>
      <c r="DU133" s="682"/>
      <c r="DV133" s="671"/>
      <c r="DW133" s="680" t="s">
        <v>1039</v>
      </c>
      <c r="DX133" s="681" t="s">
        <v>1040</v>
      </c>
      <c r="EC133" s="682"/>
      <c r="ED133" s="671"/>
      <c r="EE133" s="686"/>
      <c r="EW133" s="682"/>
      <c r="EX133" s="671"/>
      <c r="EY133" s="676"/>
    </row>
    <row r="134">
      <c r="A134" s="669"/>
      <c r="B134" s="43"/>
      <c r="C134" s="43"/>
      <c r="D134" s="43"/>
      <c r="E134" s="686"/>
      <c r="F134" s="682"/>
      <c r="G134" s="686"/>
      <c r="H134" s="682"/>
      <c r="I134" s="671"/>
      <c r="J134" s="680" t="s">
        <v>1041</v>
      </c>
      <c r="K134" s="681" t="s">
        <v>1042</v>
      </c>
      <c r="P134" s="682"/>
      <c r="Q134" s="671"/>
      <c r="R134" s="686"/>
      <c r="AJ134" s="682"/>
      <c r="AK134" s="671"/>
      <c r="AL134" s="676"/>
      <c r="AM134" s="671"/>
      <c r="AN134" s="669"/>
      <c r="AO134" s="43"/>
      <c r="AP134" s="43"/>
      <c r="AQ134" s="43"/>
      <c r="AR134" s="686"/>
      <c r="AS134" s="682"/>
      <c r="AT134" s="686"/>
      <c r="AU134" s="682"/>
      <c r="AV134" s="671"/>
      <c r="AW134" s="680" t="s">
        <v>1041</v>
      </c>
      <c r="AX134" s="681" t="s">
        <v>1042</v>
      </c>
      <c r="BC134" s="682"/>
      <c r="BD134" s="671"/>
      <c r="BE134" s="686"/>
      <c r="BW134" s="682"/>
      <c r="BX134" s="671"/>
      <c r="BY134" s="676"/>
      <c r="BZ134" s="671"/>
      <c r="CA134" s="669"/>
      <c r="CB134" s="43"/>
      <c r="CC134" s="43"/>
      <c r="CD134" s="43"/>
      <c r="CE134" s="686"/>
      <c r="CF134" s="682"/>
      <c r="CG134" s="686"/>
      <c r="CH134" s="682"/>
      <c r="CI134" s="671"/>
      <c r="CJ134" s="680" t="s">
        <v>1041</v>
      </c>
      <c r="CK134" s="681" t="s">
        <v>1042</v>
      </c>
      <c r="CP134" s="682"/>
      <c r="CQ134" s="671"/>
      <c r="CR134" s="686"/>
      <c r="DJ134" s="682"/>
      <c r="DK134" s="671"/>
      <c r="DL134" s="676"/>
      <c r="DM134" s="671"/>
      <c r="DN134" s="669"/>
      <c r="DO134" s="43"/>
      <c r="DP134" s="43"/>
      <c r="DQ134" s="43"/>
      <c r="DR134" s="686"/>
      <c r="DS134" s="682"/>
      <c r="DT134" s="686"/>
      <c r="DU134" s="682"/>
      <c r="DV134" s="671"/>
      <c r="DW134" s="680" t="s">
        <v>1041</v>
      </c>
      <c r="DX134" s="681" t="s">
        <v>1042</v>
      </c>
      <c r="EC134" s="682"/>
      <c r="ED134" s="671"/>
      <c r="EE134" s="686"/>
      <c r="EW134" s="682"/>
      <c r="EX134" s="671"/>
      <c r="EY134" s="676"/>
    </row>
    <row r="135">
      <c r="A135" s="669"/>
      <c r="B135" s="677" t="s">
        <v>633</v>
      </c>
      <c r="C135" s="683"/>
      <c r="D135" s="683"/>
      <c r="E135" s="686"/>
      <c r="F135" s="682"/>
      <c r="G135" s="686"/>
      <c r="H135" s="682"/>
      <c r="I135" s="671"/>
      <c r="J135" s="680" t="s">
        <v>1043</v>
      </c>
      <c r="K135" s="681" t="s">
        <v>1044</v>
      </c>
      <c r="P135" s="682"/>
      <c r="Q135" s="671"/>
      <c r="R135" s="686"/>
      <c r="AJ135" s="682"/>
      <c r="AK135" s="671"/>
      <c r="AL135" s="676"/>
      <c r="AM135" s="671"/>
      <c r="AN135" s="669"/>
      <c r="AO135" s="677" t="s">
        <v>633</v>
      </c>
      <c r="AP135" s="683"/>
      <c r="AQ135" s="683"/>
      <c r="AR135" s="686"/>
      <c r="AS135" s="682"/>
      <c r="AT135" s="686"/>
      <c r="AU135" s="682"/>
      <c r="AV135" s="671"/>
      <c r="AW135" s="680" t="s">
        <v>1043</v>
      </c>
      <c r="AX135" s="681" t="s">
        <v>1044</v>
      </c>
      <c r="BC135" s="682"/>
      <c r="BD135" s="671"/>
      <c r="BE135" s="686"/>
      <c r="BW135" s="682"/>
      <c r="BX135" s="671"/>
      <c r="BY135" s="676"/>
      <c r="BZ135" s="671"/>
      <c r="CA135" s="669"/>
      <c r="CB135" s="677" t="s">
        <v>633</v>
      </c>
      <c r="CC135" s="683"/>
      <c r="CD135" s="683"/>
      <c r="CE135" s="686"/>
      <c r="CF135" s="682"/>
      <c r="CG135" s="686"/>
      <c r="CH135" s="682"/>
      <c r="CI135" s="671"/>
      <c r="CJ135" s="680" t="s">
        <v>1043</v>
      </c>
      <c r="CK135" s="681" t="s">
        <v>1044</v>
      </c>
      <c r="CP135" s="682"/>
      <c r="CQ135" s="671"/>
      <c r="CR135" s="686"/>
      <c r="DJ135" s="682"/>
      <c r="DK135" s="671"/>
      <c r="DL135" s="676"/>
      <c r="DM135" s="671"/>
      <c r="DN135" s="669"/>
      <c r="DO135" s="677" t="s">
        <v>633</v>
      </c>
      <c r="DP135" s="683"/>
      <c r="DQ135" s="683"/>
      <c r="DR135" s="686"/>
      <c r="DS135" s="682"/>
      <c r="DT135" s="686"/>
      <c r="DU135" s="682"/>
      <c r="DV135" s="671"/>
      <c r="DW135" s="680" t="s">
        <v>1043</v>
      </c>
      <c r="DX135" s="681" t="s">
        <v>1044</v>
      </c>
      <c r="EC135" s="682"/>
      <c r="ED135" s="671"/>
      <c r="EE135" s="686"/>
      <c r="EW135" s="682"/>
      <c r="EX135" s="671"/>
      <c r="EY135" s="676"/>
    </row>
    <row r="136">
      <c r="A136" s="687"/>
      <c r="B136" s="47"/>
      <c r="C136" s="47"/>
      <c r="D136" s="47"/>
      <c r="E136" s="686"/>
      <c r="F136" s="682"/>
      <c r="G136" s="686"/>
      <c r="H136" s="682"/>
      <c r="I136" s="688"/>
      <c r="J136" s="680" t="s">
        <v>1045</v>
      </c>
      <c r="K136" s="681" t="s">
        <v>1046</v>
      </c>
      <c r="P136" s="682"/>
      <c r="Q136" s="688"/>
      <c r="R136" s="686"/>
      <c r="AJ136" s="682"/>
      <c r="AK136" s="688"/>
      <c r="AL136" s="689"/>
      <c r="AM136" s="688"/>
      <c r="AN136" s="687"/>
      <c r="AO136" s="47"/>
      <c r="AP136" s="47"/>
      <c r="AQ136" s="47"/>
      <c r="AR136" s="686"/>
      <c r="AS136" s="682"/>
      <c r="AT136" s="686"/>
      <c r="AU136" s="682"/>
      <c r="AV136" s="688"/>
      <c r="AW136" s="680" t="s">
        <v>1045</v>
      </c>
      <c r="AX136" s="681" t="s">
        <v>1046</v>
      </c>
      <c r="BC136" s="682"/>
      <c r="BD136" s="688"/>
      <c r="BE136" s="686"/>
      <c r="BW136" s="682"/>
      <c r="BX136" s="688"/>
      <c r="BY136" s="689"/>
      <c r="BZ136" s="688"/>
      <c r="CA136" s="687"/>
      <c r="CB136" s="47"/>
      <c r="CC136" s="47"/>
      <c r="CD136" s="47"/>
      <c r="CE136" s="686"/>
      <c r="CF136" s="682"/>
      <c r="CG136" s="686"/>
      <c r="CH136" s="682"/>
      <c r="CI136" s="688"/>
      <c r="CJ136" s="680" t="s">
        <v>1045</v>
      </c>
      <c r="CK136" s="681" t="s">
        <v>1046</v>
      </c>
      <c r="CP136" s="682"/>
      <c r="CQ136" s="688"/>
      <c r="CR136" s="686"/>
      <c r="DJ136" s="682"/>
      <c r="DK136" s="688"/>
      <c r="DL136" s="689"/>
      <c r="DM136" s="688"/>
      <c r="DN136" s="687"/>
      <c r="DO136" s="47"/>
      <c r="DP136" s="47"/>
      <c r="DQ136" s="47"/>
      <c r="DR136" s="686"/>
      <c r="DS136" s="682"/>
      <c r="DT136" s="686"/>
      <c r="DU136" s="682"/>
      <c r="DV136" s="688"/>
      <c r="DW136" s="680" t="s">
        <v>1045</v>
      </c>
      <c r="DX136" s="681" t="s">
        <v>1046</v>
      </c>
      <c r="EC136" s="682"/>
      <c r="ED136" s="688"/>
      <c r="EE136" s="686"/>
      <c r="EW136" s="682"/>
      <c r="EX136" s="688"/>
      <c r="EY136" s="689"/>
    </row>
    <row r="137">
      <c r="A137" s="687"/>
      <c r="B137" s="43"/>
      <c r="C137" s="43"/>
      <c r="D137" s="43"/>
      <c r="E137" s="686"/>
      <c r="F137" s="682"/>
      <c r="G137" s="686"/>
      <c r="H137" s="682"/>
      <c r="I137" s="688"/>
      <c r="J137" s="680" t="s">
        <v>1047</v>
      </c>
      <c r="K137" s="681" t="s">
        <v>1048</v>
      </c>
      <c r="P137" s="682"/>
      <c r="Q137" s="688"/>
      <c r="R137" s="686"/>
      <c r="AJ137" s="682"/>
      <c r="AK137" s="688"/>
      <c r="AL137" s="689"/>
      <c r="AM137" s="688"/>
      <c r="AN137" s="687"/>
      <c r="AO137" s="43"/>
      <c r="AP137" s="43"/>
      <c r="AQ137" s="43"/>
      <c r="AR137" s="686"/>
      <c r="AS137" s="682"/>
      <c r="AT137" s="686"/>
      <c r="AU137" s="682"/>
      <c r="AV137" s="688"/>
      <c r="AW137" s="680" t="s">
        <v>1047</v>
      </c>
      <c r="AX137" s="681" t="s">
        <v>1048</v>
      </c>
      <c r="BC137" s="682"/>
      <c r="BD137" s="688"/>
      <c r="BE137" s="686"/>
      <c r="BW137" s="682"/>
      <c r="BX137" s="688"/>
      <c r="BY137" s="689"/>
      <c r="BZ137" s="688"/>
      <c r="CA137" s="687"/>
      <c r="CB137" s="43"/>
      <c r="CC137" s="43"/>
      <c r="CD137" s="43"/>
      <c r="CE137" s="686"/>
      <c r="CF137" s="682"/>
      <c r="CG137" s="686"/>
      <c r="CH137" s="682"/>
      <c r="CI137" s="688"/>
      <c r="CJ137" s="680" t="s">
        <v>1047</v>
      </c>
      <c r="CK137" s="681" t="s">
        <v>1048</v>
      </c>
      <c r="CP137" s="682"/>
      <c r="CQ137" s="688"/>
      <c r="CR137" s="686"/>
      <c r="DJ137" s="682"/>
      <c r="DK137" s="688"/>
      <c r="DL137" s="689"/>
      <c r="DM137" s="688"/>
      <c r="DN137" s="687"/>
      <c r="DO137" s="43"/>
      <c r="DP137" s="43"/>
      <c r="DQ137" s="43"/>
      <c r="DR137" s="686"/>
      <c r="DS137" s="682"/>
      <c r="DT137" s="686"/>
      <c r="DU137" s="682"/>
      <c r="DV137" s="688"/>
      <c r="DW137" s="680" t="s">
        <v>1047</v>
      </c>
      <c r="DX137" s="681" t="s">
        <v>1048</v>
      </c>
      <c r="EC137" s="682"/>
      <c r="ED137" s="688"/>
      <c r="EE137" s="686"/>
      <c r="EW137" s="682"/>
      <c r="EX137" s="688"/>
      <c r="EY137" s="689"/>
    </row>
    <row r="138">
      <c r="A138" s="687"/>
      <c r="B138" s="677" t="s">
        <v>635</v>
      </c>
      <c r="C138" s="683"/>
      <c r="D138" s="683"/>
      <c r="E138" s="686"/>
      <c r="F138" s="682"/>
      <c r="G138" s="686"/>
      <c r="H138" s="682"/>
      <c r="I138" s="688"/>
      <c r="J138" s="680" t="s">
        <v>1049</v>
      </c>
      <c r="K138" s="681" t="s">
        <v>1050</v>
      </c>
      <c r="P138" s="682"/>
      <c r="Q138" s="688"/>
      <c r="R138" s="686"/>
      <c r="AJ138" s="682"/>
      <c r="AK138" s="688"/>
      <c r="AL138" s="689"/>
      <c r="AM138" s="688"/>
      <c r="AN138" s="687"/>
      <c r="AO138" s="677" t="s">
        <v>635</v>
      </c>
      <c r="AP138" s="683"/>
      <c r="AQ138" s="683"/>
      <c r="AR138" s="686"/>
      <c r="AS138" s="682"/>
      <c r="AT138" s="686"/>
      <c r="AU138" s="682"/>
      <c r="AV138" s="688"/>
      <c r="AW138" s="680" t="s">
        <v>1049</v>
      </c>
      <c r="AX138" s="681" t="s">
        <v>1050</v>
      </c>
      <c r="BC138" s="682"/>
      <c r="BD138" s="688"/>
      <c r="BE138" s="686"/>
      <c r="BW138" s="682"/>
      <c r="BX138" s="688"/>
      <c r="BY138" s="689"/>
      <c r="BZ138" s="688"/>
      <c r="CA138" s="687"/>
      <c r="CB138" s="677" t="s">
        <v>635</v>
      </c>
      <c r="CC138" s="683"/>
      <c r="CD138" s="683"/>
      <c r="CE138" s="686"/>
      <c r="CF138" s="682"/>
      <c r="CG138" s="686"/>
      <c r="CH138" s="682"/>
      <c r="CI138" s="688"/>
      <c r="CJ138" s="680" t="s">
        <v>1049</v>
      </c>
      <c r="CK138" s="681" t="s">
        <v>1050</v>
      </c>
      <c r="CP138" s="682"/>
      <c r="CQ138" s="688"/>
      <c r="CR138" s="686"/>
      <c r="DJ138" s="682"/>
      <c r="DK138" s="688"/>
      <c r="DL138" s="689"/>
      <c r="DM138" s="688"/>
      <c r="DN138" s="687"/>
      <c r="DO138" s="677" t="s">
        <v>635</v>
      </c>
      <c r="DP138" s="683"/>
      <c r="DQ138" s="683"/>
      <c r="DR138" s="686"/>
      <c r="DS138" s="682"/>
      <c r="DT138" s="686"/>
      <c r="DU138" s="682"/>
      <c r="DV138" s="688"/>
      <c r="DW138" s="680" t="s">
        <v>1049</v>
      </c>
      <c r="DX138" s="681" t="s">
        <v>1050</v>
      </c>
      <c r="EC138" s="682"/>
      <c r="ED138" s="688"/>
      <c r="EE138" s="686"/>
      <c r="EW138" s="682"/>
      <c r="EX138" s="688"/>
      <c r="EY138" s="689"/>
    </row>
    <row r="139">
      <c r="A139" s="687"/>
      <c r="B139" s="47"/>
      <c r="C139" s="47"/>
      <c r="D139" s="47"/>
      <c r="E139" s="686"/>
      <c r="F139" s="682"/>
      <c r="G139" s="686"/>
      <c r="H139" s="682"/>
      <c r="I139" s="688"/>
      <c r="J139" s="680" t="s">
        <v>1051</v>
      </c>
      <c r="K139" s="681" t="s">
        <v>1052</v>
      </c>
      <c r="P139" s="682"/>
      <c r="Q139" s="688"/>
      <c r="R139" s="686"/>
      <c r="AJ139" s="682"/>
      <c r="AK139" s="688"/>
      <c r="AL139" s="689"/>
      <c r="AM139" s="688"/>
      <c r="AN139" s="687"/>
      <c r="AO139" s="47"/>
      <c r="AP139" s="47"/>
      <c r="AQ139" s="47"/>
      <c r="AR139" s="686"/>
      <c r="AS139" s="682"/>
      <c r="AT139" s="686"/>
      <c r="AU139" s="682"/>
      <c r="AV139" s="688"/>
      <c r="AW139" s="680" t="s">
        <v>1051</v>
      </c>
      <c r="AX139" s="681" t="s">
        <v>1052</v>
      </c>
      <c r="BC139" s="682"/>
      <c r="BD139" s="688"/>
      <c r="BE139" s="686"/>
      <c r="BW139" s="682"/>
      <c r="BX139" s="688"/>
      <c r="BY139" s="689"/>
      <c r="BZ139" s="688"/>
      <c r="CA139" s="687"/>
      <c r="CB139" s="47"/>
      <c r="CC139" s="47"/>
      <c r="CD139" s="47"/>
      <c r="CE139" s="686"/>
      <c r="CF139" s="682"/>
      <c r="CG139" s="686"/>
      <c r="CH139" s="682"/>
      <c r="CI139" s="688"/>
      <c r="CJ139" s="680" t="s">
        <v>1051</v>
      </c>
      <c r="CK139" s="681" t="s">
        <v>1052</v>
      </c>
      <c r="CP139" s="682"/>
      <c r="CQ139" s="688"/>
      <c r="CR139" s="686"/>
      <c r="DJ139" s="682"/>
      <c r="DK139" s="688"/>
      <c r="DL139" s="689"/>
      <c r="DM139" s="688"/>
      <c r="DN139" s="687"/>
      <c r="DO139" s="47"/>
      <c r="DP139" s="47"/>
      <c r="DQ139" s="47"/>
      <c r="DR139" s="686"/>
      <c r="DS139" s="682"/>
      <c r="DT139" s="686"/>
      <c r="DU139" s="682"/>
      <c r="DV139" s="688"/>
      <c r="DW139" s="680" t="s">
        <v>1051</v>
      </c>
      <c r="DX139" s="681" t="s">
        <v>1052</v>
      </c>
      <c r="EC139" s="682"/>
      <c r="ED139" s="688"/>
      <c r="EE139" s="686"/>
      <c r="EW139" s="682"/>
      <c r="EX139" s="688"/>
      <c r="EY139" s="689"/>
    </row>
    <row r="140">
      <c r="A140" s="687"/>
      <c r="B140" s="43"/>
      <c r="C140" s="43"/>
      <c r="D140" s="43"/>
      <c r="E140" s="686"/>
      <c r="F140" s="682"/>
      <c r="G140" s="686"/>
      <c r="H140" s="682"/>
      <c r="I140" s="688"/>
      <c r="J140" s="680" t="s">
        <v>1053</v>
      </c>
      <c r="K140" s="681" t="s">
        <v>1054</v>
      </c>
      <c r="P140" s="682"/>
      <c r="Q140" s="688"/>
      <c r="R140" s="686"/>
      <c r="AJ140" s="682"/>
      <c r="AK140" s="688"/>
      <c r="AL140" s="689"/>
      <c r="AM140" s="688"/>
      <c r="AN140" s="687"/>
      <c r="AO140" s="43"/>
      <c r="AP140" s="43"/>
      <c r="AQ140" s="43"/>
      <c r="AR140" s="686"/>
      <c r="AS140" s="682"/>
      <c r="AT140" s="686"/>
      <c r="AU140" s="682"/>
      <c r="AV140" s="688"/>
      <c r="AW140" s="680" t="s">
        <v>1053</v>
      </c>
      <c r="AX140" s="681" t="s">
        <v>1054</v>
      </c>
      <c r="BC140" s="682"/>
      <c r="BD140" s="688"/>
      <c r="BE140" s="686"/>
      <c r="BW140" s="682"/>
      <c r="BX140" s="688"/>
      <c r="BY140" s="689"/>
      <c r="BZ140" s="688"/>
      <c r="CA140" s="687"/>
      <c r="CB140" s="43"/>
      <c r="CC140" s="43"/>
      <c r="CD140" s="43"/>
      <c r="CE140" s="686"/>
      <c r="CF140" s="682"/>
      <c r="CG140" s="686"/>
      <c r="CH140" s="682"/>
      <c r="CI140" s="688"/>
      <c r="CJ140" s="680" t="s">
        <v>1053</v>
      </c>
      <c r="CK140" s="681" t="s">
        <v>1054</v>
      </c>
      <c r="CP140" s="682"/>
      <c r="CQ140" s="688"/>
      <c r="CR140" s="686"/>
      <c r="DJ140" s="682"/>
      <c r="DK140" s="688"/>
      <c r="DL140" s="689"/>
      <c r="DM140" s="688"/>
      <c r="DN140" s="687"/>
      <c r="DO140" s="43"/>
      <c r="DP140" s="43"/>
      <c r="DQ140" s="43"/>
      <c r="DR140" s="686"/>
      <c r="DS140" s="682"/>
      <c r="DT140" s="686"/>
      <c r="DU140" s="682"/>
      <c r="DV140" s="688"/>
      <c r="DW140" s="680" t="s">
        <v>1053</v>
      </c>
      <c r="DX140" s="681" t="s">
        <v>1054</v>
      </c>
      <c r="EC140" s="682"/>
      <c r="ED140" s="688"/>
      <c r="EE140" s="686"/>
      <c r="EW140" s="682"/>
      <c r="EX140" s="688"/>
      <c r="EY140" s="689"/>
    </row>
    <row r="141">
      <c r="A141" s="687"/>
      <c r="B141" s="677" t="s">
        <v>637</v>
      </c>
      <c r="C141" s="683"/>
      <c r="D141" s="683"/>
      <c r="E141" s="686"/>
      <c r="F141" s="682"/>
      <c r="G141" s="686"/>
      <c r="H141" s="682"/>
      <c r="I141" s="688"/>
      <c r="J141" s="680" t="s">
        <v>1055</v>
      </c>
      <c r="K141" s="681" t="s">
        <v>1056</v>
      </c>
      <c r="P141" s="682"/>
      <c r="Q141" s="688"/>
      <c r="R141" s="686"/>
      <c r="AJ141" s="682"/>
      <c r="AK141" s="688"/>
      <c r="AL141" s="689"/>
      <c r="AM141" s="688"/>
      <c r="AN141" s="687"/>
      <c r="AO141" s="677" t="s">
        <v>637</v>
      </c>
      <c r="AP141" s="683"/>
      <c r="AQ141" s="683"/>
      <c r="AR141" s="686"/>
      <c r="AS141" s="682"/>
      <c r="AT141" s="686"/>
      <c r="AU141" s="682"/>
      <c r="AV141" s="688"/>
      <c r="AW141" s="680" t="s">
        <v>1055</v>
      </c>
      <c r="AX141" s="681" t="s">
        <v>1056</v>
      </c>
      <c r="BC141" s="682"/>
      <c r="BD141" s="688"/>
      <c r="BE141" s="686"/>
      <c r="BW141" s="682"/>
      <c r="BX141" s="688"/>
      <c r="BY141" s="689"/>
      <c r="BZ141" s="688"/>
      <c r="CA141" s="687"/>
      <c r="CB141" s="677" t="s">
        <v>637</v>
      </c>
      <c r="CC141" s="683"/>
      <c r="CD141" s="683"/>
      <c r="CE141" s="686"/>
      <c r="CF141" s="682"/>
      <c r="CG141" s="686"/>
      <c r="CH141" s="682"/>
      <c r="CI141" s="688"/>
      <c r="CJ141" s="680" t="s">
        <v>1055</v>
      </c>
      <c r="CK141" s="681" t="s">
        <v>1056</v>
      </c>
      <c r="CP141" s="682"/>
      <c r="CQ141" s="688"/>
      <c r="CR141" s="686"/>
      <c r="DJ141" s="682"/>
      <c r="DK141" s="688"/>
      <c r="DL141" s="689"/>
      <c r="DM141" s="688"/>
      <c r="DN141" s="687"/>
      <c r="DO141" s="677" t="s">
        <v>637</v>
      </c>
      <c r="DP141" s="683"/>
      <c r="DQ141" s="683"/>
      <c r="DR141" s="686"/>
      <c r="DS141" s="682"/>
      <c r="DT141" s="686"/>
      <c r="DU141" s="682"/>
      <c r="DV141" s="688"/>
      <c r="DW141" s="680" t="s">
        <v>1055</v>
      </c>
      <c r="DX141" s="681" t="s">
        <v>1056</v>
      </c>
      <c r="EC141" s="682"/>
      <c r="ED141" s="688"/>
      <c r="EE141" s="686"/>
      <c r="EW141" s="682"/>
      <c r="EX141" s="688"/>
      <c r="EY141" s="689"/>
    </row>
    <row r="142">
      <c r="A142" s="687"/>
      <c r="B142" s="47"/>
      <c r="C142" s="47"/>
      <c r="D142" s="47"/>
      <c r="E142" s="686"/>
      <c r="F142" s="682"/>
      <c r="G142" s="686"/>
      <c r="H142" s="682"/>
      <c r="I142" s="688"/>
      <c r="J142" s="690" t="s">
        <v>1057</v>
      </c>
      <c r="K142" s="691" t="s">
        <v>1058</v>
      </c>
      <c r="L142" s="11"/>
      <c r="M142" s="11"/>
      <c r="N142" s="11"/>
      <c r="O142" s="11"/>
      <c r="P142" s="12"/>
      <c r="Q142" s="688"/>
      <c r="R142" s="48"/>
      <c r="S142" s="11"/>
      <c r="T142" s="11"/>
      <c r="U142" s="11"/>
      <c r="V142" s="11"/>
      <c r="W142" s="11"/>
      <c r="X142" s="11"/>
      <c r="Y142" s="11"/>
      <c r="Z142" s="11"/>
      <c r="AA142" s="11"/>
      <c r="AB142" s="11"/>
      <c r="AC142" s="11"/>
      <c r="AD142" s="11"/>
      <c r="AE142" s="11"/>
      <c r="AF142" s="11"/>
      <c r="AG142" s="11"/>
      <c r="AH142" s="11"/>
      <c r="AI142" s="11"/>
      <c r="AJ142" s="12"/>
      <c r="AK142" s="688"/>
      <c r="AL142" s="689"/>
      <c r="AM142" s="688"/>
      <c r="AN142" s="687"/>
      <c r="AO142" s="47"/>
      <c r="AP142" s="47"/>
      <c r="AQ142" s="47"/>
      <c r="AR142" s="686"/>
      <c r="AS142" s="682"/>
      <c r="AT142" s="686"/>
      <c r="AU142" s="682"/>
      <c r="AV142" s="688"/>
      <c r="AW142" s="690" t="s">
        <v>1057</v>
      </c>
      <c r="AX142" s="691" t="s">
        <v>1058</v>
      </c>
      <c r="AY142" s="11"/>
      <c r="AZ142" s="11"/>
      <c r="BA142" s="11"/>
      <c r="BB142" s="11"/>
      <c r="BC142" s="12"/>
      <c r="BD142" s="688"/>
      <c r="BE142" s="48"/>
      <c r="BF142" s="11"/>
      <c r="BG142" s="11"/>
      <c r="BH142" s="11"/>
      <c r="BI142" s="11"/>
      <c r="BJ142" s="11"/>
      <c r="BK142" s="11"/>
      <c r="BL142" s="11"/>
      <c r="BM142" s="11"/>
      <c r="BN142" s="11"/>
      <c r="BO142" s="11"/>
      <c r="BP142" s="11"/>
      <c r="BQ142" s="11"/>
      <c r="BR142" s="11"/>
      <c r="BS142" s="11"/>
      <c r="BT142" s="11"/>
      <c r="BU142" s="11"/>
      <c r="BV142" s="11"/>
      <c r="BW142" s="12"/>
      <c r="BX142" s="688"/>
      <c r="BY142" s="689"/>
      <c r="BZ142" s="688"/>
      <c r="CA142" s="687"/>
      <c r="CB142" s="47"/>
      <c r="CC142" s="47"/>
      <c r="CD142" s="47"/>
      <c r="CE142" s="686"/>
      <c r="CF142" s="682"/>
      <c r="CG142" s="686"/>
      <c r="CH142" s="682"/>
      <c r="CI142" s="688"/>
      <c r="CJ142" s="690" t="s">
        <v>1057</v>
      </c>
      <c r="CK142" s="691" t="s">
        <v>1058</v>
      </c>
      <c r="CL142" s="11"/>
      <c r="CM142" s="11"/>
      <c r="CN142" s="11"/>
      <c r="CO142" s="11"/>
      <c r="CP142" s="12"/>
      <c r="CQ142" s="688"/>
      <c r="CR142" s="48"/>
      <c r="CS142" s="11"/>
      <c r="CT142" s="11"/>
      <c r="CU142" s="11"/>
      <c r="CV142" s="11"/>
      <c r="CW142" s="11"/>
      <c r="CX142" s="11"/>
      <c r="CY142" s="11"/>
      <c r="CZ142" s="11"/>
      <c r="DA142" s="11"/>
      <c r="DB142" s="11"/>
      <c r="DC142" s="11"/>
      <c r="DD142" s="11"/>
      <c r="DE142" s="11"/>
      <c r="DF142" s="11"/>
      <c r="DG142" s="11"/>
      <c r="DH142" s="11"/>
      <c r="DI142" s="11"/>
      <c r="DJ142" s="12"/>
      <c r="DK142" s="688"/>
      <c r="DL142" s="689"/>
      <c r="DM142" s="688"/>
      <c r="DN142" s="687"/>
      <c r="DO142" s="47"/>
      <c r="DP142" s="47"/>
      <c r="DQ142" s="47"/>
      <c r="DR142" s="686"/>
      <c r="DS142" s="682"/>
      <c r="DT142" s="686"/>
      <c r="DU142" s="682"/>
      <c r="DV142" s="688"/>
      <c r="DW142" s="690" t="s">
        <v>1057</v>
      </c>
      <c r="DX142" s="691" t="s">
        <v>1058</v>
      </c>
      <c r="DY142" s="11"/>
      <c r="DZ142" s="11"/>
      <c r="EA142" s="11"/>
      <c r="EB142" s="11"/>
      <c r="EC142" s="12"/>
      <c r="ED142" s="688"/>
      <c r="EE142" s="48"/>
      <c r="EF142" s="11"/>
      <c r="EG142" s="11"/>
      <c r="EH142" s="11"/>
      <c r="EI142" s="11"/>
      <c r="EJ142" s="11"/>
      <c r="EK142" s="11"/>
      <c r="EL142" s="11"/>
      <c r="EM142" s="11"/>
      <c r="EN142" s="11"/>
      <c r="EO142" s="11"/>
      <c r="EP142" s="11"/>
      <c r="EQ142" s="11"/>
      <c r="ER142" s="11"/>
      <c r="ES142" s="11"/>
      <c r="ET142" s="11"/>
      <c r="EU142" s="11"/>
      <c r="EV142" s="11"/>
      <c r="EW142" s="12"/>
      <c r="EX142" s="688"/>
      <c r="EY142" s="689"/>
    </row>
    <row r="143">
      <c r="A143" s="687"/>
      <c r="B143" s="43"/>
      <c r="C143" s="43"/>
      <c r="D143" s="43"/>
      <c r="E143" s="48"/>
      <c r="F143" s="12"/>
      <c r="G143" s="48"/>
      <c r="H143" s="12"/>
      <c r="I143" s="688"/>
      <c r="J143" s="688"/>
      <c r="K143" s="688"/>
      <c r="L143" s="688"/>
      <c r="M143" s="688"/>
      <c r="N143" s="688"/>
      <c r="O143" s="688"/>
      <c r="P143" s="688"/>
      <c r="Q143" s="688"/>
      <c r="R143" s="688"/>
      <c r="S143" s="688"/>
      <c r="T143" s="688"/>
      <c r="U143" s="688"/>
      <c r="V143" s="688"/>
      <c r="W143" s="688"/>
      <c r="X143" s="688"/>
      <c r="Y143" s="688"/>
      <c r="Z143" s="688"/>
      <c r="AA143" s="688"/>
      <c r="AB143" s="688"/>
      <c r="AC143" s="688"/>
      <c r="AD143" s="688"/>
      <c r="AE143" s="688"/>
      <c r="AF143" s="688"/>
      <c r="AG143" s="688"/>
      <c r="AH143" s="688"/>
      <c r="AI143" s="688"/>
      <c r="AJ143" s="688"/>
      <c r="AK143" s="688"/>
      <c r="AL143" s="689"/>
      <c r="AM143" s="688"/>
      <c r="AN143" s="687"/>
      <c r="AO143" s="43"/>
      <c r="AP143" s="43"/>
      <c r="AQ143" s="43"/>
      <c r="AR143" s="48"/>
      <c r="AS143" s="12"/>
      <c r="AT143" s="48"/>
      <c r="AU143" s="12"/>
      <c r="AV143" s="688"/>
      <c r="AW143" s="688"/>
      <c r="AX143" s="688"/>
      <c r="AY143" s="688"/>
      <c r="AZ143" s="688"/>
      <c r="BA143" s="688"/>
      <c r="BB143" s="688"/>
      <c r="BC143" s="688"/>
      <c r="BD143" s="688"/>
      <c r="BE143" s="688"/>
      <c r="BF143" s="688"/>
      <c r="BG143" s="688"/>
      <c r="BH143" s="688"/>
      <c r="BI143" s="688"/>
      <c r="BJ143" s="688"/>
      <c r="BK143" s="688"/>
      <c r="BL143" s="688"/>
      <c r="BM143" s="688"/>
      <c r="BN143" s="688"/>
      <c r="BO143" s="688"/>
      <c r="BP143" s="688"/>
      <c r="BQ143" s="688"/>
      <c r="BR143" s="688"/>
      <c r="BS143" s="688"/>
      <c r="BT143" s="688"/>
      <c r="BU143" s="688"/>
      <c r="BV143" s="688"/>
      <c r="BW143" s="688"/>
      <c r="BX143" s="688"/>
      <c r="BY143" s="689"/>
      <c r="BZ143" s="688"/>
      <c r="CA143" s="687"/>
      <c r="CB143" s="43"/>
      <c r="CC143" s="43"/>
      <c r="CD143" s="43"/>
      <c r="CE143" s="48"/>
      <c r="CF143" s="12"/>
      <c r="CG143" s="48"/>
      <c r="CH143" s="12"/>
      <c r="CI143" s="688"/>
      <c r="CJ143" s="688"/>
      <c r="CK143" s="688"/>
      <c r="CL143" s="688"/>
      <c r="CM143" s="688"/>
      <c r="CN143" s="688"/>
      <c r="CO143" s="688"/>
      <c r="CP143" s="688"/>
      <c r="CQ143" s="688"/>
      <c r="CR143" s="688"/>
      <c r="CS143" s="688"/>
      <c r="CT143" s="688"/>
      <c r="CU143" s="688"/>
      <c r="CV143" s="688"/>
      <c r="CW143" s="688"/>
      <c r="CX143" s="688"/>
      <c r="CY143" s="688"/>
      <c r="CZ143" s="688"/>
      <c r="DA143" s="688"/>
      <c r="DB143" s="688"/>
      <c r="DC143" s="688"/>
      <c r="DD143" s="688"/>
      <c r="DE143" s="688"/>
      <c r="DF143" s="688"/>
      <c r="DG143" s="688"/>
      <c r="DH143" s="688"/>
      <c r="DI143" s="688"/>
      <c r="DJ143" s="688"/>
      <c r="DK143" s="688"/>
      <c r="DL143" s="689"/>
      <c r="DM143" s="688"/>
      <c r="DN143" s="687"/>
      <c r="DO143" s="43"/>
      <c r="DP143" s="43"/>
      <c r="DQ143" s="43"/>
      <c r="DR143" s="48"/>
      <c r="DS143" s="12"/>
      <c r="DT143" s="48"/>
      <c r="DU143" s="12"/>
      <c r="DV143" s="688"/>
      <c r="DW143" s="688"/>
      <c r="DX143" s="688"/>
      <c r="DY143" s="688"/>
      <c r="DZ143" s="688"/>
      <c r="EA143" s="688"/>
      <c r="EB143" s="688"/>
      <c r="EC143" s="688"/>
      <c r="ED143" s="688"/>
      <c r="EE143" s="688"/>
      <c r="EF143" s="688"/>
      <c r="EG143" s="688"/>
      <c r="EH143" s="688"/>
      <c r="EI143" s="688"/>
      <c r="EJ143" s="688"/>
      <c r="EK143" s="688"/>
      <c r="EL143" s="688"/>
      <c r="EM143" s="688"/>
      <c r="EN143" s="688"/>
      <c r="EO143" s="688"/>
      <c r="EP143" s="688"/>
      <c r="EQ143" s="688"/>
      <c r="ER143" s="688"/>
      <c r="ES143" s="688"/>
      <c r="ET143" s="688"/>
      <c r="EU143" s="688"/>
      <c r="EV143" s="688"/>
      <c r="EW143" s="688"/>
      <c r="EX143" s="688"/>
      <c r="EY143" s="689"/>
    </row>
    <row r="144">
      <c r="A144" s="697"/>
      <c r="B144" s="623"/>
      <c r="C144" s="623"/>
      <c r="D144" s="623"/>
      <c r="E144" s="623"/>
      <c r="F144" s="623"/>
      <c r="G144" s="623"/>
      <c r="H144" s="623"/>
      <c r="I144" s="623"/>
      <c r="J144" s="623"/>
      <c r="K144" s="623"/>
      <c r="L144" s="623"/>
      <c r="M144" s="623"/>
      <c r="N144" s="623"/>
      <c r="O144" s="623"/>
      <c r="P144" s="623"/>
      <c r="Q144" s="623"/>
      <c r="R144" s="623"/>
      <c r="S144" s="623"/>
      <c r="T144" s="623"/>
      <c r="U144" s="623"/>
      <c r="V144" s="623"/>
      <c r="W144" s="623"/>
      <c r="X144" s="623"/>
      <c r="Y144" s="623"/>
      <c r="Z144" s="623"/>
      <c r="AA144" s="623"/>
      <c r="AB144" s="623"/>
      <c r="AC144" s="623"/>
      <c r="AD144" s="623"/>
      <c r="AE144" s="623"/>
      <c r="AF144" s="623"/>
      <c r="AG144" s="623"/>
      <c r="AH144" s="623"/>
      <c r="AI144" s="623"/>
      <c r="AJ144" s="623"/>
      <c r="AK144" s="623"/>
      <c r="AL144" s="698"/>
      <c r="AM144" s="623"/>
      <c r="AN144" s="697"/>
      <c r="AO144" s="623"/>
      <c r="AP144" s="623"/>
      <c r="AQ144" s="623"/>
      <c r="AR144" s="623"/>
      <c r="AS144" s="623"/>
      <c r="AT144" s="623"/>
      <c r="AU144" s="623"/>
      <c r="AV144" s="623"/>
      <c r="AW144" s="623"/>
      <c r="AX144" s="623"/>
      <c r="AY144" s="623"/>
      <c r="AZ144" s="623"/>
      <c r="BA144" s="623"/>
      <c r="BB144" s="623"/>
      <c r="BC144" s="623"/>
      <c r="BD144" s="623"/>
      <c r="BE144" s="623"/>
      <c r="BF144" s="623"/>
      <c r="BG144" s="623"/>
      <c r="BH144" s="623"/>
      <c r="BI144" s="623"/>
      <c r="BJ144" s="623"/>
      <c r="BK144" s="623"/>
      <c r="BL144" s="623"/>
      <c r="BM144" s="623"/>
      <c r="BN144" s="623"/>
      <c r="BO144" s="623"/>
      <c r="BP144" s="623"/>
      <c r="BQ144" s="623"/>
      <c r="BR144" s="623"/>
      <c r="BS144" s="623"/>
      <c r="BT144" s="623"/>
      <c r="BU144" s="623"/>
      <c r="BV144" s="623"/>
      <c r="BW144" s="623"/>
      <c r="BX144" s="623"/>
      <c r="BY144" s="698"/>
      <c r="BZ144" s="623"/>
      <c r="CA144" s="697"/>
      <c r="CB144" s="623"/>
      <c r="CC144" s="623"/>
      <c r="CD144" s="623"/>
      <c r="CE144" s="623"/>
      <c r="CF144" s="623"/>
      <c r="CG144" s="623"/>
      <c r="CH144" s="623"/>
      <c r="CI144" s="623"/>
      <c r="CJ144" s="623"/>
      <c r="CK144" s="623"/>
      <c r="CL144" s="623"/>
      <c r="CM144" s="623"/>
      <c r="CN144" s="623"/>
      <c r="CO144" s="623"/>
      <c r="CP144" s="623"/>
      <c r="CQ144" s="623"/>
      <c r="CR144" s="623"/>
      <c r="CS144" s="623"/>
      <c r="CT144" s="623"/>
      <c r="CU144" s="623"/>
      <c r="CV144" s="623"/>
      <c r="CW144" s="623"/>
      <c r="CX144" s="623"/>
      <c r="CY144" s="623"/>
      <c r="CZ144" s="623"/>
      <c r="DA144" s="623"/>
      <c r="DB144" s="623"/>
      <c r="DC144" s="623"/>
      <c r="DD144" s="623"/>
      <c r="DE144" s="623"/>
      <c r="DF144" s="623"/>
      <c r="DG144" s="623"/>
      <c r="DH144" s="623"/>
      <c r="DI144" s="623"/>
      <c r="DJ144" s="623"/>
      <c r="DK144" s="623"/>
      <c r="DL144" s="698"/>
      <c r="DM144" s="623"/>
      <c r="DN144" s="697"/>
      <c r="DO144" s="623"/>
      <c r="DP144" s="623"/>
      <c r="DQ144" s="623"/>
      <c r="DR144" s="623"/>
      <c r="DS144" s="623"/>
      <c r="DT144" s="623"/>
      <c r="DU144" s="623"/>
      <c r="DV144" s="623"/>
      <c r="DW144" s="623"/>
      <c r="DX144" s="623"/>
      <c r="DY144" s="623"/>
      <c r="DZ144" s="623"/>
      <c r="EA144" s="623"/>
      <c r="EB144" s="623"/>
      <c r="EC144" s="623"/>
      <c r="ED144" s="623"/>
      <c r="EE144" s="623"/>
      <c r="EF144" s="623"/>
      <c r="EG144" s="623"/>
      <c r="EH144" s="623"/>
      <c r="EI144" s="623"/>
      <c r="EJ144" s="623"/>
      <c r="EK144" s="623"/>
      <c r="EL144" s="623"/>
      <c r="EM144" s="623"/>
      <c r="EN144" s="623"/>
      <c r="EO144" s="623"/>
      <c r="EP144" s="623"/>
      <c r="EQ144" s="623"/>
      <c r="ER144" s="623"/>
      <c r="ES144" s="623"/>
      <c r="ET144" s="623"/>
      <c r="EU144" s="623"/>
      <c r="EV144" s="623"/>
      <c r="EW144" s="623"/>
      <c r="EX144" s="623"/>
      <c r="EY144" s="698"/>
    </row>
    <row r="145">
      <c r="A145" s="697"/>
      <c r="B145" s="623"/>
      <c r="C145" s="623"/>
      <c r="D145" s="623"/>
      <c r="E145" s="623"/>
      <c r="F145" s="623"/>
      <c r="G145" s="623"/>
      <c r="H145" s="623"/>
      <c r="I145" s="623"/>
      <c r="J145" s="623"/>
      <c r="K145" s="623"/>
      <c r="L145" s="623"/>
      <c r="M145" s="623"/>
      <c r="N145" s="623"/>
      <c r="O145" s="623"/>
      <c r="P145" s="623"/>
      <c r="Q145" s="623"/>
      <c r="R145" s="623"/>
      <c r="S145" s="623"/>
      <c r="T145" s="623"/>
      <c r="U145" s="623"/>
      <c r="V145" s="623"/>
      <c r="W145" s="623"/>
      <c r="X145" s="623"/>
      <c r="Y145" s="623"/>
      <c r="Z145" s="623"/>
      <c r="AA145" s="623"/>
      <c r="AB145" s="623"/>
      <c r="AC145" s="623"/>
      <c r="AD145" s="623"/>
      <c r="AE145" s="623"/>
      <c r="AF145" s="623"/>
      <c r="AG145" s="623"/>
      <c r="AH145" s="623"/>
      <c r="AI145" s="623"/>
      <c r="AJ145" s="623"/>
      <c r="AK145" s="623"/>
      <c r="AL145" s="698"/>
      <c r="AM145" s="623"/>
      <c r="AN145" s="697"/>
      <c r="AO145" s="623"/>
      <c r="AP145" s="623"/>
      <c r="AQ145" s="623"/>
      <c r="AR145" s="623"/>
      <c r="AS145" s="623"/>
      <c r="AT145" s="623"/>
      <c r="AU145" s="623"/>
      <c r="AV145" s="623"/>
      <c r="AW145" s="623"/>
      <c r="AX145" s="623"/>
      <c r="AY145" s="623"/>
      <c r="AZ145" s="623"/>
      <c r="BA145" s="623"/>
      <c r="BB145" s="623"/>
      <c r="BC145" s="623"/>
      <c r="BD145" s="623"/>
      <c r="BE145" s="623"/>
      <c r="BF145" s="623"/>
      <c r="BG145" s="623"/>
      <c r="BH145" s="623"/>
      <c r="BI145" s="623"/>
      <c r="BJ145" s="623"/>
      <c r="BK145" s="623"/>
      <c r="BL145" s="623"/>
      <c r="BM145" s="623"/>
      <c r="BN145" s="623"/>
      <c r="BO145" s="623"/>
      <c r="BP145" s="623"/>
      <c r="BQ145" s="623"/>
      <c r="BR145" s="623"/>
      <c r="BS145" s="623"/>
      <c r="BT145" s="623"/>
      <c r="BU145" s="623"/>
      <c r="BV145" s="623"/>
      <c r="BW145" s="623"/>
      <c r="BX145" s="623"/>
      <c r="BY145" s="698"/>
      <c r="BZ145" s="623"/>
      <c r="CA145" s="697"/>
      <c r="CB145" s="623"/>
      <c r="CC145" s="623"/>
      <c r="CD145" s="623"/>
      <c r="CE145" s="623"/>
      <c r="CF145" s="623"/>
      <c r="CG145" s="623"/>
      <c r="CH145" s="623"/>
      <c r="CI145" s="623"/>
      <c r="CJ145" s="623"/>
      <c r="CK145" s="623"/>
      <c r="CL145" s="623"/>
      <c r="CM145" s="623"/>
      <c r="CN145" s="623"/>
      <c r="CO145" s="623"/>
      <c r="CP145" s="623"/>
      <c r="CQ145" s="623"/>
      <c r="CR145" s="623"/>
      <c r="CS145" s="623"/>
      <c r="CT145" s="623"/>
      <c r="CU145" s="623"/>
      <c r="CV145" s="623"/>
      <c r="CW145" s="623"/>
      <c r="CX145" s="623"/>
      <c r="CY145" s="623"/>
      <c r="CZ145" s="623"/>
      <c r="DA145" s="623"/>
      <c r="DB145" s="623"/>
      <c r="DC145" s="623"/>
      <c r="DD145" s="623"/>
      <c r="DE145" s="623"/>
      <c r="DF145" s="623"/>
      <c r="DG145" s="623"/>
      <c r="DH145" s="623"/>
      <c r="DI145" s="623"/>
      <c r="DJ145" s="623"/>
      <c r="DK145" s="623"/>
      <c r="DL145" s="698"/>
      <c r="DM145" s="623"/>
      <c r="DN145" s="697"/>
      <c r="DO145" s="623"/>
      <c r="DP145" s="623"/>
      <c r="DQ145" s="623"/>
      <c r="DR145" s="623"/>
      <c r="DS145" s="623"/>
      <c r="DT145" s="623"/>
      <c r="DU145" s="623"/>
      <c r="DV145" s="623"/>
      <c r="DW145" s="623"/>
      <c r="DX145" s="623"/>
      <c r="DY145" s="623"/>
      <c r="DZ145" s="623"/>
      <c r="EA145" s="623"/>
      <c r="EB145" s="623"/>
      <c r="EC145" s="623"/>
      <c r="ED145" s="623"/>
      <c r="EE145" s="623"/>
      <c r="EF145" s="623"/>
      <c r="EG145" s="623"/>
      <c r="EH145" s="623"/>
      <c r="EI145" s="623"/>
      <c r="EJ145" s="623"/>
      <c r="EK145" s="623"/>
      <c r="EL145" s="623"/>
      <c r="EM145" s="623"/>
      <c r="EN145" s="623"/>
      <c r="EO145" s="623"/>
      <c r="EP145" s="623"/>
      <c r="EQ145" s="623"/>
      <c r="ER145" s="623"/>
      <c r="ES145" s="623"/>
      <c r="ET145" s="623"/>
      <c r="EU145" s="623"/>
      <c r="EV145" s="623"/>
      <c r="EW145" s="623"/>
      <c r="EX145" s="623"/>
      <c r="EY145" s="698"/>
    </row>
    <row r="146">
      <c r="A146" s="697"/>
      <c r="B146" s="623"/>
      <c r="C146" s="623"/>
      <c r="D146" s="623"/>
      <c r="E146" s="623"/>
      <c r="F146" s="623"/>
      <c r="G146" s="623"/>
      <c r="H146" s="623"/>
      <c r="I146" s="623"/>
      <c r="J146" s="623"/>
      <c r="K146" s="623"/>
      <c r="L146" s="623"/>
      <c r="M146" s="623"/>
      <c r="N146" s="623"/>
      <c r="O146" s="623"/>
      <c r="P146" s="623"/>
      <c r="Q146" s="623"/>
      <c r="R146" s="623"/>
      <c r="S146" s="623"/>
      <c r="T146" s="623"/>
      <c r="U146" s="623"/>
      <c r="V146" s="623"/>
      <c r="W146" s="623"/>
      <c r="X146" s="623"/>
      <c r="Y146" s="623"/>
      <c r="Z146" s="623"/>
      <c r="AA146" s="623"/>
      <c r="AB146" s="623"/>
      <c r="AC146" s="623"/>
      <c r="AD146" s="623"/>
      <c r="AE146" s="623"/>
      <c r="AF146" s="623"/>
      <c r="AG146" s="623"/>
      <c r="AH146" s="623"/>
      <c r="AI146" s="623"/>
      <c r="AJ146" s="623"/>
      <c r="AK146" s="623"/>
      <c r="AL146" s="698"/>
      <c r="AM146" s="623"/>
      <c r="AN146" s="697"/>
      <c r="AO146" s="623"/>
      <c r="AP146" s="623"/>
      <c r="AQ146" s="623"/>
      <c r="AR146" s="623"/>
      <c r="AS146" s="623"/>
      <c r="AT146" s="623"/>
      <c r="AU146" s="623"/>
      <c r="AV146" s="623"/>
      <c r="AW146" s="623"/>
      <c r="AX146" s="623"/>
      <c r="AY146" s="623"/>
      <c r="AZ146" s="623"/>
      <c r="BA146" s="623"/>
      <c r="BB146" s="623"/>
      <c r="BC146" s="623"/>
      <c r="BD146" s="623"/>
      <c r="BE146" s="623"/>
      <c r="BF146" s="623"/>
      <c r="BG146" s="623"/>
      <c r="BH146" s="623"/>
      <c r="BI146" s="623"/>
      <c r="BJ146" s="623"/>
      <c r="BK146" s="623"/>
      <c r="BL146" s="623"/>
      <c r="BM146" s="623"/>
      <c r="BN146" s="623"/>
      <c r="BO146" s="623"/>
      <c r="BP146" s="623"/>
      <c r="BQ146" s="623"/>
      <c r="BR146" s="623"/>
      <c r="BS146" s="623"/>
      <c r="BT146" s="623"/>
      <c r="BU146" s="623"/>
      <c r="BV146" s="623"/>
      <c r="BW146" s="623"/>
      <c r="BX146" s="623"/>
      <c r="BY146" s="698"/>
      <c r="BZ146" s="623"/>
      <c r="CA146" s="697"/>
      <c r="CB146" s="623"/>
      <c r="CC146" s="623"/>
      <c r="CD146" s="623"/>
      <c r="CE146" s="623"/>
      <c r="CF146" s="623"/>
      <c r="CG146" s="623"/>
      <c r="CH146" s="623"/>
      <c r="CI146" s="623"/>
      <c r="CJ146" s="623"/>
      <c r="CK146" s="623"/>
      <c r="CL146" s="623"/>
      <c r="CM146" s="623"/>
      <c r="CN146" s="623"/>
      <c r="CO146" s="623"/>
      <c r="CP146" s="623"/>
      <c r="CQ146" s="623"/>
      <c r="CR146" s="623"/>
      <c r="CS146" s="623"/>
      <c r="CT146" s="623"/>
      <c r="CU146" s="623"/>
      <c r="CV146" s="623"/>
      <c r="CW146" s="623"/>
      <c r="CX146" s="623"/>
      <c r="CY146" s="623"/>
      <c r="CZ146" s="623"/>
      <c r="DA146" s="623"/>
      <c r="DB146" s="623"/>
      <c r="DC146" s="623"/>
      <c r="DD146" s="623"/>
      <c r="DE146" s="623"/>
      <c r="DF146" s="623"/>
      <c r="DG146" s="623"/>
      <c r="DH146" s="623"/>
      <c r="DI146" s="623"/>
      <c r="DJ146" s="623"/>
      <c r="DK146" s="623"/>
      <c r="DL146" s="698"/>
      <c r="DM146" s="623"/>
      <c r="DN146" s="697"/>
      <c r="DO146" s="623"/>
      <c r="DP146" s="623"/>
      <c r="DQ146" s="623"/>
      <c r="DR146" s="623"/>
      <c r="DS146" s="623"/>
      <c r="DT146" s="623"/>
      <c r="DU146" s="623"/>
      <c r="DV146" s="623"/>
      <c r="DW146" s="623"/>
      <c r="DX146" s="623"/>
      <c r="DY146" s="623"/>
      <c r="DZ146" s="623"/>
      <c r="EA146" s="623"/>
      <c r="EB146" s="623"/>
      <c r="EC146" s="623"/>
      <c r="ED146" s="623"/>
      <c r="EE146" s="623"/>
      <c r="EF146" s="623"/>
      <c r="EG146" s="623"/>
      <c r="EH146" s="623"/>
      <c r="EI146" s="623"/>
      <c r="EJ146" s="623"/>
      <c r="EK146" s="623"/>
      <c r="EL146" s="623"/>
      <c r="EM146" s="623"/>
      <c r="EN146" s="623"/>
      <c r="EO146" s="623"/>
      <c r="EP146" s="623"/>
      <c r="EQ146" s="623"/>
      <c r="ER146" s="623"/>
      <c r="ES146" s="623"/>
      <c r="ET146" s="623"/>
      <c r="EU146" s="623"/>
      <c r="EV146" s="623"/>
      <c r="EW146" s="623"/>
      <c r="EX146" s="623"/>
      <c r="EY146" s="698"/>
    </row>
    <row r="147">
      <c r="A147" s="692" t="s">
        <v>1059</v>
      </c>
      <c r="P147" s="693"/>
      <c r="Q147" s="627"/>
      <c r="R147" s="627"/>
      <c r="S147" s="627"/>
      <c r="T147" s="627"/>
      <c r="U147" s="627"/>
      <c r="V147" s="627"/>
      <c r="W147" s="627"/>
      <c r="X147" s="627"/>
      <c r="Y147" s="627"/>
      <c r="Z147" s="627"/>
      <c r="AA147" s="627"/>
      <c r="AB147" s="627"/>
      <c r="AC147" s="627"/>
      <c r="AD147" s="627"/>
      <c r="AE147" s="627"/>
      <c r="AF147" s="627"/>
      <c r="AG147" s="627"/>
      <c r="AH147" s="627"/>
      <c r="AI147" s="627"/>
      <c r="AJ147" s="627"/>
      <c r="AK147" s="627"/>
      <c r="AL147" s="626"/>
      <c r="AM147" s="626"/>
      <c r="AN147" s="625" t="s">
        <v>1059</v>
      </c>
      <c r="BC147" s="693"/>
      <c r="BD147" s="706"/>
      <c r="BE147" s="627"/>
      <c r="BF147" s="627"/>
      <c r="BG147" s="627"/>
      <c r="BH147" s="627"/>
      <c r="BI147" s="627"/>
      <c r="BJ147" s="627"/>
      <c r="BK147" s="627"/>
      <c r="BL147" s="627"/>
      <c r="BM147" s="627"/>
      <c r="BN147" s="627"/>
      <c r="BO147" s="627"/>
      <c r="BP147" s="627"/>
      <c r="BQ147" s="627"/>
      <c r="BR147" s="627"/>
      <c r="BS147" s="627"/>
      <c r="BT147" s="627"/>
      <c r="BU147" s="627"/>
      <c r="BV147" s="627"/>
      <c r="BW147" s="627"/>
      <c r="BX147" s="627"/>
      <c r="BY147" s="626"/>
      <c r="BZ147" s="626"/>
      <c r="CA147" s="625" t="s">
        <v>1059</v>
      </c>
      <c r="CP147" s="693"/>
      <c r="CQ147" s="706"/>
      <c r="CR147" s="627"/>
      <c r="CS147" s="627"/>
      <c r="CT147" s="627"/>
      <c r="CU147" s="627"/>
      <c r="CV147" s="627"/>
      <c r="CW147" s="627"/>
      <c r="CX147" s="627"/>
      <c r="CY147" s="627"/>
      <c r="CZ147" s="627"/>
      <c r="DA147" s="627"/>
      <c r="DB147" s="627"/>
      <c r="DC147" s="627"/>
      <c r="DD147" s="627"/>
      <c r="DE147" s="627"/>
      <c r="DF147" s="627"/>
      <c r="DG147" s="627"/>
      <c r="DH147" s="627"/>
      <c r="DI147" s="627"/>
      <c r="DJ147" s="627"/>
      <c r="DK147" s="627"/>
      <c r="DL147" s="626"/>
      <c r="DM147" s="626"/>
      <c r="DN147" s="625" t="s">
        <v>1059</v>
      </c>
      <c r="EC147" s="693"/>
      <c r="ED147" s="706"/>
      <c r="EE147" s="627"/>
      <c r="EF147" s="627"/>
      <c r="EG147" s="627"/>
      <c r="EH147" s="627"/>
      <c r="EI147" s="627"/>
      <c r="EJ147" s="627"/>
      <c r="EK147" s="627"/>
      <c r="EL147" s="627"/>
      <c r="EM147" s="627"/>
      <c r="EN147" s="627"/>
      <c r="EO147" s="627"/>
      <c r="EP147" s="627"/>
      <c r="EQ147" s="627"/>
      <c r="ER147" s="627"/>
      <c r="ES147" s="627"/>
      <c r="ET147" s="627"/>
      <c r="EU147" s="627"/>
      <c r="EV147" s="627"/>
      <c r="EW147" s="627"/>
      <c r="EX147" s="627"/>
      <c r="EY147" s="626"/>
    </row>
    <row r="148">
      <c r="A148" s="697"/>
      <c r="B148" s="623"/>
      <c r="C148" s="623"/>
      <c r="D148" s="623"/>
      <c r="E148" s="623"/>
      <c r="F148" s="623"/>
      <c r="G148" s="623"/>
      <c r="H148" s="623"/>
      <c r="I148" s="623"/>
      <c r="J148" s="623"/>
      <c r="K148" s="623"/>
      <c r="L148" s="623"/>
      <c r="M148" s="623"/>
      <c r="N148" s="623"/>
      <c r="O148" s="623"/>
      <c r="P148" s="623"/>
      <c r="Q148" s="623"/>
      <c r="R148" s="623"/>
      <c r="S148" s="623"/>
      <c r="T148" s="623"/>
      <c r="U148" s="623"/>
      <c r="V148" s="623"/>
      <c r="W148" s="623"/>
      <c r="X148" s="623"/>
      <c r="Y148" s="623"/>
      <c r="Z148" s="623"/>
      <c r="AA148" s="623"/>
      <c r="AB148" s="623"/>
      <c r="AC148" s="623"/>
      <c r="AD148" s="623"/>
      <c r="AE148" s="623"/>
      <c r="AF148" s="623"/>
      <c r="AG148" s="623"/>
      <c r="AH148" s="623"/>
      <c r="AI148" s="623"/>
      <c r="AJ148" s="623"/>
      <c r="AK148" s="623"/>
      <c r="AL148" s="698"/>
      <c r="AM148" s="623"/>
      <c r="AN148" s="697"/>
      <c r="AO148" s="623"/>
      <c r="AP148" s="623"/>
      <c r="AQ148" s="623"/>
      <c r="AR148" s="623"/>
      <c r="AS148" s="623"/>
      <c r="AT148" s="623"/>
      <c r="AU148" s="623"/>
      <c r="AV148" s="623"/>
      <c r="AW148" s="623"/>
      <c r="AX148" s="623"/>
      <c r="AY148" s="623"/>
      <c r="AZ148" s="623"/>
      <c r="BA148" s="623"/>
      <c r="BB148" s="623"/>
      <c r="BC148" s="623"/>
      <c r="BD148" s="623"/>
      <c r="BE148" s="623"/>
      <c r="BF148" s="623"/>
      <c r="BG148" s="623"/>
      <c r="BH148" s="623"/>
      <c r="BI148" s="623"/>
      <c r="BJ148" s="623"/>
      <c r="BK148" s="623"/>
      <c r="BL148" s="623"/>
      <c r="BM148" s="623"/>
      <c r="BN148" s="623"/>
      <c r="BO148" s="623"/>
      <c r="BP148" s="623"/>
      <c r="BQ148" s="623"/>
      <c r="BR148" s="623"/>
      <c r="BS148" s="623"/>
      <c r="BT148" s="623"/>
      <c r="BU148" s="623"/>
      <c r="BV148" s="623"/>
      <c r="BW148" s="623"/>
      <c r="BX148" s="623"/>
      <c r="BY148" s="698"/>
      <c r="BZ148" s="623"/>
      <c r="CA148" s="697"/>
      <c r="CB148" s="623"/>
      <c r="CC148" s="623"/>
      <c r="CD148" s="623"/>
      <c r="CE148" s="623"/>
      <c r="CF148" s="623"/>
      <c r="CG148" s="623"/>
      <c r="CH148" s="623"/>
      <c r="CI148" s="623"/>
      <c r="CJ148" s="623"/>
      <c r="CK148" s="623"/>
      <c r="CL148" s="623"/>
      <c r="CM148" s="623"/>
      <c r="CN148" s="623"/>
      <c r="CO148" s="623"/>
      <c r="CP148" s="623"/>
      <c r="CQ148" s="623"/>
      <c r="CR148" s="623"/>
      <c r="CS148" s="623"/>
      <c r="CT148" s="623"/>
      <c r="CU148" s="623"/>
      <c r="CV148" s="623"/>
      <c r="CW148" s="623"/>
      <c r="CX148" s="623"/>
      <c r="CY148" s="623"/>
      <c r="CZ148" s="623"/>
      <c r="DA148" s="623"/>
      <c r="DB148" s="623"/>
      <c r="DC148" s="623"/>
      <c r="DD148" s="623"/>
      <c r="DE148" s="623"/>
      <c r="DF148" s="623"/>
      <c r="DG148" s="623"/>
      <c r="DH148" s="623"/>
      <c r="DI148" s="623"/>
      <c r="DJ148" s="623"/>
      <c r="DK148" s="623"/>
      <c r="DL148" s="698"/>
      <c r="DM148" s="623"/>
      <c r="DN148" s="697"/>
      <c r="DO148" s="623"/>
      <c r="DP148" s="623"/>
      <c r="DQ148" s="623"/>
      <c r="DR148" s="623"/>
      <c r="DS148" s="623"/>
      <c r="DT148" s="623"/>
      <c r="DU148" s="623"/>
      <c r="DV148" s="623"/>
      <c r="DW148" s="623"/>
      <c r="DX148" s="623"/>
      <c r="DY148" s="623"/>
      <c r="DZ148" s="623"/>
      <c r="EA148" s="623"/>
      <c r="EB148" s="623"/>
      <c r="EC148" s="623"/>
      <c r="ED148" s="623"/>
      <c r="EE148" s="623"/>
      <c r="EF148" s="623"/>
      <c r="EG148" s="623"/>
      <c r="EH148" s="623"/>
      <c r="EI148" s="623"/>
      <c r="EJ148" s="623"/>
      <c r="EK148" s="623"/>
      <c r="EL148" s="623"/>
      <c r="EM148" s="623"/>
      <c r="EN148" s="623"/>
      <c r="EO148" s="623"/>
      <c r="EP148" s="623"/>
      <c r="EQ148" s="623"/>
      <c r="ER148" s="623"/>
      <c r="ES148" s="623"/>
      <c r="ET148" s="623"/>
      <c r="EU148" s="623"/>
      <c r="EV148" s="623"/>
      <c r="EW148" s="623"/>
      <c r="EX148" s="623"/>
      <c r="EY148" s="698"/>
    </row>
    <row r="149">
      <c r="A149" s="699"/>
      <c r="B149" s="700"/>
      <c r="C149" s="700"/>
      <c r="D149" s="700"/>
      <c r="E149" s="700"/>
      <c r="F149" s="700"/>
      <c r="G149" s="700"/>
      <c r="H149" s="700"/>
      <c r="I149" s="700"/>
      <c r="J149" s="700"/>
      <c r="K149" s="700"/>
      <c r="L149" s="700"/>
      <c r="M149" s="700"/>
      <c r="N149" s="700"/>
      <c r="O149" s="700"/>
      <c r="P149" s="700"/>
      <c r="Q149" s="700"/>
      <c r="R149" s="700"/>
      <c r="S149" s="701" t="s">
        <v>1060</v>
      </c>
      <c r="T149" s="702"/>
      <c r="U149" s="702"/>
      <c r="V149" s="702"/>
      <c r="W149" s="702"/>
      <c r="X149" s="702"/>
      <c r="Y149" s="702"/>
      <c r="Z149" s="702"/>
      <c r="AA149" s="700"/>
      <c r="AB149" s="700"/>
      <c r="AC149" s="701" t="s">
        <v>1061</v>
      </c>
      <c r="AD149" s="702"/>
      <c r="AE149" s="702"/>
      <c r="AF149" s="702"/>
      <c r="AG149" s="702"/>
      <c r="AH149" s="702"/>
      <c r="AI149" s="702"/>
      <c r="AJ149" s="700"/>
      <c r="AK149" s="700"/>
      <c r="AL149" s="703"/>
      <c r="AM149" s="623"/>
      <c r="AN149" s="699"/>
      <c r="AO149" s="700"/>
      <c r="AP149" s="700"/>
      <c r="AQ149" s="700"/>
      <c r="AR149" s="700"/>
      <c r="AS149" s="700"/>
      <c r="AT149" s="700"/>
      <c r="AU149" s="700"/>
      <c r="AV149" s="700"/>
      <c r="AW149" s="700"/>
      <c r="AX149" s="700"/>
      <c r="AY149" s="700"/>
      <c r="AZ149" s="700"/>
      <c r="BA149" s="700"/>
      <c r="BB149" s="700"/>
      <c r="BC149" s="700"/>
      <c r="BD149" s="700"/>
      <c r="BE149" s="700"/>
      <c r="BF149" s="701" t="s">
        <v>1060</v>
      </c>
      <c r="BG149" s="702"/>
      <c r="BH149" s="702"/>
      <c r="BI149" s="702"/>
      <c r="BJ149" s="702"/>
      <c r="BK149" s="702"/>
      <c r="BL149" s="702"/>
      <c r="BM149" s="702"/>
      <c r="BN149" s="700"/>
      <c r="BO149" s="700"/>
      <c r="BP149" s="701" t="s">
        <v>1061</v>
      </c>
      <c r="BQ149" s="702"/>
      <c r="BR149" s="702"/>
      <c r="BS149" s="702"/>
      <c r="BT149" s="702"/>
      <c r="BU149" s="702"/>
      <c r="BV149" s="702"/>
      <c r="BW149" s="700"/>
      <c r="BX149" s="700"/>
      <c r="BY149" s="703"/>
      <c r="BZ149" s="623"/>
      <c r="CA149" s="699"/>
      <c r="CB149" s="700"/>
      <c r="CC149" s="700"/>
      <c r="CD149" s="700"/>
      <c r="CE149" s="700"/>
      <c r="CF149" s="700"/>
      <c r="CG149" s="700"/>
      <c r="CH149" s="700"/>
      <c r="CI149" s="700"/>
      <c r="CJ149" s="700"/>
      <c r="CK149" s="700"/>
      <c r="CL149" s="700"/>
      <c r="CM149" s="700"/>
      <c r="CN149" s="700"/>
      <c r="CO149" s="700"/>
      <c r="CP149" s="700"/>
      <c r="CQ149" s="700"/>
      <c r="CR149" s="700"/>
      <c r="CS149" s="701" t="s">
        <v>1060</v>
      </c>
      <c r="CT149" s="702"/>
      <c r="CU149" s="702"/>
      <c r="CV149" s="702"/>
      <c r="CW149" s="702"/>
      <c r="CX149" s="702"/>
      <c r="CY149" s="702"/>
      <c r="CZ149" s="702"/>
      <c r="DA149" s="700"/>
      <c r="DB149" s="700"/>
      <c r="DC149" s="701" t="s">
        <v>1061</v>
      </c>
      <c r="DD149" s="702"/>
      <c r="DE149" s="702"/>
      <c r="DF149" s="702"/>
      <c r="DG149" s="702"/>
      <c r="DH149" s="702"/>
      <c r="DI149" s="702"/>
      <c r="DJ149" s="700"/>
      <c r="DK149" s="700"/>
      <c r="DL149" s="703"/>
      <c r="DM149" s="623"/>
      <c r="DN149" s="699"/>
      <c r="DO149" s="700"/>
      <c r="DP149" s="700"/>
      <c r="DQ149" s="700"/>
      <c r="DR149" s="700"/>
      <c r="DS149" s="700"/>
      <c r="DT149" s="700"/>
      <c r="DU149" s="700"/>
      <c r="DV149" s="700"/>
      <c r="DW149" s="700"/>
      <c r="DX149" s="700"/>
      <c r="DY149" s="700"/>
      <c r="DZ149" s="700"/>
      <c r="EA149" s="700"/>
      <c r="EB149" s="700"/>
      <c r="EC149" s="700"/>
      <c r="ED149" s="700"/>
      <c r="EE149" s="700"/>
      <c r="EF149" s="701" t="s">
        <v>1060</v>
      </c>
      <c r="EG149" s="702"/>
      <c r="EH149" s="702"/>
      <c r="EI149" s="702"/>
      <c r="EJ149" s="702"/>
      <c r="EK149" s="702"/>
      <c r="EL149" s="702"/>
      <c r="EM149" s="702"/>
      <c r="EN149" s="700"/>
      <c r="EO149" s="700"/>
      <c r="EP149" s="701" t="s">
        <v>1061</v>
      </c>
      <c r="EQ149" s="702"/>
      <c r="ER149" s="702"/>
      <c r="ES149" s="702"/>
      <c r="ET149" s="702"/>
      <c r="EU149" s="702"/>
      <c r="EV149" s="702"/>
      <c r="EW149" s="700"/>
      <c r="EX149" s="700"/>
      <c r="EY149" s="703"/>
    </row>
    <row r="150">
      <c r="A150" s="623"/>
      <c r="B150" s="623"/>
      <c r="C150" s="623"/>
      <c r="D150" s="623"/>
      <c r="E150" s="623"/>
      <c r="F150" s="623"/>
      <c r="G150" s="623"/>
      <c r="H150" s="623"/>
      <c r="I150" s="623"/>
      <c r="J150" s="623"/>
      <c r="K150" s="623"/>
      <c r="L150" s="623"/>
      <c r="M150" s="623"/>
      <c r="N150" s="623"/>
      <c r="O150" s="623"/>
      <c r="P150" s="623"/>
      <c r="Q150" s="623"/>
      <c r="R150" s="623"/>
      <c r="S150" s="704"/>
      <c r="T150" s="704"/>
      <c r="U150" s="704"/>
      <c r="V150" s="704"/>
      <c r="W150" s="704"/>
      <c r="X150" s="704"/>
      <c r="Y150" s="704"/>
      <c r="Z150" s="704"/>
      <c r="AA150" s="623"/>
      <c r="AB150" s="623"/>
      <c r="AC150" s="704"/>
      <c r="AD150" s="704"/>
      <c r="AE150" s="704"/>
      <c r="AF150" s="704"/>
      <c r="AG150" s="704"/>
      <c r="AH150" s="704"/>
      <c r="AI150" s="704"/>
      <c r="AJ150" s="623"/>
      <c r="AK150" s="623"/>
      <c r="AL150" s="623"/>
      <c r="AM150" s="623"/>
      <c r="AN150" s="623"/>
      <c r="AO150" s="623"/>
      <c r="AP150" s="623"/>
      <c r="AQ150" s="623"/>
      <c r="AR150" s="623"/>
      <c r="AS150" s="623"/>
      <c r="AT150" s="623"/>
      <c r="AU150" s="623"/>
      <c r="AV150" s="623"/>
      <c r="AW150" s="623"/>
      <c r="AX150" s="623"/>
      <c r="AY150" s="623"/>
      <c r="AZ150" s="623"/>
      <c r="BA150" s="623"/>
      <c r="BB150" s="623"/>
      <c r="BC150" s="623"/>
      <c r="BD150" s="623"/>
      <c r="BE150" s="623"/>
      <c r="BF150" s="704"/>
      <c r="BG150" s="704"/>
      <c r="BH150" s="704"/>
      <c r="BI150" s="704"/>
      <c r="BJ150" s="704"/>
      <c r="BK150" s="704"/>
      <c r="BL150" s="704"/>
      <c r="BM150" s="704"/>
      <c r="BN150" s="623"/>
      <c r="BO150" s="623"/>
      <c r="BP150" s="704"/>
      <c r="BQ150" s="704"/>
      <c r="BR150" s="704"/>
      <c r="BS150" s="704"/>
      <c r="BT150" s="704"/>
      <c r="BU150" s="704"/>
      <c r="BV150" s="704"/>
      <c r="BW150" s="623"/>
      <c r="BX150" s="623"/>
      <c r="BY150" s="623"/>
      <c r="BZ150" s="623"/>
      <c r="CA150" s="623"/>
      <c r="CB150" s="623"/>
      <c r="CC150" s="623"/>
      <c r="CD150" s="623"/>
      <c r="CE150" s="623"/>
      <c r="CF150" s="623"/>
      <c r="CG150" s="623"/>
      <c r="CH150" s="623"/>
      <c r="CI150" s="623"/>
      <c r="CJ150" s="623"/>
      <c r="CK150" s="623"/>
      <c r="CL150" s="623"/>
      <c r="CM150" s="623"/>
      <c r="CN150" s="623"/>
      <c r="CO150" s="623"/>
      <c r="CP150" s="623"/>
      <c r="CQ150" s="623"/>
      <c r="CR150" s="623"/>
      <c r="CS150" s="704"/>
      <c r="CT150" s="704"/>
      <c r="CU150" s="704"/>
      <c r="CV150" s="704"/>
      <c r="CW150" s="704"/>
      <c r="CX150" s="704"/>
      <c r="CY150" s="704"/>
      <c r="CZ150" s="704"/>
      <c r="DA150" s="623"/>
      <c r="DB150" s="623"/>
      <c r="DC150" s="704"/>
      <c r="DD150" s="704"/>
      <c r="DE150" s="704"/>
      <c r="DF150" s="704"/>
      <c r="DG150" s="704"/>
      <c r="DH150" s="704"/>
      <c r="DI150" s="704"/>
      <c r="DJ150" s="623"/>
      <c r="DK150" s="623"/>
      <c r="DL150" s="623"/>
      <c r="DM150" s="623"/>
      <c r="DN150" s="623"/>
      <c r="DO150" s="623"/>
      <c r="DP150" s="623"/>
      <c r="DQ150" s="623"/>
      <c r="DR150" s="623"/>
      <c r="DS150" s="623"/>
      <c r="DT150" s="623"/>
      <c r="DU150" s="623"/>
      <c r="DV150" s="623"/>
      <c r="DW150" s="623"/>
      <c r="DX150" s="623"/>
      <c r="DY150" s="623"/>
      <c r="DZ150" s="623"/>
      <c r="EA150" s="623"/>
      <c r="EB150" s="623"/>
      <c r="EC150" s="623"/>
      <c r="ED150" s="623"/>
      <c r="EE150" s="623"/>
      <c r="EF150" s="704"/>
      <c r="EG150" s="704"/>
      <c r="EH150" s="704"/>
      <c r="EI150" s="704"/>
      <c r="EJ150" s="704"/>
      <c r="EK150" s="704"/>
      <c r="EL150" s="704"/>
      <c r="EM150" s="704"/>
      <c r="EN150" s="623"/>
      <c r="EO150" s="623"/>
      <c r="EP150" s="704"/>
      <c r="EQ150" s="704"/>
      <c r="ER150" s="704"/>
      <c r="ES150" s="704"/>
      <c r="ET150" s="704"/>
      <c r="EU150" s="704"/>
      <c r="EV150" s="704"/>
      <c r="EW150" s="623"/>
      <c r="EX150" s="623"/>
      <c r="EY150" s="623"/>
    </row>
    <row r="151">
      <c r="A151" s="620"/>
      <c r="B151" s="621"/>
      <c r="C151" s="621"/>
      <c r="D151" s="621"/>
      <c r="E151" s="621"/>
      <c r="F151" s="621"/>
      <c r="G151" s="621"/>
      <c r="H151" s="621"/>
      <c r="I151" s="621"/>
      <c r="J151" s="621"/>
      <c r="K151" s="621"/>
      <c r="L151" s="621"/>
      <c r="M151" s="621"/>
      <c r="N151" s="621"/>
      <c r="O151" s="621"/>
      <c r="P151" s="621"/>
      <c r="Q151" s="621"/>
      <c r="R151" s="621"/>
      <c r="S151" s="621"/>
      <c r="T151" s="621"/>
      <c r="U151" s="621"/>
      <c r="V151" s="621"/>
      <c r="W151" s="621"/>
      <c r="X151" s="621"/>
      <c r="Y151" s="621"/>
      <c r="Z151" s="621"/>
      <c r="AA151" s="621"/>
      <c r="AB151" s="621"/>
      <c r="AC151" s="621"/>
      <c r="AD151" s="621"/>
      <c r="AE151" s="621"/>
      <c r="AF151" s="621"/>
      <c r="AG151" s="621"/>
      <c r="AH151" s="621"/>
      <c r="AI151" s="621"/>
      <c r="AJ151" s="621"/>
      <c r="AK151" s="621"/>
      <c r="AL151" s="622"/>
      <c r="AM151" s="623"/>
      <c r="AN151" s="620"/>
      <c r="AO151" s="621"/>
      <c r="AP151" s="621"/>
      <c r="AQ151" s="621"/>
      <c r="AR151" s="621"/>
      <c r="AS151" s="621"/>
      <c r="AT151" s="621"/>
      <c r="AU151" s="621"/>
      <c r="AV151" s="621"/>
      <c r="AW151" s="621"/>
      <c r="AX151" s="621"/>
      <c r="AY151" s="621"/>
      <c r="AZ151" s="621"/>
      <c r="BA151" s="621"/>
      <c r="BB151" s="621"/>
      <c r="BC151" s="621"/>
      <c r="BD151" s="621"/>
      <c r="BE151" s="621"/>
      <c r="BF151" s="621"/>
      <c r="BG151" s="621"/>
      <c r="BH151" s="621"/>
      <c r="BI151" s="621"/>
      <c r="BJ151" s="621"/>
      <c r="BK151" s="621"/>
      <c r="BL151" s="621"/>
      <c r="BM151" s="621"/>
      <c r="BN151" s="621"/>
      <c r="BO151" s="621"/>
      <c r="BP151" s="621"/>
      <c r="BQ151" s="621"/>
      <c r="BR151" s="621"/>
      <c r="BS151" s="621"/>
      <c r="BT151" s="621"/>
      <c r="BU151" s="621"/>
      <c r="BV151" s="621"/>
      <c r="BW151" s="621"/>
      <c r="BX151" s="621"/>
      <c r="BY151" s="622"/>
      <c r="BZ151" s="623"/>
      <c r="CA151" s="620"/>
      <c r="CB151" s="621"/>
      <c r="CC151" s="621"/>
      <c r="CD151" s="621"/>
      <c r="CE151" s="621"/>
      <c r="CF151" s="621"/>
      <c r="CG151" s="621"/>
      <c r="CH151" s="621"/>
      <c r="CI151" s="621"/>
      <c r="CJ151" s="621"/>
      <c r="CK151" s="621"/>
      <c r="CL151" s="621"/>
      <c r="CM151" s="621"/>
      <c r="CN151" s="621"/>
      <c r="CO151" s="621"/>
      <c r="CP151" s="621"/>
      <c r="CQ151" s="621"/>
      <c r="CR151" s="621"/>
      <c r="CS151" s="621"/>
      <c r="CT151" s="621"/>
      <c r="CU151" s="621"/>
      <c r="CV151" s="621"/>
      <c r="CW151" s="621"/>
      <c r="CX151" s="621"/>
      <c r="CY151" s="621"/>
      <c r="CZ151" s="621"/>
      <c r="DA151" s="621"/>
      <c r="DB151" s="621"/>
      <c r="DC151" s="621"/>
      <c r="DD151" s="621"/>
      <c r="DE151" s="621"/>
      <c r="DF151" s="621"/>
      <c r="DG151" s="621"/>
      <c r="DH151" s="621"/>
      <c r="DI151" s="621"/>
      <c r="DJ151" s="621"/>
      <c r="DK151" s="621"/>
      <c r="DL151" s="620"/>
      <c r="DM151" s="623"/>
      <c r="DN151" s="620"/>
      <c r="DO151" s="621"/>
      <c r="DP151" s="621"/>
      <c r="DQ151" s="621"/>
      <c r="DR151" s="621"/>
      <c r="DS151" s="621"/>
      <c r="DT151" s="621"/>
      <c r="DU151" s="621"/>
      <c r="DV151" s="621"/>
      <c r="DW151" s="621"/>
      <c r="DX151" s="621"/>
      <c r="DY151" s="621"/>
      <c r="DZ151" s="621"/>
      <c r="EA151" s="621"/>
      <c r="EB151" s="621"/>
      <c r="EC151" s="621"/>
      <c r="ED151" s="621"/>
      <c r="EE151" s="621"/>
      <c r="EF151" s="621"/>
      <c r="EG151" s="621"/>
      <c r="EH151" s="621"/>
      <c r="EI151" s="621"/>
      <c r="EJ151" s="621"/>
      <c r="EK151" s="621"/>
      <c r="EL151" s="621"/>
      <c r="EM151" s="621"/>
      <c r="EN151" s="621"/>
      <c r="EO151" s="621"/>
      <c r="EP151" s="621"/>
      <c r="EQ151" s="621"/>
      <c r="ER151" s="621"/>
      <c r="ES151" s="621"/>
      <c r="ET151" s="621"/>
      <c r="EU151" s="621"/>
      <c r="EV151" s="621"/>
      <c r="EW151" s="621"/>
      <c r="EX151" s="621"/>
      <c r="EY151" s="622"/>
    </row>
    <row r="152">
      <c r="A152" s="624"/>
      <c r="B152" s="625" t="s">
        <v>1003</v>
      </c>
      <c r="AL152" s="626"/>
      <c r="AM152" s="626"/>
      <c r="AN152" s="627"/>
      <c r="AO152" s="625" t="s">
        <v>1003</v>
      </c>
      <c r="BY152" s="626"/>
      <c r="BZ152" s="626"/>
      <c r="CA152" s="627"/>
      <c r="CB152" s="625" t="s">
        <v>1003</v>
      </c>
      <c r="DL152" s="627"/>
      <c r="DM152" s="623"/>
      <c r="DN152" s="697"/>
      <c r="DO152" s="625" t="s">
        <v>1003</v>
      </c>
      <c r="EY152" s="626"/>
    </row>
    <row r="153">
      <c r="A153" s="628"/>
      <c r="B153" s="629" t="s">
        <v>1004</v>
      </c>
      <c r="AL153" s="630"/>
      <c r="AM153" s="629"/>
      <c r="AN153" s="628"/>
      <c r="AO153" s="629" t="s">
        <v>1004</v>
      </c>
      <c r="BY153" s="630"/>
      <c r="BZ153" s="629"/>
      <c r="CA153" s="628"/>
      <c r="CB153" s="629" t="s">
        <v>1004</v>
      </c>
      <c r="DL153" s="628"/>
      <c r="DM153" s="623"/>
      <c r="DN153" s="697"/>
      <c r="DO153" s="629" t="s">
        <v>1004</v>
      </c>
      <c r="EY153" s="630"/>
    </row>
    <row r="154">
      <c r="A154" s="628"/>
      <c r="B154" s="631" t="s">
        <v>1005</v>
      </c>
      <c r="AL154" s="632"/>
      <c r="AM154" s="631"/>
      <c r="AN154" s="628"/>
      <c r="AO154" s="631" t="s">
        <v>1005</v>
      </c>
      <c r="BY154" s="632"/>
      <c r="BZ154" s="631"/>
      <c r="CA154" s="628"/>
      <c r="CB154" s="631" t="s">
        <v>1005</v>
      </c>
      <c r="DL154" s="628"/>
      <c r="DM154" s="623"/>
      <c r="DN154" s="697"/>
      <c r="DO154" s="631" t="s">
        <v>1005</v>
      </c>
      <c r="EY154" s="632"/>
    </row>
    <row r="155">
      <c r="A155" s="628"/>
      <c r="B155" s="633"/>
      <c r="C155" s="633"/>
      <c r="D155" s="633"/>
      <c r="E155" s="633"/>
      <c r="F155" s="633"/>
      <c r="G155" s="633"/>
      <c r="H155" s="633"/>
      <c r="I155" s="633"/>
      <c r="J155" s="633"/>
      <c r="K155" s="633"/>
      <c r="L155" s="633"/>
      <c r="M155" s="633"/>
      <c r="N155" s="633"/>
      <c r="O155" s="633"/>
      <c r="P155" s="633"/>
      <c r="Q155" s="633"/>
      <c r="R155" s="633"/>
      <c r="S155" s="633"/>
      <c r="T155" s="633"/>
      <c r="U155" s="633"/>
      <c r="V155" s="633"/>
      <c r="W155" s="633"/>
      <c r="X155" s="633"/>
      <c r="Y155" s="633"/>
      <c r="Z155" s="633"/>
      <c r="AA155" s="633"/>
      <c r="AB155" s="633"/>
      <c r="AC155" s="633"/>
      <c r="AD155" s="633"/>
      <c r="AE155" s="633"/>
      <c r="AF155" s="633"/>
      <c r="AG155" s="633"/>
      <c r="AH155" s="633"/>
      <c r="AI155" s="633"/>
      <c r="AJ155" s="633"/>
      <c r="AK155" s="633"/>
      <c r="AL155" s="632"/>
      <c r="AM155" s="631"/>
      <c r="AN155" s="628"/>
      <c r="AO155" s="633"/>
      <c r="AP155" s="633"/>
      <c r="AQ155" s="633"/>
      <c r="AR155" s="633"/>
      <c r="AS155" s="633"/>
      <c r="AT155" s="633"/>
      <c r="AU155" s="633"/>
      <c r="AV155" s="633"/>
      <c r="AW155" s="633"/>
      <c r="AX155" s="633"/>
      <c r="AY155" s="633"/>
      <c r="AZ155" s="633"/>
      <c r="BA155" s="633"/>
      <c r="BB155" s="633"/>
      <c r="BC155" s="633"/>
      <c r="BD155" s="633"/>
      <c r="BE155" s="633"/>
      <c r="BF155" s="633"/>
      <c r="BG155" s="633"/>
      <c r="BH155" s="633"/>
      <c r="BI155" s="633"/>
      <c r="BJ155" s="633"/>
      <c r="BK155" s="633"/>
      <c r="BL155" s="633"/>
      <c r="BM155" s="633"/>
      <c r="BN155" s="633"/>
      <c r="BO155" s="633"/>
      <c r="BP155" s="633"/>
      <c r="BQ155" s="633"/>
      <c r="BR155" s="633"/>
      <c r="BS155" s="633"/>
      <c r="BT155" s="633"/>
      <c r="BU155" s="633"/>
      <c r="BV155" s="633"/>
      <c r="BW155" s="633"/>
      <c r="BX155" s="633"/>
      <c r="BY155" s="632"/>
      <c r="BZ155" s="631"/>
      <c r="CA155" s="628"/>
      <c r="CB155" s="633"/>
      <c r="CC155" s="633"/>
      <c r="CD155" s="633"/>
      <c r="CE155" s="633"/>
      <c r="CF155" s="633"/>
      <c r="CG155" s="633"/>
      <c r="CH155" s="633"/>
      <c r="CI155" s="633"/>
      <c r="CJ155" s="633"/>
      <c r="CK155" s="633"/>
      <c r="CL155" s="633"/>
      <c r="CM155" s="633"/>
      <c r="CN155" s="633"/>
      <c r="CO155" s="633"/>
      <c r="CP155" s="633"/>
      <c r="CQ155" s="633"/>
      <c r="CR155" s="633"/>
      <c r="CS155" s="633"/>
      <c r="CT155" s="633"/>
      <c r="CU155" s="633"/>
      <c r="CV155" s="633"/>
      <c r="CW155" s="633"/>
      <c r="CX155" s="633"/>
      <c r="CY155" s="633"/>
      <c r="CZ155" s="633"/>
      <c r="DA155" s="633"/>
      <c r="DB155" s="633"/>
      <c r="DC155" s="633"/>
      <c r="DD155" s="633"/>
      <c r="DE155" s="633"/>
      <c r="DF155" s="633"/>
      <c r="DG155" s="633"/>
      <c r="DH155" s="633"/>
      <c r="DI155" s="633"/>
      <c r="DJ155" s="633"/>
      <c r="DK155" s="633"/>
      <c r="DL155" s="628"/>
      <c r="DM155" s="623"/>
      <c r="DN155" s="697"/>
      <c r="DO155" s="633"/>
      <c r="DP155" s="633"/>
      <c r="DQ155" s="633"/>
      <c r="DR155" s="633"/>
      <c r="DS155" s="633"/>
      <c r="DT155" s="633"/>
      <c r="DU155" s="633"/>
      <c r="DV155" s="633"/>
      <c r="DW155" s="633"/>
      <c r="DX155" s="633"/>
      <c r="DY155" s="633"/>
      <c r="DZ155" s="633"/>
      <c r="EA155" s="633"/>
      <c r="EB155" s="633"/>
      <c r="EC155" s="633"/>
      <c r="ED155" s="633"/>
      <c r="EE155" s="633"/>
      <c r="EF155" s="633"/>
      <c r="EG155" s="633"/>
      <c r="EH155" s="633"/>
      <c r="EI155" s="633"/>
      <c r="EJ155" s="633"/>
      <c r="EK155" s="633"/>
      <c r="EL155" s="633"/>
      <c r="EM155" s="633"/>
      <c r="EN155" s="633"/>
      <c r="EO155" s="633"/>
      <c r="EP155" s="633"/>
      <c r="EQ155" s="633"/>
      <c r="ER155" s="633"/>
      <c r="ES155" s="633"/>
      <c r="ET155" s="633"/>
      <c r="EU155" s="633"/>
      <c r="EV155" s="633"/>
      <c r="EW155" s="631"/>
      <c r="EX155" s="631"/>
      <c r="EY155" s="632"/>
    </row>
    <row r="156">
      <c r="A156" s="628"/>
      <c r="B156" s="634" t="s">
        <v>1006</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2"/>
      <c r="AL156" s="635"/>
      <c r="AM156" s="636"/>
      <c r="AN156" s="628"/>
      <c r="AO156" s="634" t="s">
        <v>1006</v>
      </c>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2"/>
      <c r="BY156" s="635"/>
      <c r="BZ156" s="636"/>
      <c r="CA156" s="628"/>
      <c r="CB156" s="634" t="s">
        <v>1006</v>
      </c>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2"/>
      <c r="DL156" s="628"/>
      <c r="DM156" s="623"/>
      <c r="DN156" s="697"/>
      <c r="DO156" s="709" t="s">
        <v>1006</v>
      </c>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c r="EO156" s="11"/>
      <c r="EP156" s="11"/>
      <c r="EQ156" s="11"/>
      <c r="ER156" s="11"/>
      <c r="ES156" s="11"/>
      <c r="ET156" s="11"/>
      <c r="EU156" s="11"/>
      <c r="EV156" s="11"/>
      <c r="EW156" s="11"/>
      <c r="EX156" s="12"/>
      <c r="EY156" s="635"/>
    </row>
    <row r="157">
      <c r="A157" s="628"/>
      <c r="B157" s="637" t="s">
        <v>43</v>
      </c>
      <c r="C157" s="12"/>
      <c r="D157" s="638" t="str">
        <f>'3A 2025-2026 REPORTE CALIFICACI'!E7</f>
        <v>2025-2026</v>
      </c>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6"/>
      <c r="AL157" s="639"/>
      <c r="AM157" s="640"/>
      <c r="AN157" s="628"/>
      <c r="AO157" s="637" t="s">
        <v>43</v>
      </c>
      <c r="AP157" s="12"/>
      <c r="AQ157" s="638" t="str">
        <f>'3A 2025-2026 REPORTE CALIFICACI'!E7</f>
        <v>2025-2026</v>
      </c>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6"/>
      <c r="BY157" s="639"/>
      <c r="BZ157" s="640"/>
      <c r="CA157" s="628"/>
      <c r="CB157" s="637" t="s">
        <v>43</v>
      </c>
      <c r="CC157" s="12"/>
      <c r="CD157" s="638" t="str">
        <f>'3A 2025-2026 REPORTE CALIFICACI'!E7</f>
        <v>2025-2026</v>
      </c>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c r="DF157" s="15"/>
      <c r="DG157" s="15"/>
      <c r="DH157" s="15"/>
      <c r="DI157" s="15"/>
      <c r="DJ157" s="15"/>
      <c r="DK157" s="16"/>
      <c r="DL157" s="628"/>
      <c r="DM157" s="623"/>
      <c r="DN157" s="697"/>
      <c r="DO157" s="637" t="s">
        <v>43</v>
      </c>
      <c r="DP157" s="12"/>
      <c r="DQ157" s="638" t="str">
        <f>'3A 2025-2026 REPORTE CALIFICACI'!E7</f>
        <v>2025-2026</v>
      </c>
      <c r="DR157" s="15"/>
      <c r="DS157" s="15"/>
      <c r="DT157" s="15"/>
      <c r="DU157" s="15"/>
      <c r="DV157" s="15"/>
      <c r="DW157" s="15"/>
      <c r="DX157" s="15"/>
      <c r="DY157" s="15"/>
      <c r="DZ157" s="15"/>
      <c r="EA157" s="15"/>
      <c r="EB157" s="15"/>
      <c r="EC157" s="15"/>
      <c r="ED157" s="15"/>
      <c r="EE157" s="15"/>
      <c r="EF157" s="15"/>
      <c r="EG157" s="15"/>
      <c r="EH157" s="15"/>
      <c r="EI157" s="15"/>
      <c r="EJ157" s="15"/>
      <c r="EK157" s="15"/>
      <c r="EL157" s="15"/>
      <c r="EM157" s="15"/>
      <c r="EN157" s="15"/>
      <c r="EO157" s="15"/>
      <c r="EP157" s="15"/>
      <c r="EQ157" s="15"/>
      <c r="ER157" s="15"/>
      <c r="ES157" s="15"/>
      <c r="ET157" s="15"/>
      <c r="EU157" s="15"/>
      <c r="EV157" s="15"/>
      <c r="EW157" s="15"/>
      <c r="EX157" s="16"/>
      <c r="EY157" s="639"/>
    </row>
    <row r="158">
      <c r="A158" s="628"/>
      <c r="B158" s="641" t="s">
        <v>1007</v>
      </c>
      <c r="C158" s="12"/>
      <c r="D158" s="638" t="str">
        <f>'3A 2025-2026 REPORTE CALIFICACI'!D23</f>
        <v>Fernando José Díaz Fernández</v>
      </c>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6"/>
      <c r="AL158" s="639"/>
      <c r="AM158" s="640"/>
      <c r="AN158" s="628"/>
      <c r="AO158" s="641" t="s">
        <v>1007</v>
      </c>
      <c r="AP158" s="12"/>
      <c r="AQ158" s="638" t="str">
        <f>'3A 2025-2026 REPORTE CALIFICACI'!D24</f>
        <v>Scarlett  Espinal Estéves</v>
      </c>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6"/>
      <c r="BY158" s="639"/>
      <c r="BZ158" s="640"/>
      <c r="CA158" s="628"/>
      <c r="CB158" s="641" t="s">
        <v>1007</v>
      </c>
      <c r="CC158" s="12"/>
      <c r="CD158" s="638" t="str">
        <f>'3A 2025-2026 REPORTE CALIFICACI'!D25</f>
        <v>José Manuel Estrella</v>
      </c>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c r="DF158" s="15"/>
      <c r="DG158" s="15"/>
      <c r="DH158" s="15"/>
      <c r="DI158" s="15"/>
      <c r="DJ158" s="15"/>
      <c r="DK158" s="16"/>
      <c r="DL158" s="628"/>
      <c r="DM158" s="623"/>
      <c r="DN158" s="697"/>
      <c r="DO158" s="641" t="s">
        <v>1007</v>
      </c>
      <c r="DP158" s="12"/>
      <c r="DQ158" s="638" t="str">
        <f>'3A 2025-2026 REPORTE CALIFICACI'!D26</f>
        <v>Misael Starberk Ferreras Pérez</v>
      </c>
      <c r="DR158" s="15"/>
      <c r="DS158" s="15"/>
      <c r="DT158" s="15"/>
      <c r="DU158" s="15"/>
      <c r="DV158" s="15"/>
      <c r="DW158" s="15"/>
      <c r="DX158" s="15"/>
      <c r="DY158" s="15"/>
      <c r="DZ158" s="15"/>
      <c r="EA158" s="15"/>
      <c r="EB158" s="15"/>
      <c r="EC158" s="15"/>
      <c r="ED158" s="15"/>
      <c r="EE158" s="15"/>
      <c r="EF158" s="15"/>
      <c r="EG158" s="15"/>
      <c r="EH158" s="15"/>
      <c r="EI158" s="15"/>
      <c r="EJ158" s="15"/>
      <c r="EK158" s="15"/>
      <c r="EL158" s="15"/>
      <c r="EM158" s="15"/>
      <c r="EN158" s="15"/>
      <c r="EO158" s="15"/>
      <c r="EP158" s="15"/>
      <c r="EQ158" s="15"/>
      <c r="ER158" s="15"/>
      <c r="ES158" s="15"/>
      <c r="ET158" s="15"/>
      <c r="EU158" s="15"/>
      <c r="EV158" s="15"/>
      <c r="EW158" s="15"/>
      <c r="EX158" s="16"/>
      <c r="EY158" s="639"/>
    </row>
    <row r="159">
      <c r="A159" s="628"/>
      <c r="B159" s="641" t="s">
        <v>1008</v>
      </c>
      <c r="C159" s="12"/>
      <c r="D159" s="638">
        <f>'3A 2025-2026 REPORTE CALIFICACI'!A23</f>
        <v>13</v>
      </c>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6"/>
      <c r="AL159" s="639"/>
      <c r="AM159" s="640"/>
      <c r="AN159" s="628"/>
      <c r="AO159" s="641" t="s">
        <v>1008</v>
      </c>
      <c r="AP159" s="12"/>
      <c r="AQ159" s="638">
        <f>'3A 2025-2026 REPORTE CALIFICACI'!A24</f>
        <v>14</v>
      </c>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6"/>
      <c r="BY159" s="639"/>
      <c r="BZ159" s="640"/>
      <c r="CA159" s="628"/>
      <c r="CB159" s="641" t="s">
        <v>1008</v>
      </c>
      <c r="CC159" s="12"/>
      <c r="CD159" s="638">
        <f>'3A 2025-2026 REPORTE CALIFICACI'!A25</f>
        <v>15</v>
      </c>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c r="DF159" s="15"/>
      <c r="DG159" s="15"/>
      <c r="DH159" s="15"/>
      <c r="DI159" s="15"/>
      <c r="DJ159" s="15"/>
      <c r="DK159" s="16"/>
      <c r="DL159" s="628"/>
      <c r="DM159" s="623"/>
      <c r="DN159" s="697"/>
      <c r="DO159" s="641" t="s">
        <v>1008</v>
      </c>
      <c r="DP159" s="12"/>
      <c r="DQ159" s="638">
        <f>'3A 2025-2026 REPORTE CALIFICACI'!A26</f>
        <v>16</v>
      </c>
      <c r="DR159" s="15"/>
      <c r="DS159" s="15"/>
      <c r="DT159" s="15"/>
      <c r="DU159" s="15"/>
      <c r="DV159" s="15"/>
      <c r="DW159" s="15"/>
      <c r="DX159" s="15"/>
      <c r="DY159" s="15"/>
      <c r="DZ159" s="15"/>
      <c r="EA159" s="15"/>
      <c r="EB159" s="15"/>
      <c r="EC159" s="15"/>
      <c r="ED159" s="15"/>
      <c r="EE159" s="15"/>
      <c r="EF159" s="15"/>
      <c r="EG159" s="15"/>
      <c r="EH159" s="15"/>
      <c r="EI159" s="15"/>
      <c r="EJ159" s="15"/>
      <c r="EK159" s="15"/>
      <c r="EL159" s="15"/>
      <c r="EM159" s="15"/>
      <c r="EN159" s="15"/>
      <c r="EO159" s="15"/>
      <c r="EP159" s="15"/>
      <c r="EQ159" s="15"/>
      <c r="ER159" s="15"/>
      <c r="ES159" s="15"/>
      <c r="ET159" s="15"/>
      <c r="EU159" s="15"/>
      <c r="EV159" s="15"/>
      <c r="EW159" s="15"/>
      <c r="EX159" s="16"/>
      <c r="EY159" s="639"/>
    </row>
    <row r="160">
      <c r="A160" s="628"/>
      <c r="B160" s="641" t="s">
        <v>1009</v>
      </c>
      <c r="C160" s="12"/>
      <c r="D160" s="638">
        <f>'3A 2025-2026 REPORTE CALIFICACI'!C23</f>
        <v>32387390</v>
      </c>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6"/>
      <c r="AL160" s="639"/>
      <c r="AM160" s="640"/>
      <c r="AN160" s="628"/>
      <c r="AO160" s="641" t="s">
        <v>1009</v>
      </c>
      <c r="AP160" s="12"/>
      <c r="AQ160" s="638">
        <f>'3A 2025-2026 REPORTE CALIFICACI'!C24</f>
        <v>27198412</v>
      </c>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6"/>
      <c r="BY160" s="639"/>
      <c r="BZ160" s="640"/>
      <c r="CA160" s="628"/>
      <c r="CB160" s="641" t="s">
        <v>1009</v>
      </c>
      <c r="CC160" s="12"/>
      <c r="CD160" s="638">
        <f>'3A 2025-2026 REPORTE CALIFICACI'!C25</f>
        <v>33382609</v>
      </c>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c r="DF160" s="15"/>
      <c r="DG160" s="15"/>
      <c r="DH160" s="15"/>
      <c r="DI160" s="15"/>
      <c r="DJ160" s="15"/>
      <c r="DK160" s="16"/>
      <c r="DL160" s="628"/>
      <c r="DM160" s="623"/>
      <c r="DN160" s="697"/>
      <c r="DO160" s="641" t="s">
        <v>1009</v>
      </c>
      <c r="DP160" s="12"/>
      <c r="DQ160" s="638">
        <f>'3A 2025-2026 REPORTE CALIFICACI'!C26</f>
        <v>32745811</v>
      </c>
      <c r="DR160" s="15"/>
      <c r="DS160" s="15"/>
      <c r="DT160" s="15"/>
      <c r="DU160" s="15"/>
      <c r="DV160" s="15"/>
      <c r="DW160" s="15"/>
      <c r="DX160" s="15"/>
      <c r="DY160" s="15"/>
      <c r="DZ160" s="15"/>
      <c r="EA160" s="15"/>
      <c r="EB160" s="15"/>
      <c r="EC160" s="15"/>
      <c r="ED160" s="15"/>
      <c r="EE160" s="15"/>
      <c r="EF160" s="15"/>
      <c r="EG160" s="15"/>
      <c r="EH160" s="15"/>
      <c r="EI160" s="15"/>
      <c r="EJ160" s="15"/>
      <c r="EK160" s="15"/>
      <c r="EL160" s="15"/>
      <c r="EM160" s="15"/>
      <c r="EN160" s="15"/>
      <c r="EO160" s="15"/>
      <c r="EP160" s="15"/>
      <c r="EQ160" s="15"/>
      <c r="ER160" s="15"/>
      <c r="ES160" s="15"/>
      <c r="ET160" s="15"/>
      <c r="EU160" s="15"/>
      <c r="EV160" s="15"/>
      <c r="EW160" s="15"/>
      <c r="EX160" s="16"/>
      <c r="EY160" s="639"/>
    </row>
    <row r="161">
      <c r="A161" s="628"/>
      <c r="B161" s="641" t="s">
        <v>1010</v>
      </c>
      <c r="C161" s="12"/>
      <c r="D161" s="638" t="str">
        <f>'3A 2025-2026 REPORTE CALIFICACI'!D5</f>
        <v>3A</v>
      </c>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6"/>
      <c r="AL161" s="639"/>
      <c r="AM161" s="640"/>
      <c r="AN161" s="628"/>
      <c r="AO161" s="641" t="s">
        <v>1010</v>
      </c>
      <c r="AP161" s="12"/>
      <c r="AQ161" s="638" t="str">
        <f>'3A 2025-2026 REPORTE CALIFICACI'!D5</f>
        <v>3A</v>
      </c>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6"/>
      <c r="BY161" s="639"/>
      <c r="BZ161" s="640"/>
      <c r="CA161" s="628"/>
      <c r="CB161" s="641" t="s">
        <v>1010</v>
      </c>
      <c r="CC161" s="12"/>
      <c r="CD161" s="638" t="str">
        <f>'3A 2025-2026 REPORTE CALIFICACI'!D5</f>
        <v>3A</v>
      </c>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c r="DF161" s="15"/>
      <c r="DG161" s="15"/>
      <c r="DH161" s="15"/>
      <c r="DI161" s="15"/>
      <c r="DJ161" s="15"/>
      <c r="DK161" s="16"/>
      <c r="DL161" s="628"/>
      <c r="DM161" s="623"/>
      <c r="DN161" s="697"/>
      <c r="DO161" s="641" t="s">
        <v>1010</v>
      </c>
      <c r="DP161" s="12"/>
      <c r="DQ161" s="638" t="str">
        <f>'3A 2025-2026 REPORTE CALIFICACI'!D5</f>
        <v>3A</v>
      </c>
      <c r="DR161" s="15"/>
      <c r="DS161" s="15"/>
      <c r="DT161" s="15"/>
      <c r="DU161" s="15"/>
      <c r="DV161" s="15"/>
      <c r="DW161" s="15"/>
      <c r="DX161" s="15"/>
      <c r="DY161" s="15"/>
      <c r="DZ161" s="15"/>
      <c r="EA161" s="15"/>
      <c r="EB161" s="15"/>
      <c r="EC161" s="15"/>
      <c r="ED161" s="15"/>
      <c r="EE161" s="15"/>
      <c r="EF161" s="15"/>
      <c r="EG161" s="15"/>
      <c r="EH161" s="15"/>
      <c r="EI161" s="15"/>
      <c r="EJ161" s="15"/>
      <c r="EK161" s="15"/>
      <c r="EL161" s="15"/>
      <c r="EM161" s="15"/>
      <c r="EN161" s="15"/>
      <c r="EO161" s="15"/>
      <c r="EP161" s="15"/>
      <c r="EQ161" s="15"/>
      <c r="ER161" s="15"/>
      <c r="ES161" s="15"/>
      <c r="ET161" s="15"/>
      <c r="EU161" s="15"/>
      <c r="EV161" s="15"/>
      <c r="EW161" s="15"/>
      <c r="EX161" s="16"/>
      <c r="EY161" s="639"/>
    </row>
    <row r="162">
      <c r="A162" s="628"/>
      <c r="B162" s="642" t="s">
        <v>977</v>
      </c>
      <c r="C162" s="12"/>
      <c r="D162" s="638" t="str">
        <f>'3A 2025-2026 REPORTE CALIFICACI'!E6</f>
        <v>MAYELIN GARCIA</v>
      </c>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6"/>
      <c r="AL162" s="639"/>
      <c r="AM162" s="640"/>
      <c r="AN162" s="628"/>
      <c r="AO162" s="642" t="s">
        <v>977</v>
      </c>
      <c r="AP162" s="12"/>
      <c r="AQ162" s="705" t="str">
        <f>'3A 2025-2026 REPORTE CALIFICACI'!E6</f>
        <v>MAYELIN GARCIA</v>
      </c>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6"/>
      <c r="BY162" s="639"/>
      <c r="BZ162" s="640"/>
      <c r="CA162" s="628"/>
      <c r="CB162" s="642" t="s">
        <v>977</v>
      </c>
      <c r="CC162" s="12"/>
      <c r="CD162" s="638" t="str">
        <f>'3A 2025-2026 REPORTE CALIFICACI'!E6</f>
        <v>MAYELIN GARCIA</v>
      </c>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6"/>
      <c r="DL162" s="628"/>
      <c r="DM162" s="623"/>
      <c r="DN162" s="697"/>
      <c r="DO162" s="642" t="s">
        <v>977</v>
      </c>
      <c r="DP162" s="12"/>
      <c r="DQ162" s="638" t="str">
        <f>'3A 2025-2026 REPORTE CALIFICACI'!E6</f>
        <v>MAYELIN GARCIA</v>
      </c>
      <c r="DR162" s="15"/>
      <c r="DS162" s="15"/>
      <c r="DT162" s="15"/>
      <c r="DU162" s="15"/>
      <c r="DV162" s="15"/>
      <c r="DW162" s="15"/>
      <c r="DX162" s="15"/>
      <c r="DY162" s="15"/>
      <c r="DZ162" s="15"/>
      <c r="EA162" s="15"/>
      <c r="EB162" s="15"/>
      <c r="EC162" s="15"/>
      <c r="ED162" s="15"/>
      <c r="EE162" s="15"/>
      <c r="EF162" s="15"/>
      <c r="EG162" s="15"/>
      <c r="EH162" s="15"/>
      <c r="EI162" s="15"/>
      <c r="EJ162" s="15"/>
      <c r="EK162" s="15"/>
      <c r="EL162" s="15"/>
      <c r="EM162" s="15"/>
      <c r="EN162" s="15"/>
      <c r="EO162" s="15"/>
      <c r="EP162" s="15"/>
      <c r="EQ162" s="15"/>
      <c r="ER162" s="15"/>
      <c r="ES162" s="15"/>
      <c r="ET162" s="15"/>
      <c r="EU162" s="15"/>
      <c r="EV162" s="15"/>
      <c r="EW162" s="15"/>
      <c r="EX162" s="16"/>
      <c r="EY162" s="639"/>
    </row>
    <row r="163">
      <c r="A163" s="628"/>
      <c r="B163" s="643"/>
      <c r="C163" s="643"/>
      <c r="D163" s="643"/>
      <c r="E163" s="643"/>
      <c r="F163" s="643"/>
      <c r="G163" s="643"/>
      <c r="H163" s="643"/>
      <c r="I163" s="643"/>
      <c r="J163" s="643"/>
      <c r="K163" s="643"/>
      <c r="L163" s="643"/>
      <c r="M163" s="643"/>
      <c r="N163" s="643"/>
      <c r="O163" s="643"/>
      <c r="P163" s="643"/>
      <c r="Q163" s="643"/>
      <c r="R163" s="643"/>
      <c r="S163" s="643"/>
      <c r="T163" s="643"/>
      <c r="U163" s="643"/>
      <c r="V163" s="643"/>
      <c r="W163" s="643"/>
      <c r="X163" s="643"/>
      <c r="Y163" s="643"/>
      <c r="Z163" s="643"/>
      <c r="AA163" s="643"/>
      <c r="AB163" s="643"/>
      <c r="AC163" s="643"/>
      <c r="AD163" s="643"/>
      <c r="AE163" s="643"/>
      <c r="AF163" s="643"/>
      <c r="AG163" s="643"/>
      <c r="AH163" s="643"/>
      <c r="AI163" s="643"/>
      <c r="AJ163" s="643"/>
      <c r="AK163" s="643"/>
      <c r="AL163" s="644"/>
      <c r="AM163" s="643"/>
      <c r="AN163" s="628"/>
      <c r="AO163" s="643"/>
      <c r="AP163" s="643"/>
      <c r="AQ163" s="643"/>
      <c r="AR163" s="643"/>
      <c r="AS163" s="643"/>
      <c r="AT163" s="643"/>
      <c r="AU163" s="643"/>
      <c r="AV163" s="643"/>
      <c r="AW163" s="643"/>
      <c r="AX163" s="643"/>
      <c r="AY163" s="643"/>
      <c r="AZ163" s="643"/>
      <c r="BA163" s="643"/>
      <c r="BB163" s="643"/>
      <c r="BC163" s="643"/>
      <c r="BD163" s="643"/>
      <c r="BE163" s="643"/>
      <c r="BF163" s="643"/>
      <c r="BG163" s="643"/>
      <c r="BH163" s="643"/>
      <c r="BI163" s="643"/>
      <c r="BJ163" s="643"/>
      <c r="BK163" s="643"/>
      <c r="BL163" s="643"/>
      <c r="BM163" s="643"/>
      <c r="BN163" s="643"/>
      <c r="BO163" s="643"/>
      <c r="BP163" s="643"/>
      <c r="BQ163" s="643"/>
      <c r="BR163" s="643"/>
      <c r="BS163" s="643"/>
      <c r="BT163" s="643"/>
      <c r="BU163" s="643"/>
      <c r="BV163" s="643"/>
      <c r="BW163" s="643"/>
      <c r="BX163" s="643"/>
      <c r="BY163" s="644"/>
      <c r="BZ163" s="643"/>
      <c r="CA163" s="628"/>
      <c r="CB163" s="643"/>
      <c r="CC163" s="643"/>
      <c r="CD163" s="643"/>
      <c r="CE163" s="643"/>
      <c r="CF163" s="643"/>
      <c r="CG163" s="643"/>
      <c r="CH163" s="643"/>
      <c r="CI163" s="643"/>
      <c r="CJ163" s="643"/>
      <c r="CK163" s="643"/>
      <c r="CL163" s="643"/>
      <c r="CM163" s="643"/>
      <c r="CN163" s="643"/>
      <c r="CO163" s="643"/>
      <c r="CP163" s="643"/>
      <c r="CQ163" s="643"/>
      <c r="CR163" s="643"/>
      <c r="CS163" s="643"/>
      <c r="CT163" s="643"/>
      <c r="CU163" s="643"/>
      <c r="CV163" s="643"/>
      <c r="CW163" s="643"/>
      <c r="CX163" s="643"/>
      <c r="CY163" s="643"/>
      <c r="CZ163" s="643"/>
      <c r="DA163" s="643"/>
      <c r="DB163" s="643"/>
      <c r="DC163" s="643"/>
      <c r="DD163" s="643"/>
      <c r="DE163" s="643"/>
      <c r="DF163" s="643"/>
      <c r="DG163" s="643"/>
      <c r="DH163" s="643"/>
      <c r="DI163" s="643"/>
      <c r="DJ163" s="643"/>
      <c r="DK163" s="643"/>
      <c r="DL163" s="628"/>
      <c r="DM163" s="643"/>
      <c r="DN163" s="628"/>
      <c r="DO163" s="643"/>
      <c r="DP163" s="643"/>
      <c r="DQ163" s="643"/>
      <c r="DR163" s="643"/>
      <c r="DS163" s="643"/>
      <c r="DT163" s="643"/>
      <c r="DU163" s="643"/>
      <c r="DV163" s="643"/>
      <c r="DW163" s="643"/>
      <c r="DX163" s="643"/>
      <c r="DY163" s="643"/>
      <c r="DZ163" s="643"/>
      <c r="EA163" s="643"/>
      <c r="EB163" s="643"/>
      <c r="EC163" s="643"/>
      <c r="ED163" s="643"/>
      <c r="EE163" s="643"/>
      <c r="EF163" s="643"/>
      <c r="EG163" s="643"/>
      <c r="EH163" s="643"/>
      <c r="EI163" s="643"/>
      <c r="EJ163" s="643"/>
      <c r="EK163" s="643"/>
      <c r="EL163" s="643"/>
      <c r="EM163" s="643"/>
      <c r="EN163" s="643"/>
      <c r="EO163" s="643"/>
      <c r="EP163" s="643"/>
      <c r="EQ163" s="643"/>
      <c r="ER163" s="643"/>
      <c r="ES163" s="643"/>
      <c r="ET163" s="643"/>
      <c r="EU163" s="643"/>
      <c r="EV163" s="643"/>
      <c r="EW163" s="643"/>
      <c r="EX163" s="643"/>
      <c r="EY163" s="644"/>
    </row>
    <row r="164">
      <c r="A164" s="628"/>
      <c r="B164" s="643"/>
      <c r="C164" s="643"/>
      <c r="D164" s="643"/>
      <c r="E164" s="643"/>
      <c r="F164" s="643"/>
      <c r="G164" s="643"/>
      <c r="H164" s="643"/>
      <c r="I164" s="643"/>
      <c r="J164" s="643"/>
      <c r="K164" s="643"/>
      <c r="L164" s="643"/>
      <c r="M164" s="643"/>
      <c r="N164" s="643"/>
      <c r="O164" s="643"/>
      <c r="P164" s="643"/>
      <c r="Q164" s="643"/>
      <c r="R164" s="643"/>
      <c r="S164" s="643"/>
      <c r="T164" s="643"/>
      <c r="U164" s="643"/>
      <c r="V164" s="643"/>
      <c r="W164" s="643"/>
      <c r="X164" s="643"/>
      <c r="Y164" s="643"/>
      <c r="Z164" s="643"/>
      <c r="AA164" s="643"/>
      <c r="AB164" s="643"/>
      <c r="AC164" s="643"/>
      <c r="AD164" s="643"/>
      <c r="AE164" s="643"/>
      <c r="AF164" s="643"/>
      <c r="AG164" s="643"/>
      <c r="AH164" s="643"/>
      <c r="AI164" s="643"/>
      <c r="AJ164" s="643"/>
      <c r="AK164" s="643"/>
      <c r="AL164" s="644"/>
      <c r="AM164" s="643"/>
      <c r="AN164" s="628"/>
      <c r="AO164" s="643"/>
      <c r="AP164" s="643"/>
      <c r="AQ164" s="643"/>
      <c r="AR164" s="643"/>
      <c r="AS164" s="643"/>
      <c r="AT164" s="643"/>
      <c r="AU164" s="643"/>
      <c r="AV164" s="643"/>
      <c r="AW164" s="643"/>
      <c r="AX164" s="643"/>
      <c r="AY164" s="643"/>
      <c r="AZ164" s="643"/>
      <c r="BA164" s="643"/>
      <c r="BB164" s="643"/>
      <c r="BC164" s="643"/>
      <c r="BD164" s="643"/>
      <c r="BE164" s="643"/>
      <c r="BF164" s="643"/>
      <c r="BG164" s="643"/>
      <c r="BH164" s="643"/>
      <c r="BI164" s="643"/>
      <c r="BJ164" s="643"/>
      <c r="BK164" s="643"/>
      <c r="BL164" s="643"/>
      <c r="BM164" s="643"/>
      <c r="BN164" s="643"/>
      <c r="BO164" s="643"/>
      <c r="BP164" s="643"/>
      <c r="BQ164" s="643"/>
      <c r="BR164" s="643"/>
      <c r="BS164" s="643"/>
      <c r="BT164" s="643"/>
      <c r="BU164" s="643"/>
      <c r="BV164" s="643"/>
      <c r="BW164" s="643"/>
      <c r="BX164" s="643"/>
      <c r="BY164" s="644"/>
      <c r="BZ164" s="643"/>
      <c r="CA164" s="628"/>
      <c r="CB164" s="643"/>
      <c r="CC164" s="643"/>
      <c r="CD164" s="643"/>
      <c r="CE164" s="643"/>
      <c r="CF164" s="643"/>
      <c r="CG164" s="643"/>
      <c r="CH164" s="643"/>
      <c r="CI164" s="643"/>
      <c r="CJ164" s="643"/>
      <c r="CK164" s="643"/>
      <c r="CL164" s="643"/>
      <c r="CM164" s="643"/>
      <c r="CN164" s="643"/>
      <c r="CO164" s="643"/>
      <c r="CP164" s="643"/>
      <c r="CQ164" s="643"/>
      <c r="CR164" s="643"/>
      <c r="CS164" s="643"/>
      <c r="CT164" s="643"/>
      <c r="CU164" s="643"/>
      <c r="CV164" s="643"/>
      <c r="CW164" s="643"/>
      <c r="CX164" s="643"/>
      <c r="CY164" s="643"/>
      <c r="CZ164" s="643"/>
      <c r="DA164" s="643"/>
      <c r="DB164" s="643"/>
      <c r="DC164" s="643"/>
      <c r="DD164" s="643"/>
      <c r="DE164" s="643"/>
      <c r="DF164" s="643"/>
      <c r="DG164" s="643"/>
      <c r="DH164" s="643"/>
      <c r="DI164" s="643"/>
      <c r="DJ164" s="643"/>
      <c r="DK164" s="643"/>
      <c r="DL164" s="628"/>
      <c r="DM164" s="643"/>
      <c r="DN164" s="628"/>
      <c r="DO164" s="643"/>
      <c r="DP164" s="643"/>
      <c r="DQ164" s="643"/>
      <c r="DR164" s="643"/>
      <c r="DS164" s="643"/>
      <c r="DT164" s="643"/>
      <c r="DU164" s="643"/>
      <c r="DV164" s="643"/>
      <c r="DW164" s="643"/>
      <c r="DX164" s="643"/>
      <c r="DY164" s="643"/>
      <c r="DZ164" s="643"/>
      <c r="EA164" s="643"/>
      <c r="EB164" s="643"/>
      <c r="EC164" s="643"/>
      <c r="ED164" s="643"/>
      <c r="EE164" s="643"/>
      <c r="EF164" s="643"/>
      <c r="EG164" s="643"/>
      <c r="EH164" s="643"/>
      <c r="EI164" s="643"/>
      <c r="EJ164" s="643"/>
      <c r="EK164" s="643"/>
      <c r="EL164" s="643"/>
      <c r="EM164" s="643"/>
      <c r="EN164" s="643"/>
      <c r="EO164" s="643"/>
      <c r="EP164" s="643"/>
      <c r="EQ164" s="643"/>
      <c r="ER164" s="643"/>
      <c r="ES164" s="643"/>
      <c r="ET164" s="643"/>
      <c r="EU164" s="643"/>
      <c r="EV164" s="643"/>
      <c r="EW164" s="643"/>
      <c r="EX164" s="643"/>
      <c r="EY164" s="644"/>
    </row>
    <row r="165">
      <c r="A165" s="645"/>
      <c r="B165" s="646" t="s">
        <v>1011</v>
      </c>
      <c r="C165" s="16"/>
      <c r="D165" s="646" t="s">
        <v>981</v>
      </c>
      <c r="E165" s="15"/>
      <c r="F165" s="15"/>
      <c r="G165" s="16"/>
      <c r="H165" s="646" t="s">
        <v>1012</v>
      </c>
      <c r="I165" s="15"/>
      <c r="J165" s="15"/>
      <c r="K165" s="16"/>
      <c r="L165" s="646" t="s">
        <v>983</v>
      </c>
      <c r="M165" s="15"/>
      <c r="N165" s="15"/>
      <c r="O165" s="16"/>
      <c r="P165" s="646" t="s">
        <v>984</v>
      </c>
      <c r="Q165" s="15"/>
      <c r="R165" s="15"/>
      <c r="S165" s="16"/>
      <c r="T165" s="647" t="s">
        <v>985</v>
      </c>
      <c r="U165" s="15"/>
      <c r="V165" s="15"/>
      <c r="W165" s="16"/>
      <c r="X165" s="648" t="s">
        <v>986</v>
      </c>
      <c r="Y165" s="648" t="s">
        <v>652</v>
      </c>
      <c r="Z165" s="646" t="s">
        <v>987</v>
      </c>
      <c r="AA165" s="15"/>
      <c r="AB165" s="15"/>
      <c r="AC165" s="16"/>
      <c r="AD165" s="646" t="s">
        <v>988</v>
      </c>
      <c r="AE165" s="15"/>
      <c r="AF165" s="15"/>
      <c r="AG165" s="16"/>
      <c r="AH165" s="646" t="s">
        <v>989</v>
      </c>
      <c r="AI165" s="16"/>
      <c r="AJ165" s="646" t="s">
        <v>656</v>
      </c>
      <c r="AK165" s="16"/>
      <c r="AL165" s="649"/>
      <c r="AM165" s="650"/>
      <c r="AN165" s="645"/>
      <c r="AO165" s="646" t="s">
        <v>1011</v>
      </c>
      <c r="AP165" s="16"/>
      <c r="AQ165" s="646" t="s">
        <v>981</v>
      </c>
      <c r="AR165" s="15"/>
      <c r="AS165" s="15"/>
      <c r="AT165" s="16"/>
      <c r="AU165" s="646" t="s">
        <v>1012</v>
      </c>
      <c r="AV165" s="15"/>
      <c r="AW165" s="15"/>
      <c r="AX165" s="16"/>
      <c r="AY165" s="646" t="s">
        <v>983</v>
      </c>
      <c r="AZ165" s="15"/>
      <c r="BA165" s="15"/>
      <c r="BB165" s="16"/>
      <c r="BC165" s="646" t="s">
        <v>984</v>
      </c>
      <c r="BD165" s="15"/>
      <c r="BE165" s="15"/>
      <c r="BF165" s="16"/>
      <c r="BG165" s="647" t="s">
        <v>985</v>
      </c>
      <c r="BH165" s="15"/>
      <c r="BI165" s="15"/>
      <c r="BJ165" s="16"/>
      <c r="BK165" s="648" t="s">
        <v>986</v>
      </c>
      <c r="BL165" s="648" t="s">
        <v>652</v>
      </c>
      <c r="BM165" s="646" t="s">
        <v>987</v>
      </c>
      <c r="BN165" s="15"/>
      <c r="BO165" s="15"/>
      <c r="BP165" s="16"/>
      <c r="BQ165" s="646" t="s">
        <v>988</v>
      </c>
      <c r="BR165" s="15"/>
      <c r="BS165" s="15"/>
      <c r="BT165" s="16"/>
      <c r="BU165" s="646" t="s">
        <v>989</v>
      </c>
      <c r="BV165" s="16"/>
      <c r="BW165" s="646" t="s">
        <v>656</v>
      </c>
      <c r="BX165" s="16"/>
      <c r="BY165" s="649"/>
      <c r="BZ165" s="650"/>
      <c r="CA165" s="645"/>
      <c r="CB165" s="646" t="s">
        <v>1011</v>
      </c>
      <c r="CC165" s="16"/>
      <c r="CD165" s="646" t="s">
        <v>981</v>
      </c>
      <c r="CE165" s="15"/>
      <c r="CF165" s="15"/>
      <c r="CG165" s="16"/>
      <c r="CH165" s="646" t="s">
        <v>1012</v>
      </c>
      <c r="CI165" s="15"/>
      <c r="CJ165" s="15"/>
      <c r="CK165" s="16"/>
      <c r="CL165" s="646" t="s">
        <v>983</v>
      </c>
      <c r="CM165" s="15"/>
      <c r="CN165" s="15"/>
      <c r="CO165" s="16"/>
      <c r="CP165" s="646" t="s">
        <v>984</v>
      </c>
      <c r="CQ165" s="15"/>
      <c r="CR165" s="15"/>
      <c r="CS165" s="16"/>
      <c r="CT165" s="647" t="s">
        <v>985</v>
      </c>
      <c r="CU165" s="15"/>
      <c r="CV165" s="15"/>
      <c r="CW165" s="16"/>
      <c r="CX165" s="648" t="s">
        <v>986</v>
      </c>
      <c r="CY165" s="648" t="s">
        <v>652</v>
      </c>
      <c r="CZ165" s="646" t="s">
        <v>987</v>
      </c>
      <c r="DA165" s="15"/>
      <c r="DB165" s="15"/>
      <c r="DC165" s="16"/>
      <c r="DD165" s="646" t="s">
        <v>988</v>
      </c>
      <c r="DE165" s="15"/>
      <c r="DF165" s="15"/>
      <c r="DG165" s="16"/>
      <c r="DH165" s="646" t="s">
        <v>989</v>
      </c>
      <c r="DI165" s="16"/>
      <c r="DJ165" s="646" t="s">
        <v>656</v>
      </c>
      <c r="DK165" s="16"/>
      <c r="DL165" s="645"/>
      <c r="DM165" s="650"/>
      <c r="DN165" s="710"/>
      <c r="DO165" s="646" t="s">
        <v>1011</v>
      </c>
      <c r="DP165" s="16"/>
      <c r="DQ165" s="646" t="s">
        <v>981</v>
      </c>
      <c r="DR165" s="15"/>
      <c r="DS165" s="15"/>
      <c r="DT165" s="16"/>
      <c r="DU165" s="646" t="s">
        <v>1012</v>
      </c>
      <c r="DV165" s="15"/>
      <c r="DW165" s="15"/>
      <c r="DX165" s="16"/>
      <c r="DY165" s="646" t="s">
        <v>983</v>
      </c>
      <c r="DZ165" s="15"/>
      <c r="EA165" s="15"/>
      <c r="EB165" s="16"/>
      <c r="EC165" s="646" t="s">
        <v>984</v>
      </c>
      <c r="ED165" s="15"/>
      <c r="EE165" s="15"/>
      <c r="EF165" s="16"/>
      <c r="EG165" s="647" t="s">
        <v>985</v>
      </c>
      <c r="EH165" s="15"/>
      <c r="EI165" s="15"/>
      <c r="EJ165" s="16"/>
      <c r="EK165" s="648" t="s">
        <v>986</v>
      </c>
      <c r="EL165" s="648" t="s">
        <v>652</v>
      </c>
      <c r="EM165" s="646" t="s">
        <v>987</v>
      </c>
      <c r="EN165" s="15"/>
      <c r="EO165" s="15"/>
      <c r="EP165" s="16"/>
      <c r="EQ165" s="646" t="s">
        <v>988</v>
      </c>
      <c r="ER165" s="15"/>
      <c r="ES165" s="15"/>
      <c r="ET165" s="16"/>
      <c r="EU165" s="646" t="s">
        <v>989</v>
      </c>
      <c r="EV165" s="16"/>
      <c r="EW165" s="646" t="s">
        <v>656</v>
      </c>
      <c r="EX165" s="16"/>
      <c r="EY165" s="649"/>
    </row>
    <row r="166" ht="114.0" customHeight="1">
      <c r="A166" s="651"/>
      <c r="B166" s="652" t="s">
        <v>1013</v>
      </c>
      <c r="C166" s="16"/>
      <c r="D166" s="653" t="s">
        <v>631</v>
      </c>
      <c r="E166" s="654" t="s">
        <v>633</v>
      </c>
      <c r="F166" s="653" t="s">
        <v>635</v>
      </c>
      <c r="G166" s="653" t="s">
        <v>637</v>
      </c>
      <c r="H166" s="653" t="s">
        <v>631</v>
      </c>
      <c r="I166" s="654" t="s">
        <v>633</v>
      </c>
      <c r="J166" s="653" t="s">
        <v>635</v>
      </c>
      <c r="K166" s="653" t="s">
        <v>637</v>
      </c>
      <c r="L166" s="653" t="s">
        <v>631</v>
      </c>
      <c r="M166" s="654" t="s">
        <v>633</v>
      </c>
      <c r="N166" s="653" t="s">
        <v>635</v>
      </c>
      <c r="O166" s="653" t="s">
        <v>637</v>
      </c>
      <c r="P166" s="653" t="s">
        <v>631</v>
      </c>
      <c r="Q166" s="654" t="s">
        <v>633</v>
      </c>
      <c r="R166" s="653" t="s">
        <v>635</v>
      </c>
      <c r="S166" s="652" t="s">
        <v>637</v>
      </c>
      <c r="T166" s="655" t="s">
        <v>991</v>
      </c>
      <c r="U166" s="654" t="s">
        <v>992</v>
      </c>
      <c r="V166" s="653" t="s">
        <v>993</v>
      </c>
      <c r="W166" s="653" t="s">
        <v>994</v>
      </c>
      <c r="X166" s="43"/>
      <c r="Y166" s="43"/>
      <c r="Z166" s="656" t="s">
        <v>995</v>
      </c>
      <c r="AA166" s="656" t="s">
        <v>734</v>
      </c>
      <c r="AB166" s="656" t="s">
        <v>996</v>
      </c>
      <c r="AC166" s="657" t="s">
        <v>665</v>
      </c>
      <c r="AD166" s="656" t="s">
        <v>997</v>
      </c>
      <c r="AE166" s="656" t="s">
        <v>998</v>
      </c>
      <c r="AF166" s="656" t="s">
        <v>999</v>
      </c>
      <c r="AG166" s="657" t="s">
        <v>669</v>
      </c>
      <c r="AH166" s="658" t="s">
        <v>1000</v>
      </c>
      <c r="AI166" s="653" t="s">
        <v>1001</v>
      </c>
      <c r="AJ166" s="658" t="s">
        <v>579</v>
      </c>
      <c r="AK166" s="658" t="s">
        <v>672</v>
      </c>
      <c r="AL166" s="659"/>
      <c r="AM166" s="660"/>
      <c r="AN166" s="651"/>
      <c r="AO166" s="652" t="s">
        <v>1013</v>
      </c>
      <c r="AP166" s="16"/>
      <c r="AQ166" s="653" t="s">
        <v>631</v>
      </c>
      <c r="AR166" s="654" t="s">
        <v>633</v>
      </c>
      <c r="AS166" s="653" t="s">
        <v>635</v>
      </c>
      <c r="AT166" s="653" t="s">
        <v>637</v>
      </c>
      <c r="AU166" s="653" t="s">
        <v>631</v>
      </c>
      <c r="AV166" s="654" t="s">
        <v>633</v>
      </c>
      <c r="AW166" s="653" t="s">
        <v>635</v>
      </c>
      <c r="AX166" s="653" t="s">
        <v>637</v>
      </c>
      <c r="AY166" s="653" t="s">
        <v>631</v>
      </c>
      <c r="AZ166" s="654" t="s">
        <v>633</v>
      </c>
      <c r="BA166" s="653" t="s">
        <v>635</v>
      </c>
      <c r="BB166" s="653" t="s">
        <v>637</v>
      </c>
      <c r="BC166" s="653" t="s">
        <v>631</v>
      </c>
      <c r="BD166" s="654" t="s">
        <v>633</v>
      </c>
      <c r="BE166" s="653" t="s">
        <v>635</v>
      </c>
      <c r="BF166" s="652" t="s">
        <v>637</v>
      </c>
      <c r="BG166" s="655" t="s">
        <v>991</v>
      </c>
      <c r="BH166" s="654" t="s">
        <v>992</v>
      </c>
      <c r="BI166" s="653" t="s">
        <v>993</v>
      </c>
      <c r="BJ166" s="653" t="s">
        <v>994</v>
      </c>
      <c r="BK166" s="43"/>
      <c r="BL166" s="43"/>
      <c r="BM166" s="656" t="s">
        <v>995</v>
      </c>
      <c r="BN166" s="656" t="s">
        <v>734</v>
      </c>
      <c r="BO166" s="656" t="s">
        <v>996</v>
      </c>
      <c r="BP166" s="657" t="s">
        <v>665</v>
      </c>
      <c r="BQ166" s="656" t="s">
        <v>997</v>
      </c>
      <c r="BR166" s="656" t="s">
        <v>998</v>
      </c>
      <c r="BS166" s="656" t="s">
        <v>999</v>
      </c>
      <c r="BT166" s="657" t="s">
        <v>669</v>
      </c>
      <c r="BU166" s="658" t="s">
        <v>1000</v>
      </c>
      <c r="BV166" s="653" t="s">
        <v>1001</v>
      </c>
      <c r="BW166" s="658" t="s">
        <v>579</v>
      </c>
      <c r="BX166" s="658" t="s">
        <v>672</v>
      </c>
      <c r="BY166" s="659"/>
      <c r="BZ166" s="660"/>
      <c r="CA166" s="651"/>
      <c r="CB166" s="652" t="s">
        <v>1013</v>
      </c>
      <c r="CC166" s="16"/>
      <c r="CD166" s="653" t="s">
        <v>631</v>
      </c>
      <c r="CE166" s="654" t="s">
        <v>633</v>
      </c>
      <c r="CF166" s="653" t="s">
        <v>635</v>
      </c>
      <c r="CG166" s="653" t="s">
        <v>637</v>
      </c>
      <c r="CH166" s="653" t="s">
        <v>631</v>
      </c>
      <c r="CI166" s="654" t="s">
        <v>633</v>
      </c>
      <c r="CJ166" s="653" t="s">
        <v>635</v>
      </c>
      <c r="CK166" s="653" t="s">
        <v>637</v>
      </c>
      <c r="CL166" s="653" t="s">
        <v>631</v>
      </c>
      <c r="CM166" s="654" t="s">
        <v>633</v>
      </c>
      <c r="CN166" s="653" t="s">
        <v>635</v>
      </c>
      <c r="CO166" s="653" t="s">
        <v>637</v>
      </c>
      <c r="CP166" s="653" t="s">
        <v>631</v>
      </c>
      <c r="CQ166" s="654" t="s">
        <v>633</v>
      </c>
      <c r="CR166" s="653" t="s">
        <v>635</v>
      </c>
      <c r="CS166" s="652" t="s">
        <v>637</v>
      </c>
      <c r="CT166" s="655" t="s">
        <v>991</v>
      </c>
      <c r="CU166" s="654" t="s">
        <v>992</v>
      </c>
      <c r="CV166" s="653" t="s">
        <v>993</v>
      </c>
      <c r="CW166" s="653" t="s">
        <v>994</v>
      </c>
      <c r="CX166" s="43"/>
      <c r="CY166" s="43"/>
      <c r="CZ166" s="656" t="s">
        <v>995</v>
      </c>
      <c r="DA166" s="656" t="s">
        <v>734</v>
      </c>
      <c r="DB166" s="656" t="s">
        <v>996</v>
      </c>
      <c r="DC166" s="657" t="s">
        <v>665</v>
      </c>
      <c r="DD166" s="656" t="s">
        <v>997</v>
      </c>
      <c r="DE166" s="656" t="s">
        <v>998</v>
      </c>
      <c r="DF166" s="656" t="s">
        <v>999</v>
      </c>
      <c r="DG166" s="657" t="s">
        <v>669</v>
      </c>
      <c r="DH166" s="658" t="s">
        <v>1000</v>
      </c>
      <c r="DI166" s="653" t="s">
        <v>1001</v>
      </c>
      <c r="DJ166" s="658" t="s">
        <v>579</v>
      </c>
      <c r="DK166" s="658" t="s">
        <v>672</v>
      </c>
      <c r="DL166" s="651"/>
      <c r="DM166" s="660"/>
      <c r="DN166" s="651"/>
      <c r="DO166" s="652" t="s">
        <v>1013</v>
      </c>
      <c r="DP166" s="16"/>
      <c r="DQ166" s="653" t="s">
        <v>631</v>
      </c>
      <c r="DR166" s="654" t="s">
        <v>633</v>
      </c>
      <c r="DS166" s="653" t="s">
        <v>635</v>
      </c>
      <c r="DT166" s="653" t="s">
        <v>637</v>
      </c>
      <c r="DU166" s="653" t="s">
        <v>631</v>
      </c>
      <c r="DV166" s="654" t="s">
        <v>633</v>
      </c>
      <c r="DW166" s="653" t="s">
        <v>635</v>
      </c>
      <c r="DX166" s="653" t="s">
        <v>637</v>
      </c>
      <c r="DY166" s="653" t="s">
        <v>631</v>
      </c>
      <c r="DZ166" s="654" t="s">
        <v>633</v>
      </c>
      <c r="EA166" s="653" t="s">
        <v>635</v>
      </c>
      <c r="EB166" s="653" t="s">
        <v>637</v>
      </c>
      <c r="EC166" s="653" t="s">
        <v>631</v>
      </c>
      <c r="ED166" s="654" t="s">
        <v>633</v>
      </c>
      <c r="EE166" s="653" t="s">
        <v>635</v>
      </c>
      <c r="EF166" s="652" t="s">
        <v>637</v>
      </c>
      <c r="EG166" s="655" t="s">
        <v>991</v>
      </c>
      <c r="EH166" s="654" t="s">
        <v>992</v>
      </c>
      <c r="EI166" s="653" t="s">
        <v>993</v>
      </c>
      <c r="EJ166" s="653" t="s">
        <v>994</v>
      </c>
      <c r="EK166" s="43"/>
      <c r="EL166" s="43"/>
      <c r="EM166" s="656" t="s">
        <v>995</v>
      </c>
      <c r="EN166" s="656" t="s">
        <v>734</v>
      </c>
      <c r="EO166" s="656" t="s">
        <v>996</v>
      </c>
      <c r="EP166" s="657" t="s">
        <v>665</v>
      </c>
      <c r="EQ166" s="656" t="s">
        <v>997</v>
      </c>
      <c r="ER166" s="656" t="s">
        <v>998</v>
      </c>
      <c r="ES166" s="656" t="s">
        <v>999</v>
      </c>
      <c r="ET166" s="657" t="s">
        <v>669</v>
      </c>
      <c r="EU166" s="658" t="s">
        <v>1000</v>
      </c>
      <c r="EV166" s="653" t="s">
        <v>1001</v>
      </c>
      <c r="EW166" s="658" t="s">
        <v>579</v>
      </c>
      <c r="EX166" s="658" t="s">
        <v>672</v>
      </c>
      <c r="EY166" s="659"/>
    </row>
    <row r="167" ht="52.5" customHeight="1">
      <c r="A167" s="661"/>
      <c r="B167" s="662" t="s">
        <v>1014</v>
      </c>
      <c r="C167" s="663" t="s">
        <v>980</v>
      </c>
      <c r="D167" s="664">
        <f>'3A 2025-2026 REPORTE CALIFICACI'!E23</f>
        <v>78</v>
      </c>
      <c r="E167" s="664">
        <f>'3A 2025-2026 REPORTE CALIFICACI'!F23</f>
        <v>82</v>
      </c>
      <c r="F167" s="665">
        <f>'3A 2025-2026 REPORTE CALIFICACI'!G23</f>
        <v>78</v>
      </c>
      <c r="G167" s="664">
        <f>'3A 2025-2026 REPORTE CALIFICACI'!H23</f>
        <v>0</v>
      </c>
      <c r="H167" s="664">
        <f>'3A 2025-2026 REPORTE CALIFICACI'!I23</f>
        <v>80</v>
      </c>
      <c r="I167" s="664">
        <f>'3A 2025-2026 REPORTE CALIFICACI'!J23</f>
        <v>85</v>
      </c>
      <c r="J167" s="664">
        <f>'3A 2025-2026 REPORTE CALIFICACI'!K23</f>
        <v>80</v>
      </c>
      <c r="K167" s="664">
        <f>'3A 2025-2026 REPORTE CALIFICACI'!L23</f>
        <v>0</v>
      </c>
      <c r="L167" s="664">
        <f>'3A 2025-2026 REPORTE CALIFICACI'!M23</f>
        <v>92</v>
      </c>
      <c r="M167" s="664">
        <f>'3A 2025-2026 REPORTE CALIFICACI'!N23</f>
        <v>90</v>
      </c>
      <c r="N167" s="664">
        <f>'3A 2025-2026 REPORTE CALIFICACI'!O23</f>
        <v>86</v>
      </c>
      <c r="O167" s="664">
        <f>'3A 2025-2026 REPORTE CALIFICACI'!P23</f>
        <v>0</v>
      </c>
      <c r="P167" s="664">
        <f>'3A 2025-2026 REPORTE CALIFICACI'!Q23</f>
        <v>90</v>
      </c>
      <c r="Q167" s="664">
        <f>'3A 2025-2026 REPORTE CALIFICACI'!R23</f>
        <v>93</v>
      </c>
      <c r="R167" s="664">
        <f>'3A 2025-2026 REPORTE CALIFICACI'!S23</f>
        <v>86</v>
      </c>
      <c r="S167" s="664">
        <f>'3A 2025-2026 REPORTE CALIFICACI'!T23</f>
        <v>0</v>
      </c>
      <c r="T167" s="664"/>
      <c r="U167" s="664"/>
      <c r="V167" s="664"/>
      <c r="W167" s="664"/>
      <c r="X167" s="664"/>
      <c r="Y167" s="664"/>
      <c r="Z167" s="664"/>
      <c r="AA167" s="664"/>
      <c r="AB167" s="664"/>
      <c r="AC167" s="664"/>
      <c r="AD167" s="664"/>
      <c r="AE167" s="664"/>
      <c r="AF167" s="664"/>
      <c r="AG167" s="664"/>
      <c r="AH167" s="664"/>
      <c r="AI167" s="664"/>
      <c r="AJ167" s="664"/>
      <c r="AK167" s="664"/>
      <c r="AL167" s="666"/>
      <c r="AM167" s="667"/>
      <c r="AN167" s="661"/>
      <c r="AO167" s="662" t="s">
        <v>1014</v>
      </c>
      <c r="AP167" s="663" t="s">
        <v>980</v>
      </c>
      <c r="AQ167" s="664">
        <f>'3A 2025-2026 REPORTE CALIFICACI'!E24</f>
        <v>72</v>
      </c>
      <c r="AR167" s="664">
        <f>'3A 2025-2026 REPORTE CALIFICACI'!F24</f>
        <v>78</v>
      </c>
      <c r="AS167" s="665">
        <f>'3A 2025-2026 REPORTE CALIFICACI'!G24</f>
        <v>77</v>
      </c>
      <c r="AT167" s="664">
        <f>'3A 2025-2026 REPORTE CALIFICACI'!H24</f>
        <v>0</v>
      </c>
      <c r="AU167" s="664">
        <f>'3A 2025-2026 REPORTE CALIFICACI'!I24</f>
        <v>72</v>
      </c>
      <c r="AV167" s="664">
        <f>'3A 2025-2026 REPORTE CALIFICACI'!J24</f>
        <v>77</v>
      </c>
      <c r="AW167" s="664">
        <f>'3A 2025-2026 REPORTE CALIFICACI'!K24</f>
        <v>76</v>
      </c>
      <c r="AX167" s="664">
        <f>'3A 2025-2026 REPORTE CALIFICACI'!L24</f>
        <v>0</v>
      </c>
      <c r="AY167" s="664">
        <f>'3A 2025-2026 REPORTE CALIFICACI'!M24</f>
        <v>93</v>
      </c>
      <c r="AZ167" s="664">
        <f>'3A 2025-2026 REPORTE CALIFICACI'!N24</f>
        <v>88</v>
      </c>
      <c r="BA167" s="664">
        <f>'3A 2025-2026 REPORTE CALIFICACI'!O24</f>
        <v>82</v>
      </c>
      <c r="BB167" s="664">
        <f>'3A 2025-2026 REPORTE CALIFICACI'!P24</f>
        <v>0</v>
      </c>
      <c r="BC167" s="664">
        <f>'3A 2025-2026 REPORTE CALIFICACI'!Q24</f>
        <v>91</v>
      </c>
      <c r="BD167" s="664">
        <f>'3A 2025-2026 REPORTE CALIFICACI'!R24</f>
        <v>88</v>
      </c>
      <c r="BE167" s="664">
        <f>'3A 2025-2026 REPORTE CALIFICACI'!S24</f>
        <v>82</v>
      </c>
      <c r="BF167" s="664">
        <f>'3A 2025-2026 REPORTE CALIFICACI'!T24</f>
        <v>0</v>
      </c>
      <c r="BG167" s="664"/>
      <c r="BH167" s="664"/>
      <c r="BI167" s="664"/>
      <c r="BJ167" s="664"/>
      <c r="BK167" s="664"/>
      <c r="BL167" s="664"/>
      <c r="BM167" s="664"/>
      <c r="BN167" s="664"/>
      <c r="BO167" s="664"/>
      <c r="BP167" s="664"/>
      <c r="BQ167" s="664"/>
      <c r="BR167" s="664"/>
      <c r="BS167" s="664"/>
      <c r="BT167" s="664"/>
      <c r="BU167" s="664"/>
      <c r="BV167" s="664"/>
      <c r="BW167" s="664"/>
      <c r="BX167" s="664"/>
      <c r="BY167" s="666"/>
      <c r="BZ167" s="667"/>
      <c r="CA167" s="661"/>
      <c r="CB167" s="662" t="s">
        <v>1014</v>
      </c>
      <c r="CC167" s="663" t="s">
        <v>980</v>
      </c>
      <c r="CD167" s="664">
        <f>'3A 2025-2026 REPORTE CALIFICACI'!E25</f>
        <v>71</v>
      </c>
      <c r="CE167" s="664">
        <f>'3A 2025-2026 REPORTE CALIFICACI'!F25</f>
        <v>71</v>
      </c>
      <c r="CF167" s="665">
        <f>'3A 2025-2026 REPORTE CALIFICACI'!G25</f>
        <v>78</v>
      </c>
      <c r="CG167" s="664">
        <f>'3A 2025-2026 REPORTE CALIFICACI'!H25</f>
        <v>0</v>
      </c>
      <c r="CH167" s="664">
        <f>'3A 2025-2026 REPORTE CALIFICACI'!I25</f>
        <v>58</v>
      </c>
      <c r="CI167" s="664">
        <f>'3A 2025-2026 REPORTE CALIFICACI'!J25</f>
        <v>75</v>
      </c>
      <c r="CJ167" s="664">
        <f>'3A 2025-2026 REPORTE CALIFICACI'!K25</f>
        <v>75</v>
      </c>
      <c r="CK167" s="664">
        <f>'3A 2025-2026 REPORTE CALIFICACI'!L25</f>
        <v>0</v>
      </c>
      <c r="CL167" s="664">
        <f>'3A 2025-2026 REPORTE CALIFICACI'!M25</f>
        <v>76</v>
      </c>
      <c r="CM167" s="664">
        <f>'3A 2025-2026 REPORTE CALIFICACI'!N25</f>
        <v>79</v>
      </c>
      <c r="CN167" s="664">
        <f>'3A 2025-2026 REPORTE CALIFICACI'!O25</f>
        <v>75</v>
      </c>
      <c r="CO167" s="664">
        <f>'3A 2025-2026 REPORTE CALIFICACI'!P25</f>
        <v>0</v>
      </c>
      <c r="CP167" s="664">
        <f>'3A 2025-2026 REPORTE CALIFICACI'!Q25</f>
        <v>76</v>
      </c>
      <c r="CQ167" s="664">
        <f>'3A 2025-2026 REPORTE CALIFICACI'!R25</f>
        <v>85</v>
      </c>
      <c r="CR167" s="664">
        <f>'3A 2025-2026 REPORTE CALIFICACI'!S25</f>
        <v>75</v>
      </c>
      <c r="CS167" s="664">
        <f>'3A 2025-2026 REPORTE CALIFICACI'!T25</f>
        <v>0</v>
      </c>
      <c r="CT167" s="664"/>
      <c r="CU167" s="664"/>
      <c r="CV167" s="664"/>
      <c r="CW167" s="664"/>
      <c r="CX167" s="664"/>
      <c r="CY167" s="664"/>
      <c r="CZ167" s="664"/>
      <c r="DA167" s="664"/>
      <c r="DB167" s="664"/>
      <c r="DC167" s="664"/>
      <c r="DD167" s="664"/>
      <c r="DE167" s="664"/>
      <c r="DF167" s="664"/>
      <c r="DG167" s="664"/>
      <c r="DH167" s="664"/>
      <c r="DI167" s="664"/>
      <c r="DJ167" s="664"/>
      <c r="DK167" s="664"/>
      <c r="DL167" s="661"/>
      <c r="DM167" s="667"/>
      <c r="DN167" s="661"/>
      <c r="DO167" s="662" t="s">
        <v>1014</v>
      </c>
      <c r="DP167" s="663" t="s">
        <v>980</v>
      </c>
      <c r="DQ167" s="664">
        <f>'3A 2025-2026 REPORTE CALIFICACI'!E26</f>
        <v>80</v>
      </c>
      <c r="DR167" s="664">
        <f>'3A 2025-2026 REPORTE CALIFICACI'!F26</f>
        <v>85</v>
      </c>
      <c r="DS167" s="665">
        <f>'3A 2025-2026 REPORTE CALIFICACI'!G26</f>
        <v>88</v>
      </c>
      <c r="DT167" s="664">
        <f>'3A 2025-2026 REPORTE CALIFICACI'!H26</f>
        <v>0</v>
      </c>
      <c r="DU167" s="664">
        <f>'3A 2025-2026 REPORTE CALIFICACI'!I26</f>
        <v>80</v>
      </c>
      <c r="DV167" s="664">
        <f>'3A 2025-2026 REPORTE CALIFICACI'!J26</f>
        <v>88</v>
      </c>
      <c r="DW167" s="664">
        <f>'3A 2025-2026 REPORTE CALIFICACI'!K26</f>
        <v>86</v>
      </c>
      <c r="DX167" s="664">
        <f>'3A 2025-2026 REPORTE CALIFICACI'!L26</f>
        <v>0</v>
      </c>
      <c r="DY167" s="664">
        <f>'3A 2025-2026 REPORTE CALIFICACI'!M26</f>
        <v>87</v>
      </c>
      <c r="DZ167" s="664">
        <f>'3A 2025-2026 REPORTE CALIFICACI'!N26</f>
        <v>85</v>
      </c>
      <c r="EA167" s="664">
        <f>'3A 2025-2026 REPORTE CALIFICACI'!O26</f>
        <v>89</v>
      </c>
      <c r="EB167" s="664">
        <f>'3A 2025-2026 REPORTE CALIFICACI'!P26</f>
        <v>0</v>
      </c>
      <c r="EC167" s="664">
        <f>'3A 2025-2026 REPORTE CALIFICACI'!Q26</f>
        <v>85</v>
      </c>
      <c r="ED167" s="664">
        <f>'3A 2025-2026 REPORTE CALIFICACI'!R26</f>
        <v>87</v>
      </c>
      <c r="EE167" s="664">
        <f>'3A 2025-2026 REPORTE CALIFICACI'!S26</f>
        <v>89</v>
      </c>
      <c r="EF167" s="664">
        <f>'3A 2025-2026 REPORTE CALIFICACI'!T26</f>
        <v>0</v>
      </c>
      <c r="EG167" s="664"/>
      <c r="EH167" s="664"/>
      <c r="EI167" s="664"/>
      <c r="EJ167" s="664"/>
      <c r="EK167" s="664"/>
      <c r="EL167" s="664"/>
      <c r="EM167" s="664"/>
      <c r="EN167" s="664"/>
      <c r="EO167" s="664"/>
      <c r="EP167" s="664"/>
      <c r="EQ167" s="664"/>
      <c r="ER167" s="664"/>
      <c r="ES167" s="664"/>
      <c r="ET167" s="664"/>
      <c r="EU167" s="664"/>
      <c r="EV167" s="664"/>
      <c r="EW167" s="664"/>
      <c r="EX167" s="664"/>
      <c r="EY167" s="666"/>
    </row>
    <row r="168" ht="84.0" customHeight="1">
      <c r="A168" s="661"/>
      <c r="B168" s="47"/>
      <c r="C168" s="663" t="s">
        <v>1015</v>
      </c>
      <c r="D168" s="664">
        <f>'3A 2025-2026 REPORTE CALIFICACI'!AM23</f>
        <v>0</v>
      </c>
      <c r="E168" s="664">
        <f>'3A 2025-2026 REPORTE CALIFICACI'!AN23</f>
        <v>0</v>
      </c>
      <c r="F168" s="664">
        <f>'3A 2025-2026 REPORTE CALIFICACI'!AO23</f>
        <v>0</v>
      </c>
      <c r="G168" s="664">
        <f>'3A 2025-2026 REPORTE CALIFICACI'!AP23</f>
        <v>0</v>
      </c>
      <c r="H168" s="664">
        <f>'3A 2025-2026 REPORTE CALIFICACI'!AQ23</f>
        <v>0</v>
      </c>
      <c r="I168" s="664">
        <f>'3A 2025-2026 REPORTE CALIFICACI'!AR23</f>
        <v>0</v>
      </c>
      <c r="J168" s="664">
        <f>'3A 2025-2026 REPORTE CALIFICACI'!AS23</f>
        <v>0</v>
      </c>
      <c r="K168" s="664">
        <f>'3A 2025-2026 REPORTE CALIFICACI'!AT23</f>
        <v>0</v>
      </c>
      <c r="L168" s="664">
        <f>'3A 2025-2026 REPORTE CALIFICACI'!AU23</f>
        <v>0</v>
      </c>
      <c r="M168" s="664">
        <f>'3A 2025-2026 REPORTE CALIFICACI'!AV23</f>
        <v>0</v>
      </c>
      <c r="N168" s="664">
        <f>'3A 2025-2026 REPORTE CALIFICACI'!AW23</f>
        <v>0</v>
      </c>
      <c r="O168" s="664">
        <f>'3A 2025-2026 REPORTE CALIFICACI'!AX23</f>
        <v>0</v>
      </c>
      <c r="P168" s="664">
        <f>'3A 2025-2026 REPORTE CALIFICACI'!AY23</f>
        <v>0</v>
      </c>
      <c r="Q168" s="664">
        <f>'3A 2025-2026 REPORTE CALIFICACI'!AZ23</f>
        <v>0</v>
      </c>
      <c r="R168" s="664">
        <f>'3A 2025-2026 REPORTE CALIFICACI'!BA23</f>
        <v>0</v>
      </c>
      <c r="S168" s="664">
        <f>'3A 2025-2026 REPORTE CALIFICACI'!BB23</f>
        <v>0</v>
      </c>
      <c r="T168" s="664"/>
      <c r="U168" s="664"/>
      <c r="V168" s="664"/>
      <c r="W168" s="664"/>
      <c r="X168" s="664"/>
      <c r="Y168" s="664"/>
      <c r="Z168" s="664"/>
      <c r="AA168" s="664"/>
      <c r="AB168" s="664"/>
      <c r="AC168" s="664"/>
      <c r="AD168" s="664"/>
      <c r="AE168" s="664"/>
      <c r="AF168" s="664"/>
      <c r="AG168" s="664"/>
      <c r="AH168" s="664"/>
      <c r="AI168" s="664"/>
      <c r="AJ168" s="664"/>
      <c r="AK168" s="664"/>
      <c r="AL168" s="666"/>
      <c r="AM168" s="667"/>
      <c r="AN168" s="661"/>
      <c r="AO168" s="47"/>
      <c r="AP168" s="663" t="s">
        <v>1015</v>
      </c>
      <c r="AQ168" s="664">
        <f>'3A 2025-2026 REPORTE CALIFICACI'!AM24</f>
        <v>0</v>
      </c>
      <c r="AR168" s="664">
        <f>'3A 2025-2026 REPORTE CALIFICACI'!AN24</f>
        <v>0</v>
      </c>
      <c r="AS168" s="664">
        <f>'3A 2025-2026 REPORTE CALIFICACI'!AO24</f>
        <v>0</v>
      </c>
      <c r="AT168" s="664">
        <f>'3A 2025-2026 REPORTE CALIFICACI'!AP24</f>
        <v>0</v>
      </c>
      <c r="AU168" s="664">
        <f>'3A 2025-2026 REPORTE CALIFICACI'!AQ24</f>
        <v>0</v>
      </c>
      <c r="AV168" s="664">
        <f>'3A 2025-2026 REPORTE CALIFICACI'!AR24</f>
        <v>0</v>
      </c>
      <c r="AW168" s="664">
        <f>'3A 2025-2026 REPORTE CALIFICACI'!AS24</f>
        <v>0</v>
      </c>
      <c r="AX168" s="664">
        <f>'3A 2025-2026 REPORTE CALIFICACI'!AT24</f>
        <v>0</v>
      </c>
      <c r="AY168" s="664">
        <f>'3A 2025-2026 REPORTE CALIFICACI'!AU24</f>
        <v>0</v>
      </c>
      <c r="AZ168" s="664">
        <f>'3A 2025-2026 REPORTE CALIFICACI'!AV24</f>
        <v>0</v>
      </c>
      <c r="BA168" s="664">
        <f>'3A 2025-2026 REPORTE CALIFICACI'!AW24</f>
        <v>0</v>
      </c>
      <c r="BB168" s="664">
        <f>'3A 2025-2026 REPORTE CALIFICACI'!AX24</f>
        <v>0</v>
      </c>
      <c r="BC168" s="664">
        <f>'3A 2025-2026 REPORTE CALIFICACI'!AY24</f>
        <v>0</v>
      </c>
      <c r="BD168" s="664">
        <f>'3A 2025-2026 REPORTE CALIFICACI'!AZ24</f>
        <v>0</v>
      </c>
      <c r="BE168" s="664">
        <f>'3A 2025-2026 REPORTE CALIFICACI'!BA24</f>
        <v>0</v>
      </c>
      <c r="BF168" s="664">
        <f>'3A 2025-2026 REPORTE CALIFICACI'!BB24</f>
        <v>0</v>
      </c>
      <c r="BG168" s="664"/>
      <c r="BH168" s="664"/>
      <c r="BI168" s="664"/>
      <c r="BJ168" s="664"/>
      <c r="BK168" s="664"/>
      <c r="BL168" s="664"/>
      <c r="BM168" s="664"/>
      <c r="BN168" s="664"/>
      <c r="BO168" s="664"/>
      <c r="BP168" s="664"/>
      <c r="BQ168" s="664"/>
      <c r="BR168" s="664"/>
      <c r="BS168" s="664"/>
      <c r="BT168" s="664"/>
      <c r="BU168" s="664"/>
      <c r="BV168" s="664"/>
      <c r="BW168" s="664"/>
      <c r="BX168" s="664"/>
      <c r="BY168" s="666"/>
      <c r="BZ168" s="667"/>
      <c r="CA168" s="661"/>
      <c r="CB168" s="47"/>
      <c r="CC168" s="663" t="s">
        <v>1015</v>
      </c>
      <c r="CD168" s="664">
        <f>'3A 2025-2026 REPORTE CALIFICACI'!AM25</f>
        <v>0</v>
      </c>
      <c r="CE168" s="664">
        <f>'3A 2025-2026 REPORTE CALIFICACI'!AN25</f>
        <v>0</v>
      </c>
      <c r="CF168" s="664">
        <f>'3A 2025-2026 REPORTE CALIFICACI'!AO25</f>
        <v>0</v>
      </c>
      <c r="CG168" s="664">
        <f>'3A 2025-2026 REPORTE CALIFICACI'!AP25</f>
        <v>0</v>
      </c>
      <c r="CH168" s="664">
        <f>'3A 2025-2026 REPORTE CALIFICACI'!AQ25</f>
        <v>0</v>
      </c>
      <c r="CI168" s="664">
        <f>'3A 2025-2026 REPORTE CALIFICACI'!AR25</f>
        <v>0</v>
      </c>
      <c r="CJ168" s="664">
        <f>'3A 2025-2026 REPORTE CALIFICACI'!AS25</f>
        <v>0</v>
      </c>
      <c r="CK168" s="664">
        <f>'3A 2025-2026 REPORTE CALIFICACI'!AT25</f>
        <v>0</v>
      </c>
      <c r="CL168" s="664">
        <f>'3A 2025-2026 REPORTE CALIFICACI'!AU25</f>
        <v>0</v>
      </c>
      <c r="CM168" s="664">
        <f>'3A 2025-2026 REPORTE CALIFICACI'!AV25</f>
        <v>0</v>
      </c>
      <c r="CN168" s="664">
        <f>'3A 2025-2026 REPORTE CALIFICACI'!AW25</f>
        <v>0</v>
      </c>
      <c r="CO168" s="664">
        <f>'3A 2025-2026 REPORTE CALIFICACI'!AX25</f>
        <v>0</v>
      </c>
      <c r="CP168" s="664">
        <f>'3A 2025-2026 REPORTE CALIFICACI'!AY25</f>
        <v>0</v>
      </c>
      <c r="CQ168" s="664">
        <f>'3A 2025-2026 REPORTE CALIFICACI'!AZ25</f>
        <v>0</v>
      </c>
      <c r="CR168" s="664">
        <f>'3A 2025-2026 REPORTE CALIFICACI'!BA25</f>
        <v>0</v>
      </c>
      <c r="CS168" s="664">
        <f>'3A 2025-2026 REPORTE CALIFICACI'!BB25</f>
        <v>0</v>
      </c>
      <c r="CT168" s="664"/>
      <c r="CU168" s="664"/>
      <c r="CV168" s="664"/>
      <c r="CW168" s="664"/>
      <c r="CX168" s="664"/>
      <c r="CY168" s="664"/>
      <c r="CZ168" s="664"/>
      <c r="DA168" s="664"/>
      <c r="DB168" s="664"/>
      <c r="DC168" s="664"/>
      <c r="DD168" s="664"/>
      <c r="DE168" s="664"/>
      <c r="DF168" s="664"/>
      <c r="DG168" s="664"/>
      <c r="DH168" s="664"/>
      <c r="DI168" s="664"/>
      <c r="DJ168" s="664"/>
      <c r="DK168" s="664"/>
      <c r="DL168" s="661"/>
      <c r="DN168" s="661"/>
      <c r="DO168" s="47"/>
      <c r="DP168" s="663" t="s">
        <v>1015</v>
      </c>
      <c r="DQ168" s="664">
        <f>'3A 2025-2026 REPORTE CALIFICACI'!AM26</f>
        <v>0</v>
      </c>
      <c r="DR168" s="664">
        <f>'3A 2025-2026 REPORTE CALIFICACI'!AN26</f>
        <v>0</v>
      </c>
      <c r="DS168" s="664">
        <f>'3A 2025-2026 REPORTE CALIFICACI'!AO26</f>
        <v>0</v>
      </c>
      <c r="DT168" s="664">
        <f>'3A 2025-2026 REPORTE CALIFICACI'!AP26</f>
        <v>0</v>
      </c>
      <c r="DU168" s="664">
        <f>'3A 2025-2026 REPORTE CALIFICACI'!AQ26</f>
        <v>0</v>
      </c>
      <c r="DV168" s="664">
        <f>'3A 2025-2026 REPORTE CALIFICACI'!AR26</f>
        <v>0</v>
      </c>
      <c r="DW168" s="664">
        <f>'3A 2025-2026 REPORTE CALIFICACI'!AS26</f>
        <v>0</v>
      </c>
      <c r="DX168" s="664">
        <f>'3A 2025-2026 REPORTE CALIFICACI'!AT26</f>
        <v>0</v>
      </c>
      <c r="DY168" s="664">
        <f>'3A 2025-2026 REPORTE CALIFICACI'!AU26</f>
        <v>0</v>
      </c>
      <c r="DZ168" s="664">
        <f>'3A 2025-2026 REPORTE CALIFICACI'!AV26</f>
        <v>0</v>
      </c>
      <c r="EA168" s="664">
        <f>'3A 2025-2026 REPORTE CALIFICACI'!AW26</f>
        <v>0</v>
      </c>
      <c r="EB168" s="664">
        <f>'3A 2025-2026 REPORTE CALIFICACI'!AX26</f>
        <v>0</v>
      </c>
      <c r="EC168" s="664">
        <f>'3A 2025-2026 REPORTE CALIFICACI'!AY26</f>
        <v>0</v>
      </c>
      <c r="ED168" s="664">
        <f>'3A 2025-2026 REPORTE CALIFICACI'!AZ26</f>
        <v>0</v>
      </c>
      <c r="EE168" s="664">
        <f>'3A 2025-2026 REPORTE CALIFICACI'!BA26</f>
        <v>0</v>
      </c>
      <c r="EF168" s="664">
        <f>'3A 2025-2026 REPORTE CALIFICACI'!BB26</f>
        <v>0</v>
      </c>
      <c r="EG168" s="664"/>
      <c r="EH168" s="664"/>
      <c r="EI168" s="664"/>
      <c r="EJ168" s="664"/>
      <c r="EK168" s="664"/>
      <c r="EL168" s="664"/>
      <c r="EM168" s="664"/>
      <c r="EN168" s="664"/>
      <c r="EO168" s="664"/>
      <c r="EP168" s="664"/>
      <c r="EQ168" s="664"/>
      <c r="ER168" s="664"/>
      <c r="ES168" s="664"/>
      <c r="ET168" s="664"/>
      <c r="EU168" s="664"/>
      <c r="EV168" s="664"/>
      <c r="EW168" s="664"/>
      <c r="EX168" s="664"/>
      <c r="EY168" s="666"/>
    </row>
    <row r="169" ht="85.5" customHeight="1">
      <c r="A169" s="661"/>
      <c r="B169" s="47"/>
      <c r="C169" s="663" t="s">
        <v>1016</v>
      </c>
      <c r="D169" s="664">
        <f>'3A 2025-2026 REPORTE CALIFICACI'!BU23</f>
        <v>73</v>
      </c>
      <c r="E169" s="664">
        <f>'3A 2025-2026 REPORTE CALIFICACI'!BV23</f>
        <v>72</v>
      </c>
      <c r="F169" s="664">
        <f>'3A 2025-2026 REPORTE CALIFICACI'!BW23</f>
        <v>75</v>
      </c>
      <c r="G169" s="664">
        <f>'3A 2025-2026 REPORTE CALIFICACI'!BX23</f>
        <v>0</v>
      </c>
      <c r="H169" s="664">
        <f>'3A 2025-2026 REPORTE CALIFICACI'!BY23</f>
        <v>70</v>
      </c>
      <c r="I169" s="664">
        <f>'3A 2025-2026 REPORTE CALIFICACI'!BZ23</f>
        <v>72</v>
      </c>
      <c r="J169" s="664">
        <f>'3A 2025-2026 REPORTE CALIFICACI'!CA23</f>
        <v>76</v>
      </c>
      <c r="K169" s="664">
        <f>'3A 2025-2026 REPORTE CALIFICACI'!CB23</f>
        <v>0</v>
      </c>
      <c r="L169" s="664">
        <f>'3A 2025-2026 REPORTE CALIFICACI'!CC23</f>
        <v>79</v>
      </c>
      <c r="M169" s="664">
        <f>'3A 2025-2026 REPORTE CALIFICACI'!CD23</f>
        <v>81</v>
      </c>
      <c r="N169" s="664">
        <f>'3A 2025-2026 REPORTE CALIFICACI'!CE23</f>
        <v>82</v>
      </c>
      <c r="O169" s="664">
        <f>'3A 2025-2026 REPORTE CALIFICACI'!CF23</f>
        <v>0</v>
      </c>
      <c r="P169" s="664">
        <f>'3A 2025-2026 REPORTE CALIFICACI'!CG23</f>
        <v>78</v>
      </c>
      <c r="Q169" s="664">
        <f>'3A 2025-2026 REPORTE CALIFICACI'!CH23</f>
        <v>80</v>
      </c>
      <c r="R169" s="664">
        <f>'3A 2025-2026 REPORTE CALIFICACI'!CI23</f>
        <v>81</v>
      </c>
      <c r="S169" s="664">
        <f>'3A 2025-2026 REPORTE CALIFICACI'!CJ23</f>
        <v>0</v>
      </c>
      <c r="T169" s="664"/>
      <c r="U169" s="664"/>
      <c r="V169" s="664"/>
      <c r="W169" s="664"/>
      <c r="X169" s="664"/>
      <c r="Y169" s="664"/>
      <c r="Z169" s="664"/>
      <c r="AA169" s="664"/>
      <c r="AB169" s="664"/>
      <c r="AC169" s="664"/>
      <c r="AD169" s="664"/>
      <c r="AE169" s="664"/>
      <c r="AF169" s="664"/>
      <c r="AG169" s="664"/>
      <c r="AH169" s="664"/>
      <c r="AI169" s="664"/>
      <c r="AJ169" s="664"/>
      <c r="AK169" s="664"/>
      <c r="AL169" s="666"/>
      <c r="AM169" s="667"/>
      <c r="AN169" s="661"/>
      <c r="AO169" s="47"/>
      <c r="AP169" s="663" t="s">
        <v>1016</v>
      </c>
      <c r="AQ169" s="664">
        <f>'3A 2025-2026 REPORTE CALIFICACI'!BU24</f>
        <v>70</v>
      </c>
      <c r="AR169" s="664">
        <f>'3A 2025-2026 REPORTE CALIFICACI'!BV24</f>
        <v>55</v>
      </c>
      <c r="AS169" s="664">
        <f>'3A 2025-2026 REPORTE CALIFICACI'!BW24</f>
        <v>50</v>
      </c>
      <c r="AT169" s="664">
        <f>'3A 2025-2026 REPORTE CALIFICACI'!BX24</f>
        <v>0</v>
      </c>
      <c r="AU169" s="664">
        <f>'3A 2025-2026 REPORTE CALIFICACI'!BY24</f>
        <v>71</v>
      </c>
      <c r="AV169" s="664">
        <f>'3A 2025-2026 REPORTE CALIFICACI'!BZ24</f>
        <v>55</v>
      </c>
      <c r="AW169" s="664">
        <f>'3A 2025-2026 REPORTE CALIFICACI'!CA24</f>
        <v>45</v>
      </c>
      <c r="AX169" s="664">
        <f>'3A 2025-2026 REPORTE CALIFICACI'!CB24</f>
        <v>0</v>
      </c>
      <c r="AY169" s="664">
        <f>'3A 2025-2026 REPORTE CALIFICACI'!CC24</f>
        <v>71</v>
      </c>
      <c r="AZ169" s="664">
        <f>'3A 2025-2026 REPORTE CALIFICACI'!CD24</f>
        <v>72</v>
      </c>
      <c r="BA169" s="664">
        <f>'3A 2025-2026 REPORTE CALIFICACI'!CE24</f>
        <v>70</v>
      </c>
      <c r="BB169" s="664">
        <f>'3A 2025-2026 REPORTE CALIFICACI'!CF24</f>
        <v>0</v>
      </c>
      <c r="BC169" s="664">
        <f>'3A 2025-2026 REPORTE CALIFICACI'!CG24</f>
        <v>70</v>
      </c>
      <c r="BD169" s="664">
        <f>'3A 2025-2026 REPORTE CALIFICACI'!CH24</f>
        <v>71</v>
      </c>
      <c r="BE169" s="664">
        <f>'3A 2025-2026 REPORTE CALIFICACI'!CI24</f>
        <v>70</v>
      </c>
      <c r="BF169" s="664">
        <f>'3A 2025-2026 REPORTE CALIFICACI'!CJ24</f>
        <v>0</v>
      </c>
      <c r="BG169" s="664"/>
      <c r="BH169" s="664"/>
      <c r="BI169" s="664"/>
      <c r="BJ169" s="664"/>
      <c r="BK169" s="664"/>
      <c r="BL169" s="664"/>
      <c r="BM169" s="664"/>
      <c r="BN169" s="664"/>
      <c r="BO169" s="664"/>
      <c r="BP169" s="664"/>
      <c r="BQ169" s="664"/>
      <c r="BR169" s="664"/>
      <c r="BS169" s="664"/>
      <c r="BT169" s="664"/>
      <c r="BU169" s="664"/>
      <c r="BV169" s="664"/>
      <c r="BW169" s="664"/>
      <c r="BX169" s="664"/>
      <c r="BY169" s="666"/>
      <c r="BZ169" s="667"/>
      <c r="CA169" s="661"/>
      <c r="CB169" s="47"/>
      <c r="CC169" s="663" t="s">
        <v>1016</v>
      </c>
      <c r="CD169" s="664">
        <f>'3A 2025-2026 REPORTE CALIFICACI'!BU25</f>
        <v>40</v>
      </c>
      <c r="CE169" s="664">
        <f>'3A 2025-2026 REPORTE CALIFICACI'!BV25</f>
        <v>25</v>
      </c>
      <c r="CF169" s="664">
        <f>'3A 2025-2026 REPORTE CALIFICACI'!BW25</f>
        <v>20</v>
      </c>
      <c r="CG169" s="664">
        <f>'3A 2025-2026 REPORTE CALIFICACI'!BX25</f>
        <v>0</v>
      </c>
      <c r="CH169" s="664">
        <f>'3A 2025-2026 REPORTE CALIFICACI'!BY25</f>
        <v>35</v>
      </c>
      <c r="CI169" s="664">
        <f>'3A 2025-2026 REPORTE CALIFICACI'!BZ25</f>
        <v>20</v>
      </c>
      <c r="CJ169" s="664">
        <f>'3A 2025-2026 REPORTE CALIFICACI'!CA25</f>
        <v>25</v>
      </c>
      <c r="CK169" s="664">
        <f>'3A 2025-2026 REPORTE CALIFICACI'!CB25</f>
        <v>0</v>
      </c>
      <c r="CL169" s="664">
        <f>'3A 2025-2026 REPORTE CALIFICACI'!CC25</f>
        <v>70</v>
      </c>
      <c r="CM169" s="664">
        <f>'3A 2025-2026 REPORTE CALIFICACI'!CD25</f>
        <v>71</v>
      </c>
      <c r="CN169" s="664">
        <f>'3A 2025-2026 REPORTE CALIFICACI'!CE25</f>
        <v>70</v>
      </c>
      <c r="CO169" s="664">
        <f>'3A 2025-2026 REPORTE CALIFICACI'!CF25</f>
        <v>0</v>
      </c>
      <c r="CP169" s="664">
        <f>'3A 2025-2026 REPORTE CALIFICACI'!CG25</f>
        <v>60</v>
      </c>
      <c r="CQ169" s="664">
        <f>'3A 2025-2026 REPORTE CALIFICACI'!CH25</f>
        <v>45</v>
      </c>
      <c r="CR169" s="664">
        <f>'3A 2025-2026 REPORTE CALIFICACI'!CI25</f>
        <v>50</v>
      </c>
      <c r="CS169" s="664">
        <f>'3A 2025-2026 REPORTE CALIFICACI'!CJ25</f>
        <v>0</v>
      </c>
      <c r="CT169" s="664"/>
      <c r="CU169" s="664"/>
      <c r="CV169" s="664"/>
      <c r="CW169" s="664"/>
      <c r="CX169" s="664"/>
      <c r="CY169" s="664"/>
      <c r="CZ169" s="664"/>
      <c r="DA169" s="664"/>
      <c r="DB169" s="664"/>
      <c r="DC169" s="664"/>
      <c r="DD169" s="664"/>
      <c r="DE169" s="664"/>
      <c r="DF169" s="664"/>
      <c r="DG169" s="664"/>
      <c r="DH169" s="664"/>
      <c r="DI169" s="664"/>
      <c r="DJ169" s="664"/>
      <c r="DK169" s="664"/>
      <c r="DL169" s="661"/>
      <c r="DN169" s="661"/>
      <c r="DO169" s="47"/>
      <c r="DP169" s="663" t="s">
        <v>1016</v>
      </c>
      <c r="DQ169" s="664">
        <f>'3A 2025-2026 REPORTE CALIFICACI'!BU26</f>
        <v>88</v>
      </c>
      <c r="DR169" s="664">
        <f>'3A 2025-2026 REPORTE CALIFICACI'!BV26</f>
        <v>80</v>
      </c>
      <c r="DS169" s="664">
        <f>'3A 2025-2026 REPORTE CALIFICACI'!BW26</f>
        <v>80</v>
      </c>
      <c r="DT169" s="664">
        <f>'3A 2025-2026 REPORTE CALIFICACI'!BX26</f>
        <v>0</v>
      </c>
      <c r="DU169" s="664">
        <f>'3A 2025-2026 REPORTE CALIFICACI'!BY26</f>
        <v>89</v>
      </c>
      <c r="DV169" s="664">
        <f>'3A 2025-2026 REPORTE CALIFICACI'!BZ26</f>
        <v>81</v>
      </c>
      <c r="DW169" s="664">
        <f>'3A 2025-2026 REPORTE CALIFICACI'!CA26</f>
        <v>80</v>
      </c>
      <c r="DX169" s="664">
        <f>'3A 2025-2026 REPORTE CALIFICACI'!CB26</f>
        <v>0</v>
      </c>
      <c r="DY169" s="664">
        <f>'3A 2025-2026 REPORTE CALIFICACI'!CC26</f>
        <v>85</v>
      </c>
      <c r="DZ169" s="664">
        <f>'3A 2025-2026 REPORTE CALIFICACI'!CD26</f>
        <v>84</v>
      </c>
      <c r="EA169" s="664">
        <f>'3A 2025-2026 REPORTE CALIFICACI'!CE26</f>
        <v>80</v>
      </c>
      <c r="EB169" s="664">
        <f>'3A 2025-2026 REPORTE CALIFICACI'!CF26</f>
        <v>0</v>
      </c>
      <c r="EC169" s="664">
        <f>'3A 2025-2026 REPORTE CALIFICACI'!CG26</f>
        <v>84</v>
      </c>
      <c r="ED169" s="664">
        <f>'3A 2025-2026 REPORTE CALIFICACI'!CH26</f>
        <v>85</v>
      </c>
      <c r="EE169" s="664">
        <f>'3A 2025-2026 REPORTE CALIFICACI'!CI26</f>
        <v>80</v>
      </c>
      <c r="EF169" s="664">
        <f>'3A 2025-2026 REPORTE CALIFICACI'!CJ26</f>
        <v>0</v>
      </c>
      <c r="EG169" s="664"/>
      <c r="EH169" s="664"/>
      <c r="EI169" s="664"/>
      <c r="EJ169" s="664"/>
      <c r="EK169" s="664"/>
      <c r="EL169" s="664"/>
      <c r="EM169" s="664"/>
      <c r="EN169" s="664"/>
      <c r="EO169" s="664"/>
      <c r="EP169" s="664"/>
      <c r="EQ169" s="664"/>
      <c r="ER169" s="664"/>
      <c r="ES169" s="664"/>
      <c r="ET169" s="664"/>
      <c r="EU169" s="664"/>
      <c r="EV169" s="664"/>
      <c r="EW169" s="664"/>
      <c r="EX169" s="664"/>
      <c r="EY169" s="666"/>
    </row>
    <row r="170" ht="52.5" customHeight="1">
      <c r="A170" s="661"/>
      <c r="B170" s="47"/>
      <c r="C170" s="663" t="s">
        <v>1017</v>
      </c>
      <c r="D170" s="664">
        <f>'3A 2025-2026 REPORTE CALIFICACI'!DC23</f>
        <v>70</v>
      </c>
      <c r="E170" s="664">
        <f>'3A 2025-2026 REPORTE CALIFICACI'!DD23</f>
        <v>70</v>
      </c>
      <c r="F170" s="664">
        <f>'3A 2025-2026 REPORTE CALIFICACI'!DE23</f>
        <v>70</v>
      </c>
      <c r="G170" s="664">
        <f>'3A 2025-2026 REPORTE CALIFICACI'!DF23</f>
        <v>0</v>
      </c>
      <c r="H170" s="664">
        <f>'3A 2025-2026 REPORTE CALIFICACI'!DG23</f>
        <v>71</v>
      </c>
      <c r="I170" s="664">
        <f>'3A 2025-2026 REPORTE CALIFICACI'!DH23</f>
        <v>70</v>
      </c>
      <c r="J170" s="664">
        <f>'3A 2025-2026 REPORTE CALIFICACI'!DI23</f>
        <v>70</v>
      </c>
      <c r="K170" s="664">
        <f>'3A 2025-2026 REPORTE CALIFICACI'!DJ23</f>
        <v>0</v>
      </c>
      <c r="L170" s="664">
        <f>'3A 2025-2026 REPORTE CALIFICACI'!DK23</f>
        <v>70</v>
      </c>
      <c r="M170" s="664">
        <f>'3A 2025-2026 REPORTE CALIFICACI'!DL23</f>
        <v>75</v>
      </c>
      <c r="N170" s="664">
        <f>'3A 2025-2026 REPORTE CALIFICACI'!DM23</f>
        <v>70</v>
      </c>
      <c r="O170" s="664">
        <f>'3A 2025-2026 REPORTE CALIFICACI'!DN23</f>
        <v>0</v>
      </c>
      <c r="P170" s="664">
        <f>'3A 2025-2026 REPORTE CALIFICACI'!DO23</f>
        <v>70</v>
      </c>
      <c r="Q170" s="664">
        <f>'3A 2025-2026 REPORTE CALIFICACI'!DP23</f>
        <v>70</v>
      </c>
      <c r="R170" s="664">
        <f>'3A 2025-2026 REPORTE CALIFICACI'!DQ23</f>
        <v>74</v>
      </c>
      <c r="S170" s="664">
        <f>'3A 2025-2026 REPORTE CALIFICACI'!DR23</f>
        <v>0</v>
      </c>
      <c r="T170" s="664"/>
      <c r="U170" s="664"/>
      <c r="V170" s="664"/>
      <c r="W170" s="664"/>
      <c r="X170" s="664"/>
      <c r="Y170" s="664"/>
      <c r="Z170" s="664"/>
      <c r="AA170" s="664"/>
      <c r="AB170" s="664"/>
      <c r="AC170" s="664"/>
      <c r="AD170" s="664"/>
      <c r="AE170" s="664"/>
      <c r="AF170" s="664"/>
      <c r="AG170" s="664"/>
      <c r="AH170" s="664"/>
      <c r="AI170" s="664"/>
      <c r="AJ170" s="664"/>
      <c r="AK170" s="664"/>
      <c r="AL170" s="666"/>
      <c r="AM170" s="667"/>
      <c r="AN170" s="661"/>
      <c r="AO170" s="47"/>
      <c r="AP170" s="663" t="s">
        <v>1017</v>
      </c>
      <c r="AQ170" s="664">
        <f>'3A 2025-2026 REPORTE CALIFICACI'!DC24</f>
        <v>70</v>
      </c>
      <c r="AR170" s="664">
        <f>'3A 2025-2026 REPORTE CALIFICACI'!DD24</f>
        <v>70</v>
      </c>
      <c r="AS170" s="664">
        <f>'3A 2025-2026 REPORTE CALIFICACI'!DE24</f>
        <v>70</v>
      </c>
      <c r="AT170" s="664">
        <f>'3A 2025-2026 REPORTE CALIFICACI'!DF24</f>
        <v>0</v>
      </c>
      <c r="AU170" s="664">
        <f>'3A 2025-2026 REPORTE CALIFICACI'!DG24</f>
        <v>70</v>
      </c>
      <c r="AV170" s="664">
        <f>'3A 2025-2026 REPORTE CALIFICACI'!DH24</f>
        <v>70</v>
      </c>
      <c r="AW170" s="664">
        <f>'3A 2025-2026 REPORTE CALIFICACI'!DI24</f>
        <v>70</v>
      </c>
      <c r="AX170" s="664">
        <f>'3A 2025-2026 REPORTE CALIFICACI'!DJ24</f>
        <v>0</v>
      </c>
      <c r="AY170" s="664">
        <f>'3A 2025-2026 REPORTE CALIFICACI'!DK24</f>
        <v>70</v>
      </c>
      <c r="AZ170" s="664">
        <f>'3A 2025-2026 REPORTE CALIFICACI'!DL24</f>
        <v>74</v>
      </c>
      <c r="BA170" s="664">
        <f>'3A 2025-2026 REPORTE CALIFICACI'!DM24</f>
        <v>70</v>
      </c>
      <c r="BB170" s="664">
        <f>'3A 2025-2026 REPORTE CALIFICACI'!DN24</f>
        <v>0</v>
      </c>
      <c r="BC170" s="664">
        <f>'3A 2025-2026 REPORTE CALIFICACI'!DO24</f>
        <v>73</v>
      </c>
      <c r="BD170" s="664">
        <f>'3A 2025-2026 REPORTE CALIFICACI'!DP24</f>
        <v>70</v>
      </c>
      <c r="BE170" s="664">
        <f>'3A 2025-2026 REPORTE CALIFICACI'!DQ24</f>
        <v>70</v>
      </c>
      <c r="BF170" s="664">
        <f>'3A 2025-2026 REPORTE CALIFICACI'!DR24</f>
        <v>0</v>
      </c>
      <c r="BG170" s="664"/>
      <c r="BH170" s="664"/>
      <c r="BI170" s="664"/>
      <c r="BJ170" s="664"/>
      <c r="BK170" s="664"/>
      <c r="BL170" s="664"/>
      <c r="BM170" s="664"/>
      <c r="BN170" s="664"/>
      <c r="BO170" s="664"/>
      <c r="BP170" s="664"/>
      <c r="BQ170" s="664"/>
      <c r="BR170" s="664"/>
      <c r="BS170" s="664"/>
      <c r="BT170" s="664"/>
      <c r="BU170" s="664"/>
      <c r="BV170" s="664"/>
      <c r="BW170" s="664"/>
      <c r="BX170" s="664"/>
      <c r="BY170" s="666"/>
      <c r="BZ170" s="667"/>
      <c r="CA170" s="661"/>
      <c r="CB170" s="47"/>
      <c r="CC170" s="663" t="s">
        <v>1017</v>
      </c>
      <c r="CD170" s="664">
        <f>'3A 2025-2026 REPORTE CALIFICACI'!DC25</f>
        <v>71</v>
      </c>
      <c r="CE170" s="664">
        <f>'3A 2025-2026 REPORTE CALIFICACI'!DD25</f>
        <v>50</v>
      </c>
      <c r="CF170" s="664">
        <f>'3A 2025-2026 REPORTE CALIFICACI'!DE25</f>
        <v>60</v>
      </c>
      <c r="CG170" s="664">
        <f>'3A 2025-2026 REPORTE CALIFICACI'!DF25</f>
        <v>0</v>
      </c>
      <c r="CH170" s="664">
        <f>'3A 2025-2026 REPORTE CALIFICACI'!DG25</f>
        <v>77</v>
      </c>
      <c r="CI170" s="664">
        <f>'3A 2025-2026 REPORTE CALIFICACI'!DH25</f>
        <v>55</v>
      </c>
      <c r="CJ170" s="664">
        <f>'3A 2025-2026 REPORTE CALIFICACI'!DI25</f>
        <v>40</v>
      </c>
      <c r="CK170" s="664">
        <f>'3A 2025-2026 REPORTE CALIFICACI'!DJ25</f>
        <v>0</v>
      </c>
      <c r="CL170" s="664">
        <f>'3A 2025-2026 REPORTE CALIFICACI'!DK25</f>
        <v>70</v>
      </c>
      <c r="CM170" s="664">
        <f>'3A 2025-2026 REPORTE CALIFICACI'!DL25</f>
        <v>60</v>
      </c>
      <c r="CN170" s="664">
        <f>'3A 2025-2026 REPORTE CALIFICACI'!DM25</f>
        <v>60</v>
      </c>
      <c r="CO170" s="664">
        <f>'3A 2025-2026 REPORTE CALIFICACI'!DN25</f>
        <v>0</v>
      </c>
      <c r="CP170" s="664">
        <f>'3A 2025-2026 REPORTE CALIFICACI'!DO25</f>
        <v>84</v>
      </c>
      <c r="CQ170" s="664">
        <f>'3A 2025-2026 REPORTE CALIFICACI'!DP25</f>
        <v>60</v>
      </c>
      <c r="CR170" s="664">
        <f>'3A 2025-2026 REPORTE CALIFICACI'!DQ25</f>
        <v>60</v>
      </c>
      <c r="CS170" s="664">
        <f>'3A 2025-2026 REPORTE CALIFICACI'!DR25</f>
        <v>0</v>
      </c>
      <c r="CT170" s="664"/>
      <c r="CU170" s="664"/>
      <c r="CV170" s="664"/>
      <c r="CW170" s="664"/>
      <c r="CX170" s="664"/>
      <c r="CY170" s="664"/>
      <c r="CZ170" s="664"/>
      <c r="DA170" s="664"/>
      <c r="DB170" s="664"/>
      <c r="DC170" s="664"/>
      <c r="DD170" s="664"/>
      <c r="DE170" s="664"/>
      <c r="DF170" s="664"/>
      <c r="DG170" s="664"/>
      <c r="DH170" s="664"/>
      <c r="DI170" s="664"/>
      <c r="DJ170" s="664"/>
      <c r="DK170" s="664"/>
      <c r="DL170" s="661"/>
      <c r="DN170" s="661"/>
      <c r="DO170" s="47"/>
      <c r="DP170" s="663" t="s">
        <v>1017</v>
      </c>
      <c r="DQ170" s="664">
        <f>'3A 2025-2026 REPORTE CALIFICACI'!DC26</f>
        <v>70</v>
      </c>
      <c r="DR170" s="664">
        <f>'3A 2025-2026 REPORTE CALIFICACI'!DD26</f>
        <v>80</v>
      </c>
      <c r="DS170" s="664">
        <f>'3A 2025-2026 REPORTE CALIFICACI'!DE26</f>
        <v>90</v>
      </c>
      <c r="DT170" s="664">
        <f>'3A 2025-2026 REPORTE CALIFICACI'!DF26</f>
        <v>0</v>
      </c>
      <c r="DU170" s="664">
        <f>'3A 2025-2026 REPORTE CALIFICACI'!DG26</f>
        <v>71</v>
      </c>
      <c r="DV170" s="664">
        <f>'3A 2025-2026 REPORTE CALIFICACI'!DH26</f>
        <v>90</v>
      </c>
      <c r="DW170" s="664">
        <f>'3A 2025-2026 REPORTE CALIFICACI'!DI26</f>
        <v>91</v>
      </c>
      <c r="DX170" s="664">
        <f>'3A 2025-2026 REPORTE CALIFICACI'!DJ26</f>
        <v>0</v>
      </c>
      <c r="DY170" s="664">
        <f>'3A 2025-2026 REPORTE CALIFICACI'!DK26</f>
        <v>70</v>
      </c>
      <c r="DZ170" s="664">
        <f>'3A 2025-2026 REPORTE CALIFICACI'!DL26</f>
        <v>95</v>
      </c>
      <c r="EA170" s="664">
        <f>'3A 2025-2026 REPORTE CALIFICACI'!DM26</f>
        <v>93</v>
      </c>
      <c r="EB170" s="664">
        <f>'3A 2025-2026 REPORTE CALIFICACI'!DN26</f>
        <v>0</v>
      </c>
      <c r="EC170" s="664">
        <f>'3A 2025-2026 REPORTE CALIFICACI'!DO26</f>
        <v>80</v>
      </c>
      <c r="ED170" s="664">
        <f>'3A 2025-2026 REPORTE CALIFICACI'!DP26</f>
        <v>98</v>
      </c>
      <c r="EE170" s="664">
        <f>'3A 2025-2026 REPORTE CALIFICACI'!DQ26</f>
        <v>94</v>
      </c>
      <c r="EF170" s="664">
        <f>'3A 2025-2026 REPORTE CALIFICACI'!DR26</f>
        <v>0</v>
      </c>
      <c r="EG170" s="664"/>
      <c r="EH170" s="664"/>
      <c r="EI170" s="664"/>
      <c r="EJ170" s="664"/>
      <c r="EK170" s="664"/>
      <c r="EL170" s="664"/>
      <c r="EM170" s="664"/>
      <c r="EN170" s="664"/>
      <c r="EO170" s="664"/>
      <c r="EP170" s="664"/>
      <c r="EQ170" s="664"/>
      <c r="ER170" s="664"/>
      <c r="ES170" s="664"/>
      <c r="ET170" s="664"/>
      <c r="EU170" s="664"/>
      <c r="EV170" s="664"/>
      <c r="EW170" s="664"/>
      <c r="EX170" s="664"/>
      <c r="EY170" s="666"/>
    </row>
    <row r="171" ht="52.5" customHeight="1">
      <c r="A171" s="661"/>
      <c r="B171" s="47"/>
      <c r="C171" s="663" t="s">
        <v>1018</v>
      </c>
      <c r="D171" s="664">
        <f>'3A 2025-2026 REPORTE CALIFICACI'!EK23</f>
        <v>78</v>
      </c>
      <c r="E171" s="664">
        <f>'3A 2025-2026 REPORTE CALIFICACI'!EL23</f>
        <v>88</v>
      </c>
      <c r="F171" s="664">
        <f>'3A 2025-2026 REPORTE CALIFICACI'!EM23</f>
        <v>92</v>
      </c>
      <c r="G171" s="665">
        <f>'3A 2025-2026 REPORTE CALIFICACI'!EN23</f>
        <v>0</v>
      </c>
      <c r="H171" s="664">
        <f>'3A 2025-2026 REPORTE CALIFICACI'!EO23</f>
        <v>80</v>
      </c>
      <c r="I171" s="664">
        <f>'3A 2025-2026 REPORTE CALIFICACI'!EP23</f>
        <v>90</v>
      </c>
      <c r="J171" s="664">
        <f>'3A 2025-2026 REPORTE CALIFICACI'!EQ23</f>
        <v>91</v>
      </c>
      <c r="K171" s="664">
        <f>'3A 2025-2026 REPORTE CALIFICACI'!ER23</f>
        <v>0</v>
      </c>
      <c r="L171" s="664">
        <f>'3A 2025-2026 REPORTE CALIFICACI'!ES23</f>
        <v>78</v>
      </c>
      <c r="M171" s="665">
        <f>'3A 2025-2026 REPORTE CALIFICACI'!ET23</f>
        <v>94</v>
      </c>
      <c r="N171" s="665">
        <f>'3A 2025-2026 REPORTE CALIFICACI'!EU23</f>
        <v>92</v>
      </c>
      <c r="O171" s="664">
        <f>'3A 2025-2026 REPORTE CALIFICACI'!EV23</f>
        <v>0</v>
      </c>
      <c r="P171" s="665">
        <f>'3A 2025-2026 REPORTE CALIFICACI'!EW23</f>
        <v>83</v>
      </c>
      <c r="Q171" s="665">
        <f>'3A 2025-2026 REPORTE CALIFICACI'!EX23</f>
        <v>88</v>
      </c>
      <c r="R171" s="665">
        <f>'3A 2025-2026 REPORTE CALIFICACI'!EY23</f>
        <v>98</v>
      </c>
      <c r="S171" s="665">
        <f>'3A 2025-2026 REPORTE CALIFICACI'!EZ23</f>
        <v>0</v>
      </c>
      <c r="T171" s="664"/>
      <c r="U171" s="664"/>
      <c r="V171" s="664"/>
      <c r="W171" s="664"/>
      <c r="X171" s="664"/>
      <c r="Y171" s="664"/>
      <c r="Z171" s="664"/>
      <c r="AA171" s="664"/>
      <c r="AB171" s="664"/>
      <c r="AC171" s="664"/>
      <c r="AD171" s="664"/>
      <c r="AE171" s="664"/>
      <c r="AF171" s="664"/>
      <c r="AG171" s="664"/>
      <c r="AH171" s="664"/>
      <c r="AI171" s="664"/>
      <c r="AJ171" s="664"/>
      <c r="AK171" s="664"/>
      <c r="AL171" s="666"/>
      <c r="AM171" s="667"/>
      <c r="AN171" s="661"/>
      <c r="AO171" s="47"/>
      <c r="AP171" s="663" t="s">
        <v>1018</v>
      </c>
      <c r="AQ171" s="664">
        <f>'3A 2025-2026 REPORTE CALIFICACI'!EK24</f>
        <v>71</v>
      </c>
      <c r="AR171" s="664">
        <f>'3A 2025-2026 REPORTE CALIFICACI'!EL24</f>
        <v>72</v>
      </c>
      <c r="AS171" s="664">
        <f>'3A 2025-2026 REPORTE CALIFICACI'!EM24</f>
        <v>61</v>
      </c>
      <c r="AT171" s="665">
        <f>'3A 2025-2026 REPORTE CALIFICACI'!EN24</f>
        <v>0</v>
      </c>
      <c r="AU171" s="664">
        <f>'3A 2025-2026 REPORTE CALIFICACI'!EO24</f>
        <v>72</v>
      </c>
      <c r="AV171" s="664">
        <f>'3A 2025-2026 REPORTE CALIFICACI'!EP24</f>
        <v>79</v>
      </c>
      <c r="AW171" s="664">
        <f>'3A 2025-2026 REPORTE CALIFICACI'!EQ24</f>
        <v>82</v>
      </c>
      <c r="AX171" s="664">
        <f>'3A 2025-2026 REPORTE CALIFICACI'!ER24</f>
        <v>0</v>
      </c>
      <c r="AY171" s="664">
        <f>'3A 2025-2026 REPORTE CALIFICACI'!ES24</f>
        <v>72</v>
      </c>
      <c r="AZ171" s="665">
        <f>'3A 2025-2026 REPORTE CALIFICACI'!ET24</f>
        <v>76</v>
      </c>
      <c r="BA171" s="665">
        <f>'3A 2025-2026 REPORTE CALIFICACI'!EU24</f>
        <v>74</v>
      </c>
      <c r="BB171" s="664">
        <f>'3A 2025-2026 REPORTE CALIFICACI'!EV24</f>
        <v>0</v>
      </c>
      <c r="BC171" s="665">
        <f>'3A 2025-2026 REPORTE CALIFICACI'!EW24</f>
        <v>72</v>
      </c>
      <c r="BD171" s="665">
        <f>'3A 2025-2026 REPORTE CALIFICACI'!EX24</f>
        <v>87</v>
      </c>
      <c r="BE171" s="665">
        <f>'3A 2025-2026 REPORTE CALIFICACI'!EY24</f>
        <v>98</v>
      </c>
      <c r="BF171" s="665">
        <f>'3A 2025-2026 REPORTE CALIFICACI'!EZ24</f>
        <v>0</v>
      </c>
      <c r="BG171" s="664"/>
      <c r="BH171" s="664"/>
      <c r="BI171" s="664"/>
      <c r="BJ171" s="664"/>
      <c r="BK171" s="664"/>
      <c r="BL171" s="664"/>
      <c r="BM171" s="664"/>
      <c r="BN171" s="664"/>
      <c r="BO171" s="664"/>
      <c r="BP171" s="664"/>
      <c r="BQ171" s="664"/>
      <c r="BR171" s="664"/>
      <c r="BS171" s="664"/>
      <c r="BT171" s="664"/>
      <c r="BU171" s="664"/>
      <c r="BV171" s="664"/>
      <c r="BW171" s="664"/>
      <c r="BX171" s="664"/>
      <c r="BY171" s="666"/>
      <c r="BZ171" s="667"/>
      <c r="CA171" s="661"/>
      <c r="CB171" s="47"/>
      <c r="CC171" s="663" t="s">
        <v>1018</v>
      </c>
      <c r="CD171" s="664">
        <f>'3A 2025-2026 REPORTE CALIFICACI'!EK25</f>
        <v>76</v>
      </c>
      <c r="CE171" s="664">
        <f>'3A 2025-2026 REPORTE CALIFICACI'!EL25</f>
        <v>72</v>
      </c>
      <c r="CF171" s="664">
        <f>'3A 2025-2026 REPORTE CALIFICACI'!EM25</f>
        <v>44</v>
      </c>
      <c r="CG171" s="665">
        <f>'3A 2025-2026 REPORTE CALIFICACI'!EN25</f>
        <v>0</v>
      </c>
      <c r="CH171" s="664">
        <f>'3A 2025-2026 REPORTE CALIFICACI'!EO25</f>
        <v>76</v>
      </c>
      <c r="CI171" s="664">
        <f>'3A 2025-2026 REPORTE CALIFICACI'!EP25</f>
        <v>65</v>
      </c>
      <c r="CJ171" s="664">
        <f>'3A 2025-2026 REPORTE CALIFICACI'!EQ25</f>
        <v>50</v>
      </c>
      <c r="CK171" s="664">
        <f>'3A 2025-2026 REPORTE CALIFICACI'!ER25</f>
        <v>0</v>
      </c>
      <c r="CL171" s="664">
        <f>'3A 2025-2026 REPORTE CALIFICACI'!ES25</f>
        <v>71</v>
      </c>
      <c r="CM171" s="665">
        <f>'3A 2025-2026 REPORTE CALIFICACI'!ET25</f>
        <v>68</v>
      </c>
      <c r="CN171" s="665">
        <f>'3A 2025-2026 REPORTE CALIFICACI'!EU25</f>
        <v>52</v>
      </c>
      <c r="CO171" s="664">
        <f>'3A 2025-2026 REPORTE CALIFICACI'!EV25</f>
        <v>0</v>
      </c>
      <c r="CP171" s="665">
        <f>'3A 2025-2026 REPORTE CALIFICACI'!EW25</f>
        <v>70</v>
      </c>
      <c r="CQ171" s="665">
        <f>'3A 2025-2026 REPORTE CALIFICACI'!EX25</f>
        <v>73</v>
      </c>
      <c r="CR171" s="665">
        <f>'3A 2025-2026 REPORTE CALIFICACI'!EY25</f>
        <v>45</v>
      </c>
      <c r="CS171" s="665">
        <f>'3A 2025-2026 REPORTE CALIFICACI'!EZ25</f>
        <v>0</v>
      </c>
      <c r="CT171" s="664"/>
      <c r="CU171" s="664"/>
      <c r="CV171" s="664"/>
      <c r="CW171" s="664"/>
      <c r="CX171" s="664"/>
      <c r="CY171" s="664"/>
      <c r="CZ171" s="664"/>
      <c r="DA171" s="664"/>
      <c r="DB171" s="664"/>
      <c r="DC171" s="664"/>
      <c r="DD171" s="664"/>
      <c r="DE171" s="664"/>
      <c r="DF171" s="664"/>
      <c r="DG171" s="664"/>
      <c r="DH171" s="664"/>
      <c r="DI171" s="664"/>
      <c r="DJ171" s="664"/>
      <c r="DK171" s="664"/>
      <c r="DL171" s="661"/>
      <c r="DN171" s="661"/>
      <c r="DO171" s="47"/>
      <c r="DP171" s="663" t="s">
        <v>1018</v>
      </c>
      <c r="DQ171" s="664">
        <f>'3A 2025-2026 REPORTE CALIFICACI'!EK26</f>
        <v>89</v>
      </c>
      <c r="DR171" s="664">
        <f>'3A 2025-2026 REPORTE CALIFICACI'!EL26</f>
        <v>79</v>
      </c>
      <c r="DS171" s="664">
        <f>'3A 2025-2026 REPORTE CALIFICACI'!EM26</f>
        <v>90</v>
      </c>
      <c r="DT171" s="665">
        <f>'3A 2025-2026 REPORTE CALIFICACI'!EN26</f>
        <v>0</v>
      </c>
      <c r="DU171" s="664">
        <f>'3A 2025-2026 REPORTE CALIFICACI'!EO26</f>
        <v>83</v>
      </c>
      <c r="DV171" s="664">
        <f>'3A 2025-2026 REPORTE CALIFICACI'!EP26</f>
        <v>75</v>
      </c>
      <c r="DW171" s="664">
        <f>'3A 2025-2026 REPORTE CALIFICACI'!EQ26</f>
        <v>96</v>
      </c>
      <c r="DX171" s="664">
        <f>'3A 2025-2026 REPORTE CALIFICACI'!ER26</f>
        <v>0</v>
      </c>
      <c r="DY171" s="664">
        <f>'3A 2025-2026 REPORTE CALIFICACI'!ES26</f>
        <v>95</v>
      </c>
      <c r="DZ171" s="665">
        <f>'3A 2025-2026 REPORTE CALIFICACI'!ET26</f>
        <v>77</v>
      </c>
      <c r="EA171" s="665">
        <f>'3A 2025-2026 REPORTE CALIFICACI'!EU26</f>
        <v>89</v>
      </c>
      <c r="EB171" s="664">
        <f>'3A 2025-2026 REPORTE CALIFICACI'!EV26</f>
        <v>0</v>
      </c>
      <c r="EC171" s="665">
        <f>'3A 2025-2026 REPORTE CALIFICACI'!EW26</f>
        <v>74</v>
      </c>
      <c r="ED171" s="665">
        <f>'3A 2025-2026 REPORTE CALIFICACI'!EX26</f>
        <v>70</v>
      </c>
      <c r="EE171" s="665">
        <f>'3A 2025-2026 REPORTE CALIFICACI'!EY26</f>
        <v>92</v>
      </c>
      <c r="EF171" s="665">
        <f>'3A 2025-2026 REPORTE CALIFICACI'!EZ26</f>
        <v>0</v>
      </c>
      <c r="EG171" s="664"/>
      <c r="EH171" s="664"/>
      <c r="EI171" s="664"/>
      <c r="EJ171" s="664"/>
      <c r="EK171" s="664"/>
      <c r="EL171" s="664"/>
      <c r="EM171" s="664"/>
      <c r="EN171" s="664"/>
      <c r="EO171" s="664"/>
      <c r="EP171" s="664"/>
      <c r="EQ171" s="664"/>
      <c r="ER171" s="664"/>
      <c r="ES171" s="664"/>
      <c r="ET171" s="664"/>
      <c r="EU171" s="664"/>
      <c r="EV171" s="664"/>
      <c r="EW171" s="664"/>
      <c r="EX171" s="664"/>
      <c r="EY171" s="666"/>
    </row>
    <row r="172" ht="52.5" customHeight="1">
      <c r="A172" s="661"/>
      <c r="B172" s="47"/>
      <c r="C172" s="663" t="s">
        <v>1019</v>
      </c>
      <c r="D172" s="664">
        <f>'3A 2025-2026 REPORTE CALIFICACI'!FS23</f>
        <v>75</v>
      </c>
      <c r="E172" s="664">
        <f>'3A 2025-2026 REPORTE CALIFICACI'!FT23</f>
        <v>90</v>
      </c>
      <c r="F172" s="664">
        <f>'3A 2025-2026 REPORTE CALIFICACI'!FU23</f>
        <v>75</v>
      </c>
      <c r="G172" s="664">
        <f>'3A 2025-2026 REPORTE CALIFICACI'!FV23</f>
        <v>0</v>
      </c>
      <c r="H172" s="664">
        <f>'3A 2025-2026 REPORTE CALIFICACI'!FW23</f>
        <v>72</v>
      </c>
      <c r="I172" s="664">
        <f>'3A 2025-2026 REPORTE CALIFICACI'!FX23</f>
        <v>93</v>
      </c>
      <c r="J172" s="664">
        <f>'3A 2025-2026 REPORTE CALIFICACI'!FY23</f>
        <v>80</v>
      </c>
      <c r="K172" s="664">
        <f>'3A 2025-2026 REPORTE CALIFICACI'!FZ23</f>
        <v>0</v>
      </c>
      <c r="L172" s="664">
        <f>'3A 2025-2026 REPORTE CALIFICACI'!GA23</f>
        <v>86</v>
      </c>
      <c r="M172" s="664">
        <f>'3A 2025-2026 REPORTE CALIFICACI'!GB23</f>
        <v>90</v>
      </c>
      <c r="N172" s="664">
        <f>'3A 2025-2026 REPORTE CALIFICACI'!GC23</f>
        <v>75</v>
      </c>
      <c r="O172" s="664">
        <f>'3A 2025-2026 REPORTE CALIFICACI'!GD23</f>
        <v>0</v>
      </c>
      <c r="P172" s="664">
        <f>'3A 2025-2026 REPORTE CALIFICACI'!GE23</f>
        <v>75</v>
      </c>
      <c r="Q172" s="664">
        <f>'3A 2025-2026 REPORTE CALIFICACI'!GF23</f>
        <v>93</v>
      </c>
      <c r="R172" s="664">
        <f>'3A 2025-2026 REPORTE CALIFICACI'!GG23</f>
        <v>81</v>
      </c>
      <c r="S172" s="664">
        <f>'3A 2025-2026 REPORTE CALIFICACI'!GH23</f>
        <v>0</v>
      </c>
      <c r="T172" s="664"/>
      <c r="U172" s="664"/>
      <c r="V172" s="664"/>
      <c r="W172" s="664"/>
      <c r="X172" s="664"/>
      <c r="Y172" s="664"/>
      <c r="Z172" s="664"/>
      <c r="AA172" s="664"/>
      <c r="AB172" s="664"/>
      <c r="AC172" s="664"/>
      <c r="AD172" s="664"/>
      <c r="AE172" s="664"/>
      <c r="AF172" s="664"/>
      <c r="AG172" s="664"/>
      <c r="AH172" s="664"/>
      <c r="AI172" s="664"/>
      <c r="AJ172" s="664"/>
      <c r="AK172" s="664"/>
      <c r="AL172" s="666"/>
      <c r="AM172" s="667"/>
      <c r="AN172" s="661"/>
      <c r="AO172" s="47"/>
      <c r="AP172" s="663" t="s">
        <v>1019</v>
      </c>
      <c r="AQ172" s="664">
        <f>'3A 2025-2026 REPORTE CALIFICACI'!FS24</f>
        <v>70</v>
      </c>
      <c r="AR172" s="664">
        <f>'3A 2025-2026 REPORTE CALIFICACI'!FT24</f>
        <v>60</v>
      </c>
      <c r="AS172" s="664">
        <f>'3A 2025-2026 REPORTE CALIFICACI'!FU24</f>
        <v>40</v>
      </c>
      <c r="AT172" s="664">
        <f>'3A 2025-2026 REPORTE CALIFICACI'!FV24</f>
        <v>0</v>
      </c>
      <c r="AU172" s="664">
        <f>'3A 2025-2026 REPORTE CALIFICACI'!FW24</f>
        <v>70</v>
      </c>
      <c r="AV172" s="664">
        <f>'3A 2025-2026 REPORTE CALIFICACI'!FX24</f>
        <v>70</v>
      </c>
      <c r="AW172" s="664">
        <f>'3A 2025-2026 REPORTE CALIFICACI'!FY24</f>
        <v>30</v>
      </c>
      <c r="AX172" s="664">
        <f>'3A 2025-2026 REPORTE CALIFICACI'!FZ24</f>
        <v>0</v>
      </c>
      <c r="AY172" s="664">
        <f>'3A 2025-2026 REPORTE CALIFICACI'!GA24</f>
        <v>71</v>
      </c>
      <c r="AZ172" s="664">
        <f>'3A 2025-2026 REPORTE CALIFICACI'!GB24</f>
        <v>80</v>
      </c>
      <c r="BA172" s="664">
        <f>'3A 2025-2026 REPORTE CALIFICACI'!GC24</f>
        <v>30</v>
      </c>
      <c r="BB172" s="664">
        <f>'3A 2025-2026 REPORTE CALIFICACI'!GD24</f>
        <v>0</v>
      </c>
      <c r="BC172" s="664">
        <f>'3A 2025-2026 REPORTE CALIFICACI'!GE24</f>
        <v>70</v>
      </c>
      <c r="BD172" s="664">
        <f>'3A 2025-2026 REPORTE CALIFICACI'!GF24</f>
        <v>70</v>
      </c>
      <c r="BE172" s="664">
        <f>'3A 2025-2026 REPORTE CALIFICACI'!GG24</f>
        <v>70</v>
      </c>
      <c r="BF172" s="664">
        <f>'3A 2025-2026 REPORTE CALIFICACI'!GH24</f>
        <v>0</v>
      </c>
      <c r="BG172" s="664"/>
      <c r="BH172" s="664"/>
      <c r="BI172" s="664"/>
      <c r="BJ172" s="664"/>
      <c r="BK172" s="664"/>
      <c r="BL172" s="664"/>
      <c r="BM172" s="664"/>
      <c r="BN172" s="664"/>
      <c r="BO172" s="664"/>
      <c r="BP172" s="664"/>
      <c r="BQ172" s="664"/>
      <c r="BR172" s="664"/>
      <c r="BS172" s="664"/>
      <c r="BT172" s="664"/>
      <c r="BU172" s="664"/>
      <c r="BV172" s="664"/>
      <c r="BW172" s="664"/>
      <c r="BX172" s="664"/>
      <c r="BY172" s="666"/>
      <c r="BZ172" s="667"/>
      <c r="CA172" s="661"/>
      <c r="CB172" s="47"/>
      <c r="CC172" s="663" t="s">
        <v>1019</v>
      </c>
      <c r="CD172" s="664">
        <f>'3A 2025-2026 REPORTE CALIFICACI'!FS25</f>
        <v>58</v>
      </c>
      <c r="CE172" s="664">
        <f>'3A 2025-2026 REPORTE CALIFICACI'!FT25</f>
        <v>60</v>
      </c>
      <c r="CF172" s="664">
        <f>'3A 2025-2026 REPORTE CALIFICACI'!FU25</f>
        <v>40</v>
      </c>
      <c r="CG172" s="664">
        <f>'3A 2025-2026 REPORTE CALIFICACI'!FV25</f>
        <v>0</v>
      </c>
      <c r="CH172" s="664">
        <f>'3A 2025-2026 REPORTE CALIFICACI'!FW25</f>
        <v>59</v>
      </c>
      <c r="CI172" s="664" t="str">
        <f>'3A 2025-2026 REPORTE CALIFICACI'!FX25</f>
        <v>#REF!</v>
      </c>
      <c r="CJ172" s="664">
        <f>'3A 2025-2026 REPORTE CALIFICACI'!FY25</f>
        <v>40</v>
      </c>
      <c r="CK172" s="664">
        <f>'3A 2025-2026 REPORTE CALIFICACI'!FZ25</f>
        <v>0</v>
      </c>
      <c r="CL172" s="664">
        <f>'3A 2025-2026 REPORTE CALIFICACI'!GA25</f>
        <v>70</v>
      </c>
      <c r="CM172" s="664">
        <f>'3A 2025-2026 REPORTE CALIFICACI'!GB25</f>
        <v>70</v>
      </c>
      <c r="CN172" s="664">
        <f>'3A 2025-2026 REPORTE CALIFICACI'!GC25</f>
        <v>35</v>
      </c>
      <c r="CO172" s="664">
        <f>'3A 2025-2026 REPORTE CALIFICACI'!GD25</f>
        <v>0</v>
      </c>
      <c r="CP172" s="664">
        <f>'3A 2025-2026 REPORTE CALIFICACI'!GE25</f>
        <v>60</v>
      </c>
      <c r="CQ172" s="664">
        <f>'3A 2025-2026 REPORTE CALIFICACI'!GF25</f>
        <v>70</v>
      </c>
      <c r="CR172" s="664">
        <f>'3A 2025-2026 REPORTE CALIFICACI'!GG25</f>
        <v>51</v>
      </c>
      <c r="CS172" s="664">
        <f>'3A 2025-2026 REPORTE CALIFICACI'!GH25</f>
        <v>0</v>
      </c>
      <c r="CT172" s="664"/>
      <c r="CU172" s="664"/>
      <c r="CV172" s="664"/>
      <c r="CW172" s="664"/>
      <c r="CX172" s="664"/>
      <c r="CY172" s="664"/>
      <c r="CZ172" s="664"/>
      <c r="DA172" s="664"/>
      <c r="DB172" s="664"/>
      <c r="DC172" s="664"/>
      <c r="DD172" s="664"/>
      <c r="DE172" s="664"/>
      <c r="DF172" s="664"/>
      <c r="DG172" s="664"/>
      <c r="DH172" s="664"/>
      <c r="DI172" s="664"/>
      <c r="DJ172" s="664"/>
      <c r="DK172" s="664"/>
      <c r="DL172" s="661"/>
      <c r="DN172" s="661"/>
      <c r="DO172" s="47"/>
      <c r="DP172" s="663" t="s">
        <v>1019</v>
      </c>
      <c r="DQ172" s="664">
        <f>'3A 2025-2026 REPORTE CALIFICACI'!FS26</f>
        <v>77</v>
      </c>
      <c r="DR172" s="664">
        <f>'3A 2025-2026 REPORTE CALIFICACI'!FT26</f>
        <v>80</v>
      </c>
      <c r="DS172" s="664">
        <f>'3A 2025-2026 REPORTE CALIFICACI'!FU26</f>
        <v>90</v>
      </c>
      <c r="DT172" s="664">
        <f>'3A 2025-2026 REPORTE CALIFICACI'!FV26</f>
        <v>0</v>
      </c>
      <c r="DU172" s="664">
        <f>'3A 2025-2026 REPORTE CALIFICACI'!FW26</f>
        <v>87</v>
      </c>
      <c r="DV172" s="664">
        <f>'3A 2025-2026 REPORTE CALIFICACI'!FX26</f>
        <v>83</v>
      </c>
      <c r="DW172" s="664">
        <f>'3A 2025-2026 REPORTE CALIFICACI'!FY26</f>
        <v>85</v>
      </c>
      <c r="DX172" s="664">
        <f>'3A 2025-2026 REPORTE CALIFICACI'!FZ26</f>
        <v>0</v>
      </c>
      <c r="DY172" s="664">
        <f>'3A 2025-2026 REPORTE CALIFICACI'!GA26</f>
        <v>79</v>
      </c>
      <c r="DZ172" s="664">
        <f>'3A 2025-2026 REPORTE CALIFICACI'!GB26</f>
        <v>85</v>
      </c>
      <c r="EA172" s="664">
        <f>'3A 2025-2026 REPORTE CALIFICACI'!GC26</f>
        <v>80</v>
      </c>
      <c r="EB172" s="664">
        <f>'3A 2025-2026 REPORTE CALIFICACI'!GD26</f>
        <v>0</v>
      </c>
      <c r="EC172" s="664">
        <f>'3A 2025-2026 REPORTE CALIFICACI'!GE26</f>
        <v>88</v>
      </c>
      <c r="ED172" s="664">
        <f>'3A 2025-2026 REPORTE CALIFICACI'!GF26</f>
        <v>79</v>
      </c>
      <c r="EE172" s="664">
        <f>'3A 2025-2026 REPORTE CALIFICACI'!GG26</f>
        <v>76</v>
      </c>
      <c r="EF172" s="664">
        <f>'3A 2025-2026 REPORTE CALIFICACI'!GH26</f>
        <v>0</v>
      </c>
      <c r="EG172" s="664"/>
      <c r="EH172" s="664"/>
      <c r="EI172" s="664"/>
      <c r="EJ172" s="664"/>
      <c r="EK172" s="664"/>
      <c r="EL172" s="664"/>
      <c r="EM172" s="664"/>
      <c r="EN172" s="664"/>
      <c r="EO172" s="664"/>
      <c r="EP172" s="664"/>
      <c r="EQ172" s="664"/>
      <c r="ER172" s="664"/>
      <c r="ES172" s="664"/>
      <c r="ET172" s="664"/>
      <c r="EU172" s="664"/>
      <c r="EV172" s="664"/>
      <c r="EW172" s="664"/>
      <c r="EX172" s="664"/>
      <c r="EY172" s="666"/>
    </row>
    <row r="173" ht="52.5" customHeight="1">
      <c r="A173" s="661"/>
      <c r="B173" s="47"/>
      <c r="C173" s="663" t="s">
        <v>1020</v>
      </c>
      <c r="D173" s="664">
        <f>'3A 2025-2026 REPORTE CALIFICACI'!HA23</f>
        <v>90</v>
      </c>
      <c r="E173" s="664">
        <f>'3A 2025-2026 REPORTE CALIFICACI'!HB23</f>
        <v>87</v>
      </c>
      <c r="F173" s="664">
        <f>'3A 2025-2026 REPORTE CALIFICACI'!HC23</f>
        <v>97</v>
      </c>
      <c r="G173" s="664">
        <f>'3A 2025-2026 REPORTE CALIFICACI'!HD23</f>
        <v>0</v>
      </c>
      <c r="H173" s="664">
        <f>'3A 2025-2026 REPORTE CALIFICACI'!HE23</f>
        <v>94</v>
      </c>
      <c r="I173" s="664">
        <f>'3A 2025-2026 REPORTE CALIFICACI'!HF23</f>
        <v>87</v>
      </c>
      <c r="J173" s="664">
        <f>'3A 2025-2026 REPORTE CALIFICACI'!HG23</f>
        <v>72</v>
      </c>
      <c r="K173" s="664">
        <f>'3A 2025-2026 REPORTE CALIFICACI'!HH23</f>
        <v>0</v>
      </c>
      <c r="L173" s="664">
        <f>'3A 2025-2026 REPORTE CALIFICACI'!HI23</f>
        <v>80</v>
      </c>
      <c r="M173" s="664">
        <f>'3A 2025-2026 REPORTE CALIFICACI'!HJ23</f>
        <v>90</v>
      </c>
      <c r="N173" s="664">
        <f>'3A 2025-2026 REPORTE CALIFICACI'!HK23</f>
        <v>83</v>
      </c>
      <c r="O173" s="664">
        <f>'3A 2025-2026 REPORTE CALIFICACI'!HL23</f>
        <v>0</v>
      </c>
      <c r="P173" s="664">
        <f>'3A 2025-2026 REPORTE CALIFICACI'!HM23</f>
        <v>76</v>
      </c>
      <c r="Q173" s="664">
        <f>'3A 2025-2026 REPORTE CALIFICACI'!HN23</f>
        <v>85</v>
      </c>
      <c r="R173" s="664">
        <f>'3A 2025-2026 REPORTE CALIFICACI'!HO23</f>
        <v>87</v>
      </c>
      <c r="S173" s="664">
        <f>'3A 2025-2026 REPORTE CALIFICACI'!HP23</f>
        <v>0</v>
      </c>
      <c r="T173" s="664"/>
      <c r="U173" s="664"/>
      <c r="V173" s="664"/>
      <c r="W173" s="664"/>
      <c r="X173" s="664"/>
      <c r="Y173" s="664"/>
      <c r="Z173" s="664"/>
      <c r="AA173" s="664"/>
      <c r="AB173" s="664"/>
      <c r="AC173" s="664"/>
      <c r="AD173" s="664"/>
      <c r="AE173" s="664"/>
      <c r="AF173" s="664"/>
      <c r="AG173" s="664"/>
      <c r="AH173" s="664"/>
      <c r="AI173" s="664"/>
      <c r="AJ173" s="664"/>
      <c r="AK173" s="664"/>
      <c r="AL173" s="666"/>
      <c r="AM173" s="667"/>
      <c r="AN173" s="661"/>
      <c r="AO173" s="47"/>
      <c r="AP173" s="663" t="s">
        <v>1020</v>
      </c>
      <c r="AQ173" s="664">
        <f>'3A 2025-2026 REPORTE CALIFICACI'!HA24</f>
        <v>77</v>
      </c>
      <c r="AR173" s="664">
        <f>'3A 2025-2026 REPORTE CALIFICACI'!HB24</f>
        <v>70</v>
      </c>
      <c r="AS173" s="664">
        <f>'3A 2025-2026 REPORTE CALIFICACI'!HC24</f>
        <v>73</v>
      </c>
      <c r="AT173" s="664">
        <f>'3A 2025-2026 REPORTE CALIFICACI'!HD24</f>
        <v>0</v>
      </c>
      <c r="AU173" s="664">
        <f>'3A 2025-2026 REPORTE CALIFICACI'!HE24</f>
        <v>72</v>
      </c>
      <c r="AV173" s="664">
        <f>'3A 2025-2026 REPORTE CALIFICACI'!HF24</f>
        <v>75</v>
      </c>
      <c r="AW173" s="664">
        <f>'3A 2025-2026 REPORTE CALIFICACI'!HG24</f>
        <v>88</v>
      </c>
      <c r="AX173" s="664">
        <f>'3A 2025-2026 REPORTE CALIFICACI'!HH24</f>
        <v>0</v>
      </c>
      <c r="AY173" s="664">
        <f>'3A 2025-2026 REPORTE CALIFICACI'!HI24</f>
        <v>81</v>
      </c>
      <c r="AZ173" s="664">
        <f>'3A 2025-2026 REPORTE CALIFICACI'!HJ24</f>
        <v>55</v>
      </c>
      <c r="BA173" s="664">
        <f>'3A 2025-2026 REPORTE CALIFICACI'!HK24</f>
        <v>78</v>
      </c>
      <c r="BB173" s="664">
        <f>'3A 2025-2026 REPORTE CALIFICACI'!HL24</f>
        <v>0</v>
      </c>
      <c r="BC173" s="664">
        <f>'3A 2025-2026 REPORTE CALIFICACI'!HM24</f>
        <v>75</v>
      </c>
      <c r="BD173" s="664">
        <f>'3A 2025-2026 REPORTE CALIFICACI'!HN24</f>
        <v>78</v>
      </c>
      <c r="BE173" s="664">
        <f>'3A 2025-2026 REPORTE CALIFICACI'!HO24</f>
        <v>73</v>
      </c>
      <c r="BF173" s="664">
        <f>'3A 2025-2026 REPORTE CALIFICACI'!HP24</f>
        <v>0</v>
      </c>
      <c r="BG173" s="664"/>
      <c r="BH173" s="664"/>
      <c r="BI173" s="664"/>
      <c r="BJ173" s="664"/>
      <c r="BK173" s="664"/>
      <c r="BL173" s="664"/>
      <c r="BM173" s="664"/>
      <c r="BN173" s="664"/>
      <c r="BO173" s="664"/>
      <c r="BP173" s="664"/>
      <c r="BQ173" s="664"/>
      <c r="BR173" s="664"/>
      <c r="BS173" s="664"/>
      <c r="BT173" s="664"/>
      <c r="BU173" s="664"/>
      <c r="BV173" s="664"/>
      <c r="BW173" s="664"/>
      <c r="BX173" s="664"/>
      <c r="BY173" s="666"/>
      <c r="BZ173" s="667"/>
      <c r="CA173" s="661"/>
      <c r="CB173" s="47"/>
      <c r="CC173" s="663" t="s">
        <v>1020</v>
      </c>
      <c r="CD173" s="664">
        <f>'3A 2025-2026 REPORTE CALIFICACI'!HA25</f>
        <v>70</v>
      </c>
      <c r="CE173" s="664">
        <f>'3A 2025-2026 REPORTE CALIFICACI'!HB25</f>
        <v>73</v>
      </c>
      <c r="CF173" s="664">
        <f>'3A 2025-2026 REPORTE CALIFICACI'!HC25</f>
        <v>83</v>
      </c>
      <c r="CG173" s="664">
        <f>'3A 2025-2026 REPORTE CALIFICACI'!HD25</f>
        <v>0</v>
      </c>
      <c r="CH173" s="664">
        <f>'3A 2025-2026 REPORTE CALIFICACI'!HE25</f>
        <v>75</v>
      </c>
      <c r="CI173" s="664">
        <f>'3A 2025-2026 REPORTE CALIFICACI'!HF25</f>
        <v>87</v>
      </c>
      <c r="CJ173" s="664">
        <f>'3A 2025-2026 REPORTE CALIFICACI'!HG25</f>
        <v>70</v>
      </c>
      <c r="CK173" s="664">
        <f>'3A 2025-2026 REPORTE CALIFICACI'!HH25</f>
        <v>0</v>
      </c>
      <c r="CL173" s="664">
        <f>'3A 2025-2026 REPORTE CALIFICACI'!HI25</f>
        <v>73</v>
      </c>
      <c r="CM173" s="664">
        <f>'3A 2025-2026 REPORTE CALIFICACI'!HJ25</f>
        <v>75</v>
      </c>
      <c r="CN173" s="664">
        <f>'3A 2025-2026 REPORTE CALIFICACI'!HK25</f>
        <v>53</v>
      </c>
      <c r="CO173" s="664">
        <f>'3A 2025-2026 REPORTE CALIFICACI'!HL25</f>
        <v>0</v>
      </c>
      <c r="CP173" s="664">
        <f>'3A 2025-2026 REPORTE CALIFICACI'!HM25</f>
        <v>78</v>
      </c>
      <c r="CQ173" s="664">
        <f>'3A 2025-2026 REPORTE CALIFICACI'!HN25</f>
        <v>72</v>
      </c>
      <c r="CR173" s="664">
        <f>'3A 2025-2026 REPORTE CALIFICACI'!HO25</f>
        <v>72</v>
      </c>
      <c r="CS173" s="664">
        <f>'3A 2025-2026 REPORTE CALIFICACI'!HP25</f>
        <v>0</v>
      </c>
      <c r="CT173" s="664"/>
      <c r="CU173" s="664"/>
      <c r="CV173" s="664"/>
      <c r="CW173" s="664"/>
      <c r="CX173" s="664"/>
      <c r="CY173" s="664"/>
      <c r="CZ173" s="664"/>
      <c r="DA173" s="664"/>
      <c r="DB173" s="664"/>
      <c r="DC173" s="664"/>
      <c r="DD173" s="664"/>
      <c r="DE173" s="664"/>
      <c r="DF173" s="664"/>
      <c r="DG173" s="664"/>
      <c r="DH173" s="664"/>
      <c r="DI173" s="664"/>
      <c r="DJ173" s="664"/>
      <c r="DK173" s="664"/>
      <c r="DL173" s="661"/>
      <c r="DN173" s="661"/>
      <c r="DO173" s="47"/>
      <c r="DP173" s="663" t="s">
        <v>1020</v>
      </c>
      <c r="DQ173" s="664">
        <f>'3A 2025-2026 REPORTE CALIFICACI'!HA26</f>
        <v>86</v>
      </c>
      <c r="DR173" s="664">
        <f>'3A 2025-2026 REPORTE CALIFICACI'!HB26</f>
        <v>80</v>
      </c>
      <c r="DS173" s="664">
        <f>'3A 2025-2026 REPORTE CALIFICACI'!HC26</f>
        <v>93</v>
      </c>
      <c r="DT173" s="664">
        <f>'3A 2025-2026 REPORTE CALIFICACI'!HD26</f>
        <v>0</v>
      </c>
      <c r="DU173" s="664">
        <f>'3A 2025-2026 REPORTE CALIFICACI'!HE26</f>
        <v>85</v>
      </c>
      <c r="DV173" s="664">
        <f>'3A 2025-2026 REPORTE CALIFICACI'!HF26</f>
        <v>92</v>
      </c>
      <c r="DW173" s="664">
        <f>'3A 2025-2026 REPORTE CALIFICACI'!HG26</f>
        <v>71</v>
      </c>
      <c r="DX173" s="664">
        <f>'3A 2025-2026 REPORTE CALIFICACI'!HH26</f>
        <v>0</v>
      </c>
      <c r="DY173" s="664">
        <f>'3A 2025-2026 REPORTE CALIFICACI'!HI26</f>
        <v>77</v>
      </c>
      <c r="DZ173" s="664">
        <f>'3A 2025-2026 REPORTE CALIFICACI'!HJ26</f>
        <v>77</v>
      </c>
      <c r="EA173" s="664">
        <f>'3A 2025-2026 REPORTE CALIFICACI'!HK26</f>
        <v>90</v>
      </c>
      <c r="EB173" s="664">
        <f>'3A 2025-2026 REPORTE CALIFICACI'!HL26</f>
        <v>0</v>
      </c>
      <c r="EC173" s="664">
        <f>'3A 2025-2026 REPORTE CALIFICACI'!HM26</f>
        <v>95</v>
      </c>
      <c r="ED173" s="664">
        <f>'3A 2025-2026 REPORTE CALIFICACI'!HN26</f>
        <v>73</v>
      </c>
      <c r="EE173" s="664">
        <f>'3A 2025-2026 REPORTE CALIFICACI'!HO26</f>
        <v>87</v>
      </c>
      <c r="EF173" s="664">
        <f>'3A 2025-2026 REPORTE CALIFICACI'!HP26</f>
        <v>0</v>
      </c>
      <c r="EG173" s="664"/>
      <c r="EH173" s="664"/>
      <c r="EI173" s="664"/>
      <c r="EJ173" s="664"/>
      <c r="EK173" s="664"/>
      <c r="EL173" s="664"/>
      <c r="EM173" s="664"/>
      <c r="EN173" s="664"/>
      <c r="EO173" s="664"/>
      <c r="EP173" s="664"/>
      <c r="EQ173" s="664"/>
      <c r="ER173" s="664"/>
      <c r="ES173" s="664"/>
      <c r="ET173" s="664"/>
      <c r="EU173" s="664"/>
      <c r="EV173" s="664"/>
      <c r="EW173" s="664"/>
      <c r="EX173" s="664"/>
      <c r="EY173" s="666"/>
    </row>
    <row r="174" ht="52.5" customHeight="1">
      <c r="A174" s="661"/>
      <c r="B174" s="47"/>
      <c r="C174" s="663" t="s">
        <v>1021</v>
      </c>
      <c r="D174" s="664">
        <f>'3A 2025-2026 REPORTE CALIFICACI'!II23</f>
        <v>76</v>
      </c>
      <c r="E174" s="664">
        <f>'3A 2025-2026 REPORTE CALIFICACI'!IJ23</f>
        <v>80</v>
      </c>
      <c r="F174" s="664">
        <f>'3A 2025-2026 REPORTE CALIFICACI'!IK23</f>
        <v>85</v>
      </c>
      <c r="G174" s="664">
        <f>'3A 2025-2026 REPORTE CALIFICACI'!IL23</f>
        <v>0</v>
      </c>
      <c r="H174" s="664">
        <f>'3A 2025-2026 REPORTE CALIFICACI'!IM23</f>
        <v>80</v>
      </c>
      <c r="I174" s="664">
        <f>'3A 2025-2026 REPORTE CALIFICACI'!IN23</f>
        <v>83</v>
      </c>
      <c r="J174" s="664">
        <f>'3A 2025-2026 REPORTE CALIFICACI'!IO23</f>
        <v>87</v>
      </c>
      <c r="K174" s="664">
        <f>'3A 2025-2026 REPORTE CALIFICACI'!IP23</f>
        <v>0</v>
      </c>
      <c r="L174" s="664">
        <f>'3A 2025-2026 REPORTE CALIFICACI'!IQ23</f>
        <v>83</v>
      </c>
      <c r="M174" s="664">
        <f>'3A 2025-2026 REPORTE CALIFICACI'!IR23</f>
        <v>82</v>
      </c>
      <c r="N174" s="664">
        <f>'3A 2025-2026 REPORTE CALIFICACI'!IS23</f>
        <v>84</v>
      </c>
      <c r="O174" s="664">
        <f>'3A 2025-2026 REPORTE CALIFICACI'!IT23</f>
        <v>0</v>
      </c>
      <c r="P174" s="664">
        <f>'3A 2025-2026 REPORTE CALIFICACI'!IU23</f>
        <v>78</v>
      </c>
      <c r="Q174" s="664">
        <f>'3A 2025-2026 REPORTE CALIFICACI'!IV23</f>
        <v>85</v>
      </c>
      <c r="R174" s="664">
        <f>'3A 2025-2026 REPORTE CALIFICACI'!IW23</f>
        <v>90</v>
      </c>
      <c r="S174" s="664">
        <f>'3A 2025-2026 REPORTE CALIFICACI'!IX23</f>
        <v>0</v>
      </c>
      <c r="T174" s="664"/>
      <c r="U174" s="664"/>
      <c r="V174" s="664"/>
      <c r="W174" s="664"/>
      <c r="X174" s="664"/>
      <c r="Y174" s="664"/>
      <c r="Z174" s="664"/>
      <c r="AA174" s="664"/>
      <c r="AB174" s="664"/>
      <c r="AC174" s="664"/>
      <c r="AD174" s="664"/>
      <c r="AE174" s="664"/>
      <c r="AF174" s="664"/>
      <c r="AG174" s="664"/>
      <c r="AH174" s="664"/>
      <c r="AI174" s="664"/>
      <c r="AJ174" s="664"/>
      <c r="AK174" s="664"/>
      <c r="AL174" s="666"/>
      <c r="AM174" s="667"/>
      <c r="AN174" s="661"/>
      <c r="AO174" s="47"/>
      <c r="AP174" s="663" t="s">
        <v>1021</v>
      </c>
      <c r="AQ174" s="664">
        <f>'3A 2025-2026 REPORTE CALIFICACI'!II24</f>
        <v>78</v>
      </c>
      <c r="AR174" s="664">
        <f>'3A 2025-2026 REPORTE CALIFICACI'!IJ24</f>
        <v>83</v>
      </c>
      <c r="AS174" s="664">
        <f>'3A 2025-2026 REPORTE CALIFICACI'!IK24</f>
        <v>86</v>
      </c>
      <c r="AT174" s="664">
        <f>'3A 2025-2026 REPORTE CALIFICACI'!IL24</f>
        <v>0</v>
      </c>
      <c r="AU174" s="664">
        <f>'3A 2025-2026 REPORTE CALIFICACI'!IM24</f>
        <v>82</v>
      </c>
      <c r="AV174" s="664">
        <f>'3A 2025-2026 REPORTE CALIFICACI'!IN24</f>
        <v>85</v>
      </c>
      <c r="AW174" s="664">
        <f>'3A 2025-2026 REPORTE CALIFICACI'!IO24</f>
        <v>88</v>
      </c>
      <c r="AX174" s="664">
        <f>'3A 2025-2026 REPORTE CALIFICACI'!IP24</f>
        <v>0</v>
      </c>
      <c r="AY174" s="664">
        <f>'3A 2025-2026 REPORTE CALIFICACI'!IQ24</f>
        <v>83</v>
      </c>
      <c r="AZ174" s="664">
        <f>'3A 2025-2026 REPORTE CALIFICACI'!IR24</f>
        <v>84</v>
      </c>
      <c r="BA174" s="664">
        <f>'3A 2025-2026 REPORTE CALIFICACI'!IS24</f>
        <v>86</v>
      </c>
      <c r="BB174" s="664">
        <f>'3A 2025-2026 REPORTE CALIFICACI'!IT24</f>
        <v>0</v>
      </c>
      <c r="BC174" s="664">
        <f>'3A 2025-2026 REPORTE CALIFICACI'!IU24</f>
        <v>82</v>
      </c>
      <c r="BD174" s="664">
        <f>'3A 2025-2026 REPORTE CALIFICACI'!IV24</f>
        <v>87</v>
      </c>
      <c r="BE174" s="664">
        <f>'3A 2025-2026 REPORTE CALIFICACI'!IW24</f>
        <v>91</v>
      </c>
      <c r="BF174" s="664">
        <f>'3A 2025-2026 REPORTE CALIFICACI'!IX24</f>
        <v>0</v>
      </c>
      <c r="BG174" s="664"/>
      <c r="BH174" s="664"/>
      <c r="BI174" s="664"/>
      <c r="BJ174" s="664"/>
      <c r="BK174" s="664"/>
      <c r="BL174" s="664"/>
      <c r="BM174" s="664"/>
      <c r="BN174" s="664"/>
      <c r="BO174" s="664"/>
      <c r="BP174" s="664"/>
      <c r="BQ174" s="664"/>
      <c r="BR174" s="664"/>
      <c r="BS174" s="664"/>
      <c r="BT174" s="664"/>
      <c r="BU174" s="664"/>
      <c r="BV174" s="664"/>
      <c r="BW174" s="664"/>
      <c r="BX174" s="664"/>
      <c r="BY174" s="666"/>
      <c r="BZ174" s="667"/>
      <c r="CA174" s="661"/>
      <c r="CB174" s="47"/>
      <c r="CC174" s="663" t="s">
        <v>1021</v>
      </c>
      <c r="CD174" s="664">
        <f>'3A 2025-2026 REPORTE CALIFICACI'!II25</f>
        <v>70</v>
      </c>
      <c r="CE174" s="664">
        <f>'3A 2025-2026 REPORTE CALIFICACI'!IJ25</f>
        <v>72</v>
      </c>
      <c r="CF174" s="664">
        <f>'3A 2025-2026 REPORTE CALIFICACI'!IK25</f>
        <v>78</v>
      </c>
      <c r="CG174" s="664">
        <f>'3A 2025-2026 REPORTE CALIFICACI'!IL25</f>
        <v>0</v>
      </c>
      <c r="CH174" s="664">
        <f>'3A 2025-2026 REPORTE CALIFICACI'!IM25</f>
        <v>70</v>
      </c>
      <c r="CI174" s="664">
        <f>'3A 2025-2026 REPORTE CALIFICACI'!IN25</f>
        <v>73</v>
      </c>
      <c r="CJ174" s="664">
        <f>'3A 2025-2026 REPORTE CALIFICACI'!IO25</f>
        <v>80</v>
      </c>
      <c r="CK174" s="664">
        <f>'3A 2025-2026 REPORTE CALIFICACI'!IP25</f>
        <v>0</v>
      </c>
      <c r="CL174" s="664">
        <f>'3A 2025-2026 REPORTE CALIFICACI'!IQ25</f>
        <v>78</v>
      </c>
      <c r="CM174" s="664">
        <f>'3A 2025-2026 REPORTE CALIFICACI'!IR25</f>
        <v>81</v>
      </c>
      <c r="CN174" s="664">
        <f>'3A 2025-2026 REPORTE CALIFICACI'!IS25</f>
        <v>84</v>
      </c>
      <c r="CO174" s="664">
        <f>'3A 2025-2026 REPORTE CALIFICACI'!IT25</f>
        <v>0</v>
      </c>
      <c r="CP174" s="664">
        <f>'3A 2025-2026 REPORTE CALIFICACI'!IU25</f>
        <v>76</v>
      </c>
      <c r="CQ174" s="664">
        <f>'3A 2025-2026 REPORTE CALIFICACI'!IV25</f>
        <v>83</v>
      </c>
      <c r="CR174" s="664">
        <f>'3A 2025-2026 REPORTE CALIFICACI'!IW25</f>
        <v>86</v>
      </c>
      <c r="CS174" s="664">
        <f>'3A 2025-2026 REPORTE CALIFICACI'!IX25</f>
        <v>0</v>
      </c>
      <c r="CT174" s="664"/>
      <c r="CU174" s="664"/>
      <c r="CV174" s="664"/>
      <c r="CW174" s="664"/>
      <c r="CX174" s="664"/>
      <c r="CY174" s="664"/>
      <c r="CZ174" s="664"/>
      <c r="DA174" s="664"/>
      <c r="DB174" s="664"/>
      <c r="DC174" s="664"/>
      <c r="DD174" s="664"/>
      <c r="DE174" s="664"/>
      <c r="DF174" s="664"/>
      <c r="DG174" s="664"/>
      <c r="DH174" s="664"/>
      <c r="DI174" s="664"/>
      <c r="DJ174" s="664"/>
      <c r="DK174" s="664"/>
      <c r="DL174" s="661"/>
      <c r="DN174" s="661"/>
      <c r="DO174" s="47"/>
      <c r="DP174" s="663" t="s">
        <v>1021</v>
      </c>
      <c r="DQ174" s="664">
        <f>'3A 2025-2026 REPORTE CALIFICACI'!II26</f>
        <v>75</v>
      </c>
      <c r="DR174" s="664">
        <f>'3A 2025-2026 REPORTE CALIFICACI'!IJ26</f>
        <v>82</v>
      </c>
      <c r="DS174" s="664">
        <f>'3A 2025-2026 REPORTE CALIFICACI'!IK26</f>
        <v>83</v>
      </c>
      <c r="DT174" s="664">
        <f>'3A 2025-2026 REPORTE CALIFICACI'!IL26</f>
        <v>0</v>
      </c>
      <c r="DU174" s="664">
        <f>'3A 2025-2026 REPORTE CALIFICACI'!IM26</f>
        <v>78</v>
      </c>
      <c r="DV174" s="664">
        <f>'3A 2025-2026 REPORTE CALIFICACI'!IN26</f>
        <v>84</v>
      </c>
      <c r="DW174" s="664">
        <f>'3A 2025-2026 REPORTE CALIFICACI'!IO26</f>
        <v>85</v>
      </c>
      <c r="DX174" s="664">
        <f>'3A 2025-2026 REPORTE CALIFICACI'!IP26</f>
        <v>0</v>
      </c>
      <c r="DY174" s="664">
        <f>'3A 2025-2026 REPORTE CALIFICACI'!IQ26</f>
        <v>80</v>
      </c>
      <c r="DZ174" s="664">
        <f>'3A 2025-2026 REPORTE CALIFICACI'!IR26</f>
        <v>82</v>
      </c>
      <c r="EA174" s="664">
        <f>'3A 2025-2026 REPORTE CALIFICACI'!IS26</f>
        <v>83</v>
      </c>
      <c r="EB174" s="664">
        <f>'3A 2025-2026 REPORTE CALIFICACI'!IT26</f>
        <v>0</v>
      </c>
      <c r="EC174" s="664">
        <f>'3A 2025-2026 REPORTE CALIFICACI'!IU26</f>
        <v>77</v>
      </c>
      <c r="ED174" s="664">
        <f>'3A 2025-2026 REPORTE CALIFICACI'!IV26</f>
        <v>84</v>
      </c>
      <c r="EE174" s="664">
        <f>'3A 2025-2026 REPORTE CALIFICACI'!IW26</f>
        <v>85</v>
      </c>
      <c r="EF174" s="664">
        <f>'3A 2025-2026 REPORTE CALIFICACI'!IX26</f>
        <v>0</v>
      </c>
      <c r="EG174" s="664"/>
      <c r="EH174" s="664"/>
      <c r="EI174" s="664"/>
      <c r="EJ174" s="664"/>
      <c r="EK174" s="664"/>
      <c r="EL174" s="664"/>
      <c r="EM174" s="664"/>
      <c r="EN174" s="664"/>
      <c r="EO174" s="664"/>
      <c r="EP174" s="664"/>
      <c r="EQ174" s="664"/>
      <c r="ER174" s="664"/>
      <c r="ES174" s="664"/>
      <c r="ET174" s="664"/>
      <c r="EU174" s="664"/>
      <c r="EV174" s="664"/>
      <c r="EW174" s="664"/>
      <c r="EX174" s="664"/>
      <c r="EY174" s="666"/>
    </row>
    <row r="175" ht="79.5" customHeight="1">
      <c r="A175" s="661"/>
      <c r="B175" s="43"/>
      <c r="C175" s="663" t="s">
        <v>1022</v>
      </c>
      <c r="D175" s="664">
        <f>'3A 2025-2026 REPORTE CALIFICACI'!JQ23</f>
        <v>80</v>
      </c>
      <c r="E175" s="665">
        <f>'3A 2025-2026 REPORTE CALIFICACI'!JR23</f>
        <v>84</v>
      </c>
      <c r="F175" s="665">
        <f>'3A 2025-2026 REPORTE CALIFICACI'!JS23</f>
        <v>82</v>
      </c>
      <c r="G175" s="664">
        <f>'3A 2025-2026 REPORTE CALIFICACI'!JT23</f>
        <v>0</v>
      </c>
      <c r="H175" s="664">
        <f>'3A 2025-2026 REPORTE CALIFICACI'!JU23</f>
        <v>84</v>
      </c>
      <c r="I175" s="665">
        <f>'3A 2025-2026 REPORTE CALIFICACI'!JV23</f>
        <v>86</v>
      </c>
      <c r="J175" s="665">
        <f>'3A 2025-2026 REPORTE CALIFICACI'!JW23</f>
        <v>84</v>
      </c>
      <c r="K175" s="664">
        <f>'3A 2025-2026 REPORTE CALIFICACI'!JX23</f>
        <v>0</v>
      </c>
      <c r="L175" s="664">
        <f>'3A 2025-2026 REPORTE CALIFICACI'!JY23</f>
        <v>80</v>
      </c>
      <c r="M175" s="665">
        <f>'3A 2025-2026 REPORTE CALIFICACI'!JZ23</f>
        <v>88</v>
      </c>
      <c r="N175" s="665">
        <f>'3A 2025-2026 REPORTE CALIFICACI'!KA23</f>
        <v>80</v>
      </c>
      <c r="O175" s="664">
        <f>'3A 2025-2026 REPORTE CALIFICACI'!KB23</f>
        <v>0</v>
      </c>
      <c r="P175" s="665">
        <f>'3A 2025-2026 REPORTE CALIFICACI'!KC23</f>
        <v>85</v>
      </c>
      <c r="Q175" s="665">
        <f>'3A 2025-2026 REPORTE CALIFICACI'!KD23</f>
        <v>87</v>
      </c>
      <c r="R175" s="665">
        <f>'3A 2025-2026 REPORTE CALIFICACI'!KE23</f>
        <v>82.66666667</v>
      </c>
      <c r="S175" s="664">
        <f>'3A 2025-2026 REPORTE CALIFICACI'!KF23</f>
        <v>0</v>
      </c>
      <c r="T175" s="664"/>
      <c r="U175" s="664"/>
      <c r="V175" s="664"/>
      <c r="W175" s="664"/>
      <c r="X175" s="664"/>
      <c r="Y175" s="664"/>
      <c r="Z175" s="664"/>
      <c r="AA175" s="664"/>
      <c r="AB175" s="664"/>
      <c r="AC175" s="664"/>
      <c r="AD175" s="664"/>
      <c r="AE175" s="664"/>
      <c r="AF175" s="664"/>
      <c r="AG175" s="664"/>
      <c r="AH175" s="664"/>
      <c r="AI175" s="664"/>
      <c r="AJ175" s="664"/>
      <c r="AK175" s="664"/>
      <c r="AL175" s="666"/>
      <c r="AM175" s="667"/>
      <c r="AN175" s="661"/>
      <c r="AO175" s="43"/>
      <c r="AP175" s="663" t="s">
        <v>1022</v>
      </c>
      <c r="AQ175" s="664">
        <f>'3A 2025-2026 REPORTE CALIFICACI'!JQ24</f>
        <v>76</v>
      </c>
      <c r="AR175" s="665">
        <f>'3A 2025-2026 REPORTE CALIFICACI'!JR24</f>
        <v>59</v>
      </c>
      <c r="AS175" s="665">
        <f>'3A 2025-2026 REPORTE CALIFICACI'!JS24</f>
        <v>58</v>
      </c>
      <c r="AT175" s="664">
        <f>'3A 2025-2026 REPORTE CALIFICACI'!JT24</f>
        <v>0</v>
      </c>
      <c r="AU175" s="664">
        <f>'3A 2025-2026 REPORTE CALIFICACI'!JU24</f>
        <v>77</v>
      </c>
      <c r="AV175" s="665">
        <f>'3A 2025-2026 REPORTE CALIFICACI'!JV24</f>
        <v>54</v>
      </c>
      <c r="AW175" s="665">
        <f>'3A 2025-2026 REPORTE CALIFICACI'!JW24</f>
        <v>51</v>
      </c>
      <c r="AX175" s="664">
        <f>'3A 2025-2026 REPORTE CALIFICACI'!JX24</f>
        <v>0</v>
      </c>
      <c r="AY175" s="664">
        <f>'3A 2025-2026 REPORTE CALIFICACI'!JY24</f>
        <v>79</v>
      </c>
      <c r="AZ175" s="665">
        <f>'3A 2025-2026 REPORTE CALIFICACI'!JZ24</f>
        <v>74</v>
      </c>
      <c r="BA175" s="665">
        <f>'3A 2025-2026 REPORTE CALIFICACI'!KA24</f>
        <v>55</v>
      </c>
      <c r="BB175" s="664">
        <f>'3A 2025-2026 REPORTE CALIFICACI'!KB24</f>
        <v>0</v>
      </c>
      <c r="BC175" s="665">
        <f>'3A 2025-2026 REPORTE CALIFICACI'!KC24</f>
        <v>81</v>
      </c>
      <c r="BD175" s="665">
        <f>'3A 2025-2026 REPORTE CALIFICACI'!KD24</f>
        <v>58</v>
      </c>
      <c r="BE175" s="665">
        <f>'3A 2025-2026 REPORTE CALIFICACI'!KE24</f>
        <v>59</v>
      </c>
      <c r="BF175" s="664">
        <f>'3A 2025-2026 REPORTE CALIFICACI'!KF24</f>
        <v>0</v>
      </c>
      <c r="BG175" s="664"/>
      <c r="BH175" s="664"/>
      <c r="BI175" s="664"/>
      <c r="BJ175" s="664"/>
      <c r="BK175" s="664"/>
      <c r="BL175" s="664"/>
      <c r="BM175" s="664"/>
      <c r="BN175" s="664"/>
      <c r="BO175" s="664"/>
      <c r="BP175" s="664"/>
      <c r="BQ175" s="664"/>
      <c r="BR175" s="664"/>
      <c r="BS175" s="664"/>
      <c r="BT175" s="664"/>
      <c r="BU175" s="664"/>
      <c r="BV175" s="664"/>
      <c r="BW175" s="664"/>
      <c r="BX175" s="664"/>
      <c r="BY175" s="666"/>
      <c r="BZ175" s="667"/>
      <c r="CA175" s="661"/>
      <c r="CB175" s="43"/>
      <c r="CC175" s="663" t="s">
        <v>1022</v>
      </c>
      <c r="CD175" s="664">
        <f>'3A 2025-2026 REPORTE CALIFICACI'!JQ25</f>
        <v>74</v>
      </c>
      <c r="CE175" s="665">
        <f>'3A 2025-2026 REPORTE CALIFICACI'!JR25</f>
        <v>56</v>
      </c>
      <c r="CF175" s="665">
        <f>'3A 2025-2026 REPORTE CALIFICACI'!JS25</f>
        <v>74</v>
      </c>
      <c r="CG175" s="664">
        <f>'3A 2025-2026 REPORTE CALIFICACI'!JT25</f>
        <v>0</v>
      </c>
      <c r="CH175" s="664">
        <f>'3A 2025-2026 REPORTE CALIFICACI'!JU25</f>
        <v>71</v>
      </c>
      <c r="CI175" s="665">
        <f>'3A 2025-2026 REPORTE CALIFICACI'!JV25</f>
        <v>71</v>
      </c>
      <c r="CJ175" s="665">
        <f>'3A 2025-2026 REPORTE CALIFICACI'!JW25</f>
        <v>73</v>
      </c>
      <c r="CK175" s="664">
        <f>'3A 2025-2026 REPORTE CALIFICACI'!JX25</f>
        <v>0</v>
      </c>
      <c r="CL175" s="664">
        <f>'3A 2025-2026 REPORTE CALIFICACI'!JY25</f>
        <v>77</v>
      </c>
      <c r="CM175" s="665">
        <f>'3A 2025-2026 REPORTE CALIFICACI'!JZ25</f>
        <v>75</v>
      </c>
      <c r="CN175" s="665">
        <f>'3A 2025-2026 REPORTE CALIFICACI'!KA25</f>
        <v>78</v>
      </c>
      <c r="CO175" s="664">
        <f>'3A 2025-2026 REPORTE CALIFICACI'!KB25</f>
        <v>0</v>
      </c>
      <c r="CP175" s="665">
        <f>'3A 2025-2026 REPORTE CALIFICACI'!KC25</f>
        <v>55</v>
      </c>
      <c r="CQ175" s="665">
        <f>'3A 2025-2026 REPORTE CALIFICACI'!KD25</f>
        <v>72</v>
      </c>
      <c r="CR175" s="665">
        <f>'3A 2025-2026 REPORTE CALIFICACI'!KE25</f>
        <v>61</v>
      </c>
      <c r="CS175" s="664">
        <f>'3A 2025-2026 REPORTE CALIFICACI'!KF25</f>
        <v>0</v>
      </c>
      <c r="CT175" s="664"/>
      <c r="CU175" s="664"/>
      <c r="CV175" s="664"/>
      <c r="CW175" s="664"/>
      <c r="CX175" s="664"/>
      <c r="CY175" s="664"/>
      <c r="CZ175" s="664"/>
      <c r="DA175" s="664"/>
      <c r="DB175" s="664"/>
      <c r="DC175" s="664"/>
      <c r="DD175" s="664"/>
      <c r="DE175" s="664"/>
      <c r="DF175" s="664"/>
      <c r="DG175" s="664"/>
      <c r="DH175" s="664"/>
      <c r="DI175" s="664"/>
      <c r="DJ175" s="664"/>
      <c r="DK175" s="664"/>
      <c r="DL175" s="661"/>
      <c r="DN175" s="661"/>
      <c r="DO175" s="43"/>
      <c r="DP175" s="663" t="s">
        <v>1022</v>
      </c>
      <c r="DQ175" s="664">
        <f>'3A 2025-2026 REPORTE CALIFICACI'!JQ26</f>
        <v>82</v>
      </c>
      <c r="DR175" s="665">
        <f>'3A 2025-2026 REPORTE CALIFICACI'!JR26</f>
        <v>72</v>
      </c>
      <c r="DS175" s="665">
        <f>'3A 2025-2026 REPORTE CALIFICACI'!JS26</f>
        <v>86</v>
      </c>
      <c r="DT175" s="664">
        <f>'3A 2025-2026 REPORTE CALIFICACI'!JT26</f>
        <v>0</v>
      </c>
      <c r="DU175" s="664">
        <f>'3A 2025-2026 REPORTE CALIFICACI'!JU26</f>
        <v>84</v>
      </c>
      <c r="DV175" s="665">
        <f>'3A 2025-2026 REPORTE CALIFICACI'!JV26</f>
        <v>75</v>
      </c>
      <c r="DW175" s="665">
        <f>'3A 2025-2026 REPORTE CALIFICACI'!JW26</f>
        <v>83</v>
      </c>
      <c r="DX175" s="664">
        <f>'3A 2025-2026 REPORTE CALIFICACI'!JX26</f>
        <v>0</v>
      </c>
      <c r="DY175" s="664">
        <f>'3A 2025-2026 REPORTE CALIFICACI'!JY26</f>
        <v>86</v>
      </c>
      <c r="DZ175" s="665">
        <f>'3A 2025-2026 REPORTE CALIFICACI'!JZ26</f>
        <v>74</v>
      </c>
      <c r="EA175" s="665">
        <f>'3A 2025-2026 REPORTE CALIFICACI'!KA26</f>
        <v>80</v>
      </c>
      <c r="EB175" s="664">
        <f>'3A 2025-2026 REPORTE CALIFICACI'!KB26</f>
        <v>0</v>
      </c>
      <c r="EC175" s="665">
        <f>'3A 2025-2026 REPORTE CALIFICACI'!KC26</f>
        <v>81</v>
      </c>
      <c r="ED175" s="665">
        <f>'3A 2025-2026 REPORTE CALIFICACI'!KD26</f>
        <v>76</v>
      </c>
      <c r="EE175" s="665">
        <f>'3A 2025-2026 REPORTE CALIFICACI'!KE26</f>
        <v>78</v>
      </c>
      <c r="EF175" s="664">
        <f>'3A 2025-2026 REPORTE CALIFICACI'!KF26</f>
        <v>0</v>
      </c>
      <c r="EG175" s="664"/>
      <c r="EH175" s="664"/>
      <c r="EI175" s="664"/>
      <c r="EJ175" s="664"/>
      <c r="EK175" s="664"/>
      <c r="EL175" s="664"/>
      <c r="EM175" s="664"/>
      <c r="EN175" s="664"/>
      <c r="EO175" s="664"/>
      <c r="EP175" s="664"/>
      <c r="EQ175" s="664"/>
      <c r="ER175" s="664"/>
      <c r="ES175" s="664"/>
      <c r="ET175" s="664"/>
      <c r="EU175" s="664"/>
      <c r="EV175" s="664"/>
      <c r="EW175" s="664"/>
      <c r="EX175" s="664"/>
      <c r="EY175" s="666"/>
    </row>
    <row r="176">
      <c r="A176" s="628"/>
      <c r="B176" s="643"/>
      <c r="C176" s="643"/>
      <c r="D176" s="643"/>
      <c r="E176" s="643"/>
      <c r="F176" s="643"/>
      <c r="G176" s="643"/>
      <c r="H176" s="643"/>
      <c r="I176" s="643"/>
      <c r="J176" s="643"/>
      <c r="K176" s="643"/>
      <c r="L176" s="643"/>
      <c r="M176" s="643"/>
      <c r="N176" s="643"/>
      <c r="O176" s="643"/>
      <c r="P176" s="643"/>
      <c r="Q176" s="643"/>
      <c r="R176" s="643"/>
      <c r="S176" s="643"/>
      <c r="T176" s="643"/>
      <c r="U176" s="643"/>
      <c r="V176" s="643"/>
      <c r="W176" s="643"/>
      <c r="X176" s="668"/>
      <c r="Y176" s="668"/>
      <c r="Z176" s="643"/>
      <c r="AA176" s="643"/>
      <c r="AB176" s="643"/>
      <c r="AC176" s="643"/>
      <c r="AD176" s="643"/>
      <c r="AE176" s="643"/>
      <c r="AF176" s="643"/>
      <c r="AG176" s="643"/>
      <c r="AH176" s="643"/>
      <c r="AI176" s="643"/>
      <c r="AJ176" s="643"/>
      <c r="AK176" s="643"/>
      <c r="AL176" s="644"/>
      <c r="AM176" s="643"/>
      <c r="AN176" s="628"/>
      <c r="AO176" s="643"/>
      <c r="AP176" s="643"/>
      <c r="AQ176" s="643"/>
      <c r="AR176" s="643"/>
      <c r="AS176" s="643"/>
      <c r="AT176" s="643"/>
      <c r="AU176" s="643"/>
      <c r="AV176" s="643"/>
      <c r="AW176" s="643"/>
      <c r="AX176" s="643"/>
      <c r="AY176" s="643"/>
      <c r="AZ176" s="643"/>
      <c r="BA176" s="643"/>
      <c r="BB176" s="643"/>
      <c r="BC176" s="643"/>
      <c r="BD176" s="643"/>
      <c r="BE176" s="643"/>
      <c r="BF176" s="643"/>
      <c r="BG176" s="643"/>
      <c r="BH176" s="643"/>
      <c r="BI176" s="643"/>
      <c r="BJ176" s="643"/>
      <c r="BK176" s="668"/>
      <c r="BL176" s="668"/>
      <c r="BM176" s="643"/>
      <c r="BN176" s="643"/>
      <c r="BO176" s="643"/>
      <c r="BP176" s="643"/>
      <c r="BQ176" s="643"/>
      <c r="BR176" s="643"/>
      <c r="BS176" s="643"/>
      <c r="BT176" s="643"/>
      <c r="BU176" s="643"/>
      <c r="BV176" s="643"/>
      <c r="BW176" s="643"/>
      <c r="BX176" s="643"/>
      <c r="BY176" s="644"/>
      <c r="BZ176" s="643"/>
      <c r="CA176" s="628"/>
      <c r="CB176" s="643"/>
      <c r="CC176" s="643"/>
      <c r="CD176" s="643"/>
      <c r="CE176" s="643"/>
      <c r="CF176" s="643"/>
      <c r="CG176" s="643"/>
      <c r="CH176" s="643"/>
      <c r="CI176" s="643"/>
      <c r="CJ176" s="643"/>
      <c r="CK176" s="643"/>
      <c r="CL176" s="643"/>
      <c r="CM176" s="643"/>
      <c r="CN176" s="643"/>
      <c r="CO176" s="643"/>
      <c r="CP176" s="643"/>
      <c r="CQ176" s="643"/>
      <c r="CR176" s="643"/>
      <c r="CS176" s="643"/>
      <c r="CT176" s="643"/>
      <c r="CU176" s="643"/>
      <c r="CV176" s="643"/>
      <c r="CW176" s="643"/>
      <c r="CX176" s="668"/>
      <c r="CY176" s="668"/>
      <c r="CZ176" s="643"/>
      <c r="DA176" s="643"/>
      <c r="DB176" s="643"/>
      <c r="DC176" s="643"/>
      <c r="DD176" s="643"/>
      <c r="DE176" s="643"/>
      <c r="DF176" s="643"/>
      <c r="DG176" s="643"/>
      <c r="DH176" s="643"/>
      <c r="DI176" s="643"/>
      <c r="DJ176" s="643"/>
      <c r="DK176" s="643"/>
      <c r="DL176" s="628"/>
      <c r="DM176" s="643"/>
      <c r="DN176" s="628"/>
      <c r="DO176" s="643"/>
      <c r="DP176" s="643"/>
      <c r="DQ176" s="643"/>
      <c r="DR176" s="643"/>
      <c r="DS176" s="643"/>
      <c r="DT176" s="643"/>
      <c r="DU176" s="643"/>
      <c r="DV176" s="643"/>
      <c r="DW176" s="643"/>
      <c r="DX176" s="643"/>
      <c r="DY176" s="643"/>
      <c r="DZ176" s="643"/>
      <c r="EA176" s="643"/>
      <c r="EB176" s="643"/>
      <c r="EC176" s="643"/>
      <c r="ED176" s="643"/>
      <c r="EE176" s="643"/>
      <c r="EF176" s="643"/>
      <c r="EG176" s="643"/>
      <c r="EH176" s="643"/>
      <c r="EI176" s="643"/>
      <c r="EJ176" s="643"/>
      <c r="EK176" s="668"/>
      <c r="EL176" s="668"/>
      <c r="EM176" s="643"/>
      <c r="EN176" s="643"/>
      <c r="EO176" s="643"/>
      <c r="EP176" s="643"/>
      <c r="EQ176" s="643"/>
      <c r="ER176" s="643"/>
      <c r="ES176" s="643"/>
      <c r="ET176" s="643"/>
      <c r="EU176" s="643"/>
      <c r="EV176" s="643"/>
      <c r="EW176" s="643"/>
      <c r="EX176" s="643"/>
      <c r="EY176" s="644"/>
    </row>
    <row r="177">
      <c r="A177" s="628"/>
      <c r="B177" s="643"/>
      <c r="C177" s="643"/>
      <c r="D177" s="643"/>
      <c r="E177" s="643"/>
      <c r="F177" s="643"/>
      <c r="G177" s="643"/>
      <c r="H177" s="643"/>
      <c r="I177" s="643"/>
      <c r="J177" s="643"/>
      <c r="K177" s="643"/>
      <c r="L177" s="643"/>
      <c r="M177" s="643"/>
      <c r="N177" s="643"/>
      <c r="O177" s="643"/>
      <c r="P177" s="643"/>
      <c r="Q177" s="643"/>
      <c r="R177" s="643"/>
      <c r="S177" s="643"/>
      <c r="T177" s="643"/>
      <c r="U177" s="643"/>
      <c r="V177" s="643"/>
      <c r="W177" s="643"/>
      <c r="X177" s="643"/>
      <c r="Y177" s="643"/>
      <c r="Z177" s="643"/>
      <c r="AA177" s="643"/>
      <c r="AB177" s="643"/>
      <c r="AC177" s="643"/>
      <c r="AD177" s="643"/>
      <c r="AE177" s="643"/>
      <c r="AF177" s="643"/>
      <c r="AG177" s="643"/>
      <c r="AH177" s="643"/>
      <c r="AI177" s="643"/>
      <c r="AJ177" s="643"/>
      <c r="AK177" s="643"/>
      <c r="AL177" s="644"/>
      <c r="AM177" s="643"/>
      <c r="AN177" s="628"/>
      <c r="AO177" s="643"/>
      <c r="AP177" s="643"/>
      <c r="AQ177" s="643"/>
      <c r="AR177" s="643"/>
      <c r="AS177" s="643"/>
      <c r="AT177" s="643"/>
      <c r="AU177" s="643"/>
      <c r="AV177" s="643"/>
      <c r="AW177" s="643"/>
      <c r="AX177" s="643"/>
      <c r="AY177" s="643"/>
      <c r="AZ177" s="643"/>
      <c r="BA177" s="643"/>
      <c r="BB177" s="643"/>
      <c r="BC177" s="643"/>
      <c r="BD177" s="643"/>
      <c r="BE177" s="643"/>
      <c r="BF177" s="643"/>
      <c r="BG177" s="643"/>
      <c r="BH177" s="643"/>
      <c r="BI177" s="643"/>
      <c r="BJ177" s="643"/>
      <c r="BK177" s="643"/>
      <c r="BL177" s="643"/>
      <c r="BM177" s="643"/>
      <c r="BN177" s="643"/>
      <c r="BO177" s="643"/>
      <c r="BP177" s="643"/>
      <c r="BQ177" s="643"/>
      <c r="BR177" s="643"/>
      <c r="BS177" s="643"/>
      <c r="BT177" s="643"/>
      <c r="BU177" s="643"/>
      <c r="BV177" s="643"/>
      <c r="BW177" s="643"/>
      <c r="BX177" s="643"/>
      <c r="BY177" s="644"/>
      <c r="BZ177" s="643"/>
      <c r="CA177" s="628"/>
      <c r="CB177" s="643"/>
      <c r="CC177" s="643"/>
      <c r="CD177" s="643"/>
      <c r="CE177" s="643"/>
      <c r="CF177" s="643"/>
      <c r="CG177" s="643"/>
      <c r="CH177" s="643"/>
      <c r="CI177" s="643"/>
      <c r="CJ177" s="643"/>
      <c r="CK177" s="643"/>
      <c r="CL177" s="643"/>
      <c r="CM177" s="643"/>
      <c r="CN177" s="643"/>
      <c r="CO177" s="643"/>
      <c r="CP177" s="643"/>
      <c r="CQ177" s="643"/>
      <c r="CR177" s="643"/>
      <c r="CS177" s="643"/>
      <c r="CT177" s="643"/>
      <c r="CU177" s="643"/>
      <c r="CV177" s="643"/>
      <c r="CW177" s="643"/>
      <c r="CX177" s="643"/>
      <c r="CY177" s="643"/>
      <c r="CZ177" s="643"/>
      <c r="DA177" s="643"/>
      <c r="DB177" s="643"/>
      <c r="DC177" s="643"/>
      <c r="DD177" s="643"/>
      <c r="DE177" s="643"/>
      <c r="DF177" s="643"/>
      <c r="DG177" s="643"/>
      <c r="DH177" s="643"/>
      <c r="DI177" s="643"/>
      <c r="DJ177" s="643"/>
      <c r="DK177" s="643"/>
      <c r="DL177" s="628"/>
      <c r="DM177" s="643"/>
      <c r="DN177" s="628"/>
      <c r="DO177" s="643"/>
      <c r="DP177" s="643"/>
      <c r="DQ177" s="643"/>
      <c r="DR177" s="643"/>
      <c r="DS177" s="643"/>
      <c r="DT177" s="643"/>
      <c r="DU177" s="643"/>
      <c r="DV177" s="643"/>
      <c r="DW177" s="643"/>
      <c r="DX177" s="643"/>
      <c r="DY177" s="643"/>
      <c r="DZ177" s="643"/>
      <c r="EA177" s="643"/>
      <c r="EB177" s="643"/>
      <c r="EC177" s="643"/>
      <c r="ED177" s="643"/>
      <c r="EE177" s="643"/>
      <c r="EF177" s="643"/>
      <c r="EG177" s="643"/>
      <c r="EH177" s="643"/>
      <c r="EI177" s="643"/>
      <c r="EJ177" s="643"/>
      <c r="EK177" s="643"/>
      <c r="EL177" s="643"/>
      <c r="EM177" s="643"/>
      <c r="EN177" s="643"/>
      <c r="EO177" s="643"/>
      <c r="EP177" s="643"/>
      <c r="EQ177" s="643"/>
      <c r="ER177" s="643"/>
      <c r="ES177" s="643"/>
      <c r="ET177" s="643"/>
      <c r="EU177" s="643"/>
      <c r="EV177" s="643"/>
      <c r="EW177" s="643"/>
      <c r="EX177" s="643"/>
      <c r="EY177" s="644"/>
    </row>
    <row r="178">
      <c r="A178" s="628"/>
      <c r="B178" s="643"/>
      <c r="C178" s="643"/>
      <c r="D178" s="643"/>
      <c r="E178" s="643"/>
      <c r="F178" s="643"/>
      <c r="G178" s="643"/>
      <c r="H178" s="643"/>
      <c r="I178" s="643"/>
      <c r="J178" s="643"/>
      <c r="K178" s="643"/>
      <c r="L178" s="643"/>
      <c r="M178" s="643"/>
      <c r="N178" s="643"/>
      <c r="O178" s="643"/>
      <c r="P178" s="643"/>
      <c r="Q178" s="643"/>
      <c r="R178" s="643"/>
      <c r="S178" s="643"/>
      <c r="T178" s="643"/>
      <c r="U178" s="643"/>
      <c r="V178" s="643"/>
      <c r="W178" s="643"/>
      <c r="X178" s="643"/>
      <c r="Y178" s="643"/>
      <c r="Z178" s="643"/>
      <c r="AA178" s="643"/>
      <c r="AB178" s="643"/>
      <c r="AC178" s="643"/>
      <c r="AD178" s="643"/>
      <c r="AE178" s="643"/>
      <c r="AF178" s="643"/>
      <c r="AG178" s="643"/>
      <c r="AH178" s="643"/>
      <c r="AI178" s="643"/>
      <c r="AJ178" s="643"/>
      <c r="AK178" s="643"/>
      <c r="AL178" s="644"/>
      <c r="AM178" s="643"/>
      <c r="AN178" s="628"/>
      <c r="AO178" s="643"/>
      <c r="AP178" s="643"/>
      <c r="AQ178" s="643"/>
      <c r="AR178" s="643"/>
      <c r="AS178" s="643"/>
      <c r="AT178" s="643"/>
      <c r="AU178" s="643"/>
      <c r="AV178" s="643"/>
      <c r="AW178" s="643"/>
      <c r="AX178" s="643"/>
      <c r="AY178" s="643"/>
      <c r="AZ178" s="643"/>
      <c r="BA178" s="643"/>
      <c r="BB178" s="643"/>
      <c r="BC178" s="643"/>
      <c r="BD178" s="643"/>
      <c r="BE178" s="643"/>
      <c r="BF178" s="643"/>
      <c r="BG178" s="643"/>
      <c r="BH178" s="643"/>
      <c r="BI178" s="643"/>
      <c r="BJ178" s="643"/>
      <c r="BK178" s="643"/>
      <c r="BL178" s="643"/>
      <c r="BM178" s="643"/>
      <c r="BN178" s="643"/>
      <c r="BO178" s="643"/>
      <c r="BP178" s="643"/>
      <c r="BQ178" s="643"/>
      <c r="BR178" s="643"/>
      <c r="BS178" s="643"/>
      <c r="BT178" s="643"/>
      <c r="BU178" s="643"/>
      <c r="BV178" s="643"/>
      <c r="BW178" s="643"/>
      <c r="BX178" s="643"/>
      <c r="BY178" s="644"/>
      <c r="BZ178" s="643"/>
      <c r="CA178" s="628"/>
      <c r="CB178" s="643"/>
      <c r="CC178" s="643"/>
      <c r="CD178" s="643"/>
      <c r="CE178" s="643"/>
      <c r="CF178" s="643"/>
      <c r="CG178" s="643"/>
      <c r="CH178" s="643"/>
      <c r="CI178" s="643"/>
      <c r="CJ178" s="643"/>
      <c r="CK178" s="643"/>
      <c r="CL178" s="643"/>
      <c r="CM178" s="643"/>
      <c r="CN178" s="643"/>
      <c r="CO178" s="643"/>
      <c r="CP178" s="643"/>
      <c r="CQ178" s="643"/>
      <c r="CR178" s="643"/>
      <c r="CS178" s="643"/>
      <c r="CT178" s="643"/>
      <c r="CU178" s="643"/>
      <c r="CV178" s="643"/>
      <c r="CW178" s="643"/>
      <c r="CX178" s="643"/>
      <c r="CY178" s="643"/>
      <c r="CZ178" s="643"/>
      <c r="DA178" s="643"/>
      <c r="DB178" s="643"/>
      <c r="DC178" s="643"/>
      <c r="DD178" s="643"/>
      <c r="DE178" s="643"/>
      <c r="DF178" s="643"/>
      <c r="DG178" s="643"/>
      <c r="DH178" s="643"/>
      <c r="DI178" s="643"/>
      <c r="DJ178" s="643"/>
      <c r="DK178" s="643"/>
      <c r="DL178" s="628"/>
      <c r="DM178" s="643"/>
      <c r="DN178" s="628"/>
      <c r="DO178" s="643"/>
      <c r="DP178" s="643"/>
      <c r="DQ178" s="643"/>
      <c r="DR178" s="643"/>
      <c r="DS178" s="643"/>
      <c r="DT178" s="643"/>
      <c r="DU178" s="643"/>
      <c r="DV178" s="643"/>
      <c r="DW178" s="643"/>
      <c r="DX178" s="643"/>
      <c r="DY178" s="643"/>
      <c r="DZ178" s="643"/>
      <c r="EA178" s="643"/>
      <c r="EB178" s="643"/>
      <c r="EC178" s="643"/>
      <c r="ED178" s="643"/>
      <c r="EE178" s="643"/>
      <c r="EF178" s="643"/>
      <c r="EG178" s="643"/>
      <c r="EH178" s="643"/>
      <c r="EI178" s="643"/>
      <c r="EJ178" s="643"/>
      <c r="EK178" s="643"/>
      <c r="EL178" s="643"/>
      <c r="EM178" s="643"/>
      <c r="EN178" s="643"/>
      <c r="EO178" s="643"/>
      <c r="EP178" s="643"/>
      <c r="EQ178" s="643"/>
      <c r="ER178" s="643"/>
      <c r="ES178" s="643"/>
      <c r="ET178" s="643"/>
      <c r="EU178" s="643"/>
      <c r="EV178" s="643"/>
      <c r="EW178" s="643"/>
      <c r="EX178" s="643"/>
      <c r="EY178" s="644"/>
    </row>
    <row r="179">
      <c r="A179" s="669"/>
      <c r="B179" s="670" t="s">
        <v>1023</v>
      </c>
      <c r="C179" s="15"/>
      <c r="D179" s="15"/>
      <c r="E179" s="15"/>
      <c r="F179" s="15"/>
      <c r="G179" s="15"/>
      <c r="H179" s="16"/>
      <c r="I179" s="671"/>
      <c r="J179" s="646" t="s">
        <v>1024</v>
      </c>
      <c r="K179" s="15"/>
      <c r="L179" s="15"/>
      <c r="M179" s="15"/>
      <c r="N179" s="15"/>
      <c r="O179" s="15"/>
      <c r="P179" s="16"/>
      <c r="Q179" s="671"/>
      <c r="R179" s="670" t="s">
        <v>1025</v>
      </c>
      <c r="S179" s="15"/>
      <c r="T179" s="15"/>
      <c r="U179" s="15"/>
      <c r="V179" s="16"/>
      <c r="W179" s="672" t="s">
        <v>1026</v>
      </c>
      <c r="X179" s="41"/>
      <c r="Y179" s="672"/>
      <c r="Z179" s="673"/>
      <c r="AA179" s="674"/>
      <c r="AB179" s="672" t="s">
        <v>1027</v>
      </c>
      <c r="AC179" s="41"/>
      <c r="AD179" s="675"/>
      <c r="AE179" s="671"/>
      <c r="AF179" s="671"/>
      <c r="AG179" s="671"/>
      <c r="AH179" s="671"/>
      <c r="AI179" s="671"/>
      <c r="AJ179" s="671"/>
      <c r="AK179" s="671"/>
      <c r="AL179" s="676"/>
      <c r="AM179" s="671"/>
      <c r="AN179" s="669"/>
      <c r="AO179" s="670" t="s">
        <v>1023</v>
      </c>
      <c r="AP179" s="15"/>
      <c r="AQ179" s="15"/>
      <c r="AR179" s="15"/>
      <c r="AS179" s="15"/>
      <c r="AT179" s="15"/>
      <c r="AU179" s="16"/>
      <c r="AV179" s="671"/>
      <c r="AW179" s="646" t="s">
        <v>1024</v>
      </c>
      <c r="AX179" s="15"/>
      <c r="AY179" s="15"/>
      <c r="AZ179" s="15"/>
      <c r="BA179" s="15"/>
      <c r="BB179" s="15"/>
      <c r="BC179" s="16"/>
      <c r="BD179" s="671"/>
      <c r="BE179" s="670" t="s">
        <v>1025</v>
      </c>
      <c r="BF179" s="15"/>
      <c r="BG179" s="15"/>
      <c r="BH179" s="15"/>
      <c r="BI179" s="16"/>
      <c r="BJ179" s="672" t="s">
        <v>1026</v>
      </c>
      <c r="BK179" s="41"/>
      <c r="BL179" s="672"/>
      <c r="BM179" s="673"/>
      <c r="BN179" s="674"/>
      <c r="BO179" s="672" t="s">
        <v>1027</v>
      </c>
      <c r="BP179" s="41"/>
      <c r="BQ179" s="675"/>
      <c r="BR179" s="671"/>
      <c r="BS179" s="671"/>
      <c r="BT179" s="671"/>
      <c r="BU179" s="671"/>
      <c r="BV179" s="671"/>
      <c r="BW179" s="671"/>
      <c r="BX179" s="671"/>
      <c r="BY179" s="676"/>
      <c r="BZ179" s="671"/>
      <c r="CA179" s="669"/>
      <c r="CB179" s="670" t="s">
        <v>1023</v>
      </c>
      <c r="CC179" s="15"/>
      <c r="CD179" s="15"/>
      <c r="CE179" s="15"/>
      <c r="CF179" s="15"/>
      <c r="CG179" s="15"/>
      <c r="CH179" s="16"/>
      <c r="CI179" s="671"/>
      <c r="CJ179" s="646" t="s">
        <v>1024</v>
      </c>
      <c r="CK179" s="15"/>
      <c r="CL179" s="15"/>
      <c r="CM179" s="15"/>
      <c r="CN179" s="15"/>
      <c r="CO179" s="15"/>
      <c r="CP179" s="16"/>
      <c r="CQ179" s="671"/>
      <c r="CR179" s="670" t="s">
        <v>1025</v>
      </c>
      <c r="CS179" s="15"/>
      <c r="CT179" s="15"/>
      <c r="CU179" s="15"/>
      <c r="CV179" s="16"/>
      <c r="CW179" s="672" t="s">
        <v>1026</v>
      </c>
      <c r="CX179" s="41"/>
      <c r="CY179" s="672"/>
      <c r="CZ179" s="673"/>
      <c r="DA179" s="674"/>
      <c r="DB179" s="672" t="s">
        <v>1027</v>
      </c>
      <c r="DC179" s="41"/>
      <c r="DD179" s="675"/>
      <c r="DE179" s="671"/>
      <c r="DF179" s="671"/>
      <c r="DG179" s="671"/>
      <c r="DH179" s="671"/>
      <c r="DI179" s="671"/>
      <c r="DJ179" s="671"/>
      <c r="DK179" s="671"/>
      <c r="DL179" s="669"/>
      <c r="DM179" s="679"/>
      <c r="DN179" s="711"/>
      <c r="DO179" s="670" t="s">
        <v>1023</v>
      </c>
      <c r="DP179" s="15"/>
      <c r="DQ179" s="15"/>
      <c r="DR179" s="15"/>
      <c r="DS179" s="15"/>
      <c r="DT179" s="15"/>
      <c r="DU179" s="16"/>
      <c r="DV179" s="712"/>
      <c r="DW179" s="646" t="s">
        <v>1024</v>
      </c>
      <c r="DX179" s="15"/>
      <c r="DY179" s="15"/>
      <c r="DZ179" s="15"/>
      <c r="EA179" s="15"/>
      <c r="EB179" s="15"/>
      <c r="EC179" s="16"/>
      <c r="ED179" s="713"/>
      <c r="EE179" s="713"/>
      <c r="EF179" s="713"/>
      <c r="EG179" s="713"/>
      <c r="EJ179" s="672" t="s">
        <v>1026</v>
      </c>
      <c r="EK179" s="41"/>
      <c r="EL179" s="672"/>
      <c r="EM179" s="673"/>
      <c r="EN179" s="15"/>
      <c r="EO179" s="672" t="s">
        <v>1027</v>
      </c>
      <c r="EP179" s="41"/>
      <c r="EQ179" s="675"/>
      <c r="ER179" s="671"/>
      <c r="ES179" s="671"/>
      <c r="ET179" s="671"/>
      <c r="EU179" s="671"/>
      <c r="EV179" s="671"/>
      <c r="EW179" s="671"/>
      <c r="EX179" s="671"/>
      <c r="EY179" s="676"/>
    </row>
    <row r="180">
      <c r="A180" s="669"/>
      <c r="B180" s="677" t="s">
        <v>1028</v>
      </c>
      <c r="C180" s="678" t="s">
        <v>1029</v>
      </c>
      <c r="D180" s="678" t="s">
        <v>1030</v>
      </c>
      <c r="E180" s="679" t="s">
        <v>1031</v>
      </c>
      <c r="F180" s="15"/>
      <c r="G180" s="15"/>
      <c r="H180" s="16"/>
      <c r="I180" s="671"/>
      <c r="J180" s="680" t="s">
        <v>1032</v>
      </c>
      <c r="K180" s="681" t="s">
        <v>1033</v>
      </c>
      <c r="P180" s="682"/>
      <c r="Q180" s="671"/>
      <c r="R180" s="671"/>
      <c r="S180" s="671"/>
      <c r="T180" s="671"/>
      <c r="U180" s="671"/>
      <c r="V180" s="671"/>
      <c r="W180" s="671"/>
      <c r="X180" s="671"/>
      <c r="Y180" s="671"/>
      <c r="Z180" s="671"/>
      <c r="AA180" s="671"/>
      <c r="AB180" s="671"/>
      <c r="AC180" s="671"/>
      <c r="AD180" s="671"/>
      <c r="AE180" s="671"/>
      <c r="AF180" s="671"/>
      <c r="AG180" s="671"/>
      <c r="AH180" s="671"/>
      <c r="AI180" s="671"/>
      <c r="AJ180" s="671"/>
      <c r="AK180" s="671"/>
      <c r="AL180" s="676"/>
      <c r="AM180" s="671"/>
      <c r="AN180" s="669"/>
      <c r="AO180" s="677" t="s">
        <v>1028</v>
      </c>
      <c r="AP180" s="678" t="s">
        <v>1029</v>
      </c>
      <c r="AQ180" s="678" t="s">
        <v>1030</v>
      </c>
      <c r="AR180" s="679" t="s">
        <v>1031</v>
      </c>
      <c r="AS180" s="15"/>
      <c r="AT180" s="15"/>
      <c r="AU180" s="16"/>
      <c r="AV180" s="671"/>
      <c r="AW180" s="680" t="s">
        <v>1032</v>
      </c>
      <c r="AX180" s="681" t="s">
        <v>1033</v>
      </c>
      <c r="BC180" s="682"/>
      <c r="BD180" s="671"/>
      <c r="BE180" s="671"/>
      <c r="BF180" s="671"/>
      <c r="BG180" s="671"/>
      <c r="BH180" s="671"/>
      <c r="BI180" s="671"/>
      <c r="BJ180" s="671"/>
      <c r="BK180" s="671"/>
      <c r="BL180" s="671"/>
      <c r="BM180" s="671"/>
      <c r="BN180" s="671"/>
      <c r="BO180" s="671"/>
      <c r="BP180" s="671"/>
      <c r="BQ180" s="671"/>
      <c r="BR180" s="671"/>
      <c r="BS180" s="671"/>
      <c r="BT180" s="671"/>
      <c r="BU180" s="671"/>
      <c r="BV180" s="671"/>
      <c r="BW180" s="671"/>
      <c r="BX180" s="671"/>
      <c r="BY180" s="676"/>
      <c r="BZ180" s="671"/>
      <c r="CA180" s="669"/>
      <c r="CB180" s="677" t="s">
        <v>1028</v>
      </c>
      <c r="CC180" s="678" t="s">
        <v>1029</v>
      </c>
      <c r="CD180" s="678" t="s">
        <v>1030</v>
      </c>
      <c r="CE180" s="679" t="s">
        <v>1031</v>
      </c>
      <c r="CF180" s="15"/>
      <c r="CG180" s="15"/>
      <c r="CH180" s="16"/>
      <c r="CI180" s="671"/>
      <c r="CJ180" s="680" t="s">
        <v>1032</v>
      </c>
      <c r="CK180" s="681" t="s">
        <v>1033</v>
      </c>
      <c r="CP180" s="682"/>
      <c r="CQ180" s="671"/>
      <c r="CR180" s="671"/>
      <c r="CS180" s="671"/>
      <c r="CT180" s="671"/>
      <c r="CU180" s="671"/>
      <c r="CV180" s="671"/>
      <c r="CW180" s="671"/>
      <c r="CX180" s="671"/>
      <c r="CY180" s="671"/>
      <c r="CZ180" s="671"/>
      <c r="DA180" s="671"/>
      <c r="DB180" s="671"/>
      <c r="DC180" s="671"/>
      <c r="DD180" s="671"/>
      <c r="DE180" s="671"/>
      <c r="DF180" s="671"/>
      <c r="DG180" s="671"/>
      <c r="DH180" s="671"/>
      <c r="DI180" s="671"/>
      <c r="DJ180" s="671"/>
      <c r="DK180" s="671"/>
      <c r="DL180" s="669"/>
      <c r="DM180" s="671"/>
      <c r="DN180" s="669"/>
      <c r="DO180" s="677" t="s">
        <v>1028</v>
      </c>
      <c r="DP180" s="678" t="s">
        <v>1029</v>
      </c>
      <c r="DQ180" s="678" t="s">
        <v>1030</v>
      </c>
      <c r="DR180" s="679" t="s">
        <v>1031</v>
      </c>
      <c r="DS180" s="15"/>
      <c r="DT180" s="15"/>
      <c r="DU180" s="16"/>
      <c r="DV180" s="650"/>
      <c r="DW180" s="680" t="s">
        <v>1032</v>
      </c>
      <c r="DX180" s="681" t="s">
        <v>1033</v>
      </c>
      <c r="EC180" s="682"/>
      <c r="ED180" s="671"/>
      <c r="EE180" s="671"/>
      <c r="EF180" s="671"/>
      <c r="EG180" s="671"/>
      <c r="EH180" s="671"/>
      <c r="EI180" s="671"/>
      <c r="EJ180" s="671"/>
      <c r="EK180" s="671"/>
      <c r="EL180" s="671"/>
      <c r="EM180" s="671"/>
      <c r="EN180" s="671"/>
      <c r="EO180" s="671"/>
      <c r="EP180" s="671"/>
      <c r="EQ180" s="671"/>
      <c r="ER180" s="671"/>
      <c r="ES180" s="671"/>
      <c r="ET180" s="671"/>
      <c r="EU180" s="671"/>
      <c r="EV180" s="671"/>
      <c r="EW180" s="671"/>
      <c r="EX180" s="671"/>
      <c r="EY180" s="676"/>
    </row>
    <row r="181">
      <c r="A181" s="669"/>
      <c r="B181" s="43"/>
      <c r="C181" s="43"/>
      <c r="D181" s="43"/>
      <c r="E181" s="679" t="s">
        <v>1029</v>
      </c>
      <c r="F181" s="16"/>
      <c r="G181" s="679" t="s">
        <v>1030</v>
      </c>
      <c r="H181" s="16"/>
      <c r="I181" s="671"/>
      <c r="J181" s="680" t="s">
        <v>1034</v>
      </c>
      <c r="K181" s="681" t="s">
        <v>1035</v>
      </c>
      <c r="P181" s="682"/>
      <c r="Q181" s="671"/>
      <c r="R181" s="670" t="s">
        <v>1036</v>
      </c>
      <c r="S181" s="15"/>
      <c r="T181" s="15"/>
      <c r="U181" s="15"/>
      <c r="V181" s="15"/>
      <c r="W181" s="15"/>
      <c r="X181" s="15"/>
      <c r="Y181" s="15"/>
      <c r="Z181" s="15"/>
      <c r="AA181" s="15"/>
      <c r="AB181" s="15"/>
      <c r="AC181" s="15"/>
      <c r="AD181" s="15"/>
      <c r="AE181" s="15"/>
      <c r="AF181" s="15"/>
      <c r="AG181" s="15"/>
      <c r="AH181" s="15"/>
      <c r="AI181" s="15"/>
      <c r="AJ181" s="16"/>
      <c r="AK181" s="671"/>
      <c r="AL181" s="676"/>
      <c r="AM181" s="671"/>
      <c r="AN181" s="669"/>
      <c r="AO181" s="43"/>
      <c r="AP181" s="43"/>
      <c r="AQ181" s="43"/>
      <c r="AR181" s="679" t="s">
        <v>1029</v>
      </c>
      <c r="AS181" s="16"/>
      <c r="AT181" s="679" t="s">
        <v>1030</v>
      </c>
      <c r="AU181" s="16"/>
      <c r="AV181" s="671"/>
      <c r="AW181" s="680" t="s">
        <v>1034</v>
      </c>
      <c r="AX181" s="681" t="s">
        <v>1035</v>
      </c>
      <c r="BC181" s="682"/>
      <c r="BD181" s="671"/>
      <c r="BE181" s="670" t="s">
        <v>1036</v>
      </c>
      <c r="BF181" s="15"/>
      <c r="BG181" s="15"/>
      <c r="BH181" s="15"/>
      <c r="BI181" s="15"/>
      <c r="BJ181" s="15"/>
      <c r="BK181" s="15"/>
      <c r="BL181" s="15"/>
      <c r="BM181" s="15"/>
      <c r="BN181" s="15"/>
      <c r="BO181" s="15"/>
      <c r="BP181" s="15"/>
      <c r="BQ181" s="15"/>
      <c r="BR181" s="15"/>
      <c r="BS181" s="15"/>
      <c r="BT181" s="15"/>
      <c r="BU181" s="15"/>
      <c r="BV181" s="15"/>
      <c r="BW181" s="16"/>
      <c r="BX181" s="671"/>
      <c r="BY181" s="676"/>
      <c r="BZ181" s="671"/>
      <c r="CA181" s="669"/>
      <c r="CB181" s="43"/>
      <c r="CC181" s="43"/>
      <c r="CD181" s="43"/>
      <c r="CE181" s="679" t="s">
        <v>1029</v>
      </c>
      <c r="CF181" s="16"/>
      <c r="CG181" s="679" t="s">
        <v>1030</v>
      </c>
      <c r="CH181" s="16"/>
      <c r="CI181" s="671"/>
      <c r="CJ181" s="680" t="s">
        <v>1034</v>
      </c>
      <c r="CK181" s="681" t="s">
        <v>1035</v>
      </c>
      <c r="CP181" s="682"/>
      <c r="CQ181" s="671"/>
      <c r="CR181" s="670" t="s">
        <v>1036</v>
      </c>
      <c r="CS181" s="15"/>
      <c r="CT181" s="15"/>
      <c r="CU181" s="15"/>
      <c r="CV181" s="15"/>
      <c r="CW181" s="15"/>
      <c r="CX181" s="15"/>
      <c r="CY181" s="15"/>
      <c r="CZ181" s="15"/>
      <c r="DA181" s="15"/>
      <c r="DB181" s="15"/>
      <c r="DC181" s="15"/>
      <c r="DD181" s="15"/>
      <c r="DE181" s="15"/>
      <c r="DF181" s="15"/>
      <c r="DG181" s="15"/>
      <c r="DH181" s="15"/>
      <c r="DI181" s="15"/>
      <c r="DJ181" s="16"/>
      <c r="DK181" s="671"/>
      <c r="DL181" s="669"/>
      <c r="DN181" s="714"/>
      <c r="DO181" s="43"/>
      <c r="DP181" s="43"/>
      <c r="DQ181" s="43"/>
      <c r="DR181" s="679" t="s">
        <v>1029</v>
      </c>
      <c r="DS181" s="16"/>
      <c r="DT181" s="679" t="s">
        <v>1030</v>
      </c>
      <c r="DU181" s="16"/>
      <c r="DV181" s="650"/>
      <c r="DW181" s="680" t="s">
        <v>1034</v>
      </c>
      <c r="DX181" s="681" t="s">
        <v>1035</v>
      </c>
      <c r="EC181" s="682"/>
      <c r="ED181" s="713"/>
      <c r="EE181" s="670" t="s">
        <v>1036</v>
      </c>
      <c r="EF181" s="15"/>
      <c r="EG181" s="15"/>
      <c r="EH181" s="15"/>
      <c r="EI181" s="15"/>
      <c r="EJ181" s="15"/>
      <c r="EK181" s="15"/>
      <c r="EL181" s="15"/>
      <c r="EM181" s="15"/>
      <c r="EN181" s="15"/>
      <c r="EO181" s="15"/>
      <c r="EP181" s="15"/>
      <c r="EQ181" s="15"/>
      <c r="ER181" s="15"/>
      <c r="ES181" s="15"/>
      <c r="ET181" s="15"/>
      <c r="EU181" s="15"/>
      <c r="EV181" s="15"/>
      <c r="EW181" s="16"/>
      <c r="EX181" s="671"/>
      <c r="EY181" s="676"/>
    </row>
    <row r="182">
      <c r="A182" s="669"/>
      <c r="B182" s="677" t="s">
        <v>631</v>
      </c>
      <c r="C182" s="683"/>
      <c r="D182" s="683"/>
      <c r="E182" s="684"/>
      <c r="F182" s="42"/>
      <c r="G182" s="684"/>
      <c r="H182" s="42"/>
      <c r="I182" s="671"/>
      <c r="J182" s="680" t="s">
        <v>1037</v>
      </c>
      <c r="K182" s="681" t="s">
        <v>1038</v>
      </c>
      <c r="P182" s="682"/>
      <c r="Q182" s="671"/>
      <c r="R182" s="685"/>
      <c r="S182" s="41"/>
      <c r="T182" s="41"/>
      <c r="U182" s="41"/>
      <c r="V182" s="41"/>
      <c r="W182" s="41"/>
      <c r="X182" s="41"/>
      <c r="Y182" s="41"/>
      <c r="Z182" s="41"/>
      <c r="AA182" s="41"/>
      <c r="AB182" s="41"/>
      <c r="AC182" s="41"/>
      <c r="AD182" s="41"/>
      <c r="AE182" s="41"/>
      <c r="AF182" s="41"/>
      <c r="AG182" s="41"/>
      <c r="AH182" s="41"/>
      <c r="AI182" s="41"/>
      <c r="AJ182" s="42"/>
      <c r="AK182" s="671"/>
      <c r="AL182" s="676"/>
      <c r="AM182" s="671"/>
      <c r="AN182" s="669"/>
      <c r="AO182" s="677" t="s">
        <v>631</v>
      </c>
      <c r="AP182" s="683"/>
      <c r="AQ182" s="683"/>
      <c r="AR182" s="684"/>
      <c r="AS182" s="42"/>
      <c r="AT182" s="684"/>
      <c r="AU182" s="42"/>
      <c r="AV182" s="671"/>
      <c r="AW182" s="680" t="s">
        <v>1037</v>
      </c>
      <c r="AX182" s="681" t="s">
        <v>1038</v>
      </c>
      <c r="BC182" s="682"/>
      <c r="BD182" s="671"/>
      <c r="BE182" s="685"/>
      <c r="BF182" s="41"/>
      <c r="BG182" s="41"/>
      <c r="BH182" s="41"/>
      <c r="BI182" s="41"/>
      <c r="BJ182" s="41"/>
      <c r="BK182" s="41"/>
      <c r="BL182" s="41"/>
      <c r="BM182" s="41"/>
      <c r="BN182" s="41"/>
      <c r="BO182" s="41"/>
      <c r="BP182" s="41"/>
      <c r="BQ182" s="41"/>
      <c r="BR182" s="41"/>
      <c r="BS182" s="41"/>
      <c r="BT182" s="41"/>
      <c r="BU182" s="41"/>
      <c r="BV182" s="41"/>
      <c r="BW182" s="42"/>
      <c r="BX182" s="671"/>
      <c r="BY182" s="676"/>
      <c r="BZ182" s="671"/>
      <c r="CA182" s="669"/>
      <c r="CB182" s="677" t="s">
        <v>631</v>
      </c>
      <c r="CC182" s="683"/>
      <c r="CD182" s="683"/>
      <c r="CE182" s="684"/>
      <c r="CF182" s="42"/>
      <c r="CG182" s="684"/>
      <c r="CH182" s="42"/>
      <c r="CI182" s="671"/>
      <c r="CJ182" s="680" t="s">
        <v>1037</v>
      </c>
      <c r="CK182" s="681" t="s">
        <v>1038</v>
      </c>
      <c r="CP182" s="682"/>
      <c r="CQ182" s="671"/>
      <c r="CR182" s="685"/>
      <c r="CS182" s="41"/>
      <c r="CT182" s="41"/>
      <c r="CU182" s="41"/>
      <c r="CV182" s="41"/>
      <c r="CW182" s="41"/>
      <c r="CX182" s="41"/>
      <c r="CY182" s="41"/>
      <c r="CZ182" s="41"/>
      <c r="DA182" s="41"/>
      <c r="DB182" s="41"/>
      <c r="DC182" s="41"/>
      <c r="DD182" s="41"/>
      <c r="DE182" s="41"/>
      <c r="DF182" s="41"/>
      <c r="DG182" s="41"/>
      <c r="DH182" s="41"/>
      <c r="DI182" s="41"/>
      <c r="DJ182" s="42"/>
      <c r="DK182" s="671"/>
      <c r="DL182" s="669"/>
      <c r="DM182" s="671"/>
      <c r="DN182" s="669"/>
      <c r="DO182" s="677" t="s">
        <v>631</v>
      </c>
      <c r="DP182" s="683"/>
      <c r="DQ182" s="683"/>
      <c r="DR182" s="684"/>
      <c r="DS182" s="42"/>
      <c r="DT182" s="684"/>
      <c r="DU182" s="42"/>
      <c r="DV182" s="650"/>
      <c r="DW182" s="680" t="s">
        <v>1037</v>
      </c>
      <c r="DX182" s="681" t="s">
        <v>1038</v>
      </c>
      <c r="EC182" s="682"/>
      <c r="EE182" s="685"/>
      <c r="EF182" s="41"/>
      <c r="EG182" s="41"/>
      <c r="EH182" s="41"/>
      <c r="EI182" s="41"/>
      <c r="EJ182" s="41"/>
      <c r="EK182" s="41"/>
      <c r="EL182" s="41"/>
      <c r="EM182" s="41"/>
      <c r="EN182" s="41"/>
      <c r="EO182" s="41"/>
      <c r="EP182" s="41"/>
      <c r="EQ182" s="41"/>
      <c r="ER182" s="41"/>
      <c r="ES182" s="41"/>
      <c r="ET182" s="41"/>
      <c r="EU182" s="41"/>
      <c r="EV182" s="41"/>
      <c r="EW182" s="42"/>
      <c r="EX182" s="671"/>
      <c r="EY182" s="676"/>
    </row>
    <row r="183">
      <c r="A183" s="669"/>
      <c r="B183" s="47"/>
      <c r="C183" s="47"/>
      <c r="D183" s="47"/>
      <c r="E183" s="686"/>
      <c r="F183" s="682"/>
      <c r="G183" s="686"/>
      <c r="H183" s="682"/>
      <c r="I183" s="671"/>
      <c r="J183" s="680" t="s">
        <v>1039</v>
      </c>
      <c r="K183" s="681" t="s">
        <v>1040</v>
      </c>
      <c r="P183" s="682"/>
      <c r="Q183" s="671"/>
      <c r="R183" s="686"/>
      <c r="AJ183" s="682"/>
      <c r="AK183" s="671"/>
      <c r="AL183" s="676"/>
      <c r="AM183" s="671"/>
      <c r="AN183" s="669"/>
      <c r="AO183" s="47"/>
      <c r="AP183" s="47"/>
      <c r="AQ183" s="47"/>
      <c r="AR183" s="686"/>
      <c r="AS183" s="682"/>
      <c r="AT183" s="686"/>
      <c r="AU183" s="682"/>
      <c r="AV183" s="671"/>
      <c r="AW183" s="680" t="s">
        <v>1039</v>
      </c>
      <c r="AX183" s="681" t="s">
        <v>1040</v>
      </c>
      <c r="BC183" s="682"/>
      <c r="BD183" s="671"/>
      <c r="BE183" s="686"/>
      <c r="BW183" s="682"/>
      <c r="BX183" s="671"/>
      <c r="BY183" s="676"/>
      <c r="BZ183" s="671"/>
      <c r="CA183" s="669"/>
      <c r="CB183" s="47"/>
      <c r="CC183" s="47"/>
      <c r="CD183" s="47"/>
      <c r="CE183" s="686"/>
      <c r="CF183" s="682"/>
      <c r="CG183" s="686"/>
      <c r="CH183" s="682"/>
      <c r="CI183" s="671"/>
      <c r="CJ183" s="680" t="s">
        <v>1039</v>
      </c>
      <c r="CK183" s="681" t="s">
        <v>1040</v>
      </c>
      <c r="CP183" s="682"/>
      <c r="CQ183" s="671"/>
      <c r="CR183" s="686"/>
      <c r="DJ183" s="682"/>
      <c r="DK183" s="671"/>
      <c r="DL183" s="669"/>
      <c r="DN183" s="714"/>
      <c r="DO183" s="47"/>
      <c r="DP183" s="47"/>
      <c r="DQ183" s="47"/>
      <c r="DR183" s="686"/>
      <c r="DS183" s="682"/>
      <c r="DT183" s="686"/>
      <c r="DU183" s="682"/>
      <c r="DV183" s="650"/>
      <c r="DW183" s="680" t="s">
        <v>1039</v>
      </c>
      <c r="DX183" s="681" t="s">
        <v>1040</v>
      </c>
      <c r="EC183" s="682"/>
      <c r="EE183" s="686"/>
      <c r="EW183" s="682"/>
      <c r="EX183" s="671"/>
      <c r="EY183" s="676"/>
    </row>
    <row r="184">
      <c r="A184" s="669"/>
      <c r="B184" s="43"/>
      <c r="C184" s="43"/>
      <c r="D184" s="43"/>
      <c r="E184" s="686"/>
      <c r="F184" s="682"/>
      <c r="G184" s="686"/>
      <c r="H184" s="682"/>
      <c r="I184" s="671"/>
      <c r="J184" s="680" t="s">
        <v>1041</v>
      </c>
      <c r="K184" s="681" t="s">
        <v>1042</v>
      </c>
      <c r="P184" s="682"/>
      <c r="Q184" s="671"/>
      <c r="R184" s="686"/>
      <c r="AJ184" s="682"/>
      <c r="AK184" s="671"/>
      <c r="AL184" s="676"/>
      <c r="AM184" s="671"/>
      <c r="AN184" s="669"/>
      <c r="AO184" s="43"/>
      <c r="AP184" s="43"/>
      <c r="AQ184" s="43"/>
      <c r="AR184" s="686"/>
      <c r="AS184" s="682"/>
      <c r="AT184" s="686"/>
      <c r="AU184" s="682"/>
      <c r="AV184" s="671"/>
      <c r="AW184" s="680" t="s">
        <v>1041</v>
      </c>
      <c r="AX184" s="681" t="s">
        <v>1042</v>
      </c>
      <c r="BC184" s="682"/>
      <c r="BD184" s="671"/>
      <c r="BE184" s="686"/>
      <c r="BW184" s="682"/>
      <c r="BX184" s="671"/>
      <c r="BY184" s="676"/>
      <c r="BZ184" s="671"/>
      <c r="CA184" s="669"/>
      <c r="CB184" s="43"/>
      <c r="CC184" s="43"/>
      <c r="CD184" s="43"/>
      <c r="CE184" s="686"/>
      <c r="CF184" s="682"/>
      <c r="CG184" s="686"/>
      <c r="CH184" s="682"/>
      <c r="CI184" s="671"/>
      <c r="CJ184" s="680" t="s">
        <v>1041</v>
      </c>
      <c r="CK184" s="681" t="s">
        <v>1042</v>
      </c>
      <c r="CP184" s="682"/>
      <c r="CQ184" s="671"/>
      <c r="CR184" s="686"/>
      <c r="DJ184" s="682"/>
      <c r="DK184" s="671"/>
      <c r="DL184" s="669"/>
      <c r="DN184" s="714"/>
      <c r="DO184" s="43"/>
      <c r="DP184" s="43"/>
      <c r="DQ184" s="43"/>
      <c r="DR184" s="686"/>
      <c r="DS184" s="682"/>
      <c r="DT184" s="686"/>
      <c r="DU184" s="682"/>
      <c r="DV184" s="650"/>
      <c r="DW184" s="680" t="s">
        <v>1041</v>
      </c>
      <c r="DX184" s="681" t="s">
        <v>1042</v>
      </c>
      <c r="EC184" s="682"/>
      <c r="EE184" s="686"/>
      <c r="EW184" s="682"/>
      <c r="EX184" s="671"/>
      <c r="EY184" s="676"/>
    </row>
    <row r="185">
      <c r="A185" s="669"/>
      <c r="B185" s="677" t="s">
        <v>633</v>
      </c>
      <c r="C185" s="683"/>
      <c r="D185" s="683"/>
      <c r="E185" s="686"/>
      <c r="F185" s="682"/>
      <c r="G185" s="686"/>
      <c r="H185" s="682"/>
      <c r="I185" s="671"/>
      <c r="J185" s="680" t="s">
        <v>1043</v>
      </c>
      <c r="K185" s="681" t="s">
        <v>1044</v>
      </c>
      <c r="P185" s="682"/>
      <c r="Q185" s="671"/>
      <c r="R185" s="686"/>
      <c r="AJ185" s="682"/>
      <c r="AK185" s="671"/>
      <c r="AL185" s="676"/>
      <c r="AM185" s="671"/>
      <c r="AN185" s="669"/>
      <c r="AO185" s="677" t="s">
        <v>633</v>
      </c>
      <c r="AP185" s="683"/>
      <c r="AQ185" s="683"/>
      <c r="AR185" s="686"/>
      <c r="AS185" s="682"/>
      <c r="AT185" s="686"/>
      <c r="AU185" s="682"/>
      <c r="AV185" s="671"/>
      <c r="AW185" s="680" t="s">
        <v>1043</v>
      </c>
      <c r="AX185" s="681" t="s">
        <v>1044</v>
      </c>
      <c r="BC185" s="682"/>
      <c r="BD185" s="671"/>
      <c r="BE185" s="686"/>
      <c r="BW185" s="682"/>
      <c r="BX185" s="671"/>
      <c r="BY185" s="676"/>
      <c r="BZ185" s="671"/>
      <c r="CA185" s="669"/>
      <c r="CB185" s="677" t="s">
        <v>633</v>
      </c>
      <c r="CC185" s="683"/>
      <c r="CD185" s="683"/>
      <c r="CE185" s="686"/>
      <c r="CF185" s="682"/>
      <c r="CG185" s="686"/>
      <c r="CH185" s="682"/>
      <c r="CI185" s="671"/>
      <c r="CJ185" s="680" t="s">
        <v>1043</v>
      </c>
      <c r="CK185" s="681" t="s">
        <v>1044</v>
      </c>
      <c r="CP185" s="682"/>
      <c r="CQ185" s="671"/>
      <c r="CR185" s="686"/>
      <c r="DJ185" s="682"/>
      <c r="DK185" s="671"/>
      <c r="DL185" s="669"/>
      <c r="DM185" s="671"/>
      <c r="DN185" s="669"/>
      <c r="DO185" s="677" t="s">
        <v>633</v>
      </c>
      <c r="DP185" s="683"/>
      <c r="DQ185" s="683"/>
      <c r="DR185" s="686"/>
      <c r="DS185" s="682"/>
      <c r="DT185" s="686"/>
      <c r="DU185" s="682"/>
      <c r="DV185" s="650"/>
      <c r="DW185" s="680" t="s">
        <v>1043</v>
      </c>
      <c r="DX185" s="681" t="s">
        <v>1044</v>
      </c>
      <c r="EC185" s="682"/>
      <c r="EE185" s="686"/>
      <c r="EW185" s="682"/>
      <c r="EX185" s="671"/>
      <c r="EY185" s="676"/>
    </row>
    <row r="186">
      <c r="A186" s="687"/>
      <c r="B186" s="47"/>
      <c r="C186" s="47"/>
      <c r="D186" s="47"/>
      <c r="E186" s="686"/>
      <c r="F186" s="682"/>
      <c r="G186" s="686"/>
      <c r="H186" s="682"/>
      <c r="I186" s="688"/>
      <c r="J186" s="680" t="s">
        <v>1045</v>
      </c>
      <c r="K186" s="681" t="s">
        <v>1046</v>
      </c>
      <c r="P186" s="682"/>
      <c r="Q186" s="688"/>
      <c r="R186" s="686"/>
      <c r="AJ186" s="682"/>
      <c r="AK186" s="688"/>
      <c r="AL186" s="689"/>
      <c r="AM186" s="688"/>
      <c r="AN186" s="687"/>
      <c r="AO186" s="47"/>
      <c r="AP186" s="47"/>
      <c r="AQ186" s="47"/>
      <c r="AR186" s="686"/>
      <c r="AS186" s="682"/>
      <c r="AT186" s="686"/>
      <c r="AU186" s="682"/>
      <c r="AV186" s="688"/>
      <c r="AW186" s="680" t="s">
        <v>1045</v>
      </c>
      <c r="AX186" s="681" t="s">
        <v>1046</v>
      </c>
      <c r="BC186" s="682"/>
      <c r="BD186" s="688"/>
      <c r="BE186" s="686"/>
      <c r="BW186" s="682"/>
      <c r="BX186" s="688"/>
      <c r="BY186" s="689"/>
      <c r="BZ186" s="688"/>
      <c r="CA186" s="687"/>
      <c r="CB186" s="47"/>
      <c r="CC186" s="47"/>
      <c r="CD186" s="47"/>
      <c r="CE186" s="686"/>
      <c r="CF186" s="682"/>
      <c r="CG186" s="686"/>
      <c r="CH186" s="682"/>
      <c r="CI186" s="688"/>
      <c r="CJ186" s="680" t="s">
        <v>1045</v>
      </c>
      <c r="CK186" s="681" t="s">
        <v>1046</v>
      </c>
      <c r="CP186" s="682"/>
      <c r="CQ186" s="688"/>
      <c r="CR186" s="686"/>
      <c r="DJ186" s="682"/>
      <c r="DK186" s="688"/>
      <c r="DL186" s="687"/>
      <c r="DN186" s="714"/>
      <c r="DO186" s="47"/>
      <c r="DP186" s="47"/>
      <c r="DQ186" s="47"/>
      <c r="DR186" s="686"/>
      <c r="DS186" s="682"/>
      <c r="DT186" s="686"/>
      <c r="DU186" s="682"/>
      <c r="DV186" s="650"/>
      <c r="DW186" s="680" t="s">
        <v>1045</v>
      </c>
      <c r="DX186" s="681" t="s">
        <v>1046</v>
      </c>
      <c r="EC186" s="682"/>
      <c r="EE186" s="686"/>
      <c r="EW186" s="682"/>
      <c r="EX186" s="688"/>
      <c r="EY186" s="689"/>
    </row>
    <row r="187">
      <c r="A187" s="687"/>
      <c r="B187" s="43"/>
      <c r="C187" s="43"/>
      <c r="D187" s="43"/>
      <c r="E187" s="686"/>
      <c r="F187" s="682"/>
      <c r="G187" s="686"/>
      <c r="H187" s="682"/>
      <c r="I187" s="688"/>
      <c r="J187" s="680" t="s">
        <v>1047</v>
      </c>
      <c r="K187" s="681" t="s">
        <v>1048</v>
      </c>
      <c r="P187" s="682"/>
      <c r="Q187" s="688"/>
      <c r="R187" s="686"/>
      <c r="AJ187" s="682"/>
      <c r="AK187" s="688"/>
      <c r="AL187" s="689"/>
      <c r="AM187" s="688"/>
      <c r="AN187" s="687"/>
      <c r="AO187" s="43"/>
      <c r="AP187" s="43"/>
      <c r="AQ187" s="43"/>
      <c r="AR187" s="686"/>
      <c r="AS187" s="682"/>
      <c r="AT187" s="686"/>
      <c r="AU187" s="682"/>
      <c r="AV187" s="688"/>
      <c r="AW187" s="680" t="s">
        <v>1047</v>
      </c>
      <c r="AX187" s="681" t="s">
        <v>1048</v>
      </c>
      <c r="BC187" s="682"/>
      <c r="BD187" s="688"/>
      <c r="BE187" s="686"/>
      <c r="BW187" s="682"/>
      <c r="BX187" s="688"/>
      <c r="BY187" s="689"/>
      <c r="BZ187" s="688"/>
      <c r="CA187" s="687"/>
      <c r="CB187" s="43"/>
      <c r="CC187" s="43"/>
      <c r="CD187" s="43"/>
      <c r="CE187" s="686"/>
      <c r="CF187" s="682"/>
      <c r="CG187" s="686"/>
      <c r="CH187" s="682"/>
      <c r="CI187" s="688"/>
      <c r="CJ187" s="680" t="s">
        <v>1047</v>
      </c>
      <c r="CK187" s="681" t="s">
        <v>1048</v>
      </c>
      <c r="CP187" s="682"/>
      <c r="CQ187" s="688"/>
      <c r="CR187" s="686"/>
      <c r="DJ187" s="682"/>
      <c r="DK187" s="688"/>
      <c r="DL187" s="687"/>
      <c r="DN187" s="714"/>
      <c r="DO187" s="43"/>
      <c r="DP187" s="43"/>
      <c r="DQ187" s="43"/>
      <c r="DR187" s="686"/>
      <c r="DS187" s="682"/>
      <c r="DT187" s="686"/>
      <c r="DU187" s="682"/>
      <c r="DV187" s="650"/>
      <c r="DW187" s="680" t="s">
        <v>1047</v>
      </c>
      <c r="DX187" s="681" t="s">
        <v>1048</v>
      </c>
      <c r="EC187" s="682"/>
      <c r="EE187" s="686"/>
      <c r="EW187" s="682"/>
      <c r="EX187" s="688"/>
      <c r="EY187" s="689"/>
    </row>
    <row r="188">
      <c r="A188" s="687"/>
      <c r="B188" s="677" t="s">
        <v>635</v>
      </c>
      <c r="C188" s="683"/>
      <c r="D188" s="683"/>
      <c r="E188" s="686"/>
      <c r="F188" s="682"/>
      <c r="G188" s="686"/>
      <c r="H188" s="682"/>
      <c r="I188" s="688"/>
      <c r="J188" s="680" t="s">
        <v>1049</v>
      </c>
      <c r="K188" s="681" t="s">
        <v>1050</v>
      </c>
      <c r="P188" s="682"/>
      <c r="Q188" s="688"/>
      <c r="R188" s="686"/>
      <c r="AJ188" s="682"/>
      <c r="AK188" s="688"/>
      <c r="AL188" s="689"/>
      <c r="AM188" s="688"/>
      <c r="AN188" s="687"/>
      <c r="AO188" s="677" t="s">
        <v>635</v>
      </c>
      <c r="AP188" s="683"/>
      <c r="AQ188" s="683"/>
      <c r="AR188" s="686"/>
      <c r="AS188" s="682"/>
      <c r="AT188" s="686"/>
      <c r="AU188" s="682"/>
      <c r="AV188" s="688"/>
      <c r="AW188" s="680" t="s">
        <v>1049</v>
      </c>
      <c r="AX188" s="681" t="s">
        <v>1050</v>
      </c>
      <c r="BC188" s="682"/>
      <c r="BD188" s="688"/>
      <c r="BE188" s="686"/>
      <c r="BW188" s="682"/>
      <c r="BX188" s="688"/>
      <c r="BY188" s="689"/>
      <c r="BZ188" s="688"/>
      <c r="CA188" s="687"/>
      <c r="CB188" s="677" t="s">
        <v>635</v>
      </c>
      <c r="CC188" s="683"/>
      <c r="CD188" s="683"/>
      <c r="CE188" s="686"/>
      <c r="CF188" s="682"/>
      <c r="CG188" s="686"/>
      <c r="CH188" s="682"/>
      <c r="CI188" s="688"/>
      <c r="CJ188" s="680" t="s">
        <v>1049</v>
      </c>
      <c r="CK188" s="681" t="s">
        <v>1050</v>
      </c>
      <c r="CP188" s="682"/>
      <c r="CQ188" s="688"/>
      <c r="CR188" s="686"/>
      <c r="DJ188" s="682"/>
      <c r="DK188" s="688"/>
      <c r="DL188" s="687"/>
      <c r="DM188" s="688"/>
      <c r="DN188" s="687"/>
      <c r="DO188" s="677" t="s">
        <v>635</v>
      </c>
      <c r="DP188" s="683"/>
      <c r="DQ188" s="683"/>
      <c r="DR188" s="686"/>
      <c r="DS188" s="682"/>
      <c r="DT188" s="686"/>
      <c r="DU188" s="682"/>
      <c r="DV188" s="650"/>
      <c r="DW188" s="680" t="s">
        <v>1049</v>
      </c>
      <c r="DX188" s="681" t="s">
        <v>1050</v>
      </c>
      <c r="EC188" s="682"/>
      <c r="EE188" s="686"/>
      <c r="EW188" s="682"/>
      <c r="EX188" s="688"/>
      <c r="EY188" s="689"/>
    </row>
    <row r="189">
      <c r="A189" s="687"/>
      <c r="B189" s="47"/>
      <c r="C189" s="47"/>
      <c r="D189" s="47"/>
      <c r="E189" s="686"/>
      <c r="F189" s="682"/>
      <c r="G189" s="686"/>
      <c r="H189" s="682"/>
      <c r="I189" s="688"/>
      <c r="J189" s="680" t="s">
        <v>1051</v>
      </c>
      <c r="K189" s="681" t="s">
        <v>1052</v>
      </c>
      <c r="P189" s="682"/>
      <c r="Q189" s="688"/>
      <c r="R189" s="686"/>
      <c r="AJ189" s="682"/>
      <c r="AK189" s="688"/>
      <c r="AL189" s="689"/>
      <c r="AM189" s="688"/>
      <c r="AN189" s="687"/>
      <c r="AO189" s="47"/>
      <c r="AP189" s="47"/>
      <c r="AQ189" s="47"/>
      <c r="AR189" s="686"/>
      <c r="AS189" s="682"/>
      <c r="AT189" s="686"/>
      <c r="AU189" s="682"/>
      <c r="AV189" s="688"/>
      <c r="AW189" s="680" t="s">
        <v>1051</v>
      </c>
      <c r="AX189" s="681" t="s">
        <v>1052</v>
      </c>
      <c r="BC189" s="682"/>
      <c r="BD189" s="688"/>
      <c r="BE189" s="686"/>
      <c r="BW189" s="682"/>
      <c r="BX189" s="688"/>
      <c r="BY189" s="689"/>
      <c r="BZ189" s="688"/>
      <c r="CA189" s="687"/>
      <c r="CB189" s="47"/>
      <c r="CC189" s="47"/>
      <c r="CD189" s="47"/>
      <c r="CE189" s="686"/>
      <c r="CF189" s="682"/>
      <c r="CG189" s="686"/>
      <c r="CH189" s="682"/>
      <c r="CI189" s="688"/>
      <c r="CJ189" s="680" t="s">
        <v>1051</v>
      </c>
      <c r="CK189" s="681" t="s">
        <v>1052</v>
      </c>
      <c r="CP189" s="682"/>
      <c r="CQ189" s="688"/>
      <c r="CR189" s="686"/>
      <c r="DJ189" s="682"/>
      <c r="DK189" s="688"/>
      <c r="DL189" s="687"/>
      <c r="DN189" s="714"/>
      <c r="DO189" s="47"/>
      <c r="DP189" s="47"/>
      <c r="DQ189" s="47"/>
      <c r="DR189" s="686"/>
      <c r="DS189" s="682"/>
      <c r="DT189" s="686"/>
      <c r="DU189" s="682"/>
      <c r="DV189" s="650"/>
      <c r="DW189" s="680" t="s">
        <v>1051</v>
      </c>
      <c r="DX189" s="681" t="s">
        <v>1052</v>
      </c>
      <c r="EC189" s="682"/>
      <c r="EE189" s="686"/>
      <c r="EW189" s="682"/>
      <c r="EX189" s="688"/>
      <c r="EY189" s="689"/>
    </row>
    <row r="190">
      <c r="A190" s="687"/>
      <c r="B190" s="43"/>
      <c r="C190" s="43"/>
      <c r="D190" s="43"/>
      <c r="E190" s="686"/>
      <c r="F190" s="682"/>
      <c r="G190" s="686"/>
      <c r="H190" s="682"/>
      <c r="I190" s="688"/>
      <c r="J190" s="680" t="s">
        <v>1053</v>
      </c>
      <c r="K190" s="681" t="s">
        <v>1054</v>
      </c>
      <c r="P190" s="682"/>
      <c r="Q190" s="688"/>
      <c r="R190" s="686"/>
      <c r="AJ190" s="682"/>
      <c r="AK190" s="688"/>
      <c r="AL190" s="689"/>
      <c r="AM190" s="688"/>
      <c r="AN190" s="687"/>
      <c r="AO190" s="43"/>
      <c r="AP190" s="43"/>
      <c r="AQ190" s="43"/>
      <c r="AR190" s="686"/>
      <c r="AS190" s="682"/>
      <c r="AT190" s="686"/>
      <c r="AU190" s="682"/>
      <c r="AV190" s="688"/>
      <c r="AW190" s="680" t="s">
        <v>1053</v>
      </c>
      <c r="AX190" s="681" t="s">
        <v>1054</v>
      </c>
      <c r="BC190" s="682"/>
      <c r="BD190" s="688"/>
      <c r="BE190" s="686"/>
      <c r="BW190" s="682"/>
      <c r="BX190" s="688"/>
      <c r="BY190" s="689"/>
      <c r="BZ190" s="688"/>
      <c r="CA190" s="687"/>
      <c r="CB190" s="43"/>
      <c r="CC190" s="43"/>
      <c r="CD190" s="43"/>
      <c r="CE190" s="686"/>
      <c r="CF190" s="682"/>
      <c r="CG190" s="686"/>
      <c r="CH190" s="682"/>
      <c r="CI190" s="688"/>
      <c r="CJ190" s="680" t="s">
        <v>1053</v>
      </c>
      <c r="CK190" s="681" t="s">
        <v>1054</v>
      </c>
      <c r="CP190" s="682"/>
      <c r="CQ190" s="688"/>
      <c r="CR190" s="686"/>
      <c r="DJ190" s="682"/>
      <c r="DK190" s="688"/>
      <c r="DL190" s="687"/>
      <c r="DN190" s="714"/>
      <c r="DO190" s="43"/>
      <c r="DP190" s="43"/>
      <c r="DQ190" s="43"/>
      <c r="DR190" s="686"/>
      <c r="DS190" s="682"/>
      <c r="DT190" s="686"/>
      <c r="DU190" s="682"/>
      <c r="DV190" s="650"/>
      <c r="DW190" s="680" t="s">
        <v>1053</v>
      </c>
      <c r="DX190" s="681" t="s">
        <v>1054</v>
      </c>
      <c r="EC190" s="682"/>
      <c r="EE190" s="686"/>
      <c r="EW190" s="682"/>
      <c r="EX190" s="688"/>
      <c r="EY190" s="689"/>
    </row>
    <row r="191">
      <c r="A191" s="687"/>
      <c r="B191" s="677" t="s">
        <v>637</v>
      </c>
      <c r="C191" s="683"/>
      <c r="D191" s="683"/>
      <c r="E191" s="686"/>
      <c r="F191" s="682"/>
      <c r="G191" s="686"/>
      <c r="H191" s="682"/>
      <c r="I191" s="688"/>
      <c r="J191" s="680" t="s">
        <v>1055</v>
      </c>
      <c r="K191" s="681" t="s">
        <v>1056</v>
      </c>
      <c r="P191" s="682"/>
      <c r="Q191" s="688"/>
      <c r="R191" s="686"/>
      <c r="AJ191" s="682"/>
      <c r="AK191" s="688"/>
      <c r="AL191" s="689"/>
      <c r="AM191" s="688"/>
      <c r="AN191" s="687"/>
      <c r="AO191" s="677" t="s">
        <v>637</v>
      </c>
      <c r="AP191" s="683"/>
      <c r="AQ191" s="683"/>
      <c r="AR191" s="686"/>
      <c r="AS191" s="682"/>
      <c r="AT191" s="686"/>
      <c r="AU191" s="682"/>
      <c r="AV191" s="688"/>
      <c r="AW191" s="680" t="s">
        <v>1055</v>
      </c>
      <c r="AX191" s="681" t="s">
        <v>1056</v>
      </c>
      <c r="BC191" s="682"/>
      <c r="BD191" s="688"/>
      <c r="BE191" s="686"/>
      <c r="BW191" s="682"/>
      <c r="BX191" s="688"/>
      <c r="BY191" s="689"/>
      <c r="BZ191" s="688"/>
      <c r="CA191" s="687"/>
      <c r="CB191" s="677" t="s">
        <v>637</v>
      </c>
      <c r="CC191" s="683"/>
      <c r="CD191" s="683"/>
      <c r="CE191" s="686"/>
      <c r="CF191" s="682"/>
      <c r="CG191" s="686"/>
      <c r="CH191" s="682"/>
      <c r="CI191" s="688"/>
      <c r="CJ191" s="680" t="s">
        <v>1055</v>
      </c>
      <c r="CK191" s="681" t="s">
        <v>1056</v>
      </c>
      <c r="CP191" s="682"/>
      <c r="CQ191" s="688"/>
      <c r="CR191" s="686"/>
      <c r="DJ191" s="682"/>
      <c r="DK191" s="688"/>
      <c r="DL191" s="687"/>
      <c r="DM191" s="688"/>
      <c r="DN191" s="687"/>
      <c r="DO191" s="677" t="s">
        <v>637</v>
      </c>
      <c r="DP191" s="683"/>
      <c r="DQ191" s="683"/>
      <c r="DR191" s="686"/>
      <c r="DS191" s="682"/>
      <c r="DT191" s="686"/>
      <c r="DU191" s="682"/>
      <c r="DV191" s="650"/>
      <c r="DW191" s="680" t="s">
        <v>1055</v>
      </c>
      <c r="DX191" s="681" t="s">
        <v>1056</v>
      </c>
      <c r="EC191" s="682"/>
      <c r="EE191" s="686"/>
      <c r="EW191" s="682"/>
      <c r="EX191" s="688"/>
      <c r="EY191" s="689"/>
    </row>
    <row r="192">
      <c r="A192" s="687"/>
      <c r="B192" s="47"/>
      <c r="C192" s="47"/>
      <c r="D192" s="47"/>
      <c r="E192" s="686"/>
      <c r="F192" s="682"/>
      <c r="G192" s="686"/>
      <c r="H192" s="682"/>
      <c r="I192" s="688"/>
      <c r="J192" s="690" t="s">
        <v>1057</v>
      </c>
      <c r="K192" s="691" t="s">
        <v>1058</v>
      </c>
      <c r="L192" s="11"/>
      <c r="M192" s="11"/>
      <c r="N192" s="11"/>
      <c r="O192" s="11"/>
      <c r="P192" s="12"/>
      <c r="Q192" s="688"/>
      <c r="R192" s="48"/>
      <c r="S192" s="11"/>
      <c r="T192" s="11"/>
      <c r="U192" s="11"/>
      <c r="V192" s="11"/>
      <c r="W192" s="11"/>
      <c r="X192" s="11"/>
      <c r="Y192" s="11"/>
      <c r="Z192" s="11"/>
      <c r="AA192" s="11"/>
      <c r="AB192" s="11"/>
      <c r="AC192" s="11"/>
      <c r="AD192" s="11"/>
      <c r="AE192" s="11"/>
      <c r="AF192" s="11"/>
      <c r="AG192" s="11"/>
      <c r="AH192" s="11"/>
      <c r="AI192" s="11"/>
      <c r="AJ192" s="12"/>
      <c r="AK192" s="688"/>
      <c r="AL192" s="689"/>
      <c r="AM192" s="688"/>
      <c r="AN192" s="687"/>
      <c r="AO192" s="47"/>
      <c r="AP192" s="47"/>
      <c r="AQ192" s="47"/>
      <c r="AR192" s="686"/>
      <c r="AS192" s="682"/>
      <c r="AT192" s="686"/>
      <c r="AU192" s="682"/>
      <c r="AV192" s="688"/>
      <c r="AW192" s="690" t="s">
        <v>1057</v>
      </c>
      <c r="AX192" s="691" t="s">
        <v>1058</v>
      </c>
      <c r="AY192" s="11"/>
      <c r="AZ192" s="11"/>
      <c r="BA192" s="11"/>
      <c r="BB192" s="11"/>
      <c r="BC192" s="12"/>
      <c r="BD192" s="688"/>
      <c r="BE192" s="48"/>
      <c r="BF192" s="11"/>
      <c r="BG192" s="11"/>
      <c r="BH192" s="11"/>
      <c r="BI192" s="11"/>
      <c r="BJ192" s="11"/>
      <c r="BK192" s="11"/>
      <c r="BL192" s="11"/>
      <c r="BM192" s="11"/>
      <c r="BN192" s="11"/>
      <c r="BO192" s="11"/>
      <c r="BP192" s="11"/>
      <c r="BQ192" s="11"/>
      <c r="BR192" s="11"/>
      <c r="BS192" s="11"/>
      <c r="BT192" s="11"/>
      <c r="BU192" s="11"/>
      <c r="BV192" s="11"/>
      <c r="BW192" s="12"/>
      <c r="BX192" s="688"/>
      <c r="BY192" s="689"/>
      <c r="BZ192" s="688"/>
      <c r="CA192" s="687"/>
      <c r="CB192" s="47"/>
      <c r="CC192" s="47"/>
      <c r="CD192" s="47"/>
      <c r="CE192" s="686"/>
      <c r="CF192" s="682"/>
      <c r="CG192" s="686"/>
      <c r="CH192" s="682"/>
      <c r="CI192" s="688"/>
      <c r="CJ192" s="690" t="s">
        <v>1057</v>
      </c>
      <c r="CK192" s="691" t="s">
        <v>1058</v>
      </c>
      <c r="CL192" s="11"/>
      <c r="CM192" s="11"/>
      <c r="CN192" s="11"/>
      <c r="CO192" s="11"/>
      <c r="CP192" s="12"/>
      <c r="CQ192" s="688"/>
      <c r="CR192" s="48"/>
      <c r="CS192" s="11"/>
      <c r="CT192" s="11"/>
      <c r="CU192" s="11"/>
      <c r="CV192" s="11"/>
      <c r="CW192" s="11"/>
      <c r="CX192" s="11"/>
      <c r="CY192" s="11"/>
      <c r="CZ192" s="11"/>
      <c r="DA192" s="11"/>
      <c r="DB192" s="11"/>
      <c r="DC192" s="11"/>
      <c r="DD192" s="11"/>
      <c r="DE192" s="11"/>
      <c r="DF192" s="11"/>
      <c r="DG192" s="11"/>
      <c r="DH192" s="11"/>
      <c r="DI192" s="11"/>
      <c r="DJ192" s="12"/>
      <c r="DK192" s="688"/>
      <c r="DL192" s="687"/>
      <c r="DN192" s="714"/>
      <c r="DO192" s="47"/>
      <c r="DP192" s="47"/>
      <c r="DQ192" s="47"/>
      <c r="DR192" s="686"/>
      <c r="DS192" s="682"/>
      <c r="DT192" s="686"/>
      <c r="DU192" s="682"/>
      <c r="DV192" s="715"/>
      <c r="DW192" s="690" t="s">
        <v>1057</v>
      </c>
      <c r="DX192" s="691" t="s">
        <v>1058</v>
      </c>
      <c r="DY192" s="11"/>
      <c r="DZ192" s="11"/>
      <c r="EA192" s="11"/>
      <c r="EB192" s="11"/>
      <c r="EC192" s="12"/>
      <c r="EE192" s="48"/>
      <c r="EF192" s="11"/>
      <c r="EG192" s="11"/>
      <c r="EH192" s="11"/>
      <c r="EI192" s="11"/>
      <c r="EJ192" s="11"/>
      <c r="EK192" s="11"/>
      <c r="EL192" s="11"/>
      <c r="EM192" s="11"/>
      <c r="EN192" s="11"/>
      <c r="EO192" s="11"/>
      <c r="EP192" s="11"/>
      <c r="EQ192" s="11"/>
      <c r="ER192" s="11"/>
      <c r="ES192" s="11"/>
      <c r="ET192" s="11"/>
      <c r="EU192" s="11"/>
      <c r="EV192" s="11"/>
      <c r="EW192" s="12"/>
      <c r="EX192" s="688"/>
      <c r="EY192" s="689"/>
    </row>
    <row r="193">
      <c r="A193" s="687"/>
      <c r="B193" s="43"/>
      <c r="C193" s="43"/>
      <c r="D193" s="43"/>
      <c r="E193" s="48"/>
      <c r="F193" s="12"/>
      <c r="G193" s="48"/>
      <c r="H193" s="12"/>
      <c r="I193" s="688"/>
      <c r="J193" s="688"/>
      <c r="K193" s="688"/>
      <c r="L193" s="688"/>
      <c r="M193" s="688"/>
      <c r="N193" s="688"/>
      <c r="O193" s="688"/>
      <c r="P193" s="688"/>
      <c r="Q193" s="688"/>
      <c r="R193" s="688"/>
      <c r="S193" s="688"/>
      <c r="T193" s="688"/>
      <c r="U193" s="688"/>
      <c r="V193" s="688"/>
      <c r="W193" s="688"/>
      <c r="X193" s="688"/>
      <c r="Y193" s="688"/>
      <c r="Z193" s="688"/>
      <c r="AA193" s="688"/>
      <c r="AB193" s="688"/>
      <c r="AC193" s="688"/>
      <c r="AD193" s="688"/>
      <c r="AE193" s="688"/>
      <c r="AF193" s="688"/>
      <c r="AG193" s="688"/>
      <c r="AH193" s="688"/>
      <c r="AI193" s="688"/>
      <c r="AJ193" s="688"/>
      <c r="AK193" s="688"/>
      <c r="AL193" s="689"/>
      <c r="AM193" s="688"/>
      <c r="AN193" s="687"/>
      <c r="AO193" s="43"/>
      <c r="AP193" s="43"/>
      <c r="AQ193" s="43"/>
      <c r="AR193" s="48"/>
      <c r="AS193" s="12"/>
      <c r="AT193" s="48"/>
      <c r="AU193" s="12"/>
      <c r="AV193" s="688"/>
      <c r="AW193" s="688"/>
      <c r="AX193" s="688"/>
      <c r="AY193" s="688"/>
      <c r="AZ193" s="688"/>
      <c r="BA193" s="688"/>
      <c r="BB193" s="688"/>
      <c r="BC193" s="688"/>
      <c r="BD193" s="688"/>
      <c r="BE193" s="688"/>
      <c r="BF193" s="688"/>
      <c r="BG193" s="688"/>
      <c r="BH193" s="688"/>
      <c r="BI193" s="688"/>
      <c r="BJ193" s="688"/>
      <c r="BK193" s="688"/>
      <c r="BL193" s="688"/>
      <c r="BM193" s="688"/>
      <c r="BN193" s="688"/>
      <c r="BO193" s="688"/>
      <c r="BP193" s="688"/>
      <c r="BQ193" s="688"/>
      <c r="BR193" s="688"/>
      <c r="BS193" s="688"/>
      <c r="BT193" s="688"/>
      <c r="BU193" s="688"/>
      <c r="BV193" s="688"/>
      <c r="BW193" s="688"/>
      <c r="BX193" s="688"/>
      <c r="BY193" s="689"/>
      <c r="BZ193" s="688"/>
      <c r="CA193" s="687"/>
      <c r="CB193" s="43"/>
      <c r="CC193" s="43"/>
      <c r="CD193" s="43"/>
      <c r="CE193" s="48"/>
      <c r="CF193" s="12"/>
      <c r="CG193" s="48"/>
      <c r="CH193" s="12"/>
      <c r="CI193" s="688"/>
      <c r="CJ193" s="688"/>
      <c r="CK193" s="688"/>
      <c r="CL193" s="688"/>
      <c r="CM193" s="688"/>
      <c r="CN193" s="688"/>
      <c r="CO193" s="688"/>
      <c r="CP193" s="688"/>
      <c r="CQ193" s="688"/>
      <c r="CR193" s="688"/>
      <c r="CS193" s="688"/>
      <c r="CT193" s="688"/>
      <c r="CU193" s="688"/>
      <c r="CV193" s="688"/>
      <c r="CW193" s="688"/>
      <c r="CX193" s="688"/>
      <c r="CY193" s="688"/>
      <c r="CZ193" s="688"/>
      <c r="DA193" s="688"/>
      <c r="DB193" s="688"/>
      <c r="DC193" s="688"/>
      <c r="DD193" s="688"/>
      <c r="DE193" s="688"/>
      <c r="DF193" s="688"/>
      <c r="DG193" s="688"/>
      <c r="DH193" s="688"/>
      <c r="DI193" s="688"/>
      <c r="DJ193" s="688"/>
      <c r="DK193" s="688"/>
      <c r="DL193" s="687"/>
      <c r="DN193" s="714"/>
      <c r="DO193" s="43"/>
      <c r="DP193" s="43"/>
      <c r="DQ193" s="43"/>
      <c r="DR193" s="48"/>
      <c r="DS193" s="12"/>
      <c r="DT193" s="48"/>
      <c r="DU193" s="12"/>
      <c r="DV193" s="688"/>
      <c r="DW193" s="688"/>
      <c r="DX193" s="688"/>
      <c r="DY193" s="688"/>
      <c r="DZ193" s="688"/>
      <c r="EA193" s="688"/>
      <c r="EB193" s="688"/>
      <c r="EC193" s="688"/>
      <c r="ED193" s="688"/>
      <c r="EE193" s="688"/>
      <c r="EF193" s="688"/>
      <c r="EG193" s="688"/>
      <c r="EH193" s="688"/>
      <c r="EI193" s="688"/>
      <c r="EJ193" s="688"/>
      <c r="EK193" s="688"/>
      <c r="EL193" s="688"/>
      <c r="EM193" s="688"/>
      <c r="EN193" s="688"/>
      <c r="EO193" s="688"/>
      <c r="EP193" s="688"/>
      <c r="EQ193" s="688"/>
      <c r="ER193" s="688"/>
      <c r="ES193" s="688"/>
      <c r="ET193" s="688"/>
      <c r="EU193" s="688"/>
      <c r="EV193" s="688"/>
      <c r="EW193" s="688"/>
      <c r="EX193" s="688"/>
      <c r="EY193" s="689"/>
    </row>
    <row r="194">
      <c r="A194" s="697"/>
      <c r="B194" s="623"/>
      <c r="C194" s="623"/>
      <c r="D194" s="623"/>
      <c r="E194" s="623"/>
      <c r="F194" s="623"/>
      <c r="G194" s="623"/>
      <c r="H194" s="623"/>
      <c r="I194" s="623"/>
      <c r="J194" s="623"/>
      <c r="K194" s="623"/>
      <c r="L194" s="623"/>
      <c r="M194" s="623"/>
      <c r="N194" s="623"/>
      <c r="O194" s="623"/>
      <c r="P194" s="623"/>
      <c r="Q194" s="623"/>
      <c r="R194" s="623"/>
      <c r="S194" s="623"/>
      <c r="T194" s="623"/>
      <c r="U194" s="623"/>
      <c r="V194" s="623"/>
      <c r="W194" s="623"/>
      <c r="X194" s="623"/>
      <c r="Y194" s="623"/>
      <c r="Z194" s="623"/>
      <c r="AA194" s="623"/>
      <c r="AB194" s="623"/>
      <c r="AC194" s="623"/>
      <c r="AD194" s="623"/>
      <c r="AE194" s="623"/>
      <c r="AF194" s="623"/>
      <c r="AG194" s="623"/>
      <c r="AH194" s="623"/>
      <c r="AI194" s="623"/>
      <c r="AJ194" s="623"/>
      <c r="AK194" s="623"/>
      <c r="AL194" s="698"/>
      <c r="AM194" s="623"/>
      <c r="AN194" s="697"/>
      <c r="AO194" s="623"/>
      <c r="AP194" s="623"/>
      <c r="AQ194" s="623"/>
      <c r="AR194" s="623"/>
      <c r="AS194" s="623"/>
      <c r="AT194" s="623"/>
      <c r="AU194" s="623"/>
      <c r="AV194" s="623"/>
      <c r="AW194" s="623"/>
      <c r="AX194" s="623"/>
      <c r="AY194" s="623"/>
      <c r="AZ194" s="623"/>
      <c r="BA194" s="623"/>
      <c r="BB194" s="623"/>
      <c r="BC194" s="623"/>
      <c r="BD194" s="623"/>
      <c r="BE194" s="623"/>
      <c r="BF194" s="623"/>
      <c r="BG194" s="623"/>
      <c r="BH194" s="623"/>
      <c r="BI194" s="623"/>
      <c r="BJ194" s="623"/>
      <c r="BK194" s="623"/>
      <c r="BL194" s="623"/>
      <c r="BM194" s="623"/>
      <c r="BN194" s="623"/>
      <c r="BO194" s="623"/>
      <c r="BP194" s="623"/>
      <c r="BQ194" s="623"/>
      <c r="BR194" s="623"/>
      <c r="BS194" s="623"/>
      <c r="BT194" s="623"/>
      <c r="BU194" s="623"/>
      <c r="BV194" s="623"/>
      <c r="BW194" s="623"/>
      <c r="BX194" s="623"/>
      <c r="BY194" s="698"/>
      <c r="BZ194" s="623"/>
      <c r="CA194" s="697"/>
      <c r="CB194" s="623"/>
      <c r="CC194" s="623"/>
      <c r="CD194" s="623"/>
      <c r="CE194" s="623"/>
      <c r="CF194" s="623"/>
      <c r="CG194" s="623"/>
      <c r="CH194" s="623"/>
      <c r="CI194" s="623"/>
      <c r="CJ194" s="623"/>
      <c r="CK194" s="623"/>
      <c r="CL194" s="623"/>
      <c r="CM194" s="623"/>
      <c r="CN194" s="623"/>
      <c r="CO194" s="623"/>
      <c r="CP194" s="623"/>
      <c r="CQ194" s="623"/>
      <c r="CR194" s="623"/>
      <c r="CS194" s="623"/>
      <c r="CT194" s="623"/>
      <c r="CU194" s="623"/>
      <c r="CV194" s="623"/>
      <c r="CW194" s="623"/>
      <c r="CX194" s="623"/>
      <c r="CY194" s="623"/>
      <c r="CZ194" s="623"/>
      <c r="DA194" s="623"/>
      <c r="DB194" s="623"/>
      <c r="DC194" s="623"/>
      <c r="DD194" s="623"/>
      <c r="DE194" s="623"/>
      <c r="DF194" s="623"/>
      <c r="DG194" s="623"/>
      <c r="DH194" s="623"/>
      <c r="DI194" s="623"/>
      <c r="DJ194" s="623"/>
      <c r="DK194" s="623"/>
      <c r="DL194" s="697"/>
      <c r="DM194" s="623"/>
      <c r="DN194" s="697"/>
      <c r="DO194" s="623"/>
      <c r="DP194" s="623"/>
      <c r="DQ194" s="623"/>
      <c r="DR194" s="623"/>
      <c r="DS194" s="623"/>
      <c r="DT194" s="623"/>
      <c r="DU194" s="623"/>
      <c r="DV194" s="623"/>
      <c r="DW194" s="623"/>
      <c r="DX194" s="623"/>
      <c r="DY194" s="623"/>
      <c r="DZ194" s="623"/>
      <c r="EA194" s="623"/>
      <c r="EB194" s="623"/>
      <c r="EC194" s="623"/>
      <c r="ED194" s="623"/>
      <c r="EE194" s="623"/>
      <c r="EF194" s="623"/>
      <c r="EG194" s="623"/>
      <c r="EH194" s="623"/>
      <c r="EI194" s="623"/>
      <c r="EJ194" s="623"/>
      <c r="EK194" s="623"/>
      <c r="EL194" s="623"/>
      <c r="EM194" s="623"/>
      <c r="EN194" s="623"/>
      <c r="EO194" s="623"/>
      <c r="EP194" s="623"/>
      <c r="EQ194" s="623"/>
      <c r="ER194" s="623"/>
      <c r="ES194" s="623"/>
      <c r="ET194" s="623"/>
      <c r="EU194" s="623"/>
      <c r="EV194" s="623"/>
      <c r="EW194" s="623"/>
      <c r="EX194" s="623"/>
      <c r="EY194" s="698"/>
    </row>
    <row r="195">
      <c r="A195" s="697"/>
      <c r="B195" s="623"/>
      <c r="C195" s="623"/>
      <c r="D195" s="623"/>
      <c r="E195" s="623"/>
      <c r="F195" s="623"/>
      <c r="G195" s="623"/>
      <c r="H195" s="623"/>
      <c r="I195" s="623"/>
      <c r="J195" s="623"/>
      <c r="K195" s="623"/>
      <c r="L195" s="623"/>
      <c r="M195" s="623"/>
      <c r="N195" s="623"/>
      <c r="O195" s="623"/>
      <c r="P195" s="623"/>
      <c r="Q195" s="623"/>
      <c r="R195" s="623"/>
      <c r="S195" s="623"/>
      <c r="T195" s="623"/>
      <c r="U195" s="623"/>
      <c r="V195" s="623"/>
      <c r="W195" s="623"/>
      <c r="X195" s="623"/>
      <c r="Y195" s="623"/>
      <c r="Z195" s="623"/>
      <c r="AA195" s="623"/>
      <c r="AB195" s="623"/>
      <c r="AC195" s="623"/>
      <c r="AD195" s="623"/>
      <c r="AE195" s="623"/>
      <c r="AF195" s="623"/>
      <c r="AG195" s="623"/>
      <c r="AH195" s="623"/>
      <c r="AI195" s="623"/>
      <c r="AJ195" s="623"/>
      <c r="AK195" s="623"/>
      <c r="AL195" s="698"/>
      <c r="AM195" s="623"/>
      <c r="AN195" s="697"/>
      <c r="AO195" s="623"/>
      <c r="AP195" s="623"/>
      <c r="AQ195" s="623"/>
      <c r="AR195" s="623"/>
      <c r="AS195" s="623"/>
      <c r="AT195" s="623"/>
      <c r="AU195" s="623"/>
      <c r="AV195" s="623"/>
      <c r="AW195" s="623"/>
      <c r="AX195" s="623"/>
      <c r="AY195" s="623"/>
      <c r="AZ195" s="623"/>
      <c r="BA195" s="623"/>
      <c r="BB195" s="623"/>
      <c r="BC195" s="623"/>
      <c r="BD195" s="623"/>
      <c r="BE195" s="623"/>
      <c r="BF195" s="623"/>
      <c r="BG195" s="623"/>
      <c r="BH195" s="623"/>
      <c r="BI195" s="623"/>
      <c r="BJ195" s="623"/>
      <c r="BK195" s="623"/>
      <c r="BL195" s="623"/>
      <c r="BM195" s="623"/>
      <c r="BN195" s="623"/>
      <c r="BO195" s="623"/>
      <c r="BP195" s="623"/>
      <c r="BQ195" s="623"/>
      <c r="BR195" s="623"/>
      <c r="BS195" s="623"/>
      <c r="BT195" s="623"/>
      <c r="BU195" s="623"/>
      <c r="BV195" s="623"/>
      <c r="BW195" s="623"/>
      <c r="BX195" s="623"/>
      <c r="BY195" s="698"/>
      <c r="BZ195" s="623"/>
      <c r="CA195" s="697"/>
      <c r="CB195" s="623"/>
      <c r="CC195" s="623"/>
      <c r="CD195" s="623"/>
      <c r="CE195" s="623"/>
      <c r="CF195" s="623"/>
      <c r="CG195" s="623"/>
      <c r="CH195" s="623"/>
      <c r="CI195" s="623"/>
      <c r="CJ195" s="623"/>
      <c r="CK195" s="623"/>
      <c r="CL195" s="623"/>
      <c r="CM195" s="623"/>
      <c r="CN195" s="623"/>
      <c r="CO195" s="623"/>
      <c r="CP195" s="623"/>
      <c r="CQ195" s="623"/>
      <c r="CR195" s="623"/>
      <c r="CS195" s="623"/>
      <c r="CT195" s="623"/>
      <c r="CU195" s="623"/>
      <c r="CV195" s="623"/>
      <c r="CW195" s="623"/>
      <c r="CX195" s="623"/>
      <c r="CY195" s="623"/>
      <c r="CZ195" s="623"/>
      <c r="DA195" s="623"/>
      <c r="DB195" s="623"/>
      <c r="DC195" s="623"/>
      <c r="DD195" s="623"/>
      <c r="DE195" s="623"/>
      <c r="DF195" s="623"/>
      <c r="DG195" s="623"/>
      <c r="DH195" s="623"/>
      <c r="DI195" s="623"/>
      <c r="DJ195" s="623"/>
      <c r="DK195" s="623"/>
      <c r="DL195" s="697"/>
      <c r="DM195" s="623"/>
      <c r="DN195" s="697"/>
      <c r="DO195" s="623"/>
      <c r="DP195" s="623"/>
      <c r="DQ195" s="623"/>
      <c r="DR195" s="623"/>
      <c r="DS195" s="623"/>
      <c r="DT195" s="623"/>
      <c r="DU195" s="623"/>
      <c r="DV195" s="623"/>
      <c r="DW195" s="623"/>
      <c r="DX195" s="623"/>
      <c r="DY195" s="623"/>
      <c r="DZ195" s="623"/>
      <c r="EA195" s="623"/>
      <c r="EB195" s="623"/>
      <c r="EC195" s="623"/>
      <c r="ED195" s="623"/>
      <c r="EE195" s="623"/>
      <c r="EF195" s="623"/>
      <c r="EG195" s="623"/>
      <c r="EH195" s="623"/>
      <c r="EI195" s="623"/>
      <c r="EJ195" s="623"/>
      <c r="EK195" s="623"/>
      <c r="EL195" s="623"/>
      <c r="EM195" s="623"/>
      <c r="EN195" s="623"/>
      <c r="EO195" s="623"/>
      <c r="EP195" s="623"/>
      <c r="EQ195" s="623"/>
      <c r="ER195" s="623"/>
      <c r="ES195" s="623"/>
      <c r="ET195" s="623"/>
      <c r="EU195" s="623"/>
      <c r="EV195" s="623"/>
      <c r="EW195" s="623"/>
      <c r="EX195" s="623"/>
      <c r="EY195" s="698"/>
    </row>
    <row r="196">
      <c r="A196" s="697"/>
      <c r="B196" s="623"/>
      <c r="C196" s="623"/>
      <c r="D196" s="623"/>
      <c r="E196" s="623"/>
      <c r="F196" s="623"/>
      <c r="G196" s="623"/>
      <c r="H196" s="623"/>
      <c r="I196" s="623"/>
      <c r="J196" s="623"/>
      <c r="K196" s="623"/>
      <c r="L196" s="623"/>
      <c r="M196" s="623"/>
      <c r="N196" s="623"/>
      <c r="O196" s="623"/>
      <c r="P196" s="623"/>
      <c r="Q196" s="623"/>
      <c r="R196" s="623"/>
      <c r="S196" s="623"/>
      <c r="T196" s="623"/>
      <c r="U196" s="623"/>
      <c r="V196" s="623"/>
      <c r="W196" s="623"/>
      <c r="X196" s="623"/>
      <c r="Y196" s="623"/>
      <c r="Z196" s="623"/>
      <c r="AA196" s="623"/>
      <c r="AB196" s="623"/>
      <c r="AC196" s="623"/>
      <c r="AD196" s="623"/>
      <c r="AE196" s="623"/>
      <c r="AF196" s="623"/>
      <c r="AG196" s="623"/>
      <c r="AH196" s="623"/>
      <c r="AI196" s="623"/>
      <c r="AJ196" s="623"/>
      <c r="AK196" s="623"/>
      <c r="AL196" s="698"/>
      <c r="AM196" s="623"/>
      <c r="AN196" s="697"/>
      <c r="AO196" s="623"/>
      <c r="AP196" s="623"/>
      <c r="AQ196" s="623"/>
      <c r="AR196" s="623"/>
      <c r="AS196" s="623"/>
      <c r="AT196" s="623"/>
      <c r="AU196" s="623"/>
      <c r="AV196" s="623"/>
      <c r="AW196" s="623"/>
      <c r="AX196" s="623"/>
      <c r="AY196" s="623"/>
      <c r="AZ196" s="623"/>
      <c r="BA196" s="623"/>
      <c r="BB196" s="623"/>
      <c r="BC196" s="623"/>
      <c r="BD196" s="623"/>
      <c r="BE196" s="623"/>
      <c r="BF196" s="623"/>
      <c r="BG196" s="623"/>
      <c r="BH196" s="623"/>
      <c r="BI196" s="623"/>
      <c r="BJ196" s="623"/>
      <c r="BK196" s="623"/>
      <c r="BL196" s="623"/>
      <c r="BM196" s="623"/>
      <c r="BN196" s="623"/>
      <c r="BO196" s="623"/>
      <c r="BP196" s="623"/>
      <c r="BQ196" s="623"/>
      <c r="BR196" s="623"/>
      <c r="BS196" s="623"/>
      <c r="BT196" s="623"/>
      <c r="BU196" s="623"/>
      <c r="BV196" s="623"/>
      <c r="BW196" s="623"/>
      <c r="BX196" s="623"/>
      <c r="BY196" s="698"/>
      <c r="BZ196" s="623"/>
      <c r="CA196" s="697"/>
      <c r="CB196" s="623"/>
      <c r="CC196" s="623"/>
      <c r="CD196" s="623"/>
      <c r="CE196" s="623"/>
      <c r="CF196" s="623"/>
      <c r="CG196" s="623"/>
      <c r="CH196" s="623"/>
      <c r="CI196" s="623"/>
      <c r="CJ196" s="623"/>
      <c r="CK196" s="623"/>
      <c r="CL196" s="623"/>
      <c r="CM196" s="623"/>
      <c r="CN196" s="623"/>
      <c r="CO196" s="623"/>
      <c r="CP196" s="623"/>
      <c r="CQ196" s="623"/>
      <c r="CR196" s="623"/>
      <c r="CS196" s="623"/>
      <c r="CT196" s="623"/>
      <c r="CU196" s="623"/>
      <c r="CV196" s="623"/>
      <c r="CW196" s="623"/>
      <c r="CX196" s="623"/>
      <c r="CY196" s="623"/>
      <c r="CZ196" s="623"/>
      <c r="DA196" s="623"/>
      <c r="DB196" s="623"/>
      <c r="DC196" s="623"/>
      <c r="DD196" s="623"/>
      <c r="DE196" s="623"/>
      <c r="DF196" s="623"/>
      <c r="DG196" s="623"/>
      <c r="DH196" s="623"/>
      <c r="DI196" s="623"/>
      <c r="DJ196" s="623"/>
      <c r="DK196" s="623"/>
      <c r="DL196" s="697"/>
      <c r="DM196" s="623"/>
      <c r="DN196" s="697"/>
      <c r="DO196" s="623"/>
      <c r="DP196" s="623"/>
      <c r="DQ196" s="623"/>
      <c r="DR196" s="623"/>
      <c r="DS196" s="623"/>
      <c r="DT196" s="623"/>
      <c r="DU196" s="623"/>
      <c r="DV196" s="623"/>
      <c r="DW196" s="623"/>
      <c r="DX196" s="623"/>
      <c r="DY196" s="623"/>
      <c r="DZ196" s="623"/>
      <c r="EA196" s="623"/>
      <c r="EB196" s="623"/>
      <c r="EC196" s="623"/>
      <c r="ED196" s="623"/>
      <c r="EE196" s="623"/>
      <c r="EF196" s="623"/>
      <c r="EG196" s="623"/>
      <c r="EH196" s="623"/>
      <c r="EI196" s="623"/>
      <c r="EJ196" s="623"/>
      <c r="EK196" s="623"/>
      <c r="EL196" s="623"/>
      <c r="EM196" s="623"/>
      <c r="EN196" s="623"/>
      <c r="EO196" s="623"/>
      <c r="EP196" s="623"/>
      <c r="EQ196" s="623"/>
      <c r="ER196" s="623"/>
      <c r="ES196" s="623"/>
      <c r="ET196" s="623"/>
      <c r="EU196" s="623"/>
      <c r="EV196" s="623"/>
      <c r="EW196" s="623"/>
      <c r="EX196" s="623"/>
      <c r="EY196" s="698"/>
    </row>
    <row r="197">
      <c r="A197" s="692" t="s">
        <v>1059</v>
      </c>
      <c r="P197" s="693"/>
      <c r="Q197" s="627"/>
      <c r="R197" s="627"/>
      <c r="S197" s="627"/>
      <c r="T197" s="627"/>
      <c r="U197" s="627"/>
      <c r="V197" s="627"/>
      <c r="W197" s="627"/>
      <c r="X197" s="627"/>
      <c r="Y197" s="627"/>
      <c r="Z197" s="627"/>
      <c r="AA197" s="627"/>
      <c r="AB197" s="627"/>
      <c r="AC197" s="627"/>
      <c r="AD197" s="627"/>
      <c r="AE197" s="627"/>
      <c r="AF197" s="627"/>
      <c r="AG197" s="627"/>
      <c r="AH197" s="627"/>
      <c r="AI197" s="627"/>
      <c r="AJ197" s="627"/>
      <c r="AK197" s="627"/>
      <c r="AL197" s="626"/>
      <c r="AM197" s="626"/>
      <c r="AN197" s="625" t="s">
        <v>1059</v>
      </c>
      <c r="BC197" s="693"/>
      <c r="BD197" s="706"/>
      <c r="BE197" s="627"/>
      <c r="BF197" s="627"/>
      <c r="BG197" s="627"/>
      <c r="BH197" s="627"/>
      <c r="BI197" s="627"/>
      <c r="BJ197" s="627"/>
      <c r="BK197" s="627"/>
      <c r="BL197" s="627"/>
      <c r="BM197" s="627"/>
      <c r="BN197" s="627"/>
      <c r="BO197" s="627"/>
      <c r="BP197" s="627"/>
      <c r="BQ197" s="627"/>
      <c r="BR197" s="627"/>
      <c r="BS197" s="627"/>
      <c r="BT197" s="627"/>
      <c r="BU197" s="627"/>
      <c r="BV197" s="627"/>
      <c r="BW197" s="627"/>
      <c r="BX197" s="627"/>
      <c r="BY197" s="626"/>
      <c r="BZ197" s="626"/>
      <c r="CA197" s="625" t="s">
        <v>1059</v>
      </c>
      <c r="CP197" s="693"/>
      <c r="CQ197" s="706"/>
      <c r="CR197" s="627"/>
      <c r="CS197" s="627"/>
      <c r="CT197" s="627"/>
      <c r="CU197" s="627"/>
      <c r="CV197" s="627"/>
      <c r="CW197" s="627"/>
      <c r="CX197" s="627"/>
      <c r="CY197" s="627"/>
      <c r="CZ197" s="627"/>
      <c r="DA197" s="627"/>
      <c r="DB197" s="627"/>
      <c r="DC197" s="627"/>
      <c r="DD197" s="627"/>
      <c r="DE197" s="627"/>
      <c r="DF197" s="627"/>
      <c r="DG197" s="627"/>
      <c r="DH197" s="627"/>
      <c r="DI197" s="627"/>
      <c r="DJ197" s="627"/>
      <c r="DK197" s="627"/>
      <c r="DM197" s="625"/>
      <c r="DN197" s="625"/>
      <c r="DO197" s="625" t="s">
        <v>1059</v>
      </c>
      <c r="EA197" s="693"/>
      <c r="ED197" s="706"/>
      <c r="EE197" s="627"/>
      <c r="EF197" s="627"/>
      <c r="EG197" s="627"/>
      <c r="EH197" s="627"/>
      <c r="EI197" s="627"/>
      <c r="EJ197" s="627"/>
      <c r="EK197" s="627"/>
      <c r="EL197" s="627"/>
      <c r="EM197" s="627"/>
      <c r="EN197" s="627"/>
      <c r="EO197" s="627"/>
      <c r="EP197" s="627"/>
      <c r="EQ197" s="627"/>
      <c r="ER197" s="627"/>
      <c r="ES197" s="627"/>
      <c r="ET197" s="627"/>
      <c r="EU197" s="627"/>
      <c r="EV197" s="627"/>
      <c r="EW197" s="627"/>
      <c r="EX197" s="627"/>
      <c r="EY197" s="626"/>
    </row>
    <row r="198">
      <c r="A198" s="697"/>
      <c r="B198" s="623"/>
      <c r="C198" s="623"/>
      <c r="D198" s="623"/>
      <c r="E198" s="623"/>
      <c r="F198" s="623"/>
      <c r="G198" s="623"/>
      <c r="H198" s="623"/>
      <c r="I198" s="623"/>
      <c r="J198" s="623"/>
      <c r="K198" s="623"/>
      <c r="L198" s="623"/>
      <c r="M198" s="623"/>
      <c r="N198" s="623"/>
      <c r="O198" s="623"/>
      <c r="P198" s="623"/>
      <c r="Q198" s="623"/>
      <c r="R198" s="623"/>
      <c r="S198" s="623"/>
      <c r="T198" s="623"/>
      <c r="U198" s="623"/>
      <c r="V198" s="623"/>
      <c r="W198" s="623"/>
      <c r="X198" s="623"/>
      <c r="Y198" s="623"/>
      <c r="Z198" s="623"/>
      <c r="AA198" s="623"/>
      <c r="AB198" s="623"/>
      <c r="AC198" s="623"/>
      <c r="AD198" s="623"/>
      <c r="AE198" s="623"/>
      <c r="AF198" s="623"/>
      <c r="AG198" s="623"/>
      <c r="AH198" s="623"/>
      <c r="AI198" s="623"/>
      <c r="AJ198" s="623"/>
      <c r="AK198" s="623"/>
      <c r="AL198" s="698"/>
      <c r="AM198" s="623"/>
      <c r="AN198" s="697"/>
      <c r="AO198" s="623"/>
      <c r="AP198" s="623"/>
      <c r="AQ198" s="623"/>
      <c r="AR198" s="623"/>
      <c r="AS198" s="623"/>
      <c r="AT198" s="623"/>
      <c r="AU198" s="623"/>
      <c r="AV198" s="623"/>
      <c r="AW198" s="623"/>
      <c r="AX198" s="623"/>
      <c r="AY198" s="623"/>
      <c r="AZ198" s="623"/>
      <c r="BA198" s="623"/>
      <c r="BB198" s="623"/>
      <c r="BC198" s="623"/>
      <c r="BD198" s="623"/>
      <c r="BE198" s="623"/>
      <c r="BF198" s="623"/>
      <c r="BG198" s="623"/>
      <c r="BH198" s="623"/>
      <c r="BI198" s="623"/>
      <c r="BJ198" s="623"/>
      <c r="BK198" s="623"/>
      <c r="BL198" s="623"/>
      <c r="BM198" s="623"/>
      <c r="BN198" s="623"/>
      <c r="BO198" s="623"/>
      <c r="BP198" s="623"/>
      <c r="BQ198" s="623"/>
      <c r="BR198" s="623"/>
      <c r="BS198" s="623"/>
      <c r="BT198" s="623"/>
      <c r="BU198" s="623"/>
      <c r="BV198" s="623"/>
      <c r="BW198" s="623"/>
      <c r="BX198" s="623"/>
      <c r="BY198" s="698"/>
      <c r="BZ198" s="623"/>
      <c r="CA198" s="697"/>
      <c r="CB198" s="623"/>
      <c r="CC198" s="623"/>
      <c r="CD198" s="623"/>
      <c r="CE198" s="623"/>
      <c r="CF198" s="623"/>
      <c r="CG198" s="623"/>
      <c r="CH198" s="623"/>
      <c r="CI198" s="623"/>
      <c r="CJ198" s="623"/>
      <c r="CK198" s="623"/>
      <c r="CL198" s="623"/>
      <c r="CM198" s="623"/>
      <c r="CN198" s="623"/>
      <c r="CO198" s="623"/>
      <c r="CP198" s="623"/>
      <c r="CQ198" s="623"/>
      <c r="CR198" s="623"/>
      <c r="CS198" s="623"/>
      <c r="CT198" s="623"/>
      <c r="CU198" s="623"/>
      <c r="CV198" s="623"/>
      <c r="CW198" s="623"/>
      <c r="CX198" s="623"/>
      <c r="CY198" s="623"/>
      <c r="CZ198" s="623"/>
      <c r="DA198" s="623"/>
      <c r="DB198" s="623"/>
      <c r="DC198" s="623"/>
      <c r="DD198" s="623"/>
      <c r="DE198" s="623"/>
      <c r="DF198" s="623"/>
      <c r="DG198" s="623"/>
      <c r="DH198" s="623"/>
      <c r="DI198" s="623"/>
      <c r="DJ198" s="623"/>
      <c r="DK198" s="623"/>
      <c r="DL198" s="697"/>
      <c r="DM198" s="623"/>
      <c r="DN198" s="697"/>
      <c r="DO198" s="623"/>
      <c r="DP198" s="623"/>
      <c r="DQ198" s="623"/>
      <c r="DR198" s="623"/>
      <c r="DS198" s="623"/>
      <c r="DT198" s="623"/>
      <c r="DU198" s="623"/>
      <c r="DV198" s="623"/>
      <c r="DW198" s="623"/>
      <c r="DX198" s="623"/>
      <c r="DY198" s="623"/>
      <c r="DZ198" s="623"/>
      <c r="EA198" s="623"/>
      <c r="EB198" s="623"/>
      <c r="EC198" s="623"/>
      <c r="ED198" s="623"/>
      <c r="EE198" s="623"/>
      <c r="EF198" s="623"/>
      <c r="EG198" s="623"/>
      <c r="EH198" s="623"/>
      <c r="EI198" s="623"/>
      <c r="EJ198" s="623"/>
      <c r="EK198" s="623"/>
      <c r="EL198" s="623"/>
      <c r="EM198" s="623"/>
      <c r="EN198" s="623"/>
      <c r="EO198" s="623"/>
      <c r="EP198" s="623"/>
      <c r="EQ198" s="623"/>
      <c r="ER198" s="623"/>
      <c r="ES198" s="623"/>
      <c r="ET198" s="623"/>
      <c r="EU198" s="623"/>
      <c r="EV198" s="623"/>
      <c r="EW198" s="623"/>
      <c r="EX198" s="623"/>
      <c r="EY198" s="698"/>
    </row>
    <row r="199">
      <c r="A199" s="699"/>
      <c r="B199" s="700"/>
      <c r="C199" s="700"/>
      <c r="D199" s="700"/>
      <c r="E199" s="700"/>
      <c r="F199" s="700"/>
      <c r="G199" s="700"/>
      <c r="H199" s="700"/>
      <c r="I199" s="700"/>
      <c r="J199" s="700"/>
      <c r="K199" s="700"/>
      <c r="L199" s="700"/>
      <c r="M199" s="700"/>
      <c r="N199" s="700"/>
      <c r="O199" s="700"/>
      <c r="P199" s="700"/>
      <c r="Q199" s="700"/>
      <c r="R199" s="700"/>
      <c r="S199" s="701" t="s">
        <v>1060</v>
      </c>
      <c r="T199" s="702"/>
      <c r="U199" s="702"/>
      <c r="V199" s="702"/>
      <c r="W199" s="702"/>
      <c r="X199" s="702"/>
      <c r="Y199" s="702"/>
      <c r="Z199" s="702"/>
      <c r="AA199" s="700"/>
      <c r="AB199" s="700"/>
      <c r="AC199" s="701" t="s">
        <v>1061</v>
      </c>
      <c r="AD199" s="702"/>
      <c r="AE199" s="702"/>
      <c r="AF199" s="702"/>
      <c r="AG199" s="702"/>
      <c r="AH199" s="702"/>
      <c r="AI199" s="702"/>
      <c r="AJ199" s="700"/>
      <c r="AK199" s="700"/>
      <c r="AL199" s="703"/>
      <c r="AM199" s="623"/>
      <c r="AN199" s="699"/>
      <c r="AO199" s="700"/>
      <c r="AP199" s="700"/>
      <c r="AQ199" s="700"/>
      <c r="AR199" s="700"/>
      <c r="AS199" s="700"/>
      <c r="AT199" s="700"/>
      <c r="AU199" s="700"/>
      <c r="AV199" s="700"/>
      <c r="AW199" s="700"/>
      <c r="AX199" s="700"/>
      <c r="AY199" s="700"/>
      <c r="AZ199" s="700"/>
      <c r="BA199" s="700"/>
      <c r="BB199" s="700"/>
      <c r="BC199" s="700"/>
      <c r="BD199" s="700"/>
      <c r="BE199" s="700"/>
      <c r="BF199" s="701" t="s">
        <v>1060</v>
      </c>
      <c r="BG199" s="702"/>
      <c r="BH199" s="702"/>
      <c r="BI199" s="702"/>
      <c r="BJ199" s="702"/>
      <c r="BK199" s="702"/>
      <c r="BL199" s="702"/>
      <c r="BM199" s="702"/>
      <c r="BN199" s="700"/>
      <c r="BO199" s="700"/>
      <c r="BP199" s="701" t="s">
        <v>1061</v>
      </c>
      <c r="BQ199" s="702"/>
      <c r="BR199" s="702"/>
      <c r="BS199" s="702"/>
      <c r="BT199" s="702"/>
      <c r="BU199" s="702"/>
      <c r="BV199" s="702"/>
      <c r="BW199" s="700"/>
      <c r="BX199" s="700"/>
      <c r="BY199" s="703"/>
      <c r="BZ199" s="623"/>
      <c r="CA199" s="699"/>
      <c r="CB199" s="700"/>
      <c r="CC199" s="700"/>
      <c r="CD199" s="700"/>
      <c r="CE199" s="700"/>
      <c r="CF199" s="700"/>
      <c r="CG199" s="700"/>
      <c r="CH199" s="700"/>
      <c r="CI199" s="700"/>
      <c r="CJ199" s="700"/>
      <c r="CK199" s="700"/>
      <c r="CL199" s="700"/>
      <c r="CM199" s="700"/>
      <c r="CN199" s="700"/>
      <c r="CO199" s="700"/>
      <c r="CP199" s="700"/>
      <c r="CQ199" s="700"/>
      <c r="CR199" s="700"/>
      <c r="CS199" s="701" t="s">
        <v>1060</v>
      </c>
      <c r="CT199" s="702"/>
      <c r="CU199" s="702"/>
      <c r="CV199" s="702"/>
      <c r="CW199" s="702"/>
      <c r="CX199" s="702"/>
      <c r="CY199" s="702"/>
      <c r="CZ199" s="702"/>
      <c r="DA199" s="700"/>
      <c r="DB199" s="700"/>
      <c r="DC199" s="701" t="s">
        <v>1061</v>
      </c>
      <c r="DD199" s="702"/>
      <c r="DE199" s="702"/>
      <c r="DF199" s="702"/>
      <c r="DG199" s="702"/>
      <c r="DH199" s="702"/>
      <c r="DI199" s="702"/>
      <c r="DJ199" s="700"/>
      <c r="DK199" s="700"/>
      <c r="DL199" s="699"/>
      <c r="DM199" s="623"/>
      <c r="DN199" s="699"/>
      <c r="DO199" s="700"/>
      <c r="DP199" s="700"/>
      <c r="DQ199" s="700"/>
      <c r="DR199" s="700"/>
      <c r="DS199" s="700"/>
      <c r="DT199" s="700"/>
      <c r="DU199" s="700"/>
      <c r="DV199" s="700"/>
      <c r="DW199" s="700"/>
      <c r="DX199" s="700"/>
      <c r="DY199" s="700"/>
      <c r="DZ199" s="700"/>
      <c r="EA199" s="700"/>
      <c r="EB199" s="700"/>
      <c r="EC199" s="700"/>
      <c r="ED199" s="701" t="s">
        <v>1060</v>
      </c>
      <c r="EE199" s="702"/>
      <c r="EF199" s="702"/>
      <c r="EG199" s="702"/>
      <c r="EH199" s="702"/>
      <c r="EI199" s="702"/>
      <c r="EJ199" s="702"/>
      <c r="EK199" s="702"/>
      <c r="EN199" s="701" t="s">
        <v>1061</v>
      </c>
      <c r="EO199" s="702"/>
      <c r="EP199" s="702"/>
      <c r="EQ199" s="702"/>
      <c r="ER199" s="702"/>
      <c r="ES199" s="702"/>
      <c r="ET199" s="702"/>
      <c r="EW199" s="700"/>
      <c r="EX199" s="700"/>
      <c r="EY199" s="703"/>
    </row>
    <row r="200">
      <c r="A200" s="623"/>
      <c r="B200" s="623"/>
      <c r="C200" s="623"/>
      <c r="D200" s="623"/>
      <c r="E200" s="623"/>
      <c r="F200" s="623"/>
      <c r="G200" s="623"/>
      <c r="H200" s="623"/>
      <c r="I200" s="623"/>
      <c r="J200" s="623"/>
      <c r="K200" s="623"/>
      <c r="L200" s="623"/>
      <c r="M200" s="623"/>
      <c r="N200" s="623"/>
      <c r="O200" s="623"/>
      <c r="P200" s="623"/>
      <c r="Q200" s="623"/>
      <c r="R200" s="623"/>
      <c r="S200" s="704"/>
      <c r="T200" s="704"/>
      <c r="U200" s="704"/>
      <c r="V200" s="704"/>
      <c r="W200" s="704"/>
      <c r="X200" s="704"/>
      <c r="Y200" s="704"/>
      <c r="Z200" s="704"/>
      <c r="AA200" s="623"/>
      <c r="AB200" s="623"/>
      <c r="AC200" s="704"/>
      <c r="AD200" s="704"/>
      <c r="AE200" s="704"/>
      <c r="AF200" s="704"/>
      <c r="AG200" s="704"/>
      <c r="AH200" s="704"/>
      <c r="AI200" s="704"/>
      <c r="AJ200" s="623"/>
      <c r="AK200" s="623"/>
      <c r="AL200" s="623"/>
      <c r="AM200" s="623"/>
      <c r="AN200" s="623"/>
      <c r="AO200" s="623"/>
      <c r="AP200" s="623"/>
      <c r="AQ200" s="623"/>
      <c r="AR200" s="623"/>
      <c r="AS200" s="623"/>
      <c r="AT200" s="623"/>
      <c r="AU200" s="623"/>
      <c r="AV200" s="623"/>
      <c r="AW200" s="623"/>
      <c r="AX200" s="623"/>
      <c r="AY200" s="623"/>
      <c r="AZ200" s="623"/>
      <c r="BA200" s="623"/>
      <c r="BB200" s="623"/>
      <c r="BC200" s="623"/>
      <c r="BD200" s="623"/>
      <c r="BE200" s="623"/>
      <c r="BF200" s="704"/>
      <c r="BG200" s="704"/>
      <c r="BH200" s="704"/>
      <c r="BI200" s="704"/>
      <c r="BJ200" s="704"/>
      <c r="BK200" s="704"/>
      <c r="BL200" s="704"/>
      <c r="BM200" s="704"/>
      <c r="BN200" s="623"/>
      <c r="BO200" s="623"/>
      <c r="BP200" s="704"/>
      <c r="BQ200" s="704"/>
      <c r="BR200" s="704"/>
      <c r="BS200" s="704"/>
      <c r="BT200" s="704"/>
      <c r="BU200" s="704"/>
      <c r="BV200" s="704"/>
      <c r="BW200" s="623"/>
      <c r="BX200" s="623"/>
      <c r="BY200" s="623"/>
      <c r="BZ200" s="623"/>
      <c r="CA200" s="623"/>
      <c r="CB200" s="623"/>
      <c r="CC200" s="623"/>
      <c r="CD200" s="623"/>
      <c r="CE200" s="623"/>
      <c r="CF200" s="623"/>
      <c r="CG200" s="623"/>
      <c r="CH200" s="623"/>
      <c r="CI200" s="623"/>
      <c r="CJ200" s="623"/>
      <c r="CK200" s="623"/>
      <c r="CL200" s="623"/>
      <c r="CM200" s="623"/>
      <c r="CN200" s="623"/>
      <c r="CO200" s="623"/>
      <c r="CP200" s="623"/>
      <c r="CQ200" s="623"/>
      <c r="CR200" s="623"/>
      <c r="CS200" s="704"/>
      <c r="CT200" s="704"/>
      <c r="CU200" s="704"/>
      <c r="CV200" s="704"/>
      <c r="CW200" s="704"/>
      <c r="CX200" s="704"/>
      <c r="CY200" s="704"/>
      <c r="CZ200" s="704"/>
      <c r="DA200" s="623"/>
      <c r="DB200" s="623"/>
      <c r="DC200" s="704"/>
      <c r="DD200" s="704"/>
      <c r="DE200" s="704"/>
      <c r="DF200" s="704"/>
      <c r="DG200" s="704"/>
      <c r="DH200" s="704"/>
      <c r="DI200" s="704"/>
      <c r="DJ200" s="623"/>
      <c r="DK200" s="623"/>
      <c r="DL200" s="623"/>
      <c r="DM200" s="623"/>
      <c r="DN200" s="623"/>
      <c r="DO200" s="623"/>
      <c r="DP200" s="623"/>
      <c r="DQ200" s="623"/>
      <c r="DR200" s="623"/>
      <c r="DS200" s="623"/>
      <c r="DT200" s="623"/>
      <c r="DU200" s="623"/>
      <c r="DV200" s="623"/>
      <c r="DW200" s="623"/>
      <c r="DX200" s="623"/>
      <c r="DY200" s="623"/>
      <c r="DZ200" s="623"/>
      <c r="EA200" s="623"/>
      <c r="EB200" s="623"/>
      <c r="EC200" s="623"/>
      <c r="ED200" s="623"/>
      <c r="EE200" s="623"/>
      <c r="EF200" s="704"/>
      <c r="EG200" s="704"/>
      <c r="EH200" s="704"/>
      <c r="EI200" s="704"/>
      <c r="EJ200" s="704"/>
      <c r="EK200" s="704"/>
      <c r="EL200" s="704"/>
      <c r="EM200" s="704"/>
      <c r="EN200" s="623"/>
      <c r="EO200" s="623"/>
      <c r="EP200" s="704"/>
      <c r="EQ200" s="704"/>
      <c r="ER200" s="704"/>
      <c r="ES200" s="704"/>
      <c r="ET200" s="704"/>
      <c r="EU200" s="704"/>
      <c r="EV200" s="704"/>
      <c r="EW200" s="623"/>
      <c r="EX200" s="623"/>
      <c r="EY200" s="623"/>
    </row>
    <row r="201">
      <c r="A201" s="620"/>
      <c r="B201" s="621"/>
      <c r="C201" s="621"/>
      <c r="D201" s="621"/>
      <c r="E201" s="621"/>
      <c r="F201" s="621"/>
      <c r="G201" s="621"/>
      <c r="H201" s="621"/>
      <c r="I201" s="621"/>
      <c r="J201" s="621"/>
      <c r="K201" s="621"/>
      <c r="L201" s="621"/>
      <c r="M201" s="621"/>
      <c r="N201" s="621"/>
      <c r="O201" s="621"/>
      <c r="P201" s="621"/>
      <c r="Q201" s="621"/>
      <c r="R201" s="621"/>
      <c r="S201" s="621"/>
      <c r="T201" s="621"/>
      <c r="U201" s="621"/>
      <c r="V201" s="621"/>
      <c r="W201" s="621"/>
      <c r="X201" s="621"/>
      <c r="Y201" s="621"/>
      <c r="Z201" s="621"/>
      <c r="AA201" s="621"/>
      <c r="AB201" s="621"/>
      <c r="AC201" s="621"/>
      <c r="AD201" s="621"/>
      <c r="AE201" s="621"/>
      <c r="AF201" s="621"/>
      <c r="AG201" s="621"/>
      <c r="AH201" s="621"/>
      <c r="AI201" s="621"/>
      <c r="AJ201" s="621"/>
      <c r="AK201" s="621"/>
      <c r="AL201" s="622"/>
      <c r="AM201" s="623"/>
      <c r="AN201" s="620"/>
      <c r="AO201" s="621"/>
      <c r="AP201" s="621"/>
      <c r="AQ201" s="621"/>
      <c r="AR201" s="621"/>
      <c r="AS201" s="621"/>
      <c r="AT201" s="621"/>
      <c r="AU201" s="621"/>
      <c r="AV201" s="621"/>
      <c r="AW201" s="621"/>
      <c r="AX201" s="621"/>
      <c r="AY201" s="621"/>
      <c r="AZ201" s="621"/>
      <c r="BA201" s="621"/>
      <c r="BB201" s="621"/>
      <c r="BC201" s="621"/>
      <c r="BD201" s="621"/>
      <c r="BE201" s="621"/>
      <c r="BF201" s="621"/>
      <c r="BG201" s="621"/>
      <c r="BH201" s="621"/>
      <c r="BI201" s="621"/>
      <c r="BJ201" s="621"/>
      <c r="BK201" s="621"/>
      <c r="BL201" s="621"/>
      <c r="BM201" s="621"/>
      <c r="BN201" s="621"/>
      <c r="BO201" s="621"/>
      <c r="BP201" s="621"/>
      <c r="BQ201" s="621"/>
      <c r="BR201" s="621"/>
      <c r="BS201" s="621"/>
      <c r="BT201" s="621"/>
      <c r="BU201" s="621"/>
      <c r="BV201" s="621"/>
      <c r="BW201" s="621"/>
      <c r="BX201" s="621"/>
      <c r="BY201" s="622"/>
      <c r="BZ201" s="623"/>
      <c r="CA201" s="620"/>
      <c r="CB201" s="621"/>
      <c r="CC201" s="621"/>
      <c r="CD201" s="621"/>
      <c r="CE201" s="621"/>
      <c r="CF201" s="621"/>
      <c r="CG201" s="621"/>
      <c r="CH201" s="621"/>
      <c r="CI201" s="621"/>
      <c r="CJ201" s="621"/>
      <c r="CK201" s="621"/>
      <c r="CL201" s="621"/>
      <c r="CM201" s="621"/>
      <c r="CN201" s="621"/>
      <c r="CO201" s="621"/>
      <c r="CP201" s="621"/>
      <c r="CQ201" s="621"/>
      <c r="CR201" s="621"/>
      <c r="CS201" s="621"/>
      <c r="CT201" s="621"/>
      <c r="CU201" s="621"/>
      <c r="CV201" s="621"/>
      <c r="CW201" s="621"/>
      <c r="CX201" s="621"/>
      <c r="CY201" s="621"/>
      <c r="CZ201" s="621"/>
      <c r="DA201" s="621"/>
      <c r="DB201" s="621"/>
      <c r="DC201" s="621"/>
      <c r="DD201" s="621"/>
      <c r="DE201" s="621"/>
      <c r="DF201" s="621"/>
      <c r="DG201" s="621"/>
      <c r="DH201" s="621"/>
      <c r="DI201" s="621"/>
      <c r="DJ201" s="621"/>
      <c r="DK201" s="621"/>
      <c r="DL201" s="622"/>
      <c r="DM201" s="623"/>
      <c r="DN201" s="620"/>
      <c r="DO201" s="621"/>
      <c r="DP201" s="621"/>
      <c r="DQ201" s="621"/>
      <c r="DR201" s="621"/>
      <c r="DS201" s="621"/>
      <c r="DT201" s="621"/>
      <c r="DU201" s="621"/>
      <c r="DV201" s="621"/>
      <c r="DW201" s="621"/>
      <c r="DX201" s="621"/>
      <c r="DY201" s="621"/>
      <c r="DZ201" s="621"/>
      <c r="EA201" s="621"/>
      <c r="EB201" s="621"/>
      <c r="EC201" s="621"/>
      <c r="ED201" s="621"/>
      <c r="EE201" s="621"/>
      <c r="EF201" s="621"/>
      <c r="EG201" s="621"/>
      <c r="EH201" s="621"/>
      <c r="EI201" s="621"/>
      <c r="EJ201" s="621"/>
      <c r="EK201" s="621"/>
      <c r="EL201" s="621"/>
      <c r="EM201" s="621"/>
      <c r="EN201" s="621"/>
      <c r="EO201" s="621"/>
      <c r="EP201" s="621"/>
      <c r="EQ201" s="621"/>
      <c r="ER201" s="621"/>
      <c r="ES201" s="621"/>
      <c r="ET201" s="621"/>
      <c r="EU201" s="621"/>
      <c r="EV201" s="621"/>
      <c r="EW201" s="621"/>
      <c r="EX201" s="621"/>
      <c r="EY201" s="622"/>
    </row>
    <row r="202">
      <c r="A202" s="624"/>
      <c r="B202" s="625" t="s">
        <v>1003</v>
      </c>
      <c r="AL202" s="626"/>
      <c r="AM202" s="626"/>
      <c r="AN202" s="627"/>
      <c r="AO202" s="625" t="s">
        <v>1003</v>
      </c>
      <c r="BY202" s="626"/>
      <c r="BZ202" s="626"/>
      <c r="CA202" s="627"/>
      <c r="CB202" s="625" t="s">
        <v>1003</v>
      </c>
      <c r="DL202" s="626"/>
      <c r="DM202" s="626"/>
      <c r="DN202" s="627"/>
      <c r="DO202" s="625" t="s">
        <v>1003</v>
      </c>
      <c r="EY202" s="626"/>
    </row>
    <row r="203">
      <c r="A203" s="628"/>
      <c r="B203" s="629" t="s">
        <v>1004</v>
      </c>
      <c r="AL203" s="630"/>
      <c r="AM203" s="629"/>
      <c r="AN203" s="628"/>
      <c r="AO203" s="629" t="s">
        <v>1004</v>
      </c>
      <c r="BY203" s="630"/>
      <c r="BZ203" s="629"/>
      <c r="CA203" s="628"/>
      <c r="CB203" s="629" t="s">
        <v>1004</v>
      </c>
      <c r="DL203" s="630"/>
      <c r="DM203" s="629"/>
      <c r="DN203" s="628"/>
      <c r="DO203" s="629" t="s">
        <v>1004</v>
      </c>
      <c r="EY203" s="630"/>
    </row>
    <row r="204">
      <c r="A204" s="628"/>
      <c r="B204" s="631" t="s">
        <v>1005</v>
      </c>
      <c r="AL204" s="632"/>
      <c r="AM204" s="631"/>
      <c r="AN204" s="628"/>
      <c r="AO204" s="631" t="s">
        <v>1005</v>
      </c>
      <c r="BY204" s="632"/>
      <c r="BZ204" s="631"/>
      <c r="CA204" s="628"/>
      <c r="CB204" s="631" t="s">
        <v>1005</v>
      </c>
      <c r="DL204" s="632"/>
      <c r="DM204" s="631"/>
      <c r="DN204" s="628"/>
      <c r="DO204" s="631" t="s">
        <v>1005</v>
      </c>
      <c r="EY204" s="632"/>
    </row>
    <row r="205">
      <c r="A205" s="628"/>
      <c r="B205" s="633"/>
      <c r="C205" s="633"/>
      <c r="D205" s="633"/>
      <c r="E205" s="633"/>
      <c r="F205" s="633"/>
      <c r="G205" s="633"/>
      <c r="H205" s="633"/>
      <c r="I205" s="633"/>
      <c r="J205" s="633"/>
      <c r="K205" s="633"/>
      <c r="L205" s="633"/>
      <c r="M205" s="633"/>
      <c r="N205" s="633"/>
      <c r="O205" s="633"/>
      <c r="P205" s="633"/>
      <c r="Q205" s="633"/>
      <c r="R205" s="633"/>
      <c r="S205" s="633"/>
      <c r="T205" s="633"/>
      <c r="U205" s="633"/>
      <c r="V205" s="633"/>
      <c r="W205" s="633"/>
      <c r="X205" s="633"/>
      <c r="Y205" s="633"/>
      <c r="Z205" s="633"/>
      <c r="AA205" s="633"/>
      <c r="AB205" s="633"/>
      <c r="AC205" s="633"/>
      <c r="AD205" s="633"/>
      <c r="AE205" s="633"/>
      <c r="AF205" s="633"/>
      <c r="AG205" s="633"/>
      <c r="AH205" s="633"/>
      <c r="AI205" s="633"/>
      <c r="AJ205" s="633"/>
      <c r="AK205" s="633"/>
      <c r="AL205" s="632"/>
      <c r="AM205" s="631"/>
      <c r="AN205" s="628"/>
      <c r="AO205" s="633"/>
      <c r="AP205" s="633"/>
      <c r="AQ205" s="633"/>
      <c r="AR205" s="633"/>
      <c r="AS205" s="633"/>
      <c r="AT205" s="633"/>
      <c r="AU205" s="633"/>
      <c r="AV205" s="633"/>
      <c r="AW205" s="633"/>
      <c r="AX205" s="633"/>
      <c r="AY205" s="633"/>
      <c r="AZ205" s="633"/>
      <c r="BA205" s="633"/>
      <c r="BB205" s="633"/>
      <c r="BC205" s="633"/>
      <c r="BD205" s="633"/>
      <c r="BE205" s="633"/>
      <c r="BF205" s="633"/>
      <c r="BG205" s="633"/>
      <c r="BH205" s="633"/>
      <c r="BI205" s="633"/>
      <c r="BJ205" s="633"/>
      <c r="BK205" s="633"/>
      <c r="BL205" s="633"/>
      <c r="BM205" s="633"/>
      <c r="BN205" s="633"/>
      <c r="BO205" s="633"/>
      <c r="BP205" s="633"/>
      <c r="BQ205" s="633"/>
      <c r="BR205" s="633"/>
      <c r="BS205" s="633"/>
      <c r="BT205" s="633"/>
      <c r="BU205" s="633"/>
      <c r="BV205" s="633"/>
      <c r="BW205" s="633"/>
      <c r="BX205" s="633"/>
      <c r="BY205" s="632"/>
      <c r="BZ205" s="631"/>
      <c r="CA205" s="628"/>
      <c r="CB205" s="633"/>
      <c r="CC205" s="633"/>
      <c r="CD205" s="633"/>
      <c r="CE205" s="633"/>
      <c r="CF205" s="633"/>
      <c r="CG205" s="633"/>
      <c r="CH205" s="633"/>
      <c r="CI205" s="633"/>
      <c r="CJ205" s="633"/>
      <c r="CK205" s="633"/>
      <c r="CL205" s="633"/>
      <c r="CM205" s="633"/>
      <c r="CN205" s="633"/>
      <c r="CO205" s="633"/>
      <c r="CP205" s="633"/>
      <c r="CQ205" s="633"/>
      <c r="CR205" s="633"/>
      <c r="CS205" s="633"/>
      <c r="CT205" s="633"/>
      <c r="CU205" s="633"/>
      <c r="CV205" s="633"/>
      <c r="CW205" s="633"/>
      <c r="CX205" s="633"/>
      <c r="CY205" s="633"/>
      <c r="CZ205" s="633"/>
      <c r="DA205" s="633"/>
      <c r="DB205" s="633"/>
      <c r="DC205" s="633"/>
      <c r="DD205" s="633"/>
      <c r="DE205" s="633"/>
      <c r="DF205" s="633"/>
      <c r="DG205" s="633"/>
      <c r="DH205" s="633"/>
      <c r="DI205" s="633"/>
      <c r="DJ205" s="633"/>
      <c r="DK205" s="633"/>
      <c r="DL205" s="632"/>
      <c r="DM205" s="631"/>
      <c r="DN205" s="628"/>
      <c r="DO205" s="633"/>
      <c r="DP205" s="633"/>
      <c r="DQ205" s="633"/>
      <c r="DR205" s="633"/>
      <c r="DS205" s="633"/>
      <c r="DT205" s="633"/>
      <c r="DU205" s="633"/>
      <c r="DV205" s="633"/>
      <c r="DW205" s="633"/>
      <c r="DX205" s="633"/>
      <c r="DY205" s="633"/>
      <c r="DZ205" s="633"/>
      <c r="EA205" s="633"/>
      <c r="EB205" s="633"/>
      <c r="EC205" s="633"/>
      <c r="ED205" s="633"/>
      <c r="EE205" s="633"/>
      <c r="EF205" s="633"/>
      <c r="EG205" s="633"/>
      <c r="EH205" s="633"/>
      <c r="EI205" s="633"/>
      <c r="EJ205" s="633"/>
      <c r="EK205" s="633"/>
      <c r="EL205" s="633"/>
      <c r="EM205" s="633"/>
      <c r="EN205" s="633"/>
      <c r="EO205" s="633"/>
      <c r="EP205" s="633"/>
      <c r="EQ205" s="633"/>
      <c r="ER205" s="633"/>
      <c r="ES205" s="633"/>
      <c r="ET205" s="633"/>
      <c r="EU205" s="633"/>
      <c r="EV205" s="633"/>
      <c r="EW205" s="633"/>
      <c r="EX205" s="633"/>
      <c r="EY205" s="632"/>
    </row>
    <row r="206">
      <c r="A206" s="628"/>
      <c r="B206" s="634" t="s">
        <v>1006</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2"/>
      <c r="AL206" s="635"/>
      <c r="AM206" s="636"/>
      <c r="AN206" s="628"/>
      <c r="AO206" s="634" t="s">
        <v>1006</v>
      </c>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2"/>
      <c r="BY206" s="635"/>
      <c r="BZ206" s="636"/>
      <c r="CA206" s="628"/>
      <c r="CB206" s="634" t="s">
        <v>1006</v>
      </c>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2"/>
      <c r="DL206" s="635"/>
      <c r="DM206" s="636"/>
      <c r="DN206" s="628"/>
      <c r="DO206" s="634" t="s">
        <v>1006</v>
      </c>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11"/>
      <c r="EW206" s="11"/>
      <c r="EX206" s="12"/>
      <c r="EY206" s="635"/>
    </row>
    <row r="207">
      <c r="A207" s="628"/>
      <c r="B207" s="637" t="s">
        <v>43</v>
      </c>
      <c r="C207" s="12"/>
      <c r="D207" s="638" t="str">
        <f>'3A 2025-2026 REPORTE CALIFICACI'!E7</f>
        <v>2025-2026</v>
      </c>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6"/>
      <c r="AL207" s="639"/>
      <c r="AM207" s="640"/>
      <c r="AN207" s="628"/>
      <c r="AO207" s="637" t="s">
        <v>43</v>
      </c>
      <c r="AP207" s="12"/>
      <c r="AQ207" s="638" t="str">
        <f>'3A 2025-2026 REPORTE CALIFICACI'!E7</f>
        <v>2025-2026</v>
      </c>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6"/>
      <c r="BY207" s="639"/>
      <c r="BZ207" s="640"/>
      <c r="CA207" s="628"/>
      <c r="CB207" s="637" t="s">
        <v>43</v>
      </c>
      <c r="CC207" s="12"/>
      <c r="CD207" s="638" t="str">
        <f>'3A 2025-2026 REPORTE CALIFICACI'!E7</f>
        <v>2025-2026</v>
      </c>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c r="DF207" s="15"/>
      <c r="DG207" s="15"/>
      <c r="DH207" s="15"/>
      <c r="DI207" s="15"/>
      <c r="DJ207" s="15"/>
      <c r="DK207" s="16"/>
      <c r="DL207" s="639"/>
      <c r="DM207" s="640"/>
      <c r="DN207" s="628"/>
      <c r="DO207" s="637" t="s">
        <v>43</v>
      </c>
      <c r="DP207" s="12"/>
      <c r="DQ207" s="638" t="str">
        <f>'3A 2025-2026 REPORTE CALIFICACI'!E7</f>
        <v>2025-2026</v>
      </c>
      <c r="DR207" s="15"/>
      <c r="DS207" s="15"/>
      <c r="DT207" s="15"/>
      <c r="DU207" s="15"/>
      <c r="DV207" s="15"/>
      <c r="DW207" s="15"/>
      <c r="DX207" s="15"/>
      <c r="DY207" s="15"/>
      <c r="DZ207" s="15"/>
      <c r="EA207" s="15"/>
      <c r="EB207" s="15"/>
      <c r="EC207" s="15"/>
      <c r="ED207" s="15"/>
      <c r="EE207" s="15"/>
      <c r="EF207" s="15"/>
      <c r="EG207" s="15"/>
      <c r="EH207" s="15"/>
      <c r="EI207" s="15"/>
      <c r="EJ207" s="15"/>
      <c r="EK207" s="15"/>
      <c r="EL207" s="15"/>
      <c r="EM207" s="15"/>
      <c r="EN207" s="15"/>
      <c r="EO207" s="15"/>
      <c r="EP207" s="15"/>
      <c r="EQ207" s="15"/>
      <c r="ER207" s="15"/>
      <c r="ES207" s="15"/>
      <c r="ET207" s="15"/>
      <c r="EU207" s="15"/>
      <c r="EV207" s="15"/>
      <c r="EW207" s="15"/>
      <c r="EX207" s="16"/>
      <c r="EY207" s="639"/>
    </row>
    <row r="208">
      <c r="A208" s="628"/>
      <c r="B208" s="641" t="s">
        <v>1007</v>
      </c>
      <c r="C208" s="12"/>
      <c r="D208" s="638" t="str">
        <f>'3A 2025-2026 REPORTE CALIFICACI'!D27</f>
        <v>Ruth Esther Fernández Rodríguez</v>
      </c>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6"/>
      <c r="AL208" s="639"/>
      <c r="AM208" s="640"/>
      <c r="AN208" s="628"/>
      <c r="AO208" s="641" t="s">
        <v>1007</v>
      </c>
      <c r="AP208" s="12"/>
      <c r="AQ208" s="638" t="str">
        <f>'3A 2025-2026 REPORTE CALIFICACI'!D28</f>
        <v>Discairy  Filpo Estrella</v>
      </c>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6"/>
      <c r="BY208" s="639"/>
      <c r="BZ208" s="640"/>
      <c r="CA208" s="628"/>
      <c r="CB208" s="641" t="s">
        <v>1007</v>
      </c>
      <c r="CC208" s="12"/>
      <c r="CD208" s="638" t="str">
        <f>'3A 2025-2026 REPORTE CALIFICACI'!D29</f>
        <v>Alexis Enmanuel Gil  Sánchez</v>
      </c>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c r="DF208" s="15"/>
      <c r="DG208" s="15"/>
      <c r="DH208" s="15"/>
      <c r="DI208" s="15"/>
      <c r="DJ208" s="15"/>
      <c r="DK208" s="16"/>
      <c r="DL208" s="639"/>
      <c r="DM208" s="640"/>
      <c r="DN208" s="628"/>
      <c r="DO208" s="641" t="s">
        <v>1007</v>
      </c>
      <c r="DP208" s="12"/>
      <c r="DQ208" s="638" t="str">
        <f>'3A 2025-2026 REPORTE CALIFICACI'!D30</f>
        <v>Ayendy Jesús Guzmán</v>
      </c>
      <c r="DR208" s="15"/>
      <c r="DS208" s="15"/>
      <c r="DT208" s="15"/>
      <c r="DU208" s="15"/>
      <c r="DV208" s="15"/>
      <c r="DW208" s="15"/>
      <c r="DX208" s="15"/>
      <c r="DY208" s="15"/>
      <c r="DZ208" s="15"/>
      <c r="EA208" s="15"/>
      <c r="EB208" s="15"/>
      <c r="EC208" s="15"/>
      <c r="ED208" s="15"/>
      <c r="EE208" s="15"/>
      <c r="EF208" s="15"/>
      <c r="EG208" s="15"/>
      <c r="EH208" s="15"/>
      <c r="EI208" s="15"/>
      <c r="EJ208" s="15"/>
      <c r="EK208" s="15"/>
      <c r="EL208" s="15"/>
      <c r="EM208" s="15"/>
      <c r="EN208" s="15"/>
      <c r="EO208" s="15"/>
      <c r="EP208" s="15"/>
      <c r="EQ208" s="15"/>
      <c r="ER208" s="15"/>
      <c r="ES208" s="15"/>
      <c r="ET208" s="15"/>
      <c r="EU208" s="15"/>
      <c r="EV208" s="15"/>
      <c r="EW208" s="15"/>
      <c r="EX208" s="16"/>
      <c r="EY208" s="639"/>
    </row>
    <row r="209">
      <c r="A209" s="628"/>
      <c r="B209" s="641" t="s">
        <v>1008</v>
      </c>
      <c r="C209" s="12"/>
      <c r="D209" s="638">
        <f>'3A 2025-2026 REPORTE CALIFICACI'!A27</f>
        <v>17</v>
      </c>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6"/>
      <c r="AL209" s="639"/>
      <c r="AM209" s="640"/>
      <c r="AN209" s="628"/>
      <c r="AO209" s="641" t="s">
        <v>1008</v>
      </c>
      <c r="AP209" s="12"/>
      <c r="AQ209" s="638">
        <f>'3A 2025-2026 REPORTE CALIFICACI'!A28</f>
        <v>18</v>
      </c>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6"/>
      <c r="BY209" s="639"/>
      <c r="BZ209" s="640"/>
      <c r="CA209" s="628"/>
      <c r="CB209" s="641" t="s">
        <v>1008</v>
      </c>
      <c r="CC209" s="12"/>
      <c r="CD209" s="638">
        <f>'3A 2025-2026 REPORTE CALIFICACI'!A29</f>
        <v>19</v>
      </c>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c r="DF209" s="15"/>
      <c r="DG209" s="15"/>
      <c r="DH209" s="15"/>
      <c r="DI209" s="15"/>
      <c r="DJ209" s="15"/>
      <c r="DK209" s="16"/>
      <c r="DL209" s="639"/>
      <c r="DM209" s="640"/>
      <c r="DN209" s="628"/>
      <c r="DO209" s="641" t="s">
        <v>1008</v>
      </c>
      <c r="DP209" s="12"/>
      <c r="DQ209" s="638">
        <f>'3A 2025-2026 REPORTE CALIFICACI'!A30</f>
        <v>20</v>
      </c>
      <c r="DR209" s="15"/>
      <c r="DS209" s="15"/>
      <c r="DT209" s="15"/>
      <c r="DU209" s="15"/>
      <c r="DV209" s="15"/>
      <c r="DW209" s="15"/>
      <c r="DX209" s="15"/>
      <c r="DY209" s="15"/>
      <c r="DZ209" s="15"/>
      <c r="EA209" s="15"/>
      <c r="EB209" s="15"/>
      <c r="EC209" s="15"/>
      <c r="ED209" s="15"/>
      <c r="EE209" s="15"/>
      <c r="EF209" s="15"/>
      <c r="EG209" s="15"/>
      <c r="EH209" s="15"/>
      <c r="EI209" s="15"/>
      <c r="EJ209" s="15"/>
      <c r="EK209" s="15"/>
      <c r="EL209" s="15"/>
      <c r="EM209" s="15"/>
      <c r="EN209" s="15"/>
      <c r="EO209" s="15"/>
      <c r="EP209" s="15"/>
      <c r="EQ209" s="15"/>
      <c r="ER209" s="15"/>
      <c r="ES209" s="15"/>
      <c r="ET209" s="15"/>
      <c r="EU209" s="15"/>
      <c r="EV209" s="15"/>
      <c r="EW209" s="15"/>
      <c r="EX209" s="16"/>
      <c r="EY209" s="639"/>
    </row>
    <row r="210">
      <c r="A210" s="628"/>
      <c r="B210" s="641" t="s">
        <v>1009</v>
      </c>
      <c r="C210" s="12"/>
      <c r="D210" s="638">
        <f>'3A 2025-2026 REPORTE CALIFICACI'!C27</f>
        <v>6739413</v>
      </c>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6"/>
      <c r="AL210" s="639"/>
      <c r="AM210" s="640"/>
      <c r="AN210" s="628"/>
      <c r="AO210" s="641" t="s">
        <v>1009</v>
      </c>
      <c r="AP210" s="12"/>
      <c r="AQ210" s="638">
        <f>'3A 2025-2026 REPORTE CALIFICACI'!C28</f>
        <v>32812732</v>
      </c>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6"/>
      <c r="BY210" s="639"/>
      <c r="BZ210" s="640"/>
      <c r="CA210" s="628"/>
      <c r="CB210" s="641" t="s">
        <v>1009</v>
      </c>
      <c r="CC210" s="12"/>
      <c r="CD210" s="638">
        <f>'3A 2025-2026 REPORTE CALIFICACI'!C29</f>
        <v>32529336</v>
      </c>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c r="DF210" s="15"/>
      <c r="DG210" s="15"/>
      <c r="DH210" s="15"/>
      <c r="DI210" s="15"/>
      <c r="DJ210" s="15"/>
      <c r="DK210" s="16"/>
      <c r="DL210" s="639"/>
      <c r="DM210" s="640"/>
      <c r="DN210" s="628"/>
      <c r="DO210" s="641" t="s">
        <v>1009</v>
      </c>
      <c r="DP210" s="12"/>
      <c r="DQ210" s="638">
        <f>'3A 2025-2026 REPORTE CALIFICACI'!C30</f>
        <v>22047916</v>
      </c>
      <c r="DR210" s="15"/>
      <c r="DS210" s="15"/>
      <c r="DT210" s="15"/>
      <c r="DU210" s="15"/>
      <c r="DV210" s="15"/>
      <c r="DW210" s="15"/>
      <c r="DX210" s="15"/>
      <c r="DY210" s="15"/>
      <c r="DZ210" s="15"/>
      <c r="EA210" s="15"/>
      <c r="EB210" s="15"/>
      <c r="EC210" s="15"/>
      <c r="ED210" s="15"/>
      <c r="EE210" s="15"/>
      <c r="EF210" s="15"/>
      <c r="EG210" s="15"/>
      <c r="EH210" s="15"/>
      <c r="EI210" s="15"/>
      <c r="EJ210" s="15"/>
      <c r="EK210" s="15"/>
      <c r="EL210" s="15"/>
      <c r="EM210" s="15"/>
      <c r="EN210" s="15"/>
      <c r="EO210" s="15"/>
      <c r="EP210" s="15"/>
      <c r="EQ210" s="15"/>
      <c r="ER210" s="15"/>
      <c r="ES210" s="15"/>
      <c r="ET210" s="15"/>
      <c r="EU210" s="15"/>
      <c r="EV210" s="15"/>
      <c r="EW210" s="15"/>
      <c r="EX210" s="16"/>
      <c r="EY210" s="639"/>
    </row>
    <row r="211">
      <c r="A211" s="628"/>
      <c r="B211" s="641" t="s">
        <v>1010</v>
      </c>
      <c r="C211" s="12"/>
      <c r="D211" s="638" t="str">
        <f>'3A 2025-2026 REPORTE CALIFICACI'!D5</f>
        <v>3A</v>
      </c>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6"/>
      <c r="AL211" s="639"/>
      <c r="AM211" s="640"/>
      <c r="AN211" s="628"/>
      <c r="AO211" s="641" t="s">
        <v>1010</v>
      </c>
      <c r="AP211" s="12"/>
      <c r="AQ211" s="638" t="str">
        <f>'3A 2025-2026 REPORTE CALIFICACI'!D5</f>
        <v>3A</v>
      </c>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6"/>
      <c r="BY211" s="639"/>
      <c r="BZ211" s="640"/>
      <c r="CA211" s="628"/>
      <c r="CB211" s="641" t="s">
        <v>1010</v>
      </c>
      <c r="CC211" s="12"/>
      <c r="CD211" s="638" t="str">
        <f>'3A 2025-2026 REPORTE CALIFICACI'!D5</f>
        <v>3A</v>
      </c>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c r="DF211" s="15"/>
      <c r="DG211" s="15"/>
      <c r="DH211" s="15"/>
      <c r="DI211" s="15"/>
      <c r="DJ211" s="15"/>
      <c r="DK211" s="16"/>
      <c r="DL211" s="639"/>
      <c r="DM211" s="640"/>
      <c r="DN211" s="628"/>
      <c r="DO211" s="641" t="s">
        <v>1010</v>
      </c>
      <c r="DP211" s="12"/>
      <c r="DQ211" s="638" t="str">
        <f>'3A 2025-2026 REPORTE CALIFICACI'!D5</f>
        <v>3A</v>
      </c>
      <c r="DR211" s="15"/>
      <c r="DS211" s="15"/>
      <c r="DT211" s="15"/>
      <c r="DU211" s="15"/>
      <c r="DV211" s="15"/>
      <c r="DW211" s="15"/>
      <c r="DX211" s="15"/>
      <c r="DY211" s="15"/>
      <c r="DZ211" s="15"/>
      <c r="EA211" s="15"/>
      <c r="EB211" s="15"/>
      <c r="EC211" s="15"/>
      <c r="ED211" s="15"/>
      <c r="EE211" s="15"/>
      <c r="EF211" s="15"/>
      <c r="EG211" s="15"/>
      <c r="EH211" s="15"/>
      <c r="EI211" s="15"/>
      <c r="EJ211" s="15"/>
      <c r="EK211" s="15"/>
      <c r="EL211" s="15"/>
      <c r="EM211" s="15"/>
      <c r="EN211" s="15"/>
      <c r="EO211" s="15"/>
      <c r="EP211" s="15"/>
      <c r="EQ211" s="15"/>
      <c r="ER211" s="15"/>
      <c r="ES211" s="15"/>
      <c r="ET211" s="15"/>
      <c r="EU211" s="15"/>
      <c r="EV211" s="15"/>
      <c r="EW211" s="15"/>
      <c r="EX211" s="16"/>
      <c r="EY211" s="639"/>
    </row>
    <row r="212">
      <c r="A212" s="628"/>
      <c r="B212" s="642" t="s">
        <v>977</v>
      </c>
      <c r="C212" s="12"/>
      <c r="D212" s="638" t="str">
        <f>'3A 2025-2026 REPORTE CALIFICACI'!E6</f>
        <v>MAYELIN GARCIA</v>
      </c>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6"/>
      <c r="AL212" s="639"/>
      <c r="AM212" s="640"/>
      <c r="AN212" s="628"/>
      <c r="AO212" s="642" t="s">
        <v>977</v>
      </c>
      <c r="AP212" s="12"/>
      <c r="AQ212" s="638" t="str">
        <f>'3A 2025-2026 REPORTE CALIFICACI'!E6</f>
        <v>MAYELIN GARCIA</v>
      </c>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6"/>
      <c r="BY212" s="639"/>
      <c r="BZ212" s="640"/>
      <c r="CA212" s="628"/>
      <c r="CB212" s="642" t="s">
        <v>977</v>
      </c>
      <c r="CC212" s="12"/>
      <c r="CD212" s="638" t="str">
        <f>'3A 2025-2026 REPORTE CALIFICACI'!E6</f>
        <v>MAYELIN GARCIA</v>
      </c>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c r="DF212" s="15"/>
      <c r="DG212" s="15"/>
      <c r="DH212" s="15"/>
      <c r="DI212" s="15"/>
      <c r="DJ212" s="15"/>
      <c r="DK212" s="16"/>
      <c r="DL212" s="639"/>
      <c r="DM212" s="640"/>
      <c r="DN212" s="628"/>
      <c r="DO212" s="642" t="s">
        <v>977</v>
      </c>
      <c r="DP212" s="12"/>
      <c r="DQ212" s="638" t="str">
        <f>'3A 2025-2026 REPORTE CALIFICACI'!E6</f>
        <v>MAYELIN GARCIA</v>
      </c>
      <c r="DR212" s="15"/>
      <c r="DS212" s="15"/>
      <c r="DT212" s="15"/>
      <c r="DU212" s="15"/>
      <c r="DV212" s="15"/>
      <c r="DW212" s="15"/>
      <c r="DX212" s="15"/>
      <c r="DY212" s="15"/>
      <c r="DZ212" s="15"/>
      <c r="EA212" s="15"/>
      <c r="EB212" s="15"/>
      <c r="EC212" s="15"/>
      <c r="ED212" s="15"/>
      <c r="EE212" s="15"/>
      <c r="EF212" s="15"/>
      <c r="EG212" s="15"/>
      <c r="EH212" s="15"/>
      <c r="EI212" s="15"/>
      <c r="EJ212" s="15"/>
      <c r="EK212" s="15"/>
      <c r="EL212" s="15"/>
      <c r="EM212" s="15"/>
      <c r="EN212" s="15"/>
      <c r="EO212" s="15"/>
      <c r="EP212" s="15"/>
      <c r="EQ212" s="15"/>
      <c r="ER212" s="15"/>
      <c r="ES212" s="15"/>
      <c r="ET212" s="15"/>
      <c r="EU212" s="15"/>
      <c r="EV212" s="15"/>
      <c r="EW212" s="15"/>
      <c r="EX212" s="16"/>
      <c r="EY212" s="639"/>
    </row>
    <row r="213">
      <c r="A213" s="628"/>
      <c r="B213" s="643"/>
      <c r="C213" s="643"/>
      <c r="D213" s="643"/>
      <c r="E213" s="643"/>
      <c r="F213" s="643"/>
      <c r="G213" s="643"/>
      <c r="H213" s="643"/>
      <c r="I213" s="643"/>
      <c r="J213" s="643"/>
      <c r="K213" s="643"/>
      <c r="L213" s="643"/>
      <c r="M213" s="643"/>
      <c r="N213" s="643"/>
      <c r="O213" s="643"/>
      <c r="P213" s="643"/>
      <c r="Q213" s="643"/>
      <c r="R213" s="643"/>
      <c r="S213" s="643"/>
      <c r="T213" s="643"/>
      <c r="U213" s="643"/>
      <c r="V213" s="643"/>
      <c r="W213" s="643"/>
      <c r="X213" s="643"/>
      <c r="Y213" s="643"/>
      <c r="Z213" s="643"/>
      <c r="AA213" s="643"/>
      <c r="AB213" s="643"/>
      <c r="AC213" s="643"/>
      <c r="AD213" s="643"/>
      <c r="AE213" s="643"/>
      <c r="AF213" s="643"/>
      <c r="AG213" s="643"/>
      <c r="AH213" s="643"/>
      <c r="AI213" s="643"/>
      <c r="AJ213" s="643"/>
      <c r="AK213" s="643"/>
      <c r="AL213" s="644"/>
      <c r="AM213" s="643"/>
      <c r="AN213" s="628"/>
      <c r="AO213" s="643"/>
      <c r="AP213" s="643"/>
      <c r="AQ213" s="643"/>
      <c r="AR213" s="643"/>
      <c r="AS213" s="643"/>
      <c r="AT213" s="643"/>
      <c r="AU213" s="643"/>
      <c r="AV213" s="643"/>
      <c r="AW213" s="643"/>
      <c r="AX213" s="643"/>
      <c r="AY213" s="643"/>
      <c r="AZ213" s="643"/>
      <c r="BA213" s="643"/>
      <c r="BB213" s="643"/>
      <c r="BC213" s="643"/>
      <c r="BD213" s="643"/>
      <c r="BE213" s="643"/>
      <c r="BF213" s="643"/>
      <c r="BG213" s="643"/>
      <c r="BH213" s="643"/>
      <c r="BI213" s="643"/>
      <c r="BJ213" s="643"/>
      <c r="BK213" s="643"/>
      <c r="BL213" s="643"/>
      <c r="BM213" s="643"/>
      <c r="BN213" s="643"/>
      <c r="BO213" s="643"/>
      <c r="BP213" s="643"/>
      <c r="BQ213" s="643"/>
      <c r="BR213" s="643"/>
      <c r="BS213" s="643"/>
      <c r="BT213" s="643"/>
      <c r="BU213" s="643"/>
      <c r="BV213" s="643"/>
      <c r="BW213" s="643"/>
      <c r="BX213" s="643"/>
      <c r="BY213" s="644"/>
      <c r="BZ213" s="643"/>
      <c r="CA213" s="628"/>
      <c r="CB213" s="643"/>
      <c r="CC213" s="643"/>
      <c r="CD213" s="643"/>
      <c r="CE213" s="643"/>
      <c r="CF213" s="643"/>
      <c r="CG213" s="643"/>
      <c r="CH213" s="643"/>
      <c r="CI213" s="643"/>
      <c r="CJ213" s="643"/>
      <c r="CK213" s="643"/>
      <c r="CL213" s="643"/>
      <c r="CM213" s="643"/>
      <c r="CN213" s="643"/>
      <c r="CO213" s="643"/>
      <c r="CP213" s="643"/>
      <c r="CQ213" s="643"/>
      <c r="CR213" s="643"/>
      <c r="CS213" s="643"/>
      <c r="CT213" s="643"/>
      <c r="CU213" s="643"/>
      <c r="CV213" s="643"/>
      <c r="CW213" s="643"/>
      <c r="CX213" s="643"/>
      <c r="CY213" s="643"/>
      <c r="CZ213" s="643"/>
      <c r="DA213" s="643"/>
      <c r="DB213" s="643"/>
      <c r="DC213" s="643"/>
      <c r="DD213" s="643"/>
      <c r="DE213" s="643"/>
      <c r="DF213" s="643"/>
      <c r="DG213" s="643"/>
      <c r="DH213" s="643"/>
      <c r="DI213" s="643"/>
      <c r="DJ213" s="643"/>
      <c r="DK213" s="643"/>
      <c r="DL213" s="644"/>
      <c r="DM213" s="643"/>
      <c r="DN213" s="628"/>
      <c r="DO213" s="643"/>
      <c r="DP213" s="643"/>
      <c r="DQ213" s="643"/>
      <c r="DR213" s="643"/>
      <c r="DS213" s="643"/>
      <c r="DT213" s="643"/>
      <c r="DU213" s="643"/>
      <c r="DV213" s="643"/>
      <c r="DW213" s="643"/>
      <c r="DX213" s="643"/>
      <c r="DY213" s="643"/>
      <c r="DZ213" s="643"/>
      <c r="EA213" s="643"/>
      <c r="EB213" s="643"/>
      <c r="EC213" s="643"/>
      <c r="ED213" s="643"/>
      <c r="EE213" s="643"/>
      <c r="EF213" s="643"/>
      <c r="EG213" s="643"/>
      <c r="EH213" s="643"/>
      <c r="EI213" s="643"/>
      <c r="EJ213" s="643"/>
      <c r="EK213" s="643"/>
      <c r="EL213" s="643"/>
      <c r="EM213" s="643"/>
      <c r="EN213" s="643"/>
      <c r="EO213" s="643"/>
      <c r="EP213" s="643"/>
      <c r="EQ213" s="643"/>
      <c r="ER213" s="643"/>
      <c r="ES213" s="643"/>
      <c r="ET213" s="643"/>
      <c r="EU213" s="643"/>
      <c r="EV213" s="643"/>
      <c r="EW213" s="643"/>
      <c r="EX213" s="643"/>
      <c r="EY213" s="644"/>
    </row>
    <row r="214">
      <c r="A214" s="628"/>
      <c r="B214" s="643"/>
      <c r="C214" s="643"/>
      <c r="D214" s="643"/>
      <c r="E214" s="643"/>
      <c r="F214" s="643"/>
      <c r="G214" s="643"/>
      <c r="H214" s="643"/>
      <c r="I214" s="643"/>
      <c r="J214" s="643"/>
      <c r="K214" s="643"/>
      <c r="L214" s="643"/>
      <c r="M214" s="643"/>
      <c r="N214" s="643"/>
      <c r="O214" s="643"/>
      <c r="P214" s="643"/>
      <c r="Q214" s="643"/>
      <c r="R214" s="643"/>
      <c r="S214" s="643"/>
      <c r="T214" s="643"/>
      <c r="U214" s="643"/>
      <c r="V214" s="643"/>
      <c r="W214" s="643"/>
      <c r="X214" s="643"/>
      <c r="Y214" s="643"/>
      <c r="Z214" s="643"/>
      <c r="AA214" s="643"/>
      <c r="AB214" s="643"/>
      <c r="AC214" s="643"/>
      <c r="AD214" s="643"/>
      <c r="AE214" s="643"/>
      <c r="AF214" s="643"/>
      <c r="AG214" s="643"/>
      <c r="AH214" s="643"/>
      <c r="AI214" s="643"/>
      <c r="AJ214" s="643"/>
      <c r="AK214" s="643"/>
      <c r="AL214" s="644"/>
      <c r="AM214" s="643"/>
      <c r="AN214" s="628"/>
      <c r="AO214" s="643"/>
      <c r="AP214" s="643"/>
      <c r="AQ214" s="643"/>
      <c r="AR214" s="643"/>
      <c r="AS214" s="643"/>
      <c r="AT214" s="643"/>
      <c r="AU214" s="643"/>
      <c r="AV214" s="643"/>
      <c r="AW214" s="643"/>
      <c r="AX214" s="643"/>
      <c r="AY214" s="643"/>
      <c r="AZ214" s="643"/>
      <c r="BA214" s="643"/>
      <c r="BB214" s="643"/>
      <c r="BC214" s="643"/>
      <c r="BD214" s="643"/>
      <c r="BE214" s="643"/>
      <c r="BF214" s="643"/>
      <c r="BG214" s="643"/>
      <c r="BH214" s="643"/>
      <c r="BI214" s="643"/>
      <c r="BJ214" s="643"/>
      <c r="BK214" s="643"/>
      <c r="BL214" s="643"/>
      <c r="BM214" s="643"/>
      <c r="BN214" s="643"/>
      <c r="BO214" s="643"/>
      <c r="BP214" s="643"/>
      <c r="BQ214" s="643"/>
      <c r="BR214" s="643"/>
      <c r="BS214" s="643"/>
      <c r="BT214" s="643"/>
      <c r="BU214" s="643"/>
      <c r="BV214" s="643"/>
      <c r="BW214" s="643"/>
      <c r="BX214" s="643"/>
      <c r="BY214" s="644"/>
      <c r="BZ214" s="643"/>
      <c r="CA214" s="628"/>
      <c r="CB214" s="643"/>
      <c r="CC214" s="643"/>
      <c r="CD214" s="643"/>
      <c r="CE214" s="643"/>
      <c r="CF214" s="643"/>
      <c r="CG214" s="643"/>
      <c r="CH214" s="643"/>
      <c r="CI214" s="643"/>
      <c r="CJ214" s="643"/>
      <c r="CK214" s="643"/>
      <c r="CL214" s="643"/>
      <c r="CM214" s="643"/>
      <c r="CN214" s="643"/>
      <c r="CO214" s="643"/>
      <c r="CP214" s="643"/>
      <c r="CQ214" s="643"/>
      <c r="CR214" s="643"/>
      <c r="CS214" s="643"/>
      <c r="CT214" s="643"/>
      <c r="CU214" s="643"/>
      <c r="CV214" s="643"/>
      <c r="CW214" s="643"/>
      <c r="CX214" s="643"/>
      <c r="CY214" s="643"/>
      <c r="CZ214" s="643"/>
      <c r="DA214" s="643"/>
      <c r="DB214" s="643"/>
      <c r="DC214" s="643"/>
      <c r="DD214" s="643"/>
      <c r="DE214" s="643"/>
      <c r="DF214" s="643"/>
      <c r="DG214" s="643"/>
      <c r="DH214" s="643"/>
      <c r="DI214" s="643"/>
      <c r="DJ214" s="643"/>
      <c r="DK214" s="643"/>
      <c r="DL214" s="644"/>
      <c r="DM214" s="643"/>
      <c r="DN214" s="628"/>
      <c r="DO214" s="643"/>
      <c r="DP214" s="643"/>
      <c r="DQ214" s="643"/>
      <c r="DR214" s="643"/>
      <c r="DS214" s="643"/>
      <c r="DT214" s="643"/>
      <c r="DU214" s="643"/>
      <c r="DV214" s="643"/>
      <c r="DW214" s="643"/>
      <c r="DX214" s="643"/>
      <c r="DY214" s="643"/>
      <c r="DZ214" s="643"/>
      <c r="EA214" s="643"/>
      <c r="EB214" s="643"/>
      <c r="EC214" s="643"/>
      <c r="ED214" s="643"/>
      <c r="EE214" s="643"/>
      <c r="EF214" s="643"/>
      <c r="EG214" s="643"/>
      <c r="EH214" s="643"/>
      <c r="EI214" s="643"/>
      <c r="EJ214" s="643"/>
      <c r="EK214" s="643"/>
      <c r="EL214" s="643"/>
      <c r="EM214" s="643"/>
      <c r="EN214" s="643"/>
      <c r="EO214" s="643"/>
      <c r="EP214" s="643"/>
      <c r="EQ214" s="643"/>
      <c r="ER214" s="643"/>
      <c r="ES214" s="643"/>
      <c r="ET214" s="643"/>
      <c r="EU214" s="643"/>
      <c r="EV214" s="643"/>
      <c r="EW214" s="643"/>
      <c r="EX214" s="643"/>
      <c r="EY214" s="644"/>
    </row>
    <row r="215">
      <c r="A215" s="645"/>
      <c r="B215" s="646" t="s">
        <v>1011</v>
      </c>
      <c r="C215" s="16"/>
      <c r="D215" s="646" t="s">
        <v>981</v>
      </c>
      <c r="E215" s="15"/>
      <c r="F215" s="15"/>
      <c r="G215" s="16"/>
      <c r="H215" s="646" t="s">
        <v>1012</v>
      </c>
      <c r="I215" s="15"/>
      <c r="J215" s="15"/>
      <c r="K215" s="16"/>
      <c r="L215" s="646" t="s">
        <v>983</v>
      </c>
      <c r="M215" s="15"/>
      <c r="N215" s="15"/>
      <c r="O215" s="16"/>
      <c r="P215" s="646" t="s">
        <v>984</v>
      </c>
      <c r="Q215" s="15"/>
      <c r="R215" s="15"/>
      <c r="S215" s="16"/>
      <c r="T215" s="647" t="s">
        <v>985</v>
      </c>
      <c r="U215" s="15"/>
      <c r="V215" s="15"/>
      <c r="W215" s="16"/>
      <c r="X215" s="648" t="s">
        <v>986</v>
      </c>
      <c r="Y215" s="648" t="s">
        <v>652</v>
      </c>
      <c r="Z215" s="646" t="s">
        <v>987</v>
      </c>
      <c r="AA215" s="15"/>
      <c r="AB215" s="15"/>
      <c r="AC215" s="16"/>
      <c r="AD215" s="646" t="s">
        <v>988</v>
      </c>
      <c r="AE215" s="15"/>
      <c r="AF215" s="15"/>
      <c r="AG215" s="16"/>
      <c r="AH215" s="646" t="s">
        <v>989</v>
      </c>
      <c r="AI215" s="16"/>
      <c r="AJ215" s="646" t="s">
        <v>656</v>
      </c>
      <c r="AK215" s="16"/>
      <c r="AL215" s="649"/>
      <c r="AM215" s="650"/>
      <c r="AN215" s="645"/>
      <c r="AO215" s="646" t="s">
        <v>1011</v>
      </c>
      <c r="AP215" s="16"/>
      <c r="AQ215" s="646" t="s">
        <v>981</v>
      </c>
      <c r="AR215" s="15"/>
      <c r="AS215" s="15"/>
      <c r="AT215" s="16"/>
      <c r="AU215" s="646" t="s">
        <v>1012</v>
      </c>
      <c r="AV215" s="15"/>
      <c r="AW215" s="15"/>
      <c r="AX215" s="16"/>
      <c r="AY215" s="646" t="s">
        <v>983</v>
      </c>
      <c r="AZ215" s="15"/>
      <c r="BA215" s="15"/>
      <c r="BB215" s="16"/>
      <c r="BC215" s="646" t="s">
        <v>984</v>
      </c>
      <c r="BD215" s="15"/>
      <c r="BE215" s="15"/>
      <c r="BF215" s="16"/>
      <c r="BG215" s="647" t="s">
        <v>985</v>
      </c>
      <c r="BH215" s="15"/>
      <c r="BI215" s="15"/>
      <c r="BJ215" s="16"/>
      <c r="BK215" s="648" t="s">
        <v>986</v>
      </c>
      <c r="BL215" s="648" t="s">
        <v>652</v>
      </c>
      <c r="BM215" s="646" t="s">
        <v>987</v>
      </c>
      <c r="BN215" s="15"/>
      <c r="BO215" s="15"/>
      <c r="BP215" s="16"/>
      <c r="BQ215" s="646" t="s">
        <v>988</v>
      </c>
      <c r="BR215" s="15"/>
      <c r="BS215" s="15"/>
      <c r="BT215" s="16"/>
      <c r="BU215" s="646" t="s">
        <v>989</v>
      </c>
      <c r="BV215" s="16"/>
      <c r="BW215" s="646" t="s">
        <v>656</v>
      </c>
      <c r="BX215" s="16"/>
      <c r="BY215" s="649"/>
      <c r="BZ215" s="650"/>
      <c r="CA215" s="645"/>
      <c r="CB215" s="646" t="s">
        <v>1011</v>
      </c>
      <c r="CC215" s="16"/>
      <c r="CD215" s="646" t="s">
        <v>981</v>
      </c>
      <c r="CE215" s="15"/>
      <c r="CF215" s="15"/>
      <c r="CG215" s="16"/>
      <c r="CH215" s="646" t="s">
        <v>1012</v>
      </c>
      <c r="CI215" s="15"/>
      <c r="CJ215" s="15"/>
      <c r="CK215" s="16"/>
      <c r="CL215" s="646" t="s">
        <v>983</v>
      </c>
      <c r="CM215" s="15"/>
      <c r="CN215" s="15"/>
      <c r="CO215" s="16"/>
      <c r="CP215" s="646" t="s">
        <v>984</v>
      </c>
      <c r="CQ215" s="15"/>
      <c r="CR215" s="15"/>
      <c r="CS215" s="16"/>
      <c r="CT215" s="647" t="s">
        <v>985</v>
      </c>
      <c r="CU215" s="15"/>
      <c r="CV215" s="15"/>
      <c r="CW215" s="16"/>
      <c r="CX215" s="648" t="s">
        <v>986</v>
      </c>
      <c r="CY215" s="648" t="s">
        <v>652</v>
      </c>
      <c r="CZ215" s="646" t="s">
        <v>987</v>
      </c>
      <c r="DA215" s="15"/>
      <c r="DB215" s="15"/>
      <c r="DC215" s="16"/>
      <c r="DD215" s="646" t="s">
        <v>988</v>
      </c>
      <c r="DE215" s="15"/>
      <c r="DF215" s="15"/>
      <c r="DG215" s="16"/>
      <c r="DH215" s="646" t="s">
        <v>989</v>
      </c>
      <c r="DI215" s="16"/>
      <c r="DJ215" s="646" t="s">
        <v>656</v>
      </c>
      <c r="DK215" s="16"/>
      <c r="DL215" s="649"/>
      <c r="DM215" s="650"/>
      <c r="DN215" s="645"/>
      <c r="DO215" s="646" t="s">
        <v>1011</v>
      </c>
      <c r="DP215" s="16"/>
      <c r="DQ215" s="646" t="s">
        <v>981</v>
      </c>
      <c r="DR215" s="15"/>
      <c r="DS215" s="15"/>
      <c r="DT215" s="16"/>
      <c r="DU215" s="646" t="s">
        <v>1012</v>
      </c>
      <c r="DV215" s="15"/>
      <c r="DW215" s="15"/>
      <c r="DX215" s="16"/>
      <c r="DY215" s="646" t="s">
        <v>983</v>
      </c>
      <c r="DZ215" s="15"/>
      <c r="EA215" s="15"/>
      <c r="EB215" s="16"/>
      <c r="EC215" s="646" t="s">
        <v>984</v>
      </c>
      <c r="ED215" s="15"/>
      <c r="EE215" s="15"/>
      <c r="EF215" s="16"/>
      <c r="EG215" s="647" t="s">
        <v>985</v>
      </c>
      <c r="EH215" s="15"/>
      <c r="EI215" s="15"/>
      <c r="EJ215" s="16"/>
      <c r="EK215" s="648" t="s">
        <v>986</v>
      </c>
      <c r="EL215" s="648" t="s">
        <v>652</v>
      </c>
      <c r="EM215" s="646" t="s">
        <v>987</v>
      </c>
      <c r="EN215" s="15"/>
      <c r="EO215" s="15"/>
      <c r="EP215" s="16"/>
      <c r="EQ215" s="646" t="s">
        <v>988</v>
      </c>
      <c r="ER215" s="15"/>
      <c r="ES215" s="15"/>
      <c r="ET215" s="16"/>
      <c r="EU215" s="646" t="s">
        <v>989</v>
      </c>
      <c r="EV215" s="16"/>
      <c r="EW215" s="646" t="s">
        <v>656</v>
      </c>
      <c r="EX215" s="16"/>
      <c r="EY215" s="649"/>
    </row>
    <row r="216" ht="111.0" customHeight="1">
      <c r="A216" s="651"/>
      <c r="B216" s="652" t="s">
        <v>1013</v>
      </c>
      <c r="C216" s="16"/>
      <c r="D216" s="653" t="s">
        <v>631</v>
      </c>
      <c r="E216" s="654" t="s">
        <v>633</v>
      </c>
      <c r="F216" s="653" t="s">
        <v>635</v>
      </c>
      <c r="G216" s="653" t="s">
        <v>637</v>
      </c>
      <c r="H216" s="653" t="s">
        <v>631</v>
      </c>
      <c r="I216" s="654" t="s">
        <v>633</v>
      </c>
      <c r="J216" s="653" t="s">
        <v>635</v>
      </c>
      <c r="K216" s="653" t="s">
        <v>637</v>
      </c>
      <c r="L216" s="653" t="s">
        <v>631</v>
      </c>
      <c r="M216" s="654" t="s">
        <v>633</v>
      </c>
      <c r="N216" s="653" t="s">
        <v>635</v>
      </c>
      <c r="O216" s="653" t="s">
        <v>637</v>
      </c>
      <c r="P216" s="653" t="s">
        <v>631</v>
      </c>
      <c r="Q216" s="654" t="s">
        <v>633</v>
      </c>
      <c r="R216" s="653" t="s">
        <v>635</v>
      </c>
      <c r="S216" s="652" t="s">
        <v>637</v>
      </c>
      <c r="T216" s="655" t="s">
        <v>991</v>
      </c>
      <c r="U216" s="654" t="s">
        <v>992</v>
      </c>
      <c r="V216" s="653" t="s">
        <v>993</v>
      </c>
      <c r="W216" s="653" t="s">
        <v>994</v>
      </c>
      <c r="X216" s="43"/>
      <c r="Y216" s="43"/>
      <c r="Z216" s="656" t="s">
        <v>995</v>
      </c>
      <c r="AA216" s="656" t="s">
        <v>734</v>
      </c>
      <c r="AB216" s="656" t="s">
        <v>996</v>
      </c>
      <c r="AC216" s="657" t="s">
        <v>665</v>
      </c>
      <c r="AD216" s="656" t="s">
        <v>997</v>
      </c>
      <c r="AE216" s="656" t="s">
        <v>998</v>
      </c>
      <c r="AF216" s="656" t="s">
        <v>999</v>
      </c>
      <c r="AG216" s="657" t="s">
        <v>669</v>
      </c>
      <c r="AH216" s="658" t="s">
        <v>1000</v>
      </c>
      <c r="AI216" s="653" t="s">
        <v>1001</v>
      </c>
      <c r="AJ216" s="658" t="s">
        <v>579</v>
      </c>
      <c r="AK216" s="658" t="s">
        <v>672</v>
      </c>
      <c r="AL216" s="659"/>
      <c r="AM216" s="660"/>
      <c r="AN216" s="651"/>
      <c r="AO216" s="652" t="s">
        <v>1013</v>
      </c>
      <c r="AP216" s="16"/>
      <c r="AQ216" s="653" t="s">
        <v>631</v>
      </c>
      <c r="AR216" s="654" t="s">
        <v>633</v>
      </c>
      <c r="AS216" s="653" t="s">
        <v>635</v>
      </c>
      <c r="AT216" s="653" t="s">
        <v>637</v>
      </c>
      <c r="AU216" s="653" t="s">
        <v>631</v>
      </c>
      <c r="AV216" s="654" t="s">
        <v>633</v>
      </c>
      <c r="AW216" s="653" t="s">
        <v>635</v>
      </c>
      <c r="AX216" s="653" t="s">
        <v>637</v>
      </c>
      <c r="AY216" s="653" t="s">
        <v>631</v>
      </c>
      <c r="AZ216" s="654" t="s">
        <v>633</v>
      </c>
      <c r="BA216" s="653" t="s">
        <v>635</v>
      </c>
      <c r="BB216" s="653" t="s">
        <v>637</v>
      </c>
      <c r="BC216" s="653" t="s">
        <v>631</v>
      </c>
      <c r="BD216" s="654" t="s">
        <v>633</v>
      </c>
      <c r="BE216" s="653" t="s">
        <v>635</v>
      </c>
      <c r="BF216" s="652" t="s">
        <v>637</v>
      </c>
      <c r="BG216" s="655" t="s">
        <v>991</v>
      </c>
      <c r="BH216" s="654" t="s">
        <v>992</v>
      </c>
      <c r="BI216" s="653" t="s">
        <v>993</v>
      </c>
      <c r="BJ216" s="653" t="s">
        <v>994</v>
      </c>
      <c r="BK216" s="43"/>
      <c r="BL216" s="43"/>
      <c r="BM216" s="656" t="s">
        <v>995</v>
      </c>
      <c r="BN216" s="656" t="s">
        <v>734</v>
      </c>
      <c r="BO216" s="656" t="s">
        <v>996</v>
      </c>
      <c r="BP216" s="657" t="s">
        <v>665</v>
      </c>
      <c r="BQ216" s="656" t="s">
        <v>997</v>
      </c>
      <c r="BR216" s="656" t="s">
        <v>998</v>
      </c>
      <c r="BS216" s="656" t="s">
        <v>999</v>
      </c>
      <c r="BT216" s="657" t="s">
        <v>669</v>
      </c>
      <c r="BU216" s="658" t="s">
        <v>1000</v>
      </c>
      <c r="BV216" s="653" t="s">
        <v>1001</v>
      </c>
      <c r="BW216" s="658" t="s">
        <v>579</v>
      </c>
      <c r="BX216" s="658" t="s">
        <v>672</v>
      </c>
      <c r="BY216" s="659"/>
      <c r="BZ216" s="660"/>
      <c r="CA216" s="651"/>
      <c r="CB216" s="652" t="s">
        <v>1013</v>
      </c>
      <c r="CC216" s="16"/>
      <c r="CD216" s="653" t="s">
        <v>631</v>
      </c>
      <c r="CE216" s="654" t="s">
        <v>633</v>
      </c>
      <c r="CF216" s="653" t="s">
        <v>635</v>
      </c>
      <c r="CG216" s="653" t="s">
        <v>637</v>
      </c>
      <c r="CH216" s="653" t="s">
        <v>631</v>
      </c>
      <c r="CI216" s="654" t="s">
        <v>633</v>
      </c>
      <c r="CJ216" s="653" t="s">
        <v>635</v>
      </c>
      <c r="CK216" s="653" t="s">
        <v>637</v>
      </c>
      <c r="CL216" s="653" t="s">
        <v>631</v>
      </c>
      <c r="CM216" s="654" t="s">
        <v>633</v>
      </c>
      <c r="CN216" s="653" t="s">
        <v>635</v>
      </c>
      <c r="CO216" s="653" t="s">
        <v>637</v>
      </c>
      <c r="CP216" s="653" t="s">
        <v>631</v>
      </c>
      <c r="CQ216" s="654" t="s">
        <v>633</v>
      </c>
      <c r="CR216" s="653" t="s">
        <v>635</v>
      </c>
      <c r="CS216" s="652" t="s">
        <v>637</v>
      </c>
      <c r="CT216" s="655" t="s">
        <v>991</v>
      </c>
      <c r="CU216" s="654" t="s">
        <v>992</v>
      </c>
      <c r="CV216" s="653" t="s">
        <v>993</v>
      </c>
      <c r="CW216" s="653" t="s">
        <v>994</v>
      </c>
      <c r="CX216" s="43"/>
      <c r="CY216" s="43"/>
      <c r="CZ216" s="656" t="s">
        <v>995</v>
      </c>
      <c r="DA216" s="656" t="s">
        <v>734</v>
      </c>
      <c r="DB216" s="656" t="s">
        <v>996</v>
      </c>
      <c r="DC216" s="657" t="s">
        <v>665</v>
      </c>
      <c r="DD216" s="656" t="s">
        <v>997</v>
      </c>
      <c r="DE216" s="656" t="s">
        <v>998</v>
      </c>
      <c r="DF216" s="656" t="s">
        <v>999</v>
      </c>
      <c r="DG216" s="657" t="s">
        <v>669</v>
      </c>
      <c r="DH216" s="658" t="s">
        <v>1000</v>
      </c>
      <c r="DI216" s="653" t="s">
        <v>1001</v>
      </c>
      <c r="DJ216" s="658" t="s">
        <v>579</v>
      </c>
      <c r="DK216" s="658" t="s">
        <v>672</v>
      </c>
      <c r="DL216" s="659"/>
      <c r="DM216" s="660"/>
      <c r="DN216" s="651"/>
      <c r="DO216" s="652" t="s">
        <v>1013</v>
      </c>
      <c r="DP216" s="16"/>
      <c r="DQ216" s="653" t="s">
        <v>631</v>
      </c>
      <c r="DR216" s="654" t="s">
        <v>633</v>
      </c>
      <c r="DS216" s="653" t="s">
        <v>635</v>
      </c>
      <c r="DT216" s="653" t="s">
        <v>637</v>
      </c>
      <c r="DU216" s="653" t="s">
        <v>631</v>
      </c>
      <c r="DV216" s="654" t="s">
        <v>633</v>
      </c>
      <c r="DW216" s="653" t="s">
        <v>635</v>
      </c>
      <c r="DX216" s="653" t="s">
        <v>637</v>
      </c>
      <c r="DY216" s="653" t="s">
        <v>631</v>
      </c>
      <c r="DZ216" s="654" t="s">
        <v>633</v>
      </c>
      <c r="EA216" s="653" t="s">
        <v>635</v>
      </c>
      <c r="EB216" s="653" t="s">
        <v>637</v>
      </c>
      <c r="EC216" s="653" t="s">
        <v>631</v>
      </c>
      <c r="ED216" s="654" t="s">
        <v>633</v>
      </c>
      <c r="EE216" s="653" t="s">
        <v>635</v>
      </c>
      <c r="EF216" s="652" t="s">
        <v>637</v>
      </c>
      <c r="EG216" s="655" t="s">
        <v>991</v>
      </c>
      <c r="EH216" s="654" t="s">
        <v>992</v>
      </c>
      <c r="EI216" s="653" t="s">
        <v>993</v>
      </c>
      <c r="EJ216" s="653" t="s">
        <v>994</v>
      </c>
      <c r="EK216" s="43"/>
      <c r="EL216" s="43"/>
      <c r="EM216" s="656" t="s">
        <v>995</v>
      </c>
      <c r="EN216" s="656" t="s">
        <v>734</v>
      </c>
      <c r="EO216" s="656" t="s">
        <v>996</v>
      </c>
      <c r="EP216" s="657" t="s">
        <v>665</v>
      </c>
      <c r="EQ216" s="656" t="s">
        <v>997</v>
      </c>
      <c r="ER216" s="656" t="s">
        <v>998</v>
      </c>
      <c r="ES216" s="656" t="s">
        <v>999</v>
      </c>
      <c r="ET216" s="657" t="s">
        <v>669</v>
      </c>
      <c r="EU216" s="658" t="s">
        <v>1000</v>
      </c>
      <c r="EV216" s="653" t="s">
        <v>1001</v>
      </c>
      <c r="EW216" s="658" t="s">
        <v>579</v>
      </c>
      <c r="EX216" s="658" t="s">
        <v>672</v>
      </c>
      <c r="EY216" s="659"/>
    </row>
    <row r="217" ht="52.5" customHeight="1">
      <c r="A217" s="661"/>
      <c r="B217" s="662" t="s">
        <v>1014</v>
      </c>
      <c r="C217" s="663" t="s">
        <v>980</v>
      </c>
      <c r="D217" s="664">
        <f>'3A 2025-2026 REPORTE CALIFICACI'!E27</f>
        <v>91</v>
      </c>
      <c r="E217" s="664">
        <f>'3A 2025-2026 REPORTE CALIFICACI'!F27</f>
        <v>80</v>
      </c>
      <c r="F217" s="665">
        <f>'3A 2025-2026 REPORTE CALIFICACI'!G27</f>
        <v>87</v>
      </c>
      <c r="G217" s="664">
        <f>'3A 2025-2026 REPORTE CALIFICACI'!H27</f>
        <v>0</v>
      </c>
      <c r="H217" s="664">
        <f>'3A 2025-2026 REPORTE CALIFICACI'!I27</f>
        <v>83</v>
      </c>
      <c r="I217" s="664">
        <f>'3A 2025-2026 REPORTE CALIFICACI'!J27</f>
        <v>84</v>
      </c>
      <c r="J217" s="664">
        <f>'3A 2025-2026 REPORTE CALIFICACI'!K27</f>
        <v>82</v>
      </c>
      <c r="K217" s="664">
        <f>'3A 2025-2026 REPORTE CALIFICACI'!L27</f>
        <v>0</v>
      </c>
      <c r="L217" s="664">
        <f>'3A 2025-2026 REPORTE CALIFICACI'!M27</f>
        <v>92</v>
      </c>
      <c r="M217" s="664">
        <f>'3A 2025-2026 REPORTE CALIFICACI'!N27</f>
        <v>85</v>
      </c>
      <c r="N217" s="664">
        <f>'3A 2025-2026 REPORTE CALIFICACI'!O27</f>
        <v>84</v>
      </c>
      <c r="O217" s="664">
        <f>'3A 2025-2026 REPORTE CALIFICACI'!P27</f>
        <v>0</v>
      </c>
      <c r="P217" s="664">
        <f>'3A 2025-2026 REPORTE CALIFICACI'!Q27</f>
        <v>90</v>
      </c>
      <c r="Q217" s="664">
        <f>'3A 2025-2026 REPORTE CALIFICACI'!R27</f>
        <v>87</v>
      </c>
      <c r="R217" s="664">
        <f>'3A 2025-2026 REPORTE CALIFICACI'!S27</f>
        <v>84</v>
      </c>
      <c r="S217" s="664">
        <f>'3A 2025-2026 REPORTE CALIFICACI'!T27</f>
        <v>0</v>
      </c>
      <c r="T217" s="664"/>
      <c r="U217" s="664"/>
      <c r="V217" s="664"/>
      <c r="W217" s="664"/>
      <c r="X217" s="664"/>
      <c r="Y217" s="664"/>
      <c r="Z217" s="664"/>
      <c r="AA217" s="664"/>
      <c r="AB217" s="664"/>
      <c r="AC217" s="664"/>
      <c r="AD217" s="664"/>
      <c r="AE217" s="664"/>
      <c r="AF217" s="664"/>
      <c r="AG217" s="664"/>
      <c r="AH217" s="664"/>
      <c r="AI217" s="664"/>
      <c r="AJ217" s="664"/>
      <c r="AK217" s="664"/>
      <c r="AL217" s="666"/>
      <c r="AM217" s="667"/>
      <c r="AN217" s="661"/>
      <c r="AO217" s="662" t="s">
        <v>1014</v>
      </c>
      <c r="AP217" s="663" t="s">
        <v>980</v>
      </c>
      <c r="AQ217" s="664">
        <f>'3A 2025-2026 REPORTE CALIFICACI'!E28</f>
        <v>89</v>
      </c>
      <c r="AR217" s="664">
        <f>'3A 2025-2026 REPORTE CALIFICACI'!F28</f>
        <v>85</v>
      </c>
      <c r="AS217" s="665">
        <f>'3A 2025-2026 REPORTE CALIFICACI'!G28</f>
        <v>81</v>
      </c>
      <c r="AT217" s="664">
        <f>'3A 2025-2026 REPORTE CALIFICACI'!H28</f>
        <v>0</v>
      </c>
      <c r="AU217" s="664">
        <f>'3A 2025-2026 REPORTE CALIFICACI'!I28</f>
        <v>81</v>
      </c>
      <c r="AV217" s="664">
        <f>'3A 2025-2026 REPORTE CALIFICACI'!J28</f>
        <v>84</v>
      </c>
      <c r="AW217" s="664">
        <f>'3A 2025-2026 REPORTE CALIFICACI'!K28</f>
        <v>83</v>
      </c>
      <c r="AX217" s="664">
        <f>'3A 2025-2026 REPORTE CALIFICACI'!L28</f>
        <v>0</v>
      </c>
      <c r="AY217" s="664">
        <f>'3A 2025-2026 REPORTE CALIFICACI'!M28</f>
        <v>92</v>
      </c>
      <c r="AZ217" s="664">
        <f>'3A 2025-2026 REPORTE CALIFICACI'!N28</f>
        <v>88</v>
      </c>
      <c r="BA217" s="664">
        <f>'3A 2025-2026 REPORTE CALIFICACI'!O28</f>
        <v>89</v>
      </c>
      <c r="BB217" s="664">
        <f>'3A 2025-2026 REPORTE CALIFICACI'!P28</f>
        <v>0</v>
      </c>
      <c r="BC217" s="664">
        <f>'3A 2025-2026 REPORTE CALIFICACI'!Q28</f>
        <v>89</v>
      </c>
      <c r="BD217" s="664">
        <f>'3A 2025-2026 REPORTE CALIFICACI'!R28</f>
        <v>91</v>
      </c>
      <c r="BE217" s="664">
        <f>'3A 2025-2026 REPORTE CALIFICACI'!S28</f>
        <v>89</v>
      </c>
      <c r="BF217" s="664">
        <f>'3A 2025-2026 REPORTE CALIFICACI'!T28</f>
        <v>0</v>
      </c>
      <c r="BG217" s="664"/>
      <c r="BH217" s="664"/>
      <c r="BI217" s="664"/>
      <c r="BJ217" s="664"/>
      <c r="BK217" s="664"/>
      <c r="BL217" s="664"/>
      <c r="BM217" s="664"/>
      <c r="BN217" s="664"/>
      <c r="BO217" s="664"/>
      <c r="BP217" s="664"/>
      <c r="BQ217" s="664"/>
      <c r="BR217" s="664"/>
      <c r="BS217" s="664"/>
      <c r="BT217" s="664"/>
      <c r="BU217" s="664"/>
      <c r="BV217" s="664"/>
      <c r="BW217" s="664"/>
      <c r="BX217" s="664"/>
      <c r="BY217" s="666"/>
      <c r="BZ217" s="667"/>
      <c r="CA217" s="661"/>
      <c r="CB217" s="662" t="s">
        <v>1014</v>
      </c>
      <c r="CC217" s="663" t="s">
        <v>980</v>
      </c>
      <c r="CD217" s="664">
        <f>'3A 2025-2026 REPORTE CALIFICACI'!E29</f>
        <v>54</v>
      </c>
      <c r="CE217" s="664">
        <f>'3A 2025-2026 REPORTE CALIFICACI'!F29</f>
        <v>62</v>
      </c>
      <c r="CF217" s="665">
        <f>'3A 2025-2026 REPORTE CALIFICACI'!G29</f>
        <v>71</v>
      </c>
      <c r="CG217" s="664">
        <f>'3A 2025-2026 REPORTE CALIFICACI'!H29</f>
        <v>0</v>
      </c>
      <c r="CH217" s="664">
        <f>'3A 2025-2026 REPORTE CALIFICACI'!I29</f>
        <v>51</v>
      </c>
      <c r="CI217" s="664">
        <f>'3A 2025-2026 REPORTE CALIFICACI'!J29</f>
        <v>64</v>
      </c>
      <c r="CJ217" s="664">
        <f>'3A 2025-2026 REPORTE CALIFICACI'!K29</f>
        <v>61</v>
      </c>
      <c r="CK217" s="664">
        <f>'3A 2025-2026 REPORTE CALIFICACI'!L29</f>
        <v>0</v>
      </c>
      <c r="CL217" s="664">
        <f>'3A 2025-2026 REPORTE CALIFICACI'!M29</f>
        <v>72</v>
      </c>
      <c r="CM217" s="664">
        <f>'3A 2025-2026 REPORTE CALIFICACI'!N29</f>
        <v>72</v>
      </c>
      <c r="CN217" s="664">
        <f>'3A 2025-2026 REPORTE CALIFICACI'!O29</f>
        <v>60</v>
      </c>
      <c r="CO217" s="664">
        <f>'3A 2025-2026 REPORTE CALIFICACI'!P29</f>
        <v>0</v>
      </c>
      <c r="CP217" s="664">
        <f>'3A 2025-2026 REPORTE CALIFICACI'!Q29</f>
        <v>75</v>
      </c>
      <c r="CQ217" s="664">
        <f>'3A 2025-2026 REPORTE CALIFICACI'!R29</f>
        <v>55</v>
      </c>
      <c r="CR217" s="664">
        <f>'3A 2025-2026 REPORTE CALIFICACI'!S29</f>
        <v>60</v>
      </c>
      <c r="CS217" s="664">
        <f>'3A 2025-2026 REPORTE CALIFICACI'!T29</f>
        <v>0</v>
      </c>
      <c r="CT217" s="664"/>
      <c r="CU217" s="664"/>
      <c r="CV217" s="664"/>
      <c r="CW217" s="664"/>
      <c r="CX217" s="664"/>
      <c r="CY217" s="664"/>
      <c r="CZ217" s="664"/>
      <c r="DA217" s="664"/>
      <c r="DB217" s="664"/>
      <c r="DC217" s="664"/>
      <c r="DD217" s="664"/>
      <c r="DE217" s="664"/>
      <c r="DF217" s="664"/>
      <c r="DG217" s="664"/>
      <c r="DH217" s="664"/>
      <c r="DI217" s="664"/>
      <c r="DJ217" s="664"/>
      <c r="DK217" s="664"/>
      <c r="DL217" s="666"/>
      <c r="DM217" s="667"/>
      <c r="DN217" s="661"/>
      <c r="DO217" s="662" t="s">
        <v>1014</v>
      </c>
      <c r="DP217" s="663" t="s">
        <v>980</v>
      </c>
      <c r="DQ217" s="664">
        <f>'3A 2025-2026 REPORTE CALIFICACI'!E30</f>
        <v>75</v>
      </c>
      <c r="DR217" s="664">
        <f>'3A 2025-2026 REPORTE CALIFICACI'!F30</f>
        <v>72</v>
      </c>
      <c r="DS217" s="665">
        <f>'3A 2025-2026 REPORTE CALIFICACI'!G30</f>
        <v>72</v>
      </c>
      <c r="DT217" s="664">
        <f>'3A 2025-2026 REPORTE CALIFICACI'!H30</f>
        <v>0</v>
      </c>
      <c r="DU217" s="664">
        <f>'3A 2025-2026 REPORTE CALIFICACI'!I30</f>
        <v>72</v>
      </c>
      <c r="DV217" s="664">
        <f>'3A 2025-2026 REPORTE CALIFICACI'!J30</f>
        <v>65</v>
      </c>
      <c r="DW217" s="664">
        <f>'3A 2025-2026 REPORTE CALIFICACI'!K30</f>
        <v>62</v>
      </c>
      <c r="DX217" s="664">
        <f>'3A 2025-2026 REPORTE CALIFICACI'!L30</f>
        <v>0</v>
      </c>
      <c r="DY217" s="664">
        <f>'3A 2025-2026 REPORTE CALIFICACI'!M30</f>
        <v>71</v>
      </c>
      <c r="DZ217" s="664">
        <f>'3A 2025-2026 REPORTE CALIFICACI'!N30</f>
        <v>62</v>
      </c>
      <c r="EA217" s="664">
        <f>'3A 2025-2026 REPORTE CALIFICACI'!O30</f>
        <v>60</v>
      </c>
      <c r="EB217" s="664">
        <f>'3A 2025-2026 REPORTE CALIFICACI'!P30</f>
        <v>0</v>
      </c>
      <c r="EC217" s="664">
        <f>'3A 2025-2026 REPORTE CALIFICACI'!Q30</f>
        <v>83</v>
      </c>
      <c r="ED217" s="664">
        <f>'3A 2025-2026 REPORTE CALIFICACI'!R30</f>
        <v>58</v>
      </c>
      <c r="EE217" s="664">
        <f>'3A 2025-2026 REPORTE CALIFICACI'!S30</f>
        <v>60</v>
      </c>
      <c r="EF217" s="664">
        <f>'3A 2025-2026 REPORTE CALIFICACI'!T30</f>
        <v>0</v>
      </c>
      <c r="EG217" s="664"/>
      <c r="EH217" s="664"/>
      <c r="EI217" s="664"/>
      <c r="EJ217" s="664"/>
      <c r="EK217" s="664"/>
      <c r="EL217" s="664"/>
      <c r="EM217" s="664"/>
      <c r="EN217" s="664"/>
      <c r="EO217" s="664"/>
      <c r="EP217" s="664"/>
      <c r="EQ217" s="664"/>
      <c r="ER217" s="664"/>
      <c r="ES217" s="664"/>
      <c r="ET217" s="664"/>
      <c r="EU217" s="664"/>
      <c r="EV217" s="664"/>
      <c r="EW217" s="664"/>
      <c r="EX217" s="664"/>
      <c r="EY217" s="666"/>
    </row>
    <row r="218" ht="76.5" customHeight="1">
      <c r="A218" s="661"/>
      <c r="B218" s="47"/>
      <c r="C218" s="663" t="s">
        <v>1015</v>
      </c>
      <c r="D218" s="664">
        <f>'3A 2025-2026 REPORTE CALIFICACI'!AM27</f>
        <v>0</v>
      </c>
      <c r="E218" s="664">
        <f>'3A 2025-2026 REPORTE CALIFICACI'!AN27</f>
        <v>0</v>
      </c>
      <c r="F218" s="664">
        <f>'3A 2025-2026 REPORTE CALIFICACI'!AO27</f>
        <v>0</v>
      </c>
      <c r="G218" s="664">
        <f>'3A 2025-2026 REPORTE CALIFICACI'!AP27</f>
        <v>0</v>
      </c>
      <c r="H218" s="664">
        <f>'3A 2025-2026 REPORTE CALIFICACI'!AQ27</f>
        <v>0</v>
      </c>
      <c r="I218" s="664">
        <f>'3A 2025-2026 REPORTE CALIFICACI'!AR27</f>
        <v>0</v>
      </c>
      <c r="J218" s="664">
        <f>'3A 2025-2026 REPORTE CALIFICACI'!AS27</f>
        <v>0</v>
      </c>
      <c r="K218" s="664">
        <f>'3A 2025-2026 REPORTE CALIFICACI'!AT27</f>
        <v>0</v>
      </c>
      <c r="L218" s="664">
        <f>'3A 2025-2026 REPORTE CALIFICACI'!AU27</f>
        <v>0</v>
      </c>
      <c r="M218" s="664">
        <f>'3A 2025-2026 REPORTE CALIFICACI'!AV27</f>
        <v>0</v>
      </c>
      <c r="N218" s="664">
        <f>'3A 2025-2026 REPORTE CALIFICACI'!AW27</f>
        <v>0</v>
      </c>
      <c r="O218" s="664">
        <f>'3A 2025-2026 REPORTE CALIFICACI'!AX27</f>
        <v>0</v>
      </c>
      <c r="P218" s="664">
        <f>'3A 2025-2026 REPORTE CALIFICACI'!AY27</f>
        <v>0</v>
      </c>
      <c r="Q218" s="664">
        <f>'3A 2025-2026 REPORTE CALIFICACI'!AZ27</f>
        <v>0</v>
      </c>
      <c r="R218" s="664">
        <f>'3A 2025-2026 REPORTE CALIFICACI'!BA27</f>
        <v>0</v>
      </c>
      <c r="S218" s="664">
        <f>'3A 2025-2026 REPORTE CALIFICACI'!BB27</f>
        <v>0</v>
      </c>
      <c r="T218" s="664"/>
      <c r="U218" s="664"/>
      <c r="V218" s="664"/>
      <c r="W218" s="664"/>
      <c r="X218" s="664"/>
      <c r="Y218" s="664"/>
      <c r="Z218" s="664"/>
      <c r="AA218" s="664"/>
      <c r="AB218" s="664"/>
      <c r="AC218" s="664"/>
      <c r="AD218" s="664"/>
      <c r="AE218" s="664"/>
      <c r="AF218" s="664"/>
      <c r="AG218" s="664"/>
      <c r="AH218" s="664"/>
      <c r="AI218" s="664"/>
      <c r="AJ218" s="664"/>
      <c r="AK218" s="664"/>
      <c r="AL218" s="666"/>
      <c r="AM218" s="667"/>
      <c r="AN218" s="661"/>
      <c r="AO218" s="47"/>
      <c r="AP218" s="663" t="s">
        <v>1015</v>
      </c>
      <c r="AQ218" s="664">
        <f>'3A 2025-2026 REPORTE CALIFICACI'!AM28</f>
        <v>0</v>
      </c>
      <c r="AR218" s="664">
        <f>'3A 2025-2026 REPORTE CALIFICACI'!AN28</f>
        <v>0</v>
      </c>
      <c r="AS218" s="664">
        <f>'3A 2025-2026 REPORTE CALIFICACI'!AO28</f>
        <v>0</v>
      </c>
      <c r="AT218" s="664">
        <f>'3A 2025-2026 REPORTE CALIFICACI'!AP28</f>
        <v>0</v>
      </c>
      <c r="AU218" s="664">
        <f>'3A 2025-2026 REPORTE CALIFICACI'!AQ28</f>
        <v>0</v>
      </c>
      <c r="AV218" s="664">
        <f>'3A 2025-2026 REPORTE CALIFICACI'!AR28</f>
        <v>0</v>
      </c>
      <c r="AW218" s="664">
        <f>'3A 2025-2026 REPORTE CALIFICACI'!AS28</f>
        <v>0</v>
      </c>
      <c r="AX218" s="664">
        <f>'3A 2025-2026 REPORTE CALIFICACI'!AT28</f>
        <v>0</v>
      </c>
      <c r="AY218" s="664">
        <f>'3A 2025-2026 REPORTE CALIFICACI'!AU28</f>
        <v>0</v>
      </c>
      <c r="AZ218" s="664">
        <f>'3A 2025-2026 REPORTE CALIFICACI'!AV28</f>
        <v>0</v>
      </c>
      <c r="BA218" s="664">
        <f>'3A 2025-2026 REPORTE CALIFICACI'!AW28</f>
        <v>0</v>
      </c>
      <c r="BB218" s="664">
        <f>'3A 2025-2026 REPORTE CALIFICACI'!AX28</f>
        <v>0</v>
      </c>
      <c r="BC218" s="664">
        <f>'3A 2025-2026 REPORTE CALIFICACI'!AY28</f>
        <v>0</v>
      </c>
      <c r="BD218" s="664">
        <f>'3A 2025-2026 REPORTE CALIFICACI'!AZ28</f>
        <v>0</v>
      </c>
      <c r="BE218" s="664">
        <f>'3A 2025-2026 REPORTE CALIFICACI'!BA28</f>
        <v>0</v>
      </c>
      <c r="BF218" s="664">
        <f>'3A 2025-2026 REPORTE CALIFICACI'!BB28</f>
        <v>0</v>
      </c>
      <c r="BG218" s="664"/>
      <c r="BH218" s="664"/>
      <c r="BI218" s="664"/>
      <c r="BJ218" s="664"/>
      <c r="BK218" s="664"/>
      <c r="BL218" s="664"/>
      <c r="BM218" s="664"/>
      <c r="BN218" s="664"/>
      <c r="BO218" s="664"/>
      <c r="BP218" s="664"/>
      <c r="BQ218" s="664"/>
      <c r="BR218" s="664"/>
      <c r="BS218" s="664"/>
      <c r="BT218" s="664"/>
      <c r="BU218" s="664"/>
      <c r="BV218" s="664"/>
      <c r="BW218" s="664"/>
      <c r="BX218" s="664"/>
      <c r="BY218" s="666"/>
      <c r="BZ218" s="667"/>
      <c r="CA218" s="661"/>
      <c r="CB218" s="47"/>
      <c r="CC218" s="663" t="s">
        <v>1015</v>
      </c>
      <c r="CD218" s="664">
        <f>'3A 2025-2026 REPORTE CALIFICACI'!AM29</f>
        <v>0</v>
      </c>
      <c r="CE218" s="664">
        <f>'3A 2025-2026 REPORTE CALIFICACI'!AN29</f>
        <v>0</v>
      </c>
      <c r="CF218" s="664">
        <f>'3A 2025-2026 REPORTE CALIFICACI'!AO29</f>
        <v>0</v>
      </c>
      <c r="CG218" s="664">
        <f>'3A 2025-2026 REPORTE CALIFICACI'!AP29</f>
        <v>0</v>
      </c>
      <c r="CH218" s="664">
        <f>'3A 2025-2026 REPORTE CALIFICACI'!AQ29</f>
        <v>0</v>
      </c>
      <c r="CI218" s="664">
        <f>'3A 2025-2026 REPORTE CALIFICACI'!AR29</f>
        <v>0</v>
      </c>
      <c r="CJ218" s="664">
        <f>'3A 2025-2026 REPORTE CALIFICACI'!AS29</f>
        <v>0</v>
      </c>
      <c r="CK218" s="664">
        <f>'3A 2025-2026 REPORTE CALIFICACI'!AT29</f>
        <v>0</v>
      </c>
      <c r="CL218" s="664">
        <f>'3A 2025-2026 REPORTE CALIFICACI'!AU29</f>
        <v>0</v>
      </c>
      <c r="CM218" s="664">
        <f>'3A 2025-2026 REPORTE CALIFICACI'!AV29</f>
        <v>0</v>
      </c>
      <c r="CN218" s="664">
        <f>'3A 2025-2026 REPORTE CALIFICACI'!AW29</f>
        <v>0</v>
      </c>
      <c r="CO218" s="664">
        <f>'3A 2025-2026 REPORTE CALIFICACI'!AX29</f>
        <v>0</v>
      </c>
      <c r="CP218" s="664">
        <f>'3A 2025-2026 REPORTE CALIFICACI'!AY29</f>
        <v>0</v>
      </c>
      <c r="CQ218" s="664">
        <f>'3A 2025-2026 REPORTE CALIFICACI'!AZ29</f>
        <v>0</v>
      </c>
      <c r="CR218" s="664">
        <f>'3A 2025-2026 REPORTE CALIFICACI'!BA29</f>
        <v>0</v>
      </c>
      <c r="CS218" s="664">
        <f>'3A 2025-2026 REPORTE CALIFICACI'!BB29</f>
        <v>0</v>
      </c>
      <c r="CT218" s="664"/>
      <c r="CU218" s="664"/>
      <c r="CV218" s="664"/>
      <c r="CW218" s="664"/>
      <c r="CX218" s="664"/>
      <c r="CY218" s="664"/>
      <c r="CZ218" s="664"/>
      <c r="DA218" s="664"/>
      <c r="DB218" s="664"/>
      <c r="DC218" s="664"/>
      <c r="DD218" s="664"/>
      <c r="DE218" s="664"/>
      <c r="DF218" s="664"/>
      <c r="DG218" s="664"/>
      <c r="DH218" s="664"/>
      <c r="DI218" s="664"/>
      <c r="DJ218" s="664"/>
      <c r="DK218" s="664"/>
      <c r="DL218" s="666"/>
      <c r="DM218" s="667"/>
      <c r="DN218" s="661"/>
      <c r="DO218" s="47"/>
      <c r="DP218" s="663" t="s">
        <v>1015</v>
      </c>
      <c r="DQ218" s="664">
        <f>'3A 2025-2026 REPORTE CALIFICACI'!AM30</f>
        <v>0</v>
      </c>
      <c r="DR218" s="664">
        <f>'3A 2025-2026 REPORTE CALIFICACI'!AN30</f>
        <v>0</v>
      </c>
      <c r="DS218" s="664">
        <f>'3A 2025-2026 REPORTE CALIFICACI'!AO30</f>
        <v>0</v>
      </c>
      <c r="DT218" s="664">
        <f>'3A 2025-2026 REPORTE CALIFICACI'!AP30</f>
        <v>0</v>
      </c>
      <c r="DU218" s="664">
        <f>'3A 2025-2026 REPORTE CALIFICACI'!AQ30</f>
        <v>0</v>
      </c>
      <c r="DV218" s="664">
        <f>'3A 2025-2026 REPORTE CALIFICACI'!AR30</f>
        <v>0</v>
      </c>
      <c r="DW218" s="664">
        <f>'3A 2025-2026 REPORTE CALIFICACI'!AS30</f>
        <v>0</v>
      </c>
      <c r="DX218" s="664">
        <f>'3A 2025-2026 REPORTE CALIFICACI'!AT30</f>
        <v>0</v>
      </c>
      <c r="DY218" s="664">
        <f>'3A 2025-2026 REPORTE CALIFICACI'!AU30</f>
        <v>0</v>
      </c>
      <c r="DZ218" s="664">
        <f>'3A 2025-2026 REPORTE CALIFICACI'!AV30</f>
        <v>0</v>
      </c>
      <c r="EA218" s="664">
        <f>'3A 2025-2026 REPORTE CALIFICACI'!AW30</f>
        <v>0</v>
      </c>
      <c r="EB218" s="664">
        <f>'3A 2025-2026 REPORTE CALIFICACI'!AX30</f>
        <v>0</v>
      </c>
      <c r="EC218" s="664">
        <f>'3A 2025-2026 REPORTE CALIFICACI'!AY30</f>
        <v>0</v>
      </c>
      <c r="ED218" s="664">
        <f>'3A 2025-2026 REPORTE CALIFICACI'!AZ30</f>
        <v>0</v>
      </c>
      <c r="EE218" s="664">
        <f>'3A 2025-2026 REPORTE CALIFICACI'!BA30</f>
        <v>0</v>
      </c>
      <c r="EF218" s="664">
        <f>'3A 2025-2026 REPORTE CALIFICACI'!BB30</f>
        <v>0</v>
      </c>
      <c r="EG218" s="664"/>
      <c r="EH218" s="664"/>
      <c r="EI218" s="664"/>
      <c r="EJ218" s="664"/>
      <c r="EK218" s="664"/>
      <c r="EL218" s="664"/>
      <c r="EM218" s="664"/>
      <c r="EN218" s="664"/>
      <c r="EO218" s="664"/>
      <c r="EP218" s="664"/>
      <c r="EQ218" s="664"/>
      <c r="ER218" s="664"/>
      <c r="ES218" s="664"/>
      <c r="ET218" s="664"/>
      <c r="EU218" s="664"/>
      <c r="EV218" s="664"/>
      <c r="EW218" s="664"/>
      <c r="EX218" s="664"/>
      <c r="EY218" s="666"/>
    </row>
    <row r="219" ht="76.5" customHeight="1">
      <c r="A219" s="661"/>
      <c r="B219" s="47"/>
      <c r="C219" s="663" t="s">
        <v>1016</v>
      </c>
      <c r="D219" s="664">
        <f>'3A 2025-2026 REPORTE CALIFICACI'!BU27</f>
        <v>82</v>
      </c>
      <c r="E219" s="664">
        <f>'3A 2025-2026 REPORTE CALIFICACI'!BV27</f>
        <v>80</v>
      </c>
      <c r="F219" s="664">
        <f>'3A 2025-2026 REPORTE CALIFICACI'!BW27</f>
        <v>82</v>
      </c>
      <c r="G219" s="664">
        <f>'3A 2025-2026 REPORTE CALIFICACI'!BX27</f>
        <v>0</v>
      </c>
      <c r="H219" s="664">
        <f>'3A 2025-2026 REPORTE CALIFICACI'!BY27</f>
        <v>83</v>
      </c>
      <c r="I219" s="664">
        <f>'3A 2025-2026 REPORTE CALIFICACI'!BZ27</f>
        <v>82</v>
      </c>
      <c r="J219" s="664">
        <f>'3A 2025-2026 REPORTE CALIFICACI'!CA27</f>
        <v>81</v>
      </c>
      <c r="K219" s="664">
        <f>'3A 2025-2026 REPORTE CALIFICACI'!CB27</f>
        <v>0</v>
      </c>
      <c r="L219" s="664">
        <f>'3A 2025-2026 REPORTE CALIFICACI'!CC27</f>
        <v>86</v>
      </c>
      <c r="M219" s="664">
        <f>'3A 2025-2026 REPORTE CALIFICACI'!CD27</f>
        <v>84</v>
      </c>
      <c r="N219" s="664">
        <f>'3A 2025-2026 REPORTE CALIFICACI'!CE27</f>
        <v>82</v>
      </c>
      <c r="O219" s="664">
        <f>'3A 2025-2026 REPORTE CALIFICACI'!CF27</f>
        <v>0</v>
      </c>
      <c r="P219" s="664">
        <f>'3A 2025-2026 REPORTE CALIFICACI'!CG27</f>
        <v>85</v>
      </c>
      <c r="Q219" s="664">
        <f>'3A 2025-2026 REPORTE CALIFICACI'!CH27</f>
        <v>85</v>
      </c>
      <c r="R219" s="664">
        <f>'3A 2025-2026 REPORTE CALIFICACI'!CI27</f>
        <v>83</v>
      </c>
      <c r="S219" s="664">
        <f>'3A 2025-2026 REPORTE CALIFICACI'!CJ27</f>
        <v>0</v>
      </c>
      <c r="T219" s="664"/>
      <c r="U219" s="664"/>
      <c r="V219" s="664"/>
      <c r="W219" s="664"/>
      <c r="X219" s="664"/>
      <c r="Y219" s="664"/>
      <c r="Z219" s="664"/>
      <c r="AA219" s="664"/>
      <c r="AB219" s="664"/>
      <c r="AC219" s="664"/>
      <c r="AD219" s="664"/>
      <c r="AE219" s="664"/>
      <c r="AF219" s="664"/>
      <c r="AG219" s="664"/>
      <c r="AH219" s="664"/>
      <c r="AI219" s="664"/>
      <c r="AJ219" s="664"/>
      <c r="AK219" s="664"/>
      <c r="AL219" s="666"/>
      <c r="AM219" s="667"/>
      <c r="AN219" s="661"/>
      <c r="AO219" s="47"/>
      <c r="AP219" s="663" t="s">
        <v>1016</v>
      </c>
      <c r="AQ219" s="664">
        <f>'3A 2025-2026 REPORTE CALIFICACI'!BU28</f>
        <v>70</v>
      </c>
      <c r="AR219" s="664">
        <f>'3A 2025-2026 REPORTE CALIFICACI'!BV28</f>
        <v>75</v>
      </c>
      <c r="AS219" s="664">
        <f>'3A 2025-2026 REPORTE CALIFICACI'!BW28</f>
        <v>80</v>
      </c>
      <c r="AT219" s="664">
        <f>'3A 2025-2026 REPORTE CALIFICACI'!BX28</f>
        <v>0</v>
      </c>
      <c r="AU219" s="664">
        <f>'3A 2025-2026 REPORTE CALIFICACI'!BY28</f>
        <v>70</v>
      </c>
      <c r="AV219" s="664">
        <f>'3A 2025-2026 REPORTE CALIFICACI'!BZ28</f>
        <v>75</v>
      </c>
      <c r="AW219" s="664">
        <f>'3A 2025-2026 REPORTE CALIFICACI'!CA28</f>
        <v>80</v>
      </c>
      <c r="AX219" s="664">
        <f>'3A 2025-2026 REPORTE CALIFICACI'!CB28</f>
        <v>0</v>
      </c>
      <c r="AY219" s="664">
        <f>'3A 2025-2026 REPORTE CALIFICACI'!CC28</f>
        <v>73</v>
      </c>
      <c r="AZ219" s="664">
        <f>'3A 2025-2026 REPORTE CALIFICACI'!CD28</f>
        <v>71</v>
      </c>
      <c r="BA219" s="664">
        <f>'3A 2025-2026 REPORTE CALIFICACI'!CE28</f>
        <v>74</v>
      </c>
      <c r="BB219" s="664">
        <f>'3A 2025-2026 REPORTE CALIFICACI'!CF28</f>
        <v>0</v>
      </c>
      <c r="BC219" s="664">
        <f>'3A 2025-2026 REPORTE CALIFICACI'!CG28</f>
        <v>72</v>
      </c>
      <c r="BD219" s="664">
        <f>'3A 2025-2026 REPORTE CALIFICACI'!CH28</f>
        <v>73</v>
      </c>
      <c r="BE219" s="664">
        <f>'3A 2025-2026 REPORTE CALIFICACI'!CI28</f>
        <v>75</v>
      </c>
      <c r="BF219" s="664">
        <f>'3A 2025-2026 REPORTE CALIFICACI'!CJ28</f>
        <v>0</v>
      </c>
      <c r="BG219" s="664"/>
      <c r="BH219" s="664"/>
      <c r="BI219" s="664"/>
      <c r="BJ219" s="664"/>
      <c r="BK219" s="664"/>
      <c r="BL219" s="664"/>
      <c r="BM219" s="664"/>
      <c r="BN219" s="664"/>
      <c r="BO219" s="664"/>
      <c r="BP219" s="664"/>
      <c r="BQ219" s="664"/>
      <c r="BR219" s="664"/>
      <c r="BS219" s="664"/>
      <c r="BT219" s="664"/>
      <c r="BU219" s="664"/>
      <c r="BV219" s="664"/>
      <c r="BW219" s="664"/>
      <c r="BX219" s="664"/>
      <c r="BY219" s="666"/>
      <c r="BZ219" s="667"/>
      <c r="CA219" s="661"/>
      <c r="CB219" s="47"/>
      <c r="CC219" s="663" t="s">
        <v>1016</v>
      </c>
      <c r="CD219" s="664">
        <f>'3A 2025-2026 REPORTE CALIFICACI'!BU29</f>
        <v>72</v>
      </c>
      <c r="CE219" s="664">
        <f>'3A 2025-2026 REPORTE CALIFICACI'!BV29</f>
        <v>35</v>
      </c>
      <c r="CF219" s="664">
        <f>'3A 2025-2026 REPORTE CALIFICACI'!BW29</f>
        <v>50</v>
      </c>
      <c r="CG219" s="664">
        <f>'3A 2025-2026 REPORTE CALIFICACI'!BX29</f>
        <v>0</v>
      </c>
      <c r="CH219" s="664">
        <f>'3A 2025-2026 REPORTE CALIFICACI'!BY29</f>
        <v>71</v>
      </c>
      <c r="CI219" s="664">
        <f>'3A 2025-2026 REPORTE CALIFICACI'!BZ29</f>
        <v>70</v>
      </c>
      <c r="CJ219" s="664">
        <f>'3A 2025-2026 REPORTE CALIFICACI'!CA29</f>
        <v>70</v>
      </c>
      <c r="CK219" s="664">
        <f>'3A 2025-2026 REPORTE CALIFICACI'!CB29</f>
        <v>0</v>
      </c>
      <c r="CL219" s="664">
        <f>'3A 2025-2026 REPORTE CALIFICACI'!CC29</f>
        <v>71</v>
      </c>
      <c r="CM219" s="664">
        <f>'3A 2025-2026 REPORTE CALIFICACI'!CD29</f>
        <v>70</v>
      </c>
      <c r="CN219" s="664">
        <f>'3A 2025-2026 REPORTE CALIFICACI'!CE29</f>
        <v>70</v>
      </c>
      <c r="CO219" s="664">
        <f>'3A 2025-2026 REPORTE CALIFICACI'!CF29</f>
        <v>0</v>
      </c>
      <c r="CP219" s="664">
        <f>'3A 2025-2026 REPORTE CALIFICACI'!CG29</f>
        <v>70</v>
      </c>
      <c r="CQ219" s="664">
        <f>'3A 2025-2026 REPORTE CALIFICACI'!CH29</f>
        <v>70</v>
      </c>
      <c r="CR219" s="664">
        <f>'3A 2025-2026 REPORTE CALIFICACI'!CI29</f>
        <v>70</v>
      </c>
      <c r="CS219" s="664">
        <f>'3A 2025-2026 REPORTE CALIFICACI'!CJ29</f>
        <v>0</v>
      </c>
      <c r="CT219" s="664"/>
      <c r="CU219" s="664"/>
      <c r="CV219" s="664"/>
      <c r="CW219" s="664"/>
      <c r="CX219" s="664"/>
      <c r="CY219" s="664"/>
      <c r="CZ219" s="664"/>
      <c r="DA219" s="664"/>
      <c r="DB219" s="664"/>
      <c r="DC219" s="664"/>
      <c r="DD219" s="664"/>
      <c r="DE219" s="664"/>
      <c r="DF219" s="664"/>
      <c r="DG219" s="664"/>
      <c r="DH219" s="664"/>
      <c r="DI219" s="664"/>
      <c r="DJ219" s="664"/>
      <c r="DK219" s="664"/>
      <c r="DL219" s="666"/>
      <c r="DM219" s="667"/>
      <c r="DN219" s="661"/>
      <c r="DO219" s="47"/>
      <c r="DP219" s="663" t="s">
        <v>1016</v>
      </c>
      <c r="DQ219" s="664">
        <f>'3A 2025-2026 REPORTE CALIFICACI'!BU30</f>
        <v>35</v>
      </c>
      <c r="DR219" s="664">
        <f>'3A 2025-2026 REPORTE CALIFICACI'!BV30</f>
        <v>10</v>
      </c>
      <c r="DS219" s="664">
        <f>'3A 2025-2026 REPORTE CALIFICACI'!BW30</f>
        <v>15</v>
      </c>
      <c r="DT219" s="664">
        <f>'3A 2025-2026 REPORTE CALIFICACI'!BX30</f>
        <v>0</v>
      </c>
      <c r="DU219" s="664">
        <f>'3A 2025-2026 REPORTE CALIFICACI'!BY30</f>
        <v>30</v>
      </c>
      <c r="DV219" s="664">
        <f>'3A 2025-2026 REPORTE CALIFICACI'!BZ30</f>
        <v>10</v>
      </c>
      <c r="DW219" s="664">
        <f>'3A 2025-2026 REPORTE CALIFICACI'!CA30</f>
        <v>10</v>
      </c>
      <c r="DX219" s="664">
        <f>'3A 2025-2026 REPORTE CALIFICACI'!CB30</f>
        <v>0</v>
      </c>
      <c r="DY219" s="664">
        <f>'3A 2025-2026 REPORTE CALIFICACI'!CC30</f>
        <v>70</v>
      </c>
      <c r="DZ219" s="664">
        <f>'3A 2025-2026 REPORTE CALIFICACI'!CD30</f>
        <v>70</v>
      </c>
      <c r="EA219" s="664">
        <f>'3A 2025-2026 REPORTE CALIFICACI'!CE30</f>
        <v>70</v>
      </c>
      <c r="EB219" s="664">
        <f>'3A 2025-2026 REPORTE CALIFICACI'!CF30</f>
        <v>0</v>
      </c>
      <c r="EC219" s="664">
        <f>'3A 2025-2026 REPORTE CALIFICACI'!CG30</f>
        <v>73</v>
      </c>
      <c r="ED219" s="664">
        <f>'3A 2025-2026 REPORTE CALIFICACI'!CH30</f>
        <v>70</v>
      </c>
      <c r="EE219" s="664">
        <f>'3A 2025-2026 REPORTE CALIFICACI'!CI30</f>
        <v>70</v>
      </c>
      <c r="EF219" s="664">
        <f>'3A 2025-2026 REPORTE CALIFICACI'!CJ30</f>
        <v>0</v>
      </c>
      <c r="EG219" s="664"/>
      <c r="EH219" s="664"/>
      <c r="EI219" s="664"/>
      <c r="EJ219" s="664"/>
      <c r="EK219" s="664"/>
      <c r="EL219" s="664"/>
      <c r="EM219" s="664"/>
      <c r="EN219" s="664"/>
      <c r="EO219" s="664"/>
      <c r="EP219" s="664"/>
      <c r="EQ219" s="664"/>
      <c r="ER219" s="664"/>
      <c r="ES219" s="664"/>
      <c r="ET219" s="664"/>
      <c r="EU219" s="664"/>
      <c r="EV219" s="664"/>
      <c r="EW219" s="664"/>
      <c r="EX219" s="664"/>
      <c r="EY219" s="666"/>
    </row>
    <row r="220" ht="52.5" customHeight="1">
      <c r="A220" s="661"/>
      <c r="B220" s="47"/>
      <c r="C220" s="663" t="s">
        <v>1017</v>
      </c>
      <c r="D220" s="664">
        <f>'3A 2025-2026 REPORTE CALIFICACI'!DC27</f>
        <v>91</v>
      </c>
      <c r="E220" s="664">
        <f>'3A 2025-2026 REPORTE CALIFICACI'!DD27</f>
        <v>70</v>
      </c>
      <c r="F220" s="664">
        <f>'3A 2025-2026 REPORTE CALIFICACI'!DE27</f>
        <v>70</v>
      </c>
      <c r="G220" s="664">
        <f>'3A 2025-2026 REPORTE CALIFICACI'!DF27</f>
        <v>0</v>
      </c>
      <c r="H220" s="664">
        <f>'3A 2025-2026 REPORTE CALIFICACI'!DG27</f>
        <v>70</v>
      </c>
      <c r="I220" s="664">
        <f>'3A 2025-2026 REPORTE CALIFICACI'!DH27</f>
        <v>70</v>
      </c>
      <c r="J220" s="664">
        <f>'3A 2025-2026 REPORTE CALIFICACI'!DI27</f>
        <v>70</v>
      </c>
      <c r="K220" s="664">
        <f>'3A 2025-2026 REPORTE CALIFICACI'!DJ27</f>
        <v>0</v>
      </c>
      <c r="L220" s="664">
        <f>'3A 2025-2026 REPORTE CALIFICACI'!DK27</f>
        <v>74</v>
      </c>
      <c r="M220" s="664">
        <f>'3A 2025-2026 REPORTE CALIFICACI'!DL27</f>
        <v>78</v>
      </c>
      <c r="N220" s="664">
        <f>'3A 2025-2026 REPORTE CALIFICACI'!DM27</f>
        <v>80</v>
      </c>
      <c r="O220" s="664">
        <f>'3A 2025-2026 REPORTE CALIFICACI'!DN27</f>
        <v>0</v>
      </c>
      <c r="P220" s="664">
        <f>'3A 2025-2026 REPORTE CALIFICACI'!DO27</f>
        <v>70</v>
      </c>
      <c r="Q220" s="664">
        <f>'3A 2025-2026 REPORTE CALIFICACI'!DP27</f>
        <v>73</v>
      </c>
      <c r="R220" s="664">
        <f>'3A 2025-2026 REPORTE CALIFICACI'!DQ27</f>
        <v>79</v>
      </c>
      <c r="S220" s="664">
        <f>'3A 2025-2026 REPORTE CALIFICACI'!DR27</f>
        <v>0</v>
      </c>
      <c r="T220" s="664"/>
      <c r="U220" s="664"/>
      <c r="V220" s="664"/>
      <c r="W220" s="664"/>
      <c r="X220" s="664"/>
      <c r="Y220" s="664"/>
      <c r="Z220" s="664"/>
      <c r="AA220" s="664"/>
      <c r="AB220" s="664"/>
      <c r="AC220" s="664"/>
      <c r="AD220" s="664"/>
      <c r="AE220" s="664"/>
      <c r="AF220" s="664"/>
      <c r="AG220" s="664"/>
      <c r="AH220" s="664"/>
      <c r="AI220" s="664"/>
      <c r="AJ220" s="664"/>
      <c r="AK220" s="664"/>
      <c r="AL220" s="666"/>
      <c r="AM220" s="667"/>
      <c r="AN220" s="661"/>
      <c r="AO220" s="47"/>
      <c r="AP220" s="663" t="s">
        <v>1017</v>
      </c>
      <c r="AQ220" s="664">
        <f>'3A 2025-2026 REPORTE CALIFICACI'!DC28</f>
        <v>85</v>
      </c>
      <c r="AR220" s="664">
        <f>'3A 2025-2026 REPORTE CALIFICACI'!DD28</f>
        <v>72</v>
      </c>
      <c r="AS220" s="664">
        <f>'3A 2025-2026 REPORTE CALIFICACI'!DE28</f>
        <v>80</v>
      </c>
      <c r="AT220" s="664">
        <f>'3A 2025-2026 REPORTE CALIFICACI'!DF28</f>
        <v>0</v>
      </c>
      <c r="AU220" s="664">
        <f>'3A 2025-2026 REPORTE CALIFICACI'!DG28</f>
        <v>75</v>
      </c>
      <c r="AV220" s="664">
        <f>'3A 2025-2026 REPORTE CALIFICACI'!DH28</f>
        <v>90</v>
      </c>
      <c r="AW220" s="664">
        <f>'3A 2025-2026 REPORTE CALIFICACI'!DI28</f>
        <v>75</v>
      </c>
      <c r="AX220" s="664">
        <f>'3A 2025-2026 REPORTE CALIFICACI'!DJ28</f>
        <v>0</v>
      </c>
      <c r="AY220" s="664">
        <f>'3A 2025-2026 REPORTE CALIFICACI'!DK28</f>
        <v>87</v>
      </c>
      <c r="AZ220" s="664">
        <f>'3A 2025-2026 REPORTE CALIFICACI'!DL28</f>
        <v>88</v>
      </c>
      <c r="BA220" s="664">
        <f>'3A 2025-2026 REPORTE CALIFICACI'!DM28</f>
        <v>80</v>
      </c>
      <c r="BB220" s="664">
        <f>'3A 2025-2026 REPORTE CALIFICACI'!DN28</f>
        <v>0</v>
      </c>
      <c r="BC220" s="664">
        <f>'3A 2025-2026 REPORTE CALIFICACI'!DO28</f>
        <v>93</v>
      </c>
      <c r="BD220" s="664">
        <f>'3A 2025-2026 REPORTE CALIFICACI'!DP28</f>
        <v>83</v>
      </c>
      <c r="BE220" s="664">
        <f>'3A 2025-2026 REPORTE CALIFICACI'!DQ28</f>
        <v>85</v>
      </c>
      <c r="BF220" s="664">
        <f>'3A 2025-2026 REPORTE CALIFICACI'!DR28</f>
        <v>0</v>
      </c>
      <c r="BG220" s="664"/>
      <c r="BH220" s="664"/>
      <c r="BI220" s="664"/>
      <c r="BJ220" s="664"/>
      <c r="BK220" s="664"/>
      <c r="BL220" s="664"/>
      <c r="BM220" s="664"/>
      <c r="BN220" s="664"/>
      <c r="BO220" s="664"/>
      <c r="BP220" s="664"/>
      <c r="BQ220" s="664"/>
      <c r="BR220" s="664"/>
      <c r="BS220" s="664"/>
      <c r="BT220" s="664"/>
      <c r="BU220" s="664"/>
      <c r="BV220" s="664"/>
      <c r="BW220" s="664"/>
      <c r="BX220" s="664"/>
      <c r="BY220" s="666"/>
      <c r="BZ220" s="667"/>
      <c r="CA220" s="661"/>
      <c r="CB220" s="47"/>
      <c r="CC220" s="663" t="s">
        <v>1017</v>
      </c>
      <c r="CD220" s="664">
        <f>'3A 2025-2026 REPORTE CALIFICACI'!DC29</f>
        <v>60</v>
      </c>
      <c r="CE220" s="664">
        <f>'3A 2025-2026 REPORTE CALIFICACI'!DD29</f>
        <v>35</v>
      </c>
      <c r="CF220" s="664">
        <f>'3A 2025-2026 REPORTE CALIFICACI'!DE29</f>
        <v>50</v>
      </c>
      <c r="CG220" s="664">
        <f>'3A 2025-2026 REPORTE CALIFICACI'!DF29</f>
        <v>0</v>
      </c>
      <c r="CH220" s="664">
        <f>'3A 2025-2026 REPORTE CALIFICACI'!DG29</f>
        <v>60</v>
      </c>
      <c r="CI220" s="664">
        <f>'3A 2025-2026 REPORTE CALIFICACI'!DH29</f>
        <v>60</v>
      </c>
      <c r="CJ220" s="664">
        <f>'3A 2025-2026 REPORTE CALIFICACI'!DI29</f>
        <v>40</v>
      </c>
      <c r="CK220" s="664">
        <f>'3A 2025-2026 REPORTE CALIFICACI'!DJ29</f>
        <v>0</v>
      </c>
      <c r="CL220" s="664">
        <f>'3A 2025-2026 REPORTE CALIFICACI'!DK29</f>
        <v>70</v>
      </c>
      <c r="CM220" s="664">
        <f>'3A 2025-2026 REPORTE CALIFICACI'!DL29</f>
        <v>60</v>
      </c>
      <c r="CN220" s="664">
        <f>'3A 2025-2026 REPORTE CALIFICACI'!DM29</f>
        <v>60</v>
      </c>
      <c r="CO220" s="664">
        <f>'3A 2025-2026 REPORTE CALIFICACI'!DN29</f>
        <v>0</v>
      </c>
      <c r="CP220" s="664">
        <f>'3A 2025-2026 REPORTE CALIFICACI'!DO29</f>
        <v>60</v>
      </c>
      <c r="CQ220" s="664">
        <f>'3A 2025-2026 REPORTE CALIFICACI'!DP29</f>
        <v>60</v>
      </c>
      <c r="CR220" s="664">
        <f>'3A 2025-2026 REPORTE CALIFICACI'!DQ29</f>
        <v>70</v>
      </c>
      <c r="CS220" s="664">
        <f>'3A 2025-2026 REPORTE CALIFICACI'!DR29</f>
        <v>0</v>
      </c>
      <c r="CT220" s="664"/>
      <c r="CU220" s="664"/>
      <c r="CV220" s="664"/>
      <c r="CW220" s="664"/>
      <c r="CX220" s="664"/>
      <c r="CY220" s="664"/>
      <c r="CZ220" s="664"/>
      <c r="DA220" s="664"/>
      <c r="DB220" s="664"/>
      <c r="DC220" s="664"/>
      <c r="DD220" s="664"/>
      <c r="DE220" s="664"/>
      <c r="DF220" s="664"/>
      <c r="DG220" s="664"/>
      <c r="DH220" s="664"/>
      <c r="DI220" s="664"/>
      <c r="DJ220" s="664"/>
      <c r="DK220" s="664"/>
      <c r="DL220" s="666"/>
      <c r="DM220" s="667"/>
      <c r="DN220" s="661"/>
      <c r="DO220" s="47"/>
      <c r="DP220" s="663" t="s">
        <v>1017</v>
      </c>
      <c r="DQ220" s="664">
        <f>'3A 2025-2026 REPORTE CALIFICACI'!DC30</f>
        <v>62</v>
      </c>
      <c r="DR220" s="664">
        <f>'3A 2025-2026 REPORTE CALIFICACI'!DD30</f>
        <v>40</v>
      </c>
      <c r="DS220" s="664">
        <f>'3A 2025-2026 REPORTE CALIFICACI'!DE30</f>
        <v>50</v>
      </c>
      <c r="DT220" s="664">
        <f>'3A 2025-2026 REPORTE CALIFICACI'!DF30</f>
        <v>0</v>
      </c>
      <c r="DU220" s="664">
        <f>'3A 2025-2026 REPORTE CALIFICACI'!DG30</f>
        <v>70</v>
      </c>
      <c r="DV220" s="664">
        <f>'3A 2025-2026 REPORTE CALIFICACI'!DH30</f>
        <v>60</v>
      </c>
      <c r="DW220" s="664">
        <f>'3A 2025-2026 REPORTE CALIFICACI'!DI30</f>
        <v>65</v>
      </c>
      <c r="DX220" s="664">
        <f>'3A 2025-2026 REPORTE CALIFICACI'!DJ30</f>
        <v>0</v>
      </c>
      <c r="DY220" s="664">
        <f>'3A 2025-2026 REPORTE CALIFICACI'!DK30</f>
        <v>70</v>
      </c>
      <c r="DZ220" s="664">
        <f>'3A 2025-2026 REPORTE CALIFICACI'!DL30</f>
        <v>75</v>
      </c>
      <c r="EA220" s="664">
        <f>'3A 2025-2026 REPORTE CALIFICACI'!DM30</f>
        <v>70</v>
      </c>
      <c r="EB220" s="664">
        <f>'3A 2025-2026 REPORTE CALIFICACI'!DN30</f>
        <v>0</v>
      </c>
      <c r="EC220" s="664">
        <f>'3A 2025-2026 REPORTE CALIFICACI'!DO30</f>
        <v>80</v>
      </c>
      <c r="ED220" s="664">
        <f>'3A 2025-2026 REPORTE CALIFICACI'!DP30</f>
        <v>70</v>
      </c>
      <c r="EE220" s="664">
        <f>'3A 2025-2026 REPORTE CALIFICACI'!DQ30</f>
        <v>60</v>
      </c>
      <c r="EF220" s="664">
        <f>'3A 2025-2026 REPORTE CALIFICACI'!DR30</f>
        <v>0</v>
      </c>
      <c r="EG220" s="664"/>
      <c r="EH220" s="664"/>
      <c r="EI220" s="664"/>
      <c r="EJ220" s="664"/>
      <c r="EK220" s="664"/>
      <c r="EL220" s="664"/>
      <c r="EM220" s="664"/>
      <c r="EN220" s="664"/>
      <c r="EO220" s="664"/>
      <c r="EP220" s="664"/>
      <c r="EQ220" s="664"/>
      <c r="ER220" s="664"/>
      <c r="ES220" s="664"/>
      <c r="ET220" s="664"/>
      <c r="EU220" s="664"/>
      <c r="EV220" s="664"/>
      <c r="EW220" s="664"/>
      <c r="EX220" s="664"/>
      <c r="EY220" s="666"/>
    </row>
    <row r="221" ht="52.5" customHeight="1">
      <c r="A221" s="661"/>
      <c r="B221" s="47"/>
      <c r="C221" s="663" t="s">
        <v>1018</v>
      </c>
      <c r="D221" s="664">
        <f>'3A 2025-2026 REPORTE CALIFICACI'!EK27</f>
        <v>86</v>
      </c>
      <c r="E221" s="664">
        <f>'3A 2025-2026 REPORTE CALIFICACI'!EL27</f>
        <v>86</v>
      </c>
      <c r="F221" s="664">
        <f>'3A 2025-2026 REPORTE CALIFICACI'!EM27</f>
        <v>90</v>
      </c>
      <c r="G221" s="665">
        <f>'3A 2025-2026 REPORTE CALIFICACI'!EN27</f>
        <v>0</v>
      </c>
      <c r="H221" s="664">
        <f>'3A 2025-2026 REPORTE CALIFICACI'!EO27</f>
        <v>82</v>
      </c>
      <c r="I221" s="664">
        <f>'3A 2025-2026 REPORTE CALIFICACI'!EP27</f>
        <v>84</v>
      </c>
      <c r="J221" s="664">
        <f>'3A 2025-2026 REPORTE CALIFICACI'!EQ27</f>
        <v>92</v>
      </c>
      <c r="K221" s="664">
        <f>'3A 2025-2026 REPORTE CALIFICACI'!ER27</f>
        <v>0</v>
      </c>
      <c r="L221" s="664">
        <f>'3A 2025-2026 REPORTE CALIFICACI'!ES27</f>
        <v>92</v>
      </c>
      <c r="M221" s="665">
        <f>'3A 2025-2026 REPORTE CALIFICACI'!ET27</f>
        <v>90</v>
      </c>
      <c r="N221" s="665">
        <f>'3A 2025-2026 REPORTE CALIFICACI'!EU27</f>
        <v>90</v>
      </c>
      <c r="O221" s="664">
        <f>'3A 2025-2026 REPORTE CALIFICACI'!EV27</f>
        <v>0</v>
      </c>
      <c r="P221" s="665">
        <f>'3A 2025-2026 REPORTE CALIFICACI'!EW27</f>
        <v>94</v>
      </c>
      <c r="Q221" s="665">
        <f>'3A 2025-2026 REPORTE CALIFICACI'!EX27</f>
        <v>92</v>
      </c>
      <c r="R221" s="665">
        <f>'3A 2025-2026 REPORTE CALIFICACI'!EY27</f>
        <v>86</v>
      </c>
      <c r="S221" s="665">
        <f>'3A 2025-2026 REPORTE CALIFICACI'!EZ27</f>
        <v>0</v>
      </c>
      <c r="T221" s="664"/>
      <c r="U221" s="664"/>
      <c r="V221" s="664"/>
      <c r="W221" s="664"/>
      <c r="X221" s="664"/>
      <c r="Y221" s="664"/>
      <c r="Z221" s="664"/>
      <c r="AA221" s="664"/>
      <c r="AB221" s="664"/>
      <c r="AC221" s="664"/>
      <c r="AD221" s="664"/>
      <c r="AE221" s="664"/>
      <c r="AF221" s="664"/>
      <c r="AG221" s="664"/>
      <c r="AH221" s="664"/>
      <c r="AI221" s="664"/>
      <c r="AJ221" s="664"/>
      <c r="AK221" s="664"/>
      <c r="AL221" s="666"/>
      <c r="AM221" s="667"/>
      <c r="AN221" s="661"/>
      <c r="AO221" s="47"/>
      <c r="AP221" s="663" t="s">
        <v>1018</v>
      </c>
      <c r="AQ221" s="664">
        <f>'3A 2025-2026 REPORTE CALIFICACI'!EK28</f>
        <v>83</v>
      </c>
      <c r="AR221" s="664">
        <f>'3A 2025-2026 REPORTE CALIFICACI'!EL28</f>
        <v>89</v>
      </c>
      <c r="AS221" s="664">
        <f>'3A 2025-2026 REPORTE CALIFICACI'!EM28</f>
        <v>86</v>
      </c>
      <c r="AT221" s="665">
        <f>'3A 2025-2026 REPORTE CALIFICACI'!EN28</f>
        <v>0</v>
      </c>
      <c r="AU221" s="664">
        <f>'3A 2025-2026 REPORTE CALIFICACI'!EO28</f>
        <v>82</v>
      </c>
      <c r="AV221" s="664">
        <f>'3A 2025-2026 REPORTE CALIFICACI'!EP28</f>
        <v>87</v>
      </c>
      <c r="AW221" s="664">
        <f>'3A 2025-2026 REPORTE CALIFICACI'!EQ28</f>
        <v>88</v>
      </c>
      <c r="AX221" s="664">
        <f>'3A 2025-2026 REPORTE CALIFICACI'!ER28</f>
        <v>0</v>
      </c>
      <c r="AY221" s="664">
        <f>'3A 2025-2026 REPORTE CALIFICACI'!ES28</f>
        <v>88</v>
      </c>
      <c r="AZ221" s="665">
        <f>'3A 2025-2026 REPORTE CALIFICACI'!ET28</f>
        <v>88</v>
      </c>
      <c r="BA221" s="665">
        <f>'3A 2025-2026 REPORTE CALIFICACI'!EU28</f>
        <v>85</v>
      </c>
      <c r="BB221" s="664">
        <f>'3A 2025-2026 REPORTE CALIFICACI'!EV28</f>
        <v>0</v>
      </c>
      <c r="BC221" s="665">
        <f>'3A 2025-2026 REPORTE CALIFICACI'!EW28</f>
        <v>83</v>
      </c>
      <c r="BD221" s="665">
        <f>'3A 2025-2026 REPORTE CALIFICACI'!EX28</f>
        <v>88</v>
      </c>
      <c r="BE221" s="665">
        <f>'3A 2025-2026 REPORTE CALIFICACI'!EY28</f>
        <v>92</v>
      </c>
      <c r="BF221" s="665">
        <f>'3A 2025-2026 REPORTE CALIFICACI'!EZ28</f>
        <v>0</v>
      </c>
      <c r="BG221" s="664"/>
      <c r="BH221" s="664"/>
      <c r="BI221" s="664"/>
      <c r="BJ221" s="664"/>
      <c r="BK221" s="664"/>
      <c r="BL221" s="664"/>
      <c r="BM221" s="664"/>
      <c r="BN221" s="664"/>
      <c r="BO221" s="664"/>
      <c r="BP221" s="664"/>
      <c r="BQ221" s="664"/>
      <c r="BR221" s="664"/>
      <c r="BS221" s="664"/>
      <c r="BT221" s="664"/>
      <c r="BU221" s="664"/>
      <c r="BV221" s="664"/>
      <c r="BW221" s="664"/>
      <c r="BX221" s="664"/>
      <c r="BY221" s="666"/>
      <c r="BZ221" s="667"/>
      <c r="CA221" s="661"/>
      <c r="CB221" s="47"/>
      <c r="CC221" s="663" t="s">
        <v>1018</v>
      </c>
      <c r="CD221" s="664">
        <f>'3A 2025-2026 REPORTE CALIFICACI'!EK29</f>
        <v>72</v>
      </c>
      <c r="CE221" s="664">
        <f>'3A 2025-2026 REPORTE CALIFICACI'!EL29</f>
        <v>71</v>
      </c>
      <c r="CF221" s="664">
        <f>'3A 2025-2026 REPORTE CALIFICACI'!EM29</f>
        <v>73</v>
      </c>
      <c r="CG221" s="665">
        <f>'3A 2025-2026 REPORTE CALIFICACI'!EN29</f>
        <v>0</v>
      </c>
      <c r="CH221" s="664">
        <f>'3A 2025-2026 REPORTE CALIFICACI'!EO29</f>
        <v>74</v>
      </c>
      <c r="CI221" s="664">
        <f>'3A 2025-2026 REPORTE CALIFICACI'!EP29</f>
        <v>74</v>
      </c>
      <c r="CJ221" s="664">
        <f>'3A 2025-2026 REPORTE CALIFICACI'!EQ29</f>
        <v>56</v>
      </c>
      <c r="CK221" s="664">
        <f>'3A 2025-2026 REPORTE CALIFICACI'!ER29</f>
        <v>0</v>
      </c>
      <c r="CL221" s="664">
        <f>'3A 2025-2026 REPORTE CALIFICACI'!ES29</f>
        <v>89</v>
      </c>
      <c r="CM221" s="665">
        <f>'3A 2025-2026 REPORTE CALIFICACI'!ET29</f>
        <v>69</v>
      </c>
      <c r="CN221" s="665">
        <f>'3A 2025-2026 REPORTE CALIFICACI'!EU29</f>
        <v>74</v>
      </c>
      <c r="CO221" s="664">
        <f>'3A 2025-2026 REPORTE CALIFICACI'!EV29</f>
        <v>0</v>
      </c>
      <c r="CP221" s="665">
        <f>'3A 2025-2026 REPORTE CALIFICACI'!EW29</f>
        <v>74</v>
      </c>
      <c r="CQ221" s="665">
        <f>'3A 2025-2026 REPORTE CALIFICACI'!EX29</f>
        <v>73</v>
      </c>
      <c r="CR221" s="665">
        <f>'3A 2025-2026 REPORTE CALIFICACI'!EY29</f>
        <v>82</v>
      </c>
      <c r="CS221" s="665">
        <f>'3A 2025-2026 REPORTE CALIFICACI'!EZ29</f>
        <v>0</v>
      </c>
      <c r="CT221" s="664"/>
      <c r="CU221" s="664"/>
      <c r="CV221" s="664"/>
      <c r="CW221" s="664"/>
      <c r="CX221" s="664"/>
      <c r="CY221" s="664"/>
      <c r="CZ221" s="664"/>
      <c r="DA221" s="664"/>
      <c r="DB221" s="664"/>
      <c r="DC221" s="664"/>
      <c r="DD221" s="664"/>
      <c r="DE221" s="664"/>
      <c r="DF221" s="664"/>
      <c r="DG221" s="664"/>
      <c r="DH221" s="664"/>
      <c r="DI221" s="664"/>
      <c r="DJ221" s="664"/>
      <c r="DK221" s="664"/>
      <c r="DL221" s="666"/>
      <c r="DM221" s="667"/>
      <c r="DN221" s="661"/>
      <c r="DO221" s="47"/>
      <c r="DP221" s="663" t="s">
        <v>1018</v>
      </c>
      <c r="DQ221" s="664">
        <f>'3A 2025-2026 REPORTE CALIFICACI'!EK30</f>
        <v>76</v>
      </c>
      <c r="DR221" s="664">
        <f>'3A 2025-2026 REPORTE CALIFICACI'!EL30</f>
        <v>73</v>
      </c>
      <c r="DS221" s="664">
        <f>'3A 2025-2026 REPORTE CALIFICACI'!EM30</f>
        <v>55</v>
      </c>
      <c r="DT221" s="665">
        <f>'3A 2025-2026 REPORTE CALIFICACI'!EN30</f>
        <v>0</v>
      </c>
      <c r="DU221" s="664">
        <f>'3A 2025-2026 REPORTE CALIFICACI'!EO30</f>
        <v>72</v>
      </c>
      <c r="DV221" s="664">
        <f>'3A 2025-2026 REPORTE CALIFICACI'!EP30</f>
        <v>71</v>
      </c>
      <c r="DW221" s="664">
        <f>'3A 2025-2026 REPORTE CALIFICACI'!EQ30</f>
        <v>73</v>
      </c>
      <c r="DX221" s="664">
        <f>'3A 2025-2026 REPORTE CALIFICACI'!ER30</f>
        <v>0</v>
      </c>
      <c r="DY221" s="664">
        <f>'3A 2025-2026 REPORTE CALIFICACI'!ES30</f>
        <v>84</v>
      </c>
      <c r="DZ221" s="665">
        <f>'3A 2025-2026 REPORTE CALIFICACI'!ET30</f>
        <v>74</v>
      </c>
      <c r="EA221" s="665">
        <f>'3A 2025-2026 REPORTE CALIFICACI'!EU30</f>
        <v>58</v>
      </c>
      <c r="EB221" s="664">
        <f>'3A 2025-2026 REPORTE CALIFICACI'!EV30</f>
        <v>0</v>
      </c>
      <c r="EC221" s="665">
        <f>'3A 2025-2026 REPORTE CALIFICACI'!EW30</f>
        <v>55</v>
      </c>
      <c r="ED221" s="665">
        <f>'3A 2025-2026 REPORTE CALIFICACI'!EX30</f>
        <v>74</v>
      </c>
      <c r="EE221" s="665">
        <f>'3A 2025-2026 REPORTE CALIFICACI'!EY30</f>
        <v>71</v>
      </c>
      <c r="EF221" s="665">
        <f>'3A 2025-2026 REPORTE CALIFICACI'!EZ30</f>
        <v>0</v>
      </c>
      <c r="EG221" s="664"/>
      <c r="EH221" s="664"/>
      <c r="EI221" s="664"/>
      <c r="EJ221" s="664"/>
      <c r="EK221" s="664"/>
      <c r="EL221" s="664"/>
      <c r="EM221" s="664"/>
      <c r="EN221" s="664"/>
      <c r="EO221" s="664"/>
      <c r="EP221" s="664"/>
      <c r="EQ221" s="664"/>
      <c r="ER221" s="664"/>
      <c r="ES221" s="664"/>
      <c r="ET221" s="664"/>
      <c r="EU221" s="664"/>
      <c r="EV221" s="664"/>
      <c r="EW221" s="664"/>
      <c r="EX221" s="664"/>
      <c r="EY221" s="666"/>
    </row>
    <row r="222" ht="52.5" customHeight="1">
      <c r="A222" s="661"/>
      <c r="B222" s="47"/>
      <c r="C222" s="663" t="s">
        <v>1019</v>
      </c>
      <c r="D222" s="664">
        <f>'3A 2025-2026 REPORTE CALIFICACI'!FS27</f>
        <v>81</v>
      </c>
      <c r="E222" s="664">
        <f>'3A 2025-2026 REPORTE CALIFICACI'!FT27</f>
        <v>85</v>
      </c>
      <c r="F222" s="664">
        <f>'3A 2025-2026 REPORTE CALIFICACI'!FU27</f>
        <v>75</v>
      </c>
      <c r="G222" s="664">
        <f>'3A 2025-2026 REPORTE CALIFICACI'!FV27</f>
        <v>0</v>
      </c>
      <c r="H222" s="664">
        <f>'3A 2025-2026 REPORTE CALIFICACI'!FW27</f>
        <v>70</v>
      </c>
      <c r="I222" s="664">
        <f>'3A 2025-2026 REPORTE CALIFICACI'!FX27</f>
        <v>81</v>
      </c>
      <c r="J222" s="664">
        <f>'3A 2025-2026 REPORTE CALIFICACI'!FY27</f>
        <v>70</v>
      </c>
      <c r="K222" s="664">
        <f>'3A 2025-2026 REPORTE CALIFICACI'!FZ27</f>
        <v>0</v>
      </c>
      <c r="L222" s="664">
        <f>'3A 2025-2026 REPORTE CALIFICACI'!GA27</f>
        <v>76</v>
      </c>
      <c r="M222" s="664">
        <f>'3A 2025-2026 REPORTE CALIFICACI'!GB27</f>
        <v>85</v>
      </c>
      <c r="N222" s="664">
        <f>'3A 2025-2026 REPORTE CALIFICACI'!GC27</f>
        <v>70</v>
      </c>
      <c r="O222" s="664">
        <f>'3A 2025-2026 REPORTE CALIFICACI'!GD27</f>
        <v>0</v>
      </c>
      <c r="P222" s="664">
        <f>'3A 2025-2026 REPORTE CALIFICACI'!GE27</f>
        <v>71</v>
      </c>
      <c r="Q222" s="664">
        <f>'3A 2025-2026 REPORTE CALIFICACI'!GF27</f>
        <v>81</v>
      </c>
      <c r="R222" s="664">
        <f>'3A 2025-2026 REPORTE CALIFICACI'!GG27</f>
        <v>73</v>
      </c>
      <c r="S222" s="664">
        <f>'3A 2025-2026 REPORTE CALIFICACI'!GH27</f>
        <v>0</v>
      </c>
      <c r="T222" s="664"/>
      <c r="U222" s="664"/>
      <c r="V222" s="664"/>
      <c r="W222" s="664"/>
      <c r="X222" s="664"/>
      <c r="Y222" s="664"/>
      <c r="Z222" s="664"/>
      <c r="AA222" s="664"/>
      <c r="AB222" s="664"/>
      <c r="AC222" s="664"/>
      <c r="AD222" s="664"/>
      <c r="AE222" s="664"/>
      <c r="AF222" s="664"/>
      <c r="AG222" s="664"/>
      <c r="AH222" s="664"/>
      <c r="AI222" s="664"/>
      <c r="AJ222" s="664"/>
      <c r="AK222" s="664"/>
      <c r="AL222" s="666"/>
      <c r="AM222" s="667"/>
      <c r="AN222" s="661"/>
      <c r="AO222" s="47"/>
      <c r="AP222" s="663" t="s">
        <v>1019</v>
      </c>
      <c r="AQ222" s="664">
        <f>'3A 2025-2026 REPORTE CALIFICACI'!FS28</f>
        <v>84</v>
      </c>
      <c r="AR222" s="664">
        <f>'3A 2025-2026 REPORTE CALIFICACI'!FT28</f>
        <v>81</v>
      </c>
      <c r="AS222" s="664">
        <f>'3A 2025-2026 REPORTE CALIFICACI'!FU28</f>
        <v>70</v>
      </c>
      <c r="AT222" s="664">
        <f>'3A 2025-2026 REPORTE CALIFICACI'!FV28</f>
        <v>0</v>
      </c>
      <c r="AU222" s="664">
        <f>'3A 2025-2026 REPORTE CALIFICACI'!FW28</f>
        <v>85</v>
      </c>
      <c r="AV222" s="664">
        <f>'3A 2025-2026 REPORTE CALIFICACI'!FX28</f>
        <v>83</v>
      </c>
      <c r="AW222" s="664">
        <f>'3A 2025-2026 REPORTE CALIFICACI'!FY28</f>
        <v>70</v>
      </c>
      <c r="AX222" s="664">
        <f>'3A 2025-2026 REPORTE CALIFICACI'!FZ28</f>
        <v>0</v>
      </c>
      <c r="AY222" s="664">
        <f>'3A 2025-2026 REPORTE CALIFICACI'!GA28</f>
        <v>82</v>
      </c>
      <c r="AZ222" s="664">
        <f>'3A 2025-2026 REPORTE CALIFICACI'!GB28</f>
        <v>90</v>
      </c>
      <c r="BA222" s="664">
        <f>'3A 2025-2026 REPORTE CALIFICACI'!GC28</f>
        <v>70</v>
      </c>
      <c r="BB222" s="664">
        <f>'3A 2025-2026 REPORTE CALIFICACI'!GD28</f>
        <v>0</v>
      </c>
      <c r="BC222" s="664">
        <f>'3A 2025-2026 REPORTE CALIFICACI'!GE28</f>
        <v>83</v>
      </c>
      <c r="BD222" s="664">
        <f>'3A 2025-2026 REPORTE CALIFICACI'!GF28</f>
        <v>84</v>
      </c>
      <c r="BE222" s="664">
        <f>'3A 2025-2026 REPORTE CALIFICACI'!GG28</f>
        <v>87</v>
      </c>
      <c r="BF222" s="664">
        <f>'3A 2025-2026 REPORTE CALIFICACI'!GH28</f>
        <v>0</v>
      </c>
      <c r="BG222" s="664"/>
      <c r="BH222" s="664"/>
      <c r="BI222" s="664"/>
      <c r="BJ222" s="664"/>
      <c r="BK222" s="664"/>
      <c r="BL222" s="664"/>
      <c r="BM222" s="664"/>
      <c r="BN222" s="664"/>
      <c r="BO222" s="664"/>
      <c r="BP222" s="664"/>
      <c r="BQ222" s="664"/>
      <c r="BR222" s="664"/>
      <c r="BS222" s="664"/>
      <c r="BT222" s="664"/>
      <c r="BU222" s="664"/>
      <c r="BV222" s="664"/>
      <c r="BW222" s="664"/>
      <c r="BX222" s="664"/>
      <c r="BY222" s="666"/>
      <c r="BZ222" s="667"/>
      <c r="CA222" s="661"/>
      <c r="CB222" s="47"/>
      <c r="CC222" s="663" t="s">
        <v>1019</v>
      </c>
      <c r="CD222" s="664">
        <f>'3A 2025-2026 REPORTE CALIFICACI'!FS29</f>
        <v>70</v>
      </c>
      <c r="CE222" s="664">
        <f>'3A 2025-2026 REPORTE CALIFICACI'!FT29</f>
        <v>70</v>
      </c>
      <c r="CF222" s="664">
        <f>'3A 2025-2026 REPORTE CALIFICACI'!FU29</f>
        <v>36</v>
      </c>
      <c r="CG222" s="664">
        <f>'3A 2025-2026 REPORTE CALIFICACI'!FV29</f>
        <v>0</v>
      </c>
      <c r="CH222" s="664">
        <f>'3A 2025-2026 REPORTE CALIFICACI'!FW29</f>
        <v>70</v>
      </c>
      <c r="CI222" s="664">
        <f>'3A 2025-2026 REPORTE CALIFICACI'!FX29</f>
        <v>70</v>
      </c>
      <c r="CJ222" s="664">
        <f>'3A 2025-2026 REPORTE CALIFICACI'!FY29</f>
        <v>50</v>
      </c>
      <c r="CK222" s="664">
        <f>'3A 2025-2026 REPORTE CALIFICACI'!FZ29</f>
        <v>0</v>
      </c>
      <c r="CL222" s="664">
        <f>'3A 2025-2026 REPORTE CALIFICACI'!GA29</f>
        <v>70</v>
      </c>
      <c r="CM222" s="664">
        <f>'3A 2025-2026 REPORTE CALIFICACI'!GB29</f>
        <v>70</v>
      </c>
      <c r="CN222" s="664">
        <f>'3A 2025-2026 REPORTE CALIFICACI'!GC29</f>
        <v>30</v>
      </c>
      <c r="CO222" s="664">
        <f>'3A 2025-2026 REPORTE CALIFICACI'!GD29</f>
        <v>0</v>
      </c>
      <c r="CP222" s="664">
        <f>'3A 2025-2026 REPORTE CALIFICACI'!GE29</f>
        <v>70</v>
      </c>
      <c r="CQ222" s="664">
        <f>'3A 2025-2026 REPORTE CALIFICACI'!GF29</f>
        <v>70</v>
      </c>
      <c r="CR222" s="664">
        <f>'3A 2025-2026 REPORTE CALIFICACI'!GG29</f>
        <v>75</v>
      </c>
      <c r="CS222" s="664">
        <f>'3A 2025-2026 REPORTE CALIFICACI'!GH29</f>
        <v>0</v>
      </c>
      <c r="CT222" s="664"/>
      <c r="CU222" s="664"/>
      <c r="CV222" s="664"/>
      <c r="CW222" s="664"/>
      <c r="CX222" s="664"/>
      <c r="CY222" s="664"/>
      <c r="CZ222" s="664"/>
      <c r="DA222" s="664"/>
      <c r="DB222" s="664"/>
      <c r="DC222" s="664"/>
      <c r="DD222" s="664"/>
      <c r="DE222" s="664"/>
      <c r="DF222" s="664"/>
      <c r="DG222" s="664"/>
      <c r="DH222" s="664"/>
      <c r="DI222" s="664"/>
      <c r="DJ222" s="664"/>
      <c r="DK222" s="664"/>
      <c r="DL222" s="666"/>
      <c r="DM222" s="667"/>
      <c r="DN222" s="661"/>
      <c r="DO222" s="47"/>
      <c r="DP222" s="663" t="s">
        <v>1019</v>
      </c>
      <c r="DQ222" s="664">
        <f>'3A 2025-2026 REPORTE CALIFICACI'!FS30</f>
        <v>35</v>
      </c>
      <c r="DR222" s="664">
        <f>'3A 2025-2026 REPORTE CALIFICACI'!FT30</f>
        <v>70</v>
      </c>
      <c r="DS222" s="664">
        <f>'3A 2025-2026 REPORTE CALIFICACI'!FU30</f>
        <v>0</v>
      </c>
      <c r="DT222" s="664">
        <f>'3A 2025-2026 REPORTE CALIFICACI'!FV30</f>
        <v>0</v>
      </c>
      <c r="DU222" s="664">
        <f>'3A 2025-2026 REPORTE CALIFICACI'!FW30</f>
        <v>51</v>
      </c>
      <c r="DV222" s="664">
        <f>'3A 2025-2026 REPORTE CALIFICACI'!FX30</f>
        <v>56</v>
      </c>
      <c r="DW222" s="664">
        <f>'3A 2025-2026 REPORTE CALIFICACI'!FY30</f>
        <v>0</v>
      </c>
      <c r="DX222" s="664">
        <f>'3A 2025-2026 REPORTE CALIFICACI'!FZ30</f>
        <v>0</v>
      </c>
      <c r="DY222" s="664">
        <f>'3A 2025-2026 REPORTE CALIFICACI'!GA30</f>
        <v>55</v>
      </c>
      <c r="DZ222" s="664">
        <f>'3A 2025-2026 REPORTE CALIFICACI'!GB30</f>
        <v>70</v>
      </c>
      <c r="EA222" s="664">
        <f>'3A 2025-2026 REPORTE CALIFICACI'!GC30</f>
        <v>0</v>
      </c>
      <c r="EB222" s="664">
        <f>'3A 2025-2026 REPORTE CALIFICACI'!GD30</f>
        <v>0</v>
      </c>
      <c r="EC222" s="664">
        <f>'3A 2025-2026 REPORTE CALIFICACI'!GE30</f>
        <v>41</v>
      </c>
      <c r="ED222" s="664">
        <f>'3A 2025-2026 REPORTE CALIFICACI'!GF30</f>
        <v>59</v>
      </c>
      <c r="EE222" s="664">
        <f>'3A 2025-2026 REPORTE CALIFICACI'!GG30</f>
        <v>50</v>
      </c>
      <c r="EF222" s="664">
        <f>'3A 2025-2026 REPORTE CALIFICACI'!GH30</f>
        <v>0</v>
      </c>
      <c r="EG222" s="664"/>
      <c r="EH222" s="664"/>
      <c r="EI222" s="664"/>
      <c r="EJ222" s="664"/>
      <c r="EK222" s="664"/>
      <c r="EL222" s="664"/>
      <c r="EM222" s="664"/>
      <c r="EN222" s="664"/>
      <c r="EO222" s="664"/>
      <c r="EP222" s="664"/>
      <c r="EQ222" s="664"/>
      <c r="ER222" s="664"/>
      <c r="ES222" s="664"/>
      <c r="ET222" s="664"/>
      <c r="EU222" s="664"/>
      <c r="EV222" s="664"/>
      <c r="EW222" s="664"/>
      <c r="EX222" s="664"/>
      <c r="EY222" s="666"/>
    </row>
    <row r="223" ht="52.5" customHeight="1">
      <c r="A223" s="661"/>
      <c r="B223" s="47"/>
      <c r="C223" s="663" t="s">
        <v>1020</v>
      </c>
      <c r="D223" s="664">
        <f>'3A 2025-2026 REPORTE CALIFICACI'!HA27</f>
        <v>93</v>
      </c>
      <c r="E223" s="664">
        <f>'3A 2025-2026 REPORTE CALIFICACI'!HB27</f>
        <v>83</v>
      </c>
      <c r="F223" s="664">
        <f>'3A 2025-2026 REPORTE CALIFICACI'!HC27</f>
        <v>80</v>
      </c>
      <c r="G223" s="664">
        <f>'3A 2025-2026 REPORTE CALIFICACI'!HD27</f>
        <v>0</v>
      </c>
      <c r="H223" s="664">
        <f>'3A 2025-2026 REPORTE CALIFICACI'!HE27</f>
        <v>88</v>
      </c>
      <c r="I223" s="664">
        <f>'3A 2025-2026 REPORTE CALIFICACI'!HF27</f>
        <v>80</v>
      </c>
      <c r="J223" s="664">
        <f>'3A 2025-2026 REPORTE CALIFICACI'!HG27</f>
        <v>86</v>
      </c>
      <c r="K223" s="664">
        <f>'3A 2025-2026 REPORTE CALIFICACI'!HH27</f>
        <v>0</v>
      </c>
      <c r="L223" s="664">
        <f>'3A 2025-2026 REPORTE CALIFICACI'!HI27</f>
        <v>80</v>
      </c>
      <c r="M223" s="664">
        <f>'3A 2025-2026 REPORTE CALIFICACI'!HJ27</f>
        <v>76</v>
      </c>
      <c r="N223" s="664">
        <f>'3A 2025-2026 REPORTE CALIFICACI'!HK27</f>
        <v>85</v>
      </c>
      <c r="O223" s="664">
        <f>'3A 2025-2026 REPORTE CALIFICACI'!HL27</f>
        <v>0</v>
      </c>
      <c r="P223" s="664">
        <f>'3A 2025-2026 REPORTE CALIFICACI'!HM27</f>
        <v>92</v>
      </c>
      <c r="Q223" s="664">
        <f>'3A 2025-2026 REPORTE CALIFICACI'!HN27</f>
        <v>70</v>
      </c>
      <c r="R223" s="664">
        <f>'3A 2025-2026 REPORTE CALIFICACI'!HO27</f>
        <v>80</v>
      </c>
      <c r="S223" s="664">
        <f>'3A 2025-2026 REPORTE CALIFICACI'!HP27</f>
        <v>0</v>
      </c>
      <c r="T223" s="664"/>
      <c r="U223" s="664"/>
      <c r="V223" s="664"/>
      <c r="W223" s="664"/>
      <c r="X223" s="664"/>
      <c r="Y223" s="664"/>
      <c r="Z223" s="664"/>
      <c r="AA223" s="664"/>
      <c r="AB223" s="664"/>
      <c r="AC223" s="664"/>
      <c r="AD223" s="664"/>
      <c r="AE223" s="664"/>
      <c r="AF223" s="664"/>
      <c r="AG223" s="664"/>
      <c r="AH223" s="664"/>
      <c r="AI223" s="664"/>
      <c r="AJ223" s="664"/>
      <c r="AK223" s="664"/>
      <c r="AL223" s="666"/>
      <c r="AM223" s="667"/>
      <c r="AN223" s="661"/>
      <c r="AO223" s="47"/>
      <c r="AP223" s="663" t="s">
        <v>1020</v>
      </c>
      <c r="AQ223" s="664">
        <f>'3A 2025-2026 REPORTE CALIFICACI'!HA28</f>
        <v>93</v>
      </c>
      <c r="AR223" s="664">
        <f>'3A 2025-2026 REPORTE CALIFICACI'!HB28</f>
        <v>90</v>
      </c>
      <c r="AS223" s="664">
        <f>'3A 2025-2026 REPORTE CALIFICACI'!HC28</f>
        <v>98</v>
      </c>
      <c r="AT223" s="664">
        <f>'3A 2025-2026 REPORTE CALIFICACI'!HD28</f>
        <v>0</v>
      </c>
      <c r="AU223" s="664">
        <f>'3A 2025-2026 REPORTE CALIFICACI'!HE28</f>
        <v>88</v>
      </c>
      <c r="AV223" s="664">
        <f>'3A 2025-2026 REPORTE CALIFICACI'!HF28</f>
        <v>82</v>
      </c>
      <c r="AW223" s="664">
        <f>'3A 2025-2026 REPORTE CALIFICACI'!HG28</f>
        <v>90</v>
      </c>
      <c r="AX223" s="664">
        <f>'3A 2025-2026 REPORTE CALIFICACI'!HH28</f>
        <v>0</v>
      </c>
      <c r="AY223" s="664">
        <f>'3A 2025-2026 REPORTE CALIFICACI'!HI28</f>
        <v>93</v>
      </c>
      <c r="AZ223" s="664">
        <f>'3A 2025-2026 REPORTE CALIFICACI'!HJ28</f>
        <v>86</v>
      </c>
      <c r="BA223" s="664">
        <f>'3A 2025-2026 REPORTE CALIFICACI'!HK28</f>
        <v>87</v>
      </c>
      <c r="BB223" s="664">
        <f>'3A 2025-2026 REPORTE CALIFICACI'!HL28</f>
        <v>0</v>
      </c>
      <c r="BC223" s="664">
        <f>'3A 2025-2026 REPORTE CALIFICACI'!HM28</f>
        <v>87</v>
      </c>
      <c r="BD223" s="664">
        <f>'3A 2025-2026 REPORTE CALIFICACI'!HN28</f>
        <v>83</v>
      </c>
      <c r="BE223" s="664">
        <f>'3A 2025-2026 REPORTE CALIFICACI'!HO28</f>
        <v>100</v>
      </c>
      <c r="BF223" s="664">
        <f>'3A 2025-2026 REPORTE CALIFICACI'!HP28</f>
        <v>0</v>
      </c>
      <c r="BG223" s="664"/>
      <c r="BH223" s="664"/>
      <c r="BI223" s="664"/>
      <c r="BJ223" s="664"/>
      <c r="BK223" s="664"/>
      <c r="BL223" s="664"/>
      <c r="BM223" s="664"/>
      <c r="BN223" s="664"/>
      <c r="BO223" s="664"/>
      <c r="BP223" s="664"/>
      <c r="BQ223" s="664"/>
      <c r="BR223" s="664"/>
      <c r="BS223" s="664"/>
      <c r="BT223" s="664"/>
      <c r="BU223" s="664"/>
      <c r="BV223" s="664"/>
      <c r="BW223" s="664"/>
      <c r="BX223" s="664"/>
      <c r="BY223" s="666"/>
      <c r="BZ223" s="667"/>
      <c r="CA223" s="661"/>
      <c r="CB223" s="47"/>
      <c r="CC223" s="663" t="s">
        <v>1020</v>
      </c>
      <c r="CD223" s="664">
        <f>'3A 2025-2026 REPORTE CALIFICACI'!HA29</f>
        <v>87</v>
      </c>
      <c r="CE223" s="664">
        <f>'3A 2025-2026 REPORTE CALIFICACI'!HB29</f>
        <v>76</v>
      </c>
      <c r="CF223" s="664">
        <f>'3A 2025-2026 REPORTE CALIFICACI'!HC29</f>
        <v>82</v>
      </c>
      <c r="CG223" s="664">
        <f>'3A 2025-2026 REPORTE CALIFICACI'!HD29</f>
        <v>0</v>
      </c>
      <c r="CH223" s="664">
        <f>'3A 2025-2026 REPORTE CALIFICACI'!HE29</f>
        <v>72</v>
      </c>
      <c r="CI223" s="664">
        <f>'3A 2025-2026 REPORTE CALIFICACI'!HF29</f>
        <v>73</v>
      </c>
      <c r="CJ223" s="664">
        <f>'3A 2025-2026 REPORTE CALIFICACI'!HG29</f>
        <v>52</v>
      </c>
      <c r="CK223" s="664">
        <f>'3A 2025-2026 REPORTE CALIFICACI'!HH29</f>
        <v>0</v>
      </c>
      <c r="CL223" s="664">
        <f>'3A 2025-2026 REPORTE CALIFICACI'!HI29</f>
        <v>77</v>
      </c>
      <c r="CM223" s="664">
        <f>'3A 2025-2026 REPORTE CALIFICACI'!HJ29</f>
        <v>73</v>
      </c>
      <c r="CN223" s="664">
        <f>'3A 2025-2026 REPORTE CALIFICACI'!HK29</f>
        <v>71</v>
      </c>
      <c r="CO223" s="664">
        <f>'3A 2025-2026 REPORTE CALIFICACI'!HL29</f>
        <v>0</v>
      </c>
      <c r="CP223" s="664">
        <f>'3A 2025-2026 REPORTE CALIFICACI'!HM29</f>
        <v>75</v>
      </c>
      <c r="CQ223" s="664">
        <f>'3A 2025-2026 REPORTE CALIFICACI'!HN29</f>
        <v>70</v>
      </c>
      <c r="CR223" s="664">
        <f>'3A 2025-2026 REPORTE CALIFICACI'!HO29</f>
        <v>70</v>
      </c>
      <c r="CS223" s="664">
        <f>'3A 2025-2026 REPORTE CALIFICACI'!HP29</f>
        <v>0</v>
      </c>
      <c r="CT223" s="664"/>
      <c r="CU223" s="664"/>
      <c r="CV223" s="664"/>
      <c r="CW223" s="664"/>
      <c r="CX223" s="664"/>
      <c r="CY223" s="664"/>
      <c r="CZ223" s="664"/>
      <c r="DA223" s="664"/>
      <c r="DB223" s="664"/>
      <c r="DC223" s="664"/>
      <c r="DD223" s="664"/>
      <c r="DE223" s="664"/>
      <c r="DF223" s="664"/>
      <c r="DG223" s="664"/>
      <c r="DH223" s="664"/>
      <c r="DI223" s="664"/>
      <c r="DJ223" s="664"/>
      <c r="DK223" s="664"/>
      <c r="DL223" s="666"/>
      <c r="DM223" s="667"/>
      <c r="DN223" s="661"/>
      <c r="DO223" s="47"/>
      <c r="DP223" s="663" t="s">
        <v>1020</v>
      </c>
      <c r="DQ223" s="664">
        <f>'3A 2025-2026 REPORTE CALIFICACI'!HA30</f>
        <v>60</v>
      </c>
      <c r="DR223" s="664">
        <f>'3A 2025-2026 REPORTE CALIFICACI'!HB30</f>
        <v>76</v>
      </c>
      <c r="DS223" s="664">
        <f>'3A 2025-2026 REPORTE CALIFICACI'!HC30</f>
        <v>54</v>
      </c>
      <c r="DT223" s="664">
        <f>'3A 2025-2026 REPORTE CALIFICACI'!HD30</f>
        <v>0</v>
      </c>
      <c r="DU223" s="664">
        <f>'3A 2025-2026 REPORTE CALIFICACI'!HE30</f>
        <v>73</v>
      </c>
      <c r="DV223" s="664">
        <f>'3A 2025-2026 REPORTE CALIFICACI'!HF30</f>
        <v>78</v>
      </c>
      <c r="DW223" s="664">
        <f>'3A 2025-2026 REPORTE CALIFICACI'!HG30</f>
        <v>50</v>
      </c>
      <c r="DX223" s="664">
        <f>'3A 2025-2026 REPORTE CALIFICACI'!HH30</f>
        <v>0</v>
      </c>
      <c r="DY223" s="664">
        <f>'3A 2025-2026 REPORTE CALIFICACI'!HI30</f>
        <v>70</v>
      </c>
      <c r="DZ223" s="664">
        <f>'3A 2025-2026 REPORTE CALIFICACI'!HJ30</f>
        <v>75</v>
      </c>
      <c r="EA223" s="664">
        <f>'3A 2025-2026 REPORTE CALIFICACI'!HK30</f>
        <v>70</v>
      </c>
      <c r="EB223" s="664">
        <f>'3A 2025-2026 REPORTE CALIFICACI'!HL30</f>
        <v>0</v>
      </c>
      <c r="EC223" s="664">
        <f>'3A 2025-2026 REPORTE CALIFICACI'!HM30</f>
        <v>72</v>
      </c>
      <c r="ED223" s="664">
        <f>'3A 2025-2026 REPORTE CALIFICACI'!HN30</f>
        <v>70</v>
      </c>
      <c r="EE223" s="664">
        <f>'3A 2025-2026 REPORTE CALIFICACI'!HO30</f>
        <v>70</v>
      </c>
      <c r="EF223" s="664">
        <f>'3A 2025-2026 REPORTE CALIFICACI'!HP30</f>
        <v>0</v>
      </c>
      <c r="EG223" s="664"/>
      <c r="EH223" s="664"/>
      <c r="EI223" s="664"/>
      <c r="EJ223" s="664"/>
      <c r="EK223" s="664"/>
      <c r="EL223" s="664"/>
      <c r="EM223" s="664"/>
      <c r="EN223" s="664"/>
      <c r="EO223" s="664"/>
      <c r="EP223" s="664"/>
      <c r="EQ223" s="664"/>
      <c r="ER223" s="664"/>
      <c r="ES223" s="664"/>
      <c r="ET223" s="664"/>
      <c r="EU223" s="664"/>
      <c r="EV223" s="664"/>
      <c r="EW223" s="664"/>
      <c r="EX223" s="664"/>
      <c r="EY223" s="666"/>
    </row>
    <row r="224" ht="52.5" customHeight="1">
      <c r="A224" s="661"/>
      <c r="B224" s="47"/>
      <c r="C224" s="663" t="s">
        <v>1021</v>
      </c>
      <c r="D224" s="664">
        <f>'3A 2025-2026 REPORTE CALIFICACI'!II27</f>
        <v>82</v>
      </c>
      <c r="E224" s="664">
        <f>'3A 2025-2026 REPORTE CALIFICACI'!IJ27</f>
        <v>81</v>
      </c>
      <c r="F224" s="664">
        <f>'3A 2025-2026 REPORTE CALIFICACI'!IK27</f>
        <v>80</v>
      </c>
      <c r="G224" s="664">
        <f>'3A 2025-2026 REPORTE CALIFICACI'!IL27</f>
        <v>0</v>
      </c>
      <c r="H224" s="664">
        <f>'3A 2025-2026 REPORTE CALIFICACI'!IM27</f>
        <v>81</v>
      </c>
      <c r="I224" s="664">
        <f>'3A 2025-2026 REPORTE CALIFICACI'!IN27</f>
        <v>83</v>
      </c>
      <c r="J224" s="664">
        <f>'3A 2025-2026 REPORTE CALIFICACI'!IO27</f>
        <v>84</v>
      </c>
      <c r="K224" s="664">
        <f>'3A 2025-2026 REPORTE CALIFICACI'!IP27</f>
        <v>0</v>
      </c>
      <c r="L224" s="664">
        <f>'3A 2025-2026 REPORTE CALIFICACI'!IQ27</f>
        <v>84</v>
      </c>
      <c r="M224" s="664">
        <f>'3A 2025-2026 REPORTE CALIFICACI'!IR27</f>
        <v>80</v>
      </c>
      <c r="N224" s="664">
        <f>'3A 2025-2026 REPORTE CALIFICACI'!IS27</f>
        <v>83</v>
      </c>
      <c r="O224" s="664">
        <f>'3A 2025-2026 REPORTE CALIFICACI'!IT27</f>
        <v>0</v>
      </c>
      <c r="P224" s="664">
        <f>'3A 2025-2026 REPORTE CALIFICACI'!IU27</f>
        <v>82</v>
      </c>
      <c r="Q224" s="664">
        <f>'3A 2025-2026 REPORTE CALIFICACI'!IV27</f>
        <v>85</v>
      </c>
      <c r="R224" s="664">
        <f>'3A 2025-2026 REPORTE CALIFICACI'!IW27</f>
        <v>87</v>
      </c>
      <c r="S224" s="664">
        <f>'3A 2025-2026 REPORTE CALIFICACI'!IX27</f>
        <v>0</v>
      </c>
      <c r="T224" s="664"/>
      <c r="U224" s="664"/>
      <c r="V224" s="664"/>
      <c r="W224" s="664"/>
      <c r="X224" s="664"/>
      <c r="Y224" s="664"/>
      <c r="Z224" s="664"/>
      <c r="AA224" s="664"/>
      <c r="AB224" s="664"/>
      <c r="AC224" s="664"/>
      <c r="AD224" s="664"/>
      <c r="AE224" s="664"/>
      <c r="AF224" s="664"/>
      <c r="AG224" s="664"/>
      <c r="AH224" s="664"/>
      <c r="AI224" s="664"/>
      <c r="AJ224" s="664"/>
      <c r="AK224" s="664"/>
      <c r="AL224" s="666"/>
      <c r="AM224" s="667"/>
      <c r="AN224" s="661"/>
      <c r="AO224" s="47"/>
      <c r="AP224" s="663" t="s">
        <v>1021</v>
      </c>
      <c r="AQ224" s="664">
        <f>'3A 2025-2026 REPORTE CALIFICACI'!II28</f>
        <v>78</v>
      </c>
      <c r="AR224" s="664">
        <f>'3A 2025-2026 REPORTE CALIFICACI'!IJ28</f>
        <v>90</v>
      </c>
      <c r="AS224" s="664">
        <f>'3A 2025-2026 REPORTE CALIFICACI'!IK28</f>
        <v>86</v>
      </c>
      <c r="AT224" s="664">
        <f>'3A 2025-2026 REPORTE CALIFICACI'!IL28</f>
        <v>0</v>
      </c>
      <c r="AU224" s="664">
        <f>'3A 2025-2026 REPORTE CALIFICACI'!IM28</f>
        <v>82</v>
      </c>
      <c r="AV224" s="664">
        <f>'3A 2025-2026 REPORTE CALIFICACI'!IN28</f>
        <v>88</v>
      </c>
      <c r="AW224" s="664">
        <f>'3A 2025-2026 REPORTE CALIFICACI'!IO28</f>
        <v>90</v>
      </c>
      <c r="AX224" s="664">
        <f>'3A 2025-2026 REPORTE CALIFICACI'!IP28</f>
        <v>0</v>
      </c>
      <c r="AY224" s="664">
        <f>'3A 2025-2026 REPORTE CALIFICACI'!IQ28</f>
        <v>83</v>
      </c>
      <c r="AZ224" s="664">
        <f>'3A 2025-2026 REPORTE CALIFICACI'!IR28</f>
        <v>81</v>
      </c>
      <c r="BA224" s="664">
        <f>'3A 2025-2026 REPORTE CALIFICACI'!IS28</f>
        <v>82</v>
      </c>
      <c r="BB224" s="664">
        <f>'3A 2025-2026 REPORTE CALIFICACI'!IT28</f>
        <v>0</v>
      </c>
      <c r="BC224" s="664">
        <f>'3A 2025-2026 REPORTE CALIFICACI'!IU28</f>
        <v>78</v>
      </c>
      <c r="BD224" s="664">
        <f>'3A 2025-2026 REPORTE CALIFICACI'!IV28</f>
        <v>85</v>
      </c>
      <c r="BE224" s="664">
        <f>'3A 2025-2026 REPORTE CALIFICACI'!IW28</f>
        <v>87</v>
      </c>
      <c r="BF224" s="664">
        <f>'3A 2025-2026 REPORTE CALIFICACI'!IX28</f>
        <v>0</v>
      </c>
      <c r="BG224" s="664"/>
      <c r="BH224" s="664"/>
      <c r="BI224" s="664"/>
      <c r="BJ224" s="664"/>
      <c r="BK224" s="664"/>
      <c r="BL224" s="664"/>
      <c r="BM224" s="664"/>
      <c r="BN224" s="664"/>
      <c r="BO224" s="664"/>
      <c r="BP224" s="664"/>
      <c r="BQ224" s="664"/>
      <c r="BR224" s="664"/>
      <c r="BS224" s="664"/>
      <c r="BT224" s="664"/>
      <c r="BU224" s="664"/>
      <c r="BV224" s="664"/>
      <c r="BW224" s="664"/>
      <c r="BX224" s="664"/>
      <c r="BY224" s="666"/>
      <c r="BZ224" s="667"/>
      <c r="CA224" s="661"/>
      <c r="CB224" s="47"/>
      <c r="CC224" s="663" t="s">
        <v>1021</v>
      </c>
      <c r="CD224" s="664">
        <f>'3A 2025-2026 REPORTE CALIFICACI'!II29</f>
        <v>72</v>
      </c>
      <c r="CE224" s="664">
        <f>'3A 2025-2026 REPORTE CALIFICACI'!IJ29</f>
        <v>76</v>
      </c>
      <c r="CF224" s="664">
        <f>'3A 2025-2026 REPORTE CALIFICACI'!IK29</f>
        <v>70</v>
      </c>
      <c r="CG224" s="664">
        <f>'3A 2025-2026 REPORTE CALIFICACI'!IL29</f>
        <v>0</v>
      </c>
      <c r="CH224" s="664">
        <f>'3A 2025-2026 REPORTE CALIFICACI'!IM29</f>
        <v>78</v>
      </c>
      <c r="CI224" s="664">
        <f>'3A 2025-2026 REPORTE CALIFICACI'!IN29</f>
        <v>80</v>
      </c>
      <c r="CJ224" s="664">
        <f>'3A 2025-2026 REPORTE CALIFICACI'!IO29</f>
        <v>73</v>
      </c>
      <c r="CK224" s="664">
        <f>'3A 2025-2026 REPORTE CALIFICACI'!IP29</f>
        <v>0</v>
      </c>
      <c r="CL224" s="664">
        <f>'3A 2025-2026 REPORTE CALIFICACI'!IQ29</f>
        <v>76</v>
      </c>
      <c r="CM224" s="664">
        <f>'3A 2025-2026 REPORTE CALIFICACI'!IR29</f>
        <v>80</v>
      </c>
      <c r="CN224" s="664">
        <f>'3A 2025-2026 REPORTE CALIFICACI'!IS29</f>
        <v>81</v>
      </c>
      <c r="CO224" s="664">
        <f>'3A 2025-2026 REPORTE CALIFICACI'!IT29</f>
        <v>0</v>
      </c>
      <c r="CP224" s="664">
        <f>'3A 2025-2026 REPORTE CALIFICACI'!IU29</f>
        <v>77</v>
      </c>
      <c r="CQ224" s="664">
        <f>'3A 2025-2026 REPORTE CALIFICACI'!IV29</f>
        <v>78</v>
      </c>
      <c r="CR224" s="664">
        <f>'3A 2025-2026 REPORTE CALIFICACI'!IW29</f>
        <v>76</v>
      </c>
      <c r="CS224" s="664">
        <f>'3A 2025-2026 REPORTE CALIFICACI'!IX29</f>
        <v>0</v>
      </c>
      <c r="CT224" s="664"/>
      <c r="CU224" s="664"/>
      <c r="CV224" s="664"/>
      <c r="CW224" s="664"/>
      <c r="CX224" s="664"/>
      <c r="CY224" s="664"/>
      <c r="CZ224" s="664"/>
      <c r="DA224" s="664"/>
      <c r="DB224" s="664"/>
      <c r="DC224" s="664"/>
      <c r="DD224" s="664"/>
      <c r="DE224" s="664"/>
      <c r="DF224" s="664"/>
      <c r="DG224" s="664"/>
      <c r="DH224" s="664"/>
      <c r="DI224" s="664"/>
      <c r="DJ224" s="664"/>
      <c r="DK224" s="664"/>
      <c r="DL224" s="666"/>
      <c r="DM224" s="667"/>
      <c r="DN224" s="661"/>
      <c r="DO224" s="47"/>
      <c r="DP224" s="663" t="s">
        <v>1021</v>
      </c>
      <c r="DQ224" s="664">
        <f>'3A 2025-2026 REPORTE CALIFICACI'!II30</f>
        <v>70</v>
      </c>
      <c r="DR224" s="664">
        <f>'3A 2025-2026 REPORTE CALIFICACI'!IJ30</f>
        <v>78</v>
      </c>
      <c r="DS224" s="664">
        <f>'3A 2025-2026 REPORTE CALIFICACI'!IK30</f>
        <v>50</v>
      </c>
      <c r="DT224" s="664">
        <f>'3A 2025-2026 REPORTE CALIFICACI'!IL30</f>
        <v>0</v>
      </c>
      <c r="DU224" s="664">
        <f>'3A 2025-2026 REPORTE CALIFICACI'!IM30</f>
        <v>75</v>
      </c>
      <c r="DV224" s="664">
        <f>'3A 2025-2026 REPORTE CALIFICACI'!IN30</f>
        <v>84</v>
      </c>
      <c r="DW224" s="664">
        <f>'3A 2025-2026 REPORTE CALIFICACI'!IO30</f>
        <v>55</v>
      </c>
      <c r="DX224" s="664">
        <f>'3A 2025-2026 REPORTE CALIFICACI'!IP30</f>
        <v>0</v>
      </c>
      <c r="DY224" s="664">
        <f>'3A 2025-2026 REPORTE CALIFICACI'!IQ30</f>
        <v>78</v>
      </c>
      <c r="DZ224" s="664">
        <f>'3A 2025-2026 REPORTE CALIFICACI'!IR30</f>
        <v>83</v>
      </c>
      <c r="EA224" s="664">
        <f>'3A 2025-2026 REPORTE CALIFICACI'!IS30</f>
        <v>78</v>
      </c>
      <c r="EB224" s="664">
        <f>'3A 2025-2026 REPORTE CALIFICACI'!IT30</f>
        <v>0</v>
      </c>
      <c r="EC224" s="664">
        <f>'3A 2025-2026 REPORTE CALIFICACI'!IU30</f>
        <v>82</v>
      </c>
      <c r="ED224" s="664">
        <f>'3A 2025-2026 REPORTE CALIFICACI'!IV30</f>
        <v>78</v>
      </c>
      <c r="EE224" s="664">
        <f>'3A 2025-2026 REPORTE CALIFICACI'!IW30</f>
        <v>76</v>
      </c>
      <c r="EF224" s="664">
        <f>'3A 2025-2026 REPORTE CALIFICACI'!IX30</f>
        <v>0</v>
      </c>
      <c r="EG224" s="664"/>
      <c r="EH224" s="664"/>
      <c r="EI224" s="664"/>
      <c r="EJ224" s="664"/>
      <c r="EK224" s="664"/>
      <c r="EL224" s="664"/>
      <c r="EM224" s="664"/>
      <c r="EN224" s="664"/>
      <c r="EO224" s="664"/>
      <c r="EP224" s="664"/>
      <c r="EQ224" s="664"/>
      <c r="ER224" s="664"/>
      <c r="ES224" s="664"/>
      <c r="ET224" s="664"/>
      <c r="EU224" s="664"/>
      <c r="EV224" s="664"/>
      <c r="EW224" s="664"/>
      <c r="EX224" s="664"/>
      <c r="EY224" s="666"/>
    </row>
    <row r="225" ht="84.0" customHeight="1">
      <c r="A225" s="661"/>
      <c r="B225" s="43"/>
      <c r="C225" s="663" t="s">
        <v>1022</v>
      </c>
      <c r="D225" s="664">
        <f>'3A 2025-2026 REPORTE CALIFICACI'!JQ27</f>
        <v>88</v>
      </c>
      <c r="E225" s="665">
        <f>'3A 2025-2026 REPORTE CALIFICACI'!JR27</f>
        <v>94</v>
      </c>
      <c r="F225" s="665">
        <f>'3A 2025-2026 REPORTE CALIFICACI'!JS27</f>
        <v>78</v>
      </c>
      <c r="G225" s="664">
        <f>'3A 2025-2026 REPORTE CALIFICACI'!JT27</f>
        <v>0</v>
      </c>
      <c r="H225" s="664">
        <f>'3A 2025-2026 REPORTE CALIFICACI'!JU27</f>
        <v>89</v>
      </c>
      <c r="I225" s="665">
        <f>'3A 2025-2026 REPORTE CALIFICACI'!JV27</f>
        <v>86</v>
      </c>
      <c r="J225" s="665">
        <f>'3A 2025-2026 REPORTE CALIFICACI'!JW27</f>
        <v>61</v>
      </c>
      <c r="K225" s="664">
        <f>'3A 2025-2026 REPORTE CALIFICACI'!JX27</f>
        <v>0</v>
      </c>
      <c r="L225" s="664">
        <f>'3A 2025-2026 REPORTE CALIFICACI'!JY27</f>
        <v>90</v>
      </c>
      <c r="M225" s="665">
        <f>'3A 2025-2026 REPORTE CALIFICACI'!JZ27</f>
        <v>90</v>
      </c>
      <c r="N225" s="665">
        <f>'3A 2025-2026 REPORTE CALIFICACI'!KA27</f>
        <v>59</v>
      </c>
      <c r="O225" s="664">
        <f>'3A 2025-2026 REPORTE CALIFICACI'!KB27</f>
        <v>0</v>
      </c>
      <c r="P225" s="665">
        <f>'3A 2025-2026 REPORTE CALIFICACI'!KC27</f>
        <v>89</v>
      </c>
      <c r="Q225" s="665">
        <f>'3A 2025-2026 REPORTE CALIFICACI'!KD27</f>
        <v>91</v>
      </c>
      <c r="R225" s="665">
        <f>'3A 2025-2026 REPORTE CALIFICACI'!KE27</f>
        <v>76</v>
      </c>
      <c r="S225" s="664">
        <f>'3A 2025-2026 REPORTE CALIFICACI'!KF27</f>
        <v>0</v>
      </c>
      <c r="T225" s="664"/>
      <c r="U225" s="664"/>
      <c r="V225" s="664"/>
      <c r="W225" s="664"/>
      <c r="X225" s="664"/>
      <c r="Y225" s="664"/>
      <c r="Z225" s="664"/>
      <c r="AA225" s="664"/>
      <c r="AB225" s="664"/>
      <c r="AC225" s="664"/>
      <c r="AD225" s="664"/>
      <c r="AE225" s="664"/>
      <c r="AF225" s="664"/>
      <c r="AG225" s="664"/>
      <c r="AH225" s="664"/>
      <c r="AI225" s="664"/>
      <c r="AJ225" s="664"/>
      <c r="AK225" s="664"/>
      <c r="AL225" s="666"/>
      <c r="AM225" s="667"/>
      <c r="AN225" s="661"/>
      <c r="AO225" s="43"/>
      <c r="AP225" s="663" t="s">
        <v>1022</v>
      </c>
      <c r="AQ225" s="664">
        <f>'3A 2025-2026 REPORTE CALIFICACI'!JQ28</f>
        <v>84</v>
      </c>
      <c r="AR225" s="665">
        <f>'3A 2025-2026 REPORTE CALIFICACI'!JR28</f>
        <v>83</v>
      </c>
      <c r="AS225" s="665">
        <f>'3A 2025-2026 REPORTE CALIFICACI'!JS28</f>
        <v>72</v>
      </c>
      <c r="AT225" s="664">
        <f>'3A 2025-2026 REPORTE CALIFICACI'!JT28</f>
        <v>0</v>
      </c>
      <c r="AU225" s="664">
        <f>'3A 2025-2026 REPORTE CALIFICACI'!JU28</f>
        <v>83</v>
      </c>
      <c r="AV225" s="665">
        <f>'3A 2025-2026 REPORTE CALIFICACI'!JV28</f>
        <v>72</v>
      </c>
      <c r="AW225" s="665">
        <f>'3A 2025-2026 REPORTE CALIFICACI'!JW28</f>
        <v>81</v>
      </c>
      <c r="AX225" s="664">
        <f>'3A 2025-2026 REPORTE CALIFICACI'!JX28</f>
        <v>0</v>
      </c>
      <c r="AY225" s="664">
        <f>'3A 2025-2026 REPORTE CALIFICACI'!JY28</f>
        <v>85</v>
      </c>
      <c r="AZ225" s="665">
        <f>'3A 2025-2026 REPORTE CALIFICACI'!JZ28</f>
        <v>91</v>
      </c>
      <c r="BA225" s="665">
        <f>'3A 2025-2026 REPORTE CALIFICACI'!KA28</f>
        <v>72</v>
      </c>
      <c r="BB225" s="664">
        <f>'3A 2025-2026 REPORTE CALIFICACI'!KB28</f>
        <v>0</v>
      </c>
      <c r="BC225" s="665">
        <f>'3A 2025-2026 REPORTE CALIFICACI'!KC28</f>
        <v>84</v>
      </c>
      <c r="BD225" s="665">
        <f>'3A 2025-2026 REPORTE CALIFICACI'!KD28</f>
        <v>88</v>
      </c>
      <c r="BE225" s="665">
        <f>'3A 2025-2026 REPORTE CALIFICACI'!KE28</f>
        <v>80</v>
      </c>
      <c r="BF225" s="664">
        <f>'3A 2025-2026 REPORTE CALIFICACI'!KF28</f>
        <v>0</v>
      </c>
      <c r="BG225" s="664"/>
      <c r="BH225" s="664"/>
      <c r="BI225" s="664"/>
      <c r="BJ225" s="664"/>
      <c r="BK225" s="664"/>
      <c r="BL225" s="664"/>
      <c r="BM225" s="664"/>
      <c r="BN225" s="664"/>
      <c r="BO225" s="664"/>
      <c r="BP225" s="664"/>
      <c r="BQ225" s="664"/>
      <c r="BR225" s="664"/>
      <c r="BS225" s="664"/>
      <c r="BT225" s="664"/>
      <c r="BU225" s="664"/>
      <c r="BV225" s="664"/>
      <c r="BW225" s="664"/>
      <c r="BX225" s="664"/>
      <c r="BY225" s="666"/>
      <c r="BZ225" s="667"/>
      <c r="CA225" s="661"/>
      <c r="CB225" s="43"/>
      <c r="CC225" s="663" t="s">
        <v>1022</v>
      </c>
      <c r="CD225" s="664">
        <f>'3A 2025-2026 REPORTE CALIFICACI'!JQ29</f>
        <v>76</v>
      </c>
      <c r="CE225" s="665">
        <f>'3A 2025-2026 REPORTE CALIFICACI'!JR29</f>
        <v>64</v>
      </c>
      <c r="CF225" s="665">
        <f>'3A 2025-2026 REPORTE CALIFICACI'!JS29</f>
        <v>54</v>
      </c>
      <c r="CG225" s="664">
        <f>'3A 2025-2026 REPORTE CALIFICACI'!JT29</f>
        <v>0</v>
      </c>
      <c r="CH225" s="664">
        <f>'3A 2025-2026 REPORTE CALIFICACI'!JU29</f>
        <v>74</v>
      </c>
      <c r="CI225" s="665">
        <f>'3A 2025-2026 REPORTE CALIFICACI'!JV29</f>
        <v>71</v>
      </c>
      <c r="CJ225" s="665">
        <f>'3A 2025-2026 REPORTE CALIFICACI'!JW29</f>
        <v>72</v>
      </c>
      <c r="CK225" s="664">
        <f>'3A 2025-2026 REPORTE CALIFICACI'!JX29</f>
        <v>0</v>
      </c>
      <c r="CL225" s="664">
        <f>'3A 2025-2026 REPORTE CALIFICACI'!JY29</f>
        <v>81</v>
      </c>
      <c r="CM225" s="665">
        <f>'3A 2025-2026 REPORTE CALIFICACI'!JZ29</f>
        <v>61</v>
      </c>
      <c r="CN225" s="665">
        <f>'3A 2025-2026 REPORTE CALIFICACI'!KA29</f>
        <v>58</v>
      </c>
      <c r="CO225" s="664">
        <f>'3A 2025-2026 REPORTE CALIFICACI'!KB29</f>
        <v>0</v>
      </c>
      <c r="CP225" s="665">
        <f>'3A 2025-2026 REPORTE CALIFICACI'!KC29</f>
        <v>74</v>
      </c>
      <c r="CQ225" s="665">
        <f>'3A 2025-2026 REPORTE CALIFICACI'!KD29</f>
        <v>66</v>
      </c>
      <c r="CR225" s="665">
        <f>'3A 2025-2026 REPORTE CALIFICACI'!KE29</f>
        <v>59</v>
      </c>
      <c r="CS225" s="664">
        <f>'3A 2025-2026 REPORTE CALIFICACI'!KF29</f>
        <v>0</v>
      </c>
      <c r="CT225" s="664"/>
      <c r="CU225" s="664"/>
      <c r="CV225" s="664"/>
      <c r="CW225" s="664"/>
      <c r="CX225" s="664"/>
      <c r="CY225" s="664"/>
      <c r="CZ225" s="664"/>
      <c r="DA225" s="664"/>
      <c r="DB225" s="664"/>
      <c r="DC225" s="664"/>
      <c r="DD225" s="664"/>
      <c r="DE225" s="664"/>
      <c r="DF225" s="664"/>
      <c r="DG225" s="664"/>
      <c r="DH225" s="664"/>
      <c r="DI225" s="664"/>
      <c r="DJ225" s="664"/>
      <c r="DK225" s="664"/>
      <c r="DL225" s="666"/>
      <c r="DM225" s="667"/>
      <c r="DN225" s="661"/>
      <c r="DO225" s="43"/>
      <c r="DP225" s="663" t="s">
        <v>1022</v>
      </c>
      <c r="DQ225" s="664">
        <f>'3A 2025-2026 REPORTE CALIFICACI'!JQ30</f>
        <v>72</v>
      </c>
      <c r="DR225" s="665">
        <f>'3A 2025-2026 REPORTE CALIFICACI'!JR30</f>
        <v>64</v>
      </c>
      <c r="DS225" s="665">
        <f>'3A 2025-2026 REPORTE CALIFICACI'!JS30</f>
        <v>51</v>
      </c>
      <c r="DT225" s="664">
        <f>'3A 2025-2026 REPORTE CALIFICACI'!JT30</f>
        <v>0</v>
      </c>
      <c r="DU225" s="664">
        <f>'3A 2025-2026 REPORTE CALIFICACI'!JU30</f>
        <v>74</v>
      </c>
      <c r="DV225" s="665">
        <f>'3A 2025-2026 REPORTE CALIFICACI'!JV30</f>
        <v>71</v>
      </c>
      <c r="DW225" s="665">
        <f>'3A 2025-2026 REPORTE CALIFICACI'!JW30</f>
        <v>54</v>
      </c>
      <c r="DX225" s="664">
        <f>'3A 2025-2026 REPORTE CALIFICACI'!JX30</f>
        <v>0</v>
      </c>
      <c r="DY225" s="664">
        <f>'3A 2025-2026 REPORTE CALIFICACI'!JY30</f>
        <v>76</v>
      </c>
      <c r="DZ225" s="665">
        <f>'3A 2025-2026 REPORTE CALIFICACI'!JZ30</f>
        <v>61</v>
      </c>
      <c r="EA225" s="665">
        <f>'3A 2025-2026 REPORTE CALIFICACI'!KA30</f>
        <v>76</v>
      </c>
      <c r="EB225" s="664">
        <f>'3A 2025-2026 REPORTE CALIFICACI'!KB30</f>
        <v>0</v>
      </c>
      <c r="EC225" s="665">
        <f>'3A 2025-2026 REPORTE CALIFICACI'!KC30</f>
        <v>55</v>
      </c>
      <c r="ED225" s="665">
        <f>'3A 2025-2026 REPORTE CALIFICACI'!KD30</f>
        <v>67</v>
      </c>
      <c r="EE225" s="665">
        <f>'3A 2025-2026 REPORTE CALIFICACI'!KE30</f>
        <v>43</v>
      </c>
      <c r="EF225" s="664">
        <f>'3A 2025-2026 REPORTE CALIFICACI'!KF30</f>
        <v>0</v>
      </c>
      <c r="EG225" s="664"/>
      <c r="EH225" s="664"/>
      <c r="EI225" s="664"/>
      <c r="EJ225" s="664"/>
      <c r="EK225" s="664"/>
      <c r="EL225" s="664"/>
      <c r="EM225" s="664"/>
      <c r="EN225" s="664"/>
      <c r="EO225" s="664"/>
      <c r="EP225" s="664"/>
      <c r="EQ225" s="664"/>
      <c r="ER225" s="664"/>
      <c r="ES225" s="664"/>
      <c r="ET225" s="664"/>
      <c r="EU225" s="664"/>
      <c r="EV225" s="664"/>
      <c r="EW225" s="664"/>
      <c r="EX225" s="664"/>
      <c r="EY225" s="666"/>
    </row>
    <row r="226">
      <c r="A226" s="628"/>
      <c r="B226" s="643"/>
      <c r="C226" s="643"/>
      <c r="D226" s="643"/>
      <c r="E226" s="643"/>
      <c r="F226" s="643"/>
      <c r="G226" s="643"/>
      <c r="H226" s="643"/>
      <c r="I226" s="643"/>
      <c r="J226" s="643"/>
      <c r="K226" s="643"/>
      <c r="L226" s="643"/>
      <c r="M226" s="643"/>
      <c r="N226" s="643"/>
      <c r="O226" s="643"/>
      <c r="P226" s="643"/>
      <c r="Q226" s="643"/>
      <c r="R226" s="643"/>
      <c r="S226" s="643"/>
      <c r="T226" s="643"/>
      <c r="U226" s="643"/>
      <c r="V226" s="643"/>
      <c r="W226" s="643"/>
      <c r="X226" s="668"/>
      <c r="Y226" s="668"/>
      <c r="Z226" s="643"/>
      <c r="AA226" s="643"/>
      <c r="AB226" s="643"/>
      <c r="AC226" s="643"/>
      <c r="AD226" s="643"/>
      <c r="AE226" s="643"/>
      <c r="AF226" s="643"/>
      <c r="AG226" s="643"/>
      <c r="AH226" s="643"/>
      <c r="AI226" s="643"/>
      <c r="AJ226" s="643"/>
      <c r="AK226" s="643"/>
      <c r="AL226" s="644"/>
      <c r="AM226" s="643"/>
      <c r="AN226" s="628"/>
      <c r="AO226" s="643"/>
      <c r="AP226" s="643"/>
      <c r="AQ226" s="643"/>
      <c r="AR226" s="643"/>
      <c r="AS226" s="643"/>
      <c r="AT226" s="643"/>
      <c r="AU226" s="643"/>
      <c r="AV226" s="643"/>
      <c r="AW226" s="643"/>
      <c r="AX226" s="643"/>
      <c r="AY226" s="643"/>
      <c r="AZ226" s="643"/>
      <c r="BA226" s="643"/>
      <c r="BB226" s="643"/>
      <c r="BC226" s="643"/>
      <c r="BD226" s="643"/>
      <c r="BE226" s="643"/>
      <c r="BF226" s="643"/>
      <c r="BG226" s="643"/>
      <c r="BH226" s="643"/>
      <c r="BI226" s="643"/>
      <c r="BJ226" s="643"/>
      <c r="BK226" s="668"/>
      <c r="BL226" s="668"/>
      <c r="BM226" s="643"/>
      <c r="BN226" s="643"/>
      <c r="BO226" s="643"/>
      <c r="BP226" s="643"/>
      <c r="BQ226" s="643"/>
      <c r="BR226" s="643"/>
      <c r="BS226" s="643"/>
      <c r="BT226" s="643"/>
      <c r="BU226" s="643"/>
      <c r="BV226" s="643"/>
      <c r="BW226" s="643"/>
      <c r="BX226" s="643"/>
      <c r="BY226" s="644"/>
      <c r="BZ226" s="643"/>
      <c r="CA226" s="628"/>
      <c r="CB226" s="643"/>
      <c r="CC226" s="643"/>
      <c r="CD226" s="643"/>
      <c r="CE226" s="643"/>
      <c r="CF226" s="643"/>
      <c r="CG226" s="643"/>
      <c r="CH226" s="643"/>
      <c r="CI226" s="643"/>
      <c r="CJ226" s="643"/>
      <c r="CK226" s="643"/>
      <c r="CL226" s="643"/>
      <c r="CM226" s="643"/>
      <c r="CN226" s="643"/>
      <c r="CO226" s="643"/>
      <c r="CP226" s="643"/>
      <c r="CQ226" s="643"/>
      <c r="CR226" s="643"/>
      <c r="CS226" s="643"/>
      <c r="CT226" s="643"/>
      <c r="CU226" s="643"/>
      <c r="CV226" s="643"/>
      <c r="CW226" s="643"/>
      <c r="CX226" s="668"/>
      <c r="CY226" s="668"/>
      <c r="CZ226" s="643"/>
      <c r="DA226" s="643"/>
      <c r="DB226" s="643"/>
      <c r="DC226" s="643"/>
      <c r="DD226" s="643"/>
      <c r="DE226" s="643"/>
      <c r="DF226" s="643"/>
      <c r="DG226" s="643"/>
      <c r="DH226" s="643"/>
      <c r="DI226" s="643"/>
      <c r="DJ226" s="643"/>
      <c r="DK226" s="643"/>
      <c r="DL226" s="644"/>
      <c r="DM226" s="643"/>
      <c r="DN226" s="628"/>
      <c r="DO226" s="643"/>
      <c r="DP226" s="643"/>
      <c r="DQ226" s="643"/>
      <c r="DR226" s="643"/>
      <c r="DS226" s="643"/>
      <c r="DT226" s="643"/>
      <c r="DU226" s="643"/>
      <c r="DV226" s="643"/>
      <c r="DW226" s="643"/>
      <c r="DX226" s="643"/>
      <c r="DY226" s="643"/>
      <c r="DZ226" s="643"/>
      <c r="EA226" s="643"/>
      <c r="EB226" s="643"/>
      <c r="EC226" s="643"/>
      <c r="ED226" s="643"/>
      <c r="EE226" s="643"/>
      <c r="EF226" s="643"/>
      <c r="EG226" s="643"/>
      <c r="EH226" s="643"/>
      <c r="EI226" s="643"/>
      <c r="EJ226" s="643"/>
      <c r="EK226" s="668"/>
      <c r="EL226" s="668"/>
      <c r="EM226" s="643"/>
      <c r="EN226" s="643"/>
      <c r="EO226" s="643"/>
      <c r="EP226" s="643"/>
      <c r="EQ226" s="643"/>
      <c r="ER226" s="643"/>
      <c r="ES226" s="643"/>
      <c r="ET226" s="643"/>
      <c r="EU226" s="643"/>
      <c r="EV226" s="643"/>
      <c r="EW226" s="643"/>
      <c r="EX226" s="643"/>
      <c r="EY226" s="644"/>
    </row>
    <row r="227">
      <c r="A227" s="628"/>
      <c r="B227" s="643"/>
      <c r="C227" s="643"/>
      <c r="D227" s="643"/>
      <c r="E227" s="643"/>
      <c r="F227" s="643"/>
      <c r="G227" s="643"/>
      <c r="H227" s="643"/>
      <c r="I227" s="643"/>
      <c r="J227" s="643"/>
      <c r="K227" s="643"/>
      <c r="L227" s="643"/>
      <c r="M227" s="643"/>
      <c r="N227" s="643"/>
      <c r="O227" s="643"/>
      <c r="P227" s="643"/>
      <c r="Q227" s="643"/>
      <c r="R227" s="643"/>
      <c r="S227" s="643"/>
      <c r="T227" s="643"/>
      <c r="U227" s="643"/>
      <c r="V227" s="643"/>
      <c r="W227" s="643"/>
      <c r="X227" s="643"/>
      <c r="Y227" s="643"/>
      <c r="Z227" s="643"/>
      <c r="AA227" s="643"/>
      <c r="AB227" s="643"/>
      <c r="AC227" s="643"/>
      <c r="AD227" s="643"/>
      <c r="AE227" s="643"/>
      <c r="AF227" s="643"/>
      <c r="AG227" s="643"/>
      <c r="AH227" s="643"/>
      <c r="AI227" s="643"/>
      <c r="AJ227" s="643"/>
      <c r="AK227" s="643"/>
      <c r="AL227" s="644"/>
      <c r="AM227" s="643"/>
      <c r="AN227" s="628"/>
      <c r="AO227" s="643"/>
      <c r="AP227" s="643"/>
      <c r="AQ227" s="643"/>
      <c r="AR227" s="643"/>
      <c r="AS227" s="643"/>
      <c r="AT227" s="643"/>
      <c r="AU227" s="643"/>
      <c r="AV227" s="643"/>
      <c r="AW227" s="643"/>
      <c r="AX227" s="643"/>
      <c r="AY227" s="643"/>
      <c r="AZ227" s="643"/>
      <c r="BA227" s="643"/>
      <c r="BB227" s="643"/>
      <c r="BC227" s="643"/>
      <c r="BD227" s="643"/>
      <c r="BE227" s="643"/>
      <c r="BF227" s="643"/>
      <c r="BG227" s="643"/>
      <c r="BH227" s="643"/>
      <c r="BI227" s="643"/>
      <c r="BJ227" s="643"/>
      <c r="BK227" s="643"/>
      <c r="BL227" s="643"/>
      <c r="BM227" s="643"/>
      <c r="BN227" s="643"/>
      <c r="BO227" s="643"/>
      <c r="BP227" s="643"/>
      <c r="BQ227" s="643"/>
      <c r="BR227" s="643"/>
      <c r="BS227" s="643"/>
      <c r="BT227" s="643"/>
      <c r="BU227" s="643"/>
      <c r="BV227" s="643"/>
      <c r="BW227" s="643"/>
      <c r="BX227" s="643"/>
      <c r="BY227" s="644"/>
      <c r="BZ227" s="643"/>
      <c r="CA227" s="628"/>
      <c r="CB227" s="643"/>
      <c r="CC227" s="643"/>
      <c r="CD227" s="643"/>
      <c r="CE227" s="643"/>
      <c r="CF227" s="643"/>
      <c r="CG227" s="643"/>
      <c r="CH227" s="643"/>
      <c r="CI227" s="643"/>
      <c r="CJ227" s="643"/>
      <c r="CK227" s="643"/>
      <c r="CL227" s="643"/>
      <c r="CM227" s="643"/>
      <c r="CN227" s="643"/>
      <c r="CO227" s="643"/>
      <c r="CP227" s="643"/>
      <c r="CQ227" s="643"/>
      <c r="CR227" s="643"/>
      <c r="CS227" s="643"/>
      <c r="CT227" s="643"/>
      <c r="CU227" s="643"/>
      <c r="CV227" s="643"/>
      <c r="CW227" s="643"/>
      <c r="CX227" s="643"/>
      <c r="CY227" s="643"/>
      <c r="CZ227" s="643"/>
      <c r="DA227" s="643"/>
      <c r="DB227" s="643"/>
      <c r="DC227" s="643"/>
      <c r="DD227" s="643"/>
      <c r="DE227" s="643"/>
      <c r="DF227" s="643"/>
      <c r="DG227" s="643"/>
      <c r="DH227" s="643"/>
      <c r="DI227" s="643"/>
      <c r="DJ227" s="643"/>
      <c r="DK227" s="643"/>
      <c r="DL227" s="644"/>
      <c r="DM227" s="643"/>
      <c r="DN227" s="628"/>
      <c r="DO227" s="643"/>
      <c r="DP227" s="643"/>
      <c r="DQ227" s="643"/>
      <c r="DR227" s="643"/>
      <c r="DS227" s="643"/>
      <c r="DT227" s="643"/>
      <c r="DU227" s="643"/>
      <c r="DV227" s="643"/>
      <c r="DW227" s="643"/>
      <c r="DX227" s="643"/>
      <c r="DY227" s="643"/>
      <c r="DZ227" s="643"/>
      <c r="EA227" s="643"/>
      <c r="EB227" s="643"/>
      <c r="EC227" s="643"/>
      <c r="ED227" s="643"/>
      <c r="EE227" s="643"/>
      <c r="EF227" s="643"/>
      <c r="EG227" s="643"/>
      <c r="EH227" s="643"/>
      <c r="EI227" s="643"/>
      <c r="EJ227" s="643"/>
      <c r="EK227" s="643"/>
      <c r="EL227" s="643"/>
      <c r="EM227" s="643"/>
      <c r="EN227" s="643"/>
      <c r="EO227" s="643"/>
      <c r="EP227" s="643"/>
      <c r="EQ227" s="643"/>
      <c r="ER227" s="643"/>
      <c r="ES227" s="643"/>
      <c r="ET227" s="643"/>
      <c r="EU227" s="643"/>
      <c r="EV227" s="643"/>
      <c r="EW227" s="643"/>
      <c r="EX227" s="643"/>
      <c r="EY227" s="644"/>
    </row>
    <row r="228">
      <c r="A228" s="628"/>
      <c r="B228" s="643"/>
      <c r="C228" s="643"/>
      <c r="D228" s="643"/>
      <c r="E228" s="643"/>
      <c r="F228" s="643"/>
      <c r="G228" s="643"/>
      <c r="H228" s="643"/>
      <c r="I228" s="643"/>
      <c r="J228" s="643"/>
      <c r="K228" s="643"/>
      <c r="L228" s="643"/>
      <c r="M228" s="643"/>
      <c r="N228" s="643"/>
      <c r="O228" s="643"/>
      <c r="P228" s="643"/>
      <c r="Q228" s="643"/>
      <c r="R228" s="643"/>
      <c r="S228" s="643"/>
      <c r="T228" s="643"/>
      <c r="U228" s="643"/>
      <c r="V228" s="643"/>
      <c r="W228" s="643"/>
      <c r="X228" s="643"/>
      <c r="Y228" s="643"/>
      <c r="Z228" s="643"/>
      <c r="AA228" s="643"/>
      <c r="AB228" s="643"/>
      <c r="AC228" s="643"/>
      <c r="AD228" s="643"/>
      <c r="AE228" s="643"/>
      <c r="AF228" s="643"/>
      <c r="AG228" s="643"/>
      <c r="AH228" s="643"/>
      <c r="AI228" s="643"/>
      <c r="AJ228" s="643"/>
      <c r="AK228" s="643"/>
      <c r="AL228" s="644"/>
      <c r="AM228" s="643"/>
      <c r="AN228" s="628"/>
      <c r="AO228" s="643"/>
      <c r="AP228" s="643"/>
      <c r="AQ228" s="643"/>
      <c r="AR228" s="643"/>
      <c r="AS228" s="643"/>
      <c r="AT228" s="643"/>
      <c r="AU228" s="643"/>
      <c r="AV228" s="643"/>
      <c r="AW228" s="643"/>
      <c r="AX228" s="643"/>
      <c r="AY228" s="643"/>
      <c r="AZ228" s="643"/>
      <c r="BA228" s="643"/>
      <c r="BB228" s="643"/>
      <c r="BC228" s="643"/>
      <c r="BD228" s="643"/>
      <c r="BE228" s="643"/>
      <c r="BF228" s="643"/>
      <c r="BG228" s="643"/>
      <c r="BH228" s="643"/>
      <c r="BI228" s="643"/>
      <c r="BJ228" s="643"/>
      <c r="BK228" s="643"/>
      <c r="BL228" s="643"/>
      <c r="BM228" s="643"/>
      <c r="BN228" s="643"/>
      <c r="BO228" s="643"/>
      <c r="BP228" s="643"/>
      <c r="BQ228" s="643"/>
      <c r="BR228" s="643"/>
      <c r="BS228" s="643"/>
      <c r="BT228" s="643"/>
      <c r="BU228" s="643"/>
      <c r="BV228" s="643"/>
      <c r="BW228" s="643"/>
      <c r="BX228" s="643"/>
      <c r="BY228" s="644"/>
      <c r="BZ228" s="643"/>
      <c r="CA228" s="628"/>
      <c r="CB228" s="643"/>
      <c r="CC228" s="643"/>
      <c r="CD228" s="643"/>
      <c r="CE228" s="643"/>
      <c r="CF228" s="643"/>
      <c r="CG228" s="643"/>
      <c r="CH228" s="643"/>
      <c r="CI228" s="643"/>
      <c r="CJ228" s="643"/>
      <c r="CK228" s="643"/>
      <c r="CL228" s="643"/>
      <c r="CM228" s="643"/>
      <c r="CN228" s="643"/>
      <c r="CO228" s="643"/>
      <c r="CP228" s="643"/>
      <c r="CQ228" s="643"/>
      <c r="CR228" s="643"/>
      <c r="CS228" s="643"/>
      <c r="CT228" s="643"/>
      <c r="CU228" s="643"/>
      <c r="CV228" s="643"/>
      <c r="CW228" s="643"/>
      <c r="CX228" s="643"/>
      <c r="CY228" s="643"/>
      <c r="CZ228" s="643"/>
      <c r="DA228" s="643"/>
      <c r="DB228" s="643"/>
      <c r="DC228" s="643"/>
      <c r="DD228" s="643"/>
      <c r="DE228" s="643"/>
      <c r="DF228" s="643"/>
      <c r="DG228" s="643"/>
      <c r="DH228" s="643"/>
      <c r="DI228" s="643"/>
      <c r="DJ228" s="643"/>
      <c r="DK228" s="643"/>
      <c r="DL228" s="644"/>
      <c r="DM228" s="643"/>
      <c r="DN228" s="628"/>
      <c r="DO228" s="643"/>
      <c r="DP228" s="643"/>
      <c r="DQ228" s="643"/>
      <c r="DR228" s="643"/>
      <c r="DS228" s="643"/>
      <c r="DT228" s="643"/>
      <c r="DU228" s="643"/>
      <c r="DV228" s="643"/>
      <c r="DW228" s="643"/>
      <c r="DX228" s="643"/>
      <c r="DY228" s="643"/>
      <c r="DZ228" s="643"/>
      <c r="EA228" s="643"/>
      <c r="EB228" s="643"/>
      <c r="EC228" s="643"/>
      <c r="ED228" s="643"/>
      <c r="EE228" s="643"/>
      <c r="EF228" s="643"/>
      <c r="EG228" s="643"/>
      <c r="EH228" s="643"/>
      <c r="EI228" s="643"/>
      <c r="EJ228" s="643"/>
      <c r="EK228" s="643"/>
      <c r="EL228" s="643"/>
      <c r="EM228" s="643"/>
      <c r="EN228" s="643"/>
      <c r="EO228" s="643"/>
      <c r="EP228" s="643"/>
      <c r="EQ228" s="643"/>
      <c r="ER228" s="643"/>
      <c r="ES228" s="643"/>
      <c r="ET228" s="643"/>
      <c r="EU228" s="643"/>
      <c r="EV228" s="643"/>
      <c r="EW228" s="643"/>
      <c r="EX228" s="643"/>
      <c r="EY228" s="644"/>
    </row>
    <row r="229">
      <c r="A229" s="669"/>
      <c r="B229" s="670" t="s">
        <v>1023</v>
      </c>
      <c r="C229" s="15"/>
      <c r="D229" s="15"/>
      <c r="E229" s="15"/>
      <c r="F229" s="15"/>
      <c r="G229" s="15"/>
      <c r="H229" s="16"/>
      <c r="I229" s="671"/>
      <c r="J229" s="646" t="s">
        <v>1024</v>
      </c>
      <c r="K229" s="15"/>
      <c r="L229" s="15"/>
      <c r="M229" s="15"/>
      <c r="N229" s="15"/>
      <c r="O229" s="15"/>
      <c r="P229" s="16"/>
      <c r="Q229" s="671"/>
      <c r="R229" s="670" t="s">
        <v>1025</v>
      </c>
      <c r="S229" s="15"/>
      <c r="T229" s="15"/>
      <c r="U229" s="15"/>
      <c r="V229" s="16"/>
      <c r="W229" s="672" t="s">
        <v>1026</v>
      </c>
      <c r="X229" s="41"/>
      <c r="Y229" s="672"/>
      <c r="Z229" s="673"/>
      <c r="AA229" s="674"/>
      <c r="AB229" s="672" t="s">
        <v>1027</v>
      </c>
      <c r="AC229" s="41"/>
      <c r="AD229" s="675"/>
      <c r="AE229" s="671"/>
      <c r="AF229" s="671"/>
      <c r="AG229" s="671"/>
      <c r="AH229" s="671"/>
      <c r="AI229" s="671"/>
      <c r="AJ229" s="671"/>
      <c r="AK229" s="671"/>
      <c r="AL229" s="676"/>
      <c r="AM229" s="671"/>
      <c r="AN229" s="669"/>
      <c r="AO229" s="670" t="s">
        <v>1023</v>
      </c>
      <c r="AP229" s="15"/>
      <c r="AQ229" s="15"/>
      <c r="AR229" s="15"/>
      <c r="AS229" s="15"/>
      <c r="AT229" s="15"/>
      <c r="AU229" s="16"/>
      <c r="AV229" s="671"/>
      <c r="AW229" s="646" t="s">
        <v>1024</v>
      </c>
      <c r="AX229" s="15"/>
      <c r="AY229" s="15"/>
      <c r="AZ229" s="15"/>
      <c r="BA229" s="15"/>
      <c r="BB229" s="15"/>
      <c r="BC229" s="16"/>
      <c r="BD229" s="671"/>
      <c r="BE229" s="670" t="s">
        <v>1025</v>
      </c>
      <c r="BF229" s="15"/>
      <c r="BG229" s="15"/>
      <c r="BH229" s="15"/>
      <c r="BI229" s="16"/>
      <c r="BJ229" s="672" t="s">
        <v>1026</v>
      </c>
      <c r="BK229" s="41"/>
      <c r="BL229" s="672"/>
      <c r="BM229" s="673"/>
      <c r="BN229" s="674"/>
      <c r="BO229" s="672" t="s">
        <v>1027</v>
      </c>
      <c r="BP229" s="41"/>
      <c r="BQ229" s="675"/>
      <c r="BR229" s="671"/>
      <c r="BS229" s="671"/>
      <c r="BT229" s="671"/>
      <c r="BU229" s="671"/>
      <c r="BV229" s="671"/>
      <c r="BW229" s="671"/>
      <c r="BX229" s="671"/>
      <c r="BY229" s="676"/>
      <c r="BZ229" s="671"/>
      <c r="CA229" s="669"/>
      <c r="CB229" s="670" t="s">
        <v>1023</v>
      </c>
      <c r="CC229" s="15"/>
      <c r="CD229" s="15"/>
      <c r="CE229" s="15"/>
      <c r="CF229" s="15"/>
      <c r="CG229" s="15"/>
      <c r="CH229" s="16"/>
      <c r="CI229" s="671"/>
      <c r="CJ229" s="646" t="s">
        <v>1024</v>
      </c>
      <c r="CK229" s="15"/>
      <c r="CL229" s="15"/>
      <c r="CM229" s="15"/>
      <c r="CN229" s="15"/>
      <c r="CO229" s="15"/>
      <c r="CP229" s="16"/>
      <c r="CQ229" s="671"/>
      <c r="CR229" s="670" t="s">
        <v>1025</v>
      </c>
      <c r="CS229" s="15"/>
      <c r="CT229" s="15"/>
      <c r="CU229" s="15"/>
      <c r="CV229" s="16"/>
      <c r="CW229" s="672" t="s">
        <v>1026</v>
      </c>
      <c r="CX229" s="41"/>
      <c r="CY229" s="672"/>
      <c r="CZ229" s="673"/>
      <c r="DA229" s="674"/>
      <c r="DB229" s="672" t="s">
        <v>1027</v>
      </c>
      <c r="DC229" s="41"/>
      <c r="DD229" s="675"/>
      <c r="DE229" s="671"/>
      <c r="DF229" s="671"/>
      <c r="DG229" s="671"/>
      <c r="DH229" s="671"/>
      <c r="DI229" s="671"/>
      <c r="DJ229" s="671"/>
      <c r="DK229" s="671"/>
      <c r="DL229" s="676"/>
      <c r="DM229" s="671"/>
      <c r="DN229" s="669"/>
      <c r="DO229" s="670" t="s">
        <v>1023</v>
      </c>
      <c r="DP229" s="15"/>
      <c r="DQ229" s="15"/>
      <c r="DR229" s="15"/>
      <c r="DS229" s="15"/>
      <c r="DT229" s="15"/>
      <c r="DU229" s="16"/>
      <c r="DV229" s="671"/>
      <c r="DW229" s="646" t="s">
        <v>1024</v>
      </c>
      <c r="DX229" s="15"/>
      <c r="DY229" s="15"/>
      <c r="DZ229" s="15"/>
      <c r="EA229" s="15"/>
      <c r="EB229" s="15"/>
      <c r="EC229" s="16"/>
      <c r="ED229" s="671"/>
      <c r="EE229" s="670" t="s">
        <v>1025</v>
      </c>
      <c r="EF229" s="15"/>
      <c r="EG229" s="15"/>
      <c r="EH229" s="15"/>
      <c r="EI229" s="16"/>
      <c r="EJ229" s="672" t="s">
        <v>1026</v>
      </c>
      <c r="EK229" s="41"/>
      <c r="EL229" s="672"/>
      <c r="EM229" s="673"/>
      <c r="EN229" s="674"/>
      <c r="EO229" s="672" t="s">
        <v>1027</v>
      </c>
      <c r="EP229" s="41"/>
      <c r="EQ229" s="675"/>
      <c r="ER229" s="671"/>
      <c r="ES229" s="671"/>
      <c r="ET229" s="671"/>
      <c r="EU229" s="671"/>
      <c r="EV229" s="671"/>
      <c r="EW229" s="671"/>
      <c r="EX229" s="671"/>
      <c r="EY229" s="676"/>
    </row>
    <row r="230">
      <c r="A230" s="669"/>
      <c r="B230" s="677" t="s">
        <v>1028</v>
      </c>
      <c r="C230" s="678" t="s">
        <v>1029</v>
      </c>
      <c r="D230" s="678" t="s">
        <v>1030</v>
      </c>
      <c r="E230" s="679" t="s">
        <v>1031</v>
      </c>
      <c r="F230" s="15"/>
      <c r="G230" s="15"/>
      <c r="H230" s="16"/>
      <c r="I230" s="671"/>
      <c r="J230" s="680" t="s">
        <v>1032</v>
      </c>
      <c r="K230" s="681" t="s">
        <v>1033</v>
      </c>
      <c r="P230" s="682"/>
      <c r="Q230" s="671"/>
      <c r="R230" s="671"/>
      <c r="S230" s="671"/>
      <c r="T230" s="671"/>
      <c r="U230" s="671"/>
      <c r="V230" s="671"/>
      <c r="W230" s="671"/>
      <c r="X230" s="671"/>
      <c r="Y230" s="671"/>
      <c r="Z230" s="671"/>
      <c r="AA230" s="671"/>
      <c r="AB230" s="671"/>
      <c r="AC230" s="671"/>
      <c r="AD230" s="671"/>
      <c r="AE230" s="671"/>
      <c r="AF230" s="671"/>
      <c r="AG230" s="671"/>
      <c r="AH230" s="671"/>
      <c r="AI230" s="671"/>
      <c r="AJ230" s="671"/>
      <c r="AK230" s="671"/>
      <c r="AL230" s="676"/>
      <c r="AM230" s="671"/>
      <c r="AN230" s="669"/>
      <c r="AO230" s="677" t="s">
        <v>1028</v>
      </c>
      <c r="AP230" s="678" t="s">
        <v>1029</v>
      </c>
      <c r="AQ230" s="678" t="s">
        <v>1030</v>
      </c>
      <c r="AR230" s="679" t="s">
        <v>1031</v>
      </c>
      <c r="AS230" s="15"/>
      <c r="AT230" s="15"/>
      <c r="AU230" s="16"/>
      <c r="AV230" s="671"/>
      <c r="AW230" s="680" t="s">
        <v>1032</v>
      </c>
      <c r="AX230" s="681" t="s">
        <v>1033</v>
      </c>
      <c r="BC230" s="682"/>
      <c r="BD230" s="671"/>
      <c r="BE230" s="671"/>
      <c r="BF230" s="671"/>
      <c r="BG230" s="671"/>
      <c r="BH230" s="671"/>
      <c r="BI230" s="671"/>
      <c r="BJ230" s="671"/>
      <c r="BK230" s="671"/>
      <c r="BL230" s="671"/>
      <c r="BM230" s="671"/>
      <c r="BN230" s="671"/>
      <c r="BO230" s="671"/>
      <c r="BP230" s="671"/>
      <c r="BQ230" s="671"/>
      <c r="BR230" s="671"/>
      <c r="BS230" s="671"/>
      <c r="BT230" s="671"/>
      <c r="BU230" s="671"/>
      <c r="BV230" s="671"/>
      <c r="BW230" s="671"/>
      <c r="BX230" s="671"/>
      <c r="BY230" s="676"/>
      <c r="BZ230" s="671"/>
      <c r="CA230" s="669"/>
      <c r="CB230" s="677" t="s">
        <v>1028</v>
      </c>
      <c r="CC230" s="678" t="s">
        <v>1029</v>
      </c>
      <c r="CD230" s="678" t="s">
        <v>1030</v>
      </c>
      <c r="CE230" s="679" t="s">
        <v>1031</v>
      </c>
      <c r="CF230" s="15"/>
      <c r="CG230" s="15"/>
      <c r="CH230" s="16"/>
      <c r="CI230" s="671"/>
      <c r="CJ230" s="680" t="s">
        <v>1032</v>
      </c>
      <c r="CK230" s="681" t="s">
        <v>1033</v>
      </c>
      <c r="CP230" s="682"/>
      <c r="CQ230" s="671"/>
      <c r="CR230" s="671"/>
      <c r="CS230" s="671"/>
      <c r="CT230" s="671"/>
      <c r="CU230" s="671"/>
      <c r="CV230" s="671"/>
      <c r="CW230" s="671"/>
      <c r="CX230" s="671"/>
      <c r="CY230" s="671"/>
      <c r="CZ230" s="671"/>
      <c r="DA230" s="671"/>
      <c r="DB230" s="671"/>
      <c r="DC230" s="671"/>
      <c r="DD230" s="671"/>
      <c r="DE230" s="671"/>
      <c r="DF230" s="671"/>
      <c r="DG230" s="671"/>
      <c r="DH230" s="671"/>
      <c r="DI230" s="671"/>
      <c r="DJ230" s="671"/>
      <c r="DK230" s="671"/>
      <c r="DL230" s="676"/>
      <c r="DM230" s="671"/>
      <c r="DN230" s="669"/>
      <c r="DO230" s="677" t="s">
        <v>1028</v>
      </c>
      <c r="DP230" s="678" t="s">
        <v>1029</v>
      </c>
      <c r="DQ230" s="678" t="s">
        <v>1030</v>
      </c>
      <c r="DR230" s="679" t="s">
        <v>1031</v>
      </c>
      <c r="DS230" s="15"/>
      <c r="DT230" s="15"/>
      <c r="DU230" s="16"/>
      <c r="DV230" s="671"/>
      <c r="DW230" s="680" t="s">
        <v>1032</v>
      </c>
      <c r="DX230" s="681" t="s">
        <v>1033</v>
      </c>
      <c r="EC230" s="682"/>
      <c r="ED230" s="671"/>
      <c r="EE230" s="671"/>
      <c r="EF230" s="671"/>
      <c r="EG230" s="671"/>
      <c r="EH230" s="671"/>
      <c r="EI230" s="671"/>
      <c r="EJ230" s="671"/>
      <c r="EK230" s="671"/>
      <c r="EL230" s="671"/>
      <c r="EM230" s="671"/>
      <c r="EN230" s="671"/>
      <c r="EO230" s="671"/>
      <c r="EP230" s="671"/>
      <c r="EQ230" s="671"/>
      <c r="ER230" s="671"/>
      <c r="ES230" s="671"/>
      <c r="ET230" s="671"/>
      <c r="EU230" s="671"/>
      <c r="EV230" s="671"/>
      <c r="EW230" s="671"/>
      <c r="EX230" s="671"/>
      <c r="EY230" s="676"/>
    </row>
    <row r="231">
      <c r="A231" s="669"/>
      <c r="B231" s="43"/>
      <c r="C231" s="43"/>
      <c r="D231" s="43"/>
      <c r="E231" s="679" t="s">
        <v>1029</v>
      </c>
      <c r="F231" s="16"/>
      <c r="G231" s="679" t="s">
        <v>1030</v>
      </c>
      <c r="H231" s="16"/>
      <c r="I231" s="671"/>
      <c r="J231" s="680" t="s">
        <v>1034</v>
      </c>
      <c r="K231" s="681" t="s">
        <v>1035</v>
      </c>
      <c r="P231" s="682"/>
      <c r="Q231" s="671"/>
      <c r="R231" s="670" t="s">
        <v>1036</v>
      </c>
      <c r="S231" s="15"/>
      <c r="T231" s="15"/>
      <c r="U231" s="15"/>
      <c r="V231" s="15"/>
      <c r="W231" s="15"/>
      <c r="X231" s="15"/>
      <c r="Y231" s="15"/>
      <c r="Z231" s="15"/>
      <c r="AA231" s="15"/>
      <c r="AB231" s="15"/>
      <c r="AC231" s="15"/>
      <c r="AD231" s="15"/>
      <c r="AE231" s="15"/>
      <c r="AF231" s="15"/>
      <c r="AG231" s="15"/>
      <c r="AH231" s="15"/>
      <c r="AI231" s="15"/>
      <c r="AJ231" s="16"/>
      <c r="AK231" s="671"/>
      <c r="AL231" s="676"/>
      <c r="AM231" s="671"/>
      <c r="AN231" s="669"/>
      <c r="AO231" s="43"/>
      <c r="AP231" s="43"/>
      <c r="AQ231" s="43"/>
      <c r="AR231" s="679" t="s">
        <v>1029</v>
      </c>
      <c r="AS231" s="16"/>
      <c r="AT231" s="679" t="s">
        <v>1030</v>
      </c>
      <c r="AU231" s="16"/>
      <c r="AV231" s="671"/>
      <c r="AW231" s="680" t="s">
        <v>1034</v>
      </c>
      <c r="AX231" s="681" t="s">
        <v>1035</v>
      </c>
      <c r="BC231" s="682"/>
      <c r="BD231" s="671"/>
      <c r="BE231" s="670" t="s">
        <v>1036</v>
      </c>
      <c r="BF231" s="15"/>
      <c r="BG231" s="15"/>
      <c r="BH231" s="15"/>
      <c r="BI231" s="15"/>
      <c r="BJ231" s="15"/>
      <c r="BK231" s="15"/>
      <c r="BL231" s="15"/>
      <c r="BM231" s="15"/>
      <c r="BN231" s="15"/>
      <c r="BO231" s="15"/>
      <c r="BP231" s="15"/>
      <c r="BQ231" s="15"/>
      <c r="BR231" s="15"/>
      <c r="BS231" s="15"/>
      <c r="BT231" s="15"/>
      <c r="BU231" s="15"/>
      <c r="BV231" s="15"/>
      <c r="BW231" s="16"/>
      <c r="BX231" s="671"/>
      <c r="BY231" s="676"/>
      <c r="BZ231" s="671"/>
      <c r="CA231" s="669"/>
      <c r="CB231" s="43"/>
      <c r="CC231" s="43"/>
      <c r="CD231" s="43"/>
      <c r="CE231" s="679" t="s">
        <v>1029</v>
      </c>
      <c r="CF231" s="16"/>
      <c r="CG231" s="679" t="s">
        <v>1030</v>
      </c>
      <c r="CH231" s="16"/>
      <c r="CI231" s="671"/>
      <c r="CJ231" s="680" t="s">
        <v>1034</v>
      </c>
      <c r="CK231" s="681" t="s">
        <v>1035</v>
      </c>
      <c r="CP231" s="682"/>
      <c r="CQ231" s="671"/>
      <c r="CR231" s="670" t="s">
        <v>1036</v>
      </c>
      <c r="CS231" s="15"/>
      <c r="CT231" s="15"/>
      <c r="CU231" s="15"/>
      <c r="CV231" s="15"/>
      <c r="CW231" s="15"/>
      <c r="CX231" s="15"/>
      <c r="CY231" s="15"/>
      <c r="CZ231" s="15"/>
      <c r="DA231" s="15"/>
      <c r="DB231" s="15"/>
      <c r="DC231" s="15"/>
      <c r="DD231" s="15"/>
      <c r="DE231" s="15"/>
      <c r="DF231" s="15"/>
      <c r="DG231" s="15"/>
      <c r="DH231" s="15"/>
      <c r="DI231" s="15"/>
      <c r="DJ231" s="16"/>
      <c r="DK231" s="671"/>
      <c r="DL231" s="676"/>
      <c r="DM231" s="671"/>
      <c r="DN231" s="669"/>
      <c r="DO231" s="43"/>
      <c r="DP231" s="43"/>
      <c r="DQ231" s="43"/>
      <c r="DR231" s="679" t="s">
        <v>1029</v>
      </c>
      <c r="DS231" s="16"/>
      <c r="DT231" s="679" t="s">
        <v>1030</v>
      </c>
      <c r="DU231" s="16"/>
      <c r="DV231" s="671"/>
      <c r="DW231" s="680" t="s">
        <v>1034</v>
      </c>
      <c r="DX231" s="681" t="s">
        <v>1035</v>
      </c>
      <c r="EC231" s="682"/>
      <c r="ED231" s="671"/>
      <c r="EE231" s="670" t="s">
        <v>1036</v>
      </c>
      <c r="EF231" s="15"/>
      <c r="EG231" s="15"/>
      <c r="EH231" s="15"/>
      <c r="EI231" s="15"/>
      <c r="EJ231" s="15"/>
      <c r="EK231" s="15"/>
      <c r="EL231" s="15"/>
      <c r="EM231" s="15"/>
      <c r="EN231" s="15"/>
      <c r="EO231" s="15"/>
      <c r="EP231" s="15"/>
      <c r="EQ231" s="15"/>
      <c r="ER231" s="15"/>
      <c r="ES231" s="15"/>
      <c r="ET231" s="15"/>
      <c r="EU231" s="15"/>
      <c r="EV231" s="15"/>
      <c r="EW231" s="16"/>
      <c r="EX231" s="671"/>
      <c r="EY231" s="676"/>
    </row>
    <row r="232">
      <c r="A232" s="669"/>
      <c r="B232" s="677" t="s">
        <v>631</v>
      </c>
      <c r="C232" s="683"/>
      <c r="D232" s="683"/>
      <c r="E232" s="684"/>
      <c r="F232" s="42"/>
      <c r="G232" s="684"/>
      <c r="H232" s="42"/>
      <c r="I232" s="671"/>
      <c r="J232" s="680" t="s">
        <v>1037</v>
      </c>
      <c r="K232" s="681" t="s">
        <v>1038</v>
      </c>
      <c r="P232" s="682"/>
      <c r="Q232" s="671"/>
      <c r="R232" s="685"/>
      <c r="S232" s="41"/>
      <c r="T232" s="41"/>
      <c r="U232" s="41"/>
      <c r="V232" s="41"/>
      <c r="W232" s="41"/>
      <c r="X232" s="41"/>
      <c r="Y232" s="41"/>
      <c r="Z232" s="41"/>
      <c r="AA232" s="41"/>
      <c r="AB232" s="41"/>
      <c r="AC232" s="41"/>
      <c r="AD232" s="41"/>
      <c r="AE232" s="41"/>
      <c r="AF232" s="41"/>
      <c r="AG232" s="41"/>
      <c r="AH232" s="41"/>
      <c r="AI232" s="41"/>
      <c r="AJ232" s="42"/>
      <c r="AK232" s="671"/>
      <c r="AL232" s="676"/>
      <c r="AM232" s="671"/>
      <c r="AN232" s="669"/>
      <c r="AO232" s="677" t="s">
        <v>631</v>
      </c>
      <c r="AP232" s="683"/>
      <c r="AQ232" s="683"/>
      <c r="AR232" s="684"/>
      <c r="AS232" s="42"/>
      <c r="AT232" s="684"/>
      <c r="AU232" s="42"/>
      <c r="AV232" s="671"/>
      <c r="AW232" s="680" t="s">
        <v>1037</v>
      </c>
      <c r="AX232" s="681" t="s">
        <v>1038</v>
      </c>
      <c r="BC232" s="682"/>
      <c r="BD232" s="671"/>
      <c r="BE232" s="685"/>
      <c r="BF232" s="41"/>
      <c r="BG232" s="41"/>
      <c r="BH232" s="41"/>
      <c r="BI232" s="41"/>
      <c r="BJ232" s="41"/>
      <c r="BK232" s="41"/>
      <c r="BL232" s="41"/>
      <c r="BM232" s="41"/>
      <c r="BN232" s="41"/>
      <c r="BO232" s="41"/>
      <c r="BP232" s="41"/>
      <c r="BQ232" s="41"/>
      <c r="BR232" s="41"/>
      <c r="BS232" s="41"/>
      <c r="BT232" s="41"/>
      <c r="BU232" s="41"/>
      <c r="BV232" s="41"/>
      <c r="BW232" s="42"/>
      <c r="BX232" s="671"/>
      <c r="BY232" s="676"/>
      <c r="BZ232" s="671"/>
      <c r="CA232" s="669"/>
      <c r="CB232" s="677" t="s">
        <v>631</v>
      </c>
      <c r="CC232" s="683"/>
      <c r="CD232" s="683"/>
      <c r="CE232" s="684"/>
      <c r="CF232" s="42"/>
      <c r="CG232" s="684"/>
      <c r="CH232" s="42"/>
      <c r="CI232" s="671"/>
      <c r="CJ232" s="680" t="s">
        <v>1037</v>
      </c>
      <c r="CK232" s="681" t="s">
        <v>1038</v>
      </c>
      <c r="CP232" s="682"/>
      <c r="CQ232" s="671"/>
      <c r="CR232" s="685"/>
      <c r="CS232" s="41"/>
      <c r="CT232" s="41"/>
      <c r="CU232" s="41"/>
      <c r="CV232" s="41"/>
      <c r="CW232" s="41"/>
      <c r="CX232" s="41"/>
      <c r="CY232" s="41"/>
      <c r="CZ232" s="41"/>
      <c r="DA232" s="41"/>
      <c r="DB232" s="41"/>
      <c r="DC232" s="41"/>
      <c r="DD232" s="41"/>
      <c r="DE232" s="41"/>
      <c r="DF232" s="41"/>
      <c r="DG232" s="41"/>
      <c r="DH232" s="41"/>
      <c r="DI232" s="41"/>
      <c r="DJ232" s="42"/>
      <c r="DK232" s="671"/>
      <c r="DL232" s="676"/>
      <c r="DM232" s="671"/>
      <c r="DN232" s="669"/>
      <c r="DO232" s="677" t="s">
        <v>631</v>
      </c>
      <c r="DP232" s="683"/>
      <c r="DQ232" s="683"/>
      <c r="DR232" s="684"/>
      <c r="DS232" s="42"/>
      <c r="DT232" s="684"/>
      <c r="DU232" s="42"/>
      <c r="DV232" s="671"/>
      <c r="DW232" s="680" t="s">
        <v>1037</v>
      </c>
      <c r="DX232" s="681" t="s">
        <v>1038</v>
      </c>
      <c r="EC232" s="682"/>
      <c r="ED232" s="671"/>
      <c r="EE232" s="685"/>
      <c r="EF232" s="41"/>
      <c r="EG232" s="41"/>
      <c r="EH232" s="41"/>
      <c r="EI232" s="41"/>
      <c r="EJ232" s="41"/>
      <c r="EK232" s="41"/>
      <c r="EL232" s="41"/>
      <c r="EM232" s="41"/>
      <c r="EN232" s="41"/>
      <c r="EO232" s="41"/>
      <c r="EP232" s="41"/>
      <c r="EQ232" s="41"/>
      <c r="ER232" s="41"/>
      <c r="ES232" s="41"/>
      <c r="ET232" s="41"/>
      <c r="EU232" s="41"/>
      <c r="EV232" s="41"/>
      <c r="EW232" s="42"/>
      <c r="EX232" s="671"/>
      <c r="EY232" s="676"/>
    </row>
    <row r="233">
      <c r="A233" s="669"/>
      <c r="B233" s="47"/>
      <c r="C233" s="47"/>
      <c r="D233" s="47"/>
      <c r="E233" s="686"/>
      <c r="F233" s="682"/>
      <c r="G233" s="686"/>
      <c r="H233" s="682"/>
      <c r="I233" s="671"/>
      <c r="J233" s="680" t="s">
        <v>1039</v>
      </c>
      <c r="K233" s="681" t="s">
        <v>1040</v>
      </c>
      <c r="P233" s="682"/>
      <c r="Q233" s="671"/>
      <c r="R233" s="686"/>
      <c r="AJ233" s="682"/>
      <c r="AK233" s="671"/>
      <c r="AL233" s="676"/>
      <c r="AM233" s="671"/>
      <c r="AN233" s="669"/>
      <c r="AO233" s="47"/>
      <c r="AP233" s="47"/>
      <c r="AQ233" s="47"/>
      <c r="AR233" s="686"/>
      <c r="AS233" s="682"/>
      <c r="AT233" s="686"/>
      <c r="AU233" s="682"/>
      <c r="AV233" s="671"/>
      <c r="AW233" s="680" t="s">
        <v>1039</v>
      </c>
      <c r="AX233" s="681" t="s">
        <v>1040</v>
      </c>
      <c r="BC233" s="682"/>
      <c r="BD233" s="671"/>
      <c r="BE233" s="686"/>
      <c r="BW233" s="682"/>
      <c r="BX233" s="671"/>
      <c r="BY233" s="676"/>
      <c r="BZ233" s="671"/>
      <c r="CA233" s="669"/>
      <c r="CB233" s="47"/>
      <c r="CC233" s="47"/>
      <c r="CD233" s="47"/>
      <c r="CE233" s="686"/>
      <c r="CF233" s="682"/>
      <c r="CG233" s="686"/>
      <c r="CH233" s="682"/>
      <c r="CI233" s="671"/>
      <c r="CJ233" s="680" t="s">
        <v>1039</v>
      </c>
      <c r="CK233" s="681" t="s">
        <v>1040</v>
      </c>
      <c r="CP233" s="682"/>
      <c r="CQ233" s="671"/>
      <c r="CR233" s="686"/>
      <c r="DJ233" s="682"/>
      <c r="DK233" s="671"/>
      <c r="DL233" s="676"/>
      <c r="DM233" s="671"/>
      <c r="DN233" s="669"/>
      <c r="DO233" s="47"/>
      <c r="DP233" s="47"/>
      <c r="DQ233" s="47"/>
      <c r="DR233" s="686"/>
      <c r="DS233" s="682"/>
      <c r="DT233" s="686"/>
      <c r="DU233" s="682"/>
      <c r="DV233" s="671"/>
      <c r="DW233" s="680" t="s">
        <v>1039</v>
      </c>
      <c r="DX233" s="681" t="s">
        <v>1040</v>
      </c>
      <c r="EC233" s="682"/>
      <c r="ED233" s="671"/>
      <c r="EE233" s="686"/>
      <c r="EW233" s="682"/>
      <c r="EX233" s="671"/>
      <c r="EY233" s="676"/>
    </row>
    <row r="234">
      <c r="A234" s="669"/>
      <c r="B234" s="43"/>
      <c r="C234" s="43"/>
      <c r="D234" s="43"/>
      <c r="E234" s="686"/>
      <c r="F234" s="682"/>
      <c r="G234" s="686"/>
      <c r="H234" s="682"/>
      <c r="I234" s="671"/>
      <c r="J234" s="680" t="s">
        <v>1041</v>
      </c>
      <c r="K234" s="681" t="s">
        <v>1042</v>
      </c>
      <c r="P234" s="682"/>
      <c r="Q234" s="671"/>
      <c r="R234" s="686"/>
      <c r="AJ234" s="682"/>
      <c r="AK234" s="671"/>
      <c r="AL234" s="676"/>
      <c r="AM234" s="671"/>
      <c r="AN234" s="669"/>
      <c r="AO234" s="43"/>
      <c r="AP234" s="43"/>
      <c r="AQ234" s="43"/>
      <c r="AR234" s="686"/>
      <c r="AS234" s="682"/>
      <c r="AT234" s="686"/>
      <c r="AU234" s="682"/>
      <c r="AV234" s="671"/>
      <c r="AW234" s="680" t="s">
        <v>1041</v>
      </c>
      <c r="AX234" s="681" t="s">
        <v>1042</v>
      </c>
      <c r="BC234" s="682"/>
      <c r="BD234" s="671"/>
      <c r="BE234" s="686"/>
      <c r="BW234" s="682"/>
      <c r="BX234" s="671"/>
      <c r="BY234" s="676"/>
      <c r="BZ234" s="671"/>
      <c r="CA234" s="669"/>
      <c r="CB234" s="43"/>
      <c r="CC234" s="43"/>
      <c r="CD234" s="43"/>
      <c r="CE234" s="686"/>
      <c r="CF234" s="682"/>
      <c r="CG234" s="686"/>
      <c r="CH234" s="682"/>
      <c r="CI234" s="671"/>
      <c r="CJ234" s="680" t="s">
        <v>1041</v>
      </c>
      <c r="CK234" s="681" t="s">
        <v>1042</v>
      </c>
      <c r="CP234" s="682"/>
      <c r="CQ234" s="671"/>
      <c r="CR234" s="686"/>
      <c r="DJ234" s="682"/>
      <c r="DK234" s="671"/>
      <c r="DL234" s="676"/>
      <c r="DM234" s="671"/>
      <c r="DN234" s="669"/>
      <c r="DO234" s="43"/>
      <c r="DP234" s="43"/>
      <c r="DQ234" s="43"/>
      <c r="DR234" s="686"/>
      <c r="DS234" s="682"/>
      <c r="DT234" s="686"/>
      <c r="DU234" s="682"/>
      <c r="DV234" s="671"/>
      <c r="DW234" s="680" t="s">
        <v>1041</v>
      </c>
      <c r="DX234" s="681" t="s">
        <v>1042</v>
      </c>
      <c r="EC234" s="682"/>
      <c r="ED234" s="671"/>
      <c r="EE234" s="686"/>
      <c r="EW234" s="682"/>
      <c r="EX234" s="671"/>
      <c r="EY234" s="676"/>
    </row>
    <row r="235">
      <c r="A235" s="669"/>
      <c r="B235" s="677" t="s">
        <v>633</v>
      </c>
      <c r="C235" s="683"/>
      <c r="D235" s="683"/>
      <c r="E235" s="686"/>
      <c r="F235" s="682"/>
      <c r="G235" s="686"/>
      <c r="H235" s="682"/>
      <c r="I235" s="671"/>
      <c r="J235" s="680" t="s">
        <v>1043</v>
      </c>
      <c r="K235" s="681" t="s">
        <v>1044</v>
      </c>
      <c r="P235" s="682"/>
      <c r="Q235" s="671"/>
      <c r="R235" s="686"/>
      <c r="AJ235" s="682"/>
      <c r="AK235" s="671"/>
      <c r="AL235" s="676"/>
      <c r="AM235" s="671"/>
      <c r="AN235" s="669"/>
      <c r="AO235" s="677" t="s">
        <v>633</v>
      </c>
      <c r="AP235" s="683"/>
      <c r="AQ235" s="683"/>
      <c r="AR235" s="686"/>
      <c r="AS235" s="682"/>
      <c r="AT235" s="686"/>
      <c r="AU235" s="682"/>
      <c r="AV235" s="671"/>
      <c r="AW235" s="680" t="s">
        <v>1043</v>
      </c>
      <c r="AX235" s="681" t="s">
        <v>1044</v>
      </c>
      <c r="BC235" s="682"/>
      <c r="BD235" s="671"/>
      <c r="BE235" s="686"/>
      <c r="BW235" s="682"/>
      <c r="BX235" s="671"/>
      <c r="BY235" s="676"/>
      <c r="BZ235" s="671"/>
      <c r="CA235" s="669"/>
      <c r="CB235" s="677" t="s">
        <v>633</v>
      </c>
      <c r="CC235" s="683"/>
      <c r="CD235" s="683"/>
      <c r="CE235" s="686"/>
      <c r="CF235" s="682"/>
      <c r="CG235" s="686"/>
      <c r="CH235" s="682"/>
      <c r="CI235" s="671"/>
      <c r="CJ235" s="680" t="s">
        <v>1043</v>
      </c>
      <c r="CK235" s="681" t="s">
        <v>1044</v>
      </c>
      <c r="CP235" s="682"/>
      <c r="CQ235" s="671"/>
      <c r="CR235" s="686"/>
      <c r="DJ235" s="682"/>
      <c r="DK235" s="671"/>
      <c r="DL235" s="676"/>
      <c r="DM235" s="671"/>
      <c r="DN235" s="669"/>
      <c r="DO235" s="677" t="s">
        <v>633</v>
      </c>
      <c r="DP235" s="683"/>
      <c r="DQ235" s="683"/>
      <c r="DR235" s="686"/>
      <c r="DS235" s="682"/>
      <c r="DT235" s="686"/>
      <c r="DU235" s="682"/>
      <c r="DV235" s="671"/>
      <c r="DW235" s="680" t="s">
        <v>1043</v>
      </c>
      <c r="DX235" s="681" t="s">
        <v>1044</v>
      </c>
      <c r="EC235" s="682"/>
      <c r="ED235" s="671"/>
      <c r="EE235" s="686"/>
      <c r="EW235" s="682"/>
      <c r="EX235" s="671"/>
      <c r="EY235" s="676"/>
    </row>
    <row r="236">
      <c r="A236" s="687"/>
      <c r="B236" s="47"/>
      <c r="C236" s="47"/>
      <c r="D236" s="47"/>
      <c r="E236" s="686"/>
      <c r="F236" s="682"/>
      <c r="G236" s="686"/>
      <c r="H236" s="682"/>
      <c r="I236" s="688"/>
      <c r="J236" s="680" t="s">
        <v>1045</v>
      </c>
      <c r="K236" s="681" t="s">
        <v>1046</v>
      </c>
      <c r="P236" s="682"/>
      <c r="Q236" s="688"/>
      <c r="R236" s="686"/>
      <c r="AJ236" s="682"/>
      <c r="AK236" s="688"/>
      <c r="AL236" s="689"/>
      <c r="AM236" s="688"/>
      <c r="AN236" s="687"/>
      <c r="AO236" s="47"/>
      <c r="AP236" s="47"/>
      <c r="AQ236" s="47"/>
      <c r="AR236" s="686"/>
      <c r="AS236" s="682"/>
      <c r="AT236" s="686"/>
      <c r="AU236" s="682"/>
      <c r="AV236" s="688"/>
      <c r="AW236" s="680" t="s">
        <v>1045</v>
      </c>
      <c r="AX236" s="681" t="s">
        <v>1046</v>
      </c>
      <c r="BC236" s="682"/>
      <c r="BD236" s="688"/>
      <c r="BE236" s="686"/>
      <c r="BW236" s="682"/>
      <c r="BX236" s="688"/>
      <c r="BY236" s="689"/>
      <c r="BZ236" s="688"/>
      <c r="CA236" s="687"/>
      <c r="CB236" s="47"/>
      <c r="CC236" s="47"/>
      <c r="CD236" s="47"/>
      <c r="CE236" s="686"/>
      <c r="CF236" s="682"/>
      <c r="CG236" s="686"/>
      <c r="CH236" s="682"/>
      <c r="CI236" s="688"/>
      <c r="CJ236" s="680" t="s">
        <v>1045</v>
      </c>
      <c r="CK236" s="681" t="s">
        <v>1046</v>
      </c>
      <c r="CP236" s="682"/>
      <c r="CQ236" s="688"/>
      <c r="CR236" s="686"/>
      <c r="DJ236" s="682"/>
      <c r="DK236" s="688"/>
      <c r="DL236" s="689"/>
      <c r="DM236" s="688"/>
      <c r="DN236" s="687"/>
      <c r="DO236" s="47"/>
      <c r="DP236" s="47"/>
      <c r="DQ236" s="47"/>
      <c r="DR236" s="686"/>
      <c r="DS236" s="682"/>
      <c r="DT236" s="686"/>
      <c r="DU236" s="682"/>
      <c r="DV236" s="688"/>
      <c r="DW236" s="680" t="s">
        <v>1045</v>
      </c>
      <c r="DX236" s="681" t="s">
        <v>1046</v>
      </c>
      <c r="EC236" s="682"/>
      <c r="ED236" s="688"/>
      <c r="EE236" s="686"/>
      <c r="EW236" s="682"/>
      <c r="EX236" s="688"/>
      <c r="EY236" s="689"/>
    </row>
    <row r="237">
      <c r="A237" s="687"/>
      <c r="B237" s="43"/>
      <c r="C237" s="43"/>
      <c r="D237" s="43"/>
      <c r="E237" s="686"/>
      <c r="F237" s="682"/>
      <c r="G237" s="686"/>
      <c r="H237" s="682"/>
      <c r="I237" s="688"/>
      <c r="J237" s="680" t="s">
        <v>1047</v>
      </c>
      <c r="K237" s="681" t="s">
        <v>1048</v>
      </c>
      <c r="P237" s="682"/>
      <c r="Q237" s="688"/>
      <c r="R237" s="686"/>
      <c r="AJ237" s="682"/>
      <c r="AK237" s="688"/>
      <c r="AL237" s="689"/>
      <c r="AM237" s="688"/>
      <c r="AN237" s="687"/>
      <c r="AO237" s="43"/>
      <c r="AP237" s="43"/>
      <c r="AQ237" s="43"/>
      <c r="AR237" s="686"/>
      <c r="AS237" s="682"/>
      <c r="AT237" s="686"/>
      <c r="AU237" s="682"/>
      <c r="AV237" s="688"/>
      <c r="AW237" s="680" t="s">
        <v>1047</v>
      </c>
      <c r="AX237" s="681" t="s">
        <v>1048</v>
      </c>
      <c r="BC237" s="682"/>
      <c r="BD237" s="688"/>
      <c r="BE237" s="686"/>
      <c r="BW237" s="682"/>
      <c r="BX237" s="688"/>
      <c r="BY237" s="689"/>
      <c r="BZ237" s="688"/>
      <c r="CA237" s="687"/>
      <c r="CB237" s="43"/>
      <c r="CC237" s="43"/>
      <c r="CD237" s="43"/>
      <c r="CE237" s="686"/>
      <c r="CF237" s="682"/>
      <c r="CG237" s="686"/>
      <c r="CH237" s="682"/>
      <c r="CI237" s="688"/>
      <c r="CJ237" s="680" t="s">
        <v>1047</v>
      </c>
      <c r="CK237" s="681" t="s">
        <v>1048</v>
      </c>
      <c r="CP237" s="682"/>
      <c r="CQ237" s="688"/>
      <c r="CR237" s="686"/>
      <c r="DJ237" s="682"/>
      <c r="DK237" s="688"/>
      <c r="DL237" s="689"/>
      <c r="DM237" s="688"/>
      <c r="DN237" s="687"/>
      <c r="DO237" s="43"/>
      <c r="DP237" s="43"/>
      <c r="DQ237" s="43"/>
      <c r="DR237" s="686"/>
      <c r="DS237" s="682"/>
      <c r="DT237" s="686"/>
      <c r="DU237" s="682"/>
      <c r="DV237" s="688"/>
      <c r="DW237" s="680" t="s">
        <v>1047</v>
      </c>
      <c r="DX237" s="681" t="s">
        <v>1048</v>
      </c>
      <c r="EC237" s="682"/>
      <c r="ED237" s="688"/>
      <c r="EE237" s="686"/>
      <c r="EW237" s="682"/>
      <c r="EX237" s="688"/>
      <c r="EY237" s="689"/>
    </row>
    <row r="238">
      <c r="A238" s="687"/>
      <c r="B238" s="677" t="s">
        <v>635</v>
      </c>
      <c r="C238" s="683"/>
      <c r="D238" s="683"/>
      <c r="E238" s="686"/>
      <c r="F238" s="682"/>
      <c r="G238" s="686"/>
      <c r="H238" s="682"/>
      <c r="I238" s="688"/>
      <c r="J238" s="680" t="s">
        <v>1049</v>
      </c>
      <c r="K238" s="681" t="s">
        <v>1050</v>
      </c>
      <c r="P238" s="682"/>
      <c r="Q238" s="688"/>
      <c r="R238" s="686"/>
      <c r="AJ238" s="682"/>
      <c r="AK238" s="688"/>
      <c r="AL238" s="689"/>
      <c r="AM238" s="688"/>
      <c r="AN238" s="687"/>
      <c r="AO238" s="677" t="s">
        <v>635</v>
      </c>
      <c r="AP238" s="683"/>
      <c r="AQ238" s="683"/>
      <c r="AR238" s="686"/>
      <c r="AS238" s="682"/>
      <c r="AT238" s="686"/>
      <c r="AU238" s="682"/>
      <c r="AV238" s="688"/>
      <c r="AW238" s="680" t="s">
        <v>1049</v>
      </c>
      <c r="AX238" s="681" t="s">
        <v>1050</v>
      </c>
      <c r="BC238" s="682"/>
      <c r="BD238" s="688"/>
      <c r="BE238" s="686"/>
      <c r="BW238" s="682"/>
      <c r="BX238" s="688"/>
      <c r="BY238" s="689"/>
      <c r="BZ238" s="688"/>
      <c r="CA238" s="687"/>
      <c r="CB238" s="677" t="s">
        <v>635</v>
      </c>
      <c r="CC238" s="683"/>
      <c r="CD238" s="683"/>
      <c r="CE238" s="686"/>
      <c r="CF238" s="682"/>
      <c r="CG238" s="686"/>
      <c r="CH238" s="682"/>
      <c r="CI238" s="688"/>
      <c r="CJ238" s="680" t="s">
        <v>1049</v>
      </c>
      <c r="CK238" s="681" t="s">
        <v>1050</v>
      </c>
      <c r="CP238" s="682"/>
      <c r="CQ238" s="688"/>
      <c r="CR238" s="686"/>
      <c r="DJ238" s="682"/>
      <c r="DK238" s="688"/>
      <c r="DL238" s="689"/>
      <c r="DM238" s="688"/>
      <c r="DN238" s="687"/>
      <c r="DO238" s="677" t="s">
        <v>635</v>
      </c>
      <c r="DP238" s="683"/>
      <c r="DQ238" s="683"/>
      <c r="DR238" s="686"/>
      <c r="DS238" s="682"/>
      <c r="DT238" s="686"/>
      <c r="DU238" s="682"/>
      <c r="DV238" s="688"/>
      <c r="DW238" s="680" t="s">
        <v>1049</v>
      </c>
      <c r="DX238" s="681" t="s">
        <v>1050</v>
      </c>
      <c r="EC238" s="682"/>
      <c r="ED238" s="688"/>
      <c r="EE238" s="686"/>
      <c r="EW238" s="682"/>
      <c r="EX238" s="688"/>
      <c r="EY238" s="689"/>
    </row>
    <row r="239">
      <c r="A239" s="687"/>
      <c r="B239" s="47"/>
      <c r="C239" s="47"/>
      <c r="D239" s="47"/>
      <c r="E239" s="686"/>
      <c r="F239" s="682"/>
      <c r="G239" s="686"/>
      <c r="H239" s="682"/>
      <c r="I239" s="688"/>
      <c r="J239" s="680" t="s">
        <v>1051</v>
      </c>
      <c r="K239" s="681" t="s">
        <v>1052</v>
      </c>
      <c r="P239" s="682"/>
      <c r="Q239" s="688"/>
      <c r="R239" s="686"/>
      <c r="AJ239" s="682"/>
      <c r="AK239" s="688"/>
      <c r="AL239" s="689"/>
      <c r="AM239" s="688"/>
      <c r="AN239" s="687"/>
      <c r="AO239" s="47"/>
      <c r="AP239" s="47"/>
      <c r="AQ239" s="47"/>
      <c r="AR239" s="686"/>
      <c r="AS239" s="682"/>
      <c r="AT239" s="686"/>
      <c r="AU239" s="682"/>
      <c r="AV239" s="688"/>
      <c r="AW239" s="680" t="s">
        <v>1051</v>
      </c>
      <c r="AX239" s="681" t="s">
        <v>1052</v>
      </c>
      <c r="BC239" s="682"/>
      <c r="BD239" s="688"/>
      <c r="BE239" s="686"/>
      <c r="BW239" s="682"/>
      <c r="BX239" s="688"/>
      <c r="BY239" s="689"/>
      <c r="BZ239" s="688"/>
      <c r="CA239" s="687"/>
      <c r="CB239" s="47"/>
      <c r="CC239" s="47"/>
      <c r="CD239" s="47"/>
      <c r="CE239" s="686"/>
      <c r="CF239" s="682"/>
      <c r="CG239" s="686"/>
      <c r="CH239" s="682"/>
      <c r="CI239" s="688"/>
      <c r="CJ239" s="680" t="s">
        <v>1051</v>
      </c>
      <c r="CK239" s="681" t="s">
        <v>1052</v>
      </c>
      <c r="CP239" s="682"/>
      <c r="CQ239" s="688"/>
      <c r="CR239" s="686"/>
      <c r="DJ239" s="682"/>
      <c r="DK239" s="688"/>
      <c r="DL239" s="689"/>
      <c r="DM239" s="688"/>
      <c r="DN239" s="687"/>
      <c r="DO239" s="47"/>
      <c r="DP239" s="47"/>
      <c r="DQ239" s="47"/>
      <c r="DR239" s="686"/>
      <c r="DS239" s="682"/>
      <c r="DT239" s="686"/>
      <c r="DU239" s="682"/>
      <c r="DV239" s="688"/>
      <c r="DW239" s="680" t="s">
        <v>1051</v>
      </c>
      <c r="DX239" s="681" t="s">
        <v>1052</v>
      </c>
      <c r="EC239" s="682"/>
      <c r="ED239" s="688"/>
      <c r="EE239" s="686"/>
      <c r="EW239" s="682"/>
      <c r="EX239" s="688"/>
      <c r="EY239" s="689"/>
    </row>
    <row r="240">
      <c r="A240" s="687"/>
      <c r="B240" s="43"/>
      <c r="C240" s="43"/>
      <c r="D240" s="43"/>
      <c r="E240" s="686"/>
      <c r="F240" s="682"/>
      <c r="G240" s="686"/>
      <c r="H240" s="682"/>
      <c r="I240" s="688"/>
      <c r="J240" s="680" t="s">
        <v>1053</v>
      </c>
      <c r="K240" s="681" t="s">
        <v>1054</v>
      </c>
      <c r="P240" s="682"/>
      <c r="Q240" s="688"/>
      <c r="R240" s="686"/>
      <c r="AJ240" s="682"/>
      <c r="AK240" s="688"/>
      <c r="AL240" s="689"/>
      <c r="AM240" s="688"/>
      <c r="AN240" s="687"/>
      <c r="AO240" s="43"/>
      <c r="AP240" s="43"/>
      <c r="AQ240" s="43"/>
      <c r="AR240" s="686"/>
      <c r="AS240" s="682"/>
      <c r="AT240" s="686"/>
      <c r="AU240" s="682"/>
      <c r="AV240" s="688"/>
      <c r="AW240" s="680" t="s">
        <v>1053</v>
      </c>
      <c r="AX240" s="681" t="s">
        <v>1054</v>
      </c>
      <c r="BC240" s="682"/>
      <c r="BD240" s="688"/>
      <c r="BE240" s="686"/>
      <c r="BW240" s="682"/>
      <c r="BX240" s="688"/>
      <c r="BY240" s="689"/>
      <c r="BZ240" s="688"/>
      <c r="CA240" s="687"/>
      <c r="CB240" s="43"/>
      <c r="CC240" s="43"/>
      <c r="CD240" s="43"/>
      <c r="CE240" s="686"/>
      <c r="CF240" s="682"/>
      <c r="CG240" s="686"/>
      <c r="CH240" s="682"/>
      <c r="CI240" s="688"/>
      <c r="CJ240" s="680" t="s">
        <v>1053</v>
      </c>
      <c r="CK240" s="681" t="s">
        <v>1054</v>
      </c>
      <c r="CP240" s="682"/>
      <c r="CQ240" s="688"/>
      <c r="CR240" s="686"/>
      <c r="DJ240" s="682"/>
      <c r="DK240" s="688"/>
      <c r="DL240" s="689"/>
      <c r="DM240" s="688"/>
      <c r="DN240" s="687"/>
      <c r="DO240" s="43"/>
      <c r="DP240" s="43"/>
      <c r="DQ240" s="43"/>
      <c r="DR240" s="686"/>
      <c r="DS240" s="682"/>
      <c r="DT240" s="686"/>
      <c r="DU240" s="682"/>
      <c r="DV240" s="688"/>
      <c r="DW240" s="680" t="s">
        <v>1053</v>
      </c>
      <c r="DX240" s="681" t="s">
        <v>1054</v>
      </c>
      <c r="EC240" s="682"/>
      <c r="ED240" s="688"/>
      <c r="EE240" s="686"/>
      <c r="EW240" s="682"/>
      <c r="EX240" s="688"/>
      <c r="EY240" s="689"/>
    </row>
    <row r="241">
      <c r="A241" s="687"/>
      <c r="B241" s="677" t="s">
        <v>637</v>
      </c>
      <c r="C241" s="683"/>
      <c r="D241" s="683"/>
      <c r="E241" s="686"/>
      <c r="F241" s="682"/>
      <c r="G241" s="686"/>
      <c r="H241" s="682"/>
      <c r="I241" s="688"/>
      <c r="J241" s="680" t="s">
        <v>1055</v>
      </c>
      <c r="K241" s="681" t="s">
        <v>1056</v>
      </c>
      <c r="P241" s="682"/>
      <c r="Q241" s="688"/>
      <c r="R241" s="686"/>
      <c r="AJ241" s="682"/>
      <c r="AK241" s="688"/>
      <c r="AL241" s="689"/>
      <c r="AM241" s="688"/>
      <c r="AN241" s="687"/>
      <c r="AO241" s="677" t="s">
        <v>637</v>
      </c>
      <c r="AP241" s="683"/>
      <c r="AQ241" s="683"/>
      <c r="AR241" s="686"/>
      <c r="AS241" s="682"/>
      <c r="AT241" s="686"/>
      <c r="AU241" s="682"/>
      <c r="AV241" s="688"/>
      <c r="AW241" s="680" t="s">
        <v>1055</v>
      </c>
      <c r="AX241" s="681" t="s">
        <v>1056</v>
      </c>
      <c r="BC241" s="682"/>
      <c r="BD241" s="688"/>
      <c r="BE241" s="686"/>
      <c r="BW241" s="682"/>
      <c r="BX241" s="688"/>
      <c r="BY241" s="689"/>
      <c r="BZ241" s="688"/>
      <c r="CA241" s="687"/>
      <c r="CB241" s="677" t="s">
        <v>637</v>
      </c>
      <c r="CC241" s="683"/>
      <c r="CD241" s="683"/>
      <c r="CE241" s="686"/>
      <c r="CF241" s="682"/>
      <c r="CG241" s="686"/>
      <c r="CH241" s="682"/>
      <c r="CI241" s="688"/>
      <c r="CJ241" s="680" t="s">
        <v>1055</v>
      </c>
      <c r="CK241" s="681" t="s">
        <v>1056</v>
      </c>
      <c r="CP241" s="682"/>
      <c r="CQ241" s="688"/>
      <c r="CR241" s="686"/>
      <c r="DJ241" s="682"/>
      <c r="DK241" s="688"/>
      <c r="DL241" s="689"/>
      <c r="DM241" s="688"/>
      <c r="DN241" s="687"/>
      <c r="DO241" s="677" t="s">
        <v>637</v>
      </c>
      <c r="DP241" s="683"/>
      <c r="DQ241" s="683"/>
      <c r="DR241" s="686"/>
      <c r="DS241" s="682"/>
      <c r="DT241" s="686"/>
      <c r="DU241" s="682"/>
      <c r="DV241" s="688"/>
      <c r="DW241" s="680" t="s">
        <v>1055</v>
      </c>
      <c r="DX241" s="681" t="s">
        <v>1056</v>
      </c>
      <c r="EC241" s="682"/>
      <c r="ED241" s="688"/>
      <c r="EE241" s="686"/>
      <c r="EW241" s="682"/>
      <c r="EX241" s="688"/>
      <c r="EY241" s="689"/>
    </row>
    <row r="242">
      <c r="A242" s="687"/>
      <c r="B242" s="47"/>
      <c r="C242" s="47"/>
      <c r="D242" s="47"/>
      <c r="E242" s="686"/>
      <c r="F242" s="682"/>
      <c r="G242" s="686"/>
      <c r="H242" s="682"/>
      <c r="I242" s="688"/>
      <c r="J242" s="690" t="s">
        <v>1057</v>
      </c>
      <c r="K242" s="691" t="s">
        <v>1058</v>
      </c>
      <c r="L242" s="11"/>
      <c r="M242" s="11"/>
      <c r="N242" s="11"/>
      <c r="O242" s="11"/>
      <c r="P242" s="12"/>
      <c r="Q242" s="688"/>
      <c r="R242" s="48"/>
      <c r="S242" s="11"/>
      <c r="T242" s="11"/>
      <c r="U242" s="11"/>
      <c r="V242" s="11"/>
      <c r="W242" s="11"/>
      <c r="X242" s="11"/>
      <c r="Y242" s="11"/>
      <c r="Z242" s="11"/>
      <c r="AA242" s="11"/>
      <c r="AB242" s="11"/>
      <c r="AC242" s="11"/>
      <c r="AD242" s="11"/>
      <c r="AE242" s="11"/>
      <c r="AF242" s="11"/>
      <c r="AG242" s="11"/>
      <c r="AH242" s="11"/>
      <c r="AI242" s="11"/>
      <c r="AJ242" s="12"/>
      <c r="AK242" s="688"/>
      <c r="AL242" s="689"/>
      <c r="AM242" s="688"/>
      <c r="AN242" s="687"/>
      <c r="AO242" s="47"/>
      <c r="AP242" s="47"/>
      <c r="AQ242" s="47"/>
      <c r="AR242" s="686"/>
      <c r="AS242" s="682"/>
      <c r="AT242" s="686"/>
      <c r="AU242" s="682"/>
      <c r="AV242" s="688"/>
      <c r="AW242" s="690" t="s">
        <v>1057</v>
      </c>
      <c r="AX242" s="691" t="s">
        <v>1058</v>
      </c>
      <c r="AY242" s="11"/>
      <c r="AZ242" s="11"/>
      <c r="BA242" s="11"/>
      <c r="BB242" s="11"/>
      <c r="BC242" s="12"/>
      <c r="BD242" s="688"/>
      <c r="BE242" s="48"/>
      <c r="BF242" s="11"/>
      <c r="BG242" s="11"/>
      <c r="BH242" s="11"/>
      <c r="BI242" s="11"/>
      <c r="BJ242" s="11"/>
      <c r="BK242" s="11"/>
      <c r="BL242" s="11"/>
      <c r="BM242" s="11"/>
      <c r="BN242" s="11"/>
      <c r="BO242" s="11"/>
      <c r="BP242" s="11"/>
      <c r="BQ242" s="11"/>
      <c r="BR242" s="11"/>
      <c r="BS242" s="11"/>
      <c r="BT242" s="11"/>
      <c r="BU242" s="11"/>
      <c r="BV242" s="11"/>
      <c r="BW242" s="12"/>
      <c r="BX242" s="688"/>
      <c r="BY242" s="689"/>
      <c r="BZ242" s="688"/>
      <c r="CA242" s="687"/>
      <c r="CB242" s="47"/>
      <c r="CC242" s="47"/>
      <c r="CD242" s="47"/>
      <c r="CE242" s="686"/>
      <c r="CF242" s="682"/>
      <c r="CG242" s="686"/>
      <c r="CH242" s="682"/>
      <c r="CI242" s="688"/>
      <c r="CJ242" s="690" t="s">
        <v>1057</v>
      </c>
      <c r="CK242" s="691" t="s">
        <v>1058</v>
      </c>
      <c r="CL242" s="11"/>
      <c r="CM242" s="11"/>
      <c r="CN242" s="11"/>
      <c r="CO242" s="11"/>
      <c r="CP242" s="12"/>
      <c r="CQ242" s="688"/>
      <c r="CR242" s="48"/>
      <c r="CS242" s="11"/>
      <c r="CT242" s="11"/>
      <c r="CU242" s="11"/>
      <c r="CV242" s="11"/>
      <c r="CW242" s="11"/>
      <c r="CX242" s="11"/>
      <c r="CY242" s="11"/>
      <c r="CZ242" s="11"/>
      <c r="DA242" s="11"/>
      <c r="DB242" s="11"/>
      <c r="DC242" s="11"/>
      <c r="DD242" s="11"/>
      <c r="DE242" s="11"/>
      <c r="DF242" s="11"/>
      <c r="DG242" s="11"/>
      <c r="DH242" s="11"/>
      <c r="DI242" s="11"/>
      <c r="DJ242" s="12"/>
      <c r="DK242" s="688"/>
      <c r="DL242" s="689"/>
      <c r="DM242" s="688"/>
      <c r="DN242" s="687"/>
      <c r="DO242" s="47"/>
      <c r="DP242" s="47"/>
      <c r="DQ242" s="47"/>
      <c r="DR242" s="686"/>
      <c r="DS242" s="682"/>
      <c r="DT242" s="686"/>
      <c r="DU242" s="682"/>
      <c r="DV242" s="688"/>
      <c r="DW242" s="690" t="s">
        <v>1057</v>
      </c>
      <c r="DX242" s="691" t="s">
        <v>1058</v>
      </c>
      <c r="DY242" s="11"/>
      <c r="DZ242" s="11"/>
      <c r="EA242" s="11"/>
      <c r="EB242" s="11"/>
      <c r="EC242" s="12"/>
      <c r="ED242" s="688"/>
      <c r="EE242" s="48"/>
      <c r="EF242" s="11"/>
      <c r="EG242" s="11"/>
      <c r="EH242" s="11"/>
      <c r="EI242" s="11"/>
      <c r="EJ242" s="11"/>
      <c r="EK242" s="11"/>
      <c r="EL242" s="11"/>
      <c r="EM242" s="11"/>
      <c r="EN242" s="11"/>
      <c r="EO242" s="11"/>
      <c r="EP242" s="11"/>
      <c r="EQ242" s="11"/>
      <c r="ER242" s="11"/>
      <c r="ES242" s="11"/>
      <c r="ET242" s="11"/>
      <c r="EU242" s="11"/>
      <c r="EV242" s="11"/>
      <c r="EW242" s="12"/>
      <c r="EX242" s="688"/>
      <c r="EY242" s="689"/>
    </row>
    <row r="243">
      <c r="A243" s="687"/>
      <c r="B243" s="43"/>
      <c r="C243" s="43"/>
      <c r="D243" s="43"/>
      <c r="E243" s="48"/>
      <c r="F243" s="12"/>
      <c r="G243" s="48"/>
      <c r="H243" s="12"/>
      <c r="I243" s="688"/>
      <c r="J243" s="688"/>
      <c r="K243" s="688"/>
      <c r="L243" s="688"/>
      <c r="M243" s="688"/>
      <c r="N243" s="688"/>
      <c r="O243" s="688"/>
      <c r="P243" s="688"/>
      <c r="Q243" s="688"/>
      <c r="R243" s="688"/>
      <c r="S243" s="688"/>
      <c r="T243" s="688"/>
      <c r="U243" s="688"/>
      <c r="V243" s="688"/>
      <c r="W243" s="688"/>
      <c r="X243" s="688"/>
      <c r="Y243" s="688"/>
      <c r="Z243" s="688"/>
      <c r="AA243" s="688"/>
      <c r="AB243" s="688"/>
      <c r="AC243" s="688"/>
      <c r="AD243" s="688"/>
      <c r="AE243" s="688"/>
      <c r="AF243" s="688"/>
      <c r="AG243" s="688"/>
      <c r="AH243" s="688"/>
      <c r="AI243" s="688"/>
      <c r="AJ243" s="688"/>
      <c r="AK243" s="688"/>
      <c r="AL243" s="689"/>
      <c r="AM243" s="688"/>
      <c r="AN243" s="687"/>
      <c r="AO243" s="43"/>
      <c r="AP243" s="43"/>
      <c r="AQ243" s="43"/>
      <c r="AR243" s="48"/>
      <c r="AS243" s="12"/>
      <c r="AT243" s="48"/>
      <c r="AU243" s="12"/>
      <c r="AV243" s="688"/>
      <c r="AW243" s="688"/>
      <c r="AX243" s="688"/>
      <c r="AY243" s="688"/>
      <c r="AZ243" s="688"/>
      <c r="BA243" s="688"/>
      <c r="BB243" s="688"/>
      <c r="BC243" s="688"/>
      <c r="BD243" s="688"/>
      <c r="BE243" s="688"/>
      <c r="BF243" s="688"/>
      <c r="BG243" s="688"/>
      <c r="BH243" s="688"/>
      <c r="BI243" s="688"/>
      <c r="BJ243" s="688"/>
      <c r="BK243" s="688"/>
      <c r="BL243" s="688"/>
      <c r="BM243" s="688"/>
      <c r="BN243" s="688"/>
      <c r="BO243" s="688"/>
      <c r="BP243" s="688"/>
      <c r="BQ243" s="688"/>
      <c r="BR243" s="688"/>
      <c r="BS243" s="688"/>
      <c r="BT243" s="688"/>
      <c r="BU243" s="688"/>
      <c r="BV243" s="688"/>
      <c r="BW243" s="688"/>
      <c r="BX243" s="688"/>
      <c r="BY243" s="689"/>
      <c r="BZ243" s="688"/>
      <c r="CA243" s="687"/>
      <c r="CB243" s="43"/>
      <c r="CC243" s="43"/>
      <c r="CD243" s="43"/>
      <c r="CE243" s="48"/>
      <c r="CF243" s="12"/>
      <c r="CG243" s="48"/>
      <c r="CH243" s="12"/>
      <c r="CI243" s="688"/>
      <c r="CJ243" s="688"/>
      <c r="CK243" s="688"/>
      <c r="CL243" s="688"/>
      <c r="CM243" s="688"/>
      <c r="CN243" s="688"/>
      <c r="CO243" s="688"/>
      <c r="CP243" s="688"/>
      <c r="CQ243" s="688"/>
      <c r="CR243" s="688"/>
      <c r="CS243" s="688"/>
      <c r="CT243" s="688"/>
      <c r="CU243" s="688"/>
      <c r="CV243" s="688"/>
      <c r="CW243" s="688"/>
      <c r="CX243" s="688"/>
      <c r="CY243" s="688"/>
      <c r="CZ243" s="688"/>
      <c r="DA243" s="688"/>
      <c r="DB243" s="688"/>
      <c r="DC243" s="688"/>
      <c r="DD243" s="688"/>
      <c r="DE243" s="688"/>
      <c r="DF243" s="688"/>
      <c r="DG243" s="688"/>
      <c r="DH243" s="688"/>
      <c r="DI243" s="688"/>
      <c r="DJ243" s="688"/>
      <c r="DK243" s="688"/>
      <c r="DL243" s="689"/>
      <c r="DM243" s="688"/>
      <c r="DN243" s="687"/>
      <c r="DO243" s="43"/>
      <c r="DP243" s="43"/>
      <c r="DQ243" s="43"/>
      <c r="DR243" s="48"/>
      <c r="DS243" s="12"/>
      <c r="DT243" s="48"/>
      <c r="DU243" s="12"/>
      <c r="DV243" s="688"/>
      <c r="DW243" s="688"/>
      <c r="DX243" s="688"/>
      <c r="DY243" s="688"/>
      <c r="DZ243" s="688"/>
      <c r="EA243" s="688"/>
      <c r="EB243" s="688"/>
      <c r="EC243" s="688"/>
      <c r="ED243" s="688"/>
      <c r="EE243" s="688"/>
      <c r="EF243" s="688"/>
      <c r="EG243" s="688"/>
      <c r="EH243" s="688"/>
      <c r="EI243" s="688"/>
      <c r="EJ243" s="688"/>
      <c r="EK243" s="688"/>
      <c r="EL243" s="688"/>
      <c r="EM243" s="688"/>
      <c r="EN243" s="688"/>
      <c r="EO243" s="688"/>
      <c r="EP243" s="688"/>
      <c r="EQ243" s="688"/>
      <c r="ER243" s="688"/>
      <c r="ES243" s="688"/>
      <c r="ET243" s="688"/>
      <c r="EU243" s="688"/>
      <c r="EV243" s="688"/>
      <c r="EW243" s="688"/>
      <c r="EX243" s="688"/>
      <c r="EY243" s="689"/>
    </row>
    <row r="244">
      <c r="A244" s="697"/>
      <c r="B244" s="623"/>
      <c r="C244" s="623"/>
      <c r="D244" s="623"/>
      <c r="E244" s="623"/>
      <c r="F244" s="623"/>
      <c r="G244" s="623"/>
      <c r="H244" s="623"/>
      <c r="I244" s="623"/>
      <c r="J244" s="623"/>
      <c r="K244" s="623"/>
      <c r="L244" s="623"/>
      <c r="M244" s="623"/>
      <c r="N244" s="623"/>
      <c r="O244" s="623"/>
      <c r="P244" s="623"/>
      <c r="Q244" s="623"/>
      <c r="R244" s="623"/>
      <c r="S244" s="623"/>
      <c r="T244" s="623"/>
      <c r="U244" s="623"/>
      <c r="V244" s="623"/>
      <c r="W244" s="623"/>
      <c r="X244" s="623"/>
      <c r="Y244" s="623"/>
      <c r="Z244" s="623"/>
      <c r="AA244" s="623"/>
      <c r="AB244" s="623"/>
      <c r="AC244" s="623"/>
      <c r="AD244" s="623"/>
      <c r="AE244" s="623"/>
      <c r="AF244" s="623"/>
      <c r="AG244" s="623"/>
      <c r="AH244" s="623"/>
      <c r="AI244" s="623"/>
      <c r="AJ244" s="623"/>
      <c r="AK244" s="623"/>
      <c r="AL244" s="698"/>
      <c r="AM244" s="623"/>
      <c r="AN244" s="697"/>
      <c r="AO244" s="623"/>
      <c r="AP244" s="623"/>
      <c r="AQ244" s="623"/>
      <c r="AR244" s="623"/>
      <c r="AS244" s="623"/>
      <c r="AT244" s="623"/>
      <c r="AU244" s="623"/>
      <c r="AV244" s="623"/>
      <c r="AW244" s="623"/>
      <c r="AX244" s="623"/>
      <c r="AY244" s="623"/>
      <c r="AZ244" s="623"/>
      <c r="BA244" s="623"/>
      <c r="BB244" s="623"/>
      <c r="BC244" s="623"/>
      <c r="BD244" s="623"/>
      <c r="BE244" s="623"/>
      <c r="BF244" s="623"/>
      <c r="BG244" s="623"/>
      <c r="BH244" s="623"/>
      <c r="BI244" s="623"/>
      <c r="BJ244" s="623"/>
      <c r="BK244" s="623"/>
      <c r="BL244" s="623"/>
      <c r="BM244" s="623"/>
      <c r="BN244" s="623"/>
      <c r="BO244" s="623"/>
      <c r="BP244" s="623"/>
      <c r="BQ244" s="623"/>
      <c r="BR244" s="623"/>
      <c r="BS244" s="623"/>
      <c r="BT244" s="623"/>
      <c r="BU244" s="623"/>
      <c r="BV244" s="623"/>
      <c r="BW244" s="623"/>
      <c r="BX244" s="623"/>
      <c r="BY244" s="698"/>
      <c r="BZ244" s="623"/>
      <c r="CA244" s="697"/>
      <c r="CB244" s="623"/>
      <c r="CC244" s="623"/>
      <c r="CD244" s="623"/>
      <c r="CE244" s="623"/>
      <c r="CF244" s="623"/>
      <c r="CG244" s="623"/>
      <c r="CH244" s="623"/>
      <c r="CI244" s="623"/>
      <c r="CJ244" s="623"/>
      <c r="CK244" s="623"/>
      <c r="CL244" s="623"/>
      <c r="CM244" s="623"/>
      <c r="CN244" s="623"/>
      <c r="CO244" s="623"/>
      <c r="CP244" s="623"/>
      <c r="CQ244" s="623"/>
      <c r="CR244" s="623"/>
      <c r="CS244" s="623"/>
      <c r="CT244" s="623"/>
      <c r="CU244" s="623"/>
      <c r="CV244" s="623"/>
      <c r="CW244" s="623"/>
      <c r="CX244" s="623"/>
      <c r="CY244" s="623"/>
      <c r="CZ244" s="623"/>
      <c r="DA244" s="623"/>
      <c r="DB244" s="623"/>
      <c r="DC244" s="623"/>
      <c r="DD244" s="623"/>
      <c r="DE244" s="623"/>
      <c r="DF244" s="623"/>
      <c r="DG244" s="623"/>
      <c r="DH244" s="623"/>
      <c r="DI244" s="623"/>
      <c r="DJ244" s="623"/>
      <c r="DK244" s="623"/>
      <c r="DL244" s="698"/>
      <c r="DM244" s="623"/>
      <c r="DN244" s="697"/>
      <c r="DO244" s="623"/>
      <c r="DP244" s="623"/>
      <c r="DQ244" s="623"/>
      <c r="DR244" s="623"/>
      <c r="DS244" s="623"/>
      <c r="DT244" s="623"/>
      <c r="DU244" s="623"/>
      <c r="DV244" s="623"/>
      <c r="DW244" s="623"/>
      <c r="DX244" s="623"/>
      <c r="DY244" s="623"/>
      <c r="DZ244" s="623"/>
      <c r="EA244" s="623"/>
      <c r="EB244" s="623"/>
      <c r="EC244" s="623"/>
      <c r="ED244" s="623"/>
      <c r="EE244" s="623"/>
      <c r="EF244" s="623"/>
      <c r="EG244" s="623"/>
      <c r="EH244" s="623"/>
      <c r="EI244" s="623"/>
      <c r="EJ244" s="623"/>
      <c r="EK244" s="623"/>
      <c r="EL244" s="623"/>
      <c r="EM244" s="623"/>
      <c r="EN244" s="623"/>
      <c r="EO244" s="623"/>
      <c r="EP244" s="623"/>
      <c r="EQ244" s="623"/>
      <c r="ER244" s="623"/>
      <c r="ES244" s="623"/>
      <c r="ET244" s="623"/>
      <c r="EU244" s="623"/>
      <c r="EV244" s="623"/>
      <c r="EW244" s="623"/>
      <c r="EX244" s="623"/>
      <c r="EY244" s="698"/>
    </row>
    <row r="245">
      <c r="A245" s="697"/>
      <c r="B245" s="623"/>
      <c r="C245" s="623"/>
      <c r="D245" s="623"/>
      <c r="E245" s="623"/>
      <c r="F245" s="623"/>
      <c r="G245" s="623"/>
      <c r="H245" s="623"/>
      <c r="I245" s="623"/>
      <c r="J245" s="623"/>
      <c r="K245" s="623"/>
      <c r="L245" s="623"/>
      <c r="M245" s="623"/>
      <c r="N245" s="623"/>
      <c r="O245" s="623"/>
      <c r="P245" s="623"/>
      <c r="Q245" s="623"/>
      <c r="R245" s="623"/>
      <c r="S245" s="623"/>
      <c r="T245" s="623"/>
      <c r="U245" s="623"/>
      <c r="V245" s="623"/>
      <c r="W245" s="623"/>
      <c r="X245" s="623"/>
      <c r="Y245" s="623"/>
      <c r="Z245" s="623"/>
      <c r="AA245" s="623"/>
      <c r="AB245" s="623"/>
      <c r="AC245" s="623"/>
      <c r="AD245" s="623"/>
      <c r="AE245" s="623"/>
      <c r="AF245" s="623"/>
      <c r="AG245" s="623"/>
      <c r="AH245" s="623"/>
      <c r="AI245" s="623"/>
      <c r="AJ245" s="623"/>
      <c r="AK245" s="623"/>
      <c r="AL245" s="698"/>
      <c r="AM245" s="623"/>
      <c r="AN245" s="697"/>
      <c r="AO245" s="623"/>
      <c r="AP245" s="623"/>
      <c r="AQ245" s="623"/>
      <c r="AR245" s="623"/>
      <c r="AS245" s="623"/>
      <c r="AT245" s="623"/>
      <c r="AU245" s="623"/>
      <c r="AV245" s="623"/>
      <c r="AW245" s="623"/>
      <c r="AX245" s="623"/>
      <c r="AY245" s="623"/>
      <c r="AZ245" s="623"/>
      <c r="BA245" s="623"/>
      <c r="BB245" s="623"/>
      <c r="BC245" s="623"/>
      <c r="BD245" s="623"/>
      <c r="BE245" s="623"/>
      <c r="BF245" s="623"/>
      <c r="BG245" s="623"/>
      <c r="BH245" s="623"/>
      <c r="BI245" s="623"/>
      <c r="BJ245" s="623"/>
      <c r="BK245" s="623"/>
      <c r="BL245" s="623"/>
      <c r="BM245" s="623"/>
      <c r="BN245" s="623"/>
      <c r="BO245" s="623"/>
      <c r="BP245" s="623"/>
      <c r="BQ245" s="623"/>
      <c r="BR245" s="623"/>
      <c r="BS245" s="623"/>
      <c r="BT245" s="623"/>
      <c r="BU245" s="623"/>
      <c r="BV245" s="623"/>
      <c r="BW245" s="623"/>
      <c r="BX245" s="623"/>
      <c r="BY245" s="698"/>
      <c r="BZ245" s="623"/>
      <c r="CA245" s="697"/>
      <c r="CB245" s="623"/>
      <c r="CC245" s="623"/>
      <c r="CD245" s="623"/>
      <c r="CE245" s="623"/>
      <c r="CF245" s="623"/>
      <c r="CG245" s="623"/>
      <c r="CH245" s="623"/>
      <c r="CI245" s="623"/>
      <c r="CJ245" s="623"/>
      <c r="CK245" s="623"/>
      <c r="CL245" s="623"/>
      <c r="CM245" s="623"/>
      <c r="CN245" s="623"/>
      <c r="CO245" s="623"/>
      <c r="CP245" s="623"/>
      <c r="CQ245" s="623"/>
      <c r="CR245" s="623"/>
      <c r="CS245" s="623"/>
      <c r="CT245" s="623"/>
      <c r="CU245" s="623"/>
      <c r="CV245" s="623"/>
      <c r="CW245" s="623"/>
      <c r="CX245" s="623"/>
      <c r="CY245" s="623"/>
      <c r="CZ245" s="623"/>
      <c r="DA245" s="623"/>
      <c r="DB245" s="623"/>
      <c r="DC245" s="623"/>
      <c r="DD245" s="623"/>
      <c r="DE245" s="623"/>
      <c r="DF245" s="623"/>
      <c r="DG245" s="623"/>
      <c r="DH245" s="623"/>
      <c r="DI245" s="623"/>
      <c r="DJ245" s="623"/>
      <c r="DK245" s="623"/>
      <c r="DL245" s="698"/>
      <c r="DM245" s="623"/>
      <c r="DN245" s="697"/>
      <c r="DO245" s="623"/>
      <c r="DP245" s="623"/>
      <c r="DQ245" s="623"/>
      <c r="DR245" s="623"/>
      <c r="DS245" s="623"/>
      <c r="DT245" s="623"/>
      <c r="DU245" s="623"/>
      <c r="DV245" s="623"/>
      <c r="DW245" s="623"/>
      <c r="DX245" s="623"/>
      <c r="DY245" s="623"/>
      <c r="DZ245" s="623"/>
      <c r="EA245" s="623"/>
      <c r="EB245" s="623"/>
      <c r="EC245" s="623"/>
      <c r="ED245" s="623"/>
      <c r="EE245" s="623"/>
      <c r="EF245" s="623"/>
      <c r="EG245" s="623"/>
      <c r="EH245" s="623"/>
      <c r="EI245" s="623"/>
      <c r="EJ245" s="623"/>
      <c r="EK245" s="623"/>
      <c r="EL245" s="623"/>
      <c r="EM245" s="623"/>
      <c r="EN245" s="623"/>
      <c r="EO245" s="623"/>
      <c r="EP245" s="623"/>
      <c r="EQ245" s="623"/>
      <c r="ER245" s="623"/>
      <c r="ES245" s="623"/>
      <c r="ET245" s="623"/>
      <c r="EU245" s="623"/>
      <c r="EV245" s="623"/>
      <c r="EW245" s="623"/>
      <c r="EX245" s="623"/>
      <c r="EY245" s="698"/>
    </row>
    <row r="246">
      <c r="A246" s="697"/>
      <c r="B246" s="623"/>
      <c r="C246" s="623"/>
      <c r="D246" s="623"/>
      <c r="E246" s="623"/>
      <c r="F246" s="623"/>
      <c r="G246" s="623"/>
      <c r="H246" s="623"/>
      <c r="I246" s="623"/>
      <c r="J246" s="623"/>
      <c r="K246" s="623"/>
      <c r="L246" s="623"/>
      <c r="M246" s="623"/>
      <c r="N246" s="623"/>
      <c r="O246" s="623"/>
      <c r="P246" s="623"/>
      <c r="Q246" s="623"/>
      <c r="R246" s="623"/>
      <c r="S246" s="623"/>
      <c r="T246" s="623"/>
      <c r="U246" s="623"/>
      <c r="V246" s="623"/>
      <c r="W246" s="623"/>
      <c r="X246" s="623"/>
      <c r="Y246" s="623"/>
      <c r="Z246" s="623"/>
      <c r="AA246" s="623"/>
      <c r="AB246" s="623"/>
      <c r="AC246" s="623"/>
      <c r="AD246" s="623"/>
      <c r="AE246" s="623"/>
      <c r="AF246" s="623"/>
      <c r="AG246" s="623"/>
      <c r="AH246" s="623"/>
      <c r="AI246" s="623"/>
      <c r="AJ246" s="623"/>
      <c r="AK246" s="623"/>
      <c r="AL246" s="698"/>
      <c r="AM246" s="623"/>
      <c r="AN246" s="697"/>
      <c r="AO246" s="623"/>
      <c r="AP246" s="623"/>
      <c r="AQ246" s="623"/>
      <c r="AR246" s="623"/>
      <c r="AS246" s="623"/>
      <c r="AT246" s="623"/>
      <c r="AU246" s="623"/>
      <c r="AV246" s="623"/>
      <c r="AW246" s="623"/>
      <c r="AX246" s="623"/>
      <c r="AY246" s="623"/>
      <c r="AZ246" s="623"/>
      <c r="BA246" s="623"/>
      <c r="BB246" s="623"/>
      <c r="BC246" s="623"/>
      <c r="BD246" s="623"/>
      <c r="BE246" s="623"/>
      <c r="BF246" s="623"/>
      <c r="BG246" s="623"/>
      <c r="BH246" s="623"/>
      <c r="BI246" s="623"/>
      <c r="BJ246" s="623"/>
      <c r="BK246" s="623"/>
      <c r="BL246" s="623"/>
      <c r="BM246" s="623"/>
      <c r="BN246" s="623"/>
      <c r="BO246" s="623"/>
      <c r="BP246" s="623"/>
      <c r="BQ246" s="623"/>
      <c r="BR246" s="623"/>
      <c r="BS246" s="623"/>
      <c r="BT246" s="623"/>
      <c r="BU246" s="623"/>
      <c r="BV246" s="623"/>
      <c r="BW246" s="623"/>
      <c r="BX246" s="623"/>
      <c r="BY246" s="698"/>
      <c r="BZ246" s="623"/>
      <c r="CA246" s="697"/>
      <c r="CB246" s="623"/>
      <c r="CC246" s="623"/>
      <c r="CD246" s="623"/>
      <c r="CE246" s="623"/>
      <c r="CF246" s="623"/>
      <c r="CG246" s="623"/>
      <c r="CH246" s="623"/>
      <c r="CI246" s="623"/>
      <c r="CJ246" s="623"/>
      <c r="CK246" s="623"/>
      <c r="CL246" s="623"/>
      <c r="CM246" s="623"/>
      <c r="CN246" s="623"/>
      <c r="CO246" s="623"/>
      <c r="CP246" s="623"/>
      <c r="CQ246" s="623"/>
      <c r="CR246" s="623"/>
      <c r="CS246" s="623"/>
      <c r="CT246" s="623"/>
      <c r="CU246" s="623"/>
      <c r="CV246" s="623"/>
      <c r="CW246" s="623"/>
      <c r="CX246" s="623"/>
      <c r="CY246" s="623"/>
      <c r="CZ246" s="623"/>
      <c r="DA246" s="623"/>
      <c r="DB246" s="623"/>
      <c r="DC246" s="623"/>
      <c r="DD246" s="623"/>
      <c r="DE246" s="623"/>
      <c r="DF246" s="623"/>
      <c r="DG246" s="623"/>
      <c r="DH246" s="623"/>
      <c r="DI246" s="623"/>
      <c r="DJ246" s="623"/>
      <c r="DK246" s="623"/>
      <c r="DL246" s="698"/>
      <c r="DM246" s="623"/>
      <c r="DN246" s="697"/>
      <c r="DO246" s="623"/>
      <c r="DP246" s="623"/>
      <c r="DQ246" s="623"/>
      <c r="DR246" s="623"/>
      <c r="DS246" s="623"/>
      <c r="DT246" s="623"/>
      <c r="DU246" s="623"/>
      <c r="DV246" s="623"/>
      <c r="DW246" s="623"/>
      <c r="DX246" s="623"/>
      <c r="DY246" s="623"/>
      <c r="DZ246" s="623"/>
      <c r="EA246" s="623"/>
      <c r="EB246" s="623"/>
      <c r="EC246" s="623"/>
      <c r="ED246" s="623"/>
      <c r="EE246" s="623"/>
      <c r="EF246" s="623"/>
      <c r="EG246" s="623"/>
      <c r="EH246" s="623"/>
      <c r="EI246" s="623"/>
      <c r="EJ246" s="623"/>
      <c r="EK246" s="623"/>
      <c r="EL246" s="623"/>
      <c r="EM246" s="623"/>
      <c r="EN246" s="623"/>
      <c r="EO246" s="623"/>
      <c r="EP246" s="623"/>
      <c r="EQ246" s="623"/>
      <c r="ER246" s="623"/>
      <c r="ES246" s="623"/>
      <c r="ET246" s="623"/>
      <c r="EU246" s="623"/>
      <c r="EV246" s="623"/>
      <c r="EW246" s="623"/>
      <c r="EX246" s="623"/>
      <c r="EY246" s="698"/>
    </row>
    <row r="247">
      <c r="A247" s="692" t="s">
        <v>1059</v>
      </c>
      <c r="P247" s="693"/>
      <c r="Q247" s="627"/>
      <c r="R247" s="627"/>
      <c r="S247" s="627"/>
      <c r="T247" s="627"/>
      <c r="U247" s="627"/>
      <c r="V247" s="627"/>
      <c r="W247" s="627"/>
      <c r="X247" s="627"/>
      <c r="Y247" s="627"/>
      <c r="Z247" s="627"/>
      <c r="AA247" s="627"/>
      <c r="AB247" s="627"/>
      <c r="AC247" s="627"/>
      <c r="AD247" s="627"/>
      <c r="AE247" s="627"/>
      <c r="AF247" s="627"/>
      <c r="AG247" s="627"/>
      <c r="AH247" s="627"/>
      <c r="AI247" s="627"/>
      <c r="AJ247" s="627"/>
      <c r="AK247" s="627"/>
      <c r="AL247" s="626"/>
      <c r="AM247" s="626"/>
      <c r="AN247" s="625" t="s">
        <v>1059</v>
      </c>
      <c r="BC247" s="693"/>
      <c r="BD247" s="706"/>
      <c r="BE247" s="627"/>
      <c r="BF247" s="627"/>
      <c r="BG247" s="627"/>
      <c r="BH247" s="627"/>
      <c r="BI247" s="627"/>
      <c r="BJ247" s="627"/>
      <c r="BK247" s="627"/>
      <c r="BL247" s="627"/>
      <c r="BM247" s="627"/>
      <c r="BN247" s="627"/>
      <c r="BO247" s="627"/>
      <c r="BP247" s="627"/>
      <c r="BQ247" s="627"/>
      <c r="BR247" s="627"/>
      <c r="BS247" s="627"/>
      <c r="BT247" s="627"/>
      <c r="BU247" s="627"/>
      <c r="BV247" s="627"/>
      <c r="BW247" s="627"/>
      <c r="BX247" s="627"/>
      <c r="BY247" s="626"/>
      <c r="BZ247" s="626"/>
      <c r="CA247" s="625" t="s">
        <v>1059</v>
      </c>
      <c r="CP247" s="693"/>
      <c r="CQ247" s="706"/>
      <c r="CR247" s="627"/>
      <c r="CS247" s="627"/>
      <c r="CT247" s="627"/>
      <c r="CU247" s="627"/>
      <c r="CV247" s="627"/>
      <c r="CW247" s="627"/>
      <c r="CX247" s="627"/>
      <c r="CY247" s="627"/>
      <c r="CZ247" s="627"/>
      <c r="DA247" s="627"/>
      <c r="DB247" s="627"/>
      <c r="DC247" s="627"/>
      <c r="DD247" s="627"/>
      <c r="DE247" s="627"/>
      <c r="DF247" s="627"/>
      <c r="DG247" s="627"/>
      <c r="DH247" s="627"/>
      <c r="DI247" s="627"/>
      <c r="DJ247" s="627"/>
      <c r="DK247" s="627"/>
      <c r="DL247" s="626"/>
      <c r="DM247" s="626"/>
      <c r="DN247" s="625" t="s">
        <v>1059</v>
      </c>
      <c r="EC247" s="693"/>
      <c r="ED247" s="706"/>
      <c r="EE247" s="627"/>
      <c r="EF247" s="627"/>
      <c r="EG247" s="627"/>
      <c r="EH247" s="627"/>
      <c r="EI247" s="627"/>
      <c r="EJ247" s="627"/>
      <c r="EK247" s="627"/>
      <c r="EL247" s="627"/>
      <c r="EM247" s="627"/>
      <c r="EN247" s="627"/>
      <c r="EO247" s="627"/>
      <c r="EP247" s="627"/>
      <c r="EQ247" s="627"/>
      <c r="ER247" s="627"/>
      <c r="ES247" s="627"/>
      <c r="ET247" s="627"/>
      <c r="EU247" s="627"/>
      <c r="EV247" s="627"/>
      <c r="EW247" s="627"/>
      <c r="EX247" s="627"/>
      <c r="EY247" s="626"/>
    </row>
    <row r="248">
      <c r="A248" s="697"/>
      <c r="B248" s="623"/>
      <c r="C248" s="623"/>
      <c r="D248" s="623"/>
      <c r="E248" s="623"/>
      <c r="F248" s="623"/>
      <c r="G248" s="623"/>
      <c r="H248" s="623"/>
      <c r="I248" s="623"/>
      <c r="J248" s="623"/>
      <c r="K248" s="623"/>
      <c r="L248" s="623"/>
      <c r="M248" s="623"/>
      <c r="N248" s="623"/>
      <c r="O248" s="623"/>
      <c r="P248" s="623"/>
      <c r="Q248" s="623"/>
      <c r="R248" s="623"/>
      <c r="S248" s="623"/>
      <c r="T248" s="623"/>
      <c r="U248" s="623"/>
      <c r="V248" s="623"/>
      <c r="W248" s="623"/>
      <c r="X248" s="623"/>
      <c r="Y248" s="623"/>
      <c r="Z248" s="623"/>
      <c r="AA248" s="623"/>
      <c r="AB248" s="623"/>
      <c r="AC248" s="623"/>
      <c r="AD248" s="623"/>
      <c r="AE248" s="623"/>
      <c r="AF248" s="623"/>
      <c r="AG248" s="623"/>
      <c r="AH248" s="623"/>
      <c r="AI248" s="623"/>
      <c r="AJ248" s="623"/>
      <c r="AK248" s="623"/>
      <c r="AL248" s="698"/>
      <c r="AM248" s="623"/>
      <c r="AN248" s="697"/>
      <c r="AO248" s="623"/>
      <c r="AP248" s="623"/>
      <c r="AQ248" s="623"/>
      <c r="AR248" s="623"/>
      <c r="AS248" s="623"/>
      <c r="AT248" s="623"/>
      <c r="AU248" s="623"/>
      <c r="AV248" s="623"/>
      <c r="AW248" s="623"/>
      <c r="AX248" s="623"/>
      <c r="AY248" s="623"/>
      <c r="AZ248" s="623"/>
      <c r="BA248" s="623"/>
      <c r="BB248" s="623"/>
      <c r="BC248" s="623"/>
      <c r="BD248" s="623"/>
      <c r="BE248" s="623"/>
      <c r="BF248" s="623"/>
      <c r="BG248" s="623"/>
      <c r="BH248" s="623"/>
      <c r="BI248" s="623"/>
      <c r="BJ248" s="623"/>
      <c r="BK248" s="623"/>
      <c r="BL248" s="623"/>
      <c r="BM248" s="623"/>
      <c r="BN248" s="623"/>
      <c r="BO248" s="623"/>
      <c r="BP248" s="623"/>
      <c r="BQ248" s="623"/>
      <c r="BR248" s="623"/>
      <c r="BS248" s="623"/>
      <c r="BT248" s="623"/>
      <c r="BU248" s="623"/>
      <c r="BV248" s="623"/>
      <c r="BW248" s="623"/>
      <c r="BX248" s="623"/>
      <c r="BY248" s="698"/>
      <c r="BZ248" s="623"/>
      <c r="CA248" s="697"/>
      <c r="CB248" s="623"/>
      <c r="CC248" s="623"/>
      <c r="CD248" s="623"/>
      <c r="CE248" s="623"/>
      <c r="CF248" s="623"/>
      <c r="CG248" s="623"/>
      <c r="CH248" s="623"/>
      <c r="CI248" s="623"/>
      <c r="CJ248" s="623"/>
      <c r="CK248" s="623"/>
      <c r="CL248" s="623"/>
      <c r="CM248" s="623"/>
      <c r="CN248" s="623"/>
      <c r="CO248" s="623"/>
      <c r="CP248" s="623"/>
      <c r="CQ248" s="623"/>
      <c r="CR248" s="623"/>
      <c r="CS248" s="623"/>
      <c r="CT248" s="623"/>
      <c r="CU248" s="623"/>
      <c r="CV248" s="623"/>
      <c r="CW248" s="623"/>
      <c r="CX248" s="623"/>
      <c r="CY248" s="623"/>
      <c r="CZ248" s="623"/>
      <c r="DA248" s="623"/>
      <c r="DB248" s="623"/>
      <c r="DC248" s="623"/>
      <c r="DD248" s="623"/>
      <c r="DE248" s="623"/>
      <c r="DF248" s="623"/>
      <c r="DG248" s="623"/>
      <c r="DH248" s="623"/>
      <c r="DI248" s="623"/>
      <c r="DJ248" s="623"/>
      <c r="DK248" s="623"/>
      <c r="DL248" s="698"/>
      <c r="DM248" s="623"/>
      <c r="DN248" s="697"/>
      <c r="DO248" s="623"/>
      <c r="DP248" s="623"/>
      <c r="DQ248" s="623"/>
      <c r="DR248" s="623"/>
      <c r="DS248" s="623"/>
      <c r="DT248" s="623"/>
      <c r="DU248" s="623"/>
      <c r="DV248" s="623"/>
      <c r="DW248" s="623"/>
      <c r="DX248" s="623"/>
      <c r="DY248" s="623"/>
      <c r="DZ248" s="623"/>
      <c r="EA248" s="623"/>
      <c r="EB248" s="623"/>
      <c r="EC248" s="623"/>
      <c r="ED248" s="623"/>
      <c r="EE248" s="623"/>
      <c r="EF248" s="623"/>
      <c r="EG248" s="623"/>
      <c r="EH248" s="623"/>
      <c r="EI248" s="623"/>
      <c r="EJ248" s="623"/>
      <c r="EK248" s="623"/>
      <c r="EL248" s="623"/>
      <c r="EM248" s="623"/>
      <c r="EN248" s="623"/>
      <c r="EO248" s="623"/>
      <c r="EP248" s="623"/>
      <c r="EQ248" s="623"/>
      <c r="ER248" s="623"/>
      <c r="ES248" s="623"/>
      <c r="ET248" s="623"/>
      <c r="EU248" s="623"/>
      <c r="EV248" s="623"/>
      <c r="EW248" s="623"/>
      <c r="EX248" s="623"/>
      <c r="EY248" s="698"/>
    </row>
    <row r="249">
      <c r="A249" s="699"/>
      <c r="B249" s="700"/>
      <c r="C249" s="700"/>
      <c r="D249" s="700"/>
      <c r="E249" s="700"/>
      <c r="F249" s="700"/>
      <c r="G249" s="700"/>
      <c r="H249" s="700"/>
      <c r="I249" s="700"/>
      <c r="J249" s="700"/>
      <c r="K249" s="700"/>
      <c r="L249" s="700"/>
      <c r="M249" s="700"/>
      <c r="N249" s="700"/>
      <c r="O249" s="700"/>
      <c r="P249" s="700"/>
      <c r="Q249" s="700"/>
      <c r="R249" s="700"/>
      <c r="S249" s="701" t="s">
        <v>1060</v>
      </c>
      <c r="T249" s="702"/>
      <c r="U249" s="702"/>
      <c r="V249" s="702"/>
      <c r="W249" s="702"/>
      <c r="X249" s="702"/>
      <c r="Y249" s="702"/>
      <c r="Z249" s="702"/>
      <c r="AA249" s="700"/>
      <c r="AB249" s="700"/>
      <c r="AC249" s="701" t="s">
        <v>1061</v>
      </c>
      <c r="AD249" s="702"/>
      <c r="AE249" s="702"/>
      <c r="AF249" s="702"/>
      <c r="AG249" s="702"/>
      <c r="AH249" s="702"/>
      <c r="AI249" s="702"/>
      <c r="AJ249" s="700"/>
      <c r="AK249" s="700"/>
      <c r="AL249" s="703"/>
      <c r="AM249" s="623"/>
      <c r="AN249" s="699"/>
      <c r="AO249" s="700"/>
      <c r="AP249" s="700"/>
      <c r="AQ249" s="700"/>
      <c r="AR249" s="700"/>
      <c r="AS249" s="700"/>
      <c r="AT249" s="700"/>
      <c r="AU249" s="700"/>
      <c r="AV249" s="700"/>
      <c r="AW249" s="700"/>
      <c r="AX249" s="700"/>
      <c r="AY249" s="700"/>
      <c r="AZ249" s="700"/>
      <c r="BA249" s="700"/>
      <c r="BB249" s="700"/>
      <c r="BC249" s="700"/>
      <c r="BD249" s="700"/>
      <c r="BE249" s="700"/>
      <c r="BF249" s="701" t="s">
        <v>1060</v>
      </c>
      <c r="BG249" s="702"/>
      <c r="BH249" s="702"/>
      <c r="BI249" s="702"/>
      <c r="BJ249" s="702"/>
      <c r="BK249" s="702"/>
      <c r="BL249" s="702"/>
      <c r="BM249" s="702"/>
      <c r="BN249" s="700"/>
      <c r="BO249" s="700"/>
      <c r="BP249" s="701" t="s">
        <v>1061</v>
      </c>
      <c r="BQ249" s="702"/>
      <c r="BR249" s="702"/>
      <c r="BS249" s="702"/>
      <c r="BT249" s="702"/>
      <c r="BU249" s="702"/>
      <c r="BV249" s="702"/>
      <c r="BW249" s="700"/>
      <c r="BX249" s="700"/>
      <c r="BY249" s="703"/>
      <c r="BZ249" s="623"/>
      <c r="CA249" s="699"/>
      <c r="CB249" s="700"/>
      <c r="CC249" s="700"/>
      <c r="CD249" s="700"/>
      <c r="CE249" s="700"/>
      <c r="CF249" s="700"/>
      <c r="CG249" s="700"/>
      <c r="CH249" s="700"/>
      <c r="CI249" s="700"/>
      <c r="CJ249" s="700"/>
      <c r="CK249" s="700"/>
      <c r="CL249" s="700"/>
      <c r="CM249" s="700"/>
      <c r="CN249" s="700"/>
      <c r="CO249" s="700"/>
      <c r="CP249" s="700"/>
      <c r="CQ249" s="700"/>
      <c r="CR249" s="700"/>
      <c r="CS249" s="701" t="s">
        <v>1060</v>
      </c>
      <c r="CT249" s="702"/>
      <c r="CU249" s="702"/>
      <c r="CV249" s="702"/>
      <c r="CW249" s="702"/>
      <c r="CX249" s="702"/>
      <c r="CY249" s="702"/>
      <c r="CZ249" s="702"/>
      <c r="DA249" s="700"/>
      <c r="DB249" s="700"/>
      <c r="DC249" s="701" t="s">
        <v>1061</v>
      </c>
      <c r="DD249" s="702"/>
      <c r="DE249" s="702"/>
      <c r="DF249" s="702"/>
      <c r="DG249" s="702"/>
      <c r="DH249" s="702"/>
      <c r="DI249" s="702"/>
      <c r="DJ249" s="700"/>
      <c r="DK249" s="700"/>
      <c r="DL249" s="703"/>
      <c r="DM249" s="623"/>
      <c r="DN249" s="699"/>
      <c r="DO249" s="700"/>
      <c r="DP249" s="700"/>
      <c r="DQ249" s="700"/>
      <c r="DR249" s="700"/>
      <c r="DS249" s="700"/>
      <c r="DT249" s="700"/>
      <c r="DU249" s="700"/>
      <c r="DV249" s="700"/>
      <c r="DW249" s="700"/>
      <c r="DX249" s="700"/>
      <c r="DY249" s="700"/>
      <c r="DZ249" s="700"/>
      <c r="EA249" s="700"/>
      <c r="EB249" s="700"/>
      <c r="EC249" s="700"/>
      <c r="ED249" s="700"/>
      <c r="EE249" s="700"/>
      <c r="EF249" s="701" t="s">
        <v>1060</v>
      </c>
      <c r="EG249" s="702"/>
      <c r="EH249" s="702"/>
      <c r="EI249" s="702"/>
      <c r="EJ249" s="702"/>
      <c r="EK249" s="702"/>
      <c r="EL249" s="702"/>
      <c r="EM249" s="702"/>
      <c r="EN249" s="700"/>
      <c r="EO249" s="700"/>
      <c r="EP249" s="701" t="s">
        <v>1061</v>
      </c>
      <c r="EQ249" s="702"/>
      <c r="ER249" s="702"/>
      <c r="ES249" s="702"/>
      <c r="ET249" s="702"/>
      <c r="EU249" s="702"/>
      <c r="EV249" s="702"/>
      <c r="EW249" s="700"/>
      <c r="EX249" s="700"/>
      <c r="EY249" s="703"/>
    </row>
    <row r="250">
      <c r="A250" s="623"/>
      <c r="B250" s="623"/>
      <c r="C250" s="623"/>
      <c r="D250" s="623"/>
      <c r="E250" s="623"/>
      <c r="F250" s="623"/>
      <c r="G250" s="623"/>
      <c r="H250" s="623"/>
      <c r="I250" s="623"/>
      <c r="J250" s="623"/>
      <c r="K250" s="623"/>
      <c r="L250" s="623"/>
      <c r="M250" s="623"/>
      <c r="N250" s="623"/>
      <c r="O250" s="623"/>
      <c r="P250" s="623"/>
      <c r="Q250" s="623"/>
      <c r="R250" s="623"/>
      <c r="S250" s="704"/>
      <c r="T250" s="704"/>
      <c r="U250" s="704"/>
      <c r="V250" s="704"/>
      <c r="W250" s="704"/>
      <c r="X250" s="704"/>
      <c r="Y250" s="704"/>
      <c r="Z250" s="704"/>
      <c r="AA250" s="623"/>
      <c r="AB250" s="623"/>
      <c r="AC250" s="704"/>
      <c r="AD250" s="704"/>
      <c r="AE250" s="704"/>
      <c r="AF250" s="704"/>
      <c r="AG250" s="704"/>
      <c r="AH250" s="704"/>
      <c r="AI250" s="704"/>
      <c r="AJ250" s="623"/>
      <c r="AK250" s="623"/>
      <c r="AL250" s="623"/>
      <c r="AM250" s="623"/>
      <c r="AN250" s="623"/>
      <c r="AO250" s="623"/>
      <c r="AP250" s="623"/>
      <c r="AQ250" s="623"/>
      <c r="AR250" s="623"/>
      <c r="AS250" s="623"/>
      <c r="AT250" s="623"/>
      <c r="AU250" s="623"/>
      <c r="AV250" s="623"/>
      <c r="AW250" s="623"/>
      <c r="AX250" s="623"/>
      <c r="AY250" s="623"/>
      <c r="AZ250" s="623"/>
      <c r="BA250" s="623"/>
      <c r="BB250" s="623"/>
      <c r="BC250" s="623"/>
      <c r="BD250" s="623"/>
      <c r="BE250" s="623"/>
      <c r="BF250" s="704"/>
      <c r="BG250" s="704"/>
      <c r="BH250" s="704"/>
      <c r="BI250" s="704"/>
      <c r="BJ250" s="704"/>
      <c r="BK250" s="704"/>
      <c r="BL250" s="704"/>
      <c r="BM250" s="704"/>
      <c r="BN250" s="623"/>
      <c r="BO250" s="623"/>
      <c r="BP250" s="704"/>
      <c r="BQ250" s="704"/>
      <c r="BR250" s="704"/>
      <c r="BS250" s="704"/>
      <c r="BT250" s="704"/>
      <c r="BU250" s="704"/>
      <c r="BV250" s="704"/>
      <c r="BW250" s="623"/>
      <c r="BX250" s="623"/>
      <c r="BY250" s="623"/>
      <c r="BZ250" s="623"/>
      <c r="CA250" s="623"/>
      <c r="CB250" s="623"/>
      <c r="CC250" s="623"/>
      <c r="CD250" s="623"/>
      <c r="CE250" s="623"/>
      <c r="CF250" s="623"/>
      <c r="CG250" s="623"/>
      <c r="CH250" s="623"/>
      <c r="CI250" s="623"/>
      <c r="CJ250" s="623"/>
      <c r="CK250" s="623"/>
      <c r="CL250" s="623"/>
      <c r="CM250" s="623"/>
      <c r="CN250" s="623"/>
      <c r="CO250" s="623"/>
      <c r="CP250" s="623"/>
      <c r="CQ250" s="623"/>
      <c r="CR250" s="623"/>
      <c r="CS250" s="704"/>
      <c r="CT250" s="704"/>
      <c r="CU250" s="704"/>
      <c r="CV250" s="704"/>
      <c r="CW250" s="704"/>
      <c r="CX250" s="704"/>
      <c r="CY250" s="704"/>
      <c r="CZ250" s="704"/>
      <c r="DA250" s="623"/>
      <c r="DB250" s="623"/>
      <c r="DC250" s="704"/>
      <c r="DD250" s="704"/>
      <c r="DE250" s="704"/>
      <c r="DF250" s="704"/>
      <c r="DG250" s="704"/>
      <c r="DH250" s="704"/>
      <c r="DI250" s="704"/>
      <c r="DJ250" s="623"/>
      <c r="DK250" s="623"/>
      <c r="DL250" s="623"/>
      <c r="DM250" s="623"/>
      <c r="DN250" s="623"/>
      <c r="DO250" s="623"/>
      <c r="DP250" s="623"/>
      <c r="DQ250" s="623"/>
      <c r="DR250" s="623"/>
      <c r="DS250" s="623"/>
      <c r="DT250" s="623"/>
      <c r="DU250" s="623"/>
      <c r="DV250" s="623"/>
      <c r="DW250" s="623"/>
      <c r="DX250" s="623"/>
      <c r="DY250" s="623"/>
      <c r="DZ250" s="623"/>
      <c r="EA250" s="623"/>
      <c r="EB250" s="623"/>
      <c r="EC250" s="623"/>
      <c r="ED250" s="623"/>
      <c r="EE250" s="623"/>
      <c r="EF250" s="704"/>
      <c r="EG250" s="704"/>
      <c r="EH250" s="704"/>
      <c r="EI250" s="704"/>
      <c r="EJ250" s="704"/>
      <c r="EK250" s="704"/>
      <c r="EL250" s="704"/>
      <c r="EM250" s="704"/>
      <c r="EN250" s="623"/>
      <c r="EO250" s="623"/>
      <c r="EP250" s="704"/>
      <c r="EQ250" s="704"/>
      <c r="ER250" s="704"/>
      <c r="ES250" s="704"/>
      <c r="ET250" s="704"/>
      <c r="EU250" s="704"/>
      <c r="EV250" s="704"/>
      <c r="EW250" s="623"/>
      <c r="EX250" s="623"/>
      <c r="EY250" s="623"/>
    </row>
    <row r="251">
      <c r="A251" s="620"/>
      <c r="B251" s="621"/>
      <c r="C251" s="621"/>
      <c r="D251" s="621"/>
      <c r="E251" s="621"/>
      <c r="F251" s="621"/>
      <c r="G251" s="621"/>
      <c r="H251" s="621"/>
      <c r="I251" s="621"/>
      <c r="J251" s="621"/>
      <c r="K251" s="621"/>
      <c r="L251" s="621"/>
      <c r="M251" s="621"/>
      <c r="N251" s="621"/>
      <c r="O251" s="621"/>
      <c r="P251" s="621"/>
      <c r="Q251" s="621"/>
      <c r="R251" s="621"/>
      <c r="S251" s="621"/>
      <c r="T251" s="621"/>
      <c r="U251" s="621"/>
      <c r="V251" s="621"/>
      <c r="W251" s="621"/>
      <c r="X251" s="621"/>
      <c r="Y251" s="621"/>
      <c r="Z251" s="621"/>
      <c r="AA251" s="621"/>
      <c r="AB251" s="621"/>
      <c r="AC251" s="621"/>
      <c r="AD251" s="621"/>
      <c r="AE251" s="621"/>
      <c r="AF251" s="621"/>
      <c r="AG251" s="621"/>
      <c r="AH251" s="621"/>
      <c r="AI251" s="621"/>
      <c r="AJ251" s="621"/>
      <c r="AK251" s="621"/>
      <c r="AL251" s="622"/>
      <c r="AM251" s="623"/>
      <c r="AN251" s="620"/>
      <c r="AO251" s="621"/>
      <c r="AP251" s="621"/>
      <c r="AQ251" s="621"/>
      <c r="AR251" s="621"/>
      <c r="AS251" s="621"/>
      <c r="AT251" s="621"/>
      <c r="AU251" s="621"/>
      <c r="AV251" s="621"/>
      <c r="AW251" s="621"/>
      <c r="AX251" s="621"/>
      <c r="AY251" s="621"/>
      <c r="AZ251" s="621"/>
      <c r="BA251" s="621"/>
      <c r="BB251" s="621"/>
      <c r="BC251" s="621"/>
      <c r="BD251" s="621"/>
      <c r="BE251" s="621"/>
      <c r="BF251" s="621"/>
      <c r="BG251" s="621"/>
      <c r="BH251" s="621"/>
      <c r="BI251" s="621"/>
      <c r="BJ251" s="621"/>
      <c r="BK251" s="621"/>
      <c r="BL251" s="621"/>
      <c r="BM251" s="621"/>
      <c r="BN251" s="621"/>
      <c r="BO251" s="621"/>
      <c r="BP251" s="621"/>
      <c r="BQ251" s="621"/>
      <c r="BR251" s="621"/>
      <c r="BS251" s="621"/>
      <c r="BT251" s="621"/>
      <c r="BU251" s="621"/>
      <c r="BV251" s="621"/>
      <c r="BW251" s="621"/>
      <c r="BX251" s="621"/>
      <c r="BY251" s="622"/>
      <c r="BZ251" s="623"/>
      <c r="CA251" s="620"/>
      <c r="CB251" s="621"/>
      <c r="CC251" s="621"/>
      <c r="CD251" s="621"/>
      <c r="CE251" s="621"/>
      <c r="CF251" s="621"/>
      <c r="CG251" s="621"/>
      <c r="CH251" s="621"/>
      <c r="CI251" s="621"/>
      <c r="CJ251" s="621"/>
      <c r="CK251" s="621"/>
      <c r="CL251" s="621"/>
      <c r="CM251" s="621"/>
      <c r="CN251" s="621"/>
      <c r="CO251" s="621"/>
      <c r="CP251" s="621"/>
      <c r="CQ251" s="621"/>
      <c r="CR251" s="621"/>
      <c r="CS251" s="621"/>
      <c r="CT251" s="621"/>
      <c r="CU251" s="621"/>
      <c r="CV251" s="621"/>
      <c r="CW251" s="621"/>
      <c r="CX251" s="621"/>
      <c r="CY251" s="621"/>
      <c r="CZ251" s="621"/>
      <c r="DA251" s="621"/>
      <c r="DB251" s="621"/>
      <c r="DC251" s="621"/>
      <c r="DD251" s="621"/>
      <c r="DE251" s="621"/>
      <c r="DF251" s="621"/>
      <c r="DG251" s="621"/>
      <c r="DH251" s="621"/>
      <c r="DI251" s="621"/>
      <c r="DJ251" s="621"/>
      <c r="DK251" s="621"/>
      <c r="DL251" s="622"/>
      <c r="DM251" s="623"/>
      <c r="DN251" s="620"/>
      <c r="DO251" s="621"/>
      <c r="DP251" s="621"/>
      <c r="DQ251" s="621"/>
      <c r="DR251" s="621"/>
      <c r="DS251" s="621"/>
      <c r="DT251" s="621"/>
      <c r="DU251" s="621"/>
      <c r="DV251" s="621"/>
      <c r="DW251" s="621"/>
      <c r="DX251" s="621"/>
      <c r="DY251" s="621"/>
      <c r="DZ251" s="621"/>
      <c r="EA251" s="621"/>
      <c r="EB251" s="621"/>
      <c r="EC251" s="621"/>
      <c r="ED251" s="621"/>
      <c r="EE251" s="621"/>
      <c r="EF251" s="621"/>
      <c r="EG251" s="621"/>
      <c r="EH251" s="621"/>
      <c r="EI251" s="621"/>
      <c r="EJ251" s="621"/>
      <c r="EK251" s="621"/>
      <c r="EL251" s="621"/>
      <c r="EM251" s="621"/>
      <c r="EN251" s="621"/>
      <c r="EO251" s="621"/>
      <c r="EP251" s="621"/>
      <c r="EQ251" s="621"/>
      <c r="ER251" s="621"/>
      <c r="ES251" s="621"/>
      <c r="ET251" s="621"/>
      <c r="EU251" s="621"/>
      <c r="EV251" s="621"/>
      <c r="EW251" s="621"/>
      <c r="EX251" s="621"/>
      <c r="EY251" s="622"/>
    </row>
    <row r="252">
      <c r="A252" s="624"/>
      <c r="B252" s="625" t="s">
        <v>1003</v>
      </c>
      <c r="AL252" s="626"/>
      <c r="AM252" s="626"/>
      <c r="AN252" s="627"/>
      <c r="AO252" s="625" t="s">
        <v>1003</v>
      </c>
      <c r="BY252" s="626"/>
      <c r="BZ252" s="626"/>
      <c r="CA252" s="627"/>
      <c r="CB252" s="625" t="s">
        <v>1003</v>
      </c>
      <c r="DL252" s="626"/>
      <c r="DM252" s="626"/>
      <c r="DN252" s="627"/>
      <c r="DO252" s="625" t="s">
        <v>1003</v>
      </c>
      <c r="EY252" s="626"/>
    </row>
    <row r="253">
      <c r="A253" s="628"/>
      <c r="B253" s="629" t="s">
        <v>1004</v>
      </c>
      <c r="AL253" s="630"/>
      <c r="AM253" s="629"/>
      <c r="AN253" s="628"/>
      <c r="AO253" s="629" t="s">
        <v>1004</v>
      </c>
      <c r="BY253" s="630"/>
      <c r="BZ253" s="629"/>
      <c r="CA253" s="628"/>
      <c r="CB253" s="629" t="s">
        <v>1004</v>
      </c>
      <c r="DL253" s="630"/>
      <c r="DM253" s="629"/>
      <c r="DN253" s="628"/>
      <c r="DO253" s="629" t="s">
        <v>1004</v>
      </c>
      <c r="EY253" s="630"/>
    </row>
    <row r="254">
      <c r="A254" s="628"/>
      <c r="B254" s="631" t="s">
        <v>1005</v>
      </c>
      <c r="AL254" s="632"/>
      <c r="AM254" s="631"/>
      <c r="AN254" s="628"/>
      <c r="AO254" s="631" t="s">
        <v>1005</v>
      </c>
      <c r="BY254" s="632"/>
      <c r="BZ254" s="631"/>
      <c r="CA254" s="628"/>
      <c r="CB254" s="631" t="s">
        <v>1005</v>
      </c>
      <c r="DL254" s="632"/>
      <c r="DM254" s="631"/>
      <c r="DN254" s="628"/>
      <c r="DO254" s="631" t="s">
        <v>1005</v>
      </c>
      <c r="EY254" s="632"/>
    </row>
    <row r="255">
      <c r="A255" s="628"/>
      <c r="B255" s="633"/>
      <c r="C255" s="633"/>
      <c r="D255" s="633"/>
      <c r="E255" s="633"/>
      <c r="F255" s="633"/>
      <c r="G255" s="633"/>
      <c r="H255" s="633"/>
      <c r="I255" s="633"/>
      <c r="J255" s="633"/>
      <c r="K255" s="633"/>
      <c r="L255" s="633"/>
      <c r="M255" s="633"/>
      <c r="N255" s="633"/>
      <c r="O255" s="633"/>
      <c r="P255" s="633"/>
      <c r="Q255" s="633"/>
      <c r="R255" s="633"/>
      <c r="S255" s="633"/>
      <c r="T255" s="633"/>
      <c r="U255" s="633"/>
      <c r="V255" s="633"/>
      <c r="W255" s="633"/>
      <c r="X255" s="633"/>
      <c r="Y255" s="633"/>
      <c r="Z255" s="633"/>
      <c r="AA255" s="633"/>
      <c r="AB255" s="633"/>
      <c r="AC255" s="633"/>
      <c r="AD255" s="633"/>
      <c r="AE255" s="633"/>
      <c r="AF255" s="633"/>
      <c r="AG255" s="633"/>
      <c r="AH255" s="633"/>
      <c r="AI255" s="633"/>
      <c r="AJ255" s="633"/>
      <c r="AK255" s="633"/>
      <c r="AL255" s="632"/>
      <c r="AM255" s="631"/>
      <c r="AN255" s="628"/>
      <c r="AO255" s="633"/>
      <c r="AP255" s="633"/>
      <c r="AQ255" s="633"/>
      <c r="AR255" s="633"/>
      <c r="AS255" s="633"/>
      <c r="AT255" s="633"/>
      <c r="AU255" s="633"/>
      <c r="AV255" s="633"/>
      <c r="AW255" s="633"/>
      <c r="AX255" s="633"/>
      <c r="AY255" s="633"/>
      <c r="AZ255" s="633"/>
      <c r="BA255" s="633"/>
      <c r="BB255" s="633"/>
      <c r="BC255" s="633"/>
      <c r="BD255" s="633"/>
      <c r="BE255" s="633"/>
      <c r="BF255" s="633"/>
      <c r="BG255" s="633"/>
      <c r="BH255" s="633"/>
      <c r="BI255" s="633"/>
      <c r="BJ255" s="633"/>
      <c r="BK255" s="633"/>
      <c r="BL255" s="633"/>
      <c r="BM255" s="633"/>
      <c r="BN255" s="633"/>
      <c r="BO255" s="633"/>
      <c r="BP255" s="633"/>
      <c r="BQ255" s="633"/>
      <c r="BR255" s="633"/>
      <c r="BS255" s="633"/>
      <c r="BT255" s="633"/>
      <c r="BU255" s="633"/>
      <c r="BV255" s="633"/>
      <c r="BW255" s="633"/>
      <c r="BX255" s="633"/>
      <c r="BY255" s="632"/>
      <c r="BZ255" s="631"/>
      <c r="CA255" s="628"/>
      <c r="CB255" s="633"/>
      <c r="CC255" s="633"/>
      <c r="CD255" s="633"/>
      <c r="CE255" s="633"/>
      <c r="CF255" s="633"/>
      <c r="CG255" s="633"/>
      <c r="CH255" s="633"/>
      <c r="CI255" s="633"/>
      <c r="CJ255" s="633"/>
      <c r="CK255" s="633"/>
      <c r="CL255" s="633"/>
      <c r="CM255" s="633"/>
      <c r="CN255" s="633"/>
      <c r="CO255" s="633"/>
      <c r="CP255" s="633"/>
      <c r="CQ255" s="633"/>
      <c r="CR255" s="633"/>
      <c r="CS255" s="633"/>
      <c r="CT255" s="633"/>
      <c r="CU255" s="633"/>
      <c r="CV255" s="633"/>
      <c r="CW255" s="633"/>
      <c r="CX255" s="633"/>
      <c r="CY255" s="633"/>
      <c r="CZ255" s="633"/>
      <c r="DA255" s="633"/>
      <c r="DB255" s="633"/>
      <c r="DC255" s="633"/>
      <c r="DD255" s="633"/>
      <c r="DE255" s="633"/>
      <c r="DF255" s="633"/>
      <c r="DG255" s="633"/>
      <c r="DH255" s="633"/>
      <c r="DI255" s="633"/>
      <c r="DJ255" s="633"/>
      <c r="DK255" s="633"/>
      <c r="DL255" s="632"/>
      <c r="DM255" s="631"/>
      <c r="DN255" s="628"/>
      <c r="DO255" s="633"/>
      <c r="DP255" s="633"/>
      <c r="DQ255" s="633"/>
      <c r="DR255" s="633"/>
      <c r="DS255" s="633"/>
      <c r="DT255" s="633"/>
      <c r="DU255" s="633"/>
      <c r="DV255" s="633"/>
      <c r="DW255" s="633"/>
      <c r="DX255" s="633"/>
      <c r="DY255" s="633"/>
      <c r="DZ255" s="633"/>
      <c r="EA255" s="633"/>
      <c r="EB255" s="633"/>
      <c r="EC255" s="633"/>
      <c r="ED255" s="633"/>
      <c r="EE255" s="633"/>
      <c r="EF255" s="633"/>
      <c r="EG255" s="633"/>
      <c r="EH255" s="633"/>
      <c r="EI255" s="633"/>
      <c r="EJ255" s="633"/>
      <c r="EK255" s="633"/>
      <c r="EL255" s="633"/>
      <c r="EM255" s="633"/>
      <c r="EN255" s="633"/>
      <c r="EO255" s="633"/>
      <c r="EP255" s="633"/>
      <c r="EQ255" s="633"/>
      <c r="ER255" s="633"/>
      <c r="ES255" s="633"/>
      <c r="ET255" s="633"/>
      <c r="EU255" s="633"/>
      <c r="EV255" s="633"/>
      <c r="EW255" s="633"/>
      <c r="EX255" s="633"/>
      <c r="EY255" s="632"/>
    </row>
    <row r="256">
      <c r="A256" s="628"/>
      <c r="B256" s="634" t="s">
        <v>1006</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2"/>
      <c r="AL256" s="635"/>
      <c r="AM256" s="636"/>
      <c r="AN256" s="628"/>
      <c r="AO256" s="634" t="s">
        <v>1006</v>
      </c>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2"/>
      <c r="BY256" s="635"/>
      <c r="BZ256" s="636"/>
      <c r="CA256" s="628"/>
      <c r="CB256" s="634" t="s">
        <v>1006</v>
      </c>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2"/>
      <c r="DL256" s="635"/>
      <c r="DM256" s="636"/>
      <c r="DN256" s="628"/>
      <c r="DO256" s="634" t="s">
        <v>1006</v>
      </c>
      <c r="DP256" s="11"/>
      <c r="DQ256" s="11"/>
      <c r="DR256" s="11"/>
      <c r="DS256" s="11"/>
      <c r="DT256" s="11"/>
      <c r="DU256" s="11"/>
      <c r="DV256" s="11"/>
      <c r="DW256" s="11"/>
      <c r="DX256" s="11"/>
      <c r="DY256" s="11"/>
      <c r="DZ256" s="11"/>
      <c r="EA256" s="11"/>
      <c r="EB256" s="11"/>
      <c r="EC256" s="11"/>
      <c r="ED256" s="11"/>
      <c r="EE256" s="11"/>
      <c r="EF256" s="11"/>
      <c r="EG256" s="11"/>
      <c r="EH256" s="11"/>
      <c r="EI256" s="11"/>
      <c r="EJ256" s="11"/>
      <c r="EK256" s="11"/>
      <c r="EL256" s="11"/>
      <c r="EM256" s="11"/>
      <c r="EN256" s="11"/>
      <c r="EO256" s="11"/>
      <c r="EP256" s="11"/>
      <c r="EQ256" s="11"/>
      <c r="ER256" s="11"/>
      <c r="ES256" s="11"/>
      <c r="ET256" s="11"/>
      <c r="EU256" s="11"/>
      <c r="EV256" s="11"/>
      <c r="EW256" s="11"/>
      <c r="EX256" s="12"/>
      <c r="EY256" s="635"/>
    </row>
    <row r="257">
      <c r="A257" s="628"/>
      <c r="B257" s="637" t="s">
        <v>43</v>
      </c>
      <c r="C257" s="12"/>
      <c r="D257" s="638" t="str">
        <f>'3A 2025-2026 REPORTE CALIFICACI'!E7</f>
        <v>2025-2026</v>
      </c>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6"/>
      <c r="AL257" s="639"/>
      <c r="AM257" s="640"/>
      <c r="AN257" s="628"/>
      <c r="AO257" s="637" t="s">
        <v>43</v>
      </c>
      <c r="AP257" s="12"/>
      <c r="AQ257" s="638" t="str">
        <f>'3A 2025-2026 REPORTE CALIFICACI'!E7</f>
        <v>2025-2026</v>
      </c>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6"/>
      <c r="BY257" s="639"/>
      <c r="BZ257" s="640"/>
      <c r="CA257" s="628"/>
      <c r="CB257" s="637" t="s">
        <v>43</v>
      </c>
      <c r="CC257" s="12"/>
      <c r="CD257" s="638" t="str">
        <f>'3A 2025-2026 REPORTE CALIFICACI'!E7</f>
        <v>2025-2026</v>
      </c>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c r="DF257" s="15"/>
      <c r="DG257" s="15"/>
      <c r="DH257" s="15"/>
      <c r="DI257" s="15"/>
      <c r="DJ257" s="15"/>
      <c r="DK257" s="16"/>
      <c r="DL257" s="639"/>
      <c r="DM257" s="640"/>
      <c r="DN257" s="628"/>
      <c r="DO257" s="637" t="s">
        <v>43</v>
      </c>
      <c r="DP257" s="12"/>
      <c r="DQ257" s="638" t="str">
        <f>'3A 2025-2026 REPORTE CALIFICACI'!E7</f>
        <v>2025-2026</v>
      </c>
      <c r="DR257" s="15"/>
      <c r="DS257" s="15"/>
      <c r="DT257" s="15"/>
      <c r="DU257" s="15"/>
      <c r="DV257" s="15"/>
      <c r="DW257" s="15"/>
      <c r="DX257" s="15"/>
      <c r="DY257" s="15"/>
      <c r="DZ257" s="15"/>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6"/>
      <c r="EY257" s="639"/>
    </row>
    <row r="258">
      <c r="A258" s="628"/>
      <c r="B258" s="641" t="s">
        <v>1007</v>
      </c>
      <c r="C258" s="12"/>
      <c r="D258" s="638" t="str">
        <f>'3A 2025-2026 REPORTE CALIFICACI'!D31</f>
        <v>Yassir  Hernández Disla</v>
      </c>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6"/>
      <c r="AL258" s="639"/>
      <c r="AM258" s="640"/>
      <c r="AN258" s="628"/>
      <c r="AO258" s="641" t="s">
        <v>1007</v>
      </c>
      <c r="AP258" s="12"/>
      <c r="AQ258" s="638" t="str">
        <f>'3A 2025-2026 REPORTE CALIFICACI'!D32</f>
        <v>Yadiel  Jiménez Betances</v>
      </c>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6"/>
      <c r="BY258" s="639"/>
      <c r="BZ258" s="640"/>
      <c r="CA258" s="628"/>
      <c r="CB258" s="641" t="s">
        <v>1007</v>
      </c>
      <c r="CC258" s="12"/>
      <c r="CD258" s="638" t="str">
        <f>'3A 2025-2026 REPORTE CALIFICACI'!D33</f>
        <v>Yamel  Mella Aquino</v>
      </c>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c r="DF258" s="15"/>
      <c r="DG258" s="15"/>
      <c r="DH258" s="15"/>
      <c r="DI258" s="15"/>
      <c r="DJ258" s="15"/>
      <c r="DK258" s="16"/>
      <c r="DL258" s="639"/>
      <c r="DM258" s="640"/>
      <c r="DN258" s="628"/>
      <c r="DO258" s="641" t="s">
        <v>1007</v>
      </c>
      <c r="DP258" s="12"/>
      <c r="DQ258" s="638" t="str">
        <f>'3A 2025-2026 REPORTE CALIFICACI'!D34</f>
        <v>Sariely Del Carmen Mena Chávez</v>
      </c>
      <c r="DR258" s="15"/>
      <c r="DS258" s="15"/>
      <c r="DT258" s="15"/>
      <c r="DU258" s="15"/>
      <c r="DV258" s="15"/>
      <c r="DW258" s="15"/>
      <c r="DX258" s="15"/>
      <c r="DY258" s="15"/>
      <c r="DZ258" s="15"/>
      <c r="EA258" s="15"/>
      <c r="EB258" s="15"/>
      <c r="EC258" s="15"/>
      <c r="ED258" s="15"/>
      <c r="EE258" s="15"/>
      <c r="EF258" s="15"/>
      <c r="EG258" s="15"/>
      <c r="EH258" s="15"/>
      <c r="EI258" s="15"/>
      <c r="EJ258" s="15"/>
      <c r="EK258" s="15"/>
      <c r="EL258" s="15"/>
      <c r="EM258" s="15"/>
      <c r="EN258" s="15"/>
      <c r="EO258" s="15"/>
      <c r="EP258" s="15"/>
      <c r="EQ258" s="15"/>
      <c r="ER258" s="15"/>
      <c r="ES258" s="15"/>
      <c r="ET258" s="15"/>
      <c r="EU258" s="15"/>
      <c r="EV258" s="15"/>
      <c r="EW258" s="15"/>
      <c r="EX258" s="16"/>
      <c r="EY258" s="639"/>
    </row>
    <row r="259">
      <c r="A259" s="628"/>
      <c r="B259" s="641" t="s">
        <v>1008</v>
      </c>
      <c r="C259" s="12"/>
      <c r="D259" s="638">
        <f>'3A 2025-2026 REPORTE CALIFICACI'!A31</f>
        <v>21</v>
      </c>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6"/>
      <c r="AL259" s="639"/>
      <c r="AM259" s="640"/>
      <c r="AN259" s="628"/>
      <c r="AO259" s="641" t="s">
        <v>1008</v>
      </c>
      <c r="AP259" s="12"/>
      <c r="AQ259" s="638">
        <f>'3A 2025-2026 REPORTE CALIFICACI'!A32</f>
        <v>22</v>
      </c>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6"/>
      <c r="BY259" s="639"/>
      <c r="BZ259" s="640"/>
      <c r="CA259" s="628"/>
      <c r="CB259" s="641" t="s">
        <v>1008</v>
      </c>
      <c r="CC259" s="12"/>
      <c r="CD259" s="638">
        <f>'3A 2025-2026 REPORTE CALIFICACI'!A33</f>
        <v>23</v>
      </c>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c r="DF259" s="15"/>
      <c r="DG259" s="15"/>
      <c r="DH259" s="15"/>
      <c r="DI259" s="15"/>
      <c r="DJ259" s="15"/>
      <c r="DK259" s="16"/>
      <c r="DL259" s="639"/>
      <c r="DM259" s="640"/>
      <c r="DN259" s="628"/>
      <c r="DO259" s="641" t="s">
        <v>1008</v>
      </c>
      <c r="DP259" s="12"/>
      <c r="DQ259" s="638">
        <f>'3A 2025-2026 REPORTE CALIFICACI'!A34</f>
        <v>24</v>
      </c>
      <c r="DR259" s="15"/>
      <c r="DS259" s="15"/>
      <c r="DT259" s="15"/>
      <c r="DU259" s="15"/>
      <c r="DV259" s="15"/>
      <c r="DW259" s="15"/>
      <c r="DX259" s="15"/>
      <c r="DY259" s="15"/>
      <c r="DZ259" s="15"/>
      <c r="EA259" s="15"/>
      <c r="EB259" s="15"/>
      <c r="EC259" s="15"/>
      <c r="ED259" s="15"/>
      <c r="EE259" s="15"/>
      <c r="EF259" s="15"/>
      <c r="EG259" s="15"/>
      <c r="EH259" s="15"/>
      <c r="EI259" s="15"/>
      <c r="EJ259" s="15"/>
      <c r="EK259" s="15"/>
      <c r="EL259" s="15"/>
      <c r="EM259" s="15"/>
      <c r="EN259" s="15"/>
      <c r="EO259" s="15"/>
      <c r="EP259" s="15"/>
      <c r="EQ259" s="15"/>
      <c r="ER259" s="15"/>
      <c r="ES259" s="15"/>
      <c r="ET259" s="15"/>
      <c r="EU259" s="15"/>
      <c r="EV259" s="15"/>
      <c r="EW259" s="15"/>
      <c r="EX259" s="16"/>
      <c r="EY259" s="639"/>
    </row>
    <row r="260">
      <c r="A260" s="628"/>
      <c r="B260" s="641" t="s">
        <v>1009</v>
      </c>
      <c r="C260" s="12"/>
      <c r="D260" s="638">
        <f>'3A 2025-2026 REPORTE CALIFICACI'!C31</f>
        <v>32387479</v>
      </c>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6"/>
      <c r="AL260" s="639"/>
      <c r="AM260" s="640"/>
      <c r="AN260" s="628"/>
      <c r="AO260" s="641" t="s">
        <v>1009</v>
      </c>
      <c r="AP260" s="12"/>
      <c r="AQ260" s="638">
        <f>'3A 2025-2026 REPORTE CALIFICACI'!C32</f>
        <v>6635033</v>
      </c>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6"/>
      <c r="BY260" s="639"/>
      <c r="BZ260" s="640"/>
      <c r="CA260" s="628"/>
      <c r="CB260" s="641" t="s">
        <v>1009</v>
      </c>
      <c r="CC260" s="12"/>
      <c r="CD260" s="638">
        <f>'3A 2025-2026 REPORTE CALIFICACI'!C33</f>
        <v>32857385</v>
      </c>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c r="DF260" s="15"/>
      <c r="DG260" s="15"/>
      <c r="DH260" s="15"/>
      <c r="DI260" s="15"/>
      <c r="DJ260" s="15"/>
      <c r="DK260" s="16"/>
      <c r="DL260" s="639"/>
      <c r="DM260" s="640"/>
      <c r="DN260" s="628"/>
      <c r="DO260" s="641" t="s">
        <v>1009</v>
      </c>
      <c r="DP260" s="12"/>
      <c r="DQ260" s="638">
        <f>'3A 2025-2026 REPORTE CALIFICACI'!C34</f>
        <v>6396255</v>
      </c>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15"/>
      <c r="ES260" s="15"/>
      <c r="ET260" s="15"/>
      <c r="EU260" s="15"/>
      <c r="EV260" s="15"/>
      <c r="EW260" s="15"/>
      <c r="EX260" s="16"/>
      <c r="EY260" s="639"/>
    </row>
    <row r="261">
      <c r="A261" s="628"/>
      <c r="B261" s="641" t="s">
        <v>1010</v>
      </c>
      <c r="C261" s="12"/>
      <c r="D261" s="638" t="str">
        <f>'3A 2025-2026 REPORTE CALIFICACI'!D5</f>
        <v>3A</v>
      </c>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6"/>
      <c r="AL261" s="639"/>
      <c r="AM261" s="640"/>
      <c r="AN261" s="628"/>
      <c r="AO261" s="641" t="s">
        <v>1010</v>
      </c>
      <c r="AP261" s="12"/>
      <c r="AQ261" s="638" t="str">
        <f>'3A 2025-2026 REPORTE CALIFICACI'!D5</f>
        <v>3A</v>
      </c>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6"/>
      <c r="BY261" s="639"/>
      <c r="BZ261" s="640"/>
      <c r="CA261" s="628"/>
      <c r="CB261" s="641" t="s">
        <v>1010</v>
      </c>
      <c r="CC261" s="12"/>
      <c r="CD261" s="638" t="str">
        <f>'3A 2025-2026 REPORTE CALIFICACI'!D5</f>
        <v>3A</v>
      </c>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c r="DF261" s="15"/>
      <c r="DG261" s="15"/>
      <c r="DH261" s="15"/>
      <c r="DI261" s="15"/>
      <c r="DJ261" s="15"/>
      <c r="DK261" s="16"/>
      <c r="DL261" s="639"/>
      <c r="DM261" s="640"/>
      <c r="DN261" s="628"/>
      <c r="DO261" s="641" t="s">
        <v>1010</v>
      </c>
      <c r="DP261" s="12"/>
      <c r="DQ261" s="638" t="str">
        <f>'3A 2025-2026 REPORTE CALIFICACI'!D5</f>
        <v>3A</v>
      </c>
      <c r="DR261" s="15"/>
      <c r="DS261" s="15"/>
      <c r="DT261" s="15"/>
      <c r="DU261" s="15"/>
      <c r="DV261" s="15"/>
      <c r="DW261" s="15"/>
      <c r="DX261" s="15"/>
      <c r="DY261" s="15"/>
      <c r="DZ261" s="15"/>
      <c r="EA261" s="15"/>
      <c r="EB261" s="15"/>
      <c r="EC261" s="15"/>
      <c r="ED261" s="15"/>
      <c r="EE261" s="15"/>
      <c r="EF261" s="15"/>
      <c r="EG261" s="15"/>
      <c r="EH261" s="15"/>
      <c r="EI261" s="15"/>
      <c r="EJ261" s="15"/>
      <c r="EK261" s="15"/>
      <c r="EL261" s="15"/>
      <c r="EM261" s="15"/>
      <c r="EN261" s="15"/>
      <c r="EO261" s="15"/>
      <c r="EP261" s="15"/>
      <c r="EQ261" s="15"/>
      <c r="ER261" s="15"/>
      <c r="ES261" s="15"/>
      <c r="ET261" s="15"/>
      <c r="EU261" s="15"/>
      <c r="EV261" s="15"/>
      <c r="EW261" s="15"/>
      <c r="EX261" s="16"/>
      <c r="EY261" s="639"/>
    </row>
    <row r="262">
      <c r="A262" s="628"/>
      <c r="B262" s="642" t="s">
        <v>977</v>
      </c>
      <c r="C262" s="12"/>
      <c r="D262" s="638" t="str">
        <f>'3A 2025-2026 REPORTE CALIFICACI'!E6</f>
        <v>MAYELIN GARCIA</v>
      </c>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6"/>
      <c r="AL262" s="639"/>
      <c r="AM262" s="640"/>
      <c r="AN262" s="628"/>
      <c r="AO262" s="642" t="s">
        <v>977</v>
      </c>
      <c r="AP262" s="12"/>
      <c r="AQ262" s="638" t="str">
        <f>'3A 2025-2026 REPORTE CALIFICACI'!E6</f>
        <v>MAYELIN GARCIA</v>
      </c>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6"/>
      <c r="BY262" s="639"/>
      <c r="BZ262" s="640"/>
      <c r="CA262" s="628"/>
      <c r="CB262" s="642" t="s">
        <v>977</v>
      </c>
      <c r="CC262" s="12"/>
      <c r="CD262" s="638" t="str">
        <f>'3A 2025-2026 REPORTE CALIFICACI'!E6</f>
        <v>MAYELIN GARCIA</v>
      </c>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c r="DF262" s="15"/>
      <c r="DG262" s="15"/>
      <c r="DH262" s="15"/>
      <c r="DI262" s="15"/>
      <c r="DJ262" s="15"/>
      <c r="DK262" s="16"/>
      <c r="DL262" s="639"/>
      <c r="DM262" s="640"/>
      <c r="DN262" s="628"/>
      <c r="DO262" s="642" t="s">
        <v>977</v>
      </c>
      <c r="DP262" s="12"/>
      <c r="DQ262" s="638" t="str">
        <f>'3A 2025-2026 REPORTE CALIFICACI'!E6</f>
        <v>MAYELIN GARCIA</v>
      </c>
      <c r="DR262" s="15"/>
      <c r="DS262" s="15"/>
      <c r="DT262" s="15"/>
      <c r="DU262" s="15"/>
      <c r="DV262" s="15"/>
      <c r="DW262" s="15"/>
      <c r="DX262" s="15"/>
      <c r="DY262" s="15"/>
      <c r="DZ262" s="15"/>
      <c r="EA262" s="15"/>
      <c r="EB262" s="15"/>
      <c r="EC262" s="15"/>
      <c r="ED262" s="15"/>
      <c r="EE262" s="15"/>
      <c r="EF262" s="15"/>
      <c r="EG262" s="15"/>
      <c r="EH262" s="15"/>
      <c r="EI262" s="15"/>
      <c r="EJ262" s="15"/>
      <c r="EK262" s="15"/>
      <c r="EL262" s="15"/>
      <c r="EM262" s="15"/>
      <c r="EN262" s="15"/>
      <c r="EO262" s="15"/>
      <c r="EP262" s="15"/>
      <c r="EQ262" s="15"/>
      <c r="ER262" s="15"/>
      <c r="ES262" s="15"/>
      <c r="ET262" s="15"/>
      <c r="EU262" s="15"/>
      <c r="EV262" s="15"/>
      <c r="EW262" s="15"/>
      <c r="EX262" s="16"/>
      <c r="EY262" s="639"/>
    </row>
    <row r="263">
      <c r="A263" s="628"/>
      <c r="B263" s="643"/>
      <c r="C263" s="643"/>
      <c r="D263" s="643"/>
      <c r="E263" s="643"/>
      <c r="F263" s="643"/>
      <c r="G263" s="643"/>
      <c r="H263" s="643"/>
      <c r="I263" s="643"/>
      <c r="J263" s="643"/>
      <c r="K263" s="643"/>
      <c r="L263" s="643"/>
      <c r="M263" s="643"/>
      <c r="N263" s="643"/>
      <c r="O263" s="643"/>
      <c r="P263" s="643"/>
      <c r="Q263" s="643"/>
      <c r="R263" s="643"/>
      <c r="S263" s="643"/>
      <c r="T263" s="643"/>
      <c r="U263" s="643"/>
      <c r="V263" s="643"/>
      <c r="W263" s="643"/>
      <c r="X263" s="643"/>
      <c r="Y263" s="643"/>
      <c r="Z263" s="643"/>
      <c r="AA263" s="643"/>
      <c r="AB263" s="643"/>
      <c r="AC263" s="643"/>
      <c r="AD263" s="643"/>
      <c r="AE263" s="643"/>
      <c r="AF263" s="643"/>
      <c r="AG263" s="643"/>
      <c r="AH263" s="643"/>
      <c r="AI263" s="643"/>
      <c r="AJ263" s="643"/>
      <c r="AK263" s="643"/>
      <c r="AL263" s="644"/>
      <c r="AM263" s="643"/>
      <c r="AN263" s="628"/>
      <c r="AO263" s="643"/>
      <c r="AP263" s="643"/>
      <c r="AQ263" s="643"/>
      <c r="AR263" s="643"/>
      <c r="AS263" s="643"/>
      <c r="AT263" s="643"/>
      <c r="AU263" s="643"/>
      <c r="AV263" s="643"/>
      <c r="AW263" s="643"/>
      <c r="AX263" s="643"/>
      <c r="AY263" s="643"/>
      <c r="AZ263" s="643"/>
      <c r="BA263" s="643"/>
      <c r="BB263" s="643"/>
      <c r="BC263" s="643"/>
      <c r="BD263" s="643"/>
      <c r="BE263" s="643"/>
      <c r="BF263" s="643"/>
      <c r="BG263" s="643"/>
      <c r="BH263" s="643"/>
      <c r="BI263" s="643"/>
      <c r="BJ263" s="643"/>
      <c r="BK263" s="643"/>
      <c r="BL263" s="643"/>
      <c r="BM263" s="643"/>
      <c r="BN263" s="643"/>
      <c r="BO263" s="643"/>
      <c r="BP263" s="643"/>
      <c r="BQ263" s="643"/>
      <c r="BR263" s="643"/>
      <c r="BS263" s="643"/>
      <c r="BT263" s="643"/>
      <c r="BU263" s="643"/>
      <c r="BV263" s="643"/>
      <c r="BW263" s="643"/>
      <c r="BX263" s="643"/>
      <c r="BY263" s="644"/>
      <c r="BZ263" s="643"/>
      <c r="CA263" s="628"/>
      <c r="CB263" s="643"/>
      <c r="CC263" s="643"/>
      <c r="CD263" s="643"/>
      <c r="CE263" s="643"/>
      <c r="CF263" s="643"/>
      <c r="CG263" s="643"/>
      <c r="CH263" s="643"/>
      <c r="CI263" s="643"/>
      <c r="CJ263" s="643"/>
      <c r="CK263" s="643"/>
      <c r="CL263" s="643"/>
      <c r="CM263" s="643"/>
      <c r="CN263" s="643"/>
      <c r="CO263" s="643"/>
      <c r="CP263" s="643"/>
      <c r="CQ263" s="643"/>
      <c r="CR263" s="643"/>
      <c r="CS263" s="643"/>
      <c r="CT263" s="643"/>
      <c r="CU263" s="643"/>
      <c r="CV263" s="643"/>
      <c r="CW263" s="643"/>
      <c r="CX263" s="643"/>
      <c r="CY263" s="643"/>
      <c r="CZ263" s="643"/>
      <c r="DA263" s="643"/>
      <c r="DB263" s="643"/>
      <c r="DC263" s="643"/>
      <c r="DD263" s="643"/>
      <c r="DE263" s="643"/>
      <c r="DF263" s="643"/>
      <c r="DG263" s="643"/>
      <c r="DH263" s="643"/>
      <c r="DI263" s="643"/>
      <c r="DJ263" s="643"/>
      <c r="DK263" s="643"/>
      <c r="DL263" s="644"/>
      <c r="DM263" s="643"/>
      <c r="DN263" s="628"/>
      <c r="DO263" s="643"/>
      <c r="DP263" s="643"/>
      <c r="DQ263" s="643"/>
      <c r="DR263" s="643"/>
      <c r="DS263" s="643"/>
      <c r="DT263" s="643"/>
      <c r="DU263" s="643"/>
      <c r="DV263" s="643"/>
      <c r="DW263" s="643"/>
      <c r="DX263" s="643"/>
      <c r="DY263" s="643"/>
      <c r="DZ263" s="643"/>
      <c r="EA263" s="643"/>
      <c r="EB263" s="643"/>
      <c r="EC263" s="643"/>
      <c r="ED263" s="643"/>
      <c r="EE263" s="643"/>
      <c r="EF263" s="643"/>
      <c r="EG263" s="643"/>
      <c r="EH263" s="643"/>
      <c r="EI263" s="643"/>
      <c r="EJ263" s="643"/>
      <c r="EK263" s="643"/>
      <c r="EL263" s="643"/>
      <c r="EM263" s="643"/>
      <c r="EN263" s="643"/>
      <c r="EO263" s="643"/>
      <c r="EP263" s="643"/>
      <c r="EQ263" s="643"/>
      <c r="ER263" s="643"/>
      <c r="ES263" s="643"/>
      <c r="ET263" s="643"/>
      <c r="EU263" s="643"/>
      <c r="EV263" s="643"/>
      <c r="EW263" s="643"/>
      <c r="EX263" s="643"/>
      <c r="EY263" s="644"/>
    </row>
    <row r="264">
      <c r="A264" s="628"/>
      <c r="B264" s="643"/>
      <c r="C264" s="643"/>
      <c r="D264" s="643"/>
      <c r="E264" s="643"/>
      <c r="F264" s="643"/>
      <c r="G264" s="643"/>
      <c r="H264" s="643"/>
      <c r="I264" s="643"/>
      <c r="J264" s="643"/>
      <c r="K264" s="643"/>
      <c r="L264" s="643"/>
      <c r="M264" s="643"/>
      <c r="N264" s="643"/>
      <c r="O264" s="643"/>
      <c r="P264" s="643"/>
      <c r="Q264" s="643"/>
      <c r="R264" s="643"/>
      <c r="S264" s="643"/>
      <c r="T264" s="643"/>
      <c r="U264" s="643"/>
      <c r="V264" s="643"/>
      <c r="W264" s="643"/>
      <c r="X264" s="643"/>
      <c r="Y264" s="643"/>
      <c r="Z264" s="643"/>
      <c r="AA264" s="643"/>
      <c r="AB264" s="643"/>
      <c r="AC264" s="643"/>
      <c r="AD264" s="643"/>
      <c r="AE264" s="643"/>
      <c r="AF264" s="643"/>
      <c r="AG264" s="643"/>
      <c r="AH264" s="643"/>
      <c r="AI264" s="643"/>
      <c r="AJ264" s="643"/>
      <c r="AK264" s="643"/>
      <c r="AL264" s="644"/>
      <c r="AM264" s="643"/>
      <c r="AN264" s="628"/>
      <c r="AO264" s="643"/>
      <c r="AP264" s="643"/>
      <c r="AQ264" s="643"/>
      <c r="AR264" s="643"/>
      <c r="AS264" s="643"/>
      <c r="AT264" s="643"/>
      <c r="AU264" s="643"/>
      <c r="AV264" s="643"/>
      <c r="AW264" s="643"/>
      <c r="AX264" s="643"/>
      <c r="AY264" s="643"/>
      <c r="AZ264" s="643"/>
      <c r="BA264" s="643"/>
      <c r="BB264" s="643"/>
      <c r="BC264" s="643"/>
      <c r="BD264" s="643"/>
      <c r="BE264" s="643"/>
      <c r="BF264" s="643"/>
      <c r="BG264" s="643"/>
      <c r="BH264" s="643"/>
      <c r="BI264" s="643"/>
      <c r="BJ264" s="643"/>
      <c r="BK264" s="643"/>
      <c r="BL264" s="643"/>
      <c r="BM264" s="643"/>
      <c r="BN264" s="643"/>
      <c r="BO264" s="643"/>
      <c r="BP264" s="643"/>
      <c r="BQ264" s="643"/>
      <c r="BR264" s="643"/>
      <c r="BS264" s="643"/>
      <c r="BT264" s="643"/>
      <c r="BU264" s="643"/>
      <c r="BV264" s="643"/>
      <c r="BW264" s="643"/>
      <c r="BX264" s="643"/>
      <c r="BY264" s="644"/>
      <c r="BZ264" s="643"/>
      <c r="CA264" s="628"/>
      <c r="CB264" s="643"/>
      <c r="CC264" s="643"/>
      <c r="CD264" s="643"/>
      <c r="CE264" s="643"/>
      <c r="CF264" s="643"/>
      <c r="CG264" s="643"/>
      <c r="CH264" s="643"/>
      <c r="CI264" s="643"/>
      <c r="CJ264" s="643"/>
      <c r="CK264" s="643"/>
      <c r="CL264" s="643"/>
      <c r="CM264" s="643"/>
      <c r="CN264" s="643"/>
      <c r="CO264" s="643"/>
      <c r="CP264" s="643"/>
      <c r="CQ264" s="643"/>
      <c r="CR264" s="643"/>
      <c r="CS264" s="643"/>
      <c r="CT264" s="643"/>
      <c r="CU264" s="643"/>
      <c r="CV264" s="643"/>
      <c r="CW264" s="643"/>
      <c r="CX264" s="643"/>
      <c r="CY264" s="643"/>
      <c r="CZ264" s="643"/>
      <c r="DA264" s="643"/>
      <c r="DB264" s="643"/>
      <c r="DC264" s="643"/>
      <c r="DD264" s="643"/>
      <c r="DE264" s="643"/>
      <c r="DF264" s="643"/>
      <c r="DG264" s="643"/>
      <c r="DH264" s="643"/>
      <c r="DI264" s="643"/>
      <c r="DJ264" s="643"/>
      <c r="DK264" s="643"/>
      <c r="DL264" s="644"/>
      <c r="DM264" s="643"/>
      <c r="DN264" s="628"/>
      <c r="DO264" s="643"/>
      <c r="DP264" s="643"/>
      <c r="DQ264" s="643"/>
      <c r="DR264" s="643"/>
      <c r="DS264" s="643"/>
      <c r="DT264" s="643"/>
      <c r="DU264" s="643"/>
      <c r="DV264" s="643"/>
      <c r="DW264" s="643"/>
      <c r="DX264" s="643"/>
      <c r="DY264" s="643"/>
      <c r="DZ264" s="643"/>
      <c r="EA264" s="643"/>
      <c r="EB264" s="643"/>
      <c r="EC264" s="643"/>
      <c r="ED264" s="643"/>
      <c r="EE264" s="643"/>
      <c r="EF264" s="643"/>
      <c r="EG264" s="643"/>
      <c r="EH264" s="643"/>
      <c r="EI264" s="643"/>
      <c r="EJ264" s="643"/>
      <c r="EK264" s="643"/>
      <c r="EL264" s="643"/>
      <c r="EM264" s="643"/>
      <c r="EN264" s="643"/>
      <c r="EO264" s="643"/>
      <c r="EP264" s="643"/>
      <c r="EQ264" s="643"/>
      <c r="ER264" s="643"/>
      <c r="ES264" s="643"/>
      <c r="ET264" s="643"/>
      <c r="EU264" s="643"/>
      <c r="EV264" s="643"/>
      <c r="EW264" s="643"/>
      <c r="EX264" s="643"/>
      <c r="EY264" s="644"/>
    </row>
    <row r="265">
      <c r="A265" s="645"/>
      <c r="B265" s="646" t="s">
        <v>1011</v>
      </c>
      <c r="C265" s="16"/>
      <c r="D265" s="646" t="s">
        <v>981</v>
      </c>
      <c r="E265" s="15"/>
      <c r="F265" s="15"/>
      <c r="G265" s="16"/>
      <c r="H265" s="646" t="s">
        <v>1012</v>
      </c>
      <c r="I265" s="15"/>
      <c r="J265" s="15"/>
      <c r="K265" s="16"/>
      <c r="L265" s="646" t="s">
        <v>983</v>
      </c>
      <c r="M265" s="15"/>
      <c r="N265" s="15"/>
      <c r="O265" s="16"/>
      <c r="P265" s="646" t="s">
        <v>984</v>
      </c>
      <c r="Q265" s="15"/>
      <c r="R265" s="15"/>
      <c r="S265" s="16"/>
      <c r="T265" s="647" t="s">
        <v>985</v>
      </c>
      <c r="U265" s="15"/>
      <c r="V265" s="15"/>
      <c r="W265" s="16"/>
      <c r="X265" s="648" t="s">
        <v>986</v>
      </c>
      <c r="Y265" s="648" t="s">
        <v>652</v>
      </c>
      <c r="Z265" s="646" t="s">
        <v>987</v>
      </c>
      <c r="AA265" s="15"/>
      <c r="AB265" s="15"/>
      <c r="AC265" s="16"/>
      <c r="AD265" s="646" t="s">
        <v>988</v>
      </c>
      <c r="AE265" s="15"/>
      <c r="AF265" s="15"/>
      <c r="AG265" s="16"/>
      <c r="AH265" s="646" t="s">
        <v>989</v>
      </c>
      <c r="AI265" s="16"/>
      <c r="AJ265" s="646" t="s">
        <v>656</v>
      </c>
      <c r="AK265" s="16"/>
      <c r="AL265" s="649"/>
      <c r="AM265" s="650"/>
      <c r="AN265" s="645"/>
      <c r="AO265" s="646" t="s">
        <v>1011</v>
      </c>
      <c r="AP265" s="16"/>
      <c r="AQ265" s="646" t="s">
        <v>981</v>
      </c>
      <c r="AR265" s="15"/>
      <c r="AS265" s="15"/>
      <c r="AT265" s="16"/>
      <c r="AU265" s="646" t="s">
        <v>1012</v>
      </c>
      <c r="AV265" s="15"/>
      <c r="AW265" s="15"/>
      <c r="AX265" s="16"/>
      <c r="AY265" s="646" t="s">
        <v>983</v>
      </c>
      <c r="AZ265" s="15"/>
      <c r="BA265" s="15"/>
      <c r="BB265" s="16"/>
      <c r="BC265" s="646" t="s">
        <v>984</v>
      </c>
      <c r="BD265" s="15"/>
      <c r="BE265" s="15"/>
      <c r="BF265" s="16"/>
      <c r="BG265" s="647" t="s">
        <v>985</v>
      </c>
      <c r="BH265" s="15"/>
      <c r="BI265" s="15"/>
      <c r="BJ265" s="16"/>
      <c r="BK265" s="648" t="s">
        <v>986</v>
      </c>
      <c r="BL265" s="648" t="s">
        <v>652</v>
      </c>
      <c r="BM265" s="646" t="s">
        <v>987</v>
      </c>
      <c r="BN265" s="15"/>
      <c r="BO265" s="15"/>
      <c r="BP265" s="16"/>
      <c r="BQ265" s="646" t="s">
        <v>988</v>
      </c>
      <c r="BR265" s="15"/>
      <c r="BS265" s="15"/>
      <c r="BT265" s="16"/>
      <c r="BU265" s="646" t="s">
        <v>989</v>
      </c>
      <c r="BV265" s="16"/>
      <c r="BW265" s="646" t="s">
        <v>656</v>
      </c>
      <c r="BX265" s="16"/>
      <c r="BY265" s="649"/>
      <c r="BZ265" s="650"/>
      <c r="CA265" s="645"/>
      <c r="CB265" s="646" t="s">
        <v>1011</v>
      </c>
      <c r="CC265" s="16"/>
      <c r="CD265" s="646" t="s">
        <v>981</v>
      </c>
      <c r="CE265" s="15"/>
      <c r="CF265" s="15"/>
      <c r="CG265" s="16"/>
      <c r="CH265" s="646" t="s">
        <v>1012</v>
      </c>
      <c r="CI265" s="15"/>
      <c r="CJ265" s="15"/>
      <c r="CK265" s="16"/>
      <c r="CL265" s="646" t="s">
        <v>983</v>
      </c>
      <c r="CM265" s="15"/>
      <c r="CN265" s="15"/>
      <c r="CO265" s="16"/>
      <c r="CP265" s="646" t="s">
        <v>984</v>
      </c>
      <c r="CQ265" s="15"/>
      <c r="CR265" s="15"/>
      <c r="CS265" s="16"/>
      <c r="CT265" s="647" t="s">
        <v>985</v>
      </c>
      <c r="CU265" s="15"/>
      <c r="CV265" s="15"/>
      <c r="CW265" s="16"/>
      <c r="CX265" s="648" t="s">
        <v>986</v>
      </c>
      <c r="CY265" s="648" t="s">
        <v>652</v>
      </c>
      <c r="CZ265" s="646" t="s">
        <v>987</v>
      </c>
      <c r="DA265" s="15"/>
      <c r="DB265" s="15"/>
      <c r="DC265" s="16"/>
      <c r="DD265" s="646" t="s">
        <v>988</v>
      </c>
      <c r="DE265" s="15"/>
      <c r="DF265" s="15"/>
      <c r="DG265" s="16"/>
      <c r="DH265" s="646" t="s">
        <v>989</v>
      </c>
      <c r="DI265" s="16"/>
      <c r="DJ265" s="646" t="s">
        <v>656</v>
      </c>
      <c r="DK265" s="16"/>
      <c r="DL265" s="649"/>
      <c r="DM265" s="650"/>
      <c r="DN265" s="645"/>
      <c r="DO265" s="646" t="s">
        <v>1011</v>
      </c>
      <c r="DP265" s="16"/>
      <c r="DQ265" s="646" t="s">
        <v>981</v>
      </c>
      <c r="DR265" s="15"/>
      <c r="DS265" s="15"/>
      <c r="DT265" s="16"/>
      <c r="DU265" s="646" t="s">
        <v>1012</v>
      </c>
      <c r="DV265" s="15"/>
      <c r="DW265" s="15"/>
      <c r="DX265" s="16"/>
      <c r="DY265" s="646" t="s">
        <v>983</v>
      </c>
      <c r="DZ265" s="15"/>
      <c r="EA265" s="15"/>
      <c r="EB265" s="16"/>
      <c r="EC265" s="646" t="s">
        <v>984</v>
      </c>
      <c r="ED265" s="15"/>
      <c r="EE265" s="15"/>
      <c r="EF265" s="16"/>
      <c r="EG265" s="647" t="s">
        <v>985</v>
      </c>
      <c r="EH265" s="15"/>
      <c r="EI265" s="15"/>
      <c r="EJ265" s="16"/>
      <c r="EK265" s="648" t="s">
        <v>986</v>
      </c>
      <c r="EL265" s="648" t="s">
        <v>652</v>
      </c>
      <c r="EM265" s="646" t="s">
        <v>987</v>
      </c>
      <c r="EN265" s="15"/>
      <c r="EO265" s="15"/>
      <c r="EP265" s="16"/>
      <c r="EQ265" s="646" t="s">
        <v>988</v>
      </c>
      <c r="ER265" s="15"/>
      <c r="ES265" s="15"/>
      <c r="ET265" s="16"/>
      <c r="EU265" s="646" t="s">
        <v>989</v>
      </c>
      <c r="EV265" s="16"/>
      <c r="EW265" s="646" t="s">
        <v>656</v>
      </c>
      <c r="EX265" s="16"/>
      <c r="EY265" s="649"/>
    </row>
    <row r="266" ht="112.5" customHeight="1">
      <c r="A266" s="651"/>
      <c r="B266" s="652" t="s">
        <v>1013</v>
      </c>
      <c r="C266" s="16"/>
      <c r="D266" s="653" t="s">
        <v>631</v>
      </c>
      <c r="E266" s="654" t="s">
        <v>633</v>
      </c>
      <c r="F266" s="653" t="s">
        <v>635</v>
      </c>
      <c r="G266" s="653" t="s">
        <v>637</v>
      </c>
      <c r="H266" s="653" t="s">
        <v>631</v>
      </c>
      <c r="I266" s="654" t="s">
        <v>633</v>
      </c>
      <c r="J266" s="653" t="s">
        <v>635</v>
      </c>
      <c r="K266" s="653" t="s">
        <v>637</v>
      </c>
      <c r="L266" s="653" t="s">
        <v>631</v>
      </c>
      <c r="M266" s="654" t="s">
        <v>633</v>
      </c>
      <c r="N266" s="653" t="s">
        <v>635</v>
      </c>
      <c r="O266" s="653" t="s">
        <v>637</v>
      </c>
      <c r="P266" s="653" t="s">
        <v>631</v>
      </c>
      <c r="Q266" s="654" t="s">
        <v>633</v>
      </c>
      <c r="R266" s="653" t="s">
        <v>635</v>
      </c>
      <c r="S266" s="652" t="s">
        <v>637</v>
      </c>
      <c r="T266" s="655" t="s">
        <v>991</v>
      </c>
      <c r="U266" s="654" t="s">
        <v>992</v>
      </c>
      <c r="V266" s="653" t="s">
        <v>993</v>
      </c>
      <c r="W266" s="653" t="s">
        <v>994</v>
      </c>
      <c r="X266" s="43"/>
      <c r="Y266" s="43"/>
      <c r="Z266" s="656" t="s">
        <v>995</v>
      </c>
      <c r="AA266" s="656" t="s">
        <v>734</v>
      </c>
      <c r="AB266" s="656" t="s">
        <v>996</v>
      </c>
      <c r="AC266" s="657" t="s">
        <v>665</v>
      </c>
      <c r="AD266" s="656" t="s">
        <v>997</v>
      </c>
      <c r="AE266" s="656" t="s">
        <v>998</v>
      </c>
      <c r="AF266" s="656" t="s">
        <v>999</v>
      </c>
      <c r="AG266" s="657" t="s">
        <v>669</v>
      </c>
      <c r="AH266" s="658" t="s">
        <v>1000</v>
      </c>
      <c r="AI266" s="653" t="s">
        <v>1001</v>
      </c>
      <c r="AJ266" s="658" t="s">
        <v>579</v>
      </c>
      <c r="AK266" s="658" t="s">
        <v>672</v>
      </c>
      <c r="AL266" s="659"/>
      <c r="AM266" s="660"/>
      <c r="AN266" s="651"/>
      <c r="AO266" s="652" t="s">
        <v>1013</v>
      </c>
      <c r="AP266" s="16"/>
      <c r="AQ266" s="653" t="s">
        <v>631</v>
      </c>
      <c r="AR266" s="654" t="s">
        <v>633</v>
      </c>
      <c r="AS266" s="653" t="s">
        <v>635</v>
      </c>
      <c r="AT266" s="653" t="s">
        <v>637</v>
      </c>
      <c r="AU266" s="653" t="s">
        <v>631</v>
      </c>
      <c r="AV266" s="654" t="s">
        <v>633</v>
      </c>
      <c r="AW266" s="653" t="s">
        <v>635</v>
      </c>
      <c r="AX266" s="653" t="s">
        <v>637</v>
      </c>
      <c r="AY266" s="653" t="s">
        <v>631</v>
      </c>
      <c r="AZ266" s="654" t="s">
        <v>633</v>
      </c>
      <c r="BA266" s="653" t="s">
        <v>635</v>
      </c>
      <c r="BB266" s="653" t="s">
        <v>637</v>
      </c>
      <c r="BC266" s="653" t="s">
        <v>631</v>
      </c>
      <c r="BD266" s="654" t="s">
        <v>633</v>
      </c>
      <c r="BE266" s="653" t="s">
        <v>635</v>
      </c>
      <c r="BF266" s="652" t="s">
        <v>637</v>
      </c>
      <c r="BG266" s="655" t="s">
        <v>991</v>
      </c>
      <c r="BH266" s="654" t="s">
        <v>992</v>
      </c>
      <c r="BI266" s="653" t="s">
        <v>993</v>
      </c>
      <c r="BJ266" s="653" t="s">
        <v>994</v>
      </c>
      <c r="BK266" s="43"/>
      <c r="BL266" s="43"/>
      <c r="BM266" s="656" t="s">
        <v>995</v>
      </c>
      <c r="BN266" s="656" t="s">
        <v>734</v>
      </c>
      <c r="BO266" s="656" t="s">
        <v>996</v>
      </c>
      <c r="BP266" s="657" t="s">
        <v>665</v>
      </c>
      <c r="BQ266" s="656" t="s">
        <v>997</v>
      </c>
      <c r="BR266" s="656" t="s">
        <v>998</v>
      </c>
      <c r="BS266" s="656" t="s">
        <v>999</v>
      </c>
      <c r="BT266" s="657" t="s">
        <v>669</v>
      </c>
      <c r="BU266" s="658" t="s">
        <v>1000</v>
      </c>
      <c r="BV266" s="653" t="s">
        <v>1001</v>
      </c>
      <c r="BW266" s="658" t="s">
        <v>579</v>
      </c>
      <c r="BX266" s="658" t="s">
        <v>672</v>
      </c>
      <c r="BY266" s="659"/>
      <c r="BZ266" s="660"/>
      <c r="CA266" s="651"/>
      <c r="CB266" s="652" t="s">
        <v>1013</v>
      </c>
      <c r="CC266" s="16"/>
      <c r="CD266" s="653" t="s">
        <v>631</v>
      </c>
      <c r="CE266" s="654" t="s">
        <v>633</v>
      </c>
      <c r="CF266" s="653" t="s">
        <v>635</v>
      </c>
      <c r="CG266" s="653" t="s">
        <v>637</v>
      </c>
      <c r="CH266" s="653" t="s">
        <v>631</v>
      </c>
      <c r="CI266" s="654" t="s">
        <v>633</v>
      </c>
      <c r="CJ266" s="653" t="s">
        <v>635</v>
      </c>
      <c r="CK266" s="653" t="s">
        <v>637</v>
      </c>
      <c r="CL266" s="653" t="s">
        <v>631</v>
      </c>
      <c r="CM266" s="654" t="s">
        <v>633</v>
      </c>
      <c r="CN266" s="653" t="s">
        <v>635</v>
      </c>
      <c r="CO266" s="653" t="s">
        <v>637</v>
      </c>
      <c r="CP266" s="653" t="s">
        <v>631</v>
      </c>
      <c r="CQ266" s="654" t="s">
        <v>633</v>
      </c>
      <c r="CR266" s="653" t="s">
        <v>635</v>
      </c>
      <c r="CS266" s="652" t="s">
        <v>637</v>
      </c>
      <c r="CT266" s="655" t="s">
        <v>991</v>
      </c>
      <c r="CU266" s="654" t="s">
        <v>992</v>
      </c>
      <c r="CV266" s="653" t="s">
        <v>993</v>
      </c>
      <c r="CW266" s="653" t="s">
        <v>994</v>
      </c>
      <c r="CX266" s="43"/>
      <c r="CY266" s="43"/>
      <c r="CZ266" s="656" t="s">
        <v>995</v>
      </c>
      <c r="DA266" s="656" t="s">
        <v>734</v>
      </c>
      <c r="DB266" s="656" t="s">
        <v>996</v>
      </c>
      <c r="DC266" s="657" t="s">
        <v>665</v>
      </c>
      <c r="DD266" s="656" t="s">
        <v>997</v>
      </c>
      <c r="DE266" s="656" t="s">
        <v>998</v>
      </c>
      <c r="DF266" s="656" t="s">
        <v>999</v>
      </c>
      <c r="DG266" s="657" t="s">
        <v>669</v>
      </c>
      <c r="DH266" s="658" t="s">
        <v>1000</v>
      </c>
      <c r="DI266" s="653" t="s">
        <v>1001</v>
      </c>
      <c r="DJ266" s="658" t="s">
        <v>579</v>
      </c>
      <c r="DK266" s="658" t="s">
        <v>672</v>
      </c>
      <c r="DL266" s="659"/>
      <c r="DM266" s="660"/>
      <c r="DN266" s="651"/>
      <c r="DO266" s="652" t="s">
        <v>1013</v>
      </c>
      <c r="DP266" s="16"/>
      <c r="DQ266" s="653" t="s">
        <v>631</v>
      </c>
      <c r="DR266" s="654" t="s">
        <v>633</v>
      </c>
      <c r="DS266" s="653" t="s">
        <v>635</v>
      </c>
      <c r="DT266" s="653" t="s">
        <v>637</v>
      </c>
      <c r="DU266" s="653" t="s">
        <v>631</v>
      </c>
      <c r="DV266" s="654" t="s">
        <v>633</v>
      </c>
      <c r="DW266" s="653" t="s">
        <v>635</v>
      </c>
      <c r="DX266" s="653" t="s">
        <v>637</v>
      </c>
      <c r="DY266" s="653" t="s">
        <v>631</v>
      </c>
      <c r="DZ266" s="654" t="s">
        <v>633</v>
      </c>
      <c r="EA266" s="653" t="s">
        <v>635</v>
      </c>
      <c r="EB266" s="653" t="s">
        <v>637</v>
      </c>
      <c r="EC266" s="653" t="s">
        <v>631</v>
      </c>
      <c r="ED266" s="654" t="s">
        <v>633</v>
      </c>
      <c r="EE266" s="653" t="s">
        <v>635</v>
      </c>
      <c r="EF266" s="652" t="s">
        <v>637</v>
      </c>
      <c r="EG266" s="655" t="s">
        <v>991</v>
      </c>
      <c r="EH266" s="654" t="s">
        <v>992</v>
      </c>
      <c r="EI266" s="653" t="s">
        <v>993</v>
      </c>
      <c r="EJ266" s="653" t="s">
        <v>994</v>
      </c>
      <c r="EK266" s="43"/>
      <c r="EL266" s="43"/>
      <c r="EM266" s="656" t="s">
        <v>995</v>
      </c>
      <c r="EN266" s="656" t="s">
        <v>734</v>
      </c>
      <c r="EO266" s="656" t="s">
        <v>996</v>
      </c>
      <c r="EP266" s="657" t="s">
        <v>665</v>
      </c>
      <c r="EQ266" s="656" t="s">
        <v>997</v>
      </c>
      <c r="ER266" s="656" t="s">
        <v>998</v>
      </c>
      <c r="ES266" s="656" t="s">
        <v>999</v>
      </c>
      <c r="ET266" s="657" t="s">
        <v>669</v>
      </c>
      <c r="EU266" s="658" t="s">
        <v>1000</v>
      </c>
      <c r="EV266" s="653" t="s">
        <v>1001</v>
      </c>
      <c r="EW266" s="658" t="s">
        <v>579</v>
      </c>
      <c r="EX266" s="658" t="s">
        <v>672</v>
      </c>
      <c r="EY266" s="659"/>
    </row>
    <row r="267" ht="52.5" customHeight="1">
      <c r="A267" s="661"/>
      <c r="B267" s="662" t="s">
        <v>1014</v>
      </c>
      <c r="C267" s="663" t="s">
        <v>980</v>
      </c>
      <c r="D267" s="664">
        <f>'3A 2025-2026 REPORTE CALIFICACI'!E31</f>
        <v>75</v>
      </c>
      <c r="E267" s="664">
        <f>'3A 2025-2026 REPORTE CALIFICACI'!F31</f>
        <v>80</v>
      </c>
      <c r="F267" s="665">
        <f>'3A 2025-2026 REPORTE CALIFICACI'!G31</f>
        <v>78</v>
      </c>
      <c r="G267" s="664">
        <f>'3A 2025-2026 REPORTE CALIFICACI'!H31</f>
        <v>0</v>
      </c>
      <c r="H267" s="664">
        <f>'3A 2025-2026 REPORTE CALIFICACI'!I31</f>
        <v>78</v>
      </c>
      <c r="I267" s="664">
        <f>'3A 2025-2026 REPORTE CALIFICACI'!J31</f>
        <v>84</v>
      </c>
      <c r="J267" s="664">
        <f>'3A 2025-2026 REPORTE CALIFICACI'!K31</f>
        <v>80</v>
      </c>
      <c r="K267" s="664">
        <f>'3A 2025-2026 REPORTE CALIFICACI'!L31</f>
        <v>0</v>
      </c>
      <c r="L267" s="664">
        <f>'3A 2025-2026 REPORTE CALIFICACI'!M31</f>
        <v>90</v>
      </c>
      <c r="M267" s="664">
        <f>'3A 2025-2026 REPORTE CALIFICACI'!N31</f>
        <v>90</v>
      </c>
      <c r="N267" s="664">
        <f>'3A 2025-2026 REPORTE CALIFICACI'!O31</f>
        <v>84</v>
      </c>
      <c r="O267" s="664">
        <f>'3A 2025-2026 REPORTE CALIFICACI'!P31</f>
        <v>0</v>
      </c>
      <c r="P267" s="664">
        <f>'3A 2025-2026 REPORTE CALIFICACI'!Q31</f>
        <v>90</v>
      </c>
      <c r="Q267" s="664">
        <f>'3A 2025-2026 REPORTE CALIFICACI'!R31</f>
        <v>94</v>
      </c>
      <c r="R267" s="664">
        <f>'3A 2025-2026 REPORTE CALIFICACI'!S31</f>
        <v>84</v>
      </c>
      <c r="S267" s="664">
        <f>'3A 2025-2026 REPORTE CALIFICACI'!T31</f>
        <v>0</v>
      </c>
      <c r="T267" s="664"/>
      <c r="U267" s="664"/>
      <c r="V267" s="664"/>
      <c r="W267" s="664"/>
      <c r="X267" s="664"/>
      <c r="Y267" s="664"/>
      <c r="Z267" s="664"/>
      <c r="AA267" s="664"/>
      <c r="AB267" s="664"/>
      <c r="AC267" s="664"/>
      <c r="AD267" s="664"/>
      <c r="AE267" s="664"/>
      <c r="AF267" s="664"/>
      <c r="AG267" s="664"/>
      <c r="AH267" s="664"/>
      <c r="AI267" s="664"/>
      <c r="AJ267" s="664"/>
      <c r="AK267" s="664"/>
      <c r="AL267" s="666"/>
      <c r="AM267" s="667"/>
      <c r="AN267" s="661"/>
      <c r="AO267" s="662" t="s">
        <v>1014</v>
      </c>
      <c r="AP267" s="663" t="s">
        <v>980</v>
      </c>
      <c r="AQ267" s="664">
        <f>'3A 2025-2026 REPORTE CALIFICACI'!E32</f>
        <v>84</v>
      </c>
      <c r="AR267" s="664">
        <f>'3A 2025-2026 REPORTE CALIFICACI'!F32</f>
        <v>86</v>
      </c>
      <c r="AS267" s="665">
        <f>'3A 2025-2026 REPORTE CALIFICACI'!G32</f>
        <v>80</v>
      </c>
      <c r="AT267" s="664">
        <f>'3A 2025-2026 REPORTE CALIFICACI'!H32</f>
        <v>0</v>
      </c>
      <c r="AU267" s="664">
        <f>'3A 2025-2026 REPORTE CALIFICACI'!I32</f>
        <v>83</v>
      </c>
      <c r="AV267" s="664">
        <f>'3A 2025-2026 REPORTE CALIFICACI'!J32</f>
        <v>84</v>
      </c>
      <c r="AW267" s="664">
        <f>'3A 2025-2026 REPORTE CALIFICACI'!K32</f>
        <v>84</v>
      </c>
      <c r="AX267" s="664">
        <f>'3A 2025-2026 REPORTE CALIFICACI'!L32</f>
        <v>0</v>
      </c>
      <c r="AY267" s="664">
        <f>'3A 2025-2026 REPORTE CALIFICACI'!M32</f>
        <v>94</v>
      </c>
      <c r="AZ267" s="664">
        <f>'3A 2025-2026 REPORTE CALIFICACI'!N32</f>
        <v>90</v>
      </c>
      <c r="BA267" s="664">
        <f>'3A 2025-2026 REPORTE CALIFICACI'!O32</f>
        <v>90</v>
      </c>
      <c r="BB267" s="664">
        <f>'3A 2025-2026 REPORTE CALIFICACI'!P32</f>
        <v>0</v>
      </c>
      <c r="BC267" s="664">
        <f>'3A 2025-2026 REPORTE CALIFICACI'!Q32</f>
        <v>95</v>
      </c>
      <c r="BD267" s="664">
        <f>'3A 2025-2026 REPORTE CALIFICACI'!R32</f>
        <v>95</v>
      </c>
      <c r="BE267" s="664">
        <f>'3A 2025-2026 REPORTE CALIFICACI'!S32</f>
        <v>90</v>
      </c>
      <c r="BF267" s="664">
        <f>'3A 2025-2026 REPORTE CALIFICACI'!T32</f>
        <v>0</v>
      </c>
      <c r="BG267" s="664"/>
      <c r="BH267" s="664"/>
      <c r="BI267" s="664"/>
      <c r="BJ267" s="664"/>
      <c r="BK267" s="664"/>
      <c r="BL267" s="664"/>
      <c r="BM267" s="664"/>
      <c r="BN267" s="664"/>
      <c r="BO267" s="664"/>
      <c r="BP267" s="664"/>
      <c r="BQ267" s="664"/>
      <c r="BR267" s="664"/>
      <c r="BS267" s="664"/>
      <c r="BT267" s="664"/>
      <c r="BU267" s="664"/>
      <c r="BV267" s="664"/>
      <c r="BW267" s="664"/>
      <c r="BX267" s="664"/>
      <c r="BY267" s="666"/>
      <c r="BZ267" s="667"/>
      <c r="CA267" s="661"/>
      <c r="CB267" s="662" t="s">
        <v>1014</v>
      </c>
      <c r="CC267" s="663" t="s">
        <v>980</v>
      </c>
      <c r="CD267" s="664">
        <f>'3A 2025-2026 REPORTE CALIFICACI'!E33</f>
        <v>78</v>
      </c>
      <c r="CE267" s="664">
        <f>'3A 2025-2026 REPORTE CALIFICACI'!F33</f>
        <v>87</v>
      </c>
      <c r="CF267" s="665">
        <f>'3A 2025-2026 REPORTE CALIFICACI'!G33</f>
        <v>88</v>
      </c>
      <c r="CG267" s="664">
        <f>'3A 2025-2026 REPORTE CALIFICACI'!H33</f>
        <v>0</v>
      </c>
      <c r="CH267" s="664">
        <f>'3A 2025-2026 REPORTE CALIFICACI'!I33</f>
        <v>83</v>
      </c>
      <c r="CI267" s="664">
        <f>'3A 2025-2026 REPORTE CALIFICACI'!J33</f>
        <v>86</v>
      </c>
      <c r="CJ267" s="664">
        <f>'3A 2025-2026 REPORTE CALIFICACI'!K33</f>
        <v>85</v>
      </c>
      <c r="CK267" s="664">
        <f>'3A 2025-2026 REPORTE CALIFICACI'!L33</f>
        <v>0</v>
      </c>
      <c r="CL267" s="664">
        <f>'3A 2025-2026 REPORTE CALIFICACI'!M33</f>
        <v>84</v>
      </c>
      <c r="CM267" s="664">
        <f>'3A 2025-2026 REPORTE CALIFICACI'!N33</f>
        <v>85</v>
      </c>
      <c r="CN267" s="664">
        <f>'3A 2025-2026 REPORTE CALIFICACI'!O33</f>
        <v>91</v>
      </c>
      <c r="CO267" s="664">
        <f>'3A 2025-2026 REPORTE CALIFICACI'!P33</f>
        <v>0</v>
      </c>
      <c r="CP267" s="664">
        <f>'3A 2025-2026 REPORTE CALIFICACI'!Q33</f>
        <v>75</v>
      </c>
      <c r="CQ267" s="664">
        <f>'3A 2025-2026 REPORTE CALIFICACI'!R33</f>
        <v>91</v>
      </c>
      <c r="CR267" s="664">
        <f>'3A 2025-2026 REPORTE CALIFICACI'!S33</f>
        <v>91</v>
      </c>
      <c r="CS267" s="664">
        <f>'3A 2025-2026 REPORTE CALIFICACI'!T33</f>
        <v>0</v>
      </c>
      <c r="CT267" s="664"/>
      <c r="CU267" s="664"/>
      <c r="CV267" s="664"/>
      <c r="CW267" s="664"/>
      <c r="CX267" s="664"/>
      <c r="CY267" s="664"/>
      <c r="CZ267" s="664"/>
      <c r="DA267" s="664"/>
      <c r="DB267" s="664"/>
      <c r="DC267" s="664"/>
      <c r="DD267" s="664"/>
      <c r="DE267" s="664"/>
      <c r="DF267" s="664"/>
      <c r="DG267" s="664"/>
      <c r="DH267" s="664"/>
      <c r="DI267" s="664"/>
      <c r="DJ267" s="664"/>
      <c r="DK267" s="664"/>
      <c r="DL267" s="666"/>
      <c r="DM267" s="667"/>
      <c r="DN267" s="661"/>
      <c r="DO267" s="662" t="s">
        <v>1014</v>
      </c>
      <c r="DP267" s="663" t="s">
        <v>980</v>
      </c>
      <c r="DQ267" s="664">
        <f>'3A 2025-2026 REPORTE CALIFICACI'!E34</f>
        <v>83</v>
      </c>
      <c r="DR267" s="664">
        <f>'3A 2025-2026 REPORTE CALIFICACI'!F34</f>
        <v>82</v>
      </c>
      <c r="DS267" s="665">
        <f>'3A 2025-2026 REPORTE CALIFICACI'!G34</f>
        <v>78</v>
      </c>
      <c r="DT267" s="664">
        <f>'3A 2025-2026 REPORTE CALIFICACI'!H34</f>
        <v>0</v>
      </c>
      <c r="DU267" s="664">
        <f>'3A 2025-2026 REPORTE CALIFICACI'!I34</f>
        <v>71</v>
      </c>
      <c r="DV267" s="664">
        <f>'3A 2025-2026 REPORTE CALIFICACI'!J34</f>
        <v>77</v>
      </c>
      <c r="DW267" s="664">
        <f>'3A 2025-2026 REPORTE CALIFICACI'!K34</f>
        <v>80</v>
      </c>
      <c r="DX267" s="664">
        <f>'3A 2025-2026 REPORTE CALIFICACI'!L34</f>
        <v>0</v>
      </c>
      <c r="DY267" s="664">
        <f>'3A 2025-2026 REPORTE CALIFICACI'!M34</f>
        <v>84</v>
      </c>
      <c r="DZ267" s="664">
        <f>'3A 2025-2026 REPORTE CALIFICACI'!N34</f>
        <v>89</v>
      </c>
      <c r="EA267" s="664">
        <f>'3A 2025-2026 REPORTE CALIFICACI'!O34</f>
        <v>86</v>
      </c>
      <c r="EB267" s="664">
        <f>'3A 2025-2026 REPORTE CALIFICACI'!P34</f>
        <v>0</v>
      </c>
      <c r="EC267" s="664">
        <f>'3A 2025-2026 REPORTE CALIFICACI'!Q34</f>
        <v>87</v>
      </c>
      <c r="ED267" s="664">
        <f>'3A 2025-2026 REPORTE CALIFICACI'!R34</f>
        <v>88</v>
      </c>
      <c r="EE267" s="664">
        <f>'3A 2025-2026 REPORTE CALIFICACI'!S34</f>
        <v>86</v>
      </c>
      <c r="EF267" s="664">
        <f>'3A 2025-2026 REPORTE CALIFICACI'!T34</f>
        <v>0</v>
      </c>
      <c r="EG267" s="664"/>
      <c r="EH267" s="664"/>
      <c r="EI267" s="664"/>
      <c r="EJ267" s="664"/>
      <c r="EK267" s="664"/>
      <c r="EL267" s="664"/>
      <c r="EM267" s="664"/>
      <c r="EN267" s="664"/>
      <c r="EO267" s="664"/>
      <c r="EP267" s="664"/>
      <c r="EQ267" s="664"/>
      <c r="ER267" s="664"/>
      <c r="ES267" s="664"/>
      <c r="ET267" s="664"/>
      <c r="EU267" s="664"/>
      <c r="EV267" s="664"/>
      <c r="EW267" s="664"/>
      <c r="EX267" s="664"/>
      <c r="EY267" s="666"/>
    </row>
    <row r="268" ht="75.0" customHeight="1">
      <c r="A268" s="661"/>
      <c r="B268" s="47"/>
      <c r="C268" s="663" t="s">
        <v>1015</v>
      </c>
      <c r="D268" s="664">
        <f>'3A 2025-2026 REPORTE CALIFICACI'!AM31</f>
        <v>0</v>
      </c>
      <c r="E268" s="664">
        <f>'3A 2025-2026 REPORTE CALIFICACI'!AN31</f>
        <v>0</v>
      </c>
      <c r="F268" s="664">
        <f>'3A 2025-2026 REPORTE CALIFICACI'!AO31</f>
        <v>0</v>
      </c>
      <c r="G268" s="664">
        <f>'3A 2025-2026 REPORTE CALIFICACI'!AP31</f>
        <v>0</v>
      </c>
      <c r="H268" s="664">
        <f>'3A 2025-2026 REPORTE CALIFICACI'!AQ31</f>
        <v>0</v>
      </c>
      <c r="I268" s="664">
        <f>'3A 2025-2026 REPORTE CALIFICACI'!AR31</f>
        <v>0</v>
      </c>
      <c r="J268" s="664">
        <f>'3A 2025-2026 REPORTE CALIFICACI'!AS31</f>
        <v>0</v>
      </c>
      <c r="K268" s="664">
        <f>'3A 2025-2026 REPORTE CALIFICACI'!AT31</f>
        <v>0</v>
      </c>
      <c r="L268" s="664">
        <f>'3A 2025-2026 REPORTE CALIFICACI'!AU31</f>
        <v>0</v>
      </c>
      <c r="M268" s="664">
        <f>'3A 2025-2026 REPORTE CALIFICACI'!AV31</f>
        <v>0</v>
      </c>
      <c r="N268" s="664">
        <f>'3A 2025-2026 REPORTE CALIFICACI'!AW31</f>
        <v>0</v>
      </c>
      <c r="O268" s="664">
        <f>'3A 2025-2026 REPORTE CALIFICACI'!AX31</f>
        <v>0</v>
      </c>
      <c r="P268" s="664">
        <f>'3A 2025-2026 REPORTE CALIFICACI'!AY31</f>
        <v>0</v>
      </c>
      <c r="Q268" s="664">
        <f>'3A 2025-2026 REPORTE CALIFICACI'!AZ31</f>
        <v>0</v>
      </c>
      <c r="R268" s="664">
        <f>'3A 2025-2026 REPORTE CALIFICACI'!BA31</f>
        <v>0</v>
      </c>
      <c r="S268" s="664">
        <f>'3A 2025-2026 REPORTE CALIFICACI'!BB31</f>
        <v>0</v>
      </c>
      <c r="T268" s="664"/>
      <c r="U268" s="664"/>
      <c r="V268" s="664"/>
      <c r="W268" s="664"/>
      <c r="X268" s="664"/>
      <c r="Y268" s="664"/>
      <c r="Z268" s="664"/>
      <c r="AA268" s="664"/>
      <c r="AB268" s="664"/>
      <c r="AC268" s="664"/>
      <c r="AD268" s="664"/>
      <c r="AE268" s="664"/>
      <c r="AF268" s="664"/>
      <c r="AG268" s="664"/>
      <c r="AH268" s="664"/>
      <c r="AI268" s="664"/>
      <c r="AJ268" s="664"/>
      <c r="AK268" s="664"/>
      <c r="AL268" s="666"/>
      <c r="AM268" s="667"/>
      <c r="AN268" s="661"/>
      <c r="AO268" s="47"/>
      <c r="AP268" s="663" t="s">
        <v>1015</v>
      </c>
      <c r="AQ268" s="664">
        <f>'3A 2025-2026 REPORTE CALIFICACI'!AM32</f>
        <v>0</v>
      </c>
      <c r="AR268" s="664">
        <f>'3A 2025-2026 REPORTE CALIFICACI'!AN32</f>
        <v>0</v>
      </c>
      <c r="AS268" s="664">
        <f>'3A 2025-2026 REPORTE CALIFICACI'!AO32</f>
        <v>0</v>
      </c>
      <c r="AT268" s="664">
        <f>'3A 2025-2026 REPORTE CALIFICACI'!AP32</f>
        <v>0</v>
      </c>
      <c r="AU268" s="664">
        <f>'3A 2025-2026 REPORTE CALIFICACI'!AQ32</f>
        <v>0</v>
      </c>
      <c r="AV268" s="664">
        <f>'3A 2025-2026 REPORTE CALIFICACI'!AR32</f>
        <v>0</v>
      </c>
      <c r="AW268" s="664">
        <f>'3A 2025-2026 REPORTE CALIFICACI'!AS32</f>
        <v>0</v>
      </c>
      <c r="AX268" s="664">
        <f>'3A 2025-2026 REPORTE CALIFICACI'!AT32</f>
        <v>0</v>
      </c>
      <c r="AY268" s="664">
        <f>'3A 2025-2026 REPORTE CALIFICACI'!AU32</f>
        <v>0</v>
      </c>
      <c r="AZ268" s="664">
        <f>'3A 2025-2026 REPORTE CALIFICACI'!AV32</f>
        <v>0</v>
      </c>
      <c r="BA268" s="664">
        <f>'3A 2025-2026 REPORTE CALIFICACI'!AW32</f>
        <v>0</v>
      </c>
      <c r="BB268" s="664">
        <f>'3A 2025-2026 REPORTE CALIFICACI'!AX32</f>
        <v>0</v>
      </c>
      <c r="BC268" s="664">
        <f>'3A 2025-2026 REPORTE CALIFICACI'!AY32</f>
        <v>0</v>
      </c>
      <c r="BD268" s="664">
        <f>'3A 2025-2026 REPORTE CALIFICACI'!AZ32</f>
        <v>0</v>
      </c>
      <c r="BE268" s="664">
        <f>'3A 2025-2026 REPORTE CALIFICACI'!BA32</f>
        <v>0</v>
      </c>
      <c r="BF268" s="664">
        <f>'3A 2025-2026 REPORTE CALIFICACI'!BB32</f>
        <v>0</v>
      </c>
      <c r="BG268" s="664"/>
      <c r="BH268" s="664"/>
      <c r="BI268" s="664"/>
      <c r="BJ268" s="664"/>
      <c r="BK268" s="664"/>
      <c r="BL268" s="664"/>
      <c r="BM268" s="664"/>
      <c r="BN268" s="664"/>
      <c r="BO268" s="664"/>
      <c r="BP268" s="664"/>
      <c r="BQ268" s="664"/>
      <c r="BR268" s="664"/>
      <c r="BS268" s="664"/>
      <c r="BT268" s="664"/>
      <c r="BU268" s="664"/>
      <c r="BV268" s="664"/>
      <c r="BW268" s="664"/>
      <c r="BX268" s="664"/>
      <c r="BY268" s="666"/>
      <c r="BZ268" s="667"/>
      <c r="CA268" s="661"/>
      <c r="CB268" s="47"/>
      <c r="CC268" s="663" t="s">
        <v>1015</v>
      </c>
      <c r="CD268" s="664">
        <f>'3A 2025-2026 REPORTE CALIFICACI'!AM33</f>
        <v>0</v>
      </c>
      <c r="CE268" s="664">
        <f>'3A 2025-2026 REPORTE CALIFICACI'!AN33</f>
        <v>0</v>
      </c>
      <c r="CF268" s="664">
        <f>'3A 2025-2026 REPORTE CALIFICACI'!AO33</f>
        <v>0</v>
      </c>
      <c r="CG268" s="664">
        <f>'3A 2025-2026 REPORTE CALIFICACI'!AP33</f>
        <v>0</v>
      </c>
      <c r="CH268" s="664">
        <f>'3A 2025-2026 REPORTE CALIFICACI'!AQ33</f>
        <v>0</v>
      </c>
      <c r="CI268" s="664">
        <f>'3A 2025-2026 REPORTE CALIFICACI'!AR33</f>
        <v>0</v>
      </c>
      <c r="CJ268" s="664">
        <f>'3A 2025-2026 REPORTE CALIFICACI'!AS33</f>
        <v>0</v>
      </c>
      <c r="CK268" s="664">
        <f>'3A 2025-2026 REPORTE CALIFICACI'!AT33</f>
        <v>0</v>
      </c>
      <c r="CL268" s="664">
        <f>'3A 2025-2026 REPORTE CALIFICACI'!AU33</f>
        <v>0</v>
      </c>
      <c r="CM268" s="664">
        <f>'3A 2025-2026 REPORTE CALIFICACI'!AV33</f>
        <v>0</v>
      </c>
      <c r="CN268" s="664">
        <f>'3A 2025-2026 REPORTE CALIFICACI'!AW33</f>
        <v>0</v>
      </c>
      <c r="CO268" s="664">
        <f>'3A 2025-2026 REPORTE CALIFICACI'!AX33</f>
        <v>0</v>
      </c>
      <c r="CP268" s="664">
        <f>'3A 2025-2026 REPORTE CALIFICACI'!AY33</f>
        <v>0</v>
      </c>
      <c r="CQ268" s="664">
        <f>'3A 2025-2026 REPORTE CALIFICACI'!AZ33</f>
        <v>0</v>
      </c>
      <c r="CR268" s="664">
        <f>'3A 2025-2026 REPORTE CALIFICACI'!BA33</f>
        <v>0</v>
      </c>
      <c r="CS268" s="664">
        <f>'3A 2025-2026 REPORTE CALIFICACI'!BB33</f>
        <v>0</v>
      </c>
      <c r="CT268" s="664"/>
      <c r="CU268" s="664"/>
      <c r="CV268" s="664"/>
      <c r="CW268" s="664"/>
      <c r="CX268" s="664"/>
      <c r="CY268" s="664"/>
      <c r="CZ268" s="664"/>
      <c r="DA268" s="664"/>
      <c r="DB268" s="664"/>
      <c r="DC268" s="664"/>
      <c r="DD268" s="664"/>
      <c r="DE268" s="664"/>
      <c r="DF268" s="664"/>
      <c r="DG268" s="664"/>
      <c r="DH268" s="664"/>
      <c r="DI268" s="664"/>
      <c r="DJ268" s="664"/>
      <c r="DK268" s="664"/>
      <c r="DL268" s="666"/>
      <c r="DM268" s="667"/>
      <c r="DN268" s="661"/>
      <c r="DO268" s="47"/>
      <c r="DP268" s="663" t="s">
        <v>1015</v>
      </c>
      <c r="DQ268" s="664">
        <f>'3A 2025-2026 REPORTE CALIFICACI'!AM34</f>
        <v>0</v>
      </c>
      <c r="DR268" s="664">
        <f>'3A 2025-2026 REPORTE CALIFICACI'!AN34</f>
        <v>0</v>
      </c>
      <c r="DS268" s="664">
        <f>'3A 2025-2026 REPORTE CALIFICACI'!AO34</f>
        <v>0</v>
      </c>
      <c r="DT268" s="664">
        <f>'3A 2025-2026 REPORTE CALIFICACI'!AP34</f>
        <v>0</v>
      </c>
      <c r="DU268" s="664">
        <f>'3A 2025-2026 REPORTE CALIFICACI'!AQ34</f>
        <v>0</v>
      </c>
      <c r="DV268" s="664">
        <f>'3A 2025-2026 REPORTE CALIFICACI'!AR34</f>
        <v>0</v>
      </c>
      <c r="DW268" s="664">
        <f>'3A 2025-2026 REPORTE CALIFICACI'!AS34</f>
        <v>0</v>
      </c>
      <c r="DX268" s="664">
        <f>'3A 2025-2026 REPORTE CALIFICACI'!AT34</f>
        <v>0</v>
      </c>
      <c r="DY268" s="664">
        <f>'3A 2025-2026 REPORTE CALIFICACI'!AU34</f>
        <v>0</v>
      </c>
      <c r="DZ268" s="664">
        <f>'3A 2025-2026 REPORTE CALIFICACI'!AV34</f>
        <v>0</v>
      </c>
      <c r="EA268" s="664">
        <f>'3A 2025-2026 REPORTE CALIFICACI'!AW34</f>
        <v>0</v>
      </c>
      <c r="EB268" s="664">
        <f>'3A 2025-2026 REPORTE CALIFICACI'!AX34</f>
        <v>0</v>
      </c>
      <c r="EC268" s="664">
        <f>'3A 2025-2026 REPORTE CALIFICACI'!AY34</f>
        <v>0</v>
      </c>
      <c r="ED268" s="664">
        <f>'3A 2025-2026 REPORTE CALIFICACI'!AZ34</f>
        <v>0</v>
      </c>
      <c r="EE268" s="664">
        <f>'3A 2025-2026 REPORTE CALIFICACI'!BA34</f>
        <v>0</v>
      </c>
      <c r="EF268" s="664">
        <f>'3A 2025-2026 REPORTE CALIFICACI'!BB34</f>
        <v>0</v>
      </c>
      <c r="EG268" s="664"/>
      <c r="EH268" s="664"/>
      <c r="EI268" s="664"/>
      <c r="EJ268" s="664"/>
      <c r="EK268" s="664"/>
      <c r="EL268" s="664"/>
      <c r="EM268" s="664"/>
      <c r="EN268" s="664"/>
      <c r="EO268" s="664"/>
      <c r="EP268" s="664"/>
      <c r="EQ268" s="664"/>
      <c r="ER268" s="664"/>
      <c r="ES268" s="664"/>
      <c r="ET268" s="664"/>
      <c r="EU268" s="664"/>
      <c r="EV268" s="664"/>
      <c r="EW268" s="664"/>
      <c r="EX268" s="664"/>
      <c r="EY268" s="666"/>
    </row>
    <row r="269" ht="76.5" customHeight="1">
      <c r="A269" s="661"/>
      <c r="B269" s="47"/>
      <c r="C269" s="663" t="s">
        <v>1016</v>
      </c>
      <c r="D269" s="664">
        <f>'3A 2025-2026 REPORTE CALIFICACI'!BU31</f>
        <v>80</v>
      </c>
      <c r="E269" s="664">
        <f>'3A 2025-2026 REPORTE CALIFICACI'!BV31</f>
        <v>70</v>
      </c>
      <c r="F269" s="664">
        <f>'3A 2025-2026 REPORTE CALIFICACI'!BW31</f>
        <v>71</v>
      </c>
      <c r="G269" s="664">
        <f>'3A 2025-2026 REPORTE CALIFICACI'!BX31</f>
        <v>0</v>
      </c>
      <c r="H269" s="664">
        <f>'3A 2025-2026 REPORTE CALIFICACI'!BY31</f>
        <v>84</v>
      </c>
      <c r="I269" s="664">
        <f>'3A 2025-2026 REPORTE CALIFICACI'!BZ31</f>
        <v>71</v>
      </c>
      <c r="J269" s="664">
        <f>'3A 2025-2026 REPORTE CALIFICACI'!CA31</f>
        <v>70</v>
      </c>
      <c r="K269" s="664">
        <f>'3A 2025-2026 REPORTE CALIFICACI'!CB31</f>
        <v>0</v>
      </c>
      <c r="L269" s="664">
        <f>'3A 2025-2026 REPORTE CALIFICACI'!CC31</f>
        <v>85</v>
      </c>
      <c r="M269" s="664">
        <f>'3A 2025-2026 REPORTE CALIFICACI'!CD31</f>
        <v>71</v>
      </c>
      <c r="N269" s="664">
        <f>'3A 2025-2026 REPORTE CALIFICACI'!CE31</f>
        <v>71</v>
      </c>
      <c r="O269" s="664">
        <f>'3A 2025-2026 REPORTE CALIFICACI'!CF31</f>
        <v>0</v>
      </c>
      <c r="P269" s="664">
        <f>'3A 2025-2026 REPORTE CALIFICACI'!CG31</f>
        <v>88</v>
      </c>
      <c r="Q269" s="664">
        <f>'3A 2025-2026 REPORTE CALIFICACI'!CH31</f>
        <v>70</v>
      </c>
      <c r="R269" s="664">
        <f>'3A 2025-2026 REPORTE CALIFICACI'!CI31</f>
        <v>71</v>
      </c>
      <c r="S269" s="664">
        <f>'3A 2025-2026 REPORTE CALIFICACI'!CJ31</f>
        <v>0</v>
      </c>
      <c r="T269" s="664"/>
      <c r="U269" s="664"/>
      <c r="V269" s="664"/>
      <c r="W269" s="664"/>
      <c r="X269" s="664"/>
      <c r="Y269" s="664"/>
      <c r="Z269" s="664"/>
      <c r="AA269" s="664"/>
      <c r="AB269" s="664"/>
      <c r="AC269" s="664"/>
      <c r="AD269" s="664"/>
      <c r="AE269" s="664"/>
      <c r="AF269" s="664"/>
      <c r="AG269" s="664"/>
      <c r="AH269" s="664"/>
      <c r="AI269" s="664"/>
      <c r="AJ269" s="664"/>
      <c r="AK269" s="664"/>
      <c r="AL269" s="666"/>
      <c r="AM269" s="667"/>
      <c r="AN269" s="661"/>
      <c r="AO269" s="47"/>
      <c r="AP269" s="663" t="s">
        <v>1016</v>
      </c>
      <c r="AQ269" s="664">
        <f>'3A 2025-2026 REPORTE CALIFICACI'!BU32</f>
        <v>83</v>
      </c>
      <c r="AR269" s="664">
        <f>'3A 2025-2026 REPORTE CALIFICACI'!BV32</f>
        <v>86</v>
      </c>
      <c r="AS269" s="664">
        <f>'3A 2025-2026 REPORTE CALIFICACI'!BW32</f>
        <v>83</v>
      </c>
      <c r="AT269" s="664">
        <f>'3A 2025-2026 REPORTE CALIFICACI'!BX32</f>
        <v>0</v>
      </c>
      <c r="AU269" s="664">
        <f>'3A 2025-2026 REPORTE CALIFICACI'!BY32</f>
        <v>85</v>
      </c>
      <c r="AV269" s="664">
        <f>'3A 2025-2026 REPORTE CALIFICACI'!BZ32</f>
        <v>88</v>
      </c>
      <c r="AW269" s="664">
        <f>'3A 2025-2026 REPORTE CALIFICACI'!CA32</f>
        <v>84</v>
      </c>
      <c r="AX269" s="664">
        <f>'3A 2025-2026 REPORTE CALIFICACI'!CB32</f>
        <v>0</v>
      </c>
      <c r="AY269" s="664">
        <f>'3A 2025-2026 REPORTE CALIFICACI'!CC32</f>
        <v>95</v>
      </c>
      <c r="AZ269" s="664">
        <f>'3A 2025-2026 REPORTE CALIFICACI'!CD32</f>
        <v>95</v>
      </c>
      <c r="BA269" s="664">
        <f>'3A 2025-2026 REPORTE CALIFICACI'!CE32</f>
        <v>93</v>
      </c>
      <c r="BB269" s="664">
        <f>'3A 2025-2026 REPORTE CALIFICACI'!CF32</f>
        <v>0</v>
      </c>
      <c r="BC269" s="664">
        <f>'3A 2025-2026 REPORTE CALIFICACI'!CG32</f>
        <v>93</v>
      </c>
      <c r="BD269" s="664">
        <f>'3A 2025-2026 REPORTE CALIFICACI'!CH32</f>
        <v>95</v>
      </c>
      <c r="BE269" s="664">
        <f>'3A 2025-2026 REPORTE CALIFICACI'!CI32</f>
        <v>93</v>
      </c>
      <c r="BF269" s="664">
        <f>'3A 2025-2026 REPORTE CALIFICACI'!CJ32</f>
        <v>0</v>
      </c>
      <c r="BG269" s="664"/>
      <c r="BH269" s="664"/>
      <c r="BI269" s="664"/>
      <c r="BJ269" s="664"/>
      <c r="BK269" s="664"/>
      <c r="BL269" s="664"/>
      <c r="BM269" s="664"/>
      <c r="BN269" s="664"/>
      <c r="BO269" s="664"/>
      <c r="BP269" s="664"/>
      <c r="BQ269" s="664"/>
      <c r="BR269" s="664"/>
      <c r="BS269" s="664"/>
      <c r="BT269" s="664"/>
      <c r="BU269" s="664"/>
      <c r="BV269" s="664"/>
      <c r="BW269" s="664"/>
      <c r="BX269" s="664"/>
      <c r="BY269" s="666"/>
      <c r="BZ269" s="667"/>
      <c r="CA269" s="661"/>
      <c r="CB269" s="47"/>
      <c r="CC269" s="663" t="s">
        <v>1016</v>
      </c>
      <c r="CD269" s="664">
        <f>'3A 2025-2026 REPORTE CALIFICACI'!BU33</f>
        <v>81</v>
      </c>
      <c r="CE269" s="664">
        <f>'3A 2025-2026 REPORTE CALIFICACI'!BV33</f>
        <v>80</v>
      </c>
      <c r="CF269" s="664">
        <f>'3A 2025-2026 REPORTE CALIFICACI'!BW33</f>
        <v>80</v>
      </c>
      <c r="CG269" s="664">
        <f>'3A 2025-2026 REPORTE CALIFICACI'!BX33</f>
        <v>0</v>
      </c>
      <c r="CH269" s="664">
        <f>'3A 2025-2026 REPORTE CALIFICACI'!BY33</f>
        <v>82</v>
      </c>
      <c r="CI269" s="664">
        <f>'3A 2025-2026 REPORTE CALIFICACI'!BZ33</f>
        <v>81</v>
      </c>
      <c r="CJ269" s="664">
        <f>'3A 2025-2026 REPORTE CALIFICACI'!CA33</f>
        <v>81</v>
      </c>
      <c r="CK269" s="664">
        <f>'3A 2025-2026 REPORTE CALIFICACI'!CB33</f>
        <v>0</v>
      </c>
      <c r="CL269" s="664">
        <f>'3A 2025-2026 REPORTE CALIFICACI'!CC33</f>
        <v>84</v>
      </c>
      <c r="CM269" s="664">
        <f>'3A 2025-2026 REPORTE CALIFICACI'!CD33</f>
        <v>80</v>
      </c>
      <c r="CN269" s="664">
        <f>'3A 2025-2026 REPORTE CALIFICACI'!CE33</f>
        <v>81</v>
      </c>
      <c r="CO269" s="664">
        <f>'3A 2025-2026 REPORTE CALIFICACI'!CF33</f>
        <v>0</v>
      </c>
      <c r="CP269" s="664">
        <f>'3A 2025-2026 REPORTE CALIFICACI'!CG33</f>
        <v>86</v>
      </c>
      <c r="CQ269" s="664">
        <f>'3A 2025-2026 REPORTE CALIFICACI'!CH33</f>
        <v>82</v>
      </c>
      <c r="CR269" s="664">
        <f>'3A 2025-2026 REPORTE CALIFICACI'!CI33</f>
        <v>81</v>
      </c>
      <c r="CS269" s="664">
        <f>'3A 2025-2026 REPORTE CALIFICACI'!CJ33</f>
        <v>0</v>
      </c>
      <c r="CT269" s="664"/>
      <c r="CU269" s="664"/>
      <c r="CV269" s="664"/>
      <c r="CW269" s="664"/>
      <c r="CX269" s="664"/>
      <c r="CY269" s="664"/>
      <c r="CZ269" s="664"/>
      <c r="DA269" s="664"/>
      <c r="DB269" s="664"/>
      <c r="DC269" s="664"/>
      <c r="DD269" s="664"/>
      <c r="DE269" s="664"/>
      <c r="DF269" s="664"/>
      <c r="DG269" s="664"/>
      <c r="DH269" s="664"/>
      <c r="DI269" s="664"/>
      <c r="DJ269" s="664"/>
      <c r="DK269" s="664"/>
      <c r="DL269" s="666"/>
      <c r="DM269" s="667"/>
      <c r="DN269" s="661"/>
      <c r="DO269" s="47"/>
      <c r="DP269" s="663" t="s">
        <v>1016</v>
      </c>
      <c r="DQ269" s="664">
        <f>'3A 2025-2026 REPORTE CALIFICACI'!BU34</f>
        <v>75</v>
      </c>
      <c r="DR269" s="664">
        <f>'3A 2025-2026 REPORTE CALIFICACI'!BV34</f>
        <v>70</v>
      </c>
      <c r="DS269" s="664">
        <f>'3A 2025-2026 REPORTE CALIFICACI'!BW34</f>
        <v>71</v>
      </c>
      <c r="DT269" s="664">
        <f>'3A 2025-2026 REPORTE CALIFICACI'!BX34</f>
        <v>0</v>
      </c>
      <c r="DU269" s="664">
        <f>'3A 2025-2026 REPORTE CALIFICACI'!BY34</f>
        <v>73</v>
      </c>
      <c r="DV269" s="664">
        <f>'3A 2025-2026 REPORTE CALIFICACI'!BZ34</f>
        <v>70</v>
      </c>
      <c r="DW269" s="664">
        <f>'3A 2025-2026 REPORTE CALIFICACI'!CA34</f>
        <v>70</v>
      </c>
      <c r="DX269" s="664">
        <f>'3A 2025-2026 REPORTE CALIFICACI'!CB34</f>
        <v>0</v>
      </c>
      <c r="DY269" s="664">
        <f>'3A 2025-2026 REPORTE CALIFICACI'!CC34</f>
        <v>82</v>
      </c>
      <c r="DZ269" s="664">
        <f>'3A 2025-2026 REPORTE CALIFICACI'!CD34</f>
        <v>81</v>
      </c>
      <c r="EA269" s="664">
        <f>'3A 2025-2026 REPORTE CALIFICACI'!CE34</f>
        <v>70</v>
      </c>
      <c r="EB269" s="664">
        <f>'3A 2025-2026 REPORTE CALIFICACI'!CF34</f>
        <v>0</v>
      </c>
      <c r="EC269" s="664">
        <f>'3A 2025-2026 REPORTE CALIFICACI'!CG34</f>
        <v>80</v>
      </c>
      <c r="ED269" s="664">
        <f>'3A 2025-2026 REPORTE CALIFICACI'!CH34</f>
        <v>81</v>
      </c>
      <c r="EE269" s="664">
        <f>'3A 2025-2026 REPORTE CALIFICACI'!CI34</f>
        <v>70</v>
      </c>
      <c r="EF269" s="664">
        <f>'3A 2025-2026 REPORTE CALIFICACI'!CJ34</f>
        <v>0</v>
      </c>
      <c r="EG269" s="664"/>
      <c r="EH269" s="664"/>
      <c r="EI269" s="664"/>
      <c r="EJ269" s="664"/>
      <c r="EK269" s="664"/>
      <c r="EL269" s="664"/>
      <c r="EM269" s="664"/>
      <c r="EN269" s="664"/>
      <c r="EO269" s="664"/>
      <c r="EP269" s="664"/>
      <c r="EQ269" s="664"/>
      <c r="ER269" s="664"/>
      <c r="ES269" s="664"/>
      <c r="ET269" s="664"/>
      <c r="EU269" s="664"/>
      <c r="EV269" s="664"/>
      <c r="EW269" s="664"/>
      <c r="EX269" s="664"/>
      <c r="EY269" s="666"/>
    </row>
    <row r="270" ht="52.5" customHeight="1">
      <c r="A270" s="661"/>
      <c r="B270" s="47"/>
      <c r="C270" s="663" t="s">
        <v>1017</v>
      </c>
      <c r="D270" s="664">
        <f>'3A 2025-2026 REPORTE CALIFICACI'!DC31</f>
        <v>90</v>
      </c>
      <c r="E270" s="664">
        <f>'3A 2025-2026 REPORTE CALIFICACI'!DD31</f>
        <v>71</v>
      </c>
      <c r="F270" s="664">
        <f>'3A 2025-2026 REPORTE CALIFICACI'!DE31</f>
        <v>78</v>
      </c>
      <c r="G270" s="664">
        <f>'3A 2025-2026 REPORTE CALIFICACI'!DF31</f>
        <v>0</v>
      </c>
      <c r="H270" s="664">
        <f>'3A 2025-2026 REPORTE CALIFICACI'!DG31</f>
        <v>77</v>
      </c>
      <c r="I270" s="664">
        <f>'3A 2025-2026 REPORTE CALIFICACI'!DH31</f>
        <v>80</v>
      </c>
      <c r="J270" s="664">
        <f>'3A 2025-2026 REPORTE CALIFICACI'!DI31</f>
        <v>75</v>
      </c>
      <c r="K270" s="664">
        <f>'3A 2025-2026 REPORTE CALIFICACI'!DJ31</f>
        <v>0</v>
      </c>
      <c r="L270" s="664">
        <f>'3A 2025-2026 REPORTE CALIFICACI'!DK31</f>
        <v>80</v>
      </c>
      <c r="M270" s="664">
        <f>'3A 2025-2026 REPORTE CALIFICACI'!DL31</f>
        <v>84</v>
      </c>
      <c r="N270" s="664">
        <f>'3A 2025-2026 REPORTE CALIFICACI'!DM31</f>
        <v>81</v>
      </c>
      <c r="O270" s="664">
        <f>'3A 2025-2026 REPORTE CALIFICACI'!DN31</f>
        <v>0</v>
      </c>
      <c r="P270" s="664">
        <f>'3A 2025-2026 REPORTE CALIFICACI'!DO31</f>
        <v>81</v>
      </c>
      <c r="Q270" s="664">
        <f>'3A 2025-2026 REPORTE CALIFICACI'!DP31</f>
        <v>80</v>
      </c>
      <c r="R270" s="664">
        <f>'3A 2025-2026 REPORTE CALIFICACI'!DQ31</f>
        <v>80</v>
      </c>
      <c r="S270" s="664">
        <f>'3A 2025-2026 REPORTE CALIFICACI'!DR31</f>
        <v>0</v>
      </c>
      <c r="T270" s="664"/>
      <c r="U270" s="664"/>
      <c r="V270" s="664"/>
      <c r="W270" s="664"/>
      <c r="X270" s="664"/>
      <c r="Y270" s="664"/>
      <c r="Z270" s="664"/>
      <c r="AA270" s="664"/>
      <c r="AB270" s="664"/>
      <c r="AC270" s="664"/>
      <c r="AD270" s="664"/>
      <c r="AE270" s="664"/>
      <c r="AF270" s="664"/>
      <c r="AG270" s="664"/>
      <c r="AH270" s="664"/>
      <c r="AI270" s="664"/>
      <c r="AJ270" s="664"/>
      <c r="AK270" s="664"/>
      <c r="AL270" s="666"/>
      <c r="AM270" s="667"/>
      <c r="AN270" s="661"/>
      <c r="AO270" s="47"/>
      <c r="AP270" s="663" t="s">
        <v>1017</v>
      </c>
      <c r="AQ270" s="664">
        <f>'3A 2025-2026 REPORTE CALIFICACI'!DC32</f>
        <v>84</v>
      </c>
      <c r="AR270" s="664">
        <f>'3A 2025-2026 REPORTE CALIFICACI'!DD32</f>
        <v>72</v>
      </c>
      <c r="AS270" s="664">
        <f>'3A 2025-2026 REPORTE CALIFICACI'!DE32</f>
        <v>80</v>
      </c>
      <c r="AT270" s="664">
        <f>'3A 2025-2026 REPORTE CALIFICACI'!DF32</f>
        <v>0</v>
      </c>
      <c r="AU270" s="664">
        <f>'3A 2025-2026 REPORTE CALIFICACI'!DG32</f>
        <v>75</v>
      </c>
      <c r="AV270" s="664">
        <f>'3A 2025-2026 REPORTE CALIFICACI'!DH32</f>
        <v>90</v>
      </c>
      <c r="AW270" s="664">
        <f>'3A 2025-2026 REPORTE CALIFICACI'!DI32</f>
        <v>84</v>
      </c>
      <c r="AX270" s="664">
        <f>'3A 2025-2026 REPORTE CALIFICACI'!DJ32</f>
        <v>0</v>
      </c>
      <c r="AY270" s="664">
        <f>'3A 2025-2026 REPORTE CALIFICACI'!DK32</f>
        <v>85</v>
      </c>
      <c r="AZ270" s="664">
        <f>'3A 2025-2026 REPORTE CALIFICACI'!DL32</f>
        <v>85</v>
      </c>
      <c r="BA270" s="664">
        <f>'3A 2025-2026 REPORTE CALIFICACI'!DM32</f>
        <v>85</v>
      </c>
      <c r="BB270" s="664">
        <f>'3A 2025-2026 REPORTE CALIFICACI'!DN32</f>
        <v>0</v>
      </c>
      <c r="BC270" s="664">
        <f>'3A 2025-2026 REPORTE CALIFICACI'!DO32</f>
        <v>85</v>
      </c>
      <c r="BD270" s="664">
        <f>'3A 2025-2026 REPORTE CALIFICACI'!DP32</f>
        <v>81</v>
      </c>
      <c r="BE270" s="664">
        <f>'3A 2025-2026 REPORTE CALIFICACI'!DQ32</f>
        <v>86</v>
      </c>
      <c r="BF270" s="664">
        <f>'3A 2025-2026 REPORTE CALIFICACI'!DR32</f>
        <v>0</v>
      </c>
      <c r="BG270" s="664"/>
      <c r="BH270" s="664"/>
      <c r="BI270" s="664"/>
      <c r="BJ270" s="664"/>
      <c r="BK270" s="664"/>
      <c r="BL270" s="664"/>
      <c r="BM270" s="664"/>
      <c r="BN270" s="664"/>
      <c r="BO270" s="664"/>
      <c r="BP270" s="664"/>
      <c r="BQ270" s="664"/>
      <c r="BR270" s="664"/>
      <c r="BS270" s="664"/>
      <c r="BT270" s="664"/>
      <c r="BU270" s="664"/>
      <c r="BV270" s="664"/>
      <c r="BW270" s="664"/>
      <c r="BX270" s="664"/>
      <c r="BY270" s="666"/>
      <c r="BZ270" s="667"/>
      <c r="CA270" s="661"/>
      <c r="CB270" s="47"/>
      <c r="CC270" s="663" t="s">
        <v>1017</v>
      </c>
      <c r="CD270" s="664">
        <f>'3A 2025-2026 REPORTE CALIFICACI'!DC33</f>
        <v>70</v>
      </c>
      <c r="CE270" s="664">
        <f>'3A 2025-2026 REPORTE CALIFICACI'!DD33</f>
        <v>70</v>
      </c>
      <c r="CF270" s="664">
        <f>'3A 2025-2026 REPORTE CALIFICACI'!DE33</f>
        <v>76</v>
      </c>
      <c r="CG270" s="664">
        <f>'3A 2025-2026 REPORTE CALIFICACI'!DF33</f>
        <v>0</v>
      </c>
      <c r="CH270" s="664">
        <f>'3A 2025-2026 REPORTE CALIFICACI'!DG33</f>
        <v>73</v>
      </c>
      <c r="CI270" s="664">
        <f>'3A 2025-2026 REPORTE CALIFICACI'!DH33</f>
        <v>70</v>
      </c>
      <c r="CJ270" s="664">
        <f>'3A 2025-2026 REPORTE CALIFICACI'!DI33</f>
        <v>80</v>
      </c>
      <c r="CK270" s="664">
        <f>'3A 2025-2026 REPORTE CALIFICACI'!DJ33</f>
        <v>0</v>
      </c>
      <c r="CL270" s="664">
        <f>'3A 2025-2026 REPORTE CALIFICACI'!DK33</f>
        <v>70</v>
      </c>
      <c r="CM270" s="664">
        <f>'3A 2025-2026 REPORTE CALIFICACI'!DL33</f>
        <v>80</v>
      </c>
      <c r="CN270" s="664">
        <f>'3A 2025-2026 REPORTE CALIFICACI'!DM33</f>
        <v>80</v>
      </c>
      <c r="CO270" s="664">
        <f>'3A 2025-2026 REPORTE CALIFICACI'!DN33</f>
        <v>0</v>
      </c>
      <c r="CP270" s="664">
        <f>'3A 2025-2026 REPORTE CALIFICACI'!DO33</f>
        <v>75</v>
      </c>
      <c r="CQ270" s="664">
        <f>'3A 2025-2026 REPORTE CALIFICACI'!DP33</f>
        <v>78</v>
      </c>
      <c r="CR270" s="664">
        <f>'3A 2025-2026 REPORTE CALIFICACI'!DQ33</f>
        <v>88</v>
      </c>
      <c r="CS270" s="664">
        <f>'3A 2025-2026 REPORTE CALIFICACI'!DR33</f>
        <v>0</v>
      </c>
      <c r="CT270" s="664"/>
      <c r="CU270" s="664"/>
      <c r="CV270" s="664"/>
      <c r="CW270" s="664"/>
      <c r="CX270" s="664"/>
      <c r="CY270" s="664"/>
      <c r="CZ270" s="664"/>
      <c r="DA270" s="664"/>
      <c r="DB270" s="664"/>
      <c r="DC270" s="664"/>
      <c r="DD270" s="664"/>
      <c r="DE270" s="664"/>
      <c r="DF270" s="664"/>
      <c r="DG270" s="664"/>
      <c r="DH270" s="664"/>
      <c r="DI270" s="664"/>
      <c r="DJ270" s="664"/>
      <c r="DK270" s="664"/>
      <c r="DL270" s="666"/>
      <c r="DM270" s="667"/>
      <c r="DN270" s="661"/>
      <c r="DO270" s="47"/>
      <c r="DP270" s="663" t="s">
        <v>1017</v>
      </c>
      <c r="DQ270" s="664">
        <f>'3A 2025-2026 REPORTE CALIFICACI'!DC34</f>
        <v>70</v>
      </c>
      <c r="DR270" s="664">
        <f>'3A 2025-2026 REPORTE CALIFICACI'!DD34</f>
        <v>75</v>
      </c>
      <c r="DS270" s="664">
        <f>'3A 2025-2026 REPORTE CALIFICACI'!DE34</f>
        <v>70</v>
      </c>
      <c r="DT270" s="664">
        <f>'3A 2025-2026 REPORTE CALIFICACI'!DF34</f>
        <v>0</v>
      </c>
      <c r="DU270" s="664">
        <f>'3A 2025-2026 REPORTE CALIFICACI'!DG34</f>
        <v>70</v>
      </c>
      <c r="DV270" s="664">
        <f>'3A 2025-2026 REPORTE CALIFICACI'!DH34</f>
        <v>70</v>
      </c>
      <c r="DW270" s="664">
        <f>'3A 2025-2026 REPORTE CALIFICACI'!DI34</f>
        <v>70</v>
      </c>
      <c r="DX270" s="664">
        <f>'3A 2025-2026 REPORTE CALIFICACI'!DJ34</f>
        <v>0</v>
      </c>
      <c r="DY270" s="664">
        <f>'3A 2025-2026 REPORTE CALIFICACI'!DK34</f>
        <v>70</v>
      </c>
      <c r="DZ270" s="664">
        <f>'3A 2025-2026 REPORTE CALIFICACI'!DL34</f>
        <v>75</v>
      </c>
      <c r="EA270" s="664">
        <f>'3A 2025-2026 REPORTE CALIFICACI'!DM34</f>
        <v>70</v>
      </c>
      <c r="EB270" s="664">
        <f>'3A 2025-2026 REPORTE CALIFICACI'!DN34</f>
        <v>0</v>
      </c>
      <c r="EC270" s="664">
        <f>'3A 2025-2026 REPORTE CALIFICACI'!DO34</f>
        <v>70</v>
      </c>
      <c r="ED270" s="664">
        <f>'3A 2025-2026 REPORTE CALIFICACI'!DP34</f>
        <v>76</v>
      </c>
      <c r="EE270" s="664">
        <f>'3A 2025-2026 REPORTE CALIFICACI'!DQ34</f>
        <v>74</v>
      </c>
      <c r="EF270" s="664">
        <f>'3A 2025-2026 REPORTE CALIFICACI'!DR34</f>
        <v>0</v>
      </c>
      <c r="EG270" s="664"/>
      <c r="EH270" s="664"/>
      <c r="EI270" s="664"/>
      <c r="EJ270" s="664"/>
      <c r="EK270" s="664"/>
      <c r="EL270" s="664"/>
      <c r="EM270" s="664"/>
      <c r="EN270" s="664"/>
      <c r="EO270" s="664"/>
      <c r="EP270" s="664"/>
      <c r="EQ270" s="664"/>
      <c r="ER270" s="664"/>
      <c r="ES270" s="664"/>
      <c r="ET270" s="664"/>
      <c r="EU270" s="664"/>
      <c r="EV270" s="664"/>
      <c r="EW270" s="664"/>
      <c r="EX270" s="664"/>
      <c r="EY270" s="666"/>
    </row>
    <row r="271" ht="52.5" customHeight="1">
      <c r="A271" s="661"/>
      <c r="B271" s="47"/>
      <c r="C271" s="663" t="s">
        <v>1018</v>
      </c>
      <c r="D271" s="664">
        <f>'3A 2025-2026 REPORTE CALIFICACI'!EK31</f>
        <v>78</v>
      </c>
      <c r="E271" s="664">
        <f>'3A 2025-2026 REPORTE CALIFICACI'!EL31</f>
        <v>81</v>
      </c>
      <c r="F271" s="664">
        <f>'3A 2025-2026 REPORTE CALIFICACI'!EM31</f>
        <v>91</v>
      </c>
      <c r="G271" s="665">
        <f>'3A 2025-2026 REPORTE CALIFICACI'!EN31</f>
        <v>0</v>
      </c>
      <c r="H271" s="664">
        <f>'3A 2025-2026 REPORTE CALIFICACI'!EO31</f>
        <v>75</v>
      </c>
      <c r="I271" s="664">
        <f>'3A 2025-2026 REPORTE CALIFICACI'!EP31</f>
        <v>78</v>
      </c>
      <c r="J271" s="664">
        <f>'3A 2025-2026 REPORTE CALIFICACI'!EQ31</f>
        <v>94</v>
      </c>
      <c r="K271" s="664">
        <f>'3A 2025-2026 REPORTE CALIFICACI'!ER31</f>
        <v>0</v>
      </c>
      <c r="L271" s="664">
        <f>'3A 2025-2026 REPORTE CALIFICACI'!ES31</f>
        <v>91</v>
      </c>
      <c r="M271" s="665">
        <f>'3A 2025-2026 REPORTE CALIFICACI'!ET31</f>
        <v>98</v>
      </c>
      <c r="N271" s="665">
        <f>'3A 2025-2026 REPORTE CALIFICACI'!EU31</f>
        <v>93</v>
      </c>
      <c r="O271" s="664">
        <f>'3A 2025-2026 REPORTE CALIFICACI'!EV31</f>
        <v>0</v>
      </c>
      <c r="P271" s="665">
        <f>'3A 2025-2026 REPORTE CALIFICACI'!EW31</f>
        <v>85</v>
      </c>
      <c r="Q271" s="665">
        <f>'3A 2025-2026 REPORTE CALIFICACI'!EX31</f>
        <v>78</v>
      </c>
      <c r="R271" s="665">
        <f>'3A 2025-2026 REPORTE CALIFICACI'!EY31</f>
        <v>78</v>
      </c>
      <c r="S271" s="665">
        <f>'3A 2025-2026 REPORTE CALIFICACI'!EZ31</f>
        <v>0</v>
      </c>
      <c r="T271" s="664"/>
      <c r="U271" s="664"/>
      <c r="V271" s="664"/>
      <c r="W271" s="664"/>
      <c r="X271" s="664"/>
      <c r="Y271" s="664"/>
      <c r="Z271" s="664"/>
      <c r="AA271" s="664"/>
      <c r="AB271" s="664"/>
      <c r="AC271" s="664"/>
      <c r="AD271" s="664"/>
      <c r="AE271" s="664"/>
      <c r="AF271" s="664"/>
      <c r="AG271" s="664"/>
      <c r="AH271" s="664"/>
      <c r="AI271" s="664"/>
      <c r="AJ271" s="664"/>
      <c r="AK271" s="664"/>
      <c r="AL271" s="666"/>
      <c r="AM271" s="667"/>
      <c r="AN271" s="661"/>
      <c r="AO271" s="47"/>
      <c r="AP271" s="663" t="s">
        <v>1018</v>
      </c>
      <c r="AQ271" s="664">
        <f>'3A 2025-2026 REPORTE CALIFICACI'!EK32</f>
        <v>82</v>
      </c>
      <c r="AR271" s="664">
        <f>'3A 2025-2026 REPORTE CALIFICACI'!EL32</f>
        <v>89</v>
      </c>
      <c r="AS271" s="664">
        <f>'3A 2025-2026 REPORTE CALIFICACI'!EM32</f>
        <v>87</v>
      </c>
      <c r="AT271" s="665">
        <f>'3A 2025-2026 REPORTE CALIFICACI'!EN32</f>
        <v>0</v>
      </c>
      <c r="AU271" s="664">
        <f>'3A 2025-2026 REPORTE CALIFICACI'!EO32</f>
        <v>76</v>
      </c>
      <c r="AV271" s="664">
        <f>'3A 2025-2026 REPORTE CALIFICACI'!EP32</f>
        <v>92</v>
      </c>
      <c r="AW271" s="664">
        <f>'3A 2025-2026 REPORTE CALIFICACI'!EQ32</f>
        <v>91</v>
      </c>
      <c r="AX271" s="664">
        <f>'3A 2025-2026 REPORTE CALIFICACI'!ER32</f>
        <v>0</v>
      </c>
      <c r="AY271" s="664">
        <f>'3A 2025-2026 REPORTE CALIFICACI'!ES32</f>
        <v>96</v>
      </c>
      <c r="AZ271" s="665">
        <f>'3A 2025-2026 REPORTE CALIFICACI'!ET32</f>
        <v>100</v>
      </c>
      <c r="BA271" s="665">
        <f>'3A 2025-2026 REPORTE CALIFICACI'!EU32</f>
        <v>95</v>
      </c>
      <c r="BB271" s="664">
        <f>'3A 2025-2026 REPORTE CALIFICACI'!EV32</f>
        <v>0</v>
      </c>
      <c r="BC271" s="665">
        <f>'3A 2025-2026 REPORTE CALIFICACI'!EW32</f>
        <v>87</v>
      </c>
      <c r="BD271" s="665">
        <f>'3A 2025-2026 REPORTE CALIFICACI'!EX32</f>
        <v>96</v>
      </c>
      <c r="BE271" s="665">
        <f>'3A 2025-2026 REPORTE CALIFICACI'!EY32</f>
        <v>86</v>
      </c>
      <c r="BF271" s="665">
        <f>'3A 2025-2026 REPORTE CALIFICACI'!EZ32</f>
        <v>0</v>
      </c>
      <c r="BG271" s="664"/>
      <c r="BH271" s="664"/>
      <c r="BI271" s="664"/>
      <c r="BJ271" s="664"/>
      <c r="BK271" s="664"/>
      <c r="BL271" s="664"/>
      <c r="BM271" s="664"/>
      <c r="BN271" s="664"/>
      <c r="BO271" s="664"/>
      <c r="BP271" s="664"/>
      <c r="BQ271" s="664"/>
      <c r="BR271" s="664"/>
      <c r="BS271" s="664"/>
      <c r="BT271" s="664"/>
      <c r="BU271" s="664"/>
      <c r="BV271" s="664"/>
      <c r="BW271" s="664"/>
      <c r="BX271" s="664"/>
      <c r="BY271" s="666"/>
      <c r="BZ271" s="667"/>
      <c r="CA271" s="661"/>
      <c r="CB271" s="47"/>
      <c r="CC271" s="663" t="s">
        <v>1018</v>
      </c>
      <c r="CD271" s="664">
        <f>'3A 2025-2026 REPORTE CALIFICACI'!EK33</f>
        <v>81</v>
      </c>
      <c r="CE271" s="664">
        <f>'3A 2025-2026 REPORTE CALIFICACI'!EL33</f>
        <v>82</v>
      </c>
      <c r="CF271" s="664">
        <f>'3A 2025-2026 REPORTE CALIFICACI'!EM33</f>
        <v>94</v>
      </c>
      <c r="CG271" s="665">
        <f>'3A 2025-2026 REPORTE CALIFICACI'!EN33</f>
        <v>0</v>
      </c>
      <c r="CH271" s="664">
        <f>'3A 2025-2026 REPORTE CALIFICACI'!EO33</f>
        <v>82</v>
      </c>
      <c r="CI271" s="664">
        <f>'3A 2025-2026 REPORTE CALIFICACI'!EP33</f>
        <v>84</v>
      </c>
      <c r="CJ271" s="664">
        <f>'3A 2025-2026 REPORTE CALIFICACI'!EQ33</f>
        <v>92</v>
      </c>
      <c r="CK271" s="664">
        <f>'3A 2025-2026 REPORTE CALIFICACI'!ER33</f>
        <v>0</v>
      </c>
      <c r="CL271" s="664">
        <f>'3A 2025-2026 REPORTE CALIFICACI'!ES33</f>
        <v>77</v>
      </c>
      <c r="CM271" s="665">
        <f>'3A 2025-2026 REPORTE CALIFICACI'!ET33</f>
        <v>72</v>
      </c>
      <c r="CN271" s="665">
        <f>'3A 2025-2026 REPORTE CALIFICACI'!EU33</f>
        <v>91</v>
      </c>
      <c r="CO271" s="664">
        <f>'3A 2025-2026 REPORTE CALIFICACI'!EV33</f>
        <v>0</v>
      </c>
      <c r="CP271" s="665">
        <f>'3A 2025-2026 REPORTE CALIFICACI'!EW33</f>
        <v>76</v>
      </c>
      <c r="CQ271" s="665">
        <f>'3A 2025-2026 REPORTE CALIFICACI'!EX33</f>
        <v>73</v>
      </c>
      <c r="CR271" s="665">
        <f>'3A 2025-2026 REPORTE CALIFICACI'!EY33</f>
        <v>81</v>
      </c>
      <c r="CS271" s="665">
        <f>'3A 2025-2026 REPORTE CALIFICACI'!EZ33</f>
        <v>0</v>
      </c>
      <c r="CT271" s="664"/>
      <c r="CU271" s="664"/>
      <c r="CV271" s="664"/>
      <c r="CW271" s="664"/>
      <c r="CX271" s="664"/>
      <c r="CY271" s="664"/>
      <c r="CZ271" s="664"/>
      <c r="DA271" s="664"/>
      <c r="DB271" s="664"/>
      <c r="DC271" s="664"/>
      <c r="DD271" s="664"/>
      <c r="DE271" s="664"/>
      <c r="DF271" s="664"/>
      <c r="DG271" s="664"/>
      <c r="DH271" s="664"/>
      <c r="DI271" s="664"/>
      <c r="DJ271" s="664"/>
      <c r="DK271" s="664"/>
      <c r="DL271" s="666"/>
      <c r="DM271" s="667"/>
      <c r="DN271" s="661"/>
      <c r="DO271" s="47"/>
      <c r="DP271" s="663" t="s">
        <v>1018</v>
      </c>
      <c r="DQ271" s="664">
        <f>'3A 2025-2026 REPORTE CALIFICACI'!EK34</f>
        <v>74</v>
      </c>
      <c r="DR271" s="664">
        <f>'3A 2025-2026 REPORTE CALIFICACI'!EL34</f>
        <v>75</v>
      </c>
      <c r="DS271" s="664">
        <f>'3A 2025-2026 REPORTE CALIFICACI'!EM34</f>
        <v>81</v>
      </c>
      <c r="DT271" s="665">
        <f>'3A 2025-2026 REPORTE CALIFICACI'!EN34</f>
        <v>0</v>
      </c>
      <c r="DU271" s="664">
        <f>'3A 2025-2026 REPORTE CALIFICACI'!EO34</f>
        <v>77</v>
      </c>
      <c r="DV271" s="664">
        <f>'3A 2025-2026 REPORTE CALIFICACI'!EP34</f>
        <v>81</v>
      </c>
      <c r="DW271" s="664">
        <f>'3A 2025-2026 REPORTE CALIFICACI'!EQ34</f>
        <v>87</v>
      </c>
      <c r="DX271" s="664">
        <f>'3A 2025-2026 REPORTE CALIFICACI'!ER34</f>
        <v>0</v>
      </c>
      <c r="DY271" s="664">
        <f>'3A 2025-2026 REPORTE CALIFICACI'!ES34</f>
        <v>70</v>
      </c>
      <c r="DZ271" s="665">
        <f>'3A 2025-2026 REPORTE CALIFICACI'!ET34</f>
        <v>93</v>
      </c>
      <c r="EA271" s="665">
        <f>'3A 2025-2026 REPORTE CALIFICACI'!EU34</f>
        <v>87</v>
      </c>
      <c r="EB271" s="664">
        <f>'3A 2025-2026 REPORTE CALIFICACI'!EV34</f>
        <v>0</v>
      </c>
      <c r="EC271" s="665">
        <f>'3A 2025-2026 REPORTE CALIFICACI'!EW34</f>
        <v>72</v>
      </c>
      <c r="ED271" s="665">
        <f>'3A 2025-2026 REPORTE CALIFICACI'!EX34</f>
        <v>81</v>
      </c>
      <c r="EE271" s="665">
        <f>'3A 2025-2026 REPORTE CALIFICACI'!EY34</f>
        <v>76</v>
      </c>
      <c r="EF271" s="665">
        <f>'3A 2025-2026 REPORTE CALIFICACI'!EZ34</f>
        <v>0</v>
      </c>
      <c r="EG271" s="664"/>
      <c r="EH271" s="664"/>
      <c r="EI271" s="664"/>
      <c r="EJ271" s="664"/>
      <c r="EK271" s="664"/>
      <c r="EL271" s="664"/>
      <c r="EM271" s="664"/>
      <c r="EN271" s="664"/>
      <c r="EO271" s="664"/>
      <c r="EP271" s="664"/>
      <c r="EQ271" s="664"/>
      <c r="ER271" s="664"/>
      <c r="ES271" s="664"/>
      <c r="ET271" s="664"/>
      <c r="EU271" s="664"/>
      <c r="EV271" s="664"/>
      <c r="EW271" s="664"/>
      <c r="EX271" s="664"/>
      <c r="EY271" s="666"/>
    </row>
    <row r="272" ht="52.5" customHeight="1">
      <c r="A272" s="661"/>
      <c r="B272" s="47"/>
      <c r="C272" s="663" t="s">
        <v>1019</v>
      </c>
      <c r="D272" s="664">
        <f>'3A 2025-2026 REPORTE CALIFICACI'!FS31</f>
        <v>92</v>
      </c>
      <c r="E272" s="664">
        <f>'3A 2025-2026 REPORTE CALIFICACI'!FT31</f>
        <v>88</v>
      </c>
      <c r="F272" s="664">
        <f>'3A 2025-2026 REPORTE CALIFICACI'!FU31</f>
        <v>75</v>
      </c>
      <c r="G272" s="664">
        <f>'3A 2025-2026 REPORTE CALIFICACI'!FV31</f>
        <v>0</v>
      </c>
      <c r="H272" s="664">
        <f>'3A 2025-2026 REPORTE CALIFICACI'!FW31</f>
        <v>80</v>
      </c>
      <c r="I272" s="664">
        <f>'3A 2025-2026 REPORTE CALIFICACI'!FX31</f>
        <v>80</v>
      </c>
      <c r="J272" s="664">
        <f>'3A 2025-2026 REPORTE CALIFICACI'!FY31</f>
        <v>75</v>
      </c>
      <c r="K272" s="664">
        <f>'3A 2025-2026 REPORTE CALIFICACI'!FZ31</f>
        <v>0</v>
      </c>
      <c r="L272" s="664">
        <f>'3A 2025-2026 REPORTE CALIFICACI'!GA31</f>
        <v>86</v>
      </c>
      <c r="M272" s="664">
        <f>'3A 2025-2026 REPORTE CALIFICACI'!GB31</f>
        <v>90</v>
      </c>
      <c r="N272" s="664">
        <f>'3A 2025-2026 REPORTE CALIFICACI'!GC31</f>
        <v>75</v>
      </c>
      <c r="O272" s="664">
        <f>'3A 2025-2026 REPORTE CALIFICACI'!GD31</f>
        <v>0</v>
      </c>
      <c r="P272" s="664">
        <f>'3A 2025-2026 REPORTE CALIFICACI'!GE31</f>
        <v>87</v>
      </c>
      <c r="Q272" s="664">
        <f>'3A 2025-2026 REPORTE CALIFICACI'!GF31</f>
        <v>90</v>
      </c>
      <c r="R272" s="664">
        <f>'3A 2025-2026 REPORTE CALIFICACI'!GG31</f>
        <v>84</v>
      </c>
      <c r="S272" s="664">
        <f>'3A 2025-2026 REPORTE CALIFICACI'!GH31</f>
        <v>0</v>
      </c>
      <c r="T272" s="664"/>
      <c r="U272" s="664"/>
      <c r="V272" s="664"/>
      <c r="W272" s="664"/>
      <c r="X272" s="664"/>
      <c r="Y272" s="664"/>
      <c r="Z272" s="664"/>
      <c r="AA272" s="664"/>
      <c r="AB272" s="664"/>
      <c r="AC272" s="664"/>
      <c r="AD272" s="664"/>
      <c r="AE272" s="664"/>
      <c r="AF272" s="664"/>
      <c r="AG272" s="664"/>
      <c r="AH272" s="664"/>
      <c r="AI272" s="664"/>
      <c r="AJ272" s="664"/>
      <c r="AK272" s="664"/>
      <c r="AL272" s="666"/>
      <c r="AM272" s="667"/>
      <c r="AN272" s="661"/>
      <c r="AO272" s="47"/>
      <c r="AP272" s="663" t="s">
        <v>1019</v>
      </c>
      <c r="AQ272" s="664">
        <f>'3A 2025-2026 REPORTE CALIFICACI'!FS32</f>
        <v>83</v>
      </c>
      <c r="AR272" s="664">
        <f>'3A 2025-2026 REPORTE CALIFICACI'!FT32</f>
        <v>85</v>
      </c>
      <c r="AS272" s="664">
        <f>'3A 2025-2026 REPORTE CALIFICACI'!FU32</f>
        <v>79</v>
      </c>
      <c r="AT272" s="664">
        <f>'3A 2025-2026 REPORTE CALIFICACI'!FV32</f>
        <v>0</v>
      </c>
      <c r="AU272" s="664">
        <f>'3A 2025-2026 REPORTE CALIFICACI'!FW32</f>
        <v>98</v>
      </c>
      <c r="AV272" s="664">
        <f>'3A 2025-2026 REPORTE CALIFICACI'!FX32</f>
        <v>91</v>
      </c>
      <c r="AW272" s="664">
        <f>'3A 2025-2026 REPORTE CALIFICACI'!FY32</f>
        <v>80</v>
      </c>
      <c r="AX272" s="664">
        <f>'3A 2025-2026 REPORTE CALIFICACI'!FZ32</f>
        <v>0</v>
      </c>
      <c r="AY272" s="664">
        <f>'3A 2025-2026 REPORTE CALIFICACI'!GA32</f>
        <v>93</v>
      </c>
      <c r="AZ272" s="664">
        <f>'3A 2025-2026 REPORTE CALIFICACI'!GB32</f>
        <v>95</v>
      </c>
      <c r="BA272" s="664">
        <f>'3A 2025-2026 REPORTE CALIFICACI'!GC32</f>
        <v>82</v>
      </c>
      <c r="BB272" s="664">
        <f>'3A 2025-2026 REPORTE CALIFICACI'!GD32</f>
        <v>0</v>
      </c>
      <c r="BC272" s="664">
        <f>'3A 2025-2026 REPORTE CALIFICACI'!GE32</f>
        <v>96</v>
      </c>
      <c r="BD272" s="664">
        <f>'3A 2025-2026 REPORTE CALIFICACI'!GF32</f>
        <v>89</v>
      </c>
      <c r="BE272" s="664">
        <f>'3A 2025-2026 REPORTE CALIFICACI'!GG32</f>
        <v>82</v>
      </c>
      <c r="BF272" s="664">
        <f>'3A 2025-2026 REPORTE CALIFICACI'!GH32</f>
        <v>0</v>
      </c>
      <c r="BG272" s="664"/>
      <c r="BH272" s="664"/>
      <c r="BI272" s="664"/>
      <c r="BJ272" s="664"/>
      <c r="BK272" s="664"/>
      <c r="BL272" s="664"/>
      <c r="BM272" s="664"/>
      <c r="BN272" s="664"/>
      <c r="BO272" s="664"/>
      <c r="BP272" s="664"/>
      <c r="BQ272" s="664"/>
      <c r="BR272" s="664"/>
      <c r="BS272" s="664"/>
      <c r="BT272" s="664"/>
      <c r="BU272" s="664"/>
      <c r="BV272" s="664"/>
      <c r="BW272" s="664"/>
      <c r="BX272" s="664"/>
      <c r="BY272" s="666"/>
      <c r="BZ272" s="667"/>
      <c r="CA272" s="661"/>
      <c r="CB272" s="47"/>
      <c r="CC272" s="663" t="s">
        <v>1019</v>
      </c>
      <c r="CD272" s="664">
        <f>'3A 2025-2026 REPORTE CALIFICACI'!FS33</f>
        <v>83</v>
      </c>
      <c r="CE272" s="664">
        <f>'3A 2025-2026 REPORTE CALIFICACI'!FT33</f>
        <v>89</v>
      </c>
      <c r="CF272" s="664">
        <f>'3A 2025-2026 REPORTE CALIFICACI'!FU33</f>
        <v>82</v>
      </c>
      <c r="CG272" s="664">
        <f>'3A 2025-2026 REPORTE CALIFICACI'!FV33</f>
        <v>0</v>
      </c>
      <c r="CH272" s="664">
        <f>'3A 2025-2026 REPORTE CALIFICACI'!FW33</f>
        <v>74</v>
      </c>
      <c r="CI272" s="664">
        <f>'3A 2025-2026 REPORTE CALIFICACI'!FX33</f>
        <v>91</v>
      </c>
      <c r="CJ272" s="664">
        <f>'3A 2025-2026 REPORTE CALIFICACI'!FY33</f>
        <v>75</v>
      </c>
      <c r="CK272" s="664">
        <f>'3A 2025-2026 REPORTE CALIFICACI'!FZ33</f>
        <v>0</v>
      </c>
      <c r="CL272" s="664">
        <f>'3A 2025-2026 REPORTE CALIFICACI'!GA33</f>
        <v>84</v>
      </c>
      <c r="CM272" s="664">
        <f>'3A 2025-2026 REPORTE CALIFICACI'!GB33</f>
        <v>92</v>
      </c>
      <c r="CN272" s="664">
        <f>'3A 2025-2026 REPORTE CALIFICACI'!GC33</f>
        <v>80</v>
      </c>
      <c r="CO272" s="664">
        <f>'3A 2025-2026 REPORTE CALIFICACI'!GD33</f>
        <v>0</v>
      </c>
      <c r="CP272" s="664">
        <f>'3A 2025-2026 REPORTE CALIFICACI'!GE33</f>
        <v>81</v>
      </c>
      <c r="CQ272" s="664">
        <f>'3A 2025-2026 REPORTE CALIFICACI'!GF33</f>
        <v>94</v>
      </c>
      <c r="CR272" s="664">
        <f>'3A 2025-2026 REPORTE CALIFICACI'!GG33</f>
        <v>82</v>
      </c>
      <c r="CS272" s="664">
        <f>'3A 2025-2026 REPORTE CALIFICACI'!GH33</f>
        <v>0</v>
      </c>
      <c r="CT272" s="664"/>
      <c r="CU272" s="664"/>
      <c r="CV272" s="664"/>
      <c r="CW272" s="664"/>
      <c r="CX272" s="664"/>
      <c r="CY272" s="664"/>
      <c r="CZ272" s="664"/>
      <c r="DA272" s="664"/>
      <c r="DB272" s="664"/>
      <c r="DC272" s="664"/>
      <c r="DD272" s="664"/>
      <c r="DE272" s="664"/>
      <c r="DF272" s="664"/>
      <c r="DG272" s="664"/>
      <c r="DH272" s="664"/>
      <c r="DI272" s="664"/>
      <c r="DJ272" s="664"/>
      <c r="DK272" s="664"/>
      <c r="DL272" s="666"/>
      <c r="DM272" s="667"/>
      <c r="DN272" s="661"/>
      <c r="DO272" s="47"/>
      <c r="DP272" s="663" t="s">
        <v>1019</v>
      </c>
      <c r="DQ272" s="664">
        <f>'3A 2025-2026 REPORTE CALIFICACI'!FS34</f>
        <v>87</v>
      </c>
      <c r="DR272" s="664">
        <f>'3A 2025-2026 REPORTE CALIFICACI'!FT34</f>
        <v>70</v>
      </c>
      <c r="DS272" s="664">
        <f>'3A 2025-2026 REPORTE CALIFICACI'!FU34</f>
        <v>70</v>
      </c>
      <c r="DT272" s="664">
        <f>'3A 2025-2026 REPORTE CALIFICACI'!FV34</f>
        <v>0</v>
      </c>
      <c r="DU272" s="664">
        <f>'3A 2025-2026 REPORTE CALIFICACI'!FW34</f>
        <v>80</v>
      </c>
      <c r="DV272" s="664">
        <f>'3A 2025-2026 REPORTE CALIFICACI'!FX34</f>
        <v>92</v>
      </c>
      <c r="DW272" s="664">
        <f>'3A 2025-2026 REPORTE CALIFICACI'!FY34</f>
        <v>70</v>
      </c>
      <c r="DX272" s="664">
        <f>'3A 2025-2026 REPORTE CALIFICACI'!FZ34</f>
        <v>0</v>
      </c>
      <c r="DY272" s="664">
        <f>'3A 2025-2026 REPORTE CALIFICACI'!GA34</f>
        <v>83</v>
      </c>
      <c r="DZ272" s="664">
        <f>'3A 2025-2026 REPORTE CALIFICACI'!GB34</f>
        <v>88</v>
      </c>
      <c r="EA272" s="664">
        <f>'3A 2025-2026 REPORTE CALIFICACI'!GC34</f>
        <v>70</v>
      </c>
      <c r="EB272" s="664">
        <f>'3A 2025-2026 REPORTE CALIFICACI'!GD34</f>
        <v>0</v>
      </c>
      <c r="EC272" s="664">
        <f>'3A 2025-2026 REPORTE CALIFICACI'!GE34</f>
        <v>82</v>
      </c>
      <c r="ED272" s="664">
        <f>'3A 2025-2026 REPORTE CALIFICACI'!GF34</f>
        <v>91</v>
      </c>
      <c r="EE272" s="664">
        <f>'3A 2025-2026 REPORTE CALIFICACI'!GG34</f>
        <v>79</v>
      </c>
      <c r="EF272" s="664">
        <f>'3A 2025-2026 REPORTE CALIFICACI'!GH34</f>
        <v>0</v>
      </c>
      <c r="EG272" s="664"/>
      <c r="EH272" s="664"/>
      <c r="EI272" s="664"/>
      <c r="EJ272" s="664"/>
      <c r="EK272" s="664"/>
      <c r="EL272" s="664"/>
      <c r="EM272" s="664"/>
      <c r="EN272" s="664"/>
      <c r="EO272" s="664"/>
      <c r="EP272" s="664"/>
      <c r="EQ272" s="664"/>
      <c r="ER272" s="664"/>
      <c r="ES272" s="664"/>
      <c r="ET272" s="664"/>
      <c r="EU272" s="664"/>
      <c r="EV272" s="664"/>
      <c r="EW272" s="664"/>
      <c r="EX272" s="664"/>
      <c r="EY272" s="666"/>
    </row>
    <row r="273" ht="52.5" customHeight="1">
      <c r="A273" s="661"/>
      <c r="B273" s="47"/>
      <c r="C273" s="663" t="s">
        <v>1020</v>
      </c>
      <c r="D273" s="664">
        <f>'3A 2025-2026 REPORTE CALIFICACI'!HA31</f>
        <v>83</v>
      </c>
      <c r="E273" s="664">
        <f>'3A 2025-2026 REPORTE CALIFICACI'!HB31</f>
        <v>86</v>
      </c>
      <c r="F273" s="664">
        <f>'3A 2025-2026 REPORTE CALIFICACI'!HC31</f>
        <v>87</v>
      </c>
      <c r="G273" s="664">
        <f>'3A 2025-2026 REPORTE CALIFICACI'!HD31</f>
        <v>0</v>
      </c>
      <c r="H273" s="664">
        <f>'3A 2025-2026 REPORTE CALIFICACI'!HE31</f>
        <v>77</v>
      </c>
      <c r="I273" s="664">
        <f>'3A 2025-2026 REPORTE CALIFICACI'!HF31</f>
        <v>80</v>
      </c>
      <c r="J273" s="664">
        <f>'3A 2025-2026 REPORTE CALIFICACI'!HG31</f>
        <v>82</v>
      </c>
      <c r="K273" s="664">
        <f>'3A 2025-2026 REPORTE CALIFICACI'!HH31</f>
        <v>0</v>
      </c>
      <c r="L273" s="664">
        <f>'3A 2025-2026 REPORTE CALIFICACI'!HI31</f>
        <v>78</v>
      </c>
      <c r="M273" s="664">
        <f>'3A 2025-2026 REPORTE CALIFICACI'!HJ31</f>
        <v>75</v>
      </c>
      <c r="N273" s="664">
        <f>'3A 2025-2026 REPORTE CALIFICACI'!HK31</f>
        <v>76</v>
      </c>
      <c r="O273" s="664">
        <f>'3A 2025-2026 REPORTE CALIFICACI'!HL31</f>
        <v>0</v>
      </c>
      <c r="P273" s="664">
        <f>'3A 2025-2026 REPORTE CALIFICACI'!HM31</f>
        <v>90</v>
      </c>
      <c r="Q273" s="664">
        <f>'3A 2025-2026 REPORTE CALIFICACI'!HN31</f>
        <v>92</v>
      </c>
      <c r="R273" s="664">
        <f>'3A 2025-2026 REPORTE CALIFICACI'!HO31</f>
        <v>80</v>
      </c>
      <c r="S273" s="664">
        <f>'3A 2025-2026 REPORTE CALIFICACI'!HP31</f>
        <v>0</v>
      </c>
      <c r="T273" s="664"/>
      <c r="U273" s="664"/>
      <c r="V273" s="664"/>
      <c r="W273" s="664"/>
      <c r="X273" s="664"/>
      <c r="Y273" s="664"/>
      <c r="Z273" s="664"/>
      <c r="AA273" s="664"/>
      <c r="AB273" s="664"/>
      <c r="AC273" s="664"/>
      <c r="AD273" s="664"/>
      <c r="AE273" s="664"/>
      <c r="AF273" s="664"/>
      <c r="AG273" s="664"/>
      <c r="AH273" s="664"/>
      <c r="AI273" s="664"/>
      <c r="AJ273" s="664"/>
      <c r="AK273" s="664"/>
      <c r="AL273" s="666"/>
      <c r="AM273" s="667"/>
      <c r="AN273" s="661"/>
      <c r="AO273" s="47"/>
      <c r="AP273" s="663" t="s">
        <v>1020</v>
      </c>
      <c r="AQ273" s="664">
        <f>'3A 2025-2026 REPORTE CALIFICACI'!HA32</f>
        <v>90</v>
      </c>
      <c r="AR273" s="664">
        <f>'3A 2025-2026 REPORTE CALIFICACI'!HB32</f>
        <v>87</v>
      </c>
      <c r="AS273" s="664">
        <f>'3A 2025-2026 REPORTE CALIFICACI'!HC32</f>
        <v>97</v>
      </c>
      <c r="AT273" s="664">
        <f>'3A 2025-2026 REPORTE CALIFICACI'!HD32</f>
        <v>0</v>
      </c>
      <c r="AU273" s="664">
        <f>'3A 2025-2026 REPORTE CALIFICACI'!HE32</f>
        <v>90</v>
      </c>
      <c r="AV273" s="664">
        <f>'3A 2025-2026 REPORTE CALIFICACI'!HF32</f>
        <v>88</v>
      </c>
      <c r="AW273" s="664">
        <f>'3A 2025-2026 REPORTE CALIFICACI'!HG32</f>
        <v>80</v>
      </c>
      <c r="AX273" s="664">
        <f>'3A 2025-2026 REPORTE CALIFICACI'!HH32</f>
        <v>0</v>
      </c>
      <c r="AY273" s="664">
        <f>'3A 2025-2026 REPORTE CALIFICACI'!HI32</f>
        <v>88</v>
      </c>
      <c r="AZ273" s="664">
        <f>'3A 2025-2026 REPORTE CALIFICACI'!HJ32</f>
        <v>80</v>
      </c>
      <c r="BA273" s="664">
        <f>'3A 2025-2026 REPORTE CALIFICACI'!HK32</f>
        <v>73</v>
      </c>
      <c r="BB273" s="664">
        <f>'3A 2025-2026 REPORTE CALIFICACI'!HL32</f>
        <v>0</v>
      </c>
      <c r="BC273" s="664">
        <f>'3A 2025-2026 REPORTE CALIFICACI'!HM32</f>
        <v>92</v>
      </c>
      <c r="BD273" s="664">
        <f>'3A 2025-2026 REPORTE CALIFICACI'!HN32</f>
        <v>85</v>
      </c>
      <c r="BE273" s="664">
        <f>'3A 2025-2026 REPORTE CALIFICACI'!HO32</f>
        <v>90</v>
      </c>
      <c r="BF273" s="664">
        <f>'3A 2025-2026 REPORTE CALIFICACI'!HP32</f>
        <v>0</v>
      </c>
      <c r="BG273" s="664"/>
      <c r="BH273" s="664"/>
      <c r="BI273" s="664"/>
      <c r="BJ273" s="664"/>
      <c r="BK273" s="664"/>
      <c r="BL273" s="664"/>
      <c r="BM273" s="664"/>
      <c r="BN273" s="664"/>
      <c r="BO273" s="664"/>
      <c r="BP273" s="664"/>
      <c r="BQ273" s="664"/>
      <c r="BR273" s="664"/>
      <c r="BS273" s="664"/>
      <c r="BT273" s="664"/>
      <c r="BU273" s="664"/>
      <c r="BV273" s="664"/>
      <c r="BW273" s="664"/>
      <c r="BX273" s="664"/>
      <c r="BY273" s="666"/>
      <c r="BZ273" s="667"/>
      <c r="CA273" s="661"/>
      <c r="CB273" s="47"/>
      <c r="CC273" s="663" t="s">
        <v>1020</v>
      </c>
      <c r="CD273" s="664">
        <f>'3A 2025-2026 REPORTE CALIFICACI'!HA33</f>
        <v>90</v>
      </c>
      <c r="CE273" s="664">
        <f>'3A 2025-2026 REPORTE CALIFICACI'!HB33</f>
        <v>75</v>
      </c>
      <c r="CF273" s="664">
        <f>'3A 2025-2026 REPORTE CALIFICACI'!HC33</f>
        <v>83</v>
      </c>
      <c r="CG273" s="664">
        <f>'3A 2025-2026 REPORTE CALIFICACI'!HD33</f>
        <v>0</v>
      </c>
      <c r="CH273" s="664">
        <f>'3A 2025-2026 REPORTE CALIFICACI'!HE33</f>
        <v>80</v>
      </c>
      <c r="CI273" s="664">
        <f>'3A 2025-2026 REPORTE CALIFICACI'!HF33</f>
        <v>77</v>
      </c>
      <c r="CJ273" s="664">
        <f>'3A 2025-2026 REPORTE CALIFICACI'!HG33</f>
        <v>84</v>
      </c>
      <c r="CK273" s="664">
        <f>'3A 2025-2026 REPORTE CALIFICACI'!HH33</f>
        <v>0</v>
      </c>
      <c r="CL273" s="664">
        <f>'3A 2025-2026 REPORTE CALIFICACI'!HI33</f>
        <v>88</v>
      </c>
      <c r="CM273" s="664">
        <f>'3A 2025-2026 REPORTE CALIFICACI'!HJ33</f>
        <v>84</v>
      </c>
      <c r="CN273" s="664">
        <f>'3A 2025-2026 REPORTE CALIFICACI'!HK33</f>
        <v>84</v>
      </c>
      <c r="CO273" s="664">
        <f>'3A 2025-2026 REPORTE CALIFICACI'!HL33</f>
        <v>0</v>
      </c>
      <c r="CP273" s="664">
        <f>'3A 2025-2026 REPORTE CALIFICACI'!HM33</f>
        <v>85</v>
      </c>
      <c r="CQ273" s="664">
        <f>'3A 2025-2026 REPORTE CALIFICACI'!HN33</f>
        <v>80</v>
      </c>
      <c r="CR273" s="664">
        <f>'3A 2025-2026 REPORTE CALIFICACI'!HO33</f>
        <v>80</v>
      </c>
      <c r="CS273" s="664">
        <f>'3A 2025-2026 REPORTE CALIFICACI'!HP33</f>
        <v>0</v>
      </c>
      <c r="CT273" s="664"/>
      <c r="CU273" s="664"/>
      <c r="CV273" s="664"/>
      <c r="CW273" s="664"/>
      <c r="CX273" s="664"/>
      <c r="CY273" s="664"/>
      <c r="CZ273" s="664"/>
      <c r="DA273" s="664"/>
      <c r="DB273" s="664"/>
      <c r="DC273" s="664"/>
      <c r="DD273" s="664"/>
      <c r="DE273" s="664"/>
      <c r="DF273" s="664"/>
      <c r="DG273" s="664"/>
      <c r="DH273" s="664"/>
      <c r="DI273" s="664"/>
      <c r="DJ273" s="664"/>
      <c r="DK273" s="664"/>
      <c r="DL273" s="666"/>
      <c r="DM273" s="667"/>
      <c r="DN273" s="661"/>
      <c r="DO273" s="47"/>
      <c r="DP273" s="663" t="s">
        <v>1020</v>
      </c>
      <c r="DQ273" s="664">
        <f>'3A 2025-2026 REPORTE CALIFICACI'!HA34</f>
        <v>80</v>
      </c>
      <c r="DR273" s="664">
        <f>'3A 2025-2026 REPORTE CALIFICACI'!HB34</f>
        <v>70</v>
      </c>
      <c r="DS273" s="664">
        <f>'3A 2025-2026 REPORTE CALIFICACI'!HC34</f>
        <v>97</v>
      </c>
      <c r="DT273" s="664">
        <f>'3A 2025-2026 REPORTE CALIFICACI'!HD34</f>
        <v>0</v>
      </c>
      <c r="DU273" s="664">
        <f>'3A 2025-2026 REPORTE CALIFICACI'!HE34</f>
        <v>80</v>
      </c>
      <c r="DV273" s="664">
        <f>'3A 2025-2026 REPORTE CALIFICACI'!HF34</f>
        <v>76</v>
      </c>
      <c r="DW273" s="664">
        <f>'3A 2025-2026 REPORTE CALIFICACI'!HG34</f>
        <v>88</v>
      </c>
      <c r="DX273" s="664">
        <f>'3A 2025-2026 REPORTE CALIFICACI'!HH34</f>
        <v>0</v>
      </c>
      <c r="DY273" s="664">
        <f>'3A 2025-2026 REPORTE CALIFICACI'!HI34</f>
        <v>75</v>
      </c>
      <c r="DZ273" s="664">
        <f>'3A 2025-2026 REPORTE CALIFICACI'!HJ34</f>
        <v>76</v>
      </c>
      <c r="EA273" s="664">
        <f>'3A 2025-2026 REPORTE CALIFICACI'!HK34</f>
        <v>88</v>
      </c>
      <c r="EB273" s="664">
        <f>'3A 2025-2026 REPORTE CALIFICACI'!HL34</f>
        <v>0</v>
      </c>
      <c r="EC273" s="664">
        <f>'3A 2025-2026 REPORTE CALIFICACI'!HM34</f>
        <v>91</v>
      </c>
      <c r="ED273" s="664">
        <f>'3A 2025-2026 REPORTE CALIFICACI'!HN34</f>
        <v>78</v>
      </c>
      <c r="EE273" s="664">
        <f>'3A 2025-2026 REPORTE CALIFICACI'!HO34</f>
        <v>81</v>
      </c>
      <c r="EF273" s="664">
        <f>'3A 2025-2026 REPORTE CALIFICACI'!HP34</f>
        <v>0</v>
      </c>
      <c r="EG273" s="664"/>
      <c r="EH273" s="664"/>
      <c r="EI273" s="664"/>
      <c r="EJ273" s="664"/>
      <c r="EK273" s="664"/>
      <c r="EL273" s="664"/>
      <c r="EM273" s="664"/>
      <c r="EN273" s="664"/>
      <c r="EO273" s="664"/>
      <c r="EP273" s="664"/>
      <c r="EQ273" s="664"/>
      <c r="ER273" s="664"/>
      <c r="ES273" s="664"/>
      <c r="ET273" s="664"/>
      <c r="EU273" s="664"/>
      <c r="EV273" s="664"/>
      <c r="EW273" s="664"/>
      <c r="EX273" s="664"/>
      <c r="EY273" s="666"/>
    </row>
    <row r="274" ht="52.5" customHeight="1">
      <c r="A274" s="661"/>
      <c r="B274" s="47"/>
      <c r="C274" s="663" t="s">
        <v>1021</v>
      </c>
      <c r="D274" s="664">
        <f>'3A 2025-2026 REPORTE CALIFICACI'!II31</f>
        <v>77</v>
      </c>
      <c r="E274" s="664">
        <f>'3A 2025-2026 REPORTE CALIFICACI'!IJ31</f>
        <v>82</v>
      </c>
      <c r="F274" s="664">
        <f>'3A 2025-2026 REPORTE CALIFICACI'!IK31</f>
        <v>86</v>
      </c>
      <c r="G274" s="664">
        <f>'3A 2025-2026 REPORTE CALIFICACI'!IL31</f>
        <v>0</v>
      </c>
      <c r="H274" s="664">
        <f>'3A 2025-2026 REPORTE CALIFICACI'!IM31</f>
        <v>82</v>
      </c>
      <c r="I274" s="664">
        <f>'3A 2025-2026 REPORTE CALIFICACI'!IN31</f>
        <v>84</v>
      </c>
      <c r="J274" s="664">
        <f>'3A 2025-2026 REPORTE CALIFICACI'!IO31</f>
        <v>88</v>
      </c>
      <c r="K274" s="664">
        <f>'3A 2025-2026 REPORTE CALIFICACI'!IP31</f>
        <v>0</v>
      </c>
      <c r="L274" s="664">
        <f>'3A 2025-2026 REPORTE CALIFICACI'!IQ31</f>
        <v>83</v>
      </c>
      <c r="M274" s="664">
        <f>'3A 2025-2026 REPORTE CALIFICACI'!IR31</f>
        <v>78</v>
      </c>
      <c r="N274" s="664">
        <f>'3A 2025-2026 REPORTE CALIFICACI'!IS31</f>
        <v>83</v>
      </c>
      <c r="O274" s="664">
        <f>'3A 2025-2026 REPORTE CALIFICACI'!IT31</f>
        <v>0</v>
      </c>
      <c r="P274" s="664">
        <f>'3A 2025-2026 REPORTE CALIFICACI'!IU31</f>
        <v>76</v>
      </c>
      <c r="Q274" s="664">
        <f>'3A 2025-2026 REPORTE CALIFICACI'!IV31</f>
        <v>85</v>
      </c>
      <c r="R274" s="664">
        <f>'3A 2025-2026 REPORTE CALIFICACI'!IW31</f>
        <v>88</v>
      </c>
      <c r="S274" s="664">
        <f>'3A 2025-2026 REPORTE CALIFICACI'!IX31</f>
        <v>0</v>
      </c>
      <c r="T274" s="664"/>
      <c r="U274" s="664"/>
      <c r="V274" s="664"/>
      <c r="W274" s="664"/>
      <c r="X274" s="664"/>
      <c r="Y274" s="664"/>
      <c r="Z274" s="664"/>
      <c r="AA274" s="664"/>
      <c r="AB274" s="664"/>
      <c r="AC274" s="664"/>
      <c r="AD274" s="664"/>
      <c r="AE274" s="664"/>
      <c r="AF274" s="664"/>
      <c r="AG274" s="664"/>
      <c r="AH274" s="664"/>
      <c r="AI274" s="664"/>
      <c r="AJ274" s="664"/>
      <c r="AK274" s="664"/>
      <c r="AL274" s="666"/>
      <c r="AM274" s="667"/>
      <c r="AN274" s="661"/>
      <c r="AO274" s="47"/>
      <c r="AP274" s="663" t="s">
        <v>1021</v>
      </c>
      <c r="AQ274" s="664">
        <f>'3A 2025-2026 REPORTE CALIFICACI'!II32</f>
        <v>82</v>
      </c>
      <c r="AR274" s="664">
        <f>'3A 2025-2026 REPORTE CALIFICACI'!IJ32</f>
        <v>88</v>
      </c>
      <c r="AS274" s="664">
        <f>'3A 2025-2026 REPORTE CALIFICACI'!IK32</f>
        <v>90</v>
      </c>
      <c r="AT274" s="664">
        <f>'3A 2025-2026 REPORTE CALIFICACI'!IL32</f>
        <v>0</v>
      </c>
      <c r="AU274" s="664">
        <f>'3A 2025-2026 REPORTE CALIFICACI'!IM32</f>
        <v>85</v>
      </c>
      <c r="AV274" s="664">
        <f>'3A 2025-2026 REPORTE CALIFICACI'!IN32</f>
        <v>90</v>
      </c>
      <c r="AW274" s="664">
        <f>'3A 2025-2026 REPORTE CALIFICACI'!IO32</f>
        <v>91</v>
      </c>
      <c r="AX274" s="664">
        <f>'3A 2025-2026 REPORTE CALIFICACI'!IP32</f>
        <v>0</v>
      </c>
      <c r="AY274" s="664">
        <f>'3A 2025-2026 REPORTE CALIFICACI'!IQ32</f>
        <v>88</v>
      </c>
      <c r="AZ274" s="664">
        <f>'3A 2025-2026 REPORTE CALIFICACI'!IR32</f>
        <v>86</v>
      </c>
      <c r="BA274" s="664">
        <f>'3A 2025-2026 REPORTE CALIFICACI'!IS32</f>
        <v>88</v>
      </c>
      <c r="BB274" s="664">
        <f>'3A 2025-2026 REPORTE CALIFICACI'!IT32</f>
        <v>0</v>
      </c>
      <c r="BC274" s="664">
        <f>'3A 2025-2026 REPORTE CALIFICACI'!IU32</f>
        <v>84</v>
      </c>
      <c r="BD274" s="664">
        <f>'3A 2025-2026 REPORTE CALIFICACI'!IV32</f>
        <v>90</v>
      </c>
      <c r="BE274" s="664">
        <f>'3A 2025-2026 REPORTE CALIFICACI'!IW32</f>
        <v>93</v>
      </c>
      <c r="BF274" s="664">
        <f>'3A 2025-2026 REPORTE CALIFICACI'!IX32</f>
        <v>0</v>
      </c>
      <c r="BG274" s="664"/>
      <c r="BH274" s="664"/>
      <c r="BI274" s="664"/>
      <c r="BJ274" s="664"/>
      <c r="BK274" s="664"/>
      <c r="BL274" s="664"/>
      <c r="BM274" s="664"/>
      <c r="BN274" s="664"/>
      <c r="BO274" s="664"/>
      <c r="BP274" s="664"/>
      <c r="BQ274" s="664"/>
      <c r="BR274" s="664"/>
      <c r="BS274" s="664"/>
      <c r="BT274" s="664"/>
      <c r="BU274" s="664"/>
      <c r="BV274" s="664"/>
      <c r="BW274" s="664"/>
      <c r="BX274" s="664"/>
      <c r="BY274" s="666"/>
      <c r="BZ274" s="667"/>
      <c r="CA274" s="661"/>
      <c r="CB274" s="47"/>
      <c r="CC274" s="663" t="s">
        <v>1021</v>
      </c>
      <c r="CD274" s="664">
        <f>'3A 2025-2026 REPORTE CALIFICACI'!II33</f>
        <v>83</v>
      </c>
      <c r="CE274" s="664">
        <f>'3A 2025-2026 REPORTE CALIFICACI'!IJ33</f>
        <v>87</v>
      </c>
      <c r="CF274" s="664">
        <f>'3A 2025-2026 REPORTE CALIFICACI'!IK33</f>
        <v>86</v>
      </c>
      <c r="CG274" s="664">
        <f>'3A 2025-2026 REPORTE CALIFICACI'!IL33</f>
        <v>0</v>
      </c>
      <c r="CH274" s="664">
        <f>'3A 2025-2026 REPORTE CALIFICACI'!IM33</f>
        <v>86</v>
      </c>
      <c r="CI274" s="664">
        <f>'3A 2025-2026 REPORTE CALIFICACI'!IN33</f>
        <v>90</v>
      </c>
      <c r="CJ274" s="664">
        <f>'3A 2025-2026 REPORTE CALIFICACI'!IO33</f>
        <v>92</v>
      </c>
      <c r="CK274" s="664">
        <f>'3A 2025-2026 REPORTE CALIFICACI'!IP33</f>
        <v>0</v>
      </c>
      <c r="CL274" s="664">
        <f>'3A 2025-2026 REPORTE CALIFICACI'!IQ33</f>
        <v>87</v>
      </c>
      <c r="CM274" s="664">
        <f>'3A 2025-2026 REPORTE CALIFICACI'!IR33</f>
        <v>84</v>
      </c>
      <c r="CN274" s="664">
        <f>'3A 2025-2026 REPORTE CALIFICACI'!IS33</f>
        <v>86</v>
      </c>
      <c r="CO274" s="664">
        <f>'3A 2025-2026 REPORTE CALIFICACI'!IT33</f>
        <v>0</v>
      </c>
      <c r="CP274" s="664">
        <f>'3A 2025-2026 REPORTE CALIFICACI'!IU33</f>
        <v>82</v>
      </c>
      <c r="CQ274" s="664">
        <f>'3A 2025-2026 REPORTE CALIFICACI'!IV33</f>
        <v>90</v>
      </c>
      <c r="CR274" s="664">
        <f>'3A 2025-2026 REPORTE CALIFICACI'!IW33</f>
        <v>88</v>
      </c>
      <c r="CS274" s="664">
        <f>'3A 2025-2026 REPORTE CALIFICACI'!IX33</f>
        <v>0</v>
      </c>
      <c r="CT274" s="664"/>
      <c r="CU274" s="664"/>
      <c r="CV274" s="664"/>
      <c r="CW274" s="664"/>
      <c r="CX274" s="664"/>
      <c r="CY274" s="664"/>
      <c r="CZ274" s="664"/>
      <c r="DA274" s="664"/>
      <c r="DB274" s="664"/>
      <c r="DC274" s="664"/>
      <c r="DD274" s="664"/>
      <c r="DE274" s="664"/>
      <c r="DF274" s="664"/>
      <c r="DG274" s="664"/>
      <c r="DH274" s="664"/>
      <c r="DI274" s="664"/>
      <c r="DJ274" s="664"/>
      <c r="DK274" s="664"/>
      <c r="DL274" s="666"/>
      <c r="DM274" s="667"/>
      <c r="DN274" s="661"/>
      <c r="DO274" s="47"/>
      <c r="DP274" s="663" t="s">
        <v>1021</v>
      </c>
      <c r="DQ274" s="664">
        <f>'3A 2025-2026 REPORTE CALIFICACI'!II34</f>
        <v>74</v>
      </c>
      <c r="DR274" s="664">
        <f>'3A 2025-2026 REPORTE CALIFICACI'!IJ34</f>
        <v>75</v>
      </c>
      <c r="DS274" s="664">
        <f>'3A 2025-2026 REPORTE CALIFICACI'!IK34</f>
        <v>78</v>
      </c>
      <c r="DT274" s="664">
        <f>'3A 2025-2026 REPORTE CALIFICACI'!IL34</f>
        <v>0</v>
      </c>
      <c r="DU274" s="664">
        <f>'3A 2025-2026 REPORTE CALIFICACI'!IM34</f>
        <v>78</v>
      </c>
      <c r="DV274" s="664">
        <f>'3A 2025-2026 REPORTE CALIFICACI'!IN34</f>
        <v>77</v>
      </c>
      <c r="DW274" s="664">
        <f>'3A 2025-2026 REPORTE CALIFICACI'!IO34</f>
        <v>76</v>
      </c>
      <c r="DX274" s="664">
        <f>'3A 2025-2026 REPORTE CALIFICACI'!IP34</f>
        <v>0</v>
      </c>
      <c r="DY274" s="664">
        <f>'3A 2025-2026 REPORTE CALIFICACI'!IQ34</f>
        <v>85</v>
      </c>
      <c r="DZ274" s="664">
        <f>'3A 2025-2026 REPORTE CALIFICACI'!IR34</f>
        <v>80</v>
      </c>
      <c r="EA274" s="664">
        <f>'3A 2025-2026 REPORTE CALIFICACI'!IS34</f>
        <v>81</v>
      </c>
      <c r="EB274" s="664">
        <f>'3A 2025-2026 REPORTE CALIFICACI'!IT34</f>
        <v>0</v>
      </c>
      <c r="EC274" s="664">
        <f>'3A 2025-2026 REPORTE CALIFICACI'!IU34</f>
        <v>83</v>
      </c>
      <c r="ED274" s="664">
        <f>'3A 2025-2026 REPORTE CALIFICACI'!IV34</f>
        <v>78</v>
      </c>
      <c r="EE274" s="664">
        <f>'3A 2025-2026 REPORTE CALIFICACI'!IW34</f>
        <v>84</v>
      </c>
      <c r="EF274" s="664">
        <f>'3A 2025-2026 REPORTE CALIFICACI'!IX34</f>
        <v>0</v>
      </c>
      <c r="EG274" s="664"/>
      <c r="EH274" s="664"/>
      <c r="EI274" s="664"/>
      <c r="EJ274" s="664"/>
      <c r="EK274" s="664"/>
      <c r="EL274" s="664"/>
      <c r="EM274" s="664"/>
      <c r="EN274" s="664"/>
      <c r="EO274" s="664"/>
      <c r="EP274" s="664"/>
      <c r="EQ274" s="664"/>
      <c r="ER274" s="664"/>
      <c r="ES274" s="664"/>
      <c r="ET274" s="664"/>
      <c r="EU274" s="664"/>
      <c r="EV274" s="664"/>
      <c r="EW274" s="664"/>
      <c r="EX274" s="664"/>
      <c r="EY274" s="666"/>
    </row>
    <row r="275" ht="79.5" customHeight="1">
      <c r="A275" s="661"/>
      <c r="B275" s="43"/>
      <c r="C275" s="663" t="s">
        <v>1022</v>
      </c>
      <c r="D275" s="664">
        <f>'3A 2025-2026 REPORTE CALIFICACI'!JQ31</f>
        <v>81</v>
      </c>
      <c r="E275" s="665">
        <f>'3A 2025-2026 REPORTE CALIFICACI'!JR31</f>
        <v>91</v>
      </c>
      <c r="F275" s="665">
        <f>'3A 2025-2026 REPORTE CALIFICACI'!JS31</f>
        <v>72</v>
      </c>
      <c r="G275" s="664">
        <f>'3A 2025-2026 REPORTE CALIFICACI'!JT31</f>
        <v>0</v>
      </c>
      <c r="H275" s="664">
        <f>'3A 2025-2026 REPORTE CALIFICACI'!JU31</f>
        <v>78</v>
      </c>
      <c r="I275" s="665">
        <f>'3A 2025-2026 REPORTE CALIFICACI'!JV31</f>
        <v>94</v>
      </c>
      <c r="J275" s="665">
        <f>'3A 2025-2026 REPORTE CALIFICACI'!JW31</f>
        <v>76</v>
      </c>
      <c r="K275" s="664">
        <f>'3A 2025-2026 REPORTE CALIFICACI'!JX31</f>
        <v>0</v>
      </c>
      <c r="L275" s="664">
        <f>'3A 2025-2026 REPORTE CALIFICACI'!JY31</f>
        <v>80</v>
      </c>
      <c r="M275" s="665">
        <f>'3A 2025-2026 REPORTE CALIFICACI'!JZ31</f>
        <v>90</v>
      </c>
      <c r="N275" s="665">
        <f>'3A 2025-2026 REPORTE CALIFICACI'!KA31</f>
        <v>80</v>
      </c>
      <c r="O275" s="664">
        <f>'3A 2025-2026 REPORTE CALIFICACI'!KB31</f>
        <v>0</v>
      </c>
      <c r="P275" s="665">
        <f>'3A 2025-2026 REPORTE CALIFICACI'!KC31</f>
        <v>87</v>
      </c>
      <c r="Q275" s="665">
        <f>'3A 2025-2026 REPORTE CALIFICACI'!KD31</f>
        <v>89</v>
      </c>
      <c r="R275" s="665">
        <f>'3A 2025-2026 REPORTE CALIFICACI'!KE31</f>
        <v>82.66666667</v>
      </c>
      <c r="S275" s="664">
        <f>'3A 2025-2026 REPORTE CALIFICACI'!KF31</f>
        <v>0</v>
      </c>
      <c r="T275" s="664"/>
      <c r="U275" s="664"/>
      <c r="V275" s="664"/>
      <c r="W275" s="664"/>
      <c r="X275" s="664"/>
      <c r="Y275" s="664"/>
      <c r="Z275" s="664"/>
      <c r="AA275" s="664"/>
      <c r="AB275" s="664"/>
      <c r="AC275" s="664"/>
      <c r="AD275" s="664"/>
      <c r="AE275" s="664"/>
      <c r="AF275" s="664"/>
      <c r="AG275" s="664"/>
      <c r="AH275" s="664"/>
      <c r="AI275" s="664"/>
      <c r="AJ275" s="664"/>
      <c r="AK275" s="664"/>
      <c r="AL275" s="666"/>
      <c r="AM275" s="667"/>
      <c r="AN275" s="661"/>
      <c r="AO275" s="43"/>
      <c r="AP275" s="663" t="s">
        <v>1022</v>
      </c>
      <c r="AQ275" s="664">
        <f>'3A 2025-2026 REPORTE CALIFICACI'!JQ32</f>
        <v>86</v>
      </c>
      <c r="AR275" s="665">
        <f>'3A 2025-2026 REPORTE CALIFICACI'!JR32</f>
        <v>81</v>
      </c>
      <c r="AS275" s="665">
        <f>'3A 2025-2026 REPORTE CALIFICACI'!JS32</f>
        <v>80</v>
      </c>
      <c r="AT275" s="664">
        <f>'3A 2025-2026 REPORTE CALIFICACI'!JT32</f>
        <v>0</v>
      </c>
      <c r="AU275" s="664">
        <f>'3A 2025-2026 REPORTE CALIFICACI'!JU32</f>
        <v>81</v>
      </c>
      <c r="AV275" s="665">
        <f>'3A 2025-2026 REPORTE CALIFICACI'!JV32</f>
        <v>86</v>
      </c>
      <c r="AW275" s="665">
        <f>'3A 2025-2026 REPORTE CALIFICACI'!JW32</f>
        <v>86</v>
      </c>
      <c r="AX275" s="664">
        <f>'3A 2025-2026 REPORTE CALIFICACI'!JX32</f>
        <v>0</v>
      </c>
      <c r="AY275" s="664">
        <f>'3A 2025-2026 REPORTE CALIFICACI'!JY32</f>
        <v>89</v>
      </c>
      <c r="AZ275" s="665">
        <f>'3A 2025-2026 REPORTE CALIFICACI'!JZ32</f>
        <v>83</v>
      </c>
      <c r="BA275" s="665">
        <f>'3A 2025-2026 REPORTE CALIFICACI'!KA32</f>
        <v>84</v>
      </c>
      <c r="BB275" s="664">
        <f>'3A 2025-2026 REPORTE CALIFICACI'!KB32</f>
        <v>0</v>
      </c>
      <c r="BC275" s="665">
        <f>'3A 2025-2026 REPORTE CALIFICACI'!KC32</f>
        <v>89</v>
      </c>
      <c r="BD275" s="665">
        <f>'3A 2025-2026 REPORTE CALIFICACI'!KD32</f>
        <v>88</v>
      </c>
      <c r="BE275" s="665">
        <f>'3A 2025-2026 REPORTE CALIFICACI'!KE32</f>
        <v>87</v>
      </c>
      <c r="BF275" s="664">
        <f>'3A 2025-2026 REPORTE CALIFICACI'!KF32</f>
        <v>0</v>
      </c>
      <c r="BG275" s="664"/>
      <c r="BH275" s="664"/>
      <c r="BI275" s="664"/>
      <c r="BJ275" s="664"/>
      <c r="BK275" s="664"/>
      <c r="BL275" s="664"/>
      <c r="BM275" s="664"/>
      <c r="BN275" s="664"/>
      <c r="BO275" s="664"/>
      <c r="BP275" s="664"/>
      <c r="BQ275" s="664"/>
      <c r="BR275" s="664"/>
      <c r="BS275" s="664"/>
      <c r="BT275" s="664"/>
      <c r="BU275" s="664"/>
      <c r="BV275" s="664"/>
      <c r="BW275" s="664"/>
      <c r="BX275" s="664"/>
      <c r="BY275" s="666"/>
      <c r="BZ275" s="667"/>
      <c r="CA275" s="661"/>
      <c r="CB275" s="43"/>
      <c r="CC275" s="663" t="s">
        <v>1022</v>
      </c>
      <c r="CD275" s="664">
        <f>'3A 2025-2026 REPORTE CALIFICACI'!JQ33</f>
        <v>82</v>
      </c>
      <c r="CE275" s="665">
        <f>'3A 2025-2026 REPORTE CALIFICACI'!JR33</f>
        <v>93</v>
      </c>
      <c r="CF275" s="665">
        <f>'3A 2025-2026 REPORTE CALIFICACI'!JS33</f>
        <v>92</v>
      </c>
      <c r="CG275" s="664">
        <f>'3A 2025-2026 REPORTE CALIFICACI'!JT33</f>
        <v>0</v>
      </c>
      <c r="CH275" s="664">
        <f>'3A 2025-2026 REPORTE CALIFICACI'!JU33</f>
        <v>84</v>
      </c>
      <c r="CI275" s="665">
        <f>'3A 2025-2026 REPORTE CALIFICACI'!JV33</f>
        <v>82</v>
      </c>
      <c r="CJ275" s="665">
        <f>'3A 2025-2026 REPORTE CALIFICACI'!JW33</f>
        <v>82</v>
      </c>
      <c r="CK275" s="664">
        <f>'3A 2025-2026 REPORTE CALIFICACI'!JX33</f>
        <v>0</v>
      </c>
      <c r="CL275" s="664">
        <f>'3A 2025-2026 REPORTE CALIFICACI'!JY33</f>
        <v>88</v>
      </c>
      <c r="CM275" s="665">
        <f>'3A 2025-2026 REPORTE CALIFICACI'!JZ33</f>
        <v>86</v>
      </c>
      <c r="CN275" s="665">
        <f>'3A 2025-2026 REPORTE CALIFICACI'!KA33</f>
        <v>88</v>
      </c>
      <c r="CO275" s="664">
        <f>'3A 2025-2026 REPORTE CALIFICACI'!KB33</f>
        <v>0</v>
      </c>
      <c r="CP275" s="665">
        <f>'3A 2025-2026 REPORTE CALIFICACI'!KC33</f>
        <v>87</v>
      </c>
      <c r="CQ275" s="665">
        <f>'3A 2025-2026 REPORTE CALIFICACI'!KD33</f>
        <v>84</v>
      </c>
      <c r="CR275" s="665">
        <f>'3A 2025-2026 REPORTE CALIFICACI'!KE33</f>
        <v>86.66666667</v>
      </c>
      <c r="CS275" s="664">
        <f>'3A 2025-2026 REPORTE CALIFICACI'!KF33</f>
        <v>0</v>
      </c>
      <c r="CT275" s="664"/>
      <c r="CU275" s="664"/>
      <c r="CV275" s="664"/>
      <c r="CW275" s="664"/>
      <c r="CX275" s="664"/>
      <c r="CY275" s="664"/>
      <c r="CZ275" s="664"/>
      <c r="DA275" s="664"/>
      <c r="DB275" s="664"/>
      <c r="DC275" s="664"/>
      <c r="DD275" s="664"/>
      <c r="DE275" s="664"/>
      <c r="DF275" s="664"/>
      <c r="DG275" s="664"/>
      <c r="DH275" s="664"/>
      <c r="DI275" s="664"/>
      <c r="DJ275" s="664"/>
      <c r="DK275" s="664"/>
      <c r="DL275" s="666"/>
      <c r="DM275" s="667"/>
      <c r="DN275" s="661"/>
      <c r="DO275" s="43"/>
      <c r="DP275" s="663" t="s">
        <v>1022</v>
      </c>
      <c r="DQ275" s="664">
        <f>'3A 2025-2026 REPORTE CALIFICACI'!JQ34</f>
        <v>78</v>
      </c>
      <c r="DR275" s="665">
        <f>'3A 2025-2026 REPORTE CALIFICACI'!JR34</f>
        <v>80</v>
      </c>
      <c r="DS275" s="665">
        <f>'3A 2025-2026 REPORTE CALIFICACI'!JS34</f>
        <v>76</v>
      </c>
      <c r="DT275" s="664">
        <f>'3A 2025-2026 REPORTE CALIFICACI'!JT34</f>
        <v>0</v>
      </c>
      <c r="DU275" s="664">
        <f>'3A 2025-2026 REPORTE CALIFICACI'!JU34</f>
        <v>81</v>
      </c>
      <c r="DV275" s="665">
        <f>'3A 2025-2026 REPORTE CALIFICACI'!JV34</f>
        <v>84</v>
      </c>
      <c r="DW275" s="665">
        <f>'3A 2025-2026 REPORTE CALIFICACI'!JW34</f>
        <v>80</v>
      </c>
      <c r="DX275" s="664">
        <f>'3A 2025-2026 REPORTE CALIFICACI'!JX34</f>
        <v>0</v>
      </c>
      <c r="DY275" s="664">
        <f>'3A 2025-2026 REPORTE CALIFICACI'!JY34</f>
        <v>86</v>
      </c>
      <c r="DZ275" s="665">
        <f>'3A 2025-2026 REPORTE CALIFICACI'!JZ34</f>
        <v>82</v>
      </c>
      <c r="EA275" s="665">
        <f>'3A 2025-2026 REPORTE CALIFICACI'!KA34</f>
        <v>58</v>
      </c>
      <c r="EB275" s="664">
        <f>'3A 2025-2026 REPORTE CALIFICACI'!KB34</f>
        <v>0</v>
      </c>
      <c r="EC275" s="665">
        <f>'3A 2025-2026 REPORTE CALIFICACI'!KC34</f>
        <v>80</v>
      </c>
      <c r="ED275" s="665">
        <f>'3A 2025-2026 REPORTE CALIFICACI'!KD34</f>
        <v>81</v>
      </c>
      <c r="EE275" s="665">
        <f>'3A 2025-2026 REPORTE CALIFICACI'!KE34</f>
        <v>78</v>
      </c>
      <c r="EF275" s="664">
        <f>'3A 2025-2026 REPORTE CALIFICACI'!KF34</f>
        <v>0</v>
      </c>
      <c r="EG275" s="664"/>
      <c r="EH275" s="664"/>
      <c r="EI275" s="664"/>
      <c r="EJ275" s="664"/>
      <c r="EK275" s="664"/>
      <c r="EL275" s="664"/>
      <c r="EM275" s="664"/>
      <c r="EN275" s="664"/>
      <c r="EO275" s="664"/>
      <c r="EP275" s="664"/>
      <c r="EQ275" s="664"/>
      <c r="ER275" s="664"/>
      <c r="ES275" s="664"/>
      <c r="ET275" s="664"/>
      <c r="EU275" s="664"/>
      <c r="EV275" s="664"/>
      <c r="EW275" s="664"/>
      <c r="EX275" s="664"/>
      <c r="EY275" s="666"/>
    </row>
    <row r="276">
      <c r="A276" s="628"/>
      <c r="B276" s="643"/>
      <c r="C276" s="643"/>
      <c r="D276" s="643"/>
      <c r="E276" s="643"/>
      <c r="F276" s="643"/>
      <c r="G276" s="643"/>
      <c r="H276" s="643"/>
      <c r="I276" s="643"/>
      <c r="J276" s="643"/>
      <c r="K276" s="643"/>
      <c r="L276" s="643"/>
      <c r="M276" s="643"/>
      <c r="N276" s="643"/>
      <c r="O276" s="643"/>
      <c r="P276" s="643"/>
      <c r="Q276" s="643"/>
      <c r="R276" s="643"/>
      <c r="S276" s="643"/>
      <c r="T276" s="643"/>
      <c r="U276" s="643"/>
      <c r="V276" s="643"/>
      <c r="W276" s="643"/>
      <c r="X276" s="668"/>
      <c r="Y276" s="668"/>
      <c r="Z276" s="643"/>
      <c r="AA276" s="643"/>
      <c r="AB276" s="643"/>
      <c r="AC276" s="643"/>
      <c r="AD276" s="643"/>
      <c r="AE276" s="643"/>
      <c r="AF276" s="643"/>
      <c r="AG276" s="643"/>
      <c r="AH276" s="643"/>
      <c r="AI276" s="643"/>
      <c r="AJ276" s="643"/>
      <c r="AK276" s="643"/>
      <c r="AL276" s="644"/>
      <c r="AM276" s="643"/>
      <c r="AN276" s="628"/>
      <c r="AO276" s="643"/>
      <c r="AP276" s="643"/>
      <c r="AQ276" s="643"/>
      <c r="AR276" s="643"/>
      <c r="AS276" s="643"/>
      <c r="AT276" s="643"/>
      <c r="AU276" s="643"/>
      <c r="AV276" s="643"/>
      <c r="AW276" s="643"/>
      <c r="AX276" s="643"/>
      <c r="AY276" s="643"/>
      <c r="AZ276" s="643"/>
      <c r="BA276" s="643"/>
      <c r="BB276" s="643"/>
      <c r="BC276" s="643"/>
      <c r="BD276" s="643"/>
      <c r="BE276" s="643"/>
      <c r="BF276" s="643"/>
      <c r="BG276" s="643"/>
      <c r="BH276" s="643"/>
      <c r="BI276" s="643"/>
      <c r="BJ276" s="643"/>
      <c r="BK276" s="668"/>
      <c r="BL276" s="668"/>
      <c r="BM276" s="643"/>
      <c r="BN276" s="643"/>
      <c r="BO276" s="643"/>
      <c r="BP276" s="643"/>
      <c r="BQ276" s="643"/>
      <c r="BR276" s="643"/>
      <c r="BS276" s="643"/>
      <c r="BT276" s="643"/>
      <c r="BU276" s="643"/>
      <c r="BV276" s="643"/>
      <c r="BW276" s="643"/>
      <c r="BX276" s="643"/>
      <c r="BY276" s="644"/>
      <c r="BZ276" s="643"/>
      <c r="CA276" s="628"/>
      <c r="CB276" s="643"/>
      <c r="CC276" s="643"/>
      <c r="CD276" s="643"/>
      <c r="CE276" s="643"/>
      <c r="CF276" s="643"/>
      <c r="CG276" s="643"/>
      <c r="CH276" s="643"/>
      <c r="CI276" s="643"/>
      <c r="CJ276" s="643"/>
      <c r="CK276" s="643"/>
      <c r="CL276" s="643"/>
      <c r="CM276" s="643"/>
      <c r="CN276" s="643"/>
      <c r="CO276" s="643"/>
      <c r="CP276" s="643"/>
      <c r="CQ276" s="643"/>
      <c r="CR276" s="643"/>
      <c r="CS276" s="643"/>
      <c r="CT276" s="643"/>
      <c r="CU276" s="643"/>
      <c r="CV276" s="643"/>
      <c r="CW276" s="643"/>
      <c r="CX276" s="668"/>
      <c r="CY276" s="668"/>
      <c r="CZ276" s="643"/>
      <c r="DA276" s="643"/>
      <c r="DB276" s="643"/>
      <c r="DC276" s="643"/>
      <c r="DD276" s="643"/>
      <c r="DE276" s="643"/>
      <c r="DF276" s="643"/>
      <c r="DG276" s="643"/>
      <c r="DH276" s="643"/>
      <c r="DI276" s="643"/>
      <c r="DJ276" s="643"/>
      <c r="DK276" s="643"/>
      <c r="DL276" s="644"/>
      <c r="DM276" s="643"/>
      <c r="DN276" s="628"/>
      <c r="DO276" s="643"/>
      <c r="DP276" s="643"/>
      <c r="DQ276" s="643"/>
      <c r="DR276" s="643"/>
      <c r="DS276" s="643"/>
      <c r="DT276" s="643"/>
      <c r="DU276" s="643"/>
      <c r="DV276" s="643"/>
      <c r="DW276" s="643"/>
      <c r="DX276" s="643"/>
      <c r="DY276" s="643"/>
      <c r="DZ276" s="643"/>
      <c r="EA276" s="643"/>
      <c r="EB276" s="643"/>
      <c r="EC276" s="643"/>
      <c r="ED276" s="643"/>
      <c r="EE276" s="643"/>
      <c r="EF276" s="643"/>
      <c r="EG276" s="643"/>
      <c r="EH276" s="643"/>
      <c r="EI276" s="643"/>
      <c r="EJ276" s="643"/>
      <c r="EK276" s="668"/>
      <c r="EL276" s="668"/>
      <c r="EM276" s="643"/>
      <c r="EN276" s="643"/>
      <c r="EO276" s="643"/>
      <c r="EP276" s="643"/>
      <c r="EQ276" s="643"/>
      <c r="ER276" s="643"/>
      <c r="ES276" s="643"/>
      <c r="ET276" s="643"/>
      <c r="EU276" s="643"/>
      <c r="EV276" s="643"/>
      <c r="EW276" s="643"/>
      <c r="EX276" s="643"/>
      <c r="EY276" s="644"/>
    </row>
    <row r="277">
      <c r="A277" s="628"/>
      <c r="B277" s="643"/>
      <c r="C277" s="643"/>
      <c r="D277" s="643"/>
      <c r="E277" s="643"/>
      <c r="F277" s="643"/>
      <c r="G277" s="643"/>
      <c r="H277" s="643"/>
      <c r="I277" s="643"/>
      <c r="J277" s="643"/>
      <c r="K277" s="643"/>
      <c r="L277" s="643"/>
      <c r="M277" s="643"/>
      <c r="N277" s="643"/>
      <c r="O277" s="643"/>
      <c r="P277" s="643"/>
      <c r="Q277" s="643"/>
      <c r="R277" s="643"/>
      <c r="S277" s="643"/>
      <c r="T277" s="643"/>
      <c r="U277" s="643"/>
      <c r="V277" s="643"/>
      <c r="W277" s="643"/>
      <c r="X277" s="643"/>
      <c r="Y277" s="643"/>
      <c r="Z277" s="643"/>
      <c r="AA277" s="643"/>
      <c r="AB277" s="643"/>
      <c r="AC277" s="643"/>
      <c r="AD277" s="643"/>
      <c r="AE277" s="643"/>
      <c r="AF277" s="643"/>
      <c r="AG277" s="643"/>
      <c r="AH277" s="643"/>
      <c r="AI277" s="643"/>
      <c r="AJ277" s="643"/>
      <c r="AK277" s="643"/>
      <c r="AL277" s="644"/>
      <c r="AM277" s="643"/>
      <c r="AN277" s="628"/>
      <c r="AO277" s="643"/>
      <c r="AP277" s="643"/>
      <c r="AQ277" s="643"/>
      <c r="AR277" s="643"/>
      <c r="AS277" s="643"/>
      <c r="AT277" s="643"/>
      <c r="AU277" s="643"/>
      <c r="AV277" s="643"/>
      <c r="AW277" s="643"/>
      <c r="AX277" s="643"/>
      <c r="AY277" s="643"/>
      <c r="AZ277" s="643"/>
      <c r="BA277" s="643"/>
      <c r="BB277" s="643"/>
      <c r="BC277" s="643"/>
      <c r="BD277" s="643"/>
      <c r="BE277" s="643"/>
      <c r="BF277" s="643"/>
      <c r="BG277" s="643"/>
      <c r="BH277" s="643"/>
      <c r="BI277" s="643"/>
      <c r="BJ277" s="643"/>
      <c r="BK277" s="643"/>
      <c r="BL277" s="643"/>
      <c r="BM277" s="643"/>
      <c r="BN277" s="643"/>
      <c r="BO277" s="643"/>
      <c r="BP277" s="643"/>
      <c r="BQ277" s="643"/>
      <c r="BR277" s="643"/>
      <c r="BS277" s="643"/>
      <c r="BT277" s="643"/>
      <c r="BU277" s="643"/>
      <c r="BV277" s="643"/>
      <c r="BW277" s="643"/>
      <c r="BX277" s="643"/>
      <c r="BY277" s="644"/>
      <c r="BZ277" s="643"/>
      <c r="CA277" s="628"/>
      <c r="CB277" s="643"/>
      <c r="CC277" s="643"/>
      <c r="CD277" s="643"/>
      <c r="CE277" s="643"/>
      <c r="CF277" s="643"/>
      <c r="CG277" s="643"/>
      <c r="CH277" s="643"/>
      <c r="CI277" s="643"/>
      <c r="CJ277" s="643"/>
      <c r="CK277" s="643"/>
      <c r="CL277" s="643"/>
      <c r="CM277" s="643"/>
      <c r="CN277" s="643"/>
      <c r="CO277" s="643"/>
      <c r="CP277" s="643"/>
      <c r="CQ277" s="643"/>
      <c r="CR277" s="643"/>
      <c r="CS277" s="643"/>
      <c r="CT277" s="643"/>
      <c r="CU277" s="643"/>
      <c r="CV277" s="643"/>
      <c r="CW277" s="643"/>
      <c r="CX277" s="643"/>
      <c r="CY277" s="643"/>
      <c r="CZ277" s="643"/>
      <c r="DA277" s="643"/>
      <c r="DB277" s="643"/>
      <c r="DC277" s="643"/>
      <c r="DD277" s="643"/>
      <c r="DE277" s="643"/>
      <c r="DF277" s="643"/>
      <c r="DG277" s="643"/>
      <c r="DH277" s="643"/>
      <c r="DI277" s="643"/>
      <c r="DJ277" s="643"/>
      <c r="DK277" s="643"/>
      <c r="DL277" s="644"/>
      <c r="DM277" s="643"/>
      <c r="DN277" s="628"/>
      <c r="DO277" s="643"/>
      <c r="DP277" s="643"/>
      <c r="DQ277" s="643"/>
      <c r="DR277" s="643"/>
      <c r="DS277" s="643"/>
      <c r="DT277" s="643"/>
      <c r="DU277" s="643"/>
      <c r="DV277" s="643"/>
      <c r="DW277" s="643"/>
      <c r="DX277" s="643"/>
      <c r="DY277" s="643"/>
      <c r="DZ277" s="643"/>
      <c r="EA277" s="643"/>
      <c r="EB277" s="643"/>
      <c r="EC277" s="643"/>
      <c r="ED277" s="643"/>
      <c r="EE277" s="643"/>
      <c r="EF277" s="643"/>
      <c r="EG277" s="643"/>
      <c r="EH277" s="643"/>
      <c r="EI277" s="643"/>
      <c r="EJ277" s="643"/>
      <c r="EK277" s="643"/>
      <c r="EL277" s="643"/>
      <c r="EM277" s="643"/>
      <c r="EN277" s="643"/>
      <c r="EO277" s="643"/>
      <c r="EP277" s="643"/>
      <c r="EQ277" s="643"/>
      <c r="ER277" s="643"/>
      <c r="ES277" s="643"/>
      <c r="ET277" s="643"/>
      <c r="EU277" s="643"/>
      <c r="EV277" s="643"/>
      <c r="EW277" s="643"/>
      <c r="EX277" s="643"/>
      <c r="EY277" s="644"/>
    </row>
    <row r="278">
      <c r="A278" s="628"/>
      <c r="B278" s="643"/>
      <c r="C278" s="643"/>
      <c r="D278" s="643"/>
      <c r="E278" s="643"/>
      <c r="F278" s="643"/>
      <c r="G278" s="643"/>
      <c r="H278" s="643"/>
      <c r="I278" s="643"/>
      <c r="J278" s="643"/>
      <c r="K278" s="643"/>
      <c r="L278" s="643"/>
      <c r="M278" s="643"/>
      <c r="N278" s="643"/>
      <c r="O278" s="643"/>
      <c r="P278" s="643"/>
      <c r="Q278" s="643"/>
      <c r="R278" s="643"/>
      <c r="S278" s="643"/>
      <c r="T278" s="643"/>
      <c r="U278" s="643"/>
      <c r="V278" s="643"/>
      <c r="W278" s="643"/>
      <c r="X278" s="643"/>
      <c r="Y278" s="643"/>
      <c r="Z278" s="643"/>
      <c r="AA278" s="643"/>
      <c r="AB278" s="643"/>
      <c r="AC278" s="643"/>
      <c r="AD278" s="643"/>
      <c r="AE278" s="643"/>
      <c r="AF278" s="643"/>
      <c r="AG278" s="643"/>
      <c r="AH278" s="643"/>
      <c r="AI278" s="643"/>
      <c r="AJ278" s="643"/>
      <c r="AK278" s="643"/>
      <c r="AL278" s="644"/>
      <c r="AM278" s="643"/>
      <c r="AN278" s="628"/>
      <c r="AO278" s="643"/>
      <c r="AP278" s="643"/>
      <c r="AQ278" s="643"/>
      <c r="AR278" s="643"/>
      <c r="AS278" s="643"/>
      <c r="AT278" s="643"/>
      <c r="AU278" s="643"/>
      <c r="AV278" s="643"/>
      <c r="AW278" s="643"/>
      <c r="AX278" s="643"/>
      <c r="AY278" s="643"/>
      <c r="AZ278" s="643"/>
      <c r="BA278" s="643"/>
      <c r="BB278" s="643"/>
      <c r="BC278" s="643"/>
      <c r="BD278" s="643"/>
      <c r="BE278" s="643"/>
      <c r="BF278" s="643"/>
      <c r="BG278" s="643"/>
      <c r="BH278" s="643"/>
      <c r="BI278" s="643"/>
      <c r="BJ278" s="643"/>
      <c r="BK278" s="643"/>
      <c r="BL278" s="643"/>
      <c r="BM278" s="643"/>
      <c r="BN278" s="643"/>
      <c r="BO278" s="643"/>
      <c r="BP278" s="643"/>
      <c r="BQ278" s="643"/>
      <c r="BR278" s="643"/>
      <c r="BS278" s="643"/>
      <c r="BT278" s="643"/>
      <c r="BU278" s="643"/>
      <c r="BV278" s="643"/>
      <c r="BW278" s="643"/>
      <c r="BX278" s="643"/>
      <c r="BY278" s="644"/>
      <c r="BZ278" s="643"/>
      <c r="CA278" s="628"/>
      <c r="CB278" s="643"/>
      <c r="CC278" s="643"/>
      <c r="CD278" s="643"/>
      <c r="CE278" s="643"/>
      <c r="CF278" s="643"/>
      <c r="CG278" s="643"/>
      <c r="CH278" s="643"/>
      <c r="CI278" s="643"/>
      <c r="CJ278" s="643"/>
      <c r="CK278" s="643"/>
      <c r="CL278" s="643"/>
      <c r="CM278" s="643"/>
      <c r="CN278" s="643"/>
      <c r="CO278" s="643"/>
      <c r="CP278" s="643"/>
      <c r="CQ278" s="643"/>
      <c r="CR278" s="643"/>
      <c r="CS278" s="643"/>
      <c r="CT278" s="643"/>
      <c r="CU278" s="643"/>
      <c r="CV278" s="643"/>
      <c r="CW278" s="643"/>
      <c r="CX278" s="643"/>
      <c r="CY278" s="643"/>
      <c r="CZ278" s="643"/>
      <c r="DA278" s="643"/>
      <c r="DB278" s="643"/>
      <c r="DC278" s="643"/>
      <c r="DD278" s="643"/>
      <c r="DE278" s="643"/>
      <c r="DF278" s="643"/>
      <c r="DG278" s="643"/>
      <c r="DH278" s="643"/>
      <c r="DI278" s="643"/>
      <c r="DJ278" s="643"/>
      <c r="DK278" s="643"/>
      <c r="DL278" s="644"/>
      <c r="DM278" s="643"/>
      <c r="DN278" s="628"/>
      <c r="DO278" s="643"/>
      <c r="DP278" s="643"/>
      <c r="DQ278" s="643"/>
      <c r="DR278" s="643"/>
      <c r="DS278" s="643"/>
      <c r="DT278" s="643"/>
      <c r="DU278" s="643"/>
      <c r="DV278" s="643"/>
      <c r="DW278" s="643"/>
      <c r="DX278" s="643"/>
      <c r="DY278" s="643"/>
      <c r="DZ278" s="643"/>
      <c r="EA278" s="643"/>
      <c r="EB278" s="643"/>
      <c r="EC278" s="643"/>
      <c r="ED278" s="643"/>
      <c r="EE278" s="643"/>
      <c r="EF278" s="643"/>
      <c r="EG278" s="643"/>
      <c r="EH278" s="643"/>
      <c r="EI278" s="643"/>
      <c r="EJ278" s="643"/>
      <c r="EK278" s="643"/>
      <c r="EL278" s="643"/>
      <c r="EM278" s="643"/>
      <c r="EN278" s="643"/>
      <c r="EO278" s="643"/>
      <c r="EP278" s="643"/>
      <c r="EQ278" s="643"/>
      <c r="ER278" s="643"/>
      <c r="ES278" s="643"/>
      <c r="ET278" s="643"/>
      <c r="EU278" s="643"/>
      <c r="EV278" s="643"/>
      <c r="EW278" s="643"/>
      <c r="EX278" s="643"/>
      <c r="EY278" s="644"/>
    </row>
    <row r="279">
      <c r="A279" s="669"/>
      <c r="B279" s="670" t="s">
        <v>1023</v>
      </c>
      <c r="C279" s="15"/>
      <c r="D279" s="15"/>
      <c r="E279" s="15"/>
      <c r="F279" s="15"/>
      <c r="G279" s="15"/>
      <c r="H279" s="16"/>
      <c r="I279" s="671"/>
      <c r="J279" s="646" t="s">
        <v>1024</v>
      </c>
      <c r="K279" s="15"/>
      <c r="L279" s="15"/>
      <c r="M279" s="15"/>
      <c r="N279" s="15"/>
      <c r="O279" s="15"/>
      <c r="P279" s="16"/>
      <c r="Q279" s="671"/>
      <c r="R279" s="670" t="s">
        <v>1025</v>
      </c>
      <c r="S279" s="15"/>
      <c r="T279" s="15"/>
      <c r="U279" s="15"/>
      <c r="V279" s="16"/>
      <c r="W279" s="672" t="s">
        <v>1026</v>
      </c>
      <c r="X279" s="41"/>
      <c r="Y279" s="672"/>
      <c r="Z279" s="673"/>
      <c r="AA279" s="674"/>
      <c r="AB279" s="672" t="s">
        <v>1027</v>
      </c>
      <c r="AC279" s="41"/>
      <c r="AD279" s="675"/>
      <c r="AE279" s="671"/>
      <c r="AF279" s="671"/>
      <c r="AG279" s="671"/>
      <c r="AH279" s="671"/>
      <c r="AI279" s="671"/>
      <c r="AJ279" s="671"/>
      <c r="AK279" s="671"/>
      <c r="AL279" s="676"/>
      <c r="AM279" s="671"/>
      <c r="AN279" s="669"/>
      <c r="AO279" s="670" t="s">
        <v>1023</v>
      </c>
      <c r="AP279" s="15"/>
      <c r="AQ279" s="15"/>
      <c r="AR279" s="15"/>
      <c r="AS279" s="15"/>
      <c r="AT279" s="15"/>
      <c r="AU279" s="16"/>
      <c r="AV279" s="671"/>
      <c r="AW279" s="646" t="s">
        <v>1024</v>
      </c>
      <c r="AX279" s="15"/>
      <c r="AY279" s="15"/>
      <c r="AZ279" s="15"/>
      <c r="BA279" s="15"/>
      <c r="BB279" s="15"/>
      <c r="BC279" s="16"/>
      <c r="BD279" s="671"/>
      <c r="BE279" s="670" t="s">
        <v>1025</v>
      </c>
      <c r="BF279" s="15"/>
      <c r="BG279" s="15"/>
      <c r="BH279" s="15"/>
      <c r="BI279" s="16"/>
      <c r="BJ279" s="672" t="s">
        <v>1026</v>
      </c>
      <c r="BK279" s="41"/>
      <c r="BL279" s="672"/>
      <c r="BM279" s="673"/>
      <c r="BN279" s="674"/>
      <c r="BO279" s="672" t="s">
        <v>1027</v>
      </c>
      <c r="BP279" s="41"/>
      <c r="BQ279" s="675"/>
      <c r="BR279" s="671"/>
      <c r="BS279" s="671"/>
      <c r="BT279" s="671"/>
      <c r="BU279" s="671"/>
      <c r="BV279" s="671"/>
      <c r="BW279" s="671"/>
      <c r="BX279" s="671"/>
      <c r="BY279" s="676"/>
      <c r="BZ279" s="671"/>
      <c r="CA279" s="669"/>
      <c r="CB279" s="670" t="s">
        <v>1023</v>
      </c>
      <c r="CC279" s="15"/>
      <c r="CD279" s="15"/>
      <c r="CE279" s="15"/>
      <c r="CF279" s="15"/>
      <c r="CG279" s="15"/>
      <c r="CH279" s="16"/>
      <c r="CI279" s="671"/>
      <c r="CJ279" s="646" t="s">
        <v>1024</v>
      </c>
      <c r="CK279" s="15"/>
      <c r="CL279" s="15"/>
      <c r="CM279" s="15"/>
      <c r="CN279" s="15"/>
      <c r="CO279" s="15"/>
      <c r="CP279" s="16"/>
      <c r="CQ279" s="671"/>
      <c r="CR279" s="670" t="s">
        <v>1025</v>
      </c>
      <c r="CS279" s="15"/>
      <c r="CT279" s="15"/>
      <c r="CU279" s="15"/>
      <c r="CV279" s="16"/>
      <c r="CW279" s="672" t="s">
        <v>1026</v>
      </c>
      <c r="CX279" s="41"/>
      <c r="CY279" s="672"/>
      <c r="CZ279" s="673"/>
      <c r="DA279" s="674"/>
      <c r="DB279" s="672" t="s">
        <v>1027</v>
      </c>
      <c r="DC279" s="41"/>
      <c r="DD279" s="675"/>
      <c r="DE279" s="671"/>
      <c r="DF279" s="671"/>
      <c r="DG279" s="671"/>
      <c r="DH279" s="671"/>
      <c r="DI279" s="671"/>
      <c r="DJ279" s="671"/>
      <c r="DK279" s="671"/>
      <c r="DL279" s="676"/>
      <c r="DM279" s="671"/>
      <c r="DN279" s="669"/>
      <c r="DO279" s="670" t="s">
        <v>1023</v>
      </c>
      <c r="DP279" s="15"/>
      <c r="DQ279" s="15"/>
      <c r="DR279" s="15"/>
      <c r="DS279" s="15"/>
      <c r="DT279" s="15"/>
      <c r="DU279" s="16"/>
      <c r="DV279" s="671"/>
      <c r="DW279" s="646" t="s">
        <v>1024</v>
      </c>
      <c r="DX279" s="15"/>
      <c r="DY279" s="15"/>
      <c r="DZ279" s="15"/>
      <c r="EA279" s="15"/>
      <c r="EB279" s="15"/>
      <c r="EC279" s="16"/>
      <c r="ED279" s="671"/>
      <c r="EE279" s="670" t="s">
        <v>1025</v>
      </c>
      <c r="EF279" s="15"/>
      <c r="EG279" s="15"/>
      <c r="EH279" s="15"/>
      <c r="EI279" s="16"/>
      <c r="EJ279" s="672" t="s">
        <v>1026</v>
      </c>
      <c r="EK279" s="41"/>
      <c r="EL279" s="672"/>
      <c r="EM279" s="673"/>
      <c r="EN279" s="674"/>
      <c r="EO279" s="672" t="s">
        <v>1027</v>
      </c>
      <c r="EP279" s="41"/>
      <c r="EQ279" s="675"/>
      <c r="ER279" s="671"/>
      <c r="ES279" s="671"/>
      <c r="ET279" s="671"/>
      <c r="EU279" s="671"/>
      <c r="EV279" s="671"/>
      <c r="EW279" s="671"/>
      <c r="EX279" s="671"/>
      <c r="EY279" s="676"/>
    </row>
    <row r="280">
      <c r="A280" s="669"/>
      <c r="B280" s="677" t="s">
        <v>1028</v>
      </c>
      <c r="C280" s="678" t="s">
        <v>1029</v>
      </c>
      <c r="D280" s="678" t="s">
        <v>1030</v>
      </c>
      <c r="E280" s="679" t="s">
        <v>1031</v>
      </c>
      <c r="F280" s="15"/>
      <c r="G280" s="15"/>
      <c r="H280" s="16"/>
      <c r="I280" s="671"/>
      <c r="J280" s="680" t="s">
        <v>1032</v>
      </c>
      <c r="K280" s="681" t="s">
        <v>1033</v>
      </c>
      <c r="P280" s="682"/>
      <c r="Q280" s="671"/>
      <c r="R280" s="671"/>
      <c r="S280" s="671"/>
      <c r="T280" s="671"/>
      <c r="U280" s="671"/>
      <c r="V280" s="671"/>
      <c r="W280" s="671"/>
      <c r="X280" s="671"/>
      <c r="Y280" s="671"/>
      <c r="Z280" s="671"/>
      <c r="AA280" s="671"/>
      <c r="AB280" s="671"/>
      <c r="AC280" s="671"/>
      <c r="AD280" s="671"/>
      <c r="AE280" s="671"/>
      <c r="AF280" s="671"/>
      <c r="AG280" s="671"/>
      <c r="AH280" s="671"/>
      <c r="AI280" s="671"/>
      <c r="AJ280" s="671"/>
      <c r="AK280" s="671"/>
      <c r="AL280" s="676"/>
      <c r="AM280" s="671"/>
      <c r="AN280" s="669"/>
      <c r="AO280" s="677" t="s">
        <v>1028</v>
      </c>
      <c r="AP280" s="678" t="s">
        <v>1029</v>
      </c>
      <c r="AQ280" s="678" t="s">
        <v>1030</v>
      </c>
      <c r="AR280" s="679" t="s">
        <v>1031</v>
      </c>
      <c r="AS280" s="15"/>
      <c r="AT280" s="15"/>
      <c r="AU280" s="16"/>
      <c r="AV280" s="671"/>
      <c r="AW280" s="680" t="s">
        <v>1032</v>
      </c>
      <c r="AX280" s="681" t="s">
        <v>1033</v>
      </c>
      <c r="BC280" s="682"/>
      <c r="BD280" s="671"/>
      <c r="BE280" s="671"/>
      <c r="BF280" s="671"/>
      <c r="BG280" s="671"/>
      <c r="BH280" s="671"/>
      <c r="BI280" s="671"/>
      <c r="BJ280" s="671"/>
      <c r="BK280" s="671"/>
      <c r="BL280" s="671"/>
      <c r="BM280" s="671"/>
      <c r="BN280" s="671"/>
      <c r="BO280" s="671"/>
      <c r="BP280" s="671"/>
      <c r="BQ280" s="671"/>
      <c r="BR280" s="671"/>
      <c r="BS280" s="671"/>
      <c r="BT280" s="671"/>
      <c r="BU280" s="671"/>
      <c r="BV280" s="671"/>
      <c r="BW280" s="671"/>
      <c r="BX280" s="671"/>
      <c r="BY280" s="676"/>
      <c r="BZ280" s="671"/>
      <c r="CA280" s="669"/>
      <c r="CB280" s="677" t="s">
        <v>1028</v>
      </c>
      <c r="CC280" s="678" t="s">
        <v>1029</v>
      </c>
      <c r="CD280" s="678" t="s">
        <v>1030</v>
      </c>
      <c r="CE280" s="679" t="s">
        <v>1031</v>
      </c>
      <c r="CF280" s="15"/>
      <c r="CG280" s="15"/>
      <c r="CH280" s="16"/>
      <c r="CI280" s="671"/>
      <c r="CJ280" s="680" t="s">
        <v>1032</v>
      </c>
      <c r="CK280" s="681" t="s">
        <v>1033</v>
      </c>
      <c r="CP280" s="682"/>
      <c r="CQ280" s="671"/>
      <c r="CR280" s="671"/>
      <c r="CS280" s="671"/>
      <c r="CT280" s="671"/>
      <c r="CU280" s="671"/>
      <c r="CV280" s="671"/>
      <c r="CW280" s="671"/>
      <c r="CX280" s="671"/>
      <c r="CY280" s="671"/>
      <c r="CZ280" s="671"/>
      <c r="DA280" s="671"/>
      <c r="DB280" s="671"/>
      <c r="DC280" s="671"/>
      <c r="DD280" s="671"/>
      <c r="DE280" s="671"/>
      <c r="DF280" s="671"/>
      <c r="DG280" s="671"/>
      <c r="DH280" s="671"/>
      <c r="DI280" s="671"/>
      <c r="DJ280" s="671"/>
      <c r="DK280" s="671"/>
      <c r="DL280" s="676"/>
      <c r="DM280" s="671"/>
      <c r="DN280" s="669"/>
      <c r="DO280" s="677" t="s">
        <v>1028</v>
      </c>
      <c r="DP280" s="678" t="s">
        <v>1029</v>
      </c>
      <c r="DQ280" s="678" t="s">
        <v>1030</v>
      </c>
      <c r="DR280" s="679" t="s">
        <v>1031</v>
      </c>
      <c r="DS280" s="15"/>
      <c r="DT280" s="15"/>
      <c r="DU280" s="16"/>
      <c r="DV280" s="671"/>
      <c r="DW280" s="680" t="s">
        <v>1032</v>
      </c>
      <c r="DX280" s="681" t="s">
        <v>1033</v>
      </c>
      <c r="EC280" s="682"/>
      <c r="ED280" s="671"/>
      <c r="EE280" s="671"/>
      <c r="EF280" s="671"/>
      <c r="EG280" s="671"/>
      <c r="EH280" s="671"/>
      <c r="EI280" s="671"/>
      <c r="EJ280" s="671"/>
      <c r="EK280" s="671"/>
      <c r="EL280" s="671"/>
      <c r="EM280" s="671"/>
      <c r="EN280" s="671"/>
      <c r="EO280" s="671"/>
      <c r="EP280" s="671"/>
      <c r="EQ280" s="671"/>
      <c r="ER280" s="671"/>
      <c r="ES280" s="671"/>
      <c r="ET280" s="671"/>
      <c r="EU280" s="671"/>
      <c r="EV280" s="671"/>
      <c r="EW280" s="671"/>
      <c r="EX280" s="671"/>
      <c r="EY280" s="676"/>
    </row>
    <row r="281">
      <c r="A281" s="669"/>
      <c r="B281" s="43"/>
      <c r="C281" s="43"/>
      <c r="D281" s="43"/>
      <c r="E281" s="679" t="s">
        <v>1029</v>
      </c>
      <c r="F281" s="16"/>
      <c r="G281" s="679" t="s">
        <v>1030</v>
      </c>
      <c r="H281" s="16"/>
      <c r="I281" s="671"/>
      <c r="J281" s="680" t="s">
        <v>1034</v>
      </c>
      <c r="K281" s="681" t="s">
        <v>1035</v>
      </c>
      <c r="P281" s="682"/>
      <c r="Q281" s="671"/>
      <c r="R281" s="670" t="s">
        <v>1036</v>
      </c>
      <c r="S281" s="15"/>
      <c r="T281" s="15"/>
      <c r="U281" s="15"/>
      <c r="V281" s="15"/>
      <c r="W281" s="15"/>
      <c r="X281" s="15"/>
      <c r="Y281" s="15"/>
      <c r="Z281" s="15"/>
      <c r="AA281" s="15"/>
      <c r="AB281" s="15"/>
      <c r="AC281" s="15"/>
      <c r="AD281" s="15"/>
      <c r="AE281" s="15"/>
      <c r="AF281" s="15"/>
      <c r="AG281" s="15"/>
      <c r="AH281" s="15"/>
      <c r="AI281" s="15"/>
      <c r="AJ281" s="16"/>
      <c r="AK281" s="671"/>
      <c r="AL281" s="676"/>
      <c r="AM281" s="671"/>
      <c r="AN281" s="669"/>
      <c r="AO281" s="43"/>
      <c r="AP281" s="43"/>
      <c r="AQ281" s="43"/>
      <c r="AR281" s="679" t="s">
        <v>1029</v>
      </c>
      <c r="AS281" s="16"/>
      <c r="AT281" s="679" t="s">
        <v>1030</v>
      </c>
      <c r="AU281" s="16"/>
      <c r="AV281" s="671"/>
      <c r="AW281" s="680" t="s">
        <v>1034</v>
      </c>
      <c r="AX281" s="681" t="s">
        <v>1035</v>
      </c>
      <c r="BC281" s="682"/>
      <c r="BD281" s="671"/>
      <c r="BE281" s="670" t="s">
        <v>1036</v>
      </c>
      <c r="BF281" s="15"/>
      <c r="BG281" s="15"/>
      <c r="BH281" s="15"/>
      <c r="BI281" s="15"/>
      <c r="BJ281" s="15"/>
      <c r="BK281" s="15"/>
      <c r="BL281" s="15"/>
      <c r="BM281" s="15"/>
      <c r="BN281" s="15"/>
      <c r="BO281" s="15"/>
      <c r="BP281" s="15"/>
      <c r="BQ281" s="15"/>
      <c r="BR281" s="15"/>
      <c r="BS281" s="15"/>
      <c r="BT281" s="15"/>
      <c r="BU281" s="15"/>
      <c r="BV281" s="15"/>
      <c r="BW281" s="16"/>
      <c r="BX281" s="671"/>
      <c r="BY281" s="676"/>
      <c r="BZ281" s="671"/>
      <c r="CA281" s="669"/>
      <c r="CB281" s="43"/>
      <c r="CC281" s="43"/>
      <c r="CD281" s="43"/>
      <c r="CE281" s="679" t="s">
        <v>1029</v>
      </c>
      <c r="CF281" s="16"/>
      <c r="CG281" s="679" t="s">
        <v>1030</v>
      </c>
      <c r="CH281" s="16"/>
      <c r="CI281" s="671"/>
      <c r="CJ281" s="680" t="s">
        <v>1034</v>
      </c>
      <c r="CK281" s="681" t="s">
        <v>1035</v>
      </c>
      <c r="CP281" s="682"/>
      <c r="CQ281" s="671"/>
      <c r="CR281" s="670" t="s">
        <v>1036</v>
      </c>
      <c r="CS281" s="15"/>
      <c r="CT281" s="15"/>
      <c r="CU281" s="15"/>
      <c r="CV281" s="15"/>
      <c r="CW281" s="15"/>
      <c r="CX281" s="15"/>
      <c r="CY281" s="15"/>
      <c r="CZ281" s="15"/>
      <c r="DA281" s="15"/>
      <c r="DB281" s="15"/>
      <c r="DC281" s="15"/>
      <c r="DD281" s="15"/>
      <c r="DE281" s="15"/>
      <c r="DF281" s="15"/>
      <c r="DG281" s="15"/>
      <c r="DH281" s="15"/>
      <c r="DI281" s="15"/>
      <c r="DJ281" s="16"/>
      <c r="DK281" s="671"/>
      <c r="DL281" s="676"/>
      <c r="DM281" s="671"/>
      <c r="DN281" s="669"/>
      <c r="DO281" s="43"/>
      <c r="DP281" s="43"/>
      <c r="DQ281" s="43"/>
      <c r="DR281" s="679" t="s">
        <v>1029</v>
      </c>
      <c r="DS281" s="16"/>
      <c r="DT281" s="679" t="s">
        <v>1030</v>
      </c>
      <c r="DU281" s="16"/>
      <c r="DV281" s="671"/>
      <c r="DW281" s="680" t="s">
        <v>1034</v>
      </c>
      <c r="DX281" s="681" t="s">
        <v>1035</v>
      </c>
      <c r="EC281" s="682"/>
      <c r="ED281" s="671"/>
      <c r="EE281" s="670" t="s">
        <v>1036</v>
      </c>
      <c r="EF281" s="15"/>
      <c r="EG281" s="15"/>
      <c r="EH281" s="15"/>
      <c r="EI281" s="15"/>
      <c r="EJ281" s="15"/>
      <c r="EK281" s="15"/>
      <c r="EL281" s="15"/>
      <c r="EM281" s="15"/>
      <c r="EN281" s="15"/>
      <c r="EO281" s="15"/>
      <c r="EP281" s="15"/>
      <c r="EQ281" s="15"/>
      <c r="ER281" s="15"/>
      <c r="ES281" s="15"/>
      <c r="ET281" s="15"/>
      <c r="EU281" s="15"/>
      <c r="EV281" s="15"/>
      <c r="EW281" s="16"/>
      <c r="EX281" s="671"/>
      <c r="EY281" s="676"/>
    </row>
    <row r="282">
      <c r="A282" s="669"/>
      <c r="B282" s="677" t="s">
        <v>631</v>
      </c>
      <c r="C282" s="683"/>
      <c r="D282" s="683"/>
      <c r="E282" s="684"/>
      <c r="F282" s="42"/>
      <c r="G282" s="684"/>
      <c r="H282" s="42"/>
      <c r="I282" s="671"/>
      <c r="J282" s="680" t="s">
        <v>1037</v>
      </c>
      <c r="K282" s="681" t="s">
        <v>1038</v>
      </c>
      <c r="P282" s="682"/>
      <c r="Q282" s="671"/>
      <c r="R282" s="685"/>
      <c r="S282" s="41"/>
      <c r="T282" s="41"/>
      <c r="U282" s="41"/>
      <c r="V282" s="41"/>
      <c r="W282" s="41"/>
      <c r="X282" s="41"/>
      <c r="Y282" s="41"/>
      <c r="Z282" s="41"/>
      <c r="AA282" s="41"/>
      <c r="AB282" s="41"/>
      <c r="AC282" s="41"/>
      <c r="AD282" s="41"/>
      <c r="AE282" s="41"/>
      <c r="AF282" s="41"/>
      <c r="AG282" s="41"/>
      <c r="AH282" s="41"/>
      <c r="AI282" s="41"/>
      <c r="AJ282" s="42"/>
      <c r="AK282" s="671"/>
      <c r="AL282" s="676"/>
      <c r="AM282" s="671"/>
      <c r="AN282" s="669"/>
      <c r="AO282" s="677" t="s">
        <v>631</v>
      </c>
      <c r="AP282" s="683"/>
      <c r="AQ282" s="683"/>
      <c r="AR282" s="684"/>
      <c r="AS282" s="42"/>
      <c r="AT282" s="684"/>
      <c r="AU282" s="42"/>
      <c r="AV282" s="671"/>
      <c r="AW282" s="680" t="s">
        <v>1037</v>
      </c>
      <c r="AX282" s="681" t="s">
        <v>1038</v>
      </c>
      <c r="BC282" s="682"/>
      <c r="BD282" s="671"/>
      <c r="BE282" s="685"/>
      <c r="BF282" s="41"/>
      <c r="BG282" s="41"/>
      <c r="BH282" s="41"/>
      <c r="BI282" s="41"/>
      <c r="BJ282" s="41"/>
      <c r="BK282" s="41"/>
      <c r="BL282" s="41"/>
      <c r="BM282" s="41"/>
      <c r="BN282" s="41"/>
      <c r="BO282" s="41"/>
      <c r="BP282" s="41"/>
      <c r="BQ282" s="41"/>
      <c r="BR282" s="41"/>
      <c r="BS282" s="41"/>
      <c r="BT282" s="41"/>
      <c r="BU282" s="41"/>
      <c r="BV282" s="41"/>
      <c r="BW282" s="42"/>
      <c r="BX282" s="671"/>
      <c r="BY282" s="676"/>
      <c r="BZ282" s="671"/>
      <c r="CA282" s="669"/>
      <c r="CB282" s="677" t="s">
        <v>631</v>
      </c>
      <c r="CC282" s="683"/>
      <c r="CD282" s="683"/>
      <c r="CE282" s="684"/>
      <c r="CF282" s="42"/>
      <c r="CG282" s="684"/>
      <c r="CH282" s="42"/>
      <c r="CI282" s="671"/>
      <c r="CJ282" s="680" t="s">
        <v>1037</v>
      </c>
      <c r="CK282" s="681" t="s">
        <v>1038</v>
      </c>
      <c r="CP282" s="682"/>
      <c r="CQ282" s="671"/>
      <c r="CR282" s="685"/>
      <c r="CS282" s="41"/>
      <c r="CT282" s="41"/>
      <c r="CU282" s="41"/>
      <c r="CV282" s="41"/>
      <c r="CW282" s="41"/>
      <c r="CX282" s="41"/>
      <c r="CY282" s="41"/>
      <c r="CZ282" s="41"/>
      <c r="DA282" s="41"/>
      <c r="DB282" s="41"/>
      <c r="DC282" s="41"/>
      <c r="DD282" s="41"/>
      <c r="DE282" s="41"/>
      <c r="DF282" s="41"/>
      <c r="DG282" s="41"/>
      <c r="DH282" s="41"/>
      <c r="DI282" s="41"/>
      <c r="DJ282" s="42"/>
      <c r="DK282" s="671"/>
      <c r="DL282" s="676"/>
      <c r="DM282" s="671"/>
      <c r="DN282" s="669"/>
      <c r="DO282" s="677" t="s">
        <v>631</v>
      </c>
      <c r="DP282" s="683"/>
      <c r="DQ282" s="683"/>
      <c r="DR282" s="684"/>
      <c r="DS282" s="42"/>
      <c r="DT282" s="684"/>
      <c r="DU282" s="42"/>
      <c r="DV282" s="671"/>
      <c r="DW282" s="680" t="s">
        <v>1037</v>
      </c>
      <c r="DX282" s="681" t="s">
        <v>1038</v>
      </c>
      <c r="EC282" s="682"/>
      <c r="ED282" s="671"/>
      <c r="EE282" s="685"/>
      <c r="EF282" s="41"/>
      <c r="EG282" s="41"/>
      <c r="EH282" s="41"/>
      <c r="EI282" s="41"/>
      <c r="EJ282" s="41"/>
      <c r="EK282" s="41"/>
      <c r="EL282" s="41"/>
      <c r="EM282" s="41"/>
      <c r="EN282" s="41"/>
      <c r="EO282" s="41"/>
      <c r="EP282" s="41"/>
      <c r="EQ282" s="41"/>
      <c r="ER282" s="41"/>
      <c r="ES282" s="41"/>
      <c r="ET282" s="41"/>
      <c r="EU282" s="41"/>
      <c r="EV282" s="41"/>
      <c r="EW282" s="42"/>
      <c r="EX282" s="671"/>
      <c r="EY282" s="676"/>
    </row>
    <row r="283">
      <c r="A283" s="669"/>
      <c r="B283" s="47"/>
      <c r="C283" s="47"/>
      <c r="D283" s="47"/>
      <c r="E283" s="686"/>
      <c r="F283" s="682"/>
      <c r="G283" s="686"/>
      <c r="H283" s="682"/>
      <c r="I283" s="671"/>
      <c r="J283" s="680" t="s">
        <v>1039</v>
      </c>
      <c r="K283" s="681" t="s">
        <v>1040</v>
      </c>
      <c r="P283" s="682"/>
      <c r="Q283" s="671"/>
      <c r="R283" s="686"/>
      <c r="AJ283" s="682"/>
      <c r="AK283" s="671"/>
      <c r="AL283" s="676"/>
      <c r="AM283" s="671"/>
      <c r="AN283" s="669"/>
      <c r="AO283" s="47"/>
      <c r="AP283" s="47"/>
      <c r="AQ283" s="47"/>
      <c r="AR283" s="686"/>
      <c r="AS283" s="682"/>
      <c r="AT283" s="686"/>
      <c r="AU283" s="682"/>
      <c r="AV283" s="671"/>
      <c r="AW283" s="680" t="s">
        <v>1039</v>
      </c>
      <c r="AX283" s="681" t="s">
        <v>1040</v>
      </c>
      <c r="BC283" s="682"/>
      <c r="BD283" s="671"/>
      <c r="BE283" s="686"/>
      <c r="BW283" s="682"/>
      <c r="BX283" s="671"/>
      <c r="BY283" s="676"/>
      <c r="BZ283" s="671"/>
      <c r="CA283" s="669"/>
      <c r="CB283" s="47"/>
      <c r="CC283" s="47"/>
      <c r="CD283" s="47"/>
      <c r="CE283" s="686"/>
      <c r="CF283" s="682"/>
      <c r="CG283" s="686"/>
      <c r="CH283" s="682"/>
      <c r="CI283" s="671"/>
      <c r="CJ283" s="680" t="s">
        <v>1039</v>
      </c>
      <c r="CK283" s="681" t="s">
        <v>1040</v>
      </c>
      <c r="CP283" s="682"/>
      <c r="CQ283" s="671"/>
      <c r="CR283" s="686"/>
      <c r="DJ283" s="682"/>
      <c r="DK283" s="671"/>
      <c r="DL283" s="676"/>
      <c r="DM283" s="671"/>
      <c r="DN283" s="669"/>
      <c r="DO283" s="47"/>
      <c r="DP283" s="47"/>
      <c r="DQ283" s="47"/>
      <c r="DR283" s="686"/>
      <c r="DS283" s="682"/>
      <c r="DT283" s="686"/>
      <c r="DU283" s="682"/>
      <c r="DV283" s="671"/>
      <c r="DW283" s="680" t="s">
        <v>1039</v>
      </c>
      <c r="DX283" s="681" t="s">
        <v>1040</v>
      </c>
      <c r="EC283" s="682"/>
      <c r="ED283" s="671"/>
      <c r="EE283" s="686"/>
      <c r="EW283" s="682"/>
      <c r="EX283" s="671"/>
      <c r="EY283" s="676"/>
    </row>
    <row r="284">
      <c r="A284" s="669"/>
      <c r="B284" s="43"/>
      <c r="C284" s="43"/>
      <c r="D284" s="43"/>
      <c r="E284" s="686"/>
      <c r="F284" s="682"/>
      <c r="G284" s="686"/>
      <c r="H284" s="682"/>
      <c r="I284" s="671"/>
      <c r="J284" s="680" t="s">
        <v>1041</v>
      </c>
      <c r="K284" s="681" t="s">
        <v>1042</v>
      </c>
      <c r="P284" s="682"/>
      <c r="Q284" s="671"/>
      <c r="R284" s="686"/>
      <c r="AJ284" s="682"/>
      <c r="AK284" s="671"/>
      <c r="AL284" s="676"/>
      <c r="AM284" s="671"/>
      <c r="AN284" s="669"/>
      <c r="AO284" s="43"/>
      <c r="AP284" s="43"/>
      <c r="AQ284" s="43"/>
      <c r="AR284" s="686"/>
      <c r="AS284" s="682"/>
      <c r="AT284" s="686"/>
      <c r="AU284" s="682"/>
      <c r="AV284" s="671"/>
      <c r="AW284" s="680" t="s">
        <v>1041</v>
      </c>
      <c r="AX284" s="681" t="s">
        <v>1042</v>
      </c>
      <c r="BC284" s="682"/>
      <c r="BD284" s="671"/>
      <c r="BE284" s="686"/>
      <c r="BW284" s="682"/>
      <c r="BX284" s="671"/>
      <c r="BY284" s="676"/>
      <c r="BZ284" s="671"/>
      <c r="CA284" s="669"/>
      <c r="CB284" s="43"/>
      <c r="CC284" s="43"/>
      <c r="CD284" s="43"/>
      <c r="CE284" s="686"/>
      <c r="CF284" s="682"/>
      <c r="CG284" s="686"/>
      <c r="CH284" s="682"/>
      <c r="CI284" s="671"/>
      <c r="CJ284" s="680" t="s">
        <v>1041</v>
      </c>
      <c r="CK284" s="681" t="s">
        <v>1042</v>
      </c>
      <c r="CP284" s="682"/>
      <c r="CQ284" s="671"/>
      <c r="CR284" s="686"/>
      <c r="DJ284" s="682"/>
      <c r="DK284" s="671"/>
      <c r="DL284" s="676"/>
      <c r="DM284" s="671"/>
      <c r="DN284" s="669"/>
      <c r="DO284" s="43"/>
      <c r="DP284" s="43"/>
      <c r="DQ284" s="43"/>
      <c r="DR284" s="686"/>
      <c r="DS284" s="682"/>
      <c r="DT284" s="686"/>
      <c r="DU284" s="682"/>
      <c r="DV284" s="671"/>
      <c r="DW284" s="680" t="s">
        <v>1041</v>
      </c>
      <c r="DX284" s="681" t="s">
        <v>1042</v>
      </c>
      <c r="EC284" s="682"/>
      <c r="ED284" s="671"/>
      <c r="EE284" s="686"/>
      <c r="EW284" s="682"/>
      <c r="EX284" s="671"/>
      <c r="EY284" s="676"/>
    </row>
    <row r="285">
      <c r="A285" s="669"/>
      <c r="B285" s="677" t="s">
        <v>633</v>
      </c>
      <c r="C285" s="683"/>
      <c r="D285" s="683"/>
      <c r="E285" s="686"/>
      <c r="F285" s="682"/>
      <c r="G285" s="686"/>
      <c r="H285" s="682"/>
      <c r="I285" s="671"/>
      <c r="J285" s="680" t="s">
        <v>1043</v>
      </c>
      <c r="K285" s="681" t="s">
        <v>1044</v>
      </c>
      <c r="P285" s="682"/>
      <c r="Q285" s="671"/>
      <c r="R285" s="686"/>
      <c r="AJ285" s="682"/>
      <c r="AK285" s="671"/>
      <c r="AL285" s="676"/>
      <c r="AM285" s="671"/>
      <c r="AN285" s="669"/>
      <c r="AO285" s="677" t="s">
        <v>633</v>
      </c>
      <c r="AP285" s="683"/>
      <c r="AQ285" s="683"/>
      <c r="AR285" s="686"/>
      <c r="AS285" s="682"/>
      <c r="AT285" s="686"/>
      <c r="AU285" s="682"/>
      <c r="AV285" s="671"/>
      <c r="AW285" s="680" t="s">
        <v>1043</v>
      </c>
      <c r="AX285" s="681" t="s">
        <v>1044</v>
      </c>
      <c r="BC285" s="682"/>
      <c r="BD285" s="671"/>
      <c r="BE285" s="686"/>
      <c r="BW285" s="682"/>
      <c r="BX285" s="671"/>
      <c r="BY285" s="676"/>
      <c r="BZ285" s="671"/>
      <c r="CA285" s="669"/>
      <c r="CB285" s="677" t="s">
        <v>633</v>
      </c>
      <c r="CC285" s="683"/>
      <c r="CD285" s="683"/>
      <c r="CE285" s="686"/>
      <c r="CF285" s="682"/>
      <c r="CG285" s="686"/>
      <c r="CH285" s="682"/>
      <c r="CI285" s="671"/>
      <c r="CJ285" s="680" t="s">
        <v>1043</v>
      </c>
      <c r="CK285" s="681" t="s">
        <v>1044</v>
      </c>
      <c r="CP285" s="682"/>
      <c r="CQ285" s="671"/>
      <c r="CR285" s="686"/>
      <c r="DJ285" s="682"/>
      <c r="DK285" s="671"/>
      <c r="DL285" s="676"/>
      <c r="DM285" s="671"/>
      <c r="DN285" s="669"/>
      <c r="DO285" s="677" t="s">
        <v>633</v>
      </c>
      <c r="DP285" s="683"/>
      <c r="DQ285" s="683"/>
      <c r="DR285" s="686"/>
      <c r="DS285" s="682"/>
      <c r="DT285" s="686"/>
      <c r="DU285" s="682"/>
      <c r="DV285" s="671"/>
      <c r="DW285" s="680" t="s">
        <v>1043</v>
      </c>
      <c r="DX285" s="681" t="s">
        <v>1044</v>
      </c>
      <c r="EC285" s="682"/>
      <c r="ED285" s="671"/>
      <c r="EE285" s="686"/>
      <c r="EW285" s="682"/>
      <c r="EX285" s="671"/>
      <c r="EY285" s="676"/>
    </row>
    <row r="286">
      <c r="A286" s="687"/>
      <c r="B286" s="47"/>
      <c r="C286" s="47"/>
      <c r="D286" s="47"/>
      <c r="E286" s="686"/>
      <c r="F286" s="682"/>
      <c r="G286" s="686"/>
      <c r="H286" s="682"/>
      <c r="I286" s="688"/>
      <c r="J286" s="680" t="s">
        <v>1045</v>
      </c>
      <c r="K286" s="681" t="s">
        <v>1046</v>
      </c>
      <c r="P286" s="682"/>
      <c r="Q286" s="688"/>
      <c r="R286" s="686"/>
      <c r="AJ286" s="682"/>
      <c r="AK286" s="688"/>
      <c r="AL286" s="689"/>
      <c r="AM286" s="688"/>
      <c r="AN286" s="687"/>
      <c r="AO286" s="47"/>
      <c r="AP286" s="47"/>
      <c r="AQ286" s="47"/>
      <c r="AR286" s="686"/>
      <c r="AS286" s="682"/>
      <c r="AT286" s="686"/>
      <c r="AU286" s="682"/>
      <c r="AV286" s="688"/>
      <c r="AW286" s="680" t="s">
        <v>1045</v>
      </c>
      <c r="AX286" s="681" t="s">
        <v>1046</v>
      </c>
      <c r="BC286" s="682"/>
      <c r="BD286" s="688"/>
      <c r="BE286" s="686"/>
      <c r="BW286" s="682"/>
      <c r="BX286" s="688"/>
      <c r="BY286" s="689"/>
      <c r="BZ286" s="688"/>
      <c r="CA286" s="687"/>
      <c r="CB286" s="47"/>
      <c r="CC286" s="47"/>
      <c r="CD286" s="47"/>
      <c r="CE286" s="686"/>
      <c r="CF286" s="682"/>
      <c r="CG286" s="686"/>
      <c r="CH286" s="682"/>
      <c r="CI286" s="688"/>
      <c r="CJ286" s="680" t="s">
        <v>1045</v>
      </c>
      <c r="CK286" s="681" t="s">
        <v>1046</v>
      </c>
      <c r="CP286" s="682"/>
      <c r="CQ286" s="688"/>
      <c r="CR286" s="686"/>
      <c r="DJ286" s="682"/>
      <c r="DK286" s="688"/>
      <c r="DL286" s="689"/>
      <c r="DM286" s="688"/>
      <c r="DN286" s="687"/>
      <c r="DO286" s="47"/>
      <c r="DP286" s="47"/>
      <c r="DQ286" s="47"/>
      <c r="DR286" s="686"/>
      <c r="DS286" s="682"/>
      <c r="DT286" s="686"/>
      <c r="DU286" s="682"/>
      <c r="DV286" s="688"/>
      <c r="DW286" s="680" t="s">
        <v>1045</v>
      </c>
      <c r="DX286" s="681" t="s">
        <v>1046</v>
      </c>
      <c r="EC286" s="682"/>
      <c r="ED286" s="688"/>
      <c r="EE286" s="686"/>
      <c r="EW286" s="682"/>
      <c r="EX286" s="688"/>
      <c r="EY286" s="689"/>
    </row>
    <row r="287">
      <c r="A287" s="687"/>
      <c r="B287" s="43"/>
      <c r="C287" s="43"/>
      <c r="D287" s="43"/>
      <c r="E287" s="686"/>
      <c r="F287" s="682"/>
      <c r="G287" s="686"/>
      <c r="H287" s="682"/>
      <c r="I287" s="688"/>
      <c r="J287" s="680" t="s">
        <v>1047</v>
      </c>
      <c r="K287" s="681" t="s">
        <v>1048</v>
      </c>
      <c r="P287" s="682"/>
      <c r="Q287" s="688"/>
      <c r="R287" s="686"/>
      <c r="AJ287" s="682"/>
      <c r="AK287" s="688"/>
      <c r="AL287" s="689"/>
      <c r="AM287" s="688"/>
      <c r="AN287" s="687"/>
      <c r="AO287" s="43"/>
      <c r="AP287" s="43"/>
      <c r="AQ287" s="43"/>
      <c r="AR287" s="686"/>
      <c r="AS287" s="682"/>
      <c r="AT287" s="686"/>
      <c r="AU287" s="682"/>
      <c r="AV287" s="688"/>
      <c r="AW287" s="680" t="s">
        <v>1047</v>
      </c>
      <c r="AX287" s="681" t="s">
        <v>1048</v>
      </c>
      <c r="BC287" s="682"/>
      <c r="BD287" s="688"/>
      <c r="BE287" s="686"/>
      <c r="BW287" s="682"/>
      <c r="BX287" s="688"/>
      <c r="BY287" s="689"/>
      <c r="BZ287" s="688"/>
      <c r="CA287" s="687"/>
      <c r="CB287" s="43"/>
      <c r="CC287" s="43"/>
      <c r="CD287" s="43"/>
      <c r="CE287" s="686"/>
      <c r="CF287" s="682"/>
      <c r="CG287" s="686"/>
      <c r="CH287" s="682"/>
      <c r="CI287" s="688"/>
      <c r="CJ287" s="680" t="s">
        <v>1047</v>
      </c>
      <c r="CK287" s="681" t="s">
        <v>1048</v>
      </c>
      <c r="CP287" s="682"/>
      <c r="CQ287" s="688"/>
      <c r="CR287" s="686"/>
      <c r="DJ287" s="682"/>
      <c r="DK287" s="688"/>
      <c r="DL287" s="689"/>
      <c r="DM287" s="688"/>
      <c r="DN287" s="687"/>
      <c r="DO287" s="43"/>
      <c r="DP287" s="43"/>
      <c r="DQ287" s="43"/>
      <c r="DR287" s="686"/>
      <c r="DS287" s="682"/>
      <c r="DT287" s="686"/>
      <c r="DU287" s="682"/>
      <c r="DV287" s="688"/>
      <c r="DW287" s="680" t="s">
        <v>1047</v>
      </c>
      <c r="DX287" s="681" t="s">
        <v>1048</v>
      </c>
      <c r="EC287" s="682"/>
      <c r="ED287" s="688"/>
      <c r="EE287" s="686"/>
      <c r="EW287" s="682"/>
      <c r="EX287" s="688"/>
      <c r="EY287" s="689"/>
    </row>
    <row r="288">
      <c r="A288" s="687"/>
      <c r="B288" s="677" t="s">
        <v>635</v>
      </c>
      <c r="C288" s="683"/>
      <c r="D288" s="683"/>
      <c r="E288" s="686"/>
      <c r="F288" s="682"/>
      <c r="G288" s="686"/>
      <c r="H288" s="682"/>
      <c r="I288" s="688"/>
      <c r="J288" s="680" t="s">
        <v>1049</v>
      </c>
      <c r="K288" s="681" t="s">
        <v>1050</v>
      </c>
      <c r="P288" s="682"/>
      <c r="Q288" s="688"/>
      <c r="R288" s="686"/>
      <c r="AJ288" s="682"/>
      <c r="AK288" s="688"/>
      <c r="AL288" s="689"/>
      <c r="AM288" s="688"/>
      <c r="AN288" s="687"/>
      <c r="AO288" s="677" t="s">
        <v>635</v>
      </c>
      <c r="AP288" s="683"/>
      <c r="AQ288" s="683"/>
      <c r="AR288" s="686"/>
      <c r="AS288" s="682"/>
      <c r="AT288" s="686"/>
      <c r="AU288" s="682"/>
      <c r="AV288" s="688"/>
      <c r="AW288" s="680" t="s">
        <v>1049</v>
      </c>
      <c r="AX288" s="681" t="s">
        <v>1050</v>
      </c>
      <c r="BC288" s="682"/>
      <c r="BD288" s="688"/>
      <c r="BE288" s="686"/>
      <c r="BW288" s="682"/>
      <c r="BX288" s="688"/>
      <c r="BY288" s="689"/>
      <c r="BZ288" s="688"/>
      <c r="CA288" s="687"/>
      <c r="CB288" s="677" t="s">
        <v>635</v>
      </c>
      <c r="CC288" s="683"/>
      <c r="CD288" s="683"/>
      <c r="CE288" s="686"/>
      <c r="CF288" s="682"/>
      <c r="CG288" s="686"/>
      <c r="CH288" s="682"/>
      <c r="CI288" s="688"/>
      <c r="CJ288" s="680" t="s">
        <v>1049</v>
      </c>
      <c r="CK288" s="681" t="s">
        <v>1050</v>
      </c>
      <c r="CP288" s="682"/>
      <c r="CQ288" s="688"/>
      <c r="CR288" s="686"/>
      <c r="DJ288" s="682"/>
      <c r="DK288" s="688"/>
      <c r="DL288" s="689"/>
      <c r="DM288" s="688"/>
      <c r="DN288" s="687"/>
      <c r="DO288" s="677" t="s">
        <v>635</v>
      </c>
      <c r="DP288" s="683"/>
      <c r="DQ288" s="683"/>
      <c r="DR288" s="686"/>
      <c r="DS288" s="682"/>
      <c r="DT288" s="686"/>
      <c r="DU288" s="682"/>
      <c r="DV288" s="688"/>
      <c r="DW288" s="680" t="s">
        <v>1049</v>
      </c>
      <c r="DX288" s="681" t="s">
        <v>1050</v>
      </c>
      <c r="EC288" s="682"/>
      <c r="ED288" s="688"/>
      <c r="EE288" s="686"/>
      <c r="EW288" s="682"/>
      <c r="EX288" s="688"/>
      <c r="EY288" s="689"/>
    </row>
    <row r="289">
      <c r="A289" s="687"/>
      <c r="B289" s="47"/>
      <c r="C289" s="47"/>
      <c r="D289" s="47"/>
      <c r="E289" s="686"/>
      <c r="F289" s="682"/>
      <c r="G289" s="686"/>
      <c r="H289" s="682"/>
      <c r="I289" s="688"/>
      <c r="J289" s="680" t="s">
        <v>1051</v>
      </c>
      <c r="K289" s="681" t="s">
        <v>1052</v>
      </c>
      <c r="P289" s="682"/>
      <c r="Q289" s="688"/>
      <c r="R289" s="686"/>
      <c r="AJ289" s="682"/>
      <c r="AK289" s="688"/>
      <c r="AL289" s="689"/>
      <c r="AM289" s="688"/>
      <c r="AN289" s="687"/>
      <c r="AO289" s="47"/>
      <c r="AP289" s="47"/>
      <c r="AQ289" s="47"/>
      <c r="AR289" s="686"/>
      <c r="AS289" s="682"/>
      <c r="AT289" s="686"/>
      <c r="AU289" s="682"/>
      <c r="AV289" s="688"/>
      <c r="AW289" s="680" t="s">
        <v>1051</v>
      </c>
      <c r="AX289" s="681" t="s">
        <v>1052</v>
      </c>
      <c r="BC289" s="682"/>
      <c r="BD289" s="688"/>
      <c r="BE289" s="686"/>
      <c r="BW289" s="682"/>
      <c r="BX289" s="688"/>
      <c r="BY289" s="689"/>
      <c r="BZ289" s="688"/>
      <c r="CA289" s="687"/>
      <c r="CB289" s="47"/>
      <c r="CC289" s="47"/>
      <c r="CD289" s="47"/>
      <c r="CE289" s="686"/>
      <c r="CF289" s="682"/>
      <c r="CG289" s="686"/>
      <c r="CH289" s="682"/>
      <c r="CI289" s="688"/>
      <c r="CJ289" s="680" t="s">
        <v>1051</v>
      </c>
      <c r="CK289" s="681" t="s">
        <v>1052</v>
      </c>
      <c r="CP289" s="682"/>
      <c r="CQ289" s="688"/>
      <c r="CR289" s="686"/>
      <c r="DJ289" s="682"/>
      <c r="DK289" s="688"/>
      <c r="DL289" s="689"/>
      <c r="DM289" s="688"/>
      <c r="DN289" s="687"/>
      <c r="DO289" s="47"/>
      <c r="DP289" s="47"/>
      <c r="DQ289" s="47"/>
      <c r="DR289" s="686"/>
      <c r="DS289" s="682"/>
      <c r="DT289" s="686"/>
      <c r="DU289" s="682"/>
      <c r="DV289" s="688"/>
      <c r="DW289" s="680" t="s">
        <v>1051</v>
      </c>
      <c r="DX289" s="681" t="s">
        <v>1052</v>
      </c>
      <c r="EC289" s="682"/>
      <c r="ED289" s="688"/>
      <c r="EE289" s="686"/>
      <c r="EW289" s="682"/>
      <c r="EX289" s="688"/>
      <c r="EY289" s="689"/>
    </row>
    <row r="290">
      <c r="A290" s="687"/>
      <c r="B290" s="43"/>
      <c r="C290" s="43"/>
      <c r="D290" s="43"/>
      <c r="E290" s="686"/>
      <c r="F290" s="682"/>
      <c r="G290" s="686"/>
      <c r="H290" s="682"/>
      <c r="I290" s="688"/>
      <c r="J290" s="680" t="s">
        <v>1053</v>
      </c>
      <c r="K290" s="681" t="s">
        <v>1054</v>
      </c>
      <c r="P290" s="682"/>
      <c r="Q290" s="688"/>
      <c r="R290" s="686"/>
      <c r="AJ290" s="682"/>
      <c r="AK290" s="688"/>
      <c r="AL290" s="689"/>
      <c r="AM290" s="688"/>
      <c r="AN290" s="687"/>
      <c r="AO290" s="43"/>
      <c r="AP290" s="43"/>
      <c r="AQ290" s="43"/>
      <c r="AR290" s="686"/>
      <c r="AS290" s="682"/>
      <c r="AT290" s="686"/>
      <c r="AU290" s="682"/>
      <c r="AV290" s="688"/>
      <c r="AW290" s="680" t="s">
        <v>1053</v>
      </c>
      <c r="AX290" s="681" t="s">
        <v>1054</v>
      </c>
      <c r="BC290" s="682"/>
      <c r="BD290" s="688"/>
      <c r="BE290" s="686"/>
      <c r="BW290" s="682"/>
      <c r="BX290" s="688"/>
      <c r="BY290" s="689"/>
      <c r="BZ290" s="688"/>
      <c r="CA290" s="687"/>
      <c r="CB290" s="43"/>
      <c r="CC290" s="43"/>
      <c r="CD290" s="43"/>
      <c r="CE290" s="686"/>
      <c r="CF290" s="682"/>
      <c r="CG290" s="686"/>
      <c r="CH290" s="682"/>
      <c r="CI290" s="688"/>
      <c r="CJ290" s="680" t="s">
        <v>1053</v>
      </c>
      <c r="CK290" s="681" t="s">
        <v>1054</v>
      </c>
      <c r="CP290" s="682"/>
      <c r="CQ290" s="688"/>
      <c r="CR290" s="686"/>
      <c r="DJ290" s="682"/>
      <c r="DK290" s="688"/>
      <c r="DL290" s="689"/>
      <c r="DM290" s="688"/>
      <c r="DN290" s="687"/>
      <c r="DO290" s="43"/>
      <c r="DP290" s="43"/>
      <c r="DQ290" s="43"/>
      <c r="DR290" s="686"/>
      <c r="DS290" s="682"/>
      <c r="DT290" s="686"/>
      <c r="DU290" s="682"/>
      <c r="DV290" s="688"/>
      <c r="DW290" s="680" t="s">
        <v>1053</v>
      </c>
      <c r="DX290" s="681" t="s">
        <v>1054</v>
      </c>
      <c r="EC290" s="682"/>
      <c r="ED290" s="688"/>
      <c r="EE290" s="686"/>
      <c r="EW290" s="682"/>
      <c r="EX290" s="688"/>
      <c r="EY290" s="689"/>
    </row>
    <row r="291">
      <c r="A291" s="687"/>
      <c r="B291" s="677" t="s">
        <v>637</v>
      </c>
      <c r="C291" s="683"/>
      <c r="D291" s="683"/>
      <c r="E291" s="686"/>
      <c r="F291" s="682"/>
      <c r="G291" s="686"/>
      <c r="H291" s="682"/>
      <c r="I291" s="688"/>
      <c r="J291" s="680" t="s">
        <v>1055</v>
      </c>
      <c r="K291" s="681" t="s">
        <v>1056</v>
      </c>
      <c r="P291" s="682"/>
      <c r="Q291" s="688"/>
      <c r="R291" s="686"/>
      <c r="AJ291" s="682"/>
      <c r="AK291" s="688"/>
      <c r="AL291" s="689"/>
      <c r="AM291" s="688"/>
      <c r="AN291" s="687"/>
      <c r="AO291" s="677" t="s">
        <v>637</v>
      </c>
      <c r="AP291" s="683"/>
      <c r="AQ291" s="683"/>
      <c r="AR291" s="686"/>
      <c r="AS291" s="682"/>
      <c r="AT291" s="686"/>
      <c r="AU291" s="682"/>
      <c r="AV291" s="688"/>
      <c r="AW291" s="680" t="s">
        <v>1055</v>
      </c>
      <c r="AX291" s="681" t="s">
        <v>1056</v>
      </c>
      <c r="BC291" s="682"/>
      <c r="BD291" s="688"/>
      <c r="BE291" s="686"/>
      <c r="BW291" s="682"/>
      <c r="BX291" s="688"/>
      <c r="BY291" s="689"/>
      <c r="BZ291" s="688"/>
      <c r="CA291" s="687"/>
      <c r="CB291" s="677" t="s">
        <v>637</v>
      </c>
      <c r="CC291" s="683"/>
      <c r="CD291" s="683"/>
      <c r="CE291" s="686"/>
      <c r="CF291" s="682"/>
      <c r="CG291" s="686"/>
      <c r="CH291" s="682"/>
      <c r="CI291" s="688"/>
      <c r="CJ291" s="680" t="s">
        <v>1055</v>
      </c>
      <c r="CK291" s="681" t="s">
        <v>1056</v>
      </c>
      <c r="CP291" s="682"/>
      <c r="CQ291" s="688"/>
      <c r="CR291" s="686"/>
      <c r="DJ291" s="682"/>
      <c r="DK291" s="688"/>
      <c r="DL291" s="689"/>
      <c r="DM291" s="688"/>
      <c r="DN291" s="687"/>
      <c r="DO291" s="677" t="s">
        <v>637</v>
      </c>
      <c r="DP291" s="683"/>
      <c r="DQ291" s="683"/>
      <c r="DR291" s="686"/>
      <c r="DS291" s="682"/>
      <c r="DT291" s="686"/>
      <c r="DU291" s="682"/>
      <c r="DV291" s="688"/>
      <c r="DW291" s="680" t="s">
        <v>1055</v>
      </c>
      <c r="DX291" s="681" t="s">
        <v>1056</v>
      </c>
      <c r="EC291" s="682"/>
      <c r="ED291" s="688"/>
      <c r="EE291" s="686"/>
      <c r="EW291" s="682"/>
      <c r="EX291" s="688"/>
      <c r="EY291" s="689"/>
    </row>
    <row r="292">
      <c r="A292" s="687"/>
      <c r="B292" s="47"/>
      <c r="C292" s="47"/>
      <c r="D292" s="47"/>
      <c r="E292" s="686"/>
      <c r="F292" s="682"/>
      <c r="G292" s="686"/>
      <c r="H292" s="682"/>
      <c r="I292" s="688"/>
      <c r="J292" s="690" t="s">
        <v>1057</v>
      </c>
      <c r="K292" s="691" t="s">
        <v>1058</v>
      </c>
      <c r="L292" s="11"/>
      <c r="M292" s="11"/>
      <c r="N292" s="11"/>
      <c r="O292" s="11"/>
      <c r="P292" s="12"/>
      <c r="Q292" s="688"/>
      <c r="R292" s="48"/>
      <c r="S292" s="11"/>
      <c r="T292" s="11"/>
      <c r="U292" s="11"/>
      <c r="V292" s="11"/>
      <c r="W292" s="11"/>
      <c r="X292" s="11"/>
      <c r="Y292" s="11"/>
      <c r="Z292" s="11"/>
      <c r="AA292" s="11"/>
      <c r="AB292" s="11"/>
      <c r="AC292" s="11"/>
      <c r="AD292" s="11"/>
      <c r="AE292" s="11"/>
      <c r="AF292" s="11"/>
      <c r="AG292" s="11"/>
      <c r="AH292" s="11"/>
      <c r="AI292" s="11"/>
      <c r="AJ292" s="12"/>
      <c r="AK292" s="688"/>
      <c r="AL292" s="689"/>
      <c r="AM292" s="688"/>
      <c r="AN292" s="687"/>
      <c r="AO292" s="47"/>
      <c r="AP292" s="47"/>
      <c r="AQ292" s="47"/>
      <c r="AR292" s="686"/>
      <c r="AS292" s="682"/>
      <c r="AT292" s="686"/>
      <c r="AU292" s="682"/>
      <c r="AV292" s="688"/>
      <c r="AW292" s="690" t="s">
        <v>1057</v>
      </c>
      <c r="AX292" s="691" t="s">
        <v>1058</v>
      </c>
      <c r="AY292" s="11"/>
      <c r="AZ292" s="11"/>
      <c r="BA292" s="11"/>
      <c r="BB292" s="11"/>
      <c r="BC292" s="12"/>
      <c r="BD292" s="688"/>
      <c r="BE292" s="48"/>
      <c r="BF292" s="11"/>
      <c r="BG292" s="11"/>
      <c r="BH292" s="11"/>
      <c r="BI292" s="11"/>
      <c r="BJ292" s="11"/>
      <c r="BK292" s="11"/>
      <c r="BL292" s="11"/>
      <c r="BM292" s="11"/>
      <c r="BN292" s="11"/>
      <c r="BO292" s="11"/>
      <c r="BP292" s="11"/>
      <c r="BQ292" s="11"/>
      <c r="BR292" s="11"/>
      <c r="BS292" s="11"/>
      <c r="BT292" s="11"/>
      <c r="BU292" s="11"/>
      <c r="BV292" s="11"/>
      <c r="BW292" s="12"/>
      <c r="BX292" s="688"/>
      <c r="BY292" s="689"/>
      <c r="BZ292" s="688"/>
      <c r="CA292" s="687"/>
      <c r="CB292" s="47"/>
      <c r="CC292" s="47"/>
      <c r="CD292" s="47"/>
      <c r="CE292" s="686"/>
      <c r="CF292" s="682"/>
      <c r="CG292" s="686"/>
      <c r="CH292" s="682"/>
      <c r="CI292" s="688"/>
      <c r="CJ292" s="690" t="s">
        <v>1057</v>
      </c>
      <c r="CK292" s="691" t="s">
        <v>1058</v>
      </c>
      <c r="CL292" s="11"/>
      <c r="CM292" s="11"/>
      <c r="CN292" s="11"/>
      <c r="CO292" s="11"/>
      <c r="CP292" s="12"/>
      <c r="CQ292" s="688"/>
      <c r="CR292" s="48"/>
      <c r="CS292" s="11"/>
      <c r="CT292" s="11"/>
      <c r="CU292" s="11"/>
      <c r="CV292" s="11"/>
      <c r="CW292" s="11"/>
      <c r="CX292" s="11"/>
      <c r="CY292" s="11"/>
      <c r="CZ292" s="11"/>
      <c r="DA292" s="11"/>
      <c r="DB292" s="11"/>
      <c r="DC292" s="11"/>
      <c r="DD292" s="11"/>
      <c r="DE292" s="11"/>
      <c r="DF292" s="11"/>
      <c r="DG292" s="11"/>
      <c r="DH292" s="11"/>
      <c r="DI292" s="11"/>
      <c r="DJ292" s="12"/>
      <c r="DK292" s="688"/>
      <c r="DL292" s="689"/>
      <c r="DM292" s="688"/>
      <c r="DN292" s="687"/>
      <c r="DO292" s="47"/>
      <c r="DP292" s="47"/>
      <c r="DQ292" s="47"/>
      <c r="DR292" s="686"/>
      <c r="DS292" s="682"/>
      <c r="DT292" s="686"/>
      <c r="DU292" s="682"/>
      <c r="DV292" s="688"/>
      <c r="DW292" s="690" t="s">
        <v>1057</v>
      </c>
      <c r="DX292" s="691" t="s">
        <v>1058</v>
      </c>
      <c r="DY292" s="11"/>
      <c r="DZ292" s="11"/>
      <c r="EA292" s="11"/>
      <c r="EB292" s="11"/>
      <c r="EC292" s="12"/>
      <c r="ED292" s="688"/>
      <c r="EE292" s="48"/>
      <c r="EF292" s="11"/>
      <c r="EG292" s="11"/>
      <c r="EH292" s="11"/>
      <c r="EI292" s="11"/>
      <c r="EJ292" s="11"/>
      <c r="EK292" s="11"/>
      <c r="EL292" s="11"/>
      <c r="EM292" s="11"/>
      <c r="EN292" s="11"/>
      <c r="EO292" s="11"/>
      <c r="EP292" s="11"/>
      <c r="EQ292" s="11"/>
      <c r="ER292" s="11"/>
      <c r="ES292" s="11"/>
      <c r="ET292" s="11"/>
      <c r="EU292" s="11"/>
      <c r="EV292" s="11"/>
      <c r="EW292" s="12"/>
      <c r="EX292" s="688"/>
      <c r="EY292" s="689"/>
    </row>
    <row r="293">
      <c r="A293" s="697"/>
      <c r="B293" s="43"/>
      <c r="C293" s="43"/>
      <c r="D293" s="43"/>
      <c r="E293" s="48"/>
      <c r="F293" s="12"/>
      <c r="G293" s="48"/>
      <c r="H293" s="12"/>
      <c r="I293" s="623"/>
      <c r="J293" s="623"/>
      <c r="K293" s="623"/>
      <c r="L293" s="623"/>
      <c r="M293" s="623"/>
      <c r="N293" s="623"/>
      <c r="O293" s="623"/>
      <c r="P293" s="623"/>
      <c r="Q293" s="623"/>
      <c r="R293" s="623"/>
      <c r="S293" s="623"/>
      <c r="T293" s="623"/>
      <c r="U293" s="623"/>
      <c r="V293" s="623"/>
      <c r="W293" s="623"/>
      <c r="X293" s="623"/>
      <c r="Y293" s="623"/>
      <c r="Z293" s="623"/>
      <c r="AA293" s="623"/>
      <c r="AB293" s="623"/>
      <c r="AC293" s="623"/>
      <c r="AD293" s="623"/>
      <c r="AE293" s="623"/>
      <c r="AF293" s="623"/>
      <c r="AG293" s="623"/>
      <c r="AH293" s="623"/>
      <c r="AI293" s="623"/>
      <c r="AJ293" s="623"/>
      <c r="AK293" s="623"/>
      <c r="AL293" s="698"/>
      <c r="AM293" s="623"/>
      <c r="AN293" s="697"/>
      <c r="AO293" s="43"/>
      <c r="AP293" s="43"/>
      <c r="AQ293" s="43"/>
      <c r="AR293" s="48"/>
      <c r="AS293" s="12"/>
      <c r="AT293" s="48"/>
      <c r="AU293" s="12"/>
      <c r="AV293" s="623"/>
      <c r="AW293" s="623"/>
      <c r="AX293" s="623"/>
      <c r="AY293" s="623"/>
      <c r="AZ293" s="623"/>
      <c r="BA293" s="623"/>
      <c r="BB293" s="623"/>
      <c r="BC293" s="623"/>
      <c r="BD293" s="623"/>
      <c r="BE293" s="623"/>
      <c r="BF293" s="623"/>
      <c r="BG293" s="623"/>
      <c r="BH293" s="623"/>
      <c r="BI293" s="623"/>
      <c r="BJ293" s="623"/>
      <c r="BK293" s="623"/>
      <c r="BL293" s="623"/>
      <c r="BM293" s="623"/>
      <c r="BN293" s="623"/>
      <c r="BO293" s="623"/>
      <c r="BP293" s="623"/>
      <c r="BQ293" s="623"/>
      <c r="BR293" s="623"/>
      <c r="BS293" s="623"/>
      <c r="BT293" s="623"/>
      <c r="BU293" s="623"/>
      <c r="BV293" s="623"/>
      <c r="BW293" s="623"/>
      <c r="BX293" s="623"/>
      <c r="BY293" s="698"/>
      <c r="BZ293" s="623"/>
      <c r="CA293" s="697"/>
      <c r="CB293" s="43"/>
      <c r="CC293" s="43"/>
      <c r="CD293" s="43"/>
      <c r="CE293" s="48"/>
      <c r="CF293" s="12"/>
      <c r="CG293" s="48"/>
      <c r="CH293" s="12"/>
      <c r="CI293" s="623"/>
      <c r="CJ293" s="623"/>
      <c r="CK293" s="623"/>
      <c r="CL293" s="623"/>
      <c r="CM293" s="623"/>
      <c r="CN293" s="623"/>
      <c r="CO293" s="623"/>
      <c r="CP293" s="623"/>
      <c r="CQ293" s="623"/>
      <c r="CR293" s="623"/>
      <c r="CS293" s="623"/>
      <c r="CT293" s="623"/>
      <c r="CU293" s="623"/>
      <c r="CV293" s="623"/>
      <c r="CW293" s="623"/>
      <c r="CX293" s="623"/>
      <c r="CY293" s="623"/>
      <c r="CZ293" s="623"/>
      <c r="DA293" s="623"/>
      <c r="DB293" s="623"/>
      <c r="DC293" s="623"/>
      <c r="DD293" s="623"/>
      <c r="DE293" s="623"/>
      <c r="DF293" s="623"/>
      <c r="DG293" s="623"/>
      <c r="DH293" s="623"/>
      <c r="DI293" s="623"/>
      <c r="DJ293" s="623"/>
      <c r="DK293" s="623"/>
      <c r="DL293" s="698"/>
      <c r="DM293" s="623"/>
      <c r="DN293" s="697"/>
      <c r="DO293" s="43"/>
      <c r="DP293" s="43"/>
      <c r="DQ293" s="43"/>
      <c r="DR293" s="48"/>
      <c r="DS293" s="12"/>
      <c r="DT293" s="48"/>
      <c r="DU293" s="12"/>
      <c r="DV293" s="623"/>
      <c r="DW293" s="623"/>
      <c r="DX293" s="623"/>
      <c r="DY293" s="623"/>
      <c r="DZ293" s="623"/>
      <c r="EA293" s="623"/>
      <c r="EB293" s="623"/>
      <c r="EC293" s="623"/>
      <c r="ED293" s="623"/>
      <c r="EE293" s="623"/>
      <c r="EF293" s="623"/>
      <c r="EG293" s="623"/>
      <c r="EH293" s="623"/>
      <c r="EI293" s="623"/>
      <c r="EJ293" s="623"/>
      <c r="EK293" s="623"/>
      <c r="EL293" s="623"/>
      <c r="EM293" s="623"/>
      <c r="EN293" s="623"/>
      <c r="EO293" s="623"/>
      <c r="EP293" s="623"/>
      <c r="EQ293" s="623"/>
      <c r="ER293" s="623"/>
      <c r="ES293" s="623"/>
      <c r="ET293" s="623"/>
      <c r="EU293" s="623"/>
      <c r="EV293" s="623"/>
      <c r="EW293" s="623"/>
      <c r="EX293" s="623"/>
      <c r="EY293" s="698"/>
    </row>
    <row r="294">
      <c r="A294" s="697"/>
      <c r="B294" s="623"/>
      <c r="C294" s="623"/>
      <c r="D294" s="623"/>
      <c r="E294" s="623"/>
      <c r="F294" s="623"/>
      <c r="G294" s="623"/>
      <c r="H294" s="623"/>
      <c r="I294" s="623"/>
      <c r="J294" s="623"/>
      <c r="K294" s="623"/>
      <c r="L294" s="623"/>
      <c r="M294" s="623"/>
      <c r="N294" s="623"/>
      <c r="O294" s="623"/>
      <c r="P294" s="623"/>
      <c r="Q294" s="623"/>
      <c r="R294" s="623"/>
      <c r="S294" s="623"/>
      <c r="T294" s="623"/>
      <c r="U294" s="623"/>
      <c r="V294" s="623"/>
      <c r="W294" s="623"/>
      <c r="X294" s="623"/>
      <c r="Y294" s="623"/>
      <c r="Z294" s="623"/>
      <c r="AA294" s="623"/>
      <c r="AB294" s="623"/>
      <c r="AC294" s="623"/>
      <c r="AD294" s="623"/>
      <c r="AE294" s="623"/>
      <c r="AF294" s="623"/>
      <c r="AG294" s="623"/>
      <c r="AH294" s="623"/>
      <c r="AI294" s="623"/>
      <c r="AJ294" s="623"/>
      <c r="AK294" s="623"/>
      <c r="AL294" s="698"/>
      <c r="AM294" s="623"/>
      <c r="AN294" s="697"/>
      <c r="AO294" s="623"/>
      <c r="AP294" s="623"/>
      <c r="AQ294" s="623"/>
      <c r="AR294" s="623"/>
      <c r="AS294" s="623"/>
      <c r="AT294" s="623"/>
      <c r="AU294" s="623"/>
      <c r="AV294" s="623"/>
      <c r="AW294" s="623"/>
      <c r="AX294" s="623"/>
      <c r="AY294" s="623"/>
      <c r="AZ294" s="623"/>
      <c r="BA294" s="623"/>
      <c r="BB294" s="623"/>
      <c r="BC294" s="623"/>
      <c r="BD294" s="623"/>
      <c r="BE294" s="623"/>
      <c r="BF294" s="623"/>
      <c r="BG294" s="623"/>
      <c r="BH294" s="623"/>
      <c r="BI294" s="623"/>
      <c r="BJ294" s="623"/>
      <c r="BK294" s="623"/>
      <c r="BL294" s="623"/>
      <c r="BM294" s="623"/>
      <c r="BN294" s="623"/>
      <c r="BO294" s="623"/>
      <c r="BP294" s="623"/>
      <c r="BQ294" s="623"/>
      <c r="BR294" s="623"/>
      <c r="BS294" s="623"/>
      <c r="BT294" s="623"/>
      <c r="BU294" s="623"/>
      <c r="BV294" s="623"/>
      <c r="BW294" s="623"/>
      <c r="BX294" s="623"/>
      <c r="BY294" s="698"/>
      <c r="BZ294" s="623"/>
      <c r="CA294" s="697"/>
      <c r="CB294" s="623"/>
      <c r="CC294" s="623"/>
      <c r="CD294" s="623"/>
      <c r="CE294" s="623"/>
      <c r="CF294" s="623"/>
      <c r="CG294" s="623"/>
      <c r="CH294" s="623"/>
      <c r="CI294" s="623"/>
      <c r="CJ294" s="623"/>
      <c r="CK294" s="623"/>
      <c r="CL294" s="623"/>
      <c r="CM294" s="623"/>
      <c r="CN294" s="623"/>
      <c r="CO294" s="623"/>
      <c r="CP294" s="623"/>
      <c r="CQ294" s="623"/>
      <c r="CR294" s="623"/>
      <c r="CS294" s="623"/>
      <c r="CT294" s="623"/>
      <c r="CU294" s="623"/>
      <c r="CV294" s="623"/>
      <c r="CW294" s="623"/>
      <c r="CX294" s="623"/>
      <c r="CY294" s="623"/>
      <c r="CZ294" s="623"/>
      <c r="DA294" s="623"/>
      <c r="DB294" s="623"/>
      <c r="DC294" s="623"/>
      <c r="DD294" s="623"/>
      <c r="DE294" s="623"/>
      <c r="DF294" s="623"/>
      <c r="DG294" s="623"/>
      <c r="DH294" s="623"/>
      <c r="DI294" s="623"/>
      <c r="DJ294" s="623"/>
      <c r="DK294" s="623"/>
      <c r="DL294" s="698"/>
      <c r="DM294" s="623"/>
      <c r="DN294" s="697"/>
      <c r="DO294" s="623"/>
      <c r="DP294" s="623"/>
      <c r="DQ294" s="623"/>
      <c r="DR294" s="623"/>
      <c r="DS294" s="623"/>
      <c r="DT294" s="623"/>
      <c r="DU294" s="623"/>
      <c r="DV294" s="623"/>
      <c r="DW294" s="623"/>
      <c r="DX294" s="623"/>
      <c r="DY294" s="623"/>
      <c r="DZ294" s="623"/>
      <c r="EA294" s="623"/>
      <c r="EB294" s="623"/>
      <c r="EC294" s="623"/>
      <c r="ED294" s="623"/>
      <c r="EE294" s="623"/>
      <c r="EF294" s="623"/>
      <c r="EG294" s="623"/>
      <c r="EH294" s="623"/>
      <c r="EI294" s="623"/>
      <c r="EJ294" s="623"/>
      <c r="EK294" s="623"/>
      <c r="EL294" s="623"/>
      <c r="EM294" s="623"/>
      <c r="EN294" s="623"/>
      <c r="EO294" s="623"/>
      <c r="EP294" s="623"/>
      <c r="EQ294" s="623"/>
      <c r="ER294" s="623"/>
      <c r="ES294" s="623"/>
      <c r="ET294" s="623"/>
      <c r="EU294" s="623"/>
      <c r="EV294" s="623"/>
      <c r="EW294" s="623"/>
      <c r="EX294" s="623"/>
      <c r="EY294" s="698"/>
    </row>
    <row r="295">
      <c r="A295" s="697"/>
      <c r="B295" s="623"/>
      <c r="C295" s="623"/>
      <c r="D295" s="623"/>
      <c r="E295" s="623"/>
      <c r="F295" s="623"/>
      <c r="G295" s="623"/>
      <c r="H295" s="623"/>
      <c r="I295" s="623"/>
      <c r="J295" s="623"/>
      <c r="K295" s="623"/>
      <c r="L295" s="623"/>
      <c r="M295" s="623"/>
      <c r="N295" s="623"/>
      <c r="O295" s="623"/>
      <c r="P295" s="623"/>
      <c r="Q295" s="623"/>
      <c r="R295" s="623"/>
      <c r="S295" s="623"/>
      <c r="T295" s="623"/>
      <c r="U295" s="623"/>
      <c r="V295" s="623"/>
      <c r="W295" s="623"/>
      <c r="X295" s="623"/>
      <c r="Y295" s="623"/>
      <c r="Z295" s="623"/>
      <c r="AA295" s="623"/>
      <c r="AB295" s="623"/>
      <c r="AC295" s="623"/>
      <c r="AD295" s="623"/>
      <c r="AE295" s="623"/>
      <c r="AF295" s="623"/>
      <c r="AG295" s="623"/>
      <c r="AH295" s="623"/>
      <c r="AI295" s="623"/>
      <c r="AJ295" s="623"/>
      <c r="AK295" s="623"/>
      <c r="AL295" s="698"/>
      <c r="AM295" s="623"/>
      <c r="AN295" s="697"/>
      <c r="AO295" s="623"/>
      <c r="AP295" s="623"/>
      <c r="AQ295" s="623"/>
      <c r="AR295" s="623"/>
      <c r="AS295" s="623"/>
      <c r="AT295" s="623"/>
      <c r="AU295" s="623"/>
      <c r="AV295" s="623"/>
      <c r="AW295" s="623"/>
      <c r="AX295" s="623"/>
      <c r="AY295" s="623"/>
      <c r="AZ295" s="623"/>
      <c r="BA295" s="623"/>
      <c r="BB295" s="623"/>
      <c r="BC295" s="623"/>
      <c r="BD295" s="623"/>
      <c r="BE295" s="623"/>
      <c r="BF295" s="623"/>
      <c r="BG295" s="623"/>
      <c r="BH295" s="623"/>
      <c r="BI295" s="623"/>
      <c r="BJ295" s="623"/>
      <c r="BK295" s="623"/>
      <c r="BL295" s="623"/>
      <c r="BM295" s="623"/>
      <c r="BN295" s="623"/>
      <c r="BO295" s="623"/>
      <c r="BP295" s="623"/>
      <c r="BQ295" s="623"/>
      <c r="BR295" s="623"/>
      <c r="BS295" s="623"/>
      <c r="BT295" s="623"/>
      <c r="BU295" s="623"/>
      <c r="BV295" s="623"/>
      <c r="BW295" s="623"/>
      <c r="BX295" s="623"/>
      <c r="BY295" s="698"/>
      <c r="BZ295" s="623"/>
      <c r="CA295" s="697"/>
      <c r="CB295" s="623"/>
      <c r="CC295" s="623"/>
      <c r="CD295" s="623"/>
      <c r="CE295" s="623"/>
      <c r="CF295" s="623"/>
      <c r="CG295" s="623"/>
      <c r="CH295" s="623"/>
      <c r="CI295" s="623"/>
      <c r="CJ295" s="623"/>
      <c r="CK295" s="623"/>
      <c r="CL295" s="623"/>
      <c r="CM295" s="623"/>
      <c r="CN295" s="623"/>
      <c r="CO295" s="623"/>
      <c r="CP295" s="623"/>
      <c r="CQ295" s="623"/>
      <c r="CR295" s="623"/>
      <c r="CS295" s="623"/>
      <c r="CT295" s="623"/>
      <c r="CU295" s="623"/>
      <c r="CV295" s="623"/>
      <c r="CW295" s="623"/>
      <c r="CX295" s="623"/>
      <c r="CY295" s="623"/>
      <c r="CZ295" s="623"/>
      <c r="DA295" s="623"/>
      <c r="DB295" s="623"/>
      <c r="DC295" s="623"/>
      <c r="DD295" s="623"/>
      <c r="DE295" s="623"/>
      <c r="DF295" s="623"/>
      <c r="DG295" s="623"/>
      <c r="DH295" s="623"/>
      <c r="DI295" s="623"/>
      <c r="DJ295" s="623"/>
      <c r="DK295" s="623"/>
      <c r="DL295" s="698"/>
      <c r="DM295" s="623"/>
      <c r="DN295" s="697"/>
      <c r="DO295" s="623"/>
      <c r="DP295" s="623"/>
      <c r="DQ295" s="623"/>
      <c r="DR295" s="623"/>
      <c r="DS295" s="623"/>
      <c r="DT295" s="623"/>
      <c r="DU295" s="623"/>
      <c r="DV295" s="623"/>
      <c r="DW295" s="623"/>
      <c r="DX295" s="623"/>
      <c r="DY295" s="623"/>
      <c r="DZ295" s="623"/>
      <c r="EA295" s="623"/>
      <c r="EB295" s="623"/>
      <c r="EC295" s="623"/>
      <c r="ED295" s="623"/>
      <c r="EE295" s="623"/>
      <c r="EF295" s="623"/>
      <c r="EG295" s="623"/>
      <c r="EH295" s="623"/>
      <c r="EI295" s="623"/>
      <c r="EJ295" s="623"/>
      <c r="EK295" s="623"/>
      <c r="EL295" s="623"/>
      <c r="EM295" s="623"/>
      <c r="EN295" s="623"/>
      <c r="EO295" s="623"/>
      <c r="EP295" s="623"/>
      <c r="EQ295" s="623"/>
      <c r="ER295" s="623"/>
      <c r="ES295" s="623"/>
      <c r="ET295" s="623"/>
      <c r="EU295" s="623"/>
      <c r="EV295" s="623"/>
      <c r="EW295" s="623"/>
      <c r="EX295" s="623"/>
      <c r="EY295" s="698"/>
    </row>
    <row r="296">
      <c r="A296" s="697"/>
      <c r="B296" s="623"/>
      <c r="C296" s="623"/>
      <c r="D296" s="623"/>
      <c r="E296" s="623"/>
      <c r="F296" s="623"/>
      <c r="G296" s="623"/>
      <c r="H296" s="623"/>
      <c r="I296" s="623"/>
      <c r="J296" s="623"/>
      <c r="K296" s="623"/>
      <c r="L296" s="623"/>
      <c r="M296" s="623"/>
      <c r="N296" s="623"/>
      <c r="O296" s="623"/>
      <c r="P296" s="623"/>
      <c r="Q296" s="623"/>
      <c r="R296" s="623"/>
      <c r="S296" s="623"/>
      <c r="T296" s="623"/>
      <c r="U296" s="623"/>
      <c r="V296" s="623"/>
      <c r="W296" s="623"/>
      <c r="X296" s="623"/>
      <c r="Y296" s="623"/>
      <c r="Z296" s="623"/>
      <c r="AA296" s="623"/>
      <c r="AB296" s="623"/>
      <c r="AC296" s="623"/>
      <c r="AD296" s="623"/>
      <c r="AE296" s="623"/>
      <c r="AF296" s="623"/>
      <c r="AG296" s="623"/>
      <c r="AH296" s="623"/>
      <c r="AI296" s="623"/>
      <c r="AJ296" s="623"/>
      <c r="AK296" s="623"/>
      <c r="AL296" s="698"/>
      <c r="AM296" s="623"/>
      <c r="AN296" s="697"/>
      <c r="AO296" s="623"/>
      <c r="AP296" s="623"/>
      <c r="AQ296" s="623"/>
      <c r="AR296" s="623"/>
      <c r="AS296" s="623"/>
      <c r="AT296" s="623"/>
      <c r="AU296" s="623"/>
      <c r="AV296" s="623"/>
      <c r="AW296" s="623"/>
      <c r="AX296" s="623"/>
      <c r="AY296" s="623"/>
      <c r="AZ296" s="623"/>
      <c r="BA296" s="623"/>
      <c r="BB296" s="623"/>
      <c r="BC296" s="623"/>
      <c r="BD296" s="623"/>
      <c r="BE296" s="623"/>
      <c r="BF296" s="623"/>
      <c r="BG296" s="623"/>
      <c r="BH296" s="623"/>
      <c r="BI296" s="623"/>
      <c r="BJ296" s="623"/>
      <c r="BK296" s="623"/>
      <c r="BL296" s="623"/>
      <c r="BM296" s="623"/>
      <c r="BN296" s="623"/>
      <c r="BO296" s="623"/>
      <c r="BP296" s="623"/>
      <c r="BQ296" s="623"/>
      <c r="BR296" s="623"/>
      <c r="BS296" s="623"/>
      <c r="BT296" s="623"/>
      <c r="BU296" s="623"/>
      <c r="BV296" s="623"/>
      <c r="BW296" s="623"/>
      <c r="BX296" s="623"/>
      <c r="BY296" s="698"/>
      <c r="BZ296" s="623"/>
      <c r="CA296" s="697"/>
      <c r="CB296" s="623"/>
      <c r="CC296" s="623"/>
      <c r="CD296" s="623"/>
      <c r="CE296" s="623"/>
      <c r="CF296" s="623"/>
      <c r="CG296" s="623"/>
      <c r="CH296" s="623"/>
      <c r="CI296" s="623"/>
      <c r="CJ296" s="623"/>
      <c r="CK296" s="623"/>
      <c r="CL296" s="623"/>
      <c r="CM296" s="623"/>
      <c r="CN296" s="623"/>
      <c r="CO296" s="623"/>
      <c r="CP296" s="623"/>
      <c r="CQ296" s="623"/>
      <c r="CR296" s="623"/>
      <c r="CS296" s="623"/>
      <c r="CT296" s="623"/>
      <c r="CU296" s="623"/>
      <c r="CV296" s="623"/>
      <c r="CW296" s="623"/>
      <c r="CX296" s="623"/>
      <c r="CY296" s="623"/>
      <c r="CZ296" s="623"/>
      <c r="DA296" s="623"/>
      <c r="DB296" s="623"/>
      <c r="DC296" s="623"/>
      <c r="DD296" s="623"/>
      <c r="DE296" s="623"/>
      <c r="DF296" s="623"/>
      <c r="DG296" s="623"/>
      <c r="DH296" s="623"/>
      <c r="DI296" s="623"/>
      <c r="DJ296" s="623"/>
      <c r="DK296" s="623"/>
      <c r="DL296" s="698"/>
      <c r="DM296" s="623"/>
      <c r="DN296" s="697"/>
      <c r="DO296" s="623"/>
      <c r="DP296" s="623"/>
      <c r="DQ296" s="623"/>
      <c r="DR296" s="623"/>
      <c r="DS296" s="623"/>
      <c r="DT296" s="623"/>
      <c r="DU296" s="623"/>
      <c r="DV296" s="623"/>
      <c r="DW296" s="623"/>
      <c r="DX296" s="623"/>
      <c r="DY296" s="623"/>
      <c r="DZ296" s="623"/>
      <c r="EA296" s="623"/>
      <c r="EB296" s="623"/>
      <c r="EC296" s="623"/>
      <c r="ED296" s="623"/>
      <c r="EE296" s="623"/>
      <c r="EF296" s="623"/>
      <c r="EG296" s="623"/>
      <c r="EH296" s="623"/>
      <c r="EI296" s="623"/>
      <c r="EJ296" s="623"/>
      <c r="EK296" s="623"/>
      <c r="EL296" s="623"/>
      <c r="EM296" s="623"/>
      <c r="EN296" s="623"/>
      <c r="EO296" s="623"/>
      <c r="EP296" s="623"/>
      <c r="EQ296" s="623"/>
      <c r="ER296" s="623"/>
      <c r="ES296" s="623"/>
      <c r="ET296" s="623"/>
      <c r="EU296" s="623"/>
      <c r="EV296" s="623"/>
      <c r="EW296" s="623"/>
      <c r="EX296" s="623"/>
      <c r="EY296" s="698"/>
    </row>
    <row r="297">
      <c r="A297" s="692" t="s">
        <v>1059</v>
      </c>
      <c r="P297" s="693"/>
      <c r="Q297" s="627"/>
      <c r="R297" s="627"/>
      <c r="S297" s="627"/>
      <c r="T297" s="627"/>
      <c r="U297" s="627"/>
      <c r="V297" s="627"/>
      <c r="W297" s="627"/>
      <c r="X297" s="627"/>
      <c r="Y297" s="627"/>
      <c r="Z297" s="627"/>
      <c r="AA297" s="627"/>
      <c r="AB297" s="627"/>
      <c r="AC297" s="627"/>
      <c r="AD297" s="627"/>
      <c r="AE297" s="627"/>
      <c r="AF297" s="627"/>
      <c r="AG297" s="627"/>
      <c r="AH297" s="627"/>
      <c r="AI297" s="627"/>
      <c r="AJ297" s="627"/>
      <c r="AK297" s="627"/>
      <c r="AL297" s="626"/>
      <c r="AM297" s="626"/>
      <c r="AN297" s="625" t="s">
        <v>1059</v>
      </c>
      <c r="BC297" s="693"/>
      <c r="BD297" s="706"/>
      <c r="BE297" s="627"/>
      <c r="BF297" s="627"/>
      <c r="BG297" s="627"/>
      <c r="BH297" s="627"/>
      <c r="BI297" s="627"/>
      <c r="BJ297" s="627"/>
      <c r="BK297" s="627"/>
      <c r="BL297" s="627"/>
      <c r="BM297" s="627"/>
      <c r="BN297" s="627"/>
      <c r="BO297" s="627"/>
      <c r="BP297" s="627"/>
      <c r="BQ297" s="627"/>
      <c r="BR297" s="627"/>
      <c r="BS297" s="627"/>
      <c r="BT297" s="627"/>
      <c r="BU297" s="627"/>
      <c r="BV297" s="627"/>
      <c r="BW297" s="627"/>
      <c r="BX297" s="627"/>
      <c r="BY297" s="626"/>
      <c r="BZ297" s="626"/>
      <c r="CA297" s="625" t="s">
        <v>1059</v>
      </c>
      <c r="CP297" s="693"/>
      <c r="CQ297" s="706"/>
      <c r="CR297" s="627"/>
      <c r="CS297" s="627"/>
      <c r="CT297" s="627"/>
      <c r="CU297" s="627"/>
      <c r="CV297" s="627"/>
      <c r="CW297" s="627"/>
      <c r="CX297" s="627"/>
      <c r="CY297" s="627"/>
      <c r="CZ297" s="627"/>
      <c r="DA297" s="627"/>
      <c r="DB297" s="627"/>
      <c r="DC297" s="627"/>
      <c r="DD297" s="627"/>
      <c r="DE297" s="627"/>
      <c r="DF297" s="627"/>
      <c r="DG297" s="627"/>
      <c r="DH297" s="627"/>
      <c r="DI297" s="627"/>
      <c r="DJ297" s="627"/>
      <c r="DK297" s="627"/>
      <c r="DL297" s="626"/>
      <c r="DM297" s="626"/>
      <c r="DN297" s="625" t="s">
        <v>1059</v>
      </c>
      <c r="EC297" s="693"/>
      <c r="ED297" s="706"/>
      <c r="EE297" s="627"/>
      <c r="EF297" s="627"/>
      <c r="EG297" s="627"/>
      <c r="EH297" s="627"/>
      <c r="EI297" s="627"/>
      <c r="EJ297" s="627"/>
      <c r="EK297" s="627"/>
      <c r="EL297" s="627"/>
      <c r="EM297" s="627"/>
      <c r="EN297" s="627"/>
      <c r="EO297" s="627"/>
      <c r="EP297" s="627"/>
      <c r="EQ297" s="627"/>
      <c r="ER297" s="627"/>
      <c r="ES297" s="627"/>
      <c r="ET297" s="627"/>
      <c r="EU297" s="627"/>
      <c r="EV297" s="627"/>
      <c r="EW297" s="627"/>
      <c r="EX297" s="627"/>
      <c r="EY297" s="626"/>
    </row>
    <row r="298">
      <c r="A298" s="697"/>
      <c r="B298" s="623"/>
      <c r="C298" s="623"/>
      <c r="D298" s="623"/>
      <c r="E298" s="623"/>
      <c r="F298" s="623"/>
      <c r="G298" s="623"/>
      <c r="H298" s="623"/>
      <c r="I298" s="623"/>
      <c r="J298" s="623"/>
      <c r="K298" s="623"/>
      <c r="L298" s="623"/>
      <c r="M298" s="623"/>
      <c r="N298" s="623"/>
      <c r="O298" s="623"/>
      <c r="P298" s="623"/>
      <c r="Q298" s="623"/>
      <c r="R298" s="623"/>
      <c r="S298" s="623"/>
      <c r="T298" s="623"/>
      <c r="U298" s="623"/>
      <c r="V298" s="623"/>
      <c r="W298" s="623"/>
      <c r="X298" s="623"/>
      <c r="Y298" s="623"/>
      <c r="Z298" s="623"/>
      <c r="AA298" s="623"/>
      <c r="AB298" s="623"/>
      <c r="AC298" s="623"/>
      <c r="AD298" s="623"/>
      <c r="AE298" s="623"/>
      <c r="AF298" s="623"/>
      <c r="AG298" s="623"/>
      <c r="AH298" s="623"/>
      <c r="AI298" s="623"/>
      <c r="AJ298" s="623"/>
      <c r="AK298" s="623"/>
      <c r="AL298" s="698"/>
      <c r="AM298" s="623"/>
      <c r="AN298" s="697"/>
      <c r="AO298" s="623"/>
      <c r="AP298" s="623"/>
      <c r="AQ298" s="623"/>
      <c r="AR298" s="623"/>
      <c r="AS298" s="623"/>
      <c r="AT298" s="623"/>
      <c r="AU298" s="623"/>
      <c r="AV298" s="623"/>
      <c r="AW298" s="623"/>
      <c r="AX298" s="623"/>
      <c r="AY298" s="623"/>
      <c r="AZ298" s="623"/>
      <c r="BA298" s="623"/>
      <c r="BB298" s="623"/>
      <c r="BC298" s="623"/>
      <c r="BD298" s="623"/>
      <c r="BE298" s="623"/>
      <c r="BF298" s="623"/>
      <c r="BG298" s="623"/>
      <c r="BH298" s="623"/>
      <c r="BI298" s="623"/>
      <c r="BJ298" s="623"/>
      <c r="BK298" s="623"/>
      <c r="BL298" s="623"/>
      <c r="BM298" s="623"/>
      <c r="BN298" s="623"/>
      <c r="BO298" s="623"/>
      <c r="BP298" s="623"/>
      <c r="BQ298" s="623"/>
      <c r="BR298" s="623"/>
      <c r="BS298" s="623"/>
      <c r="BT298" s="623"/>
      <c r="BU298" s="623"/>
      <c r="BV298" s="623"/>
      <c r="BW298" s="623"/>
      <c r="BX298" s="623"/>
      <c r="BY298" s="698"/>
      <c r="BZ298" s="623"/>
      <c r="CA298" s="697"/>
      <c r="CB298" s="623"/>
      <c r="CC298" s="623"/>
      <c r="CD298" s="623"/>
      <c r="CE298" s="623"/>
      <c r="CF298" s="623"/>
      <c r="CG298" s="623"/>
      <c r="CH298" s="623"/>
      <c r="CI298" s="623"/>
      <c r="CJ298" s="623"/>
      <c r="CK298" s="623"/>
      <c r="CL298" s="623"/>
      <c r="CM298" s="623"/>
      <c r="CN298" s="623"/>
      <c r="CO298" s="623"/>
      <c r="CP298" s="623"/>
      <c r="CQ298" s="623"/>
      <c r="CR298" s="623"/>
      <c r="CS298" s="623"/>
      <c r="CT298" s="623"/>
      <c r="CU298" s="623"/>
      <c r="CV298" s="623"/>
      <c r="CW298" s="623"/>
      <c r="CX298" s="623"/>
      <c r="CY298" s="623"/>
      <c r="CZ298" s="623"/>
      <c r="DA298" s="623"/>
      <c r="DB298" s="623"/>
      <c r="DC298" s="623"/>
      <c r="DD298" s="623"/>
      <c r="DE298" s="623"/>
      <c r="DF298" s="623"/>
      <c r="DG298" s="623"/>
      <c r="DH298" s="623"/>
      <c r="DI298" s="623"/>
      <c r="DJ298" s="623"/>
      <c r="DK298" s="623"/>
      <c r="DL298" s="698"/>
      <c r="DM298" s="623"/>
      <c r="DN298" s="697"/>
      <c r="DO298" s="623"/>
      <c r="DP298" s="623"/>
      <c r="DQ298" s="623"/>
      <c r="DR298" s="623"/>
      <c r="DS298" s="623"/>
      <c r="DT298" s="623"/>
      <c r="DU298" s="623"/>
      <c r="DV298" s="623"/>
      <c r="DW298" s="623"/>
      <c r="DX298" s="623"/>
      <c r="DY298" s="623"/>
      <c r="DZ298" s="623"/>
      <c r="EA298" s="623"/>
      <c r="EB298" s="623"/>
      <c r="EC298" s="623"/>
      <c r="ED298" s="623"/>
      <c r="EE298" s="623"/>
      <c r="EF298" s="623"/>
      <c r="EG298" s="623"/>
      <c r="EH298" s="623"/>
      <c r="EI298" s="623"/>
      <c r="EJ298" s="623"/>
      <c r="EK298" s="623"/>
      <c r="EL298" s="623"/>
      <c r="EM298" s="623"/>
      <c r="EN298" s="623"/>
      <c r="EO298" s="623"/>
      <c r="EP298" s="623"/>
      <c r="EQ298" s="623"/>
      <c r="ER298" s="623"/>
      <c r="ES298" s="623"/>
      <c r="ET298" s="623"/>
      <c r="EU298" s="623"/>
      <c r="EV298" s="623"/>
      <c r="EW298" s="623"/>
      <c r="EX298" s="623"/>
      <c r="EY298" s="698"/>
    </row>
    <row r="299">
      <c r="A299" s="699"/>
      <c r="B299" s="700"/>
      <c r="C299" s="700"/>
      <c r="D299" s="700"/>
      <c r="E299" s="700"/>
      <c r="F299" s="700"/>
      <c r="G299" s="700"/>
      <c r="H299" s="700"/>
      <c r="I299" s="700"/>
      <c r="J299" s="700"/>
      <c r="K299" s="700"/>
      <c r="L299" s="700"/>
      <c r="M299" s="700"/>
      <c r="N299" s="700"/>
      <c r="O299" s="700"/>
      <c r="P299" s="700"/>
      <c r="Q299" s="700"/>
      <c r="R299" s="700"/>
      <c r="S299" s="701" t="s">
        <v>1060</v>
      </c>
      <c r="T299" s="702"/>
      <c r="U299" s="702"/>
      <c r="V299" s="702"/>
      <c r="W299" s="702"/>
      <c r="X299" s="702"/>
      <c r="Y299" s="702"/>
      <c r="Z299" s="702"/>
      <c r="AA299" s="700"/>
      <c r="AB299" s="700"/>
      <c r="AC299" s="701" t="s">
        <v>1061</v>
      </c>
      <c r="AD299" s="702"/>
      <c r="AE299" s="702"/>
      <c r="AF299" s="702"/>
      <c r="AG299" s="702"/>
      <c r="AH299" s="702"/>
      <c r="AI299" s="702"/>
      <c r="AJ299" s="700"/>
      <c r="AK299" s="700"/>
      <c r="AL299" s="703"/>
      <c r="AM299" s="623"/>
      <c r="AN299" s="699"/>
      <c r="AO299" s="700"/>
      <c r="AP299" s="700"/>
      <c r="AQ299" s="700"/>
      <c r="AR299" s="700"/>
      <c r="AS299" s="700"/>
      <c r="AT299" s="700"/>
      <c r="AU299" s="700"/>
      <c r="AV299" s="700"/>
      <c r="AW299" s="700"/>
      <c r="AX299" s="700"/>
      <c r="AY299" s="700"/>
      <c r="AZ299" s="700"/>
      <c r="BA299" s="700"/>
      <c r="BB299" s="700"/>
      <c r="BC299" s="700"/>
      <c r="BD299" s="700"/>
      <c r="BE299" s="700"/>
      <c r="BF299" s="701" t="s">
        <v>1060</v>
      </c>
      <c r="BG299" s="702"/>
      <c r="BH299" s="702"/>
      <c r="BI299" s="702"/>
      <c r="BJ299" s="702"/>
      <c r="BK299" s="702"/>
      <c r="BL299" s="702"/>
      <c r="BM299" s="702"/>
      <c r="BN299" s="700"/>
      <c r="BO299" s="700"/>
      <c r="BP299" s="701" t="s">
        <v>1061</v>
      </c>
      <c r="BQ299" s="702"/>
      <c r="BR299" s="702"/>
      <c r="BS299" s="702"/>
      <c r="BT299" s="702"/>
      <c r="BU299" s="702"/>
      <c r="BV299" s="702"/>
      <c r="BW299" s="700"/>
      <c r="BX299" s="700"/>
      <c r="BY299" s="703"/>
      <c r="BZ299" s="623"/>
      <c r="CA299" s="699"/>
      <c r="CB299" s="700"/>
      <c r="CC299" s="700"/>
      <c r="CD299" s="700"/>
      <c r="CE299" s="700"/>
      <c r="CF299" s="700"/>
      <c r="CG299" s="700"/>
      <c r="CH299" s="700"/>
      <c r="CI299" s="700"/>
      <c r="CJ299" s="700"/>
      <c r="CK299" s="700"/>
      <c r="CL299" s="700"/>
      <c r="CM299" s="700"/>
      <c r="CN299" s="700"/>
      <c r="CO299" s="700"/>
      <c r="CP299" s="700"/>
      <c r="CQ299" s="700"/>
      <c r="CR299" s="700"/>
      <c r="CS299" s="701" t="s">
        <v>1060</v>
      </c>
      <c r="CT299" s="702"/>
      <c r="CU299" s="702"/>
      <c r="CV299" s="702"/>
      <c r="CW299" s="702"/>
      <c r="CX299" s="702"/>
      <c r="CY299" s="702"/>
      <c r="CZ299" s="702"/>
      <c r="DA299" s="700"/>
      <c r="DB299" s="700"/>
      <c r="DC299" s="701" t="s">
        <v>1061</v>
      </c>
      <c r="DD299" s="702"/>
      <c r="DE299" s="702"/>
      <c r="DF299" s="702"/>
      <c r="DG299" s="702"/>
      <c r="DH299" s="702"/>
      <c r="DI299" s="702"/>
      <c r="DJ299" s="700"/>
      <c r="DK299" s="700"/>
      <c r="DL299" s="703"/>
      <c r="DM299" s="623"/>
      <c r="DN299" s="699"/>
      <c r="DO299" s="700"/>
      <c r="DP299" s="700"/>
      <c r="DQ299" s="700"/>
      <c r="DR299" s="700"/>
      <c r="DS299" s="700"/>
      <c r="DT299" s="700"/>
      <c r="DU299" s="700"/>
      <c r="DV299" s="700"/>
      <c r="DW299" s="700"/>
      <c r="DX299" s="700"/>
      <c r="DY299" s="700"/>
      <c r="DZ299" s="700"/>
      <c r="EA299" s="700"/>
      <c r="EB299" s="700"/>
      <c r="EC299" s="700"/>
      <c r="ED299" s="700"/>
      <c r="EE299" s="700"/>
      <c r="EF299" s="701" t="s">
        <v>1060</v>
      </c>
      <c r="EG299" s="702"/>
      <c r="EH299" s="702"/>
      <c r="EI299" s="702"/>
      <c r="EJ299" s="702"/>
      <c r="EK299" s="702"/>
      <c r="EL299" s="702"/>
      <c r="EM299" s="702"/>
      <c r="EN299" s="700"/>
      <c r="EO299" s="700"/>
      <c r="EP299" s="701" t="s">
        <v>1061</v>
      </c>
      <c r="EQ299" s="702"/>
      <c r="ER299" s="702"/>
      <c r="ES299" s="702"/>
      <c r="ET299" s="702"/>
      <c r="EU299" s="702"/>
      <c r="EV299" s="702"/>
      <c r="EW299" s="700"/>
      <c r="EX299" s="700"/>
      <c r="EY299" s="703"/>
    </row>
    <row r="300">
      <c r="A300" s="623"/>
      <c r="B300" s="623"/>
      <c r="C300" s="623"/>
      <c r="D300" s="623"/>
      <c r="E300" s="623"/>
      <c r="F300" s="623"/>
      <c r="G300" s="623"/>
      <c r="H300" s="623"/>
      <c r="I300" s="623"/>
      <c r="J300" s="623"/>
      <c r="K300" s="623"/>
      <c r="L300" s="623"/>
      <c r="M300" s="623"/>
      <c r="N300" s="623"/>
      <c r="O300" s="623"/>
      <c r="P300" s="623"/>
      <c r="Q300" s="623"/>
      <c r="R300" s="623"/>
      <c r="S300" s="704"/>
      <c r="T300" s="704"/>
      <c r="U300" s="704"/>
      <c r="V300" s="704"/>
      <c r="W300" s="704"/>
      <c r="X300" s="704"/>
      <c r="Y300" s="704"/>
      <c r="Z300" s="704"/>
      <c r="AA300" s="623"/>
      <c r="AB300" s="623"/>
      <c r="AC300" s="704"/>
      <c r="AD300" s="704"/>
      <c r="AE300" s="704"/>
      <c r="AF300" s="704"/>
      <c r="AG300" s="704"/>
      <c r="AH300" s="704"/>
      <c r="AI300" s="704"/>
      <c r="AJ300" s="623"/>
      <c r="AK300" s="623"/>
      <c r="AL300" s="623"/>
      <c r="AM300" s="623"/>
      <c r="AN300" s="623"/>
      <c r="AO300" s="623"/>
      <c r="AP300" s="623"/>
      <c r="AQ300" s="623"/>
      <c r="AR300" s="623"/>
      <c r="AS300" s="623"/>
      <c r="AT300" s="623"/>
      <c r="AU300" s="623"/>
      <c r="AV300" s="623"/>
      <c r="AW300" s="623"/>
      <c r="AX300" s="623"/>
      <c r="AY300" s="623"/>
      <c r="AZ300" s="623"/>
      <c r="BA300" s="623"/>
      <c r="BB300" s="623"/>
      <c r="BC300" s="623"/>
      <c r="BD300" s="623"/>
      <c r="BE300" s="623"/>
      <c r="BF300" s="704"/>
      <c r="BG300" s="704"/>
      <c r="BH300" s="704"/>
      <c r="BI300" s="704"/>
      <c r="BJ300" s="704"/>
      <c r="BK300" s="704"/>
      <c r="BL300" s="704"/>
      <c r="BM300" s="704"/>
      <c r="BN300" s="623"/>
      <c r="BO300" s="623"/>
      <c r="BP300" s="704"/>
      <c r="BQ300" s="704"/>
      <c r="BR300" s="704"/>
      <c r="BS300" s="704"/>
      <c r="BT300" s="704"/>
      <c r="BU300" s="704"/>
      <c r="BV300" s="704"/>
      <c r="BW300" s="623"/>
      <c r="BX300" s="623"/>
      <c r="BY300" s="623"/>
      <c r="BZ300" s="623"/>
      <c r="CA300" s="623"/>
      <c r="CB300" s="623"/>
      <c r="CC300" s="623"/>
      <c r="CD300" s="623"/>
      <c r="CE300" s="623"/>
      <c r="CF300" s="623"/>
      <c r="CG300" s="623"/>
      <c r="CH300" s="623"/>
      <c r="CI300" s="623"/>
      <c r="CJ300" s="623"/>
      <c r="CK300" s="623"/>
      <c r="CL300" s="623"/>
      <c r="CM300" s="623"/>
      <c r="CN300" s="623"/>
      <c r="CO300" s="623"/>
      <c r="CP300" s="623"/>
      <c r="CQ300" s="623"/>
      <c r="CR300" s="623"/>
      <c r="CS300" s="704"/>
      <c r="CT300" s="704"/>
      <c r="CU300" s="704"/>
      <c r="CV300" s="704"/>
      <c r="CW300" s="704"/>
      <c r="CX300" s="704"/>
      <c r="CY300" s="704"/>
      <c r="CZ300" s="704"/>
      <c r="DA300" s="623"/>
      <c r="DB300" s="623"/>
      <c r="DC300" s="704"/>
      <c r="DD300" s="704"/>
      <c r="DE300" s="704"/>
      <c r="DF300" s="704"/>
      <c r="DG300" s="704"/>
      <c r="DH300" s="704"/>
      <c r="DI300" s="704"/>
      <c r="DJ300" s="623"/>
      <c r="DK300" s="623"/>
      <c r="DL300" s="623"/>
      <c r="DM300" s="623"/>
      <c r="DN300" s="623"/>
      <c r="DO300" s="623"/>
      <c r="DP300" s="623"/>
      <c r="DQ300" s="623"/>
      <c r="DR300" s="623"/>
      <c r="DS300" s="623"/>
      <c r="DT300" s="623"/>
      <c r="DU300" s="623"/>
      <c r="DV300" s="623"/>
      <c r="DW300" s="623"/>
      <c r="DX300" s="623"/>
      <c r="DY300" s="623"/>
      <c r="DZ300" s="623"/>
      <c r="EA300" s="623"/>
      <c r="EB300" s="623"/>
      <c r="EC300" s="623"/>
      <c r="ED300" s="623"/>
      <c r="EE300" s="623"/>
      <c r="EF300" s="704"/>
      <c r="EG300" s="704"/>
      <c r="EH300" s="704"/>
      <c r="EI300" s="704"/>
      <c r="EJ300" s="704"/>
      <c r="EK300" s="704"/>
      <c r="EL300" s="704"/>
      <c r="EM300" s="704"/>
      <c r="EN300" s="623"/>
      <c r="EO300" s="623"/>
      <c r="EP300" s="704"/>
      <c r="EQ300" s="704"/>
      <c r="ER300" s="704"/>
      <c r="ES300" s="704"/>
      <c r="ET300" s="704"/>
      <c r="EU300" s="704"/>
      <c r="EV300" s="704"/>
      <c r="EW300" s="623"/>
      <c r="EX300" s="623"/>
      <c r="EY300" s="623"/>
    </row>
    <row r="301">
      <c r="A301" s="620"/>
      <c r="B301" s="621"/>
      <c r="C301" s="621"/>
      <c r="D301" s="621"/>
      <c r="E301" s="621"/>
      <c r="F301" s="621"/>
      <c r="G301" s="621"/>
      <c r="H301" s="621"/>
      <c r="I301" s="621"/>
      <c r="J301" s="621"/>
      <c r="K301" s="621"/>
      <c r="L301" s="621"/>
      <c r="M301" s="621"/>
      <c r="N301" s="621"/>
      <c r="O301" s="621"/>
      <c r="P301" s="621"/>
      <c r="Q301" s="621"/>
      <c r="R301" s="621"/>
      <c r="S301" s="621"/>
      <c r="T301" s="621"/>
      <c r="U301" s="621"/>
      <c r="V301" s="621"/>
      <c r="W301" s="621"/>
      <c r="X301" s="621"/>
      <c r="Y301" s="621"/>
      <c r="Z301" s="621"/>
      <c r="AA301" s="621"/>
      <c r="AB301" s="621"/>
      <c r="AC301" s="621"/>
      <c r="AD301" s="621"/>
      <c r="AE301" s="621"/>
      <c r="AF301" s="621"/>
      <c r="AG301" s="621"/>
      <c r="AH301" s="621"/>
      <c r="AI301" s="621"/>
      <c r="AJ301" s="621"/>
      <c r="AK301" s="621"/>
      <c r="AL301" s="622"/>
      <c r="AM301" s="623"/>
      <c r="AN301" s="620"/>
      <c r="AO301" s="621"/>
      <c r="AP301" s="621"/>
      <c r="AQ301" s="621"/>
      <c r="AR301" s="621"/>
      <c r="AS301" s="621"/>
      <c r="AT301" s="621"/>
      <c r="AU301" s="621"/>
      <c r="AV301" s="621"/>
      <c r="AW301" s="621"/>
      <c r="AX301" s="621"/>
      <c r="AY301" s="621"/>
      <c r="AZ301" s="621"/>
      <c r="BA301" s="621"/>
      <c r="BB301" s="621"/>
      <c r="BC301" s="621"/>
      <c r="BD301" s="621"/>
      <c r="BE301" s="621"/>
      <c r="BF301" s="621"/>
      <c r="BG301" s="621"/>
      <c r="BH301" s="621"/>
      <c r="BI301" s="621"/>
      <c r="BJ301" s="621"/>
      <c r="BK301" s="621"/>
      <c r="BL301" s="621"/>
      <c r="BM301" s="621"/>
      <c r="BN301" s="621"/>
      <c r="BO301" s="621"/>
      <c r="BP301" s="621"/>
      <c r="BQ301" s="621"/>
      <c r="BR301" s="621"/>
      <c r="BS301" s="621"/>
      <c r="BT301" s="621"/>
      <c r="BU301" s="621"/>
      <c r="BV301" s="621"/>
      <c r="BW301" s="621"/>
      <c r="BX301" s="621"/>
      <c r="BY301" s="622"/>
      <c r="BZ301" s="623"/>
      <c r="CA301" s="620"/>
      <c r="CB301" s="621"/>
      <c r="CC301" s="621"/>
      <c r="CD301" s="621"/>
      <c r="CE301" s="621"/>
      <c r="CF301" s="621"/>
      <c r="CG301" s="621"/>
      <c r="CH301" s="621"/>
      <c r="CI301" s="621"/>
      <c r="CJ301" s="621"/>
      <c r="CK301" s="621"/>
      <c r="CL301" s="621"/>
      <c r="CM301" s="621"/>
      <c r="CN301" s="621"/>
      <c r="CO301" s="621"/>
      <c r="CP301" s="621"/>
      <c r="CQ301" s="621"/>
      <c r="CR301" s="621"/>
      <c r="CS301" s="621"/>
      <c r="CT301" s="621"/>
      <c r="CU301" s="621"/>
      <c r="CV301" s="621"/>
      <c r="CW301" s="621"/>
      <c r="CX301" s="621"/>
      <c r="CY301" s="621"/>
      <c r="CZ301" s="621"/>
      <c r="DA301" s="621"/>
      <c r="DB301" s="621"/>
      <c r="DC301" s="621"/>
      <c r="DD301" s="621"/>
      <c r="DE301" s="621"/>
      <c r="DF301" s="621"/>
      <c r="DG301" s="621"/>
      <c r="DH301" s="621"/>
      <c r="DI301" s="621"/>
      <c r="DJ301" s="621"/>
      <c r="DK301" s="621"/>
      <c r="DL301" s="622"/>
      <c r="DM301" s="623"/>
      <c r="DN301" s="620"/>
      <c r="DO301" s="621"/>
      <c r="DP301" s="621"/>
      <c r="DQ301" s="621"/>
      <c r="DR301" s="621"/>
      <c r="DS301" s="621"/>
      <c r="DT301" s="621"/>
      <c r="DU301" s="621"/>
      <c r="DV301" s="621"/>
      <c r="DW301" s="621"/>
      <c r="DX301" s="621"/>
      <c r="DY301" s="621"/>
      <c r="DZ301" s="621"/>
      <c r="EA301" s="621"/>
      <c r="EB301" s="621"/>
      <c r="EC301" s="621"/>
      <c r="ED301" s="621"/>
      <c r="EE301" s="621"/>
      <c r="EF301" s="621"/>
      <c r="EG301" s="621"/>
      <c r="EH301" s="621"/>
      <c r="EI301" s="621"/>
      <c r="EJ301" s="621"/>
      <c r="EK301" s="621"/>
      <c r="EL301" s="621"/>
      <c r="EM301" s="621"/>
      <c r="EN301" s="621"/>
      <c r="EO301" s="621"/>
      <c r="EP301" s="621"/>
      <c r="EQ301" s="621"/>
      <c r="ER301" s="621"/>
      <c r="ES301" s="621"/>
      <c r="ET301" s="621"/>
      <c r="EU301" s="621"/>
      <c r="EV301" s="621"/>
      <c r="EW301" s="621"/>
      <c r="EX301" s="621"/>
      <c r="EY301" s="622"/>
    </row>
    <row r="302">
      <c r="A302" s="624"/>
      <c r="B302" s="625" t="s">
        <v>1003</v>
      </c>
      <c r="AL302" s="626"/>
      <c r="AM302" s="626"/>
      <c r="AN302" s="627"/>
      <c r="AO302" s="625" t="s">
        <v>1003</v>
      </c>
      <c r="BY302" s="626"/>
      <c r="BZ302" s="626"/>
      <c r="CA302" s="627"/>
      <c r="CB302" s="625" t="s">
        <v>1003</v>
      </c>
      <c r="DL302" s="626"/>
      <c r="DM302" s="626"/>
      <c r="DN302" s="627"/>
      <c r="DO302" s="625" t="s">
        <v>1003</v>
      </c>
      <c r="EY302" s="626"/>
    </row>
    <row r="303">
      <c r="A303" s="628"/>
      <c r="B303" s="629" t="s">
        <v>1004</v>
      </c>
      <c r="AL303" s="630"/>
      <c r="AM303" s="629"/>
      <c r="AN303" s="628"/>
      <c r="AO303" s="629" t="s">
        <v>1004</v>
      </c>
      <c r="BY303" s="630"/>
      <c r="BZ303" s="629"/>
      <c r="CA303" s="628"/>
      <c r="CB303" s="629" t="s">
        <v>1004</v>
      </c>
      <c r="DL303" s="630"/>
      <c r="DM303" s="629"/>
      <c r="DN303" s="628"/>
      <c r="DO303" s="629" t="s">
        <v>1004</v>
      </c>
      <c r="EY303" s="630"/>
    </row>
    <row r="304">
      <c r="A304" s="628"/>
      <c r="B304" s="631" t="s">
        <v>1005</v>
      </c>
      <c r="AL304" s="632"/>
      <c r="AM304" s="631"/>
      <c r="AN304" s="628"/>
      <c r="AO304" s="631" t="s">
        <v>1005</v>
      </c>
      <c r="BY304" s="632"/>
      <c r="BZ304" s="631"/>
      <c r="CA304" s="628"/>
      <c r="CB304" s="631" t="s">
        <v>1005</v>
      </c>
      <c r="DL304" s="632"/>
      <c r="DM304" s="631"/>
      <c r="DN304" s="628"/>
      <c r="DO304" s="631" t="s">
        <v>1005</v>
      </c>
      <c r="EY304" s="632"/>
    </row>
    <row r="305">
      <c r="A305" s="628"/>
      <c r="B305" s="633"/>
      <c r="C305" s="633"/>
      <c r="D305" s="633"/>
      <c r="E305" s="633"/>
      <c r="F305" s="633"/>
      <c r="G305" s="633"/>
      <c r="H305" s="633"/>
      <c r="I305" s="633"/>
      <c r="J305" s="633"/>
      <c r="K305" s="633"/>
      <c r="L305" s="633"/>
      <c r="M305" s="633"/>
      <c r="N305" s="633"/>
      <c r="O305" s="633"/>
      <c r="P305" s="633"/>
      <c r="Q305" s="633"/>
      <c r="R305" s="633"/>
      <c r="S305" s="633"/>
      <c r="T305" s="633"/>
      <c r="U305" s="633"/>
      <c r="V305" s="633"/>
      <c r="W305" s="633"/>
      <c r="X305" s="633"/>
      <c r="Y305" s="633"/>
      <c r="Z305" s="633"/>
      <c r="AA305" s="633"/>
      <c r="AB305" s="633"/>
      <c r="AC305" s="633"/>
      <c r="AD305" s="633"/>
      <c r="AE305" s="633"/>
      <c r="AF305" s="633"/>
      <c r="AG305" s="633"/>
      <c r="AH305" s="633"/>
      <c r="AI305" s="633"/>
      <c r="AJ305" s="633"/>
      <c r="AK305" s="633"/>
      <c r="AL305" s="632"/>
      <c r="AM305" s="631"/>
      <c r="AN305" s="628"/>
      <c r="AO305" s="633"/>
      <c r="AP305" s="633"/>
      <c r="AQ305" s="633"/>
      <c r="AR305" s="633"/>
      <c r="AS305" s="633"/>
      <c r="AT305" s="633"/>
      <c r="AU305" s="633"/>
      <c r="AV305" s="633"/>
      <c r="AW305" s="633"/>
      <c r="AX305" s="633"/>
      <c r="AY305" s="633"/>
      <c r="AZ305" s="633"/>
      <c r="BA305" s="633"/>
      <c r="BB305" s="633"/>
      <c r="BC305" s="633"/>
      <c r="BD305" s="633"/>
      <c r="BE305" s="633"/>
      <c r="BF305" s="633"/>
      <c r="BG305" s="633"/>
      <c r="BH305" s="633"/>
      <c r="BI305" s="633"/>
      <c r="BJ305" s="633"/>
      <c r="BK305" s="633"/>
      <c r="BL305" s="633"/>
      <c r="BM305" s="633"/>
      <c r="BN305" s="633"/>
      <c r="BO305" s="633"/>
      <c r="BP305" s="633"/>
      <c r="BQ305" s="633"/>
      <c r="BR305" s="633"/>
      <c r="BS305" s="633"/>
      <c r="BT305" s="633"/>
      <c r="BU305" s="633"/>
      <c r="BV305" s="633"/>
      <c r="BW305" s="633"/>
      <c r="BX305" s="633"/>
      <c r="BY305" s="632"/>
      <c r="BZ305" s="631"/>
      <c r="CA305" s="628"/>
      <c r="CB305" s="633"/>
      <c r="CC305" s="633"/>
      <c r="CD305" s="633"/>
      <c r="CE305" s="633"/>
      <c r="CF305" s="633"/>
      <c r="CG305" s="633"/>
      <c r="CH305" s="633"/>
      <c r="CI305" s="633"/>
      <c r="CJ305" s="633"/>
      <c r="CK305" s="633"/>
      <c r="CL305" s="633"/>
      <c r="CM305" s="633"/>
      <c r="CN305" s="633"/>
      <c r="CO305" s="633"/>
      <c r="CP305" s="633"/>
      <c r="CQ305" s="633"/>
      <c r="CR305" s="633"/>
      <c r="CS305" s="633"/>
      <c r="CT305" s="633"/>
      <c r="CU305" s="633"/>
      <c r="CV305" s="633"/>
      <c r="CW305" s="633"/>
      <c r="CX305" s="633"/>
      <c r="CY305" s="633"/>
      <c r="CZ305" s="633"/>
      <c r="DA305" s="633"/>
      <c r="DB305" s="633"/>
      <c r="DC305" s="633"/>
      <c r="DD305" s="633"/>
      <c r="DE305" s="633"/>
      <c r="DF305" s="633"/>
      <c r="DG305" s="633"/>
      <c r="DH305" s="633"/>
      <c r="DI305" s="633"/>
      <c r="DJ305" s="633"/>
      <c r="DK305" s="633"/>
      <c r="DL305" s="632"/>
      <c r="DM305" s="631"/>
      <c r="DN305" s="628"/>
      <c r="DO305" s="633"/>
      <c r="DP305" s="633"/>
      <c r="DQ305" s="633"/>
      <c r="DR305" s="633"/>
      <c r="DS305" s="633"/>
      <c r="DT305" s="633"/>
      <c r="DU305" s="633"/>
      <c r="DV305" s="633"/>
      <c r="DW305" s="633"/>
      <c r="DX305" s="633"/>
      <c r="DY305" s="633"/>
      <c r="DZ305" s="633"/>
      <c r="EA305" s="633"/>
      <c r="EB305" s="633"/>
      <c r="EC305" s="633"/>
      <c r="ED305" s="633"/>
      <c r="EE305" s="633"/>
      <c r="EF305" s="633"/>
      <c r="EG305" s="633"/>
      <c r="EH305" s="633"/>
      <c r="EI305" s="633"/>
      <c r="EJ305" s="633"/>
      <c r="EK305" s="633"/>
      <c r="EL305" s="633"/>
      <c r="EM305" s="633"/>
      <c r="EN305" s="633"/>
      <c r="EO305" s="633"/>
      <c r="EP305" s="633"/>
      <c r="EQ305" s="633"/>
      <c r="ER305" s="633"/>
      <c r="ES305" s="633"/>
      <c r="ET305" s="633"/>
      <c r="EU305" s="633"/>
      <c r="EV305" s="633"/>
      <c r="EW305" s="633"/>
      <c r="EX305" s="633"/>
      <c r="EY305" s="632"/>
    </row>
    <row r="306">
      <c r="A306" s="628"/>
      <c r="B306" s="634" t="s">
        <v>1006</v>
      </c>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2"/>
      <c r="AL306" s="635"/>
      <c r="AM306" s="636"/>
      <c r="AN306" s="628"/>
      <c r="AO306" s="634" t="s">
        <v>1006</v>
      </c>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2"/>
      <c r="BY306" s="635"/>
      <c r="BZ306" s="636"/>
      <c r="CA306" s="628"/>
      <c r="CB306" s="634" t="s">
        <v>1006</v>
      </c>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2"/>
      <c r="DL306" s="635"/>
      <c r="DM306" s="636"/>
      <c r="DN306" s="628"/>
      <c r="DO306" s="634" t="s">
        <v>1006</v>
      </c>
      <c r="DP306" s="11"/>
      <c r="DQ306" s="11"/>
      <c r="DR306" s="11"/>
      <c r="DS306" s="11"/>
      <c r="DT306" s="11"/>
      <c r="DU306" s="11"/>
      <c r="DV306" s="11"/>
      <c r="DW306" s="11"/>
      <c r="DX306" s="11"/>
      <c r="DY306" s="11"/>
      <c r="DZ306" s="11"/>
      <c r="EA306" s="11"/>
      <c r="EB306" s="11"/>
      <c r="EC306" s="11"/>
      <c r="ED306" s="11"/>
      <c r="EE306" s="11"/>
      <c r="EF306" s="11"/>
      <c r="EG306" s="11"/>
      <c r="EH306" s="11"/>
      <c r="EI306" s="11"/>
      <c r="EJ306" s="11"/>
      <c r="EK306" s="11"/>
      <c r="EL306" s="11"/>
      <c r="EM306" s="11"/>
      <c r="EN306" s="11"/>
      <c r="EO306" s="11"/>
      <c r="EP306" s="11"/>
      <c r="EQ306" s="11"/>
      <c r="ER306" s="11"/>
      <c r="ES306" s="11"/>
      <c r="ET306" s="11"/>
      <c r="EU306" s="11"/>
      <c r="EV306" s="11"/>
      <c r="EW306" s="11"/>
      <c r="EX306" s="12"/>
      <c r="EY306" s="635"/>
    </row>
    <row r="307">
      <c r="A307" s="628"/>
      <c r="B307" s="637" t="s">
        <v>43</v>
      </c>
      <c r="C307" s="12"/>
      <c r="D307" s="638" t="str">
        <f>'3A 2025-2026 REPORTE CALIFICACI'!E7</f>
        <v>2025-2026</v>
      </c>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6"/>
      <c r="AL307" s="639"/>
      <c r="AM307" s="640"/>
      <c r="AN307" s="628"/>
      <c r="AO307" s="637" t="s">
        <v>43</v>
      </c>
      <c r="AP307" s="12"/>
      <c r="AQ307" s="638" t="str">
        <f>'3A 2025-2026 REPORTE CALIFICACI'!E7</f>
        <v>2025-2026</v>
      </c>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6"/>
      <c r="BY307" s="639"/>
      <c r="BZ307" s="640"/>
      <c r="CA307" s="628"/>
      <c r="CB307" s="637" t="s">
        <v>43</v>
      </c>
      <c r="CC307" s="12"/>
      <c r="CD307" s="638" t="str">
        <f>'3A 2025-2026 REPORTE CALIFICACI'!E7</f>
        <v>2025-2026</v>
      </c>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c r="DF307" s="15"/>
      <c r="DG307" s="15"/>
      <c r="DH307" s="15"/>
      <c r="DI307" s="15"/>
      <c r="DJ307" s="15"/>
      <c r="DK307" s="16"/>
      <c r="DL307" s="639"/>
      <c r="DM307" s="640"/>
      <c r="DN307" s="628"/>
      <c r="DO307" s="637" t="s">
        <v>43</v>
      </c>
      <c r="DP307" s="12"/>
      <c r="DQ307" s="638" t="str">
        <f>'3A 2025-2026 REPORTE CALIFICACI'!E7</f>
        <v>2025-2026</v>
      </c>
      <c r="DR307" s="15"/>
      <c r="DS307" s="15"/>
      <c r="DT307" s="15"/>
      <c r="DU307" s="15"/>
      <c r="DV307" s="15"/>
      <c r="DW307" s="15"/>
      <c r="DX307" s="15"/>
      <c r="DY307" s="15"/>
      <c r="DZ307" s="15"/>
      <c r="EA307" s="15"/>
      <c r="EB307" s="15"/>
      <c r="EC307" s="15"/>
      <c r="ED307" s="15"/>
      <c r="EE307" s="15"/>
      <c r="EF307" s="15"/>
      <c r="EG307" s="15"/>
      <c r="EH307" s="15"/>
      <c r="EI307" s="15"/>
      <c r="EJ307" s="15"/>
      <c r="EK307" s="15"/>
      <c r="EL307" s="15"/>
      <c r="EM307" s="15"/>
      <c r="EN307" s="15"/>
      <c r="EO307" s="15"/>
      <c r="EP307" s="15"/>
      <c r="EQ307" s="15"/>
      <c r="ER307" s="15"/>
      <c r="ES307" s="15"/>
      <c r="ET307" s="15"/>
      <c r="EU307" s="15"/>
      <c r="EV307" s="15"/>
      <c r="EW307" s="15"/>
      <c r="EX307" s="16"/>
      <c r="EY307" s="639"/>
    </row>
    <row r="308">
      <c r="A308" s="628"/>
      <c r="B308" s="641" t="s">
        <v>1007</v>
      </c>
      <c r="C308" s="12"/>
      <c r="D308" s="638" t="str">
        <f>'3A 2025-2026 REPORTE CALIFICACI'!D35</f>
        <v>David Carmelo Navas Fernández</v>
      </c>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6"/>
      <c r="AL308" s="639"/>
      <c r="AM308" s="640"/>
      <c r="AN308" s="628"/>
      <c r="AO308" s="641" t="s">
        <v>1007</v>
      </c>
      <c r="AP308" s="12"/>
      <c r="AQ308" s="638" t="str">
        <f>'3A 2025-2026 REPORTE CALIFICACI'!D36</f>
        <v>Andriw Jelier Ortiz Rodríguez</v>
      </c>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6"/>
      <c r="BY308" s="639"/>
      <c r="BZ308" s="640"/>
      <c r="CA308" s="628"/>
      <c r="CB308" s="641" t="s">
        <v>1007</v>
      </c>
      <c r="CC308" s="12"/>
      <c r="CD308" s="638" t="str">
        <f>'3A 2025-2026 REPORTE CALIFICACI'!D37</f>
        <v>Dashley Nicole Peña García</v>
      </c>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c r="DF308" s="15"/>
      <c r="DG308" s="15"/>
      <c r="DH308" s="15"/>
      <c r="DI308" s="15"/>
      <c r="DJ308" s="15"/>
      <c r="DK308" s="16"/>
      <c r="DL308" s="639"/>
      <c r="DM308" s="640"/>
      <c r="DN308" s="628"/>
      <c r="DO308" s="641" t="s">
        <v>1007</v>
      </c>
      <c r="DP308" s="12"/>
      <c r="DQ308" s="638" t="str">
        <f>'3A 2025-2026 REPORTE CALIFICACI'!D38</f>
        <v>Yesly  Peña Muñoz</v>
      </c>
      <c r="DR308" s="15"/>
      <c r="DS308" s="15"/>
      <c r="DT308" s="15"/>
      <c r="DU308" s="15"/>
      <c r="DV308" s="15"/>
      <c r="DW308" s="15"/>
      <c r="DX308" s="15"/>
      <c r="DY308" s="15"/>
      <c r="DZ308" s="15"/>
      <c r="EA308" s="15"/>
      <c r="EB308" s="15"/>
      <c r="EC308" s="15"/>
      <c r="ED308" s="15"/>
      <c r="EE308" s="15"/>
      <c r="EF308" s="15"/>
      <c r="EG308" s="15"/>
      <c r="EH308" s="15"/>
      <c r="EI308" s="15"/>
      <c r="EJ308" s="15"/>
      <c r="EK308" s="15"/>
      <c r="EL308" s="15"/>
      <c r="EM308" s="15"/>
      <c r="EN308" s="15"/>
      <c r="EO308" s="15"/>
      <c r="EP308" s="15"/>
      <c r="EQ308" s="15"/>
      <c r="ER308" s="15"/>
      <c r="ES308" s="15"/>
      <c r="ET308" s="15"/>
      <c r="EU308" s="15"/>
      <c r="EV308" s="15"/>
      <c r="EW308" s="15"/>
      <c r="EX308" s="16"/>
      <c r="EY308" s="639"/>
    </row>
    <row r="309">
      <c r="A309" s="628"/>
      <c r="B309" s="641" t="s">
        <v>1008</v>
      </c>
      <c r="C309" s="12"/>
      <c r="D309" s="638">
        <f>'3A 2025-2026 REPORTE CALIFICACI'!A35</f>
        <v>25</v>
      </c>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6"/>
      <c r="AL309" s="639"/>
      <c r="AM309" s="640"/>
      <c r="AN309" s="628"/>
      <c r="AO309" s="641" t="s">
        <v>1008</v>
      </c>
      <c r="AP309" s="12"/>
      <c r="AQ309" s="638">
        <f>'3A 2025-2026 REPORTE CALIFICACI'!A36</f>
        <v>26</v>
      </c>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6"/>
      <c r="BY309" s="639"/>
      <c r="BZ309" s="640"/>
      <c r="CA309" s="628"/>
      <c r="CB309" s="641" t="s">
        <v>1008</v>
      </c>
      <c r="CC309" s="12"/>
      <c r="CD309" s="638">
        <f>'3A 2025-2026 REPORTE CALIFICACI'!A37</f>
        <v>27</v>
      </c>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c r="DF309" s="15"/>
      <c r="DG309" s="15"/>
      <c r="DH309" s="15"/>
      <c r="DI309" s="15"/>
      <c r="DJ309" s="15"/>
      <c r="DK309" s="16"/>
      <c r="DL309" s="639"/>
      <c r="DM309" s="640"/>
      <c r="DN309" s="628"/>
      <c r="DO309" s="641" t="s">
        <v>1008</v>
      </c>
      <c r="DP309" s="12"/>
      <c r="DQ309" s="638">
        <f>'3A 2025-2026 REPORTE CALIFICACI'!A38</f>
        <v>28</v>
      </c>
      <c r="DR309" s="15"/>
      <c r="DS309" s="15"/>
      <c r="DT309" s="15"/>
      <c r="DU309" s="15"/>
      <c r="DV309" s="15"/>
      <c r="DW309" s="15"/>
      <c r="DX309" s="15"/>
      <c r="DY309" s="15"/>
      <c r="DZ309" s="15"/>
      <c r="EA309" s="15"/>
      <c r="EB309" s="15"/>
      <c r="EC309" s="15"/>
      <c r="ED309" s="15"/>
      <c r="EE309" s="15"/>
      <c r="EF309" s="15"/>
      <c r="EG309" s="15"/>
      <c r="EH309" s="15"/>
      <c r="EI309" s="15"/>
      <c r="EJ309" s="15"/>
      <c r="EK309" s="15"/>
      <c r="EL309" s="15"/>
      <c r="EM309" s="15"/>
      <c r="EN309" s="15"/>
      <c r="EO309" s="15"/>
      <c r="EP309" s="15"/>
      <c r="EQ309" s="15"/>
      <c r="ER309" s="15"/>
      <c r="ES309" s="15"/>
      <c r="ET309" s="15"/>
      <c r="EU309" s="15"/>
      <c r="EV309" s="15"/>
      <c r="EW309" s="15"/>
      <c r="EX309" s="16"/>
      <c r="EY309" s="639"/>
    </row>
    <row r="310">
      <c r="A310" s="628"/>
      <c r="B310" s="641" t="s">
        <v>1009</v>
      </c>
      <c r="C310" s="12"/>
      <c r="D310" s="638">
        <f>'3A 2025-2026 REPORTE CALIFICACI'!C35</f>
        <v>33560794</v>
      </c>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6"/>
      <c r="AL310" s="639"/>
      <c r="AM310" s="640"/>
      <c r="AN310" s="628"/>
      <c r="AO310" s="641" t="s">
        <v>1009</v>
      </c>
      <c r="AP310" s="12"/>
      <c r="AQ310" s="638">
        <f>'3A 2025-2026 REPORTE CALIFICACI'!C36</f>
        <v>32720987</v>
      </c>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6"/>
      <c r="BY310" s="639"/>
      <c r="BZ310" s="640"/>
      <c r="CA310" s="628"/>
      <c r="CB310" s="641" t="s">
        <v>1009</v>
      </c>
      <c r="CC310" s="12"/>
      <c r="CD310" s="638">
        <f>'3A 2025-2026 REPORTE CALIFICACI'!C37</f>
        <v>32899290</v>
      </c>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c r="DF310" s="15"/>
      <c r="DG310" s="15"/>
      <c r="DH310" s="15"/>
      <c r="DI310" s="15"/>
      <c r="DJ310" s="15"/>
      <c r="DK310" s="16"/>
      <c r="DL310" s="639"/>
      <c r="DM310" s="640"/>
      <c r="DN310" s="628"/>
      <c r="DO310" s="641" t="s">
        <v>1009</v>
      </c>
      <c r="DP310" s="12"/>
      <c r="DQ310" s="638">
        <f>'3A 2025-2026 REPORTE CALIFICACI'!C38</f>
        <v>32607334</v>
      </c>
      <c r="DR310" s="15"/>
      <c r="DS310" s="15"/>
      <c r="DT310" s="15"/>
      <c r="DU310" s="15"/>
      <c r="DV310" s="15"/>
      <c r="DW310" s="15"/>
      <c r="DX310" s="15"/>
      <c r="DY310" s="15"/>
      <c r="DZ310" s="15"/>
      <c r="EA310" s="15"/>
      <c r="EB310" s="15"/>
      <c r="EC310" s="15"/>
      <c r="ED310" s="15"/>
      <c r="EE310" s="15"/>
      <c r="EF310" s="15"/>
      <c r="EG310" s="15"/>
      <c r="EH310" s="15"/>
      <c r="EI310" s="15"/>
      <c r="EJ310" s="15"/>
      <c r="EK310" s="15"/>
      <c r="EL310" s="15"/>
      <c r="EM310" s="15"/>
      <c r="EN310" s="15"/>
      <c r="EO310" s="15"/>
      <c r="EP310" s="15"/>
      <c r="EQ310" s="15"/>
      <c r="ER310" s="15"/>
      <c r="ES310" s="15"/>
      <c r="ET310" s="15"/>
      <c r="EU310" s="15"/>
      <c r="EV310" s="15"/>
      <c r="EW310" s="15"/>
      <c r="EX310" s="16"/>
      <c r="EY310" s="639"/>
    </row>
    <row r="311">
      <c r="A311" s="628"/>
      <c r="B311" s="641" t="s">
        <v>1010</v>
      </c>
      <c r="C311" s="12"/>
      <c r="D311" s="638" t="str">
        <f>'3A 2025-2026 REPORTE CALIFICACI'!D5</f>
        <v>3A</v>
      </c>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6"/>
      <c r="AL311" s="639"/>
      <c r="AM311" s="640"/>
      <c r="AN311" s="628"/>
      <c r="AO311" s="641" t="s">
        <v>1010</v>
      </c>
      <c r="AP311" s="12"/>
      <c r="AQ311" s="638" t="str">
        <f>'3A 2025-2026 REPORTE CALIFICACI'!D5</f>
        <v>3A</v>
      </c>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6"/>
      <c r="BY311" s="639"/>
      <c r="BZ311" s="640"/>
      <c r="CA311" s="628"/>
      <c r="CB311" s="641" t="s">
        <v>1010</v>
      </c>
      <c r="CC311" s="12"/>
      <c r="CD311" s="638" t="str">
        <f>'3A 2025-2026 REPORTE CALIFICACI'!D5</f>
        <v>3A</v>
      </c>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c r="DF311" s="15"/>
      <c r="DG311" s="15"/>
      <c r="DH311" s="15"/>
      <c r="DI311" s="15"/>
      <c r="DJ311" s="15"/>
      <c r="DK311" s="16"/>
      <c r="DL311" s="639"/>
      <c r="DM311" s="640"/>
      <c r="DN311" s="628"/>
      <c r="DO311" s="641" t="s">
        <v>1010</v>
      </c>
      <c r="DP311" s="12"/>
      <c r="DQ311" s="638" t="str">
        <f>'3A 2025-2026 REPORTE CALIFICACI'!D5</f>
        <v>3A</v>
      </c>
      <c r="DR311" s="15"/>
      <c r="DS311" s="15"/>
      <c r="DT311" s="15"/>
      <c r="DU311" s="15"/>
      <c r="DV311" s="15"/>
      <c r="DW311" s="15"/>
      <c r="DX311" s="15"/>
      <c r="DY311" s="15"/>
      <c r="DZ311" s="15"/>
      <c r="EA311" s="15"/>
      <c r="EB311" s="15"/>
      <c r="EC311" s="15"/>
      <c r="ED311" s="15"/>
      <c r="EE311" s="15"/>
      <c r="EF311" s="15"/>
      <c r="EG311" s="15"/>
      <c r="EH311" s="15"/>
      <c r="EI311" s="15"/>
      <c r="EJ311" s="15"/>
      <c r="EK311" s="15"/>
      <c r="EL311" s="15"/>
      <c r="EM311" s="15"/>
      <c r="EN311" s="15"/>
      <c r="EO311" s="15"/>
      <c r="EP311" s="15"/>
      <c r="EQ311" s="15"/>
      <c r="ER311" s="15"/>
      <c r="ES311" s="15"/>
      <c r="ET311" s="15"/>
      <c r="EU311" s="15"/>
      <c r="EV311" s="15"/>
      <c r="EW311" s="15"/>
      <c r="EX311" s="16"/>
      <c r="EY311" s="639"/>
    </row>
    <row r="312">
      <c r="A312" s="628"/>
      <c r="B312" s="642" t="s">
        <v>977</v>
      </c>
      <c r="C312" s="12"/>
      <c r="D312" s="638" t="str">
        <f>'3A 2025-2026 REPORTE CALIFICACI'!E6</f>
        <v>MAYELIN GARCIA</v>
      </c>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6"/>
      <c r="AL312" s="639"/>
      <c r="AM312" s="640"/>
      <c r="AN312" s="628"/>
      <c r="AO312" s="642" t="s">
        <v>977</v>
      </c>
      <c r="AP312" s="12"/>
      <c r="AQ312" s="638" t="str">
        <f>'3A 2025-2026 REPORTE CALIFICACI'!E6</f>
        <v>MAYELIN GARCIA</v>
      </c>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6"/>
      <c r="BY312" s="639"/>
      <c r="BZ312" s="640"/>
      <c r="CA312" s="628"/>
      <c r="CB312" s="642" t="s">
        <v>977</v>
      </c>
      <c r="CC312" s="12"/>
      <c r="CD312" s="638" t="str">
        <f>'3A 2025-2026 REPORTE CALIFICACI'!E6</f>
        <v>MAYELIN GARCIA</v>
      </c>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c r="DF312" s="15"/>
      <c r="DG312" s="15"/>
      <c r="DH312" s="15"/>
      <c r="DI312" s="15"/>
      <c r="DJ312" s="15"/>
      <c r="DK312" s="16"/>
      <c r="DL312" s="639"/>
      <c r="DM312" s="640"/>
      <c r="DN312" s="628"/>
      <c r="DO312" s="642" t="s">
        <v>977</v>
      </c>
      <c r="DP312" s="12"/>
      <c r="DQ312" s="638" t="str">
        <f>'3A 2025-2026 REPORTE CALIFICACI'!E6</f>
        <v>MAYELIN GARCIA</v>
      </c>
      <c r="DR312" s="15"/>
      <c r="DS312" s="15"/>
      <c r="DT312" s="15"/>
      <c r="DU312" s="15"/>
      <c r="DV312" s="15"/>
      <c r="DW312" s="15"/>
      <c r="DX312" s="15"/>
      <c r="DY312" s="15"/>
      <c r="DZ312" s="15"/>
      <c r="EA312" s="15"/>
      <c r="EB312" s="15"/>
      <c r="EC312" s="15"/>
      <c r="ED312" s="15"/>
      <c r="EE312" s="15"/>
      <c r="EF312" s="15"/>
      <c r="EG312" s="15"/>
      <c r="EH312" s="15"/>
      <c r="EI312" s="15"/>
      <c r="EJ312" s="15"/>
      <c r="EK312" s="15"/>
      <c r="EL312" s="15"/>
      <c r="EM312" s="15"/>
      <c r="EN312" s="15"/>
      <c r="EO312" s="15"/>
      <c r="EP312" s="15"/>
      <c r="EQ312" s="15"/>
      <c r="ER312" s="15"/>
      <c r="ES312" s="15"/>
      <c r="ET312" s="15"/>
      <c r="EU312" s="15"/>
      <c r="EV312" s="15"/>
      <c r="EW312" s="15"/>
      <c r="EX312" s="16"/>
      <c r="EY312" s="639"/>
    </row>
    <row r="313">
      <c r="A313" s="628"/>
      <c r="B313" s="643"/>
      <c r="C313" s="643"/>
      <c r="D313" s="643"/>
      <c r="E313" s="643"/>
      <c r="F313" s="643"/>
      <c r="G313" s="643"/>
      <c r="H313" s="643"/>
      <c r="I313" s="643"/>
      <c r="J313" s="643"/>
      <c r="K313" s="643"/>
      <c r="L313" s="643"/>
      <c r="M313" s="643"/>
      <c r="N313" s="643"/>
      <c r="O313" s="643"/>
      <c r="P313" s="643"/>
      <c r="Q313" s="643"/>
      <c r="R313" s="643"/>
      <c r="S313" s="643"/>
      <c r="T313" s="643"/>
      <c r="U313" s="643"/>
      <c r="V313" s="643"/>
      <c r="W313" s="643"/>
      <c r="X313" s="643"/>
      <c r="Y313" s="643"/>
      <c r="Z313" s="643"/>
      <c r="AA313" s="643"/>
      <c r="AB313" s="643"/>
      <c r="AC313" s="643"/>
      <c r="AD313" s="643"/>
      <c r="AE313" s="643"/>
      <c r="AF313" s="643"/>
      <c r="AG313" s="643"/>
      <c r="AH313" s="643"/>
      <c r="AI313" s="643"/>
      <c r="AJ313" s="643"/>
      <c r="AK313" s="643"/>
      <c r="AL313" s="644"/>
      <c r="AM313" s="643"/>
      <c r="AN313" s="628"/>
      <c r="AO313" s="643"/>
      <c r="AP313" s="643"/>
      <c r="AQ313" s="643"/>
      <c r="AR313" s="643"/>
      <c r="AS313" s="643"/>
      <c r="AT313" s="643"/>
      <c r="AU313" s="643"/>
      <c r="AV313" s="643"/>
      <c r="AW313" s="643"/>
      <c r="AX313" s="643"/>
      <c r="AY313" s="643"/>
      <c r="AZ313" s="643"/>
      <c r="BA313" s="643"/>
      <c r="BB313" s="643"/>
      <c r="BC313" s="643"/>
      <c r="BD313" s="643"/>
      <c r="BE313" s="643"/>
      <c r="BF313" s="643"/>
      <c r="BG313" s="643"/>
      <c r="BH313" s="643"/>
      <c r="BI313" s="643"/>
      <c r="BJ313" s="643"/>
      <c r="BK313" s="643"/>
      <c r="BL313" s="643"/>
      <c r="BM313" s="643"/>
      <c r="BN313" s="643"/>
      <c r="BO313" s="643"/>
      <c r="BP313" s="643"/>
      <c r="BQ313" s="643"/>
      <c r="BR313" s="643"/>
      <c r="BS313" s="643"/>
      <c r="BT313" s="643"/>
      <c r="BU313" s="643"/>
      <c r="BV313" s="643"/>
      <c r="BW313" s="643"/>
      <c r="BX313" s="643"/>
      <c r="BY313" s="644"/>
      <c r="BZ313" s="643"/>
      <c r="CA313" s="628"/>
      <c r="CB313" s="643"/>
      <c r="CC313" s="643"/>
      <c r="CD313" s="643"/>
      <c r="CE313" s="643"/>
      <c r="CF313" s="643"/>
      <c r="CG313" s="643"/>
      <c r="CH313" s="643"/>
      <c r="CI313" s="643"/>
      <c r="CJ313" s="643"/>
      <c r="CK313" s="643"/>
      <c r="CL313" s="643"/>
      <c r="CM313" s="643"/>
      <c r="CN313" s="643"/>
      <c r="CO313" s="643"/>
      <c r="CP313" s="643"/>
      <c r="CQ313" s="643"/>
      <c r="CR313" s="643"/>
      <c r="CS313" s="643"/>
      <c r="CT313" s="643"/>
      <c r="CU313" s="643"/>
      <c r="CV313" s="643"/>
      <c r="CW313" s="643"/>
      <c r="CX313" s="643"/>
      <c r="CY313" s="643"/>
      <c r="CZ313" s="643"/>
      <c r="DA313" s="643"/>
      <c r="DB313" s="643"/>
      <c r="DC313" s="643"/>
      <c r="DD313" s="643"/>
      <c r="DE313" s="643"/>
      <c r="DF313" s="643"/>
      <c r="DG313" s="643"/>
      <c r="DH313" s="643"/>
      <c r="DI313" s="643"/>
      <c r="DJ313" s="643"/>
      <c r="DK313" s="643"/>
      <c r="DL313" s="644"/>
      <c r="DM313" s="643"/>
      <c r="DN313" s="628"/>
      <c r="DO313" s="643"/>
      <c r="DP313" s="643"/>
      <c r="DQ313" s="643"/>
      <c r="DR313" s="643"/>
      <c r="DS313" s="643"/>
      <c r="DT313" s="643"/>
      <c r="DU313" s="643"/>
      <c r="DV313" s="643"/>
      <c r="DW313" s="643"/>
      <c r="DX313" s="643"/>
      <c r="DY313" s="643"/>
      <c r="DZ313" s="643"/>
      <c r="EA313" s="643"/>
      <c r="EB313" s="643"/>
      <c r="EC313" s="643"/>
      <c r="ED313" s="643"/>
      <c r="EE313" s="643"/>
      <c r="EF313" s="643"/>
      <c r="EG313" s="643"/>
      <c r="EH313" s="643"/>
      <c r="EI313" s="643"/>
      <c r="EJ313" s="643"/>
      <c r="EK313" s="643"/>
      <c r="EL313" s="643"/>
      <c r="EM313" s="643"/>
      <c r="EN313" s="643"/>
      <c r="EO313" s="643"/>
      <c r="EP313" s="643"/>
      <c r="EQ313" s="643"/>
      <c r="ER313" s="643"/>
      <c r="ES313" s="643"/>
      <c r="ET313" s="643"/>
      <c r="EU313" s="643"/>
      <c r="EV313" s="643"/>
      <c r="EW313" s="643"/>
      <c r="EX313" s="643"/>
      <c r="EY313" s="644"/>
    </row>
    <row r="314">
      <c r="A314" s="628"/>
      <c r="B314" s="643"/>
      <c r="C314" s="643"/>
      <c r="D314" s="643"/>
      <c r="E314" s="643"/>
      <c r="F314" s="643"/>
      <c r="G314" s="643"/>
      <c r="H314" s="643"/>
      <c r="I314" s="643"/>
      <c r="J314" s="643"/>
      <c r="K314" s="643"/>
      <c r="L314" s="643"/>
      <c r="M314" s="643"/>
      <c r="N314" s="643"/>
      <c r="O314" s="643"/>
      <c r="P314" s="643"/>
      <c r="Q314" s="643"/>
      <c r="R314" s="643"/>
      <c r="S314" s="643"/>
      <c r="T314" s="643"/>
      <c r="U314" s="643"/>
      <c r="V314" s="643"/>
      <c r="W314" s="643"/>
      <c r="X314" s="643"/>
      <c r="Y314" s="643"/>
      <c r="Z314" s="643"/>
      <c r="AA314" s="643"/>
      <c r="AB314" s="643"/>
      <c r="AC314" s="643"/>
      <c r="AD314" s="643"/>
      <c r="AE314" s="643"/>
      <c r="AF314" s="643"/>
      <c r="AG314" s="643"/>
      <c r="AH314" s="643"/>
      <c r="AI314" s="643"/>
      <c r="AJ314" s="643"/>
      <c r="AK314" s="643"/>
      <c r="AL314" s="644"/>
      <c r="AM314" s="643"/>
      <c r="AN314" s="628"/>
      <c r="AO314" s="643"/>
      <c r="AP314" s="643"/>
      <c r="AQ314" s="643"/>
      <c r="AR314" s="643"/>
      <c r="AS314" s="643"/>
      <c r="AT314" s="643"/>
      <c r="AU314" s="643"/>
      <c r="AV314" s="643"/>
      <c r="AW314" s="643"/>
      <c r="AX314" s="643"/>
      <c r="AY314" s="643"/>
      <c r="AZ314" s="643"/>
      <c r="BA314" s="643"/>
      <c r="BB314" s="643"/>
      <c r="BC314" s="643"/>
      <c r="BD314" s="643"/>
      <c r="BE314" s="643"/>
      <c r="BF314" s="643"/>
      <c r="BG314" s="643"/>
      <c r="BH314" s="643"/>
      <c r="BI314" s="643"/>
      <c r="BJ314" s="643"/>
      <c r="BK314" s="643"/>
      <c r="BL314" s="643"/>
      <c r="BM314" s="643"/>
      <c r="BN314" s="643"/>
      <c r="BO314" s="643"/>
      <c r="BP314" s="643"/>
      <c r="BQ314" s="643"/>
      <c r="BR314" s="643"/>
      <c r="BS314" s="643"/>
      <c r="BT314" s="643"/>
      <c r="BU314" s="643"/>
      <c r="BV314" s="643"/>
      <c r="BW314" s="643"/>
      <c r="BX314" s="643"/>
      <c r="BY314" s="644"/>
      <c r="BZ314" s="643"/>
      <c r="CA314" s="628"/>
      <c r="CB314" s="643"/>
      <c r="CC314" s="643"/>
      <c r="CD314" s="643"/>
      <c r="CE314" s="643"/>
      <c r="CF314" s="643"/>
      <c r="CG314" s="643"/>
      <c r="CH314" s="643"/>
      <c r="CI314" s="643"/>
      <c r="CJ314" s="643"/>
      <c r="CK314" s="643"/>
      <c r="CL314" s="643"/>
      <c r="CM314" s="643"/>
      <c r="CN314" s="643"/>
      <c r="CO314" s="643"/>
      <c r="CP314" s="643"/>
      <c r="CQ314" s="643"/>
      <c r="CR314" s="643"/>
      <c r="CS314" s="643"/>
      <c r="CT314" s="643"/>
      <c r="CU314" s="643"/>
      <c r="CV314" s="643"/>
      <c r="CW314" s="643"/>
      <c r="CX314" s="643"/>
      <c r="CY314" s="643"/>
      <c r="CZ314" s="643"/>
      <c r="DA314" s="643"/>
      <c r="DB314" s="643"/>
      <c r="DC314" s="643"/>
      <c r="DD314" s="643"/>
      <c r="DE314" s="643"/>
      <c r="DF314" s="643"/>
      <c r="DG314" s="643"/>
      <c r="DH314" s="643"/>
      <c r="DI314" s="643"/>
      <c r="DJ314" s="643"/>
      <c r="DK314" s="643"/>
      <c r="DL314" s="644"/>
      <c r="DM314" s="643"/>
      <c r="DN314" s="628"/>
      <c r="DO314" s="643"/>
      <c r="DP314" s="643"/>
      <c r="DQ314" s="643"/>
      <c r="DR314" s="643"/>
      <c r="DS314" s="643"/>
      <c r="DT314" s="643"/>
      <c r="DU314" s="643"/>
      <c r="DV314" s="643"/>
      <c r="DW314" s="643"/>
      <c r="DX314" s="643"/>
      <c r="DY314" s="643"/>
      <c r="DZ314" s="643"/>
      <c r="EA314" s="643"/>
      <c r="EB314" s="643"/>
      <c r="EC314" s="643"/>
      <c r="ED314" s="643"/>
      <c r="EE314" s="643"/>
      <c r="EF314" s="643"/>
      <c r="EG314" s="643"/>
      <c r="EH314" s="643"/>
      <c r="EI314" s="643"/>
      <c r="EJ314" s="643"/>
      <c r="EK314" s="643"/>
      <c r="EL314" s="643"/>
      <c r="EM314" s="643"/>
      <c r="EN314" s="643"/>
      <c r="EO314" s="643"/>
      <c r="EP314" s="643"/>
      <c r="EQ314" s="643"/>
      <c r="ER314" s="643"/>
      <c r="ES314" s="643"/>
      <c r="ET314" s="643"/>
      <c r="EU314" s="643"/>
      <c r="EV314" s="643"/>
      <c r="EW314" s="643"/>
      <c r="EX314" s="643"/>
      <c r="EY314" s="644"/>
    </row>
    <row r="315">
      <c r="A315" s="645"/>
      <c r="B315" s="646" t="s">
        <v>1011</v>
      </c>
      <c r="C315" s="16"/>
      <c r="D315" s="646" t="s">
        <v>981</v>
      </c>
      <c r="E315" s="15"/>
      <c r="F315" s="15"/>
      <c r="G315" s="16"/>
      <c r="H315" s="646" t="s">
        <v>1012</v>
      </c>
      <c r="I315" s="15"/>
      <c r="J315" s="15"/>
      <c r="K315" s="16"/>
      <c r="L315" s="646" t="s">
        <v>983</v>
      </c>
      <c r="M315" s="15"/>
      <c r="N315" s="15"/>
      <c r="O315" s="16"/>
      <c r="P315" s="646" t="s">
        <v>984</v>
      </c>
      <c r="Q315" s="15"/>
      <c r="R315" s="15"/>
      <c r="S315" s="16"/>
      <c r="T315" s="647" t="s">
        <v>985</v>
      </c>
      <c r="U315" s="15"/>
      <c r="V315" s="15"/>
      <c r="W315" s="16"/>
      <c r="X315" s="648" t="s">
        <v>986</v>
      </c>
      <c r="Y315" s="648" t="s">
        <v>652</v>
      </c>
      <c r="Z315" s="646" t="s">
        <v>987</v>
      </c>
      <c r="AA315" s="15"/>
      <c r="AB315" s="15"/>
      <c r="AC315" s="16"/>
      <c r="AD315" s="646" t="s">
        <v>988</v>
      </c>
      <c r="AE315" s="15"/>
      <c r="AF315" s="15"/>
      <c r="AG315" s="16"/>
      <c r="AH315" s="646" t="s">
        <v>989</v>
      </c>
      <c r="AI315" s="16"/>
      <c r="AJ315" s="646" t="s">
        <v>656</v>
      </c>
      <c r="AK315" s="16"/>
      <c r="AL315" s="649"/>
      <c r="AM315" s="650"/>
      <c r="AN315" s="645"/>
      <c r="AO315" s="646" t="s">
        <v>1011</v>
      </c>
      <c r="AP315" s="16"/>
      <c r="AQ315" s="646" t="s">
        <v>981</v>
      </c>
      <c r="AR315" s="15"/>
      <c r="AS315" s="15"/>
      <c r="AT315" s="16"/>
      <c r="AU315" s="646" t="s">
        <v>1012</v>
      </c>
      <c r="AV315" s="15"/>
      <c r="AW315" s="15"/>
      <c r="AX315" s="16"/>
      <c r="AY315" s="646" t="s">
        <v>983</v>
      </c>
      <c r="AZ315" s="15"/>
      <c r="BA315" s="15"/>
      <c r="BB315" s="16"/>
      <c r="BC315" s="646" t="s">
        <v>984</v>
      </c>
      <c r="BD315" s="15"/>
      <c r="BE315" s="15"/>
      <c r="BF315" s="16"/>
      <c r="BG315" s="647" t="s">
        <v>985</v>
      </c>
      <c r="BH315" s="15"/>
      <c r="BI315" s="15"/>
      <c r="BJ315" s="16"/>
      <c r="BK315" s="648" t="s">
        <v>986</v>
      </c>
      <c r="BL315" s="648" t="s">
        <v>652</v>
      </c>
      <c r="BM315" s="646" t="s">
        <v>987</v>
      </c>
      <c r="BN315" s="15"/>
      <c r="BO315" s="15"/>
      <c r="BP315" s="16"/>
      <c r="BQ315" s="646" t="s">
        <v>988</v>
      </c>
      <c r="BR315" s="15"/>
      <c r="BS315" s="15"/>
      <c r="BT315" s="16"/>
      <c r="BU315" s="646" t="s">
        <v>989</v>
      </c>
      <c r="BV315" s="16"/>
      <c r="BW315" s="646" t="s">
        <v>656</v>
      </c>
      <c r="BX315" s="16"/>
      <c r="BY315" s="649"/>
      <c r="BZ315" s="650"/>
      <c r="CA315" s="645"/>
      <c r="CB315" s="646" t="s">
        <v>1011</v>
      </c>
      <c r="CC315" s="16"/>
      <c r="CD315" s="646" t="s">
        <v>981</v>
      </c>
      <c r="CE315" s="15"/>
      <c r="CF315" s="15"/>
      <c r="CG315" s="16"/>
      <c r="CH315" s="646" t="s">
        <v>1012</v>
      </c>
      <c r="CI315" s="15"/>
      <c r="CJ315" s="15"/>
      <c r="CK315" s="16"/>
      <c r="CL315" s="646" t="s">
        <v>983</v>
      </c>
      <c r="CM315" s="15"/>
      <c r="CN315" s="15"/>
      <c r="CO315" s="16"/>
      <c r="CP315" s="646" t="s">
        <v>984</v>
      </c>
      <c r="CQ315" s="15"/>
      <c r="CR315" s="15"/>
      <c r="CS315" s="16"/>
      <c r="CT315" s="647" t="s">
        <v>985</v>
      </c>
      <c r="CU315" s="15"/>
      <c r="CV315" s="15"/>
      <c r="CW315" s="16"/>
      <c r="CX315" s="648" t="s">
        <v>986</v>
      </c>
      <c r="CY315" s="648" t="s">
        <v>652</v>
      </c>
      <c r="CZ315" s="646" t="s">
        <v>987</v>
      </c>
      <c r="DA315" s="15"/>
      <c r="DB315" s="15"/>
      <c r="DC315" s="16"/>
      <c r="DD315" s="646" t="s">
        <v>988</v>
      </c>
      <c r="DE315" s="15"/>
      <c r="DF315" s="15"/>
      <c r="DG315" s="16"/>
      <c r="DH315" s="646" t="s">
        <v>989</v>
      </c>
      <c r="DI315" s="16"/>
      <c r="DJ315" s="646" t="s">
        <v>656</v>
      </c>
      <c r="DK315" s="16"/>
      <c r="DL315" s="649"/>
      <c r="DM315" s="650"/>
      <c r="DN315" s="645"/>
      <c r="DO315" s="646" t="s">
        <v>1011</v>
      </c>
      <c r="DP315" s="16"/>
      <c r="DQ315" s="646" t="s">
        <v>981</v>
      </c>
      <c r="DR315" s="15"/>
      <c r="DS315" s="15"/>
      <c r="DT315" s="16"/>
      <c r="DU315" s="646" t="s">
        <v>1012</v>
      </c>
      <c r="DV315" s="15"/>
      <c r="DW315" s="15"/>
      <c r="DX315" s="16"/>
      <c r="DY315" s="646" t="s">
        <v>983</v>
      </c>
      <c r="DZ315" s="15"/>
      <c r="EA315" s="15"/>
      <c r="EB315" s="16"/>
      <c r="EC315" s="646" t="s">
        <v>984</v>
      </c>
      <c r="ED315" s="15"/>
      <c r="EE315" s="15"/>
      <c r="EF315" s="16"/>
      <c r="EG315" s="647" t="s">
        <v>985</v>
      </c>
      <c r="EH315" s="15"/>
      <c r="EI315" s="15"/>
      <c r="EJ315" s="16"/>
      <c r="EK315" s="648" t="s">
        <v>986</v>
      </c>
      <c r="EL315" s="648" t="s">
        <v>652</v>
      </c>
      <c r="EM315" s="646" t="s">
        <v>987</v>
      </c>
      <c r="EN315" s="15"/>
      <c r="EO315" s="15"/>
      <c r="EP315" s="16"/>
      <c r="EQ315" s="646" t="s">
        <v>988</v>
      </c>
      <c r="ER315" s="15"/>
      <c r="ES315" s="15"/>
      <c r="ET315" s="16"/>
      <c r="EU315" s="646" t="s">
        <v>989</v>
      </c>
      <c r="EV315" s="16"/>
      <c r="EW315" s="646" t="s">
        <v>656</v>
      </c>
      <c r="EX315" s="16"/>
      <c r="EY315" s="649"/>
    </row>
    <row r="316" ht="127.5" customHeight="1">
      <c r="A316" s="651"/>
      <c r="B316" s="652" t="s">
        <v>1013</v>
      </c>
      <c r="C316" s="16"/>
      <c r="D316" s="653" t="s">
        <v>631</v>
      </c>
      <c r="E316" s="654" t="s">
        <v>633</v>
      </c>
      <c r="F316" s="653" t="s">
        <v>635</v>
      </c>
      <c r="G316" s="653" t="s">
        <v>637</v>
      </c>
      <c r="H316" s="653" t="s">
        <v>631</v>
      </c>
      <c r="I316" s="654" t="s">
        <v>633</v>
      </c>
      <c r="J316" s="653" t="s">
        <v>635</v>
      </c>
      <c r="K316" s="653" t="s">
        <v>637</v>
      </c>
      <c r="L316" s="653" t="s">
        <v>631</v>
      </c>
      <c r="M316" s="654" t="s">
        <v>633</v>
      </c>
      <c r="N316" s="653" t="s">
        <v>635</v>
      </c>
      <c r="O316" s="653" t="s">
        <v>637</v>
      </c>
      <c r="P316" s="653" t="s">
        <v>631</v>
      </c>
      <c r="Q316" s="654" t="s">
        <v>633</v>
      </c>
      <c r="R316" s="653" t="s">
        <v>635</v>
      </c>
      <c r="S316" s="652" t="s">
        <v>637</v>
      </c>
      <c r="T316" s="655" t="s">
        <v>991</v>
      </c>
      <c r="U316" s="654" t="s">
        <v>992</v>
      </c>
      <c r="V316" s="653" t="s">
        <v>993</v>
      </c>
      <c r="W316" s="653" t="s">
        <v>994</v>
      </c>
      <c r="X316" s="43"/>
      <c r="Y316" s="43"/>
      <c r="Z316" s="656" t="s">
        <v>995</v>
      </c>
      <c r="AA316" s="656" t="s">
        <v>734</v>
      </c>
      <c r="AB316" s="656" t="s">
        <v>996</v>
      </c>
      <c r="AC316" s="657" t="s">
        <v>665</v>
      </c>
      <c r="AD316" s="656" t="s">
        <v>997</v>
      </c>
      <c r="AE316" s="656" t="s">
        <v>998</v>
      </c>
      <c r="AF316" s="656" t="s">
        <v>999</v>
      </c>
      <c r="AG316" s="657" t="s">
        <v>669</v>
      </c>
      <c r="AH316" s="658" t="s">
        <v>1000</v>
      </c>
      <c r="AI316" s="653" t="s">
        <v>1001</v>
      </c>
      <c r="AJ316" s="658" t="s">
        <v>579</v>
      </c>
      <c r="AK316" s="658" t="s">
        <v>672</v>
      </c>
      <c r="AL316" s="659"/>
      <c r="AM316" s="660"/>
      <c r="AN316" s="651"/>
      <c r="AO316" s="652" t="s">
        <v>1013</v>
      </c>
      <c r="AP316" s="16"/>
      <c r="AQ316" s="653" t="s">
        <v>631</v>
      </c>
      <c r="AR316" s="654" t="s">
        <v>633</v>
      </c>
      <c r="AS316" s="653" t="s">
        <v>635</v>
      </c>
      <c r="AT316" s="653" t="s">
        <v>637</v>
      </c>
      <c r="AU316" s="653" t="s">
        <v>631</v>
      </c>
      <c r="AV316" s="654" t="s">
        <v>633</v>
      </c>
      <c r="AW316" s="653" t="s">
        <v>635</v>
      </c>
      <c r="AX316" s="653" t="s">
        <v>637</v>
      </c>
      <c r="AY316" s="653" t="s">
        <v>631</v>
      </c>
      <c r="AZ316" s="654" t="s">
        <v>633</v>
      </c>
      <c r="BA316" s="653" t="s">
        <v>635</v>
      </c>
      <c r="BB316" s="653" t="s">
        <v>637</v>
      </c>
      <c r="BC316" s="653" t="s">
        <v>631</v>
      </c>
      <c r="BD316" s="654" t="s">
        <v>633</v>
      </c>
      <c r="BE316" s="653" t="s">
        <v>635</v>
      </c>
      <c r="BF316" s="652" t="s">
        <v>637</v>
      </c>
      <c r="BG316" s="655" t="s">
        <v>991</v>
      </c>
      <c r="BH316" s="654" t="s">
        <v>992</v>
      </c>
      <c r="BI316" s="653" t="s">
        <v>993</v>
      </c>
      <c r="BJ316" s="653" t="s">
        <v>994</v>
      </c>
      <c r="BK316" s="43"/>
      <c r="BL316" s="43"/>
      <c r="BM316" s="656" t="s">
        <v>995</v>
      </c>
      <c r="BN316" s="656" t="s">
        <v>734</v>
      </c>
      <c r="BO316" s="656" t="s">
        <v>996</v>
      </c>
      <c r="BP316" s="657" t="s">
        <v>665</v>
      </c>
      <c r="BQ316" s="656" t="s">
        <v>997</v>
      </c>
      <c r="BR316" s="656" t="s">
        <v>998</v>
      </c>
      <c r="BS316" s="656" t="s">
        <v>999</v>
      </c>
      <c r="BT316" s="657" t="s">
        <v>669</v>
      </c>
      <c r="BU316" s="658" t="s">
        <v>1000</v>
      </c>
      <c r="BV316" s="653" t="s">
        <v>1001</v>
      </c>
      <c r="BW316" s="658" t="s">
        <v>579</v>
      </c>
      <c r="BX316" s="658" t="s">
        <v>672</v>
      </c>
      <c r="BY316" s="659"/>
      <c r="BZ316" s="660"/>
      <c r="CA316" s="651"/>
      <c r="CB316" s="652" t="s">
        <v>1013</v>
      </c>
      <c r="CC316" s="16"/>
      <c r="CD316" s="653" t="s">
        <v>631</v>
      </c>
      <c r="CE316" s="654" t="s">
        <v>633</v>
      </c>
      <c r="CF316" s="653" t="s">
        <v>635</v>
      </c>
      <c r="CG316" s="653" t="s">
        <v>637</v>
      </c>
      <c r="CH316" s="653" t="s">
        <v>631</v>
      </c>
      <c r="CI316" s="654" t="s">
        <v>633</v>
      </c>
      <c r="CJ316" s="653" t="s">
        <v>635</v>
      </c>
      <c r="CK316" s="653" t="s">
        <v>637</v>
      </c>
      <c r="CL316" s="653" t="s">
        <v>631</v>
      </c>
      <c r="CM316" s="654" t="s">
        <v>633</v>
      </c>
      <c r="CN316" s="653" t="s">
        <v>635</v>
      </c>
      <c r="CO316" s="653" t="s">
        <v>637</v>
      </c>
      <c r="CP316" s="653" t="s">
        <v>631</v>
      </c>
      <c r="CQ316" s="654" t="s">
        <v>633</v>
      </c>
      <c r="CR316" s="653" t="s">
        <v>635</v>
      </c>
      <c r="CS316" s="652" t="s">
        <v>637</v>
      </c>
      <c r="CT316" s="655" t="s">
        <v>991</v>
      </c>
      <c r="CU316" s="654" t="s">
        <v>992</v>
      </c>
      <c r="CV316" s="653" t="s">
        <v>993</v>
      </c>
      <c r="CW316" s="653" t="s">
        <v>994</v>
      </c>
      <c r="CX316" s="43"/>
      <c r="CY316" s="43"/>
      <c r="CZ316" s="656" t="s">
        <v>995</v>
      </c>
      <c r="DA316" s="656" t="s">
        <v>734</v>
      </c>
      <c r="DB316" s="656" t="s">
        <v>996</v>
      </c>
      <c r="DC316" s="657" t="s">
        <v>665</v>
      </c>
      <c r="DD316" s="656" t="s">
        <v>997</v>
      </c>
      <c r="DE316" s="656" t="s">
        <v>998</v>
      </c>
      <c r="DF316" s="656" t="s">
        <v>999</v>
      </c>
      <c r="DG316" s="657" t="s">
        <v>669</v>
      </c>
      <c r="DH316" s="658" t="s">
        <v>1000</v>
      </c>
      <c r="DI316" s="653" t="s">
        <v>1001</v>
      </c>
      <c r="DJ316" s="658" t="s">
        <v>579</v>
      </c>
      <c r="DK316" s="658" t="s">
        <v>672</v>
      </c>
      <c r="DL316" s="659"/>
      <c r="DM316" s="660"/>
      <c r="DN316" s="651"/>
      <c r="DO316" s="652" t="s">
        <v>1013</v>
      </c>
      <c r="DP316" s="16"/>
      <c r="DQ316" s="653" t="s">
        <v>631</v>
      </c>
      <c r="DR316" s="654" t="s">
        <v>633</v>
      </c>
      <c r="DS316" s="653" t="s">
        <v>635</v>
      </c>
      <c r="DT316" s="653" t="s">
        <v>637</v>
      </c>
      <c r="DU316" s="653" t="s">
        <v>631</v>
      </c>
      <c r="DV316" s="654" t="s">
        <v>633</v>
      </c>
      <c r="DW316" s="653" t="s">
        <v>635</v>
      </c>
      <c r="DX316" s="653" t="s">
        <v>637</v>
      </c>
      <c r="DY316" s="653" t="s">
        <v>631</v>
      </c>
      <c r="DZ316" s="654" t="s">
        <v>633</v>
      </c>
      <c r="EA316" s="653" t="s">
        <v>635</v>
      </c>
      <c r="EB316" s="653" t="s">
        <v>637</v>
      </c>
      <c r="EC316" s="653" t="s">
        <v>631</v>
      </c>
      <c r="ED316" s="654" t="s">
        <v>633</v>
      </c>
      <c r="EE316" s="653" t="s">
        <v>635</v>
      </c>
      <c r="EF316" s="652" t="s">
        <v>637</v>
      </c>
      <c r="EG316" s="655" t="s">
        <v>991</v>
      </c>
      <c r="EH316" s="654" t="s">
        <v>992</v>
      </c>
      <c r="EI316" s="653" t="s">
        <v>993</v>
      </c>
      <c r="EJ316" s="653" t="s">
        <v>994</v>
      </c>
      <c r="EK316" s="43"/>
      <c r="EL316" s="43"/>
      <c r="EM316" s="656" t="s">
        <v>995</v>
      </c>
      <c r="EN316" s="656" t="s">
        <v>734</v>
      </c>
      <c r="EO316" s="656" t="s">
        <v>996</v>
      </c>
      <c r="EP316" s="657" t="s">
        <v>665</v>
      </c>
      <c r="EQ316" s="656" t="s">
        <v>997</v>
      </c>
      <c r="ER316" s="656" t="s">
        <v>998</v>
      </c>
      <c r="ES316" s="656" t="s">
        <v>999</v>
      </c>
      <c r="ET316" s="657" t="s">
        <v>669</v>
      </c>
      <c r="EU316" s="658" t="s">
        <v>1000</v>
      </c>
      <c r="EV316" s="653" t="s">
        <v>1001</v>
      </c>
      <c r="EW316" s="658" t="s">
        <v>579</v>
      </c>
      <c r="EX316" s="658" t="s">
        <v>672</v>
      </c>
      <c r="EY316" s="659"/>
    </row>
    <row r="317" ht="52.5" customHeight="1">
      <c r="A317" s="661"/>
      <c r="B317" s="662" t="s">
        <v>1014</v>
      </c>
      <c r="C317" s="663" t="s">
        <v>980</v>
      </c>
      <c r="D317" s="664">
        <f>'3A 2025-2026 REPORTE CALIFICACI'!E35</f>
        <v>77</v>
      </c>
      <c r="E317" s="664">
        <f>'3A 2025-2026 REPORTE CALIFICACI'!F35</f>
        <v>80</v>
      </c>
      <c r="F317" s="665">
        <f>'3A 2025-2026 REPORTE CALIFICACI'!G35</f>
        <v>88</v>
      </c>
      <c r="G317" s="664">
        <f>'3A 2025-2026 REPORTE CALIFICACI'!H35</f>
        <v>0</v>
      </c>
      <c r="H317" s="664">
        <f>'3A 2025-2026 REPORTE CALIFICACI'!I35</f>
        <v>76</v>
      </c>
      <c r="I317" s="664">
        <f>'3A 2025-2026 REPORTE CALIFICACI'!J35</f>
        <v>84</v>
      </c>
      <c r="J317" s="664">
        <f>'3A 2025-2026 REPORTE CALIFICACI'!K35</f>
        <v>87</v>
      </c>
      <c r="K317" s="664">
        <f>'3A 2025-2026 REPORTE CALIFICACI'!L35</f>
        <v>0</v>
      </c>
      <c r="L317" s="664">
        <f>'3A 2025-2026 REPORTE CALIFICACI'!M35</f>
        <v>91</v>
      </c>
      <c r="M317" s="664">
        <f>'3A 2025-2026 REPORTE CALIFICACI'!N35</f>
        <v>90</v>
      </c>
      <c r="N317" s="664">
        <f>'3A 2025-2026 REPORTE CALIFICACI'!O35</f>
        <v>84</v>
      </c>
      <c r="O317" s="664">
        <f>'3A 2025-2026 REPORTE CALIFICACI'!P35</f>
        <v>0</v>
      </c>
      <c r="P317" s="664">
        <f>'3A 2025-2026 REPORTE CALIFICACI'!Q35</f>
        <v>89</v>
      </c>
      <c r="Q317" s="664">
        <f>'3A 2025-2026 REPORTE CALIFICACI'!R35</f>
        <v>86</v>
      </c>
      <c r="R317" s="664">
        <f>'3A 2025-2026 REPORTE CALIFICACI'!S35</f>
        <v>84</v>
      </c>
      <c r="S317" s="664">
        <f>'3A 2025-2026 REPORTE CALIFICACI'!T35</f>
        <v>0</v>
      </c>
      <c r="T317" s="664"/>
      <c r="U317" s="664"/>
      <c r="V317" s="664"/>
      <c r="W317" s="664"/>
      <c r="X317" s="664"/>
      <c r="Y317" s="664"/>
      <c r="Z317" s="664"/>
      <c r="AA317" s="664"/>
      <c r="AB317" s="664"/>
      <c r="AC317" s="664"/>
      <c r="AD317" s="664"/>
      <c r="AE317" s="664"/>
      <c r="AF317" s="664"/>
      <c r="AG317" s="664"/>
      <c r="AH317" s="664"/>
      <c r="AI317" s="664"/>
      <c r="AJ317" s="664"/>
      <c r="AK317" s="664"/>
      <c r="AL317" s="666"/>
      <c r="AM317" s="667"/>
      <c r="AN317" s="661"/>
      <c r="AO317" s="662" t="s">
        <v>1014</v>
      </c>
      <c r="AP317" s="663" t="s">
        <v>980</v>
      </c>
      <c r="AQ317" s="664">
        <f>'3A 2025-2026 REPORTE CALIFICACI'!E36</f>
        <v>85</v>
      </c>
      <c r="AR317" s="664">
        <f>'3A 2025-2026 REPORTE CALIFICACI'!F36</f>
        <v>85</v>
      </c>
      <c r="AS317" s="665">
        <f>'3A 2025-2026 REPORTE CALIFICACI'!G36</f>
        <v>86</v>
      </c>
      <c r="AT317" s="664">
        <f>'3A 2025-2026 REPORTE CALIFICACI'!H36</f>
        <v>0</v>
      </c>
      <c r="AU317" s="664">
        <f>'3A 2025-2026 REPORTE CALIFICACI'!I36</f>
        <v>90</v>
      </c>
      <c r="AV317" s="664">
        <f>'3A 2025-2026 REPORTE CALIFICACI'!J36</f>
        <v>94</v>
      </c>
      <c r="AW317" s="664">
        <f>'3A 2025-2026 REPORTE CALIFICACI'!K36</f>
        <v>85</v>
      </c>
      <c r="AX317" s="664">
        <f>'3A 2025-2026 REPORTE CALIFICACI'!L36</f>
        <v>0</v>
      </c>
      <c r="AY317" s="664">
        <f>'3A 2025-2026 REPORTE CALIFICACI'!M36</f>
        <v>81</v>
      </c>
      <c r="AZ317" s="664">
        <f>'3A 2025-2026 REPORTE CALIFICACI'!N36</f>
        <v>87</v>
      </c>
      <c r="BA317" s="664">
        <f>'3A 2025-2026 REPORTE CALIFICACI'!O36</f>
        <v>89</v>
      </c>
      <c r="BB317" s="664">
        <f>'3A 2025-2026 REPORTE CALIFICACI'!P36</f>
        <v>0</v>
      </c>
      <c r="BC317" s="664">
        <f>'3A 2025-2026 REPORTE CALIFICACI'!Q36</f>
        <v>80</v>
      </c>
      <c r="BD317" s="664">
        <f>'3A 2025-2026 REPORTE CALIFICACI'!R36</f>
        <v>86</v>
      </c>
      <c r="BE317" s="664">
        <f>'3A 2025-2026 REPORTE CALIFICACI'!S36</f>
        <v>89</v>
      </c>
      <c r="BF317" s="664">
        <f>'3A 2025-2026 REPORTE CALIFICACI'!T36</f>
        <v>0</v>
      </c>
      <c r="BG317" s="664"/>
      <c r="BH317" s="664"/>
      <c r="BI317" s="664"/>
      <c r="BJ317" s="664"/>
      <c r="BK317" s="664"/>
      <c r="BL317" s="664"/>
      <c r="BM317" s="664"/>
      <c r="BN317" s="664"/>
      <c r="BO317" s="664"/>
      <c r="BP317" s="664"/>
      <c r="BQ317" s="664"/>
      <c r="BR317" s="664"/>
      <c r="BS317" s="664"/>
      <c r="BT317" s="664"/>
      <c r="BU317" s="664"/>
      <c r="BV317" s="664"/>
      <c r="BW317" s="664"/>
      <c r="BX317" s="664"/>
      <c r="BY317" s="666"/>
      <c r="BZ317" s="667"/>
      <c r="CA317" s="661"/>
      <c r="CB317" s="662" t="s">
        <v>1014</v>
      </c>
      <c r="CC317" s="663" t="s">
        <v>980</v>
      </c>
      <c r="CD317" s="664">
        <f>'3A 2025-2026 REPORTE CALIFICACI'!E37</f>
        <v>79</v>
      </c>
      <c r="CE317" s="664">
        <f>'3A 2025-2026 REPORTE CALIFICACI'!F37</f>
        <v>80</v>
      </c>
      <c r="CF317" s="665">
        <f>'3A 2025-2026 REPORTE CALIFICACI'!G37</f>
        <v>78</v>
      </c>
      <c r="CG317" s="664">
        <f>'3A 2025-2026 REPORTE CALIFICACI'!H37</f>
        <v>0</v>
      </c>
      <c r="CH317" s="664">
        <f>'3A 2025-2026 REPORTE CALIFICACI'!I37</f>
        <v>76</v>
      </c>
      <c r="CI317" s="664">
        <f>'3A 2025-2026 REPORTE CALIFICACI'!J37</f>
        <v>76</v>
      </c>
      <c r="CJ317" s="664">
        <f>'3A 2025-2026 REPORTE CALIFICACI'!K37</f>
        <v>78</v>
      </c>
      <c r="CK317" s="664">
        <f>'3A 2025-2026 REPORTE CALIFICACI'!L37</f>
        <v>0</v>
      </c>
      <c r="CL317" s="664">
        <f>'3A 2025-2026 REPORTE CALIFICACI'!M37</f>
        <v>89</v>
      </c>
      <c r="CM317" s="664">
        <f>'3A 2025-2026 REPORTE CALIFICACI'!N37</f>
        <v>87</v>
      </c>
      <c r="CN317" s="664">
        <f>'3A 2025-2026 REPORTE CALIFICACI'!O37</f>
        <v>84</v>
      </c>
      <c r="CO317" s="664">
        <f>'3A 2025-2026 REPORTE CALIFICACI'!P37</f>
        <v>0</v>
      </c>
      <c r="CP317" s="664">
        <f>'3A 2025-2026 REPORTE CALIFICACI'!Q37</f>
        <v>88</v>
      </c>
      <c r="CQ317" s="664">
        <f>'3A 2025-2026 REPORTE CALIFICACI'!R37</f>
        <v>89</v>
      </c>
      <c r="CR317" s="664">
        <f>'3A 2025-2026 REPORTE CALIFICACI'!S37</f>
        <v>84</v>
      </c>
      <c r="CS317" s="664">
        <f>'3A 2025-2026 REPORTE CALIFICACI'!T37</f>
        <v>0</v>
      </c>
      <c r="CT317" s="664"/>
      <c r="CU317" s="664"/>
      <c r="CV317" s="664"/>
      <c r="CW317" s="664"/>
      <c r="CX317" s="664"/>
      <c r="CY317" s="664"/>
      <c r="CZ317" s="664"/>
      <c r="DA317" s="664"/>
      <c r="DB317" s="664"/>
      <c r="DC317" s="664"/>
      <c r="DD317" s="664"/>
      <c r="DE317" s="664"/>
      <c r="DF317" s="664"/>
      <c r="DG317" s="664"/>
      <c r="DH317" s="664"/>
      <c r="DI317" s="664"/>
      <c r="DJ317" s="664"/>
      <c r="DK317" s="664"/>
      <c r="DL317" s="666"/>
      <c r="DM317" s="667"/>
      <c r="DN317" s="661"/>
      <c r="DO317" s="662" t="s">
        <v>1014</v>
      </c>
      <c r="DP317" s="663" t="s">
        <v>980</v>
      </c>
      <c r="DQ317" s="664">
        <f>'3A 2025-2026 REPORTE CALIFICACI'!E38</f>
        <v>92</v>
      </c>
      <c r="DR317" s="664">
        <f>'3A 2025-2026 REPORTE CALIFICACI'!F38</f>
        <v>90</v>
      </c>
      <c r="DS317" s="665">
        <f>'3A 2025-2026 REPORTE CALIFICACI'!G38</f>
        <v>93</v>
      </c>
      <c r="DT317" s="664">
        <f>'3A 2025-2026 REPORTE CALIFICACI'!H38</f>
        <v>0</v>
      </c>
      <c r="DU317" s="664">
        <f>'3A 2025-2026 REPORTE CALIFICACI'!I38</f>
        <v>86</v>
      </c>
      <c r="DV317" s="664">
        <f>'3A 2025-2026 REPORTE CALIFICACI'!J38</f>
        <v>87</v>
      </c>
      <c r="DW317" s="664">
        <f>'3A 2025-2026 REPORTE CALIFICACI'!K38</f>
        <v>88</v>
      </c>
      <c r="DX317" s="664">
        <f>'3A 2025-2026 REPORTE CALIFICACI'!L38</f>
        <v>0</v>
      </c>
      <c r="DY317" s="664">
        <f>'3A 2025-2026 REPORTE CALIFICACI'!M38</f>
        <v>96</v>
      </c>
      <c r="DZ317" s="664">
        <f>'3A 2025-2026 REPORTE CALIFICACI'!N38</f>
        <v>94</v>
      </c>
      <c r="EA317" s="664">
        <f>'3A 2025-2026 REPORTE CALIFICACI'!O38</f>
        <v>94</v>
      </c>
      <c r="EB317" s="664">
        <f>'3A 2025-2026 REPORTE CALIFICACI'!P38</f>
        <v>0</v>
      </c>
      <c r="EC317" s="664">
        <f>'3A 2025-2026 REPORTE CALIFICACI'!Q38</f>
        <v>93</v>
      </c>
      <c r="ED317" s="664">
        <f>'3A 2025-2026 REPORTE CALIFICACI'!R38</f>
        <v>95</v>
      </c>
      <c r="EE317" s="664">
        <f>'3A 2025-2026 REPORTE CALIFICACI'!S38</f>
        <v>94</v>
      </c>
      <c r="EF317" s="664">
        <f>'3A 2025-2026 REPORTE CALIFICACI'!T38</f>
        <v>0</v>
      </c>
      <c r="EG317" s="664"/>
      <c r="EH317" s="664"/>
      <c r="EI317" s="664"/>
      <c r="EJ317" s="664"/>
      <c r="EK317" s="664"/>
      <c r="EL317" s="664"/>
      <c r="EM317" s="664"/>
      <c r="EN317" s="664"/>
      <c r="EO317" s="664"/>
      <c r="EP317" s="664"/>
      <c r="EQ317" s="664"/>
      <c r="ER317" s="664"/>
      <c r="ES317" s="664"/>
      <c r="ET317" s="664"/>
      <c r="EU317" s="664"/>
      <c r="EV317" s="664"/>
      <c r="EW317" s="664"/>
      <c r="EX317" s="664"/>
      <c r="EY317" s="666"/>
    </row>
    <row r="318" ht="84.0" customHeight="1">
      <c r="A318" s="661"/>
      <c r="B318" s="47"/>
      <c r="C318" s="663" t="s">
        <v>1015</v>
      </c>
      <c r="D318" s="664">
        <f>'3A 2025-2026 REPORTE CALIFICACI'!AM35</f>
        <v>0</v>
      </c>
      <c r="E318" s="664">
        <f>'3A 2025-2026 REPORTE CALIFICACI'!AN35</f>
        <v>0</v>
      </c>
      <c r="F318" s="664">
        <f>'3A 2025-2026 REPORTE CALIFICACI'!AO35</f>
        <v>0</v>
      </c>
      <c r="G318" s="664">
        <f>'3A 2025-2026 REPORTE CALIFICACI'!AP35</f>
        <v>0</v>
      </c>
      <c r="H318" s="664">
        <f>'3A 2025-2026 REPORTE CALIFICACI'!AQ35</f>
        <v>0</v>
      </c>
      <c r="I318" s="664">
        <f>'3A 2025-2026 REPORTE CALIFICACI'!AR35</f>
        <v>0</v>
      </c>
      <c r="J318" s="664">
        <f>'3A 2025-2026 REPORTE CALIFICACI'!AS35</f>
        <v>0</v>
      </c>
      <c r="K318" s="664">
        <f>'3A 2025-2026 REPORTE CALIFICACI'!AT35</f>
        <v>0</v>
      </c>
      <c r="L318" s="664">
        <f>'3A 2025-2026 REPORTE CALIFICACI'!AU35</f>
        <v>0</v>
      </c>
      <c r="M318" s="664">
        <f>'3A 2025-2026 REPORTE CALIFICACI'!AV35</f>
        <v>0</v>
      </c>
      <c r="N318" s="664">
        <f>'3A 2025-2026 REPORTE CALIFICACI'!AW35</f>
        <v>0</v>
      </c>
      <c r="O318" s="664">
        <f>'3A 2025-2026 REPORTE CALIFICACI'!AX35</f>
        <v>0</v>
      </c>
      <c r="P318" s="664">
        <f>'3A 2025-2026 REPORTE CALIFICACI'!AY35</f>
        <v>0</v>
      </c>
      <c r="Q318" s="664">
        <f>'3A 2025-2026 REPORTE CALIFICACI'!AZ35</f>
        <v>0</v>
      </c>
      <c r="R318" s="664">
        <f>'3A 2025-2026 REPORTE CALIFICACI'!BA35</f>
        <v>0</v>
      </c>
      <c r="S318" s="664">
        <f>'3A 2025-2026 REPORTE CALIFICACI'!BB35</f>
        <v>0</v>
      </c>
      <c r="T318" s="664"/>
      <c r="U318" s="664"/>
      <c r="V318" s="664"/>
      <c r="W318" s="664"/>
      <c r="X318" s="664"/>
      <c r="Y318" s="664"/>
      <c r="Z318" s="664"/>
      <c r="AA318" s="664"/>
      <c r="AB318" s="664"/>
      <c r="AC318" s="664"/>
      <c r="AD318" s="664"/>
      <c r="AE318" s="664"/>
      <c r="AF318" s="664"/>
      <c r="AG318" s="664"/>
      <c r="AH318" s="664"/>
      <c r="AI318" s="664"/>
      <c r="AJ318" s="664"/>
      <c r="AK318" s="664"/>
      <c r="AL318" s="666"/>
      <c r="AM318" s="667"/>
      <c r="AN318" s="661"/>
      <c r="AO318" s="47"/>
      <c r="AP318" s="663" t="s">
        <v>1015</v>
      </c>
      <c r="AQ318" s="664">
        <f>'3A 2025-2026 REPORTE CALIFICACI'!AM36</f>
        <v>0</v>
      </c>
      <c r="AR318" s="664">
        <f>'3A 2025-2026 REPORTE CALIFICACI'!AN36</f>
        <v>0</v>
      </c>
      <c r="AS318" s="664">
        <f>'3A 2025-2026 REPORTE CALIFICACI'!AO36</f>
        <v>0</v>
      </c>
      <c r="AT318" s="664">
        <f>'3A 2025-2026 REPORTE CALIFICACI'!AP36</f>
        <v>0</v>
      </c>
      <c r="AU318" s="664">
        <f>'3A 2025-2026 REPORTE CALIFICACI'!AQ36</f>
        <v>0</v>
      </c>
      <c r="AV318" s="664">
        <f>'3A 2025-2026 REPORTE CALIFICACI'!AR36</f>
        <v>0</v>
      </c>
      <c r="AW318" s="664">
        <f>'3A 2025-2026 REPORTE CALIFICACI'!AS36</f>
        <v>0</v>
      </c>
      <c r="AX318" s="664">
        <f>'3A 2025-2026 REPORTE CALIFICACI'!AT36</f>
        <v>0</v>
      </c>
      <c r="AY318" s="664">
        <f>'3A 2025-2026 REPORTE CALIFICACI'!AU36</f>
        <v>0</v>
      </c>
      <c r="AZ318" s="664">
        <f>'3A 2025-2026 REPORTE CALIFICACI'!AV36</f>
        <v>0</v>
      </c>
      <c r="BA318" s="664">
        <f>'3A 2025-2026 REPORTE CALIFICACI'!AW36</f>
        <v>0</v>
      </c>
      <c r="BB318" s="664">
        <f>'3A 2025-2026 REPORTE CALIFICACI'!AX36</f>
        <v>0</v>
      </c>
      <c r="BC318" s="664">
        <f>'3A 2025-2026 REPORTE CALIFICACI'!AY36</f>
        <v>0</v>
      </c>
      <c r="BD318" s="664">
        <f>'3A 2025-2026 REPORTE CALIFICACI'!AZ36</f>
        <v>0</v>
      </c>
      <c r="BE318" s="664">
        <f>'3A 2025-2026 REPORTE CALIFICACI'!BA36</f>
        <v>0</v>
      </c>
      <c r="BF318" s="664">
        <f>'3A 2025-2026 REPORTE CALIFICACI'!BB36</f>
        <v>0</v>
      </c>
      <c r="BG318" s="664"/>
      <c r="BH318" s="664"/>
      <c r="BI318" s="664"/>
      <c r="BJ318" s="664"/>
      <c r="BK318" s="664"/>
      <c r="BL318" s="664"/>
      <c r="BM318" s="664"/>
      <c r="BN318" s="664"/>
      <c r="BO318" s="664"/>
      <c r="BP318" s="664"/>
      <c r="BQ318" s="664"/>
      <c r="BR318" s="664"/>
      <c r="BS318" s="664"/>
      <c r="BT318" s="664"/>
      <c r="BU318" s="664"/>
      <c r="BV318" s="664"/>
      <c r="BW318" s="664"/>
      <c r="BX318" s="664"/>
      <c r="BY318" s="666"/>
      <c r="BZ318" s="667"/>
      <c r="CA318" s="661"/>
      <c r="CB318" s="47"/>
      <c r="CC318" s="663" t="s">
        <v>1015</v>
      </c>
      <c r="CD318" s="664">
        <f>'3A 2025-2026 REPORTE CALIFICACI'!AM37</f>
        <v>0</v>
      </c>
      <c r="CE318" s="664">
        <f>'3A 2025-2026 REPORTE CALIFICACI'!AN37</f>
        <v>0</v>
      </c>
      <c r="CF318" s="664">
        <f>'3A 2025-2026 REPORTE CALIFICACI'!AO37</f>
        <v>0</v>
      </c>
      <c r="CG318" s="664">
        <f>'3A 2025-2026 REPORTE CALIFICACI'!AP37</f>
        <v>0</v>
      </c>
      <c r="CH318" s="664">
        <f>'3A 2025-2026 REPORTE CALIFICACI'!AQ37</f>
        <v>0</v>
      </c>
      <c r="CI318" s="664">
        <f>'3A 2025-2026 REPORTE CALIFICACI'!AR37</f>
        <v>0</v>
      </c>
      <c r="CJ318" s="664">
        <f>'3A 2025-2026 REPORTE CALIFICACI'!AS37</f>
        <v>0</v>
      </c>
      <c r="CK318" s="664">
        <f>'3A 2025-2026 REPORTE CALIFICACI'!AT37</f>
        <v>0</v>
      </c>
      <c r="CL318" s="664">
        <f>'3A 2025-2026 REPORTE CALIFICACI'!AU37</f>
        <v>0</v>
      </c>
      <c r="CM318" s="664">
        <f>'3A 2025-2026 REPORTE CALIFICACI'!AV37</f>
        <v>0</v>
      </c>
      <c r="CN318" s="664">
        <f>'3A 2025-2026 REPORTE CALIFICACI'!AW37</f>
        <v>0</v>
      </c>
      <c r="CO318" s="664">
        <f>'3A 2025-2026 REPORTE CALIFICACI'!AX37</f>
        <v>0</v>
      </c>
      <c r="CP318" s="664">
        <f>'3A 2025-2026 REPORTE CALIFICACI'!AY37</f>
        <v>0</v>
      </c>
      <c r="CQ318" s="664">
        <f>'3A 2025-2026 REPORTE CALIFICACI'!AZ37</f>
        <v>0</v>
      </c>
      <c r="CR318" s="664">
        <f>'3A 2025-2026 REPORTE CALIFICACI'!BA37</f>
        <v>0</v>
      </c>
      <c r="CS318" s="664">
        <f>'3A 2025-2026 REPORTE CALIFICACI'!BB37</f>
        <v>0</v>
      </c>
      <c r="CT318" s="664"/>
      <c r="CU318" s="664"/>
      <c r="CV318" s="664"/>
      <c r="CW318" s="664"/>
      <c r="CX318" s="664"/>
      <c r="CY318" s="664"/>
      <c r="CZ318" s="664"/>
      <c r="DA318" s="664"/>
      <c r="DB318" s="664"/>
      <c r="DC318" s="664"/>
      <c r="DD318" s="664"/>
      <c r="DE318" s="664"/>
      <c r="DF318" s="664"/>
      <c r="DG318" s="664"/>
      <c r="DH318" s="664"/>
      <c r="DI318" s="664"/>
      <c r="DJ318" s="664"/>
      <c r="DK318" s="664"/>
      <c r="DL318" s="666"/>
      <c r="DM318" s="667"/>
      <c r="DN318" s="661"/>
      <c r="DO318" s="47"/>
      <c r="DP318" s="663" t="s">
        <v>1015</v>
      </c>
      <c r="DQ318" s="664">
        <f>'3A 2025-2026 REPORTE CALIFICACI'!AM38</f>
        <v>0</v>
      </c>
      <c r="DR318" s="664">
        <f>'3A 2025-2026 REPORTE CALIFICACI'!AN38</f>
        <v>0</v>
      </c>
      <c r="DS318" s="664">
        <f>'3A 2025-2026 REPORTE CALIFICACI'!AO38</f>
        <v>0</v>
      </c>
      <c r="DT318" s="664">
        <f>'3A 2025-2026 REPORTE CALIFICACI'!AP38</f>
        <v>0</v>
      </c>
      <c r="DU318" s="664">
        <f>'3A 2025-2026 REPORTE CALIFICACI'!AQ38</f>
        <v>0</v>
      </c>
      <c r="DV318" s="664">
        <f>'3A 2025-2026 REPORTE CALIFICACI'!AR38</f>
        <v>0</v>
      </c>
      <c r="DW318" s="664">
        <f>'3A 2025-2026 REPORTE CALIFICACI'!AS38</f>
        <v>0</v>
      </c>
      <c r="DX318" s="664">
        <f>'3A 2025-2026 REPORTE CALIFICACI'!AT38</f>
        <v>0</v>
      </c>
      <c r="DY318" s="664">
        <f>'3A 2025-2026 REPORTE CALIFICACI'!AU38</f>
        <v>0</v>
      </c>
      <c r="DZ318" s="664">
        <f>'3A 2025-2026 REPORTE CALIFICACI'!AV38</f>
        <v>0</v>
      </c>
      <c r="EA318" s="664">
        <f>'3A 2025-2026 REPORTE CALIFICACI'!AW38</f>
        <v>0</v>
      </c>
      <c r="EB318" s="664">
        <f>'3A 2025-2026 REPORTE CALIFICACI'!AX38</f>
        <v>0</v>
      </c>
      <c r="EC318" s="664">
        <f>'3A 2025-2026 REPORTE CALIFICACI'!AY38</f>
        <v>0</v>
      </c>
      <c r="ED318" s="664">
        <f>'3A 2025-2026 REPORTE CALIFICACI'!AZ38</f>
        <v>0</v>
      </c>
      <c r="EE318" s="664">
        <f>'3A 2025-2026 REPORTE CALIFICACI'!BA38</f>
        <v>0</v>
      </c>
      <c r="EF318" s="664">
        <f>'3A 2025-2026 REPORTE CALIFICACI'!BB38</f>
        <v>0</v>
      </c>
      <c r="EG318" s="664"/>
      <c r="EH318" s="664"/>
      <c r="EI318" s="664"/>
      <c r="EJ318" s="664"/>
      <c r="EK318" s="664"/>
      <c r="EL318" s="664"/>
      <c r="EM318" s="664"/>
      <c r="EN318" s="664"/>
      <c r="EO318" s="664"/>
      <c r="EP318" s="664"/>
      <c r="EQ318" s="664"/>
      <c r="ER318" s="664"/>
      <c r="ES318" s="664"/>
      <c r="ET318" s="664"/>
      <c r="EU318" s="664"/>
      <c r="EV318" s="664"/>
      <c r="EW318" s="664"/>
      <c r="EX318" s="664"/>
      <c r="EY318" s="666"/>
    </row>
    <row r="319" ht="82.5" customHeight="1">
      <c r="A319" s="661"/>
      <c r="B319" s="47"/>
      <c r="C319" s="663" t="s">
        <v>1016</v>
      </c>
      <c r="D319" s="664">
        <f>'3A 2025-2026 REPORTE CALIFICACI'!BU35</f>
        <v>85</v>
      </c>
      <c r="E319" s="664">
        <f>'3A 2025-2026 REPORTE CALIFICACI'!BV35</f>
        <v>82</v>
      </c>
      <c r="F319" s="664">
        <f>'3A 2025-2026 REPORTE CALIFICACI'!BW35</f>
        <v>80</v>
      </c>
      <c r="G319" s="664">
        <f>'3A 2025-2026 REPORTE CALIFICACI'!BX35</f>
        <v>0</v>
      </c>
      <c r="H319" s="664">
        <f>'3A 2025-2026 REPORTE CALIFICACI'!BY35</f>
        <v>82</v>
      </c>
      <c r="I319" s="664">
        <f>'3A 2025-2026 REPORTE CALIFICACI'!BZ35</f>
        <v>83</v>
      </c>
      <c r="J319" s="664">
        <f>'3A 2025-2026 REPORTE CALIFICACI'!CA35</f>
        <v>80</v>
      </c>
      <c r="K319" s="664">
        <f>'3A 2025-2026 REPORTE CALIFICACI'!CB35</f>
        <v>0</v>
      </c>
      <c r="L319" s="664">
        <f>'3A 2025-2026 REPORTE CALIFICACI'!CC35</f>
        <v>86</v>
      </c>
      <c r="M319" s="664">
        <f>'3A 2025-2026 REPORTE CALIFICACI'!CD35</f>
        <v>85</v>
      </c>
      <c r="N319" s="664">
        <f>'3A 2025-2026 REPORTE CALIFICACI'!CE35</f>
        <v>80</v>
      </c>
      <c r="O319" s="664">
        <f>'3A 2025-2026 REPORTE CALIFICACI'!CF35</f>
        <v>0</v>
      </c>
      <c r="P319" s="664">
        <f>'3A 2025-2026 REPORTE CALIFICACI'!CG35</f>
        <v>85</v>
      </c>
      <c r="Q319" s="664">
        <f>'3A 2025-2026 REPORTE CALIFICACI'!CH35</f>
        <v>86</v>
      </c>
      <c r="R319" s="664">
        <f>'3A 2025-2026 REPORTE CALIFICACI'!CI35</f>
        <v>83</v>
      </c>
      <c r="S319" s="664">
        <f>'3A 2025-2026 REPORTE CALIFICACI'!CJ35</f>
        <v>0</v>
      </c>
      <c r="T319" s="664"/>
      <c r="U319" s="664"/>
      <c r="V319" s="664"/>
      <c r="W319" s="664"/>
      <c r="X319" s="664"/>
      <c r="Y319" s="664"/>
      <c r="Z319" s="664"/>
      <c r="AA319" s="664"/>
      <c r="AB319" s="664"/>
      <c r="AC319" s="664"/>
      <c r="AD319" s="664"/>
      <c r="AE319" s="664"/>
      <c r="AF319" s="664"/>
      <c r="AG319" s="664"/>
      <c r="AH319" s="664"/>
      <c r="AI319" s="664"/>
      <c r="AJ319" s="664"/>
      <c r="AK319" s="664"/>
      <c r="AL319" s="666"/>
      <c r="AM319" s="667"/>
      <c r="AN319" s="661"/>
      <c r="AO319" s="47"/>
      <c r="AP319" s="663" t="s">
        <v>1016</v>
      </c>
      <c r="AQ319" s="664">
        <f>'3A 2025-2026 REPORTE CALIFICACI'!BU36</f>
        <v>70</v>
      </c>
      <c r="AR319" s="664">
        <f>'3A 2025-2026 REPORTE CALIFICACI'!BV36</f>
        <v>71</v>
      </c>
      <c r="AS319" s="664">
        <f>'3A 2025-2026 REPORTE CALIFICACI'!BW36</f>
        <v>70</v>
      </c>
      <c r="AT319" s="664">
        <f>'3A 2025-2026 REPORTE CALIFICACI'!BX36</f>
        <v>0</v>
      </c>
      <c r="AU319" s="664">
        <f>'3A 2025-2026 REPORTE CALIFICACI'!BY36</f>
        <v>71</v>
      </c>
      <c r="AV319" s="664">
        <f>'3A 2025-2026 REPORTE CALIFICACI'!BZ36</f>
        <v>72</v>
      </c>
      <c r="AW319" s="664">
        <f>'3A 2025-2026 REPORTE CALIFICACI'!CA36</f>
        <v>70</v>
      </c>
      <c r="AX319" s="664">
        <f>'3A 2025-2026 REPORTE CALIFICACI'!CB36</f>
        <v>0</v>
      </c>
      <c r="AY319" s="664">
        <f>'3A 2025-2026 REPORTE CALIFICACI'!CC36</f>
        <v>72</v>
      </c>
      <c r="AZ319" s="664">
        <f>'3A 2025-2026 REPORTE CALIFICACI'!CD36</f>
        <v>75</v>
      </c>
      <c r="BA319" s="664">
        <f>'3A 2025-2026 REPORTE CALIFICACI'!CE36</f>
        <v>70</v>
      </c>
      <c r="BB319" s="664">
        <f>'3A 2025-2026 REPORTE CALIFICACI'!CF36</f>
        <v>0</v>
      </c>
      <c r="BC319" s="664">
        <f>'3A 2025-2026 REPORTE CALIFICACI'!CG36</f>
        <v>71</v>
      </c>
      <c r="BD319" s="664">
        <f>'3A 2025-2026 REPORTE CALIFICACI'!CH36</f>
        <v>75</v>
      </c>
      <c r="BE319" s="664">
        <f>'3A 2025-2026 REPORTE CALIFICACI'!CI36</f>
        <v>71</v>
      </c>
      <c r="BF319" s="664">
        <f>'3A 2025-2026 REPORTE CALIFICACI'!CJ36</f>
        <v>0</v>
      </c>
      <c r="BG319" s="664"/>
      <c r="BH319" s="664"/>
      <c r="BI319" s="664"/>
      <c r="BJ319" s="664"/>
      <c r="BK319" s="664"/>
      <c r="BL319" s="664"/>
      <c r="BM319" s="664"/>
      <c r="BN319" s="664"/>
      <c r="BO319" s="664"/>
      <c r="BP319" s="664"/>
      <c r="BQ319" s="664"/>
      <c r="BR319" s="664"/>
      <c r="BS319" s="664"/>
      <c r="BT319" s="664"/>
      <c r="BU319" s="664"/>
      <c r="BV319" s="664"/>
      <c r="BW319" s="664"/>
      <c r="BX319" s="664"/>
      <c r="BY319" s="666"/>
      <c r="BZ319" s="667"/>
      <c r="CA319" s="661"/>
      <c r="CB319" s="47"/>
      <c r="CC319" s="663" t="s">
        <v>1016</v>
      </c>
      <c r="CD319" s="664">
        <f>'3A 2025-2026 REPORTE CALIFICACI'!BU37</f>
        <v>80</v>
      </c>
      <c r="CE319" s="664">
        <f>'3A 2025-2026 REPORTE CALIFICACI'!BV37</f>
        <v>75</v>
      </c>
      <c r="CF319" s="664">
        <f>'3A 2025-2026 REPORTE CALIFICACI'!BW37</f>
        <v>71</v>
      </c>
      <c r="CG319" s="664">
        <f>'3A 2025-2026 REPORTE CALIFICACI'!BX37</f>
        <v>0</v>
      </c>
      <c r="CH319" s="664">
        <f>'3A 2025-2026 REPORTE CALIFICACI'!BY37</f>
        <v>82</v>
      </c>
      <c r="CI319" s="664">
        <f>'3A 2025-2026 REPORTE CALIFICACI'!BZ37</f>
        <v>78</v>
      </c>
      <c r="CJ319" s="664">
        <f>'3A 2025-2026 REPORTE CALIFICACI'!CA37</f>
        <v>71</v>
      </c>
      <c r="CK319" s="664">
        <f>'3A 2025-2026 REPORTE CALIFICACI'!CB37</f>
        <v>0</v>
      </c>
      <c r="CL319" s="664">
        <f>'3A 2025-2026 REPORTE CALIFICACI'!CC37</f>
        <v>82</v>
      </c>
      <c r="CM319" s="664">
        <f>'3A 2025-2026 REPORTE CALIFICACI'!CD37</f>
        <v>80</v>
      </c>
      <c r="CN319" s="664">
        <f>'3A 2025-2026 REPORTE CALIFICACI'!CE37</f>
        <v>78</v>
      </c>
      <c r="CO319" s="664">
        <f>'3A 2025-2026 REPORTE CALIFICACI'!CF37</f>
        <v>0</v>
      </c>
      <c r="CP319" s="664">
        <f>'3A 2025-2026 REPORTE CALIFICACI'!CG37</f>
        <v>83</v>
      </c>
      <c r="CQ319" s="664">
        <f>'3A 2025-2026 REPORTE CALIFICACI'!CH37</f>
        <v>80</v>
      </c>
      <c r="CR319" s="664">
        <f>'3A 2025-2026 REPORTE CALIFICACI'!CI37</f>
        <v>79</v>
      </c>
      <c r="CS319" s="664">
        <f>'3A 2025-2026 REPORTE CALIFICACI'!CJ37</f>
        <v>0</v>
      </c>
      <c r="CT319" s="664"/>
      <c r="CU319" s="664"/>
      <c r="CV319" s="664"/>
      <c r="CW319" s="664"/>
      <c r="CX319" s="664"/>
      <c r="CY319" s="664"/>
      <c r="CZ319" s="664"/>
      <c r="DA319" s="664"/>
      <c r="DB319" s="664"/>
      <c r="DC319" s="664"/>
      <c r="DD319" s="664"/>
      <c r="DE319" s="664"/>
      <c r="DF319" s="664"/>
      <c r="DG319" s="664"/>
      <c r="DH319" s="664"/>
      <c r="DI319" s="664"/>
      <c r="DJ319" s="664"/>
      <c r="DK319" s="664"/>
      <c r="DL319" s="666"/>
      <c r="DM319" s="667"/>
      <c r="DN319" s="661"/>
      <c r="DO319" s="47"/>
      <c r="DP319" s="663" t="s">
        <v>1016</v>
      </c>
      <c r="DQ319" s="664">
        <f>'3A 2025-2026 REPORTE CALIFICACI'!BU38</f>
        <v>85</v>
      </c>
      <c r="DR319" s="664">
        <f>'3A 2025-2026 REPORTE CALIFICACI'!BV38</f>
        <v>89</v>
      </c>
      <c r="DS319" s="664">
        <f>'3A 2025-2026 REPORTE CALIFICACI'!BW38</f>
        <v>92</v>
      </c>
      <c r="DT319" s="664">
        <f>'3A 2025-2026 REPORTE CALIFICACI'!BX38</f>
        <v>0</v>
      </c>
      <c r="DU319" s="664">
        <f>'3A 2025-2026 REPORTE CALIFICACI'!BY38</f>
        <v>88</v>
      </c>
      <c r="DV319" s="664">
        <f>'3A 2025-2026 REPORTE CALIFICACI'!BZ38</f>
        <v>90</v>
      </c>
      <c r="DW319" s="664">
        <f>'3A 2025-2026 REPORTE CALIFICACI'!CA38</f>
        <v>93</v>
      </c>
      <c r="DX319" s="664">
        <f>'3A 2025-2026 REPORTE CALIFICACI'!CB38</f>
        <v>0</v>
      </c>
      <c r="DY319" s="664">
        <f>'3A 2025-2026 REPORTE CALIFICACI'!CC38</f>
        <v>90</v>
      </c>
      <c r="DZ319" s="664">
        <f>'3A 2025-2026 REPORTE CALIFICACI'!CD38</f>
        <v>92</v>
      </c>
      <c r="EA319" s="664">
        <f>'3A 2025-2026 REPORTE CALIFICACI'!CE38</f>
        <v>92</v>
      </c>
      <c r="EB319" s="664">
        <f>'3A 2025-2026 REPORTE CALIFICACI'!CF38</f>
        <v>0</v>
      </c>
      <c r="EC319" s="664">
        <f>'3A 2025-2026 REPORTE CALIFICACI'!CG38</f>
        <v>89</v>
      </c>
      <c r="ED319" s="664">
        <f>'3A 2025-2026 REPORTE CALIFICACI'!CH38</f>
        <v>90</v>
      </c>
      <c r="EE319" s="664">
        <f>'3A 2025-2026 REPORTE CALIFICACI'!CI38</f>
        <v>91</v>
      </c>
      <c r="EF319" s="664">
        <f>'3A 2025-2026 REPORTE CALIFICACI'!CJ38</f>
        <v>0</v>
      </c>
      <c r="EG319" s="664"/>
      <c r="EH319" s="664"/>
      <c r="EI319" s="664"/>
      <c r="EJ319" s="664"/>
      <c r="EK319" s="664"/>
      <c r="EL319" s="664"/>
      <c r="EM319" s="664"/>
      <c r="EN319" s="664"/>
      <c r="EO319" s="664"/>
      <c r="EP319" s="664"/>
      <c r="EQ319" s="664"/>
      <c r="ER319" s="664"/>
      <c r="ES319" s="664"/>
      <c r="ET319" s="664"/>
      <c r="EU319" s="664"/>
      <c r="EV319" s="664"/>
      <c r="EW319" s="664"/>
      <c r="EX319" s="664"/>
      <c r="EY319" s="666"/>
    </row>
    <row r="320" ht="52.5" customHeight="1">
      <c r="A320" s="661"/>
      <c r="B320" s="47"/>
      <c r="C320" s="663" t="s">
        <v>1017</v>
      </c>
      <c r="D320" s="664">
        <f>'3A 2025-2026 REPORTE CALIFICACI'!DC35</f>
        <v>72</v>
      </c>
      <c r="E320" s="664">
        <f>'3A 2025-2026 REPORTE CALIFICACI'!DD35</f>
        <v>90</v>
      </c>
      <c r="F320" s="664">
        <f>'3A 2025-2026 REPORTE CALIFICACI'!DE35</f>
        <v>88</v>
      </c>
      <c r="G320" s="664">
        <f>'3A 2025-2026 REPORTE CALIFICACI'!DF35</f>
        <v>0</v>
      </c>
      <c r="H320" s="664">
        <f>'3A 2025-2026 REPORTE CALIFICACI'!DG35</f>
        <v>75</v>
      </c>
      <c r="I320" s="664">
        <f>'3A 2025-2026 REPORTE CALIFICACI'!DH35</f>
        <v>90</v>
      </c>
      <c r="J320" s="664">
        <f>'3A 2025-2026 REPORTE CALIFICACI'!DI35</f>
        <v>90</v>
      </c>
      <c r="K320" s="664">
        <f>'3A 2025-2026 REPORTE CALIFICACI'!DJ35</f>
        <v>0</v>
      </c>
      <c r="L320" s="664">
        <f>'3A 2025-2026 REPORTE CALIFICACI'!DK35</f>
        <v>70</v>
      </c>
      <c r="M320" s="664">
        <f>'3A 2025-2026 REPORTE CALIFICACI'!DL35</f>
        <v>90</v>
      </c>
      <c r="N320" s="664">
        <f>'3A 2025-2026 REPORTE CALIFICACI'!DM35</f>
        <v>80</v>
      </c>
      <c r="O320" s="664">
        <f>'3A 2025-2026 REPORTE CALIFICACI'!DN35</f>
        <v>0</v>
      </c>
      <c r="P320" s="664">
        <f>'3A 2025-2026 REPORTE CALIFICACI'!DO35</f>
        <v>75</v>
      </c>
      <c r="Q320" s="664">
        <f>'3A 2025-2026 REPORTE CALIFICACI'!DP35</f>
        <v>91</v>
      </c>
      <c r="R320" s="664">
        <f>'3A 2025-2026 REPORTE CALIFICACI'!DQ35</f>
        <v>91</v>
      </c>
      <c r="S320" s="664">
        <f>'3A 2025-2026 REPORTE CALIFICACI'!DR35</f>
        <v>0</v>
      </c>
      <c r="T320" s="664"/>
      <c r="U320" s="664"/>
      <c r="V320" s="664"/>
      <c r="W320" s="664"/>
      <c r="X320" s="664"/>
      <c r="Y320" s="664"/>
      <c r="Z320" s="664"/>
      <c r="AA320" s="664"/>
      <c r="AB320" s="664"/>
      <c r="AC320" s="664"/>
      <c r="AD320" s="664"/>
      <c r="AE320" s="664"/>
      <c r="AF320" s="664"/>
      <c r="AG320" s="664"/>
      <c r="AH320" s="664"/>
      <c r="AI320" s="664"/>
      <c r="AJ320" s="664"/>
      <c r="AK320" s="664"/>
      <c r="AL320" s="666"/>
      <c r="AM320" s="667"/>
      <c r="AN320" s="661"/>
      <c r="AO320" s="47"/>
      <c r="AP320" s="663" t="s">
        <v>1017</v>
      </c>
      <c r="AQ320" s="664">
        <f>'3A 2025-2026 REPORTE CALIFICACI'!DC36</f>
        <v>70</v>
      </c>
      <c r="AR320" s="664">
        <f>'3A 2025-2026 REPORTE CALIFICACI'!DD36</f>
        <v>90</v>
      </c>
      <c r="AS320" s="664">
        <f>'3A 2025-2026 REPORTE CALIFICACI'!DE36</f>
        <v>90</v>
      </c>
      <c r="AT320" s="664">
        <f>'3A 2025-2026 REPORTE CALIFICACI'!DF36</f>
        <v>0</v>
      </c>
      <c r="AU320" s="664">
        <f>'3A 2025-2026 REPORTE CALIFICACI'!DG36</f>
        <v>70</v>
      </c>
      <c r="AV320" s="664">
        <f>'3A 2025-2026 REPORTE CALIFICACI'!DH36</f>
        <v>100</v>
      </c>
      <c r="AW320" s="664">
        <f>'3A 2025-2026 REPORTE CALIFICACI'!DI36</f>
        <v>94</v>
      </c>
      <c r="AX320" s="664">
        <f>'3A 2025-2026 REPORTE CALIFICACI'!DJ36</f>
        <v>0</v>
      </c>
      <c r="AY320" s="664">
        <f>'3A 2025-2026 REPORTE CALIFICACI'!DK36</f>
        <v>70</v>
      </c>
      <c r="AZ320" s="664">
        <f>'3A 2025-2026 REPORTE CALIFICACI'!DL36</f>
        <v>90</v>
      </c>
      <c r="BA320" s="664">
        <f>'3A 2025-2026 REPORTE CALIFICACI'!DM36</f>
        <v>90</v>
      </c>
      <c r="BB320" s="664">
        <f>'3A 2025-2026 REPORTE CALIFICACI'!DN36</f>
        <v>0</v>
      </c>
      <c r="BC320" s="664">
        <f>'3A 2025-2026 REPORTE CALIFICACI'!DO36</f>
        <v>78</v>
      </c>
      <c r="BD320" s="664">
        <f>'3A 2025-2026 REPORTE CALIFICACI'!DP36</f>
        <v>93</v>
      </c>
      <c r="BE320" s="664">
        <f>'3A 2025-2026 REPORTE CALIFICACI'!DQ36</f>
        <v>85</v>
      </c>
      <c r="BF320" s="664">
        <f>'3A 2025-2026 REPORTE CALIFICACI'!DR36</f>
        <v>0</v>
      </c>
      <c r="BG320" s="664"/>
      <c r="BH320" s="664"/>
      <c r="BI320" s="664"/>
      <c r="BJ320" s="664"/>
      <c r="BK320" s="664"/>
      <c r="BL320" s="664"/>
      <c r="BM320" s="664"/>
      <c r="BN320" s="664"/>
      <c r="BO320" s="664"/>
      <c r="BP320" s="664"/>
      <c r="BQ320" s="664"/>
      <c r="BR320" s="664"/>
      <c r="BS320" s="664"/>
      <c r="BT320" s="664"/>
      <c r="BU320" s="664"/>
      <c r="BV320" s="664"/>
      <c r="BW320" s="664"/>
      <c r="BX320" s="664"/>
      <c r="BY320" s="666"/>
      <c r="BZ320" s="667"/>
      <c r="CA320" s="661"/>
      <c r="CB320" s="47"/>
      <c r="CC320" s="663" t="s">
        <v>1017</v>
      </c>
      <c r="CD320" s="664">
        <f>'3A 2025-2026 REPORTE CALIFICACI'!DC37</f>
        <v>70</v>
      </c>
      <c r="CE320" s="664">
        <f>'3A 2025-2026 REPORTE CALIFICACI'!DD37</f>
        <v>70</v>
      </c>
      <c r="CF320" s="664">
        <f>'3A 2025-2026 REPORTE CALIFICACI'!DE37</f>
        <v>70</v>
      </c>
      <c r="CG320" s="664">
        <f>'3A 2025-2026 REPORTE CALIFICACI'!DF37</f>
        <v>0</v>
      </c>
      <c r="CH320" s="664">
        <f>'3A 2025-2026 REPORTE CALIFICACI'!DG37</f>
        <v>71</v>
      </c>
      <c r="CI320" s="664">
        <f>'3A 2025-2026 REPORTE CALIFICACI'!DH37</f>
        <v>70</v>
      </c>
      <c r="CJ320" s="664">
        <f>'3A 2025-2026 REPORTE CALIFICACI'!DI37</f>
        <v>60</v>
      </c>
      <c r="CK320" s="664">
        <f>'3A 2025-2026 REPORTE CALIFICACI'!DJ37</f>
        <v>0</v>
      </c>
      <c r="CL320" s="664">
        <f>'3A 2025-2026 REPORTE CALIFICACI'!DK37</f>
        <v>70</v>
      </c>
      <c r="CM320" s="664">
        <f>'3A 2025-2026 REPORTE CALIFICACI'!DL37</f>
        <v>70</v>
      </c>
      <c r="CN320" s="664">
        <f>'3A 2025-2026 REPORTE CALIFICACI'!DM37</f>
        <v>70</v>
      </c>
      <c r="CO320" s="664">
        <f>'3A 2025-2026 REPORTE CALIFICACI'!DN37</f>
        <v>0</v>
      </c>
      <c r="CP320" s="664">
        <f>'3A 2025-2026 REPORTE CALIFICACI'!DO37</f>
        <v>76</v>
      </c>
      <c r="CQ320" s="664">
        <f>'3A 2025-2026 REPORTE CALIFICACI'!DP37</f>
        <v>81</v>
      </c>
      <c r="CR320" s="664">
        <f>'3A 2025-2026 REPORTE CALIFICACI'!DQ37</f>
        <v>70</v>
      </c>
      <c r="CS320" s="664">
        <f>'3A 2025-2026 REPORTE CALIFICACI'!DR37</f>
        <v>0</v>
      </c>
      <c r="CT320" s="664"/>
      <c r="CU320" s="664"/>
      <c r="CV320" s="664"/>
      <c r="CW320" s="664"/>
      <c r="CX320" s="664"/>
      <c r="CY320" s="664"/>
      <c r="CZ320" s="664"/>
      <c r="DA320" s="664"/>
      <c r="DB320" s="664"/>
      <c r="DC320" s="664"/>
      <c r="DD320" s="664"/>
      <c r="DE320" s="664"/>
      <c r="DF320" s="664"/>
      <c r="DG320" s="664"/>
      <c r="DH320" s="664"/>
      <c r="DI320" s="664"/>
      <c r="DJ320" s="664"/>
      <c r="DK320" s="664"/>
      <c r="DL320" s="666"/>
      <c r="DM320" s="667"/>
      <c r="DN320" s="661"/>
      <c r="DO320" s="47"/>
      <c r="DP320" s="663" t="s">
        <v>1017</v>
      </c>
      <c r="DQ320" s="664">
        <f>'3A 2025-2026 REPORTE CALIFICACI'!DC38</f>
        <v>100</v>
      </c>
      <c r="DR320" s="664">
        <f>'3A 2025-2026 REPORTE CALIFICACI'!DD38</f>
        <v>100</v>
      </c>
      <c r="DS320" s="664">
        <f>'3A 2025-2026 REPORTE CALIFICACI'!DE38</f>
        <v>100</v>
      </c>
      <c r="DT320" s="664">
        <f>'3A 2025-2026 REPORTE CALIFICACI'!DF38</f>
        <v>0</v>
      </c>
      <c r="DU320" s="664">
        <f>'3A 2025-2026 REPORTE CALIFICACI'!DG38</f>
        <v>96</v>
      </c>
      <c r="DV320" s="664">
        <f>'3A 2025-2026 REPORTE CALIFICACI'!DH38</f>
        <v>100</v>
      </c>
      <c r="DW320" s="664">
        <f>'3A 2025-2026 REPORTE CALIFICACI'!DI38</f>
        <v>98</v>
      </c>
      <c r="DX320" s="664">
        <f>'3A 2025-2026 REPORTE CALIFICACI'!DJ38</f>
        <v>0</v>
      </c>
      <c r="DY320" s="664">
        <f>'3A 2025-2026 REPORTE CALIFICACI'!DK38</f>
        <v>94</v>
      </c>
      <c r="DZ320" s="664">
        <f>'3A 2025-2026 REPORTE CALIFICACI'!DL38</f>
        <v>100</v>
      </c>
      <c r="EA320" s="664">
        <f>'3A 2025-2026 REPORTE CALIFICACI'!DM38</f>
        <v>99</v>
      </c>
      <c r="EB320" s="664">
        <f>'3A 2025-2026 REPORTE CALIFICACI'!DN38</f>
        <v>0</v>
      </c>
      <c r="EC320" s="664">
        <f>'3A 2025-2026 REPORTE CALIFICACI'!DO38</f>
        <v>96</v>
      </c>
      <c r="ED320" s="664">
        <f>'3A 2025-2026 REPORTE CALIFICACI'!DP38</f>
        <v>100</v>
      </c>
      <c r="EE320" s="664">
        <f>'3A 2025-2026 REPORTE CALIFICACI'!DQ38</f>
        <v>99</v>
      </c>
      <c r="EF320" s="664">
        <f>'3A 2025-2026 REPORTE CALIFICACI'!DR38</f>
        <v>0</v>
      </c>
      <c r="EG320" s="664"/>
      <c r="EH320" s="664"/>
      <c r="EI320" s="664"/>
      <c r="EJ320" s="664"/>
      <c r="EK320" s="664"/>
      <c r="EL320" s="664"/>
      <c r="EM320" s="664"/>
      <c r="EN320" s="664"/>
      <c r="EO320" s="664"/>
      <c r="EP320" s="664"/>
      <c r="EQ320" s="664"/>
      <c r="ER320" s="664"/>
      <c r="ES320" s="664"/>
      <c r="ET320" s="664"/>
      <c r="EU320" s="664"/>
      <c r="EV320" s="664"/>
      <c r="EW320" s="664"/>
      <c r="EX320" s="664"/>
      <c r="EY320" s="666"/>
    </row>
    <row r="321" ht="52.5" customHeight="1">
      <c r="A321" s="661"/>
      <c r="B321" s="47"/>
      <c r="C321" s="663" t="s">
        <v>1018</v>
      </c>
      <c r="D321" s="664">
        <f>'3A 2025-2026 REPORTE CALIFICACI'!EK35</f>
        <v>79</v>
      </c>
      <c r="E321" s="664">
        <f>'3A 2025-2026 REPORTE CALIFICACI'!EL35</f>
        <v>90</v>
      </c>
      <c r="F321" s="664">
        <f>'3A 2025-2026 REPORTE CALIFICACI'!EM35</f>
        <v>91</v>
      </c>
      <c r="G321" s="665">
        <f>'3A 2025-2026 REPORTE CALIFICACI'!EN35</f>
        <v>0</v>
      </c>
      <c r="H321" s="664">
        <f>'3A 2025-2026 REPORTE CALIFICACI'!EO35</f>
        <v>79</v>
      </c>
      <c r="I321" s="664">
        <f>'3A 2025-2026 REPORTE CALIFICACI'!EP35</f>
        <v>88</v>
      </c>
      <c r="J321" s="664">
        <f>'3A 2025-2026 REPORTE CALIFICACI'!EQ35</f>
        <v>94</v>
      </c>
      <c r="K321" s="664">
        <f>'3A 2025-2026 REPORTE CALIFICACI'!ER35</f>
        <v>0</v>
      </c>
      <c r="L321" s="664">
        <f>'3A 2025-2026 REPORTE CALIFICACI'!ES35</f>
        <v>92</v>
      </c>
      <c r="M321" s="665">
        <f>'3A 2025-2026 REPORTE CALIFICACI'!ET35</f>
        <v>85</v>
      </c>
      <c r="N321" s="665">
        <f>'3A 2025-2026 REPORTE CALIFICACI'!EU35</f>
        <v>90</v>
      </c>
      <c r="O321" s="664">
        <f>'3A 2025-2026 REPORTE CALIFICACI'!EV35</f>
        <v>0</v>
      </c>
      <c r="P321" s="665">
        <f>'3A 2025-2026 REPORTE CALIFICACI'!EW35</f>
        <v>86</v>
      </c>
      <c r="Q321" s="665">
        <f>'3A 2025-2026 REPORTE CALIFICACI'!EX35</f>
        <v>83</v>
      </c>
      <c r="R321" s="665">
        <f>'3A 2025-2026 REPORTE CALIFICACI'!EY35</f>
        <v>82</v>
      </c>
      <c r="S321" s="665">
        <f>'3A 2025-2026 REPORTE CALIFICACI'!EZ35</f>
        <v>0</v>
      </c>
      <c r="T321" s="664"/>
      <c r="U321" s="664"/>
      <c r="V321" s="664"/>
      <c r="W321" s="664"/>
      <c r="X321" s="664"/>
      <c r="Y321" s="664"/>
      <c r="Z321" s="664"/>
      <c r="AA321" s="664"/>
      <c r="AB321" s="664"/>
      <c r="AC321" s="664"/>
      <c r="AD321" s="664"/>
      <c r="AE321" s="664"/>
      <c r="AF321" s="664"/>
      <c r="AG321" s="664"/>
      <c r="AH321" s="664"/>
      <c r="AI321" s="664"/>
      <c r="AJ321" s="664"/>
      <c r="AK321" s="664"/>
      <c r="AL321" s="666"/>
      <c r="AM321" s="667"/>
      <c r="AN321" s="661"/>
      <c r="AO321" s="47"/>
      <c r="AP321" s="663" t="s">
        <v>1018</v>
      </c>
      <c r="AQ321" s="664">
        <f>'3A 2025-2026 REPORTE CALIFICACI'!EK36</f>
        <v>81</v>
      </c>
      <c r="AR321" s="664">
        <f>'3A 2025-2026 REPORTE CALIFICACI'!EL36</f>
        <v>82</v>
      </c>
      <c r="AS321" s="664">
        <f>'3A 2025-2026 REPORTE CALIFICACI'!EM36</f>
        <v>87</v>
      </c>
      <c r="AT321" s="665">
        <f>'3A 2025-2026 REPORTE CALIFICACI'!EN36</f>
        <v>0</v>
      </c>
      <c r="AU321" s="664">
        <f>'3A 2025-2026 REPORTE CALIFICACI'!EO36</f>
        <v>83</v>
      </c>
      <c r="AV321" s="664">
        <f>'3A 2025-2026 REPORTE CALIFICACI'!EP36</f>
        <v>75</v>
      </c>
      <c r="AW321" s="664">
        <f>'3A 2025-2026 REPORTE CALIFICACI'!EQ36</f>
        <v>88</v>
      </c>
      <c r="AX321" s="664">
        <f>'3A 2025-2026 REPORTE CALIFICACI'!ER36</f>
        <v>0</v>
      </c>
      <c r="AY321" s="664">
        <f>'3A 2025-2026 REPORTE CALIFICACI'!ES36</f>
        <v>94</v>
      </c>
      <c r="AZ321" s="665">
        <f>'3A 2025-2026 REPORTE CALIFICACI'!ET36</f>
        <v>85</v>
      </c>
      <c r="BA321" s="665">
        <f>'3A 2025-2026 REPORTE CALIFICACI'!EU36</f>
        <v>87</v>
      </c>
      <c r="BB321" s="664">
        <f>'3A 2025-2026 REPORTE CALIFICACI'!EV36</f>
        <v>0</v>
      </c>
      <c r="BC321" s="665">
        <f>'3A 2025-2026 REPORTE CALIFICACI'!EW36</f>
        <v>46</v>
      </c>
      <c r="BD321" s="665">
        <f>'3A 2025-2026 REPORTE CALIFICACI'!EX36</f>
        <v>82</v>
      </c>
      <c r="BE321" s="665">
        <f>'3A 2025-2026 REPORTE CALIFICACI'!EY36</f>
        <v>73</v>
      </c>
      <c r="BF321" s="665">
        <f>'3A 2025-2026 REPORTE CALIFICACI'!EZ36</f>
        <v>0</v>
      </c>
      <c r="BG321" s="664"/>
      <c r="BH321" s="664"/>
      <c r="BI321" s="664"/>
      <c r="BJ321" s="664"/>
      <c r="BK321" s="664"/>
      <c r="BL321" s="664"/>
      <c r="BM321" s="664"/>
      <c r="BN321" s="664"/>
      <c r="BO321" s="664"/>
      <c r="BP321" s="664"/>
      <c r="BQ321" s="664"/>
      <c r="BR321" s="664"/>
      <c r="BS321" s="664"/>
      <c r="BT321" s="664"/>
      <c r="BU321" s="664"/>
      <c r="BV321" s="664"/>
      <c r="BW321" s="664"/>
      <c r="BX321" s="664"/>
      <c r="BY321" s="666"/>
      <c r="BZ321" s="667"/>
      <c r="CA321" s="661"/>
      <c r="CB321" s="47"/>
      <c r="CC321" s="663" t="s">
        <v>1018</v>
      </c>
      <c r="CD321" s="664">
        <f>'3A 2025-2026 REPORTE CALIFICACI'!EK37</f>
        <v>78</v>
      </c>
      <c r="CE321" s="664">
        <f>'3A 2025-2026 REPORTE CALIFICACI'!EL37</f>
        <v>72</v>
      </c>
      <c r="CF321" s="664">
        <f>'3A 2025-2026 REPORTE CALIFICACI'!EM37</f>
        <v>81</v>
      </c>
      <c r="CG321" s="665">
        <f>'3A 2025-2026 REPORTE CALIFICACI'!EN37</f>
        <v>0</v>
      </c>
      <c r="CH321" s="664">
        <f>'3A 2025-2026 REPORTE CALIFICACI'!EO37</f>
        <v>76</v>
      </c>
      <c r="CI321" s="664">
        <f>'3A 2025-2026 REPORTE CALIFICACI'!EP37</f>
        <v>72</v>
      </c>
      <c r="CJ321" s="664">
        <f>'3A 2025-2026 REPORTE CALIFICACI'!EQ37</f>
        <v>90</v>
      </c>
      <c r="CK321" s="664">
        <f>'3A 2025-2026 REPORTE CALIFICACI'!ER37</f>
        <v>0</v>
      </c>
      <c r="CL321" s="664">
        <f>'3A 2025-2026 REPORTE CALIFICACI'!ES37</f>
        <v>86</v>
      </c>
      <c r="CM321" s="665">
        <f>'3A 2025-2026 REPORTE CALIFICACI'!ET37</f>
        <v>89</v>
      </c>
      <c r="CN321" s="665">
        <f>'3A 2025-2026 REPORTE CALIFICACI'!EU37</f>
        <v>87</v>
      </c>
      <c r="CO321" s="664">
        <f>'3A 2025-2026 REPORTE CALIFICACI'!EV37</f>
        <v>0</v>
      </c>
      <c r="CP321" s="665">
        <f>'3A 2025-2026 REPORTE CALIFICACI'!EW37</f>
        <v>76</v>
      </c>
      <c r="CQ321" s="665">
        <f>'3A 2025-2026 REPORTE CALIFICACI'!EX37</f>
        <v>74</v>
      </c>
      <c r="CR321" s="665">
        <f>'3A 2025-2026 REPORTE CALIFICACI'!EY37</f>
        <v>81</v>
      </c>
      <c r="CS321" s="665">
        <f>'3A 2025-2026 REPORTE CALIFICACI'!EZ37</f>
        <v>0</v>
      </c>
      <c r="CT321" s="664"/>
      <c r="CU321" s="664"/>
      <c r="CV321" s="664"/>
      <c r="CW321" s="664"/>
      <c r="CX321" s="664"/>
      <c r="CY321" s="664"/>
      <c r="CZ321" s="664"/>
      <c r="DA321" s="664"/>
      <c r="DB321" s="664"/>
      <c r="DC321" s="664"/>
      <c r="DD321" s="664"/>
      <c r="DE321" s="664"/>
      <c r="DF321" s="664"/>
      <c r="DG321" s="664"/>
      <c r="DH321" s="664"/>
      <c r="DI321" s="664"/>
      <c r="DJ321" s="664"/>
      <c r="DK321" s="664"/>
      <c r="DL321" s="666"/>
      <c r="DM321" s="667"/>
      <c r="DN321" s="661"/>
      <c r="DO321" s="47"/>
      <c r="DP321" s="663" t="s">
        <v>1018</v>
      </c>
      <c r="DQ321" s="664">
        <f>'3A 2025-2026 REPORTE CALIFICACI'!EK38</f>
        <v>93</v>
      </c>
      <c r="DR321" s="664">
        <f>'3A 2025-2026 REPORTE CALIFICACI'!EL38</f>
        <v>97</v>
      </c>
      <c r="DS321" s="664">
        <f>'3A 2025-2026 REPORTE CALIFICACI'!EM38</f>
        <v>91</v>
      </c>
      <c r="DT321" s="665">
        <f>'3A 2025-2026 REPORTE CALIFICACI'!EN38</f>
        <v>0</v>
      </c>
      <c r="DU321" s="664">
        <f>'3A 2025-2026 REPORTE CALIFICACI'!EO38</f>
        <v>95</v>
      </c>
      <c r="DV321" s="664">
        <f>'3A 2025-2026 REPORTE CALIFICACI'!EP38</f>
        <v>100</v>
      </c>
      <c r="DW321" s="664">
        <f>'3A 2025-2026 REPORTE CALIFICACI'!EQ38</f>
        <v>92</v>
      </c>
      <c r="DX321" s="664">
        <f>'3A 2025-2026 REPORTE CALIFICACI'!ER38</f>
        <v>0</v>
      </c>
      <c r="DY321" s="664">
        <f>'3A 2025-2026 REPORTE CALIFICACI'!ES38</f>
        <v>96</v>
      </c>
      <c r="DZ321" s="665">
        <f>'3A 2025-2026 REPORTE CALIFICACI'!ET38</f>
        <v>100</v>
      </c>
      <c r="EA321" s="665">
        <f>'3A 2025-2026 REPORTE CALIFICACI'!EU38</f>
        <v>95</v>
      </c>
      <c r="EB321" s="664">
        <f>'3A 2025-2026 REPORTE CALIFICACI'!EV38</f>
        <v>0</v>
      </c>
      <c r="EC321" s="665">
        <f>'3A 2025-2026 REPORTE CALIFICACI'!EW38</f>
        <v>94</v>
      </c>
      <c r="ED321" s="665">
        <f>'3A 2025-2026 REPORTE CALIFICACI'!EX38</f>
        <v>97</v>
      </c>
      <c r="EE321" s="665">
        <f>'3A 2025-2026 REPORTE CALIFICACI'!EY38</f>
        <v>98</v>
      </c>
      <c r="EF321" s="665">
        <f>'3A 2025-2026 REPORTE CALIFICACI'!EZ38</f>
        <v>0</v>
      </c>
      <c r="EG321" s="664"/>
      <c r="EH321" s="664"/>
      <c r="EI321" s="664"/>
      <c r="EJ321" s="664"/>
      <c r="EK321" s="664"/>
      <c r="EL321" s="664"/>
      <c r="EM321" s="664"/>
      <c r="EN321" s="664"/>
      <c r="EO321" s="664"/>
      <c r="EP321" s="664"/>
      <c r="EQ321" s="664"/>
      <c r="ER321" s="664"/>
      <c r="ES321" s="664"/>
      <c r="ET321" s="664"/>
      <c r="EU321" s="664"/>
      <c r="EV321" s="664"/>
      <c r="EW321" s="664"/>
      <c r="EX321" s="664"/>
      <c r="EY321" s="666"/>
    </row>
    <row r="322" ht="52.5" customHeight="1">
      <c r="A322" s="661"/>
      <c r="B322" s="47"/>
      <c r="C322" s="663" t="s">
        <v>1019</v>
      </c>
      <c r="D322" s="664">
        <f>'3A 2025-2026 REPORTE CALIFICACI'!FS35</f>
        <v>82</v>
      </c>
      <c r="E322" s="664">
        <f>'3A 2025-2026 REPORTE CALIFICACI'!FT35</f>
        <v>83</v>
      </c>
      <c r="F322" s="664">
        <f>'3A 2025-2026 REPORTE CALIFICACI'!FU35</f>
        <v>81</v>
      </c>
      <c r="G322" s="664">
        <f>'3A 2025-2026 REPORTE CALIFICACI'!FV35</f>
        <v>0</v>
      </c>
      <c r="H322" s="664">
        <f>'3A 2025-2026 REPORTE CALIFICACI'!FW35</f>
        <v>80</v>
      </c>
      <c r="I322" s="664">
        <f>'3A 2025-2026 REPORTE CALIFICACI'!FX35</f>
        <v>88</v>
      </c>
      <c r="J322" s="664">
        <f>'3A 2025-2026 REPORTE CALIFICACI'!FY35</f>
        <v>79</v>
      </c>
      <c r="K322" s="664">
        <f>'3A 2025-2026 REPORTE CALIFICACI'!FZ35</f>
        <v>0</v>
      </c>
      <c r="L322" s="664">
        <f>'3A 2025-2026 REPORTE CALIFICACI'!GA35</f>
        <v>83</v>
      </c>
      <c r="M322" s="664">
        <f>'3A 2025-2026 REPORTE CALIFICACI'!GB35</f>
        <v>85</v>
      </c>
      <c r="N322" s="664">
        <f>'3A 2025-2026 REPORTE CALIFICACI'!GC35</f>
        <v>81</v>
      </c>
      <c r="O322" s="664">
        <f>'3A 2025-2026 REPORTE CALIFICACI'!GD35</f>
        <v>0</v>
      </c>
      <c r="P322" s="664">
        <f>'3A 2025-2026 REPORTE CALIFICACI'!GE35</f>
        <v>75</v>
      </c>
      <c r="Q322" s="664">
        <f>'3A 2025-2026 REPORTE CALIFICACI'!GF35</f>
        <v>82</v>
      </c>
      <c r="R322" s="664">
        <f>'3A 2025-2026 REPORTE CALIFICACI'!GG35</f>
        <v>77</v>
      </c>
      <c r="S322" s="664">
        <f>'3A 2025-2026 REPORTE CALIFICACI'!GH35</f>
        <v>0</v>
      </c>
      <c r="T322" s="664"/>
      <c r="U322" s="664"/>
      <c r="V322" s="664"/>
      <c r="W322" s="664"/>
      <c r="X322" s="664"/>
      <c r="Y322" s="664"/>
      <c r="Z322" s="664"/>
      <c r="AA322" s="664"/>
      <c r="AB322" s="664"/>
      <c r="AC322" s="664"/>
      <c r="AD322" s="664"/>
      <c r="AE322" s="664"/>
      <c r="AF322" s="664"/>
      <c r="AG322" s="664"/>
      <c r="AH322" s="664"/>
      <c r="AI322" s="664"/>
      <c r="AJ322" s="664"/>
      <c r="AK322" s="664"/>
      <c r="AL322" s="666"/>
      <c r="AM322" s="667"/>
      <c r="AN322" s="661"/>
      <c r="AO322" s="47"/>
      <c r="AP322" s="663" t="s">
        <v>1019</v>
      </c>
      <c r="AQ322" s="664">
        <f>'3A 2025-2026 REPORTE CALIFICACI'!FS36</f>
        <v>82</v>
      </c>
      <c r="AR322" s="664">
        <f>'3A 2025-2026 REPORTE CALIFICACI'!FT36</f>
        <v>93</v>
      </c>
      <c r="AS322" s="664">
        <f>'3A 2025-2026 REPORTE CALIFICACI'!FU36</f>
        <v>80</v>
      </c>
      <c r="AT322" s="664">
        <f>'3A 2025-2026 REPORTE CALIFICACI'!FV36</f>
        <v>0</v>
      </c>
      <c r="AU322" s="664">
        <f>'3A 2025-2026 REPORTE CALIFICACI'!FW36</f>
        <v>80</v>
      </c>
      <c r="AV322" s="664">
        <f>'3A 2025-2026 REPORTE CALIFICACI'!FX36</f>
        <v>94</v>
      </c>
      <c r="AW322" s="664">
        <f>'3A 2025-2026 REPORTE CALIFICACI'!FY36</f>
        <v>78</v>
      </c>
      <c r="AX322" s="664">
        <f>'3A 2025-2026 REPORTE CALIFICACI'!FZ36</f>
        <v>0</v>
      </c>
      <c r="AY322" s="664">
        <f>'3A 2025-2026 REPORTE CALIFICACI'!GA36</f>
        <v>75</v>
      </c>
      <c r="AZ322" s="664">
        <f>'3A 2025-2026 REPORTE CALIFICACI'!GB36</f>
        <v>85</v>
      </c>
      <c r="BA322" s="664">
        <f>'3A 2025-2026 REPORTE CALIFICACI'!GC36</f>
        <v>70</v>
      </c>
      <c r="BB322" s="664">
        <f>'3A 2025-2026 REPORTE CALIFICACI'!GD36</f>
        <v>0</v>
      </c>
      <c r="BC322" s="664">
        <f>'3A 2025-2026 REPORTE CALIFICACI'!GE36</f>
        <v>85</v>
      </c>
      <c r="BD322" s="664">
        <f>'3A 2025-2026 REPORTE CALIFICACI'!GF36</f>
        <v>94</v>
      </c>
      <c r="BE322" s="664">
        <f>'3A 2025-2026 REPORTE CALIFICACI'!GG36</f>
        <v>75</v>
      </c>
      <c r="BF322" s="664">
        <f>'3A 2025-2026 REPORTE CALIFICACI'!GH36</f>
        <v>0</v>
      </c>
      <c r="BG322" s="664"/>
      <c r="BH322" s="664"/>
      <c r="BI322" s="664"/>
      <c r="BJ322" s="664"/>
      <c r="BK322" s="664"/>
      <c r="BL322" s="664"/>
      <c r="BM322" s="664"/>
      <c r="BN322" s="664"/>
      <c r="BO322" s="664"/>
      <c r="BP322" s="664"/>
      <c r="BQ322" s="664"/>
      <c r="BR322" s="664"/>
      <c r="BS322" s="664"/>
      <c r="BT322" s="664"/>
      <c r="BU322" s="664"/>
      <c r="BV322" s="664"/>
      <c r="BW322" s="664"/>
      <c r="BX322" s="664"/>
      <c r="BY322" s="666"/>
      <c r="BZ322" s="667"/>
      <c r="CA322" s="661"/>
      <c r="CB322" s="47"/>
      <c r="CC322" s="663" t="s">
        <v>1019</v>
      </c>
      <c r="CD322" s="664">
        <f>'3A 2025-2026 REPORTE CALIFICACI'!FS37</f>
        <v>77</v>
      </c>
      <c r="CE322" s="664">
        <f>'3A 2025-2026 REPORTE CALIFICACI'!FT37</f>
        <v>93</v>
      </c>
      <c r="CF322" s="664">
        <f>'3A 2025-2026 REPORTE CALIFICACI'!FU37</f>
        <v>40</v>
      </c>
      <c r="CG322" s="664">
        <f>'3A 2025-2026 REPORTE CALIFICACI'!FV37</f>
        <v>0</v>
      </c>
      <c r="CH322" s="664">
        <f>'3A 2025-2026 REPORTE CALIFICACI'!FW37</f>
        <v>80</v>
      </c>
      <c r="CI322" s="664">
        <f>'3A 2025-2026 REPORTE CALIFICACI'!FX37</f>
        <v>90</v>
      </c>
      <c r="CJ322" s="664">
        <f>'3A 2025-2026 REPORTE CALIFICACI'!FY37</f>
        <v>40</v>
      </c>
      <c r="CK322" s="664">
        <f>'3A 2025-2026 REPORTE CALIFICACI'!FZ37</f>
        <v>0</v>
      </c>
      <c r="CL322" s="664">
        <f>'3A 2025-2026 REPORTE CALIFICACI'!GA37</f>
        <v>90</v>
      </c>
      <c r="CM322" s="664">
        <f>'3A 2025-2026 REPORTE CALIFICACI'!GB37</f>
        <v>90</v>
      </c>
      <c r="CN322" s="664">
        <f>'3A 2025-2026 REPORTE CALIFICACI'!GC37</f>
        <v>40</v>
      </c>
      <c r="CO322" s="664">
        <f>'3A 2025-2026 REPORTE CALIFICACI'!GD37</f>
        <v>0</v>
      </c>
      <c r="CP322" s="664">
        <f>'3A 2025-2026 REPORTE CALIFICACI'!GE37</f>
        <v>80</v>
      </c>
      <c r="CQ322" s="664">
        <f>'3A 2025-2026 REPORTE CALIFICACI'!GF37</f>
        <v>84</v>
      </c>
      <c r="CR322" s="664">
        <f>'3A 2025-2026 REPORTE CALIFICACI'!GG37</f>
        <v>75</v>
      </c>
      <c r="CS322" s="664">
        <f>'3A 2025-2026 REPORTE CALIFICACI'!GH37</f>
        <v>0</v>
      </c>
      <c r="CT322" s="664"/>
      <c r="CU322" s="664"/>
      <c r="CV322" s="664"/>
      <c r="CW322" s="664"/>
      <c r="CX322" s="664"/>
      <c r="CY322" s="664"/>
      <c r="CZ322" s="664"/>
      <c r="DA322" s="664"/>
      <c r="DB322" s="664"/>
      <c r="DC322" s="664"/>
      <c r="DD322" s="664"/>
      <c r="DE322" s="664"/>
      <c r="DF322" s="664"/>
      <c r="DG322" s="664"/>
      <c r="DH322" s="664"/>
      <c r="DI322" s="664"/>
      <c r="DJ322" s="664"/>
      <c r="DK322" s="664"/>
      <c r="DL322" s="666"/>
      <c r="DM322" s="667"/>
      <c r="DN322" s="661"/>
      <c r="DO322" s="47"/>
      <c r="DP322" s="663" t="s">
        <v>1019</v>
      </c>
      <c r="DQ322" s="664">
        <f>'3A 2025-2026 REPORTE CALIFICACI'!FS38</f>
        <v>100</v>
      </c>
      <c r="DR322" s="664">
        <f>'3A 2025-2026 REPORTE CALIFICACI'!FT38</f>
        <v>95</v>
      </c>
      <c r="DS322" s="664">
        <f>'3A 2025-2026 REPORTE CALIFICACI'!FU38</f>
        <v>85</v>
      </c>
      <c r="DT322" s="664">
        <f>'3A 2025-2026 REPORTE CALIFICACI'!FV38</f>
        <v>0</v>
      </c>
      <c r="DU322" s="664">
        <f>'3A 2025-2026 REPORTE CALIFICACI'!FW38</f>
        <v>97</v>
      </c>
      <c r="DV322" s="664">
        <f>'3A 2025-2026 REPORTE CALIFICACI'!FX38</f>
        <v>94</v>
      </c>
      <c r="DW322" s="664">
        <f>'3A 2025-2026 REPORTE CALIFICACI'!FY38</f>
        <v>87</v>
      </c>
      <c r="DX322" s="664">
        <f>'3A 2025-2026 REPORTE CALIFICACI'!FZ38</f>
        <v>0</v>
      </c>
      <c r="DY322" s="664">
        <f>'3A 2025-2026 REPORTE CALIFICACI'!GA38</f>
        <v>97</v>
      </c>
      <c r="DZ322" s="664">
        <f>'3A 2025-2026 REPORTE CALIFICACI'!GB38</f>
        <v>98</v>
      </c>
      <c r="EA322" s="664">
        <f>'3A 2025-2026 REPORTE CALIFICACI'!GC38</f>
        <v>90</v>
      </c>
      <c r="EB322" s="664">
        <f>'3A 2025-2026 REPORTE CALIFICACI'!GD38</f>
        <v>0</v>
      </c>
      <c r="EC322" s="664">
        <f>'3A 2025-2026 REPORTE CALIFICACI'!GE38</f>
        <v>98</v>
      </c>
      <c r="ED322" s="664">
        <f>'3A 2025-2026 REPORTE CALIFICACI'!GF38</f>
        <v>94</v>
      </c>
      <c r="EE322" s="664">
        <f>'3A 2025-2026 REPORTE CALIFICACI'!GG38</f>
        <v>88</v>
      </c>
      <c r="EF322" s="664">
        <f>'3A 2025-2026 REPORTE CALIFICACI'!GH38</f>
        <v>0</v>
      </c>
      <c r="EG322" s="664"/>
      <c r="EH322" s="664"/>
      <c r="EI322" s="664"/>
      <c r="EJ322" s="664"/>
      <c r="EK322" s="664"/>
      <c r="EL322" s="664"/>
      <c r="EM322" s="664"/>
      <c r="EN322" s="664"/>
      <c r="EO322" s="664"/>
      <c r="EP322" s="664"/>
      <c r="EQ322" s="664"/>
      <c r="ER322" s="664"/>
      <c r="ES322" s="664"/>
      <c r="ET322" s="664"/>
      <c r="EU322" s="664"/>
      <c r="EV322" s="664"/>
      <c r="EW322" s="664"/>
      <c r="EX322" s="664"/>
      <c r="EY322" s="666"/>
    </row>
    <row r="323" ht="52.5" customHeight="1">
      <c r="A323" s="661"/>
      <c r="B323" s="47"/>
      <c r="C323" s="663" t="s">
        <v>1020</v>
      </c>
      <c r="D323" s="664">
        <f>'3A 2025-2026 REPORTE CALIFICACI'!HA35</f>
        <v>80</v>
      </c>
      <c r="E323" s="664">
        <f>'3A 2025-2026 REPORTE CALIFICACI'!HB35</f>
        <v>90</v>
      </c>
      <c r="F323" s="664">
        <f>'3A 2025-2026 REPORTE CALIFICACI'!HC35</f>
        <v>96</v>
      </c>
      <c r="G323" s="664">
        <f>'3A 2025-2026 REPORTE CALIFICACI'!HD35</f>
        <v>0</v>
      </c>
      <c r="H323" s="664">
        <f>'3A 2025-2026 REPORTE CALIFICACI'!HE35</f>
        <v>71</v>
      </c>
      <c r="I323" s="664">
        <f>'3A 2025-2026 REPORTE CALIFICACI'!HF35</f>
        <v>85</v>
      </c>
      <c r="J323" s="664">
        <f>'3A 2025-2026 REPORTE CALIFICACI'!HG35</f>
        <v>84</v>
      </c>
      <c r="K323" s="664">
        <f>'3A 2025-2026 REPORTE CALIFICACI'!HH35</f>
        <v>0</v>
      </c>
      <c r="L323" s="664">
        <f>'3A 2025-2026 REPORTE CALIFICACI'!HI35</f>
        <v>73</v>
      </c>
      <c r="M323" s="664">
        <f>'3A 2025-2026 REPORTE CALIFICACI'!HJ35</f>
        <v>82</v>
      </c>
      <c r="N323" s="664">
        <f>'3A 2025-2026 REPORTE CALIFICACI'!HK35</f>
        <v>88</v>
      </c>
      <c r="O323" s="664">
        <f>'3A 2025-2026 REPORTE CALIFICACI'!HL35</f>
        <v>0</v>
      </c>
      <c r="P323" s="664">
        <f>'3A 2025-2026 REPORTE CALIFICACI'!HM35</f>
        <v>75</v>
      </c>
      <c r="Q323" s="664">
        <f>'3A 2025-2026 REPORTE CALIFICACI'!HN35</f>
        <v>80</v>
      </c>
      <c r="R323" s="664">
        <f>'3A 2025-2026 REPORTE CALIFICACI'!HO35</f>
        <v>98</v>
      </c>
      <c r="S323" s="664">
        <f>'3A 2025-2026 REPORTE CALIFICACI'!HP35</f>
        <v>0</v>
      </c>
      <c r="T323" s="664"/>
      <c r="U323" s="664"/>
      <c r="V323" s="664"/>
      <c r="W323" s="664"/>
      <c r="X323" s="664"/>
      <c r="Y323" s="664"/>
      <c r="Z323" s="664"/>
      <c r="AA323" s="664"/>
      <c r="AB323" s="664"/>
      <c r="AC323" s="664"/>
      <c r="AD323" s="664"/>
      <c r="AE323" s="664"/>
      <c r="AF323" s="664"/>
      <c r="AG323" s="664"/>
      <c r="AH323" s="664"/>
      <c r="AI323" s="664"/>
      <c r="AJ323" s="664"/>
      <c r="AK323" s="664"/>
      <c r="AL323" s="666"/>
      <c r="AM323" s="667"/>
      <c r="AN323" s="661"/>
      <c r="AO323" s="47"/>
      <c r="AP323" s="663" t="s">
        <v>1020</v>
      </c>
      <c r="AQ323" s="664">
        <f>'3A 2025-2026 REPORTE CALIFICACI'!HA36</f>
        <v>83</v>
      </c>
      <c r="AR323" s="664">
        <f>'3A 2025-2026 REPORTE CALIFICACI'!HB36</f>
        <v>85</v>
      </c>
      <c r="AS323" s="664">
        <f>'3A 2025-2026 REPORTE CALIFICACI'!HC36</f>
        <v>90</v>
      </c>
      <c r="AT323" s="664">
        <f>'3A 2025-2026 REPORTE CALIFICACI'!HD36</f>
        <v>0</v>
      </c>
      <c r="AU323" s="664">
        <f>'3A 2025-2026 REPORTE CALIFICACI'!HE36</f>
        <v>78</v>
      </c>
      <c r="AV323" s="664">
        <f>'3A 2025-2026 REPORTE CALIFICACI'!HF36</f>
        <v>86</v>
      </c>
      <c r="AW323" s="664">
        <f>'3A 2025-2026 REPORTE CALIFICACI'!HG36</f>
        <v>80</v>
      </c>
      <c r="AX323" s="664">
        <f>'3A 2025-2026 REPORTE CALIFICACI'!HH36</f>
        <v>0</v>
      </c>
      <c r="AY323" s="664">
        <f>'3A 2025-2026 REPORTE CALIFICACI'!HI36</f>
        <v>76</v>
      </c>
      <c r="AZ323" s="664">
        <f>'3A 2025-2026 REPORTE CALIFICACI'!HJ36</f>
        <v>80</v>
      </c>
      <c r="BA323" s="664">
        <f>'3A 2025-2026 REPORTE CALIFICACI'!HK36</f>
        <v>94</v>
      </c>
      <c r="BB323" s="664">
        <f>'3A 2025-2026 REPORTE CALIFICACI'!HL36</f>
        <v>0</v>
      </c>
      <c r="BC323" s="664">
        <f>'3A 2025-2026 REPORTE CALIFICACI'!HM36</f>
        <v>80</v>
      </c>
      <c r="BD323" s="664">
        <f>'3A 2025-2026 REPORTE CALIFICACI'!HN36</f>
        <v>78</v>
      </c>
      <c r="BE323" s="664">
        <f>'3A 2025-2026 REPORTE CALIFICACI'!HO36</f>
        <v>88</v>
      </c>
      <c r="BF323" s="664">
        <f>'3A 2025-2026 REPORTE CALIFICACI'!HP36</f>
        <v>0</v>
      </c>
      <c r="BG323" s="664"/>
      <c r="BH323" s="664"/>
      <c r="BI323" s="664"/>
      <c r="BJ323" s="664"/>
      <c r="BK323" s="664"/>
      <c r="BL323" s="664"/>
      <c r="BM323" s="664"/>
      <c r="BN323" s="664"/>
      <c r="BO323" s="664"/>
      <c r="BP323" s="664"/>
      <c r="BQ323" s="664"/>
      <c r="BR323" s="664"/>
      <c r="BS323" s="664"/>
      <c r="BT323" s="664"/>
      <c r="BU323" s="664"/>
      <c r="BV323" s="664"/>
      <c r="BW323" s="664"/>
      <c r="BX323" s="664"/>
      <c r="BY323" s="666"/>
      <c r="BZ323" s="667"/>
      <c r="CA323" s="661"/>
      <c r="CB323" s="47"/>
      <c r="CC323" s="663" t="s">
        <v>1020</v>
      </c>
      <c r="CD323" s="664">
        <f>'3A 2025-2026 REPORTE CALIFICACI'!HA37</f>
        <v>90</v>
      </c>
      <c r="CE323" s="664">
        <f>'3A 2025-2026 REPORTE CALIFICACI'!HB37</f>
        <v>96</v>
      </c>
      <c r="CF323" s="664">
        <f>'3A 2025-2026 REPORTE CALIFICACI'!HC37</f>
        <v>92</v>
      </c>
      <c r="CG323" s="664">
        <f>'3A 2025-2026 REPORTE CALIFICACI'!HD37</f>
        <v>0</v>
      </c>
      <c r="CH323" s="664">
        <f>'3A 2025-2026 REPORTE CALIFICACI'!HE37</f>
        <v>83</v>
      </c>
      <c r="CI323" s="664">
        <f>'3A 2025-2026 REPORTE CALIFICACI'!HF37</f>
        <v>90</v>
      </c>
      <c r="CJ323" s="664">
        <f>'3A 2025-2026 REPORTE CALIFICACI'!HG37</f>
        <v>94</v>
      </c>
      <c r="CK323" s="664">
        <f>'3A 2025-2026 REPORTE CALIFICACI'!HH37</f>
        <v>0</v>
      </c>
      <c r="CL323" s="664">
        <f>'3A 2025-2026 REPORTE CALIFICACI'!HI37</f>
        <v>93</v>
      </c>
      <c r="CM323" s="664">
        <f>'3A 2025-2026 REPORTE CALIFICACI'!HJ37</f>
        <v>91</v>
      </c>
      <c r="CN323" s="664">
        <f>'3A 2025-2026 REPORTE CALIFICACI'!HK37</f>
        <v>85</v>
      </c>
      <c r="CO323" s="664">
        <f>'3A 2025-2026 REPORTE CALIFICACI'!HL37</f>
        <v>0</v>
      </c>
      <c r="CP323" s="664">
        <f>'3A 2025-2026 REPORTE CALIFICACI'!HM37</f>
        <v>85</v>
      </c>
      <c r="CQ323" s="664">
        <f>'3A 2025-2026 REPORTE CALIFICACI'!HN37</f>
        <v>82</v>
      </c>
      <c r="CR323" s="664">
        <f>'3A 2025-2026 REPORTE CALIFICACI'!HO37</f>
        <v>87</v>
      </c>
      <c r="CS323" s="664">
        <f>'3A 2025-2026 REPORTE CALIFICACI'!HP37</f>
        <v>0</v>
      </c>
      <c r="CT323" s="664"/>
      <c r="CU323" s="664"/>
      <c r="CV323" s="664"/>
      <c r="CW323" s="664"/>
      <c r="CX323" s="664"/>
      <c r="CY323" s="664"/>
      <c r="CZ323" s="664"/>
      <c r="DA323" s="664"/>
      <c r="DB323" s="664"/>
      <c r="DC323" s="664"/>
      <c r="DD323" s="664"/>
      <c r="DE323" s="664"/>
      <c r="DF323" s="664"/>
      <c r="DG323" s="664"/>
      <c r="DH323" s="664"/>
      <c r="DI323" s="664"/>
      <c r="DJ323" s="664"/>
      <c r="DK323" s="664"/>
      <c r="DL323" s="666"/>
      <c r="DM323" s="667"/>
      <c r="DN323" s="661"/>
      <c r="DO323" s="47"/>
      <c r="DP323" s="663" t="s">
        <v>1020</v>
      </c>
      <c r="DQ323" s="664">
        <f>'3A 2025-2026 REPORTE CALIFICACI'!HA38</f>
        <v>97</v>
      </c>
      <c r="DR323" s="664">
        <f>'3A 2025-2026 REPORTE CALIFICACI'!HB38</f>
        <v>97</v>
      </c>
      <c r="DS323" s="664">
        <f>'3A 2025-2026 REPORTE CALIFICACI'!HC38</f>
        <v>97</v>
      </c>
      <c r="DT323" s="664">
        <f>'3A 2025-2026 REPORTE CALIFICACI'!HD38</f>
        <v>0</v>
      </c>
      <c r="DU323" s="664">
        <f>'3A 2025-2026 REPORTE CALIFICACI'!HE38</f>
        <v>96</v>
      </c>
      <c r="DV323" s="664">
        <f>'3A 2025-2026 REPORTE CALIFICACI'!HF38</f>
        <v>94</v>
      </c>
      <c r="DW323" s="664">
        <f>'3A 2025-2026 REPORTE CALIFICACI'!HG38</f>
        <v>98</v>
      </c>
      <c r="DX323" s="664">
        <f>'3A 2025-2026 REPORTE CALIFICACI'!HH38</f>
        <v>0</v>
      </c>
      <c r="DY323" s="664">
        <f>'3A 2025-2026 REPORTE CALIFICACI'!HI38</f>
        <v>85</v>
      </c>
      <c r="DZ323" s="664">
        <f>'3A 2025-2026 REPORTE CALIFICACI'!HJ38</f>
        <v>95</v>
      </c>
      <c r="EA323" s="664">
        <f>'3A 2025-2026 REPORTE CALIFICACI'!HK38</f>
        <v>100</v>
      </c>
      <c r="EB323" s="664">
        <f>'3A 2025-2026 REPORTE CALIFICACI'!HL38</f>
        <v>0</v>
      </c>
      <c r="EC323" s="664">
        <f>'3A 2025-2026 REPORTE CALIFICACI'!HM38</f>
        <v>96</v>
      </c>
      <c r="ED323" s="664">
        <f>'3A 2025-2026 REPORTE CALIFICACI'!HN38</f>
        <v>90</v>
      </c>
      <c r="EE323" s="664">
        <f>'3A 2025-2026 REPORTE CALIFICACI'!HO38</f>
        <v>98</v>
      </c>
      <c r="EF323" s="664">
        <f>'3A 2025-2026 REPORTE CALIFICACI'!HP38</f>
        <v>0</v>
      </c>
      <c r="EG323" s="664"/>
      <c r="EH323" s="664"/>
      <c r="EI323" s="664"/>
      <c r="EJ323" s="664"/>
      <c r="EK323" s="664"/>
      <c r="EL323" s="664"/>
      <c r="EM323" s="664"/>
      <c r="EN323" s="664"/>
      <c r="EO323" s="664"/>
      <c r="EP323" s="664"/>
      <c r="EQ323" s="664"/>
      <c r="ER323" s="664"/>
      <c r="ES323" s="664"/>
      <c r="ET323" s="664"/>
      <c r="EU323" s="664"/>
      <c r="EV323" s="664"/>
      <c r="EW323" s="664"/>
      <c r="EX323" s="664"/>
      <c r="EY323" s="666"/>
    </row>
    <row r="324" ht="52.5" customHeight="1">
      <c r="A324" s="661"/>
      <c r="B324" s="47"/>
      <c r="C324" s="663" t="s">
        <v>1021</v>
      </c>
      <c r="D324" s="664">
        <f>'3A 2025-2026 REPORTE CALIFICACI'!II35</f>
        <v>76</v>
      </c>
      <c r="E324" s="664">
        <f>'3A 2025-2026 REPORTE CALIFICACI'!IJ35</f>
        <v>80</v>
      </c>
      <c r="F324" s="664">
        <f>'3A 2025-2026 REPORTE CALIFICACI'!IK35</f>
        <v>88</v>
      </c>
      <c r="G324" s="664">
        <f>'3A 2025-2026 REPORTE CALIFICACI'!IL35</f>
        <v>0</v>
      </c>
      <c r="H324" s="664">
        <f>'3A 2025-2026 REPORTE CALIFICACI'!IM35</f>
        <v>80</v>
      </c>
      <c r="I324" s="664">
        <f>'3A 2025-2026 REPORTE CALIFICACI'!IN35</f>
        <v>83</v>
      </c>
      <c r="J324" s="664">
        <f>'3A 2025-2026 REPORTE CALIFICACI'!IO35</f>
        <v>92</v>
      </c>
      <c r="K324" s="664">
        <f>'3A 2025-2026 REPORTE CALIFICACI'!IP35</f>
        <v>0</v>
      </c>
      <c r="L324" s="664">
        <f>'3A 2025-2026 REPORTE CALIFICACI'!IQ35</f>
        <v>86</v>
      </c>
      <c r="M324" s="664">
        <f>'3A 2025-2026 REPORTE CALIFICACI'!IR35</f>
        <v>84</v>
      </c>
      <c r="N324" s="664">
        <f>'3A 2025-2026 REPORTE CALIFICACI'!IS35</f>
        <v>87</v>
      </c>
      <c r="O324" s="664">
        <f>'3A 2025-2026 REPORTE CALIFICACI'!IT35</f>
        <v>0</v>
      </c>
      <c r="P324" s="664">
        <f>'3A 2025-2026 REPORTE CALIFICACI'!IU35</f>
        <v>82</v>
      </c>
      <c r="Q324" s="664">
        <f>'3A 2025-2026 REPORTE CALIFICACI'!IV35</f>
        <v>87</v>
      </c>
      <c r="R324" s="664">
        <f>'3A 2025-2026 REPORTE CALIFICACI'!IW35</f>
        <v>90</v>
      </c>
      <c r="S324" s="664">
        <f>'3A 2025-2026 REPORTE CALIFICACI'!IX35</f>
        <v>0</v>
      </c>
      <c r="T324" s="664"/>
      <c r="U324" s="664"/>
      <c r="V324" s="664"/>
      <c r="W324" s="664"/>
      <c r="X324" s="664"/>
      <c r="Y324" s="664"/>
      <c r="Z324" s="664"/>
      <c r="AA324" s="664"/>
      <c r="AB324" s="664"/>
      <c r="AC324" s="664"/>
      <c r="AD324" s="664"/>
      <c r="AE324" s="664"/>
      <c r="AF324" s="664"/>
      <c r="AG324" s="664"/>
      <c r="AH324" s="664"/>
      <c r="AI324" s="664"/>
      <c r="AJ324" s="664"/>
      <c r="AK324" s="664"/>
      <c r="AL324" s="666"/>
      <c r="AM324" s="667"/>
      <c r="AN324" s="661"/>
      <c r="AO324" s="47"/>
      <c r="AP324" s="663" t="s">
        <v>1021</v>
      </c>
      <c r="AQ324" s="664">
        <f>'3A 2025-2026 REPORTE CALIFICACI'!II36</f>
        <v>70</v>
      </c>
      <c r="AR324" s="664">
        <f>'3A 2025-2026 REPORTE CALIFICACI'!IJ36</f>
        <v>78</v>
      </c>
      <c r="AS324" s="664">
        <f>'3A 2025-2026 REPORTE CALIFICACI'!IK36</f>
        <v>80</v>
      </c>
      <c r="AT324" s="664">
        <f>'3A 2025-2026 REPORTE CALIFICACI'!IL36</f>
        <v>0</v>
      </c>
      <c r="AU324" s="664">
        <f>'3A 2025-2026 REPORTE CALIFICACI'!IM36</f>
        <v>72</v>
      </c>
      <c r="AV324" s="664">
        <f>'3A 2025-2026 REPORTE CALIFICACI'!IN36</f>
        <v>81</v>
      </c>
      <c r="AW324" s="664">
        <f>'3A 2025-2026 REPORTE CALIFICACI'!IO36</f>
        <v>83</v>
      </c>
      <c r="AX324" s="664">
        <f>'3A 2025-2026 REPORTE CALIFICACI'!IP36</f>
        <v>0</v>
      </c>
      <c r="AY324" s="664">
        <f>'3A 2025-2026 REPORTE CALIFICACI'!IQ36</f>
        <v>75</v>
      </c>
      <c r="AZ324" s="664">
        <f>'3A 2025-2026 REPORTE CALIFICACI'!IR36</f>
        <v>83</v>
      </c>
      <c r="BA324" s="664">
        <f>'3A 2025-2026 REPORTE CALIFICACI'!IS36</f>
        <v>85</v>
      </c>
      <c r="BB324" s="664">
        <f>'3A 2025-2026 REPORTE CALIFICACI'!IT36</f>
        <v>0</v>
      </c>
      <c r="BC324" s="664">
        <f>'3A 2025-2026 REPORTE CALIFICACI'!IU36</f>
        <v>80</v>
      </c>
      <c r="BD324" s="664">
        <f>'3A 2025-2026 REPORTE CALIFICACI'!IV36</f>
        <v>78</v>
      </c>
      <c r="BE324" s="664">
        <f>'3A 2025-2026 REPORTE CALIFICACI'!IW36</f>
        <v>82</v>
      </c>
      <c r="BF324" s="664">
        <f>'3A 2025-2026 REPORTE CALIFICACI'!IX36</f>
        <v>0</v>
      </c>
      <c r="BG324" s="664"/>
      <c r="BH324" s="664"/>
      <c r="BI324" s="664"/>
      <c r="BJ324" s="664"/>
      <c r="BK324" s="664"/>
      <c r="BL324" s="664"/>
      <c r="BM324" s="664"/>
      <c r="BN324" s="664"/>
      <c r="BO324" s="664"/>
      <c r="BP324" s="664"/>
      <c r="BQ324" s="664"/>
      <c r="BR324" s="664"/>
      <c r="BS324" s="664"/>
      <c r="BT324" s="664"/>
      <c r="BU324" s="664"/>
      <c r="BV324" s="664"/>
      <c r="BW324" s="664"/>
      <c r="BX324" s="664"/>
      <c r="BY324" s="666"/>
      <c r="BZ324" s="667"/>
      <c r="CA324" s="661"/>
      <c r="CB324" s="47"/>
      <c r="CC324" s="663" t="s">
        <v>1021</v>
      </c>
      <c r="CD324" s="664">
        <f>'3A 2025-2026 REPORTE CALIFICACI'!II37</f>
        <v>75</v>
      </c>
      <c r="CE324" s="664">
        <f>'3A 2025-2026 REPORTE CALIFICACI'!IJ37</f>
        <v>85</v>
      </c>
      <c r="CF324" s="664">
        <f>'3A 2025-2026 REPORTE CALIFICACI'!IK37</f>
        <v>88</v>
      </c>
      <c r="CG324" s="664">
        <f>'3A 2025-2026 REPORTE CALIFICACI'!IL37</f>
        <v>0</v>
      </c>
      <c r="CH324" s="664">
        <f>'3A 2025-2026 REPORTE CALIFICACI'!IM37</f>
        <v>76</v>
      </c>
      <c r="CI324" s="664">
        <f>'3A 2025-2026 REPORTE CALIFICACI'!IN37</f>
        <v>84</v>
      </c>
      <c r="CJ324" s="664">
        <f>'3A 2025-2026 REPORTE CALIFICACI'!IO37</f>
        <v>90</v>
      </c>
      <c r="CK324" s="664">
        <f>'3A 2025-2026 REPORTE CALIFICACI'!IP37</f>
        <v>0</v>
      </c>
      <c r="CL324" s="664">
        <f>'3A 2025-2026 REPORTE CALIFICACI'!IQ37</f>
        <v>83</v>
      </c>
      <c r="CM324" s="664">
        <f>'3A 2025-2026 REPORTE CALIFICACI'!IR37</f>
        <v>78</v>
      </c>
      <c r="CN324" s="664">
        <f>'3A 2025-2026 REPORTE CALIFICACI'!IS37</f>
        <v>82</v>
      </c>
      <c r="CO324" s="664">
        <f>'3A 2025-2026 REPORTE CALIFICACI'!IT37</f>
        <v>0</v>
      </c>
      <c r="CP324" s="664">
        <f>'3A 2025-2026 REPORTE CALIFICACI'!IU37</f>
        <v>75</v>
      </c>
      <c r="CQ324" s="664">
        <f>'3A 2025-2026 REPORTE CALIFICACI'!IV37</f>
        <v>86</v>
      </c>
      <c r="CR324" s="664">
        <f>'3A 2025-2026 REPORTE CALIFICACI'!IW37</f>
        <v>85</v>
      </c>
      <c r="CS324" s="664">
        <f>'3A 2025-2026 REPORTE CALIFICACI'!IX37</f>
        <v>0</v>
      </c>
      <c r="CT324" s="664"/>
      <c r="CU324" s="664"/>
      <c r="CV324" s="664"/>
      <c r="CW324" s="664"/>
      <c r="CX324" s="664"/>
      <c r="CY324" s="664"/>
      <c r="CZ324" s="664"/>
      <c r="DA324" s="664"/>
      <c r="DB324" s="664"/>
      <c r="DC324" s="664"/>
      <c r="DD324" s="664"/>
      <c r="DE324" s="664"/>
      <c r="DF324" s="664"/>
      <c r="DG324" s="664"/>
      <c r="DH324" s="664"/>
      <c r="DI324" s="664"/>
      <c r="DJ324" s="664"/>
      <c r="DK324" s="664"/>
      <c r="DL324" s="666"/>
      <c r="DM324" s="667"/>
      <c r="DN324" s="661"/>
      <c r="DO324" s="47"/>
      <c r="DP324" s="663" t="s">
        <v>1021</v>
      </c>
      <c r="DQ324" s="664">
        <f>'3A 2025-2026 REPORTE CALIFICACI'!II38</f>
        <v>87</v>
      </c>
      <c r="DR324" s="664">
        <f>'3A 2025-2026 REPORTE CALIFICACI'!IJ38</f>
        <v>88</v>
      </c>
      <c r="DS324" s="664">
        <f>'3A 2025-2026 REPORTE CALIFICACI'!IK38</f>
        <v>93</v>
      </c>
      <c r="DT324" s="664">
        <f>'3A 2025-2026 REPORTE CALIFICACI'!IL38</f>
        <v>0</v>
      </c>
      <c r="DU324" s="664">
        <f>'3A 2025-2026 REPORTE CALIFICACI'!IM38</f>
        <v>88</v>
      </c>
      <c r="DV324" s="664">
        <f>'3A 2025-2026 REPORTE CALIFICACI'!IN38</f>
        <v>90</v>
      </c>
      <c r="DW324" s="664">
        <f>'3A 2025-2026 REPORTE CALIFICACI'!IO38</f>
        <v>94</v>
      </c>
      <c r="DX324" s="664">
        <f>'3A 2025-2026 REPORTE CALIFICACI'!IP38</f>
        <v>0</v>
      </c>
      <c r="DY324" s="664">
        <f>'3A 2025-2026 REPORTE CALIFICACI'!IQ38</f>
        <v>88</v>
      </c>
      <c r="DZ324" s="664">
        <f>'3A 2025-2026 REPORTE CALIFICACI'!IR38</f>
        <v>86</v>
      </c>
      <c r="EA324" s="664">
        <f>'3A 2025-2026 REPORTE CALIFICACI'!IS38</f>
        <v>90</v>
      </c>
      <c r="EB324" s="664">
        <f>'3A 2025-2026 REPORTE CALIFICACI'!IT38</f>
        <v>0</v>
      </c>
      <c r="EC324" s="664">
        <f>'3A 2025-2026 REPORTE CALIFICACI'!IU38</f>
        <v>83</v>
      </c>
      <c r="ED324" s="664">
        <f>'3A 2025-2026 REPORTE CALIFICACI'!IV38</f>
        <v>90</v>
      </c>
      <c r="EE324" s="664">
        <f>'3A 2025-2026 REPORTE CALIFICACI'!IW38</f>
        <v>94</v>
      </c>
      <c r="EF324" s="664">
        <f>'3A 2025-2026 REPORTE CALIFICACI'!IX38</f>
        <v>0</v>
      </c>
      <c r="EG324" s="664"/>
      <c r="EH324" s="664"/>
      <c r="EI324" s="664"/>
      <c r="EJ324" s="664"/>
      <c r="EK324" s="664"/>
      <c r="EL324" s="664"/>
      <c r="EM324" s="664"/>
      <c r="EN324" s="664"/>
      <c r="EO324" s="664"/>
      <c r="EP324" s="664"/>
      <c r="EQ324" s="664"/>
      <c r="ER324" s="664"/>
      <c r="ES324" s="664"/>
      <c r="ET324" s="664"/>
      <c r="EU324" s="664"/>
      <c r="EV324" s="664"/>
      <c r="EW324" s="664"/>
      <c r="EX324" s="664"/>
      <c r="EY324" s="666"/>
    </row>
    <row r="325" ht="85.5" customHeight="1">
      <c r="A325" s="661"/>
      <c r="B325" s="43"/>
      <c r="C325" s="663" t="s">
        <v>1022</v>
      </c>
      <c r="D325" s="664">
        <f>'3A 2025-2026 REPORTE CALIFICACI'!JQ35</f>
        <v>83</v>
      </c>
      <c r="E325" s="665">
        <f>'3A 2025-2026 REPORTE CALIFICACI'!JR35</f>
        <v>83</v>
      </c>
      <c r="F325" s="665">
        <f>'3A 2025-2026 REPORTE CALIFICACI'!JS35</f>
        <v>84</v>
      </c>
      <c r="G325" s="664">
        <f>'3A 2025-2026 REPORTE CALIFICACI'!JT35</f>
        <v>0</v>
      </c>
      <c r="H325" s="664">
        <f>'3A 2025-2026 REPORTE CALIFICACI'!JU35</f>
        <v>81</v>
      </c>
      <c r="I325" s="665">
        <f>'3A 2025-2026 REPORTE CALIFICACI'!JV35</f>
        <v>80</v>
      </c>
      <c r="J325" s="665">
        <f>'3A 2025-2026 REPORTE CALIFICACI'!JW35</f>
        <v>94</v>
      </c>
      <c r="K325" s="664">
        <f>'3A 2025-2026 REPORTE CALIFICACI'!JX35</f>
        <v>0</v>
      </c>
      <c r="L325" s="664">
        <f>'3A 2025-2026 REPORTE CALIFICACI'!JY35</f>
        <v>86</v>
      </c>
      <c r="M325" s="665">
        <f>'3A 2025-2026 REPORTE CALIFICACI'!JZ35</f>
        <v>84</v>
      </c>
      <c r="N325" s="665">
        <f>'3A 2025-2026 REPORTE CALIFICACI'!KA35</f>
        <v>88</v>
      </c>
      <c r="O325" s="664">
        <f>'3A 2025-2026 REPORTE CALIFICACI'!KB35</f>
        <v>0</v>
      </c>
      <c r="P325" s="665">
        <f>'3A 2025-2026 REPORTE CALIFICACI'!KC35</f>
        <v>89</v>
      </c>
      <c r="Q325" s="665">
        <f>'3A 2025-2026 REPORTE CALIFICACI'!KD35</f>
        <v>86</v>
      </c>
      <c r="R325" s="665">
        <f>'3A 2025-2026 REPORTE CALIFICACI'!KE35</f>
        <v>91</v>
      </c>
      <c r="S325" s="664">
        <f>'3A 2025-2026 REPORTE CALIFICACI'!KF35</f>
        <v>0</v>
      </c>
      <c r="T325" s="664"/>
      <c r="U325" s="664"/>
      <c r="V325" s="664"/>
      <c r="W325" s="664"/>
      <c r="X325" s="664"/>
      <c r="Y325" s="664"/>
      <c r="Z325" s="664"/>
      <c r="AA325" s="664"/>
      <c r="AB325" s="664"/>
      <c r="AC325" s="664"/>
      <c r="AD325" s="664"/>
      <c r="AE325" s="664"/>
      <c r="AF325" s="664"/>
      <c r="AG325" s="664"/>
      <c r="AH325" s="664"/>
      <c r="AI325" s="664"/>
      <c r="AJ325" s="664"/>
      <c r="AK325" s="664"/>
      <c r="AL325" s="666"/>
      <c r="AM325" s="667"/>
      <c r="AN325" s="661"/>
      <c r="AO325" s="43"/>
      <c r="AP325" s="663" t="s">
        <v>1022</v>
      </c>
      <c r="AQ325" s="664">
        <f>'3A 2025-2026 REPORTE CALIFICACI'!JQ36</f>
        <v>84</v>
      </c>
      <c r="AR325" s="665">
        <f>'3A 2025-2026 REPORTE CALIFICACI'!JR36</f>
        <v>83</v>
      </c>
      <c r="AS325" s="665">
        <f>'3A 2025-2026 REPORTE CALIFICACI'!JS36</f>
        <v>78</v>
      </c>
      <c r="AT325" s="664">
        <f>'3A 2025-2026 REPORTE CALIFICACI'!JT36</f>
        <v>0</v>
      </c>
      <c r="AU325" s="664">
        <f>'3A 2025-2026 REPORTE CALIFICACI'!JU36</f>
        <v>81</v>
      </c>
      <c r="AV325" s="665">
        <f>'3A 2025-2026 REPORTE CALIFICACI'!JV36</f>
        <v>81</v>
      </c>
      <c r="AW325" s="665">
        <f>'3A 2025-2026 REPORTE CALIFICACI'!JW36</f>
        <v>74</v>
      </c>
      <c r="AX325" s="664">
        <f>'3A 2025-2026 REPORTE CALIFICACI'!JX36</f>
        <v>0</v>
      </c>
      <c r="AY325" s="664">
        <f>'3A 2025-2026 REPORTE CALIFICACI'!JY36</f>
        <v>86</v>
      </c>
      <c r="AZ325" s="665">
        <f>'3A 2025-2026 REPORTE CALIFICACI'!JZ36</f>
        <v>84</v>
      </c>
      <c r="BA325" s="665">
        <f>'3A 2025-2026 REPORTE CALIFICACI'!KA36</f>
        <v>88</v>
      </c>
      <c r="BB325" s="664">
        <f>'3A 2025-2026 REPORTE CALIFICACI'!KB36</f>
        <v>0</v>
      </c>
      <c r="BC325" s="665">
        <f>'3A 2025-2026 REPORTE CALIFICACI'!KC36</f>
        <v>74</v>
      </c>
      <c r="BD325" s="665">
        <f>'3A 2025-2026 REPORTE CALIFICACI'!KD36</f>
        <v>74</v>
      </c>
      <c r="BE325" s="665">
        <f>'3A 2025-2026 REPORTE CALIFICACI'!KE36</f>
        <v>77.33333333</v>
      </c>
      <c r="BF325" s="664">
        <f>'3A 2025-2026 REPORTE CALIFICACI'!KF36</f>
        <v>0</v>
      </c>
      <c r="BG325" s="664"/>
      <c r="BH325" s="664"/>
      <c r="BI325" s="664"/>
      <c r="BJ325" s="664"/>
      <c r="BK325" s="664"/>
      <c r="BL325" s="664"/>
      <c r="BM325" s="664"/>
      <c r="BN325" s="664"/>
      <c r="BO325" s="664"/>
      <c r="BP325" s="664"/>
      <c r="BQ325" s="664"/>
      <c r="BR325" s="664"/>
      <c r="BS325" s="664"/>
      <c r="BT325" s="664"/>
      <c r="BU325" s="664"/>
      <c r="BV325" s="664"/>
      <c r="BW325" s="664"/>
      <c r="BX325" s="664"/>
      <c r="BY325" s="666"/>
      <c r="BZ325" s="667"/>
      <c r="CA325" s="661"/>
      <c r="CB325" s="43"/>
      <c r="CC325" s="663" t="s">
        <v>1022</v>
      </c>
      <c r="CD325" s="664">
        <f>'3A 2025-2026 REPORTE CALIFICACI'!JQ37</f>
        <v>81</v>
      </c>
      <c r="CE325" s="665">
        <f>'3A 2025-2026 REPORTE CALIFICACI'!JR37</f>
        <v>80</v>
      </c>
      <c r="CF325" s="665">
        <f>'3A 2025-2026 REPORTE CALIFICACI'!JS37</f>
        <v>76</v>
      </c>
      <c r="CG325" s="664">
        <f>'3A 2025-2026 REPORTE CALIFICACI'!JT37</f>
        <v>0</v>
      </c>
      <c r="CH325" s="664">
        <f>'3A 2025-2026 REPORTE CALIFICACI'!JU37</f>
        <v>78</v>
      </c>
      <c r="CI325" s="665">
        <f>'3A 2025-2026 REPORTE CALIFICACI'!JV37</f>
        <v>94</v>
      </c>
      <c r="CJ325" s="665">
        <f>'3A 2025-2026 REPORTE CALIFICACI'!JW37</f>
        <v>74</v>
      </c>
      <c r="CK325" s="664">
        <f>'3A 2025-2026 REPORTE CALIFICACI'!JX37</f>
        <v>0</v>
      </c>
      <c r="CL325" s="664">
        <f>'3A 2025-2026 REPORTE CALIFICACI'!JY37</f>
        <v>86</v>
      </c>
      <c r="CM325" s="665">
        <f>'3A 2025-2026 REPORTE CALIFICACI'!JZ37</f>
        <v>91</v>
      </c>
      <c r="CN325" s="665">
        <f>'3A 2025-2026 REPORTE CALIFICACI'!KA37</f>
        <v>88</v>
      </c>
      <c r="CO325" s="664">
        <f>'3A 2025-2026 REPORTE CALIFICACI'!KB37</f>
        <v>0</v>
      </c>
      <c r="CP325" s="665">
        <f>'3A 2025-2026 REPORTE CALIFICACI'!KC37</f>
        <v>83</v>
      </c>
      <c r="CQ325" s="665">
        <f>'3A 2025-2026 REPORTE CALIFICACI'!KD37</f>
        <v>88</v>
      </c>
      <c r="CR325" s="665">
        <f>'3A 2025-2026 REPORTE CALIFICACI'!KE37</f>
        <v>84</v>
      </c>
      <c r="CS325" s="664">
        <f>'3A 2025-2026 REPORTE CALIFICACI'!KF37</f>
        <v>0</v>
      </c>
      <c r="CT325" s="664"/>
      <c r="CU325" s="664"/>
      <c r="CV325" s="664"/>
      <c r="CW325" s="664"/>
      <c r="CX325" s="664"/>
      <c r="CY325" s="664"/>
      <c r="CZ325" s="664"/>
      <c r="DA325" s="664"/>
      <c r="DB325" s="664"/>
      <c r="DC325" s="664"/>
      <c r="DD325" s="664"/>
      <c r="DE325" s="664"/>
      <c r="DF325" s="664"/>
      <c r="DG325" s="664"/>
      <c r="DH325" s="664"/>
      <c r="DI325" s="664"/>
      <c r="DJ325" s="664"/>
      <c r="DK325" s="664"/>
      <c r="DL325" s="666"/>
      <c r="DM325" s="667"/>
      <c r="DN325" s="661"/>
      <c r="DO325" s="43"/>
      <c r="DP325" s="663" t="s">
        <v>1022</v>
      </c>
      <c r="DQ325" s="664">
        <f>'3A 2025-2026 REPORTE CALIFICACI'!JQ38</f>
        <v>94</v>
      </c>
      <c r="DR325" s="665">
        <f>'3A 2025-2026 REPORTE CALIFICACI'!JR38</f>
        <v>92</v>
      </c>
      <c r="DS325" s="665">
        <f>'3A 2025-2026 REPORTE CALIFICACI'!JS38</f>
        <v>100</v>
      </c>
      <c r="DT325" s="664">
        <f>'3A 2025-2026 REPORTE CALIFICACI'!JT38</f>
        <v>0</v>
      </c>
      <c r="DU325" s="664">
        <f>'3A 2025-2026 REPORTE CALIFICACI'!JU38</f>
        <v>91</v>
      </c>
      <c r="DV325" s="665">
        <f>'3A 2025-2026 REPORTE CALIFICACI'!JV38</f>
        <v>94</v>
      </c>
      <c r="DW325" s="665">
        <f>'3A 2025-2026 REPORTE CALIFICACI'!JW38</f>
        <v>94</v>
      </c>
      <c r="DX325" s="664">
        <f>'3A 2025-2026 REPORTE CALIFICACI'!JX38</f>
        <v>0</v>
      </c>
      <c r="DY325" s="664">
        <f>'3A 2025-2026 REPORTE CALIFICACI'!JY38</f>
        <v>94</v>
      </c>
      <c r="DZ325" s="665">
        <f>'3A 2025-2026 REPORTE CALIFICACI'!JZ38</f>
        <v>97</v>
      </c>
      <c r="EA325" s="665">
        <f>'3A 2025-2026 REPORTE CALIFICACI'!KA38</f>
        <v>92</v>
      </c>
      <c r="EB325" s="664">
        <f>'3A 2025-2026 REPORTE CALIFICACI'!KB38</f>
        <v>0</v>
      </c>
      <c r="EC325" s="665">
        <f>'3A 2025-2026 REPORTE CALIFICACI'!KC38</f>
        <v>96</v>
      </c>
      <c r="ED325" s="665">
        <f>'3A 2025-2026 REPORTE CALIFICACI'!KD38</f>
        <v>91</v>
      </c>
      <c r="EE325" s="665">
        <f>'3A 2025-2026 REPORTE CALIFICACI'!KE38</f>
        <v>93</v>
      </c>
      <c r="EF325" s="664">
        <f>'3A 2025-2026 REPORTE CALIFICACI'!KF38</f>
        <v>0</v>
      </c>
      <c r="EG325" s="664"/>
      <c r="EH325" s="664"/>
      <c r="EI325" s="664"/>
      <c r="EJ325" s="664"/>
      <c r="EK325" s="664"/>
      <c r="EL325" s="664"/>
      <c r="EM325" s="664"/>
      <c r="EN325" s="664"/>
      <c r="EO325" s="664"/>
      <c r="EP325" s="664"/>
      <c r="EQ325" s="664"/>
      <c r="ER325" s="664"/>
      <c r="ES325" s="664"/>
      <c r="ET325" s="664"/>
      <c r="EU325" s="664"/>
      <c r="EV325" s="664"/>
      <c r="EW325" s="664"/>
      <c r="EX325" s="664"/>
      <c r="EY325" s="666"/>
    </row>
    <row r="326">
      <c r="A326" s="628"/>
      <c r="B326" s="643"/>
      <c r="C326" s="643"/>
      <c r="D326" s="643"/>
      <c r="E326" s="643"/>
      <c r="F326" s="643"/>
      <c r="G326" s="643"/>
      <c r="H326" s="643"/>
      <c r="I326" s="643"/>
      <c r="J326" s="643"/>
      <c r="K326" s="643"/>
      <c r="L326" s="643"/>
      <c r="M326" s="643"/>
      <c r="N326" s="643"/>
      <c r="O326" s="643"/>
      <c r="P326" s="643"/>
      <c r="Q326" s="643"/>
      <c r="R326" s="643"/>
      <c r="S326" s="643"/>
      <c r="T326" s="643"/>
      <c r="U326" s="643"/>
      <c r="V326" s="643"/>
      <c r="W326" s="643"/>
      <c r="X326" s="668"/>
      <c r="Y326" s="668"/>
      <c r="Z326" s="643"/>
      <c r="AA326" s="643"/>
      <c r="AB326" s="643"/>
      <c r="AC326" s="643"/>
      <c r="AD326" s="643"/>
      <c r="AE326" s="643"/>
      <c r="AF326" s="643"/>
      <c r="AG326" s="643"/>
      <c r="AH326" s="643"/>
      <c r="AI326" s="643"/>
      <c r="AJ326" s="643"/>
      <c r="AK326" s="643"/>
      <c r="AL326" s="644"/>
      <c r="AM326" s="643"/>
      <c r="AN326" s="628"/>
      <c r="AO326" s="643"/>
      <c r="AP326" s="643"/>
      <c r="AQ326" s="643"/>
      <c r="AR326" s="643"/>
      <c r="AS326" s="643"/>
      <c r="AT326" s="643"/>
      <c r="AU326" s="643"/>
      <c r="AV326" s="643"/>
      <c r="AW326" s="643"/>
      <c r="AX326" s="643"/>
      <c r="AY326" s="643"/>
      <c r="AZ326" s="643"/>
      <c r="BA326" s="643"/>
      <c r="BB326" s="643"/>
      <c r="BC326" s="643"/>
      <c r="BD326" s="643"/>
      <c r="BE326" s="643"/>
      <c r="BF326" s="643"/>
      <c r="BG326" s="643"/>
      <c r="BH326" s="643"/>
      <c r="BI326" s="643"/>
      <c r="BJ326" s="643"/>
      <c r="BK326" s="668"/>
      <c r="BL326" s="668"/>
      <c r="BM326" s="643"/>
      <c r="BN326" s="643"/>
      <c r="BO326" s="643"/>
      <c r="BP326" s="643"/>
      <c r="BQ326" s="643"/>
      <c r="BR326" s="643"/>
      <c r="BS326" s="643"/>
      <c r="BT326" s="643"/>
      <c r="BU326" s="643"/>
      <c r="BV326" s="643"/>
      <c r="BW326" s="643"/>
      <c r="BX326" s="643"/>
      <c r="BY326" s="644"/>
      <c r="BZ326" s="643"/>
      <c r="CA326" s="628"/>
      <c r="CB326" s="643"/>
      <c r="CC326" s="643"/>
      <c r="CD326" s="643"/>
      <c r="CE326" s="643"/>
      <c r="CF326" s="643"/>
      <c r="CG326" s="643"/>
      <c r="CH326" s="643"/>
      <c r="CI326" s="643"/>
      <c r="CJ326" s="643"/>
      <c r="CK326" s="643"/>
      <c r="CL326" s="643"/>
      <c r="CM326" s="643"/>
      <c r="CN326" s="643"/>
      <c r="CO326" s="643"/>
      <c r="CP326" s="643"/>
      <c r="CQ326" s="643"/>
      <c r="CR326" s="643"/>
      <c r="CS326" s="643"/>
      <c r="CT326" s="643"/>
      <c r="CU326" s="643"/>
      <c r="CV326" s="643"/>
      <c r="CW326" s="643"/>
      <c r="CX326" s="668"/>
      <c r="CY326" s="668"/>
      <c r="CZ326" s="643"/>
      <c r="DA326" s="643"/>
      <c r="DB326" s="643"/>
      <c r="DC326" s="643"/>
      <c r="DD326" s="643"/>
      <c r="DE326" s="643"/>
      <c r="DF326" s="643"/>
      <c r="DG326" s="643"/>
      <c r="DH326" s="643"/>
      <c r="DI326" s="643"/>
      <c r="DJ326" s="643"/>
      <c r="DK326" s="643"/>
      <c r="DL326" s="644"/>
      <c r="DM326" s="643"/>
      <c r="DN326" s="628"/>
      <c r="DO326" s="643"/>
      <c r="DP326" s="643"/>
      <c r="DQ326" s="643"/>
      <c r="DR326" s="643"/>
      <c r="DS326" s="643"/>
      <c r="DT326" s="643"/>
      <c r="DU326" s="643"/>
      <c r="DV326" s="643"/>
      <c r="DW326" s="643"/>
      <c r="DX326" s="643"/>
      <c r="DY326" s="643"/>
      <c r="DZ326" s="643"/>
      <c r="EA326" s="643"/>
      <c r="EB326" s="643"/>
      <c r="EC326" s="643"/>
      <c r="ED326" s="643"/>
      <c r="EE326" s="643"/>
      <c r="EF326" s="643"/>
      <c r="EG326" s="643"/>
      <c r="EH326" s="643"/>
      <c r="EI326" s="643"/>
      <c r="EJ326" s="643"/>
      <c r="EK326" s="668"/>
      <c r="EL326" s="668"/>
      <c r="EM326" s="643"/>
      <c r="EN326" s="643"/>
      <c r="EO326" s="643"/>
      <c r="EP326" s="643"/>
      <c r="EQ326" s="643"/>
      <c r="ER326" s="643"/>
      <c r="ES326" s="643"/>
      <c r="ET326" s="643"/>
      <c r="EU326" s="643"/>
      <c r="EV326" s="643"/>
      <c r="EW326" s="643"/>
      <c r="EX326" s="643"/>
      <c r="EY326" s="644"/>
    </row>
    <row r="327">
      <c r="A327" s="628"/>
      <c r="B327" s="643"/>
      <c r="C327" s="643"/>
      <c r="D327" s="643"/>
      <c r="E327" s="643"/>
      <c r="F327" s="643"/>
      <c r="G327" s="643"/>
      <c r="H327" s="643"/>
      <c r="I327" s="643"/>
      <c r="J327" s="643"/>
      <c r="K327" s="643"/>
      <c r="L327" s="643"/>
      <c r="M327" s="643"/>
      <c r="N327" s="643"/>
      <c r="O327" s="643"/>
      <c r="P327" s="643"/>
      <c r="Q327" s="643"/>
      <c r="R327" s="643"/>
      <c r="S327" s="643"/>
      <c r="T327" s="643"/>
      <c r="U327" s="643"/>
      <c r="V327" s="643"/>
      <c r="W327" s="643"/>
      <c r="X327" s="643"/>
      <c r="Y327" s="643"/>
      <c r="Z327" s="643"/>
      <c r="AA327" s="643"/>
      <c r="AB327" s="643"/>
      <c r="AC327" s="643"/>
      <c r="AD327" s="643"/>
      <c r="AE327" s="643"/>
      <c r="AF327" s="643"/>
      <c r="AG327" s="643"/>
      <c r="AH327" s="643"/>
      <c r="AI327" s="643"/>
      <c r="AJ327" s="643"/>
      <c r="AK327" s="643"/>
      <c r="AL327" s="644"/>
      <c r="AM327" s="643"/>
      <c r="AN327" s="628"/>
      <c r="AO327" s="643"/>
      <c r="AP327" s="643"/>
      <c r="AQ327" s="643"/>
      <c r="AR327" s="643"/>
      <c r="AS327" s="643"/>
      <c r="AT327" s="643"/>
      <c r="AU327" s="643"/>
      <c r="AV327" s="643"/>
      <c r="AW327" s="643"/>
      <c r="AX327" s="643"/>
      <c r="AY327" s="643"/>
      <c r="AZ327" s="643"/>
      <c r="BA327" s="643"/>
      <c r="BB327" s="643"/>
      <c r="BC327" s="643"/>
      <c r="BD327" s="643"/>
      <c r="BE327" s="643"/>
      <c r="BF327" s="643"/>
      <c r="BG327" s="643"/>
      <c r="BH327" s="643"/>
      <c r="BI327" s="643"/>
      <c r="BJ327" s="643"/>
      <c r="BK327" s="643"/>
      <c r="BL327" s="643"/>
      <c r="BM327" s="643"/>
      <c r="BN327" s="643"/>
      <c r="BO327" s="643"/>
      <c r="BP327" s="643"/>
      <c r="BQ327" s="643"/>
      <c r="BR327" s="643"/>
      <c r="BS327" s="643"/>
      <c r="BT327" s="643"/>
      <c r="BU327" s="643"/>
      <c r="BV327" s="643"/>
      <c r="BW327" s="643"/>
      <c r="BX327" s="643"/>
      <c r="BY327" s="644"/>
      <c r="BZ327" s="643"/>
      <c r="CA327" s="628"/>
      <c r="CB327" s="643"/>
      <c r="CC327" s="643"/>
      <c r="CD327" s="643"/>
      <c r="CE327" s="643"/>
      <c r="CF327" s="643"/>
      <c r="CG327" s="643"/>
      <c r="CH327" s="643"/>
      <c r="CI327" s="643"/>
      <c r="CJ327" s="643"/>
      <c r="CK327" s="643"/>
      <c r="CL327" s="643"/>
      <c r="CM327" s="643"/>
      <c r="CN327" s="643"/>
      <c r="CO327" s="643"/>
      <c r="CP327" s="643"/>
      <c r="CQ327" s="643"/>
      <c r="CR327" s="643"/>
      <c r="CS327" s="643"/>
      <c r="CT327" s="643"/>
      <c r="CU327" s="643"/>
      <c r="CV327" s="643"/>
      <c r="CW327" s="643"/>
      <c r="CX327" s="643"/>
      <c r="CY327" s="643"/>
      <c r="CZ327" s="643"/>
      <c r="DA327" s="643"/>
      <c r="DB327" s="643"/>
      <c r="DC327" s="643"/>
      <c r="DD327" s="643"/>
      <c r="DE327" s="643"/>
      <c r="DF327" s="643"/>
      <c r="DG327" s="643"/>
      <c r="DH327" s="643"/>
      <c r="DI327" s="643"/>
      <c r="DJ327" s="643"/>
      <c r="DK327" s="643"/>
      <c r="DL327" s="644"/>
      <c r="DM327" s="643"/>
      <c r="DN327" s="628"/>
      <c r="DO327" s="643"/>
      <c r="DP327" s="643"/>
      <c r="DQ327" s="643"/>
      <c r="DR327" s="643"/>
      <c r="DS327" s="643"/>
      <c r="DT327" s="643"/>
      <c r="DU327" s="643"/>
      <c r="DV327" s="643"/>
      <c r="DW327" s="643"/>
      <c r="DX327" s="643"/>
      <c r="DY327" s="643"/>
      <c r="DZ327" s="643"/>
      <c r="EA327" s="643"/>
      <c r="EB327" s="643"/>
      <c r="EC327" s="643"/>
      <c r="ED327" s="643"/>
      <c r="EE327" s="643"/>
      <c r="EF327" s="643"/>
      <c r="EG327" s="643"/>
      <c r="EH327" s="643"/>
      <c r="EI327" s="643"/>
      <c r="EJ327" s="643"/>
      <c r="EK327" s="643"/>
      <c r="EL327" s="643"/>
      <c r="EM327" s="643"/>
      <c r="EN327" s="643"/>
      <c r="EO327" s="643"/>
      <c r="EP327" s="643"/>
      <c r="EQ327" s="643"/>
      <c r="ER327" s="643"/>
      <c r="ES327" s="643"/>
      <c r="ET327" s="643"/>
      <c r="EU327" s="643"/>
      <c r="EV327" s="643"/>
      <c r="EW327" s="643"/>
      <c r="EX327" s="643"/>
      <c r="EY327" s="644"/>
    </row>
    <row r="328">
      <c r="A328" s="628"/>
      <c r="B328" s="643"/>
      <c r="C328" s="643"/>
      <c r="D328" s="643"/>
      <c r="E328" s="643"/>
      <c r="F328" s="643"/>
      <c r="G328" s="643"/>
      <c r="H328" s="643"/>
      <c r="I328" s="643"/>
      <c r="J328" s="643"/>
      <c r="K328" s="643"/>
      <c r="L328" s="643"/>
      <c r="M328" s="643"/>
      <c r="N328" s="643"/>
      <c r="O328" s="643"/>
      <c r="P328" s="643"/>
      <c r="Q328" s="643"/>
      <c r="R328" s="643"/>
      <c r="S328" s="643"/>
      <c r="T328" s="643"/>
      <c r="U328" s="643"/>
      <c r="V328" s="643"/>
      <c r="W328" s="643"/>
      <c r="X328" s="643"/>
      <c r="Y328" s="643"/>
      <c r="Z328" s="643"/>
      <c r="AA328" s="643"/>
      <c r="AB328" s="643"/>
      <c r="AC328" s="643"/>
      <c r="AD328" s="643"/>
      <c r="AE328" s="643"/>
      <c r="AF328" s="643"/>
      <c r="AG328" s="643"/>
      <c r="AH328" s="643"/>
      <c r="AI328" s="643"/>
      <c r="AJ328" s="643"/>
      <c r="AK328" s="643"/>
      <c r="AL328" s="644"/>
      <c r="AM328" s="643"/>
      <c r="AN328" s="628"/>
      <c r="AO328" s="643"/>
      <c r="AP328" s="643"/>
      <c r="AQ328" s="643"/>
      <c r="AR328" s="643"/>
      <c r="AS328" s="643"/>
      <c r="AT328" s="643"/>
      <c r="AU328" s="643"/>
      <c r="AV328" s="643"/>
      <c r="AW328" s="643"/>
      <c r="AX328" s="643"/>
      <c r="AY328" s="643"/>
      <c r="AZ328" s="643"/>
      <c r="BA328" s="643"/>
      <c r="BB328" s="643"/>
      <c r="BC328" s="643"/>
      <c r="BD328" s="643"/>
      <c r="BE328" s="643"/>
      <c r="BF328" s="643"/>
      <c r="BG328" s="643"/>
      <c r="BH328" s="643"/>
      <c r="BI328" s="643"/>
      <c r="BJ328" s="643"/>
      <c r="BK328" s="643"/>
      <c r="BL328" s="643"/>
      <c r="BM328" s="643"/>
      <c r="BN328" s="643"/>
      <c r="BO328" s="643"/>
      <c r="BP328" s="643"/>
      <c r="BQ328" s="643"/>
      <c r="BR328" s="643"/>
      <c r="BS328" s="643"/>
      <c r="BT328" s="643"/>
      <c r="BU328" s="643"/>
      <c r="BV328" s="643"/>
      <c r="BW328" s="643"/>
      <c r="BX328" s="643"/>
      <c r="BY328" s="644"/>
      <c r="BZ328" s="643"/>
      <c r="CA328" s="628"/>
      <c r="CB328" s="643"/>
      <c r="CC328" s="643"/>
      <c r="CD328" s="643"/>
      <c r="CE328" s="643"/>
      <c r="CF328" s="643"/>
      <c r="CG328" s="643"/>
      <c r="CH328" s="643"/>
      <c r="CI328" s="643"/>
      <c r="CJ328" s="643"/>
      <c r="CK328" s="643"/>
      <c r="CL328" s="643"/>
      <c r="CM328" s="643"/>
      <c r="CN328" s="643"/>
      <c r="CO328" s="643"/>
      <c r="CP328" s="643"/>
      <c r="CQ328" s="643"/>
      <c r="CR328" s="643"/>
      <c r="CS328" s="643"/>
      <c r="CT328" s="643"/>
      <c r="CU328" s="643"/>
      <c r="CV328" s="643"/>
      <c r="CW328" s="643"/>
      <c r="CX328" s="643"/>
      <c r="CY328" s="643"/>
      <c r="CZ328" s="643"/>
      <c r="DA328" s="643"/>
      <c r="DB328" s="643"/>
      <c r="DC328" s="643"/>
      <c r="DD328" s="643"/>
      <c r="DE328" s="643"/>
      <c r="DF328" s="643"/>
      <c r="DG328" s="643"/>
      <c r="DH328" s="643"/>
      <c r="DI328" s="643"/>
      <c r="DJ328" s="643"/>
      <c r="DK328" s="643"/>
      <c r="DL328" s="644"/>
      <c r="DM328" s="643"/>
      <c r="DN328" s="628"/>
      <c r="DO328" s="643"/>
      <c r="DP328" s="643"/>
      <c r="DQ328" s="643"/>
      <c r="DR328" s="643"/>
      <c r="DS328" s="643"/>
      <c r="DT328" s="643"/>
      <c r="DU328" s="643"/>
      <c r="DV328" s="643"/>
      <c r="DW328" s="643"/>
      <c r="DX328" s="643"/>
      <c r="DY328" s="643"/>
      <c r="DZ328" s="643"/>
      <c r="EA328" s="643"/>
      <c r="EB328" s="643"/>
      <c r="EC328" s="643"/>
      <c r="ED328" s="643"/>
      <c r="EE328" s="643"/>
      <c r="EF328" s="643"/>
      <c r="EG328" s="643"/>
      <c r="EH328" s="643"/>
      <c r="EI328" s="643"/>
      <c r="EJ328" s="643"/>
      <c r="EK328" s="643"/>
      <c r="EL328" s="643"/>
      <c r="EM328" s="643"/>
      <c r="EN328" s="643"/>
      <c r="EO328" s="643"/>
      <c r="EP328" s="643"/>
      <c r="EQ328" s="643"/>
      <c r="ER328" s="643"/>
      <c r="ES328" s="643"/>
      <c r="ET328" s="643"/>
      <c r="EU328" s="643"/>
      <c r="EV328" s="643"/>
      <c r="EW328" s="643"/>
      <c r="EX328" s="643"/>
      <c r="EY328" s="644"/>
    </row>
    <row r="329">
      <c r="A329" s="669"/>
      <c r="B329" s="670" t="s">
        <v>1023</v>
      </c>
      <c r="C329" s="15"/>
      <c r="D329" s="15"/>
      <c r="E329" s="15"/>
      <c r="F329" s="15"/>
      <c r="G329" s="15"/>
      <c r="H329" s="16"/>
      <c r="I329" s="671"/>
      <c r="J329" s="646" t="s">
        <v>1024</v>
      </c>
      <c r="K329" s="15"/>
      <c r="L329" s="15"/>
      <c r="M329" s="15"/>
      <c r="N329" s="15"/>
      <c r="O329" s="15"/>
      <c r="P329" s="16"/>
      <c r="Q329" s="671"/>
      <c r="R329" s="670" t="s">
        <v>1025</v>
      </c>
      <c r="S329" s="15"/>
      <c r="T329" s="15"/>
      <c r="U329" s="15"/>
      <c r="V329" s="16"/>
      <c r="W329" s="672" t="s">
        <v>1026</v>
      </c>
      <c r="X329" s="41"/>
      <c r="Y329" s="672"/>
      <c r="Z329" s="673"/>
      <c r="AA329" s="674"/>
      <c r="AB329" s="672" t="s">
        <v>1027</v>
      </c>
      <c r="AC329" s="41"/>
      <c r="AD329" s="675"/>
      <c r="AE329" s="671"/>
      <c r="AF329" s="671"/>
      <c r="AG329" s="671"/>
      <c r="AH329" s="671"/>
      <c r="AI329" s="671"/>
      <c r="AJ329" s="671"/>
      <c r="AK329" s="671"/>
      <c r="AL329" s="676"/>
      <c r="AM329" s="671"/>
      <c r="AN329" s="669"/>
      <c r="AO329" s="670" t="s">
        <v>1023</v>
      </c>
      <c r="AP329" s="15"/>
      <c r="AQ329" s="15"/>
      <c r="AR329" s="15"/>
      <c r="AS329" s="15"/>
      <c r="AT329" s="15"/>
      <c r="AU329" s="16"/>
      <c r="AV329" s="671"/>
      <c r="AW329" s="646" t="s">
        <v>1024</v>
      </c>
      <c r="AX329" s="15"/>
      <c r="AY329" s="15"/>
      <c r="AZ329" s="15"/>
      <c r="BA329" s="15"/>
      <c r="BB329" s="15"/>
      <c r="BC329" s="16"/>
      <c r="BD329" s="671"/>
      <c r="BE329" s="670" t="s">
        <v>1025</v>
      </c>
      <c r="BF329" s="15"/>
      <c r="BG329" s="15"/>
      <c r="BH329" s="15"/>
      <c r="BI329" s="16"/>
      <c r="BJ329" s="672" t="s">
        <v>1026</v>
      </c>
      <c r="BK329" s="41"/>
      <c r="BL329" s="672"/>
      <c r="BM329" s="673"/>
      <c r="BN329" s="674"/>
      <c r="BO329" s="672" t="s">
        <v>1027</v>
      </c>
      <c r="BP329" s="41"/>
      <c r="BQ329" s="675"/>
      <c r="BR329" s="671"/>
      <c r="BS329" s="671"/>
      <c r="BT329" s="671"/>
      <c r="BU329" s="671"/>
      <c r="BV329" s="671"/>
      <c r="BW329" s="671"/>
      <c r="BX329" s="671"/>
      <c r="BY329" s="676"/>
      <c r="BZ329" s="671"/>
      <c r="CA329" s="669"/>
      <c r="CB329" s="670" t="s">
        <v>1023</v>
      </c>
      <c r="CC329" s="15"/>
      <c r="CD329" s="15"/>
      <c r="CE329" s="15"/>
      <c r="CF329" s="15"/>
      <c r="CG329" s="15"/>
      <c r="CH329" s="16"/>
      <c r="CI329" s="671"/>
      <c r="CJ329" s="646" t="s">
        <v>1024</v>
      </c>
      <c r="CK329" s="15"/>
      <c r="CL329" s="15"/>
      <c r="CM329" s="15"/>
      <c r="CN329" s="15"/>
      <c r="CO329" s="15"/>
      <c r="CP329" s="16"/>
      <c r="CQ329" s="671"/>
      <c r="CR329" s="670" t="s">
        <v>1025</v>
      </c>
      <c r="CS329" s="15"/>
      <c r="CT329" s="15"/>
      <c r="CU329" s="15"/>
      <c r="CV329" s="16"/>
      <c r="CW329" s="672" t="s">
        <v>1026</v>
      </c>
      <c r="CX329" s="41"/>
      <c r="CY329" s="672"/>
      <c r="CZ329" s="673"/>
      <c r="DA329" s="674"/>
      <c r="DB329" s="672" t="s">
        <v>1027</v>
      </c>
      <c r="DC329" s="41"/>
      <c r="DD329" s="675"/>
      <c r="DE329" s="671"/>
      <c r="DF329" s="671"/>
      <c r="DG329" s="671"/>
      <c r="DH329" s="671"/>
      <c r="DI329" s="671"/>
      <c r="DJ329" s="671"/>
      <c r="DK329" s="671"/>
      <c r="DL329" s="676"/>
      <c r="DM329" s="671"/>
      <c r="DN329" s="669"/>
      <c r="DO329" s="670" t="s">
        <v>1023</v>
      </c>
      <c r="DP329" s="15"/>
      <c r="DQ329" s="15"/>
      <c r="DR329" s="15"/>
      <c r="DS329" s="15"/>
      <c r="DT329" s="15"/>
      <c r="DU329" s="16"/>
      <c r="DV329" s="671"/>
      <c r="DW329" s="646" t="s">
        <v>1024</v>
      </c>
      <c r="DX329" s="15"/>
      <c r="DY329" s="15"/>
      <c r="DZ329" s="15"/>
      <c r="EA329" s="15"/>
      <c r="EB329" s="15"/>
      <c r="EC329" s="16"/>
      <c r="ED329" s="671"/>
      <c r="EE329" s="670" t="s">
        <v>1025</v>
      </c>
      <c r="EF329" s="15"/>
      <c r="EG329" s="15"/>
      <c r="EH329" s="15"/>
      <c r="EI329" s="16"/>
      <c r="EJ329" s="672" t="s">
        <v>1026</v>
      </c>
      <c r="EK329" s="41"/>
      <c r="EL329" s="672"/>
      <c r="EM329" s="673"/>
      <c r="EN329" s="674"/>
      <c r="EO329" s="672" t="s">
        <v>1027</v>
      </c>
      <c r="EP329" s="41"/>
      <c r="EQ329" s="675"/>
      <c r="ER329" s="671"/>
      <c r="ES329" s="671"/>
      <c r="ET329" s="671"/>
      <c r="EU329" s="671"/>
      <c r="EV329" s="671"/>
      <c r="EW329" s="671"/>
      <c r="EX329" s="671"/>
      <c r="EY329" s="676"/>
    </row>
    <row r="330">
      <c r="A330" s="669"/>
      <c r="B330" s="677" t="s">
        <v>1028</v>
      </c>
      <c r="C330" s="678" t="s">
        <v>1029</v>
      </c>
      <c r="D330" s="678" t="s">
        <v>1030</v>
      </c>
      <c r="E330" s="679" t="s">
        <v>1031</v>
      </c>
      <c r="F330" s="15"/>
      <c r="G330" s="15"/>
      <c r="H330" s="16"/>
      <c r="I330" s="671"/>
      <c r="J330" s="680" t="s">
        <v>1032</v>
      </c>
      <c r="K330" s="681" t="s">
        <v>1033</v>
      </c>
      <c r="P330" s="682"/>
      <c r="Q330" s="671"/>
      <c r="R330" s="671"/>
      <c r="S330" s="671"/>
      <c r="T330" s="671"/>
      <c r="U330" s="671"/>
      <c r="V330" s="671"/>
      <c r="W330" s="671"/>
      <c r="X330" s="671"/>
      <c r="Y330" s="671"/>
      <c r="Z330" s="671"/>
      <c r="AA330" s="671"/>
      <c r="AB330" s="671"/>
      <c r="AC330" s="671"/>
      <c r="AD330" s="671"/>
      <c r="AE330" s="671"/>
      <c r="AF330" s="671"/>
      <c r="AG330" s="671"/>
      <c r="AH330" s="671"/>
      <c r="AI330" s="671"/>
      <c r="AJ330" s="671"/>
      <c r="AK330" s="671"/>
      <c r="AL330" s="676"/>
      <c r="AM330" s="671"/>
      <c r="AN330" s="669"/>
      <c r="AO330" s="677" t="s">
        <v>1028</v>
      </c>
      <c r="AP330" s="678" t="s">
        <v>1029</v>
      </c>
      <c r="AQ330" s="678" t="s">
        <v>1030</v>
      </c>
      <c r="AR330" s="679" t="s">
        <v>1031</v>
      </c>
      <c r="AS330" s="15"/>
      <c r="AT330" s="15"/>
      <c r="AU330" s="16"/>
      <c r="AV330" s="671"/>
      <c r="AW330" s="680" t="s">
        <v>1032</v>
      </c>
      <c r="AX330" s="681" t="s">
        <v>1033</v>
      </c>
      <c r="BC330" s="682"/>
      <c r="BD330" s="671"/>
      <c r="BE330" s="671"/>
      <c r="BF330" s="671"/>
      <c r="BG330" s="671"/>
      <c r="BH330" s="671"/>
      <c r="BI330" s="671"/>
      <c r="BJ330" s="671"/>
      <c r="BK330" s="671"/>
      <c r="BL330" s="671"/>
      <c r="BM330" s="671"/>
      <c r="BN330" s="671"/>
      <c r="BO330" s="671"/>
      <c r="BP330" s="671"/>
      <c r="BQ330" s="671"/>
      <c r="BR330" s="671"/>
      <c r="BS330" s="671"/>
      <c r="BT330" s="671"/>
      <c r="BU330" s="671"/>
      <c r="BV330" s="671"/>
      <c r="BW330" s="671"/>
      <c r="BX330" s="671"/>
      <c r="BY330" s="676"/>
      <c r="BZ330" s="671"/>
      <c r="CA330" s="669"/>
      <c r="CB330" s="677" t="s">
        <v>1028</v>
      </c>
      <c r="CC330" s="678" t="s">
        <v>1029</v>
      </c>
      <c r="CD330" s="678" t="s">
        <v>1030</v>
      </c>
      <c r="CE330" s="679" t="s">
        <v>1031</v>
      </c>
      <c r="CF330" s="15"/>
      <c r="CG330" s="15"/>
      <c r="CH330" s="16"/>
      <c r="CI330" s="671"/>
      <c r="CJ330" s="680" t="s">
        <v>1032</v>
      </c>
      <c r="CK330" s="681" t="s">
        <v>1033</v>
      </c>
      <c r="CP330" s="682"/>
      <c r="CQ330" s="671"/>
      <c r="CR330" s="671"/>
      <c r="CS330" s="671"/>
      <c r="CT330" s="671"/>
      <c r="CU330" s="671"/>
      <c r="CV330" s="671"/>
      <c r="CW330" s="671"/>
      <c r="CX330" s="671"/>
      <c r="CY330" s="671"/>
      <c r="CZ330" s="671"/>
      <c r="DA330" s="671"/>
      <c r="DB330" s="671"/>
      <c r="DC330" s="671"/>
      <c r="DD330" s="671"/>
      <c r="DE330" s="671"/>
      <c r="DF330" s="671"/>
      <c r="DG330" s="671"/>
      <c r="DH330" s="671"/>
      <c r="DI330" s="671"/>
      <c r="DJ330" s="671"/>
      <c r="DK330" s="671"/>
      <c r="DL330" s="676"/>
      <c r="DM330" s="671"/>
      <c r="DN330" s="669"/>
      <c r="DO330" s="677" t="s">
        <v>1028</v>
      </c>
      <c r="DP330" s="678" t="s">
        <v>1029</v>
      </c>
      <c r="DQ330" s="678" t="s">
        <v>1030</v>
      </c>
      <c r="DR330" s="679" t="s">
        <v>1031</v>
      </c>
      <c r="DS330" s="15"/>
      <c r="DT330" s="15"/>
      <c r="DU330" s="16"/>
      <c r="DV330" s="671"/>
      <c r="DW330" s="680" t="s">
        <v>1032</v>
      </c>
      <c r="DX330" s="681" t="s">
        <v>1033</v>
      </c>
      <c r="EC330" s="682"/>
      <c r="ED330" s="671"/>
      <c r="EE330" s="671"/>
      <c r="EF330" s="671"/>
      <c r="EG330" s="671"/>
      <c r="EH330" s="671"/>
      <c r="EI330" s="671"/>
      <c r="EJ330" s="671"/>
      <c r="EK330" s="671"/>
      <c r="EL330" s="671"/>
      <c r="EM330" s="671"/>
      <c r="EN330" s="671"/>
      <c r="EO330" s="671"/>
      <c r="EP330" s="671"/>
      <c r="EQ330" s="671"/>
      <c r="ER330" s="671"/>
      <c r="ES330" s="671"/>
      <c r="ET330" s="671"/>
      <c r="EU330" s="671"/>
      <c r="EV330" s="671"/>
      <c r="EW330" s="671"/>
      <c r="EX330" s="671"/>
      <c r="EY330" s="676"/>
    </row>
    <row r="331">
      <c r="A331" s="669"/>
      <c r="B331" s="43"/>
      <c r="C331" s="43"/>
      <c r="D331" s="43"/>
      <c r="E331" s="679" t="s">
        <v>1029</v>
      </c>
      <c r="F331" s="16"/>
      <c r="G331" s="679" t="s">
        <v>1030</v>
      </c>
      <c r="H331" s="16"/>
      <c r="I331" s="671"/>
      <c r="J331" s="680" t="s">
        <v>1034</v>
      </c>
      <c r="K331" s="681" t="s">
        <v>1035</v>
      </c>
      <c r="P331" s="682"/>
      <c r="Q331" s="671"/>
      <c r="R331" s="670" t="s">
        <v>1036</v>
      </c>
      <c r="S331" s="15"/>
      <c r="T331" s="15"/>
      <c r="U331" s="15"/>
      <c r="V331" s="15"/>
      <c r="W331" s="15"/>
      <c r="X331" s="15"/>
      <c r="Y331" s="15"/>
      <c r="Z331" s="15"/>
      <c r="AA331" s="15"/>
      <c r="AB331" s="15"/>
      <c r="AC331" s="15"/>
      <c r="AD331" s="15"/>
      <c r="AE331" s="15"/>
      <c r="AF331" s="15"/>
      <c r="AG331" s="15"/>
      <c r="AH331" s="15"/>
      <c r="AI331" s="15"/>
      <c r="AJ331" s="16"/>
      <c r="AK331" s="671"/>
      <c r="AL331" s="676"/>
      <c r="AM331" s="671"/>
      <c r="AN331" s="669"/>
      <c r="AO331" s="43"/>
      <c r="AP331" s="43"/>
      <c r="AQ331" s="43"/>
      <c r="AR331" s="679" t="s">
        <v>1029</v>
      </c>
      <c r="AS331" s="16"/>
      <c r="AT331" s="679" t="s">
        <v>1030</v>
      </c>
      <c r="AU331" s="16"/>
      <c r="AV331" s="671"/>
      <c r="AW331" s="680" t="s">
        <v>1034</v>
      </c>
      <c r="AX331" s="681" t="s">
        <v>1035</v>
      </c>
      <c r="BC331" s="682"/>
      <c r="BD331" s="671"/>
      <c r="BE331" s="670" t="s">
        <v>1036</v>
      </c>
      <c r="BF331" s="15"/>
      <c r="BG331" s="15"/>
      <c r="BH331" s="15"/>
      <c r="BI331" s="15"/>
      <c r="BJ331" s="15"/>
      <c r="BK331" s="15"/>
      <c r="BL331" s="15"/>
      <c r="BM331" s="15"/>
      <c r="BN331" s="15"/>
      <c r="BO331" s="15"/>
      <c r="BP331" s="15"/>
      <c r="BQ331" s="15"/>
      <c r="BR331" s="15"/>
      <c r="BS331" s="15"/>
      <c r="BT331" s="15"/>
      <c r="BU331" s="15"/>
      <c r="BV331" s="15"/>
      <c r="BW331" s="16"/>
      <c r="BX331" s="671"/>
      <c r="BY331" s="676"/>
      <c r="BZ331" s="671"/>
      <c r="CA331" s="669"/>
      <c r="CB331" s="43"/>
      <c r="CC331" s="43"/>
      <c r="CD331" s="43"/>
      <c r="CE331" s="679" t="s">
        <v>1029</v>
      </c>
      <c r="CF331" s="16"/>
      <c r="CG331" s="679" t="s">
        <v>1030</v>
      </c>
      <c r="CH331" s="16"/>
      <c r="CI331" s="671"/>
      <c r="CJ331" s="680" t="s">
        <v>1034</v>
      </c>
      <c r="CK331" s="681" t="s">
        <v>1035</v>
      </c>
      <c r="CP331" s="682"/>
      <c r="CQ331" s="671"/>
      <c r="CR331" s="670" t="s">
        <v>1036</v>
      </c>
      <c r="CS331" s="15"/>
      <c r="CT331" s="15"/>
      <c r="CU331" s="15"/>
      <c r="CV331" s="15"/>
      <c r="CW331" s="15"/>
      <c r="CX331" s="15"/>
      <c r="CY331" s="15"/>
      <c r="CZ331" s="15"/>
      <c r="DA331" s="15"/>
      <c r="DB331" s="15"/>
      <c r="DC331" s="15"/>
      <c r="DD331" s="15"/>
      <c r="DE331" s="15"/>
      <c r="DF331" s="15"/>
      <c r="DG331" s="15"/>
      <c r="DH331" s="15"/>
      <c r="DI331" s="15"/>
      <c r="DJ331" s="16"/>
      <c r="DK331" s="671"/>
      <c r="DL331" s="676"/>
      <c r="DM331" s="671"/>
      <c r="DN331" s="669"/>
      <c r="DO331" s="43"/>
      <c r="DP331" s="43"/>
      <c r="DQ331" s="43"/>
      <c r="DR331" s="679" t="s">
        <v>1029</v>
      </c>
      <c r="DS331" s="16"/>
      <c r="DT331" s="679" t="s">
        <v>1030</v>
      </c>
      <c r="DU331" s="16"/>
      <c r="DV331" s="671"/>
      <c r="DW331" s="680" t="s">
        <v>1034</v>
      </c>
      <c r="DX331" s="681" t="s">
        <v>1035</v>
      </c>
      <c r="EC331" s="682"/>
      <c r="ED331" s="671"/>
      <c r="EE331" s="670" t="s">
        <v>1036</v>
      </c>
      <c r="EF331" s="15"/>
      <c r="EG331" s="15"/>
      <c r="EH331" s="15"/>
      <c r="EI331" s="15"/>
      <c r="EJ331" s="15"/>
      <c r="EK331" s="15"/>
      <c r="EL331" s="15"/>
      <c r="EM331" s="15"/>
      <c r="EN331" s="15"/>
      <c r="EO331" s="15"/>
      <c r="EP331" s="15"/>
      <c r="EQ331" s="15"/>
      <c r="ER331" s="15"/>
      <c r="ES331" s="15"/>
      <c r="ET331" s="15"/>
      <c r="EU331" s="15"/>
      <c r="EV331" s="15"/>
      <c r="EW331" s="16"/>
      <c r="EX331" s="671"/>
      <c r="EY331" s="676"/>
    </row>
    <row r="332">
      <c r="A332" s="669"/>
      <c r="B332" s="677" t="s">
        <v>631</v>
      </c>
      <c r="C332" s="683"/>
      <c r="D332" s="683"/>
      <c r="E332" s="684"/>
      <c r="F332" s="42"/>
      <c r="G332" s="684"/>
      <c r="H332" s="42"/>
      <c r="I332" s="671"/>
      <c r="J332" s="680" t="s">
        <v>1037</v>
      </c>
      <c r="K332" s="681" t="s">
        <v>1038</v>
      </c>
      <c r="P332" s="682"/>
      <c r="Q332" s="671"/>
      <c r="R332" s="685"/>
      <c r="S332" s="41"/>
      <c r="T332" s="41"/>
      <c r="U332" s="41"/>
      <c r="V332" s="41"/>
      <c r="W332" s="41"/>
      <c r="X332" s="41"/>
      <c r="Y332" s="41"/>
      <c r="Z332" s="41"/>
      <c r="AA332" s="41"/>
      <c r="AB332" s="41"/>
      <c r="AC332" s="41"/>
      <c r="AD332" s="41"/>
      <c r="AE332" s="41"/>
      <c r="AF332" s="41"/>
      <c r="AG332" s="41"/>
      <c r="AH332" s="41"/>
      <c r="AI332" s="41"/>
      <c r="AJ332" s="42"/>
      <c r="AK332" s="671"/>
      <c r="AL332" s="676"/>
      <c r="AM332" s="671"/>
      <c r="AN332" s="669"/>
      <c r="AO332" s="677" t="s">
        <v>631</v>
      </c>
      <c r="AP332" s="683"/>
      <c r="AQ332" s="683"/>
      <c r="AR332" s="684"/>
      <c r="AS332" s="42"/>
      <c r="AT332" s="684"/>
      <c r="AU332" s="42"/>
      <c r="AV332" s="671"/>
      <c r="AW332" s="680" t="s">
        <v>1037</v>
      </c>
      <c r="AX332" s="681" t="s">
        <v>1038</v>
      </c>
      <c r="BC332" s="682"/>
      <c r="BD332" s="671"/>
      <c r="BE332" s="685"/>
      <c r="BF332" s="41"/>
      <c r="BG332" s="41"/>
      <c r="BH332" s="41"/>
      <c r="BI332" s="41"/>
      <c r="BJ332" s="41"/>
      <c r="BK332" s="41"/>
      <c r="BL332" s="41"/>
      <c r="BM332" s="41"/>
      <c r="BN332" s="41"/>
      <c r="BO332" s="41"/>
      <c r="BP332" s="41"/>
      <c r="BQ332" s="41"/>
      <c r="BR332" s="41"/>
      <c r="BS332" s="41"/>
      <c r="BT332" s="41"/>
      <c r="BU332" s="41"/>
      <c r="BV332" s="41"/>
      <c r="BW332" s="42"/>
      <c r="BX332" s="671"/>
      <c r="BY332" s="676"/>
      <c r="BZ332" s="671"/>
      <c r="CA332" s="669"/>
      <c r="CB332" s="677" t="s">
        <v>631</v>
      </c>
      <c r="CC332" s="683"/>
      <c r="CD332" s="683"/>
      <c r="CE332" s="684"/>
      <c r="CF332" s="42"/>
      <c r="CG332" s="684"/>
      <c r="CH332" s="42"/>
      <c r="CI332" s="671"/>
      <c r="CJ332" s="680" t="s">
        <v>1037</v>
      </c>
      <c r="CK332" s="681" t="s">
        <v>1038</v>
      </c>
      <c r="CP332" s="682"/>
      <c r="CQ332" s="671"/>
      <c r="CR332" s="685"/>
      <c r="CS332" s="41"/>
      <c r="CT332" s="41"/>
      <c r="CU332" s="41"/>
      <c r="CV332" s="41"/>
      <c r="CW332" s="41"/>
      <c r="CX332" s="41"/>
      <c r="CY332" s="41"/>
      <c r="CZ332" s="41"/>
      <c r="DA332" s="41"/>
      <c r="DB332" s="41"/>
      <c r="DC332" s="41"/>
      <c r="DD332" s="41"/>
      <c r="DE332" s="41"/>
      <c r="DF332" s="41"/>
      <c r="DG332" s="41"/>
      <c r="DH332" s="41"/>
      <c r="DI332" s="41"/>
      <c r="DJ332" s="42"/>
      <c r="DK332" s="671"/>
      <c r="DL332" s="676"/>
      <c r="DM332" s="671"/>
      <c r="DN332" s="669"/>
      <c r="DO332" s="677" t="s">
        <v>631</v>
      </c>
      <c r="DP332" s="683"/>
      <c r="DQ332" s="683"/>
      <c r="DR332" s="684"/>
      <c r="DS332" s="42"/>
      <c r="DT332" s="684"/>
      <c r="DU332" s="42"/>
      <c r="DV332" s="671"/>
      <c r="DW332" s="680" t="s">
        <v>1037</v>
      </c>
      <c r="DX332" s="681" t="s">
        <v>1038</v>
      </c>
      <c r="EC332" s="682"/>
      <c r="ED332" s="671"/>
      <c r="EE332" s="685"/>
      <c r="EF332" s="41"/>
      <c r="EG332" s="41"/>
      <c r="EH332" s="41"/>
      <c r="EI332" s="41"/>
      <c r="EJ332" s="41"/>
      <c r="EK332" s="41"/>
      <c r="EL332" s="41"/>
      <c r="EM332" s="41"/>
      <c r="EN332" s="41"/>
      <c r="EO332" s="41"/>
      <c r="EP332" s="41"/>
      <c r="EQ332" s="41"/>
      <c r="ER332" s="41"/>
      <c r="ES332" s="41"/>
      <c r="ET332" s="41"/>
      <c r="EU332" s="41"/>
      <c r="EV332" s="41"/>
      <c r="EW332" s="42"/>
      <c r="EX332" s="671"/>
      <c r="EY332" s="676"/>
    </row>
    <row r="333">
      <c r="A333" s="669"/>
      <c r="B333" s="47"/>
      <c r="C333" s="47"/>
      <c r="D333" s="47"/>
      <c r="E333" s="686"/>
      <c r="F333" s="682"/>
      <c r="G333" s="686"/>
      <c r="H333" s="682"/>
      <c r="I333" s="671"/>
      <c r="J333" s="680" t="s">
        <v>1039</v>
      </c>
      <c r="K333" s="681" t="s">
        <v>1040</v>
      </c>
      <c r="P333" s="682"/>
      <c r="Q333" s="671"/>
      <c r="R333" s="686"/>
      <c r="AJ333" s="682"/>
      <c r="AK333" s="671"/>
      <c r="AL333" s="676"/>
      <c r="AM333" s="671"/>
      <c r="AN333" s="669"/>
      <c r="AO333" s="47"/>
      <c r="AP333" s="47"/>
      <c r="AQ333" s="47"/>
      <c r="AR333" s="686"/>
      <c r="AS333" s="682"/>
      <c r="AT333" s="686"/>
      <c r="AU333" s="682"/>
      <c r="AV333" s="671"/>
      <c r="AW333" s="680" t="s">
        <v>1039</v>
      </c>
      <c r="AX333" s="681" t="s">
        <v>1040</v>
      </c>
      <c r="BC333" s="682"/>
      <c r="BD333" s="671"/>
      <c r="BE333" s="686"/>
      <c r="BW333" s="682"/>
      <c r="BX333" s="671"/>
      <c r="BY333" s="676"/>
      <c r="BZ333" s="671"/>
      <c r="CA333" s="669"/>
      <c r="CB333" s="47"/>
      <c r="CC333" s="47"/>
      <c r="CD333" s="47"/>
      <c r="CE333" s="686"/>
      <c r="CF333" s="682"/>
      <c r="CG333" s="686"/>
      <c r="CH333" s="682"/>
      <c r="CI333" s="671"/>
      <c r="CJ333" s="680" t="s">
        <v>1039</v>
      </c>
      <c r="CK333" s="681" t="s">
        <v>1040</v>
      </c>
      <c r="CP333" s="682"/>
      <c r="CQ333" s="671"/>
      <c r="CR333" s="686"/>
      <c r="DJ333" s="682"/>
      <c r="DK333" s="671"/>
      <c r="DL333" s="676"/>
      <c r="DM333" s="671"/>
      <c r="DN333" s="669"/>
      <c r="DO333" s="47"/>
      <c r="DP333" s="47"/>
      <c r="DQ333" s="47"/>
      <c r="DR333" s="686"/>
      <c r="DS333" s="682"/>
      <c r="DT333" s="686"/>
      <c r="DU333" s="682"/>
      <c r="DV333" s="671"/>
      <c r="DW333" s="680" t="s">
        <v>1039</v>
      </c>
      <c r="DX333" s="681" t="s">
        <v>1040</v>
      </c>
      <c r="EC333" s="682"/>
      <c r="ED333" s="671"/>
      <c r="EE333" s="686"/>
      <c r="EW333" s="682"/>
      <c r="EX333" s="671"/>
      <c r="EY333" s="676"/>
    </row>
    <row r="334">
      <c r="A334" s="669"/>
      <c r="B334" s="43"/>
      <c r="C334" s="43"/>
      <c r="D334" s="43"/>
      <c r="E334" s="686"/>
      <c r="F334" s="682"/>
      <c r="G334" s="686"/>
      <c r="H334" s="682"/>
      <c r="I334" s="671"/>
      <c r="J334" s="680" t="s">
        <v>1041</v>
      </c>
      <c r="K334" s="681" t="s">
        <v>1042</v>
      </c>
      <c r="P334" s="682"/>
      <c r="Q334" s="671"/>
      <c r="R334" s="686"/>
      <c r="AJ334" s="682"/>
      <c r="AK334" s="671"/>
      <c r="AL334" s="676"/>
      <c r="AM334" s="671"/>
      <c r="AN334" s="669"/>
      <c r="AO334" s="43"/>
      <c r="AP334" s="43"/>
      <c r="AQ334" s="43"/>
      <c r="AR334" s="686"/>
      <c r="AS334" s="682"/>
      <c r="AT334" s="686"/>
      <c r="AU334" s="682"/>
      <c r="AV334" s="671"/>
      <c r="AW334" s="680" t="s">
        <v>1041</v>
      </c>
      <c r="AX334" s="681" t="s">
        <v>1042</v>
      </c>
      <c r="BC334" s="682"/>
      <c r="BD334" s="671"/>
      <c r="BE334" s="686"/>
      <c r="BW334" s="682"/>
      <c r="BX334" s="671"/>
      <c r="BY334" s="676"/>
      <c r="BZ334" s="671"/>
      <c r="CA334" s="669"/>
      <c r="CB334" s="43"/>
      <c r="CC334" s="43"/>
      <c r="CD334" s="43"/>
      <c r="CE334" s="686"/>
      <c r="CF334" s="682"/>
      <c r="CG334" s="686"/>
      <c r="CH334" s="682"/>
      <c r="CI334" s="671"/>
      <c r="CJ334" s="680" t="s">
        <v>1041</v>
      </c>
      <c r="CK334" s="681" t="s">
        <v>1042</v>
      </c>
      <c r="CP334" s="682"/>
      <c r="CQ334" s="671"/>
      <c r="CR334" s="686"/>
      <c r="DJ334" s="682"/>
      <c r="DK334" s="671"/>
      <c r="DL334" s="676"/>
      <c r="DM334" s="671"/>
      <c r="DN334" s="669"/>
      <c r="DO334" s="43"/>
      <c r="DP334" s="43"/>
      <c r="DQ334" s="43"/>
      <c r="DR334" s="686"/>
      <c r="DS334" s="682"/>
      <c r="DT334" s="686"/>
      <c r="DU334" s="682"/>
      <c r="DV334" s="671"/>
      <c r="DW334" s="680" t="s">
        <v>1041</v>
      </c>
      <c r="DX334" s="681" t="s">
        <v>1042</v>
      </c>
      <c r="EC334" s="682"/>
      <c r="ED334" s="671"/>
      <c r="EE334" s="686"/>
      <c r="EW334" s="682"/>
      <c r="EX334" s="671"/>
      <c r="EY334" s="676"/>
    </row>
    <row r="335">
      <c r="A335" s="669"/>
      <c r="B335" s="677" t="s">
        <v>633</v>
      </c>
      <c r="C335" s="683"/>
      <c r="D335" s="683"/>
      <c r="E335" s="686"/>
      <c r="F335" s="682"/>
      <c r="G335" s="686"/>
      <c r="H335" s="682"/>
      <c r="I335" s="671"/>
      <c r="J335" s="680" t="s">
        <v>1043</v>
      </c>
      <c r="K335" s="681" t="s">
        <v>1044</v>
      </c>
      <c r="P335" s="682"/>
      <c r="Q335" s="671"/>
      <c r="R335" s="686"/>
      <c r="AJ335" s="682"/>
      <c r="AK335" s="671"/>
      <c r="AL335" s="676"/>
      <c r="AM335" s="671"/>
      <c r="AN335" s="669"/>
      <c r="AO335" s="677" t="s">
        <v>633</v>
      </c>
      <c r="AP335" s="683"/>
      <c r="AQ335" s="683"/>
      <c r="AR335" s="686"/>
      <c r="AS335" s="682"/>
      <c r="AT335" s="686"/>
      <c r="AU335" s="682"/>
      <c r="AV335" s="671"/>
      <c r="AW335" s="680" t="s">
        <v>1043</v>
      </c>
      <c r="AX335" s="681" t="s">
        <v>1044</v>
      </c>
      <c r="BC335" s="682"/>
      <c r="BD335" s="671"/>
      <c r="BE335" s="686"/>
      <c r="BW335" s="682"/>
      <c r="BX335" s="671"/>
      <c r="BY335" s="676"/>
      <c r="BZ335" s="671"/>
      <c r="CA335" s="669"/>
      <c r="CB335" s="677" t="s">
        <v>633</v>
      </c>
      <c r="CC335" s="683"/>
      <c r="CD335" s="683"/>
      <c r="CE335" s="686"/>
      <c r="CF335" s="682"/>
      <c r="CG335" s="686"/>
      <c r="CH335" s="682"/>
      <c r="CI335" s="671"/>
      <c r="CJ335" s="680" t="s">
        <v>1043</v>
      </c>
      <c r="CK335" s="681" t="s">
        <v>1044</v>
      </c>
      <c r="CP335" s="682"/>
      <c r="CQ335" s="671"/>
      <c r="CR335" s="686"/>
      <c r="DJ335" s="682"/>
      <c r="DK335" s="671"/>
      <c r="DL335" s="676"/>
      <c r="DM335" s="671"/>
      <c r="DN335" s="669"/>
      <c r="DO335" s="677" t="s">
        <v>633</v>
      </c>
      <c r="DP335" s="683"/>
      <c r="DQ335" s="683"/>
      <c r="DR335" s="686"/>
      <c r="DS335" s="682"/>
      <c r="DT335" s="686"/>
      <c r="DU335" s="682"/>
      <c r="DV335" s="671"/>
      <c r="DW335" s="680" t="s">
        <v>1043</v>
      </c>
      <c r="DX335" s="681" t="s">
        <v>1044</v>
      </c>
      <c r="EC335" s="682"/>
      <c r="ED335" s="671"/>
      <c r="EE335" s="686"/>
      <c r="EW335" s="682"/>
      <c r="EX335" s="671"/>
      <c r="EY335" s="676"/>
    </row>
    <row r="336">
      <c r="A336" s="687"/>
      <c r="B336" s="47"/>
      <c r="C336" s="47"/>
      <c r="D336" s="47"/>
      <c r="E336" s="686"/>
      <c r="F336" s="682"/>
      <c r="G336" s="686"/>
      <c r="H336" s="682"/>
      <c r="I336" s="688"/>
      <c r="J336" s="680" t="s">
        <v>1045</v>
      </c>
      <c r="K336" s="681" t="s">
        <v>1046</v>
      </c>
      <c r="P336" s="682"/>
      <c r="Q336" s="688"/>
      <c r="R336" s="686"/>
      <c r="AJ336" s="682"/>
      <c r="AK336" s="688"/>
      <c r="AL336" s="689"/>
      <c r="AM336" s="688"/>
      <c r="AN336" s="687"/>
      <c r="AO336" s="47"/>
      <c r="AP336" s="47"/>
      <c r="AQ336" s="47"/>
      <c r="AR336" s="686"/>
      <c r="AS336" s="682"/>
      <c r="AT336" s="686"/>
      <c r="AU336" s="682"/>
      <c r="AV336" s="688"/>
      <c r="AW336" s="680" t="s">
        <v>1045</v>
      </c>
      <c r="AX336" s="681" t="s">
        <v>1046</v>
      </c>
      <c r="BC336" s="682"/>
      <c r="BD336" s="688"/>
      <c r="BE336" s="686"/>
      <c r="BW336" s="682"/>
      <c r="BX336" s="688"/>
      <c r="BY336" s="689"/>
      <c r="BZ336" s="688"/>
      <c r="CA336" s="687"/>
      <c r="CB336" s="47"/>
      <c r="CC336" s="47"/>
      <c r="CD336" s="47"/>
      <c r="CE336" s="686"/>
      <c r="CF336" s="682"/>
      <c r="CG336" s="686"/>
      <c r="CH336" s="682"/>
      <c r="CI336" s="688"/>
      <c r="CJ336" s="680" t="s">
        <v>1045</v>
      </c>
      <c r="CK336" s="681" t="s">
        <v>1046</v>
      </c>
      <c r="CP336" s="682"/>
      <c r="CQ336" s="688"/>
      <c r="CR336" s="686"/>
      <c r="DJ336" s="682"/>
      <c r="DK336" s="688"/>
      <c r="DL336" s="689"/>
      <c r="DM336" s="688"/>
      <c r="DN336" s="687"/>
      <c r="DO336" s="47"/>
      <c r="DP336" s="47"/>
      <c r="DQ336" s="47"/>
      <c r="DR336" s="686"/>
      <c r="DS336" s="682"/>
      <c r="DT336" s="686"/>
      <c r="DU336" s="682"/>
      <c r="DV336" s="688"/>
      <c r="DW336" s="680" t="s">
        <v>1045</v>
      </c>
      <c r="DX336" s="681" t="s">
        <v>1046</v>
      </c>
      <c r="EC336" s="682"/>
      <c r="ED336" s="688"/>
      <c r="EE336" s="686"/>
      <c r="EW336" s="682"/>
      <c r="EX336" s="688"/>
      <c r="EY336" s="689"/>
    </row>
    <row r="337">
      <c r="A337" s="687"/>
      <c r="B337" s="43"/>
      <c r="C337" s="43"/>
      <c r="D337" s="43"/>
      <c r="E337" s="686"/>
      <c r="F337" s="682"/>
      <c r="G337" s="686"/>
      <c r="H337" s="682"/>
      <c r="I337" s="688"/>
      <c r="J337" s="680" t="s">
        <v>1047</v>
      </c>
      <c r="K337" s="681" t="s">
        <v>1048</v>
      </c>
      <c r="P337" s="682"/>
      <c r="Q337" s="688"/>
      <c r="R337" s="686"/>
      <c r="AJ337" s="682"/>
      <c r="AK337" s="688"/>
      <c r="AL337" s="689"/>
      <c r="AM337" s="688"/>
      <c r="AN337" s="687"/>
      <c r="AO337" s="43"/>
      <c r="AP337" s="43"/>
      <c r="AQ337" s="43"/>
      <c r="AR337" s="686"/>
      <c r="AS337" s="682"/>
      <c r="AT337" s="686"/>
      <c r="AU337" s="682"/>
      <c r="AV337" s="688"/>
      <c r="AW337" s="680" t="s">
        <v>1047</v>
      </c>
      <c r="AX337" s="681" t="s">
        <v>1048</v>
      </c>
      <c r="BC337" s="682"/>
      <c r="BD337" s="688"/>
      <c r="BE337" s="686"/>
      <c r="BW337" s="682"/>
      <c r="BX337" s="688"/>
      <c r="BY337" s="689"/>
      <c r="BZ337" s="688"/>
      <c r="CA337" s="687"/>
      <c r="CB337" s="43"/>
      <c r="CC337" s="43"/>
      <c r="CD337" s="43"/>
      <c r="CE337" s="686"/>
      <c r="CF337" s="682"/>
      <c r="CG337" s="686"/>
      <c r="CH337" s="682"/>
      <c r="CI337" s="688"/>
      <c r="CJ337" s="680" t="s">
        <v>1047</v>
      </c>
      <c r="CK337" s="681" t="s">
        <v>1048</v>
      </c>
      <c r="CP337" s="682"/>
      <c r="CQ337" s="688"/>
      <c r="CR337" s="686"/>
      <c r="DJ337" s="682"/>
      <c r="DK337" s="688"/>
      <c r="DL337" s="689"/>
      <c r="DM337" s="688"/>
      <c r="DN337" s="687"/>
      <c r="DO337" s="43"/>
      <c r="DP337" s="43"/>
      <c r="DQ337" s="43"/>
      <c r="DR337" s="686"/>
      <c r="DS337" s="682"/>
      <c r="DT337" s="686"/>
      <c r="DU337" s="682"/>
      <c r="DV337" s="688"/>
      <c r="DW337" s="680" t="s">
        <v>1047</v>
      </c>
      <c r="DX337" s="681" t="s">
        <v>1048</v>
      </c>
      <c r="EC337" s="682"/>
      <c r="ED337" s="688"/>
      <c r="EE337" s="686"/>
      <c r="EW337" s="682"/>
      <c r="EX337" s="688"/>
      <c r="EY337" s="689"/>
    </row>
    <row r="338">
      <c r="A338" s="687"/>
      <c r="B338" s="677" t="s">
        <v>635</v>
      </c>
      <c r="C338" s="683"/>
      <c r="D338" s="683"/>
      <c r="E338" s="686"/>
      <c r="F338" s="682"/>
      <c r="G338" s="686"/>
      <c r="H338" s="682"/>
      <c r="I338" s="688"/>
      <c r="J338" s="680" t="s">
        <v>1049</v>
      </c>
      <c r="K338" s="681" t="s">
        <v>1050</v>
      </c>
      <c r="P338" s="682"/>
      <c r="Q338" s="688"/>
      <c r="R338" s="686"/>
      <c r="AJ338" s="682"/>
      <c r="AK338" s="688"/>
      <c r="AL338" s="689"/>
      <c r="AM338" s="688"/>
      <c r="AN338" s="687"/>
      <c r="AO338" s="677" t="s">
        <v>635</v>
      </c>
      <c r="AP338" s="683"/>
      <c r="AQ338" s="683"/>
      <c r="AR338" s="686"/>
      <c r="AS338" s="682"/>
      <c r="AT338" s="686"/>
      <c r="AU338" s="682"/>
      <c r="AV338" s="688"/>
      <c r="AW338" s="680" t="s">
        <v>1049</v>
      </c>
      <c r="AX338" s="681" t="s">
        <v>1050</v>
      </c>
      <c r="BC338" s="682"/>
      <c r="BD338" s="688"/>
      <c r="BE338" s="686"/>
      <c r="BW338" s="682"/>
      <c r="BX338" s="688"/>
      <c r="BY338" s="689"/>
      <c r="BZ338" s="688"/>
      <c r="CA338" s="687"/>
      <c r="CB338" s="677" t="s">
        <v>635</v>
      </c>
      <c r="CC338" s="683"/>
      <c r="CD338" s="683"/>
      <c r="CE338" s="686"/>
      <c r="CF338" s="682"/>
      <c r="CG338" s="686"/>
      <c r="CH338" s="682"/>
      <c r="CI338" s="688"/>
      <c r="CJ338" s="680" t="s">
        <v>1049</v>
      </c>
      <c r="CK338" s="681" t="s">
        <v>1050</v>
      </c>
      <c r="CP338" s="682"/>
      <c r="CQ338" s="688"/>
      <c r="CR338" s="686"/>
      <c r="DJ338" s="682"/>
      <c r="DK338" s="688"/>
      <c r="DL338" s="689"/>
      <c r="DM338" s="688"/>
      <c r="DN338" s="687"/>
      <c r="DO338" s="677" t="s">
        <v>635</v>
      </c>
      <c r="DP338" s="683"/>
      <c r="DQ338" s="683"/>
      <c r="DR338" s="686"/>
      <c r="DS338" s="682"/>
      <c r="DT338" s="686"/>
      <c r="DU338" s="682"/>
      <c r="DV338" s="688"/>
      <c r="DW338" s="680" t="s">
        <v>1049</v>
      </c>
      <c r="DX338" s="681" t="s">
        <v>1050</v>
      </c>
      <c r="EC338" s="682"/>
      <c r="ED338" s="688"/>
      <c r="EE338" s="686"/>
      <c r="EW338" s="682"/>
      <c r="EX338" s="688"/>
      <c r="EY338" s="689"/>
    </row>
    <row r="339">
      <c r="A339" s="687"/>
      <c r="B339" s="47"/>
      <c r="C339" s="47"/>
      <c r="D339" s="47"/>
      <c r="E339" s="686"/>
      <c r="F339" s="682"/>
      <c r="G339" s="686"/>
      <c r="H339" s="682"/>
      <c r="I339" s="688"/>
      <c r="J339" s="680" t="s">
        <v>1051</v>
      </c>
      <c r="K339" s="681" t="s">
        <v>1052</v>
      </c>
      <c r="P339" s="682"/>
      <c r="Q339" s="688"/>
      <c r="R339" s="686"/>
      <c r="AJ339" s="682"/>
      <c r="AK339" s="688"/>
      <c r="AL339" s="689"/>
      <c r="AM339" s="688"/>
      <c r="AN339" s="687"/>
      <c r="AO339" s="47"/>
      <c r="AP339" s="47"/>
      <c r="AQ339" s="47"/>
      <c r="AR339" s="686"/>
      <c r="AS339" s="682"/>
      <c r="AT339" s="686"/>
      <c r="AU339" s="682"/>
      <c r="AV339" s="688"/>
      <c r="AW339" s="680" t="s">
        <v>1051</v>
      </c>
      <c r="AX339" s="681" t="s">
        <v>1052</v>
      </c>
      <c r="BC339" s="682"/>
      <c r="BD339" s="688"/>
      <c r="BE339" s="686"/>
      <c r="BW339" s="682"/>
      <c r="BX339" s="688"/>
      <c r="BY339" s="689"/>
      <c r="BZ339" s="688"/>
      <c r="CA339" s="687"/>
      <c r="CB339" s="47"/>
      <c r="CC339" s="47"/>
      <c r="CD339" s="47"/>
      <c r="CE339" s="686"/>
      <c r="CF339" s="682"/>
      <c r="CG339" s="686"/>
      <c r="CH339" s="682"/>
      <c r="CI339" s="688"/>
      <c r="CJ339" s="680" t="s">
        <v>1051</v>
      </c>
      <c r="CK339" s="681" t="s">
        <v>1052</v>
      </c>
      <c r="CP339" s="682"/>
      <c r="CQ339" s="688"/>
      <c r="CR339" s="686"/>
      <c r="DJ339" s="682"/>
      <c r="DK339" s="688"/>
      <c r="DL339" s="689"/>
      <c r="DM339" s="688"/>
      <c r="DN339" s="687"/>
      <c r="DO339" s="47"/>
      <c r="DP339" s="47"/>
      <c r="DQ339" s="47"/>
      <c r="DR339" s="686"/>
      <c r="DS339" s="682"/>
      <c r="DT339" s="686"/>
      <c r="DU339" s="682"/>
      <c r="DV339" s="688"/>
      <c r="DW339" s="680" t="s">
        <v>1051</v>
      </c>
      <c r="DX339" s="681" t="s">
        <v>1052</v>
      </c>
      <c r="EC339" s="682"/>
      <c r="ED339" s="688"/>
      <c r="EE339" s="686"/>
      <c r="EW339" s="682"/>
      <c r="EX339" s="688"/>
      <c r="EY339" s="689"/>
    </row>
    <row r="340">
      <c r="A340" s="687"/>
      <c r="B340" s="43"/>
      <c r="C340" s="43"/>
      <c r="D340" s="43"/>
      <c r="E340" s="686"/>
      <c r="F340" s="682"/>
      <c r="G340" s="686"/>
      <c r="H340" s="682"/>
      <c r="I340" s="688"/>
      <c r="J340" s="680" t="s">
        <v>1053</v>
      </c>
      <c r="K340" s="681" t="s">
        <v>1054</v>
      </c>
      <c r="P340" s="682"/>
      <c r="Q340" s="688"/>
      <c r="R340" s="686"/>
      <c r="AJ340" s="682"/>
      <c r="AK340" s="688"/>
      <c r="AL340" s="689"/>
      <c r="AM340" s="688"/>
      <c r="AN340" s="687"/>
      <c r="AO340" s="43"/>
      <c r="AP340" s="43"/>
      <c r="AQ340" s="43"/>
      <c r="AR340" s="686"/>
      <c r="AS340" s="682"/>
      <c r="AT340" s="686"/>
      <c r="AU340" s="682"/>
      <c r="AV340" s="688"/>
      <c r="AW340" s="680" t="s">
        <v>1053</v>
      </c>
      <c r="AX340" s="681" t="s">
        <v>1054</v>
      </c>
      <c r="BC340" s="682"/>
      <c r="BD340" s="688"/>
      <c r="BE340" s="686"/>
      <c r="BW340" s="682"/>
      <c r="BX340" s="688"/>
      <c r="BY340" s="689"/>
      <c r="BZ340" s="688"/>
      <c r="CA340" s="687"/>
      <c r="CB340" s="43"/>
      <c r="CC340" s="43"/>
      <c r="CD340" s="43"/>
      <c r="CE340" s="686"/>
      <c r="CF340" s="682"/>
      <c r="CG340" s="686"/>
      <c r="CH340" s="682"/>
      <c r="CI340" s="688"/>
      <c r="CJ340" s="680" t="s">
        <v>1053</v>
      </c>
      <c r="CK340" s="681" t="s">
        <v>1054</v>
      </c>
      <c r="CP340" s="682"/>
      <c r="CQ340" s="688"/>
      <c r="CR340" s="686"/>
      <c r="DJ340" s="682"/>
      <c r="DK340" s="688"/>
      <c r="DL340" s="689"/>
      <c r="DM340" s="688"/>
      <c r="DN340" s="687"/>
      <c r="DO340" s="43"/>
      <c r="DP340" s="43"/>
      <c r="DQ340" s="43"/>
      <c r="DR340" s="686"/>
      <c r="DS340" s="682"/>
      <c r="DT340" s="686"/>
      <c r="DU340" s="682"/>
      <c r="DV340" s="688"/>
      <c r="DW340" s="680" t="s">
        <v>1053</v>
      </c>
      <c r="DX340" s="681" t="s">
        <v>1054</v>
      </c>
      <c r="EC340" s="682"/>
      <c r="ED340" s="688"/>
      <c r="EE340" s="686"/>
      <c r="EW340" s="682"/>
      <c r="EX340" s="688"/>
      <c r="EY340" s="689"/>
    </row>
    <row r="341">
      <c r="A341" s="687"/>
      <c r="B341" s="677" t="s">
        <v>637</v>
      </c>
      <c r="C341" s="683"/>
      <c r="D341" s="683"/>
      <c r="E341" s="686"/>
      <c r="F341" s="682"/>
      <c r="G341" s="686"/>
      <c r="H341" s="682"/>
      <c r="I341" s="688"/>
      <c r="J341" s="680" t="s">
        <v>1055</v>
      </c>
      <c r="K341" s="681" t="s">
        <v>1056</v>
      </c>
      <c r="P341" s="682"/>
      <c r="Q341" s="688"/>
      <c r="R341" s="686"/>
      <c r="AJ341" s="682"/>
      <c r="AK341" s="688"/>
      <c r="AL341" s="689"/>
      <c r="AM341" s="688"/>
      <c r="AN341" s="687"/>
      <c r="AO341" s="677" t="s">
        <v>637</v>
      </c>
      <c r="AP341" s="683"/>
      <c r="AQ341" s="683"/>
      <c r="AR341" s="686"/>
      <c r="AS341" s="682"/>
      <c r="AT341" s="686"/>
      <c r="AU341" s="682"/>
      <c r="AV341" s="688"/>
      <c r="AW341" s="680" t="s">
        <v>1055</v>
      </c>
      <c r="AX341" s="681" t="s">
        <v>1056</v>
      </c>
      <c r="BC341" s="682"/>
      <c r="BD341" s="688"/>
      <c r="BE341" s="686"/>
      <c r="BW341" s="682"/>
      <c r="BX341" s="688"/>
      <c r="BY341" s="689"/>
      <c r="BZ341" s="688"/>
      <c r="CA341" s="687"/>
      <c r="CB341" s="677" t="s">
        <v>637</v>
      </c>
      <c r="CC341" s="683"/>
      <c r="CD341" s="683"/>
      <c r="CE341" s="686"/>
      <c r="CF341" s="682"/>
      <c r="CG341" s="686"/>
      <c r="CH341" s="682"/>
      <c r="CI341" s="688"/>
      <c r="CJ341" s="680" t="s">
        <v>1055</v>
      </c>
      <c r="CK341" s="681" t="s">
        <v>1056</v>
      </c>
      <c r="CP341" s="682"/>
      <c r="CQ341" s="688"/>
      <c r="CR341" s="686"/>
      <c r="DJ341" s="682"/>
      <c r="DK341" s="688"/>
      <c r="DL341" s="689"/>
      <c r="DM341" s="688"/>
      <c r="DN341" s="687"/>
      <c r="DO341" s="677" t="s">
        <v>637</v>
      </c>
      <c r="DP341" s="683"/>
      <c r="DQ341" s="683"/>
      <c r="DR341" s="686"/>
      <c r="DS341" s="682"/>
      <c r="DT341" s="686"/>
      <c r="DU341" s="682"/>
      <c r="DV341" s="688"/>
      <c r="DW341" s="680" t="s">
        <v>1055</v>
      </c>
      <c r="DX341" s="681" t="s">
        <v>1056</v>
      </c>
      <c r="EC341" s="682"/>
      <c r="ED341" s="688"/>
      <c r="EE341" s="686"/>
      <c r="EW341" s="682"/>
      <c r="EX341" s="688"/>
      <c r="EY341" s="689"/>
    </row>
    <row r="342">
      <c r="A342" s="687"/>
      <c r="B342" s="47"/>
      <c r="C342" s="47"/>
      <c r="D342" s="47"/>
      <c r="E342" s="686"/>
      <c r="F342" s="682"/>
      <c r="G342" s="686"/>
      <c r="H342" s="682"/>
      <c r="I342" s="688"/>
      <c r="J342" s="690" t="s">
        <v>1057</v>
      </c>
      <c r="K342" s="691" t="s">
        <v>1058</v>
      </c>
      <c r="L342" s="11"/>
      <c r="M342" s="11"/>
      <c r="N342" s="11"/>
      <c r="O342" s="11"/>
      <c r="P342" s="12"/>
      <c r="Q342" s="688"/>
      <c r="R342" s="48"/>
      <c r="S342" s="11"/>
      <c r="T342" s="11"/>
      <c r="U342" s="11"/>
      <c r="V342" s="11"/>
      <c r="W342" s="11"/>
      <c r="X342" s="11"/>
      <c r="Y342" s="11"/>
      <c r="Z342" s="11"/>
      <c r="AA342" s="11"/>
      <c r="AB342" s="11"/>
      <c r="AC342" s="11"/>
      <c r="AD342" s="11"/>
      <c r="AE342" s="11"/>
      <c r="AF342" s="11"/>
      <c r="AG342" s="11"/>
      <c r="AH342" s="11"/>
      <c r="AI342" s="11"/>
      <c r="AJ342" s="12"/>
      <c r="AK342" s="688"/>
      <c r="AL342" s="689"/>
      <c r="AM342" s="688"/>
      <c r="AN342" s="687"/>
      <c r="AO342" s="47"/>
      <c r="AP342" s="47"/>
      <c r="AQ342" s="47"/>
      <c r="AR342" s="686"/>
      <c r="AS342" s="682"/>
      <c r="AT342" s="686"/>
      <c r="AU342" s="682"/>
      <c r="AV342" s="688"/>
      <c r="AW342" s="690" t="s">
        <v>1057</v>
      </c>
      <c r="AX342" s="691" t="s">
        <v>1058</v>
      </c>
      <c r="AY342" s="11"/>
      <c r="AZ342" s="11"/>
      <c r="BA342" s="11"/>
      <c r="BB342" s="11"/>
      <c r="BC342" s="12"/>
      <c r="BD342" s="688"/>
      <c r="BE342" s="48"/>
      <c r="BF342" s="11"/>
      <c r="BG342" s="11"/>
      <c r="BH342" s="11"/>
      <c r="BI342" s="11"/>
      <c r="BJ342" s="11"/>
      <c r="BK342" s="11"/>
      <c r="BL342" s="11"/>
      <c r="BM342" s="11"/>
      <c r="BN342" s="11"/>
      <c r="BO342" s="11"/>
      <c r="BP342" s="11"/>
      <c r="BQ342" s="11"/>
      <c r="BR342" s="11"/>
      <c r="BS342" s="11"/>
      <c r="BT342" s="11"/>
      <c r="BU342" s="11"/>
      <c r="BV342" s="11"/>
      <c r="BW342" s="12"/>
      <c r="BX342" s="688"/>
      <c r="BY342" s="689"/>
      <c r="BZ342" s="688"/>
      <c r="CA342" s="687"/>
      <c r="CB342" s="47"/>
      <c r="CC342" s="47"/>
      <c r="CD342" s="47"/>
      <c r="CE342" s="686"/>
      <c r="CF342" s="682"/>
      <c r="CG342" s="686"/>
      <c r="CH342" s="682"/>
      <c r="CI342" s="688"/>
      <c r="CJ342" s="690" t="s">
        <v>1057</v>
      </c>
      <c r="CK342" s="691" t="s">
        <v>1058</v>
      </c>
      <c r="CL342" s="11"/>
      <c r="CM342" s="11"/>
      <c r="CN342" s="11"/>
      <c r="CO342" s="11"/>
      <c r="CP342" s="12"/>
      <c r="CQ342" s="688"/>
      <c r="CR342" s="48"/>
      <c r="CS342" s="11"/>
      <c r="CT342" s="11"/>
      <c r="CU342" s="11"/>
      <c r="CV342" s="11"/>
      <c r="CW342" s="11"/>
      <c r="CX342" s="11"/>
      <c r="CY342" s="11"/>
      <c r="CZ342" s="11"/>
      <c r="DA342" s="11"/>
      <c r="DB342" s="11"/>
      <c r="DC342" s="11"/>
      <c r="DD342" s="11"/>
      <c r="DE342" s="11"/>
      <c r="DF342" s="11"/>
      <c r="DG342" s="11"/>
      <c r="DH342" s="11"/>
      <c r="DI342" s="11"/>
      <c r="DJ342" s="12"/>
      <c r="DK342" s="688"/>
      <c r="DL342" s="689"/>
      <c r="DM342" s="688"/>
      <c r="DN342" s="687"/>
      <c r="DO342" s="47"/>
      <c r="DP342" s="47"/>
      <c r="DQ342" s="47"/>
      <c r="DR342" s="686"/>
      <c r="DS342" s="682"/>
      <c r="DT342" s="686"/>
      <c r="DU342" s="682"/>
      <c r="DV342" s="688"/>
      <c r="DW342" s="690" t="s">
        <v>1057</v>
      </c>
      <c r="DX342" s="691" t="s">
        <v>1058</v>
      </c>
      <c r="DY342" s="11"/>
      <c r="DZ342" s="11"/>
      <c r="EA342" s="11"/>
      <c r="EB342" s="11"/>
      <c r="EC342" s="12"/>
      <c r="ED342" s="688"/>
      <c r="EE342" s="48"/>
      <c r="EF342" s="11"/>
      <c r="EG342" s="11"/>
      <c r="EH342" s="11"/>
      <c r="EI342" s="11"/>
      <c r="EJ342" s="11"/>
      <c r="EK342" s="11"/>
      <c r="EL342" s="11"/>
      <c r="EM342" s="11"/>
      <c r="EN342" s="11"/>
      <c r="EO342" s="11"/>
      <c r="EP342" s="11"/>
      <c r="EQ342" s="11"/>
      <c r="ER342" s="11"/>
      <c r="ES342" s="11"/>
      <c r="ET342" s="11"/>
      <c r="EU342" s="11"/>
      <c r="EV342" s="11"/>
      <c r="EW342" s="12"/>
      <c r="EX342" s="688"/>
      <c r="EY342" s="689"/>
    </row>
    <row r="343">
      <c r="A343" s="697"/>
      <c r="B343" s="43"/>
      <c r="C343" s="43"/>
      <c r="D343" s="43"/>
      <c r="E343" s="48"/>
      <c r="F343" s="12"/>
      <c r="G343" s="48"/>
      <c r="H343" s="12"/>
      <c r="I343" s="623"/>
      <c r="J343" s="623"/>
      <c r="K343" s="623"/>
      <c r="L343" s="623"/>
      <c r="M343" s="623"/>
      <c r="N343" s="623"/>
      <c r="O343" s="623"/>
      <c r="P343" s="623"/>
      <c r="Q343" s="623"/>
      <c r="R343" s="623"/>
      <c r="S343" s="623"/>
      <c r="T343" s="623"/>
      <c r="U343" s="623"/>
      <c r="V343" s="623"/>
      <c r="W343" s="623"/>
      <c r="X343" s="623"/>
      <c r="Y343" s="623"/>
      <c r="Z343" s="623"/>
      <c r="AA343" s="623"/>
      <c r="AB343" s="623"/>
      <c r="AC343" s="623"/>
      <c r="AD343" s="623"/>
      <c r="AE343" s="623"/>
      <c r="AF343" s="623"/>
      <c r="AG343" s="623"/>
      <c r="AH343" s="623"/>
      <c r="AI343" s="623"/>
      <c r="AJ343" s="623"/>
      <c r="AK343" s="623"/>
      <c r="AL343" s="698"/>
      <c r="AM343" s="623"/>
      <c r="AN343" s="697"/>
      <c r="AO343" s="43"/>
      <c r="AP343" s="43"/>
      <c r="AQ343" s="43"/>
      <c r="AR343" s="48"/>
      <c r="AS343" s="12"/>
      <c r="AT343" s="48"/>
      <c r="AU343" s="12"/>
      <c r="AV343" s="623"/>
      <c r="AW343" s="623"/>
      <c r="AX343" s="623"/>
      <c r="AY343" s="623"/>
      <c r="AZ343" s="623"/>
      <c r="BA343" s="623"/>
      <c r="BB343" s="623"/>
      <c r="BC343" s="623"/>
      <c r="BD343" s="623"/>
      <c r="BE343" s="623"/>
      <c r="BF343" s="623"/>
      <c r="BG343" s="623"/>
      <c r="BH343" s="623"/>
      <c r="BI343" s="623"/>
      <c r="BJ343" s="623"/>
      <c r="BK343" s="623"/>
      <c r="BL343" s="623"/>
      <c r="BM343" s="623"/>
      <c r="BN343" s="623"/>
      <c r="BO343" s="623"/>
      <c r="BP343" s="623"/>
      <c r="BQ343" s="623"/>
      <c r="BR343" s="623"/>
      <c r="BS343" s="623"/>
      <c r="BT343" s="623"/>
      <c r="BU343" s="623"/>
      <c r="BV343" s="623"/>
      <c r="BW343" s="623"/>
      <c r="BX343" s="623"/>
      <c r="BY343" s="698"/>
      <c r="BZ343" s="623"/>
      <c r="CA343" s="697"/>
      <c r="CB343" s="43"/>
      <c r="CC343" s="43"/>
      <c r="CD343" s="43"/>
      <c r="CE343" s="48"/>
      <c r="CF343" s="12"/>
      <c r="CG343" s="48"/>
      <c r="CH343" s="12"/>
      <c r="CI343" s="623"/>
      <c r="CJ343" s="623"/>
      <c r="CK343" s="623"/>
      <c r="CL343" s="623"/>
      <c r="CM343" s="623"/>
      <c r="CN343" s="623"/>
      <c r="CO343" s="623"/>
      <c r="CP343" s="623"/>
      <c r="CQ343" s="623"/>
      <c r="CR343" s="623"/>
      <c r="CS343" s="623"/>
      <c r="CT343" s="623"/>
      <c r="CU343" s="623"/>
      <c r="CV343" s="623"/>
      <c r="CW343" s="623"/>
      <c r="CX343" s="623"/>
      <c r="CY343" s="623"/>
      <c r="CZ343" s="623"/>
      <c r="DA343" s="623"/>
      <c r="DB343" s="623"/>
      <c r="DC343" s="623"/>
      <c r="DD343" s="623"/>
      <c r="DE343" s="623"/>
      <c r="DF343" s="623"/>
      <c r="DG343" s="623"/>
      <c r="DH343" s="623"/>
      <c r="DI343" s="623"/>
      <c r="DJ343" s="623"/>
      <c r="DK343" s="623"/>
      <c r="DL343" s="698"/>
      <c r="DM343" s="623"/>
      <c r="DN343" s="697"/>
      <c r="DO343" s="43"/>
      <c r="DP343" s="43"/>
      <c r="DQ343" s="43"/>
      <c r="DR343" s="48"/>
      <c r="DS343" s="12"/>
      <c r="DT343" s="48"/>
      <c r="DU343" s="12"/>
      <c r="DV343" s="623"/>
      <c r="DW343" s="623"/>
      <c r="DX343" s="623"/>
      <c r="DY343" s="623"/>
      <c r="DZ343" s="623"/>
      <c r="EA343" s="623"/>
      <c r="EB343" s="623"/>
      <c r="EC343" s="623"/>
      <c r="ED343" s="623"/>
      <c r="EE343" s="623"/>
      <c r="EF343" s="623"/>
      <c r="EG343" s="623"/>
      <c r="EH343" s="623"/>
      <c r="EI343" s="623"/>
      <c r="EJ343" s="623"/>
      <c r="EK343" s="623"/>
      <c r="EL343" s="623"/>
      <c r="EM343" s="623"/>
      <c r="EN343" s="623"/>
      <c r="EO343" s="623"/>
      <c r="EP343" s="623"/>
      <c r="EQ343" s="623"/>
      <c r="ER343" s="623"/>
      <c r="ES343" s="623"/>
      <c r="ET343" s="623"/>
      <c r="EU343" s="623"/>
      <c r="EV343" s="623"/>
      <c r="EW343" s="623"/>
      <c r="EX343" s="623"/>
      <c r="EY343" s="698"/>
    </row>
    <row r="344">
      <c r="A344" s="697"/>
      <c r="B344" s="623"/>
      <c r="C344" s="623"/>
      <c r="D344" s="623"/>
      <c r="E344" s="623"/>
      <c r="F344" s="623"/>
      <c r="G344" s="623"/>
      <c r="H344" s="623"/>
      <c r="I344" s="623"/>
      <c r="J344" s="623"/>
      <c r="K344" s="623"/>
      <c r="L344" s="623"/>
      <c r="M344" s="623"/>
      <c r="N344" s="623"/>
      <c r="O344" s="623"/>
      <c r="P344" s="623"/>
      <c r="Q344" s="623"/>
      <c r="R344" s="623"/>
      <c r="S344" s="623"/>
      <c r="T344" s="623"/>
      <c r="U344" s="623"/>
      <c r="V344" s="623"/>
      <c r="W344" s="623"/>
      <c r="X344" s="623"/>
      <c r="Y344" s="623"/>
      <c r="Z344" s="623"/>
      <c r="AA344" s="623"/>
      <c r="AB344" s="623"/>
      <c r="AC344" s="623"/>
      <c r="AD344" s="623"/>
      <c r="AE344" s="623"/>
      <c r="AF344" s="623"/>
      <c r="AG344" s="623"/>
      <c r="AH344" s="623"/>
      <c r="AI344" s="623"/>
      <c r="AJ344" s="623"/>
      <c r="AK344" s="623"/>
      <c r="AL344" s="698"/>
      <c r="AM344" s="623"/>
      <c r="AN344" s="697"/>
      <c r="AO344" s="623"/>
      <c r="AP344" s="623"/>
      <c r="AQ344" s="623"/>
      <c r="AR344" s="623"/>
      <c r="AS344" s="623"/>
      <c r="AT344" s="623"/>
      <c r="AU344" s="623"/>
      <c r="AV344" s="623"/>
      <c r="AW344" s="623"/>
      <c r="AX344" s="623"/>
      <c r="AY344" s="623"/>
      <c r="AZ344" s="623"/>
      <c r="BA344" s="623"/>
      <c r="BB344" s="623"/>
      <c r="BC344" s="623"/>
      <c r="BD344" s="623"/>
      <c r="BE344" s="623"/>
      <c r="BF344" s="623"/>
      <c r="BG344" s="623"/>
      <c r="BH344" s="623"/>
      <c r="BI344" s="623"/>
      <c r="BJ344" s="623"/>
      <c r="BK344" s="623"/>
      <c r="BL344" s="623"/>
      <c r="BM344" s="623"/>
      <c r="BN344" s="623"/>
      <c r="BO344" s="623"/>
      <c r="BP344" s="623"/>
      <c r="BQ344" s="623"/>
      <c r="BR344" s="623"/>
      <c r="BS344" s="623"/>
      <c r="BT344" s="623"/>
      <c r="BU344" s="623"/>
      <c r="BV344" s="623"/>
      <c r="BW344" s="623"/>
      <c r="BX344" s="623"/>
      <c r="BY344" s="698"/>
      <c r="BZ344" s="623"/>
      <c r="CA344" s="697"/>
      <c r="CB344" s="623"/>
      <c r="CC344" s="623"/>
      <c r="CD344" s="623"/>
      <c r="CE344" s="623"/>
      <c r="CF344" s="623"/>
      <c r="CG344" s="623"/>
      <c r="CH344" s="623"/>
      <c r="CI344" s="623"/>
      <c r="CJ344" s="623"/>
      <c r="CK344" s="623"/>
      <c r="CL344" s="623"/>
      <c r="CM344" s="623"/>
      <c r="CN344" s="623"/>
      <c r="CO344" s="623"/>
      <c r="CP344" s="623"/>
      <c r="CQ344" s="623"/>
      <c r="CR344" s="623"/>
      <c r="CS344" s="623"/>
      <c r="CT344" s="623"/>
      <c r="CU344" s="623"/>
      <c r="CV344" s="623"/>
      <c r="CW344" s="623"/>
      <c r="CX344" s="623"/>
      <c r="CY344" s="623"/>
      <c r="CZ344" s="623"/>
      <c r="DA344" s="623"/>
      <c r="DB344" s="623"/>
      <c r="DC344" s="623"/>
      <c r="DD344" s="623"/>
      <c r="DE344" s="623"/>
      <c r="DF344" s="623"/>
      <c r="DG344" s="623"/>
      <c r="DH344" s="623"/>
      <c r="DI344" s="623"/>
      <c r="DJ344" s="623"/>
      <c r="DK344" s="623"/>
      <c r="DL344" s="698"/>
      <c r="DM344" s="623"/>
      <c r="DN344" s="697"/>
      <c r="DO344" s="623"/>
      <c r="DP344" s="623"/>
      <c r="DQ344" s="623"/>
      <c r="DR344" s="623"/>
      <c r="DS344" s="623"/>
      <c r="DT344" s="623"/>
      <c r="DU344" s="623"/>
      <c r="DV344" s="623"/>
      <c r="DW344" s="623"/>
      <c r="DX344" s="623"/>
      <c r="DY344" s="623"/>
      <c r="DZ344" s="623"/>
      <c r="EA344" s="623"/>
      <c r="EB344" s="623"/>
      <c r="EC344" s="623"/>
      <c r="ED344" s="623"/>
      <c r="EE344" s="623"/>
      <c r="EF344" s="623"/>
      <c r="EG344" s="623"/>
      <c r="EH344" s="623"/>
      <c r="EI344" s="623"/>
      <c r="EJ344" s="623"/>
      <c r="EK344" s="623"/>
      <c r="EL344" s="623"/>
      <c r="EM344" s="623"/>
      <c r="EN344" s="623"/>
      <c r="EO344" s="623"/>
      <c r="EP344" s="623"/>
      <c r="EQ344" s="623"/>
      <c r="ER344" s="623"/>
      <c r="ES344" s="623"/>
      <c r="ET344" s="623"/>
      <c r="EU344" s="623"/>
      <c r="EV344" s="623"/>
      <c r="EW344" s="623"/>
      <c r="EX344" s="623"/>
      <c r="EY344" s="698"/>
    </row>
    <row r="345">
      <c r="A345" s="697"/>
      <c r="B345" s="623"/>
      <c r="C345" s="623"/>
      <c r="D345" s="623"/>
      <c r="E345" s="623"/>
      <c r="F345" s="623"/>
      <c r="G345" s="623"/>
      <c r="H345" s="623"/>
      <c r="I345" s="623"/>
      <c r="J345" s="623"/>
      <c r="K345" s="623"/>
      <c r="L345" s="623"/>
      <c r="M345" s="623"/>
      <c r="N345" s="623"/>
      <c r="O345" s="623"/>
      <c r="P345" s="623"/>
      <c r="Q345" s="623"/>
      <c r="R345" s="623"/>
      <c r="S345" s="623"/>
      <c r="T345" s="623"/>
      <c r="U345" s="623"/>
      <c r="V345" s="623"/>
      <c r="W345" s="623"/>
      <c r="X345" s="623"/>
      <c r="Y345" s="623"/>
      <c r="Z345" s="623"/>
      <c r="AA345" s="623"/>
      <c r="AB345" s="623"/>
      <c r="AC345" s="623"/>
      <c r="AD345" s="623"/>
      <c r="AE345" s="623"/>
      <c r="AF345" s="623"/>
      <c r="AG345" s="623"/>
      <c r="AH345" s="623"/>
      <c r="AI345" s="623"/>
      <c r="AJ345" s="623"/>
      <c r="AK345" s="623"/>
      <c r="AL345" s="698"/>
      <c r="AM345" s="623"/>
      <c r="AN345" s="697"/>
      <c r="AO345" s="623"/>
      <c r="AP345" s="623"/>
      <c r="AQ345" s="623"/>
      <c r="AR345" s="623"/>
      <c r="AS345" s="623"/>
      <c r="AT345" s="623"/>
      <c r="AU345" s="623"/>
      <c r="AV345" s="623"/>
      <c r="AW345" s="623"/>
      <c r="AX345" s="623"/>
      <c r="AY345" s="623"/>
      <c r="AZ345" s="623"/>
      <c r="BA345" s="623"/>
      <c r="BB345" s="623"/>
      <c r="BC345" s="623"/>
      <c r="BD345" s="623"/>
      <c r="BE345" s="623"/>
      <c r="BF345" s="623"/>
      <c r="BG345" s="623"/>
      <c r="BH345" s="623"/>
      <c r="BI345" s="623"/>
      <c r="BJ345" s="623"/>
      <c r="BK345" s="623"/>
      <c r="BL345" s="623"/>
      <c r="BM345" s="623"/>
      <c r="BN345" s="623"/>
      <c r="BO345" s="623"/>
      <c r="BP345" s="623"/>
      <c r="BQ345" s="623"/>
      <c r="BR345" s="623"/>
      <c r="BS345" s="623"/>
      <c r="BT345" s="623"/>
      <c r="BU345" s="623"/>
      <c r="BV345" s="623"/>
      <c r="BW345" s="623"/>
      <c r="BX345" s="623"/>
      <c r="BY345" s="698"/>
      <c r="BZ345" s="623"/>
      <c r="CA345" s="697"/>
      <c r="CB345" s="623"/>
      <c r="CC345" s="623"/>
      <c r="CD345" s="623"/>
      <c r="CE345" s="623"/>
      <c r="CF345" s="623"/>
      <c r="CG345" s="623"/>
      <c r="CH345" s="623"/>
      <c r="CI345" s="623"/>
      <c r="CJ345" s="623"/>
      <c r="CK345" s="623"/>
      <c r="CL345" s="623"/>
      <c r="CM345" s="623"/>
      <c r="CN345" s="623"/>
      <c r="CO345" s="623"/>
      <c r="CP345" s="623"/>
      <c r="CQ345" s="623"/>
      <c r="CR345" s="623"/>
      <c r="CS345" s="623"/>
      <c r="CT345" s="623"/>
      <c r="CU345" s="623"/>
      <c r="CV345" s="623"/>
      <c r="CW345" s="623"/>
      <c r="CX345" s="623"/>
      <c r="CY345" s="623"/>
      <c r="CZ345" s="623"/>
      <c r="DA345" s="623"/>
      <c r="DB345" s="623"/>
      <c r="DC345" s="623"/>
      <c r="DD345" s="623"/>
      <c r="DE345" s="623"/>
      <c r="DF345" s="623"/>
      <c r="DG345" s="623"/>
      <c r="DH345" s="623"/>
      <c r="DI345" s="623"/>
      <c r="DJ345" s="623"/>
      <c r="DK345" s="623"/>
      <c r="DL345" s="698"/>
      <c r="DM345" s="623"/>
      <c r="DN345" s="697"/>
      <c r="DO345" s="623"/>
      <c r="DP345" s="623"/>
      <c r="DQ345" s="623"/>
      <c r="DR345" s="623"/>
      <c r="DS345" s="623"/>
      <c r="DT345" s="623"/>
      <c r="DU345" s="623"/>
      <c r="DV345" s="623"/>
      <c r="DW345" s="623"/>
      <c r="DX345" s="623"/>
      <c r="DY345" s="623"/>
      <c r="DZ345" s="623"/>
      <c r="EA345" s="623"/>
      <c r="EB345" s="623"/>
      <c r="EC345" s="623"/>
      <c r="ED345" s="623"/>
      <c r="EE345" s="623"/>
      <c r="EF345" s="623"/>
      <c r="EG345" s="623"/>
      <c r="EH345" s="623"/>
      <c r="EI345" s="623"/>
      <c r="EJ345" s="623"/>
      <c r="EK345" s="623"/>
      <c r="EL345" s="623"/>
      <c r="EM345" s="623"/>
      <c r="EN345" s="623"/>
      <c r="EO345" s="623"/>
      <c r="EP345" s="623"/>
      <c r="EQ345" s="623"/>
      <c r="ER345" s="623"/>
      <c r="ES345" s="623"/>
      <c r="ET345" s="623"/>
      <c r="EU345" s="623"/>
      <c r="EV345" s="623"/>
      <c r="EW345" s="623"/>
      <c r="EX345" s="623"/>
      <c r="EY345" s="698"/>
    </row>
    <row r="346">
      <c r="A346" s="697"/>
      <c r="B346" s="623"/>
      <c r="C346" s="623"/>
      <c r="D346" s="623"/>
      <c r="E346" s="623"/>
      <c r="F346" s="623"/>
      <c r="G346" s="623"/>
      <c r="H346" s="623"/>
      <c r="I346" s="623"/>
      <c r="J346" s="623"/>
      <c r="K346" s="623"/>
      <c r="L346" s="623"/>
      <c r="M346" s="623"/>
      <c r="N346" s="623"/>
      <c r="O346" s="623"/>
      <c r="P346" s="623"/>
      <c r="Q346" s="623"/>
      <c r="R346" s="623"/>
      <c r="S346" s="623"/>
      <c r="T346" s="623"/>
      <c r="U346" s="623"/>
      <c r="V346" s="623"/>
      <c r="W346" s="623"/>
      <c r="X346" s="623"/>
      <c r="Y346" s="623"/>
      <c r="Z346" s="623"/>
      <c r="AA346" s="623"/>
      <c r="AB346" s="623"/>
      <c r="AC346" s="623"/>
      <c r="AD346" s="623"/>
      <c r="AE346" s="623"/>
      <c r="AF346" s="623"/>
      <c r="AG346" s="623"/>
      <c r="AH346" s="623"/>
      <c r="AI346" s="623"/>
      <c r="AJ346" s="623"/>
      <c r="AK346" s="623"/>
      <c r="AL346" s="698"/>
      <c r="AM346" s="623"/>
      <c r="AN346" s="697"/>
      <c r="AO346" s="623"/>
      <c r="AP346" s="623"/>
      <c r="AQ346" s="623"/>
      <c r="AR346" s="623"/>
      <c r="AS346" s="623"/>
      <c r="AT346" s="623"/>
      <c r="AU346" s="623"/>
      <c r="AV346" s="623"/>
      <c r="AW346" s="623"/>
      <c r="AX346" s="623"/>
      <c r="AY346" s="623"/>
      <c r="AZ346" s="623"/>
      <c r="BA346" s="623"/>
      <c r="BB346" s="623"/>
      <c r="BC346" s="623"/>
      <c r="BD346" s="623"/>
      <c r="BE346" s="623"/>
      <c r="BF346" s="623"/>
      <c r="BG346" s="623"/>
      <c r="BH346" s="623"/>
      <c r="BI346" s="623"/>
      <c r="BJ346" s="623"/>
      <c r="BK346" s="623"/>
      <c r="BL346" s="623"/>
      <c r="BM346" s="623"/>
      <c r="BN346" s="623"/>
      <c r="BO346" s="623"/>
      <c r="BP346" s="623"/>
      <c r="BQ346" s="623"/>
      <c r="BR346" s="623"/>
      <c r="BS346" s="623"/>
      <c r="BT346" s="623"/>
      <c r="BU346" s="623"/>
      <c r="BV346" s="623"/>
      <c r="BW346" s="623"/>
      <c r="BX346" s="623"/>
      <c r="BY346" s="698"/>
      <c r="BZ346" s="623"/>
      <c r="CA346" s="697"/>
      <c r="CB346" s="623"/>
      <c r="CC346" s="623"/>
      <c r="CD346" s="623"/>
      <c r="CE346" s="623"/>
      <c r="CF346" s="623"/>
      <c r="CG346" s="623"/>
      <c r="CH346" s="623"/>
      <c r="CI346" s="623"/>
      <c r="CJ346" s="623"/>
      <c r="CK346" s="623"/>
      <c r="CL346" s="623"/>
      <c r="CM346" s="623"/>
      <c r="CN346" s="623"/>
      <c r="CO346" s="623"/>
      <c r="CP346" s="623"/>
      <c r="CQ346" s="623"/>
      <c r="CR346" s="623"/>
      <c r="CS346" s="623"/>
      <c r="CT346" s="623"/>
      <c r="CU346" s="623"/>
      <c r="CV346" s="623"/>
      <c r="CW346" s="623"/>
      <c r="CX346" s="623"/>
      <c r="CY346" s="623"/>
      <c r="CZ346" s="623"/>
      <c r="DA346" s="623"/>
      <c r="DB346" s="623"/>
      <c r="DC346" s="623"/>
      <c r="DD346" s="623"/>
      <c r="DE346" s="623"/>
      <c r="DF346" s="623"/>
      <c r="DG346" s="623"/>
      <c r="DH346" s="623"/>
      <c r="DI346" s="623"/>
      <c r="DJ346" s="623"/>
      <c r="DK346" s="623"/>
      <c r="DL346" s="698"/>
      <c r="DM346" s="623"/>
      <c r="DN346" s="697"/>
      <c r="DO346" s="623"/>
      <c r="DP346" s="623"/>
      <c r="DQ346" s="623"/>
      <c r="DR346" s="623"/>
      <c r="DS346" s="623"/>
      <c r="DT346" s="623"/>
      <c r="DU346" s="623"/>
      <c r="DV346" s="623"/>
      <c r="DW346" s="623"/>
      <c r="DX346" s="623"/>
      <c r="DY346" s="623"/>
      <c r="DZ346" s="623"/>
      <c r="EA346" s="623"/>
      <c r="EB346" s="623"/>
      <c r="EC346" s="623"/>
      <c r="ED346" s="623"/>
      <c r="EE346" s="623"/>
      <c r="EF346" s="623"/>
      <c r="EG346" s="623"/>
      <c r="EH346" s="623"/>
      <c r="EI346" s="623"/>
      <c r="EJ346" s="623"/>
      <c r="EK346" s="623"/>
      <c r="EL346" s="623"/>
      <c r="EM346" s="623"/>
      <c r="EN346" s="623"/>
      <c r="EO346" s="623"/>
      <c r="EP346" s="623"/>
      <c r="EQ346" s="623"/>
      <c r="ER346" s="623"/>
      <c r="ES346" s="623"/>
      <c r="ET346" s="623"/>
      <c r="EU346" s="623"/>
      <c r="EV346" s="623"/>
      <c r="EW346" s="623"/>
      <c r="EX346" s="623"/>
      <c r="EY346" s="698"/>
    </row>
    <row r="347">
      <c r="A347" s="692" t="s">
        <v>1059</v>
      </c>
      <c r="P347" s="693"/>
      <c r="Q347" s="627"/>
      <c r="R347" s="627"/>
      <c r="S347" s="627"/>
      <c r="T347" s="627"/>
      <c r="U347" s="627"/>
      <c r="V347" s="627"/>
      <c r="W347" s="627"/>
      <c r="X347" s="627"/>
      <c r="Y347" s="627"/>
      <c r="Z347" s="627"/>
      <c r="AA347" s="627"/>
      <c r="AB347" s="627"/>
      <c r="AC347" s="627"/>
      <c r="AD347" s="627"/>
      <c r="AE347" s="627"/>
      <c r="AF347" s="627"/>
      <c r="AG347" s="627"/>
      <c r="AH347" s="627"/>
      <c r="AI347" s="627"/>
      <c r="AJ347" s="627"/>
      <c r="AK347" s="627"/>
      <c r="AL347" s="626"/>
      <c r="AM347" s="626"/>
      <c r="AN347" s="625" t="s">
        <v>1059</v>
      </c>
      <c r="BC347" s="693"/>
      <c r="BD347" s="706"/>
      <c r="BE347" s="627"/>
      <c r="BF347" s="627"/>
      <c r="BG347" s="627"/>
      <c r="BH347" s="627"/>
      <c r="BI347" s="627"/>
      <c r="BJ347" s="627"/>
      <c r="BK347" s="627"/>
      <c r="BL347" s="627"/>
      <c r="BM347" s="627"/>
      <c r="BN347" s="627"/>
      <c r="BO347" s="627"/>
      <c r="BP347" s="627"/>
      <c r="BQ347" s="627"/>
      <c r="BR347" s="627"/>
      <c r="BS347" s="627"/>
      <c r="BT347" s="627"/>
      <c r="BU347" s="627"/>
      <c r="BV347" s="627"/>
      <c r="BW347" s="627"/>
      <c r="BX347" s="627"/>
      <c r="BY347" s="626"/>
      <c r="BZ347" s="626"/>
      <c r="CA347" s="625" t="s">
        <v>1059</v>
      </c>
      <c r="CP347" s="693"/>
      <c r="CQ347" s="706"/>
      <c r="CR347" s="627"/>
      <c r="CS347" s="627"/>
      <c r="CT347" s="627"/>
      <c r="CU347" s="627"/>
      <c r="CV347" s="627"/>
      <c r="CW347" s="627"/>
      <c r="CX347" s="627"/>
      <c r="CY347" s="627"/>
      <c r="CZ347" s="627"/>
      <c r="DA347" s="627"/>
      <c r="DB347" s="627"/>
      <c r="DC347" s="627"/>
      <c r="DD347" s="627"/>
      <c r="DE347" s="627"/>
      <c r="DF347" s="627"/>
      <c r="DG347" s="627"/>
      <c r="DH347" s="627"/>
      <c r="DI347" s="627"/>
      <c r="DJ347" s="627"/>
      <c r="DK347" s="627"/>
      <c r="DL347" s="626"/>
      <c r="DM347" s="626"/>
      <c r="DN347" s="625" t="s">
        <v>1059</v>
      </c>
      <c r="EC347" s="693"/>
      <c r="ED347" s="706"/>
      <c r="EE347" s="627"/>
      <c r="EF347" s="627"/>
      <c r="EG347" s="627"/>
      <c r="EH347" s="627"/>
      <c r="EI347" s="627"/>
      <c r="EJ347" s="627"/>
      <c r="EK347" s="627"/>
      <c r="EL347" s="627"/>
      <c r="EM347" s="627"/>
      <c r="EN347" s="627"/>
      <c r="EO347" s="627"/>
      <c r="EP347" s="627"/>
      <c r="EQ347" s="627"/>
      <c r="ER347" s="627"/>
      <c r="ES347" s="627"/>
      <c r="ET347" s="627"/>
      <c r="EU347" s="627"/>
      <c r="EV347" s="627"/>
      <c r="EW347" s="627"/>
      <c r="EX347" s="627"/>
      <c r="EY347" s="626"/>
    </row>
    <row r="348">
      <c r="A348" s="697"/>
      <c r="B348" s="623"/>
      <c r="C348" s="623"/>
      <c r="D348" s="623"/>
      <c r="E348" s="623"/>
      <c r="F348" s="623"/>
      <c r="G348" s="623"/>
      <c r="H348" s="623"/>
      <c r="I348" s="623"/>
      <c r="J348" s="623"/>
      <c r="K348" s="623"/>
      <c r="L348" s="623"/>
      <c r="M348" s="623"/>
      <c r="N348" s="623"/>
      <c r="O348" s="623"/>
      <c r="P348" s="623"/>
      <c r="Q348" s="623"/>
      <c r="R348" s="623"/>
      <c r="S348" s="623"/>
      <c r="T348" s="623"/>
      <c r="U348" s="623"/>
      <c r="V348" s="623"/>
      <c r="W348" s="623"/>
      <c r="X348" s="623"/>
      <c r="Y348" s="623"/>
      <c r="Z348" s="623"/>
      <c r="AA348" s="623"/>
      <c r="AB348" s="623"/>
      <c r="AC348" s="623"/>
      <c r="AD348" s="623"/>
      <c r="AE348" s="623"/>
      <c r="AF348" s="623"/>
      <c r="AG348" s="623"/>
      <c r="AH348" s="623"/>
      <c r="AI348" s="623"/>
      <c r="AJ348" s="623"/>
      <c r="AK348" s="623"/>
      <c r="AL348" s="698"/>
      <c r="AM348" s="623"/>
      <c r="AN348" s="697"/>
      <c r="AO348" s="623"/>
      <c r="AP348" s="623"/>
      <c r="AQ348" s="623"/>
      <c r="AR348" s="623"/>
      <c r="AS348" s="623"/>
      <c r="AT348" s="623"/>
      <c r="AU348" s="623"/>
      <c r="AV348" s="623"/>
      <c r="AW348" s="623"/>
      <c r="AX348" s="623"/>
      <c r="AY348" s="623"/>
      <c r="AZ348" s="623"/>
      <c r="BA348" s="623"/>
      <c r="BB348" s="623"/>
      <c r="BC348" s="623"/>
      <c r="BD348" s="623"/>
      <c r="BE348" s="623"/>
      <c r="BF348" s="623"/>
      <c r="BG348" s="623"/>
      <c r="BH348" s="623"/>
      <c r="BI348" s="623"/>
      <c r="BJ348" s="623"/>
      <c r="BK348" s="623"/>
      <c r="BL348" s="623"/>
      <c r="BM348" s="623"/>
      <c r="BN348" s="623"/>
      <c r="BO348" s="623"/>
      <c r="BP348" s="623"/>
      <c r="BQ348" s="623"/>
      <c r="BR348" s="623"/>
      <c r="BS348" s="623"/>
      <c r="BT348" s="623"/>
      <c r="BU348" s="623"/>
      <c r="BV348" s="623"/>
      <c r="BW348" s="623"/>
      <c r="BX348" s="623"/>
      <c r="BY348" s="698"/>
      <c r="BZ348" s="623"/>
      <c r="CA348" s="697"/>
      <c r="CB348" s="623"/>
      <c r="CC348" s="623"/>
      <c r="CD348" s="623"/>
      <c r="CE348" s="623"/>
      <c r="CF348" s="623"/>
      <c r="CG348" s="623"/>
      <c r="CH348" s="623"/>
      <c r="CI348" s="623"/>
      <c r="CJ348" s="623"/>
      <c r="CK348" s="623"/>
      <c r="CL348" s="623"/>
      <c r="CM348" s="623"/>
      <c r="CN348" s="623"/>
      <c r="CO348" s="623"/>
      <c r="CP348" s="623"/>
      <c r="CQ348" s="623"/>
      <c r="CR348" s="623"/>
      <c r="CS348" s="623"/>
      <c r="CT348" s="623"/>
      <c r="CU348" s="623"/>
      <c r="CV348" s="623"/>
      <c r="CW348" s="623"/>
      <c r="CX348" s="623"/>
      <c r="CY348" s="623"/>
      <c r="CZ348" s="623"/>
      <c r="DA348" s="623"/>
      <c r="DB348" s="623"/>
      <c r="DC348" s="623"/>
      <c r="DD348" s="623"/>
      <c r="DE348" s="623"/>
      <c r="DF348" s="623"/>
      <c r="DG348" s="623"/>
      <c r="DH348" s="623"/>
      <c r="DI348" s="623"/>
      <c r="DJ348" s="623"/>
      <c r="DK348" s="623"/>
      <c r="DL348" s="698"/>
      <c r="DM348" s="623"/>
      <c r="DN348" s="697"/>
      <c r="DO348" s="623"/>
      <c r="DP348" s="623"/>
      <c r="DQ348" s="623"/>
      <c r="DR348" s="623"/>
      <c r="DS348" s="623"/>
      <c r="DT348" s="623"/>
      <c r="DU348" s="623"/>
      <c r="DV348" s="623"/>
      <c r="DW348" s="623"/>
      <c r="DX348" s="623"/>
      <c r="DY348" s="623"/>
      <c r="DZ348" s="623"/>
      <c r="EA348" s="623"/>
      <c r="EB348" s="623"/>
      <c r="EC348" s="623"/>
      <c r="ED348" s="623"/>
      <c r="EE348" s="623"/>
      <c r="EF348" s="623"/>
      <c r="EG348" s="623"/>
      <c r="EH348" s="623"/>
      <c r="EI348" s="623"/>
      <c r="EJ348" s="623"/>
      <c r="EK348" s="623"/>
      <c r="EL348" s="623"/>
      <c r="EM348" s="623"/>
      <c r="EN348" s="623"/>
      <c r="EO348" s="623"/>
      <c r="EP348" s="623"/>
      <c r="EQ348" s="623"/>
      <c r="ER348" s="623"/>
      <c r="ES348" s="623"/>
      <c r="ET348" s="623"/>
      <c r="EU348" s="623"/>
      <c r="EV348" s="623"/>
      <c r="EW348" s="623"/>
      <c r="EX348" s="623"/>
      <c r="EY348" s="698"/>
    </row>
    <row r="349">
      <c r="A349" s="699"/>
      <c r="B349" s="700"/>
      <c r="C349" s="700"/>
      <c r="D349" s="700"/>
      <c r="E349" s="700"/>
      <c r="F349" s="700"/>
      <c r="G349" s="700"/>
      <c r="H349" s="700"/>
      <c r="I349" s="700"/>
      <c r="J349" s="700"/>
      <c r="K349" s="700"/>
      <c r="L349" s="700"/>
      <c r="M349" s="700"/>
      <c r="N349" s="700"/>
      <c r="O349" s="700"/>
      <c r="P349" s="700"/>
      <c r="Q349" s="700"/>
      <c r="R349" s="700"/>
      <c r="S349" s="701" t="s">
        <v>1060</v>
      </c>
      <c r="T349" s="702"/>
      <c r="U349" s="702"/>
      <c r="V349" s="702"/>
      <c r="W349" s="702"/>
      <c r="X349" s="702"/>
      <c r="Y349" s="702"/>
      <c r="Z349" s="702"/>
      <c r="AA349" s="700"/>
      <c r="AB349" s="700"/>
      <c r="AC349" s="701" t="s">
        <v>1061</v>
      </c>
      <c r="AD349" s="702"/>
      <c r="AE349" s="702"/>
      <c r="AF349" s="702"/>
      <c r="AG349" s="702"/>
      <c r="AH349" s="702"/>
      <c r="AI349" s="702"/>
      <c r="AJ349" s="700"/>
      <c r="AK349" s="700"/>
      <c r="AL349" s="703"/>
      <c r="AM349" s="623"/>
      <c r="AN349" s="699"/>
      <c r="AO349" s="700"/>
      <c r="AP349" s="700"/>
      <c r="AQ349" s="700"/>
      <c r="AR349" s="700"/>
      <c r="AS349" s="700"/>
      <c r="AT349" s="700"/>
      <c r="AU349" s="700"/>
      <c r="AV349" s="700"/>
      <c r="AW349" s="700"/>
      <c r="AX349" s="700"/>
      <c r="AY349" s="700"/>
      <c r="AZ349" s="700"/>
      <c r="BA349" s="700"/>
      <c r="BB349" s="700"/>
      <c r="BC349" s="700"/>
      <c r="BD349" s="700"/>
      <c r="BE349" s="700"/>
      <c r="BF349" s="701" t="s">
        <v>1060</v>
      </c>
      <c r="BG349" s="702"/>
      <c r="BH349" s="702"/>
      <c r="BI349" s="702"/>
      <c r="BJ349" s="702"/>
      <c r="BK349" s="702"/>
      <c r="BL349" s="702"/>
      <c r="BM349" s="702"/>
      <c r="BN349" s="700"/>
      <c r="BO349" s="700"/>
      <c r="BP349" s="701" t="s">
        <v>1061</v>
      </c>
      <c r="BQ349" s="702"/>
      <c r="BR349" s="702"/>
      <c r="BS349" s="702"/>
      <c r="BT349" s="702"/>
      <c r="BU349" s="702"/>
      <c r="BV349" s="702"/>
      <c r="BW349" s="700"/>
      <c r="BX349" s="700"/>
      <c r="BY349" s="703"/>
      <c r="BZ349" s="623"/>
      <c r="CA349" s="699"/>
      <c r="CB349" s="700"/>
      <c r="CC349" s="700"/>
      <c r="CD349" s="700"/>
      <c r="CE349" s="700"/>
      <c r="CF349" s="700"/>
      <c r="CG349" s="700"/>
      <c r="CH349" s="700"/>
      <c r="CI349" s="700"/>
      <c r="CJ349" s="700"/>
      <c r="CK349" s="700"/>
      <c r="CL349" s="700"/>
      <c r="CM349" s="700"/>
      <c r="CN349" s="700"/>
      <c r="CO349" s="700"/>
      <c r="CP349" s="700"/>
      <c r="CQ349" s="700"/>
      <c r="CR349" s="700"/>
      <c r="CS349" s="701" t="s">
        <v>1060</v>
      </c>
      <c r="CT349" s="702"/>
      <c r="CU349" s="702"/>
      <c r="CV349" s="702"/>
      <c r="CW349" s="702"/>
      <c r="CX349" s="702"/>
      <c r="CY349" s="702"/>
      <c r="CZ349" s="702"/>
      <c r="DA349" s="700"/>
      <c r="DB349" s="700"/>
      <c r="DC349" s="701" t="s">
        <v>1061</v>
      </c>
      <c r="DD349" s="702"/>
      <c r="DE349" s="702"/>
      <c r="DF349" s="702"/>
      <c r="DG349" s="702"/>
      <c r="DH349" s="702"/>
      <c r="DI349" s="702"/>
      <c r="DJ349" s="700"/>
      <c r="DK349" s="700"/>
      <c r="DL349" s="703"/>
      <c r="DM349" s="623"/>
      <c r="DN349" s="699"/>
      <c r="DO349" s="700"/>
      <c r="DP349" s="700"/>
      <c r="DQ349" s="700"/>
      <c r="DR349" s="700"/>
      <c r="DS349" s="700"/>
      <c r="DT349" s="700"/>
      <c r="DU349" s="700"/>
      <c r="DV349" s="700"/>
      <c r="DW349" s="700"/>
      <c r="DX349" s="700"/>
      <c r="DY349" s="700"/>
      <c r="DZ349" s="700"/>
      <c r="EA349" s="700"/>
      <c r="EB349" s="700"/>
      <c r="EC349" s="700"/>
      <c r="ED349" s="700"/>
      <c r="EE349" s="700"/>
      <c r="EF349" s="701" t="s">
        <v>1060</v>
      </c>
      <c r="EG349" s="702"/>
      <c r="EH349" s="702"/>
      <c r="EI349" s="702"/>
      <c r="EJ349" s="702"/>
      <c r="EK349" s="702"/>
      <c r="EL349" s="702"/>
      <c r="EM349" s="702"/>
      <c r="EN349" s="700"/>
      <c r="EO349" s="700"/>
      <c r="EP349" s="701" t="s">
        <v>1061</v>
      </c>
      <c r="EQ349" s="702"/>
      <c r="ER349" s="702"/>
      <c r="ES349" s="702"/>
      <c r="ET349" s="702"/>
      <c r="EU349" s="702"/>
      <c r="EV349" s="702"/>
      <c r="EW349" s="700"/>
      <c r="EX349" s="700"/>
      <c r="EY349" s="703"/>
    </row>
    <row r="350">
      <c r="A350" s="623"/>
      <c r="B350" s="623"/>
      <c r="C350" s="623"/>
      <c r="D350" s="623"/>
      <c r="E350" s="623"/>
      <c r="F350" s="623"/>
      <c r="G350" s="623"/>
      <c r="H350" s="623"/>
      <c r="I350" s="623"/>
      <c r="J350" s="623"/>
      <c r="K350" s="623"/>
      <c r="L350" s="623"/>
      <c r="M350" s="623"/>
      <c r="N350" s="623"/>
      <c r="O350" s="623"/>
      <c r="P350" s="623"/>
      <c r="Q350" s="623"/>
      <c r="R350" s="623"/>
      <c r="S350" s="704"/>
      <c r="T350" s="704"/>
      <c r="U350" s="704"/>
      <c r="V350" s="704"/>
      <c r="W350" s="704"/>
      <c r="X350" s="704"/>
      <c r="Y350" s="704"/>
      <c r="Z350" s="704"/>
      <c r="AA350" s="623"/>
      <c r="AB350" s="623"/>
      <c r="AC350" s="704"/>
      <c r="AD350" s="704"/>
      <c r="AE350" s="704"/>
      <c r="AF350" s="704"/>
      <c r="AG350" s="704"/>
      <c r="AH350" s="704"/>
      <c r="AI350" s="704"/>
      <c r="AJ350" s="623"/>
      <c r="AK350" s="623"/>
      <c r="AL350" s="623"/>
      <c r="AM350" s="623"/>
      <c r="AN350" s="623"/>
      <c r="AO350" s="623"/>
      <c r="AP350" s="623"/>
      <c r="AQ350" s="623"/>
      <c r="AR350" s="623"/>
      <c r="AS350" s="623"/>
      <c r="AT350" s="623"/>
      <c r="AU350" s="623"/>
      <c r="AV350" s="623"/>
      <c r="AW350" s="623"/>
      <c r="AX350" s="623"/>
      <c r="AY350" s="623"/>
      <c r="AZ350" s="623"/>
      <c r="BA350" s="623"/>
      <c r="BB350" s="623"/>
      <c r="BC350" s="623"/>
      <c r="BD350" s="623"/>
      <c r="BE350" s="623"/>
      <c r="BF350" s="704"/>
      <c r="BG350" s="704"/>
      <c r="BH350" s="704"/>
      <c r="BI350" s="704"/>
      <c r="BJ350" s="704"/>
      <c r="BK350" s="704"/>
      <c r="BL350" s="704"/>
      <c r="BM350" s="704"/>
      <c r="BN350" s="623"/>
      <c r="BO350" s="623"/>
      <c r="BP350" s="704"/>
      <c r="BQ350" s="704"/>
      <c r="BR350" s="704"/>
      <c r="BS350" s="704"/>
      <c r="BT350" s="704"/>
      <c r="BU350" s="704"/>
      <c r="BV350" s="704"/>
      <c r="BW350" s="623"/>
      <c r="BX350" s="623"/>
      <c r="BY350" s="623"/>
      <c r="BZ350" s="623"/>
      <c r="CA350" s="623"/>
      <c r="CB350" s="623"/>
      <c r="CC350" s="623"/>
      <c r="CD350" s="623"/>
      <c r="CE350" s="623"/>
      <c r="CF350" s="623"/>
      <c r="CG350" s="623"/>
      <c r="CH350" s="623"/>
      <c r="CI350" s="623"/>
      <c r="CJ350" s="623"/>
      <c r="CK350" s="623"/>
      <c r="CL350" s="623"/>
      <c r="CM350" s="623"/>
      <c r="CN350" s="623"/>
      <c r="CO350" s="623"/>
      <c r="CP350" s="623"/>
      <c r="CQ350" s="623"/>
      <c r="CR350" s="623"/>
      <c r="CS350" s="704"/>
      <c r="CT350" s="704"/>
      <c r="CU350" s="704"/>
      <c r="CV350" s="704"/>
      <c r="CW350" s="704"/>
      <c r="CX350" s="704"/>
      <c r="CY350" s="704"/>
      <c r="CZ350" s="704"/>
      <c r="DA350" s="623"/>
      <c r="DB350" s="623"/>
      <c r="DC350" s="704"/>
      <c r="DD350" s="704"/>
      <c r="DE350" s="704"/>
      <c r="DF350" s="704"/>
      <c r="DG350" s="704"/>
      <c r="DH350" s="704"/>
      <c r="DI350" s="704"/>
      <c r="DJ350" s="623"/>
      <c r="DK350" s="623"/>
      <c r="DL350" s="623"/>
      <c r="DM350" s="623"/>
      <c r="DN350" s="623"/>
      <c r="DO350" s="623"/>
      <c r="DP350" s="623"/>
      <c r="DQ350" s="623"/>
      <c r="DR350" s="623"/>
      <c r="DS350" s="623"/>
      <c r="DT350" s="623"/>
      <c r="DU350" s="623"/>
      <c r="DV350" s="623"/>
      <c r="DW350" s="623"/>
      <c r="DX350" s="623"/>
      <c r="DY350" s="623"/>
      <c r="DZ350" s="623"/>
      <c r="EA350" s="623"/>
      <c r="EB350" s="623"/>
      <c r="EC350" s="623"/>
      <c r="ED350" s="623"/>
      <c r="EE350" s="623"/>
      <c r="EF350" s="704"/>
      <c r="EG350" s="704"/>
      <c r="EH350" s="704"/>
      <c r="EI350" s="704"/>
      <c r="EJ350" s="704"/>
      <c r="EK350" s="704"/>
      <c r="EL350" s="704"/>
      <c r="EM350" s="704"/>
      <c r="EN350" s="623"/>
      <c r="EO350" s="623"/>
      <c r="EP350" s="704"/>
      <c r="EQ350" s="704"/>
      <c r="ER350" s="704"/>
      <c r="ES350" s="704"/>
      <c r="ET350" s="704"/>
      <c r="EU350" s="704"/>
      <c r="EV350" s="704"/>
      <c r="EW350" s="623"/>
      <c r="EX350" s="623"/>
      <c r="EY350" s="623"/>
    </row>
    <row r="351">
      <c r="A351" s="620"/>
      <c r="B351" s="621"/>
      <c r="C351" s="621"/>
      <c r="D351" s="621"/>
      <c r="E351" s="621"/>
      <c r="F351" s="621"/>
      <c r="G351" s="621"/>
      <c r="H351" s="621"/>
      <c r="I351" s="621"/>
      <c r="J351" s="621"/>
      <c r="K351" s="621"/>
      <c r="L351" s="621"/>
      <c r="M351" s="621"/>
      <c r="N351" s="621"/>
      <c r="O351" s="621"/>
      <c r="P351" s="621"/>
      <c r="Q351" s="621"/>
      <c r="R351" s="621"/>
      <c r="S351" s="621"/>
      <c r="T351" s="621"/>
      <c r="U351" s="621"/>
      <c r="V351" s="621"/>
      <c r="W351" s="621"/>
      <c r="X351" s="621"/>
      <c r="Y351" s="621"/>
      <c r="Z351" s="621"/>
      <c r="AA351" s="621"/>
      <c r="AB351" s="621"/>
      <c r="AC351" s="621"/>
      <c r="AD351" s="621"/>
      <c r="AE351" s="621"/>
      <c r="AF351" s="621"/>
      <c r="AG351" s="621"/>
      <c r="AH351" s="621"/>
      <c r="AI351" s="621"/>
      <c r="AJ351" s="621"/>
      <c r="AK351" s="621"/>
      <c r="AL351" s="622"/>
      <c r="AM351" s="623"/>
      <c r="AN351" s="620"/>
      <c r="AO351" s="621"/>
      <c r="AP351" s="621"/>
      <c r="AQ351" s="621"/>
      <c r="AR351" s="621"/>
      <c r="AS351" s="621"/>
      <c r="AT351" s="621"/>
      <c r="AU351" s="621"/>
      <c r="AV351" s="621"/>
      <c r="AW351" s="621"/>
      <c r="AX351" s="621"/>
      <c r="AY351" s="621"/>
      <c r="AZ351" s="621"/>
      <c r="BA351" s="621"/>
      <c r="BB351" s="621"/>
      <c r="BC351" s="621"/>
      <c r="BD351" s="621"/>
      <c r="BE351" s="621"/>
      <c r="BF351" s="621"/>
      <c r="BG351" s="621"/>
      <c r="BH351" s="621"/>
      <c r="BI351" s="621"/>
      <c r="BJ351" s="621"/>
      <c r="BK351" s="621"/>
      <c r="BL351" s="621"/>
      <c r="BM351" s="621"/>
      <c r="BN351" s="621"/>
      <c r="BO351" s="621"/>
      <c r="BP351" s="621"/>
      <c r="BQ351" s="621"/>
      <c r="BR351" s="621"/>
      <c r="BS351" s="621"/>
      <c r="BT351" s="621"/>
      <c r="BU351" s="621"/>
      <c r="BV351" s="621"/>
      <c r="BW351" s="621"/>
      <c r="BX351" s="621"/>
      <c r="BY351" s="622"/>
      <c r="BZ351" s="623"/>
      <c r="CA351" s="620"/>
      <c r="CB351" s="621"/>
      <c r="CC351" s="621"/>
      <c r="CD351" s="621"/>
      <c r="CE351" s="621"/>
      <c r="CF351" s="621"/>
      <c r="CG351" s="621"/>
      <c r="CH351" s="621"/>
      <c r="CI351" s="621"/>
      <c r="CJ351" s="621"/>
      <c r="CK351" s="621"/>
      <c r="CL351" s="621"/>
      <c r="CM351" s="621"/>
      <c r="CN351" s="621"/>
      <c r="CO351" s="621"/>
      <c r="CP351" s="621"/>
      <c r="CQ351" s="621"/>
      <c r="CR351" s="621"/>
      <c r="CS351" s="621"/>
      <c r="CT351" s="621"/>
      <c r="CU351" s="621"/>
      <c r="CV351" s="621"/>
      <c r="CW351" s="621"/>
      <c r="CX351" s="621"/>
      <c r="CY351" s="621"/>
      <c r="CZ351" s="621"/>
      <c r="DA351" s="621"/>
      <c r="DB351" s="621"/>
      <c r="DC351" s="621"/>
      <c r="DD351" s="621"/>
      <c r="DE351" s="621"/>
      <c r="DF351" s="621"/>
      <c r="DG351" s="621"/>
      <c r="DH351" s="621"/>
      <c r="DI351" s="621"/>
      <c r="DJ351" s="621"/>
      <c r="DK351" s="621"/>
      <c r="DL351" s="622"/>
      <c r="DM351" s="623"/>
      <c r="DN351" s="620"/>
      <c r="DO351" s="621"/>
      <c r="DP351" s="621"/>
      <c r="DQ351" s="621"/>
      <c r="DR351" s="621"/>
      <c r="DS351" s="621"/>
      <c r="DT351" s="621"/>
      <c r="DU351" s="621"/>
      <c r="DV351" s="621"/>
      <c r="DW351" s="621"/>
      <c r="DX351" s="621"/>
      <c r="DY351" s="621"/>
      <c r="DZ351" s="621"/>
      <c r="EA351" s="621"/>
      <c r="EB351" s="621"/>
      <c r="EC351" s="621"/>
      <c r="ED351" s="621"/>
      <c r="EE351" s="621"/>
      <c r="EF351" s="621"/>
      <c r="EG351" s="621"/>
      <c r="EH351" s="621"/>
      <c r="EI351" s="621"/>
      <c r="EJ351" s="621"/>
      <c r="EK351" s="621"/>
      <c r="EL351" s="621"/>
      <c r="EM351" s="621"/>
      <c r="EN351" s="621"/>
      <c r="EO351" s="621"/>
      <c r="EP351" s="621"/>
      <c r="EQ351" s="621"/>
      <c r="ER351" s="621"/>
      <c r="ES351" s="621"/>
      <c r="ET351" s="621"/>
      <c r="EU351" s="621"/>
      <c r="EV351" s="621"/>
      <c r="EW351" s="621"/>
      <c r="EX351" s="621"/>
      <c r="EY351" s="622"/>
    </row>
    <row r="352">
      <c r="A352" s="624"/>
      <c r="B352" s="625" t="s">
        <v>1003</v>
      </c>
      <c r="AL352" s="626"/>
      <c r="AM352" s="626"/>
      <c r="AN352" s="627"/>
      <c r="AO352" s="625" t="s">
        <v>1003</v>
      </c>
      <c r="BY352" s="626"/>
      <c r="BZ352" s="626"/>
      <c r="CA352" s="627"/>
      <c r="CB352" s="625" t="s">
        <v>1003</v>
      </c>
      <c r="DL352" s="626"/>
      <c r="DM352" s="626"/>
      <c r="DN352" s="627"/>
      <c r="DO352" s="625" t="s">
        <v>1003</v>
      </c>
      <c r="EY352" s="626"/>
    </row>
    <row r="353">
      <c r="A353" s="628"/>
      <c r="B353" s="629" t="s">
        <v>1004</v>
      </c>
      <c r="AL353" s="630"/>
      <c r="AM353" s="629"/>
      <c r="AN353" s="628"/>
      <c r="AO353" s="629" t="s">
        <v>1004</v>
      </c>
      <c r="BY353" s="630"/>
      <c r="BZ353" s="629"/>
      <c r="CA353" s="628"/>
      <c r="CB353" s="629" t="s">
        <v>1004</v>
      </c>
      <c r="DL353" s="630"/>
      <c r="DM353" s="629"/>
      <c r="DN353" s="628"/>
      <c r="DO353" s="629" t="s">
        <v>1004</v>
      </c>
      <c r="EY353" s="630"/>
    </row>
    <row r="354">
      <c r="A354" s="628"/>
      <c r="B354" s="631" t="s">
        <v>1005</v>
      </c>
      <c r="AL354" s="632"/>
      <c r="AM354" s="631"/>
      <c r="AN354" s="628"/>
      <c r="AO354" s="631" t="s">
        <v>1005</v>
      </c>
      <c r="BY354" s="632"/>
      <c r="BZ354" s="631"/>
      <c r="CA354" s="628"/>
      <c r="CB354" s="631" t="s">
        <v>1005</v>
      </c>
      <c r="DL354" s="632"/>
      <c r="DM354" s="631"/>
      <c r="DN354" s="628"/>
      <c r="DO354" s="631" t="s">
        <v>1005</v>
      </c>
      <c r="EY354" s="632"/>
    </row>
    <row r="355">
      <c r="A355" s="628"/>
      <c r="B355" s="633"/>
      <c r="C355" s="633"/>
      <c r="D355" s="633"/>
      <c r="E355" s="633"/>
      <c r="F355" s="633"/>
      <c r="G355" s="633"/>
      <c r="H355" s="633"/>
      <c r="I355" s="633"/>
      <c r="J355" s="633"/>
      <c r="K355" s="633"/>
      <c r="L355" s="633"/>
      <c r="M355" s="633"/>
      <c r="N355" s="633"/>
      <c r="O355" s="633"/>
      <c r="P355" s="633"/>
      <c r="Q355" s="633"/>
      <c r="R355" s="633"/>
      <c r="S355" s="633"/>
      <c r="T355" s="633"/>
      <c r="U355" s="633"/>
      <c r="V355" s="633"/>
      <c r="W355" s="633"/>
      <c r="X355" s="633"/>
      <c r="Y355" s="633"/>
      <c r="Z355" s="633"/>
      <c r="AA355" s="633"/>
      <c r="AB355" s="633"/>
      <c r="AC355" s="633"/>
      <c r="AD355" s="633"/>
      <c r="AE355" s="633"/>
      <c r="AF355" s="633"/>
      <c r="AG355" s="633"/>
      <c r="AH355" s="633"/>
      <c r="AI355" s="633"/>
      <c r="AJ355" s="633"/>
      <c r="AK355" s="633"/>
      <c r="AL355" s="632"/>
      <c r="AM355" s="631"/>
      <c r="AN355" s="628"/>
      <c r="AO355" s="633"/>
      <c r="AP355" s="633"/>
      <c r="AQ355" s="633"/>
      <c r="AR355" s="633"/>
      <c r="AS355" s="633"/>
      <c r="AT355" s="633"/>
      <c r="AU355" s="633"/>
      <c r="AV355" s="633"/>
      <c r="AW355" s="633"/>
      <c r="AX355" s="633"/>
      <c r="AY355" s="633"/>
      <c r="AZ355" s="633"/>
      <c r="BA355" s="633"/>
      <c r="BB355" s="633"/>
      <c r="BC355" s="633"/>
      <c r="BD355" s="633"/>
      <c r="BE355" s="633"/>
      <c r="BF355" s="633"/>
      <c r="BG355" s="633"/>
      <c r="BH355" s="633"/>
      <c r="BI355" s="633"/>
      <c r="BJ355" s="633"/>
      <c r="BK355" s="633"/>
      <c r="BL355" s="633"/>
      <c r="BM355" s="633"/>
      <c r="BN355" s="633"/>
      <c r="BO355" s="633"/>
      <c r="BP355" s="633"/>
      <c r="BQ355" s="633"/>
      <c r="BR355" s="633"/>
      <c r="BS355" s="633"/>
      <c r="BT355" s="633"/>
      <c r="BU355" s="633"/>
      <c r="BV355" s="633"/>
      <c r="BW355" s="633"/>
      <c r="BX355" s="633"/>
      <c r="BY355" s="632"/>
      <c r="BZ355" s="631"/>
      <c r="CA355" s="628"/>
      <c r="CB355" s="633"/>
      <c r="CC355" s="633"/>
      <c r="CD355" s="633"/>
      <c r="CE355" s="633"/>
      <c r="CF355" s="633"/>
      <c r="CG355" s="633"/>
      <c r="CH355" s="633"/>
      <c r="CI355" s="633"/>
      <c r="CJ355" s="633"/>
      <c r="CK355" s="633"/>
      <c r="CL355" s="633"/>
      <c r="CM355" s="633"/>
      <c r="CN355" s="633"/>
      <c r="CO355" s="633"/>
      <c r="CP355" s="633"/>
      <c r="CQ355" s="633"/>
      <c r="CR355" s="633"/>
      <c r="CS355" s="633"/>
      <c r="CT355" s="633"/>
      <c r="CU355" s="633"/>
      <c r="CV355" s="633"/>
      <c r="CW355" s="633"/>
      <c r="CX355" s="633"/>
      <c r="CY355" s="633"/>
      <c r="CZ355" s="633"/>
      <c r="DA355" s="633"/>
      <c r="DB355" s="633"/>
      <c r="DC355" s="633"/>
      <c r="DD355" s="633"/>
      <c r="DE355" s="633"/>
      <c r="DF355" s="633"/>
      <c r="DG355" s="633"/>
      <c r="DH355" s="633"/>
      <c r="DI355" s="633"/>
      <c r="DJ355" s="633"/>
      <c r="DK355" s="633"/>
      <c r="DL355" s="632"/>
      <c r="DM355" s="631"/>
      <c r="DN355" s="628"/>
      <c r="DO355" s="633"/>
      <c r="DP355" s="633"/>
      <c r="DQ355" s="633"/>
      <c r="DR355" s="633"/>
      <c r="DS355" s="633"/>
      <c r="DT355" s="633"/>
      <c r="DU355" s="633"/>
      <c r="DV355" s="633"/>
      <c r="DW355" s="633"/>
      <c r="DX355" s="633"/>
      <c r="DY355" s="633"/>
      <c r="DZ355" s="633"/>
      <c r="EA355" s="633"/>
      <c r="EB355" s="633"/>
      <c r="EC355" s="633"/>
      <c r="ED355" s="633"/>
      <c r="EE355" s="633"/>
      <c r="EF355" s="633"/>
      <c r="EG355" s="633"/>
      <c r="EH355" s="633"/>
      <c r="EI355" s="633"/>
      <c r="EJ355" s="633"/>
      <c r="EK355" s="633"/>
      <c r="EL355" s="633"/>
      <c r="EM355" s="633"/>
      <c r="EN355" s="633"/>
      <c r="EO355" s="633"/>
      <c r="EP355" s="633"/>
      <c r="EQ355" s="633"/>
      <c r="ER355" s="633"/>
      <c r="ES355" s="633"/>
      <c r="ET355" s="633"/>
      <c r="EU355" s="633"/>
      <c r="EV355" s="633"/>
      <c r="EW355" s="633"/>
      <c r="EX355" s="633"/>
      <c r="EY355" s="632"/>
    </row>
    <row r="356">
      <c r="A356" s="628"/>
      <c r="B356" s="634" t="s">
        <v>1006</v>
      </c>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2"/>
      <c r="AL356" s="635"/>
      <c r="AM356" s="636"/>
      <c r="AN356" s="628"/>
      <c r="AO356" s="634" t="s">
        <v>1006</v>
      </c>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2"/>
      <c r="BY356" s="635"/>
      <c r="BZ356" s="636"/>
      <c r="CA356" s="628"/>
      <c r="CB356" s="634" t="s">
        <v>1006</v>
      </c>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2"/>
      <c r="DL356" s="635"/>
      <c r="DM356" s="636"/>
      <c r="DN356" s="628"/>
      <c r="DO356" s="634" t="s">
        <v>1006</v>
      </c>
      <c r="DP356" s="11"/>
      <c r="DQ356" s="11"/>
      <c r="DR356" s="11"/>
      <c r="DS356" s="11"/>
      <c r="DT356" s="11"/>
      <c r="DU356" s="11"/>
      <c r="DV356" s="11"/>
      <c r="DW356" s="11"/>
      <c r="DX356" s="11"/>
      <c r="DY356" s="11"/>
      <c r="DZ356" s="11"/>
      <c r="EA356" s="11"/>
      <c r="EB356" s="11"/>
      <c r="EC356" s="11"/>
      <c r="ED356" s="11"/>
      <c r="EE356" s="11"/>
      <c r="EF356" s="11"/>
      <c r="EG356" s="11"/>
      <c r="EH356" s="11"/>
      <c r="EI356" s="11"/>
      <c r="EJ356" s="11"/>
      <c r="EK356" s="11"/>
      <c r="EL356" s="11"/>
      <c r="EM356" s="11"/>
      <c r="EN356" s="11"/>
      <c r="EO356" s="11"/>
      <c r="EP356" s="11"/>
      <c r="EQ356" s="11"/>
      <c r="ER356" s="11"/>
      <c r="ES356" s="11"/>
      <c r="ET356" s="11"/>
      <c r="EU356" s="11"/>
      <c r="EV356" s="11"/>
      <c r="EW356" s="11"/>
      <c r="EX356" s="12"/>
      <c r="EY356" s="635"/>
    </row>
    <row r="357">
      <c r="A357" s="628"/>
      <c r="B357" s="637" t="s">
        <v>43</v>
      </c>
      <c r="C357" s="12"/>
      <c r="D357" s="638" t="str">
        <f>'3A 2025-2026 REPORTE CALIFICACI'!E7</f>
        <v>2025-2026</v>
      </c>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6"/>
      <c r="AL357" s="639"/>
      <c r="AM357" s="640"/>
      <c r="AN357" s="628"/>
      <c r="AO357" s="637" t="s">
        <v>43</v>
      </c>
      <c r="AP357" s="12"/>
      <c r="AQ357" s="638" t="str">
        <f>'3A 2025-2026 REPORTE CALIFICACI'!E7</f>
        <v>2025-2026</v>
      </c>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6"/>
      <c r="BY357" s="639"/>
      <c r="BZ357" s="640"/>
      <c r="CA357" s="628"/>
      <c r="CB357" s="637" t="s">
        <v>43</v>
      </c>
      <c r="CC357" s="12"/>
      <c r="CD357" s="638" t="str">
        <f>'3A 2025-2026 REPORTE CALIFICACI'!E7</f>
        <v>2025-2026</v>
      </c>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c r="DF357" s="15"/>
      <c r="DG357" s="15"/>
      <c r="DH357" s="15"/>
      <c r="DI357" s="15"/>
      <c r="DJ357" s="15"/>
      <c r="DK357" s="16"/>
      <c r="DL357" s="639"/>
      <c r="DM357" s="640"/>
      <c r="DN357" s="628"/>
      <c r="DO357" s="637" t="s">
        <v>43</v>
      </c>
      <c r="DP357" s="12"/>
      <c r="DQ357" s="638" t="str">
        <f>'3A 2025-2026 REPORTE CALIFICACI'!E7</f>
        <v>2025-2026</v>
      </c>
      <c r="DR357" s="15"/>
      <c r="DS357" s="15"/>
      <c r="DT357" s="15"/>
      <c r="DU357" s="15"/>
      <c r="DV357" s="15"/>
      <c r="DW357" s="15"/>
      <c r="DX357" s="15"/>
      <c r="DY357" s="15"/>
      <c r="DZ357" s="15"/>
      <c r="EA357" s="15"/>
      <c r="EB357" s="15"/>
      <c r="EC357" s="15"/>
      <c r="ED357" s="15"/>
      <c r="EE357" s="15"/>
      <c r="EF357" s="15"/>
      <c r="EG357" s="15"/>
      <c r="EH357" s="15"/>
      <c r="EI357" s="15"/>
      <c r="EJ357" s="15"/>
      <c r="EK357" s="15"/>
      <c r="EL357" s="15"/>
      <c r="EM357" s="15"/>
      <c r="EN357" s="15"/>
      <c r="EO357" s="15"/>
      <c r="EP357" s="15"/>
      <c r="EQ357" s="15"/>
      <c r="ER357" s="15"/>
      <c r="ES357" s="15"/>
      <c r="ET357" s="15"/>
      <c r="EU357" s="15"/>
      <c r="EV357" s="15"/>
      <c r="EW357" s="15"/>
      <c r="EX357" s="16"/>
      <c r="EY357" s="639"/>
    </row>
    <row r="358">
      <c r="A358" s="628"/>
      <c r="B358" s="641" t="s">
        <v>1007</v>
      </c>
      <c r="C358" s="12"/>
      <c r="D358" s="638" t="str">
        <f>'3A 2025-2026 REPORTE CALIFICACI'!D39</f>
        <v>Wilbert  Peña Paulino</v>
      </c>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6"/>
      <c r="AL358" s="639"/>
      <c r="AM358" s="640"/>
      <c r="AN358" s="628"/>
      <c r="AO358" s="641" t="s">
        <v>1007</v>
      </c>
      <c r="AP358" s="12"/>
      <c r="AQ358" s="638" t="str">
        <f>'3A 2025-2026 REPORTE CALIFICACI'!D40</f>
        <v>Yonayry  Peña Santos</v>
      </c>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6"/>
      <c r="BY358" s="639"/>
      <c r="BZ358" s="640"/>
      <c r="CA358" s="628"/>
      <c r="CB358" s="641" t="s">
        <v>1007</v>
      </c>
      <c r="CC358" s="12"/>
      <c r="CD358" s="638" t="str">
        <f>'3A 2025-2026 REPORTE CALIFICACI'!D41</f>
        <v>Rossier Analiz Pérez Rodríguez</v>
      </c>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c r="DF358" s="15"/>
      <c r="DG358" s="15"/>
      <c r="DH358" s="15"/>
      <c r="DI358" s="15"/>
      <c r="DJ358" s="15"/>
      <c r="DK358" s="16"/>
      <c r="DL358" s="639"/>
      <c r="DM358" s="640"/>
      <c r="DN358" s="628"/>
      <c r="DO358" s="641" t="s">
        <v>1007</v>
      </c>
      <c r="DP358" s="12"/>
      <c r="DQ358" s="638" t="str">
        <f>'3A 2025-2026 REPORTE CALIFICACI'!D42</f>
        <v>Joseph Francisco Ramírez Espinosa</v>
      </c>
      <c r="DR358" s="15"/>
      <c r="DS358" s="15"/>
      <c r="DT358" s="15"/>
      <c r="DU358" s="15"/>
      <c r="DV358" s="15"/>
      <c r="DW358" s="15"/>
      <c r="DX358" s="15"/>
      <c r="DY358" s="15"/>
      <c r="DZ358" s="15"/>
      <c r="EA358" s="15"/>
      <c r="EB358" s="15"/>
      <c r="EC358" s="15"/>
      <c r="ED358" s="15"/>
      <c r="EE358" s="15"/>
      <c r="EF358" s="15"/>
      <c r="EG358" s="15"/>
      <c r="EH358" s="15"/>
      <c r="EI358" s="15"/>
      <c r="EJ358" s="15"/>
      <c r="EK358" s="15"/>
      <c r="EL358" s="15"/>
      <c r="EM358" s="15"/>
      <c r="EN358" s="15"/>
      <c r="EO358" s="15"/>
      <c r="EP358" s="15"/>
      <c r="EQ358" s="15"/>
      <c r="ER358" s="15"/>
      <c r="ES358" s="15"/>
      <c r="ET358" s="15"/>
      <c r="EU358" s="15"/>
      <c r="EV358" s="15"/>
      <c r="EW358" s="15"/>
      <c r="EX358" s="16"/>
      <c r="EY358" s="639"/>
    </row>
    <row r="359">
      <c r="A359" s="628"/>
      <c r="B359" s="641" t="s">
        <v>1008</v>
      </c>
      <c r="C359" s="12"/>
      <c r="D359" s="638">
        <f>'3A 2025-2026 REPORTE CALIFICACI'!A39</f>
        <v>29</v>
      </c>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6"/>
      <c r="AL359" s="639"/>
      <c r="AM359" s="640"/>
      <c r="AN359" s="628"/>
      <c r="AO359" s="641" t="s">
        <v>1008</v>
      </c>
      <c r="AP359" s="12"/>
      <c r="AQ359" s="638">
        <f>'3A 2025-2026 REPORTE CALIFICACI'!A40</f>
        <v>30</v>
      </c>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6"/>
      <c r="BY359" s="639"/>
      <c r="BZ359" s="640"/>
      <c r="CA359" s="628"/>
      <c r="CB359" s="641" t="s">
        <v>1008</v>
      </c>
      <c r="CC359" s="12"/>
      <c r="CD359" s="638">
        <f>'3A 2025-2026 REPORTE CALIFICACI'!A41</f>
        <v>31</v>
      </c>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c r="DF359" s="15"/>
      <c r="DG359" s="15"/>
      <c r="DH359" s="15"/>
      <c r="DI359" s="15"/>
      <c r="DJ359" s="15"/>
      <c r="DK359" s="16"/>
      <c r="DL359" s="639"/>
      <c r="DM359" s="640"/>
      <c r="DN359" s="628"/>
      <c r="DO359" s="641" t="s">
        <v>1008</v>
      </c>
      <c r="DP359" s="12"/>
      <c r="DQ359" s="638">
        <f>'3A 2025-2026 REPORTE CALIFICACI'!A42</f>
        <v>32</v>
      </c>
      <c r="DR359" s="15"/>
      <c r="DS359" s="15"/>
      <c r="DT359" s="15"/>
      <c r="DU359" s="15"/>
      <c r="DV359" s="15"/>
      <c r="DW359" s="15"/>
      <c r="DX359" s="15"/>
      <c r="DY359" s="15"/>
      <c r="DZ359" s="15"/>
      <c r="EA359" s="15"/>
      <c r="EB359" s="15"/>
      <c r="EC359" s="15"/>
      <c r="ED359" s="15"/>
      <c r="EE359" s="15"/>
      <c r="EF359" s="15"/>
      <c r="EG359" s="15"/>
      <c r="EH359" s="15"/>
      <c r="EI359" s="15"/>
      <c r="EJ359" s="15"/>
      <c r="EK359" s="15"/>
      <c r="EL359" s="15"/>
      <c r="EM359" s="15"/>
      <c r="EN359" s="15"/>
      <c r="EO359" s="15"/>
      <c r="EP359" s="15"/>
      <c r="EQ359" s="15"/>
      <c r="ER359" s="15"/>
      <c r="ES359" s="15"/>
      <c r="ET359" s="15"/>
      <c r="EU359" s="15"/>
      <c r="EV359" s="15"/>
      <c r="EW359" s="15"/>
      <c r="EX359" s="16"/>
      <c r="EY359" s="639"/>
    </row>
    <row r="360">
      <c r="A360" s="628"/>
      <c r="B360" s="641" t="s">
        <v>1009</v>
      </c>
      <c r="C360" s="12"/>
      <c r="D360" s="638">
        <f>'3A 2025-2026 REPORTE CALIFICACI'!C39</f>
        <v>32687351</v>
      </c>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6"/>
      <c r="AL360" s="639"/>
      <c r="AM360" s="640"/>
      <c r="AN360" s="628"/>
      <c r="AO360" s="641" t="s">
        <v>1009</v>
      </c>
      <c r="AP360" s="12"/>
      <c r="AQ360" s="638">
        <f>'3A 2025-2026 REPORTE CALIFICACI'!C40</f>
        <v>6445759</v>
      </c>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6"/>
      <c r="BY360" s="639"/>
      <c r="BZ360" s="640"/>
      <c r="CA360" s="628"/>
      <c r="CB360" s="641" t="s">
        <v>1009</v>
      </c>
      <c r="CC360" s="12"/>
      <c r="CD360" s="638">
        <f>'3A 2025-2026 REPORTE CALIFICACI'!C41</f>
        <v>22023376</v>
      </c>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c r="DF360" s="15"/>
      <c r="DG360" s="15"/>
      <c r="DH360" s="15"/>
      <c r="DI360" s="15"/>
      <c r="DJ360" s="15"/>
      <c r="DK360" s="16"/>
      <c r="DL360" s="639"/>
      <c r="DM360" s="640"/>
      <c r="DN360" s="628"/>
      <c r="DO360" s="641" t="s">
        <v>1009</v>
      </c>
      <c r="DP360" s="12"/>
      <c r="DQ360" s="638">
        <f>'3A 2025-2026 REPORTE CALIFICACI'!C42</f>
        <v>6925657</v>
      </c>
      <c r="DR360" s="15"/>
      <c r="DS360" s="15"/>
      <c r="DT360" s="15"/>
      <c r="DU360" s="15"/>
      <c r="DV360" s="15"/>
      <c r="DW360" s="15"/>
      <c r="DX360" s="15"/>
      <c r="DY360" s="15"/>
      <c r="DZ360" s="15"/>
      <c r="EA360" s="15"/>
      <c r="EB360" s="15"/>
      <c r="EC360" s="15"/>
      <c r="ED360" s="15"/>
      <c r="EE360" s="15"/>
      <c r="EF360" s="15"/>
      <c r="EG360" s="15"/>
      <c r="EH360" s="15"/>
      <c r="EI360" s="15"/>
      <c r="EJ360" s="15"/>
      <c r="EK360" s="15"/>
      <c r="EL360" s="15"/>
      <c r="EM360" s="15"/>
      <c r="EN360" s="15"/>
      <c r="EO360" s="15"/>
      <c r="EP360" s="15"/>
      <c r="EQ360" s="15"/>
      <c r="ER360" s="15"/>
      <c r="ES360" s="15"/>
      <c r="ET360" s="15"/>
      <c r="EU360" s="15"/>
      <c r="EV360" s="15"/>
      <c r="EW360" s="15"/>
      <c r="EX360" s="16"/>
      <c r="EY360" s="639"/>
    </row>
    <row r="361">
      <c r="A361" s="628"/>
      <c r="B361" s="641" t="s">
        <v>1010</v>
      </c>
      <c r="C361" s="12"/>
      <c r="D361" s="638" t="str">
        <f>'3A 2025-2026 REPORTE CALIFICACI'!D5</f>
        <v>3A</v>
      </c>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6"/>
      <c r="AL361" s="639"/>
      <c r="AM361" s="640"/>
      <c r="AN361" s="628"/>
      <c r="AO361" s="641" t="s">
        <v>1010</v>
      </c>
      <c r="AP361" s="12"/>
      <c r="AQ361" s="638" t="str">
        <f>'3A 2025-2026 REPORTE CALIFICACI'!D5</f>
        <v>3A</v>
      </c>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6"/>
      <c r="BY361" s="639"/>
      <c r="BZ361" s="640"/>
      <c r="CA361" s="628"/>
      <c r="CB361" s="641" t="s">
        <v>1010</v>
      </c>
      <c r="CC361" s="12"/>
      <c r="CD361" s="638" t="str">
        <f>'3A 2025-2026 REPORTE CALIFICACI'!D5</f>
        <v>3A</v>
      </c>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c r="DF361" s="15"/>
      <c r="DG361" s="15"/>
      <c r="DH361" s="15"/>
      <c r="DI361" s="15"/>
      <c r="DJ361" s="15"/>
      <c r="DK361" s="16"/>
      <c r="DL361" s="639"/>
      <c r="DM361" s="640"/>
      <c r="DN361" s="628"/>
      <c r="DO361" s="641" t="s">
        <v>1010</v>
      </c>
      <c r="DP361" s="12"/>
      <c r="DQ361" s="638" t="str">
        <f>'3A 2025-2026 REPORTE CALIFICACI'!D5</f>
        <v>3A</v>
      </c>
      <c r="DR361" s="15"/>
      <c r="DS361" s="15"/>
      <c r="DT361" s="15"/>
      <c r="DU361" s="15"/>
      <c r="DV361" s="15"/>
      <c r="DW361" s="15"/>
      <c r="DX361" s="15"/>
      <c r="DY361" s="15"/>
      <c r="DZ361" s="15"/>
      <c r="EA361" s="15"/>
      <c r="EB361" s="15"/>
      <c r="EC361" s="15"/>
      <c r="ED361" s="15"/>
      <c r="EE361" s="15"/>
      <c r="EF361" s="15"/>
      <c r="EG361" s="15"/>
      <c r="EH361" s="15"/>
      <c r="EI361" s="15"/>
      <c r="EJ361" s="15"/>
      <c r="EK361" s="15"/>
      <c r="EL361" s="15"/>
      <c r="EM361" s="15"/>
      <c r="EN361" s="15"/>
      <c r="EO361" s="15"/>
      <c r="EP361" s="15"/>
      <c r="EQ361" s="15"/>
      <c r="ER361" s="15"/>
      <c r="ES361" s="15"/>
      <c r="ET361" s="15"/>
      <c r="EU361" s="15"/>
      <c r="EV361" s="15"/>
      <c r="EW361" s="15"/>
      <c r="EX361" s="16"/>
      <c r="EY361" s="639"/>
    </row>
    <row r="362">
      <c r="A362" s="628"/>
      <c r="B362" s="642" t="s">
        <v>977</v>
      </c>
      <c r="C362" s="12"/>
      <c r="D362" s="638" t="str">
        <f>'3A 2025-2026 REPORTE CALIFICACI'!E6</f>
        <v>MAYELIN GARCIA</v>
      </c>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6"/>
      <c r="AL362" s="639"/>
      <c r="AM362" s="640"/>
      <c r="AN362" s="628"/>
      <c r="AO362" s="642" t="s">
        <v>977</v>
      </c>
      <c r="AP362" s="12"/>
      <c r="AQ362" s="705" t="str">
        <f>'3A 2025-2026 REPORTE CALIFICACI'!E6</f>
        <v>MAYELIN GARCIA</v>
      </c>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6"/>
      <c r="BY362" s="639"/>
      <c r="BZ362" s="640"/>
      <c r="CA362" s="628"/>
      <c r="CB362" s="642" t="s">
        <v>977</v>
      </c>
      <c r="CC362" s="12"/>
      <c r="CD362" s="638" t="str">
        <f>'3A 2025-2026 REPORTE CALIFICACI'!E6</f>
        <v>MAYELIN GARCIA</v>
      </c>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c r="DF362" s="15"/>
      <c r="DG362" s="15"/>
      <c r="DH362" s="15"/>
      <c r="DI362" s="15"/>
      <c r="DJ362" s="15"/>
      <c r="DK362" s="16"/>
      <c r="DL362" s="639"/>
      <c r="DM362" s="640"/>
      <c r="DN362" s="628"/>
      <c r="DO362" s="642" t="s">
        <v>977</v>
      </c>
      <c r="DP362" s="12"/>
      <c r="DQ362" s="638" t="str">
        <f>'3A 2025-2026 REPORTE CALIFICACI'!E6</f>
        <v>MAYELIN GARCIA</v>
      </c>
      <c r="DR362" s="15"/>
      <c r="DS362" s="15"/>
      <c r="DT362" s="15"/>
      <c r="DU362" s="15"/>
      <c r="DV362" s="15"/>
      <c r="DW362" s="15"/>
      <c r="DX362" s="15"/>
      <c r="DY362" s="15"/>
      <c r="DZ362" s="15"/>
      <c r="EA362" s="15"/>
      <c r="EB362" s="15"/>
      <c r="EC362" s="15"/>
      <c r="ED362" s="15"/>
      <c r="EE362" s="15"/>
      <c r="EF362" s="15"/>
      <c r="EG362" s="15"/>
      <c r="EH362" s="15"/>
      <c r="EI362" s="15"/>
      <c r="EJ362" s="15"/>
      <c r="EK362" s="15"/>
      <c r="EL362" s="15"/>
      <c r="EM362" s="15"/>
      <c r="EN362" s="15"/>
      <c r="EO362" s="15"/>
      <c r="EP362" s="15"/>
      <c r="EQ362" s="15"/>
      <c r="ER362" s="15"/>
      <c r="ES362" s="15"/>
      <c r="ET362" s="15"/>
      <c r="EU362" s="15"/>
      <c r="EV362" s="15"/>
      <c r="EW362" s="15"/>
      <c r="EX362" s="16"/>
      <c r="EY362" s="639"/>
    </row>
    <row r="363">
      <c r="A363" s="628"/>
      <c r="B363" s="643"/>
      <c r="C363" s="643"/>
      <c r="D363" s="643"/>
      <c r="E363" s="643"/>
      <c r="F363" s="643"/>
      <c r="G363" s="643"/>
      <c r="H363" s="643"/>
      <c r="I363" s="643"/>
      <c r="J363" s="643"/>
      <c r="K363" s="643"/>
      <c r="L363" s="643"/>
      <c r="M363" s="643"/>
      <c r="N363" s="643"/>
      <c r="O363" s="643"/>
      <c r="P363" s="643"/>
      <c r="Q363" s="643"/>
      <c r="R363" s="643"/>
      <c r="S363" s="643"/>
      <c r="T363" s="643"/>
      <c r="U363" s="643"/>
      <c r="V363" s="643"/>
      <c r="W363" s="643"/>
      <c r="X363" s="643"/>
      <c r="Y363" s="643"/>
      <c r="Z363" s="643"/>
      <c r="AA363" s="643"/>
      <c r="AB363" s="643"/>
      <c r="AC363" s="643"/>
      <c r="AD363" s="643"/>
      <c r="AE363" s="643"/>
      <c r="AF363" s="643"/>
      <c r="AG363" s="643"/>
      <c r="AH363" s="643"/>
      <c r="AI363" s="643"/>
      <c r="AJ363" s="643"/>
      <c r="AK363" s="643"/>
      <c r="AL363" s="644"/>
      <c r="AM363" s="643"/>
      <c r="AN363" s="628"/>
      <c r="AO363" s="643"/>
      <c r="AP363" s="643"/>
      <c r="AQ363" s="643"/>
      <c r="AR363" s="643"/>
      <c r="AS363" s="643"/>
      <c r="AT363" s="643"/>
      <c r="AU363" s="643"/>
      <c r="AV363" s="643"/>
      <c r="AW363" s="643"/>
      <c r="AX363" s="643"/>
      <c r="AY363" s="643"/>
      <c r="AZ363" s="643"/>
      <c r="BA363" s="643"/>
      <c r="BB363" s="643"/>
      <c r="BC363" s="643"/>
      <c r="BD363" s="643"/>
      <c r="BE363" s="643"/>
      <c r="BF363" s="643"/>
      <c r="BG363" s="643"/>
      <c r="BH363" s="643"/>
      <c r="BI363" s="643"/>
      <c r="BJ363" s="643"/>
      <c r="BK363" s="643"/>
      <c r="BL363" s="643"/>
      <c r="BM363" s="643"/>
      <c r="BN363" s="643"/>
      <c r="BO363" s="643"/>
      <c r="BP363" s="643"/>
      <c r="BQ363" s="643"/>
      <c r="BR363" s="643"/>
      <c r="BS363" s="643"/>
      <c r="BT363" s="643"/>
      <c r="BU363" s="643"/>
      <c r="BV363" s="643"/>
      <c r="BW363" s="643"/>
      <c r="BX363" s="643"/>
      <c r="BY363" s="644"/>
      <c r="BZ363" s="643"/>
      <c r="CA363" s="628"/>
      <c r="CB363" s="643"/>
      <c r="CC363" s="643"/>
      <c r="CD363" s="643"/>
      <c r="CE363" s="643"/>
      <c r="CF363" s="643"/>
      <c r="CG363" s="643"/>
      <c r="CH363" s="643"/>
      <c r="CI363" s="643"/>
      <c r="CJ363" s="643"/>
      <c r="CK363" s="643"/>
      <c r="CL363" s="643"/>
      <c r="CM363" s="643"/>
      <c r="CN363" s="643"/>
      <c r="CO363" s="643"/>
      <c r="CP363" s="643"/>
      <c r="CQ363" s="643"/>
      <c r="CR363" s="643"/>
      <c r="CS363" s="643"/>
      <c r="CT363" s="643"/>
      <c r="CU363" s="643"/>
      <c r="CV363" s="643"/>
      <c r="CW363" s="643"/>
      <c r="CX363" s="643"/>
      <c r="CY363" s="643"/>
      <c r="CZ363" s="643"/>
      <c r="DA363" s="643"/>
      <c r="DB363" s="643"/>
      <c r="DC363" s="643"/>
      <c r="DD363" s="643"/>
      <c r="DE363" s="643"/>
      <c r="DF363" s="643"/>
      <c r="DG363" s="643"/>
      <c r="DH363" s="643"/>
      <c r="DI363" s="643"/>
      <c r="DJ363" s="643"/>
      <c r="DK363" s="643"/>
      <c r="DL363" s="644"/>
      <c r="DM363" s="643"/>
      <c r="DN363" s="628"/>
      <c r="DO363" s="643"/>
      <c r="DP363" s="643"/>
      <c r="DQ363" s="643"/>
      <c r="DR363" s="643"/>
      <c r="DS363" s="643"/>
      <c r="DT363" s="643"/>
      <c r="DU363" s="643"/>
      <c r="DV363" s="643"/>
      <c r="DW363" s="643"/>
      <c r="DX363" s="643"/>
      <c r="DY363" s="643"/>
      <c r="DZ363" s="643"/>
      <c r="EA363" s="643"/>
      <c r="EB363" s="643"/>
      <c r="EC363" s="643"/>
      <c r="ED363" s="643"/>
      <c r="EE363" s="643"/>
      <c r="EF363" s="643"/>
      <c r="EG363" s="643"/>
      <c r="EH363" s="643"/>
      <c r="EI363" s="643"/>
      <c r="EJ363" s="643"/>
      <c r="EK363" s="643"/>
      <c r="EL363" s="643"/>
      <c r="EM363" s="643"/>
      <c r="EN363" s="643"/>
      <c r="EO363" s="643"/>
      <c r="EP363" s="643"/>
      <c r="EQ363" s="643"/>
      <c r="ER363" s="643"/>
      <c r="ES363" s="643"/>
      <c r="ET363" s="643"/>
      <c r="EU363" s="643"/>
      <c r="EV363" s="643"/>
      <c r="EW363" s="643"/>
      <c r="EX363" s="643"/>
      <c r="EY363" s="644"/>
    </row>
    <row r="364">
      <c r="A364" s="628"/>
      <c r="B364" s="643"/>
      <c r="C364" s="643"/>
      <c r="D364" s="643"/>
      <c r="E364" s="643"/>
      <c r="F364" s="643"/>
      <c r="G364" s="643"/>
      <c r="H364" s="643"/>
      <c r="I364" s="643"/>
      <c r="J364" s="643"/>
      <c r="K364" s="643"/>
      <c r="L364" s="643"/>
      <c r="M364" s="643"/>
      <c r="N364" s="643"/>
      <c r="O364" s="643"/>
      <c r="P364" s="643"/>
      <c r="Q364" s="643"/>
      <c r="R364" s="643"/>
      <c r="S364" s="643"/>
      <c r="T364" s="643"/>
      <c r="U364" s="643"/>
      <c r="V364" s="643"/>
      <c r="W364" s="643"/>
      <c r="X364" s="643"/>
      <c r="Y364" s="643"/>
      <c r="Z364" s="643"/>
      <c r="AA364" s="643"/>
      <c r="AB364" s="643"/>
      <c r="AC364" s="643"/>
      <c r="AD364" s="643"/>
      <c r="AE364" s="643"/>
      <c r="AF364" s="643"/>
      <c r="AG364" s="643"/>
      <c r="AH364" s="643"/>
      <c r="AI364" s="643"/>
      <c r="AJ364" s="643"/>
      <c r="AK364" s="643"/>
      <c r="AL364" s="644"/>
      <c r="AM364" s="643"/>
      <c r="AN364" s="628"/>
      <c r="AO364" s="643"/>
      <c r="AP364" s="643"/>
      <c r="AQ364" s="643"/>
      <c r="AR364" s="643"/>
      <c r="AS364" s="643"/>
      <c r="AT364" s="643"/>
      <c r="AU364" s="643"/>
      <c r="AV364" s="643"/>
      <c r="AW364" s="643"/>
      <c r="AX364" s="643"/>
      <c r="AY364" s="643"/>
      <c r="AZ364" s="643"/>
      <c r="BA364" s="643"/>
      <c r="BB364" s="643"/>
      <c r="BC364" s="643"/>
      <c r="BD364" s="643"/>
      <c r="BE364" s="643"/>
      <c r="BF364" s="643"/>
      <c r="BG364" s="643"/>
      <c r="BH364" s="643"/>
      <c r="BI364" s="643"/>
      <c r="BJ364" s="643"/>
      <c r="BK364" s="643"/>
      <c r="BL364" s="643"/>
      <c r="BM364" s="643"/>
      <c r="BN364" s="643"/>
      <c r="BO364" s="643"/>
      <c r="BP364" s="643"/>
      <c r="BQ364" s="643"/>
      <c r="BR364" s="643"/>
      <c r="BS364" s="643"/>
      <c r="BT364" s="643"/>
      <c r="BU364" s="643"/>
      <c r="BV364" s="643"/>
      <c r="BW364" s="643"/>
      <c r="BX364" s="643"/>
      <c r="BY364" s="644"/>
      <c r="BZ364" s="643"/>
      <c r="CA364" s="628"/>
      <c r="CB364" s="643"/>
      <c r="CC364" s="643"/>
      <c r="CD364" s="643"/>
      <c r="CE364" s="643"/>
      <c r="CF364" s="643"/>
      <c r="CG364" s="643"/>
      <c r="CH364" s="643"/>
      <c r="CI364" s="643"/>
      <c r="CJ364" s="643"/>
      <c r="CK364" s="643"/>
      <c r="CL364" s="643"/>
      <c r="CM364" s="643"/>
      <c r="CN364" s="643"/>
      <c r="CO364" s="643"/>
      <c r="CP364" s="643"/>
      <c r="CQ364" s="643"/>
      <c r="CR364" s="643"/>
      <c r="CS364" s="643"/>
      <c r="CT364" s="643"/>
      <c r="CU364" s="643"/>
      <c r="CV364" s="643"/>
      <c r="CW364" s="643"/>
      <c r="CX364" s="643"/>
      <c r="CY364" s="643"/>
      <c r="CZ364" s="643"/>
      <c r="DA364" s="643"/>
      <c r="DB364" s="643"/>
      <c r="DC364" s="643"/>
      <c r="DD364" s="643"/>
      <c r="DE364" s="643"/>
      <c r="DF364" s="643"/>
      <c r="DG364" s="643"/>
      <c r="DH364" s="643"/>
      <c r="DI364" s="643"/>
      <c r="DJ364" s="643"/>
      <c r="DK364" s="643"/>
      <c r="DL364" s="644"/>
      <c r="DM364" s="643"/>
      <c r="DN364" s="628"/>
      <c r="DO364" s="643"/>
      <c r="DP364" s="643"/>
      <c r="DQ364" s="643"/>
      <c r="DR364" s="643"/>
      <c r="DS364" s="643"/>
      <c r="DT364" s="643"/>
      <c r="DU364" s="643"/>
      <c r="DV364" s="643"/>
      <c r="DW364" s="643"/>
      <c r="DX364" s="643"/>
      <c r="DY364" s="643"/>
      <c r="DZ364" s="643"/>
      <c r="EA364" s="643"/>
      <c r="EB364" s="643"/>
      <c r="EC364" s="643"/>
      <c r="ED364" s="643"/>
      <c r="EE364" s="643"/>
      <c r="EF364" s="643"/>
      <c r="EG364" s="643"/>
      <c r="EH364" s="643"/>
      <c r="EI364" s="643"/>
      <c r="EJ364" s="643"/>
      <c r="EK364" s="643"/>
      <c r="EL364" s="643"/>
      <c r="EM364" s="643"/>
      <c r="EN364" s="643"/>
      <c r="EO364" s="643"/>
      <c r="EP364" s="643"/>
      <c r="EQ364" s="643"/>
      <c r="ER364" s="643"/>
      <c r="ES364" s="643"/>
      <c r="ET364" s="643"/>
      <c r="EU364" s="643"/>
      <c r="EV364" s="643"/>
      <c r="EW364" s="643"/>
      <c r="EX364" s="643"/>
      <c r="EY364" s="644"/>
    </row>
    <row r="365">
      <c r="A365" s="645"/>
      <c r="B365" s="646" t="s">
        <v>1011</v>
      </c>
      <c r="C365" s="16"/>
      <c r="D365" s="646" t="s">
        <v>981</v>
      </c>
      <c r="E365" s="15"/>
      <c r="F365" s="15"/>
      <c r="G365" s="16"/>
      <c r="H365" s="646" t="s">
        <v>1012</v>
      </c>
      <c r="I365" s="15"/>
      <c r="J365" s="15"/>
      <c r="K365" s="16"/>
      <c r="L365" s="646" t="s">
        <v>983</v>
      </c>
      <c r="M365" s="15"/>
      <c r="N365" s="15"/>
      <c r="O365" s="16"/>
      <c r="P365" s="646" t="s">
        <v>984</v>
      </c>
      <c r="Q365" s="15"/>
      <c r="R365" s="15"/>
      <c r="S365" s="16"/>
      <c r="T365" s="647" t="s">
        <v>985</v>
      </c>
      <c r="U365" s="15"/>
      <c r="V365" s="15"/>
      <c r="W365" s="16"/>
      <c r="X365" s="648" t="s">
        <v>986</v>
      </c>
      <c r="Y365" s="648" t="s">
        <v>652</v>
      </c>
      <c r="Z365" s="646" t="s">
        <v>987</v>
      </c>
      <c r="AA365" s="15"/>
      <c r="AB365" s="15"/>
      <c r="AC365" s="16"/>
      <c r="AD365" s="646" t="s">
        <v>988</v>
      </c>
      <c r="AE365" s="15"/>
      <c r="AF365" s="15"/>
      <c r="AG365" s="16"/>
      <c r="AH365" s="646" t="s">
        <v>989</v>
      </c>
      <c r="AI365" s="16"/>
      <c r="AJ365" s="646" t="s">
        <v>656</v>
      </c>
      <c r="AK365" s="16"/>
      <c r="AL365" s="649"/>
      <c r="AM365" s="650"/>
      <c r="AN365" s="645"/>
      <c r="AO365" s="646" t="s">
        <v>1011</v>
      </c>
      <c r="AP365" s="16"/>
      <c r="AQ365" s="646" t="s">
        <v>981</v>
      </c>
      <c r="AR365" s="15"/>
      <c r="AS365" s="15"/>
      <c r="AT365" s="16"/>
      <c r="AU365" s="646" t="s">
        <v>1012</v>
      </c>
      <c r="AV365" s="15"/>
      <c r="AW365" s="15"/>
      <c r="AX365" s="16"/>
      <c r="AY365" s="646" t="s">
        <v>983</v>
      </c>
      <c r="AZ365" s="15"/>
      <c r="BA365" s="15"/>
      <c r="BB365" s="16"/>
      <c r="BC365" s="646" t="s">
        <v>984</v>
      </c>
      <c r="BD365" s="15"/>
      <c r="BE365" s="15"/>
      <c r="BF365" s="16"/>
      <c r="BG365" s="647" t="s">
        <v>985</v>
      </c>
      <c r="BH365" s="15"/>
      <c r="BI365" s="15"/>
      <c r="BJ365" s="16"/>
      <c r="BK365" s="648" t="s">
        <v>986</v>
      </c>
      <c r="BL365" s="648" t="s">
        <v>652</v>
      </c>
      <c r="BM365" s="646" t="s">
        <v>987</v>
      </c>
      <c r="BN365" s="15"/>
      <c r="BO365" s="15"/>
      <c r="BP365" s="16"/>
      <c r="BQ365" s="646" t="s">
        <v>988</v>
      </c>
      <c r="BR365" s="15"/>
      <c r="BS365" s="15"/>
      <c r="BT365" s="16"/>
      <c r="BU365" s="646" t="s">
        <v>989</v>
      </c>
      <c r="BV365" s="16"/>
      <c r="BW365" s="646" t="s">
        <v>656</v>
      </c>
      <c r="BX365" s="16"/>
      <c r="BY365" s="649"/>
      <c r="BZ365" s="650"/>
      <c r="CA365" s="645"/>
      <c r="CB365" s="646" t="s">
        <v>1011</v>
      </c>
      <c r="CC365" s="16"/>
      <c r="CD365" s="646" t="s">
        <v>981</v>
      </c>
      <c r="CE365" s="15"/>
      <c r="CF365" s="15"/>
      <c r="CG365" s="16"/>
      <c r="CH365" s="646" t="s">
        <v>1012</v>
      </c>
      <c r="CI365" s="15"/>
      <c r="CJ365" s="15"/>
      <c r="CK365" s="16"/>
      <c r="CL365" s="646" t="s">
        <v>983</v>
      </c>
      <c r="CM365" s="15"/>
      <c r="CN365" s="15"/>
      <c r="CO365" s="16"/>
      <c r="CP365" s="646" t="s">
        <v>984</v>
      </c>
      <c r="CQ365" s="15"/>
      <c r="CR365" s="15"/>
      <c r="CS365" s="16"/>
      <c r="CT365" s="647" t="s">
        <v>985</v>
      </c>
      <c r="CU365" s="15"/>
      <c r="CV365" s="15"/>
      <c r="CW365" s="16"/>
      <c r="CX365" s="648" t="s">
        <v>986</v>
      </c>
      <c r="CY365" s="648" t="s">
        <v>652</v>
      </c>
      <c r="CZ365" s="646" t="s">
        <v>987</v>
      </c>
      <c r="DA365" s="15"/>
      <c r="DB365" s="15"/>
      <c r="DC365" s="16"/>
      <c r="DD365" s="646" t="s">
        <v>988</v>
      </c>
      <c r="DE365" s="15"/>
      <c r="DF365" s="15"/>
      <c r="DG365" s="16"/>
      <c r="DH365" s="646" t="s">
        <v>989</v>
      </c>
      <c r="DI365" s="16"/>
      <c r="DJ365" s="646" t="s">
        <v>656</v>
      </c>
      <c r="DK365" s="16"/>
      <c r="DL365" s="649"/>
      <c r="DM365" s="650"/>
      <c r="DN365" s="645"/>
      <c r="DO365" s="646" t="s">
        <v>1011</v>
      </c>
      <c r="DP365" s="16"/>
      <c r="DQ365" s="646" t="s">
        <v>981</v>
      </c>
      <c r="DR365" s="15"/>
      <c r="DS365" s="15"/>
      <c r="DT365" s="16"/>
      <c r="DU365" s="646" t="s">
        <v>1012</v>
      </c>
      <c r="DV365" s="15"/>
      <c r="DW365" s="15"/>
      <c r="DX365" s="16"/>
      <c r="DY365" s="646" t="s">
        <v>983</v>
      </c>
      <c r="DZ365" s="15"/>
      <c r="EA365" s="15"/>
      <c r="EB365" s="16"/>
      <c r="EC365" s="646" t="s">
        <v>984</v>
      </c>
      <c r="ED365" s="15"/>
      <c r="EE365" s="15"/>
      <c r="EF365" s="16"/>
      <c r="EG365" s="647" t="s">
        <v>985</v>
      </c>
      <c r="EH365" s="15"/>
      <c r="EI365" s="15"/>
      <c r="EJ365" s="16"/>
      <c r="EK365" s="648" t="s">
        <v>986</v>
      </c>
      <c r="EL365" s="648" t="s">
        <v>652</v>
      </c>
      <c r="EM365" s="646" t="s">
        <v>987</v>
      </c>
      <c r="EN365" s="15"/>
      <c r="EO365" s="15"/>
      <c r="EP365" s="16"/>
      <c r="EQ365" s="646" t="s">
        <v>988</v>
      </c>
      <c r="ER365" s="15"/>
      <c r="ES365" s="15"/>
      <c r="ET365" s="16"/>
      <c r="EU365" s="646" t="s">
        <v>989</v>
      </c>
      <c r="EV365" s="16"/>
      <c r="EW365" s="646" t="s">
        <v>656</v>
      </c>
      <c r="EX365" s="16"/>
      <c r="EY365" s="649"/>
    </row>
    <row r="366" ht="121.5" customHeight="1">
      <c r="A366" s="651"/>
      <c r="B366" s="652" t="s">
        <v>1013</v>
      </c>
      <c r="C366" s="16"/>
      <c r="D366" s="653" t="s">
        <v>631</v>
      </c>
      <c r="E366" s="654" t="s">
        <v>633</v>
      </c>
      <c r="F366" s="653" t="s">
        <v>635</v>
      </c>
      <c r="G366" s="653" t="s">
        <v>637</v>
      </c>
      <c r="H366" s="653" t="s">
        <v>631</v>
      </c>
      <c r="I366" s="654" t="s">
        <v>633</v>
      </c>
      <c r="J366" s="653" t="s">
        <v>635</v>
      </c>
      <c r="K366" s="653" t="s">
        <v>637</v>
      </c>
      <c r="L366" s="653" t="s">
        <v>631</v>
      </c>
      <c r="M366" s="654" t="s">
        <v>633</v>
      </c>
      <c r="N366" s="653" t="s">
        <v>635</v>
      </c>
      <c r="O366" s="653" t="s">
        <v>637</v>
      </c>
      <c r="P366" s="653" t="s">
        <v>631</v>
      </c>
      <c r="Q366" s="654" t="s">
        <v>633</v>
      </c>
      <c r="R366" s="653" t="s">
        <v>635</v>
      </c>
      <c r="S366" s="652" t="s">
        <v>637</v>
      </c>
      <c r="T366" s="655" t="s">
        <v>991</v>
      </c>
      <c r="U366" s="654" t="s">
        <v>992</v>
      </c>
      <c r="V366" s="653" t="s">
        <v>993</v>
      </c>
      <c r="W366" s="653" t="s">
        <v>994</v>
      </c>
      <c r="X366" s="43"/>
      <c r="Y366" s="43"/>
      <c r="Z366" s="656" t="s">
        <v>995</v>
      </c>
      <c r="AA366" s="656" t="s">
        <v>734</v>
      </c>
      <c r="AB366" s="656" t="s">
        <v>996</v>
      </c>
      <c r="AC366" s="657" t="s">
        <v>665</v>
      </c>
      <c r="AD366" s="656" t="s">
        <v>997</v>
      </c>
      <c r="AE366" s="656" t="s">
        <v>998</v>
      </c>
      <c r="AF366" s="656" t="s">
        <v>999</v>
      </c>
      <c r="AG366" s="657" t="s">
        <v>669</v>
      </c>
      <c r="AH366" s="658" t="s">
        <v>1000</v>
      </c>
      <c r="AI366" s="653" t="s">
        <v>1001</v>
      </c>
      <c r="AJ366" s="658" t="s">
        <v>579</v>
      </c>
      <c r="AK366" s="658" t="s">
        <v>672</v>
      </c>
      <c r="AL366" s="659"/>
      <c r="AM366" s="660"/>
      <c r="AN366" s="651"/>
      <c r="AO366" s="652" t="s">
        <v>1013</v>
      </c>
      <c r="AP366" s="16"/>
      <c r="AQ366" s="653" t="s">
        <v>631</v>
      </c>
      <c r="AR366" s="654" t="s">
        <v>633</v>
      </c>
      <c r="AS366" s="653" t="s">
        <v>635</v>
      </c>
      <c r="AT366" s="653" t="s">
        <v>637</v>
      </c>
      <c r="AU366" s="653" t="s">
        <v>631</v>
      </c>
      <c r="AV366" s="654" t="s">
        <v>633</v>
      </c>
      <c r="AW366" s="653" t="s">
        <v>635</v>
      </c>
      <c r="AX366" s="653" t="s">
        <v>637</v>
      </c>
      <c r="AY366" s="653" t="s">
        <v>631</v>
      </c>
      <c r="AZ366" s="654" t="s">
        <v>633</v>
      </c>
      <c r="BA366" s="653" t="s">
        <v>635</v>
      </c>
      <c r="BB366" s="653" t="s">
        <v>637</v>
      </c>
      <c r="BC366" s="653" t="s">
        <v>631</v>
      </c>
      <c r="BD366" s="654" t="s">
        <v>633</v>
      </c>
      <c r="BE366" s="653" t="s">
        <v>635</v>
      </c>
      <c r="BF366" s="652" t="s">
        <v>637</v>
      </c>
      <c r="BG366" s="655" t="s">
        <v>991</v>
      </c>
      <c r="BH366" s="654" t="s">
        <v>992</v>
      </c>
      <c r="BI366" s="653" t="s">
        <v>993</v>
      </c>
      <c r="BJ366" s="653" t="s">
        <v>994</v>
      </c>
      <c r="BK366" s="43"/>
      <c r="BL366" s="43"/>
      <c r="BM366" s="656" t="s">
        <v>995</v>
      </c>
      <c r="BN366" s="656" t="s">
        <v>734</v>
      </c>
      <c r="BO366" s="656" t="s">
        <v>996</v>
      </c>
      <c r="BP366" s="657" t="s">
        <v>665</v>
      </c>
      <c r="BQ366" s="656" t="s">
        <v>997</v>
      </c>
      <c r="BR366" s="656" t="s">
        <v>998</v>
      </c>
      <c r="BS366" s="656" t="s">
        <v>999</v>
      </c>
      <c r="BT366" s="657" t="s">
        <v>669</v>
      </c>
      <c r="BU366" s="658" t="s">
        <v>1000</v>
      </c>
      <c r="BV366" s="653" t="s">
        <v>1001</v>
      </c>
      <c r="BW366" s="658" t="s">
        <v>579</v>
      </c>
      <c r="BX366" s="658" t="s">
        <v>672</v>
      </c>
      <c r="BY366" s="659"/>
      <c r="BZ366" s="660"/>
      <c r="CA366" s="651"/>
      <c r="CB366" s="652" t="s">
        <v>1013</v>
      </c>
      <c r="CC366" s="16"/>
      <c r="CD366" s="653" t="s">
        <v>631</v>
      </c>
      <c r="CE366" s="654" t="s">
        <v>633</v>
      </c>
      <c r="CF366" s="653" t="s">
        <v>635</v>
      </c>
      <c r="CG366" s="653" t="s">
        <v>637</v>
      </c>
      <c r="CH366" s="653" t="s">
        <v>631</v>
      </c>
      <c r="CI366" s="654" t="s">
        <v>633</v>
      </c>
      <c r="CJ366" s="653" t="s">
        <v>635</v>
      </c>
      <c r="CK366" s="653" t="s">
        <v>637</v>
      </c>
      <c r="CL366" s="653" t="s">
        <v>631</v>
      </c>
      <c r="CM366" s="654" t="s">
        <v>633</v>
      </c>
      <c r="CN366" s="653" t="s">
        <v>635</v>
      </c>
      <c r="CO366" s="653" t="s">
        <v>637</v>
      </c>
      <c r="CP366" s="653" t="s">
        <v>631</v>
      </c>
      <c r="CQ366" s="654" t="s">
        <v>633</v>
      </c>
      <c r="CR366" s="653" t="s">
        <v>635</v>
      </c>
      <c r="CS366" s="652" t="s">
        <v>637</v>
      </c>
      <c r="CT366" s="655" t="s">
        <v>991</v>
      </c>
      <c r="CU366" s="654" t="s">
        <v>992</v>
      </c>
      <c r="CV366" s="653" t="s">
        <v>993</v>
      </c>
      <c r="CW366" s="653" t="s">
        <v>994</v>
      </c>
      <c r="CX366" s="43"/>
      <c r="CY366" s="43"/>
      <c r="CZ366" s="656" t="s">
        <v>995</v>
      </c>
      <c r="DA366" s="656" t="s">
        <v>734</v>
      </c>
      <c r="DB366" s="656" t="s">
        <v>996</v>
      </c>
      <c r="DC366" s="657" t="s">
        <v>665</v>
      </c>
      <c r="DD366" s="656" t="s">
        <v>997</v>
      </c>
      <c r="DE366" s="656" t="s">
        <v>998</v>
      </c>
      <c r="DF366" s="656" t="s">
        <v>999</v>
      </c>
      <c r="DG366" s="657" t="s">
        <v>669</v>
      </c>
      <c r="DH366" s="658" t="s">
        <v>1000</v>
      </c>
      <c r="DI366" s="653" t="s">
        <v>1001</v>
      </c>
      <c r="DJ366" s="658" t="s">
        <v>579</v>
      </c>
      <c r="DK366" s="658" t="s">
        <v>672</v>
      </c>
      <c r="DL366" s="659"/>
      <c r="DM366" s="660"/>
      <c r="DN366" s="651"/>
      <c r="DO366" s="652" t="s">
        <v>1013</v>
      </c>
      <c r="DP366" s="16"/>
      <c r="DQ366" s="653" t="s">
        <v>631</v>
      </c>
      <c r="DR366" s="654" t="s">
        <v>633</v>
      </c>
      <c r="DS366" s="653" t="s">
        <v>635</v>
      </c>
      <c r="DT366" s="653" t="s">
        <v>637</v>
      </c>
      <c r="DU366" s="653" t="s">
        <v>631</v>
      </c>
      <c r="DV366" s="654" t="s">
        <v>633</v>
      </c>
      <c r="DW366" s="653" t="s">
        <v>635</v>
      </c>
      <c r="DX366" s="653" t="s">
        <v>637</v>
      </c>
      <c r="DY366" s="653" t="s">
        <v>631</v>
      </c>
      <c r="DZ366" s="654" t="s">
        <v>633</v>
      </c>
      <c r="EA366" s="653" t="s">
        <v>635</v>
      </c>
      <c r="EB366" s="653" t="s">
        <v>637</v>
      </c>
      <c r="EC366" s="653" t="s">
        <v>631</v>
      </c>
      <c r="ED366" s="654" t="s">
        <v>633</v>
      </c>
      <c r="EE366" s="653" t="s">
        <v>635</v>
      </c>
      <c r="EF366" s="652" t="s">
        <v>637</v>
      </c>
      <c r="EG366" s="655" t="s">
        <v>991</v>
      </c>
      <c r="EH366" s="654" t="s">
        <v>992</v>
      </c>
      <c r="EI366" s="653" t="s">
        <v>993</v>
      </c>
      <c r="EJ366" s="653" t="s">
        <v>994</v>
      </c>
      <c r="EK366" s="43"/>
      <c r="EL366" s="43"/>
      <c r="EM366" s="656" t="s">
        <v>995</v>
      </c>
      <c r="EN366" s="656" t="s">
        <v>734</v>
      </c>
      <c r="EO366" s="656" t="s">
        <v>996</v>
      </c>
      <c r="EP366" s="657" t="s">
        <v>665</v>
      </c>
      <c r="EQ366" s="656" t="s">
        <v>997</v>
      </c>
      <c r="ER366" s="656" t="s">
        <v>998</v>
      </c>
      <c r="ES366" s="656" t="s">
        <v>999</v>
      </c>
      <c r="ET366" s="657" t="s">
        <v>669</v>
      </c>
      <c r="EU366" s="658" t="s">
        <v>1000</v>
      </c>
      <c r="EV366" s="653" t="s">
        <v>1001</v>
      </c>
      <c r="EW366" s="658" t="s">
        <v>579</v>
      </c>
      <c r="EX366" s="658" t="s">
        <v>672</v>
      </c>
      <c r="EY366" s="659"/>
    </row>
    <row r="367" ht="52.5" customHeight="1">
      <c r="A367" s="661"/>
      <c r="B367" s="662" t="s">
        <v>1014</v>
      </c>
      <c r="C367" s="663" t="s">
        <v>980</v>
      </c>
      <c r="D367" s="664">
        <f>'3A 2025-2026 REPORTE CALIFICACI'!E39</f>
        <v>78</v>
      </c>
      <c r="E367" s="664">
        <f>'3A 2025-2026 REPORTE CALIFICACI'!F39</f>
        <v>77</v>
      </c>
      <c r="F367" s="665">
        <f>'3A 2025-2026 REPORTE CALIFICACI'!G39</f>
        <v>85</v>
      </c>
      <c r="G367" s="664">
        <f>'3A 2025-2026 REPORTE CALIFICACI'!H39</f>
        <v>0</v>
      </c>
      <c r="H367" s="664">
        <f>'3A 2025-2026 REPORTE CALIFICACI'!I39</f>
        <v>75</v>
      </c>
      <c r="I367" s="664">
        <f>'3A 2025-2026 REPORTE CALIFICACI'!J39</f>
        <v>78</v>
      </c>
      <c r="J367" s="664">
        <f>'3A 2025-2026 REPORTE CALIFICACI'!K39</f>
        <v>78</v>
      </c>
      <c r="K367" s="664">
        <f>'3A 2025-2026 REPORTE CALIFICACI'!L39</f>
        <v>0</v>
      </c>
      <c r="L367" s="664">
        <f>'3A 2025-2026 REPORTE CALIFICACI'!M39</f>
        <v>83</v>
      </c>
      <c r="M367" s="664">
        <f>'3A 2025-2026 REPORTE CALIFICACI'!N39</f>
        <v>85</v>
      </c>
      <c r="N367" s="664">
        <f>'3A 2025-2026 REPORTE CALIFICACI'!O39</f>
        <v>81</v>
      </c>
      <c r="O367" s="664">
        <f>'3A 2025-2026 REPORTE CALIFICACI'!P39</f>
        <v>0</v>
      </c>
      <c r="P367" s="664">
        <f>'3A 2025-2026 REPORTE CALIFICACI'!Q39</f>
        <v>77</v>
      </c>
      <c r="Q367" s="664">
        <f>'3A 2025-2026 REPORTE CALIFICACI'!R39</f>
        <v>91</v>
      </c>
      <c r="R367" s="664">
        <f>'3A 2025-2026 REPORTE CALIFICACI'!S39</f>
        <v>81</v>
      </c>
      <c r="S367" s="664">
        <f>'3A 2025-2026 REPORTE CALIFICACI'!T39</f>
        <v>0</v>
      </c>
      <c r="T367" s="664"/>
      <c r="U367" s="664"/>
      <c r="V367" s="664"/>
      <c r="W367" s="664"/>
      <c r="X367" s="664"/>
      <c r="Y367" s="664"/>
      <c r="Z367" s="664"/>
      <c r="AA367" s="664"/>
      <c r="AB367" s="664"/>
      <c r="AC367" s="664"/>
      <c r="AD367" s="664"/>
      <c r="AE367" s="664"/>
      <c r="AF367" s="664"/>
      <c r="AG367" s="664"/>
      <c r="AH367" s="664"/>
      <c r="AI367" s="664"/>
      <c r="AJ367" s="664"/>
      <c r="AK367" s="664"/>
      <c r="AL367" s="666"/>
      <c r="AM367" s="667"/>
      <c r="AN367" s="661"/>
      <c r="AO367" s="662" t="s">
        <v>1014</v>
      </c>
      <c r="AP367" s="663" t="s">
        <v>980</v>
      </c>
      <c r="AQ367" s="664">
        <f>'3A 2025-2026 REPORTE CALIFICACI'!E40</f>
        <v>78</v>
      </c>
      <c r="AR367" s="664">
        <f>'3A 2025-2026 REPORTE CALIFICACI'!F40</f>
        <v>75</v>
      </c>
      <c r="AS367" s="665">
        <f>'3A 2025-2026 REPORTE CALIFICACI'!G40</f>
        <v>74</v>
      </c>
      <c r="AT367" s="664">
        <f>'3A 2025-2026 REPORTE CALIFICACI'!H40</f>
        <v>0</v>
      </c>
      <c r="AU367" s="664">
        <f>'3A 2025-2026 REPORTE CALIFICACI'!I40</f>
        <v>71</v>
      </c>
      <c r="AV367" s="664">
        <f>'3A 2025-2026 REPORTE CALIFICACI'!J40</f>
        <v>74</v>
      </c>
      <c r="AW367" s="664">
        <f>'3A 2025-2026 REPORTE CALIFICACI'!K40</f>
        <v>75</v>
      </c>
      <c r="AX367" s="664">
        <f>'3A 2025-2026 REPORTE CALIFICACI'!L40</f>
        <v>0</v>
      </c>
      <c r="AY367" s="664">
        <f>'3A 2025-2026 REPORTE CALIFICACI'!M40</f>
        <v>89</v>
      </c>
      <c r="AZ367" s="664">
        <f>'3A 2025-2026 REPORTE CALIFICACI'!N40</f>
        <v>83</v>
      </c>
      <c r="BA367" s="664">
        <f>'3A 2025-2026 REPORTE CALIFICACI'!O40</f>
        <v>79</v>
      </c>
      <c r="BB367" s="664">
        <f>'3A 2025-2026 REPORTE CALIFICACI'!P40</f>
        <v>0</v>
      </c>
      <c r="BC367" s="664">
        <f>'3A 2025-2026 REPORTE CALIFICACI'!Q40</f>
        <v>87</v>
      </c>
      <c r="BD367" s="664">
        <f>'3A 2025-2026 REPORTE CALIFICACI'!R40</f>
        <v>89</v>
      </c>
      <c r="BE367" s="664">
        <f>'3A 2025-2026 REPORTE CALIFICACI'!S40</f>
        <v>79</v>
      </c>
      <c r="BF367" s="664">
        <f>'3A 2025-2026 REPORTE CALIFICACI'!T40</f>
        <v>0</v>
      </c>
      <c r="BG367" s="664"/>
      <c r="BH367" s="664"/>
      <c r="BI367" s="664"/>
      <c r="BJ367" s="664"/>
      <c r="BK367" s="664"/>
      <c r="BL367" s="664"/>
      <c r="BM367" s="664"/>
      <c r="BN367" s="664"/>
      <c r="BO367" s="664"/>
      <c r="BP367" s="664"/>
      <c r="BQ367" s="664"/>
      <c r="BR367" s="664"/>
      <c r="BS367" s="664"/>
      <c r="BT367" s="664"/>
      <c r="BU367" s="664"/>
      <c r="BV367" s="664"/>
      <c r="BW367" s="664"/>
      <c r="BX367" s="664"/>
      <c r="BY367" s="666"/>
      <c r="BZ367" s="667"/>
      <c r="CA367" s="661"/>
      <c r="CB367" s="662" t="s">
        <v>1014</v>
      </c>
      <c r="CC367" s="663" t="s">
        <v>980</v>
      </c>
      <c r="CD367" s="664">
        <f>'3A 2025-2026 REPORTE CALIFICACI'!E41</f>
        <v>80</v>
      </c>
      <c r="CE367" s="664">
        <f>'3A 2025-2026 REPORTE CALIFICACI'!F41</f>
        <v>85</v>
      </c>
      <c r="CF367" s="665">
        <f>'3A 2025-2026 REPORTE CALIFICACI'!G41</f>
        <v>89</v>
      </c>
      <c r="CG367" s="664">
        <f>'3A 2025-2026 REPORTE CALIFICACI'!H41</f>
        <v>0</v>
      </c>
      <c r="CH367" s="664">
        <f>'3A 2025-2026 REPORTE CALIFICACI'!I41</f>
        <v>81</v>
      </c>
      <c r="CI367" s="664">
        <f>'3A 2025-2026 REPORTE CALIFICACI'!J41</f>
        <v>86</v>
      </c>
      <c r="CJ367" s="664">
        <f>'3A 2025-2026 REPORTE CALIFICACI'!K41</f>
        <v>88</v>
      </c>
      <c r="CK367" s="664">
        <f>'3A 2025-2026 REPORTE CALIFICACI'!L41</f>
        <v>0</v>
      </c>
      <c r="CL367" s="664">
        <f>'3A 2025-2026 REPORTE CALIFICACI'!M41</f>
        <v>97</v>
      </c>
      <c r="CM367" s="664">
        <f>'3A 2025-2026 REPORTE CALIFICACI'!N41</f>
        <v>89</v>
      </c>
      <c r="CN367" s="664">
        <f>'3A 2025-2026 REPORTE CALIFICACI'!O41</f>
        <v>89</v>
      </c>
      <c r="CO367" s="664">
        <f>'3A 2025-2026 REPORTE CALIFICACI'!P41</f>
        <v>0</v>
      </c>
      <c r="CP367" s="664">
        <f>'3A 2025-2026 REPORTE CALIFICACI'!Q41</f>
        <v>95</v>
      </c>
      <c r="CQ367" s="664">
        <f>'3A 2025-2026 REPORTE CALIFICACI'!R41</f>
        <v>97</v>
      </c>
      <c r="CR367" s="664">
        <f>'3A 2025-2026 REPORTE CALIFICACI'!S41</f>
        <v>89</v>
      </c>
      <c r="CS367" s="664">
        <f>'3A 2025-2026 REPORTE CALIFICACI'!T41</f>
        <v>0</v>
      </c>
      <c r="CT367" s="664"/>
      <c r="CU367" s="664"/>
      <c r="CV367" s="664"/>
      <c r="CW367" s="664"/>
      <c r="CX367" s="664"/>
      <c r="CY367" s="664"/>
      <c r="CZ367" s="664"/>
      <c r="DA367" s="664"/>
      <c r="DB367" s="664"/>
      <c r="DC367" s="664"/>
      <c r="DD367" s="664"/>
      <c r="DE367" s="664"/>
      <c r="DF367" s="664"/>
      <c r="DG367" s="664"/>
      <c r="DH367" s="664"/>
      <c r="DI367" s="664"/>
      <c r="DJ367" s="664"/>
      <c r="DK367" s="664"/>
      <c r="DL367" s="666"/>
      <c r="DM367" s="667"/>
      <c r="DN367" s="661"/>
      <c r="DO367" s="662" t="s">
        <v>1014</v>
      </c>
      <c r="DP367" s="663" t="s">
        <v>980</v>
      </c>
      <c r="DQ367" s="664">
        <f>'3A 2025-2026 REPORTE CALIFICACI'!E42</f>
        <v>74</v>
      </c>
      <c r="DR367" s="664">
        <f>'3A 2025-2026 REPORTE CALIFICACI'!F42</f>
        <v>78</v>
      </c>
      <c r="DS367" s="665">
        <f>'3A 2025-2026 REPORTE CALIFICACI'!G42</f>
        <v>81</v>
      </c>
      <c r="DT367" s="664">
        <f>'3A 2025-2026 REPORTE CALIFICACI'!H42</f>
        <v>0</v>
      </c>
      <c r="DU367" s="664">
        <f>'3A 2025-2026 REPORTE CALIFICACI'!I42</f>
        <v>75</v>
      </c>
      <c r="DV367" s="664">
        <f>'3A 2025-2026 REPORTE CALIFICACI'!J42</f>
        <v>80</v>
      </c>
      <c r="DW367" s="664">
        <f>'3A 2025-2026 REPORTE CALIFICACI'!K42</f>
        <v>76</v>
      </c>
      <c r="DX367" s="664">
        <f>'3A 2025-2026 REPORTE CALIFICACI'!L42</f>
        <v>0</v>
      </c>
      <c r="DY367" s="664">
        <f>'3A 2025-2026 REPORTE CALIFICACI'!M42</f>
        <v>78</v>
      </c>
      <c r="DZ367" s="664">
        <f>'3A 2025-2026 REPORTE CALIFICACI'!N42</f>
        <v>86</v>
      </c>
      <c r="EA367" s="664">
        <f>'3A 2025-2026 REPORTE CALIFICACI'!O42</f>
        <v>82</v>
      </c>
      <c r="EB367" s="664">
        <f>'3A 2025-2026 REPORTE CALIFICACI'!P42</f>
        <v>0</v>
      </c>
      <c r="EC367" s="664">
        <f>'3A 2025-2026 REPORTE CALIFICACI'!Q42</f>
        <v>79</v>
      </c>
      <c r="ED367" s="664">
        <f>'3A 2025-2026 REPORTE CALIFICACI'!R42</f>
        <v>87</v>
      </c>
      <c r="EE367" s="664">
        <f>'3A 2025-2026 REPORTE CALIFICACI'!S42</f>
        <v>82</v>
      </c>
      <c r="EF367" s="664">
        <f>'3A 2025-2026 REPORTE CALIFICACI'!T42</f>
        <v>0</v>
      </c>
      <c r="EG367" s="664"/>
      <c r="EH367" s="664"/>
      <c r="EI367" s="664"/>
      <c r="EJ367" s="664"/>
      <c r="EK367" s="664"/>
      <c r="EL367" s="664"/>
      <c r="EM367" s="664"/>
      <c r="EN367" s="664"/>
      <c r="EO367" s="664"/>
      <c r="EP367" s="664"/>
      <c r="EQ367" s="664"/>
      <c r="ER367" s="664"/>
      <c r="ES367" s="664"/>
      <c r="ET367" s="664"/>
      <c r="EU367" s="664"/>
      <c r="EV367" s="664"/>
      <c r="EW367" s="664"/>
      <c r="EX367" s="664"/>
      <c r="EY367" s="666"/>
    </row>
    <row r="368" ht="85.5" customHeight="1">
      <c r="A368" s="661"/>
      <c r="B368" s="47"/>
      <c r="C368" s="663" t="s">
        <v>1015</v>
      </c>
      <c r="D368" s="664">
        <f>'3A 2025-2026 REPORTE CALIFICACI'!AM39</f>
        <v>0</v>
      </c>
      <c r="E368" s="664">
        <f>'3A 2025-2026 REPORTE CALIFICACI'!AN39</f>
        <v>0</v>
      </c>
      <c r="F368" s="664">
        <f>'3A 2025-2026 REPORTE CALIFICACI'!AO39</f>
        <v>0</v>
      </c>
      <c r="G368" s="664">
        <f>'3A 2025-2026 REPORTE CALIFICACI'!AP39</f>
        <v>0</v>
      </c>
      <c r="H368" s="664">
        <f>'3A 2025-2026 REPORTE CALIFICACI'!AQ39</f>
        <v>0</v>
      </c>
      <c r="I368" s="664">
        <f>'3A 2025-2026 REPORTE CALIFICACI'!AR39</f>
        <v>0</v>
      </c>
      <c r="J368" s="664">
        <f>'3A 2025-2026 REPORTE CALIFICACI'!AS39</f>
        <v>0</v>
      </c>
      <c r="K368" s="664">
        <f>'3A 2025-2026 REPORTE CALIFICACI'!AT39</f>
        <v>0</v>
      </c>
      <c r="L368" s="664">
        <f>'3A 2025-2026 REPORTE CALIFICACI'!AU39</f>
        <v>0</v>
      </c>
      <c r="M368" s="664">
        <f>'3A 2025-2026 REPORTE CALIFICACI'!AV39</f>
        <v>0</v>
      </c>
      <c r="N368" s="664">
        <f>'3A 2025-2026 REPORTE CALIFICACI'!AW39</f>
        <v>0</v>
      </c>
      <c r="O368" s="664">
        <f>'3A 2025-2026 REPORTE CALIFICACI'!AX39</f>
        <v>0</v>
      </c>
      <c r="P368" s="664">
        <f>'3A 2025-2026 REPORTE CALIFICACI'!AY39</f>
        <v>0</v>
      </c>
      <c r="Q368" s="664">
        <f>'3A 2025-2026 REPORTE CALIFICACI'!AZ39</f>
        <v>0</v>
      </c>
      <c r="R368" s="664">
        <f>'3A 2025-2026 REPORTE CALIFICACI'!BA39</f>
        <v>0</v>
      </c>
      <c r="S368" s="664">
        <f>'3A 2025-2026 REPORTE CALIFICACI'!BB39</f>
        <v>0</v>
      </c>
      <c r="T368" s="664"/>
      <c r="U368" s="664"/>
      <c r="V368" s="664"/>
      <c r="W368" s="664"/>
      <c r="X368" s="664"/>
      <c r="Y368" s="664"/>
      <c r="Z368" s="664"/>
      <c r="AA368" s="664"/>
      <c r="AB368" s="664"/>
      <c r="AC368" s="664"/>
      <c r="AD368" s="664"/>
      <c r="AE368" s="664"/>
      <c r="AF368" s="664"/>
      <c r="AG368" s="664"/>
      <c r="AH368" s="664"/>
      <c r="AI368" s="664"/>
      <c r="AJ368" s="664"/>
      <c r="AK368" s="664"/>
      <c r="AL368" s="666"/>
      <c r="AM368" s="667"/>
      <c r="AN368" s="661"/>
      <c r="AO368" s="47"/>
      <c r="AP368" s="663" t="s">
        <v>1015</v>
      </c>
      <c r="AQ368" s="664">
        <f>'3A 2025-2026 REPORTE CALIFICACI'!AM40</f>
        <v>0</v>
      </c>
      <c r="AR368" s="664">
        <f>'3A 2025-2026 REPORTE CALIFICACI'!AN40</f>
        <v>0</v>
      </c>
      <c r="AS368" s="664">
        <f>'3A 2025-2026 REPORTE CALIFICACI'!AO40</f>
        <v>0</v>
      </c>
      <c r="AT368" s="664">
        <f>'3A 2025-2026 REPORTE CALIFICACI'!AP40</f>
        <v>0</v>
      </c>
      <c r="AU368" s="664">
        <f>'3A 2025-2026 REPORTE CALIFICACI'!AQ40</f>
        <v>0</v>
      </c>
      <c r="AV368" s="664">
        <f>'3A 2025-2026 REPORTE CALIFICACI'!AR40</f>
        <v>0</v>
      </c>
      <c r="AW368" s="664">
        <f>'3A 2025-2026 REPORTE CALIFICACI'!AS40</f>
        <v>0</v>
      </c>
      <c r="AX368" s="664">
        <f>'3A 2025-2026 REPORTE CALIFICACI'!AT40</f>
        <v>0</v>
      </c>
      <c r="AY368" s="664">
        <f>'3A 2025-2026 REPORTE CALIFICACI'!AU40</f>
        <v>0</v>
      </c>
      <c r="AZ368" s="664">
        <f>'3A 2025-2026 REPORTE CALIFICACI'!AV40</f>
        <v>0</v>
      </c>
      <c r="BA368" s="664">
        <f>'3A 2025-2026 REPORTE CALIFICACI'!AW40</f>
        <v>0</v>
      </c>
      <c r="BB368" s="664">
        <f>'3A 2025-2026 REPORTE CALIFICACI'!AX40</f>
        <v>0</v>
      </c>
      <c r="BC368" s="664">
        <f>'3A 2025-2026 REPORTE CALIFICACI'!AY40</f>
        <v>0</v>
      </c>
      <c r="BD368" s="664">
        <f>'3A 2025-2026 REPORTE CALIFICACI'!AZ40</f>
        <v>0</v>
      </c>
      <c r="BE368" s="664">
        <f>'3A 2025-2026 REPORTE CALIFICACI'!BA40</f>
        <v>0</v>
      </c>
      <c r="BF368" s="664">
        <f>'3A 2025-2026 REPORTE CALIFICACI'!BB40</f>
        <v>0</v>
      </c>
      <c r="BG368" s="664"/>
      <c r="BH368" s="664"/>
      <c r="BI368" s="664"/>
      <c r="BJ368" s="664"/>
      <c r="BK368" s="664"/>
      <c r="BL368" s="664"/>
      <c r="BM368" s="664"/>
      <c r="BN368" s="664"/>
      <c r="BO368" s="664"/>
      <c r="BP368" s="664"/>
      <c r="BQ368" s="664"/>
      <c r="BR368" s="664"/>
      <c r="BS368" s="664"/>
      <c r="BT368" s="664"/>
      <c r="BU368" s="664"/>
      <c r="BV368" s="664"/>
      <c r="BW368" s="664"/>
      <c r="BX368" s="664"/>
      <c r="BY368" s="666"/>
      <c r="BZ368" s="667"/>
      <c r="CA368" s="661"/>
      <c r="CB368" s="47"/>
      <c r="CC368" s="663" t="s">
        <v>1015</v>
      </c>
      <c r="CD368" s="664">
        <f>'3A 2025-2026 REPORTE CALIFICACI'!AM41</f>
        <v>0</v>
      </c>
      <c r="CE368" s="664">
        <f>'3A 2025-2026 REPORTE CALIFICACI'!AN41</f>
        <v>0</v>
      </c>
      <c r="CF368" s="664">
        <f>'3A 2025-2026 REPORTE CALIFICACI'!AO41</f>
        <v>0</v>
      </c>
      <c r="CG368" s="664">
        <f>'3A 2025-2026 REPORTE CALIFICACI'!AP41</f>
        <v>0</v>
      </c>
      <c r="CH368" s="664">
        <f>'3A 2025-2026 REPORTE CALIFICACI'!AQ41</f>
        <v>0</v>
      </c>
      <c r="CI368" s="664">
        <f>'3A 2025-2026 REPORTE CALIFICACI'!AR41</f>
        <v>0</v>
      </c>
      <c r="CJ368" s="664">
        <f>'3A 2025-2026 REPORTE CALIFICACI'!AS41</f>
        <v>0</v>
      </c>
      <c r="CK368" s="664">
        <f>'3A 2025-2026 REPORTE CALIFICACI'!AT41</f>
        <v>0</v>
      </c>
      <c r="CL368" s="664">
        <f>'3A 2025-2026 REPORTE CALIFICACI'!AU41</f>
        <v>0</v>
      </c>
      <c r="CM368" s="664">
        <f>'3A 2025-2026 REPORTE CALIFICACI'!AV41</f>
        <v>0</v>
      </c>
      <c r="CN368" s="664">
        <f>'3A 2025-2026 REPORTE CALIFICACI'!AW41</f>
        <v>0</v>
      </c>
      <c r="CO368" s="664">
        <f>'3A 2025-2026 REPORTE CALIFICACI'!AX41</f>
        <v>0</v>
      </c>
      <c r="CP368" s="664">
        <f>'3A 2025-2026 REPORTE CALIFICACI'!AY41</f>
        <v>0</v>
      </c>
      <c r="CQ368" s="664">
        <f>'3A 2025-2026 REPORTE CALIFICACI'!AZ41</f>
        <v>0</v>
      </c>
      <c r="CR368" s="664">
        <f>'3A 2025-2026 REPORTE CALIFICACI'!BA41</f>
        <v>0</v>
      </c>
      <c r="CS368" s="664">
        <f>'3A 2025-2026 REPORTE CALIFICACI'!BB41</f>
        <v>0</v>
      </c>
      <c r="CT368" s="664"/>
      <c r="CU368" s="664"/>
      <c r="CV368" s="664"/>
      <c r="CW368" s="664"/>
      <c r="CX368" s="664"/>
      <c r="CY368" s="664"/>
      <c r="CZ368" s="664"/>
      <c r="DA368" s="664"/>
      <c r="DB368" s="664"/>
      <c r="DC368" s="664"/>
      <c r="DD368" s="664"/>
      <c r="DE368" s="664"/>
      <c r="DF368" s="664"/>
      <c r="DG368" s="664"/>
      <c r="DH368" s="664"/>
      <c r="DI368" s="664"/>
      <c r="DJ368" s="664"/>
      <c r="DK368" s="664"/>
      <c r="DL368" s="666"/>
      <c r="DM368" s="667"/>
      <c r="DN368" s="661"/>
      <c r="DO368" s="47"/>
      <c r="DP368" s="663" t="s">
        <v>1015</v>
      </c>
      <c r="DQ368" s="664">
        <f>'3A 2025-2026 REPORTE CALIFICACI'!AM42</f>
        <v>0</v>
      </c>
      <c r="DR368" s="664">
        <f>'3A 2025-2026 REPORTE CALIFICACI'!AN42</f>
        <v>0</v>
      </c>
      <c r="DS368" s="664">
        <f>'3A 2025-2026 REPORTE CALIFICACI'!AO42</f>
        <v>0</v>
      </c>
      <c r="DT368" s="664">
        <f>'3A 2025-2026 REPORTE CALIFICACI'!AP42</f>
        <v>0</v>
      </c>
      <c r="DU368" s="664">
        <f>'3A 2025-2026 REPORTE CALIFICACI'!AQ42</f>
        <v>0</v>
      </c>
      <c r="DV368" s="664">
        <f>'3A 2025-2026 REPORTE CALIFICACI'!AR42</f>
        <v>0</v>
      </c>
      <c r="DW368" s="664">
        <f>'3A 2025-2026 REPORTE CALIFICACI'!AS42</f>
        <v>0</v>
      </c>
      <c r="DX368" s="664">
        <f>'3A 2025-2026 REPORTE CALIFICACI'!AT42</f>
        <v>0</v>
      </c>
      <c r="DY368" s="664">
        <f>'3A 2025-2026 REPORTE CALIFICACI'!AU42</f>
        <v>0</v>
      </c>
      <c r="DZ368" s="664">
        <f>'3A 2025-2026 REPORTE CALIFICACI'!AV42</f>
        <v>0</v>
      </c>
      <c r="EA368" s="664">
        <f>'3A 2025-2026 REPORTE CALIFICACI'!AW42</f>
        <v>0</v>
      </c>
      <c r="EB368" s="664">
        <f>'3A 2025-2026 REPORTE CALIFICACI'!AX42</f>
        <v>0</v>
      </c>
      <c r="EC368" s="664">
        <f>'3A 2025-2026 REPORTE CALIFICACI'!AY42</f>
        <v>0</v>
      </c>
      <c r="ED368" s="664">
        <f>'3A 2025-2026 REPORTE CALIFICACI'!AZ42</f>
        <v>0</v>
      </c>
      <c r="EE368" s="664">
        <f>'3A 2025-2026 REPORTE CALIFICACI'!BA42</f>
        <v>0</v>
      </c>
      <c r="EF368" s="664">
        <f>'3A 2025-2026 REPORTE CALIFICACI'!BB42</f>
        <v>0</v>
      </c>
      <c r="EG368" s="664"/>
      <c r="EH368" s="664"/>
      <c r="EI368" s="664"/>
      <c r="EJ368" s="664"/>
      <c r="EK368" s="664"/>
      <c r="EL368" s="664"/>
      <c r="EM368" s="664"/>
      <c r="EN368" s="664"/>
      <c r="EO368" s="664"/>
      <c r="EP368" s="664"/>
      <c r="EQ368" s="664"/>
      <c r="ER368" s="664"/>
      <c r="ES368" s="664"/>
      <c r="ET368" s="664"/>
      <c r="EU368" s="664"/>
      <c r="EV368" s="664"/>
      <c r="EW368" s="664"/>
      <c r="EX368" s="664"/>
      <c r="EY368" s="666"/>
    </row>
    <row r="369" ht="82.5" customHeight="1">
      <c r="A369" s="661"/>
      <c r="B369" s="47"/>
      <c r="C369" s="663" t="s">
        <v>1016</v>
      </c>
      <c r="D369" s="664">
        <f>'3A 2025-2026 REPORTE CALIFICACI'!BU39</f>
        <v>85</v>
      </c>
      <c r="E369" s="664">
        <f>'3A 2025-2026 REPORTE CALIFICACI'!BV39</f>
        <v>86</v>
      </c>
      <c r="F369" s="664">
        <f>'3A 2025-2026 REPORTE CALIFICACI'!BW39</f>
        <v>81</v>
      </c>
      <c r="G369" s="664">
        <f>'3A 2025-2026 REPORTE CALIFICACI'!BX39</f>
        <v>0</v>
      </c>
      <c r="H369" s="664">
        <f>'3A 2025-2026 REPORTE CALIFICACI'!BY39</f>
        <v>85</v>
      </c>
      <c r="I369" s="664">
        <f>'3A 2025-2026 REPORTE CALIFICACI'!BZ39</f>
        <v>84</v>
      </c>
      <c r="J369" s="664">
        <f>'3A 2025-2026 REPORTE CALIFICACI'!CA39</f>
        <v>82</v>
      </c>
      <c r="K369" s="664">
        <f>'3A 2025-2026 REPORTE CALIFICACI'!CB39</f>
        <v>0</v>
      </c>
      <c r="L369" s="664">
        <f>'3A 2025-2026 REPORTE CALIFICACI'!CC39</f>
        <v>86</v>
      </c>
      <c r="M369" s="664">
        <f>'3A 2025-2026 REPORTE CALIFICACI'!CD39</f>
        <v>83</v>
      </c>
      <c r="N369" s="664">
        <f>'3A 2025-2026 REPORTE CALIFICACI'!CE39</f>
        <v>81</v>
      </c>
      <c r="O369" s="664">
        <f>'3A 2025-2026 REPORTE CALIFICACI'!CF39</f>
        <v>0</v>
      </c>
      <c r="P369" s="664">
        <f>'3A 2025-2026 REPORTE CALIFICACI'!CG39</f>
        <v>87</v>
      </c>
      <c r="Q369" s="664">
        <f>'3A 2025-2026 REPORTE CALIFICACI'!CH39</f>
        <v>84</v>
      </c>
      <c r="R369" s="664">
        <f>'3A 2025-2026 REPORTE CALIFICACI'!CI39</f>
        <v>80</v>
      </c>
      <c r="S369" s="664">
        <f>'3A 2025-2026 REPORTE CALIFICACI'!CJ39</f>
        <v>0</v>
      </c>
      <c r="T369" s="664"/>
      <c r="U369" s="664"/>
      <c r="V369" s="664"/>
      <c r="W369" s="664"/>
      <c r="X369" s="664"/>
      <c r="Y369" s="664"/>
      <c r="Z369" s="664"/>
      <c r="AA369" s="664"/>
      <c r="AB369" s="664"/>
      <c r="AC369" s="664"/>
      <c r="AD369" s="664"/>
      <c r="AE369" s="664"/>
      <c r="AF369" s="664"/>
      <c r="AG369" s="664"/>
      <c r="AH369" s="664"/>
      <c r="AI369" s="664"/>
      <c r="AJ369" s="664"/>
      <c r="AK369" s="664"/>
      <c r="AL369" s="666"/>
      <c r="AM369" s="667"/>
      <c r="AN369" s="661"/>
      <c r="AO369" s="47"/>
      <c r="AP369" s="663" t="s">
        <v>1016</v>
      </c>
      <c r="AQ369" s="664">
        <f>'3A 2025-2026 REPORTE CALIFICACI'!BU40</f>
        <v>72</v>
      </c>
      <c r="AR369" s="664">
        <f>'3A 2025-2026 REPORTE CALIFICACI'!BV40</f>
        <v>75</v>
      </c>
      <c r="AS369" s="664">
        <f>'3A 2025-2026 REPORTE CALIFICACI'!BW40</f>
        <v>80</v>
      </c>
      <c r="AT369" s="664">
        <f>'3A 2025-2026 REPORTE CALIFICACI'!BX40</f>
        <v>0</v>
      </c>
      <c r="AU369" s="664">
        <f>'3A 2025-2026 REPORTE CALIFICACI'!BY40</f>
        <v>71</v>
      </c>
      <c r="AV369" s="664">
        <f>'3A 2025-2026 REPORTE CALIFICACI'!BZ40</f>
        <v>75</v>
      </c>
      <c r="AW369" s="664">
        <f>'3A 2025-2026 REPORTE CALIFICACI'!CA40</f>
        <v>81</v>
      </c>
      <c r="AX369" s="664">
        <f>'3A 2025-2026 REPORTE CALIFICACI'!CB40</f>
        <v>0</v>
      </c>
      <c r="AY369" s="664">
        <f>'3A 2025-2026 REPORTE CALIFICACI'!CC40</f>
        <v>81</v>
      </c>
      <c r="AZ369" s="664">
        <f>'3A 2025-2026 REPORTE CALIFICACI'!CD40</f>
        <v>81</v>
      </c>
      <c r="BA369" s="664">
        <f>'3A 2025-2026 REPORTE CALIFICACI'!CE40</f>
        <v>82</v>
      </c>
      <c r="BB369" s="664">
        <f>'3A 2025-2026 REPORTE CALIFICACI'!CF40</f>
        <v>0</v>
      </c>
      <c r="BC369" s="664">
        <f>'3A 2025-2026 REPORTE CALIFICACI'!CG40</f>
        <v>80</v>
      </c>
      <c r="BD369" s="664">
        <f>'3A 2025-2026 REPORTE CALIFICACI'!CH40</f>
        <v>81</v>
      </c>
      <c r="BE369" s="664">
        <f>'3A 2025-2026 REPORTE CALIFICACI'!CI40</f>
        <v>80</v>
      </c>
      <c r="BF369" s="664">
        <f>'3A 2025-2026 REPORTE CALIFICACI'!CJ40</f>
        <v>0</v>
      </c>
      <c r="BG369" s="664"/>
      <c r="BH369" s="664"/>
      <c r="BI369" s="664"/>
      <c r="BJ369" s="664"/>
      <c r="BK369" s="664"/>
      <c r="BL369" s="664"/>
      <c r="BM369" s="664"/>
      <c r="BN369" s="664"/>
      <c r="BO369" s="664"/>
      <c r="BP369" s="664"/>
      <c r="BQ369" s="664"/>
      <c r="BR369" s="664"/>
      <c r="BS369" s="664"/>
      <c r="BT369" s="664"/>
      <c r="BU369" s="664"/>
      <c r="BV369" s="664"/>
      <c r="BW369" s="664"/>
      <c r="BX369" s="664"/>
      <c r="BY369" s="666"/>
      <c r="BZ369" s="667"/>
      <c r="CA369" s="661"/>
      <c r="CB369" s="47"/>
      <c r="CC369" s="663" t="s">
        <v>1016</v>
      </c>
      <c r="CD369" s="664">
        <f>'3A 2025-2026 REPORTE CALIFICACI'!BU41</f>
        <v>80</v>
      </c>
      <c r="CE369" s="664">
        <f>'3A 2025-2026 REPORTE CALIFICACI'!BV41</f>
        <v>81</v>
      </c>
      <c r="CF369" s="664">
        <f>'3A 2025-2026 REPORTE CALIFICACI'!BW41</f>
        <v>82</v>
      </c>
      <c r="CG369" s="664">
        <f>'3A 2025-2026 REPORTE CALIFICACI'!BX41</f>
        <v>0</v>
      </c>
      <c r="CH369" s="664">
        <f>'3A 2025-2026 REPORTE CALIFICACI'!BY41</f>
        <v>81</v>
      </c>
      <c r="CI369" s="664">
        <f>'3A 2025-2026 REPORTE CALIFICACI'!BZ41</f>
        <v>81</v>
      </c>
      <c r="CJ369" s="664">
        <f>'3A 2025-2026 REPORTE CALIFICACI'!CA41</f>
        <v>83</v>
      </c>
      <c r="CK369" s="664">
        <f>'3A 2025-2026 REPORTE CALIFICACI'!CB41</f>
        <v>0</v>
      </c>
      <c r="CL369" s="664">
        <f>'3A 2025-2026 REPORTE CALIFICACI'!CC41</f>
        <v>88</v>
      </c>
      <c r="CM369" s="664">
        <f>'3A 2025-2026 REPORTE CALIFICACI'!CD41</f>
        <v>83</v>
      </c>
      <c r="CN369" s="664">
        <f>'3A 2025-2026 REPORTE CALIFICACI'!CE41</f>
        <v>83</v>
      </c>
      <c r="CO369" s="664">
        <f>'3A 2025-2026 REPORTE CALIFICACI'!CF41</f>
        <v>0</v>
      </c>
      <c r="CP369" s="664">
        <f>'3A 2025-2026 REPORTE CALIFICACI'!CG41</f>
        <v>82</v>
      </c>
      <c r="CQ369" s="664">
        <f>'3A 2025-2026 REPORTE CALIFICACI'!CH41</f>
        <v>83</v>
      </c>
      <c r="CR369" s="664">
        <f>'3A 2025-2026 REPORTE CALIFICACI'!CI41</f>
        <v>81</v>
      </c>
      <c r="CS369" s="664">
        <f>'3A 2025-2026 REPORTE CALIFICACI'!CJ41</f>
        <v>0</v>
      </c>
      <c r="CT369" s="664"/>
      <c r="CU369" s="664"/>
      <c r="CV369" s="664"/>
      <c r="CW369" s="664"/>
      <c r="CX369" s="664"/>
      <c r="CY369" s="664"/>
      <c r="CZ369" s="664"/>
      <c r="DA369" s="664"/>
      <c r="DB369" s="664"/>
      <c r="DC369" s="664"/>
      <c r="DD369" s="664"/>
      <c r="DE369" s="664"/>
      <c r="DF369" s="664"/>
      <c r="DG369" s="664"/>
      <c r="DH369" s="664"/>
      <c r="DI369" s="664"/>
      <c r="DJ369" s="664"/>
      <c r="DK369" s="664"/>
      <c r="DL369" s="666"/>
      <c r="DM369" s="667"/>
      <c r="DN369" s="661"/>
      <c r="DO369" s="47"/>
      <c r="DP369" s="663" t="s">
        <v>1016</v>
      </c>
      <c r="DQ369" s="664">
        <f>'3A 2025-2026 REPORTE CALIFICACI'!BU42</f>
        <v>78</v>
      </c>
      <c r="DR369" s="664">
        <f>'3A 2025-2026 REPORTE CALIFICACI'!BV42</f>
        <v>84</v>
      </c>
      <c r="DS369" s="664">
        <f>'3A 2025-2026 REPORTE CALIFICACI'!BW42</f>
        <v>80</v>
      </c>
      <c r="DT369" s="664">
        <f>'3A 2025-2026 REPORTE CALIFICACI'!BX42</f>
        <v>0</v>
      </c>
      <c r="DU369" s="664">
        <f>'3A 2025-2026 REPORTE CALIFICACI'!BY42</f>
        <v>79</v>
      </c>
      <c r="DV369" s="664">
        <f>'3A 2025-2026 REPORTE CALIFICACI'!BZ42</f>
        <v>85</v>
      </c>
      <c r="DW369" s="664">
        <f>'3A 2025-2026 REPORTE CALIFICACI'!CA42</f>
        <v>81</v>
      </c>
      <c r="DX369" s="664">
        <f>'3A 2025-2026 REPORTE CALIFICACI'!CB42</f>
        <v>0</v>
      </c>
      <c r="DY369" s="664">
        <f>'3A 2025-2026 REPORTE CALIFICACI'!CC42</f>
        <v>82</v>
      </c>
      <c r="DZ369" s="664">
        <f>'3A 2025-2026 REPORTE CALIFICACI'!CD42</f>
        <v>85</v>
      </c>
      <c r="EA369" s="664">
        <f>'3A 2025-2026 REPORTE CALIFICACI'!CE42</f>
        <v>82</v>
      </c>
      <c r="EB369" s="664">
        <f>'3A 2025-2026 REPORTE CALIFICACI'!CF42</f>
        <v>0</v>
      </c>
      <c r="EC369" s="664">
        <f>'3A 2025-2026 REPORTE CALIFICACI'!CG42</f>
        <v>80</v>
      </c>
      <c r="ED369" s="664">
        <f>'3A 2025-2026 REPORTE CALIFICACI'!CH42</f>
        <v>83</v>
      </c>
      <c r="EE369" s="664">
        <f>'3A 2025-2026 REPORTE CALIFICACI'!CI42</f>
        <v>80</v>
      </c>
      <c r="EF369" s="664">
        <f>'3A 2025-2026 REPORTE CALIFICACI'!CJ42</f>
        <v>0</v>
      </c>
      <c r="EG369" s="664"/>
      <c r="EH369" s="664"/>
      <c r="EI369" s="664"/>
      <c r="EJ369" s="664"/>
      <c r="EK369" s="664"/>
      <c r="EL369" s="664"/>
      <c r="EM369" s="664"/>
      <c r="EN369" s="664"/>
      <c r="EO369" s="664"/>
      <c r="EP369" s="664"/>
      <c r="EQ369" s="664"/>
      <c r="ER369" s="664"/>
      <c r="ES369" s="664"/>
      <c r="ET369" s="664"/>
      <c r="EU369" s="664"/>
      <c r="EV369" s="664"/>
      <c r="EW369" s="664"/>
      <c r="EX369" s="664"/>
      <c r="EY369" s="666"/>
    </row>
    <row r="370" ht="52.5" customHeight="1">
      <c r="A370" s="661"/>
      <c r="B370" s="47"/>
      <c r="C370" s="663" t="s">
        <v>1017</v>
      </c>
      <c r="D370" s="664">
        <f>'3A 2025-2026 REPORTE CALIFICACI'!DC39</f>
        <v>70</v>
      </c>
      <c r="E370" s="664">
        <f>'3A 2025-2026 REPORTE CALIFICACI'!DD39</f>
        <v>78</v>
      </c>
      <c r="F370" s="664">
        <f>'3A 2025-2026 REPORTE CALIFICACI'!DE39</f>
        <v>80</v>
      </c>
      <c r="G370" s="664">
        <f>'3A 2025-2026 REPORTE CALIFICACI'!DF39</f>
        <v>0</v>
      </c>
      <c r="H370" s="664">
        <f>'3A 2025-2026 REPORTE CALIFICACI'!DG39</f>
        <v>78</v>
      </c>
      <c r="I370" s="664">
        <f>'3A 2025-2026 REPORTE CALIFICACI'!DH39</f>
        <v>90</v>
      </c>
      <c r="J370" s="664">
        <f>'3A 2025-2026 REPORTE CALIFICACI'!DI39</f>
        <v>78</v>
      </c>
      <c r="K370" s="664">
        <f>'3A 2025-2026 REPORTE CALIFICACI'!DJ39</f>
        <v>0</v>
      </c>
      <c r="L370" s="664">
        <f>'3A 2025-2026 REPORTE CALIFICACI'!DK39</f>
        <v>70</v>
      </c>
      <c r="M370" s="664">
        <f>'3A 2025-2026 REPORTE CALIFICACI'!DL39</f>
        <v>81</v>
      </c>
      <c r="N370" s="664">
        <f>'3A 2025-2026 REPORTE CALIFICACI'!DM39</f>
        <v>90</v>
      </c>
      <c r="O370" s="664">
        <f>'3A 2025-2026 REPORTE CALIFICACI'!DN39</f>
        <v>0</v>
      </c>
      <c r="P370" s="664">
        <f>'3A 2025-2026 REPORTE CALIFICACI'!DO39</f>
        <v>70</v>
      </c>
      <c r="Q370" s="664">
        <f>'3A 2025-2026 REPORTE CALIFICACI'!DP39</f>
        <v>83</v>
      </c>
      <c r="R370" s="664">
        <f>'3A 2025-2026 REPORTE CALIFICACI'!DQ39</f>
        <v>77</v>
      </c>
      <c r="S370" s="664">
        <f>'3A 2025-2026 REPORTE CALIFICACI'!DR39</f>
        <v>0</v>
      </c>
      <c r="T370" s="664"/>
      <c r="U370" s="664"/>
      <c r="V370" s="664"/>
      <c r="W370" s="664"/>
      <c r="X370" s="664"/>
      <c r="Y370" s="664"/>
      <c r="Z370" s="664"/>
      <c r="AA370" s="664"/>
      <c r="AB370" s="664"/>
      <c r="AC370" s="664"/>
      <c r="AD370" s="664"/>
      <c r="AE370" s="664"/>
      <c r="AF370" s="664"/>
      <c r="AG370" s="664"/>
      <c r="AH370" s="664"/>
      <c r="AI370" s="664"/>
      <c r="AJ370" s="664"/>
      <c r="AK370" s="664"/>
      <c r="AL370" s="666"/>
      <c r="AM370" s="667"/>
      <c r="AN370" s="661"/>
      <c r="AO370" s="47"/>
      <c r="AP370" s="663" t="s">
        <v>1017</v>
      </c>
      <c r="AQ370" s="664">
        <f>'3A 2025-2026 REPORTE CALIFICACI'!DC40</f>
        <v>70</v>
      </c>
      <c r="AR370" s="664">
        <f>'3A 2025-2026 REPORTE CALIFICACI'!DD40</f>
        <v>70</v>
      </c>
      <c r="AS370" s="664">
        <f>'3A 2025-2026 REPORTE CALIFICACI'!DE40</f>
        <v>70</v>
      </c>
      <c r="AT370" s="664">
        <f>'3A 2025-2026 REPORTE CALIFICACI'!DF40</f>
        <v>0</v>
      </c>
      <c r="AU370" s="664">
        <f>'3A 2025-2026 REPORTE CALIFICACI'!DG40</f>
        <v>70</v>
      </c>
      <c r="AV370" s="664">
        <f>'3A 2025-2026 REPORTE CALIFICACI'!DH40</f>
        <v>70</v>
      </c>
      <c r="AW370" s="664">
        <f>'3A 2025-2026 REPORTE CALIFICACI'!DI40</f>
        <v>70</v>
      </c>
      <c r="AX370" s="664">
        <f>'3A 2025-2026 REPORTE CALIFICACI'!DJ40</f>
        <v>0</v>
      </c>
      <c r="AY370" s="664">
        <f>'3A 2025-2026 REPORTE CALIFICACI'!DK40</f>
        <v>70</v>
      </c>
      <c r="AZ370" s="664">
        <f>'3A 2025-2026 REPORTE CALIFICACI'!DL40</f>
        <v>74</v>
      </c>
      <c r="BA370" s="664">
        <f>'3A 2025-2026 REPORTE CALIFICACI'!DM40</f>
        <v>70</v>
      </c>
      <c r="BB370" s="664">
        <f>'3A 2025-2026 REPORTE CALIFICACI'!DN40</f>
        <v>0</v>
      </c>
      <c r="BC370" s="664">
        <f>'3A 2025-2026 REPORTE CALIFICACI'!DO40</f>
        <v>72</v>
      </c>
      <c r="BD370" s="664">
        <f>'3A 2025-2026 REPORTE CALIFICACI'!DP40</f>
        <v>71</v>
      </c>
      <c r="BE370" s="664">
        <f>'3A 2025-2026 REPORTE CALIFICACI'!DQ40</f>
        <v>70</v>
      </c>
      <c r="BF370" s="664">
        <f>'3A 2025-2026 REPORTE CALIFICACI'!DR40</f>
        <v>0</v>
      </c>
      <c r="BG370" s="664"/>
      <c r="BH370" s="664"/>
      <c r="BI370" s="664"/>
      <c r="BJ370" s="664"/>
      <c r="BK370" s="664"/>
      <c r="BL370" s="664"/>
      <c r="BM370" s="664"/>
      <c r="BN370" s="664"/>
      <c r="BO370" s="664"/>
      <c r="BP370" s="664"/>
      <c r="BQ370" s="664"/>
      <c r="BR370" s="664"/>
      <c r="BS370" s="664"/>
      <c r="BT370" s="664"/>
      <c r="BU370" s="664"/>
      <c r="BV370" s="664"/>
      <c r="BW370" s="664"/>
      <c r="BX370" s="664"/>
      <c r="BY370" s="666"/>
      <c r="BZ370" s="667"/>
      <c r="CA370" s="661"/>
      <c r="CB370" s="47"/>
      <c r="CC370" s="663" t="s">
        <v>1017</v>
      </c>
      <c r="CD370" s="664">
        <f>'3A 2025-2026 REPORTE CALIFICACI'!DC41</f>
        <v>71</v>
      </c>
      <c r="CE370" s="664">
        <f>'3A 2025-2026 REPORTE CALIFICACI'!DD41</f>
        <v>94</v>
      </c>
      <c r="CF370" s="664">
        <f>'3A 2025-2026 REPORTE CALIFICACI'!DE41</f>
        <v>90</v>
      </c>
      <c r="CG370" s="664">
        <f>'3A 2025-2026 REPORTE CALIFICACI'!DF41</f>
        <v>0</v>
      </c>
      <c r="CH370" s="664">
        <f>'3A 2025-2026 REPORTE CALIFICACI'!DG41</f>
        <v>84</v>
      </c>
      <c r="CI370" s="664">
        <f>'3A 2025-2026 REPORTE CALIFICACI'!DH41</f>
        <v>100</v>
      </c>
      <c r="CJ370" s="664">
        <f>'3A 2025-2026 REPORTE CALIFICACI'!DI41</f>
        <v>90</v>
      </c>
      <c r="CK370" s="664">
        <f>'3A 2025-2026 REPORTE CALIFICACI'!DJ41</f>
        <v>0</v>
      </c>
      <c r="CL370" s="664">
        <f>'3A 2025-2026 REPORTE CALIFICACI'!DK41</f>
        <v>80</v>
      </c>
      <c r="CM370" s="664">
        <f>'3A 2025-2026 REPORTE CALIFICACI'!DL41</f>
        <v>100</v>
      </c>
      <c r="CN370" s="664">
        <f>'3A 2025-2026 REPORTE CALIFICACI'!DM41</f>
        <v>90</v>
      </c>
      <c r="CO370" s="664">
        <f>'3A 2025-2026 REPORTE CALIFICACI'!DN41</f>
        <v>0</v>
      </c>
      <c r="CP370" s="664">
        <f>'3A 2025-2026 REPORTE CALIFICACI'!DO41</f>
        <v>90</v>
      </c>
      <c r="CQ370" s="664">
        <f>'3A 2025-2026 REPORTE CALIFICACI'!DP41</f>
        <v>94</v>
      </c>
      <c r="CR370" s="664">
        <f>'3A 2025-2026 REPORTE CALIFICACI'!DQ41</f>
        <v>92</v>
      </c>
      <c r="CS370" s="664">
        <f>'3A 2025-2026 REPORTE CALIFICACI'!DR41</f>
        <v>0</v>
      </c>
      <c r="CT370" s="664"/>
      <c r="CU370" s="664"/>
      <c r="CV370" s="664"/>
      <c r="CW370" s="664"/>
      <c r="CX370" s="664"/>
      <c r="CY370" s="664"/>
      <c r="CZ370" s="664"/>
      <c r="DA370" s="664"/>
      <c r="DB370" s="664"/>
      <c r="DC370" s="664"/>
      <c r="DD370" s="664"/>
      <c r="DE370" s="664"/>
      <c r="DF370" s="664"/>
      <c r="DG370" s="664"/>
      <c r="DH370" s="664"/>
      <c r="DI370" s="664"/>
      <c r="DJ370" s="664"/>
      <c r="DK370" s="664"/>
      <c r="DL370" s="666"/>
      <c r="DM370" s="667"/>
      <c r="DN370" s="661"/>
      <c r="DO370" s="47"/>
      <c r="DP370" s="663" t="s">
        <v>1017</v>
      </c>
      <c r="DQ370" s="664">
        <f>'3A 2025-2026 REPORTE CALIFICACI'!DC42</f>
        <v>70</v>
      </c>
      <c r="DR370" s="664">
        <f>'3A 2025-2026 REPORTE CALIFICACI'!DD42</f>
        <v>70</v>
      </c>
      <c r="DS370" s="664">
        <f>'3A 2025-2026 REPORTE CALIFICACI'!DE42</f>
        <v>71</v>
      </c>
      <c r="DT370" s="664">
        <f>'3A 2025-2026 REPORTE CALIFICACI'!DF42</f>
        <v>0</v>
      </c>
      <c r="DU370" s="664">
        <f>'3A 2025-2026 REPORTE CALIFICACI'!DG42</f>
        <v>70</v>
      </c>
      <c r="DV370" s="664">
        <f>'3A 2025-2026 REPORTE CALIFICACI'!DH42</f>
        <v>73</v>
      </c>
      <c r="DW370" s="664">
        <f>'3A 2025-2026 REPORTE CALIFICACI'!DI42</f>
        <v>70</v>
      </c>
      <c r="DX370" s="664">
        <f>'3A 2025-2026 REPORTE CALIFICACI'!DJ42</f>
        <v>0</v>
      </c>
      <c r="DY370" s="664">
        <f>'3A 2025-2026 REPORTE CALIFICACI'!DK42</f>
        <v>70</v>
      </c>
      <c r="DZ370" s="664">
        <f>'3A 2025-2026 REPORTE CALIFICACI'!DL42</f>
        <v>70</v>
      </c>
      <c r="EA370" s="664">
        <f>'3A 2025-2026 REPORTE CALIFICACI'!DM42</f>
        <v>70</v>
      </c>
      <c r="EB370" s="664">
        <f>'3A 2025-2026 REPORTE CALIFICACI'!DN42</f>
        <v>0</v>
      </c>
      <c r="EC370" s="664">
        <f>'3A 2025-2026 REPORTE CALIFICACI'!DO42</f>
        <v>71</v>
      </c>
      <c r="ED370" s="664">
        <f>'3A 2025-2026 REPORTE CALIFICACI'!DP42</f>
        <v>70</v>
      </c>
      <c r="EE370" s="664">
        <f>'3A 2025-2026 REPORTE CALIFICACI'!DQ42</f>
        <v>71</v>
      </c>
      <c r="EF370" s="664">
        <f>'3A 2025-2026 REPORTE CALIFICACI'!DR42</f>
        <v>0</v>
      </c>
      <c r="EG370" s="664"/>
      <c r="EH370" s="664"/>
      <c r="EI370" s="664"/>
      <c r="EJ370" s="664"/>
      <c r="EK370" s="664"/>
      <c r="EL370" s="664"/>
      <c r="EM370" s="664"/>
      <c r="EN370" s="664"/>
      <c r="EO370" s="664"/>
      <c r="EP370" s="664"/>
      <c r="EQ370" s="664"/>
      <c r="ER370" s="664"/>
      <c r="ES370" s="664"/>
      <c r="ET370" s="664"/>
      <c r="EU370" s="664"/>
      <c r="EV370" s="664"/>
      <c r="EW370" s="664"/>
      <c r="EX370" s="664"/>
      <c r="EY370" s="666"/>
    </row>
    <row r="371" ht="52.5" customHeight="1">
      <c r="A371" s="661"/>
      <c r="B371" s="47"/>
      <c r="C371" s="663" t="s">
        <v>1018</v>
      </c>
      <c r="D371" s="664">
        <f>'3A 2025-2026 REPORTE CALIFICACI'!EK39</f>
        <v>73</v>
      </c>
      <c r="E371" s="664">
        <f>'3A 2025-2026 REPORTE CALIFICACI'!EL39</f>
        <v>83</v>
      </c>
      <c r="F371" s="664">
        <f>'3A 2025-2026 REPORTE CALIFICACI'!EM39</f>
        <v>88</v>
      </c>
      <c r="G371" s="665">
        <f>'3A 2025-2026 REPORTE CALIFICACI'!EN39</f>
        <v>0</v>
      </c>
      <c r="H371" s="664">
        <f>'3A 2025-2026 REPORTE CALIFICACI'!EO39</f>
        <v>90</v>
      </c>
      <c r="I371" s="664">
        <f>'3A 2025-2026 REPORTE CALIFICACI'!EP39</f>
        <v>85</v>
      </c>
      <c r="J371" s="664">
        <f>'3A 2025-2026 REPORTE CALIFICACI'!EQ39</f>
        <v>91</v>
      </c>
      <c r="K371" s="664">
        <f>'3A 2025-2026 REPORTE CALIFICACI'!ER39</f>
        <v>0</v>
      </c>
      <c r="L371" s="664">
        <f>'3A 2025-2026 REPORTE CALIFICACI'!ES39</f>
        <v>71</v>
      </c>
      <c r="M371" s="665">
        <f>'3A 2025-2026 REPORTE CALIFICACI'!ET39</f>
        <v>89</v>
      </c>
      <c r="N371" s="665">
        <f>'3A 2025-2026 REPORTE CALIFICACI'!EU39</f>
        <v>87</v>
      </c>
      <c r="O371" s="664">
        <f>'3A 2025-2026 REPORTE CALIFICACI'!EV39</f>
        <v>0</v>
      </c>
      <c r="P371" s="665">
        <f>'3A 2025-2026 REPORTE CALIFICACI'!EW39</f>
        <v>81</v>
      </c>
      <c r="Q371" s="665">
        <f>'3A 2025-2026 REPORTE CALIFICACI'!EX39</f>
        <v>87</v>
      </c>
      <c r="R371" s="665">
        <f>'3A 2025-2026 REPORTE CALIFICACI'!EY39</f>
        <v>92</v>
      </c>
      <c r="S371" s="665">
        <f>'3A 2025-2026 REPORTE CALIFICACI'!EZ39</f>
        <v>0</v>
      </c>
      <c r="T371" s="664"/>
      <c r="U371" s="664"/>
      <c r="V371" s="664"/>
      <c r="W371" s="664"/>
      <c r="X371" s="664"/>
      <c r="Y371" s="664"/>
      <c r="Z371" s="664"/>
      <c r="AA371" s="664"/>
      <c r="AB371" s="664"/>
      <c r="AC371" s="664"/>
      <c r="AD371" s="664"/>
      <c r="AE371" s="664"/>
      <c r="AF371" s="664"/>
      <c r="AG371" s="664"/>
      <c r="AH371" s="664"/>
      <c r="AI371" s="664"/>
      <c r="AJ371" s="664"/>
      <c r="AK371" s="664"/>
      <c r="AL371" s="666"/>
      <c r="AM371" s="667"/>
      <c r="AN371" s="661"/>
      <c r="AO371" s="47"/>
      <c r="AP371" s="663" t="s">
        <v>1018</v>
      </c>
      <c r="AQ371" s="664">
        <f>'3A 2025-2026 REPORTE CALIFICACI'!EK40</f>
        <v>81</v>
      </c>
      <c r="AR371" s="664">
        <f>'3A 2025-2026 REPORTE CALIFICACI'!EL40</f>
        <v>77</v>
      </c>
      <c r="AS371" s="664">
        <f>'3A 2025-2026 REPORTE CALIFICACI'!EM40</f>
        <v>81</v>
      </c>
      <c r="AT371" s="665">
        <f>'3A 2025-2026 REPORTE CALIFICACI'!EN40</f>
        <v>0</v>
      </c>
      <c r="AU371" s="664">
        <f>'3A 2025-2026 REPORTE CALIFICACI'!EO40</f>
        <v>78</v>
      </c>
      <c r="AV371" s="664">
        <f>'3A 2025-2026 REPORTE CALIFICACI'!EP40</f>
        <v>79</v>
      </c>
      <c r="AW371" s="664">
        <f>'3A 2025-2026 REPORTE CALIFICACI'!EQ40</f>
        <v>88</v>
      </c>
      <c r="AX371" s="664">
        <f>'3A 2025-2026 REPORTE CALIFICACI'!ER40</f>
        <v>0</v>
      </c>
      <c r="AY371" s="664">
        <f>'3A 2025-2026 REPORTE CALIFICACI'!ES40</f>
        <v>83</v>
      </c>
      <c r="AZ371" s="665">
        <f>'3A 2025-2026 REPORTE CALIFICACI'!ET40</f>
        <v>76</v>
      </c>
      <c r="BA371" s="665">
        <f>'3A 2025-2026 REPORTE CALIFICACI'!EU40</f>
        <v>81</v>
      </c>
      <c r="BB371" s="664">
        <f>'3A 2025-2026 REPORTE CALIFICACI'!EV40</f>
        <v>0</v>
      </c>
      <c r="BC371" s="665">
        <f>'3A 2025-2026 REPORTE CALIFICACI'!EW40</f>
        <v>79</v>
      </c>
      <c r="BD371" s="665">
        <f>'3A 2025-2026 REPORTE CALIFICACI'!EX40</f>
        <v>93</v>
      </c>
      <c r="BE371" s="665">
        <f>'3A 2025-2026 REPORTE CALIFICACI'!EY40</f>
        <v>83</v>
      </c>
      <c r="BF371" s="665">
        <f>'3A 2025-2026 REPORTE CALIFICACI'!EZ40</f>
        <v>0</v>
      </c>
      <c r="BG371" s="664"/>
      <c r="BH371" s="664"/>
      <c r="BI371" s="664"/>
      <c r="BJ371" s="664"/>
      <c r="BK371" s="664"/>
      <c r="BL371" s="664"/>
      <c r="BM371" s="664"/>
      <c r="BN371" s="664"/>
      <c r="BO371" s="664"/>
      <c r="BP371" s="664"/>
      <c r="BQ371" s="664"/>
      <c r="BR371" s="664"/>
      <c r="BS371" s="664"/>
      <c r="BT371" s="664"/>
      <c r="BU371" s="664"/>
      <c r="BV371" s="664"/>
      <c r="BW371" s="664"/>
      <c r="BX371" s="664"/>
      <c r="BY371" s="666"/>
      <c r="BZ371" s="667"/>
      <c r="CA371" s="661"/>
      <c r="CB371" s="47"/>
      <c r="CC371" s="663" t="s">
        <v>1018</v>
      </c>
      <c r="CD371" s="664">
        <f>'3A 2025-2026 REPORTE CALIFICACI'!EK41</f>
        <v>92</v>
      </c>
      <c r="CE371" s="664">
        <f>'3A 2025-2026 REPORTE CALIFICACI'!EL41</f>
        <v>85</v>
      </c>
      <c r="CF371" s="664">
        <f>'3A 2025-2026 REPORTE CALIFICACI'!EM41</f>
        <v>96</v>
      </c>
      <c r="CG371" s="665">
        <f>'3A 2025-2026 REPORTE CALIFICACI'!EN41</f>
        <v>0</v>
      </c>
      <c r="CH371" s="664">
        <f>'3A 2025-2026 REPORTE CALIFICACI'!EO41</f>
        <v>80</v>
      </c>
      <c r="CI371" s="664">
        <f>'3A 2025-2026 REPORTE CALIFICACI'!EP41</f>
        <v>83</v>
      </c>
      <c r="CJ371" s="664">
        <f>'3A 2025-2026 REPORTE CALIFICACI'!EQ41</f>
        <v>95</v>
      </c>
      <c r="CK371" s="664">
        <f>'3A 2025-2026 REPORTE CALIFICACI'!ER41</f>
        <v>0</v>
      </c>
      <c r="CL371" s="664">
        <f>'3A 2025-2026 REPORTE CALIFICACI'!ES41</f>
        <v>97</v>
      </c>
      <c r="CM371" s="665">
        <f>'3A 2025-2026 REPORTE CALIFICACI'!ET41</f>
        <v>91</v>
      </c>
      <c r="CN371" s="665">
        <f>'3A 2025-2026 REPORTE CALIFICACI'!EU41</f>
        <v>93</v>
      </c>
      <c r="CO371" s="664">
        <f>'3A 2025-2026 REPORTE CALIFICACI'!EV41</f>
        <v>0</v>
      </c>
      <c r="CP371" s="665">
        <f>'3A 2025-2026 REPORTE CALIFICACI'!EW41</f>
        <v>90</v>
      </c>
      <c r="CQ371" s="665">
        <f>'3A 2025-2026 REPORTE CALIFICACI'!EX41</f>
        <v>75</v>
      </c>
      <c r="CR371" s="665">
        <f>'3A 2025-2026 REPORTE CALIFICACI'!EY41</f>
        <v>98</v>
      </c>
      <c r="CS371" s="665">
        <f>'3A 2025-2026 REPORTE CALIFICACI'!EZ41</f>
        <v>0</v>
      </c>
      <c r="CT371" s="664"/>
      <c r="CU371" s="664"/>
      <c r="CV371" s="664"/>
      <c r="CW371" s="664"/>
      <c r="CX371" s="664"/>
      <c r="CY371" s="664"/>
      <c r="CZ371" s="664"/>
      <c r="DA371" s="664"/>
      <c r="DB371" s="664"/>
      <c r="DC371" s="664"/>
      <c r="DD371" s="664"/>
      <c r="DE371" s="664"/>
      <c r="DF371" s="664"/>
      <c r="DG371" s="664"/>
      <c r="DH371" s="664"/>
      <c r="DI371" s="664"/>
      <c r="DJ371" s="664"/>
      <c r="DK371" s="664"/>
      <c r="DL371" s="666"/>
      <c r="DM371" s="667"/>
      <c r="DN371" s="661"/>
      <c r="DO371" s="47"/>
      <c r="DP371" s="663" t="s">
        <v>1018</v>
      </c>
      <c r="DQ371" s="664">
        <f>'3A 2025-2026 REPORTE CALIFICACI'!EK42</f>
        <v>84</v>
      </c>
      <c r="DR371" s="664">
        <f>'3A 2025-2026 REPORTE CALIFICACI'!EL42</f>
        <v>88</v>
      </c>
      <c r="DS371" s="664">
        <f>'3A 2025-2026 REPORTE CALIFICACI'!EM42</f>
        <v>86</v>
      </c>
      <c r="DT371" s="665">
        <f>'3A 2025-2026 REPORTE CALIFICACI'!EN42</f>
        <v>0</v>
      </c>
      <c r="DU371" s="664">
        <f>'3A 2025-2026 REPORTE CALIFICACI'!EO42</f>
        <v>81</v>
      </c>
      <c r="DV371" s="664">
        <f>'3A 2025-2026 REPORTE CALIFICACI'!EP42</f>
        <v>90</v>
      </c>
      <c r="DW371" s="664">
        <f>'3A 2025-2026 REPORTE CALIFICACI'!EQ42</f>
        <v>93</v>
      </c>
      <c r="DX371" s="664">
        <f>'3A 2025-2026 REPORTE CALIFICACI'!ER42</f>
        <v>0</v>
      </c>
      <c r="DY371" s="664">
        <f>'3A 2025-2026 REPORTE CALIFICACI'!ES42</f>
        <v>91</v>
      </c>
      <c r="DZ371" s="665">
        <f>'3A 2025-2026 REPORTE CALIFICACI'!ET42</f>
        <v>88</v>
      </c>
      <c r="EA371" s="665">
        <f>'3A 2025-2026 REPORTE CALIFICACI'!EU42</f>
        <v>89</v>
      </c>
      <c r="EB371" s="664">
        <f>'3A 2025-2026 REPORTE CALIFICACI'!EV42</f>
        <v>0</v>
      </c>
      <c r="EC371" s="665">
        <f>'3A 2025-2026 REPORTE CALIFICACI'!EW42</f>
        <v>89</v>
      </c>
      <c r="ED371" s="665">
        <f>'3A 2025-2026 REPORTE CALIFICACI'!EX42</f>
        <v>92</v>
      </c>
      <c r="EE371" s="665">
        <f>'3A 2025-2026 REPORTE CALIFICACI'!EY42</f>
        <v>83</v>
      </c>
      <c r="EF371" s="665">
        <f>'3A 2025-2026 REPORTE CALIFICACI'!EZ42</f>
        <v>0</v>
      </c>
      <c r="EG371" s="664"/>
      <c r="EH371" s="664"/>
      <c r="EI371" s="664"/>
      <c r="EJ371" s="664"/>
      <c r="EK371" s="664"/>
      <c r="EL371" s="664"/>
      <c r="EM371" s="664"/>
      <c r="EN371" s="664"/>
      <c r="EO371" s="664"/>
      <c r="EP371" s="664"/>
      <c r="EQ371" s="664"/>
      <c r="ER371" s="664"/>
      <c r="ES371" s="664"/>
      <c r="ET371" s="664"/>
      <c r="EU371" s="664"/>
      <c r="EV371" s="664"/>
      <c r="EW371" s="664"/>
      <c r="EX371" s="664"/>
      <c r="EY371" s="666"/>
    </row>
    <row r="372" ht="52.5" customHeight="1">
      <c r="A372" s="661"/>
      <c r="B372" s="47"/>
      <c r="C372" s="663" t="s">
        <v>1019</v>
      </c>
      <c r="D372" s="664">
        <f>'3A 2025-2026 REPORTE CALIFICACI'!FS39</f>
        <v>82</v>
      </c>
      <c r="E372" s="664">
        <f>'3A 2025-2026 REPORTE CALIFICACI'!FT39</f>
        <v>95</v>
      </c>
      <c r="F372" s="664">
        <f>'3A 2025-2026 REPORTE CALIFICACI'!FU39</f>
        <v>75</v>
      </c>
      <c r="G372" s="664">
        <f>'3A 2025-2026 REPORTE CALIFICACI'!FV39</f>
        <v>0</v>
      </c>
      <c r="H372" s="664">
        <f>'3A 2025-2026 REPORTE CALIFICACI'!FW39</f>
        <v>75</v>
      </c>
      <c r="I372" s="664">
        <f>'3A 2025-2026 REPORTE CALIFICACI'!FX39</f>
        <v>90</v>
      </c>
      <c r="J372" s="664">
        <f>'3A 2025-2026 REPORTE CALIFICACI'!FY39</f>
        <v>70</v>
      </c>
      <c r="K372" s="664">
        <f>'3A 2025-2026 REPORTE CALIFICACI'!FZ39</f>
        <v>0</v>
      </c>
      <c r="L372" s="664">
        <f>'3A 2025-2026 REPORTE CALIFICACI'!GA39</f>
        <v>78</v>
      </c>
      <c r="M372" s="664">
        <f>'3A 2025-2026 REPORTE CALIFICACI'!GB39</f>
        <v>85</v>
      </c>
      <c r="N372" s="664">
        <f>'3A 2025-2026 REPORTE CALIFICACI'!GC39</f>
        <v>70</v>
      </c>
      <c r="O372" s="664">
        <f>'3A 2025-2026 REPORTE CALIFICACI'!GD39</f>
        <v>0</v>
      </c>
      <c r="P372" s="664">
        <f>'3A 2025-2026 REPORTE CALIFICACI'!GE39</f>
        <v>75</v>
      </c>
      <c r="Q372" s="664">
        <f>'3A 2025-2026 REPORTE CALIFICACI'!GF39</f>
        <v>91</v>
      </c>
      <c r="R372" s="664">
        <f>'3A 2025-2026 REPORTE CALIFICACI'!GG39</f>
        <v>72</v>
      </c>
      <c r="S372" s="664">
        <f>'3A 2025-2026 REPORTE CALIFICACI'!GH39</f>
        <v>0</v>
      </c>
      <c r="T372" s="664"/>
      <c r="U372" s="664"/>
      <c r="V372" s="664"/>
      <c r="W372" s="664"/>
      <c r="X372" s="664"/>
      <c r="Y372" s="664"/>
      <c r="Z372" s="664"/>
      <c r="AA372" s="664"/>
      <c r="AB372" s="664"/>
      <c r="AC372" s="664"/>
      <c r="AD372" s="664"/>
      <c r="AE372" s="664"/>
      <c r="AF372" s="664"/>
      <c r="AG372" s="664"/>
      <c r="AH372" s="664"/>
      <c r="AI372" s="664"/>
      <c r="AJ372" s="664"/>
      <c r="AK372" s="664"/>
      <c r="AL372" s="666"/>
      <c r="AM372" s="667"/>
      <c r="AN372" s="661"/>
      <c r="AO372" s="47"/>
      <c r="AP372" s="663" t="s">
        <v>1019</v>
      </c>
      <c r="AQ372" s="664">
        <f>'3A 2025-2026 REPORTE CALIFICACI'!FS40</f>
        <v>70</v>
      </c>
      <c r="AR372" s="664">
        <f>'3A 2025-2026 REPORTE CALIFICACI'!FT40</f>
        <v>70</v>
      </c>
      <c r="AS372" s="664">
        <f>'3A 2025-2026 REPORTE CALIFICACI'!FU40</f>
        <v>80</v>
      </c>
      <c r="AT372" s="664">
        <f>'3A 2025-2026 REPORTE CALIFICACI'!FV40</f>
        <v>0</v>
      </c>
      <c r="AU372" s="664">
        <f>'3A 2025-2026 REPORTE CALIFICACI'!FW40</f>
        <v>75</v>
      </c>
      <c r="AV372" s="664">
        <f>'3A 2025-2026 REPORTE CALIFICACI'!FX40</f>
        <v>70</v>
      </c>
      <c r="AW372" s="664">
        <f>'3A 2025-2026 REPORTE CALIFICACI'!FY40</f>
        <v>70</v>
      </c>
      <c r="AX372" s="664">
        <f>'3A 2025-2026 REPORTE CALIFICACI'!FZ40</f>
        <v>0</v>
      </c>
      <c r="AY372" s="664">
        <f>'3A 2025-2026 REPORTE CALIFICACI'!GA40</f>
        <v>79</v>
      </c>
      <c r="AZ372" s="664">
        <f>'3A 2025-2026 REPORTE CALIFICACI'!GB40</f>
        <v>85</v>
      </c>
      <c r="BA372" s="664">
        <f>'3A 2025-2026 REPORTE CALIFICACI'!GC40</f>
        <v>70</v>
      </c>
      <c r="BB372" s="664">
        <f>'3A 2025-2026 REPORTE CALIFICACI'!GD40</f>
        <v>0</v>
      </c>
      <c r="BC372" s="664">
        <f>'3A 2025-2026 REPORTE CALIFICACI'!GE40</f>
        <v>70</v>
      </c>
      <c r="BD372" s="664">
        <f>'3A 2025-2026 REPORTE CALIFICACI'!GF40</f>
        <v>70</v>
      </c>
      <c r="BE372" s="664">
        <f>'3A 2025-2026 REPORTE CALIFICACI'!GG40</f>
        <v>73</v>
      </c>
      <c r="BF372" s="664">
        <f>'3A 2025-2026 REPORTE CALIFICACI'!GH40</f>
        <v>0</v>
      </c>
      <c r="BG372" s="664"/>
      <c r="BH372" s="664"/>
      <c r="BI372" s="664"/>
      <c r="BJ372" s="664"/>
      <c r="BK372" s="664"/>
      <c r="BL372" s="664"/>
      <c r="BM372" s="664"/>
      <c r="BN372" s="664"/>
      <c r="BO372" s="664"/>
      <c r="BP372" s="664"/>
      <c r="BQ372" s="664"/>
      <c r="BR372" s="664"/>
      <c r="BS372" s="664"/>
      <c r="BT372" s="664"/>
      <c r="BU372" s="664"/>
      <c r="BV372" s="664"/>
      <c r="BW372" s="664"/>
      <c r="BX372" s="664"/>
      <c r="BY372" s="666"/>
      <c r="BZ372" s="667"/>
      <c r="CA372" s="661"/>
      <c r="CB372" s="47"/>
      <c r="CC372" s="663" t="s">
        <v>1019</v>
      </c>
      <c r="CD372" s="664">
        <f>'3A 2025-2026 REPORTE CALIFICACI'!FS41</f>
        <v>89</v>
      </c>
      <c r="CE372" s="664">
        <f>'3A 2025-2026 REPORTE CALIFICACI'!FT41</f>
        <v>78</v>
      </c>
      <c r="CF372" s="664">
        <f>'3A 2025-2026 REPORTE CALIFICACI'!FU41</f>
        <v>90</v>
      </c>
      <c r="CG372" s="664">
        <f>'3A 2025-2026 REPORTE CALIFICACI'!FV41</f>
        <v>0</v>
      </c>
      <c r="CH372" s="664">
        <f>'3A 2025-2026 REPORTE CALIFICACI'!FW41</f>
        <v>81</v>
      </c>
      <c r="CI372" s="664">
        <f>'3A 2025-2026 REPORTE CALIFICACI'!FX41</f>
        <v>82</v>
      </c>
      <c r="CJ372" s="664">
        <f>'3A 2025-2026 REPORTE CALIFICACI'!FY41</f>
        <v>78</v>
      </c>
      <c r="CK372" s="664">
        <f>'3A 2025-2026 REPORTE CALIFICACI'!FZ41</f>
        <v>0</v>
      </c>
      <c r="CL372" s="664">
        <f>'3A 2025-2026 REPORTE CALIFICACI'!GA41</f>
        <v>92</v>
      </c>
      <c r="CM372" s="664">
        <f>'3A 2025-2026 REPORTE CALIFICACI'!GB41</f>
        <v>85</v>
      </c>
      <c r="CN372" s="664">
        <f>'3A 2025-2026 REPORTE CALIFICACI'!GC41</f>
        <v>80</v>
      </c>
      <c r="CO372" s="664">
        <f>'3A 2025-2026 REPORTE CALIFICACI'!GD41</f>
        <v>0</v>
      </c>
      <c r="CP372" s="664">
        <f>'3A 2025-2026 REPORTE CALIFICACI'!GE41</f>
        <v>85</v>
      </c>
      <c r="CQ372" s="664">
        <f>'3A 2025-2026 REPORTE CALIFICACI'!GF41</f>
        <v>90</v>
      </c>
      <c r="CR372" s="664">
        <f>'3A 2025-2026 REPORTE CALIFICACI'!GG41</f>
        <v>75</v>
      </c>
      <c r="CS372" s="664">
        <f>'3A 2025-2026 REPORTE CALIFICACI'!GH41</f>
        <v>0</v>
      </c>
      <c r="CT372" s="664"/>
      <c r="CU372" s="664"/>
      <c r="CV372" s="664"/>
      <c r="CW372" s="664"/>
      <c r="CX372" s="664"/>
      <c r="CY372" s="664"/>
      <c r="CZ372" s="664"/>
      <c r="DA372" s="664"/>
      <c r="DB372" s="664"/>
      <c r="DC372" s="664"/>
      <c r="DD372" s="664"/>
      <c r="DE372" s="664"/>
      <c r="DF372" s="664"/>
      <c r="DG372" s="664"/>
      <c r="DH372" s="664"/>
      <c r="DI372" s="664"/>
      <c r="DJ372" s="664"/>
      <c r="DK372" s="664"/>
      <c r="DL372" s="666"/>
      <c r="DM372" s="667"/>
      <c r="DN372" s="661"/>
      <c r="DO372" s="47"/>
      <c r="DP372" s="663" t="s">
        <v>1019</v>
      </c>
      <c r="DQ372" s="664">
        <f>'3A 2025-2026 REPORTE CALIFICACI'!FS42</f>
        <v>75</v>
      </c>
      <c r="DR372" s="664">
        <f>'3A 2025-2026 REPORTE CALIFICACI'!FT42</f>
        <v>90</v>
      </c>
      <c r="DS372" s="664">
        <f>'3A 2025-2026 REPORTE CALIFICACI'!FU42</f>
        <v>70</v>
      </c>
      <c r="DT372" s="664">
        <f>'3A 2025-2026 REPORTE CALIFICACI'!FV42</f>
        <v>0</v>
      </c>
      <c r="DU372" s="664">
        <f>'3A 2025-2026 REPORTE CALIFICACI'!FW42</f>
        <v>80</v>
      </c>
      <c r="DV372" s="664">
        <f>'3A 2025-2026 REPORTE CALIFICACI'!FX42</f>
        <v>86</v>
      </c>
      <c r="DW372" s="664">
        <f>'3A 2025-2026 REPORTE CALIFICACI'!FY42</f>
        <v>75</v>
      </c>
      <c r="DX372" s="664">
        <f>'3A 2025-2026 REPORTE CALIFICACI'!FZ42</f>
        <v>0</v>
      </c>
      <c r="DY372" s="664">
        <f>'3A 2025-2026 REPORTE CALIFICACI'!GA42</f>
        <v>81</v>
      </c>
      <c r="DZ372" s="664">
        <f>'3A 2025-2026 REPORTE CALIFICACI'!GB42</f>
        <v>88</v>
      </c>
      <c r="EA372" s="664">
        <f>'3A 2025-2026 REPORTE CALIFICACI'!GC42</f>
        <v>71</v>
      </c>
      <c r="EB372" s="664">
        <f>'3A 2025-2026 REPORTE CALIFICACI'!GD42</f>
        <v>0</v>
      </c>
      <c r="EC372" s="664">
        <f>'3A 2025-2026 REPORTE CALIFICACI'!GE42</f>
        <v>80</v>
      </c>
      <c r="ED372" s="664">
        <f>'3A 2025-2026 REPORTE CALIFICACI'!GF42</f>
        <v>90</v>
      </c>
      <c r="EE372" s="664">
        <f>'3A 2025-2026 REPORTE CALIFICACI'!GG42</f>
        <v>77</v>
      </c>
      <c r="EF372" s="664">
        <f>'3A 2025-2026 REPORTE CALIFICACI'!GH42</f>
        <v>0</v>
      </c>
      <c r="EG372" s="664"/>
      <c r="EH372" s="664"/>
      <c r="EI372" s="664"/>
      <c r="EJ372" s="664"/>
      <c r="EK372" s="664"/>
      <c r="EL372" s="664"/>
      <c r="EM372" s="664"/>
      <c r="EN372" s="664"/>
      <c r="EO372" s="664"/>
      <c r="EP372" s="664"/>
      <c r="EQ372" s="664"/>
      <c r="ER372" s="664"/>
      <c r="ES372" s="664"/>
      <c r="ET372" s="664"/>
      <c r="EU372" s="664"/>
      <c r="EV372" s="664"/>
      <c r="EW372" s="664"/>
      <c r="EX372" s="664"/>
      <c r="EY372" s="666"/>
    </row>
    <row r="373" ht="52.5" customHeight="1">
      <c r="A373" s="661"/>
      <c r="B373" s="47"/>
      <c r="C373" s="663" t="s">
        <v>1020</v>
      </c>
      <c r="D373" s="664">
        <f>'3A 2025-2026 REPORTE CALIFICACI'!HA39</f>
        <v>88</v>
      </c>
      <c r="E373" s="664">
        <f>'3A 2025-2026 REPORTE CALIFICACI'!HB39</f>
        <v>90</v>
      </c>
      <c r="F373" s="664">
        <f>'3A 2025-2026 REPORTE CALIFICACI'!HC39</f>
        <v>95</v>
      </c>
      <c r="G373" s="664">
        <f>'3A 2025-2026 REPORTE CALIFICACI'!HD39</f>
        <v>0</v>
      </c>
      <c r="H373" s="664">
        <f>'3A 2025-2026 REPORTE CALIFICACI'!HE39</f>
        <v>88</v>
      </c>
      <c r="I373" s="664">
        <f>'3A 2025-2026 REPORTE CALIFICACI'!HF39</f>
        <v>87</v>
      </c>
      <c r="J373" s="664">
        <f>'3A 2025-2026 REPORTE CALIFICACI'!HG39</f>
        <v>88</v>
      </c>
      <c r="K373" s="664">
        <f>'3A 2025-2026 REPORTE CALIFICACI'!HH39</f>
        <v>0</v>
      </c>
      <c r="L373" s="664">
        <f>'3A 2025-2026 REPORTE CALIFICACI'!HI39</f>
        <v>85</v>
      </c>
      <c r="M373" s="664">
        <f>'3A 2025-2026 REPORTE CALIFICACI'!HJ39</f>
        <v>93</v>
      </c>
      <c r="N373" s="664">
        <f>'3A 2025-2026 REPORTE CALIFICACI'!HK39</f>
        <v>85</v>
      </c>
      <c r="O373" s="664">
        <f>'3A 2025-2026 REPORTE CALIFICACI'!HL39</f>
        <v>0</v>
      </c>
      <c r="P373" s="664">
        <f>'3A 2025-2026 REPORTE CALIFICACI'!HM39</f>
        <v>77</v>
      </c>
      <c r="Q373" s="664">
        <f>'3A 2025-2026 REPORTE CALIFICACI'!HN39</f>
        <v>84</v>
      </c>
      <c r="R373" s="664">
        <f>'3A 2025-2026 REPORTE CALIFICACI'!HO39</f>
        <v>97</v>
      </c>
      <c r="S373" s="664">
        <f>'3A 2025-2026 REPORTE CALIFICACI'!HP39</f>
        <v>0</v>
      </c>
      <c r="T373" s="664"/>
      <c r="U373" s="664"/>
      <c r="V373" s="664"/>
      <c r="W373" s="664"/>
      <c r="X373" s="664"/>
      <c r="Y373" s="664"/>
      <c r="Z373" s="664"/>
      <c r="AA373" s="664"/>
      <c r="AB373" s="664"/>
      <c r="AC373" s="664"/>
      <c r="AD373" s="664"/>
      <c r="AE373" s="664"/>
      <c r="AF373" s="664"/>
      <c r="AG373" s="664"/>
      <c r="AH373" s="664"/>
      <c r="AI373" s="664"/>
      <c r="AJ373" s="664"/>
      <c r="AK373" s="664"/>
      <c r="AL373" s="666"/>
      <c r="AM373" s="667"/>
      <c r="AN373" s="661"/>
      <c r="AO373" s="47"/>
      <c r="AP373" s="663" t="s">
        <v>1020</v>
      </c>
      <c r="AQ373" s="664">
        <f>'3A 2025-2026 REPORTE CALIFICACI'!HA40</f>
        <v>96</v>
      </c>
      <c r="AR373" s="664">
        <f>'3A 2025-2026 REPORTE CALIFICACI'!HB40</f>
        <v>80</v>
      </c>
      <c r="AS373" s="664">
        <f>'3A 2025-2026 REPORTE CALIFICACI'!HC40</f>
        <v>94</v>
      </c>
      <c r="AT373" s="664">
        <f>'3A 2025-2026 REPORTE CALIFICACI'!HD40</f>
        <v>0</v>
      </c>
      <c r="AU373" s="664">
        <f>'3A 2025-2026 REPORTE CALIFICACI'!HE40</f>
        <v>80</v>
      </c>
      <c r="AV373" s="664">
        <f>'3A 2025-2026 REPORTE CALIFICACI'!HF40</f>
        <v>91</v>
      </c>
      <c r="AW373" s="664">
        <f>'3A 2025-2026 REPORTE CALIFICACI'!HG40</f>
        <v>88</v>
      </c>
      <c r="AX373" s="664">
        <f>'3A 2025-2026 REPORTE CALIFICACI'!HH40</f>
        <v>0</v>
      </c>
      <c r="AY373" s="664">
        <f>'3A 2025-2026 REPORTE CALIFICACI'!HI40</f>
        <v>95</v>
      </c>
      <c r="AZ373" s="664">
        <f>'3A 2025-2026 REPORTE CALIFICACI'!HJ40</f>
        <v>82</v>
      </c>
      <c r="BA373" s="664">
        <f>'3A 2025-2026 REPORTE CALIFICACI'!HK40</f>
        <v>80</v>
      </c>
      <c r="BB373" s="664">
        <f>'3A 2025-2026 REPORTE CALIFICACI'!HL40</f>
        <v>0</v>
      </c>
      <c r="BC373" s="664">
        <f>'3A 2025-2026 REPORTE CALIFICACI'!HM40</f>
        <v>87</v>
      </c>
      <c r="BD373" s="664">
        <f>'3A 2025-2026 REPORTE CALIFICACI'!HN40</f>
        <v>78</v>
      </c>
      <c r="BE373" s="664">
        <f>'3A 2025-2026 REPORTE CALIFICACI'!HO40</f>
        <v>87</v>
      </c>
      <c r="BF373" s="664">
        <f>'3A 2025-2026 REPORTE CALIFICACI'!HP40</f>
        <v>0</v>
      </c>
      <c r="BG373" s="664"/>
      <c r="BH373" s="664"/>
      <c r="BI373" s="664"/>
      <c r="BJ373" s="664"/>
      <c r="BK373" s="664"/>
      <c r="BL373" s="664"/>
      <c r="BM373" s="664"/>
      <c r="BN373" s="664"/>
      <c r="BO373" s="664"/>
      <c r="BP373" s="664"/>
      <c r="BQ373" s="664"/>
      <c r="BR373" s="664"/>
      <c r="BS373" s="664"/>
      <c r="BT373" s="664"/>
      <c r="BU373" s="664"/>
      <c r="BV373" s="664"/>
      <c r="BW373" s="664"/>
      <c r="BX373" s="664"/>
      <c r="BY373" s="666"/>
      <c r="BZ373" s="667"/>
      <c r="CA373" s="661"/>
      <c r="CB373" s="47"/>
      <c r="CC373" s="663" t="s">
        <v>1020</v>
      </c>
      <c r="CD373" s="664">
        <f>'3A 2025-2026 REPORTE CALIFICACI'!HA41</f>
        <v>97</v>
      </c>
      <c r="CE373" s="664">
        <f>'3A 2025-2026 REPORTE CALIFICACI'!HB41</f>
        <v>93</v>
      </c>
      <c r="CF373" s="664">
        <f>'3A 2025-2026 REPORTE CALIFICACI'!HC41</f>
        <v>100</v>
      </c>
      <c r="CG373" s="664">
        <f>'3A 2025-2026 REPORTE CALIFICACI'!HD41</f>
        <v>0</v>
      </c>
      <c r="CH373" s="664">
        <f>'3A 2025-2026 REPORTE CALIFICACI'!HE41</f>
        <v>91</v>
      </c>
      <c r="CI373" s="664">
        <f>'3A 2025-2026 REPORTE CALIFICACI'!HF41</f>
        <v>90</v>
      </c>
      <c r="CJ373" s="664">
        <f>'3A 2025-2026 REPORTE CALIFICACI'!HG41</f>
        <v>95</v>
      </c>
      <c r="CK373" s="664">
        <f>'3A 2025-2026 REPORTE CALIFICACI'!HH41</f>
        <v>0</v>
      </c>
      <c r="CL373" s="664">
        <f>'3A 2025-2026 REPORTE CALIFICACI'!HI41</f>
        <v>96</v>
      </c>
      <c r="CM373" s="664">
        <f>'3A 2025-2026 REPORTE CALIFICACI'!HJ41</f>
        <v>83</v>
      </c>
      <c r="CN373" s="664">
        <f>'3A 2025-2026 REPORTE CALIFICACI'!HK41</f>
        <v>96</v>
      </c>
      <c r="CO373" s="664">
        <f>'3A 2025-2026 REPORTE CALIFICACI'!HL41</f>
        <v>0</v>
      </c>
      <c r="CP373" s="664">
        <f>'3A 2025-2026 REPORTE CALIFICACI'!HM41</f>
        <v>90</v>
      </c>
      <c r="CQ373" s="664">
        <f>'3A 2025-2026 REPORTE CALIFICACI'!HN41</f>
        <v>75</v>
      </c>
      <c r="CR373" s="664">
        <f>'3A 2025-2026 REPORTE CALIFICACI'!HO41</f>
        <v>88</v>
      </c>
      <c r="CS373" s="664">
        <f>'3A 2025-2026 REPORTE CALIFICACI'!HP41</f>
        <v>0</v>
      </c>
      <c r="CT373" s="664"/>
      <c r="CU373" s="664"/>
      <c r="CV373" s="664"/>
      <c r="CW373" s="664"/>
      <c r="CX373" s="664"/>
      <c r="CY373" s="664"/>
      <c r="CZ373" s="664"/>
      <c r="DA373" s="664"/>
      <c r="DB373" s="664"/>
      <c r="DC373" s="664"/>
      <c r="DD373" s="664"/>
      <c r="DE373" s="664"/>
      <c r="DF373" s="664"/>
      <c r="DG373" s="664"/>
      <c r="DH373" s="664"/>
      <c r="DI373" s="664"/>
      <c r="DJ373" s="664"/>
      <c r="DK373" s="664"/>
      <c r="DL373" s="666"/>
      <c r="DM373" s="667"/>
      <c r="DN373" s="661"/>
      <c r="DO373" s="47"/>
      <c r="DP373" s="663" t="s">
        <v>1020</v>
      </c>
      <c r="DQ373" s="664">
        <f>'3A 2025-2026 REPORTE CALIFICACI'!HA42</f>
        <v>84</v>
      </c>
      <c r="DR373" s="664">
        <f>'3A 2025-2026 REPORTE CALIFICACI'!HB42</f>
        <v>92</v>
      </c>
      <c r="DS373" s="664">
        <f>'3A 2025-2026 REPORTE CALIFICACI'!HC42</f>
        <v>96</v>
      </c>
      <c r="DT373" s="664">
        <f>'3A 2025-2026 REPORTE CALIFICACI'!HD42</f>
        <v>0</v>
      </c>
      <c r="DU373" s="664">
        <f>'3A 2025-2026 REPORTE CALIFICACI'!HE42</f>
        <v>76</v>
      </c>
      <c r="DV373" s="664">
        <f>'3A 2025-2026 REPORTE CALIFICACI'!HF42</f>
        <v>83</v>
      </c>
      <c r="DW373" s="664">
        <f>'3A 2025-2026 REPORTE CALIFICACI'!HG42</f>
        <v>82</v>
      </c>
      <c r="DX373" s="664">
        <f>'3A 2025-2026 REPORTE CALIFICACI'!HH42</f>
        <v>0</v>
      </c>
      <c r="DY373" s="664">
        <f>'3A 2025-2026 REPORTE CALIFICACI'!HI42</f>
        <v>80</v>
      </c>
      <c r="DZ373" s="664">
        <f>'3A 2025-2026 REPORTE CALIFICACI'!HJ42</f>
        <v>81</v>
      </c>
      <c r="EA373" s="664">
        <f>'3A 2025-2026 REPORTE CALIFICACI'!HK42</f>
        <v>82</v>
      </c>
      <c r="EB373" s="664">
        <f>'3A 2025-2026 REPORTE CALIFICACI'!HL42</f>
        <v>0</v>
      </c>
      <c r="EC373" s="664">
        <f>'3A 2025-2026 REPORTE CALIFICACI'!HM42</f>
        <v>80</v>
      </c>
      <c r="ED373" s="664">
        <f>'3A 2025-2026 REPORTE CALIFICACI'!HN42</f>
        <v>85</v>
      </c>
      <c r="EE373" s="664">
        <f>'3A 2025-2026 REPORTE CALIFICACI'!HO42</f>
        <v>87</v>
      </c>
      <c r="EF373" s="664">
        <f>'3A 2025-2026 REPORTE CALIFICACI'!HP42</f>
        <v>0</v>
      </c>
      <c r="EG373" s="664"/>
      <c r="EH373" s="664"/>
      <c r="EI373" s="664"/>
      <c r="EJ373" s="664"/>
      <c r="EK373" s="664"/>
      <c r="EL373" s="664"/>
      <c r="EM373" s="664"/>
      <c r="EN373" s="664"/>
      <c r="EO373" s="664"/>
      <c r="EP373" s="664"/>
      <c r="EQ373" s="664"/>
      <c r="ER373" s="664"/>
      <c r="ES373" s="664"/>
      <c r="ET373" s="664"/>
      <c r="EU373" s="664"/>
      <c r="EV373" s="664"/>
      <c r="EW373" s="664"/>
      <c r="EX373" s="664"/>
      <c r="EY373" s="666"/>
    </row>
    <row r="374" ht="52.5" customHeight="1">
      <c r="A374" s="661"/>
      <c r="B374" s="47"/>
      <c r="C374" s="663" t="s">
        <v>1021</v>
      </c>
      <c r="D374" s="664">
        <f>'3A 2025-2026 REPORTE CALIFICACI'!II39</f>
        <v>76</v>
      </c>
      <c r="E374" s="664">
        <f>'3A 2025-2026 REPORTE CALIFICACI'!IJ39</f>
        <v>78</v>
      </c>
      <c r="F374" s="664">
        <f>'3A 2025-2026 REPORTE CALIFICACI'!IK39</f>
        <v>80</v>
      </c>
      <c r="G374" s="664">
        <f>'3A 2025-2026 REPORTE CALIFICACI'!IL39</f>
        <v>0</v>
      </c>
      <c r="H374" s="664">
        <f>'3A 2025-2026 REPORTE CALIFICACI'!IM39</f>
        <v>78</v>
      </c>
      <c r="I374" s="664">
        <f>'3A 2025-2026 REPORTE CALIFICACI'!IN39</f>
        <v>80</v>
      </c>
      <c r="J374" s="664">
        <f>'3A 2025-2026 REPORTE CALIFICACI'!IO39</f>
        <v>82</v>
      </c>
      <c r="K374" s="664">
        <f>'3A 2025-2026 REPORTE CALIFICACI'!IP39</f>
        <v>0</v>
      </c>
      <c r="L374" s="664">
        <f>'3A 2025-2026 REPORTE CALIFICACI'!IQ39</f>
        <v>82</v>
      </c>
      <c r="M374" s="664">
        <f>'3A 2025-2026 REPORTE CALIFICACI'!IR39</f>
        <v>81</v>
      </c>
      <c r="N374" s="664">
        <f>'3A 2025-2026 REPORTE CALIFICACI'!IS39</f>
        <v>83</v>
      </c>
      <c r="O374" s="664">
        <f>'3A 2025-2026 REPORTE CALIFICACI'!IT39</f>
        <v>0</v>
      </c>
      <c r="P374" s="664">
        <f>'3A 2025-2026 REPORTE CALIFICACI'!IU39</f>
        <v>80</v>
      </c>
      <c r="Q374" s="664">
        <f>'3A 2025-2026 REPORTE CALIFICACI'!IV39</f>
        <v>84</v>
      </c>
      <c r="R374" s="664">
        <f>'3A 2025-2026 REPORTE CALIFICACI'!IW39</f>
        <v>85</v>
      </c>
      <c r="S374" s="664">
        <f>'3A 2025-2026 REPORTE CALIFICACI'!IX39</f>
        <v>0</v>
      </c>
      <c r="T374" s="664"/>
      <c r="U374" s="664"/>
      <c r="V374" s="664"/>
      <c r="W374" s="664"/>
      <c r="X374" s="664"/>
      <c r="Y374" s="664"/>
      <c r="Z374" s="664"/>
      <c r="AA374" s="664"/>
      <c r="AB374" s="664"/>
      <c r="AC374" s="664"/>
      <c r="AD374" s="664"/>
      <c r="AE374" s="664"/>
      <c r="AF374" s="664"/>
      <c r="AG374" s="664"/>
      <c r="AH374" s="664"/>
      <c r="AI374" s="664"/>
      <c r="AJ374" s="664"/>
      <c r="AK374" s="664"/>
      <c r="AL374" s="666"/>
      <c r="AM374" s="667"/>
      <c r="AN374" s="661"/>
      <c r="AO374" s="47"/>
      <c r="AP374" s="663" t="s">
        <v>1021</v>
      </c>
      <c r="AQ374" s="664">
        <f>'3A 2025-2026 REPORTE CALIFICACI'!II40</f>
        <v>77</v>
      </c>
      <c r="AR374" s="664">
        <f>'3A 2025-2026 REPORTE CALIFICACI'!IJ40</f>
        <v>80</v>
      </c>
      <c r="AS374" s="664">
        <f>'3A 2025-2026 REPORTE CALIFICACI'!IK40</f>
        <v>85</v>
      </c>
      <c r="AT374" s="664">
        <f>'3A 2025-2026 REPORTE CALIFICACI'!IL40</f>
        <v>0</v>
      </c>
      <c r="AU374" s="664">
        <f>'3A 2025-2026 REPORTE CALIFICACI'!IM40</f>
        <v>80</v>
      </c>
      <c r="AV374" s="664">
        <f>'3A 2025-2026 REPORTE CALIFICACI'!IN40</f>
        <v>81</v>
      </c>
      <c r="AW374" s="664">
        <f>'3A 2025-2026 REPORTE CALIFICACI'!IO40</f>
        <v>86</v>
      </c>
      <c r="AX374" s="664">
        <f>'3A 2025-2026 REPORTE CALIFICACI'!IP40</f>
        <v>0</v>
      </c>
      <c r="AY374" s="664">
        <f>'3A 2025-2026 REPORTE CALIFICACI'!IQ40</f>
        <v>83</v>
      </c>
      <c r="AZ374" s="664">
        <f>'3A 2025-2026 REPORTE CALIFICACI'!IR40</f>
        <v>80</v>
      </c>
      <c r="BA374" s="664">
        <f>'3A 2025-2026 REPORTE CALIFICACI'!IS40</f>
        <v>84</v>
      </c>
      <c r="BB374" s="664">
        <f>'3A 2025-2026 REPORTE CALIFICACI'!IT40</f>
        <v>0</v>
      </c>
      <c r="BC374" s="664">
        <f>'3A 2025-2026 REPORTE CALIFICACI'!IU40</f>
        <v>77</v>
      </c>
      <c r="BD374" s="664">
        <f>'3A 2025-2026 REPORTE CALIFICACI'!IV40</f>
        <v>82</v>
      </c>
      <c r="BE374" s="664">
        <f>'3A 2025-2026 REPORTE CALIFICACI'!IW40</f>
        <v>86</v>
      </c>
      <c r="BF374" s="664">
        <f>'3A 2025-2026 REPORTE CALIFICACI'!IX40</f>
        <v>0</v>
      </c>
      <c r="BG374" s="664"/>
      <c r="BH374" s="664"/>
      <c r="BI374" s="664"/>
      <c r="BJ374" s="664"/>
      <c r="BK374" s="664"/>
      <c r="BL374" s="664"/>
      <c r="BM374" s="664"/>
      <c r="BN374" s="664"/>
      <c r="BO374" s="664"/>
      <c r="BP374" s="664"/>
      <c r="BQ374" s="664"/>
      <c r="BR374" s="664"/>
      <c r="BS374" s="664"/>
      <c r="BT374" s="664"/>
      <c r="BU374" s="664"/>
      <c r="BV374" s="664"/>
      <c r="BW374" s="664"/>
      <c r="BX374" s="664"/>
      <c r="BY374" s="666"/>
      <c r="BZ374" s="667"/>
      <c r="CA374" s="661"/>
      <c r="CB374" s="47"/>
      <c r="CC374" s="663" t="s">
        <v>1021</v>
      </c>
      <c r="CD374" s="664">
        <f>'3A 2025-2026 REPORTE CALIFICACI'!II41</f>
        <v>86</v>
      </c>
      <c r="CE374" s="664">
        <f>'3A 2025-2026 REPORTE CALIFICACI'!IJ41</f>
        <v>88</v>
      </c>
      <c r="CF374" s="664">
        <f>'3A 2025-2026 REPORTE CALIFICACI'!IK41</f>
        <v>84</v>
      </c>
      <c r="CG374" s="664">
        <f>'3A 2025-2026 REPORTE CALIFICACI'!IL41</f>
        <v>0</v>
      </c>
      <c r="CH374" s="664">
        <f>'3A 2025-2026 REPORTE CALIFICACI'!IM41</f>
        <v>88</v>
      </c>
      <c r="CI374" s="664">
        <f>'3A 2025-2026 REPORTE CALIFICACI'!IN41</f>
        <v>92</v>
      </c>
      <c r="CJ374" s="664">
        <f>'3A 2025-2026 REPORTE CALIFICACI'!IO41</f>
        <v>87</v>
      </c>
      <c r="CK374" s="664">
        <f>'3A 2025-2026 REPORTE CALIFICACI'!IP41</f>
        <v>0</v>
      </c>
      <c r="CL374" s="664">
        <f>'3A 2025-2026 REPORTE CALIFICACI'!IQ41</f>
        <v>90</v>
      </c>
      <c r="CM374" s="664">
        <f>'3A 2025-2026 REPORTE CALIFICACI'!IR41</f>
        <v>87</v>
      </c>
      <c r="CN374" s="664">
        <f>'3A 2025-2026 REPORTE CALIFICACI'!IS41</f>
        <v>86</v>
      </c>
      <c r="CO374" s="664">
        <f>'3A 2025-2026 REPORTE CALIFICACI'!IT41</f>
        <v>0</v>
      </c>
      <c r="CP374" s="664">
        <f>'3A 2025-2026 REPORTE CALIFICACI'!IU41</f>
        <v>85</v>
      </c>
      <c r="CQ374" s="664">
        <f>'3A 2025-2026 REPORTE CALIFICACI'!IV41</f>
        <v>91</v>
      </c>
      <c r="CR374" s="664">
        <f>'3A 2025-2026 REPORTE CALIFICACI'!IW41</f>
        <v>88</v>
      </c>
      <c r="CS374" s="664">
        <f>'3A 2025-2026 REPORTE CALIFICACI'!IX41</f>
        <v>0</v>
      </c>
      <c r="CT374" s="664"/>
      <c r="CU374" s="664"/>
      <c r="CV374" s="664"/>
      <c r="CW374" s="664"/>
      <c r="CX374" s="664"/>
      <c r="CY374" s="664"/>
      <c r="CZ374" s="664"/>
      <c r="DA374" s="664"/>
      <c r="DB374" s="664"/>
      <c r="DC374" s="664"/>
      <c r="DD374" s="664"/>
      <c r="DE374" s="664"/>
      <c r="DF374" s="664"/>
      <c r="DG374" s="664"/>
      <c r="DH374" s="664"/>
      <c r="DI374" s="664"/>
      <c r="DJ374" s="664"/>
      <c r="DK374" s="664"/>
      <c r="DL374" s="666"/>
      <c r="DM374" s="667"/>
      <c r="DN374" s="661"/>
      <c r="DO374" s="47"/>
      <c r="DP374" s="663" t="s">
        <v>1021</v>
      </c>
      <c r="DQ374" s="664">
        <f>'3A 2025-2026 REPORTE CALIFICACI'!II42</f>
        <v>77</v>
      </c>
      <c r="DR374" s="664">
        <f>'3A 2025-2026 REPORTE CALIFICACI'!IJ42</f>
        <v>83</v>
      </c>
      <c r="DS374" s="664">
        <f>'3A 2025-2026 REPORTE CALIFICACI'!IK42</f>
        <v>86</v>
      </c>
      <c r="DT374" s="664">
        <f>'3A 2025-2026 REPORTE CALIFICACI'!IL42</f>
        <v>0</v>
      </c>
      <c r="DU374" s="664">
        <f>'3A 2025-2026 REPORTE CALIFICACI'!IM42</f>
        <v>80</v>
      </c>
      <c r="DV374" s="664">
        <f>'3A 2025-2026 REPORTE CALIFICACI'!IN42</f>
        <v>84</v>
      </c>
      <c r="DW374" s="664">
        <f>'3A 2025-2026 REPORTE CALIFICACI'!IO42</f>
        <v>87</v>
      </c>
      <c r="DX374" s="664">
        <f>'3A 2025-2026 REPORTE CALIFICACI'!IP42</f>
        <v>0</v>
      </c>
      <c r="DY374" s="664">
        <f>'3A 2025-2026 REPORTE CALIFICACI'!IQ42</f>
        <v>86</v>
      </c>
      <c r="DZ374" s="664">
        <f>'3A 2025-2026 REPORTE CALIFICACI'!IR42</f>
        <v>87</v>
      </c>
      <c r="EA374" s="664">
        <f>'3A 2025-2026 REPORTE CALIFICACI'!IS42</f>
        <v>88</v>
      </c>
      <c r="EB374" s="664">
        <f>'3A 2025-2026 REPORTE CALIFICACI'!IT42</f>
        <v>0</v>
      </c>
      <c r="EC374" s="664">
        <f>'3A 2025-2026 REPORTE CALIFICACI'!IU42</f>
        <v>84</v>
      </c>
      <c r="ED374" s="664">
        <f>'3A 2025-2026 REPORTE CALIFICACI'!IV42</f>
        <v>85</v>
      </c>
      <c r="EE374" s="664">
        <f>'3A 2025-2026 REPORTE CALIFICACI'!IW42</f>
        <v>86</v>
      </c>
      <c r="EF374" s="664">
        <f>'3A 2025-2026 REPORTE CALIFICACI'!IX42</f>
        <v>0</v>
      </c>
      <c r="EG374" s="664"/>
      <c r="EH374" s="664"/>
      <c r="EI374" s="664"/>
      <c r="EJ374" s="664"/>
      <c r="EK374" s="664"/>
      <c r="EL374" s="664"/>
      <c r="EM374" s="664"/>
      <c r="EN374" s="664"/>
      <c r="EO374" s="664"/>
      <c r="EP374" s="664"/>
      <c r="EQ374" s="664"/>
      <c r="ER374" s="664"/>
      <c r="ES374" s="664"/>
      <c r="ET374" s="664"/>
      <c r="EU374" s="664"/>
      <c r="EV374" s="664"/>
      <c r="EW374" s="664"/>
      <c r="EX374" s="664"/>
      <c r="EY374" s="666"/>
    </row>
    <row r="375" ht="70.5" customHeight="1">
      <c r="A375" s="661"/>
      <c r="B375" s="43"/>
      <c r="C375" s="663" t="s">
        <v>1022</v>
      </c>
      <c r="D375" s="664">
        <f>'3A 2025-2026 REPORTE CALIFICACI'!JQ39</f>
        <v>78</v>
      </c>
      <c r="E375" s="665">
        <f>'3A 2025-2026 REPORTE CALIFICACI'!JR39</f>
        <v>84</v>
      </c>
      <c r="F375" s="665">
        <f>'3A 2025-2026 REPORTE CALIFICACI'!JS39</f>
        <v>80</v>
      </c>
      <c r="G375" s="664">
        <f>'3A 2025-2026 REPORTE CALIFICACI'!JT39</f>
        <v>0</v>
      </c>
      <c r="H375" s="664">
        <f>'3A 2025-2026 REPORTE CALIFICACI'!JU39</f>
        <v>81</v>
      </c>
      <c r="I375" s="665">
        <f>'3A 2025-2026 REPORTE CALIFICACI'!JV39</f>
        <v>81</v>
      </c>
      <c r="J375" s="665">
        <f>'3A 2025-2026 REPORTE CALIFICACI'!JW39</f>
        <v>76</v>
      </c>
      <c r="K375" s="664">
        <f>'3A 2025-2026 REPORTE CALIFICACI'!JX39</f>
        <v>0</v>
      </c>
      <c r="L375" s="664">
        <f>'3A 2025-2026 REPORTE CALIFICACI'!JY39</f>
        <v>86</v>
      </c>
      <c r="M375" s="665">
        <f>'3A 2025-2026 REPORTE CALIFICACI'!JZ39</f>
        <v>86</v>
      </c>
      <c r="N375" s="665">
        <f>'3A 2025-2026 REPORTE CALIFICACI'!KA39</f>
        <v>84</v>
      </c>
      <c r="O375" s="664">
        <f>'3A 2025-2026 REPORTE CALIFICACI'!KB39</f>
        <v>0</v>
      </c>
      <c r="P375" s="665">
        <f>'3A 2025-2026 REPORTE CALIFICACI'!KC39</f>
        <v>80</v>
      </c>
      <c r="Q375" s="665">
        <f>'3A 2025-2026 REPORTE CALIFICACI'!KD39</f>
        <v>88</v>
      </c>
      <c r="R375" s="665">
        <f>'3A 2025-2026 REPORTE CALIFICACI'!KE39</f>
        <v>82.66666667</v>
      </c>
      <c r="S375" s="664">
        <f>'3A 2025-2026 REPORTE CALIFICACI'!KF39</f>
        <v>0</v>
      </c>
      <c r="T375" s="664"/>
      <c r="U375" s="664"/>
      <c r="V375" s="664"/>
      <c r="W375" s="664"/>
      <c r="X375" s="664"/>
      <c r="Y375" s="664"/>
      <c r="Z375" s="664"/>
      <c r="AA375" s="664"/>
      <c r="AB375" s="664"/>
      <c r="AC375" s="664"/>
      <c r="AD375" s="664"/>
      <c r="AE375" s="664"/>
      <c r="AF375" s="664"/>
      <c r="AG375" s="664"/>
      <c r="AH375" s="664"/>
      <c r="AI375" s="664"/>
      <c r="AJ375" s="664"/>
      <c r="AK375" s="664"/>
      <c r="AL375" s="666"/>
      <c r="AM375" s="667"/>
      <c r="AN375" s="661"/>
      <c r="AO375" s="43"/>
      <c r="AP375" s="663" t="s">
        <v>1022</v>
      </c>
      <c r="AQ375" s="664">
        <f>'3A 2025-2026 REPORTE CALIFICACI'!JQ40</f>
        <v>78</v>
      </c>
      <c r="AR375" s="665">
        <f>'3A 2025-2026 REPORTE CALIFICACI'!JR40</f>
        <v>78</v>
      </c>
      <c r="AS375" s="665">
        <f>'3A 2025-2026 REPORTE CALIFICACI'!JS40</f>
        <v>72</v>
      </c>
      <c r="AT375" s="664">
        <f>'3A 2025-2026 REPORTE CALIFICACI'!JT40</f>
        <v>0</v>
      </c>
      <c r="AU375" s="664">
        <f>'3A 2025-2026 REPORTE CALIFICACI'!JU40</f>
        <v>80</v>
      </c>
      <c r="AV375" s="665">
        <f>'3A 2025-2026 REPORTE CALIFICACI'!JV40</f>
        <v>74</v>
      </c>
      <c r="AW375" s="665">
        <f>'3A 2025-2026 REPORTE CALIFICACI'!JW40</f>
        <v>74</v>
      </c>
      <c r="AX375" s="664">
        <f>'3A 2025-2026 REPORTE CALIFICACI'!JX40</f>
        <v>0</v>
      </c>
      <c r="AY375" s="664">
        <f>'3A 2025-2026 REPORTE CALIFICACI'!JY40</f>
        <v>84</v>
      </c>
      <c r="AZ375" s="665">
        <f>'3A 2025-2026 REPORTE CALIFICACI'!JZ40</f>
        <v>77</v>
      </c>
      <c r="BA375" s="665">
        <f>'3A 2025-2026 REPORTE CALIFICACI'!KA40</f>
        <v>88</v>
      </c>
      <c r="BB375" s="664">
        <f>'3A 2025-2026 REPORTE CALIFICACI'!KB40</f>
        <v>0</v>
      </c>
      <c r="BC375" s="665">
        <f>'3A 2025-2026 REPORTE CALIFICACI'!KC40</f>
        <v>78</v>
      </c>
      <c r="BD375" s="665">
        <f>'3A 2025-2026 REPORTE CALIFICACI'!KD40</f>
        <v>86</v>
      </c>
      <c r="BE375" s="665">
        <f>'3A 2025-2026 REPORTE CALIFICACI'!KE40</f>
        <v>83</v>
      </c>
      <c r="BF375" s="664">
        <f>'3A 2025-2026 REPORTE CALIFICACI'!KF40</f>
        <v>0</v>
      </c>
      <c r="BG375" s="664"/>
      <c r="BH375" s="664"/>
      <c r="BI375" s="664"/>
      <c r="BJ375" s="664"/>
      <c r="BK375" s="664"/>
      <c r="BL375" s="664"/>
      <c r="BM375" s="664"/>
      <c r="BN375" s="664"/>
      <c r="BO375" s="664"/>
      <c r="BP375" s="664"/>
      <c r="BQ375" s="664"/>
      <c r="BR375" s="664"/>
      <c r="BS375" s="664"/>
      <c r="BT375" s="664"/>
      <c r="BU375" s="664"/>
      <c r="BV375" s="664"/>
      <c r="BW375" s="664"/>
      <c r="BX375" s="664"/>
      <c r="BY375" s="666"/>
      <c r="BZ375" s="667"/>
      <c r="CA375" s="661"/>
      <c r="CB375" s="43"/>
      <c r="CC375" s="663" t="s">
        <v>1022</v>
      </c>
      <c r="CD375" s="664">
        <f>'3A 2025-2026 REPORTE CALIFICACI'!JQ41</f>
        <v>90</v>
      </c>
      <c r="CE375" s="665">
        <f>'3A 2025-2026 REPORTE CALIFICACI'!JR41</f>
        <v>92</v>
      </c>
      <c r="CF375" s="665">
        <f>'3A 2025-2026 REPORTE CALIFICACI'!JS41</f>
        <v>96</v>
      </c>
      <c r="CG375" s="664">
        <f>'3A 2025-2026 REPORTE CALIFICACI'!JT41</f>
        <v>0</v>
      </c>
      <c r="CH375" s="664">
        <f>'3A 2025-2026 REPORTE CALIFICACI'!JU41</f>
        <v>92</v>
      </c>
      <c r="CI375" s="665">
        <f>'3A 2025-2026 REPORTE CALIFICACI'!JV41</f>
        <v>83</v>
      </c>
      <c r="CJ375" s="665">
        <f>'3A 2025-2026 REPORTE CALIFICACI'!JW41</f>
        <v>90</v>
      </c>
      <c r="CK375" s="664">
        <f>'3A 2025-2026 REPORTE CALIFICACI'!JX41</f>
        <v>0</v>
      </c>
      <c r="CL375" s="664">
        <f>'3A 2025-2026 REPORTE CALIFICACI'!JY41</f>
        <v>87</v>
      </c>
      <c r="CM375" s="665">
        <f>'3A 2025-2026 REPORTE CALIFICACI'!JZ41</f>
        <v>86</v>
      </c>
      <c r="CN375" s="665">
        <f>'3A 2025-2026 REPORTE CALIFICACI'!KA41</f>
        <v>100</v>
      </c>
      <c r="CO375" s="664">
        <f>'3A 2025-2026 REPORTE CALIFICACI'!KB41</f>
        <v>0</v>
      </c>
      <c r="CP375" s="665">
        <f>'3A 2025-2026 REPORTE CALIFICACI'!KC41</f>
        <v>88</v>
      </c>
      <c r="CQ375" s="665">
        <f>'3A 2025-2026 REPORTE CALIFICACI'!KD41</f>
        <v>88</v>
      </c>
      <c r="CR375" s="665">
        <f>'3A 2025-2026 REPORTE CALIFICACI'!KE41</f>
        <v>92</v>
      </c>
      <c r="CS375" s="664">
        <f>'3A 2025-2026 REPORTE CALIFICACI'!KF41</f>
        <v>0</v>
      </c>
      <c r="CT375" s="664"/>
      <c r="CU375" s="664"/>
      <c r="CV375" s="664"/>
      <c r="CW375" s="664"/>
      <c r="CX375" s="664"/>
      <c r="CY375" s="664"/>
      <c r="CZ375" s="664"/>
      <c r="DA375" s="664"/>
      <c r="DB375" s="664"/>
      <c r="DC375" s="664"/>
      <c r="DD375" s="664"/>
      <c r="DE375" s="664"/>
      <c r="DF375" s="664"/>
      <c r="DG375" s="664"/>
      <c r="DH375" s="664"/>
      <c r="DI375" s="664"/>
      <c r="DJ375" s="664"/>
      <c r="DK375" s="664"/>
      <c r="DL375" s="666"/>
      <c r="DM375" s="667"/>
      <c r="DN375" s="661"/>
      <c r="DO375" s="43"/>
      <c r="DP375" s="663" t="s">
        <v>1022</v>
      </c>
      <c r="DQ375" s="664">
        <f>'3A 2025-2026 REPORTE CALIFICACI'!JQ42</f>
        <v>81</v>
      </c>
      <c r="DR375" s="665">
        <f>'3A 2025-2026 REPORTE CALIFICACI'!JR42</f>
        <v>77</v>
      </c>
      <c r="DS375" s="665">
        <f>'3A 2025-2026 REPORTE CALIFICACI'!JS42</f>
        <v>76</v>
      </c>
      <c r="DT375" s="664">
        <f>'3A 2025-2026 REPORTE CALIFICACI'!JT42</f>
        <v>0</v>
      </c>
      <c r="DU375" s="664">
        <f>'3A 2025-2026 REPORTE CALIFICACI'!JU42</f>
        <v>83</v>
      </c>
      <c r="DV375" s="665">
        <f>'3A 2025-2026 REPORTE CALIFICACI'!JV42</f>
        <v>77</v>
      </c>
      <c r="DW375" s="665">
        <f>'3A 2025-2026 REPORTE CALIFICACI'!JW42</f>
        <v>74</v>
      </c>
      <c r="DX375" s="664">
        <f>'3A 2025-2026 REPORTE CALIFICACI'!JX42</f>
        <v>0</v>
      </c>
      <c r="DY375" s="664">
        <f>'3A 2025-2026 REPORTE CALIFICACI'!JY42</f>
        <v>88</v>
      </c>
      <c r="DZ375" s="665">
        <f>'3A 2025-2026 REPORTE CALIFICACI'!JZ42</f>
        <v>84</v>
      </c>
      <c r="EA375" s="665">
        <f>'3A 2025-2026 REPORTE CALIFICACI'!KA42</f>
        <v>80</v>
      </c>
      <c r="EB375" s="664">
        <f>'3A 2025-2026 REPORTE CALIFICACI'!KB42</f>
        <v>0</v>
      </c>
      <c r="EC375" s="665">
        <f>'3A 2025-2026 REPORTE CALIFICACI'!KC42</f>
        <v>84</v>
      </c>
      <c r="ED375" s="665">
        <f>'3A 2025-2026 REPORTE CALIFICACI'!KD42</f>
        <v>75</v>
      </c>
      <c r="EE375" s="665">
        <f>'3A 2025-2026 REPORTE CALIFICACI'!KE42</f>
        <v>77</v>
      </c>
      <c r="EF375" s="664">
        <f>'3A 2025-2026 REPORTE CALIFICACI'!KF42</f>
        <v>0</v>
      </c>
      <c r="EG375" s="664"/>
      <c r="EH375" s="664"/>
      <c r="EI375" s="664"/>
      <c r="EJ375" s="664"/>
      <c r="EK375" s="664"/>
      <c r="EL375" s="664"/>
      <c r="EM375" s="664"/>
      <c r="EN375" s="664"/>
      <c r="EO375" s="664"/>
      <c r="EP375" s="664"/>
      <c r="EQ375" s="664"/>
      <c r="ER375" s="664"/>
      <c r="ES375" s="664"/>
      <c r="ET375" s="664"/>
      <c r="EU375" s="664"/>
      <c r="EV375" s="664"/>
      <c r="EW375" s="664"/>
      <c r="EX375" s="664"/>
      <c r="EY375" s="666"/>
    </row>
    <row r="376">
      <c r="A376" s="628"/>
      <c r="B376" s="643"/>
      <c r="C376" s="643"/>
      <c r="D376" s="643"/>
      <c r="E376" s="643"/>
      <c r="F376" s="643"/>
      <c r="G376" s="643"/>
      <c r="H376" s="643"/>
      <c r="I376" s="643"/>
      <c r="J376" s="643"/>
      <c r="K376" s="643"/>
      <c r="L376" s="643"/>
      <c r="M376" s="643"/>
      <c r="N376" s="643"/>
      <c r="O376" s="643"/>
      <c r="P376" s="643"/>
      <c r="Q376" s="643"/>
      <c r="R376" s="643"/>
      <c r="S376" s="643"/>
      <c r="T376" s="643"/>
      <c r="U376" s="643"/>
      <c r="V376" s="643"/>
      <c r="W376" s="643"/>
      <c r="X376" s="668"/>
      <c r="Y376" s="668"/>
      <c r="Z376" s="643"/>
      <c r="AA376" s="643"/>
      <c r="AB376" s="643"/>
      <c r="AC376" s="643"/>
      <c r="AD376" s="643"/>
      <c r="AE376" s="643"/>
      <c r="AF376" s="643"/>
      <c r="AG376" s="643"/>
      <c r="AH376" s="643"/>
      <c r="AI376" s="643"/>
      <c r="AJ376" s="643"/>
      <c r="AK376" s="643"/>
      <c r="AL376" s="644"/>
      <c r="AM376" s="643"/>
      <c r="AN376" s="628"/>
      <c r="AO376" s="643"/>
      <c r="AP376" s="643"/>
      <c r="AQ376" s="643"/>
      <c r="AR376" s="643"/>
      <c r="AS376" s="643"/>
      <c r="AT376" s="643"/>
      <c r="AU376" s="643"/>
      <c r="AV376" s="643"/>
      <c r="AW376" s="643"/>
      <c r="AX376" s="643"/>
      <c r="AY376" s="643"/>
      <c r="AZ376" s="643"/>
      <c r="BA376" s="643"/>
      <c r="BB376" s="643"/>
      <c r="BC376" s="643"/>
      <c r="BD376" s="643"/>
      <c r="BE376" s="643"/>
      <c r="BF376" s="643"/>
      <c r="BG376" s="643"/>
      <c r="BH376" s="643"/>
      <c r="BI376" s="643"/>
      <c r="BJ376" s="643"/>
      <c r="BK376" s="668"/>
      <c r="BL376" s="668"/>
      <c r="BM376" s="643"/>
      <c r="BN376" s="643"/>
      <c r="BO376" s="643"/>
      <c r="BP376" s="643"/>
      <c r="BQ376" s="643"/>
      <c r="BR376" s="643"/>
      <c r="BS376" s="643"/>
      <c r="BT376" s="643"/>
      <c r="BU376" s="643"/>
      <c r="BV376" s="643"/>
      <c r="BW376" s="643"/>
      <c r="BX376" s="643"/>
      <c r="BY376" s="644"/>
      <c r="BZ376" s="643"/>
      <c r="CA376" s="628"/>
      <c r="CB376" s="643"/>
      <c r="CC376" s="643"/>
      <c r="CD376" s="643"/>
      <c r="CE376" s="643"/>
      <c r="CF376" s="643"/>
      <c r="CG376" s="643"/>
      <c r="CH376" s="643"/>
      <c r="CI376" s="643"/>
      <c r="CJ376" s="643"/>
      <c r="CK376" s="643"/>
      <c r="CL376" s="643"/>
      <c r="CM376" s="643"/>
      <c r="CN376" s="643"/>
      <c r="CO376" s="643"/>
      <c r="CP376" s="643"/>
      <c r="CQ376" s="643"/>
      <c r="CR376" s="643"/>
      <c r="CS376" s="643"/>
      <c r="CT376" s="643"/>
      <c r="CU376" s="643"/>
      <c r="CV376" s="643"/>
      <c r="CW376" s="643"/>
      <c r="CX376" s="668"/>
      <c r="CY376" s="668"/>
      <c r="CZ376" s="643"/>
      <c r="DA376" s="643"/>
      <c r="DB376" s="643"/>
      <c r="DC376" s="643"/>
      <c r="DD376" s="643"/>
      <c r="DE376" s="643"/>
      <c r="DF376" s="643"/>
      <c r="DG376" s="643"/>
      <c r="DH376" s="643"/>
      <c r="DI376" s="643"/>
      <c r="DJ376" s="643"/>
      <c r="DK376" s="643"/>
      <c r="DL376" s="644"/>
      <c r="DM376" s="643"/>
      <c r="DN376" s="628"/>
      <c r="DO376" s="643"/>
      <c r="DP376" s="643"/>
      <c r="DQ376" s="643"/>
      <c r="DR376" s="643"/>
      <c r="DS376" s="643"/>
      <c r="DT376" s="643"/>
      <c r="DU376" s="643"/>
      <c r="DV376" s="643"/>
      <c r="DW376" s="643"/>
      <c r="DX376" s="643"/>
      <c r="DY376" s="643"/>
      <c r="DZ376" s="643"/>
      <c r="EA376" s="643"/>
      <c r="EB376" s="643"/>
      <c r="EC376" s="643"/>
      <c r="ED376" s="643"/>
      <c r="EE376" s="643"/>
      <c r="EF376" s="643"/>
      <c r="EG376" s="643"/>
      <c r="EH376" s="643"/>
      <c r="EI376" s="643"/>
      <c r="EJ376" s="643"/>
      <c r="EK376" s="668"/>
      <c r="EL376" s="668"/>
      <c r="EM376" s="643"/>
      <c r="EN376" s="643"/>
      <c r="EO376" s="643"/>
      <c r="EP376" s="643"/>
      <c r="EQ376" s="643"/>
      <c r="ER376" s="643"/>
      <c r="ES376" s="643"/>
      <c r="ET376" s="643"/>
      <c r="EU376" s="643"/>
      <c r="EV376" s="643"/>
      <c r="EW376" s="643"/>
      <c r="EX376" s="643"/>
      <c r="EY376" s="644"/>
    </row>
    <row r="377">
      <c r="A377" s="628"/>
      <c r="B377" s="643"/>
      <c r="C377" s="643"/>
      <c r="D377" s="643"/>
      <c r="E377" s="643"/>
      <c r="F377" s="643"/>
      <c r="G377" s="643"/>
      <c r="H377" s="643"/>
      <c r="I377" s="643"/>
      <c r="J377" s="643"/>
      <c r="K377" s="643"/>
      <c r="L377" s="643"/>
      <c r="M377" s="643"/>
      <c r="N377" s="643"/>
      <c r="O377" s="643"/>
      <c r="P377" s="643"/>
      <c r="Q377" s="643"/>
      <c r="R377" s="643"/>
      <c r="S377" s="643"/>
      <c r="T377" s="643"/>
      <c r="U377" s="643"/>
      <c r="V377" s="643"/>
      <c r="W377" s="643"/>
      <c r="X377" s="643"/>
      <c r="Y377" s="643"/>
      <c r="Z377" s="643"/>
      <c r="AA377" s="643"/>
      <c r="AB377" s="643"/>
      <c r="AC377" s="643"/>
      <c r="AD377" s="643"/>
      <c r="AE377" s="643"/>
      <c r="AF377" s="643"/>
      <c r="AG377" s="643"/>
      <c r="AH377" s="643"/>
      <c r="AI377" s="643"/>
      <c r="AJ377" s="643"/>
      <c r="AK377" s="643"/>
      <c r="AL377" s="644"/>
      <c r="AM377" s="643"/>
      <c r="AN377" s="628"/>
      <c r="AO377" s="643"/>
      <c r="AP377" s="643"/>
      <c r="AQ377" s="643"/>
      <c r="AR377" s="643"/>
      <c r="AS377" s="643"/>
      <c r="AT377" s="643"/>
      <c r="AU377" s="643"/>
      <c r="AV377" s="643"/>
      <c r="AW377" s="643"/>
      <c r="AX377" s="643"/>
      <c r="AY377" s="643"/>
      <c r="AZ377" s="643"/>
      <c r="BA377" s="643"/>
      <c r="BB377" s="643"/>
      <c r="BC377" s="643"/>
      <c r="BD377" s="643"/>
      <c r="BE377" s="643"/>
      <c r="BF377" s="643"/>
      <c r="BG377" s="643"/>
      <c r="BH377" s="643"/>
      <c r="BI377" s="643"/>
      <c r="BJ377" s="643"/>
      <c r="BK377" s="643"/>
      <c r="BL377" s="643"/>
      <c r="BM377" s="643"/>
      <c r="BN377" s="643"/>
      <c r="BO377" s="643"/>
      <c r="BP377" s="643"/>
      <c r="BQ377" s="643"/>
      <c r="BR377" s="643"/>
      <c r="BS377" s="643"/>
      <c r="BT377" s="643"/>
      <c r="BU377" s="643"/>
      <c r="BV377" s="643"/>
      <c r="BW377" s="643"/>
      <c r="BX377" s="643"/>
      <c r="BY377" s="644"/>
      <c r="BZ377" s="643"/>
      <c r="CA377" s="628"/>
      <c r="CB377" s="643"/>
      <c r="CC377" s="643"/>
      <c r="CD377" s="643"/>
      <c r="CE377" s="643"/>
      <c r="CF377" s="643"/>
      <c r="CG377" s="643"/>
      <c r="CH377" s="643"/>
      <c r="CI377" s="643"/>
      <c r="CJ377" s="643"/>
      <c r="CK377" s="643"/>
      <c r="CL377" s="643"/>
      <c r="CM377" s="643"/>
      <c r="CN377" s="643"/>
      <c r="CO377" s="643"/>
      <c r="CP377" s="643"/>
      <c r="CQ377" s="643"/>
      <c r="CR377" s="643"/>
      <c r="CS377" s="643"/>
      <c r="CT377" s="643"/>
      <c r="CU377" s="643"/>
      <c r="CV377" s="643"/>
      <c r="CW377" s="643"/>
      <c r="CX377" s="643"/>
      <c r="CY377" s="643"/>
      <c r="CZ377" s="643"/>
      <c r="DA377" s="643"/>
      <c r="DB377" s="643"/>
      <c r="DC377" s="643"/>
      <c r="DD377" s="643"/>
      <c r="DE377" s="643"/>
      <c r="DF377" s="643"/>
      <c r="DG377" s="643"/>
      <c r="DH377" s="643"/>
      <c r="DI377" s="643"/>
      <c r="DJ377" s="643"/>
      <c r="DK377" s="643"/>
      <c r="DL377" s="644"/>
      <c r="DM377" s="643"/>
      <c r="DN377" s="628"/>
      <c r="DO377" s="643"/>
      <c r="DP377" s="643"/>
      <c r="DQ377" s="643"/>
      <c r="DR377" s="643"/>
      <c r="DS377" s="643"/>
      <c r="DT377" s="643"/>
      <c r="DU377" s="643"/>
      <c r="DV377" s="643"/>
      <c r="DW377" s="643"/>
      <c r="DX377" s="643"/>
      <c r="DY377" s="643"/>
      <c r="DZ377" s="643"/>
      <c r="EA377" s="643"/>
      <c r="EB377" s="643"/>
      <c r="EC377" s="643"/>
      <c r="ED377" s="643"/>
      <c r="EE377" s="643"/>
      <c r="EF377" s="643"/>
      <c r="EG377" s="643"/>
      <c r="EH377" s="643"/>
      <c r="EI377" s="643"/>
      <c r="EJ377" s="643"/>
      <c r="EK377" s="643"/>
      <c r="EL377" s="643"/>
      <c r="EM377" s="643"/>
      <c r="EN377" s="643"/>
      <c r="EO377" s="643"/>
      <c r="EP377" s="643"/>
      <c r="EQ377" s="643"/>
      <c r="ER377" s="643"/>
      <c r="ES377" s="643"/>
      <c r="ET377" s="643"/>
      <c r="EU377" s="643"/>
      <c r="EV377" s="643"/>
      <c r="EW377" s="643"/>
      <c r="EX377" s="643"/>
      <c r="EY377" s="644"/>
    </row>
    <row r="378">
      <c r="A378" s="628"/>
      <c r="B378" s="643"/>
      <c r="C378" s="643"/>
      <c r="D378" s="643"/>
      <c r="E378" s="643"/>
      <c r="F378" s="643"/>
      <c r="G378" s="643"/>
      <c r="H378" s="643"/>
      <c r="I378" s="643"/>
      <c r="J378" s="643"/>
      <c r="K378" s="643"/>
      <c r="L378" s="643"/>
      <c r="M378" s="643"/>
      <c r="N378" s="643"/>
      <c r="O378" s="643"/>
      <c r="P378" s="643"/>
      <c r="Q378" s="643"/>
      <c r="R378" s="643"/>
      <c r="S378" s="643"/>
      <c r="T378" s="643"/>
      <c r="U378" s="643"/>
      <c r="V378" s="643"/>
      <c r="W378" s="643"/>
      <c r="X378" s="643"/>
      <c r="Y378" s="643"/>
      <c r="Z378" s="643"/>
      <c r="AA378" s="643"/>
      <c r="AB378" s="643"/>
      <c r="AC378" s="643"/>
      <c r="AD378" s="643"/>
      <c r="AE378" s="643"/>
      <c r="AF378" s="643"/>
      <c r="AG378" s="643"/>
      <c r="AH378" s="643"/>
      <c r="AI378" s="643"/>
      <c r="AJ378" s="643"/>
      <c r="AK378" s="643"/>
      <c r="AL378" s="644"/>
      <c r="AM378" s="643"/>
      <c r="AN378" s="628"/>
      <c r="AO378" s="643"/>
      <c r="AP378" s="643"/>
      <c r="AQ378" s="643"/>
      <c r="AR378" s="643"/>
      <c r="AS378" s="643"/>
      <c r="AT378" s="643"/>
      <c r="AU378" s="643"/>
      <c r="AV378" s="643"/>
      <c r="AW378" s="643"/>
      <c r="AX378" s="643"/>
      <c r="AY378" s="643"/>
      <c r="AZ378" s="643"/>
      <c r="BA378" s="643"/>
      <c r="BB378" s="643"/>
      <c r="BC378" s="643"/>
      <c r="BD378" s="643"/>
      <c r="BE378" s="643"/>
      <c r="BF378" s="643"/>
      <c r="BG378" s="643"/>
      <c r="BH378" s="643"/>
      <c r="BI378" s="643"/>
      <c r="BJ378" s="643"/>
      <c r="BK378" s="643"/>
      <c r="BL378" s="643"/>
      <c r="BM378" s="643"/>
      <c r="BN378" s="643"/>
      <c r="BO378" s="643"/>
      <c r="BP378" s="643"/>
      <c r="BQ378" s="643"/>
      <c r="BR378" s="643"/>
      <c r="BS378" s="643"/>
      <c r="BT378" s="643"/>
      <c r="BU378" s="643"/>
      <c r="BV378" s="643"/>
      <c r="BW378" s="643"/>
      <c r="BX378" s="643"/>
      <c r="BY378" s="644"/>
      <c r="BZ378" s="643"/>
      <c r="CA378" s="628"/>
      <c r="CB378" s="643"/>
      <c r="CC378" s="643"/>
      <c r="CD378" s="643"/>
      <c r="CE378" s="643"/>
      <c r="CF378" s="643"/>
      <c r="CG378" s="643"/>
      <c r="CH378" s="643"/>
      <c r="CI378" s="643"/>
      <c r="CJ378" s="643"/>
      <c r="CK378" s="643"/>
      <c r="CL378" s="643"/>
      <c r="CM378" s="643"/>
      <c r="CN378" s="643"/>
      <c r="CO378" s="643"/>
      <c r="CP378" s="643"/>
      <c r="CQ378" s="643"/>
      <c r="CR378" s="643"/>
      <c r="CS378" s="643"/>
      <c r="CT378" s="643"/>
      <c r="CU378" s="643"/>
      <c r="CV378" s="643"/>
      <c r="CW378" s="643"/>
      <c r="CX378" s="643"/>
      <c r="CY378" s="643"/>
      <c r="CZ378" s="643"/>
      <c r="DA378" s="643"/>
      <c r="DB378" s="643"/>
      <c r="DC378" s="643"/>
      <c r="DD378" s="643"/>
      <c r="DE378" s="643"/>
      <c r="DF378" s="643"/>
      <c r="DG378" s="643"/>
      <c r="DH378" s="643"/>
      <c r="DI378" s="643"/>
      <c r="DJ378" s="643"/>
      <c r="DK378" s="643"/>
      <c r="DL378" s="644"/>
      <c r="DM378" s="643"/>
      <c r="DN378" s="628"/>
      <c r="DO378" s="643"/>
      <c r="DP378" s="643"/>
      <c r="DQ378" s="643"/>
      <c r="DR378" s="643"/>
      <c r="DS378" s="643"/>
      <c r="DT378" s="643"/>
      <c r="DU378" s="643"/>
      <c r="DV378" s="643"/>
      <c r="DW378" s="643"/>
      <c r="DX378" s="643"/>
      <c r="DY378" s="643"/>
      <c r="DZ378" s="643"/>
      <c r="EA378" s="643"/>
      <c r="EB378" s="643"/>
      <c r="EC378" s="643"/>
      <c r="ED378" s="643"/>
      <c r="EE378" s="643"/>
      <c r="EF378" s="643"/>
      <c r="EG378" s="643"/>
      <c r="EH378" s="643"/>
      <c r="EI378" s="643"/>
      <c r="EJ378" s="643"/>
      <c r="EK378" s="643"/>
      <c r="EL378" s="643"/>
      <c r="EM378" s="643"/>
      <c r="EN378" s="643"/>
      <c r="EO378" s="643"/>
      <c r="EP378" s="643"/>
      <c r="EQ378" s="643"/>
      <c r="ER378" s="643"/>
      <c r="ES378" s="643"/>
      <c r="ET378" s="643"/>
      <c r="EU378" s="643"/>
      <c r="EV378" s="643"/>
      <c r="EW378" s="643"/>
      <c r="EX378" s="643"/>
      <c r="EY378" s="644"/>
    </row>
    <row r="379">
      <c r="A379" s="669"/>
      <c r="B379" s="670" t="s">
        <v>1023</v>
      </c>
      <c r="C379" s="15"/>
      <c r="D379" s="15"/>
      <c r="E379" s="15"/>
      <c r="F379" s="15"/>
      <c r="G379" s="15"/>
      <c r="H379" s="16"/>
      <c r="I379" s="671"/>
      <c r="J379" s="646" t="s">
        <v>1024</v>
      </c>
      <c r="K379" s="15"/>
      <c r="L379" s="15"/>
      <c r="M379" s="15"/>
      <c r="N379" s="15"/>
      <c r="O379" s="15"/>
      <c r="P379" s="16"/>
      <c r="Q379" s="671"/>
      <c r="R379" s="670" t="s">
        <v>1025</v>
      </c>
      <c r="S379" s="15"/>
      <c r="T379" s="15"/>
      <c r="U379" s="15"/>
      <c r="V379" s="16"/>
      <c r="W379" s="672" t="s">
        <v>1026</v>
      </c>
      <c r="X379" s="41"/>
      <c r="Y379" s="672"/>
      <c r="Z379" s="673"/>
      <c r="AA379" s="674"/>
      <c r="AB379" s="672" t="s">
        <v>1027</v>
      </c>
      <c r="AC379" s="41"/>
      <c r="AD379" s="675"/>
      <c r="AE379" s="671"/>
      <c r="AF379" s="671"/>
      <c r="AG379" s="671"/>
      <c r="AH379" s="671"/>
      <c r="AI379" s="671"/>
      <c r="AJ379" s="671"/>
      <c r="AK379" s="671"/>
      <c r="AL379" s="676"/>
      <c r="AM379" s="671"/>
      <c r="AN379" s="669"/>
      <c r="AO379" s="670" t="s">
        <v>1023</v>
      </c>
      <c r="AP379" s="15"/>
      <c r="AQ379" s="15"/>
      <c r="AR379" s="15"/>
      <c r="AS379" s="15"/>
      <c r="AT379" s="15"/>
      <c r="AU379" s="16"/>
      <c r="AV379" s="671"/>
      <c r="AW379" s="646" t="s">
        <v>1024</v>
      </c>
      <c r="AX379" s="15"/>
      <c r="AY379" s="15"/>
      <c r="AZ379" s="15"/>
      <c r="BA379" s="15"/>
      <c r="BB379" s="15"/>
      <c r="BC379" s="16"/>
      <c r="BD379" s="671"/>
      <c r="BE379" s="670" t="s">
        <v>1025</v>
      </c>
      <c r="BF379" s="15"/>
      <c r="BG379" s="15"/>
      <c r="BH379" s="15"/>
      <c r="BI379" s="16"/>
      <c r="BJ379" s="672" t="s">
        <v>1026</v>
      </c>
      <c r="BK379" s="41"/>
      <c r="BL379" s="672"/>
      <c r="BM379" s="673"/>
      <c r="BN379" s="674"/>
      <c r="BO379" s="672" t="s">
        <v>1027</v>
      </c>
      <c r="BP379" s="41"/>
      <c r="BQ379" s="675"/>
      <c r="BR379" s="671"/>
      <c r="BS379" s="671"/>
      <c r="BT379" s="671"/>
      <c r="BU379" s="671"/>
      <c r="BV379" s="671"/>
      <c r="BW379" s="671"/>
      <c r="BX379" s="671"/>
      <c r="BY379" s="676"/>
      <c r="BZ379" s="671"/>
      <c r="CA379" s="669"/>
      <c r="CB379" s="670" t="s">
        <v>1023</v>
      </c>
      <c r="CC379" s="15"/>
      <c r="CD379" s="15"/>
      <c r="CE379" s="15"/>
      <c r="CF379" s="15"/>
      <c r="CG379" s="15"/>
      <c r="CH379" s="16"/>
      <c r="CI379" s="671"/>
      <c r="CJ379" s="646" t="s">
        <v>1024</v>
      </c>
      <c r="CK379" s="15"/>
      <c r="CL379" s="15"/>
      <c r="CM379" s="15"/>
      <c r="CN379" s="15"/>
      <c r="CO379" s="15"/>
      <c r="CP379" s="16"/>
      <c r="CQ379" s="671"/>
      <c r="CR379" s="670" t="s">
        <v>1025</v>
      </c>
      <c r="CS379" s="15"/>
      <c r="CT379" s="15"/>
      <c r="CU379" s="15"/>
      <c r="CV379" s="16"/>
      <c r="CW379" s="672" t="s">
        <v>1026</v>
      </c>
      <c r="CX379" s="41"/>
      <c r="CY379" s="672"/>
      <c r="CZ379" s="673"/>
      <c r="DA379" s="674"/>
      <c r="DB379" s="672" t="s">
        <v>1027</v>
      </c>
      <c r="DC379" s="41"/>
      <c r="DD379" s="675"/>
      <c r="DE379" s="671"/>
      <c r="DF379" s="671"/>
      <c r="DG379" s="671"/>
      <c r="DH379" s="671"/>
      <c r="DI379" s="671"/>
      <c r="DJ379" s="671"/>
      <c r="DK379" s="671"/>
      <c r="DL379" s="676"/>
      <c r="DM379" s="671"/>
      <c r="DN379" s="669"/>
      <c r="DO379" s="670" t="s">
        <v>1023</v>
      </c>
      <c r="DP379" s="15"/>
      <c r="DQ379" s="15"/>
      <c r="DR379" s="15"/>
      <c r="DS379" s="15"/>
      <c r="DT379" s="15"/>
      <c r="DU379" s="16"/>
      <c r="DV379" s="671"/>
      <c r="DW379" s="646" t="s">
        <v>1024</v>
      </c>
      <c r="DX379" s="15"/>
      <c r="DY379" s="15"/>
      <c r="DZ379" s="15"/>
      <c r="EA379" s="15"/>
      <c r="EB379" s="15"/>
      <c r="EC379" s="16"/>
      <c r="ED379" s="671"/>
      <c r="EE379" s="670" t="s">
        <v>1025</v>
      </c>
      <c r="EF379" s="15"/>
      <c r="EG379" s="15"/>
      <c r="EH379" s="15"/>
      <c r="EI379" s="16"/>
      <c r="EJ379" s="672" t="s">
        <v>1026</v>
      </c>
      <c r="EK379" s="41"/>
      <c r="EL379" s="672"/>
      <c r="EM379" s="673"/>
      <c r="EN379" s="674"/>
      <c r="EO379" s="672" t="s">
        <v>1027</v>
      </c>
      <c r="EP379" s="41"/>
      <c r="EQ379" s="675"/>
      <c r="ER379" s="671"/>
      <c r="ES379" s="671"/>
      <c r="ET379" s="671"/>
      <c r="EU379" s="671"/>
      <c r="EV379" s="671"/>
      <c r="EW379" s="671"/>
      <c r="EX379" s="671"/>
      <c r="EY379" s="676"/>
    </row>
    <row r="380">
      <c r="A380" s="669"/>
      <c r="B380" s="677" t="s">
        <v>1028</v>
      </c>
      <c r="C380" s="678" t="s">
        <v>1029</v>
      </c>
      <c r="D380" s="678" t="s">
        <v>1030</v>
      </c>
      <c r="E380" s="679" t="s">
        <v>1031</v>
      </c>
      <c r="F380" s="15"/>
      <c r="G380" s="15"/>
      <c r="H380" s="16"/>
      <c r="I380" s="671"/>
      <c r="J380" s="680" t="s">
        <v>1032</v>
      </c>
      <c r="K380" s="681" t="s">
        <v>1033</v>
      </c>
      <c r="P380" s="682"/>
      <c r="Q380" s="671"/>
      <c r="R380" s="671"/>
      <c r="S380" s="671"/>
      <c r="T380" s="671"/>
      <c r="U380" s="671"/>
      <c r="V380" s="671"/>
      <c r="W380" s="671"/>
      <c r="X380" s="671"/>
      <c r="Y380" s="671"/>
      <c r="Z380" s="671"/>
      <c r="AA380" s="671"/>
      <c r="AB380" s="671"/>
      <c r="AC380" s="671"/>
      <c r="AD380" s="671"/>
      <c r="AE380" s="671"/>
      <c r="AF380" s="671"/>
      <c r="AG380" s="671"/>
      <c r="AH380" s="671"/>
      <c r="AI380" s="671"/>
      <c r="AJ380" s="671"/>
      <c r="AK380" s="671"/>
      <c r="AL380" s="676"/>
      <c r="AM380" s="671"/>
      <c r="AN380" s="669"/>
      <c r="AO380" s="677" t="s">
        <v>1028</v>
      </c>
      <c r="AP380" s="678" t="s">
        <v>1029</v>
      </c>
      <c r="AQ380" s="678" t="s">
        <v>1030</v>
      </c>
      <c r="AR380" s="679" t="s">
        <v>1031</v>
      </c>
      <c r="AS380" s="15"/>
      <c r="AT380" s="15"/>
      <c r="AU380" s="16"/>
      <c r="AV380" s="671"/>
      <c r="AW380" s="680" t="s">
        <v>1032</v>
      </c>
      <c r="AX380" s="681" t="s">
        <v>1033</v>
      </c>
      <c r="BC380" s="682"/>
      <c r="BD380" s="671"/>
      <c r="BE380" s="671"/>
      <c r="BF380" s="671"/>
      <c r="BG380" s="671"/>
      <c r="BH380" s="671"/>
      <c r="BI380" s="671"/>
      <c r="BJ380" s="671"/>
      <c r="BK380" s="671"/>
      <c r="BL380" s="671"/>
      <c r="BM380" s="671"/>
      <c r="BN380" s="671"/>
      <c r="BO380" s="671"/>
      <c r="BP380" s="671"/>
      <c r="BQ380" s="671"/>
      <c r="BR380" s="671"/>
      <c r="BS380" s="671"/>
      <c r="BT380" s="671"/>
      <c r="BU380" s="671"/>
      <c r="BV380" s="671"/>
      <c r="BW380" s="671"/>
      <c r="BX380" s="671"/>
      <c r="BY380" s="676"/>
      <c r="BZ380" s="671"/>
      <c r="CA380" s="669"/>
      <c r="CB380" s="677" t="s">
        <v>1028</v>
      </c>
      <c r="CC380" s="678" t="s">
        <v>1029</v>
      </c>
      <c r="CD380" s="678" t="s">
        <v>1030</v>
      </c>
      <c r="CE380" s="679" t="s">
        <v>1031</v>
      </c>
      <c r="CF380" s="15"/>
      <c r="CG380" s="15"/>
      <c r="CH380" s="16"/>
      <c r="CI380" s="671"/>
      <c r="CJ380" s="680" t="s">
        <v>1032</v>
      </c>
      <c r="CK380" s="681" t="s">
        <v>1033</v>
      </c>
      <c r="CP380" s="682"/>
      <c r="CQ380" s="671"/>
      <c r="CR380" s="671"/>
      <c r="CS380" s="671"/>
      <c r="CT380" s="671"/>
      <c r="CU380" s="671"/>
      <c r="CV380" s="671"/>
      <c r="CW380" s="671"/>
      <c r="CX380" s="671"/>
      <c r="CY380" s="671"/>
      <c r="CZ380" s="671"/>
      <c r="DA380" s="671"/>
      <c r="DB380" s="671"/>
      <c r="DC380" s="671"/>
      <c r="DD380" s="671"/>
      <c r="DE380" s="671"/>
      <c r="DF380" s="671"/>
      <c r="DG380" s="671"/>
      <c r="DH380" s="671"/>
      <c r="DI380" s="671"/>
      <c r="DJ380" s="671"/>
      <c r="DK380" s="671"/>
      <c r="DL380" s="676"/>
      <c r="DM380" s="671"/>
      <c r="DN380" s="669"/>
      <c r="DO380" s="677" t="s">
        <v>1028</v>
      </c>
      <c r="DP380" s="678" t="s">
        <v>1029</v>
      </c>
      <c r="DQ380" s="678" t="s">
        <v>1030</v>
      </c>
      <c r="DR380" s="679" t="s">
        <v>1031</v>
      </c>
      <c r="DS380" s="15"/>
      <c r="DT380" s="15"/>
      <c r="DU380" s="16"/>
      <c r="DV380" s="671"/>
      <c r="DW380" s="680" t="s">
        <v>1032</v>
      </c>
      <c r="DX380" s="681" t="s">
        <v>1033</v>
      </c>
      <c r="EC380" s="682"/>
      <c r="ED380" s="671"/>
      <c r="EE380" s="671"/>
      <c r="EF380" s="671"/>
      <c r="EG380" s="671"/>
      <c r="EH380" s="671"/>
      <c r="EI380" s="671"/>
      <c r="EJ380" s="671"/>
      <c r="EK380" s="671"/>
      <c r="EL380" s="671"/>
      <c r="EM380" s="671"/>
      <c r="EN380" s="671"/>
      <c r="EO380" s="671"/>
      <c r="EP380" s="671"/>
      <c r="EQ380" s="671"/>
      <c r="ER380" s="671"/>
      <c r="ES380" s="671"/>
      <c r="ET380" s="671"/>
      <c r="EU380" s="671"/>
      <c r="EV380" s="671"/>
      <c r="EW380" s="671"/>
      <c r="EX380" s="671"/>
      <c r="EY380" s="676"/>
    </row>
    <row r="381">
      <c r="A381" s="669"/>
      <c r="B381" s="43"/>
      <c r="C381" s="43"/>
      <c r="D381" s="43"/>
      <c r="E381" s="679" t="s">
        <v>1029</v>
      </c>
      <c r="F381" s="16"/>
      <c r="G381" s="679" t="s">
        <v>1030</v>
      </c>
      <c r="H381" s="16"/>
      <c r="I381" s="671"/>
      <c r="J381" s="680" t="s">
        <v>1034</v>
      </c>
      <c r="K381" s="681" t="s">
        <v>1035</v>
      </c>
      <c r="P381" s="682"/>
      <c r="Q381" s="671"/>
      <c r="R381" s="670" t="s">
        <v>1036</v>
      </c>
      <c r="S381" s="15"/>
      <c r="T381" s="15"/>
      <c r="U381" s="15"/>
      <c r="V381" s="15"/>
      <c r="W381" s="15"/>
      <c r="X381" s="15"/>
      <c r="Y381" s="15"/>
      <c r="Z381" s="15"/>
      <c r="AA381" s="15"/>
      <c r="AB381" s="15"/>
      <c r="AC381" s="15"/>
      <c r="AD381" s="15"/>
      <c r="AE381" s="15"/>
      <c r="AF381" s="15"/>
      <c r="AG381" s="15"/>
      <c r="AH381" s="15"/>
      <c r="AI381" s="15"/>
      <c r="AJ381" s="16"/>
      <c r="AK381" s="671"/>
      <c r="AL381" s="676"/>
      <c r="AM381" s="671"/>
      <c r="AN381" s="669"/>
      <c r="AO381" s="43"/>
      <c r="AP381" s="43"/>
      <c r="AQ381" s="43"/>
      <c r="AR381" s="679" t="s">
        <v>1029</v>
      </c>
      <c r="AS381" s="16"/>
      <c r="AT381" s="679" t="s">
        <v>1030</v>
      </c>
      <c r="AU381" s="16"/>
      <c r="AV381" s="671"/>
      <c r="AW381" s="680" t="s">
        <v>1034</v>
      </c>
      <c r="AX381" s="681" t="s">
        <v>1035</v>
      </c>
      <c r="BC381" s="682"/>
      <c r="BD381" s="671"/>
      <c r="BE381" s="670" t="s">
        <v>1036</v>
      </c>
      <c r="BF381" s="15"/>
      <c r="BG381" s="15"/>
      <c r="BH381" s="15"/>
      <c r="BI381" s="15"/>
      <c r="BJ381" s="15"/>
      <c r="BK381" s="15"/>
      <c r="BL381" s="15"/>
      <c r="BM381" s="15"/>
      <c r="BN381" s="15"/>
      <c r="BO381" s="15"/>
      <c r="BP381" s="15"/>
      <c r="BQ381" s="15"/>
      <c r="BR381" s="15"/>
      <c r="BS381" s="15"/>
      <c r="BT381" s="15"/>
      <c r="BU381" s="15"/>
      <c r="BV381" s="15"/>
      <c r="BW381" s="16"/>
      <c r="BX381" s="671"/>
      <c r="BY381" s="676"/>
      <c r="BZ381" s="671"/>
      <c r="CA381" s="669"/>
      <c r="CB381" s="43"/>
      <c r="CC381" s="43"/>
      <c r="CD381" s="43"/>
      <c r="CE381" s="679" t="s">
        <v>1029</v>
      </c>
      <c r="CF381" s="16"/>
      <c r="CG381" s="679" t="s">
        <v>1030</v>
      </c>
      <c r="CH381" s="16"/>
      <c r="CI381" s="671"/>
      <c r="CJ381" s="680" t="s">
        <v>1034</v>
      </c>
      <c r="CK381" s="681" t="s">
        <v>1035</v>
      </c>
      <c r="CP381" s="682"/>
      <c r="CQ381" s="671"/>
      <c r="CR381" s="670" t="s">
        <v>1036</v>
      </c>
      <c r="CS381" s="15"/>
      <c r="CT381" s="15"/>
      <c r="CU381" s="15"/>
      <c r="CV381" s="15"/>
      <c r="CW381" s="15"/>
      <c r="CX381" s="15"/>
      <c r="CY381" s="15"/>
      <c r="CZ381" s="15"/>
      <c r="DA381" s="15"/>
      <c r="DB381" s="15"/>
      <c r="DC381" s="15"/>
      <c r="DD381" s="15"/>
      <c r="DE381" s="15"/>
      <c r="DF381" s="15"/>
      <c r="DG381" s="15"/>
      <c r="DH381" s="15"/>
      <c r="DI381" s="15"/>
      <c r="DJ381" s="16"/>
      <c r="DK381" s="671"/>
      <c r="DL381" s="676"/>
      <c r="DM381" s="671"/>
      <c r="DN381" s="669"/>
      <c r="DO381" s="43"/>
      <c r="DP381" s="43"/>
      <c r="DQ381" s="43"/>
      <c r="DR381" s="679" t="s">
        <v>1029</v>
      </c>
      <c r="DS381" s="16"/>
      <c r="DT381" s="679" t="s">
        <v>1030</v>
      </c>
      <c r="DU381" s="16"/>
      <c r="DV381" s="671"/>
      <c r="DW381" s="680" t="s">
        <v>1034</v>
      </c>
      <c r="DX381" s="681" t="s">
        <v>1035</v>
      </c>
      <c r="EC381" s="682"/>
      <c r="ED381" s="671"/>
      <c r="EE381" s="670" t="s">
        <v>1036</v>
      </c>
      <c r="EF381" s="15"/>
      <c r="EG381" s="15"/>
      <c r="EH381" s="15"/>
      <c r="EI381" s="15"/>
      <c r="EJ381" s="15"/>
      <c r="EK381" s="15"/>
      <c r="EL381" s="15"/>
      <c r="EM381" s="15"/>
      <c r="EN381" s="15"/>
      <c r="EO381" s="15"/>
      <c r="EP381" s="15"/>
      <c r="EQ381" s="15"/>
      <c r="ER381" s="15"/>
      <c r="ES381" s="15"/>
      <c r="ET381" s="15"/>
      <c r="EU381" s="15"/>
      <c r="EV381" s="15"/>
      <c r="EW381" s="16"/>
      <c r="EX381" s="671"/>
      <c r="EY381" s="676"/>
    </row>
    <row r="382">
      <c r="A382" s="669"/>
      <c r="B382" s="677" t="s">
        <v>631</v>
      </c>
      <c r="C382" s="683"/>
      <c r="D382" s="683"/>
      <c r="E382" s="684"/>
      <c r="F382" s="42"/>
      <c r="G382" s="684"/>
      <c r="H382" s="42"/>
      <c r="I382" s="671"/>
      <c r="J382" s="680" t="s">
        <v>1037</v>
      </c>
      <c r="K382" s="681" t="s">
        <v>1038</v>
      </c>
      <c r="P382" s="682"/>
      <c r="Q382" s="671"/>
      <c r="R382" s="685"/>
      <c r="S382" s="41"/>
      <c r="T382" s="41"/>
      <c r="U382" s="41"/>
      <c r="V382" s="41"/>
      <c r="W382" s="41"/>
      <c r="X382" s="41"/>
      <c r="Y382" s="41"/>
      <c r="Z382" s="41"/>
      <c r="AA382" s="41"/>
      <c r="AB382" s="41"/>
      <c r="AC382" s="41"/>
      <c r="AD382" s="41"/>
      <c r="AE382" s="41"/>
      <c r="AF382" s="41"/>
      <c r="AG382" s="41"/>
      <c r="AH382" s="41"/>
      <c r="AI382" s="41"/>
      <c r="AJ382" s="42"/>
      <c r="AK382" s="671"/>
      <c r="AL382" s="676"/>
      <c r="AM382" s="671"/>
      <c r="AN382" s="669"/>
      <c r="AO382" s="677" t="s">
        <v>631</v>
      </c>
      <c r="AP382" s="683"/>
      <c r="AQ382" s="683"/>
      <c r="AR382" s="684"/>
      <c r="AS382" s="42"/>
      <c r="AT382" s="684"/>
      <c r="AU382" s="42"/>
      <c r="AV382" s="671"/>
      <c r="AW382" s="680" t="s">
        <v>1037</v>
      </c>
      <c r="AX382" s="681" t="s">
        <v>1038</v>
      </c>
      <c r="BC382" s="682"/>
      <c r="BD382" s="671"/>
      <c r="BE382" s="685"/>
      <c r="BF382" s="41"/>
      <c r="BG382" s="41"/>
      <c r="BH382" s="41"/>
      <c r="BI382" s="41"/>
      <c r="BJ382" s="41"/>
      <c r="BK382" s="41"/>
      <c r="BL382" s="41"/>
      <c r="BM382" s="41"/>
      <c r="BN382" s="41"/>
      <c r="BO382" s="41"/>
      <c r="BP382" s="41"/>
      <c r="BQ382" s="41"/>
      <c r="BR382" s="41"/>
      <c r="BS382" s="41"/>
      <c r="BT382" s="41"/>
      <c r="BU382" s="41"/>
      <c r="BV382" s="41"/>
      <c r="BW382" s="42"/>
      <c r="BX382" s="671"/>
      <c r="BY382" s="676"/>
      <c r="BZ382" s="671"/>
      <c r="CA382" s="669"/>
      <c r="CB382" s="677" t="s">
        <v>631</v>
      </c>
      <c r="CC382" s="683"/>
      <c r="CD382" s="683"/>
      <c r="CE382" s="684"/>
      <c r="CF382" s="42"/>
      <c r="CG382" s="684"/>
      <c r="CH382" s="42"/>
      <c r="CI382" s="671"/>
      <c r="CJ382" s="680" t="s">
        <v>1037</v>
      </c>
      <c r="CK382" s="681" t="s">
        <v>1038</v>
      </c>
      <c r="CP382" s="682"/>
      <c r="CQ382" s="671"/>
      <c r="CR382" s="685"/>
      <c r="CS382" s="41"/>
      <c r="CT382" s="41"/>
      <c r="CU382" s="41"/>
      <c r="CV382" s="41"/>
      <c r="CW382" s="41"/>
      <c r="CX382" s="41"/>
      <c r="CY382" s="41"/>
      <c r="CZ382" s="41"/>
      <c r="DA382" s="41"/>
      <c r="DB382" s="41"/>
      <c r="DC382" s="41"/>
      <c r="DD382" s="41"/>
      <c r="DE382" s="41"/>
      <c r="DF382" s="41"/>
      <c r="DG382" s="41"/>
      <c r="DH382" s="41"/>
      <c r="DI382" s="41"/>
      <c r="DJ382" s="42"/>
      <c r="DK382" s="671"/>
      <c r="DL382" s="676"/>
      <c r="DM382" s="671"/>
      <c r="DN382" s="669"/>
      <c r="DO382" s="677" t="s">
        <v>631</v>
      </c>
      <c r="DP382" s="683"/>
      <c r="DQ382" s="683"/>
      <c r="DR382" s="684"/>
      <c r="DS382" s="42"/>
      <c r="DT382" s="684"/>
      <c r="DU382" s="42"/>
      <c r="DV382" s="671"/>
      <c r="DW382" s="680" t="s">
        <v>1037</v>
      </c>
      <c r="DX382" s="681" t="s">
        <v>1038</v>
      </c>
      <c r="EC382" s="682"/>
      <c r="ED382" s="671"/>
      <c r="EE382" s="685"/>
      <c r="EF382" s="41"/>
      <c r="EG382" s="41"/>
      <c r="EH382" s="41"/>
      <c r="EI382" s="41"/>
      <c r="EJ382" s="41"/>
      <c r="EK382" s="41"/>
      <c r="EL382" s="41"/>
      <c r="EM382" s="41"/>
      <c r="EN382" s="41"/>
      <c r="EO382" s="41"/>
      <c r="EP382" s="41"/>
      <c r="EQ382" s="41"/>
      <c r="ER382" s="41"/>
      <c r="ES382" s="41"/>
      <c r="ET382" s="41"/>
      <c r="EU382" s="41"/>
      <c r="EV382" s="41"/>
      <c r="EW382" s="42"/>
      <c r="EX382" s="671"/>
      <c r="EY382" s="676"/>
    </row>
    <row r="383">
      <c r="A383" s="669"/>
      <c r="B383" s="47"/>
      <c r="C383" s="47"/>
      <c r="D383" s="47"/>
      <c r="E383" s="686"/>
      <c r="F383" s="682"/>
      <c r="G383" s="686"/>
      <c r="H383" s="682"/>
      <c r="I383" s="671"/>
      <c r="J383" s="680" t="s">
        <v>1039</v>
      </c>
      <c r="K383" s="681" t="s">
        <v>1040</v>
      </c>
      <c r="P383" s="682"/>
      <c r="Q383" s="671"/>
      <c r="R383" s="686"/>
      <c r="AJ383" s="682"/>
      <c r="AK383" s="671"/>
      <c r="AL383" s="676"/>
      <c r="AM383" s="671"/>
      <c r="AN383" s="669"/>
      <c r="AO383" s="47"/>
      <c r="AP383" s="47"/>
      <c r="AQ383" s="47"/>
      <c r="AR383" s="686"/>
      <c r="AS383" s="682"/>
      <c r="AT383" s="686"/>
      <c r="AU383" s="682"/>
      <c r="AV383" s="671"/>
      <c r="AW383" s="680" t="s">
        <v>1039</v>
      </c>
      <c r="AX383" s="681" t="s">
        <v>1040</v>
      </c>
      <c r="BC383" s="682"/>
      <c r="BD383" s="671"/>
      <c r="BE383" s="686"/>
      <c r="BW383" s="682"/>
      <c r="BX383" s="671"/>
      <c r="BY383" s="676"/>
      <c r="BZ383" s="671"/>
      <c r="CA383" s="669"/>
      <c r="CB383" s="47"/>
      <c r="CC383" s="47"/>
      <c r="CD383" s="47"/>
      <c r="CE383" s="686"/>
      <c r="CF383" s="682"/>
      <c r="CG383" s="686"/>
      <c r="CH383" s="682"/>
      <c r="CI383" s="671"/>
      <c r="CJ383" s="680" t="s">
        <v>1039</v>
      </c>
      <c r="CK383" s="681" t="s">
        <v>1040</v>
      </c>
      <c r="CP383" s="682"/>
      <c r="CQ383" s="671"/>
      <c r="CR383" s="686"/>
      <c r="DJ383" s="682"/>
      <c r="DK383" s="671"/>
      <c r="DL383" s="676"/>
      <c r="DM383" s="671"/>
      <c r="DN383" s="669"/>
      <c r="DO383" s="47"/>
      <c r="DP383" s="47"/>
      <c r="DQ383" s="47"/>
      <c r="DR383" s="686"/>
      <c r="DS383" s="682"/>
      <c r="DT383" s="686"/>
      <c r="DU383" s="682"/>
      <c r="DV383" s="671"/>
      <c r="DW383" s="680" t="s">
        <v>1039</v>
      </c>
      <c r="DX383" s="681" t="s">
        <v>1040</v>
      </c>
      <c r="EC383" s="682"/>
      <c r="ED383" s="671"/>
      <c r="EE383" s="686"/>
      <c r="EW383" s="682"/>
      <c r="EX383" s="671"/>
      <c r="EY383" s="676"/>
    </row>
    <row r="384">
      <c r="A384" s="669"/>
      <c r="B384" s="43"/>
      <c r="C384" s="43"/>
      <c r="D384" s="43"/>
      <c r="E384" s="686"/>
      <c r="F384" s="682"/>
      <c r="G384" s="686"/>
      <c r="H384" s="682"/>
      <c r="I384" s="671"/>
      <c r="J384" s="680" t="s">
        <v>1041</v>
      </c>
      <c r="K384" s="681" t="s">
        <v>1042</v>
      </c>
      <c r="P384" s="682"/>
      <c r="Q384" s="671"/>
      <c r="R384" s="686"/>
      <c r="AJ384" s="682"/>
      <c r="AK384" s="671"/>
      <c r="AL384" s="676"/>
      <c r="AM384" s="671"/>
      <c r="AN384" s="669"/>
      <c r="AO384" s="43"/>
      <c r="AP384" s="43"/>
      <c r="AQ384" s="43"/>
      <c r="AR384" s="686"/>
      <c r="AS384" s="682"/>
      <c r="AT384" s="686"/>
      <c r="AU384" s="682"/>
      <c r="AV384" s="671"/>
      <c r="AW384" s="680" t="s">
        <v>1041</v>
      </c>
      <c r="AX384" s="681" t="s">
        <v>1042</v>
      </c>
      <c r="BC384" s="682"/>
      <c r="BD384" s="671"/>
      <c r="BE384" s="686"/>
      <c r="BW384" s="682"/>
      <c r="BX384" s="671"/>
      <c r="BY384" s="676"/>
      <c r="BZ384" s="671"/>
      <c r="CA384" s="669"/>
      <c r="CB384" s="43"/>
      <c r="CC384" s="43"/>
      <c r="CD384" s="43"/>
      <c r="CE384" s="686"/>
      <c r="CF384" s="682"/>
      <c r="CG384" s="686"/>
      <c r="CH384" s="682"/>
      <c r="CI384" s="671"/>
      <c r="CJ384" s="680" t="s">
        <v>1041</v>
      </c>
      <c r="CK384" s="681" t="s">
        <v>1042</v>
      </c>
      <c r="CP384" s="682"/>
      <c r="CQ384" s="671"/>
      <c r="CR384" s="686"/>
      <c r="DJ384" s="682"/>
      <c r="DK384" s="671"/>
      <c r="DL384" s="676"/>
      <c r="DM384" s="671"/>
      <c r="DN384" s="669"/>
      <c r="DO384" s="43"/>
      <c r="DP384" s="43"/>
      <c r="DQ384" s="43"/>
      <c r="DR384" s="686"/>
      <c r="DS384" s="682"/>
      <c r="DT384" s="686"/>
      <c r="DU384" s="682"/>
      <c r="DV384" s="671"/>
      <c r="DW384" s="680" t="s">
        <v>1041</v>
      </c>
      <c r="DX384" s="681" t="s">
        <v>1042</v>
      </c>
      <c r="EC384" s="682"/>
      <c r="ED384" s="671"/>
      <c r="EE384" s="686"/>
      <c r="EW384" s="682"/>
      <c r="EX384" s="671"/>
      <c r="EY384" s="676"/>
    </row>
    <row r="385">
      <c r="A385" s="669"/>
      <c r="B385" s="677" t="s">
        <v>633</v>
      </c>
      <c r="C385" s="683"/>
      <c r="D385" s="683"/>
      <c r="E385" s="686"/>
      <c r="F385" s="682"/>
      <c r="G385" s="686"/>
      <c r="H385" s="682"/>
      <c r="I385" s="671"/>
      <c r="J385" s="680" t="s">
        <v>1043</v>
      </c>
      <c r="K385" s="681" t="s">
        <v>1044</v>
      </c>
      <c r="P385" s="682"/>
      <c r="Q385" s="671"/>
      <c r="R385" s="686"/>
      <c r="AJ385" s="682"/>
      <c r="AK385" s="671"/>
      <c r="AL385" s="676"/>
      <c r="AM385" s="671"/>
      <c r="AN385" s="669"/>
      <c r="AO385" s="677" t="s">
        <v>633</v>
      </c>
      <c r="AP385" s="683"/>
      <c r="AQ385" s="683"/>
      <c r="AR385" s="686"/>
      <c r="AS385" s="682"/>
      <c r="AT385" s="686"/>
      <c r="AU385" s="682"/>
      <c r="AV385" s="671"/>
      <c r="AW385" s="680" t="s">
        <v>1043</v>
      </c>
      <c r="AX385" s="681" t="s">
        <v>1044</v>
      </c>
      <c r="BC385" s="682"/>
      <c r="BD385" s="671"/>
      <c r="BE385" s="686"/>
      <c r="BW385" s="682"/>
      <c r="BX385" s="671"/>
      <c r="BY385" s="676"/>
      <c r="BZ385" s="671"/>
      <c r="CA385" s="669"/>
      <c r="CB385" s="677" t="s">
        <v>633</v>
      </c>
      <c r="CC385" s="683"/>
      <c r="CD385" s="683"/>
      <c r="CE385" s="686"/>
      <c r="CF385" s="682"/>
      <c r="CG385" s="686"/>
      <c r="CH385" s="682"/>
      <c r="CI385" s="671"/>
      <c r="CJ385" s="680" t="s">
        <v>1043</v>
      </c>
      <c r="CK385" s="681" t="s">
        <v>1044</v>
      </c>
      <c r="CP385" s="682"/>
      <c r="CQ385" s="671"/>
      <c r="CR385" s="686"/>
      <c r="DJ385" s="682"/>
      <c r="DK385" s="671"/>
      <c r="DL385" s="676"/>
      <c r="DM385" s="671"/>
      <c r="DN385" s="669"/>
      <c r="DO385" s="677" t="s">
        <v>633</v>
      </c>
      <c r="DP385" s="683"/>
      <c r="DQ385" s="683"/>
      <c r="DR385" s="686"/>
      <c r="DS385" s="682"/>
      <c r="DT385" s="686"/>
      <c r="DU385" s="682"/>
      <c r="DV385" s="671"/>
      <c r="DW385" s="680" t="s">
        <v>1043</v>
      </c>
      <c r="DX385" s="681" t="s">
        <v>1044</v>
      </c>
      <c r="EC385" s="682"/>
      <c r="ED385" s="671"/>
      <c r="EE385" s="686"/>
      <c r="EW385" s="682"/>
      <c r="EX385" s="671"/>
      <c r="EY385" s="676"/>
    </row>
    <row r="386">
      <c r="A386" s="687"/>
      <c r="B386" s="47"/>
      <c r="C386" s="47"/>
      <c r="D386" s="47"/>
      <c r="E386" s="686"/>
      <c r="F386" s="682"/>
      <c r="G386" s="686"/>
      <c r="H386" s="682"/>
      <c r="I386" s="688"/>
      <c r="J386" s="680" t="s">
        <v>1045</v>
      </c>
      <c r="K386" s="681" t="s">
        <v>1046</v>
      </c>
      <c r="P386" s="682"/>
      <c r="Q386" s="688"/>
      <c r="R386" s="686"/>
      <c r="AJ386" s="682"/>
      <c r="AK386" s="688"/>
      <c r="AL386" s="689"/>
      <c r="AM386" s="688"/>
      <c r="AN386" s="687"/>
      <c r="AO386" s="47"/>
      <c r="AP386" s="47"/>
      <c r="AQ386" s="47"/>
      <c r="AR386" s="686"/>
      <c r="AS386" s="682"/>
      <c r="AT386" s="686"/>
      <c r="AU386" s="682"/>
      <c r="AV386" s="688"/>
      <c r="AW386" s="680" t="s">
        <v>1045</v>
      </c>
      <c r="AX386" s="681" t="s">
        <v>1046</v>
      </c>
      <c r="BC386" s="682"/>
      <c r="BD386" s="688"/>
      <c r="BE386" s="686"/>
      <c r="BW386" s="682"/>
      <c r="BX386" s="688"/>
      <c r="BY386" s="689"/>
      <c r="BZ386" s="688"/>
      <c r="CA386" s="687"/>
      <c r="CB386" s="47"/>
      <c r="CC386" s="47"/>
      <c r="CD386" s="47"/>
      <c r="CE386" s="686"/>
      <c r="CF386" s="682"/>
      <c r="CG386" s="686"/>
      <c r="CH386" s="682"/>
      <c r="CI386" s="688"/>
      <c r="CJ386" s="680" t="s">
        <v>1045</v>
      </c>
      <c r="CK386" s="681" t="s">
        <v>1046</v>
      </c>
      <c r="CP386" s="682"/>
      <c r="CQ386" s="688"/>
      <c r="CR386" s="686"/>
      <c r="DJ386" s="682"/>
      <c r="DK386" s="688"/>
      <c r="DL386" s="689"/>
      <c r="DM386" s="688"/>
      <c r="DN386" s="687"/>
      <c r="DO386" s="47"/>
      <c r="DP386" s="47"/>
      <c r="DQ386" s="47"/>
      <c r="DR386" s="686"/>
      <c r="DS386" s="682"/>
      <c r="DT386" s="686"/>
      <c r="DU386" s="682"/>
      <c r="DV386" s="688"/>
      <c r="DW386" s="680" t="s">
        <v>1045</v>
      </c>
      <c r="DX386" s="681" t="s">
        <v>1046</v>
      </c>
      <c r="EC386" s="682"/>
      <c r="ED386" s="688"/>
      <c r="EE386" s="686"/>
      <c r="EW386" s="682"/>
      <c r="EX386" s="688"/>
      <c r="EY386" s="689"/>
    </row>
    <row r="387">
      <c r="A387" s="687"/>
      <c r="B387" s="43"/>
      <c r="C387" s="43"/>
      <c r="D387" s="43"/>
      <c r="E387" s="686"/>
      <c r="F387" s="682"/>
      <c r="G387" s="686"/>
      <c r="H387" s="682"/>
      <c r="I387" s="688"/>
      <c r="J387" s="680" t="s">
        <v>1047</v>
      </c>
      <c r="K387" s="681" t="s">
        <v>1048</v>
      </c>
      <c r="P387" s="682"/>
      <c r="Q387" s="688"/>
      <c r="R387" s="686"/>
      <c r="AJ387" s="682"/>
      <c r="AK387" s="688"/>
      <c r="AL387" s="689"/>
      <c r="AM387" s="688"/>
      <c r="AN387" s="687"/>
      <c r="AO387" s="43"/>
      <c r="AP387" s="43"/>
      <c r="AQ387" s="43"/>
      <c r="AR387" s="686"/>
      <c r="AS387" s="682"/>
      <c r="AT387" s="686"/>
      <c r="AU387" s="682"/>
      <c r="AV387" s="688"/>
      <c r="AW387" s="680" t="s">
        <v>1047</v>
      </c>
      <c r="AX387" s="681" t="s">
        <v>1048</v>
      </c>
      <c r="BC387" s="682"/>
      <c r="BD387" s="688"/>
      <c r="BE387" s="686"/>
      <c r="BW387" s="682"/>
      <c r="BX387" s="688"/>
      <c r="BY387" s="689"/>
      <c r="BZ387" s="688"/>
      <c r="CA387" s="687"/>
      <c r="CB387" s="43"/>
      <c r="CC387" s="43"/>
      <c r="CD387" s="43"/>
      <c r="CE387" s="686"/>
      <c r="CF387" s="682"/>
      <c r="CG387" s="686"/>
      <c r="CH387" s="682"/>
      <c r="CI387" s="688"/>
      <c r="CJ387" s="680" t="s">
        <v>1047</v>
      </c>
      <c r="CK387" s="681" t="s">
        <v>1048</v>
      </c>
      <c r="CP387" s="682"/>
      <c r="CQ387" s="688"/>
      <c r="CR387" s="686"/>
      <c r="DJ387" s="682"/>
      <c r="DK387" s="688"/>
      <c r="DL387" s="689"/>
      <c r="DM387" s="688"/>
      <c r="DN387" s="687"/>
      <c r="DO387" s="43"/>
      <c r="DP387" s="43"/>
      <c r="DQ387" s="43"/>
      <c r="DR387" s="686"/>
      <c r="DS387" s="682"/>
      <c r="DT387" s="686"/>
      <c r="DU387" s="682"/>
      <c r="DV387" s="688"/>
      <c r="DW387" s="680" t="s">
        <v>1047</v>
      </c>
      <c r="DX387" s="681" t="s">
        <v>1048</v>
      </c>
      <c r="EC387" s="682"/>
      <c r="ED387" s="688"/>
      <c r="EE387" s="686"/>
      <c r="EW387" s="682"/>
      <c r="EX387" s="688"/>
      <c r="EY387" s="689"/>
    </row>
    <row r="388">
      <c r="A388" s="687"/>
      <c r="B388" s="677" t="s">
        <v>635</v>
      </c>
      <c r="C388" s="683"/>
      <c r="D388" s="683"/>
      <c r="E388" s="686"/>
      <c r="F388" s="682"/>
      <c r="G388" s="686"/>
      <c r="H388" s="682"/>
      <c r="I388" s="688"/>
      <c r="J388" s="680" t="s">
        <v>1049</v>
      </c>
      <c r="K388" s="681" t="s">
        <v>1050</v>
      </c>
      <c r="P388" s="682"/>
      <c r="Q388" s="688"/>
      <c r="R388" s="686"/>
      <c r="AJ388" s="682"/>
      <c r="AK388" s="688"/>
      <c r="AL388" s="689"/>
      <c r="AM388" s="688"/>
      <c r="AN388" s="687"/>
      <c r="AO388" s="677" t="s">
        <v>635</v>
      </c>
      <c r="AP388" s="683"/>
      <c r="AQ388" s="683"/>
      <c r="AR388" s="686"/>
      <c r="AS388" s="682"/>
      <c r="AT388" s="686"/>
      <c r="AU388" s="682"/>
      <c r="AV388" s="688"/>
      <c r="AW388" s="680" t="s">
        <v>1049</v>
      </c>
      <c r="AX388" s="681" t="s">
        <v>1050</v>
      </c>
      <c r="BC388" s="682"/>
      <c r="BD388" s="688"/>
      <c r="BE388" s="686"/>
      <c r="BW388" s="682"/>
      <c r="BX388" s="688"/>
      <c r="BY388" s="689"/>
      <c r="BZ388" s="688"/>
      <c r="CA388" s="687"/>
      <c r="CB388" s="677" t="s">
        <v>635</v>
      </c>
      <c r="CC388" s="683"/>
      <c r="CD388" s="683"/>
      <c r="CE388" s="686"/>
      <c r="CF388" s="682"/>
      <c r="CG388" s="686"/>
      <c r="CH388" s="682"/>
      <c r="CI388" s="688"/>
      <c r="CJ388" s="680" t="s">
        <v>1049</v>
      </c>
      <c r="CK388" s="681" t="s">
        <v>1050</v>
      </c>
      <c r="CP388" s="682"/>
      <c r="CQ388" s="688"/>
      <c r="CR388" s="686"/>
      <c r="DJ388" s="682"/>
      <c r="DK388" s="688"/>
      <c r="DL388" s="689"/>
      <c r="DM388" s="688"/>
      <c r="DN388" s="687"/>
      <c r="DO388" s="677" t="s">
        <v>635</v>
      </c>
      <c r="DP388" s="683"/>
      <c r="DQ388" s="683"/>
      <c r="DR388" s="686"/>
      <c r="DS388" s="682"/>
      <c r="DT388" s="686"/>
      <c r="DU388" s="682"/>
      <c r="DV388" s="688"/>
      <c r="DW388" s="680" t="s">
        <v>1049</v>
      </c>
      <c r="DX388" s="681" t="s">
        <v>1050</v>
      </c>
      <c r="EC388" s="682"/>
      <c r="ED388" s="688"/>
      <c r="EE388" s="686"/>
      <c r="EW388" s="682"/>
      <c r="EX388" s="688"/>
      <c r="EY388" s="689"/>
    </row>
    <row r="389">
      <c r="A389" s="687"/>
      <c r="B389" s="47"/>
      <c r="C389" s="47"/>
      <c r="D389" s="47"/>
      <c r="E389" s="686"/>
      <c r="F389" s="682"/>
      <c r="G389" s="686"/>
      <c r="H389" s="682"/>
      <c r="I389" s="688"/>
      <c r="J389" s="680" t="s">
        <v>1051</v>
      </c>
      <c r="K389" s="681" t="s">
        <v>1052</v>
      </c>
      <c r="P389" s="682"/>
      <c r="Q389" s="688"/>
      <c r="R389" s="686"/>
      <c r="AJ389" s="682"/>
      <c r="AK389" s="688"/>
      <c r="AL389" s="689"/>
      <c r="AM389" s="688"/>
      <c r="AN389" s="687"/>
      <c r="AO389" s="47"/>
      <c r="AP389" s="47"/>
      <c r="AQ389" s="47"/>
      <c r="AR389" s="686"/>
      <c r="AS389" s="682"/>
      <c r="AT389" s="686"/>
      <c r="AU389" s="682"/>
      <c r="AV389" s="688"/>
      <c r="AW389" s="680" t="s">
        <v>1051</v>
      </c>
      <c r="AX389" s="681" t="s">
        <v>1052</v>
      </c>
      <c r="BC389" s="682"/>
      <c r="BD389" s="688"/>
      <c r="BE389" s="686"/>
      <c r="BW389" s="682"/>
      <c r="BX389" s="688"/>
      <c r="BY389" s="689"/>
      <c r="BZ389" s="688"/>
      <c r="CA389" s="687"/>
      <c r="CB389" s="47"/>
      <c r="CC389" s="47"/>
      <c r="CD389" s="47"/>
      <c r="CE389" s="686"/>
      <c r="CF389" s="682"/>
      <c r="CG389" s="686"/>
      <c r="CH389" s="682"/>
      <c r="CI389" s="688"/>
      <c r="CJ389" s="680" t="s">
        <v>1051</v>
      </c>
      <c r="CK389" s="681" t="s">
        <v>1052</v>
      </c>
      <c r="CP389" s="682"/>
      <c r="CQ389" s="688"/>
      <c r="CR389" s="686"/>
      <c r="DJ389" s="682"/>
      <c r="DK389" s="688"/>
      <c r="DL389" s="689"/>
      <c r="DM389" s="688"/>
      <c r="DN389" s="687"/>
      <c r="DO389" s="47"/>
      <c r="DP389" s="47"/>
      <c r="DQ389" s="47"/>
      <c r="DR389" s="686"/>
      <c r="DS389" s="682"/>
      <c r="DT389" s="686"/>
      <c r="DU389" s="682"/>
      <c r="DV389" s="688"/>
      <c r="DW389" s="680" t="s">
        <v>1051</v>
      </c>
      <c r="DX389" s="681" t="s">
        <v>1052</v>
      </c>
      <c r="EC389" s="682"/>
      <c r="ED389" s="688"/>
      <c r="EE389" s="686"/>
      <c r="EW389" s="682"/>
      <c r="EX389" s="688"/>
      <c r="EY389" s="689"/>
    </row>
    <row r="390">
      <c r="A390" s="687"/>
      <c r="B390" s="43"/>
      <c r="C390" s="43"/>
      <c r="D390" s="43"/>
      <c r="E390" s="686"/>
      <c r="F390" s="682"/>
      <c r="G390" s="686"/>
      <c r="H390" s="682"/>
      <c r="I390" s="688"/>
      <c r="J390" s="680" t="s">
        <v>1053</v>
      </c>
      <c r="K390" s="681" t="s">
        <v>1054</v>
      </c>
      <c r="P390" s="682"/>
      <c r="Q390" s="688"/>
      <c r="R390" s="686"/>
      <c r="AJ390" s="682"/>
      <c r="AK390" s="688"/>
      <c r="AL390" s="689"/>
      <c r="AM390" s="688"/>
      <c r="AN390" s="687"/>
      <c r="AO390" s="43"/>
      <c r="AP390" s="43"/>
      <c r="AQ390" s="43"/>
      <c r="AR390" s="686"/>
      <c r="AS390" s="682"/>
      <c r="AT390" s="686"/>
      <c r="AU390" s="682"/>
      <c r="AV390" s="688"/>
      <c r="AW390" s="680" t="s">
        <v>1053</v>
      </c>
      <c r="AX390" s="681" t="s">
        <v>1054</v>
      </c>
      <c r="BC390" s="682"/>
      <c r="BD390" s="688"/>
      <c r="BE390" s="686"/>
      <c r="BW390" s="682"/>
      <c r="BX390" s="688"/>
      <c r="BY390" s="689"/>
      <c r="BZ390" s="688"/>
      <c r="CA390" s="687"/>
      <c r="CB390" s="43"/>
      <c r="CC390" s="43"/>
      <c r="CD390" s="43"/>
      <c r="CE390" s="686"/>
      <c r="CF390" s="682"/>
      <c r="CG390" s="686"/>
      <c r="CH390" s="682"/>
      <c r="CI390" s="688"/>
      <c r="CJ390" s="680" t="s">
        <v>1053</v>
      </c>
      <c r="CK390" s="681" t="s">
        <v>1054</v>
      </c>
      <c r="CP390" s="682"/>
      <c r="CQ390" s="688"/>
      <c r="CR390" s="686"/>
      <c r="DJ390" s="682"/>
      <c r="DK390" s="688"/>
      <c r="DL390" s="689"/>
      <c r="DM390" s="688"/>
      <c r="DN390" s="687"/>
      <c r="DO390" s="43"/>
      <c r="DP390" s="43"/>
      <c r="DQ390" s="43"/>
      <c r="DR390" s="686"/>
      <c r="DS390" s="682"/>
      <c r="DT390" s="686"/>
      <c r="DU390" s="682"/>
      <c r="DV390" s="688"/>
      <c r="DW390" s="680" t="s">
        <v>1053</v>
      </c>
      <c r="DX390" s="681" t="s">
        <v>1054</v>
      </c>
      <c r="EC390" s="682"/>
      <c r="ED390" s="688"/>
      <c r="EE390" s="686"/>
      <c r="EW390" s="682"/>
      <c r="EX390" s="688"/>
      <c r="EY390" s="689"/>
    </row>
    <row r="391">
      <c r="A391" s="687"/>
      <c r="B391" s="677" t="s">
        <v>637</v>
      </c>
      <c r="C391" s="683"/>
      <c r="D391" s="683"/>
      <c r="E391" s="686"/>
      <c r="F391" s="682"/>
      <c r="G391" s="686"/>
      <c r="H391" s="682"/>
      <c r="I391" s="688"/>
      <c r="J391" s="680" t="s">
        <v>1055</v>
      </c>
      <c r="K391" s="681" t="s">
        <v>1056</v>
      </c>
      <c r="P391" s="682"/>
      <c r="Q391" s="688"/>
      <c r="R391" s="686"/>
      <c r="AJ391" s="682"/>
      <c r="AK391" s="688"/>
      <c r="AL391" s="689"/>
      <c r="AM391" s="688"/>
      <c r="AN391" s="687"/>
      <c r="AO391" s="677" t="s">
        <v>637</v>
      </c>
      <c r="AP391" s="683"/>
      <c r="AQ391" s="683"/>
      <c r="AR391" s="686"/>
      <c r="AS391" s="682"/>
      <c r="AT391" s="686"/>
      <c r="AU391" s="682"/>
      <c r="AV391" s="688"/>
      <c r="AW391" s="680" t="s">
        <v>1055</v>
      </c>
      <c r="AX391" s="681" t="s">
        <v>1056</v>
      </c>
      <c r="BC391" s="682"/>
      <c r="BD391" s="688"/>
      <c r="BE391" s="686"/>
      <c r="BW391" s="682"/>
      <c r="BX391" s="688"/>
      <c r="BY391" s="689"/>
      <c r="BZ391" s="688"/>
      <c r="CA391" s="687"/>
      <c r="CB391" s="677" t="s">
        <v>637</v>
      </c>
      <c r="CC391" s="683"/>
      <c r="CD391" s="683"/>
      <c r="CE391" s="686"/>
      <c r="CF391" s="682"/>
      <c r="CG391" s="686"/>
      <c r="CH391" s="682"/>
      <c r="CI391" s="688"/>
      <c r="CJ391" s="680" t="s">
        <v>1055</v>
      </c>
      <c r="CK391" s="681" t="s">
        <v>1056</v>
      </c>
      <c r="CP391" s="682"/>
      <c r="CQ391" s="688"/>
      <c r="CR391" s="686"/>
      <c r="DJ391" s="682"/>
      <c r="DK391" s="688"/>
      <c r="DL391" s="689"/>
      <c r="DM391" s="688"/>
      <c r="DN391" s="687"/>
      <c r="DO391" s="677" t="s">
        <v>637</v>
      </c>
      <c r="DP391" s="683"/>
      <c r="DQ391" s="683"/>
      <c r="DR391" s="686"/>
      <c r="DS391" s="682"/>
      <c r="DT391" s="686"/>
      <c r="DU391" s="682"/>
      <c r="DV391" s="688"/>
      <c r="DW391" s="680" t="s">
        <v>1055</v>
      </c>
      <c r="DX391" s="681" t="s">
        <v>1056</v>
      </c>
      <c r="EC391" s="682"/>
      <c r="ED391" s="688"/>
      <c r="EE391" s="686"/>
      <c r="EW391" s="682"/>
      <c r="EX391" s="688"/>
      <c r="EY391" s="689"/>
    </row>
    <row r="392">
      <c r="A392" s="687"/>
      <c r="B392" s="47"/>
      <c r="C392" s="47"/>
      <c r="D392" s="47"/>
      <c r="E392" s="686"/>
      <c r="F392" s="682"/>
      <c r="G392" s="686"/>
      <c r="H392" s="682"/>
      <c r="I392" s="688"/>
      <c r="J392" s="690" t="s">
        <v>1057</v>
      </c>
      <c r="K392" s="691" t="s">
        <v>1058</v>
      </c>
      <c r="L392" s="11"/>
      <c r="M392" s="11"/>
      <c r="N392" s="11"/>
      <c r="O392" s="11"/>
      <c r="P392" s="12"/>
      <c r="Q392" s="688"/>
      <c r="R392" s="48"/>
      <c r="S392" s="11"/>
      <c r="T392" s="11"/>
      <c r="U392" s="11"/>
      <c r="V392" s="11"/>
      <c r="W392" s="11"/>
      <c r="X392" s="11"/>
      <c r="Y392" s="11"/>
      <c r="Z392" s="11"/>
      <c r="AA392" s="11"/>
      <c r="AB392" s="11"/>
      <c r="AC392" s="11"/>
      <c r="AD392" s="11"/>
      <c r="AE392" s="11"/>
      <c r="AF392" s="11"/>
      <c r="AG392" s="11"/>
      <c r="AH392" s="11"/>
      <c r="AI392" s="11"/>
      <c r="AJ392" s="12"/>
      <c r="AK392" s="688"/>
      <c r="AL392" s="689"/>
      <c r="AM392" s="688"/>
      <c r="AN392" s="687"/>
      <c r="AO392" s="47"/>
      <c r="AP392" s="47"/>
      <c r="AQ392" s="47"/>
      <c r="AR392" s="686"/>
      <c r="AS392" s="682"/>
      <c r="AT392" s="686"/>
      <c r="AU392" s="682"/>
      <c r="AV392" s="688"/>
      <c r="AW392" s="690" t="s">
        <v>1057</v>
      </c>
      <c r="AX392" s="691" t="s">
        <v>1058</v>
      </c>
      <c r="AY392" s="11"/>
      <c r="AZ392" s="11"/>
      <c r="BA392" s="11"/>
      <c r="BB392" s="11"/>
      <c r="BC392" s="12"/>
      <c r="BD392" s="688"/>
      <c r="BE392" s="48"/>
      <c r="BF392" s="11"/>
      <c r="BG392" s="11"/>
      <c r="BH392" s="11"/>
      <c r="BI392" s="11"/>
      <c r="BJ392" s="11"/>
      <c r="BK392" s="11"/>
      <c r="BL392" s="11"/>
      <c r="BM392" s="11"/>
      <c r="BN392" s="11"/>
      <c r="BO392" s="11"/>
      <c r="BP392" s="11"/>
      <c r="BQ392" s="11"/>
      <c r="BR392" s="11"/>
      <c r="BS392" s="11"/>
      <c r="BT392" s="11"/>
      <c r="BU392" s="11"/>
      <c r="BV392" s="11"/>
      <c r="BW392" s="12"/>
      <c r="BX392" s="688"/>
      <c r="BY392" s="689"/>
      <c r="BZ392" s="688"/>
      <c r="CA392" s="687"/>
      <c r="CB392" s="47"/>
      <c r="CC392" s="47"/>
      <c r="CD392" s="47"/>
      <c r="CE392" s="686"/>
      <c r="CF392" s="682"/>
      <c r="CG392" s="686"/>
      <c r="CH392" s="682"/>
      <c r="CI392" s="688"/>
      <c r="CJ392" s="690" t="s">
        <v>1057</v>
      </c>
      <c r="CK392" s="691" t="s">
        <v>1058</v>
      </c>
      <c r="CL392" s="11"/>
      <c r="CM392" s="11"/>
      <c r="CN392" s="11"/>
      <c r="CO392" s="11"/>
      <c r="CP392" s="12"/>
      <c r="CQ392" s="688"/>
      <c r="CR392" s="48"/>
      <c r="CS392" s="11"/>
      <c r="CT392" s="11"/>
      <c r="CU392" s="11"/>
      <c r="CV392" s="11"/>
      <c r="CW392" s="11"/>
      <c r="CX392" s="11"/>
      <c r="CY392" s="11"/>
      <c r="CZ392" s="11"/>
      <c r="DA392" s="11"/>
      <c r="DB392" s="11"/>
      <c r="DC392" s="11"/>
      <c r="DD392" s="11"/>
      <c r="DE392" s="11"/>
      <c r="DF392" s="11"/>
      <c r="DG392" s="11"/>
      <c r="DH392" s="11"/>
      <c r="DI392" s="11"/>
      <c r="DJ392" s="12"/>
      <c r="DK392" s="688"/>
      <c r="DL392" s="689"/>
      <c r="DM392" s="688"/>
      <c r="DN392" s="687"/>
      <c r="DO392" s="47"/>
      <c r="DP392" s="47"/>
      <c r="DQ392" s="47"/>
      <c r="DR392" s="686"/>
      <c r="DS392" s="682"/>
      <c r="DT392" s="686"/>
      <c r="DU392" s="682"/>
      <c r="DV392" s="688"/>
      <c r="DW392" s="690" t="s">
        <v>1057</v>
      </c>
      <c r="DX392" s="691" t="s">
        <v>1058</v>
      </c>
      <c r="DY392" s="11"/>
      <c r="DZ392" s="11"/>
      <c r="EA392" s="11"/>
      <c r="EB392" s="11"/>
      <c r="EC392" s="12"/>
      <c r="ED392" s="688"/>
      <c r="EE392" s="48"/>
      <c r="EF392" s="11"/>
      <c r="EG392" s="11"/>
      <c r="EH392" s="11"/>
      <c r="EI392" s="11"/>
      <c r="EJ392" s="11"/>
      <c r="EK392" s="11"/>
      <c r="EL392" s="11"/>
      <c r="EM392" s="11"/>
      <c r="EN392" s="11"/>
      <c r="EO392" s="11"/>
      <c r="EP392" s="11"/>
      <c r="EQ392" s="11"/>
      <c r="ER392" s="11"/>
      <c r="ES392" s="11"/>
      <c r="ET392" s="11"/>
      <c r="EU392" s="11"/>
      <c r="EV392" s="11"/>
      <c r="EW392" s="12"/>
      <c r="EX392" s="688"/>
      <c r="EY392" s="689"/>
    </row>
    <row r="393">
      <c r="A393" s="687"/>
      <c r="B393" s="43"/>
      <c r="C393" s="43"/>
      <c r="D393" s="43"/>
      <c r="E393" s="48"/>
      <c r="F393" s="12"/>
      <c r="G393" s="48"/>
      <c r="H393" s="12"/>
      <c r="I393" s="688"/>
      <c r="J393" s="688"/>
      <c r="K393" s="688"/>
      <c r="L393" s="688"/>
      <c r="M393" s="688"/>
      <c r="N393" s="688"/>
      <c r="O393" s="688"/>
      <c r="P393" s="688"/>
      <c r="Q393" s="688"/>
      <c r="R393" s="688"/>
      <c r="S393" s="688"/>
      <c r="T393" s="688"/>
      <c r="U393" s="688"/>
      <c r="V393" s="688"/>
      <c r="W393" s="688"/>
      <c r="X393" s="688"/>
      <c r="Y393" s="688"/>
      <c r="Z393" s="688"/>
      <c r="AA393" s="688"/>
      <c r="AB393" s="688"/>
      <c r="AC393" s="688"/>
      <c r="AD393" s="688"/>
      <c r="AE393" s="688"/>
      <c r="AF393" s="688"/>
      <c r="AG393" s="688"/>
      <c r="AH393" s="688"/>
      <c r="AI393" s="688"/>
      <c r="AJ393" s="688"/>
      <c r="AK393" s="688"/>
      <c r="AL393" s="689"/>
      <c r="AM393" s="688"/>
      <c r="AN393" s="687"/>
      <c r="AO393" s="43"/>
      <c r="AP393" s="43"/>
      <c r="AQ393" s="43"/>
      <c r="AR393" s="48"/>
      <c r="AS393" s="12"/>
      <c r="AT393" s="48"/>
      <c r="AU393" s="12"/>
      <c r="AV393" s="688"/>
      <c r="AW393" s="688"/>
      <c r="AX393" s="688"/>
      <c r="AY393" s="688"/>
      <c r="AZ393" s="688"/>
      <c r="BA393" s="688"/>
      <c r="BB393" s="688"/>
      <c r="BC393" s="688"/>
      <c r="BD393" s="688"/>
      <c r="BE393" s="688"/>
      <c r="BF393" s="688"/>
      <c r="BG393" s="688"/>
      <c r="BH393" s="688"/>
      <c r="BI393" s="688"/>
      <c r="BJ393" s="688"/>
      <c r="BK393" s="688"/>
      <c r="BL393" s="688"/>
      <c r="BM393" s="688"/>
      <c r="BN393" s="688"/>
      <c r="BO393" s="688"/>
      <c r="BP393" s="688"/>
      <c r="BQ393" s="688"/>
      <c r="BR393" s="688"/>
      <c r="BS393" s="688"/>
      <c r="BT393" s="688"/>
      <c r="BU393" s="688"/>
      <c r="BV393" s="688"/>
      <c r="BW393" s="688"/>
      <c r="BX393" s="688"/>
      <c r="BY393" s="689"/>
      <c r="BZ393" s="688"/>
      <c r="CA393" s="687"/>
      <c r="CB393" s="43"/>
      <c r="CC393" s="43"/>
      <c r="CD393" s="43"/>
      <c r="CE393" s="48"/>
      <c r="CF393" s="12"/>
      <c r="CG393" s="48"/>
      <c r="CH393" s="12"/>
      <c r="CI393" s="688"/>
      <c r="CJ393" s="688"/>
      <c r="CK393" s="688"/>
      <c r="CL393" s="688"/>
      <c r="CM393" s="688"/>
      <c r="CN393" s="688"/>
      <c r="CO393" s="688"/>
      <c r="CP393" s="688"/>
      <c r="CQ393" s="688"/>
      <c r="CR393" s="688"/>
      <c r="CS393" s="688"/>
      <c r="CT393" s="688"/>
      <c r="CU393" s="688"/>
      <c r="CV393" s="688"/>
      <c r="CW393" s="688"/>
      <c r="CX393" s="688"/>
      <c r="CY393" s="688"/>
      <c r="CZ393" s="688"/>
      <c r="DA393" s="688"/>
      <c r="DB393" s="688"/>
      <c r="DC393" s="688"/>
      <c r="DD393" s="688"/>
      <c r="DE393" s="688"/>
      <c r="DF393" s="688"/>
      <c r="DG393" s="688"/>
      <c r="DH393" s="688"/>
      <c r="DI393" s="688"/>
      <c r="DJ393" s="688"/>
      <c r="DK393" s="688"/>
      <c r="DL393" s="689"/>
      <c r="DM393" s="688"/>
      <c r="DN393" s="687"/>
      <c r="DO393" s="43"/>
      <c r="DP393" s="43"/>
      <c r="DQ393" s="43"/>
      <c r="DR393" s="48"/>
      <c r="DS393" s="12"/>
      <c r="DT393" s="48"/>
      <c r="DU393" s="12"/>
      <c r="DV393" s="688"/>
      <c r="DW393" s="688"/>
      <c r="DX393" s="688"/>
      <c r="DY393" s="688"/>
      <c r="DZ393" s="688"/>
      <c r="EA393" s="688"/>
      <c r="EB393" s="688"/>
      <c r="EC393" s="688"/>
      <c r="ED393" s="688"/>
      <c r="EE393" s="688"/>
      <c r="EF393" s="688"/>
      <c r="EG393" s="688"/>
      <c r="EH393" s="688"/>
      <c r="EI393" s="688"/>
      <c r="EJ393" s="688"/>
      <c r="EK393" s="688"/>
      <c r="EL393" s="688"/>
      <c r="EM393" s="688"/>
      <c r="EN393" s="688"/>
      <c r="EO393" s="688"/>
      <c r="EP393" s="688"/>
      <c r="EQ393" s="688"/>
      <c r="ER393" s="688"/>
      <c r="ES393" s="688"/>
      <c r="ET393" s="688"/>
      <c r="EU393" s="688"/>
      <c r="EV393" s="688"/>
      <c r="EW393" s="688"/>
      <c r="EX393" s="688"/>
      <c r="EY393" s="689"/>
    </row>
    <row r="394">
      <c r="A394" s="697"/>
      <c r="B394" s="623"/>
      <c r="C394" s="623"/>
      <c r="D394" s="623"/>
      <c r="E394" s="623"/>
      <c r="F394" s="623"/>
      <c r="G394" s="623"/>
      <c r="H394" s="623"/>
      <c r="I394" s="623"/>
      <c r="J394" s="623"/>
      <c r="K394" s="623"/>
      <c r="L394" s="623"/>
      <c r="M394" s="623"/>
      <c r="N394" s="623"/>
      <c r="O394" s="623"/>
      <c r="P394" s="623"/>
      <c r="Q394" s="623"/>
      <c r="R394" s="623"/>
      <c r="S394" s="623"/>
      <c r="T394" s="623"/>
      <c r="U394" s="623"/>
      <c r="V394" s="623"/>
      <c r="W394" s="623"/>
      <c r="X394" s="623"/>
      <c r="Y394" s="623"/>
      <c r="Z394" s="623"/>
      <c r="AA394" s="623"/>
      <c r="AB394" s="623"/>
      <c r="AC394" s="623"/>
      <c r="AD394" s="623"/>
      <c r="AE394" s="623"/>
      <c r="AF394" s="623"/>
      <c r="AG394" s="623"/>
      <c r="AH394" s="623"/>
      <c r="AI394" s="623"/>
      <c r="AJ394" s="623"/>
      <c r="AK394" s="623"/>
      <c r="AL394" s="698"/>
      <c r="AM394" s="623"/>
      <c r="AN394" s="697"/>
      <c r="AO394" s="623"/>
      <c r="AP394" s="623"/>
      <c r="AQ394" s="623"/>
      <c r="AR394" s="623"/>
      <c r="AS394" s="623"/>
      <c r="AT394" s="623"/>
      <c r="AU394" s="623"/>
      <c r="AV394" s="623"/>
      <c r="AW394" s="623"/>
      <c r="AX394" s="623"/>
      <c r="AY394" s="623"/>
      <c r="AZ394" s="623"/>
      <c r="BA394" s="623"/>
      <c r="BB394" s="623"/>
      <c r="BC394" s="623"/>
      <c r="BD394" s="623"/>
      <c r="BE394" s="623"/>
      <c r="BF394" s="623"/>
      <c r="BG394" s="623"/>
      <c r="BH394" s="623"/>
      <c r="BI394" s="623"/>
      <c r="BJ394" s="623"/>
      <c r="BK394" s="623"/>
      <c r="BL394" s="623"/>
      <c r="BM394" s="623"/>
      <c r="BN394" s="623"/>
      <c r="BO394" s="623"/>
      <c r="BP394" s="623"/>
      <c r="BQ394" s="623"/>
      <c r="BR394" s="623"/>
      <c r="BS394" s="623"/>
      <c r="BT394" s="623"/>
      <c r="BU394" s="623"/>
      <c r="BV394" s="623"/>
      <c r="BW394" s="623"/>
      <c r="BX394" s="623"/>
      <c r="BY394" s="698"/>
      <c r="BZ394" s="623"/>
      <c r="CA394" s="697"/>
      <c r="CB394" s="623"/>
      <c r="CC394" s="623"/>
      <c r="CD394" s="623"/>
      <c r="CE394" s="623"/>
      <c r="CF394" s="623"/>
      <c r="CG394" s="623"/>
      <c r="CH394" s="623"/>
      <c r="CI394" s="623"/>
      <c r="CJ394" s="623"/>
      <c r="CK394" s="623"/>
      <c r="CL394" s="623"/>
      <c r="CM394" s="623"/>
      <c r="CN394" s="623"/>
      <c r="CO394" s="623"/>
      <c r="CP394" s="623"/>
      <c r="CQ394" s="623"/>
      <c r="CR394" s="623"/>
      <c r="CS394" s="623"/>
      <c r="CT394" s="623"/>
      <c r="CU394" s="623"/>
      <c r="CV394" s="623"/>
      <c r="CW394" s="623"/>
      <c r="CX394" s="623"/>
      <c r="CY394" s="623"/>
      <c r="CZ394" s="623"/>
      <c r="DA394" s="623"/>
      <c r="DB394" s="623"/>
      <c r="DC394" s="623"/>
      <c r="DD394" s="623"/>
      <c r="DE394" s="623"/>
      <c r="DF394" s="623"/>
      <c r="DG394" s="623"/>
      <c r="DH394" s="623"/>
      <c r="DI394" s="623"/>
      <c r="DJ394" s="623"/>
      <c r="DK394" s="623"/>
      <c r="DL394" s="698"/>
      <c r="DM394" s="623"/>
      <c r="DN394" s="697"/>
      <c r="DO394" s="623"/>
      <c r="DP394" s="623"/>
      <c r="DQ394" s="623"/>
      <c r="DR394" s="623"/>
      <c r="DS394" s="623"/>
      <c r="DT394" s="623"/>
      <c r="DU394" s="623"/>
      <c r="DV394" s="623"/>
      <c r="DW394" s="623"/>
      <c r="DX394" s="623"/>
      <c r="DY394" s="623"/>
      <c r="DZ394" s="623"/>
      <c r="EA394" s="623"/>
      <c r="EB394" s="623"/>
      <c r="EC394" s="623"/>
      <c r="ED394" s="623"/>
      <c r="EE394" s="623"/>
      <c r="EF394" s="623"/>
      <c r="EG394" s="623"/>
      <c r="EH394" s="623"/>
      <c r="EI394" s="623"/>
      <c r="EJ394" s="623"/>
      <c r="EK394" s="623"/>
      <c r="EL394" s="623"/>
      <c r="EM394" s="623"/>
      <c r="EN394" s="623"/>
      <c r="EO394" s="623"/>
      <c r="EP394" s="623"/>
      <c r="EQ394" s="623"/>
      <c r="ER394" s="623"/>
      <c r="ES394" s="623"/>
      <c r="ET394" s="623"/>
      <c r="EU394" s="623"/>
      <c r="EV394" s="623"/>
      <c r="EW394" s="623"/>
      <c r="EX394" s="623"/>
      <c r="EY394" s="698"/>
    </row>
    <row r="395">
      <c r="A395" s="697"/>
      <c r="B395" s="623"/>
      <c r="C395" s="623"/>
      <c r="D395" s="623"/>
      <c r="E395" s="623"/>
      <c r="F395" s="623"/>
      <c r="G395" s="623"/>
      <c r="H395" s="623"/>
      <c r="I395" s="623"/>
      <c r="J395" s="623"/>
      <c r="K395" s="623"/>
      <c r="L395" s="623"/>
      <c r="M395" s="623"/>
      <c r="N395" s="623"/>
      <c r="O395" s="623"/>
      <c r="P395" s="623"/>
      <c r="Q395" s="623"/>
      <c r="R395" s="623"/>
      <c r="S395" s="623"/>
      <c r="T395" s="623"/>
      <c r="U395" s="623"/>
      <c r="V395" s="623"/>
      <c r="W395" s="623"/>
      <c r="X395" s="623"/>
      <c r="Y395" s="623"/>
      <c r="Z395" s="623"/>
      <c r="AA395" s="623"/>
      <c r="AB395" s="623"/>
      <c r="AC395" s="623"/>
      <c r="AD395" s="623"/>
      <c r="AE395" s="623"/>
      <c r="AF395" s="623"/>
      <c r="AG395" s="623"/>
      <c r="AH395" s="623"/>
      <c r="AI395" s="623"/>
      <c r="AJ395" s="623"/>
      <c r="AK395" s="623"/>
      <c r="AL395" s="698"/>
      <c r="AM395" s="623"/>
      <c r="AN395" s="697"/>
      <c r="AO395" s="623"/>
      <c r="AP395" s="623"/>
      <c r="AQ395" s="623"/>
      <c r="AR395" s="623"/>
      <c r="AS395" s="623"/>
      <c r="AT395" s="623"/>
      <c r="AU395" s="623"/>
      <c r="AV395" s="623"/>
      <c r="AW395" s="623"/>
      <c r="AX395" s="623"/>
      <c r="AY395" s="623"/>
      <c r="AZ395" s="623"/>
      <c r="BA395" s="623"/>
      <c r="BB395" s="623"/>
      <c r="BC395" s="623"/>
      <c r="BD395" s="623"/>
      <c r="BE395" s="623"/>
      <c r="BF395" s="623"/>
      <c r="BG395" s="623"/>
      <c r="BH395" s="623"/>
      <c r="BI395" s="623"/>
      <c r="BJ395" s="623"/>
      <c r="BK395" s="623"/>
      <c r="BL395" s="623"/>
      <c r="BM395" s="623"/>
      <c r="BN395" s="623"/>
      <c r="BO395" s="623"/>
      <c r="BP395" s="623"/>
      <c r="BQ395" s="623"/>
      <c r="BR395" s="623"/>
      <c r="BS395" s="623"/>
      <c r="BT395" s="623"/>
      <c r="BU395" s="623"/>
      <c r="BV395" s="623"/>
      <c r="BW395" s="623"/>
      <c r="BX395" s="623"/>
      <c r="BY395" s="698"/>
      <c r="BZ395" s="623"/>
      <c r="CA395" s="697"/>
      <c r="CB395" s="623"/>
      <c r="CC395" s="623"/>
      <c r="CD395" s="623"/>
      <c r="CE395" s="623"/>
      <c r="CF395" s="623"/>
      <c r="CG395" s="623"/>
      <c r="CH395" s="623"/>
      <c r="CI395" s="623"/>
      <c r="CJ395" s="623"/>
      <c r="CK395" s="623"/>
      <c r="CL395" s="623"/>
      <c r="CM395" s="623"/>
      <c r="CN395" s="623"/>
      <c r="CO395" s="623"/>
      <c r="CP395" s="623"/>
      <c r="CQ395" s="623"/>
      <c r="CR395" s="623"/>
      <c r="CS395" s="623"/>
      <c r="CT395" s="623"/>
      <c r="CU395" s="623"/>
      <c r="CV395" s="623"/>
      <c r="CW395" s="623"/>
      <c r="CX395" s="623"/>
      <c r="CY395" s="623"/>
      <c r="CZ395" s="623"/>
      <c r="DA395" s="623"/>
      <c r="DB395" s="623"/>
      <c r="DC395" s="623"/>
      <c r="DD395" s="623"/>
      <c r="DE395" s="623"/>
      <c r="DF395" s="623"/>
      <c r="DG395" s="623"/>
      <c r="DH395" s="623"/>
      <c r="DI395" s="623"/>
      <c r="DJ395" s="623"/>
      <c r="DK395" s="623"/>
      <c r="DL395" s="698"/>
      <c r="DM395" s="623"/>
      <c r="DN395" s="697"/>
      <c r="DO395" s="623"/>
      <c r="DP395" s="623"/>
      <c r="DQ395" s="623"/>
      <c r="DR395" s="623"/>
      <c r="DS395" s="623"/>
      <c r="DT395" s="623"/>
      <c r="DU395" s="623"/>
      <c r="DV395" s="623"/>
      <c r="DW395" s="623"/>
      <c r="DX395" s="623"/>
      <c r="DY395" s="623"/>
      <c r="DZ395" s="623"/>
      <c r="EA395" s="623"/>
      <c r="EB395" s="623"/>
      <c r="EC395" s="623"/>
      <c r="ED395" s="623"/>
      <c r="EE395" s="623"/>
      <c r="EF395" s="623"/>
      <c r="EG395" s="623"/>
      <c r="EH395" s="623"/>
      <c r="EI395" s="623"/>
      <c r="EJ395" s="623"/>
      <c r="EK395" s="623"/>
      <c r="EL395" s="623"/>
      <c r="EM395" s="623"/>
      <c r="EN395" s="623"/>
      <c r="EO395" s="623"/>
      <c r="EP395" s="623"/>
      <c r="EQ395" s="623"/>
      <c r="ER395" s="623"/>
      <c r="ES395" s="623"/>
      <c r="ET395" s="623"/>
      <c r="EU395" s="623"/>
      <c r="EV395" s="623"/>
      <c r="EW395" s="623"/>
      <c r="EX395" s="623"/>
      <c r="EY395" s="698"/>
    </row>
    <row r="396">
      <c r="A396" s="697"/>
      <c r="B396" s="623"/>
      <c r="C396" s="623"/>
      <c r="D396" s="623"/>
      <c r="E396" s="623"/>
      <c r="F396" s="623"/>
      <c r="G396" s="623"/>
      <c r="H396" s="623"/>
      <c r="I396" s="623"/>
      <c r="J396" s="623"/>
      <c r="K396" s="623"/>
      <c r="L396" s="623"/>
      <c r="M396" s="623"/>
      <c r="N396" s="623"/>
      <c r="O396" s="623"/>
      <c r="P396" s="623"/>
      <c r="Q396" s="623"/>
      <c r="R396" s="623"/>
      <c r="S396" s="623"/>
      <c r="T396" s="623"/>
      <c r="U396" s="623"/>
      <c r="V396" s="623"/>
      <c r="W396" s="623"/>
      <c r="X396" s="623"/>
      <c r="Y396" s="623"/>
      <c r="Z396" s="623"/>
      <c r="AA396" s="623"/>
      <c r="AB396" s="623"/>
      <c r="AC396" s="623"/>
      <c r="AD396" s="623"/>
      <c r="AE396" s="623"/>
      <c r="AF396" s="623"/>
      <c r="AG396" s="623"/>
      <c r="AH396" s="623"/>
      <c r="AI396" s="623"/>
      <c r="AJ396" s="623"/>
      <c r="AK396" s="623"/>
      <c r="AL396" s="698"/>
      <c r="AM396" s="623"/>
      <c r="AN396" s="697"/>
      <c r="AO396" s="623"/>
      <c r="AP396" s="623"/>
      <c r="AQ396" s="623"/>
      <c r="AR396" s="623"/>
      <c r="AS396" s="623"/>
      <c r="AT396" s="623"/>
      <c r="AU396" s="623"/>
      <c r="AV396" s="623"/>
      <c r="AW396" s="623"/>
      <c r="AX396" s="623"/>
      <c r="AY396" s="623"/>
      <c r="AZ396" s="623"/>
      <c r="BA396" s="623"/>
      <c r="BB396" s="623"/>
      <c r="BC396" s="623"/>
      <c r="BD396" s="623"/>
      <c r="BE396" s="623"/>
      <c r="BF396" s="623"/>
      <c r="BG396" s="623"/>
      <c r="BH396" s="623"/>
      <c r="BI396" s="623"/>
      <c r="BJ396" s="623"/>
      <c r="BK396" s="623"/>
      <c r="BL396" s="623"/>
      <c r="BM396" s="623"/>
      <c r="BN396" s="623"/>
      <c r="BO396" s="623"/>
      <c r="BP396" s="623"/>
      <c r="BQ396" s="623"/>
      <c r="BR396" s="623"/>
      <c r="BS396" s="623"/>
      <c r="BT396" s="623"/>
      <c r="BU396" s="623"/>
      <c r="BV396" s="623"/>
      <c r="BW396" s="623"/>
      <c r="BX396" s="623"/>
      <c r="BY396" s="698"/>
      <c r="BZ396" s="623"/>
      <c r="CA396" s="697"/>
      <c r="CB396" s="623"/>
      <c r="CC396" s="623"/>
      <c r="CD396" s="623"/>
      <c r="CE396" s="623"/>
      <c r="CF396" s="623"/>
      <c r="CG396" s="623"/>
      <c r="CH396" s="623"/>
      <c r="CI396" s="623"/>
      <c r="CJ396" s="623"/>
      <c r="CK396" s="623"/>
      <c r="CL396" s="623"/>
      <c r="CM396" s="623"/>
      <c r="CN396" s="623"/>
      <c r="CO396" s="623"/>
      <c r="CP396" s="623"/>
      <c r="CQ396" s="623"/>
      <c r="CR396" s="623"/>
      <c r="CS396" s="623"/>
      <c r="CT396" s="623"/>
      <c r="CU396" s="623"/>
      <c r="CV396" s="623"/>
      <c r="CW396" s="623"/>
      <c r="CX396" s="623"/>
      <c r="CY396" s="623"/>
      <c r="CZ396" s="623"/>
      <c r="DA396" s="623"/>
      <c r="DB396" s="623"/>
      <c r="DC396" s="623"/>
      <c r="DD396" s="623"/>
      <c r="DE396" s="623"/>
      <c r="DF396" s="623"/>
      <c r="DG396" s="623"/>
      <c r="DH396" s="623"/>
      <c r="DI396" s="623"/>
      <c r="DJ396" s="623"/>
      <c r="DK396" s="623"/>
      <c r="DL396" s="698"/>
      <c r="DM396" s="623"/>
      <c r="DN396" s="697"/>
      <c r="DO396" s="623"/>
      <c r="DP396" s="623"/>
      <c r="DQ396" s="623"/>
      <c r="DR396" s="623"/>
      <c r="DS396" s="623"/>
      <c r="DT396" s="623"/>
      <c r="DU396" s="623"/>
      <c r="DV396" s="623"/>
      <c r="DW396" s="623"/>
      <c r="DX396" s="623"/>
      <c r="DY396" s="623"/>
      <c r="DZ396" s="623"/>
      <c r="EA396" s="623"/>
      <c r="EB396" s="623"/>
      <c r="EC396" s="623"/>
      <c r="ED396" s="623"/>
      <c r="EE396" s="623"/>
      <c r="EF396" s="623"/>
      <c r="EG396" s="623"/>
      <c r="EH396" s="623"/>
      <c r="EI396" s="623"/>
      <c r="EJ396" s="623"/>
      <c r="EK396" s="623"/>
      <c r="EL396" s="623"/>
      <c r="EM396" s="623"/>
      <c r="EN396" s="623"/>
      <c r="EO396" s="623"/>
      <c r="EP396" s="623"/>
      <c r="EQ396" s="623"/>
      <c r="ER396" s="623"/>
      <c r="ES396" s="623"/>
      <c r="ET396" s="623"/>
      <c r="EU396" s="623"/>
      <c r="EV396" s="623"/>
      <c r="EW396" s="623"/>
      <c r="EX396" s="623"/>
      <c r="EY396" s="698"/>
    </row>
    <row r="397">
      <c r="A397" s="692" t="s">
        <v>1059</v>
      </c>
      <c r="P397" s="693"/>
      <c r="Q397" s="627"/>
      <c r="R397" s="627"/>
      <c r="S397" s="627"/>
      <c r="T397" s="627"/>
      <c r="U397" s="627"/>
      <c r="V397" s="627"/>
      <c r="W397" s="627"/>
      <c r="X397" s="627"/>
      <c r="Y397" s="627"/>
      <c r="Z397" s="627"/>
      <c r="AA397" s="627"/>
      <c r="AB397" s="627"/>
      <c r="AC397" s="627"/>
      <c r="AD397" s="627"/>
      <c r="AE397" s="627"/>
      <c r="AF397" s="627"/>
      <c r="AG397" s="627"/>
      <c r="AH397" s="627"/>
      <c r="AI397" s="627"/>
      <c r="AJ397" s="627"/>
      <c r="AK397" s="627"/>
      <c r="AL397" s="626"/>
      <c r="AM397" s="626"/>
      <c r="AN397" s="625" t="s">
        <v>1059</v>
      </c>
      <c r="BC397" s="693"/>
      <c r="BD397" s="706"/>
      <c r="BE397" s="627"/>
      <c r="BF397" s="627"/>
      <c r="BG397" s="627"/>
      <c r="BH397" s="627"/>
      <c r="BI397" s="627"/>
      <c r="BJ397" s="627"/>
      <c r="BK397" s="627"/>
      <c r="BL397" s="627"/>
      <c r="BM397" s="627"/>
      <c r="BN397" s="627"/>
      <c r="BO397" s="627"/>
      <c r="BP397" s="627"/>
      <c r="BQ397" s="627"/>
      <c r="BR397" s="627"/>
      <c r="BS397" s="627"/>
      <c r="BT397" s="627"/>
      <c r="BU397" s="627"/>
      <c r="BV397" s="627"/>
      <c r="BW397" s="627"/>
      <c r="BX397" s="627"/>
      <c r="BY397" s="626"/>
      <c r="BZ397" s="626"/>
      <c r="CA397" s="625" t="s">
        <v>1059</v>
      </c>
      <c r="CP397" s="693"/>
      <c r="CQ397" s="706"/>
      <c r="CR397" s="627"/>
      <c r="CS397" s="627"/>
      <c r="CT397" s="627"/>
      <c r="CU397" s="627"/>
      <c r="CV397" s="627"/>
      <c r="CW397" s="627"/>
      <c r="CX397" s="627"/>
      <c r="CY397" s="627"/>
      <c r="CZ397" s="627"/>
      <c r="DA397" s="627"/>
      <c r="DB397" s="627"/>
      <c r="DC397" s="627"/>
      <c r="DD397" s="627"/>
      <c r="DE397" s="627"/>
      <c r="DF397" s="627"/>
      <c r="DG397" s="627"/>
      <c r="DH397" s="627"/>
      <c r="DI397" s="627"/>
      <c r="DJ397" s="627"/>
      <c r="DK397" s="627"/>
      <c r="DL397" s="626"/>
      <c r="DM397" s="626"/>
      <c r="DN397" s="625" t="s">
        <v>1059</v>
      </c>
      <c r="EC397" s="693"/>
      <c r="ED397" s="706"/>
      <c r="EE397" s="627"/>
      <c r="EF397" s="627"/>
      <c r="EG397" s="627"/>
      <c r="EH397" s="627"/>
      <c r="EI397" s="627"/>
      <c r="EJ397" s="627"/>
      <c r="EK397" s="627"/>
      <c r="EL397" s="627"/>
      <c r="EM397" s="627"/>
      <c r="EN397" s="627"/>
      <c r="EO397" s="627"/>
      <c r="EP397" s="627"/>
      <c r="EQ397" s="627"/>
      <c r="ER397" s="627"/>
      <c r="ES397" s="627"/>
      <c r="ET397" s="627"/>
      <c r="EU397" s="627"/>
      <c r="EV397" s="627"/>
      <c r="EW397" s="627"/>
      <c r="EX397" s="627"/>
      <c r="EY397" s="626"/>
    </row>
    <row r="398">
      <c r="A398" s="697"/>
      <c r="B398" s="623"/>
      <c r="C398" s="623"/>
      <c r="D398" s="623"/>
      <c r="E398" s="623"/>
      <c r="F398" s="623"/>
      <c r="G398" s="623"/>
      <c r="H398" s="623"/>
      <c r="I398" s="623"/>
      <c r="J398" s="623"/>
      <c r="K398" s="623"/>
      <c r="L398" s="623"/>
      <c r="M398" s="623"/>
      <c r="N398" s="623"/>
      <c r="O398" s="623"/>
      <c r="P398" s="623"/>
      <c r="Q398" s="623"/>
      <c r="R398" s="623"/>
      <c r="S398" s="623"/>
      <c r="T398" s="623"/>
      <c r="U398" s="623"/>
      <c r="V398" s="623"/>
      <c r="W398" s="623"/>
      <c r="X398" s="623"/>
      <c r="Y398" s="623"/>
      <c r="Z398" s="623"/>
      <c r="AA398" s="623"/>
      <c r="AB398" s="623"/>
      <c r="AC398" s="623"/>
      <c r="AD398" s="623"/>
      <c r="AE398" s="623"/>
      <c r="AF398" s="623"/>
      <c r="AG398" s="623"/>
      <c r="AH398" s="623"/>
      <c r="AI398" s="623"/>
      <c r="AJ398" s="623"/>
      <c r="AK398" s="623"/>
      <c r="AL398" s="698"/>
      <c r="AM398" s="623"/>
      <c r="AN398" s="697"/>
      <c r="AO398" s="623"/>
      <c r="AP398" s="623"/>
      <c r="AQ398" s="623"/>
      <c r="AR398" s="623"/>
      <c r="AS398" s="623"/>
      <c r="AT398" s="623"/>
      <c r="AU398" s="623"/>
      <c r="AV398" s="623"/>
      <c r="AW398" s="623"/>
      <c r="AX398" s="623"/>
      <c r="AY398" s="623"/>
      <c r="AZ398" s="623"/>
      <c r="BA398" s="623"/>
      <c r="BB398" s="623"/>
      <c r="BC398" s="623"/>
      <c r="BD398" s="623"/>
      <c r="BE398" s="623"/>
      <c r="BF398" s="623"/>
      <c r="BG398" s="623"/>
      <c r="BH398" s="623"/>
      <c r="BI398" s="623"/>
      <c r="BJ398" s="623"/>
      <c r="BK398" s="623"/>
      <c r="BL398" s="623"/>
      <c r="BM398" s="623"/>
      <c r="BN398" s="623"/>
      <c r="BO398" s="623"/>
      <c r="BP398" s="623"/>
      <c r="BQ398" s="623"/>
      <c r="BR398" s="623"/>
      <c r="BS398" s="623"/>
      <c r="BT398" s="623"/>
      <c r="BU398" s="623"/>
      <c r="BV398" s="623"/>
      <c r="BW398" s="623"/>
      <c r="BX398" s="623"/>
      <c r="BY398" s="698"/>
      <c r="BZ398" s="623"/>
      <c r="CA398" s="697"/>
      <c r="CB398" s="623"/>
      <c r="CC398" s="623"/>
      <c r="CD398" s="623"/>
      <c r="CE398" s="623"/>
      <c r="CF398" s="623"/>
      <c r="CG398" s="623"/>
      <c r="CH398" s="623"/>
      <c r="CI398" s="623"/>
      <c r="CJ398" s="623"/>
      <c r="CK398" s="623"/>
      <c r="CL398" s="623"/>
      <c r="CM398" s="623"/>
      <c r="CN398" s="623"/>
      <c r="CO398" s="623"/>
      <c r="CP398" s="623"/>
      <c r="CQ398" s="623"/>
      <c r="CR398" s="623"/>
      <c r="CS398" s="623"/>
      <c r="CT398" s="623"/>
      <c r="CU398" s="623"/>
      <c r="CV398" s="623"/>
      <c r="CW398" s="623"/>
      <c r="CX398" s="623"/>
      <c r="CY398" s="623"/>
      <c r="CZ398" s="623"/>
      <c r="DA398" s="623"/>
      <c r="DB398" s="623"/>
      <c r="DC398" s="623"/>
      <c r="DD398" s="623"/>
      <c r="DE398" s="623"/>
      <c r="DF398" s="623"/>
      <c r="DG398" s="623"/>
      <c r="DH398" s="623"/>
      <c r="DI398" s="623"/>
      <c r="DJ398" s="623"/>
      <c r="DK398" s="623"/>
      <c r="DL398" s="698"/>
      <c r="DM398" s="623"/>
      <c r="DN398" s="697"/>
      <c r="DO398" s="623"/>
      <c r="DP398" s="623"/>
      <c r="DQ398" s="623"/>
      <c r="DR398" s="623"/>
      <c r="DS398" s="623"/>
      <c r="DT398" s="623"/>
      <c r="DU398" s="623"/>
      <c r="DV398" s="623"/>
      <c r="DW398" s="623"/>
      <c r="DX398" s="623"/>
      <c r="DY398" s="623"/>
      <c r="DZ398" s="623"/>
      <c r="EA398" s="623"/>
      <c r="EB398" s="623"/>
      <c r="EC398" s="623"/>
      <c r="ED398" s="623"/>
      <c r="EE398" s="623"/>
      <c r="EF398" s="623"/>
      <c r="EG398" s="623"/>
      <c r="EH398" s="623"/>
      <c r="EI398" s="623"/>
      <c r="EJ398" s="623"/>
      <c r="EK398" s="623"/>
      <c r="EL398" s="623"/>
      <c r="EM398" s="623"/>
      <c r="EN398" s="623"/>
      <c r="EO398" s="623"/>
      <c r="EP398" s="623"/>
      <c r="EQ398" s="623"/>
      <c r="ER398" s="623"/>
      <c r="ES398" s="623"/>
      <c r="ET398" s="623"/>
      <c r="EU398" s="623"/>
      <c r="EV398" s="623"/>
      <c r="EW398" s="623"/>
      <c r="EX398" s="623"/>
      <c r="EY398" s="698"/>
    </row>
    <row r="399">
      <c r="A399" s="699"/>
      <c r="B399" s="700"/>
      <c r="C399" s="700"/>
      <c r="D399" s="700"/>
      <c r="E399" s="700"/>
      <c r="F399" s="700"/>
      <c r="G399" s="700"/>
      <c r="H399" s="700"/>
      <c r="I399" s="700"/>
      <c r="J399" s="700"/>
      <c r="K399" s="700"/>
      <c r="L399" s="700"/>
      <c r="M399" s="700"/>
      <c r="N399" s="700"/>
      <c r="O399" s="700"/>
      <c r="P399" s="700"/>
      <c r="Q399" s="700"/>
      <c r="R399" s="700"/>
      <c r="S399" s="701" t="s">
        <v>1060</v>
      </c>
      <c r="T399" s="702"/>
      <c r="U399" s="702"/>
      <c r="V399" s="702"/>
      <c r="W399" s="702"/>
      <c r="X399" s="702"/>
      <c r="Y399" s="702"/>
      <c r="Z399" s="702"/>
      <c r="AA399" s="700"/>
      <c r="AB399" s="700"/>
      <c r="AC399" s="701" t="s">
        <v>1061</v>
      </c>
      <c r="AD399" s="702"/>
      <c r="AE399" s="702"/>
      <c r="AF399" s="702"/>
      <c r="AG399" s="702"/>
      <c r="AH399" s="702"/>
      <c r="AI399" s="702"/>
      <c r="AJ399" s="700"/>
      <c r="AK399" s="700"/>
      <c r="AL399" s="703"/>
      <c r="AM399" s="623"/>
      <c r="AN399" s="699"/>
      <c r="AO399" s="700"/>
      <c r="AP399" s="700"/>
      <c r="AQ399" s="700"/>
      <c r="AR399" s="700"/>
      <c r="AS399" s="700"/>
      <c r="AT399" s="700"/>
      <c r="AU399" s="700"/>
      <c r="AV399" s="700"/>
      <c r="AW399" s="700"/>
      <c r="AX399" s="700"/>
      <c r="AY399" s="700"/>
      <c r="AZ399" s="700"/>
      <c r="BA399" s="700"/>
      <c r="BB399" s="700"/>
      <c r="BC399" s="700"/>
      <c r="BD399" s="700"/>
      <c r="BE399" s="700"/>
      <c r="BF399" s="701" t="s">
        <v>1060</v>
      </c>
      <c r="BG399" s="702"/>
      <c r="BH399" s="702"/>
      <c r="BI399" s="702"/>
      <c r="BJ399" s="702"/>
      <c r="BK399" s="702"/>
      <c r="BL399" s="702"/>
      <c r="BM399" s="702"/>
      <c r="BN399" s="700"/>
      <c r="BO399" s="700"/>
      <c r="BP399" s="701" t="s">
        <v>1061</v>
      </c>
      <c r="BQ399" s="702"/>
      <c r="BR399" s="702"/>
      <c r="BS399" s="702"/>
      <c r="BT399" s="702"/>
      <c r="BU399" s="702"/>
      <c r="BV399" s="702"/>
      <c r="BW399" s="700"/>
      <c r="BX399" s="700"/>
      <c r="BY399" s="703"/>
      <c r="BZ399" s="623"/>
      <c r="CA399" s="699"/>
      <c r="CB399" s="700"/>
      <c r="CC399" s="700"/>
      <c r="CD399" s="700"/>
      <c r="CE399" s="700"/>
      <c r="CF399" s="700"/>
      <c r="CG399" s="700"/>
      <c r="CH399" s="700"/>
      <c r="CI399" s="700"/>
      <c r="CJ399" s="700"/>
      <c r="CK399" s="700"/>
      <c r="CL399" s="700"/>
      <c r="CM399" s="700"/>
      <c r="CN399" s="700"/>
      <c r="CO399" s="700"/>
      <c r="CP399" s="700"/>
      <c r="CQ399" s="700"/>
      <c r="CR399" s="700"/>
      <c r="CS399" s="701" t="s">
        <v>1060</v>
      </c>
      <c r="CT399" s="702"/>
      <c r="CU399" s="702"/>
      <c r="CV399" s="702"/>
      <c r="CW399" s="702"/>
      <c r="CX399" s="702"/>
      <c r="CY399" s="702"/>
      <c r="CZ399" s="702"/>
      <c r="DA399" s="700"/>
      <c r="DB399" s="700"/>
      <c r="DC399" s="701" t="s">
        <v>1061</v>
      </c>
      <c r="DD399" s="702"/>
      <c r="DE399" s="702"/>
      <c r="DF399" s="702"/>
      <c r="DG399" s="702"/>
      <c r="DH399" s="702"/>
      <c r="DI399" s="702"/>
      <c r="DJ399" s="700"/>
      <c r="DK399" s="700"/>
      <c r="DL399" s="703"/>
      <c r="DM399" s="623"/>
      <c r="DN399" s="699"/>
      <c r="DO399" s="700"/>
      <c r="DP399" s="700"/>
      <c r="DQ399" s="700"/>
      <c r="DR399" s="700"/>
      <c r="DS399" s="700"/>
      <c r="DT399" s="700"/>
      <c r="DU399" s="700"/>
      <c r="DV399" s="700"/>
      <c r="DW399" s="700"/>
      <c r="DX399" s="700"/>
      <c r="DY399" s="700"/>
      <c r="DZ399" s="700"/>
      <c r="EA399" s="700"/>
      <c r="EB399" s="700"/>
      <c r="EC399" s="700"/>
      <c r="ED399" s="700"/>
      <c r="EE399" s="700"/>
      <c r="EF399" s="701" t="s">
        <v>1060</v>
      </c>
      <c r="EG399" s="702"/>
      <c r="EH399" s="702"/>
      <c r="EI399" s="702"/>
      <c r="EJ399" s="702"/>
      <c r="EK399" s="702"/>
      <c r="EL399" s="702"/>
      <c r="EM399" s="702"/>
      <c r="EN399" s="700"/>
      <c r="EO399" s="700"/>
      <c r="EP399" s="701" t="s">
        <v>1061</v>
      </c>
      <c r="EQ399" s="702"/>
      <c r="ER399" s="702"/>
      <c r="ES399" s="702"/>
      <c r="ET399" s="702"/>
      <c r="EU399" s="702"/>
      <c r="EV399" s="702"/>
      <c r="EW399" s="700"/>
      <c r="EX399" s="700"/>
      <c r="EY399" s="703"/>
    </row>
    <row r="400">
      <c r="A400" s="623"/>
      <c r="B400" s="623"/>
      <c r="C400" s="623"/>
      <c r="D400" s="623"/>
      <c r="E400" s="623"/>
      <c r="F400" s="623"/>
      <c r="G400" s="623"/>
      <c r="H400" s="623"/>
      <c r="I400" s="623"/>
      <c r="J400" s="623"/>
      <c r="K400" s="623"/>
      <c r="L400" s="623"/>
      <c r="M400" s="623"/>
      <c r="N400" s="623"/>
      <c r="O400" s="623"/>
      <c r="P400" s="623"/>
      <c r="Q400" s="623"/>
      <c r="R400" s="623"/>
      <c r="S400" s="704"/>
      <c r="T400" s="704"/>
      <c r="U400" s="704"/>
      <c r="V400" s="704"/>
      <c r="W400" s="704"/>
      <c r="X400" s="704"/>
      <c r="Y400" s="704"/>
      <c r="Z400" s="704"/>
      <c r="AA400" s="623"/>
      <c r="AB400" s="623"/>
      <c r="AC400" s="704"/>
      <c r="AD400" s="704"/>
      <c r="AE400" s="704"/>
      <c r="AF400" s="704"/>
      <c r="AG400" s="704"/>
      <c r="AH400" s="704"/>
      <c r="AI400" s="704"/>
      <c r="AJ400" s="623"/>
      <c r="AK400" s="623"/>
      <c r="AL400" s="623"/>
      <c r="AM400" s="623"/>
      <c r="AN400" s="623"/>
      <c r="AO400" s="623"/>
      <c r="AP400" s="623"/>
      <c r="AQ400" s="623"/>
      <c r="AR400" s="623"/>
      <c r="AS400" s="623"/>
      <c r="AT400" s="623"/>
      <c r="AU400" s="623"/>
      <c r="AV400" s="623"/>
      <c r="AW400" s="623"/>
      <c r="AX400" s="623"/>
      <c r="AY400" s="623"/>
      <c r="AZ400" s="623"/>
      <c r="BA400" s="623"/>
      <c r="BB400" s="623"/>
      <c r="BC400" s="623"/>
      <c r="BD400" s="623"/>
      <c r="BE400" s="623"/>
      <c r="BF400" s="704"/>
      <c r="BG400" s="704"/>
      <c r="BH400" s="704"/>
      <c r="BI400" s="704"/>
      <c r="BJ400" s="704"/>
      <c r="BK400" s="704"/>
      <c r="BL400" s="704"/>
      <c r="BM400" s="704"/>
      <c r="BN400" s="623"/>
      <c r="BO400" s="623"/>
      <c r="BP400" s="704"/>
      <c r="BQ400" s="704"/>
      <c r="BR400" s="704"/>
      <c r="BS400" s="704"/>
      <c r="BT400" s="704"/>
      <c r="BU400" s="704"/>
      <c r="BV400" s="704"/>
      <c r="BW400" s="623"/>
      <c r="BX400" s="623"/>
      <c r="BY400" s="623"/>
      <c r="BZ400" s="623"/>
      <c r="CA400" s="623"/>
      <c r="CB400" s="623"/>
      <c r="CC400" s="623"/>
      <c r="CD400" s="623"/>
      <c r="CE400" s="623"/>
      <c r="CF400" s="623"/>
      <c r="CG400" s="623"/>
      <c r="CH400" s="623"/>
      <c r="CI400" s="623"/>
      <c r="CJ400" s="623"/>
      <c r="CK400" s="623"/>
      <c r="CL400" s="623"/>
      <c r="CM400" s="623"/>
      <c r="CN400" s="623"/>
      <c r="CO400" s="623"/>
      <c r="CP400" s="623"/>
      <c r="CQ400" s="623"/>
      <c r="CR400" s="623"/>
      <c r="CS400" s="704"/>
      <c r="CT400" s="704"/>
      <c r="CU400" s="704"/>
      <c r="CV400" s="704"/>
      <c r="CW400" s="704"/>
      <c r="CX400" s="704"/>
      <c r="CY400" s="704"/>
      <c r="CZ400" s="704"/>
      <c r="DA400" s="623"/>
      <c r="DB400" s="623"/>
      <c r="DC400" s="704"/>
      <c r="DD400" s="704"/>
      <c r="DE400" s="704"/>
      <c r="DF400" s="704"/>
      <c r="DG400" s="704"/>
      <c r="DH400" s="704"/>
      <c r="DI400" s="704"/>
      <c r="DJ400" s="623"/>
      <c r="DK400" s="623"/>
      <c r="DL400" s="623"/>
      <c r="DM400" s="623"/>
      <c r="DN400" s="623"/>
      <c r="DO400" s="623"/>
      <c r="DP400" s="623"/>
      <c r="DQ400" s="623"/>
      <c r="DR400" s="623"/>
      <c r="DS400" s="623"/>
      <c r="DT400" s="623"/>
      <c r="DU400" s="623"/>
      <c r="DV400" s="623"/>
      <c r="DW400" s="623"/>
      <c r="DX400" s="623"/>
      <c r="DY400" s="623"/>
      <c r="DZ400" s="623"/>
      <c r="EA400" s="623"/>
      <c r="EB400" s="623"/>
      <c r="EC400" s="623"/>
      <c r="ED400" s="623"/>
      <c r="EE400" s="623"/>
      <c r="EF400" s="704"/>
      <c r="EG400" s="704"/>
      <c r="EH400" s="704"/>
      <c r="EI400" s="704"/>
      <c r="EJ400" s="704"/>
      <c r="EK400" s="704"/>
      <c r="EL400" s="704"/>
      <c r="EM400" s="704"/>
      <c r="EN400" s="623"/>
      <c r="EO400" s="623"/>
      <c r="EP400" s="704"/>
      <c r="EQ400" s="704"/>
      <c r="ER400" s="704"/>
      <c r="ES400" s="704"/>
      <c r="ET400" s="704"/>
      <c r="EU400" s="704"/>
      <c r="EV400" s="704"/>
      <c r="EW400" s="623"/>
      <c r="EX400" s="623"/>
      <c r="EY400" s="623"/>
    </row>
    <row r="401">
      <c r="A401" s="620"/>
      <c r="B401" s="621"/>
      <c r="C401" s="621"/>
      <c r="D401" s="621"/>
      <c r="E401" s="621"/>
      <c r="F401" s="621"/>
      <c r="G401" s="621"/>
      <c r="H401" s="621"/>
      <c r="I401" s="621"/>
      <c r="J401" s="621"/>
      <c r="K401" s="621"/>
      <c r="L401" s="621"/>
      <c r="M401" s="621"/>
      <c r="N401" s="621"/>
      <c r="O401" s="621"/>
      <c r="P401" s="621"/>
      <c r="Q401" s="621"/>
      <c r="R401" s="621"/>
      <c r="S401" s="621"/>
      <c r="T401" s="621"/>
      <c r="U401" s="621"/>
      <c r="V401" s="621"/>
      <c r="W401" s="621"/>
      <c r="X401" s="621"/>
      <c r="Y401" s="621"/>
      <c r="Z401" s="621"/>
      <c r="AA401" s="621"/>
      <c r="AB401" s="621"/>
      <c r="AC401" s="621"/>
      <c r="AD401" s="621"/>
      <c r="AE401" s="621"/>
      <c r="AF401" s="621"/>
      <c r="AG401" s="621"/>
      <c r="AH401" s="621"/>
      <c r="AI401" s="621"/>
      <c r="AJ401" s="621"/>
      <c r="AK401" s="621"/>
      <c r="AL401" s="622"/>
      <c r="AM401" s="623"/>
      <c r="AN401" s="620"/>
      <c r="AO401" s="621"/>
      <c r="AP401" s="621"/>
      <c r="AQ401" s="621"/>
      <c r="AR401" s="621"/>
      <c r="AS401" s="621"/>
      <c r="AT401" s="621"/>
      <c r="AU401" s="621"/>
      <c r="AV401" s="621"/>
      <c r="AW401" s="621"/>
      <c r="AX401" s="621"/>
      <c r="AY401" s="621"/>
      <c r="AZ401" s="621"/>
      <c r="BA401" s="621"/>
      <c r="BB401" s="621"/>
      <c r="BC401" s="621"/>
      <c r="BD401" s="621"/>
      <c r="BE401" s="621"/>
      <c r="BF401" s="621"/>
      <c r="BG401" s="621"/>
      <c r="BH401" s="621"/>
      <c r="BI401" s="621"/>
      <c r="BJ401" s="621"/>
      <c r="BK401" s="621"/>
      <c r="BL401" s="621"/>
      <c r="BM401" s="621"/>
      <c r="BN401" s="621"/>
      <c r="BO401" s="621"/>
      <c r="BP401" s="621"/>
      <c r="BQ401" s="621"/>
      <c r="BR401" s="621"/>
      <c r="BS401" s="621"/>
      <c r="BT401" s="621"/>
      <c r="BU401" s="621"/>
      <c r="BV401" s="621"/>
      <c r="BW401" s="621"/>
      <c r="BX401" s="621"/>
      <c r="BY401" s="622"/>
      <c r="BZ401" s="623"/>
      <c r="CA401" s="620"/>
      <c r="CB401" s="621"/>
      <c r="CC401" s="621"/>
      <c r="CD401" s="621"/>
      <c r="CE401" s="621"/>
      <c r="CF401" s="621"/>
      <c r="CG401" s="621"/>
      <c r="CH401" s="621"/>
      <c r="CI401" s="621"/>
      <c r="CJ401" s="621"/>
      <c r="CK401" s="621"/>
      <c r="CL401" s="621"/>
      <c r="CM401" s="621"/>
      <c r="CN401" s="621"/>
      <c r="CO401" s="621"/>
      <c r="CP401" s="621"/>
      <c r="CQ401" s="621"/>
      <c r="CR401" s="621"/>
      <c r="CS401" s="621"/>
      <c r="CT401" s="621"/>
      <c r="CU401" s="621"/>
      <c r="CV401" s="621"/>
      <c r="CW401" s="621"/>
      <c r="CX401" s="621"/>
      <c r="CY401" s="621"/>
      <c r="CZ401" s="621"/>
      <c r="DA401" s="621"/>
      <c r="DB401" s="621"/>
      <c r="DC401" s="621"/>
      <c r="DD401" s="621"/>
      <c r="DE401" s="621"/>
      <c r="DF401" s="621"/>
      <c r="DG401" s="621"/>
      <c r="DH401" s="621"/>
      <c r="DI401" s="621"/>
      <c r="DJ401" s="621"/>
      <c r="DK401" s="621"/>
      <c r="DL401" s="622"/>
      <c r="DM401" s="623"/>
      <c r="DN401" s="620"/>
      <c r="DO401" s="621"/>
      <c r="DP401" s="621"/>
      <c r="DQ401" s="621"/>
      <c r="DR401" s="621"/>
      <c r="DS401" s="621"/>
      <c r="DT401" s="621"/>
      <c r="DU401" s="621"/>
      <c r="DV401" s="621"/>
      <c r="DW401" s="621"/>
      <c r="DX401" s="621"/>
      <c r="DY401" s="621"/>
      <c r="DZ401" s="621"/>
      <c r="EA401" s="621"/>
      <c r="EB401" s="621"/>
      <c r="EC401" s="621"/>
      <c r="ED401" s="621"/>
      <c r="EE401" s="621"/>
      <c r="EF401" s="621"/>
      <c r="EG401" s="621"/>
      <c r="EH401" s="621"/>
      <c r="EI401" s="621"/>
      <c r="EJ401" s="621"/>
      <c r="EK401" s="621"/>
      <c r="EL401" s="621"/>
      <c r="EM401" s="621"/>
      <c r="EN401" s="621"/>
      <c r="EO401" s="621"/>
      <c r="EP401" s="621"/>
      <c r="EQ401" s="621"/>
      <c r="ER401" s="621"/>
      <c r="ES401" s="621"/>
      <c r="ET401" s="621"/>
      <c r="EU401" s="621"/>
      <c r="EV401" s="621"/>
      <c r="EW401" s="621"/>
      <c r="EX401" s="621"/>
      <c r="EY401" s="622"/>
    </row>
    <row r="402">
      <c r="A402" s="624"/>
      <c r="B402" s="625" t="s">
        <v>1003</v>
      </c>
      <c r="AL402" s="626"/>
      <c r="AM402" s="626"/>
      <c r="AN402" s="627"/>
      <c r="AO402" s="625" t="s">
        <v>1003</v>
      </c>
      <c r="BY402" s="626"/>
      <c r="BZ402" s="626"/>
      <c r="CA402" s="627"/>
      <c r="CB402" s="625" t="s">
        <v>1003</v>
      </c>
      <c r="DL402" s="626"/>
      <c r="DM402" s="626"/>
      <c r="DN402" s="627"/>
      <c r="DO402" s="625" t="s">
        <v>1003</v>
      </c>
      <c r="EY402" s="626"/>
    </row>
    <row r="403">
      <c r="A403" s="628"/>
      <c r="B403" s="629" t="s">
        <v>1004</v>
      </c>
      <c r="AL403" s="630"/>
      <c r="AM403" s="629"/>
      <c r="AN403" s="628"/>
      <c r="AO403" s="629" t="s">
        <v>1004</v>
      </c>
      <c r="BY403" s="630"/>
      <c r="BZ403" s="629"/>
      <c r="CA403" s="628"/>
      <c r="CB403" s="629" t="s">
        <v>1004</v>
      </c>
      <c r="DL403" s="630"/>
      <c r="DM403" s="629"/>
      <c r="DN403" s="628"/>
      <c r="DO403" s="629" t="s">
        <v>1004</v>
      </c>
      <c r="EY403" s="630"/>
    </row>
    <row r="404">
      <c r="A404" s="628"/>
      <c r="B404" s="631" t="s">
        <v>1005</v>
      </c>
      <c r="AL404" s="632"/>
      <c r="AM404" s="631"/>
      <c r="AN404" s="628"/>
      <c r="AO404" s="631" t="s">
        <v>1005</v>
      </c>
      <c r="BY404" s="632"/>
      <c r="BZ404" s="631"/>
      <c r="CA404" s="628"/>
      <c r="CB404" s="631" t="s">
        <v>1005</v>
      </c>
      <c r="DL404" s="632"/>
      <c r="DM404" s="631"/>
      <c r="DN404" s="628"/>
      <c r="DO404" s="631" t="s">
        <v>1005</v>
      </c>
      <c r="EY404" s="632"/>
    </row>
    <row r="405">
      <c r="A405" s="628"/>
      <c r="B405" s="633"/>
      <c r="C405" s="633"/>
      <c r="D405" s="633"/>
      <c r="E405" s="633"/>
      <c r="F405" s="633"/>
      <c r="G405" s="633"/>
      <c r="H405" s="633"/>
      <c r="I405" s="633"/>
      <c r="J405" s="633"/>
      <c r="K405" s="633"/>
      <c r="L405" s="633"/>
      <c r="M405" s="633"/>
      <c r="N405" s="633"/>
      <c r="O405" s="633"/>
      <c r="P405" s="633"/>
      <c r="Q405" s="633"/>
      <c r="R405" s="633"/>
      <c r="S405" s="633"/>
      <c r="T405" s="633"/>
      <c r="U405" s="633"/>
      <c r="V405" s="633"/>
      <c r="W405" s="633"/>
      <c r="X405" s="633"/>
      <c r="Y405" s="633"/>
      <c r="Z405" s="633"/>
      <c r="AA405" s="633"/>
      <c r="AB405" s="633"/>
      <c r="AC405" s="633"/>
      <c r="AD405" s="633"/>
      <c r="AE405" s="633"/>
      <c r="AF405" s="633"/>
      <c r="AG405" s="633"/>
      <c r="AH405" s="633"/>
      <c r="AI405" s="633"/>
      <c r="AJ405" s="633"/>
      <c r="AK405" s="633"/>
      <c r="AL405" s="632"/>
      <c r="AM405" s="631"/>
      <c r="AN405" s="628"/>
      <c r="AO405" s="633"/>
      <c r="AP405" s="633"/>
      <c r="AQ405" s="633"/>
      <c r="AR405" s="633"/>
      <c r="AS405" s="633"/>
      <c r="AT405" s="633"/>
      <c r="AU405" s="633"/>
      <c r="AV405" s="633"/>
      <c r="AW405" s="633"/>
      <c r="AX405" s="633"/>
      <c r="AY405" s="633"/>
      <c r="AZ405" s="633"/>
      <c r="BA405" s="633"/>
      <c r="BB405" s="633"/>
      <c r="BC405" s="633"/>
      <c r="BD405" s="633"/>
      <c r="BE405" s="633"/>
      <c r="BF405" s="633"/>
      <c r="BG405" s="633"/>
      <c r="BH405" s="633"/>
      <c r="BI405" s="633"/>
      <c r="BJ405" s="633"/>
      <c r="BK405" s="633"/>
      <c r="BL405" s="633"/>
      <c r="BM405" s="633"/>
      <c r="BN405" s="633"/>
      <c r="BO405" s="633"/>
      <c r="BP405" s="633"/>
      <c r="BQ405" s="633"/>
      <c r="BR405" s="633"/>
      <c r="BS405" s="633"/>
      <c r="BT405" s="633"/>
      <c r="BU405" s="633"/>
      <c r="BV405" s="633"/>
      <c r="BW405" s="633"/>
      <c r="BX405" s="633"/>
      <c r="BY405" s="632"/>
      <c r="BZ405" s="631"/>
      <c r="CA405" s="628"/>
      <c r="CB405" s="633"/>
      <c r="CC405" s="633"/>
      <c r="CD405" s="633"/>
      <c r="CE405" s="633"/>
      <c r="CF405" s="633"/>
      <c r="CG405" s="633"/>
      <c r="CH405" s="633"/>
      <c r="CI405" s="633"/>
      <c r="CJ405" s="633"/>
      <c r="CK405" s="633"/>
      <c r="CL405" s="633"/>
      <c r="CM405" s="633"/>
      <c r="CN405" s="633"/>
      <c r="CO405" s="633"/>
      <c r="CP405" s="633"/>
      <c r="CQ405" s="633"/>
      <c r="CR405" s="633"/>
      <c r="CS405" s="633"/>
      <c r="CT405" s="633"/>
      <c r="CU405" s="633"/>
      <c r="CV405" s="633"/>
      <c r="CW405" s="633"/>
      <c r="CX405" s="633"/>
      <c r="CY405" s="633"/>
      <c r="CZ405" s="633"/>
      <c r="DA405" s="633"/>
      <c r="DB405" s="633"/>
      <c r="DC405" s="633"/>
      <c r="DD405" s="633"/>
      <c r="DE405" s="633"/>
      <c r="DF405" s="633"/>
      <c r="DG405" s="633"/>
      <c r="DH405" s="633"/>
      <c r="DI405" s="633"/>
      <c r="DJ405" s="633"/>
      <c r="DK405" s="633"/>
      <c r="DL405" s="632"/>
      <c r="DM405" s="631"/>
      <c r="DN405" s="628"/>
      <c r="DO405" s="633"/>
      <c r="DP405" s="633"/>
      <c r="DQ405" s="633"/>
      <c r="DR405" s="633"/>
      <c r="DS405" s="633"/>
      <c r="DT405" s="633"/>
      <c r="DU405" s="633"/>
      <c r="DV405" s="633"/>
      <c r="DW405" s="633"/>
      <c r="DX405" s="633"/>
      <c r="DY405" s="633"/>
      <c r="DZ405" s="633"/>
      <c r="EA405" s="633"/>
      <c r="EB405" s="633"/>
      <c r="EC405" s="633"/>
      <c r="ED405" s="633"/>
      <c r="EE405" s="633"/>
      <c r="EF405" s="633"/>
      <c r="EG405" s="633"/>
      <c r="EH405" s="633"/>
      <c r="EI405" s="633"/>
      <c r="EJ405" s="633"/>
      <c r="EK405" s="633"/>
      <c r="EL405" s="633"/>
      <c r="EM405" s="633"/>
      <c r="EN405" s="633"/>
      <c r="EO405" s="633"/>
      <c r="EP405" s="633"/>
      <c r="EQ405" s="633"/>
      <c r="ER405" s="633"/>
      <c r="ES405" s="633"/>
      <c r="ET405" s="633"/>
      <c r="EU405" s="633"/>
      <c r="EV405" s="633"/>
      <c r="EW405" s="633"/>
      <c r="EX405" s="633"/>
      <c r="EY405" s="632"/>
    </row>
    <row r="406">
      <c r="A406" s="628"/>
      <c r="B406" s="634" t="s">
        <v>1006</v>
      </c>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2"/>
      <c r="AL406" s="635"/>
      <c r="AM406" s="636"/>
      <c r="AN406" s="628"/>
      <c r="AO406" s="634" t="s">
        <v>1006</v>
      </c>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2"/>
      <c r="BY406" s="635"/>
      <c r="BZ406" s="636"/>
      <c r="CA406" s="628"/>
      <c r="CB406" s="634" t="s">
        <v>1006</v>
      </c>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2"/>
      <c r="DL406" s="635"/>
      <c r="DM406" s="636"/>
      <c r="DN406" s="628"/>
      <c r="DO406" s="634" t="s">
        <v>1006</v>
      </c>
      <c r="DP406" s="11"/>
      <c r="DQ406" s="11"/>
      <c r="DR406" s="11"/>
      <c r="DS406" s="11"/>
      <c r="DT406" s="11"/>
      <c r="DU406" s="11"/>
      <c r="DV406" s="11"/>
      <c r="DW406" s="11"/>
      <c r="DX406" s="11"/>
      <c r="DY406" s="11"/>
      <c r="DZ406" s="11"/>
      <c r="EA406" s="11"/>
      <c r="EB406" s="11"/>
      <c r="EC406" s="11"/>
      <c r="ED406" s="11"/>
      <c r="EE406" s="11"/>
      <c r="EF406" s="11"/>
      <c r="EG406" s="11"/>
      <c r="EH406" s="11"/>
      <c r="EI406" s="11"/>
      <c r="EJ406" s="11"/>
      <c r="EK406" s="11"/>
      <c r="EL406" s="11"/>
      <c r="EM406" s="11"/>
      <c r="EN406" s="11"/>
      <c r="EO406" s="11"/>
      <c r="EP406" s="11"/>
      <c r="EQ406" s="11"/>
      <c r="ER406" s="11"/>
      <c r="ES406" s="11"/>
      <c r="ET406" s="11"/>
      <c r="EU406" s="11"/>
      <c r="EV406" s="11"/>
      <c r="EW406" s="11"/>
      <c r="EX406" s="12"/>
      <c r="EY406" s="635"/>
    </row>
    <row r="407">
      <c r="A407" s="628"/>
      <c r="B407" s="637" t="s">
        <v>43</v>
      </c>
      <c r="C407" s="12"/>
      <c r="D407" s="638" t="str">
        <f>'3A 2025-2026 REPORTE CALIFICACI'!E7</f>
        <v>2025-2026</v>
      </c>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6"/>
      <c r="AL407" s="639"/>
      <c r="AM407" s="640"/>
      <c r="AN407" s="628"/>
      <c r="AO407" s="637" t="s">
        <v>43</v>
      </c>
      <c r="AP407" s="12"/>
      <c r="AQ407" s="638" t="str">
        <f>'3A 2025-2026 REPORTE CALIFICACI'!E7</f>
        <v>2025-2026</v>
      </c>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6"/>
      <c r="BY407" s="639"/>
      <c r="BZ407" s="640"/>
      <c r="CA407" s="628"/>
      <c r="CB407" s="637" t="s">
        <v>43</v>
      </c>
      <c r="CC407" s="12"/>
      <c r="CD407" s="638" t="str">
        <f>'3A 2025-2026 REPORTE CALIFICACI'!E7</f>
        <v>2025-2026</v>
      </c>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c r="DF407" s="15"/>
      <c r="DG407" s="15"/>
      <c r="DH407" s="15"/>
      <c r="DI407" s="15"/>
      <c r="DJ407" s="15"/>
      <c r="DK407" s="16"/>
      <c r="DL407" s="639"/>
      <c r="DM407" s="640"/>
      <c r="DN407" s="628"/>
      <c r="DO407" s="637" t="s">
        <v>43</v>
      </c>
      <c r="DP407" s="12"/>
      <c r="DQ407" s="638" t="str">
        <f>'3A 2025-2026 REPORTE CALIFICACI'!E7</f>
        <v>2025-2026</v>
      </c>
      <c r="DR407" s="15"/>
      <c r="DS407" s="15"/>
      <c r="DT407" s="15"/>
      <c r="DU407" s="15"/>
      <c r="DV407" s="15"/>
      <c r="DW407" s="15"/>
      <c r="DX407" s="15"/>
      <c r="DY407" s="15"/>
      <c r="DZ407" s="15"/>
      <c r="EA407" s="15"/>
      <c r="EB407" s="15"/>
      <c r="EC407" s="15"/>
      <c r="ED407" s="15"/>
      <c r="EE407" s="15"/>
      <c r="EF407" s="15"/>
      <c r="EG407" s="15"/>
      <c r="EH407" s="15"/>
      <c r="EI407" s="15"/>
      <c r="EJ407" s="15"/>
      <c r="EK407" s="15"/>
      <c r="EL407" s="15"/>
      <c r="EM407" s="15"/>
      <c r="EN407" s="15"/>
      <c r="EO407" s="15"/>
      <c r="EP407" s="15"/>
      <c r="EQ407" s="15"/>
      <c r="ER407" s="15"/>
      <c r="ES407" s="15"/>
      <c r="ET407" s="15"/>
      <c r="EU407" s="15"/>
      <c r="EV407" s="15"/>
      <c r="EW407" s="15"/>
      <c r="EX407" s="16"/>
      <c r="EY407" s="639"/>
    </row>
    <row r="408">
      <c r="A408" s="628"/>
      <c r="B408" s="641" t="s">
        <v>1007</v>
      </c>
      <c r="C408" s="12"/>
      <c r="D408" s="638" t="str">
        <f>'3A 2025-2026 REPORTE CALIFICACI'!D43</f>
        <v>Yariel Alfonso Ramos</v>
      </c>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6"/>
      <c r="AL408" s="639"/>
      <c r="AM408" s="640"/>
      <c r="AN408" s="628"/>
      <c r="AO408" s="641" t="s">
        <v>1007</v>
      </c>
      <c r="AP408" s="12"/>
      <c r="AQ408" s="638" t="str">
        <f>'3A 2025-2026 REPORTE CALIFICACI'!D44</f>
        <v>Carlos David Rodríguez Almánzar</v>
      </c>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6"/>
      <c r="BY408" s="639"/>
      <c r="BZ408" s="640"/>
      <c r="CA408" s="628"/>
      <c r="CB408" s="641" t="s">
        <v>1007</v>
      </c>
      <c r="CC408" s="12"/>
      <c r="CD408" s="638" t="str">
        <f>'3A 2025-2026 REPORTE CALIFICACI'!D45</f>
        <v>Darianni  Santos Medina</v>
      </c>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c r="DF408" s="15"/>
      <c r="DG408" s="15"/>
      <c r="DH408" s="15"/>
      <c r="DI408" s="15"/>
      <c r="DJ408" s="15"/>
      <c r="DK408" s="16"/>
      <c r="DL408" s="639"/>
      <c r="DM408" s="640"/>
      <c r="DN408" s="628"/>
      <c r="DO408" s="641" t="s">
        <v>1007</v>
      </c>
      <c r="DP408" s="12"/>
      <c r="DQ408" s="638" t="str">
        <f>'3A 2025-2026 REPORTE CALIFICACI'!D46</f>
        <v>Rosyeli Carolina Tavarez  Reyes</v>
      </c>
      <c r="DR408" s="15"/>
      <c r="DS408" s="15"/>
      <c r="DT408" s="15"/>
      <c r="DU408" s="15"/>
      <c r="DV408" s="15"/>
      <c r="DW408" s="15"/>
      <c r="DX408" s="15"/>
      <c r="DY408" s="15"/>
      <c r="DZ408" s="15"/>
      <c r="EA408" s="15"/>
      <c r="EB408" s="15"/>
      <c r="EC408" s="15"/>
      <c r="ED408" s="15"/>
      <c r="EE408" s="15"/>
      <c r="EF408" s="15"/>
      <c r="EG408" s="15"/>
      <c r="EH408" s="15"/>
      <c r="EI408" s="15"/>
      <c r="EJ408" s="15"/>
      <c r="EK408" s="15"/>
      <c r="EL408" s="15"/>
      <c r="EM408" s="15"/>
      <c r="EN408" s="15"/>
      <c r="EO408" s="15"/>
      <c r="EP408" s="15"/>
      <c r="EQ408" s="15"/>
      <c r="ER408" s="15"/>
      <c r="ES408" s="15"/>
      <c r="ET408" s="15"/>
      <c r="EU408" s="15"/>
      <c r="EV408" s="15"/>
      <c r="EW408" s="15"/>
      <c r="EX408" s="16"/>
      <c r="EY408" s="639"/>
    </row>
    <row r="409">
      <c r="A409" s="628"/>
      <c r="B409" s="641" t="s">
        <v>1008</v>
      </c>
      <c r="C409" s="12"/>
      <c r="D409" s="638">
        <f>'3A 2025-2026 REPORTE CALIFICACI'!A43</f>
        <v>33</v>
      </c>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6"/>
      <c r="AL409" s="639"/>
      <c r="AM409" s="640"/>
      <c r="AN409" s="628"/>
      <c r="AO409" s="641" t="s">
        <v>1008</v>
      </c>
      <c r="AP409" s="12"/>
      <c r="AQ409" s="638">
        <f>'3A 2025-2026 REPORTE CALIFICACI'!A44</f>
        <v>34</v>
      </c>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6"/>
      <c r="BY409" s="639"/>
      <c r="BZ409" s="640"/>
      <c r="CA409" s="628"/>
      <c r="CB409" s="641" t="s">
        <v>1008</v>
      </c>
      <c r="CC409" s="12"/>
      <c r="CD409" s="638">
        <f>'3A 2025-2026 REPORTE CALIFICACI'!A45</f>
        <v>35</v>
      </c>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c r="DF409" s="15"/>
      <c r="DG409" s="15"/>
      <c r="DH409" s="15"/>
      <c r="DI409" s="15"/>
      <c r="DJ409" s="15"/>
      <c r="DK409" s="16"/>
      <c r="DL409" s="639"/>
      <c r="DM409" s="640"/>
      <c r="DN409" s="628"/>
      <c r="DO409" s="641" t="s">
        <v>1008</v>
      </c>
      <c r="DP409" s="12"/>
      <c r="DQ409" s="638">
        <f>'3A 2025-2026 REPORTE CALIFICACI'!A46</f>
        <v>36</v>
      </c>
      <c r="DR409" s="15"/>
      <c r="DS409" s="15"/>
      <c r="DT409" s="15"/>
      <c r="DU409" s="15"/>
      <c r="DV409" s="15"/>
      <c r="DW409" s="15"/>
      <c r="DX409" s="15"/>
      <c r="DY409" s="15"/>
      <c r="DZ409" s="15"/>
      <c r="EA409" s="15"/>
      <c r="EB409" s="15"/>
      <c r="EC409" s="15"/>
      <c r="ED409" s="15"/>
      <c r="EE409" s="15"/>
      <c r="EF409" s="15"/>
      <c r="EG409" s="15"/>
      <c r="EH409" s="15"/>
      <c r="EI409" s="15"/>
      <c r="EJ409" s="15"/>
      <c r="EK409" s="15"/>
      <c r="EL409" s="15"/>
      <c r="EM409" s="15"/>
      <c r="EN409" s="15"/>
      <c r="EO409" s="15"/>
      <c r="EP409" s="15"/>
      <c r="EQ409" s="15"/>
      <c r="ER409" s="15"/>
      <c r="ES409" s="15"/>
      <c r="ET409" s="15"/>
      <c r="EU409" s="15"/>
      <c r="EV409" s="15"/>
      <c r="EW409" s="15"/>
      <c r="EX409" s="16"/>
      <c r="EY409" s="639"/>
    </row>
    <row r="410">
      <c r="A410" s="628"/>
      <c r="B410" s="641" t="s">
        <v>1009</v>
      </c>
      <c r="C410" s="12"/>
      <c r="D410" s="638">
        <f>'3A 2025-2026 REPORTE CALIFICACI'!C43</f>
        <v>12009792</v>
      </c>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6"/>
      <c r="AL410" s="639"/>
      <c r="AM410" s="640"/>
      <c r="AN410" s="628"/>
      <c r="AO410" s="641" t="s">
        <v>1009</v>
      </c>
      <c r="AP410" s="12"/>
      <c r="AQ410" s="638">
        <f>'3A 2025-2026 REPORTE CALIFICACI'!C44</f>
        <v>32790184</v>
      </c>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6"/>
      <c r="BY410" s="639"/>
      <c r="BZ410" s="640"/>
      <c r="CA410" s="628"/>
      <c r="CB410" s="641" t="s">
        <v>1009</v>
      </c>
      <c r="CC410" s="12"/>
      <c r="CD410" s="638">
        <f>'3A 2025-2026 REPORTE CALIFICACI'!C45</f>
        <v>32790393</v>
      </c>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c r="DF410" s="15"/>
      <c r="DG410" s="15"/>
      <c r="DH410" s="15"/>
      <c r="DI410" s="15"/>
      <c r="DJ410" s="15"/>
      <c r="DK410" s="16"/>
      <c r="DL410" s="639"/>
      <c r="DM410" s="640"/>
      <c r="DN410" s="628"/>
      <c r="DO410" s="641" t="s">
        <v>1009</v>
      </c>
      <c r="DP410" s="12"/>
      <c r="DQ410" s="638">
        <f>'3A 2025-2026 REPORTE CALIFICACI'!C46</f>
        <v>6947490</v>
      </c>
      <c r="DR410" s="15"/>
      <c r="DS410" s="15"/>
      <c r="DT410" s="15"/>
      <c r="DU410" s="15"/>
      <c r="DV410" s="15"/>
      <c r="DW410" s="15"/>
      <c r="DX410" s="15"/>
      <c r="DY410" s="15"/>
      <c r="DZ410" s="15"/>
      <c r="EA410" s="15"/>
      <c r="EB410" s="15"/>
      <c r="EC410" s="15"/>
      <c r="ED410" s="15"/>
      <c r="EE410" s="15"/>
      <c r="EF410" s="15"/>
      <c r="EG410" s="15"/>
      <c r="EH410" s="15"/>
      <c r="EI410" s="15"/>
      <c r="EJ410" s="15"/>
      <c r="EK410" s="15"/>
      <c r="EL410" s="15"/>
      <c r="EM410" s="15"/>
      <c r="EN410" s="15"/>
      <c r="EO410" s="15"/>
      <c r="EP410" s="15"/>
      <c r="EQ410" s="15"/>
      <c r="ER410" s="15"/>
      <c r="ES410" s="15"/>
      <c r="ET410" s="15"/>
      <c r="EU410" s="15"/>
      <c r="EV410" s="15"/>
      <c r="EW410" s="15"/>
      <c r="EX410" s="16"/>
      <c r="EY410" s="639"/>
    </row>
    <row r="411">
      <c r="A411" s="628"/>
      <c r="B411" s="641" t="s">
        <v>1010</v>
      </c>
      <c r="C411" s="12"/>
      <c r="D411" s="638" t="str">
        <f>'3A 2025-2026 REPORTE CALIFICACI'!D5</f>
        <v>3A</v>
      </c>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6"/>
      <c r="AL411" s="639"/>
      <c r="AM411" s="640"/>
      <c r="AN411" s="628"/>
      <c r="AO411" s="641" t="s">
        <v>1010</v>
      </c>
      <c r="AP411" s="12"/>
      <c r="AQ411" s="638" t="str">
        <f>'3A 2025-2026 REPORTE CALIFICACI'!D5</f>
        <v>3A</v>
      </c>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6"/>
      <c r="BY411" s="639"/>
      <c r="BZ411" s="640"/>
      <c r="CA411" s="628"/>
      <c r="CB411" s="641" t="s">
        <v>1010</v>
      </c>
      <c r="CC411" s="12"/>
      <c r="CD411" s="638" t="str">
        <f>'3A 2025-2026 REPORTE CALIFICACI'!D5</f>
        <v>3A</v>
      </c>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c r="DF411" s="15"/>
      <c r="DG411" s="15"/>
      <c r="DH411" s="15"/>
      <c r="DI411" s="15"/>
      <c r="DJ411" s="15"/>
      <c r="DK411" s="16"/>
      <c r="DL411" s="639"/>
      <c r="DM411" s="640"/>
      <c r="DN411" s="628"/>
      <c r="DO411" s="641" t="s">
        <v>1010</v>
      </c>
      <c r="DP411" s="12"/>
      <c r="DQ411" s="638" t="str">
        <f>'3A 2025-2026 REPORTE CALIFICACI'!D5</f>
        <v>3A</v>
      </c>
      <c r="DR411" s="15"/>
      <c r="DS411" s="15"/>
      <c r="DT411" s="15"/>
      <c r="DU411" s="15"/>
      <c r="DV411" s="15"/>
      <c r="DW411" s="15"/>
      <c r="DX411" s="15"/>
      <c r="DY411" s="15"/>
      <c r="DZ411" s="15"/>
      <c r="EA411" s="15"/>
      <c r="EB411" s="15"/>
      <c r="EC411" s="15"/>
      <c r="ED411" s="15"/>
      <c r="EE411" s="15"/>
      <c r="EF411" s="15"/>
      <c r="EG411" s="15"/>
      <c r="EH411" s="15"/>
      <c r="EI411" s="15"/>
      <c r="EJ411" s="15"/>
      <c r="EK411" s="15"/>
      <c r="EL411" s="15"/>
      <c r="EM411" s="15"/>
      <c r="EN411" s="15"/>
      <c r="EO411" s="15"/>
      <c r="EP411" s="15"/>
      <c r="EQ411" s="15"/>
      <c r="ER411" s="15"/>
      <c r="ES411" s="15"/>
      <c r="ET411" s="15"/>
      <c r="EU411" s="15"/>
      <c r="EV411" s="15"/>
      <c r="EW411" s="15"/>
      <c r="EX411" s="16"/>
      <c r="EY411" s="639"/>
    </row>
    <row r="412">
      <c r="A412" s="628"/>
      <c r="B412" s="642" t="s">
        <v>977</v>
      </c>
      <c r="C412" s="12"/>
      <c r="D412" s="638" t="str">
        <f>'3A 2025-2026 REPORTE CALIFICACI'!E6</f>
        <v>MAYELIN GARCIA</v>
      </c>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6"/>
      <c r="AL412" s="639"/>
      <c r="AM412" s="640"/>
      <c r="AN412" s="628"/>
      <c r="AO412" s="642" t="s">
        <v>977</v>
      </c>
      <c r="AP412" s="12"/>
      <c r="AQ412" s="638" t="str">
        <f>'3A 2025-2026 REPORTE CALIFICACI'!E6</f>
        <v>MAYELIN GARCIA</v>
      </c>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6"/>
      <c r="BY412" s="639"/>
      <c r="BZ412" s="640"/>
      <c r="CA412" s="628"/>
      <c r="CB412" s="642" t="s">
        <v>977</v>
      </c>
      <c r="CC412" s="12"/>
      <c r="CD412" s="638" t="str">
        <f>'3A 2025-2026 REPORTE CALIFICACI'!E6</f>
        <v>MAYELIN GARCIA</v>
      </c>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c r="DF412" s="15"/>
      <c r="DG412" s="15"/>
      <c r="DH412" s="15"/>
      <c r="DI412" s="15"/>
      <c r="DJ412" s="15"/>
      <c r="DK412" s="16"/>
      <c r="DL412" s="639"/>
      <c r="DM412" s="640"/>
      <c r="DN412" s="628"/>
      <c r="DO412" s="642" t="s">
        <v>977</v>
      </c>
      <c r="DP412" s="12"/>
      <c r="DQ412" s="638" t="str">
        <f>'3A 2025-2026 REPORTE CALIFICACI'!E6</f>
        <v>MAYELIN GARCIA</v>
      </c>
      <c r="DR412" s="15"/>
      <c r="DS412" s="15"/>
      <c r="DT412" s="15"/>
      <c r="DU412" s="15"/>
      <c r="DV412" s="15"/>
      <c r="DW412" s="15"/>
      <c r="DX412" s="15"/>
      <c r="DY412" s="15"/>
      <c r="DZ412" s="15"/>
      <c r="EA412" s="15"/>
      <c r="EB412" s="15"/>
      <c r="EC412" s="15"/>
      <c r="ED412" s="15"/>
      <c r="EE412" s="15"/>
      <c r="EF412" s="15"/>
      <c r="EG412" s="15"/>
      <c r="EH412" s="15"/>
      <c r="EI412" s="15"/>
      <c r="EJ412" s="15"/>
      <c r="EK412" s="15"/>
      <c r="EL412" s="15"/>
      <c r="EM412" s="15"/>
      <c r="EN412" s="15"/>
      <c r="EO412" s="15"/>
      <c r="EP412" s="15"/>
      <c r="EQ412" s="15"/>
      <c r="ER412" s="15"/>
      <c r="ES412" s="15"/>
      <c r="ET412" s="15"/>
      <c r="EU412" s="15"/>
      <c r="EV412" s="15"/>
      <c r="EW412" s="15"/>
      <c r="EX412" s="16"/>
      <c r="EY412" s="639"/>
    </row>
    <row r="413">
      <c r="A413" s="628"/>
      <c r="B413" s="643"/>
      <c r="C413" s="643"/>
      <c r="D413" s="643"/>
      <c r="E413" s="643"/>
      <c r="F413" s="643"/>
      <c r="G413" s="643"/>
      <c r="H413" s="643"/>
      <c r="I413" s="643"/>
      <c r="J413" s="643"/>
      <c r="K413" s="643"/>
      <c r="L413" s="643"/>
      <c r="M413" s="643"/>
      <c r="N413" s="643"/>
      <c r="O413" s="643"/>
      <c r="P413" s="643"/>
      <c r="Q413" s="643"/>
      <c r="R413" s="643"/>
      <c r="S413" s="643"/>
      <c r="T413" s="643"/>
      <c r="U413" s="643"/>
      <c r="V413" s="643"/>
      <c r="W413" s="643"/>
      <c r="X413" s="643"/>
      <c r="Y413" s="643"/>
      <c r="Z413" s="643"/>
      <c r="AA413" s="643"/>
      <c r="AB413" s="643"/>
      <c r="AC413" s="643"/>
      <c r="AD413" s="643"/>
      <c r="AE413" s="643"/>
      <c r="AF413" s="643"/>
      <c r="AG413" s="643"/>
      <c r="AH413" s="643"/>
      <c r="AI413" s="643"/>
      <c r="AJ413" s="643"/>
      <c r="AK413" s="643"/>
      <c r="AL413" s="644"/>
      <c r="AM413" s="643"/>
      <c r="AN413" s="628"/>
      <c r="AO413" s="643"/>
      <c r="AP413" s="643"/>
      <c r="AQ413" s="643"/>
      <c r="AR413" s="643"/>
      <c r="AS413" s="643"/>
      <c r="AT413" s="643"/>
      <c r="AU413" s="643"/>
      <c r="AV413" s="643"/>
      <c r="AW413" s="643"/>
      <c r="AX413" s="643"/>
      <c r="AY413" s="643"/>
      <c r="AZ413" s="643"/>
      <c r="BA413" s="643"/>
      <c r="BB413" s="643"/>
      <c r="BC413" s="643"/>
      <c r="BD413" s="643"/>
      <c r="BE413" s="643"/>
      <c r="BF413" s="643"/>
      <c r="BG413" s="643"/>
      <c r="BH413" s="643"/>
      <c r="BI413" s="643"/>
      <c r="BJ413" s="643"/>
      <c r="BK413" s="643"/>
      <c r="BL413" s="643"/>
      <c r="BM413" s="643"/>
      <c r="BN413" s="643"/>
      <c r="BO413" s="643"/>
      <c r="BP413" s="643"/>
      <c r="BQ413" s="643"/>
      <c r="BR413" s="643"/>
      <c r="BS413" s="643"/>
      <c r="BT413" s="643"/>
      <c r="BU413" s="643"/>
      <c r="BV413" s="643"/>
      <c r="BW413" s="643"/>
      <c r="BX413" s="643"/>
      <c r="BY413" s="644"/>
      <c r="BZ413" s="643"/>
      <c r="CA413" s="628"/>
      <c r="CB413" s="643"/>
      <c r="CC413" s="643"/>
      <c r="CD413" s="643"/>
      <c r="CE413" s="643"/>
      <c r="CF413" s="643"/>
      <c r="CG413" s="643"/>
      <c r="CH413" s="643"/>
      <c r="CI413" s="643"/>
      <c r="CJ413" s="643"/>
      <c r="CK413" s="643"/>
      <c r="CL413" s="643"/>
      <c r="CM413" s="643"/>
      <c r="CN413" s="643"/>
      <c r="CO413" s="643"/>
      <c r="CP413" s="643"/>
      <c r="CQ413" s="643"/>
      <c r="CR413" s="643"/>
      <c r="CS413" s="643"/>
      <c r="CT413" s="643"/>
      <c r="CU413" s="643"/>
      <c r="CV413" s="643"/>
      <c r="CW413" s="643"/>
      <c r="CX413" s="643"/>
      <c r="CY413" s="643"/>
      <c r="CZ413" s="643"/>
      <c r="DA413" s="643"/>
      <c r="DB413" s="643"/>
      <c r="DC413" s="643"/>
      <c r="DD413" s="643"/>
      <c r="DE413" s="643"/>
      <c r="DF413" s="643"/>
      <c r="DG413" s="643"/>
      <c r="DH413" s="643"/>
      <c r="DI413" s="643"/>
      <c r="DJ413" s="643"/>
      <c r="DK413" s="643"/>
      <c r="DL413" s="644"/>
      <c r="DM413" s="643"/>
      <c r="DN413" s="628"/>
      <c r="DO413" s="643"/>
      <c r="DP413" s="643"/>
      <c r="DQ413" s="643"/>
      <c r="DR413" s="643"/>
      <c r="DS413" s="643"/>
      <c r="DT413" s="643"/>
      <c r="DU413" s="643"/>
      <c r="DV413" s="643"/>
      <c r="DW413" s="643"/>
      <c r="DX413" s="643"/>
      <c r="DY413" s="643"/>
      <c r="DZ413" s="643"/>
      <c r="EA413" s="643"/>
      <c r="EB413" s="643"/>
      <c r="EC413" s="643"/>
      <c r="ED413" s="643"/>
      <c r="EE413" s="643"/>
      <c r="EF413" s="643"/>
      <c r="EG413" s="643"/>
      <c r="EH413" s="643"/>
      <c r="EI413" s="643"/>
      <c r="EJ413" s="643"/>
      <c r="EK413" s="643"/>
      <c r="EL413" s="643"/>
      <c r="EM413" s="643"/>
      <c r="EN413" s="643"/>
      <c r="EO413" s="643"/>
      <c r="EP413" s="643"/>
      <c r="EQ413" s="643"/>
      <c r="ER413" s="643"/>
      <c r="ES413" s="643"/>
      <c r="ET413" s="643"/>
      <c r="EU413" s="643"/>
      <c r="EV413" s="643"/>
      <c r="EW413" s="643"/>
      <c r="EX413" s="643"/>
      <c r="EY413" s="644"/>
    </row>
    <row r="414">
      <c r="A414" s="628"/>
      <c r="B414" s="643"/>
      <c r="C414" s="643"/>
      <c r="D414" s="643"/>
      <c r="E414" s="643"/>
      <c r="F414" s="643"/>
      <c r="G414" s="643"/>
      <c r="H414" s="643"/>
      <c r="I414" s="643"/>
      <c r="J414" s="643"/>
      <c r="K414" s="643"/>
      <c r="L414" s="643"/>
      <c r="M414" s="643"/>
      <c r="N414" s="643"/>
      <c r="O414" s="643"/>
      <c r="P414" s="643"/>
      <c r="Q414" s="643"/>
      <c r="R414" s="643"/>
      <c r="S414" s="643"/>
      <c r="T414" s="643"/>
      <c r="U414" s="643"/>
      <c r="V414" s="643"/>
      <c r="W414" s="643"/>
      <c r="X414" s="643"/>
      <c r="Y414" s="643"/>
      <c r="Z414" s="643"/>
      <c r="AA414" s="643"/>
      <c r="AB414" s="643"/>
      <c r="AC414" s="643"/>
      <c r="AD414" s="643"/>
      <c r="AE414" s="643"/>
      <c r="AF414" s="643"/>
      <c r="AG414" s="643"/>
      <c r="AH414" s="643"/>
      <c r="AI414" s="643"/>
      <c r="AJ414" s="643"/>
      <c r="AK414" s="643"/>
      <c r="AL414" s="644"/>
      <c r="AM414" s="643"/>
      <c r="AN414" s="628"/>
      <c r="AO414" s="643"/>
      <c r="AP414" s="643"/>
      <c r="AQ414" s="643"/>
      <c r="AR414" s="643"/>
      <c r="AS414" s="643"/>
      <c r="AT414" s="643"/>
      <c r="AU414" s="643"/>
      <c r="AV414" s="643"/>
      <c r="AW414" s="643"/>
      <c r="AX414" s="643"/>
      <c r="AY414" s="643"/>
      <c r="AZ414" s="643"/>
      <c r="BA414" s="643"/>
      <c r="BB414" s="643"/>
      <c r="BC414" s="643"/>
      <c r="BD414" s="643"/>
      <c r="BE414" s="643"/>
      <c r="BF414" s="643"/>
      <c r="BG414" s="643"/>
      <c r="BH414" s="643"/>
      <c r="BI414" s="643"/>
      <c r="BJ414" s="643"/>
      <c r="BK414" s="643"/>
      <c r="BL414" s="643"/>
      <c r="BM414" s="643"/>
      <c r="BN414" s="643"/>
      <c r="BO414" s="643"/>
      <c r="BP414" s="643"/>
      <c r="BQ414" s="643"/>
      <c r="BR414" s="643"/>
      <c r="BS414" s="643"/>
      <c r="BT414" s="643"/>
      <c r="BU414" s="643"/>
      <c r="BV414" s="643"/>
      <c r="BW414" s="643"/>
      <c r="BX414" s="643"/>
      <c r="BY414" s="644"/>
      <c r="BZ414" s="643"/>
      <c r="CA414" s="628"/>
      <c r="CB414" s="643"/>
      <c r="CC414" s="643"/>
      <c r="CD414" s="643"/>
      <c r="CE414" s="643"/>
      <c r="CF414" s="643"/>
      <c r="CG414" s="643"/>
      <c r="CH414" s="643"/>
      <c r="CI414" s="643"/>
      <c r="CJ414" s="643"/>
      <c r="CK414" s="643"/>
      <c r="CL414" s="643"/>
      <c r="CM414" s="643"/>
      <c r="CN414" s="643"/>
      <c r="CO414" s="643"/>
      <c r="CP414" s="643"/>
      <c r="CQ414" s="643"/>
      <c r="CR414" s="643"/>
      <c r="CS414" s="643"/>
      <c r="CT414" s="643"/>
      <c r="CU414" s="643"/>
      <c r="CV414" s="643"/>
      <c r="CW414" s="643"/>
      <c r="CX414" s="643"/>
      <c r="CY414" s="643"/>
      <c r="CZ414" s="643"/>
      <c r="DA414" s="643"/>
      <c r="DB414" s="643"/>
      <c r="DC414" s="643"/>
      <c r="DD414" s="643"/>
      <c r="DE414" s="643"/>
      <c r="DF414" s="643"/>
      <c r="DG414" s="643"/>
      <c r="DH414" s="643"/>
      <c r="DI414" s="643"/>
      <c r="DJ414" s="643"/>
      <c r="DK414" s="643"/>
      <c r="DL414" s="644"/>
      <c r="DM414" s="643"/>
      <c r="DN414" s="628"/>
      <c r="DO414" s="643"/>
      <c r="DP414" s="643"/>
      <c r="DQ414" s="643"/>
      <c r="DR414" s="643"/>
      <c r="DS414" s="643"/>
      <c r="DT414" s="643"/>
      <c r="DU414" s="643"/>
      <c r="DV414" s="643"/>
      <c r="DW414" s="643"/>
      <c r="DX414" s="643"/>
      <c r="DY414" s="643"/>
      <c r="DZ414" s="643"/>
      <c r="EA414" s="643"/>
      <c r="EB414" s="643"/>
      <c r="EC414" s="643"/>
      <c r="ED414" s="643"/>
      <c r="EE414" s="643"/>
      <c r="EF414" s="643"/>
      <c r="EG414" s="643"/>
      <c r="EH414" s="643"/>
      <c r="EI414" s="643"/>
      <c r="EJ414" s="643"/>
      <c r="EK414" s="643"/>
      <c r="EL414" s="643"/>
      <c r="EM414" s="643"/>
      <c r="EN414" s="643"/>
      <c r="EO414" s="643"/>
      <c r="EP414" s="643"/>
      <c r="EQ414" s="643"/>
      <c r="ER414" s="643"/>
      <c r="ES414" s="643"/>
      <c r="ET414" s="643"/>
      <c r="EU414" s="643"/>
      <c r="EV414" s="643"/>
      <c r="EW414" s="643"/>
      <c r="EX414" s="643"/>
      <c r="EY414" s="644"/>
    </row>
    <row r="415">
      <c r="A415" s="645"/>
      <c r="B415" s="646" t="s">
        <v>1011</v>
      </c>
      <c r="C415" s="16"/>
      <c r="D415" s="646" t="s">
        <v>981</v>
      </c>
      <c r="E415" s="15"/>
      <c r="F415" s="15"/>
      <c r="G415" s="16"/>
      <c r="H415" s="646" t="s">
        <v>1012</v>
      </c>
      <c r="I415" s="15"/>
      <c r="J415" s="15"/>
      <c r="K415" s="16"/>
      <c r="L415" s="646" t="s">
        <v>983</v>
      </c>
      <c r="M415" s="15"/>
      <c r="N415" s="15"/>
      <c r="O415" s="16"/>
      <c r="P415" s="646" t="s">
        <v>984</v>
      </c>
      <c r="Q415" s="15"/>
      <c r="R415" s="15"/>
      <c r="S415" s="16"/>
      <c r="T415" s="647" t="s">
        <v>985</v>
      </c>
      <c r="U415" s="15"/>
      <c r="V415" s="15"/>
      <c r="W415" s="16"/>
      <c r="X415" s="648" t="s">
        <v>986</v>
      </c>
      <c r="Y415" s="648" t="s">
        <v>652</v>
      </c>
      <c r="Z415" s="646" t="s">
        <v>987</v>
      </c>
      <c r="AA415" s="15"/>
      <c r="AB415" s="15"/>
      <c r="AC415" s="16"/>
      <c r="AD415" s="646" t="s">
        <v>988</v>
      </c>
      <c r="AE415" s="15"/>
      <c r="AF415" s="15"/>
      <c r="AG415" s="16"/>
      <c r="AH415" s="646" t="s">
        <v>989</v>
      </c>
      <c r="AI415" s="16"/>
      <c r="AJ415" s="646" t="s">
        <v>656</v>
      </c>
      <c r="AK415" s="16"/>
      <c r="AL415" s="649"/>
      <c r="AM415" s="650"/>
      <c r="AN415" s="645"/>
      <c r="AO415" s="646" t="s">
        <v>1011</v>
      </c>
      <c r="AP415" s="16"/>
      <c r="AQ415" s="646" t="s">
        <v>981</v>
      </c>
      <c r="AR415" s="15"/>
      <c r="AS415" s="15"/>
      <c r="AT415" s="16"/>
      <c r="AU415" s="646" t="s">
        <v>1012</v>
      </c>
      <c r="AV415" s="15"/>
      <c r="AW415" s="15"/>
      <c r="AX415" s="16"/>
      <c r="AY415" s="646" t="s">
        <v>983</v>
      </c>
      <c r="AZ415" s="15"/>
      <c r="BA415" s="15"/>
      <c r="BB415" s="16"/>
      <c r="BC415" s="646" t="s">
        <v>984</v>
      </c>
      <c r="BD415" s="15"/>
      <c r="BE415" s="15"/>
      <c r="BF415" s="16"/>
      <c r="BG415" s="647" t="s">
        <v>985</v>
      </c>
      <c r="BH415" s="15"/>
      <c r="BI415" s="15"/>
      <c r="BJ415" s="16"/>
      <c r="BK415" s="648" t="s">
        <v>986</v>
      </c>
      <c r="BL415" s="648" t="s">
        <v>652</v>
      </c>
      <c r="BM415" s="646" t="s">
        <v>987</v>
      </c>
      <c r="BN415" s="15"/>
      <c r="BO415" s="15"/>
      <c r="BP415" s="16"/>
      <c r="BQ415" s="646" t="s">
        <v>988</v>
      </c>
      <c r="BR415" s="15"/>
      <c r="BS415" s="15"/>
      <c r="BT415" s="16"/>
      <c r="BU415" s="646" t="s">
        <v>989</v>
      </c>
      <c r="BV415" s="16"/>
      <c r="BW415" s="646" t="s">
        <v>656</v>
      </c>
      <c r="BX415" s="16"/>
      <c r="BY415" s="649"/>
      <c r="BZ415" s="650"/>
      <c r="CA415" s="645"/>
      <c r="CB415" s="646" t="s">
        <v>1011</v>
      </c>
      <c r="CC415" s="16"/>
      <c r="CD415" s="646" t="s">
        <v>981</v>
      </c>
      <c r="CE415" s="15"/>
      <c r="CF415" s="15"/>
      <c r="CG415" s="16"/>
      <c r="CH415" s="646" t="s">
        <v>1012</v>
      </c>
      <c r="CI415" s="15"/>
      <c r="CJ415" s="15"/>
      <c r="CK415" s="16"/>
      <c r="CL415" s="646" t="s">
        <v>983</v>
      </c>
      <c r="CM415" s="15"/>
      <c r="CN415" s="15"/>
      <c r="CO415" s="16"/>
      <c r="CP415" s="646" t="s">
        <v>984</v>
      </c>
      <c r="CQ415" s="15"/>
      <c r="CR415" s="15"/>
      <c r="CS415" s="16"/>
      <c r="CT415" s="647" t="s">
        <v>985</v>
      </c>
      <c r="CU415" s="15"/>
      <c r="CV415" s="15"/>
      <c r="CW415" s="16"/>
      <c r="CX415" s="648" t="s">
        <v>986</v>
      </c>
      <c r="CY415" s="648" t="s">
        <v>652</v>
      </c>
      <c r="CZ415" s="646" t="s">
        <v>987</v>
      </c>
      <c r="DA415" s="15"/>
      <c r="DB415" s="15"/>
      <c r="DC415" s="16"/>
      <c r="DD415" s="646" t="s">
        <v>988</v>
      </c>
      <c r="DE415" s="15"/>
      <c r="DF415" s="15"/>
      <c r="DG415" s="16"/>
      <c r="DH415" s="646" t="s">
        <v>989</v>
      </c>
      <c r="DI415" s="16"/>
      <c r="DJ415" s="646" t="s">
        <v>656</v>
      </c>
      <c r="DK415" s="16"/>
      <c r="DL415" s="649"/>
      <c r="DM415" s="650"/>
      <c r="DN415" s="645"/>
      <c r="DO415" s="646" t="s">
        <v>1011</v>
      </c>
      <c r="DP415" s="16"/>
      <c r="DQ415" s="646" t="s">
        <v>981</v>
      </c>
      <c r="DR415" s="15"/>
      <c r="DS415" s="15"/>
      <c r="DT415" s="16"/>
      <c r="DU415" s="646" t="s">
        <v>1012</v>
      </c>
      <c r="DV415" s="15"/>
      <c r="DW415" s="15"/>
      <c r="DX415" s="16"/>
      <c r="DY415" s="646" t="s">
        <v>983</v>
      </c>
      <c r="DZ415" s="15"/>
      <c r="EA415" s="15"/>
      <c r="EB415" s="16"/>
      <c r="EC415" s="646" t="s">
        <v>984</v>
      </c>
      <c r="ED415" s="15"/>
      <c r="EE415" s="15"/>
      <c r="EF415" s="16"/>
      <c r="EG415" s="647" t="s">
        <v>985</v>
      </c>
      <c r="EH415" s="15"/>
      <c r="EI415" s="15"/>
      <c r="EJ415" s="16"/>
      <c r="EK415" s="648" t="s">
        <v>986</v>
      </c>
      <c r="EL415" s="648" t="s">
        <v>652</v>
      </c>
      <c r="EM415" s="646" t="s">
        <v>987</v>
      </c>
      <c r="EN415" s="15"/>
      <c r="EO415" s="15"/>
      <c r="EP415" s="16"/>
      <c r="EQ415" s="646" t="s">
        <v>988</v>
      </c>
      <c r="ER415" s="15"/>
      <c r="ES415" s="15"/>
      <c r="ET415" s="16"/>
      <c r="EU415" s="646" t="s">
        <v>989</v>
      </c>
      <c r="EV415" s="16"/>
      <c r="EW415" s="646" t="s">
        <v>656</v>
      </c>
      <c r="EX415" s="16"/>
      <c r="EY415" s="649"/>
    </row>
    <row r="416" ht="123.0" customHeight="1">
      <c r="A416" s="651"/>
      <c r="B416" s="652" t="s">
        <v>1013</v>
      </c>
      <c r="C416" s="16"/>
      <c r="D416" s="653" t="s">
        <v>631</v>
      </c>
      <c r="E416" s="654" t="s">
        <v>633</v>
      </c>
      <c r="F416" s="653" t="s">
        <v>635</v>
      </c>
      <c r="G416" s="653" t="s">
        <v>637</v>
      </c>
      <c r="H416" s="653" t="s">
        <v>631</v>
      </c>
      <c r="I416" s="654" t="s">
        <v>633</v>
      </c>
      <c r="J416" s="653" t="s">
        <v>635</v>
      </c>
      <c r="K416" s="653" t="s">
        <v>637</v>
      </c>
      <c r="L416" s="653" t="s">
        <v>631</v>
      </c>
      <c r="M416" s="654" t="s">
        <v>633</v>
      </c>
      <c r="N416" s="653" t="s">
        <v>635</v>
      </c>
      <c r="O416" s="653" t="s">
        <v>637</v>
      </c>
      <c r="P416" s="653" t="s">
        <v>631</v>
      </c>
      <c r="Q416" s="654" t="s">
        <v>633</v>
      </c>
      <c r="R416" s="653" t="s">
        <v>635</v>
      </c>
      <c r="S416" s="652" t="s">
        <v>637</v>
      </c>
      <c r="T416" s="655" t="s">
        <v>991</v>
      </c>
      <c r="U416" s="654" t="s">
        <v>992</v>
      </c>
      <c r="V416" s="653" t="s">
        <v>993</v>
      </c>
      <c r="W416" s="653" t="s">
        <v>994</v>
      </c>
      <c r="X416" s="43"/>
      <c r="Y416" s="43"/>
      <c r="Z416" s="656" t="s">
        <v>995</v>
      </c>
      <c r="AA416" s="656" t="s">
        <v>734</v>
      </c>
      <c r="AB416" s="656" t="s">
        <v>996</v>
      </c>
      <c r="AC416" s="657" t="s">
        <v>665</v>
      </c>
      <c r="AD416" s="656" t="s">
        <v>997</v>
      </c>
      <c r="AE416" s="656" t="s">
        <v>998</v>
      </c>
      <c r="AF416" s="656" t="s">
        <v>999</v>
      </c>
      <c r="AG416" s="657" t="s">
        <v>669</v>
      </c>
      <c r="AH416" s="658" t="s">
        <v>1000</v>
      </c>
      <c r="AI416" s="653" t="s">
        <v>1001</v>
      </c>
      <c r="AJ416" s="658" t="s">
        <v>579</v>
      </c>
      <c r="AK416" s="658" t="s">
        <v>672</v>
      </c>
      <c r="AL416" s="659"/>
      <c r="AM416" s="660"/>
      <c r="AN416" s="651"/>
      <c r="AO416" s="652" t="s">
        <v>1013</v>
      </c>
      <c r="AP416" s="16"/>
      <c r="AQ416" s="653" t="s">
        <v>631</v>
      </c>
      <c r="AR416" s="654" t="s">
        <v>633</v>
      </c>
      <c r="AS416" s="653" t="s">
        <v>635</v>
      </c>
      <c r="AT416" s="653" t="s">
        <v>637</v>
      </c>
      <c r="AU416" s="653" t="s">
        <v>631</v>
      </c>
      <c r="AV416" s="654" t="s">
        <v>633</v>
      </c>
      <c r="AW416" s="653" t="s">
        <v>635</v>
      </c>
      <c r="AX416" s="653" t="s">
        <v>637</v>
      </c>
      <c r="AY416" s="653" t="s">
        <v>631</v>
      </c>
      <c r="AZ416" s="654" t="s">
        <v>633</v>
      </c>
      <c r="BA416" s="653" t="s">
        <v>635</v>
      </c>
      <c r="BB416" s="653" t="s">
        <v>637</v>
      </c>
      <c r="BC416" s="653" t="s">
        <v>631</v>
      </c>
      <c r="BD416" s="654" t="s">
        <v>633</v>
      </c>
      <c r="BE416" s="653" t="s">
        <v>635</v>
      </c>
      <c r="BF416" s="652" t="s">
        <v>637</v>
      </c>
      <c r="BG416" s="655" t="s">
        <v>991</v>
      </c>
      <c r="BH416" s="654" t="s">
        <v>992</v>
      </c>
      <c r="BI416" s="653" t="s">
        <v>993</v>
      </c>
      <c r="BJ416" s="653" t="s">
        <v>994</v>
      </c>
      <c r="BK416" s="43"/>
      <c r="BL416" s="43"/>
      <c r="BM416" s="656" t="s">
        <v>995</v>
      </c>
      <c r="BN416" s="656" t="s">
        <v>734</v>
      </c>
      <c r="BO416" s="656" t="s">
        <v>996</v>
      </c>
      <c r="BP416" s="657" t="s">
        <v>665</v>
      </c>
      <c r="BQ416" s="656" t="s">
        <v>997</v>
      </c>
      <c r="BR416" s="656" t="s">
        <v>998</v>
      </c>
      <c r="BS416" s="656" t="s">
        <v>999</v>
      </c>
      <c r="BT416" s="657" t="s">
        <v>669</v>
      </c>
      <c r="BU416" s="658" t="s">
        <v>1000</v>
      </c>
      <c r="BV416" s="653" t="s">
        <v>1001</v>
      </c>
      <c r="BW416" s="658" t="s">
        <v>579</v>
      </c>
      <c r="BX416" s="658" t="s">
        <v>672</v>
      </c>
      <c r="BY416" s="659"/>
      <c r="BZ416" s="660"/>
      <c r="CA416" s="651"/>
      <c r="CB416" s="652" t="s">
        <v>1013</v>
      </c>
      <c r="CC416" s="16"/>
      <c r="CD416" s="653" t="s">
        <v>631</v>
      </c>
      <c r="CE416" s="654" t="s">
        <v>633</v>
      </c>
      <c r="CF416" s="653" t="s">
        <v>635</v>
      </c>
      <c r="CG416" s="653" t="s">
        <v>637</v>
      </c>
      <c r="CH416" s="653" t="s">
        <v>631</v>
      </c>
      <c r="CI416" s="654" t="s">
        <v>633</v>
      </c>
      <c r="CJ416" s="653" t="s">
        <v>635</v>
      </c>
      <c r="CK416" s="653" t="s">
        <v>637</v>
      </c>
      <c r="CL416" s="653" t="s">
        <v>631</v>
      </c>
      <c r="CM416" s="654" t="s">
        <v>633</v>
      </c>
      <c r="CN416" s="653" t="s">
        <v>635</v>
      </c>
      <c r="CO416" s="653" t="s">
        <v>637</v>
      </c>
      <c r="CP416" s="653" t="s">
        <v>631</v>
      </c>
      <c r="CQ416" s="654" t="s">
        <v>633</v>
      </c>
      <c r="CR416" s="653" t="s">
        <v>635</v>
      </c>
      <c r="CS416" s="652" t="s">
        <v>637</v>
      </c>
      <c r="CT416" s="655" t="s">
        <v>991</v>
      </c>
      <c r="CU416" s="654" t="s">
        <v>992</v>
      </c>
      <c r="CV416" s="653" t="s">
        <v>993</v>
      </c>
      <c r="CW416" s="653" t="s">
        <v>994</v>
      </c>
      <c r="CX416" s="43"/>
      <c r="CY416" s="43"/>
      <c r="CZ416" s="656" t="s">
        <v>995</v>
      </c>
      <c r="DA416" s="656" t="s">
        <v>734</v>
      </c>
      <c r="DB416" s="656" t="s">
        <v>996</v>
      </c>
      <c r="DC416" s="657" t="s">
        <v>665</v>
      </c>
      <c r="DD416" s="656" t="s">
        <v>997</v>
      </c>
      <c r="DE416" s="656" t="s">
        <v>998</v>
      </c>
      <c r="DF416" s="656" t="s">
        <v>999</v>
      </c>
      <c r="DG416" s="657" t="s">
        <v>669</v>
      </c>
      <c r="DH416" s="658" t="s">
        <v>1000</v>
      </c>
      <c r="DI416" s="653" t="s">
        <v>1001</v>
      </c>
      <c r="DJ416" s="658" t="s">
        <v>579</v>
      </c>
      <c r="DK416" s="658" t="s">
        <v>672</v>
      </c>
      <c r="DL416" s="659"/>
      <c r="DM416" s="660"/>
      <c r="DN416" s="651"/>
      <c r="DO416" s="652" t="s">
        <v>1013</v>
      </c>
      <c r="DP416" s="16"/>
      <c r="DQ416" s="653" t="s">
        <v>631</v>
      </c>
      <c r="DR416" s="654" t="s">
        <v>633</v>
      </c>
      <c r="DS416" s="653" t="s">
        <v>635</v>
      </c>
      <c r="DT416" s="653" t="s">
        <v>637</v>
      </c>
      <c r="DU416" s="653" t="s">
        <v>631</v>
      </c>
      <c r="DV416" s="654" t="s">
        <v>633</v>
      </c>
      <c r="DW416" s="653" t="s">
        <v>635</v>
      </c>
      <c r="DX416" s="653" t="s">
        <v>637</v>
      </c>
      <c r="DY416" s="653" t="s">
        <v>631</v>
      </c>
      <c r="DZ416" s="654" t="s">
        <v>633</v>
      </c>
      <c r="EA416" s="653" t="s">
        <v>635</v>
      </c>
      <c r="EB416" s="653" t="s">
        <v>637</v>
      </c>
      <c r="EC416" s="653" t="s">
        <v>631</v>
      </c>
      <c r="ED416" s="654" t="s">
        <v>633</v>
      </c>
      <c r="EE416" s="653" t="s">
        <v>635</v>
      </c>
      <c r="EF416" s="652" t="s">
        <v>637</v>
      </c>
      <c r="EG416" s="655" t="s">
        <v>991</v>
      </c>
      <c r="EH416" s="654" t="s">
        <v>992</v>
      </c>
      <c r="EI416" s="653" t="s">
        <v>993</v>
      </c>
      <c r="EJ416" s="653" t="s">
        <v>994</v>
      </c>
      <c r="EK416" s="43"/>
      <c r="EL416" s="43"/>
      <c r="EM416" s="656" t="s">
        <v>995</v>
      </c>
      <c r="EN416" s="656" t="s">
        <v>734</v>
      </c>
      <c r="EO416" s="656" t="s">
        <v>996</v>
      </c>
      <c r="EP416" s="657" t="s">
        <v>665</v>
      </c>
      <c r="EQ416" s="656" t="s">
        <v>997</v>
      </c>
      <c r="ER416" s="656" t="s">
        <v>998</v>
      </c>
      <c r="ES416" s="656" t="s">
        <v>999</v>
      </c>
      <c r="ET416" s="657" t="s">
        <v>669</v>
      </c>
      <c r="EU416" s="658" t="s">
        <v>1000</v>
      </c>
      <c r="EV416" s="653" t="s">
        <v>1001</v>
      </c>
      <c r="EW416" s="658" t="s">
        <v>579</v>
      </c>
      <c r="EX416" s="658" t="s">
        <v>672</v>
      </c>
      <c r="EY416" s="659"/>
    </row>
    <row r="417" ht="52.5" customHeight="1">
      <c r="A417" s="661"/>
      <c r="B417" s="662" t="s">
        <v>1014</v>
      </c>
      <c r="C417" s="663" t="s">
        <v>980</v>
      </c>
      <c r="D417" s="664">
        <f>'3A 2025-2026 REPORTE CALIFICACI'!E43</f>
        <v>51</v>
      </c>
      <c r="E417" s="664">
        <f>'3A 2025-2026 REPORTE CALIFICACI'!F43</f>
        <v>72</v>
      </c>
      <c r="F417" s="665">
        <f>'3A 2025-2026 REPORTE CALIFICACI'!G43</f>
        <v>72</v>
      </c>
      <c r="G417" s="664">
        <f>'3A 2025-2026 REPORTE CALIFICACI'!H43</f>
        <v>0</v>
      </c>
      <c r="H417" s="664">
        <f>'3A 2025-2026 REPORTE CALIFICACI'!I43</f>
        <v>57</v>
      </c>
      <c r="I417" s="664">
        <f>'3A 2025-2026 REPORTE CALIFICACI'!J43</f>
        <v>71</v>
      </c>
      <c r="J417" s="664">
        <f>'3A 2025-2026 REPORTE CALIFICACI'!K43</f>
        <v>60</v>
      </c>
      <c r="K417" s="664">
        <f>'3A 2025-2026 REPORTE CALIFICACI'!L43</f>
        <v>0</v>
      </c>
      <c r="L417" s="664">
        <f>'3A 2025-2026 REPORTE CALIFICACI'!M43</f>
        <v>72</v>
      </c>
      <c r="M417" s="664">
        <f>'3A 2025-2026 REPORTE CALIFICACI'!N43</f>
        <v>78</v>
      </c>
      <c r="N417" s="664">
        <f>'3A 2025-2026 REPORTE CALIFICACI'!O43</f>
        <v>88</v>
      </c>
      <c r="O417" s="664">
        <f>'3A 2025-2026 REPORTE CALIFICACI'!P43</f>
        <v>0</v>
      </c>
      <c r="P417" s="664">
        <f>'3A 2025-2026 REPORTE CALIFICACI'!Q43</f>
        <v>62</v>
      </c>
      <c r="Q417" s="664">
        <f>'3A 2025-2026 REPORTE CALIFICACI'!R43</f>
        <v>77</v>
      </c>
      <c r="R417" s="664">
        <f>'3A 2025-2026 REPORTE CALIFICACI'!S43</f>
        <v>84</v>
      </c>
      <c r="S417" s="664">
        <f>'3A 2025-2026 REPORTE CALIFICACI'!T43</f>
        <v>0</v>
      </c>
      <c r="T417" s="664"/>
      <c r="U417" s="664"/>
      <c r="V417" s="664"/>
      <c r="W417" s="664"/>
      <c r="X417" s="664"/>
      <c r="Y417" s="664"/>
      <c r="Z417" s="664"/>
      <c r="AA417" s="664"/>
      <c r="AB417" s="664"/>
      <c r="AC417" s="664"/>
      <c r="AD417" s="664"/>
      <c r="AE417" s="664"/>
      <c r="AF417" s="664"/>
      <c r="AG417" s="664"/>
      <c r="AH417" s="664"/>
      <c r="AI417" s="664"/>
      <c r="AJ417" s="664"/>
      <c r="AK417" s="664"/>
      <c r="AL417" s="666"/>
      <c r="AM417" s="667"/>
      <c r="AN417" s="661"/>
      <c r="AO417" s="662" t="s">
        <v>1014</v>
      </c>
      <c r="AP417" s="663" t="s">
        <v>980</v>
      </c>
      <c r="AQ417" s="664">
        <f>'3A 2025-2026 REPORTE CALIFICACI'!E44</f>
        <v>78</v>
      </c>
      <c r="AR417" s="664">
        <f>'3A 2025-2026 REPORTE CALIFICACI'!F44</f>
        <v>75</v>
      </c>
      <c r="AS417" s="665">
        <f>'3A 2025-2026 REPORTE CALIFICACI'!G44</f>
        <v>71</v>
      </c>
      <c r="AT417" s="664">
        <f>'3A 2025-2026 REPORTE CALIFICACI'!H44</f>
        <v>0</v>
      </c>
      <c r="AU417" s="664">
        <f>'3A 2025-2026 REPORTE CALIFICACI'!I44</f>
        <v>79</v>
      </c>
      <c r="AV417" s="664">
        <f>'3A 2025-2026 REPORTE CALIFICACI'!J44</f>
        <v>72</v>
      </c>
      <c r="AW417" s="664">
        <f>'3A 2025-2026 REPORTE CALIFICACI'!K44</f>
        <v>73</v>
      </c>
      <c r="AX417" s="664">
        <f>'3A 2025-2026 REPORTE CALIFICACI'!L44</f>
        <v>0</v>
      </c>
      <c r="AY417" s="664">
        <f>'3A 2025-2026 REPORTE CALIFICACI'!M44</f>
        <v>70</v>
      </c>
      <c r="AZ417" s="664">
        <f>'3A 2025-2026 REPORTE CALIFICACI'!N44</f>
        <v>80</v>
      </c>
      <c r="BA417" s="664">
        <f>'3A 2025-2026 REPORTE CALIFICACI'!O44</f>
        <v>79</v>
      </c>
      <c r="BB417" s="664">
        <f>'3A 2025-2026 REPORTE CALIFICACI'!P44</f>
        <v>0</v>
      </c>
      <c r="BC417" s="664">
        <f>'3A 2025-2026 REPORTE CALIFICACI'!Q44</f>
        <v>70</v>
      </c>
      <c r="BD417" s="664">
        <f>'3A 2025-2026 REPORTE CALIFICACI'!R44</f>
        <v>85</v>
      </c>
      <c r="BE417" s="664">
        <f>'3A 2025-2026 REPORTE CALIFICACI'!S44</f>
        <v>79</v>
      </c>
      <c r="BF417" s="664">
        <f>'3A 2025-2026 REPORTE CALIFICACI'!T44</f>
        <v>0</v>
      </c>
      <c r="BG417" s="664"/>
      <c r="BH417" s="664"/>
      <c r="BI417" s="664"/>
      <c r="BJ417" s="664"/>
      <c r="BK417" s="664"/>
      <c r="BL417" s="664"/>
      <c r="BM417" s="664"/>
      <c r="BN417" s="664"/>
      <c r="BO417" s="664"/>
      <c r="BP417" s="664"/>
      <c r="BQ417" s="664"/>
      <c r="BR417" s="664"/>
      <c r="BS417" s="664"/>
      <c r="BT417" s="664"/>
      <c r="BU417" s="664"/>
      <c r="BV417" s="664"/>
      <c r="BW417" s="664"/>
      <c r="BX417" s="664"/>
      <c r="BY417" s="666"/>
      <c r="BZ417" s="667"/>
      <c r="CA417" s="661"/>
      <c r="CB417" s="662" t="s">
        <v>1014</v>
      </c>
      <c r="CC417" s="663" t="s">
        <v>980</v>
      </c>
      <c r="CD417" s="664">
        <f>'3A 2025-2026 REPORTE CALIFICACI'!E45</f>
        <v>86</v>
      </c>
      <c r="CE417" s="664">
        <f>'3A 2025-2026 REPORTE CALIFICACI'!F45</f>
        <v>89</v>
      </c>
      <c r="CF417" s="665">
        <f>'3A 2025-2026 REPORTE CALIFICACI'!G45</f>
        <v>88</v>
      </c>
      <c r="CG417" s="664">
        <f>'3A 2025-2026 REPORTE CALIFICACI'!H45</f>
        <v>0</v>
      </c>
      <c r="CH417" s="664">
        <f>'3A 2025-2026 REPORTE CALIFICACI'!I45</f>
        <v>82</v>
      </c>
      <c r="CI417" s="664">
        <f>'3A 2025-2026 REPORTE CALIFICACI'!J45</f>
        <v>84</v>
      </c>
      <c r="CJ417" s="664">
        <f>'3A 2025-2026 REPORTE CALIFICACI'!K45</f>
        <v>87</v>
      </c>
      <c r="CK417" s="664">
        <f>'3A 2025-2026 REPORTE CALIFICACI'!L45</f>
        <v>0</v>
      </c>
      <c r="CL417" s="664">
        <f>'3A 2025-2026 REPORTE CALIFICACI'!M45</f>
        <v>95</v>
      </c>
      <c r="CM417" s="664">
        <f>'3A 2025-2026 REPORTE CALIFICACI'!N45</f>
        <v>89</v>
      </c>
      <c r="CN417" s="664">
        <f>'3A 2025-2026 REPORTE CALIFICACI'!O45</f>
        <v>93</v>
      </c>
      <c r="CO417" s="664">
        <f>'3A 2025-2026 REPORTE CALIFICACI'!P45</f>
        <v>0</v>
      </c>
      <c r="CP417" s="664">
        <f>'3A 2025-2026 REPORTE CALIFICACI'!Q45</f>
        <v>95</v>
      </c>
      <c r="CQ417" s="664">
        <f>'3A 2025-2026 REPORTE CALIFICACI'!R45</f>
        <v>96</v>
      </c>
      <c r="CR417" s="664">
        <f>'3A 2025-2026 REPORTE CALIFICACI'!S45</f>
        <v>93</v>
      </c>
      <c r="CS417" s="664">
        <f>'3A 2025-2026 REPORTE CALIFICACI'!T45</f>
        <v>0</v>
      </c>
      <c r="CT417" s="664"/>
      <c r="CU417" s="664"/>
      <c r="CV417" s="664"/>
      <c r="CW417" s="664"/>
      <c r="CX417" s="664"/>
      <c r="CY417" s="664"/>
      <c r="CZ417" s="664"/>
      <c r="DA417" s="664"/>
      <c r="DB417" s="664"/>
      <c r="DC417" s="664"/>
      <c r="DD417" s="664"/>
      <c r="DE417" s="664"/>
      <c r="DF417" s="664"/>
      <c r="DG417" s="664"/>
      <c r="DH417" s="664"/>
      <c r="DI417" s="664"/>
      <c r="DJ417" s="664"/>
      <c r="DK417" s="664"/>
      <c r="DL417" s="666"/>
      <c r="DM417" s="667"/>
      <c r="DN417" s="661"/>
      <c r="DO417" s="662" t="s">
        <v>1014</v>
      </c>
      <c r="DP417" s="663" t="s">
        <v>980</v>
      </c>
      <c r="DQ417" s="664">
        <f>'3A 2025-2026 REPORTE CALIFICACI'!E46</f>
        <v>80</v>
      </c>
      <c r="DR417" s="664">
        <f>'3A 2025-2026 REPORTE CALIFICACI'!F46</f>
        <v>77</v>
      </c>
      <c r="DS417" s="665">
        <f>'3A 2025-2026 REPORTE CALIFICACI'!G46</f>
        <v>87</v>
      </c>
      <c r="DT417" s="664">
        <f>'3A 2025-2026 REPORTE CALIFICACI'!H46</f>
        <v>0</v>
      </c>
      <c r="DU417" s="664">
        <f>'3A 2025-2026 REPORTE CALIFICACI'!I46</f>
        <v>84</v>
      </c>
      <c r="DV417" s="664">
        <f>'3A 2025-2026 REPORTE CALIFICACI'!J46</f>
        <v>78</v>
      </c>
      <c r="DW417" s="664">
        <f>'3A 2025-2026 REPORTE CALIFICACI'!K46</f>
        <v>78</v>
      </c>
      <c r="DX417" s="664">
        <f>'3A 2025-2026 REPORTE CALIFICACI'!L46</f>
        <v>0</v>
      </c>
      <c r="DY417" s="664">
        <f>'3A 2025-2026 REPORTE CALIFICACI'!M46</f>
        <v>85</v>
      </c>
      <c r="DZ417" s="664">
        <f>'3A 2025-2026 REPORTE CALIFICACI'!N46</f>
        <v>83</v>
      </c>
      <c r="EA417" s="664">
        <f>'3A 2025-2026 REPORTE CALIFICACI'!O46</f>
        <v>81</v>
      </c>
      <c r="EB417" s="664">
        <f>'3A 2025-2026 REPORTE CALIFICACI'!P46</f>
        <v>0</v>
      </c>
      <c r="EC417" s="664">
        <f>'3A 2025-2026 REPORTE CALIFICACI'!Q46</f>
        <v>82</v>
      </c>
      <c r="ED417" s="664">
        <f>'3A 2025-2026 REPORTE CALIFICACI'!R46</f>
        <v>87</v>
      </c>
      <c r="EE417" s="664">
        <f>'3A 2025-2026 REPORTE CALIFICACI'!S46</f>
        <v>81</v>
      </c>
      <c r="EF417" s="664">
        <f>'3A 2025-2026 REPORTE CALIFICACI'!T46</f>
        <v>0</v>
      </c>
      <c r="EG417" s="664"/>
      <c r="EH417" s="664"/>
      <c r="EI417" s="664"/>
      <c r="EJ417" s="664"/>
      <c r="EK417" s="664"/>
      <c r="EL417" s="664"/>
      <c r="EM417" s="664"/>
      <c r="EN417" s="664"/>
      <c r="EO417" s="664"/>
      <c r="EP417" s="664"/>
      <c r="EQ417" s="664"/>
      <c r="ER417" s="664"/>
      <c r="ES417" s="664"/>
      <c r="ET417" s="664"/>
      <c r="EU417" s="664"/>
      <c r="EV417" s="664"/>
      <c r="EW417" s="664"/>
      <c r="EX417" s="664"/>
      <c r="EY417" s="666"/>
    </row>
    <row r="418" ht="52.5" customHeight="1">
      <c r="A418" s="661"/>
      <c r="B418" s="47"/>
      <c r="C418" s="663" t="s">
        <v>1015</v>
      </c>
      <c r="D418" s="664">
        <f>'3A 2025-2026 REPORTE CALIFICACI'!AM43</f>
        <v>0</v>
      </c>
      <c r="E418" s="664">
        <f>'3A 2025-2026 REPORTE CALIFICACI'!AN43</f>
        <v>0</v>
      </c>
      <c r="F418" s="664">
        <f>'3A 2025-2026 REPORTE CALIFICACI'!AO43</f>
        <v>0</v>
      </c>
      <c r="G418" s="664">
        <f>'3A 2025-2026 REPORTE CALIFICACI'!AP43</f>
        <v>0</v>
      </c>
      <c r="H418" s="664">
        <f>'3A 2025-2026 REPORTE CALIFICACI'!AQ43</f>
        <v>0</v>
      </c>
      <c r="I418" s="664">
        <f>'3A 2025-2026 REPORTE CALIFICACI'!AR43</f>
        <v>0</v>
      </c>
      <c r="J418" s="664">
        <f>'3A 2025-2026 REPORTE CALIFICACI'!AS43</f>
        <v>0</v>
      </c>
      <c r="K418" s="664">
        <f>'3A 2025-2026 REPORTE CALIFICACI'!AT43</f>
        <v>0</v>
      </c>
      <c r="L418" s="664">
        <f>'3A 2025-2026 REPORTE CALIFICACI'!AU43</f>
        <v>0</v>
      </c>
      <c r="M418" s="664">
        <f>'3A 2025-2026 REPORTE CALIFICACI'!AV43</f>
        <v>0</v>
      </c>
      <c r="N418" s="664">
        <f>'3A 2025-2026 REPORTE CALIFICACI'!AW43</f>
        <v>0</v>
      </c>
      <c r="O418" s="664">
        <f>'3A 2025-2026 REPORTE CALIFICACI'!AX43</f>
        <v>0</v>
      </c>
      <c r="P418" s="664">
        <f>'3A 2025-2026 REPORTE CALIFICACI'!AY43</f>
        <v>0</v>
      </c>
      <c r="Q418" s="664">
        <f>'3A 2025-2026 REPORTE CALIFICACI'!AZ43</f>
        <v>0</v>
      </c>
      <c r="R418" s="664">
        <f>'3A 2025-2026 REPORTE CALIFICACI'!BA43</f>
        <v>0</v>
      </c>
      <c r="S418" s="664">
        <f>'3A 2025-2026 REPORTE CALIFICACI'!BB43</f>
        <v>0</v>
      </c>
      <c r="T418" s="664"/>
      <c r="U418" s="664"/>
      <c r="V418" s="664"/>
      <c r="W418" s="664"/>
      <c r="X418" s="664"/>
      <c r="Y418" s="664"/>
      <c r="Z418" s="664"/>
      <c r="AA418" s="664"/>
      <c r="AB418" s="664"/>
      <c r="AC418" s="664"/>
      <c r="AD418" s="664"/>
      <c r="AE418" s="664"/>
      <c r="AF418" s="664"/>
      <c r="AG418" s="664"/>
      <c r="AH418" s="664"/>
      <c r="AI418" s="664"/>
      <c r="AJ418" s="664"/>
      <c r="AK418" s="664"/>
      <c r="AL418" s="666"/>
      <c r="AM418" s="667"/>
      <c r="AN418" s="661"/>
      <c r="AO418" s="47"/>
      <c r="AP418" s="663" t="s">
        <v>1015</v>
      </c>
      <c r="AQ418" s="664">
        <f>'3A 2025-2026 REPORTE CALIFICACI'!AM44</f>
        <v>0</v>
      </c>
      <c r="AR418" s="664">
        <f>'3A 2025-2026 REPORTE CALIFICACI'!AN44</f>
        <v>0</v>
      </c>
      <c r="AS418" s="664">
        <f>'3A 2025-2026 REPORTE CALIFICACI'!AO44</f>
        <v>0</v>
      </c>
      <c r="AT418" s="664">
        <f>'3A 2025-2026 REPORTE CALIFICACI'!AP44</f>
        <v>0</v>
      </c>
      <c r="AU418" s="664">
        <f>'3A 2025-2026 REPORTE CALIFICACI'!AQ44</f>
        <v>0</v>
      </c>
      <c r="AV418" s="664">
        <f>'3A 2025-2026 REPORTE CALIFICACI'!AR44</f>
        <v>0</v>
      </c>
      <c r="AW418" s="664">
        <f>'3A 2025-2026 REPORTE CALIFICACI'!AS44</f>
        <v>0</v>
      </c>
      <c r="AX418" s="664">
        <f>'3A 2025-2026 REPORTE CALIFICACI'!AT44</f>
        <v>0</v>
      </c>
      <c r="AY418" s="664">
        <f>'3A 2025-2026 REPORTE CALIFICACI'!AU44</f>
        <v>0</v>
      </c>
      <c r="AZ418" s="664">
        <f>'3A 2025-2026 REPORTE CALIFICACI'!AV44</f>
        <v>0</v>
      </c>
      <c r="BA418" s="664">
        <f>'3A 2025-2026 REPORTE CALIFICACI'!AW44</f>
        <v>0</v>
      </c>
      <c r="BB418" s="664">
        <f>'3A 2025-2026 REPORTE CALIFICACI'!AX44</f>
        <v>0</v>
      </c>
      <c r="BC418" s="664">
        <f>'3A 2025-2026 REPORTE CALIFICACI'!AY44</f>
        <v>0</v>
      </c>
      <c r="BD418" s="664">
        <f>'3A 2025-2026 REPORTE CALIFICACI'!AZ44</f>
        <v>0</v>
      </c>
      <c r="BE418" s="664">
        <f>'3A 2025-2026 REPORTE CALIFICACI'!BA44</f>
        <v>0</v>
      </c>
      <c r="BF418" s="664">
        <f>'3A 2025-2026 REPORTE CALIFICACI'!BB44</f>
        <v>0</v>
      </c>
      <c r="BG418" s="664"/>
      <c r="BH418" s="664"/>
      <c r="BI418" s="664"/>
      <c r="BJ418" s="664"/>
      <c r="BK418" s="664"/>
      <c r="BL418" s="664"/>
      <c r="BM418" s="664"/>
      <c r="BN418" s="664"/>
      <c r="BO418" s="664"/>
      <c r="BP418" s="664"/>
      <c r="BQ418" s="664"/>
      <c r="BR418" s="664"/>
      <c r="BS418" s="664"/>
      <c r="BT418" s="664"/>
      <c r="BU418" s="664"/>
      <c r="BV418" s="664"/>
      <c r="BW418" s="664"/>
      <c r="BX418" s="664"/>
      <c r="BY418" s="666"/>
      <c r="BZ418" s="667"/>
      <c r="CA418" s="661"/>
      <c r="CB418" s="47"/>
      <c r="CC418" s="663" t="s">
        <v>1015</v>
      </c>
      <c r="CD418" s="664">
        <f>'3A 2025-2026 REPORTE CALIFICACI'!AM45</f>
        <v>0</v>
      </c>
      <c r="CE418" s="664">
        <f>'3A 2025-2026 REPORTE CALIFICACI'!AN45</f>
        <v>0</v>
      </c>
      <c r="CF418" s="664">
        <f>'3A 2025-2026 REPORTE CALIFICACI'!AO45</f>
        <v>0</v>
      </c>
      <c r="CG418" s="664">
        <f>'3A 2025-2026 REPORTE CALIFICACI'!AP45</f>
        <v>0</v>
      </c>
      <c r="CH418" s="664">
        <f>'3A 2025-2026 REPORTE CALIFICACI'!AQ45</f>
        <v>0</v>
      </c>
      <c r="CI418" s="664">
        <f>'3A 2025-2026 REPORTE CALIFICACI'!AR45</f>
        <v>0</v>
      </c>
      <c r="CJ418" s="664">
        <f>'3A 2025-2026 REPORTE CALIFICACI'!AS45</f>
        <v>0</v>
      </c>
      <c r="CK418" s="664">
        <f>'3A 2025-2026 REPORTE CALIFICACI'!AT45</f>
        <v>0</v>
      </c>
      <c r="CL418" s="664">
        <f>'3A 2025-2026 REPORTE CALIFICACI'!AU45</f>
        <v>0</v>
      </c>
      <c r="CM418" s="664">
        <f>'3A 2025-2026 REPORTE CALIFICACI'!AV45</f>
        <v>0</v>
      </c>
      <c r="CN418" s="664">
        <f>'3A 2025-2026 REPORTE CALIFICACI'!AW45</f>
        <v>0</v>
      </c>
      <c r="CO418" s="664">
        <f>'3A 2025-2026 REPORTE CALIFICACI'!AX45</f>
        <v>0</v>
      </c>
      <c r="CP418" s="664">
        <f>'3A 2025-2026 REPORTE CALIFICACI'!AY45</f>
        <v>0</v>
      </c>
      <c r="CQ418" s="664">
        <f>'3A 2025-2026 REPORTE CALIFICACI'!AZ45</f>
        <v>0</v>
      </c>
      <c r="CR418" s="664">
        <f>'3A 2025-2026 REPORTE CALIFICACI'!BA45</f>
        <v>0</v>
      </c>
      <c r="CS418" s="664">
        <f>'3A 2025-2026 REPORTE CALIFICACI'!BB45</f>
        <v>0</v>
      </c>
      <c r="CT418" s="664"/>
      <c r="CU418" s="664"/>
      <c r="CV418" s="664"/>
      <c r="CW418" s="664"/>
      <c r="CX418" s="664"/>
      <c r="CY418" s="664"/>
      <c r="CZ418" s="664"/>
      <c r="DA418" s="664"/>
      <c r="DB418" s="664"/>
      <c r="DC418" s="664"/>
      <c r="DD418" s="664"/>
      <c r="DE418" s="664"/>
      <c r="DF418" s="664"/>
      <c r="DG418" s="664"/>
      <c r="DH418" s="664"/>
      <c r="DI418" s="664"/>
      <c r="DJ418" s="664"/>
      <c r="DK418" s="664"/>
      <c r="DL418" s="666"/>
      <c r="DM418" s="667"/>
      <c r="DN418" s="661"/>
      <c r="DO418" s="47"/>
      <c r="DP418" s="663" t="s">
        <v>1015</v>
      </c>
      <c r="DQ418" s="664">
        <f>'3A 2025-2026 REPORTE CALIFICACI'!AM46</f>
        <v>0</v>
      </c>
      <c r="DR418" s="664">
        <f>'3A 2025-2026 REPORTE CALIFICACI'!AN46</f>
        <v>0</v>
      </c>
      <c r="DS418" s="664">
        <f>'3A 2025-2026 REPORTE CALIFICACI'!AO46</f>
        <v>0</v>
      </c>
      <c r="DT418" s="664">
        <f>'3A 2025-2026 REPORTE CALIFICACI'!AP46</f>
        <v>0</v>
      </c>
      <c r="DU418" s="664">
        <f>'3A 2025-2026 REPORTE CALIFICACI'!AQ46</f>
        <v>0</v>
      </c>
      <c r="DV418" s="664">
        <f>'3A 2025-2026 REPORTE CALIFICACI'!AR46</f>
        <v>0</v>
      </c>
      <c r="DW418" s="664">
        <f>'3A 2025-2026 REPORTE CALIFICACI'!AS46</f>
        <v>0</v>
      </c>
      <c r="DX418" s="664">
        <f>'3A 2025-2026 REPORTE CALIFICACI'!AT46</f>
        <v>0</v>
      </c>
      <c r="DY418" s="664">
        <f>'3A 2025-2026 REPORTE CALIFICACI'!AU46</f>
        <v>0</v>
      </c>
      <c r="DZ418" s="664">
        <f>'3A 2025-2026 REPORTE CALIFICACI'!AV46</f>
        <v>0</v>
      </c>
      <c r="EA418" s="664">
        <f>'3A 2025-2026 REPORTE CALIFICACI'!AW46</f>
        <v>0</v>
      </c>
      <c r="EB418" s="664">
        <f>'3A 2025-2026 REPORTE CALIFICACI'!AX46</f>
        <v>0</v>
      </c>
      <c r="EC418" s="664">
        <f>'3A 2025-2026 REPORTE CALIFICACI'!AY46</f>
        <v>0</v>
      </c>
      <c r="ED418" s="664">
        <f>'3A 2025-2026 REPORTE CALIFICACI'!AZ46</f>
        <v>0</v>
      </c>
      <c r="EE418" s="664">
        <f>'3A 2025-2026 REPORTE CALIFICACI'!BA46</f>
        <v>0</v>
      </c>
      <c r="EF418" s="664">
        <f>'3A 2025-2026 REPORTE CALIFICACI'!BB46</f>
        <v>0</v>
      </c>
      <c r="EG418" s="664"/>
      <c r="EH418" s="664"/>
      <c r="EI418" s="664"/>
      <c r="EJ418" s="664"/>
      <c r="EK418" s="664"/>
      <c r="EL418" s="664"/>
      <c r="EM418" s="664"/>
      <c r="EN418" s="664"/>
      <c r="EO418" s="664"/>
      <c r="EP418" s="664"/>
      <c r="EQ418" s="664"/>
      <c r="ER418" s="664"/>
      <c r="ES418" s="664"/>
      <c r="ET418" s="664"/>
      <c r="EU418" s="664"/>
      <c r="EV418" s="664"/>
      <c r="EW418" s="664"/>
      <c r="EX418" s="664"/>
      <c r="EY418" s="666"/>
    </row>
    <row r="419" ht="52.5" customHeight="1">
      <c r="A419" s="661"/>
      <c r="B419" s="47"/>
      <c r="C419" s="663" t="s">
        <v>1016</v>
      </c>
      <c r="D419" s="664">
        <f>'3A 2025-2026 REPORTE CALIFICACI'!BU43</f>
        <v>70</v>
      </c>
      <c r="E419" s="664">
        <f>'3A 2025-2026 REPORTE CALIFICACI'!BV43</f>
        <v>70</v>
      </c>
      <c r="F419" s="664">
        <f>'3A 2025-2026 REPORTE CALIFICACI'!BW43</f>
        <v>70</v>
      </c>
      <c r="G419" s="664">
        <f>'3A 2025-2026 REPORTE CALIFICACI'!BX43</f>
        <v>0</v>
      </c>
      <c r="H419" s="664">
        <f>'3A 2025-2026 REPORTE CALIFICACI'!BY43</f>
        <v>71</v>
      </c>
      <c r="I419" s="664">
        <f>'3A 2025-2026 REPORTE CALIFICACI'!BZ43</f>
        <v>70</v>
      </c>
      <c r="J419" s="664">
        <f>'3A 2025-2026 REPORTE CALIFICACI'!CA43</f>
        <v>70</v>
      </c>
      <c r="K419" s="664">
        <f>'3A 2025-2026 REPORTE CALIFICACI'!CB43</f>
        <v>0</v>
      </c>
      <c r="L419" s="664">
        <f>'3A 2025-2026 REPORTE CALIFICACI'!CC43</f>
        <v>71</v>
      </c>
      <c r="M419" s="664">
        <f>'3A 2025-2026 REPORTE CALIFICACI'!CD43</f>
        <v>70</v>
      </c>
      <c r="N419" s="664">
        <f>'3A 2025-2026 REPORTE CALIFICACI'!CE43</f>
        <v>70</v>
      </c>
      <c r="O419" s="664">
        <f>'3A 2025-2026 REPORTE CALIFICACI'!CF43</f>
        <v>0</v>
      </c>
      <c r="P419" s="664">
        <f>'3A 2025-2026 REPORTE CALIFICACI'!CG43</f>
        <v>70</v>
      </c>
      <c r="Q419" s="664">
        <f>'3A 2025-2026 REPORTE CALIFICACI'!CH43</f>
        <v>71</v>
      </c>
      <c r="R419" s="664">
        <f>'3A 2025-2026 REPORTE CALIFICACI'!CI43</f>
        <v>70</v>
      </c>
      <c r="S419" s="664">
        <f>'3A 2025-2026 REPORTE CALIFICACI'!CJ43</f>
        <v>0</v>
      </c>
      <c r="T419" s="664"/>
      <c r="U419" s="664"/>
      <c r="V419" s="664"/>
      <c r="W419" s="664"/>
      <c r="X419" s="664"/>
      <c r="Y419" s="664"/>
      <c r="Z419" s="664"/>
      <c r="AA419" s="664"/>
      <c r="AB419" s="664"/>
      <c r="AC419" s="664"/>
      <c r="AD419" s="664"/>
      <c r="AE419" s="664"/>
      <c r="AF419" s="664"/>
      <c r="AG419" s="664"/>
      <c r="AH419" s="664"/>
      <c r="AI419" s="664"/>
      <c r="AJ419" s="664"/>
      <c r="AK419" s="664"/>
      <c r="AL419" s="666"/>
      <c r="AM419" s="667"/>
      <c r="AN419" s="661"/>
      <c r="AO419" s="47"/>
      <c r="AP419" s="663" t="s">
        <v>1016</v>
      </c>
      <c r="AQ419" s="664">
        <f>'3A 2025-2026 REPORTE CALIFICACI'!BU44</f>
        <v>70</v>
      </c>
      <c r="AR419" s="664">
        <f>'3A 2025-2026 REPORTE CALIFICACI'!BV44</f>
        <v>70</v>
      </c>
      <c r="AS419" s="664">
        <f>'3A 2025-2026 REPORTE CALIFICACI'!BW44</f>
        <v>70</v>
      </c>
      <c r="AT419" s="664">
        <f>'3A 2025-2026 REPORTE CALIFICACI'!BX44</f>
        <v>0</v>
      </c>
      <c r="AU419" s="664">
        <f>'3A 2025-2026 REPORTE CALIFICACI'!BY44</f>
        <v>70</v>
      </c>
      <c r="AV419" s="664">
        <f>'3A 2025-2026 REPORTE CALIFICACI'!BZ44</f>
        <v>70</v>
      </c>
      <c r="AW419" s="664">
        <f>'3A 2025-2026 REPORTE CALIFICACI'!CA44</f>
        <v>70</v>
      </c>
      <c r="AX419" s="664">
        <f>'3A 2025-2026 REPORTE CALIFICACI'!CB44</f>
        <v>0</v>
      </c>
      <c r="AY419" s="664">
        <f>'3A 2025-2026 REPORTE CALIFICACI'!CC44</f>
        <v>81</v>
      </c>
      <c r="AZ419" s="664">
        <f>'3A 2025-2026 REPORTE CALIFICACI'!CD44</f>
        <v>70</v>
      </c>
      <c r="BA419" s="664">
        <f>'3A 2025-2026 REPORTE CALIFICACI'!CE44</f>
        <v>70</v>
      </c>
      <c r="BB419" s="664">
        <f>'3A 2025-2026 REPORTE CALIFICACI'!CF44</f>
        <v>0</v>
      </c>
      <c r="BC419" s="664">
        <f>'3A 2025-2026 REPORTE CALIFICACI'!CG44</f>
        <v>82</v>
      </c>
      <c r="BD419" s="664">
        <f>'3A 2025-2026 REPORTE CALIFICACI'!CH44</f>
        <v>70</v>
      </c>
      <c r="BE419" s="664">
        <f>'3A 2025-2026 REPORTE CALIFICACI'!CI44</f>
        <v>71</v>
      </c>
      <c r="BF419" s="664">
        <f>'3A 2025-2026 REPORTE CALIFICACI'!CJ44</f>
        <v>0</v>
      </c>
      <c r="BG419" s="664"/>
      <c r="BH419" s="664"/>
      <c r="BI419" s="664"/>
      <c r="BJ419" s="664"/>
      <c r="BK419" s="664"/>
      <c r="BL419" s="664"/>
      <c r="BM419" s="664"/>
      <c r="BN419" s="664"/>
      <c r="BO419" s="664"/>
      <c r="BP419" s="664"/>
      <c r="BQ419" s="664"/>
      <c r="BR419" s="664"/>
      <c r="BS419" s="664"/>
      <c r="BT419" s="664"/>
      <c r="BU419" s="664"/>
      <c r="BV419" s="664"/>
      <c r="BW419" s="664"/>
      <c r="BX419" s="664"/>
      <c r="BY419" s="666"/>
      <c r="BZ419" s="667"/>
      <c r="CA419" s="661"/>
      <c r="CB419" s="47"/>
      <c r="CC419" s="663" t="s">
        <v>1016</v>
      </c>
      <c r="CD419" s="664">
        <f>'3A 2025-2026 REPORTE CALIFICACI'!BU45</f>
        <v>83</v>
      </c>
      <c r="CE419" s="664">
        <f>'3A 2025-2026 REPORTE CALIFICACI'!BV45</f>
        <v>84</v>
      </c>
      <c r="CF419" s="664">
        <f>'3A 2025-2026 REPORTE CALIFICACI'!BW45</f>
        <v>85</v>
      </c>
      <c r="CG419" s="664">
        <f>'3A 2025-2026 REPORTE CALIFICACI'!BX45</f>
        <v>0</v>
      </c>
      <c r="CH419" s="664">
        <f>'3A 2025-2026 REPORTE CALIFICACI'!BY45</f>
        <v>84</v>
      </c>
      <c r="CI419" s="664">
        <f>'3A 2025-2026 REPORTE CALIFICACI'!BZ45</f>
        <v>85</v>
      </c>
      <c r="CJ419" s="664">
        <f>'3A 2025-2026 REPORTE CALIFICACI'!CA45</f>
        <v>86</v>
      </c>
      <c r="CK419" s="664">
        <f>'3A 2025-2026 REPORTE CALIFICACI'!CB45</f>
        <v>0</v>
      </c>
      <c r="CL419" s="664">
        <f>'3A 2025-2026 REPORTE CALIFICACI'!CC45</f>
        <v>86</v>
      </c>
      <c r="CM419" s="664">
        <f>'3A 2025-2026 REPORTE CALIFICACI'!CD45</f>
        <v>89</v>
      </c>
      <c r="CN419" s="664">
        <f>'3A 2025-2026 REPORTE CALIFICACI'!CE45</f>
        <v>89</v>
      </c>
      <c r="CO419" s="664">
        <f>'3A 2025-2026 REPORTE CALIFICACI'!CF45</f>
        <v>0</v>
      </c>
      <c r="CP419" s="664">
        <f>'3A 2025-2026 REPORTE CALIFICACI'!CG45</f>
        <v>89</v>
      </c>
      <c r="CQ419" s="664">
        <f>'3A 2025-2026 REPORTE CALIFICACI'!CH45</f>
        <v>89</v>
      </c>
      <c r="CR419" s="664">
        <f>'3A 2025-2026 REPORTE CALIFICACI'!CI45</f>
        <v>88</v>
      </c>
      <c r="CS419" s="664">
        <f>'3A 2025-2026 REPORTE CALIFICACI'!CJ45</f>
        <v>0</v>
      </c>
      <c r="CT419" s="664"/>
      <c r="CU419" s="664"/>
      <c r="CV419" s="664"/>
      <c r="CW419" s="664"/>
      <c r="CX419" s="664"/>
      <c r="CY419" s="664"/>
      <c r="CZ419" s="664"/>
      <c r="DA419" s="664"/>
      <c r="DB419" s="664"/>
      <c r="DC419" s="664"/>
      <c r="DD419" s="664"/>
      <c r="DE419" s="664"/>
      <c r="DF419" s="664"/>
      <c r="DG419" s="664"/>
      <c r="DH419" s="664"/>
      <c r="DI419" s="664"/>
      <c r="DJ419" s="664"/>
      <c r="DK419" s="664"/>
      <c r="DL419" s="666"/>
      <c r="DM419" s="667"/>
      <c r="DN419" s="661"/>
      <c r="DO419" s="47"/>
      <c r="DP419" s="663" t="s">
        <v>1016</v>
      </c>
      <c r="DQ419" s="664">
        <f>'3A 2025-2026 REPORTE CALIFICACI'!BU46</f>
        <v>70</v>
      </c>
      <c r="DR419" s="664">
        <f>'3A 2025-2026 REPORTE CALIFICACI'!BV46</f>
        <v>70</v>
      </c>
      <c r="DS419" s="664">
        <f>'3A 2025-2026 REPORTE CALIFICACI'!BW46</f>
        <v>70</v>
      </c>
      <c r="DT419" s="664">
        <f>'3A 2025-2026 REPORTE CALIFICACI'!BX46</f>
        <v>0</v>
      </c>
      <c r="DU419" s="664">
        <f>'3A 2025-2026 REPORTE CALIFICACI'!BY46</f>
        <v>71</v>
      </c>
      <c r="DV419" s="664">
        <f>'3A 2025-2026 REPORTE CALIFICACI'!BZ46</f>
        <v>70</v>
      </c>
      <c r="DW419" s="664">
        <f>'3A 2025-2026 REPORTE CALIFICACI'!CA46</f>
        <v>70</v>
      </c>
      <c r="DX419" s="664">
        <f>'3A 2025-2026 REPORTE CALIFICACI'!CB46</f>
        <v>0</v>
      </c>
      <c r="DY419" s="664">
        <f>'3A 2025-2026 REPORTE CALIFICACI'!CC46</f>
        <v>73</v>
      </c>
      <c r="DZ419" s="664">
        <f>'3A 2025-2026 REPORTE CALIFICACI'!CD46</f>
        <v>70</v>
      </c>
      <c r="EA419" s="664">
        <f>'3A 2025-2026 REPORTE CALIFICACI'!CE46</f>
        <v>70</v>
      </c>
      <c r="EB419" s="664">
        <f>'3A 2025-2026 REPORTE CALIFICACI'!CF46</f>
        <v>0</v>
      </c>
      <c r="EC419" s="664">
        <f>'3A 2025-2026 REPORTE CALIFICACI'!CG46</f>
        <v>75</v>
      </c>
      <c r="ED419" s="664">
        <f>'3A 2025-2026 REPORTE CALIFICACI'!CH46</f>
        <v>70</v>
      </c>
      <c r="EE419" s="664">
        <f>'3A 2025-2026 REPORTE CALIFICACI'!CI46</f>
        <v>70</v>
      </c>
      <c r="EF419" s="664">
        <f>'3A 2025-2026 REPORTE CALIFICACI'!CJ46</f>
        <v>0</v>
      </c>
      <c r="EG419" s="664"/>
      <c r="EH419" s="664"/>
      <c r="EI419" s="664"/>
      <c r="EJ419" s="664"/>
      <c r="EK419" s="664"/>
      <c r="EL419" s="664"/>
      <c r="EM419" s="664"/>
      <c r="EN419" s="664"/>
      <c r="EO419" s="664"/>
      <c r="EP419" s="664"/>
      <c r="EQ419" s="664"/>
      <c r="ER419" s="664"/>
      <c r="ES419" s="664"/>
      <c r="ET419" s="664"/>
      <c r="EU419" s="664"/>
      <c r="EV419" s="664"/>
      <c r="EW419" s="664"/>
      <c r="EX419" s="664"/>
      <c r="EY419" s="666"/>
    </row>
    <row r="420" ht="52.5" customHeight="1">
      <c r="A420" s="661"/>
      <c r="B420" s="47"/>
      <c r="C420" s="663" t="s">
        <v>1017</v>
      </c>
      <c r="D420" s="664">
        <f>'3A 2025-2026 REPORTE CALIFICACI'!DC43</f>
        <v>56</v>
      </c>
      <c r="E420" s="664">
        <f>'3A 2025-2026 REPORTE CALIFICACI'!DD43</f>
        <v>50</v>
      </c>
      <c r="F420" s="664">
        <f>'3A 2025-2026 REPORTE CALIFICACI'!DE43</f>
        <v>70</v>
      </c>
      <c r="G420" s="664">
        <f>'3A 2025-2026 REPORTE CALIFICACI'!DF43</f>
        <v>0</v>
      </c>
      <c r="H420" s="664">
        <f>'3A 2025-2026 REPORTE CALIFICACI'!DG43</f>
        <v>61</v>
      </c>
      <c r="I420" s="664">
        <f>'3A 2025-2026 REPORTE CALIFICACI'!DH43</f>
        <v>60</v>
      </c>
      <c r="J420" s="664">
        <f>'3A 2025-2026 REPORTE CALIFICACI'!DI43</f>
        <v>50</v>
      </c>
      <c r="K420" s="664">
        <f>'3A 2025-2026 REPORTE CALIFICACI'!DJ43</f>
        <v>0</v>
      </c>
      <c r="L420" s="664">
        <f>'3A 2025-2026 REPORTE CALIFICACI'!DK43</f>
        <v>70</v>
      </c>
      <c r="M420" s="664">
        <f>'3A 2025-2026 REPORTE CALIFICACI'!DL43</f>
        <v>70</v>
      </c>
      <c r="N420" s="664">
        <f>'3A 2025-2026 REPORTE CALIFICACI'!DM43</f>
        <v>70</v>
      </c>
      <c r="O420" s="664">
        <f>'3A 2025-2026 REPORTE CALIFICACI'!DN43</f>
        <v>0</v>
      </c>
      <c r="P420" s="664">
        <f>'3A 2025-2026 REPORTE CALIFICACI'!DO43</f>
        <v>65</v>
      </c>
      <c r="Q420" s="664">
        <f>'3A 2025-2026 REPORTE CALIFICACI'!DP43</f>
        <v>55</v>
      </c>
      <c r="R420" s="664">
        <f>'3A 2025-2026 REPORTE CALIFICACI'!DQ43</f>
        <v>60</v>
      </c>
      <c r="S420" s="664">
        <f>'3A 2025-2026 REPORTE CALIFICACI'!DR43</f>
        <v>0</v>
      </c>
      <c r="T420" s="664"/>
      <c r="U420" s="664"/>
      <c r="V420" s="664"/>
      <c r="W420" s="664"/>
      <c r="X420" s="664"/>
      <c r="Y420" s="664"/>
      <c r="Z420" s="664"/>
      <c r="AA420" s="664"/>
      <c r="AB420" s="664"/>
      <c r="AC420" s="664"/>
      <c r="AD420" s="664"/>
      <c r="AE420" s="664"/>
      <c r="AF420" s="664"/>
      <c r="AG420" s="664"/>
      <c r="AH420" s="664"/>
      <c r="AI420" s="664"/>
      <c r="AJ420" s="664"/>
      <c r="AK420" s="664"/>
      <c r="AL420" s="666"/>
      <c r="AM420" s="667"/>
      <c r="AN420" s="661"/>
      <c r="AO420" s="47"/>
      <c r="AP420" s="663" t="s">
        <v>1017</v>
      </c>
      <c r="AQ420" s="664">
        <f>'3A 2025-2026 REPORTE CALIFICACI'!DC44</f>
        <v>70</v>
      </c>
      <c r="AR420" s="664">
        <f>'3A 2025-2026 REPORTE CALIFICACI'!DD44</f>
        <v>70</v>
      </c>
      <c r="AS420" s="664">
        <f>'3A 2025-2026 REPORTE CALIFICACI'!DE44</f>
        <v>85</v>
      </c>
      <c r="AT420" s="664">
        <f>'3A 2025-2026 REPORTE CALIFICACI'!DF44</f>
        <v>0</v>
      </c>
      <c r="AU420" s="664">
        <f>'3A 2025-2026 REPORTE CALIFICACI'!DG44</f>
        <v>72</v>
      </c>
      <c r="AV420" s="664">
        <f>'3A 2025-2026 REPORTE CALIFICACI'!DH44</f>
        <v>75</v>
      </c>
      <c r="AW420" s="664">
        <f>'3A 2025-2026 REPORTE CALIFICACI'!DI44</f>
        <v>90</v>
      </c>
      <c r="AX420" s="664">
        <f>'3A 2025-2026 REPORTE CALIFICACI'!DJ44</f>
        <v>0</v>
      </c>
      <c r="AY420" s="664">
        <f>'3A 2025-2026 REPORTE CALIFICACI'!DK44</f>
        <v>70</v>
      </c>
      <c r="AZ420" s="664">
        <f>'3A 2025-2026 REPORTE CALIFICACI'!DL44</f>
        <v>85</v>
      </c>
      <c r="BA420" s="664">
        <f>'3A 2025-2026 REPORTE CALIFICACI'!DM44</f>
        <v>84</v>
      </c>
      <c r="BB420" s="664">
        <f>'3A 2025-2026 REPORTE CALIFICACI'!DN44</f>
        <v>0</v>
      </c>
      <c r="BC420" s="664">
        <f>'3A 2025-2026 REPORTE CALIFICACI'!DO44</f>
        <v>76</v>
      </c>
      <c r="BD420" s="664">
        <f>'3A 2025-2026 REPORTE CALIFICACI'!DP44</f>
        <v>78</v>
      </c>
      <c r="BE420" s="664">
        <f>'3A 2025-2026 REPORTE CALIFICACI'!DQ44</f>
        <v>88</v>
      </c>
      <c r="BF420" s="664">
        <f>'3A 2025-2026 REPORTE CALIFICACI'!DR44</f>
        <v>0</v>
      </c>
      <c r="BG420" s="664"/>
      <c r="BH420" s="664"/>
      <c r="BI420" s="664"/>
      <c r="BJ420" s="664"/>
      <c r="BK420" s="664"/>
      <c r="BL420" s="664"/>
      <c r="BM420" s="664"/>
      <c r="BN420" s="664"/>
      <c r="BO420" s="664"/>
      <c r="BP420" s="664"/>
      <c r="BQ420" s="664"/>
      <c r="BR420" s="664"/>
      <c r="BS420" s="664"/>
      <c r="BT420" s="664"/>
      <c r="BU420" s="664"/>
      <c r="BV420" s="664"/>
      <c r="BW420" s="664"/>
      <c r="BX420" s="664"/>
      <c r="BY420" s="666"/>
      <c r="BZ420" s="667"/>
      <c r="CA420" s="661"/>
      <c r="CB420" s="47"/>
      <c r="CC420" s="663" t="s">
        <v>1017</v>
      </c>
      <c r="CD420" s="664">
        <f>'3A 2025-2026 REPORTE CALIFICACI'!DC45</f>
        <v>72</v>
      </c>
      <c r="CE420" s="664">
        <f>'3A 2025-2026 REPORTE CALIFICACI'!DD45</f>
        <v>78</v>
      </c>
      <c r="CF420" s="664">
        <f>'3A 2025-2026 REPORTE CALIFICACI'!DE45</f>
        <v>79</v>
      </c>
      <c r="CG420" s="664">
        <f>'3A 2025-2026 REPORTE CALIFICACI'!DF45</f>
        <v>0</v>
      </c>
      <c r="CH420" s="664">
        <f>'3A 2025-2026 REPORTE CALIFICACI'!DG45</f>
        <v>95</v>
      </c>
      <c r="CI420" s="664">
        <f>'3A 2025-2026 REPORTE CALIFICACI'!DH45</f>
        <v>85</v>
      </c>
      <c r="CJ420" s="664">
        <f>'3A 2025-2026 REPORTE CALIFICACI'!DI45</f>
        <v>74</v>
      </c>
      <c r="CK420" s="664">
        <f>'3A 2025-2026 REPORTE CALIFICACI'!DJ45</f>
        <v>0</v>
      </c>
      <c r="CL420" s="664">
        <f>'3A 2025-2026 REPORTE CALIFICACI'!DK45</f>
        <v>74</v>
      </c>
      <c r="CM420" s="664">
        <f>'3A 2025-2026 REPORTE CALIFICACI'!DL45</f>
        <v>80</v>
      </c>
      <c r="CN420" s="664">
        <f>'3A 2025-2026 REPORTE CALIFICACI'!DM45</f>
        <v>80</v>
      </c>
      <c r="CO420" s="664">
        <f>'3A 2025-2026 REPORTE CALIFICACI'!DN45</f>
        <v>0</v>
      </c>
      <c r="CP420" s="664">
        <f>'3A 2025-2026 REPORTE CALIFICACI'!DO45</f>
        <v>88</v>
      </c>
      <c r="CQ420" s="664">
        <f>'3A 2025-2026 REPORTE CALIFICACI'!DP45</f>
        <v>82</v>
      </c>
      <c r="CR420" s="664">
        <f>'3A 2025-2026 REPORTE CALIFICACI'!DQ45</f>
        <v>78</v>
      </c>
      <c r="CS420" s="664">
        <f>'3A 2025-2026 REPORTE CALIFICACI'!DR45</f>
        <v>0</v>
      </c>
      <c r="CT420" s="664"/>
      <c r="CU420" s="664"/>
      <c r="CV420" s="664"/>
      <c r="CW420" s="664"/>
      <c r="CX420" s="664"/>
      <c r="CY420" s="664"/>
      <c r="CZ420" s="664"/>
      <c r="DA420" s="664"/>
      <c r="DB420" s="664"/>
      <c r="DC420" s="664"/>
      <c r="DD420" s="664"/>
      <c r="DE420" s="664"/>
      <c r="DF420" s="664"/>
      <c r="DG420" s="664"/>
      <c r="DH420" s="664"/>
      <c r="DI420" s="664"/>
      <c r="DJ420" s="664"/>
      <c r="DK420" s="664"/>
      <c r="DL420" s="666"/>
      <c r="DM420" s="667"/>
      <c r="DN420" s="661"/>
      <c r="DO420" s="47"/>
      <c r="DP420" s="663" t="s">
        <v>1017</v>
      </c>
      <c r="DQ420" s="664">
        <f>'3A 2025-2026 REPORTE CALIFICACI'!DC46</f>
        <v>64</v>
      </c>
      <c r="DR420" s="664">
        <f>'3A 2025-2026 REPORTE CALIFICACI'!DD46</f>
        <v>70</v>
      </c>
      <c r="DS420" s="664">
        <f>'3A 2025-2026 REPORTE CALIFICACI'!DE46</f>
        <v>70</v>
      </c>
      <c r="DT420" s="664">
        <f>'3A 2025-2026 REPORTE CALIFICACI'!DF46</f>
        <v>0</v>
      </c>
      <c r="DU420" s="664">
        <f>'3A 2025-2026 REPORTE CALIFICACI'!DG46</f>
        <v>70</v>
      </c>
      <c r="DV420" s="664">
        <f>'3A 2025-2026 REPORTE CALIFICACI'!DH46</f>
        <v>70</v>
      </c>
      <c r="DW420" s="664">
        <f>'3A 2025-2026 REPORTE CALIFICACI'!DI46</f>
        <v>50</v>
      </c>
      <c r="DX420" s="664">
        <f>'3A 2025-2026 REPORTE CALIFICACI'!DJ46</f>
        <v>0</v>
      </c>
      <c r="DY420" s="664">
        <f>'3A 2025-2026 REPORTE CALIFICACI'!DK46</f>
        <v>70</v>
      </c>
      <c r="DZ420" s="664">
        <f>'3A 2025-2026 REPORTE CALIFICACI'!DL46</f>
        <v>70</v>
      </c>
      <c r="EA420" s="664">
        <f>'3A 2025-2026 REPORTE CALIFICACI'!DM46</f>
        <v>60</v>
      </c>
      <c r="EB420" s="664">
        <f>'3A 2025-2026 REPORTE CALIFICACI'!DN46</f>
        <v>0</v>
      </c>
      <c r="EC420" s="664">
        <f>'3A 2025-2026 REPORTE CALIFICACI'!DO46</f>
        <v>70</v>
      </c>
      <c r="ED420" s="664">
        <f>'3A 2025-2026 REPORTE CALIFICACI'!DP46</f>
        <v>72</v>
      </c>
      <c r="EE420" s="664">
        <f>'3A 2025-2026 REPORTE CALIFICACI'!DQ46</f>
        <v>70</v>
      </c>
      <c r="EF420" s="664">
        <f>'3A 2025-2026 REPORTE CALIFICACI'!DR46</f>
        <v>0</v>
      </c>
      <c r="EG420" s="664"/>
      <c r="EH420" s="664"/>
      <c r="EI420" s="664"/>
      <c r="EJ420" s="664"/>
      <c r="EK420" s="664"/>
      <c r="EL420" s="664"/>
      <c r="EM420" s="664"/>
      <c r="EN420" s="664"/>
      <c r="EO420" s="664"/>
      <c r="EP420" s="664"/>
      <c r="EQ420" s="664"/>
      <c r="ER420" s="664"/>
      <c r="ES420" s="664"/>
      <c r="ET420" s="664"/>
      <c r="EU420" s="664"/>
      <c r="EV420" s="664"/>
      <c r="EW420" s="664"/>
      <c r="EX420" s="664"/>
      <c r="EY420" s="666"/>
    </row>
    <row r="421" ht="52.5" customHeight="1">
      <c r="A421" s="661"/>
      <c r="B421" s="47"/>
      <c r="C421" s="663" t="s">
        <v>1018</v>
      </c>
      <c r="D421" s="664">
        <f>'3A 2025-2026 REPORTE CALIFICACI'!EK43</f>
        <v>65</v>
      </c>
      <c r="E421" s="664">
        <f>'3A 2025-2026 REPORTE CALIFICACI'!EL43</f>
        <v>66</v>
      </c>
      <c r="F421" s="664">
        <f>'3A 2025-2026 REPORTE CALIFICACI'!EM43</f>
        <v>61</v>
      </c>
      <c r="G421" s="665">
        <f>'3A 2025-2026 REPORTE CALIFICACI'!EN43</f>
        <v>0</v>
      </c>
      <c r="H421" s="664">
        <f>'3A 2025-2026 REPORTE CALIFICACI'!EO43</f>
        <v>72</v>
      </c>
      <c r="I421" s="664">
        <f>'3A 2025-2026 REPORTE CALIFICACI'!EP43</f>
        <v>68</v>
      </c>
      <c r="J421" s="664">
        <f>'3A 2025-2026 REPORTE CALIFICACI'!EQ43</f>
        <v>60</v>
      </c>
      <c r="K421" s="664">
        <f>'3A 2025-2026 REPORTE CALIFICACI'!ER43</f>
        <v>0</v>
      </c>
      <c r="L421" s="664">
        <f>'3A 2025-2026 REPORTE CALIFICACI'!ES43</f>
        <v>67</v>
      </c>
      <c r="M421" s="665">
        <f>'3A 2025-2026 REPORTE CALIFICACI'!ET43</f>
        <v>70</v>
      </c>
      <c r="N421" s="665">
        <f>'3A 2025-2026 REPORTE CALIFICACI'!EU43</f>
        <v>57</v>
      </c>
      <c r="O421" s="664">
        <f>'3A 2025-2026 REPORTE CALIFICACI'!EV43</f>
        <v>0</v>
      </c>
      <c r="P421" s="665">
        <f>'3A 2025-2026 REPORTE CALIFICACI'!EW43</f>
        <v>41</v>
      </c>
      <c r="Q421" s="665">
        <f>'3A 2025-2026 REPORTE CALIFICACI'!EX43</f>
        <v>69</v>
      </c>
      <c r="R421" s="665">
        <f>'3A 2025-2026 REPORTE CALIFICACI'!EY43</f>
        <v>44</v>
      </c>
      <c r="S421" s="665">
        <f>'3A 2025-2026 REPORTE CALIFICACI'!EZ43</f>
        <v>0</v>
      </c>
      <c r="T421" s="664"/>
      <c r="U421" s="664"/>
      <c r="V421" s="664"/>
      <c r="W421" s="664"/>
      <c r="X421" s="664"/>
      <c r="Y421" s="664"/>
      <c r="Z421" s="664"/>
      <c r="AA421" s="664"/>
      <c r="AB421" s="664"/>
      <c r="AC421" s="664"/>
      <c r="AD421" s="664"/>
      <c r="AE421" s="664"/>
      <c r="AF421" s="664"/>
      <c r="AG421" s="664"/>
      <c r="AH421" s="664"/>
      <c r="AI421" s="664"/>
      <c r="AJ421" s="664"/>
      <c r="AK421" s="664"/>
      <c r="AL421" s="666"/>
      <c r="AM421" s="667"/>
      <c r="AN421" s="661"/>
      <c r="AO421" s="47"/>
      <c r="AP421" s="663" t="s">
        <v>1018</v>
      </c>
      <c r="AQ421" s="664">
        <f>'3A 2025-2026 REPORTE CALIFICACI'!EK44</f>
        <v>63</v>
      </c>
      <c r="AR421" s="664">
        <f>'3A 2025-2026 REPORTE CALIFICACI'!EL44</f>
        <v>78</v>
      </c>
      <c r="AS421" s="664">
        <f>'3A 2025-2026 REPORTE CALIFICACI'!EM44</f>
        <v>82</v>
      </c>
      <c r="AT421" s="665">
        <f>'3A 2025-2026 REPORTE CALIFICACI'!EN44</f>
        <v>0</v>
      </c>
      <c r="AU421" s="664">
        <f>'3A 2025-2026 REPORTE CALIFICACI'!EO44</f>
        <v>60</v>
      </c>
      <c r="AV421" s="664">
        <f>'3A 2025-2026 REPORTE CALIFICACI'!EP44</f>
        <v>71</v>
      </c>
      <c r="AW421" s="664">
        <f>'3A 2025-2026 REPORTE CALIFICACI'!EQ44</f>
        <v>81</v>
      </c>
      <c r="AX421" s="664">
        <f>'3A 2025-2026 REPORTE CALIFICACI'!ER44</f>
        <v>0</v>
      </c>
      <c r="AY421" s="664">
        <f>'3A 2025-2026 REPORTE CALIFICACI'!ES44</f>
        <v>48</v>
      </c>
      <c r="AZ421" s="665">
        <f>'3A 2025-2026 REPORTE CALIFICACI'!ET44</f>
        <v>76</v>
      </c>
      <c r="BA421" s="665">
        <f>'3A 2025-2026 REPORTE CALIFICACI'!EU44</f>
        <v>81</v>
      </c>
      <c r="BB421" s="664">
        <f>'3A 2025-2026 REPORTE CALIFICACI'!EV44</f>
        <v>0</v>
      </c>
      <c r="BC421" s="665">
        <f>'3A 2025-2026 REPORTE CALIFICACI'!EW44</f>
        <v>50</v>
      </c>
      <c r="BD421" s="665">
        <f>'3A 2025-2026 REPORTE CALIFICACI'!EX44</f>
        <v>75</v>
      </c>
      <c r="BE421" s="665">
        <f>'3A 2025-2026 REPORTE CALIFICACI'!EY44</f>
        <v>93</v>
      </c>
      <c r="BF421" s="665">
        <f>'3A 2025-2026 REPORTE CALIFICACI'!EZ44</f>
        <v>0</v>
      </c>
      <c r="BG421" s="664"/>
      <c r="BH421" s="664"/>
      <c r="BI421" s="664"/>
      <c r="BJ421" s="664"/>
      <c r="BK421" s="664"/>
      <c r="BL421" s="664"/>
      <c r="BM421" s="664"/>
      <c r="BN421" s="664"/>
      <c r="BO421" s="664"/>
      <c r="BP421" s="664"/>
      <c r="BQ421" s="664"/>
      <c r="BR421" s="664"/>
      <c r="BS421" s="664"/>
      <c r="BT421" s="664"/>
      <c r="BU421" s="664"/>
      <c r="BV421" s="664"/>
      <c r="BW421" s="664"/>
      <c r="BX421" s="664"/>
      <c r="BY421" s="666"/>
      <c r="BZ421" s="667"/>
      <c r="CA421" s="661"/>
      <c r="CB421" s="47"/>
      <c r="CC421" s="663" t="s">
        <v>1018</v>
      </c>
      <c r="CD421" s="664">
        <f>'3A 2025-2026 REPORTE CALIFICACI'!EK45</f>
        <v>76</v>
      </c>
      <c r="CE421" s="664">
        <f>'3A 2025-2026 REPORTE CALIFICACI'!EL45</f>
        <v>91</v>
      </c>
      <c r="CF421" s="664">
        <f>'3A 2025-2026 REPORTE CALIFICACI'!EM45</f>
        <v>96</v>
      </c>
      <c r="CG421" s="665">
        <f>'3A 2025-2026 REPORTE CALIFICACI'!EN45</f>
        <v>0</v>
      </c>
      <c r="CH421" s="664">
        <f>'3A 2025-2026 REPORTE CALIFICACI'!EO45</f>
        <v>75</v>
      </c>
      <c r="CI421" s="664">
        <f>'3A 2025-2026 REPORTE CALIFICACI'!EP45</f>
        <v>90</v>
      </c>
      <c r="CJ421" s="664">
        <f>'3A 2025-2026 REPORTE CALIFICACI'!EQ45</f>
        <v>94</v>
      </c>
      <c r="CK421" s="664">
        <f>'3A 2025-2026 REPORTE CALIFICACI'!ER45</f>
        <v>0</v>
      </c>
      <c r="CL421" s="664">
        <f>'3A 2025-2026 REPORTE CALIFICACI'!ES45</f>
        <v>94</v>
      </c>
      <c r="CM421" s="665">
        <f>'3A 2025-2026 REPORTE CALIFICACI'!ET45</f>
        <v>96</v>
      </c>
      <c r="CN421" s="665">
        <f>'3A 2025-2026 REPORTE CALIFICACI'!EU45</f>
        <v>92</v>
      </c>
      <c r="CO421" s="664">
        <f>'3A 2025-2026 REPORTE CALIFICACI'!EV45</f>
        <v>0</v>
      </c>
      <c r="CP421" s="665">
        <f>'3A 2025-2026 REPORTE CALIFICACI'!EW45</f>
        <v>88</v>
      </c>
      <c r="CQ421" s="665">
        <f>'3A 2025-2026 REPORTE CALIFICACI'!EX45</f>
        <v>90</v>
      </c>
      <c r="CR421" s="665">
        <f>'3A 2025-2026 REPORTE CALIFICACI'!EY45</f>
        <v>81</v>
      </c>
      <c r="CS421" s="665">
        <f>'3A 2025-2026 REPORTE CALIFICACI'!EZ45</f>
        <v>0</v>
      </c>
      <c r="CT421" s="664"/>
      <c r="CU421" s="664"/>
      <c r="CV421" s="664"/>
      <c r="CW421" s="664"/>
      <c r="CX421" s="664"/>
      <c r="CY421" s="664"/>
      <c r="CZ421" s="664"/>
      <c r="DA421" s="664"/>
      <c r="DB421" s="664"/>
      <c r="DC421" s="664"/>
      <c r="DD421" s="664"/>
      <c r="DE421" s="664"/>
      <c r="DF421" s="664"/>
      <c r="DG421" s="664"/>
      <c r="DH421" s="664"/>
      <c r="DI421" s="664"/>
      <c r="DJ421" s="664"/>
      <c r="DK421" s="664"/>
      <c r="DL421" s="666"/>
      <c r="DM421" s="667"/>
      <c r="DN421" s="661"/>
      <c r="DO421" s="47"/>
      <c r="DP421" s="663" t="s">
        <v>1018</v>
      </c>
      <c r="DQ421" s="664">
        <f>'3A 2025-2026 REPORTE CALIFICACI'!EK46</f>
        <v>71</v>
      </c>
      <c r="DR421" s="664">
        <f>'3A 2025-2026 REPORTE CALIFICACI'!EL46</f>
        <v>70</v>
      </c>
      <c r="DS421" s="664">
        <f>'3A 2025-2026 REPORTE CALIFICACI'!EM46</f>
        <v>72</v>
      </c>
      <c r="DT421" s="665">
        <f>'3A 2025-2026 REPORTE CALIFICACI'!EN46</f>
        <v>0</v>
      </c>
      <c r="DU421" s="664">
        <f>'3A 2025-2026 REPORTE CALIFICACI'!EO46</f>
        <v>76</v>
      </c>
      <c r="DV421" s="664">
        <f>'3A 2025-2026 REPORTE CALIFICACI'!EP46</f>
        <v>69</v>
      </c>
      <c r="DW421" s="664">
        <f>'3A 2025-2026 REPORTE CALIFICACI'!EQ46</f>
        <v>61</v>
      </c>
      <c r="DX421" s="664">
        <f>'3A 2025-2026 REPORTE CALIFICACI'!ER46</f>
        <v>0</v>
      </c>
      <c r="DY421" s="664">
        <f>'3A 2025-2026 REPORTE CALIFICACI'!ES46</f>
        <v>75</v>
      </c>
      <c r="DZ421" s="665">
        <f>'3A 2025-2026 REPORTE CALIFICACI'!ET46</f>
        <v>71</v>
      </c>
      <c r="EA421" s="665">
        <f>'3A 2025-2026 REPORTE CALIFICACI'!EU46</f>
        <v>58</v>
      </c>
      <c r="EB421" s="664">
        <f>'3A 2025-2026 REPORTE CALIFICACI'!EV46</f>
        <v>0</v>
      </c>
      <c r="EC421" s="665">
        <f>'3A 2025-2026 REPORTE CALIFICACI'!EW46</f>
        <v>63</v>
      </c>
      <c r="ED421" s="665">
        <f>'3A 2025-2026 REPORTE CALIFICACI'!EX46</f>
        <v>68</v>
      </c>
      <c r="EE421" s="665">
        <f>'3A 2025-2026 REPORTE CALIFICACI'!EY46</f>
        <v>83</v>
      </c>
      <c r="EF421" s="665">
        <f>'3A 2025-2026 REPORTE CALIFICACI'!EZ46</f>
        <v>0</v>
      </c>
      <c r="EG421" s="664"/>
      <c r="EH421" s="664"/>
      <c r="EI421" s="664"/>
      <c r="EJ421" s="664"/>
      <c r="EK421" s="664"/>
      <c r="EL421" s="664"/>
      <c r="EM421" s="664"/>
      <c r="EN421" s="664"/>
      <c r="EO421" s="664"/>
      <c r="EP421" s="664"/>
      <c r="EQ421" s="664"/>
      <c r="ER421" s="664"/>
      <c r="ES421" s="664"/>
      <c r="ET421" s="664"/>
      <c r="EU421" s="664"/>
      <c r="EV421" s="664"/>
      <c r="EW421" s="664"/>
      <c r="EX421" s="664"/>
      <c r="EY421" s="666"/>
    </row>
    <row r="422" ht="52.5" customHeight="1">
      <c r="A422" s="661"/>
      <c r="B422" s="47"/>
      <c r="C422" s="663" t="s">
        <v>1019</v>
      </c>
      <c r="D422" s="664">
        <f>'3A 2025-2026 REPORTE CALIFICACI'!FS43</f>
        <v>47</v>
      </c>
      <c r="E422" s="664">
        <f>'3A 2025-2026 REPORTE CALIFICACI'!FT43</f>
        <v>50</v>
      </c>
      <c r="F422" s="664">
        <f>'3A 2025-2026 REPORTE CALIFICACI'!FU43</f>
        <v>30</v>
      </c>
      <c r="G422" s="664">
        <f>'3A 2025-2026 REPORTE CALIFICACI'!FV43</f>
        <v>0</v>
      </c>
      <c r="H422" s="664">
        <f>'3A 2025-2026 REPORTE CALIFICACI'!FW43</f>
        <v>50</v>
      </c>
      <c r="I422" s="664">
        <f>'3A 2025-2026 REPORTE CALIFICACI'!FX43</f>
        <v>40</v>
      </c>
      <c r="J422" s="664">
        <f>'3A 2025-2026 REPORTE CALIFICACI'!FY43</f>
        <v>30</v>
      </c>
      <c r="K422" s="664">
        <f>'3A 2025-2026 REPORTE CALIFICACI'!FZ43</f>
        <v>0</v>
      </c>
      <c r="L422" s="664">
        <f>'3A 2025-2026 REPORTE CALIFICACI'!GA43</f>
        <v>70</v>
      </c>
      <c r="M422" s="664">
        <f>'3A 2025-2026 REPORTE CALIFICACI'!GB43</f>
        <v>65</v>
      </c>
      <c r="N422" s="664">
        <f>'3A 2025-2026 REPORTE CALIFICACI'!GC43</f>
        <v>30</v>
      </c>
      <c r="O422" s="664">
        <f>'3A 2025-2026 REPORTE CALIFICACI'!GD43</f>
        <v>0</v>
      </c>
      <c r="P422" s="664">
        <f>'3A 2025-2026 REPORTE CALIFICACI'!GE43</f>
        <v>41</v>
      </c>
      <c r="Q422" s="664">
        <f>'3A 2025-2026 REPORTE CALIFICACI'!GF43</f>
        <v>45</v>
      </c>
      <c r="R422" s="664">
        <f>'3A 2025-2026 REPORTE CALIFICACI'!GG43</f>
        <v>70</v>
      </c>
      <c r="S422" s="664">
        <f>'3A 2025-2026 REPORTE CALIFICACI'!GH43</f>
        <v>0</v>
      </c>
      <c r="T422" s="664"/>
      <c r="U422" s="664"/>
      <c r="V422" s="664"/>
      <c r="W422" s="664"/>
      <c r="X422" s="664"/>
      <c r="Y422" s="664"/>
      <c r="Z422" s="664"/>
      <c r="AA422" s="664"/>
      <c r="AB422" s="664"/>
      <c r="AC422" s="664"/>
      <c r="AD422" s="664"/>
      <c r="AE422" s="664"/>
      <c r="AF422" s="664"/>
      <c r="AG422" s="664"/>
      <c r="AH422" s="664"/>
      <c r="AI422" s="664"/>
      <c r="AJ422" s="664"/>
      <c r="AK422" s="664"/>
      <c r="AL422" s="666"/>
      <c r="AM422" s="667"/>
      <c r="AN422" s="661"/>
      <c r="AO422" s="47"/>
      <c r="AP422" s="663" t="s">
        <v>1019</v>
      </c>
      <c r="AQ422" s="664">
        <f>'3A 2025-2026 REPORTE CALIFICACI'!FS44</f>
        <v>75</v>
      </c>
      <c r="AR422" s="664">
        <f>'3A 2025-2026 REPORTE CALIFICACI'!FT44</f>
        <v>70</v>
      </c>
      <c r="AS422" s="664">
        <f>'3A 2025-2026 REPORTE CALIFICACI'!FU44</f>
        <v>54</v>
      </c>
      <c r="AT422" s="664">
        <f>'3A 2025-2026 REPORTE CALIFICACI'!FV44</f>
        <v>0</v>
      </c>
      <c r="AU422" s="664" t="str">
        <f>'3A 2025-2026 REPORTE CALIFICACI'!FW44</f>
        <v>#REF!</v>
      </c>
      <c r="AV422" s="664">
        <f>'3A 2025-2026 REPORTE CALIFICACI'!FX44</f>
        <v>63</v>
      </c>
      <c r="AW422" s="664">
        <f>'3A 2025-2026 REPORTE CALIFICACI'!FY44</f>
        <v>55</v>
      </c>
      <c r="AX422" s="664">
        <f>'3A 2025-2026 REPORTE CALIFICACI'!FZ44</f>
        <v>0</v>
      </c>
      <c r="AY422" s="664">
        <f>'3A 2025-2026 REPORTE CALIFICACI'!GA44</f>
        <v>71</v>
      </c>
      <c r="AZ422" s="664">
        <f>'3A 2025-2026 REPORTE CALIFICACI'!GB44</f>
        <v>75</v>
      </c>
      <c r="BA422" s="664">
        <f>'3A 2025-2026 REPORTE CALIFICACI'!GC44</f>
        <v>50</v>
      </c>
      <c r="BB422" s="664">
        <f>'3A 2025-2026 REPORTE CALIFICACI'!GD44</f>
        <v>0</v>
      </c>
      <c r="BC422" s="664">
        <f>'3A 2025-2026 REPORTE CALIFICACI'!GE44</f>
        <v>75</v>
      </c>
      <c r="BD422" s="664">
        <f>'3A 2025-2026 REPORTE CALIFICACI'!GF44</f>
        <v>70</v>
      </c>
      <c r="BE422" s="664">
        <f>'3A 2025-2026 REPORTE CALIFICACI'!GG44</f>
        <v>75</v>
      </c>
      <c r="BF422" s="664">
        <f>'3A 2025-2026 REPORTE CALIFICACI'!GH44</f>
        <v>0</v>
      </c>
      <c r="BG422" s="664"/>
      <c r="BH422" s="664"/>
      <c r="BI422" s="664"/>
      <c r="BJ422" s="664"/>
      <c r="BK422" s="664"/>
      <c r="BL422" s="664"/>
      <c r="BM422" s="664"/>
      <c r="BN422" s="664"/>
      <c r="BO422" s="664"/>
      <c r="BP422" s="664"/>
      <c r="BQ422" s="664"/>
      <c r="BR422" s="664"/>
      <c r="BS422" s="664"/>
      <c r="BT422" s="664"/>
      <c r="BU422" s="664"/>
      <c r="BV422" s="664"/>
      <c r="BW422" s="664"/>
      <c r="BX422" s="664"/>
      <c r="BY422" s="666"/>
      <c r="BZ422" s="667"/>
      <c r="CA422" s="661"/>
      <c r="CB422" s="47"/>
      <c r="CC422" s="663" t="s">
        <v>1019</v>
      </c>
      <c r="CD422" s="664">
        <f>'3A 2025-2026 REPORTE CALIFICACI'!FS45</f>
        <v>73</v>
      </c>
      <c r="CE422" s="664">
        <f>'3A 2025-2026 REPORTE CALIFICACI'!FT45</f>
        <v>82</v>
      </c>
      <c r="CF422" s="664">
        <f>'3A 2025-2026 REPORTE CALIFICACI'!FU45</f>
        <v>80</v>
      </c>
      <c r="CG422" s="664">
        <f>'3A 2025-2026 REPORTE CALIFICACI'!FV45</f>
        <v>0</v>
      </c>
      <c r="CH422" s="664">
        <f>'3A 2025-2026 REPORTE CALIFICACI'!FW45</f>
        <v>75</v>
      </c>
      <c r="CI422" s="664">
        <f>'3A 2025-2026 REPORTE CALIFICACI'!FX45</f>
        <v>88</v>
      </c>
      <c r="CJ422" s="664">
        <f>'3A 2025-2026 REPORTE CALIFICACI'!FY45</f>
        <v>65</v>
      </c>
      <c r="CK422" s="664">
        <f>'3A 2025-2026 REPORTE CALIFICACI'!FZ45</f>
        <v>0</v>
      </c>
      <c r="CL422" s="664">
        <f>'3A 2025-2026 REPORTE CALIFICACI'!GA45</f>
        <v>82</v>
      </c>
      <c r="CM422" s="664">
        <f>'3A 2025-2026 REPORTE CALIFICACI'!GB45</f>
        <v>90</v>
      </c>
      <c r="CN422" s="664">
        <f>'3A 2025-2026 REPORTE CALIFICACI'!GC45</f>
        <v>80</v>
      </c>
      <c r="CO422" s="664">
        <f>'3A 2025-2026 REPORTE CALIFICACI'!GD45</f>
        <v>0</v>
      </c>
      <c r="CP422" s="664">
        <f>'3A 2025-2026 REPORTE CALIFICACI'!GE45</f>
        <v>76</v>
      </c>
      <c r="CQ422" s="664">
        <f>'3A 2025-2026 REPORTE CALIFICACI'!GF45</f>
        <v>90</v>
      </c>
      <c r="CR422" s="664">
        <f>'3A 2025-2026 REPORTE CALIFICACI'!GG45</f>
        <v>81</v>
      </c>
      <c r="CS422" s="664">
        <f>'3A 2025-2026 REPORTE CALIFICACI'!GH45</f>
        <v>0</v>
      </c>
      <c r="CT422" s="664"/>
      <c r="CU422" s="664"/>
      <c r="CV422" s="664"/>
      <c r="CW422" s="664"/>
      <c r="CX422" s="664"/>
      <c r="CY422" s="664"/>
      <c r="CZ422" s="664"/>
      <c r="DA422" s="664"/>
      <c r="DB422" s="664"/>
      <c r="DC422" s="664"/>
      <c r="DD422" s="664"/>
      <c r="DE422" s="664"/>
      <c r="DF422" s="664"/>
      <c r="DG422" s="664"/>
      <c r="DH422" s="664"/>
      <c r="DI422" s="664"/>
      <c r="DJ422" s="664"/>
      <c r="DK422" s="664"/>
      <c r="DL422" s="666"/>
      <c r="DM422" s="667"/>
      <c r="DN422" s="661"/>
      <c r="DO422" s="47"/>
      <c r="DP422" s="663" t="s">
        <v>1019</v>
      </c>
      <c r="DQ422" s="664">
        <f>'3A 2025-2026 REPORTE CALIFICACI'!FS46</f>
        <v>70</v>
      </c>
      <c r="DR422" s="664">
        <f>'3A 2025-2026 REPORTE CALIFICACI'!FT46</f>
        <v>75</v>
      </c>
      <c r="DS422" s="664">
        <f>'3A 2025-2026 REPORTE CALIFICACI'!FU46</f>
        <v>54</v>
      </c>
      <c r="DT422" s="664">
        <f>'3A 2025-2026 REPORTE CALIFICACI'!FV46</f>
        <v>0</v>
      </c>
      <c r="DU422" s="664">
        <f>'3A 2025-2026 REPORTE CALIFICACI'!FW46</f>
        <v>60</v>
      </c>
      <c r="DV422" s="664">
        <f>'3A 2025-2026 REPORTE CALIFICACI'!FX46</f>
        <v>74</v>
      </c>
      <c r="DW422" s="664">
        <f>'3A 2025-2026 REPORTE CALIFICACI'!FY46</f>
        <v>30</v>
      </c>
      <c r="DX422" s="664">
        <f>'3A 2025-2026 REPORTE CALIFICACI'!FZ46</f>
        <v>0</v>
      </c>
      <c r="DY422" s="664">
        <f>'3A 2025-2026 REPORTE CALIFICACI'!GA46</f>
        <v>79</v>
      </c>
      <c r="DZ422" s="664">
        <f>'3A 2025-2026 REPORTE CALIFICACI'!GB46</f>
        <v>79</v>
      </c>
      <c r="EA422" s="664">
        <f>'3A 2025-2026 REPORTE CALIFICACI'!GC46</f>
        <v>30</v>
      </c>
      <c r="EB422" s="664">
        <f>'3A 2025-2026 REPORTE CALIFICACI'!GD46</f>
        <v>0</v>
      </c>
      <c r="EC422" s="664">
        <f>'3A 2025-2026 REPORTE CALIFICACI'!GE46</f>
        <v>70</v>
      </c>
      <c r="ED422" s="664">
        <f>'3A 2025-2026 REPORTE CALIFICACI'!GF46</f>
        <v>70</v>
      </c>
      <c r="EE422" s="664">
        <f>'3A 2025-2026 REPORTE CALIFICACI'!GG46</f>
        <v>75</v>
      </c>
      <c r="EF422" s="664">
        <f>'3A 2025-2026 REPORTE CALIFICACI'!GH46</f>
        <v>0</v>
      </c>
      <c r="EG422" s="664"/>
      <c r="EH422" s="664"/>
      <c r="EI422" s="664"/>
      <c r="EJ422" s="664"/>
      <c r="EK422" s="664"/>
      <c r="EL422" s="664"/>
      <c r="EM422" s="664"/>
      <c r="EN422" s="664"/>
      <c r="EO422" s="664"/>
      <c r="EP422" s="664"/>
      <c r="EQ422" s="664"/>
      <c r="ER422" s="664"/>
      <c r="ES422" s="664"/>
      <c r="ET422" s="664"/>
      <c r="EU422" s="664"/>
      <c r="EV422" s="664"/>
      <c r="EW422" s="664"/>
      <c r="EX422" s="664"/>
      <c r="EY422" s="666"/>
    </row>
    <row r="423" ht="52.5" customHeight="1">
      <c r="A423" s="661"/>
      <c r="B423" s="47"/>
      <c r="C423" s="663" t="s">
        <v>1020</v>
      </c>
      <c r="D423" s="664">
        <f>'3A 2025-2026 REPORTE CALIFICACI'!HA43</f>
        <v>60</v>
      </c>
      <c r="E423" s="664">
        <f>'3A 2025-2026 REPORTE CALIFICACI'!HB43</f>
        <v>71</v>
      </c>
      <c r="F423" s="664">
        <f>'3A 2025-2026 REPORTE CALIFICACI'!HC43</f>
        <v>52</v>
      </c>
      <c r="G423" s="664">
        <f>'3A 2025-2026 REPORTE CALIFICACI'!HD43</f>
        <v>0</v>
      </c>
      <c r="H423" s="664">
        <f>'3A 2025-2026 REPORTE CALIFICACI'!HE43</f>
        <v>70</v>
      </c>
      <c r="I423" s="664">
        <f>'3A 2025-2026 REPORTE CALIFICACI'!HF43</f>
        <v>76</v>
      </c>
      <c r="J423" s="664">
        <f>'3A 2025-2026 REPORTE CALIFICACI'!HG43</f>
        <v>53</v>
      </c>
      <c r="K423" s="664">
        <f>'3A 2025-2026 REPORTE CALIFICACI'!HH43</f>
        <v>0</v>
      </c>
      <c r="L423" s="664">
        <f>'3A 2025-2026 REPORTE CALIFICACI'!HI43</f>
        <v>70</v>
      </c>
      <c r="M423" s="664">
        <f>'3A 2025-2026 REPORTE CALIFICACI'!HJ43</f>
        <v>71</v>
      </c>
      <c r="N423" s="664">
        <f>'3A 2025-2026 REPORTE CALIFICACI'!HK43</f>
        <v>50</v>
      </c>
      <c r="O423" s="664">
        <f>'3A 2025-2026 REPORTE CALIFICACI'!HL43</f>
        <v>0</v>
      </c>
      <c r="P423" s="664">
        <f>'3A 2025-2026 REPORTE CALIFICACI'!HM43</f>
        <v>60</v>
      </c>
      <c r="Q423" s="664">
        <f>'3A 2025-2026 REPORTE CALIFICACI'!HN43</f>
        <v>70</v>
      </c>
      <c r="R423" s="664">
        <f>'3A 2025-2026 REPORTE CALIFICACI'!HO43</f>
        <v>75</v>
      </c>
      <c r="S423" s="664">
        <f>'3A 2025-2026 REPORTE CALIFICACI'!HP43</f>
        <v>0</v>
      </c>
      <c r="T423" s="664"/>
      <c r="U423" s="664"/>
      <c r="V423" s="664"/>
      <c r="W423" s="664"/>
      <c r="X423" s="664"/>
      <c r="Y423" s="664"/>
      <c r="Z423" s="664"/>
      <c r="AA423" s="664"/>
      <c r="AB423" s="664"/>
      <c r="AC423" s="664"/>
      <c r="AD423" s="664"/>
      <c r="AE423" s="664"/>
      <c r="AF423" s="664"/>
      <c r="AG423" s="664"/>
      <c r="AH423" s="664"/>
      <c r="AI423" s="664"/>
      <c r="AJ423" s="664"/>
      <c r="AK423" s="664"/>
      <c r="AL423" s="666"/>
      <c r="AM423" s="667"/>
      <c r="AN423" s="661"/>
      <c r="AO423" s="47"/>
      <c r="AP423" s="663" t="s">
        <v>1020</v>
      </c>
      <c r="AQ423" s="664">
        <f>'3A 2025-2026 REPORTE CALIFICACI'!HA44</f>
        <v>70</v>
      </c>
      <c r="AR423" s="664">
        <f>'3A 2025-2026 REPORTE CALIFICACI'!HB44</f>
        <v>70</v>
      </c>
      <c r="AS423" s="664">
        <f>'3A 2025-2026 REPORTE CALIFICACI'!HC44</f>
        <v>90</v>
      </c>
      <c r="AT423" s="664">
        <f>'3A 2025-2026 REPORTE CALIFICACI'!HD44</f>
        <v>0</v>
      </c>
      <c r="AU423" s="664">
        <f>'3A 2025-2026 REPORTE CALIFICACI'!HE44</f>
        <v>71</v>
      </c>
      <c r="AV423" s="664">
        <f>'3A 2025-2026 REPORTE CALIFICACI'!HF44</f>
        <v>86</v>
      </c>
      <c r="AW423" s="664">
        <f>'3A 2025-2026 REPORTE CALIFICACI'!HG44</f>
        <v>82</v>
      </c>
      <c r="AX423" s="664">
        <f>'3A 2025-2026 REPORTE CALIFICACI'!HH44</f>
        <v>0</v>
      </c>
      <c r="AY423" s="664">
        <f>'3A 2025-2026 REPORTE CALIFICACI'!HI44</f>
        <v>73</v>
      </c>
      <c r="AZ423" s="664">
        <f>'3A 2025-2026 REPORTE CALIFICACI'!HJ44</f>
        <v>78</v>
      </c>
      <c r="BA423" s="664">
        <f>'3A 2025-2026 REPORTE CALIFICACI'!HK44</f>
        <v>73</v>
      </c>
      <c r="BB423" s="664">
        <f>'3A 2025-2026 REPORTE CALIFICACI'!HL44</f>
        <v>0</v>
      </c>
      <c r="BC423" s="664">
        <f>'3A 2025-2026 REPORTE CALIFICACI'!HM44</f>
        <v>70</v>
      </c>
      <c r="BD423" s="664">
        <f>'3A 2025-2026 REPORTE CALIFICACI'!HN44</f>
        <v>75</v>
      </c>
      <c r="BE423" s="664">
        <f>'3A 2025-2026 REPORTE CALIFICACI'!HO44</f>
        <v>87</v>
      </c>
      <c r="BF423" s="664">
        <f>'3A 2025-2026 REPORTE CALIFICACI'!HP44</f>
        <v>0</v>
      </c>
      <c r="BG423" s="664"/>
      <c r="BH423" s="664"/>
      <c r="BI423" s="664"/>
      <c r="BJ423" s="664"/>
      <c r="BK423" s="664"/>
      <c r="BL423" s="664"/>
      <c r="BM423" s="664"/>
      <c r="BN423" s="664"/>
      <c r="BO423" s="664"/>
      <c r="BP423" s="664"/>
      <c r="BQ423" s="664"/>
      <c r="BR423" s="664"/>
      <c r="BS423" s="664"/>
      <c r="BT423" s="664"/>
      <c r="BU423" s="664"/>
      <c r="BV423" s="664"/>
      <c r="BW423" s="664"/>
      <c r="BX423" s="664"/>
      <c r="BY423" s="666"/>
      <c r="BZ423" s="667"/>
      <c r="CA423" s="661"/>
      <c r="CB423" s="47"/>
      <c r="CC423" s="663" t="s">
        <v>1020</v>
      </c>
      <c r="CD423" s="664">
        <f>'3A 2025-2026 REPORTE CALIFICACI'!HA45</f>
        <v>93</v>
      </c>
      <c r="CE423" s="664">
        <f>'3A 2025-2026 REPORTE CALIFICACI'!HB45</f>
        <v>90</v>
      </c>
      <c r="CF423" s="664">
        <f>'3A 2025-2026 REPORTE CALIFICACI'!HC45</f>
        <v>97</v>
      </c>
      <c r="CG423" s="664">
        <f>'3A 2025-2026 REPORTE CALIFICACI'!HD45</f>
        <v>0</v>
      </c>
      <c r="CH423" s="664">
        <f>'3A 2025-2026 REPORTE CALIFICACI'!HE45</f>
        <v>91</v>
      </c>
      <c r="CI423" s="664">
        <f>'3A 2025-2026 REPORTE CALIFICACI'!HF45</f>
        <v>87</v>
      </c>
      <c r="CJ423" s="664">
        <f>'3A 2025-2026 REPORTE CALIFICACI'!HG45</f>
        <v>96</v>
      </c>
      <c r="CK423" s="664">
        <f>'3A 2025-2026 REPORTE CALIFICACI'!HH45</f>
        <v>0</v>
      </c>
      <c r="CL423" s="664">
        <f>'3A 2025-2026 REPORTE CALIFICACI'!HI45</f>
        <v>88</v>
      </c>
      <c r="CM423" s="664">
        <f>'3A 2025-2026 REPORTE CALIFICACI'!HJ45</f>
        <v>91</v>
      </c>
      <c r="CN423" s="664">
        <f>'3A 2025-2026 REPORTE CALIFICACI'!HK45</f>
        <v>93</v>
      </c>
      <c r="CO423" s="664">
        <f>'3A 2025-2026 REPORTE CALIFICACI'!HL45</f>
        <v>0</v>
      </c>
      <c r="CP423" s="664">
        <f>'3A 2025-2026 REPORTE CALIFICACI'!HM45</f>
        <v>85</v>
      </c>
      <c r="CQ423" s="664">
        <f>'3A 2025-2026 REPORTE CALIFICACI'!HN45</f>
        <v>86</v>
      </c>
      <c r="CR423" s="664">
        <f>'3A 2025-2026 REPORTE CALIFICACI'!HO45</f>
        <v>87</v>
      </c>
      <c r="CS423" s="664">
        <f>'3A 2025-2026 REPORTE CALIFICACI'!HP45</f>
        <v>0</v>
      </c>
      <c r="CT423" s="664"/>
      <c r="CU423" s="664"/>
      <c r="CV423" s="664"/>
      <c r="CW423" s="664"/>
      <c r="CX423" s="664"/>
      <c r="CY423" s="664"/>
      <c r="CZ423" s="664"/>
      <c r="DA423" s="664"/>
      <c r="DB423" s="664"/>
      <c r="DC423" s="664"/>
      <c r="DD423" s="664"/>
      <c r="DE423" s="664"/>
      <c r="DF423" s="664"/>
      <c r="DG423" s="664"/>
      <c r="DH423" s="664"/>
      <c r="DI423" s="664"/>
      <c r="DJ423" s="664"/>
      <c r="DK423" s="664"/>
      <c r="DL423" s="666"/>
      <c r="DM423" s="667"/>
      <c r="DN423" s="661"/>
      <c r="DO423" s="47"/>
      <c r="DP423" s="663" t="s">
        <v>1020</v>
      </c>
      <c r="DQ423" s="664">
        <f>'3A 2025-2026 REPORTE CALIFICACI'!HA46</f>
        <v>70</v>
      </c>
      <c r="DR423" s="664">
        <f>'3A 2025-2026 REPORTE CALIFICACI'!HB46</f>
        <v>71</v>
      </c>
      <c r="DS423" s="664">
        <f>'3A 2025-2026 REPORTE CALIFICACI'!HC46</f>
        <v>87</v>
      </c>
      <c r="DT423" s="664">
        <f>'3A 2025-2026 REPORTE CALIFICACI'!HD46</f>
        <v>0</v>
      </c>
      <c r="DU423" s="664">
        <f>'3A 2025-2026 REPORTE CALIFICACI'!HE46</f>
        <v>73</v>
      </c>
      <c r="DV423" s="664">
        <f>'3A 2025-2026 REPORTE CALIFICACI'!HF46</f>
        <v>75</v>
      </c>
      <c r="DW423" s="664">
        <f>'3A 2025-2026 REPORTE CALIFICACI'!HG46</f>
        <v>51</v>
      </c>
      <c r="DX423" s="664">
        <f>'3A 2025-2026 REPORTE CALIFICACI'!HH46</f>
        <v>0</v>
      </c>
      <c r="DY423" s="664">
        <f>'3A 2025-2026 REPORTE CALIFICACI'!HI46</f>
        <v>60</v>
      </c>
      <c r="DZ423" s="664">
        <f>'3A 2025-2026 REPORTE CALIFICACI'!HJ46</f>
        <v>60</v>
      </c>
      <c r="EA423" s="664">
        <f>'3A 2025-2026 REPORTE CALIFICACI'!HK46</f>
        <v>62</v>
      </c>
      <c r="EB423" s="664">
        <f>'3A 2025-2026 REPORTE CALIFICACI'!HL46</f>
        <v>0</v>
      </c>
      <c r="EC423" s="664">
        <f>'3A 2025-2026 REPORTE CALIFICACI'!HM46</f>
        <v>70</v>
      </c>
      <c r="ED423" s="664">
        <f>'3A 2025-2026 REPORTE CALIFICACI'!HN46</f>
        <v>72</v>
      </c>
      <c r="EE423" s="664">
        <f>'3A 2025-2026 REPORTE CALIFICACI'!HO46</f>
        <v>71</v>
      </c>
      <c r="EF423" s="664">
        <f>'3A 2025-2026 REPORTE CALIFICACI'!HP46</f>
        <v>0</v>
      </c>
      <c r="EG423" s="664"/>
      <c r="EH423" s="664"/>
      <c r="EI423" s="664"/>
      <c r="EJ423" s="664"/>
      <c r="EK423" s="664"/>
      <c r="EL423" s="664"/>
      <c r="EM423" s="664"/>
      <c r="EN423" s="664"/>
      <c r="EO423" s="664"/>
      <c r="EP423" s="664"/>
      <c r="EQ423" s="664"/>
      <c r="ER423" s="664"/>
      <c r="ES423" s="664"/>
      <c r="ET423" s="664"/>
      <c r="EU423" s="664"/>
      <c r="EV423" s="664"/>
      <c r="EW423" s="664"/>
      <c r="EX423" s="664"/>
      <c r="EY423" s="666"/>
    </row>
    <row r="424" ht="52.5" customHeight="1">
      <c r="A424" s="661"/>
      <c r="B424" s="47"/>
      <c r="C424" s="663" t="s">
        <v>1021</v>
      </c>
      <c r="D424" s="664">
        <f>'3A 2025-2026 REPORTE CALIFICACI'!II43</f>
        <v>70</v>
      </c>
      <c r="E424" s="664">
        <f>'3A 2025-2026 REPORTE CALIFICACI'!IJ43</f>
        <v>72</v>
      </c>
      <c r="F424" s="664">
        <f>'3A 2025-2026 REPORTE CALIFICACI'!IK43</f>
        <v>70</v>
      </c>
      <c r="G424" s="664">
        <f>'3A 2025-2026 REPORTE CALIFICACI'!IL43</f>
        <v>0</v>
      </c>
      <c r="H424" s="664">
        <f>'3A 2025-2026 REPORTE CALIFICACI'!IM43</f>
        <v>74</v>
      </c>
      <c r="I424" s="664">
        <f>'3A 2025-2026 REPORTE CALIFICACI'!IN43</f>
        <v>73</v>
      </c>
      <c r="J424" s="664">
        <f>'3A 2025-2026 REPORTE CALIFICACI'!IO43</f>
        <v>72</v>
      </c>
      <c r="K424" s="664">
        <f>'3A 2025-2026 REPORTE CALIFICACI'!IP43</f>
        <v>0</v>
      </c>
      <c r="L424" s="664">
        <f>'3A 2025-2026 REPORTE CALIFICACI'!IQ43</f>
        <v>77</v>
      </c>
      <c r="M424" s="664">
        <f>'3A 2025-2026 REPORTE CALIFICACI'!IR43</f>
        <v>76</v>
      </c>
      <c r="N424" s="664">
        <f>'3A 2025-2026 REPORTE CALIFICACI'!IS43</f>
        <v>74</v>
      </c>
      <c r="O424" s="664">
        <f>'3A 2025-2026 REPORTE CALIFICACI'!IT43</f>
        <v>0</v>
      </c>
      <c r="P424" s="664">
        <f>'3A 2025-2026 REPORTE CALIFICACI'!IU43</f>
        <v>80</v>
      </c>
      <c r="Q424" s="664">
        <f>'3A 2025-2026 REPORTE CALIFICACI'!IV43</f>
        <v>78</v>
      </c>
      <c r="R424" s="664">
        <f>'3A 2025-2026 REPORTE CALIFICACI'!IW43</f>
        <v>75</v>
      </c>
      <c r="S424" s="664">
        <f>'3A 2025-2026 REPORTE CALIFICACI'!IX43</f>
        <v>0</v>
      </c>
      <c r="T424" s="664"/>
      <c r="U424" s="664"/>
      <c r="V424" s="664"/>
      <c r="W424" s="664"/>
      <c r="X424" s="664"/>
      <c r="Y424" s="664"/>
      <c r="Z424" s="664"/>
      <c r="AA424" s="664"/>
      <c r="AB424" s="664"/>
      <c r="AC424" s="664"/>
      <c r="AD424" s="664"/>
      <c r="AE424" s="664"/>
      <c r="AF424" s="664"/>
      <c r="AG424" s="664"/>
      <c r="AH424" s="664"/>
      <c r="AI424" s="664"/>
      <c r="AJ424" s="664"/>
      <c r="AK424" s="664"/>
      <c r="AL424" s="666"/>
      <c r="AM424" s="667"/>
      <c r="AN424" s="661"/>
      <c r="AO424" s="47"/>
      <c r="AP424" s="663" t="s">
        <v>1021</v>
      </c>
      <c r="AQ424" s="664">
        <f>'3A 2025-2026 REPORTE CALIFICACI'!II44</f>
        <v>80</v>
      </c>
      <c r="AR424" s="664">
        <f>'3A 2025-2026 REPORTE CALIFICACI'!IJ44</f>
        <v>78</v>
      </c>
      <c r="AS424" s="664">
        <f>'3A 2025-2026 REPORTE CALIFICACI'!IK44</f>
        <v>76</v>
      </c>
      <c r="AT424" s="664">
        <f>'3A 2025-2026 REPORTE CALIFICACI'!IL44</f>
        <v>0</v>
      </c>
      <c r="AU424" s="664">
        <f>'3A 2025-2026 REPORTE CALIFICACI'!IM44</f>
        <v>81</v>
      </c>
      <c r="AV424" s="664">
        <f>'3A 2025-2026 REPORTE CALIFICACI'!IN44</f>
        <v>80</v>
      </c>
      <c r="AW424" s="664">
        <f>'3A 2025-2026 REPORTE CALIFICACI'!IO44</f>
        <v>82</v>
      </c>
      <c r="AX424" s="664">
        <f>'3A 2025-2026 REPORTE CALIFICACI'!IP44</f>
        <v>0</v>
      </c>
      <c r="AY424" s="664">
        <f>'3A 2025-2026 REPORTE CALIFICACI'!IQ44</f>
        <v>82</v>
      </c>
      <c r="AZ424" s="664">
        <f>'3A 2025-2026 REPORTE CALIFICACI'!IR44</f>
        <v>78</v>
      </c>
      <c r="BA424" s="664">
        <f>'3A 2025-2026 REPORTE CALIFICACI'!IS44</f>
        <v>77</v>
      </c>
      <c r="BB424" s="664">
        <f>'3A 2025-2026 REPORTE CALIFICACI'!IT44</f>
        <v>0</v>
      </c>
      <c r="BC424" s="664">
        <f>'3A 2025-2026 REPORTE CALIFICACI'!IU44</f>
        <v>81</v>
      </c>
      <c r="BD424" s="664">
        <f>'3A 2025-2026 REPORTE CALIFICACI'!IV44</f>
        <v>80</v>
      </c>
      <c r="BE424" s="664">
        <f>'3A 2025-2026 REPORTE CALIFICACI'!IW44</f>
        <v>82</v>
      </c>
      <c r="BF424" s="664">
        <f>'3A 2025-2026 REPORTE CALIFICACI'!IX44</f>
        <v>0</v>
      </c>
      <c r="BG424" s="664"/>
      <c r="BH424" s="664"/>
      <c r="BI424" s="664"/>
      <c r="BJ424" s="664"/>
      <c r="BK424" s="664"/>
      <c r="BL424" s="664"/>
      <c r="BM424" s="664"/>
      <c r="BN424" s="664"/>
      <c r="BO424" s="664"/>
      <c r="BP424" s="664"/>
      <c r="BQ424" s="664"/>
      <c r="BR424" s="664"/>
      <c r="BS424" s="664"/>
      <c r="BT424" s="664"/>
      <c r="BU424" s="664"/>
      <c r="BV424" s="664"/>
      <c r="BW424" s="664"/>
      <c r="BX424" s="664"/>
      <c r="BY424" s="666"/>
      <c r="BZ424" s="667"/>
      <c r="CA424" s="661"/>
      <c r="CB424" s="47"/>
      <c r="CC424" s="663" t="s">
        <v>1021</v>
      </c>
      <c r="CD424" s="664">
        <f>'3A 2025-2026 REPORTE CALIFICACI'!II45</f>
        <v>84</v>
      </c>
      <c r="CE424" s="664">
        <f>'3A 2025-2026 REPORTE CALIFICACI'!IJ45</f>
        <v>85</v>
      </c>
      <c r="CF424" s="664">
        <f>'3A 2025-2026 REPORTE CALIFICACI'!IK45</f>
        <v>83</v>
      </c>
      <c r="CG424" s="664">
        <f>'3A 2025-2026 REPORTE CALIFICACI'!IL45</f>
        <v>0</v>
      </c>
      <c r="CH424" s="664">
        <f>'3A 2025-2026 REPORTE CALIFICACI'!IM45</f>
        <v>86</v>
      </c>
      <c r="CI424" s="664">
        <f>'3A 2025-2026 REPORTE CALIFICACI'!IN45</f>
        <v>87</v>
      </c>
      <c r="CJ424" s="664">
        <f>'3A 2025-2026 REPORTE CALIFICACI'!IO45</f>
        <v>88</v>
      </c>
      <c r="CK424" s="664">
        <f>'3A 2025-2026 REPORTE CALIFICACI'!IP45</f>
        <v>0</v>
      </c>
      <c r="CL424" s="664">
        <f>'3A 2025-2026 REPORTE CALIFICACI'!IQ45</f>
        <v>85</v>
      </c>
      <c r="CM424" s="664">
        <f>'3A 2025-2026 REPORTE CALIFICACI'!IR45</f>
        <v>84</v>
      </c>
      <c r="CN424" s="664">
        <f>'3A 2025-2026 REPORTE CALIFICACI'!IS45</f>
        <v>83</v>
      </c>
      <c r="CO424" s="664">
        <f>'3A 2025-2026 REPORTE CALIFICACI'!IT45</f>
        <v>0</v>
      </c>
      <c r="CP424" s="664">
        <f>'3A 2025-2026 REPORTE CALIFICACI'!IU45</f>
        <v>83</v>
      </c>
      <c r="CQ424" s="664">
        <f>'3A 2025-2026 REPORTE CALIFICACI'!IV45</f>
        <v>86</v>
      </c>
      <c r="CR424" s="664">
        <f>'3A 2025-2026 REPORTE CALIFICACI'!IW45</f>
        <v>87</v>
      </c>
      <c r="CS424" s="664">
        <f>'3A 2025-2026 REPORTE CALIFICACI'!IX45</f>
        <v>0</v>
      </c>
      <c r="CT424" s="664"/>
      <c r="CU424" s="664"/>
      <c r="CV424" s="664"/>
      <c r="CW424" s="664"/>
      <c r="CX424" s="664"/>
      <c r="CY424" s="664"/>
      <c r="CZ424" s="664"/>
      <c r="DA424" s="664"/>
      <c r="DB424" s="664"/>
      <c r="DC424" s="664"/>
      <c r="DD424" s="664"/>
      <c r="DE424" s="664"/>
      <c r="DF424" s="664"/>
      <c r="DG424" s="664"/>
      <c r="DH424" s="664"/>
      <c r="DI424" s="664"/>
      <c r="DJ424" s="664"/>
      <c r="DK424" s="664"/>
      <c r="DL424" s="666"/>
      <c r="DM424" s="667"/>
      <c r="DN424" s="661"/>
      <c r="DO424" s="47"/>
      <c r="DP424" s="663" t="s">
        <v>1021</v>
      </c>
      <c r="DQ424" s="664">
        <f>'3A 2025-2026 REPORTE CALIFICACI'!II46</f>
        <v>70</v>
      </c>
      <c r="DR424" s="664">
        <f>'3A 2025-2026 REPORTE CALIFICACI'!IJ46</f>
        <v>78</v>
      </c>
      <c r="DS424" s="664">
        <f>'3A 2025-2026 REPORTE CALIFICACI'!IK46</f>
        <v>83</v>
      </c>
      <c r="DT424" s="664">
        <f>'3A 2025-2026 REPORTE CALIFICACI'!IL46</f>
        <v>0</v>
      </c>
      <c r="DU424" s="664">
        <f>'3A 2025-2026 REPORTE CALIFICACI'!IM46</f>
        <v>73</v>
      </c>
      <c r="DV424" s="664">
        <f>'3A 2025-2026 REPORTE CALIFICACI'!IN46</f>
        <v>81</v>
      </c>
      <c r="DW424" s="664">
        <f>'3A 2025-2026 REPORTE CALIFICACI'!IO46</f>
        <v>85</v>
      </c>
      <c r="DX424" s="664">
        <f>'3A 2025-2026 REPORTE CALIFICACI'!IP46</f>
        <v>0</v>
      </c>
      <c r="DY424" s="664">
        <f>'3A 2025-2026 REPORTE CALIFICACI'!IQ46</f>
        <v>80</v>
      </c>
      <c r="DZ424" s="664">
        <f>'3A 2025-2026 REPORTE CALIFICACI'!IR46</f>
        <v>78</v>
      </c>
      <c r="EA424" s="664">
        <f>'3A 2025-2026 REPORTE CALIFICACI'!IS46</f>
        <v>84</v>
      </c>
      <c r="EB424" s="664">
        <f>'3A 2025-2026 REPORTE CALIFICACI'!IT46</f>
        <v>0</v>
      </c>
      <c r="EC424" s="664">
        <f>'3A 2025-2026 REPORTE CALIFICACI'!IU46</f>
        <v>76</v>
      </c>
      <c r="ED424" s="664">
        <f>'3A 2025-2026 REPORTE CALIFICACI'!IV46</f>
        <v>83</v>
      </c>
      <c r="EE424" s="664">
        <f>'3A 2025-2026 REPORTE CALIFICACI'!IW46</f>
        <v>88</v>
      </c>
      <c r="EF424" s="664">
        <f>'3A 2025-2026 REPORTE CALIFICACI'!IX46</f>
        <v>0</v>
      </c>
      <c r="EG424" s="664"/>
      <c r="EH424" s="664"/>
      <c r="EI424" s="664"/>
      <c r="EJ424" s="664"/>
      <c r="EK424" s="664"/>
      <c r="EL424" s="664"/>
      <c r="EM424" s="664"/>
      <c r="EN424" s="664"/>
      <c r="EO424" s="664"/>
      <c r="EP424" s="664"/>
      <c r="EQ424" s="664"/>
      <c r="ER424" s="664"/>
      <c r="ES424" s="664"/>
      <c r="ET424" s="664"/>
      <c r="EU424" s="664"/>
      <c r="EV424" s="664"/>
      <c r="EW424" s="664"/>
      <c r="EX424" s="664"/>
      <c r="EY424" s="666"/>
    </row>
    <row r="425" ht="75.0" customHeight="1">
      <c r="A425" s="661"/>
      <c r="B425" s="43"/>
      <c r="C425" s="663" t="s">
        <v>1022</v>
      </c>
      <c r="D425" s="664">
        <f>'3A 2025-2026 REPORTE CALIFICACI'!JQ43</f>
        <v>61</v>
      </c>
      <c r="E425" s="665">
        <f>'3A 2025-2026 REPORTE CALIFICACI'!JR43</f>
        <v>71</v>
      </c>
      <c r="F425" s="665">
        <f>'3A 2025-2026 REPORTE CALIFICACI'!JS43</f>
        <v>54</v>
      </c>
      <c r="G425" s="664">
        <f>'3A 2025-2026 REPORTE CALIFICACI'!JT43</f>
        <v>0</v>
      </c>
      <c r="H425" s="664">
        <f>'3A 2025-2026 REPORTE CALIFICACI'!JU43</f>
        <v>56</v>
      </c>
      <c r="I425" s="665">
        <f>'3A 2025-2026 REPORTE CALIFICACI'!JV43</f>
        <v>66</v>
      </c>
      <c r="J425" s="665">
        <f>'3A 2025-2026 REPORTE CALIFICACI'!JW43</f>
        <v>43</v>
      </c>
      <c r="K425" s="664">
        <f>'3A 2025-2026 REPORTE CALIFICACI'!JX43</f>
        <v>0</v>
      </c>
      <c r="L425" s="664">
        <f>'3A 2025-2026 REPORTE CALIFICACI'!JY43</f>
        <v>51</v>
      </c>
      <c r="M425" s="665">
        <f>'3A 2025-2026 REPORTE CALIFICACI'!JZ43</f>
        <v>67</v>
      </c>
      <c r="N425" s="665">
        <f>'3A 2025-2026 REPORTE CALIFICACI'!KA43</f>
        <v>50</v>
      </c>
      <c r="O425" s="664">
        <f>'3A 2025-2026 REPORTE CALIFICACI'!KB43</f>
        <v>0</v>
      </c>
      <c r="P425" s="665">
        <f>'3A 2025-2026 REPORTE CALIFICACI'!KC43</f>
        <v>63</v>
      </c>
      <c r="Q425" s="665">
        <f>'3A 2025-2026 REPORTE CALIFICACI'!KD43</f>
        <v>65</v>
      </c>
      <c r="R425" s="665">
        <f>'3A 2025-2026 REPORTE CALIFICACI'!KE43</f>
        <v>55</v>
      </c>
      <c r="S425" s="664">
        <f>'3A 2025-2026 REPORTE CALIFICACI'!KF43</f>
        <v>0</v>
      </c>
      <c r="T425" s="664"/>
      <c r="U425" s="664"/>
      <c r="V425" s="664"/>
      <c r="W425" s="664"/>
      <c r="X425" s="664"/>
      <c r="Y425" s="664"/>
      <c r="Z425" s="664"/>
      <c r="AA425" s="664"/>
      <c r="AB425" s="664"/>
      <c r="AC425" s="664"/>
      <c r="AD425" s="664"/>
      <c r="AE425" s="664"/>
      <c r="AF425" s="664"/>
      <c r="AG425" s="664"/>
      <c r="AH425" s="664"/>
      <c r="AI425" s="664"/>
      <c r="AJ425" s="664"/>
      <c r="AK425" s="664"/>
      <c r="AL425" s="666"/>
      <c r="AM425" s="667"/>
      <c r="AN425" s="661"/>
      <c r="AO425" s="43"/>
      <c r="AP425" s="663" t="s">
        <v>1022</v>
      </c>
      <c r="AQ425" s="664">
        <f>'3A 2025-2026 REPORTE CALIFICACI'!JQ44</f>
        <v>58</v>
      </c>
      <c r="AR425" s="665">
        <f>'3A 2025-2026 REPORTE CALIFICACI'!JR44</f>
        <v>76</v>
      </c>
      <c r="AS425" s="665">
        <f>'3A 2025-2026 REPORTE CALIFICACI'!JS44</f>
        <v>74</v>
      </c>
      <c r="AT425" s="664">
        <f>'3A 2025-2026 REPORTE CALIFICACI'!JT44</f>
        <v>0</v>
      </c>
      <c r="AU425" s="664">
        <f>'3A 2025-2026 REPORTE CALIFICACI'!JU44</f>
        <v>73</v>
      </c>
      <c r="AV425" s="665">
        <f>'3A 2025-2026 REPORTE CALIFICACI'!JV44</f>
        <v>72</v>
      </c>
      <c r="AW425" s="665">
        <f>'3A 2025-2026 REPORTE CALIFICACI'!JW44</f>
        <v>76</v>
      </c>
      <c r="AX425" s="664">
        <f>'3A 2025-2026 REPORTE CALIFICACI'!JX44</f>
        <v>0</v>
      </c>
      <c r="AY425" s="664">
        <f>'3A 2025-2026 REPORTE CALIFICACI'!JY44</f>
        <v>76</v>
      </c>
      <c r="AZ425" s="665">
        <f>'3A 2025-2026 REPORTE CALIFICACI'!JZ44</f>
        <v>71</v>
      </c>
      <c r="BA425" s="665">
        <f>'3A 2025-2026 REPORTE CALIFICACI'!KA44</f>
        <v>80</v>
      </c>
      <c r="BB425" s="664">
        <f>'3A 2025-2026 REPORTE CALIFICACI'!KB44</f>
        <v>0</v>
      </c>
      <c r="BC425" s="665">
        <f>'3A 2025-2026 REPORTE CALIFICACI'!KC44</f>
        <v>78</v>
      </c>
      <c r="BD425" s="665">
        <f>'3A 2025-2026 REPORTE CALIFICACI'!KD44</f>
        <v>74</v>
      </c>
      <c r="BE425" s="665">
        <f>'3A 2025-2026 REPORTE CALIFICACI'!KE44</f>
        <v>72</v>
      </c>
      <c r="BF425" s="664">
        <f>'3A 2025-2026 REPORTE CALIFICACI'!KF44</f>
        <v>0</v>
      </c>
      <c r="BG425" s="664"/>
      <c r="BH425" s="664"/>
      <c r="BI425" s="664"/>
      <c r="BJ425" s="664"/>
      <c r="BK425" s="664"/>
      <c r="BL425" s="664"/>
      <c r="BM425" s="664"/>
      <c r="BN425" s="664"/>
      <c r="BO425" s="664"/>
      <c r="BP425" s="664"/>
      <c r="BQ425" s="664"/>
      <c r="BR425" s="664"/>
      <c r="BS425" s="664"/>
      <c r="BT425" s="664"/>
      <c r="BU425" s="664"/>
      <c r="BV425" s="664"/>
      <c r="BW425" s="664"/>
      <c r="BX425" s="664"/>
      <c r="BY425" s="666"/>
      <c r="BZ425" s="667"/>
      <c r="CA425" s="661"/>
      <c r="CB425" s="43"/>
      <c r="CC425" s="663" t="s">
        <v>1022</v>
      </c>
      <c r="CD425" s="664">
        <f>'3A 2025-2026 REPORTE CALIFICACI'!JQ45</f>
        <v>79</v>
      </c>
      <c r="CE425" s="665">
        <f>'3A 2025-2026 REPORTE CALIFICACI'!JR45</f>
        <v>88</v>
      </c>
      <c r="CF425" s="665">
        <f>'3A 2025-2026 REPORTE CALIFICACI'!JS45</f>
        <v>92</v>
      </c>
      <c r="CG425" s="664">
        <f>'3A 2025-2026 REPORTE CALIFICACI'!JT45</f>
        <v>0</v>
      </c>
      <c r="CH425" s="664">
        <f>'3A 2025-2026 REPORTE CALIFICACI'!JU45</f>
        <v>80</v>
      </c>
      <c r="CI425" s="665">
        <f>'3A 2025-2026 REPORTE CALIFICACI'!JV45</f>
        <v>94</v>
      </c>
      <c r="CJ425" s="665">
        <f>'3A 2025-2026 REPORTE CALIFICACI'!JW45</f>
        <v>83</v>
      </c>
      <c r="CK425" s="664">
        <f>'3A 2025-2026 REPORTE CALIFICACI'!JX45</f>
        <v>0</v>
      </c>
      <c r="CL425" s="664">
        <f>'3A 2025-2026 REPORTE CALIFICACI'!JY45</f>
        <v>87</v>
      </c>
      <c r="CM425" s="665">
        <f>'3A 2025-2026 REPORTE CALIFICACI'!JZ45</f>
        <v>97</v>
      </c>
      <c r="CN425" s="665">
        <f>'3A 2025-2026 REPORTE CALIFICACI'!KA45</f>
        <v>92</v>
      </c>
      <c r="CO425" s="664">
        <f>'3A 2025-2026 REPORTE CALIFICACI'!KB45</f>
        <v>0</v>
      </c>
      <c r="CP425" s="665">
        <f>'3A 2025-2026 REPORTE CALIFICACI'!KC45</f>
        <v>88</v>
      </c>
      <c r="CQ425" s="665">
        <f>'3A 2025-2026 REPORTE CALIFICACI'!KD45</f>
        <v>92</v>
      </c>
      <c r="CR425" s="665">
        <f>'3A 2025-2026 REPORTE CALIFICACI'!KE45</f>
        <v>94</v>
      </c>
      <c r="CS425" s="664">
        <f>'3A 2025-2026 REPORTE CALIFICACI'!KF45</f>
        <v>0</v>
      </c>
      <c r="CT425" s="664"/>
      <c r="CU425" s="664"/>
      <c r="CV425" s="664"/>
      <c r="CW425" s="664"/>
      <c r="CX425" s="664"/>
      <c r="CY425" s="664"/>
      <c r="CZ425" s="664"/>
      <c r="DA425" s="664"/>
      <c r="DB425" s="664"/>
      <c r="DC425" s="664"/>
      <c r="DD425" s="664"/>
      <c r="DE425" s="664"/>
      <c r="DF425" s="664"/>
      <c r="DG425" s="664"/>
      <c r="DH425" s="664"/>
      <c r="DI425" s="664"/>
      <c r="DJ425" s="664"/>
      <c r="DK425" s="664"/>
      <c r="DL425" s="666"/>
      <c r="DM425" s="667"/>
      <c r="DN425" s="661"/>
      <c r="DO425" s="43"/>
      <c r="DP425" s="663" t="s">
        <v>1022</v>
      </c>
      <c r="DQ425" s="664">
        <f>'3A 2025-2026 REPORTE CALIFICACI'!JQ46</f>
        <v>76</v>
      </c>
      <c r="DR425" s="665">
        <f>'3A 2025-2026 REPORTE CALIFICACI'!JR46</f>
        <v>86</v>
      </c>
      <c r="DS425" s="665">
        <f>'3A 2025-2026 REPORTE CALIFICACI'!JS46</f>
        <v>58</v>
      </c>
      <c r="DT425" s="664">
        <f>'3A 2025-2026 REPORTE CALIFICACI'!JT46</f>
        <v>0</v>
      </c>
      <c r="DU425" s="664">
        <f>'3A 2025-2026 REPORTE CALIFICACI'!JU46</f>
        <v>81</v>
      </c>
      <c r="DV425" s="665">
        <f>'3A 2025-2026 REPORTE CALIFICACI'!JV46</f>
        <v>61</v>
      </c>
      <c r="DW425" s="665">
        <f>'3A 2025-2026 REPORTE CALIFICACI'!JW46</f>
        <v>51</v>
      </c>
      <c r="DX425" s="664">
        <f>'3A 2025-2026 REPORTE CALIFICACI'!JX46</f>
        <v>0</v>
      </c>
      <c r="DY425" s="664">
        <f>'3A 2025-2026 REPORTE CALIFICACI'!JY46</f>
        <v>85</v>
      </c>
      <c r="DZ425" s="665">
        <f>'3A 2025-2026 REPORTE CALIFICACI'!JZ46</f>
        <v>58</v>
      </c>
      <c r="EA425" s="665">
        <f>'3A 2025-2026 REPORTE CALIFICACI'!KA46</f>
        <v>80</v>
      </c>
      <c r="EB425" s="664">
        <f>'3A 2025-2026 REPORTE CALIFICACI'!KB46</f>
        <v>0</v>
      </c>
      <c r="EC425" s="665">
        <f>'3A 2025-2026 REPORTE CALIFICACI'!KC46</f>
        <v>82</v>
      </c>
      <c r="ED425" s="665">
        <f>'3A 2025-2026 REPORTE CALIFICACI'!KD46</f>
        <v>62</v>
      </c>
      <c r="EE425" s="665">
        <f>'3A 2025-2026 REPORTE CALIFICACI'!KE46</f>
        <v>58</v>
      </c>
      <c r="EF425" s="664">
        <f>'3A 2025-2026 REPORTE CALIFICACI'!KF46</f>
        <v>0</v>
      </c>
      <c r="EG425" s="664"/>
      <c r="EH425" s="664"/>
      <c r="EI425" s="664"/>
      <c r="EJ425" s="664"/>
      <c r="EK425" s="664"/>
      <c r="EL425" s="664"/>
      <c r="EM425" s="664"/>
      <c r="EN425" s="664"/>
      <c r="EO425" s="664"/>
      <c r="EP425" s="664"/>
      <c r="EQ425" s="664"/>
      <c r="ER425" s="664"/>
      <c r="ES425" s="664"/>
      <c r="ET425" s="664"/>
      <c r="EU425" s="664"/>
      <c r="EV425" s="664"/>
      <c r="EW425" s="664"/>
      <c r="EX425" s="664"/>
      <c r="EY425" s="666"/>
    </row>
    <row r="426">
      <c r="A426" s="628"/>
      <c r="B426" s="643"/>
      <c r="C426" s="643"/>
      <c r="D426" s="643"/>
      <c r="E426" s="643"/>
      <c r="F426" s="643"/>
      <c r="G426" s="643"/>
      <c r="H426" s="643"/>
      <c r="I426" s="643"/>
      <c r="J426" s="643"/>
      <c r="K426" s="643"/>
      <c r="L426" s="643"/>
      <c r="M426" s="643"/>
      <c r="N426" s="643"/>
      <c r="O426" s="643"/>
      <c r="P426" s="643"/>
      <c r="Q426" s="643"/>
      <c r="R426" s="643"/>
      <c r="S426" s="643"/>
      <c r="T426" s="643"/>
      <c r="U426" s="643"/>
      <c r="V426" s="643"/>
      <c r="W426" s="643"/>
      <c r="X426" s="668"/>
      <c r="Y426" s="668"/>
      <c r="Z426" s="643"/>
      <c r="AA426" s="643"/>
      <c r="AB426" s="643"/>
      <c r="AC426" s="643"/>
      <c r="AD426" s="643"/>
      <c r="AE426" s="643"/>
      <c r="AF426" s="643"/>
      <c r="AG426" s="643"/>
      <c r="AH426" s="643"/>
      <c r="AI426" s="643"/>
      <c r="AJ426" s="643"/>
      <c r="AK426" s="643"/>
      <c r="AL426" s="644"/>
      <c r="AM426" s="643"/>
      <c r="AN426" s="628"/>
      <c r="AO426" s="643"/>
      <c r="AP426" s="643"/>
      <c r="AQ426" s="643"/>
      <c r="AR426" s="643"/>
      <c r="AS426" s="643"/>
      <c r="AT426" s="643"/>
      <c r="AU426" s="643"/>
      <c r="AV426" s="643"/>
      <c r="AW426" s="643"/>
      <c r="AX426" s="643"/>
      <c r="AY426" s="643"/>
      <c r="AZ426" s="643"/>
      <c r="BA426" s="643"/>
      <c r="BB426" s="643"/>
      <c r="BC426" s="643"/>
      <c r="BD426" s="643"/>
      <c r="BE426" s="643"/>
      <c r="BF426" s="643"/>
      <c r="BG426" s="643"/>
      <c r="BH426" s="643"/>
      <c r="BI426" s="643"/>
      <c r="BJ426" s="643"/>
      <c r="BK426" s="668"/>
      <c r="BL426" s="668"/>
      <c r="BM426" s="643"/>
      <c r="BN426" s="643"/>
      <c r="BO426" s="643"/>
      <c r="BP426" s="643"/>
      <c r="BQ426" s="643"/>
      <c r="BR426" s="643"/>
      <c r="BS426" s="643"/>
      <c r="BT426" s="643"/>
      <c r="BU426" s="643"/>
      <c r="BV426" s="643"/>
      <c r="BW426" s="643"/>
      <c r="BX426" s="643"/>
      <c r="BY426" s="644"/>
      <c r="BZ426" s="643"/>
      <c r="CA426" s="628"/>
      <c r="CB426" s="643"/>
      <c r="CC426" s="643"/>
      <c r="CD426" s="643"/>
      <c r="CE426" s="643"/>
      <c r="CF426" s="643"/>
      <c r="CG426" s="643"/>
      <c r="CH426" s="643"/>
      <c r="CI426" s="643"/>
      <c r="CJ426" s="643"/>
      <c r="CK426" s="643"/>
      <c r="CL426" s="643"/>
      <c r="CM426" s="643"/>
      <c r="CN426" s="643"/>
      <c r="CO426" s="643"/>
      <c r="CP426" s="643"/>
      <c r="CQ426" s="643"/>
      <c r="CR426" s="643"/>
      <c r="CS426" s="643"/>
      <c r="CT426" s="643"/>
      <c r="CU426" s="643"/>
      <c r="CV426" s="643"/>
      <c r="CW426" s="643"/>
      <c r="CX426" s="668"/>
      <c r="CY426" s="668"/>
      <c r="CZ426" s="643"/>
      <c r="DA426" s="643"/>
      <c r="DB426" s="643"/>
      <c r="DC426" s="643"/>
      <c r="DD426" s="643"/>
      <c r="DE426" s="643"/>
      <c r="DF426" s="643"/>
      <c r="DG426" s="643"/>
      <c r="DH426" s="643"/>
      <c r="DI426" s="643"/>
      <c r="DJ426" s="643"/>
      <c r="DK426" s="643"/>
      <c r="DL426" s="644"/>
      <c r="DM426" s="643"/>
      <c r="DN426" s="628"/>
      <c r="DO426" s="643"/>
      <c r="DP426" s="643"/>
      <c r="DQ426" s="643"/>
      <c r="DR426" s="643"/>
      <c r="DS426" s="643"/>
      <c r="DT426" s="643"/>
      <c r="DU426" s="643"/>
      <c r="DV426" s="643"/>
      <c r="DW426" s="643"/>
      <c r="DX426" s="643"/>
      <c r="DY426" s="643"/>
      <c r="DZ426" s="643"/>
      <c r="EA426" s="643"/>
      <c r="EB426" s="643"/>
      <c r="EC426" s="643"/>
      <c r="ED426" s="643"/>
      <c r="EE426" s="643"/>
      <c r="EF426" s="643"/>
      <c r="EG426" s="643"/>
      <c r="EH426" s="643"/>
      <c r="EI426" s="643"/>
      <c r="EJ426" s="643"/>
      <c r="EK426" s="668"/>
      <c r="EL426" s="668"/>
      <c r="EM426" s="643"/>
      <c r="EN426" s="643"/>
      <c r="EO426" s="643"/>
      <c r="EP426" s="643"/>
      <c r="EQ426" s="643"/>
      <c r="ER426" s="643"/>
      <c r="ES426" s="643"/>
      <c r="ET426" s="643"/>
      <c r="EU426" s="643"/>
      <c r="EV426" s="643"/>
      <c r="EW426" s="643"/>
      <c r="EX426" s="643"/>
      <c r="EY426" s="644"/>
    </row>
    <row r="427">
      <c r="A427" s="628"/>
      <c r="B427" s="643"/>
      <c r="C427" s="643"/>
      <c r="D427" s="643"/>
      <c r="E427" s="643"/>
      <c r="F427" s="643"/>
      <c r="G427" s="643"/>
      <c r="H427" s="643"/>
      <c r="I427" s="643"/>
      <c r="J427" s="643"/>
      <c r="K427" s="643"/>
      <c r="L427" s="643"/>
      <c r="M427" s="643"/>
      <c r="N427" s="643"/>
      <c r="O427" s="643"/>
      <c r="P427" s="643"/>
      <c r="Q427" s="643"/>
      <c r="R427" s="643"/>
      <c r="S427" s="643"/>
      <c r="T427" s="643"/>
      <c r="U427" s="643"/>
      <c r="V427" s="643"/>
      <c r="W427" s="643"/>
      <c r="X427" s="643"/>
      <c r="Y427" s="643"/>
      <c r="Z427" s="643"/>
      <c r="AA427" s="643"/>
      <c r="AB427" s="643"/>
      <c r="AC427" s="643"/>
      <c r="AD427" s="643"/>
      <c r="AE427" s="643"/>
      <c r="AF427" s="643"/>
      <c r="AG427" s="643"/>
      <c r="AH427" s="643"/>
      <c r="AI427" s="643"/>
      <c r="AJ427" s="643"/>
      <c r="AK427" s="643"/>
      <c r="AL427" s="644"/>
      <c r="AM427" s="643"/>
      <c r="AN427" s="628"/>
      <c r="AO427" s="643"/>
      <c r="AP427" s="643"/>
      <c r="AQ427" s="643"/>
      <c r="AR427" s="643"/>
      <c r="AS427" s="643"/>
      <c r="AT427" s="643"/>
      <c r="AU427" s="643"/>
      <c r="AV427" s="643"/>
      <c r="AW427" s="643"/>
      <c r="AX427" s="643"/>
      <c r="AY427" s="643"/>
      <c r="AZ427" s="643"/>
      <c r="BA427" s="643"/>
      <c r="BB427" s="643"/>
      <c r="BC427" s="643"/>
      <c r="BD427" s="643"/>
      <c r="BE427" s="643"/>
      <c r="BF427" s="643"/>
      <c r="BG427" s="643"/>
      <c r="BH427" s="643"/>
      <c r="BI427" s="643"/>
      <c r="BJ427" s="643"/>
      <c r="BK427" s="643"/>
      <c r="BL427" s="643"/>
      <c r="BM427" s="643"/>
      <c r="BN427" s="643"/>
      <c r="BO427" s="643"/>
      <c r="BP427" s="643"/>
      <c r="BQ427" s="643"/>
      <c r="BR427" s="643"/>
      <c r="BS427" s="643"/>
      <c r="BT427" s="643"/>
      <c r="BU427" s="643"/>
      <c r="BV427" s="643"/>
      <c r="BW427" s="643"/>
      <c r="BX427" s="643"/>
      <c r="BY427" s="644"/>
      <c r="BZ427" s="643"/>
      <c r="CA427" s="628"/>
      <c r="CB427" s="643"/>
      <c r="CC427" s="643"/>
      <c r="CD427" s="643"/>
      <c r="CE427" s="643"/>
      <c r="CF427" s="643"/>
      <c r="CG427" s="643"/>
      <c r="CH427" s="643"/>
      <c r="CI427" s="643"/>
      <c r="CJ427" s="643"/>
      <c r="CK427" s="643"/>
      <c r="CL427" s="643"/>
      <c r="CM427" s="643"/>
      <c r="CN427" s="643"/>
      <c r="CO427" s="643"/>
      <c r="CP427" s="643"/>
      <c r="CQ427" s="643"/>
      <c r="CR427" s="643"/>
      <c r="CS427" s="643"/>
      <c r="CT427" s="643"/>
      <c r="CU427" s="643"/>
      <c r="CV427" s="643"/>
      <c r="CW427" s="643"/>
      <c r="CX427" s="643"/>
      <c r="CY427" s="643"/>
      <c r="CZ427" s="643"/>
      <c r="DA427" s="643"/>
      <c r="DB427" s="643"/>
      <c r="DC427" s="643"/>
      <c r="DD427" s="643"/>
      <c r="DE427" s="643"/>
      <c r="DF427" s="643"/>
      <c r="DG427" s="643"/>
      <c r="DH427" s="643"/>
      <c r="DI427" s="643"/>
      <c r="DJ427" s="643"/>
      <c r="DK427" s="643"/>
      <c r="DL427" s="644"/>
      <c r="DM427" s="643"/>
      <c r="DN427" s="628"/>
      <c r="DO427" s="643"/>
      <c r="DP427" s="643"/>
      <c r="DQ427" s="643"/>
      <c r="DR427" s="643"/>
      <c r="DS427" s="643"/>
      <c r="DT427" s="643"/>
      <c r="DU427" s="643"/>
      <c r="DV427" s="643"/>
      <c r="DW427" s="643"/>
      <c r="DX427" s="643"/>
      <c r="DY427" s="643"/>
      <c r="DZ427" s="643"/>
      <c r="EA427" s="643"/>
      <c r="EB427" s="643"/>
      <c r="EC427" s="643"/>
      <c r="ED427" s="643"/>
      <c r="EE427" s="643"/>
      <c r="EF427" s="643"/>
      <c r="EG427" s="643"/>
      <c r="EH427" s="643"/>
      <c r="EI427" s="643"/>
      <c r="EJ427" s="643"/>
      <c r="EK427" s="643"/>
      <c r="EL427" s="643"/>
      <c r="EM427" s="643"/>
      <c r="EN427" s="643"/>
      <c r="EO427" s="643"/>
      <c r="EP427" s="643"/>
      <c r="EQ427" s="643"/>
      <c r="ER427" s="643"/>
      <c r="ES427" s="643"/>
      <c r="ET427" s="643"/>
      <c r="EU427" s="643"/>
      <c r="EV427" s="643"/>
      <c r="EW427" s="643"/>
      <c r="EX427" s="643"/>
      <c r="EY427" s="644"/>
    </row>
    <row r="428">
      <c r="A428" s="628"/>
      <c r="B428" s="643"/>
      <c r="C428" s="643"/>
      <c r="D428" s="643"/>
      <c r="E428" s="643"/>
      <c r="F428" s="643"/>
      <c r="G428" s="643"/>
      <c r="H428" s="643"/>
      <c r="I428" s="643"/>
      <c r="J428" s="643"/>
      <c r="K428" s="643"/>
      <c r="L428" s="643"/>
      <c r="M428" s="643"/>
      <c r="N428" s="643"/>
      <c r="O428" s="643"/>
      <c r="P428" s="643"/>
      <c r="Q428" s="643"/>
      <c r="R428" s="643"/>
      <c r="S428" s="643"/>
      <c r="T428" s="643"/>
      <c r="U428" s="643"/>
      <c r="V428" s="643"/>
      <c r="W428" s="643"/>
      <c r="X428" s="643"/>
      <c r="Y428" s="643"/>
      <c r="Z428" s="643"/>
      <c r="AA428" s="643"/>
      <c r="AB428" s="643"/>
      <c r="AC428" s="643"/>
      <c r="AD428" s="643"/>
      <c r="AE428" s="643"/>
      <c r="AF428" s="643"/>
      <c r="AG428" s="643"/>
      <c r="AH428" s="643"/>
      <c r="AI428" s="643"/>
      <c r="AJ428" s="643"/>
      <c r="AK428" s="643"/>
      <c r="AL428" s="644"/>
      <c r="AM428" s="643"/>
      <c r="AN428" s="628"/>
      <c r="AO428" s="643"/>
      <c r="AP428" s="643"/>
      <c r="AQ428" s="643"/>
      <c r="AR428" s="643"/>
      <c r="AS428" s="643"/>
      <c r="AT428" s="643"/>
      <c r="AU428" s="643"/>
      <c r="AV428" s="643"/>
      <c r="AW428" s="643"/>
      <c r="AX428" s="643"/>
      <c r="AY428" s="643"/>
      <c r="AZ428" s="643"/>
      <c r="BA428" s="643"/>
      <c r="BB428" s="643"/>
      <c r="BC428" s="643"/>
      <c r="BD428" s="643"/>
      <c r="BE428" s="643"/>
      <c r="BF428" s="643"/>
      <c r="BG428" s="643"/>
      <c r="BH428" s="643"/>
      <c r="BI428" s="643"/>
      <c r="BJ428" s="643"/>
      <c r="BK428" s="643"/>
      <c r="BL428" s="643"/>
      <c r="BM428" s="643"/>
      <c r="BN428" s="643"/>
      <c r="BO428" s="643"/>
      <c r="BP428" s="643"/>
      <c r="BQ428" s="643"/>
      <c r="BR428" s="643"/>
      <c r="BS428" s="643"/>
      <c r="BT428" s="643"/>
      <c r="BU428" s="643"/>
      <c r="BV428" s="643"/>
      <c r="BW428" s="643"/>
      <c r="BX428" s="643"/>
      <c r="BY428" s="644"/>
      <c r="BZ428" s="643"/>
      <c r="CA428" s="628"/>
      <c r="CB428" s="643"/>
      <c r="CC428" s="643"/>
      <c r="CD428" s="643"/>
      <c r="CE428" s="643"/>
      <c r="CF428" s="643"/>
      <c r="CG428" s="643"/>
      <c r="CH428" s="643"/>
      <c r="CI428" s="643"/>
      <c r="CJ428" s="643"/>
      <c r="CK428" s="643"/>
      <c r="CL428" s="643"/>
      <c r="CM428" s="643"/>
      <c r="CN428" s="643"/>
      <c r="CO428" s="643"/>
      <c r="CP428" s="643"/>
      <c r="CQ428" s="643"/>
      <c r="CR428" s="643"/>
      <c r="CS428" s="643"/>
      <c r="CT428" s="643"/>
      <c r="CU428" s="643"/>
      <c r="CV428" s="643"/>
      <c r="CW428" s="643"/>
      <c r="CX428" s="643"/>
      <c r="CY428" s="643"/>
      <c r="CZ428" s="643"/>
      <c r="DA428" s="643"/>
      <c r="DB428" s="643"/>
      <c r="DC428" s="643"/>
      <c r="DD428" s="643"/>
      <c r="DE428" s="643"/>
      <c r="DF428" s="643"/>
      <c r="DG428" s="643"/>
      <c r="DH428" s="643"/>
      <c r="DI428" s="643"/>
      <c r="DJ428" s="643"/>
      <c r="DK428" s="643"/>
      <c r="DL428" s="644"/>
      <c r="DM428" s="643"/>
      <c r="DN428" s="628"/>
      <c r="DO428" s="643"/>
      <c r="DP428" s="643"/>
      <c r="DQ428" s="643"/>
      <c r="DR428" s="643"/>
      <c r="DS428" s="643"/>
      <c r="DT428" s="643"/>
      <c r="DU428" s="643"/>
      <c r="DV428" s="643"/>
      <c r="DW428" s="643"/>
      <c r="DX428" s="643"/>
      <c r="DY428" s="643"/>
      <c r="DZ428" s="643"/>
      <c r="EA428" s="643"/>
      <c r="EB428" s="643"/>
      <c r="EC428" s="643"/>
      <c r="ED428" s="643"/>
      <c r="EE428" s="643"/>
      <c r="EF428" s="643"/>
      <c r="EG428" s="643"/>
      <c r="EH428" s="643"/>
      <c r="EI428" s="643"/>
      <c r="EJ428" s="643"/>
      <c r="EK428" s="643"/>
      <c r="EL428" s="643"/>
      <c r="EM428" s="643"/>
      <c r="EN428" s="643"/>
      <c r="EO428" s="643"/>
      <c r="EP428" s="643"/>
      <c r="EQ428" s="643"/>
      <c r="ER428" s="643"/>
      <c r="ES428" s="643"/>
      <c r="ET428" s="643"/>
      <c r="EU428" s="643"/>
      <c r="EV428" s="643"/>
      <c r="EW428" s="643"/>
      <c r="EX428" s="643"/>
      <c r="EY428" s="644"/>
    </row>
    <row r="429">
      <c r="A429" s="669"/>
      <c r="B429" s="670" t="s">
        <v>1023</v>
      </c>
      <c r="C429" s="15"/>
      <c r="D429" s="15"/>
      <c r="E429" s="15"/>
      <c r="F429" s="15"/>
      <c r="G429" s="15"/>
      <c r="H429" s="16"/>
      <c r="I429" s="671"/>
      <c r="J429" s="646" t="s">
        <v>1024</v>
      </c>
      <c r="K429" s="15"/>
      <c r="L429" s="15"/>
      <c r="M429" s="15"/>
      <c r="N429" s="15"/>
      <c r="O429" s="15"/>
      <c r="P429" s="16"/>
      <c r="Q429" s="671"/>
      <c r="R429" s="670" t="s">
        <v>1025</v>
      </c>
      <c r="S429" s="15"/>
      <c r="T429" s="15"/>
      <c r="U429" s="15"/>
      <c r="V429" s="16"/>
      <c r="W429" s="672" t="s">
        <v>1026</v>
      </c>
      <c r="X429" s="41"/>
      <c r="Y429" s="672"/>
      <c r="Z429" s="673"/>
      <c r="AA429" s="674"/>
      <c r="AB429" s="672" t="s">
        <v>1027</v>
      </c>
      <c r="AC429" s="41"/>
      <c r="AD429" s="675"/>
      <c r="AE429" s="671"/>
      <c r="AF429" s="671"/>
      <c r="AG429" s="671"/>
      <c r="AH429" s="671"/>
      <c r="AI429" s="671"/>
      <c r="AJ429" s="671"/>
      <c r="AK429" s="671"/>
      <c r="AL429" s="676"/>
      <c r="AM429" s="671"/>
      <c r="AN429" s="669"/>
      <c r="AO429" s="670" t="s">
        <v>1023</v>
      </c>
      <c r="AP429" s="15"/>
      <c r="AQ429" s="15"/>
      <c r="AR429" s="15"/>
      <c r="AS429" s="15"/>
      <c r="AT429" s="15"/>
      <c r="AU429" s="16"/>
      <c r="AV429" s="671"/>
      <c r="AW429" s="646" t="s">
        <v>1024</v>
      </c>
      <c r="AX429" s="15"/>
      <c r="AY429" s="15"/>
      <c r="AZ429" s="15"/>
      <c r="BA429" s="15"/>
      <c r="BB429" s="15"/>
      <c r="BC429" s="16"/>
      <c r="BD429" s="671"/>
      <c r="BE429" s="670" t="s">
        <v>1025</v>
      </c>
      <c r="BF429" s="15"/>
      <c r="BG429" s="15"/>
      <c r="BH429" s="15"/>
      <c r="BI429" s="16"/>
      <c r="BJ429" s="672" t="s">
        <v>1026</v>
      </c>
      <c r="BK429" s="41"/>
      <c r="BL429" s="672"/>
      <c r="BM429" s="673"/>
      <c r="BN429" s="674"/>
      <c r="BO429" s="672" t="s">
        <v>1027</v>
      </c>
      <c r="BP429" s="41"/>
      <c r="BQ429" s="675"/>
      <c r="BR429" s="671"/>
      <c r="BS429" s="671"/>
      <c r="BT429" s="671"/>
      <c r="BU429" s="671"/>
      <c r="BV429" s="671"/>
      <c r="BW429" s="671"/>
      <c r="BX429" s="671"/>
      <c r="BY429" s="676"/>
      <c r="BZ429" s="671"/>
      <c r="CA429" s="669"/>
      <c r="CB429" s="670" t="s">
        <v>1023</v>
      </c>
      <c r="CC429" s="15"/>
      <c r="CD429" s="15"/>
      <c r="CE429" s="15"/>
      <c r="CF429" s="15"/>
      <c r="CG429" s="15"/>
      <c r="CH429" s="16"/>
      <c r="CI429" s="671"/>
      <c r="CJ429" s="646" t="s">
        <v>1024</v>
      </c>
      <c r="CK429" s="15"/>
      <c r="CL429" s="15"/>
      <c r="CM429" s="15"/>
      <c r="CN429" s="15"/>
      <c r="CO429" s="15"/>
      <c r="CP429" s="16"/>
      <c r="CQ429" s="671"/>
      <c r="CR429" s="670" t="s">
        <v>1025</v>
      </c>
      <c r="CS429" s="15"/>
      <c r="CT429" s="15"/>
      <c r="CU429" s="15"/>
      <c r="CV429" s="16"/>
      <c r="CW429" s="672" t="s">
        <v>1026</v>
      </c>
      <c r="CX429" s="41"/>
      <c r="CY429" s="672"/>
      <c r="CZ429" s="673"/>
      <c r="DA429" s="674"/>
      <c r="DB429" s="672" t="s">
        <v>1027</v>
      </c>
      <c r="DC429" s="41"/>
      <c r="DD429" s="675"/>
      <c r="DE429" s="671"/>
      <c r="DF429" s="671"/>
      <c r="DG429" s="671"/>
      <c r="DH429" s="671"/>
      <c r="DI429" s="671"/>
      <c r="DJ429" s="671"/>
      <c r="DK429" s="671"/>
      <c r="DL429" s="676"/>
      <c r="DM429" s="671"/>
      <c r="DN429" s="669"/>
      <c r="DO429" s="670" t="s">
        <v>1023</v>
      </c>
      <c r="DP429" s="15"/>
      <c r="DQ429" s="15"/>
      <c r="DR429" s="15"/>
      <c r="DS429" s="15"/>
      <c r="DT429" s="15"/>
      <c r="DU429" s="16"/>
      <c r="DV429" s="671"/>
      <c r="DW429" s="646" t="s">
        <v>1024</v>
      </c>
      <c r="DX429" s="15"/>
      <c r="DY429" s="15"/>
      <c r="DZ429" s="15"/>
      <c r="EA429" s="15"/>
      <c r="EB429" s="15"/>
      <c r="EC429" s="16"/>
      <c r="ED429" s="671"/>
      <c r="EE429" s="670" t="s">
        <v>1025</v>
      </c>
      <c r="EF429" s="15"/>
      <c r="EG429" s="15"/>
      <c r="EH429" s="15"/>
      <c r="EI429" s="16"/>
      <c r="EJ429" s="672" t="s">
        <v>1026</v>
      </c>
      <c r="EK429" s="41"/>
      <c r="EL429" s="672"/>
      <c r="EM429" s="673"/>
      <c r="EN429" s="674"/>
      <c r="EO429" s="672" t="s">
        <v>1027</v>
      </c>
      <c r="EP429" s="41"/>
      <c r="EQ429" s="675"/>
      <c r="ER429" s="671"/>
      <c r="ES429" s="671"/>
      <c r="ET429" s="671"/>
      <c r="EU429" s="671"/>
      <c r="EV429" s="671"/>
      <c r="EW429" s="671"/>
      <c r="EX429" s="671"/>
      <c r="EY429" s="676"/>
    </row>
    <row r="430">
      <c r="A430" s="669"/>
      <c r="B430" s="677" t="s">
        <v>1028</v>
      </c>
      <c r="C430" s="678" t="s">
        <v>1029</v>
      </c>
      <c r="D430" s="678" t="s">
        <v>1030</v>
      </c>
      <c r="E430" s="679" t="s">
        <v>1031</v>
      </c>
      <c r="F430" s="15"/>
      <c r="G430" s="15"/>
      <c r="H430" s="16"/>
      <c r="I430" s="671"/>
      <c r="J430" s="680" t="s">
        <v>1032</v>
      </c>
      <c r="K430" s="681" t="s">
        <v>1033</v>
      </c>
      <c r="P430" s="682"/>
      <c r="Q430" s="671"/>
      <c r="R430" s="671"/>
      <c r="S430" s="671"/>
      <c r="T430" s="671"/>
      <c r="U430" s="671"/>
      <c r="V430" s="671"/>
      <c r="W430" s="671"/>
      <c r="X430" s="671"/>
      <c r="Y430" s="671"/>
      <c r="Z430" s="671"/>
      <c r="AA430" s="671"/>
      <c r="AB430" s="671"/>
      <c r="AC430" s="671"/>
      <c r="AD430" s="671"/>
      <c r="AE430" s="671"/>
      <c r="AF430" s="671"/>
      <c r="AG430" s="671"/>
      <c r="AH430" s="671"/>
      <c r="AI430" s="671"/>
      <c r="AJ430" s="671"/>
      <c r="AK430" s="671"/>
      <c r="AL430" s="676"/>
      <c r="AM430" s="671"/>
      <c r="AN430" s="669"/>
      <c r="AO430" s="677" t="s">
        <v>1028</v>
      </c>
      <c r="AP430" s="678" t="s">
        <v>1029</v>
      </c>
      <c r="AQ430" s="678" t="s">
        <v>1030</v>
      </c>
      <c r="AR430" s="679" t="s">
        <v>1031</v>
      </c>
      <c r="AS430" s="15"/>
      <c r="AT430" s="15"/>
      <c r="AU430" s="16"/>
      <c r="AV430" s="671"/>
      <c r="AW430" s="680" t="s">
        <v>1032</v>
      </c>
      <c r="AX430" s="681" t="s">
        <v>1033</v>
      </c>
      <c r="BC430" s="682"/>
      <c r="BD430" s="671"/>
      <c r="BE430" s="671"/>
      <c r="BF430" s="671"/>
      <c r="BG430" s="671"/>
      <c r="BH430" s="671"/>
      <c r="BI430" s="671"/>
      <c r="BJ430" s="671"/>
      <c r="BK430" s="671"/>
      <c r="BL430" s="671"/>
      <c r="BM430" s="671"/>
      <c r="BN430" s="671"/>
      <c r="BO430" s="671"/>
      <c r="BP430" s="671"/>
      <c r="BQ430" s="671"/>
      <c r="BR430" s="671"/>
      <c r="BS430" s="671"/>
      <c r="BT430" s="671"/>
      <c r="BU430" s="671"/>
      <c r="BV430" s="671"/>
      <c r="BW430" s="671"/>
      <c r="BX430" s="671"/>
      <c r="BY430" s="676"/>
      <c r="BZ430" s="671"/>
      <c r="CA430" s="669"/>
      <c r="CB430" s="677" t="s">
        <v>1028</v>
      </c>
      <c r="CC430" s="678" t="s">
        <v>1029</v>
      </c>
      <c r="CD430" s="678" t="s">
        <v>1030</v>
      </c>
      <c r="CE430" s="679" t="s">
        <v>1031</v>
      </c>
      <c r="CF430" s="15"/>
      <c r="CG430" s="15"/>
      <c r="CH430" s="16"/>
      <c r="CI430" s="671"/>
      <c r="CJ430" s="680" t="s">
        <v>1032</v>
      </c>
      <c r="CK430" s="681" t="s">
        <v>1033</v>
      </c>
      <c r="CP430" s="682"/>
      <c r="CQ430" s="671"/>
      <c r="CR430" s="671"/>
      <c r="CS430" s="671"/>
      <c r="CT430" s="671"/>
      <c r="CU430" s="671"/>
      <c r="CV430" s="671"/>
      <c r="CW430" s="671"/>
      <c r="CX430" s="671"/>
      <c r="CY430" s="671"/>
      <c r="CZ430" s="671"/>
      <c r="DA430" s="671"/>
      <c r="DB430" s="671"/>
      <c r="DC430" s="671"/>
      <c r="DD430" s="671"/>
      <c r="DE430" s="671"/>
      <c r="DF430" s="671"/>
      <c r="DG430" s="671"/>
      <c r="DH430" s="671"/>
      <c r="DI430" s="671"/>
      <c r="DJ430" s="671"/>
      <c r="DK430" s="671"/>
      <c r="DL430" s="676"/>
      <c r="DM430" s="671"/>
      <c r="DN430" s="669"/>
      <c r="DO430" s="677" t="s">
        <v>1028</v>
      </c>
      <c r="DP430" s="678" t="s">
        <v>1029</v>
      </c>
      <c r="DQ430" s="678" t="s">
        <v>1030</v>
      </c>
      <c r="DR430" s="679" t="s">
        <v>1031</v>
      </c>
      <c r="DS430" s="15"/>
      <c r="DT430" s="15"/>
      <c r="DU430" s="16"/>
      <c r="DV430" s="671"/>
      <c r="DW430" s="680" t="s">
        <v>1032</v>
      </c>
      <c r="DX430" s="681" t="s">
        <v>1033</v>
      </c>
      <c r="EC430" s="682"/>
      <c r="ED430" s="671"/>
      <c r="EE430" s="671"/>
      <c r="EF430" s="671"/>
      <c r="EG430" s="671"/>
      <c r="EH430" s="671"/>
      <c r="EI430" s="671"/>
      <c r="EJ430" s="671"/>
      <c r="EK430" s="671"/>
      <c r="EL430" s="671"/>
      <c r="EM430" s="671"/>
      <c r="EN430" s="671"/>
      <c r="EO430" s="671"/>
      <c r="EP430" s="671"/>
      <c r="EQ430" s="671"/>
      <c r="ER430" s="671"/>
      <c r="ES430" s="671"/>
      <c r="ET430" s="671"/>
      <c r="EU430" s="671"/>
      <c r="EV430" s="671"/>
      <c r="EW430" s="671"/>
      <c r="EX430" s="671"/>
      <c r="EY430" s="676"/>
    </row>
    <row r="431">
      <c r="A431" s="669"/>
      <c r="B431" s="43"/>
      <c r="C431" s="43"/>
      <c r="D431" s="43"/>
      <c r="E431" s="679" t="s">
        <v>1029</v>
      </c>
      <c r="F431" s="16"/>
      <c r="G431" s="679" t="s">
        <v>1030</v>
      </c>
      <c r="H431" s="16"/>
      <c r="I431" s="671"/>
      <c r="J431" s="680" t="s">
        <v>1034</v>
      </c>
      <c r="K431" s="681" t="s">
        <v>1035</v>
      </c>
      <c r="P431" s="682"/>
      <c r="Q431" s="671"/>
      <c r="R431" s="670" t="s">
        <v>1036</v>
      </c>
      <c r="S431" s="15"/>
      <c r="T431" s="15"/>
      <c r="U431" s="15"/>
      <c r="V431" s="15"/>
      <c r="W431" s="15"/>
      <c r="X431" s="15"/>
      <c r="Y431" s="15"/>
      <c r="Z431" s="15"/>
      <c r="AA431" s="15"/>
      <c r="AB431" s="15"/>
      <c r="AC431" s="15"/>
      <c r="AD431" s="15"/>
      <c r="AE431" s="15"/>
      <c r="AF431" s="15"/>
      <c r="AG431" s="15"/>
      <c r="AH431" s="15"/>
      <c r="AI431" s="15"/>
      <c r="AJ431" s="16"/>
      <c r="AK431" s="671"/>
      <c r="AL431" s="676"/>
      <c r="AM431" s="671"/>
      <c r="AN431" s="669"/>
      <c r="AO431" s="43"/>
      <c r="AP431" s="43"/>
      <c r="AQ431" s="43"/>
      <c r="AR431" s="679" t="s">
        <v>1029</v>
      </c>
      <c r="AS431" s="16"/>
      <c r="AT431" s="679" t="s">
        <v>1030</v>
      </c>
      <c r="AU431" s="16"/>
      <c r="AV431" s="671"/>
      <c r="AW431" s="680" t="s">
        <v>1034</v>
      </c>
      <c r="AX431" s="681" t="s">
        <v>1035</v>
      </c>
      <c r="BC431" s="682"/>
      <c r="BD431" s="671"/>
      <c r="BE431" s="670" t="s">
        <v>1036</v>
      </c>
      <c r="BF431" s="15"/>
      <c r="BG431" s="15"/>
      <c r="BH431" s="15"/>
      <c r="BI431" s="15"/>
      <c r="BJ431" s="15"/>
      <c r="BK431" s="15"/>
      <c r="BL431" s="15"/>
      <c r="BM431" s="15"/>
      <c r="BN431" s="15"/>
      <c r="BO431" s="15"/>
      <c r="BP431" s="15"/>
      <c r="BQ431" s="15"/>
      <c r="BR431" s="15"/>
      <c r="BS431" s="15"/>
      <c r="BT431" s="15"/>
      <c r="BU431" s="15"/>
      <c r="BV431" s="15"/>
      <c r="BW431" s="16"/>
      <c r="BX431" s="671"/>
      <c r="BY431" s="676"/>
      <c r="BZ431" s="671"/>
      <c r="CA431" s="669"/>
      <c r="CB431" s="43"/>
      <c r="CC431" s="43"/>
      <c r="CD431" s="43"/>
      <c r="CE431" s="679" t="s">
        <v>1029</v>
      </c>
      <c r="CF431" s="16"/>
      <c r="CG431" s="679" t="s">
        <v>1030</v>
      </c>
      <c r="CH431" s="16"/>
      <c r="CI431" s="671"/>
      <c r="CJ431" s="680" t="s">
        <v>1034</v>
      </c>
      <c r="CK431" s="681" t="s">
        <v>1035</v>
      </c>
      <c r="CP431" s="682"/>
      <c r="CQ431" s="671"/>
      <c r="CR431" s="670" t="s">
        <v>1036</v>
      </c>
      <c r="CS431" s="15"/>
      <c r="CT431" s="15"/>
      <c r="CU431" s="15"/>
      <c r="CV431" s="15"/>
      <c r="CW431" s="15"/>
      <c r="CX431" s="15"/>
      <c r="CY431" s="15"/>
      <c r="CZ431" s="15"/>
      <c r="DA431" s="15"/>
      <c r="DB431" s="15"/>
      <c r="DC431" s="15"/>
      <c r="DD431" s="15"/>
      <c r="DE431" s="15"/>
      <c r="DF431" s="15"/>
      <c r="DG431" s="15"/>
      <c r="DH431" s="15"/>
      <c r="DI431" s="15"/>
      <c r="DJ431" s="16"/>
      <c r="DK431" s="671"/>
      <c r="DL431" s="676"/>
      <c r="DM431" s="671"/>
      <c r="DN431" s="669"/>
      <c r="DO431" s="43"/>
      <c r="DP431" s="43"/>
      <c r="DQ431" s="43"/>
      <c r="DR431" s="679" t="s">
        <v>1029</v>
      </c>
      <c r="DS431" s="16"/>
      <c r="DT431" s="679" t="s">
        <v>1030</v>
      </c>
      <c r="DU431" s="16"/>
      <c r="DV431" s="671"/>
      <c r="DW431" s="680" t="s">
        <v>1034</v>
      </c>
      <c r="DX431" s="681" t="s">
        <v>1035</v>
      </c>
      <c r="EC431" s="682"/>
      <c r="ED431" s="671"/>
      <c r="EE431" s="670" t="s">
        <v>1036</v>
      </c>
      <c r="EF431" s="15"/>
      <c r="EG431" s="15"/>
      <c r="EH431" s="15"/>
      <c r="EI431" s="15"/>
      <c r="EJ431" s="15"/>
      <c r="EK431" s="15"/>
      <c r="EL431" s="15"/>
      <c r="EM431" s="15"/>
      <c r="EN431" s="15"/>
      <c r="EO431" s="15"/>
      <c r="EP431" s="15"/>
      <c r="EQ431" s="15"/>
      <c r="ER431" s="15"/>
      <c r="ES431" s="15"/>
      <c r="ET431" s="15"/>
      <c r="EU431" s="15"/>
      <c r="EV431" s="15"/>
      <c r="EW431" s="16"/>
      <c r="EX431" s="671"/>
      <c r="EY431" s="676"/>
    </row>
    <row r="432">
      <c r="A432" s="669"/>
      <c r="B432" s="677" t="s">
        <v>631</v>
      </c>
      <c r="C432" s="683"/>
      <c r="D432" s="683"/>
      <c r="E432" s="684"/>
      <c r="F432" s="42"/>
      <c r="G432" s="684"/>
      <c r="H432" s="42"/>
      <c r="I432" s="671"/>
      <c r="J432" s="680" t="s">
        <v>1037</v>
      </c>
      <c r="K432" s="681" t="s">
        <v>1038</v>
      </c>
      <c r="P432" s="682"/>
      <c r="Q432" s="671"/>
      <c r="R432" s="685"/>
      <c r="S432" s="41"/>
      <c r="T432" s="41"/>
      <c r="U432" s="41"/>
      <c r="V432" s="41"/>
      <c r="W432" s="41"/>
      <c r="X432" s="41"/>
      <c r="Y432" s="41"/>
      <c r="Z432" s="41"/>
      <c r="AA432" s="41"/>
      <c r="AB432" s="41"/>
      <c r="AC432" s="41"/>
      <c r="AD432" s="41"/>
      <c r="AE432" s="41"/>
      <c r="AF432" s="41"/>
      <c r="AG432" s="41"/>
      <c r="AH432" s="41"/>
      <c r="AI432" s="41"/>
      <c r="AJ432" s="42"/>
      <c r="AK432" s="671"/>
      <c r="AL432" s="676"/>
      <c r="AM432" s="671"/>
      <c r="AN432" s="669"/>
      <c r="AO432" s="677" t="s">
        <v>631</v>
      </c>
      <c r="AP432" s="683"/>
      <c r="AQ432" s="683"/>
      <c r="AR432" s="684"/>
      <c r="AS432" s="42"/>
      <c r="AT432" s="684"/>
      <c r="AU432" s="42"/>
      <c r="AV432" s="671"/>
      <c r="AW432" s="680" t="s">
        <v>1037</v>
      </c>
      <c r="AX432" s="681" t="s">
        <v>1038</v>
      </c>
      <c r="BC432" s="682"/>
      <c r="BD432" s="671"/>
      <c r="BE432" s="685"/>
      <c r="BF432" s="41"/>
      <c r="BG432" s="41"/>
      <c r="BH432" s="41"/>
      <c r="BI432" s="41"/>
      <c r="BJ432" s="41"/>
      <c r="BK432" s="41"/>
      <c r="BL432" s="41"/>
      <c r="BM432" s="41"/>
      <c r="BN432" s="41"/>
      <c r="BO432" s="41"/>
      <c r="BP432" s="41"/>
      <c r="BQ432" s="41"/>
      <c r="BR432" s="41"/>
      <c r="BS432" s="41"/>
      <c r="BT432" s="41"/>
      <c r="BU432" s="41"/>
      <c r="BV432" s="41"/>
      <c r="BW432" s="42"/>
      <c r="BX432" s="671"/>
      <c r="BY432" s="676"/>
      <c r="BZ432" s="671"/>
      <c r="CA432" s="669"/>
      <c r="CB432" s="677" t="s">
        <v>631</v>
      </c>
      <c r="CC432" s="683"/>
      <c r="CD432" s="683"/>
      <c r="CE432" s="684"/>
      <c r="CF432" s="42"/>
      <c r="CG432" s="684"/>
      <c r="CH432" s="42"/>
      <c r="CI432" s="671"/>
      <c r="CJ432" s="680" t="s">
        <v>1037</v>
      </c>
      <c r="CK432" s="681" t="s">
        <v>1038</v>
      </c>
      <c r="CP432" s="682"/>
      <c r="CQ432" s="671"/>
      <c r="CR432" s="685"/>
      <c r="CS432" s="41"/>
      <c r="CT432" s="41"/>
      <c r="CU432" s="41"/>
      <c r="CV432" s="41"/>
      <c r="CW432" s="41"/>
      <c r="CX432" s="41"/>
      <c r="CY432" s="41"/>
      <c r="CZ432" s="41"/>
      <c r="DA432" s="41"/>
      <c r="DB432" s="41"/>
      <c r="DC432" s="41"/>
      <c r="DD432" s="41"/>
      <c r="DE432" s="41"/>
      <c r="DF432" s="41"/>
      <c r="DG432" s="41"/>
      <c r="DH432" s="41"/>
      <c r="DI432" s="41"/>
      <c r="DJ432" s="42"/>
      <c r="DK432" s="671"/>
      <c r="DL432" s="676"/>
      <c r="DM432" s="671"/>
      <c r="DN432" s="669"/>
      <c r="DO432" s="677" t="s">
        <v>631</v>
      </c>
      <c r="DP432" s="683"/>
      <c r="DQ432" s="683"/>
      <c r="DR432" s="684"/>
      <c r="DS432" s="42"/>
      <c r="DT432" s="684"/>
      <c r="DU432" s="42"/>
      <c r="DV432" s="671"/>
      <c r="DW432" s="680" t="s">
        <v>1037</v>
      </c>
      <c r="DX432" s="681" t="s">
        <v>1038</v>
      </c>
      <c r="EC432" s="682"/>
      <c r="ED432" s="671"/>
      <c r="EE432" s="685"/>
      <c r="EF432" s="41"/>
      <c r="EG432" s="41"/>
      <c r="EH432" s="41"/>
      <c r="EI432" s="41"/>
      <c r="EJ432" s="41"/>
      <c r="EK432" s="41"/>
      <c r="EL432" s="41"/>
      <c r="EM432" s="41"/>
      <c r="EN432" s="41"/>
      <c r="EO432" s="41"/>
      <c r="EP432" s="41"/>
      <c r="EQ432" s="41"/>
      <c r="ER432" s="41"/>
      <c r="ES432" s="41"/>
      <c r="ET432" s="41"/>
      <c r="EU432" s="41"/>
      <c r="EV432" s="41"/>
      <c r="EW432" s="42"/>
      <c r="EX432" s="671"/>
      <c r="EY432" s="676"/>
    </row>
    <row r="433">
      <c r="A433" s="669"/>
      <c r="B433" s="47"/>
      <c r="C433" s="47"/>
      <c r="D433" s="47"/>
      <c r="E433" s="686"/>
      <c r="F433" s="682"/>
      <c r="G433" s="686"/>
      <c r="H433" s="682"/>
      <c r="I433" s="671"/>
      <c r="J433" s="680" t="s">
        <v>1039</v>
      </c>
      <c r="K433" s="681" t="s">
        <v>1040</v>
      </c>
      <c r="P433" s="682"/>
      <c r="Q433" s="671"/>
      <c r="R433" s="686"/>
      <c r="AJ433" s="682"/>
      <c r="AK433" s="671"/>
      <c r="AL433" s="676"/>
      <c r="AM433" s="671"/>
      <c r="AN433" s="669"/>
      <c r="AO433" s="47"/>
      <c r="AP433" s="47"/>
      <c r="AQ433" s="47"/>
      <c r="AR433" s="686"/>
      <c r="AS433" s="682"/>
      <c r="AT433" s="686"/>
      <c r="AU433" s="682"/>
      <c r="AV433" s="671"/>
      <c r="AW433" s="680" t="s">
        <v>1039</v>
      </c>
      <c r="AX433" s="681" t="s">
        <v>1040</v>
      </c>
      <c r="BC433" s="682"/>
      <c r="BD433" s="671"/>
      <c r="BE433" s="686"/>
      <c r="BW433" s="682"/>
      <c r="BX433" s="671"/>
      <c r="BY433" s="676"/>
      <c r="BZ433" s="671"/>
      <c r="CA433" s="669"/>
      <c r="CB433" s="47"/>
      <c r="CC433" s="47"/>
      <c r="CD433" s="47"/>
      <c r="CE433" s="686"/>
      <c r="CF433" s="682"/>
      <c r="CG433" s="686"/>
      <c r="CH433" s="682"/>
      <c r="CI433" s="671"/>
      <c r="CJ433" s="680" t="s">
        <v>1039</v>
      </c>
      <c r="CK433" s="681" t="s">
        <v>1040</v>
      </c>
      <c r="CP433" s="682"/>
      <c r="CQ433" s="671"/>
      <c r="CR433" s="686"/>
      <c r="DJ433" s="682"/>
      <c r="DK433" s="671"/>
      <c r="DL433" s="676"/>
      <c r="DM433" s="671"/>
      <c r="DN433" s="669"/>
      <c r="DO433" s="47"/>
      <c r="DP433" s="47"/>
      <c r="DQ433" s="47"/>
      <c r="DR433" s="686"/>
      <c r="DS433" s="682"/>
      <c r="DT433" s="686"/>
      <c r="DU433" s="682"/>
      <c r="DV433" s="671"/>
      <c r="DW433" s="680" t="s">
        <v>1039</v>
      </c>
      <c r="DX433" s="681" t="s">
        <v>1040</v>
      </c>
      <c r="EC433" s="682"/>
      <c r="ED433" s="671"/>
      <c r="EE433" s="686"/>
      <c r="EW433" s="682"/>
      <c r="EX433" s="671"/>
      <c r="EY433" s="676"/>
    </row>
    <row r="434">
      <c r="A434" s="669"/>
      <c r="B434" s="43"/>
      <c r="C434" s="43"/>
      <c r="D434" s="43"/>
      <c r="E434" s="686"/>
      <c r="F434" s="682"/>
      <c r="G434" s="686"/>
      <c r="H434" s="682"/>
      <c r="I434" s="671"/>
      <c r="J434" s="680" t="s">
        <v>1041</v>
      </c>
      <c r="K434" s="681" t="s">
        <v>1042</v>
      </c>
      <c r="P434" s="682"/>
      <c r="Q434" s="671"/>
      <c r="R434" s="686"/>
      <c r="AJ434" s="682"/>
      <c r="AK434" s="671"/>
      <c r="AL434" s="676"/>
      <c r="AM434" s="671"/>
      <c r="AN434" s="669"/>
      <c r="AO434" s="43"/>
      <c r="AP434" s="43"/>
      <c r="AQ434" s="43"/>
      <c r="AR434" s="686"/>
      <c r="AS434" s="682"/>
      <c r="AT434" s="686"/>
      <c r="AU434" s="682"/>
      <c r="AV434" s="671"/>
      <c r="AW434" s="680" t="s">
        <v>1041</v>
      </c>
      <c r="AX434" s="681" t="s">
        <v>1042</v>
      </c>
      <c r="BC434" s="682"/>
      <c r="BD434" s="671"/>
      <c r="BE434" s="686"/>
      <c r="BW434" s="682"/>
      <c r="BX434" s="671"/>
      <c r="BY434" s="676"/>
      <c r="BZ434" s="671"/>
      <c r="CA434" s="669"/>
      <c r="CB434" s="43"/>
      <c r="CC434" s="43"/>
      <c r="CD434" s="43"/>
      <c r="CE434" s="686"/>
      <c r="CF434" s="682"/>
      <c r="CG434" s="686"/>
      <c r="CH434" s="682"/>
      <c r="CI434" s="671"/>
      <c r="CJ434" s="680" t="s">
        <v>1041</v>
      </c>
      <c r="CK434" s="681" t="s">
        <v>1042</v>
      </c>
      <c r="CP434" s="682"/>
      <c r="CQ434" s="671"/>
      <c r="CR434" s="686"/>
      <c r="DJ434" s="682"/>
      <c r="DK434" s="671"/>
      <c r="DL434" s="676"/>
      <c r="DM434" s="671"/>
      <c r="DN434" s="669"/>
      <c r="DO434" s="43"/>
      <c r="DP434" s="43"/>
      <c r="DQ434" s="43"/>
      <c r="DR434" s="686"/>
      <c r="DS434" s="682"/>
      <c r="DT434" s="686"/>
      <c r="DU434" s="682"/>
      <c r="DV434" s="671"/>
      <c r="DW434" s="680" t="s">
        <v>1041</v>
      </c>
      <c r="DX434" s="681" t="s">
        <v>1042</v>
      </c>
      <c r="EC434" s="682"/>
      <c r="ED434" s="671"/>
      <c r="EE434" s="686"/>
      <c r="EW434" s="682"/>
      <c r="EX434" s="671"/>
      <c r="EY434" s="676"/>
    </row>
    <row r="435">
      <c r="A435" s="669"/>
      <c r="B435" s="677" t="s">
        <v>633</v>
      </c>
      <c r="C435" s="683"/>
      <c r="D435" s="683"/>
      <c r="E435" s="686"/>
      <c r="F435" s="682"/>
      <c r="G435" s="686"/>
      <c r="H435" s="682"/>
      <c r="I435" s="671"/>
      <c r="J435" s="680" t="s">
        <v>1043</v>
      </c>
      <c r="K435" s="681" t="s">
        <v>1044</v>
      </c>
      <c r="P435" s="682"/>
      <c r="Q435" s="671"/>
      <c r="R435" s="686"/>
      <c r="AJ435" s="682"/>
      <c r="AK435" s="671"/>
      <c r="AL435" s="676"/>
      <c r="AM435" s="671"/>
      <c r="AN435" s="669"/>
      <c r="AO435" s="677" t="s">
        <v>633</v>
      </c>
      <c r="AP435" s="683"/>
      <c r="AQ435" s="683"/>
      <c r="AR435" s="686"/>
      <c r="AS435" s="682"/>
      <c r="AT435" s="686"/>
      <c r="AU435" s="682"/>
      <c r="AV435" s="671"/>
      <c r="AW435" s="680" t="s">
        <v>1043</v>
      </c>
      <c r="AX435" s="681" t="s">
        <v>1044</v>
      </c>
      <c r="BC435" s="682"/>
      <c r="BD435" s="671"/>
      <c r="BE435" s="686"/>
      <c r="BW435" s="682"/>
      <c r="BX435" s="671"/>
      <c r="BY435" s="676"/>
      <c r="BZ435" s="671"/>
      <c r="CA435" s="669"/>
      <c r="CB435" s="677" t="s">
        <v>633</v>
      </c>
      <c r="CC435" s="683"/>
      <c r="CD435" s="683"/>
      <c r="CE435" s="686"/>
      <c r="CF435" s="682"/>
      <c r="CG435" s="686"/>
      <c r="CH435" s="682"/>
      <c r="CI435" s="671"/>
      <c r="CJ435" s="680" t="s">
        <v>1043</v>
      </c>
      <c r="CK435" s="681" t="s">
        <v>1044</v>
      </c>
      <c r="CP435" s="682"/>
      <c r="CQ435" s="671"/>
      <c r="CR435" s="686"/>
      <c r="DJ435" s="682"/>
      <c r="DK435" s="671"/>
      <c r="DL435" s="676"/>
      <c r="DM435" s="671"/>
      <c r="DN435" s="669"/>
      <c r="DO435" s="677" t="s">
        <v>633</v>
      </c>
      <c r="DP435" s="683"/>
      <c r="DQ435" s="683"/>
      <c r="DR435" s="686"/>
      <c r="DS435" s="682"/>
      <c r="DT435" s="686"/>
      <c r="DU435" s="682"/>
      <c r="DV435" s="671"/>
      <c r="DW435" s="680" t="s">
        <v>1043</v>
      </c>
      <c r="DX435" s="681" t="s">
        <v>1044</v>
      </c>
      <c r="EC435" s="682"/>
      <c r="ED435" s="671"/>
      <c r="EE435" s="686"/>
      <c r="EW435" s="682"/>
      <c r="EX435" s="671"/>
      <c r="EY435" s="676"/>
    </row>
    <row r="436">
      <c r="A436" s="687"/>
      <c r="B436" s="47"/>
      <c r="C436" s="47"/>
      <c r="D436" s="47"/>
      <c r="E436" s="686"/>
      <c r="F436" s="682"/>
      <c r="G436" s="686"/>
      <c r="H436" s="682"/>
      <c r="I436" s="688"/>
      <c r="J436" s="680" t="s">
        <v>1045</v>
      </c>
      <c r="K436" s="681" t="s">
        <v>1046</v>
      </c>
      <c r="P436" s="682"/>
      <c r="Q436" s="688"/>
      <c r="R436" s="686"/>
      <c r="AJ436" s="682"/>
      <c r="AK436" s="688"/>
      <c r="AL436" s="689"/>
      <c r="AM436" s="688"/>
      <c r="AN436" s="687"/>
      <c r="AO436" s="47"/>
      <c r="AP436" s="47"/>
      <c r="AQ436" s="47"/>
      <c r="AR436" s="686"/>
      <c r="AS436" s="682"/>
      <c r="AT436" s="686"/>
      <c r="AU436" s="682"/>
      <c r="AV436" s="688"/>
      <c r="AW436" s="680" t="s">
        <v>1045</v>
      </c>
      <c r="AX436" s="681" t="s">
        <v>1046</v>
      </c>
      <c r="BC436" s="682"/>
      <c r="BD436" s="688"/>
      <c r="BE436" s="686"/>
      <c r="BW436" s="682"/>
      <c r="BX436" s="688"/>
      <c r="BY436" s="689"/>
      <c r="BZ436" s="688"/>
      <c r="CA436" s="687"/>
      <c r="CB436" s="47"/>
      <c r="CC436" s="47"/>
      <c r="CD436" s="47"/>
      <c r="CE436" s="686"/>
      <c r="CF436" s="682"/>
      <c r="CG436" s="686"/>
      <c r="CH436" s="682"/>
      <c r="CI436" s="688"/>
      <c r="CJ436" s="680" t="s">
        <v>1045</v>
      </c>
      <c r="CK436" s="681" t="s">
        <v>1046</v>
      </c>
      <c r="CP436" s="682"/>
      <c r="CQ436" s="688"/>
      <c r="CR436" s="686"/>
      <c r="DJ436" s="682"/>
      <c r="DK436" s="688"/>
      <c r="DL436" s="689"/>
      <c r="DM436" s="688"/>
      <c r="DN436" s="687"/>
      <c r="DO436" s="47"/>
      <c r="DP436" s="47"/>
      <c r="DQ436" s="47"/>
      <c r="DR436" s="686"/>
      <c r="DS436" s="682"/>
      <c r="DT436" s="686"/>
      <c r="DU436" s="682"/>
      <c r="DV436" s="688"/>
      <c r="DW436" s="680" t="s">
        <v>1045</v>
      </c>
      <c r="DX436" s="681" t="s">
        <v>1046</v>
      </c>
      <c r="EC436" s="682"/>
      <c r="ED436" s="688"/>
      <c r="EE436" s="686"/>
      <c r="EW436" s="682"/>
      <c r="EX436" s="688"/>
      <c r="EY436" s="689"/>
    </row>
    <row r="437">
      <c r="A437" s="687"/>
      <c r="B437" s="43"/>
      <c r="C437" s="43"/>
      <c r="D437" s="43"/>
      <c r="E437" s="686"/>
      <c r="F437" s="682"/>
      <c r="G437" s="686"/>
      <c r="H437" s="682"/>
      <c r="I437" s="688"/>
      <c r="J437" s="680" t="s">
        <v>1047</v>
      </c>
      <c r="K437" s="681" t="s">
        <v>1048</v>
      </c>
      <c r="P437" s="682"/>
      <c r="Q437" s="688"/>
      <c r="R437" s="686"/>
      <c r="AJ437" s="682"/>
      <c r="AK437" s="688"/>
      <c r="AL437" s="689"/>
      <c r="AM437" s="688"/>
      <c r="AN437" s="687"/>
      <c r="AO437" s="43"/>
      <c r="AP437" s="43"/>
      <c r="AQ437" s="43"/>
      <c r="AR437" s="686"/>
      <c r="AS437" s="682"/>
      <c r="AT437" s="686"/>
      <c r="AU437" s="682"/>
      <c r="AV437" s="688"/>
      <c r="AW437" s="680" t="s">
        <v>1047</v>
      </c>
      <c r="AX437" s="681" t="s">
        <v>1048</v>
      </c>
      <c r="BC437" s="682"/>
      <c r="BD437" s="688"/>
      <c r="BE437" s="686"/>
      <c r="BW437" s="682"/>
      <c r="BX437" s="688"/>
      <c r="BY437" s="689"/>
      <c r="BZ437" s="688"/>
      <c r="CA437" s="687"/>
      <c r="CB437" s="43"/>
      <c r="CC437" s="43"/>
      <c r="CD437" s="43"/>
      <c r="CE437" s="686"/>
      <c r="CF437" s="682"/>
      <c r="CG437" s="686"/>
      <c r="CH437" s="682"/>
      <c r="CI437" s="688"/>
      <c r="CJ437" s="680" t="s">
        <v>1047</v>
      </c>
      <c r="CK437" s="681" t="s">
        <v>1048</v>
      </c>
      <c r="CP437" s="682"/>
      <c r="CQ437" s="688"/>
      <c r="CR437" s="686"/>
      <c r="DJ437" s="682"/>
      <c r="DK437" s="688"/>
      <c r="DL437" s="689"/>
      <c r="DM437" s="688"/>
      <c r="DN437" s="687"/>
      <c r="DO437" s="43"/>
      <c r="DP437" s="43"/>
      <c r="DQ437" s="43"/>
      <c r="DR437" s="686"/>
      <c r="DS437" s="682"/>
      <c r="DT437" s="686"/>
      <c r="DU437" s="682"/>
      <c r="DV437" s="688"/>
      <c r="DW437" s="680" t="s">
        <v>1047</v>
      </c>
      <c r="DX437" s="681" t="s">
        <v>1048</v>
      </c>
      <c r="EC437" s="682"/>
      <c r="ED437" s="688"/>
      <c r="EE437" s="686"/>
      <c r="EW437" s="682"/>
      <c r="EX437" s="688"/>
      <c r="EY437" s="689"/>
    </row>
    <row r="438">
      <c r="A438" s="687"/>
      <c r="B438" s="677" t="s">
        <v>635</v>
      </c>
      <c r="C438" s="683"/>
      <c r="D438" s="683"/>
      <c r="E438" s="686"/>
      <c r="F438" s="682"/>
      <c r="G438" s="686"/>
      <c r="H438" s="682"/>
      <c r="I438" s="688"/>
      <c r="J438" s="680" t="s">
        <v>1049</v>
      </c>
      <c r="K438" s="681" t="s">
        <v>1050</v>
      </c>
      <c r="P438" s="682"/>
      <c r="Q438" s="688"/>
      <c r="R438" s="686"/>
      <c r="AJ438" s="682"/>
      <c r="AK438" s="688"/>
      <c r="AL438" s="689"/>
      <c r="AM438" s="688"/>
      <c r="AN438" s="687"/>
      <c r="AO438" s="677" t="s">
        <v>635</v>
      </c>
      <c r="AP438" s="683"/>
      <c r="AQ438" s="683"/>
      <c r="AR438" s="686"/>
      <c r="AS438" s="682"/>
      <c r="AT438" s="686"/>
      <c r="AU438" s="682"/>
      <c r="AV438" s="688"/>
      <c r="AW438" s="680" t="s">
        <v>1049</v>
      </c>
      <c r="AX438" s="681" t="s">
        <v>1050</v>
      </c>
      <c r="BC438" s="682"/>
      <c r="BD438" s="688"/>
      <c r="BE438" s="686"/>
      <c r="BW438" s="682"/>
      <c r="BX438" s="688"/>
      <c r="BY438" s="689"/>
      <c r="BZ438" s="688"/>
      <c r="CA438" s="687"/>
      <c r="CB438" s="677" t="s">
        <v>635</v>
      </c>
      <c r="CC438" s="683"/>
      <c r="CD438" s="683"/>
      <c r="CE438" s="686"/>
      <c r="CF438" s="682"/>
      <c r="CG438" s="686"/>
      <c r="CH438" s="682"/>
      <c r="CI438" s="688"/>
      <c r="CJ438" s="680" t="s">
        <v>1049</v>
      </c>
      <c r="CK438" s="681" t="s">
        <v>1050</v>
      </c>
      <c r="CP438" s="682"/>
      <c r="CQ438" s="688"/>
      <c r="CR438" s="686"/>
      <c r="DJ438" s="682"/>
      <c r="DK438" s="688"/>
      <c r="DL438" s="689"/>
      <c r="DM438" s="688"/>
      <c r="DN438" s="687"/>
      <c r="DO438" s="677" t="s">
        <v>635</v>
      </c>
      <c r="DP438" s="683"/>
      <c r="DQ438" s="683"/>
      <c r="DR438" s="686"/>
      <c r="DS438" s="682"/>
      <c r="DT438" s="686"/>
      <c r="DU438" s="682"/>
      <c r="DV438" s="688"/>
      <c r="DW438" s="680" t="s">
        <v>1049</v>
      </c>
      <c r="DX438" s="681" t="s">
        <v>1050</v>
      </c>
      <c r="EC438" s="682"/>
      <c r="ED438" s="688"/>
      <c r="EE438" s="686"/>
      <c r="EW438" s="682"/>
      <c r="EX438" s="688"/>
      <c r="EY438" s="689"/>
    </row>
    <row r="439">
      <c r="A439" s="687"/>
      <c r="B439" s="47"/>
      <c r="C439" s="47"/>
      <c r="D439" s="47"/>
      <c r="E439" s="686"/>
      <c r="F439" s="682"/>
      <c r="G439" s="686"/>
      <c r="H439" s="682"/>
      <c r="I439" s="688"/>
      <c r="J439" s="680" t="s">
        <v>1051</v>
      </c>
      <c r="K439" s="681" t="s">
        <v>1052</v>
      </c>
      <c r="P439" s="682"/>
      <c r="Q439" s="688"/>
      <c r="R439" s="686"/>
      <c r="AJ439" s="682"/>
      <c r="AK439" s="688"/>
      <c r="AL439" s="689"/>
      <c r="AM439" s="688"/>
      <c r="AN439" s="687"/>
      <c r="AO439" s="47"/>
      <c r="AP439" s="47"/>
      <c r="AQ439" s="47"/>
      <c r="AR439" s="686"/>
      <c r="AS439" s="682"/>
      <c r="AT439" s="686"/>
      <c r="AU439" s="682"/>
      <c r="AV439" s="688"/>
      <c r="AW439" s="680" t="s">
        <v>1051</v>
      </c>
      <c r="AX439" s="681" t="s">
        <v>1052</v>
      </c>
      <c r="BC439" s="682"/>
      <c r="BD439" s="688"/>
      <c r="BE439" s="686"/>
      <c r="BW439" s="682"/>
      <c r="BX439" s="688"/>
      <c r="BY439" s="689"/>
      <c r="BZ439" s="688"/>
      <c r="CA439" s="687"/>
      <c r="CB439" s="47"/>
      <c r="CC439" s="47"/>
      <c r="CD439" s="47"/>
      <c r="CE439" s="686"/>
      <c r="CF439" s="682"/>
      <c r="CG439" s="686"/>
      <c r="CH439" s="682"/>
      <c r="CI439" s="688"/>
      <c r="CJ439" s="680" t="s">
        <v>1051</v>
      </c>
      <c r="CK439" s="681" t="s">
        <v>1052</v>
      </c>
      <c r="CP439" s="682"/>
      <c r="CQ439" s="688"/>
      <c r="CR439" s="686"/>
      <c r="DJ439" s="682"/>
      <c r="DK439" s="688"/>
      <c r="DL439" s="689"/>
      <c r="DM439" s="688"/>
      <c r="DN439" s="687"/>
      <c r="DO439" s="47"/>
      <c r="DP439" s="47"/>
      <c r="DQ439" s="47"/>
      <c r="DR439" s="686"/>
      <c r="DS439" s="682"/>
      <c r="DT439" s="686"/>
      <c r="DU439" s="682"/>
      <c r="DV439" s="688"/>
      <c r="DW439" s="680" t="s">
        <v>1051</v>
      </c>
      <c r="DX439" s="681" t="s">
        <v>1052</v>
      </c>
      <c r="EC439" s="682"/>
      <c r="ED439" s="688"/>
      <c r="EE439" s="686"/>
      <c r="EW439" s="682"/>
      <c r="EX439" s="688"/>
      <c r="EY439" s="689"/>
    </row>
    <row r="440">
      <c r="A440" s="687"/>
      <c r="B440" s="43"/>
      <c r="C440" s="43"/>
      <c r="D440" s="43"/>
      <c r="E440" s="686"/>
      <c r="F440" s="682"/>
      <c r="G440" s="686"/>
      <c r="H440" s="682"/>
      <c r="I440" s="688"/>
      <c r="J440" s="680" t="s">
        <v>1053</v>
      </c>
      <c r="K440" s="681" t="s">
        <v>1054</v>
      </c>
      <c r="P440" s="682"/>
      <c r="Q440" s="688"/>
      <c r="R440" s="686"/>
      <c r="AJ440" s="682"/>
      <c r="AK440" s="688"/>
      <c r="AL440" s="689"/>
      <c r="AM440" s="688"/>
      <c r="AN440" s="687"/>
      <c r="AO440" s="43"/>
      <c r="AP440" s="43"/>
      <c r="AQ440" s="43"/>
      <c r="AR440" s="686"/>
      <c r="AS440" s="682"/>
      <c r="AT440" s="686"/>
      <c r="AU440" s="682"/>
      <c r="AV440" s="688"/>
      <c r="AW440" s="680" t="s">
        <v>1053</v>
      </c>
      <c r="AX440" s="681" t="s">
        <v>1054</v>
      </c>
      <c r="BC440" s="682"/>
      <c r="BD440" s="688"/>
      <c r="BE440" s="686"/>
      <c r="BW440" s="682"/>
      <c r="BX440" s="688"/>
      <c r="BY440" s="689"/>
      <c r="BZ440" s="688"/>
      <c r="CA440" s="687"/>
      <c r="CB440" s="43"/>
      <c r="CC440" s="43"/>
      <c r="CD440" s="43"/>
      <c r="CE440" s="686"/>
      <c r="CF440" s="682"/>
      <c r="CG440" s="686"/>
      <c r="CH440" s="682"/>
      <c r="CI440" s="688"/>
      <c r="CJ440" s="680" t="s">
        <v>1053</v>
      </c>
      <c r="CK440" s="681" t="s">
        <v>1054</v>
      </c>
      <c r="CP440" s="682"/>
      <c r="CQ440" s="688"/>
      <c r="CR440" s="686"/>
      <c r="DJ440" s="682"/>
      <c r="DK440" s="688"/>
      <c r="DL440" s="689"/>
      <c r="DM440" s="688"/>
      <c r="DN440" s="687"/>
      <c r="DO440" s="43"/>
      <c r="DP440" s="43"/>
      <c r="DQ440" s="43"/>
      <c r="DR440" s="686"/>
      <c r="DS440" s="682"/>
      <c r="DT440" s="686"/>
      <c r="DU440" s="682"/>
      <c r="DV440" s="688"/>
      <c r="DW440" s="680" t="s">
        <v>1053</v>
      </c>
      <c r="DX440" s="681" t="s">
        <v>1054</v>
      </c>
      <c r="EC440" s="682"/>
      <c r="ED440" s="688"/>
      <c r="EE440" s="686"/>
      <c r="EW440" s="682"/>
      <c r="EX440" s="688"/>
      <c r="EY440" s="689"/>
    </row>
    <row r="441">
      <c r="A441" s="687"/>
      <c r="B441" s="677" t="s">
        <v>637</v>
      </c>
      <c r="C441" s="683"/>
      <c r="D441" s="683"/>
      <c r="E441" s="686"/>
      <c r="F441" s="682"/>
      <c r="G441" s="686"/>
      <c r="H441" s="682"/>
      <c r="I441" s="688"/>
      <c r="J441" s="680" t="s">
        <v>1055</v>
      </c>
      <c r="K441" s="681" t="s">
        <v>1056</v>
      </c>
      <c r="P441" s="682"/>
      <c r="Q441" s="688"/>
      <c r="R441" s="686"/>
      <c r="AJ441" s="682"/>
      <c r="AK441" s="688"/>
      <c r="AL441" s="689"/>
      <c r="AM441" s="688"/>
      <c r="AN441" s="687"/>
      <c r="AO441" s="677" t="s">
        <v>637</v>
      </c>
      <c r="AP441" s="683"/>
      <c r="AQ441" s="683"/>
      <c r="AR441" s="686"/>
      <c r="AS441" s="682"/>
      <c r="AT441" s="686"/>
      <c r="AU441" s="682"/>
      <c r="AV441" s="688"/>
      <c r="AW441" s="680" t="s">
        <v>1055</v>
      </c>
      <c r="AX441" s="681" t="s">
        <v>1056</v>
      </c>
      <c r="BC441" s="682"/>
      <c r="BD441" s="688"/>
      <c r="BE441" s="686"/>
      <c r="BW441" s="682"/>
      <c r="BX441" s="688"/>
      <c r="BY441" s="689"/>
      <c r="BZ441" s="688"/>
      <c r="CA441" s="687"/>
      <c r="CB441" s="677" t="s">
        <v>637</v>
      </c>
      <c r="CC441" s="683"/>
      <c r="CD441" s="683"/>
      <c r="CE441" s="686"/>
      <c r="CF441" s="682"/>
      <c r="CG441" s="686"/>
      <c r="CH441" s="682"/>
      <c r="CI441" s="688"/>
      <c r="CJ441" s="680" t="s">
        <v>1055</v>
      </c>
      <c r="CK441" s="681" t="s">
        <v>1056</v>
      </c>
      <c r="CP441" s="682"/>
      <c r="CQ441" s="688"/>
      <c r="CR441" s="686"/>
      <c r="DJ441" s="682"/>
      <c r="DK441" s="688"/>
      <c r="DL441" s="689"/>
      <c r="DM441" s="688"/>
      <c r="DN441" s="687"/>
      <c r="DO441" s="677" t="s">
        <v>637</v>
      </c>
      <c r="DP441" s="683"/>
      <c r="DQ441" s="683"/>
      <c r="DR441" s="686"/>
      <c r="DS441" s="682"/>
      <c r="DT441" s="686"/>
      <c r="DU441" s="682"/>
      <c r="DV441" s="688"/>
      <c r="DW441" s="680" t="s">
        <v>1055</v>
      </c>
      <c r="DX441" s="681" t="s">
        <v>1056</v>
      </c>
      <c r="EC441" s="682"/>
      <c r="ED441" s="688"/>
      <c r="EE441" s="686"/>
      <c r="EW441" s="682"/>
      <c r="EX441" s="688"/>
      <c r="EY441" s="689"/>
    </row>
    <row r="442">
      <c r="A442" s="687"/>
      <c r="B442" s="47"/>
      <c r="C442" s="47"/>
      <c r="D442" s="47"/>
      <c r="E442" s="686"/>
      <c r="F442" s="682"/>
      <c r="G442" s="686"/>
      <c r="H442" s="682"/>
      <c r="I442" s="688"/>
      <c r="J442" s="690" t="s">
        <v>1057</v>
      </c>
      <c r="K442" s="691" t="s">
        <v>1058</v>
      </c>
      <c r="L442" s="11"/>
      <c r="M442" s="11"/>
      <c r="N442" s="11"/>
      <c r="O442" s="11"/>
      <c r="P442" s="12"/>
      <c r="Q442" s="688"/>
      <c r="R442" s="48"/>
      <c r="S442" s="11"/>
      <c r="T442" s="11"/>
      <c r="U442" s="11"/>
      <c r="V442" s="11"/>
      <c r="W442" s="11"/>
      <c r="X442" s="11"/>
      <c r="Y442" s="11"/>
      <c r="Z442" s="11"/>
      <c r="AA442" s="11"/>
      <c r="AB442" s="11"/>
      <c r="AC442" s="11"/>
      <c r="AD442" s="11"/>
      <c r="AE442" s="11"/>
      <c r="AF442" s="11"/>
      <c r="AG442" s="11"/>
      <c r="AH442" s="11"/>
      <c r="AI442" s="11"/>
      <c r="AJ442" s="12"/>
      <c r="AK442" s="688"/>
      <c r="AL442" s="689"/>
      <c r="AM442" s="688"/>
      <c r="AN442" s="687"/>
      <c r="AO442" s="47"/>
      <c r="AP442" s="47"/>
      <c r="AQ442" s="47"/>
      <c r="AR442" s="686"/>
      <c r="AS442" s="682"/>
      <c r="AT442" s="686"/>
      <c r="AU442" s="682"/>
      <c r="AV442" s="688"/>
      <c r="AW442" s="690" t="s">
        <v>1057</v>
      </c>
      <c r="AX442" s="691" t="s">
        <v>1058</v>
      </c>
      <c r="AY442" s="11"/>
      <c r="AZ442" s="11"/>
      <c r="BA442" s="11"/>
      <c r="BB442" s="11"/>
      <c r="BC442" s="12"/>
      <c r="BD442" s="688"/>
      <c r="BE442" s="48"/>
      <c r="BF442" s="11"/>
      <c r="BG442" s="11"/>
      <c r="BH442" s="11"/>
      <c r="BI442" s="11"/>
      <c r="BJ442" s="11"/>
      <c r="BK442" s="11"/>
      <c r="BL442" s="11"/>
      <c r="BM442" s="11"/>
      <c r="BN442" s="11"/>
      <c r="BO442" s="11"/>
      <c r="BP442" s="11"/>
      <c r="BQ442" s="11"/>
      <c r="BR442" s="11"/>
      <c r="BS442" s="11"/>
      <c r="BT442" s="11"/>
      <c r="BU442" s="11"/>
      <c r="BV442" s="11"/>
      <c r="BW442" s="12"/>
      <c r="BX442" s="688"/>
      <c r="BY442" s="689"/>
      <c r="BZ442" s="688"/>
      <c r="CA442" s="687"/>
      <c r="CB442" s="47"/>
      <c r="CC442" s="47"/>
      <c r="CD442" s="47"/>
      <c r="CE442" s="686"/>
      <c r="CF442" s="682"/>
      <c r="CG442" s="686"/>
      <c r="CH442" s="682"/>
      <c r="CI442" s="688"/>
      <c r="CJ442" s="690" t="s">
        <v>1057</v>
      </c>
      <c r="CK442" s="691" t="s">
        <v>1058</v>
      </c>
      <c r="CL442" s="11"/>
      <c r="CM442" s="11"/>
      <c r="CN442" s="11"/>
      <c r="CO442" s="11"/>
      <c r="CP442" s="12"/>
      <c r="CQ442" s="688"/>
      <c r="CR442" s="48"/>
      <c r="CS442" s="11"/>
      <c r="CT442" s="11"/>
      <c r="CU442" s="11"/>
      <c r="CV442" s="11"/>
      <c r="CW442" s="11"/>
      <c r="CX442" s="11"/>
      <c r="CY442" s="11"/>
      <c r="CZ442" s="11"/>
      <c r="DA442" s="11"/>
      <c r="DB442" s="11"/>
      <c r="DC442" s="11"/>
      <c r="DD442" s="11"/>
      <c r="DE442" s="11"/>
      <c r="DF442" s="11"/>
      <c r="DG442" s="11"/>
      <c r="DH442" s="11"/>
      <c r="DI442" s="11"/>
      <c r="DJ442" s="12"/>
      <c r="DK442" s="688"/>
      <c r="DL442" s="689"/>
      <c r="DM442" s="688"/>
      <c r="DN442" s="687"/>
      <c r="DO442" s="47"/>
      <c r="DP442" s="47"/>
      <c r="DQ442" s="47"/>
      <c r="DR442" s="686"/>
      <c r="DS442" s="682"/>
      <c r="DT442" s="686"/>
      <c r="DU442" s="682"/>
      <c r="DV442" s="688"/>
      <c r="DW442" s="690" t="s">
        <v>1057</v>
      </c>
      <c r="DX442" s="691" t="s">
        <v>1058</v>
      </c>
      <c r="DY442" s="11"/>
      <c r="DZ442" s="11"/>
      <c r="EA442" s="11"/>
      <c r="EB442" s="11"/>
      <c r="EC442" s="12"/>
      <c r="ED442" s="688"/>
      <c r="EE442" s="48"/>
      <c r="EF442" s="11"/>
      <c r="EG442" s="11"/>
      <c r="EH442" s="11"/>
      <c r="EI442" s="11"/>
      <c r="EJ442" s="11"/>
      <c r="EK442" s="11"/>
      <c r="EL442" s="11"/>
      <c r="EM442" s="11"/>
      <c r="EN442" s="11"/>
      <c r="EO442" s="11"/>
      <c r="EP442" s="11"/>
      <c r="EQ442" s="11"/>
      <c r="ER442" s="11"/>
      <c r="ES442" s="11"/>
      <c r="ET442" s="11"/>
      <c r="EU442" s="11"/>
      <c r="EV442" s="11"/>
      <c r="EW442" s="12"/>
      <c r="EX442" s="688"/>
      <c r="EY442" s="689"/>
    </row>
    <row r="443">
      <c r="A443" s="687"/>
      <c r="B443" s="43"/>
      <c r="C443" s="43"/>
      <c r="D443" s="43"/>
      <c r="E443" s="48"/>
      <c r="F443" s="12"/>
      <c r="G443" s="48"/>
      <c r="H443" s="12"/>
      <c r="I443" s="688"/>
      <c r="J443" s="688"/>
      <c r="K443" s="688"/>
      <c r="L443" s="688"/>
      <c r="M443" s="688"/>
      <c r="N443" s="688"/>
      <c r="O443" s="688"/>
      <c r="P443" s="688"/>
      <c r="Q443" s="688"/>
      <c r="R443" s="688"/>
      <c r="S443" s="688"/>
      <c r="T443" s="688"/>
      <c r="U443" s="688"/>
      <c r="V443" s="688"/>
      <c r="W443" s="688"/>
      <c r="X443" s="688"/>
      <c r="Y443" s="688"/>
      <c r="Z443" s="688"/>
      <c r="AA443" s="688"/>
      <c r="AB443" s="688"/>
      <c r="AC443" s="688"/>
      <c r="AD443" s="688"/>
      <c r="AE443" s="688"/>
      <c r="AF443" s="688"/>
      <c r="AG443" s="688"/>
      <c r="AH443" s="688"/>
      <c r="AI443" s="688"/>
      <c r="AJ443" s="688"/>
      <c r="AK443" s="688"/>
      <c r="AL443" s="689"/>
      <c r="AM443" s="688"/>
      <c r="AN443" s="687"/>
      <c r="AO443" s="43"/>
      <c r="AP443" s="43"/>
      <c r="AQ443" s="43"/>
      <c r="AR443" s="48"/>
      <c r="AS443" s="12"/>
      <c r="AT443" s="48"/>
      <c r="AU443" s="12"/>
      <c r="AV443" s="688"/>
      <c r="AW443" s="688"/>
      <c r="AX443" s="688"/>
      <c r="AY443" s="688"/>
      <c r="AZ443" s="688"/>
      <c r="BA443" s="688"/>
      <c r="BB443" s="688"/>
      <c r="BC443" s="688"/>
      <c r="BD443" s="688"/>
      <c r="BE443" s="688"/>
      <c r="BF443" s="688"/>
      <c r="BG443" s="688"/>
      <c r="BH443" s="688"/>
      <c r="BI443" s="688"/>
      <c r="BJ443" s="688"/>
      <c r="BK443" s="688"/>
      <c r="BL443" s="688"/>
      <c r="BM443" s="688"/>
      <c r="BN443" s="688"/>
      <c r="BO443" s="688"/>
      <c r="BP443" s="688"/>
      <c r="BQ443" s="688"/>
      <c r="BR443" s="688"/>
      <c r="BS443" s="688"/>
      <c r="BT443" s="688"/>
      <c r="BU443" s="688"/>
      <c r="BV443" s="688"/>
      <c r="BW443" s="688"/>
      <c r="BX443" s="688"/>
      <c r="BY443" s="689"/>
      <c r="BZ443" s="688"/>
      <c r="CA443" s="687"/>
      <c r="CB443" s="43"/>
      <c r="CC443" s="43"/>
      <c r="CD443" s="43"/>
      <c r="CE443" s="48"/>
      <c r="CF443" s="12"/>
      <c r="CG443" s="48"/>
      <c r="CH443" s="12"/>
      <c r="CI443" s="688"/>
      <c r="CJ443" s="688"/>
      <c r="CK443" s="688"/>
      <c r="CL443" s="688"/>
      <c r="CM443" s="688"/>
      <c r="CN443" s="688"/>
      <c r="CO443" s="688"/>
      <c r="CP443" s="688"/>
      <c r="CQ443" s="688"/>
      <c r="CR443" s="688"/>
      <c r="CS443" s="688"/>
      <c r="CT443" s="688"/>
      <c r="CU443" s="688"/>
      <c r="CV443" s="688"/>
      <c r="CW443" s="688"/>
      <c r="CX443" s="688"/>
      <c r="CY443" s="688"/>
      <c r="CZ443" s="688"/>
      <c r="DA443" s="688"/>
      <c r="DB443" s="688"/>
      <c r="DC443" s="688"/>
      <c r="DD443" s="688"/>
      <c r="DE443" s="688"/>
      <c r="DF443" s="688"/>
      <c r="DG443" s="688"/>
      <c r="DH443" s="688"/>
      <c r="DI443" s="688"/>
      <c r="DJ443" s="688"/>
      <c r="DK443" s="688"/>
      <c r="DL443" s="689"/>
      <c r="DM443" s="688"/>
      <c r="DN443" s="687"/>
      <c r="DO443" s="43"/>
      <c r="DP443" s="43"/>
      <c r="DQ443" s="43"/>
      <c r="DR443" s="48"/>
      <c r="DS443" s="12"/>
      <c r="DT443" s="48"/>
      <c r="DU443" s="12"/>
      <c r="DV443" s="688"/>
      <c r="DW443" s="688"/>
      <c r="DX443" s="688"/>
      <c r="DY443" s="688"/>
      <c r="DZ443" s="688"/>
      <c r="EA443" s="688"/>
      <c r="EB443" s="688"/>
      <c r="EC443" s="688"/>
      <c r="ED443" s="688"/>
      <c r="EE443" s="688"/>
      <c r="EF443" s="688"/>
      <c r="EG443" s="688"/>
      <c r="EH443" s="688"/>
      <c r="EI443" s="688"/>
      <c r="EJ443" s="688"/>
      <c r="EK443" s="688"/>
      <c r="EL443" s="688"/>
      <c r="EM443" s="688"/>
      <c r="EN443" s="688"/>
      <c r="EO443" s="688"/>
      <c r="EP443" s="688"/>
      <c r="EQ443" s="688"/>
      <c r="ER443" s="688"/>
      <c r="ES443" s="688"/>
      <c r="ET443" s="688"/>
      <c r="EU443" s="688"/>
      <c r="EV443" s="688"/>
      <c r="EW443" s="688"/>
      <c r="EX443" s="688"/>
      <c r="EY443" s="689"/>
    </row>
    <row r="444">
      <c r="A444" s="697"/>
      <c r="B444" s="623"/>
      <c r="C444" s="623"/>
      <c r="D444" s="623"/>
      <c r="E444" s="623"/>
      <c r="F444" s="623"/>
      <c r="G444" s="623"/>
      <c r="H444" s="623"/>
      <c r="I444" s="623"/>
      <c r="J444" s="623"/>
      <c r="K444" s="623"/>
      <c r="L444" s="623"/>
      <c r="M444" s="623"/>
      <c r="N444" s="623"/>
      <c r="O444" s="623"/>
      <c r="P444" s="623"/>
      <c r="Q444" s="623"/>
      <c r="R444" s="623"/>
      <c r="S444" s="623"/>
      <c r="T444" s="623"/>
      <c r="U444" s="623"/>
      <c r="V444" s="623"/>
      <c r="W444" s="623"/>
      <c r="X444" s="623"/>
      <c r="Y444" s="623"/>
      <c r="Z444" s="623"/>
      <c r="AA444" s="623"/>
      <c r="AB444" s="623"/>
      <c r="AC444" s="623"/>
      <c r="AD444" s="623"/>
      <c r="AE444" s="623"/>
      <c r="AF444" s="623"/>
      <c r="AG444" s="623"/>
      <c r="AH444" s="623"/>
      <c r="AI444" s="623"/>
      <c r="AJ444" s="623"/>
      <c r="AK444" s="623"/>
      <c r="AL444" s="698"/>
      <c r="AM444" s="623"/>
      <c r="AN444" s="697"/>
      <c r="AO444" s="623"/>
      <c r="AP444" s="623"/>
      <c r="AQ444" s="623"/>
      <c r="AR444" s="623"/>
      <c r="AS444" s="623"/>
      <c r="AT444" s="623"/>
      <c r="AU444" s="623"/>
      <c r="AV444" s="623"/>
      <c r="AW444" s="623"/>
      <c r="AX444" s="623"/>
      <c r="AY444" s="623"/>
      <c r="AZ444" s="623"/>
      <c r="BA444" s="623"/>
      <c r="BB444" s="623"/>
      <c r="BC444" s="623"/>
      <c r="BD444" s="623"/>
      <c r="BE444" s="623"/>
      <c r="BF444" s="623"/>
      <c r="BG444" s="623"/>
      <c r="BH444" s="623"/>
      <c r="BI444" s="623"/>
      <c r="BJ444" s="623"/>
      <c r="BK444" s="623"/>
      <c r="BL444" s="623"/>
      <c r="BM444" s="623"/>
      <c r="BN444" s="623"/>
      <c r="BO444" s="623"/>
      <c r="BP444" s="623"/>
      <c r="BQ444" s="623"/>
      <c r="BR444" s="623"/>
      <c r="BS444" s="623"/>
      <c r="BT444" s="623"/>
      <c r="BU444" s="623"/>
      <c r="BV444" s="623"/>
      <c r="BW444" s="623"/>
      <c r="BX444" s="623"/>
      <c r="BY444" s="698"/>
      <c r="BZ444" s="623"/>
      <c r="CA444" s="697"/>
      <c r="CB444" s="623"/>
      <c r="CC444" s="623"/>
      <c r="CD444" s="623"/>
      <c r="CE444" s="623"/>
      <c r="CF444" s="623"/>
      <c r="CG444" s="623"/>
      <c r="CH444" s="623"/>
      <c r="CI444" s="623"/>
      <c r="CJ444" s="623"/>
      <c r="CK444" s="623"/>
      <c r="CL444" s="623"/>
      <c r="CM444" s="623"/>
      <c r="CN444" s="623"/>
      <c r="CO444" s="623"/>
      <c r="CP444" s="623"/>
      <c r="CQ444" s="623"/>
      <c r="CR444" s="623"/>
      <c r="CS444" s="623"/>
      <c r="CT444" s="623"/>
      <c r="CU444" s="623"/>
      <c r="CV444" s="623"/>
      <c r="CW444" s="623"/>
      <c r="CX444" s="623"/>
      <c r="CY444" s="623"/>
      <c r="CZ444" s="623"/>
      <c r="DA444" s="623"/>
      <c r="DB444" s="623"/>
      <c r="DC444" s="623"/>
      <c r="DD444" s="623"/>
      <c r="DE444" s="623"/>
      <c r="DF444" s="623"/>
      <c r="DG444" s="623"/>
      <c r="DH444" s="623"/>
      <c r="DI444" s="623"/>
      <c r="DJ444" s="623"/>
      <c r="DK444" s="623"/>
      <c r="DL444" s="698"/>
      <c r="DM444" s="623"/>
      <c r="DN444" s="697"/>
      <c r="DO444" s="623"/>
      <c r="DP444" s="623"/>
      <c r="DQ444" s="623"/>
      <c r="DR444" s="623"/>
      <c r="DS444" s="623"/>
      <c r="DT444" s="623"/>
      <c r="DU444" s="623"/>
      <c r="DV444" s="623"/>
      <c r="DW444" s="623"/>
      <c r="DX444" s="623"/>
      <c r="DY444" s="623"/>
      <c r="DZ444" s="623"/>
      <c r="EA444" s="623"/>
      <c r="EB444" s="623"/>
      <c r="EC444" s="623"/>
      <c r="ED444" s="623"/>
      <c r="EE444" s="623"/>
      <c r="EF444" s="623"/>
      <c r="EG444" s="623"/>
      <c r="EH444" s="623"/>
      <c r="EI444" s="623"/>
      <c r="EJ444" s="623"/>
      <c r="EK444" s="623"/>
      <c r="EL444" s="623"/>
      <c r="EM444" s="623"/>
      <c r="EN444" s="623"/>
      <c r="EO444" s="623"/>
      <c r="EP444" s="623"/>
      <c r="EQ444" s="623"/>
      <c r="ER444" s="623"/>
      <c r="ES444" s="623"/>
      <c r="ET444" s="623"/>
      <c r="EU444" s="623"/>
      <c r="EV444" s="623"/>
      <c r="EW444" s="623"/>
      <c r="EX444" s="623"/>
      <c r="EY444" s="698"/>
    </row>
    <row r="445">
      <c r="A445" s="697"/>
      <c r="B445" s="623"/>
      <c r="C445" s="623"/>
      <c r="D445" s="623"/>
      <c r="E445" s="623"/>
      <c r="F445" s="623"/>
      <c r="G445" s="623"/>
      <c r="H445" s="623"/>
      <c r="I445" s="623"/>
      <c r="J445" s="623"/>
      <c r="K445" s="623"/>
      <c r="L445" s="623"/>
      <c r="M445" s="623"/>
      <c r="N445" s="623"/>
      <c r="O445" s="623"/>
      <c r="P445" s="623"/>
      <c r="Q445" s="623"/>
      <c r="R445" s="623"/>
      <c r="S445" s="623"/>
      <c r="T445" s="623"/>
      <c r="U445" s="623"/>
      <c r="V445" s="623"/>
      <c r="W445" s="623"/>
      <c r="X445" s="623"/>
      <c r="Y445" s="623"/>
      <c r="Z445" s="623"/>
      <c r="AA445" s="623"/>
      <c r="AB445" s="623"/>
      <c r="AC445" s="623"/>
      <c r="AD445" s="623"/>
      <c r="AE445" s="623"/>
      <c r="AF445" s="623"/>
      <c r="AG445" s="623"/>
      <c r="AH445" s="623"/>
      <c r="AI445" s="623"/>
      <c r="AJ445" s="623"/>
      <c r="AK445" s="623"/>
      <c r="AL445" s="698"/>
      <c r="AM445" s="623"/>
      <c r="AN445" s="697"/>
      <c r="AO445" s="623"/>
      <c r="AP445" s="623"/>
      <c r="AQ445" s="623"/>
      <c r="AR445" s="623"/>
      <c r="AS445" s="623"/>
      <c r="AT445" s="623"/>
      <c r="AU445" s="623"/>
      <c r="AV445" s="623"/>
      <c r="AW445" s="623"/>
      <c r="AX445" s="623"/>
      <c r="AY445" s="623"/>
      <c r="AZ445" s="623"/>
      <c r="BA445" s="623"/>
      <c r="BB445" s="623"/>
      <c r="BC445" s="623"/>
      <c r="BD445" s="623"/>
      <c r="BE445" s="623"/>
      <c r="BF445" s="623"/>
      <c r="BG445" s="623"/>
      <c r="BH445" s="623"/>
      <c r="BI445" s="623"/>
      <c r="BJ445" s="623"/>
      <c r="BK445" s="623"/>
      <c r="BL445" s="623"/>
      <c r="BM445" s="623"/>
      <c r="BN445" s="623"/>
      <c r="BO445" s="623"/>
      <c r="BP445" s="623"/>
      <c r="BQ445" s="623"/>
      <c r="BR445" s="623"/>
      <c r="BS445" s="623"/>
      <c r="BT445" s="623"/>
      <c r="BU445" s="623"/>
      <c r="BV445" s="623"/>
      <c r="BW445" s="623"/>
      <c r="BX445" s="623"/>
      <c r="BY445" s="698"/>
      <c r="BZ445" s="623"/>
      <c r="CA445" s="697"/>
      <c r="CB445" s="623"/>
      <c r="CC445" s="623"/>
      <c r="CD445" s="623"/>
      <c r="CE445" s="623"/>
      <c r="CF445" s="623"/>
      <c r="CG445" s="623"/>
      <c r="CH445" s="623"/>
      <c r="CI445" s="623"/>
      <c r="CJ445" s="623"/>
      <c r="CK445" s="623"/>
      <c r="CL445" s="623"/>
      <c r="CM445" s="623"/>
      <c r="CN445" s="623"/>
      <c r="CO445" s="623"/>
      <c r="CP445" s="623"/>
      <c r="CQ445" s="623"/>
      <c r="CR445" s="623"/>
      <c r="CS445" s="623"/>
      <c r="CT445" s="623"/>
      <c r="CU445" s="623"/>
      <c r="CV445" s="623"/>
      <c r="CW445" s="623"/>
      <c r="CX445" s="623"/>
      <c r="CY445" s="623"/>
      <c r="CZ445" s="623"/>
      <c r="DA445" s="623"/>
      <c r="DB445" s="623"/>
      <c r="DC445" s="623"/>
      <c r="DD445" s="623"/>
      <c r="DE445" s="623"/>
      <c r="DF445" s="623"/>
      <c r="DG445" s="623"/>
      <c r="DH445" s="623"/>
      <c r="DI445" s="623"/>
      <c r="DJ445" s="623"/>
      <c r="DK445" s="623"/>
      <c r="DL445" s="698"/>
      <c r="DM445" s="623"/>
      <c r="DN445" s="697"/>
      <c r="DO445" s="623"/>
      <c r="DP445" s="623"/>
      <c r="DQ445" s="623"/>
      <c r="DR445" s="623"/>
      <c r="DS445" s="623"/>
      <c r="DT445" s="623"/>
      <c r="DU445" s="623"/>
      <c r="DV445" s="623"/>
      <c r="DW445" s="623"/>
      <c r="DX445" s="623"/>
      <c r="DY445" s="623"/>
      <c r="DZ445" s="623"/>
      <c r="EA445" s="623"/>
      <c r="EB445" s="623"/>
      <c r="EC445" s="623"/>
      <c r="ED445" s="623"/>
      <c r="EE445" s="623"/>
      <c r="EF445" s="623"/>
      <c r="EG445" s="623"/>
      <c r="EH445" s="623"/>
      <c r="EI445" s="623"/>
      <c r="EJ445" s="623"/>
      <c r="EK445" s="623"/>
      <c r="EL445" s="623"/>
      <c r="EM445" s="623"/>
      <c r="EN445" s="623"/>
      <c r="EO445" s="623"/>
      <c r="EP445" s="623"/>
      <c r="EQ445" s="623"/>
      <c r="ER445" s="623"/>
      <c r="ES445" s="623"/>
      <c r="ET445" s="623"/>
      <c r="EU445" s="623"/>
      <c r="EV445" s="623"/>
      <c r="EW445" s="623"/>
      <c r="EX445" s="623"/>
      <c r="EY445" s="698"/>
    </row>
    <row r="446">
      <c r="A446" s="697"/>
      <c r="B446" s="623"/>
      <c r="C446" s="623"/>
      <c r="D446" s="623"/>
      <c r="E446" s="623"/>
      <c r="F446" s="623"/>
      <c r="G446" s="623"/>
      <c r="H446" s="623"/>
      <c r="I446" s="623"/>
      <c r="J446" s="623"/>
      <c r="K446" s="623"/>
      <c r="L446" s="623"/>
      <c r="M446" s="623"/>
      <c r="N446" s="623"/>
      <c r="O446" s="623"/>
      <c r="P446" s="623"/>
      <c r="Q446" s="623"/>
      <c r="R446" s="623"/>
      <c r="S446" s="623"/>
      <c r="T446" s="623"/>
      <c r="U446" s="623"/>
      <c r="V446" s="623"/>
      <c r="W446" s="623"/>
      <c r="X446" s="623"/>
      <c r="Y446" s="623"/>
      <c r="Z446" s="623"/>
      <c r="AA446" s="623"/>
      <c r="AB446" s="623"/>
      <c r="AC446" s="623"/>
      <c r="AD446" s="623"/>
      <c r="AE446" s="623"/>
      <c r="AF446" s="623"/>
      <c r="AG446" s="623"/>
      <c r="AH446" s="623"/>
      <c r="AI446" s="623"/>
      <c r="AJ446" s="623"/>
      <c r="AK446" s="623"/>
      <c r="AL446" s="698"/>
      <c r="AM446" s="623"/>
      <c r="AN446" s="697"/>
      <c r="AO446" s="623"/>
      <c r="AP446" s="623"/>
      <c r="AQ446" s="623"/>
      <c r="AR446" s="623"/>
      <c r="AS446" s="623"/>
      <c r="AT446" s="623"/>
      <c r="AU446" s="623"/>
      <c r="AV446" s="623"/>
      <c r="AW446" s="623"/>
      <c r="AX446" s="623"/>
      <c r="AY446" s="623"/>
      <c r="AZ446" s="623"/>
      <c r="BA446" s="623"/>
      <c r="BB446" s="623"/>
      <c r="BC446" s="623"/>
      <c r="BD446" s="623"/>
      <c r="BE446" s="623"/>
      <c r="BF446" s="623"/>
      <c r="BG446" s="623"/>
      <c r="BH446" s="623"/>
      <c r="BI446" s="623"/>
      <c r="BJ446" s="623"/>
      <c r="BK446" s="623"/>
      <c r="BL446" s="623"/>
      <c r="BM446" s="623"/>
      <c r="BN446" s="623"/>
      <c r="BO446" s="623"/>
      <c r="BP446" s="623"/>
      <c r="BQ446" s="623"/>
      <c r="BR446" s="623"/>
      <c r="BS446" s="623"/>
      <c r="BT446" s="623"/>
      <c r="BU446" s="623"/>
      <c r="BV446" s="623"/>
      <c r="BW446" s="623"/>
      <c r="BX446" s="623"/>
      <c r="BY446" s="698"/>
      <c r="BZ446" s="623"/>
      <c r="CA446" s="697"/>
      <c r="CB446" s="623"/>
      <c r="CC446" s="623"/>
      <c r="CD446" s="623"/>
      <c r="CE446" s="623"/>
      <c r="CF446" s="623"/>
      <c r="CG446" s="623"/>
      <c r="CH446" s="623"/>
      <c r="CI446" s="623"/>
      <c r="CJ446" s="623"/>
      <c r="CK446" s="623"/>
      <c r="CL446" s="623"/>
      <c r="CM446" s="623"/>
      <c r="CN446" s="623"/>
      <c r="CO446" s="623"/>
      <c r="CP446" s="623"/>
      <c r="CQ446" s="623"/>
      <c r="CR446" s="623"/>
      <c r="CS446" s="623"/>
      <c r="CT446" s="623"/>
      <c r="CU446" s="623"/>
      <c r="CV446" s="623"/>
      <c r="CW446" s="623"/>
      <c r="CX446" s="623"/>
      <c r="CY446" s="623"/>
      <c r="CZ446" s="623"/>
      <c r="DA446" s="623"/>
      <c r="DB446" s="623"/>
      <c r="DC446" s="623"/>
      <c r="DD446" s="623"/>
      <c r="DE446" s="623"/>
      <c r="DF446" s="623"/>
      <c r="DG446" s="623"/>
      <c r="DH446" s="623"/>
      <c r="DI446" s="623"/>
      <c r="DJ446" s="623"/>
      <c r="DK446" s="623"/>
      <c r="DL446" s="698"/>
      <c r="DM446" s="623"/>
      <c r="DN446" s="697"/>
      <c r="DO446" s="623"/>
      <c r="DP446" s="623"/>
      <c r="DQ446" s="623"/>
      <c r="DR446" s="623"/>
      <c r="DS446" s="623"/>
      <c r="DT446" s="623"/>
      <c r="DU446" s="623"/>
      <c r="DV446" s="623"/>
      <c r="DW446" s="623"/>
      <c r="DX446" s="623"/>
      <c r="DY446" s="623"/>
      <c r="DZ446" s="623"/>
      <c r="EA446" s="623"/>
      <c r="EB446" s="623"/>
      <c r="EC446" s="623"/>
      <c r="ED446" s="623"/>
      <c r="EE446" s="623"/>
      <c r="EF446" s="623"/>
      <c r="EG446" s="623"/>
      <c r="EH446" s="623"/>
      <c r="EI446" s="623"/>
      <c r="EJ446" s="623"/>
      <c r="EK446" s="623"/>
      <c r="EL446" s="623"/>
      <c r="EM446" s="623"/>
      <c r="EN446" s="623"/>
      <c r="EO446" s="623"/>
      <c r="EP446" s="623"/>
      <c r="EQ446" s="623"/>
      <c r="ER446" s="623"/>
      <c r="ES446" s="623"/>
      <c r="ET446" s="623"/>
      <c r="EU446" s="623"/>
      <c r="EV446" s="623"/>
      <c r="EW446" s="623"/>
      <c r="EX446" s="623"/>
      <c r="EY446" s="698"/>
    </row>
    <row r="447">
      <c r="A447" s="692" t="s">
        <v>1059</v>
      </c>
      <c r="P447" s="693"/>
      <c r="Q447" s="627"/>
      <c r="R447" s="627"/>
      <c r="S447" s="627"/>
      <c r="T447" s="627"/>
      <c r="U447" s="627"/>
      <c r="V447" s="627"/>
      <c r="W447" s="627"/>
      <c r="X447" s="627"/>
      <c r="Y447" s="627"/>
      <c r="Z447" s="627"/>
      <c r="AA447" s="627"/>
      <c r="AB447" s="627"/>
      <c r="AC447" s="627"/>
      <c r="AD447" s="627"/>
      <c r="AE447" s="627"/>
      <c r="AF447" s="627"/>
      <c r="AG447" s="627"/>
      <c r="AH447" s="627"/>
      <c r="AI447" s="627"/>
      <c r="AJ447" s="627"/>
      <c r="AK447" s="627"/>
      <c r="AL447" s="626"/>
      <c r="AM447" s="626"/>
      <c r="AN447" s="625" t="s">
        <v>1059</v>
      </c>
      <c r="BC447" s="693"/>
      <c r="BD447" s="706"/>
      <c r="BE447" s="627"/>
      <c r="BF447" s="627"/>
      <c r="BG447" s="627"/>
      <c r="BH447" s="627"/>
      <c r="BI447" s="627"/>
      <c r="BJ447" s="627"/>
      <c r="BK447" s="627"/>
      <c r="BL447" s="627"/>
      <c r="BM447" s="627"/>
      <c r="BN447" s="627"/>
      <c r="BO447" s="627"/>
      <c r="BP447" s="627"/>
      <c r="BQ447" s="627"/>
      <c r="BR447" s="627"/>
      <c r="BS447" s="627"/>
      <c r="BT447" s="627"/>
      <c r="BU447" s="627"/>
      <c r="BV447" s="627"/>
      <c r="BW447" s="627"/>
      <c r="BX447" s="627"/>
      <c r="BY447" s="626"/>
      <c r="BZ447" s="626"/>
      <c r="CA447" s="625" t="s">
        <v>1059</v>
      </c>
      <c r="CP447" s="693"/>
      <c r="CQ447" s="706"/>
      <c r="CR447" s="627"/>
      <c r="CS447" s="627"/>
      <c r="CT447" s="627"/>
      <c r="CU447" s="627"/>
      <c r="CV447" s="627"/>
      <c r="CW447" s="627"/>
      <c r="CX447" s="627"/>
      <c r="CY447" s="627"/>
      <c r="CZ447" s="627"/>
      <c r="DA447" s="627"/>
      <c r="DB447" s="627"/>
      <c r="DC447" s="627"/>
      <c r="DD447" s="627"/>
      <c r="DE447" s="627"/>
      <c r="DF447" s="627"/>
      <c r="DG447" s="627"/>
      <c r="DH447" s="627"/>
      <c r="DI447" s="627"/>
      <c r="DJ447" s="627"/>
      <c r="DK447" s="627"/>
      <c r="DL447" s="626"/>
      <c r="DM447" s="626"/>
      <c r="DN447" s="625" t="s">
        <v>1059</v>
      </c>
      <c r="EC447" s="693"/>
      <c r="ED447" s="706"/>
      <c r="EE447" s="627"/>
      <c r="EF447" s="627"/>
      <c r="EG447" s="627"/>
      <c r="EH447" s="627"/>
      <c r="EI447" s="627"/>
      <c r="EJ447" s="627"/>
      <c r="EK447" s="627"/>
      <c r="EL447" s="627"/>
      <c r="EM447" s="627"/>
      <c r="EN447" s="627"/>
      <c r="EO447" s="627"/>
      <c r="EP447" s="627"/>
      <c r="EQ447" s="627"/>
      <c r="ER447" s="627"/>
      <c r="ES447" s="627"/>
      <c r="ET447" s="627"/>
      <c r="EU447" s="627"/>
      <c r="EV447" s="627"/>
      <c r="EW447" s="627"/>
      <c r="EX447" s="627"/>
      <c r="EY447" s="626"/>
    </row>
    <row r="448">
      <c r="A448" s="697"/>
      <c r="B448" s="623"/>
      <c r="C448" s="623"/>
      <c r="D448" s="623"/>
      <c r="E448" s="623"/>
      <c r="F448" s="623"/>
      <c r="G448" s="623"/>
      <c r="H448" s="623"/>
      <c r="I448" s="623"/>
      <c r="J448" s="623"/>
      <c r="K448" s="623"/>
      <c r="L448" s="623"/>
      <c r="M448" s="623"/>
      <c r="N448" s="623"/>
      <c r="O448" s="623"/>
      <c r="P448" s="623"/>
      <c r="Q448" s="623"/>
      <c r="R448" s="623"/>
      <c r="S448" s="623"/>
      <c r="T448" s="623"/>
      <c r="U448" s="623"/>
      <c r="V448" s="623"/>
      <c r="W448" s="623"/>
      <c r="X448" s="623"/>
      <c r="Y448" s="623"/>
      <c r="Z448" s="623"/>
      <c r="AA448" s="623"/>
      <c r="AB448" s="623"/>
      <c r="AC448" s="623"/>
      <c r="AD448" s="623"/>
      <c r="AE448" s="623"/>
      <c r="AF448" s="623"/>
      <c r="AG448" s="623"/>
      <c r="AH448" s="623"/>
      <c r="AI448" s="623"/>
      <c r="AJ448" s="623"/>
      <c r="AK448" s="623"/>
      <c r="AL448" s="698"/>
      <c r="AM448" s="623"/>
      <c r="AN448" s="697"/>
      <c r="AO448" s="623"/>
      <c r="AP448" s="623"/>
      <c r="AQ448" s="623"/>
      <c r="AR448" s="623"/>
      <c r="AS448" s="623"/>
      <c r="AT448" s="623"/>
      <c r="AU448" s="623"/>
      <c r="AV448" s="623"/>
      <c r="AW448" s="623"/>
      <c r="AX448" s="623"/>
      <c r="AY448" s="623"/>
      <c r="AZ448" s="623"/>
      <c r="BA448" s="623"/>
      <c r="BB448" s="623"/>
      <c r="BC448" s="623"/>
      <c r="BD448" s="623"/>
      <c r="BE448" s="623"/>
      <c r="BF448" s="623"/>
      <c r="BG448" s="623"/>
      <c r="BH448" s="623"/>
      <c r="BI448" s="623"/>
      <c r="BJ448" s="623"/>
      <c r="BK448" s="623"/>
      <c r="BL448" s="623"/>
      <c r="BM448" s="623"/>
      <c r="BN448" s="623"/>
      <c r="BO448" s="623"/>
      <c r="BP448" s="623"/>
      <c r="BQ448" s="623"/>
      <c r="BR448" s="623"/>
      <c r="BS448" s="623"/>
      <c r="BT448" s="623"/>
      <c r="BU448" s="623"/>
      <c r="BV448" s="623"/>
      <c r="BW448" s="623"/>
      <c r="BX448" s="623"/>
      <c r="BY448" s="698"/>
      <c r="BZ448" s="623"/>
      <c r="CA448" s="697"/>
      <c r="CB448" s="623"/>
      <c r="CC448" s="623"/>
      <c r="CD448" s="623"/>
      <c r="CE448" s="623"/>
      <c r="CF448" s="623"/>
      <c r="CG448" s="623"/>
      <c r="CH448" s="623"/>
      <c r="CI448" s="623"/>
      <c r="CJ448" s="623"/>
      <c r="CK448" s="623"/>
      <c r="CL448" s="623"/>
      <c r="CM448" s="623"/>
      <c r="CN448" s="623"/>
      <c r="CO448" s="623"/>
      <c r="CP448" s="623"/>
      <c r="CQ448" s="623"/>
      <c r="CR448" s="623"/>
      <c r="CS448" s="623"/>
      <c r="CT448" s="623"/>
      <c r="CU448" s="623"/>
      <c r="CV448" s="623"/>
      <c r="CW448" s="623"/>
      <c r="CX448" s="623"/>
      <c r="CY448" s="623"/>
      <c r="CZ448" s="623"/>
      <c r="DA448" s="623"/>
      <c r="DB448" s="623"/>
      <c r="DC448" s="623"/>
      <c r="DD448" s="623"/>
      <c r="DE448" s="623"/>
      <c r="DF448" s="623"/>
      <c r="DG448" s="623"/>
      <c r="DH448" s="623"/>
      <c r="DI448" s="623"/>
      <c r="DJ448" s="623"/>
      <c r="DK448" s="623"/>
      <c r="DL448" s="698"/>
      <c r="DM448" s="623"/>
      <c r="DN448" s="697"/>
      <c r="DO448" s="623"/>
      <c r="DP448" s="623"/>
      <c r="DQ448" s="623"/>
      <c r="DR448" s="623"/>
      <c r="DS448" s="623"/>
      <c r="DT448" s="623"/>
      <c r="DU448" s="623"/>
      <c r="DV448" s="623"/>
      <c r="DW448" s="623"/>
      <c r="DX448" s="623"/>
      <c r="DY448" s="623"/>
      <c r="DZ448" s="623"/>
      <c r="EA448" s="623"/>
      <c r="EB448" s="623"/>
      <c r="EC448" s="623"/>
      <c r="ED448" s="623"/>
      <c r="EE448" s="623"/>
      <c r="EF448" s="623"/>
      <c r="EG448" s="623"/>
      <c r="EH448" s="623"/>
      <c r="EI448" s="623"/>
      <c r="EJ448" s="623"/>
      <c r="EK448" s="623"/>
      <c r="EL448" s="623"/>
      <c r="EM448" s="623"/>
      <c r="EN448" s="623"/>
      <c r="EO448" s="623"/>
      <c r="EP448" s="623"/>
      <c r="EQ448" s="623"/>
      <c r="ER448" s="623"/>
      <c r="ES448" s="623"/>
      <c r="ET448" s="623"/>
      <c r="EU448" s="623"/>
      <c r="EV448" s="623"/>
      <c r="EW448" s="623"/>
      <c r="EX448" s="623"/>
      <c r="EY448" s="698"/>
    </row>
    <row r="449">
      <c r="A449" s="699"/>
      <c r="B449" s="700"/>
      <c r="C449" s="700"/>
      <c r="D449" s="700"/>
      <c r="E449" s="700"/>
      <c r="F449" s="700"/>
      <c r="G449" s="700"/>
      <c r="H449" s="700"/>
      <c r="I449" s="700"/>
      <c r="J449" s="700"/>
      <c r="K449" s="700"/>
      <c r="L449" s="700"/>
      <c r="M449" s="700"/>
      <c r="N449" s="700"/>
      <c r="O449" s="700"/>
      <c r="P449" s="700"/>
      <c r="Q449" s="700"/>
      <c r="R449" s="700"/>
      <c r="S449" s="701" t="s">
        <v>1060</v>
      </c>
      <c r="T449" s="702"/>
      <c r="U449" s="702"/>
      <c r="V449" s="702"/>
      <c r="W449" s="702"/>
      <c r="X449" s="702"/>
      <c r="Y449" s="702"/>
      <c r="Z449" s="702"/>
      <c r="AA449" s="700"/>
      <c r="AB449" s="700"/>
      <c r="AC449" s="701" t="s">
        <v>1061</v>
      </c>
      <c r="AD449" s="702"/>
      <c r="AE449" s="702"/>
      <c r="AF449" s="702"/>
      <c r="AG449" s="702"/>
      <c r="AH449" s="702"/>
      <c r="AI449" s="702"/>
      <c r="AJ449" s="700"/>
      <c r="AK449" s="700"/>
      <c r="AL449" s="703"/>
      <c r="AM449" s="623"/>
      <c r="AN449" s="699"/>
      <c r="AO449" s="700"/>
      <c r="AP449" s="700"/>
      <c r="AQ449" s="700"/>
      <c r="AR449" s="700"/>
      <c r="AS449" s="700"/>
      <c r="AT449" s="700"/>
      <c r="AU449" s="700"/>
      <c r="AV449" s="700"/>
      <c r="AW449" s="700"/>
      <c r="AX449" s="700"/>
      <c r="AY449" s="700"/>
      <c r="AZ449" s="700"/>
      <c r="BA449" s="700"/>
      <c r="BB449" s="700"/>
      <c r="BC449" s="700"/>
      <c r="BD449" s="700"/>
      <c r="BE449" s="700"/>
      <c r="BF449" s="701" t="s">
        <v>1060</v>
      </c>
      <c r="BG449" s="702"/>
      <c r="BH449" s="702"/>
      <c r="BI449" s="702"/>
      <c r="BJ449" s="702"/>
      <c r="BK449" s="702"/>
      <c r="BL449" s="702"/>
      <c r="BM449" s="702"/>
      <c r="BN449" s="700"/>
      <c r="BO449" s="700"/>
      <c r="BP449" s="701" t="s">
        <v>1061</v>
      </c>
      <c r="BQ449" s="702"/>
      <c r="BR449" s="702"/>
      <c r="BS449" s="702"/>
      <c r="BT449" s="702"/>
      <c r="BU449" s="702"/>
      <c r="BV449" s="702"/>
      <c r="BW449" s="700"/>
      <c r="BX449" s="700"/>
      <c r="BY449" s="703"/>
      <c r="BZ449" s="623"/>
      <c r="CA449" s="699"/>
      <c r="CB449" s="700"/>
      <c r="CC449" s="700"/>
      <c r="CD449" s="700"/>
      <c r="CE449" s="700"/>
      <c r="CF449" s="700"/>
      <c r="CG449" s="700"/>
      <c r="CH449" s="700"/>
      <c r="CI449" s="700"/>
      <c r="CJ449" s="700"/>
      <c r="CK449" s="700"/>
      <c r="CL449" s="700"/>
      <c r="CM449" s="700"/>
      <c r="CN449" s="700"/>
      <c r="CO449" s="700"/>
      <c r="CP449" s="700"/>
      <c r="CQ449" s="700"/>
      <c r="CR449" s="700"/>
      <c r="CS449" s="701" t="s">
        <v>1060</v>
      </c>
      <c r="CT449" s="702"/>
      <c r="CU449" s="702"/>
      <c r="CV449" s="702"/>
      <c r="CW449" s="702"/>
      <c r="CX449" s="702"/>
      <c r="CY449" s="702"/>
      <c r="CZ449" s="702"/>
      <c r="DA449" s="700"/>
      <c r="DB449" s="700"/>
      <c r="DC449" s="701" t="s">
        <v>1061</v>
      </c>
      <c r="DD449" s="702"/>
      <c r="DE449" s="702"/>
      <c r="DF449" s="702"/>
      <c r="DG449" s="702"/>
      <c r="DH449" s="702"/>
      <c r="DI449" s="702"/>
      <c r="DJ449" s="700"/>
      <c r="DK449" s="700"/>
      <c r="DL449" s="703"/>
      <c r="DM449" s="623"/>
      <c r="DN449" s="699"/>
      <c r="DO449" s="700"/>
      <c r="DP449" s="700"/>
      <c r="DQ449" s="700"/>
      <c r="DR449" s="700"/>
      <c r="DS449" s="700"/>
      <c r="DT449" s="700"/>
      <c r="DU449" s="700"/>
      <c r="DV449" s="700"/>
      <c r="DW449" s="700"/>
      <c r="DX449" s="700"/>
      <c r="DY449" s="700"/>
      <c r="DZ449" s="700"/>
      <c r="EA449" s="700"/>
      <c r="EB449" s="700"/>
      <c r="EC449" s="700"/>
      <c r="ED449" s="700"/>
      <c r="EE449" s="700"/>
      <c r="EF449" s="701" t="s">
        <v>1060</v>
      </c>
      <c r="EG449" s="702"/>
      <c r="EH449" s="702"/>
      <c r="EI449" s="702"/>
      <c r="EJ449" s="702"/>
      <c r="EK449" s="702"/>
      <c r="EL449" s="702"/>
      <c r="EM449" s="702"/>
      <c r="EN449" s="700"/>
      <c r="EO449" s="700"/>
      <c r="EP449" s="701" t="s">
        <v>1061</v>
      </c>
      <c r="EQ449" s="702"/>
      <c r="ER449" s="702"/>
      <c r="ES449" s="702"/>
      <c r="ET449" s="702"/>
      <c r="EU449" s="702"/>
      <c r="EV449" s="702"/>
      <c r="EW449" s="700"/>
      <c r="EX449" s="700"/>
      <c r="EY449" s="703"/>
    </row>
    <row r="450">
      <c r="A450" s="623"/>
      <c r="B450" s="623"/>
      <c r="C450" s="623"/>
      <c r="D450" s="623"/>
      <c r="E450" s="623"/>
      <c r="F450" s="623"/>
      <c r="G450" s="623"/>
      <c r="H450" s="623"/>
      <c r="I450" s="623"/>
      <c r="J450" s="623"/>
      <c r="K450" s="623"/>
      <c r="L450" s="623"/>
      <c r="M450" s="623"/>
      <c r="N450" s="623"/>
      <c r="O450" s="623"/>
      <c r="P450" s="623"/>
      <c r="Q450" s="623"/>
      <c r="R450" s="623"/>
      <c r="S450" s="704"/>
      <c r="T450" s="704"/>
      <c r="U450" s="704"/>
      <c r="V450" s="704"/>
      <c r="W450" s="704"/>
      <c r="X450" s="704"/>
      <c r="Y450" s="704"/>
      <c r="Z450" s="704"/>
      <c r="AA450" s="623"/>
      <c r="AB450" s="623"/>
      <c r="AC450" s="704"/>
      <c r="AD450" s="704"/>
      <c r="AE450" s="704"/>
      <c r="AF450" s="704"/>
      <c r="AG450" s="704"/>
      <c r="AH450" s="704"/>
      <c r="AI450" s="704"/>
      <c r="AJ450" s="623"/>
      <c r="AK450" s="623"/>
      <c r="AL450" s="623"/>
      <c r="AM450" s="623"/>
      <c r="AN450" s="623"/>
      <c r="AO450" s="623"/>
      <c r="AP450" s="623"/>
      <c r="AQ450" s="623"/>
      <c r="AR450" s="623"/>
      <c r="AS450" s="623"/>
      <c r="AT450" s="623"/>
      <c r="AU450" s="623"/>
      <c r="AV450" s="623"/>
      <c r="AW450" s="623"/>
      <c r="AX450" s="623"/>
      <c r="AY450" s="623"/>
      <c r="AZ450" s="623"/>
      <c r="BA450" s="623"/>
      <c r="BB450" s="623"/>
      <c r="BC450" s="623"/>
      <c r="BD450" s="623"/>
      <c r="BE450" s="623"/>
      <c r="BF450" s="704"/>
      <c r="BG450" s="704"/>
      <c r="BH450" s="704"/>
      <c r="BI450" s="704"/>
      <c r="BJ450" s="704"/>
      <c r="BK450" s="704"/>
      <c r="BL450" s="704"/>
      <c r="BM450" s="704"/>
      <c r="BN450" s="623"/>
      <c r="BO450" s="623"/>
      <c r="BP450" s="704"/>
      <c r="BQ450" s="704"/>
      <c r="BR450" s="704"/>
      <c r="BS450" s="704"/>
      <c r="BT450" s="704"/>
      <c r="BU450" s="704"/>
      <c r="BV450" s="704"/>
      <c r="BW450" s="623"/>
      <c r="BX450" s="623"/>
      <c r="BY450" s="623"/>
      <c r="BZ450" s="623"/>
      <c r="CA450" s="623"/>
      <c r="CB450" s="623"/>
      <c r="CC450" s="623"/>
      <c r="CD450" s="623"/>
      <c r="CE450" s="623"/>
      <c r="CF450" s="623"/>
      <c r="CG450" s="623"/>
      <c r="CH450" s="623"/>
      <c r="CI450" s="623"/>
      <c r="CJ450" s="623"/>
      <c r="CK450" s="623"/>
      <c r="CL450" s="623"/>
      <c r="CM450" s="623"/>
      <c r="CN450" s="623"/>
      <c r="CO450" s="623"/>
      <c r="CP450" s="623"/>
      <c r="CQ450" s="623"/>
      <c r="CR450" s="623"/>
      <c r="CS450" s="704"/>
      <c r="CT450" s="704"/>
      <c r="CU450" s="704"/>
      <c r="CV450" s="704"/>
      <c r="CW450" s="704"/>
      <c r="CX450" s="704"/>
      <c r="CY450" s="704"/>
      <c r="CZ450" s="704"/>
      <c r="DA450" s="623"/>
      <c r="DB450" s="623"/>
      <c r="DC450" s="704"/>
      <c r="DD450" s="704"/>
      <c r="DE450" s="704"/>
      <c r="DF450" s="704"/>
      <c r="DG450" s="704"/>
      <c r="DH450" s="704"/>
      <c r="DI450" s="704"/>
      <c r="DJ450" s="623"/>
      <c r="DK450" s="623"/>
      <c r="DL450" s="623"/>
      <c r="DM450" s="623"/>
      <c r="DN450" s="623"/>
      <c r="DO450" s="623"/>
      <c r="DP450" s="623"/>
      <c r="DQ450" s="623"/>
      <c r="DR450" s="623"/>
      <c r="DS450" s="623"/>
      <c r="DT450" s="623"/>
      <c r="DU450" s="623"/>
      <c r="DV450" s="623"/>
      <c r="DW450" s="623"/>
      <c r="DX450" s="623"/>
      <c r="DY450" s="623"/>
      <c r="DZ450" s="623"/>
      <c r="EA450" s="623"/>
      <c r="EB450" s="623"/>
      <c r="EC450" s="623"/>
      <c r="ED450" s="623"/>
      <c r="EE450" s="623"/>
      <c r="EF450" s="704"/>
      <c r="EG450" s="704"/>
      <c r="EH450" s="704"/>
      <c r="EI450" s="704"/>
      <c r="EJ450" s="704"/>
      <c r="EK450" s="704"/>
      <c r="EL450" s="704"/>
      <c r="EM450" s="704"/>
      <c r="EN450" s="623"/>
      <c r="EO450" s="623"/>
      <c r="EP450" s="704"/>
      <c r="EQ450" s="704"/>
      <c r="ER450" s="704"/>
      <c r="ES450" s="704"/>
      <c r="ET450" s="704"/>
      <c r="EU450" s="704"/>
      <c r="EV450" s="704"/>
      <c r="EW450" s="623"/>
      <c r="EX450" s="623"/>
      <c r="EY450" s="623"/>
    </row>
    <row r="451">
      <c r="A451" s="620"/>
      <c r="B451" s="621"/>
      <c r="C451" s="621"/>
      <c r="D451" s="621"/>
      <c r="E451" s="621"/>
      <c r="F451" s="621"/>
      <c r="G451" s="621"/>
      <c r="H451" s="621"/>
      <c r="I451" s="621"/>
      <c r="J451" s="621"/>
      <c r="K451" s="621"/>
      <c r="L451" s="621"/>
      <c r="M451" s="621"/>
      <c r="N451" s="621"/>
      <c r="O451" s="621"/>
      <c r="P451" s="621"/>
      <c r="Q451" s="621"/>
      <c r="R451" s="621"/>
      <c r="S451" s="621"/>
      <c r="T451" s="621"/>
      <c r="U451" s="621"/>
      <c r="V451" s="621"/>
      <c r="W451" s="621"/>
      <c r="X451" s="621"/>
      <c r="Y451" s="621"/>
      <c r="Z451" s="621"/>
      <c r="AA451" s="621"/>
      <c r="AB451" s="621"/>
      <c r="AC451" s="621"/>
      <c r="AD451" s="621"/>
      <c r="AE451" s="621"/>
      <c r="AF451" s="621"/>
      <c r="AG451" s="621"/>
      <c r="AH451" s="621"/>
      <c r="AI451" s="621"/>
      <c r="AJ451" s="621"/>
      <c r="AK451" s="621"/>
      <c r="AL451" s="622"/>
      <c r="AM451" s="623"/>
      <c r="AN451" s="620"/>
      <c r="AO451" s="621"/>
      <c r="AP451" s="621"/>
      <c r="AQ451" s="621"/>
      <c r="AR451" s="621"/>
      <c r="AS451" s="621"/>
      <c r="AT451" s="621"/>
      <c r="AU451" s="621"/>
      <c r="AV451" s="621"/>
      <c r="AW451" s="621"/>
      <c r="AX451" s="621"/>
      <c r="AY451" s="621"/>
      <c r="AZ451" s="621"/>
      <c r="BA451" s="621"/>
      <c r="BB451" s="621"/>
      <c r="BC451" s="621"/>
      <c r="BD451" s="621"/>
      <c r="BE451" s="621"/>
      <c r="BF451" s="621"/>
      <c r="BG451" s="621"/>
      <c r="BH451" s="621"/>
      <c r="BI451" s="621"/>
      <c r="BJ451" s="621"/>
      <c r="BK451" s="621"/>
      <c r="BL451" s="621"/>
      <c r="BM451" s="621"/>
      <c r="BN451" s="621"/>
      <c r="BO451" s="621"/>
      <c r="BP451" s="621"/>
      <c r="BQ451" s="621"/>
      <c r="BR451" s="621"/>
      <c r="BS451" s="621"/>
      <c r="BT451" s="621"/>
      <c r="BU451" s="621"/>
      <c r="BV451" s="621"/>
      <c r="BW451" s="621"/>
      <c r="BX451" s="621"/>
      <c r="BY451" s="622"/>
      <c r="BZ451" s="623"/>
      <c r="CA451" s="620"/>
      <c r="CB451" s="621"/>
      <c r="CC451" s="621"/>
      <c r="CD451" s="621"/>
      <c r="CE451" s="621"/>
      <c r="CF451" s="621"/>
      <c r="CG451" s="621"/>
      <c r="CH451" s="621"/>
      <c r="CI451" s="621"/>
      <c r="CJ451" s="621"/>
      <c r="CK451" s="621"/>
      <c r="CL451" s="621"/>
      <c r="CM451" s="621"/>
      <c r="CN451" s="621"/>
      <c r="CO451" s="621"/>
      <c r="CP451" s="621"/>
      <c r="CQ451" s="621"/>
      <c r="CR451" s="621"/>
      <c r="CS451" s="621"/>
      <c r="CT451" s="621"/>
      <c r="CU451" s="621"/>
      <c r="CV451" s="621"/>
      <c r="CW451" s="621"/>
      <c r="CX451" s="621"/>
      <c r="CY451" s="621"/>
      <c r="CZ451" s="621"/>
      <c r="DA451" s="621"/>
      <c r="DB451" s="621"/>
      <c r="DC451" s="621"/>
      <c r="DD451" s="621"/>
      <c r="DE451" s="621"/>
      <c r="DF451" s="621"/>
      <c r="DG451" s="621"/>
      <c r="DH451" s="621"/>
      <c r="DI451" s="621"/>
      <c r="DJ451" s="621"/>
      <c r="DK451" s="621"/>
      <c r="DL451" s="622"/>
      <c r="DM451" s="623"/>
      <c r="DN451" s="620"/>
      <c r="DO451" s="621"/>
      <c r="DP451" s="621"/>
      <c r="DQ451" s="621"/>
      <c r="DR451" s="621"/>
      <c r="DS451" s="621"/>
      <c r="DT451" s="621"/>
      <c r="DU451" s="621"/>
      <c r="DV451" s="621"/>
      <c r="DW451" s="621"/>
      <c r="DX451" s="621"/>
      <c r="DY451" s="621"/>
      <c r="DZ451" s="621"/>
      <c r="EA451" s="621"/>
      <c r="EB451" s="621"/>
      <c r="EC451" s="621"/>
      <c r="ED451" s="621"/>
      <c r="EE451" s="621"/>
      <c r="EF451" s="621"/>
      <c r="EG451" s="621"/>
      <c r="EH451" s="621"/>
      <c r="EI451" s="621"/>
      <c r="EJ451" s="621"/>
      <c r="EK451" s="621"/>
      <c r="EL451" s="621"/>
      <c r="EM451" s="621"/>
      <c r="EN451" s="621"/>
      <c r="EO451" s="621"/>
      <c r="EP451" s="621"/>
      <c r="EQ451" s="621"/>
      <c r="ER451" s="621"/>
      <c r="ES451" s="621"/>
      <c r="ET451" s="621"/>
      <c r="EU451" s="621"/>
      <c r="EV451" s="621"/>
      <c r="EW451" s="621"/>
      <c r="EX451" s="621"/>
      <c r="EY451" s="622"/>
    </row>
    <row r="452">
      <c r="A452" s="624"/>
      <c r="B452" s="625" t="s">
        <v>1003</v>
      </c>
      <c r="AL452" s="626"/>
      <c r="AM452" s="626"/>
      <c r="AN452" s="627"/>
      <c r="AO452" s="625" t="s">
        <v>1003</v>
      </c>
      <c r="BY452" s="626"/>
      <c r="BZ452" s="626"/>
      <c r="CA452" s="627"/>
      <c r="CB452" s="625" t="s">
        <v>1003</v>
      </c>
      <c r="DL452" s="626"/>
      <c r="DM452" s="626"/>
      <c r="DN452" s="627"/>
      <c r="DO452" s="625" t="s">
        <v>1003</v>
      </c>
      <c r="EY452" s="626"/>
    </row>
    <row r="453">
      <c r="A453" s="628"/>
      <c r="B453" s="629" t="s">
        <v>1004</v>
      </c>
      <c r="AL453" s="630"/>
      <c r="AM453" s="629"/>
      <c r="AN453" s="628"/>
      <c r="AO453" s="629" t="s">
        <v>1004</v>
      </c>
      <c r="BY453" s="630"/>
      <c r="BZ453" s="629"/>
      <c r="CA453" s="628"/>
      <c r="CB453" s="629" t="s">
        <v>1004</v>
      </c>
      <c r="DL453" s="630"/>
      <c r="DM453" s="629"/>
      <c r="DN453" s="628"/>
      <c r="DO453" s="629" t="s">
        <v>1004</v>
      </c>
      <c r="EY453" s="630"/>
    </row>
    <row r="454">
      <c r="A454" s="628"/>
      <c r="B454" s="631" t="s">
        <v>1005</v>
      </c>
      <c r="AL454" s="632"/>
      <c r="AM454" s="631"/>
      <c r="AN454" s="628"/>
      <c r="AO454" s="631" t="s">
        <v>1005</v>
      </c>
      <c r="BY454" s="632"/>
      <c r="BZ454" s="631"/>
      <c r="CA454" s="628"/>
      <c r="CB454" s="631" t="s">
        <v>1005</v>
      </c>
      <c r="DL454" s="632"/>
      <c r="DM454" s="631"/>
      <c r="DN454" s="628"/>
      <c r="DO454" s="631" t="s">
        <v>1005</v>
      </c>
      <c r="EY454" s="632"/>
    </row>
    <row r="455">
      <c r="A455" s="628"/>
      <c r="B455" s="633"/>
      <c r="C455" s="633"/>
      <c r="D455" s="633"/>
      <c r="E455" s="633"/>
      <c r="F455" s="633"/>
      <c r="G455" s="633"/>
      <c r="H455" s="633"/>
      <c r="I455" s="633"/>
      <c r="J455" s="633"/>
      <c r="K455" s="633"/>
      <c r="L455" s="633"/>
      <c r="M455" s="633"/>
      <c r="N455" s="633"/>
      <c r="O455" s="633"/>
      <c r="P455" s="633"/>
      <c r="Q455" s="633"/>
      <c r="R455" s="633"/>
      <c r="S455" s="633"/>
      <c r="T455" s="633"/>
      <c r="U455" s="633"/>
      <c r="V455" s="633"/>
      <c r="W455" s="633"/>
      <c r="X455" s="633"/>
      <c r="Y455" s="633"/>
      <c r="Z455" s="633"/>
      <c r="AA455" s="633"/>
      <c r="AB455" s="633"/>
      <c r="AC455" s="633"/>
      <c r="AD455" s="633"/>
      <c r="AE455" s="633"/>
      <c r="AF455" s="633"/>
      <c r="AG455" s="633"/>
      <c r="AH455" s="633"/>
      <c r="AI455" s="633"/>
      <c r="AJ455" s="633"/>
      <c r="AK455" s="633"/>
      <c r="AL455" s="632"/>
      <c r="AM455" s="631"/>
      <c r="AN455" s="628"/>
      <c r="AO455" s="633"/>
      <c r="AP455" s="633"/>
      <c r="AQ455" s="633"/>
      <c r="AR455" s="633"/>
      <c r="AS455" s="633"/>
      <c r="AT455" s="633"/>
      <c r="AU455" s="633"/>
      <c r="AV455" s="633"/>
      <c r="AW455" s="633"/>
      <c r="AX455" s="633"/>
      <c r="AY455" s="633"/>
      <c r="AZ455" s="633"/>
      <c r="BA455" s="633"/>
      <c r="BB455" s="633"/>
      <c r="BC455" s="633"/>
      <c r="BD455" s="633"/>
      <c r="BE455" s="633"/>
      <c r="BF455" s="633"/>
      <c r="BG455" s="633"/>
      <c r="BH455" s="633"/>
      <c r="BI455" s="633"/>
      <c r="BJ455" s="633"/>
      <c r="BK455" s="633"/>
      <c r="BL455" s="633"/>
      <c r="BM455" s="633"/>
      <c r="BN455" s="633"/>
      <c r="BO455" s="633"/>
      <c r="BP455" s="633"/>
      <c r="BQ455" s="633"/>
      <c r="BR455" s="633"/>
      <c r="BS455" s="633"/>
      <c r="BT455" s="633"/>
      <c r="BU455" s="633"/>
      <c r="BV455" s="633"/>
      <c r="BW455" s="633"/>
      <c r="BX455" s="633"/>
      <c r="BY455" s="632"/>
      <c r="BZ455" s="631"/>
      <c r="CA455" s="628"/>
      <c r="CB455" s="633"/>
      <c r="CC455" s="633"/>
      <c r="CD455" s="633"/>
      <c r="CE455" s="633"/>
      <c r="CF455" s="633"/>
      <c r="CG455" s="633"/>
      <c r="CH455" s="633"/>
      <c r="CI455" s="633"/>
      <c r="CJ455" s="633"/>
      <c r="CK455" s="633"/>
      <c r="CL455" s="633"/>
      <c r="CM455" s="633"/>
      <c r="CN455" s="633"/>
      <c r="CO455" s="633"/>
      <c r="CP455" s="633"/>
      <c r="CQ455" s="633"/>
      <c r="CR455" s="633"/>
      <c r="CS455" s="633"/>
      <c r="CT455" s="633"/>
      <c r="CU455" s="633"/>
      <c r="CV455" s="633"/>
      <c r="CW455" s="633"/>
      <c r="CX455" s="633"/>
      <c r="CY455" s="633"/>
      <c r="CZ455" s="633"/>
      <c r="DA455" s="633"/>
      <c r="DB455" s="633"/>
      <c r="DC455" s="633"/>
      <c r="DD455" s="633"/>
      <c r="DE455" s="633"/>
      <c r="DF455" s="633"/>
      <c r="DG455" s="633"/>
      <c r="DH455" s="633"/>
      <c r="DI455" s="633"/>
      <c r="DJ455" s="633"/>
      <c r="DK455" s="633"/>
      <c r="DL455" s="632"/>
      <c r="DM455" s="631"/>
      <c r="DN455" s="628"/>
      <c r="DO455" s="633"/>
      <c r="DP455" s="633"/>
      <c r="DQ455" s="633"/>
      <c r="DR455" s="633"/>
      <c r="DS455" s="633"/>
      <c r="DT455" s="633"/>
      <c r="DU455" s="633"/>
      <c r="DV455" s="633"/>
      <c r="DW455" s="633"/>
      <c r="DX455" s="633"/>
      <c r="DY455" s="633"/>
      <c r="DZ455" s="633"/>
      <c r="EA455" s="633"/>
      <c r="EB455" s="633"/>
      <c r="EC455" s="633"/>
      <c r="ED455" s="633"/>
      <c r="EE455" s="633"/>
      <c r="EF455" s="633"/>
      <c r="EG455" s="633"/>
      <c r="EH455" s="633"/>
      <c r="EI455" s="633"/>
      <c r="EJ455" s="633"/>
      <c r="EK455" s="633"/>
      <c r="EL455" s="633"/>
      <c r="EM455" s="633"/>
      <c r="EN455" s="633"/>
      <c r="EO455" s="633"/>
      <c r="EP455" s="633"/>
      <c r="EQ455" s="633"/>
      <c r="ER455" s="633"/>
      <c r="ES455" s="633"/>
      <c r="ET455" s="633"/>
      <c r="EU455" s="633"/>
      <c r="EV455" s="633"/>
      <c r="EW455" s="633"/>
      <c r="EX455" s="633"/>
      <c r="EY455" s="632"/>
    </row>
    <row r="456">
      <c r="A456" s="628"/>
      <c r="B456" s="634" t="s">
        <v>1006</v>
      </c>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2"/>
      <c r="AL456" s="635"/>
      <c r="AM456" s="636"/>
      <c r="AN456" s="628"/>
      <c r="AO456" s="634" t="s">
        <v>1006</v>
      </c>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2"/>
      <c r="BY456" s="635"/>
      <c r="BZ456" s="636"/>
      <c r="CA456" s="628"/>
      <c r="CB456" s="634" t="s">
        <v>1006</v>
      </c>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2"/>
      <c r="DL456" s="635"/>
      <c r="DM456" s="636"/>
      <c r="DN456" s="628"/>
      <c r="DO456" s="634" t="s">
        <v>1006</v>
      </c>
      <c r="DP456" s="11"/>
      <c r="DQ456" s="11"/>
      <c r="DR456" s="11"/>
      <c r="DS456" s="11"/>
      <c r="DT456" s="11"/>
      <c r="DU456" s="11"/>
      <c r="DV456" s="11"/>
      <c r="DW456" s="11"/>
      <c r="DX456" s="11"/>
      <c r="DY456" s="11"/>
      <c r="DZ456" s="11"/>
      <c r="EA456" s="11"/>
      <c r="EB456" s="11"/>
      <c r="EC456" s="11"/>
      <c r="ED456" s="11"/>
      <c r="EE456" s="11"/>
      <c r="EF456" s="11"/>
      <c r="EG456" s="11"/>
      <c r="EH456" s="11"/>
      <c r="EI456" s="11"/>
      <c r="EJ456" s="11"/>
      <c r="EK456" s="11"/>
      <c r="EL456" s="11"/>
      <c r="EM456" s="11"/>
      <c r="EN456" s="11"/>
      <c r="EO456" s="11"/>
      <c r="EP456" s="11"/>
      <c r="EQ456" s="11"/>
      <c r="ER456" s="11"/>
      <c r="ES456" s="11"/>
      <c r="ET456" s="11"/>
      <c r="EU456" s="11"/>
      <c r="EV456" s="11"/>
      <c r="EW456" s="11"/>
      <c r="EX456" s="12"/>
      <c r="EY456" s="635"/>
    </row>
    <row r="457">
      <c r="A457" s="628"/>
      <c r="B457" s="637" t="s">
        <v>43</v>
      </c>
      <c r="C457" s="12"/>
      <c r="D457" s="638" t="str">
        <f>'3A 2025-2026 REPORTE CALIFICACI'!E7</f>
        <v>2025-2026</v>
      </c>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6"/>
      <c r="AL457" s="639"/>
      <c r="AM457" s="640"/>
      <c r="AN457" s="628"/>
      <c r="AO457" s="637" t="s">
        <v>43</v>
      </c>
      <c r="AP457" s="12"/>
      <c r="AQ457" s="638" t="str">
        <f>'3A 2025-2026 REPORTE CALIFICACI'!E7</f>
        <v>2025-2026</v>
      </c>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6"/>
      <c r="BY457" s="639"/>
      <c r="BZ457" s="640"/>
      <c r="CA457" s="628"/>
      <c r="CB457" s="637" t="s">
        <v>43</v>
      </c>
      <c r="CC457" s="12"/>
      <c r="CD457" s="638" t="str">
        <f>'3A 2025-2026 REPORTE CALIFICACI'!E7</f>
        <v>2025-2026</v>
      </c>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c r="DF457" s="15"/>
      <c r="DG457" s="15"/>
      <c r="DH457" s="15"/>
      <c r="DI457" s="15"/>
      <c r="DJ457" s="15"/>
      <c r="DK457" s="16"/>
      <c r="DL457" s="639"/>
      <c r="DM457" s="640"/>
      <c r="DN457" s="628"/>
      <c r="DO457" s="637" t="s">
        <v>43</v>
      </c>
      <c r="DP457" s="12"/>
      <c r="DQ457" s="638" t="str">
        <f>'3A 2025-2026 REPORTE CALIFICACI'!E7</f>
        <v>2025-2026</v>
      </c>
      <c r="DR457" s="15"/>
      <c r="DS457" s="15"/>
      <c r="DT457" s="15"/>
      <c r="DU457" s="15"/>
      <c r="DV457" s="15"/>
      <c r="DW457" s="15"/>
      <c r="DX457" s="15"/>
      <c r="DY457" s="15"/>
      <c r="DZ457" s="15"/>
      <c r="EA457" s="15"/>
      <c r="EB457" s="15"/>
      <c r="EC457" s="15"/>
      <c r="ED457" s="15"/>
      <c r="EE457" s="15"/>
      <c r="EF457" s="15"/>
      <c r="EG457" s="15"/>
      <c r="EH457" s="15"/>
      <c r="EI457" s="15"/>
      <c r="EJ457" s="15"/>
      <c r="EK457" s="15"/>
      <c r="EL457" s="15"/>
      <c r="EM457" s="15"/>
      <c r="EN457" s="15"/>
      <c r="EO457" s="15"/>
      <c r="EP457" s="15"/>
      <c r="EQ457" s="15"/>
      <c r="ER457" s="15"/>
      <c r="ES457" s="15"/>
      <c r="ET457" s="15"/>
      <c r="EU457" s="15"/>
      <c r="EV457" s="15"/>
      <c r="EW457" s="15"/>
      <c r="EX457" s="16"/>
      <c r="EY457" s="639"/>
    </row>
    <row r="458">
      <c r="A458" s="628"/>
      <c r="B458" s="641" t="s">
        <v>1007</v>
      </c>
      <c r="C458" s="12"/>
      <c r="D458" s="638" t="str">
        <f>'3A 2025-2026 REPORTE CALIFICACI'!D47</f>
        <v>Melani  Taveras Bautista</v>
      </c>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6"/>
      <c r="AL458" s="639"/>
      <c r="AM458" s="640"/>
      <c r="AN458" s="628"/>
      <c r="AO458" s="641" t="s">
        <v>1007</v>
      </c>
      <c r="AP458" s="12"/>
      <c r="AQ458" s="638" t="str">
        <f>'3A 2025-2026 REPORTE CALIFICACI'!D48</f>
        <v>Arianny  Tejada Guzmán</v>
      </c>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6"/>
      <c r="BY458" s="639"/>
      <c r="BZ458" s="640"/>
      <c r="CA458" s="628"/>
      <c r="CB458" s="641" t="s">
        <v>1007</v>
      </c>
      <c r="CC458" s="12"/>
      <c r="CD458" s="638" t="str">
        <f>'3A 2025-2026 REPORTE CALIFICACI'!D49</f>
        <v>Jeilyn Aliah Tejada</v>
      </c>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c r="DF458" s="15"/>
      <c r="DG458" s="15"/>
      <c r="DH458" s="15"/>
      <c r="DI458" s="15"/>
      <c r="DJ458" s="15"/>
      <c r="DK458" s="16"/>
      <c r="DL458" s="639"/>
      <c r="DM458" s="640"/>
      <c r="DN458" s="628"/>
      <c r="DO458" s="641" t="s">
        <v>1007</v>
      </c>
      <c r="DP458" s="12"/>
      <c r="DQ458" s="638" t="str">
        <f>'3A 2025-2026 REPORTE CALIFICACI'!D50</f>
        <v>Rosenny  Ureña Arias</v>
      </c>
      <c r="DR458" s="15"/>
      <c r="DS458" s="15"/>
      <c r="DT458" s="15"/>
      <c r="DU458" s="15"/>
      <c r="DV458" s="15"/>
      <c r="DW458" s="15"/>
      <c r="DX458" s="15"/>
      <c r="DY458" s="15"/>
      <c r="DZ458" s="15"/>
      <c r="EA458" s="15"/>
      <c r="EB458" s="15"/>
      <c r="EC458" s="15"/>
      <c r="ED458" s="15"/>
      <c r="EE458" s="15"/>
      <c r="EF458" s="15"/>
      <c r="EG458" s="15"/>
      <c r="EH458" s="15"/>
      <c r="EI458" s="15"/>
      <c r="EJ458" s="15"/>
      <c r="EK458" s="15"/>
      <c r="EL458" s="15"/>
      <c r="EM458" s="15"/>
      <c r="EN458" s="15"/>
      <c r="EO458" s="15"/>
      <c r="EP458" s="15"/>
      <c r="EQ458" s="15"/>
      <c r="ER458" s="15"/>
      <c r="ES458" s="15"/>
      <c r="ET458" s="15"/>
      <c r="EU458" s="15"/>
      <c r="EV458" s="15"/>
      <c r="EW458" s="15"/>
      <c r="EX458" s="16"/>
      <c r="EY458" s="639"/>
    </row>
    <row r="459">
      <c r="A459" s="628"/>
      <c r="B459" s="641" t="s">
        <v>1008</v>
      </c>
      <c r="C459" s="12"/>
      <c r="D459" s="638">
        <f>'3A 2025-2026 REPORTE CALIFICACI'!A47</f>
        <v>37</v>
      </c>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6"/>
      <c r="AL459" s="639"/>
      <c r="AM459" s="640"/>
      <c r="AN459" s="628"/>
      <c r="AO459" s="641" t="s">
        <v>1008</v>
      </c>
      <c r="AP459" s="12"/>
      <c r="AQ459" s="638">
        <f>'3A 2025-2026 REPORTE CALIFICACI'!A48</f>
        <v>38</v>
      </c>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6"/>
      <c r="BY459" s="639"/>
      <c r="BZ459" s="640"/>
      <c r="CA459" s="628"/>
      <c r="CB459" s="641" t="s">
        <v>1008</v>
      </c>
      <c r="CC459" s="12"/>
      <c r="CD459" s="638">
        <f>'3A 2025-2026 REPORTE CALIFICACI'!A49</f>
        <v>39</v>
      </c>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c r="DF459" s="15"/>
      <c r="DG459" s="15"/>
      <c r="DH459" s="15"/>
      <c r="DI459" s="15"/>
      <c r="DJ459" s="15"/>
      <c r="DK459" s="16"/>
      <c r="DL459" s="639"/>
      <c r="DM459" s="640"/>
      <c r="DN459" s="628"/>
      <c r="DO459" s="641" t="s">
        <v>1008</v>
      </c>
      <c r="DP459" s="12"/>
      <c r="DQ459" s="638">
        <f>'3A 2025-2026 REPORTE CALIFICACI'!A50</f>
        <v>40</v>
      </c>
      <c r="DR459" s="15"/>
      <c r="DS459" s="15"/>
      <c r="DT459" s="15"/>
      <c r="DU459" s="15"/>
      <c r="DV459" s="15"/>
      <c r="DW459" s="15"/>
      <c r="DX459" s="15"/>
      <c r="DY459" s="15"/>
      <c r="DZ459" s="15"/>
      <c r="EA459" s="15"/>
      <c r="EB459" s="15"/>
      <c r="EC459" s="15"/>
      <c r="ED459" s="15"/>
      <c r="EE459" s="15"/>
      <c r="EF459" s="15"/>
      <c r="EG459" s="15"/>
      <c r="EH459" s="15"/>
      <c r="EI459" s="15"/>
      <c r="EJ459" s="15"/>
      <c r="EK459" s="15"/>
      <c r="EL459" s="15"/>
      <c r="EM459" s="15"/>
      <c r="EN459" s="15"/>
      <c r="EO459" s="15"/>
      <c r="EP459" s="15"/>
      <c r="EQ459" s="15"/>
      <c r="ER459" s="15"/>
      <c r="ES459" s="15"/>
      <c r="ET459" s="15"/>
      <c r="EU459" s="15"/>
      <c r="EV459" s="15"/>
      <c r="EW459" s="15"/>
      <c r="EX459" s="16"/>
      <c r="EY459" s="639"/>
    </row>
    <row r="460">
      <c r="A460" s="628"/>
      <c r="B460" s="641" t="s">
        <v>1009</v>
      </c>
      <c r="C460" s="12"/>
      <c r="D460" s="638">
        <f>'3A 2025-2026 REPORTE CALIFICACI'!C47</f>
        <v>32590071</v>
      </c>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6"/>
      <c r="AL460" s="639"/>
      <c r="AM460" s="640"/>
      <c r="AN460" s="628"/>
      <c r="AO460" s="641" t="s">
        <v>1009</v>
      </c>
      <c r="AP460" s="12"/>
      <c r="AQ460" s="638">
        <f>'3A 2025-2026 REPORTE CALIFICACI'!C48</f>
        <v>32790609</v>
      </c>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6"/>
      <c r="BY460" s="639"/>
      <c r="BZ460" s="640"/>
      <c r="CA460" s="628"/>
      <c r="CB460" s="641" t="s">
        <v>1009</v>
      </c>
      <c r="CC460" s="12"/>
      <c r="CD460" s="638">
        <f>'3A 2025-2026 REPORTE CALIFICACI'!C49</f>
        <v>6758894</v>
      </c>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c r="DF460" s="15"/>
      <c r="DG460" s="15"/>
      <c r="DH460" s="15"/>
      <c r="DI460" s="15"/>
      <c r="DJ460" s="15"/>
      <c r="DK460" s="16"/>
      <c r="DL460" s="639"/>
      <c r="DM460" s="640"/>
      <c r="DN460" s="628"/>
      <c r="DO460" s="641" t="s">
        <v>1009</v>
      </c>
      <c r="DP460" s="12"/>
      <c r="DQ460" s="638">
        <f>'3A 2025-2026 REPORTE CALIFICACI'!C50</f>
        <v>32718082</v>
      </c>
      <c r="DR460" s="15"/>
      <c r="DS460" s="15"/>
      <c r="DT460" s="15"/>
      <c r="DU460" s="15"/>
      <c r="DV460" s="15"/>
      <c r="DW460" s="15"/>
      <c r="DX460" s="15"/>
      <c r="DY460" s="15"/>
      <c r="DZ460" s="15"/>
      <c r="EA460" s="15"/>
      <c r="EB460" s="15"/>
      <c r="EC460" s="15"/>
      <c r="ED460" s="15"/>
      <c r="EE460" s="15"/>
      <c r="EF460" s="15"/>
      <c r="EG460" s="15"/>
      <c r="EH460" s="15"/>
      <c r="EI460" s="15"/>
      <c r="EJ460" s="15"/>
      <c r="EK460" s="15"/>
      <c r="EL460" s="15"/>
      <c r="EM460" s="15"/>
      <c r="EN460" s="15"/>
      <c r="EO460" s="15"/>
      <c r="EP460" s="15"/>
      <c r="EQ460" s="15"/>
      <c r="ER460" s="15"/>
      <c r="ES460" s="15"/>
      <c r="ET460" s="15"/>
      <c r="EU460" s="15"/>
      <c r="EV460" s="15"/>
      <c r="EW460" s="15"/>
      <c r="EX460" s="16"/>
      <c r="EY460" s="639"/>
    </row>
    <row r="461">
      <c r="A461" s="628"/>
      <c r="B461" s="641" t="s">
        <v>1010</v>
      </c>
      <c r="C461" s="12"/>
      <c r="D461" s="638" t="str">
        <f>'3A 2025-2026 REPORTE CALIFICACI'!D5</f>
        <v>3A</v>
      </c>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6"/>
      <c r="AL461" s="639"/>
      <c r="AM461" s="640"/>
      <c r="AN461" s="628"/>
      <c r="AO461" s="641" t="s">
        <v>1010</v>
      </c>
      <c r="AP461" s="12"/>
      <c r="AQ461" s="638" t="str">
        <f>'3A 2025-2026 REPORTE CALIFICACI'!D5</f>
        <v>3A</v>
      </c>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6"/>
      <c r="BY461" s="639"/>
      <c r="BZ461" s="640"/>
      <c r="CA461" s="628"/>
      <c r="CB461" s="641" t="s">
        <v>1010</v>
      </c>
      <c r="CC461" s="12"/>
      <c r="CD461" s="638" t="str">
        <f>'3A 2025-2026 REPORTE CALIFICACI'!D5</f>
        <v>3A</v>
      </c>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c r="DF461" s="15"/>
      <c r="DG461" s="15"/>
      <c r="DH461" s="15"/>
      <c r="DI461" s="15"/>
      <c r="DJ461" s="15"/>
      <c r="DK461" s="16"/>
      <c r="DL461" s="639"/>
      <c r="DM461" s="640"/>
      <c r="DN461" s="628"/>
      <c r="DO461" s="641" t="s">
        <v>1010</v>
      </c>
      <c r="DP461" s="12"/>
      <c r="DQ461" s="638" t="str">
        <f>'3A 2025-2026 REPORTE CALIFICACI'!D5</f>
        <v>3A</v>
      </c>
      <c r="DR461" s="15"/>
      <c r="DS461" s="15"/>
      <c r="DT461" s="15"/>
      <c r="DU461" s="15"/>
      <c r="DV461" s="15"/>
      <c r="DW461" s="15"/>
      <c r="DX461" s="15"/>
      <c r="DY461" s="15"/>
      <c r="DZ461" s="15"/>
      <c r="EA461" s="15"/>
      <c r="EB461" s="15"/>
      <c r="EC461" s="15"/>
      <c r="ED461" s="15"/>
      <c r="EE461" s="15"/>
      <c r="EF461" s="15"/>
      <c r="EG461" s="15"/>
      <c r="EH461" s="15"/>
      <c r="EI461" s="15"/>
      <c r="EJ461" s="15"/>
      <c r="EK461" s="15"/>
      <c r="EL461" s="15"/>
      <c r="EM461" s="15"/>
      <c r="EN461" s="15"/>
      <c r="EO461" s="15"/>
      <c r="EP461" s="15"/>
      <c r="EQ461" s="15"/>
      <c r="ER461" s="15"/>
      <c r="ES461" s="15"/>
      <c r="ET461" s="15"/>
      <c r="EU461" s="15"/>
      <c r="EV461" s="15"/>
      <c r="EW461" s="15"/>
      <c r="EX461" s="16"/>
      <c r="EY461" s="639"/>
    </row>
    <row r="462">
      <c r="A462" s="628"/>
      <c r="B462" s="642" t="s">
        <v>977</v>
      </c>
      <c r="C462" s="12"/>
      <c r="D462" s="638" t="str">
        <f>'3A 2025-2026 REPORTE CALIFICACI'!E6</f>
        <v>MAYELIN GARCIA</v>
      </c>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6"/>
      <c r="AL462" s="639"/>
      <c r="AM462" s="640"/>
      <c r="AN462" s="628"/>
      <c r="AO462" s="642" t="s">
        <v>977</v>
      </c>
      <c r="AP462" s="12"/>
      <c r="AQ462" s="638" t="str">
        <f>'3A 2025-2026 REPORTE CALIFICACI'!E6</f>
        <v>MAYELIN GARCIA</v>
      </c>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6"/>
      <c r="BY462" s="639"/>
      <c r="BZ462" s="640"/>
      <c r="CA462" s="628"/>
      <c r="CB462" s="642" t="s">
        <v>977</v>
      </c>
      <c r="CC462" s="12"/>
      <c r="CD462" s="638" t="str">
        <f>'3A 2025-2026 REPORTE CALIFICACI'!E6</f>
        <v>MAYELIN GARCIA</v>
      </c>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c r="DF462" s="15"/>
      <c r="DG462" s="15"/>
      <c r="DH462" s="15"/>
      <c r="DI462" s="15"/>
      <c r="DJ462" s="15"/>
      <c r="DK462" s="16"/>
      <c r="DL462" s="639"/>
      <c r="DM462" s="640"/>
      <c r="DN462" s="628"/>
      <c r="DO462" s="642" t="s">
        <v>977</v>
      </c>
      <c r="DP462" s="12"/>
      <c r="DQ462" s="638" t="str">
        <f>'3A 2025-2026 REPORTE CALIFICACI'!E6</f>
        <v>MAYELIN GARCIA</v>
      </c>
      <c r="DR462" s="15"/>
      <c r="DS462" s="15"/>
      <c r="DT462" s="15"/>
      <c r="DU462" s="15"/>
      <c r="DV462" s="15"/>
      <c r="DW462" s="15"/>
      <c r="DX462" s="15"/>
      <c r="DY462" s="15"/>
      <c r="DZ462" s="15"/>
      <c r="EA462" s="15"/>
      <c r="EB462" s="15"/>
      <c r="EC462" s="15"/>
      <c r="ED462" s="15"/>
      <c r="EE462" s="15"/>
      <c r="EF462" s="15"/>
      <c r="EG462" s="15"/>
      <c r="EH462" s="15"/>
      <c r="EI462" s="15"/>
      <c r="EJ462" s="15"/>
      <c r="EK462" s="15"/>
      <c r="EL462" s="15"/>
      <c r="EM462" s="15"/>
      <c r="EN462" s="15"/>
      <c r="EO462" s="15"/>
      <c r="EP462" s="15"/>
      <c r="EQ462" s="15"/>
      <c r="ER462" s="15"/>
      <c r="ES462" s="15"/>
      <c r="ET462" s="15"/>
      <c r="EU462" s="15"/>
      <c r="EV462" s="15"/>
      <c r="EW462" s="15"/>
      <c r="EX462" s="16"/>
      <c r="EY462" s="639"/>
    </row>
    <row r="463">
      <c r="A463" s="628"/>
      <c r="B463" s="643"/>
      <c r="C463" s="643"/>
      <c r="D463" s="643"/>
      <c r="E463" s="643"/>
      <c r="F463" s="643"/>
      <c r="G463" s="643"/>
      <c r="H463" s="643"/>
      <c r="I463" s="643"/>
      <c r="J463" s="643"/>
      <c r="K463" s="643"/>
      <c r="L463" s="643"/>
      <c r="M463" s="643"/>
      <c r="N463" s="643"/>
      <c r="O463" s="643"/>
      <c r="P463" s="643"/>
      <c r="Q463" s="643"/>
      <c r="R463" s="643"/>
      <c r="S463" s="643"/>
      <c r="T463" s="643"/>
      <c r="U463" s="643"/>
      <c r="V463" s="643"/>
      <c r="W463" s="643"/>
      <c r="X463" s="643"/>
      <c r="Y463" s="643"/>
      <c r="Z463" s="643"/>
      <c r="AA463" s="643"/>
      <c r="AB463" s="643"/>
      <c r="AC463" s="643"/>
      <c r="AD463" s="643"/>
      <c r="AE463" s="643"/>
      <c r="AF463" s="643"/>
      <c r="AG463" s="643"/>
      <c r="AH463" s="643"/>
      <c r="AI463" s="643"/>
      <c r="AJ463" s="643"/>
      <c r="AK463" s="643"/>
      <c r="AL463" s="644"/>
      <c r="AM463" s="643"/>
      <c r="AN463" s="628"/>
      <c r="AO463" s="643"/>
      <c r="AP463" s="643"/>
      <c r="AQ463" s="643"/>
      <c r="AR463" s="643"/>
      <c r="AS463" s="643"/>
      <c r="AT463" s="643"/>
      <c r="AU463" s="643"/>
      <c r="AV463" s="643"/>
      <c r="AW463" s="643"/>
      <c r="AX463" s="643"/>
      <c r="AY463" s="643"/>
      <c r="AZ463" s="643"/>
      <c r="BA463" s="643"/>
      <c r="BB463" s="643"/>
      <c r="BC463" s="643"/>
      <c r="BD463" s="643"/>
      <c r="BE463" s="643"/>
      <c r="BF463" s="643"/>
      <c r="BG463" s="643"/>
      <c r="BH463" s="643"/>
      <c r="BI463" s="643"/>
      <c r="BJ463" s="643"/>
      <c r="BK463" s="643"/>
      <c r="BL463" s="643"/>
      <c r="BM463" s="643"/>
      <c r="BN463" s="643"/>
      <c r="BO463" s="643"/>
      <c r="BP463" s="643"/>
      <c r="BQ463" s="643"/>
      <c r="BR463" s="643"/>
      <c r="BS463" s="643"/>
      <c r="BT463" s="643"/>
      <c r="BU463" s="643"/>
      <c r="BV463" s="643"/>
      <c r="BW463" s="643"/>
      <c r="BX463" s="643"/>
      <c r="BY463" s="644"/>
      <c r="BZ463" s="643"/>
      <c r="CA463" s="628"/>
      <c r="CB463" s="643"/>
      <c r="CC463" s="643"/>
      <c r="CD463" s="643"/>
      <c r="CE463" s="643"/>
      <c r="CF463" s="643"/>
      <c r="CG463" s="643"/>
      <c r="CH463" s="643"/>
      <c r="CI463" s="643"/>
      <c r="CJ463" s="643"/>
      <c r="CK463" s="643"/>
      <c r="CL463" s="643"/>
      <c r="CM463" s="643"/>
      <c r="CN463" s="643"/>
      <c r="CO463" s="643"/>
      <c r="CP463" s="643"/>
      <c r="CQ463" s="643"/>
      <c r="CR463" s="643"/>
      <c r="CS463" s="643"/>
      <c r="CT463" s="643"/>
      <c r="CU463" s="643"/>
      <c r="CV463" s="643"/>
      <c r="CW463" s="643"/>
      <c r="CX463" s="643"/>
      <c r="CY463" s="643"/>
      <c r="CZ463" s="643"/>
      <c r="DA463" s="643"/>
      <c r="DB463" s="643"/>
      <c r="DC463" s="643"/>
      <c r="DD463" s="643"/>
      <c r="DE463" s="643"/>
      <c r="DF463" s="643"/>
      <c r="DG463" s="643"/>
      <c r="DH463" s="643"/>
      <c r="DI463" s="643"/>
      <c r="DJ463" s="643"/>
      <c r="DK463" s="643"/>
      <c r="DL463" s="644"/>
      <c r="DM463" s="643"/>
      <c r="DN463" s="628"/>
      <c r="DO463" s="643"/>
      <c r="DP463" s="643"/>
      <c r="DQ463" s="643"/>
      <c r="DR463" s="643"/>
      <c r="DS463" s="643"/>
      <c r="DT463" s="643"/>
      <c r="DU463" s="643"/>
      <c r="DV463" s="643"/>
      <c r="DW463" s="643"/>
      <c r="DX463" s="643"/>
      <c r="DY463" s="643"/>
      <c r="DZ463" s="643"/>
      <c r="EA463" s="643"/>
      <c r="EB463" s="643"/>
      <c r="EC463" s="643"/>
      <c r="ED463" s="643"/>
      <c r="EE463" s="643"/>
      <c r="EF463" s="643"/>
      <c r="EG463" s="643"/>
      <c r="EH463" s="643"/>
      <c r="EI463" s="643"/>
      <c r="EJ463" s="643"/>
      <c r="EK463" s="643"/>
      <c r="EL463" s="643"/>
      <c r="EM463" s="643"/>
      <c r="EN463" s="643"/>
      <c r="EO463" s="643"/>
      <c r="EP463" s="643"/>
      <c r="EQ463" s="643"/>
      <c r="ER463" s="643"/>
      <c r="ES463" s="643"/>
      <c r="ET463" s="643"/>
      <c r="EU463" s="643"/>
      <c r="EV463" s="643"/>
      <c r="EW463" s="643"/>
      <c r="EX463" s="643"/>
      <c r="EY463" s="644"/>
    </row>
    <row r="464">
      <c r="A464" s="628"/>
      <c r="B464" s="643"/>
      <c r="C464" s="643"/>
      <c r="D464" s="643"/>
      <c r="E464" s="643"/>
      <c r="F464" s="643"/>
      <c r="G464" s="643"/>
      <c r="H464" s="643"/>
      <c r="I464" s="643"/>
      <c r="J464" s="643"/>
      <c r="K464" s="643"/>
      <c r="L464" s="643"/>
      <c r="M464" s="643"/>
      <c r="N464" s="643"/>
      <c r="O464" s="643"/>
      <c r="P464" s="643"/>
      <c r="Q464" s="643"/>
      <c r="R464" s="643"/>
      <c r="S464" s="643"/>
      <c r="T464" s="643"/>
      <c r="U464" s="643"/>
      <c r="V464" s="643"/>
      <c r="W464" s="643"/>
      <c r="X464" s="643"/>
      <c r="Y464" s="643"/>
      <c r="Z464" s="643"/>
      <c r="AA464" s="643"/>
      <c r="AB464" s="643"/>
      <c r="AC464" s="643"/>
      <c r="AD464" s="643"/>
      <c r="AE464" s="643"/>
      <c r="AF464" s="643"/>
      <c r="AG464" s="643"/>
      <c r="AH464" s="643"/>
      <c r="AI464" s="643"/>
      <c r="AJ464" s="643"/>
      <c r="AK464" s="643"/>
      <c r="AL464" s="644"/>
      <c r="AM464" s="643"/>
      <c r="AN464" s="628"/>
      <c r="AO464" s="643"/>
      <c r="AP464" s="643"/>
      <c r="AQ464" s="643"/>
      <c r="AR464" s="643"/>
      <c r="AS464" s="643"/>
      <c r="AT464" s="643"/>
      <c r="AU464" s="643"/>
      <c r="AV464" s="643"/>
      <c r="AW464" s="643"/>
      <c r="AX464" s="643"/>
      <c r="AY464" s="643"/>
      <c r="AZ464" s="643"/>
      <c r="BA464" s="643"/>
      <c r="BB464" s="643"/>
      <c r="BC464" s="643"/>
      <c r="BD464" s="643"/>
      <c r="BE464" s="643"/>
      <c r="BF464" s="643"/>
      <c r="BG464" s="643"/>
      <c r="BH464" s="643"/>
      <c r="BI464" s="643"/>
      <c r="BJ464" s="643"/>
      <c r="BK464" s="643"/>
      <c r="BL464" s="643"/>
      <c r="BM464" s="643"/>
      <c r="BN464" s="643"/>
      <c r="BO464" s="643"/>
      <c r="BP464" s="643"/>
      <c r="BQ464" s="643"/>
      <c r="BR464" s="643"/>
      <c r="BS464" s="643"/>
      <c r="BT464" s="643"/>
      <c r="BU464" s="643"/>
      <c r="BV464" s="643"/>
      <c r="BW464" s="643"/>
      <c r="BX464" s="643"/>
      <c r="BY464" s="644"/>
      <c r="BZ464" s="643"/>
      <c r="CA464" s="628"/>
      <c r="CB464" s="643"/>
      <c r="CC464" s="643"/>
      <c r="CD464" s="643"/>
      <c r="CE464" s="643"/>
      <c r="CF464" s="643"/>
      <c r="CG464" s="643"/>
      <c r="CH464" s="643"/>
      <c r="CI464" s="643"/>
      <c r="CJ464" s="643"/>
      <c r="CK464" s="643"/>
      <c r="CL464" s="643"/>
      <c r="CM464" s="643"/>
      <c r="CN464" s="643"/>
      <c r="CO464" s="643"/>
      <c r="CP464" s="643"/>
      <c r="CQ464" s="643"/>
      <c r="CR464" s="643"/>
      <c r="CS464" s="643"/>
      <c r="CT464" s="643"/>
      <c r="CU464" s="643"/>
      <c r="CV464" s="643"/>
      <c r="CW464" s="643"/>
      <c r="CX464" s="643"/>
      <c r="CY464" s="643"/>
      <c r="CZ464" s="643"/>
      <c r="DA464" s="643"/>
      <c r="DB464" s="643"/>
      <c r="DC464" s="643"/>
      <c r="DD464" s="643"/>
      <c r="DE464" s="643"/>
      <c r="DF464" s="643"/>
      <c r="DG464" s="643"/>
      <c r="DH464" s="643"/>
      <c r="DI464" s="643"/>
      <c r="DJ464" s="643"/>
      <c r="DK464" s="643"/>
      <c r="DL464" s="644"/>
      <c r="DM464" s="643"/>
      <c r="DN464" s="628"/>
      <c r="DO464" s="643"/>
      <c r="DP464" s="643"/>
      <c r="DQ464" s="643"/>
      <c r="DR464" s="643"/>
      <c r="DS464" s="643"/>
      <c r="DT464" s="643"/>
      <c r="DU464" s="643"/>
      <c r="DV464" s="643"/>
      <c r="DW464" s="643"/>
      <c r="DX464" s="643"/>
      <c r="DY464" s="643"/>
      <c r="DZ464" s="643"/>
      <c r="EA464" s="643"/>
      <c r="EB464" s="643"/>
      <c r="EC464" s="643"/>
      <c r="ED464" s="643"/>
      <c r="EE464" s="643"/>
      <c r="EF464" s="643"/>
      <c r="EG464" s="643"/>
      <c r="EH464" s="643"/>
      <c r="EI464" s="643"/>
      <c r="EJ464" s="643"/>
      <c r="EK464" s="643"/>
      <c r="EL464" s="643"/>
      <c r="EM464" s="643"/>
      <c r="EN464" s="643"/>
      <c r="EO464" s="643"/>
      <c r="EP464" s="643"/>
      <c r="EQ464" s="643"/>
      <c r="ER464" s="643"/>
      <c r="ES464" s="643"/>
      <c r="ET464" s="643"/>
      <c r="EU464" s="643"/>
      <c r="EV464" s="643"/>
      <c r="EW464" s="643"/>
      <c r="EX464" s="643"/>
      <c r="EY464" s="644"/>
    </row>
    <row r="465">
      <c r="A465" s="645"/>
      <c r="B465" s="646" t="s">
        <v>1011</v>
      </c>
      <c r="C465" s="16"/>
      <c r="D465" s="646" t="s">
        <v>981</v>
      </c>
      <c r="E465" s="15"/>
      <c r="F465" s="15"/>
      <c r="G465" s="16"/>
      <c r="H465" s="646" t="s">
        <v>1012</v>
      </c>
      <c r="I465" s="15"/>
      <c r="J465" s="15"/>
      <c r="K465" s="16"/>
      <c r="L465" s="646" t="s">
        <v>983</v>
      </c>
      <c r="M465" s="15"/>
      <c r="N465" s="15"/>
      <c r="O465" s="16"/>
      <c r="P465" s="646" t="s">
        <v>984</v>
      </c>
      <c r="Q465" s="15"/>
      <c r="R465" s="15"/>
      <c r="S465" s="16"/>
      <c r="T465" s="647" t="s">
        <v>985</v>
      </c>
      <c r="U465" s="15"/>
      <c r="V465" s="15"/>
      <c r="W465" s="16"/>
      <c r="X465" s="648" t="s">
        <v>986</v>
      </c>
      <c r="Y465" s="648" t="s">
        <v>652</v>
      </c>
      <c r="Z465" s="646" t="s">
        <v>987</v>
      </c>
      <c r="AA465" s="15"/>
      <c r="AB465" s="15"/>
      <c r="AC465" s="16"/>
      <c r="AD465" s="646" t="s">
        <v>988</v>
      </c>
      <c r="AE465" s="15"/>
      <c r="AF465" s="15"/>
      <c r="AG465" s="16"/>
      <c r="AH465" s="646" t="s">
        <v>989</v>
      </c>
      <c r="AI465" s="16"/>
      <c r="AJ465" s="646" t="s">
        <v>656</v>
      </c>
      <c r="AK465" s="16"/>
      <c r="AL465" s="649"/>
      <c r="AM465" s="650"/>
      <c r="AN465" s="645"/>
      <c r="AO465" s="646" t="s">
        <v>1011</v>
      </c>
      <c r="AP465" s="16"/>
      <c r="AQ465" s="646" t="s">
        <v>981</v>
      </c>
      <c r="AR465" s="15"/>
      <c r="AS465" s="15"/>
      <c r="AT465" s="16"/>
      <c r="AU465" s="646" t="s">
        <v>1012</v>
      </c>
      <c r="AV465" s="15"/>
      <c r="AW465" s="15"/>
      <c r="AX465" s="16"/>
      <c r="AY465" s="646" t="s">
        <v>983</v>
      </c>
      <c r="AZ465" s="15"/>
      <c r="BA465" s="15"/>
      <c r="BB465" s="16"/>
      <c r="BC465" s="646" t="s">
        <v>984</v>
      </c>
      <c r="BD465" s="15"/>
      <c r="BE465" s="15"/>
      <c r="BF465" s="16"/>
      <c r="BG465" s="647" t="s">
        <v>985</v>
      </c>
      <c r="BH465" s="15"/>
      <c r="BI465" s="15"/>
      <c r="BJ465" s="16"/>
      <c r="BK465" s="648" t="s">
        <v>986</v>
      </c>
      <c r="BL465" s="648" t="s">
        <v>652</v>
      </c>
      <c r="BM465" s="646" t="s">
        <v>987</v>
      </c>
      <c r="BN465" s="15"/>
      <c r="BO465" s="15"/>
      <c r="BP465" s="16"/>
      <c r="BQ465" s="646" t="s">
        <v>988</v>
      </c>
      <c r="BR465" s="15"/>
      <c r="BS465" s="15"/>
      <c r="BT465" s="16"/>
      <c r="BU465" s="646" t="s">
        <v>989</v>
      </c>
      <c r="BV465" s="16"/>
      <c r="BW465" s="646" t="s">
        <v>656</v>
      </c>
      <c r="BX465" s="16"/>
      <c r="BY465" s="649"/>
      <c r="BZ465" s="650"/>
      <c r="CA465" s="645"/>
      <c r="CB465" s="646" t="s">
        <v>1011</v>
      </c>
      <c r="CC465" s="16"/>
      <c r="CD465" s="646" t="s">
        <v>981</v>
      </c>
      <c r="CE465" s="15"/>
      <c r="CF465" s="15"/>
      <c r="CG465" s="16"/>
      <c r="CH465" s="646" t="s">
        <v>1012</v>
      </c>
      <c r="CI465" s="15"/>
      <c r="CJ465" s="15"/>
      <c r="CK465" s="16"/>
      <c r="CL465" s="646" t="s">
        <v>983</v>
      </c>
      <c r="CM465" s="15"/>
      <c r="CN465" s="15"/>
      <c r="CO465" s="16"/>
      <c r="CP465" s="646" t="s">
        <v>984</v>
      </c>
      <c r="CQ465" s="15"/>
      <c r="CR465" s="15"/>
      <c r="CS465" s="16"/>
      <c r="CT465" s="647" t="s">
        <v>985</v>
      </c>
      <c r="CU465" s="15"/>
      <c r="CV465" s="15"/>
      <c r="CW465" s="16"/>
      <c r="CX465" s="648" t="s">
        <v>986</v>
      </c>
      <c r="CY465" s="648" t="s">
        <v>652</v>
      </c>
      <c r="CZ465" s="646" t="s">
        <v>987</v>
      </c>
      <c r="DA465" s="15"/>
      <c r="DB465" s="15"/>
      <c r="DC465" s="16"/>
      <c r="DD465" s="646" t="s">
        <v>988</v>
      </c>
      <c r="DE465" s="15"/>
      <c r="DF465" s="15"/>
      <c r="DG465" s="16"/>
      <c r="DH465" s="646" t="s">
        <v>989</v>
      </c>
      <c r="DI465" s="16"/>
      <c r="DJ465" s="646" t="s">
        <v>656</v>
      </c>
      <c r="DK465" s="16"/>
      <c r="DL465" s="649"/>
      <c r="DM465" s="650"/>
      <c r="DN465" s="645"/>
      <c r="DO465" s="646" t="s">
        <v>1011</v>
      </c>
      <c r="DP465" s="16"/>
      <c r="DQ465" s="646" t="s">
        <v>981</v>
      </c>
      <c r="DR465" s="15"/>
      <c r="DS465" s="15"/>
      <c r="DT465" s="16"/>
      <c r="DU465" s="646" t="s">
        <v>1012</v>
      </c>
      <c r="DV465" s="15"/>
      <c r="DW465" s="15"/>
      <c r="DX465" s="16"/>
      <c r="DY465" s="646" t="s">
        <v>983</v>
      </c>
      <c r="DZ465" s="15"/>
      <c r="EA465" s="15"/>
      <c r="EB465" s="16"/>
      <c r="EC465" s="646" t="s">
        <v>984</v>
      </c>
      <c r="ED465" s="15"/>
      <c r="EE465" s="15"/>
      <c r="EF465" s="16"/>
      <c r="EG465" s="647" t="s">
        <v>985</v>
      </c>
      <c r="EH465" s="15"/>
      <c r="EI465" s="15"/>
      <c r="EJ465" s="16"/>
      <c r="EK465" s="648" t="s">
        <v>986</v>
      </c>
      <c r="EL465" s="648" t="s">
        <v>652</v>
      </c>
      <c r="EM465" s="646" t="s">
        <v>987</v>
      </c>
      <c r="EN465" s="15"/>
      <c r="EO465" s="15"/>
      <c r="EP465" s="16"/>
      <c r="EQ465" s="646" t="s">
        <v>988</v>
      </c>
      <c r="ER465" s="15"/>
      <c r="ES465" s="15"/>
      <c r="ET465" s="16"/>
      <c r="EU465" s="646" t="s">
        <v>989</v>
      </c>
      <c r="EV465" s="16"/>
      <c r="EW465" s="646" t="s">
        <v>656</v>
      </c>
      <c r="EX465" s="16"/>
      <c r="EY465" s="649"/>
    </row>
    <row r="466" ht="130.5" customHeight="1">
      <c r="A466" s="651"/>
      <c r="B466" s="652" t="s">
        <v>1013</v>
      </c>
      <c r="C466" s="16"/>
      <c r="D466" s="653" t="s">
        <v>631</v>
      </c>
      <c r="E466" s="654" t="s">
        <v>633</v>
      </c>
      <c r="F466" s="653" t="s">
        <v>635</v>
      </c>
      <c r="G466" s="653" t="s">
        <v>637</v>
      </c>
      <c r="H466" s="653" t="s">
        <v>631</v>
      </c>
      <c r="I466" s="654" t="s">
        <v>633</v>
      </c>
      <c r="J466" s="653" t="s">
        <v>635</v>
      </c>
      <c r="K466" s="653" t="s">
        <v>637</v>
      </c>
      <c r="L466" s="653" t="s">
        <v>631</v>
      </c>
      <c r="M466" s="654" t="s">
        <v>633</v>
      </c>
      <c r="N466" s="653" t="s">
        <v>635</v>
      </c>
      <c r="O466" s="653" t="s">
        <v>637</v>
      </c>
      <c r="P466" s="653" t="s">
        <v>631</v>
      </c>
      <c r="Q466" s="654" t="s">
        <v>633</v>
      </c>
      <c r="R466" s="653" t="s">
        <v>635</v>
      </c>
      <c r="S466" s="652" t="s">
        <v>637</v>
      </c>
      <c r="T466" s="655" t="s">
        <v>991</v>
      </c>
      <c r="U466" s="654" t="s">
        <v>992</v>
      </c>
      <c r="V466" s="653" t="s">
        <v>993</v>
      </c>
      <c r="W466" s="653" t="s">
        <v>994</v>
      </c>
      <c r="X466" s="43"/>
      <c r="Y466" s="43"/>
      <c r="Z466" s="656" t="s">
        <v>995</v>
      </c>
      <c r="AA466" s="656" t="s">
        <v>734</v>
      </c>
      <c r="AB466" s="656" t="s">
        <v>996</v>
      </c>
      <c r="AC466" s="657" t="s">
        <v>665</v>
      </c>
      <c r="AD466" s="656" t="s">
        <v>997</v>
      </c>
      <c r="AE466" s="656" t="s">
        <v>998</v>
      </c>
      <c r="AF466" s="656" t="s">
        <v>999</v>
      </c>
      <c r="AG466" s="657" t="s">
        <v>669</v>
      </c>
      <c r="AH466" s="658" t="s">
        <v>1000</v>
      </c>
      <c r="AI466" s="653" t="s">
        <v>1001</v>
      </c>
      <c r="AJ466" s="658" t="s">
        <v>579</v>
      </c>
      <c r="AK466" s="658" t="s">
        <v>672</v>
      </c>
      <c r="AL466" s="659"/>
      <c r="AM466" s="660"/>
      <c r="AN466" s="651"/>
      <c r="AO466" s="652" t="s">
        <v>1013</v>
      </c>
      <c r="AP466" s="16"/>
      <c r="AQ466" s="653" t="s">
        <v>631</v>
      </c>
      <c r="AR466" s="654" t="s">
        <v>633</v>
      </c>
      <c r="AS466" s="653" t="s">
        <v>635</v>
      </c>
      <c r="AT466" s="653" t="s">
        <v>637</v>
      </c>
      <c r="AU466" s="653" t="s">
        <v>631</v>
      </c>
      <c r="AV466" s="654" t="s">
        <v>633</v>
      </c>
      <c r="AW466" s="653" t="s">
        <v>635</v>
      </c>
      <c r="AX466" s="653" t="s">
        <v>637</v>
      </c>
      <c r="AY466" s="653" t="s">
        <v>631</v>
      </c>
      <c r="AZ466" s="654" t="s">
        <v>633</v>
      </c>
      <c r="BA466" s="653" t="s">
        <v>635</v>
      </c>
      <c r="BB466" s="653" t="s">
        <v>637</v>
      </c>
      <c r="BC466" s="653" t="s">
        <v>631</v>
      </c>
      <c r="BD466" s="654" t="s">
        <v>633</v>
      </c>
      <c r="BE466" s="653" t="s">
        <v>635</v>
      </c>
      <c r="BF466" s="652" t="s">
        <v>637</v>
      </c>
      <c r="BG466" s="655" t="s">
        <v>991</v>
      </c>
      <c r="BH466" s="654" t="s">
        <v>992</v>
      </c>
      <c r="BI466" s="653" t="s">
        <v>993</v>
      </c>
      <c r="BJ466" s="653" t="s">
        <v>994</v>
      </c>
      <c r="BK466" s="43"/>
      <c r="BL466" s="43"/>
      <c r="BM466" s="656" t="s">
        <v>995</v>
      </c>
      <c r="BN466" s="656" t="s">
        <v>734</v>
      </c>
      <c r="BO466" s="656" t="s">
        <v>996</v>
      </c>
      <c r="BP466" s="657" t="s">
        <v>665</v>
      </c>
      <c r="BQ466" s="656" t="s">
        <v>997</v>
      </c>
      <c r="BR466" s="656" t="s">
        <v>998</v>
      </c>
      <c r="BS466" s="656" t="s">
        <v>999</v>
      </c>
      <c r="BT466" s="657" t="s">
        <v>669</v>
      </c>
      <c r="BU466" s="658" t="s">
        <v>1000</v>
      </c>
      <c r="BV466" s="653" t="s">
        <v>1001</v>
      </c>
      <c r="BW466" s="658" t="s">
        <v>579</v>
      </c>
      <c r="BX466" s="658" t="s">
        <v>672</v>
      </c>
      <c r="BY466" s="659"/>
      <c r="BZ466" s="660"/>
      <c r="CA466" s="651"/>
      <c r="CB466" s="652" t="s">
        <v>1013</v>
      </c>
      <c r="CC466" s="16"/>
      <c r="CD466" s="653" t="s">
        <v>631</v>
      </c>
      <c r="CE466" s="654" t="s">
        <v>633</v>
      </c>
      <c r="CF466" s="653" t="s">
        <v>635</v>
      </c>
      <c r="CG466" s="653" t="s">
        <v>637</v>
      </c>
      <c r="CH466" s="653" t="s">
        <v>631</v>
      </c>
      <c r="CI466" s="654" t="s">
        <v>633</v>
      </c>
      <c r="CJ466" s="653" t="s">
        <v>635</v>
      </c>
      <c r="CK466" s="653" t="s">
        <v>637</v>
      </c>
      <c r="CL466" s="653" t="s">
        <v>631</v>
      </c>
      <c r="CM466" s="654" t="s">
        <v>633</v>
      </c>
      <c r="CN466" s="653" t="s">
        <v>635</v>
      </c>
      <c r="CO466" s="653" t="s">
        <v>637</v>
      </c>
      <c r="CP466" s="653" t="s">
        <v>631</v>
      </c>
      <c r="CQ466" s="654" t="s">
        <v>633</v>
      </c>
      <c r="CR466" s="653" t="s">
        <v>635</v>
      </c>
      <c r="CS466" s="652" t="s">
        <v>637</v>
      </c>
      <c r="CT466" s="655" t="s">
        <v>991</v>
      </c>
      <c r="CU466" s="654" t="s">
        <v>992</v>
      </c>
      <c r="CV466" s="653" t="s">
        <v>993</v>
      </c>
      <c r="CW466" s="653" t="s">
        <v>994</v>
      </c>
      <c r="CX466" s="43"/>
      <c r="CY466" s="43"/>
      <c r="CZ466" s="656" t="s">
        <v>995</v>
      </c>
      <c r="DA466" s="656" t="s">
        <v>734</v>
      </c>
      <c r="DB466" s="656" t="s">
        <v>996</v>
      </c>
      <c r="DC466" s="657" t="s">
        <v>665</v>
      </c>
      <c r="DD466" s="656" t="s">
        <v>997</v>
      </c>
      <c r="DE466" s="656" t="s">
        <v>998</v>
      </c>
      <c r="DF466" s="656" t="s">
        <v>999</v>
      </c>
      <c r="DG466" s="657" t="s">
        <v>669</v>
      </c>
      <c r="DH466" s="658" t="s">
        <v>1000</v>
      </c>
      <c r="DI466" s="653" t="s">
        <v>1001</v>
      </c>
      <c r="DJ466" s="658" t="s">
        <v>579</v>
      </c>
      <c r="DK466" s="658" t="s">
        <v>672</v>
      </c>
      <c r="DL466" s="659"/>
      <c r="DM466" s="660"/>
      <c r="DN466" s="651"/>
      <c r="DO466" s="652" t="s">
        <v>1013</v>
      </c>
      <c r="DP466" s="16"/>
      <c r="DQ466" s="653" t="s">
        <v>631</v>
      </c>
      <c r="DR466" s="654" t="s">
        <v>633</v>
      </c>
      <c r="DS466" s="653" t="s">
        <v>635</v>
      </c>
      <c r="DT466" s="653" t="s">
        <v>637</v>
      </c>
      <c r="DU466" s="653" t="s">
        <v>631</v>
      </c>
      <c r="DV466" s="654" t="s">
        <v>633</v>
      </c>
      <c r="DW466" s="653" t="s">
        <v>635</v>
      </c>
      <c r="DX466" s="653" t="s">
        <v>637</v>
      </c>
      <c r="DY466" s="653" t="s">
        <v>631</v>
      </c>
      <c r="DZ466" s="654" t="s">
        <v>633</v>
      </c>
      <c r="EA466" s="653" t="s">
        <v>635</v>
      </c>
      <c r="EB466" s="653" t="s">
        <v>637</v>
      </c>
      <c r="EC466" s="653" t="s">
        <v>631</v>
      </c>
      <c r="ED466" s="654" t="s">
        <v>633</v>
      </c>
      <c r="EE466" s="653" t="s">
        <v>635</v>
      </c>
      <c r="EF466" s="652" t="s">
        <v>637</v>
      </c>
      <c r="EG466" s="655" t="s">
        <v>991</v>
      </c>
      <c r="EH466" s="654" t="s">
        <v>992</v>
      </c>
      <c r="EI466" s="653" t="s">
        <v>993</v>
      </c>
      <c r="EJ466" s="653" t="s">
        <v>994</v>
      </c>
      <c r="EK466" s="43"/>
      <c r="EL466" s="43"/>
      <c r="EM466" s="656" t="s">
        <v>995</v>
      </c>
      <c r="EN466" s="656" t="s">
        <v>734</v>
      </c>
      <c r="EO466" s="656" t="s">
        <v>996</v>
      </c>
      <c r="EP466" s="657" t="s">
        <v>665</v>
      </c>
      <c r="EQ466" s="656" t="s">
        <v>997</v>
      </c>
      <c r="ER466" s="656" t="s">
        <v>998</v>
      </c>
      <c r="ES466" s="656" t="s">
        <v>999</v>
      </c>
      <c r="ET466" s="657" t="s">
        <v>669</v>
      </c>
      <c r="EU466" s="658" t="s">
        <v>1000</v>
      </c>
      <c r="EV466" s="653" t="s">
        <v>1001</v>
      </c>
      <c r="EW466" s="658" t="s">
        <v>579</v>
      </c>
      <c r="EX466" s="658" t="s">
        <v>672</v>
      </c>
      <c r="EY466" s="659"/>
    </row>
    <row r="467" ht="52.5" customHeight="1">
      <c r="A467" s="661"/>
      <c r="B467" s="662" t="s">
        <v>1014</v>
      </c>
      <c r="C467" s="663" t="s">
        <v>980</v>
      </c>
      <c r="D467" s="664">
        <f>'3A 2025-2026 REPORTE CALIFICACI'!E47</f>
        <v>86</v>
      </c>
      <c r="E467" s="664">
        <f>'3A 2025-2026 REPORTE CALIFICACI'!F47</f>
        <v>87</v>
      </c>
      <c r="F467" s="665">
        <f>'3A 2025-2026 REPORTE CALIFICACI'!G47</f>
        <v>81</v>
      </c>
      <c r="G467" s="664">
        <f>'3A 2025-2026 REPORTE CALIFICACI'!H47</f>
        <v>0</v>
      </c>
      <c r="H467" s="664">
        <f>'3A 2025-2026 REPORTE CALIFICACI'!I47</f>
        <v>82</v>
      </c>
      <c r="I467" s="664">
        <f>'3A 2025-2026 REPORTE CALIFICACI'!J47</f>
        <v>85</v>
      </c>
      <c r="J467" s="664">
        <f>'3A 2025-2026 REPORTE CALIFICACI'!K47</f>
        <v>85</v>
      </c>
      <c r="K467" s="664">
        <f>'3A 2025-2026 REPORTE CALIFICACI'!L47</f>
        <v>0</v>
      </c>
      <c r="L467" s="664">
        <f>'3A 2025-2026 REPORTE CALIFICACI'!M47</f>
        <v>88</v>
      </c>
      <c r="M467" s="664">
        <f>'3A 2025-2026 REPORTE CALIFICACI'!N47</f>
        <v>89</v>
      </c>
      <c r="N467" s="664">
        <f>'3A 2025-2026 REPORTE CALIFICACI'!O47</f>
        <v>91</v>
      </c>
      <c r="O467" s="664">
        <f>'3A 2025-2026 REPORTE CALIFICACI'!P47</f>
        <v>0</v>
      </c>
      <c r="P467" s="664">
        <f>'3A 2025-2026 REPORTE CALIFICACI'!Q47</f>
        <v>83</v>
      </c>
      <c r="Q467" s="664">
        <f>'3A 2025-2026 REPORTE CALIFICACI'!R47</f>
        <v>96</v>
      </c>
      <c r="R467" s="664">
        <f>'3A 2025-2026 REPORTE CALIFICACI'!S47</f>
        <v>91</v>
      </c>
      <c r="S467" s="664">
        <f>'3A 2025-2026 REPORTE CALIFICACI'!T47</f>
        <v>0</v>
      </c>
      <c r="T467" s="664"/>
      <c r="U467" s="664"/>
      <c r="V467" s="664"/>
      <c r="W467" s="664"/>
      <c r="X467" s="664"/>
      <c r="Y467" s="664"/>
      <c r="Z467" s="664"/>
      <c r="AA467" s="664"/>
      <c r="AB467" s="664"/>
      <c r="AC467" s="664"/>
      <c r="AD467" s="664"/>
      <c r="AE467" s="664"/>
      <c r="AF467" s="664"/>
      <c r="AG467" s="664"/>
      <c r="AH467" s="664"/>
      <c r="AI467" s="664"/>
      <c r="AJ467" s="664"/>
      <c r="AK467" s="664"/>
      <c r="AL467" s="666"/>
      <c r="AM467" s="667"/>
      <c r="AN467" s="661"/>
      <c r="AO467" s="662" t="s">
        <v>1014</v>
      </c>
      <c r="AP467" s="663" t="s">
        <v>980</v>
      </c>
      <c r="AQ467" s="664">
        <f>'3A 2025-2026 REPORTE CALIFICACI'!E48</f>
        <v>85</v>
      </c>
      <c r="AR467" s="664">
        <f>'3A 2025-2026 REPORTE CALIFICACI'!F48</f>
        <v>89</v>
      </c>
      <c r="AS467" s="665">
        <f>'3A 2025-2026 REPORTE CALIFICACI'!G48</f>
        <v>88</v>
      </c>
      <c r="AT467" s="664">
        <f>'3A 2025-2026 REPORTE CALIFICACI'!H48</f>
        <v>0</v>
      </c>
      <c r="AU467" s="664">
        <f>'3A 2025-2026 REPORTE CALIFICACI'!I48</f>
        <v>87</v>
      </c>
      <c r="AV467" s="664">
        <f>'3A 2025-2026 REPORTE CALIFICACI'!J48</f>
        <v>87</v>
      </c>
      <c r="AW467" s="664">
        <f>'3A 2025-2026 REPORTE CALIFICACI'!K48</f>
        <v>87</v>
      </c>
      <c r="AX467" s="664">
        <f>'3A 2025-2026 REPORTE CALIFICACI'!L48</f>
        <v>0</v>
      </c>
      <c r="AY467" s="664">
        <f>'3A 2025-2026 REPORTE CALIFICACI'!M48</f>
        <v>94</v>
      </c>
      <c r="AZ467" s="664">
        <f>'3A 2025-2026 REPORTE CALIFICACI'!N48</f>
        <v>90</v>
      </c>
      <c r="BA467" s="664">
        <f>'3A 2025-2026 REPORTE CALIFICACI'!O48</f>
        <v>93</v>
      </c>
      <c r="BB467" s="664">
        <f>'3A 2025-2026 REPORTE CALIFICACI'!P48</f>
        <v>0</v>
      </c>
      <c r="BC467" s="664">
        <f>'3A 2025-2026 REPORTE CALIFICACI'!Q48</f>
        <v>93</v>
      </c>
      <c r="BD467" s="664">
        <f>'3A 2025-2026 REPORTE CALIFICACI'!R48</f>
        <v>97</v>
      </c>
      <c r="BE467" s="664">
        <f>'3A 2025-2026 REPORTE CALIFICACI'!S48</f>
        <v>93</v>
      </c>
      <c r="BF467" s="664">
        <f>'3A 2025-2026 REPORTE CALIFICACI'!T48</f>
        <v>0</v>
      </c>
      <c r="BG467" s="664"/>
      <c r="BH467" s="664"/>
      <c r="BI467" s="664"/>
      <c r="BJ467" s="664"/>
      <c r="BK467" s="664"/>
      <c r="BL467" s="664"/>
      <c r="BM467" s="664"/>
      <c r="BN467" s="664"/>
      <c r="BO467" s="664"/>
      <c r="BP467" s="664"/>
      <c r="BQ467" s="664"/>
      <c r="BR467" s="664"/>
      <c r="BS467" s="664"/>
      <c r="BT467" s="664"/>
      <c r="BU467" s="664"/>
      <c r="BV467" s="664"/>
      <c r="BW467" s="664"/>
      <c r="BX467" s="664"/>
      <c r="BY467" s="666"/>
      <c r="BZ467" s="667"/>
      <c r="CA467" s="661"/>
      <c r="CB467" s="662" t="s">
        <v>1014</v>
      </c>
      <c r="CC467" s="663" t="s">
        <v>980</v>
      </c>
      <c r="CD467" s="664">
        <f>'3A 2025-2026 REPORTE CALIFICACI'!E49</f>
        <v>71</v>
      </c>
      <c r="CE467" s="664">
        <f>'3A 2025-2026 REPORTE CALIFICACI'!F49</f>
        <v>81</v>
      </c>
      <c r="CF467" s="665">
        <f>'3A 2025-2026 REPORTE CALIFICACI'!G49</f>
        <v>78</v>
      </c>
      <c r="CG467" s="664">
        <f>'3A 2025-2026 REPORTE CALIFICACI'!H49</f>
        <v>0</v>
      </c>
      <c r="CH467" s="664">
        <f>'3A 2025-2026 REPORTE CALIFICACI'!I49</f>
        <v>72</v>
      </c>
      <c r="CI467" s="664">
        <f>'3A 2025-2026 REPORTE CALIFICACI'!J49</f>
        <v>76</v>
      </c>
      <c r="CJ467" s="664">
        <f>'3A 2025-2026 REPORTE CALIFICACI'!K49</f>
        <v>79</v>
      </c>
      <c r="CK467" s="664">
        <f>'3A 2025-2026 REPORTE CALIFICACI'!L49</f>
        <v>0</v>
      </c>
      <c r="CL467" s="664">
        <f>'3A 2025-2026 REPORTE CALIFICACI'!M49</f>
        <v>76</v>
      </c>
      <c r="CM467" s="664">
        <f>'3A 2025-2026 REPORTE CALIFICACI'!N49</f>
        <v>86</v>
      </c>
      <c r="CN467" s="664">
        <f>'3A 2025-2026 REPORTE CALIFICACI'!O49</f>
        <v>85</v>
      </c>
      <c r="CO467" s="664">
        <f>'3A 2025-2026 REPORTE CALIFICACI'!P49</f>
        <v>0</v>
      </c>
      <c r="CP467" s="664">
        <f>'3A 2025-2026 REPORTE CALIFICACI'!Q49</f>
        <v>80</v>
      </c>
      <c r="CQ467" s="664">
        <f>'3A 2025-2026 REPORTE CALIFICACI'!R49</f>
        <v>98</v>
      </c>
      <c r="CR467" s="664">
        <f>'3A 2025-2026 REPORTE CALIFICACI'!S49</f>
        <v>85</v>
      </c>
      <c r="CS467" s="664">
        <f>'3A 2025-2026 REPORTE CALIFICACI'!T49</f>
        <v>0</v>
      </c>
      <c r="CT467" s="664"/>
      <c r="CU467" s="664"/>
      <c r="CV467" s="664"/>
      <c r="CW467" s="664"/>
      <c r="CX467" s="664"/>
      <c r="CY467" s="664"/>
      <c r="CZ467" s="664"/>
      <c r="DA467" s="664"/>
      <c r="DB467" s="664"/>
      <c r="DC467" s="664"/>
      <c r="DD467" s="664"/>
      <c r="DE467" s="664"/>
      <c r="DF467" s="664"/>
      <c r="DG467" s="664"/>
      <c r="DH467" s="664"/>
      <c r="DI467" s="664"/>
      <c r="DJ467" s="664"/>
      <c r="DK467" s="664"/>
      <c r="DL467" s="666"/>
      <c r="DM467" s="667"/>
      <c r="DN467" s="661"/>
      <c r="DO467" s="662" t="s">
        <v>1014</v>
      </c>
      <c r="DP467" s="663" t="s">
        <v>980</v>
      </c>
      <c r="DQ467" s="664">
        <f>'3A 2025-2026 REPORTE CALIFICACI'!E50</f>
        <v>78</v>
      </c>
      <c r="DR467" s="664">
        <f>'3A 2025-2026 REPORTE CALIFICACI'!F50</f>
        <v>80</v>
      </c>
      <c r="DS467" s="665">
        <f>'3A 2025-2026 REPORTE CALIFICACI'!G50</f>
        <v>81</v>
      </c>
      <c r="DT467" s="664">
        <f>'3A 2025-2026 REPORTE CALIFICACI'!H50</f>
        <v>0</v>
      </c>
      <c r="DU467" s="664">
        <f>'3A 2025-2026 REPORTE CALIFICACI'!I50</f>
        <v>80</v>
      </c>
      <c r="DV467" s="664">
        <f>'3A 2025-2026 REPORTE CALIFICACI'!J50</f>
        <v>77</v>
      </c>
      <c r="DW467" s="664">
        <f>'3A 2025-2026 REPORTE CALIFICACI'!K50</f>
        <v>78</v>
      </c>
      <c r="DX467" s="664">
        <f>'3A 2025-2026 REPORTE CALIFICACI'!L50</f>
        <v>0</v>
      </c>
      <c r="DY467" s="664">
        <f>'3A 2025-2026 REPORTE CALIFICACI'!M50</f>
        <v>85</v>
      </c>
      <c r="DZ467" s="664">
        <f>'3A 2025-2026 REPORTE CALIFICACI'!N50</f>
        <v>84</v>
      </c>
      <c r="EA467" s="664">
        <f>'3A 2025-2026 REPORTE CALIFICACI'!O50</f>
        <v>84</v>
      </c>
      <c r="EB467" s="664">
        <f>'3A 2025-2026 REPORTE CALIFICACI'!P50</f>
        <v>0</v>
      </c>
      <c r="EC467" s="664">
        <f>'3A 2025-2026 REPORTE CALIFICACI'!Q50</f>
        <v>88</v>
      </c>
      <c r="ED467" s="664">
        <f>'3A 2025-2026 REPORTE CALIFICACI'!R50</f>
        <v>97</v>
      </c>
      <c r="EE467" s="664">
        <f>'3A 2025-2026 REPORTE CALIFICACI'!S50</f>
        <v>84</v>
      </c>
      <c r="EF467" s="664">
        <f>'3A 2025-2026 REPORTE CALIFICACI'!T50</f>
        <v>0</v>
      </c>
      <c r="EG467" s="664"/>
      <c r="EH467" s="664"/>
      <c r="EI467" s="664"/>
      <c r="EJ467" s="664"/>
      <c r="EK467" s="664"/>
      <c r="EL467" s="664"/>
      <c r="EM467" s="664"/>
      <c r="EN467" s="664"/>
      <c r="EO467" s="664"/>
      <c r="EP467" s="664"/>
      <c r="EQ467" s="664"/>
      <c r="ER467" s="664"/>
      <c r="ES467" s="664"/>
      <c r="ET467" s="664"/>
      <c r="EU467" s="664"/>
      <c r="EV467" s="664"/>
      <c r="EW467" s="664"/>
      <c r="EX467" s="664"/>
      <c r="EY467" s="666"/>
    </row>
    <row r="468" ht="75.0" customHeight="1">
      <c r="A468" s="661"/>
      <c r="B468" s="47"/>
      <c r="C468" s="663" t="s">
        <v>1015</v>
      </c>
      <c r="D468" s="664">
        <f>'3A 2025-2026 REPORTE CALIFICACI'!AM47</f>
        <v>0</v>
      </c>
      <c r="E468" s="664">
        <f>'3A 2025-2026 REPORTE CALIFICACI'!AN47</f>
        <v>0</v>
      </c>
      <c r="F468" s="664">
        <f>'3A 2025-2026 REPORTE CALIFICACI'!AO47</f>
        <v>0</v>
      </c>
      <c r="G468" s="664">
        <f>'3A 2025-2026 REPORTE CALIFICACI'!AP47</f>
        <v>0</v>
      </c>
      <c r="H468" s="664">
        <f>'3A 2025-2026 REPORTE CALIFICACI'!AQ47</f>
        <v>0</v>
      </c>
      <c r="I468" s="664">
        <f>'3A 2025-2026 REPORTE CALIFICACI'!AR47</f>
        <v>0</v>
      </c>
      <c r="J468" s="664">
        <f>'3A 2025-2026 REPORTE CALIFICACI'!AS47</f>
        <v>0</v>
      </c>
      <c r="K468" s="664">
        <f>'3A 2025-2026 REPORTE CALIFICACI'!AT47</f>
        <v>0</v>
      </c>
      <c r="L468" s="664">
        <f>'3A 2025-2026 REPORTE CALIFICACI'!AU47</f>
        <v>0</v>
      </c>
      <c r="M468" s="664">
        <f>'3A 2025-2026 REPORTE CALIFICACI'!AV47</f>
        <v>0</v>
      </c>
      <c r="N468" s="664">
        <f>'3A 2025-2026 REPORTE CALIFICACI'!AW47</f>
        <v>0</v>
      </c>
      <c r="O468" s="664">
        <f>'3A 2025-2026 REPORTE CALIFICACI'!AX47</f>
        <v>0</v>
      </c>
      <c r="P468" s="664">
        <f>'3A 2025-2026 REPORTE CALIFICACI'!AY47</f>
        <v>0</v>
      </c>
      <c r="Q468" s="664">
        <f>'3A 2025-2026 REPORTE CALIFICACI'!AZ47</f>
        <v>0</v>
      </c>
      <c r="R468" s="664">
        <f>'3A 2025-2026 REPORTE CALIFICACI'!BA47</f>
        <v>0</v>
      </c>
      <c r="S468" s="664">
        <f>'3A 2025-2026 REPORTE CALIFICACI'!BB47</f>
        <v>0</v>
      </c>
      <c r="T468" s="664"/>
      <c r="U468" s="664"/>
      <c r="V468" s="664"/>
      <c r="W468" s="664"/>
      <c r="X468" s="664"/>
      <c r="Y468" s="664"/>
      <c r="Z468" s="664"/>
      <c r="AA468" s="664"/>
      <c r="AB468" s="664"/>
      <c r="AC468" s="664"/>
      <c r="AD468" s="664"/>
      <c r="AE468" s="664"/>
      <c r="AF468" s="664"/>
      <c r="AG468" s="664"/>
      <c r="AH468" s="664"/>
      <c r="AI468" s="664"/>
      <c r="AJ468" s="664"/>
      <c r="AK468" s="664"/>
      <c r="AL468" s="666"/>
      <c r="AM468" s="667"/>
      <c r="AN468" s="661"/>
      <c r="AO468" s="47"/>
      <c r="AP468" s="663" t="s">
        <v>1015</v>
      </c>
      <c r="AQ468" s="664">
        <f>'3A 2025-2026 REPORTE CALIFICACI'!AM48</f>
        <v>0</v>
      </c>
      <c r="AR468" s="664">
        <f>'3A 2025-2026 REPORTE CALIFICACI'!AN48</f>
        <v>0</v>
      </c>
      <c r="AS468" s="664">
        <f>'3A 2025-2026 REPORTE CALIFICACI'!AO48</f>
        <v>0</v>
      </c>
      <c r="AT468" s="664">
        <f>'3A 2025-2026 REPORTE CALIFICACI'!AP48</f>
        <v>0</v>
      </c>
      <c r="AU468" s="664">
        <f>'3A 2025-2026 REPORTE CALIFICACI'!AQ48</f>
        <v>0</v>
      </c>
      <c r="AV468" s="664">
        <f>'3A 2025-2026 REPORTE CALIFICACI'!AR48</f>
        <v>0</v>
      </c>
      <c r="AW468" s="664">
        <f>'3A 2025-2026 REPORTE CALIFICACI'!AS48</f>
        <v>0</v>
      </c>
      <c r="AX468" s="664">
        <f>'3A 2025-2026 REPORTE CALIFICACI'!AT48</f>
        <v>0</v>
      </c>
      <c r="AY468" s="664">
        <f>'3A 2025-2026 REPORTE CALIFICACI'!AU48</f>
        <v>0</v>
      </c>
      <c r="AZ468" s="664">
        <f>'3A 2025-2026 REPORTE CALIFICACI'!AV48</f>
        <v>0</v>
      </c>
      <c r="BA468" s="664">
        <f>'3A 2025-2026 REPORTE CALIFICACI'!AW48</f>
        <v>0</v>
      </c>
      <c r="BB468" s="664">
        <f>'3A 2025-2026 REPORTE CALIFICACI'!AX48</f>
        <v>0</v>
      </c>
      <c r="BC468" s="664">
        <f>'3A 2025-2026 REPORTE CALIFICACI'!AY48</f>
        <v>0</v>
      </c>
      <c r="BD468" s="664">
        <f>'3A 2025-2026 REPORTE CALIFICACI'!AZ48</f>
        <v>0</v>
      </c>
      <c r="BE468" s="664">
        <f>'3A 2025-2026 REPORTE CALIFICACI'!BA48</f>
        <v>0</v>
      </c>
      <c r="BF468" s="664">
        <f>'3A 2025-2026 REPORTE CALIFICACI'!BB48</f>
        <v>0</v>
      </c>
      <c r="BG468" s="664"/>
      <c r="BH468" s="664"/>
      <c r="BI468" s="664"/>
      <c r="BJ468" s="664"/>
      <c r="BK468" s="664"/>
      <c r="BL468" s="664"/>
      <c r="BM468" s="664"/>
      <c r="BN468" s="664"/>
      <c r="BO468" s="664"/>
      <c r="BP468" s="664"/>
      <c r="BQ468" s="664"/>
      <c r="BR468" s="664"/>
      <c r="BS468" s="664"/>
      <c r="BT468" s="664"/>
      <c r="BU468" s="664"/>
      <c r="BV468" s="664"/>
      <c r="BW468" s="664"/>
      <c r="BX468" s="664"/>
      <c r="BY468" s="666"/>
      <c r="BZ468" s="667"/>
      <c r="CA468" s="661"/>
      <c r="CB468" s="47"/>
      <c r="CC468" s="663" t="s">
        <v>1015</v>
      </c>
      <c r="CD468" s="664">
        <f>'3A 2025-2026 REPORTE CALIFICACI'!AM49</f>
        <v>0</v>
      </c>
      <c r="CE468" s="664">
        <f>'3A 2025-2026 REPORTE CALIFICACI'!AN49</f>
        <v>0</v>
      </c>
      <c r="CF468" s="664">
        <f>'3A 2025-2026 REPORTE CALIFICACI'!AO49</f>
        <v>0</v>
      </c>
      <c r="CG468" s="664">
        <f>'3A 2025-2026 REPORTE CALIFICACI'!AP49</f>
        <v>0</v>
      </c>
      <c r="CH468" s="664">
        <f>'3A 2025-2026 REPORTE CALIFICACI'!AQ49</f>
        <v>0</v>
      </c>
      <c r="CI468" s="664">
        <f>'3A 2025-2026 REPORTE CALIFICACI'!AR49</f>
        <v>0</v>
      </c>
      <c r="CJ468" s="664">
        <f>'3A 2025-2026 REPORTE CALIFICACI'!AS49</f>
        <v>0</v>
      </c>
      <c r="CK468" s="664">
        <f>'3A 2025-2026 REPORTE CALIFICACI'!AT49</f>
        <v>0</v>
      </c>
      <c r="CL468" s="664">
        <f>'3A 2025-2026 REPORTE CALIFICACI'!AU49</f>
        <v>0</v>
      </c>
      <c r="CM468" s="664">
        <f>'3A 2025-2026 REPORTE CALIFICACI'!AV49</f>
        <v>0</v>
      </c>
      <c r="CN468" s="664">
        <f>'3A 2025-2026 REPORTE CALIFICACI'!AW49</f>
        <v>0</v>
      </c>
      <c r="CO468" s="664">
        <f>'3A 2025-2026 REPORTE CALIFICACI'!AX49</f>
        <v>0</v>
      </c>
      <c r="CP468" s="664">
        <f>'3A 2025-2026 REPORTE CALIFICACI'!AY49</f>
        <v>0</v>
      </c>
      <c r="CQ468" s="664">
        <f>'3A 2025-2026 REPORTE CALIFICACI'!AZ49</f>
        <v>0</v>
      </c>
      <c r="CR468" s="664">
        <f>'3A 2025-2026 REPORTE CALIFICACI'!BA49</f>
        <v>0</v>
      </c>
      <c r="CS468" s="664">
        <f>'3A 2025-2026 REPORTE CALIFICACI'!BB49</f>
        <v>0</v>
      </c>
      <c r="CT468" s="664"/>
      <c r="CU468" s="664"/>
      <c r="CV468" s="664"/>
      <c r="CW468" s="664"/>
      <c r="CX468" s="664"/>
      <c r="CY468" s="664"/>
      <c r="CZ468" s="664"/>
      <c r="DA468" s="664"/>
      <c r="DB468" s="664"/>
      <c r="DC468" s="664"/>
      <c r="DD468" s="664"/>
      <c r="DE468" s="664"/>
      <c r="DF468" s="664"/>
      <c r="DG468" s="664"/>
      <c r="DH468" s="664"/>
      <c r="DI468" s="664"/>
      <c r="DJ468" s="664"/>
      <c r="DK468" s="664"/>
      <c r="DL468" s="666"/>
      <c r="DM468" s="667"/>
      <c r="DN468" s="661"/>
      <c r="DO468" s="47"/>
      <c r="DP468" s="663" t="s">
        <v>1015</v>
      </c>
      <c r="DQ468" s="664">
        <f>'3A 2025-2026 REPORTE CALIFICACI'!AM50</f>
        <v>0</v>
      </c>
      <c r="DR468" s="664">
        <f>'3A 2025-2026 REPORTE CALIFICACI'!AN50</f>
        <v>0</v>
      </c>
      <c r="DS468" s="664">
        <f>'3A 2025-2026 REPORTE CALIFICACI'!AO50</f>
        <v>0</v>
      </c>
      <c r="DT468" s="664">
        <f>'3A 2025-2026 REPORTE CALIFICACI'!AP50</f>
        <v>0</v>
      </c>
      <c r="DU468" s="664">
        <f>'3A 2025-2026 REPORTE CALIFICACI'!AQ50</f>
        <v>0</v>
      </c>
      <c r="DV468" s="664">
        <f>'3A 2025-2026 REPORTE CALIFICACI'!AR50</f>
        <v>0</v>
      </c>
      <c r="DW468" s="664">
        <f>'3A 2025-2026 REPORTE CALIFICACI'!AS50</f>
        <v>0</v>
      </c>
      <c r="DX468" s="664">
        <f>'3A 2025-2026 REPORTE CALIFICACI'!AT50</f>
        <v>0</v>
      </c>
      <c r="DY468" s="664">
        <f>'3A 2025-2026 REPORTE CALIFICACI'!AU50</f>
        <v>0</v>
      </c>
      <c r="DZ468" s="664">
        <f>'3A 2025-2026 REPORTE CALIFICACI'!AV50</f>
        <v>0</v>
      </c>
      <c r="EA468" s="664">
        <f>'3A 2025-2026 REPORTE CALIFICACI'!AW50</f>
        <v>0</v>
      </c>
      <c r="EB468" s="664">
        <f>'3A 2025-2026 REPORTE CALIFICACI'!AX50</f>
        <v>0</v>
      </c>
      <c r="EC468" s="664">
        <f>'3A 2025-2026 REPORTE CALIFICACI'!AY50</f>
        <v>0</v>
      </c>
      <c r="ED468" s="664">
        <f>'3A 2025-2026 REPORTE CALIFICACI'!AZ50</f>
        <v>0</v>
      </c>
      <c r="EE468" s="664">
        <f>'3A 2025-2026 REPORTE CALIFICACI'!BA50</f>
        <v>0</v>
      </c>
      <c r="EF468" s="664">
        <f>'3A 2025-2026 REPORTE CALIFICACI'!BB50</f>
        <v>0</v>
      </c>
      <c r="EG468" s="664"/>
      <c r="EH468" s="664"/>
      <c r="EI468" s="664"/>
      <c r="EJ468" s="664"/>
      <c r="EK468" s="664"/>
      <c r="EL468" s="664"/>
      <c r="EM468" s="664"/>
      <c r="EN468" s="664"/>
      <c r="EO468" s="664"/>
      <c r="EP468" s="664"/>
      <c r="EQ468" s="664"/>
      <c r="ER468" s="664"/>
      <c r="ES468" s="664"/>
      <c r="ET468" s="664"/>
      <c r="EU468" s="664"/>
      <c r="EV468" s="664"/>
      <c r="EW468" s="664"/>
      <c r="EX468" s="664"/>
      <c r="EY468" s="666"/>
    </row>
    <row r="469" ht="72.0" customHeight="1">
      <c r="A469" s="661"/>
      <c r="B469" s="47"/>
      <c r="C469" s="663" t="s">
        <v>1016</v>
      </c>
      <c r="D469" s="664">
        <v>85.0</v>
      </c>
      <c r="E469" s="664">
        <f>'3A 2025-2026 REPORTE CALIFICACI'!BV47</f>
        <v>75</v>
      </c>
      <c r="F469" s="664">
        <f>'3A 2025-2026 REPORTE CALIFICACI'!BW47</f>
        <v>70</v>
      </c>
      <c r="G469" s="664">
        <f>'3A 2025-2026 REPORTE CALIFICACI'!BX47</f>
        <v>0</v>
      </c>
      <c r="H469" s="664">
        <v>86.0</v>
      </c>
      <c r="I469" s="664">
        <f>'3A 2025-2026 REPORTE CALIFICACI'!BZ47</f>
        <v>78</v>
      </c>
      <c r="J469" s="664">
        <f>'3A 2025-2026 REPORTE CALIFICACI'!CA47</f>
        <v>70</v>
      </c>
      <c r="K469" s="664">
        <f>'3A 2025-2026 REPORTE CALIFICACI'!CB47</f>
        <v>0</v>
      </c>
      <c r="L469" s="664">
        <v>86.0</v>
      </c>
      <c r="M469" s="664">
        <f>'3A 2025-2026 REPORTE CALIFICACI'!CD47</f>
        <v>71</v>
      </c>
      <c r="N469" s="664">
        <f>'3A 2025-2026 REPORTE CALIFICACI'!CE47</f>
        <v>70</v>
      </c>
      <c r="O469" s="664">
        <f>'3A 2025-2026 REPORTE CALIFICACI'!CF47</f>
        <v>0</v>
      </c>
      <c r="P469" s="664">
        <v>85.0</v>
      </c>
      <c r="Q469" s="664">
        <f>'3A 2025-2026 REPORTE CALIFICACI'!CH47</f>
        <v>70</v>
      </c>
      <c r="R469" s="664">
        <f>'3A 2025-2026 REPORTE CALIFICACI'!CI47</f>
        <v>70</v>
      </c>
      <c r="S469" s="664">
        <f>'3A 2025-2026 REPORTE CALIFICACI'!CJ47</f>
        <v>0</v>
      </c>
      <c r="T469" s="664"/>
      <c r="U469" s="664"/>
      <c r="V469" s="664"/>
      <c r="W469" s="664"/>
      <c r="X469" s="664"/>
      <c r="Y469" s="664"/>
      <c r="Z469" s="664"/>
      <c r="AA469" s="664"/>
      <c r="AB469" s="664"/>
      <c r="AC469" s="664"/>
      <c r="AD469" s="664"/>
      <c r="AE469" s="664"/>
      <c r="AF469" s="664"/>
      <c r="AG469" s="664"/>
      <c r="AH469" s="664"/>
      <c r="AI469" s="664"/>
      <c r="AJ469" s="664"/>
      <c r="AK469" s="664"/>
      <c r="AL469" s="666"/>
      <c r="AM469" s="667"/>
      <c r="AN469" s="661"/>
      <c r="AO469" s="47"/>
      <c r="AP469" s="663" t="s">
        <v>1016</v>
      </c>
      <c r="AQ469" s="664">
        <f>'3A 2025-2026 REPORTE CALIFICACI'!BU48</f>
        <v>90</v>
      </c>
      <c r="AR469" s="664">
        <f>'3A 2025-2026 REPORTE CALIFICACI'!BV48</f>
        <v>91</v>
      </c>
      <c r="AS469" s="664">
        <f>'3A 2025-2026 REPORTE CALIFICACI'!BW48</f>
        <v>92</v>
      </c>
      <c r="AT469" s="664">
        <f>'3A 2025-2026 REPORTE CALIFICACI'!BX48</f>
        <v>0</v>
      </c>
      <c r="AU469" s="664">
        <f>'3A 2025-2026 REPORTE CALIFICACI'!BY48</f>
        <v>92</v>
      </c>
      <c r="AV469" s="664">
        <f>'3A 2025-2026 REPORTE CALIFICACI'!BZ48</f>
        <v>92</v>
      </c>
      <c r="AW469" s="664">
        <f>'3A 2025-2026 REPORTE CALIFICACI'!CA48</f>
        <v>90</v>
      </c>
      <c r="AX469" s="664">
        <f>'3A 2025-2026 REPORTE CALIFICACI'!CB48</f>
        <v>0</v>
      </c>
      <c r="AY469" s="664">
        <f>'3A 2025-2026 REPORTE CALIFICACI'!CC48</f>
        <v>93</v>
      </c>
      <c r="AZ469" s="664">
        <f>'3A 2025-2026 REPORTE CALIFICACI'!CD48</f>
        <v>94</v>
      </c>
      <c r="BA469" s="664">
        <f>'3A 2025-2026 REPORTE CALIFICACI'!CE48</f>
        <v>93</v>
      </c>
      <c r="BB469" s="664">
        <f>'3A 2025-2026 REPORTE CALIFICACI'!CF48</f>
        <v>0</v>
      </c>
      <c r="BC469" s="664">
        <f>'3A 2025-2026 REPORTE CALIFICACI'!CG48</f>
        <v>92</v>
      </c>
      <c r="BD469" s="664">
        <f>'3A 2025-2026 REPORTE CALIFICACI'!CH48</f>
        <v>93</v>
      </c>
      <c r="BE469" s="664">
        <f>'3A 2025-2026 REPORTE CALIFICACI'!CI48</f>
        <v>94</v>
      </c>
      <c r="BF469" s="664">
        <f>'3A 2025-2026 REPORTE CALIFICACI'!CJ48</f>
        <v>0</v>
      </c>
      <c r="BG469" s="664"/>
      <c r="BH469" s="664"/>
      <c r="BI469" s="664"/>
      <c r="BJ469" s="664"/>
      <c r="BK469" s="664"/>
      <c r="BL469" s="664"/>
      <c r="BM469" s="664"/>
      <c r="BN469" s="664"/>
      <c r="BO469" s="664"/>
      <c r="BP469" s="664"/>
      <c r="BQ469" s="664"/>
      <c r="BR469" s="664"/>
      <c r="BS469" s="664"/>
      <c r="BT469" s="664"/>
      <c r="BU469" s="664"/>
      <c r="BV469" s="664"/>
      <c r="BW469" s="664"/>
      <c r="BX469" s="664"/>
      <c r="BY469" s="666"/>
      <c r="BZ469" s="667"/>
      <c r="CA469" s="661"/>
      <c r="CB469" s="47"/>
      <c r="CC469" s="663" t="s">
        <v>1016</v>
      </c>
      <c r="CD469" s="664">
        <f>'3A 2025-2026 REPORTE CALIFICACI'!BU49</f>
        <v>71</v>
      </c>
      <c r="CE469" s="664">
        <f>'3A 2025-2026 REPORTE CALIFICACI'!BV49</f>
        <v>75</v>
      </c>
      <c r="CF469" s="664">
        <f>'3A 2025-2026 REPORTE CALIFICACI'!BW49</f>
        <v>80</v>
      </c>
      <c r="CG469" s="664">
        <f>'3A 2025-2026 REPORTE CALIFICACI'!BX49</f>
        <v>0</v>
      </c>
      <c r="CH469" s="664">
        <f>'3A 2025-2026 REPORTE CALIFICACI'!BY49</f>
        <v>75</v>
      </c>
      <c r="CI469" s="664">
        <f>'3A 2025-2026 REPORTE CALIFICACI'!BZ49</f>
        <v>78</v>
      </c>
      <c r="CJ469" s="664">
        <f>'3A 2025-2026 REPORTE CALIFICACI'!CA49</f>
        <v>79</v>
      </c>
      <c r="CK469" s="664">
        <f>'3A 2025-2026 REPORTE CALIFICACI'!CB49</f>
        <v>0</v>
      </c>
      <c r="CL469" s="664">
        <f>'3A 2025-2026 REPORTE CALIFICACI'!CC49</f>
        <v>73</v>
      </c>
      <c r="CM469" s="664">
        <f>'3A 2025-2026 REPORTE CALIFICACI'!CD49</f>
        <v>82</v>
      </c>
      <c r="CN469" s="664">
        <f>'3A 2025-2026 REPORTE CALIFICACI'!CE49</f>
        <v>80</v>
      </c>
      <c r="CO469" s="664">
        <f>'3A 2025-2026 REPORTE CALIFICACI'!CF49</f>
        <v>0</v>
      </c>
      <c r="CP469" s="664">
        <f>'3A 2025-2026 REPORTE CALIFICACI'!CG49</f>
        <v>75</v>
      </c>
      <c r="CQ469" s="664">
        <f>'3A 2025-2026 REPORTE CALIFICACI'!CH49</f>
        <v>80</v>
      </c>
      <c r="CR469" s="664">
        <f>'3A 2025-2026 REPORTE CALIFICACI'!CI49</f>
        <v>81</v>
      </c>
      <c r="CS469" s="664">
        <f>'3A 2025-2026 REPORTE CALIFICACI'!CJ49</f>
        <v>0</v>
      </c>
      <c r="CT469" s="664"/>
      <c r="CU469" s="664"/>
      <c r="CV469" s="664"/>
      <c r="CW469" s="664"/>
      <c r="CX469" s="664"/>
      <c r="CY469" s="664"/>
      <c r="CZ469" s="664"/>
      <c r="DA469" s="664"/>
      <c r="DB469" s="664"/>
      <c r="DC469" s="664"/>
      <c r="DD469" s="664"/>
      <c r="DE469" s="664"/>
      <c r="DF469" s="664"/>
      <c r="DG469" s="664"/>
      <c r="DH469" s="664"/>
      <c r="DI469" s="664"/>
      <c r="DJ469" s="664"/>
      <c r="DK469" s="664"/>
      <c r="DL469" s="666"/>
      <c r="DM469" s="667"/>
      <c r="DN469" s="661"/>
      <c r="DO469" s="47"/>
      <c r="DP469" s="663" t="s">
        <v>1016</v>
      </c>
      <c r="DQ469" s="664">
        <f>'3A 2025-2026 REPORTE CALIFICACI'!BU50</f>
        <v>92</v>
      </c>
      <c r="DR469" s="664">
        <f>'3A 2025-2026 REPORTE CALIFICACI'!BV50</f>
        <v>93</v>
      </c>
      <c r="DS469" s="664">
        <f>'3A 2025-2026 REPORTE CALIFICACI'!BW50</f>
        <v>91</v>
      </c>
      <c r="DT469" s="664">
        <f>'3A 2025-2026 REPORTE CALIFICACI'!BX50</f>
        <v>0</v>
      </c>
      <c r="DU469" s="664">
        <f>'3A 2025-2026 REPORTE CALIFICACI'!BY50</f>
        <v>93</v>
      </c>
      <c r="DV469" s="664">
        <f>'3A 2025-2026 REPORTE CALIFICACI'!BZ50</f>
        <v>94</v>
      </c>
      <c r="DW469" s="664">
        <f>'3A 2025-2026 REPORTE CALIFICACI'!CA50</f>
        <v>92</v>
      </c>
      <c r="DX469" s="664">
        <f>'3A 2025-2026 REPORTE CALIFICACI'!CB50</f>
        <v>0</v>
      </c>
      <c r="DY469" s="664">
        <f>'3A 2025-2026 REPORTE CALIFICACI'!CC50</f>
        <v>94</v>
      </c>
      <c r="DZ469" s="664">
        <f>'3A 2025-2026 REPORTE CALIFICACI'!CD50</f>
        <v>93</v>
      </c>
      <c r="EA469" s="664">
        <f>'3A 2025-2026 REPORTE CALIFICACI'!CE50</f>
        <v>90</v>
      </c>
      <c r="EB469" s="664">
        <f>'3A 2025-2026 REPORTE CALIFICACI'!CF50</f>
        <v>0</v>
      </c>
      <c r="EC469" s="664">
        <f>'3A 2025-2026 REPORTE CALIFICACI'!CG50</f>
        <v>93</v>
      </c>
      <c r="ED469" s="664">
        <f>'3A 2025-2026 REPORTE CALIFICACI'!CH50</f>
        <v>92</v>
      </c>
      <c r="EE469" s="664">
        <f>'3A 2025-2026 REPORTE CALIFICACI'!CI50</f>
        <v>93</v>
      </c>
      <c r="EF469" s="664">
        <f>'3A 2025-2026 REPORTE CALIFICACI'!CJ50</f>
        <v>0</v>
      </c>
      <c r="EG469" s="664"/>
      <c r="EH469" s="664"/>
      <c r="EI469" s="664"/>
      <c r="EJ469" s="664"/>
      <c r="EK469" s="664"/>
      <c r="EL469" s="664"/>
      <c r="EM469" s="664"/>
      <c r="EN469" s="664"/>
      <c r="EO469" s="664"/>
      <c r="EP469" s="664"/>
      <c r="EQ469" s="664"/>
      <c r="ER469" s="664"/>
      <c r="ES469" s="664"/>
      <c r="ET469" s="664"/>
      <c r="EU469" s="664"/>
      <c r="EV469" s="664"/>
      <c r="EW469" s="664"/>
      <c r="EX469" s="664"/>
      <c r="EY469" s="666"/>
    </row>
    <row r="470" ht="52.5" customHeight="1">
      <c r="A470" s="661"/>
      <c r="B470" s="47"/>
      <c r="C470" s="663" t="s">
        <v>1017</v>
      </c>
      <c r="D470" s="664">
        <f>'3A 2025-2026 REPORTE CALIFICACI'!DC47</f>
        <v>58</v>
      </c>
      <c r="E470" s="664">
        <f>'3A 2025-2026 REPORTE CALIFICACI'!DD47</f>
        <v>50</v>
      </c>
      <c r="F470" s="664">
        <f>'3A 2025-2026 REPORTE CALIFICACI'!DE47</f>
        <v>70</v>
      </c>
      <c r="G470" s="664">
        <f>'3A 2025-2026 REPORTE CALIFICACI'!DF47</f>
        <v>0</v>
      </c>
      <c r="H470" s="664">
        <f>'3A 2025-2026 REPORTE CALIFICACI'!DG47</f>
        <v>65</v>
      </c>
      <c r="I470" s="664">
        <f>'3A 2025-2026 REPORTE CALIFICACI'!DH47</f>
        <v>70</v>
      </c>
      <c r="J470" s="664">
        <f>'3A 2025-2026 REPORTE CALIFICACI'!DI47</f>
        <v>60</v>
      </c>
      <c r="K470" s="664">
        <f>'3A 2025-2026 REPORTE CALIFICACI'!DJ47</f>
        <v>0</v>
      </c>
      <c r="L470" s="664">
        <f>'3A 2025-2026 REPORTE CALIFICACI'!DK47</f>
        <v>70</v>
      </c>
      <c r="M470" s="664">
        <f>'3A 2025-2026 REPORTE CALIFICACI'!DL47</f>
        <v>70</v>
      </c>
      <c r="N470" s="664">
        <f>'3A 2025-2026 REPORTE CALIFICACI'!DM47</f>
        <v>70</v>
      </c>
      <c r="O470" s="664">
        <f>'3A 2025-2026 REPORTE CALIFICACI'!DN47</f>
        <v>0</v>
      </c>
      <c r="P470" s="664">
        <f>'3A 2025-2026 REPORTE CALIFICACI'!DO47</f>
        <v>70</v>
      </c>
      <c r="Q470" s="664">
        <f>'3A 2025-2026 REPORTE CALIFICACI'!DP47</f>
        <v>70</v>
      </c>
      <c r="R470" s="664">
        <f>'3A 2025-2026 REPORTE CALIFICACI'!DQ47</f>
        <v>70</v>
      </c>
      <c r="S470" s="664">
        <f>'3A 2025-2026 REPORTE CALIFICACI'!DR47</f>
        <v>0</v>
      </c>
      <c r="T470" s="664"/>
      <c r="U470" s="664"/>
      <c r="V470" s="664"/>
      <c r="W470" s="664"/>
      <c r="X470" s="664"/>
      <c r="Y470" s="664"/>
      <c r="Z470" s="664"/>
      <c r="AA470" s="664"/>
      <c r="AB470" s="664"/>
      <c r="AC470" s="664"/>
      <c r="AD470" s="664"/>
      <c r="AE470" s="664"/>
      <c r="AF470" s="664"/>
      <c r="AG470" s="664"/>
      <c r="AH470" s="664"/>
      <c r="AI470" s="664"/>
      <c r="AJ470" s="664"/>
      <c r="AK470" s="664"/>
      <c r="AL470" s="666"/>
      <c r="AM470" s="667"/>
      <c r="AN470" s="661"/>
      <c r="AO470" s="47"/>
      <c r="AP470" s="663" t="s">
        <v>1017</v>
      </c>
      <c r="AQ470" s="664">
        <f>'3A 2025-2026 REPORTE CALIFICACI'!DC48</f>
        <v>70</v>
      </c>
      <c r="AR470" s="664">
        <f>'3A 2025-2026 REPORTE CALIFICACI'!DD48</f>
        <v>80</v>
      </c>
      <c r="AS470" s="664">
        <f>'3A 2025-2026 REPORTE CALIFICACI'!DE48</f>
        <v>79</v>
      </c>
      <c r="AT470" s="664">
        <f>'3A 2025-2026 REPORTE CALIFICACI'!DF48</f>
        <v>0</v>
      </c>
      <c r="AU470" s="664">
        <f>'3A 2025-2026 REPORTE CALIFICACI'!DG48</f>
        <v>79</v>
      </c>
      <c r="AV470" s="664">
        <f>'3A 2025-2026 REPORTE CALIFICACI'!DH48</f>
        <v>94</v>
      </c>
      <c r="AW470" s="664">
        <f>'3A 2025-2026 REPORTE CALIFICACI'!DI48</f>
        <v>80</v>
      </c>
      <c r="AX470" s="664">
        <f>'3A 2025-2026 REPORTE CALIFICACI'!DJ48</f>
        <v>0</v>
      </c>
      <c r="AY470" s="664">
        <f>'3A 2025-2026 REPORTE CALIFICACI'!DK48</f>
        <v>80</v>
      </c>
      <c r="AZ470" s="664">
        <f>'3A 2025-2026 REPORTE CALIFICACI'!DL48</f>
        <v>85</v>
      </c>
      <c r="BA470" s="664">
        <f>'3A 2025-2026 REPORTE CALIFICACI'!DM48</f>
        <v>76</v>
      </c>
      <c r="BB470" s="664">
        <f>'3A 2025-2026 REPORTE CALIFICACI'!DN48</f>
        <v>0</v>
      </c>
      <c r="BC470" s="664">
        <f>'3A 2025-2026 REPORTE CALIFICACI'!DO48</f>
        <v>88</v>
      </c>
      <c r="BD470" s="664">
        <f>'3A 2025-2026 REPORTE CALIFICACI'!DP48</f>
        <v>93</v>
      </c>
      <c r="BE470" s="664">
        <f>'3A 2025-2026 REPORTE CALIFICACI'!DQ48</f>
        <v>82</v>
      </c>
      <c r="BF470" s="664">
        <f>'3A 2025-2026 REPORTE CALIFICACI'!DR48</f>
        <v>0</v>
      </c>
      <c r="BG470" s="664"/>
      <c r="BH470" s="664"/>
      <c r="BI470" s="664"/>
      <c r="BJ470" s="664"/>
      <c r="BK470" s="664"/>
      <c r="BL470" s="664"/>
      <c r="BM470" s="664"/>
      <c r="BN470" s="664"/>
      <c r="BO470" s="664"/>
      <c r="BP470" s="664"/>
      <c r="BQ470" s="664"/>
      <c r="BR470" s="664"/>
      <c r="BS470" s="664"/>
      <c r="BT470" s="664"/>
      <c r="BU470" s="664"/>
      <c r="BV470" s="664"/>
      <c r="BW470" s="664"/>
      <c r="BX470" s="664"/>
      <c r="BY470" s="666"/>
      <c r="BZ470" s="667"/>
      <c r="CA470" s="661"/>
      <c r="CB470" s="47"/>
      <c r="CC470" s="663" t="s">
        <v>1017</v>
      </c>
      <c r="CD470" s="664">
        <f>'3A 2025-2026 REPORTE CALIFICACI'!DC49</f>
        <v>70</v>
      </c>
      <c r="CE470" s="664">
        <f>'3A 2025-2026 REPORTE CALIFICACI'!DD49</f>
        <v>75</v>
      </c>
      <c r="CF470" s="664">
        <f>'3A 2025-2026 REPORTE CALIFICACI'!DE49</f>
        <v>72</v>
      </c>
      <c r="CG470" s="664">
        <f>'3A 2025-2026 REPORTE CALIFICACI'!DF49</f>
        <v>0</v>
      </c>
      <c r="CH470" s="664">
        <f>'3A 2025-2026 REPORTE CALIFICACI'!DG49</f>
        <v>70</v>
      </c>
      <c r="CI470" s="664">
        <f>'3A 2025-2026 REPORTE CALIFICACI'!DH49</f>
        <v>85</v>
      </c>
      <c r="CJ470" s="664">
        <f>'3A 2025-2026 REPORTE CALIFICACI'!DI49</f>
        <v>70</v>
      </c>
      <c r="CK470" s="664">
        <f>'3A 2025-2026 REPORTE CALIFICACI'!DJ49</f>
        <v>0</v>
      </c>
      <c r="CL470" s="664">
        <f>'3A 2025-2026 REPORTE CALIFICACI'!DK49</f>
        <v>70</v>
      </c>
      <c r="CM470" s="664">
        <f>'3A 2025-2026 REPORTE CALIFICACI'!DL49</f>
        <v>70</v>
      </c>
      <c r="CN470" s="664">
        <f>'3A 2025-2026 REPORTE CALIFICACI'!DM49</f>
        <v>74</v>
      </c>
      <c r="CO470" s="664">
        <f>'3A 2025-2026 REPORTE CALIFICACI'!DN49</f>
        <v>0</v>
      </c>
      <c r="CP470" s="664">
        <f>'3A 2025-2026 REPORTE CALIFICACI'!DO49</f>
        <v>70</v>
      </c>
      <c r="CQ470" s="664">
        <f>'3A 2025-2026 REPORTE CALIFICACI'!DP49</f>
        <v>75</v>
      </c>
      <c r="CR470" s="664">
        <f>'3A 2025-2026 REPORTE CALIFICACI'!DQ49</f>
        <v>70</v>
      </c>
      <c r="CS470" s="664">
        <f>'3A 2025-2026 REPORTE CALIFICACI'!DR49</f>
        <v>0</v>
      </c>
      <c r="CT470" s="664"/>
      <c r="CU470" s="664"/>
      <c r="CV470" s="664"/>
      <c r="CW470" s="664"/>
      <c r="CX470" s="664"/>
      <c r="CY470" s="664"/>
      <c r="CZ470" s="664"/>
      <c r="DA470" s="664"/>
      <c r="DB470" s="664"/>
      <c r="DC470" s="664"/>
      <c r="DD470" s="664"/>
      <c r="DE470" s="664"/>
      <c r="DF470" s="664"/>
      <c r="DG470" s="664"/>
      <c r="DH470" s="664"/>
      <c r="DI470" s="664"/>
      <c r="DJ470" s="664"/>
      <c r="DK470" s="664"/>
      <c r="DL470" s="666"/>
      <c r="DM470" s="667"/>
      <c r="DN470" s="661"/>
      <c r="DO470" s="47"/>
      <c r="DP470" s="663" t="s">
        <v>1017</v>
      </c>
      <c r="DQ470" s="664">
        <f>'3A 2025-2026 REPORTE CALIFICACI'!DC50</f>
        <v>94</v>
      </c>
      <c r="DR470" s="664">
        <f>'3A 2025-2026 REPORTE CALIFICACI'!DD50</f>
        <v>75</v>
      </c>
      <c r="DS470" s="664">
        <f>'3A 2025-2026 REPORTE CALIFICACI'!DE50</f>
        <v>78</v>
      </c>
      <c r="DT470" s="664">
        <f>'3A 2025-2026 REPORTE CALIFICACI'!DF50</f>
        <v>0</v>
      </c>
      <c r="DU470" s="664">
        <f>'3A 2025-2026 REPORTE CALIFICACI'!DG50</f>
        <v>99</v>
      </c>
      <c r="DV470" s="664">
        <f>'3A 2025-2026 REPORTE CALIFICACI'!DH50</f>
        <v>78</v>
      </c>
      <c r="DW470" s="664">
        <f>'3A 2025-2026 REPORTE CALIFICACI'!DI50</f>
        <v>80</v>
      </c>
      <c r="DX470" s="664">
        <f>'3A 2025-2026 REPORTE CALIFICACI'!DJ50</f>
        <v>0</v>
      </c>
      <c r="DY470" s="664">
        <f>'3A 2025-2026 REPORTE CALIFICACI'!DK50</f>
        <v>96</v>
      </c>
      <c r="DZ470" s="664">
        <f>'3A 2025-2026 REPORTE CALIFICACI'!DL50</f>
        <v>84</v>
      </c>
      <c r="EA470" s="664">
        <f>'3A 2025-2026 REPORTE CALIFICACI'!DM50</f>
        <v>71</v>
      </c>
      <c r="EB470" s="664">
        <f>'3A 2025-2026 REPORTE CALIFICACI'!DN50</f>
        <v>0</v>
      </c>
      <c r="EC470" s="664">
        <f>'3A 2025-2026 REPORTE CALIFICACI'!DO50</f>
        <v>96</v>
      </c>
      <c r="ED470" s="664">
        <f>'3A 2025-2026 REPORTE CALIFICACI'!DP50</f>
        <v>80</v>
      </c>
      <c r="EE470" s="664">
        <f>'3A 2025-2026 REPORTE CALIFICACI'!DQ50</f>
        <v>70</v>
      </c>
      <c r="EF470" s="664">
        <f>'3A 2025-2026 REPORTE CALIFICACI'!DR50</f>
        <v>0</v>
      </c>
      <c r="EG470" s="664"/>
      <c r="EH470" s="664"/>
      <c r="EI470" s="664"/>
      <c r="EJ470" s="664"/>
      <c r="EK470" s="664"/>
      <c r="EL470" s="664"/>
      <c r="EM470" s="664"/>
      <c r="EN470" s="664"/>
      <c r="EO470" s="664"/>
      <c r="EP470" s="664"/>
      <c r="EQ470" s="664"/>
      <c r="ER470" s="664"/>
      <c r="ES470" s="664"/>
      <c r="ET470" s="664"/>
      <c r="EU470" s="664"/>
      <c r="EV470" s="664"/>
      <c r="EW470" s="664"/>
      <c r="EX470" s="664"/>
      <c r="EY470" s="666"/>
    </row>
    <row r="471" ht="52.5" customHeight="1">
      <c r="A471" s="661"/>
      <c r="B471" s="47"/>
      <c r="C471" s="663" t="s">
        <v>1018</v>
      </c>
      <c r="D471" s="664">
        <f>'3A 2025-2026 REPORTE CALIFICACI'!EK47</f>
        <v>74</v>
      </c>
      <c r="E471" s="664">
        <f>'3A 2025-2026 REPORTE CALIFICACI'!EL47</f>
        <v>88</v>
      </c>
      <c r="F471" s="664">
        <f>'3A 2025-2026 REPORTE CALIFICACI'!EM47</f>
        <v>87</v>
      </c>
      <c r="G471" s="665">
        <f>'3A 2025-2026 REPORTE CALIFICACI'!EN47</f>
        <v>0</v>
      </c>
      <c r="H471" s="664">
        <f>'3A 2025-2026 REPORTE CALIFICACI'!EO47</f>
        <v>77</v>
      </c>
      <c r="I471" s="664">
        <f>'3A 2025-2026 REPORTE CALIFICACI'!EP47</f>
        <v>94</v>
      </c>
      <c r="J471" s="664">
        <f>'3A 2025-2026 REPORTE CALIFICACI'!EQ47</f>
        <v>90</v>
      </c>
      <c r="K471" s="664">
        <f>'3A 2025-2026 REPORTE CALIFICACI'!ER47</f>
        <v>0</v>
      </c>
      <c r="L471" s="664">
        <f>'3A 2025-2026 REPORTE CALIFICACI'!ES47</f>
        <v>90</v>
      </c>
      <c r="M471" s="665">
        <f>'3A 2025-2026 REPORTE CALIFICACI'!ET47</f>
        <v>83</v>
      </c>
      <c r="N471" s="665">
        <f>'3A 2025-2026 REPORTE CALIFICACI'!EU47</f>
        <v>89</v>
      </c>
      <c r="O471" s="664">
        <f>'3A 2025-2026 REPORTE CALIFICACI'!EV47</f>
        <v>0</v>
      </c>
      <c r="P471" s="665">
        <f>'3A 2025-2026 REPORTE CALIFICACI'!EW47</f>
        <v>72</v>
      </c>
      <c r="Q471" s="665">
        <f>'3A 2025-2026 REPORTE CALIFICACI'!EX47</f>
        <v>85</v>
      </c>
      <c r="R471" s="665">
        <f>'3A 2025-2026 REPORTE CALIFICACI'!EY47</f>
        <v>93</v>
      </c>
      <c r="S471" s="665">
        <f>'3A 2025-2026 REPORTE CALIFICACI'!EZ47</f>
        <v>0</v>
      </c>
      <c r="T471" s="664"/>
      <c r="U471" s="664"/>
      <c r="V471" s="664"/>
      <c r="W471" s="664"/>
      <c r="X471" s="664"/>
      <c r="Y471" s="664"/>
      <c r="Z471" s="664"/>
      <c r="AA471" s="664"/>
      <c r="AB471" s="664"/>
      <c r="AC471" s="664"/>
      <c r="AD471" s="664"/>
      <c r="AE471" s="664"/>
      <c r="AF471" s="664"/>
      <c r="AG471" s="664"/>
      <c r="AH471" s="664"/>
      <c r="AI471" s="664"/>
      <c r="AJ471" s="664"/>
      <c r="AK471" s="664"/>
      <c r="AL471" s="666"/>
      <c r="AM471" s="667"/>
      <c r="AN471" s="661"/>
      <c r="AO471" s="47"/>
      <c r="AP471" s="663" t="s">
        <v>1018</v>
      </c>
      <c r="AQ471" s="664">
        <f>'3A 2025-2026 REPORTE CALIFICACI'!EK48</f>
        <v>91</v>
      </c>
      <c r="AR471" s="664">
        <f>'3A 2025-2026 REPORTE CALIFICACI'!EL48</f>
        <v>93</v>
      </c>
      <c r="AS471" s="664">
        <f>'3A 2025-2026 REPORTE CALIFICACI'!EM48</f>
        <v>94</v>
      </c>
      <c r="AT471" s="665">
        <f>'3A 2025-2026 REPORTE CALIFICACI'!EN48</f>
        <v>0</v>
      </c>
      <c r="AU471" s="664">
        <f>'3A 2025-2026 REPORTE CALIFICACI'!EO48</f>
        <v>91</v>
      </c>
      <c r="AV471" s="664">
        <f>'3A 2025-2026 REPORTE CALIFICACI'!EP48</f>
        <v>97</v>
      </c>
      <c r="AW471" s="664">
        <f>'3A 2025-2026 REPORTE CALIFICACI'!EQ48</f>
        <v>96</v>
      </c>
      <c r="AX471" s="664">
        <f>'3A 2025-2026 REPORTE CALIFICACI'!ER48</f>
        <v>0</v>
      </c>
      <c r="AY471" s="664">
        <f>'3A 2025-2026 REPORTE CALIFICACI'!ES48</f>
        <v>92</v>
      </c>
      <c r="AZ471" s="665">
        <f>'3A 2025-2026 REPORTE CALIFICACI'!ET48</f>
        <v>100</v>
      </c>
      <c r="BA471" s="665">
        <f>'3A 2025-2026 REPORTE CALIFICACI'!EU48</f>
        <v>91</v>
      </c>
      <c r="BB471" s="664">
        <f>'3A 2025-2026 REPORTE CALIFICACI'!EV48</f>
        <v>0</v>
      </c>
      <c r="BC471" s="665">
        <f>'3A 2025-2026 REPORTE CALIFICACI'!EW48</f>
        <v>98</v>
      </c>
      <c r="BD471" s="665">
        <f>'3A 2025-2026 REPORTE CALIFICACI'!EX48</f>
        <v>94</v>
      </c>
      <c r="BE471" s="665">
        <f>'3A 2025-2026 REPORTE CALIFICACI'!EY48</f>
        <v>93</v>
      </c>
      <c r="BF471" s="665">
        <f>'3A 2025-2026 REPORTE CALIFICACI'!EZ48</f>
        <v>0</v>
      </c>
      <c r="BG471" s="664"/>
      <c r="BH471" s="664"/>
      <c r="BI471" s="664"/>
      <c r="BJ471" s="664"/>
      <c r="BK471" s="664"/>
      <c r="BL471" s="664"/>
      <c r="BM471" s="664"/>
      <c r="BN471" s="664"/>
      <c r="BO471" s="664"/>
      <c r="BP471" s="664"/>
      <c r="BQ471" s="664"/>
      <c r="BR471" s="664"/>
      <c r="BS471" s="664"/>
      <c r="BT471" s="664"/>
      <c r="BU471" s="664"/>
      <c r="BV471" s="664"/>
      <c r="BW471" s="664"/>
      <c r="BX471" s="664"/>
      <c r="BY471" s="666"/>
      <c r="BZ471" s="667"/>
      <c r="CA471" s="661"/>
      <c r="CB471" s="47"/>
      <c r="CC471" s="663" t="s">
        <v>1018</v>
      </c>
      <c r="CD471" s="664">
        <f>'3A 2025-2026 REPORTE CALIFICACI'!EK49</f>
        <v>78</v>
      </c>
      <c r="CE471" s="664">
        <f>'3A 2025-2026 REPORTE CALIFICACI'!EL49</f>
        <v>82</v>
      </c>
      <c r="CF471" s="664">
        <f>'3A 2025-2026 REPORTE CALIFICACI'!EM49</f>
        <v>86</v>
      </c>
      <c r="CG471" s="665">
        <f>'3A 2025-2026 REPORTE CALIFICACI'!EN49</f>
        <v>0</v>
      </c>
      <c r="CH471" s="664">
        <f>'3A 2025-2026 REPORTE CALIFICACI'!EO49</f>
        <v>78</v>
      </c>
      <c r="CI471" s="664">
        <f>'3A 2025-2026 REPORTE CALIFICACI'!EP49</f>
        <v>86</v>
      </c>
      <c r="CJ471" s="664">
        <f>'3A 2025-2026 REPORTE CALIFICACI'!EQ49</f>
        <v>83</v>
      </c>
      <c r="CK471" s="664">
        <f>'3A 2025-2026 REPORTE CALIFICACI'!ER49</f>
        <v>0</v>
      </c>
      <c r="CL471" s="664">
        <f>'3A 2025-2026 REPORTE CALIFICACI'!ES49</f>
        <v>89</v>
      </c>
      <c r="CM471" s="665">
        <f>'3A 2025-2026 REPORTE CALIFICACI'!ET49</f>
        <v>85</v>
      </c>
      <c r="CN471" s="665">
        <f>'3A 2025-2026 REPORTE CALIFICACI'!EU49</f>
        <v>82</v>
      </c>
      <c r="CO471" s="664">
        <f>'3A 2025-2026 REPORTE CALIFICACI'!EV49</f>
        <v>0</v>
      </c>
      <c r="CP471" s="665">
        <f>'3A 2025-2026 REPORTE CALIFICACI'!EW49</f>
        <v>81</v>
      </c>
      <c r="CQ471" s="665">
        <f>'3A 2025-2026 REPORTE CALIFICACI'!EX49</f>
        <v>88</v>
      </c>
      <c r="CR471" s="665">
        <f>'3A 2025-2026 REPORTE CALIFICACI'!EY49</f>
        <v>71</v>
      </c>
      <c r="CS471" s="665">
        <f>'3A 2025-2026 REPORTE CALIFICACI'!EZ49</f>
        <v>0</v>
      </c>
      <c r="CT471" s="664"/>
      <c r="CU471" s="664"/>
      <c r="CV471" s="664"/>
      <c r="CW471" s="664"/>
      <c r="CX471" s="664"/>
      <c r="CY471" s="664"/>
      <c r="CZ471" s="664"/>
      <c r="DA471" s="664"/>
      <c r="DB471" s="664"/>
      <c r="DC471" s="664"/>
      <c r="DD471" s="664"/>
      <c r="DE471" s="664"/>
      <c r="DF471" s="664"/>
      <c r="DG471" s="664"/>
      <c r="DH471" s="664"/>
      <c r="DI471" s="664"/>
      <c r="DJ471" s="664"/>
      <c r="DK471" s="664"/>
      <c r="DL471" s="666"/>
      <c r="DM471" s="667"/>
      <c r="DN471" s="661"/>
      <c r="DO471" s="47"/>
      <c r="DP471" s="663" t="s">
        <v>1018</v>
      </c>
      <c r="DQ471" s="664">
        <f>'3A 2025-2026 REPORTE CALIFICACI'!EK50</f>
        <v>91</v>
      </c>
      <c r="DR471" s="664">
        <f>'3A 2025-2026 REPORTE CALIFICACI'!EL50</f>
        <v>92</v>
      </c>
      <c r="DS471" s="664">
        <f>'3A 2025-2026 REPORTE CALIFICACI'!EM50</f>
        <v>89</v>
      </c>
      <c r="DT471" s="665">
        <f>'3A 2025-2026 REPORTE CALIFICACI'!EN50</f>
        <v>0</v>
      </c>
      <c r="DU471" s="664">
        <f>'3A 2025-2026 REPORTE CALIFICACI'!EO50</f>
        <v>84</v>
      </c>
      <c r="DV471" s="664">
        <f>'3A 2025-2026 REPORTE CALIFICACI'!EP50</f>
        <v>93</v>
      </c>
      <c r="DW471" s="664">
        <f>'3A 2025-2026 REPORTE CALIFICACI'!EQ50</f>
        <v>90</v>
      </c>
      <c r="DX471" s="664">
        <f>'3A 2025-2026 REPORTE CALIFICACI'!ER50</f>
        <v>0</v>
      </c>
      <c r="DY471" s="664">
        <f>'3A 2025-2026 REPORTE CALIFICACI'!ES50</f>
        <v>93</v>
      </c>
      <c r="DZ471" s="665">
        <f>'3A 2025-2026 REPORTE CALIFICACI'!ET50</f>
        <v>81</v>
      </c>
      <c r="EA471" s="665">
        <f>'3A 2025-2026 REPORTE CALIFICACI'!EU50</f>
        <v>90</v>
      </c>
      <c r="EB471" s="664">
        <f>'3A 2025-2026 REPORTE CALIFICACI'!EV50</f>
        <v>0</v>
      </c>
      <c r="EC471" s="665">
        <f>'3A 2025-2026 REPORTE CALIFICACI'!EW50</f>
        <v>92</v>
      </c>
      <c r="ED471" s="665">
        <f>'3A 2025-2026 REPORTE CALIFICACI'!EX50</f>
        <v>90</v>
      </c>
      <c r="EE471" s="665">
        <f>'3A 2025-2026 REPORTE CALIFICACI'!EY50</f>
        <v>83</v>
      </c>
      <c r="EF471" s="665">
        <f>'3A 2025-2026 REPORTE CALIFICACI'!EZ50</f>
        <v>0</v>
      </c>
      <c r="EG471" s="664"/>
      <c r="EH471" s="664"/>
      <c r="EI471" s="664"/>
      <c r="EJ471" s="664"/>
      <c r="EK471" s="664"/>
      <c r="EL471" s="664"/>
      <c r="EM471" s="664"/>
      <c r="EN471" s="664"/>
      <c r="EO471" s="664"/>
      <c r="EP471" s="664"/>
      <c r="EQ471" s="664"/>
      <c r="ER471" s="664"/>
      <c r="ES471" s="664"/>
      <c r="ET471" s="664"/>
      <c r="EU471" s="664"/>
      <c r="EV471" s="664"/>
      <c r="EW471" s="664"/>
      <c r="EX471" s="664"/>
      <c r="EY471" s="666"/>
    </row>
    <row r="472" ht="52.5" customHeight="1">
      <c r="A472" s="661"/>
      <c r="B472" s="47"/>
      <c r="C472" s="663" t="s">
        <v>1019</v>
      </c>
      <c r="D472" s="664">
        <f>'3A 2025-2026 REPORTE CALIFICACI'!FS47</f>
        <v>75</v>
      </c>
      <c r="E472" s="664">
        <f>'3A 2025-2026 REPORTE CALIFICACI'!FT47</f>
        <v>90</v>
      </c>
      <c r="F472" s="664">
        <f>'3A 2025-2026 REPORTE CALIFICACI'!FU47</f>
        <v>57</v>
      </c>
      <c r="G472" s="664">
        <f>'3A 2025-2026 REPORTE CALIFICACI'!FV47</f>
        <v>0</v>
      </c>
      <c r="H472" s="664">
        <f>'3A 2025-2026 REPORTE CALIFICACI'!FW47</f>
        <v>70</v>
      </c>
      <c r="I472" s="664">
        <f>'3A 2025-2026 REPORTE CALIFICACI'!FX47</f>
        <v>88</v>
      </c>
      <c r="J472" s="664">
        <f>'3A 2025-2026 REPORTE CALIFICACI'!FY47</f>
        <v>50</v>
      </c>
      <c r="K472" s="664">
        <f>'3A 2025-2026 REPORTE CALIFICACI'!FZ47</f>
        <v>0</v>
      </c>
      <c r="L472" s="664">
        <f>'3A 2025-2026 REPORTE CALIFICACI'!GA47</f>
        <v>70</v>
      </c>
      <c r="M472" s="664">
        <f>'3A 2025-2026 REPORTE CALIFICACI'!GB47</f>
        <v>80</v>
      </c>
      <c r="N472" s="664">
        <f>'3A 2025-2026 REPORTE CALIFICACI'!GC47</f>
        <v>41</v>
      </c>
      <c r="O472" s="664">
        <f>'3A 2025-2026 REPORTE CALIFICACI'!GD47</f>
        <v>0</v>
      </c>
      <c r="P472" s="664">
        <f>'3A 2025-2026 REPORTE CALIFICACI'!GE47</f>
        <v>70</v>
      </c>
      <c r="Q472" s="664">
        <f>'3A 2025-2026 REPORTE CALIFICACI'!GF47</f>
        <v>88</v>
      </c>
      <c r="R472" s="664">
        <f>'3A 2025-2026 REPORTE CALIFICACI'!GG47</f>
        <v>80</v>
      </c>
      <c r="S472" s="664">
        <f>'3A 2025-2026 REPORTE CALIFICACI'!GH47</f>
        <v>0</v>
      </c>
      <c r="T472" s="664"/>
      <c r="U472" s="664"/>
      <c r="V472" s="664"/>
      <c r="W472" s="664"/>
      <c r="X472" s="664"/>
      <c r="Y472" s="664"/>
      <c r="Z472" s="664"/>
      <c r="AA472" s="664"/>
      <c r="AB472" s="664"/>
      <c r="AC472" s="664"/>
      <c r="AD472" s="664"/>
      <c r="AE472" s="664"/>
      <c r="AF472" s="664"/>
      <c r="AG472" s="664"/>
      <c r="AH472" s="664"/>
      <c r="AI472" s="664"/>
      <c r="AJ472" s="664"/>
      <c r="AK472" s="664"/>
      <c r="AL472" s="666"/>
      <c r="AM472" s="667"/>
      <c r="AN472" s="661"/>
      <c r="AO472" s="47"/>
      <c r="AP472" s="663" t="s">
        <v>1019</v>
      </c>
      <c r="AQ472" s="664">
        <f>'3A 2025-2026 REPORTE CALIFICACI'!FS48</f>
        <v>86</v>
      </c>
      <c r="AR472" s="664">
        <f>'3A 2025-2026 REPORTE CALIFICACI'!FT48</f>
        <v>89</v>
      </c>
      <c r="AS472" s="664">
        <f>'3A 2025-2026 REPORTE CALIFICACI'!FU48</f>
        <v>85</v>
      </c>
      <c r="AT472" s="664">
        <f>'3A 2025-2026 REPORTE CALIFICACI'!FV48</f>
        <v>0</v>
      </c>
      <c r="AU472" s="664">
        <f>'3A 2025-2026 REPORTE CALIFICACI'!FW48</f>
        <v>95</v>
      </c>
      <c r="AV472" s="664">
        <f>'3A 2025-2026 REPORTE CALIFICACI'!FX48</f>
        <v>97</v>
      </c>
      <c r="AW472" s="664">
        <f>'3A 2025-2026 REPORTE CALIFICACI'!FY48</f>
        <v>85</v>
      </c>
      <c r="AX472" s="664">
        <f>'3A 2025-2026 REPORTE CALIFICACI'!FZ48</f>
        <v>0</v>
      </c>
      <c r="AY472" s="664">
        <f>'3A 2025-2026 REPORTE CALIFICACI'!GA48</f>
        <v>90</v>
      </c>
      <c r="AZ472" s="664">
        <f>'3A 2025-2026 REPORTE CALIFICACI'!GB48</f>
        <v>95</v>
      </c>
      <c r="BA472" s="664">
        <f>'3A 2025-2026 REPORTE CALIFICACI'!GC48</f>
        <v>85</v>
      </c>
      <c r="BB472" s="664">
        <f>'3A 2025-2026 REPORTE CALIFICACI'!GD48</f>
        <v>0</v>
      </c>
      <c r="BC472" s="664">
        <f>'3A 2025-2026 REPORTE CALIFICACI'!GE48</f>
        <v>92</v>
      </c>
      <c r="BD472" s="664">
        <f>'3A 2025-2026 REPORTE CALIFICACI'!GF48</f>
        <v>94</v>
      </c>
      <c r="BE472" s="664">
        <f>'3A 2025-2026 REPORTE CALIFICACI'!GG48</f>
        <v>92</v>
      </c>
      <c r="BF472" s="664">
        <f>'3A 2025-2026 REPORTE CALIFICACI'!GH48</f>
        <v>0</v>
      </c>
      <c r="BG472" s="664"/>
      <c r="BH472" s="664"/>
      <c r="BI472" s="664"/>
      <c r="BJ472" s="664"/>
      <c r="BK472" s="664"/>
      <c r="BL472" s="664"/>
      <c r="BM472" s="664"/>
      <c r="BN472" s="664"/>
      <c r="BO472" s="664"/>
      <c r="BP472" s="664"/>
      <c r="BQ472" s="664"/>
      <c r="BR472" s="664"/>
      <c r="BS472" s="664"/>
      <c r="BT472" s="664"/>
      <c r="BU472" s="664"/>
      <c r="BV472" s="664"/>
      <c r="BW472" s="664"/>
      <c r="BX472" s="664"/>
      <c r="BY472" s="666"/>
      <c r="BZ472" s="667"/>
      <c r="CA472" s="661"/>
      <c r="CB472" s="47"/>
      <c r="CC472" s="663" t="s">
        <v>1019</v>
      </c>
      <c r="CD472" s="664">
        <f>'3A 2025-2026 REPORTE CALIFICACI'!FS49</f>
        <v>70</v>
      </c>
      <c r="CE472" s="664">
        <f>'3A 2025-2026 REPORTE CALIFICACI'!FT49</f>
        <v>88</v>
      </c>
      <c r="CF472" s="664">
        <f>'3A 2025-2026 REPORTE CALIFICACI'!FU49</f>
        <v>75</v>
      </c>
      <c r="CG472" s="664">
        <f>'3A 2025-2026 REPORTE CALIFICACI'!FV49</f>
        <v>0</v>
      </c>
      <c r="CH472" s="664">
        <f>'3A 2025-2026 REPORTE CALIFICACI'!FW49</f>
        <v>70</v>
      </c>
      <c r="CI472" s="664">
        <f>'3A 2025-2026 REPORTE CALIFICACI'!FX49</f>
        <v>88</v>
      </c>
      <c r="CJ472" s="664">
        <f>'3A 2025-2026 REPORTE CALIFICACI'!FY49</f>
        <v>78</v>
      </c>
      <c r="CK472" s="664">
        <f>'3A 2025-2026 REPORTE CALIFICACI'!FZ49</f>
        <v>0</v>
      </c>
      <c r="CL472" s="664">
        <f>'3A 2025-2026 REPORTE CALIFICACI'!GA49</f>
        <v>75</v>
      </c>
      <c r="CM472" s="664">
        <f>'3A 2025-2026 REPORTE CALIFICACI'!GB49</f>
        <v>80</v>
      </c>
      <c r="CN472" s="664">
        <f>'3A 2025-2026 REPORTE CALIFICACI'!GC49</f>
        <v>75</v>
      </c>
      <c r="CO472" s="664">
        <f>'3A 2025-2026 REPORTE CALIFICACI'!GD49</f>
        <v>0</v>
      </c>
      <c r="CP472" s="664">
        <f>'3A 2025-2026 REPORTE CALIFICACI'!GE49</f>
        <v>70</v>
      </c>
      <c r="CQ472" s="664">
        <f>'3A 2025-2026 REPORTE CALIFICACI'!GF49</f>
        <v>87</v>
      </c>
      <c r="CR472" s="664">
        <f>'3A 2025-2026 REPORTE CALIFICACI'!GG49</f>
        <v>80</v>
      </c>
      <c r="CS472" s="664">
        <f>'3A 2025-2026 REPORTE CALIFICACI'!GH49</f>
        <v>0</v>
      </c>
      <c r="CT472" s="664"/>
      <c r="CU472" s="664"/>
      <c r="CV472" s="664"/>
      <c r="CW472" s="664"/>
      <c r="CX472" s="664"/>
      <c r="CY472" s="664"/>
      <c r="CZ472" s="664"/>
      <c r="DA472" s="664"/>
      <c r="DB472" s="664"/>
      <c r="DC472" s="664"/>
      <c r="DD472" s="664"/>
      <c r="DE472" s="664"/>
      <c r="DF472" s="664"/>
      <c r="DG472" s="664"/>
      <c r="DH472" s="664"/>
      <c r="DI472" s="664"/>
      <c r="DJ472" s="664"/>
      <c r="DK472" s="664"/>
      <c r="DL472" s="666"/>
      <c r="DM472" s="667"/>
      <c r="DN472" s="661"/>
      <c r="DO472" s="47"/>
      <c r="DP472" s="663" t="s">
        <v>1019</v>
      </c>
      <c r="DQ472" s="664">
        <f>'3A 2025-2026 REPORTE CALIFICACI'!FS50</f>
        <v>84</v>
      </c>
      <c r="DR472" s="664">
        <f>'3A 2025-2026 REPORTE CALIFICACI'!FT50</f>
        <v>84</v>
      </c>
      <c r="DS472" s="664">
        <f>'3A 2025-2026 REPORTE CALIFICACI'!FU50</f>
        <v>83</v>
      </c>
      <c r="DT472" s="664">
        <f>'3A 2025-2026 REPORTE CALIFICACI'!FV50</f>
        <v>0</v>
      </c>
      <c r="DU472" s="664">
        <f>'3A 2025-2026 REPORTE CALIFICACI'!FW50</f>
        <v>91</v>
      </c>
      <c r="DV472" s="664">
        <f>'3A 2025-2026 REPORTE CALIFICACI'!FX50</f>
        <v>90</v>
      </c>
      <c r="DW472" s="664">
        <f>'3A 2025-2026 REPORTE CALIFICACI'!FY50</f>
        <v>80</v>
      </c>
      <c r="DX472" s="664">
        <f>'3A 2025-2026 REPORTE CALIFICACI'!FZ50</f>
        <v>0</v>
      </c>
      <c r="DY472" s="664">
        <f>'3A 2025-2026 REPORTE CALIFICACI'!GA50</f>
        <v>90</v>
      </c>
      <c r="DZ472" s="664">
        <f>'3A 2025-2026 REPORTE CALIFICACI'!GB50</f>
        <v>95</v>
      </c>
      <c r="EA472" s="664">
        <f>'3A 2025-2026 REPORTE CALIFICACI'!GC50</f>
        <v>80</v>
      </c>
      <c r="EB472" s="664">
        <f>'3A 2025-2026 REPORTE CALIFICACI'!GD50</f>
        <v>0</v>
      </c>
      <c r="EC472" s="664">
        <f>'3A 2025-2026 REPORTE CALIFICACI'!GE50</f>
        <v>94</v>
      </c>
      <c r="ED472" s="664">
        <f>'3A 2025-2026 REPORTE CALIFICACI'!GF50</f>
        <v>85</v>
      </c>
      <c r="EE472" s="664">
        <f>'3A 2025-2026 REPORTE CALIFICACI'!GG50</f>
        <v>80</v>
      </c>
      <c r="EF472" s="664">
        <f>'3A 2025-2026 REPORTE CALIFICACI'!GH50</f>
        <v>0</v>
      </c>
      <c r="EG472" s="664"/>
      <c r="EH472" s="664"/>
      <c r="EI472" s="664"/>
      <c r="EJ472" s="664"/>
      <c r="EK472" s="664"/>
      <c r="EL472" s="664"/>
      <c r="EM472" s="664"/>
      <c r="EN472" s="664"/>
      <c r="EO472" s="664"/>
      <c r="EP472" s="664"/>
      <c r="EQ472" s="664"/>
      <c r="ER472" s="664"/>
      <c r="ES472" s="664"/>
      <c r="ET472" s="664"/>
      <c r="EU472" s="664"/>
      <c r="EV472" s="664"/>
      <c r="EW472" s="664"/>
      <c r="EX472" s="664"/>
      <c r="EY472" s="666"/>
    </row>
    <row r="473" ht="52.5" customHeight="1">
      <c r="A473" s="661"/>
      <c r="B473" s="47"/>
      <c r="C473" s="663" t="s">
        <v>1020</v>
      </c>
      <c r="D473" s="664">
        <f>'3A 2025-2026 REPORTE CALIFICACI'!HA47</f>
        <v>88</v>
      </c>
      <c r="E473" s="664">
        <f>'3A 2025-2026 REPORTE CALIFICACI'!HB47</f>
        <v>77</v>
      </c>
      <c r="F473" s="664">
        <f>'3A 2025-2026 REPORTE CALIFICACI'!HC47</f>
        <v>54</v>
      </c>
      <c r="G473" s="664">
        <f>'3A 2025-2026 REPORTE CALIFICACI'!HD47</f>
        <v>0</v>
      </c>
      <c r="H473" s="664">
        <f>'3A 2025-2026 REPORTE CALIFICACI'!HE47</f>
        <v>82</v>
      </c>
      <c r="I473" s="664">
        <f>'3A 2025-2026 REPORTE CALIFICACI'!HF47</f>
        <v>70</v>
      </c>
      <c r="J473" s="664">
        <f>'3A 2025-2026 REPORTE CALIFICACI'!HG47</f>
        <v>71</v>
      </c>
      <c r="K473" s="664">
        <f>'3A 2025-2026 REPORTE CALIFICACI'!HH47</f>
        <v>0</v>
      </c>
      <c r="L473" s="664">
        <f>'3A 2025-2026 REPORTE CALIFICACI'!HI47</f>
        <v>80</v>
      </c>
      <c r="M473" s="664">
        <f>'3A 2025-2026 REPORTE CALIFICACI'!HJ47</f>
        <v>76</v>
      </c>
      <c r="N473" s="664">
        <f>'3A 2025-2026 REPORTE CALIFICACI'!HK47</f>
        <v>88</v>
      </c>
      <c r="O473" s="664">
        <f>'3A 2025-2026 REPORTE CALIFICACI'!HL47</f>
        <v>0</v>
      </c>
      <c r="P473" s="664">
        <f>'3A 2025-2026 REPORTE CALIFICACI'!HM47</f>
        <v>80</v>
      </c>
      <c r="Q473" s="664">
        <f>'3A 2025-2026 REPORTE CALIFICACI'!HN47</f>
        <v>72</v>
      </c>
      <c r="R473" s="664">
        <f>'3A 2025-2026 REPORTE CALIFICACI'!HO47</f>
        <v>90</v>
      </c>
      <c r="S473" s="664">
        <f>'3A 2025-2026 REPORTE CALIFICACI'!HP47</f>
        <v>0</v>
      </c>
      <c r="T473" s="664"/>
      <c r="U473" s="664"/>
      <c r="V473" s="664"/>
      <c r="W473" s="664"/>
      <c r="X473" s="664"/>
      <c r="Y473" s="664"/>
      <c r="Z473" s="664"/>
      <c r="AA473" s="664"/>
      <c r="AB473" s="664"/>
      <c r="AC473" s="664"/>
      <c r="AD473" s="664"/>
      <c r="AE473" s="664"/>
      <c r="AF473" s="664"/>
      <c r="AG473" s="664"/>
      <c r="AH473" s="664"/>
      <c r="AI473" s="664"/>
      <c r="AJ473" s="664"/>
      <c r="AK473" s="664"/>
      <c r="AL473" s="666"/>
      <c r="AM473" s="667"/>
      <c r="AN473" s="661"/>
      <c r="AO473" s="47"/>
      <c r="AP473" s="663" t="s">
        <v>1020</v>
      </c>
      <c r="AQ473" s="664">
        <f>'3A 2025-2026 REPORTE CALIFICACI'!HA48</f>
        <v>96</v>
      </c>
      <c r="AR473" s="664">
        <f>'3A 2025-2026 REPORTE CALIFICACI'!HB48</f>
        <v>87</v>
      </c>
      <c r="AS473" s="664">
        <f>'3A 2025-2026 REPORTE CALIFICACI'!HC48</f>
        <v>100</v>
      </c>
      <c r="AT473" s="664">
        <f>'3A 2025-2026 REPORTE CALIFICACI'!HD48</f>
        <v>0</v>
      </c>
      <c r="AU473" s="664">
        <f>'3A 2025-2026 REPORTE CALIFICACI'!HE48</f>
        <v>94</v>
      </c>
      <c r="AV473" s="664">
        <f>'3A 2025-2026 REPORTE CALIFICACI'!HF48</f>
        <v>90</v>
      </c>
      <c r="AW473" s="664">
        <f>'3A 2025-2026 REPORTE CALIFICACI'!HG48</f>
        <v>98</v>
      </c>
      <c r="AX473" s="664">
        <f>'3A 2025-2026 REPORTE CALIFICACI'!HH48</f>
        <v>0</v>
      </c>
      <c r="AY473" s="664">
        <f>'3A 2025-2026 REPORTE CALIFICACI'!HI48</f>
        <v>88</v>
      </c>
      <c r="AZ473" s="664">
        <f>'3A 2025-2026 REPORTE CALIFICACI'!HJ48</f>
        <v>93</v>
      </c>
      <c r="BA473" s="664">
        <f>'3A 2025-2026 REPORTE CALIFICACI'!HK48</f>
        <v>98</v>
      </c>
      <c r="BB473" s="664">
        <f>'3A 2025-2026 REPORTE CALIFICACI'!HL48</f>
        <v>0</v>
      </c>
      <c r="BC473" s="664">
        <f>'3A 2025-2026 REPORTE CALIFICACI'!HM48</f>
        <v>90</v>
      </c>
      <c r="BD473" s="664">
        <f>'3A 2025-2026 REPORTE CALIFICACI'!HN48</f>
        <v>90</v>
      </c>
      <c r="BE473" s="664">
        <f>'3A 2025-2026 REPORTE CALIFICACI'!HO48</f>
        <v>97</v>
      </c>
      <c r="BF473" s="664">
        <f>'3A 2025-2026 REPORTE CALIFICACI'!HP48</f>
        <v>0</v>
      </c>
      <c r="BG473" s="664"/>
      <c r="BH473" s="664"/>
      <c r="BI473" s="664"/>
      <c r="BJ473" s="664"/>
      <c r="BK473" s="664"/>
      <c r="BL473" s="664"/>
      <c r="BM473" s="664"/>
      <c r="BN473" s="664"/>
      <c r="BO473" s="664"/>
      <c r="BP473" s="664"/>
      <c r="BQ473" s="664"/>
      <c r="BR473" s="664"/>
      <c r="BS473" s="664"/>
      <c r="BT473" s="664"/>
      <c r="BU473" s="664"/>
      <c r="BV473" s="664"/>
      <c r="BW473" s="664"/>
      <c r="BX473" s="664"/>
      <c r="BY473" s="666"/>
      <c r="BZ473" s="667"/>
      <c r="CA473" s="661"/>
      <c r="CB473" s="47"/>
      <c r="CC473" s="663" t="s">
        <v>1020</v>
      </c>
      <c r="CD473" s="664">
        <f>'3A 2025-2026 REPORTE CALIFICACI'!HA49</f>
        <v>82</v>
      </c>
      <c r="CE473" s="664">
        <f>'3A 2025-2026 REPORTE CALIFICACI'!HB49</f>
        <v>80</v>
      </c>
      <c r="CF473" s="664">
        <f>'3A 2025-2026 REPORTE CALIFICACI'!HC49</f>
        <v>91</v>
      </c>
      <c r="CG473" s="664">
        <f>'3A 2025-2026 REPORTE CALIFICACI'!HD49</f>
        <v>0</v>
      </c>
      <c r="CH473" s="664">
        <f>'3A 2025-2026 REPORTE CALIFICACI'!HE49</f>
        <v>88</v>
      </c>
      <c r="CI473" s="664">
        <f>'3A 2025-2026 REPORTE CALIFICACI'!HF49</f>
        <v>77</v>
      </c>
      <c r="CJ473" s="664">
        <f>'3A 2025-2026 REPORTE CALIFICACI'!HG49</f>
        <v>90</v>
      </c>
      <c r="CK473" s="664">
        <f>'3A 2025-2026 REPORTE CALIFICACI'!HH49</f>
        <v>0</v>
      </c>
      <c r="CL473" s="664">
        <f>'3A 2025-2026 REPORTE CALIFICACI'!HI49</f>
        <v>77</v>
      </c>
      <c r="CM473" s="664">
        <f>'3A 2025-2026 REPORTE CALIFICACI'!HJ49</f>
        <v>76</v>
      </c>
      <c r="CN473" s="664">
        <f>'3A 2025-2026 REPORTE CALIFICACI'!HK49</f>
        <v>87</v>
      </c>
      <c r="CO473" s="664">
        <f>'3A 2025-2026 REPORTE CALIFICACI'!HL49</f>
        <v>0</v>
      </c>
      <c r="CP473" s="664">
        <f>'3A 2025-2026 REPORTE CALIFICACI'!HM49</f>
        <v>80</v>
      </c>
      <c r="CQ473" s="664">
        <f>'3A 2025-2026 REPORTE CALIFICACI'!HN49</f>
        <v>86</v>
      </c>
      <c r="CR473" s="664">
        <f>'3A 2025-2026 REPORTE CALIFICACI'!HO49</f>
        <v>80</v>
      </c>
      <c r="CS473" s="664">
        <f>'3A 2025-2026 REPORTE CALIFICACI'!HP49</f>
        <v>0</v>
      </c>
      <c r="CT473" s="664"/>
      <c r="CU473" s="664"/>
      <c r="CV473" s="664"/>
      <c r="CW473" s="664"/>
      <c r="CX473" s="664"/>
      <c r="CY473" s="664"/>
      <c r="CZ473" s="664"/>
      <c r="DA473" s="664"/>
      <c r="DB473" s="664"/>
      <c r="DC473" s="664"/>
      <c r="DD473" s="664"/>
      <c r="DE473" s="664"/>
      <c r="DF473" s="664"/>
      <c r="DG473" s="664"/>
      <c r="DH473" s="664"/>
      <c r="DI473" s="664"/>
      <c r="DJ473" s="664"/>
      <c r="DK473" s="664"/>
      <c r="DL473" s="666"/>
      <c r="DM473" s="667"/>
      <c r="DN473" s="661"/>
      <c r="DO473" s="47"/>
      <c r="DP473" s="663" t="s">
        <v>1020</v>
      </c>
      <c r="DQ473" s="664">
        <f>'3A 2025-2026 REPORTE CALIFICACI'!HA50</f>
        <v>97</v>
      </c>
      <c r="DR473" s="664">
        <f>'3A 2025-2026 REPORTE CALIFICACI'!HB50</f>
        <v>90</v>
      </c>
      <c r="DS473" s="664">
        <f>'3A 2025-2026 REPORTE CALIFICACI'!HC50</f>
        <v>100</v>
      </c>
      <c r="DT473" s="664">
        <f>'3A 2025-2026 REPORTE CALIFICACI'!HD50</f>
        <v>0</v>
      </c>
      <c r="DU473" s="664">
        <f>'3A 2025-2026 REPORTE CALIFICACI'!HE50</f>
        <v>93</v>
      </c>
      <c r="DV473" s="664">
        <f>'3A 2025-2026 REPORTE CALIFICACI'!HF50</f>
        <v>93</v>
      </c>
      <c r="DW473" s="664">
        <f>'3A 2025-2026 REPORTE CALIFICACI'!HG50</f>
        <v>96</v>
      </c>
      <c r="DX473" s="664">
        <f>'3A 2025-2026 REPORTE CALIFICACI'!HH50</f>
        <v>0</v>
      </c>
      <c r="DY473" s="664">
        <f>'3A 2025-2026 REPORTE CALIFICACI'!HI50</f>
        <v>90</v>
      </c>
      <c r="DZ473" s="664">
        <f>'3A 2025-2026 REPORTE CALIFICACI'!HJ50</f>
        <v>94</v>
      </c>
      <c r="EA473" s="664">
        <f>'3A 2025-2026 REPORTE CALIFICACI'!HK50</f>
        <v>96</v>
      </c>
      <c r="EB473" s="664">
        <f>'3A 2025-2026 REPORTE CALIFICACI'!HL50</f>
        <v>0</v>
      </c>
      <c r="EC473" s="664">
        <f>'3A 2025-2026 REPORTE CALIFICACI'!HM50</f>
        <v>87</v>
      </c>
      <c r="ED473" s="664">
        <f>'3A 2025-2026 REPORTE CALIFICACI'!HN50</f>
        <v>88</v>
      </c>
      <c r="EE473" s="664">
        <f>'3A 2025-2026 REPORTE CALIFICACI'!HO50</f>
        <v>96</v>
      </c>
      <c r="EF473" s="664">
        <f>'3A 2025-2026 REPORTE CALIFICACI'!HP50</f>
        <v>0</v>
      </c>
      <c r="EG473" s="664"/>
      <c r="EH473" s="664"/>
      <c r="EI473" s="664"/>
      <c r="EJ473" s="664"/>
      <c r="EK473" s="664"/>
      <c r="EL473" s="664"/>
      <c r="EM473" s="664"/>
      <c r="EN473" s="664"/>
      <c r="EO473" s="664"/>
      <c r="EP473" s="664"/>
      <c r="EQ473" s="664"/>
      <c r="ER473" s="664"/>
      <c r="ES473" s="664"/>
      <c r="ET473" s="664"/>
      <c r="EU473" s="664"/>
      <c r="EV473" s="664"/>
      <c r="EW473" s="664"/>
      <c r="EX473" s="664"/>
      <c r="EY473" s="666"/>
    </row>
    <row r="474" ht="52.5" customHeight="1">
      <c r="A474" s="661"/>
      <c r="B474" s="47"/>
      <c r="C474" s="663" t="s">
        <v>1021</v>
      </c>
      <c r="D474" s="664">
        <f>'3A 2025-2026 REPORTE CALIFICACI'!II47</f>
        <v>76</v>
      </c>
      <c r="E474" s="664">
        <f>'3A 2025-2026 REPORTE CALIFICACI'!IJ47</f>
        <v>87</v>
      </c>
      <c r="F474" s="664">
        <f>'3A 2025-2026 REPORTE CALIFICACI'!IK47</f>
        <v>83</v>
      </c>
      <c r="G474" s="664">
        <f>'3A 2025-2026 REPORTE CALIFICACI'!IL47</f>
        <v>0</v>
      </c>
      <c r="H474" s="664">
        <f>'3A 2025-2026 REPORTE CALIFICACI'!IM47</f>
        <v>80</v>
      </c>
      <c r="I474" s="664">
        <f>'3A 2025-2026 REPORTE CALIFICACI'!IN47</f>
        <v>88</v>
      </c>
      <c r="J474" s="664">
        <f>'3A 2025-2026 REPORTE CALIFICACI'!IO47</f>
        <v>86</v>
      </c>
      <c r="K474" s="664">
        <f>'3A 2025-2026 REPORTE CALIFICACI'!IP47</f>
        <v>0</v>
      </c>
      <c r="L474" s="664">
        <f>'3A 2025-2026 REPORTE CALIFICACI'!IQ47</f>
        <v>83</v>
      </c>
      <c r="M474" s="664">
        <f>'3A 2025-2026 REPORTE CALIFICACI'!IR47</f>
        <v>82</v>
      </c>
      <c r="N474" s="664">
        <f>'3A 2025-2026 REPORTE CALIFICACI'!IS47</f>
        <v>86</v>
      </c>
      <c r="O474" s="664">
        <f>'3A 2025-2026 REPORTE CALIFICACI'!IT47</f>
        <v>0</v>
      </c>
      <c r="P474" s="664">
        <f>'3A 2025-2026 REPORTE CALIFICACI'!IU47</f>
        <v>80</v>
      </c>
      <c r="Q474" s="664">
        <f>'3A 2025-2026 REPORTE CALIFICACI'!IV47</f>
        <v>86</v>
      </c>
      <c r="R474" s="664">
        <f>'3A 2025-2026 REPORTE CALIFICACI'!IW47</f>
        <v>90</v>
      </c>
      <c r="S474" s="664">
        <f>'3A 2025-2026 REPORTE CALIFICACI'!IX47</f>
        <v>0</v>
      </c>
      <c r="T474" s="664"/>
      <c r="U474" s="664"/>
      <c r="V474" s="664"/>
      <c r="W474" s="664"/>
      <c r="X474" s="664"/>
      <c r="Y474" s="664"/>
      <c r="Z474" s="664"/>
      <c r="AA474" s="664"/>
      <c r="AB474" s="664"/>
      <c r="AC474" s="664"/>
      <c r="AD474" s="664"/>
      <c r="AE474" s="664"/>
      <c r="AF474" s="664"/>
      <c r="AG474" s="664"/>
      <c r="AH474" s="664"/>
      <c r="AI474" s="664"/>
      <c r="AJ474" s="664"/>
      <c r="AK474" s="664"/>
      <c r="AL474" s="666"/>
      <c r="AM474" s="667"/>
      <c r="AN474" s="661"/>
      <c r="AO474" s="47"/>
      <c r="AP474" s="663" t="s">
        <v>1021</v>
      </c>
      <c r="AQ474" s="664">
        <f>'3A 2025-2026 REPORTE CALIFICACI'!II48</f>
        <v>90</v>
      </c>
      <c r="AR474" s="664">
        <f>'3A 2025-2026 REPORTE CALIFICACI'!IJ48</f>
        <v>93</v>
      </c>
      <c r="AS474" s="664">
        <f>'3A 2025-2026 REPORTE CALIFICACI'!IK48</f>
        <v>95</v>
      </c>
      <c r="AT474" s="664">
        <f>'3A 2025-2026 REPORTE CALIFICACI'!IL48</f>
        <v>0</v>
      </c>
      <c r="AU474" s="664">
        <f>'3A 2025-2026 REPORTE CALIFICACI'!IM48</f>
        <v>91</v>
      </c>
      <c r="AV474" s="664">
        <f>'3A 2025-2026 REPORTE CALIFICACI'!IN48</f>
        <v>95</v>
      </c>
      <c r="AW474" s="664">
        <f>'3A 2025-2026 REPORTE CALIFICACI'!IO48</f>
        <v>94</v>
      </c>
      <c r="AX474" s="664">
        <f>'3A 2025-2026 REPORTE CALIFICACI'!IP48</f>
        <v>0</v>
      </c>
      <c r="AY474" s="664">
        <f>'3A 2025-2026 REPORTE CALIFICACI'!IQ48</f>
        <v>93</v>
      </c>
      <c r="AZ474" s="664">
        <f>'3A 2025-2026 REPORTE CALIFICACI'!IR48</f>
        <v>90</v>
      </c>
      <c r="BA474" s="664">
        <f>'3A 2025-2026 REPORTE CALIFICACI'!IS48</f>
        <v>93</v>
      </c>
      <c r="BB474" s="664">
        <f>'3A 2025-2026 REPORTE CALIFICACI'!IT48</f>
        <v>0</v>
      </c>
      <c r="BC474" s="664">
        <f>'3A 2025-2026 REPORTE CALIFICACI'!IU48</f>
        <v>87</v>
      </c>
      <c r="BD474" s="664">
        <f>'3A 2025-2026 REPORTE CALIFICACI'!IV48</f>
        <v>94</v>
      </c>
      <c r="BE474" s="664">
        <f>'3A 2025-2026 REPORTE CALIFICACI'!IW48</f>
        <v>96</v>
      </c>
      <c r="BF474" s="664">
        <f>'3A 2025-2026 REPORTE CALIFICACI'!IX48</f>
        <v>0</v>
      </c>
      <c r="BG474" s="664"/>
      <c r="BH474" s="664"/>
      <c r="BI474" s="664"/>
      <c r="BJ474" s="664"/>
      <c r="BK474" s="664"/>
      <c r="BL474" s="664"/>
      <c r="BM474" s="664"/>
      <c r="BN474" s="664"/>
      <c r="BO474" s="664"/>
      <c r="BP474" s="664"/>
      <c r="BQ474" s="664"/>
      <c r="BR474" s="664"/>
      <c r="BS474" s="664"/>
      <c r="BT474" s="664"/>
      <c r="BU474" s="664"/>
      <c r="BV474" s="664"/>
      <c r="BW474" s="664"/>
      <c r="BX474" s="664"/>
      <c r="BY474" s="666"/>
      <c r="BZ474" s="667"/>
      <c r="CA474" s="661"/>
      <c r="CB474" s="47"/>
      <c r="CC474" s="663" t="s">
        <v>1021</v>
      </c>
      <c r="CD474" s="664">
        <f>'3A 2025-2026 REPORTE CALIFICACI'!II49</f>
        <v>77</v>
      </c>
      <c r="CE474" s="664">
        <f>'3A 2025-2026 REPORTE CALIFICACI'!IJ49</f>
        <v>78</v>
      </c>
      <c r="CF474" s="664">
        <f>'3A 2025-2026 REPORTE CALIFICACI'!IK49</f>
        <v>83</v>
      </c>
      <c r="CG474" s="664">
        <f>'3A 2025-2026 REPORTE CALIFICACI'!IL49</f>
        <v>0</v>
      </c>
      <c r="CH474" s="664">
        <f>'3A 2025-2026 REPORTE CALIFICACI'!IM49</f>
        <v>80</v>
      </c>
      <c r="CI474" s="664">
        <f>'3A 2025-2026 REPORTE CALIFICACI'!IN49</f>
        <v>81</v>
      </c>
      <c r="CJ474" s="664">
        <f>'3A 2025-2026 REPORTE CALIFICACI'!IO49</f>
        <v>84</v>
      </c>
      <c r="CK474" s="664">
        <f>'3A 2025-2026 REPORTE CALIFICACI'!IP49</f>
        <v>0</v>
      </c>
      <c r="CL474" s="664">
        <f>'3A 2025-2026 REPORTE CALIFICACI'!IQ49</f>
        <v>78</v>
      </c>
      <c r="CM474" s="664">
        <f>'3A 2025-2026 REPORTE CALIFICACI'!IR49</f>
        <v>75</v>
      </c>
      <c r="CN474" s="664">
        <f>'3A 2025-2026 REPORTE CALIFICACI'!IS49</f>
        <v>82</v>
      </c>
      <c r="CO474" s="664">
        <f>'3A 2025-2026 REPORTE CALIFICACI'!IT49</f>
        <v>0</v>
      </c>
      <c r="CP474" s="664">
        <f>'3A 2025-2026 REPORTE CALIFICACI'!IU49</f>
        <v>80</v>
      </c>
      <c r="CQ474" s="664">
        <f>'3A 2025-2026 REPORTE CALIFICACI'!IV49</f>
        <v>76</v>
      </c>
      <c r="CR474" s="664">
        <f>'3A 2025-2026 REPORTE CALIFICACI'!IW49</f>
        <v>83</v>
      </c>
      <c r="CS474" s="664">
        <f>'3A 2025-2026 REPORTE CALIFICACI'!IX49</f>
        <v>0</v>
      </c>
      <c r="CT474" s="664"/>
      <c r="CU474" s="664"/>
      <c r="CV474" s="664"/>
      <c r="CW474" s="664"/>
      <c r="CX474" s="664"/>
      <c r="CY474" s="664"/>
      <c r="CZ474" s="664"/>
      <c r="DA474" s="664"/>
      <c r="DB474" s="664"/>
      <c r="DC474" s="664"/>
      <c r="DD474" s="664"/>
      <c r="DE474" s="664"/>
      <c r="DF474" s="664"/>
      <c r="DG474" s="664"/>
      <c r="DH474" s="664"/>
      <c r="DI474" s="664"/>
      <c r="DJ474" s="664"/>
      <c r="DK474" s="664"/>
      <c r="DL474" s="666"/>
      <c r="DM474" s="667"/>
      <c r="DN474" s="661"/>
      <c r="DO474" s="47"/>
      <c r="DP474" s="663" t="s">
        <v>1021</v>
      </c>
      <c r="DQ474" s="664">
        <f>'3A 2025-2026 REPORTE CALIFICACI'!II50</f>
        <v>90</v>
      </c>
      <c r="DR474" s="664">
        <f>'3A 2025-2026 REPORTE CALIFICACI'!IJ50</f>
        <v>88</v>
      </c>
      <c r="DS474" s="664">
        <f>'3A 2025-2026 REPORTE CALIFICACI'!IK50</f>
        <v>90</v>
      </c>
      <c r="DT474" s="664">
        <f>'3A 2025-2026 REPORTE CALIFICACI'!IL50</f>
        <v>0</v>
      </c>
      <c r="DU474" s="664">
        <f>'3A 2025-2026 REPORTE CALIFICACI'!IM50</f>
        <v>88</v>
      </c>
      <c r="DV474" s="664">
        <f>'3A 2025-2026 REPORTE CALIFICACI'!IN50</f>
        <v>87</v>
      </c>
      <c r="DW474" s="664">
        <f>'3A 2025-2026 REPORTE CALIFICACI'!IO50</f>
        <v>88</v>
      </c>
      <c r="DX474" s="664">
        <f>'3A 2025-2026 REPORTE CALIFICACI'!IP50</f>
        <v>0</v>
      </c>
      <c r="DY474" s="664">
        <f>'3A 2025-2026 REPORTE CALIFICACI'!IQ50</f>
        <v>88</v>
      </c>
      <c r="DZ474" s="664">
        <f>'3A 2025-2026 REPORTE CALIFICACI'!IR50</f>
        <v>86</v>
      </c>
      <c r="EA474" s="664">
        <f>'3A 2025-2026 REPORTE CALIFICACI'!IS50</f>
        <v>85</v>
      </c>
      <c r="EB474" s="664">
        <f>'3A 2025-2026 REPORTE CALIFICACI'!IT50</f>
        <v>0</v>
      </c>
      <c r="EC474" s="664">
        <f>'3A 2025-2026 REPORTE CALIFICACI'!IU50</f>
        <v>86</v>
      </c>
      <c r="ED474" s="664">
        <f>'3A 2025-2026 REPORTE CALIFICACI'!IV50</f>
        <v>87</v>
      </c>
      <c r="EE474" s="664">
        <f>'3A 2025-2026 REPORTE CALIFICACI'!IW50</f>
        <v>88</v>
      </c>
      <c r="EF474" s="664">
        <f>'3A 2025-2026 REPORTE CALIFICACI'!IX50</f>
        <v>0</v>
      </c>
      <c r="EG474" s="664"/>
      <c r="EH474" s="664"/>
      <c r="EI474" s="664"/>
      <c r="EJ474" s="664"/>
      <c r="EK474" s="664"/>
      <c r="EL474" s="664"/>
      <c r="EM474" s="664"/>
      <c r="EN474" s="664"/>
      <c r="EO474" s="664"/>
      <c r="EP474" s="664"/>
      <c r="EQ474" s="664"/>
      <c r="ER474" s="664"/>
      <c r="ES474" s="664"/>
      <c r="ET474" s="664"/>
      <c r="EU474" s="664"/>
      <c r="EV474" s="664"/>
      <c r="EW474" s="664"/>
      <c r="EX474" s="664"/>
      <c r="EY474" s="666"/>
    </row>
    <row r="475" ht="81.0" customHeight="1">
      <c r="A475" s="661"/>
      <c r="B475" s="43"/>
      <c r="C475" s="663" t="s">
        <v>1022</v>
      </c>
      <c r="D475" s="664">
        <f>'3A 2025-2026 REPORTE CALIFICACI'!JQ47</f>
        <v>76</v>
      </c>
      <c r="E475" s="665">
        <f>'3A 2025-2026 REPORTE CALIFICACI'!JR47</f>
        <v>91</v>
      </c>
      <c r="F475" s="665">
        <f>'3A 2025-2026 REPORTE CALIFICACI'!JS47</f>
        <v>83</v>
      </c>
      <c r="G475" s="664">
        <f>'3A 2025-2026 REPORTE CALIFICACI'!JT47</f>
        <v>0</v>
      </c>
      <c r="H475" s="664">
        <f>'3A 2025-2026 REPORTE CALIFICACI'!JU47</f>
        <v>81</v>
      </c>
      <c r="I475" s="665">
        <f>'3A 2025-2026 REPORTE CALIFICACI'!JV47</f>
        <v>93</v>
      </c>
      <c r="J475" s="665">
        <f>'3A 2025-2026 REPORTE CALIFICACI'!JW47</f>
        <v>78</v>
      </c>
      <c r="K475" s="664">
        <f>'3A 2025-2026 REPORTE CALIFICACI'!JX47</f>
        <v>0</v>
      </c>
      <c r="L475" s="664">
        <f>'3A 2025-2026 REPORTE CALIFICACI'!JY47</f>
        <v>88</v>
      </c>
      <c r="M475" s="665">
        <f>'3A 2025-2026 REPORTE CALIFICACI'!JZ47</f>
        <v>94</v>
      </c>
      <c r="N475" s="665">
        <f>'3A 2025-2026 REPORTE CALIFICACI'!KA47</f>
        <v>80</v>
      </c>
      <c r="O475" s="664">
        <f>'3A 2025-2026 REPORTE CALIFICACI'!KB47</f>
        <v>0</v>
      </c>
      <c r="P475" s="665">
        <f>'3A 2025-2026 REPORTE CALIFICACI'!KC47</f>
        <v>77</v>
      </c>
      <c r="Q475" s="665">
        <f>'3A 2025-2026 REPORTE CALIFICACI'!KD47</f>
        <v>87</v>
      </c>
      <c r="R475" s="665">
        <f>'3A 2025-2026 REPORTE CALIFICACI'!KE47</f>
        <v>84</v>
      </c>
      <c r="S475" s="664">
        <f>'3A 2025-2026 REPORTE CALIFICACI'!KF47</f>
        <v>0</v>
      </c>
      <c r="T475" s="664"/>
      <c r="U475" s="664"/>
      <c r="V475" s="664"/>
      <c r="W475" s="664"/>
      <c r="X475" s="664"/>
      <c r="Y475" s="664"/>
      <c r="Z475" s="664"/>
      <c r="AA475" s="664"/>
      <c r="AB475" s="664"/>
      <c r="AC475" s="664"/>
      <c r="AD475" s="664"/>
      <c r="AE475" s="664"/>
      <c r="AF475" s="664"/>
      <c r="AG475" s="664"/>
      <c r="AH475" s="664"/>
      <c r="AI475" s="664"/>
      <c r="AJ475" s="664"/>
      <c r="AK475" s="664"/>
      <c r="AL475" s="666"/>
      <c r="AM475" s="667"/>
      <c r="AN475" s="661"/>
      <c r="AO475" s="43"/>
      <c r="AP475" s="663" t="s">
        <v>1022</v>
      </c>
      <c r="AQ475" s="664">
        <f>'3A 2025-2026 REPORTE CALIFICACI'!JQ48</f>
        <v>93</v>
      </c>
      <c r="AR475" s="665">
        <f>'3A 2025-2026 REPORTE CALIFICACI'!JR48</f>
        <v>96</v>
      </c>
      <c r="AS475" s="665">
        <f>'3A 2025-2026 REPORTE CALIFICACI'!JS48</f>
        <v>90</v>
      </c>
      <c r="AT475" s="664">
        <f>'3A 2025-2026 REPORTE CALIFICACI'!JT48</f>
        <v>0</v>
      </c>
      <c r="AU475" s="664">
        <f>'3A 2025-2026 REPORTE CALIFICACI'!JU48</f>
        <v>91</v>
      </c>
      <c r="AV475" s="665">
        <f>'3A 2025-2026 REPORTE CALIFICACI'!JV48</f>
        <v>97</v>
      </c>
      <c r="AW475" s="665">
        <f>'3A 2025-2026 REPORTE CALIFICACI'!JW48</f>
        <v>92</v>
      </c>
      <c r="AX475" s="664">
        <f>'3A 2025-2026 REPORTE CALIFICACI'!JX48</f>
        <v>0</v>
      </c>
      <c r="AY475" s="664">
        <f>'3A 2025-2026 REPORTE CALIFICACI'!JY48</f>
        <v>94</v>
      </c>
      <c r="AZ475" s="665">
        <f>'3A 2025-2026 REPORTE CALIFICACI'!JZ48</f>
        <v>95</v>
      </c>
      <c r="BA475" s="665">
        <f>'3A 2025-2026 REPORTE CALIFICACI'!KA48</f>
        <v>92</v>
      </c>
      <c r="BB475" s="664">
        <f>'3A 2025-2026 REPORTE CALIFICACI'!KB48</f>
        <v>0</v>
      </c>
      <c r="BC475" s="665">
        <f>'3A 2025-2026 REPORTE CALIFICACI'!KC48</f>
        <v>95</v>
      </c>
      <c r="BD475" s="665">
        <f>'3A 2025-2026 REPORTE CALIFICACI'!KD48</f>
        <v>92</v>
      </c>
      <c r="BE475" s="665">
        <f>'3A 2025-2026 REPORTE CALIFICACI'!KE48</f>
        <v>96</v>
      </c>
      <c r="BF475" s="664">
        <f>'3A 2025-2026 REPORTE CALIFICACI'!KF48</f>
        <v>0</v>
      </c>
      <c r="BG475" s="664"/>
      <c r="BH475" s="664"/>
      <c r="BI475" s="664"/>
      <c r="BJ475" s="664"/>
      <c r="BK475" s="664"/>
      <c r="BL475" s="664"/>
      <c r="BM475" s="664"/>
      <c r="BN475" s="664"/>
      <c r="BO475" s="664"/>
      <c r="BP475" s="664"/>
      <c r="BQ475" s="664"/>
      <c r="BR475" s="664"/>
      <c r="BS475" s="664"/>
      <c r="BT475" s="664"/>
      <c r="BU475" s="664"/>
      <c r="BV475" s="664"/>
      <c r="BW475" s="664"/>
      <c r="BX475" s="664"/>
      <c r="BY475" s="666"/>
      <c r="BZ475" s="667"/>
      <c r="CA475" s="661"/>
      <c r="CB475" s="43"/>
      <c r="CC475" s="663" t="s">
        <v>1022</v>
      </c>
      <c r="CD475" s="664">
        <f>'3A 2025-2026 REPORTE CALIFICACI'!JQ49</f>
        <v>80</v>
      </c>
      <c r="CE475" s="665">
        <f>'3A 2025-2026 REPORTE CALIFICACI'!JR49</f>
        <v>81</v>
      </c>
      <c r="CF475" s="665">
        <f>'3A 2025-2026 REPORTE CALIFICACI'!JS49</f>
        <v>74</v>
      </c>
      <c r="CG475" s="664">
        <f>'3A 2025-2026 REPORTE CALIFICACI'!JT49</f>
        <v>0</v>
      </c>
      <c r="CH475" s="664">
        <f>'3A 2025-2026 REPORTE CALIFICACI'!JU49</f>
        <v>82</v>
      </c>
      <c r="CI475" s="665">
        <f>'3A 2025-2026 REPORTE CALIFICACI'!JV49</f>
        <v>85</v>
      </c>
      <c r="CJ475" s="665">
        <f>'3A 2025-2026 REPORTE CALIFICACI'!JW49</f>
        <v>76</v>
      </c>
      <c r="CK475" s="664">
        <f>'3A 2025-2026 REPORTE CALIFICACI'!JX49</f>
        <v>0</v>
      </c>
      <c r="CL475" s="664">
        <f>'3A 2025-2026 REPORTE CALIFICACI'!JY49</f>
        <v>83</v>
      </c>
      <c r="CM475" s="665">
        <f>'3A 2025-2026 REPORTE CALIFICACI'!JZ49</f>
        <v>84</v>
      </c>
      <c r="CN475" s="665">
        <f>'3A 2025-2026 REPORTE CALIFICACI'!KA49</f>
        <v>80</v>
      </c>
      <c r="CO475" s="664">
        <f>'3A 2025-2026 REPORTE CALIFICACI'!KB49</f>
        <v>0</v>
      </c>
      <c r="CP475" s="665">
        <f>'3A 2025-2026 REPORTE CALIFICACI'!KC49</f>
        <v>78</v>
      </c>
      <c r="CQ475" s="665">
        <f>'3A 2025-2026 REPORTE CALIFICACI'!KD49</f>
        <v>82</v>
      </c>
      <c r="CR475" s="665">
        <f>'3A 2025-2026 REPORTE CALIFICACI'!KE49</f>
        <v>74.66666667</v>
      </c>
      <c r="CS475" s="664">
        <f>'3A 2025-2026 REPORTE CALIFICACI'!KF49</f>
        <v>0</v>
      </c>
      <c r="CT475" s="664"/>
      <c r="CU475" s="664"/>
      <c r="CV475" s="664"/>
      <c r="CW475" s="664"/>
      <c r="CX475" s="664"/>
      <c r="CY475" s="664"/>
      <c r="CZ475" s="664"/>
      <c r="DA475" s="664"/>
      <c r="DB475" s="664"/>
      <c r="DC475" s="664"/>
      <c r="DD475" s="664"/>
      <c r="DE475" s="664"/>
      <c r="DF475" s="664"/>
      <c r="DG475" s="664"/>
      <c r="DH475" s="664"/>
      <c r="DI475" s="664"/>
      <c r="DJ475" s="664"/>
      <c r="DK475" s="664"/>
      <c r="DL475" s="666"/>
      <c r="DM475" s="667"/>
      <c r="DN475" s="661"/>
      <c r="DO475" s="43"/>
      <c r="DP475" s="663" t="s">
        <v>1022</v>
      </c>
      <c r="DQ475" s="664">
        <f>'3A 2025-2026 REPORTE CALIFICACI'!JQ50</f>
        <v>93</v>
      </c>
      <c r="DR475" s="665">
        <f>'3A 2025-2026 REPORTE CALIFICACI'!JR50</f>
        <v>93</v>
      </c>
      <c r="DS475" s="665">
        <f>'3A 2025-2026 REPORTE CALIFICACI'!JS50</f>
        <v>80</v>
      </c>
      <c r="DT475" s="664">
        <f>'3A 2025-2026 REPORTE CALIFICACI'!JT50</f>
        <v>0</v>
      </c>
      <c r="DU475" s="664">
        <f>'3A 2025-2026 REPORTE CALIFICACI'!JU50</f>
        <v>90</v>
      </c>
      <c r="DV475" s="665">
        <f>'3A 2025-2026 REPORTE CALIFICACI'!JV50</f>
        <v>94</v>
      </c>
      <c r="DW475" s="665">
        <f>'3A 2025-2026 REPORTE CALIFICACI'!JW50</f>
        <v>87</v>
      </c>
      <c r="DX475" s="664">
        <f>'3A 2025-2026 REPORTE CALIFICACI'!JX50</f>
        <v>0</v>
      </c>
      <c r="DY475" s="664">
        <f>'3A 2025-2026 REPORTE CALIFICACI'!JY50</f>
        <v>94</v>
      </c>
      <c r="DZ475" s="665">
        <f>'3A 2025-2026 REPORTE CALIFICACI'!JZ50</f>
        <v>95</v>
      </c>
      <c r="EA475" s="665">
        <f>'3A 2025-2026 REPORTE CALIFICACI'!KA50</f>
        <v>92</v>
      </c>
      <c r="EB475" s="664">
        <f>'3A 2025-2026 REPORTE CALIFICACI'!KB50</f>
        <v>0</v>
      </c>
      <c r="EC475" s="665">
        <f>'3A 2025-2026 REPORTE CALIFICACI'!KC50</f>
        <v>95</v>
      </c>
      <c r="ED475" s="665">
        <f>'3A 2025-2026 REPORTE CALIFICACI'!KD50</f>
        <v>91</v>
      </c>
      <c r="EE475" s="665">
        <f>'3A 2025-2026 REPORTE CALIFICACI'!KE50</f>
        <v>93</v>
      </c>
      <c r="EF475" s="664">
        <f>'3A 2025-2026 REPORTE CALIFICACI'!KF50</f>
        <v>0</v>
      </c>
      <c r="EG475" s="664"/>
      <c r="EH475" s="664"/>
      <c r="EI475" s="664"/>
      <c r="EJ475" s="664"/>
      <c r="EK475" s="664"/>
      <c r="EL475" s="664"/>
      <c r="EM475" s="664"/>
      <c r="EN475" s="664"/>
      <c r="EO475" s="664"/>
      <c r="EP475" s="664"/>
      <c r="EQ475" s="664"/>
      <c r="ER475" s="664"/>
      <c r="ES475" s="664"/>
      <c r="ET475" s="664"/>
      <c r="EU475" s="664"/>
      <c r="EV475" s="664"/>
      <c r="EW475" s="664"/>
      <c r="EX475" s="664"/>
      <c r="EY475" s="666"/>
    </row>
    <row r="476">
      <c r="A476" s="628"/>
      <c r="B476" s="643"/>
      <c r="C476" s="643"/>
      <c r="D476" s="643"/>
      <c r="E476" s="643"/>
      <c r="F476" s="643"/>
      <c r="G476" s="643"/>
      <c r="H476" s="643"/>
      <c r="I476" s="643"/>
      <c r="J476" s="643"/>
      <c r="K476" s="643"/>
      <c r="L476" s="643"/>
      <c r="M476" s="643"/>
      <c r="N476" s="643"/>
      <c r="O476" s="643"/>
      <c r="P476" s="643"/>
      <c r="Q476" s="643"/>
      <c r="R476" s="643"/>
      <c r="S476" s="643"/>
      <c r="T476" s="643"/>
      <c r="U476" s="643"/>
      <c r="V476" s="643"/>
      <c r="W476" s="643"/>
      <c r="X476" s="668"/>
      <c r="Y476" s="668"/>
      <c r="Z476" s="643"/>
      <c r="AA476" s="643"/>
      <c r="AB476" s="643"/>
      <c r="AC476" s="643"/>
      <c r="AD476" s="643"/>
      <c r="AE476" s="643"/>
      <c r="AF476" s="643"/>
      <c r="AG476" s="643"/>
      <c r="AH476" s="643"/>
      <c r="AI476" s="643"/>
      <c r="AJ476" s="643"/>
      <c r="AK476" s="643"/>
      <c r="AL476" s="644"/>
      <c r="AM476" s="643"/>
      <c r="AN476" s="628"/>
      <c r="AO476" s="643"/>
      <c r="AP476" s="643"/>
      <c r="AQ476" s="643"/>
      <c r="AR476" s="643"/>
      <c r="AS476" s="643"/>
      <c r="AT476" s="643"/>
      <c r="AU476" s="643"/>
      <c r="AV476" s="643"/>
      <c r="AW476" s="643"/>
      <c r="AX476" s="643"/>
      <c r="AY476" s="643"/>
      <c r="AZ476" s="643"/>
      <c r="BA476" s="643"/>
      <c r="BB476" s="643"/>
      <c r="BC476" s="643"/>
      <c r="BD476" s="643"/>
      <c r="BE476" s="643"/>
      <c r="BF476" s="643"/>
      <c r="BG476" s="643"/>
      <c r="BH476" s="643"/>
      <c r="BI476" s="643"/>
      <c r="BJ476" s="643"/>
      <c r="BK476" s="668"/>
      <c r="BL476" s="668"/>
      <c r="BM476" s="643"/>
      <c r="BN476" s="643"/>
      <c r="BO476" s="643"/>
      <c r="BP476" s="643"/>
      <c r="BQ476" s="643"/>
      <c r="BR476" s="643"/>
      <c r="BS476" s="643"/>
      <c r="BT476" s="643"/>
      <c r="BU476" s="643"/>
      <c r="BV476" s="643"/>
      <c r="BW476" s="643"/>
      <c r="BX476" s="643"/>
      <c r="BY476" s="644"/>
      <c r="BZ476" s="643"/>
      <c r="CA476" s="628"/>
      <c r="CB476" s="643"/>
      <c r="CC476" s="643"/>
      <c r="CD476" s="643"/>
      <c r="CE476" s="643"/>
      <c r="CF476" s="643"/>
      <c r="CG476" s="643"/>
      <c r="CH476" s="643"/>
      <c r="CI476" s="643"/>
      <c r="CJ476" s="643"/>
      <c r="CK476" s="643"/>
      <c r="CL476" s="643"/>
      <c r="CM476" s="643"/>
      <c r="CN476" s="643"/>
      <c r="CO476" s="643"/>
      <c r="CP476" s="643"/>
      <c r="CQ476" s="643"/>
      <c r="CR476" s="643"/>
      <c r="CS476" s="643"/>
      <c r="CT476" s="643"/>
      <c r="CU476" s="643"/>
      <c r="CV476" s="643"/>
      <c r="CW476" s="643"/>
      <c r="CX476" s="668"/>
      <c r="CY476" s="668"/>
      <c r="CZ476" s="643"/>
      <c r="DA476" s="643"/>
      <c r="DB476" s="643"/>
      <c r="DC476" s="643"/>
      <c r="DD476" s="643"/>
      <c r="DE476" s="643"/>
      <c r="DF476" s="643"/>
      <c r="DG476" s="643"/>
      <c r="DH476" s="643"/>
      <c r="DI476" s="643"/>
      <c r="DJ476" s="643"/>
      <c r="DK476" s="643"/>
      <c r="DL476" s="644"/>
      <c r="DM476" s="643"/>
      <c r="DN476" s="628"/>
      <c r="DO476" s="643"/>
      <c r="DP476" s="643"/>
      <c r="DQ476" s="643"/>
      <c r="DR476" s="643"/>
      <c r="DS476" s="643"/>
      <c r="DT476" s="643"/>
      <c r="DU476" s="643"/>
      <c r="DV476" s="643"/>
      <c r="DW476" s="643"/>
      <c r="DX476" s="643"/>
      <c r="DY476" s="643"/>
      <c r="DZ476" s="643"/>
      <c r="EA476" s="643"/>
      <c r="EB476" s="643"/>
      <c r="EC476" s="643"/>
      <c r="ED476" s="643"/>
      <c r="EE476" s="643"/>
      <c r="EF476" s="643"/>
      <c r="EG476" s="643"/>
      <c r="EH476" s="643"/>
      <c r="EI476" s="643"/>
      <c r="EJ476" s="643"/>
      <c r="EK476" s="668"/>
      <c r="EL476" s="668"/>
      <c r="EM476" s="643"/>
      <c r="EN476" s="643"/>
      <c r="EO476" s="643"/>
      <c r="EP476" s="643"/>
      <c r="EQ476" s="643"/>
      <c r="ER476" s="643"/>
      <c r="ES476" s="643"/>
      <c r="ET476" s="643"/>
      <c r="EU476" s="643"/>
      <c r="EV476" s="643"/>
      <c r="EW476" s="643"/>
      <c r="EX476" s="643"/>
      <c r="EY476" s="644"/>
    </row>
    <row r="477">
      <c r="A477" s="628"/>
      <c r="B477" s="643"/>
      <c r="C477" s="643"/>
      <c r="D477" s="643"/>
      <c r="E477" s="643"/>
      <c r="F477" s="643"/>
      <c r="G477" s="643"/>
      <c r="H477" s="643"/>
      <c r="I477" s="643"/>
      <c r="J477" s="643"/>
      <c r="K477" s="643"/>
      <c r="L477" s="643"/>
      <c r="M477" s="643"/>
      <c r="N477" s="643"/>
      <c r="O477" s="643"/>
      <c r="P477" s="643"/>
      <c r="Q477" s="643"/>
      <c r="R477" s="643"/>
      <c r="S477" s="643"/>
      <c r="T477" s="643"/>
      <c r="U477" s="643"/>
      <c r="V477" s="643"/>
      <c r="W477" s="643"/>
      <c r="X477" s="643"/>
      <c r="Y477" s="643"/>
      <c r="Z477" s="643"/>
      <c r="AA477" s="643"/>
      <c r="AB477" s="643"/>
      <c r="AC477" s="643"/>
      <c r="AD477" s="643"/>
      <c r="AE477" s="643"/>
      <c r="AF477" s="643"/>
      <c r="AG477" s="643"/>
      <c r="AH477" s="643"/>
      <c r="AI477" s="643"/>
      <c r="AJ477" s="643"/>
      <c r="AK477" s="643"/>
      <c r="AL477" s="644"/>
      <c r="AM477" s="643"/>
      <c r="AN477" s="628"/>
      <c r="AO477" s="643"/>
      <c r="AP477" s="643"/>
      <c r="AQ477" s="643"/>
      <c r="AR477" s="643"/>
      <c r="AS477" s="643"/>
      <c r="AT477" s="643"/>
      <c r="AU477" s="643"/>
      <c r="AV477" s="643"/>
      <c r="AW477" s="643"/>
      <c r="AX477" s="643"/>
      <c r="AY477" s="643"/>
      <c r="AZ477" s="643"/>
      <c r="BA477" s="643"/>
      <c r="BB477" s="643"/>
      <c r="BC477" s="643"/>
      <c r="BD477" s="643"/>
      <c r="BE477" s="643"/>
      <c r="BF477" s="643"/>
      <c r="BG477" s="643"/>
      <c r="BH477" s="643"/>
      <c r="BI477" s="643"/>
      <c r="BJ477" s="643"/>
      <c r="BK477" s="643"/>
      <c r="BL477" s="643"/>
      <c r="BM477" s="643"/>
      <c r="BN477" s="643"/>
      <c r="BO477" s="643"/>
      <c r="BP477" s="643"/>
      <c r="BQ477" s="643"/>
      <c r="BR477" s="643"/>
      <c r="BS477" s="643"/>
      <c r="BT477" s="643"/>
      <c r="BU477" s="643"/>
      <c r="BV477" s="643"/>
      <c r="BW477" s="643"/>
      <c r="BX477" s="643"/>
      <c r="BY477" s="644"/>
      <c r="BZ477" s="643"/>
      <c r="CA477" s="628"/>
      <c r="CB477" s="643"/>
      <c r="CC477" s="643"/>
      <c r="CD477" s="643"/>
      <c r="CE477" s="643"/>
      <c r="CF477" s="643"/>
      <c r="CG477" s="643"/>
      <c r="CH477" s="643"/>
      <c r="CI477" s="643"/>
      <c r="CJ477" s="643"/>
      <c r="CK477" s="643"/>
      <c r="CL477" s="643"/>
      <c r="CM477" s="643"/>
      <c r="CN477" s="643"/>
      <c r="CO477" s="643"/>
      <c r="CP477" s="643"/>
      <c r="CQ477" s="643"/>
      <c r="CR477" s="643"/>
      <c r="CS477" s="643"/>
      <c r="CT477" s="643"/>
      <c r="CU477" s="643"/>
      <c r="CV477" s="643"/>
      <c r="CW477" s="643"/>
      <c r="CX477" s="643"/>
      <c r="CY477" s="643"/>
      <c r="CZ477" s="643"/>
      <c r="DA477" s="643"/>
      <c r="DB477" s="643"/>
      <c r="DC477" s="643"/>
      <c r="DD477" s="643"/>
      <c r="DE477" s="643"/>
      <c r="DF477" s="643"/>
      <c r="DG477" s="643"/>
      <c r="DH477" s="643"/>
      <c r="DI477" s="643"/>
      <c r="DJ477" s="643"/>
      <c r="DK477" s="643"/>
      <c r="DL477" s="644"/>
      <c r="DM477" s="643"/>
      <c r="DN477" s="628"/>
      <c r="DO477" s="643"/>
      <c r="DP477" s="643"/>
      <c r="DQ477" s="643"/>
      <c r="DR477" s="643"/>
      <c r="DS477" s="643"/>
      <c r="DT477" s="643"/>
      <c r="DU477" s="643"/>
      <c r="DV477" s="643"/>
      <c r="DW477" s="643"/>
      <c r="DX477" s="643"/>
      <c r="DY477" s="643"/>
      <c r="DZ477" s="643"/>
      <c r="EA477" s="643"/>
      <c r="EB477" s="643"/>
      <c r="EC477" s="643"/>
      <c r="ED477" s="643"/>
      <c r="EE477" s="643"/>
      <c r="EF477" s="643"/>
      <c r="EG477" s="643"/>
      <c r="EH477" s="643"/>
      <c r="EI477" s="643"/>
      <c r="EJ477" s="643"/>
      <c r="EK477" s="643"/>
      <c r="EL477" s="643"/>
      <c r="EM477" s="643"/>
      <c r="EN477" s="643"/>
      <c r="EO477" s="643"/>
      <c r="EP477" s="643"/>
      <c r="EQ477" s="643"/>
      <c r="ER477" s="643"/>
      <c r="ES477" s="643"/>
      <c r="ET477" s="643"/>
      <c r="EU477" s="643"/>
      <c r="EV477" s="643"/>
      <c r="EW477" s="643"/>
      <c r="EX477" s="643"/>
      <c r="EY477" s="644"/>
    </row>
    <row r="478">
      <c r="A478" s="628"/>
      <c r="B478" s="643"/>
      <c r="C478" s="643"/>
      <c r="D478" s="643"/>
      <c r="E478" s="643"/>
      <c r="F478" s="643"/>
      <c r="G478" s="643"/>
      <c r="H478" s="643"/>
      <c r="I478" s="643"/>
      <c r="J478" s="643"/>
      <c r="K478" s="643"/>
      <c r="L478" s="643"/>
      <c r="M478" s="643"/>
      <c r="N478" s="643"/>
      <c r="O478" s="643"/>
      <c r="P478" s="643"/>
      <c r="Q478" s="643"/>
      <c r="R478" s="643"/>
      <c r="S478" s="643"/>
      <c r="T478" s="643"/>
      <c r="U478" s="643"/>
      <c r="V478" s="643"/>
      <c r="W478" s="643"/>
      <c r="X478" s="643"/>
      <c r="Y478" s="643"/>
      <c r="Z478" s="643"/>
      <c r="AA478" s="643"/>
      <c r="AB478" s="643"/>
      <c r="AC478" s="643"/>
      <c r="AD478" s="643"/>
      <c r="AE478" s="643"/>
      <c r="AF478" s="643"/>
      <c r="AG478" s="643"/>
      <c r="AH478" s="643"/>
      <c r="AI478" s="643"/>
      <c r="AJ478" s="643"/>
      <c r="AK478" s="643"/>
      <c r="AL478" s="644"/>
      <c r="AM478" s="643"/>
      <c r="AN478" s="628"/>
      <c r="AO478" s="643"/>
      <c r="AP478" s="643"/>
      <c r="AQ478" s="643"/>
      <c r="AR478" s="643"/>
      <c r="AS478" s="643"/>
      <c r="AT478" s="643"/>
      <c r="AU478" s="643"/>
      <c r="AV478" s="643"/>
      <c r="AW478" s="643"/>
      <c r="AX478" s="643"/>
      <c r="AY478" s="643"/>
      <c r="AZ478" s="643"/>
      <c r="BA478" s="643"/>
      <c r="BB478" s="643"/>
      <c r="BC478" s="643"/>
      <c r="BD478" s="643"/>
      <c r="BE478" s="643"/>
      <c r="BF478" s="643"/>
      <c r="BG478" s="643"/>
      <c r="BH478" s="643"/>
      <c r="BI478" s="643"/>
      <c r="BJ478" s="643"/>
      <c r="BK478" s="643"/>
      <c r="BL478" s="643"/>
      <c r="BM478" s="643"/>
      <c r="BN478" s="643"/>
      <c r="BO478" s="643"/>
      <c r="BP478" s="643"/>
      <c r="BQ478" s="643"/>
      <c r="BR478" s="643"/>
      <c r="BS478" s="643"/>
      <c r="BT478" s="643"/>
      <c r="BU478" s="643"/>
      <c r="BV478" s="643"/>
      <c r="BW478" s="643"/>
      <c r="BX478" s="643"/>
      <c r="BY478" s="644"/>
      <c r="BZ478" s="643"/>
      <c r="CA478" s="628"/>
      <c r="CB478" s="643"/>
      <c r="CC478" s="643"/>
      <c r="CD478" s="643"/>
      <c r="CE478" s="643"/>
      <c r="CF478" s="643"/>
      <c r="CG478" s="643"/>
      <c r="CH478" s="643"/>
      <c r="CI478" s="643"/>
      <c r="CJ478" s="643"/>
      <c r="CK478" s="643"/>
      <c r="CL478" s="643"/>
      <c r="CM478" s="643"/>
      <c r="CN478" s="643"/>
      <c r="CO478" s="643"/>
      <c r="CP478" s="643"/>
      <c r="CQ478" s="643"/>
      <c r="CR478" s="643"/>
      <c r="CS478" s="643"/>
      <c r="CT478" s="643"/>
      <c r="CU478" s="643"/>
      <c r="CV478" s="643"/>
      <c r="CW478" s="643"/>
      <c r="CX478" s="643"/>
      <c r="CY478" s="643"/>
      <c r="CZ478" s="643"/>
      <c r="DA478" s="643"/>
      <c r="DB478" s="643"/>
      <c r="DC478" s="643"/>
      <c r="DD478" s="643"/>
      <c r="DE478" s="643"/>
      <c r="DF478" s="643"/>
      <c r="DG478" s="643"/>
      <c r="DH478" s="643"/>
      <c r="DI478" s="643"/>
      <c r="DJ478" s="643"/>
      <c r="DK478" s="643"/>
      <c r="DL478" s="644"/>
      <c r="DM478" s="643"/>
      <c r="DN478" s="628"/>
      <c r="DO478" s="643"/>
      <c r="DP478" s="643"/>
      <c r="DQ478" s="643"/>
      <c r="DR478" s="643"/>
      <c r="DS478" s="643"/>
      <c r="DT478" s="643"/>
      <c r="DU478" s="643"/>
      <c r="DV478" s="643"/>
      <c r="DW478" s="643"/>
      <c r="DX478" s="643"/>
      <c r="DY478" s="643"/>
      <c r="DZ478" s="643"/>
      <c r="EA478" s="643"/>
      <c r="EB478" s="643"/>
      <c r="EC478" s="643"/>
      <c r="ED478" s="643"/>
      <c r="EE478" s="643"/>
      <c r="EF478" s="643"/>
      <c r="EG478" s="643"/>
      <c r="EH478" s="643"/>
      <c r="EI478" s="643"/>
      <c r="EJ478" s="643"/>
      <c r="EK478" s="643"/>
      <c r="EL478" s="643"/>
      <c r="EM478" s="643"/>
      <c r="EN478" s="643"/>
      <c r="EO478" s="643"/>
      <c r="EP478" s="643"/>
      <c r="EQ478" s="643"/>
      <c r="ER478" s="643"/>
      <c r="ES478" s="643"/>
      <c r="ET478" s="643"/>
      <c r="EU478" s="643"/>
      <c r="EV478" s="643"/>
      <c r="EW478" s="643"/>
      <c r="EX478" s="643"/>
      <c r="EY478" s="644"/>
    </row>
    <row r="479">
      <c r="A479" s="669"/>
      <c r="B479" s="670" t="s">
        <v>1023</v>
      </c>
      <c r="C479" s="15"/>
      <c r="D479" s="15"/>
      <c r="E479" s="15"/>
      <c r="F479" s="15"/>
      <c r="G479" s="15"/>
      <c r="H479" s="16"/>
      <c r="I479" s="671"/>
      <c r="J479" s="646" t="s">
        <v>1024</v>
      </c>
      <c r="K479" s="15"/>
      <c r="L479" s="15"/>
      <c r="M479" s="15"/>
      <c r="N479" s="15"/>
      <c r="O479" s="15"/>
      <c r="P479" s="16"/>
      <c r="Q479" s="671"/>
      <c r="R479" s="670" t="s">
        <v>1025</v>
      </c>
      <c r="S479" s="15"/>
      <c r="T479" s="15"/>
      <c r="U479" s="15"/>
      <c r="V479" s="16"/>
      <c r="W479" s="672" t="s">
        <v>1026</v>
      </c>
      <c r="X479" s="41"/>
      <c r="Y479" s="672"/>
      <c r="Z479" s="673"/>
      <c r="AA479" s="674"/>
      <c r="AB479" s="672" t="s">
        <v>1027</v>
      </c>
      <c r="AC479" s="41"/>
      <c r="AD479" s="675"/>
      <c r="AE479" s="671"/>
      <c r="AF479" s="671"/>
      <c r="AG479" s="671"/>
      <c r="AH479" s="671"/>
      <c r="AI479" s="671"/>
      <c r="AJ479" s="671"/>
      <c r="AK479" s="671"/>
      <c r="AL479" s="676"/>
      <c r="AM479" s="671"/>
      <c r="AN479" s="669"/>
      <c r="AO479" s="670" t="s">
        <v>1023</v>
      </c>
      <c r="AP479" s="15"/>
      <c r="AQ479" s="15"/>
      <c r="AR479" s="15"/>
      <c r="AS479" s="15"/>
      <c r="AT479" s="15"/>
      <c r="AU479" s="16"/>
      <c r="AV479" s="671"/>
      <c r="AW479" s="646" t="s">
        <v>1024</v>
      </c>
      <c r="AX479" s="15"/>
      <c r="AY479" s="15"/>
      <c r="AZ479" s="15"/>
      <c r="BA479" s="15"/>
      <c r="BB479" s="15"/>
      <c r="BC479" s="16"/>
      <c r="BD479" s="671"/>
      <c r="BE479" s="670" t="s">
        <v>1025</v>
      </c>
      <c r="BF479" s="15"/>
      <c r="BG479" s="15"/>
      <c r="BH479" s="15"/>
      <c r="BI479" s="16"/>
      <c r="BJ479" s="672" t="s">
        <v>1026</v>
      </c>
      <c r="BK479" s="41"/>
      <c r="BL479" s="672"/>
      <c r="BM479" s="673"/>
      <c r="BN479" s="674"/>
      <c r="BO479" s="672" t="s">
        <v>1027</v>
      </c>
      <c r="BP479" s="41"/>
      <c r="BQ479" s="675"/>
      <c r="BR479" s="671"/>
      <c r="BS479" s="671"/>
      <c r="BT479" s="671"/>
      <c r="BU479" s="671"/>
      <c r="BV479" s="671"/>
      <c r="BW479" s="671"/>
      <c r="BX479" s="671"/>
      <c r="BY479" s="676"/>
      <c r="BZ479" s="671"/>
      <c r="CA479" s="669"/>
      <c r="CB479" s="670" t="s">
        <v>1023</v>
      </c>
      <c r="CC479" s="15"/>
      <c r="CD479" s="15"/>
      <c r="CE479" s="15"/>
      <c r="CF479" s="15"/>
      <c r="CG479" s="15"/>
      <c r="CH479" s="16"/>
      <c r="CI479" s="671"/>
      <c r="CJ479" s="646" t="s">
        <v>1024</v>
      </c>
      <c r="CK479" s="15"/>
      <c r="CL479" s="15"/>
      <c r="CM479" s="15"/>
      <c r="CN479" s="15"/>
      <c r="CO479" s="15"/>
      <c r="CP479" s="16"/>
      <c r="CQ479" s="671"/>
      <c r="CR479" s="670" t="s">
        <v>1025</v>
      </c>
      <c r="CS479" s="15"/>
      <c r="CT479" s="15"/>
      <c r="CU479" s="15"/>
      <c r="CV479" s="16"/>
      <c r="CW479" s="672" t="s">
        <v>1026</v>
      </c>
      <c r="CX479" s="41"/>
      <c r="CY479" s="672"/>
      <c r="CZ479" s="673"/>
      <c r="DA479" s="674"/>
      <c r="DB479" s="672" t="s">
        <v>1027</v>
      </c>
      <c r="DC479" s="41"/>
      <c r="DD479" s="675"/>
      <c r="DE479" s="671"/>
      <c r="DF479" s="671"/>
      <c r="DG479" s="671"/>
      <c r="DH479" s="671"/>
      <c r="DI479" s="671"/>
      <c r="DJ479" s="671"/>
      <c r="DK479" s="671"/>
      <c r="DL479" s="676"/>
      <c r="DM479" s="671"/>
      <c r="DN479" s="669"/>
      <c r="DO479" s="670" t="s">
        <v>1023</v>
      </c>
      <c r="DP479" s="15"/>
      <c r="DQ479" s="15"/>
      <c r="DR479" s="15"/>
      <c r="DS479" s="15"/>
      <c r="DT479" s="15"/>
      <c r="DU479" s="16"/>
      <c r="DV479" s="671"/>
      <c r="DW479" s="646" t="s">
        <v>1024</v>
      </c>
      <c r="DX479" s="15"/>
      <c r="DY479" s="15"/>
      <c r="DZ479" s="15"/>
      <c r="EA479" s="15"/>
      <c r="EB479" s="15"/>
      <c r="EC479" s="16"/>
      <c r="ED479" s="671"/>
      <c r="EE479" s="670" t="s">
        <v>1025</v>
      </c>
      <c r="EF479" s="15"/>
      <c r="EG479" s="15"/>
      <c r="EH479" s="15"/>
      <c r="EI479" s="16"/>
      <c r="EJ479" s="672" t="s">
        <v>1026</v>
      </c>
      <c r="EK479" s="41"/>
      <c r="EL479" s="672"/>
      <c r="EM479" s="673"/>
      <c r="EN479" s="674"/>
      <c r="EO479" s="672" t="s">
        <v>1027</v>
      </c>
      <c r="EP479" s="41"/>
      <c r="EQ479" s="675"/>
      <c r="ER479" s="671"/>
      <c r="ES479" s="671"/>
      <c r="ET479" s="671"/>
      <c r="EU479" s="671"/>
      <c r="EV479" s="671"/>
      <c r="EW479" s="671"/>
      <c r="EX479" s="671"/>
      <c r="EY479" s="676"/>
    </row>
    <row r="480">
      <c r="A480" s="669"/>
      <c r="B480" s="677" t="s">
        <v>1028</v>
      </c>
      <c r="C480" s="678" t="s">
        <v>1029</v>
      </c>
      <c r="D480" s="678" t="s">
        <v>1030</v>
      </c>
      <c r="E480" s="679" t="s">
        <v>1031</v>
      </c>
      <c r="F480" s="15"/>
      <c r="G480" s="15"/>
      <c r="H480" s="16"/>
      <c r="I480" s="671"/>
      <c r="J480" s="680" t="s">
        <v>1032</v>
      </c>
      <c r="K480" s="681" t="s">
        <v>1033</v>
      </c>
      <c r="P480" s="682"/>
      <c r="Q480" s="671"/>
      <c r="R480" s="671"/>
      <c r="S480" s="671"/>
      <c r="T480" s="671"/>
      <c r="U480" s="671"/>
      <c r="V480" s="671"/>
      <c r="W480" s="671"/>
      <c r="X480" s="671"/>
      <c r="Y480" s="671"/>
      <c r="Z480" s="671"/>
      <c r="AA480" s="671"/>
      <c r="AB480" s="671"/>
      <c r="AC480" s="671"/>
      <c r="AD480" s="671"/>
      <c r="AE480" s="671"/>
      <c r="AF480" s="671"/>
      <c r="AG480" s="671"/>
      <c r="AH480" s="671"/>
      <c r="AI480" s="671"/>
      <c r="AJ480" s="671"/>
      <c r="AK480" s="671"/>
      <c r="AL480" s="676"/>
      <c r="AM480" s="671"/>
      <c r="AN480" s="669"/>
      <c r="AO480" s="677" t="s">
        <v>1028</v>
      </c>
      <c r="AP480" s="678" t="s">
        <v>1029</v>
      </c>
      <c r="AQ480" s="678" t="s">
        <v>1030</v>
      </c>
      <c r="AR480" s="679" t="s">
        <v>1031</v>
      </c>
      <c r="AS480" s="15"/>
      <c r="AT480" s="15"/>
      <c r="AU480" s="16"/>
      <c r="AV480" s="671"/>
      <c r="AW480" s="680" t="s">
        <v>1032</v>
      </c>
      <c r="AX480" s="681" t="s">
        <v>1033</v>
      </c>
      <c r="BC480" s="682"/>
      <c r="BD480" s="671"/>
      <c r="BE480" s="671"/>
      <c r="BF480" s="671"/>
      <c r="BG480" s="671"/>
      <c r="BH480" s="671"/>
      <c r="BI480" s="671"/>
      <c r="BJ480" s="671"/>
      <c r="BK480" s="671"/>
      <c r="BL480" s="671"/>
      <c r="BM480" s="671"/>
      <c r="BN480" s="671"/>
      <c r="BO480" s="671"/>
      <c r="BP480" s="671"/>
      <c r="BQ480" s="671"/>
      <c r="BR480" s="671"/>
      <c r="BS480" s="671"/>
      <c r="BT480" s="671"/>
      <c r="BU480" s="671"/>
      <c r="BV480" s="671"/>
      <c r="BW480" s="671"/>
      <c r="BX480" s="671"/>
      <c r="BY480" s="676"/>
      <c r="BZ480" s="671"/>
      <c r="CA480" s="669"/>
      <c r="CB480" s="677" t="s">
        <v>1028</v>
      </c>
      <c r="CC480" s="678" t="s">
        <v>1029</v>
      </c>
      <c r="CD480" s="678" t="s">
        <v>1030</v>
      </c>
      <c r="CE480" s="679" t="s">
        <v>1031</v>
      </c>
      <c r="CF480" s="15"/>
      <c r="CG480" s="15"/>
      <c r="CH480" s="16"/>
      <c r="CI480" s="671"/>
      <c r="CJ480" s="680" t="s">
        <v>1032</v>
      </c>
      <c r="CK480" s="681" t="s">
        <v>1033</v>
      </c>
      <c r="CP480" s="682"/>
      <c r="CQ480" s="671"/>
      <c r="CR480" s="671"/>
      <c r="CS480" s="671"/>
      <c r="CT480" s="671"/>
      <c r="CU480" s="671"/>
      <c r="CV480" s="671"/>
      <c r="CW480" s="671"/>
      <c r="CX480" s="671"/>
      <c r="CY480" s="671"/>
      <c r="CZ480" s="671"/>
      <c r="DA480" s="671"/>
      <c r="DB480" s="671"/>
      <c r="DC480" s="671"/>
      <c r="DD480" s="671"/>
      <c r="DE480" s="671"/>
      <c r="DF480" s="671"/>
      <c r="DG480" s="671"/>
      <c r="DH480" s="671"/>
      <c r="DI480" s="671"/>
      <c r="DJ480" s="671"/>
      <c r="DK480" s="671"/>
      <c r="DL480" s="676"/>
      <c r="DM480" s="671"/>
      <c r="DN480" s="669"/>
      <c r="DO480" s="677" t="s">
        <v>1028</v>
      </c>
      <c r="DP480" s="678" t="s">
        <v>1029</v>
      </c>
      <c r="DQ480" s="678" t="s">
        <v>1030</v>
      </c>
      <c r="DR480" s="679" t="s">
        <v>1031</v>
      </c>
      <c r="DS480" s="15"/>
      <c r="DT480" s="15"/>
      <c r="DU480" s="16"/>
      <c r="DV480" s="671"/>
      <c r="DW480" s="680" t="s">
        <v>1032</v>
      </c>
      <c r="DX480" s="681" t="s">
        <v>1033</v>
      </c>
      <c r="EC480" s="682"/>
      <c r="ED480" s="671"/>
      <c r="EE480" s="671"/>
      <c r="EF480" s="671"/>
      <c r="EG480" s="671"/>
      <c r="EH480" s="671"/>
      <c r="EI480" s="671"/>
      <c r="EJ480" s="671"/>
      <c r="EK480" s="671"/>
      <c r="EL480" s="671"/>
      <c r="EM480" s="671"/>
      <c r="EN480" s="671"/>
      <c r="EO480" s="671"/>
      <c r="EP480" s="671"/>
      <c r="EQ480" s="671"/>
      <c r="ER480" s="671"/>
      <c r="ES480" s="671"/>
      <c r="ET480" s="671"/>
      <c r="EU480" s="671"/>
      <c r="EV480" s="671"/>
      <c r="EW480" s="671"/>
      <c r="EX480" s="671"/>
      <c r="EY480" s="676"/>
    </row>
    <row r="481">
      <c r="A481" s="669"/>
      <c r="B481" s="43"/>
      <c r="C481" s="43"/>
      <c r="D481" s="43"/>
      <c r="E481" s="679" t="s">
        <v>1029</v>
      </c>
      <c r="F481" s="16"/>
      <c r="G481" s="679" t="s">
        <v>1030</v>
      </c>
      <c r="H481" s="16"/>
      <c r="I481" s="671"/>
      <c r="J481" s="680" t="s">
        <v>1034</v>
      </c>
      <c r="K481" s="681" t="s">
        <v>1035</v>
      </c>
      <c r="P481" s="682"/>
      <c r="Q481" s="671"/>
      <c r="R481" s="670" t="s">
        <v>1036</v>
      </c>
      <c r="S481" s="15"/>
      <c r="T481" s="15"/>
      <c r="U481" s="15"/>
      <c r="V481" s="15"/>
      <c r="W481" s="15"/>
      <c r="X481" s="15"/>
      <c r="Y481" s="15"/>
      <c r="Z481" s="15"/>
      <c r="AA481" s="15"/>
      <c r="AB481" s="15"/>
      <c r="AC481" s="15"/>
      <c r="AD481" s="15"/>
      <c r="AE481" s="15"/>
      <c r="AF481" s="15"/>
      <c r="AG481" s="15"/>
      <c r="AH481" s="15"/>
      <c r="AI481" s="15"/>
      <c r="AJ481" s="16"/>
      <c r="AK481" s="671"/>
      <c r="AL481" s="676"/>
      <c r="AM481" s="671"/>
      <c r="AN481" s="669"/>
      <c r="AO481" s="43"/>
      <c r="AP481" s="43"/>
      <c r="AQ481" s="43"/>
      <c r="AR481" s="679" t="s">
        <v>1029</v>
      </c>
      <c r="AS481" s="16"/>
      <c r="AT481" s="679" t="s">
        <v>1030</v>
      </c>
      <c r="AU481" s="16"/>
      <c r="AV481" s="671"/>
      <c r="AW481" s="680" t="s">
        <v>1034</v>
      </c>
      <c r="AX481" s="681" t="s">
        <v>1035</v>
      </c>
      <c r="BC481" s="682"/>
      <c r="BD481" s="671"/>
      <c r="BE481" s="670" t="s">
        <v>1036</v>
      </c>
      <c r="BF481" s="15"/>
      <c r="BG481" s="15"/>
      <c r="BH481" s="15"/>
      <c r="BI481" s="15"/>
      <c r="BJ481" s="15"/>
      <c r="BK481" s="15"/>
      <c r="BL481" s="15"/>
      <c r="BM481" s="15"/>
      <c r="BN481" s="15"/>
      <c r="BO481" s="15"/>
      <c r="BP481" s="15"/>
      <c r="BQ481" s="15"/>
      <c r="BR481" s="15"/>
      <c r="BS481" s="15"/>
      <c r="BT481" s="15"/>
      <c r="BU481" s="15"/>
      <c r="BV481" s="15"/>
      <c r="BW481" s="16"/>
      <c r="BX481" s="671"/>
      <c r="BY481" s="676"/>
      <c r="BZ481" s="671"/>
      <c r="CA481" s="669"/>
      <c r="CB481" s="43"/>
      <c r="CC481" s="43"/>
      <c r="CD481" s="43"/>
      <c r="CE481" s="679" t="s">
        <v>1029</v>
      </c>
      <c r="CF481" s="16"/>
      <c r="CG481" s="679" t="s">
        <v>1030</v>
      </c>
      <c r="CH481" s="16"/>
      <c r="CI481" s="671"/>
      <c r="CJ481" s="680" t="s">
        <v>1034</v>
      </c>
      <c r="CK481" s="681" t="s">
        <v>1035</v>
      </c>
      <c r="CP481" s="682"/>
      <c r="CQ481" s="671"/>
      <c r="CR481" s="670" t="s">
        <v>1036</v>
      </c>
      <c r="CS481" s="15"/>
      <c r="CT481" s="15"/>
      <c r="CU481" s="15"/>
      <c r="CV481" s="15"/>
      <c r="CW481" s="15"/>
      <c r="CX481" s="15"/>
      <c r="CY481" s="15"/>
      <c r="CZ481" s="15"/>
      <c r="DA481" s="15"/>
      <c r="DB481" s="15"/>
      <c r="DC481" s="15"/>
      <c r="DD481" s="15"/>
      <c r="DE481" s="15"/>
      <c r="DF481" s="15"/>
      <c r="DG481" s="15"/>
      <c r="DH481" s="15"/>
      <c r="DI481" s="15"/>
      <c r="DJ481" s="16"/>
      <c r="DK481" s="671"/>
      <c r="DL481" s="676"/>
      <c r="DM481" s="671"/>
      <c r="DN481" s="669"/>
      <c r="DO481" s="43"/>
      <c r="DP481" s="43"/>
      <c r="DQ481" s="43"/>
      <c r="DR481" s="679" t="s">
        <v>1029</v>
      </c>
      <c r="DS481" s="16"/>
      <c r="DT481" s="679" t="s">
        <v>1030</v>
      </c>
      <c r="DU481" s="16"/>
      <c r="DV481" s="671"/>
      <c r="DW481" s="680" t="s">
        <v>1034</v>
      </c>
      <c r="DX481" s="681" t="s">
        <v>1035</v>
      </c>
      <c r="EC481" s="682"/>
      <c r="ED481" s="671"/>
      <c r="EE481" s="670" t="s">
        <v>1036</v>
      </c>
      <c r="EF481" s="15"/>
      <c r="EG481" s="15"/>
      <c r="EH481" s="15"/>
      <c r="EI481" s="15"/>
      <c r="EJ481" s="15"/>
      <c r="EK481" s="15"/>
      <c r="EL481" s="15"/>
      <c r="EM481" s="15"/>
      <c r="EN481" s="15"/>
      <c r="EO481" s="15"/>
      <c r="EP481" s="15"/>
      <c r="EQ481" s="15"/>
      <c r="ER481" s="15"/>
      <c r="ES481" s="15"/>
      <c r="ET481" s="15"/>
      <c r="EU481" s="15"/>
      <c r="EV481" s="15"/>
      <c r="EW481" s="16"/>
      <c r="EX481" s="671"/>
      <c r="EY481" s="676"/>
    </row>
    <row r="482">
      <c r="A482" s="669"/>
      <c r="B482" s="677" t="s">
        <v>631</v>
      </c>
      <c r="C482" s="683"/>
      <c r="D482" s="683"/>
      <c r="E482" s="684"/>
      <c r="F482" s="42"/>
      <c r="G482" s="684"/>
      <c r="H482" s="42"/>
      <c r="I482" s="671"/>
      <c r="J482" s="680" t="s">
        <v>1037</v>
      </c>
      <c r="K482" s="681" t="s">
        <v>1038</v>
      </c>
      <c r="P482" s="682"/>
      <c r="Q482" s="671"/>
      <c r="R482" s="685"/>
      <c r="S482" s="41"/>
      <c r="T482" s="41"/>
      <c r="U482" s="41"/>
      <c r="V482" s="41"/>
      <c r="W482" s="41"/>
      <c r="X482" s="41"/>
      <c r="Y482" s="41"/>
      <c r="Z482" s="41"/>
      <c r="AA482" s="41"/>
      <c r="AB482" s="41"/>
      <c r="AC482" s="41"/>
      <c r="AD482" s="41"/>
      <c r="AE482" s="41"/>
      <c r="AF482" s="41"/>
      <c r="AG482" s="41"/>
      <c r="AH482" s="41"/>
      <c r="AI482" s="41"/>
      <c r="AJ482" s="42"/>
      <c r="AK482" s="671"/>
      <c r="AL482" s="676"/>
      <c r="AM482" s="671"/>
      <c r="AN482" s="669"/>
      <c r="AO482" s="677" t="s">
        <v>631</v>
      </c>
      <c r="AP482" s="683"/>
      <c r="AQ482" s="683"/>
      <c r="AR482" s="684"/>
      <c r="AS482" s="42"/>
      <c r="AT482" s="684"/>
      <c r="AU482" s="42"/>
      <c r="AV482" s="671"/>
      <c r="AW482" s="680" t="s">
        <v>1037</v>
      </c>
      <c r="AX482" s="681" t="s">
        <v>1038</v>
      </c>
      <c r="BC482" s="682"/>
      <c r="BD482" s="671"/>
      <c r="BE482" s="685"/>
      <c r="BF482" s="41"/>
      <c r="BG482" s="41"/>
      <c r="BH482" s="41"/>
      <c r="BI482" s="41"/>
      <c r="BJ482" s="41"/>
      <c r="BK482" s="41"/>
      <c r="BL482" s="41"/>
      <c r="BM482" s="41"/>
      <c r="BN482" s="41"/>
      <c r="BO482" s="41"/>
      <c r="BP482" s="41"/>
      <c r="BQ482" s="41"/>
      <c r="BR482" s="41"/>
      <c r="BS482" s="41"/>
      <c r="BT482" s="41"/>
      <c r="BU482" s="41"/>
      <c r="BV482" s="41"/>
      <c r="BW482" s="42"/>
      <c r="BX482" s="671"/>
      <c r="BY482" s="676"/>
      <c r="BZ482" s="671"/>
      <c r="CA482" s="669"/>
      <c r="CB482" s="677" t="s">
        <v>631</v>
      </c>
      <c r="CC482" s="683"/>
      <c r="CD482" s="683"/>
      <c r="CE482" s="684"/>
      <c r="CF482" s="42"/>
      <c r="CG482" s="684"/>
      <c r="CH482" s="42"/>
      <c r="CI482" s="671"/>
      <c r="CJ482" s="680" t="s">
        <v>1037</v>
      </c>
      <c r="CK482" s="681" t="s">
        <v>1038</v>
      </c>
      <c r="CP482" s="682"/>
      <c r="CQ482" s="671"/>
      <c r="CR482" s="685"/>
      <c r="CS482" s="41"/>
      <c r="CT482" s="41"/>
      <c r="CU482" s="41"/>
      <c r="CV482" s="41"/>
      <c r="CW482" s="41"/>
      <c r="CX482" s="41"/>
      <c r="CY482" s="41"/>
      <c r="CZ482" s="41"/>
      <c r="DA482" s="41"/>
      <c r="DB482" s="41"/>
      <c r="DC482" s="41"/>
      <c r="DD482" s="41"/>
      <c r="DE482" s="41"/>
      <c r="DF482" s="41"/>
      <c r="DG482" s="41"/>
      <c r="DH482" s="41"/>
      <c r="DI482" s="41"/>
      <c r="DJ482" s="42"/>
      <c r="DK482" s="671"/>
      <c r="DL482" s="676"/>
      <c r="DM482" s="671"/>
      <c r="DN482" s="669"/>
      <c r="DO482" s="677" t="s">
        <v>631</v>
      </c>
      <c r="DP482" s="683"/>
      <c r="DQ482" s="683"/>
      <c r="DR482" s="684"/>
      <c r="DS482" s="42"/>
      <c r="DT482" s="684"/>
      <c r="DU482" s="42"/>
      <c r="DV482" s="671"/>
      <c r="DW482" s="680" t="s">
        <v>1037</v>
      </c>
      <c r="DX482" s="681" t="s">
        <v>1038</v>
      </c>
      <c r="EC482" s="682"/>
      <c r="ED482" s="671"/>
      <c r="EE482" s="685"/>
      <c r="EF482" s="41"/>
      <c r="EG482" s="41"/>
      <c r="EH482" s="41"/>
      <c r="EI482" s="41"/>
      <c r="EJ482" s="41"/>
      <c r="EK482" s="41"/>
      <c r="EL482" s="41"/>
      <c r="EM482" s="41"/>
      <c r="EN482" s="41"/>
      <c r="EO482" s="41"/>
      <c r="EP482" s="41"/>
      <c r="EQ482" s="41"/>
      <c r="ER482" s="41"/>
      <c r="ES482" s="41"/>
      <c r="ET482" s="41"/>
      <c r="EU482" s="41"/>
      <c r="EV482" s="41"/>
      <c r="EW482" s="42"/>
      <c r="EX482" s="671"/>
      <c r="EY482" s="676"/>
    </row>
    <row r="483">
      <c r="A483" s="669"/>
      <c r="B483" s="47"/>
      <c r="C483" s="47"/>
      <c r="D483" s="47"/>
      <c r="E483" s="686"/>
      <c r="F483" s="682"/>
      <c r="G483" s="686"/>
      <c r="H483" s="682"/>
      <c r="I483" s="671"/>
      <c r="J483" s="680" t="s">
        <v>1039</v>
      </c>
      <c r="K483" s="681" t="s">
        <v>1040</v>
      </c>
      <c r="P483" s="682"/>
      <c r="Q483" s="671"/>
      <c r="R483" s="686"/>
      <c r="AJ483" s="682"/>
      <c r="AK483" s="671"/>
      <c r="AL483" s="676"/>
      <c r="AM483" s="671"/>
      <c r="AN483" s="669"/>
      <c r="AO483" s="47"/>
      <c r="AP483" s="47"/>
      <c r="AQ483" s="47"/>
      <c r="AR483" s="686"/>
      <c r="AS483" s="682"/>
      <c r="AT483" s="686"/>
      <c r="AU483" s="682"/>
      <c r="AV483" s="671"/>
      <c r="AW483" s="680" t="s">
        <v>1039</v>
      </c>
      <c r="AX483" s="681" t="s">
        <v>1040</v>
      </c>
      <c r="BC483" s="682"/>
      <c r="BD483" s="671"/>
      <c r="BE483" s="686"/>
      <c r="BW483" s="682"/>
      <c r="BX483" s="671"/>
      <c r="BY483" s="676"/>
      <c r="BZ483" s="671"/>
      <c r="CA483" s="669"/>
      <c r="CB483" s="47"/>
      <c r="CC483" s="47"/>
      <c r="CD483" s="47"/>
      <c r="CE483" s="686"/>
      <c r="CF483" s="682"/>
      <c r="CG483" s="686"/>
      <c r="CH483" s="682"/>
      <c r="CI483" s="671"/>
      <c r="CJ483" s="680" t="s">
        <v>1039</v>
      </c>
      <c r="CK483" s="681" t="s">
        <v>1040</v>
      </c>
      <c r="CP483" s="682"/>
      <c r="CQ483" s="671"/>
      <c r="CR483" s="686"/>
      <c r="DJ483" s="682"/>
      <c r="DK483" s="671"/>
      <c r="DL483" s="676"/>
      <c r="DM483" s="671"/>
      <c r="DN483" s="669"/>
      <c r="DO483" s="47"/>
      <c r="DP483" s="47"/>
      <c r="DQ483" s="47"/>
      <c r="DR483" s="686"/>
      <c r="DS483" s="682"/>
      <c r="DT483" s="686"/>
      <c r="DU483" s="682"/>
      <c r="DV483" s="671"/>
      <c r="DW483" s="680" t="s">
        <v>1039</v>
      </c>
      <c r="DX483" s="681" t="s">
        <v>1040</v>
      </c>
      <c r="EC483" s="682"/>
      <c r="ED483" s="671"/>
      <c r="EE483" s="686"/>
      <c r="EW483" s="682"/>
      <c r="EX483" s="671"/>
      <c r="EY483" s="676"/>
    </row>
    <row r="484">
      <c r="A484" s="669"/>
      <c r="B484" s="43"/>
      <c r="C484" s="43"/>
      <c r="D484" s="43"/>
      <c r="E484" s="686"/>
      <c r="F484" s="682"/>
      <c r="G484" s="686"/>
      <c r="H484" s="682"/>
      <c r="I484" s="671"/>
      <c r="J484" s="680" t="s">
        <v>1041</v>
      </c>
      <c r="K484" s="681" t="s">
        <v>1042</v>
      </c>
      <c r="P484" s="682"/>
      <c r="Q484" s="671"/>
      <c r="R484" s="686"/>
      <c r="AJ484" s="682"/>
      <c r="AK484" s="671"/>
      <c r="AL484" s="676"/>
      <c r="AM484" s="671"/>
      <c r="AN484" s="669"/>
      <c r="AO484" s="43"/>
      <c r="AP484" s="43"/>
      <c r="AQ484" s="43"/>
      <c r="AR484" s="686"/>
      <c r="AS484" s="682"/>
      <c r="AT484" s="686"/>
      <c r="AU484" s="682"/>
      <c r="AV484" s="671"/>
      <c r="AW484" s="680" t="s">
        <v>1041</v>
      </c>
      <c r="AX484" s="681" t="s">
        <v>1042</v>
      </c>
      <c r="BC484" s="682"/>
      <c r="BD484" s="671"/>
      <c r="BE484" s="686"/>
      <c r="BW484" s="682"/>
      <c r="BX484" s="671"/>
      <c r="BY484" s="676"/>
      <c r="BZ484" s="671"/>
      <c r="CA484" s="669"/>
      <c r="CB484" s="43"/>
      <c r="CC484" s="43"/>
      <c r="CD484" s="43"/>
      <c r="CE484" s="686"/>
      <c r="CF484" s="682"/>
      <c r="CG484" s="686"/>
      <c r="CH484" s="682"/>
      <c r="CI484" s="671"/>
      <c r="CJ484" s="680" t="s">
        <v>1041</v>
      </c>
      <c r="CK484" s="681" t="s">
        <v>1042</v>
      </c>
      <c r="CP484" s="682"/>
      <c r="CQ484" s="671"/>
      <c r="CR484" s="686"/>
      <c r="DJ484" s="682"/>
      <c r="DK484" s="671"/>
      <c r="DL484" s="676"/>
      <c r="DM484" s="671"/>
      <c r="DN484" s="669"/>
      <c r="DO484" s="43"/>
      <c r="DP484" s="43"/>
      <c r="DQ484" s="43"/>
      <c r="DR484" s="686"/>
      <c r="DS484" s="682"/>
      <c r="DT484" s="686"/>
      <c r="DU484" s="682"/>
      <c r="DV484" s="671"/>
      <c r="DW484" s="680" t="s">
        <v>1041</v>
      </c>
      <c r="DX484" s="681" t="s">
        <v>1042</v>
      </c>
      <c r="EC484" s="682"/>
      <c r="ED484" s="671"/>
      <c r="EE484" s="686"/>
      <c r="EW484" s="682"/>
      <c r="EX484" s="671"/>
      <c r="EY484" s="676"/>
    </row>
    <row r="485">
      <c r="A485" s="669"/>
      <c r="B485" s="677" t="s">
        <v>633</v>
      </c>
      <c r="C485" s="683"/>
      <c r="D485" s="683"/>
      <c r="E485" s="686"/>
      <c r="F485" s="682"/>
      <c r="G485" s="686"/>
      <c r="H485" s="682"/>
      <c r="I485" s="671"/>
      <c r="J485" s="680" t="s">
        <v>1043</v>
      </c>
      <c r="K485" s="681" t="s">
        <v>1044</v>
      </c>
      <c r="P485" s="682"/>
      <c r="Q485" s="671"/>
      <c r="R485" s="686"/>
      <c r="AJ485" s="682"/>
      <c r="AK485" s="671"/>
      <c r="AL485" s="676"/>
      <c r="AM485" s="671"/>
      <c r="AN485" s="669"/>
      <c r="AO485" s="677" t="s">
        <v>633</v>
      </c>
      <c r="AP485" s="683"/>
      <c r="AQ485" s="683"/>
      <c r="AR485" s="686"/>
      <c r="AS485" s="682"/>
      <c r="AT485" s="686"/>
      <c r="AU485" s="682"/>
      <c r="AV485" s="671"/>
      <c r="AW485" s="680" t="s">
        <v>1043</v>
      </c>
      <c r="AX485" s="681" t="s">
        <v>1044</v>
      </c>
      <c r="BC485" s="682"/>
      <c r="BD485" s="671"/>
      <c r="BE485" s="686"/>
      <c r="BW485" s="682"/>
      <c r="BX485" s="671"/>
      <c r="BY485" s="676"/>
      <c r="BZ485" s="671"/>
      <c r="CA485" s="669"/>
      <c r="CB485" s="677" t="s">
        <v>633</v>
      </c>
      <c r="CC485" s="683"/>
      <c r="CD485" s="683"/>
      <c r="CE485" s="686"/>
      <c r="CF485" s="682"/>
      <c r="CG485" s="686"/>
      <c r="CH485" s="682"/>
      <c r="CI485" s="671"/>
      <c r="CJ485" s="680" t="s">
        <v>1043</v>
      </c>
      <c r="CK485" s="681" t="s">
        <v>1044</v>
      </c>
      <c r="CP485" s="682"/>
      <c r="CQ485" s="671"/>
      <c r="CR485" s="686"/>
      <c r="DJ485" s="682"/>
      <c r="DK485" s="671"/>
      <c r="DL485" s="676"/>
      <c r="DM485" s="671"/>
      <c r="DN485" s="669"/>
      <c r="DO485" s="677" t="s">
        <v>633</v>
      </c>
      <c r="DP485" s="683"/>
      <c r="DQ485" s="683"/>
      <c r="DR485" s="686"/>
      <c r="DS485" s="682"/>
      <c r="DT485" s="686"/>
      <c r="DU485" s="682"/>
      <c r="DV485" s="671"/>
      <c r="DW485" s="680" t="s">
        <v>1043</v>
      </c>
      <c r="DX485" s="681" t="s">
        <v>1044</v>
      </c>
      <c r="EC485" s="682"/>
      <c r="ED485" s="671"/>
      <c r="EE485" s="686"/>
      <c r="EW485" s="682"/>
      <c r="EX485" s="671"/>
      <c r="EY485" s="676"/>
    </row>
    <row r="486">
      <c r="A486" s="687"/>
      <c r="B486" s="47"/>
      <c r="C486" s="47"/>
      <c r="D486" s="47"/>
      <c r="E486" s="686"/>
      <c r="F486" s="682"/>
      <c r="G486" s="686"/>
      <c r="H486" s="682"/>
      <c r="I486" s="688"/>
      <c r="J486" s="680" t="s">
        <v>1045</v>
      </c>
      <c r="K486" s="681" t="s">
        <v>1046</v>
      </c>
      <c r="P486" s="682"/>
      <c r="Q486" s="688"/>
      <c r="R486" s="686"/>
      <c r="AJ486" s="682"/>
      <c r="AK486" s="688"/>
      <c r="AL486" s="689"/>
      <c r="AM486" s="688"/>
      <c r="AN486" s="687"/>
      <c r="AO486" s="47"/>
      <c r="AP486" s="47"/>
      <c r="AQ486" s="47"/>
      <c r="AR486" s="686"/>
      <c r="AS486" s="682"/>
      <c r="AT486" s="686"/>
      <c r="AU486" s="682"/>
      <c r="AV486" s="688"/>
      <c r="AW486" s="680" t="s">
        <v>1045</v>
      </c>
      <c r="AX486" s="681" t="s">
        <v>1046</v>
      </c>
      <c r="BC486" s="682"/>
      <c r="BD486" s="688"/>
      <c r="BE486" s="686"/>
      <c r="BW486" s="682"/>
      <c r="BX486" s="688"/>
      <c r="BY486" s="689"/>
      <c r="BZ486" s="688"/>
      <c r="CA486" s="687"/>
      <c r="CB486" s="47"/>
      <c r="CC486" s="47"/>
      <c r="CD486" s="47"/>
      <c r="CE486" s="686"/>
      <c r="CF486" s="682"/>
      <c r="CG486" s="686"/>
      <c r="CH486" s="682"/>
      <c r="CI486" s="688"/>
      <c r="CJ486" s="680" t="s">
        <v>1045</v>
      </c>
      <c r="CK486" s="681" t="s">
        <v>1046</v>
      </c>
      <c r="CP486" s="682"/>
      <c r="CQ486" s="688"/>
      <c r="CR486" s="686"/>
      <c r="DJ486" s="682"/>
      <c r="DK486" s="688"/>
      <c r="DL486" s="689"/>
      <c r="DM486" s="688"/>
      <c r="DN486" s="687"/>
      <c r="DO486" s="47"/>
      <c r="DP486" s="47"/>
      <c r="DQ486" s="47"/>
      <c r="DR486" s="686"/>
      <c r="DS486" s="682"/>
      <c r="DT486" s="686"/>
      <c r="DU486" s="682"/>
      <c r="DV486" s="688"/>
      <c r="DW486" s="680" t="s">
        <v>1045</v>
      </c>
      <c r="DX486" s="681" t="s">
        <v>1046</v>
      </c>
      <c r="EC486" s="682"/>
      <c r="ED486" s="688"/>
      <c r="EE486" s="686"/>
      <c r="EW486" s="682"/>
      <c r="EX486" s="688"/>
      <c r="EY486" s="689"/>
    </row>
    <row r="487">
      <c r="A487" s="687"/>
      <c r="B487" s="43"/>
      <c r="C487" s="43"/>
      <c r="D487" s="43"/>
      <c r="E487" s="686"/>
      <c r="F487" s="682"/>
      <c r="G487" s="686"/>
      <c r="H487" s="682"/>
      <c r="I487" s="688"/>
      <c r="J487" s="680" t="s">
        <v>1047</v>
      </c>
      <c r="K487" s="681" t="s">
        <v>1048</v>
      </c>
      <c r="P487" s="682"/>
      <c r="Q487" s="688"/>
      <c r="R487" s="686"/>
      <c r="AJ487" s="682"/>
      <c r="AK487" s="688"/>
      <c r="AL487" s="689"/>
      <c r="AM487" s="688"/>
      <c r="AN487" s="687"/>
      <c r="AO487" s="43"/>
      <c r="AP487" s="43"/>
      <c r="AQ487" s="43"/>
      <c r="AR487" s="686"/>
      <c r="AS487" s="682"/>
      <c r="AT487" s="686"/>
      <c r="AU487" s="682"/>
      <c r="AV487" s="688"/>
      <c r="AW487" s="680" t="s">
        <v>1047</v>
      </c>
      <c r="AX487" s="681" t="s">
        <v>1048</v>
      </c>
      <c r="BC487" s="682"/>
      <c r="BD487" s="688"/>
      <c r="BE487" s="686"/>
      <c r="BW487" s="682"/>
      <c r="BX487" s="688"/>
      <c r="BY487" s="689"/>
      <c r="BZ487" s="688"/>
      <c r="CA487" s="687"/>
      <c r="CB487" s="43"/>
      <c r="CC487" s="43"/>
      <c r="CD487" s="43"/>
      <c r="CE487" s="686"/>
      <c r="CF487" s="682"/>
      <c r="CG487" s="686"/>
      <c r="CH487" s="682"/>
      <c r="CI487" s="688"/>
      <c r="CJ487" s="680" t="s">
        <v>1047</v>
      </c>
      <c r="CK487" s="681" t="s">
        <v>1048</v>
      </c>
      <c r="CP487" s="682"/>
      <c r="CQ487" s="688"/>
      <c r="CR487" s="686"/>
      <c r="DJ487" s="682"/>
      <c r="DK487" s="688"/>
      <c r="DL487" s="689"/>
      <c r="DM487" s="688"/>
      <c r="DN487" s="687"/>
      <c r="DO487" s="43"/>
      <c r="DP487" s="43"/>
      <c r="DQ487" s="43"/>
      <c r="DR487" s="686"/>
      <c r="DS487" s="682"/>
      <c r="DT487" s="686"/>
      <c r="DU487" s="682"/>
      <c r="DV487" s="688"/>
      <c r="DW487" s="680" t="s">
        <v>1047</v>
      </c>
      <c r="DX487" s="681" t="s">
        <v>1048</v>
      </c>
      <c r="EC487" s="682"/>
      <c r="ED487" s="688"/>
      <c r="EE487" s="686"/>
      <c r="EW487" s="682"/>
      <c r="EX487" s="688"/>
      <c r="EY487" s="689"/>
    </row>
    <row r="488">
      <c r="A488" s="687"/>
      <c r="B488" s="677" t="s">
        <v>635</v>
      </c>
      <c r="C488" s="683"/>
      <c r="D488" s="683"/>
      <c r="E488" s="686"/>
      <c r="F488" s="682"/>
      <c r="G488" s="686"/>
      <c r="H488" s="682"/>
      <c r="I488" s="688"/>
      <c r="J488" s="680" t="s">
        <v>1049</v>
      </c>
      <c r="K488" s="681" t="s">
        <v>1050</v>
      </c>
      <c r="P488" s="682"/>
      <c r="Q488" s="688"/>
      <c r="R488" s="686"/>
      <c r="AJ488" s="682"/>
      <c r="AK488" s="688"/>
      <c r="AL488" s="689"/>
      <c r="AM488" s="688"/>
      <c r="AN488" s="687"/>
      <c r="AO488" s="677" t="s">
        <v>635</v>
      </c>
      <c r="AP488" s="683"/>
      <c r="AQ488" s="683"/>
      <c r="AR488" s="686"/>
      <c r="AS488" s="682"/>
      <c r="AT488" s="686"/>
      <c r="AU488" s="682"/>
      <c r="AV488" s="688"/>
      <c r="AW488" s="680" t="s">
        <v>1049</v>
      </c>
      <c r="AX488" s="681" t="s">
        <v>1050</v>
      </c>
      <c r="BC488" s="682"/>
      <c r="BD488" s="688"/>
      <c r="BE488" s="686"/>
      <c r="BW488" s="682"/>
      <c r="BX488" s="688"/>
      <c r="BY488" s="689"/>
      <c r="BZ488" s="688"/>
      <c r="CA488" s="687"/>
      <c r="CB488" s="677" t="s">
        <v>635</v>
      </c>
      <c r="CC488" s="683"/>
      <c r="CD488" s="683"/>
      <c r="CE488" s="686"/>
      <c r="CF488" s="682"/>
      <c r="CG488" s="686"/>
      <c r="CH488" s="682"/>
      <c r="CI488" s="688"/>
      <c r="CJ488" s="680" t="s">
        <v>1049</v>
      </c>
      <c r="CK488" s="681" t="s">
        <v>1050</v>
      </c>
      <c r="CP488" s="682"/>
      <c r="CQ488" s="688"/>
      <c r="CR488" s="686"/>
      <c r="DJ488" s="682"/>
      <c r="DK488" s="688"/>
      <c r="DL488" s="689"/>
      <c r="DM488" s="688"/>
      <c r="DN488" s="687"/>
      <c r="DO488" s="677" t="s">
        <v>635</v>
      </c>
      <c r="DP488" s="683"/>
      <c r="DQ488" s="683"/>
      <c r="DR488" s="686"/>
      <c r="DS488" s="682"/>
      <c r="DT488" s="686"/>
      <c r="DU488" s="682"/>
      <c r="DV488" s="688"/>
      <c r="DW488" s="680" t="s">
        <v>1049</v>
      </c>
      <c r="DX488" s="681" t="s">
        <v>1050</v>
      </c>
      <c r="EC488" s="682"/>
      <c r="ED488" s="688"/>
      <c r="EE488" s="686"/>
      <c r="EW488" s="682"/>
      <c r="EX488" s="688"/>
      <c r="EY488" s="689"/>
    </row>
    <row r="489">
      <c r="A489" s="687"/>
      <c r="B489" s="47"/>
      <c r="C489" s="47"/>
      <c r="D489" s="47"/>
      <c r="E489" s="686"/>
      <c r="F489" s="682"/>
      <c r="G489" s="686"/>
      <c r="H489" s="682"/>
      <c r="I489" s="688"/>
      <c r="J489" s="680" t="s">
        <v>1051</v>
      </c>
      <c r="K489" s="681" t="s">
        <v>1052</v>
      </c>
      <c r="P489" s="682"/>
      <c r="Q489" s="688"/>
      <c r="R489" s="686"/>
      <c r="AJ489" s="682"/>
      <c r="AK489" s="688"/>
      <c r="AL489" s="689"/>
      <c r="AM489" s="688"/>
      <c r="AN489" s="687"/>
      <c r="AO489" s="47"/>
      <c r="AP489" s="47"/>
      <c r="AQ489" s="47"/>
      <c r="AR489" s="686"/>
      <c r="AS489" s="682"/>
      <c r="AT489" s="686"/>
      <c r="AU489" s="682"/>
      <c r="AV489" s="688"/>
      <c r="AW489" s="680" t="s">
        <v>1051</v>
      </c>
      <c r="AX489" s="681" t="s">
        <v>1052</v>
      </c>
      <c r="BC489" s="682"/>
      <c r="BD489" s="688"/>
      <c r="BE489" s="686"/>
      <c r="BW489" s="682"/>
      <c r="BX489" s="688"/>
      <c r="BY489" s="689"/>
      <c r="BZ489" s="688"/>
      <c r="CA489" s="687"/>
      <c r="CB489" s="47"/>
      <c r="CC489" s="47"/>
      <c r="CD489" s="47"/>
      <c r="CE489" s="686"/>
      <c r="CF489" s="682"/>
      <c r="CG489" s="686"/>
      <c r="CH489" s="682"/>
      <c r="CI489" s="688"/>
      <c r="CJ489" s="680" t="s">
        <v>1051</v>
      </c>
      <c r="CK489" s="681" t="s">
        <v>1052</v>
      </c>
      <c r="CP489" s="682"/>
      <c r="CQ489" s="688"/>
      <c r="CR489" s="686"/>
      <c r="DJ489" s="682"/>
      <c r="DK489" s="688"/>
      <c r="DL489" s="689"/>
      <c r="DM489" s="688"/>
      <c r="DN489" s="687"/>
      <c r="DO489" s="47"/>
      <c r="DP489" s="47"/>
      <c r="DQ489" s="47"/>
      <c r="DR489" s="686"/>
      <c r="DS489" s="682"/>
      <c r="DT489" s="686"/>
      <c r="DU489" s="682"/>
      <c r="DV489" s="688"/>
      <c r="DW489" s="680" t="s">
        <v>1051</v>
      </c>
      <c r="DX489" s="681" t="s">
        <v>1052</v>
      </c>
      <c r="EC489" s="682"/>
      <c r="ED489" s="688"/>
      <c r="EE489" s="686"/>
      <c r="EW489" s="682"/>
      <c r="EX489" s="688"/>
      <c r="EY489" s="689"/>
    </row>
    <row r="490">
      <c r="A490" s="687"/>
      <c r="B490" s="43"/>
      <c r="C490" s="43"/>
      <c r="D490" s="43"/>
      <c r="E490" s="686"/>
      <c r="F490" s="682"/>
      <c r="G490" s="686"/>
      <c r="H490" s="682"/>
      <c r="I490" s="688"/>
      <c r="J490" s="680" t="s">
        <v>1053</v>
      </c>
      <c r="K490" s="681" t="s">
        <v>1054</v>
      </c>
      <c r="P490" s="682"/>
      <c r="Q490" s="688"/>
      <c r="R490" s="686"/>
      <c r="AJ490" s="682"/>
      <c r="AK490" s="688"/>
      <c r="AL490" s="689"/>
      <c r="AM490" s="688"/>
      <c r="AN490" s="687"/>
      <c r="AO490" s="43"/>
      <c r="AP490" s="43"/>
      <c r="AQ490" s="43"/>
      <c r="AR490" s="686"/>
      <c r="AS490" s="682"/>
      <c r="AT490" s="686"/>
      <c r="AU490" s="682"/>
      <c r="AV490" s="688"/>
      <c r="AW490" s="680" t="s">
        <v>1053</v>
      </c>
      <c r="AX490" s="681" t="s">
        <v>1054</v>
      </c>
      <c r="BC490" s="682"/>
      <c r="BD490" s="688"/>
      <c r="BE490" s="686"/>
      <c r="BW490" s="682"/>
      <c r="BX490" s="688"/>
      <c r="BY490" s="689"/>
      <c r="BZ490" s="688"/>
      <c r="CA490" s="687"/>
      <c r="CB490" s="43"/>
      <c r="CC490" s="43"/>
      <c r="CD490" s="43"/>
      <c r="CE490" s="686"/>
      <c r="CF490" s="682"/>
      <c r="CG490" s="686"/>
      <c r="CH490" s="682"/>
      <c r="CI490" s="688"/>
      <c r="CJ490" s="680" t="s">
        <v>1053</v>
      </c>
      <c r="CK490" s="681" t="s">
        <v>1054</v>
      </c>
      <c r="CP490" s="682"/>
      <c r="CQ490" s="688"/>
      <c r="CR490" s="686"/>
      <c r="DJ490" s="682"/>
      <c r="DK490" s="688"/>
      <c r="DL490" s="689"/>
      <c r="DM490" s="688"/>
      <c r="DN490" s="687"/>
      <c r="DO490" s="43"/>
      <c r="DP490" s="43"/>
      <c r="DQ490" s="43"/>
      <c r="DR490" s="686"/>
      <c r="DS490" s="682"/>
      <c r="DT490" s="686"/>
      <c r="DU490" s="682"/>
      <c r="DV490" s="688"/>
      <c r="DW490" s="680" t="s">
        <v>1053</v>
      </c>
      <c r="DX490" s="681" t="s">
        <v>1054</v>
      </c>
      <c r="EC490" s="682"/>
      <c r="ED490" s="688"/>
      <c r="EE490" s="686"/>
      <c r="EW490" s="682"/>
      <c r="EX490" s="688"/>
      <c r="EY490" s="689"/>
    </row>
    <row r="491">
      <c r="A491" s="687"/>
      <c r="B491" s="677" t="s">
        <v>637</v>
      </c>
      <c r="C491" s="683"/>
      <c r="D491" s="683"/>
      <c r="E491" s="686"/>
      <c r="F491" s="682"/>
      <c r="G491" s="686"/>
      <c r="H491" s="682"/>
      <c r="I491" s="688"/>
      <c r="J491" s="680" t="s">
        <v>1055</v>
      </c>
      <c r="K491" s="681" t="s">
        <v>1056</v>
      </c>
      <c r="P491" s="682"/>
      <c r="Q491" s="688"/>
      <c r="R491" s="686"/>
      <c r="AJ491" s="682"/>
      <c r="AK491" s="688"/>
      <c r="AL491" s="689"/>
      <c r="AM491" s="688"/>
      <c r="AN491" s="687"/>
      <c r="AO491" s="677" t="s">
        <v>637</v>
      </c>
      <c r="AP491" s="683"/>
      <c r="AQ491" s="683"/>
      <c r="AR491" s="686"/>
      <c r="AS491" s="682"/>
      <c r="AT491" s="686"/>
      <c r="AU491" s="682"/>
      <c r="AV491" s="688"/>
      <c r="AW491" s="680" t="s">
        <v>1055</v>
      </c>
      <c r="AX491" s="681" t="s">
        <v>1056</v>
      </c>
      <c r="BC491" s="682"/>
      <c r="BD491" s="688"/>
      <c r="BE491" s="686"/>
      <c r="BW491" s="682"/>
      <c r="BX491" s="688"/>
      <c r="BY491" s="689"/>
      <c r="BZ491" s="688"/>
      <c r="CA491" s="687"/>
      <c r="CB491" s="677" t="s">
        <v>637</v>
      </c>
      <c r="CC491" s="683"/>
      <c r="CD491" s="683"/>
      <c r="CE491" s="686"/>
      <c r="CF491" s="682"/>
      <c r="CG491" s="686"/>
      <c r="CH491" s="682"/>
      <c r="CI491" s="688"/>
      <c r="CJ491" s="680" t="s">
        <v>1055</v>
      </c>
      <c r="CK491" s="681" t="s">
        <v>1056</v>
      </c>
      <c r="CP491" s="682"/>
      <c r="CQ491" s="688"/>
      <c r="CR491" s="686"/>
      <c r="DJ491" s="682"/>
      <c r="DK491" s="688"/>
      <c r="DL491" s="689"/>
      <c r="DM491" s="688"/>
      <c r="DN491" s="687"/>
      <c r="DO491" s="677" t="s">
        <v>637</v>
      </c>
      <c r="DP491" s="683"/>
      <c r="DQ491" s="683"/>
      <c r="DR491" s="686"/>
      <c r="DS491" s="682"/>
      <c r="DT491" s="686"/>
      <c r="DU491" s="682"/>
      <c r="DV491" s="688"/>
      <c r="DW491" s="680" t="s">
        <v>1055</v>
      </c>
      <c r="DX491" s="681" t="s">
        <v>1056</v>
      </c>
      <c r="EC491" s="682"/>
      <c r="ED491" s="688"/>
      <c r="EE491" s="686"/>
      <c r="EW491" s="682"/>
      <c r="EX491" s="688"/>
      <c r="EY491" s="689"/>
    </row>
    <row r="492">
      <c r="A492" s="687"/>
      <c r="B492" s="47"/>
      <c r="C492" s="47"/>
      <c r="D492" s="47"/>
      <c r="E492" s="686"/>
      <c r="F492" s="682"/>
      <c r="G492" s="686"/>
      <c r="H492" s="682"/>
      <c r="I492" s="688"/>
      <c r="J492" s="690" t="s">
        <v>1057</v>
      </c>
      <c r="K492" s="691" t="s">
        <v>1058</v>
      </c>
      <c r="L492" s="11"/>
      <c r="M492" s="11"/>
      <c r="N492" s="11"/>
      <c r="O492" s="11"/>
      <c r="P492" s="12"/>
      <c r="Q492" s="688"/>
      <c r="R492" s="48"/>
      <c r="S492" s="11"/>
      <c r="T492" s="11"/>
      <c r="U492" s="11"/>
      <c r="V492" s="11"/>
      <c r="W492" s="11"/>
      <c r="X492" s="11"/>
      <c r="Y492" s="11"/>
      <c r="Z492" s="11"/>
      <c r="AA492" s="11"/>
      <c r="AB492" s="11"/>
      <c r="AC492" s="11"/>
      <c r="AD492" s="11"/>
      <c r="AE492" s="11"/>
      <c r="AF492" s="11"/>
      <c r="AG492" s="11"/>
      <c r="AH492" s="11"/>
      <c r="AI492" s="11"/>
      <c r="AJ492" s="12"/>
      <c r="AK492" s="688"/>
      <c r="AL492" s="689"/>
      <c r="AM492" s="688"/>
      <c r="AN492" s="687"/>
      <c r="AO492" s="47"/>
      <c r="AP492" s="47"/>
      <c r="AQ492" s="47"/>
      <c r="AR492" s="686"/>
      <c r="AS492" s="682"/>
      <c r="AT492" s="686"/>
      <c r="AU492" s="682"/>
      <c r="AV492" s="688"/>
      <c r="AW492" s="690" t="s">
        <v>1057</v>
      </c>
      <c r="AX492" s="691" t="s">
        <v>1058</v>
      </c>
      <c r="AY492" s="11"/>
      <c r="AZ492" s="11"/>
      <c r="BA492" s="11"/>
      <c r="BB492" s="11"/>
      <c r="BC492" s="12"/>
      <c r="BD492" s="688"/>
      <c r="BE492" s="48"/>
      <c r="BF492" s="11"/>
      <c r="BG492" s="11"/>
      <c r="BH492" s="11"/>
      <c r="BI492" s="11"/>
      <c r="BJ492" s="11"/>
      <c r="BK492" s="11"/>
      <c r="BL492" s="11"/>
      <c r="BM492" s="11"/>
      <c r="BN492" s="11"/>
      <c r="BO492" s="11"/>
      <c r="BP492" s="11"/>
      <c r="BQ492" s="11"/>
      <c r="BR492" s="11"/>
      <c r="BS492" s="11"/>
      <c r="BT492" s="11"/>
      <c r="BU492" s="11"/>
      <c r="BV492" s="11"/>
      <c r="BW492" s="12"/>
      <c r="BX492" s="688"/>
      <c r="BY492" s="689"/>
      <c r="BZ492" s="688"/>
      <c r="CA492" s="687"/>
      <c r="CB492" s="47"/>
      <c r="CC492" s="47"/>
      <c r="CD492" s="47"/>
      <c r="CE492" s="686"/>
      <c r="CF492" s="682"/>
      <c r="CG492" s="686"/>
      <c r="CH492" s="682"/>
      <c r="CI492" s="688"/>
      <c r="CJ492" s="690" t="s">
        <v>1057</v>
      </c>
      <c r="CK492" s="691" t="s">
        <v>1058</v>
      </c>
      <c r="CL492" s="11"/>
      <c r="CM492" s="11"/>
      <c r="CN492" s="11"/>
      <c r="CO492" s="11"/>
      <c r="CP492" s="12"/>
      <c r="CQ492" s="688"/>
      <c r="CR492" s="48"/>
      <c r="CS492" s="11"/>
      <c r="CT492" s="11"/>
      <c r="CU492" s="11"/>
      <c r="CV492" s="11"/>
      <c r="CW492" s="11"/>
      <c r="CX492" s="11"/>
      <c r="CY492" s="11"/>
      <c r="CZ492" s="11"/>
      <c r="DA492" s="11"/>
      <c r="DB492" s="11"/>
      <c r="DC492" s="11"/>
      <c r="DD492" s="11"/>
      <c r="DE492" s="11"/>
      <c r="DF492" s="11"/>
      <c r="DG492" s="11"/>
      <c r="DH492" s="11"/>
      <c r="DI492" s="11"/>
      <c r="DJ492" s="12"/>
      <c r="DK492" s="688"/>
      <c r="DL492" s="689"/>
      <c r="DM492" s="688"/>
      <c r="DN492" s="687"/>
      <c r="DO492" s="47"/>
      <c r="DP492" s="47"/>
      <c r="DQ492" s="47"/>
      <c r="DR492" s="686"/>
      <c r="DS492" s="682"/>
      <c r="DT492" s="686"/>
      <c r="DU492" s="682"/>
      <c r="DV492" s="688"/>
      <c r="DW492" s="690" t="s">
        <v>1057</v>
      </c>
      <c r="DX492" s="691" t="s">
        <v>1058</v>
      </c>
      <c r="DY492" s="11"/>
      <c r="DZ492" s="11"/>
      <c r="EA492" s="11"/>
      <c r="EB492" s="11"/>
      <c r="EC492" s="12"/>
      <c r="ED492" s="688"/>
      <c r="EE492" s="48"/>
      <c r="EF492" s="11"/>
      <c r="EG492" s="11"/>
      <c r="EH492" s="11"/>
      <c r="EI492" s="11"/>
      <c r="EJ492" s="11"/>
      <c r="EK492" s="11"/>
      <c r="EL492" s="11"/>
      <c r="EM492" s="11"/>
      <c r="EN492" s="11"/>
      <c r="EO492" s="11"/>
      <c r="EP492" s="11"/>
      <c r="EQ492" s="11"/>
      <c r="ER492" s="11"/>
      <c r="ES492" s="11"/>
      <c r="ET492" s="11"/>
      <c r="EU492" s="11"/>
      <c r="EV492" s="11"/>
      <c r="EW492" s="12"/>
      <c r="EX492" s="688"/>
      <c r="EY492" s="689"/>
    </row>
    <row r="493">
      <c r="A493" s="697"/>
      <c r="B493" s="43"/>
      <c r="C493" s="43"/>
      <c r="D493" s="43"/>
      <c r="E493" s="48"/>
      <c r="F493" s="12"/>
      <c r="G493" s="48"/>
      <c r="H493" s="12"/>
      <c r="I493" s="623"/>
      <c r="J493" s="623"/>
      <c r="K493" s="623"/>
      <c r="L493" s="623"/>
      <c r="M493" s="623"/>
      <c r="N493" s="623"/>
      <c r="O493" s="623"/>
      <c r="P493" s="623"/>
      <c r="Q493" s="623"/>
      <c r="R493" s="623"/>
      <c r="S493" s="623"/>
      <c r="T493" s="623"/>
      <c r="U493" s="623"/>
      <c r="V493" s="623"/>
      <c r="W493" s="623"/>
      <c r="X493" s="623"/>
      <c r="Y493" s="623"/>
      <c r="Z493" s="623"/>
      <c r="AA493" s="623"/>
      <c r="AB493" s="623"/>
      <c r="AC493" s="623"/>
      <c r="AD493" s="623"/>
      <c r="AE493" s="623"/>
      <c r="AF493" s="623"/>
      <c r="AG493" s="623"/>
      <c r="AH493" s="623"/>
      <c r="AI493" s="623"/>
      <c r="AJ493" s="623"/>
      <c r="AK493" s="623"/>
      <c r="AL493" s="698"/>
      <c r="AM493" s="623"/>
      <c r="AN493" s="697"/>
      <c r="AO493" s="43"/>
      <c r="AP493" s="43"/>
      <c r="AQ493" s="43"/>
      <c r="AR493" s="48"/>
      <c r="AS493" s="12"/>
      <c r="AT493" s="48"/>
      <c r="AU493" s="12"/>
      <c r="AV493" s="623"/>
      <c r="AW493" s="623"/>
      <c r="AX493" s="623"/>
      <c r="AY493" s="623"/>
      <c r="AZ493" s="623"/>
      <c r="BA493" s="623"/>
      <c r="BB493" s="623"/>
      <c r="BC493" s="623"/>
      <c r="BD493" s="623"/>
      <c r="BE493" s="623"/>
      <c r="BF493" s="623"/>
      <c r="BG493" s="623"/>
      <c r="BH493" s="623"/>
      <c r="BI493" s="623"/>
      <c r="BJ493" s="623"/>
      <c r="BK493" s="623"/>
      <c r="BL493" s="623"/>
      <c r="BM493" s="623"/>
      <c r="BN493" s="623"/>
      <c r="BO493" s="623"/>
      <c r="BP493" s="623"/>
      <c r="BQ493" s="623"/>
      <c r="BR493" s="623"/>
      <c r="BS493" s="623"/>
      <c r="BT493" s="623"/>
      <c r="BU493" s="623"/>
      <c r="BV493" s="623"/>
      <c r="BW493" s="623"/>
      <c r="BX493" s="623"/>
      <c r="BY493" s="698"/>
      <c r="BZ493" s="623"/>
      <c r="CA493" s="697"/>
      <c r="CB493" s="43"/>
      <c r="CC493" s="43"/>
      <c r="CD493" s="43"/>
      <c r="CE493" s="48"/>
      <c r="CF493" s="12"/>
      <c r="CG493" s="48"/>
      <c r="CH493" s="12"/>
      <c r="CI493" s="623"/>
      <c r="CJ493" s="623"/>
      <c r="CK493" s="623"/>
      <c r="CL493" s="623"/>
      <c r="CM493" s="623"/>
      <c r="CN493" s="623"/>
      <c r="CO493" s="623"/>
      <c r="CP493" s="623"/>
      <c r="CQ493" s="623"/>
      <c r="CR493" s="623"/>
      <c r="CS493" s="623"/>
      <c r="CT493" s="623"/>
      <c r="CU493" s="623"/>
      <c r="CV493" s="623"/>
      <c r="CW493" s="623"/>
      <c r="CX493" s="623"/>
      <c r="CY493" s="623"/>
      <c r="CZ493" s="623"/>
      <c r="DA493" s="623"/>
      <c r="DB493" s="623"/>
      <c r="DC493" s="623"/>
      <c r="DD493" s="623"/>
      <c r="DE493" s="623"/>
      <c r="DF493" s="623"/>
      <c r="DG493" s="623"/>
      <c r="DH493" s="623"/>
      <c r="DI493" s="623"/>
      <c r="DJ493" s="623"/>
      <c r="DK493" s="623"/>
      <c r="DL493" s="698"/>
      <c r="DM493" s="623"/>
      <c r="DN493" s="697"/>
      <c r="DO493" s="43"/>
      <c r="DP493" s="43"/>
      <c r="DQ493" s="43"/>
      <c r="DR493" s="48"/>
      <c r="DS493" s="12"/>
      <c r="DT493" s="48"/>
      <c r="DU493" s="12"/>
      <c r="DV493" s="623"/>
      <c r="DW493" s="623"/>
      <c r="DX493" s="623"/>
      <c r="DY493" s="623"/>
      <c r="DZ493" s="623"/>
      <c r="EA493" s="623"/>
      <c r="EB493" s="623"/>
      <c r="EC493" s="623"/>
      <c r="ED493" s="623"/>
      <c r="EE493" s="623"/>
      <c r="EF493" s="623"/>
      <c r="EG493" s="623"/>
      <c r="EH493" s="623"/>
      <c r="EI493" s="623"/>
      <c r="EJ493" s="623"/>
      <c r="EK493" s="623"/>
      <c r="EL493" s="623"/>
      <c r="EM493" s="623"/>
      <c r="EN493" s="623"/>
      <c r="EO493" s="623"/>
      <c r="EP493" s="623"/>
      <c r="EQ493" s="623"/>
      <c r="ER493" s="623"/>
      <c r="ES493" s="623"/>
      <c r="ET493" s="623"/>
      <c r="EU493" s="623"/>
      <c r="EV493" s="623"/>
      <c r="EW493" s="623"/>
      <c r="EX493" s="623"/>
      <c r="EY493" s="698"/>
    </row>
    <row r="494">
      <c r="A494" s="697"/>
      <c r="B494" s="623"/>
      <c r="C494" s="623"/>
      <c r="D494" s="623"/>
      <c r="E494" s="623"/>
      <c r="F494" s="623"/>
      <c r="G494" s="623"/>
      <c r="H494" s="623"/>
      <c r="I494" s="623"/>
      <c r="J494" s="623"/>
      <c r="K494" s="623"/>
      <c r="L494" s="623"/>
      <c r="M494" s="623"/>
      <c r="N494" s="623"/>
      <c r="O494" s="623"/>
      <c r="P494" s="623"/>
      <c r="Q494" s="623"/>
      <c r="R494" s="623"/>
      <c r="S494" s="623"/>
      <c r="T494" s="623"/>
      <c r="U494" s="623"/>
      <c r="V494" s="623"/>
      <c r="W494" s="623"/>
      <c r="X494" s="623"/>
      <c r="Y494" s="623"/>
      <c r="Z494" s="623"/>
      <c r="AA494" s="623"/>
      <c r="AB494" s="623"/>
      <c r="AC494" s="623"/>
      <c r="AD494" s="623"/>
      <c r="AE494" s="623"/>
      <c r="AF494" s="623"/>
      <c r="AG494" s="623"/>
      <c r="AH494" s="623"/>
      <c r="AI494" s="623"/>
      <c r="AJ494" s="623"/>
      <c r="AK494" s="623"/>
      <c r="AL494" s="698"/>
      <c r="AM494" s="623"/>
      <c r="AN494" s="697"/>
      <c r="AO494" s="623"/>
      <c r="AP494" s="623"/>
      <c r="AQ494" s="623"/>
      <c r="AR494" s="623"/>
      <c r="AS494" s="623"/>
      <c r="AT494" s="623"/>
      <c r="AU494" s="623"/>
      <c r="AV494" s="623"/>
      <c r="AW494" s="623"/>
      <c r="AX494" s="623"/>
      <c r="AY494" s="623"/>
      <c r="AZ494" s="623"/>
      <c r="BA494" s="623"/>
      <c r="BB494" s="623"/>
      <c r="BC494" s="623"/>
      <c r="BD494" s="623"/>
      <c r="BE494" s="623"/>
      <c r="BF494" s="623"/>
      <c r="BG494" s="623"/>
      <c r="BH494" s="623"/>
      <c r="BI494" s="623"/>
      <c r="BJ494" s="623"/>
      <c r="BK494" s="623"/>
      <c r="BL494" s="623"/>
      <c r="BM494" s="623"/>
      <c r="BN494" s="623"/>
      <c r="BO494" s="623"/>
      <c r="BP494" s="623"/>
      <c r="BQ494" s="623"/>
      <c r="BR494" s="623"/>
      <c r="BS494" s="623"/>
      <c r="BT494" s="623"/>
      <c r="BU494" s="623"/>
      <c r="BV494" s="623"/>
      <c r="BW494" s="623"/>
      <c r="BX494" s="623"/>
      <c r="BY494" s="698"/>
      <c r="BZ494" s="623"/>
      <c r="CA494" s="697"/>
      <c r="CB494" s="623"/>
      <c r="CC494" s="623"/>
      <c r="CD494" s="623"/>
      <c r="CE494" s="623"/>
      <c r="CF494" s="623"/>
      <c r="CG494" s="623"/>
      <c r="CH494" s="623"/>
      <c r="CI494" s="623"/>
      <c r="CJ494" s="623"/>
      <c r="CK494" s="623"/>
      <c r="CL494" s="623"/>
      <c r="CM494" s="623"/>
      <c r="CN494" s="623"/>
      <c r="CO494" s="623"/>
      <c r="CP494" s="623"/>
      <c r="CQ494" s="623"/>
      <c r="CR494" s="623"/>
      <c r="CS494" s="623"/>
      <c r="CT494" s="623"/>
      <c r="CU494" s="623"/>
      <c r="CV494" s="623"/>
      <c r="CW494" s="623"/>
      <c r="CX494" s="623"/>
      <c r="CY494" s="623"/>
      <c r="CZ494" s="623"/>
      <c r="DA494" s="623"/>
      <c r="DB494" s="623"/>
      <c r="DC494" s="623"/>
      <c r="DD494" s="623"/>
      <c r="DE494" s="623"/>
      <c r="DF494" s="623"/>
      <c r="DG494" s="623"/>
      <c r="DH494" s="623"/>
      <c r="DI494" s="623"/>
      <c r="DJ494" s="623"/>
      <c r="DK494" s="623"/>
      <c r="DL494" s="698"/>
      <c r="DM494" s="623"/>
      <c r="DN494" s="697"/>
      <c r="DO494" s="623"/>
      <c r="DP494" s="623"/>
      <c r="DQ494" s="623"/>
      <c r="DR494" s="623"/>
      <c r="DS494" s="623"/>
      <c r="DT494" s="623"/>
      <c r="DU494" s="623"/>
      <c r="DV494" s="623"/>
      <c r="DW494" s="623"/>
      <c r="DX494" s="623"/>
      <c r="DY494" s="623"/>
      <c r="DZ494" s="623"/>
      <c r="EA494" s="623"/>
      <c r="EB494" s="623"/>
      <c r="EC494" s="623"/>
      <c r="ED494" s="623"/>
      <c r="EE494" s="623"/>
      <c r="EF494" s="623"/>
      <c r="EG494" s="623"/>
      <c r="EH494" s="623"/>
      <c r="EI494" s="623"/>
      <c r="EJ494" s="623"/>
      <c r="EK494" s="623"/>
      <c r="EL494" s="623"/>
      <c r="EM494" s="623"/>
      <c r="EN494" s="623"/>
      <c r="EO494" s="623"/>
      <c r="EP494" s="623"/>
      <c r="EQ494" s="623"/>
      <c r="ER494" s="623"/>
      <c r="ES494" s="623"/>
      <c r="ET494" s="623"/>
      <c r="EU494" s="623"/>
      <c r="EV494" s="623"/>
      <c r="EW494" s="623"/>
      <c r="EX494" s="623"/>
      <c r="EY494" s="698"/>
    </row>
    <row r="495">
      <c r="A495" s="697"/>
      <c r="B495" s="623"/>
      <c r="C495" s="623"/>
      <c r="D495" s="623"/>
      <c r="E495" s="623"/>
      <c r="F495" s="623"/>
      <c r="G495" s="623"/>
      <c r="H495" s="623"/>
      <c r="I495" s="623"/>
      <c r="J495" s="623"/>
      <c r="K495" s="623"/>
      <c r="L495" s="623"/>
      <c r="M495" s="623"/>
      <c r="N495" s="623"/>
      <c r="O495" s="623"/>
      <c r="P495" s="623"/>
      <c r="Q495" s="623"/>
      <c r="R495" s="623"/>
      <c r="S495" s="623"/>
      <c r="T495" s="623"/>
      <c r="U495" s="623"/>
      <c r="V495" s="623"/>
      <c r="W495" s="623"/>
      <c r="X495" s="623"/>
      <c r="Y495" s="623"/>
      <c r="Z495" s="623"/>
      <c r="AA495" s="623"/>
      <c r="AB495" s="623"/>
      <c r="AC495" s="623"/>
      <c r="AD495" s="623"/>
      <c r="AE495" s="623"/>
      <c r="AF495" s="623"/>
      <c r="AG495" s="623"/>
      <c r="AH495" s="623"/>
      <c r="AI495" s="623"/>
      <c r="AJ495" s="623"/>
      <c r="AK495" s="623"/>
      <c r="AL495" s="698"/>
      <c r="AM495" s="623"/>
      <c r="AN495" s="697"/>
      <c r="AO495" s="623"/>
      <c r="AP495" s="623"/>
      <c r="AQ495" s="623"/>
      <c r="AR495" s="623"/>
      <c r="AS495" s="623"/>
      <c r="AT495" s="623"/>
      <c r="AU495" s="623"/>
      <c r="AV495" s="623"/>
      <c r="AW495" s="623"/>
      <c r="AX495" s="623"/>
      <c r="AY495" s="623"/>
      <c r="AZ495" s="623"/>
      <c r="BA495" s="623"/>
      <c r="BB495" s="623"/>
      <c r="BC495" s="623"/>
      <c r="BD495" s="623"/>
      <c r="BE495" s="623"/>
      <c r="BF495" s="623"/>
      <c r="BG495" s="623"/>
      <c r="BH495" s="623"/>
      <c r="BI495" s="623"/>
      <c r="BJ495" s="623"/>
      <c r="BK495" s="623"/>
      <c r="BL495" s="623"/>
      <c r="BM495" s="623"/>
      <c r="BN495" s="623"/>
      <c r="BO495" s="623"/>
      <c r="BP495" s="623"/>
      <c r="BQ495" s="623"/>
      <c r="BR495" s="623"/>
      <c r="BS495" s="623"/>
      <c r="BT495" s="623"/>
      <c r="BU495" s="623"/>
      <c r="BV495" s="623"/>
      <c r="BW495" s="623"/>
      <c r="BX495" s="623"/>
      <c r="BY495" s="698"/>
      <c r="BZ495" s="623"/>
      <c r="CA495" s="697"/>
      <c r="CB495" s="623"/>
      <c r="CC495" s="623"/>
      <c r="CD495" s="623"/>
      <c r="CE495" s="623"/>
      <c r="CF495" s="623"/>
      <c r="CG495" s="623"/>
      <c r="CH495" s="623"/>
      <c r="CI495" s="623"/>
      <c r="CJ495" s="623"/>
      <c r="CK495" s="623"/>
      <c r="CL495" s="623"/>
      <c r="CM495" s="623"/>
      <c r="CN495" s="623"/>
      <c r="CO495" s="623"/>
      <c r="CP495" s="623"/>
      <c r="CQ495" s="623"/>
      <c r="CR495" s="623"/>
      <c r="CS495" s="623"/>
      <c r="CT495" s="623"/>
      <c r="CU495" s="623"/>
      <c r="CV495" s="623"/>
      <c r="CW495" s="623"/>
      <c r="CX495" s="623"/>
      <c r="CY495" s="623"/>
      <c r="CZ495" s="623"/>
      <c r="DA495" s="623"/>
      <c r="DB495" s="623"/>
      <c r="DC495" s="623"/>
      <c r="DD495" s="623"/>
      <c r="DE495" s="623"/>
      <c r="DF495" s="623"/>
      <c r="DG495" s="623"/>
      <c r="DH495" s="623"/>
      <c r="DI495" s="623"/>
      <c r="DJ495" s="623"/>
      <c r="DK495" s="623"/>
      <c r="DL495" s="698"/>
      <c r="DM495" s="623"/>
      <c r="DN495" s="697"/>
      <c r="DO495" s="623"/>
      <c r="DP495" s="623"/>
      <c r="DQ495" s="623"/>
      <c r="DR495" s="623"/>
      <c r="DS495" s="623"/>
      <c r="DT495" s="623"/>
      <c r="DU495" s="623"/>
      <c r="DV495" s="623"/>
      <c r="DW495" s="623"/>
      <c r="DX495" s="623"/>
      <c r="DY495" s="623"/>
      <c r="DZ495" s="623"/>
      <c r="EA495" s="623"/>
      <c r="EB495" s="623"/>
      <c r="EC495" s="623"/>
      <c r="ED495" s="623"/>
      <c r="EE495" s="623"/>
      <c r="EF495" s="623"/>
      <c r="EG495" s="623"/>
      <c r="EH495" s="623"/>
      <c r="EI495" s="623"/>
      <c r="EJ495" s="623"/>
      <c r="EK495" s="623"/>
      <c r="EL495" s="623"/>
      <c r="EM495" s="623"/>
      <c r="EN495" s="623"/>
      <c r="EO495" s="623"/>
      <c r="EP495" s="623"/>
      <c r="EQ495" s="623"/>
      <c r="ER495" s="623"/>
      <c r="ES495" s="623"/>
      <c r="ET495" s="623"/>
      <c r="EU495" s="623"/>
      <c r="EV495" s="623"/>
      <c r="EW495" s="623"/>
      <c r="EX495" s="623"/>
      <c r="EY495" s="698"/>
    </row>
    <row r="496">
      <c r="A496" s="697"/>
      <c r="B496" s="623"/>
      <c r="C496" s="623"/>
      <c r="D496" s="623"/>
      <c r="E496" s="623"/>
      <c r="F496" s="623"/>
      <c r="G496" s="623"/>
      <c r="H496" s="623"/>
      <c r="I496" s="623"/>
      <c r="J496" s="623"/>
      <c r="K496" s="623"/>
      <c r="L496" s="623"/>
      <c r="M496" s="623"/>
      <c r="N496" s="623"/>
      <c r="O496" s="623"/>
      <c r="P496" s="623"/>
      <c r="Q496" s="623"/>
      <c r="R496" s="623"/>
      <c r="S496" s="623"/>
      <c r="T496" s="623"/>
      <c r="U496" s="623"/>
      <c r="V496" s="623"/>
      <c r="W496" s="623"/>
      <c r="X496" s="623"/>
      <c r="Y496" s="623"/>
      <c r="Z496" s="623"/>
      <c r="AA496" s="623"/>
      <c r="AB496" s="623"/>
      <c r="AC496" s="623"/>
      <c r="AD496" s="623"/>
      <c r="AE496" s="623"/>
      <c r="AF496" s="623"/>
      <c r="AG496" s="623"/>
      <c r="AH496" s="623"/>
      <c r="AI496" s="623"/>
      <c r="AJ496" s="623"/>
      <c r="AK496" s="623"/>
      <c r="AL496" s="698"/>
      <c r="AM496" s="623"/>
      <c r="AN496" s="697"/>
      <c r="AO496" s="623"/>
      <c r="AP496" s="623"/>
      <c r="AQ496" s="623"/>
      <c r="AR496" s="623"/>
      <c r="AS496" s="623"/>
      <c r="AT496" s="623"/>
      <c r="AU496" s="623"/>
      <c r="AV496" s="623"/>
      <c r="AW496" s="623"/>
      <c r="AX496" s="623"/>
      <c r="AY496" s="623"/>
      <c r="AZ496" s="623"/>
      <c r="BA496" s="623"/>
      <c r="BB496" s="623"/>
      <c r="BC496" s="623"/>
      <c r="BD496" s="623"/>
      <c r="BE496" s="623"/>
      <c r="BF496" s="623"/>
      <c r="BG496" s="623"/>
      <c r="BH496" s="623"/>
      <c r="BI496" s="623"/>
      <c r="BJ496" s="623"/>
      <c r="BK496" s="623"/>
      <c r="BL496" s="623"/>
      <c r="BM496" s="623"/>
      <c r="BN496" s="623"/>
      <c r="BO496" s="623"/>
      <c r="BP496" s="623"/>
      <c r="BQ496" s="623"/>
      <c r="BR496" s="623"/>
      <c r="BS496" s="623"/>
      <c r="BT496" s="623"/>
      <c r="BU496" s="623"/>
      <c r="BV496" s="623"/>
      <c r="BW496" s="623"/>
      <c r="BX496" s="623"/>
      <c r="BY496" s="698"/>
      <c r="BZ496" s="623"/>
      <c r="CA496" s="697"/>
      <c r="CB496" s="623"/>
      <c r="CC496" s="623"/>
      <c r="CD496" s="623"/>
      <c r="CE496" s="623"/>
      <c r="CF496" s="623"/>
      <c r="CG496" s="623"/>
      <c r="CH496" s="623"/>
      <c r="CI496" s="623"/>
      <c r="CJ496" s="623"/>
      <c r="CK496" s="623"/>
      <c r="CL496" s="623"/>
      <c r="CM496" s="623"/>
      <c r="CN496" s="623"/>
      <c r="CO496" s="623"/>
      <c r="CP496" s="623"/>
      <c r="CQ496" s="623"/>
      <c r="CR496" s="623"/>
      <c r="CS496" s="623"/>
      <c r="CT496" s="623"/>
      <c r="CU496" s="623"/>
      <c r="CV496" s="623"/>
      <c r="CW496" s="623"/>
      <c r="CX496" s="623"/>
      <c r="CY496" s="623"/>
      <c r="CZ496" s="623"/>
      <c r="DA496" s="623"/>
      <c r="DB496" s="623"/>
      <c r="DC496" s="623"/>
      <c r="DD496" s="623"/>
      <c r="DE496" s="623"/>
      <c r="DF496" s="623"/>
      <c r="DG496" s="623"/>
      <c r="DH496" s="623"/>
      <c r="DI496" s="623"/>
      <c r="DJ496" s="623"/>
      <c r="DK496" s="623"/>
      <c r="DL496" s="698"/>
      <c r="DM496" s="623"/>
      <c r="DN496" s="697"/>
      <c r="DO496" s="623"/>
      <c r="DP496" s="623"/>
      <c r="DQ496" s="623"/>
      <c r="DR496" s="623"/>
      <c r="DS496" s="623"/>
      <c r="DT496" s="623"/>
      <c r="DU496" s="623"/>
      <c r="DV496" s="623"/>
      <c r="DW496" s="623"/>
      <c r="DX496" s="623"/>
      <c r="DY496" s="623"/>
      <c r="DZ496" s="623"/>
      <c r="EA496" s="623"/>
      <c r="EB496" s="623"/>
      <c r="EC496" s="623"/>
      <c r="ED496" s="623"/>
      <c r="EE496" s="623"/>
      <c r="EF496" s="623"/>
      <c r="EG496" s="623"/>
      <c r="EH496" s="623"/>
      <c r="EI496" s="623"/>
      <c r="EJ496" s="623"/>
      <c r="EK496" s="623"/>
      <c r="EL496" s="623"/>
      <c r="EM496" s="623"/>
      <c r="EN496" s="623"/>
      <c r="EO496" s="623"/>
      <c r="EP496" s="623"/>
      <c r="EQ496" s="623"/>
      <c r="ER496" s="623"/>
      <c r="ES496" s="623"/>
      <c r="ET496" s="623"/>
      <c r="EU496" s="623"/>
      <c r="EV496" s="623"/>
      <c r="EW496" s="623"/>
      <c r="EX496" s="623"/>
      <c r="EY496" s="698"/>
    </row>
    <row r="497">
      <c r="A497" s="692" t="s">
        <v>1059</v>
      </c>
      <c r="P497" s="693"/>
      <c r="Q497" s="627"/>
      <c r="R497" s="627"/>
      <c r="S497" s="627"/>
      <c r="T497" s="627"/>
      <c r="U497" s="627"/>
      <c r="V497" s="627"/>
      <c r="W497" s="627"/>
      <c r="X497" s="627"/>
      <c r="Y497" s="627"/>
      <c r="Z497" s="627"/>
      <c r="AA497" s="627"/>
      <c r="AB497" s="627"/>
      <c r="AC497" s="627"/>
      <c r="AD497" s="627"/>
      <c r="AE497" s="627"/>
      <c r="AF497" s="627"/>
      <c r="AG497" s="627"/>
      <c r="AH497" s="627"/>
      <c r="AI497" s="627"/>
      <c r="AJ497" s="627"/>
      <c r="AK497" s="627"/>
      <c r="AL497" s="626"/>
      <c r="AM497" s="626"/>
      <c r="AN497" s="625" t="s">
        <v>1059</v>
      </c>
      <c r="BC497" s="693"/>
      <c r="BD497" s="706"/>
      <c r="BE497" s="627"/>
      <c r="BF497" s="627"/>
      <c r="BG497" s="627"/>
      <c r="BH497" s="627"/>
      <c r="BI497" s="627"/>
      <c r="BJ497" s="627"/>
      <c r="BK497" s="627"/>
      <c r="BL497" s="627"/>
      <c r="BM497" s="627"/>
      <c r="BN497" s="627"/>
      <c r="BO497" s="627"/>
      <c r="BP497" s="627"/>
      <c r="BQ497" s="627"/>
      <c r="BR497" s="627"/>
      <c r="BS497" s="627"/>
      <c r="BT497" s="627"/>
      <c r="BU497" s="627"/>
      <c r="BV497" s="627"/>
      <c r="BW497" s="627"/>
      <c r="BX497" s="627"/>
      <c r="BY497" s="626"/>
      <c r="BZ497" s="626"/>
      <c r="CA497" s="625" t="s">
        <v>1059</v>
      </c>
      <c r="CP497" s="693"/>
      <c r="CQ497" s="706"/>
      <c r="CR497" s="627"/>
      <c r="CS497" s="627"/>
      <c r="CT497" s="627"/>
      <c r="CU497" s="627"/>
      <c r="CV497" s="627"/>
      <c r="CW497" s="627"/>
      <c r="CX497" s="627"/>
      <c r="CY497" s="627"/>
      <c r="CZ497" s="627"/>
      <c r="DA497" s="627"/>
      <c r="DB497" s="627"/>
      <c r="DC497" s="627"/>
      <c r="DD497" s="627"/>
      <c r="DE497" s="627"/>
      <c r="DF497" s="627"/>
      <c r="DG497" s="627"/>
      <c r="DH497" s="627"/>
      <c r="DI497" s="627"/>
      <c r="DJ497" s="627"/>
      <c r="DK497" s="627"/>
      <c r="DL497" s="626"/>
      <c r="DM497" s="626"/>
      <c r="DN497" s="625" t="s">
        <v>1059</v>
      </c>
      <c r="EC497" s="693"/>
      <c r="ED497" s="706"/>
      <c r="EE497" s="627"/>
      <c r="EF497" s="627"/>
      <c r="EG497" s="627"/>
      <c r="EH497" s="627"/>
      <c r="EI497" s="627"/>
      <c r="EJ497" s="627"/>
      <c r="EK497" s="627"/>
      <c r="EL497" s="627"/>
      <c r="EM497" s="627"/>
      <c r="EN497" s="627"/>
      <c r="EO497" s="627"/>
      <c r="EP497" s="627"/>
      <c r="EQ497" s="627"/>
      <c r="ER497" s="627"/>
      <c r="ES497" s="627"/>
      <c r="ET497" s="627"/>
      <c r="EU497" s="627"/>
      <c r="EV497" s="627"/>
      <c r="EW497" s="627"/>
      <c r="EX497" s="627"/>
      <c r="EY497" s="626"/>
    </row>
    <row r="498">
      <c r="A498" s="697"/>
      <c r="B498" s="623"/>
      <c r="C498" s="623"/>
      <c r="D498" s="623"/>
      <c r="E498" s="623"/>
      <c r="F498" s="623"/>
      <c r="G498" s="623"/>
      <c r="H498" s="623"/>
      <c r="I498" s="623"/>
      <c r="J498" s="623"/>
      <c r="K498" s="623"/>
      <c r="L498" s="623"/>
      <c r="M498" s="623"/>
      <c r="N498" s="623"/>
      <c r="O498" s="623"/>
      <c r="P498" s="623"/>
      <c r="Q498" s="623"/>
      <c r="R498" s="623"/>
      <c r="S498" s="623"/>
      <c r="T498" s="623"/>
      <c r="U498" s="623"/>
      <c r="V498" s="623"/>
      <c r="W498" s="623"/>
      <c r="X498" s="623"/>
      <c r="Y498" s="623"/>
      <c r="Z498" s="623"/>
      <c r="AA498" s="623"/>
      <c r="AB498" s="623"/>
      <c r="AC498" s="623"/>
      <c r="AD498" s="623"/>
      <c r="AE498" s="623"/>
      <c r="AF498" s="623"/>
      <c r="AG498" s="623"/>
      <c r="AH498" s="623"/>
      <c r="AI498" s="623"/>
      <c r="AJ498" s="623"/>
      <c r="AK498" s="623"/>
      <c r="AL498" s="698"/>
      <c r="AM498" s="623"/>
      <c r="AN498" s="697"/>
      <c r="AO498" s="623"/>
      <c r="AP498" s="623"/>
      <c r="AQ498" s="623"/>
      <c r="AR498" s="623"/>
      <c r="AS498" s="623"/>
      <c r="AT498" s="623"/>
      <c r="AU498" s="623"/>
      <c r="AV498" s="623"/>
      <c r="AW498" s="623"/>
      <c r="AX498" s="623"/>
      <c r="AY498" s="623"/>
      <c r="AZ498" s="623"/>
      <c r="BA498" s="623"/>
      <c r="BB498" s="623"/>
      <c r="BC498" s="623"/>
      <c r="BD498" s="623"/>
      <c r="BE498" s="623"/>
      <c r="BF498" s="623"/>
      <c r="BG498" s="623"/>
      <c r="BH498" s="623"/>
      <c r="BI498" s="623"/>
      <c r="BJ498" s="623"/>
      <c r="BK498" s="623"/>
      <c r="BL498" s="623"/>
      <c r="BM498" s="623"/>
      <c r="BN498" s="623"/>
      <c r="BO498" s="623"/>
      <c r="BP498" s="623"/>
      <c r="BQ498" s="623"/>
      <c r="BR498" s="623"/>
      <c r="BS498" s="623"/>
      <c r="BT498" s="623"/>
      <c r="BU498" s="623"/>
      <c r="BV498" s="623"/>
      <c r="BW498" s="623"/>
      <c r="BX498" s="623"/>
      <c r="BY498" s="698"/>
      <c r="BZ498" s="623"/>
      <c r="CA498" s="697"/>
      <c r="CB498" s="623"/>
      <c r="CC498" s="623"/>
      <c r="CD498" s="623"/>
      <c r="CE498" s="623"/>
      <c r="CF498" s="623"/>
      <c r="CG498" s="623"/>
      <c r="CH498" s="623"/>
      <c r="CI498" s="623"/>
      <c r="CJ498" s="623"/>
      <c r="CK498" s="623"/>
      <c r="CL498" s="623"/>
      <c r="CM498" s="623"/>
      <c r="CN498" s="623"/>
      <c r="CO498" s="623"/>
      <c r="CP498" s="623"/>
      <c r="CQ498" s="623"/>
      <c r="CR498" s="623"/>
      <c r="CS498" s="623"/>
      <c r="CT498" s="623"/>
      <c r="CU498" s="623"/>
      <c r="CV498" s="623"/>
      <c r="CW498" s="623"/>
      <c r="CX498" s="623"/>
      <c r="CY498" s="623"/>
      <c r="CZ498" s="623"/>
      <c r="DA498" s="623"/>
      <c r="DB498" s="623"/>
      <c r="DC498" s="623"/>
      <c r="DD498" s="623"/>
      <c r="DE498" s="623"/>
      <c r="DF498" s="623"/>
      <c r="DG498" s="623"/>
      <c r="DH498" s="623"/>
      <c r="DI498" s="623"/>
      <c r="DJ498" s="623"/>
      <c r="DK498" s="623"/>
      <c r="DL498" s="698"/>
      <c r="DM498" s="623"/>
      <c r="DN498" s="697"/>
      <c r="DO498" s="623"/>
      <c r="DP498" s="623"/>
      <c r="DQ498" s="623"/>
      <c r="DR498" s="623"/>
      <c r="DS498" s="623"/>
      <c r="DT498" s="623"/>
      <c r="DU498" s="623"/>
      <c r="DV498" s="623"/>
      <c r="DW498" s="623"/>
      <c r="DX498" s="623"/>
      <c r="DY498" s="623"/>
      <c r="DZ498" s="623"/>
      <c r="EA498" s="623"/>
      <c r="EB498" s="623"/>
      <c r="EC498" s="623"/>
      <c r="ED498" s="623"/>
      <c r="EE498" s="623"/>
      <c r="EF498" s="623"/>
      <c r="EG498" s="623"/>
      <c r="EH498" s="623"/>
      <c r="EI498" s="623"/>
      <c r="EJ498" s="623"/>
      <c r="EK498" s="623"/>
      <c r="EL498" s="623"/>
      <c r="EM498" s="623"/>
      <c r="EN498" s="623"/>
      <c r="EO498" s="623"/>
      <c r="EP498" s="623"/>
      <c r="EQ498" s="623"/>
      <c r="ER498" s="623"/>
      <c r="ES498" s="623"/>
      <c r="ET498" s="623"/>
      <c r="EU498" s="623"/>
      <c r="EV498" s="623"/>
      <c r="EW498" s="623"/>
      <c r="EX498" s="623"/>
      <c r="EY498" s="698"/>
    </row>
    <row r="499">
      <c r="A499" s="699"/>
      <c r="B499" s="700"/>
      <c r="C499" s="700"/>
      <c r="D499" s="700"/>
      <c r="E499" s="700"/>
      <c r="F499" s="700"/>
      <c r="G499" s="700"/>
      <c r="H499" s="700"/>
      <c r="I499" s="700"/>
      <c r="J499" s="700"/>
      <c r="K499" s="700"/>
      <c r="L499" s="700"/>
      <c r="M499" s="700"/>
      <c r="N499" s="700"/>
      <c r="O499" s="700"/>
      <c r="P499" s="700"/>
      <c r="Q499" s="700"/>
      <c r="R499" s="700"/>
      <c r="S499" s="701" t="s">
        <v>1060</v>
      </c>
      <c r="T499" s="702"/>
      <c r="U499" s="702"/>
      <c r="V499" s="702"/>
      <c r="W499" s="702"/>
      <c r="X499" s="702"/>
      <c r="Y499" s="702"/>
      <c r="Z499" s="702"/>
      <c r="AA499" s="700"/>
      <c r="AB499" s="700"/>
      <c r="AC499" s="701" t="s">
        <v>1061</v>
      </c>
      <c r="AD499" s="702"/>
      <c r="AE499" s="702"/>
      <c r="AF499" s="702"/>
      <c r="AG499" s="702"/>
      <c r="AH499" s="702"/>
      <c r="AI499" s="702"/>
      <c r="AJ499" s="700"/>
      <c r="AK499" s="700"/>
      <c r="AL499" s="703"/>
      <c r="AM499" s="623"/>
      <c r="AN499" s="699"/>
      <c r="AO499" s="700"/>
      <c r="AP499" s="700"/>
      <c r="AQ499" s="700"/>
      <c r="AR499" s="700"/>
      <c r="AS499" s="700"/>
      <c r="AT499" s="700"/>
      <c r="AU499" s="700"/>
      <c r="AV499" s="700"/>
      <c r="AW499" s="700"/>
      <c r="AX499" s="700"/>
      <c r="AY499" s="700"/>
      <c r="AZ499" s="700"/>
      <c r="BA499" s="700"/>
      <c r="BB499" s="700"/>
      <c r="BC499" s="700"/>
      <c r="BD499" s="700"/>
      <c r="BE499" s="700"/>
      <c r="BF499" s="701" t="s">
        <v>1060</v>
      </c>
      <c r="BG499" s="702"/>
      <c r="BH499" s="702"/>
      <c r="BI499" s="702"/>
      <c r="BJ499" s="702"/>
      <c r="BK499" s="702"/>
      <c r="BL499" s="702"/>
      <c r="BM499" s="702"/>
      <c r="BN499" s="700"/>
      <c r="BO499" s="700"/>
      <c r="BP499" s="701" t="s">
        <v>1061</v>
      </c>
      <c r="BQ499" s="702"/>
      <c r="BR499" s="702"/>
      <c r="BS499" s="702"/>
      <c r="BT499" s="702"/>
      <c r="BU499" s="702"/>
      <c r="BV499" s="702"/>
      <c r="BW499" s="700"/>
      <c r="BX499" s="700"/>
      <c r="BY499" s="703"/>
      <c r="BZ499" s="623"/>
      <c r="CA499" s="699"/>
      <c r="CB499" s="700"/>
      <c r="CC499" s="700"/>
      <c r="CD499" s="700"/>
      <c r="CE499" s="700"/>
      <c r="CF499" s="700"/>
      <c r="CG499" s="700"/>
      <c r="CH499" s="700"/>
      <c r="CI499" s="700"/>
      <c r="CJ499" s="700"/>
      <c r="CK499" s="700"/>
      <c r="CL499" s="700"/>
      <c r="CM499" s="700"/>
      <c r="CN499" s="700"/>
      <c r="CO499" s="700"/>
      <c r="CP499" s="700"/>
      <c r="CQ499" s="700"/>
      <c r="CR499" s="700"/>
      <c r="CS499" s="701" t="s">
        <v>1060</v>
      </c>
      <c r="CT499" s="702"/>
      <c r="CU499" s="702"/>
      <c r="CV499" s="702"/>
      <c r="CW499" s="702"/>
      <c r="CX499" s="702"/>
      <c r="CY499" s="702"/>
      <c r="CZ499" s="702"/>
      <c r="DA499" s="700"/>
      <c r="DB499" s="700"/>
      <c r="DC499" s="701" t="s">
        <v>1061</v>
      </c>
      <c r="DD499" s="702"/>
      <c r="DE499" s="702"/>
      <c r="DF499" s="702"/>
      <c r="DG499" s="702"/>
      <c r="DH499" s="702"/>
      <c r="DI499" s="702"/>
      <c r="DJ499" s="700"/>
      <c r="DK499" s="700"/>
      <c r="DL499" s="703"/>
      <c r="DM499" s="623"/>
      <c r="DN499" s="699"/>
      <c r="DO499" s="700"/>
      <c r="DP499" s="700"/>
      <c r="DQ499" s="700"/>
      <c r="DR499" s="700"/>
      <c r="DS499" s="700"/>
      <c r="DT499" s="700"/>
      <c r="DU499" s="700"/>
      <c r="DV499" s="700"/>
      <c r="DW499" s="700"/>
      <c r="DX499" s="700"/>
      <c r="DY499" s="700"/>
      <c r="DZ499" s="700"/>
      <c r="EA499" s="700"/>
      <c r="EB499" s="700"/>
      <c r="EC499" s="700"/>
      <c r="ED499" s="700"/>
      <c r="EE499" s="700"/>
      <c r="EF499" s="701" t="s">
        <v>1060</v>
      </c>
      <c r="EG499" s="702"/>
      <c r="EH499" s="702"/>
      <c r="EI499" s="702"/>
      <c r="EJ499" s="702"/>
      <c r="EK499" s="702"/>
      <c r="EL499" s="702"/>
      <c r="EM499" s="702"/>
      <c r="EN499" s="700"/>
      <c r="EO499" s="700"/>
      <c r="EP499" s="701" t="s">
        <v>1061</v>
      </c>
      <c r="EQ499" s="702"/>
      <c r="ER499" s="702"/>
      <c r="ES499" s="702"/>
      <c r="ET499" s="702"/>
      <c r="EU499" s="702"/>
      <c r="EV499" s="702"/>
      <c r="EW499" s="700"/>
      <c r="EX499" s="700"/>
      <c r="EY499" s="703"/>
    </row>
    <row r="500">
      <c r="A500" s="623"/>
      <c r="B500" s="623"/>
      <c r="C500" s="623"/>
      <c r="D500" s="623"/>
      <c r="E500" s="623"/>
      <c r="F500" s="623"/>
      <c r="G500" s="623"/>
      <c r="H500" s="623"/>
      <c r="I500" s="623"/>
      <c r="J500" s="623"/>
      <c r="K500" s="623"/>
      <c r="L500" s="623"/>
      <c r="M500" s="623"/>
      <c r="N500" s="623"/>
      <c r="O500" s="623"/>
      <c r="P500" s="623"/>
      <c r="Q500" s="623"/>
      <c r="R500" s="623"/>
      <c r="S500" s="704"/>
      <c r="T500" s="704"/>
      <c r="U500" s="704"/>
      <c r="V500" s="704"/>
      <c r="W500" s="704"/>
      <c r="X500" s="704"/>
      <c r="Y500" s="704"/>
      <c r="Z500" s="704"/>
      <c r="AA500" s="623"/>
      <c r="AB500" s="623"/>
      <c r="AC500" s="704"/>
      <c r="AD500" s="704"/>
      <c r="AE500" s="704"/>
      <c r="AF500" s="704"/>
      <c r="AG500" s="704"/>
      <c r="AH500" s="704"/>
      <c r="AI500" s="704"/>
      <c r="AJ500" s="623"/>
      <c r="AK500" s="623"/>
      <c r="AL500" s="623"/>
      <c r="AM500" s="623"/>
      <c r="AN500" s="623"/>
      <c r="AO500" s="623"/>
      <c r="AP500" s="623"/>
      <c r="AQ500" s="623"/>
      <c r="AR500" s="623"/>
      <c r="AS500" s="623"/>
      <c r="AT500" s="623"/>
      <c r="AU500" s="623"/>
      <c r="AV500" s="623"/>
      <c r="AW500" s="623"/>
      <c r="AX500" s="623"/>
      <c r="AY500" s="623"/>
      <c r="AZ500" s="623"/>
      <c r="BA500" s="623"/>
      <c r="BB500" s="623"/>
      <c r="BC500" s="623"/>
      <c r="BD500" s="623"/>
      <c r="BE500" s="623"/>
      <c r="BF500" s="704"/>
      <c r="BG500" s="704"/>
      <c r="BH500" s="704"/>
      <c r="BI500" s="704"/>
      <c r="BJ500" s="704"/>
      <c r="BK500" s="704"/>
      <c r="BL500" s="704"/>
      <c r="BM500" s="704"/>
      <c r="BN500" s="623"/>
      <c r="BO500" s="623"/>
      <c r="BP500" s="704"/>
      <c r="BQ500" s="704"/>
      <c r="BR500" s="704"/>
      <c r="BS500" s="704"/>
      <c r="BT500" s="704"/>
      <c r="BU500" s="704"/>
      <c r="BV500" s="704"/>
      <c r="BW500" s="623"/>
      <c r="BX500" s="623"/>
      <c r="BY500" s="623"/>
      <c r="BZ500" s="623"/>
      <c r="CA500" s="623"/>
      <c r="CB500" s="623"/>
      <c r="CC500" s="623"/>
      <c r="CD500" s="623"/>
      <c r="CE500" s="623"/>
      <c r="CF500" s="623"/>
      <c r="CG500" s="623"/>
      <c r="CH500" s="623"/>
      <c r="CI500" s="623"/>
      <c r="CJ500" s="623"/>
      <c r="CK500" s="623"/>
      <c r="CL500" s="623"/>
      <c r="CM500" s="623"/>
      <c r="CN500" s="623"/>
      <c r="CO500" s="623"/>
      <c r="CP500" s="623"/>
      <c r="CQ500" s="623"/>
      <c r="CR500" s="623"/>
      <c r="CS500" s="704"/>
      <c r="CT500" s="704"/>
      <c r="CU500" s="704"/>
      <c r="CV500" s="704"/>
      <c r="CW500" s="704"/>
      <c r="CX500" s="704"/>
      <c r="CY500" s="704"/>
      <c r="CZ500" s="704"/>
      <c r="DA500" s="623"/>
      <c r="DB500" s="623"/>
      <c r="DC500" s="704"/>
      <c r="DD500" s="704"/>
      <c r="DE500" s="704"/>
      <c r="DF500" s="704"/>
      <c r="DG500" s="704"/>
      <c r="DH500" s="704"/>
      <c r="DI500" s="704"/>
      <c r="DJ500" s="623"/>
      <c r="DK500" s="623"/>
      <c r="DL500" s="623"/>
      <c r="DM500" s="623"/>
      <c r="DN500" s="623"/>
      <c r="DO500" s="623"/>
      <c r="DP500" s="623"/>
      <c r="DQ500" s="623"/>
      <c r="DR500" s="623"/>
      <c r="DS500" s="623"/>
      <c r="DT500" s="623"/>
      <c r="DU500" s="623"/>
      <c r="DV500" s="623"/>
      <c r="DW500" s="623"/>
      <c r="DX500" s="623"/>
      <c r="DY500" s="623"/>
      <c r="DZ500" s="623"/>
      <c r="EA500" s="623"/>
      <c r="EB500" s="623"/>
      <c r="EC500" s="623"/>
      <c r="ED500" s="623"/>
      <c r="EE500" s="623"/>
      <c r="EF500" s="704"/>
      <c r="EG500" s="704"/>
      <c r="EH500" s="704"/>
      <c r="EI500" s="704"/>
      <c r="EJ500" s="704"/>
      <c r="EK500" s="704"/>
      <c r="EL500" s="704"/>
      <c r="EM500" s="704"/>
      <c r="EN500" s="623"/>
      <c r="EO500" s="623"/>
      <c r="EP500" s="704"/>
      <c r="EQ500" s="704"/>
      <c r="ER500" s="704"/>
      <c r="ES500" s="704"/>
      <c r="ET500" s="704"/>
      <c r="EU500" s="704"/>
      <c r="EV500" s="704"/>
      <c r="EW500" s="623"/>
      <c r="EX500" s="623"/>
      <c r="EY500" s="623"/>
    </row>
    <row r="501">
      <c r="A501" s="620"/>
      <c r="B501" s="621"/>
      <c r="C501" s="621"/>
      <c r="D501" s="621"/>
      <c r="E501" s="621"/>
      <c r="F501" s="621"/>
      <c r="G501" s="621"/>
      <c r="H501" s="621"/>
      <c r="I501" s="621"/>
      <c r="J501" s="621"/>
      <c r="K501" s="621"/>
      <c r="L501" s="621"/>
      <c r="M501" s="621"/>
      <c r="N501" s="621"/>
      <c r="O501" s="621"/>
      <c r="P501" s="621"/>
      <c r="Q501" s="621"/>
      <c r="R501" s="621"/>
      <c r="S501" s="621"/>
      <c r="T501" s="621"/>
      <c r="U501" s="621"/>
      <c r="V501" s="621"/>
      <c r="W501" s="621"/>
      <c r="X501" s="621"/>
      <c r="Y501" s="621"/>
      <c r="Z501" s="621"/>
      <c r="AA501" s="621"/>
      <c r="AB501" s="621"/>
      <c r="AC501" s="621"/>
      <c r="AD501" s="621"/>
      <c r="AE501" s="621"/>
      <c r="AF501" s="621"/>
      <c r="AG501" s="621"/>
      <c r="AH501" s="621"/>
      <c r="AI501" s="621"/>
      <c r="AJ501" s="621"/>
      <c r="AK501" s="621"/>
      <c r="AL501" s="622"/>
      <c r="AM501" s="623"/>
      <c r="AN501" s="620"/>
      <c r="AO501" s="621"/>
      <c r="AP501" s="621"/>
      <c r="AQ501" s="621"/>
      <c r="AR501" s="621"/>
      <c r="AS501" s="621"/>
      <c r="AT501" s="621"/>
      <c r="AU501" s="621"/>
      <c r="AV501" s="621"/>
      <c r="AW501" s="621"/>
      <c r="AX501" s="621"/>
      <c r="AY501" s="621"/>
      <c r="AZ501" s="621"/>
      <c r="BA501" s="621"/>
      <c r="BB501" s="621"/>
      <c r="BC501" s="621"/>
      <c r="BD501" s="621"/>
      <c r="BE501" s="621"/>
      <c r="BF501" s="621"/>
      <c r="BG501" s="621"/>
      <c r="BH501" s="621"/>
      <c r="BI501" s="621"/>
      <c r="BJ501" s="621"/>
      <c r="BK501" s="621"/>
      <c r="BL501" s="621"/>
      <c r="BM501" s="621"/>
      <c r="BN501" s="621"/>
      <c r="BO501" s="621"/>
      <c r="BP501" s="621"/>
      <c r="BQ501" s="621"/>
      <c r="BR501" s="621"/>
      <c r="BS501" s="621"/>
      <c r="BT501" s="621"/>
      <c r="BU501" s="621"/>
      <c r="BV501" s="621"/>
      <c r="BW501" s="621"/>
      <c r="BX501" s="621"/>
      <c r="BY501" s="622"/>
      <c r="BZ501" s="623"/>
      <c r="CA501" s="620"/>
      <c r="CB501" s="621"/>
      <c r="CC501" s="621"/>
      <c r="CD501" s="621"/>
      <c r="CE501" s="621"/>
      <c r="CF501" s="621"/>
      <c r="CG501" s="621"/>
      <c r="CH501" s="621"/>
      <c r="CI501" s="621"/>
      <c r="CJ501" s="621"/>
      <c r="CK501" s="621"/>
      <c r="CL501" s="621"/>
      <c r="CM501" s="621"/>
      <c r="CN501" s="621"/>
      <c r="CO501" s="621"/>
      <c r="CP501" s="621"/>
      <c r="CQ501" s="621"/>
      <c r="CR501" s="621"/>
      <c r="CS501" s="621"/>
      <c r="CT501" s="621"/>
      <c r="CU501" s="621"/>
      <c r="CV501" s="621"/>
      <c r="CW501" s="621"/>
      <c r="CX501" s="621"/>
      <c r="CY501" s="621"/>
      <c r="CZ501" s="621"/>
      <c r="DA501" s="621"/>
      <c r="DB501" s="621"/>
      <c r="DC501" s="621"/>
      <c r="DD501" s="621"/>
      <c r="DE501" s="621"/>
      <c r="DF501" s="621"/>
      <c r="DG501" s="621"/>
      <c r="DH501" s="621"/>
      <c r="DI501" s="621"/>
      <c r="DJ501" s="621"/>
      <c r="DK501" s="621"/>
      <c r="DL501" s="622"/>
      <c r="DM501" s="623"/>
      <c r="DN501" s="620"/>
      <c r="DO501" s="621"/>
      <c r="DP501" s="621"/>
      <c r="DQ501" s="621"/>
      <c r="DR501" s="621"/>
      <c r="DS501" s="621"/>
      <c r="DT501" s="621"/>
      <c r="DU501" s="621"/>
      <c r="DV501" s="621"/>
      <c r="DW501" s="621"/>
      <c r="DX501" s="621"/>
      <c r="DY501" s="621"/>
      <c r="DZ501" s="621"/>
      <c r="EA501" s="621"/>
      <c r="EB501" s="621"/>
      <c r="EC501" s="621"/>
      <c r="ED501" s="621"/>
      <c r="EE501" s="621"/>
      <c r="EF501" s="621"/>
      <c r="EG501" s="621"/>
      <c r="EH501" s="621"/>
      <c r="EI501" s="621"/>
      <c r="EJ501" s="621"/>
      <c r="EK501" s="621"/>
      <c r="EL501" s="621"/>
      <c r="EM501" s="621"/>
      <c r="EN501" s="621"/>
      <c r="EO501" s="621"/>
      <c r="EP501" s="621"/>
      <c r="EQ501" s="621"/>
      <c r="ER501" s="621"/>
      <c r="ES501" s="621"/>
      <c r="ET501" s="621"/>
      <c r="EU501" s="621"/>
      <c r="EV501" s="621"/>
      <c r="EW501" s="621"/>
      <c r="EX501" s="621"/>
      <c r="EY501" s="622"/>
    </row>
    <row r="502">
      <c r="A502" s="624"/>
      <c r="B502" s="625" t="s">
        <v>1003</v>
      </c>
      <c r="AL502" s="626"/>
      <c r="AM502" s="626"/>
      <c r="AN502" s="627"/>
      <c r="AO502" s="625" t="s">
        <v>1003</v>
      </c>
      <c r="BY502" s="626"/>
      <c r="BZ502" s="626"/>
      <c r="CA502" s="627"/>
      <c r="CB502" s="625" t="s">
        <v>1003</v>
      </c>
      <c r="DL502" s="626"/>
      <c r="DM502" s="626"/>
      <c r="DN502" s="627"/>
      <c r="DO502" s="625" t="s">
        <v>1003</v>
      </c>
      <c r="EY502" s="626"/>
    </row>
    <row r="503">
      <c r="A503" s="628"/>
      <c r="B503" s="629" t="s">
        <v>1004</v>
      </c>
      <c r="AL503" s="630"/>
      <c r="AM503" s="629"/>
      <c r="AN503" s="628"/>
      <c r="AO503" s="629" t="s">
        <v>1004</v>
      </c>
      <c r="BY503" s="630"/>
      <c r="BZ503" s="629"/>
      <c r="CA503" s="628"/>
      <c r="CB503" s="629" t="s">
        <v>1004</v>
      </c>
      <c r="DL503" s="630"/>
      <c r="DM503" s="629"/>
      <c r="DN503" s="628"/>
      <c r="DO503" s="629" t="s">
        <v>1004</v>
      </c>
      <c r="EY503" s="630"/>
    </row>
    <row r="504">
      <c r="A504" s="628"/>
      <c r="B504" s="631" t="s">
        <v>1005</v>
      </c>
      <c r="AL504" s="632"/>
      <c r="AM504" s="631"/>
      <c r="AN504" s="628"/>
      <c r="AO504" s="631" t="s">
        <v>1005</v>
      </c>
      <c r="BY504" s="632"/>
      <c r="BZ504" s="631"/>
      <c r="CA504" s="628"/>
      <c r="CB504" s="631" t="s">
        <v>1005</v>
      </c>
      <c r="DL504" s="632"/>
      <c r="DM504" s="631"/>
      <c r="DN504" s="628"/>
      <c r="DO504" s="631" t="s">
        <v>1005</v>
      </c>
      <c r="EY504" s="632"/>
    </row>
    <row r="505">
      <c r="A505" s="628"/>
      <c r="B505" s="633"/>
      <c r="C505" s="633"/>
      <c r="D505" s="633"/>
      <c r="E505" s="633"/>
      <c r="F505" s="633"/>
      <c r="G505" s="633"/>
      <c r="H505" s="633"/>
      <c r="I505" s="633"/>
      <c r="J505" s="633"/>
      <c r="K505" s="633"/>
      <c r="L505" s="633"/>
      <c r="M505" s="633"/>
      <c r="N505" s="633"/>
      <c r="O505" s="633"/>
      <c r="P505" s="633"/>
      <c r="Q505" s="633"/>
      <c r="R505" s="633"/>
      <c r="S505" s="633"/>
      <c r="T505" s="633"/>
      <c r="U505" s="633"/>
      <c r="V505" s="633"/>
      <c r="W505" s="633"/>
      <c r="X505" s="633"/>
      <c r="Y505" s="633"/>
      <c r="Z505" s="633"/>
      <c r="AA505" s="633"/>
      <c r="AB505" s="633"/>
      <c r="AC505" s="633"/>
      <c r="AD505" s="633"/>
      <c r="AE505" s="633"/>
      <c r="AF505" s="633"/>
      <c r="AG505" s="633"/>
      <c r="AH505" s="633"/>
      <c r="AI505" s="633"/>
      <c r="AJ505" s="633"/>
      <c r="AK505" s="633"/>
      <c r="AL505" s="632"/>
      <c r="AM505" s="631"/>
      <c r="AN505" s="628"/>
      <c r="AO505" s="633"/>
      <c r="AP505" s="633"/>
      <c r="AQ505" s="633"/>
      <c r="AR505" s="633"/>
      <c r="AS505" s="633"/>
      <c r="AT505" s="633"/>
      <c r="AU505" s="633"/>
      <c r="AV505" s="633"/>
      <c r="AW505" s="633"/>
      <c r="AX505" s="633"/>
      <c r="AY505" s="633"/>
      <c r="AZ505" s="633"/>
      <c r="BA505" s="633"/>
      <c r="BB505" s="633"/>
      <c r="BC505" s="633"/>
      <c r="BD505" s="633"/>
      <c r="BE505" s="633"/>
      <c r="BF505" s="633"/>
      <c r="BG505" s="633"/>
      <c r="BH505" s="633"/>
      <c r="BI505" s="633"/>
      <c r="BJ505" s="633"/>
      <c r="BK505" s="633"/>
      <c r="BL505" s="633"/>
      <c r="BM505" s="633"/>
      <c r="BN505" s="633"/>
      <c r="BO505" s="633"/>
      <c r="BP505" s="633"/>
      <c r="BQ505" s="633"/>
      <c r="BR505" s="633"/>
      <c r="BS505" s="633"/>
      <c r="BT505" s="633"/>
      <c r="BU505" s="633"/>
      <c r="BV505" s="633"/>
      <c r="BW505" s="633"/>
      <c r="BX505" s="633"/>
      <c r="BY505" s="632"/>
      <c r="BZ505" s="631"/>
      <c r="CA505" s="628"/>
      <c r="CB505" s="633"/>
      <c r="CC505" s="633"/>
      <c r="CD505" s="633"/>
      <c r="CE505" s="633"/>
      <c r="CF505" s="633"/>
      <c r="CG505" s="633"/>
      <c r="CH505" s="633"/>
      <c r="CI505" s="633"/>
      <c r="CJ505" s="633"/>
      <c r="CK505" s="633"/>
      <c r="CL505" s="633"/>
      <c r="CM505" s="633"/>
      <c r="CN505" s="633"/>
      <c r="CO505" s="633"/>
      <c r="CP505" s="633"/>
      <c r="CQ505" s="633"/>
      <c r="CR505" s="633"/>
      <c r="CS505" s="633"/>
      <c r="CT505" s="633"/>
      <c r="CU505" s="633"/>
      <c r="CV505" s="633"/>
      <c r="CW505" s="633"/>
      <c r="CX505" s="633"/>
      <c r="CY505" s="633"/>
      <c r="CZ505" s="633"/>
      <c r="DA505" s="633"/>
      <c r="DB505" s="633"/>
      <c r="DC505" s="633"/>
      <c r="DD505" s="633"/>
      <c r="DE505" s="633"/>
      <c r="DF505" s="633"/>
      <c r="DG505" s="633"/>
      <c r="DH505" s="633"/>
      <c r="DI505" s="633"/>
      <c r="DJ505" s="633"/>
      <c r="DK505" s="633"/>
      <c r="DL505" s="632"/>
      <c r="DM505" s="631"/>
      <c r="DN505" s="628"/>
      <c r="DO505" s="633"/>
      <c r="DP505" s="633"/>
      <c r="DQ505" s="633"/>
      <c r="DR505" s="633"/>
      <c r="DS505" s="633"/>
      <c r="DT505" s="633"/>
      <c r="DU505" s="633"/>
      <c r="DV505" s="633"/>
      <c r="DW505" s="633"/>
      <c r="DX505" s="633"/>
      <c r="DY505" s="633"/>
      <c r="DZ505" s="633"/>
      <c r="EA505" s="633"/>
      <c r="EB505" s="633"/>
      <c r="EC505" s="633"/>
      <c r="ED505" s="633"/>
      <c r="EE505" s="633"/>
      <c r="EF505" s="633"/>
      <c r="EG505" s="633"/>
      <c r="EH505" s="633"/>
      <c r="EI505" s="633"/>
      <c r="EJ505" s="633"/>
      <c r="EK505" s="633"/>
      <c r="EL505" s="633"/>
      <c r="EM505" s="633"/>
      <c r="EN505" s="633"/>
      <c r="EO505" s="633"/>
      <c r="EP505" s="633"/>
      <c r="EQ505" s="633"/>
      <c r="ER505" s="633"/>
      <c r="ES505" s="633"/>
      <c r="ET505" s="633"/>
      <c r="EU505" s="633"/>
      <c r="EV505" s="633"/>
      <c r="EW505" s="633"/>
      <c r="EX505" s="633"/>
      <c r="EY505" s="632"/>
    </row>
    <row r="506">
      <c r="A506" s="628"/>
      <c r="B506" s="634" t="s">
        <v>1006</v>
      </c>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2"/>
      <c r="AL506" s="635"/>
      <c r="AM506" s="636"/>
      <c r="AN506" s="628"/>
      <c r="AO506" s="634" t="s">
        <v>1006</v>
      </c>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c r="BW506" s="11"/>
      <c r="BX506" s="12"/>
      <c r="BY506" s="635"/>
      <c r="BZ506" s="636"/>
      <c r="CA506" s="628"/>
      <c r="CB506" s="634" t="s">
        <v>1006</v>
      </c>
      <c r="CC506" s="11"/>
      <c r="CD506" s="11"/>
      <c r="CE506" s="11"/>
      <c r="CF506" s="11"/>
      <c r="CG506" s="11"/>
      <c r="CH506" s="11"/>
      <c r="CI506" s="11"/>
      <c r="CJ506" s="11"/>
      <c r="CK506" s="11"/>
      <c r="CL506" s="11"/>
      <c r="CM506" s="11"/>
      <c r="CN506" s="11"/>
      <c r="CO506" s="11"/>
      <c r="CP506" s="11"/>
      <c r="CQ506" s="11"/>
      <c r="CR506" s="11"/>
      <c r="CS506" s="11"/>
      <c r="CT506" s="11"/>
      <c r="CU506" s="11"/>
      <c r="CV506" s="11"/>
      <c r="CW506" s="11"/>
      <c r="CX506" s="11"/>
      <c r="CY506" s="11"/>
      <c r="CZ506" s="11"/>
      <c r="DA506" s="11"/>
      <c r="DB506" s="11"/>
      <c r="DC506" s="11"/>
      <c r="DD506" s="11"/>
      <c r="DE506" s="11"/>
      <c r="DF506" s="11"/>
      <c r="DG506" s="11"/>
      <c r="DH506" s="11"/>
      <c r="DI506" s="11"/>
      <c r="DJ506" s="11"/>
      <c r="DK506" s="12"/>
      <c r="DL506" s="635"/>
      <c r="DM506" s="636"/>
      <c r="DN506" s="628"/>
      <c r="DO506" s="634" t="s">
        <v>1006</v>
      </c>
      <c r="DP506" s="11"/>
      <c r="DQ506" s="11"/>
      <c r="DR506" s="11"/>
      <c r="DS506" s="11"/>
      <c r="DT506" s="11"/>
      <c r="DU506" s="11"/>
      <c r="DV506" s="11"/>
      <c r="DW506" s="11"/>
      <c r="DX506" s="11"/>
      <c r="DY506" s="11"/>
      <c r="DZ506" s="11"/>
      <c r="EA506" s="11"/>
      <c r="EB506" s="11"/>
      <c r="EC506" s="11"/>
      <c r="ED506" s="11"/>
      <c r="EE506" s="11"/>
      <c r="EF506" s="11"/>
      <c r="EG506" s="11"/>
      <c r="EH506" s="11"/>
      <c r="EI506" s="11"/>
      <c r="EJ506" s="11"/>
      <c r="EK506" s="11"/>
      <c r="EL506" s="11"/>
      <c r="EM506" s="11"/>
      <c r="EN506" s="11"/>
      <c r="EO506" s="11"/>
      <c r="EP506" s="11"/>
      <c r="EQ506" s="11"/>
      <c r="ER506" s="11"/>
      <c r="ES506" s="11"/>
      <c r="ET506" s="11"/>
      <c r="EU506" s="11"/>
      <c r="EV506" s="11"/>
      <c r="EW506" s="11"/>
      <c r="EX506" s="12"/>
      <c r="EY506" s="635"/>
    </row>
    <row r="507">
      <c r="A507" s="628"/>
      <c r="B507" s="637" t="s">
        <v>43</v>
      </c>
      <c r="C507" s="12"/>
      <c r="D507" s="638" t="str">
        <f>'3A 2025-2026 REPORTE CALIFICACI'!E7</f>
        <v>2025-2026</v>
      </c>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6"/>
      <c r="AL507" s="639"/>
      <c r="AM507" s="640"/>
      <c r="AN507" s="628"/>
      <c r="AO507" s="637" t="s">
        <v>43</v>
      </c>
      <c r="AP507" s="12"/>
      <c r="AQ507" s="638" t="str">
        <f>'3A 2025-2026 REPORTE CALIFICACI'!E7</f>
        <v>2025-2026</v>
      </c>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6"/>
      <c r="BY507" s="639"/>
      <c r="BZ507" s="640"/>
      <c r="CA507" s="628"/>
      <c r="CB507" s="637" t="s">
        <v>43</v>
      </c>
      <c r="CC507" s="12"/>
      <c r="CD507" s="638" t="str">
        <f>'3A 2025-2026 REPORTE CALIFICACI'!E7</f>
        <v>2025-2026</v>
      </c>
      <c r="CE507" s="15"/>
      <c r="CF507" s="15"/>
      <c r="CG507" s="15"/>
      <c r="CH507" s="15"/>
      <c r="CI507" s="15"/>
      <c r="CJ507" s="15"/>
      <c r="CK507" s="15"/>
      <c r="CL507" s="15"/>
      <c r="CM507" s="15"/>
      <c r="CN507" s="15"/>
      <c r="CO507" s="15"/>
      <c r="CP507" s="15"/>
      <c r="CQ507" s="15"/>
      <c r="CR507" s="15"/>
      <c r="CS507" s="15"/>
      <c r="CT507" s="15"/>
      <c r="CU507" s="15"/>
      <c r="CV507" s="15"/>
      <c r="CW507" s="15"/>
      <c r="CX507" s="15"/>
      <c r="CY507" s="15"/>
      <c r="CZ507" s="15"/>
      <c r="DA507" s="15"/>
      <c r="DB507" s="15"/>
      <c r="DC507" s="15"/>
      <c r="DD507" s="15"/>
      <c r="DE507" s="15"/>
      <c r="DF507" s="15"/>
      <c r="DG507" s="15"/>
      <c r="DH507" s="15"/>
      <c r="DI507" s="15"/>
      <c r="DJ507" s="15"/>
      <c r="DK507" s="16"/>
      <c r="DL507" s="639"/>
      <c r="DM507" s="640"/>
      <c r="DN507" s="628"/>
      <c r="DO507" s="637" t="s">
        <v>43</v>
      </c>
      <c r="DP507" s="12"/>
      <c r="DQ507" s="638" t="str">
        <f>'3A 2025-2026 REPORTE CALIFICACI'!E7</f>
        <v>2025-2026</v>
      </c>
      <c r="DR507" s="15"/>
      <c r="DS507" s="15"/>
      <c r="DT507" s="15"/>
      <c r="DU507" s="15"/>
      <c r="DV507" s="15"/>
      <c r="DW507" s="15"/>
      <c r="DX507" s="15"/>
      <c r="DY507" s="15"/>
      <c r="DZ507" s="15"/>
      <c r="EA507" s="15"/>
      <c r="EB507" s="15"/>
      <c r="EC507" s="15"/>
      <c r="ED507" s="15"/>
      <c r="EE507" s="15"/>
      <c r="EF507" s="15"/>
      <c r="EG507" s="15"/>
      <c r="EH507" s="15"/>
      <c r="EI507" s="15"/>
      <c r="EJ507" s="15"/>
      <c r="EK507" s="15"/>
      <c r="EL507" s="15"/>
      <c r="EM507" s="15"/>
      <c r="EN507" s="15"/>
      <c r="EO507" s="15"/>
      <c r="EP507" s="15"/>
      <c r="EQ507" s="15"/>
      <c r="ER507" s="15"/>
      <c r="ES507" s="15"/>
      <c r="ET507" s="15"/>
      <c r="EU507" s="15"/>
      <c r="EV507" s="15"/>
      <c r="EW507" s="15"/>
      <c r="EX507" s="16"/>
      <c r="EY507" s="639"/>
    </row>
    <row r="508">
      <c r="A508" s="628"/>
      <c r="B508" s="641" t="s">
        <v>1007</v>
      </c>
      <c r="C508" s="12"/>
      <c r="D508" s="638" t="str">
        <f>'3A 2025-2026 REPORTE CALIFICACI'!D51</f>
        <v>Jonathan  De Jesús Valerio Felipe</v>
      </c>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6"/>
      <c r="AL508" s="639"/>
      <c r="AM508" s="640"/>
      <c r="AN508" s="628"/>
      <c r="AO508" s="641" t="s">
        <v>1007</v>
      </c>
      <c r="AP508" s="12"/>
      <c r="AQ508" s="638" t="str">
        <f>'3A 2025-2026 REPORTE CALIFICACI'!D52</f>
        <v>Crisleydi  Turbí</v>
      </c>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6"/>
      <c r="BY508" s="639"/>
      <c r="BZ508" s="640"/>
      <c r="CA508" s="628"/>
      <c r="CB508" s="641" t="s">
        <v>1007</v>
      </c>
      <c r="CC508" s="12"/>
      <c r="CD508" s="638" t="str">
        <f>'3A 2025-2026 REPORTE CALIFICACI'!D53</f>
        <v>Jhoangel Rafael Vargas Ulloa</v>
      </c>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5"/>
      <c r="DC508" s="15"/>
      <c r="DD508" s="15"/>
      <c r="DE508" s="15"/>
      <c r="DF508" s="15"/>
      <c r="DG508" s="15"/>
      <c r="DH508" s="15"/>
      <c r="DI508" s="15"/>
      <c r="DJ508" s="15"/>
      <c r="DK508" s="16"/>
      <c r="DL508" s="639"/>
      <c r="DM508" s="640"/>
      <c r="DN508" s="628"/>
      <c r="DO508" s="641" t="s">
        <v>1007</v>
      </c>
      <c r="DP508" s="12"/>
      <c r="DQ508" s="638" t="str">
        <f>'3A 2025-2026 REPORTE CALIFICACI'!D54</f>
        <v>Leslie  Cruz Espinal</v>
      </c>
      <c r="DR508" s="15"/>
      <c r="DS508" s="15"/>
      <c r="DT508" s="15"/>
      <c r="DU508" s="15"/>
      <c r="DV508" s="15"/>
      <c r="DW508" s="15"/>
      <c r="DX508" s="15"/>
      <c r="DY508" s="15"/>
      <c r="DZ508" s="15"/>
      <c r="EA508" s="15"/>
      <c r="EB508" s="15"/>
      <c r="EC508" s="15"/>
      <c r="ED508" s="15"/>
      <c r="EE508" s="15"/>
      <c r="EF508" s="15"/>
      <c r="EG508" s="15"/>
      <c r="EH508" s="15"/>
      <c r="EI508" s="15"/>
      <c r="EJ508" s="15"/>
      <c r="EK508" s="15"/>
      <c r="EL508" s="15"/>
      <c r="EM508" s="15"/>
      <c r="EN508" s="15"/>
      <c r="EO508" s="15"/>
      <c r="EP508" s="15"/>
      <c r="EQ508" s="15"/>
      <c r="ER508" s="15"/>
      <c r="ES508" s="15"/>
      <c r="ET508" s="15"/>
      <c r="EU508" s="15"/>
      <c r="EV508" s="15"/>
      <c r="EW508" s="15"/>
      <c r="EX508" s="16"/>
      <c r="EY508" s="639"/>
    </row>
    <row r="509">
      <c r="A509" s="628"/>
      <c r="B509" s="641" t="s">
        <v>1008</v>
      </c>
      <c r="C509" s="12"/>
      <c r="D509" s="638">
        <f>'3A 2025-2026 REPORTE CALIFICACI'!A51</f>
        <v>41</v>
      </c>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6"/>
      <c r="AL509" s="639"/>
      <c r="AM509" s="640"/>
      <c r="AN509" s="628"/>
      <c r="AO509" s="641" t="s">
        <v>1008</v>
      </c>
      <c r="AP509" s="12"/>
      <c r="AQ509" s="638">
        <f>'3A 2025-2026 REPORTE CALIFICACI'!A52</f>
        <v>42</v>
      </c>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6"/>
      <c r="BY509" s="639"/>
      <c r="BZ509" s="640"/>
      <c r="CA509" s="628"/>
      <c r="CB509" s="641" t="s">
        <v>1008</v>
      </c>
      <c r="CC509" s="12"/>
      <c r="CD509" s="638">
        <f>'3A 2025-2026 REPORTE CALIFICACI'!A53</f>
        <v>43</v>
      </c>
      <c r="CE509" s="15"/>
      <c r="CF509" s="15"/>
      <c r="CG509" s="15"/>
      <c r="CH509" s="15"/>
      <c r="CI509" s="15"/>
      <c r="CJ509" s="15"/>
      <c r="CK509" s="15"/>
      <c r="CL509" s="15"/>
      <c r="CM509" s="15"/>
      <c r="CN509" s="15"/>
      <c r="CO509" s="15"/>
      <c r="CP509" s="15"/>
      <c r="CQ509" s="15"/>
      <c r="CR509" s="15"/>
      <c r="CS509" s="15"/>
      <c r="CT509" s="15"/>
      <c r="CU509" s="15"/>
      <c r="CV509" s="15"/>
      <c r="CW509" s="15"/>
      <c r="CX509" s="15"/>
      <c r="CY509" s="15"/>
      <c r="CZ509" s="15"/>
      <c r="DA509" s="15"/>
      <c r="DB509" s="15"/>
      <c r="DC509" s="15"/>
      <c r="DD509" s="15"/>
      <c r="DE509" s="15"/>
      <c r="DF509" s="15"/>
      <c r="DG509" s="15"/>
      <c r="DH509" s="15"/>
      <c r="DI509" s="15"/>
      <c r="DJ509" s="15"/>
      <c r="DK509" s="16"/>
      <c r="DL509" s="639"/>
      <c r="DM509" s="640"/>
      <c r="DN509" s="628"/>
      <c r="DO509" s="641" t="s">
        <v>1008</v>
      </c>
      <c r="DP509" s="12"/>
      <c r="DQ509" s="638">
        <f>'3A 2025-2026 REPORTE CALIFICACI'!A54</f>
        <v>44</v>
      </c>
      <c r="DR509" s="15"/>
      <c r="DS509" s="15"/>
      <c r="DT509" s="15"/>
      <c r="DU509" s="15"/>
      <c r="DV509" s="15"/>
      <c r="DW509" s="15"/>
      <c r="DX509" s="15"/>
      <c r="DY509" s="15"/>
      <c r="DZ509" s="15"/>
      <c r="EA509" s="15"/>
      <c r="EB509" s="15"/>
      <c r="EC509" s="15"/>
      <c r="ED509" s="15"/>
      <c r="EE509" s="15"/>
      <c r="EF509" s="15"/>
      <c r="EG509" s="15"/>
      <c r="EH509" s="15"/>
      <c r="EI509" s="15"/>
      <c r="EJ509" s="15"/>
      <c r="EK509" s="15"/>
      <c r="EL509" s="15"/>
      <c r="EM509" s="15"/>
      <c r="EN509" s="15"/>
      <c r="EO509" s="15"/>
      <c r="EP509" s="15"/>
      <c r="EQ509" s="15"/>
      <c r="ER509" s="15"/>
      <c r="ES509" s="15"/>
      <c r="ET509" s="15"/>
      <c r="EU509" s="15"/>
      <c r="EV509" s="15"/>
      <c r="EW509" s="15"/>
      <c r="EX509" s="16"/>
      <c r="EY509" s="639"/>
    </row>
    <row r="510">
      <c r="A510" s="628"/>
      <c r="B510" s="641" t="s">
        <v>1009</v>
      </c>
      <c r="C510" s="12"/>
      <c r="D510" s="638">
        <f>'3A 2025-2026 REPORTE CALIFICACI'!C51</f>
        <v>6963146</v>
      </c>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6"/>
      <c r="AL510" s="639"/>
      <c r="AM510" s="640"/>
      <c r="AN510" s="628"/>
      <c r="AO510" s="641" t="s">
        <v>1009</v>
      </c>
      <c r="AP510" s="12"/>
      <c r="AQ510" s="638">
        <f>'3A 2025-2026 REPORTE CALIFICACI'!C52</f>
        <v>33608163</v>
      </c>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6"/>
      <c r="BY510" s="639"/>
      <c r="BZ510" s="640"/>
      <c r="CA510" s="628"/>
      <c r="CB510" s="641" t="s">
        <v>1009</v>
      </c>
      <c r="CC510" s="12"/>
      <c r="CD510" s="638">
        <f>'3A 2025-2026 REPORTE CALIFICACI'!C53</f>
        <v>32642782</v>
      </c>
      <c r="CE510" s="15"/>
      <c r="CF510" s="15"/>
      <c r="CG510" s="15"/>
      <c r="CH510" s="15"/>
      <c r="CI510" s="15"/>
      <c r="CJ510" s="15"/>
      <c r="CK510" s="15"/>
      <c r="CL510" s="15"/>
      <c r="CM510" s="15"/>
      <c r="CN510" s="15"/>
      <c r="CO510" s="15"/>
      <c r="CP510" s="15"/>
      <c r="CQ510" s="15"/>
      <c r="CR510" s="15"/>
      <c r="CS510" s="15"/>
      <c r="CT510" s="15"/>
      <c r="CU510" s="15"/>
      <c r="CV510" s="15"/>
      <c r="CW510" s="15"/>
      <c r="CX510" s="15"/>
      <c r="CY510" s="15"/>
      <c r="CZ510" s="15"/>
      <c r="DA510" s="15"/>
      <c r="DB510" s="15"/>
      <c r="DC510" s="15"/>
      <c r="DD510" s="15"/>
      <c r="DE510" s="15"/>
      <c r="DF510" s="15"/>
      <c r="DG510" s="15"/>
      <c r="DH510" s="15"/>
      <c r="DI510" s="15"/>
      <c r="DJ510" s="15"/>
      <c r="DK510" s="16"/>
      <c r="DL510" s="639"/>
      <c r="DM510" s="640"/>
      <c r="DN510" s="628"/>
      <c r="DO510" s="641" t="s">
        <v>1009</v>
      </c>
      <c r="DP510" s="12"/>
      <c r="DQ510" s="638">
        <f>'3A 2025-2026 REPORTE CALIFICACI'!C54</f>
        <v>32542484</v>
      </c>
      <c r="DR510" s="15"/>
      <c r="DS510" s="15"/>
      <c r="DT510" s="15"/>
      <c r="DU510" s="15"/>
      <c r="DV510" s="15"/>
      <c r="DW510" s="15"/>
      <c r="DX510" s="15"/>
      <c r="DY510" s="15"/>
      <c r="DZ510" s="15"/>
      <c r="EA510" s="15"/>
      <c r="EB510" s="15"/>
      <c r="EC510" s="15"/>
      <c r="ED510" s="15"/>
      <c r="EE510" s="15"/>
      <c r="EF510" s="15"/>
      <c r="EG510" s="15"/>
      <c r="EH510" s="15"/>
      <c r="EI510" s="15"/>
      <c r="EJ510" s="15"/>
      <c r="EK510" s="15"/>
      <c r="EL510" s="15"/>
      <c r="EM510" s="15"/>
      <c r="EN510" s="15"/>
      <c r="EO510" s="15"/>
      <c r="EP510" s="15"/>
      <c r="EQ510" s="15"/>
      <c r="ER510" s="15"/>
      <c r="ES510" s="15"/>
      <c r="ET510" s="15"/>
      <c r="EU510" s="15"/>
      <c r="EV510" s="15"/>
      <c r="EW510" s="15"/>
      <c r="EX510" s="16"/>
      <c r="EY510" s="639"/>
    </row>
    <row r="511">
      <c r="A511" s="628"/>
      <c r="B511" s="641" t="s">
        <v>1010</v>
      </c>
      <c r="C511" s="12"/>
      <c r="D511" s="638" t="str">
        <f>'3A 2025-2026 REPORTE CALIFICACI'!D5</f>
        <v>3A</v>
      </c>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6"/>
      <c r="AL511" s="639"/>
      <c r="AM511" s="640"/>
      <c r="AN511" s="628"/>
      <c r="AO511" s="641" t="s">
        <v>1010</v>
      </c>
      <c r="AP511" s="12"/>
      <c r="AQ511" s="638" t="str">
        <f>'3A 2025-2026 REPORTE CALIFICACI'!D5</f>
        <v>3A</v>
      </c>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6"/>
      <c r="BY511" s="639"/>
      <c r="BZ511" s="640"/>
      <c r="CA511" s="628"/>
      <c r="CB511" s="641" t="s">
        <v>1010</v>
      </c>
      <c r="CC511" s="12"/>
      <c r="CD511" s="638" t="str">
        <f>'3A 2025-2026 REPORTE CALIFICACI'!D5</f>
        <v>3A</v>
      </c>
      <c r="CE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5"/>
      <c r="DC511" s="15"/>
      <c r="DD511" s="15"/>
      <c r="DE511" s="15"/>
      <c r="DF511" s="15"/>
      <c r="DG511" s="15"/>
      <c r="DH511" s="15"/>
      <c r="DI511" s="15"/>
      <c r="DJ511" s="15"/>
      <c r="DK511" s="16"/>
      <c r="DL511" s="639"/>
      <c r="DM511" s="640"/>
      <c r="DN511" s="628"/>
      <c r="DO511" s="641" t="s">
        <v>1010</v>
      </c>
      <c r="DP511" s="12"/>
      <c r="DQ511" s="638" t="str">
        <f>'3A 2025-2026 REPORTE CALIFICACI'!D5</f>
        <v>3A</v>
      </c>
      <c r="DR511" s="15"/>
      <c r="DS511" s="15"/>
      <c r="DT511" s="15"/>
      <c r="DU511" s="15"/>
      <c r="DV511" s="15"/>
      <c r="DW511" s="15"/>
      <c r="DX511" s="15"/>
      <c r="DY511" s="15"/>
      <c r="DZ511" s="15"/>
      <c r="EA511" s="15"/>
      <c r="EB511" s="15"/>
      <c r="EC511" s="15"/>
      <c r="ED511" s="15"/>
      <c r="EE511" s="15"/>
      <c r="EF511" s="15"/>
      <c r="EG511" s="15"/>
      <c r="EH511" s="15"/>
      <c r="EI511" s="15"/>
      <c r="EJ511" s="15"/>
      <c r="EK511" s="15"/>
      <c r="EL511" s="15"/>
      <c r="EM511" s="15"/>
      <c r="EN511" s="15"/>
      <c r="EO511" s="15"/>
      <c r="EP511" s="15"/>
      <c r="EQ511" s="15"/>
      <c r="ER511" s="15"/>
      <c r="ES511" s="15"/>
      <c r="ET511" s="15"/>
      <c r="EU511" s="15"/>
      <c r="EV511" s="15"/>
      <c r="EW511" s="15"/>
      <c r="EX511" s="16"/>
      <c r="EY511" s="639"/>
    </row>
    <row r="512">
      <c r="A512" s="628"/>
      <c r="B512" s="642" t="s">
        <v>977</v>
      </c>
      <c r="C512" s="12"/>
      <c r="D512" s="638" t="str">
        <f>'3A 2025-2026 REPORTE CALIFICACI'!E6</f>
        <v>MAYELIN GARCIA</v>
      </c>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6"/>
      <c r="AL512" s="639"/>
      <c r="AM512" s="640"/>
      <c r="AN512" s="628"/>
      <c r="AO512" s="642" t="s">
        <v>977</v>
      </c>
      <c r="AP512" s="12"/>
      <c r="AQ512" s="638" t="str">
        <f>'3A 2025-2026 REPORTE CALIFICACI'!E6</f>
        <v>MAYELIN GARCIA</v>
      </c>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6"/>
      <c r="BY512" s="639"/>
      <c r="BZ512" s="640"/>
      <c r="CA512" s="628"/>
      <c r="CB512" s="642" t="s">
        <v>977</v>
      </c>
      <c r="CC512" s="12"/>
      <c r="CD512" s="638" t="str">
        <f>'3A 2025-2026 REPORTE CALIFICACI'!E6</f>
        <v>MAYELIN GARCIA</v>
      </c>
      <c r="CE512" s="15"/>
      <c r="CF512" s="15"/>
      <c r="CG512" s="15"/>
      <c r="CH512" s="15"/>
      <c r="CI512" s="15"/>
      <c r="CJ512" s="15"/>
      <c r="CK512" s="15"/>
      <c r="CL512" s="15"/>
      <c r="CM512" s="15"/>
      <c r="CN512" s="15"/>
      <c r="CO512" s="15"/>
      <c r="CP512" s="15"/>
      <c r="CQ512" s="15"/>
      <c r="CR512" s="15"/>
      <c r="CS512" s="15"/>
      <c r="CT512" s="15"/>
      <c r="CU512" s="15"/>
      <c r="CV512" s="15"/>
      <c r="CW512" s="15"/>
      <c r="CX512" s="15"/>
      <c r="CY512" s="15"/>
      <c r="CZ512" s="15"/>
      <c r="DA512" s="15"/>
      <c r="DB512" s="15"/>
      <c r="DC512" s="15"/>
      <c r="DD512" s="15"/>
      <c r="DE512" s="15"/>
      <c r="DF512" s="15"/>
      <c r="DG512" s="15"/>
      <c r="DH512" s="15"/>
      <c r="DI512" s="15"/>
      <c r="DJ512" s="15"/>
      <c r="DK512" s="16"/>
      <c r="DL512" s="639"/>
      <c r="DM512" s="640"/>
      <c r="DN512" s="628"/>
      <c r="DO512" s="642" t="s">
        <v>977</v>
      </c>
      <c r="DP512" s="12"/>
      <c r="DQ512" s="638" t="str">
        <f>'3A 2025-2026 REPORTE CALIFICACI'!E6</f>
        <v>MAYELIN GARCIA</v>
      </c>
      <c r="DR512" s="15"/>
      <c r="DS512" s="15"/>
      <c r="DT512" s="15"/>
      <c r="DU512" s="15"/>
      <c r="DV512" s="15"/>
      <c r="DW512" s="15"/>
      <c r="DX512" s="15"/>
      <c r="DY512" s="15"/>
      <c r="DZ512" s="15"/>
      <c r="EA512" s="15"/>
      <c r="EB512" s="15"/>
      <c r="EC512" s="15"/>
      <c r="ED512" s="15"/>
      <c r="EE512" s="15"/>
      <c r="EF512" s="15"/>
      <c r="EG512" s="15"/>
      <c r="EH512" s="15"/>
      <c r="EI512" s="15"/>
      <c r="EJ512" s="15"/>
      <c r="EK512" s="15"/>
      <c r="EL512" s="15"/>
      <c r="EM512" s="15"/>
      <c r="EN512" s="15"/>
      <c r="EO512" s="15"/>
      <c r="EP512" s="15"/>
      <c r="EQ512" s="15"/>
      <c r="ER512" s="15"/>
      <c r="ES512" s="15"/>
      <c r="ET512" s="15"/>
      <c r="EU512" s="15"/>
      <c r="EV512" s="15"/>
      <c r="EW512" s="15"/>
      <c r="EX512" s="16"/>
      <c r="EY512" s="639"/>
    </row>
    <row r="513">
      <c r="A513" s="628"/>
      <c r="B513" s="643"/>
      <c r="C513" s="643"/>
      <c r="D513" s="643"/>
      <c r="E513" s="643"/>
      <c r="F513" s="643"/>
      <c r="G513" s="643"/>
      <c r="H513" s="643"/>
      <c r="I513" s="643"/>
      <c r="J513" s="643"/>
      <c r="K513" s="643"/>
      <c r="L513" s="643"/>
      <c r="M513" s="643"/>
      <c r="N513" s="643"/>
      <c r="O513" s="643"/>
      <c r="P513" s="643"/>
      <c r="Q513" s="643"/>
      <c r="R513" s="643"/>
      <c r="S513" s="643"/>
      <c r="T513" s="643"/>
      <c r="U513" s="643"/>
      <c r="V513" s="643"/>
      <c r="W513" s="643"/>
      <c r="X513" s="643"/>
      <c r="Y513" s="643"/>
      <c r="Z513" s="643"/>
      <c r="AA513" s="643"/>
      <c r="AB513" s="643"/>
      <c r="AC513" s="643"/>
      <c r="AD513" s="643"/>
      <c r="AE513" s="643"/>
      <c r="AF513" s="643"/>
      <c r="AG513" s="643"/>
      <c r="AH513" s="643"/>
      <c r="AI513" s="643"/>
      <c r="AJ513" s="643"/>
      <c r="AK513" s="643"/>
      <c r="AL513" s="644"/>
      <c r="AM513" s="643"/>
      <c r="AN513" s="628"/>
      <c r="AO513" s="643"/>
      <c r="AP513" s="643"/>
      <c r="AQ513" s="643"/>
      <c r="AR513" s="643"/>
      <c r="AS513" s="643"/>
      <c r="AT513" s="643"/>
      <c r="AU513" s="643"/>
      <c r="AV513" s="643"/>
      <c r="AW513" s="643"/>
      <c r="AX513" s="643"/>
      <c r="AY513" s="643"/>
      <c r="AZ513" s="643"/>
      <c r="BA513" s="643"/>
      <c r="BB513" s="643"/>
      <c r="BC513" s="643"/>
      <c r="BD513" s="643"/>
      <c r="BE513" s="643"/>
      <c r="BF513" s="643"/>
      <c r="BG513" s="643"/>
      <c r="BH513" s="643"/>
      <c r="BI513" s="643"/>
      <c r="BJ513" s="643"/>
      <c r="BK513" s="643"/>
      <c r="BL513" s="643"/>
      <c r="BM513" s="643"/>
      <c r="BN513" s="643"/>
      <c r="BO513" s="643"/>
      <c r="BP513" s="643"/>
      <c r="BQ513" s="643"/>
      <c r="BR513" s="643"/>
      <c r="BS513" s="643"/>
      <c r="BT513" s="643"/>
      <c r="BU513" s="643"/>
      <c r="BV513" s="643"/>
      <c r="BW513" s="643"/>
      <c r="BX513" s="643"/>
      <c r="BY513" s="644"/>
      <c r="BZ513" s="643"/>
      <c r="CA513" s="628"/>
      <c r="CB513" s="643"/>
      <c r="CC513" s="643"/>
      <c r="CD513" s="643"/>
      <c r="CE513" s="643"/>
      <c r="CF513" s="643"/>
      <c r="CG513" s="643"/>
      <c r="CH513" s="643"/>
      <c r="CI513" s="643"/>
      <c r="CJ513" s="643"/>
      <c r="CK513" s="643"/>
      <c r="CL513" s="643"/>
      <c r="CM513" s="643"/>
      <c r="CN513" s="643"/>
      <c r="CO513" s="643"/>
      <c r="CP513" s="643"/>
      <c r="CQ513" s="643"/>
      <c r="CR513" s="643"/>
      <c r="CS513" s="643"/>
      <c r="CT513" s="643"/>
      <c r="CU513" s="643"/>
      <c r="CV513" s="643"/>
      <c r="CW513" s="643"/>
      <c r="CX513" s="643"/>
      <c r="CY513" s="643"/>
      <c r="CZ513" s="643"/>
      <c r="DA513" s="643"/>
      <c r="DB513" s="643"/>
      <c r="DC513" s="643"/>
      <c r="DD513" s="643"/>
      <c r="DE513" s="643"/>
      <c r="DF513" s="643"/>
      <c r="DG513" s="643"/>
      <c r="DH513" s="643"/>
      <c r="DI513" s="643"/>
      <c r="DJ513" s="643"/>
      <c r="DK513" s="643"/>
      <c r="DL513" s="644"/>
      <c r="DM513" s="643"/>
      <c r="DN513" s="628"/>
      <c r="DO513" s="643"/>
      <c r="DP513" s="643"/>
      <c r="DQ513" s="643"/>
      <c r="DR513" s="643"/>
      <c r="DS513" s="643"/>
      <c r="DT513" s="643"/>
      <c r="DU513" s="643"/>
      <c r="DV513" s="643"/>
      <c r="DW513" s="643"/>
      <c r="DX513" s="643"/>
      <c r="DY513" s="643"/>
      <c r="DZ513" s="643"/>
      <c r="EA513" s="643"/>
      <c r="EB513" s="643"/>
      <c r="EC513" s="643"/>
      <c r="ED513" s="643"/>
      <c r="EE513" s="643"/>
      <c r="EF513" s="643"/>
      <c r="EG513" s="643"/>
      <c r="EH513" s="643"/>
      <c r="EI513" s="643"/>
      <c r="EJ513" s="643"/>
      <c r="EK513" s="643"/>
      <c r="EL513" s="643"/>
      <c r="EM513" s="643"/>
      <c r="EN513" s="643"/>
      <c r="EO513" s="643"/>
      <c r="EP513" s="643"/>
      <c r="EQ513" s="643"/>
      <c r="ER513" s="643"/>
      <c r="ES513" s="643"/>
      <c r="ET513" s="643"/>
      <c r="EU513" s="643"/>
      <c r="EV513" s="643"/>
      <c r="EW513" s="643"/>
      <c r="EX513" s="643"/>
      <c r="EY513" s="644"/>
    </row>
    <row r="514">
      <c r="A514" s="628"/>
      <c r="B514" s="643"/>
      <c r="C514" s="643"/>
      <c r="D514" s="643"/>
      <c r="E514" s="643"/>
      <c r="F514" s="643"/>
      <c r="G514" s="643"/>
      <c r="H514" s="643"/>
      <c r="I514" s="643"/>
      <c r="J514" s="643"/>
      <c r="K514" s="643"/>
      <c r="L514" s="643"/>
      <c r="M514" s="643"/>
      <c r="N514" s="643"/>
      <c r="O514" s="643"/>
      <c r="P514" s="643"/>
      <c r="Q514" s="643"/>
      <c r="R514" s="643"/>
      <c r="S514" s="643"/>
      <c r="T514" s="643"/>
      <c r="U514" s="643"/>
      <c r="V514" s="643"/>
      <c r="W514" s="643"/>
      <c r="X514" s="643"/>
      <c r="Y514" s="643"/>
      <c r="Z514" s="643"/>
      <c r="AA514" s="643"/>
      <c r="AB514" s="643"/>
      <c r="AC514" s="643"/>
      <c r="AD514" s="643"/>
      <c r="AE514" s="643"/>
      <c r="AF514" s="643"/>
      <c r="AG514" s="643"/>
      <c r="AH514" s="643"/>
      <c r="AI514" s="643"/>
      <c r="AJ514" s="643"/>
      <c r="AK514" s="643"/>
      <c r="AL514" s="644"/>
      <c r="AM514" s="643"/>
      <c r="AN514" s="628"/>
      <c r="AO514" s="643"/>
      <c r="AP514" s="643"/>
      <c r="AQ514" s="643"/>
      <c r="AR514" s="643"/>
      <c r="AS514" s="643"/>
      <c r="AT514" s="643"/>
      <c r="AU514" s="643"/>
      <c r="AV514" s="643"/>
      <c r="AW514" s="643"/>
      <c r="AX514" s="643"/>
      <c r="AY514" s="643"/>
      <c r="AZ514" s="643"/>
      <c r="BA514" s="643"/>
      <c r="BB514" s="643"/>
      <c r="BC514" s="643"/>
      <c r="BD514" s="643"/>
      <c r="BE514" s="643"/>
      <c r="BF514" s="643"/>
      <c r="BG514" s="643"/>
      <c r="BH514" s="643"/>
      <c r="BI514" s="643"/>
      <c r="BJ514" s="643"/>
      <c r="BK514" s="643"/>
      <c r="BL514" s="643"/>
      <c r="BM514" s="643"/>
      <c r="BN514" s="643"/>
      <c r="BO514" s="643"/>
      <c r="BP514" s="643"/>
      <c r="BQ514" s="643"/>
      <c r="BR514" s="643"/>
      <c r="BS514" s="643"/>
      <c r="BT514" s="643"/>
      <c r="BU514" s="643"/>
      <c r="BV514" s="643"/>
      <c r="BW514" s="643"/>
      <c r="BX514" s="643"/>
      <c r="BY514" s="644"/>
      <c r="BZ514" s="643"/>
      <c r="CA514" s="628"/>
      <c r="CB514" s="643"/>
      <c r="CC514" s="643"/>
      <c r="CD514" s="643"/>
      <c r="CE514" s="643"/>
      <c r="CF514" s="643"/>
      <c r="CG514" s="643"/>
      <c r="CH514" s="643"/>
      <c r="CI514" s="643"/>
      <c r="CJ514" s="643"/>
      <c r="CK514" s="643"/>
      <c r="CL514" s="643"/>
      <c r="CM514" s="643"/>
      <c r="CN514" s="643"/>
      <c r="CO514" s="643"/>
      <c r="CP514" s="643"/>
      <c r="CQ514" s="643"/>
      <c r="CR514" s="643"/>
      <c r="CS514" s="643"/>
      <c r="CT514" s="643"/>
      <c r="CU514" s="643"/>
      <c r="CV514" s="643"/>
      <c r="CW514" s="643"/>
      <c r="CX514" s="643"/>
      <c r="CY514" s="643"/>
      <c r="CZ514" s="643"/>
      <c r="DA514" s="643"/>
      <c r="DB514" s="643"/>
      <c r="DC514" s="643"/>
      <c r="DD514" s="643"/>
      <c r="DE514" s="643"/>
      <c r="DF514" s="643"/>
      <c r="DG514" s="643"/>
      <c r="DH514" s="643"/>
      <c r="DI514" s="643"/>
      <c r="DJ514" s="643"/>
      <c r="DK514" s="643"/>
      <c r="DL514" s="644"/>
      <c r="DM514" s="643"/>
      <c r="DN514" s="628"/>
      <c r="DO514" s="643"/>
      <c r="DP514" s="643"/>
      <c r="DQ514" s="643"/>
      <c r="DR514" s="643"/>
      <c r="DS514" s="643"/>
      <c r="DT514" s="643"/>
      <c r="DU514" s="643"/>
      <c r="DV514" s="643"/>
      <c r="DW514" s="643"/>
      <c r="DX514" s="643"/>
      <c r="DY514" s="643"/>
      <c r="DZ514" s="643"/>
      <c r="EA514" s="643"/>
      <c r="EB514" s="643"/>
      <c r="EC514" s="643"/>
      <c r="ED514" s="643"/>
      <c r="EE514" s="643"/>
      <c r="EF514" s="643"/>
      <c r="EG514" s="643"/>
      <c r="EH514" s="643"/>
      <c r="EI514" s="643"/>
      <c r="EJ514" s="643"/>
      <c r="EK514" s="643"/>
      <c r="EL514" s="643"/>
      <c r="EM514" s="643"/>
      <c r="EN514" s="643"/>
      <c r="EO514" s="643"/>
      <c r="EP514" s="643"/>
      <c r="EQ514" s="643"/>
      <c r="ER514" s="643"/>
      <c r="ES514" s="643"/>
      <c r="ET514" s="643"/>
      <c r="EU514" s="643"/>
      <c r="EV514" s="643"/>
      <c r="EW514" s="643"/>
      <c r="EX514" s="643"/>
      <c r="EY514" s="644"/>
    </row>
    <row r="515">
      <c r="A515" s="645"/>
      <c r="B515" s="646" t="s">
        <v>1011</v>
      </c>
      <c r="C515" s="16"/>
      <c r="D515" s="646" t="s">
        <v>981</v>
      </c>
      <c r="E515" s="15"/>
      <c r="F515" s="15"/>
      <c r="G515" s="16"/>
      <c r="H515" s="646" t="s">
        <v>1012</v>
      </c>
      <c r="I515" s="15"/>
      <c r="J515" s="15"/>
      <c r="K515" s="16"/>
      <c r="L515" s="646" t="s">
        <v>983</v>
      </c>
      <c r="M515" s="15"/>
      <c r="N515" s="15"/>
      <c r="O515" s="16"/>
      <c r="P515" s="646" t="s">
        <v>984</v>
      </c>
      <c r="Q515" s="15"/>
      <c r="R515" s="15"/>
      <c r="S515" s="16"/>
      <c r="T515" s="647" t="s">
        <v>985</v>
      </c>
      <c r="U515" s="15"/>
      <c r="V515" s="15"/>
      <c r="W515" s="16"/>
      <c r="X515" s="648" t="s">
        <v>986</v>
      </c>
      <c r="Y515" s="648" t="s">
        <v>652</v>
      </c>
      <c r="Z515" s="646" t="s">
        <v>987</v>
      </c>
      <c r="AA515" s="15"/>
      <c r="AB515" s="15"/>
      <c r="AC515" s="16"/>
      <c r="AD515" s="646" t="s">
        <v>988</v>
      </c>
      <c r="AE515" s="15"/>
      <c r="AF515" s="15"/>
      <c r="AG515" s="16"/>
      <c r="AH515" s="646" t="s">
        <v>989</v>
      </c>
      <c r="AI515" s="16"/>
      <c r="AJ515" s="646" t="s">
        <v>656</v>
      </c>
      <c r="AK515" s="16"/>
      <c r="AL515" s="649"/>
      <c r="AM515" s="650"/>
      <c r="AN515" s="645"/>
      <c r="AO515" s="646" t="s">
        <v>1011</v>
      </c>
      <c r="AP515" s="16"/>
      <c r="AQ515" s="646" t="s">
        <v>981</v>
      </c>
      <c r="AR515" s="15"/>
      <c r="AS515" s="15"/>
      <c r="AT515" s="16"/>
      <c r="AU515" s="646" t="s">
        <v>1012</v>
      </c>
      <c r="AV515" s="15"/>
      <c r="AW515" s="15"/>
      <c r="AX515" s="16"/>
      <c r="AY515" s="646" t="s">
        <v>983</v>
      </c>
      <c r="AZ515" s="15"/>
      <c r="BA515" s="15"/>
      <c r="BB515" s="16"/>
      <c r="BC515" s="646" t="s">
        <v>984</v>
      </c>
      <c r="BD515" s="15"/>
      <c r="BE515" s="15"/>
      <c r="BF515" s="16"/>
      <c r="BG515" s="647" t="s">
        <v>985</v>
      </c>
      <c r="BH515" s="15"/>
      <c r="BI515" s="15"/>
      <c r="BJ515" s="16"/>
      <c r="BK515" s="648" t="s">
        <v>986</v>
      </c>
      <c r="BL515" s="648" t="s">
        <v>652</v>
      </c>
      <c r="BM515" s="646" t="s">
        <v>987</v>
      </c>
      <c r="BN515" s="15"/>
      <c r="BO515" s="15"/>
      <c r="BP515" s="16"/>
      <c r="BQ515" s="646" t="s">
        <v>988</v>
      </c>
      <c r="BR515" s="15"/>
      <c r="BS515" s="15"/>
      <c r="BT515" s="16"/>
      <c r="BU515" s="646" t="s">
        <v>989</v>
      </c>
      <c r="BV515" s="16"/>
      <c r="BW515" s="646" t="s">
        <v>656</v>
      </c>
      <c r="BX515" s="16"/>
      <c r="BY515" s="649"/>
      <c r="BZ515" s="650"/>
      <c r="CA515" s="645"/>
      <c r="CB515" s="646" t="s">
        <v>1011</v>
      </c>
      <c r="CC515" s="16"/>
      <c r="CD515" s="646" t="s">
        <v>981</v>
      </c>
      <c r="CE515" s="15"/>
      <c r="CF515" s="15"/>
      <c r="CG515" s="16"/>
      <c r="CH515" s="646" t="s">
        <v>1012</v>
      </c>
      <c r="CI515" s="15"/>
      <c r="CJ515" s="15"/>
      <c r="CK515" s="16"/>
      <c r="CL515" s="646" t="s">
        <v>983</v>
      </c>
      <c r="CM515" s="15"/>
      <c r="CN515" s="15"/>
      <c r="CO515" s="16"/>
      <c r="CP515" s="646" t="s">
        <v>984</v>
      </c>
      <c r="CQ515" s="15"/>
      <c r="CR515" s="15"/>
      <c r="CS515" s="16"/>
      <c r="CT515" s="647" t="s">
        <v>985</v>
      </c>
      <c r="CU515" s="15"/>
      <c r="CV515" s="15"/>
      <c r="CW515" s="16"/>
      <c r="CX515" s="648" t="s">
        <v>986</v>
      </c>
      <c r="CY515" s="648" t="s">
        <v>652</v>
      </c>
      <c r="CZ515" s="646" t="s">
        <v>987</v>
      </c>
      <c r="DA515" s="15"/>
      <c r="DB515" s="15"/>
      <c r="DC515" s="16"/>
      <c r="DD515" s="646" t="s">
        <v>988</v>
      </c>
      <c r="DE515" s="15"/>
      <c r="DF515" s="15"/>
      <c r="DG515" s="16"/>
      <c r="DH515" s="646" t="s">
        <v>989</v>
      </c>
      <c r="DI515" s="16"/>
      <c r="DJ515" s="646" t="s">
        <v>656</v>
      </c>
      <c r="DK515" s="16"/>
      <c r="DL515" s="649"/>
      <c r="DM515" s="650"/>
      <c r="DN515" s="645"/>
      <c r="DO515" s="646" t="s">
        <v>1011</v>
      </c>
      <c r="DP515" s="16"/>
      <c r="DQ515" s="646" t="s">
        <v>981</v>
      </c>
      <c r="DR515" s="15"/>
      <c r="DS515" s="15"/>
      <c r="DT515" s="16"/>
      <c r="DU515" s="646" t="s">
        <v>1012</v>
      </c>
      <c r="DV515" s="15"/>
      <c r="DW515" s="15"/>
      <c r="DX515" s="16"/>
      <c r="DY515" s="646" t="s">
        <v>983</v>
      </c>
      <c r="DZ515" s="15"/>
      <c r="EA515" s="15"/>
      <c r="EB515" s="16"/>
      <c r="EC515" s="646" t="s">
        <v>984</v>
      </c>
      <c r="ED515" s="15"/>
      <c r="EE515" s="15"/>
      <c r="EF515" s="16"/>
      <c r="EG515" s="647" t="s">
        <v>985</v>
      </c>
      <c r="EH515" s="15"/>
      <c r="EI515" s="15"/>
      <c r="EJ515" s="16"/>
      <c r="EK515" s="648" t="s">
        <v>986</v>
      </c>
      <c r="EL515" s="648" t="s">
        <v>652</v>
      </c>
      <c r="EM515" s="646" t="s">
        <v>987</v>
      </c>
      <c r="EN515" s="15"/>
      <c r="EO515" s="15"/>
      <c r="EP515" s="16"/>
      <c r="EQ515" s="646" t="s">
        <v>988</v>
      </c>
      <c r="ER515" s="15"/>
      <c r="ES515" s="15"/>
      <c r="ET515" s="16"/>
      <c r="EU515" s="646" t="s">
        <v>989</v>
      </c>
      <c r="EV515" s="16"/>
      <c r="EW515" s="646" t="s">
        <v>656</v>
      </c>
      <c r="EX515" s="16"/>
      <c r="EY515" s="649"/>
    </row>
    <row r="516" ht="130.5" customHeight="1">
      <c r="A516" s="651"/>
      <c r="B516" s="652" t="s">
        <v>1013</v>
      </c>
      <c r="C516" s="16"/>
      <c r="D516" s="653" t="s">
        <v>631</v>
      </c>
      <c r="E516" s="654" t="s">
        <v>633</v>
      </c>
      <c r="F516" s="653" t="s">
        <v>635</v>
      </c>
      <c r="G516" s="653" t="s">
        <v>637</v>
      </c>
      <c r="H516" s="653" t="s">
        <v>631</v>
      </c>
      <c r="I516" s="654" t="s">
        <v>633</v>
      </c>
      <c r="J516" s="653" t="s">
        <v>635</v>
      </c>
      <c r="K516" s="653" t="s">
        <v>637</v>
      </c>
      <c r="L516" s="653" t="s">
        <v>631</v>
      </c>
      <c r="M516" s="654" t="s">
        <v>633</v>
      </c>
      <c r="N516" s="653" t="s">
        <v>635</v>
      </c>
      <c r="O516" s="653" t="s">
        <v>637</v>
      </c>
      <c r="P516" s="653" t="s">
        <v>631</v>
      </c>
      <c r="Q516" s="654" t="s">
        <v>633</v>
      </c>
      <c r="R516" s="653" t="s">
        <v>635</v>
      </c>
      <c r="S516" s="652" t="s">
        <v>637</v>
      </c>
      <c r="T516" s="655" t="s">
        <v>991</v>
      </c>
      <c r="U516" s="654" t="s">
        <v>992</v>
      </c>
      <c r="V516" s="653" t="s">
        <v>993</v>
      </c>
      <c r="W516" s="653" t="s">
        <v>994</v>
      </c>
      <c r="X516" s="43"/>
      <c r="Y516" s="43"/>
      <c r="Z516" s="656" t="s">
        <v>995</v>
      </c>
      <c r="AA516" s="656" t="s">
        <v>734</v>
      </c>
      <c r="AB516" s="656" t="s">
        <v>996</v>
      </c>
      <c r="AC516" s="657" t="s">
        <v>665</v>
      </c>
      <c r="AD516" s="656" t="s">
        <v>997</v>
      </c>
      <c r="AE516" s="656" t="s">
        <v>998</v>
      </c>
      <c r="AF516" s="656" t="s">
        <v>999</v>
      </c>
      <c r="AG516" s="657" t="s">
        <v>669</v>
      </c>
      <c r="AH516" s="658" t="s">
        <v>1000</v>
      </c>
      <c r="AI516" s="653" t="s">
        <v>1001</v>
      </c>
      <c r="AJ516" s="658" t="s">
        <v>579</v>
      </c>
      <c r="AK516" s="658" t="s">
        <v>672</v>
      </c>
      <c r="AL516" s="659"/>
      <c r="AM516" s="660"/>
      <c r="AN516" s="651"/>
      <c r="AO516" s="652" t="s">
        <v>1013</v>
      </c>
      <c r="AP516" s="16"/>
      <c r="AQ516" s="653" t="s">
        <v>631</v>
      </c>
      <c r="AR516" s="654" t="s">
        <v>633</v>
      </c>
      <c r="AS516" s="653" t="s">
        <v>635</v>
      </c>
      <c r="AT516" s="653" t="s">
        <v>637</v>
      </c>
      <c r="AU516" s="653" t="s">
        <v>631</v>
      </c>
      <c r="AV516" s="654" t="s">
        <v>633</v>
      </c>
      <c r="AW516" s="653" t="s">
        <v>635</v>
      </c>
      <c r="AX516" s="653" t="s">
        <v>637</v>
      </c>
      <c r="AY516" s="653" t="s">
        <v>631</v>
      </c>
      <c r="AZ516" s="654" t="s">
        <v>633</v>
      </c>
      <c r="BA516" s="653" t="s">
        <v>635</v>
      </c>
      <c r="BB516" s="653" t="s">
        <v>637</v>
      </c>
      <c r="BC516" s="653" t="s">
        <v>631</v>
      </c>
      <c r="BD516" s="654" t="s">
        <v>633</v>
      </c>
      <c r="BE516" s="653" t="s">
        <v>635</v>
      </c>
      <c r="BF516" s="652" t="s">
        <v>637</v>
      </c>
      <c r="BG516" s="655" t="s">
        <v>991</v>
      </c>
      <c r="BH516" s="654" t="s">
        <v>992</v>
      </c>
      <c r="BI516" s="653" t="s">
        <v>993</v>
      </c>
      <c r="BJ516" s="653" t="s">
        <v>994</v>
      </c>
      <c r="BK516" s="43"/>
      <c r="BL516" s="43"/>
      <c r="BM516" s="656" t="s">
        <v>995</v>
      </c>
      <c r="BN516" s="656" t="s">
        <v>734</v>
      </c>
      <c r="BO516" s="656" t="s">
        <v>996</v>
      </c>
      <c r="BP516" s="657" t="s">
        <v>665</v>
      </c>
      <c r="BQ516" s="656" t="s">
        <v>997</v>
      </c>
      <c r="BR516" s="656" t="s">
        <v>998</v>
      </c>
      <c r="BS516" s="656" t="s">
        <v>999</v>
      </c>
      <c r="BT516" s="657" t="s">
        <v>669</v>
      </c>
      <c r="BU516" s="658" t="s">
        <v>1000</v>
      </c>
      <c r="BV516" s="653" t="s">
        <v>1001</v>
      </c>
      <c r="BW516" s="658" t="s">
        <v>579</v>
      </c>
      <c r="BX516" s="658" t="s">
        <v>672</v>
      </c>
      <c r="BY516" s="659"/>
      <c r="BZ516" s="660"/>
      <c r="CA516" s="651"/>
      <c r="CB516" s="652" t="s">
        <v>1013</v>
      </c>
      <c r="CC516" s="16"/>
      <c r="CD516" s="653" t="s">
        <v>631</v>
      </c>
      <c r="CE516" s="654" t="s">
        <v>633</v>
      </c>
      <c r="CF516" s="653" t="s">
        <v>635</v>
      </c>
      <c r="CG516" s="653" t="s">
        <v>637</v>
      </c>
      <c r="CH516" s="653" t="s">
        <v>631</v>
      </c>
      <c r="CI516" s="654" t="s">
        <v>633</v>
      </c>
      <c r="CJ516" s="653" t="s">
        <v>635</v>
      </c>
      <c r="CK516" s="653" t="s">
        <v>637</v>
      </c>
      <c r="CL516" s="653" t="s">
        <v>631</v>
      </c>
      <c r="CM516" s="654" t="s">
        <v>633</v>
      </c>
      <c r="CN516" s="653" t="s">
        <v>635</v>
      </c>
      <c r="CO516" s="653" t="s">
        <v>637</v>
      </c>
      <c r="CP516" s="653" t="s">
        <v>631</v>
      </c>
      <c r="CQ516" s="654" t="s">
        <v>633</v>
      </c>
      <c r="CR516" s="653" t="s">
        <v>635</v>
      </c>
      <c r="CS516" s="652" t="s">
        <v>637</v>
      </c>
      <c r="CT516" s="655" t="s">
        <v>991</v>
      </c>
      <c r="CU516" s="654" t="s">
        <v>992</v>
      </c>
      <c r="CV516" s="653" t="s">
        <v>993</v>
      </c>
      <c r="CW516" s="653" t="s">
        <v>994</v>
      </c>
      <c r="CX516" s="43"/>
      <c r="CY516" s="43"/>
      <c r="CZ516" s="656" t="s">
        <v>995</v>
      </c>
      <c r="DA516" s="656" t="s">
        <v>734</v>
      </c>
      <c r="DB516" s="656" t="s">
        <v>996</v>
      </c>
      <c r="DC516" s="657" t="s">
        <v>665</v>
      </c>
      <c r="DD516" s="656" t="s">
        <v>997</v>
      </c>
      <c r="DE516" s="656" t="s">
        <v>998</v>
      </c>
      <c r="DF516" s="656" t="s">
        <v>999</v>
      </c>
      <c r="DG516" s="657" t="s">
        <v>669</v>
      </c>
      <c r="DH516" s="658" t="s">
        <v>1000</v>
      </c>
      <c r="DI516" s="653" t="s">
        <v>1001</v>
      </c>
      <c r="DJ516" s="658" t="s">
        <v>579</v>
      </c>
      <c r="DK516" s="658" t="s">
        <v>672</v>
      </c>
      <c r="DL516" s="659"/>
      <c r="DM516" s="660"/>
      <c r="DN516" s="651"/>
      <c r="DO516" s="652" t="s">
        <v>1013</v>
      </c>
      <c r="DP516" s="16"/>
      <c r="DQ516" s="653" t="s">
        <v>631</v>
      </c>
      <c r="DR516" s="654" t="s">
        <v>633</v>
      </c>
      <c r="DS516" s="653" t="s">
        <v>635</v>
      </c>
      <c r="DT516" s="653" t="s">
        <v>637</v>
      </c>
      <c r="DU516" s="653" t="s">
        <v>631</v>
      </c>
      <c r="DV516" s="654" t="s">
        <v>633</v>
      </c>
      <c r="DW516" s="653" t="s">
        <v>635</v>
      </c>
      <c r="DX516" s="653" t="s">
        <v>637</v>
      </c>
      <c r="DY516" s="653" t="s">
        <v>631</v>
      </c>
      <c r="DZ516" s="654" t="s">
        <v>633</v>
      </c>
      <c r="EA516" s="653" t="s">
        <v>635</v>
      </c>
      <c r="EB516" s="653" t="s">
        <v>637</v>
      </c>
      <c r="EC516" s="653" t="s">
        <v>631</v>
      </c>
      <c r="ED516" s="654" t="s">
        <v>633</v>
      </c>
      <c r="EE516" s="653" t="s">
        <v>635</v>
      </c>
      <c r="EF516" s="652" t="s">
        <v>637</v>
      </c>
      <c r="EG516" s="655" t="s">
        <v>991</v>
      </c>
      <c r="EH516" s="654" t="s">
        <v>992</v>
      </c>
      <c r="EI516" s="653" t="s">
        <v>993</v>
      </c>
      <c r="EJ516" s="653" t="s">
        <v>994</v>
      </c>
      <c r="EK516" s="43"/>
      <c r="EL516" s="43"/>
      <c r="EM516" s="656" t="s">
        <v>995</v>
      </c>
      <c r="EN516" s="656" t="s">
        <v>734</v>
      </c>
      <c r="EO516" s="656" t="s">
        <v>996</v>
      </c>
      <c r="EP516" s="657" t="s">
        <v>665</v>
      </c>
      <c r="EQ516" s="656" t="s">
        <v>997</v>
      </c>
      <c r="ER516" s="656" t="s">
        <v>998</v>
      </c>
      <c r="ES516" s="656" t="s">
        <v>999</v>
      </c>
      <c r="ET516" s="657" t="s">
        <v>669</v>
      </c>
      <c r="EU516" s="658" t="s">
        <v>1000</v>
      </c>
      <c r="EV516" s="653" t="s">
        <v>1001</v>
      </c>
      <c r="EW516" s="658" t="s">
        <v>579</v>
      </c>
      <c r="EX516" s="658" t="s">
        <v>672</v>
      </c>
      <c r="EY516" s="659"/>
    </row>
    <row r="517" ht="52.5" customHeight="1">
      <c r="A517" s="661"/>
      <c r="B517" s="662" t="s">
        <v>1014</v>
      </c>
      <c r="C517" s="663" t="s">
        <v>980</v>
      </c>
      <c r="D517" s="664">
        <f>'3A 2025-2026 REPORTE CALIFICACI'!E51</f>
        <v>76</v>
      </c>
      <c r="E517" s="664">
        <f>'3A 2025-2026 REPORTE CALIFICACI'!F51</f>
        <v>78</v>
      </c>
      <c r="F517" s="665">
        <f>'3A 2025-2026 REPORTE CALIFICACI'!G51</f>
        <v>78</v>
      </c>
      <c r="G517" s="664">
        <f>'3A 2025-2026 REPORTE CALIFICACI'!H51</f>
        <v>0</v>
      </c>
      <c r="H517" s="664">
        <f>'3A 2025-2026 REPORTE CALIFICACI'!I51</f>
        <v>80</v>
      </c>
      <c r="I517" s="664">
        <f>'3A 2025-2026 REPORTE CALIFICACI'!J51</f>
        <v>85</v>
      </c>
      <c r="J517" s="664">
        <f>'3A 2025-2026 REPORTE CALIFICACI'!K51</f>
        <v>78</v>
      </c>
      <c r="K517" s="664">
        <f>'3A 2025-2026 REPORTE CALIFICACI'!L51</f>
        <v>0</v>
      </c>
      <c r="L517" s="664">
        <f>'3A 2025-2026 REPORTE CALIFICACI'!M51</f>
        <v>80</v>
      </c>
      <c r="M517" s="664">
        <f>'3A 2025-2026 REPORTE CALIFICACI'!N51</f>
        <v>85</v>
      </c>
      <c r="N517" s="664">
        <f>'3A 2025-2026 REPORTE CALIFICACI'!O51</f>
        <v>82</v>
      </c>
      <c r="O517" s="664">
        <f>'3A 2025-2026 REPORTE CALIFICACI'!P51</f>
        <v>0</v>
      </c>
      <c r="P517" s="664">
        <f>'3A 2025-2026 REPORTE CALIFICACI'!Q51</f>
        <v>78</v>
      </c>
      <c r="Q517" s="664">
        <f>'3A 2025-2026 REPORTE CALIFICACI'!R51</f>
        <v>91</v>
      </c>
      <c r="R517" s="664">
        <f>'3A 2025-2026 REPORTE CALIFICACI'!S51</f>
        <v>82</v>
      </c>
      <c r="S517" s="664">
        <f>'3A 2025-2026 REPORTE CALIFICACI'!T51</f>
        <v>0</v>
      </c>
      <c r="T517" s="664"/>
      <c r="U517" s="664"/>
      <c r="V517" s="664"/>
      <c r="W517" s="664"/>
      <c r="X517" s="664"/>
      <c r="Y517" s="664"/>
      <c r="Z517" s="664"/>
      <c r="AA517" s="664"/>
      <c r="AB517" s="664"/>
      <c r="AC517" s="664"/>
      <c r="AD517" s="664"/>
      <c r="AE517" s="664"/>
      <c r="AF517" s="664"/>
      <c r="AG517" s="664"/>
      <c r="AH517" s="664"/>
      <c r="AI517" s="664"/>
      <c r="AJ517" s="664"/>
      <c r="AK517" s="664"/>
      <c r="AL517" s="666"/>
      <c r="AM517" s="667"/>
      <c r="AN517" s="661"/>
      <c r="AO517" s="662" t="s">
        <v>1014</v>
      </c>
      <c r="AP517" s="663" t="s">
        <v>980</v>
      </c>
      <c r="AQ517" s="664">
        <f>'3A 2025-2026 REPORTE CALIFICACI'!E52</f>
        <v>77</v>
      </c>
      <c r="AR517" s="664">
        <f>'3A 2025-2026 REPORTE CALIFICACI'!F52</f>
        <v>74</v>
      </c>
      <c r="AS517" s="665">
        <f>'3A 2025-2026 REPORTE CALIFICACI'!G52</f>
        <v>71</v>
      </c>
      <c r="AT517" s="664">
        <f>'3A 2025-2026 REPORTE CALIFICACI'!H52</f>
        <v>0</v>
      </c>
      <c r="AU517" s="664">
        <f>'3A 2025-2026 REPORTE CALIFICACI'!I52</f>
        <v>78</v>
      </c>
      <c r="AV517" s="664">
        <f>'3A 2025-2026 REPORTE CALIFICACI'!J52</f>
        <v>75</v>
      </c>
      <c r="AW517" s="664">
        <f>'3A 2025-2026 REPORTE CALIFICACI'!K52</f>
        <v>60</v>
      </c>
      <c r="AX517" s="664">
        <f>'3A 2025-2026 REPORTE CALIFICACI'!L52</f>
        <v>0</v>
      </c>
      <c r="AY517" s="664">
        <f>'3A 2025-2026 REPORTE CALIFICACI'!M52</f>
        <v>86</v>
      </c>
      <c r="AZ517" s="664">
        <f>'3A 2025-2026 REPORTE CALIFICACI'!N52</f>
        <v>74</v>
      </c>
      <c r="BA517" s="664">
        <f>'3A 2025-2026 REPORTE CALIFICACI'!O52</f>
        <v>88</v>
      </c>
      <c r="BB517" s="664">
        <f>'3A 2025-2026 REPORTE CALIFICACI'!P52</f>
        <v>0</v>
      </c>
      <c r="BC517" s="664">
        <f>'3A 2025-2026 REPORTE CALIFICACI'!Q52</f>
        <v>82</v>
      </c>
      <c r="BD517" s="664">
        <f>'3A 2025-2026 REPORTE CALIFICACI'!R52</f>
        <v>73</v>
      </c>
      <c r="BE517" s="664">
        <f>'3A 2025-2026 REPORTE CALIFICACI'!S52</f>
        <v>80</v>
      </c>
      <c r="BF517" s="664">
        <f>'3A 2025-2026 REPORTE CALIFICACI'!T52</f>
        <v>0</v>
      </c>
      <c r="BG517" s="664"/>
      <c r="BH517" s="664"/>
      <c r="BI517" s="664"/>
      <c r="BJ517" s="664"/>
      <c r="BK517" s="664"/>
      <c r="BL517" s="664"/>
      <c r="BM517" s="664"/>
      <c r="BN517" s="664"/>
      <c r="BO517" s="664"/>
      <c r="BP517" s="664"/>
      <c r="BQ517" s="664"/>
      <c r="BR517" s="664"/>
      <c r="BS517" s="664"/>
      <c r="BT517" s="664"/>
      <c r="BU517" s="664"/>
      <c r="BV517" s="664"/>
      <c r="BW517" s="664"/>
      <c r="BX517" s="664"/>
      <c r="BY517" s="666"/>
      <c r="BZ517" s="667"/>
      <c r="CA517" s="661"/>
      <c r="CB517" s="662" t="s">
        <v>1014</v>
      </c>
      <c r="CC517" s="663" t="s">
        <v>980</v>
      </c>
      <c r="CD517" s="664">
        <f>'3A 2025-2026 REPORTE CALIFICACI'!E53</f>
        <v>71</v>
      </c>
      <c r="CE517" s="664">
        <f>'3A 2025-2026 REPORTE CALIFICACI'!F53</f>
        <v>40</v>
      </c>
      <c r="CF517" s="665">
        <f>'3A 2025-2026 REPORTE CALIFICACI'!G53</f>
        <v>60</v>
      </c>
      <c r="CG517" s="664">
        <f>'3A 2025-2026 REPORTE CALIFICACI'!H53</f>
        <v>0</v>
      </c>
      <c r="CH517" s="664">
        <f>'3A 2025-2026 REPORTE CALIFICACI'!I53</f>
        <v>56</v>
      </c>
      <c r="CI517" s="664">
        <f>'3A 2025-2026 REPORTE CALIFICACI'!J53</f>
        <v>62</v>
      </c>
      <c r="CJ517" s="664">
        <f>'3A 2025-2026 REPORTE CALIFICACI'!K53</f>
        <v>60</v>
      </c>
      <c r="CK517" s="664">
        <f>'3A 2025-2026 REPORTE CALIFICACI'!L53</f>
        <v>0</v>
      </c>
      <c r="CL517" s="664">
        <f>'3A 2025-2026 REPORTE CALIFICACI'!M53</f>
        <v>76</v>
      </c>
      <c r="CM517" s="664">
        <f>'3A 2025-2026 REPORTE CALIFICACI'!N53</f>
        <v>64</v>
      </c>
      <c r="CN517" s="664">
        <f>'3A 2025-2026 REPORTE CALIFICACI'!O53</f>
        <v>78</v>
      </c>
      <c r="CO517" s="664">
        <f>'3A 2025-2026 REPORTE CALIFICACI'!P53</f>
        <v>0</v>
      </c>
      <c r="CP517" s="664">
        <f>'3A 2025-2026 REPORTE CALIFICACI'!Q53</f>
        <v>70</v>
      </c>
      <c r="CQ517" s="664">
        <f>'3A 2025-2026 REPORTE CALIFICACI'!R53</f>
        <v>61</v>
      </c>
      <c r="CR517" s="664">
        <f>'3A 2025-2026 REPORTE CALIFICACI'!S53</f>
        <v>77</v>
      </c>
      <c r="CS517" s="664">
        <f>'3A 2025-2026 REPORTE CALIFICACI'!T53</f>
        <v>0</v>
      </c>
      <c r="CT517" s="664"/>
      <c r="CU517" s="664"/>
      <c r="CV517" s="664"/>
      <c r="CW517" s="664"/>
      <c r="CX517" s="664"/>
      <c r="CY517" s="664"/>
      <c r="CZ517" s="664"/>
      <c r="DA517" s="664"/>
      <c r="DB517" s="664"/>
      <c r="DC517" s="664"/>
      <c r="DD517" s="664"/>
      <c r="DE517" s="664"/>
      <c r="DF517" s="664"/>
      <c r="DG517" s="664"/>
      <c r="DH517" s="664"/>
      <c r="DI517" s="664"/>
      <c r="DJ517" s="664"/>
      <c r="DK517" s="664"/>
      <c r="DL517" s="666"/>
      <c r="DM517" s="667"/>
      <c r="DN517" s="661"/>
      <c r="DO517" s="662" t="s">
        <v>1014</v>
      </c>
      <c r="DP517" s="663" t="s">
        <v>980</v>
      </c>
      <c r="DQ517" s="664">
        <f>'3A 2025-2026 REPORTE CALIFICACI'!E54</f>
        <v>82</v>
      </c>
      <c r="DR517" s="664">
        <f>'3A 2025-2026 REPORTE CALIFICACI'!F54</f>
        <v>85</v>
      </c>
      <c r="DS517" s="665">
        <f>'3A 2025-2026 REPORTE CALIFICACI'!G54</f>
        <v>81</v>
      </c>
      <c r="DT517" s="664">
        <f>'3A 2025-2026 REPORTE CALIFICACI'!H54</f>
        <v>0</v>
      </c>
      <c r="DU517" s="664">
        <f>'3A 2025-2026 REPORTE CALIFICACI'!I54</f>
        <v>80</v>
      </c>
      <c r="DV517" s="664">
        <f>'3A 2025-2026 REPORTE CALIFICACI'!J54</f>
        <v>90</v>
      </c>
      <c r="DW517" s="664">
        <f>'3A 2025-2026 REPORTE CALIFICACI'!K54</f>
        <v>88</v>
      </c>
      <c r="DX517" s="664">
        <f>'3A 2025-2026 REPORTE CALIFICACI'!L54</f>
        <v>0</v>
      </c>
      <c r="DY517" s="664">
        <f>'3A 2025-2026 REPORTE CALIFICACI'!M54</f>
        <v>91</v>
      </c>
      <c r="DZ517" s="664">
        <f>'3A 2025-2026 REPORTE CALIFICACI'!N54</f>
        <v>90</v>
      </c>
      <c r="EA517" s="664">
        <f>'3A 2025-2026 REPORTE CALIFICACI'!O54</f>
        <v>92</v>
      </c>
      <c r="EB517" s="664">
        <f>'3A 2025-2026 REPORTE CALIFICACI'!P54</f>
        <v>0</v>
      </c>
      <c r="EC517" s="664">
        <f>'3A 2025-2026 REPORTE CALIFICACI'!Q54</f>
        <v>93</v>
      </c>
      <c r="ED517" s="664">
        <f>'3A 2025-2026 REPORTE CALIFICACI'!R54</f>
        <v>97</v>
      </c>
      <c r="EE517" s="664">
        <f>'3A 2025-2026 REPORTE CALIFICACI'!S54</f>
        <v>95</v>
      </c>
      <c r="EF517" s="664">
        <f>'3A 2025-2026 REPORTE CALIFICACI'!T54</f>
        <v>0</v>
      </c>
      <c r="EG517" s="664"/>
      <c r="EH517" s="664"/>
      <c r="EI517" s="664"/>
      <c r="EJ517" s="664"/>
      <c r="EK517" s="664"/>
      <c r="EL517" s="664"/>
      <c r="EM517" s="664"/>
      <c r="EN517" s="664"/>
      <c r="EO517" s="664"/>
      <c r="EP517" s="664"/>
      <c r="EQ517" s="664"/>
      <c r="ER517" s="664"/>
      <c r="ES517" s="664"/>
      <c r="ET517" s="664"/>
      <c r="EU517" s="664"/>
      <c r="EV517" s="664"/>
      <c r="EW517" s="664"/>
      <c r="EX517" s="664"/>
      <c r="EY517" s="666"/>
    </row>
    <row r="518" ht="75.0" customHeight="1">
      <c r="A518" s="661"/>
      <c r="B518" s="47"/>
      <c r="C518" s="663" t="s">
        <v>1015</v>
      </c>
      <c r="D518" s="664">
        <f>'3A 2025-2026 REPORTE CALIFICACI'!AM51</f>
        <v>0</v>
      </c>
      <c r="E518" s="664">
        <f>'3A 2025-2026 REPORTE CALIFICACI'!AN51</f>
        <v>0</v>
      </c>
      <c r="F518" s="664">
        <f>'3A 2025-2026 REPORTE CALIFICACI'!AO51</f>
        <v>0</v>
      </c>
      <c r="G518" s="664">
        <f>'3A 2025-2026 REPORTE CALIFICACI'!AP51</f>
        <v>0</v>
      </c>
      <c r="H518" s="664">
        <f>'3A 2025-2026 REPORTE CALIFICACI'!AQ51</f>
        <v>0</v>
      </c>
      <c r="I518" s="664">
        <f>'3A 2025-2026 REPORTE CALIFICACI'!AR51</f>
        <v>0</v>
      </c>
      <c r="J518" s="664">
        <f>'3A 2025-2026 REPORTE CALIFICACI'!AS51</f>
        <v>0</v>
      </c>
      <c r="K518" s="664">
        <f>'3A 2025-2026 REPORTE CALIFICACI'!AT51</f>
        <v>0</v>
      </c>
      <c r="L518" s="664">
        <f>'3A 2025-2026 REPORTE CALIFICACI'!AU51</f>
        <v>0</v>
      </c>
      <c r="M518" s="664">
        <f>'3A 2025-2026 REPORTE CALIFICACI'!AV51</f>
        <v>0</v>
      </c>
      <c r="N518" s="664">
        <f>'3A 2025-2026 REPORTE CALIFICACI'!AW51</f>
        <v>0</v>
      </c>
      <c r="O518" s="664">
        <f>'3A 2025-2026 REPORTE CALIFICACI'!AX51</f>
        <v>0</v>
      </c>
      <c r="P518" s="664">
        <f>'3A 2025-2026 REPORTE CALIFICACI'!AY51</f>
        <v>0</v>
      </c>
      <c r="Q518" s="664">
        <f>'3A 2025-2026 REPORTE CALIFICACI'!AZ51</f>
        <v>0</v>
      </c>
      <c r="R518" s="664">
        <f>'3A 2025-2026 REPORTE CALIFICACI'!BA51</f>
        <v>0</v>
      </c>
      <c r="S518" s="664">
        <f>'3A 2025-2026 REPORTE CALIFICACI'!BB51</f>
        <v>0</v>
      </c>
      <c r="T518" s="664"/>
      <c r="U518" s="664"/>
      <c r="V518" s="664"/>
      <c r="W518" s="664"/>
      <c r="X518" s="664"/>
      <c r="Y518" s="664"/>
      <c r="Z518" s="664"/>
      <c r="AA518" s="664"/>
      <c r="AB518" s="664"/>
      <c r="AC518" s="664"/>
      <c r="AD518" s="664"/>
      <c r="AE518" s="664"/>
      <c r="AF518" s="664"/>
      <c r="AG518" s="664"/>
      <c r="AH518" s="664"/>
      <c r="AI518" s="664"/>
      <c r="AJ518" s="664"/>
      <c r="AK518" s="664"/>
      <c r="AL518" s="666"/>
      <c r="AM518" s="667"/>
      <c r="AN518" s="661"/>
      <c r="AO518" s="47"/>
      <c r="AP518" s="663" t="s">
        <v>1015</v>
      </c>
      <c r="AQ518" s="664">
        <f>'3A 2025-2026 REPORTE CALIFICACI'!AM52</f>
        <v>0</v>
      </c>
      <c r="AR518" s="664">
        <f>'3A 2025-2026 REPORTE CALIFICACI'!AN52</f>
        <v>0</v>
      </c>
      <c r="AS518" s="664">
        <f>'3A 2025-2026 REPORTE CALIFICACI'!AO52</f>
        <v>0</v>
      </c>
      <c r="AT518" s="664">
        <f>'3A 2025-2026 REPORTE CALIFICACI'!AP52</f>
        <v>0</v>
      </c>
      <c r="AU518" s="664">
        <f>'3A 2025-2026 REPORTE CALIFICACI'!AQ52</f>
        <v>0</v>
      </c>
      <c r="AV518" s="664">
        <f>'3A 2025-2026 REPORTE CALIFICACI'!AR52</f>
        <v>0</v>
      </c>
      <c r="AW518" s="664">
        <f>'3A 2025-2026 REPORTE CALIFICACI'!AS52</f>
        <v>0</v>
      </c>
      <c r="AX518" s="664">
        <f>'3A 2025-2026 REPORTE CALIFICACI'!AT52</f>
        <v>0</v>
      </c>
      <c r="AY518" s="664">
        <f>'3A 2025-2026 REPORTE CALIFICACI'!AU52</f>
        <v>0</v>
      </c>
      <c r="AZ518" s="664">
        <f>'3A 2025-2026 REPORTE CALIFICACI'!AV52</f>
        <v>0</v>
      </c>
      <c r="BA518" s="664">
        <f>'3A 2025-2026 REPORTE CALIFICACI'!AW52</f>
        <v>0</v>
      </c>
      <c r="BB518" s="664">
        <f>'3A 2025-2026 REPORTE CALIFICACI'!AX52</f>
        <v>0</v>
      </c>
      <c r="BC518" s="664">
        <f>'3A 2025-2026 REPORTE CALIFICACI'!AY52</f>
        <v>0</v>
      </c>
      <c r="BD518" s="664">
        <f>'3A 2025-2026 REPORTE CALIFICACI'!AZ52</f>
        <v>0</v>
      </c>
      <c r="BE518" s="664">
        <f>'3A 2025-2026 REPORTE CALIFICACI'!BA52</f>
        <v>0</v>
      </c>
      <c r="BF518" s="664">
        <f>'3A 2025-2026 REPORTE CALIFICACI'!BB52</f>
        <v>0</v>
      </c>
      <c r="BG518" s="664"/>
      <c r="BH518" s="664"/>
      <c r="BI518" s="664"/>
      <c r="BJ518" s="664"/>
      <c r="BK518" s="664"/>
      <c r="BL518" s="664"/>
      <c r="BM518" s="664"/>
      <c r="BN518" s="664"/>
      <c r="BO518" s="664"/>
      <c r="BP518" s="664"/>
      <c r="BQ518" s="664"/>
      <c r="BR518" s="664"/>
      <c r="BS518" s="664"/>
      <c r="BT518" s="664"/>
      <c r="BU518" s="664"/>
      <c r="BV518" s="664"/>
      <c r="BW518" s="664"/>
      <c r="BX518" s="664"/>
      <c r="BY518" s="666"/>
      <c r="BZ518" s="667"/>
      <c r="CA518" s="661"/>
      <c r="CB518" s="47"/>
      <c r="CC518" s="663" t="s">
        <v>1015</v>
      </c>
      <c r="CD518" s="664">
        <f>'3A 2025-2026 REPORTE CALIFICACI'!AM53</f>
        <v>0</v>
      </c>
      <c r="CE518" s="664">
        <f>'3A 2025-2026 REPORTE CALIFICACI'!AN53</f>
        <v>0</v>
      </c>
      <c r="CF518" s="664">
        <f>'3A 2025-2026 REPORTE CALIFICACI'!AO53</f>
        <v>0</v>
      </c>
      <c r="CG518" s="664">
        <f>'3A 2025-2026 REPORTE CALIFICACI'!AP53</f>
        <v>0</v>
      </c>
      <c r="CH518" s="664">
        <f>'3A 2025-2026 REPORTE CALIFICACI'!AQ53</f>
        <v>0</v>
      </c>
      <c r="CI518" s="664">
        <f>'3A 2025-2026 REPORTE CALIFICACI'!AR53</f>
        <v>0</v>
      </c>
      <c r="CJ518" s="664">
        <f>'3A 2025-2026 REPORTE CALIFICACI'!AS53</f>
        <v>0</v>
      </c>
      <c r="CK518" s="664">
        <f>'3A 2025-2026 REPORTE CALIFICACI'!AT53</f>
        <v>0</v>
      </c>
      <c r="CL518" s="664">
        <f>'3A 2025-2026 REPORTE CALIFICACI'!AU53</f>
        <v>0</v>
      </c>
      <c r="CM518" s="664">
        <f>'3A 2025-2026 REPORTE CALIFICACI'!AV53</f>
        <v>0</v>
      </c>
      <c r="CN518" s="664">
        <f>'3A 2025-2026 REPORTE CALIFICACI'!AW53</f>
        <v>0</v>
      </c>
      <c r="CO518" s="664">
        <f>'3A 2025-2026 REPORTE CALIFICACI'!AX53</f>
        <v>0</v>
      </c>
      <c r="CP518" s="664">
        <f>'3A 2025-2026 REPORTE CALIFICACI'!AY53</f>
        <v>0</v>
      </c>
      <c r="CQ518" s="664">
        <f>'3A 2025-2026 REPORTE CALIFICACI'!AZ53</f>
        <v>0</v>
      </c>
      <c r="CR518" s="664">
        <f>'3A 2025-2026 REPORTE CALIFICACI'!BA53</f>
        <v>0</v>
      </c>
      <c r="CS518" s="664">
        <f>'3A 2025-2026 REPORTE CALIFICACI'!BB53</f>
        <v>0</v>
      </c>
      <c r="CT518" s="664"/>
      <c r="CU518" s="664"/>
      <c r="CV518" s="664"/>
      <c r="CW518" s="664"/>
      <c r="CX518" s="664"/>
      <c r="CY518" s="664"/>
      <c r="CZ518" s="664"/>
      <c r="DA518" s="664"/>
      <c r="DB518" s="664"/>
      <c r="DC518" s="664"/>
      <c r="DD518" s="664"/>
      <c r="DE518" s="664"/>
      <c r="DF518" s="664"/>
      <c r="DG518" s="664"/>
      <c r="DH518" s="664"/>
      <c r="DI518" s="664"/>
      <c r="DJ518" s="664"/>
      <c r="DK518" s="664"/>
      <c r="DL518" s="666"/>
      <c r="DM518" s="667"/>
      <c r="DN518" s="661"/>
      <c r="DO518" s="47"/>
      <c r="DP518" s="663" t="s">
        <v>1015</v>
      </c>
      <c r="DQ518" s="664">
        <f>'3A 2025-2026 REPORTE CALIFICACI'!AM54</f>
        <v>0</v>
      </c>
      <c r="DR518" s="664">
        <f>'3A 2025-2026 REPORTE CALIFICACI'!AN54</f>
        <v>0</v>
      </c>
      <c r="DS518" s="664">
        <f>'3A 2025-2026 REPORTE CALIFICACI'!AO54</f>
        <v>0</v>
      </c>
      <c r="DT518" s="664">
        <f>'3A 2025-2026 REPORTE CALIFICACI'!AP54</f>
        <v>0</v>
      </c>
      <c r="DU518" s="664">
        <f>'3A 2025-2026 REPORTE CALIFICACI'!AQ54</f>
        <v>0</v>
      </c>
      <c r="DV518" s="664">
        <f>'3A 2025-2026 REPORTE CALIFICACI'!AR54</f>
        <v>0</v>
      </c>
      <c r="DW518" s="664">
        <f>'3A 2025-2026 REPORTE CALIFICACI'!AS54</f>
        <v>0</v>
      </c>
      <c r="DX518" s="664">
        <f>'3A 2025-2026 REPORTE CALIFICACI'!AT54</f>
        <v>0</v>
      </c>
      <c r="DY518" s="664">
        <f>'3A 2025-2026 REPORTE CALIFICACI'!AU54</f>
        <v>0</v>
      </c>
      <c r="DZ518" s="664">
        <f>'3A 2025-2026 REPORTE CALIFICACI'!AV54</f>
        <v>0</v>
      </c>
      <c r="EA518" s="664">
        <f>'3A 2025-2026 REPORTE CALIFICACI'!AW54</f>
        <v>0</v>
      </c>
      <c r="EB518" s="664">
        <f>'3A 2025-2026 REPORTE CALIFICACI'!AX54</f>
        <v>0</v>
      </c>
      <c r="EC518" s="664">
        <f>'3A 2025-2026 REPORTE CALIFICACI'!AY54</f>
        <v>0</v>
      </c>
      <c r="ED518" s="664">
        <f>'3A 2025-2026 REPORTE CALIFICACI'!AZ54</f>
        <v>0</v>
      </c>
      <c r="EE518" s="664">
        <f>'3A 2025-2026 REPORTE CALIFICACI'!BA54</f>
        <v>0</v>
      </c>
      <c r="EF518" s="664">
        <f>'3A 2025-2026 REPORTE CALIFICACI'!BB54</f>
        <v>0</v>
      </c>
      <c r="EG518" s="664"/>
      <c r="EH518" s="664"/>
      <c r="EI518" s="664"/>
      <c r="EJ518" s="664"/>
      <c r="EK518" s="664"/>
      <c r="EL518" s="664"/>
      <c r="EM518" s="664"/>
      <c r="EN518" s="664"/>
      <c r="EO518" s="664"/>
      <c r="EP518" s="664"/>
      <c r="EQ518" s="664"/>
      <c r="ER518" s="664"/>
      <c r="ES518" s="664"/>
      <c r="ET518" s="664"/>
      <c r="EU518" s="664"/>
      <c r="EV518" s="664"/>
      <c r="EW518" s="664"/>
      <c r="EX518" s="664"/>
      <c r="EY518" s="666"/>
    </row>
    <row r="519" ht="72.0" customHeight="1">
      <c r="A519" s="661"/>
      <c r="B519" s="47"/>
      <c r="C519" s="663" t="s">
        <v>1016</v>
      </c>
      <c r="D519" s="664">
        <f>'3A 2025-2026 REPORTE CALIFICACI'!BU51</f>
        <v>78</v>
      </c>
      <c r="E519" s="664">
        <f>'3A 2025-2026 REPORTE CALIFICACI'!BV51</f>
        <v>70</v>
      </c>
      <c r="F519" s="664">
        <f>'3A 2025-2026 REPORTE CALIFICACI'!BW51</f>
        <v>71</v>
      </c>
      <c r="G519" s="664">
        <f>'3A 2025-2026 REPORTE CALIFICACI'!BX51</f>
        <v>0</v>
      </c>
      <c r="H519" s="664">
        <f>'3A 2025-2026 REPORTE CALIFICACI'!BY51</f>
        <v>76</v>
      </c>
      <c r="I519" s="664">
        <f>'3A 2025-2026 REPORTE CALIFICACI'!BZ51</f>
        <v>71</v>
      </c>
      <c r="J519" s="664">
        <f>'3A 2025-2026 REPORTE CALIFICACI'!CA51</f>
        <v>70</v>
      </c>
      <c r="K519" s="664">
        <f>'3A 2025-2026 REPORTE CALIFICACI'!CB51</f>
        <v>0</v>
      </c>
      <c r="L519" s="664">
        <f>'3A 2025-2026 REPORTE CALIFICACI'!CC51</f>
        <v>74</v>
      </c>
      <c r="M519" s="664">
        <f>'3A 2025-2026 REPORTE CALIFICACI'!CD51</f>
        <v>75</v>
      </c>
      <c r="N519" s="664">
        <f>'3A 2025-2026 REPORTE CALIFICACI'!CE51</f>
        <v>72</v>
      </c>
      <c r="O519" s="664">
        <f>'3A 2025-2026 REPORTE CALIFICACI'!CF51</f>
        <v>0</v>
      </c>
      <c r="P519" s="664">
        <f>'3A 2025-2026 REPORTE CALIFICACI'!CG51</f>
        <v>75</v>
      </c>
      <c r="Q519" s="664">
        <f>'3A 2025-2026 REPORTE CALIFICACI'!CH51</f>
        <v>76</v>
      </c>
      <c r="R519" s="664">
        <f>'3A 2025-2026 REPORTE CALIFICACI'!CI51</f>
        <v>71</v>
      </c>
      <c r="S519" s="664">
        <f>'3A 2025-2026 REPORTE CALIFICACI'!CJ51</f>
        <v>0</v>
      </c>
      <c r="T519" s="664"/>
      <c r="U519" s="664"/>
      <c r="V519" s="664"/>
      <c r="W519" s="664"/>
      <c r="X519" s="664"/>
      <c r="Y519" s="664"/>
      <c r="Z519" s="664"/>
      <c r="AA519" s="664"/>
      <c r="AB519" s="664"/>
      <c r="AC519" s="664"/>
      <c r="AD519" s="664"/>
      <c r="AE519" s="664"/>
      <c r="AF519" s="664"/>
      <c r="AG519" s="664"/>
      <c r="AH519" s="664"/>
      <c r="AI519" s="664"/>
      <c r="AJ519" s="664"/>
      <c r="AK519" s="664"/>
      <c r="AL519" s="666"/>
      <c r="AM519" s="667"/>
      <c r="AN519" s="661"/>
      <c r="AO519" s="47"/>
      <c r="AP519" s="663" t="s">
        <v>1016</v>
      </c>
      <c r="AQ519" s="664">
        <f>'3A 2025-2026 REPORTE CALIFICACI'!BU52</f>
        <v>70</v>
      </c>
      <c r="AR519" s="664">
        <f>'3A 2025-2026 REPORTE CALIFICACI'!BV52</f>
        <v>70</v>
      </c>
      <c r="AS519" s="664">
        <f>'3A 2025-2026 REPORTE CALIFICACI'!BW52</f>
        <v>50</v>
      </c>
      <c r="AT519" s="664">
        <f>'3A 2025-2026 REPORTE CALIFICACI'!BX52</f>
        <v>0</v>
      </c>
      <c r="AU519" s="664">
        <f>'3A 2025-2026 REPORTE CALIFICACI'!BY52</f>
        <v>70</v>
      </c>
      <c r="AV519" s="664">
        <f>'3A 2025-2026 REPORTE CALIFICACI'!BZ52</f>
        <v>71</v>
      </c>
      <c r="AW519" s="664">
        <f>'3A 2025-2026 REPORTE CALIFICACI'!CA52</f>
        <v>45</v>
      </c>
      <c r="AX519" s="664">
        <f>'3A 2025-2026 REPORTE CALIFICACI'!CB52</f>
        <v>0</v>
      </c>
      <c r="AY519" s="664">
        <f>'3A 2025-2026 REPORTE CALIFICACI'!CC52</f>
        <v>72</v>
      </c>
      <c r="AZ519" s="664">
        <f>'3A 2025-2026 REPORTE CALIFICACI'!CD52</f>
        <v>70</v>
      </c>
      <c r="BA519" s="664">
        <f>'3A 2025-2026 REPORTE CALIFICACI'!CE52</f>
        <v>70</v>
      </c>
      <c r="BB519" s="664">
        <f>'3A 2025-2026 REPORTE CALIFICACI'!CF52</f>
        <v>0</v>
      </c>
      <c r="BC519" s="664">
        <f>'3A 2025-2026 REPORTE CALIFICACI'!CG52</f>
        <v>74</v>
      </c>
      <c r="BD519" s="664">
        <f>'3A 2025-2026 REPORTE CALIFICACI'!CH52</f>
        <v>75</v>
      </c>
      <c r="BE519" s="664">
        <f>'3A 2025-2026 REPORTE CALIFICACI'!CI52</f>
        <v>70</v>
      </c>
      <c r="BF519" s="664">
        <f>'3A 2025-2026 REPORTE CALIFICACI'!CJ52</f>
        <v>0</v>
      </c>
      <c r="BG519" s="664"/>
      <c r="BH519" s="664"/>
      <c r="BI519" s="664"/>
      <c r="BJ519" s="664"/>
      <c r="BK519" s="664"/>
      <c r="BL519" s="664"/>
      <c r="BM519" s="664"/>
      <c r="BN519" s="664"/>
      <c r="BO519" s="664"/>
      <c r="BP519" s="664"/>
      <c r="BQ519" s="664"/>
      <c r="BR519" s="664"/>
      <c r="BS519" s="664"/>
      <c r="BT519" s="664"/>
      <c r="BU519" s="664"/>
      <c r="BV519" s="664"/>
      <c r="BW519" s="664"/>
      <c r="BX519" s="664"/>
      <c r="BY519" s="666"/>
      <c r="BZ519" s="667"/>
      <c r="CA519" s="661"/>
      <c r="CB519" s="47"/>
      <c r="CC519" s="663" t="s">
        <v>1016</v>
      </c>
      <c r="CD519" s="664">
        <f>'3A 2025-2026 REPORTE CALIFICACI'!BU53</f>
        <v>73</v>
      </c>
      <c r="CE519" s="664">
        <f>'3A 2025-2026 REPORTE CALIFICACI'!BV53</f>
        <v>30</v>
      </c>
      <c r="CF519" s="664">
        <f>'3A 2025-2026 REPORTE CALIFICACI'!BW53</f>
        <v>35</v>
      </c>
      <c r="CG519" s="664">
        <f>'3A 2025-2026 REPORTE CALIFICACI'!BX53</f>
        <v>0</v>
      </c>
      <c r="CH519" s="664">
        <f>'3A 2025-2026 REPORTE CALIFICACI'!BY53</f>
        <v>71</v>
      </c>
      <c r="CI519" s="664">
        <f>'3A 2025-2026 REPORTE CALIFICACI'!BZ53</f>
        <v>35</v>
      </c>
      <c r="CJ519" s="664">
        <f>'3A 2025-2026 REPORTE CALIFICACI'!CA53</f>
        <v>40</v>
      </c>
      <c r="CK519" s="664">
        <f>'3A 2025-2026 REPORTE CALIFICACI'!CB53</f>
        <v>0</v>
      </c>
      <c r="CL519" s="664">
        <f>'3A 2025-2026 REPORTE CALIFICACI'!CC53</f>
        <v>72</v>
      </c>
      <c r="CM519" s="664">
        <f>'3A 2025-2026 REPORTE CALIFICACI'!CD53</f>
        <v>25</v>
      </c>
      <c r="CN519" s="664">
        <f>'3A 2025-2026 REPORTE CALIFICACI'!CE53</f>
        <v>70</v>
      </c>
      <c r="CO519" s="664">
        <f>'3A 2025-2026 REPORTE CALIFICACI'!CF53</f>
        <v>0</v>
      </c>
      <c r="CP519" s="664">
        <f>'3A 2025-2026 REPORTE CALIFICACI'!CG53</f>
        <v>60</v>
      </c>
      <c r="CQ519" s="664">
        <f>'3A 2025-2026 REPORTE CALIFICACI'!CH53</f>
        <v>25</v>
      </c>
      <c r="CR519" s="664">
        <f>'3A 2025-2026 REPORTE CALIFICACI'!CI53</f>
        <v>70</v>
      </c>
      <c r="CS519" s="664">
        <f>'3A 2025-2026 REPORTE CALIFICACI'!CJ53</f>
        <v>0</v>
      </c>
      <c r="CT519" s="664"/>
      <c r="CU519" s="664"/>
      <c r="CV519" s="664"/>
      <c r="CW519" s="664"/>
      <c r="CX519" s="664"/>
      <c r="CY519" s="664"/>
      <c r="CZ519" s="664"/>
      <c r="DA519" s="664"/>
      <c r="DB519" s="664"/>
      <c r="DC519" s="664"/>
      <c r="DD519" s="664"/>
      <c r="DE519" s="664"/>
      <c r="DF519" s="664"/>
      <c r="DG519" s="664"/>
      <c r="DH519" s="664"/>
      <c r="DI519" s="664"/>
      <c r="DJ519" s="664"/>
      <c r="DK519" s="664"/>
      <c r="DL519" s="666"/>
      <c r="DM519" s="667"/>
      <c r="DN519" s="661"/>
      <c r="DO519" s="47"/>
      <c r="DP519" s="663" t="s">
        <v>1016</v>
      </c>
      <c r="DQ519" s="664">
        <f>'3A 2025-2026 REPORTE CALIFICACI'!BU54</f>
        <v>75</v>
      </c>
      <c r="DR519" s="664">
        <f>'3A 2025-2026 REPORTE CALIFICACI'!BV54</f>
        <v>80</v>
      </c>
      <c r="DS519" s="664">
        <f>'3A 2025-2026 REPORTE CALIFICACI'!BW54</f>
        <v>81</v>
      </c>
      <c r="DT519" s="664">
        <f>'3A 2025-2026 REPORTE CALIFICACI'!BX54</f>
        <v>0</v>
      </c>
      <c r="DU519" s="664">
        <f>'3A 2025-2026 REPORTE CALIFICACI'!BY54</f>
        <v>74</v>
      </c>
      <c r="DV519" s="664">
        <f>'3A 2025-2026 REPORTE CALIFICACI'!BZ54</f>
        <v>82</v>
      </c>
      <c r="DW519" s="664">
        <f>'3A 2025-2026 REPORTE CALIFICACI'!CA54</f>
        <v>80</v>
      </c>
      <c r="DX519" s="664">
        <f>'3A 2025-2026 REPORTE CALIFICACI'!CB54</f>
        <v>0</v>
      </c>
      <c r="DY519" s="664">
        <f>'3A 2025-2026 REPORTE CALIFICACI'!CC54</f>
        <v>84</v>
      </c>
      <c r="DZ519" s="664">
        <f>'3A 2025-2026 REPORTE CALIFICACI'!CD54</f>
        <v>85</v>
      </c>
      <c r="EA519" s="664">
        <f>'3A 2025-2026 REPORTE CALIFICACI'!CE54</f>
        <v>83</v>
      </c>
      <c r="EB519" s="664">
        <f>'3A 2025-2026 REPORTE CALIFICACI'!CF54</f>
        <v>0</v>
      </c>
      <c r="EC519" s="664">
        <f>'3A 2025-2026 REPORTE CALIFICACI'!CG54</f>
        <v>85</v>
      </c>
      <c r="ED519" s="664">
        <f>'3A 2025-2026 REPORTE CALIFICACI'!CH54</f>
        <v>86</v>
      </c>
      <c r="EE519" s="664">
        <f>'3A 2025-2026 REPORTE CALIFICACI'!CI54</f>
        <v>84</v>
      </c>
      <c r="EF519" s="664">
        <f>'3A 2025-2026 REPORTE CALIFICACI'!CJ54</f>
        <v>0</v>
      </c>
      <c r="EG519" s="664"/>
      <c r="EH519" s="664"/>
      <c r="EI519" s="664"/>
      <c r="EJ519" s="664"/>
      <c r="EK519" s="664"/>
      <c r="EL519" s="664"/>
      <c r="EM519" s="664"/>
      <c r="EN519" s="664"/>
      <c r="EO519" s="664"/>
      <c r="EP519" s="664"/>
      <c r="EQ519" s="664"/>
      <c r="ER519" s="664"/>
      <c r="ES519" s="664"/>
      <c r="ET519" s="664"/>
      <c r="EU519" s="664"/>
      <c r="EV519" s="664"/>
      <c r="EW519" s="664"/>
      <c r="EX519" s="664"/>
      <c r="EY519" s="666"/>
    </row>
    <row r="520" ht="52.5" customHeight="1">
      <c r="A520" s="661"/>
      <c r="B520" s="47"/>
      <c r="C520" s="663" t="s">
        <v>1017</v>
      </c>
      <c r="D520" s="664">
        <f>'3A 2025-2026 REPORTE CALIFICACI'!DC51</f>
        <v>70</v>
      </c>
      <c r="E520" s="664">
        <f>'3A 2025-2026 REPORTE CALIFICACI'!DD51</f>
        <v>70</v>
      </c>
      <c r="F520" s="664">
        <f>'3A 2025-2026 REPORTE CALIFICACI'!DE51</f>
        <v>70</v>
      </c>
      <c r="G520" s="664">
        <f>'3A 2025-2026 REPORTE CALIFICACI'!DF51</f>
        <v>0</v>
      </c>
      <c r="H520" s="664">
        <f>'3A 2025-2026 REPORTE CALIFICACI'!DG51</f>
        <v>71</v>
      </c>
      <c r="I520" s="664">
        <f>'3A 2025-2026 REPORTE CALIFICACI'!DH51</f>
        <v>70</v>
      </c>
      <c r="J520" s="664">
        <f>'3A 2025-2026 REPORTE CALIFICACI'!DI51</f>
        <v>70</v>
      </c>
      <c r="K520" s="664">
        <f>'3A 2025-2026 REPORTE CALIFICACI'!DJ51</f>
        <v>0</v>
      </c>
      <c r="L520" s="664">
        <f>'3A 2025-2026 REPORTE CALIFICACI'!DK51</f>
        <v>70</v>
      </c>
      <c r="M520" s="664">
        <f>'3A 2025-2026 REPORTE CALIFICACI'!DL51</f>
        <v>72</v>
      </c>
      <c r="N520" s="664">
        <f>'3A 2025-2026 REPORTE CALIFICACI'!DM51</f>
        <v>70</v>
      </c>
      <c r="O520" s="664">
        <f>'3A 2025-2026 REPORTE CALIFICACI'!DN51</f>
        <v>0</v>
      </c>
      <c r="P520" s="664">
        <f>'3A 2025-2026 REPORTE CALIFICACI'!DO51</f>
        <v>70</v>
      </c>
      <c r="Q520" s="664">
        <f>'3A 2025-2026 REPORTE CALIFICACI'!DP51</f>
        <v>70</v>
      </c>
      <c r="R520" s="664">
        <f>'3A 2025-2026 REPORTE CALIFICACI'!DQ51</f>
        <v>65</v>
      </c>
      <c r="S520" s="664">
        <f>'3A 2025-2026 REPORTE CALIFICACI'!DR51</f>
        <v>0</v>
      </c>
      <c r="T520" s="664"/>
      <c r="U520" s="664"/>
      <c r="V520" s="664"/>
      <c r="W520" s="664"/>
      <c r="X520" s="664"/>
      <c r="Y520" s="664"/>
      <c r="Z520" s="664"/>
      <c r="AA520" s="664"/>
      <c r="AB520" s="664"/>
      <c r="AC520" s="664"/>
      <c r="AD520" s="664"/>
      <c r="AE520" s="664"/>
      <c r="AF520" s="664"/>
      <c r="AG520" s="664"/>
      <c r="AH520" s="664"/>
      <c r="AI520" s="664"/>
      <c r="AJ520" s="664"/>
      <c r="AK520" s="664"/>
      <c r="AL520" s="666"/>
      <c r="AM520" s="667"/>
      <c r="AN520" s="661"/>
      <c r="AO520" s="47"/>
      <c r="AP520" s="663" t="s">
        <v>1017</v>
      </c>
      <c r="AQ520" s="664">
        <f>'3A 2025-2026 REPORTE CALIFICACI'!DC52</f>
        <v>60</v>
      </c>
      <c r="AR520" s="664">
        <f>'3A 2025-2026 REPORTE CALIFICACI'!DD52</f>
        <v>75</v>
      </c>
      <c r="AS520" s="664">
        <f>'3A 2025-2026 REPORTE CALIFICACI'!DE52</f>
        <v>70</v>
      </c>
      <c r="AT520" s="664">
        <f>'3A 2025-2026 REPORTE CALIFICACI'!DF52</f>
        <v>0</v>
      </c>
      <c r="AU520" s="664">
        <f>'3A 2025-2026 REPORTE CALIFICACI'!DG52</f>
        <v>70</v>
      </c>
      <c r="AV520" s="664">
        <f>'3A 2025-2026 REPORTE CALIFICACI'!DH52</f>
        <v>70</v>
      </c>
      <c r="AW520" s="664">
        <f>'3A 2025-2026 REPORTE CALIFICACI'!DI52</f>
        <v>80</v>
      </c>
      <c r="AX520" s="664">
        <f>'3A 2025-2026 REPORTE CALIFICACI'!DJ52</f>
        <v>0</v>
      </c>
      <c r="AY520" s="664">
        <f>'3A 2025-2026 REPORTE CALIFICACI'!DK52</f>
        <v>70</v>
      </c>
      <c r="AZ520" s="664">
        <f>'3A 2025-2026 REPORTE CALIFICACI'!DL52</f>
        <v>70</v>
      </c>
      <c r="BA520" s="664">
        <f>'3A 2025-2026 REPORTE CALIFICACI'!DM52</f>
        <v>70</v>
      </c>
      <c r="BB520" s="664">
        <f>'3A 2025-2026 REPORTE CALIFICACI'!DN52</f>
        <v>0</v>
      </c>
      <c r="BC520" s="664">
        <f>'3A 2025-2026 REPORTE CALIFICACI'!DO52</f>
        <v>70</v>
      </c>
      <c r="BD520" s="664">
        <f>'3A 2025-2026 REPORTE CALIFICACI'!DP52</f>
        <v>70</v>
      </c>
      <c r="BE520" s="664">
        <f>'3A 2025-2026 REPORTE CALIFICACI'!DQ52</f>
        <v>78</v>
      </c>
      <c r="BF520" s="664">
        <f>'3A 2025-2026 REPORTE CALIFICACI'!DR52</f>
        <v>0</v>
      </c>
      <c r="BG520" s="664"/>
      <c r="BH520" s="664"/>
      <c r="BI520" s="664"/>
      <c r="BJ520" s="664"/>
      <c r="BK520" s="664"/>
      <c r="BL520" s="664"/>
      <c r="BM520" s="664"/>
      <c r="BN520" s="664"/>
      <c r="BO520" s="664"/>
      <c r="BP520" s="664"/>
      <c r="BQ520" s="664"/>
      <c r="BR520" s="664"/>
      <c r="BS520" s="664"/>
      <c r="BT520" s="664"/>
      <c r="BU520" s="664"/>
      <c r="BV520" s="664"/>
      <c r="BW520" s="664"/>
      <c r="BX520" s="664"/>
      <c r="BY520" s="666"/>
      <c r="BZ520" s="667"/>
      <c r="CA520" s="661"/>
      <c r="CB520" s="47"/>
      <c r="CC520" s="663" t="s">
        <v>1017</v>
      </c>
      <c r="CD520" s="664">
        <f>'3A 2025-2026 REPORTE CALIFICACI'!DC53</f>
        <v>42</v>
      </c>
      <c r="CE520" s="664">
        <f>'3A 2025-2026 REPORTE CALIFICACI'!DD53</f>
        <v>35</v>
      </c>
      <c r="CF520" s="664">
        <f>'3A 2025-2026 REPORTE CALIFICACI'!DE53</f>
        <v>30</v>
      </c>
      <c r="CG520" s="664">
        <f>'3A 2025-2026 REPORTE CALIFICACI'!DF53</f>
        <v>0</v>
      </c>
      <c r="CH520" s="664">
        <f>'3A 2025-2026 REPORTE CALIFICACI'!DG53</f>
        <v>50</v>
      </c>
      <c r="CI520" s="664">
        <f>'3A 2025-2026 REPORTE CALIFICACI'!DH53</f>
        <v>30</v>
      </c>
      <c r="CJ520" s="664">
        <f>'3A 2025-2026 REPORTE CALIFICACI'!DI53</f>
        <v>20</v>
      </c>
      <c r="CK520" s="664">
        <f>'3A 2025-2026 REPORTE CALIFICACI'!DJ53</f>
        <v>0</v>
      </c>
      <c r="CL520" s="664">
        <f>'3A 2025-2026 REPORTE CALIFICACI'!DK53</f>
        <v>70</v>
      </c>
      <c r="CM520" s="664">
        <f>'3A 2025-2026 REPORTE CALIFICACI'!DL53</f>
        <v>60</v>
      </c>
      <c r="CN520" s="664">
        <f>'3A 2025-2026 REPORTE CALIFICACI'!DM53</f>
        <v>38</v>
      </c>
      <c r="CO520" s="664">
        <f>'3A 2025-2026 REPORTE CALIFICACI'!DN53</f>
        <v>0</v>
      </c>
      <c r="CP520" s="664">
        <f>'3A 2025-2026 REPORTE CALIFICACI'!DO53</f>
        <v>50</v>
      </c>
      <c r="CQ520" s="664">
        <f>'3A 2025-2026 REPORTE CALIFICACI'!DP53</f>
        <v>33</v>
      </c>
      <c r="CR520" s="664">
        <f>'3A 2025-2026 REPORTE CALIFICACI'!DQ53</f>
        <v>30</v>
      </c>
      <c r="CS520" s="664">
        <f>'3A 2025-2026 REPORTE CALIFICACI'!DR53</f>
        <v>0</v>
      </c>
      <c r="CT520" s="664"/>
      <c r="CU520" s="664"/>
      <c r="CV520" s="664"/>
      <c r="CW520" s="664"/>
      <c r="CX520" s="664"/>
      <c r="CY520" s="664"/>
      <c r="CZ520" s="664"/>
      <c r="DA520" s="664"/>
      <c r="DB520" s="664"/>
      <c r="DC520" s="664"/>
      <c r="DD520" s="664"/>
      <c r="DE520" s="664"/>
      <c r="DF520" s="664"/>
      <c r="DG520" s="664"/>
      <c r="DH520" s="664"/>
      <c r="DI520" s="664"/>
      <c r="DJ520" s="664"/>
      <c r="DK520" s="664"/>
      <c r="DL520" s="666"/>
      <c r="DM520" s="667"/>
      <c r="DN520" s="661"/>
      <c r="DO520" s="47"/>
      <c r="DP520" s="663" t="s">
        <v>1017</v>
      </c>
      <c r="DQ520" s="664">
        <f>'3A 2025-2026 REPORTE CALIFICACI'!DC54</f>
        <v>70</v>
      </c>
      <c r="DR520" s="664">
        <f>'3A 2025-2026 REPORTE CALIFICACI'!DD54</f>
        <v>70</v>
      </c>
      <c r="DS520" s="664">
        <f>'3A 2025-2026 REPORTE CALIFICACI'!DE54</f>
        <v>70</v>
      </c>
      <c r="DT520" s="664">
        <f>'3A 2025-2026 REPORTE CALIFICACI'!DF54</f>
        <v>0</v>
      </c>
      <c r="DU520" s="664">
        <f>'3A 2025-2026 REPORTE CALIFICACI'!DG54</f>
        <v>71</v>
      </c>
      <c r="DV520" s="664">
        <f>'3A 2025-2026 REPORTE CALIFICACI'!DH54</f>
        <v>75</v>
      </c>
      <c r="DW520" s="664">
        <f>'3A 2025-2026 REPORTE CALIFICACI'!DI54</f>
        <v>50</v>
      </c>
      <c r="DX520" s="664">
        <f>'3A 2025-2026 REPORTE CALIFICACI'!DJ54</f>
        <v>0</v>
      </c>
      <c r="DY520" s="664">
        <f>'3A 2025-2026 REPORTE CALIFICACI'!DK54</f>
        <v>70</v>
      </c>
      <c r="DZ520" s="664">
        <f>'3A 2025-2026 REPORTE CALIFICACI'!DL54</f>
        <v>70</v>
      </c>
      <c r="EA520" s="664">
        <f>'3A 2025-2026 REPORTE CALIFICACI'!DM54</f>
        <v>70</v>
      </c>
      <c r="EB520" s="664">
        <f>'3A 2025-2026 REPORTE CALIFICACI'!DN54</f>
        <v>0</v>
      </c>
      <c r="EC520" s="664">
        <f>'3A 2025-2026 REPORTE CALIFICACI'!DO54</f>
        <v>70</v>
      </c>
      <c r="ED520" s="664">
        <f>'3A 2025-2026 REPORTE CALIFICACI'!DP54</f>
        <v>70</v>
      </c>
      <c r="EE520" s="664">
        <f>'3A 2025-2026 REPORTE CALIFICACI'!DQ54</f>
        <v>60</v>
      </c>
      <c r="EF520" s="664">
        <f>'3A 2025-2026 REPORTE CALIFICACI'!DR54</f>
        <v>0</v>
      </c>
      <c r="EG520" s="664"/>
      <c r="EH520" s="664"/>
      <c r="EI520" s="664"/>
      <c r="EJ520" s="664"/>
      <c r="EK520" s="664"/>
      <c r="EL520" s="664"/>
      <c r="EM520" s="664"/>
      <c r="EN520" s="664"/>
      <c r="EO520" s="664"/>
      <c r="EP520" s="664"/>
      <c r="EQ520" s="664"/>
      <c r="ER520" s="664"/>
      <c r="ES520" s="664"/>
      <c r="ET520" s="664"/>
      <c r="EU520" s="664"/>
      <c r="EV520" s="664"/>
      <c r="EW520" s="664"/>
      <c r="EX520" s="664"/>
      <c r="EY520" s="666"/>
    </row>
    <row r="521" ht="52.5" customHeight="1">
      <c r="A521" s="661"/>
      <c r="B521" s="47"/>
      <c r="C521" s="663" t="s">
        <v>1018</v>
      </c>
      <c r="D521" s="664">
        <f>'3A 2025-2026 REPORTE CALIFICACI'!EK51</f>
        <v>61</v>
      </c>
      <c r="E521" s="664">
        <f>'3A 2025-2026 REPORTE CALIFICACI'!EL51</f>
        <v>81</v>
      </c>
      <c r="F521" s="664">
        <f>'3A 2025-2026 REPORTE CALIFICACI'!EM51</f>
        <v>75</v>
      </c>
      <c r="G521" s="665">
        <f>'3A 2025-2026 REPORTE CALIFICACI'!EN51</f>
        <v>0</v>
      </c>
      <c r="H521" s="664">
        <f>'3A 2025-2026 REPORTE CALIFICACI'!EO51</f>
        <v>63</v>
      </c>
      <c r="I521" s="664">
        <f>'3A 2025-2026 REPORTE CALIFICACI'!EP51</f>
        <v>84</v>
      </c>
      <c r="J521" s="664">
        <f>'3A 2025-2026 REPORTE CALIFICACI'!EQ51</f>
        <v>78</v>
      </c>
      <c r="K521" s="664">
        <f>'3A 2025-2026 REPORTE CALIFICACI'!ER51</f>
        <v>0</v>
      </c>
      <c r="L521" s="664">
        <f>'3A 2025-2026 REPORTE CALIFICACI'!ES51</f>
        <v>78</v>
      </c>
      <c r="M521" s="665">
        <f>'3A 2025-2026 REPORTE CALIFICACI'!ET51</f>
        <v>70</v>
      </c>
      <c r="N521" s="665">
        <f>'3A 2025-2026 REPORTE CALIFICACI'!EU51</f>
        <v>77</v>
      </c>
      <c r="O521" s="664">
        <f>'3A 2025-2026 REPORTE CALIFICACI'!EV51</f>
        <v>0</v>
      </c>
      <c r="P521" s="665">
        <f>'3A 2025-2026 REPORTE CALIFICACI'!EW51</f>
        <v>56</v>
      </c>
      <c r="Q521" s="665">
        <f>'3A 2025-2026 REPORTE CALIFICACI'!EX51</f>
        <v>66</v>
      </c>
      <c r="R521" s="665">
        <f>'3A 2025-2026 REPORTE CALIFICACI'!EY51</f>
        <v>76</v>
      </c>
      <c r="S521" s="665">
        <f>'3A 2025-2026 REPORTE CALIFICACI'!EZ51</f>
        <v>0</v>
      </c>
      <c r="T521" s="664"/>
      <c r="U521" s="664"/>
      <c r="V521" s="664"/>
      <c r="W521" s="664"/>
      <c r="X521" s="664"/>
      <c r="Y521" s="664"/>
      <c r="Z521" s="664"/>
      <c r="AA521" s="664"/>
      <c r="AB521" s="664"/>
      <c r="AC521" s="664"/>
      <c r="AD521" s="664"/>
      <c r="AE521" s="664"/>
      <c r="AF521" s="664"/>
      <c r="AG521" s="664"/>
      <c r="AH521" s="664"/>
      <c r="AI521" s="664"/>
      <c r="AJ521" s="664"/>
      <c r="AK521" s="664"/>
      <c r="AL521" s="666"/>
      <c r="AM521" s="667"/>
      <c r="AN521" s="661"/>
      <c r="AO521" s="47"/>
      <c r="AP521" s="663" t="s">
        <v>1018</v>
      </c>
      <c r="AQ521" s="664">
        <f>'3A 2025-2026 REPORTE CALIFICACI'!EK52</f>
        <v>64</v>
      </c>
      <c r="AR521" s="664">
        <f>'3A 2025-2026 REPORTE CALIFICACI'!EL52</f>
        <v>66</v>
      </c>
      <c r="AS521" s="664">
        <f>'3A 2025-2026 REPORTE CALIFICACI'!EM52</f>
        <v>77</v>
      </c>
      <c r="AT521" s="665">
        <f>'3A 2025-2026 REPORTE CALIFICACI'!EN52</f>
        <v>0</v>
      </c>
      <c r="AU521" s="664">
        <f>'3A 2025-2026 REPORTE CALIFICACI'!EO52</f>
        <v>79</v>
      </c>
      <c r="AV521" s="664">
        <f>'3A 2025-2026 REPORTE CALIFICACI'!EP52</f>
        <v>71</v>
      </c>
      <c r="AW521" s="664">
        <f>'3A 2025-2026 REPORTE CALIFICACI'!EQ52</f>
        <v>83</v>
      </c>
      <c r="AX521" s="664">
        <f>'3A 2025-2026 REPORTE CALIFICACI'!ER52</f>
        <v>0</v>
      </c>
      <c r="AY521" s="664">
        <f>'3A 2025-2026 REPORTE CALIFICACI'!ES52</f>
        <v>60</v>
      </c>
      <c r="AZ521" s="665">
        <f>'3A 2025-2026 REPORTE CALIFICACI'!ET52</f>
        <v>74</v>
      </c>
      <c r="BA521" s="665">
        <f>'3A 2025-2026 REPORTE CALIFICACI'!EU52</f>
        <v>81</v>
      </c>
      <c r="BB521" s="664">
        <f>'3A 2025-2026 REPORTE CALIFICACI'!EV52</f>
        <v>0</v>
      </c>
      <c r="BC521" s="665">
        <f>'3A 2025-2026 REPORTE CALIFICACI'!EW52</f>
        <v>66</v>
      </c>
      <c r="BD521" s="665">
        <f>'3A 2025-2026 REPORTE CALIFICACI'!EX52</f>
        <v>61</v>
      </c>
      <c r="BE521" s="665">
        <f>'3A 2025-2026 REPORTE CALIFICACI'!EY52</f>
        <v>83</v>
      </c>
      <c r="BF521" s="665">
        <f>'3A 2025-2026 REPORTE CALIFICACI'!EZ52</f>
        <v>0</v>
      </c>
      <c r="BG521" s="664"/>
      <c r="BH521" s="664"/>
      <c r="BI521" s="664"/>
      <c r="BJ521" s="664"/>
      <c r="BK521" s="664"/>
      <c r="BL521" s="664"/>
      <c r="BM521" s="664"/>
      <c r="BN521" s="664"/>
      <c r="BO521" s="664"/>
      <c r="BP521" s="664"/>
      <c r="BQ521" s="664"/>
      <c r="BR521" s="664"/>
      <c r="BS521" s="664"/>
      <c r="BT521" s="664"/>
      <c r="BU521" s="664"/>
      <c r="BV521" s="664"/>
      <c r="BW521" s="664"/>
      <c r="BX521" s="664"/>
      <c r="BY521" s="666"/>
      <c r="BZ521" s="667"/>
      <c r="CA521" s="661"/>
      <c r="CB521" s="47"/>
      <c r="CC521" s="663" t="s">
        <v>1018</v>
      </c>
      <c r="CD521" s="664">
        <f>'3A 2025-2026 REPORTE CALIFICACI'!EK53</f>
        <v>59</v>
      </c>
      <c r="CE521" s="664">
        <f>'3A 2025-2026 REPORTE CALIFICACI'!EL53</f>
        <v>64</v>
      </c>
      <c r="CF521" s="664">
        <f>'3A 2025-2026 REPORTE CALIFICACI'!EM53</f>
        <v>71</v>
      </c>
      <c r="CG521" s="665">
        <f>'3A 2025-2026 REPORTE CALIFICACI'!EN53</f>
        <v>0</v>
      </c>
      <c r="CH521" s="664">
        <f>'3A 2025-2026 REPORTE CALIFICACI'!EO53</f>
        <v>51</v>
      </c>
      <c r="CI521" s="664">
        <f>'3A 2025-2026 REPORTE CALIFICACI'!EP53</f>
        <v>61</v>
      </c>
      <c r="CJ521" s="664">
        <f>'3A 2025-2026 REPORTE CALIFICACI'!EQ53</f>
        <v>60</v>
      </c>
      <c r="CK521" s="664">
        <f>'3A 2025-2026 REPORTE CALIFICACI'!ER53</f>
        <v>0</v>
      </c>
      <c r="CL521" s="664">
        <f>'3A 2025-2026 REPORTE CALIFICACI'!ES53</f>
        <v>72</v>
      </c>
      <c r="CM521" s="665">
        <f>'3A 2025-2026 REPORTE CALIFICACI'!ET53</f>
        <v>64</v>
      </c>
      <c r="CN521" s="665">
        <f>'3A 2025-2026 REPORTE CALIFICACI'!EU53</f>
        <v>49</v>
      </c>
      <c r="CO521" s="664">
        <f>'3A 2025-2026 REPORTE CALIFICACI'!EV53</f>
        <v>0</v>
      </c>
      <c r="CP521" s="665">
        <f>'3A 2025-2026 REPORTE CALIFICACI'!EW53</f>
        <v>40</v>
      </c>
      <c r="CQ521" s="665">
        <f>'3A 2025-2026 REPORTE CALIFICACI'!EX53</f>
        <v>67</v>
      </c>
      <c r="CR521" s="665">
        <f>'3A 2025-2026 REPORTE CALIFICACI'!EY53</f>
        <v>40</v>
      </c>
      <c r="CS521" s="665">
        <f>'3A 2025-2026 REPORTE CALIFICACI'!EZ53</f>
        <v>0</v>
      </c>
      <c r="CT521" s="664"/>
      <c r="CU521" s="664"/>
      <c r="CV521" s="664"/>
      <c r="CW521" s="664"/>
      <c r="CX521" s="664"/>
      <c r="CY521" s="664"/>
      <c r="CZ521" s="664"/>
      <c r="DA521" s="664"/>
      <c r="DB521" s="664"/>
      <c r="DC521" s="664"/>
      <c r="DD521" s="664"/>
      <c r="DE521" s="664"/>
      <c r="DF521" s="664"/>
      <c r="DG521" s="664"/>
      <c r="DH521" s="664"/>
      <c r="DI521" s="664"/>
      <c r="DJ521" s="664"/>
      <c r="DK521" s="664"/>
      <c r="DL521" s="666"/>
      <c r="DM521" s="667"/>
      <c r="DN521" s="661"/>
      <c r="DO521" s="47"/>
      <c r="DP521" s="663" t="s">
        <v>1018</v>
      </c>
      <c r="DQ521" s="664">
        <f>'3A 2025-2026 REPORTE CALIFICACI'!EK54</f>
        <v>74</v>
      </c>
      <c r="DR521" s="664">
        <f>'3A 2025-2026 REPORTE CALIFICACI'!EL54</f>
        <v>82</v>
      </c>
      <c r="DS521" s="664">
        <f>'3A 2025-2026 REPORTE CALIFICACI'!EM54</f>
        <v>78</v>
      </c>
      <c r="DT521" s="665">
        <f>'3A 2025-2026 REPORTE CALIFICACI'!EN54</f>
        <v>0</v>
      </c>
      <c r="DU521" s="664">
        <f>'3A 2025-2026 REPORTE CALIFICACI'!EO54</f>
        <v>76</v>
      </c>
      <c r="DV521" s="664">
        <f>'3A 2025-2026 REPORTE CALIFICACI'!EP54</f>
        <v>83</v>
      </c>
      <c r="DW521" s="664">
        <f>'3A 2025-2026 REPORTE CALIFICACI'!EQ54</f>
        <v>87</v>
      </c>
      <c r="DX521" s="664">
        <f>'3A 2025-2026 REPORTE CALIFICACI'!ER54</f>
        <v>0</v>
      </c>
      <c r="DY521" s="664">
        <f>'3A 2025-2026 REPORTE CALIFICACI'!ES54</f>
        <v>84</v>
      </c>
      <c r="DZ521" s="665">
        <f>'3A 2025-2026 REPORTE CALIFICACI'!ET54</f>
        <v>75</v>
      </c>
      <c r="EA521" s="665">
        <f>'3A 2025-2026 REPORTE CALIFICACI'!EU54</f>
        <v>81</v>
      </c>
      <c r="EB521" s="664">
        <f>'3A 2025-2026 REPORTE CALIFICACI'!EV54</f>
        <v>0</v>
      </c>
      <c r="EC521" s="665">
        <f>'3A 2025-2026 REPORTE CALIFICACI'!EW54</f>
        <v>78</v>
      </c>
      <c r="ED521" s="665">
        <f>'3A 2025-2026 REPORTE CALIFICACI'!EX54</f>
        <v>79</v>
      </c>
      <c r="EE521" s="665">
        <f>'3A 2025-2026 REPORTE CALIFICACI'!EY54</f>
        <v>71</v>
      </c>
      <c r="EF521" s="665">
        <f>'3A 2025-2026 REPORTE CALIFICACI'!EZ54</f>
        <v>0</v>
      </c>
      <c r="EG521" s="664"/>
      <c r="EH521" s="664"/>
      <c r="EI521" s="664"/>
      <c r="EJ521" s="664"/>
      <c r="EK521" s="664"/>
      <c r="EL521" s="664"/>
      <c r="EM521" s="664"/>
      <c r="EN521" s="664"/>
      <c r="EO521" s="664"/>
      <c r="EP521" s="664"/>
      <c r="EQ521" s="664"/>
      <c r="ER521" s="664"/>
      <c r="ES521" s="664"/>
      <c r="ET521" s="664"/>
      <c r="EU521" s="664"/>
      <c r="EV521" s="664"/>
      <c r="EW521" s="664"/>
      <c r="EX521" s="664"/>
      <c r="EY521" s="666"/>
    </row>
    <row r="522" ht="52.5" customHeight="1">
      <c r="A522" s="661"/>
      <c r="B522" s="47"/>
      <c r="C522" s="663" t="s">
        <v>1019</v>
      </c>
      <c r="D522" s="664">
        <f>'3A 2025-2026 REPORTE CALIFICACI'!FS51</f>
        <v>70</v>
      </c>
      <c r="E522" s="664">
        <f>'3A 2025-2026 REPORTE CALIFICACI'!FT51</f>
        <v>75</v>
      </c>
      <c r="F522" s="664">
        <f>'3A 2025-2026 REPORTE CALIFICACI'!FU51</f>
        <v>50</v>
      </c>
      <c r="G522" s="664">
        <f>'3A 2025-2026 REPORTE CALIFICACI'!FV51</f>
        <v>0</v>
      </c>
      <c r="H522" s="664">
        <f>'3A 2025-2026 REPORTE CALIFICACI'!FW51</f>
        <v>70</v>
      </c>
      <c r="I522" s="664">
        <f>'3A 2025-2026 REPORTE CALIFICACI'!FX51</f>
        <v>70</v>
      </c>
      <c r="J522" s="664">
        <f>'3A 2025-2026 REPORTE CALIFICACI'!FY51</f>
        <v>56</v>
      </c>
      <c r="K522" s="664">
        <f>'3A 2025-2026 REPORTE CALIFICACI'!FZ51</f>
        <v>0</v>
      </c>
      <c r="L522" s="664">
        <f>'3A 2025-2026 REPORTE CALIFICACI'!GA51</f>
        <v>90</v>
      </c>
      <c r="M522" s="664">
        <f>'3A 2025-2026 REPORTE CALIFICACI'!GB51</f>
        <v>90</v>
      </c>
      <c r="N522" s="664">
        <f>'3A 2025-2026 REPORTE CALIFICACI'!GC51</f>
        <v>50</v>
      </c>
      <c r="O522" s="664">
        <f>'3A 2025-2026 REPORTE CALIFICACI'!GD51</f>
        <v>0</v>
      </c>
      <c r="P522" s="664">
        <f>'3A 2025-2026 REPORTE CALIFICACI'!GE51</f>
        <v>71</v>
      </c>
      <c r="Q522" s="664">
        <f>'3A 2025-2026 REPORTE CALIFICACI'!GF51</f>
        <v>70</v>
      </c>
      <c r="R522" s="664">
        <f>'3A 2025-2026 REPORTE CALIFICACI'!GG51</f>
        <v>80</v>
      </c>
      <c r="S522" s="664">
        <f>'3A 2025-2026 REPORTE CALIFICACI'!GH51</f>
        <v>0</v>
      </c>
      <c r="T522" s="664"/>
      <c r="U522" s="664"/>
      <c r="V522" s="664"/>
      <c r="W522" s="664"/>
      <c r="X522" s="664"/>
      <c r="Y522" s="664"/>
      <c r="Z522" s="664"/>
      <c r="AA522" s="664"/>
      <c r="AB522" s="664"/>
      <c r="AC522" s="664"/>
      <c r="AD522" s="664"/>
      <c r="AE522" s="664"/>
      <c r="AF522" s="664"/>
      <c r="AG522" s="664"/>
      <c r="AH522" s="664"/>
      <c r="AI522" s="664"/>
      <c r="AJ522" s="664"/>
      <c r="AK522" s="664"/>
      <c r="AL522" s="666"/>
      <c r="AM522" s="667"/>
      <c r="AN522" s="661"/>
      <c r="AO522" s="47"/>
      <c r="AP522" s="663" t="s">
        <v>1019</v>
      </c>
      <c r="AQ522" s="664">
        <f>'3A 2025-2026 REPORTE CALIFICACI'!FS52</f>
        <v>60</v>
      </c>
      <c r="AR522" s="664">
        <f>'3A 2025-2026 REPORTE CALIFICACI'!FT52</f>
        <v>60</v>
      </c>
      <c r="AS522" s="664">
        <f>'3A 2025-2026 REPORTE CALIFICACI'!FU52</f>
        <v>70</v>
      </c>
      <c r="AT522" s="664">
        <f>'3A 2025-2026 REPORTE CALIFICACI'!FV52</f>
        <v>0</v>
      </c>
      <c r="AU522" s="664">
        <f>'3A 2025-2026 REPORTE CALIFICACI'!FW52</f>
        <v>70</v>
      </c>
      <c r="AV522" s="664">
        <f>'3A 2025-2026 REPORTE CALIFICACI'!FX52</f>
        <v>60</v>
      </c>
      <c r="AW522" s="664">
        <f>'3A 2025-2026 REPORTE CALIFICACI'!FY52</f>
        <v>51</v>
      </c>
      <c r="AX522" s="664">
        <f>'3A 2025-2026 REPORTE CALIFICACI'!FZ52</f>
        <v>0</v>
      </c>
      <c r="AY522" s="664">
        <f>'3A 2025-2026 REPORTE CALIFICACI'!GA52</f>
        <v>87</v>
      </c>
      <c r="AZ522" s="664">
        <f>'3A 2025-2026 REPORTE CALIFICACI'!GB52</f>
        <v>90</v>
      </c>
      <c r="BA522" s="664">
        <f>'3A 2025-2026 REPORTE CALIFICACI'!GC52</f>
        <v>50</v>
      </c>
      <c r="BB522" s="664">
        <f>'3A 2025-2026 REPORTE CALIFICACI'!GD52</f>
        <v>0</v>
      </c>
      <c r="BC522" s="664">
        <f>'3A 2025-2026 REPORTE CALIFICACI'!GE52</f>
        <v>54</v>
      </c>
      <c r="BD522" s="664">
        <f>'3A 2025-2026 REPORTE CALIFICACI'!GF52</f>
        <v>70</v>
      </c>
      <c r="BE522" s="664">
        <f>'3A 2025-2026 REPORTE CALIFICACI'!GG52</f>
        <v>85</v>
      </c>
      <c r="BF522" s="664">
        <f>'3A 2025-2026 REPORTE CALIFICACI'!GH52</f>
        <v>0</v>
      </c>
      <c r="BG522" s="664"/>
      <c r="BH522" s="664"/>
      <c r="BI522" s="664"/>
      <c r="BJ522" s="664"/>
      <c r="BK522" s="664"/>
      <c r="BL522" s="664"/>
      <c r="BM522" s="664"/>
      <c r="BN522" s="664"/>
      <c r="BO522" s="664"/>
      <c r="BP522" s="664"/>
      <c r="BQ522" s="664"/>
      <c r="BR522" s="664"/>
      <c r="BS522" s="664"/>
      <c r="BT522" s="664"/>
      <c r="BU522" s="664"/>
      <c r="BV522" s="664"/>
      <c r="BW522" s="664"/>
      <c r="BX522" s="664"/>
      <c r="BY522" s="666"/>
      <c r="BZ522" s="667"/>
      <c r="CA522" s="661"/>
      <c r="CB522" s="47"/>
      <c r="CC522" s="663" t="s">
        <v>1019</v>
      </c>
      <c r="CD522" s="664">
        <f>'3A 2025-2026 REPORTE CALIFICACI'!FS53</f>
        <v>15</v>
      </c>
      <c r="CE522" s="664">
        <f>'3A 2025-2026 REPORTE CALIFICACI'!FT53</f>
        <v>50</v>
      </c>
      <c r="CF522" s="664">
        <f>'3A 2025-2026 REPORTE CALIFICACI'!FU53</f>
        <v>30</v>
      </c>
      <c r="CG522" s="664">
        <f>'3A 2025-2026 REPORTE CALIFICACI'!FV53</f>
        <v>0</v>
      </c>
      <c r="CH522" s="664">
        <f>'3A 2025-2026 REPORTE CALIFICACI'!FW53</f>
        <v>30</v>
      </c>
      <c r="CI522" s="664">
        <f>'3A 2025-2026 REPORTE CALIFICACI'!FX53</f>
        <v>50</v>
      </c>
      <c r="CJ522" s="664">
        <f>'3A 2025-2026 REPORTE CALIFICACI'!FY53</f>
        <v>30</v>
      </c>
      <c r="CK522" s="664">
        <f>'3A 2025-2026 REPORTE CALIFICACI'!FZ53</f>
        <v>0</v>
      </c>
      <c r="CL522" s="664">
        <f>'3A 2025-2026 REPORTE CALIFICACI'!GA53</f>
        <v>42</v>
      </c>
      <c r="CM522" s="664">
        <f>'3A 2025-2026 REPORTE CALIFICACI'!GB53</f>
        <v>70</v>
      </c>
      <c r="CN522" s="664">
        <f>'3A 2025-2026 REPORTE CALIFICACI'!GC53</f>
        <v>30</v>
      </c>
      <c r="CO522" s="664">
        <f>'3A 2025-2026 REPORTE CALIFICACI'!GD53</f>
        <v>0</v>
      </c>
      <c r="CP522" s="664">
        <f>'3A 2025-2026 REPORTE CALIFICACI'!GE53</f>
        <v>30</v>
      </c>
      <c r="CQ522" s="664">
        <f>'3A 2025-2026 REPORTE CALIFICACI'!GF53</f>
        <v>70</v>
      </c>
      <c r="CR522" s="664">
        <f>'3A 2025-2026 REPORTE CALIFICACI'!GG53</f>
        <v>44</v>
      </c>
      <c r="CS522" s="664">
        <f>'3A 2025-2026 REPORTE CALIFICACI'!GH53</f>
        <v>0</v>
      </c>
      <c r="CT522" s="664"/>
      <c r="CU522" s="664"/>
      <c r="CV522" s="664"/>
      <c r="CW522" s="664"/>
      <c r="CX522" s="664"/>
      <c r="CY522" s="664"/>
      <c r="CZ522" s="664"/>
      <c r="DA522" s="664"/>
      <c r="DB522" s="664"/>
      <c r="DC522" s="664"/>
      <c r="DD522" s="664"/>
      <c r="DE522" s="664"/>
      <c r="DF522" s="664"/>
      <c r="DG522" s="664"/>
      <c r="DH522" s="664"/>
      <c r="DI522" s="664"/>
      <c r="DJ522" s="664"/>
      <c r="DK522" s="664"/>
      <c r="DL522" s="666"/>
      <c r="DM522" s="667"/>
      <c r="DN522" s="661"/>
      <c r="DO522" s="47"/>
      <c r="DP522" s="663" t="s">
        <v>1019</v>
      </c>
      <c r="DQ522" s="664">
        <f>'3A 2025-2026 REPORTE CALIFICACI'!FS54</f>
        <v>70</v>
      </c>
      <c r="DR522" s="664">
        <f>'3A 2025-2026 REPORTE CALIFICACI'!FT54</f>
        <v>87</v>
      </c>
      <c r="DS522" s="664">
        <f>'3A 2025-2026 REPORTE CALIFICACI'!FU54</f>
        <v>70</v>
      </c>
      <c r="DT522" s="664">
        <f>'3A 2025-2026 REPORTE CALIFICACI'!FV54</f>
        <v>0</v>
      </c>
      <c r="DU522" s="664">
        <f>'3A 2025-2026 REPORTE CALIFICACI'!FW54</f>
        <v>75</v>
      </c>
      <c r="DV522" s="664">
        <f>'3A 2025-2026 REPORTE CALIFICACI'!FX54</f>
        <v>87</v>
      </c>
      <c r="DW522" s="664">
        <f>'3A 2025-2026 REPORTE CALIFICACI'!FY54</f>
        <v>80</v>
      </c>
      <c r="DX522" s="664">
        <f>'3A 2025-2026 REPORTE CALIFICACI'!FZ54</f>
        <v>0</v>
      </c>
      <c r="DY522" s="664">
        <f>'3A 2025-2026 REPORTE CALIFICACI'!GA54</f>
        <v>92</v>
      </c>
      <c r="DZ522" s="664">
        <f>'3A 2025-2026 REPORTE CALIFICACI'!GB54</f>
        <v>92</v>
      </c>
      <c r="EA522" s="664">
        <f>'3A 2025-2026 REPORTE CALIFICACI'!GC54</f>
        <v>75</v>
      </c>
      <c r="EB522" s="664">
        <f>'3A 2025-2026 REPORTE CALIFICACI'!GD54</f>
        <v>0</v>
      </c>
      <c r="EC522" s="664">
        <f>'3A 2025-2026 REPORTE CALIFICACI'!GE54</f>
        <v>80</v>
      </c>
      <c r="ED522" s="664">
        <f>'3A 2025-2026 REPORTE CALIFICACI'!GF54</f>
        <v>86</v>
      </c>
      <c r="EE522" s="664">
        <f>'3A 2025-2026 REPORTE CALIFICACI'!GG54</f>
        <v>94</v>
      </c>
      <c r="EF522" s="664">
        <f>'3A 2025-2026 REPORTE CALIFICACI'!GH54</f>
        <v>0</v>
      </c>
      <c r="EG522" s="664"/>
      <c r="EH522" s="664"/>
      <c r="EI522" s="664"/>
      <c r="EJ522" s="664"/>
      <c r="EK522" s="664"/>
      <c r="EL522" s="664"/>
      <c r="EM522" s="664"/>
      <c r="EN522" s="664"/>
      <c r="EO522" s="664"/>
      <c r="EP522" s="664"/>
      <c r="EQ522" s="664"/>
      <c r="ER522" s="664"/>
      <c r="ES522" s="664"/>
      <c r="ET522" s="664"/>
      <c r="EU522" s="664"/>
      <c r="EV522" s="664"/>
      <c r="EW522" s="664"/>
      <c r="EX522" s="664"/>
      <c r="EY522" s="666"/>
    </row>
    <row r="523" ht="52.5" customHeight="1">
      <c r="A523" s="661"/>
      <c r="B523" s="47"/>
      <c r="C523" s="663" t="s">
        <v>1020</v>
      </c>
      <c r="D523" s="664">
        <f>'3A 2025-2026 REPORTE CALIFICACI'!HA51</f>
        <v>93</v>
      </c>
      <c r="E523" s="664">
        <f>'3A 2025-2026 REPORTE CALIFICACI'!HB51</f>
        <v>82</v>
      </c>
      <c r="F523" s="664">
        <f>'3A 2025-2026 REPORTE CALIFICACI'!HC51</f>
        <v>96</v>
      </c>
      <c r="G523" s="664">
        <f>'3A 2025-2026 REPORTE CALIFICACI'!HD51</f>
        <v>0</v>
      </c>
      <c r="H523" s="664">
        <f>'3A 2025-2026 REPORTE CALIFICACI'!HE51</f>
        <v>80</v>
      </c>
      <c r="I523" s="664">
        <f>'3A 2025-2026 REPORTE CALIFICACI'!HF51</f>
        <v>82</v>
      </c>
      <c r="J523" s="664">
        <f>'3A 2025-2026 REPORTE CALIFICACI'!HG51</f>
        <v>73</v>
      </c>
      <c r="K523" s="664">
        <f>'3A 2025-2026 REPORTE CALIFICACI'!HH51</f>
        <v>0</v>
      </c>
      <c r="L523" s="664">
        <f>'3A 2025-2026 REPORTE CALIFICACI'!HI51</f>
        <v>93</v>
      </c>
      <c r="M523" s="664">
        <f>'3A 2025-2026 REPORTE CALIFICACI'!HJ51</f>
        <v>72</v>
      </c>
      <c r="N523" s="664">
        <f>'3A 2025-2026 REPORTE CALIFICACI'!HK51</f>
        <v>73</v>
      </c>
      <c r="O523" s="664">
        <f>'3A 2025-2026 REPORTE CALIFICACI'!HL51</f>
        <v>0</v>
      </c>
      <c r="P523" s="664">
        <f>'3A 2025-2026 REPORTE CALIFICACI'!HM51</f>
        <v>78</v>
      </c>
      <c r="Q523" s="664">
        <f>'3A 2025-2026 REPORTE CALIFICACI'!HN51</f>
        <v>70</v>
      </c>
      <c r="R523" s="664">
        <f>'3A 2025-2026 REPORTE CALIFICACI'!HO51</f>
        <v>80</v>
      </c>
      <c r="S523" s="664">
        <f>'3A 2025-2026 REPORTE CALIFICACI'!HP51</f>
        <v>0</v>
      </c>
      <c r="T523" s="664"/>
      <c r="U523" s="664"/>
      <c r="V523" s="664"/>
      <c r="W523" s="664"/>
      <c r="X523" s="664"/>
      <c r="Y523" s="664"/>
      <c r="Z523" s="664"/>
      <c r="AA523" s="664"/>
      <c r="AB523" s="664"/>
      <c r="AC523" s="664"/>
      <c r="AD523" s="664"/>
      <c r="AE523" s="664"/>
      <c r="AF523" s="664"/>
      <c r="AG523" s="664"/>
      <c r="AH523" s="664"/>
      <c r="AI523" s="664"/>
      <c r="AJ523" s="664"/>
      <c r="AK523" s="664"/>
      <c r="AL523" s="666"/>
      <c r="AM523" s="667"/>
      <c r="AN523" s="661"/>
      <c r="AO523" s="47"/>
      <c r="AP523" s="663" t="s">
        <v>1020</v>
      </c>
      <c r="AQ523" s="664">
        <f>'3A 2025-2026 REPORTE CALIFICACI'!HA52</f>
        <v>80</v>
      </c>
      <c r="AR523" s="664">
        <f>'3A 2025-2026 REPORTE CALIFICACI'!HB52</f>
        <v>75</v>
      </c>
      <c r="AS523" s="664">
        <f>'3A 2025-2026 REPORTE CALIFICACI'!HC52</f>
        <v>85</v>
      </c>
      <c r="AT523" s="664">
        <f>'3A 2025-2026 REPORTE CALIFICACI'!HD52</f>
        <v>0</v>
      </c>
      <c r="AU523" s="664">
        <f>'3A 2025-2026 REPORTE CALIFICACI'!HE52</f>
        <v>75</v>
      </c>
      <c r="AV523" s="664">
        <f>'3A 2025-2026 REPORTE CALIFICACI'!HF52</f>
        <v>73</v>
      </c>
      <c r="AW523" s="664">
        <f>'3A 2025-2026 REPORTE CALIFICACI'!HG52</f>
        <v>76</v>
      </c>
      <c r="AX523" s="664">
        <f>'3A 2025-2026 REPORTE CALIFICACI'!HH52</f>
        <v>0</v>
      </c>
      <c r="AY523" s="664">
        <f>'3A 2025-2026 REPORTE CALIFICACI'!HI52</f>
        <v>80</v>
      </c>
      <c r="AZ523" s="664">
        <f>'3A 2025-2026 REPORTE CALIFICACI'!HJ52</f>
        <v>74</v>
      </c>
      <c r="BA523" s="664">
        <f>'3A 2025-2026 REPORTE CALIFICACI'!HK52</f>
        <v>76</v>
      </c>
      <c r="BB523" s="664">
        <f>'3A 2025-2026 REPORTE CALIFICACI'!HL52</f>
        <v>0</v>
      </c>
      <c r="BC523" s="664">
        <f>'3A 2025-2026 REPORTE CALIFICACI'!HM52</f>
        <v>78</v>
      </c>
      <c r="BD523" s="664">
        <f>'3A 2025-2026 REPORTE CALIFICACI'!HN52</f>
        <v>70</v>
      </c>
      <c r="BE523" s="664">
        <f>'3A 2025-2026 REPORTE CALIFICACI'!HO52</f>
        <v>80</v>
      </c>
      <c r="BF523" s="664">
        <f>'3A 2025-2026 REPORTE CALIFICACI'!HP52</f>
        <v>0</v>
      </c>
      <c r="BG523" s="664"/>
      <c r="BH523" s="664"/>
      <c r="BI523" s="664"/>
      <c r="BJ523" s="664"/>
      <c r="BK523" s="664"/>
      <c r="BL523" s="664"/>
      <c r="BM523" s="664"/>
      <c r="BN523" s="664"/>
      <c r="BO523" s="664"/>
      <c r="BP523" s="664"/>
      <c r="BQ523" s="664"/>
      <c r="BR523" s="664"/>
      <c r="BS523" s="664"/>
      <c r="BT523" s="664"/>
      <c r="BU523" s="664"/>
      <c r="BV523" s="664"/>
      <c r="BW523" s="664"/>
      <c r="BX523" s="664"/>
      <c r="BY523" s="666"/>
      <c r="BZ523" s="667"/>
      <c r="CA523" s="661"/>
      <c r="CB523" s="47"/>
      <c r="CC523" s="663" t="s">
        <v>1020</v>
      </c>
      <c r="CD523" s="664">
        <f>'3A 2025-2026 REPORTE CALIFICACI'!HA53</f>
        <v>71</v>
      </c>
      <c r="CE523" s="664">
        <f>'3A 2025-2026 REPORTE CALIFICACI'!HB53</f>
        <v>73</v>
      </c>
      <c r="CF523" s="664">
        <f>'3A 2025-2026 REPORTE CALIFICACI'!HC53</f>
        <v>77</v>
      </c>
      <c r="CG523" s="664">
        <f>'3A 2025-2026 REPORTE CALIFICACI'!HD53</f>
        <v>0</v>
      </c>
      <c r="CH523" s="664">
        <f>'3A 2025-2026 REPORTE CALIFICACI'!HE53</f>
        <v>70</v>
      </c>
      <c r="CI523" s="664">
        <f>'3A 2025-2026 REPORTE CALIFICACI'!HF53</f>
        <v>70</v>
      </c>
      <c r="CJ523" s="664">
        <f>'3A 2025-2026 REPORTE CALIFICACI'!HG53</f>
        <v>80</v>
      </c>
      <c r="CK523" s="664">
        <f>'3A 2025-2026 REPORTE CALIFICACI'!HH53</f>
        <v>0</v>
      </c>
      <c r="CL523" s="664">
        <f>'3A 2025-2026 REPORTE CALIFICACI'!HI53</f>
        <v>73</v>
      </c>
      <c r="CM523" s="664">
        <f>'3A 2025-2026 REPORTE CALIFICACI'!HJ53</f>
        <v>71</v>
      </c>
      <c r="CN523" s="664">
        <f>'3A 2025-2026 REPORTE CALIFICACI'!HK53</f>
        <v>74</v>
      </c>
      <c r="CO523" s="664">
        <f>'3A 2025-2026 REPORTE CALIFICACI'!HL53</f>
        <v>0</v>
      </c>
      <c r="CP523" s="664">
        <f>'3A 2025-2026 REPORTE CALIFICACI'!HM53</f>
        <v>72</v>
      </c>
      <c r="CQ523" s="664">
        <f>'3A 2025-2026 REPORTE CALIFICACI'!HN53</f>
        <v>70</v>
      </c>
      <c r="CR523" s="664">
        <f>'3A 2025-2026 REPORTE CALIFICACI'!HO53</f>
        <v>52</v>
      </c>
      <c r="CS523" s="664">
        <f>'3A 2025-2026 REPORTE CALIFICACI'!HP53</f>
        <v>0</v>
      </c>
      <c r="CT523" s="664"/>
      <c r="CU523" s="664"/>
      <c r="CV523" s="664"/>
      <c r="CW523" s="664"/>
      <c r="CX523" s="664"/>
      <c r="CY523" s="664"/>
      <c r="CZ523" s="664"/>
      <c r="DA523" s="664"/>
      <c r="DB523" s="664"/>
      <c r="DC523" s="664"/>
      <c r="DD523" s="664"/>
      <c r="DE523" s="664"/>
      <c r="DF523" s="664"/>
      <c r="DG523" s="664"/>
      <c r="DH523" s="664"/>
      <c r="DI523" s="664"/>
      <c r="DJ523" s="664"/>
      <c r="DK523" s="664"/>
      <c r="DL523" s="666"/>
      <c r="DM523" s="667"/>
      <c r="DN523" s="661"/>
      <c r="DO523" s="47"/>
      <c r="DP523" s="663" t="s">
        <v>1020</v>
      </c>
      <c r="DQ523" s="664">
        <f>'3A 2025-2026 REPORTE CALIFICACI'!HA54</f>
        <v>90</v>
      </c>
      <c r="DR523" s="664">
        <f>'3A 2025-2026 REPORTE CALIFICACI'!HB54</f>
        <v>93</v>
      </c>
      <c r="DS523" s="664">
        <f>'3A 2025-2026 REPORTE CALIFICACI'!HC54</f>
        <v>100</v>
      </c>
      <c r="DT523" s="664">
        <f>'3A 2025-2026 REPORTE CALIFICACI'!HD54</f>
        <v>0</v>
      </c>
      <c r="DU523" s="664">
        <f>'3A 2025-2026 REPORTE CALIFICACI'!HE54</f>
        <v>83</v>
      </c>
      <c r="DV523" s="664">
        <f>'3A 2025-2026 REPORTE CALIFICACI'!HF54</f>
        <v>87</v>
      </c>
      <c r="DW523" s="664">
        <f>'3A 2025-2026 REPORTE CALIFICACI'!HG54</f>
        <v>90</v>
      </c>
      <c r="DX523" s="664">
        <f>'3A 2025-2026 REPORTE CALIFICACI'!HH54</f>
        <v>0</v>
      </c>
      <c r="DY523" s="664">
        <f>'3A 2025-2026 REPORTE CALIFICACI'!HI54</f>
        <v>91</v>
      </c>
      <c r="DZ523" s="664">
        <f>'3A 2025-2026 REPORTE CALIFICACI'!HJ54</f>
        <v>92</v>
      </c>
      <c r="EA523" s="664">
        <f>'3A 2025-2026 REPORTE CALIFICACI'!HK54</f>
        <v>87</v>
      </c>
      <c r="EB523" s="664">
        <f>'3A 2025-2026 REPORTE CALIFICACI'!HL54</f>
        <v>0</v>
      </c>
      <c r="EC523" s="664">
        <f>'3A 2025-2026 REPORTE CALIFICACI'!HM54</f>
        <v>80</v>
      </c>
      <c r="ED523" s="664">
        <f>'3A 2025-2026 REPORTE CALIFICACI'!HN54</f>
        <v>90</v>
      </c>
      <c r="EE523" s="664">
        <f>'3A 2025-2026 REPORTE CALIFICACI'!HO54</f>
        <v>98</v>
      </c>
      <c r="EF523" s="664">
        <f>'3A 2025-2026 REPORTE CALIFICACI'!HP54</f>
        <v>0</v>
      </c>
      <c r="EG523" s="664"/>
      <c r="EH523" s="664"/>
      <c r="EI523" s="664"/>
      <c r="EJ523" s="664"/>
      <c r="EK523" s="664"/>
      <c r="EL523" s="664"/>
      <c r="EM523" s="664"/>
      <c r="EN523" s="664"/>
      <c r="EO523" s="664"/>
      <c r="EP523" s="664"/>
      <c r="EQ523" s="664"/>
      <c r="ER523" s="664"/>
      <c r="ES523" s="664"/>
      <c r="ET523" s="664"/>
      <c r="EU523" s="664"/>
      <c r="EV523" s="664"/>
      <c r="EW523" s="664"/>
      <c r="EX523" s="664"/>
      <c r="EY523" s="666"/>
    </row>
    <row r="524" ht="52.5" customHeight="1">
      <c r="A524" s="661"/>
      <c r="B524" s="47"/>
      <c r="C524" s="663" t="s">
        <v>1021</v>
      </c>
      <c r="D524" s="664">
        <f>'3A 2025-2026 REPORTE CALIFICACI'!II51</f>
        <v>76</v>
      </c>
      <c r="E524" s="664">
        <f>'3A 2025-2026 REPORTE CALIFICACI'!IJ51</f>
        <v>80</v>
      </c>
      <c r="F524" s="664">
        <f>'3A 2025-2026 REPORTE CALIFICACI'!IK51</f>
        <v>84</v>
      </c>
      <c r="G524" s="664">
        <f>'3A 2025-2026 REPORTE CALIFICACI'!IL51</f>
        <v>0</v>
      </c>
      <c r="H524" s="664">
        <f>'3A 2025-2026 REPORTE CALIFICACI'!IM51</f>
        <v>78</v>
      </c>
      <c r="I524" s="664">
        <f>'3A 2025-2026 REPORTE CALIFICACI'!IN51</f>
        <v>83</v>
      </c>
      <c r="J524" s="664">
        <f>'3A 2025-2026 REPORTE CALIFICACI'!IO51</f>
        <v>85</v>
      </c>
      <c r="K524" s="664">
        <f>'3A 2025-2026 REPORTE CALIFICACI'!IP51</f>
        <v>0</v>
      </c>
      <c r="L524" s="664">
        <f>'3A 2025-2026 REPORTE CALIFICACI'!IQ51</f>
        <v>80</v>
      </c>
      <c r="M524" s="664">
        <f>'3A 2025-2026 REPORTE CALIFICACI'!IR51</f>
        <v>81</v>
      </c>
      <c r="N524" s="664">
        <f>'3A 2025-2026 REPORTE CALIFICACI'!IS51</f>
        <v>83</v>
      </c>
      <c r="O524" s="664">
        <f>'3A 2025-2026 REPORTE CALIFICACI'!IT51</f>
        <v>0</v>
      </c>
      <c r="P524" s="664">
        <f>'3A 2025-2026 REPORTE CALIFICACI'!IU51</f>
        <v>78</v>
      </c>
      <c r="Q524" s="664">
        <f>'3A 2025-2026 REPORTE CALIFICACI'!IV51</f>
        <v>83</v>
      </c>
      <c r="R524" s="664">
        <f>'3A 2025-2026 REPORTE CALIFICACI'!IW51</f>
        <v>86</v>
      </c>
      <c r="S524" s="664">
        <f>'3A 2025-2026 REPORTE CALIFICACI'!IX51</f>
        <v>0</v>
      </c>
      <c r="T524" s="664"/>
      <c r="U524" s="664"/>
      <c r="V524" s="664"/>
      <c r="W524" s="664"/>
      <c r="X524" s="664"/>
      <c r="Y524" s="664"/>
      <c r="Z524" s="664"/>
      <c r="AA524" s="664"/>
      <c r="AB524" s="664"/>
      <c r="AC524" s="664"/>
      <c r="AD524" s="664"/>
      <c r="AE524" s="664"/>
      <c r="AF524" s="664"/>
      <c r="AG524" s="664"/>
      <c r="AH524" s="664"/>
      <c r="AI524" s="664"/>
      <c r="AJ524" s="664"/>
      <c r="AK524" s="664"/>
      <c r="AL524" s="666"/>
      <c r="AM524" s="667"/>
      <c r="AN524" s="661"/>
      <c r="AO524" s="47"/>
      <c r="AP524" s="663" t="s">
        <v>1021</v>
      </c>
      <c r="AQ524" s="664">
        <f>'3A 2025-2026 REPORTE CALIFICACI'!II52</f>
        <v>72</v>
      </c>
      <c r="AR524" s="664">
        <f>'3A 2025-2026 REPORTE CALIFICACI'!IJ52</f>
        <v>78</v>
      </c>
      <c r="AS524" s="664">
        <f>'3A 2025-2026 REPORTE CALIFICACI'!IK52</f>
        <v>80</v>
      </c>
      <c r="AT524" s="664">
        <f>'3A 2025-2026 REPORTE CALIFICACI'!IL52</f>
        <v>0</v>
      </c>
      <c r="AU524" s="664">
        <f>'3A 2025-2026 REPORTE CALIFICACI'!IM52</f>
        <v>77</v>
      </c>
      <c r="AV524" s="664">
        <f>'3A 2025-2026 REPORTE CALIFICACI'!IN52</f>
        <v>82</v>
      </c>
      <c r="AW524" s="664">
        <f>'3A 2025-2026 REPORTE CALIFICACI'!IO52</f>
        <v>83</v>
      </c>
      <c r="AX524" s="664">
        <f>'3A 2025-2026 REPORTE CALIFICACI'!IP52</f>
        <v>0</v>
      </c>
      <c r="AY524" s="664">
        <f>'3A 2025-2026 REPORTE CALIFICACI'!IQ52</f>
        <v>81</v>
      </c>
      <c r="AZ524" s="664">
        <f>'3A 2025-2026 REPORTE CALIFICACI'!IR52</f>
        <v>78</v>
      </c>
      <c r="BA524" s="664">
        <f>'3A 2025-2026 REPORTE CALIFICACI'!IS52</f>
        <v>80</v>
      </c>
      <c r="BB524" s="664">
        <f>'3A 2025-2026 REPORTE CALIFICACI'!IT52</f>
        <v>0</v>
      </c>
      <c r="BC524" s="664">
        <f>'3A 2025-2026 REPORTE CALIFICACI'!IU52</f>
        <v>76</v>
      </c>
      <c r="BD524" s="664">
        <f>'3A 2025-2026 REPORTE CALIFICACI'!IV52</f>
        <v>82</v>
      </c>
      <c r="BE524" s="664">
        <f>'3A 2025-2026 REPORTE CALIFICACI'!IW52</f>
        <v>85</v>
      </c>
      <c r="BF524" s="664">
        <f>'3A 2025-2026 REPORTE CALIFICACI'!IX52</f>
        <v>0</v>
      </c>
      <c r="BG524" s="664"/>
      <c r="BH524" s="664"/>
      <c r="BI524" s="664"/>
      <c r="BJ524" s="664"/>
      <c r="BK524" s="664"/>
      <c r="BL524" s="664"/>
      <c r="BM524" s="664"/>
      <c r="BN524" s="664"/>
      <c r="BO524" s="664"/>
      <c r="BP524" s="664"/>
      <c r="BQ524" s="664"/>
      <c r="BR524" s="664"/>
      <c r="BS524" s="664"/>
      <c r="BT524" s="664"/>
      <c r="BU524" s="664"/>
      <c r="BV524" s="664"/>
      <c r="BW524" s="664"/>
      <c r="BX524" s="664"/>
      <c r="BY524" s="666"/>
      <c r="BZ524" s="667"/>
      <c r="CA524" s="661"/>
      <c r="CB524" s="47"/>
      <c r="CC524" s="663" t="s">
        <v>1021</v>
      </c>
      <c r="CD524" s="664">
        <f>'3A 2025-2026 REPORTE CALIFICACI'!II53</f>
        <v>50</v>
      </c>
      <c r="CE524" s="664">
        <f>'3A 2025-2026 REPORTE CALIFICACI'!IJ53</f>
        <v>40</v>
      </c>
      <c r="CF524" s="664">
        <f>'3A 2025-2026 REPORTE CALIFICACI'!IK53</f>
        <v>60</v>
      </c>
      <c r="CG524" s="664">
        <f>'3A 2025-2026 REPORTE CALIFICACI'!IL53</f>
        <v>0</v>
      </c>
      <c r="CH524" s="664">
        <f>'3A 2025-2026 REPORTE CALIFICACI'!IM53</f>
        <v>50</v>
      </c>
      <c r="CI524" s="664">
        <f>'3A 2025-2026 REPORTE CALIFICACI'!IN53</f>
        <v>40</v>
      </c>
      <c r="CJ524" s="664">
        <f>'3A 2025-2026 REPORTE CALIFICACI'!IO53</f>
        <v>60</v>
      </c>
      <c r="CK524" s="664">
        <f>'3A 2025-2026 REPORTE CALIFICACI'!IP53</f>
        <v>0</v>
      </c>
      <c r="CL524" s="664">
        <f>'3A 2025-2026 REPORTE CALIFICACI'!IQ53</f>
        <v>77</v>
      </c>
      <c r="CM524" s="664">
        <f>'3A 2025-2026 REPORTE CALIFICACI'!IR53</f>
        <v>71</v>
      </c>
      <c r="CN524" s="664">
        <f>'3A 2025-2026 REPORTE CALIFICACI'!IS53</f>
        <v>72</v>
      </c>
      <c r="CO524" s="664">
        <f>'3A 2025-2026 REPORTE CALIFICACI'!IT53</f>
        <v>0</v>
      </c>
      <c r="CP524" s="664">
        <f>'3A 2025-2026 REPORTE CALIFICACI'!IU53</f>
        <v>75</v>
      </c>
      <c r="CQ524" s="664">
        <f>'3A 2025-2026 REPORTE CALIFICACI'!IV53</f>
        <v>70</v>
      </c>
      <c r="CR524" s="664">
        <f>'3A 2025-2026 REPORTE CALIFICACI'!IW53</f>
        <v>70</v>
      </c>
      <c r="CS524" s="664">
        <f>'3A 2025-2026 REPORTE CALIFICACI'!IX53</f>
        <v>0</v>
      </c>
      <c r="CT524" s="664"/>
      <c r="CU524" s="664"/>
      <c r="CV524" s="664"/>
      <c r="CW524" s="664"/>
      <c r="CX524" s="664"/>
      <c r="CY524" s="664"/>
      <c r="CZ524" s="664"/>
      <c r="DA524" s="664"/>
      <c r="DB524" s="664"/>
      <c r="DC524" s="664"/>
      <c r="DD524" s="664"/>
      <c r="DE524" s="664"/>
      <c r="DF524" s="664"/>
      <c r="DG524" s="664"/>
      <c r="DH524" s="664"/>
      <c r="DI524" s="664"/>
      <c r="DJ524" s="664"/>
      <c r="DK524" s="664"/>
      <c r="DL524" s="666"/>
      <c r="DM524" s="667"/>
      <c r="DN524" s="661"/>
      <c r="DO524" s="47"/>
      <c r="DP524" s="663" t="s">
        <v>1021</v>
      </c>
      <c r="DQ524" s="664">
        <f>'3A 2025-2026 REPORTE CALIFICACI'!II54</f>
        <v>76</v>
      </c>
      <c r="DR524" s="664">
        <f>'3A 2025-2026 REPORTE CALIFICACI'!IJ54</f>
        <v>82</v>
      </c>
      <c r="DS524" s="664">
        <f>'3A 2025-2026 REPORTE CALIFICACI'!IK54</f>
        <v>84</v>
      </c>
      <c r="DT524" s="664">
        <f>'3A 2025-2026 REPORTE CALIFICACI'!IL54</f>
        <v>0</v>
      </c>
      <c r="DU524" s="664">
        <f>'3A 2025-2026 REPORTE CALIFICACI'!IM54</f>
        <v>78</v>
      </c>
      <c r="DV524" s="664">
        <f>'3A 2025-2026 REPORTE CALIFICACI'!IN54</f>
        <v>83</v>
      </c>
      <c r="DW524" s="664">
        <f>'3A 2025-2026 REPORTE CALIFICACI'!IO54</f>
        <v>85</v>
      </c>
      <c r="DX524" s="664">
        <f>'3A 2025-2026 REPORTE CALIFICACI'!IP54</f>
        <v>0</v>
      </c>
      <c r="DY524" s="664">
        <f>'3A 2025-2026 REPORTE CALIFICACI'!IQ54</f>
        <v>85</v>
      </c>
      <c r="DZ524" s="664">
        <f>'3A 2025-2026 REPORTE CALIFICACI'!IR54</f>
        <v>84</v>
      </c>
      <c r="EA524" s="664">
        <f>'3A 2025-2026 REPORTE CALIFICACI'!IS54</f>
        <v>86</v>
      </c>
      <c r="EB524" s="664">
        <f>'3A 2025-2026 REPORTE CALIFICACI'!IT54</f>
        <v>0</v>
      </c>
      <c r="EC524" s="664">
        <f>'3A 2025-2026 REPORTE CALIFICACI'!IU54</f>
        <v>82</v>
      </c>
      <c r="ED524" s="664">
        <f>'3A 2025-2026 REPORTE CALIFICACI'!IV54</f>
        <v>86</v>
      </c>
      <c r="EE524" s="664">
        <f>'3A 2025-2026 REPORTE CALIFICACI'!IW54</f>
        <v>88</v>
      </c>
      <c r="EF524" s="664">
        <f>'3A 2025-2026 REPORTE CALIFICACI'!IX54</f>
        <v>0</v>
      </c>
      <c r="EG524" s="664"/>
      <c r="EH524" s="664"/>
      <c r="EI524" s="664"/>
      <c r="EJ524" s="664"/>
      <c r="EK524" s="664"/>
      <c r="EL524" s="664"/>
      <c r="EM524" s="664"/>
      <c r="EN524" s="664"/>
      <c r="EO524" s="664"/>
      <c r="EP524" s="664"/>
      <c r="EQ524" s="664"/>
      <c r="ER524" s="664"/>
      <c r="ES524" s="664"/>
      <c r="ET524" s="664"/>
      <c r="EU524" s="664"/>
      <c r="EV524" s="664"/>
      <c r="EW524" s="664"/>
      <c r="EX524" s="664"/>
      <c r="EY524" s="666"/>
    </row>
    <row r="525" ht="81.0" customHeight="1">
      <c r="A525" s="661"/>
      <c r="B525" s="43"/>
      <c r="C525" s="663" t="s">
        <v>1022</v>
      </c>
      <c r="D525" s="664">
        <f>'3A 2025-2026 REPORTE CALIFICACI'!JQ51</f>
        <v>72</v>
      </c>
      <c r="E525" s="665">
        <f>'3A 2025-2026 REPORTE CALIFICACI'!JR51</f>
        <v>72</v>
      </c>
      <c r="F525" s="665">
        <f>'3A 2025-2026 REPORTE CALIFICACI'!JS51</f>
        <v>72</v>
      </c>
      <c r="G525" s="664">
        <f>'3A 2025-2026 REPORTE CALIFICACI'!JT51</f>
        <v>0</v>
      </c>
      <c r="H525" s="664">
        <f>'3A 2025-2026 REPORTE CALIFICACI'!JU51</f>
        <v>74</v>
      </c>
      <c r="I525" s="665">
        <f>'3A 2025-2026 REPORTE CALIFICACI'!JV51</f>
        <v>75</v>
      </c>
      <c r="J525" s="665">
        <f>'3A 2025-2026 REPORTE CALIFICACI'!JW51</f>
        <v>58</v>
      </c>
      <c r="K525" s="664">
        <f>'3A 2025-2026 REPORTE CALIFICACI'!JX51</f>
        <v>0</v>
      </c>
      <c r="L525" s="664">
        <f>'3A 2025-2026 REPORTE CALIFICACI'!JY51</f>
        <v>78</v>
      </c>
      <c r="M525" s="665">
        <f>'3A 2025-2026 REPORTE CALIFICACI'!JZ51</f>
        <v>73</v>
      </c>
      <c r="N525" s="665">
        <f>'3A 2025-2026 REPORTE CALIFICACI'!KA51</f>
        <v>88</v>
      </c>
      <c r="O525" s="664">
        <f>'3A 2025-2026 REPORTE CALIFICACI'!KB51</f>
        <v>0</v>
      </c>
      <c r="P525" s="665">
        <f>'3A 2025-2026 REPORTE CALIFICACI'!KC51</f>
        <v>76</v>
      </c>
      <c r="Q525" s="665">
        <f>'3A 2025-2026 REPORTE CALIFICACI'!KD51</f>
        <v>75</v>
      </c>
      <c r="R525" s="665">
        <f>'3A 2025-2026 REPORTE CALIFICACI'!KE51</f>
        <v>73</v>
      </c>
      <c r="S525" s="664">
        <f>'3A 2025-2026 REPORTE CALIFICACI'!KF51</f>
        <v>0</v>
      </c>
      <c r="T525" s="664"/>
      <c r="U525" s="664"/>
      <c r="V525" s="664"/>
      <c r="W525" s="664"/>
      <c r="X525" s="664"/>
      <c r="Y525" s="664"/>
      <c r="Z525" s="664"/>
      <c r="AA525" s="664"/>
      <c r="AB525" s="664"/>
      <c r="AC525" s="664"/>
      <c r="AD525" s="664"/>
      <c r="AE525" s="664"/>
      <c r="AF525" s="664"/>
      <c r="AG525" s="664"/>
      <c r="AH525" s="664"/>
      <c r="AI525" s="664"/>
      <c r="AJ525" s="664"/>
      <c r="AK525" s="664"/>
      <c r="AL525" s="666"/>
      <c r="AM525" s="667"/>
      <c r="AN525" s="661"/>
      <c r="AO525" s="43"/>
      <c r="AP525" s="663" t="s">
        <v>1022</v>
      </c>
      <c r="AQ525" s="664">
        <f>'3A 2025-2026 REPORTE CALIFICACI'!JQ52</f>
        <v>71</v>
      </c>
      <c r="AR525" s="665">
        <f>'3A 2025-2026 REPORTE CALIFICACI'!JR52</f>
        <v>71</v>
      </c>
      <c r="AS525" s="665">
        <f>'3A 2025-2026 REPORTE CALIFICACI'!JS52</f>
        <v>74</v>
      </c>
      <c r="AT525" s="664">
        <f>'3A 2025-2026 REPORTE CALIFICACI'!JT52</f>
        <v>0</v>
      </c>
      <c r="AU525" s="664">
        <f>'3A 2025-2026 REPORTE CALIFICACI'!JU52</f>
        <v>79</v>
      </c>
      <c r="AV525" s="665">
        <f>'3A 2025-2026 REPORTE CALIFICACI'!JV52</f>
        <v>72</v>
      </c>
      <c r="AW525" s="665">
        <f>'3A 2025-2026 REPORTE CALIFICACI'!JW52</f>
        <v>78</v>
      </c>
      <c r="AX525" s="664">
        <f>'3A 2025-2026 REPORTE CALIFICACI'!JX52</f>
        <v>0</v>
      </c>
      <c r="AY525" s="664">
        <f>'3A 2025-2026 REPORTE CALIFICACI'!JY52</f>
        <v>74</v>
      </c>
      <c r="AZ525" s="665">
        <f>'3A 2025-2026 REPORTE CALIFICACI'!JZ52</f>
        <v>68</v>
      </c>
      <c r="BA525" s="665">
        <f>'3A 2025-2026 REPORTE CALIFICACI'!KA52</f>
        <v>88</v>
      </c>
      <c r="BB525" s="664">
        <f>'3A 2025-2026 REPORTE CALIFICACI'!KB52</f>
        <v>0</v>
      </c>
      <c r="BC525" s="665">
        <f>'3A 2025-2026 REPORTE CALIFICACI'!KC52</f>
        <v>78</v>
      </c>
      <c r="BD525" s="665">
        <f>'3A 2025-2026 REPORTE CALIFICACI'!KD52</f>
        <v>71</v>
      </c>
      <c r="BE525" s="665">
        <f>'3A 2025-2026 REPORTE CALIFICACI'!KE52</f>
        <v>79</v>
      </c>
      <c r="BF525" s="664">
        <f>'3A 2025-2026 REPORTE CALIFICACI'!KF52</f>
        <v>0</v>
      </c>
      <c r="BG525" s="664"/>
      <c r="BH525" s="664"/>
      <c r="BI525" s="664"/>
      <c r="BJ525" s="664"/>
      <c r="BK525" s="664"/>
      <c r="BL525" s="664"/>
      <c r="BM525" s="664"/>
      <c r="BN525" s="664"/>
      <c r="BO525" s="664"/>
      <c r="BP525" s="664"/>
      <c r="BQ525" s="664"/>
      <c r="BR525" s="664"/>
      <c r="BS525" s="664"/>
      <c r="BT525" s="664"/>
      <c r="BU525" s="664"/>
      <c r="BV525" s="664"/>
      <c r="BW525" s="664"/>
      <c r="BX525" s="664"/>
      <c r="BY525" s="666"/>
      <c r="BZ525" s="667"/>
      <c r="CA525" s="661"/>
      <c r="CB525" s="43"/>
      <c r="CC525" s="663" t="s">
        <v>1022</v>
      </c>
      <c r="CD525" s="664">
        <f>'3A 2025-2026 REPORTE CALIFICACI'!JQ53</f>
        <v>57</v>
      </c>
      <c r="CE525" s="665">
        <f>'3A 2025-2026 REPORTE CALIFICACI'!JR53</f>
        <v>56</v>
      </c>
      <c r="CF525" s="665">
        <f>'3A 2025-2026 REPORTE CALIFICACI'!JS53</f>
        <v>46</v>
      </c>
      <c r="CG525" s="664">
        <f>'3A 2025-2026 REPORTE CALIFICACI'!JT53</f>
        <v>0</v>
      </c>
      <c r="CH525" s="664">
        <f>'3A 2025-2026 REPORTE CALIFICACI'!JU53</f>
        <v>53</v>
      </c>
      <c r="CI525" s="665">
        <f>'3A 2025-2026 REPORTE CALIFICACI'!JV53</f>
        <v>52</v>
      </c>
      <c r="CJ525" s="665">
        <f>'3A 2025-2026 REPORTE CALIFICACI'!JW53</f>
        <v>56</v>
      </c>
      <c r="CK525" s="664">
        <f>'3A 2025-2026 REPORTE CALIFICACI'!JX53</f>
        <v>0</v>
      </c>
      <c r="CL525" s="664">
        <f>'3A 2025-2026 REPORTE CALIFICACI'!JY53</f>
        <v>58</v>
      </c>
      <c r="CM525" s="665">
        <f>'3A 2025-2026 REPORTE CALIFICACI'!JZ53</f>
        <v>54</v>
      </c>
      <c r="CN525" s="665">
        <f>'3A 2025-2026 REPORTE CALIFICACI'!KA53</f>
        <v>53</v>
      </c>
      <c r="CO525" s="664">
        <f>'3A 2025-2026 REPORTE CALIFICACI'!KB53</f>
        <v>0</v>
      </c>
      <c r="CP525" s="665">
        <f>'3A 2025-2026 REPORTE CALIFICACI'!KC53</f>
        <v>49</v>
      </c>
      <c r="CQ525" s="665">
        <f>'3A 2025-2026 REPORTE CALIFICACI'!KD53</f>
        <v>58</v>
      </c>
      <c r="CR525" s="665">
        <f>'3A 2025-2026 REPORTE CALIFICACI'!KE53</f>
        <v>59</v>
      </c>
      <c r="CS525" s="664">
        <f>'3A 2025-2026 REPORTE CALIFICACI'!KF53</f>
        <v>0</v>
      </c>
      <c r="CT525" s="664"/>
      <c r="CU525" s="664"/>
      <c r="CV525" s="664"/>
      <c r="CW525" s="664"/>
      <c r="CX525" s="664"/>
      <c r="CY525" s="664"/>
      <c r="CZ525" s="664"/>
      <c r="DA525" s="664"/>
      <c r="DB525" s="664"/>
      <c r="DC525" s="664"/>
      <c r="DD525" s="664"/>
      <c r="DE525" s="664"/>
      <c r="DF525" s="664"/>
      <c r="DG525" s="664"/>
      <c r="DH525" s="664"/>
      <c r="DI525" s="664"/>
      <c r="DJ525" s="664"/>
      <c r="DK525" s="664"/>
      <c r="DL525" s="666"/>
      <c r="DM525" s="667"/>
      <c r="DN525" s="661"/>
      <c r="DO525" s="43"/>
      <c r="DP525" s="663" t="s">
        <v>1022</v>
      </c>
      <c r="DQ525" s="664">
        <f>'3A 2025-2026 REPORTE CALIFICACI'!JQ54</f>
        <v>78</v>
      </c>
      <c r="DR525" s="665">
        <f>'3A 2025-2026 REPORTE CALIFICACI'!JR54</f>
        <v>77</v>
      </c>
      <c r="DS525" s="665">
        <f>'3A 2025-2026 REPORTE CALIFICACI'!JS54</f>
        <v>74</v>
      </c>
      <c r="DT525" s="664">
        <f>'3A 2025-2026 REPORTE CALIFICACI'!JT54</f>
        <v>0</v>
      </c>
      <c r="DU525" s="664">
        <f>'3A 2025-2026 REPORTE CALIFICACI'!JU54</f>
        <v>82</v>
      </c>
      <c r="DV525" s="665">
        <f>'3A 2025-2026 REPORTE CALIFICACI'!JV54</f>
        <v>81</v>
      </c>
      <c r="DW525" s="665">
        <f>'3A 2025-2026 REPORTE CALIFICACI'!JW54</f>
        <v>78</v>
      </c>
      <c r="DX525" s="664">
        <f>'3A 2025-2026 REPORTE CALIFICACI'!JX54</f>
        <v>0</v>
      </c>
      <c r="DY525" s="664">
        <f>'3A 2025-2026 REPORTE CALIFICACI'!JY54</f>
        <v>81</v>
      </c>
      <c r="DZ525" s="665">
        <f>'3A 2025-2026 REPORTE CALIFICACI'!JZ54</f>
        <v>80</v>
      </c>
      <c r="EA525" s="665">
        <f>'3A 2025-2026 REPORTE CALIFICACI'!KA54</f>
        <v>72</v>
      </c>
      <c r="EB525" s="664">
        <f>'3A 2025-2026 REPORTE CALIFICACI'!KB54</f>
        <v>0</v>
      </c>
      <c r="EC525" s="665">
        <f>'3A 2025-2026 REPORTE CALIFICACI'!KC54</f>
        <v>84</v>
      </c>
      <c r="ED525" s="665">
        <f>'3A 2025-2026 REPORTE CALIFICACI'!KD54</f>
        <v>88</v>
      </c>
      <c r="EE525" s="665">
        <f>'3A 2025-2026 REPORTE CALIFICACI'!KE54</f>
        <v>84</v>
      </c>
      <c r="EF525" s="664">
        <f>'3A 2025-2026 REPORTE CALIFICACI'!KF54</f>
        <v>0</v>
      </c>
      <c r="EG525" s="664"/>
      <c r="EH525" s="664"/>
      <c r="EI525" s="664"/>
      <c r="EJ525" s="664"/>
      <c r="EK525" s="664"/>
      <c r="EL525" s="664"/>
      <c r="EM525" s="664"/>
      <c r="EN525" s="664"/>
      <c r="EO525" s="664"/>
      <c r="EP525" s="664"/>
      <c r="EQ525" s="664"/>
      <c r="ER525" s="664"/>
      <c r="ES525" s="664"/>
      <c r="ET525" s="664"/>
      <c r="EU525" s="664"/>
      <c r="EV525" s="664"/>
      <c r="EW525" s="664"/>
      <c r="EX525" s="664"/>
      <c r="EY525" s="666"/>
    </row>
    <row r="526">
      <c r="A526" s="628"/>
      <c r="B526" s="643"/>
      <c r="C526" s="643"/>
      <c r="D526" s="643"/>
      <c r="E526" s="643"/>
      <c r="F526" s="643"/>
      <c r="G526" s="643"/>
      <c r="H526" s="643"/>
      <c r="I526" s="643"/>
      <c r="J526" s="643"/>
      <c r="K526" s="643"/>
      <c r="L526" s="643"/>
      <c r="M526" s="643"/>
      <c r="N526" s="643"/>
      <c r="O526" s="643"/>
      <c r="P526" s="643"/>
      <c r="Q526" s="643"/>
      <c r="R526" s="643"/>
      <c r="S526" s="643"/>
      <c r="T526" s="643"/>
      <c r="U526" s="643"/>
      <c r="V526" s="643"/>
      <c r="W526" s="643"/>
      <c r="X526" s="668"/>
      <c r="Y526" s="668"/>
      <c r="Z526" s="643"/>
      <c r="AA526" s="643"/>
      <c r="AB526" s="643"/>
      <c r="AC526" s="643"/>
      <c r="AD526" s="643"/>
      <c r="AE526" s="643"/>
      <c r="AF526" s="643"/>
      <c r="AG526" s="643"/>
      <c r="AH526" s="643"/>
      <c r="AI526" s="643"/>
      <c r="AJ526" s="643"/>
      <c r="AK526" s="643"/>
      <c r="AL526" s="644"/>
      <c r="AM526" s="643"/>
      <c r="AN526" s="628"/>
      <c r="AO526" s="643"/>
      <c r="AP526" s="643"/>
      <c r="AQ526" s="643"/>
      <c r="AR526" s="643"/>
      <c r="AS526" s="643"/>
      <c r="AT526" s="643"/>
      <c r="AU526" s="643"/>
      <c r="AV526" s="643"/>
      <c r="AW526" s="643"/>
      <c r="AX526" s="643"/>
      <c r="AY526" s="643"/>
      <c r="AZ526" s="643"/>
      <c r="BA526" s="643"/>
      <c r="BB526" s="643"/>
      <c r="BC526" s="643"/>
      <c r="BD526" s="643"/>
      <c r="BE526" s="643"/>
      <c r="BF526" s="643"/>
      <c r="BG526" s="643"/>
      <c r="BH526" s="643"/>
      <c r="BI526" s="643"/>
      <c r="BJ526" s="643"/>
      <c r="BK526" s="668"/>
      <c r="BL526" s="668"/>
      <c r="BM526" s="643"/>
      <c r="BN526" s="643"/>
      <c r="BO526" s="643"/>
      <c r="BP526" s="643"/>
      <c r="BQ526" s="643"/>
      <c r="BR526" s="643"/>
      <c r="BS526" s="643"/>
      <c r="BT526" s="643"/>
      <c r="BU526" s="643"/>
      <c r="BV526" s="643"/>
      <c r="BW526" s="643"/>
      <c r="BX526" s="643"/>
      <c r="BY526" s="644"/>
      <c r="BZ526" s="643"/>
      <c r="CA526" s="628"/>
      <c r="CB526" s="643"/>
      <c r="CC526" s="643"/>
      <c r="CD526" s="643"/>
      <c r="CE526" s="643"/>
      <c r="CF526" s="643"/>
      <c r="CG526" s="643"/>
      <c r="CH526" s="643"/>
      <c r="CI526" s="643"/>
      <c r="CJ526" s="643"/>
      <c r="CK526" s="643"/>
      <c r="CL526" s="643"/>
      <c r="CM526" s="643"/>
      <c r="CN526" s="643"/>
      <c r="CO526" s="643"/>
      <c r="CP526" s="643"/>
      <c r="CQ526" s="643"/>
      <c r="CR526" s="643"/>
      <c r="CS526" s="643"/>
      <c r="CT526" s="643"/>
      <c r="CU526" s="643"/>
      <c r="CV526" s="643"/>
      <c r="CW526" s="643"/>
      <c r="CX526" s="668"/>
      <c r="CY526" s="668"/>
      <c r="CZ526" s="643"/>
      <c r="DA526" s="643"/>
      <c r="DB526" s="643"/>
      <c r="DC526" s="643"/>
      <c r="DD526" s="643"/>
      <c r="DE526" s="643"/>
      <c r="DF526" s="643"/>
      <c r="DG526" s="643"/>
      <c r="DH526" s="643"/>
      <c r="DI526" s="643"/>
      <c r="DJ526" s="643"/>
      <c r="DK526" s="643"/>
      <c r="DL526" s="644"/>
      <c r="DM526" s="643"/>
      <c r="DN526" s="628"/>
      <c r="DO526" s="643"/>
      <c r="DP526" s="643"/>
      <c r="DQ526" s="643"/>
      <c r="DR526" s="643"/>
      <c r="DS526" s="643"/>
      <c r="DT526" s="643"/>
      <c r="DU526" s="643"/>
      <c r="DV526" s="643"/>
      <c r="DW526" s="643"/>
      <c r="DX526" s="643"/>
      <c r="DY526" s="643"/>
      <c r="DZ526" s="643"/>
      <c r="EA526" s="643"/>
      <c r="EB526" s="643"/>
      <c r="EC526" s="643"/>
      <c r="ED526" s="643"/>
      <c r="EE526" s="643"/>
      <c r="EF526" s="643"/>
      <c r="EG526" s="643"/>
      <c r="EH526" s="643"/>
      <c r="EI526" s="643"/>
      <c r="EJ526" s="643"/>
      <c r="EK526" s="668"/>
      <c r="EL526" s="668"/>
      <c r="EM526" s="643"/>
      <c r="EN526" s="643"/>
      <c r="EO526" s="643"/>
      <c r="EP526" s="643"/>
      <c r="EQ526" s="643"/>
      <c r="ER526" s="643"/>
      <c r="ES526" s="643"/>
      <c r="ET526" s="643"/>
      <c r="EU526" s="643"/>
      <c r="EV526" s="643"/>
      <c r="EW526" s="643"/>
      <c r="EX526" s="643"/>
      <c r="EY526" s="644"/>
    </row>
    <row r="527">
      <c r="A527" s="628"/>
      <c r="B527" s="643"/>
      <c r="C527" s="643"/>
      <c r="D527" s="643"/>
      <c r="E527" s="643"/>
      <c r="F527" s="643"/>
      <c r="G527" s="643"/>
      <c r="H527" s="643"/>
      <c r="I527" s="643"/>
      <c r="J527" s="643"/>
      <c r="K527" s="643"/>
      <c r="L527" s="643"/>
      <c r="M527" s="643"/>
      <c r="N527" s="643"/>
      <c r="O527" s="643"/>
      <c r="P527" s="643"/>
      <c r="Q527" s="643"/>
      <c r="R527" s="643"/>
      <c r="S527" s="643"/>
      <c r="T527" s="643"/>
      <c r="U527" s="643"/>
      <c r="V527" s="643"/>
      <c r="W527" s="643"/>
      <c r="X527" s="643"/>
      <c r="Y527" s="643"/>
      <c r="Z527" s="643"/>
      <c r="AA527" s="643"/>
      <c r="AB527" s="643"/>
      <c r="AC527" s="643"/>
      <c r="AD527" s="643"/>
      <c r="AE527" s="643"/>
      <c r="AF527" s="643"/>
      <c r="AG527" s="643"/>
      <c r="AH527" s="643"/>
      <c r="AI527" s="643"/>
      <c r="AJ527" s="643"/>
      <c r="AK527" s="643"/>
      <c r="AL527" s="644"/>
      <c r="AM527" s="643"/>
      <c r="AN527" s="628"/>
      <c r="AO527" s="643"/>
      <c r="AP527" s="643"/>
      <c r="AQ527" s="643"/>
      <c r="AR527" s="643"/>
      <c r="AS527" s="643"/>
      <c r="AT527" s="643"/>
      <c r="AU527" s="643"/>
      <c r="AV527" s="643"/>
      <c r="AW527" s="643"/>
      <c r="AX527" s="643"/>
      <c r="AY527" s="643"/>
      <c r="AZ527" s="643"/>
      <c r="BA527" s="643"/>
      <c r="BB527" s="643"/>
      <c r="BC527" s="643"/>
      <c r="BD527" s="643"/>
      <c r="BE527" s="643"/>
      <c r="BF527" s="643"/>
      <c r="BG527" s="643"/>
      <c r="BH527" s="643"/>
      <c r="BI527" s="643"/>
      <c r="BJ527" s="643"/>
      <c r="BK527" s="643"/>
      <c r="BL527" s="643"/>
      <c r="BM527" s="643"/>
      <c r="BN527" s="643"/>
      <c r="BO527" s="643"/>
      <c r="BP527" s="643"/>
      <c r="BQ527" s="643"/>
      <c r="BR527" s="643"/>
      <c r="BS527" s="643"/>
      <c r="BT527" s="643"/>
      <c r="BU527" s="643"/>
      <c r="BV527" s="643"/>
      <c r="BW527" s="643"/>
      <c r="BX527" s="643"/>
      <c r="BY527" s="644"/>
      <c r="BZ527" s="643"/>
      <c r="CA527" s="628"/>
      <c r="CB527" s="643"/>
      <c r="CC527" s="643"/>
      <c r="CD527" s="643"/>
      <c r="CE527" s="643"/>
      <c r="CF527" s="643"/>
      <c r="CG527" s="643"/>
      <c r="CH527" s="643"/>
      <c r="CI527" s="643"/>
      <c r="CJ527" s="643"/>
      <c r="CK527" s="643"/>
      <c r="CL527" s="643"/>
      <c r="CM527" s="643"/>
      <c r="CN527" s="643"/>
      <c r="CO527" s="643"/>
      <c r="CP527" s="643"/>
      <c r="CQ527" s="643"/>
      <c r="CR527" s="643"/>
      <c r="CS527" s="643"/>
      <c r="CT527" s="643"/>
      <c r="CU527" s="643"/>
      <c r="CV527" s="643"/>
      <c r="CW527" s="643"/>
      <c r="CX527" s="643"/>
      <c r="CY527" s="643"/>
      <c r="CZ527" s="643"/>
      <c r="DA527" s="643"/>
      <c r="DB527" s="643"/>
      <c r="DC527" s="643"/>
      <c r="DD527" s="643"/>
      <c r="DE527" s="643"/>
      <c r="DF527" s="643"/>
      <c r="DG527" s="643"/>
      <c r="DH527" s="643"/>
      <c r="DI527" s="643"/>
      <c r="DJ527" s="643"/>
      <c r="DK527" s="643"/>
      <c r="DL527" s="644"/>
      <c r="DM527" s="643"/>
      <c r="DN527" s="628"/>
      <c r="DO527" s="643"/>
      <c r="DP527" s="643"/>
      <c r="DQ527" s="643"/>
      <c r="DR527" s="643"/>
      <c r="DS527" s="643"/>
      <c r="DT527" s="643"/>
      <c r="DU527" s="643"/>
      <c r="DV527" s="643"/>
      <c r="DW527" s="643"/>
      <c r="DX527" s="643"/>
      <c r="DY527" s="643"/>
      <c r="DZ527" s="643"/>
      <c r="EA527" s="643"/>
      <c r="EB527" s="643"/>
      <c r="EC527" s="643"/>
      <c r="ED527" s="643"/>
      <c r="EE527" s="643"/>
      <c r="EF527" s="643"/>
      <c r="EG527" s="643"/>
      <c r="EH527" s="643"/>
      <c r="EI527" s="643"/>
      <c r="EJ527" s="643"/>
      <c r="EK527" s="643"/>
      <c r="EL527" s="643"/>
      <c r="EM527" s="643"/>
      <c r="EN527" s="643"/>
      <c r="EO527" s="643"/>
      <c r="EP527" s="643"/>
      <c r="EQ527" s="643"/>
      <c r="ER527" s="643"/>
      <c r="ES527" s="643"/>
      <c r="ET527" s="643"/>
      <c r="EU527" s="643"/>
      <c r="EV527" s="643"/>
      <c r="EW527" s="643"/>
      <c r="EX527" s="643"/>
      <c r="EY527" s="644"/>
    </row>
    <row r="528">
      <c r="A528" s="628"/>
      <c r="B528" s="643"/>
      <c r="C528" s="643"/>
      <c r="D528" s="643"/>
      <c r="E528" s="643"/>
      <c r="F528" s="643"/>
      <c r="G528" s="643"/>
      <c r="H528" s="643"/>
      <c r="I528" s="643"/>
      <c r="J528" s="643"/>
      <c r="K528" s="643"/>
      <c r="L528" s="643"/>
      <c r="M528" s="643"/>
      <c r="N528" s="643"/>
      <c r="O528" s="643"/>
      <c r="P528" s="643"/>
      <c r="Q528" s="643"/>
      <c r="R528" s="643"/>
      <c r="S528" s="643"/>
      <c r="T528" s="643"/>
      <c r="U528" s="643"/>
      <c r="V528" s="643"/>
      <c r="W528" s="643"/>
      <c r="X528" s="643"/>
      <c r="Y528" s="643"/>
      <c r="Z528" s="643"/>
      <c r="AA528" s="643"/>
      <c r="AB528" s="643"/>
      <c r="AC528" s="643"/>
      <c r="AD528" s="643"/>
      <c r="AE528" s="643"/>
      <c r="AF528" s="643"/>
      <c r="AG528" s="643"/>
      <c r="AH528" s="643"/>
      <c r="AI528" s="643"/>
      <c r="AJ528" s="643"/>
      <c r="AK528" s="643"/>
      <c r="AL528" s="644"/>
      <c r="AM528" s="643"/>
      <c r="AN528" s="628"/>
      <c r="AO528" s="643"/>
      <c r="AP528" s="643"/>
      <c r="AQ528" s="643"/>
      <c r="AR528" s="643"/>
      <c r="AS528" s="643"/>
      <c r="AT528" s="643"/>
      <c r="AU528" s="643"/>
      <c r="AV528" s="643"/>
      <c r="AW528" s="643"/>
      <c r="AX528" s="643"/>
      <c r="AY528" s="643"/>
      <c r="AZ528" s="643"/>
      <c r="BA528" s="643"/>
      <c r="BB528" s="643"/>
      <c r="BC528" s="643"/>
      <c r="BD528" s="643"/>
      <c r="BE528" s="643"/>
      <c r="BF528" s="643"/>
      <c r="BG528" s="643"/>
      <c r="BH528" s="643"/>
      <c r="BI528" s="643"/>
      <c r="BJ528" s="643"/>
      <c r="BK528" s="643"/>
      <c r="BL528" s="643"/>
      <c r="BM528" s="643"/>
      <c r="BN528" s="643"/>
      <c r="BO528" s="643"/>
      <c r="BP528" s="643"/>
      <c r="BQ528" s="643"/>
      <c r="BR528" s="643"/>
      <c r="BS528" s="643"/>
      <c r="BT528" s="643"/>
      <c r="BU528" s="643"/>
      <c r="BV528" s="643"/>
      <c r="BW528" s="643"/>
      <c r="BX528" s="643"/>
      <c r="BY528" s="644"/>
      <c r="BZ528" s="643"/>
      <c r="CA528" s="628"/>
      <c r="CB528" s="643"/>
      <c r="CC528" s="643"/>
      <c r="CD528" s="643"/>
      <c r="CE528" s="643"/>
      <c r="CF528" s="643"/>
      <c r="CG528" s="643"/>
      <c r="CH528" s="643"/>
      <c r="CI528" s="643"/>
      <c r="CJ528" s="643"/>
      <c r="CK528" s="643"/>
      <c r="CL528" s="643"/>
      <c r="CM528" s="643"/>
      <c r="CN528" s="643"/>
      <c r="CO528" s="643"/>
      <c r="CP528" s="643"/>
      <c r="CQ528" s="643"/>
      <c r="CR528" s="643"/>
      <c r="CS528" s="643"/>
      <c r="CT528" s="643"/>
      <c r="CU528" s="643"/>
      <c r="CV528" s="643"/>
      <c r="CW528" s="643"/>
      <c r="CX528" s="643"/>
      <c r="CY528" s="643"/>
      <c r="CZ528" s="643"/>
      <c r="DA528" s="643"/>
      <c r="DB528" s="643"/>
      <c r="DC528" s="643"/>
      <c r="DD528" s="643"/>
      <c r="DE528" s="643"/>
      <c r="DF528" s="643"/>
      <c r="DG528" s="643"/>
      <c r="DH528" s="643"/>
      <c r="DI528" s="643"/>
      <c r="DJ528" s="643"/>
      <c r="DK528" s="643"/>
      <c r="DL528" s="644"/>
      <c r="DM528" s="643"/>
      <c r="DN528" s="628"/>
      <c r="DO528" s="643"/>
      <c r="DP528" s="643"/>
      <c r="DQ528" s="643"/>
      <c r="DR528" s="643"/>
      <c r="DS528" s="643"/>
      <c r="DT528" s="643"/>
      <c r="DU528" s="643"/>
      <c r="DV528" s="643"/>
      <c r="DW528" s="643"/>
      <c r="DX528" s="643"/>
      <c r="DY528" s="643"/>
      <c r="DZ528" s="643"/>
      <c r="EA528" s="643"/>
      <c r="EB528" s="643"/>
      <c r="EC528" s="643"/>
      <c r="ED528" s="643"/>
      <c r="EE528" s="643"/>
      <c r="EF528" s="643"/>
      <c r="EG528" s="643"/>
      <c r="EH528" s="643"/>
      <c r="EI528" s="643"/>
      <c r="EJ528" s="643"/>
      <c r="EK528" s="643"/>
      <c r="EL528" s="643"/>
      <c r="EM528" s="643"/>
      <c r="EN528" s="643"/>
      <c r="EO528" s="643"/>
      <c r="EP528" s="643"/>
      <c r="EQ528" s="643"/>
      <c r="ER528" s="643"/>
      <c r="ES528" s="643"/>
      <c r="ET528" s="643"/>
      <c r="EU528" s="643"/>
      <c r="EV528" s="643"/>
      <c r="EW528" s="643"/>
      <c r="EX528" s="643"/>
      <c r="EY528" s="644"/>
    </row>
    <row r="529">
      <c r="A529" s="669"/>
      <c r="B529" s="670" t="s">
        <v>1023</v>
      </c>
      <c r="C529" s="15"/>
      <c r="D529" s="15"/>
      <c r="E529" s="15"/>
      <c r="F529" s="15"/>
      <c r="G529" s="15"/>
      <c r="H529" s="16"/>
      <c r="I529" s="671"/>
      <c r="J529" s="646" t="s">
        <v>1024</v>
      </c>
      <c r="K529" s="15"/>
      <c r="L529" s="15"/>
      <c r="M529" s="15"/>
      <c r="N529" s="15"/>
      <c r="O529" s="15"/>
      <c r="P529" s="16"/>
      <c r="Q529" s="671"/>
      <c r="R529" s="670" t="s">
        <v>1025</v>
      </c>
      <c r="S529" s="15"/>
      <c r="T529" s="15"/>
      <c r="U529" s="15"/>
      <c r="V529" s="16"/>
      <c r="W529" s="672" t="s">
        <v>1026</v>
      </c>
      <c r="X529" s="41"/>
      <c r="Y529" s="672"/>
      <c r="Z529" s="673"/>
      <c r="AA529" s="674"/>
      <c r="AB529" s="672" t="s">
        <v>1027</v>
      </c>
      <c r="AC529" s="41"/>
      <c r="AD529" s="675"/>
      <c r="AE529" s="671"/>
      <c r="AF529" s="671"/>
      <c r="AG529" s="671"/>
      <c r="AH529" s="671"/>
      <c r="AI529" s="671"/>
      <c r="AJ529" s="671"/>
      <c r="AK529" s="671"/>
      <c r="AL529" s="676"/>
      <c r="AM529" s="671"/>
      <c r="AN529" s="669"/>
      <c r="AO529" s="670" t="s">
        <v>1023</v>
      </c>
      <c r="AP529" s="15"/>
      <c r="AQ529" s="15"/>
      <c r="AR529" s="15"/>
      <c r="AS529" s="15"/>
      <c r="AT529" s="15"/>
      <c r="AU529" s="16"/>
      <c r="AV529" s="671"/>
      <c r="AW529" s="646" t="s">
        <v>1024</v>
      </c>
      <c r="AX529" s="15"/>
      <c r="AY529" s="15"/>
      <c r="AZ529" s="15"/>
      <c r="BA529" s="15"/>
      <c r="BB529" s="15"/>
      <c r="BC529" s="16"/>
      <c r="BD529" s="671"/>
      <c r="BE529" s="670" t="s">
        <v>1025</v>
      </c>
      <c r="BF529" s="15"/>
      <c r="BG529" s="15"/>
      <c r="BH529" s="15"/>
      <c r="BI529" s="16"/>
      <c r="BJ529" s="672" t="s">
        <v>1026</v>
      </c>
      <c r="BK529" s="41"/>
      <c r="BL529" s="672"/>
      <c r="BM529" s="673"/>
      <c r="BN529" s="674"/>
      <c r="BO529" s="672" t="s">
        <v>1027</v>
      </c>
      <c r="BP529" s="41"/>
      <c r="BQ529" s="675"/>
      <c r="BR529" s="671"/>
      <c r="BS529" s="671"/>
      <c r="BT529" s="671"/>
      <c r="BU529" s="671"/>
      <c r="BV529" s="671"/>
      <c r="BW529" s="671"/>
      <c r="BX529" s="671"/>
      <c r="BY529" s="676"/>
      <c r="BZ529" s="671"/>
      <c r="CA529" s="669"/>
      <c r="CB529" s="670" t="s">
        <v>1023</v>
      </c>
      <c r="CC529" s="15"/>
      <c r="CD529" s="15"/>
      <c r="CE529" s="15"/>
      <c r="CF529" s="15"/>
      <c r="CG529" s="15"/>
      <c r="CH529" s="16"/>
      <c r="CI529" s="671"/>
      <c r="CJ529" s="646" t="s">
        <v>1024</v>
      </c>
      <c r="CK529" s="15"/>
      <c r="CL529" s="15"/>
      <c r="CM529" s="15"/>
      <c r="CN529" s="15"/>
      <c r="CO529" s="15"/>
      <c r="CP529" s="16"/>
      <c r="CQ529" s="671"/>
      <c r="CR529" s="670" t="s">
        <v>1025</v>
      </c>
      <c r="CS529" s="15"/>
      <c r="CT529" s="15"/>
      <c r="CU529" s="15"/>
      <c r="CV529" s="16"/>
      <c r="CW529" s="672" t="s">
        <v>1026</v>
      </c>
      <c r="CX529" s="41"/>
      <c r="CY529" s="672"/>
      <c r="CZ529" s="673"/>
      <c r="DA529" s="674"/>
      <c r="DB529" s="672" t="s">
        <v>1027</v>
      </c>
      <c r="DC529" s="41"/>
      <c r="DD529" s="675"/>
      <c r="DE529" s="671"/>
      <c r="DF529" s="671"/>
      <c r="DG529" s="671"/>
      <c r="DH529" s="671"/>
      <c r="DI529" s="671"/>
      <c r="DJ529" s="671"/>
      <c r="DK529" s="671"/>
      <c r="DL529" s="676"/>
      <c r="DM529" s="671"/>
      <c r="DN529" s="669"/>
      <c r="DO529" s="670" t="s">
        <v>1023</v>
      </c>
      <c r="DP529" s="15"/>
      <c r="DQ529" s="15"/>
      <c r="DR529" s="15"/>
      <c r="DS529" s="15"/>
      <c r="DT529" s="15"/>
      <c r="DU529" s="16"/>
      <c r="DV529" s="671"/>
      <c r="DW529" s="646" t="s">
        <v>1024</v>
      </c>
      <c r="DX529" s="15"/>
      <c r="DY529" s="15"/>
      <c r="DZ529" s="15"/>
      <c r="EA529" s="15"/>
      <c r="EB529" s="15"/>
      <c r="EC529" s="16"/>
      <c r="ED529" s="671"/>
      <c r="EE529" s="670" t="s">
        <v>1025</v>
      </c>
      <c r="EF529" s="15"/>
      <c r="EG529" s="15"/>
      <c r="EH529" s="15"/>
      <c r="EI529" s="16"/>
      <c r="EJ529" s="672" t="s">
        <v>1026</v>
      </c>
      <c r="EK529" s="41"/>
      <c r="EL529" s="672"/>
      <c r="EM529" s="673"/>
      <c r="EN529" s="674"/>
      <c r="EO529" s="672" t="s">
        <v>1027</v>
      </c>
      <c r="EP529" s="41"/>
      <c r="EQ529" s="675"/>
      <c r="ER529" s="671"/>
      <c r="ES529" s="671"/>
      <c r="ET529" s="671"/>
      <c r="EU529" s="671"/>
      <c r="EV529" s="671"/>
      <c r="EW529" s="671"/>
      <c r="EX529" s="671"/>
      <c r="EY529" s="676"/>
    </row>
    <row r="530">
      <c r="A530" s="669"/>
      <c r="B530" s="677" t="s">
        <v>1028</v>
      </c>
      <c r="C530" s="678" t="s">
        <v>1029</v>
      </c>
      <c r="D530" s="678" t="s">
        <v>1030</v>
      </c>
      <c r="E530" s="679" t="s">
        <v>1031</v>
      </c>
      <c r="F530" s="15"/>
      <c r="G530" s="15"/>
      <c r="H530" s="16"/>
      <c r="I530" s="671"/>
      <c r="J530" s="680" t="s">
        <v>1032</v>
      </c>
      <c r="K530" s="681" t="s">
        <v>1033</v>
      </c>
      <c r="P530" s="682"/>
      <c r="Q530" s="671"/>
      <c r="R530" s="671"/>
      <c r="S530" s="671"/>
      <c r="T530" s="671"/>
      <c r="U530" s="671"/>
      <c r="V530" s="671"/>
      <c r="W530" s="671"/>
      <c r="X530" s="671"/>
      <c r="Y530" s="671"/>
      <c r="Z530" s="671"/>
      <c r="AA530" s="671"/>
      <c r="AB530" s="671"/>
      <c r="AC530" s="671"/>
      <c r="AD530" s="671"/>
      <c r="AE530" s="671"/>
      <c r="AF530" s="671"/>
      <c r="AG530" s="671"/>
      <c r="AH530" s="671"/>
      <c r="AI530" s="671"/>
      <c r="AJ530" s="671"/>
      <c r="AK530" s="671"/>
      <c r="AL530" s="676"/>
      <c r="AM530" s="671"/>
      <c r="AN530" s="669"/>
      <c r="AO530" s="677" t="s">
        <v>1028</v>
      </c>
      <c r="AP530" s="678" t="s">
        <v>1029</v>
      </c>
      <c r="AQ530" s="678" t="s">
        <v>1030</v>
      </c>
      <c r="AR530" s="679" t="s">
        <v>1031</v>
      </c>
      <c r="AS530" s="15"/>
      <c r="AT530" s="15"/>
      <c r="AU530" s="16"/>
      <c r="AV530" s="671"/>
      <c r="AW530" s="680" t="s">
        <v>1032</v>
      </c>
      <c r="AX530" s="681" t="s">
        <v>1033</v>
      </c>
      <c r="BC530" s="682"/>
      <c r="BD530" s="671"/>
      <c r="BE530" s="671"/>
      <c r="BF530" s="671"/>
      <c r="BG530" s="671"/>
      <c r="BH530" s="671"/>
      <c r="BI530" s="671"/>
      <c r="BJ530" s="671"/>
      <c r="BK530" s="671"/>
      <c r="BL530" s="671"/>
      <c r="BM530" s="671"/>
      <c r="BN530" s="671"/>
      <c r="BO530" s="671"/>
      <c r="BP530" s="671"/>
      <c r="BQ530" s="671"/>
      <c r="BR530" s="671"/>
      <c r="BS530" s="671"/>
      <c r="BT530" s="671"/>
      <c r="BU530" s="671"/>
      <c r="BV530" s="671"/>
      <c r="BW530" s="671"/>
      <c r="BX530" s="671"/>
      <c r="BY530" s="676"/>
      <c r="BZ530" s="671"/>
      <c r="CA530" s="669"/>
      <c r="CB530" s="677" t="s">
        <v>1028</v>
      </c>
      <c r="CC530" s="678" t="s">
        <v>1029</v>
      </c>
      <c r="CD530" s="678" t="s">
        <v>1030</v>
      </c>
      <c r="CE530" s="679" t="s">
        <v>1031</v>
      </c>
      <c r="CF530" s="15"/>
      <c r="CG530" s="15"/>
      <c r="CH530" s="16"/>
      <c r="CI530" s="671"/>
      <c r="CJ530" s="680" t="s">
        <v>1032</v>
      </c>
      <c r="CK530" s="681" t="s">
        <v>1033</v>
      </c>
      <c r="CP530" s="682"/>
      <c r="CQ530" s="671"/>
      <c r="CR530" s="671"/>
      <c r="CS530" s="671"/>
      <c r="CT530" s="671"/>
      <c r="CU530" s="671"/>
      <c r="CV530" s="671"/>
      <c r="CW530" s="671"/>
      <c r="CX530" s="671"/>
      <c r="CY530" s="671"/>
      <c r="CZ530" s="671"/>
      <c r="DA530" s="671"/>
      <c r="DB530" s="671"/>
      <c r="DC530" s="671"/>
      <c r="DD530" s="671"/>
      <c r="DE530" s="671"/>
      <c r="DF530" s="671"/>
      <c r="DG530" s="671"/>
      <c r="DH530" s="671"/>
      <c r="DI530" s="671"/>
      <c r="DJ530" s="671"/>
      <c r="DK530" s="671"/>
      <c r="DL530" s="676"/>
      <c r="DM530" s="671"/>
      <c r="DN530" s="669"/>
      <c r="DO530" s="677" t="s">
        <v>1028</v>
      </c>
      <c r="DP530" s="678" t="s">
        <v>1029</v>
      </c>
      <c r="DQ530" s="678" t="s">
        <v>1030</v>
      </c>
      <c r="DR530" s="679" t="s">
        <v>1031</v>
      </c>
      <c r="DS530" s="15"/>
      <c r="DT530" s="15"/>
      <c r="DU530" s="16"/>
      <c r="DV530" s="671"/>
      <c r="DW530" s="680" t="s">
        <v>1032</v>
      </c>
      <c r="DX530" s="681" t="s">
        <v>1033</v>
      </c>
      <c r="EC530" s="682"/>
      <c r="ED530" s="671"/>
      <c r="EE530" s="671"/>
      <c r="EF530" s="671"/>
      <c r="EG530" s="671"/>
      <c r="EH530" s="671"/>
      <c r="EI530" s="671"/>
      <c r="EJ530" s="671"/>
      <c r="EK530" s="671"/>
      <c r="EL530" s="671"/>
      <c r="EM530" s="671"/>
      <c r="EN530" s="671"/>
      <c r="EO530" s="671"/>
      <c r="EP530" s="671"/>
      <c r="EQ530" s="671"/>
      <c r="ER530" s="671"/>
      <c r="ES530" s="671"/>
      <c r="ET530" s="671"/>
      <c r="EU530" s="671"/>
      <c r="EV530" s="671"/>
      <c r="EW530" s="671"/>
      <c r="EX530" s="671"/>
      <c r="EY530" s="676"/>
    </row>
    <row r="531">
      <c r="A531" s="669"/>
      <c r="B531" s="43"/>
      <c r="C531" s="43"/>
      <c r="D531" s="43"/>
      <c r="E531" s="679" t="s">
        <v>1029</v>
      </c>
      <c r="F531" s="16"/>
      <c r="G531" s="679" t="s">
        <v>1030</v>
      </c>
      <c r="H531" s="16"/>
      <c r="I531" s="671"/>
      <c r="J531" s="680" t="s">
        <v>1034</v>
      </c>
      <c r="K531" s="681" t="s">
        <v>1035</v>
      </c>
      <c r="P531" s="682"/>
      <c r="Q531" s="671"/>
      <c r="R531" s="670" t="s">
        <v>1036</v>
      </c>
      <c r="S531" s="15"/>
      <c r="T531" s="15"/>
      <c r="U531" s="15"/>
      <c r="V531" s="15"/>
      <c r="W531" s="15"/>
      <c r="X531" s="15"/>
      <c r="Y531" s="15"/>
      <c r="Z531" s="15"/>
      <c r="AA531" s="15"/>
      <c r="AB531" s="15"/>
      <c r="AC531" s="15"/>
      <c r="AD531" s="15"/>
      <c r="AE531" s="15"/>
      <c r="AF531" s="15"/>
      <c r="AG531" s="15"/>
      <c r="AH531" s="15"/>
      <c r="AI531" s="15"/>
      <c r="AJ531" s="16"/>
      <c r="AK531" s="671"/>
      <c r="AL531" s="676"/>
      <c r="AM531" s="671"/>
      <c r="AN531" s="669"/>
      <c r="AO531" s="43"/>
      <c r="AP531" s="43"/>
      <c r="AQ531" s="43"/>
      <c r="AR531" s="679" t="s">
        <v>1029</v>
      </c>
      <c r="AS531" s="16"/>
      <c r="AT531" s="679" t="s">
        <v>1030</v>
      </c>
      <c r="AU531" s="16"/>
      <c r="AV531" s="671"/>
      <c r="AW531" s="680" t="s">
        <v>1034</v>
      </c>
      <c r="AX531" s="681" t="s">
        <v>1035</v>
      </c>
      <c r="BC531" s="682"/>
      <c r="BD531" s="671"/>
      <c r="BE531" s="670" t="s">
        <v>1036</v>
      </c>
      <c r="BF531" s="15"/>
      <c r="BG531" s="15"/>
      <c r="BH531" s="15"/>
      <c r="BI531" s="15"/>
      <c r="BJ531" s="15"/>
      <c r="BK531" s="15"/>
      <c r="BL531" s="15"/>
      <c r="BM531" s="15"/>
      <c r="BN531" s="15"/>
      <c r="BO531" s="15"/>
      <c r="BP531" s="15"/>
      <c r="BQ531" s="15"/>
      <c r="BR531" s="15"/>
      <c r="BS531" s="15"/>
      <c r="BT531" s="15"/>
      <c r="BU531" s="15"/>
      <c r="BV531" s="15"/>
      <c r="BW531" s="16"/>
      <c r="BX531" s="671"/>
      <c r="BY531" s="676"/>
      <c r="BZ531" s="671"/>
      <c r="CA531" s="669"/>
      <c r="CB531" s="43"/>
      <c r="CC531" s="43"/>
      <c r="CD531" s="43"/>
      <c r="CE531" s="679" t="s">
        <v>1029</v>
      </c>
      <c r="CF531" s="16"/>
      <c r="CG531" s="679" t="s">
        <v>1030</v>
      </c>
      <c r="CH531" s="16"/>
      <c r="CI531" s="671"/>
      <c r="CJ531" s="680" t="s">
        <v>1034</v>
      </c>
      <c r="CK531" s="681" t="s">
        <v>1035</v>
      </c>
      <c r="CP531" s="682"/>
      <c r="CQ531" s="671"/>
      <c r="CR531" s="670" t="s">
        <v>1036</v>
      </c>
      <c r="CS531" s="15"/>
      <c r="CT531" s="15"/>
      <c r="CU531" s="15"/>
      <c r="CV531" s="15"/>
      <c r="CW531" s="15"/>
      <c r="CX531" s="15"/>
      <c r="CY531" s="15"/>
      <c r="CZ531" s="15"/>
      <c r="DA531" s="15"/>
      <c r="DB531" s="15"/>
      <c r="DC531" s="15"/>
      <c r="DD531" s="15"/>
      <c r="DE531" s="15"/>
      <c r="DF531" s="15"/>
      <c r="DG531" s="15"/>
      <c r="DH531" s="15"/>
      <c r="DI531" s="15"/>
      <c r="DJ531" s="16"/>
      <c r="DK531" s="671"/>
      <c r="DL531" s="676"/>
      <c r="DM531" s="671"/>
      <c r="DN531" s="669"/>
      <c r="DO531" s="43"/>
      <c r="DP531" s="43"/>
      <c r="DQ531" s="43"/>
      <c r="DR531" s="679" t="s">
        <v>1029</v>
      </c>
      <c r="DS531" s="16"/>
      <c r="DT531" s="679" t="s">
        <v>1030</v>
      </c>
      <c r="DU531" s="16"/>
      <c r="DV531" s="671"/>
      <c r="DW531" s="680" t="s">
        <v>1034</v>
      </c>
      <c r="DX531" s="681" t="s">
        <v>1035</v>
      </c>
      <c r="EC531" s="682"/>
      <c r="ED531" s="671"/>
      <c r="EE531" s="670" t="s">
        <v>1036</v>
      </c>
      <c r="EF531" s="15"/>
      <c r="EG531" s="15"/>
      <c r="EH531" s="15"/>
      <c r="EI531" s="15"/>
      <c r="EJ531" s="15"/>
      <c r="EK531" s="15"/>
      <c r="EL531" s="15"/>
      <c r="EM531" s="15"/>
      <c r="EN531" s="15"/>
      <c r="EO531" s="15"/>
      <c r="EP531" s="15"/>
      <c r="EQ531" s="15"/>
      <c r="ER531" s="15"/>
      <c r="ES531" s="15"/>
      <c r="ET531" s="15"/>
      <c r="EU531" s="15"/>
      <c r="EV531" s="15"/>
      <c r="EW531" s="16"/>
      <c r="EX531" s="671"/>
      <c r="EY531" s="676"/>
    </row>
    <row r="532">
      <c r="A532" s="669"/>
      <c r="B532" s="677" t="s">
        <v>631</v>
      </c>
      <c r="C532" s="683"/>
      <c r="D532" s="683"/>
      <c r="E532" s="684"/>
      <c r="F532" s="42"/>
      <c r="G532" s="684"/>
      <c r="H532" s="42"/>
      <c r="I532" s="671"/>
      <c r="J532" s="680" t="s">
        <v>1037</v>
      </c>
      <c r="K532" s="681" t="s">
        <v>1038</v>
      </c>
      <c r="P532" s="682"/>
      <c r="Q532" s="671"/>
      <c r="R532" s="685"/>
      <c r="S532" s="41"/>
      <c r="T532" s="41"/>
      <c r="U532" s="41"/>
      <c r="V532" s="41"/>
      <c r="W532" s="41"/>
      <c r="X532" s="41"/>
      <c r="Y532" s="41"/>
      <c r="Z532" s="41"/>
      <c r="AA532" s="41"/>
      <c r="AB532" s="41"/>
      <c r="AC532" s="41"/>
      <c r="AD532" s="41"/>
      <c r="AE532" s="41"/>
      <c r="AF532" s="41"/>
      <c r="AG532" s="41"/>
      <c r="AH532" s="41"/>
      <c r="AI532" s="41"/>
      <c r="AJ532" s="42"/>
      <c r="AK532" s="671"/>
      <c r="AL532" s="676"/>
      <c r="AM532" s="671"/>
      <c r="AN532" s="669"/>
      <c r="AO532" s="677" t="s">
        <v>631</v>
      </c>
      <c r="AP532" s="683"/>
      <c r="AQ532" s="683"/>
      <c r="AR532" s="684"/>
      <c r="AS532" s="42"/>
      <c r="AT532" s="684"/>
      <c r="AU532" s="42"/>
      <c r="AV532" s="671"/>
      <c r="AW532" s="680" t="s">
        <v>1037</v>
      </c>
      <c r="AX532" s="681" t="s">
        <v>1038</v>
      </c>
      <c r="BC532" s="682"/>
      <c r="BD532" s="671"/>
      <c r="BE532" s="685"/>
      <c r="BF532" s="41"/>
      <c r="BG532" s="41"/>
      <c r="BH532" s="41"/>
      <c r="BI532" s="41"/>
      <c r="BJ532" s="41"/>
      <c r="BK532" s="41"/>
      <c r="BL532" s="41"/>
      <c r="BM532" s="41"/>
      <c r="BN532" s="41"/>
      <c r="BO532" s="41"/>
      <c r="BP532" s="41"/>
      <c r="BQ532" s="41"/>
      <c r="BR532" s="41"/>
      <c r="BS532" s="41"/>
      <c r="BT532" s="41"/>
      <c r="BU532" s="41"/>
      <c r="BV532" s="41"/>
      <c r="BW532" s="42"/>
      <c r="BX532" s="671"/>
      <c r="BY532" s="676"/>
      <c r="BZ532" s="671"/>
      <c r="CA532" s="669"/>
      <c r="CB532" s="677" t="s">
        <v>631</v>
      </c>
      <c r="CC532" s="683"/>
      <c r="CD532" s="683"/>
      <c r="CE532" s="684"/>
      <c r="CF532" s="42"/>
      <c r="CG532" s="684"/>
      <c r="CH532" s="42"/>
      <c r="CI532" s="671"/>
      <c r="CJ532" s="680" t="s">
        <v>1037</v>
      </c>
      <c r="CK532" s="681" t="s">
        <v>1038</v>
      </c>
      <c r="CP532" s="682"/>
      <c r="CQ532" s="671"/>
      <c r="CR532" s="685"/>
      <c r="CS532" s="41"/>
      <c r="CT532" s="41"/>
      <c r="CU532" s="41"/>
      <c r="CV532" s="41"/>
      <c r="CW532" s="41"/>
      <c r="CX532" s="41"/>
      <c r="CY532" s="41"/>
      <c r="CZ532" s="41"/>
      <c r="DA532" s="41"/>
      <c r="DB532" s="41"/>
      <c r="DC532" s="41"/>
      <c r="DD532" s="41"/>
      <c r="DE532" s="41"/>
      <c r="DF532" s="41"/>
      <c r="DG532" s="41"/>
      <c r="DH532" s="41"/>
      <c r="DI532" s="41"/>
      <c r="DJ532" s="42"/>
      <c r="DK532" s="671"/>
      <c r="DL532" s="676"/>
      <c r="DM532" s="671"/>
      <c r="DN532" s="669"/>
      <c r="DO532" s="677" t="s">
        <v>631</v>
      </c>
      <c r="DP532" s="683"/>
      <c r="DQ532" s="683"/>
      <c r="DR532" s="684"/>
      <c r="DS532" s="42"/>
      <c r="DT532" s="684"/>
      <c r="DU532" s="42"/>
      <c r="DV532" s="671"/>
      <c r="DW532" s="680" t="s">
        <v>1037</v>
      </c>
      <c r="DX532" s="681" t="s">
        <v>1038</v>
      </c>
      <c r="EC532" s="682"/>
      <c r="ED532" s="671"/>
      <c r="EE532" s="685"/>
      <c r="EF532" s="41"/>
      <c r="EG532" s="41"/>
      <c r="EH532" s="41"/>
      <c r="EI532" s="41"/>
      <c r="EJ532" s="41"/>
      <c r="EK532" s="41"/>
      <c r="EL532" s="41"/>
      <c r="EM532" s="41"/>
      <c r="EN532" s="41"/>
      <c r="EO532" s="41"/>
      <c r="EP532" s="41"/>
      <c r="EQ532" s="41"/>
      <c r="ER532" s="41"/>
      <c r="ES532" s="41"/>
      <c r="ET532" s="41"/>
      <c r="EU532" s="41"/>
      <c r="EV532" s="41"/>
      <c r="EW532" s="42"/>
      <c r="EX532" s="671"/>
      <c r="EY532" s="676"/>
    </row>
    <row r="533">
      <c r="A533" s="669"/>
      <c r="B533" s="47"/>
      <c r="C533" s="47"/>
      <c r="D533" s="47"/>
      <c r="E533" s="686"/>
      <c r="F533" s="682"/>
      <c r="G533" s="686"/>
      <c r="H533" s="682"/>
      <c r="I533" s="671"/>
      <c r="J533" s="680" t="s">
        <v>1039</v>
      </c>
      <c r="K533" s="681" t="s">
        <v>1040</v>
      </c>
      <c r="P533" s="682"/>
      <c r="Q533" s="671"/>
      <c r="R533" s="686"/>
      <c r="AJ533" s="682"/>
      <c r="AK533" s="671"/>
      <c r="AL533" s="676"/>
      <c r="AM533" s="671"/>
      <c r="AN533" s="669"/>
      <c r="AO533" s="47"/>
      <c r="AP533" s="47"/>
      <c r="AQ533" s="47"/>
      <c r="AR533" s="686"/>
      <c r="AS533" s="682"/>
      <c r="AT533" s="686"/>
      <c r="AU533" s="682"/>
      <c r="AV533" s="671"/>
      <c r="AW533" s="680" t="s">
        <v>1039</v>
      </c>
      <c r="AX533" s="681" t="s">
        <v>1040</v>
      </c>
      <c r="BC533" s="682"/>
      <c r="BD533" s="671"/>
      <c r="BE533" s="686"/>
      <c r="BW533" s="682"/>
      <c r="BX533" s="671"/>
      <c r="BY533" s="676"/>
      <c r="BZ533" s="671"/>
      <c r="CA533" s="669"/>
      <c r="CB533" s="47"/>
      <c r="CC533" s="47"/>
      <c r="CD533" s="47"/>
      <c r="CE533" s="686"/>
      <c r="CF533" s="682"/>
      <c r="CG533" s="686"/>
      <c r="CH533" s="682"/>
      <c r="CI533" s="671"/>
      <c r="CJ533" s="680" t="s">
        <v>1039</v>
      </c>
      <c r="CK533" s="681" t="s">
        <v>1040</v>
      </c>
      <c r="CP533" s="682"/>
      <c r="CQ533" s="671"/>
      <c r="CR533" s="686"/>
      <c r="DJ533" s="682"/>
      <c r="DK533" s="671"/>
      <c r="DL533" s="676"/>
      <c r="DM533" s="671"/>
      <c r="DN533" s="669"/>
      <c r="DO533" s="47"/>
      <c r="DP533" s="47"/>
      <c r="DQ533" s="47"/>
      <c r="DR533" s="686"/>
      <c r="DS533" s="682"/>
      <c r="DT533" s="686"/>
      <c r="DU533" s="682"/>
      <c r="DV533" s="671"/>
      <c r="DW533" s="680" t="s">
        <v>1039</v>
      </c>
      <c r="DX533" s="681" t="s">
        <v>1040</v>
      </c>
      <c r="EC533" s="682"/>
      <c r="ED533" s="671"/>
      <c r="EE533" s="686"/>
      <c r="EW533" s="682"/>
      <c r="EX533" s="671"/>
      <c r="EY533" s="676"/>
    </row>
    <row r="534">
      <c r="A534" s="669"/>
      <c r="B534" s="43"/>
      <c r="C534" s="43"/>
      <c r="D534" s="43"/>
      <c r="E534" s="686"/>
      <c r="F534" s="682"/>
      <c r="G534" s="686"/>
      <c r="H534" s="682"/>
      <c r="I534" s="671"/>
      <c r="J534" s="680" t="s">
        <v>1041</v>
      </c>
      <c r="K534" s="681" t="s">
        <v>1042</v>
      </c>
      <c r="P534" s="682"/>
      <c r="Q534" s="671"/>
      <c r="R534" s="686"/>
      <c r="AJ534" s="682"/>
      <c r="AK534" s="671"/>
      <c r="AL534" s="676"/>
      <c r="AM534" s="671"/>
      <c r="AN534" s="669"/>
      <c r="AO534" s="43"/>
      <c r="AP534" s="43"/>
      <c r="AQ534" s="43"/>
      <c r="AR534" s="686"/>
      <c r="AS534" s="682"/>
      <c r="AT534" s="686"/>
      <c r="AU534" s="682"/>
      <c r="AV534" s="671"/>
      <c r="AW534" s="680" t="s">
        <v>1041</v>
      </c>
      <c r="AX534" s="681" t="s">
        <v>1042</v>
      </c>
      <c r="BC534" s="682"/>
      <c r="BD534" s="671"/>
      <c r="BE534" s="686"/>
      <c r="BW534" s="682"/>
      <c r="BX534" s="671"/>
      <c r="BY534" s="676"/>
      <c r="BZ534" s="671"/>
      <c r="CA534" s="669"/>
      <c r="CB534" s="43"/>
      <c r="CC534" s="43"/>
      <c r="CD534" s="43"/>
      <c r="CE534" s="686"/>
      <c r="CF534" s="682"/>
      <c r="CG534" s="686"/>
      <c r="CH534" s="682"/>
      <c r="CI534" s="671"/>
      <c r="CJ534" s="680" t="s">
        <v>1041</v>
      </c>
      <c r="CK534" s="681" t="s">
        <v>1042</v>
      </c>
      <c r="CP534" s="682"/>
      <c r="CQ534" s="671"/>
      <c r="CR534" s="686"/>
      <c r="DJ534" s="682"/>
      <c r="DK534" s="671"/>
      <c r="DL534" s="676"/>
      <c r="DM534" s="671"/>
      <c r="DN534" s="669"/>
      <c r="DO534" s="43"/>
      <c r="DP534" s="43"/>
      <c r="DQ534" s="43"/>
      <c r="DR534" s="686"/>
      <c r="DS534" s="682"/>
      <c r="DT534" s="686"/>
      <c r="DU534" s="682"/>
      <c r="DV534" s="671"/>
      <c r="DW534" s="680" t="s">
        <v>1041</v>
      </c>
      <c r="DX534" s="681" t="s">
        <v>1042</v>
      </c>
      <c r="EC534" s="682"/>
      <c r="ED534" s="671"/>
      <c r="EE534" s="686"/>
      <c r="EW534" s="682"/>
      <c r="EX534" s="671"/>
      <c r="EY534" s="676"/>
    </row>
    <row r="535">
      <c r="A535" s="669"/>
      <c r="B535" s="677" t="s">
        <v>633</v>
      </c>
      <c r="C535" s="683"/>
      <c r="D535" s="683"/>
      <c r="E535" s="686"/>
      <c r="F535" s="682"/>
      <c r="G535" s="686"/>
      <c r="H535" s="682"/>
      <c r="I535" s="671"/>
      <c r="J535" s="680" t="s">
        <v>1043</v>
      </c>
      <c r="K535" s="681" t="s">
        <v>1044</v>
      </c>
      <c r="P535" s="682"/>
      <c r="Q535" s="671"/>
      <c r="R535" s="686"/>
      <c r="AJ535" s="682"/>
      <c r="AK535" s="671"/>
      <c r="AL535" s="676"/>
      <c r="AM535" s="671"/>
      <c r="AN535" s="669"/>
      <c r="AO535" s="677" t="s">
        <v>633</v>
      </c>
      <c r="AP535" s="683"/>
      <c r="AQ535" s="683"/>
      <c r="AR535" s="686"/>
      <c r="AS535" s="682"/>
      <c r="AT535" s="686"/>
      <c r="AU535" s="682"/>
      <c r="AV535" s="671"/>
      <c r="AW535" s="680" t="s">
        <v>1043</v>
      </c>
      <c r="AX535" s="681" t="s">
        <v>1044</v>
      </c>
      <c r="BC535" s="682"/>
      <c r="BD535" s="671"/>
      <c r="BE535" s="686"/>
      <c r="BW535" s="682"/>
      <c r="BX535" s="671"/>
      <c r="BY535" s="676"/>
      <c r="BZ535" s="671"/>
      <c r="CA535" s="669"/>
      <c r="CB535" s="677" t="s">
        <v>633</v>
      </c>
      <c r="CC535" s="683"/>
      <c r="CD535" s="683"/>
      <c r="CE535" s="686"/>
      <c r="CF535" s="682"/>
      <c r="CG535" s="686"/>
      <c r="CH535" s="682"/>
      <c r="CI535" s="671"/>
      <c r="CJ535" s="680" t="s">
        <v>1043</v>
      </c>
      <c r="CK535" s="681" t="s">
        <v>1044</v>
      </c>
      <c r="CP535" s="682"/>
      <c r="CQ535" s="671"/>
      <c r="CR535" s="686"/>
      <c r="DJ535" s="682"/>
      <c r="DK535" s="671"/>
      <c r="DL535" s="676"/>
      <c r="DM535" s="671"/>
      <c r="DN535" s="669"/>
      <c r="DO535" s="677" t="s">
        <v>633</v>
      </c>
      <c r="DP535" s="683"/>
      <c r="DQ535" s="683"/>
      <c r="DR535" s="686"/>
      <c r="DS535" s="682"/>
      <c r="DT535" s="686"/>
      <c r="DU535" s="682"/>
      <c r="DV535" s="671"/>
      <c r="DW535" s="680" t="s">
        <v>1043</v>
      </c>
      <c r="DX535" s="681" t="s">
        <v>1044</v>
      </c>
      <c r="EC535" s="682"/>
      <c r="ED535" s="671"/>
      <c r="EE535" s="686"/>
      <c r="EW535" s="682"/>
      <c r="EX535" s="671"/>
      <c r="EY535" s="676"/>
    </row>
    <row r="536">
      <c r="A536" s="687"/>
      <c r="B536" s="47"/>
      <c r="C536" s="47"/>
      <c r="D536" s="47"/>
      <c r="E536" s="686"/>
      <c r="F536" s="682"/>
      <c r="G536" s="686"/>
      <c r="H536" s="682"/>
      <c r="I536" s="688"/>
      <c r="J536" s="680" t="s">
        <v>1045</v>
      </c>
      <c r="K536" s="681" t="s">
        <v>1046</v>
      </c>
      <c r="P536" s="682"/>
      <c r="Q536" s="688"/>
      <c r="R536" s="686"/>
      <c r="AJ536" s="682"/>
      <c r="AK536" s="688"/>
      <c r="AL536" s="689"/>
      <c r="AM536" s="688"/>
      <c r="AN536" s="687"/>
      <c r="AO536" s="47"/>
      <c r="AP536" s="47"/>
      <c r="AQ536" s="47"/>
      <c r="AR536" s="686"/>
      <c r="AS536" s="682"/>
      <c r="AT536" s="686"/>
      <c r="AU536" s="682"/>
      <c r="AV536" s="688"/>
      <c r="AW536" s="680" t="s">
        <v>1045</v>
      </c>
      <c r="AX536" s="681" t="s">
        <v>1046</v>
      </c>
      <c r="BC536" s="682"/>
      <c r="BD536" s="688"/>
      <c r="BE536" s="686"/>
      <c r="BW536" s="682"/>
      <c r="BX536" s="688"/>
      <c r="BY536" s="689"/>
      <c r="BZ536" s="688"/>
      <c r="CA536" s="687"/>
      <c r="CB536" s="47"/>
      <c r="CC536" s="47"/>
      <c r="CD536" s="47"/>
      <c r="CE536" s="686"/>
      <c r="CF536" s="682"/>
      <c r="CG536" s="686"/>
      <c r="CH536" s="682"/>
      <c r="CI536" s="688"/>
      <c r="CJ536" s="680" t="s">
        <v>1045</v>
      </c>
      <c r="CK536" s="681" t="s">
        <v>1046</v>
      </c>
      <c r="CP536" s="682"/>
      <c r="CQ536" s="688"/>
      <c r="CR536" s="686"/>
      <c r="DJ536" s="682"/>
      <c r="DK536" s="688"/>
      <c r="DL536" s="689"/>
      <c r="DM536" s="688"/>
      <c r="DN536" s="687"/>
      <c r="DO536" s="47"/>
      <c r="DP536" s="47"/>
      <c r="DQ536" s="47"/>
      <c r="DR536" s="686"/>
      <c r="DS536" s="682"/>
      <c r="DT536" s="686"/>
      <c r="DU536" s="682"/>
      <c r="DV536" s="688"/>
      <c r="DW536" s="680" t="s">
        <v>1045</v>
      </c>
      <c r="DX536" s="681" t="s">
        <v>1046</v>
      </c>
      <c r="EC536" s="682"/>
      <c r="ED536" s="688"/>
      <c r="EE536" s="686"/>
      <c r="EW536" s="682"/>
      <c r="EX536" s="688"/>
      <c r="EY536" s="689"/>
    </row>
    <row r="537">
      <c r="A537" s="687"/>
      <c r="B537" s="43"/>
      <c r="C537" s="43"/>
      <c r="D537" s="43"/>
      <c r="E537" s="686"/>
      <c r="F537" s="682"/>
      <c r="G537" s="686"/>
      <c r="H537" s="682"/>
      <c r="I537" s="688"/>
      <c r="J537" s="680" t="s">
        <v>1047</v>
      </c>
      <c r="K537" s="681" t="s">
        <v>1048</v>
      </c>
      <c r="P537" s="682"/>
      <c r="Q537" s="688"/>
      <c r="R537" s="686"/>
      <c r="AJ537" s="682"/>
      <c r="AK537" s="688"/>
      <c r="AL537" s="689"/>
      <c r="AM537" s="688"/>
      <c r="AN537" s="687"/>
      <c r="AO537" s="43"/>
      <c r="AP537" s="43"/>
      <c r="AQ537" s="43"/>
      <c r="AR537" s="686"/>
      <c r="AS537" s="682"/>
      <c r="AT537" s="686"/>
      <c r="AU537" s="682"/>
      <c r="AV537" s="688"/>
      <c r="AW537" s="680" t="s">
        <v>1047</v>
      </c>
      <c r="AX537" s="681" t="s">
        <v>1048</v>
      </c>
      <c r="BC537" s="682"/>
      <c r="BD537" s="688"/>
      <c r="BE537" s="686"/>
      <c r="BW537" s="682"/>
      <c r="BX537" s="688"/>
      <c r="BY537" s="689"/>
      <c r="BZ537" s="688"/>
      <c r="CA537" s="687"/>
      <c r="CB537" s="43"/>
      <c r="CC537" s="43"/>
      <c r="CD537" s="43"/>
      <c r="CE537" s="686"/>
      <c r="CF537" s="682"/>
      <c r="CG537" s="686"/>
      <c r="CH537" s="682"/>
      <c r="CI537" s="688"/>
      <c r="CJ537" s="680" t="s">
        <v>1047</v>
      </c>
      <c r="CK537" s="681" t="s">
        <v>1048</v>
      </c>
      <c r="CP537" s="682"/>
      <c r="CQ537" s="688"/>
      <c r="CR537" s="686"/>
      <c r="DJ537" s="682"/>
      <c r="DK537" s="688"/>
      <c r="DL537" s="689"/>
      <c r="DM537" s="688"/>
      <c r="DN537" s="687"/>
      <c r="DO537" s="43"/>
      <c r="DP537" s="43"/>
      <c r="DQ537" s="43"/>
      <c r="DR537" s="686"/>
      <c r="DS537" s="682"/>
      <c r="DT537" s="686"/>
      <c r="DU537" s="682"/>
      <c r="DV537" s="688"/>
      <c r="DW537" s="680" t="s">
        <v>1047</v>
      </c>
      <c r="DX537" s="681" t="s">
        <v>1048</v>
      </c>
      <c r="EC537" s="682"/>
      <c r="ED537" s="688"/>
      <c r="EE537" s="686"/>
      <c r="EW537" s="682"/>
      <c r="EX537" s="688"/>
      <c r="EY537" s="689"/>
    </row>
    <row r="538">
      <c r="A538" s="687"/>
      <c r="B538" s="677" t="s">
        <v>635</v>
      </c>
      <c r="C538" s="683"/>
      <c r="D538" s="683"/>
      <c r="E538" s="686"/>
      <c r="F538" s="682"/>
      <c r="G538" s="686"/>
      <c r="H538" s="682"/>
      <c r="I538" s="688"/>
      <c r="J538" s="680" t="s">
        <v>1049</v>
      </c>
      <c r="K538" s="681" t="s">
        <v>1050</v>
      </c>
      <c r="P538" s="682"/>
      <c r="Q538" s="688"/>
      <c r="R538" s="686"/>
      <c r="AJ538" s="682"/>
      <c r="AK538" s="688"/>
      <c r="AL538" s="689"/>
      <c r="AM538" s="688"/>
      <c r="AN538" s="687"/>
      <c r="AO538" s="677" t="s">
        <v>635</v>
      </c>
      <c r="AP538" s="683"/>
      <c r="AQ538" s="683"/>
      <c r="AR538" s="686"/>
      <c r="AS538" s="682"/>
      <c r="AT538" s="686"/>
      <c r="AU538" s="682"/>
      <c r="AV538" s="688"/>
      <c r="AW538" s="680" t="s">
        <v>1049</v>
      </c>
      <c r="AX538" s="681" t="s">
        <v>1050</v>
      </c>
      <c r="BC538" s="682"/>
      <c r="BD538" s="688"/>
      <c r="BE538" s="686"/>
      <c r="BW538" s="682"/>
      <c r="BX538" s="688"/>
      <c r="BY538" s="689"/>
      <c r="BZ538" s="688"/>
      <c r="CA538" s="687"/>
      <c r="CB538" s="677" t="s">
        <v>635</v>
      </c>
      <c r="CC538" s="683"/>
      <c r="CD538" s="683"/>
      <c r="CE538" s="686"/>
      <c r="CF538" s="682"/>
      <c r="CG538" s="686"/>
      <c r="CH538" s="682"/>
      <c r="CI538" s="688"/>
      <c r="CJ538" s="680" t="s">
        <v>1049</v>
      </c>
      <c r="CK538" s="681" t="s">
        <v>1050</v>
      </c>
      <c r="CP538" s="682"/>
      <c r="CQ538" s="688"/>
      <c r="CR538" s="686"/>
      <c r="DJ538" s="682"/>
      <c r="DK538" s="688"/>
      <c r="DL538" s="689"/>
      <c r="DM538" s="688"/>
      <c r="DN538" s="687"/>
      <c r="DO538" s="677" t="s">
        <v>635</v>
      </c>
      <c r="DP538" s="683"/>
      <c r="DQ538" s="683"/>
      <c r="DR538" s="686"/>
      <c r="DS538" s="682"/>
      <c r="DT538" s="686"/>
      <c r="DU538" s="682"/>
      <c r="DV538" s="688"/>
      <c r="DW538" s="680" t="s">
        <v>1049</v>
      </c>
      <c r="DX538" s="681" t="s">
        <v>1050</v>
      </c>
      <c r="EC538" s="682"/>
      <c r="ED538" s="688"/>
      <c r="EE538" s="686"/>
      <c r="EW538" s="682"/>
      <c r="EX538" s="688"/>
      <c r="EY538" s="689"/>
    </row>
    <row r="539">
      <c r="A539" s="687"/>
      <c r="B539" s="47"/>
      <c r="C539" s="47"/>
      <c r="D539" s="47"/>
      <c r="E539" s="686"/>
      <c r="F539" s="682"/>
      <c r="G539" s="686"/>
      <c r="H539" s="682"/>
      <c r="I539" s="688"/>
      <c r="J539" s="680" t="s">
        <v>1051</v>
      </c>
      <c r="K539" s="681" t="s">
        <v>1052</v>
      </c>
      <c r="P539" s="682"/>
      <c r="Q539" s="688"/>
      <c r="R539" s="686"/>
      <c r="AJ539" s="682"/>
      <c r="AK539" s="688"/>
      <c r="AL539" s="689"/>
      <c r="AM539" s="688"/>
      <c r="AN539" s="687"/>
      <c r="AO539" s="47"/>
      <c r="AP539" s="47"/>
      <c r="AQ539" s="47"/>
      <c r="AR539" s="686"/>
      <c r="AS539" s="682"/>
      <c r="AT539" s="686"/>
      <c r="AU539" s="682"/>
      <c r="AV539" s="688"/>
      <c r="AW539" s="680" t="s">
        <v>1051</v>
      </c>
      <c r="AX539" s="681" t="s">
        <v>1052</v>
      </c>
      <c r="BC539" s="682"/>
      <c r="BD539" s="688"/>
      <c r="BE539" s="686"/>
      <c r="BW539" s="682"/>
      <c r="BX539" s="688"/>
      <c r="BY539" s="689"/>
      <c r="BZ539" s="688"/>
      <c r="CA539" s="687"/>
      <c r="CB539" s="47"/>
      <c r="CC539" s="47"/>
      <c r="CD539" s="47"/>
      <c r="CE539" s="686"/>
      <c r="CF539" s="682"/>
      <c r="CG539" s="686"/>
      <c r="CH539" s="682"/>
      <c r="CI539" s="688"/>
      <c r="CJ539" s="680" t="s">
        <v>1051</v>
      </c>
      <c r="CK539" s="681" t="s">
        <v>1052</v>
      </c>
      <c r="CP539" s="682"/>
      <c r="CQ539" s="688"/>
      <c r="CR539" s="686"/>
      <c r="DJ539" s="682"/>
      <c r="DK539" s="688"/>
      <c r="DL539" s="689"/>
      <c r="DM539" s="688"/>
      <c r="DN539" s="687"/>
      <c r="DO539" s="47"/>
      <c r="DP539" s="47"/>
      <c r="DQ539" s="47"/>
      <c r="DR539" s="686"/>
      <c r="DS539" s="682"/>
      <c r="DT539" s="686"/>
      <c r="DU539" s="682"/>
      <c r="DV539" s="688"/>
      <c r="DW539" s="680" t="s">
        <v>1051</v>
      </c>
      <c r="DX539" s="681" t="s">
        <v>1052</v>
      </c>
      <c r="EC539" s="682"/>
      <c r="ED539" s="688"/>
      <c r="EE539" s="686"/>
      <c r="EW539" s="682"/>
      <c r="EX539" s="688"/>
      <c r="EY539" s="689"/>
    </row>
    <row r="540">
      <c r="A540" s="687"/>
      <c r="B540" s="43"/>
      <c r="C540" s="43"/>
      <c r="D540" s="43"/>
      <c r="E540" s="686"/>
      <c r="F540" s="682"/>
      <c r="G540" s="686"/>
      <c r="H540" s="682"/>
      <c r="I540" s="688"/>
      <c r="J540" s="680" t="s">
        <v>1053</v>
      </c>
      <c r="K540" s="681" t="s">
        <v>1054</v>
      </c>
      <c r="P540" s="682"/>
      <c r="Q540" s="688"/>
      <c r="R540" s="686"/>
      <c r="AJ540" s="682"/>
      <c r="AK540" s="688"/>
      <c r="AL540" s="689"/>
      <c r="AM540" s="688"/>
      <c r="AN540" s="687"/>
      <c r="AO540" s="43"/>
      <c r="AP540" s="43"/>
      <c r="AQ540" s="43"/>
      <c r="AR540" s="686"/>
      <c r="AS540" s="682"/>
      <c r="AT540" s="686"/>
      <c r="AU540" s="682"/>
      <c r="AV540" s="688"/>
      <c r="AW540" s="680" t="s">
        <v>1053</v>
      </c>
      <c r="AX540" s="681" t="s">
        <v>1054</v>
      </c>
      <c r="BC540" s="682"/>
      <c r="BD540" s="688"/>
      <c r="BE540" s="686"/>
      <c r="BW540" s="682"/>
      <c r="BX540" s="688"/>
      <c r="BY540" s="689"/>
      <c r="BZ540" s="688"/>
      <c r="CA540" s="687"/>
      <c r="CB540" s="43"/>
      <c r="CC540" s="43"/>
      <c r="CD540" s="43"/>
      <c r="CE540" s="686"/>
      <c r="CF540" s="682"/>
      <c r="CG540" s="686"/>
      <c r="CH540" s="682"/>
      <c r="CI540" s="688"/>
      <c r="CJ540" s="680" t="s">
        <v>1053</v>
      </c>
      <c r="CK540" s="681" t="s">
        <v>1054</v>
      </c>
      <c r="CP540" s="682"/>
      <c r="CQ540" s="688"/>
      <c r="CR540" s="686"/>
      <c r="DJ540" s="682"/>
      <c r="DK540" s="688"/>
      <c r="DL540" s="689"/>
      <c r="DM540" s="688"/>
      <c r="DN540" s="687"/>
      <c r="DO540" s="43"/>
      <c r="DP540" s="43"/>
      <c r="DQ540" s="43"/>
      <c r="DR540" s="686"/>
      <c r="DS540" s="682"/>
      <c r="DT540" s="686"/>
      <c r="DU540" s="682"/>
      <c r="DV540" s="688"/>
      <c r="DW540" s="680" t="s">
        <v>1053</v>
      </c>
      <c r="DX540" s="681" t="s">
        <v>1054</v>
      </c>
      <c r="EC540" s="682"/>
      <c r="ED540" s="688"/>
      <c r="EE540" s="686"/>
      <c r="EW540" s="682"/>
      <c r="EX540" s="688"/>
      <c r="EY540" s="689"/>
    </row>
    <row r="541">
      <c r="A541" s="687"/>
      <c r="B541" s="677" t="s">
        <v>637</v>
      </c>
      <c r="C541" s="683"/>
      <c r="D541" s="683"/>
      <c r="E541" s="686"/>
      <c r="F541" s="682"/>
      <c r="G541" s="686"/>
      <c r="H541" s="682"/>
      <c r="I541" s="688"/>
      <c r="J541" s="680" t="s">
        <v>1055</v>
      </c>
      <c r="K541" s="681" t="s">
        <v>1056</v>
      </c>
      <c r="P541" s="682"/>
      <c r="Q541" s="688"/>
      <c r="R541" s="686"/>
      <c r="AJ541" s="682"/>
      <c r="AK541" s="688"/>
      <c r="AL541" s="689"/>
      <c r="AM541" s="688"/>
      <c r="AN541" s="687"/>
      <c r="AO541" s="677" t="s">
        <v>637</v>
      </c>
      <c r="AP541" s="683"/>
      <c r="AQ541" s="683"/>
      <c r="AR541" s="686"/>
      <c r="AS541" s="682"/>
      <c r="AT541" s="686"/>
      <c r="AU541" s="682"/>
      <c r="AV541" s="688"/>
      <c r="AW541" s="680" t="s">
        <v>1055</v>
      </c>
      <c r="AX541" s="681" t="s">
        <v>1056</v>
      </c>
      <c r="BC541" s="682"/>
      <c r="BD541" s="688"/>
      <c r="BE541" s="686"/>
      <c r="BW541" s="682"/>
      <c r="BX541" s="688"/>
      <c r="BY541" s="689"/>
      <c r="BZ541" s="688"/>
      <c r="CA541" s="687"/>
      <c r="CB541" s="677" t="s">
        <v>637</v>
      </c>
      <c r="CC541" s="683"/>
      <c r="CD541" s="683"/>
      <c r="CE541" s="686"/>
      <c r="CF541" s="682"/>
      <c r="CG541" s="686"/>
      <c r="CH541" s="682"/>
      <c r="CI541" s="688"/>
      <c r="CJ541" s="680" t="s">
        <v>1055</v>
      </c>
      <c r="CK541" s="681" t="s">
        <v>1056</v>
      </c>
      <c r="CP541" s="682"/>
      <c r="CQ541" s="688"/>
      <c r="CR541" s="686"/>
      <c r="DJ541" s="682"/>
      <c r="DK541" s="688"/>
      <c r="DL541" s="689"/>
      <c r="DM541" s="688"/>
      <c r="DN541" s="687"/>
      <c r="DO541" s="677" t="s">
        <v>637</v>
      </c>
      <c r="DP541" s="683"/>
      <c r="DQ541" s="683"/>
      <c r="DR541" s="686"/>
      <c r="DS541" s="682"/>
      <c r="DT541" s="686"/>
      <c r="DU541" s="682"/>
      <c r="DV541" s="688"/>
      <c r="DW541" s="680" t="s">
        <v>1055</v>
      </c>
      <c r="DX541" s="681" t="s">
        <v>1056</v>
      </c>
      <c r="EC541" s="682"/>
      <c r="ED541" s="688"/>
      <c r="EE541" s="686"/>
      <c r="EW541" s="682"/>
      <c r="EX541" s="688"/>
      <c r="EY541" s="689"/>
    </row>
    <row r="542">
      <c r="A542" s="687"/>
      <c r="B542" s="47"/>
      <c r="C542" s="47"/>
      <c r="D542" s="47"/>
      <c r="E542" s="686"/>
      <c r="F542" s="682"/>
      <c r="G542" s="686"/>
      <c r="H542" s="682"/>
      <c r="I542" s="688"/>
      <c r="J542" s="690" t="s">
        <v>1057</v>
      </c>
      <c r="K542" s="691" t="s">
        <v>1058</v>
      </c>
      <c r="L542" s="11"/>
      <c r="M542" s="11"/>
      <c r="N542" s="11"/>
      <c r="O542" s="11"/>
      <c r="P542" s="12"/>
      <c r="Q542" s="688"/>
      <c r="R542" s="48"/>
      <c r="S542" s="11"/>
      <c r="T542" s="11"/>
      <c r="U542" s="11"/>
      <c r="V542" s="11"/>
      <c r="W542" s="11"/>
      <c r="X542" s="11"/>
      <c r="Y542" s="11"/>
      <c r="Z542" s="11"/>
      <c r="AA542" s="11"/>
      <c r="AB542" s="11"/>
      <c r="AC542" s="11"/>
      <c r="AD542" s="11"/>
      <c r="AE542" s="11"/>
      <c r="AF542" s="11"/>
      <c r="AG542" s="11"/>
      <c r="AH542" s="11"/>
      <c r="AI542" s="11"/>
      <c r="AJ542" s="12"/>
      <c r="AK542" s="688"/>
      <c r="AL542" s="689"/>
      <c r="AM542" s="688"/>
      <c r="AN542" s="687"/>
      <c r="AO542" s="47"/>
      <c r="AP542" s="47"/>
      <c r="AQ542" s="47"/>
      <c r="AR542" s="686"/>
      <c r="AS542" s="682"/>
      <c r="AT542" s="686"/>
      <c r="AU542" s="682"/>
      <c r="AV542" s="688"/>
      <c r="AW542" s="690" t="s">
        <v>1057</v>
      </c>
      <c r="AX542" s="691" t="s">
        <v>1058</v>
      </c>
      <c r="AY542" s="11"/>
      <c r="AZ542" s="11"/>
      <c r="BA542" s="11"/>
      <c r="BB542" s="11"/>
      <c r="BC542" s="12"/>
      <c r="BD542" s="688"/>
      <c r="BE542" s="48"/>
      <c r="BF542" s="11"/>
      <c r="BG542" s="11"/>
      <c r="BH542" s="11"/>
      <c r="BI542" s="11"/>
      <c r="BJ542" s="11"/>
      <c r="BK542" s="11"/>
      <c r="BL542" s="11"/>
      <c r="BM542" s="11"/>
      <c r="BN542" s="11"/>
      <c r="BO542" s="11"/>
      <c r="BP542" s="11"/>
      <c r="BQ542" s="11"/>
      <c r="BR542" s="11"/>
      <c r="BS542" s="11"/>
      <c r="BT542" s="11"/>
      <c r="BU542" s="11"/>
      <c r="BV542" s="11"/>
      <c r="BW542" s="12"/>
      <c r="BX542" s="688"/>
      <c r="BY542" s="689"/>
      <c r="BZ542" s="688"/>
      <c r="CA542" s="687"/>
      <c r="CB542" s="47"/>
      <c r="CC542" s="47"/>
      <c r="CD542" s="47"/>
      <c r="CE542" s="686"/>
      <c r="CF542" s="682"/>
      <c r="CG542" s="686"/>
      <c r="CH542" s="682"/>
      <c r="CI542" s="688"/>
      <c r="CJ542" s="690" t="s">
        <v>1057</v>
      </c>
      <c r="CK542" s="691" t="s">
        <v>1058</v>
      </c>
      <c r="CL542" s="11"/>
      <c r="CM542" s="11"/>
      <c r="CN542" s="11"/>
      <c r="CO542" s="11"/>
      <c r="CP542" s="12"/>
      <c r="CQ542" s="688"/>
      <c r="CR542" s="48"/>
      <c r="CS542" s="11"/>
      <c r="CT542" s="11"/>
      <c r="CU542" s="11"/>
      <c r="CV542" s="11"/>
      <c r="CW542" s="11"/>
      <c r="CX542" s="11"/>
      <c r="CY542" s="11"/>
      <c r="CZ542" s="11"/>
      <c r="DA542" s="11"/>
      <c r="DB542" s="11"/>
      <c r="DC542" s="11"/>
      <c r="DD542" s="11"/>
      <c r="DE542" s="11"/>
      <c r="DF542" s="11"/>
      <c r="DG542" s="11"/>
      <c r="DH542" s="11"/>
      <c r="DI542" s="11"/>
      <c r="DJ542" s="12"/>
      <c r="DK542" s="688"/>
      <c r="DL542" s="689"/>
      <c r="DM542" s="688"/>
      <c r="DN542" s="687"/>
      <c r="DO542" s="47"/>
      <c r="DP542" s="47"/>
      <c r="DQ542" s="47"/>
      <c r="DR542" s="686"/>
      <c r="DS542" s="682"/>
      <c r="DT542" s="686"/>
      <c r="DU542" s="682"/>
      <c r="DV542" s="688"/>
      <c r="DW542" s="690" t="s">
        <v>1057</v>
      </c>
      <c r="DX542" s="691" t="s">
        <v>1058</v>
      </c>
      <c r="DY542" s="11"/>
      <c r="DZ542" s="11"/>
      <c r="EA542" s="11"/>
      <c r="EB542" s="11"/>
      <c r="EC542" s="12"/>
      <c r="ED542" s="688"/>
      <c r="EE542" s="48"/>
      <c r="EF542" s="11"/>
      <c r="EG542" s="11"/>
      <c r="EH542" s="11"/>
      <c r="EI542" s="11"/>
      <c r="EJ542" s="11"/>
      <c r="EK542" s="11"/>
      <c r="EL542" s="11"/>
      <c r="EM542" s="11"/>
      <c r="EN542" s="11"/>
      <c r="EO542" s="11"/>
      <c r="EP542" s="11"/>
      <c r="EQ542" s="11"/>
      <c r="ER542" s="11"/>
      <c r="ES542" s="11"/>
      <c r="ET542" s="11"/>
      <c r="EU542" s="11"/>
      <c r="EV542" s="11"/>
      <c r="EW542" s="12"/>
      <c r="EX542" s="688"/>
      <c r="EY542" s="689"/>
    </row>
    <row r="543">
      <c r="A543" s="697"/>
      <c r="B543" s="43"/>
      <c r="C543" s="43"/>
      <c r="D543" s="43"/>
      <c r="E543" s="48"/>
      <c r="F543" s="12"/>
      <c r="G543" s="48"/>
      <c r="H543" s="12"/>
      <c r="I543" s="623"/>
      <c r="J543" s="623"/>
      <c r="K543" s="623"/>
      <c r="L543" s="623"/>
      <c r="M543" s="623"/>
      <c r="N543" s="623"/>
      <c r="O543" s="623"/>
      <c r="P543" s="623"/>
      <c r="Q543" s="623"/>
      <c r="R543" s="623"/>
      <c r="S543" s="623"/>
      <c r="T543" s="623"/>
      <c r="U543" s="623"/>
      <c r="V543" s="623"/>
      <c r="W543" s="623"/>
      <c r="X543" s="623"/>
      <c r="Y543" s="623"/>
      <c r="Z543" s="623"/>
      <c r="AA543" s="623"/>
      <c r="AB543" s="623"/>
      <c r="AC543" s="623"/>
      <c r="AD543" s="623"/>
      <c r="AE543" s="623"/>
      <c r="AF543" s="623"/>
      <c r="AG543" s="623"/>
      <c r="AH543" s="623"/>
      <c r="AI543" s="623"/>
      <c r="AJ543" s="623"/>
      <c r="AK543" s="623"/>
      <c r="AL543" s="698"/>
      <c r="AM543" s="623"/>
      <c r="AN543" s="697"/>
      <c r="AO543" s="43"/>
      <c r="AP543" s="43"/>
      <c r="AQ543" s="43"/>
      <c r="AR543" s="48"/>
      <c r="AS543" s="12"/>
      <c r="AT543" s="48"/>
      <c r="AU543" s="12"/>
      <c r="AV543" s="623"/>
      <c r="AW543" s="623"/>
      <c r="AX543" s="623"/>
      <c r="AY543" s="623"/>
      <c r="AZ543" s="623"/>
      <c r="BA543" s="623"/>
      <c r="BB543" s="623"/>
      <c r="BC543" s="623"/>
      <c r="BD543" s="623"/>
      <c r="BE543" s="623"/>
      <c r="BF543" s="623"/>
      <c r="BG543" s="623"/>
      <c r="BH543" s="623"/>
      <c r="BI543" s="623"/>
      <c r="BJ543" s="623"/>
      <c r="BK543" s="623"/>
      <c r="BL543" s="623"/>
      <c r="BM543" s="623"/>
      <c r="BN543" s="623"/>
      <c r="BO543" s="623"/>
      <c r="BP543" s="623"/>
      <c r="BQ543" s="623"/>
      <c r="BR543" s="623"/>
      <c r="BS543" s="623"/>
      <c r="BT543" s="623"/>
      <c r="BU543" s="623"/>
      <c r="BV543" s="623"/>
      <c r="BW543" s="623"/>
      <c r="BX543" s="623"/>
      <c r="BY543" s="698"/>
      <c r="BZ543" s="623"/>
      <c r="CA543" s="697"/>
      <c r="CB543" s="43"/>
      <c r="CC543" s="43"/>
      <c r="CD543" s="43"/>
      <c r="CE543" s="48"/>
      <c r="CF543" s="12"/>
      <c r="CG543" s="48"/>
      <c r="CH543" s="12"/>
      <c r="CI543" s="623"/>
      <c r="CJ543" s="623"/>
      <c r="CK543" s="623"/>
      <c r="CL543" s="623"/>
      <c r="CM543" s="623"/>
      <c r="CN543" s="623"/>
      <c r="CO543" s="623"/>
      <c r="CP543" s="623"/>
      <c r="CQ543" s="623"/>
      <c r="CR543" s="623"/>
      <c r="CS543" s="623"/>
      <c r="CT543" s="623"/>
      <c r="CU543" s="623"/>
      <c r="CV543" s="623"/>
      <c r="CW543" s="623"/>
      <c r="CX543" s="623"/>
      <c r="CY543" s="623"/>
      <c r="CZ543" s="623"/>
      <c r="DA543" s="623"/>
      <c r="DB543" s="623"/>
      <c r="DC543" s="623"/>
      <c r="DD543" s="623"/>
      <c r="DE543" s="623"/>
      <c r="DF543" s="623"/>
      <c r="DG543" s="623"/>
      <c r="DH543" s="623"/>
      <c r="DI543" s="623"/>
      <c r="DJ543" s="623"/>
      <c r="DK543" s="623"/>
      <c r="DL543" s="698"/>
      <c r="DM543" s="623"/>
      <c r="DN543" s="697"/>
      <c r="DO543" s="43"/>
      <c r="DP543" s="43"/>
      <c r="DQ543" s="43"/>
      <c r="DR543" s="48"/>
      <c r="DS543" s="12"/>
      <c r="DT543" s="48"/>
      <c r="DU543" s="12"/>
      <c r="DV543" s="623"/>
      <c r="DW543" s="623"/>
      <c r="DX543" s="623"/>
      <c r="DY543" s="623"/>
      <c r="DZ543" s="623"/>
      <c r="EA543" s="623"/>
      <c r="EB543" s="623"/>
      <c r="EC543" s="623"/>
      <c r="ED543" s="623"/>
      <c r="EE543" s="623"/>
      <c r="EF543" s="623"/>
      <c r="EG543" s="623"/>
      <c r="EH543" s="623"/>
      <c r="EI543" s="623"/>
      <c r="EJ543" s="623"/>
      <c r="EK543" s="623"/>
      <c r="EL543" s="623"/>
      <c r="EM543" s="623"/>
      <c r="EN543" s="623"/>
      <c r="EO543" s="623"/>
      <c r="EP543" s="623"/>
      <c r="EQ543" s="623"/>
      <c r="ER543" s="623"/>
      <c r="ES543" s="623"/>
      <c r="ET543" s="623"/>
      <c r="EU543" s="623"/>
      <c r="EV543" s="623"/>
      <c r="EW543" s="623"/>
      <c r="EX543" s="623"/>
      <c r="EY543" s="698"/>
    </row>
    <row r="544">
      <c r="A544" s="697"/>
      <c r="B544" s="623"/>
      <c r="C544" s="623"/>
      <c r="D544" s="623"/>
      <c r="E544" s="623"/>
      <c r="F544" s="623"/>
      <c r="G544" s="623"/>
      <c r="H544" s="623"/>
      <c r="I544" s="623"/>
      <c r="J544" s="623"/>
      <c r="K544" s="623"/>
      <c r="L544" s="623"/>
      <c r="M544" s="623"/>
      <c r="N544" s="623"/>
      <c r="O544" s="623"/>
      <c r="P544" s="623"/>
      <c r="Q544" s="623"/>
      <c r="R544" s="623"/>
      <c r="S544" s="623"/>
      <c r="T544" s="623"/>
      <c r="U544" s="623"/>
      <c r="V544" s="623"/>
      <c r="W544" s="623"/>
      <c r="X544" s="623"/>
      <c r="Y544" s="623"/>
      <c r="Z544" s="623"/>
      <c r="AA544" s="623"/>
      <c r="AB544" s="623"/>
      <c r="AC544" s="623"/>
      <c r="AD544" s="623"/>
      <c r="AE544" s="623"/>
      <c r="AF544" s="623"/>
      <c r="AG544" s="623"/>
      <c r="AH544" s="623"/>
      <c r="AI544" s="623"/>
      <c r="AJ544" s="623"/>
      <c r="AK544" s="623"/>
      <c r="AL544" s="698"/>
      <c r="AM544" s="623"/>
      <c r="AN544" s="697"/>
      <c r="AO544" s="623"/>
      <c r="AP544" s="623"/>
      <c r="AQ544" s="623"/>
      <c r="AR544" s="623"/>
      <c r="AS544" s="623"/>
      <c r="AT544" s="623"/>
      <c r="AU544" s="623"/>
      <c r="AV544" s="623"/>
      <c r="AW544" s="623"/>
      <c r="AX544" s="623"/>
      <c r="AY544" s="623"/>
      <c r="AZ544" s="623"/>
      <c r="BA544" s="623"/>
      <c r="BB544" s="623"/>
      <c r="BC544" s="623"/>
      <c r="BD544" s="623"/>
      <c r="BE544" s="623"/>
      <c r="BF544" s="623"/>
      <c r="BG544" s="623"/>
      <c r="BH544" s="623"/>
      <c r="BI544" s="623"/>
      <c r="BJ544" s="623"/>
      <c r="BK544" s="623"/>
      <c r="BL544" s="623"/>
      <c r="BM544" s="623"/>
      <c r="BN544" s="623"/>
      <c r="BO544" s="623"/>
      <c r="BP544" s="623"/>
      <c r="BQ544" s="623"/>
      <c r="BR544" s="623"/>
      <c r="BS544" s="623"/>
      <c r="BT544" s="623"/>
      <c r="BU544" s="623"/>
      <c r="BV544" s="623"/>
      <c r="BW544" s="623"/>
      <c r="BX544" s="623"/>
      <c r="BY544" s="698"/>
      <c r="BZ544" s="623"/>
      <c r="CA544" s="697"/>
      <c r="CB544" s="623"/>
      <c r="CC544" s="623"/>
      <c r="CD544" s="623"/>
      <c r="CE544" s="623"/>
      <c r="CF544" s="623"/>
      <c r="CG544" s="623"/>
      <c r="CH544" s="623"/>
      <c r="CI544" s="623"/>
      <c r="CJ544" s="623"/>
      <c r="CK544" s="623"/>
      <c r="CL544" s="623"/>
      <c r="CM544" s="623"/>
      <c r="CN544" s="623"/>
      <c r="CO544" s="623"/>
      <c r="CP544" s="623"/>
      <c r="CQ544" s="623"/>
      <c r="CR544" s="623"/>
      <c r="CS544" s="623"/>
      <c r="CT544" s="623"/>
      <c r="CU544" s="623"/>
      <c r="CV544" s="623"/>
      <c r="CW544" s="623"/>
      <c r="CX544" s="623"/>
      <c r="CY544" s="623"/>
      <c r="CZ544" s="623"/>
      <c r="DA544" s="623"/>
      <c r="DB544" s="623"/>
      <c r="DC544" s="623"/>
      <c r="DD544" s="623"/>
      <c r="DE544" s="623"/>
      <c r="DF544" s="623"/>
      <c r="DG544" s="623"/>
      <c r="DH544" s="623"/>
      <c r="DI544" s="623"/>
      <c r="DJ544" s="623"/>
      <c r="DK544" s="623"/>
      <c r="DL544" s="698"/>
      <c r="DM544" s="623"/>
      <c r="DN544" s="697"/>
      <c r="DO544" s="623"/>
      <c r="DP544" s="623"/>
      <c r="DQ544" s="623"/>
      <c r="DR544" s="623"/>
      <c r="DS544" s="623"/>
      <c r="DT544" s="623"/>
      <c r="DU544" s="623"/>
      <c r="DV544" s="623"/>
      <c r="DW544" s="623"/>
      <c r="DX544" s="623"/>
      <c r="DY544" s="623"/>
      <c r="DZ544" s="623"/>
      <c r="EA544" s="623"/>
      <c r="EB544" s="623"/>
      <c r="EC544" s="623"/>
      <c r="ED544" s="623"/>
      <c r="EE544" s="623"/>
      <c r="EF544" s="623"/>
      <c r="EG544" s="623"/>
      <c r="EH544" s="623"/>
      <c r="EI544" s="623"/>
      <c r="EJ544" s="623"/>
      <c r="EK544" s="623"/>
      <c r="EL544" s="623"/>
      <c r="EM544" s="623"/>
      <c r="EN544" s="623"/>
      <c r="EO544" s="623"/>
      <c r="EP544" s="623"/>
      <c r="EQ544" s="623"/>
      <c r="ER544" s="623"/>
      <c r="ES544" s="623"/>
      <c r="ET544" s="623"/>
      <c r="EU544" s="623"/>
      <c r="EV544" s="623"/>
      <c r="EW544" s="623"/>
      <c r="EX544" s="623"/>
      <c r="EY544" s="698"/>
    </row>
    <row r="545">
      <c r="A545" s="697"/>
      <c r="B545" s="623"/>
      <c r="C545" s="623"/>
      <c r="D545" s="623"/>
      <c r="E545" s="623"/>
      <c r="F545" s="623"/>
      <c r="G545" s="623"/>
      <c r="H545" s="623"/>
      <c r="I545" s="623"/>
      <c r="J545" s="623"/>
      <c r="K545" s="623"/>
      <c r="L545" s="623"/>
      <c r="M545" s="623"/>
      <c r="N545" s="623"/>
      <c r="O545" s="623"/>
      <c r="P545" s="623"/>
      <c r="Q545" s="623"/>
      <c r="R545" s="623"/>
      <c r="S545" s="623"/>
      <c r="T545" s="623"/>
      <c r="U545" s="623"/>
      <c r="V545" s="623"/>
      <c r="W545" s="623"/>
      <c r="X545" s="623"/>
      <c r="Y545" s="623"/>
      <c r="Z545" s="623"/>
      <c r="AA545" s="623"/>
      <c r="AB545" s="623"/>
      <c r="AC545" s="623"/>
      <c r="AD545" s="623"/>
      <c r="AE545" s="623"/>
      <c r="AF545" s="623"/>
      <c r="AG545" s="623"/>
      <c r="AH545" s="623"/>
      <c r="AI545" s="623"/>
      <c r="AJ545" s="623"/>
      <c r="AK545" s="623"/>
      <c r="AL545" s="698"/>
      <c r="AM545" s="623"/>
      <c r="AN545" s="697"/>
      <c r="AO545" s="623"/>
      <c r="AP545" s="623"/>
      <c r="AQ545" s="623"/>
      <c r="AR545" s="623"/>
      <c r="AS545" s="623"/>
      <c r="AT545" s="623"/>
      <c r="AU545" s="623"/>
      <c r="AV545" s="623"/>
      <c r="AW545" s="623"/>
      <c r="AX545" s="623"/>
      <c r="AY545" s="623"/>
      <c r="AZ545" s="623"/>
      <c r="BA545" s="623"/>
      <c r="BB545" s="623"/>
      <c r="BC545" s="623"/>
      <c r="BD545" s="623"/>
      <c r="BE545" s="623"/>
      <c r="BF545" s="623"/>
      <c r="BG545" s="623"/>
      <c r="BH545" s="623"/>
      <c r="BI545" s="623"/>
      <c r="BJ545" s="623"/>
      <c r="BK545" s="623"/>
      <c r="BL545" s="623"/>
      <c r="BM545" s="623"/>
      <c r="BN545" s="623"/>
      <c r="BO545" s="623"/>
      <c r="BP545" s="623"/>
      <c r="BQ545" s="623"/>
      <c r="BR545" s="623"/>
      <c r="BS545" s="623"/>
      <c r="BT545" s="623"/>
      <c r="BU545" s="623"/>
      <c r="BV545" s="623"/>
      <c r="BW545" s="623"/>
      <c r="BX545" s="623"/>
      <c r="BY545" s="698"/>
      <c r="BZ545" s="623"/>
      <c r="CA545" s="697"/>
      <c r="CB545" s="623"/>
      <c r="CC545" s="623"/>
      <c r="CD545" s="623"/>
      <c r="CE545" s="623"/>
      <c r="CF545" s="623"/>
      <c r="CG545" s="623"/>
      <c r="CH545" s="623"/>
      <c r="CI545" s="623"/>
      <c r="CJ545" s="623"/>
      <c r="CK545" s="623"/>
      <c r="CL545" s="623"/>
      <c r="CM545" s="623"/>
      <c r="CN545" s="623"/>
      <c r="CO545" s="623"/>
      <c r="CP545" s="623"/>
      <c r="CQ545" s="623"/>
      <c r="CR545" s="623"/>
      <c r="CS545" s="623"/>
      <c r="CT545" s="623"/>
      <c r="CU545" s="623"/>
      <c r="CV545" s="623"/>
      <c r="CW545" s="623"/>
      <c r="CX545" s="623"/>
      <c r="CY545" s="623"/>
      <c r="CZ545" s="623"/>
      <c r="DA545" s="623"/>
      <c r="DB545" s="623"/>
      <c r="DC545" s="623"/>
      <c r="DD545" s="623"/>
      <c r="DE545" s="623"/>
      <c r="DF545" s="623"/>
      <c r="DG545" s="623"/>
      <c r="DH545" s="623"/>
      <c r="DI545" s="623"/>
      <c r="DJ545" s="623"/>
      <c r="DK545" s="623"/>
      <c r="DL545" s="698"/>
      <c r="DM545" s="623"/>
      <c r="DN545" s="697"/>
      <c r="DO545" s="623"/>
      <c r="DP545" s="623"/>
      <c r="DQ545" s="623"/>
      <c r="DR545" s="623"/>
      <c r="DS545" s="623"/>
      <c r="DT545" s="623"/>
      <c r="DU545" s="623"/>
      <c r="DV545" s="623"/>
      <c r="DW545" s="623"/>
      <c r="DX545" s="623"/>
      <c r="DY545" s="623"/>
      <c r="DZ545" s="623"/>
      <c r="EA545" s="623"/>
      <c r="EB545" s="623"/>
      <c r="EC545" s="623"/>
      <c r="ED545" s="623"/>
      <c r="EE545" s="623"/>
      <c r="EF545" s="623"/>
      <c r="EG545" s="623"/>
      <c r="EH545" s="623"/>
      <c r="EI545" s="623"/>
      <c r="EJ545" s="623"/>
      <c r="EK545" s="623"/>
      <c r="EL545" s="623"/>
      <c r="EM545" s="623"/>
      <c r="EN545" s="623"/>
      <c r="EO545" s="623"/>
      <c r="EP545" s="623"/>
      <c r="EQ545" s="623"/>
      <c r="ER545" s="623"/>
      <c r="ES545" s="623"/>
      <c r="ET545" s="623"/>
      <c r="EU545" s="623"/>
      <c r="EV545" s="623"/>
      <c r="EW545" s="623"/>
      <c r="EX545" s="623"/>
      <c r="EY545" s="698"/>
    </row>
    <row r="546">
      <c r="A546" s="697"/>
      <c r="B546" s="623"/>
      <c r="C546" s="623"/>
      <c r="D546" s="623"/>
      <c r="E546" s="623"/>
      <c r="F546" s="623"/>
      <c r="G546" s="623"/>
      <c r="H546" s="623"/>
      <c r="I546" s="623"/>
      <c r="J546" s="623"/>
      <c r="K546" s="623"/>
      <c r="L546" s="623"/>
      <c r="M546" s="623"/>
      <c r="N546" s="623"/>
      <c r="O546" s="623"/>
      <c r="P546" s="623"/>
      <c r="Q546" s="623"/>
      <c r="R546" s="623"/>
      <c r="S546" s="623"/>
      <c r="T546" s="623"/>
      <c r="U546" s="623"/>
      <c r="V546" s="623"/>
      <c r="W546" s="623"/>
      <c r="X546" s="623"/>
      <c r="Y546" s="623"/>
      <c r="Z546" s="623"/>
      <c r="AA546" s="623"/>
      <c r="AB546" s="623"/>
      <c r="AC546" s="623"/>
      <c r="AD546" s="623"/>
      <c r="AE546" s="623"/>
      <c r="AF546" s="623"/>
      <c r="AG546" s="623"/>
      <c r="AH546" s="623"/>
      <c r="AI546" s="623"/>
      <c r="AJ546" s="623"/>
      <c r="AK546" s="623"/>
      <c r="AL546" s="698"/>
      <c r="AM546" s="623"/>
      <c r="AN546" s="697"/>
      <c r="AO546" s="623"/>
      <c r="AP546" s="623"/>
      <c r="AQ546" s="623"/>
      <c r="AR546" s="623"/>
      <c r="AS546" s="623"/>
      <c r="AT546" s="623"/>
      <c r="AU546" s="623"/>
      <c r="AV546" s="623"/>
      <c r="AW546" s="623"/>
      <c r="AX546" s="623"/>
      <c r="AY546" s="623"/>
      <c r="AZ546" s="623"/>
      <c r="BA546" s="623"/>
      <c r="BB546" s="623"/>
      <c r="BC546" s="623"/>
      <c r="BD546" s="623"/>
      <c r="BE546" s="623"/>
      <c r="BF546" s="623"/>
      <c r="BG546" s="623"/>
      <c r="BH546" s="623"/>
      <c r="BI546" s="623"/>
      <c r="BJ546" s="623"/>
      <c r="BK546" s="623"/>
      <c r="BL546" s="623"/>
      <c r="BM546" s="623"/>
      <c r="BN546" s="623"/>
      <c r="BO546" s="623"/>
      <c r="BP546" s="623"/>
      <c r="BQ546" s="623"/>
      <c r="BR546" s="623"/>
      <c r="BS546" s="623"/>
      <c r="BT546" s="623"/>
      <c r="BU546" s="623"/>
      <c r="BV546" s="623"/>
      <c r="BW546" s="623"/>
      <c r="BX546" s="623"/>
      <c r="BY546" s="698"/>
      <c r="BZ546" s="623"/>
      <c r="CA546" s="697"/>
      <c r="CB546" s="623"/>
      <c r="CC546" s="623"/>
      <c r="CD546" s="623"/>
      <c r="CE546" s="623"/>
      <c r="CF546" s="623"/>
      <c r="CG546" s="623"/>
      <c r="CH546" s="623"/>
      <c r="CI546" s="623"/>
      <c r="CJ546" s="623"/>
      <c r="CK546" s="623"/>
      <c r="CL546" s="623"/>
      <c r="CM546" s="623"/>
      <c r="CN546" s="623"/>
      <c r="CO546" s="623"/>
      <c r="CP546" s="623"/>
      <c r="CQ546" s="623"/>
      <c r="CR546" s="623"/>
      <c r="CS546" s="623"/>
      <c r="CT546" s="623"/>
      <c r="CU546" s="623"/>
      <c r="CV546" s="623"/>
      <c r="CW546" s="623"/>
      <c r="CX546" s="623"/>
      <c r="CY546" s="623"/>
      <c r="CZ546" s="623"/>
      <c r="DA546" s="623"/>
      <c r="DB546" s="623"/>
      <c r="DC546" s="623"/>
      <c r="DD546" s="623"/>
      <c r="DE546" s="623"/>
      <c r="DF546" s="623"/>
      <c r="DG546" s="623"/>
      <c r="DH546" s="623"/>
      <c r="DI546" s="623"/>
      <c r="DJ546" s="623"/>
      <c r="DK546" s="623"/>
      <c r="DL546" s="698"/>
      <c r="DM546" s="623"/>
      <c r="DN546" s="697"/>
      <c r="DO546" s="623"/>
      <c r="DP546" s="623"/>
      <c r="DQ546" s="623"/>
      <c r="DR546" s="623"/>
      <c r="DS546" s="623"/>
      <c r="DT546" s="623"/>
      <c r="DU546" s="623"/>
      <c r="DV546" s="623"/>
      <c r="DW546" s="623"/>
      <c r="DX546" s="623"/>
      <c r="DY546" s="623"/>
      <c r="DZ546" s="623"/>
      <c r="EA546" s="623"/>
      <c r="EB546" s="623"/>
      <c r="EC546" s="623"/>
      <c r="ED546" s="623"/>
      <c r="EE546" s="623"/>
      <c r="EF546" s="623"/>
      <c r="EG546" s="623"/>
      <c r="EH546" s="623"/>
      <c r="EI546" s="623"/>
      <c r="EJ546" s="623"/>
      <c r="EK546" s="623"/>
      <c r="EL546" s="623"/>
      <c r="EM546" s="623"/>
      <c r="EN546" s="623"/>
      <c r="EO546" s="623"/>
      <c r="EP546" s="623"/>
      <c r="EQ546" s="623"/>
      <c r="ER546" s="623"/>
      <c r="ES546" s="623"/>
      <c r="ET546" s="623"/>
      <c r="EU546" s="623"/>
      <c r="EV546" s="623"/>
      <c r="EW546" s="623"/>
      <c r="EX546" s="623"/>
      <c r="EY546" s="698"/>
    </row>
    <row r="547">
      <c r="A547" s="692" t="s">
        <v>1059</v>
      </c>
      <c r="P547" s="693"/>
      <c r="Q547" s="627"/>
      <c r="R547" s="627"/>
      <c r="S547" s="627"/>
      <c r="T547" s="627"/>
      <c r="U547" s="627"/>
      <c r="V547" s="627"/>
      <c r="W547" s="627"/>
      <c r="X547" s="627"/>
      <c r="Y547" s="627"/>
      <c r="Z547" s="627"/>
      <c r="AA547" s="627"/>
      <c r="AB547" s="627"/>
      <c r="AC547" s="627"/>
      <c r="AD547" s="627"/>
      <c r="AE547" s="627"/>
      <c r="AF547" s="627"/>
      <c r="AG547" s="627"/>
      <c r="AH547" s="627"/>
      <c r="AI547" s="627"/>
      <c r="AJ547" s="627"/>
      <c r="AK547" s="627"/>
      <c r="AL547" s="626"/>
      <c r="AM547" s="626"/>
      <c r="AN547" s="625" t="s">
        <v>1059</v>
      </c>
      <c r="BC547" s="693"/>
      <c r="BD547" s="706"/>
      <c r="BE547" s="627"/>
      <c r="BF547" s="627"/>
      <c r="BG547" s="627"/>
      <c r="BH547" s="627"/>
      <c r="BI547" s="627"/>
      <c r="BJ547" s="627"/>
      <c r="BK547" s="627"/>
      <c r="BL547" s="627"/>
      <c r="BM547" s="627"/>
      <c r="BN547" s="627"/>
      <c r="BO547" s="627"/>
      <c r="BP547" s="627"/>
      <c r="BQ547" s="627"/>
      <c r="BR547" s="627"/>
      <c r="BS547" s="627"/>
      <c r="BT547" s="627"/>
      <c r="BU547" s="627"/>
      <c r="BV547" s="627"/>
      <c r="BW547" s="627"/>
      <c r="BX547" s="627"/>
      <c r="BY547" s="626"/>
      <c r="BZ547" s="626"/>
      <c r="CA547" s="625" t="s">
        <v>1059</v>
      </c>
      <c r="CP547" s="693"/>
      <c r="CQ547" s="706"/>
      <c r="CR547" s="627"/>
      <c r="CS547" s="627"/>
      <c r="CT547" s="627"/>
      <c r="CU547" s="627"/>
      <c r="CV547" s="627"/>
      <c r="CW547" s="627"/>
      <c r="CX547" s="627"/>
      <c r="CY547" s="627"/>
      <c r="CZ547" s="627"/>
      <c r="DA547" s="627"/>
      <c r="DB547" s="627"/>
      <c r="DC547" s="627"/>
      <c r="DD547" s="627"/>
      <c r="DE547" s="627"/>
      <c r="DF547" s="627"/>
      <c r="DG547" s="627"/>
      <c r="DH547" s="627"/>
      <c r="DI547" s="627"/>
      <c r="DJ547" s="627"/>
      <c r="DK547" s="627"/>
      <c r="DL547" s="626"/>
      <c r="DM547" s="626"/>
      <c r="DN547" s="625" t="s">
        <v>1059</v>
      </c>
      <c r="EC547" s="693"/>
      <c r="ED547" s="706"/>
      <c r="EE547" s="627"/>
      <c r="EF547" s="627"/>
      <c r="EG547" s="627"/>
      <c r="EH547" s="627"/>
      <c r="EI547" s="627"/>
      <c r="EJ547" s="627"/>
      <c r="EK547" s="627"/>
      <c r="EL547" s="627"/>
      <c r="EM547" s="627"/>
      <c r="EN547" s="627"/>
      <c r="EO547" s="627"/>
      <c r="EP547" s="627"/>
      <c r="EQ547" s="627"/>
      <c r="ER547" s="627"/>
      <c r="ES547" s="627"/>
      <c r="ET547" s="627"/>
      <c r="EU547" s="627"/>
      <c r="EV547" s="627"/>
      <c r="EW547" s="627"/>
      <c r="EX547" s="627"/>
      <c r="EY547" s="626"/>
    </row>
    <row r="548">
      <c r="A548" s="697"/>
      <c r="B548" s="623"/>
      <c r="C548" s="623"/>
      <c r="D548" s="623"/>
      <c r="E548" s="623"/>
      <c r="F548" s="623"/>
      <c r="G548" s="623"/>
      <c r="H548" s="623"/>
      <c r="I548" s="623"/>
      <c r="J548" s="623"/>
      <c r="K548" s="623"/>
      <c r="L548" s="623"/>
      <c r="M548" s="623"/>
      <c r="N548" s="623"/>
      <c r="O548" s="623"/>
      <c r="P548" s="623"/>
      <c r="Q548" s="623"/>
      <c r="R548" s="623"/>
      <c r="S548" s="623"/>
      <c r="T548" s="623"/>
      <c r="U548" s="623"/>
      <c r="V548" s="623"/>
      <c r="W548" s="623"/>
      <c r="X548" s="623"/>
      <c r="Y548" s="623"/>
      <c r="Z548" s="623"/>
      <c r="AA548" s="623"/>
      <c r="AB548" s="623"/>
      <c r="AC548" s="623"/>
      <c r="AD548" s="623"/>
      <c r="AE548" s="623"/>
      <c r="AF548" s="623"/>
      <c r="AG548" s="623"/>
      <c r="AH548" s="623"/>
      <c r="AI548" s="623"/>
      <c r="AJ548" s="623"/>
      <c r="AK548" s="623"/>
      <c r="AL548" s="698"/>
      <c r="AM548" s="623"/>
      <c r="AN548" s="697"/>
      <c r="AO548" s="623"/>
      <c r="AP548" s="623"/>
      <c r="AQ548" s="623"/>
      <c r="AR548" s="623"/>
      <c r="AS548" s="623"/>
      <c r="AT548" s="623"/>
      <c r="AU548" s="623"/>
      <c r="AV548" s="623"/>
      <c r="AW548" s="623"/>
      <c r="AX548" s="623"/>
      <c r="AY548" s="623"/>
      <c r="AZ548" s="623"/>
      <c r="BA548" s="623"/>
      <c r="BB548" s="623"/>
      <c r="BC548" s="623"/>
      <c r="BD548" s="623"/>
      <c r="BE548" s="623"/>
      <c r="BF548" s="623"/>
      <c r="BG548" s="623"/>
      <c r="BH548" s="623"/>
      <c r="BI548" s="623"/>
      <c r="BJ548" s="623"/>
      <c r="BK548" s="623"/>
      <c r="BL548" s="623"/>
      <c r="BM548" s="623"/>
      <c r="BN548" s="623"/>
      <c r="BO548" s="623"/>
      <c r="BP548" s="623"/>
      <c r="BQ548" s="623"/>
      <c r="BR548" s="623"/>
      <c r="BS548" s="623"/>
      <c r="BT548" s="623"/>
      <c r="BU548" s="623"/>
      <c r="BV548" s="623"/>
      <c r="BW548" s="623"/>
      <c r="BX548" s="623"/>
      <c r="BY548" s="698"/>
      <c r="BZ548" s="623"/>
      <c r="CA548" s="697"/>
      <c r="CB548" s="623"/>
      <c r="CC548" s="623"/>
      <c r="CD548" s="623"/>
      <c r="CE548" s="623"/>
      <c r="CF548" s="623"/>
      <c r="CG548" s="623"/>
      <c r="CH548" s="623"/>
      <c r="CI548" s="623"/>
      <c r="CJ548" s="623"/>
      <c r="CK548" s="623"/>
      <c r="CL548" s="623"/>
      <c r="CM548" s="623"/>
      <c r="CN548" s="623"/>
      <c r="CO548" s="623"/>
      <c r="CP548" s="623"/>
      <c r="CQ548" s="623"/>
      <c r="CR548" s="623"/>
      <c r="CS548" s="623"/>
      <c r="CT548" s="623"/>
      <c r="CU548" s="623"/>
      <c r="CV548" s="623"/>
      <c r="CW548" s="623"/>
      <c r="CX548" s="623"/>
      <c r="CY548" s="623"/>
      <c r="CZ548" s="623"/>
      <c r="DA548" s="623"/>
      <c r="DB548" s="623"/>
      <c r="DC548" s="623"/>
      <c r="DD548" s="623"/>
      <c r="DE548" s="623"/>
      <c r="DF548" s="623"/>
      <c r="DG548" s="623"/>
      <c r="DH548" s="623"/>
      <c r="DI548" s="623"/>
      <c r="DJ548" s="623"/>
      <c r="DK548" s="623"/>
      <c r="DL548" s="698"/>
      <c r="DM548" s="623"/>
      <c r="DN548" s="697"/>
      <c r="DO548" s="623"/>
      <c r="DP548" s="623"/>
      <c r="DQ548" s="623"/>
      <c r="DR548" s="623"/>
      <c r="DS548" s="623"/>
      <c r="DT548" s="623"/>
      <c r="DU548" s="623"/>
      <c r="DV548" s="623"/>
      <c r="DW548" s="623"/>
      <c r="DX548" s="623"/>
      <c r="DY548" s="623"/>
      <c r="DZ548" s="623"/>
      <c r="EA548" s="623"/>
      <c r="EB548" s="623"/>
      <c r="EC548" s="623"/>
      <c r="ED548" s="623"/>
      <c r="EE548" s="623"/>
      <c r="EF548" s="623"/>
      <c r="EG548" s="623"/>
      <c r="EH548" s="623"/>
      <c r="EI548" s="623"/>
      <c r="EJ548" s="623"/>
      <c r="EK548" s="623"/>
      <c r="EL548" s="623"/>
      <c r="EM548" s="623"/>
      <c r="EN548" s="623"/>
      <c r="EO548" s="623"/>
      <c r="EP548" s="623"/>
      <c r="EQ548" s="623"/>
      <c r="ER548" s="623"/>
      <c r="ES548" s="623"/>
      <c r="ET548" s="623"/>
      <c r="EU548" s="623"/>
      <c r="EV548" s="623"/>
      <c r="EW548" s="623"/>
      <c r="EX548" s="623"/>
      <c r="EY548" s="698"/>
    </row>
    <row r="549">
      <c r="A549" s="699"/>
      <c r="B549" s="700"/>
      <c r="C549" s="700"/>
      <c r="D549" s="700"/>
      <c r="E549" s="700"/>
      <c r="F549" s="700"/>
      <c r="G549" s="700"/>
      <c r="H549" s="700"/>
      <c r="I549" s="700"/>
      <c r="J549" s="700"/>
      <c r="K549" s="700"/>
      <c r="L549" s="700"/>
      <c r="M549" s="700"/>
      <c r="N549" s="700"/>
      <c r="O549" s="700"/>
      <c r="P549" s="700"/>
      <c r="Q549" s="700"/>
      <c r="R549" s="700"/>
      <c r="S549" s="701" t="s">
        <v>1060</v>
      </c>
      <c r="T549" s="702"/>
      <c r="U549" s="702"/>
      <c r="V549" s="702"/>
      <c r="W549" s="702"/>
      <c r="X549" s="702"/>
      <c r="Y549" s="702"/>
      <c r="Z549" s="702"/>
      <c r="AA549" s="700"/>
      <c r="AB549" s="700"/>
      <c r="AC549" s="701" t="s">
        <v>1061</v>
      </c>
      <c r="AD549" s="702"/>
      <c r="AE549" s="702"/>
      <c r="AF549" s="702"/>
      <c r="AG549" s="702"/>
      <c r="AH549" s="702"/>
      <c r="AI549" s="702"/>
      <c r="AJ549" s="700"/>
      <c r="AK549" s="700"/>
      <c r="AL549" s="703"/>
      <c r="AM549" s="623"/>
      <c r="AN549" s="699"/>
      <c r="AO549" s="700"/>
      <c r="AP549" s="700"/>
      <c r="AQ549" s="700"/>
      <c r="AR549" s="700"/>
      <c r="AS549" s="700"/>
      <c r="AT549" s="700"/>
      <c r="AU549" s="700"/>
      <c r="AV549" s="700"/>
      <c r="AW549" s="700"/>
      <c r="AX549" s="700"/>
      <c r="AY549" s="700"/>
      <c r="AZ549" s="700"/>
      <c r="BA549" s="700"/>
      <c r="BB549" s="700"/>
      <c r="BC549" s="700"/>
      <c r="BD549" s="700"/>
      <c r="BE549" s="700"/>
      <c r="BF549" s="701" t="s">
        <v>1060</v>
      </c>
      <c r="BG549" s="702"/>
      <c r="BH549" s="702"/>
      <c r="BI549" s="702"/>
      <c r="BJ549" s="702"/>
      <c r="BK549" s="702"/>
      <c r="BL549" s="702"/>
      <c r="BM549" s="702"/>
      <c r="BN549" s="700"/>
      <c r="BO549" s="700"/>
      <c r="BP549" s="701" t="s">
        <v>1061</v>
      </c>
      <c r="BQ549" s="702"/>
      <c r="BR549" s="702"/>
      <c r="BS549" s="702"/>
      <c r="BT549" s="702"/>
      <c r="BU549" s="702"/>
      <c r="BV549" s="702"/>
      <c r="BW549" s="700"/>
      <c r="BX549" s="700"/>
      <c r="BY549" s="703"/>
      <c r="BZ549" s="623"/>
      <c r="CA549" s="699"/>
      <c r="CB549" s="700"/>
      <c r="CC549" s="700"/>
      <c r="CD549" s="700"/>
      <c r="CE549" s="700"/>
      <c r="CF549" s="700"/>
      <c r="CG549" s="700"/>
      <c r="CH549" s="700"/>
      <c r="CI549" s="700"/>
      <c r="CJ549" s="700"/>
      <c r="CK549" s="700"/>
      <c r="CL549" s="700"/>
      <c r="CM549" s="700"/>
      <c r="CN549" s="700"/>
      <c r="CO549" s="700"/>
      <c r="CP549" s="700"/>
      <c r="CQ549" s="700"/>
      <c r="CR549" s="700"/>
      <c r="CS549" s="701" t="s">
        <v>1060</v>
      </c>
      <c r="CT549" s="702"/>
      <c r="CU549" s="702"/>
      <c r="CV549" s="702"/>
      <c r="CW549" s="702"/>
      <c r="CX549" s="702"/>
      <c r="CY549" s="702"/>
      <c r="CZ549" s="702"/>
      <c r="DA549" s="700"/>
      <c r="DB549" s="700"/>
      <c r="DC549" s="701" t="s">
        <v>1061</v>
      </c>
      <c r="DD549" s="702"/>
      <c r="DE549" s="702"/>
      <c r="DF549" s="702"/>
      <c r="DG549" s="702"/>
      <c r="DH549" s="702"/>
      <c r="DI549" s="702"/>
      <c r="DJ549" s="700"/>
      <c r="DK549" s="700"/>
      <c r="DL549" s="703"/>
      <c r="DM549" s="623"/>
      <c r="DN549" s="699"/>
      <c r="DO549" s="700"/>
      <c r="DP549" s="700"/>
      <c r="DQ549" s="700"/>
      <c r="DR549" s="700"/>
      <c r="DS549" s="700"/>
      <c r="DT549" s="700"/>
      <c r="DU549" s="700"/>
      <c r="DV549" s="700"/>
      <c r="DW549" s="700"/>
      <c r="DX549" s="700"/>
      <c r="DY549" s="700"/>
      <c r="DZ549" s="700"/>
      <c r="EA549" s="700"/>
      <c r="EB549" s="700"/>
      <c r="EC549" s="700"/>
      <c r="ED549" s="700"/>
      <c r="EE549" s="700"/>
      <c r="EF549" s="701" t="s">
        <v>1060</v>
      </c>
      <c r="EG549" s="702"/>
      <c r="EH549" s="702"/>
      <c r="EI549" s="702"/>
      <c r="EJ549" s="702"/>
      <c r="EK549" s="702"/>
      <c r="EL549" s="702"/>
      <c r="EM549" s="702"/>
      <c r="EN549" s="700"/>
      <c r="EO549" s="700"/>
      <c r="EP549" s="701" t="s">
        <v>1061</v>
      </c>
      <c r="EQ549" s="702"/>
      <c r="ER549" s="702"/>
      <c r="ES549" s="702"/>
      <c r="ET549" s="702"/>
      <c r="EU549" s="702"/>
      <c r="EV549" s="702"/>
      <c r="EW549" s="700"/>
      <c r="EX549" s="700"/>
      <c r="EY549" s="703"/>
    </row>
    <row r="550">
      <c r="A550" s="623"/>
      <c r="B550" s="623"/>
      <c r="C550" s="623"/>
      <c r="D550" s="623"/>
      <c r="E550" s="623"/>
      <c r="F550" s="623"/>
      <c r="G550" s="623"/>
      <c r="H550" s="623"/>
      <c r="I550" s="623"/>
      <c r="J550" s="623"/>
      <c r="K550" s="623"/>
      <c r="L550" s="623"/>
      <c r="M550" s="623"/>
      <c r="N550" s="623"/>
      <c r="O550" s="623"/>
      <c r="P550" s="623"/>
      <c r="Q550" s="623"/>
      <c r="R550" s="623"/>
      <c r="S550" s="704"/>
      <c r="T550" s="704"/>
      <c r="U550" s="704"/>
      <c r="V550" s="704"/>
      <c r="W550" s="704"/>
      <c r="X550" s="704"/>
      <c r="Y550" s="704"/>
      <c r="Z550" s="704"/>
      <c r="AA550" s="623"/>
      <c r="AB550" s="623"/>
      <c r="AC550" s="704"/>
      <c r="AD550" s="704"/>
      <c r="AE550" s="704"/>
      <c r="AF550" s="704"/>
      <c r="AG550" s="704"/>
      <c r="AH550" s="704"/>
      <c r="AI550" s="704"/>
      <c r="AJ550" s="623"/>
      <c r="AK550" s="623"/>
      <c r="AL550" s="623"/>
      <c r="AM550" s="623"/>
      <c r="AN550" s="623"/>
      <c r="AO550" s="623"/>
      <c r="AP550" s="623"/>
      <c r="AQ550" s="623"/>
      <c r="AR550" s="623"/>
      <c r="AS550" s="623"/>
      <c r="AT550" s="623"/>
      <c r="AU550" s="623"/>
      <c r="AV550" s="623"/>
      <c r="AW550" s="623"/>
      <c r="AX550" s="623"/>
      <c r="AY550" s="623"/>
      <c r="AZ550" s="623"/>
      <c r="BA550" s="623"/>
      <c r="BB550" s="623"/>
      <c r="BC550" s="623"/>
      <c r="BD550" s="623"/>
      <c r="BE550" s="623"/>
      <c r="BF550" s="704"/>
      <c r="BG550" s="704"/>
      <c r="BH550" s="704"/>
      <c r="BI550" s="704"/>
      <c r="BJ550" s="704"/>
      <c r="BK550" s="704"/>
      <c r="BL550" s="704"/>
      <c r="BM550" s="704"/>
      <c r="BN550" s="623"/>
      <c r="BO550" s="623"/>
      <c r="BP550" s="704"/>
      <c r="BQ550" s="704"/>
      <c r="BR550" s="704"/>
      <c r="BS550" s="704"/>
      <c r="BT550" s="704"/>
      <c r="BU550" s="704"/>
      <c r="BV550" s="704"/>
      <c r="BW550" s="623"/>
      <c r="BX550" s="623"/>
      <c r="BY550" s="623"/>
      <c r="BZ550" s="623"/>
      <c r="CA550" s="623"/>
      <c r="CB550" s="623"/>
      <c r="CC550" s="623"/>
      <c r="CD550" s="623"/>
      <c r="CE550" s="623"/>
      <c r="CF550" s="623"/>
      <c r="CG550" s="623"/>
      <c r="CH550" s="623"/>
      <c r="CI550" s="623"/>
      <c r="CJ550" s="623"/>
      <c r="CK550" s="623"/>
      <c r="CL550" s="623"/>
      <c r="CM550" s="623"/>
      <c r="CN550" s="623"/>
      <c r="CO550" s="623"/>
      <c r="CP550" s="623"/>
      <c r="CQ550" s="623"/>
      <c r="CR550" s="623"/>
      <c r="CS550" s="704"/>
      <c r="CT550" s="704"/>
      <c r="CU550" s="704"/>
      <c r="CV550" s="704"/>
      <c r="CW550" s="704"/>
      <c r="CX550" s="704"/>
      <c r="CY550" s="704"/>
      <c r="CZ550" s="704"/>
      <c r="DA550" s="623"/>
      <c r="DB550" s="623"/>
      <c r="DC550" s="704"/>
      <c r="DD550" s="704"/>
      <c r="DE550" s="704"/>
      <c r="DF550" s="704"/>
      <c r="DG550" s="704"/>
      <c r="DH550" s="704"/>
      <c r="DI550" s="704"/>
      <c r="DJ550" s="623"/>
      <c r="DK550" s="623"/>
      <c r="DL550" s="623"/>
      <c r="DM550" s="623"/>
      <c r="DN550" s="623"/>
      <c r="DO550" s="623"/>
      <c r="DP550" s="623"/>
      <c r="DQ550" s="623"/>
      <c r="DR550" s="623"/>
      <c r="DS550" s="623"/>
      <c r="DT550" s="623"/>
      <c r="DU550" s="623"/>
      <c r="DV550" s="623"/>
      <c r="DW550" s="623"/>
      <c r="DX550" s="623"/>
      <c r="DY550" s="623"/>
      <c r="DZ550" s="623"/>
      <c r="EA550" s="623"/>
      <c r="EB550" s="623"/>
      <c r="EC550" s="623"/>
      <c r="ED550" s="623"/>
      <c r="EE550" s="623"/>
      <c r="EF550" s="704"/>
      <c r="EG550" s="704"/>
      <c r="EH550" s="704"/>
      <c r="EI550" s="704"/>
      <c r="EJ550" s="704"/>
      <c r="EK550" s="704"/>
      <c r="EL550" s="704"/>
      <c r="EM550" s="704"/>
      <c r="EN550" s="623"/>
      <c r="EO550" s="623"/>
      <c r="EP550" s="704"/>
      <c r="EQ550" s="704"/>
      <c r="ER550" s="704"/>
      <c r="ES550" s="704"/>
      <c r="ET550" s="704"/>
      <c r="EU550" s="704"/>
      <c r="EV550" s="704"/>
      <c r="EW550" s="623"/>
      <c r="EX550" s="623"/>
      <c r="EY550" s="623"/>
    </row>
    <row r="551">
      <c r="A551" s="620"/>
      <c r="B551" s="621"/>
      <c r="C551" s="621"/>
      <c r="D551" s="621"/>
      <c r="E551" s="621"/>
      <c r="F551" s="621"/>
      <c r="G551" s="621"/>
      <c r="H551" s="621"/>
      <c r="I551" s="621"/>
      <c r="J551" s="621"/>
      <c r="K551" s="621"/>
      <c r="L551" s="621"/>
      <c r="M551" s="621"/>
      <c r="N551" s="621"/>
      <c r="O551" s="621"/>
      <c r="P551" s="621"/>
      <c r="Q551" s="621"/>
      <c r="R551" s="621"/>
      <c r="S551" s="621"/>
      <c r="T551" s="621"/>
      <c r="U551" s="621"/>
      <c r="V551" s="621"/>
      <c r="W551" s="621"/>
      <c r="X551" s="621"/>
      <c r="Y551" s="621"/>
      <c r="Z551" s="621"/>
      <c r="AA551" s="621"/>
      <c r="AB551" s="621"/>
      <c r="AC551" s="621"/>
      <c r="AD551" s="621"/>
      <c r="AE551" s="621"/>
      <c r="AF551" s="621"/>
      <c r="AG551" s="621"/>
      <c r="AH551" s="621"/>
      <c r="AI551" s="621"/>
      <c r="AJ551" s="621"/>
      <c r="AK551" s="621"/>
      <c r="AL551" s="622"/>
      <c r="AM551" s="623"/>
      <c r="AN551" s="620"/>
      <c r="AO551" s="621"/>
      <c r="AP551" s="621"/>
      <c r="AQ551" s="621"/>
      <c r="AR551" s="621"/>
      <c r="AS551" s="621"/>
      <c r="AT551" s="621"/>
      <c r="AU551" s="621"/>
      <c r="AV551" s="621"/>
      <c r="AW551" s="621"/>
      <c r="AX551" s="621"/>
      <c r="AY551" s="621"/>
      <c r="AZ551" s="621"/>
      <c r="BA551" s="621"/>
      <c r="BB551" s="621"/>
      <c r="BC551" s="621"/>
      <c r="BD551" s="621"/>
      <c r="BE551" s="621"/>
      <c r="BF551" s="621"/>
      <c r="BG551" s="621"/>
      <c r="BH551" s="621"/>
      <c r="BI551" s="621"/>
      <c r="BJ551" s="621"/>
      <c r="BK551" s="621"/>
      <c r="BL551" s="621"/>
      <c r="BM551" s="621"/>
      <c r="BN551" s="621"/>
      <c r="BO551" s="621"/>
      <c r="BP551" s="621"/>
      <c r="BQ551" s="621"/>
      <c r="BR551" s="621"/>
      <c r="BS551" s="621"/>
      <c r="BT551" s="621"/>
      <c r="BU551" s="621"/>
      <c r="BV551" s="621"/>
      <c r="BW551" s="621"/>
      <c r="BX551" s="621"/>
      <c r="BY551" s="622"/>
      <c r="BZ551" s="623"/>
      <c r="CA551" s="620"/>
      <c r="CB551" s="621"/>
      <c r="CC551" s="621"/>
      <c r="CD551" s="621"/>
      <c r="CE551" s="621"/>
      <c r="CF551" s="621"/>
      <c r="CG551" s="621"/>
      <c r="CH551" s="621"/>
      <c r="CI551" s="621"/>
      <c r="CJ551" s="621"/>
      <c r="CK551" s="621"/>
      <c r="CL551" s="621"/>
      <c r="CM551" s="621"/>
      <c r="CN551" s="621"/>
      <c r="CO551" s="621"/>
      <c r="CP551" s="621"/>
      <c r="CQ551" s="621"/>
      <c r="CR551" s="621"/>
      <c r="CS551" s="621"/>
      <c r="CT551" s="621"/>
      <c r="CU551" s="621"/>
      <c r="CV551" s="621"/>
      <c r="CW551" s="621"/>
      <c r="CX551" s="621"/>
      <c r="CY551" s="621"/>
      <c r="CZ551" s="621"/>
      <c r="DA551" s="621"/>
      <c r="DB551" s="621"/>
      <c r="DC551" s="621"/>
      <c r="DD551" s="621"/>
      <c r="DE551" s="621"/>
      <c r="DF551" s="621"/>
      <c r="DG551" s="621"/>
      <c r="DH551" s="621"/>
      <c r="DI551" s="621"/>
      <c r="DJ551" s="621"/>
      <c r="DK551" s="621"/>
      <c r="DL551" s="622"/>
      <c r="DM551" s="623"/>
      <c r="DN551" s="620"/>
      <c r="DO551" s="621"/>
      <c r="DP551" s="621"/>
      <c r="DQ551" s="621"/>
      <c r="DR551" s="621"/>
      <c r="DS551" s="621"/>
      <c r="DT551" s="621"/>
      <c r="DU551" s="621"/>
      <c r="DV551" s="621"/>
      <c r="DW551" s="621"/>
      <c r="DX551" s="621"/>
      <c r="DY551" s="621"/>
      <c r="DZ551" s="621"/>
      <c r="EA551" s="621"/>
      <c r="EB551" s="621"/>
      <c r="EC551" s="621"/>
      <c r="ED551" s="621"/>
      <c r="EE551" s="621"/>
      <c r="EF551" s="621"/>
      <c r="EG551" s="621"/>
      <c r="EH551" s="621"/>
      <c r="EI551" s="621"/>
      <c r="EJ551" s="621"/>
      <c r="EK551" s="621"/>
      <c r="EL551" s="621"/>
      <c r="EM551" s="621"/>
      <c r="EN551" s="621"/>
      <c r="EO551" s="621"/>
      <c r="EP551" s="621"/>
      <c r="EQ551" s="621"/>
      <c r="ER551" s="621"/>
      <c r="ES551" s="621"/>
      <c r="ET551" s="621"/>
      <c r="EU551" s="621"/>
      <c r="EV551" s="621"/>
      <c r="EW551" s="621"/>
      <c r="EX551" s="621"/>
      <c r="EY551" s="622"/>
    </row>
    <row r="552">
      <c r="A552" s="624"/>
      <c r="B552" s="625" t="s">
        <v>1003</v>
      </c>
      <c r="AL552" s="626"/>
      <c r="AM552" s="626"/>
      <c r="AN552" s="627"/>
      <c r="AO552" s="625" t="s">
        <v>1003</v>
      </c>
      <c r="BY552" s="626"/>
      <c r="BZ552" s="626"/>
      <c r="CA552" s="627"/>
      <c r="CB552" s="625" t="s">
        <v>1003</v>
      </c>
      <c r="DL552" s="626"/>
      <c r="DM552" s="626"/>
      <c r="DN552" s="627"/>
      <c r="DO552" s="625" t="s">
        <v>1003</v>
      </c>
      <c r="EY552" s="626"/>
    </row>
    <row r="553">
      <c r="A553" s="628"/>
      <c r="B553" s="629" t="s">
        <v>1004</v>
      </c>
      <c r="AL553" s="630"/>
      <c r="AM553" s="629"/>
      <c r="AN553" s="628"/>
      <c r="AO553" s="629" t="s">
        <v>1004</v>
      </c>
      <c r="BY553" s="630"/>
      <c r="BZ553" s="629"/>
      <c r="CA553" s="628"/>
      <c r="CB553" s="629" t="s">
        <v>1004</v>
      </c>
      <c r="DL553" s="630"/>
      <c r="DM553" s="629"/>
      <c r="DN553" s="628"/>
      <c r="DO553" s="629" t="s">
        <v>1004</v>
      </c>
      <c r="EY553" s="630"/>
    </row>
    <row r="554">
      <c r="A554" s="628"/>
      <c r="B554" s="631" t="s">
        <v>1005</v>
      </c>
      <c r="AL554" s="632"/>
      <c r="AM554" s="631"/>
      <c r="AN554" s="628"/>
      <c r="AO554" s="631" t="s">
        <v>1005</v>
      </c>
      <c r="BY554" s="632"/>
      <c r="BZ554" s="631"/>
      <c r="CA554" s="628"/>
      <c r="CB554" s="631" t="s">
        <v>1005</v>
      </c>
      <c r="DL554" s="632"/>
      <c r="DM554" s="631"/>
      <c r="DN554" s="628"/>
      <c r="DO554" s="631" t="s">
        <v>1005</v>
      </c>
      <c r="EY554" s="632"/>
    </row>
    <row r="555">
      <c r="A555" s="628"/>
      <c r="B555" s="633"/>
      <c r="C555" s="633"/>
      <c r="D555" s="633"/>
      <c r="E555" s="633"/>
      <c r="F555" s="633"/>
      <c r="G555" s="633"/>
      <c r="H555" s="633"/>
      <c r="I555" s="633"/>
      <c r="J555" s="633"/>
      <c r="K555" s="633"/>
      <c r="L555" s="633"/>
      <c r="M555" s="633"/>
      <c r="N555" s="633"/>
      <c r="O555" s="633"/>
      <c r="P555" s="633"/>
      <c r="Q555" s="633"/>
      <c r="R555" s="633"/>
      <c r="S555" s="633"/>
      <c r="T555" s="633"/>
      <c r="U555" s="633"/>
      <c r="V555" s="633"/>
      <c r="W555" s="633"/>
      <c r="X555" s="633"/>
      <c r="Y555" s="633"/>
      <c r="Z555" s="633"/>
      <c r="AA555" s="633"/>
      <c r="AB555" s="633"/>
      <c r="AC555" s="633"/>
      <c r="AD555" s="633"/>
      <c r="AE555" s="633"/>
      <c r="AF555" s="633"/>
      <c r="AG555" s="633"/>
      <c r="AH555" s="633"/>
      <c r="AI555" s="633"/>
      <c r="AJ555" s="633"/>
      <c r="AK555" s="633"/>
      <c r="AL555" s="632"/>
      <c r="AM555" s="631"/>
      <c r="AN555" s="628"/>
      <c r="AO555" s="633"/>
      <c r="AP555" s="633"/>
      <c r="AQ555" s="633"/>
      <c r="AR555" s="633"/>
      <c r="AS555" s="633"/>
      <c r="AT555" s="633"/>
      <c r="AU555" s="633"/>
      <c r="AV555" s="633"/>
      <c r="AW555" s="633"/>
      <c r="AX555" s="633"/>
      <c r="AY555" s="633"/>
      <c r="AZ555" s="633"/>
      <c r="BA555" s="633"/>
      <c r="BB555" s="633"/>
      <c r="BC555" s="633"/>
      <c r="BD555" s="633"/>
      <c r="BE555" s="633"/>
      <c r="BF555" s="633"/>
      <c r="BG555" s="633"/>
      <c r="BH555" s="633"/>
      <c r="BI555" s="633"/>
      <c r="BJ555" s="633"/>
      <c r="BK555" s="633"/>
      <c r="BL555" s="633"/>
      <c r="BM555" s="633"/>
      <c r="BN555" s="633"/>
      <c r="BO555" s="633"/>
      <c r="BP555" s="633"/>
      <c r="BQ555" s="633"/>
      <c r="BR555" s="633"/>
      <c r="BS555" s="633"/>
      <c r="BT555" s="633"/>
      <c r="BU555" s="633"/>
      <c r="BV555" s="633"/>
      <c r="BW555" s="633"/>
      <c r="BX555" s="633"/>
      <c r="BY555" s="632"/>
      <c r="BZ555" s="631"/>
      <c r="CA555" s="628"/>
      <c r="CB555" s="633"/>
      <c r="CC555" s="633"/>
      <c r="CD555" s="633"/>
      <c r="CE555" s="633"/>
      <c r="CF555" s="633"/>
      <c r="CG555" s="633"/>
      <c r="CH555" s="633"/>
      <c r="CI555" s="633"/>
      <c r="CJ555" s="633"/>
      <c r="CK555" s="633"/>
      <c r="CL555" s="633"/>
      <c r="CM555" s="633"/>
      <c r="CN555" s="633"/>
      <c r="CO555" s="633"/>
      <c r="CP555" s="633"/>
      <c r="CQ555" s="633"/>
      <c r="CR555" s="633"/>
      <c r="CS555" s="633"/>
      <c r="CT555" s="633"/>
      <c r="CU555" s="633"/>
      <c r="CV555" s="633"/>
      <c r="CW555" s="633"/>
      <c r="CX555" s="633"/>
      <c r="CY555" s="633"/>
      <c r="CZ555" s="633"/>
      <c r="DA555" s="633"/>
      <c r="DB555" s="633"/>
      <c r="DC555" s="633"/>
      <c r="DD555" s="633"/>
      <c r="DE555" s="633"/>
      <c r="DF555" s="633"/>
      <c r="DG555" s="633"/>
      <c r="DH555" s="633"/>
      <c r="DI555" s="633"/>
      <c r="DJ555" s="633"/>
      <c r="DK555" s="633"/>
      <c r="DL555" s="632"/>
      <c r="DM555" s="631"/>
      <c r="DN555" s="628"/>
      <c r="DO555" s="633"/>
      <c r="DP555" s="633"/>
      <c r="DQ555" s="633"/>
      <c r="DR555" s="633"/>
      <c r="DS555" s="633"/>
      <c r="DT555" s="633"/>
      <c r="DU555" s="633"/>
      <c r="DV555" s="633"/>
      <c r="DW555" s="633"/>
      <c r="DX555" s="633"/>
      <c r="DY555" s="633"/>
      <c r="DZ555" s="633"/>
      <c r="EA555" s="633"/>
      <c r="EB555" s="633"/>
      <c r="EC555" s="633"/>
      <c r="ED555" s="633"/>
      <c r="EE555" s="633"/>
      <c r="EF555" s="633"/>
      <c r="EG555" s="633"/>
      <c r="EH555" s="633"/>
      <c r="EI555" s="633"/>
      <c r="EJ555" s="633"/>
      <c r="EK555" s="633"/>
      <c r="EL555" s="633"/>
      <c r="EM555" s="633"/>
      <c r="EN555" s="633"/>
      <c r="EO555" s="633"/>
      <c r="EP555" s="633"/>
      <c r="EQ555" s="633"/>
      <c r="ER555" s="633"/>
      <c r="ES555" s="633"/>
      <c r="ET555" s="633"/>
      <c r="EU555" s="633"/>
      <c r="EV555" s="633"/>
      <c r="EW555" s="633"/>
      <c r="EX555" s="633"/>
      <c r="EY555" s="632"/>
    </row>
    <row r="556">
      <c r="A556" s="628"/>
      <c r="B556" s="634" t="s">
        <v>1006</v>
      </c>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2"/>
      <c r="AL556" s="635"/>
      <c r="AM556" s="636"/>
      <c r="AN556" s="628"/>
      <c r="AO556" s="634" t="s">
        <v>1006</v>
      </c>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U556" s="11"/>
      <c r="BV556" s="11"/>
      <c r="BW556" s="11"/>
      <c r="BX556" s="12"/>
      <c r="BY556" s="635"/>
      <c r="BZ556" s="636"/>
      <c r="CA556" s="628"/>
      <c r="CB556" s="634" t="s">
        <v>1006</v>
      </c>
      <c r="CC556" s="11"/>
      <c r="CD556" s="11"/>
      <c r="CE556" s="11"/>
      <c r="CF556" s="11"/>
      <c r="CG556" s="11"/>
      <c r="CH556" s="11"/>
      <c r="CI556" s="11"/>
      <c r="CJ556" s="11"/>
      <c r="CK556" s="11"/>
      <c r="CL556" s="11"/>
      <c r="CM556" s="11"/>
      <c r="CN556" s="11"/>
      <c r="CO556" s="11"/>
      <c r="CP556" s="11"/>
      <c r="CQ556" s="11"/>
      <c r="CR556" s="11"/>
      <c r="CS556" s="11"/>
      <c r="CT556" s="11"/>
      <c r="CU556" s="11"/>
      <c r="CV556" s="11"/>
      <c r="CW556" s="11"/>
      <c r="CX556" s="11"/>
      <c r="CY556" s="11"/>
      <c r="CZ556" s="11"/>
      <c r="DA556" s="11"/>
      <c r="DB556" s="11"/>
      <c r="DC556" s="11"/>
      <c r="DD556" s="11"/>
      <c r="DE556" s="11"/>
      <c r="DF556" s="11"/>
      <c r="DG556" s="11"/>
      <c r="DH556" s="11"/>
      <c r="DI556" s="11"/>
      <c r="DJ556" s="11"/>
      <c r="DK556" s="12"/>
      <c r="DL556" s="635"/>
      <c r="DM556" s="636"/>
      <c r="DN556" s="628"/>
      <c r="DO556" s="634" t="s">
        <v>1006</v>
      </c>
      <c r="DP556" s="11"/>
      <c r="DQ556" s="11"/>
      <c r="DR556" s="11"/>
      <c r="DS556" s="11"/>
      <c r="DT556" s="11"/>
      <c r="DU556" s="11"/>
      <c r="DV556" s="11"/>
      <c r="DW556" s="11"/>
      <c r="DX556" s="11"/>
      <c r="DY556" s="11"/>
      <c r="DZ556" s="11"/>
      <c r="EA556" s="11"/>
      <c r="EB556" s="11"/>
      <c r="EC556" s="11"/>
      <c r="ED556" s="11"/>
      <c r="EE556" s="11"/>
      <c r="EF556" s="11"/>
      <c r="EG556" s="11"/>
      <c r="EH556" s="11"/>
      <c r="EI556" s="11"/>
      <c r="EJ556" s="11"/>
      <c r="EK556" s="11"/>
      <c r="EL556" s="11"/>
      <c r="EM556" s="11"/>
      <c r="EN556" s="11"/>
      <c r="EO556" s="11"/>
      <c r="EP556" s="11"/>
      <c r="EQ556" s="11"/>
      <c r="ER556" s="11"/>
      <c r="ES556" s="11"/>
      <c r="ET556" s="11"/>
      <c r="EU556" s="11"/>
      <c r="EV556" s="11"/>
      <c r="EW556" s="11"/>
      <c r="EX556" s="12"/>
      <c r="EY556" s="635"/>
    </row>
    <row r="557">
      <c r="A557" s="628"/>
      <c r="B557" s="637" t="s">
        <v>43</v>
      </c>
      <c r="C557" s="12"/>
      <c r="D557" s="638" t="str">
        <f>'3A 2025-2026 REPORTE CALIFICACI'!E7</f>
        <v>2025-2026</v>
      </c>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6"/>
      <c r="AL557" s="639"/>
      <c r="AM557" s="640"/>
      <c r="AN557" s="628"/>
      <c r="AO557" s="637" t="s">
        <v>43</v>
      </c>
      <c r="AP557" s="12"/>
      <c r="AQ557" s="638" t="str">
        <f>'3A 2025-2026 REPORTE CALIFICACI'!E112</f>
        <v/>
      </c>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6"/>
      <c r="BY557" s="639"/>
      <c r="BZ557" s="640"/>
      <c r="CA557" s="628"/>
      <c r="CB557" s="637" t="s">
        <v>43</v>
      </c>
      <c r="CC557" s="12"/>
      <c r="CD557" s="638" t="str">
        <f>'3A 2025-2026 REPORTE CALIFICACI'!E112</f>
        <v/>
      </c>
      <c r="CE557" s="15"/>
      <c r="CF557" s="15"/>
      <c r="CG557" s="15"/>
      <c r="CH557" s="15"/>
      <c r="CI557" s="15"/>
      <c r="CJ557" s="15"/>
      <c r="CK557" s="15"/>
      <c r="CL557" s="15"/>
      <c r="CM557" s="15"/>
      <c r="CN557" s="15"/>
      <c r="CO557" s="15"/>
      <c r="CP557" s="15"/>
      <c r="CQ557" s="15"/>
      <c r="CR557" s="15"/>
      <c r="CS557" s="15"/>
      <c r="CT557" s="15"/>
      <c r="CU557" s="15"/>
      <c r="CV557" s="15"/>
      <c r="CW557" s="15"/>
      <c r="CX557" s="15"/>
      <c r="CY557" s="15"/>
      <c r="CZ557" s="15"/>
      <c r="DA557" s="15"/>
      <c r="DB557" s="15"/>
      <c r="DC557" s="15"/>
      <c r="DD557" s="15"/>
      <c r="DE557" s="15"/>
      <c r="DF557" s="15"/>
      <c r="DG557" s="15"/>
      <c r="DH557" s="15"/>
      <c r="DI557" s="15"/>
      <c r="DJ557" s="15"/>
      <c r="DK557" s="16"/>
      <c r="DL557" s="639"/>
      <c r="DM557" s="640"/>
      <c r="DN557" s="628"/>
      <c r="DO557" s="637" t="s">
        <v>43</v>
      </c>
      <c r="DP557" s="12"/>
      <c r="DQ557" s="638" t="str">
        <f>'3A 2025-2026 REPORTE CALIFICACI'!E112</f>
        <v/>
      </c>
      <c r="DR557" s="15"/>
      <c r="DS557" s="15"/>
      <c r="DT557" s="15"/>
      <c r="DU557" s="15"/>
      <c r="DV557" s="15"/>
      <c r="DW557" s="15"/>
      <c r="DX557" s="15"/>
      <c r="DY557" s="15"/>
      <c r="DZ557" s="15"/>
      <c r="EA557" s="15"/>
      <c r="EB557" s="15"/>
      <c r="EC557" s="15"/>
      <c r="ED557" s="15"/>
      <c r="EE557" s="15"/>
      <c r="EF557" s="15"/>
      <c r="EG557" s="15"/>
      <c r="EH557" s="15"/>
      <c r="EI557" s="15"/>
      <c r="EJ557" s="15"/>
      <c r="EK557" s="15"/>
      <c r="EL557" s="15"/>
      <c r="EM557" s="15"/>
      <c r="EN557" s="15"/>
      <c r="EO557" s="15"/>
      <c r="EP557" s="15"/>
      <c r="EQ557" s="15"/>
      <c r="ER557" s="15"/>
      <c r="ES557" s="15"/>
      <c r="ET557" s="15"/>
      <c r="EU557" s="15"/>
      <c r="EV557" s="15"/>
      <c r="EW557" s="15"/>
      <c r="EX557" s="16"/>
      <c r="EY557" s="639"/>
    </row>
    <row r="558">
      <c r="A558" s="628"/>
      <c r="B558" s="641" t="s">
        <v>1007</v>
      </c>
      <c r="C558" s="12"/>
      <c r="D558" s="638" t="str">
        <f>'3A 2025-2026 REPORTE CALIFICACI'!E6</f>
        <v>MAYELIN GARCIA</v>
      </c>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6"/>
      <c r="AL558" s="639"/>
      <c r="AM558" s="640"/>
      <c r="AN558" s="628"/>
      <c r="AO558" s="641" t="s">
        <v>1007</v>
      </c>
      <c r="AP558" s="12"/>
      <c r="AQ558" s="638" t="str">
        <f>'3A 2025-2026 REPORTE CALIFICACI'!D153</f>
        <v/>
      </c>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6"/>
      <c r="BY558" s="639"/>
      <c r="BZ558" s="640"/>
      <c r="CA558" s="628"/>
      <c r="CB558" s="641" t="s">
        <v>1007</v>
      </c>
      <c r="CC558" s="12"/>
      <c r="CD558" s="638" t="str">
        <f>'3A 2025-2026 REPORTE CALIFICACI'!D154</f>
        <v/>
      </c>
      <c r="CE558" s="15"/>
      <c r="CF558" s="15"/>
      <c r="CG558" s="15"/>
      <c r="CH558" s="15"/>
      <c r="CI558" s="15"/>
      <c r="CJ558" s="15"/>
      <c r="CK558" s="15"/>
      <c r="CL558" s="15"/>
      <c r="CM558" s="15"/>
      <c r="CN558" s="15"/>
      <c r="CO558" s="15"/>
      <c r="CP558" s="15"/>
      <c r="CQ558" s="15"/>
      <c r="CR558" s="15"/>
      <c r="CS558" s="15"/>
      <c r="CT558" s="15"/>
      <c r="CU558" s="15"/>
      <c r="CV558" s="15"/>
      <c r="CW558" s="15"/>
      <c r="CX558" s="15"/>
      <c r="CY558" s="15"/>
      <c r="CZ558" s="15"/>
      <c r="DA558" s="15"/>
      <c r="DB558" s="15"/>
      <c r="DC558" s="15"/>
      <c r="DD558" s="15"/>
      <c r="DE558" s="15"/>
      <c r="DF558" s="15"/>
      <c r="DG558" s="15"/>
      <c r="DH558" s="15"/>
      <c r="DI558" s="15"/>
      <c r="DJ558" s="15"/>
      <c r="DK558" s="16"/>
      <c r="DL558" s="639"/>
      <c r="DM558" s="640"/>
      <c r="DN558" s="628"/>
      <c r="DO558" s="641" t="s">
        <v>1007</v>
      </c>
      <c r="DP558" s="12"/>
      <c r="DQ558" s="638" t="str">
        <f>'3A 2025-2026 REPORTE CALIFICACI'!D155</f>
        <v/>
      </c>
      <c r="DR558" s="15"/>
      <c r="DS558" s="15"/>
      <c r="DT558" s="15"/>
      <c r="DU558" s="15"/>
      <c r="DV558" s="15"/>
      <c r="DW558" s="15"/>
      <c r="DX558" s="15"/>
      <c r="DY558" s="15"/>
      <c r="DZ558" s="15"/>
      <c r="EA558" s="15"/>
      <c r="EB558" s="15"/>
      <c r="EC558" s="15"/>
      <c r="ED558" s="15"/>
      <c r="EE558" s="15"/>
      <c r="EF558" s="15"/>
      <c r="EG558" s="15"/>
      <c r="EH558" s="15"/>
      <c r="EI558" s="15"/>
      <c r="EJ558" s="15"/>
      <c r="EK558" s="15"/>
      <c r="EL558" s="15"/>
      <c r="EM558" s="15"/>
      <c r="EN558" s="15"/>
      <c r="EO558" s="15"/>
      <c r="EP558" s="15"/>
      <c r="EQ558" s="15"/>
      <c r="ER558" s="15"/>
      <c r="ES558" s="15"/>
      <c r="ET558" s="15"/>
      <c r="EU558" s="15"/>
      <c r="EV558" s="15"/>
      <c r="EW558" s="15"/>
      <c r="EX558" s="16"/>
      <c r="EY558" s="639"/>
    </row>
    <row r="559">
      <c r="A559" s="628"/>
      <c r="B559" s="641" t="s">
        <v>1008</v>
      </c>
      <c r="C559" s="12"/>
      <c r="D559" s="638">
        <f>'3A 2025-2026 REPORTE CALIFICACI'!A55</f>
        <v>45</v>
      </c>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6"/>
      <c r="AL559" s="639"/>
      <c r="AM559" s="640"/>
      <c r="AN559" s="628"/>
      <c r="AO559" s="641" t="s">
        <v>1008</v>
      </c>
      <c r="AP559" s="12"/>
      <c r="AQ559" s="638" t="str">
        <f>'3A 2025-2026 REPORTE CALIFICACI'!A153</f>
        <v/>
      </c>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6"/>
      <c r="BY559" s="639"/>
      <c r="BZ559" s="640"/>
      <c r="CA559" s="628"/>
      <c r="CB559" s="641" t="s">
        <v>1008</v>
      </c>
      <c r="CC559" s="12"/>
      <c r="CD559" s="638" t="str">
        <f>'3A 2025-2026 REPORTE CALIFICACI'!A154</f>
        <v/>
      </c>
      <c r="CE559" s="15"/>
      <c r="CF559" s="15"/>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5"/>
      <c r="DC559" s="15"/>
      <c r="DD559" s="15"/>
      <c r="DE559" s="15"/>
      <c r="DF559" s="15"/>
      <c r="DG559" s="15"/>
      <c r="DH559" s="15"/>
      <c r="DI559" s="15"/>
      <c r="DJ559" s="15"/>
      <c r="DK559" s="16"/>
      <c r="DL559" s="639"/>
      <c r="DM559" s="640"/>
      <c r="DN559" s="628"/>
      <c r="DO559" s="641" t="s">
        <v>1008</v>
      </c>
      <c r="DP559" s="12"/>
      <c r="DQ559" s="638" t="str">
        <f>'3A 2025-2026 REPORTE CALIFICACI'!A155</f>
        <v/>
      </c>
      <c r="DR559" s="15"/>
      <c r="DS559" s="15"/>
      <c r="DT559" s="15"/>
      <c r="DU559" s="15"/>
      <c r="DV559" s="15"/>
      <c r="DW559" s="15"/>
      <c r="DX559" s="15"/>
      <c r="DY559" s="15"/>
      <c r="DZ559" s="15"/>
      <c r="EA559" s="15"/>
      <c r="EB559" s="15"/>
      <c r="EC559" s="15"/>
      <c r="ED559" s="15"/>
      <c r="EE559" s="15"/>
      <c r="EF559" s="15"/>
      <c r="EG559" s="15"/>
      <c r="EH559" s="15"/>
      <c r="EI559" s="15"/>
      <c r="EJ559" s="15"/>
      <c r="EK559" s="15"/>
      <c r="EL559" s="15"/>
      <c r="EM559" s="15"/>
      <c r="EN559" s="15"/>
      <c r="EO559" s="15"/>
      <c r="EP559" s="15"/>
      <c r="EQ559" s="15"/>
      <c r="ER559" s="15"/>
      <c r="ES559" s="15"/>
      <c r="ET559" s="15"/>
      <c r="EU559" s="15"/>
      <c r="EV559" s="15"/>
      <c r="EW559" s="15"/>
      <c r="EX559" s="16"/>
      <c r="EY559" s="639"/>
    </row>
    <row r="560">
      <c r="A560" s="628"/>
      <c r="B560" s="641" t="s">
        <v>1009</v>
      </c>
      <c r="C560" s="12"/>
      <c r="D560" s="638" t="str">
        <f>'3A 2025-2026 REPORTE CALIFICACI'!C55</f>
        <v/>
      </c>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6"/>
      <c r="AL560" s="639"/>
      <c r="AM560" s="640"/>
      <c r="AN560" s="628"/>
      <c r="AO560" s="641" t="s">
        <v>1009</v>
      </c>
      <c r="AP560" s="12"/>
      <c r="AQ560" s="638" t="str">
        <f>'3A 2025-2026 REPORTE CALIFICACI'!C153</f>
        <v/>
      </c>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6"/>
      <c r="BY560" s="639"/>
      <c r="BZ560" s="640"/>
      <c r="CA560" s="628"/>
      <c r="CB560" s="641" t="s">
        <v>1009</v>
      </c>
      <c r="CC560" s="12"/>
      <c r="CD560" s="638" t="str">
        <f>'3A 2025-2026 REPORTE CALIFICACI'!C154</f>
        <v/>
      </c>
      <c r="CE560" s="15"/>
      <c r="CF560" s="15"/>
      <c r="CG560" s="15"/>
      <c r="CH560" s="15"/>
      <c r="CI560" s="15"/>
      <c r="CJ560" s="15"/>
      <c r="CK560" s="15"/>
      <c r="CL560" s="15"/>
      <c r="CM560" s="15"/>
      <c r="CN560" s="15"/>
      <c r="CO560" s="15"/>
      <c r="CP560" s="15"/>
      <c r="CQ560" s="15"/>
      <c r="CR560" s="15"/>
      <c r="CS560" s="15"/>
      <c r="CT560" s="15"/>
      <c r="CU560" s="15"/>
      <c r="CV560" s="15"/>
      <c r="CW560" s="15"/>
      <c r="CX560" s="15"/>
      <c r="CY560" s="15"/>
      <c r="CZ560" s="15"/>
      <c r="DA560" s="15"/>
      <c r="DB560" s="15"/>
      <c r="DC560" s="15"/>
      <c r="DD560" s="15"/>
      <c r="DE560" s="15"/>
      <c r="DF560" s="15"/>
      <c r="DG560" s="15"/>
      <c r="DH560" s="15"/>
      <c r="DI560" s="15"/>
      <c r="DJ560" s="15"/>
      <c r="DK560" s="16"/>
      <c r="DL560" s="639"/>
      <c r="DM560" s="640"/>
      <c r="DN560" s="628"/>
      <c r="DO560" s="641" t="s">
        <v>1009</v>
      </c>
      <c r="DP560" s="12"/>
      <c r="DQ560" s="638" t="str">
        <f>'3A 2025-2026 REPORTE CALIFICACI'!C155</f>
        <v/>
      </c>
      <c r="DR560" s="15"/>
      <c r="DS560" s="15"/>
      <c r="DT560" s="15"/>
      <c r="DU560" s="15"/>
      <c r="DV560" s="15"/>
      <c r="DW560" s="15"/>
      <c r="DX560" s="15"/>
      <c r="DY560" s="15"/>
      <c r="DZ560" s="15"/>
      <c r="EA560" s="15"/>
      <c r="EB560" s="15"/>
      <c r="EC560" s="15"/>
      <c r="ED560" s="15"/>
      <c r="EE560" s="15"/>
      <c r="EF560" s="15"/>
      <c r="EG560" s="15"/>
      <c r="EH560" s="15"/>
      <c r="EI560" s="15"/>
      <c r="EJ560" s="15"/>
      <c r="EK560" s="15"/>
      <c r="EL560" s="15"/>
      <c r="EM560" s="15"/>
      <c r="EN560" s="15"/>
      <c r="EO560" s="15"/>
      <c r="EP560" s="15"/>
      <c r="EQ560" s="15"/>
      <c r="ER560" s="15"/>
      <c r="ES560" s="15"/>
      <c r="ET560" s="15"/>
      <c r="EU560" s="15"/>
      <c r="EV560" s="15"/>
      <c r="EW560" s="15"/>
      <c r="EX560" s="16"/>
      <c r="EY560" s="639"/>
    </row>
    <row r="561">
      <c r="A561" s="628"/>
      <c r="B561" s="641" t="s">
        <v>1010</v>
      </c>
      <c r="C561" s="12"/>
      <c r="D561" s="638" t="str">
        <f>'3A 2025-2026 REPORTE CALIFICACI'!D5</f>
        <v>3A</v>
      </c>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6"/>
      <c r="AL561" s="639"/>
      <c r="AM561" s="640"/>
      <c r="AN561" s="628"/>
      <c r="AO561" s="641" t="s">
        <v>1010</v>
      </c>
      <c r="AP561" s="12"/>
      <c r="AQ561" s="638" t="str">
        <f>'3A 2025-2026 REPORTE CALIFICACI'!D110</f>
        <v/>
      </c>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6"/>
      <c r="BY561" s="639"/>
      <c r="BZ561" s="640"/>
      <c r="CA561" s="628"/>
      <c r="CB561" s="641" t="s">
        <v>1010</v>
      </c>
      <c r="CC561" s="12"/>
      <c r="CD561" s="638" t="str">
        <f>'3A 2025-2026 REPORTE CALIFICACI'!D110</f>
        <v/>
      </c>
      <c r="CE561" s="15"/>
      <c r="CF561" s="15"/>
      <c r="CG561" s="15"/>
      <c r="CH561" s="15"/>
      <c r="CI561" s="15"/>
      <c r="CJ561" s="15"/>
      <c r="CK561" s="15"/>
      <c r="CL561" s="15"/>
      <c r="CM561" s="15"/>
      <c r="CN561" s="15"/>
      <c r="CO561" s="15"/>
      <c r="CP561" s="15"/>
      <c r="CQ561" s="15"/>
      <c r="CR561" s="15"/>
      <c r="CS561" s="15"/>
      <c r="CT561" s="15"/>
      <c r="CU561" s="15"/>
      <c r="CV561" s="15"/>
      <c r="CW561" s="15"/>
      <c r="CX561" s="15"/>
      <c r="CY561" s="15"/>
      <c r="CZ561" s="15"/>
      <c r="DA561" s="15"/>
      <c r="DB561" s="15"/>
      <c r="DC561" s="15"/>
      <c r="DD561" s="15"/>
      <c r="DE561" s="15"/>
      <c r="DF561" s="15"/>
      <c r="DG561" s="15"/>
      <c r="DH561" s="15"/>
      <c r="DI561" s="15"/>
      <c r="DJ561" s="15"/>
      <c r="DK561" s="16"/>
      <c r="DL561" s="639"/>
      <c r="DM561" s="640"/>
      <c r="DN561" s="628"/>
      <c r="DO561" s="641" t="s">
        <v>1010</v>
      </c>
      <c r="DP561" s="12"/>
      <c r="DQ561" s="638" t="str">
        <f>'3A 2025-2026 REPORTE CALIFICACI'!D110</f>
        <v/>
      </c>
      <c r="DR561" s="15"/>
      <c r="DS561" s="15"/>
      <c r="DT561" s="15"/>
      <c r="DU561" s="15"/>
      <c r="DV561" s="15"/>
      <c r="DW561" s="15"/>
      <c r="DX561" s="15"/>
      <c r="DY561" s="15"/>
      <c r="DZ561" s="15"/>
      <c r="EA561" s="15"/>
      <c r="EB561" s="15"/>
      <c r="EC561" s="15"/>
      <c r="ED561" s="15"/>
      <c r="EE561" s="15"/>
      <c r="EF561" s="15"/>
      <c r="EG561" s="15"/>
      <c r="EH561" s="15"/>
      <c r="EI561" s="15"/>
      <c r="EJ561" s="15"/>
      <c r="EK561" s="15"/>
      <c r="EL561" s="15"/>
      <c r="EM561" s="15"/>
      <c r="EN561" s="15"/>
      <c r="EO561" s="15"/>
      <c r="EP561" s="15"/>
      <c r="EQ561" s="15"/>
      <c r="ER561" s="15"/>
      <c r="ES561" s="15"/>
      <c r="ET561" s="15"/>
      <c r="EU561" s="15"/>
      <c r="EV561" s="15"/>
      <c r="EW561" s="15"/>
      <c r="EX561" s="16"/>
      <c r="EY561" s="639"/>
    </row>
    <row r="562">
      <c r="A562" s="628"/>
      <c r="B562" s="642" t="s">
        <v>977</v>
      </c>
      <c r="C562" s="12"/>
      <c r="D562" s="638" t="str">
        <f>'3A 2025-2026 REPORTE CALIFICACI'!E6</f>
        <v>MAYELIN GARCIA</v>
      </c>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6"/>
      <c r="AL562" s="639"/>
      <c r="AM562" s="640"/>
      <c r="AN562" s="628"/>
      <c r="AO562" s="642" t="s">
        <v>977</v>
      </c>
      <c r="AP562" s="12"/>
      <c r="AQ562" s="638" t="str">
        <f>'3A 2025-2026 REPORTE CALIFICACI'!E111</f>
        <v/>
      </c>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6"/>
      <c r="BY562" s="639"/>
      <c r="BZ562" s="640"/>
      <c r="CA562" s="628"/>
      <c r="CB562" s="642" t="s">
        <v>977</v>
      </c>
      <c r="CC562" s="12"/>
      <c r="CD562" s="638" t="str">
        <f>'3A 2025-2026 REPORTE CALIFICACI'!E111</f>
        <v/>
      </c>
      <c r="CE562" s="15"/>
      <c r="CF562" s="15"/>
      <c r="CG562" s="15"/>
      <c r="CH562" s="15"/>
      <c r="CI562" s="15"/>
      <c r="CJ562" s="15"/>
      <c r="CK562" s="15"/>
      <c r="CL562" s="15"/>
      <c r="CM562" s="15"/>
      <c r="CN562" s="15"/>
      <c r="CO562" s="15"/>
      <c r="CP562" s="15"/>
      <c r="CQ562" s="15"/>
      <c r="CR562" s="15"/>
      <c r="CS562" s="15"/>
      <c r="CT562" s="15"/>
      <c r="CU562" s="15"/>
      <c r="CV562" s="15"/>
      <c r="CW562" s="15"/>
      <c r="CX562" s="15"/>
      <c r="CY562" s="15"/>
      <c r="CZ562" s="15"/>
      <c r="DA562" s="15"/>
      <c r="DB562" s="15"/>
      <c r="DC562" s="15"/>
      <c r="DD562" s="15"/>
      <c r="DE562" s="15"/>
      <c r="DF562" s="15"/>
      <c r="DG562" s="15"/>
      <c r="DH562" s="15"/>
      <c r="DI562" s="15"/>
      <c r="DJ562" s="15"/>
      <c r="DK562" s="16"/>
      <c r="DL562" s="639"/>
      <c r="DM562" s="640"/>
      <c r="DN562" s="628"/>
      <c r="DO562" s="642" t="s">
        <v>977</v>
      </c>
      <c r="DP562" s="12"/>
      <c r="DQ562" s="638" t="str">
        <f>'3A 2025-2026 REPORTE CALIFICACI'!E111</f>
        <v/>
      </c>
      <c r="DR562" s="15"/>
      <c r="DS562" s="15"/>
      <c r="DT562" s="15"/>
      <c r="DU562" s="15"/>
      <c r="DV562" s="15"/>
      <c r="DW562" s="15"/>
      <c r="DX562" s="15"/>
      <c r="DY562" s="15"/>
      <c r="DZ562" s="15"/>
      <c r="EA562" s="15"/>
      <c r="EB562" s="15"/>
      <c r="EC562" s="15"/>
      <c r="ED562" s="15"/>
      <c r="EE562" s="15"/>
      <c r="EF562" s="15"/>
      <c r="EG562" s="15"/>
      <c r="EH562" s="15"/>
      <c r="EI562" s="15"/>
      <c r="EJ562" s="15"/>
      <c r="EK562" s="15"/>
      <c r="EL562" s="15"/>
      <c r="EM562" s="15"/>
      <c r="EN562" s="15"/>
      <c r="EO562" s="15"/>
      <c r="EP562" s="15"/>
      <c r="EQ562" s="15"/>
      <c r="ER562" s="15"/>
      <c r="ES562" s="15"/>
      <c r="ET562" s="15"/>
      <c r="EU562" s="15"/>
      <c r="EV562" s="15"/>
      <c r="EW562" s="15"/>
      <c r="EX562" s="16"/>
      <c r="EY562" s="639"/>
    </row>
    <row r="563">
      <c r="A563" s="628"/>
      <c r="B563" s="643"/>
      <c r="C563" s="643"/>
      <c r="D563" s="643"/>
      <c r="E563" s="643"/>
      <c r="F563" s="643"/>
      <c r="G563" s="643"/>
      <c r="H563" s="643"/>
      <c r="I563" s="643"/>
      <c r="J563" s="643"/>
      <c r="K563" s="643"/>
      <c r="L563" s="643"/>
      <c r="M563" s="643"/>
      <c r="N563" s="643"/>
      <c r="O563" s="643"/>
      <c r="P563" s="643"/>
      <c r="Q563" s="643"/>
      <c r="R563" s="643"/>
      <c r="S563" s="643"/>
      <c r="T563" s="643"/>
      <c r="U563" s="643"/>
      <c r="V563" s="643"/>
      <c r="W563" s="643"/>
      <c r="X563" s="643"/>
      <c r="Y563" s="643"/>
      <c r="Z563" s="643"/>
      <c r="AA563" s="643"/>
      <c r="AB563" s="643"/>
      <c r="AC563" s="643"/>
      <c r="AD563" s="643"/>
      <c r="AE563" s="643"/>
      <c r="AF563" s="643"/>
      <c r="AG563" s="643"/>
      <c r="AH563" s="643"/>
      <c r="AI563" s="643"/>
      <c r="AJ563" s="643"/>
      <c r="AK563" s="643"/>
      <c r="AL563" s="644"/>
      <c r="AM563" s="643"/>
      <c r="AN563" s="628"/>
      <c r="AO563" s="643"/>
      <c r="AP563" s="643"/>
      <c r="AQ563" s="643"/>
      <c r="AR563" s="643"/>
      <c r="AS563" s="643"/>
      <c r="AT563" s="643"/>
      <c r="AU563" s="643"/>
      <c r="AV563" s="643"/>
      <c r="AW563" s="643"/>
      <c r="AX563" s="643"/>
      <c r="AY563" s="643"/>
      <c r="AZ563" s="643"/>
      <c r="BA563" s="643"/>
      <c r="BB563" s="643"/>
      <c r="BC563" s="643"/>
      <c r="BD563" s="643"/>
      <c r="BE563" s="643"/>
      <c r="BF563" s="643"/>
      <c r="BG563" s="643"/>
      <c r="BH563" s="643"/>
      <c r="BI563" s="643"/>
      <c r="BJ563" s="643"/>
      <c r="BK563" s="643"/>
      <c r="BL563" s="643"/>
      <c r="BM563" s="643"/>
      <c r="BN563" s="643"/>
      <c r="BO563" s="643"/>
      <c r="BP563" s="643"/>
      <c r="BQ563" s="643"/>
      <c r="BR563" s="643"/>
      <c r="BS563" s="643"/>
      <c r="BT563" s="643"/>
      <c r="BU563" s="643"/>
      <c r="BV563" s="643"/>
      <c r="BW563" s="643"/>
      <c r="BX563" s="643"/>
      <c r="BY563" s="644"/>
      <c r="BZ563" s="643"/>
      <c r="CA563" s="628"/>
      <c r="CB563" s="643"/>
      <c r="CC563" s="643"/>
      <c r="CD563" s="643"/>
      <c r="CE563" s="643"/>
      <c r="CF563" s="643"/>
      <c r="CG563" s="643"/>
      <c r="CH563" s="643"/>
      <c r="CI563" s="643"/>
      <c r="CJ563" s="643"/>
      <c r="CK563" s="643"/>
      <c r="CL563" s="643"/>
      <c r="CM563" s="643"/>
      <c r="CN563" s="643"/>
      <c r="CO563" s="643"/>
      <c r="CP563" s="643"/>
      <c r="CQ563" s="643"/>
      <c r="CR563" s="643"/>
      <c r="CS563" s="643"/>
      <c r="CT563" s="643"/>
      <c r="CU563" s="643"/>
      <c r="CV563" s="643"/>
      <c r="CW563" s="643"/>
      <c r="CX563" s="643"/>
      <c r="CY563" s="643"/>
      <c r="CZ563" s="643"/>
      <c r="DA563" s="643"/>
      <c r="DB563" s="643"/>
      <c r="DC563" s="643"/>
      <c r="DD563" s="643"/>
      <c r="DE563" s="643"/>
      <c r="DF563" s="643"/>
      <c r="DG563" s="643"/>
      <c r="DH563" s="643"/>
      <c r="DI563" s="643"/>
      <c r="DJ563" s="643"/>
      <c r="DK563" s="643"/>
      <c r="DL563" s="644"/>
      <c r="DM563" s="643"/>
      <c r="DN563" s="628"/>
      <c r="DO563" s="643"/>
      <c r="DP563" s="643"/>
      <c r="DQ563" s="643"/>
      <c r="DR563" s="643"/>
      <c r="DS563" s="643"/>
      <c r="DT563" s="643"/>
      <c r="DU563" s="643"/>
      <c r="DV563" s="643"/>
      <c r="DW563" s="643"/>
      <c r="DX563" s="643"/>
      <c r="DY563" s="643"/>
      <c r="DZ563" s="643"/>
      <c r="EA563" s="643"/>
      <c r="EB563" s="643"/>
      <c r="EC563" s="643"/>
      <c r="ED563" s="643"/>
      <c r="EE563" s="643"/>
      <c r="EF563" s="643"/>
      <c r="EG563" s="643"/>
      <c r="EH563" s="643"/>
      <c r="EI563" s="643"/>
      <c r="EJ563" s="643"/>
      <c r="EK563" s="643"/>
      <c r="EL563" s="643"/>
      <c r="EM563" s="643"/>
      <c r="EN563" s="643"/>
      <c r="EO563" s="643"/>
      <c r="EP563" s="643"/>
      <c r="EQ563" s="643"/>
      <c r="ER563" s="643"/>
      <c r="ES563" s="643"/>
      <c r="ET563" s="643"/>
      <c r="EU563" s="643"/>
      <c r="EV563" s="643"/>
      <c r="EW563" s="643"/>
      <c r="EX563" s="643"/>
      <c r="EY563" s="644"/>
    </row>
    <row r="564">
      <c r="A564" s="628"/>
      <c r="B564" s="643"/>
      <c r="C564" s="643"/>
      <c r="D564" s="643"/>
      <c r="E564" s="643"/>
      <c r="F564" s="643"/>
      <c r="G564" s="643"/>
      <c r="H564" s="643"/>
      <c r="I564" s="643"/>
      <c r="J564" s="643"/>
      <c r="K564" s="643"/>
      <c r="L564" s="643"/>
      <c r="M564" s="643"/>
      <c r="N564" s="643"/>
      <c r="O564" s="643"/>
      <c r="P564" s="643"/>
      <c r="Q564" s="643"/>
      <c r="R564" s="643"/>
      <c r="S564" s="643"/>
      <c r="T564" s="643"/>
      <c r="U564" s="643"/>
      <c r="V564" s="643"/>
      <c r="W564" s="643"/>
      <c r="X564" s="643"/>
      <c r="Y564" s="643"/>
      <c r="Z564" s="643"/>
      <c r="AA564" s="643"/>
      <c r="AB564" s="643"/>
      <c r="AC564" s="643"/>
      <c r="AD564" s="643"/>
      <c r="AE564" s="643"/>
      <c r="AF564" s="643"/>
      <c r="AG564" s="643"/>
      <c r="AH564" s="643"/>
      <c r="AI564" s="643"/>
      <c r="AJ564" s="643"/>
      <c r="AK564" s="643"/>
      <c r="AL564" s="644"/>
      <c r="AM564" s="643"/>
      <c r="AN564" s="628"/>
      <c r="AO564" s="643"/>
      <c r="AP564" s="643"/>
      <c r="AQ564" s="643"/>
      <c r="AR564" s="643"/>
      <c r="AS564" s="643"/>
      <c r="AT564" s="643"/>
      <c r="AU564" s="643"/>
      <c r="AV564" s="643"/>
      <c r="AW564" s="643"/>
      <c r="AX564" s="643"/>
      <c r="AY564" s="643"/>
      <c r="AZ564" s="643"/>
      <c r="BA564" s="643"/>
      <c r="BB564" s="643"/>
      <c r="BC564" s="643"/>
      <c r="BD564" s="643"/>
      <c r="BE564" s="643"/>
      <c r="BF564" s="643"/>
      <c r="BG564" s="643"/>
      <c r="BH564" s="643"/>
      <c r="BI564" s="643"/>
      <c r="BJ564" s="643"/>
      <c r="BK564" s="643"/>
      <c r="BL564" s="643"/>
      <c r="BM564" s="643"/>
      <c r="BN564" s="643"/>
      <c r="BO564" s="643"/>
      <c r="BP564" s="643"/>
      <c r="BQ564" s="643"/>
      <c r="BR564" s="643"/>
      <c r="BS564" s="643"/>
      <c r="BT564" s="643"/>
      <c r="BU564" s="643"/>
      <c r="BV564" s="643"/>
      <c r="BW564" s="643"/>
      <c r="BX564" s="643"/>
      <c r="BY564" s="644"/>
      <c r="BZ564" s="643"/>
      <c r="CA564" s="628"/>
      <c r="CB564" s="643"/>
      <c r="CC564" s="643"/>
      <c r="CD564" s="643"/>
      <c r="CE564" s="643"/>
      <c r="CF564" s="643"/>
      <c r="CG564" s="643"/>
      <c r="CH564" s="643"/>
      <c r="CI564" s="643"/>
      <c r="CJ564" s="643"/>
      <c r="CK564" s="643"/>
      <c r="CL564" s="643"/>
      <c r="CM564" s="643"/>
      <c r="CN564" s="643"/>
      <c r="CO564" s="643"/>
      <c r="CP564" s="643"/>
      <c r="CQ564" s="643"/>
      <c r="CR564" s="643"/>
      <c r="CS564" s="643"/>
      <c r="CT564" s="643"/>
      <c r="CU564" s="643"/>
      <c r="CV564" s="643"/>
      <c r="CW564" s="643"/>
      <c r="CX564" s="643"/>
      <c r="CY564" s="643"/>
      <c r="CZ564" s="643"/>
      <c r="DA564" s="643"/>
      <c r="DB564" s="643"/>
      <c r="DC564" s="643"/>
      <c r="DD564" s="643"/>
      <c r="DE564" s="643"/>
      <c r="DF564" s="643"/>
      <c r="DG564" s="643"/>
      <c r="DH564" s="643"/>
      <c r="DI564" s="643"/>
      <c r="DJ564" s="643"/>
      <c r="DK564" s="643"/>
      <c r="DL564" s="644"/>
      <c r="DM564" s="643"/>
      <c r="DN564" s="628"/>
      <c r="DO564" s="643"/>
      <c r="DP564" s="643"/>
      <c r="DQ564" s="643"/>
      <c r="DR564" s="643"/>
      <c r="DS564" s="643"/>
      <c r="DT564" s="643"/>
      <c r="DU564" s="643"/>
      <c r="DV564" s="643"/>
      <c r="DW564" s="643"/>
      <c r="DX564" s="643"/>
      <c r="DY564" s="643"/>
      <c r="DZ564" s="643"/>
      <c r="EA564" s="643"/>
      <c r="EB564" s="643"/>
      <c r="EC564" s="643"/>
      <c r="ED564" s="643"/>
      <c r="EE564" s="643"/>
      <c r="EF564" s="643"/>
      <c r="EG564" s="643"/>
      <c r="EH564" s="643"/>
      <c r="EI564" s="643"/>
      <c r="EJ564" s="643"/>
      <c r="EK564" s="643"/>
      <c r="EL564" s="643"/>
      <c r="EM564" s="643"/>
      <c r="EN564" s="643"/>
      <c r="EO564" s="643"/>
      <c r="EP564" s="643"/>
      <c r="EQ564" s="643"/>
      <c r="ER564" s="643"/>
      <c r="ES564" s="643"/>
      <c r="ET564" s="643"/>
      <c r="EU564" s="643"/>
      <c r="EV564" s="643"/>
      <c r="EW564" s="643"/>
      <c r="EX564" s="643"/>
      <c r="EY564" s="644"/>
    </row>
    <row r="565">
      <c r="A565" s="645"/>
      <c r="B565" s="646" t="s">
        <v>1011</v>
      </c>
      <c r="C565" s="16"/>
      <c r="D565" s="646" t="s">
        <v>981</v>
      </c>
      <c r="E565" s="15"/>
      <c r="F565" s="15"/>
      <c r="G565" s="16"/>
      <c r="H565" s="646" t="s">
        <v>1012</v>
      </c>
      <c r="I565" s="15"/>
      <c r="J565" s="15"/>
      <c r="K565" s="16"/>
      <c r="L565" s="646" t="s">
        <v>983</v>
      </c>
      <c r="M565" s="15"/>
      <c r="N565" s="15"/>
      <c r="O565" s="16"/>
      <c r="P565" s="646" t="s">
        <v>984</v>
      </c>
      <c r="Q565" s="15"/>
      <c r="R565" s="15"/>
      <c r="S565" s="16"/>
      <c r="T565" s="647" t="s">
        <v>985</v>
      </c>
      <c r="U565" s="15"/>
      <c r="V565" s="15"/>
      <c r="W565" s="16"/>
      <c r="X565" s="648" t="s">
        <v>986</v>
      </c>
      <c r="Y565" s="648" t="s">
        <v>652</v>
      </c>
      <c r="Z565" s="646" t="s">
        <v>987</v>
      </c>
      <c r="AA565" s="15"/>
      <c r="AB565" s="15"/>
      <c r="AC565" s="16"/>
      <c r="AD565" s="646" t="s">
        <v>988</v>
      </c>
      <c r="AE565" s="15"/>
      <c r="AF565" s="15"/>
      <c r="AG565" s="16"/>
      <c r="AH565" s="646" t="s">
        <v>989</v>
      </c>
      <c r="AI565" s="16"/>
      <c r="AJ565" s="646" t="s">
        <v>656</v>
      </c>
      <c r="AK565" s="16"/>
      <c r="AL565" s="649"/>
      <c r="AM565" s="650"/>
      <c r="AN565" s="645"/>
      <c r="AO565" s="646" t="s">
        <v>1011</v>
      </c>
      <c r="AP565" s="16"/>
      <c r="AQ565" s="646" t="s">
        <v>981</v>
      </c>
      <c r="AR565" s="15"/>
      <c r="AS565" s="15"/>
      <c r="AT565" s="16"/>
      <c r="AU565" s="646" t="s">
        <v>1012</v>
      </c>
      <c r="AV565" s="15"/>
      <c r="AW565" s="15"/>
      <c r="AX565" s="16"/>
      <c r="AY565" s="646" t="s">
        <v>983</v>
      </c>
      <c r="AZ565" s="15"/>
      <c r="BA565" s="15"/>
      <c r="BB565" s="16"/>
      <c r="BC565" s="646" t="s">
        <v>984</v>
      </c>
      <c r="BD565" s="15"/>
      <c r="BE565" s="15"/>
      <c r="BF565" s="16"/>
      <c r="BG565" s="647" t="s">
        <v>985</v>
      </c>
      <c r="BH565" s="15"/>
      <c r="BI565" s="15"/>
      <c r="BJ565" s="16"/>
      <c r="BK565" s="648" t="s">
        <v>986</v>
      </c>
      <c r="BL565" s="648" t="s">
        <v>652</v>
      </c>
      <c r="BM565" s="646" t="s">
        <v>987</v>
      </c>
      <c r="BN565" s="15"/>
      <c r="BO565" s="15"/>
      <c r="BP565" s="16"/>
      <c r="BQ565" s="646" t="s">
        <v>988</v>
      </c>
      <c r="BR565" s="15"/>
      <c r="BS565" s="15"/>
      <c r="BT565" s="16"/>
      <c r="BU565" s="646" t="s">
        <v>989</v>
      </c>
      <c r="BV565" s="16"/>
      <c r="BW565" s="646" t="s">
        <v>656</v>
      </c>
      <c r="BX565" s="16"/>
      <c r="BY565" s="649"/>
      <c r="BZ565" s="650"/>
      <c r="CA565" s="645"/>
      <c r="CB565" s="646" t="s">
        <v>1011</v>
      </c>
      <c r="CC565" s="16"/>
      <c r="CD565" s="646" t="s">
        <v>981</v>
      </c>
      <c r="CE565" s="15"/>
      <c r="CF565" s="15"/>
      <c r="CG565" s="16"/>
      <c r="CH565" s="646" t="s">
        <v>1012</v>
      </c>
      <c r="CI565" s="15"/>
      <c r="CJ565" s="15"/>
      <c r="CK565" s="16"/>
      <c r="CL565" s="646" t="s">
        <v>983</v>
      </c>
      <c r="CM565" s="15"/>
      <c r="CN565" s="15"/>
      <c r="CO565" s="16"/>
      <c r="CP565" s="646" t="s">
        <v>984</v>
      </c>
      <c r="CQ565" s="15"/>
      <c r="CR565" s="15"/>
      <c r="CS565" s="16"/>
      <c r="CT565" s="647" t="s">
        <v>985</v>
      </c>
      <c r="CU565" s="15"/>
      <c r="CV565" s="15"/>
      <c r="CW565" s="16"/>
      <c r="CX565" s="648" t="s">
        <v>986</v>
      </c>
      <c r="CY565" s="648" t="s">
        <v>652</v>
      </c>
      <c r="CZ565" s="646" t="s">
        <v>987</v>
      </c>
      <c r="DA565" s="15"/>
      <c r="DB565" s="15"/>
      <c r="DC565" s="16"/>
      <c r="DD565" s="646" t="s">
        <v>988</v>
      </c>
      <c r="DE565" s="15"/>
      <c r="DF565" s="15"/>
      <c r="DG565" s="16"/>
      <c r="DH565" s="646" t="s">
        <v>989</v>
      </c>
      <c r="DI565" s="16"/>
      <c r="DJ565" s="646" t="s">
        <v>656</v>
      </c>
      <c r="DK565" s="16"/>
      <c r="DL565" s="649"/>
      <c r="DM565" s="650"/>
      <c r="DN565" s="645"/>
      <c r="DO565" s="646" t="s">
        <v>1011</v>
      </c>
      <c r="DP565" s="16"/>
      <c r="DQ565" s="646" t="s">
        <v>981</v>
      </c>
      <c r="DR565" s="15"/>
      <c r="DS565" s="15"/>
      <c r="DT565" s="16"/>
      <c r="DU565" s="646" t="s">
        <v>1012</v>
      </c>
      <c r="DV565" s="15"/>
      <c r="DW565" s="15"/>
      <c r="DX565" s="16"/>
      <c r="DY565" s="646" t="s">
        <v>983</v>
      </c>
      <c r="DZ565" s="15"/>
      <c r="EA565" s="15"/>
      <c r="EB565" s="16"/>
      <c r="EC565" s="646" t="s">
        <v>984</v>
      </c>
      <c r="ED565" s="15"/>
      <c r="EE565" s="15"/>
      <c r="EF565" s="16"/>
      <c r="EG565" s="647" t="s">
        <v>985</v>
      </c>
      <c r="EH565" s="15"/>
      <c r="EI565" s="15"/>
      <c r="EJ565" s="16"/>
      <c r="EK565" s="648" t="s">
        <v>986</v>
      </c>
      <c r="EL565" s="648" t="s">
        <v>652</v>
      </c>
      <c r="EM565" s="646" t="s">
        <v>987</v>
      </c>
      <c r="EN565" s="15"/>
      <c r="EO565" s="15"/>
      <c r="EP565" s="16"/>
      <c r="EQ565" s="646" t="s">
        <v>988</v>
      </c>
      <c r="ER565" s="15"/>
      <c r="ES565" s="15"/>
      <c r="ET565" s="16"/>
      <c r="EU565" s="646" t="s">
        <v>989</v>
      </c>
      <c r="EV565" s="16"/>
      <c r="EW565" s="646" t="s">
        <v>656</v>
      </c>
      <c r="EX565" s="16"/>
      <c r="EY565" s="649"/>
    </row>
    <row r="566" ht="130.5" customHeight="1">
      <c r="A566" s="651"/>
      <c r="B566" s="652" t="s">
        <v>1013</v>
      </c>
      <c r="C566" s="16"/>
      <c r="D566" s="653" t="s">
        <v>631</v>
      </c>
      <c r="E566" s="654" t="s">
        <v>633</v>
      </c>
      <c r="F566" s="653" t="s">
        <v>635</v>
      </c>
      <c r="G566" s="653" t="s">
        <v>637</v>
      </c>
      <c r="H566" s="653" t="s">
        <v>631</v>
      </c>
      <c r="I566" s="654" t="s">
        <v>633</v>
      </c>
      <c r="J566" s="653" t="s">
        <v>635</v>
      </c>
      <c r="K566" s="653" t="s">
        <v>637</v>
      </c>
      <c r="L566" s="653" t="s">
        <v>631</v>
      </c>
      <c r="M566" s="654" t="s">
        <v>633</v>
      </c>
      <c r="N566" s="653" t="s">
        <v>635</v>
      </c>
      <c r="O566" s="653" t="s">
        <v>637</v>
      </c>
      <c r="P566" s="653" t="s">
        <v>631</v>
      </c>
      <c r="Q566" s="654" t="s">
        <v>633</v>
      </c>
      <c r="R566" s="653" t="s">
        <v>635</v>
      </c>
      <c r="S566" s="652" t="s">
        <v>637</v>
      </c>
      <c r="T566" s="655" t="s">
        <v>991</v>
      </c>
      <c r="U566" s="654" t="s">
        <v>992</v>
      </c>
      <c r="V566" s="653" t="s">
        <v>993</v>
      </c>
      <c r="W566" s="653" t="s">
        <v>994</v>
      </c>
      <c r="X566" s="43"/>
      <c r="Y566" s="43"/>
      <c r="Z566" s="656" t="s">
        <v>995</v>
      </c>
      <c r="AA566" s="656" t="s">
        <v>734</v>
      </c>
      <c r="AB566" s="656" t="s">
        <v>996</v>
      </c>
      <c r="AC566" s="657" t="s">
        <v>665</v>
      </c>
      <c r="AD566" s="656" t="s">
        <v>997</v>
      </c>
      <c r="AE566" s="656" t="s">
        <v>998</v>
      </c>
      <c r="AF566" s="656" t="s">
        <v>999</v>
      </c>
      <c r="AG566" s="657" t="s">
        <v>669</v>
      </c>
      <c r="AH566" s="658" t="s">
        <v>1000</v>
      </c>
      <c r="AI566" s="653" t="s">
        <v>1001</v>
      </c>
      <c r="AJ566" s="658" t="s">
        <v>579</v>
      </c>
      <c r="AK566" s="658" t="s">
        <v>672</v>
      </c>
      <c r="AL566" s="659"/>
      <c r="AM566" s="660"/>
      <c r="AN566" s="651"/>
      <c r="AO566" s="652" t="s">
        <v>1013</v>
      </c>
      <c r="AP566" s="16"/>
      <c r="AQ566" s="653" t="s">
        <v>631</v>
      </c>
      <c r="AR566" s="654" t="s">
        <v>633</v>
      </c>
      <c r="AS566" s="653" t="s">
        <v>635</v>
      </c>
      <c r="AT566" s="653" t="s">
        <v>637</v>
      </c>
      <c r="AU566" s="653" t="s">
        <v>631</v>
      </c>
      <c r="AV566" s="654" t="s">
        <v>633</v>
      </c>
      <c r="AW566" s="653" t="s">
        <v>635</v>
      </c>
      <c r="AX566" s="653" t="s">
        <v>637</v>
      </c>
      <c r="AY566" s="653" t="s">
        <v>631</v>
      </c>
      <c r="AZ566" s="654" t="s">
        <v>633</v>
      </c>
      <c r="BA566" s="653" t="s">
        <v>635</v>
      </c>
      <c r="BB566" s="653" t="s">
        <v>637</v>
      </c>
      <c r="BC566" s="653" t="s">
        <v>631</v>
      </c>
      <c r="BD566" s="654" t="s">
        <v>633</v>
      </c>
      <c r="BE566" s="653" t="s">
        <v>635</v>
      </c>
      <c r="BF566" s="652" t="s">
        <v>637</v>
      </c>
      <c r="BG566" s="655" t="s">
        <v>991</v>
      </c>
      <c r="BH566" s="654" t="s">
        <v>992</v>
      </c>
      <c r="BI566" s="653" t="s">
        <v>993</v>
      </c>
      <c r="BJ566" s="653" t="s">
        <v>994</v>
      </c>
      <c r="BK566" s="43"/>
      <c r="BL566" s="43"/>
      <c r="BM566" s="656" t="s">
        <v>995</v>
      </c>
      <c r="BN566" s="656" t="s">
        <v>734</v>
      </c>
      <c r="BO566" s="656" t="s">
        <v>996</v>
      </c>
      <c r="BP566" s="657" t="s">
        <v>665</v>
      </c>
      <c r="BQ566" s="656" t="s">
        <v>997</v>
      </c>
      <c r="BR566" s="656" t="s">
        <v>998</v>
      </c>
      <c r="BS566" s="656" t="s">
        <v>999</v>
      </c>
      <c r="BT566" s="657" t="s">
        <v>669</v>
      </c>
      <c r="BU566" s="658" t="s">
        <v>1000</v>
      </c>
      <c r="BV566" s="653" t="s">
        <v>1001</v>
      </c>
      <c r="BW566" s="658" t="s">
        <v>579</v>
      </c>
      <c r="BX566" s="658" t="s">
        <v>672</v>
      </c>
      <c r="BY566" s="659"/>
      <c r="BZ566" s="660"/>
      <c r="CA566" s="651"/>
      <c r="CB566" s="652" t="s">
        <v>1013</v>
      </c>
      <c r="CC566" s="16"/>
      <c r="CD566" s="653" t="s">
        <v>631</v>
      </c>
      <c r="CE566" s="654" t="s">
        <v>633</v>
      </c>
      <c r="CF566" s="653" t="s">
        <v>635</v>
      </c>
      <c r="CG566" s="653" t="s">
        <v>637</v>
      </c>
      <c r="CH566" s="653" t="s">
        <v>631</v>
      </c>
      <c r="CI566" s="654" t="s">
        <v>633</v>
      </c>
      <c r="CJ566" s="653" t="s">
        <v>635</v>
      </c>
      <c r="CK566" s="653" t="s">
        <v>637</v>
      </c>
      <c r="CL566" s="653" t="s">
        <v>631</v>
      </c>
      <c r="CM566" s="654" t="s">
        <v>633</v>
      </c>
      <c r="CN566" s="653" t="s">
        <v>635</v>
      </c>
      <c r="CO566" s="653" t="s">
        <v>637</v>
      </c>
      <c r="CP566" s="653" t="s">
        <v>631</v>
      </c>
      <c r="CQ566" s="654" t="s">
        <v>633</v>
      </c>
      <c r="CR566" s="653" t="s">
        <v>635</v>
      </c>
      <c r="CS566" s="652" t="s">
        <v>637</v>
      </c>
      <c r="CT566" s="655" t="s">
        <v>991</v>
      </c>
      <c r="CU566" s="654" t="s">
        <v>992</v>
      </c>
      <c r="CV566" s="653" t="s">
        <v>993</v>
      </c>
      <c r="CW566" s="653" t="s">
        <v>994</v>
      </c>
      <c r="CX566" s="43"/>
      <c r="CY566" s="43"/>
      <c r="CZ566" s="656" t="s">
        <v>995</v>
      </c>
      <c r="DA566" s="656" t="s">
        <v>734</v>
      </c>
      <c r="DB566" s="656" t="s">
        <v>996</v>
      </c>
      <c r="DC566" s="657" t="s">
        <v>665</v>
      </c>
      <c r="DD566" s="656" t="s">
        <v>997</v>
      </c>
      <c r="DE566" s="656" t="s">
        <v>998</v>
      </c>
      <c r="DF566" s="656" t="s">
        <v>999</v>
      </c>
      <c r="DG566" s="657" t="s">
        <v>669</v>
      </c>
      <c r="DH566" s="658" t="s">
        <v>1000</v>
      </c>
      <c r="DI566" s="653" t="s">
        <v>1001</v>
      </c>
      <c r="DJ566" s="658" t="s">
        <v>579</v>
      </c>
      <c r="DK566" s="658" t="s">
        <v>672</v>
      </c>
      <c r="DL566" s="659"/>
      <c r="DM566" s="660"/>
      <c r="DN566" s="651"/>
      <c r="DO566" s="652" t="s">
        <v>1013</v>
      </c>
      <c r="DP566" s="16"/>
      <c r="DQ566" s="653" t="s">
        <v>631</v>
      </c>
      <c r="DR566" s="654" t="s">
        <v>633</v>
      </c>
      <c r="DS566" s="653" t="s">
        <v>635</v>
      </c>
      <c r="DT566" s="653" t="s">
        <v>637</v>
      </c>
      <c r="DU566" s="653" t="s">
        <v>631</v>
      </c>
      <c r="DV566" s="654" t="s">
        <v>633</v>
      </c>
      <c r="DW566" s="653" t="s">
        <v>635</v>
      </c>
      <c r="DX566" s="653" t="s">
        <v>637</v>
      </c>
      <c r="DY566" s="653" t="s">
        <v>631</v>
      </c>
      <c r="DZ566" s="654" t="s">
        <v>633</v>
      </c>
      <c r="EA566" s="653" t="s">
        <v>635</v>
      </c>
      <c r="EB566" s="653" t="s">
        <v>637</v>
      </c>
      <c r="EC566" s="653" t="s">
        <v>631</v>
      </c>
      <c r="ED566" s="654" t="s">
        <v>633</v>
      </c>
      <c r="EE566" s="653" t="s">
        <v>635</v>
      </c>
      <c r="EF566" s="652" t="s">
        <v>637</v>
      </c>
      <c r="EG566" s="655" t="s">
        <v>991</v>
      </c>
      <c r="EH566" s="654" t="s">
        <v>992</v>
      </c>
      <c r="EI566" s="653" t="s">
        <v>993</v>
      </c>
      <c r="EJ566" s="653" t="s">
        <v>994</v>
      </c>
      <c r="EK566" s="43"/>
      <c r="EL566" s="43"/>
      <c r="EM566" s="656" t="s">
        <v>995</v>
      </c>
      <c r="EN566" s="656" t="s">
        <v>734</v>
      </c>
      <c r="EO566" s="656" t="s">
        <v>996</v>
      </c>
      <c r="EP566" s="657" t="s">
        <v>665</v>
      </c>
      <c r="EQ566" s="656" t="s">
        <v>997</v>
      </c>
      <c r="ER566" s="656" t="s">
        <v>998</v>
      </c>
      <c r="ES566" s="656" t="s">
        <v>999</v>
      </c>
      <c r="ET566" s="657" t="s">
        <v>669</v>
      </c>
      <c r="EU566" s="658" t="s">
        <v>1000</v>
      </c>
      <c r="EV566" s="653" t="s">
        <v>1001</v>
      </c>
      <c r="EW566" s="658" t="s">
        <v>579</v>
      </c>
      <c r="EX566" s="658" t="s">
        <v>672</v>
      </c>
      <c r="EY566" s="659"/>
    </row>
    <row r="567" ht="52.5" customHeight="1">
      <c r="A567" s="661"/>
      <c r="B567" s="662" t="s">
        <v>1014</v>
      </c>
      <c r="C567" s="663" t="s">
        <v>980</v>
      </c>
      <c r="D567" s="664">
        <f>'3A 2025-2026 REPORTE CALIFICACI'!E55</f>
        <v>0</v>
      </c>
      <c r="E567" s="664">
        <f>'3A 2025-2026 REPORTE CALIFICACI'!F55</f>
        <v>0</v>
      </c>
      <c r="F567" s="665">
        <f>'3A 2025-2026 REPORTE CALIFICACI'!G55</f>
        <v>0</v>
      </c>
      <c r="G567" s="664">
        <f>'3A 2025-2026 REPORTE CALIFICACI'!H55</f>
        <v>0</v>
      </c>
      <c r="H567" s="664">
        <f>'3A 2025-2026 REPORTE CALIFICACI'!I55</f>
        <v>0</v>
      </c>
      <c r="I567" s="664">
        <f>'3A 2025-2026 REPORTE CALIFICACI'!J55</f>
        <v>0</v>
      </c>
      <c r="J567" s="664">
        <f>'3A 2025-2026 REPORTE CALIFICACI'!K55</f>
        <v>0</v>
      </c>
      <c r="K567" s="664">
        <f>'3A 2025-2026 REPORTE CALIFICACI'!L55</f>
        <v>0</v>
      </c>
      <c r="L567" s="664">
        <f>'3A 2025-2026 REPORTE CALIFICACI'!M55</f>
        <v>0</v>
      </c>
      <c r="M567" s="664">
        <f>'3A 2025-2026 REPORTE CALIFICACI'!N55</f>
        <v>0</v>
      </c>
      <c r="N567" s="664">
        <f>'3A 2025-2026 REPORTE CALIFICACI'!O55</f>
        <v>0</v>
      </c>
      <c r="O567" s="664">
        <f>'3A 2025-2026 REPORTE CALIFICACI'!P55</f>
        <v>0</v>
      </c>
      <c r="P567" s="664">
        <f>'3A 2025-2026 REPORTE CALIFICACI'!Q55</f>
        <v>0</v>
      </c>
      <c r="Q567" s="664">
        <f>'3A 2025-2026 REPORTE CALIFICACI'!R55</f>
        <v>0</v>
      </c>
      <c r="R567" s="664">
        <f>'3A 2025-2026 REPORTE CALIFICACI'!S55</f>
        <v>0</v>
      </c>
      <c r="S567" s="664">
        <f>'3A 2025-2026 REPORTE CALIFICACI'!T55</f>
        <v>0</v>
      </c>
      <c r="T567" s="716">
        <f>'3A 2025-2026 REPORTE CALIFICACI'!U55</f>
        <v>0</v>
      </c>
      <c r="U567" s="716">
        <f>'3A 2025-2026 REPORTE CALIFICACI'!V55</f>
        <v>0</v>
      </c>
      <c r="V567" s="716">
        <f>'3A 2025-2026 REPORTE CALIFICACI'!W55</f>
        <v>0</v>
      </c>
      <c r="W567" s="716">
        <f>'3A 2025-2026 REPORTE CALIFICACI'!X55</f>
        <v>0</v>
      </c>
      <c r="X567" s="665">
        <f>'3A 2025-2026 REPORTE CALIFICACI'!Y55</f>
        <v>0</v>
      </c>
      <c r="Y567" s="717">
        <f>'3A 2025-2026 REPORTE CALIFICACI'!Z55</f>
        <v>0</v>
      </c>
      <c r="Z567" s="665">
        <f>'3A 2025-2026 REPORTE CALIFICACI'!AA55</f>
        <v>0</v>
      </c>
      <c r="AA567" s="665" t="str">
        <f>'3A 2025-2026 REPORTE CALIFICACI'!AB55</f>
        <v/>
      </c>
      <c r="AB567" s="665" t="str">
        <f>'3A 2025-2026 REPORTE CALIFICACI'!AC55</f>
        <v/>
      </c>
      <c r="AC567" s="665">
        <f>'3A 2025-2026 REPORTE CALIFICACI'!AD55</f>
        <v>0</v>
      </c>
      <c r="AD567" s="665">
        <f>'3A 2025-2026 REPORTE CALIFICACI'!AE55</f>
        <v>0</v>
      </c>
      <c r="AE567" s="665" t="str">
        <f>'3A 2025-2026 REPORTE CALIFICACI'!AF55</f>
        <v/>
      </c>
      <c r="AF567" s="665" t="str">
        <f>'3A 2025-2026 REPORTE CALIFICACI'!AG55</f>
        <v/>
      </c>
      <c r="AG567" s="665">
        <f>'3A 2025-2026 REPORTE CALIFICACI'!AH55</f>
        <v>0</v>
      </c>
      <c r="AH567" s="665">
        <f>'3A 2025-2026 REPORTE CALIFICACI'!AI55</f>
        <v>0</v>
      </c>
      <c r="AI567" s="664" t="str">
        <f>'3A 2025-2026 REPORTE CALIFICACI'!AJ55</f>
        <v/>
      </c>
      <c r="AJ567" s="664" t="str">
        <f>'3A 2025-2026 REPORTE CALIFICACI'!AK55</f>
        <v/>
      </c>
      <c r="AK567" s="664" t="str">
        <f>'3A 2025-2026 REPORTE CALIFICACI'!AL55</f>
        <v>R</v>
      </c>
      <c r="AL567" s="666"/>
      <c r="AM567" s="667"/>
      <c r="AN567" s="661"/>
      <c r="AO567" s="662" t="s">
        <v>1014</v>
      </c>
      <c r="AP567" s="663" t="s">
        <v>980</v>
      </c>
      <c r="AQ567" s="664" t="str">
        <f>'3A 2025-2026 REPORTE CALIFICACI'!E153</f>
        <v/>
      </c>
      <c r="AR567" s="664" t="str">
        <f>'3A 2025-2026 REPORTE CALIFICACI'!F153</f>
        <v/>
      </c>
      <c r="AS567" s="664" t="str">
        <f>'3A 2025-2026 REPORTE CALIFICACI'!G153</f>
        <v/>
      </c>
      <c r="AT567" s="664" t="str">
        <f>'3A 2025-2026 REPORTE CALIFICACI'!H153</f>
        <v/>
      </c>
      <c r="AU567" s="664" t="str">
        <f>'3A 2025-2026 REPORTE CALIFICACI'!I153</f>
        <v/>
      </c>
      <c r="AV567" s="664" t="str">
        <f>'3A 2025-2026 REPORTE CALIFICACI'!J153</f>
        <v/>
      </c>
      <c r="AW567" s="664" t="str">
        <f>'3A 2025-2026 REPORTE CALIFICACI'!K153</f>
        <v/>
      </c>
      <c r="AX567" s="664" t="str">
        <f>'3A 2025-2026 REPORTE CALIFICACI'!L153</f>
        <v/>
      </c>
      <c r="AY567" s="664" t="str">
        <f>'3A 2025-2026 REPORTE CALIFICACI'!M153</f>
        <v/>
      </c>
      <c r="AZ567" s="664" t="str">
        <f>'3A 2025-2026 REPORTE CALIFICACI'!N153</f>
        <v/>
      </c>
      <c r="BA567" s="664" t="str">
        <f>'3A 2025-2026 REPORTE CALIFICACI'!O153</f>
        <v/>
      </c>
      <c r="BB567" s="664" t="str">
        <f>'3A 2025-2026 REPORTE CALIFICACI'!P153</f>
        <v/>
      </c>
      <c r="BC567" s="664" t="str">
        <f>'3A 2025-2026 REPORTE CALIFICACI'!Q153</f>
        <v/>
      </c>
      <c r="BD567" s="664" t="str">
        <f>'3A 2025-2026 REPORTE CALIFICACI'!R153</f>
        <v/>
      </c>
      <c r="BE567" s="664" t="str">
        <f>'3A 2025-2026 REPORTE CALIFICACI'!S153</f>
        <v/>
      </c>
      <c r="BF567" s="664" t="str">
        <f>'3A 2025-2026 REPORTE CALIFICACI'!T153</f>
        <v/>
      </c>
      <c r="BG567" s="664"/>
      <c r="BH567" s="664"/>
      <c r="BI567" s="664"/>
      <c r="BJ567" s="664"/>
      <c r="BK567" s="664"/>
      <c r="BL567" s="664"/>
      <c r="BM567" s="664"/>
      <c r="BN567" s="664"/>
      <c r="BO567" s="664"/>
      <c r="BP567" s="664"/>
      <c r="BQ567" s="664"/>
      <c r="BR567" s="664"/>
      <c r="BS567" s="664"/>
      <c r="BT567" s="664"/>
      <c r="BU567" s="664"/>
      <c r="BV567" s="664"/>
      <c r="BW567" s="664"/>
      <c r="BX567" s="664"/>
      <c r="BY567" s="666"/>
      <c r="BZ567" s="667"/>
      <c r="CA567" s="661"/>
      <c r="CB567" s="662" t="s">
        <v>1014</v>
      </c>
      <c r="CC567" s="663" t="s">
        <v>980</v>
      </c>
      <c r="CD567" s="664" t="str">
        <f>'3A 2025-2026 REPORTE CALIFICACI'!E154</f>
        <v/>
      </c>
      <c r="CE567" s="664" t="str">
        <f>'3A 2025-2026 REPORTE CALIFICACI'!F154</f>
        <v/>
      </c>
      <c r="CF567" s="664" t="str">
        <f>'3A 2025-2026 REPORTE CALIFICACI'!G154</f>
        <v/>
      </c>
      <c r="CG567" s="664" t="str">
        <f>'3A 2025-2026 REPORTE CALIFICACI'!H154</f>
        <v/>
      </c>
      <c r="CH567" s="664" t="str">
        <f>'3A 2025-2026 REPORTE CALIFICACI'!I154</f>
        <v/>
      </c>
      <c r="CI567" s="664" t="str">
        <f>'3A 2025-2026 REPORTE CALIFICACI'!J154</f>
        <v/>
      </c>
      <c r="CJ567" s="664" t="str">
        <f>'3A 2025-2026 REPORTE CALIFICACI'!K154</f>
        <v/>
      </c>
      <c r="CK567" s="664" t="str">
        <f>'3A 2025-2026 REPORTE CALIFICACI'!L154</f>
        <v/>
      </c>
      <c r="CL567" s="664" t="str">
        <f>'3A 2025-2026 REPORTE CALIFICACI'!M154</f>
        <v/>
      </c>
      <c r="CM567" s="664" t="str">
        <f>'3A 2025-2026 REPORTE CALIFICACI'!N154</f>
        <v/>
      </c>
      <c r="CN567" s="664" t="str">
        <f>'3A 2025-2026 REPORTE CALIFICACI'!O154</f>
        <v/>
      </c>
      <c r="CO567" s="664" t="str">
        <f>'3A 2025-2026 REPORTE CALIFICACI'!P154</f>
        <v/>
      </c>
      <c r="CP567" s="664" t="str">
        <f>'3A 2025-2026 REPORTE CALIFICACI'!Q154</f>
        <v/>
      </c>
      <c r="CQ567" s="664" t="str">
        <f>'3A 2025-2026 REPORTE CALIFICACI'!R154</f>
        <v/>
      </c>
      <c r="CR567" s="664" t="str">
        <f>'3A 2025-2026 REPORTE CALIFICACI'!S154</f>
        <v/>
      </c>
      <c r="CS567" s="664" t="str">
        <f>'3A 2025-2026 REPORTE CALIFICACI'!T154</f>
        <v/>
      </c>
      <c r="CT567" s="664"/>
      <c r="CU567" s="664"/>
      <c r="CV567" s="664"/>
      <c r="CW567" s="664"/>
      <c r="CX567" s="664"/>
      <c r="CY567" s="664"/>
      <c r="CZ567" s="664"/>
      <c r="DA567" s="664"/>
      <c r="DB567" s="664"/>
      <c r="DC567" s="664"/>
      <c r="DD567" s="664"/>
      <c r="DE567" s="664"/>
      <c r="DF567" s="664"/>
      <c r="DG567" s="664"/>
      <c r="DH567" s="664"/>
      <c r="DI567" s="664"/>
      <c r="DJ567" s="664"/>
      <c r="DK567" s="664"/>
      <c r="DL567" s="666"/>
      <c r="DM567" s="667"/>
      <c r="DN567" s="661"/>
      <c r="DO567" s="662" t="s">
        <v>1014</v>
      </c>
      <c r="DP567" s="663" t="s">
        <v>980</v>
      </c>
      <c r="DQ567" s="664" t="str">
        <f>'3A 2025-2026 REPORTE CALIFICACI'!E155</f>
        <v/>
      </c>
      <c r="DR567" s="664" t="str">
        <f>'3A 2025-2026 REPORTE CALIFICACI'!F155</f>
        <v/>
      </c>
      <c r="DS567" s="664" t="str">
        <f>'3A 2025-2026 REPORTE CALIFICACI'!G155</f>
        <v/>
      </c>
      <c r="DT567" s="664" t="str">
        <f>'3A 2025-2026 REPORTE CALIFICACI'!H155</f>
        <v/>
      </c>
      <c r="DU567" s="664" t="str">
        <f>'3A 2025-2026 REPORTE CALIFICACI'!I155</f>
        <v/>
      </c>
      <c r="DV567" s="664" t="str">
        <f>'3A 2025-2026 REPORTE CALIFICACI'!J155</f>
        <v/>
      </c>
      <c r="DW567" s="664" t="str">
        <f>'3A 2025-2026 REPORTE CALIFICACI'!K155</f>
        <v/>
      </c>
      <c r="DX567" s="664" t="str">
        <f>'3A 2025-2026 REPORTE CALIFICACI'!L155</f>
        <v/>
      </c>
      <c r="DY567" s="664" t="str">
        <f>'3A 2025-2026 REPORTE CALIFICACI'!M155</f>
        <v/>
      </c>
      <c r="DZ567" s="664" t="str">
        <f>'3A 2025-2026 REPORTE CALIFICACI'!N155</f>
        <v/>
      </c>
      <c r="EA567" s="664" t="str">
        <f>'3A 2025-2026 REPORTE CALIFICACI'!O155</f>
        <v/>
      </c>
      <c r="EB567" s="664" t="str">
        <f>'3A 2025-2026 REPORTE CALIFICACI'!P155</f>
        <v/>
      </c>
      <c r="EC567" s="664" t="str">
        <f>'3A 2025-2026 REPORTE CALIFICACI'!Q155</f>
        <v/>
      </c>
      <c r="ED567" s="664" t="str">
        <f>'3A 2025-2026 REPORTE CALIFICACI'!R155</f>
        <v/>
      </c>
      <c r="EE567" s="664" t="str">
        <f>'3A 2025-2026 REPORTE CALIFICACI'!S155</f>
        <v/>
      </c>
      <c r="EF567" s="664" t="str">
        <f>'3A 2025-2026 REPORTE CALIFICACI'!T155</f>
        <v/>
      </c>
      <c r="EG567" s="664"/>
      <c r="EH567" s="664"/>
      <c r="EI567" s="664"/>
      <c r="EJ567" s="664"/>
      <c r="EK567" s="664"/>
      <c r="EL567" s="664"/>
      <c r="EM567" s="664"/>
      <c r="EN567" s="664"/>
      <c r="EO567" s="664"/>
      <c r="EP567" s="664"/>
      <c r="EQ567" s="664"/>
      <c r="ER567" s="664"/>
      <c r="ES567" s="664"/>
      <c r="ET567" s="664"/>
      <c r="EU567" s="664"/>
      <c r="EV567" s="664"/>
      <c r="EW567" s="664"/>
      <c r="EX567" s="664"/>
      <c r="EY567" s="666"/>
    </row>
    <row r="568" ht="75.0" customHeight="1">
      <c r="A568" s="661"/>
      <c r="B568" s="47"/>
      <c r="C568" s="663" t="s">
        <v>1015</v>
      </c>
      <c r="D568" s="664">
        <f>'3A 2025-2026 REPORTE CALIFICACI'!AM55</f>
        <v>0</v>
      </c>
      <c r="E568" s="664">
        <f>'3A 2025-2026 REPORTE CALIFICACI'!AN55</f>
        <v>0</v>
      </c>
      <c r="F568" s="664">
        <f>'3A 2025-2026 REPORTE CALIFICACI'!AO55</f>
        <v>0</v>
      </c>
      <c r="G568" s="664">
        <f>'3A 2025-2026 REPORTE CALIFICACI'!AP55</f>
        <v>0</v>
      </c>
      <c r="H568" s="664">
        <f>'3A 2025-2026 REPORTE CALIFICACI'!AQ55</f>
        <v>0</v>
      </c>
      <c r="I568" s="664">
        <f>'3A 2025-2026 REPORTE CALIFICACI'!AR55</f>
        <v>0</v>
      </c>
      <c r="J568" s="664">
        <f>'3A 2025-2026 REPORTE CALIFICACI'!AS55</f>
        <v>0</v>
      </c>
      <c r="K568" s="664">
        <f>'3A 2025-2026 REPORTE CALIFICACI'!AT55</f>
        <v>0</v>
      </c>
      <c r="L568" s="664">
        <f>'3A 2025-2026 REPORTE CALIFICACI'!AU55</f>
        <v>0</v>
      </c>
      <c r="M568" s="664">
        <f>'3A 2025-2026 REPORTE CALIFICACI'!AV55</f>
        <v>0</v>
      </c>
      <c r="N568" s="664">
        <f>'3A 2025-2026 REPORTE CALIFICACI'!AW55</f>
        <v>0</v>
      </c>
      <c r="O568" s="664">
        <f>'3A 2025-2026 REPORTE CALIFICACI'!AX55</f>
        <v>0</v>
      </c>
      <c r="P568" s="664">
        <f>'3A 2025-2026 REPORTE CALIFICACI'!AY55</f>
        <v>0</v>
      </c>
      <c r="Q568" s="664">
        <f>'3A 2025-2026 REPORTE CALIFICACI'!AZ55</f>
        <v>0</v>
      </c>
      <c r="R568" s="664">
        <f>'3A 2025-2026 REPORTE CALIFICACI'!BA55</f>
        <v>0</v>
      </c>
      <c r="S568" s="664">
        <f>'3A 2025-2026 REPORTE CALIFICACI'!BB55</f>
        <v>0</v>
      </c>
      <c r="T568" s="716">
        <f>'3A 2025-2026 REPORTE CALIFICACI'!BC55</f>
        <v>0</v>
      </c>
      <c r="U568" s="716">
        <f>'3A 2025-2026 REPORTE CALIFICACI'!BD55</f>
        <v>0</v>
      </c>
      <c r="V568" s="716">
        <f>'3A 2025-2026 REPORTE CALIFICACI'!BE55</f>
        <v>0</v>
      </c>
      <c r="W568" s="716">
        <f>'3A 2025-2026 REPORTE CALIFICACI'!BF55</f>
        <v>0</v>
      </c>
      <c r="X568" s="665">
        <f>'3A 2025-2026 REPORTE CALIFICACI'!BG55</f>
        <v>0</v>
      </c>
      <c r="Y568" s="717">
        <f>'3A 2025-2026 REPORTE CALIFICACI'!BH55</f>
        <v>0</v>
      </c>
      <c r="Z568" s="665">
        <f>'3A 2025-2026 REPORTE CALIFICACI'!BI55</f>
        <v>0</v>
      </c>
      <c r="AA568" s="665" t="str">
        <f>'3A 2025-2026 REPORTE CALIFICACI'!BJ55</f>
        <v/>
      </c>
      <c r="AB568" s="665" t="str">
        <f>'3A 2025-2026 REPORTE CALIFICACI'!BK55</f>
        <v/>
      </c>
      <c r="AC568" s="665">
        <f>'3A 2025-2026 REPORTE CALIFICACI'!BL55</f>
        <v>0</v>
      </c>
      <c r="AD568" s="665">
        <f>'3A 2025-2026 REPORTE CALIFICACI'!BM55</f>
        <v>0</v>
      </c>
      <c r="AE568" s="665" t="str">
        <f>'3A 2025-2026 REPORTE CALIFICACI'!BN55</f>
        <v/>
      </c>
      <c r="AF568" s="665" t="str">
        <f>'3A 2025-2026 REPORTE CALIFICACI'!BO55</f>
        <v/>
      </c>
      <c r="AG568" s="665">
        <f>'3A 2025-2026 REPORTE CALIFICACI'!BP55</f>
        <v>0</v>
      </c>
      <c r="AH568" s="664" t="str">
        <f>'3A 2025-2026 REPORTE CALIFICACI'!BQ55</f>
        <v/>
      </c>
      <c r="AI568" s="664" t="str">
        <f>'3A 2025-2026 REPORTE CALIFICACI'!BR55</f>
        <v/>
      </c>
      <c r="AJ568" s="664" t="str">
        <f>'3A 2025-2026 REPORTE CALIFICACI'!BS55</f>
        <v/>
      </c>
      <c r="AK568" s="664" t="str">
        <f>'3A 2025-2026 REPORTE CALIFICACI'!BT55</f>
        <v>R</v>
      </c>
      <c r="AL568" s="666"/>
      <c r="AM568" s="667"/>
      <c r="AN568" s="661"/>
      <c r="AO568" s="47"/>
      <c r="AP568" s="663" t="s">
        <v>1015</v>
      </c>
      <c r="AQ568" s="664" t="str">
        <f>'3A 2025-2026 REPORTE CALIFICACI'!AM153</f>
        <v/>
      </c>
      <c r="AR568" s="664" t="str">
        <f>'3A 2025-2026 REPORTE CALIFICACI'!AN153</f>
        <v/>
      </c>
      <c r="AS568" s="664" t="str">
        <f>'3A 2025-2026 REPORTE CALIFICACI'!AO153</f>
        <v/>
      </c>
      <c r="AT568" s="664" t="str">
        <f>'3A 2025-2026 REPORTE CALIFICACI'!AP153</f>
        <v/>
      </c>
      <c r="AU568" s="664" t="str">
        <f>'3A 2025-2026 REPORTE CALIFICACI'!AQ153</f>
        <v/>
      </c>
      <c r="AV568" s="664" t="str">
        <f>'3A 2025-2026 REPORTE CALIFICACI'!AR153</f>
        <v/>
      </c>
      <c r="AW568" s="664" t="str">
        <f>'3A 2025-2026 REPORTE CALIFICACI'!AS153</f>
        <v/>
      </c>
      <c r="AX568" s="664" t="str">
        <f>'3A 2025-2026 REPORTE CALIFICACI'!AT153</f>
        <v/>
      </c>
      <c r="AY568" s="664" t="str">
        <f>'3A 2025-2026 REPORTE CALIFICACI'!AU153</f>
        <v/>
      </c>
      <c r="AZ568" s="664" t="str">
        <f>'3A 2025-2026 REPORTE CALIFICACI'!AV153</f>
        <v/>
      </c>
      <c r="BA568" s="664" t="str">
        <f>'3A 2025-2026 REPORTE CALIFICACI'!AW153</f>
        <v/>
      </c>
      <c r="BB568" s="664" t="str">
        <f>'3A 2025-2026 REPORTE CALIFICACI'!AX153</f>
        <v/>
      </c>
      <c r="BC568" s="664" t="str">
        <f>'3A 2025-2026 REPORTE CALIFICACI'!AY153</f>
        <v/>
      </c>
      <c r="BD568" s="664" t="str">
        <f>'3A 2025-2026 REPORTE CALIFICACI'!AZ153</f>
        <v/>
      </c>
      <c r="BE568" s="664" t="str">
        <f>'3A 2025-2026 REPORTE CALIFICACI'!BA153</f>
        <v/>
      </c>
      <c r="BF568" s="664" t="str">
        <f>'3A 2025-2026 REPORTE CALIFICACI'!BB153</f>
        <v/>
      </c>
      <c r="BG568" s="664"/>
      <c r="BH568" s="664"/>
      <c r="BI568" s="664"/>
      <c r="BJ568" s="664"/>
      <c r="BK568" s="664"/>
      <c r="BL568" s="664"/>
      <c r="BM568" s="664"/>
      <c r="BN568" s="664"/>
      <c r="BO568" s="664"/>
      <c r="BP568" s="664"/>
      <c r="BQ568" s="664"/>
      <c r="BR568" s="664"/>
      <c r="BS568" s="664"/>
      <c r="BT568" s="664"/>
      <c r="BU568" s="664"/>
      <c r="BV568" s="664"/>
      <c r="BW568" s="664"/>
      <c r="BX568" s="664"/>
      <c r="BY568" s="666"/>
      <c r="BZ568" s="667"/>
      <c r="CA568" s="661"/>
      <c r="CB568" s="47"/>
      <c r="CC568" s="663" t="s">
        <v>1015</v>
      </c>
      <c r="CD568" s="664" t="str">
        <f>'3A 2025-2026 REPORTE CALIFICACI'!AM154</f>
        <v/>
      </c>
      <c r="CE568" s="664" t="str">
        <f>'3A 2025-2026 REPORTE CALIFICACI'!AN154</f>
        <v/>
      </c>
      <c r="CF568" s="664" t="str">
        <f>'3A 2025-2026 REPORTE CALIFICACI'!AO154</f>
        <v/>
      </c>
      <c r="CG568" s="664" t="str">
        <f>'3A 2025-2026 REPORTE CALIFICACI'!AP154</f>
        <v/>
      </c>
      <c r="CH568" s="664" t="str">
        <f>'3A 2025-2026 REPORTE CALIFICACI'!AQ154</f>
        <v/>
      </c>
      <c r="CI568" s="664" t="str">
        <f>'3A 2025-2026 REPORTE CALIFICACI'!AR154</f>
        <v/>
      </c>
      <c r="CJ568" s="664" t="str">
        <f>'3A 2025-2026 REPORTE CALIFICACI'!AS154</f>
        <v/>
      </c>
      <c r="CK568" s="664" t="str">
        <f>'3A 2025-2026 REPORTE CALIFICACI'!AT154</f>
        <v/>
      </c>
      <c r="CL568" s="664" t="str">
        <f>'3A 2025-2026 REPORTE CALIFICACI'!AU154</f>
        <v/>
      </c>
      <c r="CM568" s="664" t="str">
        <f>'3A 2025-2026 REPORTE CALIFICACI'!AV154</f>
        <v/>
      </c>
      <c r="CN568" s="664" t="str">
        <f>'3A 2025-2026 REPORTE CALIFICACI'!AW154</f>
        <v/>
      </c>
      <c r="CO568" s="664" t="str">
        <f>'3A 2025-2026 REPORTE CALIFICACI'!AX154</f>
        <v/>
      </c>
      <c r="CP568" s="664" t="str">
        <f>'3A 2025-2026 REPORTE CALIFICACI'!AY154</f>
        <v/>
      </c>
      <c r="CQ568" s="664" t="str">
        <f>'3A 2025-2026 REPORTE CALIFICACI'!AZ154</f>
        <v/>
      </c>
      <c r="CR568" s="664" t="str">
        <f>'3A 2025-2026 REPORTE CALIFICACI'!BA154</f>
        <v/>
      </c>
      <c r="CS568" s="664" t="str">
        <f>'3A 2025-2026 REPORTE CALIFICACI'!BB154</f>
        <v/>
      </c>
      <c r="CT568" s="664"/>
      <c r="CU568" s="664"/>
      <c r="CV568" s="664"/>
      <c r="CW568" s="664"/>
      <c r="CX568" s="664"/>
      <c r="CY568" s="664"/>
      <c r="CZ568" s="664"/>
      <c r="DA568" s="664"/>
      <c r="DB568" s="664"/>
      <c r="DC568" s="664"/>
      <c r="DD568" s="664"/>
      <c r="DE568" s="664"/>
      <c r="DF568" s="664"/>
      <c r="DG568" s="664"/>
      <c r="DH568" s="664"/>
      <c r="DI568" s="664"/>
      <c r="DJ568" s="664"/>
      <c r="DK568" s="664"/>
      <c r="DL568" s="666"/>
      <c r="DM568" s="667"/>
      <c r="DN568" s="661"/>
      <c r="DO568" s="47"/>
      <c r="DP568" s="663" t="s">
        <v>1015</v>
      </c>
      <c r="DQ568" s="664" t="str">
        <f>'3A 2025-2026 REPORTE CALIFICACI'!AM155</f>
        <v/>
      </c>
      <c r="DR568" s="664" t="str">
        <f>'3A 2025-2026 REPORTE CALIFICACI'!AN155</f>
        <v/>
      </c>
      <c r="DS568" s="664" t="str">
        <f>'3A 2025-2026 REPORTE CALIFICACI'!AO155</f>
        <v/>
      </c>
      <c r="DT568" s="664" t="str">
        <f>'3A 2025-2026 REPORTE CALIFICACI'!AP155</f>
        <v/>
      </c>
      <c r="DU568" s="664" t="str">
        <f>'3A 2025-2026 REPORTE CALIFICACI'!AQ155</f>
        <v/>
      </c>
      <c r="DV568" s="664" t="str">
        <f>'3A 2025-2026 REPORTE CALIFICACI'!AR155</f>
        <v/>
      </c>
      <c r="DW568" s="664" t="str">
        <f>'3A 2025-2026 REPORTE CALIFICACI'!AS155</f>
        <v/>
      </c>
      <c r="DX568" s="664" t="str">
        <f>'3A 2025-2026 REPORTE CALIFICACI'!AT155</f>
        <v/>
      </c>
      <c r="DY568" s="664" t="str">
        <f>'3A 2025-2026 REPORTE CALIFICACI'!AU155</f>
        <v/>
      </c>
      <c r="DZ568" s="664" t="str">
        <f>'3A 2025-2026 REPORTE CALIFICACI'!AV155</f>
        <v/>
      </c>
      <c r="EA568" s="664" t="str">
        <f>'3A 2025-2026 REPORTE CALIFICACI'!AW155</f>
        <v/>
      </c>
      <c r="EB568" s="664" t="str">
        <f>'3A 2025-2026 REPORTE CALIFICACI'!AX155</f>
        <v/>
      </c>
      <c r="EC568" s="664" t="str">
        <f>'3A 2025-2026 REPORTE CALIFICACI'!AY155</f>
        <v/>
      </c>
      <c r="ED568" s="664" t="str">
        <f>'3A 2025-2026 REPORTE CALIFICACI'!AZ155</f>
        <v/>
      </c>
      <c r="EE568" s="664" t="str">
        <f>'3A 2025-2026 REPORTE CALIFICACI'!BA155</f>
        <v/>
      </c>
      <c r="EF568" s="664" t="str">
        <f>'3A 2025-2026 REPORTE CALIFICACI'!BB155</f>
        <v/>
      </c>
      <c r="EG568" s="664"/>
      <c r="EH568" s="664"/>
      <c r="EI568" s="664"/>
      <c r="EJ568" s="664"/>
      <c r="EK568" s="664"/>
      <c r="EL568" s="664"/>
      <c r="EM568" s="664"/>
      <c r="EN568" s="664"/>
      <c r="EO568" s="664"/>
      <c r="EP568" s="664"/>
      <c r="EQ568" s="664"/>
      <c r="ER568" s="664"/>
      <c r="ES568" s="664"/>
      <c r="ET568" s="664"/>
      <c r="EU568" s="664"/>
      <c r="EV568" s="664"/>
      <c r="EW568" s="664"/>
      <c r="EX568" s="664"/>
      <c r="EY568" s="666"/>
    </row>
    <row r="569" ht="72.0" customHeight="1">
      <c r="A569" s="661"/>
      <c r="B569" s="47"/>
      <c r="C569" s="663" t="s">
        <v>1016</v>
      </c>
      <c r="D569" s="664">
        <f>'3A 2025-2026 REPORTE CALIFICACI'!BU55</f>
        <v>0</v>
      </c>
      <c r="E569" s="664">
        <f>'3A 2025-2026 REPORTE CALIFICACI'!BV55</f>
        <v>0</v>
      </c>
      <c r="F569" s="664">
        <f>'3A 2025-2026 REPORTE CALIFICACI'!BW55</f>
        <v>0</v>
      </c>
      <c r="G569" s="664">
        <f>'3A 2025-2026 REPORTE CALIFICACI'!BX55</f>
        <v>0</v>
      </c>
      <c r="H569" s="664">
        <f>'3A 2025-2026 REPORTE CALIFICACI'!BY55</f>
        <v>0</v>
      </c>
      <c r="I569" s="664">
        <f>'3A 2025-2026 REPORTE CALIFICACI'!BZ55</f>
        <v>0</v>
      </c>
      <c r="J569" s="664">
        <f>'3A 2025-2026 REPORTE CALIFICACI'!CA55</f>
        <v>0</v>
      </c>
      <c r="K569" s="664">
        <f>'3A 2025-2026 REPORTE CALIFICACI'!CB55</f>
        <v>0</v>
      </c>
      <c r="L569" s="664">
        <f>'3A 2025-2026 REPORTE CALIFICACI'!CC55</f>
        <v>0</v>
      </c>
      <c r="M569" s="664">
        <f>'3A 2025-2026 REPORTE CALIFICACI'!CD55</f>
        <v>0</v>
      </c>
      <c r="N569" s="664">
        <f>'3A 2025-2026 REPORTE CALIFICACI'!CE55</f>
        <v>0</v>
      </c>
      <c r="O569" s="664">
        <f>'3A 2025-2026 REPORTE CALIFICACI'!CF55</f>
        <v>0</v>
      </c>
      <c r="P569" s="664">
        <f>'3A 2025-2026 REPORTE CALIFICACI'!CG55</f>
        <v>0</v>
      </c>
      <c r="Q569" s="664">
        <f>'3A 2025-2026 REPORTE CALIFICACI'!CH55</f>
        <v>0</v>
      </c>
      <c r="R569" s="664">
        <f>'3A 2025-2026 REPORTE CALIFICACI'!CI55</f>
        <v>0</v>
      </c>
      <c r="S569" s="664">
        <f>'3A 2025-2026 REPORTE CALIFICACI'!CJ55</f>
        <v>0</v>
      </c>
      <c r="T569" s="716">
        <f>'3A 2025-2026 REPORTE CALIFICACI'!CK55</f>
        <v>0</v>
      </c>
      <c r="U569" s="716">
        <f>'3A 2025-2026 REPORTE CALIFICACI'!CL55</f>
        <v>0</v>
      </c>
      <c r="V569" s="716">
        <f>'3A 2025-2026 REPORTE CALIFICACI'!CM55</f>
        <v>0</v>
      </c>
      <c r="W569" s="716">
        <f>'3A 2025-2026 REPORTE CALIFICACI'!CN55</f>
        <v>0</v>
      </c>
      <c r="X569" s="665">
        <f>'3A 2025-2026 REPORTE CALIFICACI'!CO55</f>
        <v>0</v>
      </c>
      <c r="Y569" s="717">
        <f>'3A 2025-2026 REPORTE CALIFICACI'!CP55</f>
        <v>0</v>
      </c>
      <c r="Z569" s="665">
        <f>'3A 2025-2026 REPORTE CALIFICACI'!CQ55</f>
        <v>0</v>
      </c>
      <c r="AA569" s="665" t="str">
        <f>'3A 2025-2026 REPORTE CALIFICACI'!CR55</f>
        <v/>
      </c>
      <c r="AB569" s="665" t="str">
        <f>'3A 2025-2026 REPORTE CALIFICACI'!CS55</f>
        <v/>
      </c>
      <c r="AC569" s="665">
        <f>'3A 2025-2026 REPORTE CALIFICACI'!CT55</f>
        <v>0</v>
      </c>
      <c r="AD569" s="665">
        <f>'3A 2025-2026 REPORTE CALIFICACI'!CU55</f>
        <v>0</v>
      </c>
      <c r="AE569" s="665" t="str">
        <f>'3A 2025-2026 REPORTE CALIFICACI'!CV55</f>
        <v/>
      </c>
      <c r="AF569" s="665" t="str">
        <f>'3A 2025-2026 REPORTE CALIFICACI'!CW55</f>
        <v/>
      </c>
      <c r="AG569" s="665">
        <f>'3A 2025-2026 REPORTE CALIFICACI'!CX55</f>
        <v>0</v>
      </c>
      <c r="AH569" s="665">
        <f>'3A 2025-2026 REPORTE CALIFICACI'!CY55</f>
        <v>0</v>
      </c>
      <c r="AI569" s="665" t="str">
        <f>'3A 2025-2026 REPORTE CALIFICACI'!CZ55</f>
        <v/>
      </c>
      <c r="AJ569" s="664" t="str">
        <f>'3A 2025-2026 REPORTE CALIFICACI'!DA55</f>
        <v/>
      </c>
      <c r="AK569" s="664" t="str">
        <f>'3A 2025-2026 REPORTE CALIFICACI'!DB55</f>
        <v>R</v>
      </c>
      <c r="AL569" s="666"/>
      <c r="AM569" s="667"/>
      <c r="AN569" s="661"/>
      <c r="AO569" s="47"/>
      <c r="AP569" s="663" t="s">
        <v>1016</v>
      </c>
      <c r="AQ569" s="664" t="str">
        <f>'3A 2025-2026 REPORTE CALIFICACI'!BU153</f>
        <v/>
      </c>
      <c r="AR569" s="664" t="str">
        <f>'3A 2025-2026 REPORTE CALIFICACI'!BV153</f>
        <v/>
      </c>
      <c r="AS569" s="664" t="str">
        <f>'3A 2025-2026 REPORTE CALIFICACI'!BW153</f>
        <v/>
      </c>
      <c r="AT569" s="664" t="str">
        <f>'3A 2025-2026 REPORTE CALIFICACI'!BX153</f>
        <v/>
      </c>
      <c r="AU569" s="664" t="str">
        <f>'3A 2025-2026 REPORTE CALIFICACI'!BY153</f>
        <v/>
      </c>
      <c r="AV569" s="664" t="str">
        <f>'3A 2025-2026 REPORTE CALIFICACI'!BZ153</f>
        <v/>
      </c>
      <c r="AW569" s="664" t="str">
        <f>'3A 2025-2026 REPORTE CALIFICACI'!CA153</f>
        <v/>
      </c>
      <c r="AX569" s="664" t="str">
        <f>'3A 2025-2026 REPORTE CALIFICACI'!CB153</f>
        <v/>
      </c>
      <c r="AY569" s="664" t="str">
        <f>'3A 2025-2026 REPORTE CALIFICACI'!CC153</f>
        <v/>
      </c>
      <c r="AZ569" s="664" t="str">
        <f>'3A 2025-2026 REPORTE CALIFICACI'!CD153</f>
        <v/>
      </c>
      <c r="BA569" s="664" t="str">
        <f>'3A 2025-2026 REPORTE CALIFICACI'!CE153</f>
        <v/>
      </c>
      <c r="BB569" s="664" t="str">
        <f>'3A 2025-2026 REPORTE CALIFICACI'!CF153</f>
        <v/>
      </c>
      <c r="BC569" s="664" t="str">
        <f>'3A 2025-2026 REPORTE CALIFICACI'!CG153</f>
        <v/>
      </c>
      <c r="BD569" s="664" t="str">
        <f>'3A 2025-2026 REPORTE CALIFICACI'!CH153</f>
        <v/>
      </c>
      <c r="BE569" s="664" t="str">
        <f>'3A 2025-2026 REPORTE CALIFICACI'!CI153</f>
        <v/>
      </c>
      <c r="BF569" s="664" t="str">
        <f>'3A 2025-2026 REPORTE CALIFICACI'!CJ153</f>
        <v/>
      </c>
      <c r="BG569" s="664"/>
      <c r="BH569" s="664"/>
      <c r="BI569" s="664"/>
      <c r="BJ569" s="664"/>
      <c r="BK569" s="664"/>
      <c r="BL569" s="664"/>
      <c r="BM569" s="664"/>
      <c r="BN569" s="664"/>
      <c r="BO569" s="664"/>
      <c r="BP569" s="664"/>
      <c r="BQ569" s="664"/>
      <c r="BR569" s="664"/>
      <c r="BS569" s="664"/>
      <c r="BT569" s="664"/>
      <c r="BU569" s="664"/>
      <c r="BV569" s="664"/>
      <c r="BW569" s="664"/>
      <c r="BX569" s="664"/>
      <c r="BY569" s="666"/>
      <c r="BZ569" s="667"/>
      <c r="CA569" s="661"/>
      <c r="CB569" s="47"/>
      <c r="CC569" s="663" t="s">
        <v>1016</v>
      </c>
      <c r="CD569" s="664" t="str">
        <f>'3A 2025-2026 REPORTE CALIFICACI'!BU154</f>
        <v/>
      </c>
      <c r="CE569" s="664" t="str">
        <f>'3A 2025-2026 REPORTE CALIFICACI'!BV154</f>
        <v/>
      </c>
      <c r="CF569" s="664" t="str">
        <f>'3A 2025-2026 REPORTE CALIFICACI'!BW154</f>
        <v/>
      </c>
      <c r="CG569" s="664" t="str">
        <f>'3A 2025-2026 REPORTE CALIFICACI'!BX154</f>
        <v/>
      </c>
      <c r="CH569" s="664" t="str">
        <f>'3A 2025-2026 REPORTE CALIFICACI'!BY154</f>
        <v/>
      </c>
      <c r="CI569" s="664" t="str">
        <f>'3A 2025-2026 REPORTE CALIFICACI'!BZ154</f>
        <v/>
      </c>
      <c r="CJ569" s="664" t="str">
        <f>'3A 2025-2026 REPORTE CALIFICACI'!CA154</f>
        <v/>
      </c>
      <c r="CK569" s="664" t="str">
        <f>'3A 2025-2026 REPORTE CALIFICACI'!CB154</f>
        <v/>
      </c>
      <c r="CL569" s="664" t="str">
        <f>'3A 2025-2026 REPORTE CALIFICACI'!CC154</f>
        <v/>
      </c>
      <c r="CM569" s="664" t="str">
        <f>'3A 2025-2026 REPORTE CALIFICACI'!CD154</f>
        <v/>
      </c>
      <c r="CN569" s="664" t="str">
        <f>'3A 2025-2026 REPORTE CALIFICACI'!CE154</f>
        <v/>
      </c>
      <c r="CO569" s="664" t="str">
        <f>'3A 2025-2026 REPORTE CALIFICACI'!CF154</f>
        <v/>
      </c>
      <c r="CP569" s="664" t="str">
        <f>'3A 2025-2026 REPORTE CALIFICACI'!CG154</f>
        <v/>
      </c>
      <c r="CQ569" s="664" t="str">
        <f>'3A 2025-2026 REPORTE CALIFICACI'!CH154</f>
        <v/>
      </c>
      <c r="CR569" s="664" t="str">
        <f>'3A 2025-2026 REPORTE CALIFICACI'!CI154</f>
        <v/>
      </c>
      <c r="CS569" s="664" t="str">
        <f>'3A 2025-2026 REPORTE CALIFICACI'!CJ154</f>
        <v/>
      </c>
      <c r="CT569" s="664"/>
      <c r="CU569" s="664"/>
      <c r="CV569" s="664"/>
      <c r="CW569" s="664"/>
      <c r="CX569" s="664"/>
      <c r="CY569" s="664"/>
      <c r="CZ569" s="664"/>
      <c r="DA569" s="664"/>
      <c r="DB569" s="664"/>
      <c r="DC569" s="664"/>
      <c r="DD569" s="664"/>
      <c r="DE569" s="664"/>
      <c r="DF569" s="664"/>
      <c r="DG569" s="664"/>
      <c r="DH569" s="664"/>
      <c r="DI569" s="664"/>
      <c r="DJ569" s="664"/>
      <c r="DK569" s="664"/>
      <c r="DL569" s="666"/>
      <c r="DM569" s="667"/>
      <c r="DN569" s="661"/>
      <c r="DO569" s="47"/>
      <c r="DP569" s="663" t="s">
        <v>1016</v>
      </c>
      <c r="DQ569" s="664" t="str">
        <f>'3A 2025-2026 REPORTE CALIFICACI'!BU155</f>
        <v/>
      </c>
      <c r="DR569" s="664" t="str">
        <f>'3A 2025-2026 REPORTE CALIFICACI'!BV155</f>
        <v/>
      </c>
      <c r="DS569" s="664" t="str">
        <f>'3A 2025-2026 REPORTE CALIFICACI'!BW155</f>
        <v/>
      </c>
      <c r="DT569" s="664" t="str">
        <f>'3A 2025-2026 REPORTE CALIFICACI'!BX155</f>
        <v/>
      </c>
      <c r="DU569" s="664" t="str">
        <f>'3A 2025-2026 REPORTE CALIFICACI'!BY155</f>
        <v/>
      </c>
      <c r="DV569" s="664" t="str">
        <f>'3A 2025-2026 REPORTE CALIFICACI'!BZ155</f>
        <v/>
      </c>
      <c r="DW569" s="664" t="str">
        <f>'3A 2025-2026 REPORTE CALIFICACI'!CA155</f>
        <v/>
      </c>
      <c r="DX569" s="664" t="str">
        <f>'3A 2025-2026 REPORTE CALIFICACI'!CB155</f>
        <v/>
      </c>
      <c r="DY569" s="664" t="str">
        <f>'3A 2025-2026 REPORTE CALIFICACI'!CC155</f>
        <v/>
      </c>
      <c r="DZ569" s="664" t="str">
        <f>'3A 2025-2026 REPORTE CALIFICACI'!CD155</f>
        <v/>
      </c>
      <c r="EA569" s="664" t="str">
        <f>'3A 2025-2026 REPORTE CALIFICACI'!CE155</f>
        <v/>
      </c>
      <c r="EB569" s="664" t="str">
        <f>'3A 2025-2026 REPORTE CALIFICACI'!CF155</f>
        <v/>
      </c>
      <c r="EC569" s="664" t="str">
        <f>'3A 2025-2026 REPORTE CALIFICACI'!CG155</f>
        <v/>
      </c>
      <c r="ED569" s="664" t="str">
        <f>'3A 2025-2026 REPORTE CALIFICACI'!CH155</f>
        <v/>
      </c>
      <c r="EE569" s="664" t="str">
        <f>'3A 2025-2026 REPORTE CALIFICACI'!CI155</f>
        <v/>
      </c>
      <c r="EF569" s="664" t="str">
        <f>'3A 2025-2026 REPORTE CALIFICACI'!CJ155</f>
        <v/>
      </c>
      <c r="EG569" s="664"/>
      <c r="EH569" s="664"/>
      <c r="EI569" s="664"/>
      <c r="EJ569" s="664"/>
      <c r="EK569" s="664"/>
      <c r="EL569" s="664"/>
      <c r="EM569" s="664"/>
      <c r="EN569" s="664"/>
      <c r="EO569" s="664"/>
      <c r="EP569" s="664"/>
      <c r="EQ569" s="664"/>
      <c r="ER569" s="664"/>
      <c r="ES569" s="664"/>
      <c r="ET569" s="664"/>
      <c r="EU569" s="664"/>
      <c r="EV569" s="664"/>
      <c r="EW569" s="664"/>
      <c r="EX569" s="664"/>
      <c r="EY569" s="666"/>
    </row>
    <row r="570" ht="52.5" customHeight="1">
      <c r="A570" s="661"/>
      <c r="B570" s="47"/>
      <c r="C570" s="663" t="s">
        <v>1017</v>
      </c>
      <c r="D570" s="664">
        <f>'3A 2025-2026 REPORTE CALIFICACI'!DC55</f>
        <v>0</v>
      </c>
      <c r="E570" s="664">
        <f>'3A 2025-2026 REPORTE CALIFICACI'!DD55</f>
        <v>0</v>
      </c>
      <c r="F570" s="664">
        <f>'3A 2025-2026 REPORTE CALIFICACI'!DE55</f>
        <v>0</v>
      </c>
      <c r="G570" s="664">
        <f>'3A 2025-2026 REPORTE CALIFICACI'!DF55</f>
        <v>0</v>
      </c>
      <c r="H570" s="664">
        <f>'3A 2025-2026 REPORTE CALIFICACI'!DG55</f>
        <v>0</v>
      </c>
      <c r="I570" s="664">
        <f>'3A 2025-2026 REPORTE CALIFICACI'!DH55</f>
        <v>0</v>
      </c>
      <c r="J570" s="664">
        <f>'3A 2025-2026 REPORTE CALIFICACI'!DI55</f>
        <v>0</v>
      </c>
      <c r="K570" s="664">
        <f>'3A 2025-2026 REPORTE CALIFICACI'!DJ55</f>
        <v>0</v>
      </c>
      <c r="L570" s="664">
        <f>'3A 2025-2026 REPORTE CALIFICACI'!DK55</f>
        <v>0</v>
      </c>
      <c r="M570" s="664">
        <f>'3A 2025-2026 REPORTE CALIFICACI'!DL55</f>
        <v>0</v>
      </c>
      <c r="N570" s="664">
        <f>'3A 2025-2026 REPORTE CALIFICACI'!DM55</f>
        <v>0</v>
      </c>
      <c r="O570" s="664">
        <f>'3A 2025-2026 REPORTE CALIFICACI'!DN55</f>
        <v>0</v>
      </c>
      <c r="P570" s="664">
        <f>'3A 2025-2026 REPORTE CALIFICACI'!DO55</f>
        <v>0</v>
      </c>
      <c r="Q570" s="664">
        <f>'3A 2025-2026 REPORTE CALIFICACI'!DP55</f>
        <v>0</v>
      </c>
      <c r="R570" s="664">
        <f>'3A 2025-2026 REPORTE CALIFICACI'!DQ55</f>
        <v>0</v>
      </c>
      <c r="S570" s="664">
        <f>'3A 2025-2026 REPORTE CALIFICACI'!DR55</f>
        <v>0</v>
      </c>
      <c r="T570" s="716">
        <f>'3A 2025-2026 REPORTE CALIFICACI'!DS55</f>
        <v>0</v>
      </c>
      <c r="U570" s="716">
        <f>'3A 2025-2026 REPORTE CALIFICACI'!DT55</f>
        <v>0</v>
      </c>
      <c r="V570" s="716">
        <f>'3A 2025-2026 REPORTE CALIFICACI'!DU55</f>
        <v>0</v>
      </c>
      <c r="W570" s="716">
        <f>'3A 2025-2026 REPORTE CALIFICACI'!DV55</f>
        <v>0</v>
      </c>
      <c r="X570" s="665">
        <f>'3A 2025-2026 REPORTE CALIFICACI'!DW55</f>
        <v>0</v>
      </c>
      <c r="Y570" s="717">
        <f>'3A 2025-2026 REPORTE CALIFICACI'!DX55</f>
        <v>0</v>
      </c>
      <c r="Z570" s="665">
        <f>'3A 2025-2026 REPORTE CALIFICACI'!DY55</f>
        <v>0</v>
      </c>
      <c r="AA570" s="665" t="str">
        <f>'3A 2025-2026 REPORTE CALIFICACI'!DZ55</f>
        <v/>
      </c>
      <c r="AB570" s="665" t="str">
        <f>'3A 2025-2026 REPORTE CALIFICACI'!EA55</f>
        <v/>
      </c>
      <c r="AC570" s="665">
        <f>'3A 2025-2026 REPORTE CALIFICACI'!EB55</f>
        <v>0</v>
      </c>
      <c r="AD570" s="665">
        <f>'3A 2025-2026 REPORTE CALIFICACI'!EC55</f>
        <v>0</v>
      </c>
      <c r="AE570" s="665" t="str">
        <f>'3A 2025-2026 REPORTE CALIFICACI'!ED55</f>
        <v/>
      </c>
      <c r="AF570" s="665" t="str">
        <f>'3A 2025-2026 REPORTE CALIFICACI'!EE55</f>
        <v/>
      </c>
      <c r="AG570" s="665">
        <f>'3A 2025-2026 REPORTE CALIFICACI'!EF55</f>
        <v>0</v>
      </c>
      <c r="AH570" s="665">
        <f>'3A 2025-2026 REPORTE CALIFICACI'!EG55</f>
        <v>0</v>
      </c>
      <c r="AI570" s="665" t="str">
        <f>'3A 2025-2026 REPORTE CALIFICACI'!EH55</f>
        <v/>
      </c>
      <c r="AJ570" s="664" t="str">
        <f>'3A 2025-2026 REPORTE CALIFICACI'!EI55</f>
        <v/>
      </c>
      <c r="AK570" s="664" t="str">
        <f>'3A 2025-2026 REPORTE CALIFICACI'!EJ55</f>
        <v>R</v>
      </c>
      <c r="AL570" s="666"/>
      <c r="AM570" s="667"/>
      <c r="AN570" s="661"/>
      <c r="AO570" s="47"/>
      <c r="AP570" s="663" t="s">
        <v>1017</v>
      </c>
      <c r="AQ570" s="664" t="str">
        <f>'3A 2025-2026 REPORTE CALIFICACI'!DC153</f>
        <v/>
      </c>
      <c r="AR570" s="664" t="str">
        <f>'3A 2025-2026 REPORTE CALIFICACI'!DD153</f>
        <v/>
      </c>
      <c r="AS570" s="664" t="str">
        <f>'3A 2025-2026 REPORTE CALIFICACI'!DE153</f>
        <v/>
      </c>
      <c r="AT570" s="664" t="str">
        <f>'3A 2025-2026 REPORTE CALIFICACI'!DF153</f>
        <v/>
      </c>
      <c r="AU570" s="664" t="str">
        <f>'3A 2025-2026 REPORTE CALIFICACI'!DG153</f>
        <v/>
      </c>
      <c r="AV570" s="664" t="str">
        <f>'3A 2025-2026 REPORTE CALIFICACI'!DH153</f>
        <v/>
      </c>
      <c r="AW570" s="664" t="str">
        <f>'3A 2025-2026 REPORTE CALIFICACI'!DI153</f>
        <v/>
      </c>
      <c r="AX570" s="664" t="str">
        <f>'3A 2025-2026 REPORTE CALIFICACI'!DJ153</f>
        <v/>
      </c>
      <c r="AY570" s="664" t="str">
        <f>'3A 2025-2026 REPORTE CALIFICACI'!DK153</f>
        <v/>
      </c>
      <c r="AZ570" s="664" t="str">
        <f>'3A 2025-2026 REPORTE CALIFICACI'!DL153</f>
        <v/>
      </c>
      <c r="BA570" s="664" t="str">
        <f>'3A 2025-2026 REPORTE CALIFICACI'!DM153</f>
        <v/>
      </c>
      <c r="BB570" s="664" t="str">
        <f>'3A 2025-2026 REPORTE CALIFICACI'!DN153</f>
        <v/>
      </c>
      <c r="BC570" s="664" t="str">
        <f>'3A 2025-2026 REPORTE CALIFICACI'!DO153</f>
        <v/>
      </c>
      <c r="BD570" s="664" t="str">
        <f>'3A 2025-2026 REPORTE CALIFICACI'!DP153</f>
        <v/>
      </c>
      <c r="BE570" s="664" t="str">
        <f>'3A 2025-2026 REPORTE CALIFICACI'!DQ153</f>
        <v/>
      </c>
      <c r="BF570" s="664" t="str">
        <f>'3A 2025-2026 REPORTE CALIFICACI'!DR153</f>
        <v/>
      </c>
      <c r="BG570" s="664"/>
      <c r="BH570" s="664"/>
      <c r="BI570" s="664"/>
      <c r="BJ570" s="664"/>
      <c r="BK570" s="664"/>
      <c r="BL570" s="664"/>
      <c r="BM570" s="664"/>
      <c r="BN570" s="664"/>
      <c r="BO570" s="664"/>
      <c r="BP570" s="664"/>
      <c r="BQ570" s="664"/>
      <c r="BR570" s="664"/>
      <c r="BS570" s="664"/>
      <c r="BT570" s="664"/>
      <c r="BU570" s="664"/>
      <c r="BV570" s="664"/>
      <c r="BW570" s="664"/>
      <c r="BX570" s="664"/>
      <c r="BY570" s="666"/>
      <c r="BZ570" s="667"/>
      <c r="CA570" s="661"/>
      <c r="CB570" s="47"/>
      <c r="CC570" s="663" t="s">
        <v>1017</v>
      </c>
      <c r="CD570" s="664" t="str">
        <f>'3A 2025-2026 REPORTE CALIFICACI'!DC154</f>
        <v/>
      </c>
      <c r="CE570" s="664" t="str">
        <f>'3A 2025-2026 REPORTE CALIFICACI'!DD154</f>
        <v/>
      </c>
      <c r="CF570" s="664" t="str">
        <f>'3A 2025-2026 REPORTE CALIFICACI'!DE154</f>
        <v/>
      </c>
      <c r="CG570" s="664" t="str">
        <f>'3A 2025-2026 REPORTE CALIFICACI'!DF154</f>
        <v/>
      </c>
      <c r="CH570" s="664" t="str">
        <f>'3A 2025-2026 REPORTE CALIFICACI'!DG154</f>
        <v/>
      </c>
      <c r="CI570" s="664" t="str">
        <f>'3A 2025-2026 REPORTE CALIFICACI'!DH154</f>
        <v/>
      </c>
      <c r="CJ570" s="664" t="str">
        <f>'3A 2025-2026 REPORTE CALIFICACI'!DI154</f>
        <v/>
      </c>
      <c r="CK570" s="664" t="str">
        <f>'3A 2025-2026 REPORTE CALIFICACI'!DJ154</f>
        <v/>
      </c>
      <c r="CL570" s="664" t="str">
        <f>'3A 2025-2026 REPORTE CALIFICACI'!DK154</f>
        <v/>
      </c>
      <c r="CM570" s="664" t="str">
        <f>'3A 2025-2026 REPORTE CALIFICACI'!DL154</f>
        <v/>
      </c>
      <c r="CN570" s="664" t="str">
        <f>'3A 2025-2026 REPORTE CALIFICACI'!DM154</f>
        <v/>
      </c>
      <c r="CO570" s="664" t="str">
        <f>'3A 2025-2026 REPORTE CALIFICACI'!DN154</f>
        <v/>
      </c>
      <c r="CP570" s="664" t="str">
        <f>'3A 2025-2026 REPORTE CALIFICACI'!DO154</f>
        <v/>
      </c>
      <c r="CQ570" s="664" t="str">
        <f>'3A 2025-2026 REPORTE CALIFICACI'!DP154</f>
        <v/>
      </c>
      <c r="CR570" s="664" t="str">
        <f>'3A 2025-2026 REPORTE CALIFICACI'!DQ154</f>
        <v/>
      </c>
      <c r="CS570" s="664" t="str">
        <f>'3A 2025-2026 REPORTE CALIFICACI'!DR154</f>
        <v/>
      </c>
      <c r="CT570" s="664"/>
      <c r="CU570" s="664"/>
      <c r="CV570" s="664"/>
      <c r="CW570" s="664"/>
      <c r="CX570" s="664"/>
      <c r="CY570" s="664"/>
      <c r="CZ570" s="664"/>
      <c r="DA570" s="664"/>
      <c r="DB570" s="664"/>
      <c r="DC570" s="664"/>
      <c r="DD570" s="664"/>
      <c r="DE570" s="664"/>
      <c r="DF570" s="664"/>
      <c r="DG570" s="664"/>
      <c r="DH570" s="664"/>
      <c r="DI570" s="664"/>
      <c r="DJ570" s="664"/>
      <c r="DK570" s="664"/>
      <c r="DL570" s="666"/>
      <c r="DM570" s="667"/>
      <c r="DN570" s="661"/>
      <c r="DO570" s="47"/>
      <c r="DP570" s="663" t="s">
        <v>1017</v>
      </c>
      <c r="DQ570" s="664" t="str">
        <f>'3A 2025-2026 REPORTE CALIFICACI'!DC155</f>
        <v/>
      </c>
      <c r="DR570" s="664" t="str">
        <f>'3A 2025-2026 REPORTE CALIFICACI'!DD155</f>
        <v/>
      </c>
      <c r="DS570" s="664" t="str">
        <f>'3A 2025-2026 REPORTE CALIFICACI'!DE155</f>
        <v/>
      </c>
      <c r="DT570" s="664" t="str">
        <f>'3A 2025-2026 REPORTE CALIFICACI'!DF155</f>
        <v/>
      </c>
      <c r="DU570" s="664" t="str">
        <f>'3A 2025-2026 REPORTE CALIFICACI'!DG155</f>
        <v/>
      </c>
      <c r="DV570" s="664" t="str">
        <f>'3A 2025-2026 REPORTE CALIFICACI'!DH155</f>
        <v/>
      </c>
      <c r="DW570" s="664" t="str">
        <f>'3A 2025-2026 REPORTE CALIFICACI'!DI155</f>
        <v/>
      </c>
      <c r="DX570" s="664" t="str">
        <f>'3A 2025-2026 REPORTE CALIFICACI'!DJ155</f>
        <v/>
      </c>
      <c r="DY570" s="664" t="str">
        <f>'3A 2025-2026 REPORTE CALIFICACI'!DK155</f>
        <v/>
      </c>
      <c r="DZ570" s="664" t="str">
        <f>'3A 2025-2026 REPORTE CALIFICACI'!DL155</f>
        <v/>
      </c>
      <c r="EA570" s="664" t="str">
        <f>'3A 2025-2026 REPORTE CALIFICACI'!DM155</f>
        <v/>
      </c>
      <c r="EB570" s="664" t="str">
        <f>'3A 2025-2026 REPORTE CALIFICACI'!DN155</f>
        <v/>
      </c>
      <c r="EC570" s="664" t="str">
        <f>'3A 2025-2026 REPORTE CALIFICACI'!DO155</f>
        <v/>
      </c>
      <c r="ED570" s="664" t="str">
        <f>'3A 2025-2026 REPORTE CALIFICACI'!DP155</f>
        <v/>
      </c>
      <c r="EE570" s="664" t="str">
        <f>'3A 2025-2026 REPORTE CALIFICACI'!DQ155</f>
        <v/>
      </c>
      <c r="EF570" s="664" t="str">
        <f>'3A 2025-2026 REPORTE CALIFICACI'!DR155</f>
        <v/>
      </c>
      <c r="EG570" s="664"/>
      <c r="EH570" s="664"/>
      <c r="EI570" s="664"/>
      <c r="EJ570" s="664"/>
      <c r="EK570" s="664"/>
      <c r="EL570" s="664"/>
      <c r="EM570" s="664"/>
      <c r="EN570" s="664"/>
      <c r="EO570" s="664"/>
      <c r="EP570" s="664"/>
      <c r="EQ570" s="664"/>
      <c r="ER570" s="664"/>
      <c r="ES570" s="664"/>
      <c r="ET570" s="664"/>
      <c r="EU570" s="664"/>
      <c r="EV570" s="664"/>
      <c r="EW570" s="664"/>
      <c r="EX570" s="664"/>
      <c r="EY570" s="666"/>
    </row>
    <row r="571" ht="52.5" customHeight="1">
      <c r="A571" s="661"/>
      <c r="B571" s="47"/>
      <c r="C571" s="663" t="s">
        <v>1018</v>
      </c>
      <c r="D571" s="664">
        <f>'3A 2025-2026 REPORTE CALIFICACI'!EK55</f>
        <v>0</v>
      </c>
      <c r="E571" s="664">
        <f>'3A 2025-2026 REPORTE CALIFICACI'!EL55</f>
        <v>0</v>
      </c>
      <c r="F571" s="664">
        <f>'3A 2025-2026 REPORTE CALIFICACI'!EM55</f>
        <v>0</v>
      </c>
      <c r="G571" s="665">
        <f>'3A 2025-2026 REPORTE CALIFICACI'!EN55</f>
        <v>0</v>
      </c>
      <c r="H571" s="664">
        <f>'3A 2025-2026 REPORTE CALIFICACI'!EO55</f>
        <v>0</v>
      </c>
      <c r="I571" s="664">
        <f>'3A 2025-2026 REPORTE CALIFICACI'!EP55</f>
        <v>0</v>
      </c>
      <c r="J571" s="664">
        <f>'3A 2025-2026 REPORTE CALIFICACI'!EQ55</f>
        <v>0</v>
      </c>
      <c r="K571" s="664">
        <f>'3A 2025-2026 REPORTE CALIFICACI'!ER55</f>
        <v>0</v>
      </c>
      <c r="L571" s="664">
        <f>'3A 2025-2026 REPORTE CALIFICACI'!ES55</f>
        <v>0</v>
      </c>
      <c r="M571" s="665">
        <f>'3A 2025-2026 REPORTE CALIFICACI'!ET55</f>
        <v>0</v>
      </c>
      <c r="N571" s="665">
        <f>'3A 2025-2026 REPORTE CALIFICACI'!EU55</f>
        <v>0</v>
      </c>
      <c r="O571" s="664">
        <f>'3A 2025-2026 REPORTE CALIFICACI'!EV55</f>
        <v>0</v>
      </c>
      <c r="P571" s="665">
        <f>'3A 2025-2026 REPORTE CALIFICACI'!EW55</f>
        <v>0</v>
      </c>
      <c r="Q571" s="665">
        <f>'3A 2025-2026 REPORTE CALIFICACI'!EX55</f>
        <v>0</v>
      </c>
      <c r="R571" s="665">
        <f>'3A 2025-2026 REPORTE CALIFICACI'!EY55</f>
        <v>0</v>
      </c>
      <c r="S571" s="665">
        <f>'3A 2025-2026 REPORTE CALIFICACI'!EZ55</f>
        <v>0</v>
      </c>
      <c r="T571" s="716">
        <f>'3A 2025-2026 REPORTE CALIFICACI'!FA55</f>
        <v>0</v>
      </c>
      <c r="U571" s="716">
        <f>'3A 2025-2026 REPORTE CALIFICACI'!FB55</f>
        <v>0</v>
      </c>
      <c r="V571" s="716">
        <f>'3A 2025-2026 REPORTE CALIFICACI'!FC55</f>
        <v>0</v>
      </c>
      <c r="W571" s="716">
        <f>'3A 2025-2026 REPORTE CALIFICACI'!FD55</f>
        <v>0</v>
      </c>
      <c r="X571" s="665">
        <f>'3A 2025-2026 REPORTE CALIFICACI'!FE55</f>
        <v>0</v>
      </c>
      <c r="Y571" s="717">
        <f>'3A 2025-2026 REPORTE CALIFICACI'!FF55</f>
        <v>0</v>
      </c>
      <c r="Z571" s="665">
        <f>'3A 2025-2026 REPORTE CALIFICACI'!FG55</f>
        <v>0</v>
      </c>
      <c r="AA571" s="665" t="str">
        <f>'3A 2025-2026 REPORTE CALIFICACI'!FH55</f>
        <v/>
      </c>
      <c r="AB571" s="665" t="str">
        <f>'3A 2025-2026 REPORTE CALIFICACI'!FI55</f>
        <v/>
      </c>
      <c r="AC571" s="665">
        <f>'3A 2025-2026 REPORTE CALIFICACI'!FJ55</f>
        <v>0</v>
      </c>
      <c r="AD571" s="665">
        <f>'3A 2025-2026 REPORTE CALIFICACI'!FK55</f>
        <v>0</v>
      </c>
      <c r="AE571" s="665" t="str">
        <f>'3A 2025-2026 REPORTE CALIFICACI'!FL55</f>
        <v/>
      </c>
      <c r="AF571" s="665" t="str">
        <f>'3A 2025-2026 REPORTE CALIFICACI'!FM55</f>
        <v/>
      </c>
      <c r="AG571" s="665">
        <f>'3A 2025-2026 REPORTE CALIFICACI'!FN55</f>
        <v>0</v>
      </c>
      <c r="AH571" s="664" t="str">
        <f>'3A 2025-2026 REPORTE CALIFICACI'!FO55</f>
        <v/>
      </c>
      <c r="AI571" s="665" t="str">
        <f>'3A 2025-2026 REPORTE CALIFICACI'!FP55</f>
        <v/>
      </c>
      <c r="AJ571" s="664" t="str">
        <f>'3A 2025-2026 REPORTE CALIFICACI'!FQ55</f>
        <v/>
      </c>
      <c r="AK571" s="664" t="str">
        <f>'3A 2025-2026 REPORTE CALIFICACI'!FR55</f>
        <v>R</v>
      </c>
      <c r="AL571" s="666"/>
      <c r="AM571" s="667"/>
      <c r="AN571" s="661"/>
      <c r="AO571" s="47"/>
      <c r="AP571" s="663" t="s">
        <v>1018</v>
      </c>
      <c r="AQ571" s="664" t="str">
        <f>'3A 2025-2026 REPORTE CALIFICACI'!EK153</f>
        <v/>
      </c>
      <c r="AR571" s="664" t="str">
        <f>'3A 2025-2026 REPORTE CALIFICACI'!EL153</f>
        <v/>
      </c>
      <c r="AS571" s="664" t="str">
        <f>'3A 2025-2026 REPORTE CALIFICACI'!EM153</f>
        <v/>
      </c>
      <c r="AT571" s="664" t="str">
        <f>'3A 2025-2026 REPORTE CALIFICACI'!EN153</f>
        <v/>
      </c>
      <c r="AU571" s="664" t="str">
        <f>'3A 2025-2026 REPORTE CALIFICACI'!EO153</f>
        <v/>
      </c>
      <c r="AV571" s="664" t="str">
        <f>'3A 2025-2026 REPORTE CALIFICACI'!EP153</f>
        <v/>
      </c>
      <c r="AW571" s="664" t="str">
        <f>'3A 2025-2026 REPORTE CALIFICACI'!EQ153</f>
        <v/>
      </c>
      <c r="AX571" s="664" t="str">
        <f>'3A 2025-2026 REPORTE CALIFICACI'!ER153</f>
        <v/>
      </c>
      <c r="AY571" s="664" t="str">
        <f>'3A 2025-2026 REPORTE CALIFICACI'!ES153</f>
        <v/>
      </c>
      <c r="AZ571" s="664" t="str">
        <f>'3A 2025-2026 REPORTE CALIFICACI'!ET153</f>
        <v/>
      </c>
      <c r="BA571" s="664" t="str">
        <f>'3A 2025-2026 REPORTE CALIFICACI'!EU153</f>
        <v/>
      </c>
      <c r="BB571" s="664" t="str">
        <f>'3A 2025-2026 REPORTE CALIFICACI'!EV153</f>
        <v/>
      </c>
      <c r="BC571" s="664" t="str">
        <f>'3A 2025-2026 REPORTE CALIFICACI'!EW153</f>
        <v/>
      </c>
      <c r="BD571" s="664" t="str">
        <f>'3A 2025-2026 REPORTE CALIFICACI'!EX153</f>
        <v/>
      </c>
      <c r="BE571" s="664" t="str">
        <f>'3A 2025-2026 REPORTE CALIFICACI'!EY153</f>
        <v/>
      </c>
      <c r="BF571" s="664" t="str">
        <f>'3A 2025-2026 REPORTE CALIFICACI'!EZ153</f>
        <v/>
      </c>
      <c r="BG571" s="664"/>
      <c r="BH571" s="664"/>
      <c r="BI571" s="664"/>
      <c r="BJ571" s="664"/>
      <c r="BK571" s="664"/>
      <c r="BL571" s="664"/>
      <c r="BM571" s="664"/>
      <c r="BN571" s="664"/>
      <c r="BO571" s="664"/>
      <c r="BP571" s="664"/>
      <c r="BQ571" s="664"/>
      <c r="BR571" s="664"/>
      <c r="BS571" s="664"/>
      <c r="BT571" s="664"/>
      <c r="BU571" s="664"/>
      <c r="BV571" s="664"/>
      <c r="BW571" s="664"/>
      <c r="BX571" s="664"/>
      <c r="BY571" s="666"/>
      <c r="BZ571" s="667"/>
      <c r="CA571" s="661"/>
      <c r="CB571" s="47"/>
      <c r="CC571" s="663" t="s">
        <v>1018</v>
      </c>
      <c r="CD571" s="664" t="str">
        <f>'3A 2025-2026 REPORTE CALIFICACI'!EK154</f>
        <v/>
      </c>
      <c r="CE571" s="664" t="str">
        <f>'3A 2025-2026 REPORTE CALIFICACI'!EL154</f>
        <v/>
      </c>
      <c r="CF571" s="664" t="str">
        <f>'3A 2025-2026 REPORTE CALIFICACI'!EM154</f>
        <v/>
      </c>
      <c r="CG571" s="664" t="str">
        <f>'3A 2025-2026 REPORTE CALIFICACI'!EN154</f>
        <v/>
      </c>
      <c r="CH571" s="664" t="str">
        <f>'3A 2025-2026 REPORTE CALIFICACI'!EO154</f>
        <v/>
      </c>
      <c r="CI571" s="664" t="str">
        <f>'3A 2025-2026 REPORTE CALIFICACI'!EP154</f>
        <v/>
      </c>
      <c r="CJ571" s="664" t="str">
        <f>'3A 2025-2026 REPORTE CALIFICACI'!EQ154</f>
        <v/>
      </c>
      <c r="CK571" s="664" t="str">
        <f>'3A 2025-2026 REPORTE CALIFICACI'!ER154</f>
        <v/>
      </c>
      <c r="CL571" s="664" t="str">
        <f>'3A 2025-2026 REPORTE CALIFICACI'!ES154</f>
        <v/>
      </c>
      <c r="CM571" s="664" t="str">
        <f>'3A 2025-2026 REPORTE CALIFICACI'!ET154</f>
        <v/>
      </c>
      <c r="CN571" s="664" t="str">
        <f>'3A 2025-2026 REPORTE CALIFICACI'!EU154</f>
        <v/>
      </c>
      <c r="CO571" s="664" t="str">
        <f>'3A 2025-2026 REPORTE CALIFICACI'!EV154</f>
        <v/>
      </c>
      <c r="CP571" s="664" t="str">
        <f>'3A 2025-2026 REPORTE CALIFICACI'!EW154</f>
        <v/>
      </c>
      <c r="CQ571" s="664" t="str">
        <f>'3A 2025-2026 REPORTE CALIFICACI'!EX154</f>
        <v/>
      </c>
      <c r="CR571" s="664" t="str">
        <f>'3A 2025-2026 REPORTE CALIFICACI'!EY154</f>
        <v/>
      </c>
      <c r="CS571" s="664" t="str">
        <f>'3A 2025-2026 REPORTE CALIFICACI'!EZ154</f>
        <v/>
      </c>
      <c r="CT571" s="664"/>
      <c r="CU571" s="664"/>
      <c r="CV571" s="664"/>
      <c r="CW571" s="664"/>
      <c r="CX571" s="664"/>
      <c r="CY571" s="664"/>
      <c r="CZ571" s="664"/>
      <c r="DA571" s="664"/>
      <c r="DB571" s="664"/>
      <c r="DC571" s="664"/>
      <c r="DD571" s="664"/>
      <c r="DE571" s="664"/>
      <c r="DF571" s="664"/>
      <c r="DG571" s="664"/>
      <c r="DH571" s="664"/>
      <c r="DI571" s="664"/>
      <c r="DJ571" s="664"/>
      <c r="DK571" s="664"/>
      <c r="DL571" s="666"/>
      <c r="DM571" s="667"/>
      <c r="DN571" s="661"/>
      <c r="DO571" s="47"/>
      <c r="DP571" s="663" t="s">
        <v>1018</v>
      </c>
      <c r="DQ571" s="664" t="str">
        <f>'3A 2025-2026 REPORTE CALIFICACI'!EK155</f>
        <v/>
      </c>
      <c r="DR571" s="664" t="str">
        <f>'3A 2025-2026 REPORTE CALIFICACI'!EL155</f>
        <v/>
      </c>
      <c r="DS571" s="664" t="str">
        <f>'3A 2025-2026 REPORTE CALIFICACI'!EM155</f>
        <v/>
      </c>
      <c r="DT571" s="664" t="str">
        <f>'3A 2025-2026 REPORTE CALIFICACI'!EN155</f>
        <v/>
      </c>
      <c r="DU571" s="664" t="str">
        <f>'3A 2025-2026 REPORTE CALIFICACI'!EO155</f>
        <v/>
      </c>
      <c r="DV571" s="664" t="str">
        <f>'3A 2025-2026 REPORTE CALIFICACI'!EP155</f>
        <v/>
      </c>
      <c r="DW571" s="664" t="str">
        <f>'3A 2025-2026 REPORTE CALIFICACI'!EQ155</f>
        <v/>
      </c>
      <c r="DX571" s="664" t="str">
        <f>'3A 2025-2026 REPORTE CALIFICACI'!ER155</f>
        <v/>
      </c>
      <c r="DY571" s="664" t="str">
        <f>'3A 2025-2026 REPORTE CALIFICACI'!ES155</f>
        <v/>
      </c>
      <c r="DZ571" s="664" t="str">
        <f>'3A 2025-2026 REPORTE CALIFICACI'!ET155</f>
        <v/>
      </c>
      <c r="EA571" s="664" t="str">
        <f>'3A 2025-2026 REPORTE CALIFICACI'!EU155</f>
        <v/>
      </c>
      <c r="EB571" s="664" t="str">
        <f>'3A 2025-2026 REPORTE CALIFICACI'!EV155</f>
        <v/>
      </c>
      <c r="EC571" s="664" t="str">
        <f>'3A 2025-2026 REPORTE CALIFICACI'!EW155</f>
        <v/>
      </c>
      <c r="ED571" s="664" t="str">
        <f>'3A 2025-2026 REPORTE CALIFICACI'!EX155</f>
        <v/>
      </c>
      <c r="EE571" s="664" t="str">
        <f>'3A 2025-2026 REPORTE CALIFICACI'!EY155</f>
        <v/>
      </c>
      <c r="EF571" s="664" t="str">
        <f>'3A 2025-2026 REPORTE CALIFICACI'!EZ155</f>
        <v/>
      </c>
      <c r="EG571" s="664"/>
      <c r="EH571" s="664"/>
      <c r="EI571" s="664"/>
      <c r="EJ571" s="664"/>
      <c r="EK571" s="664"/>
      <c r="EL571" s="664"/>
      <c r="EM571" s="664"/>
      <c r="EN571" s="664"/>
      <c r="EO571" s="664"/>
      <c r="EP571" s="664"/>
      <c r="EQ571" s="664"/>
      <c r="ER571" s="664"/>
      <c r="ES571" s="664"/>
      <c r="ET571" s="664"/>
      <c r="EU571" s="664"/>
      <c r="EV571" s="664"/>
      <c r="EW571" s="664"/>
      <c r="EX571" s="664"/>
      <c r="EY571" s="666"/>
    </row>
    <row r="572" ht="52.5" customHeight="1">
      <c r="A572" s="661"/>
      <c r="B572" s="47"/>
      <c r="C572" s="663" t="s">
        <v>1019</v>
      </c>
      <c r="D572" s="664">
        <f>'3A 2025-2026 REPORTE CALIFICACI'!FS55</f>
        <v>0</v>
      </c>
      <c r="E572" s="664">
        <f>'3A 2025-2026 REPORTE CALIFICACI'!FT55</f>
        <v>0</v>
      </c>
      <c r="F572" s="664">
        <f>'3A 2025-2026 REPORTE CALIFICACI'!FU55</f>
        <v>0</v>
      </c>
      <c r="G572" s="664">
        <f>'3A 2025-2026 REPORTE CALIFICACI'!FV55</f>
        <v>0</v>
      </c>
      <c r="H572" s="664">
        <f>'3A 2025-2026 REPORTE CALIFICACI'!FW55</f>
        <v>0</v>
      </c>
      <c r="I572" s="664">
        <f>'3A 2025-2026 REPORTE CALIFICACI'!FX55</f>
        <v>0</v>
      </c>
      <c r="J572" s="664">
        <f>'3A 2025-2026 REPORTE CALIFICACI'!FY55</f>
        <v>0</v>
      </c>
      <c r="K572" s="664">
        <f>'3A 2025-2026 REPORTE CALIFICACI'!FZ55</f>
        <v>0</v>
      </c>
      <c r="L572" s="664">
        <f>'3A 2025-2026 REPORTE CALIFICACI'!GA55</f>
        <v>0</v>
      </c>
      <c r="M572" s="664">
        <f>'3A 2025-2026 REPORTE CALIFICACI'!GB55</f>
        <v>0</v>
      </c>
      <c r="N572" s="664">
        <f>'3A 2025-2026 REPORTE CALIFICACI'!GC55</f>
        <v>0</v>
      </c>
      <c r="O572" s="664">
        <f>'3A 2025-2026 REPORTE CALIFICACI'!GD55</f>
        <v>0</v>
      </c>
      <c r="P572" s="664">
        <f>'3A 2025-2026 REPORTE CALIFICACI'!GE55</f>
        <v>0</v>
      </c>
      <c r="Q572" s="664">
        <f>'3A 2025-2026 REPORTE CALIFICACI'!GF55</f>
        <v>0</v>
      </c>
      <c r="R572" s="664">
        <f>'3A 2025-2026 REPORTE CALIFICACI'!GG55</f>
        <v>0</v>
      </c>
      <c r="S572" s="664">
        <f>'3A 2025-2026 REPORTE CALIFICACI'!GH55</f>
        <v>0</v>
      </c>
      <c r="T572" s="716">
        <f>'3A 2025-2026 REPORTE CALIFICACI'!GI55</f>
        <v>0</v>
      </c>
      <c r="U572" s="716">
        <f>'3A 2025-2026 REPORTE CALIFICACI'!GJ55</f>
        <v>0</v>
      </c>
      <c r="V572" s="716">
        <f>'3A 2025-2026 REPORTE CALIFICACI'!GK55</f>
        <v>0</v>
      </c>
      <c r="W572" s="716">
        <f>'3A 2025-2026 REPORTE CALIFICACI'!GL55</f>
        <v>0</v>
      </c>
      <c r="X572" s="665">
        <f>'3A 2025-2026 REPORTE CALIFICACI'!GM55</f>
        <v>0</v>
      </c>
      <c r="Y572" s="717">
        <f>'3A 2025-2026 REPORTE CALIFICACI'!GN55</f>
        <v>0</v>
      </c>
      <c r="Z572" s="665">
        <f>'3A 2025-2026 REPORTE CALIFICACI'!GO55</f>
        <v>0</v>
      </c>
      <c r="AA572" s="665" t="str">
        <f>'3A 2025-2026 REPORTE CALIFICACI'!GP55</f>
        <v/>
      </c>
      <c r="AB572" s="665" t="str">
        <f>'3A 2025-2026 REPORTE CALIFICACI'!GQ55</f>
        <v/>
      </c>
      <c r="AC572" s="665">
        <f>'3A 2025-2026 REPORTE CALIFICACI'!GR55</f>
        <v>0</v>
      </c>
      <c r="AD572" s="665">
        <f>'3A 2025-2026 REPORTE CALIFICACI'!GS55</f>
        <v>0</v>
      </c>
      <c r="AE572" s="665" t="str">
        <f>'3A 2025-2026 REPORTE CALIFICACI'!GT55</f>
        <v/>
      </c>
      <c r="AF572" s="665" t="str">
        <f>'3A 2025-2026 REPORTE CALIFICACI'!GU55</f>
        <v/>
      </c>
      <c r="AG572" s="665">
        <f>'3A 2025-2026 REPORTE CALIFICACI'!GV55</f>
        <v>0</v>
      </c>
      <c r="AH572" s="665">
        <f>'3A 2025-2026 REPORTE CALIFICACI'!GW55</f>
        <v>0</v>
      </c>
      <c r="AI572" s="665" t="str">
        <f>'3A 2025-2026 REPORTE CALIFICACI'!GX55</f>
        <v/>
      </c>
      <c r="AJ572" s="664" t="str">
        <f>'3A 2025-2026 REPORTE CALIFICACI'!GY55</f>
        <v/>
      </c>
      <c r="AK572" s="664" t="str">
        <f>'3A 2025-2026 REPORTE CALIFICACI'!GZ55</f>
        <v>R</v>
      </c>
      <c r="AL572" s="666"/>
      <c r="AM572" s="667"/>
      <c r="AN572" s="661"/>
      <c r="AO572" s="47"/>
      <c r="AP572" s="663" t="s">
        <v>1019</v>
      </c>
      <c r="AQ572" s="664" t="str">
        <f>'3A 2025-2026 REPORTE CALIFICACI'!FS153</f>
        <v/>
      </c>
      <c r="AR572" s="664" t="str">
        <f>'3A 2025-2026 REPORTE CALIFICACI'!FT153</f>
        <v/>
      </c>
      <c r="AS572" s="664" t="str">
        <f>'3A 2025-2026 REPORTE CALIFICACI'!FU153</f>
        <v/>
      </c>
      <c r="AT572" s="664" t="str">
        <f>'3A 2025-2026 REPORTE CALIFICACI'!FV153</f>
        <v/>
      </c>
      <c r="AU572" s="664" t="str">
        <f>'3A 2025-2026 REPORTE CALIFICACI'!FW153</f>
        <v/>
      </c>
      <c r="AV572" s="664" t="str">
        <f>'3A 2025-2026 REPORTE CALIFICACI'!FX153</f>
        <v/>
      </c>
      <c r="AW572" s="664" t="str">
        <f>'3A 2025-2026 REPORTE CALIFICACI'!FY153</f>
        <v/>
      </c>
      <c r="AX572" s="664" t="str">
        <f>'3A 2025-2026 REPORTE CALIFICACI'!FZ153</f>
        <v/>
      </c>
      <c r="AY572" s="664" t="str">
        <f>'3A 2025-2026 REPORTE CALIFICACI'!GA153</f>
        <v/>
      </c>
      <c r="AZ572" s="664" t="str">
        <f>'3A 2025-2026 REPORTE CALIFICACI'!GB153</f>
        <v/>
      </c>
      <c r="BA572" s="664" t="str">
        <f>'3A 2025-2026 REPORTE CALIFICACI'!GC153</f>
        <v/>
      </c>
      <c r="BB572" s="664" t="str">
        <f>'3A 2025-2026 REPORTE CALIFICACI'!GD153</f>
        <v/>
      </c>
      <c r="BC572" s="664" t="str">
        <f>'3A 2025-2026 REPORTE CALIFICACI'!GE153</f>
        <v/>
      </c>
      <c r="BD572" s="664" t="str">
        <f>'3A 2025-2026 REPORTE CALIFICACI'!GF153</f>
        <v/>
      </c>
      <c r="BE572" s="664" t="str">
        <f>'3A 2025-2026 REPORTE CALIFICACI'!GG153</f>
        <v/>
      </c>
      <c r="BF572" s="664" t="str">
        <f>'3A 2025-2026 REPORTE CALIFICACI'!GH153</f>
        <v/>
      </c>
      <c r="BG572" s="664"/>
      <c r="BH572" s="664"/>
      <c r="BI572" s="664"/>
      <c r="BJ572" s="664"/>
      <c r="BK572" s="664"/>
      <c r="BL572" s="664"/>
      <c r="BM572" s="664"/>
      <c r="BN572" s="664"/>
      <c r="BO572" s="664"/>
      <c r="BP572" s="664"/>
      <c r="BQ572" s="664"/>
      <c r="BR572" s="664"/>
      <c r="BS572" s="664"/>
      <c r="BT572" s="664"/>
      <c r="BU572" s="664"/>
      <c r="BV572" s="664"/>
      <c r="BW572" s="664"/>
      <c r="BX572" s="664"/>
      <c r="BY572" s="666"/>
      <c r="BZ572" s="667"/>
      <c r="CA572" s="661"/>
      <c r="CB572" s="47"/>
      <c r="CC572" s="663" t="s">
        <v>1019</v>
      </c>
      <c r="CD572" s="664" t="str">
        <f>'3A 2025-2026 REPORTE CALIFICACI'!FS154</f>
        <v/>
      </c>
      <c r="CE572" s="664" t="str">
        <f>'3A 2025-2026 REPORTE CALIFICACI'!FT154</f>
        <v/>
      </c>
      <c r="CF572" s="664" t="str">
        <f>'3A 2025-2026 REPORTE CALIFICACI'!FU154</f>
        <v/>
      </c>
      <c r="CG572" s="664" t="str">
        <f>'3A 2025-2026 REPORTE CALIFICACI'!FV154</f>
        <v/>
      </c>
      <c r="CH572" s="664" t="str">
        <f>'3A 2025-2026 REPORTE CALIFICACI'!FW154</f>
        <v/>
      </c>
      <c r="CI572" s="664" t="str">
        <f>'3A 2025-2026 REPORTE CALIFICACI'!FX154</f>
        <v/>
      </c>
      <c r="CJ572" s="664" t="str">
        <f>'3A 2025-2026 REPORTE CALIFICACI'!FY154</f>
        <v/>
      </c>
      <c r="CK572" s="664" t="str">
        <f>'3A 2025-2026 REPORTE CALIFICACI'!FZ154</f>
        <v/>
      </c>
      <c r="CL572" s="664" t="str">
        <f>'3A 2025-2026 REPORTE CALIFICACI'!GA154</f>
        <v/>
      </c>
      <c r="CM572" s="664" t="str">
        <f>'3A 2025-2026 REPORTE CALIFICACI'!GB154</f>
        <v/>
      </c>
      <c r="CN572" s="664" t="str">
        <f>'3A 2025-2026 REPORTE CALIFICACI'!GC154</f>
        <v/>
      </c>
      <c r="CO572" s="664" t="str">
        <f>'3A 2025-2026 REPORTE CALIFICACI'!GD154</f>
        <v/>
      </c>
      <c r="CP572" s="664" t="str">
        <f>'3A 2025-2026 REPORTE CALIFICACI'!GE154</f>
        <v/>
      </c>
      <c r="CQ572" s="664" t="str">
        <f>'3A 2025-2026 REPORTE CALIFICACI'!GF154</f>
        <v/>
      </c>
      <c r="CR572" s="664" t="str">
        <f>'3A 2025-2026 REPORTE CALIFICACI'!GG154</f>
        <v/>
      </c>
      <c r="CS572" s="664" t="str">
        <f>'3A 2025-2026 REPORTE CALIFICACI'!GH154</f>
        <v/>
      </c>
      <c r="CT572" s="664"/>
      <c r="CU572" s="664"/>
      <c r="CV572" s="664"/>
      <c r="CW572" s="664"/>
      <c r="CX572" s="664"/>
      <c r="CY572" s="664"/>
      <c r="CZ572" s="664"/>
      <c r="DA572" s="664"/>
      <c r="DB572" s="664"/>
      <c r="DC572" s="664"/>
      <c r="DD572" s="664"/>
      <c r="DE572" s="664"/>
      <c r="DF572" s="664"/>
      <c r="DG572" s="664"/>
      <c r="DH572" s="664"/>
      <c r="DI572" s="664"/>
      <c r="DJ572" s="664"/>
      <c r="DK572" s="664"/>
      <c r="DL572" s="666"/>
      <c r="DM572" s="667"/>
      <c r="DN572" s="661"/>
      <c r="DO572" s="47"/>
      <c r="DP572" s="663" t="s">
        <v>1019</v>
      </c>
      <c r="DQ572" s="664" t="str">
        <f>'3A 2025-2026 REPORTE CALIFICACI'!FS155</f>
        <v/>
      </c>
      <c r="DR572" s="664" t="str">
        <f>'3A 2025-2026 REPORTE CALIFICACI'!FT155</f>
        <v/>
      </c>
      <c r="DS572" s="664" t="str">
        <f>'3A 2025-2026 REPORTE CALIFICACI'!FU155</f>
        <v/>
      </c>
      <c r="DT572" s="664" t="str">
        <f>'3A 2025-2026 REPORTE CALIFICACI'!FV155</f>
        <v/>
      </c>
      <c r="DU572" s="664" t="str">
        <f>'3A 2025-2026 REPORTE CALIFICACI'!FW155</f>
        <v/>
      </c>
      <c r="DV572" s="664" t="str">
        <f>'3A 2025-2026 REPORTE CALIFICACI'!FX155</f>
        <v/>
      </c>
      <c r="DW572" s="664" t="str">
        <f>'3A 2025-2026 REPORTE CALIFICACI'!FY155</f>
        <v/>
      </c>
      <c r="DX572" s="664" t="str">
        <f>'3A 2025-2026 REPORTE CALIFICACI'!FZ155</f>
        <v/>
      </c>
      <c r="DY572" s="664" t="str">
        <f>'3A 2025-2026 REPORTE CALIFICACI'!GA155</f>
        <v/>
      </c>
      <c r="DZ572" s="664" t="str">
        <f>'3A 2025-2026 REPORTE CALIFICACI'!GB155</f>
        <v/>
      </c>
      <c r="EA572" s="664" t="str">
        <f>'3A 2025-2026 REPORTE CALIFICACI'!GC155</f>
        <v/>
      </c>
      <c r="EB572" s="664" t="str">
        <f>'3A 2025-2026 REPORTE CALIFICACI'!GD155</f>
        <v/>
      </c>
      <c r="EC572" s="664" t="str">
        <f>'3A 2025-2026 REPORTE CALIFICACI'!GE155</f>
        <v/>
      </c>
      <c r="ED572" s="664" t="str">
        <f>'3A 2025-2026 REPORTE CALIFICACI'!GF155</f>
        <v/>
      </c>
      <c r="EE572" s="664" t="str">
        <f>'3A 2025-2026 REPORTE CALIFICACI'!GG155</f>
        <v/>
      </c>
      <c r="EF572" s="664" t="str">
        <f>'3A 2025-2026 REPORTE CALIFICACI'!GH155</f>
        <v/>
      </c>
      <c r="EG572" s="664"/>
      <c r="EH572" s="664"/>
      <c r="EI572" s="664"/>
      <c r="EJ572" s="664"/>
      <c r="EK572" s="664"/>
      <c r="EL572" s="664"/>
      <c r="EM572" s="664"/>
      <c r="EN572" s="664"/>
      <c r="EO572" s="664"/>
      <c r="EP572" s="664"/>
      <c r="EQ572" s="664"/>
      <c r="ER572" s="664"/>
      <c r="ES572" s="664"/>
      <c r="ET572" s="664"/>
      <c r="EU572" s="664"/>
      <c r="EV572" s="664"/>
      <c r="EW572" s="664"/>
      <c r="EX572" s="664"/>
      <c r="EY572" s="666"/>
    </row>
    <row r="573" ht="52.5" customHeight="1">
      <c r="A573" s="661"/>
      <c r="B573" s="47"/>
      <c r="C573" s="663" t="s">
        <v>1020</v>
      </c>
      <c r="D573" s="664">
        <f>'3A 2025-2026 REPORTE CALIFICACI'!HA55</f>
        <v>0</v>
      </c>
      <c r="E573" s="664">
        <f>'3A 2025-2026 REPORTE CALIFICACI'!HB55</f>
        <v>0</v>
      </c>
      <c r="F573" s="664">
        <f>'3A 2025-2026 REPORTE CALIFICACI'!HC55</f>
        <v>0</v>
      </c>
      <c r="G573" s="664">
        <f>'3A 2025-2026 REPORTE CALIFICACI'!HD55</f>
        <v>0</v>
      </c>
      <c r="H573" s="664">
        <f>'3A 2025-2026 REPORTE CALIFICACI'!HE55</f>
        <v>0</v>
      </c>
      <c r="I573" s="664">
        <f>'3A 2025-2026 REPORTE CALIFICACI'!HF55</f>
        <v>0</v>
      </c>
      <c r="J573" s="664">
        <f>'3A 2025-2026 REPORTE CALIFICACI'!HG55</f>
        <v>0</v>
      </c>
      <c r="K573" s="664">
        <f>'3A 2025-2026 REPORTE CALIFICACI'!HH55</f>
        <v>0</v>
      </c>
      <c r="L573" s="664">
        <f>'3A 2025-2026 REPORTE CALIFICACI'!HI55</f>
        <v>0</v>
      </c>
      <c r="M573" s="664">
        <f>'3A 2025-2026 REPORTE CALIFICACI'!HJ55</f>
        <v>0</v>
      </c>
      <c r="N573" s="664">
        <f>'3A 2025-2026 REPORTE CALIFICACI'!HK55</f>
        <v>0</v>
      </c>
      <c r="O573" s="664">
        <f>'3A 2025-2026 REPORTE CALIFICACI'!HL55</f>
        <v>0</v>
      </c>
      <c r="P573" s="664">
        <f>'3A 2025-2026 REPORTE CALIFICACI'!HM55</f>
        <v>0</v>
      </c>
      <c r="Q573" s="664">
        <f>'3A 2025-2026 REPORTE CALIFICACI'!HN55</f>
        <v>0</v>
      </c>
      <c r="R573" s="664">
        <f>'3A 2025-2026 REPORTE CALIFICACI'!HO55</f>
        <v>0</v>
      </c>
      <c r="S573" s="664">
        <f>'3A 2025-2026 REPORTE CALIFICACI'!HP55</f>
        <v>0</v>
      </c>
      <c r="T573" s="716">
        <f>'3A 2025-2026 REPORTE CALIFICACI'!HQ55</f>
        <v>0</v>
      </c>
      <c r="U573" s="716">
        <f>'3A 2025-2026 REPORTE CALIFICACI'!HR55</f>
        <v>0</v>
      </c>
      <c r="V573" s="716">
        <f>'3A 2025-2026 REPORTE CALIFICACI'!HS55</f>
        <v>0</v>
      </c>
      <c r="W573" s="716">
        <f>'3A 2025-2026 REPORTE CALIFICACI'!HT55</f>
        <v>0</v>
      </c>
      <c r="X573" s="665">
        <f>'3A 2025-2026 REPORTE CALIFICACI'!HU55</f>
        <v>0</v>
      </c>
      <c r="Y573" s="717">
        <f>'3A 2025-2026 REPORTE CALIFICACI'!HV55</f>
        <v>0</v>
      </c>
      <c r="Z573" s="665">
        <f>'3A 2025-2026 REPORTE CALIFICACI'!HW55</f>
        <v>0</v>
      </c>
      <c r="AA573" s="665" t="str">
        <f>'3A 2025-2026 REPORTE CALIFICACI'!HX55</f>
        <v/>
      </c>
      <c r="AB573" s="665" t="str">
        <f>'3A 2025-2026 REPORTE CALIFICACI'!HY55</f>
        <v/>
      </c>
      <c r="AC573" s="665">
        <f>'3A 2025-2026 REPORTE CALIFICACI'!HZ55</f>
        <v>0</v>
      </c>
      <c r="AD573" s="665">
        <f>'3A 2025-2026 REPORTE CALIFICACI'!IA55</f>
        <v>0</v>
      </c>
      <c r="AE573" s="665" t="str">
        <f>'3A 2025-2026 REPORTE CALIFICACI'!IB55</f>
        <v/>
      </c>
      <c r="AF573" s="665" t="str">
        <f>'3A 2025-2026 REPORTE CALIFICACI'!IC55</f>
        <v/>
      </c>
      <c r="AG573" s="665">
        <f>'3A 2025-2026 REPORTE CALIFICACI'!ID55</f>
        <v>0</v>
      </c>
      <c r="AH573" s="664" t="str">
        <f>'3A 2025-2026 REPORTE CALIFICACI'!IE55</f>
        <v/>
      </c>
      <c r="AI573" s="665" t="str">
        <f>'3A 2025-2026 REPORTE CALIFICACI'!IF55</f>
        <v/>
      </c>
      <c r="AJ573" s="664" t="str">
        <f>'3A 2025-2026 REPORTE CALIFICACI'!IG55</f>
        <v/>
      </c>
      <c r="AK573" s="664" t="str">
        <f>'3A 2025-2026 REPORTE CALIFICACI'!IH55</f>
        <v>R</v>
      </c>
      <c r="AL573" s="666"/>
      <c r="AM573" s="667"/>
      <c r="AN573" s="661"/>
      <c r="AO573" s="47"/>
      <c r="AP573" s="663" t="s">
        <v>1020</v>
      </c>
      <c r="AQ573" s="664" t="str">
        <f>'3A 2025-2026 REPORTE CALIFICACI'!HA153</f>
        <v/>
      </c>
      <c r="AR573" s="664" t="str">
        <f>'3A 2025-2026 REPORTE CALIFICACI'!HB153</f>
        <v/>
      </c>
      <c r="AS573" s="664" t="str">
        <f>'3A 2025-2026 REPORTE CALIFICACI'!HC153</f>
        <v/>
      </c>
      <c r="AT573" s="664" t="str">
        <f>'3A 2025-2026 REPORTE CALIFICACI'!HD153</f>
        <v/>
      </c>
      <c r="AU573" s="664" t="str">
        <f>'3A 2025-2026 REPORTE CALIFICACI'!HE153</f>
        <v/>
      </c>
      <c r="AV573" s="664" t="str">
        <f>'3A 2025-2026 REPORTE CALIFICACI'!HF153</f>
        <v/>
      </c>
      <c r="AW573" s="664" t="str">
        <f>'3A 2025-2026 REPORTE CALIFICACI'!HG153</f>
        <v/>
      </c>
      <c r="AX573" s="664" t="str">
        <f>'3A 2025-2026 REPORTE CALIFICACI'!HH153</f>
        <v/>
      </c>
      <c r="AY573" s="664" t="str">
        <f>'3A 2025-2026 REPORTE CALIFICACI'!HI153</f>
        <v/>
      </c>
      <c r="AZ573" s="664" t="str">
        <f>'3A 2025-2026 REPORTE CALIFICACI'!HJ153</f>
        <v/>
      </c>
      <c r="BA573" s="664" t="str">
        <f>'3A 2025-2026 REPORTE CALIFICACI'!HK153</f>
        <v/>
      </c>
      <c r="BB573" s="664" t="str">
        <f>'3A 2025-2026 REPORTE CALIFICACI'!HL153</f>
        <v/>
      </c>
      <c r="BC573" s="664" t="str">
        <f>'3A 2025-2026 REPORTE CALIFICACI'!HM153</f>
        <v/>
      </c>
      <c r="BD573" s="664" t="str">
        <f>'3A 2025-2026 REPORTE CALIFICACI'!HN153</f>
        <v/>
      </c>
      <c r="BE573" s="664" t="str">
        <f>'3A 2025-2026 REPORTE CALIFICACI'!HO153</f>
        <v/>
      </c>
      <c r="BF573" s="664" t="str">
        <f>'3A 2025-2026 REPORTE CALIFICACI'!HP153</f>
        <v/>
      </c>
      <c r="BG573" s="664"/>
      <c r="BH573" s="664"/>
      <c r="BI573" s="664"/>
      <c r="BJ573" s="664"/>
      <c r="BK573" s="664"/>
      <c r="BL573" s="664"/>
      <c r="BM573" s="664"/>
      <c r="BN573" s="664"/>
      <c r="BO573" s="664"/>
      <c r="BP573" s="664"/>
      <c r="BQ573" s="664"/>
      <c r="BR573" s="664"/>
      <c r="BS573" s="664"/>
      <c r="BT573" s="664"/>
      <c r="BU573" s="664"/>
      <c r="BV573" s="664"/>
      <c r="BW573" s="664"/>
      <c r="BX573" s="664"/>
      <c r="BY573" s="666"/>
      <c r="BZ573" s="667"/>
      <c r="CA573" s="661"/>
      <c r="CB573" s="47"/>
      <c r="CC573" s="663" t="s">
        <v>1020</v>
      </c>
      <c r="CD573" s="664" t="str">
        <f>'3A 2025-2026 REPORTE CALIFICACI'!HA154</f>
        <v/>
      </c>
      <c r="CE573" s="664" t="str">
        <f>'3A 2025-2026 REPORTE CALIFICACI'!HB154</f>
        <v/>
      </c>
      <c r="CF573" s="664" t="str">
        <f>'3A 2025-2026 REPORTE CALIFICACI'!HC154</f>
        <v/>
      </c>
      <c r="CG573" s="664" t="str">
        <f>'3A 2025-2026 REPORTE CALIFICACI'!HD154</f>
        <v/>
      </c>
      <c r="CH573" s="664" t="str">
        <f>'3A 2025-2026 REPORTE CALIFICACI'!HE154</f>
        <v/>
      </c>
      <c r="CI573" s="664" t="str">
        <f>'3A 2025-2026 REPORTE CALIFICACI'!HF154</f>
        <v/>
      </c>
      <c r="CJ573" s="664" t="str">
        <f>'3A 2025-2026 REPORTE CALIFICACI'!HG154</f>
        <v/>
      </c>
      <c r="CK573" s="664" t="str">
        <f>'3A 2025-2026 REPORTE CALIFICACI'!HH154</f>
        <v/>
      </c>
      <c r="CL573" s="664" t="str">
        <f>'3A 2025-2026 REPORTE CALIFICACI'!HI154</f>
        <v/>
      </c>
      <c r="CM573" s="664" t="str">
        <f>'3A 2025-2026 REPORTE CALIFICACI'!HJ154</f>
        <v/>
      </c>
      <c r="CN573" s="664" t="str">
        <f>'3A 2025-2026 REPORTE CALIFICACI'!HK154</f>
        <v/>
      </c>
      <c r="CO573" s="664" t="str">
        <f>'3A 2025-2026 REPORTE CALIFICACI'!HL154</f>
        <v/>
      </c>
      <c r="CP573" s="664" t="str">
        <f>'3A 2025-2026 REPORTE CALIFICACI'!HM154</f>
        <v/>
      </c>
      <c r="CQ573" s="664" t="str">
        <f>'3A 2025-2026 REPORTE CALIFICACI'!HN154</f>
        <v/>
      </c>
      <c r="CR573" s="664" t="str">
        <f>'3A 2025-2026 REPORTE CALIFICACI'!HO154</f>
        <v/>
      </c>
      <c r="CS573" s="664" t="str">
        <f>'3A 2025-2026 REPORTE CALIFICACI'!HP154</f>
        <v/>
      </c>
      <c r="CT573" s="664"/>
      <c r="CU573" s="664"/>
      <c r="CV573" s="664"/>
      <c r="CW573" s="664"/>
      <c r="CX573" s="664"/>
      <c r="CY573" s="664"/>
      <c r="CZ573" s="664"/>
      <c r="DA573" s="664"/>
      <c r="DB573" s="664"/>
      <c r="DC573" s="664"/>
      <c r="DD573" s="664"/>
      <c r="DE573" s="664"/>
      <c r="DF573" s="664"/>
      <c r="DG573" s="664"/>
      <c r="DH573" s="664"/>
      <c r="DI573" s="664"/>
      <c r="DJ573" s="664"/>
      <c r="DK573" s="664"/>
      <c r="DL573" s="666"/>
      <c r="DM573" s="667"/>
      <c r="DN573" s="661"/>
      <c r="DO573" s="47"/>
      <c r="DP573" s="663" t="s">
        <v>1020</v>
      </c>
      <c r="DQ573" s="664" t="str">
        <f>'3A 2025-2026 REPORTE CALIFICACI'!HA155</f>
        <v/>
      </c>
      <c r="DR573" s="664" t="str">
        <f>'3A 2025-2026 REPORTE CALIFICACI'!HB155</f>
        <v/>
      </c>
      <c r="DS573" s="664" t="str">
        <f>'3A 2025-2026 REPORTE CALIFICACI'!HC155</f>
        <v/>
      </c>
      <c r="DT573" s="664" t="str">
        <f>'3A 2025-2026 REPORTE CALIFICACI'!HD155</f>
        <v/>
      </c>
      <c r="DU573" s="664" t="str">
        <f>'3A 2025-2026 REPORTE CALIFICACI'!HE155</f>
        <v/>
      </c>
      <c r="DV573" s="664" t="str">
        <f>'3A 2025-2026 REPORTE CALIFICACI'!HF155</f>
        <v/>
      </c>
      <c r="DW573" s="664" t="str">
        <f>'3A 2025-2026 REPORTE CALIFICACI'!HG155</f>
        <v/>
      </c>
      <c r="DX573" s="664" t="str">
        <f>'3A 2025-2026 REPORTE CALIFICACI'!HH155</f>
        <v/>
      </c>
      <c r="DY573" s="664" t="str">
        <f>'3A 2025-2026 REPORTE CALIFICACI'!HI155</f>
        <v/>
      </c>
      <c r="DZ573" s="664" t="str">
        <f>'3A 2025-2026 REPORTE CALIFICACI'!HJ155</f>
        <v/>
      </c>
      <c r="EA573" s="664" t="str">
        <f>'3A 2025-2026 REPORTE CALIFICACI'!HK155</f>
        <v/>
      </c>
      <c r="EB573" s="664" t="str">
        <f>'3A 2025-2026 REPORTE CALIFICACI'!HL155</f>
        <v/>
      </c>
      <c r="EC573" s="664" t="str">
        <f>'3A 2025-2026 REPORTE CALIFICACI'!HM155</f>
        <v/>
      </c>
      <c r="ED573" s="664" t="str">
        <f>'3A 2025-2026 REPORTE CALIFICACI'!HN155</f>
        <v/>
      </c>
      <c r="EE573" s="664" t="str">
        <f>'3A 2025-2026 REPORTE CALIFICACI'!HO155</f>
        <v/>
      </c>
      <c r="EF573" s="664" t="str">
        <f>'3A 2025-2026 REPORTE CALIFICACI'!HP155</f>
        <v/>
      </c>
      <c r="EG573" s="664"/>
      <c r="EH573" s="664"/>
      <c r="EI573" s="664"/>
      <c r="EJ573" s="664"/>
      <c r="EK573" s="664"/>
      <c r="EL573" s="664"/>
      <c r="EM573" s="664"/>
      <c r="EN573" s="664"/>
      <c r="EO573" s="664"/>
      <c r="EP573" s="664"/>
      <c r="EQ573" s="664"/>
      <c r="ER573" s="664"/>
      <c r="ES573" s="664"/>
      <c r="ET573" s="664"/>
      <c r="EU573" s="664"/>
      <c r="EV573" s="664"/>
      <c r="EW573" s="664"/>
      <c r="EX573" s="664"/>
      <c r="EY573" s="666"/>
    </row>
    <row r="574" ht="52.5" customHeight="1">
      <c r="A574" s="661"/>
      <c r="B574" s="47"/>
      <c r="C574" s="663" t="s">
        <v>1021</v>
      </c>
      <c r="D574" s="664">
        <f>'3A 2025-2026 REPORTE CALIFICACI'!II55</f>
        <v>0</v>
      </c>
      <c r="E574" s="664">
        <f>'3A 2025-2026 REPORTE CALIFICACI'!IJ55</f>
        <v>0</v>
      </c>
      <c r="F574" s="664">
        <f>'3A 2025-2026 REPORTE CALIFICACI'!IK55</f>
        <v>0</v>
      </c>
      <c r="G574" s="664">
        <f>'3A 2025-2026 REPORTE CALIFICACI'!IL55</f>
        <v>0</v>
      </c>
      <c r="H574" s="664">
        <f>'3A 2025-2026 REPORTE CALIFICACI'!IM55</f>
        <v>0</v>
      </c>
      <c r="I574" s="664">
        <f>'3A 2025-2026 REPORTE CALIFICACI'!IN55</f>
        <v>0</v>
      </c>
      <c r="J574" s="664">
        <f>'3A 2025-2026 REPORTE CALIFICACI'!IO55</f>
        <v>0</v>
      </c>
      <c r="K574" s="664">
        <f>'3A 2025-2026 REPORTE CALIFICACI'!IP55</f>
        <v>0</v>
      </c>
      <c r="L574" s="664">
        <f>'3A 2025-2026 REPORTE CALIFICACI'!IQ55</f>
        <v>0</v>
      </c>
      <c r="M574" s="664">
        <f>'3A 2025-2026 REPORTE CALIFICACI'!IR55</f>
        <v>0</v>
      </c>
      <c r="N574" s="664">
        <f>'3A 2025-2026 REPORTE CALIFICACI'!IS55</f>
        <v>0</v>
      </c>
      <c r="O574" s="664">
        <f>'3A 2025-2026 REPORTE CALIFICACI'!IT55</f>
        <v>0</v>
      </c>
      <c r="P574" s="664">
        <f>'3A 2025-2026 REPORTE CALIFICACI'!IU55</f>
        <v>0</v>
      </c>
      <c r="Q574" s="664">
        <f>'3A 2025-2026 REPORTE CALIFICACI'!IV55</f>
        <v>0</v>
      </c>
      <c r="R574" s="664">
        <f>'3A 2025-2026 REPORTE CALIFICACI'!IW55</f>
        <v>0</v>
      </c>
      <c r="S574" s="664">
        <f>'3A 2025-2026 REPORTE CALIFICACI'!IX55</f>
        <v>0</v>
      </c>
      <c r="T574" s="716">
        <f>'3A 2025-2026 REPORTE CALIFICACI'!IY55</f>
        <v>0</v>
      </c>
      <c r="U574" s="716">
        <f>'3A 2025-2026 REPORTE CALIFICACI'!IZ55</f>
        <v>0</v>
      </c>
      <c r="V574" s="716">
        <f>'3A 2025-2026 REPORTE CALIFICACI'!JA55</f>
        <v>0</v>
      </c>
      <c r="W574" s="716">
        <f>'3A 2025-2026 REPORTE CALIFICACI'!JB55</f>
        <v>0</v>
      </c>
      <c r="X574" s="665">
        <f>'3A 2025-2026 REPORTE CALIFICACI'!JC55</f>
        <v>0</v>
      </c>
      <c r="Y574" s="717">
        <f>'3A 2025-2026 REPORTE CALIFICACI'!JD55</f>
        <v>0</v>
      </c>
      <c r="Z574" s="665">
        <f>'3A 2025-2026 REPORTE CALIFICACI'!JE55</f>
        <v>0</v>
      </c>
      <c r="AA574" s="665" t="str">
        <f>'3A 2025-2026 REPORTE CALIFICACI'!JF55</f>
        <v/>
      </c>
      <c r="AB574" s="665" t="str">
        <f>'3A 2025-2026 REPORTE CALIFICACI'!JG55</f>
        <v/>
      </c>
      <c r="AC574" s="665">
        <f>'3A 2025-2026 REPORTE CALIFICACI'!JH55</f>
        <v>0</v>
      </c>
      <c r="AD574" s="665">
        <f>'3A 2025-2026 REPORTE CALIFICACI'!JI55</f>
        <v>0</v>
      </c>
      <c r="AE574" s="665" t="str">
        <f>'3A 2025-2026 REPORTE CALIFICACI'!JJ55</f>
        <v/>
      </c>
      <c r="AF574" s="665" t="str">
        <f>'3A 2025-2026 REPORTE CALIFICACI'!JK55</f>
        <v/>
      </c>
      <c r="AG574" s="665">
        <f>'3A 2025-2026 REPORTE CALIFICACI'!JL55</f>
        <v>0</v>
      </c>
      <c r="AH574" s="664" t="str">
        <f>'3A 2025-2026 REPORTE CALIFICACI'!JM55</f>
        <v/>
      </c>
      <c r="AI574" s="665" t="str">
        <f>'3A 2025-2026 REPORTE CALIFICACI'!JN55</f>
        <v/>
      </c>
      <c r="AJ574" s="664" t="str">
        <f>'3A 2025-2026 REPORTE CALIFICACI'!JO55</f>
        <v/>
      </c>
      <c r="AK574" s="664" t="str">
        <f>'3A 2025-2026 REPORTE CALIFICACI'!JP55</f>
        <v>R</v>
      </c>
      <c r="AL574" s="666"/>
      <c r="AM574" s="667"/>
      <c r="AN574" s="661"/>
      <c r="AO574" s="47"/>
      <c r="AP574" s="663" t="s">
        <v>1021</v>
      </c>
      <c r="AQ574" s="664" t="str">
        <f>'3A 2025-2026 REPORTE CALIFICACI'!II153</f>
        <v/>
      </c>
      <c r="AR574" s="664" t="str">
        <f>'3A 2025-2026 REPORTE CALIFICACI'!IJ153</f>
        <v/>
      </c>
      <c r="AS574" s="664" t="str">
        <f>'3A 2025-2026 REPORTE CALIFICACI'!IK153</f>
        <v/>
      </c>
      <c r="AT574" s="664" t="str">
        <f>'3A 2025-2026 REPORTE CALIFICACI'!IL153</f>
        <v/>
      </c>
      <c r="AU574" s="664" t="str">
        <f>'3A 2025-2026 REPORTE CALIFICACI'!IM153</f>
        <v/>
      </c>
      <c r="AV574" s="664" t="str">
        <f>'3A 2025-2026 REPORTE CALIFICACI'!IN153</f>
        <v/>
      </c>
      <c r="AW574" s="664" t="str">
        <f>'3A 2025-2026 REPORTE CALIFICACI'!IO153</f>
        <v/>
      </c>
      <c r="AX574" s="664" t="str">
        <f>'3A 2025-2026 REPORTE CALIFICACI'!IP153</f>
        <v/>
      </c>
      <c r="AY574" s="664" t="str">
        <f>'3A 2025-2026 REPORTE CALIFICACI'!IQ153</f>
        <v/>
      </c>
      <c r="AZ574" s="664" t="str">
        <f>'3A 2025-2026 REPORTE CALIFICACI'!IR153</f>
        <v/>
      </c>
      <c r="BA574" s="664" t="str">
        <f>'3A 2025-2026 REPORTE CALIFICACI'!IS153</f>
        <v/>
      </c>
      <c r="BB574" s="664" t="str">
        <f>'3A 2025-2026 REPORTE CALIFICACI'!IT153</f>
        <v/>
      </c>
      <c r="BC574" s="664" t="str">
        <f>'3A 2025-2026 REPORTE CALIFICACI'!IU153</f>
        <v/>
      </c>
      <c r="BD574" s="664" t="str">
        <f>'3A 2025-2026 REPORTE CALIFICACI'!IV153</f>
        <v/>
      </c>
      <c r="BE574" s="664" t="str">
        <f>'3A 2025-2026 REPORTE CALIFICACI'!IW153</f>
        <v/>
      </c>
      <c r="BF574" s="664" t="str">
        <f>'3A 2025-2026 REPORTE CALIFICACI'!IX153</f>
        <v/>
      </c>
      <c r="BG574" s="664"/>
      <c r="BH574" s="664"/>
      <c r="BI574" s="664"/>
      <c r="BJ574" s="664"/>
      <c r="BK574" s="664"/>
      <c r="BL574" s="664"/>
      <c r="BM574" s="664"/>
      <c r="BN574" s="664"/>
      <c r="BO574" s="664"/>
      <c r="BP574" s="664"/>
      <c r="BQ574" s="664"/>
      <c r="BR574" s="664"/>
      <c r="BS574" s="664"/>
      <c r="BT574" s="664"/>
      <c r="BU574" s="664"/>
      <c r="BV574" s="664"/>
      <c r="BW574" s="664"/>
      <c r="BX574" s="664"/>
      <c r="BY574" s="666"/>
      <c r="BZ574" s="667"/>
      <c r="CA574" s="661"/>
      <c r="CB574" s="47"/>
      <c r="CC574" s="663" t="s">
        <v>1021</v>
      </c>
      <c r="CD574" s="664" t="str">
        <f>'3A 2025-2026 REPORTE CALIFICACI'!II154</f>
        <v/>
      </c>
      <c r="CE574" s="664" t="str">
        <f>'3A 2025-2026 REPORTE CALIFICACI'!IJ154</f>
        <v/>
      </c>
      <c r="CF574" s="664" t="str">
        <f>'3A 2025-2026 REPORTE CALIFICACI'!IK154</f>
        <v/>
      </c>
      <c r="CG574" s="664" t="str">
        <f>'3A 2025-2026 REPORTE CALIFICACI'!IL154</f>
        <v/>
      </c>
      <c r="CH574" s="664" t="str">
        <f>'3A 2025-2026 REPORTE CALIFICACI'!IM154</f>
        <v/>
      </c>
      <c r="CI574" s="664" t="str">
        <f>'3A 2025-2026 REPORTE CALIFICACI'!IN154</f>
        <v/>
      </c>
      <c r="CJ574" s="664" t="str">
        <f>'3A 2025-2026 REPORTE CALIFICACI'!IO154</f>
        <v/>
      </c>
      <c r="CK574" s="664" t="str">
        <f>'3A 2025-2026 REPORTE CALIFICACI'!IP154</f>
        <v/>
      </c>
      <c r="CL574" s="664" t="str">
        <f>'3A 2025-2026 REPORTE CALIFICACI'!IQ154</f>
        <v/>
      </c>
      <c r="CM574" s="664" t="str">
        <f>'3A 2025-2026 REPORTE CALIFICACI'!IR154</f>
        <v/>
      </c>
      <c r="CN574" s="664" t="str">
        <f>'3A 2025-2026 REPORTE CALIFICACI'!IS154</f>
        <v/>
      </c>
      <c r="CO574" s="664" t="str">
        <f>'3A 2025-2026 REPORTE CALIFICACI'!IT154</f>
        <v/>
      </c>
      <c r="CP574" s="664" t="str">
        <f>'3A 2025-2026 REPORTE CALIFICACI'!IU154</f>
        <v/>
      </c>
      <c r="CQ574" s="664" t="str">
        <f>'3A 2025-2026 REPORTE CALIFICACI'!IV154</f>
        <v/>
      </c>
      <c r="CR574" s="664" t="str">
        <f>'3A 2025-2026 REPORTE CALIFICACI'!IW154</f>
        <v/>
      </c>
      <c r="CS574" s="664" t="str">
        <f>'3A 2025-2026 REPORTE CALIFICACI'!IX154</f>
        <v/>
      </c>
      <c r="CT574" s="664"/>
      <c r="CU574" s="664"/>
      <c r="CV574" s="664"/>
      <c r="CW574" s="664"/>
      <c r="CX574" s="664"/>
      <c r="CY574" s="664"/>
      <c r="CZ574" s="664"/>
      <c r="DA574" s="664"/>
      <c r="DB574" s="664"/>
      <c r="DC574" s="664"/>
      <c r="DD574" s="664"/>
      <c r="DE574" s="664"/>
      <c r="DF574" s="664"/>
      <c r="DG574" s="664"/>
      <c r="DH574" s="664"/>
      <c r="DI574" s="664"/>
      <c r="DJ574" s="664"/>
      <c r="DK574" s="664"/>
      <c r="DL574" s="666"/>
      <c r="DM574" s="667"/>
      <c r="DN574" s="661"/>
      <c r="DO574" s="47"/>
      <c r="DP574" s="663" t="s">
        <v>1021</v>
      </c>
      <c r="DQ574" s="664" t="str">
        <f>'3A 2025-2026 REPORTE CALIFICACI'!II155</f>
        <v/>
      </c>
      <c r="DR574" s="664" t="str">
        <f>'3A 2025-2026 REPORTE CALIFICACI'!IJ155</f>
        <v/>
      </c>
      <c r="DS574" s="664" t="str">
        <f>'3A 2025-2026 REPORTE CALIFICACI'!IK155</f>
        <v/>
      </c>
      <c r="DT574" s="664" t="str">
        <f>'3A 2025-2026 REPORTE CALIFICACI'!IL155</f>
        <v/>
      </c>
      <c r="DU574" s="664" t="str">
        <f>'3A 2025-2026 REPORTE CALIFICACI'!IM155</f>
        <v/>
      </c>
      <c r="DV574" s="664" t="str">
        <f>'3A 2025-2026 REPORTE CALIFICACI'!IN155</f>
        <v/>
      </c>
      <c r="DW574" s="664" t="str">
        <f>'3A 2025-2026 REPORTE CALIFICACI'!IO155</f>
        <v/>
      </c>
      <c r="DX574" s="664" t="str">
        <f>'3A 2025-2026 REPORTE CALIFICACI'!IP155</f>
        <v/>
      </c>
      <c r="DY574" s="664" t="str">
        <f>'3A 2025-2026 REPORTE CALIFICACI'!IQ155</f>
        <v/>
      </c>
      <c r="DZ574" s="664" t="str">
        <f>'3A 2025-2026 REPORTE CALIFICACI'!IR155</f>
        <v/>
      </c>
      <c r="EA574" s="664" t="str">
        <f>'3A 2025-2026 REPORTE CALIFICACI'!IS155</f>
        <v/>
      </c>
      <c r="EB574" s="664" t="str">
        <f>'3A 2025-2026 REPORTE CALIFICACI'!IT155</f>
        <v/>
      </c>
      <c r="EC574" s="664" t="str">
        <f>'3A 2025-2026 REPORTE CALIFICACI'!IU155</f>
        <v/>
      </c>
      <c r="ED574" s="664" t="str">
        <f>'3A 2025-2026 REPORTE CALIFICACI'!IV155</f>
        <v/>
      </c>
      <c r="EE574" s="664" t="str">
        <f>'3A 2025-2026 REPORTE CALIFICACI'!IW155</f>
        <v/>
      </c>
      <c r="EF574" s="664" t="str">
        <f>'3A 2025-2026 REPORTE CALIFICACI'!IX155</f>
        <v/>
      </c>
      <c r="EG574" s="664"/>
      <c r="EH574" s="664"/>
      <c r="EI574" s="664"/>
      <c r="EJ574" s="664"/>
      <c r="EK574" s="664"/>
      <c r="EL574" s="664"/>
      <c r="EM574" s="664"/>
      <c r="EN574" s="664"/>
      <c r="EO574" s="664"/>
      <c r="EP574" s="664"/>
      <c r="EQ574" s="664"/>
      <c r="ER574" s="664"/>
      <c r="ES574" s="664"/>
      <c r="ET574" s="664"/>
      <c r="EU574" s="664"/>
      <c r="EV574" s="664"/>
      <c r="EW574" s="664"/>
      <c r="EX574" s="664"/>
      <c r="EY574" s="666"/>
    </row>
    <row r="575" ht="81.0" customHeight="1">
      <c r="A575" s="661"/>
      <c r="B575" s="43"/>
      <c r="C575" s="663" t="s">
        <v>1022</v>
      </c>
      <c r="D575" s="664">
        <f>'3A 2025-2026 REPORTE CALIFICACI'!JQ55</f>
        <v>0</v>
      </c>
      <c r="E575" s="664">
        <f>'3A 2025-2026 REPORTE CALIFICACI'!JR55</f>
        <v>0</v>
      </c>
      <c r="F575" s="664">
        <f>'3A 2025-2026 REPORTE CALIFICACI'!JS55</f>
        <v>0</v>
      </c>
      <c r="G575" s="664">
        <f>'3A 2025-2026 REPORTE CALIFICACI'!JT55</f>
        <v>0</v>
      </c>
      <c r="H575" s="664">
        <f>'3A 2025-2026 REPORTE CALIFICACI'!JU55</f>
        <v>0</v>
      </c>
      <c r="I575" s="665">
        <f>'3A 2025-2026 REPORTE CALIFICACI'!JV55</f>
        <v>0</v>
      </c>
      <c r="J575" s="664">
        <f>'3A 2025-2026 REPORTE CALIFICACI'!JW55</f>
        <v>0</v>
      </c>
      <c r="K575" s="664">
        <f>'3A 2025-2026 REPORTE CALIFICACI'!JX55</f>
        <v>0</v>
      </c>
      <c r="L575" s="664">
        <f>'3A 2025-2026 REPORTE CALIFICACI'!JY55</f>
        <v>0</v>
      </c>
      <c r="M575" s="664">
        <f>'3A 2025-2026 REPORTE CALIFICACI'!JZ55</f>
        <v>0</v>
      </c>
      <c r="N575" s="664">
        <f>'3A 2025-2026 REPORTE CALIFICACI'!KA55</f>
        <v>0</v>
      </c>
      <c r="O575" s="664">
        <f>'3A 2025-2026 REPORTE CALIFICACI'!KB55</f>
        <v>0</v>
      </c>
      <c r="P575" s="664">
        <f>'3A 2025-2026 REPORTE CALIFICACI'!KC55</f>
        <v>0</v>
      </c>
      <c r="Q575" s="664">
        <f>'3A 2025-2026 REPORTE CALIFICACI'!KD55</f>
        <v>0</v>
      </c>
      <c r="R575" s="664">
        <f>'3A 2025-2026 REPORTE CALIFICACI'!KE55</f>
        <v>0</v>
      </c>
      <c r="S575" s="664">
        <f>'3A 2025-2026 REPORTE CALIFICACI'!KF55</f>
        <v>0</v>
      </c>
      <c r="T575" s="716">
        <f>'3A 2025-2026 REPORTE CALIFICACI'!KG55</f>
        <v>0</v>
      </c>
      <c r="U575" s="716">
        <f>'3A 2025-2026 REPORTE CALIFICACI'!KH55</f>
        <v>0</v>
      </c>
      <c r="V575" s="716">
        <f>'3A 2025-2026 REPORTE CALIFICACI'!KI55</f>
        <v>0</v>
      </c>
      <c r="W575" s="716">
        <f>'3A 2025-2026 REPORTE CALIFICACI'!KJ55</f>
        <v>0</v>
      </c>
      <c r="X575" s="665">
        <f>'3A 2025-2026 REPORTE CALIFICACI'!KK55</f>
        <v>0</v>
      </c>
      <c r="Y575" s="717">
        <f>'3A 2025-2026 REPORTE CALIFICACI'!KL55</f>
        <v>0</v>
      </c>
      <c r="Z575" s="665">
        <f>'3A 2025-2026 REPORTE CALIFICACI'!KM55</f>
        <v>0</v>
      </c>
      <c r="AA575" s="665" t="str">
        <f>'3A 2025-2026 REPORTE CALIFICACI'!KN55</f>
        <v/>
      </c>
      <c r="AB575" s="665" t="str">
        <f>'3A 2025-2026 REPORTE CALIFICACI'!KO55</f>
        <v/>
      </c>
      <c r="AC575" s="665">
        <f>'3A 2025-2026 REPORTE CALIFICACI'!KP55</f>
        <v>0</v>
      </c>
      <c r="AD575" s="665">
        <f>'3A 2025-2026 REPORTE CALIFICACI'!KQ55</f>
        <v>0</v>
      </c>
      <c r="AE575" s="665" t="str">
        <f>'3A 2025-2026 REPORTE CALIFICACI'!KR55</f>
        <v/>
      </c>
      <c r="AF575" s="665" t="str">
        <f>'3A 2025-2026 REPORTE CALIFICACI'!KS55</f>
        <v/>
      </c>
      <c r="AG575" s="665">
        <f>'3A 2025-2026 REPORTE CALIFICACI'!KT55</f>
        <v>0</v>
      </c>
      <c r="AH575" s="664" t="str">
        <f>'3A 2025-2026 REPORTE CALIFICACI'!KU55</f>
        <v/>
      </c>
      <c r="AI575" s="665" t="str">
        <f>'3A 2025-2026 REPORTE CALIFICACI'!KV55</f>
        <v/>
      </c>
      <c r="AJ575" s="664" t="str">
        <f>'3A 2025-2026 REPORTE CALIFICACI'!KW55</f>
        <v/>
      </c>
      <c r="AK575" s="664" t="str">
        <f>'3A 2025-2026 REPORTE CALIFICACI'!KX55</f>
        <v>R</v>
      </c>
      <c r="AL575" s="666"/>
      <c r="AM575" s="667"/>
      <c r="AN575" s="661"/>
      <c r="AO575" s="43"/>
      <c r="AP575" s="663" t="s">
        <v>1022</v>
      </c>
      <c r="AQ575" s="664" t="str">
        <f>'3A 2025-2026 REPORTE CALIFICACI'!JQ153</f>
        <v/>
      </c>
      <c r="AR575" s="664" t="str">
        <f>'3A 2025-2026 REPORTE CALIFICACI'!JR153</f>
        <v/>
      </c>
      <c r="AS575" s="664" t="str">
        <f>'3A 2025-2026 REPORTE CALIFICACI'!JS153</f>
        <v/>
      </c>
      <c r="AT575" s="664" t="str">
        <f>'3A 2025-2026 REPORTE CALIFICACI'!JT153</f>
        <v/>
      </c>
      <c r="AU575" s="664" t="str">
        <f>'3A 2025-2026 REPORTE CALIFICACI'!JU153</f>
        <v/>
      </c>
      <c r="AV575" s="664" t="str">
        <f>'3A 2025-2026 REPORTE CALIFICACI'!JV153</f>
        <v/>
      </c>
      <c r="AW575" s="664" t="str">
        <f>'3A 2025-2026 REPORTE CALIFICACI'!JW153</f>
        <v/>
      </c>
      <c r="AX575" s="664" t="str">
        <f>'3A 2025-2026 REPORTE CALIFICACI'!JX153</f>
        <v/>
      </c>
      <c r="AY575" s="664" t="str">
        <f>'3A 2025-2026 REPORTE CALIFICACI'!JY153</f>
        <v/>
      </c>
      <c r="AZ575" s="664" t="str">
        <f>'3A 2025-2026 REPORTE CALIFICACI'!JZ153</f>
        <v/>
      </c>
      <c r="BA575" s="664" t="str">
        <f>'3A 2025-2026 REPORTE CALIFICACI'!KA153</f>
        <v/>
      </c>
      <c r="BB575" s="664" t="str">
        <f>'3A 2025-2026 REPORTE CALIFICACI'!KB153</f>
        <v/>
      </c>
      <c r="BC575" s="664" t="str">
        <f>'3A 2025-2026 REPORTE CALIFICACI'!KC153</f>
        <v/>
      </c>
      <c r="BD575" s="664" t="str">
        <f>'3A 2025-2026 REPORTE CALIFICACI'!KD153</f>
        <v/>
      </c>
      <c r="BE575" s="664" t="str">
        <f>'3A 2025-2026 REPORTE CALIFICACI'!KE153</f>
        <v/>
      </c>
      <c r="BF575" s="664" t="str">
        <f>'3A 2025-2026 REPORTE CALIFICACI'!KF153</f>
        <v/>
      </c>
      <c r="BG575" s="664"/>
      <c r="BH575" s="664"/>
      <c r="BI575" s="664"/>
      <c r="BJ575" s="664"/>
      <c r="BK575" s="664"/>
      <c r="BL575" s="664"/>
      <c r="BM575" s="664"/>
      <c r="BN575" s="664"/>
      <c r="BO575" s="664"/>
      <c r="BP575" s="664"/>
      <c r="BQ575" s="664"/>
      <c r="BR575" s="664"/>
      <c r="BS575" s="664"/>
      <c r="BT575" s="664"/>
      <c r="BU575" s="664"/>
      <c r="BV575" s="664"/>
      <c r="BW575" s="664"/>
      <c r="BX575" s="664"/>
      <c r="BY575" s="666"/>
      <c r="BZ575" s="667"/>
      <c r="CA575" s="661"/>
      <c r="CB575" s="43"/>
      <c r="CC575" s="663" t="s">
        <v>1022</v>
      </c>
      <c r="CD575" s="664" t="str">
        <f>'3A 2025-2026 REPORTE CALIFICACI'!JQ154</f>
        <v/>
      </c>
      <c r="CE575" s="664" t="str">
        <f>'3A 2025-2026 REPORTE CALIFICACI'!JR154</f>
        <v/>
      </c>
      <c r="CF575" s="664" t="str">
        <f>'3A 2025-2026 REPORTE CALIFICACI'!JS154</f>
        <v/>
      </c>
      <c r="CG575" s="664" t="str">
        <f>'3A 2025-2026 REPORTE CALIFICACI'!JT154</f>
        <v/>
      </c>
      <c r="CH575" s="664" t="str">
        <f>'3A 2025-2026 REPORTE CALIFICACI'!JU154</f>
        <v/>
      </c>
      <c r="CI575" s="664" t="str">
        <f>'3A 2025-2026 REPORTE CALIFICACI'!JV154</f>
        <v/>
      </c>
      <c r="CJ575" s="664" t="str">
        <f>'3A 2025-2026 REPORTE CALIFICACI'!JW154</f>
        <v/>
      </c>
      <c r="CK575" s="664" t="str">
        <f>'3A 2025-2026 REPORTE CALIFICACI'!JX154</f>
        <v/>
      </c>
      <c r="CL575" s="664" t="str">
        <f>'3A 2025-2026 REPORTE CALIFICACI'!JY154</f>
        <v/>
      </c>
      <c r="CM575" s="664" t="str">
        <f>'3A 2025-2026 REPORTE CALIFICACI'!JZ154</f>
        <v/>
      </c>
      <c r="CN575" s="664" t="str">
        <f>'3A 2025-2026 REPORTE CALIFICACI'!KA154</f>
        <v/>
      </c>
      <c r="CO575" s="664" t="str">
        <f>'3A 2025-2026 REPORTE CALIFICACI'!KB154</f>
        <v/>
      </c>
      <c r="CP575" s="664" t="str">
        <f>'3A 2025-2026 REPORTE CALIFICACI'!KC154</f>
        <v/>
      </c>
      <c r="CQ575" s="664" t="str">
        <f>'3A 2025-2026 REPORTE CALIFICACI'!KD154</f>
        <v/>
      </c>
      <c r="CR575" s="664" t="str">
        <f>'3A 2025-2026 REPORTE CALIFICACI'!KE154</f>
        <v/>
      </c>
      <c r="CS575" s="664" t="str">
        <f>'3A 2025-2026 REPORTE CALIFICACI'!KF154</f>
        <v/>
      </c>
      <c r="CT575" s="664"/>
      <c r="CU575" s="664"/>
      <c r="CV575" s="664"/>
      <c r="CW575" s="664"/>
      <c r="CX575" s="664"/>
      <c r="CY575" s="664"/>
      <c r="CZ575" s="664"/>
      <c r="DA575" s="664"/>
      <c r="DB575" s="664"/>
      <c r="DC575" s="664"/>
      <c r="DD575" s="664"/>
      <c r="DE575" s="664"/>
      <c r="DF575" s="664"/>
      <c r="DG575" s="664"/>
      <c r="DH575" s="664"/>
      <c r="DI575" s="664"/>
      <c r="DJ575" s="664"/>
      <c r="DK575" s="664"/>
      <c r="DL575" s="666"/>
      <c r="DM575" s="667"/>
      <c r="DN575" s="661"/>
      <c r="DO575" s="43"/>
      <c r="DP575" s="663" t="s">
        <v>1022</v>
      </c>
      <c r="DQ575" s="664" t="str">
        <f>'3A 2025-2026 REPORTE CALIFICACI'!JQ155</f>
        <v/>
      </c>
      <c r="DR575" s="664" t="str">
        <f>'3A 2025-2026 REPORTE CALIFICACI'!JR155</f>
        <v/>
      </c>
      <c r="DS575" s="664" t="str">
        <f>'3A 2025-2026 REPORTE CALIFICACI'!JS155</f>
        <v/>
      </c>
      <c r="DT575" s="664" t="str">
        <f>'3A 2025-2026 REPORTE CALIFICACI'!JT155</f>
        <v/>
      </c>
      <c r="DU575" s="664" t="str">
        <f>'3A 2025-2026 REPORTE CALIFICACI'!JU155</f>
        <v/>
      </c>
      <c r="DV575" s="664" t="str">
        <f>'3A 2025-2026 REPORTE CALIFICACI'!JV155</f>
        <v/>
      </c>
      <c r="DW575" s="664" t="str">
        <f>'3A 2025-2026 REPORTE CALIFICACI'!JW155</f>
        <v/>
      </c>
      <c r="DX575" s="664" t="str">
        <f>'3A 2025-2026 REPORTE CALIFICACI'!JX155</f>
        <v/>
      </c>
      <c r="DY575" s="664" t="str">
        <f>'3A 2025-2026 REPORTE CALIFICACI'!JY155</f>
        <v/>
      </c>
      <c r="DZ575" s="664" t="str">
        <f>'3A 2025-2026 REPORTE CALIFICACI'!JZ155</f>
        <v/>
      </c>
      <c r="EA575" s="664" t="str">
        <f>'3A 2025-2026 REPORTE CALIFICACI'!KA155</f>
        <v/>
      </c>
      <c r="EB575" s="664" t="str">
        <f>'3A 2025-2026 REPORTE CALIFICACI'!KB155</f>
        <v/>
      </c>
      <c r="EC575" s="664" t="str">
        <f>'3A 2025-2026 REPORTE CALIFICACI'!KC155</f>
        <v/>
      </c>
      <c r="ED575" s="664" t="str">
        <f>'3A 2025-2026 REPORTE CALIFICACI'!KD155</f>
        <v/>
      </c>
      <c r="EE575" s="664" t="str">
        <f>'3A 2025-2026 REPORTE CALIFICACI'!KE155</f>
        <v/>
      </c>
      <c r="EF575" s="664" t="str">
        <f>'3A 2025-2026 REPORTE CALIFICACI'!KF155</f>
        <v/>
      </c>
      <c r="EG575" s="664"/>
      <c r="EH575" s="664"/>
      <c r="EI575" s="664"/>
      <c r="EJ575" s="664"/>
      <c r="EK575" s="664"/>
      <c r="EL575" s="664"/>
      <c r="EM575" s="664"/>
      <c r="EN575" s="664"/>
      <c r="EO575" s="664"/>
      <c r="EP575" s="664"/>
      <c r="EQ575" s="664"/>
      <c r="ER575" s="664"/>
      <c r="ES575" s="664"/>
      <c r="ET575" s="664"/>
      <c r="EU575" s="664"/>
      <c r="EV575" s="664"/>
      <c r="EW575" s="664"/>
      <c r="EX575" s="664"/>
      <c r="EY575" s="666"/>
    </row>
    <row r="576">
      <c r="A576" s="628"/>
      <c r="B576" s="643"/>
      <c r="C576" s="643"/>
      <c r="D576" s="643"/>
      <c r="E576" s="643"/>
      <c r="F576" s="643"/>
      <c r="G576" s="643"/>
      <c r="H576" s="643"/>
      <c r="I576" s="643"/>
      <c r="J576" s="643"/>
      <c r="K576" s="643"/>
      <c r="L576" s="643"/>
      <c r="M576" s="643"/>
      <c r="N576" s="643"/>
      <c r="O576" s="643"/>
      <c r="P576" s="643"/>
      <c r="Q576" s="643"/>
      <c r="R576" s="643"/>
      <c r="S576" s="643"/>
      <c r="T576" s="643"/>
      <c r="U576" s="643"/>
      <c r="V576" s="643"/>
      <c r="W576" s="643"/>
      <c r="X576" s="668"/>
      <c r="Y576" s="668"/>
      <c r="Z576" s="643"/>
      <c r="AA576" s="643"/>
      <c r="AB576" s="643"/>
      <c r="AC576" s="643"/>
      <c r="AD576" s="643"/>
      <c r="AE576" s="643"/>
      <c r="AF576" s="643"/>
      <c r="AG576" s="643"/>
      <c r="AH576" s="643"/>
      <c r="AI576" s="643"/>
      <c r="AJ576" s="643"/>
      <c r="AK576" s="643"/>
      <c r="AL576" s="644"/>
      <c r="AM576" s="643"/>
      <c r="AN576" s="628"/>
      <c r="AO576" s="643"/>
      <c r="AP576" s="643"/>
      <c r="AQ576" s="643"/>
      <c r="AR576" s="643"/>
      <c r="AS576" s="643"/>
      <c r="AT576" s="643"/>
      <c r="AU576" s="643"/>
      <c r="AV576" s="643"/>
      <c r="AW576" s="643"/>
      <c r="AX576" s="643"/>
      <c r="AY576" s="643"/>
      <c r="AZ576" s="643"/>
      <c r="BA576" s="643"/>
      <c r="BB576" s="643"/>
      <c r="BC576" s="643"/>
      <c r="BD576" s="643"/>
      <c r="BE576" s="643"/>
      <c r="BF576" s="643"/>
      <c r="BG576" s="643"/>
      <c r="BH576" s="643"/>
      <c r="BI576" s="643"/>
      <c r="BJ576" s="643"/>
      <c r="BK576" s="668"/>
      <c r="BL576" s="668"/>
      <c r="BM576" s="643"/>
      <c r="BN576" s="643"/>
      <c r="BO576" s="643"/>
      <c r="BP576" s="643"/>
      <c r="BQ576" s="643"/>
      <c r="BR576" s="643"/>
      <c r="BS576" s="643"/>
      <c r="BT576" s="643"/>
      <c r="BU576" s="643"/>
      <c r="BV576" s="643"/>
      <c r="BW576" s="643"/>
      <c r="BX576" s="643"/>
      <c r="BY576" s="644"/>
      <c r="BZ576" s="643"/>
      <c r="CA576" s="628"/>
      <c r="CB576" s="643"/>
      <c r="CC576" s="643"/>
      <c r="CD576" s="643"/>
      <c r="CE576" s="643"/>
      <c r="CF576" s="643"/>
      <c r="CG576" s="643"/>
      <c r="CH576" s="643"/>
      <c r="CI576" s="643"/>
      <c r="CJ576" s="643"/>
      <c r="CK576" s="643"/>
      <c r="CL576" s="643"/>
      <c r="CM576" s="643"/>
      <c r="CN576" s="643"/>
      <c r="CO576" s="643"/>
      <c r="CP576" s="643"/>
      <c r="CQ576" s="643"/>
      <c r="CR576" s="643"/>
      <c r="CS576" s="643"/>
      <c r="CT576" s="643"/>
      <c r="CU576" s="643"/>
      <c r="CV576" s="643"/>
      <c r="CW576" s="643"/>
      <c r="CX576" s="668"/>
      <c r="CY576" s="668"/>
      <c r="CZ576" s="643"/>
      <c r="DA576" s="643"/>
      <c r="DB576" s="643"/>
      <c r="DC576" s="643"/>
      <c r="DD576" s="643"/>
      <c r="DE576" s="643"/>
      <c r="DF576" s="643"/>
      <c r="DG576" s="643"/>
      <c r="DH576" s="643"/>
      <c r="DI576" s="643"/>
      <c r="DJ576" s="643"/>
      <c r="DK576" s="643"/>
      <c r="DL576" s="644"/>
      <c r="DM576" s="643"/>
      <c r="DN576" s="628"/>
      <c r="DO576" s="643"/>
      <c r="DP576" s="643"/>
      <c r="DQ576" s="643"/>
      <c r="DR576" s="643"/>
      <c r="DS576" s="643"/>
      <c r="DT576" s="643"/>
      <c r="DU576" s="643"/>
      <c r="DV576" s="643"/>
      <c r="DW576" s="643"/>
      <c r="DX576" s="643"/>
      <c r="DY576" s="643"/>
      <c r="DZ576" s="643"/>
      <c r="EA576" s="643"/>
      <c r="EB576" s="643"/>
      <c r="EC576" s="643"/>
      <c r="ED576" s="643"/>
      <c r="EE576" s="643"/>
      <c r="EF576" s="643"/>
      <c r="EG576" s="643"/>
      <c r="EH576" s="643"/>
      <c r="EI576" s="643"/>
      <c r="EJ576" s="643"/>
      <c r="EK576" s="668"/>
      <c r="EL576" s="668"/>
      <c r="EM576" s="643"/>
      <c r="EN576" s="643"/>
      <c r="EO576" s="643"/>
      <c r="EP576" s="643"/>
      <c r="EQ576" s="643"/>
      <c r="ER576" s="643"/>
      <c r="ES576" s="643"/>
      <c r="ET576" s="643"/>
      <c r="EU576" s="643"/>
      <c r="EV576" s="643"/>
      <c r="EW576" s="643"/>
      <c r="EX576" s="643"/>
      <c r="EY576" s="644"/>
    </row>
    <row r="577">
      <c r="A577" s="628"/>
      <c r="B577" s="643"/>
      <c r="C577" s="643"/>
      <c r="D577" s="643"/>
      <c r="E577" s="643"/>
      <c r="F577" s="643"/>
      <c r="G577" s="643"/>
      <c r="H577" s="643"/>
      <c r="I577" s="643"/>
      <c r="J577" s="643"/>
      <c r="K577" s="643"/>
      <c r="L577" s="643"/>
      <c r="M577" s="643"/>
      <c r="N577" s="643"/>
      <c r="O577" s="643"/>
      <c r="P577" s="643"/>
      <c r="Q577" s="643"/>
      <c r="R577" s="643"/>
      <c r="S577" s="643"/>
      <c r="T577" s="643"/>
      <c r="U577" s="643"/>
      <c r="V577" s="643"/>
      <c r="W577" s="643"/>
      <c r="X577" s="643"/>
      <c r="Y577" s="643"/>
      <c r="Z577" s="643"/>
      <c r="AA577" s="643"/>
      <c r="AB577" s="643"/>
      <c r="AC577" s="643"/>
      <c r="AD577" s="643"/>
      <c r="AE577" s="643"/>
      <c r="AF577" s="643"/>
      <c r="AG577" s="643"/>
      <c r="AH577" s="643"/>
      <c r="AI577" s="643"/>
      <c r="AJ577" s="643"/>
      <c r="AK577" s="643"/>
      <c r="AL577" s="644"/>
      <c r="AM577" s="643"/>
      <c r="AN577" s="628"/>
      <c r="AO577" s="643"/>
      <c r="AP577" s="643"/>
      <c r="AQ577" s="643"/>
      <c r="AR577" s="643"/>
      <c r="AS577" s="643"/>
      <c r="AT577" s="643"/>
      <c r="AU577" s="643"/>
      <c r="AV577" s="643"/>
      <c r="AW577" s="643"/>
      <c r="AX577" s="643"/>
      <c r="AY577" s="643"/>
      <c r="AZ577" s="643"/>
      <c r="BA577" s="643"/>
      <c r="BB577" s="643"/>
      <c r="BC577" s="643"/>
      <c r="BD577" s="643"/>
      <c r="BE577" s="643"/>
      <c r="BF577" s="643"/>
      <c r="BG577" s="643"/>
      <c r="BH577" s="643"/>
      <c r="BI577" s="643"/>
      <c r="BJ577" s="643"/>
      <c r="BK577" s="643"/>
      <c r="BL577" s="643"/>
      <c r="BM577" s="643"/>
      <c r="BN577" s="643"/>
      <c r="BO577" s="643"/>
      <c r="BP577" s="643"/>
      <c r="BQ577" s="643"/>
      <c r="BR577" s="643"/>
      <c r="BS577" s="643"/>
      <c r="BT577" s="643"/>
      <c r="BU577" s="643"/>
      <c r="BV577" s="643"/>
      <c r="BW577" s="643"/>
      <c r="BX577" s="643"/>
      <c r="BY577" s="644"/>
      <c r="BZ577" s="643"/>
      <c r="CA577" s="628"/>
      <c r="CB577" s="643"/>
      <c r="CC577" s="643"/>
      <c r="CD577" s="643"/>
      <c r="CE577" s="643"/>
      <c r="CF577" s="643"/>
      <c r="CG577" s="643"/>
      <c r="CH577" s="643"/>
      <c r="CI577" s="643"/>
      <c r="CJ577" s="643"/>
      <c r="CK577" s="643"/>
      <c r="CL577" s="643"/>
      <c r="CM577" s="643"/>
      <c r="CN577" s="643"/>
      <c r="CO577" s="643"/>
      <c r="CP577" s="643"/>
      <c r="CQ577" s="643"/>
      <c r="CR577" s="643"/>
      <c r="CS577" s="643"/>
      <c r="CT577" s="643"/>
      <c r="CU577" s="643"/>
      <c r="CV577" s="643"/>
      <c r="CW577" s="643"/>
      <c r="CX577" s="643"/>
      <c r="CY577" s="643"/>
      <c r="CZ577" s="643"/>
      <c r="DA577" s="643"/>
      <c r="DB577" s="643"/>
      <c r="DC577" s="643"/>
      <c r="DD577" s="643"/>
      <c r="DE577" s="643"/>
      <c r="DF577" s="643"/>
      <c r="DG577" s="643"/>
      <c r="DH577" s="643"/>
      <c r="DI577" s="643"/>
      <c r="DJ577" s="643"/>
      <c r="DK577" s="643"/>
      <c r="DL577" s="644"/>
      <c r="DM577" s="643"/>
      <c r="DN577" s="628"/>
      <c r="DO577" s="643"/>
      <c r="DP577" s="643"/>
      <c r="DQ577" s="643"/>
      <c r="DR577" s="643"/>
      <c r="DS577" s="643"/>
      <c r="DT577" s="643"/>
      <c r="DU577" s="643"/>
      <c r="DV577" s="643"/>
      <c r="DW577" s="643"/>
      <c r="DX577" s="643"/>
      <c r="DY577" s="643"/>
      <c r="DZ577" s="643"/>
      <c r="EA577" s="643"/>
      <c r="EB577" s="643"/>
      <c r="EC577" s="643"/>
      <c r="ED577" s="643"/>
      <c r="EE577" s="643"/>
      <c r="EF577" s="643"/>
      <c r="EG577" s="643"/>
      <c r="EH577" s="643"/>
      <c r="EI577" s="643"/>
      <c r="EJ577" s="643"/>
      <c r="EK577" s="643"/>
      <c r="EL577" s="643"/>
      <c r="EM577" s="643"/>
      <c r="EN577" s="643"/>
      <c r="EO577" s="643"/>
      <c r="EP577" s="643"/>
      <c r="EQ577" s="643"/>
      <c r="ER577" s="643"/>
      <c r="ES577" s="643"/>
      <c r="ET577" s="643"/>
      <c r="EU577" s="643"/>
      <c r="EV577" s="643"/>
      <c r="EW577" s="643"/>
      <c r="EX577" s="643"/>
      <c r="EY577" s="644"/>
    </row>
    <row r="578">
      <c r="A578" s="628"/>
      <c r="B578" s="643"/>
      <c r="C578" s="643"/>
      <c r="D578" s="643"/>
      <c r="E578" s="643"/>
      <c r="F578" s="643"/>
      <c r="G578" s="643"/>
      <c r="H578" s="643"/>
      <c r="I578" s="643"/>
      <c r="J578" s="643"/>
      <c r="K578" s="643"/>
      <c r="L578" s="643"/>
      <c r="M578" s="643"/>
      <c r="N578" s="643"/>
      <c r="O578" s="643"/>
      <c r="P578" s="643"/>
      <c r="Q578" s="643"/>
      <c r="R578" s="643"/>
      <c r="S578" s="643"/>
      <c r="T578" s="643"/>
      <c r="U578" s="643"/>
      <c r="V578" s="643"/>
      <c r="W578" s="643"/>
      <c r="X578" s="643"/>
      <c r="Y578" s="643"/>
      <c r="Z578" s="643"/>
      <c r="AA578" s="643"/>
      <c r="AB578" s="643"/>
      <c r="AC578" s="643"/>
      <c r="AD578" s="643"/>
      <c r="AE578" s="643"/>
      <c r="AF578" s="643"/>
      <c r="AG578" s="643"/>
      <c r="AH578" s="643"/>
      <c r="AI578" s="643"/>
      <c r="AJ578" s="643"/>
      <c r="AK578" s="643"/>
      <c r="AL578" s="644"/>
      <c r="AM578" s="643"/>
      <c r="AN578" s="628"/>
      <c r="AO578" s="643"/>
      <c r="AP578" s="643"/>
      <c r="AQ578" s="643"/>
      <c r="AR578" s="643"/>
      <c r="AS578" s="643"/>
      <c r="AT578" s="643"/>
      <c r="AU578" s="643"/>
      <c r="AV578" s="643"/>
      <c r="AW578" s="643"/>
      <c r="AX578" s="643"/>
      <c r="AY578" s="643"/>
      <c r="AZ578" s="643"/>
      <c r="BA578" s="643"/>
      <c r="BB578" s="643"/>
      <c r="BC578" s="643"/>
      <c r="BD578" s="643"/>
      <c r="BE578" s="643"/>
      <c r="BF578" s="643"/>
      <c r="BG578" s="643"/>
      <c r="BH578" s="643"/>
      <c r="BI578" s="643"/>
      <c r="BJ578" s="643"/>
      <c r="BK578" s="643"/>
      <c r="BL578" s="643"/>
      <c r="BM578" s="643"/>
      <c r="BN578" s="643"/>
      <c r="BO578" s="643"/>
      <c r="BP578" s="643"/>
      <c r="BQ578" s="643"/>
      <c r="BR578" s="643"/>
      <c r="BS578" s="643"/>
      <c r="BT578" s="643"/>
      <c r="BU578" s="643"/>
      <c r="BV578" s="643"/>
      <c r="BW578" s="643"/>
      <c r="BX578" s="643"/>
      <c r="BY578" s="644"/>
      <c r="BZ578" s="643"/>
      <c r="CA578" s="628"/>
      <c r="CB578" s="643"/>
      <c r="CC578" s="643"/>
      <c r="CD578" s="643"/>
      <c r="CE578" s="643"/>
      <c r="CF578" s="643"/>
      <c r="CG578" s="643"/>
      <c r="CH578" s="643"/>
      <c r="CI578" s="643"/>
      <c r="CJ578" s="643"/>
      <c r="CK578" s="643"/>
      <c r="CL578" s="643"/>
      <c r="CM578" s="643"/>
      <c r="CN578" s="643"/>
      <c r="CO578" s="643"/>
      <c r="CP578" s="643"/>
      <c r="CQ578" s="643"/>
      <c r="CR578" s="643"/>
      <c r="CS578" s="643"/>
      <c r="CT578" s="643"/>
      <c r="CU578" s="643"/>
      <c r="CV578" s="643"/>
      <c r="CW578" s="643"/>
      <c r="CX578" s="643"/>
      <c r="CY578" s="643"/>
      <c r="CZ578" s="643"/>
      <c r="DA578" s="643"/>
      <c r="DB578" s="643"/>
      <c r="DC578" s="643"/>
      <c r="DD578" s="643"/>
      <c r="DE578" s="643"/>
      <c r="DF578" s="643"/>
      <c r="DG578" s="643"/>
      <c r="DH578" s="643"/>
      <c r="DI578" s="643"/>
      <c r="DJ578" s="643"/>
      <c r="DK578" s="643"/>
      <c r="DL578" s="644"/>
      <c r="DM578" s="643"/>
      <c r="DN578" s="628"/>
      <c r="DO578" s="643"/>
      <c r="DP578" s="643"/>
      <c r="DQ578" s="643"/>
      <c r="DR578" s="643"/>
      <c r="DS578" s="643"/>
      <c r="DT578" s="643"/>
      <c r="DU578" s="643"/>
      <c r="DV578" s="643"/>
      <c r="DW578" s="643"/>
      <c r="DX578" s="643"/>
      <c r="DY578" s="643"/>
      <c r="DZ578" s="643"/>
      <c r="EA578" s="643"/>
      <c r="EB578" s="643"/>
      <c r="EC578" s="643"/>
      <c r="ED578" s="643"/>
      <c r="EE578" s="643"/>
      <c r="EF578" s="643"/>
      <c r="EG578" s="643"/>
      <c r="EH578" s="643"/>
      <c r="EI578" s="643"/>
      <c r="EJ578" s="643"/>
      <c r="EK578" s="643"/>
      <c r="EL578" s="643"/>
      <c r="EM578" s="643"/>
      <c r="EN578" s="643"/>
      <c r="EO578" s="643"/>
      <c r="EP578" s="643"/>
      <c r="EQ578" s="643"/>
      <c r="ER578" s="643"/>
      <c r="ES578" s="643"/>
      <c r="ET578" s="643"/>
      <c r="EU578" s="643"/>
      <c r="EV578" s="643"/>
      <c r="EW578" s="643"/>
      <c r="EX578" s="643"/>
      <c r="EY578" s="644"/>
    </row>
    <row r="579">
      <c r="A579" s="669"/>
      <c r="B579" s="670" t="s">
        <v>1023</v>
      </c>
      <c r="C579" s="15"/>
      <c r="D579" s="15"/>
      <c r="E579" s="15"/>
      <c r="F579" s="15"/>
      <c r="G579" s="15"/>
      <c r="H579" s="16"/>
      <c r="I579" s="671"/>
      <c r="J579" s="646" t="s">
        <v>1024</v>
      </c>
      <c r="K579" s="15"/>
      <c r="L579" s="15"/>
      <c r="M579" s="15"/>
      <c r="N579" s="15"/>
      <c r="O579" s="15"/>
      <c r="P579" s="16"/>
      <c r="Q579" s="671"/>
      <c r="R579" s="670" t="s">
        <v>1025</v>
      </c>
      <c r="S579" s="15"/>
      <c r="T579" s="15"/>
      <c r="U579" s="15"/>
      <c r="V579" s="16"/>
      <c r="W579" s="672" t="s">
        <v>1026</v>
      </c>
      <c r="X579" s="41"/>
      <c r="Y579" s="672"/>
      <c r="Z579" s="673"/>
      <c r="AA579" s="674"/>
      <c r="AB579" s="672" t="s">
        <v>1027</v>
      </c>
      <c r="AC579" s="41"/>
      <c r="AD579" s="675"/>
      <c r="AE579" s="671"/>
      <c r="AF579" s="671"/>
      <c r="AG579" s="671"/>
      <c r="AH579" s="671"/>
      <c r="AI579" s="671"/>
      <c r="AJ579" s="671"/>
      <c r="AK579" s="671"/>
      <c r="AL579" s="676"/>
      <c r="AM579" s="671"/>
      <c r="AN579" s="669"/>
      <c r="AO579" s="670" t="s">
        <v>1023</v>
      </c>
      <c r="AP579" s="15"/>
      <c r="AQ579" s="15"/>
      <c r="AR579" s="15"/>
      <c r="AS579" s="15"/>
      <c r="AT579" s="15"/>
      <c r="AU579" s="16"/>
      <c r="AV579" s="671"/>
      <c r="AW579" s="646" t="s">
        <v>1024</v>
      </c>
      <c r="AX579" s="15"/>
      <c r="AY579" s="15"/>
      <c r="AZ579" s="15"/>
      <c r="BA579" s="15"/>
      <c r="BB579" s="15"/>
      <c r="BC579" s="16"/>
      <c r="BD579" s="671"/>
      <c r="BE579" s="670" t="s">
        <v>1025</v>
      </c>
      <c r="BF579" s="15"/>
      <c r="BG579" s="15"/>
      <c r="BH579" s="15"/>
      <c r="BI579" s="16"/>
      <c r="BJ579" s="672" t="s">
        <v>1026</v>
      </c>
      <c r="BK579" s="41"/>
      <c r="BL579" s="672"/>
      <c r="BM579" s="673"/>
      <c r="BN579" s="674"/>
      <c r="BO579" s="672" t="s">
        <v>1027</v>
      </c>
      <c r="BP579" s="41"/>
      <c r="BQ579" s="675"/>
      <c r="BR579" s="671"/>
      <c r="BS579" s="671"/>
      <c r="BT579" s="671"/>
      <c r="BU579" s="671"/>
      <c r="BV579" s="671"/>
      <c r="BW579" s="671"/>
      <c r="BX579" s="671"/>
      <c r="BY579" s="676"/>
      <c r="BZ579" s="671"/>
      <c r="CA579" s="669"/>
      <c r="CB579" s="670" t="s">
        <v>1023</v>
      </c>
      <c r="CC579" s="15"/>
      <c r="CD579" s="15"/>
      <c r="CE579" s="15"/>
      <c r="CF579" s="15"/>
      <c r="CG579" s="15"/>
      <c r="CH579" s="16"/>
      <c r="CI579" s="671"/>
      <c r="CJ579" s="646" t="s">
        <v>1024</v>
      </c>
      <c r="CK579" s="15"/>
      <c r="CL579" s="15"/>
      <c r="CM579" s="15"/>
      <c r="CN579" s="15"/>
      <c r="CO579" s="15"/>
      <c r="CP579" s="16"/>
      <c r="CQ579" s="671"/>
      <c r="CR579" s="670" t="s">
        <v>1025</v>
      </c>
      <c r="CS579" s="15"/>
      <c r="CT579" s="15"/>
      <c r="CU579" s="15"/>
      <c r="CV579" s="16"/>
      <c r="CW579" s="672" t="s">
        <v>1026</v>
      </c>
      <c r="CX579" s="41"/>
      <c r="CY579" s="672"/>
      <c r="CZ579" s="673"/>
      <c r="DA579" s="674"/>
      <c r="DB579" s="672" t="s">
        <v>1027</v>
      </c>
      <c r="DC579" s="41"/>
      <c r="DD579" s="675"/>
      <c r="DE579" s="671"/>
      <c r="DF579" s="671"/>
      <c r="DG579" s="671"/>
      <c r="DH579" s="671"/>
      <c r="DI579" s="671"/>
      <c r="DJ579" s="671"/>
      <c r="DK579" s="671"/>
      <c r="DL579" s="676"/>
      <c r="DM579" s="671"/>
      <c r="DN579" s="669"/>
      <c r="DO579" s="670" t="s">
        <v>1023</v>
      </c>
      <c r="DP579" s="15"/>
      <c r="DQ579" s="15"/>
      <c r="DR579" s="15"/>
      <c r="DS579" s="15"/>
      <c r="DT579" s="15"/>
      <c r="DU579" s="16"/>
      <c r="DV579" s="671"/>
      <c r="DW579" s="646" t="s">
        <v>1024</v>
      </c>
      <c r="DX579" s="15"/>
      <c r="DY579" s="15"/>
      <c r="DZ579" s="15"/>
      <c r="EA579" s="15"/>
      <c r="EB579" s="15"/>
      <c r="EC579" s="16"/>
      <c r="ED579" s="671"/>
      <c r="EE579" s="670" t="s">
        <v>1025</v>
      </c>
      <c r="EF579" s="15"/>
      <c r="EG579" s="15"/>
      <c r="EH579" s="15"/>
      <c r="EI579" s="16"/>
      <c r="EJ579" s="672" t="s">
        <v>1026</v>
      </c>
      <c r="EK579" s="41"/>
      <c r="EL579" s="672"/>
      <c r="EM579" s="673"/>
      <c r="EN579" s="674"/>
      <c r="EO579" s="672" t="s">
        <v>1027</v>
      </c>
      <c r="EP579" s="41"/>
      <c r="EQ579" s="675"/>
      <c r="ER579" s="671"/>
      <c r="ES579" s="671"/>
      <c r="ET579" s="671"/>
      <c r="EU579" s="671"/>
      <c r="EV579" s="671"/>
      <c r="EW579" s="671"/>
      <c r="EX579" s="671"/>
      <c r="EY579" s="676"/>
    </row>
    <row r="580">
      <c r="A580" s="669"/>
      <c r="B580" s="677" t="s">
        <v>1028</v>
      </c>
      <c r="C580" s="678" t="s">
        <v>1029</v>
      </c>
      <c r="D580" s="678" t="s">
        <v>1030</v>
      </c>
      <c r="E580" s="679" t="s">
        <v>1031</v>
      </c>
      <c r="F580" s="15"/>
      <c r="G580" s="15"/>
      <c r="H580" s="16"/>
      <c r="I580" s="671"/>
      <c r="J580" s="680" t="s">
        <v>1032</v>
      </c>
      <c r="K580" s="681" t="s">
        <v>1033</v>
      </c>
      <c r="P580" s="682"/>
      <c r="Q580" s="671"/>
      <c r="R580" s="671"/>
      <c r="S580" s="671"/>
      <c r="T580" s="671"/>
      <c r="U580" s="671"/>
      <c r="V580" s="671"/>
      <c r="W580" s="671"/>
      <c r="X580" s="671"/>
      <c r="Y580" s="671"/>
      <c r="Z580" s="671"/>
      <c r="AA580" s="671"/>
      <c r="AB580" s="671"/>
      <c r="AC580" s="671"/>
      <c r="AD580" s="671"/>
      <c r="AE580" s="671"/>
      <c r="AF580" s="671"/>
      <c r="AG580" s="671"/>
      <c r="AH580" s="671"/>
      <c r="AI580" s="671"/>
      <c r="AJ580" s="671"/>
      <c r="AK580" s="671"/>
      <c r="AL580" s="676"/>
      <c r="AM580" s="671"/>
      <c r="AN580" s="669"/>
      <c r="AO580" s="677" t="s">
        <v>1028</v>
      </c>
      <c r="AP580" s="678" t="s">
        <v>1029</v>
      </c>
      <c r="AQ580" s="678" t="s">
        <v>1030</v>
      </c>
      <c r="AR580" s="679" t="s">
        <v>1031</v>
      </c>
      <c r="AS580" s="15"/>
      <c r="AT580" s="15"/>
      <c r="AU580" s="16"/>
      <c r="AV580" s="671"/>
      <c r="AW580" s="680" t="s">
        <v>1032</v>
      </c>
      <c r="AX580" s="681" t="s">
        <v>1033</v>
      </c>
      <c r="BC580" s="682"/>
      <c r="BD580" s="671"/>
      <c r="BE580" s="671"/>
      <c r="BF580" s="671"/>
      <c r="BG580" s="671"/>
      <c r="BH580" s="671"/>
      <c r="BI580" s="671"/>
      <c r="BJ580" s="671"/>
      <c r="BK580" s="671"/>
      <c r="BL580" s="671"/>
      <c r="BM580" s="671"/>
      <c r="BN580" s="671"/>
      <c r="BO580" s="671"/>
      <c r="BP580" s="671"/>
      <c r="BQ580" s="671"/>
      <c r="BR580" s="671"/>
      <c r="BS580" s="671"/>
      <c r="BT580" s="671"/>
      <c r="BU580" s="671"/>
      <c r="BV580" s="671"/>
      <c r="BW580" s="671"/>
      <c r="BX580" s="671"/>
      <c r="BY580" s="676"/>
      <c r="BZ580" s="671"/>
      <c r="CA580" s="669"/>
      <c r="CB580" s="677" t="s">
        <v>1028</v>
      </c>
      <c r="CC580" s="678" t="s">
        <v>1029</v>
      </c>
      <c r="CD580" s="678" t="s">
        <v>1030</v>
      </c>
      <c r="CE580" s="679" t="s">
        <v>1031</v>
      </c>
      <c r="CF580" s="15"/>
      <c r="CG580" s="15"/>
      <c r="CH580" s="16"/>
      <c r="CI580" s="671"/>
      <c r="CJ580" s="680" t="s">
        <v>1032</v>
      </c>
      <c r="CK580" s="681" t="s">
        <v>1033</v>
      </c>
      <c r="CP580" s="682"/>
      <c r="CQ580" s="671"/>
      <c r="CR580" s="671"/>
      <c r="CS580" s="671"/>
      <c r="CT580" s="671"/>
      <c r="CU580" s="671"/>
      <c r="CV580" s="671"/>
      <c r="CW580" s="671"/>
      <c r="CX580" s="671"/>
      <c r="CY580" s="671"/>
      <c r="CZ580" s="671"/>
      <c r="DA580" s="671"/>
      <c r="DB580" s="671"/>
      <c r="DC580" s="671"/>
      <c r="DD580" s="671"/>
      <c r="DE580" s="671"/>
      <c r="DF580" s="671"/>
      <c r="DG580" s="671"/>
      <c r="DH580" s="671"/>
      <c r="DI580" s="671"/>
      <c r="DJ580" s="671"/>
      <c r="DK580" s="671"/>
      <c r="DL580" s="676"/>
      <c r="DM580" s="671"/>
      <c r="DN580" s="669"/>
      <c r="DO580" s="677" t="s">
        <v>1028</v>
      </c>
      <c r="DP580" s="678" t="s">
        <v>1029</v>
      </c>
      <c r="DQ580" s="678" t="s">
        <v>1030</v>
      </c>
      <c r="DR580" s="679" t="s">
        <v>1031</v>
      </c>
      <c r="DS580" s="15"/>
      <c r="DT580" s="15"/>
      <c r="DU580" s="16"/>
      <c r="DV580" s="671"/>
      <c r="DW580" s="680" t="s">
        <v>1032</v>
      </c>
      <c r="DX580" s="681" t="s">
        <v>1033</v>
      </c>
      <c r="EC580" s="682"/>
      <c r="ED580" s="671"/>
      <c r="EE580" s="671"/>
      <c r="EF580" s="671"/>
      <c r="EG580" s="671"/>
      <c r="EH580" s="671"/>
      <c r="EI580" s="671"/>
      <c r="EJ580" s="671"/>
      <c r="EK580" s="671"/>
      <c r="EL580" s="671"/>
      <c r="EM580" s="671"/>
      <c r="EN580" s="671"/>
      <c r="EO580" s="671"/>
      <c r="EP580" s="671"/>
      <c r="EQ580" s="671"/>
      <c r="ER580" s="671"/>
      <c r="ES580" s="671"/>
      <c r="ET580" s="671"/>
      <c r="EU580" s="671"/>
      <c r="EV580" s="671"/>
      <c r="EW580" s="671"/>
      <c r="EX580" s="671"/>
      <c r="EY580" s="676"/>
    </row>
    <row r="581">
      <c r="A581" s="669"/>
      <c r="B581" s="43"/>
      <c r="C581" s="43"/>
      <c r="D581" s="43"/>
      <c r="E581" s="679" t="s">
        <v>1029</v>
      </c>
      <c r="F581" s="16"/>
      <c r="G581" s="679" t="s">
        <v>1030</v>
      </c>
      <c r="H581" s="16"/>
      <c r="I581" s="671"/>
      <c r="J581" s="680" t="s">
        <v>1034</v>
      </c>
      <c r="K581" s="681" t="s">
        <v>1035</v>
      </c>
      <c r="P581" s="682"/>
      <c r="Q581" s="671"/>
      <c r="R581" s="670" t="s">
        <v>1036</v>
      </c>
      <c r="S581" s="15"/>
      <c r="T581" s="15"/>
      <c r="U581" s="15"/>
      <c r="V581" s="15"/>
      <c r="W581" s="15"/>
      <c r="X581" s="15"/>
      <c r="Y581" s="15"/>
      <c r="Z581" s="15"/>
      <c r="AA581" s="15"/>
      <c r="AB581" s="15"/>
      <c r="AC581" s="15"/>
      <c r="AD581" s="15"/>
      <c r="AE581" s="15"/>
      <c r="AF581" s="15"/>
      <c r="AG581" s="15"/>
      <c r="AH581" s="15"/>
      <c r="AI581" s="15"/>
      <c r="AJ581" s="16"/>
      <c r="AK581" s="671"/>
      <c r="AL581" s="676"/>
      <c r="AM581" s="671"/>
      <c r="AN581" s="669"/>
      <c r="AO581" s="43"/>
      <c r="AP581" s="43"/>
      <c r="AQ581" s="43"/>
      <c r="AR581" s="679" t="s">
        <v>1029</v>
      </c>
      <c r="AS581" s="16"/>
      <c r="AT581" s="679" t="s">
        <v>1030</v>
      </c>
      <c r="AU581" s="16"/>
      <c r="AV581" s="671"/>
      <c r="AW581" s="680" t="s">
        <v>1034</v>
      </c>
      <c r="AX581" s="681" t="s">
        <v>1035</v>
      </c>
      <c r="BC581" s="682"/>
      <c r="BD581" s="671"/>
      <c r="BE581" s="670" t="s">
        <v>1036</v>
      </c>
      <c r="BF581" s="15"/>
      <c r="BG581" s="15"/>
      <c r="BH581" s="15"/>
      <c r="BI581" s="15"/>
      <c r="BJ581" s="15"/>
      <c r="BK581" s="15"/>
      <c r="BL581" s="15"/>
      <c r="BM581" s="15"/>
      <c r="BN581" s="15"/>
      <c r="BO581" s="15"/>
      <c r="BP581" s="15"/>
      <c r="BQ581" s="15"/>
      <c r="BR581" s="15"/>
      <c r="BS581" s="15"/>
      <c r="BT581" s="15"/>
      <c r="BU581" s="15"/>
      <c r="BV581" s="15"/>
      <c r="BW581" s="16"/>
      <c r="BX581" s="671"/>
      <c r="BY581" s="676"/>
      <c r="BZ581" s="671"/>
      <c r="CA581" s="669"/>
      <c r="CB581" s="43"/>
      <c r="CC581" s="43"/>
      <c r="CD581" s="43"/>
      <c r="CE581" s="679" t="s">
        <v>1029</v>
      </c>
      <c r="CF581" s="16"/>
      <c r="CG581" s="679" t="s">
        <v>1030</v>
      </c>
      <c r="CH581" s="16"/>
      <c r="CI581" s="671"/>
      <c r="CJ581" s="680" t="s">
        <v>1034</v>
      </c>
      <c r="CK581" s="681" t="s">
        <v>1035</v>
      </c>
      <c r="CP581" s="682"/>
      <c r="CQ581" s="671"/>
      <c r="CR581" s="670" t="s">
        <v>1036</v>
      </c>
      <c r="CS581" s="15"/>
      <c r="CT581" s="15"/>
      <c r="CU581" s="15"/>
      <c r="CV581" s="15"/>
      <c r="CW581" s="15"/>
      <c r="CX581" s="15"/>
      <c r="CY581" s="15"/>
      <c r="CZ581" s="15"/>
      <c r="DA581" s="15"/>
      <c r="DB581" s="15"/>
      <c r="DC581" s="15"/>
      <c r="DD581" s="15"/>
      <c r="DE581" s="15"/>
      <c r="DF581" s="15"/>
      <c r="DG581" s="15"/>
      <c r="DH581" s="15"/>
      <c r="DI581" s="15"/>
      <c r="DJ581" s="16"/>
      <c r="DK581" s="671"/>
      <c r="DL581" s="676"/>
      <c r="DM581" s="671"/>
      <c r="DN581" s="669"/>
      <c r="DO581" s="43"/>
      <c r="DP581" s="43"/>
      <c r="DQ581" s="43"/>
      <c r="DR581" s="679" t="s">
        <v>1029</v>
      </c>
      <c r="DS581" s="16"/>
      <c r="DT581" s="679" t="s">
        <v>1030</v>
      </c>
      <c r="DU581" s="16"/>
      <c r="DV581" s="671"/>
      <c r="DW581" s="680" t="s">
        <v>1034</v>
      </c>
      <c r="DX581" s="681" t="s">
        <v>1035</v>
      </c>
      <c r="EC581" s="682"/>
      <c r="ED581" s="671"/>
      <c r="EE581" s="670" t="s">
        <v>1036</v>
      </c>
      <c r="EF581" s="15"/>
      <c r="EG581" s="15"/>
      <c r="EH581" s="15"/>
      <c r="EI581" s="15"/>
      <c r="EJ581" s="15"/>
      <c r="EK581" s="15"/>
      <c r="EL581" s="15"/>
      <c r="EM581" s="15"/>
      <c r="EN581" s="15"/>
      <c r="EO581" s="15"/>
      <c r="EP581" s="15"/>
      <c r="EQ581" s="15"/>
      <c r="ER581" s="15"/>
      <c r="ES581" s="15"/>
      <c r="ET581" s="15"/>
      <c r="EU581" s="15"/>
      <c r="EV581" s="15"/>
      <c r="EW581" s="16"/>
      <c r="EX581" s="671"/>
      <c r="EY581" s="676"/>
    </row>
    <row r="582">
      <c r="A582" s="669"/>
      <c r="B582" s="677" t="s">
        <v>631</v>
      </c>
      <c r="C582" s="683"/>
      <c r="D582" s="683"/>
      <c r="E582" s="684"/>
      <c r="F582" s="42"/>
      <c r="G582" s="684"/>
      <c r="H582" s="42"/>
      <c r="I582" s="671"/>
      <c r="J582" s="680" t="s">
        <v>1037</v>
      </c>
      <c r="K582" s="681" t="s">
        <v>1038</v>
      </c>
      <c r="P582" s="682"/>
      <c r="Q582" s="671"/>
      <c r="R582" s="685"/>
      <c r="S582" s="41"/>
      <c r="T582" s="41"/>
      <c r="U582" s="41"/>
      <c r="V582" s="41"/>
      <c r="W582" s="41"/>
      <c r="X582" s="41"/>
      <c r="Y582" s="41"/>
      <c r="Z582" s="41"/>
      <c r="AA582" s="41"/>
      <c r="AB582" s="41"/>
      <c r="AC582" s="41"/>
      <c r="AD582" s="41"/>
      <c r="AE582" s="41"/>
      <c r="AF582" s="41"/>
      <c r="AG582" s="41"/>
      <c r="AH582" s="41"/>
      <c r="AI582" s="41"/>
      <c r="AJ582" s="42"/>
      <c r="AK582" s="671"/>
      <c r="AL582" s="676"/>
      <c r="AM582" s="671"/>
      <c r="AN582" s="669"/>
      <c r="AO582" s="677" t="s">
        <v>631</v>
      </c>
      <c r="AP582" s="683"/>
      <c r="AQ582" s="683"/>
      <c r="AR582" s="684"/>
      <c r="AS582" s="42"/>
      <c r="AT582" s="684"/>
      <c r="AU582" s="42"/>
      <c r="AV582" s="671"/>
      <c r="AW582" s="680" t="s">
        <v>1037</v>
      </c>
      <c r="AX582" s="681" t="s">
        <v>1038</v>
      </c>
      <c r="BC582" s="682"/>
      <c r="BD582" s="671"/>
      <c r="BE582" s="685"/>
      <c r="BF582" s="41"/>
      <c r="BG582" s="41"/>
      <c r="BH582" s="41"/>
      <c r="BI582" s="41"/>
      <c r="BJ582" s="41"/>
      <c r="BK582" s="41"/>
      <c r="BL582" s="41"/>
      <c r="BM582" s="41"/>
      <c r="BN582" s="41"/>
      <c r="BO582" s="41"/>
      <c r="BP582" s="41"/>
      <c r="BQ582" s="41"/>
      <c r="BR582" s="41"/>
      <c r="BS582" s="41"/>
      <c r="BT582" s="41"/>
      <c r="BU582" s="41"/>
      <c r="BV582" s="41"/>
      <c r="BW582" s="42"/>
      <c r="BX582" s="671"/>
      <c r="BY582" s="676"/>
      <c r="BZ582" s="671"/>
      <c r="CA582" s="669"/>
      <c r="CB582" s="677" t="s">
        <v>631</v>
      </c>
      <c r="CC582" s="683"/>
      <c r="CD582" s="683"/>
      <c r="CE582" s="684"/>
      <c r="CF582" s="42"/>
      <c r="CG582" s="684"/>
      <c r="CH582" s="42"/>
      <c r="CI582" s="671"/>
      <c r="CJ582" s="680" t="s">
        <v>1037</v>
      </c>
      <c r="CK582" s="681" t="s">
        <v>1038</v>
      </c>
      <c r="CP582" s="682"/>
      <c r="CQ582" s="671"/>
      <c r="CR582" s="685"/>
      <c r="CS582" s="41"/>
      <c r="CT582" s="41"/>
      <c r="CU582" s="41"/>
      <c r="CV582" s="41"/>
      <c r="CW582" s="41"/>
      <c r="CX582" s="41"/>
      <c r="CY582" s="41"/>
      <c r="CZ582" s="41"/>
      <c r="DA582" s="41"/>
      <c r="DB582" s="41"/>
      <c r="DC582" s="41"/>
      <c r="DD582" s="41"/>
      <c r="DE582" s="41"/>
      <c r="DF582" s="41"/>
      <c r="DG582" s="41"/>
      <c r="DH582" s="41"/>
      <c r="DI582" s="41"/>
      <c r="DJ582" s="42"/>
      <c r="DK582" s="671"/>
      <c r="DL582" s="676"/>
      <c r="DM582" s="671"/>
      <c r="DN582" s="669"/>
      <c r="DO582" s="677" t="s">
        <v>631</v>
      </c>
      <c r="DP582" s="683"/>
      <c r="DQ582" s="683"/>
      <c r="DR582" s="684"/>
      <c r="DS582" s="42"/>
      <c r="DT582" s="684"/>
      <c r="DU582" s="42"/>
      <c r="DV582" s="671"/>
      <c r="DW582" s="680" t="s">
        <v>1037</v>
      </c>
      <c r="DX582" s="681" t="s">
        <v>1038</v>
      </c>
      <c r="EC582" s="682"/>
      <c r="ED582" s="671"/>
      <c r="EE582" s="685"/>
      <c r="EF582" s="41"/>
      <c r="EG582" s="41"/>
      <c r="EH582" s="41"/>
      <c r="EI582" s="41"/>
      <c r="EJ582" s="41"/>
      <c r="EK582" s="41"/>
      <c r="EL582" s="41"/>
      <c r="EM582" s="41"/>
      <c r="EN582" s="41"/>
      <c r="EO582" s="41"/>
      <c r="EP582" s="41"/>
      <c r="EQ582" s="41"/>
      <c r="ER582" s="41"/>
      <c r="ES582" s="41"/>
      <c r="ET582" s="41"/>
      <c r="EU582" s="41"/>
      <c r="EV582" s="41"/>
      <c r="EW582" s="42"/>
      <c r="EX582" s="671"/>
      <c r="EY582" s="676"/>
    </row>
    <row r="583">
      <c r="A583" s="669"/>
      <c r="B583" s="47"/>
      <c r="C583" s="47"/>
      <c r="D583" s="47"/>
      <c r="E583" s="686"/>
      <c r="F583" s="682"/>
      <c r="G583" s="686"/>
      <c r="H583" s="682"/>
      <c r="I583" s="671"/>
      <c r="J583" s="680" t="s">
        <v>1039</v>
      </c>
      <c r="K583" s="681" t="s">
        <v>1040</v>
      </c>
      <c r="P583" s="682"/>
      <c r="Q583" s="671"/>
      <c r="R583" s="686"/>
      <c r="AJ583" s="682"/>
      <c r="AK583" s="671"/>
      <c r="AL583" s="676"/>
      <c r="AM583" s="671"/>
      <c r="AN583" s="669"/>
      <c r="AO583" s="47"/>
      <c r="AP583" s="47"/>
      <c r="AQ583" s="47"/>
      <c r="AR583" s="686"/>
      <c r="AS583" s="682"/>
      <c r="AT583" s="686"/>
      <c r="AU583" s="682"/>
      <c r="AV583" s="671"/>
      <c r="AW583" s="680" t="s">
        <v>1039</v>
      </c>
      <c r="AX583" s="681" t="s">
        <v>1040</v>
      </c>
      <c r="BC583" s="682"/>
      <c r="BD583" s="671"/>
      <c r="BE583" s="686"/>
      <c r="BW583" s="682"/>
      <c r="BX583" s="671"/>
      <c r="BY583" s="676"/>
      <c r="BZ583" s="671"/>
      <c r="CA583" s="669"/>
      <c r="CB583" s="47"/>
      <c r="CC583" s="47"/>
      <c r="CD583" s="47"/>
      <c r="CE583" s="686"/>
      <c r="CF583" s="682"/>
      <c r="CG583" s="686"/>
      <c r="CH583" s="682"/>
      <c r="CI583" s="671"/>
      <c r="CJ583" s="680" t="s">
        <v>1039</v>
      </c>
      <c r="CK583" s="681" t="s">
        <v>1040</v>
      </c>
      <c r="CP583" s="682"/>
      <c r="CQ583" s="671"/>
      <c r="CR583" s="686"/>
      <c r="DJ583" s="682"/>
      <c r="DK583" s="671"/>
      <c r="DL583" s="676"/>
      <c r="DM583" s="671"/>
      <c r="DN583" s="669"/>
      <c r="DO583" s="47"/>
      <c r="DP583" s="47"/>
      <c r="DQ583" s="47"/>
      <c r="DR583" s="686"/>
      <c r="DS583" s="682"/>
      <c r="DT583" s="686"/>
      <c r="DU583" s="682"/>
      <c r="DV583" s="671"/>
      <c r="DW583" s="680" t="s">
        <v>1039</v>
      </c>
      <c r="DX583" s="681" t="s">
        <v>1040</v>
      </c>
      <c r="EC583" s="682"/>
      <c r="ED583" s="671"/>
      <c r="EE583" s="686"/>
      <c r="EW583" s="682"/>
      <c r="EX583" s="671"/>
      <c r="EY583" s="676"/>
    </row>
    <row r="584">
      <c r="A584" s="669"/>
      <c r="B584" s="43"/>
      <c r="C584" s="43"/>
      <c r="D584" s="43"/>
      <c r="E584" s="686"/>
      <c r="F584" s="682"/>
      <c r="G584" s="686"/>
      <c r="H584" s="682"/>
      <c r="I584" s="671"/>
      <c r="J584" s="680" t="s">
        <v>1041</v>
      </c>
      <c r="K584" s="681" t="s">
        <v>1042</v>
      </c>
      <c r="P584" s="682"/>
      <c r="Q584" s="671"/>
      <c r="R584" s="686"/>
      <c r="AJ584" s="682"/>
      <c r="AK584" s="671"/>
      <c r="AL584" s="676"/>
      <c r="AM584" s="671"/>
      <c r="AN584" s="669"/>
      <c r="AO584" s="43"/>
      <c r="AP584" s="43"/>
      <c r="AQ584" s="43"/>
      <c r="AR584" s="686"/>
      <c r="AS584" s="682"/>
      <c r="AT584" s="686"/>
      <c r="AU584" s="682"/>
      <c r="AV584" s="671"/>
      <c r="AW584" s="680" t="s">
        <v>1041</v>
      </c>
      <c r="AX584" s="681" t="s">
        <v>1042</v>
      </c>
      <c r="BC584" s="682"/>
      <c r="BD584" s="671"/>
      <c r="BE584" s="686"/>
      <c r="BW584" s="682"/>
      <c r="BX584" s="671"/>
      <c r="BY584" s="676"/>
      <c r="BZ584" s="671"/>
      <c r="CA584" s="669"/>
      <c r="CB584" s="43"/>
      <c r="CC584" s="43"/>
      <c r="CD584" s="43"/>
      <c r="CE584" s="686"/>
      <c r="CF584" s="682"/>
      <c r="CG584" s="686"/>
      <c r="CH584" s="682"/>
      <c r="CI584" s="671"/>
      <c r="CJ584" s="680" t="s">
        <v>1041</v>
      </c>
      <c r="CK584" s="681" t="s">
        <v>1042</v>
      </c>
      <c r="CP584" s="682"/>
      <c r="CQ584" s="671"/>
      <c r="CR584" s="686"/>
      <c r="DJ584" s="682"/>
      <c r="DK584" s="671"/>
      <c r="DL584" s="676"/>
      <c r="DM584" s="671"/>
      <c r="DN584" s="669"/>
      <c r="DO584" s="43"/>
      <c r="DP584" s="43"/>
      <c r="DQ584" s="43"/>
      <c r="DR584" s="686"/>
      <c r="DS584" s="682"/>
      <c r="DT584" s="686"/>
      <c r="DU584" s="682"/>
      <c r="DV584" s="671"/>
      <c r="DW584" s="680" t="s">
        <v>1041</v>
      </c>
      <c r="DX584" s="681" t="s">
        <v>1042</v>
      </c>
      <c r="EC584" s="682"/>
      <c r="ED584" s="671"/>
      <c r="EE584" s="686"/>
      <c r="EW584" s="682"/>
      <c r="EX584" s="671"/>
      <c r="EY584" s="676"/>
    </row>
    <row r="585">
      <c r="A585" s="669"/>
      <c r="B585" s="677" t="s">
        <v>633</v>
      </c>
      <c r="C585" s="683"/>
      <c r="D585" s="683"/>
      <c r="E585" s="686"/>
      <c r="F585" s="682"/>
      <c r="G585" s="686"/>
      <c r="H585" s="682"/>
      <c r="I585" s="671"/>
      <c r="J585" s="680" t="s">
        <v>1043</v>
      </c>
      <c r="K585" s="681" t="s">
        <v>1044</v>
      </c>
      <c r="P585" s="682"/>
      <c r="Q585" s="671"/>
      <c r="R585" s="686"/>
      <c r="AJ585" s="682"/>
      <c r="AK585" s="671"/>
      <c r="AL585" s="676"/>
      <c r="AM585" s="671"/>
      <c r="AN585" s="669"/>
      <c r="AO585" s="677" t="s">
        <v>633</v>
      </c>
      <c r="AP585" s="683"/>
      <c r="AQ585" s="683"/>
      <c r="AR585" s="686"/>
      <c r="AS585" s="682"/>
      <c r="AT585" s="686"/>
      <c r="AU585" s="682"/>
      <c r="AV585" s="671"/>
      <c r="AW585" s="680" t="s">
        <v>1043</v>
      </c>
      <c r="AX585" s="681" t="s">
        <v>1044</v>
      </c>
      <c r="BC585" s="682"/>
      <c r="BD585" s="671"/>
      <c r="BE585" s="686"/>
      <c r="BW585" s="682"/>
      <c r="BX585" s="671"/>
      <c r="BY585" s="676"/>
      <c r="BZ585" s="671"/>
      <c r="CA585" s="669"/>
      <c r="CB585" s="677" t="s">
        <v>633</v>
      </c>
      <c r="CC585" s="683"/>
      <c r="CD585" s="683"/>
      <c r="CE585" s="686"/>
      <c r="CF585" s="682"/>
      <c r="CG585" s="686"/>
      <c r="CH585" s="682"/>
      <c r="CI585" s="671"/>
      <c r="CJ585" s="680" t="s">
        <v>1043</v>
      </c>
      <c r="CK585" s="681" t="s">
        <v>1044</v>
      </c>
      <c r="CP585" s="682"/>
      <c r="CQ585" s="671"/>
      <c r="CR585" s="686"/>
      <c r="DJ585" s="682"/>
      <c r="DK585" s="671"/>
      <c r="DL585" s="676"/>
      <c r="DM585" s="671"/>
      <c r="DN585" s="669"/>
      <c r="DO585" s="677" t="s">
        <v>633</v>
      </c>
      <c r="DP585" s="683"/>
      <c r="DQ585" s="683"/>
      <c r="DR585" s="686"/>
      <c r="DS585" s="682"/>
      <c r="DT585" s="686"/>
      <c r="DU585" s="682"/>
      <c r="DV585" s="671"/>
      <c r="DW585" s="680" t="s">
        <v>1043</v>
      </c>
      <c r="DX585" s="681" t="s">
        <v>1044</v>
      </c>
      <c r="EC585" s="682"/>
      <c r="ED585" s="671"/>
      <c r="EE585" s="686"/>
      <c r="EW585" s="682"/>
      <c r="EX585" s="671"/>
      <c r="EY585" s="676"/>
    </row>
    <row r="586">
      <c r="A586" s="687"/>
      <c r="B586" s="47"/>
      <c r="C586" s="47"/>
      <c r="D586" s="47"/>
      <c r="E586" s="686"/>
      <c r="F586" s="682"/>
      <c r="G586" s="686"/>
      <c r="H586" s="682"/>
      <c r="I586" s="688"/>
      <c r="J586" s="680" t="s">
        <v>1045</v>
      </c>
      <c r="K586" s="681" t="s">
        <v>1046</v>
      </c>
      <c r="P586" s="682"/>
      <c r="Q586" s="688"/>
      <c r="R586" s="686"/>
      <c r="AJ586" s="682"/>
      <c r="AK586" s="688"/>
      <c r="AL586" s="689"/>
      <c r="AM586" s="688"/>
      <c r="AN586" s="687"/>
      <c r="AO586" s="47"/>
      <c r="AP586" s="47"/>
      <c r="AQ586" s="47"/>
      <c r="AR586" s="686"/>
      <c r="AS586" s="682"/>
      <c r="AT586" s="686"/>
      <c r="AU586" s="682"/>
      <c r="AV586" s="688"/>
      <c r="AW586" s="680" t="s">
        <v>1045</v>
      </c>
      <c r="AX586" s="681" t="s">
        <v>1046</v>
      </c>
      <c r="BC586" s="682"/>
      <c r="BD586" s="688"/>
      <c r="BE586" s="686"/>
      <c r="BW586" s="682"/>
      <c r="BX586" s="688"/>
      <c r="BY586" s="689"/>
      <c r="BZ586" s="688"/>
      <c r="CA586" s="687"/>
      <c r="CB586" s="47"/>
      <c r="CC586" s="47"/>
      <c r="CD586" s="47"/>
      <c r="CE586" s="686"/>
      <c r="CF586" s="682"/>
      <c r="CG586" s="686"/>
      <c r="CH586" s="682"/>
      <c r="CI586" s="688"/>
      <c r="CJ586" s="680" t="s">
        <v>1045</v>
      </c>
      <c r="CK586" s="681" t="s">
        <v>1046</v>
      </c>
      <c r="CP586" s="682"/>
      <c r="CQ586" s="688"/>
      <c r="CR586" s="686"/>
      <c r="DJ586" s="682"/>
      <c r="DK586" s="688"/>
      <c r="DL586" s="689"/>
      <c r="DM586" s="688"/>
      <c r="DN586" s="687"/>
      <c r="DO586" s="47"/>
      <c r="DP586" s="47"/>
      <c r="DQ586" s="47"/>
      <c r="DR586" s="686"/>
      <c r="DS586" s="682"/>
      <c r="DT586" s="686"/>
      <c r="DU586" s="682"/>
      <c r="DV586" s="688"/>
      <c r="DW586" s="680" t="s">
        <v>1045</v>
      </c>
      <c r="DX586" s="681" t="s">
        <v>1046</v>
      </c>
      <c r="EC586" s="682"/>
      <c r="ED586" s="688"/>
      <c r="EE586" s="686"/>
      <c r="EW586" s="682"/>
      <c r="EX586" s="688"/>
      <c r="EY586" s="689"/>
    </row>
    <row r="587">
      <c r="A587" s="687"/>
      <c r="B587" s="43"/>
      <c r="C587" s="43"/>
      <c r="D587" s="43"/>
      <c r="E587" s="686"/>
      <c r="F587" s="682"/>
      <c r="G587" s="686"/>
      <c r="H587" s="682"/>
      <c r="I587" s="688"/>
      <c r="J587" s="680" t="s">
        <v>1047</v>
      </c>
      <c r="K587" s="681" t="s">
        <v>1048</v>
      </c>
      <c r="P587" s="682"/>
      <c r="Q587" s="688"/>
      <c r="R587" s="686"/>
      <c r="AJ587" s="682"/>
      <c r="AK587" s="688"/>
      <c r="AL587" s="689"/>
      <c r="AM587" s="688"/>
      <c r="AN587" s="687"/>
      <c r="AO587" s="43"/>
      <c r="AP587" s="43"/>
      <c r="AQ587" s="43"/>
      <c r="AR587" s="686"/>
      <c r="AS587" s="682"/>
      <c r="AT587" s="686"/>
      <c r="AU587" s="682"/>
      <c r="AV587" s="688"/>
      <c r="AW587" s="680" t="s">
        <v>1047</v>
      </c>
      <c r="AX587" s="681" t="s">
        <v>1048</v>
      </c>
      <c r="BC587" s="682"/>
      <c r="BD587" s="688"/>
      <c r="BE587" s="686"/>
      <c r="BW587" s="682"/>
      <c r="BX587" s="688"/>
      <c r="BY587" s="689"/>
      <c r="BZ587" s="688"/>
      <c r="CA587" s="687"/>
      <c r="CB587" s="43"/>
      <c r="CC587" s="43"/>
      <c r="CD587" s="43"/>
      <c r="CE587" s="686"/>
      <c r="CF587" s="682"/>
      <c r="CG587" s="686"/>
      <c r="CH587" s="682"/>
      <c r="CI587" s="688"/>
      <c r="CJ587" s="680" t="s">
        <v>1047</v>
      </c>
      <c r="CK587" s="681" t="s">
        <v>1048</v>
      </c>
      <c r="CP587" s="682"/>
      <c r="CQ587" s="688"/>
      <c r="CR587" s="686"/>
      <c r="DJ587" s="682"/>
      <c r="DK587" s="688"/>
      <c r="DL587" s="689"/>
      <c r="DM587" s="688"/>
      <c r="DN587" s="687"/>
      <c r="DO587" s="43"/>
      <c r="DP587" s="43"/>
      <c r="DQ587" s="43"/>
      <c r="DR587" s="686"/>
      <c r="DS587" s="682"/>
      <c r="DT587" s="686"/>
      <c r="DU587" s="682"/>
      <c r="DV587" s="688"/>
      <c r="DW587" s="680" t="s">
        <v>1047</v>
      </c>
      <c r="DX587" s="681" t="s">
        <v>1048</v>
      </c>
      <c r="EC587" s="682"/>
      <c r="ED587" s="688"/>
      <c r="EE587" s="686"/>
      <c r="EW587" s="682"/>
      <c r="EX587" s="688"/>
      <c r="EY587" s="689"/>
    </row>
    <row r="588">
      <c r="A588" s="687"/>
      <c r="B588" s="677" t="s">
        <v>635</v>
      </c>
      <c r="C588" s="683"/>
      <c r="D588" s="683"/>
      <c r="E588" s="686"/>
      <c r="F588" s="682"/>
      <c r="G588" s="686"/>
      <c r="H588" s="682"/>
      <c r="I588" s="688"/>
      <c r="J588" s="680" t="s">
        <v>1049</v>
      </c>
      <c r="K588" s="681" t="s">
        <v>1050</v>
      </c>
      <c r="P588" s="682"/>
      <c r="Q588" s="688"/>
      <c r="R588" s="686"/>
      <c r="AJ588" s="682"/>
      <c r="AK588" s="688"/>
      <c r="AL588" s="689"/>
      <c r="AM588" s="688"/>
      <c r="AN588" s="687"/>
      <c r="AO588" s="677" t="s">
        <v>635</v>
      </c>
      <c r="AP588" s="683"/>
      <c r="AQ588" s="683"/>
      <c r="AR588" s="686"/>
      <c r="AS588" s="682"/>
      <c r="AT588" s="686"/>
      <c r="AU588" s="682"/>
      <c r="AV588" s="688"/>
      <c r="AW588" s="680" t="s">
        <v>1049</v>
      </c>
      <c r="AX588" s="681" t="s">
        <v>1050</v>
      </c>
      <c r="BC588" s="682"/>
      <c r="BD588" s="688"/>
      <c r="BE588" s="686"/>
      <c r="BW588" s="682"/>
      <c r="BX588" s="688"/>
      <c r="BY588" s="689"/>
      <c r="BZ588" s="688"/>
      <c r="CA588" s="687"/>
      <c r="CB588" s="677" t="s">
        <v>635</v>
      </c>
      <c r="CC588" s="683"/>
      <c r="CD588" s="683"/>
      <c r="CE588" s="686"/>
      <c r="CF588" s="682"/>
      <c r="CG588" s="686"/>
      <c r="CH588" s="682"/>
      <c r="CI588" s="688"/>
      <c r="CJ588" s="680" t="s">
        <v>1049</v>
      </c>
      <c r="CK588" s="681" t="s">
        <v>1050</v>
      </c>
      <c r="CP588" s="682"/>
      <c r="CQ588" s="688"/>
      <c r="CR588" s="686"/>
      <c r="DJ588" s="682"/>
      <c r="DK588" s="688"/>
      <c r="DL588" s="689"/>
      <c r="DM588" s="688"/>
      <c r="DN588" s="687"/>
      <c r="DO588" s="677" t="s">
        <v>635</v>
      </c>
      <c r="DP588" s="683"/>
      <c r="DQ588" s="683"/>
      <c r="DR588" s="686"/>
      <c r="DS588" s="682"/>
      <c r="DT588" s="686"/>
      <c r="DU588" s="682"/>
      <c r="DV588" s="688"/>
      <c r="DW588" s="680" t="s">
        <v>1049</v>
      </c>
      <c r="DX588" s="681" t="s">
        <v>1050</v>
      </c>
      <c r="EC588" s="682"/>
      <c r="ED588" s="688"/>
      <c r="EE588" s="686"/>
      <c r="EW588" s="682"/>
      <c r="EX588" s="688"/>
      <c r="EY588" s="689"/>
    </row>
    <row r="589">
      <c r="A589" s="687"/>
      <c r="B589" s="47"/>
      <c r="C589" s="47"/>
      <c r="D589" s="47"/>
      <c r="E589" s="686"/>
      <c r="F589" s="682"/>
      <c r="G589" s="686"/>
      <c r="H589" s="682"/>
      <c r="I589" s="688"/>
      <c r="J589" s="680" t="s">
        <v>1051</v>
      </c>
      <c r="K589" s="681" t="s">
        <v>1052</v>
      </c>
      <c r="P589" s="682"/>
      <c r="Q589" s="688"/>
      <c r="R589" s="686"/>
      <c r="AJ589" s="682"/>
      <c r="AK589" s="688"/>
      <c r="AL589" s="689"/>
      <c r="AM589" s="688"/>
      <c r="AN589" s="687"/>
      <c r="AO589" s="47"/>
      <c r="AP589" s="47"/>
      <c r="AQ589" s="47"/>
      <c r="AR589" s="686"/>
      <c r="AS589" s="682"/>
      <c r="AT589" s="686"/>
      <c r="AU589" s="682"/>
      <c r="AV589" s="688"/>
      <c r="AW589" s="680" t="s">
        <v>1051</v>
      </c>
      <c r="AX589" s="681" t="s">
        <v>1052</v>
      </c>
      <c r="BC589" s="682"/>
      <c r="BD589" s="688"/>
      <c r="BE589" s="686"/>
      <c r="BW589" s="682"/>
      <c r="BX589" s="688"/>
      <c r="BY589" s="689"/>
      <c r="BZ589" s="688"/>
      <c r="CA589" s="687"/>
      <c r="CB589" s="47"/>
      <c r="CC589" s="47"/>
      <c r="CD589" s="47"/>
      <c r="CE589" s="686"/>
      <c r="CF589" s="682"/>
      <c r="CG589" s="686"/>
      <c r="CH589" s="682"/>
      <c r="CI589" s="688"/>
      <c r="CJ589" s="680" t="s">
        <v>1051</v>
      </c>
      <c r="CK589" s="681" t="s">
        <v>1052</v>
      </c>
      <c r="CP589" s="682"/>
      <c r="CQ589" s="688"/>
      <c r="CR589" s="686"/>
      <c r="DJ589" s="682"/>
      <c r="DK589" s="688"/>
      <c r="DL589" s="689"/>
      <c r="DM589" s="688"/>
      <c r="DN589" s="687"/>
      <c r="DO589" s="47"/>
      <c r="DP589" s="47"/>
      <c r="DQ589" s="47"/>
      <c r="DR589" s="686"/>
      <c r="DS589" s="682"/>
      <c r="DT589" s="686"/>
      <c r="DU589" s="682"/>
      <c r="DV589" s="688"/>
      <c r="DW589" s="680" t="s">
        <v>1051</v>
      </c>
      <c r="DX589" s="681" t="s">
        <v>1052</v>
      </c>
      <c r="EC589" s="682"/>
      <c r="ED589" s="688"/>
      <c r="EE589" s="686"/>
      <c r="EW589" s="682"/>
      <c r="EX589" s="688"/>
      <c r="EY589" s="689"/>
    </row>
    <row r="590">
      <c r="A590" s="687"/>
      <c r="B590" s="43"/>
      <c r="C590" s="43"/>
      <c r="D590" s="43"/>
      <c r="E590" s="686"/>
      <c r="F590" s="682"/>
      <c r="G590" s="686"/>
      <c r="H590" s="682"/>
      <c r="I590" s="688"/>
      <c r="J590" s="680" t="s">
        <v>1053</v>
      </c>
      <c r="K590" s="681" t="s">
        <v>1054</v>
      </c>
      <c r="P590" s="682"/>
      <c r="Q590" s="688"/>
      <c r="R590" s="686"/>
      <c r="AJ590" s="682"/>
      <c r="AK590" s="688"/>
      <c r="AL590" s="689"/>
      <c r="AM590" s="688"/>
      <c r="AN590" s="687"/>
      <c r="AO590" s="43"/>
      <c r="AP590" s="43"/>
      <c r="AQ590" s="43"/>
      <c r="AR590" s="686"/>
      <c r="AS590" s="682"/>
      <c r="AT590" s="686"/>
      <c r="AU590" s="682"/>
      <c r="AV590" s="688"/>
      <c r="AW590" s="680" t="s">
        <v>1053</v>
      </c>
      <c r="AX590" s="681" t="s">
        <v>1054</v>
      </c>
      <c r="BC590" s="682"/>
      <c r="BD590" s="688"/>
      <c r="BE590" s="686"/>
      <c r="BW590" s="682"/>
      <c r="BX590" s="688"/>
      <c r="BY590" s="689"/>
      <c r="BZ590" s="688"/>
      <c r="CA590" s="687"/>
      <c r="CB590" s="43"/>
      <c r="CC590" s="43"/>
      <c r="CD590" s="43"/>
      <c r="CE590" s="686"/>
      <c r="CF590" s="682"/>
      <c r="CG590" s="686"/>
      <c r="CH590" s="682"/>
      <c r="CI590" s="688"/>
      <c r="CJ590" s="680" t="s">
        <v>1053</v>
      </c>
      <c r="CK590" s="681" t="s">
        <v>1054</v>
      </c>
      <c r="CP590" s="682"/>
      <c r="CQ590" s="688"/>
      <c r="CR590" s="686"/>
      <c r="DJ590" s="682"/>
      <c r="DK590" s="688"/>
      <c r="DL590" s="689"/>
      <c r="DM590" s="688"/>
      <c r="DN590" s="687"/>
      <c r="DO590" s="43"/>
      <c r="DP590" s="43"/>
      <c r="DQ590" s="43"/>
      <c r="DR590" s="686"/>
      <c r="DS590" s="682"/>
      <c r="DT590" s="686"/>
      <c r="DU590" s="682"/>
      <c r="DV590" s="688"/>
      <c r="DW590" s="680" t="s">
        <v>1053</v>
      </c>
      <c r="DX590" s="681" t="s">
        <v>1054</v>
      </c>
      <c r="EC590" s="682"/>
      <c r="ED590" s="688"/>
      <c r="EE590" s="686"/>
      <c r="EW590" s="682"/>
      <c r="EX590" s="688"/>
      <c r="EY590" s="689"/>
    </row>
    <row r="591">
      <c r="A591" s="687"/>
      <c r="B591" s="677" t="s">
        <v>637</v>
      </c>
      <c r="C591" s="683"/>
      <c r="D591" s="683"/>
      <c r="E591" s="686"/>
      <c r="F591" s="682"/>
      <c r="G591" s="686"/>
      <c r="H591" s="682"/>
      <c r="I591" s="688"/>
      <c r="J591" s="680" t="s">
        <v>1055</v>
      </c>
      <c r="K591" s="681" t="s">
        <v>1056</v>
      </c>
      <c r="P591" s="682"/>
      <c r="Q591" s="688"/>
      <c r="R591" s="686"/>
      <c r="AJ591" s="682"/>
      <c r="AK591" s="688"/>
      <c r="AL591" s="689"/>
      <c r="AM591" s="688"/>
      <c r="AN591" s="687"/>
      <c r="AO591" s="677" t="s">
        <v>637</v>
      </c>
      <c r="AP591" s="683"/>
      <c r="AQ591" s="683"/>
      <c r="AR591" s="686"/>
      <c r="AS591" s="682"/>
      <c r="AT591" s="686"/>
      <c r="AU591" s="682"/>
      <c r="AV591" s="688"/>
      <c r="AW591" s="680" t="s">
        <v>1055</v>
      </c>
      <c r="AX591" s="681" t="s">
        <v>1056</v>
      </c>
      <c r="BC591" s="682"/>
      <c r="BD591" s="688"/>
      <c r="BE591" s="686"/>
      <c r="BW591" s="682"/>
      <c r="BX591" s="688"/>
      <c r="BY591" s="689"/>
      <c r="BZ591" s="688"/>
      <c r="CA591" s="687"/>
      <c r="CB591" s="677" t="s">
        <v>637</v>
      </c>
      <c r="CC591" s="683"/>
      <c r="CD591" s="683"/>
      <c r="CE591" s="686"/>
      <c r="CF591" s="682"/>
      <c r="CG591" s="686"/>
      <c r="CH591" s="682"/>
      <c r="CI591" s="688"/>
      <c r="CJ591" s="680" t="s">
        <v>1055</v>
      </c>
      <c r="CK591" s="681" t="s">
        <v>1056</v>
      </c>
      <c r="CP591" s="682"/>
      <c r="CQ591" s="688"/>
      <c r="CR591" s="686"/>
      <c r="DJ591" s="682"/>
      <c r="DK591" s="688"/>
      <c r="DL591" s="689"/>
      <c r="DM591" s="688"/>
      <c r="DN591" s="687"/>
      <c r="DO591" s="677" t="s">
        <v>637</v>
      </c>
      <c r="DP591" s="683"/>
      <c r="DQ591" s="683"/>
      <c r="DR591" s="686"/>
      <c r="DS591" s="682"/>
      <c r="DT591" s="686"/>
      <c r="DU591" s="682"/>
      <c r="DV591" s="688"/>
      <c r="DW591" s="680" t="s">
        <v>1055</v>
      </c>
      <c r="DX591" s="681" t="s">
        <v>1056</v>
      </c>
      <c r="EC591" s="682"/>
      <c r="ED591" s="688"/>
      <c r="EE591" s="686"/>
      <c r="EW591" s="682"/>
      <c r="EX591" s="688"/>
      <c r="EY591" s="689"/>
    </row>
    <row r="592">
      <c r="A592" s="687"/>
      <c r="B592" s="47"/>
      <c r="C592" s="47"/>
      <c r="D592" s="47"/>
      <c r="E592" s="686"/>
      <c r="F592" s="682"/>
      <c r="G592" s="686"/>
      <c r="H592" s="682"/>
      <c r="I592" s="688"/>
      <c r="J592" s="690" t="s">
        <v>1057</v>
      </c>
      <c r="K592" s="691" t="s">
        <v>1058</v>
      </c>
      <c r="L592" s="11"/>
      <c r="M592" s="11"/>
      <c r="N592" s="11"/>
      <c r="O592" s="11"/>
      <c r="P592" s="12"/>
      <c r="Q592" s="688"/>
      <c r="R592" s="48"/>
      <c r="S592" s="11"/>
      <c r="T592" s="11"/>
      <c r="U592" s="11"/>
      <c r="V592" s="11"/>
      <c r="W592" s="11"/>
      <c r="X592" s="11"/>
      <c r="Y592" s="11"/>
      <c r="Z592" s="11"/>
      <c r="AA592" s="11"/>
      <c r="AB592" s="11"/>
      <c r="AC592" s="11"/>
      <c r="AD592" s="11"/>
      <c r="AE592" s="11"/>
      <c r="AF592" s="11"/>
      <c r="AG592" s="11"/>
      <c r="AH592" s="11"/>
      <c r="AI592" s="11"/>
      <c r="AJ592" s="12"/>
      <c r="AK592" s="688"/>
      <c r="AL592" s="689"/>
      <c r="AM592" s="688"/>
      <c r="AN592" s="687"/>
      <c r="AO592" s="47"/>
      <c r="AP592" s="47"/>
      <c r="AQ592" s="47"/>
      <c r="AR592" s="686"/>
      <c r="AS592" s="682"/>
      <c r="AT592" s="686"/>
      <c r="AU592" s="682"/>
      <c r="AV592" s="688"/>
      <c r="AW592" s="690" t="s">
        <v>1057</v>
      </c>
      <c r="AX592" s="691" t="s">
        <v>1058</v>
      </c>
      <c r="AY592" s="11"/>
      <c r="AZ592" s="11"/>
      <c r="BA592" s="11"/>
      <c r="BB592" s="11"/>
      <c r="BC592" s="12"/>
      <c r="BD592" s="688"/>
      <c r="BE592" s="48"/>
      <c r="BF592" s="11"/>
      <c r="BG592" s="11"/>
      <c r="BH592" s="11"/>
      <c r="BI592" s="11"/>
      <c r="BJ592" s="11"/>
      <c r="BK592" s="11"/>
      <c r="BL592" s="11"/>
      <c r="BM592" s="11"/>
      <c r="BN592" s="11"/>
      <c r="BO592" s="11"/>
      <c r="BP592" s="11"/>
      <c r="BQ592" s="11"/>
      <c r="BR592" s="11"/>
      <c r="BS592" s="11"/>
      <c r="BT592" s="11"/>
      <c r="BU592" s="11"/>
      <c r="BV592" s="11"/>
      <c r="BW592" s="12"/>
      <c r="BX592" s="688"/>
      <c r="BY592" s="689"/>
      <c r="BZ592" s="688"/>
      <c r="CA592" s="687"/>
      <c r="CB592" s="47"/>
      <c r="CC592" s="47"/>
      <c r="CD592" s="47"/>
      <c r="CE592" s="686"/>
      <c r="CF592" s="682"/>
      <c r="CG592" s="686"/>
      <c r="CH592" s="682"/>
      <c r="CI592" s="688"/>
      <c r="CJ592" s="690" t="s">
        <v>1057</v>
      </c>
      <c r="CK592" s="691" t="s">
        <v>1058</v>
      </c>
      <c r="CL592" s="11"/>
      <c r="CM592" s="11"/>
      <c r="CN592" s="11"/>
      <c r="CO592" s="11"/>
      <c r="CP592" s="12"/>
      <c r="CQ592" s="688"/>
      <c r="CR592" s="48"/>
      <c r="CS592" s="11"/>
      <c r="CT592" s="11"/>
      <c r="CU592" s="11"/>
      <c r="CV592" s="11"/>
      <c r="CW592" s="11"/>
      <c r="CX592" s="11"/>
      <c r="CY592" s="11"/>
      <c r="CZ592" s="11"/>
      <c r="DA592" s="11"/>
      <c r="DB592" s="11"/>
      <c r="DC592" s="11"/>
      <c r="DD592" s="11"/>
      <c r="DE592" s="11"/>
      <c r="DF592" s="11"/>
      <c r="DG592" s="11"/>
      <c r="DH592" s="11"/>
      <c r="DI592" s="11"/>
      <c r="DJ592" s="12"/>
      <c r="DK592" s="688"/>
      <c r="DL592" s="689"/>
      <c r="DM592" s="688"/>
      <c r="DN592" s="687"/>
      <c r="DO592" s="47"/>
      <c r="DP592" s="47"/>
      <c r="DQ592" s="47"/>
      <c r="DR592" s="686"/>
      <c r="DS592" s="682"/>
      <c r="DT592" s="686"/>
      <c r="DU592" s="682"/>
      <c r="DV592" s="688"/>
      <c r="DW592" s="690" t="s">
        <v>1057</v>
      </c>
      <c r="DX592" s="691" t="s">
        <v>1058</v>
      </c>
      <c r="DY592" s="11"/>
      <c r="DZ592" s="11"/>
      <c r="EA592" s="11"/>
      <c r="EB592" s="11"/>
      <c r="EC592" s="12"/>
      <c r="ED592" s="688"/>
      <c r="EE592" s="48"/>
      <c r="EF592" s="11"/>
      <c r="EG592" s="11"/>
      <c r="EH592" s="11"/>
      <c r="EI592" s="11"/>
      <c r="EJ592" s="11"/>
      <c r="EK592" s="11"/>
      <c r="EL592" s="11"/>
      <c r="EM592" s="11"/>
      <c r="EN592" s="11"/>
      <c r="EO592" s="11"/>
      <c r="EP592" s="11"/>
      <c r="EQ592" s="11"/>
      <c r="ER592" s="11"/>
      <c r="ES592" s="11"/>
      <c r="ET592" s="11"/>
      <c r="EU592" s="11"/>
      <c r="EV592" s="11"/>
      <c r="EW592" s="12"/>
      <c r="EX592" s="688"/>
      <c r="EY592" s="689"/>
    </row>
    <row r="593">
      <c r="A593" s="697"/>
      <c r="B593" s="43"/>
      <c r="C593" s="43"/>
      <c r="D593" s="43"/>
      <c r="E593" s="48"/>
      <c r="F593" s="12"/>
      <c r="G593" s="48"/>
      <c r="H593" s="12"/>
      <c r="I593" s="623"/>
      <c r="J593" s="623"/>
      <c r="K593" s="623"/>
      <c r="L593" s="623"/>
      <c r="M593" s="623"/>
      <c r="N593" s="623"/>
      <c r="O593" s="623"/>
      <c r="P593" s="623"/>
      <c r="Q593" s="623"/>
      <c r="R593" s="623"/>
      <c r="S593" s="623"/>
      <c r="T593" s="623"/>
      <c r="U593" s="623"/>
      <c r="V593" s="623"/>
      <c r="W593" s="623"/>
      <c r="X593" s="623"/>
      <c r="Y593" s="623"/>
      <c r="Z593" s="623"/>
      <c r="AA593" s="623"/>
      <c r="AB593" s="623"/>
      <c r="AC593" s="623"/>
      <c r="AD593" s="623"/>
      <c r="AE593" s="623"/>
      <c r="AF593" s="623"/>
      <c r="AG593" s="623"/>
      <c r="AH593" s="623"/>
      <c r="AI593" s="623"/>
      <c r="AJ593" s="623"/>
      <c r="AK593" s="623"/>
      <c r="AL593" s="698"/>
      <c r="AM593" s="623"/>
      <c r="AN593" s="697"/>
      <c r="AO593" s="43"/>
      <c r="AP593" s="43"/>
      <c r="AQ593" s="43"/>
      <c r="AR593" s="48"/>
      <c r="AS593" s="12"/>
      <c r="AT593" s="48"/>
      <c r="AU593" s="12"/>
      <c r="AV593" s="623"/>
      <c r="AW593" s="623"/>
      <c r="AX593" s="623"/>
      <c r="AY593" s="623"/>
      <c r="AZ593" s="623"/>
      <c r="BA593" s="623"/>
      <c r="BB593" s="623"/>
      <c r="BC593" s="623"/>
      <c r="BD593" s="623"/>
      <c r="BE593" s="623"/>
      <c r="BF593" s="623"/>
      <c r="BG593" s="623"/>
      <c r="BH593" s="623"/>
      <c r="BI593" s="623"/>
      <c r="BJ593" s="623"/>
      <c r="BK593" s="623"/>
      <c r="BL593" s="623"/>
      <c r="BM593" s="623"/>
      <c r="BN593" s="623"/>
      <c r="BO593" s="623"/>
      <c r="BP593" s="623"/>
      <c r="BQ593" s="623"/>
      <c r="BR593" s="623"/>
      <c r="BS593" s="623"/>
      <c r="BT593" s="623"/>
      <c r="BU593" s="623"/>
      <c r="BV593" s="623"/>
      <c r="BW593" s="623"/>
      <c r="BX593" s="623"/>
      <c r="BY593" s="698"/>
      <c r="BZ593" s="623"/>
      <c r="CA593" s="697"/>
      <c r="CB593" s="43"/>
      <c r="CC593" s="43"/>
      <c r="CD593" s="43"/>
      <c r="CE593" s="48"/>
      <c r="CF593" s="12"/>
      <c r="CG593" s="48"/>
      <c r="CH593" s="12"/>
      <c r="CI593" s="623"/>
      <c r="CJ593" s="623"/>
      <c r="CK593" s="623"/>
      <c r="CL593" s="623"/>
      <c r="CM593" s="623"/>
      <c r="CN593" s="623"/>
      <c r="CO593" s="623"/>
      <c r="CP593" s="623"/>
      <c r="CQ593" s="623"/>
      <c r="CR593" s="623"/>
      <c r="CS593" s="623"/>
      <c r="CT593" s="623"/>
      <c r="CU593" s="623"/>
      <c r="CV593" s="623"/>
      <c r="CW593" s="623"/>
      <c r="CX593" s="623"/>
      <c r="CY593" s="623"/>
      <c r="CZ593" s="623"/>
      <c r="DA593" s="623"/>
      <c r="DB593" s="623"/>
      <c r="DC593" s="623"/>
      <c r="DD593" s="623"/>
      <c r="DE593" s="623"/>
      <c r="DF593" s="623"/>
      <c r="DG593" s="623"/>
      <c r="DH593" s="623"/>
      <c r="DI593" s="623"/>
      <c r="DJ593" s="623"/>
      <c r="DK593" s="623"/>
      <c r="DL593" s="698"/>
      <c r="DM593" s="623"/>
      <c r="DN593" s="697"/>
      <c r="DO593" s="43"/>
      <c r="DP593" s="43"/>
      <c r="DQ593" s="43"/>
      <c r="DR593" s="48"/>
      <c r="DS593" s="12"/>
      <c r="DT593" s="48"/>
      <c r="DU593" s="12"/>
      <c r="DV593" s="623"/>
      <c r="DW593" s="623"/>
      <c r="DX593" s="623"/>
      <c r="DY593" s="623"/>
      <c r="DZ593" s="623"/>
      <c r="EA593" s="623"/>
      <c r="EB593" s="623"/>
      <c r="EC593" s="623"/>
      <c r="ED593" s="623"/>
      <c r="EE593" s="623"/>
      <c r="EF593" s="623"/>
      <c r="EG593" s="623"/>
      <c r="EH593" s="623"/>
      <c r="EI593" s="623"/>
      <c r="EJ593" s="623"/>
      <c r="EK593" s="623"/>
      <c r="EL593" s="623"/>
      <c r="EM593" s="623"/>
      <c r="EN593" s="623"/>
      <c r="EO593" s="623"/>
      <c r="EP593" s="623"/>
      <c r="EQ593" s="623"/>
      <c r="ER593" s="623"/>
      <c r="ES593" s="623"/>
      <c r="ET593" s="623"/>
      <c r="EU593" s="623"/>
      <c r="EV593" s="623"/>
      <c r="EW593" s="623"/>
      <c r="EX593" s="623"/>
      <c r="EY593" s="698"/>
    </row>
    <row r="594">
      <c r="A594" s="697"/>
      <c r="B594" s="623"/>
      <c r="C594" s="623"/>
      <c r="D594" s="623"/>
      <c r="E594" s="623"/>
      <c r="F594" s="623"/>
      <c r="G594" s="623"/>
      <c r="H594" s="623"/>
      <c r="I594" s="623"/>
      <c r="J594" s="623"/>
      <c r="K594" s="623"/>
      <c r="L594" s="623"/>
      <c r="M594" s="623"/>
      <c r="N594" s="623"/>
      <c r="O594" s="623"/>
      <c r="P594" s="623"/>
      <c r="Q594" s="623"/>
      <c r="R594" s="623"/>
      <c r="S594" s="623"/>
      <c r="T594" s="623"/>
      <c r="U594" s="623"/>
      <c r="V594" s="623"/>
      <c r="W594" s="623"/>
      <c r="X594" s="623"/>
      <c r="Y594" s="623"/>
      <c r="Z594" s="623"/>
      <c r="AA594" s="623"/>
      <c r="AB594" s="623"/>
      <c r="AC594" s="623"/>
      <c r="AD594" s="623"/>
      <c r="AE594" s="623"/>
      <c r="AF594" s="623"/>
      <c r="AG594" s="623"/>
      <c r="AH594" s="623"/>
      <c r="AI594" s="623"/>
      <c r="AJ594" s="623"/>
      <c r="AK594" s="623"/>
      <c r="AL594" s="698"/>
      <c r="AM594" s="623"/>
      <c r="AN594" s="697"/>
      <c r="AO594" s="623"/>
      <c r="AP594" s="623"/>
      <c r="AQ594" s="623"/>
      <c r="AR594" s="623"/>
      <c r="AS594" s="623"/>
      <c r="AT594" s="623"/>
      <c r="AU594" s="623"/>
      <c r="AV594" s="623"/>
      <c r="AW594" s="623"/>
      <c r="AX594" s="623"/>
      <c r="AY594" s="623"/>
      <c r="AZ594" s="623"/>
      <c r="BA594" s="623"/>
      <c r="BB594" s="623"/>
      <c r="BC594" s="623"/>
      <c r="BD594" s="623"/>
      <c r="BE594" s="623"/>
      <c r="BF594" s="623"/>
      <c r="BG594" s="623"/>
      <c r="BH594" s="623"/>
      <c r="BI594" s="623"/>
      <c r="BJ594" s="623"/>
      <c r="BK594" s="623"/>
      <c r="BL594" s="623"/>
      <c r="BM594" s="623"/>
      <c r="BN594" s="623"/>
      <c r="BO594" s="623"/>
      <c r="BP594" s="623"/>
      <c r="BQ594" s="623"/>
      <c r="BR594" s="623"/>
      <c r="BS594" s="623"/>
      <c r="BT594" s="623"/>
      <c r="BU594" s="623"/>
      <c r="BV594" s="623"/>
      <c r="BW594" s="623"/>
      <c r="BX594" s="623"/>
      <c r="BY594" s="698"/>
      <c r="BZ594" s="623"/>
      <c r="CA594" s="697"/>
      <c r="CB594" s="623"/>
      <c r="CC594" s="623"/>
      <c r="CD594" s="623"/>
      <c r="CE594" s="623"/>
      <c r="CF594" s="623"/>
      <c r="CG594" s="623"/>
      <c r="CH594" s="623"/>
      <c r="CI594" s="623"/>
      <c r="CJ594" s="623"/>
      <c r="CK594" s="623"/>
      <c r="CL594" s="623"/>
      <c r="CM594" s="623"/>
      <c r="CN594" s="623"/>
      <c r="CO594" s="623"/>
      <c r="CP594" s="623"/>
      <c r="CQ594" s="623"/>
      <c r="CR594" s="623"/>
      <c r="CS594" s="623"/>
      <c r="CT594" s="623"/>
      <c r="CU594" s="623"/>
      <c r="CV594" s="623"/>
      <c r="CW594" s="623"/>
      <c r="CX594" s="623"/>
      <c r="CY594" s="623"/>
      <c r="CZ594" s="623"/>
      <c r="DA594" s="623"/>
      <c r="DB594" s="623"/>
      <c r="DC594" s="623"/>
      <c r="DD594" s="623"/>
      <c r="DE594" s="623"/>
      <c r="DF594" s="623"/>
      <c r="DG594" s="623"/>
      <c r="DH594" s="623"/>
      <c r="DI594" s="623"/>
      <c r="DJ594" s="623"/>
      <c r="DK594" s="623"/>
      <c r="DL594" s="698"/>
      <c r="DM594" s="623"/>
      <c r="DN594" s="697"/>
      <c r="DO594" s="623"/>
      <c r="DP594" s="623"/>
      <c r="DQ594" s="623"/>
      <c r="DR594" s="623"/>
      <c r="DS594" s="623"/>
      <c r="DT594" s="623"/>
      <c r="DU594" s="623"/>
      <c r="DV594" s="623"/>
      <c r="DW594" s="623"/>
      <c r="DX594" s="623"/>
      <c r="DY594" s="623"/>
      <c r="DZ594" s="623"/>
      <c r="EA594" s="623"/>
      <c r="EB594" s="623"/>
      <c r="EC594" s="623"/>
      <c r="ED594" s="623"/>
      <c r="EE594" s="623"/>
      <c r="EF594" s="623"/>
      <c r="EG594" s="623"/>
      <c r="EH594" s="623"/>
      <c r="EI594" s="623"/>
      <c r="EJ594" s="623"/>
      <c r="EK594" s="623"/>
      <c r="EL594" s="623"/>
      <c r="EM594" s="623"/>
      <c r="EN594" s="623"/>
      <c r="EO594" s="623"/>
      <c r="EP594" s="623"/>
      <c r="EQ594" s="623"/>
      <c r="ER594" s="623"/>
      <c r="ES594" s="623"/>
      <c r="ET594" s="623"/>
      <c r="EU594" s="623"/>
      <c r="EV594" s="623"/>
      <c r="EW594" s="623"/>
      <c r="EX594" s="623"/>
      <c r="EY594" s="698"/>
    </row>
    <row r="595">
      <c r="A595" s="697"/>
      <c r="B595" s="623"/>
      <c r="C595" s="623"/>
      <c r="D595" s="623"/>
      <c r="E595" s="623"/>
      <c r="F595" s="623"/>
      <c r="G595" s="623"/>
      <c r="H595" s="623"/>
      <c r="I595" s="623"/>
      <c r="J595" s="623"/>
      <c r="K595" s="623"/>
      <c r="L595" s="623"/>
      <c r="M595" s="623"/>
      <c r="N595" s="623"/>
      <c r="O595" s="623"/>
      <c r="P595" s="623"/>
      <c r="Q595" s="623"/>
      <c r="R595" s="623"/>
      <c r="S595" s="623"/>
      <c r="T595" s="623"/>
      <c r="U595" s="623"/>
      <c r="V595" s="623"/>
      <c r="W595" s="623"/>
      <c r="X595" s="623"/>
      <c r="Y595" s="623"/>
      <c r="Z595" s="623"/>
      <c r="AA595" s="623"/>
      <c r="AB595" s="623"/>
      <c r="AC595" s="623"/>
      <c r="AD595" s="623"/>
      <c r="AE595" s="623"/>
      <c r="AF595" s="623"/>
      <c r="AG595" s="623"/>
      <c r="AH595" s="623"/>
      <c r="AI595" s="623"/>
      <c r="AJ595" s="623"/>
      <c r="AK595" s="623"/>
      <c r="AL595" s="698"/>
      <c r="AM595" s="623"/>
      <c r="AN595" s="697"/>
      <c r="AO595" s="623"/>
      <c r="AP595" s="623"/>
      <c r="AQ595" s="623"/>
      <c r="AR595" s="623"/>
      <c r="AS595" s="623"/>
      <c r="AT595" s="623"/>
      <c r="AU595" s="623"/>
      <c r="AV595" s="623"/>
      <c r="AW595" s="623"/>
      <c r="AX595" s="623"/>
      <c r="AY595" s="623"/>
      <c r="AZ595" s="623"/>
      <c r="BA595" s="623"/>
      <c r="BB595" s="623"/>
      <c r="BC595" s="623"/>
      <c r="BD595" s="623"/>
      <c r="BE595" s="623"/>
      <c r="BF595" s="623"/>
      <c r="BG595" s="623"/>
      <c r="BH595" s="623"/>
      <c r="BI595" s="623"/>
      <c r="BJ595" s="623"/>
      <c r="BK595" s="623"/>
      <c r="BL595" s="623"/>
      <c r="BM595" s="623"/>
      <c r="BN595" s="623"/>
      <c r="BO595" s="623"/>
      <c r="BP595" s="623"/>
      <c r="BQ595" s="623"/>
      <c r="BR595" s="623"/>
      <c r="BS595" s="623"/>
      <c r="BT595" s="623"/>
      <c r="BU595" s="623"/>
      <c r="BV595" s="623"/>
      <c r="BW595" s="623"/>
      <c r="BX595" s="623"/>
      <c r="BY595" s="698"/>
      <c r="BZ595" s="623"/>
      <c r="CA595" s="697"/>
      <c r="CB595" s="623"/>
      <c r="CC595" s="623"/>
      <c r="CD595" s="623"/>
      <c r="CE595" s="623"/>
      <c r="CF595" s="623"/>
      <c r="CG595" s="623"/>
      <c r="CH595" s="623"/>
      <c r="CI595" s="623"/>
      <c r="CJ595" s="623"/>
      <c r="CK595" s="623"/>
      <c r="CL595" s="623"/>
      <c r="CM595" s="623"/>
      <c r="CN595" s="623"/>
      <c r="CO595" s="623"/>
      <c r="CP595" s="623"/>
      <c r="CQ595" s="623"/>
      <c r="CR595" s="623"/>
      <c r="CS595" s="623"/>
      <c r="CT595" s="623"/>
      <c r="CU595" s="623"/>
      <c r="CV595" s="623"/>
      <c r="CW595" s="623"/>
      <c r="CX595" s="623"/>
      <c r="CY595" s="623"/>
      <c r="CZ595" s="623"/>
      <c r="DA595" s="623"/>
      <c r="DB595" s="623"/>
      <c r="DC595" s="623"/>
      <c r="DD595" s="623"/>
      <c r="DE595" s="623"/>
      <c r="DF595" s="623"/>
      <c r="DG595" s="623"/>
      <c r="DH595" s="623"/>
      <c r="DI595" s="623"/>
      <c r="DJ595" s="623"/>
      <c r="DK595" s="623"/>
      <c r="DL595" s="698"/>
      <c r="DM595" s="623"/>
      <c r="DN595" s="697"/>
      <c r="DO595" s="623"/>
      <c r="DP595" s="623"/>
      <c r="DQ595" s="623"/>
      <c r="DR595" s="623"/>
      <c r="DS595" s="623"/>
      <c r="DT595" s="623"/>
      <c r="DU595" s="623"/>
      <c r="DV595" s="623"/>
      <c r="DW595" s="623"/>
      <c r="DX595" s="623"/>
      <c r="DY595" s="623"/>
      <c r="DZ595" s="623"/>
      <c r="EA595" s="623"/>
      <c r="EB595" s="623"/>
      <c r="EC595" s="623"/>
      <c r="ED595" s="623"/>
      <c r="EE595" s="623"/>
      <c r="EF595" s="623"/>
      <c r="EG595" s="623"/>
      <c r="EH595" s="623"/>
      <c r="EI595" s="623"/>
      <c r="EJ595" s="623"/>
      <c r="EK595" s="623"/>
      <c r="EL595" s="623"/>
      <c r="EM595" s="623"/>
      <c r="EN595" s="623"/>
      <c r="EO595" s="623"/>
      <c r="EP595" s="623"/>
      <c r="EQ595" s="623"/>
      <c r="ER595" s="623"/>
      <c r="ES595" s="623"/>
      <c r="ET595" s="623"/>
      <c r="EU595" s="623"/>
      <c r="EV595" s="623"/>
      <c r="EW595" s="623"/>
      <c r="EX595" s="623"/>
      <c r="EY595" s="698"/>
    </row>
    <row r="596">
      <c r="A596" s="697"/>
      <c r="B596" s="623"/>
      <c r="C596" s="623"/>
      <c r="D596" s="623"/>
      <c r="E596" s="623"/>
      <c r="F596" s="623"/>
      <c r="G596" s="623"/>
      <c r="H596" s="623"/>
      <c r="I596" s="623"/>
      <c r="J596" s="623"/>
      <c r="K596" s="623"/>
      <c r="L596" s="623"/>
      <c r="M596" s="623"/>
      <c r="N596" s="623"/>
      <c r="O596" s="623"/>
      <c r="P596" s="623"/>
      <c r="Q596" s="623"/>
      <c r="R596" s="623"/>
      <c r="S596" s="623"/>
      <c r="T596" s="623"/>
      <c r="U596" s="623"/>
      <c r="V596" s="623"/>
      <c r="W596" s="623"/>
      <c r="X596" s="623"/>
      <c r="Y596" s="623"/>
      <c r="Z596" s="623"/>
      <c r="AA596" s="623"/>
      <c r="AB596" s="623"/>
      <c r="AC596" s="623"/>
      <c r="AD596" s="623"/>
      <c r="AE596" s="623"/>
      <c r="AF596" s="623"/>
      <c r="AG596" s="623"/>
      <c r="AH596" s="623"/>
      <c r="AI596" s="623"/>
      <c r="AJ596" s="623"/>
      <c r="AK596" s="623"/>
      <c r="AL596" s="698"/>
      <c r="AM596" s="623"/>
      <c r="AN596" s="697"/>
      <c r="AO596" s="623"/>
      <c r="AP596" s="623"/>
      <c r="AQ596" s="623"/>
      <c r="AR596" s="623"/>
      <c r="AS596" s="623"/>
      <c r="AT596" s="623"/>
      <c r="AU596" s="623"/>
      <c r="AV596" s="623"/>
      <c r="AW596" s="623"/>
      <c r="AX596" s="623"/>
      <c r="AY596" s="623"/>
      <c r="AZ596" s="623"/>
      <c r="BA596" s="623"/>
      <c r="BB596" s="623"/>
      <c r="BC596" s="623"/>
      <c r="BD596" s="623"/>
      <c r="BE596" s="623"/>
      <c r="BF596" s="623"/>
      <c r="BG596" s="623"/>
      <c r="BH596" s="623"/>
      <c r="BI596" s="623"/>
      <c r="BJ596" s="623"/>
      <c r="BK596" s="623"/>
      <c r="BL596" s="623"/>
      <c r="BM596" s="623"/>
      <c r="BN596" s="623"/>
      <c r="BO596" s="623"/>
      <c r="BP596" s="623"/>
      <c r="BQ596" s="623"/>
      <c r="BR596" s="623"/>
      <c r="BS596" s="623"/>
      <c r="BT596" s="623"/>
      <c r="BU596" s="623"/>
      <c r="BV596" s="623"/>
      <c r="BW596" s="623"/>
      <c r="BX596" s="623"/>
      <c r="BY596" s="698"/>
      <c r="BZ596" s="623"/>
      <c r="CA596" s="697"/>
      <c r="CB596" s="623"/>
      <c r="CC596" s="623"/>
      <c r="CD596" s="623"/>
      <c r="CE596" s="623"/>
      <c r="CF596" s="623"/>
      <c r="CG596" s="623"/>
      <c r="CH596" s="623"/>
      <c r="CI596" s="623"/>
      <c r="CJ596" s="623"/>
      <c r="CK596" s="623"/>
      <c r="CL596" s="623"/>
      <c r="CM596" s="623"/>
      <c r="CN596" s="623"/>
      <c r="CO596" s="623"/>
      <c r="CP596" s="623"/>
      <c r="CQ596" s="623"/>
      <c r="CR596" s="623"/>
      <c r="CS596" s="623"/>
      <c r="CT596" s="623"/>
      <c r="CU596" s="623"/>
      <c r="CV596" s="623"/>
      <c r="CW596" s="623"/>
      <c r="CX596" s="623"/>
      <c r="CY596" s="623"/>
      <c r="CZ596" s="623"/>
      <c r="DA596" s="623"/>
      <c r="DB596" s="623"/>
      <c r="DC596" s="623"/>
      <c r="DD596" s="623"/>
      <c r="DE596" s="623"/>
      <c r="DF596" s="623"/>
      <c r="DG596" s="623"/>
      <c r="DH596" s="623"/>
      <c r="DI596" s="623"/>
      <c r="DJ596" s="623"/>
      <c r="DK596" s="623"/>
      <c r="DL596" s="698"/>
      <c r="DM596" s="623"/>
      <c r="DN596" s="697"/>
      <c r="DO596" s="623"/>
      <c r="DP596" s="623"/>
      <c r="DQ596" s="623"/>
      <c r="DR596" s="623"/>
      <c r="DS596" s="623"/>
      <c r="DT596" s="623"/>
      <c r="DU596" s="623"/>
      <c r="DV596" s="623"/>
      <c r="DW596" s="623"/>
      <c r="DX596" s="623"/>
      <c r="DY596" s="623"/>
      <c r="DZ596" s="623"/>
      <c r="EA596" s="623"/>
      <c r="EB596" s="623"/>
      <c r="EC596" s="623"/>
      <c r="ED596" s="623"/>
      <c r="EE596" s="623"/>
      <c r="EF596" s="623"/>
      <c r="EG596" s="623"/>
      <c r="EH596" s="623"/>
      <c r="EI596" s="623"/>
      <c r="EJ596" s="623"/>
      <c r="EK596" s="623"/>
      <c r="EL596" s="623"/>
      <c r="EM596" s="623"/>
      <c r="EN596" s="623"/>
      <c r="EO596" s="623"/>
      <c r="EP596" s="623"/>
      <c r="EQ596" s="623"/>
      <c r="ER596" s="623"/>
      <c r="ES596" s="623"/>
      <c r="ET596" s="623"/>
      <c r="EU596" s="623"/>
      <c r="EV596" s="623"/>
      <c r="EW596" s="623"/>
      <c r="EX596" s="623"/>
      <c r="EY596" s="698"/>
    </row>
    <row r="597">
      <c r="A597" s="692" t="s">
        <v>1059</v>
      </c>
      <c r="P597" s="693"/>
      <c r="Q597" s="627"/>
      <c r="R597" s="627"/>
      <c r="S597" s="627"/>
      <c r="T597" s="627"/>
      <c r="U597" s="627"/>
      <c r="V597" s="627"/>
      <c r="W597" s="627"/>
      <c r="X597" s="627"/>
      <c r="Y597" s="627"/>
      <c r="Z597" s="627"/>
      <c r="AA597" s="627"/>
      <c r="AB597" s="627"/>
      <c r="AC597" s="627"/>
      <c r="AD597" s="627"/>
      <c r="AE597" s="627"/>
      <c r="AF597" s="627"/>
      <c r="AG597" s="627"/>
      <c r="AH597" s="627"/>
      <c r="AI597" s="627"/>
      <c r="AJ597" s="627"/>
      <c r="AK597" s="627"/>
      <c r="AL597" s="626"/>
      <c r="AM597" s="626"/>
      <c r="AN597" s="625" t="s">
        <v>1059</v>
      </c>
      <c r="BC597" s="693"/>
      <c r="BD597" s="706"/>
      <c r="BE597" s="627"/>
      <c r="BF597" s="627"/>
      <c r="BG597" s="627"/>
      <c r="BH597" s="627"/>
      <c r="BI597" s="627"/>
      <c r="BJ597" s="627"/>
      <c r="BK597" s="627"/>
      <c r="BL597" s="627"/>
      <c r="BM597" s="627"/>
      <c r="BN597" s="627"/>
      <c r="BO597" s="627"/>
      <c r="BP597" s="627"/>
      <c r="BQ597" s="627"/>
      <c r="BR597" s="627"/>
      <c r="BS597" s="627"/>
      <c r="BT597" s="627"/>
      <c r="BU597" s="627"/>
      <c r="BV597" s="627"/>
      <c r="BW597" s="627"/>
      <c r="BX597" s="627"/>
      <c r="BY597" s="626"/>
      <c r="BZ597" s="626"/>
      <c r="CA597" s="625" t="s">
        <v>1059</v>
      </c>
      <c r="CP597" s="693"/>
      <c r="CQ597" s="706"/>
      <c r="CR597" s="627"/>
      <c r="CS597" s="627"/>
      <c r="CT597" s="627"/>
      <c r="CU597" s="627"/>
      <c r="CV597" s="627"/>
      <c r="CW597" s="627"/>
      <c r="CX597" s="627"/>
      <c r="CY597" s="627"/>
      <c r="CZ597" s="627"/>
      <c r="DA597" s="627"/>
      <c r="DB597" s="627"/>
      <c r="DC597" s="627"/>
      <c r="DD597" s="627"/>
      <c r="DE597" s="627"/>
      <c r="DF597" s="627"/>
      <c r="DG597" s="627"/>
      <c r="DH597" s="627"/>
      <c r="DI597" s="627"/>
      <c r="DJ597" s="627"/>
      <c r="DK597" s="627"/>
      <c r="DL597" s="626"/>
      <c r="DM597" s="626"/>
      <c r="DN597" s="625" t="s">
        <v>1059</v>
      </c>
      <c r="EC597" s="693"/>
      <c r="ED597" s="706"/>
      <c r="EE597" s="627"/>
      <c r="EF597" s="627"/>
      <c r="EG597" s="627"/>
      <c r="EH597" s="627"/>
      <c r="EI597" s="627"/>
      <c r="EJ597" s="627"/>
      <c r="EK597" s="627"/>
      <c r="EL597" s="627"/>
      <c r="EM597" s="627"/>
      <c r="EN597" s="627"/>
      <c r="EO597" s="627"/>
      <c r="EP597" s="627"/>
      <c r="EQ597" s="627"/>
      <c r="ER597" s="627"/>
      <c r="ES597" s="627"/>
      <c r="ET597" s="627"/>
      <c r="EU597" s="627"/>
      <c r="EV597" s="627"/>
      <c r="EW597" s="627"/>
      <c r="EX597" s="627"/>
      <c r="EY597" s="626"/>
    </row>
    <row r="598">
      <c r="A598" s="697"/>
      <c r="B598" s="623"/>
      <c r="C598" s="623"/>
      <c r="D598" s="623"/>
      <c r="E598" s="623"/>
      <c r="F598" s="623"/>
      <c r="G598" s="623"/>
      <c r="H598" s="623"/>
      <c r="I598" s="623"/>
      <c r="J598" s="623"/>
      <c r="K598" s="623"/>
      <c r="L598" s="623"/>
      <c r="M598" s="623"/>
      <c r="N598" s="623"/>
      <c r="O598" s="623"/>
      <c r="P598" s="623"/>
      <c r="Q598" s="623"/>
      <c r="R598" s="623"/>
      <c r="S598" s="623"/>
      <c r="T598" s="623"/>
      <c r="U598" s="623"/>
      <c r="V598" s="623"/>
      <c r="W598" s="623"/>
      <c r="X598" s="623"/>
      <c r="Y598" s="623"/>
      <c r="Z598" s="623"/>
      <c r="AA598" s="623"/>
      <c r="AB598" s="623"/>
      <c r="AC598" s="623"/>
      <c r="AD598" s="623"/>
      <c r="AE598" s="623"/>
      <c r="AF598" s="623"/>
      <c r="AG598" s="623"/>
      <c r="AH598" s="623"/>
      <c r="AI598" s="623"/>
      <c r="AJ598" s="623"/>
      <c r="AK598" s="623"/>
      <c r="AL598" s="698"/>
      <c r="AM598" s="623"/>
      <c r="AN598" s="697"/>
      <c r="AO598" s="623"/>
      <c r="AP598" s="623"/>
      <c r="AQ598" s="623"/>
      <c r="AR598" s="623"/>
      <c r="AS598" s="623"/>
      <c r="AT598" s="623"/>
      <c r="AU598" s="623"/>
      <c r="AV598" s="623"/>
      <c r="AW598" s="623"/>
      <c r="AX598" s="623"/>
      <c r="AY598" s="623"/>
      <c r="AZ598" s="623"/>
      <c r="BA598" s="623"/>
      <c r="BB598" s="623"/>
      <c r="BC598" s="623"/>
      <c r="BD598" s="623"/>
      <c r="BE598" s="623"/>
      <c r="BF598" s="623"/>
      <c r="BG598" s="623"/>
      <c r="BH598" s="623"/>
      <c r="BI598" s="623"/>
      <c r="BJ598" s="623"/>
      <c r="BK598" s="623"/>
      <c r="BL598" s="623"/>
      <c r="BM598" s="623"/>
      <c r="BN598" s="623"/>
      <c r="BO598" s="623"/>
      <c r="BP598" s="623"/>
      <c r="BQ598" s="623"/>
      <c r="BR598" s="623"/>
      <c r="BS598" s="623"/>
      <c r="BT598" s="623"/>
      <c r="BU598" s="623"/>
      <c r="BV598" s="623"/>
      <c r="BW598" s="623"/>
      <c r="BX598" s="623"/>
      <c r="BY598" s="698"/>
      <c r="BZ598" s="623"/>
      <c r="CA598" s="697"/>
      <c r="CB598" s="623"/>
      <c r="CC598" s="623"/>
      <c r="CD598" s="623"/>
      <c r="CE598" s="623"/>
      <c r="CF598" s="623"/>
      <c r="CG598" s="623"/>
      <c r="CH598" s="623"/>
      <c r="CI598" s="623"/>
      <c r="CJ598" s="623"/>
      <c r="CK598" s="623"/>
      <c r="CL598" s="623"/>
      <c r="CM598" s="623"/>
      <c r="CN598" s="623"/>
      <c r="CO598" s="623"/>
      <c r="CP598" s="623"/>
      <c r="CQ598" s="623"/>
      <c r="CR598" s="623"/>
      <c r="CS598" s="623"/>
      <c r="CT598" s="623"/>
      <c r="CU598" s="623"/>
      <c r="CV598" s="623"/>
      <c r="CW598" s="623"/>
      <c r="CX598" s="623"/>
      <c r="CY598" s="623"/>
      <c r="CZ598" s="623"/>
      <c r="DA598" s="623"/>
      <c r="DB598" s="623"/>
      <c r="DC598" s="623"/>
      <c r="DD598" s="623"/>
      <c r="DE598" s="623"/>
      <c r="DF598" s="623"/>
      <c r="DG598" s="623"/>
      <c r="DH598" s="623"/>
      <c r="DI598" s="623"/>
      <c r="DJ598" s="623"/>
      <c r="DK598" s="623"/>
      <c r="DL598" s="698"/>
      <c r="DM598" s="623"/>
      <c r="DN598" s="697"/>
      <c r="DO598" s="623"/>
      <c r="DP598" s="623"/>
      <c r="DQ598" s="623"/>
      <c r="DR598" s="623"/>
      <c r="DS598" s="623"/>
      <c r="DT598" s="623"/>
      <c r="DU598" s="623"/>
      <c r="DV598" s="623"/>
      <c r="DW598" s="623"/>
      <c r="DX598" s="623"/>
      <c r="DY598" s="623"/>
      <c r="DZ598" s="623"/>
      <c r="EA598" s="623"/>
      <c r="EB598" s="623"/>
      <c r="EC598" s="623"/>
      <c r="ED598" s="623"/>
      <c r="EE598" s="623"/>
      <c r="EF598" s="623"/>
      <c r="EG598" s="623"/>
      <c r="EH598" s="623"/>
      <c r="EI598" s="623"/>
      <c r="EJ598" s="623"/>
      <c r="EK598" s="623"/>
      <c r="EL598" s="623"/>
      <c r="EM598" s="623"/>
      <c r="EN598" s="623"/>
      <c r="EO598" s="623"/>
      <c r="EP598" s="623"/>
      <c r="EQ598" s="623"/>
      <c r="ER598" s="623"/>
      <c r="ES598" s="623"/>
      <c r="ET598" s="623"/>
      <c r="EU598" s="623"/>
      <c r="EV598" s="623"/>
      <c r="EW598" s="623"/>
      <c r="EX598" s="623"/>
      <c r="EY598" s="698"/>
    </row>
    <row r="599">
      <c r="A599" s="699"/>
      <c r="B599" s="700"/>
      <c r="C599" s="700"/>
      <c r="D599" s="700"/>
      <c r="E599" s="700"/>
      <c r="F599" s="700"/>
      <c r="G599" s="700"/>
      <c r="H599" s="700"/>
      <c r="I599" s="700"/>
      <c r="J599" s="700"/>
      <c r="K599" s="700"/>
      <c r="L599" s="700"/>
      <c r="M599" s="700"/>
      <c r="N599" s="700"/>
      <c r="O599" s="700"/>
      <c r="P599" s="700"/>
      <c r="Q599" s="700"/>
      <c r="R599" s="700"/>
      <c r="S599" s="701" t="s">
        <v>1060</v>
      </c>
      <c r="T599" s="702"/>
      <c r="U599" s="702"/>
      <c r="V599" s="702"/>
      <c r="W599" s="702"/>
      <c r="X599" s="702"/>
      <c r="Y599" s="702"/>
      <c r="Z599" s="702"/>
      <c r="AA599" s="700"/>
      <c r="AB599" s="700"/>
      <c r="AC599" s="701" t="s">
        <v>1061</v>
      </c>
      <c r="AD599" s="702"/>
      <c r="AE599" s="702"/>
      <c r="AF599" s="702"/>
      <c r="AG599" s="702"/>
      <c r="AH599" s="702"/>
      <c r="AI599" s="702"/>
      <c r="AJ599" s="700"/>
      <c r="AK599" s="700"/>
      <c r="AL599" s="703"/>
      <c r="AM599" s="623"/>
      <c r="AN599" s="699"/>
      <c r="AO599" s="700"/>
      <c r="AP599" s="700"/>
      <c r="AQ599" s="700"/>
      <c r="AR599" s="700"/>
      <c r="AS599" s="700"/>
      <c r="AT599" s="700"/>
      <c r="AU599" s="700"/>
      <c r="AV599" s="700"/>
      <c r="AW599" s="700"/>
      <c r="AX599" s="700"/>
      <c r="AY599" s="700"/>
      <c r="AZ599" s="700"/>
      <c r="BA599" s="700"/>
      <c r="BB599" s="700"/>
      <c r="BC599" s="700"/>
      <c r="BD599" s="700"/>
      <c r="BE599" s="700"/>
      <c r="BF599" s="701" t="s">
        <v>1060</v>
      </c>
      <c r="BG599" s="702"/>
      <c r="BH599" s="702"/>
      <c r="BI599" s="702"/>
      <c r="BJ599" s="702"/>
      <c r="BK599" s="702"/>
      <c r="BL599" s="702"/>
      <c r="BM599" s="702"/>
      <c r="BN599" s="700"/>
      <c r="BO599" s="700"/>
      <c r="BP599" s="701" t="s">
        <v>1061</v>
      </c>
      <c r="BQ599" s="702"/>
      <c r="BR599" s="702"/>
      <c r="BS599" s="702"/>
      <c r="BT599" s="702"/>
      <c r="BU599" s="702"/>
      <c r="BV599" s="702"/>
      <c r="BW599" s="700"/>
      <c r="BX599" s="700"/>
      <c r="BY599" s="703"/>
      <c r="BZ599" s="623"/>
      <c r="CA599" s="699"/>
      <c r="CB599" s="700"/>
      <c r="CC599" s="700"/>
      <c r="CD599" s="700"/>
      <c r="CE599" s="700"/>
      <c r="CF599" s="700"/>
      <c r="CG599" s="700"/>
      <c r="CH599" s="700"/>
      <c r="CI599" s="700"/>
      <c r="CJ599" s="700"/>
      <c r="CK599" s="700"/>
      <c r="CL599" s="700"/>
      <c r="CM599" s="700"/>
      <c r="CN599" s="700"/>
      <c r="CO599" s="700"/>
      <c r="CP599" s="700"/>
      <c r="CQ599" s="700"/>
      <c r="CR599" s="700"/>
      <c r="CS599" s="701" t="s">
        <v>1060</v>
      </c>
      <c r="CT599" s="702"/>
      <c r="CU599" s="702"/>
      <c r="CV599" s="702"/>
      <c r="CW599" s="702"/>
      <c r="CX599" s="702"/>
      <c r="CY599" s="702"/>
      <c r="CZ599" s="702"/>
      <c r="DA599" s="700"/>
      <c r="DB599" s="700"/>
      <c r="DC599" s="701" t="s">
        <v>1061</v>
      </c>
      <c r="DD599" s="702"/>
      <c r="DE599" s="702"/>
      <c r="DF599" s="702"/>
      <c r="DG599" s="702"/>
      <c r="DH599" s="702"/>
      <c r="DI599" s="702"/>
      <c r="DJ599" s="700"/>
      <c r="DK599" s="700"/>
      <c r="DL599" s="703"/>
      <c r="DM599" s="623"/>
      <c r="DN599" s="699"/>
      <c r="DO599" s="700"/>
      <c r="DP599" s="700"/>
      <c r="DQ599" s="700"/>
      <c r="DR599" s="700"/>
      <c r="DS599" s="700"/>
      <c r="DT599" s="700"/>
      <c r="DU599" s="700"/>
      <c r="DV599" s="700"/>
      <c r="DW599" s="700"/>
      <c r="DX599" s="700"/>
      <c r="DY599" s="700"/>
      <c r="DZ599" s="700"/>
      <c r="EA599" s="700"/>
      <c r="EB599" s="700"/>
      <c r="EC599" s="700"/>
      <c r="ED599" s="700"/>
      <c r="EE599" s="700"/>
      <c r="EF599" s="701" t="s">
        <v>1060</v>
      </c>
      <c r="EG599" s="702"/>
      <c r="EH599" s="702"/>
      <c r="EI599" s="702"/>
      <c r="EJ599" s="702"/>
      <c r="EK599" s="702"/>
      <c r="EL599" s="702"/>
      <c r="EM599" s="702"/>
      <c r="EN599" s="700"/>
      <c r="EO599" s="700"/>
      <c r="EP599" s="701" t="s">
        <v>1061</v>
      </c>
      <c r="EQ599" s="702"/>
      <c r="ER599" s="702"/>
      <c r="ES599" s="702"/>
      <c r="ET599" s="702"/>
      <c r="EU599" s="702"/>
      <c r="EV599" s="702"/>
      <c r="EW599" s="700"/>
      <c r="EX599" s="700"/>
      <c r="EY599" s="703"/>
    </row>
  </sheetData>
  <mergeCells count="3516">
    <mergeCell ref="L115:O115"/>
    <mergeCell ref="P115:S115"/>
    <mergeCell ref="X115:X116"/>
    <mergeCell ref="Y115:Y116"/>
    <mergeCell ref="D115:G115"/>
    <mergeCell ref="H115:K115"/>
    <mergeCell ref="B116:C116"/>
    <mergeCell ref="B117:B125"/>
    <mergeCell ref="B129:H129"/>
    <mergeCell ref="J129:P129"/>
    <mergeCell ref="R129:V129"/>
    <mergeCell ref="K132:P132"/>
    <mergeCell ref="AP132:AP134"/>
    <mergeCell ref="AQ132:AQ134"/>
    <mergeCell ref="AR132:AS143"/>
    <mergeCell ref="AT132:AU143"/>
    <mergeCell ref="AP135:AP137"/>
    <mergeCell ref="AQ135:AQ137"/>
    <mergeCell ref="AP141:AP143"/>
    <mergeCell ref="AQ141:AQ143"/>
    <mergeCell ref="K133:P133"/>
    <mergeCell ref="K134:P134"/>
    <mergeCell ref="B135:B137"/>
    <mergeCell ref="C135:C137"/>
    <mergeCell ref="B132:B134"/>
    <mergeCell ref="B138:B140"/>
    <mergeCell ref="B141:B143"/>
    <mergeCell ref="C138:C140"/>
    <mergeCell ref="D138:D140"/>
    <mergeCell ref="H165:K165"/>
    <mergeCell ref="L165:O165"/>
    <mergeCell ref="P165:S165"/>
    <mergeCell ref="T165:W165"/>
    <mergeCell ref="X165:X166"/>
    <mergeCell ref="Y165:Y166"/>
    <mergeCell ref="Z165:AC165"/>
    <mergeCell ref="B166:C166"/>
    <mergeCell ref="AD165:AG165"/>
    <mergeCell ref="AH165:AI165"/>
    <mergeCell ref="BC165:BF165"/>
    <mergeCell ref="BG165:BJ165"/>
    <mergeCell ref="BK165:BK166"/>
    <mergeCell ref="BL165:BL166"/>
    <mergeCell ref="BM165:BP165"/>
    <mergeCell ref="AO166:AP166"/>
    <mergeCell ref="BQ165:BT165"/>
    <mergeCell ref="BU165:BV165"/>
    <mergeCell ref="BW165:BX165"/>
    <mergeCell ref="CB165:CC165"/>
    <mergeCell ref="CD165:CG165"/>
    <mergeCell ref="CH165:CK165"/>
    <mergeCell ref="CL165:CO165"/>
    <mergeCell ref="CB166:CC166"/>
    <mergeCell ref="EK165:EK166"/>
    <mergeCell ref="EL165:EL166"/>
    <mergeCell ref="EM165:EP165"/>
    <mergeCell ref="EQ165:ET165"/>
    <mergeCell ref="EU165:EV165"/>
    <mergeCell ref="EW165:EX165"/>
    <mergeCell ref="DJ165:DK165"/>
    <mergeCell ref="DO165:DP165"/>
    <mergeCell ref="DQ165:DT165"/>
    <mergeCell ref="DU165:DX165"/>
    <mergeCell ref="DY165:EB165"/>
    <mergeCell ref="EC165:EF165"/>
    <mergeCell ref="EG165:EJ165"/>
    <mergeCell ref="DO166:DP166"/>
    <mergeCell ref="DM167:DM175"/>
    <mergeCell ref="DO167:DO175"/>
    <mergeCell ref="CP165:CS165"/>
    <mergeCell ref="CT165:CW165"/>
    <mergeCell ref="CX165:CX166"/>
    <mergeCell ref="CY165:CY166"/>
    <mergeCell ref="CZ165:DC165"/>
    <mergeCell ref="DD165:DG165"/>
    <mergeCell ref="DH165:DI165"/>
    <mergeCell ref="D135:D137"/>
    <mergeCell ref="K135:P135"/>
    <mergeCell ref="K136:P136"/>
    <mergeCell ref="K137:P137"/>
    <mergeCell ref="K139:P139"/>
    <mergeCell ref="K140:P140"/>
    <mergeCell ref="AO135:AO137"/>
    <mergeCell ref="AO141:AO143"/>
    <mergeCell ref="AN147:BC147"/>
    <mergeCell ref="C132:C134"/>
    <mergeCell ref="D132:D134"/>
    <mergeCell ref="E132:F143"/>
    <mergeCell ref="G132:H143"/>
    <mergeCell ref="R132:AJ142"/>
    <mergeCell ref="AO132:AO134"/>
    <mergeCell ref="K141:P141"/>
    <mergeCell ref="K142:P142"/>
    <mergeCell ref="C141:C143"/>
    <mergeCell ref="D141:D143"/>
    <mergeCell ref="A147:P147"/>
    <mergeCell ref="S149:Z149"/>
    <mergeCell ref="AC149:AI149"/>
    <mergeCell ref="B152:AK152"/>
    <mergeCell ref="B153:AK153"/>
    <mergeCell ref="D160:AK160"/>
    <mergeCell ref="AO160:AP160"/>
    <mergeCell ref="D161:AK161"/>
    <mergeCell ref="AO161:AP161"/>
    <mergeCell ref="D162:AK162"/>
    <mergeCell ref="AO162:AP162"/>
    <mergeCell ref="AJ165:AK165"/>
    <mergeCell ref="AX180:BC180"/>
    <mergeCell ref="AX182:BC182"/>
    <mergeCell ref="BJ179:BK179"/>
    <mergeCell ref="BO179:BP179"/>
    <mergeCell ref="AO180:AO181"/>
    <mergeCell ref="AP180:AP181"/>
    <mergeCell ref="AQ180:AQ181"/>
    <mergeCell ref="AR180:AU180"/>
    <mergeCell ref="R181:AJ181"/>
    <mergeCell ref="DO179:DU179"/>
    <mergeCell ref="DW179:EC179"/>
    <mergeCell ref="EH179:EI179"/>
    <mergeCell ref="EJ179:EK179"/>
    <mergeCell ref="EM179:EN179"/>
    <mergeCell ref="EO179:EP179"/>
    <mergeCell ref="AW179:BC179"/>
    <mergeCell ref="BE179:BI179"/>
    <mergeCell ref="CB179:CH179"/>
    <mergeCell ref="CJ179:CP179"/>
    <mergeCell ref="CR179:CV179"/>
    <mergeCell ref="CW179:CX179"/>
    <mergeCell ref="DB179:DC179"/>
    <mergeCell ref="AO165:AP165"/>
    <mergeCell ref="AQ165:AT165"/>
    <mergeCell ref="AU165:AX165"/>
    <mergeCell ref="AY165:BB165"/>
    <mergeCell ref="AO167:AO175"/>
    <mergeCell ref="CB167:CB175"/>
    <mergeCell ref="AO179:AU179"/>
    <mergeCell ref="AR181:AS181"/>
    <mergeCell ref="AT181:AU181"/>
    <mergeCell ref="AX181:BC181"/>
    <mergeCell ref="BE181:BW181"/>
    <mergeCell ref="CE181:CF181"/>
    <mergeCell ref="CG181:CH181"/>
    <mergeCell ref="CK182:CP182"/>
    <mergeCell ref="CK181:CP181"/>
    <mergeCell ref="CR181:DJ181"/>
    <mergeCell ref="EE181:EW181"/>
    <mergeCell ref="DX181:EC181"/>
    <mergeCell ref="DX182:EC182"/>
    <mergeCell ref="K183:P183"/>
    <mergeCell ref="K184:P184"/>
    <mergeCell ref="AO182:AO184"/>
    <mergeCell ref="AO185:AO187"/>
    <mergeCell ref="AP185:AP187"/>
    <mergeCell ref="AQ185:AQ187"/>
    <mergeCell ref="K186:P186"/>
    <mergeCell ref="K187:P187"/>
    <mergeCell ref="AP182:AP184"/>
    <mergeCell ref="AO188:AO190"/>
    <mergeCell ref="AP188:AP190"/>
    <mergeCell ref="J179:P179"/>
    <mergeCell ref="K180:P180"/>
    <mergeCell ref="K182:P182"/>
    <mergeCell ref="R182:AJ192"/>
    <mergeCell ref="AQ182:AQ184"/>
    <mergeCell ref="K185:P185"/>
    <mergeCell ref="K188:P188"/>
    <mergeCell ref="AQ188:AQ190"/>
    <mergeCell ref="AX185:BC185"/>
    <mergeCell ref="AX186:BC186"/>
    <mergeCell ref="AX187:BC187"/>
    <mergeCell ref="AX188:BC188"/>
    <mergeCell ref="AR182:AS193"/>
    <mergeCell ref="AT182:AU193"/>
    <mergeCell ref="BE182:BW192"/>
    <mergeCell ref="CB182:CB184"/>
    <mergeCell ref="CC182:CC184"/>
    <mergeCell ref="CD182:CD184"/>
    <mergeCell ref="CE182:CF193"/>
    <mergeCell ref="DX180:EC180"/>
    <mergeCell ref="DX183:EC183"/>
    <mergeCell ref="DQ180:DQ181"/>
    <mergeCell ref="DR180:DU180"/>
    <mergeCell ref="DR181:DS181"/>
    <mergeCell ref="DT181:DU181"/>
    <mergeCell ref="EE182:EW192"/>
    <mergeCell ref="DX184:EC184"/>
    <mergeCell ref="DX187:EC187"/>
    <mergeCell ref="CB180:CB181"/>
    <mergeCell ref="CB185:CB187"/>
    <mergeCell ref="CC185:CC187"/>
    <mergeCell ref="CD185:CD187"/>
    <mergeCell ref="CB188:CB190"/>
    <mergeCell ref="CC188:CC190"/>
    <mergeCell ref="CD188:CD190"/>
    <mergeCell ref="DO180:DO181"/>
    <mergeCell ref="DM185:DM187"/>
    <mergeCell ref="DN185:DN187"/>
    <mergeCell ref="DO185:DO187"/>
    <mergeCell ref="DM188:DM190"/>
    <mergeCell ref="DN188:DN190"/>
    <mergeCell ref="DO188:DO190"/>
    <mergeCell ref="DP185:DP187"/>
    <mergeCell ref="DQ185:DQ187"/>
    <mergeCell ref="CK185:CP185"/>
    <mergeCell ref="CK186:CP186"/>
    <mergeCell ref="CK187:CP187"/>
    <mergeCell ref="CK188:CP188"/>
    <mergeCell ref="CK189:CP189"/>
    <mergeCell ref="CK190:CP190"/>
    <mergeCell ref="CC180:CC181"/>
    <mergeCell ref="CD180:CD181"/>
    <mergeCell ref="CE180:CH180"/>
    <mergeCell ref="CK180:CP180"/>
    <mergeCell ref="DM180:DM181"/>
    <mergeCell ref="DN180:DN181"/>
    <mergeCell ref="CK184:CP184"/>
    <mergeCell ref="DX185:EC185"/>
    <mergeCell ref="DX186:EC186"/>
    <mergeCell ref="DX188:EC188"/>
    <mergeCell ref="DX189:EC189"/>
    <mergeCell ref="DX190:EC190"/>
    <mergeCell ref="DX191:EC191"/>
    <mergeCell ref="DX192:EC192"/>
    <mergeCell ref="DP180:DP181"/>
    <mergeCell ref="DP188:DP190"/>
    <mergeCell ref="DQ182:DQ184"/>
    <mergeCell ref="DQ188:DQ190"/>
    <mergeCell ref="DQ191:DQ193"/>
    <mergeCell ref="DM182:DM184"/>
    <mergeCell ref="DM191:DM193"/>
    <mergeCell ref="DN191:DN193"/>
    <mergeCell ref="DO191:DO193"/>
    <mergeCell ref="CK191:CP191"/>
    <mergeCell ref="CK192:CP192"/>
    <mergeCell ref="CG182:CH193"/>
    <mergeCell ref="CR182:DJ192"/>
    <mergeCell ref="DN182:DN184"/>
    <mergeCell ref="DO182:DO184"/>
    <mergeCell ref="DP182:DP184"/>
    <mergeCell ref="CK183:CP183"/>
    <mergeCell ref="DP191:DP193"/>
    <mergeCell ref="B158:C158"/>
    <mergeCell ref="B159:C159"/>
    <mergeCell ref="B160:C160"/>
    <mergeCell ref="B161:C161"/>
    <mergeCell ref="B162:C162"/>
    <mergeCell ref="B165:C165"/>
    <mergeCell ref="D165:G165"/>
    <mergeCell ref="E181:F181"/>
    <mergeCell ref="G181:H181"/>
    <mergeCell ref="E182:F193"/>
    <mergeCell ref="G182:H193"/>
    <mergeCell ref="B167:B175"/>
    <mergeCell ref="B179:H179"/>
    <mergeCell ref="R179:V179"/>
    <mergeCell ref="W179:X179"/>
    <mergeCell ref="AB179:AC179"/>
    <mergeCell ref="B180:B181"/>
    <mergeCell ref="E180:H180"/>
    <mergeCell ref="K181:P181"/>
    <mergeCell ref="DR182:DS193"/>
    <mergeCell ref="DT182:DU193"/>
    <mergeCell ref="AX183:BC183"/>
    <mergeCell ref="AX184:BC184"/>
    <mergeCell ref="AX189:BC189"/>
    <mergeCell ref="AX190:BC190"/>
    <mergeCell ref="AX191:BC191"/>
    <mergeCell ref="B185:B187"/>
    <mergeCell ref="B188:B190"/>
    <mergeCell ref="C188:C190"/>
    <mergeCell ref="D188:D190"/>
    <mergeCell ref="K189:P189"/>
    <mergeCell ref="K190:P190"/>
    <mergeCell ref="K191:P191"/>
    <mergeCell ref="C180:C181"/>
    <mergeCell ref="D180:D181"/>
    <mergeCell ref="B182:B184"/>
    <mergeCell ref="C182:C184"/>
    <mergeCell ref="D182:D184"/>
    <mergeCell ref="C185:C187"/>
    <mergeCell ref="D185:D187"/>
    <mergeCell ref="CC191:CC193"/>
    <mergeCell ref="CD191:CD193"/>
    <mergeCell ref="AQ191:AQ193"/>
    <mergeCell ref="AX192:BC192"/>
    <mergeCell ref="B191:B193"/>
    <mergeCell ref="C191:C193"/>
    <mergeCell ref="D191:D193"/>
    <mergeCell ref="AO191:AO193"/>
    <mergeCell ref="AP191:AP193"/>
    <mergeCell ref="CB191:CB193"/>
    <mergeCell ref="K192:P192"/>
    <mergeCell ref="DC199:DI199"/>
    <mergeCell ref="ED199:EK199"/>
    <mergeCell ref="EN199:ET199"/>
    <mergeCell ref="DO202:EX202"/>
    <mergeCell ref="DO203:EX203"/>
    <mergeCell ref="DO204:EX204"/>
    <mergeCell ref="DO206:EX206"/>
    <mergeCell ref="A197:P197"/>
    <mergeCell ref="AN197:BC197"/>
    <mergeCell ref="CA197:CP197"/>
    <mergeCell ref="DO197:EA197"/>
    <mergeCell ref="S199:Z199"/>
    <mergeCell ref="AC199:AI199"/>
    <mergeCell ref="BF199:BM199"/>
    <mergeCell ref="BP199:BV199"/>
    <mergeCell ref="CS199:CZ199"/>
    <mergeCell ref="B202:AK202"/>
    <mergeCell ref="AO202:BX202"/>
    <mergeCell ref="CB202:DK202"/>
    <mergeCell ref="AO203:BX203"/>
    <mergeCell ref="CB203:DK203"/>
    <mergeCell ref="B203:AK203"/>
    <mergeCell ref="B204:AK204"/>
    <mergeCell ref="AO204:BX204"/>
    <mergeCell ref="CB204:DK204"/>
    <mergeCell ref="B206:AK206"/>
    <mergeCell ref="AO206:BX206"/>
    <mergeCell ref="CB206:DK206"/>
    <mergeCell ref="D211:AK211"/>
    <mergeCell ref="AO211:AP211"/>
    <mergeCell ref="AQ211:BX211"/>
    <mergeCell ref="CB211:CC211"/>
    <mergeCell ref="CD211:DK211"/>
    <mergeCell ref="DO211:DP211"/>
    <mergeCell ref="DQ211:EX211"/>
    <mergeCell ref="B211:C211"/>
    <mergeCell ref="B212:C212"/>
    <mergeCell ref="D212:AK212"/>
    <mergeCell ref="AO212:AP212"/>
    <mergeCell ref="AQ212:BX212"/>
    <mergeCell ref="CB212:CC212"/>
    <mergeCell ref="CD212:DK212"/>
    <mergeCell ref="D207:AK207"/>
    <mergeCell ref="AO207:AP207"/>
    <mergeCell ref="AQ207:BX207"/>
    <mergeCell ref="CB207:CC207"/>
    <mergeCell ref="CD207:DK207"/>
    <mergeCell ref="DO207:DP207"/>
    <mergeCell ref="DQ207:EX207"/>
    <mergeCell ref="DO208:DP208"/>
    <mergeCell ref="DQ208:EX208"/>
    <mergeCell ref="B207:C207"/>
    <mergeCell ref="B208:C208"/>
    <mergeCell ref="D208:AK208"/>
    <mergeCell ref="AO208:AP208"/>
    <mergeCell ref="AQ208:BX208"/>
    <mergeCell ref="CB208:CC208"/>
    <mergeCell ref="CD208:DK208"/>
    <mergeCell ref="D209:AK209"/>
    <mergeCell ref="AO209:AP209"/>
    <mergeCell ref="AQ209:BX209"/>
    <mergeCell ref="CB209:CC209"/>
    <mergeCell ref="CD209:DK209"/>
    <mergeCell ref="DO209:DP209"/>
    <mergeCell ref="DQ209:EX209"/>
    <mergeCell ref="DO210:DP210"/>
    <mergeCell ref="DQ210:EX210"/>
    <mergeCell ref="DO212:DP212"/>
    <mergeCell ref="DQ212:EX212"/>
    <mergeCell ref="B209:C209"/>
    <mergeCell ref="B210:C210"/>
    <mergeCell ref="D210:AK210"/>
    <mergeCell ref="AO210:AP210"/>
    <mergeCell ref="AQ210:BX210"/>
    <mergeCell ref="CB210:CC210"/>
    <mergeCell ref="CD210:DK210"/>
    <mergeCell ref="DJ215:DK215"/>
    <mergeCell ref="DO215:DP215"/>
    <mergeCell ref="DQ215:DT215"/>
    <mergeCell ref="DU215:DX215"/>
    <mergeCell ref="DY215:EB215"/>
    <mergeCell ref="EC215:EF215"/>
    <mergeCell ref="EG215:EJ215"/>
    <mergeCell ref="BQ215:BT215"/>
    <mergeCell ref="BU215:BV215"/>
    <mergeCell ref="BW215:BX215"/>
    <mergeCell ref="CB215:CC215"/>
    <mergeCell ref="CD215:CG215"/>
    <mergeCell ref="CH215:CK215"/>
    <mergeCell ref="CL215:CO215"/>
    <mergeCell ref="AX231:BC231"/>
    <mergeCell ref="BE231:BW231"/>
    <mergeCell ref="AX232:BC232"/>
    <mergeCell ref="CE231:CF231"/>
    <mergeCell ref="CG231:CH231"/>
    <mergeCell ref="CK232:CP232"/>
    <mergeCell ref="AQ230:AQ231"/>
    <mergeCell ref="AR230:AU230"/>
    <mergeCell ref="AX230:BC230"/>
    <mergeCell ref="CB230:CB231"/>
    <mergeCell ref="CC230:CC231"/>
    <mergeCell ref="CD230:CD231"/>
    <mergeCell ref="CE230:CH230"/>
    <mergeCell ref="B230:B231"/>
    <mergeCell ref="C230:C231"/>
    <mergeCell ref="D230:D231"/>
    <mergeCell ref="E230:H230"/>
    <mergeCell ref="K230:P230"/>
    <mergeCell ref="AO230:AO231"/>
    <mergeCell ref="AP230:AP231"/>
    <mergeCell ref="DX233:EC233"/>
    <mergeCell ref="DX234:EC234"/>
    <mergeCell ref="DO238:DO240"/>
    <mergeCell ref="DP238:DP240"/>
    <mergeCell ref="DQ238:DQ240"/>
    <mergeCell ref="DX238:EC238"/>
    <mergeCell ref="DX239:EC239"/>
    <mergeCell ref="DX240:EC240"/>
    <mergeCell ref="B235:B237"/>
    <mergeCell ref="C235:C237"/>
    <mergeCell ref="K238:P238"/>
    <mergeCell ref="K239:P239"/>
    <mergeCell ref="K240:P240"/>
    <mergeCell ref="AO232:AO234"/>
    <mergeCell ref="AO235:AO237"/>
    <mergeCell ref="AO238:AO240"/>
    <mergeCell ref="AP238:AP240"/>
    <mergeCell ref="AQ238:AQ240"/>
    <mergeCell ref="AX238:BC238"/>
    <mergeCell ref="AX239:BC239"/>
    <mergeCell ref="AX240:BC240"/>
    <mergeCell ref="CB232:CB234"/>
    <mergeCell ref="CB235:CB237"/>
    <mergeCell ref="CB238:CB240"/>
    <mergeCell ref="CC235:CC237"/>
    <mergeCell ref="CD235:CD237"/>
    <mergeCell ref="CC238:CC240"/>
    <mergeCell ref="CD238:CD240"/>
    <mergeCell ref="CK238:CP238"/>
    <mergeCell ref="CK239:CP239"/>
    <mergeCell ref="CK240:CP240"/>
    <mergeCell ref="B232:B234"/>
    <mergeCell ref="B238:B240"/>
    <mergeCell ref="EK215:EK216"/>
    <mergeCell ref="EL215:EL216"/>
    <mergeCell ref="EM215:EP215"/>
    <mergeCell ref="EQ215:ET215"/>
    <mergeCell ref="EU215:EV215"/>
    <mergeCell ref="EW215:EX215"/>
    <mergeCell ref="B216:C216"/>
    <mergeCell ref="B217:B225"/>
    <mergeCell ref="AO216:AP216"/>
    <mergeCell ref="AO217:AO225"/>
    <mergeCell ref="AU215:AX215"/>
    <mergeCell ref="AY215:BB215"/>
    <mergeCell ref="BC215:BF215"/>
    <mergeCell ref="BG215:BJ215"/>
    <mergeCell ref="BK215:BK216"/>
    <mergeCell ref="BL215:BL216"/>
    <mergeCell ref="BM215:BP215"/>
    <mergeCell ref="CB216:CC216"/>
    <mergeCell ref="CB217:CB225"/>
    <mergeCell ref="DO216:DP216"/>
    <mergeCell ref="DO217:DO225"/>
    <mergeCell ref="CP215:CS215"/>
    <mergeCell ref="CT215:CW215"/>
    <mergeCell ref="CX215:CX216"/>
    <mergeCell ref="CY215:CY216"/>
    <mergeCell ref="CZ215:DC215"/>
    <mergeCell ref="DD215:DG215"/>
    <mergeCell ref="DH215:DI215"/>
    <mergeCell ref="DR230:DU230"/>
    <mergeCell ref="DR231:DS231"/>
    <mergeCell ref="DT231:DU231"/>
    <mergeCell ref="DX232:EC232"/>
    <mergeCell ref="CK230:CP230"/>
    <mergeCell ref="DO230:DO231"/>
    <mergeCell ref="DP230:DP231"/>
    <mergeCell ref="DQ230:DQ231"/>
    <mergeCell ref="DX230:EC230"/>
    <mergeCell ref="CK231:CP231"/>
    <mergeCell ref="CR231:DJ231"/>
    <mergeCell ref="T215:W215"/>
    <mergeCell ref="Z215:AC215"/>
    <mergeCell ref="AD215:AG215"/>
    <mergeCell ref="AH215:AI215"/>
    <mergeCell ref="AJ215:AK215"/>
    <mergeCell ref="AO215:AP215"/>
    <mergeCell ref="AQ215:AT215"/>
    <mergeCell ref="B215:C215"/>
    <mergeCell ref="D215:G215"/>
    <mergeCell ref="H215:K215"/>
    <mergeCell ref="L215:O215"/>
    <mergeCell ref="P215:S215"/>
    <mergeCell ref="X215:X216"/>
    <mergeCell ref="Y215:Y216"/>
    <mergeCell ref="DB229:DC229"/>
    <mergeCell ref="DO229:DU229"/>
    <mergeCell ref="DW229:EC229"/>
    <mergeCell ref="EE229:EI229"/>
    <mergeCell ref="EJ229:EK229"/>
    <mergeCell ref="EO229:EP229"/>
    <mergeCell ref="BE229:BI229"/>
    <mergeCell ref="BJ229:BK229"/>
    <mergeCell ref="BO229:BP229"/>
    <mergeCell ref="CB229:CH229"/>
    <mergeCell ref="CJ229:CP229"/>
    <mergeCell ref="CR229:CV229"/>
    <mergeCell ref="CW229:CX229"/>
    <mergeCell ref="B229:H229"/>
    <mergeCell ref="J229:P229"/>
    <mergeCell ref="R229:V229"/>
    <mergeCell ref="W229:X229"/>
    <mergeCell ref="AB229:AC229"/>
    <mergeCell ref="AO229:AU229"/>
    <mergeCell ref="AW229:BC229"/>
    <mergeCell ref="AR231:AS231"/>
    <mergeCell ref="AT231:AU231"/>
    <mergeCell ref="DX231:EC231"/>
    <mergeCell ref="EE231:EW231"/>
    <mergeCell ref="AX233:BC233"/>
    <mergeCell ref="AX234:BC234"/>
    <mergeCell ref="AX236:BC236"/>
    <mergeCell ref="AX237:BC237"/>
    <mergeCell ref="CC232:CC234"/>
    <mergeCell ref="CB241:CB243"/>
    <mergeCell ref="CC241:CC243"/>
    <mergeCell ref="CA247:CP247"/>
    <mergeCell ref="AR232:AS243"/>
    <mergeCell ref="AT232:AU243"/>
    <mergeCell ref="BE232:BW242"/>
    <mergeCell ref="CD232:CD234"/>
    <mergeCell ref="CE232:CF243"/>
    <mergeCell ref="AX235:BC235"/>
    <mergeCell ref="CD241:CD243"/>
    <mergeCell ref="AX241:BC241"/>
    <mergeCell ref="AX242:BC242"/>
    <mergeCell ref="AN247:BC247"/>
    <mergeCell ref="BF249:BM249"/>
    <mergeCell ref="BP249:BV249"/>
    <mergeCell ref="AO252:BX252"/>
    <mergeCell ref="AO253:BX253"/>
    <mergeCell ref="AQ259:BX259"/>
    <mergeCell ref="AQ260:BX260"/>
    <mergeCell ref="CB260:CC260"/>
    <mergeCell ref="AQ261:BX261"/>
    <mergeCell ref="CB261:CC261"/>
    <mergeCell ref="AO254:BX254"/>
    <mergeCell ref="AO256:BX256"/>
    <mergeCell ref="AQ257:BX257"/>
    <mergeCell ref="CB257:CC257"/>
    <mergeCell ref="AQ258:BX258"/>
    <mergeCell ref="CB258:CC258"/>
    <mergeCell ref="CB259:CC259"/>
    <mergeCell ref="CD257:DK257"/>
    <mergeCell ref="CD258:DK258"/>
    <mergeCell ref="CD259:DK259"/>
    <mergeCell ref="CD260:DK260"/>
    <mergeCell ref="CD261:DK261"/>
    <mergeCell ref="CK242:CP242"/>
    <mergeCell ref="CS249:CZ249"/>
    <mergeCell ref="DC249:DI249"/>
    <mergeCell ref="CB252:DK252"/>
    <mergeCell ref="CB253:DK253"/>
    <mergeCell ref="CB254:DK254"/>
    <mergeCell ref="CB256:DK256"/>
    <mergeCell ref="DO235:DO237"/>
    <mergeCell ref="DP235:DP237"/>
    <mergeCell ref="DQ235:DQ237"/>
    <mergeCell ref="DX235:EC235"/>
    <mergeCell ref="DX236:EC236"/>
    <mergeCell ref="DX237:EC237"/>
    <mergeCell ref="DO241:DO243"/>
    <mergeCell ref="DP241:DP243"/>
    <mergeCell ref="DO257:DP257"/>
    <mergeCell ref="DO258:DP258"/>
    <mergeCell ref="DO259:DP259"/>
    <mergeCell ref="DO260:DP260"/>
    <mergeCell ref="DO261:DP261"/>
    <mergeCell ref="CG232:CH243"/>
    <mergeCell ref="DO232:DO234"/>
    <mergeCell ref="DP232:DP234"/>
    <mergeCell ref="DQ232:DQ234"/>
    <mergeCell ref="DR232:DS243"/>
    <mergeCell ref="DT232:DU243"/>
    <mergeCell ref="EE232:EW242"/>
    <mergeCell ref="CR232:DJ242"/>
    <mergeCell ref="CK233:CP233"/>
    <mergeCell ref="CK234:CP234"/>
    <mergeCell ref="CK235:CP235"/>
    <mergeCell ref="CK236:CP236"/>
    <mergeCell ref="CK237:CP237"/>
    <mergeCell ref="CK241:CP241"/>
    <mergeCell ref="DO253:EX253"/>
    <mergeCell ref="DO254:EX254"/>
    <mergeCell ref="DO256:EX256"/>
    <mergeCell ref="DQ257:EX257"/>
    <mergeCell ref="DQ258:EX258"/>
    <mergeCell ref="DQ259:EX259"/>
    <mergeCell ref="DQ260:EX260"/>
    <mergeCell ref="DQ261:EX261"/>
    <mergeCell ref="DQ241:DQ243"/>
    <mergeCell ref="DX241:EC241"/>
    <mergeCell ref="DX242:EC242"/>
    <mergeCell ref="DN247:EC247"/>
    <mergeCell ref="EF249:EM249"/>
    <mergeCell ref="EP249:EV249"/>
    <mergeCell ref="DO252:EX252"/>
    <mergeCell ref="AO260:AP260"/>
    <mergeCell ref="AO261:AP261"/>
    <mergeCell ref="B259:C259"/>
    <mergeCell ref="D259:AK259"/>
    <mergeCell ref="AO259:AP259"/>
    <mergeCell ref="B260:C260"/>
    <mergeCell ref="D260:AK260"/>
    <mergeCell ref="B261:C261"/>
    <mergeCell ref="D261:AK261"/>
    <mergeCell ref="K233:P233"/>
    <mergeCell ref="K234:P234"/>
    <mergeCell ref="AP235:AP237"/>
    <mergeCell ref="AQ235:AQ237"/>
    <mergeCell ref="AO241:AO243"/>
    <mergeCell ref="AP241:AP243"/>
    <mergeCell ref="AQ241:AQ243"/>
    <mergeCell ref="K236:P236"/>
    <mergeCell ref="K237:P237"/>
    <mergeCell ref="K231:P231"/>
    <mergeCell ref="R231:AJ231"/>
    <mergeCell ref="K232:P232"/>
    <mergeCell ref="R232:AJ242"/>
    <mergeCell ref="AP232:AP234"/>
    <mergeCell ref="AQ232:AQ234"/>
    <mergeCell ref="K235:P235"/>
    <mergeCell ref="K241:P241"/>
    <mergeCell ref="K242:P242"/>
    <mergeCell ref="S249:Z249"/>
    <mergeCell ref="AC249:AI249"/>
    <mergeCell ref="B252:AK252"/>
    <mergeCell ref="B253:AK253"/>
    <mergeCell ref="B254:AK254"/>
    <mergeCell ref="B256:AK256"/>
    <mergeCell ref="B257:C257"/>
    <mergeCell ref="D257:AK257"/>
    <mergeCell ref="AO257:AP257"/>
    <mergeCell ref="B258:C258"/>
    <mergeCell ref="D258:AK258"/>
    <mergeCell ref="AO258:AP258"/>
    <mergeCell ref="B262:C262"/>
    <mergeCell ref="D262:AK262"/>
    <mergeCell ref="AO262:AP262"/>
    <mergeCell ref="AQ262:BX262"/>
    <mergeCell ref="CB262:CC262"/>
    <mergeCell ref="CD262:DK262"/>
    <mergeCell ref="DO262:DP262"/>
    <mergeCell ref="DQ262:EX262"/>
    <mergeCell ref="BQ265:BT265"/>
    <mergeCell ref="BU265:BV265"/>
    <mergeCell ref="BW265:BX265"/>
    <mergeCell ref="CB265:CC265"/>
    <mergeCell ref="CD265:CG265"/>
    <mergeCell ref="CH265:CK265"/>
    <mergeCell ref="CL265:CO265"/>
    <mergeCell ref="EM265:EP265"/>
    <mergeCell ref="EQ265:ET265"/>
    <mergeCell ref="EU265:EV265"/>
    <mergeCell ref="EW265:EX265"/>
    <mergeCell ref="DJ265:DK265"/>
    <mergeCell ref="DO265:DP265"/>
    <mergeCell ref="DQ265:DT265"/>
    <mergeCell ref="DU265:DX265"/>
    <mergeCell ref="DY265:EB265"/>
    <mergeCell ref="EC265:EF265"/>
    <mergeCell ref="EG265:EJ265"/>
    <mergeCell ref="T265:W265"/>
    <mergeCell ref="Z265:AC265"/>
    <mergeCell ref="AD265:AG265"/>
    <mergeCell ref="AH265:AI265"/>
    <mergeCell ref="AJ265:AK265"/>
    <mergeCell ref="AO265:AP265"/>
    <mergeCell ref="AQ265:AT265"/>
    <mergeCell ref="B265:C265"/>
    <mergeCell ref="D265:G265"/>
    <mergeCell ref="H265:K265"/>
    <mergeCell ref="L265:O265"/>
    <mergeCell ref="P265:S265"/>
    <mergeCell ref="X265:X266"/>
    <mergeCell ref="Y265:Y266"/>
    <mergeCell ref="CP265:CS265"/>
    <mergeCell ref="CT265:CW265"/>
    <mergeCell ref="CX265:CX266"/>
    <mergeCell ref="CY265:CY266"/>
    <mergeCell ref="CZ265:DC265"/>
    <mergeCell ref="DD265:DG265"/>
    <mergeCell ref="DH265:DI265"/>
    <mergeCell ref="AU265:AX265"/>
    <mergeCell ref="AY265:BB265"/>
    <mergeCell ref="BC265:BF265"/>
    <mergeCell ref="BG265:BJ265"/>
    <mergeCell ref="BK265:BK266"/>
    <mergeCell ref="BL265:BL266"/>
    <mergeCell ref="AO266:AP266"/>
    <mergeCell ref="C238:C240"/>
    <mergeCell ref="D238:D240"/>
    <mergeCell ref="B241:B243"/>
    <mergeCell ref="C241:C243"/>
    <mergeCell ref="D241:D243"/>
    <mergeCell ref="A247:P247"/>
    <mergeCell ref="E231:F231"/>
    <mergeCell ref="G231:H231"/>
    <mergeCell ref="C232:C234"/>
    <mergeCell ref="D232:D234"/>
    <mergeCell ref="E232:F243"/>
    <mergeCell ref="G232:H243"/>
    <mergeCell ref="D235:D237"/>
    <mergeCell ref="EK265:EK266"/>
    <mergeCell ref="EL265:EL266"/>
    <mergeCell ref="BM265:BP265"/>
    <mergeCell ref="CB266:CC266"/>
    <mergeCell ref="CB267:CB275"/>
    <mergeCell ref="CB279:CH279"/>
    <mergeCell ref="CJ279:CP279"/>
    <mergeCell ref="CR279:CV279"/>
    <mergeCell ref="CW279:CX279"/>
    <mergeCell ref="DB279:DC279"/>
    <mergeCell ref="DO266:DP266"/>
    <mergeCell ref="DO267:DO275"/>
    <mergeCell ref="DO279:DU279"/>
    <mergeCell ref="DW279:EC279"/>
    <mergeCell ref="EE279:EI279"/>
    <mergeCell ref="EJ279:EK279"/>
    <mergeCell ref="EO279:EP279"/>
    <mergeCell ref="AO267:AO275"/>
    <mergeCell ref="AO279:AU279"/>
    <mergeCell ref="AW279:BC279"/>
    <mergeCell ref="BE279:BI279"/>
    <mergeCell ref="BJ279:BK279"/>
    <mergeCell ref="BO279:BP279"/>
    <mergeCell ref="B266:C266"/>
    <mergeCell ref="B267:B275"/>
    <mergeCell ref="B279:H279"/>
    <mergeCell ref="J279:P279"/>
    <mergeCell ref="R279:V279"/>
    <mergeCell ref="W279:X279"/>
    <mergeCell ref="AB279:AC279"/>
    <mergeCell ref="DR280:DU280"/>
    <mergeCell ref="DR281:DS281"/>
    <mergeCell ref="DT281:DU281"/>
    <mergeCell ref="DX281:EC281"/>
    <mergeCell ref="EE281:EW281"/>
    <mergeCell ref="DX280:EC280"/>
    <mergeCell ref="DX282:EC282"/>
    <mergeCell ref="CK280:CP280"/>
    <mergeCell ref="DO280:DO281"/>
    <mergeCell ref="DP280:DP281"/>
    <mergeCell ref="DQ280:DQ281"/>
    <mergeCell ref="CK281:CP281"/>
    <mergeCell ref="CR281:DJ281"/>
    <mergeCell ref="CK282:CP282"/>
    <mergeCell ref="DQ285:DQ287"/>
    <mergeCell ref="DX285:EC285"/>
    <mergeCell ref="DX286:EC286"/>
    <mergeCell ref="DX287:EC287"/>
    <mergeCell ref="CK283:CP283"/>
    <mergeCell ref="CK290:CP290"/>
    <mergeCell ref="CK291:CP291"/>
    <mergeCell ref="CK292:CP292"/>
    <mergeCell ref="DP282:DP284"/>
    <mergeCell ref="DO291:DO293"/>
    <mergeCell ref="DP291:DP293"/>
    <mergeCell ref="CR282:DJ292"/>
    <mergeCell ref="DR282:DS293"/>
    <mergeCell ref="DT282:DU293"/>
    <mergeCell ref="EE282:EW292"/>
    <mergeCell ref="DX288:EC288"/>
    <mergeCell ref="DX289:EC289"/>
    <mergeCell ref="DQ291:DQ293"/>
    <mergeCell ref="DX292:EC292"/>
    <mergeCell ref="DO304:EX304"/>
    <mergeCell ref="DO306:EX306"/>
    <mergeCell ref="DQ307:EX307"/>
    <mergeCell ref="DQ308:EX308"/>
    <mergeCell ref="DQ309:EX309"/>
    <mergeCell ref="DQ310:EX310"/>
    <mergeCell ref="DQ311:EX311"/>
    <mergeCell ref="DQ312:EX312"/>
    <mergeCell ref="DX290:EC290"/>
    <mergeCell ref="DX291:EC291"/>
    <mergeCell ref="DN297:EC297"/>
    <mergeCell ref="EF299:EM299"/>
    <mergeCell ref="EP299:EV299"/>
    <mergeCell ref="DO302:EX302"/>
    <mergeCell ref="DO303:EX303"/>
    <mergeCell ref="DQ282:DQ284"/>
    <mergeCell ref="DX283:EC283"/>
    <mergeCell ref="DX284:EC284"/>
    <mergeCell ref="CK284:CP284"/>
    <mergeCell ref="CK285:CP285"/>
    <mergeCell ref="DO285:DO287"/>
    <mergeCell ref="DP285:DP287"/>
    <mergeCell ref="CK286:CP286"/>
    <mergeCell ref="CK287:CP287"/>
    <mergeCell ref="DO282:DO284"/>
    <mergeCell ref="DO288:DO290"/>
    <mergeCell ref="DP288:DP290"/>
    <mergeCell ref="DQ288:DQ290"/>
    <mergeCell ref="CK288:CP288"/>
    <mergeCell ref="CK289:CP289"/>
    <mergeCell ref="AO285:AO287"/>
    <mergeCell ref="AP285:AP287"/>
    <mergeCell ref="AO282:AO284"/>
    <mergeCell ref="AO288:AO290"/>
    <mergeCell ref="AO291:AO293"/>
    <mergeCell ref="AP288:AP290"/>
    <mergeCell ref="AQ288:AQ290"/>
    <mergeCell ref="AP291:AP293"/>
    <mergeCell ref="AQ291:AQ293"/>
    <mergeCell ref="AN297:BC297"/>
    <mergeCell ref="AR281:AS281"/>
    <mergeCell ref="AT281:AU281"/>
    <mergeCell ref="AP282:AP284"/>
    <mergeCell ref="AQ282:AQ284"/>
    <mergeCell ref="AR282:AS293"/>
    <mergeCell ref="AT282:AU293"/>
    <mergeCell ref="AQ285:AQ287"/>
    <mergeCell ref="B282:B284"/>
    <mergeCell ref="B288:B290"/>
    <mergeCell ref="B291:B293"/>
    <mergeCell ref="C288:C290"/>
    <mergeCell ref="D288:D290"/>
    <mergeCell ref="C291:C293"/>
    <mergeCell ref="D291:D293"/>
    <mergeCell ref="A297:P297"/>
    <mergeCell ref="E281:F281"/>
    <mergeCell ref="G281:H281"/>
    <mergeCell ref="C282:C284"/>
    <mergeCell ref="D282:D284"/>
    <mergeCell ref="E282:F293"/>
    <mergeCell ref="G282:H293"/>
    <mergeCell ref="D285:D287"/>
    <mergeCell ref="CE281:CF281"/>
    <mergeCell ref="CG281:CH281"/>
    <mergeCell ref="CC282:CC284"/>
    <mergeCell ref="CD282:CD284"/>
    <mergeCell ref="CE282:CF293"/>
    <mergeCell ref="CG282:CH293"/>
    <mergeCell ref="CD285:CD287"/>
    <mergeCell ref="CC288:CC290"/>
    <mergeCell ref="CD288:CD290"/>
    <mergeCell ref="CB291:CB293"/>
    <mergeCell ref="CC291:CC293"/>
    <mergeCell ref="CD291:CD293"/>
    <mergeCell ref="CA297:CP297"/>
    <mergeCell ref="DC299:DI299"/>
    <mergeCell ref="DO307:DP307"/>
    <mergeCell ref="DO308:DP308"/>
    <mergeCell ref="DO309:DP309"/>
    <mergeCell ref="DO310:DP310"/>
    <mergeCell ref="DO311:DP311"/>
    <mergeCell ref="DO312:DP312"/>
    <mergeCell ref="DO317:DO325"/>
    <mergeCell ref="CD309:DK309"/>
    <mergeCell ref="CD310:DK310"/>
    <mergeCell ref="CD311:DK311"/>
    <mergeCell ref="CD312:DK312"/>
    <mergeCell ref="CS299:CZ299"/>
    <mergeCell ref="CB302:DK302"/>
    <mergeCell ref="CB303:DK303"/>
    <mergeCell ref="CB304:DK304"/>
    <mergeCell ref="CB306:DK306"/>
    <mergeCell ref="CD307:DK307"/>
    <mergeCell ref="CD308:DK308"/>
    <mergeCell ref="CB307:CC307"/>
    <mergeCell ref="CB308:CC308"/>
    <mergeCell ref="CB309:CC309"/>
    <mergeCell ref="CB310:CC310"/>
    <mergeCell ref="CB311:CC311"/>
    <mergeCell ref="CB312:CC312"/>
    <mergeCell ref="CB317:CB325"/>
    <mergeCell ref="EE329:EI329"/>
    <mergeCell ref="EJ329:EK329"/>
    <mergeCell ref="EO329:EP329"/>
    <mergeCell ref="CB329:CH329"/>
    <mergeCell ref="CJ329:CP329"/>
    <mergeCell ref="CR329:CV329"/>
    <mergeCell ref="CW329:CX329"/>
    <mergeCell ref="DB329:DC329"/>
    <mergeCell ref="DO329:DU329"/>
    <mergeCell ref="DW329:EC329"/>
    <mergeCell ref="AX281:BC281"/>
    <mergeCell ref="BE281:BW281"/>
    <mergeCell ref="AX282:BC282"/>
    <mergeCell ref="BE282:BW292"/>
    <mergeCell ref="AX283:BC283"/>
    <mergeCell ref="AX284:BC284"/>
    <mergeCell ref="AX285:BC285"/>
    <mergeCell ref="AX292:BC292"/>
    <mergeCell ref="AX290:BC290"/>
    <mergeCell ref="AX291:BC291"/>
    <mergeCell ref="BF299:BM299"/>
    <mergeCell ref="BP299:BV299"/>
    <mergeCell ref="AO302:BX302"/>
    <mergeCell ref="AO303:BX303"/>
    <mergeCell ref="AO304:BX304"/>
    <mergeCell ref="AO310:AP310"/>
    <mergeCell ref="AQ310:BX310"/>
    <mergeCell ref="AO311:AP311"/>
    <mergeCell ref="AQ311:BX311"/>
    <mergeCell ref="AO312:AP312"/>
    <mergeCell ref="AQ312:BX312"/>
    <mergeCell ref="AO306:BX306"/>
    <mergeCell ref="AO307:AP307"/>
    <mergeCell ref="AQ307:BX307"/>
    <mergeCell ref="AO308:AP308"/>
    <mergeCell ref="AQ308:BX308"/>
    <mergeCell ref="AO309:AP309"/>
    <mergeCell ref="AQ309:BX309"/>
    <mergeCell ref="B280:B281"/>
    <mergeCell ref="C280:C281"/>
    <mergeCell ref="D280:D281"/>
    <mergeCell ref="E280:H280"/>
    <mergeCell ref="K280:P280"/>
    <mergeCell ref="AO280:AO281"/>
    <mergeCell ref="AP280:AP281"/>
    <mergeCell ref="AQ280:AQ281"/>
    <mergeCell ref="AR280:AU280"/>
    <mergeCell ref="AX280:BC280"/>
    <mergeCell ref="CB280:CB281"/>
    <mergeCell ref="CC280:CC281"/>
    <mergeCell ref="CD280:CD281"/>
    <mergeCell ref="CE280:CH280"/>
    <mergeCell ref="B285:B287"/>
    <mergeCell ref="C285:C287"/>
    <mergeCell ref="CB285:CB287"/>
    <mergeCell ref="CC285:CC287"/>
    <mergeCell ref="AX286:BC286"/>
    <mergeCell ref="AX287:BC287"/>
    <mergeCell ref="CB282:CB284"/>
    <mergeCell ref="CB288:CB290"/>
    <mergeCell ref="AX288:BC288"/>
    <mergeCell ref="AX289:BC289"/>
    <mergeCell ref="T315:W315"/>
    <mergeCell ref="Z315:AC315"/>
    <mergeCell ref="B310:C310"/>
    <mergeCell ref="D310:AK310"/>
    <mergeCell ref="B311:C311"/>
    <mergeCell ref="D311:AK311"/>
    <mergeCell ref="B312:C312"/>
    <mergeCell ref="D312:AK312"/>
    <mergeCell ref="AJ315:AK315"/>
    <mergeCell ref="AD315:AG315"/>
    <mergeCell ref="AH315:AI315"/>
    <mergeCell ref="AO315:AP315"/>
    <mergeCell ref="AQ315:AT315"/>
    <mergeCell ref="AU315:AX315"/>
    <mergeCell ref="AY315:BB315"/>
    <mergeCell ref="BC315:BF315"/>
    <mergeCell ref="AO316:AP316"/>
    <mergeCell ref="BG315:BJ315"/>
    <mergeCell ref="BK315:BK316"/>
    <mergeCell ref="BL315:BL316"/>
    <mergeCell ref="BM315:BP315"/>
    <mergeCell ref="BQ315:BT315"/>
    <mergeCell ref="BU315:BV315"/>
    <mergeCell ref="BW315:BX315"/>
    <mergeCell ref="CB315:CC315"/>
    <mergeCell ref="CD315:CG315"/>
    <mergeCell ref="CH315:CK315"/>
    <mergeCell ref="CL315:CO315"/>
    <mergeCell ref="CP315:CS315"/>
    <mergeCell ref="CX315:CX316"/>
    <mergeCell ref="CY315:CY316"/>
    <mergeCell ref="CB316:CC316"/>
    <mergeCell ref="CT315:CW315"/>
    <mergeCell ref="CZ315:DC315"/>
    <mergeCell ref="DD315:DG315"/>
    <mergeCell ref="DH315:DI315"/>
    <mergeCell ref="DJ315:DK315"/>
    <mergeCell ref="DO315:DP315"/>
    <mergeCell ref="DQ315:DT315"/>
    <mergeCell ref="EQ315:ET315"/>
    <mergeCell ref="EU315:EV315"/>
    <mergeCell ref="EW315:EX315"/>
    <mergeCell ref="DU315:DX315"/>
    <mergeCell ref="DY315:EB315"/>
    <mergeCell ref="EC315:EF315"/>
    <mergeCell ref="EG315:EJ315"/>
    <mergeCell ref="EK315:EK316"/>
    <mergeCell ref="EL315:EL316"/>
    <mergeCell ref="EM315:EP315"/>
    <mergeCell ref="DO316:DP316"/>
    <mergeCell ref="B315:C315"/>
    <mergeCell ref="B316:C316"/>
    <mergeCell ref="D332:D334"/>
    <mergeCell ref="E332:F343"/>
    <mergeCell ref="G332:H343"/>
    <mergeCell ref="D335:D337"/>
    <mergeCell ref="D338:D340"/>
    <mergeCell ref="D341:D343"/>
    <mergeCell ref="B335:B337"/>
    <mergeCell ref="C335:C337"/>
    <mergeCell ref="B338:B340"/>
    <mergeCell ref="C338:C340"/>
    <mergeCell ref="B341:B343"/>
    <mergeCell ref="C341:C343"/>
    <mergeCell ref="A347:P347"/>
    <mergeCell ref="B317:B325"/>
    <mergeCell ref="B330:B331"/>
    <mergeCell ref="C330:C331"/>
    <mergeCell ref="D330:D331"/>
    <mergeCell ref="E330:H330"/>
    <mergeCell ref="B332:B334"/>
    <mergeCell ref="C332:C334"/>
    <mergeCell ref="CK331:CP331"/>
    <mergeCell ref="CR331:DJ331"/>
    <mergeCell ref="EE331:EW331"/>
    <mergeCell ref="E331:F331"/>
    <mergeCell ref="G331:H331"/>
    <mergeCell ref="K331:P331"/>
    <mergeCell ref="R331:AJ331"/>
    <mergeCell ref="AR331:AS331"/>
    <mergeCell ref="AT331:AU331"/>
    <mergeCell ref="BE331:BW331"/>
    <mergeCell ref="AX332:BC332"/>
    <mergeCell ref="AX334:BC334"/>
    <mergeCell ref="AX336:BC336"/>
    <mergeCell ref="AX337:BC337"/>
    <mergeCell ref="CB332:CB334"/>
    <mergeCell ref="CB338:CB340"/>
    <mergeCell ref="CC338:CC340"/>
    <mergeCell ref="CD338:CD340"/>
    <mergeCell ref="AX339:BC339"/>
    <mergeCell ref="AX340:BC340"/>
    <mergeCell ref="CC332:CC334"/>
    <mergeCell ref="CB341:CB343"/>
    <mergeCell ref="CC341:CC343"/>
    <mergeCell ref="AX341:BC341"/>
    <mergeCell ref="AX342:BC342"/>
    <mergeCell ref="AX330:BC330"/>
    <mergeCell ref="BE332:BW342"/>
    <mergeCell ref="CD332:CD334"/>
    <mergeCell ref="CE332:CF343"/>
    <mergeCell ref="CG332:CH343"/>
    <mergeCell ref="AX338:BC338"/>
    <mergeCell ref="CD341:CD343"/>
    <mergeCell ref="CC335:CC337"/>
    <mergeCell ref="CD335:CD337"/>
    <mergeCell ref="CK335:CP335"/>
    <mergeCell ref="CK336:CP336"/>
    <mergeCell ref="CK337:CP337"/>
    <mergeCell ref="CK338:CP338"/>
    <mergeCell ref="CK339:CP339"/>
    <mergeCell ref="CK340:CP340"/>
    <mergeCell ref="CE331:CF331"/>
    <mergeCell ref="CG331:CH331"/>
    <mergeCell ref="CK332:CP332"/>
    <mergeCell ref="CR332:DJ342"/>
    <mergeCell ref="CK333:CP333"/>
    <mergeCell ref="CK334:CP334"/>
    <mergeCell ref="CB335:CB337"/>
    <mergeCell ref="CK341:CP341"/>
    <mergeCell ref="CK342:CP342"/>
    <mergeCell ref="CA347:CP347"/>
    <mergeCell ref="CS349:CZ349"/>
    <mergeCell ref="DC349:DI349"/>
    <mergeCell ref="CB352:DK352"/>
    <mergeCell ref="CB353:DK353"/>
    <mergeCell ref="CB360:CC360"/>
    <mergeCell ref="CD360:DK360"/>
    <mergeCell ref="CB361:CC361"/>
    <mergeCell ref="CD361:DK361"/>
    <mergeCell ref="CB362:CC362"/>
    <mergeCell ref="CD362:DK362"/>
    <mergeCell ref="CB354:DK354"/>
    <mergeCell ref="CB356:DK356"/>
    <mergeCell ref="CB357:CC357"/>
    <mergeCell ref="CD357:DK357"/>
    <mergeCell ref="CB358:CC358"/>
    <mergeCell ref="CD358:DK358"/>
    <mergeCell ref="CD359:DK359"/>
    <mergeCell ref="L315:O315"/>
    <mergeCell ref="P315:S315"/>
    <mergeCell ref="X315:X316"/>
    <mergeCell ref="Y315:Y316"/>
    <mergeCell ref="AO317:AO325"/>
    <mergeCell ref="AO329:AU329"/>
    <mergeCell ref="AW329:BC329"/>
    <mergeCell ref="CB330:CB331"/>
    <mergeCell ref="CC330:CC331"/>
    <mergeCell ref="CD330:CD331"/>
    <mergeCell ref="CE330:CH330"/>
    <mergeCell ref="CK330:CP330"/>
    <mergeCell ref="DO330:DO331"/>
    <mergeCell ref="DP330:DP331"/>
    <mergeCell ref="DQ330:DQ331"/>
    <mergeCell ref="DR330:DU330"/>
    <mergeCell ref="DX330:EC330"/>
    <mergeCell ref="DR331:DS331"/>
    <mergeCell ref="DT331:DU331"/>
    <mergeCell ref="DX331:EC331"/>
    <mergeCell ref="DO332:DO334"/>
    <mergeCell ref="DX332:EC332"/>
    <mergeCell ref="AX331:BC331"/>
    <mergeCell ref="AX333:BC333"/>
    <mergeCell ref="AO335:AO337"/>
    <mergeCell ref="AP335:AP337"/>
    <mergeCell ref="AQ335:AQ337"/>
    <mergeCell ref="AX335:BC335"/>
    <mergeCell ref="K333:P333"/>
    <mergeCell ref="K335:P335"/>
    <mergeCell ref="D315:G315"/>
    <mergeCell ref="H315:K315"/>
    <mergeCell ref="B329:H329"/>
    <mergeCell ref="J329:P329"/>
    <mergeCell ref="R329:V329"/>
    <mergeCell ref="W329:X329"/>
    <mergeCell ref="AB329:AC329"/>
    <mergeCell ref="DO335:DO337"/>
    <mergeCell ref="DP335:DP337"/>
    <mergeCell ref="B359:C359"/>
    <mergeCell ref="D359:AK359"/>
    <mergeCell ref="AO359:AP359"/>
    <mergeCell ref="AQ359:BX359"/>
    <mergeCell ref="CB359:CC359"/>
    <mergeCell ref="B353:AK353"/>
    <mergeCell ref="B354:AK354"/>
    <mergeCell ref="B356:AK356"/>
    <mergeCell ref="B357:C357"/>
    <mergeCell ref="D357:AK357"/>
    <mergeCell ref="B358:C358"/>
    <mergeCell ref="D358:AK358"/>
    <mergeCell ref="DO360:DP360"/>
    <mergeCell ref="DO361:DP361"/>
    <mergeCell ref="DO362:DP362"/>
    <mergeCell ref="DO338:DO340"/>
    <mergeCell ref="DP338:DP340"/>
    <mergeCell ref="DO341:DO343"/>
    <mergeCell ref="DP341:DP343"/>
    <mergeCell ref="DO357:DP357"/>
    <mergeCell ref="DO358:DP358"/>
    <mergeCell ref="DO359:DP359"/>
    <mergeCell ref="DX334:EC334"/>
    <mergeCell ref="DX335:EC335"/>
    <mergeCell ref="DX336:EC336"/>
    <mergeCell ref="DX337:EC337"/>
    <mergeCell ref="DX333:EC333"/>
    <mergeCell ref="DX338:EC338"/>
    <mergeCell ref="DX339:EC339"/>
    <mergeCell ref="DX340:EC340"/>
    <mergeCell ref="DP332:DP334"/>
    <mergeCell ref="DQ332:DQ334"/>
    <mergeCell ref="DR332:DS343"/>
    <mergeCell ref="DT332:DU343"/>
    <mergeCell ref="EE332:EW342"/>
    <mergeCell ref="DQ335:DQ337"/>
    <mergeCell ref="DQ338:DQ340"/>
    <mergeCell ref="DQ341:DQ343"/>
    <mergeCell ref="DX341:EC341"/>
    <mergeCell ref="DX342:EC342"/>
    <mergeCell ref="DN347:EC347"/>
    <mergeCell ref="EF349:EM349"/>
    <mergeCell ref="EP349:EV349"/>
    <mergeCell ref="DO352:EX352"/>
    <mergeCell ref="DQ361:EX361"/>
    <mergeCell ref="DQ362:EX362"/>
    <mergeCell ref="DO353:EX353"/>
    <mergeCell ref="DO354:EX354"/>
    <mergeCell ref="DO356:EX356"/>
    <mergeCell ref="DQ357:EX357"/>
    <mergeCell ref="DQ358:EX358"/>
    <mergeCell ref="DQ359:EX359"/>
    <mergeCell ref="DQ360:EX360"/>
    <mergeCell ref="AO338:AO340"/>
    <mergeCell ref="AP338:AP340"/>
    <mergeCell ref="AO332:AO334"/>
    <mergeCell ref="AO341:AO343"/>
    <mergeCell ref="AO367:AO375"/>
    <mergeCell ref="AO380:AO381"/>
    <mergeCell ref="AP380:AP381"/>
    <mergeCell ref="AQ380:AQ381"/>
    <mergeCell ref="AP341:AP343"/>
    <mergeCell ref="AQ341:AQ343"/>
    <mergeCell ref="AN347:BC347"/>
    <mergeCell ref="AR330:AU330"/>
    <mergeCell ref="R332:AJ342"/>
    <mergeCell ref="AP332:AP334"/>
    <mergeCell ref="AQ332:AQ334"/>
    <mergeCell ref="AR332:AS343"/>
    <mergeCell ref="AT332:AU343"/>
    <mergeCell ref="AQ338:AQ340"/>
    <mergeCell ref="S349:Z349"/>
    <mergeCell ref="AC349:AI349"/>
    <mergeCell ref="BF349:BM349"/>
    <mergeCell ref="BP349:BV349"/>
    <mergeCell ref="B352:AK352"/>
    <mergeCell ref="AO352:BX352"/>
    <mergeCell ref="AO353:BX353"/>
    <mergeCell ref="AO354:BX354"/>
    <mergeCell ref="AO356:BX356"/>
    <mergeCell ref="AQ357:BX357"/>
    <mergeCell ref="AQ358:BX358"/>
    <mergeCell ref="AQ360:BX360"/>
    <mergeCell ref="AQ361:BX361"/>
    <mergeCell ref="AQ362:BX362"/>
    <mergeCell ref="CB380:CB381"/>
    <mergeCell ref="CC380:CC381"/>
    <mergeCell ref="R381:AJ381"/>
    <mergeCell ref="J379:P379"/>
    <mergeCell ref="K380:P380"/>
    <mergeCell ref="E381:F381"/>
    <mergeCell ref="G381:H381"/>
    <mergeCell ref="K381:P381"/>
    <mergeCell ref="K382:P382"/>
    <mergeCell ref="B361:C361"/>
    <mergeCell ref="B362:C362"/>
    <mergeCell ref="B379:H379"/>
    <mergeCell ref="R379:V379"/>
    <mergeCell ref="W379:X379"/>
    <mergeCell ref="AB379:AC379"/>
    <mergeCell ref="E380:H380"/>
    <mergeCell ref="B367:B375"/>
    <mergeCell ref="B380:B381"/>
    <mergeCell ref="C380:C381"/>
    <mergeCell ref="D380:D381"/>
    <mergeCell ref="B382:B384"/>
    <mergeCell ref="C382:C384"/>
    <mergeCell ref="D382:D384"/>
    <mergeCell ref="K386:P386"/>
    <mergeCell ref="K387:P387"/>
    <mergeCell ref="K388:P388"/>
    <mergeCell ref="K389:P389"/>
    <mergeCell ref="K390:P390"/>
    <mergeCell ref="K391:P391"/>
    <mergeCell ref="K392:P392"/>
    <mergeCell ref="AO391:AO393"/>
    <mergeCell ref="AP391:AP393"/>
    <mergeCell ref="AQ391:AQ393"/>
    <mergeCell ref="AX391:BC391"/>
    <mergeCell ref="CB391:CB393"/>
    <mergeCell ref="CC391:CC393"/>
    <mergeCell ref="AX392:BC392"/>
    <mergeCell ref="K286:P286"/>
    <mergeCell ref="K287:P287"/>
    <mergeCell ref="K288:P288"/>
    <mergeCell ref="K289:P289"/>
    <mergeCell ref="K281:P281"/>
    <mergeCell ref="R281:AJ281"/>
    <mergeCell ref="K282:P282"/>
    <mergeCell ref="R282:AJ292"/>
    <mergeCell ref="K283:P283"/>
    <mergeCell ref="K284:P284"/>
    <mergeCell ref="K285:P285"/>
    <mergeCell ref="K292:P292"/>
    <mergeCell ref="K290:P290"/>
    <mergeCell ref="K291:P291"/>
    <mergeCell ref="S299:Z299"/>
    <mergeCell ref="AC299:AI299"/>
    <mergeCell ref="B302:AK302"/>
    <mergeCell ref="B303:AK303"/>
    <mergeCell ref="B304:AK304"/>
    <mergeCell ref="B306:AK306"/>
    <mergeCell ref="B307:C307"/>
    <mergeCell ref="D307:AK307"/>
    <mergeCell ref="B308:C308"/>
    <mergeCell ref="D308:AK308"/>
    <mergeCell ref="B309:C309"/>
    <mergeCell ref="D309:AK309"/>
    <mergeCell ref="BE329:BI329"/>
    <mergeCell ref="BJ329:BK329"/>
    <mergeCell ref="BO329:BP329"/>
    <mergeCell ref="K330:P330"/>
    <mergeCell ref="AO330:AO331"/>
    <mergeCell ref="AP330:AP331"/>
    <mergeCell ref="AQ330:AQ331"/>
    <mergeCell ref="K332:P332"/>
    <mergeCell ref="K334:P334"/>
    <mergeCell ref="K336:P336"/>
    <mergeCell ref="K337:P337"/>
    <mergeCell ref="K338:P338"/>
    <mergeCell ref="K339:P339"/>
    <mergeCell ref="K340:P340"/>
    <mergeCell ref="K341:P341"/>
    <mergeCell ref="K342:P342"/>
    <mergeCell ref="AO361:AP361"/>
    <mergeCell ref="AO362:AP362"/>
    <mergeCell ref="AO366:AP366"/>
    <mergeCell ref="AO357:AP357"/>
    <mergeCell ref="AO358:AP358"/>
    <mergeCell ref="B360:C360"/>
    <mergeCell ref="D360:AK360"/>
    <mergeCell ref="AO360:AP360"/>
    <mergeCell ref="D361:AK361"/>
    <mergeCell ref="D362:AK362"/>
    <mergeCell ref="B365:C365"/>
    <mergeCell ref="D365:G365"/>
    <mergeCell ref="H365:K365"/>
    <mergeCell ref="L365:O365"/>
    <mergeCell ref="P365:S365"/>
    <mergeCell ref="X365:X366"/>
    <mergeCell ref="Y365:Y366"/>
    <mergeCell ref="B366:C366"/>
    <mergeCell ref="T365:W365"/>
    <mergeCell ref="Z365:AC365"/>
    <mergeCell ref="AD365:AG365"/>
    <mergeCell ref="AH365:AI365"/>
    <mergeCell ref="AJ365:AK365"/>
    <mergeCell ref="AO365:AP365"/>
    <mergeCell ref="AQ365:AT365"/>
    <mergeCell ref="AU365:AX365"/>
    <mergeCell ref="AY365:BB365"/>
    <mergeCell ref="BC365:BF365"/>
    <mergeCell ref="BG365:BJ365"/>
    <mergeCell ref="BK365:BK366"/>
    <mergeCell ref="BL365:BL366"/>
    <mergeCell ref="BM365:BP365"/>
    <mergeCell ref="CB366:CC366"/>
    <mergeCell ref="CP365:CS365"/>
    <mergeCell ref="CT365:CW365"/>
    <mergeCell ref="CX365:CX366"/>
    <mergeCell ref="CY365:CY366"/>
    <mergeCell ref="CZ365:DC365"/>
    <mergeCell ref="DD365:DG365"/>
    <mergeCell ref="DH365:DI365"/>
    <mergeCell ref="DO366:DP366"/>
    <mergeCell ref="EK365:EK366"/>
    <mergeCell ref="EL365:EL366"/>
    <mergeCell ref="CB382:CB384"/>
    <mergeCell ref="CB388:CB390"/>
    <mergeCell ref="CC388:CC390"/>
    <mergeCell ref="CD388:CD390"/>
    <mergeCell ref="CB379:CH379"/>
    <mergeCell ref="CE380:CH380"/>
    <mergeCell ref="CC382:CC384"/>
    <mergeCell ref="CD382:CD384"/>
    <mergeCell ref="CE382:CF393"/>
    <mergeCell ref="CG382:CH393"/>
    <mergeCell ref="CD385:CD387"/>
    <mergeCell ref="CD391:CD393"/>
    <mergeCell ref="AW379:BC379"/>
    <mergeCell ref="AX380:BC380"/>
    <mergeCell ref="AX382:BC382"/>
    <mergeCell ref="AR381:AS381"/>
    <mergeCell ref="AT381:AU381"/>
    <mergeCell ref="AO382:AO384"/>
    <mergeCell ref="AP382:AP384"/>
    <mergeCell ref="AQ382:AQ384"/>
    <mergeCell ref="CB367:CB375"/>
    <mergeCell ref="AO379:AU379"/>
    <mergeCell ref="BE379:BI379"/>
    <mergeCell ref="BJ379:BK379"/>
    <mergeCell ref="BO379:BP379"/>
    <mergeCell ref="AR380:AU380"/>
    <mergeCell ref="CD380:CD381"/>
    <mergeCell ref="CB385:CB387"/>
    <mergeCell ref="CC385:CC387"/>
    <mergeCell ref="CK384:CP384"/>
    <mergeCell ref="CK385:CP385"/>
    <mergeCell ref="CK391:CP391"/>
    <mergeCell ref="CK392:CP392"/>
    <mergeCell ref="AX387:BC387"/>
    <mergeCell ref="AX388:BC388"/>
    <mergeCell ref="AX389:BC389"/>
    <mergeCell ref="AX390:BC390"/>
    <mergeCell ref="AX381:BC381"/>
    <mergeCell ref="BE381:BW381"/>
    <mergeCell ref="BE382:BW392"/>
    <mergeCell ref="AX383:BC383"/>
    <mergeCell ref="AX384:BC384"/>
    <mergeCell ref="AX385:BC385"/>
    <mergeCell ref="AX386:BC386"/>
    <mergeCell ref="C391:C393"/>
    <mergeCell ref="D391:D393"/>
    <mergeCell ref="B385:B387"/>
    <mergeCell ref="C385:C387"/>
    <mergeCell ref="D385:D387"/>
    <mergeCell ref="B388:B390"/>
    <mergeCell ref="C388:C390"/>
    <mergeCell ref="D388:D390"/>
    <mergeCell ref="B391:B393"/>
    <mergeCell ref="E382:F393"/>
    <mergeCell ref="G382:H393"/>
    <mergeCell ref="R382:AJ392"/>
    <mergeCell ref="AT382:AU393"/>
    <mergeCell ref="K383:P383"/>
    <mergeCell ref="K384:P384"/>
    <mergeCell ref="K385:P385"/>
    <mergeCell ref="AR382:AS393"/>
    <mergeCell ref="AO385:AO387"/>
    <mergeCell ref="AP385:AP387"/>
    <mergeCell ref="AQ385:AQ387"/>
    <mergeCell ref="AO388:AO390"/>
    <mergeCell ref="AP388:AP390"/>
    <mergeCell ref="AQ388:AQ390"/>
    <mergeCell ref="EJ379:EK379"/>
    <mergeCell ref="EO379:EP379"/>
    <mergeCell ref="EE381:EW381"/>
    <mergeCell ref="DO379:DU379"/>
    <mergeCell ref="DO380:DO381"/>
    <mergeCell ref="DP380:DP381"/>
    <mergeCell ref="DQ380:DQ381"/>
    <mergeCell ref="DR380:DU380"/>
    <mergeCell ref="DR381:DS381"/>
    <mergeCell ref="DT381:DU381"/>
    <mergeCell ref="EM365:EP365"/>
    <mergeCell ref="EQ365:ET365"/>
    <mergeCell ref="EU365:EV365"/>
    <mergeCell ref="EW365:EX365"/>
    <mergeCell ref="DJ365:DK365"/>
    <mergeCell ref="DO365:DP365"/>
    <mergeCell ref="DQ365:DT365"/>
    <mergeCell ref="DU365:DX365"/>
    <mergeCell ref="DY365:EB365"/>
    <mergeCell ref="EC365:EF365"/>
    <mergeCell ref="EG365:EJ365"/>
    <mergeCell ref="DO367:DO375"/>
    <mergeCell ref="BQ365:BT365"/>
    <mergeCell ref="BU365:BV365"/>
    <mergeCell ref="BW365:BX365"/>
    <mergeCell ref="CB365:CC365"/>
    <mergeCell ref="CD365:CG365"/>
    <mergeCell ref="CH365:CK365"/>
    <mergeCell ref="CL365:CO365"/>
    <mergeCell ref="CK380:CP380"/>
    <mergeCell ref="CE381:CF381"/>
    <mergeCell ref="CG381:CH381"/>
    <mergeCell ref="CK381:CP381"/>
    <mergeCell ref="CR381:DJ381"/>
    <mergeCell ref="CK382:CP382"/>
    <mergeCell ref="CJ379:CP379"/>
    <mergeCell ref="CR379:CV379"/>
    <mergeCell ref="CW379:CX379"/>
    <mergeCell ref="DB379:DC379"/>
    <mergeCell ref="DW379:EC379"/>
    <mergeCell ref="EE379:EI379"/>
    <mergeCell ref="DX380:EC380"/>
    <mergeCell ref="DX381:EC381"/>
    <mergeCell ref="DX382:EC382"/>
    <mergeCell ref="DX390:EC390"/>
    <mergeCell ref="DX391:EC391"/>
    <mergeCell ref="DX392:EC392"/>
    <mergeCell ref="DO391:DO393"/>
    <mergeCell ref="DP391:DP393"/>
    <mergeCell ref="DQ391:DQ393"/>
    <mergeCell ref="BM415:BP415"/>
    <mergeCell ref="BQ415:BT415"/>
    <mergeCell ref="DQ415:DT415"/>
    <mergeCell ref="DU415:DX415"/>
    <mergeCell ref="DY415:EB415"/>
    <mergeCell ref="EC415:EF415"/>
    <mergeCell ref="EG415:EJ415"/>
    <mergeCell ref="EM415:EP415"/>
    <mergeCell ref="EQ415:ET415"/>
    <mergeCell ref="EU415:EV415"/>
    <mergeCell ref="DO412:DP412"/>
    <mergeCell ref="DQ412:EX412"/>
    <mergeCell ref="B415:C415"/>
    <mergeCell ref="D415:G415"/>
    <mergeCell ref="H415:K415"/>
    <mergeCell ref="L415:O415"/>
    <mergeCell ref="P415:S415"/>
    <mergeCell ref="EW415:EX415"/>
    <mergeCell ref="B402:AK402"/>
    <mergeCell ref="AO402:BX402"/>
    <mergeCell ref="CB402:DK402"/>
    <mergeCell ref="DO402:EX402"/>
    <mergeCell ref="AO403:BX403"/>
    <mergeCell ref="CB403:DK403"/>
    <mergeCell ref="DO403:EX403"/>
    <mergeCell ref="B403:AK403"/>
    <mergeCell ref="B404:AK404"/>
    <mergeCell ref="AO404:BX404"/>
    <mergeCell ref="CB404:DK404"/>
    <mergeCell ref="DO404:EX404"/>
    <mergeCell ref="B406:AK406"/>
    <mergeCell ref="AO406:BX406"/>
    <mergeCell ref="D407:AK407"/>
    <mergeCell ref="AO407:AP407"/>
    <mergeCell ref="AQ407:BX407"/>
    <mergeCell ref="CB407:CC407"/>
    <mergeCell ref="CD407:DK407"/>
    <mergeCell ref="DO407:DP407"/>
    <mergeCell ref="DQ407:EX407"/>
    <mergeCell ref="DO408:DP408"/>
    <mergeCell ref="DQ408:EX408"/>
    <mergeCell ref="B407:C407"/>
    <mergeCell ref="B408:C408"/>
    <mergeCell ref="D408:AK408"/>
    <mergeCell ref="AO408:AP408"/>
    <mergeCell ref="AQ408:BX408"/>
    <mergeCell ref="CB408:CC408"/>
    <mergeCell ref="CD408:DK408"/>
    <mergeCell ref="DO410:DP410"/>
    <mergeCell ref="DQ410:EX410"/>
    <mergeCell ref="DJ415:DK415"/>
    <mergeCell ref="DO415:DP415"/>
    <mergeCell ref="DQ385:DQ387"/>
    <mergeCell ref="DX385:EC385"/>
    <mergeCell ref="DX386:EC386"/>
    <mergeCell ref="DX387:EC387"/>
    <mergeCell ref="CR382:DJ392"/>
    <mergeCell ref="DP382:DP384"/>
    <mergeCell ref="DR382:DS393"/>
    <mergeCell ref="DT382:DU393"/>
    <mergeCell ref="EE382:EW392"/>
    <mergeCell ref="DX388:EC388"/>
    <mergeCell ref="DX389:EC389"/>
    <mergeCell ref="CK386:CP386"/>
    <mergeCell ref="CK387:CP387"/>
    <mergeCell ref="CK388:CP388"/>
    <mergeCell ref="CK389:CP389"/>
    <mergeCell ref="A397:P397"/>
    <mergeCell ref="AN397:BC397"/>
    <mergeCell ref="CA397:CP397"/>
    <mergeCell ref="S399:Z399"/>
    <mergeCell ref="AC399:AI399"/>
    <mergeCell ref="DQ382:DQ384"/>
    <mergeCell ref="DX383:EC383"/>
    <mergeCell ref="DX384:EC384"/>
    <mergeCell ref="DO385:DO387"/>
    <mergeCell ref="DP385:DP387"/>
    <mergeCell ref="DO382:DO384"/>
    <mergeCell ref="DO388:DO390"/>
    <mergeCell ref="DP388:DP390"/>
    <mergeCell ref="DQ388:DQ390"/>
    <mergeCell ref="DN397:EC397"/>
    <mergeCell ref="CK383:CP383"/>
    <mergeCell ref="CK390:CP390"/>
    <mergeCell ref="BF399:BM399"/>
    <mergeCell ref="BP399:BV399"/>
    <mergeCell ref="CS399:CZ399"/>
    <mergeCell ref="DC399:DI399"/>
    <mergeCell ref="EF399:EM399"/>
    <mergeCell ref="EP399:EV399"/>
    <mergeCell ref="CB406:DK406"/>
    <mergeCell ref="DO406:EX406"/>
    <mergeCell ref="D409:AK409"/>
    <mergeCell ref="AO409:AP409"/>
    <mergeCell ref="AQ409:BX409"/>
    <mergeCell ref="CB409:CC409"/>
    <mergeCell ref="CD409:DK409"/>
    <mergeCell ref="DO409:DP409"/>
    <mergeCell ref="DQ409:EX409"/>
    <mergeCell ref="B409:C409"/>
    <mergeCell ref="B410:C410"/>
    <mergeCell ref="D410:AK410"/>
    <mergeCell ref="AO410:AP410"/>
    <mergeCell ref="AQ410:BX410"/>
    <mergeCell ref="CB410:CC410"/>
    <mergeCell ref="CD410:DK410"/>
    <mergeCell ref="D411:AK411"/>
    <mergeCell ref="AO411:AP411"/>
    <mergeCell ref="AQ411:BX411"/>
    <mergeCell ref="CB411:CC411"/>
    <mergeCell ref="CD411:DK411"/>
    <mergeCell ref="DO411:DP411"/>
    <mergeCell ref="DQ411:EX411"/>
    <mergeCell ref="B411:C411"/>
    <mergeCell ref="B412:C412"/>
    <mergeCell ref="D412:AK412"/>
    <mergeCell ref="AO412:AP412"/>
    <mergeCell ref="AQ412:BX412"/>
    <mergeCell ref="CB412:CC412"/>
    <mergeCell ref="CD412:DK412"/>
    <mergeCell ref="EK415:EK416"/>
    <mergeCell ref="EL415:EL416"/>
    <mergeCell ref="CP415:CS415"/>
    <mergeCell ref="CT415:CW415"/>
    <mergeCell ref="CX415:CX416"/>
    <mergeCell ref="CY415:CY416"/>
    <mergeCell ref="CZ415:DC415"/>
    <mergeCell ref="DD415:DG415"/>
    <mergeCell ref="DH415:DI415"/>
    <mergeCell ref="DO416:DP416"/>
    <mergeCell ref="Y415:Y416"/>
    <mergeCell ref="AO416:AP416"/>
    <mergeCell ref="T415:W415"/>
    <mergeCell ref="X415:X416"/>
    <mergeCell ref="BK415:BK416"/>
    <mergeCell ref="BL415:BL416"/>
    <mergeCell ref="CH415:CK415"/>
    <mergeCell ref="CL415:CO415"/>
    <mergeCell ref="B416:C416"/>
    <mergeCell ref="CB416:CC416"/>
    <mergeCell ref="CE431:CF431"/>
    <mergeCell ref="CG431:CH431"/>
    <mergeCell ref="CK431:CP431"/>
    <mergeCell ref="CR431:DJ431"/>
    <mergeCell ref="DR431:DS431"/>
    <mergeCell ref="DT431:DU431"/>
    <mergeCell ref="EE431:EW431"/>
    <mergeCell ref="CE430:CH430"/>
    <mergeCell ref="CK430:CP430"/>
    <mergeCell ref="DO430:DO431"/>
    <mergeCell ref="DP430:DP431"/>
    <mergeCell ref="DQ430:DQ431"/>
    <mergeCell ref="DR430:DU430"/>
    <mergeCell ref="DX430:EC430"/>
    <mergeCell ref="DX431:EC431"/>
    <mergeCell ref="B417:B425"/>
    <mergeCell ref="B430:B431"/>
    <mergeCell ref="C430:C431"/>
    <mergeCell ref="D430:D431"/>
    <mergeCell ref="Z415:AC415"/>
    <mergeCell ref="AD415:AG415"/>
    <mergeCell ref="B429:H429"/>
    <mergeCell ref="R429:V429"/>
    <mergeCell ref="W429:X429"/>
    <mergeCell ref="AB429:AC429"/>
    <mergeCell ref="E430:H430"/>
    <mergeCell ref="E431:F431"/>
    <mergeCell ref="G431:H431"/>
    <mergeCell ref="K431:P431"/>
    <mergeCell ref="R431:AJ431"/>
    <mergeCell ref="AR431:AS431"/>
    <mergeCell ref="AT431:AU431"/>
    <mergeCell ref="AX431:BC431"/>
    <mergeCell ref="BE431:BW431"/>
    <mergeCell ref="J429:P429"/>
    <mergeCell ref="K430:P430"/>
    <mergeCell ref="AO430:AO431"/>
    <mergeCell ref="AP430:AP431"/>
    <mergeCell ref="AQ430:AQ431"/>
    <mergeCell ref="AR430:AU430"/>
    <mergeCell ref="CD430:CD431"/>
    <mergeCell ref="CB430:CB431"/>
    <mergeCell ref="CC430:CC431"/>
    <mergeCell ref="CB415:CC415"/>
    <mergeCell ref="CD415:CG415"/>
    <mergeCell ref="CB417:CB425"/>
    <mergeCell ref="DO417:DO425"/>
    <mergeCell ref="CB429:CH429"/>
    <mergeCell ref="CJ429:CP429"/>
    <mergeCell ref="CR429:CV429"/>
    <mergeCell ref="AH415:AI415"/>
    <mergeCell ref="AJ415:AK415"/>
    <mergeCell ref="AU415:AX415"/>
    <mergeCell ref="AY415:BB415"/>
    <mergeCell ref="BC415:BF415"/>
    <mergeCell ref="BG415:BJ415"/>
    <mergeCell ref="BU415:BV415"/>
    <mergeCell ref="BW415:BX415"/>
    <mergeCell ref="CW429:CX429"/>
    <mergeCell ref="DB429:DC429"/>
    <mergeCell ref="DO429:DU429"/>
    <mergeCell ref="DW429:EC429"/>
    <mergeCell ref="EE429:EI429"/>
    <mergeCell ref="EJ429:EK429"/>
    <mergeCell ref="EO429:EP429"/>
    <mergeCell ref="AO415:AP415"/>
    <mergeCell ref="AQ415:AT415"/>
    <mergeCell ref="AO417:AO425"/>
    <mergeCell ref="AO429:AU429"/>
    <mergeCell ref="BE429:BI429"/>
    <mergeCell ref="BJ429:BK429"/>
    <mergeCell ref="BO429:BP429"/>
    <mergeCell ref="DP432:DP434"/>
    <mergeCell ref="DQ432:DQ434"/>
    <mergeCell ref="DX432:EC432"/>
    <mergeCell ref="AO432:AO434"/>
    <mergeCell ref="AP432:AP434"/>
    <mergeCell ref="CB432:CB434"/>
    <mergeCell ref="CC432:CC434"/>
    <mergeCell ref="CD432:CD434"/>
    <mergeCell ref="CK432:CP432"/>
    <mergeCell ref="DO432:DO434"/>
    <mergeCell ref="CK434:CP434"/>
    <mergeCell ref="DX434:EC434"/>
    <mergeCell ref="BE432:BW442"/>
    <mergeCell ref="CE432:CF443"/>
    <mergeCell ref="CG432:CH443"/>
    <mergeCell ref="CR432:DJ442"/>
    <mergeCell ref="DR432:DS443"/>
    <mergeCell ref="DT432:DU443"/>
    <mergeCell ref="EE432:EW442"/>
    <mergeCell ref="DX442:EC442"/>
    <mergeCell ref="DO435:DO437"/>
    <mergeCell ref="DP435:DP437"/>
    <mergeCell ref="DQ435:DQ437"/>
    <mergeCell ref="DX435:EC435"/>
    <mergeCell ref="DX436:EC436"/>
    <mergeCell ref="DX437:EC437"/>
    <mergeCell ref="CK436:CP436"/>
    <mergeCell ref="CK437:CP437"/>
    <mergeCell ref="CB438:CB440"/>
    <mergeCell ref="CC438:CC440"/>
    <mergeCell ref="CD438:CD440"/>
    <mergeCell ref="CK438:CP438"/>
    <mergeCell ref="DO438:DO440"/>
    <mergeCell ref="DP438:DP440"/>
    <mergeCell ref="DQ438:DQ440"/>
    <mergeCell ref="DX438:EC438"/>
    <mergeCell ref="CD435:CD437"/>
    <mergeCell ref="CK435:CP435"/>
    <mergeCell ref="CK439:CP439"/>
    <mergeCell ref="DX439:EC439"/>
    <mergeCell ref="CK440:CP440"/>
    <mergeCell ref="DX440:EC440"/>
    <mergeCell ref="DX441:EC441"/>
    <mergeCell ref="CK441:CP441"/>
    <mergeCell ref="CK442:CP442"/>
    <mergeCell ref="CA447:CP447"/>
    <mergeCell ref="DN447:EC447"/>
    <mergeCell ref="DC449:DI449"/>
    <mergeCell ref="EF449:EM449"/>
    <mergeCell ref="EP449:EV449"/>
    <mergeCell ref="CS449:CZ449"/>
    <mergeCell ref="CB452:DK452"/>
    <mergeCell ref="DO452:EX452"/>
    <mergeCell ref="CB453:DK453"/>
    <mergeCell ref="DO453:EX453"/>
    <mergeCell ref="CB454:DK454"/>
    <mergeCell ref="DO454:EX454"/>
    <mergeCell ref="DO457:DP457"/>
    <mergeCell ref="DO458:DP458"/>
    <mergeCell ref="DO459:DP459"/>
    <mergeCell ref="DO460:DP460"/>
    <mergeCell ref="DO461:DP461"/>
    <mergeCell ref="DO462:DP462"/>
    <mergeCell ref="DQ459:EX459"/>
    <mergeCell ref="DQ460:EX460"/>
    <mergeCell ref="DQ461:EX461"/>
    <mergeCell ref="DQ462:EX462"/>
    <mergeCell ref="CB456:DK456"/>
    <mergeCell ref="DO456:EX456"/>
    <mergeCell ref="CB457:CC457"/>
    <mergeCell ref="CD457:DK457"/>
    <mergeCell ref="DQ457:EX457"/>
    <mergeCell ref="CD458:DK458"/>
    <mergeCell ref="DQ458:EX458"/>
    <mergeCell ref="CB462:CC462"/>
    <mergeCell ref="CD462:DK462"/>
    <mergeCell ref="CB458:CC458"/>
    <mergeCell ref="CB459:CC459"/>
    <mergeCell ref="CD459:DK459"/>
    <mergeCell ref="CB460:CC460"/>
    <mergeCell ref="CD460:DK460"/>
    <mergeCell ref="CB461:CC461"/>
    <mergeCell ref="CD461:DK461"/>
    <mergeCell ref="AQ432:AQ434"/>
    <mergeCell ref="AR432:AS443"/>
    <mergeCell ref="AO441:AO443"/>
    <mergeCell ref="AP441:AP443"/>
    <mergeCell ref="AQ441:AQ443"/>
    <mergeCell ref="AX430:BC430"/>
    <mergeCell ref="AX432:BC432"/>
    <mergeCell ref="CK433:CP433"/>
    <mergeCell ref="DX433:EC433"/>
    <mergeCell ref="AX433:BC433"/>
    <mergeCell ref="AX434:BC434"/>
    <mergeCell ref="AX441:BC441"/>
    <mergeCell ref="AX442:BC442"/>
    <mergeCell ref="B435:B437"/>
    <mergeCell ref="C435:C437"/>
    <mergeCell ref="D441:D443"/>
    <mergeCell ref="K441:P441"/>
    <mergeCell ref="K442:P442"/>
    <mergeCell ref="CB435:CB437"/>
    <mergeCell ref="CC435:CC437"/>
    <mergeCell ref="CB441:CB443"/>
    <mergeCell ref="CC441:CC443"/>
    <mergeCell ref="CD441:CD443"/>
    <mergeCell ref="DO441:DO443"/>
    <mergeCell ref="DP441:DP443"/>
    <mergeCell ref="DQ441:DQ443"/>
    <mergeCell ref="AO454:BX454"/>
    <mergeCell ref="AO456:BX456"/>
    <mergeCell ref="AQ457:BX457"/>
    <mergeCell ref="AQ458:BX458"/>
    <mergeCell ref="AQ459:BX459"/>
    <mergeCell ref="AQ460:BX460"/>
    <mergeCell ref="AQ461:BX461"/>
    <mergeCell ref="AQ462:BX462"/>
    <mergeCell ref="AX438:BC438"/>
    <mergeCell ref="AX439:BC439"/>
    <mergeCell ref="AN447:BC447"/>
    <mergeCell ref="BF449:BM449"/>
    <mergeCell ref="BP449:BV449"/>
    <mergeCell ref="AO452:BX452"/>
    <mergeCell ref="AO453:BX453"/>
    <mergeCell ref="BM465:BP465"/>
    <mergeCell ref="BQ465:BT465"/>
    <mergeCell ref="CB467:CB475"/>
    <mergeCell ref="DO467:DO475"/>
    <mergeCell ref="CR479:CV479"/>
    <mergeCell ref="CW479:CX479"/>
    <mergeCell ref="DB479:DC479"/>
    <mergeCell ref="BK465:BK466"/>
    <mergeCell ref="BL465:BL466"/>
    <mergeCell ref="CC485:CC487"/>
    <mergeCell ref="CD485:CD487"/>
    <mergeCell ref="CK485:CP485"/>
    <mergeCell ref="CK486:CP486"/>
    <mergeCell ref="CK487:CP487"/>
    <mergeCell ref="B454:AK454"/>
    <mergeCell ref="B456:AK456"/>
    <mergeCell ref="B457:C457"/>
    <mergeCell ref="D457:AK457"/>
    <mergeCell ref="AO457:AP457"/>
    <mergeCell ref="D458:AK458"/>
    <mergeCell ref="D459:AK459"/>
    <mergeCell ref="L465:O465"/>
    <mergeCell ref="P465:S465"/>
    <mergeCell ref="X465:X466"/>
    <mergeCell ref="Y465:Y466"/>
    <mergeCell ref="B460:C460"/>
    <mergeCell ref="D460:AK460"/>
    <mergeCell ref="B461:C461"/>
    <mergeCell ref="D461:AK461"/>
    <mergeCell ref="B462:C462"/>
    <mergeCell ref="D462:AK462"/>
    <mergeCell ref="B465:C465"/>
    <mergeCell ref="AJ465:AK465"/>
    <mergeCell ref="D465:G465"/>
    <mergeCell ref="H465:K465"/>
    <mergeCell ref="B466:C466"/>
    <mergeCell ref="B467:B475"/>
    <mergeCell ref="B479:H479"/>
    <mergeCell ref="J479:P479"/>
    <mergeCell ref="R479:V479"/>
    <mergeCell ref="E481:F481"/>
    <mergeCell ref="G481:H481"/>
    <mergeCell ref="K486:P486"/>
    <mergeCell ref="K487:P487"/>
    <mergeCell ref="K490:P490"/>
    <mergeCell ref="CB485:CB487"/>
    <mergeCell ref="CB488:CB490"/>
    <mergeCell ref="CC488:CC490"/>
    <mergeCell ref="CD488:CD490"/>
    <mergeCell ref="CK488:CP488"/>
    <mergeCell ref="CK489:CP489"/>
    <mergeCell ref="AX490:BC490"/>
    <mergeCell ref="CK490:CP490"/>
    <mergeCell ref="DP488:DP490"/>
    <mergeCell ref="DQ488:DQ490"/>
    <mergeCell ref="K432:P432"/>
    <mergeCell ref="R432:AJ442"/>
    <mergeCell ref="K433:P433"/>
    <mergeCell ref="K434:P434"/>
    <mergeCell ref="K435:P435"/>
    <mergeCell ref="K436:P436"/>
    <mergeCell ref="K437:P437"/>
    <mergeCell ref="K440:P440"/>
    <mergeCell ref="AW429:BC429"/>
    <mergeCell ref="D432:D434"/>
    <mergeCell ref="E432:F443"/>
    <mergeCell ref="G432:H443"/>
    <mergeCell ref="D435:D437"/>
    <mergeCell ref="AX437:BC437"/>
    <mergeCell ref="AX440:BC440"/>
    <mergeCell ref="AT432:AU443"/>
    <mergeCell ref="AO435:AO437"/>
    <mergeCell ref="AP435:AP437"/>
    <mergeCell ref="AQ435:AQ437"/>
    <mergeCell ref="AO438:AO440"/>
    <mergeCell ref="AP438:AP440"/>
    <mergeCell ref="AQ438:AQ440"/>
    <mergeCell ref="AX435:BC435"/>
    <mergeCell ref="AX436:BC436"/>
    <mergeCell ref="B432:B434"/>
    <mergeCell ref="B438:B440"/>
    <mergeCell ref="B441:B443"/>
    <mergeCell ref="C438:C440"/>
    <mergeCell ref="D438:D440"/>
    <mergeCell ref="C432:C434"/>
    <mergeCell ref="C441:C443"/>
    <mergeCell ref="K438:P438"/>
    <mergeCell ref="K439:P439"/>
    <mergeCell ref="A447:P447"/>
    <mergeCell ref="S449:Z449"/>
    <mergeCell ref="AC449:AI449"/>
    <mergeCell ref="B452:AK452"/>
    <mergeCell ref="B453:AK453"/>
    <mergeCell ref="B458:C458"/>
    <mergeCell ref="B459:C459"/>
    <mergeCell ref="T465:W465"/>
    <mergeCell ref="Z465:AC465"/>
    <mergeCell ref="AD465:AG465"/>
    <mergeCell ref="AH465:AI465"/>
    <mergeCell ref="AQ465:AT465"/>
    <mergeCell ref="AU465:AX465"/>
    <mergeCell ref="AY465:BB465"/>
    <mergeCell ref="BC465:BF465"/>
    <mergeCell ref="BG465:BJ465"/>
    <mergeCell ref="AO466:AP466"/>
    <mergeCell ref="BU465:BV465"/>
    <mergeCell ref="BW465:BX465"/>
    <mergeCell ref="CB465:CC465"/>
    <mergeCell ref="CD465:CG465"/>
    <mergeCell ref="CH465:CK465"/>
    <mergeCell ref="CL465:CO465"/>
    <mergeCell ref="CP465:CS465"/>
    <mergeCell ref="CB466:CC466"/>
    <mergeCell ref="CT465:CW465"/>
    <mergeCell ref="CX465:CX466"/>
    <mergeCell ref="CY465:CY466"/>
    <mergeCell ref="CZ465:DC465"/>
    <mergeCell ref="DD465:DG465"/>
    <mergeCell ref="DH465:DI465"/>
    <mergeCell ref="DJ465:DK465"/>
    <mergeCell ref="EG465:EJ465"/>
    <mergeCell ref="EM465:EP465"/>
    <mergeCell ref="EQ465:ET465"/>
    <mergeCell ref="EU465:EV465"/>
    <mergeCell ref="EW465:EX465"/>
    <mergeCell ref="DO465:DP465"/>
    <mergeCell ref="DQ465:DT465"/>
    <mergeCell ref="DU465:DX465"/>
    <mergeCell ref="DY465:EB465"/>
    <mergeCell ref="EC465:EF465"/>
    <mergeCell ref="EK465:EK466"/>
    <mergeCell ref="EL465:EL466"/>
    <mergeCell ref="DO466:DP466"/>
    <mergeCell ref="CB479:CH479"/>
    <mergeCell ref="CJ479:CP479"/>
    <mergeCell ref="DO479:DU479"/>
    <mergeCell ref="DW479:EC479"/>
    <mergeCell ref="EE479:EI479"/>
    <mergeCell ref="EJ479:EK479"/>
    <mergeCell ref="EO479:EP479"/>
    <mergeCell ref="W479:X479"/>
    <mergeCell ref="AB479:AC479"/>
    <mergeCell ref="AO479:AU479"/>
    <mergeCell ref="AW479:BC479"/>
    <mergeCell ref="BE479:BI479"/>
    <mergeCell ref="BJ479:BK479"/>
    <mergeCell ref="BO479:BP479"/>
    <mergeCell ref="AO488:AO490"/>
    <mergeCell ref="AP488:AP490"/>
    <mergeCell ref="AQ488:AQ490"/>
    <mergeCell ref="AO491:AO493"/>
    <mergeCell ref="AP491:AP493"/>
    <mergeCell ref="AQ491:AQ493"/>
    <mergeCell ref="AO458:AP458"/>
    <mergeCell ref="AO459:AP459"/>
    <mergeCell ref="AO460:AP460"/>
    <mergeCell ref="AO461:AP461"/>
    <mergeCell ref="AO462:AP462"/>
    <mergeCell ref="AO465:AP465"/>
    <mergeCell ref="AO467:AO475"/>
    <mergeCell ref="AX487:BC487"/>
    <mergeCell ref="AX488:BC488"/>
    <mergeCell ref="AX489:BC489"/>
    <mergeCell ref="AX491:BC491"/>
    <mergeCell ref="AX492:BC492"/>
    <mergeCell ref="AO480:AO481"/>
    <mergeCell ref="AP480:AP481"/>
    <mergeCell ref="AO485:AO487"/>
    <mergeCell ref="AP485:AP487"/>
    <mergeCell ref="AQ485:AQ487"/>
    <mergeCell ref="AX485:BC485"/>
    <mergeCell ref="AX486:BC486"/>
    <mergeCell ref="K483:P483"/>
    <mergeCell ref="K484:P484"/>
    <mergeCell ref="K482:P482"/>
    <mergeCell ref="K485:P485"/>
    <mergeCell ref="B488:B490"/>
    <mergeCell ref="C488:C490"/>
    <mergeCell ref="D488:D490"/>
    <mergeCell ref="K488:P488"/>
    <mergeCell ref="K489:P489"/>
    <mergeCell ref="B491:B493"/>
    <mergeCell ref="C491:C493"/>
    <mergeCell ref="D491:D493"/>
    <mergeCell ref="K491:P491"/>
    <mergeCell ref="K492:P492"/>
    <mergeCell ref="K481:P481"/>
    <mergeCell ref="B482:B484"/>
    <mergeCell ref="C482:C484"/>
    <mergeCell ref="D482:D484"/>
    <mergeCell ref="E482:F493"/>
    <mergeCell ref="G482:H493"/>
    <mergeCell ref="D485:D487"/>
    <mergeCell ref="DO485:DO487"/>
    <mergeCell ref="DP485:DP487"/>
    <mergeCell ref="DQ485:DQ487"/>
    <mergeCell ref="DX485:EC485"/>
    <mergeCell ref="DX486:EC486"/>
    <mergeCell ref="DX487:EC487"/>
    <mergeCell ref="DO488:DO490"/>
    <mergeCell ref="DX490:EC490"/>
    <mergeCell ref="DP491:DP493"/>
    <mergeCell ref="DQ491:DQ493"/>
    <mergeCell ref="CK491:CP491"/>
    <mergeCell ref="CK492:CP492"/>
    <mergeCell ref="DX488:EC488"/>
    <mergeCell ref="DX489:EC489"/>
    <mergeCell ref="CB491:CB493"/>
    <mergeCell ref="CC491:CC493"/>
    <mergeCell ref="CD491:CD493"/>
    <mergeCell ref="DO491:DO493"/>
    <mergeCell ref="DX491:EC491"/>
    <mergeCell ref="DX492:EC492"/>
    <mergeCell ref="B480:B481"/>
    <mergeCell ref="C480:C481"/>
    <mergeCell ref="D480:D481"/>
    <mergeCell ref="E480:H480"/>
    <mergeCell ref="K480:P480"/>
    <mergeCell ref="AQ480:AQ481"/>
    <mergeCell ref="AR480:AU480"/>
    <mergeCell ref="CD482:CD484"/>
    <mergeCell ref="CK483:CP483"/>
    <mergeCell ref="CK484:CP484"/>
    <mergeCell ref="CA497:CP497"/>
    <mergeCell ref="DX484:EC484"/>
    <mergeCell ref="DN497:EC497"/>
    <mergeCell ref="DO482:DO484"/>
    <mergeCell ref="DP482:DP484"/>
    <mergeCell ref="DQ482:DQ484"/>
    <mergeCell ref="DR482:DS493"/>
    <mergeCell ref="DT482:DU493"/>
    <mergeCell ref="EE482:EW492"/>
    <mergeCell ref="DX483:EC483"/>
    <mergeCell ref="AO506:BX506"/>
    <mergeCell ref="CB506:DK506"/>
    <mergeCell ref="DO506:EX506"/>
    <mergeCell ref="AN497:BC497"/>
    <mergeCell ref="BF499:BM499"/>
    <mergeCell ref="BP499:BV499"/>
    <mergeCell ref="CS499:CZ499"/>
    <mergeCell ref="DC499:DI499"/>
    <mergeCell ref="EF499:EM499"/>
    <mergeCell ref="EP499:EV499"/>
    <mergeCell ref="DO507:DP507"/>
    <mergeCell ref="DQ507:EX507"/>
    <mergeCell ref="B485:B487"/>
    <mergeCell ref="C485:C487"/>
    <mergeCell ref="A497:P497"/>
    <mergeCell ref="R481:AJ481"/>
    <mergeCell ref="R482:AJ492"/>
    <mergeCell ref="S499:Z499"/>
    <mergeCell ref="AC499:AI499"/>
    <mergeCell ref="B502:AK502"/>
    <mergeCell ref="B503:AK503"/>
    <mergeCell ref="B504:AK504"/>
    <mergeCell ref="AO509:AP509"/>
    <mergeCell ref="AO510:AP510"/>
    <mergeCell ref="AO511:AP511"/>
    <mergeCell ref="AO512:AP512"/>
    <mergeCell ref="AO515:AP515"/>
    <mergeCell ref="AO517:AO525"/>
    <mergeCell ref="B508:C508"/>
    <mergeCell ref="D508:AK508"/>
    <mergeCell ref="AO508:AP508"/>
    <mergeCell ref="B509:C509"/>
    <mergeCell ref="D509:AK509"/>
    <mergeCell ref="B510:C510"/>
    <mergeCell ref="D510:AK510"/>
    <mergeCell ref="B511:C511"/>
    <mergeCell ref="D511:AK511"/>
    <mergeCell ref="B512:C512"/>
    <mergeCell ref="D512:AK512"/>
    <mergeCell ref="B515:C515"/>
    <mergeCell ref="D515:G515"/>
    <mergeCell ref="H515:K515"/>
    <mergeCell ref="AJ515:AK515"/>
    <mergeCell ref="BK515:BK516"/>
    <mergeCell ref="BL515:BL516"/>
    <mergeCell ref="CB517:CB525"/>
    <mergeCell ref="E530:H530"/>
    <mergeCell ref="K530:P530"/>
    <mergeCell ref="AR530:AU530"/>
    <mergeCell ref="AX530:BC530"/>
    <mergeCell ref="CE530:CH530"/>
    <mergeCell ref="CK530:CP530"/>
    <mergeCell ref="DR530:DU530"/>
    <mergeCell ref="DX530:EC530"/>
    <mergeCell ref="CC532:CC534"/>
    <mergeCell ref="CB538:CB540"/>
    <mergeCell ref="CC538:CC540"/>
    <mergeCell ref="AX540:BC540"/>
    <mergeCell ref="AX541:BC541"/>
    <mergeCell ref="CB541:CB543"/>
    <mergeCell ref="CC541:CC543"/>
    <mergeCell ref="AX535:BC535"/>
    <mergeCell ref="AX542:BC542"/>
    <mergeCell ref="AR532:AS543"/>
    <mergeCell ref="AT532:AU543"/>
    <mergeCell ref="BE532:BW542"/>
    <mergeCell ref="CD532:CD534"/>
    <mergeCell ref="CE532:CF543"/>
    <mergeCell ref="CD538:CD540"/>
    <mergeCell ref="CD541:CD543"/>
    <mergeCell ref="AX533:BC533"/>
    <mergeCell ref="AX534:BC534"/>
    <mergeCell ref="CB532:CB534"/>
    <mergeCell ref="CB535:CB537"/>
    <mergeCell ref="AX536:BC536"/>
    <mergeCell ref="AX537:BC537"/>
    <mergeCell ref="CK537:CP537"/>
    <mergeCell ref="CK538:CP538"/>
    <mergeCell ref="CK539:CP539"/>
    <mergeCell ref="CK540:CP540"/>
    <mergeCell ref="CK541:CP541"/>
    <mergeCell ref="CK542:CP542"/>
    <mergeCell ref="CC535:CC537"/>
    <mergeCell ref="CD535:CD537"/>
    <mergeCell ref="CK535:CP535"/>
    <mergeCell ref="DO535:DO537"/>
    <mergeCell ref="DP535:DP537"/>
    <mergeCell ref="DQ535:DQ537"/>
    <mergeCell ref="CK536:CP536"/>
    <mergeCell ref="AX538:BC538"/>
    <mergeCell ref="AX539:BC539"/>
    <mergeCell ref="DO541:DO543"/>
    <mergeCell ref="DP541:DP543"/>
    <mergeCell ref="DQ541:DQ543"/>
    <mergeCell ref="DP480:DP481"/>
    <mergeCell ref="DQ480:DQ481"/>
    <mergeCell ref="DR480:DU480"/>
    <mergeCell ref="DX480:EC480"/>
    <mergeCell ref="DR481:DS481"/>
    <mergeCell ref="DT481:DU481"/>
    <mergeCell ref="DX481:EC481"/>
    <mergeCell ref="DX482:EC482"/>
    <mergeCell ref="AX481:BC481"/>
    <mergeCell ref="BE481:BW481"/>
    <mergeCell ref="AX482:BC482"/>
    <mergeCell ref="CE481:CF481"/>
    <mergeCell ref="CG481:CH481"/>
    <mergeCell ref="CK482:CP482"/>
    <mergeCell ref="CK481:CP481"/>
    <mergeCell ref="CR481:DJ481"/>
    <mergeCell ref="EE481:EW481"/>
    <mergeCell ref="AX480:BC480"/>
    <mergeCell ref="CB480:CB481"/>
    <mergeCell ref="CC480:CC481"/>
    <mergeCell ref="CD480:CD481"/>
    <mergeCell ref="CE480:CH480"/>
    <mergeCell ref="CK480:CP480"/>
    <mergeCell ref="DO480:DO481"/>
    <mergeCell ref="BE482:BW492"/>
    <mergeCell ref="CB482:CB484"/>
    <mergeCell ref="CC482:CC484"/>
    <mergeCell ref="CE482:CF493"/>
    <mergeCell ref="CG482:CH493"/>
    <mergeCell ref="CR482:DJ492"/>
    <mergeCell ref="AX483:BC483"/>
    <mergeCell ref="AX484:BC484"/>
    <mergeCell ref="AR481:AS481"/>
    <mergeCell ref="AT481:AU481"/>
    <mergeCell ref="AO482:AO484"/>
    <mergeCell ref="AP482:AP484"/>
    <mergeCell ref="AQ482:AQ484"/>
    <mergeCell ref="AR482:AS493"/>
    <mergeCell ref="AT482:AU493"/>
    <mergeCell ref="DO503:EX503"/>
    <mergeCell ref="DO504:EX504"/>
    <mergeCell ref="AO502:BX502"/>
    <mergeCell ref="CB502:DK502"/>
    <mergeCell ref="DO502:EX502"/>
    <mergeCell ref="AO503:BX503"/>
    <mergeCell ref="CB503:DK503"/>
    <mergeCell ref="AO504:BX504"/>
    <mergeCell ref="CB504:DK504"/>
    <mergeCell ref="B506:AK506"/>
    <mergeCell ref="B507:C507"/>
    <mergeCell ref="D507:AK507"/>
    <mergeCell ref="AO507:AP507"/>
    <mergeCell ref="AQ507:BX507"/>
    <mergeCell ref="CD507:DK507"/>
    <mergeCell ref="AQ508:BX508"/>
    <mergeCell ref="DO510:DP510"/>
    <mergeCell ref="DQ510:EX510"/>
    <mergeCell ref="DQ512:EX512"/>
    <mergeCell ref="DO509:DP509"/>
    <mergeCell ref="DO511:DP511"/>
    <mergeCell ref="DO512:DP512"/>
    <mergeCell ref="CD508:DK508"/>
    <mergeCell ref="DO508:DP508"/>
    <mergeCell ref="DQ508:EX508"/>
    <mergeCell ref="CD509:DK509"/>
    <mergeCell ref="DQ509:EX509"/>
    <mergeCell ref="CD510:DK510"/>
    <mergeCell ref="CD511:DK511"/>
    <mergeCell ref="DQ511:EX511"/>
    <mergeCell ref="AQ511:BX511"/>
    <mergeCell ref="AQ512:BX512"/>
    <mergeCell ref="CB512:CC512"/>
    <mergeCell ref="CD512:DK512"/>
    <mergeCell ref="CB507:CC507"/>
    <mergeCell ref="CB508:CC508"/>
    <mergeCell ref="AQ509:BX509"/>
    <mergeCell ref="CB509:CC509"/>
    <mergeCell ref="AQ510:BX510"/>
    <mergeCell ref="CB510:CC510"/>
    <mergeCell ref="CB511:CC511"/>
    <mergeCell ref="CB530:CB531"/>
    <mergeCell ref="CC530:CC531"/>
    <mergeCell ref="CD530:CD531"/>
    <mergeCell ref="CE531:CF531"/>
    <mergeCell ref="CG531:CH531"/>
    <mergeCell ref="CK531:CP531"/>
    <mergeCell ref="BO529:BP529"/>
    <mergeCell ref="CB529:CH529"/>
    <mergeCell ref="CJ529:CP529"/>
    <mergeCell ref="CR529:CV529"/>
    <mergeCell ref="CW529:CX529"/>
    <mergeCell ref="DB529:DC529"/>
    <mergeCell ref="DO529:DU529"/>
    <mergeCell ref="J529:P529"/>
    <mergeCell ref="R529:V529"/>
    <mergeCell ref="AB529:AC529"/>
    <mergeCell ref="AO529:AU529"/>
    <mergeCell ref="AW529:BC529"/>
    <mergeCell ref="BE529:BI529"/>
    <mergeCell ref="BJ529:BK529"/>
    <mergeCell ref="DR531:DS531"/>
    <mergeCell ref="DT531:DU531"/>
    <mergeCell ref="DX532:EC532"/>
    <mergeCell ref="DX531:EC531"/>
    <mergeCell ref="EE531:EW531"/>
    <mergeCell ref="DW529:EC529"/>
    <mergeCell ref="EE529:EI529"/>
    <mergeCell ref="EJ529:EK529"/>
    <mergeCell ref="EO529:EP529"/>
    <mergeCell ref="DO530:DO531"/>
    <mergeCell ref="DP530:DP531"/>
    <mergeCell ref="DQ530:DQ531"/>
    <mergeCell ref="CR531:DJ531"/>
    <mergeCell ref="CK532:CP532"/>
    <mergeCell ref="K531:P531"/>
    <mergeCell ref="R531:AJ531"/>
    <mergeCell ref="AR531:AS531"/>
    <mergeCell ref="AT531:AU531"/>
    <mergeCell ref="AX531:BC531"/>
    <mergeCell ref="BE531:BW531"/>
    <mergeCell ref="AX532:BC532"/>
    <mergeCell ref="AO535:AO537"/>
    <mergeCell ref="AO538:AO540"/>
    <mergeCell ref="AO541:AO543"/>
    <mergeCell ref="AP532:AP534"/>
    <mergeCell ref="AP538:AP540"/>
    <mergeCell ref="AP541:AP543"/>
    <mergeCell ref="AQ541:AQ543"/>
    <mergeCell ref="AO530:AO531"/>
    <mergeCell ref="AP530:AP531"/>
    <mergeCell ref="AQ530:AQ531"/>
    <mergeCell ref="R532:AJ542"/>
    <mergeCell ref="AO532:AO534"/>
    <mergeCell ref="AQ532:AQ534"/>
    <mergeCell ref="AQ535:AQ537"/>
    <mergeCell ref="AQ538:AQ540"/>
    <mergeCell ref="K539:P539"/>
    <mergeCell ref="K540:P540"/>
    <mergeCell ref="B541:B543"/>
    <mergeCell ref="C541:C543"/>
    <mergeCell ref="D541:D543"/>
    <mergeCell ref="K541:P541"/>
    <mergeCell ref="K542:P542"/>
    <mergeCell ref="AP535:AP537"/>
    <mergeCell ref="K536:P536"/>
    <mergeCell ref="K537:P537"/>
    <mergeCell ref="B538:B540"/>
    <mergeCell ref="C538:C540"/>
    <mergeCell ref="D538:D540"/>
    <mergeCell ref="K538:P538"/>
    <mergeCell ref="DX539:EC539"/>
    <mergeCell ref="DX540:EC540"/>
    <mergeCell ref="DX541:EC541"/>
    <mergeCell ref="DX542:EC542"/>
    <mergeCell ref="DX535:EC535"/>
    <mergeCell ref="DX536:EC536"/>
    <mergeCell ref="DX537:EC537"/>
    <mergeCell ref="DO538:DO540"/>
    <mergeCell ref="DP538:DP540"/>
    <mergeCell ref="DQ538:DQ540"/>
    <mergeCell ref="DX538:EC538"/>
    <mergeCell ref="DO12:DP12"/>
    <mergeCell ref="DQ12:EX12"/>
    <mergeCell ref="B11:C11"/>
    <mergeCell ref="B12:C12"/>
    <mergeCell ref="D12:AK12"/>
    <mergeCell ref="AO12:AP12"/>
    <mergeCell ref="AQ12:BX12"/>
    <mergeCell ref="CB12:CC12"/>
    <mergeCell ref="CD12:DK12"/>
    <mergeCell ref="B2:AK2"/>
    <mergeCell ref="AO2:BX2"/>
    <mergeCell ref="CB2:DK2"/>
    <mergeCell ref="DO2:EX2"/>
    <mergeCell ref="AO3:BX3"/>
    <mergeCell ref="CB3:DK3"/>
    <mergeCell ref="DO3:EX3"/>
    <mergeCell ref="CB6:DK6"/>
    <mergeCell ref="DO6:EX6"/>
    <mergeCell ref="B3:AK3"/>
    <mergeCell ref="B4:AK4"/>
    <mergeCell ref="AO4:BX4"/>
    <mergeCell ref="CB4:DK4"/>
    <mergeCell ref="DO4:EX4"/>
    <mergeCell ref="B6:AK6"/>
    <mergeCell ref="AO6:BX6"/>
    <mergeCell ref="D7:AK7"/>
    <mergeCell ref="AO7:AP7"/>
    <mergeCell ref="AQ7:BX7"/>
    <mergeCell ref="CB7:CC7"/>
    <mergeCell ref="CD7:DK7"/>
    <mergeCell ref="DO7:DP7"/>
    <mergeCell ref="DQ7:EX7"/>
    <mergeCell ref="DO8:DP8"/>
    <mergeCell ref="DQ8:EX8"/>
    <mergeCell ref="B7:C7"/>
    <mergeCell ref="B8:C8"/>
    <mergeCell ref="D8:AK8"/>
    <mergeCell ref="AO8:AP8"/>
    <mergeCell ref="AQ8:BX8"/>
    <mergeCell ref="CB8:CC8"/>
    <mergeCell ref="CD8:DK8"/>
    <mergeCell ref="EL15:EL16"/>
    <mergeCell ref="EM15:EP15"/>
    <mergeCell ref="EQ15:ET15"/>
    <mergeCell ref="EU15:EV15"/>
    <mergeCell ref="EW15:EX15"/>
    <mergeCell ref="CB16:CC16"/>
    <mergeCell ref="DO16:DP16"/>
    <mergeCell ref="D9:AK9"/>
    <mergeCell ref="AO9:AP9"/>
    <mergeCell ref="AQ9:BX9"/>
    <mergeCell ref="CB9:CC9"/>
    <mergeCell ref="CD9:DK9"/>
    <mergeCell ref="DO9:DP9"/>
    <mergeCell ref="DQ9:EX9"/>
    <mergeCell ref="B9:C9"/>
    <mergeCell ref="B10:C10"/>
    <mergeCell ref="D10:AK10"/>
    <mergeCell ref="AO10:AP10"/>
    <mergeCell ref="AQ10:BX10"/>
    <mergeCell ref="CB10:CC10"/>
    <mergeCell ref="CD10:DK10"/>
    <mergeCell ref="DO10:DP10"/>
    <mergeCell ref="DO11:DP11"/>
    <mergeCell ref="DQ10:EX10"/>
    <mergeCell ref="D11:AK11"/>
    <mergeCell ref="AO11:AP11"/>
    <mergeCell ref="AQ11:BX11"/>
    <mergeCell ref="CB11:CC11"/>
    <mergeCell ref="CD11:DK11"/>
    <mergeCell ref="DQ11:EX11"/>
    <mergeCell ref="AU15:AX15"/>
    <mergeCell ref="AY15:BB15"/>
    <mergeCell ref="T15:W15"/>
    <mergeCell ref="Z15:AC15"/>
    <mergeCell ref="AD15:AG15"/>
    <mergeCell ref="AH15:AI15"/>
    <mergeCell ref="AJ15:AK15"/>
    <mergeCell ref="AO15:AP15"/>
    <mergeCell ref="AQ15:AT15"/>
    <mergeCell ref="CZ15:DC15"/>
    <mergeCell ref="DD15:DG15"/>
    <mergeCell ref="CD15:CG15"/>
    <mergeCell ref="CH15:CK15"/>
    <mergeCell ref="CL15:CO15"/>
    <mergeCell ref="CP15:CS15"/>
    <mergeCell ref="CT15:CW15"/>
    <mergeCell ref="CX15:CX16"/>
    <mergeCell ref="CY15:CY16"/>
    <mergeCell ref="AX32:BC32"/>
    <mergeCell ref="AX33:BC33"/>
    <mergeCell ref="AX31:BC31"/>
    <mergeCell ref="BE32:BW42"/>
    <mergeCell ref="CB32:CB34"/>
    <mergeCell ref="CC32:CC34"/>
    <mergeCell ref="CD32:CD34"/>
    <mergeCell ref="CE32:CF43"/>
    <mergeCell ref="CG32:CH43"/>
    <mergeCell ref="AX34:BC34"/>
    <mergeCell ref="AO32:AO34"/>
    <mergeCell ref="AO35:AO37"/>
    <mergeCell ref="AR30:AU30"/>
    <mergeCell ref="AR31:AS31"/>
    <mergeCell ref="AT31:AU31"/>
    <mergeCell ref="AP32:AP34"/>
    <mergeCell ref="AQ32:AQ34"/>
    <mergeCell ref="AR32:AS43"/>
    <mergeCell ref="AT32:AU43"/>
    <mergeCell ref="DX40:EC40"/>
    <mergeCell ref="DX41:EC41"/>
    <mergeCell ref="DW29:EC29"/>
    <mergeCell ref="DX30:EC30"/>
    <mergeCell ref="DR31:DS31"/>
    <mergeCell ref="DT31:DU31"/>
    <mergeCell ref="DX31:EC31"/>
    <mergeCell ref="EE31:EW31"/>
    <mergeCell ref="EE32:EW42"/>
    <mergeCell ref="DX42:EC42"/>
    <mergeCell ref="DH15:DI15"/>
    <mergeCell ref="DJ15:DK15"/>
    <mergeCell ref="DO15:DP15"/>
    <mergeCell ref="DQ15:DT15"/>
    <mergeCell ref="DU15:DX15"/>
    <mergeCell ref="DY15:EB15"/>
    <mergeCell ref="EC15:EF15"/>
    <mergeCell ref="DO17:DO25"/>
    <mergeCell ref="DO30:DO31"/>
    <mergeCell ref="DP30:DP31"/>
    <mergeCell ref="DQ30:DQ31"/>
    <mergeCell ref="DO32:DO34"/>
    <mergeCell ref="DP32:DP34"/>
    <mergeCell ref="DQ32:DQ34"/>
    <mergeCell ref="EG15:EJ15"/>
    <mergeCell ref="EK15:EK16"/>
    <mergeCell ref="DO29:DU29"/>
    <mergeCell ref="EE29:EI29"/>
    <mergeCell ref="EJ29:EK29"/>
    <mergeCell ref="EO29:EP29"/>
    <mergeCell ref="DR30:DU30"/>
    <mergeCell ref="DX32:EC32"/>
    <mergeCell ref="DX33:EC33"/>
    <mergeCell ref="DX34:EC34"/>
    <mergeCell ref="DX35:EC35"/>
    <mergeCell ref="DX36:EC36"/>
    <mergeCell ref="DX37:EC37"/>
    <mergeCell ref="DX38:EC38"/>
    <mergeCell ref="DX39:EC39"/>
    <mergeCell ref="C38:C40"/>
    <mergeCell ref="D38:D40"/>
    <mergeCell ref="B41:B43"/>
    <mergeCell ref="C41:C43"/>
    <mergeCell ref="D41:D43"/>
    <mergeCell ref="A47:P47"/>
    <mergeCell ref="E31:F31"/>
    <mergeCell ref="G31:H31"/>
    <mergeCell ref="C32:C34"/>
    <mergeCell ref="D32:D34"/>
    <mergeCell ref="E32:F43"/>
    <mergeCell ref="G32:H43"/>
    <mergeCell ref="D35:D37"/>
    <mergeCell ref="AX39:BC39"/>
    <mergeCell ref="AX40:BC40"/>
    <mergeCell ref="AX41:BC41"/>
    <mergeCell ref="AX42:BC42"/>
    <mergeCell ref="AP35:AP37"/>
    <mergeCell ref="AQ35:AQ37"/>
    <mergeCell ref="AX35:BC35"/>
    <mergeCell ref="AX36:BC36"/>
    <mergeCell ref="AO38:AO40"/>
    <mergeCell ref="AP38:AP40"/>
    <mergeCell ref="AQ38:AQ40"/>
    <mergeCell ref="AO41:AO43"/>
    <mergeCell ref="AP41:AP43"/>
    <mergeCell ref="AQ41:AQ43"/>
    <mergeCell ref="AN47:BC47"/>
    <mergeCell ref="BF49:BM49"/>
    <mergeCell ref="BP49:BV49"/>
    <mergeCell ref="AO52:BX52"/>
    <mergeCell ref="AO59:AP59"/>
    <mergeCell ref="AQ59:BX59"/>
    <mergeCell ref="AO60:AP60"/>
    <mergeCell ref="AQ60:BX60"/>
    <mergeCell ref="AO61:AP61"/>
    <mergeCell ref="AQ61:BX61"/>
    <mergeCell ref="AO62:AP62"/>
    <mergeCell ref="AQ62:BX62"/>
    <mergeCell ref="AO53:BX53"/>
    <mergeCell ref="AO54:BX54"/>
    <mergeCell ref="AO56:BX56"/>
    <mergeCell ref="AO57:AP57"/>
    <mergeCell ref="AQ57:BX57"/>
    <mergeCell ref="AO58:AP58"/>
    <mergeCell ref="AQ58:BX58"/>
    <mergeCell ref="Y15:Y16"/>
    <mergeCell ref="AO16:AP16"/>
    <mergeCell ref="AO17:AO25"/>
    <mergeCell ref="AO29:AU29"/>
    <mergeCell ref="AW29:BC29"/>
    <mergeCell ref="BE29:BI29"/>
    <mergeCell ref="BJ29:BK29"/>
    <mergeCell ref="BO29:BP29"/>
    <mergeCell ref="B15:C15"/>
    <mergeCell ref="D15:G15"/>
    <mergeCell ref="H15:K15"/>
    <mergeCell ref="L15:O15"/>
    <mergeCell ref="P15:S15"/>
    <mergeCell ref="X15:X16"/>
    <mergeCell ref="B16:C16"/>
    <mergeCell ref="B17:B25"/>
    <mergeCell ref="B29:H29"/>
    <mergeCell ref="R29:V29"/>
    <mergeCell ref="W29:X29"/>
    <mergeCell ref="AB29:AC29"/>
    <mergeCell ref="B30:B31"/>
    <mergeCell ref="E30:H30"/>
    <mergeCell ref="K31:P31"/>
    <mergeCell ref="C30:C31"/>
    <mergeCell ref="D30:D31"/>
    <mergeCell ref="AO30:AO31"/>
    <mergeCell ref="AP30:AP31"/>
    <mergeCell ref="AQ30:AQ31"/>
    <mergeCell ref="AX30:BC30"/>
    <mergeCell ref="R31:AJ31"/>
    <mergeCell ref="B35:B37"/>
    <mergeCell ref="C35:C37"/>
    <mergeCell ref="B32:B34"/>
    <mergeCell ref="B38:B40"/>
    <mergeCell ref="AX37:BC37"/>
    <mergeCell ref="AX38:BC38"/>
    <mergeCell ref="CK33:CP33"/>
    <mergeCell ref="CK34:CP34"/>
    <mergeCell ref="CK35:CP35"/>
    <mergeCell ref="CK36:CP36"/>
    <mergeCell ref="CK37:CP37"/>
    <mergeCell ref="CK38:CP38"/>
    <mergeCell ref="CK39:CP39"/>
    <mergeCell ref="CK40:CP40"/>
    <mergeCell ref="CK41:CP41"/>
    <mergeCell ref="CA47:CP47"/>
    <mergeCell ref="CB52:DK52"/>
    <mergeCell ref="CB53:DK53"/>
    <mergeCell ref="CB54:DK54"/>
    <mergeCell ref="CB56:DK56"/>
    <mergeCell ref="CB60:CC60"/>
    <mergeCell ref="CB61:CC61"/>
    <mergeCell ref="CB62:CC62"/>
    <mergeCell ref="CD61:DK61"/>
    <mergeCell ref="CD62:DK62"/>
    <mergeCell ref="CB57:CC57"/>
    <mergeCell ref="CD57:DK57"/>
    <mergeCell ref="CB58:CC58"/>
    <mergeCell ref="CD58:DK58"/>
    <mergeCell ref="CB59:CC59"/>
    <mergeCell ref="CD59:DK59"/>
    <mergeCell ref="CD60:DK60"/>
    <mergeCell ref="DO35:DO37"/>
    <mergeCell ref="DO41:DO43"/>
    <mergeCell ref="DN47:EC47"/>
    <mergeCell ref="CR31:DJ31"/>
    <mergeCell ref="CR32:DJ42"/>
    <mergeCell ref="DR32:DS43"/>
    <mergeCell ref="DT32:DU43"/>
    <mergeCell ref="DP35:DP37"/>
    <mergeCell ref="DQ35:DQ37"/>
    <mergeCell ref="DQ38:DQ40"/>
    <mergeCell ref="CS49:CZ49"/>
    <mergeCell ref="DC49:DI49"/>
    <mergeCell ref="EF49:EM49"/>
    <mergeCell ref="EP49:EV49"/>
    <mergeCell ref="DO52:EX52"/>
    <mergeCell ref="DO53:EX53"/>
    <mergeCell ref="DO54:EX54"/>
    <mergeCell ref="DO60:DP60"/>
    <mergeCell ref="DQ60:EX60"/>
    <mergeCell ref="DO61:DP61"/>
    <mergeCell ref="DQ61:EX61"/>
    <mergeCell ref="DO62:DP62"/>
    <mergeCell ref="DQ62:EX62"/>
    <mergeCell ref="DO56:EX56"/>
    <mergeCell ref="DO57:DP57"/>
    <mergeCell ref="DQ57:EX57"/>
    <mergeCell ref="DO58:DP58"/>
    <mergeCell ref="DQ58:EX58"/>
    <mergeCell ref="DO59:DP59"/>
    <mergeCell ref="DQ59:EX59"/>
    <mergeCell ref="BC15:BF15"/>
    <mergeCell ref="BG15:BJ15"/>
    <mergeCell ref="BK15:BK16"/>
    <mergeCell ref="BL15:BL16"/>
    <mergeCell ref="BM15:BP15"/>
    <mergeCell ref="BQ15:BT15"/>
    <mergeCell ref="BU15:BV15"/>
    <mergeCell ref="BW15:BX15"/>
    <mergeCell ref="CB15:CC15"/>
    <mergeCell ref="CB29:CH29"/>
    <mergeCell ref="CR29:CV29"/>
    <mergeCell ref="CW29:CX29"/>
    <mergeCell ref="DB29:DC29"/>
    <mergeCell ref="CE30:CH30"/>
    <mergeCell ref="CJ29:CP29"/>
    <mergeCell ref="CK30:CP30"/>
    <mergeCell ref="BE31:BW31"/>
    <mergeCell ref="CE31:CF31"/>
    <mergeCell ref="CG31:CH31"/>
    <mergeCell ref="CK31:CP31"/>
    <mergeCell ref="CK32:CP32"/>
    <mergeCell ref="CB38:CB40"/>
    <mergeCell ref="CC38:CC40"/>
    <mergeCell ref="CD38:CD40"/>
    <mergeCell ref="CB41:CB43"/>
    <mergeCell ref="CC41:CC43"/>
    <mergeCell ref="CD41:CD43"/>
    <mergeCell ref="CK42:CP42"/>
    <mergeCell ref="CB17:CB25"/>
    <mergeCell ref="CB30:CB31"/>
    <mergeCell ref="CC30:CC31"/>
    <mergeCell ref="CD30:CD31"/>
    <mergeCell ref="CB35:CB37"/>
    <mergeCell ref="CC35:CC37"/>
    <mergeCell ref="CD35:CD37"/>
    <mergeCell ref="DO38:DO40"/>
    <mergeCell ref="DP38:DP40"/>
    <mergeCell ref="DP41:DP43"/>
    <mergeCell ref="DQ41:DQ43"/>
    <mergeCell ref="K36:P36"/>
    <mergeCell ref="K37:P37"/>
    <mergeCell ref="K38:P38"/>
    <mergeCell ref="K39:P39"/>
    <mergeCell ref="J29:P29"/>
    <mergeCell ref="K30:P30"/>
    <mergeCell ref="K32:P32"/>
    <mergeCell ref="R32:AJ42"/>
    <mergeCell ref="K33:P33"/>
    <mergeCell ref="K34:P34"/>
    <mergeCell ref="K35:P35"/>
    <mergeCell ref="K42:P42"/>
    <mergeCell ref="K40:P40"/>
    <mergeCell ref="K41:P41"/>
    <mergeCell ref="S49:Z49"/>
    <mergeCell ref="AC49:AI49"/>
    <mergeCell ref="B52:AK52"/>
    <mergeCell ref="B53:AK53"/>
    <mergeCell ref="B54:AK54"/>
    <mergeCell ref="B56:AK56"/>
    <mergeCell ref="B57:C57"/>
    <mergeCell ref="D57:AK57"/>
    <mergeCell ref="B58:C58"/>
    <mergeCell ref="D58:AK58"/>
    <mergeCell ref="B59:C59"/>
    <mergeCell ref="D59:AK59"/>
    <mergeCell ref="D65:G65"/>
    <mergeCell ref="H65:K65"/>
    <mergeCell ref="L65:O65"/>
    <mergeCell ref="P65:S65"/>
    <mergeCell ref="X65:X66"/>
    <mergeCell ref="Y65:Y66"/>
    <mergeCell ref="AD65:AG65"/>
    <mergeCell ref="AH65:AI65"/>
    <mergeCell ref="AO65:AP65"/>
    <mergeCell ref="AQ65:AT65"/>
    <mergeCell ref="AU65:AX65"/>
    <mergeCell ref="AY65:BB65"/>
    <mergeCell ref="BC65:BF65"/>
    <mergeCell ref="AO66:AP66"/>
    <mergeCell ref="BG65:BJ65"/>
    <mergeCell ref="BK65:BK66"/>
    <mergeCell ref="BL65:BL66"/>
    <mergeCell ref="BM65:BP65"/>
    <mergeCell ref="BQ65:BT65"/>
    <mergeCell ref="BU65:BV65"/>
    <mergeCell ref="BW65:BX65"/>
    <mergeCell ref="CB65:CC65"/>
    <mergeCell ref="CD65:CG65"/>
    <mergeCell ref="CH65:CK65"/>
    <mergeCell ref="CL65:CO65"/>
    <mergeCell ref="CP65:CS65"/>
    <mergeCell ref="CX65:CX66"/>
    <mergeCell ref="CY65:CY66"/>
    <mergeCell ref="CB66:CC66"/>
    <mergeCell ref="CT65:CW65"/>
    <mergeCell ref="CZ65:DC65"/>
    <mergeCell ref="DD65:DG65"/>
    <mergeCell ref="DH65:DI65"/>
    <mergeCell ref="DJ65:DK65"/>
    <mergeCell ref="DO65:DP65"/>
    <mergeCell ref="DQ65:DT65"/>
    <mergeCell ref="EQ65:ET65"/>
    <mergeCell ref="EU65:EV65"/>
    <mergeCell ref="EW65:EX65"/>
    <mergeCell ref="DU65:DX65"/>
    <mergeCell ref="DY65:EB65"/>
    <mergeCell ref="EC65:EF65"/>
    <mergeCell ref="EG65:EJ65"/>
    <mergeCell ref="EK65:EK66"/>
    <mergeCell ref="EL65:EL66"/>
    <mergeCell ref="EM65:EP65"/>
    <mergeCell ref="DO66:DP66"/>
    <mergeCell ref="B65:C65"/>
    <mergeCell ref="B66:C66"/>
    <mergeCell ref="BO79:BP79"/>
    <mergeCell ref="CB79:CH79"/>
    <mergeCell ref="DO79:DU79"/>
    <mergeCell ref="DW79:EC79"/>
    <mergeCell ref="EE79:EI79"/>
    <mergeCell ref="EJ79:EK79"/>
    <mergeCell ref="EO79:EP79"/>
    <mergeCell ref="DX80:EC80"/>
    <mergeCell ref="T65:W65"/>
    <mergeCell ref="Z65:AC65"/>
    <mergeCell ref="B67:B75"/>
    <mergeCell ref="AO67:AO75"/>
    <mergeCell ref="CB67:CB75"/>
    <mergeCell ref="DO67:DO75"/>
    <mergeCell ref="B79:H79"/>
    <mergeCell ref="DX81:EC81"/>
    <mergeCell ref="EE81:EW81"/>
    <mergeCell ref="DX82:EC82"/>
    <mergeCell ref="CW79:CX79"/>
    <mergeCell ref="DB79:DC79"/>
    <mergeCell ref="DO80:DO81"/>
    <mergeCell ref="DP80:DP81"/>
    <mergeCell ref="DQ80:DQ81"/>
    <mergeCell ref="DR80:DU80"/>
    <mergeCell ref="CR81:DJ81"/>
    <mergeCell ref="CK81:CP81"/>
    <mergeCell ref="CK82:CP82"/>
    <mergeCell ref="CJ79:CP79"/>
    <mergeCell ref="CR79:CV79"/>
    <mergeCell ref="CB80:CB81"/>
    <mergeCell ref="CC80:CC81"/>
    <mergeCell ref="CD80:CD81"/>
    <mergeCell ref="CE80:CH80"/>
    <mergeCell ref="CK80:CP80"/>
    <mergeCell ref="B60:C60"/>
    <mergeCell ref="D60:AK60"/>
    <mergeCell ref="B61:C61"/>
    <mergeCell ref="D61:AK61"/>
    <mergeCell ref="B62:C62"/>
    <mergeCell ref="D62:AK62"/>
    <mergeCell ref="AJ65:AK65"/>
    <mergeCell ref="W79:X79"/>
    <mergeCell ref="AB79:AC79"/>
    <mergeCell ref="BE79:BI79"/>
    <mergeCell ref="BJ79:BK79"/>
    <mergeCell ref="E81:F81"/>
    <mergeCell ref="G81:H81"/>
    <mergeCell ref="R81:AJ81"/>
    <mergeCell ref="BE81:BW81"/>
    <mergeCell ref="J79:P79"/>
    <mergeCell ref="R79:V79"/>
    <mergeCell ref="B80:B81"/>
    <mergeCell ref="C80:C81"/>
    <mergeCell ref="D80:D81"/>
    <mergeCell ref="E80:H80"/>
    <mergeCell ref="K80:P80"/>
    <mergeCell ref="K81:P81"/>
    <mergeCell ref="CE81:CF81"/>
    <mergeCell ref="CG81:CH81"/>
    <mergeCell ref="DR81:DS81"/>
    <mergeCell ref="DT81:DU81"/>
    <mergeCell ref="AX83:BC83"/>
    <mergeCell ref="AX84:BC84"/>
    <mergeCell ref="CB82:CB84"/>
    <mergeCell ref="CB85:CB87"/>
    <mergeCell ref="CC85:CC87"/>
    <mergeCell ref="CD85:CD87"/>
    <mergeCell ref="AX86:BC86"/>
    <mergeCell ref="AX87:BC87"/>
    <mergeCell ref="CC82:CC84"/>
    <mergeCell ref="CB88:CB90"/>
    <mergeCell ref="CC88:CC90"/>
    <mergeCell ref="AX88:BC88"/>
    <mergeCell ref="AX89:BC89"/>
    <mergeCell ref="AX81:BC81"/>
    <mergeCell ref="AX82:BC82"/>
    <mergeCell ref="BE82:BW92"/>
    <mergeCell ref="CD82:CD84"/>
    <mergeCell ref="CE82:CF93"/>
    <mergeCell ref="AX85:BC85"/>
    <mergeCell ref="CD88:CD90"/>
    <mergeCell ref="AX90:BC90"/>
    <mergeCell ref="DX86:EC86"/>
    <mergeCell ref="DX87:EC87"/>
    <mergeCell ref="DO88:DO90"/>
    <mergeCell ref="DP88:DP90"/>
    <mergeCell ref="DQ88:DQ90"/>
    <mergeCell ref="DX88:EC88"/>
    <mergeCell ref="DX89:EC89"/>
    <mergeCell ref="DX90:EC90"/>
    <mergeCell ref="CG82:CH93"/>
    <mergeCell ref="DO82:DO84"/>
    <mergeCell ref="DP82:DP84"/>
    <mergeCell ref="DQ82:DQ84"/>
    <mergeCell ref="DR82:DS93"/>
    <mergeCell ref="DT82:DU93"/>
    <mergeCell ref="EE82:EW92"/>
    <mergeCell ref="CK89:CP89"/>
    <mergeCell ref="CK90:CP90"/>
    <mergeCell ref="CR82:DJ92"/>
    <mergeCell ref="CK83:CP83"/>
    <mergeCell ref="CK84:CP84"/>
    <mergeCell ref="CK85:CP85"/>
    <mergeCell ref="CK86:CP86"/>
    <mergeCell ref="CK87:CP87"/>
    <mergeCell ref="CK88:CP88"/>
    <mergeCell ref="K82:P82"/>
    <mergeCell ref="R82:AJ92"/>
    <mergeCell ref="K83:P83"/>
    <mergeCell ref="K84:P84"/>
    <mergeCell ref="K85:P85"/>
    <mergeCell ref="K86:P86"/>
    <mergeCell ref="K87:P87"/>
    <mergeCell ref="K91:P91"/>
    <mergeCell ref="AT81:AU81"/>
    <mergeCell ref="D82:D84"/>
    <mergeCell ref="E82:F93"/>
    <mergeCell ref="G82:H93"/>
    <mergeCell ref="AQ82:AQ84"/>
    <mergeCell ref="AT82:AU93"/>
    <mergeCell ref="K90:P90"/>
    <mergeCell ref="AX91:BC91"/>
    <mergeCell ref="AX92:BC92"/>
    <mergeCell ref="AR81:AS81"/>
    <mergeCell ref="AR82:AS93"/>
    <mergeCell ref="AQ91:AQ93"/>
    <mergeCell ref="CB91:CB93"/>
    <mergeCell ref="CC91:CC93"/>
    <mergeCell ref="CD91:CD93"/>
    <mergeCell ref="CK91:CP91"/>
    <mergeCell ref="AO91:AO93"/>
    <mergeCell ref="AP91:AP93"/>
    <mergeCell ref="AN97:BC97"/>
    <mergeCell ref="BF99:BM99"/>
    <mergeCell ref="BP99:BV99"/>
    <mergeCell ref="AO102:BX102"/>
    <mergeCell ref="AO103:BX103"/>
    <mergeCell ref="AQ109:BX109"/>
    <mergeCell ref="AQ110:BX110"/>
    <mergeCell ref="CB110:CC110"/>
    <mergeCell ref="AQ111:BX111"/>
    <mergeCell ref="CB111:CC111"/>
    <mergeCell ref="AQ112:BX112"/>
    <mergeCell ref="CB112:CC112"/>
    <mergeCell ref="AO104:BX104"/>
    <mergeCell ref="AO106:BX106"/>
    <mergeCell ref="AQ107:BX107"/>
    <mergeCell ref="CB107:CC107"/>
    <mergeCell ref="AQ108:BX108"/>
    <mergeCell ref="CB108:CC108"/>
    <mergeCell ref="CB109:CC109"/>
    <mergeCell ref="CK92:CP92"/>
    <mergeCell ref="CA97:CP97"/>
    <mergeCell ref="CS99:CZ99"/>
    <mergeCell ref="DC99:DI99"/>
    <mergeCell ref="CB102:DK102"/>
    <mergeCell ref="CB103:DK103"/>
    <mergeCell ref="CB104:DK104"/>
    <mergeCell ref="CD111:DK111"/>
    <mergeCell ref="DO111:DP111"/>
    <mergeCell ref="CD112:DK112"/>
    <mergeCell ref="DO112:DP112"/>
    <mergeCell ref="CB106:DK106"/>
    <mergeCell ref="CD107:DK107"/>
    <mergeCell ref="DO107:DP107"/>
    <mergeCell ref="CD108:DK108"/>
    <mergeCell ref="DO108:DP108"/>
    <mergeCell ref="CD109:DK109"/>
    <mergeCell ref="CD110:DK110"/>
    <mergeCell ref="DO129:DU129"/>
    <mergeCell ref="DW129:EC129"/>
    <mergeCell ref="EE129:EI129"/>
    <mergeCell ref="EJ129:EK129"/>
    <mergeCell ref="EO129:EP129"/>
    <mergeCell ref="DO109:DP109"/>
    <mergeCell ref="DO110:DP110"/>
    <mergeCell ref="DO117:DO125"/>
    <mergeCell ref="CJ129:CP129"/>
    <mergeCell ref="CR129:CV129"/>
    <mergeCell ref="CW129:CX129"/>
    <mergeCell ref="DB129:DC129"/>
    <mergeCell ref="AO82:AO84"/>
    <mergeCell ref="AP82:AP84"/>
    <mergeCell ref="AO79:AU79"/>
    <mergeCell ref="AW79:BC79"/>
    <mergeCell ref="AO80:AO81"/>
    <mergeCell ref="AP80:AP81"/>
    <mergeCell ref="AQ80:AQ81"/>
    <mergeCell ref="AR80:AU80"/>
    <mergeCell ref="AX80:BC80"/>
    <mergeCell ref="DX83:EC83"/>
    <mergeCell ref="DX84:EC84"/>
    <mergeCell ref="DX91:EC91"/>
    <mergeCell ref="DX92:EC92"/>
    <mergeCell ref="B82:B84"/>
    <mergeCell ref="B85:B87"/>
    <mergeCell ref="B88:B90"/>
    <mergeCell ref="B91:B93"/>
    <mergeCell ref="K92:P92"/>
    <mergeCell ref="DO85:DO87"/>
    <mergeCell ref="DP85:DP87"/>
    <mergeCell ref="DO91:DO93"/>
    <mergeCell ref="DP91:DP93"/>
    <mergeCell ref="DQ91:DQ93"/>
    <mergeCell ref="DO104:EX104"/>
    <mergeCell ref="DO106:EX106"/>
    <mergeCell ref="DQ107:EX107"/>
    <mergeCell ref="DQ108:EX108"/>
    <mergeCell ref="DQ109:EX109"/>
    <mergeCell ref="DQ110:EX110"/>
    <mergeCell ref="DQ111:EX111"/>
    <mergeCell ref="DQ112:EX112"/>
    <mergeCell ref="DQ85:DQ87"/>
    <mergeCell ref="DX85:EC85"/>
    <mergeCell ref="DN97:EC97"/>
    <mergeCell ref="EF99:EM99"/>
    <mergeCell ref="EP99:EV99"/>
    <mergeCell ref="DO102:EX102"/>
    <mergeCell ref="DO103:EX103"/>
    <mergeCell ref="C85:C87"/>
    <mergeCell ref="D85:D87"/>
    <mergeCell ref="AO85:AO87"/>
    <mergeCell ref="AP85:AP87"/>
    <mergeCell ref="C82:C84"/>
    <mergeCell ref="C88:C90"/>
    <mergeCell ref="C91:C93"/>
    <mergeCell ref="AQ85:AQ87"/>
    <mergeCell ref="AO88:AO90"/>
    <mergeCell ref="AP88:AP90"/>
    <mergeCell ref="AQ88:AQ90"/>
    <mergeCell ref="D88:D90"/>
    <mergeCell ref="D91:D93"/>
    <mergeCell ref="K88:P88"/>
    <mergeCell ref="K89:P89"/>
    <mergeCell ref="A97:P97"/>
    <mergeCell ref="S99:Z99"/>
    <mergeCell ref="AC99:AI99"/>
    <mergeCell ref="B102:AK102"/>
    <mergeCell ref="B103:AK103"/>
    <mergeCell ref="B108:C108"/>
    <mergeCell ref="B109:C109"/>
    <mergeCell ref="T115:W115"/>
    <mergeCell ref="Z115:AC115"/>
    <mergeCell ref="AD115:AG115"/>
    <mergeCell ref="AH115:AI115"/>
    <mergeCell ref="AQ115:AT115"/>
    <mergeCell ref="AU115:AX115"/>
    <mergeCell ref="AY115:BB115"/>
    <mergeCell ref="BC115:BF115"/>
    <mergeCell ref="BG115:BJ115"/>
    <mergeCell ref="AO116:AP116"/>
    <mergeCell ref="BU115:BV115"/>
    <mergeCell ref="BW115:BX115"/>
    <mergeCell ref="CB115:CC115"/>
    <mergeCell ref="CD115:CG115"/>
    <mergeCell ref="CH115:CK115"/>
    <mergeCell ref="CL115:CO115"/>
    <mergeCell ref="CP115:CS115"/>
    <mergeCell ref="CB116:CC116"/>
    <mergeCell ref="CT115:CW115"/>
    <mergeCell ref="CX115:CX116"/>
    <mergeCell ref="CY115:CY116"/>
    <mergeCell ref="CZ115:DC115"/>
    <mergeCell ref="DD115:DG115"/>
    <mergeCell ref="DH115:DI115"/>
    <mergeCell ref="DJ115:DK115"/>
    <mergeCell ref="EG115:EJ115"/>
    <mergeCell ref="EM115:EP115"/>
    <mergeCell ref="EQ115:ET115"/>
    <mergeCell ref="EU115:EV115"/>
    <mergeCell ref="EW115:EX115"/>
    <mergeCell ref="DO115:DP115"/>
    <mergeCell ref="DQ115:DT115"/>
    <mergeCell ref="DU115:DX115"/>
    <mergeCell ref="DY115:EB115"/>
    <mergeCell ref="EC115:EF115"/>
    <mergeCell ref="EK115:EK116"/>
    <mergeCell ref="EL115:EL116"/>
    <mergeCell ref="DO116:DP116"/>
    <mergeCell ref="AO130:AO131"/>
    <mergeCell ref="AP130:AP131"/>
    <mergeCell ref="AQ130:AQ131"/>
    <mergeCell ref="AR130:AU130"/>
    <mergeCell ref="AX130:BC130"/>
    <mergeCell ref="CB130:CB131"/>
    <mergeCell ref="CC130:CC131"/>
    <mergeCell ref="CK130:CP130"/>
    <mergeCell ref="CK131:CP131"/>
    <mergeCell ref="CK132:CP132"/>
    <mergeCell ref="DR130:DU130"/>
    <mergeCell ref="DR131:DS131"/>
    <mergeCell ref="DT131:DU131"/>
    <mergeCell ref="DX131:EC131"/>
    <mergeCell ref="EE131:EW131"/>
    <mergeCell ref="DX132:EC132"/>
    <mergeCell ref="CD130:CD131"/>
    <mergeCell ref="CE130:CH130"/>
    <mergeCell ref="DO130:DO131"/>
    <mergeCell ref="DP130:DP131"/>
    <mergeCell ref="DQ130:DQ131"/>
    <mergeCell ref="DX130:EC130"/>
    <mergeCell ref="CR131:DJ131"/>
    <mergeCell ref="B104:AK104"/>
    <mergeCell ref="B106:AK106"/>
    <mergeCell ref="B107:C107"/>
    <mergeCell ref="D107:AK107"/>
    <mergeCell ref="AO107:AP107"/>
    <mergeCell ref="D108:AK108"/>
    <mergeCell ref="D109:AK109"/>
    <mergeCell ref="B110:C110"/>
    <mergeCell ref="D110:AK110"/>
    <mergeCell ref="B111:C111"/>
    <mergeCell ref="D111:AK111"/>
    <mergeCell ref="B112:C112"/>
    <mergeCell ref="D112:AK112"/>
    <mergeCell ref="B115:C115"/>
    <mergeCell ref="AJ115:AK115"/>
    <mergeCell ref="BK115:BK116"/>
    <mergeCell ref="BL115:BL116"/>
    <mergeCell ref="BM115:BP115"/>
    <mergeCell ref="BQ115:BT115"/>
    <mergeCell ref="CB117:CB125"/>
    <mergeCell ref="W129:X129"/>
    <mergeCell ref="AB129:AC129"/>
    <mergeCell ref="AO129:AU129"/>
    <mergeCell ref="AW129:BC129"/>
    <mergeCell ref="BE129:BI129"/>
    <mergeCell ref="BJ129:BK129"/>
    <mergeCell ref="BO129:BP129"/>
    <mergeCell ref="CB129:CH129"/>
    <mergeCell ref="AO108:AP108"/>
    <mergeCell ref="AO109:AP109"/>
    <mergeCell ref="AO110:AP110"/>
    <mergeCell ref="AO111:AP111"/>
    <mergeCell ref="AO112:AP112"/>
    <mergeCell ref="AO115:AP115"/>
    <mergeCell ref="AO117:AO125"/>
    <mergeCell ref="B130:B131"/>
    <mergeCell ref="C130:C131"/>
    <mergeCell ref="D130:D131"/>
    <mergeCell ref="E130:H130"/>
    <mergeCell ref="K130:P130"/>
    <mergeCell ref="E131:F131"/>
    <mergeCell ref="G131:H131"/>
    <mergeCell ref="K131:P131"/>
    <mergeCell ref="R131:AJ131"/>
    <mergeCell ref="AR131:AS131"/>
    <mergeCell ref="AT131:AU131"/>
    <mergeCell ref="BE131:BW131"/>
    <mergeCell ref="CE131:CF131"/>
    <mergeCell ref="CG131:CH131"/>
    <mergeCell ref="DX133:EC133"/>
    <mergeCell ref="DX134:EC134"/>
    <mergeCell ref="CB132:CB134"/>
    <mergeCell ref="CB135:CB137"/>
    <mergeCell ref="CC135:CC137"/>
    <mergeCell ref="CD135:CD137"/>
    <mergeCell ref="DO135:DO137"/>
    <mergeCell ref="DP135:DP137"/>
    <mergeCell ref="AX136:BC136"/>
    <mergeCell ref="AX137:BC137"/>
    <mergeCell ref="K138:P138"/>
    <mergeCell ref="AO138:AO140"/>
    <mergeCell ref="AP138:AP140"/>
    <mergeCell ref="AQ138:AQ140"/>
    <mergeCell ref="AX138:BC138"/>
    <mergeCell ref="CB138:CB140"/>
    <mergeCell ref="CC138:CC140"/>
    <mergeCell ref="CR132:DJ142"/>
    <mergeCell ref="CK133:CP133"/>
    <mergeCell ref="CK134:CP134"/>
    <mergeCell ref="CK135:CP135"/>
    <mergeCell ref="CK136:CP136"/>
    <mergeCell ref="CK137:CP137"/>
    <mergeCell ref="CK138:CP138"/>
    <mergeCell ref="CK142:CP142"/>
    <mergeCell ref="CG132:CH143"/>
    <mergeCell ref="DP132:DP134"/>
    <mergeCell ref="DQ132:DQ134"/>
    <mergeCell ref="DR132:DS143"/>
    <mergeCell ref="DT132:DU143"/>
    <mergeCell ref="EE132:EW142"/>
    <mergeCell ref="CK141:CP141"/>
    <mergeCell ref="CB156:DK156"/>
    <mergeCell ref="CD157:DK157"/>
    <mergeCell ref="CD158:DK158"/>
    <mergeCell ref="CD159:DK159"/>
    <mergeCell ref="CD160:DK160"/>
    <mergeCell ref="CD161:DK161"/>
    <mergeCell ref="CD162:DK162"/>
    <mergeCell ref="CK139:CP139"/>
    <mergeCell ref="CK140:CP140"/>
    <mergeCell ref="CS149:CZ149"/>
    <mergeCell ref="DC149:DI149"/>
    <mergeCell ref="CB152:DK152"/>
    <mergeCell ref="CB153:DK153"/>
    <mergeCell ref="CB154:DK154"/>
    <mergeCell ref="DQ135:DQ137"/>
    <mergeCell ref="DX135:EC135"/>
    <mergeCell ref="DX136:EC136"/>
    <mergeCell ref="DX137:EC137"/>
    <mergeCell ref="DO138:DO140"/>
    <mergeCell ref="DP138:DP140"/>
    <mergeCell ref="DO157:DP157"/>
    <mergeCell ref="DO158:DP158"/>
    <mergeCell ref="DO159:DP159"/>
    <mergeCell ref="DO160:DP160"/>
    <mergeCell ref="DO161:DP161"/>
    <mergeCell ref="DO162:DP162"/>
    <mergeCell ref="DQ138:DQ140"/>
    <mergeCell ref="DX138:EC138"/>
    <mergeCell ref="DX139:EC139"/>
    <mergeCell ref="DX140:EC140"/>
    <mergeCell ref="DO132:DO134"/>
    <mergeCell ref="DO141:DO143"/>
    <mergeCell ref="DP141:DP143"/>
    <mergeCell ref="DQ141:DQ143"/>
    <mergeCell ref="DO154:EX154"/>
    <mergeCell ref="DO156:EX156"/>
    <mergeCell ref="DQ157:EX157"/>
    <mergeCell ref="DQ158:EX158"/>
    <mergeCell ref="DQ159:EX159"/>
    <mergeCell ref="DQ160:EX160"/>
    <mergeCell ref="DQ161:EX161"/>
    <mergeCell ref="DQ162:EX162"/>
    <mergeCell ref="DX141:EC141"/>
    <mergeCell ref="DX142:EC142"/>
    <mergeCell ref="DN147:EC147"/>
    <mergeCell ref="EF149:EM149"/>
    <mergeCell ref="EP149:EV149"/>
    <mergeCell ref="DO152:EX152"/>
    <mergeCell ref="DO153:EX153"/>
    <mergeCell ref="AO158:AP158"/>
    <mergeCell ref="AO159:AP159"/>
    <mergeCell ref="B154:AK154"/>
    <mergeCell ref="B156:AK156"/>
    <mergeCell ref="B157:C157"/>
    <mergeCell ref="D157:AK157"/>
    <mergeCell ref="AO157:AP157"/>
    <mergeCell ref="D158:AK158"/>
    <mergeCell ref="D159:AK159"/>
    <mergeCell ref="CB159:CC159"/>
    <mergeCell ref="CB160:CC160"/>
    <mergeCell ref="AO156:BX156"/>
    <mergeCell ref="AQ157:BX157"/>
    <mergeCell ref="CB157:CC157"/>
    <mergeCell ref="AQ158:BX158"/>
    <mergeCell ref="CB158:CC158"/>
    <mergeCell ref="AQ159:BX159"/>
    <mergeCell ref="AQ160:BX160"/>
    <mergeCell ref="AX133:BC133"/>
    <mergeCell ref="AX134:BC134"/>
    <mergeCell ref="AX135:BC135"/>
    <mergeCell ref="AX139:BC139"/>
    <mergeCell ref="CB141:CB143"/>
    <mergeCell ref="CC141:CC143"/>
    <mergeCell ref="CA147:CP147"/>
    <mergeCell ref="AX132:BC132"/>
    <mergeCell ref="AX142:BC142"/>
    <mergeCell ref="AX131:BC131"/>
    <mergeCell ref="BE132:BW142"/>
    <mergeCell ref="CC132:CC134"/>
    <mergeCell ref="CD132:CD134"/>
    <mergeCell ref="CE132:CF143"/>
    <mergeCell ref="CD138:CD140"/>
    <mergeCell ref="CD141:CD143"/>
    <mergeCell ref="AX140:BC140"/>
    <mergeCell ref="AX141:BC141"/>
    <mergeCell ref="BF149:BM149"/>
    <mergeCell ref="BP149:BV149"/>
    <mergeCell ref="AO152:BX152"/>
    <mergeCell ref="AO153:BX153"/>
    <mergeCell ref="AO154:BX154"/>
    <mergeCell ref="AQ161:BX161"/>
    <mergeCell ref="CB161:CC161"/>
    <mergeCell ref="AQ162:BX162"/>
    <mergeCell ref="CB162:CC162"/>
    <mergeCell ref="AX581:BC581"/>
    <mergeCell ref="BE581:BW581"/>
    <mergeCell ref="AX582:BC582"/>
    <mergeCell ref="CE581:CF581"/>
    <mergeCell ref="CG581:CH581"/>
    <mergeCell ref="CK582:CP582"/>
    <mergeCell ref="AQ580:AQ581"/>
    <mergeCell ref="AX580:BC580"/>
    <mergeCell ref="CB580:CB581"/>
    <mergeCell ref="CC580:CC581"/>
    <mergeCell ref="CD580:CD581"/>
    <mergeCell ref="CE580:CH580"/>
    <mergeCell ref="CK580:CP580"/>
    <mergeCell ref="CK581:CP581"/>
    <mergeCell ref="BQ565:BT565"/>
    <mergeCell ref="BU565:BV565"/>
    <mergeCell ref="CB567:CB575"/>
    <mergeCell ref="AU565:AX565"/>
    <mergeCell ref="AO567:AO575"/>
    <mergeCell ref="AY565:BB565"/>
    <mergeCell ref="BC565:BF565"/>
    <mergeCell ref="BG565:BJ565"/>
    <mergeCell ref="BK565:BK566"/>
    <mergeCell ref="BL565:BL566"/>
    <mergeCell ref="BM565:BP565"/>
    <mergeCell ref="B567:B575"/>
    <mergeCell ref="BE579:BI579"/>
    <mergeCell ref="BJ579:BK579"/>
    <mergeCell ref="BO579:BP579"/>
    <mergeCell ref="CB579:CH579"/>
    <mergeCell ref="CJ579:CP579"/>
    <mergeCell ref="CR579:CV579"/>
    <mergeCell ref="CW579:CX579"/>
    <mergeCell ref="DB579:DC579"/>
    <mergeCell ref="B579:H579"/>
    <mergeCell ref="J579:P579"/>
    <mergeCell ref="R579:V579"/>
    <mergeCell ref="W579:X579"/>
    <mergeCell ref="AB579:AC579"/>
    <mergeCell ref="AO579:AU579"/>
    <mergeCell ref="AW579:BC579"/>
    <mergeCell ref="E581:F581"/>
    <mergeCell ref="G581:H581"/>
    <mergeCell ref="AR580:AU580"/>
    <mergeCell ref="AR581:AS581"/>
    <mergeCell ref="AT581:AU581"/>
    <mergeCell ref="K582:P582"/>
    <mergeCell ref="K585:P585"/>
    <mergeCell ref="K586:P586"/>
    <mergeCell ref="K587:P587"/>
    <mergeCell ref="B588:B590"/>
    <mergeCell ref="C588:C590"/>
    <mergeCell ref="D588:D590"/>
    <mergeCell ref="K588:P588"/>
    <mergeCell ref="K589:P589"/>
    <mergeCell ref="K590:P590"/>
    <mergeCell ref="B591:B593"/>
    <mergeCell ref="C591:C593"/>
    <mergeCell ref="D591:D593"/>
    <mergeCell ref="K591:P591"/>
    <mergeCell ref="K592:P592"/>
    <mergeCell ref="A597:P597"/>
    <mergeCell ref="K581:P581"/>
    <mergeCell ref="B582:B584"/>
    <mergeCell ref="C582:C584"/>
    <mergeCell ref="D582:D584"/>
    <mergeCell ref="E582:F593"/>
    <mergeCell ref="G582:H593"/>
    <mergeCell ref="D585:D587"/>
    <mergeCell ref="DP585:DP587"/>
    <mergeCell ref="DQ585:DQ587"/>
    <mergeCell ref="DX585:EC585"/>
    <mergeCell ref="DX586:EC586"/>
    <mergeCell ref="DP582:DP584"/>
    <mergeCell ref="DP588:DP590"/>
    <mergeCell ref="DO591:DO593"/>
    <mergeCell ref="DP591:DP593"/>
    <mergeCell ref="DX587:EC587"/>
    <mergeCell ref="DX588:EC588"/>
    <mergeCell ref="DX589:EC589"/>
    <mergeCell ref="DX590:EC590"/>
    <mergeCell ref="DQ591:DQ593"/>
    <mergeCell ref="DX591:EC591"/>
    <mergeCell ref="DX592:EC592"/>
    <mergeCell ref="DN597:EC597"/>
    <mergeCell ref="EF599:EM599"/>
    <mergeCell ref="EP599:EV599"/>
    <mergeCell ref="DQ582:DQ584"/>
    <mergeCell ref="DR582:DS593"/>
    <mergeCell ref="DT582:DU593"/>
    <mergeCell ref="EE582:EW592"/>
    <mergeCell ref="DX583:EC583"/>
    <mergeCell ref="DX584:EC584"/>
    <mergeCell ref="DQ588:DQ590"/>
    <mergeCell ref="AO582:AO584"/>
    <mergeCell ref="AO588:AO590"/>
    <mergeCell ref="AO591:AO593"/>
    <mergeCell ref="AP591:AP593"/>
    <mergeCell ref="AN597:BC597"/>
    <mergeCell ref="R582:AJ592"/>
    <mergeCell ref="S599:Z599"/>
    <mergeCell ref="AC599:AI599"/>
    <mergeCell ref="R581:AJ581"/>
    <mergeCell ref="AP582:AP584"/>
    <mergeCell ref="AQ582:AQ584"/>
    <mergeCell ref="AR582:AS593"/>
    <mergeCell ref="AT582:AU593"/>
    <mergeCell ref="AQ585:AQ587"/>
    <mergeCell ref="AQ591:AQ593"/>
    <mergeCell ref="B580:B581"/>
    <mergeCell ref="C580:C581"/>
    <mergeCell ref="D580:D581"/>
    <mergeCell ref="E580:H580"/>
    <mergeCell ref="K580:P580"/>
    <mergeCell ref="AO580:AO581"/>
    <mergeCell ref="AP580:AP581"/>
    <mergeCell ref="K583:P583"/>
    <mergeCell ref="K584:P584"/>
    <mergeCell ref="B585:B587"/>
    <mergeCell ref="C585:C587"/>
    <mergeCell ref="AO585:AO587"/>
    <mergeCell ref="AP585:AP587"/>
    <mergeCell ref="AX584:BC584"/>
    <mergeCell ref="AX585:BC585"/>
    <mergeCell ref="DO582:DO584"/>
    <mergeCell ref="DO585:DO587"/>
    <mergeCell ref="DO588:DO590"/>
    <mergeCell ref="AP588:AP590"/>
    <mergeCell ref="AQ588:AQ590"/>
    <mergeCell ref="CK590:CP590"/>
    <mergeCell ref="CD585:CD587"/>
    <mergeCell ref="CK585:CP585"/>
    <mergeCell ref="CK586:CP586"/>
    <mergeCell ref="CK587:CP587"/>
    <mergeCell ref="CB591:CB593"/>
    <mergeCell ref="CC591:CC593"/>
    <mergeCell ref="CK589:CP589"/>
    <mergeCell ref="CK591:CP591"/>
    <mergeCell ref="BE582:BW592"/>
    <mergeCell ref="CC582:CC584"/>
    <mergeCell ref="CE582:CF593"/>
    <mergeCell ref="CG582:CH593"/>
    <mergeCell ref="CR582:DJ592"/>
    <mergeCell ref="CK588:CP588"/>
    <mergeCell ref="CD591:CD593"/>
    <mergeCell ref="CK592:CP592"/>
    <mergeCell ref="CD582:CD584"/>
    <mergeCell ref="CK583:CP583"/>
    <mergeCell ref="CK584:CP584"/>
    <mergeCell ref="CB585:CB587"/>
    <mergeCell ref="CC585:CC587"/>
    <mergeCell ref="AX586:BC586"/>
    <mergeCell ref="AX587:BC587"/>
    <mergeCell ref="CB582:CB584"/>
    <mergeCell ref="CB588:CB590"/>
    <mergeCell ref="CC588:CC590"/>
    <mergeCell ref="CD588:CD590"/>
    <mergeCell ref="CA597:CP597"/>
    <mergeCell ref="CS599:CZ599"/>
    <mergeCell ref="DC599:DI599"/>
    <mergeCell ref="AX588:BC588"/>
    <mergeCell ref="AX589:BC589"/>
    <mergeCell ref="BF599:BM599"/>
    <mergeCell ref="BP599:BV599"/>
    <mergeCell ref="AX583:BC583"/>
    <mergeCell ref="AX590:BC590"/>
    <mergeCell ref="AX591:BC591"/>
    <mergeCell ref="AX592:BC592"/>
    <mergeCell ref="T515:W515"/>
    <mergeCell ref="Z515:AC515"/>
    <mergeCell ref="AD515:AG515"/>
    <mergeCell ref="AH515:AI515"/>
    <mergeCell ref="AQ515:AT515"/>
    <mergeCell ref="AU515:AX515"/>
    <mergeCell ref="AY515:BB515"/>
    <mergeCell ref="BC515:BF515"/>
    <mergeCell ref="BG515:BJ515"/>
    <mergeCell ref="AO516:AP516"/>
    <mergeCell ref="BM515:BP515"/>
    <mergeCell ref="BQ515:BT515"/>
    <mergeCell ref="BU515:BV515"/>
    <mergeCell ref="BW515:BX515"/>
    <mergeCell ref="CB515:CC515"/>
    <mergeCell ref="CD515:CG515"/>
    <mergeCell ref="CH515:CK515"/>
    <mergeCell ref="EG515:EJ515"/>
    <mergeCell ref="EK515:EK516"/>
    <mergeCell ref="EL515:EL516"/>
    <mergeCell ref="EM515:EP515"/>
    <mergeCell ref="EQ515:ET515"/>
    <mergeCell ref="EU515:EV515"/>
    <mergeCell ref="EW515:EX515"/>
    <mergeCell ref="DH515:DI515"/>
    <mergeCell ref="DJ515:DK515"/>
    <mergeCell ref="DO515:DP515"/>
    <mergeCell ref="DQ515:DT515"/>
    <mergeCell ref="DU515:DX515"/>
    <mergeCell ref="DY515:EB515"/>
    <mergeCell ref="EC515:EF515"/>
    <mergeCell ref="DD515:DG515"/>
    <mergeCell ref="DO516:DP516"/>
    <mergeCell ref="DO517:DO525"/>
    <mergeCell ref="CL515:CO515"/>
    <mergeCell ref="CP515:CS515"/>
    <mergeCell ref="CT515:CW515"/>
    <mergeCell ref="CX515:CX516"/>
    <mergeCell ref="CY515:CY516"/>
    <mergeCell ref="CZ515:DC515"/>
    <mergeCell ref="CB516:CC516"/>
    <mergeCell ref="B517:B525"/>
    <mergeCell ref="B530:B531"/>
    <mergeCell ref="C530:C531"/>
    <mergeCell ref="D530:D531"/>
    <mergeCell ref="E531:F531"/>
    <mergeCell ref="G531:H531"/>
    <mergeCell ref="B532:B534"/>
    <mergeCell ref="K532:P532"/>
    <mergeCell ref="K533:P533"/>
    <mergeCell ref="K534:P534"/>
    <mergeCell ref="K535:P535"/>
    <mergeCell ref="S549:Z549"/>
    <mergeCell ref="AC549:AI549"/>
    <mergeCell ref="L515:O515"/>
    <mergeCell ref="P515:S515"/>
    <mergeCell ref="X515:X516"/>
    <mergeCell ref="Y515:Y516"/>
    <mergeCell ref="B516:C516"/>
    <mergeCell ref="B529:H529"/>
    <mergeCell ref="W529:X529"/>
    <mergeCell ref="CR532:DJ542"/>
    <mergeCell ref="CK533:CP533"/>
    <mergeCell ref="CK534:CP534"/>
    <mergeCell ref="DX533:EC533"/>
    <mergeCell ref="DX534:EC534"/>
    <mergeCell ref="EP549:EV549"/>
    <mergeCell ref="CG532:CH543"/>
    <mergeCell ref="DO532:DO534"/>
    <mergeCell ref="DP532:DP534"/>
    <mergeCell ref="DQ532:DQ534"/>
    <mergeCell ref="DR532:DS543"/>
    <mergeCell ref="DT532:DU543"/>
    <mergeCell ref="EE532:EW542"/>
    <mergeCell ref="C532:C534"/>
    <mergeCell ref="D532:D534"/>
    <mergeCell ref="E532:F543"/>
    <mergeCell ref="G532:H543"/>
    <mergeCell ref="B535:B537"/>
    <mergeCell ref="C535:C537"/>
    <mergeCell ref="D535:D537"/>
    <mergeCell ref="D557:AK557"/>
    <mergeCell ref="AO557:AP557"/>
    <mergeCell ref="AQ557:BX557"/>
    <mergeCell ref="CB557:CC557"/>
    <mergeCell ref="CD557:DK557"/>
    <mergeCell ref="DO557:DP557"/>
    <mergeCell ref="DQ557:EX557"/>
    <mergeCell ref="B557:C557"/>
    <mergeCell ref="B558:C558"/>
    <mergeCell ref="D558:AK558"/>
    <mergeCell ref="AO558:AP558"/>
    <mergeCell ref="AQ558:BX558"/>
    <mergeCell ref="CB558:CC558"/>
    <mergeCell ref="CD558:DK558"/>
    <mergeCell ref="DC549:DI549"/>
    <mergeCell ref="EF549:EM549"/>
    <mergeCell ref="A547:P547"/>
    <mergeCell ref="AN547:BC547"/>
    <mergeCell ref="CA547:CP547"/>
    <mergeCell ref="DN547:EC547"/>
    <mergeCell ref="BF549:BM549"/>
    <mergeCell ref="BP549:BV549"/>
    <mergeCell ref="CS549:CZ549"/>
    <mergeCell ref="B552:AK552"/>
    <mergeCell ref="AO552:BX552"/>
    <mergeCell ref="CB552:DK552"/>
    <mergeCell ref="DO552:EX552"/>
    <mergeCell ref="AO553:BX553"/>
    <mergeCell ref="CB553:DK553"/>
    <mergeCell ref="DO553:EX553"/>
    <mergeCell ref="CB556:DK556"/>
    <mergeCell ref="DO556:EX556"/>
    <mergeCell ref="B553:AK553"/>
    <mergeCell ref="B554:AK554"/>
    <mergeCell ref="AO554:BX554"/>
    <mergeCell ref="CB554:DK554"/>
    <mergeCell ref="DO554:EX554"/>
    <mergeCell ref="B556:AK556"/>
    <mergeCell ref="AO556:BX556"/>
    <mergeCell ref="DO558:DP558"/>
    <mergeCell ref="DQ558:EX558"/>
    <mergeCell ref="DO560:DP560"/>
    <mergeCell ref="DQ560:EX560"/>
    <mergeCell ref="CX565:CX566"/>
    <mergeCell ref="CY565:CY566"/>
    <mergeCell ref="BW565:BX565"/>
    <mergeCell ref="CB565:CC565"/>
    <mergeCell ref="CD565:CG565"/>
    <mergeCell ref="CH565:CK565"/>
    <mergeCell ref="CL565:CO565"/>
    <mergeCell ref="CP565:CS565"/>
    <mergeCell ref="CT565:CW565"/>
    <mergeCell ref="CB566:CC566"/>
    <mergeCell ref="CZ565:DC565"/>
    <mergeCell ref="DD565:DG565"/>
    <mergeCell ref="DH565:DI565"/>
    <mergeCell ref="DJ565:DK565"/>
    <mergeCell ref="DO565:DP565"/>
    <mergeCell ref="DQ565:DT565"/>
    <mergeCell ref="DU565:DX565"/>
    <mergeCell ref="DO567:DO575"/>
    <mergeCell ref="DO580:DO581"/>
    <mergeCell ref="DP580:DP581"/>
    <mergeCell ref="DQ580:DQ581"/>
    <mergeCell ref="DW579:EC579"/>
    <mergeCell ref="DX580:EC580"/>
    <mergeCell ref="CR581:DJ581"/>
    <mergeCell ref="DR581:DS581"/>
    <mergeCell ref="DT581:DU581"/>
    <mergeCell ref="DX581:EC581"/>
    <mergeCell ref="EE581:EW581"/>
    <mergeCell ref="DY565:EB565"/>
    <mergeCell ref="EC565:EF565"/>
    <mergeCell ref="DO579:DU579"/>
    <mergeCell ref="EE579:EI579"/>
    <mergeCell ref="EJ579:EK579"/>
    <mergeCell ref="EO579:EP579"/>
    <mergeCell ref="DR580:DU580"/>
    <mergeCell ref="DX582:EC582"/>
    <mergeCell ref="D559:AK559"/>
    <mergeCell ref="AO559:AP559"/>
    <mergeCell ref="AQ559:BX559"/>
    <mergeCell ref="CB559:CC559"/>
    <mergeCell ref="CD559:DK559"/>
    <mergeCell ref="DO559:DP559"/>
    <mergeCell ref="DQ559:EX559"/>
    <mergeCell ref="B559:C559"/>
    <mergeCell ref="B560:C560"/>
    <mergeCell ref="D560:AK560"/>
    <mergeCell ref="AO560:AP560"/>
    <mergeCell ref="AQ560:BX560"/>
    <mergeCell ref="CB560:CC560"/>
    <mergeCell ref="CD560:DK560"/>
    <mergeCell ref="D561:AK561"/>
    <mergeCell ref="AO561:AP561"/>
    <mergeCell ref="AQ561:BX561"/>
    <mergeCell ref="CB561:CC561"/>
    <mergeCell ref="CD561:DK561"/>
    <mergeCell ref="DO561:DP561"/>
    <mergeCell ref="DQ561:EX561"/>
    <mergeCell ref="DO562:DP562"/>
    <mergeCell ref="DQ562:EX562"/>
    <mergeCell ref="B561:C561"/>
    <mergeCell ref="B562:C562"/>
    <mergeCell ref="D562:AK562"/>
    <mergeCell ref="AO562:AP562"/>
    <mergeCell ref="AQ562:BX562"/>
    <mergeCell ref="CB562:CC562"/>
    <mergeCell ref="CD562:DK562"/>
    <mergeCell ref="B565:C565"/>
    <mergeCell ref="D565:G565"/>
    <mergeCell ref="H565:K565"/>
    <mergeCell ref="L565:O565"/>
    <mergeCell ref="P565:S565"/>
    <mergeCell ref="X565:X566"/>
    <mergeCell ref="Y565:Y566"/>
    <mergeCell ref="B566:C566"/>
    <mergeCell ref="EG565:EJ565"/>
    <mergeCell ref="EK565:EK566"/>
    <mergeCell ref="EL565:EL566"/>
    <mergeCell ref="EM565:EP565"/>
    <mergeCell ref="EQ565:ET565"/>
    <mergeCell ref="EU565:EV565"/>
    <mergeCell ref="EW565:EX565"/>
    <mergeCell ref="DO566:DP566"/>
    <mergeCell ref="T565:W565"/>
    <mergeCell ref="Z565:AC565"/>
    <mergeCell ref="AD565:AG565"/>
    <mergeCell ref="AH565:AI565"/>
    <mergeCell ref="AJ565:AK565"/>
    <mergeCell ref="AO565:AP565"/>
    <mergeCell ref="AQ565:AT565"/>
    <mergeCell ref="AO566:AP566"/>
  </mergeCells>
  <conditionalFormatting sqref="A1:EY599">
    <cfRule type="cellIs" dxfId="16" priority="1" operator="equal">
      <formula>0</formula>
    </cfRule>
  </conditionalFormatting>
  <conditionalFormatting sqref="X1:AK1 X5:AK5 X13:AK28 Y29:AK29 X30:AK30 AK31 AK32:AK42 X43:AK48 AA49:AK49 X50:AK51 X55:AK55 X63:AK78 Y79:AK79 X80:AK80 AK81 AK82:AK92 X93:AK98 AA99:AK99 X100:AK101 X105:AK105 X113:AK128 Y129:AK129 X130:AK130 AK131 AK132:AK142 X143:AK148 AA149:AK149 X150:AK151 X155:AK155 X163:AK178 Y179:AK179 X180:AK180 AK181 AK182:AK192 X193:AK198 AA199:AK199 X200:AK201 X205:AK205 X213:AK228 Y229:AK229 X230:AK230 AK231 AK232:AK242 X243:AK248 AA249:AK249 X250:AK251 X255:AK255 X263:AK278 Y279:AK279 X280:AK280 AK281 AK282:AK292 X293:AK298 AA299:AK299 X300:AK301 X305:AK305 X313:AK328 Y329:AK329 X330:AK330 AK331 AK332:AK342 X343:AK348 AA349:AK349 X350:AK351 X355:AK355 X363:AK378 Y379:AK379 X380:AK380 AK381 AK382:AK392 X393:AK398 AA399:AK399 X400:AK401 X405:AK405 X413:AK428 Y429:AK429 X430:AK430 AK431 AK432:AK442 X443:AK448 AA449:AK449 X450:AK451 X455:AK455 X463:AK478 Y479:AK479 X480:AK480 AK481 AK482:AK492 X493:AK498 AA499:AK499 X500:AK501 X505:AK505 X513:X528 Y513:AJ530 AK513:AK551 X530 X543:Z548 AA543:AJ551 X550:Z551 X555:Z555 AA555:AJ555 AK555 X563:Z578 AA563:AJ580 AK563:AK599 Y579:Z579 X580:Z580 X593:Z598 AA593:AJ599">
    <cfRule type="cellIs" dxfId="16" priority="2" operator="between">
      <formula>1</formula>
      <formula>100</formula>
    </cfRule>
  </conditionalFormatting>
  <conditionalFormatting sqref="B1:P46 Q1:W599 B48:P96 X67:Y75 B98:P146 X117:AA125 B148:P196 X167:Z175 B198:P246 X217:AK225 B248:P296 X267:AK275 B298:P346 X317:Z325 B348:P396 B398:P446 B448:P496 X467:AA475 B498:P546 X517:AK525 B548:P596 X567:AK575 B598:P599">
    <cfRule type="cellIs" dxfId="26" priority="3" operator="lessThanOrEqual">
      <formula>69</formula>
    </cfRule>
  </conditionalFormatting>
  <conditionalFormatting sqref="AQ1:BJ1 AQ5:BJ5 AQ7:AU28 AV7:BC46 BD7:BJ51 AQ30:AU46 AQ48:BC51 AQ55:BJ55 AQ57:AU78 AV57:BC96 BD57:BJ101 BK67:BK75 AQ80:AU96 AQ98:BC101 AQ105:BJ105 AQ107:AU128 AV107:BC146 BD107:BJ151 BK117:BM125 AQ130:AU146 AQ148:BC151 AQ155:BJ155 AQ157:AU178 AV157:BC196 BD157:BJ201 BK167:BK175 AQ180:AU196 AQ198:BC201 CD201:CW201 AQ205:BJ205 CD205:CW205 AQ207:AU228 AV207:BC246 BD207:BJ251 CD207:CH228 CI207:CP246 CQ207:CW249 BK217:BV225 CX217:DI225 AQ230:AU246 CD230:CH246 AQ248:BC251 CD248:CP249 AQ255:BJ255 AQ257:AU278 AV257:BC296 BD257:BJ301 BK267:BN275 AQ280:AU296 AQ298:BC301 AQ305:BJ305 AQ307:AU328 AV307:BC346 BD307:BJ351 AQ330:AU346 AQ348:BC351 AQ355:BJ355 AQ357:AU378 AV357:BC396 BD357:BJ401 AQ380:AU396 AQ398:BC401 AQ405:BJ405 AQ407:AU428 AV407:BC446 BD407:BJ451 BK417:BK425 AQ430:AU446 AQ448:BC451 AQ455:BJ455 AQ457:AU478 AV457:BC496 BD457:BJ501 BK467:BO475 AQ480:AU496 AQ498:BC501 AQ505:BJ505 AQ507:AU528 AV507:BC546 BD507:BJ551 BK517:BX525 AQ530:AU546 AQ548:BC551 AQ555:BJ555 AQ557:AU578 AV557:BC596 BD557:BJ599 BK567:BO575 AQ580:AU596 AQ598:BC599">
    <cfRule type="cellIs" dxfId="26" priority="4" operator="lessThanOrEqual">
      <formula>69</formula>
    </cfRule>
  </conditionalFormatting>
  <conditionalFormatting sqref="BK1:BX1 BK5:BX5 BK13:BK28 BL13:BW30 BX13:BX51 BK30 BK43:BM48 BN43:BW51 BK50:BM51 BK55:BX55 BK63:BK78 BL63:BW80 BX63:BX101 BK80 BK93:BM98 BN93:BW101 BK100:BM101 BK105:BX105 BK113:BK128 BL113:BW130 BX113:BX151 BK130 BK143:BM148 BN143:BW151 BK150:BM151 BK155:BX155 BK163:BK178 BL163:BW180 BX163:BX201 BK180 BK193:BM198 BN193:BW201 BK200:BM201 CX201:DK201 BK205:BX205 CX205:DK205 BK213:BK228 BL213:BW230 BX213:BX251 CX213:CX228 CY213:DJ230 DK213:DK249 BK230 CX230 BK243:BM248 BN243:BW251 CX243:CZ248 DA243:DJ249 BK250:BM251 BK255:BX255 BK263:BK278 BL263:BW280 BX263:BX301 BK280 BK293:BM298 BN293:BW301 BK300:BM301 BK305:BX305 BK313:BK328 BL313:BW330 BX313:BX351 BK330 BK343:BM348 BN343:BW351 BK350:BM351 BK355:BX355 BK363:BK378 BL363:BW380 BX363:BX401 BK380 BK393:BM398 BN393:BW401 BK400:BM401 BK405:BX405 BK413:BK428 BL413:BW430 BX413:BX451 BK430 BK443:BM448 BN443:BW451 BK450:BM451 BK455:BX455 BK463:BK478 BL463:BW480 BX463:BX501 BK480 BK493:BM498 BN493:BW501 BK500:BM501 BK505:BX505 BK513:BK528 BL513:BW530 BX513:BX551 BK530 BK543:BM548 BN543:BW551 BK550:BM551 BK555:BX555 BK563:BK578 BL563:BW580 BX563:BX599 BK580 BK593:BM598 BN593:BW599">
    <cfRule type="cellIs" dxfId="16" priority="5" operator="between">
      <formula>1</formula>
      <formula>100</formula>
    </cfRule>
  </conditionalFormatting>
  <conditionalFormatting sqref="CD1:CW1 CD5:CW5 CD7:CW28 CI29:CW29 CD30:CW46 CQ47:CW47 CD48:CW51 CD55:CW55 CD57:CW78 CI79:CW79 CD80:CW96 CQ97:CW97 CD98:CW101 CD105:CW105 CD107:CW128 CX117:DA125 CI129:CW129 CD130:CW146 CQ147:CW147 CD148:CW151 CD155:CW155 CD157:CW178 CX167:CY175 CI179:CW179 DW179:EC192 CD180:CW196 DQ180:DU193 EE181:EJ192 CQ197:CW197 CD198:CW201 CD205:CW205 CD207:CW228 CX217:CX225 CI229:CW229 CD230:CW246 CQ247:CW247 CD248:CW251 CD255:CW255 CD257:CW278 CX267:DF275 CI279:CW279 CD280:CW296 CQ297:CW297 CD298:CW301 CD305:CW305 CD307:CW328 CX317:CX325 CI329:CW329 CD330:CW346 CQ347:CW347 CD348:CW351 CD355:CW355 CD357:CW378 CX367:CX375 CI379:CW379 CD380:CW396 CQ397:CW397 CD398:CW401 CD405:CW405 CD407:CW428 CX417:CY425 CI429:CW429 CD430:CW446 CQ447:CW447 CD448:CW451 CD455:CW455 CD457:CW478 CX467:DH475 CI479:CW479 CD480:CW496 CQ497:CW497 CD498:CW501 CD505:CW505 CD507:CH528 CI507:CP546 CQ507:CW551 CX517:DK525 CD530:CH546 CD548:CP551 CD555:CW555 CD557:CH578 CI557:CP596 CQ557:CW599 CX567:DH575 CD580:CH596 CD598:CP599">
    <cfRule type="cellIs" dxfId="26" priority="6" operator="lessThanOrEqual">
      <formula>69</formula>
    </cfRule>
  </conditionalFormatting>
  <conditionalFormatting sqref="CX1:DK1 CX5:DK5 CX13:DK28 CY29:DK29 CX30:DK30 DK31 DK32:DK42 CX43:DK48 DA49:DK49 CX50:DK51 CX55:DK55 CX63:DK78 CY79:DK79 CX80:DK80 DK81 DK82:DK92 CX93:DK98 DA99:DK99 CX100:DK101 CX105:DK105 CX113:DK128 CY129:DK129 CX130:DK130 DK131 DK132:DK142 CX143:DK148 DA149:DK149 CX150:DK151 CX155:DK155 CX163:DK178 CY179:DK179 CX180:DK180 DK181 DK182:DK192 CX193:DK198 DA199:DK199 CX200:DK201 CX205:DK205 CX213:DK228 CY229:DK229 CX230:DK230 DK231 DK232:DK242 CX243:DK248 DA249:DK249 CX250:DK251 CX255:DK255 CX263:DK278 CY279:DK279 CX280:DK280 DK281 DK282:DK292 CX293:DK298 DA299:DK299 CX300:DK301 CX305:DK305 CX313:DK328 CY329:DK329 CX330:DK330 DK331 DK332:DK342 CX343:DK348 DA349:DK349 CX350:DK351 CX355:DK355 CX363:DK378 CY379:DK379 CX380:DK380 DK381 DK382:DK392 CX393:DK398 DA399:DK399 CX400:DK401 CX405:DK405 CX413:DK428 CY429:DK429 CX430:DK430 DK431 DK432:DK442 CX443:DK448 DA449:DK449 CX450:DK451 CX455:DK455 CX463:DK478 CY479:DK479 CX480:DK480 DK481 DK482:DK492 CX493:DK498 DA499:DK499 CX500:DK501 CX505:DK505 CX513:CX528 CY513:DJ530 DK513:DK551 CX530 CX543:CZ548 DA543:DJ551 CX550:CZ551 CX555:DK555 CX563:CX578 CY563:DJ580 DK563:DK599 CX580 CX593:CZ598 DA593:DJ599">
    <cfRule type="cellIs" dxfId="16" priority="7" operator="between">
      <formula>1</formula>
      <formula>100</formula>
    </cfRule>
  </conditionalFormatting>
  <conditionalFormatting sqref="EK1:EV1 EW1:EX1 EK5:EV5 EW5:EX5 EK13:EV28 EW13:EX30 EL29:EV29 EK30:EV30 EX31 EX32:EX42 EK43:EV48 EW43:EX51 EN49:EV49 EK50:EV51 EK55:EV55 EW55:EX55 EK63:EV78 EW63:EX80 EL79:EV79 EK80:EV80 EX81 EX82:EX92 EK93:EV98 EW93:EX101 EN99:EV99 EK100:EV101 EK105:EV105 EW105:EX105 EK113:EV128 EW113:EX130 EL129:EV129 EK130:EV130 EX131 EX132:EX142 EK143:EV148 EW143:EX151 EN149:EV149 EK150:EV151 EK155:EV155 EW155:EX155 EK163:EK178 EL163:EU180 EV163:EX180 EK180 EX181 EX182:EX192 EK193:EK198 EL193:EU201 EV193:EX201 EK200:EK201 EK205 EL205:EU205 EV205:EX205 EK213:EK228 EL213:EU230 EV213:EX230 EK230 EX231 EX232:EX242 EK243:EK248 EL243:EU248 EV243:EX251 EN249:EU249 EK250:EK251 EL250:EU251 EK255 EL255:EU255 EV255:EX255 EK263:EK278 EL263:EU280 EV263:EX280 EK280 EX281 EX282:EX292 EK293:EK298 EL293:EU298 EV293:EX301 EN299:EU299 EK300:EK301 EL300:EU301 EK305 EL305:EU305 EV305:EX305 EK313:EK328 EL313:EU330 EV313:EX330 EK330 EX331 EX332:EX342 EK343:EK348 EL343:EU348 EV343:EX351 EN349:EU349 EK350:EK351 EL350:EU351 EK355 EL355:EU355 EV355:EX355 EK363:EK378 EL363:EU380 EV363:EX380 EK380 EX381 EX382:EX392 EK393:EK398 EL393:EU398 EV393:EX401 EN399:EU399 EK400:EK401 EL400:EU401 EK405 EL405:EU405 EV405:EX405 EK413:EK428 EL413:EU430 EV413:EX430 EK430 EX431 EX432:EX442 EK443:EK448 EL443:EU448 EV443:EX451 EN449:EU449 EK450:EK451 EL450:EU451 EK455 EL455:EU455 EV455:EX455 EK463:EK478 EL463:EU480 EV463:EX480 EK480 EX481 EX482:EX492 EK493:EK498 EL493:EU498 EV493:EX501 EN499:EU499 EK500:EK501 EL500:EU501 EK505:EX505 EK513:EK528 EL513:EW530 EX513:EX551 EK530 EK543:EM548 EN543:EW551 EK550:EM551 EK555:EM555 EN555:EW555 EX555 EK563:EM578 EN563:EW580 EX563:EX599 EL579:EM579 EK580:EM580 EK593:EM598 EN593:EW599">
    <cfRule type="cellIs" dxfId="16" priority="8" operator="lessThanOrEqual">
      <formula>69</formula>
    </cfRule>
  </conditionalFormatting>
  <conditionalFormatting sqref="DQ1:EJ1 DQ5:EJ5 DQ7:EJ28 DV29:EJ29 DQ30:EJ46 ED47:EJ47 DQ48:EJ51 DQ55:EJ55 DQ57:EJ78 DV79:EJ79 DQ80:EJ96 ED97:EJ97 DQ98:EJ101 DQ105:EJ105 DQ107:EJ128 EK117:EX125 DV129:EJ129 DQ130:EJ146 ED147:EJ147 DQ148:EJ151 DQ155:EJ155 DQ157:DS178 DT157:EJ178 DV179:EJ179 DQ180:DS196 DT180:EJ196 EB197:EJ197 DQ198:DS201 DT198:EJ201 DQ205:DS205 DT205:EJ205 DQ207:DS228 DT207:EJ228 DV229:EJ229 DQ230:DS246 DT230:EJ246 ED247:EJ247 DQ248:DS251 DT248:EJ251 DQ255:DS255 DT255:EJ255 DQ257:DS278 DT257:EJ278 DV279:EJ279 DQ280:DS296 DT280:EJ296 ED297:EJ297 DQ298:DS301 DT298:EJ301 DQ305:DS305 DT305:EJ305 DQ307:DS328 DT307:EJ328 DV329:EJ329 DQ330:DS346 DT330:EJ346 ED347:EJ347 DQ348:DS351 DT348:EJ351 DQ355:DS355 DT355:EJ355 DQ357:DS378 DT357:EJ378 DV379:EJ379 DQ380:DS396 DT380:EJ396 ED397:EJ397 DQ398:DS401 DT398:EJ401 DQ405:DS405 DT405:EJ405 DQ407:DS428 DT407:EJ428 DV429:EJ429 DQ430:DS446 DT430:EJ446 ED447:EJ447 DQ448:DS451 DT448:EJ451 DQ455:DS455 DT455:EJ455 DQ457:DS478 DT457:EJ478 DV479:EJ479 DQ480:DS496 DT480:EJ496 ED497:EJ497 DQ498:DS501 DT498:EJ501 DQ505:EJ505 DQ507:DU528 DV507:EC546 ED507:EJ551 EK517:EX525 DQ530:DU546 DQ548:EC551 DQ555:EJ555 DQ557:DU578 DV557:EC596 ED557:EJ599 DQ580:DU596 DQ598:EC599">
    <cfRule type="cellIs" dxfId="26" priority="9" operator="between">
      <formula>1</formula>
      <formula>69</formula>
    </cfRule>
  </conditionalFormatting>
  <printOptions horizontalCentered="1"/>
  <pageMargins bottom="0.75" footer="0.0" header="0.0" left="0.4925373134328358" right="0.4925373134328358" top="0.75"/>
  <pageSetup orientation="landscape" pageOrder="overThenDown"/>
  <drawing r:id="rId1"/>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75"/>
  <cols>
    <col customWidth="1" min="1" max="1" width="3.88"/>
    <col customWidth="1" min="2" max="2" width="19.88"/>
    <col customWidth="1" min="3" max="3" width="44.63"/>
    <col customWidth="1" min="4" max="4" width="21.13"/>
    <col customWidth="1" min="5" max="6" width="13.63"/>
    <col customWidth="1" min="7" max="8" width="12.13"/>
    <col customWidth="1" min="9" max="9" width="8.88"/>
    <col customWidth="1" min="10" max="10" width="21.88"/>
    <col customWidth="1" min="11" max="15" width="8.88"/>
    <col customWidth="1" min="16" max="16" width="20.13"/>
    <col customWidth="1" min="17" max="17" width="8.88"/>
    <col customWidth="1" min="18" max="22" width="15.38"/>
    <col customWidth="1" min="23" max="23" width="8.88"/>
    <col customWidth="1" min="24" max="24" width="22.88"/>
    <col customWidth="1" min="25" max="25" width="8.88"/>
    <col customWidth="1" min="26" max="26" width="11.13"/>
    <col customWidth="1" min="27" max="27" width="8.88"/>
    <col customWidth="1" min="28" max="28" width="11.38"/>
    <col customWidth="1" min="29" max="29" width="15.13"/>
    <col customWidth="1" min="30" max="33" width="12.13"/>
    <col customWidth="1" min="34" max="35" width="16.63"/>
    <col customWidth="1" min="36" max="37" width="17.63"/>
    <col customWidth="1" min="38" max="40" width="3.88"/>
    <col customWidth="1" min="41" max="41" width="22.38"/>
    <col customWidth="1" min="42" max="42" width="49.88"/>
    <col customWidth="1" min="43" max="43" width="21.88"/>
    <col customWidth="1" min="44" max="48" width="12.63"/>
    <col customWidth="1" min="49" max="49" width="21.63"/>
    <col customWidth="1" min="50" max="62" width="12.63"/>
    <col customWidth="1" min="63" max="63" width="16.13"/>
    <col customWidth="1" min="64" max="72" width="12.63"/>
    <col customWidth="1" min="73" max="74" width="18.63"/>
    <col customWidth="1" min="75" max="76" width="19.63"/>
    <col customWidth="1" min="77" max="79" width="3.88"/>
    <col customWidth="1" min="80" max="80" width="21.13"/>
    <col customWidth="1" min="81" max="81" width="47.63"/>
    <col customWidth="1" min="82" max="82" width="20.38"/>
    <col customWidth="1" min="83" max="87" width="12.63"/>
    <col customWidth="1" min="88" max="88" width="21.63"/>
    <col customWidth="1" min="89" max="101" width="12.63"/>
    <col customWidth="1" min="102" max="102" width="16.88"/>
    <col customWidth="1" min="103" max="111" width="12.63"/>
    <col customWidth="1" min="112" max="113" width="16.63"/>
    <col customWidth="1" min="114" max="115" width="19.88"/>
    <col customWidth="1" min="116" max="118" width="3.88"/>
    <col customWidth="1" min="119" max="119" width="21.38"/>
    <col customWidth="1" min="120" max="120" width="44.38"/>
    <col customWidth="1" min="121" max="121" width="24.38"/>
    <col customWidth="1" min="122" max="126" width="12.63"/>
    <col customWidth="1" min="127" max="127" width="20.88"/>
    <col customWidth="1" min="128" max="140" width="12.63"/>
    <col customWidth="1" min="141" max="141" width="17.88"/>
    <col customWidth="1" min="142" max="150" width="12.63"/>
    <col customWidth="1" min="151" max="152" width="16.63"/>
    <col customWidth="1" min="153" max="154" width="19.13"/>
    <col customWidth="1" min="155" max="155" width="3.88"/>
  </cols>
  <sheetData>
    <row r="1">
      <c r="A1" s="620"/>
      <c r="B1" s="621"/>
      <c r="C1" s="621"/>
      <c r="D1" s="621"/>
      <c r="E1" s="621"/>
      <c r="F1" s="621"/>
      <c r="G1" s="621"/>
      <c r="H1" s="621"/>
      <c r="I1" s="621"/>
      <c r="J1" s="621"/>
      <c r="K1" s="621"/>
      <c r="L1" s="621"/>
      <c r="M1" s="621"/>
      <c r="N1" s="621"/>
      <c r="O1" s="621"/>
      <c r="P1" s="621"/>
      <c r="Q1" s="621"/>
      <c r="R1" s="621"/>
      <c r="S1" s="621"/>
      <c r="T1" s="621"/>
      <c r="U1" s="621"/>
      <c r="V1" s="621"/>
      <c r="W1" s="621"/>
      <c r="X1" s="621"/>
      <c r="Y1" s="621"/>
      <c r="Z1" s="621"/>
      <c r="AA1" s="621"/>
      <c r="AB1" s="621"/>
      <c r="AC1" s="621"/>
      <c r="AD1" s="621"/>
      <c r="AE1" s="621"/>
      <c r="AF1" s="621"/>
      <c r="AG1" s="621"/>
      <c r="AH1" s="621"/>
      <c r="AI1" s="621"/>
      <c r="AJ1" s="621"/>
      <c r="AK1" s="621"/>
      <c r="AL1" s="622"/>
      <c r="AM1" s="623"/>
      <c r="AN1" s="620"/>
      <c r="AO1" s="621"/>
      <c r="AP1" s="621"/>
      <c r="AQ1" s="621"/>
      <c r="AR1" s="621"/>
      <c r="AS1" s="621"/>
      <c r="AT1" s="621"/>
      <c r="AU1" s="621"/>
      <c r="AV1" s="621"/>
      <c r="AW1" s="621"/>
      <c r="AX1" s="621"/>
      <c r="AY1" s="621"/>
      <c r="AZ1" s="621"/>
      <c r="BA1" s="621"/>
      <c r="BB1" s="621"/>
      <c r="BC1" s="621"/>
      <c r="BD1" s="621"/>
      <c r="BE1" s="621"/>
      <c r="BF1" s="621"/>
      <c r="BG1" s="621"/>
      <c r="BH1" s="621"/>
      <c r="BI1" s="621"/>
      <c r="BJ1" s="621"/>
      <c r="BK1" s="621"/>
      <c r="BL1" s="621"/>
      <c r="BM1" s="621"/>
      <c r="BN1" s="621"/>
      <c r="BO1" s="621"/>
      <c r="BP1" s="621"/>
      <c r="BQ1" s="621"/>
      <c r="BR1" s="621"/>
      <c r="BS1" s="621"/>
      <c r="BT1" s="621"/>
      <c r="BU1" s="621"/>
      <c r="BV1" s="621"/>
      <c r="BW1" s="621"/>
      <c r="BX1" s="621"/>
      <c r="BY1" s="622"/>
      <c r="BZ1" s="623"/>
      <c r="CA1" s="620"/>
      <c r="CB1" s="621"/>
      <c r="CC1" s="621"/>
      <c r="CD1" s="621"/>
      <c r="CE1" s="621"/>
      <c r="CF1" s="621"/>
      <c r="CG1" s="621"/>
      <c r="CH1" s="621"/>
      <c r="CI1" s="621"/>
      <c r="CJ1" s="621"/>
      <c r="CK1" s="621"/>
      <c r="CL1" s="621"/>
      <c r="CM1" s="621"/>
      <c r="CN1" s="621"/>
      <c r="CO1" s="621"/>
      <c r="CP1" s="621"/>
      <c r="CQ1" s="621"/>
      <c r="CR1" s="621"/>
      <c r="CS1" s="621"/>
      <c r="CT1" s="621"/>
      <c r="CU1" s="621"/>
      <c r="CV1" s="621"/>
      <c r="CW1" s="621"/>
      <c r="CX1" s="621"/>
      <c r="CY1" s="621"/>
      <c r="CZ1" s="621"/>
      <c r="DA1" s="621"/>
      <c r="DB1" s="621"/>
      <c r="DC1" s="621"/>
      <c r="DD1" s="621"/>
      <c r="DE1" s="621"/>
      <c r="DF1" s="621"/>
      <c r="DG1" s="621"/>
      <c r="DH1" s="621"/>
      <c r="DI1" s="621"/>
      <c r="DJ1" s="621"/>
      <c r="DK1" s="621"/>
      <c r="DL1" s="622"/>
      <c r="DM1" s="623"/>
      <c r="DN1" s="620"/>
      <c r="DO1" s="621"/>
      <c r="DP1" s="621"/>
      <c r="DQ1" s="621"/>
      <c r="DR1" s="621"/>
      <c r="DS1" s="621"/>
      <c r="DT1" s="621"/>
      <c r="DU1" s="621"/>
      <c r="DV1" s="621"/>
      <c r="DW1" s="621"/>
      <c r="DX1" s="621"/>
      <c r="DY1" s="621"/>
      <c r="DZ1" s="621"/>
      <c r="EA1" s="621"/>
      <c r="EB1" s="621"/>
      <c r="EC1" s="621"/>
      <c r="ED1" s="621"/>
      <c r="EE1" s="621"/>
      <c r="EF1" s="621"/>
      <c r="EG1" s="621"/>
      <c r="EH1" s="621"/>
      <c r="EI1" s="621"/>
      <c r="EJ1" s="621"/>
      <c r="EK1" s="621"/>
      <c r="EL1" s="621"/>
      <c r="EM1" s="621"/>
      <c r="EN1" s="621"/>
      <c r="EO1" s="621"/>
      <c r="EP1" s="621"/>
      <c r="EQ1" s="621"/>
      <c r="ER1" s="621"/>
      <c r="ES1" s="621"/>
      <c r="ET1" s="621"/>
      <c r="EU1" s="621"/>
      <c r="EV1" s="621"/>
      <c r="EW1" s="621"/>
      <c r="EX1" s="621"/>
      <c r="EY1" s="622"/>
    </row>
    <row r="2">
      <c r="A2" s="624"/>
      <c r="B2" s="625" t="s">
        <v>1003</v>
      </c>
      <c r="AL2" s="626"/>
      <c r="AM2" s="626"/>
      <c r="AN2" s="627"/>
      <c r="AO2" s="625" t="s">
        <v>1003</v>
      </c>
      <c r="BY2" s="626"/>
      <c r="BZ2" s="626"/>
      <c r="CA2" s="627"/>
      <c r="CB2" s="625" t="s">
        <v>1003</v>
      </c>
      <c r="DL2" s="626"/>
      <c r="DM2" s="626"/>
      <c r="DN2" s="627"/>
      <c r="DO2" s="625" t="s">
        <v>1003</v>
      </c>
      <c r="EY2" s="626"/>
    </row>
    <row r="3">
      <c r="A3" s="628"/>
      <c r="B3" s="629" t="s">
        <v>1004</v>
      </c>
      <c r="AL3" s="630"/>
      <c r="AM3" s="629"/>
      <c r="AN3" s="628"/>
      <c r="AO3" s="629" t="s">
        <v>1004</v>
      </c>
      <c r="BY3" s="630"/>
      <c r="BZ3" s="629"/>
      <c r="CA3" s="628"/>
      <c r="CB3" s="629" t="s">
        <v>1004</v>
      </c>
      <c r="DL3" s="630"/>
      <c r="DM3" s="629"/>
      <c r="DN3" s="628"/>
      <c r="DO3" s="629" t="s">
        <v>1004</v>
      </c>
      <c r="EY3" s="630"/>
    </row>
    <row r="4">
      <c r="A4" s="718"/>
      <c r="B4" s="719" t="s">
        <v>1063</v>
      </c>
      <c r="AL4" s="720"/>
      <c r="AM4" s="721"/>
      <c r="AN4" s="718"/>
      <c r="AO4" s="631" t="s">
        <v>1063</v>
      </c>
      <c r="BY4" s="720"/>
      <c r="BZ4" s="721"/>
      <c r="CA4" s="718"/>
      <c r="CB4" s="631" t="s">
        <v>1063</v>
      </c>
      <c r="DL4" s="720"/>
      <c r="DM4" s="721"/>
      <c r="DN4" s="718"/>
      <c r="DO4" s="631" t="s">
        <v>1063</v>
      </c>
      <c r="EY4" s="720"/>
    </row>
    <row r="5">
      <c r="A5" s="628"/>
      <c r="B5" s="633"/>
      <c r="C5" s="633"/>
      <c r="D5" s="633"/>
      <c r="E5" s="633"/>
      <c r="F5" s="633"/>
      <c r="G5" s="633"/>
      <c r="H5" s="633"/>
      <c r="I5" s="633"/>
      <c r="J5" s="633"/>
      <c r="K5" s="633"/>
      <c r="L5" s="633"/>
      <c r="M5" s="633"/>
      <c r="N5" s="633"/>
      <c r="O5" s="633"/>
      <c r="P5" s="633"/>
      <c r="Q5" s="633"/>
      <c r="R5" s="633"/>
      <c r="S5" s="633"/>
      <c r="T5" s="633"/>
      <c r="U5" s="633"/>
      <c r="V5" s="633"/>
      <c r="W5" s="633"/>
      <c r="X5" s="633"/>
      <c r="Y5" s="633"/>
      <c r="Z5" s="633"/>
      <c r="AA5" s="633"/>
      <c r="AB5" s="633"/>
      <c r="AC5" s="633"/>
      <c r="AD5" s="633"/>
      <c r="AE5" s="633"/>
      <c r="AF5" s="633"/>
      <c r="AG5" s="633"/>
      <c r="AH5" s="633"/>
      <c r="AI5" s="633"/>
      <c r="AJ5" s="633"/>
      <c r="AK5" s="633"/>
      <c r="AL5" s="632"/>
      <c r="AM5" s="631"/>
      <c r="AN5" s="628"/>
      <c r="AO5" s="633"/>
      <c r="AP5" s="633"/>
      <c r="AQ5" s="633"/>
      <c r="AR5" s="633"/>
      <c r="AS5" s="633"/>
      <c r="AT5" s="633"/>
      <c r="AU5" s="633"/>
      <c r="AV5" s="633"/>
      <c r="AW5" s="633"/>
      <c r="AX5" s="633"/>
      <c r="AY5" s="633"/>
      <c r="AZ5" s="633"/>
      <c r="BA5" s="633"/>
      <c r="BB5" s="633"/>
      <c r="BC5" s="633"/>
      <c r="BD5" s="633"/>
      <c r="BE5" s="633"/>
      <c r="BF5" s="633"/>
      <c r="BG5" s="633"/>
      <c r="BH5" s="633"/>
      <c r="BI5" s="633"/>
      <c r="BJ5" s="633"/>
      <c r="BK5" s="633"/>
      <c r="BL5" s="633"/>
      <c r="BM5" s="633"/>
      <c r="BN5" s="633"/>
      <c r="BO5" s="633"/>
      <c r="BP5" s="633"/>
      <c r="BQ5" s="633"/>
      <c r="BR5" s="633"/>
      <c r="BS5" s="633"/>
      <c r="BT5" s="633"/>
      <c r="BU5" s="633"/>
      <c r="BV5" s="633"/>
      <c r="BW5" s="633"/>
      <c r="BX5" s="633"/>
      <c r="BY5" s="632"/>
      <c r="BZ5" s="631"/>
      <c r="CA5" s="628"/>
      <c r="CB5" s="633"/>
      <c r="CC5" s="633"/>
      <c r="CD5" s="633"/>
      <c r="CE5" s="633"/>
      <c r="CF5" s="633"/>
      <c r="CG5" s="633"/>
      <c r="CH5" s="633"/>
      <c r="CI5" s="633"/>
      <c r="CJ5" s="633"/>
      <c r="CK5" s="633"/>
      <c r="CL5" s="633"/>
      <c r="CM5" s="633"/>
      <c r="CN5" s="633"/>
      <c r="CO5" s="633"/>
      <c r="CP5" s="633"/>
      <c r="CQ5" s="633"/>
      <c r="CR5" s="633"/>
      <c r="CS5" s="633"/>
      <c r="CT5" s="633"/>
      <c r="CU5" s="633"/>
      <c r="CV5" s="633"/>
      <c r="CW5" s="633"/>
      <c r="CX5" s="633"/>
      <c r="CY5" s="633"/>
      <c r="CZ5" s="633"/>
      <c r="DA5" s="633"/>
      <c r="DB5" s="633"/>
      <c r="DC5" s="633"/>
      <c r="DD5" s="633"/>
      <c r="DE5" s="633"/>
      <c r="DF5" s="633"/>
      <c r="DG5" s="633"/>
      <c r="DH5" s="633"/>
      <c r="DI5" s="633"/>
      <c r="DJ5" s="633"/>
      <c r="DK5" s="633"/>
      <c r="DL5" s="632"/>
      <c r="DM5" s="631"/>
      <c r="DN5" s="628"/>
      <c r="DO5" s="633"/>
      <c r="DP5" s="633"/>
      <c r="DQ5" s="633"/>
      <c r="DR5" s="633"/>
      <c r="DS5" s="633"/>
      <c r="DT5" s="633"/>
      <c r="DU5" s="633"/>
      <c r="DV5" s="633"/>
      <c r="DW5" s="633"/>
      <c r="DX5" s="633"/>
      <c r="DY5" s="633"/>
      <c r="DZ5" s="633"/>
      <c r="EA5" s="633"/>
      <c r="EB5" s="633"/>
      <c r="EC5" s="633"/>
      <c r="ED5" s="633"/>
      <c r="EE5" s="633"/>
      <c r="EF5" s="633"/>
      <c r="EG5" s="633"/>
      <c r="EH5" s="633"/>
      <c r="EI5" s="633"/>
      <c r="EJ5" s="633"/>
      <c r="EK5" s="633"/>
      <c r="EL5" s="633"/>
      <c r="EM5" s="633"/>
      <c r="EN5" s="633"/>
      <c r="EO5" s="633"/>
      <c r="EP5" s="633"/>
      <c r="EQ5" s="633"/>
      <c r="ER5" s="633"/>
      <c r="ES5" s="633"/>
      <c r="ET5" s="633"/>
      <c r="EU5" s="633"/>
      <c r="EV5" s="633"/>
      <c r="EW5" s="633"/>
      <c r="EX5" s="633"/>
      <c r="EY5" s="632"/>
    </row>
    <row r="6">
      <c r="A6" s="628"/>
      <c r="B6" s="634" t="s">
        <v>1006</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2"/>
      <c r="AL6" s="635"/>
      <c r="AM6" s="636"/>
      <c r="AN6" s="628"/>
      <c r="AO6" s="634" t="s">
        <v>1006</v>
      </c>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2"/>
      <c r="BY6" s="635"/>
      <c r="BZ6" s="636"/>
      <c r="CA6" s="628"/>
      <c r="CB6" s="634" t="s">
        <v>1006</v>
      </c>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2"/>
      <c r="DL6" s="635"/>
      <c r="DM6" s="636"/>
      <c r="DN6" s="628"/>
      <c r="DO6" s="634" t="s">
        <v>1006</v>
      </c>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2"/>
      <c r="EY6" s="635"/>
    </row>
    <row r="7">
      <c r="A7" s="628"/>
      <c r="B7" s="637" t="s">
        <v>43</v>
      </c>
      <c r="C7" s="12"/>
      <c r="D7" s="638" t="str">
        <f>'3A 2025-2026 REPORTE CALIFICACI'!E7</f>
        <v>2025-2026</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6"/>
      <c r="AL7" s="639"/>
      <c r="AM7" s="640"/>
      <c r="AN7" s="628"/>
      <c r="AO7" s="637" t="s">
        <v>43</v>
      </c>
      <c r="AP7" s="12"/>
      <c r="AQ7" s="638" t="str">
        <f>'3A 2025-2026 REPORTE CALIFICACI'!E7</f>
        <v>2025-2026</v>
      </c>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6"/>
      <c r="BY7" s="639"/>
      <c r="BZ7" s="640"/>
      <c r="CA7" s="628"/>
      <c r="CB7" s="637" t="s">
        <v>43</v>
      </c>
      <c r="CC7" s="12"/>
      <c r="CD7" s="638" t="str">
        <f>'3A 2025-2026 REPORTE CALIFICACI'!E7</f>
        <v>2025-2026</v>
      </c>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6"/>
      <c r="DL7" s="639"/>
      <c r="DM7" s="640"/>
      <c r="DN7" s="628"/>
      <c r="DO7" s="637" t="s">
        <v>43</v>
      </c>
      <c r="DP7" s="12"/>
      <c r="DQ7" s="638" t="str">
        <f>'3A 2025-2026 REPORTE CALIFICACI'!E7</f>
        <v>2025-2026</v>
      </c>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6"/>
      <c r="EY7" s="639"/>
    </row>
    <row r="8">
      <c r="A8" s="628"/>
      <c r="B8" s="641" t="s">
        <v>1007</v>
      </c>
      <c r="C8" s="12"/>
      <c r="D8" s="638" t="str">
        <f>'3A 2025-2026 REPORTE CALIFICACI'!D11</f>
        <v>Jadiel De Jesús Acosta Peña</v>
      </c>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6"/>
      <c r="AL8" s="639"/>
      <c r="AM8" s="640"/>
      <c r="AN8" s="628"/>
      <c r="AO8" s="641" t="s">
        <v>1007</v>
      </c>
      <c r="AP8" s="12"/>
      <c r="AQ8" s="638" t="str">
        <f>'3A 2025-2026 REPORTE CALIFICACI'!D12</f>
        <v>Daniel  Elía Almonte Martínez</v>
      </c>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6"/>
      <c r="BY8" s="639"/>
      <c r="BZ8" s="640"/>
      <c r="CA8" s="628"/>
      <c r="CB8" s="641" t="s">
        <v>1007</v>
      </c>
      <c r="CC8" s="12"/>
      <c r="CD8" s="638" t="str">
        <f>'3A 2025-2026 REPORTE CALIFICACI'!D13</f>
        <v>Isaac  Ángeles Liriano</v>
      </c>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6"/>
      <c r="DL8" s="639"/>
      <c r="DM8" s="640"/>
      <c r="DN8" s="628"/>
      <c r="DO8" s="641" t="s">
        <v>1007</v>
      </c>
      <c r="DP8" s="12"/>
      <c r="DQ8" s="638" t="str">
        <f>'3A 2025-2026 REPORTE CALIFICACI'!D14</f>
        <v>Melaniee  Aquino  Estrella</v>
      </c>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6"/>
      <c r="EY8" s="639"/>
    </row>
    <row r="9">
      <c r="A9" s="628"/>
      <c r="B9" s="641" t="s">
        <v>1008</v>
      </c>
      <c r="C9" s="12"/>
      <c r="D9" s="638">
        <f>'3A 2025-2026 REPORTE CALIFICACI'!A11</f>
        <v>1</v>
      </c>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6"/>
      <c r="AL9" s="639"/>
      <c r="AM9" s="640"/>
      <c r="AN9" s="628"/>
      <c r="AO9" s="641" t="s">
        <v>1008</v>
      </c>
      <c r="AP9" s="12"/>
      <c r="AQ9" s="638">
        <f>'3A 2025-2026 REPORTE CALIFICACI'!A12</f>
        <v>2</v>
      </c>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6"/>
      <c r="BY9" s="639"/>
      <c r="BZ9" s="640"/>
      <c r="CA9" s="628"/>
      <c r="CB9" s="641" t="s">
        <v>1008</v>
      </c>
      <c r="CC9" s="12"/>
      <c r="CD9" s="638">
        <f>'3A 2025-2026 REPORTE CALIFICACI'!A13</f>
        <v>3</v>
      </c>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6"/>
      <c r="DL9" s="639"/>
      <c r="DM9" s="640"/>
      <c r="DN9" s="628"/>
      <c r="DO9" s="641" t="s">
        <v>1008</v>
      </c>
      <c r="DP9" s="12"/>
      <c r="DQ9" s="638">
        <f>'3A 2025-2026 REPORTE CALIFICACI'!A14</f>
        <v>4</v>
      </c>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6"/>
      <c r="EY9" s="639"/>
    </row>
    <row r="10">
      <c r="A10" s="628"/>
      <c r="B10" s="641" t="s">
        <v>1009</v>
      </c>
      <c r="C10" s="12"/>
      <c r="D10" s="638">
        <f>'3A 2025-2026 REPORTE CALIFICACI'!C12</f>
        <v>6954636</v>
      </c>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6"/>
      <c r="AL10" s="639"/>
      <c r="AM10" s="640"/>
      <c r="AN10" s="628"/>
      <c r="AO10" s="641" t="s">
        <v>1009</v>
      </c>
      <c r="AP10" s="12"/>
      <c r="AQ10" s="638">
        <f>'3A 2025-2026 REPORTE CALIFICACI'!C12</f>
        <v>6954636</v>
      </c>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6"/>
      <c r="BY10" s="639"/>
      <c r="BZ10" s="640"/>
      <c r="CA10" s="628"/>
      <c r="CB10" s="641" t="s">
        <v>1009</v>
      </c>
      <c r="CC10" s="12"/>
      <c r="CD10" s="638">
        <f>'3A 2025-2026 REPORTE CALIFICACI'!C13</f>
        <v>32743589</v>
      </c>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6"/>
      <c r="DL10" s="639"/>
      <c r="DM10" s="640"/>
      <c r="DN10" s="628"/>
      <c r="DO10" s="641" t="s">
        <v>1009</v>
      </c>
      <c r="DP10" s="12"/>
      <c r="DQ10" s="638">
        <f>'3A 2025-2026 REPORTE CALIFICACI'!C14</f>
        <v>32899338</v>
      </c>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6"/>
      <c r="EY10" s="639"/>
    </row>
    <row r="11">
      <c r="A11" s="628"/>
      <c r="B11" s="641" t="s">
        <v>1010</v>
      </c>
      <c r="C11" s="12"/>
      <c r="D11" s="638" t="str">
        <f>'3A 2025-2026 REPORTE CALIFICACI'!D5</f>
        <v>3A</v>
      </c>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6"/>
      <c r="AL11" s="639"/>
      <c r="AM11" s="640"/>
      <c r="AN11" s="628"/>
      <c r="AO11" s="641" t="s">
        <v>1010</v>
      </c>
      <c r="AP11" s="12"/>
      <c r="AQ11" s="638" t="str">
        <f>'3A 2025-2026 REPORTE CALIFICACI'!D5</f>
        <v>3A</v>
      </c>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6"/>
      <c r="BY11" s="639"/>
      <c r="BZ11" s="640"/>
      <c r="CA11" s="628"/>
      <c r="CB11" s="641" t="s">
        <v>1010</v>
      </c>
      <c r="CC11" s="12"/>
      <c r="CD11" s="638" t="str">
        <f>'3A 2025-2026 REPORTE CALIFICACI'!D5</f>
        <v>3A</v>
      </c>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6"/>
      <c r="DL11" s="639"/>
      <c r="DM11" s="640"/>
      <c r="DN11" s="628"/>
      <c r="DO11" s="641" t="s">
        <v>1010</v>
      </c>
      <c r="DP11" s="12"/>
      <c r="DQ11" s="638" t="str">
        <f>'3A 2025-2026 REPORTE CALIFICACI'!D5</f>
        <v>3A</v>
      </c>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6"/>
      <c r="EY11" s="639"/>
    </row>
    <row r="12">
      <c r="A12" s="628"/>
      <c r="B12" s="642" t="s">
        <v>977</v>
      </c>
      <c r="C12" s="12"/>
      <c r="D12" s="638" t="str">
        <f>'3A 2025-2026 REPORTE CALIFICACI'!E6</f>
        <v>MAYELIN GARCIA</v>
      </c>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6"/>
      <c r="AL12" s="639"/>
      <c r="AM12" s="640"/>
      <c r="AN12" s="628"/>
      <c r="AO12" s="642" t="s">
        <v>977</v>
      </c>
      <c r="AP12" s="12"/>
      <c r="AQ12" s="638" t="str">
        <f>'3A 2025-2026 REPORTE CALIFICACI'!E6</f>
        <v>MAYELIN GARCIA</v>
      </c>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6"/>
      <c r="BY12" s="639"/>
      <c r="BZ12" s="640"/>
      <c r="CA12" s="628"/>
      <c r="CB12" s="642" t="s">
        <v>977</v>
      </c>
      <c r="CC12" s="12"/>
      <c r="CD12" s="638" t="str">
        <f>'3A 2025-2026 REPORTE CALIFICACI'!E6</f>
        <v>MAYELIN GARCIA</v>
      </c>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6"/>
      <c r="DL12" s="639"/>
      <c r="DM12" s="640"/>
      <c r="DN12" s="628"/>
      <c r="DO12" s="642" t="s">
        <v>977</v>
      </c>
      <c r="DP12" s="12"/>
      <c r="DQ12" s="638" t="str">
        <f>'3A 2025-2026 REPORTE CALIFICACI'!E6</f>
        <v>MAYELIN GARCIA</v>
      </c>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6"/>
      <c r="EY12" s="639"/>
    </row>
    <row r="13">
      <c r="A13" s="628"/>
      <c r="B13" s="643"/>
      <c r="C13" s="643"/>
      <c r="D13" s="643"/>
      <c r="E13" s="643"/>
      <c r="F13" s="643"/>
      <c r="G13" s="643"/>
      <c r="H13" s="643"/>
      <c r="I13" s="643"/>
      <c r="J13" s="643"/>
      <c r="K13" s="643"/>
      <c r="L13" s="643"/>
      <c r="M13" s="643"/>
      <c r="N13" s="643"/>
      <c r="O13" s="643"/>
      <c r="P13" s="643"/>
      <c r="Q13" s="643"/>
      <c r="R13" s="643"/>
      <c r="S13" s="643"/>
      <c r="T13" s="643"/>
      <c r="U13" s="643"/>
      <c r="V13" s="643"/>
      <c r="W13" s="643"/>
      <c r="X13" s="643"/>
      <c r="Y13" s="643"/>
      <c r="Z13" s="643"/>
      <c r="AA13" s="643"/>
      <c r="AB13" s="643"/>
      <c r="AC13" s="643"/>
      <c r="AD13" s="643"/>
      <c r="AE13" s="643"/>
      <c r="AF13" s="643"/>
      <c r="AG13" s="643"/>
      <c r="AH13" s="643"/>
      <c r="AI13" s="643"/>
      <c r="AJ13" s="643"/>
      <c r="AK13" s="643"/>
      <c r="AL13" s="644"/>
      <c r="AM13" s="643"/>
      <c r="AN13" s="628"/>
      <c r="AO13" s="643"/>
      <c r="AP13" s="643"/>
      <c r="AQ13" s="643"/>
      <c r="AR13" s="643"/>
      <c r="AS13" s="643"/>
      <c r="AT13" s="643"/>
      <c r="AU13" s="643"/>
      <c r="AV13" s="643"/>
      <c r="AW13" s="643"/>
      <c r="AX13" s="643"/>
      <c r="AY13" s="643"/>
      <c r="AZ13" s="643"/>
      <c r="BA13" s="643"/>
      <c r="BB13" s="643"/>
      <c r="BC13" s="643"/>
      <c r="BD13" s="643"/>
      <c r="BE13" s="643"/>
      <c r="BF13" s="643"/>
      <c r="BG13" s="643"/>
      <c r="BH13" s="643"/>
      <c r="BI13" s="643"/>
      <c r="BJ13" s="643"/>
      <c r="BK13" s="643"/>
      <c r="BL13" s="643"/>
      <c r="BM13" s="643"/>
      <c r="BN13" s="643"/>
      <c r="BO13" s="643"/>
      <c r="BP13" s="643"/>
      <c r="BQ13" s="643"/>
      <c r="BR13" s="643"/>
      <c r="BS13" s="643"/>
      <c r="BT13" s="643"/>
      <c r="BU13" s="643"/>
      <c r="BV13" s="643"/>
      <c r="BW13" s="643"/>
      <c r="BX13" s="643"/>
      <c r="BY13" s="644"/>
      <c r="BZ13" s="643"/>
      <c r="CA13" s="628"/>
      <c r="CB13" s="643"/>
      <c r="CC13" s="643"/>
      <c r="CD13" s="643"/>
      <c r="CE13" s="643"/>
      <c r="CF13" s="643"/>
      <c r="CG13" s="643"/>
      <c r="CH13" s="643"/>
      <c r="CI13" s="643"/>
      <c r="CJ13" s="643"/>
      <c r="CK13" s="643"/>
      <c r="CL13" s="643"/>
      <c r="CM13" s="643"/>
      <c r="CN13" s="643"/>
      <c r="CO13" s="643"/>
      <c r="CP13" s="643"/>
      <c r="CQ13" s="643"/>
      <c r="CR13" s="643"/>
      <c r="CS13" s="643"/>
      <c r="CT13" s="643"/>
      <c r="CU13" s="643"/>
      <c r="CV13" s="643"/>
      <c r="CW13" s="643"/>
      <c r="CX13" s="643"/>
      <c r="CY13" s="643"/>
      <c r="CZ13" s="643"/>
      <c r="DA13" s="643"/>
      <c r="DB13" s="643"/>
      <c r="DC13" s="643"/>
      <c r="DD13" s="643"/>
      <c r="DE13" s="643"/>
      <c r="DF13" s="643"/>
      <c r="DG13" s="643"/>
      <c r="DH13" s="643"/>
      <c r="DI13" s="643"/>
      <c r="DJ13" s="643"/>
      <c r="DK13" s="643"/>
      <c r="DL13" s="644"/>
      <c r="DM13" s="643"/>
      <c r="DN13" s="628"/>
      <c r="DO13" s="643"/>
      <c r="DP13" s="643"/>
      <c r="DQ13" s="643"/>
      <c r="DR13" s="643"/>
      <c r="DS13" s="643"/>
      <c r="DT13" s="643"/>
      <c r="DU13" s="643"/>
      <c r="DV13" s="643"/>
      <c r="DW13" s="643"/>
      <c r="DX13" s="643"/>
      <c r="DY13" s="643"/>
      <c r="DZ13" s="643"/>
      <c r="EA13" s="643"/>
      <c r="EB13" s="643"/>
      <c r="EC13" s="643"/>
      <c r="ED13" s="643"/>
      <c r="EE13" s="643"/>
      <c r="EF13" s="643"/>
      <c r="EG13" s="643"/>
      <c r="EH13" s="643"/>
      <c r="EI13" s="643"/>
      <c r="EJ13" s="643"/>
      <c r="EK13" s="643"/>
      <c r="EL13" s="643"/>
      <c r="EM13" s="643"/>
      <c r="EN13" s="643"/>
      <c r="EO13" s="643"/>
      <c r="EP13" s="643"/>
      <c r="EQ13" s="643"/>
      <c r="ER13" s="643"/>
      <c r="ES13" s="643"/>
      <c r="ET13" s="643"/>
      <c r="EU13" s="643"/>
      <c r="EV13" s="643"/>
      <c r="EW13" s="643"/>
      <c r="EX13" s="643"/>
      <c r="EY13" s="644"/>
    </row>
    <row r="14">
      <c r="A14" s="628"/>
      <c r="B14" s="643"/>
      <c r="C14" s="643"/>
      <c r="D14" s="643"/>
      <c r="E14" s="643"/>
      <c r="F14" s="643"/>
      <c r="G14" s="643"/>
      <c r="H14" s="643"/>
      <c r="I14" s="643"/>
      <c r="J14" s="643"/>
      <c r="K14" s="643"/>
      <c r="L14" s="643"/>
      <c r="M14" s="643"/>
      <c r="N14" s="643"/>
      <c r="O14" s="643"/>
      <c r="P14" s="643"/>
      <c r="Q14" s="643"/>
      <c r="R14" s="643"/>
      <c r="S14" s="643"/>
      <c r="T14" s="643"/>
      <c r="U14" s="643"/>
      <c r="V14" s="643"/>
      <c r="W14" s="643"/>
      <c r="X14" s="643"/>
      <c r="Y14" s="643"/>
      <c r="Z14" s="643"/>
      <c r="AA14" s="643"/>
      <c r="AB14" s="643"/>
      <c r="AC14" s="643"/>
      <c r="AD14" s="643"/>
      <c r="AE14" s="643"/>
      <c r="AF14" s="643"/>
      <c r="AG14" s="643"/>
      <c r="AH14" s="643"/>
      <c r="AI14" s="643"/>
      <c r="AJ14" s="643"/>
      <c r="AK14" s="643"/>
      <c r="AL14" s="644"/>
      <c r="AM14" s="643"/>
      <c r="AN14" s="628"/>
      <c r="AO14" s="643"/>
      <c r="AP14" s="643"/>
      <c r="AQ14" s="643"/>
      <c r="AR14" s="643"/>
      <c r="AS14" s="643"/>
      <c r="AT14" s="643"/>
      <c r="AU14" s="643"/>
      <c r="AV14" s="643"/>
      <c r="AW14" s="643"/>
      <c r="AX14" s="643"/>
      <c r="AY14" s="643"/>
      <c r="AZ14" s="643"/>
      <c r="BA14" s="643"/>
      <c r="BB14" s="643"/>
      <c r="BC14" s="643"/>
      <c r="BD14" s="643"/>
      <c r="BE14" s="643"/>
      <c r="BF14" s="643"/>
      <c r="BG14" s="643"/>
      <c r="BH14" s="643"/>
      <c r="BI14" s="643"/>
      <c r="BJ14" s="643"/>
      <c r="BK14" s="643"/>
      <c r="BL14" s="643"/>
      <c r="BM14" s="643"/>
      <c r="BN14" s="643"/>
      <c r="BO14" s="643"/>
      <c r="BP14" s="643"/>
      <c r="BQ14" s="643"/>
      <c r="BR14" s="643"/>
      <c r="BS14" s="643"/>
      <c r="BT14" s="643"/>
      <c r="BU14" s="643"/>
      <c r="BV14" s="643"/>
      <c r="BW14" s="643"/>
      <c r="BX14" s="643"/>
      <c r="BY14" s="644"/>
      <c r="BZ14" s="643"/>
      <c r="CA14" s="628"/>
      <c r="CB14" s="643"/>
      <c r="CC14" s="643"/>
      <c r="CD14" s="643"/>
      <c r="CE14" s="643"/>
      <c r="CF14" s="643"/>
      <c r="CG14" s="643"/>
      <c r="CH14" s="643"/>
      <c r="CI14" s="643"/>
      <c r="CJ14" s="643"/>
      <c r="CK14" s="643"/>
      <c r="CL14" s="643"/>
      <c r="CM14" s="643"/>
      <c r="CN14" s="643"/>
      <c r="CO14" s="643"/>
      <c r="CP14" s="643"/>
      <c r="CQ14" s="643"/>
      <c r="CR14" s="643"/>
      <c r="CS14" s="643"/>
      <c r="CT14" s="643"/>
      <c r="CU14" s="643"/>
      <c r="CV14" s="643"/>
      <c r="CW14" s="643"/>
      <c r="CX14" s="643"/>
      <c r="CY14" s="643"/>
      <c r="CZ14" s="643"/>
      <c r="DA14" s="643"/>
      <c r="DB14" s="643"/>
      <c r="DC14" s="643"/>
      <c r="DD14" s="643"/>
      <c r="DE14" s="643"/>
      <c r="DF14" s="643"/>
      <c r="DG14" s="643"/>
      <c r="DH14" s="643"/>
      <c r="DI14" s="643"/>
      <c r="DJ14" s="643"/>
      <c r="DK14" s="643"/>
      <c r="DL14" s="644"/>
      <c r="DM14" s="643"/>
      <c r="DN14" s="628"/>
      <c r="DO14" s="643"/>
      <c r="DP14" s="643"/>
      <c r="DQ14" s="643"/>
      <c r="DR14" s="643"/>
      <c r="DS14" s="643"/>
      <c r="DT14" s="643"/>
      <c r="DU14" s="643"/>
      <c r="DV14" s="643"/>
      <c r="DW14" s="643"/>
      <c r="DX14" s="643"/>
      <c r="DY14" s="643"/>
      <c r="DZ14" s="643"/>
      <c r="EA14" s="643"/>
      <c r="EB14" s="643"/>
      <c r="EC14" s="643"/>
      <c r="ED14" s="643"/>
      <c r="EE14" s="643"/>
      <c r="EF14" s="643"/>
      <c r="EG14" s="643"/>
      <c r="EH14" s="643"/>
      <c r="EI14" s="643"/>
      <c r="EJ14" s="643"/>
      <c r="EK14" s="643"/>
      <c r="EL14" s="643"/>
      <c r="EM14" s="643"/>
      <c r="EN14" s="643"/>
      <c r="EO14" s="643"/>
      <c r="EP14" s="643"/>
      <c r="EQ14" s="643"/>
      <c r="ER14" s="643"/>
      <c r="ES14" s="643"/>
      <c r="ET14" s="643"/>
      <c r="EU14" s="643"/>
      <c r="EV14" s="643"/>
      <c r="EW14" s="643"/>
      <c r="EX14" s="643"/>
      <c r="EY14" s="644"/>
    </row>
    <row r="15">
      <c r="A15" s="645"/>
      <c r="B15" s="646" t="s">
        <v>1011</v>
      </c>
      <c r="C15" s="16"/>
      <c r="D15" s="646" t="s">
        <v>981</v>
      </c>
      <c r="E15" s="15"/>
      <c r="F15" s="15"/>
      <c r="G15" s="16"/>
      <c r="H15" s="646" t="s">
        <v>1012</v>
      </c>
      <c r="I15" s="15"/>
      <c r="J15" s="15"/>
      <c r="K15" s="16"/>
      <c r="L15" s="646" t="s">
        <v>983</v>
      </c>
      <c r="M15" s="15"/>
      <c r="N15" s="15"/>
      <c r="O15" s="16"/>
      <c r="P15" s="646" t="s">
        <v>984</v>
      </c>
      <c r="Q15" s="15"/>
      <c r="R15" s="15"/>
      <c r="S15" s="16"/>
      <c r="T15" s="647" t="s">
        <v>985</v>
      </c>
      <c r="U15" s="15"/>
      <c r="V15" s="15"/>
      <c r="W15" s="16"/>
      <c r="X15" s="648" t="s">
        <v>986</v>
      </c>
      <c r="Y15" s="648" t="s">
        <v>652</v>
      </c>
      <c r="Z15" s="646" t="s">
        <v>987</v>
      </c>
      <c r="AA15" s="15"/>
      <c r="AB15" s="15"/>
      <c r="AC15" s="16"/>
      <c r="AD15" s="646" t="s">
        <v>988</v>
      </c>
      <c r="AE15" s="15"/>
      <c r="AF15" s="15"/>
      <c r="AG15" s="16"/>
      <c r="AH15" s="646" t="s">
        <v>989</v>
      </c>
      <c r="AI15" s="16"/>
      <c r="AJ15" s="646" t="s">
        <v>656</v>
      </c>
      <c r="AK15" s="16"/>
      <c r="AL15" s="649"/>
      <c r="AM15" s="650"/>
      <c r="AN15" s="645"/>
      <c r="AO15" s="646" t="s">
        <v>1011</v>
      </c>
      <c r="AP15" s="16"/>
      <c r="AQ15" s="646" t="s">
        <v>981</v>
      </c>
      <c r="AR15" s="15"/>
      <c r="AS15" s="15"/>
      <c r="AT15" s="16"/>
      <c r="AU15" s="646" t="s">
        <v>1012</v>
      </c>
      <c r="AV15" s="15"/>
      <c r="AW15" s="15"/>
      <c r="AX15" s="16"/>
      <c r="AY15" s="646" t="s">
        <v>983</v>
      </c>
      <c r="AZ15" s="15"/>
      <c r="BA15" s="15"/>
      <c r="BB15" s="16"/>
      <c r="BC15" s="646" t="s">
        <v>984</v>
      </c>
      <c r="BD15" s="15"/>
      <c r="BE15" s="15"/>
      <c r="BF15" s="16"/>
      <c r="BG15" s="647" t="s">
        <v>985</v>
      </c>
      <c r="BH15" s="15"/>
      <c r="BI15" s="15"/>
      <c r="BJ15" s="16"/>
      <c r="BK15" s="648" t="s">
        <v>986</v>
      </c>
      <c r="BL15" s="648" t="s">
        <v>652</v>
      </c>
      <c r="BM15" s="646" t="s">
        <v>987</v>
      </c>
      <c r="BN15" s="15"/>
      <c r="BO15" s="15"/>
      <c r="BP15" s="16"/>
      <c r="BQ15" s="646" t="s">
        <v>988</v>
      </c>
      <c r="BR15" s="15"/>
      <c r="BS15" s="15"/>
      <c r="BT15" s="16"/>
      <c r="BU15" s="646" t="s">
        <v>989</v>
      </c>
      <c r="BV15" s="16"/>
      <c r="BW15" s="646" t="s">
        <v>656</v>
      </c>
      <c r="BX15" s="16"/>
      <c r="BY15" s="649"/>
      <c r="BZ15" s="650"/>
      <c r="CA15" s="645"/>
      <c r="CB15" s="646" t="s">
        <v>1011</v>
      </c>
      <c r="CC15" s="16"/>
      <c r="CD15" s="646" t="s">
        <v>981</v>
      </c>
      <c r="CE15" s="15"/>
      <c r="CF15" s="15"/>
      <c r="CG15" s="16"/>
      <c r="CH15" s="646" t="s">
        <v>1012</v>
      </c>
      <c r="CI15" s="15"/>
      <c r="CJ15" s="15"/>
      <c r="CK15" s="16"/>
      <c r="CL15" s="646" t="s">
        <v>983</v>
      </c>
      <c r="CM15" s="15"/>
      <c r="CN15" s="15"/>
      <c r="CO15" s="16"/>
      <c r="CP15" s="646" t="s">
        <v>984</v>
      </c>
      <c r="CQ15" s="15"/>
      <c r="CR15" s="15"/>
      <c r="CS15" s="16"/>
      <c r="CT15" s="647" t="s">
        <v>985</v>
      </c>
      <c r="CU15" s="15"/>
      <c r="CV15" s="15"/>
      <c r="CW15" s="16"/>
      <c r="CX15" s="648"/>
      <c r="CY15" s="648" t="s">
        <v>652</v>
      </c>
      <c r="CZ15" s="646" t="s">
        <v>987</v>
      </c>
      <c r="DA15" s="15"/>
      <c r="DB15" s="15"/>
      <c r="DC15" s="16"/>
      <c r="DD15" s="646" t="s">
        <v>988</v>
      </c>
      <c r="DE15" s="15"/>
      <c r="DF15" s="15"/>
      <c r="DG15" s="16"/>
      <c r="DH15" s="646" t="s">
        <v>989</v>
      </c>
      <c r="DI15" s="16"/>
      <c r="DJ15" s="646" t="s">
        <v>656</v>
      </c>
      <c r="DK15" s="16"/>
      <c r="DL15" s="649"/>
      <c r="DM15" s="650"/>
      <c r="DN15" s="645"/>
      <c r="DO15" s="646" t="s">
        <v>1011</v>
      </c>
      <c r="DP15" s="16"/>
      <c r="DQ15" s="646" t="s">
        <v>981</v>
      </c>
      <c r="DR15" s="15"/>
      <c r="DS15" s="15"/>
      <c r="DT15" s="16"/>
      <c r="DU15" s="646" t="s">
        <v>1012</v>
      </c>
      <c r="DV15" s="15"/>
      <c r="DW15" s="15"/>
      <c r="DX15" s="16"/>
      <c r="DY15" s="646" t="s">
        <v>983</v>
      </c>
      <c r="DZ15" s="15"/>
      <c r="EA15" s="15"/>
      <c r="EB15" s="16"/>
      <c r="EC15" s="646" t="s">
        <v>984</v>
      </c>
      <c r="ED15" s="15"/>
      <c r="EE15" s="15"/>
      <c r="EF15" s="16"/>
      <c r="EG15" s="647" t="s">
        <v>985</v>
      </c>
      <c r="EH15" s="15"/>
      <c r="EI15" s="15"/>
      <c r="EJ15" s="16"/>
      <c r="EK15" s="648" t="s">
        <v>986</v>
      </c>
      <c r="EL15" s="648" t="s">
        <v>652</v>
      </c>
      <c r="EM15" s="646" t="s">
        <v>987</v>
      </c>
      <c r="EN15" s="15"/>
      <c r="EO15" s="15"/>
      <c r="EP15" s="16"/>
      <c r="EQ15" s="646" t="s">
        <v>988</v>
      </c>
      <c r="ER15" s="15"/>
      <c r="ES15" s="15"/>
      <c r="ET15" s="16"/>
      <c r="EU15" s="646" t="s">
        <v>989</v>
      </c>
      <c r="EV15" s="16"/>
      <c r="EW15" s="646" t="s">
        <v>656</v>
      </c>
      <c r="EX15" s="16"/>
      <c r="EY15" s="649"/>
    </row>
    <row r="16" ht="157.5" customHeight="1">
      <c r="A16" s="651"/>
      <c r="B16" s="652" t="s">
        <v>1013</v>
      </c>
      <c r="C16" s="16"/>
      <c r="D16" s="653" t="s">
        <v>631</v>
      </c>
      <c r="E16" s="654" t="s">
        <v>633</v>
      </c>
      <c r="F16" s="653" t="s">
        <v>635</v>
      </c>
      <c r="G16" s="653" t="s">
        <v>637</v>
      </c>
      <c r="H16" s="653" t="s">
        <v>631</v>
      </c>
      <c r="I16" s="654" t="s">
        <v>633</v>
      </c>
      <c r="J16" s="653" t="s">
        <v>635</v>
      </c>
      <c r="K16" s="653" t="s">
        <v>637</v>
      </c>
      <c r="L16" s="653" t="s">
        <v>631</v>
      </c>
      <c r="M16" s="654" t="s">
        <v>633</v>
      </c>
      <c r="N16" s="653" t="s">
        <v>635</v>
      </c>
      <c r="O16" s="653" t="s">
        <v>637</v>
      </c>
      <c r="P16" s="653" t="s">
        <v>631</v>
      </c>
      <c r="Q16" s="654" t="s">
        <v>633</v>
      </c>
      <c r="R16" s="653" t="s">
        <v>635</v>
      </c>
      <c r="S16" s="652" t="s">
        <v>637</v>
      </c>
      <c r="T16" s="655" t="s">
        <v>991</v>
      </c>
      <c r="U16" s="654" t="s">
        <v>992</v>
      </c>
      <c r="V16" s="653" t="s">
        <v>993</v>
      </c>
      <c r="W16" s="653" t="s">
        <v>994</v>
      </c>
      <c r="X16" s="43"/>
      <c r="Y16" s="43"/>
      <c r="Z16" s="656" t="s">
        <v>995</v>
      </c>
      <c r="AA16" s="656" t="s">
        <v>734</v>
      </c>
      <c r="AB16" s="656" t="s">
        <v>996</v>
      </c>
      <c r="AC16" s="657" t="s">
        <v>665</v>
      </c>
      <c r="AD16" s="656" t="s">
        <v>997</v>
      </c>
      <c r="AE16" s="656" t="s">
        <v>998</v>
      </c>
      <c r="AF16" s="656" t="s">
        <v>999</v>
      </c>
      <c r="AG16" s="657" t="s">
        <v>669</v>
      </c>
      <c r="AH16" s="658" t="s">
        <v>1000</v>
      </c>
      <c r="AI16" s="653" t="s">
        <v>1001</v>
      </c>
      <c r="AJ16" s="658" t="s">
        <v>579</v>
      </c>
      <c r="AK16" s="658" t="s">
        <v>672</v>
      </c>
      <c r="AL16" s="659"/>
      <c r="AM16" s="660"/>
      <c r="AN16" s="651"/>
      <c r="AO16" s="652" t="s">
        <v>1013</v>
      </c>
      <c r="AP16" s="16"/>
      <c r="AQ16" s="653" t="s">
        <v>631</v>
      </c>
      <c r="AR16" s="654" t="s">
        <v>633</v>
      </c>
      <c r="AS16" s="653" t="s">
        <v>635</v>
      </c>
      <c r="AT16" s="653" t="s">
        <v>637</v>
      </c>
      <c r="AU16" s="653" t="s">
        <v>631</v>
      </c>
      <c r="AV16" s="654" t="s">
        <v>633</v>
      </c>
      <c r="AW16" s="653" t="s">
        <v>635</v>
      </c>
      <c r="AX16" s="653" t="s">
        <v>637</v>
      </c>
      <c r="AY16" s="653" t="s">
        <v>631</v>
      </c>
      <c r="AZ16" s="654" t="s">
        <v>633</v>
      </c>
      <c r="BA16" s="653" t="s">
        <v>635</v>
      </c>
      <c r="BB16" s="653" t="s">
        <v>637</v>
      </c>
      <c r="BC16" s="653" t="s">
        <v>631</v>
      </c>
      <c r="BD16" s="654" t="s">
        <v>633</v>
      </c>
      <c r="BE16" s="653" t="s">
        <v>635</v>
      </c>
      <c r="BF16" s="652" t="s">
        <v>637</v>
      </c>
      <c r="BG16" s="655" t="s">
        <v>991</v>
      </c>
      <c r="BH16" s="654" t="s">
        <v>992</v>
      </c>
      <c r="BI16" s="653" t="s">
        <v>993</v>
      </c>
      <c r="BJ16" s="653" t="s">
        <v>994</v>
      </c>
      <c r="BK16" s="43"/>
      <c r="BL16" s="43"/>
      <c r="BM16" s="656" t="s">
        <v>995</v>
      </c>
      <c r="BN16" s="656" t="s">
        <v>734</v>
      </c>
      <c r="BO16" s="656" t="s">
        <v>996</v>
      </c>
      <c r="BP16" s="657" t="s">
        <v>665</v>
      </c>
      <c r="BQ16" s="656" t="s">
        <v>997</v>
      </c>
      <c r="BR16" s="656" t="s">
        <v>998</v>
      </c>
      <c r="BS16" s="656" t="s">
        <v>999</v>
      </c>
      <c r="BT16" s="657" t="s">
        <v>669</v>
      </c>
      <c r="BU16" s="658" t="s">
        <v>1000</v>
      </c>
      <c r="BV16" s="653" t="s">
        <v>1001</v>
      </c>
      <c r="BW16" s="658" t="s">
        <v>579</v>
      </c>
      <c r="BX16" s="658" t="s">
        <v>672</v>
      </c>
      <c r="BY16" s="659"/>
      <c r="BZ16" s="660"/>
      <c r="CA16" s="651"/>
      <c r="CB16" s="652" t="s">
        <v>1013</v>
      </c>
      <c r="CC16" s="16"/>
      <c r="CD16" s="653" t="s">
        <v>631</v>
      </c>
      <c r="CE16" s="654" t="s">
        <v>633</v>
      </c>
      <c r="CF16" s="653" t="s">
        <v>635</v>
      </c>
      <c r="CG16" s="653" t="s">
        <v>637</v>
      </c>
      <c r="CH16" s="653" t="s">
        <v>631</v>
      </c>
      <c r="CI16" s="654" t="s">
        <v>633</v>
      </c>
      <c r="CJ16" s="653" t="s">
        <v>635</v>
      </c>
      <c r="CK16" s="653" t="s">
        <v>637</v>
      </c>
      <c r="CL16" s="653" t="s">
        <v>631</v>
      </c>
      <c r="CM16" s="654" t="s">
        <v>633</v>
      </c>
      <c r="CN16" s="653" t="s">
        <v>635</v>
      </c>
      <c r="CO16" s="653" t="s">
        <v>637</v>
      </c>
      <c r="CP16" s="653" t="s">
        <v>631</v>
      </c>
      <c r="CQ16" s="654" t="s">
        <v>633</v>
      </c>
      <c r="CR16" s="653" t="s">
        <v>635</v>
      </c>
      <c r="CS16" s="652" t="s">
        <v>637</v>
      </c>
      <c r="CT16" s="655" t="s">
        <v>991</v>
      </c>
      <c r="CU16" s="654" t="s">
        <v>992</v>
      </c>
      <c r="CV16" s="653" t="s">
        <v>993</v>
      </c>
      <c r="CW16" s="653" t="s">
        <v>994</v>
      </c>
      <c r="CX16" s="43"/>
      <c r="CY16" s="43"/>
      <c r="CZ16" s="656" t="s">
        <v>995</v>
      </c>
      <c r="DA16" s="656" t="s">
        <v>734</v>
      </c>
      <c r="DB16" s="656" t="s">
        <v>996</v>
      </c>
      <c r="DC16" s="657" t="s">
        <v>665</v>
      </c>
      <c r="DD16" s="656" t="s">
        <v>997</v>
      </c>
      <c r="DE16" s="656" t="s">
        <v>998</v>
      </c>
      <c r="DF16" s="656" t="s">
        <v>999</v>
      </c>
      <c r="DG16" s="657" t="s">
        <v>669</v>
      </c>
      <c r="DH16" s="658" t="s">
        <v>1000</v>
      </c>
      <c r="DI16" s="653" t="s">
        <v>1001</v>
      </c>
      <c r="DJ16" s="658" t="s">
        <v>579</v>
      </c>
      <c r="DK16" s="658" t="s">
        <v>672</v>
      </c>
      <c r="DL16" s="659"/>
      <c r="DM16" s="660"/>
      <c r="DN16" s="651"/>
      <c r="DO16" s="652" t="s">
        <v>1013</v>
      </c>
      <c r="DP16" s="16"/>
      <c r="DQ16" s="653" t="s">
        <v>631</v>
      </c>
      <c r="DR16" s="654" t="s">
        <v>633</v>
      </c>
      <c r="DS16" s="653" t="s">
        <v>635</v>
      </c>
      <c r="DT16" s="653" t="s">
        <v>637</v>
      </c>
      <c r="DU16" s="653" t="s">
        <v>631</v>
      </c>
      <c r="DV16" s="654" t="s">
        <v>633</v>
      </c>
      <c r="DW16" s="653" t="s">
        <v>635</v>
      </c>
      <c r="DX16" s="653" t="s">
        <v>637</v>
      </c>
      <c r="DY16" s="653" t="s">
        <v>631</v>
      </c>
      <c r="DZ16" s="654" t="s">
        <v>633</v>
      </c>
      <c r="EA16" s="653" t="s">
        <v>635</v>
      </c>
      <c r="EB16" s="653" t="s">
        <v>637</v>
      </c>
      <c r="EC16" s="653" t="s">
        <v>631</v>
      </c>
      <c r="ED16" s="654" t="s">
        <v>633</v>
      </c>
      <c r="EE16" s="653" t="s">
        <v>635</v>
      </c>
      <c r="EF16" s="652" t="s">
        <v>637</v>
      </c>
      <c r="EG16" s="655" t="s">
        <v>991</v>
      </c>
      <c r="EH16" s="654" t="s">
        <v>992</v>
      </c>
      <c r="EI16" s="653" t="s">
        <v>993</v>
      </c>
      <c r="EJ16" s="653" t="s">
        <v>994</v>
      </c>
      <c r="EK16" s="43"/>
      <c r="EL16" s="43"/>
      <c r="EM16" s="656" t="s">
        <v>995</v>
      </c>
      <c r="EN16" s="656" t="s">
        <v>734</v>
      </c>
      <c r="EO16" s="656" t="s">
        <v>996</v>
      </c>
      <c r="EP16" s="657" t="s">
        <v>665</v>
      </c>
      <c r="EQ16" s="656" t="s">
        <v>997</v>
      </c>
      <c r="ER16" s="656" t="s">
        <v>998</v>
      </c>
      <c r="ES16" s="656" t="s">
        <v>999</v>
      </c>
      <c r="ET16" s="657" t="s">
        <v>669</v>
      </c>
      <c r="EU16" s="658" t="s">
        <v>1000</v>
      </c>
      <c r="EV16" s="653" t="s">
        <v>1001</v>
      </c>
      <c r="EW16" s="658" t="s">
        <v>579</v>
      </c>
      <c r="EX16" s="658" t="s">
        <v>672</v>
      </c>
      <c r="EY16" s="659"/>
    </row>
    <row r="17" ht="88.5" customHeight="1">
      <c r="A17" s="661"/>
      <c r="B17" s="662" t="s">
        <v>1014</v>
      </c>
      <c r="C17" s="663" t="s">
        <v>980</v>
      </c>
      <c r="D17" s="664">
        <f>'3A 2025-2026 REPORTE CALIFICACI'!E11</f>
        <v>83</v>
      </c>
      <c r="E17" s="664">
        <f>'3A 2025-2026 REPORTE CALIFICACI'!F11</f>
        <v>89</v>
      </c>
      <c r="F17" s="665">
        <f>'3A 2025-2026 REPORTE CALIFICACI'!G11</f>
        <v>90</v>
      </c>
      <c r="G17" s="664">
        <f>'3A 2025-2026 REPORTE CALIFICACI'!H11</f>
        <v>0</v>
      </c>
      <c r="H17" s="664">
        <f>'3A 2025-2026 REPORTE CALIFICACI'!I11</f>
        <v>80</v>
      </c>
      <c r="I17" s="664">
        <f>'3A 2025-2026 REPORTE CALIFICACI'!J11</f>
        <v>82</v>
      </c>
      <c r="J17" s="664">
        <f>'3A 2025-2026 REPORTE CALIFICACI'!K11</f>
        <v>87</v>
      </c>
      <c r="K17" s="664">
        <f>'3A 2025-2026 REPORTE CALIFICACI'!L11</f>
        <v>0</v>
      </c>
      <c r="L17" s="664">
        <f>'3A 2025-2026 REPORTE CALIFICACI'!M11</f>
        <v>89</v>
      </c>
      <c r="M17" s="664">
        <f>'3A 2025-2026 REPORTE CALIFICACI'!N11</f>
        <v>90</v>
      </c>
      <c r="N17" s="664">
        <f>'3A 2025-2026 REPORTE CALIFICACI'!O11</f>
        <v>90</v>
      </c>
      <c r="O17" s="664">
        <f>'3A 2025-2026 REPORTE CALIFICACI'!P11</f>
        <v>0</v>
      </c>
      <c r="P17" s="664">
        <f>'3A 2025-2026 REPORTE CALIFICACI'!Q11</f>
        <v>94</v>
      </c>
      <c r="Q17" s="664">
        <f>'3A 2025-2026 REPORTE CALIFICACI'!R11</f>
        <v>96</v>
      </c>
      <c r="R17" s="664">
        <f>'3A 2025-2026 REPORTE CALIFICACI'!S11</f>
        <v>93</v>
      </c>
      <c r="S17" s="664">
        <f>'3A 2025-2026 REPORTE CALIFICACI'!T11</f>
        <v>0</v>
      </c>
      <c r="T17" s="716">
        <f>'3A 2025-2026 REPORTE CALIFICACI'!U11</f>
        <v>65.5</v>
      </c>
      <c r="U17" s="716">
        <f>'3A 2025-2026 REPORTE CALIFICACI'!V11</f>
        <v>62.25</v>
      </c>
      <c r="V17" s="716">
        <f>'3A 2025-2026 REPORTE CALIFICACI'!W11</f>
        <v>67.25</v>
      </c>
      <c r="W17" s="716">
        <f>'3A 2025-2026 REPORTE CALIFICACI'!X11</f>
        <v>70.75</v>
      </c>
      <c r="X17" s="665">
        <f>'3A 2025-2026 REPORTE CALIFICACI'!Y11</f>
        <v>66.4375</v>
      </c>
      <c r="Y17" s="717">
        <f>'3A 2025-2026 REPORTE CALIFICACI'!Z11</f>
        <v>0.5647058824</v>
      </c>
      <c r="Z17" s="665">
        <f>'3A 2025-2026 REPORTE CALIFICACI'!AA11</f>
        <v>33.21875</v>
      </c>
      <c r="AA17" s="665" t="str">
        <f>'3A 2025-2026 REPORTE CALIFICACI'!AB11</f>
        <v/>
      </c>
      <c r="AB17" s="665" t="str">
        <f>'3A 2025-2026 REPORTE CALIFICACI'!AC11</f>
        <v/>
      </c>
      <c r="AC17" s="665">
        <f>'3A 2025-2026 REPORTE CALIFICACI'!AD11</f>
        <v>33</v>
      </c>
      <c r="AD17" s="665">
        <f>'3A 2025-2026 REPORTE CALIFICACI'!AE11</f>
        <v>19.93125</v>
      </c>
      <c r="AE17" s="665" t="str">
        <f>'3A 2025-2026 REPORTE CALIFICACI'!AF11</f>
        <v/>
      </c>
      <c r="AF17" s="665" t="str">
        <f>'3A 2025-2026 REPORTE CALIFICACI'!AG11</f>
        <v/>
      </c>
      <c r="AG17" s="665">
        <f>'3A 2025-2026 REPORTE CALIFICACI'!AH11</f>
        <v>20</v>
      </c>
      <c r="AH17" s="665">
        <f>'3A 2025-2026 REPORTE CALIFICACI'!AI11</f>
        <v>66.4375</v>
      </c>
      <c r="AI17" s="664" t="str">
        <f>'3A 2025-2026 REPORTE CALIFICACI'!AJ11</f>
        <v/>
      </c>
      <c r="AJ17" s="664" t="str">
        <f>'3A 2025-2026 REPORTE CALIFICACI'!AK11</f>
        <v/>
      </c>
      <c r="AK17" s="664" t="str">
        <f>'3A 2025-2026 REPORTE CALIFICACI'!AL11</f>
        <v>R</v>
      </c>
      <c r="AL17" s="666"/>
      <c r="AM17" s="667"/>
      <c r="AN17" s="661"/>
      <c r="AO17" s="662" t="s">
        <v>1014</v>
      </c>
      <c r="AP17" s="663" t="s">
        <v>980</v>
      </c>
      <c r="AQ17" s="664">
        <f>'3A 2025-2026 REPORTE CALIFICACI'!E12</f>
        <v>75</v>
      </c>
      <c r="AR17" s="664">
        <f>'3A 2025-2026 REPORTE CALIFICACI'!F12</f>
        <v>80</v>
      </c>
      <c r="AS17" s="665">
        <f>'3A 2025-2026 REPORTE CALIFICACI'!G12</f>
        <v>84</v>
      </c>
      <c r="AT17" s="664">
        <f>'3A 2025-2026 REPORTE CALIFICACI'!H12</f>
        <v>0</v>
      </c>
      <c r="AU17" s="664">
        <f>'3A 2025-2026 REPORTE CALIFICACI'!I12</f>
        <v>72</v>
      </c>
      <c r="AV17" s="664">
        <f>'3A 2025-2026 REPORTE CALIFICACI'!J12</f>
        <v>74</v>
      </c>
      <c r="AW17" s="664">
        <f>'3A 2025-2026 REPORTE CALIFICACI'!K12</f>
        <v>81</v>
      </c>
      <c r="AX17" s="664">
        <f>'3A 2025-2026 REPORTE CALIFICACI'!L12</f>
        <v>0</v>
      </c>
      <c r="AY17" s="664">
        <f>'3A 2025-2026 REPORTE CALIFICACI'!M12</f>
        <v>70</v>
      </c>
      <c r="AZ17" s="664">
        <f>'3A 2025-2026 REPORTE CALIFICACI'!N12</f>
        <v>87</v>
      </c>
      <c r="BA17" s="664">
        <f>'3A 2025-2026 REPORTE CALIFICACI'!O12</f>
        <v>86</v>
      </c>
      <c r="BB17" s="664">
        <f>'3A 2025-2026 REPORTE CALIFICACI'!P12</f>
        <v>0</v>
      </c>
      <c r="BC17" s="664">
        <f>'3A 2025-2026 REPORTE CALIFICACI'!Q12</f>
        <v>70</v>
      </c>
      <c r="BD17" s="664">
        <f>'3A 2025-2026 REPORTE CALIFICACI'!R12</f>
        <v>93</v>
      </c>
      <c r="BE17" s="664">
        <f>'3A 2025-2026 REPORTE CALIFICACI'!S12</f>
        <v>84</v>
      </c>
      <c r="BF17" s="664">
        <f>'3A 2025-2026 REPORTE CALIFICACI'!T12</f>
        <v>0</v>
      </c>
      <c r="BG17" s="716">
        <f>'3A 2025-2026 REPORTE CALIFICACI'!U12</f>
        <v>59.75</v>
      </c>
      <c r="BH17" s="716">
        <f>'3A 2025-2026 REPORTE CALIFICACI'!V12</f>
        <v>56.75</v>
      </c>
      <c r="BI17" s="716">
        <f>'3A 2025-2026 REPORTE CALIFICACI'!W12</f>
        <v>60.75</v>
      </c>
      <c r="BJ17" s="716">
        <f>'3A 2025-2026 REPORTE CALIFICACI'!X12</f>
        <v>61.75</v>
      </c>
      <c r="BK17" s="665">
        <f>'3A 2025-2026 REPORTE CALIFICACI'!Y12</f>
        <v>59.75</v>
      </c>
      <c r="BL17" s="717">
        <f>'3A 2025-2026 REPORTE CALIFICACI'!Z12</f>
        <v>0.5497058824</v>
      </c>
      <c r="BM17" s="665">
        <f>'3A 2025-2026 REPORTE CALIFICACI'!AA12</f>
        <v>29.875</v>
      </c>
      <c r="BN17" s="665" t="str">
        <f>'3A 2025-2026 REPORTE CALIFICACI'!AB12</f>
        <v/>
      </c>
      <c r="BO17" s="665" t="str">
        <f>'3A 2025-2026 REPORTE CALIFICACI'!AC12</f>
        <v/>
      </c>
      <c r="BP17" s="665">
        <f>'3A 2025-2026 REPORTE CALIFICACI'!AD12</f>
        <v>30</v>
      </c>
      <c r="BQ17" s="665">
        <f>'3A 2025-2026 REPORTE CALIFICACI'!AE12</f>
        <v>17.925</v>
      </c>
      <c r="BR17" s="665" t="str">
        <f>'3A 2025-2026 REPORTE CALIFICACI'!AF12</f>
        <v/>
      </c>
      <c r="BS17" s="665" t="str">
        <f>'3A 2025-2026 REPORTE CALIFICACI'!AG12</f>
        <v/>
      </c>
      <c r="BT17" s="665">
        <f>'3A 2025-2026 REPORTE CALIFICACI'!AH12</f>
        <v>18</v>
      </c>
      <c r="BU17" s="665">
        <f>'3A 2025-2026 REPORTE CALIFICACI'!AI12</f>
        <v>59.75</v>
      </c>
      <c r="BV17" s="664" t="str">
        <f>'3A 2025-2026 REPORTE CALIFICACI'!AJ12</f>
        <v/>
      </c>
      <c r="BW17" s="664" t="str">
        <f>'3A 2025-2026 REPORTE CALIFICACI'!AK12</f>
        <v/>
      </c>
      <c r="BX17" s="664" t="str">
        <f>'3A 2025-2026 REPORTE CALIFICACI'!AL12</f>
        <v>R</v>
      </c>
      <c r="BY17" s="666"/>
      <c r="BZ17" s="667"/>
      <c r="CA17" s="661"/>
      <c r="CB17" s="662" t="s">
        <v>1014</v>
      </c>
      <c r="CC17" s="663" t="s">
        <v>980</v>
      </c>
      <c r="CD17" s="664">
        <f>'3A 2025-2026 REPORTE CALIFICACI'!E13</f>
        <v>52</v>
      </c>
      <c r="CE17" s="664">
        <f>'3A 2025-2026 REPORTE CALIFICACI'!F13</f>
        <v>71</v>
      </c>
      <c r="CF17" s="665">
        <f>'3A 2025-2026 REPORTE CALIFICACI'!G13</f>
        <v>77</v>
      </c>
      <c r="CG17" s="664">
        <f>'3A 2025-2026 REPORTE CALIFICACI'!H13</f>
        <v>0</v>
      </c>
      <c r="CH17" s="664">
        <f>'3A 2025-2026 REPORTE CALIFICACI'!I13</f>
        <v>51</v>
      </c>
      <c r="CI17" s="664">
        <f>'3A 2025-2026 REPORTE CALIFICACI'!J13</f>
        <v>60</v>
      </c>
      <c r="CJ17" s="664">
        <f>'3A 2025-2026 REPORTE CALIFICACI'!K13</f>
        <v>60</v>
      </c>
      <c r="CK17" s="664">
        <f>'3A 2025-2026 REPORTE CALIFICACI'!L13</f>
        <v>0</v>
      </c>
      <c r="CL17" s="664">
        <f>'3A 2025-2026 REPORTE CALIFICACI'!M13</f>
        <v>75</v>
      </c>
      <c r="CM17" s="664">
        <f>'3A 2025-2026 REPORTE CALIFICACI'!N13</f>
        <v>62</v>
      </c>
      <c r="CN17" s="664">
        <f>'3A 2025-2026 REPORTE CALIFICACI'!O13</f>
        <v>55</v>
      </c>
      <c r="CO17" s="664">
        <f>'3A 2025-2026 REPORTE CALIFICACI'!P13</f>
        <v>0</v>
      </c>
      <c r="CP17" s="664">
        <f>'3A 2025-2026 REPORTE CALIFICACI'!Q13</f>
        <v>52</v>
      </c>
      <c r="CQ17" s="664">
        <f>'3A 2025-2026 REPORTE CALIFICACI'!R13</f>
        <v>61</v>
      </c>
      <c r="CR17" s="664">
        <f>'3A 2025-2026 REPORTE CALIFICACI'!S13</f>
        <v>60</v>
      </c>
      <c r="CS17" s="664">
        <f>'3A 2025-2026 REPORTE CALIFICACI'!T13</f>
        <v>0</v>
      </c>
      <c r="CT17" s="716">
        <f>'3A 2025-2026 REPORTE CALIFICACI'!U13</f>
        <v>50</v>
      </c>
      <c r="CU17" s="716">
        <f>'3A 2025-2026 REPORTE CALIFICACI'!V13</f>
        <v>42.75</v>
      </c>
      <c r="CV17" s="716">
        <f>'3A 2025-2026 REPORTE CALIFICACI'!W13</f>
        <v>48</v>
      </c>
      <c r="CW17" s="716">
        <f>'3A 2025-2026 REPORTE CALIFICACI'!X13</f>
        <v>43.25</v>
      </c>
      <c r="CX17" s="665">
        <f>'3A 2025-2026 REPORTE CALIFICACI'!Y13</f>
        <v>46</v>
      </c>
      <c r="CY17" s="717">
        <f>'3A 2025-2026 REPORTE CALIFICACI'!Z13</f>
        <v>0.5591503268</v>
      </c>
      <c r="CZ17" s="665">
        <f>'3A 2025-2026 REPORTE CALIFICACI'!AA13</f>
        <v>23</v>
      </c>
      <c r="DA17" s="665" t="str">
        <f>'3A 2025-2026 REPORTE CALIFICACI'!AB13</f>
        <v/>
      </c>
      <c r="DB17" s="665" t="str">
        <f>'3A 2025-2026 REPORTE CALIFICACI'!AC13</f>
        <v/>
      </c>
      <c r="DC17" s="665">
        <f>'3A 2025-2026 REPORTE CALIFICACI'!AD13</f>
        <v>23</v>
      </c>
      <c r="DD17" s="665">
        <f>'3A 2025-2026 REPORTE CALIFICACI'!AE13</f>
        <v>13.8</v>
      </c>
      <c r="DE17" s="665" t="str">
        <f>'3A 2025-2026 REPORTE CALIFICACI'!AF13</f>
        <v/>
      </c>
      <c r="DF17" s="665" t="str">
        <f>'3A 2025-2026 REPORTE CALIFICACI'!AG13</f>
        <v/>
      </c>
      <c r="DG17" s="665">
        <f>'3A 2025-2026 REPORTE CALIFICACI'!AH13</f>
        <v>14</v>
      </c>
      <c r="DH17" s="665">
        <f>'3A 2025-2026 REPORTE CALIFICACI'!AI13</f>
        <v>46</v>
      </c>
      <c r="DI17" s="664" t="str">
        <f>'3A 2025-2026 REPORTE CALIFICACI'!AJ13</f>
        <v/>
      </c>
      <c r="DJ17" s="664" t="str">
        <f>'3A 2025-2026 REPORTE CALIFICACI'!AK13</f>
        <v/>
      </c>
      <c r="DK17" s="664" t="str">
        <f>'3A 2025-2026 REPORTE CALIFICACI'!AL13</f>
        <v>R</v>
      </c>
      <c r="DL17" s="666"/>
      <c r="DM17" s="667"/>
      <c r="DN17" s="661"/>
      <c r="DO17" s="662" t="s">
        <v>1014</v>
      </c>
      <c r="DP17" s="663" t="s">
        <v>980</v>
      </c>
      <c r="DQ17" s="664">
        <f>'3A 2025-2026 REPORTE CALIFICACI'!E14</f>
        <v>62</v>
      </c>
      <c r="DR17" s="664">
        <f>'3A 2025-2026 REPORTE CALIFICACI'!F14</f>
        <v>71</v>
      </c>
      <c r="DS17" s="665">
        <f>'3A 2025-2026 REPORTE CALIFICACI'!G14</f>
        <v>58</v>
      </c>
      <c r="DT17" s="664">
        <f>'3A 2025-2026 REPORTE CALIFICACI'!H14</f>
        <v>0</v>
      </c>
      <c r="DU17" s="664">
        <f>'3A 2025-2026 REPORTE CALIFICACI'!I14</f>
        <v>71</v>
      </c>
      <c r="DV17" s="664">
        <f>'3A 2025-2026 REPORTE CALIFICACI'!J14</f>
        <v>75</v>
      </c>
      <c r="DW17" s="664">
        <f>'3A 2025-2026 REPORTE CALIFICACI'!K14</f>
        <v>78</v>
      </c>
      <c r="DX17" s="664">
        <f>'3A 2025-2026 REPORTE CALIFICACI'!L14</f>
        <v>0</v>
      </c>
      <c r="DY17" s="664">
        <f>'3A 2025-2026 REPORTE CALIFICACI'!M14</f>
        <v>87</v>
      </c>
      <c r="DZ17" s="664">
        <f>'3A 2025-2026 REPORTE CALIFICACI'!N14</f>
        <v>80</v>
      </c>
      <c r="EA17" s="664">
        <f>'3A 2025-2026 REPORTE CALIFICACI'!O14</f>
        <v>80</v>
      </c>
      <c r="EB17" s="664">
        <f>'3A 2025-2026 REPORTE CALIFICACI'!P14</f>
        <v>0</v>
      </c>
      <c r="EC17" s="664">
        <f>'3A 2025-2026 REPORTE CALIFICACI'!Q14</f>
        <v>89</v>
      </c>
      <c r="ED17" s="664">
        <f>'3A 2025-2026 REPORTE CALIFICACI'!R14</f>
        <v>83</v>
      </c>
      <c r="EE17" s="664">
        <f>'3A 2025-2026 REPORTE CALIFICACI'!S14</f>
        <v>75</v>
      </c>
      <c r="EF17" s="664">
        <f>'3A 2025-2026 REPORTE CALIFICACI'!T14</f>
        <v>0</v>
      </c>
      <c r="EG17" s="716">
        <f>'3A 2025-2026 REPORTE CALIFICACI'!U14</f>
        <v>47.75</v>
      </c>
      <c r="EH17" s="716">
        <f>'3A 2025-2026 REPORTE CALIFICACI'!V14</f>
        <v>56</v>
      </c>
      <c r="EI17" s="716">
        <f>'3A 2025-2026 REPORTE CALIFICACI'!W14</f>
        <v>61.75</v>
      </c>
      <c r="EJ17" s="716">
        <f>'3A 2025-2026 REPORTE CALIFICACI'!X14</f>
        <v>61.75</v>
      </c>
      <c r="EK17" s="665">
        <f>'3A 2025-2026 REPORTE CALIFICACI'!Y14</f>
        <v>56.8125</v>
      </c>
      <c r="EL17" s="717">
        <f>'3A 2025-2026 REPORTE CALIFICACI'!Z14</f>
        <v>0.5382679739</v>
      </c>
      <c r="EM17" s="665">
        <f>'3A 2025-2026 REPORTE CALIFICACI'!AA14</f>
        <v>28.40625</v>
      </c>
      <c r="EN17" s="665" t="str">
        <f>'3A 2025-2026 REPORTE CALIFICACI'!AB14</f>
        <v/>
      </c>
      <c r="EO17" s="665" t="str">
        <f>'3A 2025-2026 REPORTE CALIFICACI'!AC14</f>
        <v/>
      </c>
      <c r="EP17" s="665">
        <f>'3A 2025-2026 REPORTE CALIFICACI'!AD14</f>
        <v>28</v>
      </c>
      <c r="EQ17" s="665">
        <f>'3A 2025-2026 REPORTE CALIFICACI'!AE14</f>
        <v>17.04375</v>
      </c>
      <c r="ER17" s="665" t="str">
        <f>'3A 2025-2026 REPORTE CALIFICACI'!AF14</f>
        <v/>
      </c>
      <c r="ES17" s="665" t="str">
        <f>'3A 2025-2026 REPORTE CALIFICACI'!AG14</f>
        <v/>
      </c>
      <c r="ET17" s="665">
        <f>'3A 2025-2026 REPORTE CALIFICACI'!AH14</f>
        <v>17</v>
      </c>
      <c r="EU17" s="665">
        <f>'3A 2025-2026 REPORTE CALIFICACI'!AI14</f>
        <v>56.8125</v>
      </c>
      <c r="EV17" s="664" t="str">
        <f>'3A 2025-2026 REPORTE CALIFICACI'!AJ14</f>
        <v/>
      </c>
      <c r="EW17" s="664" t="str">
        <f>'3A 2025-2026 REPORTE CALIFICACI'!AK14</f>
        <v/>
      </c>
      <c r="EX17" s="664" t="str">
        <f>'3A 2025-2026 REPORTE CALIFICACI'!AL14</f>
        <v>R</v>
      </c>
      <c r="EY17" s="664"/>
    </row>
    <row r="18" ht="81.0" customHeight="1">
      <c r="A18" s="661"/>
      <c r="B18" s="47"/>
      <c r="C18" s="663" t="s">
        <v>1015</v>
      </c>
      <c r="D18" s="664">
        <f>'3A 2025-2026 REPORTE CALIFICACI'!AM11</f>
        <v>0</v>
      </c>
      <c r="E18" s="664">
        <f>'3A 2025-2026 REPORTE CALIFICACI'!AN11</f>
        <v>0</v>
      </c>
      <c r="F18" s="664">
        <f>'3A 2025-2026 REPORTE CALIFICACI'!AO11</f>
        <v>0</v>
      </c>
      <c r="G18" s="664">
        <f>'3A 2025-2026 REPORTE CALIFICACI'!AP11</f>
        <v>0</v>
      </c>
      <c r="H18" s="664">
        <f>'3A 2025-2026 REPORTE CALIFICACI'!AQ11</f>
        <v>0</v>
      </c>
      <c r="I18" s="664">
        <f>'3A 2025-2026 REPORTE CALIFICACI'!AR11</f>
        <v>0</v>
      </c>
      <c r="J18" s="664">
        <f>'3A 2025-2026 REPORTE CALIFICACI'!AS11</f>
        <v>0</v>
      </c>
      <c r="K18" s="664">
        <f>'3A 2025-2026 REPORTE CALIFICACI'!AT11</f>
        <v>0</v>
      </c>
      <c r="L18" s="664">
        <f>'3A 2025-2026 REPORTE CALIFICACI'!AU11</f>
        <v>0</v>
      </c>
      <c r="M18" s="664">
        <f>'3A 2025-2026 REPORTE CALIFICACI'!AV11</f>
        <v>0</v>
      </c>
      <c r="N18" s="664">
        <f>'3A 2025-2026 REPORTE CALIFICACI'!AW11</f>
        <v>0</v>
      </c>
      <c r="O18" s="664">
        <f>'3A 2025-2026 REPORTE CALIFICACI'!AX11</f>
        <v>0</v>
      </c>
      <c r="P18" s="664">
        <f>'3A 2025-2026 REPORTE CALIFICACI'!AY11</f>
        <v>0</v>
      </c>
      <c r="Q18" s="664">
        <f>'3A 2025-2026 REPORTE CALIFICACI'!AZ11</f>
        <v>0</v>
      </c>
      <c r="R18" s="664">
        <f>'3A 2025-2026 REPORTE CALIFICACI'!BA11</f>
        <v>0</v>
      </c>
      <c r="S18" s="664">
        <f>'3A 2025-2026 REPORTE CALIFICACI'!BB11</f>
        <v>0</v>
      </c>
      <c r="T18" s="716">
        <f>'3A 2025-2026 REPORTE CALIFICACI'!BC11</f>
        <v>0</v>
      </c>
      <c r="U18" s="716">
        <f>'3A 2025-2026 REPORTE CALIFICACI'!BD11</f>
        <v>0</v>
      </c>
      <c r="V18" s="716">
        <f>'3A 2025-2026 REPORTE CALIFICACI'!BE11</f>
        <v>0</v>
      </c>
      <c r="W18" s="716">
        <f>'3A 2025-2026 REPORTE CALIFICACI'!BF11</f>
        <v>0</v>
      </c>
      <c r="X18" s="665">
        <f>'3A 2025-2026 REPORTE CALIFICACI'!BG11</f>
        <v>0</v>
      </c>
      <c r="Y18" s="717">
        <f>'3A 2025-2026 REPORTE CALIFICACI'!BH11</f>
        <v>0</v>
      </c>
      <c r="Z18" s="665">
        <f>'3A 2025-2026 REPORTE CALIFICACI'!BI11</f>
        <v>0</v>
      </c>
      <c r="AA18" s="665" t="str">
        <f>'3A 2025-2026 REPORTE CALIFICACI'!BJ11</f>
        <v/>
      </c>
      <c r="AB18" s="665" t="str">
        <f>'3A 2025-2026 REPORTE CALIFICACI'!BK11</f>
        <v/>
      </c>
      <c r="AC18" s="665">
        <f>'3A 2025-2026 REPORTE CALIFICACI'!BL11</f>
        <v>0</v>
      </c>
      <c r="AD18" s="665">
        <f>'3A 2025-2026 REPORTE CALIFICACI'!BM11</f>
        <v>0</v>
      </c>
      <c r="AE18" s="665" t="str">
        <f>'3A 2025-2026 REPORTE CALIFICACI'!BN11</f>
        <v/>
      </c>
      <c r="AF18" s="665" t="str">
        <f>'3A 2025-2026 REPORTE CALIFICACI'!BO11</f>
        <v/>
      </c>
      <c r="AG18" s="665">
        <f>'3A 2025-2026 REPORTE CALIFICACI'!BP11</f>
        <v>0</v>
      </c>
      <c r="AH18" s="664" t="str">
        <f>'3A 2025-2026 REPORTE CALIFICACI'!BQ11</f>
        <v/>
      </c>
      <c r="AI18" s="664" t="str">
        <f>'3A 2025-2026 REPORTE CALIFICACI'!BR11</f>
        <v/>
      </c>
      <c r="AJ18" s="664" t="str">
        <f>'3A 2025-2026 REPORTE CALIFICACI'!BS11</f>
        <v/>
      </c>
      <c r="AK18" s="664" t="str">
        <f>'3A 2025-2026 REPORTE CALIFICACI'!BT11</f>
        <v>R</v>
      </c>
      <c r="AL18" s="666"/>
      <c r="AM18" s="667"/>
      <c r="AN18" s="661"/>
      <c r="AO18" s="47"/>
      <c r="AP18" s="663" t="s">
        <v>1015</v>
      </c>
      <c r="AQ18" s="664">
        <f>'3A 2025-2026 REPORTE CALIFICACI'!AM12</f>
        <v>0</v>
      </c>
      <c r="AR18" s="664">
        <f>'3A 2025-2026 REPORTE CALIFICACI'!AN12</f>
        <v>0</v>
      </c>
      <c r="AS18" s="664">
        <f>'3A 2025-2026 REPORTE CALIFICACI'!AO12</f>
        <v>0</v>
      </c>
      <c r="AT18" s="664">
        <f>'3A 2025-2026 REPORTE CALIFICACI'!AP12</f>
        <v>0</v>
      </c>
      <c r="AU18" s="664">
        <f>'3A 2025-2026 REPORTE CALIFICACI'!AQ12</f>
        <v>0</v>
      </c>
      <c r="AV18" s="664">
        <f>'3A 2025-2026 REPORTE CALIFICACI'!AR12</f>
        <v>0</v>
      </c>
      <c r="AW18" s="664">
        <f>'3A 2025-2026 REPORTE CALIFICACI'!AS12</f>
        <v>0</v>
      </c>
      <c r="AX18" s="664">
        <f>'3A 2025-2026 REPORTE CALIFICACI'!AT12</f>
        <v>0</v>
      </c>
      <c r="AY18" s="664">
        <f>'3A 2025-2026 REPORTE CALIFICACI'!AU12</f>
        <v>0</v>
      </c>
      <c r="AZ18" s="664">
        <f>'3A 2025-2026 REPORTE CALIFICACI'!AV12</f>
        <v>0</v>
      </c>
      <c r="BA18" s="664">
        <f>'3A 2025-2026 REPORTE CALIFICACI'!AW12</f>
        <v>0</v>
      </c>
      <c r="BB18" s="664">
        <f>'3A 2025-2026 REPORTE CALIFICACI'!AX12</f>
        <v>0</v>
      </c>
      <c r="BC18" s="664">
        <f>'3A 2025-2026 REPORTE CALIFICACI'!AY12</f>
        <v>0</v>
      </c>
      <c r="BD18" s="664">
        <f>'3A 2025-2026 REPORTE CALIFICACI'!AZ12</f>
        <v>0</v>
      </c>
      <c r="BE18" s="664">
        <f>'3A 2025-2026 REPORTE CALIFICACI'!BA12</f>
        <v>0</v>
      </c>
      <c r="BF18" s="664">
        <f>'3A 2025-2026 REPORTE CALIFICACI'!BB12</f>
        <v>0</v>
      </c>
      <c r="BG18" s="716">
        <f>'3A 2025-2026 REPORTE CALIFICACI'!BC12</f>
        <v>0</v>
      </c>
      <c r="BH18" s="716">
        <f>'3A 2025-2026 REPORTE CALIFICACI'!BD12</f>
        <v>0</v>
      </c>
      <c r="BI18" s="716">
        <f>'3A 2025-2026 REPORTE CALIFICACI'!BE12</f>
        <v>0</v>
      </c>
      <c r="BJ18" s="716">
        <f>'3A 2025-2026 REPORTE CALIFICACI'!BF12</f>
        <v>0</v>
      </c>
      <c r="BK18" s="665">
        <f>'3A 2025-2026 REPORTE CALIFICACI'!BG12</f>
        <v>0</v>
      </c>
      <c r="BL18" s="717">
        <f>'3A 2025-2026 REPORTE CALIFICACI'!BH12</f>
        <v>0</v>
      </c>
      <c r="BM18" s="665">
        <f>'3A 2025-2026 REPORTE CALIFICACI'!BI12</f>
        <v>0</v>
      </c>
      <c r="BN18" s="665" t="str">
        <f>'3A 2025-2026 REPORTE CALIFICACI'!BJ12</f>
        <v/>
      </c>
      <c r="BO18" s="665" t="str">
        <f>'3A 2025-2026 REPORTE CALIFICACI'!BK12</f>
        <v/>
      </c>
      <c r="BP18" s="665">
        <f>'3A 2025-2026 REPORTE CALIFICACI'!BL12</f>
        <v>0</v>
      </c>
      <c r="BQ18" s="665">
        <f>'3A 2025-2026 REPORTE CALIFICACI'!BM12</f>
        <v>0</v>
      </c>
      <c r="BR18" s="665" t="str">
        <f>'3A 2025-2026 REPORTE CALIFICACI'!BN12</f>
        <v/>
      </c>
      <c r="BS18" s="665" t="str">
        <f>'3A 2025-2026 REPORTE CALIFICACI'!BO12</f>
        <v/>
      </c>
      <c r="BT18" s="665">
        <f>'3A 2025-2026 REPORTE CALIFICACI'!BP12</f>
        <v>0</v>
      </c>
      <c r="BU18" s="664" t="str">
        <f>'3A 2025-2026 REPORTE CALIFICACI'!BQ12</f>
        <v/>
      </c>
      <c r="BV18" s="664" t="str">
        <f>'3A 2025-2026 REPORTE CALIFICACI'!BR12</f>
        <v/>
      </c>
      <c r="BW18" s="664" t="str">
        <f>'3A 2025-2026 REPORTE CALIFICACI'!BS12</f>
        <v/>
      </c>
      <c r="BX18" s="664" t="str">
        <f>'3A 2025-2026 REPORTE CALIFICACI'!BT12</f>
        <v>R</v>
      </c>
      <c r="BY18" s="666"/>
      <c r="BZ18" s="667"/>
      <c r="CA18" s="661"/>
      <c r="CB18" s="47"/>
      <c r="CC18" s="663" t="s">
        <v>1015</v>
      </c>
      <c r="CD18" s="664">
        <f>'3A 2025-2026 REPORTE CALIFICACI'!AM13</f>
        <v>0</v>
      </c>
      <c r="CE18" s="664">
        <f>'3A 2025-2026 REPORTE CALIFICACI'!AN13</f>
        <v>0</v>
      </c>
      <c r="CF18" s="664">
        <f>'3A 2025-2026 REPORTE CALIFICACI'!AO13</f>
        <v>0</v>
      </c>
      <c r="CG18" s="664">
        <f>'3A 2025-2026 REPORTE CALIFICACI'!AP13</f>
        <v>0</v>
      </c>
      <c r="CH18" s="664">
        <f>'3A 2025-2026 REPORTE CALIFICACI'!AQ13</f>
        <v>0</v>
      </c>
      <c r="CI18" s="664">
        <f>'3A 2025-2026 REPORTE CALIFICACI'!AR13</f>
        <v>0</v>
      </c>
      <c r="CJ18" s="664">
        <f>'3A 2025-2026 REPORTE CALIFICACI'!AS13</f>
        <v>0</v>
      </c>
      <c r="CK18" s="664">
        <f>'3A 2025-2026 REPORTE CALIFICACI'!AT13</f>
        <v>0</v>
      </c>
      <c r="CL18" s="664">
        <f>'3A 2025-2026 REPORTE CALIFICACI'!AU13</f>
        <v>0</v>
      </c>
      <c r="CM18" s="664">
        <f>'3A 2025-2026 REPORTE CALIFICACI'!AV13</f>
        <v>0</v>
      </c>
      <c r="CN18" s="664">
        <f>'3A 2025-2026 REPORTE CALIFICACI'!AW13</f>
        <v>0</v>
      </c>
      <c r="CO18" s="664">
        <f>'3A 2025-2026 REPORTE CALIFICACI'!AX13</f>
        <v>0</v>
      </c>
      <c r="CP18" s="664">
        <f>'3A 2025-2026 REPORTE CALIFICACI'!AY13</f>
        <v>0</v>
      </c>
      <c r="CQ18" s="664">
        <f>'3A 2025-2026 REPORTE CALIFICACI'!AZ13</f>
        <v>0</v>
      </c>
      <c r="CR18" s="664">
        <f>'3A 2025-2026 REPORTE CALIFICACI'!BA13</f>
        <v>0</v>
      </c>
      <c r="CS18" s="664">
        <f>'3A 2025-2026 REPORTE CALIFICACI'!BB13</f>
        <v>0</v>
      </c>
      <c r="CT18" s="716">
        <f>'3A 2025-2026 REPORTE CALIFICACI'!BC13</f>
        <v>0</v>
      </c>
      <c r="CU18" s="716">
        <f>'3A 2025-2026 REPORTE CALIFICACI'!BD13</f>
        <v>0</v>
      </c>
      <c r="CV18" s="716">
        <f>'3A 2025-2026 REPORTE CALIFICACI'!BE13</f>
        <v>0</v>
      </c>
      <c r="CW18" s="716">
        <f>'3A 2025-2026 REPORTE CALIFICACI'!BF13</f>
        <v>0</v>
      </c>
      <c r="CX18" s="665">
        <f>'3A 2025-2026 REPORTE CALIFICACI'!BG13</f>
        <v>0</v>
      </c>
      <c r="CY18" s="717">
        <f>'3A 2025-2026 REPORTE CALIFICACI'!BH13</f>
        <v>0</v>
      </c>
      <c r="CZ18" s="665">
        <f>'3A 2025-2026 REPORTE CALIFICACI'!BI13</f>
        <v>0</v>
      </c>
      <c r="DA18" s="665" t="str">
        <f>'3A 2025-2026 REPORTE CALIFICACI'!BJ13</f>
        <v/>
      </c>
      <c r="DB18" s="665" t="str">
        <f>'3A 2025-2026 REPORTE CALIFICACI'!BK13</f>
        <v/>
      </c>
      <c r="DC18" s="665">
        <f>'3A 2025-2026 REPORTE CALIFICACI'!BL13</f>
        <v>0</v>
      </c>
      <c r="DD18" s="665">
        <f>'3A 2025-2026 REPORTE CALIFICACI'!BM13</f>
        <v>0</v>
      </c>
      <c r="DE18" s="665" t="str">
        <f>'3A 2025-2026 REPORTE CALIFICACI'!BN13</f>
        <v/>
      </c>
      <c r="DF18" s="665" t="str">
        <f>'3A 2025-2026 REPORTE CALIFICACI'!BO13</f>
        <v/>
      </c>
      <c r="DG18" s="665">
        <f>'3A 2025-2026 REPORTE CALIFICACI'!BP13</f>
        <v>0</v>
      </c>
      <c r="DH18" s="664" t="str">
        <f>'3A 2025-2026 REPORTE CALIFICACI'!BQ13</f>
        <v/>
      </c>
      <c r="DI18" s="664" t="str">
        <f>'3A 2025-2026 REPORTE CALIFICACI'!BR13</f>
        <v/>
      </c>
      <c r="DJ18" s="664" t="str">
        <f>'3A 2025-2026 REPORTE CALIFICACI'!BS13</f>
        <v/>
      </c>
      <c r="DK18" s="664" t="str">
        <f>'3A 2025-2026 REPORTE CALIFICACI'!BT13</f>
        <v>R</v>
      </c>
      <c r="DL18" s="666"/>
      <c r="DM18" s="667"/>
      <c r="DN18" s="661"/>
      <c r="DO18" s="47"/>
      <c r="DP18" s="663" t="s">
        <v>1015</v>
      </c>
      <c r="DQ18" s="664">
        <f>'3A 2025-2026 REPORTE CALIFICACI'!AM14</f>
        <v>0</v>
      </c>
      <c r="DR18" s="664">
        <f>'3A 2025-2026 REPORTE CALIFICACI'!AN14</f>
        <v>0</v>
      </c>
      <c r="DS18" s="664">
        <f>'3A 2025-2026 REPORTE CALIFICACI'!AO14</f>
        <v>0</v>
      </c>
      <c r="DT18" s="664">
        <f>'3A 2025-2026 REPORTE CALIFICACI'!AP14</f>
        <v>0</v>
      </c>
      <c r="DU18" s="664">
        <f>'3A 2025-2026 REPORTE CALIFICACI'!AQ14</f>
        <v>0</v>
      </c>
      <c r="DV18" s="664">
        <f>'3A 2025-2026 REPORTE CALIFICACI'!AR14</f>
        <v>0</v>
      </c>
      <c r="DW18" s="664">
        <f>'3A 2025-2026 REPORTE CALIFICACI'!AS14</f>
        <v>0</v>
      </c>
      <c r="DX18" s="664">
        <f>'3A 2025-2026 REPORTE CALIFICACI'!AT14</f>
        <v>0</v>
      </c>
      <c r="DY18" s="664">
        <f>'3A 2025-2026 REPORTE CALIFICACI'!AU14</f>
        <v>0</v>
      </c>
      <c r="DZ18" s="664">
        <f>'3A 2025-2026 REPORTE CALIFICACI'!AV14</f>
        <v>0</v>
      </c>
      <c r="EA18" s="664">
        <f>'3A 2025-2026 REPORTE CALIFICACI'!AW14</f>
        <v>0</v>
      </c>
      <c r="EB18" s="664">
        <f>'3A 2025-2026 REPORTE CALIFICACI'!AX14</f>
        <v>0</v>
      </c>
      <c r="EC18" s="664">
        <f>'3A 2025-2026 REPORTE CALIFICACI'!AY14</f>
        <v>0</v>
      </c>
      <c r="ED18" s="664">
        <f>'3A 2025-2026 REPORTE CALIFICACI'!AZ14</f>
        <v>0</v>
      </c>
      <c r="EE18" s="664">
        <f>'3A 2025-2026 REPORTE CALIFICACI'!BA14</f>
        <v>0</v>
      </c>
      <c r="EF18" s="664">
        <f>'3A 2025-2026 REPORTE CALIFICACI'!BB14</f>
        <v>0</v>
      </c>
      <c r="EG18" s="716">
        <f>'3A 2025-2026 REPORTE CALIFICACI'!BC14</f>
        <v>0</v>
      </c>
      <c r="EH18" s="716">
        <f>'3A 2025-2026 REPORTE CALIFICACI'!BD14</f>
        <v>0</v>
      </c>
      <c r="EI18" s="716">
        <f>'3A 2025-2026 REPORTE CALIFICACI'!BE14</f>
        <v>0</v>
      </c>
      <c r="EJ18" s="716">
        <f>'3A 2025-2026 REPORTE CALIFICACI'!BF14</f>
        <v>0</v>
      </c>
      <c r="EK18" s="665">
        <f>'3A 2025-2026 REPORTE CALIFICACI'!BG14</f>
        <v>0</v>
      </c>
      <c r="EL18" s="717">
        <f>'3A 2025-2026 REPORTE CALIFICACI'!BH14</f>
        <v>0</v>
      </c>
      <c r="EM18" s="665">
        <f>'3A 2025-2026 REPORTE CALIFICACI'!BI14</f>
        <v>0</v>
      </c>
      <c r="EN18" s="665" t="str">
        <f>'3A 2025-2026 REPORTE CALIFICACI'!BJ14</f>
        <v/>
      </c>
      <c r="EO18" s="665" t="str">
        <f>'3A 2025-2026 REPORTE CALIFICACI'!BK14</f>
        <v/>
      </c>
      <c r="EP18" s="665">
        <f>'3A 2025-2026 REPORTE CALIFICACI'!BL14</f>
        <v>0</v>
      </c>
      <c r="EQ18" s="665">
        <f>'3A 2025-2026 REPORTE CALIFICACI'!BM14</f>
        <v>0</v>
      </c>
      <c r="ER18" s="665" t="str">
        <f>'3A 2025-2026 REPORTE CALIFICACI'!BN14</f>
        <v/>
      </c>
      <c r="ES18" s="665" t="str">
        <f>'3A 2025-2026 REPORTE CALIFICACI'!BO14</f>
        <v/>
      </c>
      <c r="ET18" s="665">
        <f>'3A 2025-2026 REPORTE CALIFICACI'!BP14</f>
        <v>0</v>
      </c>
      <c r="EU18" s="664" t="str">
        <f>'3A 2025-2026 REPORTE CALIFICACI'!BQ14</f>
        <v/>
      </c>
      <c r="EV18" s="664" t="str">
        <f>'3A 2025-2026 REPORTE CALIFICACI'!BR14</f>
        <v/>
      </c>
      <c r="EW18" s="664" t="str">
        <f>'3A 2025-2026 REPORTE CALIFICACI'!BS14</f>
        <v/>
      </c>
      <c r="EX18" s="664" t="str">
        <f>'3A 2025-2026 REPORTE CALIFICACI'!BT14</f>
        <v>R</v>
      </c>
      <c r="EY18" s="666"/>
    </row>
    <row r="19" ht="72.0" customHeight="1">
      <c r="A19" s="661"/>
      <c r="B19" s="47"/>
      <c r="C19" s="663" t="s">
        <v>1016</v>
      </c>
      <c r="D19" s="664">
        <f>'3A 2025-2026 REPORTE CALIFICACI'!BU11</f>
        <v>80</v>
      </c>
      <c r="E19" s="664">
        <f>'3A 2025-2026 REPORTE CALIFICACI'!BV11</f>
        <v>85</v>
      </c>
      <c r="F19" s="664">
        <f>'3A 2025-2026 REPORTE CALIFICACI'!BW11</f>
        <v>92</v>
      </c>
      <c r="G19" s="664">
        <f>'3A 2025-2026 REPORTE CALIFICACI'!BX11</f>
        <v>0</v>
      </c>
      <c r="H19" s="664">
        <f>'3A 2025-2026 REPORTE CALIFICACI'!BY11</f>
        <v>83</v>
      </c>
      <c r="I19" s="664">
        <f>'3A 2025-2026 REPORTE CALIFICACI'!BZ11</f>
        <v>86</v>
      </c>
      <c r="J19" s="664">
        <f>'3A 2025-2026 REPORTE CALIFICACI'!CA11</f>
        <v>91</v>
      </c>
      <c r="K19" s="664">
        <f>'3A 2025-2026 REPORTE CALIFICACI'!CB11</f>
        <v>0</v>
      </c>
      <c r="L19" s="664">
        <f>'3A 2025-2026 REPORTE CALIFICACI'!CC11</f>
        <v>86</v>
      </c>
      <c r="M19" s="664">
        <f>'3A 2025-2026 REPORTE CALIFICACI'!CD11</f>
        <v>87</v>
      </c>
      <c r="N19" s="664">
        <f>'3A 2025-2026 REPORTE CALIFICACI'!CE11</f>
        <v>88</v>
      </c>
      <c r="O19" s="664">
        <f>'3A 2025-2026 REPORTE CALIFICACI'!CF11</f>
        <v>0</v>
      </c>
      <c r="P19" s="664">
        <f>'3A 2025-2026 REPORTE CALIFICACI'!CG11</f>
        <v>85</v>
      </c>
      <c r="Q19" s="664">
        <f>'3A 2025-2026 REPORTE CALIFICACI'!CH11</f>
        <v>86</v>
      </c>
      <c r="R19" s="664">
        <f>'3A 2025-2026 REPORTE CALIFICACI'!CI11</f>
        <v>84</v>
      </c>
      <c r="S19" s="664">
        <f>'3A 2025-2026 REPORTE CALIFICACI'!CJ11</f>
        <v>0</v>
      </c>
      <c r="T19" s="716">
        <f>'3A 2025-2026 REPORTE CALIFICACI'!CK11</f>
        <v>64.25</v>
      </c>
      <c r="U19" s="716">
        <f>'3A 2025-2026 REPORTE CALIFICACI'!CL11</f>
        <v>65</v>
      </c>
      <c r="V19" s="716">
        <f>'3A 2025-2026 REPORTE CALIFICACI'!CM11</f>
        <v>65.25</v>
      </c>
      <c r="W19" s="716">
        <f>'3A 2025-2026 REPORTE CALIFICACI'!CN11</f>
        <v>63.75</v>
      </c>
      <c r="X19" s="665">
        <f>'3A 2025-2026 REPORTE CALIFICACI'!CO11</f>
        <v>64.5625</v>
      </c>
      <c r="Y19" s="717">
        <f>'3A 2025-2026 REPORTE CALIFICACI'!CP11</f>
        <v>0.68</v>
      </c>
      <c r="Z19" s="665">
        <f>'3A 2025-2026 REPORTE CALIFICACI'!CQ11</f>
        <v>32.28125</v>
      </c>
      <c r="AA19" s="665" t="str">
        <f>'3A 2025-2026 REPORTE CALIFICACI'!CR11</f>
        <v/>
      </c>
      <c r="AB19" s="665" t="str">
        <f>'3A 2025-2026 REPORTE CALIFICACI'!CS11</f>
        <v/>
      </c>
      <c r="AC19" s="665">
        <f>'3A 2025-2026 REPORTE CALIFICACI'!CT11</f>
        <v>32</v>
      </c>
      <c r="AD19" s="665">
        <f>'3A 2025-2026 REPORTE CALIFICACI'!CU11</f>
        <v>19.36875</v>
      </c>
      <c r="AE19" s="665" t="str">
        <f>'3A 2025-2026 REPORTE CALIFICACI'!CV11</f>
        <v/>
      </c>
      <c r="AF19" s="665" t="str">
        <f>'3A 2025-2026 REPORTE CALIFICACI'!CW11</f>
        <v/>
      </c>
      <c r="AG19" s="665">
        <f>'3A 2025-2026 REPORTE CALIFICACI'!CX11</f>
        <v>19</v>
      </c>
      <c r="AH19" s="665">
        <f>'3A 2025-2026 REPORTE CALIFICACI'!CY11</f>
        <v>64.5625</v>
      </c>
      <c r="AI19" s="665" t="str">
        <f>'3A 2025-2026 REPORTE CALIFICACI'!CZ11</f>
        <v/>
      </c>
      <c r="AJ19" s="664" t="str">
        <f>'3A 2025-2026 REPORTE CALIFICACI'!DA11</f>
        <v/>
      </c>
      <c r="AK19" s="664" t="str">
        <f>'3A 2025-2026 REPORTE CALIFICACI'!DB11</f>
        <v>R</v>
      </c>
      <c r="AL19" s="666"/>
      <c r="AM19" s="667"/>
      <c r="AN19" s="661"/>
      <c r="AO19" s="47"/>
      <c r="AP19" s="663" t="s">
        <v>1016</v>
      </c>
      <c r="AQ19" s="664">
        <f>'3A 2025-2026 REPORTE CALIFICACI'!BU12</f>
        <v>75</v>
      </c>
      <c r="AR19" s="664">
        <f>'3A 2025-2026 REPORTE CALIFICACI'!BV12</f>
        <v>70</v>
      </c>
      <c r="AS19" s="664">
        <f>'3A 2025-2026 REPORTE CALIFICACI'!BW12</f>
        <v>71</v>
      </c>
      <c r="AT19" s="664">
        <f>'3A 2025-2026 REPORTE CALIFICACI'!BX12</f>
        <v>0</v>
      </c>
      <c r="AU19" s="664">
        <f>'3A 2025-2026 REPORTE CALIFICACI'!BY12</f>
        <v>73</v>
      </c>
      <c r="AV19" s="664">
        <f>'3A 2025-2026 REPORTE CALIFICACI'!BZ12</f>
        <v>71</v>
      </c>
      <c r="AW19" s="664">
        <f>'3A 2025-2026 REPORTE CALIFICACI'!CA12</f>
        <v>72</v>
      </c>
      <c r="AX19" s="664">
        <f>'3A 2025-2026 REPORTE CALIFICACI'!CB12</f>
        <v>0</v>
      </c>
      <c r="AY19" s="664">
        <f>'3A 2025-2026 REPORTE CALIFICACI'!CC12</f>
        <v>74</v>
      </c>
      <c r="AZ19" s="664">
        <f>'3A 2025-2026 REPORTE CALIFICACI'!CD12</f>
        <v>70</v>
      </c>
      <c r="BA19" s="664">
        <f>'3A 2025-2026 REPORTE CALIFICACI'!CE12</f>
        <v>71</v>
      </c>
      <c r="BB19" s="664">
        <f>'3A 2025-2026 REPORTE CALIFICACI'!CF12</f>
        <v>0</v>
      </c>
      <c r="BC19" s="664">
        <f>'3A 2025-2026 REPORTE CALIFICACI'!CG12</f>
        <v>70</v>
      </c>
      <c r="BD19" s="664">
        <f>'3A 2025-2026 REPORTE CALIFICACI'!CH12</f>
        <v>72</v>
      </c>
      <c r="BE19" s="664">
        <f>'3A 2025-2026 REPORTE CALIFICACI'!CI12</f>
        <v>70</v>
      </c>
      <c r="BF19" s="664">
        <f>'3A 2025-2026 REPORTE CALIFICACI'!CJ12</f>
        <v>0</v>
      </c>
      <c r="BG19" s="716">
        <f>'3A 2025-2026 REPORTE CALIFICACI'!CK12</f>
        <v>54</v>
      </c>
      <c r="BH19" s="716">
        <f>'3A 2025-2026 REPORTE CALIFICACI'!CL12</f>
        <v>54</v>
      </c>
      <c r="BI19" s="716">
        <f>'3A 2025-2026 REPORTE CALIFICACI'!CM12</f>
        <v>53.75</v>
      </c>
      <c r="BJ19" s="716">
        <f>'3A 2025-2026 REPORTE CALIFICACI'!CN12</f>
        <v>53</v>
      </c>
      <c r="BK19" s="665">
        <f>'3A 2025-2026 REPORTE CALIFICACI'!CO12</f>
        <v>53.6875</v>
      </c>
      <c r="BL19" s="717">
        <f>'3A 2025-2026 REPORTE CALIFICACI'!CP12</f>
        <v>0.6857142857</v>
      </c>
      <c r="BM19" s="665">
        <f>'3A 2025-2026 REPORTE CALIFICACI'!CQ12</f>
        <v>26.84375</v>
      </c>
      <c r="BN19" s="665" t="str">
        <f>'3A 2025-2026 REPORTE CALIFICACI'!CR12</f>
        <v/>
      </c>
      <c r="BO19" s="665" t="str">
        <f>'3A 2025-2026 REPORTE CALIFICACI'!CS12</f>
        <v/>
      </c>
      <c r="BP19" s="665">
        <f>'3A 2025-2026 REPORTE CALIFICACI'!CT12</f>
        <v>27</v>
      </c>
      <c r="BQ19" s="665">
        <f>'3A 2025-2026 REPORTE CALIFICACI'!CU12</f>
        <v>16.10625</v>
      </c>
      <c r="BR19" s="665" t="str">
        <f>'3A 2025-2026 REPORTE CALIFICACI'!CV12</f>
        <v/>
      </c>
      <c r="BS19" s="665" t="str">
        <f>'3A 2025-2026 REPORTE CALIFICACI'!CW12</f>
        <v/>
      </c>
      <c r="BT19" s="665">
        <f>'3A 2025-2026 REPORTE CALIFICACI'!CX12</f>
        <v>16</v>
      </c>
      <c r="BU19" s="665">
        <f>'3A 2025-2026 REPORTE CALIFICACI'!CY12</f>
        <v>53.6875</v>
      </c>
      <c r="BV19" s="665" t="str">
        <f>'3A 2025-2026 REPORTE CALIFICACI'!CZ12</f>
        <v/>
      </c>
      <c r="BW19" s="664" t="str">
        <f>'3A 2025-2026 REPORTE CALIFICACI'!DA12</f>
        <v/>
      </c>
      <c r="BX19" s="664" t="str">
        <f>'3A 2025-2026 REPORTE CALIFICACI'!DB12</f>
        <v>R</v>
      </c>
      <c r="BY19" s="666"/>
      <c r="BZ19" s="667"/>
      <c r="CA19" s="661"/>
      <c r="CB19" s="47"/>
      <c r="CC19" s="663" t="s">
        <v>1016</v>
      </c>
      <c r="CD19" s="664">
        <f>'3A 2025-2026 REPORTE CALIFICACI'!BU13</f>
        <v>70</v>
      </c>
      <c r="CE19" s="664">
        <f>'3A 2025-2026 REPORTE CALIFICACI'!BV13</f>
        <v>71</v>
      </c>
      <c r="CF19" s="664">
        <f>'3A 2025-2026 REPORTE CALIFICACI'!BW13</f>
        <v>30</v>
      </c>
      <c r="CG19" s="664">
        <f>'3A 2025-2026 REPORTE CALIFICACI'!BX13</f>
        <v>0</v>
      </c>
      <c r="CH19" s="664">
        <f>'3A 2025-2026 REPORTE CALIFICACI'!BY13</f>
        <v>71</v>
      </c>
      <c r="CI19" s="664">
        <f>'3A 2025-2026 REPORTE CALIFICACI'!BZ13</f>
        <v>71</v>
      </c>
      <c r="CJ19" s="664">
        <f>'3A 2025-2026 REPORTE CALIFICACI'!CA13</f>
        <v>35</v>
      </c>
      <c r="CK19" s="664">
        <f>'3A 2025-2026 REPORTE CALIFICACI'!CB13</f>
        <v>0</v>
      </c>
      <c r="CL19" s="664">
        <f>'3A 2025-2026 REPORTE CALIFICACI'!CC13</f>
        <v>70</v>
      </c>
      <c r="CM19" s="664">
        <f>'3A 2025-2026 REPORTE CALIFICACI'!CD13</f>
        <v>71</v>
      </c>
      <c r="CN19" s="664">
        <f>'3A 2025-2026 REPORTE CALIFICACI'!CE13</f>
        <v>70</v>
      </c>
      <c r="CO19" s="664">
        <f>'3A 2025-2026 REPORTE CALIFICACI'!CF13</f>
        <v>0</v>
      </c>
      <c r="CP19" s="664">
        <f>'3A 2025-2026 REPORTE CALIFICACI'!CG13</f>
        <v>71</v>
      </c>
      <c r="CQ19" s="664">
        <f>'3A 2025-2026 REPORTE CALIFICACI'!CH13</f>
        <v>70</v>
      </c>
      <c r="CR19" s="664">
        <f>'3A 2025-2026 REPORTE CALIFICACI'!CI13</f>
        <v>50</v>
      </c>
      <c r="CS19" s="664">
        <f>'3A 2025-2026 REPORTE CALIFICACI'!CJ13</f>
        <v>0</v>
      </c>
      <c r="CT19" s="716">
        <f>'3A 2025-2026 REPORTE CALIFICACI'!CK13</f>
        <v>42.75</v>
      </c>
      <c r="CU19" s="716">
        <f>'3A 2025-2026 REPORTE CALIFICACI'!CL13</f>
        <v>44.25</v>
      </c>
      <c r="CV19" s="716">
        <f>'3A 2025-2026 REPORTE CALIFICACI'!CM13</f>
        <v>52.75</v>
      </c>
      <c r="CW19" s="716">
        <f>'3A 2025-2026 REPORTE CALIFICACI'!CN13</f>
        <v>47.75</v>
      </c>
      <c r="CX19" s="665">
        <f>'3A 2025-2026 REPORTE CALIFICACI'!CO13</f>
        <v>46.875</v>
      </c>
      <c r="CY19" s="717">
        <f>'3A 2025-2026 REPORTE CALIFICACI'!CP13</f>
        <v>0.6323809524</v>
      </c>
      <c r="CZ19" s="665">
        <f>'3A 2025-2026 REPORTE CALIFICACI'!CQ13</f>
        <v>23.4375</v>
      </c>
      <c r="DA19" s="665" t="str">
        <f>'3A 2025-2026 REPORTE CALIFICACI'!CR13</f>
        <v/>
      </c>
      <c r="DB19" s="665" t="str">
        <f>'3A 2025-2026 REPORTE CALIFICACI'!CS13</f>
        <v/>
      </c>
      <c r="DC19" s="665">
        <f>'3A 2025-2026 REPORTE CALIFICACI'!CT13</f>
        <v>23</v>
      </c>
      <c r="DD19" s="665">
        <f>'3A 2025-2026 REPORTE CALIFICACI'!CU13</f>
        <v>14.0625</v>
      </c>
      <c r="DE19" s="665" t="str">
        <f>'3A 2025-2026 REPORTE CALIFICACI'!CV13</f>
        <v/>
      </c>
      <c r="DF19" s="665" t="str">
        <f>'3A 2025-2026 REPORTE CALIFICACI'!CW13</f>
        <v/>
      </c>
      <c r="DG19" s="665">
        <f>'3A 2025-2026 REPORTE CALIFICACI'!CX13</f>
        <v>14</v>
      </c>
      <c r="DH19" s="665">
        <f>'3A 2025-2026 REPORTE CALIFICACI'!CY13</f>
        <v>46.875</v>
      </c>
      <c r="DI19" s="665" t="str">
        <f>'3A 2025-2026 REPORTE CALIFICACI'!CZ13</f>
        <v/>
      </c>
      <c r="DJ19" s="664" t="str">
        <f>'3A 2025-2026 REPORTE CALIFICACI'!DA13</f>
        <v/>
      </c>
      <c r="DK19" s="664" t="str">
        <f>'3A 2025-2026 REPORTE CALIFICACI'!DB13</f>
        <v>R</v>
      </c>
      <c r="DL19" s="666"/>
      <c r="DM19" s="667"/>
      <c r="DN19" s="661"/>
      <c r="DO19" s="47"/>
      <c r="DP19" s="663" t="s">
        <v>1016</v>
      </c>
      <c r="DQ19" s="664">
        <f>'3A 2025-2026 REPORTE CALIFICACI'!BU14</f>
        <v>85</v>
      </c>
      <c r="DR19" s="664">
        <f>'3A 2025-2026 REPORTE CALIFICACI'!BV14</f>
        <v>70</v>
      </c>
      <c r="DS19" s="664">
        <f>'3A 2025-2026 REPORTE CALIFICACI'!BW14</f>
        <v>70</v>
      </c>
      <c r="DT19" s="664">
        <f>'3A 2025-2026 REPORTE CALIFICACI'!BX14</f>
        <v>0</v>
      </c>
      <c r="DU19" s="664">
        <f>'3A 2025-2026 REPORTE CALIFICACI'!BY14</f>
        <v>86</v>
      </c>
      <c r="DV19" s="664">
        <f>'3A 2025-2026 REPORTE CALIFICACI'!BZ14</f>
        <v>70</v>
      </c>
      <c r="DW19" s="664">
        <f>'3A 2025-2026 REPORTE CALIFICACI'!CA14</f>
        <v>70</v>
      </c>
      <c r="DX19" s="664">
        <f>'3A 2025-2026 REPORTE CALIFICACI'!CB14</f>
        <v>0</v>
      </c>
      <c r="DY19" s="664">
        <f>'3A 2025-2026 REPORTE CALIFICACI'!CC14</f>
        <v>85</v>
      </c>
      <c r="DZ19" s="664">
        <f>'3A 2025-2026 REPORTE CALIFICACI'!CD14</f>
        <v>70</v>
      </c>
      <c r="EA19" s="664">
        <f>'3A 2025-2026 REPORTE CALIFICACI'!CE14</f>
        <v>71</v>
      </c>
      <c r="EB19" s="664">
        <f>'3A 2025-2026 REPORTE CALIFICACI'!CF14</f>
        <v>0</v>
      </c>
      <c r="EC19" s="664">
        <f>'3A 2025-2026 REPORTE CALIFICACI'!CG14</f>
        <v>86</v>
      </c>
      <c r="ED19" s="664">
        <f>'3A 2025-2026 REPORTE CALIFICACI'!CH14</f>
        <v>70</v>
      </c>
      <c r="EE19" s="664">
        <f>'3A 2025-2026 REPORTE CALIFICACI'!CI14</f>
        <v>70</v>
      </c>
      <c r="EF19" s="664">
        <f>'3A 2025-2026 REPORTE CALIFICACI'!CJ14</f>
        <v>0</v>
      </c>
      <c r="EG19" s="716">
        <f>'3A 2025-2026 REPORTE CALIFICACI'!CK14</f>
        <v>56.25</v>
      </c>
      <c r="EH19" s="716">
        <f>'3A 2025-2026 REPORTE CALIFICACI'!CL14</f>
        <v>56.5</v>
      </c>
      <c r="EI19" s="716">
        <f>'3A 2025-2026 REPORTE CALIFICACI'!CM14</f>
        <v>56.5</v>
      </c>
      <c r="EJ19" s="716">
        <f>'3A 2025-2026 REPORTE CALIFICACI'!CN14</f>
        <v>56.5</v>
      </c>
      <c r="EK19" s="665">
        <f>'3A 2025-2026 REPORTE CALIFICACI'!CO14</f>
        <v>56.4375</v>
      </c>
      <c r="EL19" s="717">
        <f>'3A 2025-2026 REPORTE CALIFICACI'!CP14</f>
        <v>0.6857142857</v>
      </c>
      <c r="EM19" s="665">
        <f>'3A 2025-2026 REPORTE CALIFICACI'!CQ14</f>
        <v>28.21875</v>
      </c>
      <c r="EN19" s="665" t="str">
        <f>'3A 2025-2026 REPORTE CALIFICACI'!CR14</f>
        <v/>
      </c>
      <c r="EO19" s="665" t="str">
        <f>'3A 2025-2026 REPORTE CALIFICACI'!CS14</f>
        <v/>
      </c>
      <c r="EP19" s="665">
        <f>'3A 2025-2026 REPORTE CALIFICACI'!CT14</f>
        <v>28</v>
      </c>
      <c r="EQ19" s="665">
        <f>'3A 2025-2026 REPORTE CALIFICACI'!CU14</f>
        <v>16.93125</v>
      </c>
      <c r="ER19" s="665" t="str">
        <f>'3A 2025-2026 REPORTE CALIFICACI'!CV14</f>
        <v/>
      </c>
      <c r="ES19" s="665" t="str">
        <f>'3A 2025-2026 REPORTE CALIFICACI'!CW14</f>
        <v/>
      </c>
      <c r="ET19" s="665">
        <f>'3A 2025-2026 REPORTE CALIFICACI'!CX14</f>
        <v>17</v>
      </c>
      <c r="EU19" s="665">
        <f>'3A 2025-2026 REPORTE CALIFICACI'!CY14</f>
        <v>56.4375</v>
      </c>
      <c r="EV19" s="665" t="str">
        <f>'3A 2025-2026 REPORTE CALIFICACI'!CZ14</f>
        <v/>
      </c>
      <c r="EW19" s="664" t="str">
        <f>'3A 2025-2026 REPORTE CALIFICACI'!DA14</f>
        <v/>
      </c>
      <c r="EX19" s="664" t="str">
        <f>'3A 2025-2026 REPORTE CALIFICACI'!DB14</f>
        <v>R</v>
      </c>
      <c r="EY19" s="666"/>
    </row>
    <row r="20" ht="52.5" customHeight="1">
      <c r="A20" s="661"/>
      <c r="B20" s="47"/>
      <c r="C20" s="663" t="s">
        <v>1017</v>
      </c>
      <c r="D20" s="664">
        <f>'3A 2025-2026 REPORTE CALIFICACI'!DC11</f>
        <v>85</v>
      </c>
      <c r="E20" s="664">
        <f>'3A 2025-2026 REPORTE CALIFICACI'!DD11</f>
        <v>87</v>
      </c>
      <c r="F20" s="664">
        <f>'3A 2025-2026 REPORTE CALIFICACI'!DE11</f>
        <v>96</v>
      </c>
      <c r="G20" s="664">
        <f>'3A 2025-2026 REPORTE CALIFICACI'!DF11</f>
        <v>0</v>
      </c>
      <c r="H20" s="664">
        <f>'3A 2025-2026 REPORTE CALIFICACI'!DG11</f>
        <v>70</v>
      </c>
      <c r="I20" s="664">
        <f>'3A 2025-2026 REPORTE CALIFICACI'!DH11</f>
        <v>100</v>
      </c>
      <c r="J20" s="664">
        <f>'3A 2025-2026 REPORTE CALIFICACI'!DI11</f>
        <v>93</v>
      </c>
      <c r="K20" s="664">
        <f>'3A 2025-2026 REPORTE CALIFICACI'!DJ11</f>
        <v>0</v>
      </c>
      <c r="L20" s="664">
        <f>'3A 2025-2026 REPORTE CALIFICACI'!DK11</f>
        <v>91</v>
      </c>
      <c r="M20" s="664">
        <f>'3A 2025-2026 REPORTE CALIFICACI'!DL11</f>
        <v>100</v>
      </c>
      <c r="N20" s="664">
        <f>'3A 2025-2026 REPORTE CALIFICACI'!DM11</f>
        <v>95</v>
      </c>
      <c r="O20" s="664">
        <f>'3A 2025-2026 REPORTE CALIFICACI'!DN11</f>
        <v>0</v>
      </c>
      <c r="P20" s="664">
        <f>'3A 2025-2026 REPORTE CALIFICACI'!DO11</f>
        <v>81</v>
      </c>
      <c r="Q20" s="664">
        <f>'3A 2025-2026 REPORTE CALIFICACI'!DP11</f>
        <v>100</v>
      </c>
      <c r="R20" s="664">
        <f>'3A 2025-2026 REPORTE CALIFICACI'!DQ11</f>
        <v>95</v>
      </c>
      <c r="S20" s="664">
        <f>'3A 2025-2026 REPORTE CALIFICACI'!DR11</f>
        <v>0</v>
      </c>
      <c r="T20" s="716">
        <f>'3A 2025-2026 REPORTE CALIFICACI'!DS11</f>
        <v>67</v>
      </c>
      <c r="U20" s="716">
        <f>'3A 2025-2026 REPORTE CALIFICACI'!DT11</f>
        <v>65.75</v>
      </c>
      <c r="V20" s="716">
        <f>'3A 2025-2026 REPORTE CALIFICACI'!DU11</f>
        <v>71.5</v>
      </c>
      <c r="W20" s="716">
        <f>'3A 2025-2026 REPORTE CALIFICACI'!DV11</f>
        <v>69</v>
      </c>
      <c r="X20" s="665">
        <f>'3A 2025-2026 REPORTE CALIFICACI'!DW11</f>
        <v>68.3125</v>
      </c>
      <c r="Y20" s="717">
        <f>'3A 2025-2026 REPORTE CALIFICACI'!DX11</f>
        <v>0.7</v>
      </c>
      <c r="Z20" s="665">
        <f>'3A 2025-2026 REPORTE CALIFICACI'!DY11</f>
        <v>34.15625</v>
      </c>
      <c r="AA20" s="665" t="str">
        <f>'3A 2025-2026 REPORTE CALIFICACI'!DZ11</f>
        <v/>
      </c>
      <c r="AB20" s="665" t="str">
        <f>'3A 2025-2026 REPORTE CALIFICACI'!EA11</f>
        <v/>
      </c>
      <c r="AC20" s="665">
        <f>'3A 2025-2026 REPORTE CALIFICACI'!EB11</f>
        <v>34</v>
      </c>
      <c r="AD20" s="665">
        <f>'3A 2025-2026 REPORTE CALIFICACI'!EC11</f>
        <v>20.49375</v>
      </c>
      <c r="AE20" s="665" t="str">
        <f>'3A 2025-2026 REPORTE CALIFICACI'!ED11</f>
        <v/>
      </c>
      <c r="AF20" s="665" t="str">
        <f>'3A 2025-2026 REPORTE CALIFICACI'!EE11</f>
        <v/>
      </c>
      <c r="AG20" s="665">
        <f>'3A 2025-2026 REPORTE CALIFICACI'!EF11</f>
        <v>20</v>
      </c>
      <c r="AH20" s="665">
        <f>'3A 2025-2026 REPORTE CALIFICACI'!EG11</f>
        <v>68.3125</v>
      </c>
      <c r="AI20" s="665" t="str">
        <f>'3A 2025-2026 REPORTE CALIFICACI'!EH11</f>
        <v/>
      </c>
      <c r="AJ20" s="664" t="str">
        <f>'3A 2025-2026 REPORTE CALIFICACI'!EI11</f>
        <v/>
      </c>
      <c r="AK20" s="664" t="str">
        <f>'3A 2025-2026 REPORTE CALIFICACI'!EJ11</f>
        <v>R</v>
      </c>
      <c r="AL20" s="666"/>
      <c r="AM20" s="667"/>
      <c r="AN20" s="661"/>
      <c r="AO20" s="47"/>
      <c r="AP20" s="663" t="s">
        <v>1017</v>
      </c>
      <c r="AQ20" s="664">
        <f>'3A 2025-2026 REPORTE CALIFICACI'!DC12</f>
        <v>78</v>
      </c>
      <c r="AR20" s="664">
        <f>'3A 2025-2026 REPORTE CALIFICACI'!DD12</f>
        <v>70</v>
      </c>
      <c r="AS20" s="664">
        <f>'3A 2025-2026 REPORTE CALIFICACI'!DE12</f>
        <v>74</v>
      </c>
      <c r="AT20" s="664">
        <f>'3A 2025-2026 REPORTE CALIFICACI'!DF12</f>
        <v>0</v>
      </c>
      <c r="AU20" s="664">
        <f>'3A 2025-2026 REPORTE CALIFICACI'!DG12</f>
        <v>70</v>
      </c>
      <c r="AV20" s="664">
        <f>'3A 2025-2026 REPORTE CALIFICACI'!DH12</f>
        <v>70</v>
      </c>
      <c r="AW20" s="664">
        <f>'3A 2025-2026 REPORTE CALIFICACI'!DI12</f>
        <v>70</v>
      </c>
      <c r="AX20" s="664">
        <f>'3A 2025-2026 REPORTE CALIFICACI'!DJ12</f>
        <v>0</v>
      </c>
      <c r="AY20" s="664">
        <f>'3A 2025-2026 REPORTE CALIFICACI'!DK12</f>
        <v>70</v>
      </c>
      <c r="AZ20" s="664">
        <f>'3A 2025-2026 REPORTE CALIFICACI'!DL12</f>
        <v>70</v>
      </c>
      <c r="BA20" s="664">
        <f>'3A 2025-2026 REPORTE CALIFICACI'!DM12</f>
        <v>73</v>
      </c>
      <c r="BB20" s="664">
        <f>'3A 2025-2026 REPORTE CALIFICACI'!DN12</f>
        <v>0</v>
      </c>
      <c r="BC20" s="664">
        <f>'3A 2025-2026 REPORTE CALIFICACI'!DO12</f>
        <v>75</v>
      </c>
      <c r="BD20" s="664">
        <f>'3A 2025-2026 REPORTE CALIFICACI'!DP12</f>
        <v>70</v>
      </c>
      <c r="BE20" s="664">
        <f>'3A 2025-2026 REPORTE CALIFICACI'!DQ12</f>
        <v>78</v>
      </c>
      <c r="BF20" s="664">
        <f>'3A 2025-2026 REPORTE CALIFICACI'!DR12</f>
        <v>0</v>
      </c>
      <c r="BG20" s="716">
        <f>'3A 2025-2026 REPORTE CALIFICACI'!DS12</f>
        <v>55.5</v>
      </c>
      <c r="BH20" s="716">
        <f>'3A 2025-2026 REPORTE CALIFICACI'!DT12</f>
        <v>52.5</v>
      </c>
      <c r="BI20" s="716">
        <f>'3A 2025-2026 REPORTE CALIFICACI'!DU12</f>
        <v>53.25</v>
      </c>
      <c r="BJ20" s="716">
        <f>'3A 2025-2026 REPORTE CALIFICACI'!DV12</f>
        <v>55.75</v>
      </c>
      <c r="BK20" s="665">
        <f>'3A 2025-2026 REPORTE CALIFICACI'!DW12</f>
        <v>54.25</v>
      </c>
      <c r="BL20" s="717">
        <f>'3A 2025-2026 REPORTE CALIFICACI'!DX12</f>
        <v>0.6794642857</v>
      </c>
      <c r="BM20" s="665">
        <f>'3A 2025-2026 REPORTE CALIFICACI'!DY12</f>
        <v>27.125</v>
      </c>
      <c r="BN20" s="665" t="str">
        <f>'3A 2025-2026 REPORTE CALIFICACI'!DZ12</f>
        <v/>
      </c>
      <c r="BO20" s="665" t="str">
        <f>'3A 2025-2026 REPORTE CALIFICACI'!EA12</f>
        <v/>
      </c>
      <c r="BP20" s="665">
        <f>'3A 2025-2026 REPORTE CALIFICACI'!EB12</f>
        <v>27</v>
      </c>
      <c r="BQ20" s="665">
        <f>'3A 2025-2026 REPORTE CALIFICACI'!EC12</f>
        <v>16.275</v>
      </c>
      <c r="BR20" s="665" t="str">
        <f>'3A 2025-2026 REPORTE CALIFICACI'!ED12</f>
        <v/>
      </c>
      <c r="BS20" s="665" t="str">
        <f>'3A 2025-2026 REPORTE CALIFICACI'!EE12</f>
        <v/>
      </c>
      <c r="BT20" s="665">
        <f>'3A 2025-2026 REPORTE CALIFICACI'!EF12</f>
        <v>16</v>
      </c>
      <c r="BU20" s="665">
        <f>'3A 2025-2026 REPORTE CALIFICACI'!EG12</f>
        <v>54.25</v>
      </c>
      <c r="BV20" s="665" t="str">
        <f>'3A 2025-2026 REPORTE CALIFICACI'!EH12</f>
        <v/>
      </c>
      <c r="BW20" s="664" t="str">
        <f>'3A 2025-2026 REPORTE CALIFICACI'!EI12</f>
        <v/>
      </c>
      <c r="BX20" s="664" t="str">
        <f>'3A 2025-2026 REPORTE CALIFICACI'!EJ12</f>
        <v>R</v>
      </c>
      <c r="BY20" s="666"/>
      <c r="BZ20" s="667"/>
      <c r="CA20" s="661"/>
      <c r="CB20" s="47"/>
      <c r="CC20" s="663" t="s">
        <v>1017</v>
      </c>
      <c r="CD20" s="664">
        <f>'3A 2025-2026 REPORTE CALIFICACI'!DC13</f>
        <v>70</v>
      </c>
      <c r="CE20" s="664">
        <f>'3A 2025-2026 REPORTE CALIFICACI'!DD13</f>
        <v>55</v>
      </c>
      <c r="CF20" s="664">
        <f>'3A 2025-2026 REPORTE CALIFICACI'!DE13</f>
        <v>48</v>
      </c>
      <c r="CG20" s="664">
        <f>'3A 2025-2026 REPORTE CALIFICACI'!DF13</f>
        <v>0</v>
      </c>
      <c r="CH20" s="664">
        <f>'3A 2025-2026 REPORTE CALIFICACI'!DG13</f>
        <v>65</v>
      </c>
      <c r="CI20" s="664">
        <f>'3A 2025-2026 REPORTE CALIFICACI'!DH13</f>
        <v>60</v>
      </c>
      <c r="CJ20" s="664">
        <f>'3A 2025-2026 REPORTE CALIFICACI'!DI13</f>
        <v>40</v>
      </c>
      <c r="CK20" s="664">
        <f>'3A 2025-2026 REPORTE CALIFICACI'!DJ13</f>
        <v>0</v>
      </c>
      <c r="CL20" s="664">
        <f>'3A 2025-2026 REPORTE CALIFICACI'!DK13</f>
        <v>70</v>
      </c>
      <c r="CM20" s="664">
        <f>'3A 2025-2026 REPORTE CALIFICACI'!DL13</f>
        <v>70</v>
      </c>
      <c r="CN20" s="664">
        <f>'3A 2025-2026 REPORTE CALIFICACI'!DM13</f>
        <v>50</v>
      </c>
      <c r="CO20" s="664">
        <f>'3A 2025-2026 REPORTE CALIFICACI'!DN13</f>
        <v>0</v>
      </c>
      <c r="CP20" s="664">
        <f>'3A 2025-2026 REPORTE CALIFICACI'!DO13</f>
        <v>70</v>
      </c>
      <c r="CQ20" s="664">
        <f>'3A 2025-2026 REPORTE CALIFICACI'!DP13</f>
        <v>70</v>
      </c>
      <c r="CR20" s="664">
        <f>'3A 2025-2026 REPORTE CALIFICACI'!DQ13</f>
        <v>60</v>
      </c>
      <c r="CS20" s="664">
        <f>'3A 2025-2026 REPORTE CALIFICACI'!DR13</f>
        <v>0</v>
      </c>
      <c r="CT20" s="716">
        <f>'3A 2025-2026 REPORTE CALIFICACI'!DS13</f>
        <v>43.25</v>
      </c>
      <c r="CU20" s="716">
        <f>'3A 2025-2026 REPORTE CALIFICACI'!DT13</f>
        <v>41.25</v>
      </c>
      <c r="CV20" s="716">
        <f>'3A 2025-2026 REPORTE CALIFICACI'!DU13</f>
        <v>47.5</v>
      </c>
      <c r="CW20" s="716">
        <f>'3A 2025-2026 REPORTE CALIFICACI'!DV13</f>
        <v>50</v>
      </c>
      <c r="CX20" s="665">
        <f>'3A 2025-2026 REPORTE CALIFICACI'!DW13</f>
        <v>45.5</v>
      </c>
      <c r="CY20" s="717">
        <f>'3A 2025-2026 REPORTE CALIFICACI'!DX13</f>
        <v>0.6623015873</v>
      </c>
      <c r="CZ20" s="665">
        <f>'3A 2025-2026 REPORTE CALIFICACI'!DY13</f>
        <v>22.75</v>
      </c>
      <c r="DA20" s="665" t="str">
        <f>'3A 2025-2026 REPORTE CALIFICACI'!DZ13</f>
        <v/>
      </c>
      <c r="DB20" s="665" t="str">
        <f>'3A 2025-2026 REPORTE CALIFICACI'!EA13</f>
        <v/>
      </c>
      <c r="DC20" s="665">
        <f>'3A 2025-2026 REPORTE CALIFICACI'!EB13</f>
        <v>23</v>
      </c>
      <c r="DD20" s="665">
        <f>'3A 2025-2026 REPORTE CALIFICACI'!EC13</f>
        <v>13.65</v>
      </c>
      <c r="DE20" s="665" t="str">
        <f>'3A 2025-2026 REPORTE CALIFICACI'!ED13</f>
        <v/>
      </c>
      <c r="DF20" s="665" t="str">
        <f>'3A 2025-2026 REPORTE CALIFICACI'!EE13</f>
        <v/>
      </c>
      <c r="DG20" s="665">
        <f>'3A 2025-2026 REPORTE CALIFICACI'!EF13</f>
        <v>14</v>
      </c>
      <c r="DH20" s="665">
        <f>'3A 2025-2026 REPORTE CALIFICACI'!EG13</f>
        <v>45.5</v>
      </c>
      <c r="DI20" s="665" t="str">
        <f>'3A 2025-2026 REPORTE CALIFICACI'!EH13</f>
        <v/>
      </c>
      <c r="DJ20" s="664" t="str">
        <f>'3A 2025-2026 REPORTE CALIFICACI'!EI13</f>
        <v/>
      </c>
      <c r="DK20" s="664" t="str">
        <f>'3A 2025-2026 REPORTE CALIFICACI'!EJ13</f>
        <v>R</v>
      </c>
      <c r="DL20" s="666"/>
      <c r="DM20" s="667"/>
      <c r="DN20" s="661"/>
      <c r="DO20" s="47"/>
      <c r="DP20" s="663" t="s">
        <v>1017</v>
      </c>
      <c r="DQ20" s="664">
        <f>'3A 2025-2026 REPORTE CALIFICACI'!DC14</f>
        <v>70</v>
      </c>
      <c r="DR20" s="664">
        <f>'3A 2025-2026 REPORTE CALIFICACI'!DD14</f>
        <v>70</v>
      </c>
      <c r="DS20" s="664">
        <f>'3A 2025-2026 REPORTE CALIFICACI'!DE14</f>
        <v>76</v>
      </c>
      <c r="DT20" s="664">
        <f>'3A 2025-2026 REPORTE CALIFICACI'!DF14</f>
        <v>0</v>
      </c>
      <c r="DU20" s="664">
        <f>'3A 2025-2026 REPORTE CALIFICACI'!DG14</f>
        <v>71</v>
      </c>
      <c r="DV20" s="664">
        <f>'3A 2025-2026 REPORTE CALIFICACI'!DH14</f>
        <v>73</v>
      </c>
      <c r="DW20" s="664">
        <f>'3A 2025-2026 REPORTE CALIFICACI'!DI14</f>
        <v>70</v>
      </c>
      <c r="DX20" s="664">
        <f>'3A 2025-2026 REPORTE CALIFICACI'!DJ14</f>
        <v>0</v>
      </c>
      <c r="DY20" s="664">
        <f>'3A 2025-2026 REPORTE CALIFICACI'!DK14</f>
        <v>70</v>
      </c>
      <c r="DZ20" s="664">
        <f>'3A 2025-2026 REPORTE CALIFICACI'!DL14</f>
        <v>70</v>
      </c>
      <c r="EA20" s="664">
        <f>'3A 2025-2026 REPORTE CALIFICACI'!DM14</f>
        <v>70</v>
      </c>
      <c r="EB20" s="664">
        <f>'3A 2025-2026 REPORTE CALIFICACI'!DN14</f>
        <v>0</v>
      </c>
      <c r="EC20" s="664">
        <f>'3A 2025-2026 REPORTE CALIFICACI'!DO14</f>
        <v>70</v>
      </c>
      <c r="ED20" s="664">
        <f>'3A 2025-2026 REPORTE CALIFICACI'!DP14</f>
        <v>71</v>
      </c>
      <c r="EE20" s="664">
        <f>'3A 2025-2026 REPORTE CALIFICACI'!DQ14</f>
        <v>71</v>
      </c>
      <c r="EF20" s="664">
        <f>'3A 2025-2026 REPORTE CALIFICACI'!DR14</f>
        <v>0</v>
      </c>
      <c r="EG20" s="716">
        <f>'3A 2025-2026 REPORTE CALIFICACI'!DS14</f>
        <v>54</v>
      </c>
      <c r="EH20" s="716">
        <f>'3A 2025-2026 REPORTE CALIFICACI'!DT14</f>
        <v>53.5</v>
      </c>
      <c r="EI20" s="716">
        <f>'3A 2025-2026 REPORTE CALIFICACI'!DU14</f>
        <v>52.5</v>
      </c>
      <c r="EJ20" s="716">
        <f>'3A 2025-2026 REPORTE CALIFICACI'!DV14</f>
        <v>53</v>
      </c>
      <c r="EK20" s="665">
        <f>'3A 2025-2026 REPORTE CALIFICACI'!DW14</f>
        <v>53.25</v>
      </c>
      <c r="EL20" s="717">
        <f>'3A 2025-2026 REPORTE CALIFICACI'!DX14</f>
        <v>0.652593985</v>
      </c>
      <c r="EM20" s="665">
        <f>'3A 2025-2026 REPORTE CALIFICACI'!DY14</f>
        <v>26.625</v>
      </c>
      <c r="EN20" s="665" t="str">
        <f>'3A 2025-2026 REPORTE CALIFICACI'!DZ14</f>
        <v/>
      </c>
      <c r="EO20" s="665" t="str">
        <f>'3A 2025-2026 REPORTE CALIFICACI'!EA14</f>
        <v/>
      </c>
      <c r="EP20" s="665">
        <f>'3A 2025-2026 REPORTE CALIFICACI'!EB14</f>
        <v>27</v>
      </c>
      <c r="EQ20" s="665">
        <f>'3A 2025-2026 REPORTE CALIFICACI'!EC14</f>
        <v>15.975</v>
      </c>
      <c r="ER20" s="665" t="str">
        <f>'3A 2025-2026 REPORTE CALIFICACI'!ED14</f>
        <v/>
      </c>
      <c r="ES20" s="665" t="str">
        <f>'3A 2025-2026 REPORTE CALIFICACI'!EE14</f>
        <v/>
      </c>
      <c r="ET20" s="665">
        <f>'3A 2025-2026 REPORTE CALIFICACI'!EF14</f>
        <v>16</v>
      </c>
      <c r="EU20" s="665">
        <f>'3A 2025-2026 REPORTE CALIFICACI'!EG14</f>
        <v>53.25</v>
      </c>
      <c r="EV20" s="665" t="str">
        <f>'3A 2025-2026 REPORTE CALIFICACI'!EH14</f>
        <v/>
      </c>
      <c r="EW20" s="664" t="str">
        <f>'3A 2025-2026 REPORTE CALIFICACI'!EI14</f>
        <v/>
      </c>
      <c r="EX20" s="664" t="str">
        <f>'3A 2025-2026 REPORTE CALIFICACI'!EJ14</f>
        <v>R</v>
      </c>
      <c r="EY20" s="666"/>
    </row>
    <row r="21" ht="52.5" customHeight="1">
      <c r="A21" s="661"/>
      <c r="B21" s="47"/>
      <c r="C21" s="663" t="s">
        <v>1018</v>
      </c>
      <c r="D21" s="664">
        <f>'3A 2025-2026 REPORTE CALIFICACI'!EK11</f>
        <v>81</v>
      </c>
      <c r="E21" s="664">
        <f>'3A 2025-2026 REPORTE CALIFICACI'!EL11</f>
        <v>85</v>
      </c>
      <c r="F21" s="664">
        <f>'3A 2025-2026 REPORTE CALIFICACI'!EM11</f>
        <v>94</v>
      </c>
      <c r="G21" s="665">
        <f>'3A 2025-2026 REPORTE CALIFICACI'!EN11</f>
        <v>0</v>
      </c>
      <c r="H21" s="664">
        <f>'3A 2025-2026 REPORTE CALIFICACI'!EO11</f>
        <v>81</v>
      </c>
      <c r="I21" s="664">
        <f>'3A 2025-2026 REPORTE CALIFICACI'!EP11</f>
        <v>93</v>
      </c>
      <c r="J21" s="664">
        <f>'3A 2025-2026 REPORTE CALIFICACI'!EQ11</f>
        <v>93</v>
      </c>
      <c r="K21" s="664">
        <f>'3A 2025-2026 REPORTE CALIFICACI'!ER11</f>
        <v>0</v>
      </c>
      <c r="L21" s="664">
        <f>'3A 2025-2026 REPORTE CALIFICACI'!ES11</f>
        <v>92</v>
      </c>
      <c r="M21" s="665">
        <f>'3A 2025-2026 REPORTE CALIFICACI'!ET11</f>
        <v>98</v>
      </c>
      <c r="N21" s="665">
        <f>'3A 2025-2026 REPORTE CALIFICACI'!EU11</f>
        <v>94</v>
      </c>
      <c r="O21" s="664">
        <f>'3A 2025-2026 REPORTE CALIFICACI'!EV11</f>
        <v>0</v>
      </c>
      <c r="P21" s="665">
        <f>'3A 2025-2026 REPORTE CALIFICACI'!EW11</f>
        <v>82</v>
      </c>
      <c r="Q21" s="665">
        <f>'3A 2025-2026 REPORTE CALIFICACI'!EX11</f>
        <v>97</v>
      </c>
      <c r="R21" s="665">
        <f>'3A 2025-2026 REPORTE CALIFICACI'!EY11</f>
        <v>83</v>
      </c>
      <c r="S21" s="665">
        <f>'3A 2025-2026 REPORTE CALIFICACI'!EZ11</f>
        <v>0</v>
      </c>
      <c r="T21" s="716">
        <f>'3A 2025-2026 REPORTE CALIFICACI'!FA11</f>
        <v>65</v>
      </c>
      <c r="U21" s="716">
        <f>'3A 2025-2026 REPORTE CALIFICACI'!FB11</f>
        <v>66.75</v>
      </c>
      <c r="V21" s="716">
        <f>'3A 2025-2026 REPORTE CALIFICACI'!FC11</f>
        <v>71</v>
      </c>
      <c r="W21" s="716">
        <f>'3A 2025-2026 REPORTE CALIFICACI'!FD11</f>
        <v>65.5</v>
      </c>
      <c r="X21" s="665">
        <f>'3A 2025-2026 REPORTE CALIFICACI'!FE11</f>
        <v>67.0625</v>
      </c>
      <c r="Y21" s="717">
        <f>'3A 2025-2026 REPORTE CALIFICACI'!FF11</f>
        <v>0.7</v>
      </c>
      <c r="Z21" s="665">
        <f>'3A 2025-2026 REPORTE CALIFICACI'!FG11</f>
        <v>33.53125</v>
      </c>
      <c r="AA21" s="665" t="str">
        <f>'3A 2025-2026 REPORTE CALIFICACI'!FH11</f>
        <v/>
      </c>
      <c r="AB21" s="665" t="str">
        <f>'3A 2025-2026 REPORTE CALIFICACI'!FI11</f>
        <v/>
      </c>
      <c r="AC21" s="665">
        <f>'3A 2025-2026 REPORTE CALIFICACI'!FJ11</f>
        <v>34</v>
      </c>
      <c r="AD21" s="665">
        <f>'3A 2025-2026 REPORTE CALIFICACI'!FK11</f>
        <v>20.11875</v>
      </c>
      <c r="AE21" s="665" t="str">
        <f>'3A 2025-2026 REPORTE CALIFICACI'!FL11</f>
        <v/>
      </c>
      <c r="AF21" s="665" t="str">
        <f>'3A 2025-2026 REPORTE CALIFICACI'!FM11</f>
        <v/>
      </c>
      <c r="AG21" s="665">
        <f>'3A 2025-2026 REPORTE CALIFICACI'!FN11</f>
        <v>20</v>
      </c>
      <c r="AH21" s="664" t="str">
        <f>'3A 2025-2026 REPORTE CALIFICACI'!FO11</f>
        <v/>
      </c>
      <c r="AI21" s="665" t="str">
        <f>'3A 2025-2026 REPORTE CALIFICACI'!FP11</f>
        <v/>
      </c>
      <c r="AJ21" s="664" t="str">
        <f>'3A 2025-2026 REPORTE CALIFICACI'!FQ11</f>
        <v/>
      </c>
      <c r="AK21" s="664" t="str">
        <f>'3A 2025-2026 REPORTE CALIFICACI'!FR11</f>
        <v>R</v>
      </c>
      <c r="AL21" s="666"/>
      <c r="AM21" s="667"/>
      <c r="AN21" s="661"/>
      <c r="AO21" s="47"/>
      <c r="AP21" s="663" t="s">
        <v>1018</v>
      </c>
      <c r="AQ21" s="664">
        <f>'3A 2025-2026 REPORTE CALIFICACI'!EK12</f>
        <v>71</v>
      </c>
      <c r="AR21" s="664">
        <f>'3A 2025-2026 REPORTE CALIFICACI'!EL12</f>
        <v>78</v>
      </c>
      <c r="AS21" s="664">
        <f>'3A 2025-2026 REPORTE CALIFICACI'!EM12</f>
        <v>73</v>
      </c>
      <c r="AT21" s="665">
        <f>'3A 2025-2026 REPORTE CALIFICACI'!EN12</f>
        <v>0</v>
      </c>
      <c r="AU21" s="664">
        <f>'3A 2025-2026 REPORTE CALIFICACI'!EO12</f>
        <v>73</v>
      </c>
      <c r="AV21" s="664">
        <f>'3A 2025-2026 REPORTE CALIFICACI'!EP12</f>
        <v>74</v>
      </c>
      <c r="AW21" s="664">
        <f>'3A 2025-2026 REPORTE CALIFICACI'!EQ12</f>
        <v>50</v>
      </c>
      <c r="AX21" s="664">
        <f>'3A 2025-2026 REPORTE CALIFICACI'!ER12</f>
        <v>0</v>
      </c>
      <c r="AY21" s="664">
        <f>'3A 2025-2026 REPORTE CALIFICACI'!ES12</f>
        <v>73</v>
      </c>
      <c r="AZ21" s="665">
        <f>'3A 2025-2026 REPORTE CALIFICACI'!ET12</f>
        <v>71</v>
      </c>
      <c r="BA21" s="665">
        <f>'3A 2025-2026 REPORTE CALIFICACI'!EU12</f>
        <v>57</v>
      </c>
      <c r="BB21" s="664">
        <f>'3A 2025-2026 REPORTE CALIFICACI'!EV12</f>
        <v>0</v>
      </c>
      <c r="BC21" s="665">
        <f>'3A 2025-2026 REPORTE CALIFICACI'!EW12</f>
        <v>70</v>
      </c>
      <c r="BD21" s="665">
        <f>'3A 2025-2026 REPORTE CALIFICACI'!EX12</f>
        <v>65</v>
      </c>
      <c r="BE21" s="665">
        <f>'3A 2025-2026 REPORTE CALIFICACI'!EY12</f>
        <v>66</v>
      </c>
      <c r="BF21" s="665">
        <f>'3A 2025-2026 REPORTE CALIFICACI'!EZ12</f>
        <v>0</v>
      </c>
      <c r="BG21" s="716">
        <f>'3A 2025-2026 REPORTE CALIFICACI'!FA12</f>
        <v>55.5</v>
      </c>
      <c r="BH21" s="716">
        <f>'3A 2025-2026 REPORTE CALIFICACI'!FB12</f>
        <v>49.25</v>
      </c>
      <c r="BI21" s="716">
        <f>'3A 2025-2026 REPORTE CALIFICACI'!FC12</f>
        <v>50.25</v>
      </c>
      <c r="BJ21" s="716">
        <f>'3A 2025-2026 REPORTE CALIFICACI'!FD12</f>
        <v>50.25</v>
      </c>
      <c r="BK21" s="665">
        <f>'3A 2025-2026 REPORTE CALIFICACI'!FE12</f>
        <v>51.3125</v>
      </c>
      <c r="BL21" s="717">
        <f>'3A 2025-2026 REPORTE CALIFICACI'!FF12</f>
        <v>0.6816666667</v>
      </c>
      <c r="BM21" s="665">
        <f>'3A 2025-2026 REPORTE CALIFICACI'!FG12</f>
        <v>25.65625</v>
      </c>
      <c r="BN21" s="665" t="str">
        <f>'3A 2025-2026 REPORTE CALIFICACI'!FH12</f>
        <v/>
      </c>
      <c r="BO21" s="665" t="str">
        <f>'3A 2025-2026 REPORTE CALIFICACI'!FI12</f>
        <v/>
      </c>
      <c r="BP21" s="665">
        <f>'3A 2025-2026 REPORTE CALIFICACI'!FJ12</f>
        <v>26</v>
      </c>
      <c r="BQ21" s="665">
        <f>'3A 2025-2026 REPORTE CALIFICACI'!FK12</f>
        <v>15.39375</v>
      </c>
      <c r="BR21" s="665" t="str">
        <f>'3A 2025-2026 REPORTE CALIFICACI'!FL12</f>
        <v/>
      </c>
      <c r="BS21" s="665" t="str">
        <f>'3A 2025-2026 REPORTE CALIFICACI'!FM12</f>
        <v/>
      </c>
      <c r="BT21" s="665">
        <f>'3A 2025-2026 REPORTE CALIFICACI'!FN12</f>
        <v>15</v>
      </c>
      <c r="BU21" s="664" t="str">
        <f>'3A 2025-2026 REPORTE CALIFICACI'!FO12</f>
        <v/>
      </c>
      <c r="BV21" s="665" t="str">
        <f>'3A 2025-2026 REPORTE CALIFICACI'!FP12</f>
        <v/>
      </c>
      <c r="BW21" s="664" t="str">
        <f>'3A 2025-2026 REPORTE CALIFICACI'!FQ12</f>
        <v/>
      </c>
      <c r="BX21" s="664" t="str">
        <f>'3A 2025-2026 REPORTE CALIFICACI'!FR12</f>
        <v>R</v>
      </c>
      <c r="BY21" s="666"/>
      <c r="BZ21" s="667"/>
      <c r="CA21" s="661"/>
      <c r="CB21" s="47"/>
      <c r="CC21" s="663" t="s">
        <v>1018</v>
      </c>
      <c r="CD21" s="664">
        <f>'3A 2025-2026 REPORTE CALIFICACI'!EK13</f>
        <v>48</v>
      </c>
      <c r="CE21" s="664">
        <f>'3A 2025-2026 REPORTE CALIFICACI'!EL13</f>
        <v>68</v>
      </c>
      <c r="CF21" s="664">
        <f>'3A 2025-2026 REPORTE CALIFICACI'!EM13</f>
        <v>51</v>
      </c>
      <c r="CG21" s="665">
        <f>'3A 2025-2026 REPORTE CALIFICACI'!EN13</f>
        <v>0</v>
      </c>
      <c r="CH21" s="664">
        <f>'3A 2025-2026 REPORTE CALIFICACI'!EO13</f>
        <v>36</v>
      </c>
      <c r="CI21" s="664">
        <f>'3A 2025-2026 REPORTE CALIFICACI'!EP13</f>
        <v>70</v>
      </c>
      <c r="CJ21" s="664">
        <f>'3A 2025-2026 REPORTE CALIFICACI'!EQ13</f>
        <v>47</v>
      </c>
      <c r="CK21" s="664">
        <f>'3A 2025-2026 REPORTE CALIFICACI'!ER13</f>
        <v>0</v>
      </c>
      <c r="CL21" s="664">
        <f>'3A 2025-2026 REPORTE CALIFICACI'!ES13</f>
        <v>36</v>
      </c>
      <c r="CM21" s="665">
        <f>'3A 2025-2026 REPORTE CALIFICACI'!ET13</f>
        <v>70</v>
      </c>
      <c r="CN21" s="665">
        <f>'3A 2025-2026 REPORTE CALIFICACI'!EU13</f>
        <v>55</v>
      </c>
      <c r="CO21" s="664">
        <f>'3A 2025-2026 REPORTE CALIFICACI'!EV13</f>
        <v>0</v>
      </c>
      <c r="CP21" s="665">
        <f>'3A 2025-2026 REPORTE CALIFICACI'!EW13</f>
        <v>48</v>
      </c>
      <c r="CQ21" s="665">
        <f>'3A 2025-2026 REPORTE CALIFICACI'!EX13</f>
        <v>72</v>
      </c>
      <c r="CR21" s="665">
        <f>'3A 2025-2026 REPORTE CALIFICACI'!EY13</f>
        <v>51</v>
      </c>
      <c r="CS21" s="665">
        <f>'3A 2025-2026 REPORTE CALIFICACI'!EZ13</f>
        <v>0</v>
      </c>
      <c r="CT21" s="716">
        <f>'3A 2025-2026 REPORTE CALIFICACI'!FA13</f>
        <v>41.75</v>
      </c>
      <c r="CU21" s="716">
        <f>'3A 2025-2026 REPORTE CALIFICACI'!FB13</f>
        <v>38.25</v>
      </c>
      <c r="CV21" s="716">
        <f>'3A 2025-2026 REPORTE CALIFICACI'!FC13</f>
        <v>40.25</v>
      </c>
      <c r="CW21" s="716">
        <f>'3A 2025-2026 REPORTE CALIFICACI'!FD13</f>
        <v>42.75</v>
      </c>
      <c r="CX21" s="665">
        <f>'3A 2025-2026 REPORTE CALIFICACI'!FE13</f>
        <v>40.75</v>
      </c>
      <c r="CY21" s="717">
        <f>'3A 2025-2026 REPORTE CALIFICACI'!FF13</f>
        <v>0.6384150327</v>
      </c>
      <c r="CZ21" s="665">
        <f>'3A 2025-2026 REPORTE CALIFICACI'!FG13</f>
        <v>20.375</v>
      </c>
      <c r="DA21" s="665" t="str">
        <f>'3A 2025-2026 REPORTE CALIFICACI'!FH13</f>
        <v/>
      </c>
      <c r="DB21" s="665" t="str">
        <f>'3A 2025-2026 REPORTE CALIFICACI'!FI13</f>
        <v/>
      </c>
      <c r="DC21" s="665">
        <f>'3A 2025-2026 REPORTE CALIFICACI'!FJ13</f>
        <v>20</v>
      </c>
      <c r="DD21" s="665">
        <f>'3A 2025-2026 REPORTE CALIFICACI'!FK13</f>
        <v>12.225</v>
      </c>
      <c r="DE21" s="665" t="str">
        <f>'3A 2025-2026 REPORTE CALIFICACI'!FL13</f>
        <v/>
      </c>
      <c r="DF21" s="665" t="str">
        <f>'3A 2025-2026 REPORTE CALIFICACI'!FM13</f>
        <v/>
      </c>
      <c r="DG21" s="665">
        <f>'3A 2025-2026 REPORTE CALIFICACI'!FN13</f>
        <v>12</v>
      </c>
      <c r="DH21" s="664" t="str">
        <f>'3A 2025-2026 REPORTE CALIFICACI'!FO13</f>
        <v/>
      </c>
      <c r="DI21" s="665" t="str">
        <f>'3A 2025-2026 REPORTE CALIFICACI'!FP13</f>
        <v/>
      </c>
      <c r="DJ21" s="664" t="str">
        <f>'3A 2025-2026 REPORTE CALIFICACI'!FQ13</f>
        <v/>
      </c>
      <c r="DK21" s="664" t="str">
        <f>'3A 2025-2026 REPORTE CALIFICACI'!FR13</f>
        <v>R</v>
      </c>
      <c r="DL21" s="666"/>
      <c r="DM21" s="667"/>
      <c r="DN21" s="661"/>
      <c r="DO21" s="47"/>
      <c r="DP21" s="663" t="s">
        <v>1018</v>
      </c>
      <c r="DQ21" s="664">
        <f>'3A 2025-2026 REPORTE CALIFICACI'!EK14</f>
        <v>76</v>
      </c>
      <c r="DR21" s="664">
        <f>'3A 2025-2026 REPORTE CALIFICACI'!EL14</f>
        <v>81</v>
      </c>
      <c r="DS21" s="664">
        <f>'3A 2025-2026 REPORTE CALIFICACI'!EM14</f>
        <v>78</v>
      </c>
      <c r="DT21" s="665">
        <f>'3A 2025-2026 REPORTE CALIFICACI'!EN14</f>
        <v>0</v>
      </c>
      <c r="DU21" s="664">
        <f>'3A 2025-2026 REPORTE CALIFICACI'!EO14</f>
        <v>73</v>
      </c>
      <c r="DV21" s="664">
        <f>'3A 2025-2026 REPORTE CALIFICACI'!EP14</f>
        <v>71</v>
      </c>
      <c r="DW21" s="664">
        <f>'3A 2025-2026 REPORTE CALIFICACI'!EQ14</f>
        <v>83</v>
      </c>
      <c r="DX21" s="664">
        <f>'3A 2025-2026 REPORTE CALIFICACI'!ER14</f>
        <v>0</v>
      </c>
      <c r="DY21" s="664">
        <f>'3A 2025-2026 REPORTE CALIFICACI'!ES14</f>
        <v>84</v>
      </c>
      <c r="DZ21" s="665">
        <f>'3A 2025-2026 REPORTE CALIFICACI'!ET14</f>
        <v>73</v>
      </c>
      <c r="EA21" s="665">
        <f>'3A 2025-2026 REPORTE CALIFICACI'!EU14</f>
        <v>77</v>
      </c>
      <c r="EB21" s="664">
        <f>'3A 2025-2026 REPORTE CALIFICACI'!EV14</f>
        <v>0</v>
      </c>
      <c r="EC21" s="665">
        <f>'3A 2025-2026 REPORTE CALIFICACI'!EW14</f>
        <v>70</v>
      </c>
      <c r="ED21" s="665">
        <f>'3A 2025-2026 REPORTE CALIFICACI'!EX14</f>
        <v>78</v>
      </c>
      <c r="EE21" s="665">
        <f>'3A 2025-2026 REPORTE CALIFICACI'!EY14</f>
        <v>51</v>
      </c>
      <c r="EF21" s="665">
        <f>'3A 2025-2026 REPORTE CALIFICACI'!EZ14</f>
        <v>0</v>
      </c>
      <c r="EG21" s="716">
        <f>'3A 2025-2026 REPORTE CALIFICACI'!FA14</f>
        <v>58.75</v>
      </c>
      <c r="EH21" s="716">
        <f>'3A 2025-2026 REPORTE CALIFICACI'!FB14</f>
        <v>56.75</v>
      </c>
      <c r="EI21" s="716">
        <f>'3A 2025-2026 REPORTE CALIFICACI'!FC14</f>
        <v>58.5</v>
      </c>
      <c r="EJ21" s="716">
        <f>'3A 2025-2026 REPORTE CALIFICACI'!FD14</f>
        <v>49.75</v>
      </c>
      <c r="EK21" s="665">
        <f>'3A 2025-2026 REPORTE CALIFICACI'!FE14</f>
        <v>55.9375</v>
      </c>
      <c r="EL21" s="717">
        <f>'3A 2025-2026 REPORTE CALIFICACI'!FF14</f>
        <v>0.6468464052</v>
      </c>
      <c r="EM21" s="665">
        <f>'3A 2025-2026 REPORTE CALIFICACI'!FG14</f>
        <v>27.96875</v>
      </c>
      <c r="EN21" s="665" t="str">
        <f>'3A 2025-2026 REPORTE CALIFICACI'!FH14</f>
        <v/>
      </c>
      <c r="EO21" s="665" t="str">
        <f>'3A 2025-2026 REPORTE CALIFICACI'!FI14</f>
        <v/>
      </c>
      <c r="EP21" s="665">
        <f>'3A 2025-2026 REPORTE CALIFICACI'!FJ14</f>
        <v>28</v>
      </c>
      <c r="EQ21" s="665">
        <f>'3A 2025-2026 REPORTE CALIFICACI'!FK14</f>
        <v>16.78125</v>
      </c>
      <c r="ER21" s="665" t="str">
        <f>'3A 2025-2026 REPORTE CALIFICACI'!FL14</f>
        <v/>
      </c>
      <c r="ES21" s="665" t="str">
        <f>'3A 2025-2026 REPORTE CALIFICACI'!FM14</f>
        <v/>
      </c>
      <c r="ET21" s="665">
        <f>'3A 2025-2026 REPORTE CALIFICACI'!FN14</f>
        <v>17</v>
      </c>
      <c r="EU21" s="664" t="str">
        <f>'3A 2025-2026 REPORTE CALIFICACI'!FO14</f>
        <v/>
      </c>
      <c r="EV21" s="665" t="str">
        <f>'3A 2025-2026 REPORTE CALIFICACI'!FP14</f>
        <v/>
      </c>
      <c r="EW21" s="664" t="str">
        <f>'3A 2025-2026 REPORTE CALIFICACI'!FQ14</f>
        <v/>
      </c>
      <c r="EX21" s="664" t="str">
        <f>'3A 2025-2026 REPORTE CALIFICACI'!FR14</f>
        <v>R</v>
      </c>
      <c r="EY21" s="666"/>
    </row>
    <row r="22" ht="52.5" customHeight="1">
      <c r="A22" s="661"/>
      <c r="B22" s="47"/>
      <c r="C22" s="663" t="s">
        <v>1019</v>
      </c>
      <c r="D22" s="664">
        <f>'3A 2025-2026 REPORTE CALIFICACI'!FS11</f>
        <v>86</v>
      </c>
      <c r="E22" s="664">
        <f>'3A 2025-2026 REPORTE CALIFICACI'!FT11</f>
        <v>92</v>
      </c>
      <c r="F22" s="664">
        <f>'3A 2025-2026 REPORTE CALIFICACI'!FU11</f>
        <v>86</v>
      </c>
      <c r="G22" s="664">
        <f>'3A 2025-2026 REPORTE CALIFICACI'!FV11</f>
        <v>0</v>
      </c>
      <c r="H22" s="664">
        <f>'3A 2025-2026 REPORTE CALIFICACI'!FW11</f>
        <v>91</v>
      </c>
      <c r="I22" s="664">
        <f>'3A 2025-2026 REPORTE CALIFICACI'!FX11</f>
        <v>92</v>
      </c>
      <c r="J22" s="664">
        <f>'3A 2025-2026 REPORTE CALIFICACI'!FY11</f>
        <v>90</v>
      </c>
      <c r="K22" s="664">
        <f>'3A 2025-2026 REPORTE CALIFICACI'!FZ11</f>
        <v>0</v>
      </c>
      <c r="L22" s="664">
        <f>'3A 2025-2026 REPORTE CALIFICACI'!GA11</f>
        <v>96</v>
      </c>
      <c r="M22" s="664">
        <f>'3A 2025-2026 REPORTE CALIFICACI'!GB11</f>
        <v>98</v>
      </c>
      <c r="N22" s="664">
        <f>'3A 2025-2026 REPORTE CALIFICACI'!GC11</f>
        <v>87</v>
      </c>
      <c r="O22" s="664">
        <f>'3A 2025-2026 REPORTE CALIFICACI'!GD11</f>
        <v>0</v>
      </c>
      <c r="P22" s="664">
        <f>'3A 2025-2026 REPORTE CALIFICACI'!GE11</f>
        <v>94</v>
      </c>
      <c r="Q22" s="664">
        <f>'3A 2025-2026 REPORTE CALIFICACI'!GF11</f>
        <v>95</v>
      </c>
      <c r="R22" s="664">
        <f>'3A 2025-2026 REPORTE CALIFICACI'!GG11</f>
        <v>85</v>
      </c>
      <c r="S22" s="664">
        <f>'3A 2025-2026 REPORTE CALIFICACI'!GH11</f>
        <v>0</v>
      </c>
      <c r="T22" s="716">
        <f>'3A 2025-2026 REPORTE CALIFICACI'!GI11</f>
        <v>66</v>
      </c>
      <c r="U22" s="716">
        <f>'3A 2025-2026 REPORTE CALIFICACI'!GJ11</f>
        <v>68.25</v>
      </c>
      <c r="V22" s="716">
        <f>'3A 2025-2026 REPORTE CALIFICACI'!GK11</f>
        <v>70.25</v>
      </c>
      <c r="W22" s="716">
        <f>'3A 2025-2026 REPORTE CALIFICACI'!GL11</f>
        <v>68.5</v>
      </c>
      <c r="X22" s="665">
        <f>'3A 2025-2026 REPORTE CALIFICACI'!GM11</f>
        <v>68.25</v>
      </c>
      <c r="Y22" s="717">
        <f>'3A 2025-2026 REPORTE CALIFICACI'!GN11</f>
        <v>0.3</v>
      </c>
      <c r="Z22" s="665">
        <f>'3A 2025-2026 REPORTE CALIFICACI'!GO11</f>
        <v>34.125</v>
      </c>
      <c r="AA22" s="665" t="str">
        <f>'3A 2025-2026 REPORTE CALIFICACI'!GP11</f>
        <v/>
      </c>
      <c r="AB22" s="665" t="str">
        <f>'3A 2025-2026 REPORTE CALIFICACI'!GQ11</f>
        <v/>
      </c>
      <c r="AC22" s="665">
        <f>'3A 2025-2026 REPORTE CALIFICACI'!GR11</f>
        <v>34</v>
      </c>
      <c r="AD22" s="665">
        <f>'3A 2025-2026 REPORTE CALIFICACI'!GS11</f>
        <v>20.475</v>
      </c>
      <c r="AE22" s="665" t="str">
        <f>'3A 2025-2026 REPORTE CALIFICACI'!GT11</f>
        <v/>
      </c>
      <c r="AF22" s="665" t="str">
        <f>'3A 2025-2026 REPORTE CALIFICACI'!GU11</f>
        <v/>
      </c>
      <c r="AG22" s="665">
        <f>'3A 2025-2026 REPORTE CALIFICACI'!GV11</f>
        <v>20</v>
      </c>
      <c r="AH22" s="665">
        <f>'3A 2025-2026 REPORTE CALIFICACI'!GW11</f>
        <v>68.25</v>
      </c>
      <c r="AI22" s="665" t="str">
        <f>'3A 2025-2026 REPORTE CALIFICACI'!GX11</f>
        <v/>
      </c>
      <c r="AJ22" s="664" t="str">
        <f>'3A 2025-2026 REPORTE CALIFICACI'!GY11</f>
        <v/>
      </c>
      <c r="AK22" s="664" t="str">
        <f>'3A 2025-2026 REPORTE CALIFICACI'!GZ11</f>
        <v>R</v>
      </c>
      <c r="AL22" s="666"/>
      <c r="AM22" s="667"/>
      <c r="AN22" s="661"/>
      <c r="AO22" s="47"/>
      <c r="AP22" s="663" t="s">
        <v>1019</v>
      </c>
      <c r="AQ22" s="664">
        <f>'3A 2025-2026 REPORTE CALIFICACI'!FS12</f>
        <v>70</v>
      </c>
      <c r="AR22" s="664">
        <f>'3A 2025-2026 REPORTE CALIFICACI'!FT12</f>
        <v>85</v>
      </c>
      <c r="AS22" s="664">
        <f>'3A 2025-2026 REPORTE CALIFICACI'!FU12</f>
        <v>75</v>
      </c>
      <c r="AT22" s="664">
        <f>'3A 2025-2026 REPORTE CALIFICACI'!FV12</f>
        <v>0</v>
      </c>
      <c r="AU22" s="664">
        <f>'3A 2025-2026 REPORTE CALIFICACI'!FW12</f>
        <v>70</v>
      </c>
      <c r="AV22" s="664">
        <f>'3A 2025-2026 REPORTE CALIFICACI'!FX12</f>
        <v>72</v>
      </c>
      <c r="AW22" s="664">
        <f>'3A 2025-2026 REPORTE CALIFICACI'!FY12</f>
        <v>78</v>
      </c>
      <c r="AX22" s="664">
        <f>'3A 2025-2026 REPORTE CALIFICACI'!FZ12</f>
        <v>0</v>
      </c>
      <c r="AY22" s="664">
        <f>'3A 2025-2026 REPORTE CALIFICACI'!GA12</f>
        <v>70</v>
      </c>
      <c r="AZ22" s="664">
        <f>'3A 2025-2026 REPORTE CALIFICACI'!GB12</f>
        <v>70</v>
      </c>
      <c r="BA22" s="664">
        <f>'3A 2025-2026 REPORTE CALIFICACI'!GC12</f>
        <v>74</v>
      </c>
      <c r="BB22" s="664">
        <f>'3A 2025-2026 REPORTE CALIFICACI'!GD12</f>
        <v>0</v>
      </c>
      <c r="BC22" s="664">
        <f>'3A 2025-2026 REPORTE CALIFICACI'!GE12</f>
        <v>70</v>
      </c>
      <c r="BD22" s="664">
        <f>'3A 2025-2026 REPORTE CALIFICACI'!GF12</f>
        <v>84</v>
      </c>
      <c r="BE22" s="664">
        <f>'3A 2025-2026 REPORTE CALIFICACI'!GG12</f>
        <v>54</v>
      </c>
      <c r="BF22" s="664">
        <f>'3A 2025-2026 REPORTE CALIFICACI'!GH12</f>
        <v>0</v>
      </c>
      <c r="BG22" s="716">
        <f>'3A 2025-2026 REPORTE CALIFICACI'!GI12</f>
        <v>57.5</v>
      </c>
      <c r="BH22" s="716">
        <f>'3A 2025-2026 REPORTE CALIFICACI'!GJ12</f>
        <v>55</v>
      </c>
      <c r="BI22" s="716">
        <f>'3A 2025-2026 REPORTE CALIFICACI'!GK12</f>
        <v>53.5</v>
      </c>
      <c r="BJ22" s="716">
        <f>'3A 2025-2026 REPORTE CALIFICACI'!GL12</f>
        <v>52</v>
      </c>
      <c r="BK22" s="665">
        <f>'3A 2025-2026 REPORTE CALIFICACI'!GM12</f>
        <v>54.5</v>
      </c>
      <c r="BL22" s="717">
        <f>'3A 2025-2026 REPORTE CALIFICACI'!GN12</f>
        <v>0.295</v>
      </c>
      <c r="BM22" s="665">
        <f>'3A 2025-2026 REPORTE CALIFICACI'!GO12</f>
        <v>27.25</v>
      </c>
      <c r="BN22" s="665" t="str">
        <f>'3A 2025-2026 REPORTE CALIFICACI'!GP12</f>
        <v/>
      </c>
      <c r="BO22" s="665" t="str">
        <f>'3A 2025-2026 REPORTE CALIFICACI'!GQ12</f>
        <v/>
      </c>
      <c r="BP22" s="665">
        <f>'3A 2025-2026 REPORTE CALIFICACI'!GR12</f>
        <v>27</v>
      </c>
      <c r="BQ22" s="665">
        <f>'3A 2025-2026 REPORTE CALIFICACI'!GS12</f>
        <v>16.35</v>
      </c>
      <c r="BR22" s="665" t="str">
        <f>'3A 2025-2026 REPORTE CALIFICACI'!GT12</f>
        <v/>
      </c>
      <c r="BS22" s="665" t="str">
        <f>'3A 2025-2026 REPORTE CALIFICACI'!GU12</f>
        <v/>
      </c>
      <c r="BT22" s="665">
        <f>'3A 2025-2026 REPORTE CALIFICACI'!GV12</f>
        <v>16</v>
      </c>
      <c r="BU22" s="665">
        <f>'3A 2025-2026 REPORTE CALIFICACI'!GW12</f>
        <v>54.5</v>
      </c>
      <c r="BV22" s="665" t="str">
        <f>'3A 2025-2026 REPORTE CALIFICACI'!GX12</f>
        <v/>
      </c>
      <c r="BW22" s="664" t="str">
        <f>'3A 2025-2026 REPORTE CALIFICACI'!GY12</f>
        <v/>
      </c>
      <c r="BX22" s="664" t="str">
        <f>'3A 2025-2026 REPORTE CALIFICACI'!GZ12</f>
        <v>R</v>
      </c>
      <c r="BY22" s="666"/>
      <c r="BZ22" s="667"/>
      <c r="CA22" s="661"/>
      <c r="CB22" s="47"/>
      <c r="CC22" s="663" t="s">
        <v>1019</v>
      </c>
      <c r="CD22" s="664">
        <f>'3A 2025-2026 REPORTE CALIFICACI'!FS13</f>
        <v>65</v>
      </c>
      <c r="CE22" s="664">
        <f>'3A 2025-2026 REPORTE CALIFICACI'!FT13</f>
        <v>70</v>
      </c>
      <c r="CF22" s="664">
        <f>'3A 2025-2026 REPORTE CALIFICACI'!FU13</f>
        <v>45</v>
      </c>
      <c r="CG22" s="664">
        <f>'3A 2025-2026 REPORTE CALIFICACI'!FV13</f>
        <v>0</v>
      </c>
      <c r="CH22" s="664">
        <f>'3A 2025-2026 REPORTE CALIFICACI'!FW13</f>
        <v>70</v>
      </c>
      <c r="CI22" s="664">
        <f>'3A 2025-2026 REPORTE CALIFICACI'!FX13</f>
        <v>70</v>
      </c>
      <c r="CJ22" s="664">
        <f>'3A 2025-2026 REPORTE CALIFICACI'!FY13</f>
        <v>50</v>
      </c>
      <c r="CK22" s="664">
        <f>'3A 2025-2026 REPORTE CALIFICACI'!FZ13</f>
        <v>0</v>
      </c>
      <c r="CL22" s="664">
        <f>'3A 2025-2026 REPORTE CALIFICACI'!GA13</f>
        <v>70</v>
      </c>
      <c r="CM22" s="664">
        <f>'3A 2025-2026 REPORTE CALIFICACI'!GB13</f>
        <v>70</v>
      </c>
      <c r="CN22" s="664">
        <f>'3A 2025-2026 REPORTE CALIFICACI'!GC13</f>
        <v>33</v>
      </c>
      <c r="CO22" s="664">
        <f>'3A 2025-2026 REPORTE CALIFICACI'!GD13</f>
        <v>0</v>
      </c>
      <c r="CP22" s="664">
        <f>'3A 2025-2026 REPORTE CALIFICACI'!GE13</f>
        <v>70</v>
      </c>
      <c r="CQ22" s="664">
        <f>'3A 2025-2026 REPORTE CALIFICACI'!GF13</f>
        <v>65</v>
      </c>
      <c r="CR22" s="664">
        <f>'3A 2025-2026 REPORTE CALIFICACI'!GG13</f>
        <v>55</v>
      </c>
      <c r="CS22" s="664">
        <f>'3A 2025-2026 REPORTE CALIFICACI'!GH13</f>
        <v>0</v>
      </c>
      <c r="CT22" s="716">
        <f>'3A 2025-2026 REPORTE CALIFICACI'!GI13</f>
        <v>45</v>
      </c>
      <c r="CU22" s="716">
        <f>'3A 2025-2026 REPORTE CALIFICACI'!GJ13</f>
        <v>47.5</v>
      </c>
      <c r="CV22" s="716">
        <f>'3A 2025-2026 REPORTE CALIFICACI'!GK13</f>
        <v>43.25</v>
      </c>
      <c r="CW22" s="716">
        <f>'3A 2025-2026 REPORTE CALIFICACI'!GL13</f>
        <v>47.5</v>
      </c>
      <c r="CX22" s="665">
        <f>'3A 2025-2026 REPORTE CALIFICACI'!GM13</f>
        <v>45.8125</v>
      </c>
      <c r="CY22" s="717">
        <f>'3A 2025-2026 REPORTE CALIFICACI'!GN13</f>
        <v>0.26875</v>
      </c>
      <c r="CZ22" s="665">
        <f>'3A 2025-2026 REPORTE CALIFICACI'!GO13</f>
        <v>22.90625</v>
      </c>
      <c r="DA22" s="665" t="str">
        <f>'3A 2025-2026 REPORTE CALIFICACI'!GP13</f>
        <v/>
      </c>
      <c r="DB22" s="665" t="str">
        <f>'3A 2025-2026 REPORTE CALIFICACI'!GQ13</f>
        <v/>
      </c>
      <c r="DC22" s="665">
        <f>'3A 2025-2026 REPORTE CALIFICACI'!GR13</f>
        <v>23</v>
      </c>
      <c r="DD22" s="665">
        <f>'3A 2025-2026 REPORTE CALIFICACI'!GS13</f>
        <v>13.74375</v>
      </c>
      <c r="DE22" s="665" t="str">
        <f>'3A 2025-2026 REPORTE CALIFICACI'!GT13</f>
        <v/>
      </c>
      <c r="DF22" s="665" t="str">
        <f>'3A 2025-2026 REPORTE CALIFICACI'!GU13</f>
        <v/>
      </c>
      <c r="DG22" s="665">
        <f>'3A 2025-2026 REPORTE CALIFICACI'!GV13</f>
        <v>14</v>
      </c>
      <c r="DH22" s="665">
        <f>'3A 2025-2026 REPORTE CALIFICACI'!GW13</f>
        <v>45.8125</v>
      </c>
      <c r="DI22" s="665" t="str">
        <f>'3A 2025-2026 REPORTE CALIFICACI'!GX13</f>
        <v/>
      </c>
      <c r="DJ22" s="664" t="str">
        <f>'3A 2025-2026 REPORTE CALIFICACI'!GY13</f>
        <v/>
      </c>
      <c r="DK22" s="664" t="str">
        <f>'3A 2025-2026 REPORTE CALIFICACI'!GZ13</f>
        <v>R</v>
      </c>
      <c r="DL22" s="666"/>
      <c r="DM22" s="667"/>
      <c r="DN22" s="661"/>
      <c r="DO22" s="47"/>
      <c r="DP22" s="663" t="s">
        <v>1019</v>
      </c>
      <c r="DQ22" s="664">
        <f>'3A 2025-2026 REPORTE CALIFICACI'!FS14</f>
        <v>33</v>
      </c>
      <c r="DR22" s="664">
        <f>'3A 2025-2026 REPORTE CALIFICACI'!FT14</f>
        <v>70</v>
      </c>
      <c r="DS22" s="664">
        <f>'3A 2025-2026 REPORTE CALIFICACI'!FU14</f>
        <v>40</v>
      </c>
      <c r="DT22" s="664">
        <f>'3A 2025-2026 REPORTE CALIFICACI'!FV14</f>
        <v>0</v>
      </c>
      <c r="DU22" s="664">
        <f>'3A 2025-2026 REPORTE CALIFICACI'!FW14</f>
        <v>44</v>
      </c>
      <c r="DV22" s="664">
        <f>'3A 2025-2026 REPORTE CALIFICACI'!FX14</f>
        <v>71</v>
      </c>
      <c r="DW22" s="664">
        <f>'3A 2025-2026 REPORTE CALIFICACI'!FY14</f>
        <v>50</v>
      </c>
      <c r="DX22" s="664">
        <f>'3A 2025-2026 REPORTE CALIFICACI'!FZ14</f>
        <v>0</v>
      </c>
      <c r="DY22" s="664">
        <f>'3A 2025-2026 REPORTE CALIFICACI'!GA14</f>
        <v>70</v>
      </c>
      <c r="DZ22" s="664">
        <f>'3A 2025-2026 REPORTE CALIFICACI'!GB14</f>
        <v>70</v>
      </c>
      <c r="EA22" s="664">
        <f>'3A 2025-2026 REPORTE CALIFICACI'!GC14</f>
        <v>36</v>
      </c>
      <c r="EB22" s="664">
        <f>'3A 2025-2026 REPORTE CALIFICACI'!GD14</f>
        <v>0</v>
      </c>
      <c r="EC22" s="664">
        <f>'3A 2025-2026 REPORTE CALIFICACI'!GE14</f>
        <v>65</v>
      </c>
      <c r="ED22" s="664">
        <f>'3A 2025-2026 REPORTE CALIFICACI'!GF14</f>
        <v>76</v>
      </c>
      <c r="EE22" s="664">
        <f>'3A 2025-2026 REPORTE CALIFICACI'!GG14</f>
        <v>80</v>
      </c>
      <c r="EF22" s="664">
        <f>'3A 2025-2026 REPORTE CALIFICACI'!GH14</f>
        <v>0</v>
      </c>
      <c r="EG22" s="716">
        <f>'3A 2025-2026 REPORTE CALIFICACI'!GI14</f>
        <v>35.75</v>
      </c>
      <c r="EH22" s="716">
        <f>'3A 2025-2026 REPORTE CALIFICACI'!GJ14</f>
        <v>41.25</v>
      </c>
      <c r="EI22" s="716">
        <f>'3A 2025-2026 REPORTE CALIFICACI'!GK14</f>
        <v>44</v>
      </c>
      <c r="EJ22" s="716">
        <f>'3A 2025-2026 REPORTE CALIFICACI'!GL14</f>
        <v>55.25</v>
      </c>
      <c r="EK22" s="665">
        <f>'3A 2025-2026 REPORTE CALIFICACI'!GM14</f>
        <v>44.0625</v>
      </c>
      <c r="EL22" s="717">
        <f>'3A 2025-2026 REPORTE CALIFICACI'!GN14</f>
        <v>0.245</v>
      </c>
      <c r="EM22" s="665">
        <f>'3A 2025-2026 REPORTE CALIFICACI'!GO14</f>
        <v>22.03125</v>
      </c>
      <c r="EN22" s="665" t="str">
        <f>'3A 2025-2026 REPORTE CALIFICACI'!GP14</f>
        <v/>
      </c>
      <c r="EO22" s="665" t="str">
        <f>'3A 2025-2026 REPORTE CALIFICACI'!GQ14</f>
        <v/>
      </c>
      <c r="EP22" s="665">
        <f>'3A 2025-2026 REPORTE CALIFICACI'!GR14</f>
        <v>22</v>
      </c>
      <c r="EQ22" s="665">
        <f>'3A 2025-2026 REPORTE CALIFICACI'!GS14</f>
        <v>13.21875</v>
      </c>
      <c r="ER22" s="665" t="str">
        <f>'3A 2025-2026 REPORTE CALIFICACI'!GT14</f>
        <v/>
      </c>
      <c r="ES22" s="665" t="str">
        <f>'3A 2025-2026 REPORTE CALIFICACI'!GU14</f>
        <v/>
      </c>
      <c r="ET22" s="665">
        <f>'3A 2025-2026 REPORTE CALIFICACI'!GV14</f>
        <v>13</v>
      </c>
      <c r="EU22" s="665">
        <f>'3A 2025-2026 REPORTE CALIFICACI'!GW14</f>
        <v>44.0625</v>
      </c>
      <c r="EV22" s="665" t="str">
        <f>'3A 2025-2026 REPORTE CALIFICACI'!GX14</f>
        <v/>
      </c>
      <c r="EW22" s="664" t="str">
        <f>'3A 2025-2026 REPORTE CALIFICACI'!GY14</f>
        <v/>
      </c>
      <c r="EX22" s="664" t="str">
        <f>'3A 2025-2026 REPORTE CALIFICACI'!GZ14</f>
        <v>R</v>
      </c>
      <c r="EY22" s="666"/>
    </row>
    <row r="23" ht="52.5" customHeight="1">
      <c r="A23" s="661"/>
      <c r="B23" s="47"/>
      <c r="C23" s="663" t="s">
        <v>1020</v>
      </c>
      <c r="D23" s="664">
        <f>'3A 2025-2026 REPORTE CALIFICACI'!HA11</f>
        <v>83</v>
      </c>
      <c r="E23" s="664">
        <f>'3A 2025-2026 REPORTE CALIFICACI'!HB11</f>
        <v>97</v>
      </c>
      <c r="F23" s="664">
        <f>'3A 2025-2026 REPORTE CALIFICACI'!HC11</f>
        <v>100</v>
      </c>
      <c r="G23" s="664">
        <f>'3A 2025-2026 REPORTE CALIFICACI'!HD11</f>
        <v>0</v>
      </c>
      <c r="H23" s="664">
        <f>'3A 2025-2026 REPORTE CALIFICACI'!HE11</f>
        <v>87</v>
      </c>
      <c r="I23" s="664">
        <f>'3A 2025-2026 REPORTE CALIFICACI'!HF11</f>
        <v>90</v>
      </c>
      <c r="J23" s="664">
        <f>'3A 2025-2026 REPORTE CALIFICACI'!HG11</f>
        <v>86</v>
      </c>
      <c r="K23" s="664">
        <f>'3A 2025-2026 REPORTE CALIFICACI'!HH11</f>
        <v>0</v>
      </c>
      <c r="L23" s="664">
        <f>'3A 2025-2026 REPORTE CALIFICACI'!HI11</f>
        <v>90</v>
      </c>
      <c r="M23" s="664">
        <f>'3A 2025-2026 REPORTE CALIFICACI'!HJ11</f>
        <v>95</v>
      </c>
      <c r="N23" s="664">
        <f>'3A 2025-2026 REPORTE CALIFICACI'!HK11</f>
        <v>87</v>
      </c>
      <c r="O23" s="664">
        <f>'3A 2025-2026 REPORTE CALIFICACI'!HL11</f>
        <v>0</v>
      </c>
      <c r="P23" s="664">
        <f>'3A 2025-2026 REPORTE CALIFICACI'!HM11</f>
        <v>94</v>
      </c>
      <c r="Q23" s="664">
        <f>'3A 2025-2026 REPORTE CALIFICACI'!HN11</f>
        <v>86</v>
      </c>
      <c r="R23" s="664">
        <f>'3A 2025-2026 REPORTE CALIFICACI'!HO11</f>
        <v>97</v>
      </c>
      <c r="S23" s="664">
        <f>'3A 2025-2026 REPORTE CALIFICACI'!HP11</f>
        <v>0</v>
      </c>
      <c r="T23" s="716">
        <f>'3A 2025-2026 REPORTE CALIFICACI'!HQ11</f>
        <v>70</v>
      </c>
      <c r="U23" s="716">
        <f>'3A 2025-2026 REPORTE CALIFICACI'!HR11</f>
        <v>65.75</v>
      </c>
      <c r="V23" s="716">
        <f>'3A 2025-2026 REPORTE CALIFICACI'!HS11</f>
        <v>68</v>
      </c>
      <c r="W23" s="716">
        <f>'3A 2025-2026 REPORTE CALIFICACI'!HT11</f>
        <v>69.25</v>
      </c>
      <c r="X23" s="665">
        <f>'3A 2025-2026 REPORTE CALIFICACI'!HU11</f>
        <v>68.25</v>
      </c>
      <c r="Y23" s="717">
        <f>'3A 2025-2026 REPORTE CALIFICACI'!HV11</f>
        <v>0.4675925926</v>
      </c>
      <c r="Z23" s="665">
        <f>'3A 2025-2026 REPORTE CALIFICACI'!HW11</f>
        <v>34.125</v>
      </c>
      <c r="AA23" s="665" t="str">
        <f>'3A 2025-2026 REPORTE CALIFICACI'!HX11</f>
        <v/>
      </c>
      <c r="AB23" s="665" t="str">
        <f>'3A 2025-2026 REPORTE CALIFICACI'!HY11</f>
        <v/>
      </c>
      <c r="AC23" s="665">
        <f>'3A 2025-2026 REPORTE CALIFICACI'!HZ11</f>
        <v>34</v>
      </c>
      <c r="AD23" s="665">
        <f>'3A 2025-2026 REPORTE CALIFICACI'!IA11</f>
        <v>20.475</v>
      </c>
      <c r="AE23" s="665" t="str">
        <f>'3A 2025-2026 REPORTE CALIFICACI'!IB11</f>
        <v/>
      </c>
      <c r="AF23" s="665" t="str">
        <f>'3A 2025-2026 REPORTE CALIFICACI'!IC11</f>
        <v/>
      </c>
      <c r="AG23" s="665">
        <f>'3A 2025-2026 REPORTE CALIFICACI'!ID11</f>
        <v>20</v>
      </c>
      <c r="AH23" s="664" t="str">
        <f>'3A 2025-2026 REPORTE CALIFICACI'!IE11</f>
        <v/>
      </c>
      <c r="AI23" s="665" t="str">
        <f>'3A 2025-2026 REPORTE CALIFICACI'!IF11</f>
        <v/>
      </c>
      <c r="AJ23" s="664" t="str">
        <f>'3A 2025-2026 REPORTE CALIFICACI'!IG11</f>
        <v/>
      </c>
      <c r="AK23" s="664" t="str">
        <f>'3A 2025-2026 REPORTE CALIFICACI'!IH11</f>
        <v>R</v>
      </c>
      <c r="AL23" s="666"/>
      <c r="AM23" s="667"/>
      <c r="AN23" s="661"/>
      <c r="AO23" s="47"/>
      <c r="AP23" s="663" t="s">
        <v>1020</v>
      </c>
      <c r="AQ23" s="664">
        <f>'3A 2025-2026 REPORTE CALIFICACI'!HA12</f>
        <v>73</v>
      </c>
      <c r="AR23" s="664">
        <f>'3A 2025-2026 REPORTE CALIFICACI'!HB12</f>
        <v>70</v>
      </c>
      <c r="AS23" s="664">
        <f>'3A 2025-2026 REPORTE CALIFICACI'!HC12</f>
        <v>74</v>
      </c>
      <c r="AT23" s="664">
        <f>'3A 2025-2026 REPORTE CALIFICACI'!HD12</f>
        <v>0</v>
      </c>
      <c r="AU23" s="664">
        <f>'3A 2025-2026 REPORTE CALIFICACI'!HE12</f>
        <v>70</v>
      </c>
      <c r="AV23" s="664">
        <f>'3A 2025-2026 REPORTE CALIFICACI'!HF12</f>
        <v>70</v>
      </c>
      <c r="AW23" s="664">
        <f>'3A 2025-2026 REPORTE CALIFICACI'!HG12</f>
        <v>70</v>
      </c>
      <c r="AX23" s="664">
        <f>'3A 2025-2026 REPORTE CALIFICACI'!HH12</f>
        <v>0</v>
      </c>
      <c r="AY23" s="664">
        <f>'3A 2025-2026 REPORTE CALIFICACI'!HI12</f>
        <v>80</v>
      </c>
      <c r="AZ23" s="664">
        <f>'3A 2025-2026 REPORTE CALIFICACI'!HJ12</f>
        <v>73</v>
      </c>
      <c r="BA23" s="664">
        <f>'3A 2025-2026 REPORTE CALIFICACI'!HK12</f>
        <v>82</v>
      </c>
      <c r="BB23" s="664">
        <f>'3A 2025-2026 REPORTE CALIFICACI'!HL12</f>
        <v>0</v>
      </c>
      <c r="BC23" s="664">
        <f>'3A 2025-2026 REPORTE CALIFICACI'!HM12</f>
        <v>74</v>
      </c>
      <c r="BD23" s="664">
        <f>'3A 2025-2026 REPORTE CALIFICACI'!HN12</f>
        <v>75</v>
      </c>
      <c r="BE23" s="664">
        <f>'3A 2025-2026 REPORTE CALIFICACI'!HO12</f>
        <v>74</v>
      </c>
      <c r="BF23" s="664">
        <f>'3A 2025-2026 REPORTE CALIFICACI'!HP12</f>
        <v>0</v>
      </c>
      <c r="BG23" s="716">
        <f>'3A 2025-2026 REPORTE CALIFICACI'!HQ12</f>
        <v>54.25</v>
      </c>
      <c r="BH23" s="716">
        <f>'3A 2025-2026 REPORTE CALIFICACI'!HR12</f>
        <v>52.5</v>
      </c>
      <c r="BI23" s="716">
        <f>'3A 2025-2026 REPORTE CALIFICACI'!HS12</f>
        <v>58.75</v>
      </c>
      <c r="BJ23" s="716">
        <f>'3A 2025-2026 REPORTE CALIFICACI'!HT12</f>
        <v>55.75</v>
      </c>
      <c r="BK23" s="665">
        <f>'3A 2025-2026 REPORTE CALIFICACI'!HU12</f>
        <v>55.3125</v>
      </c>
      <c r="BL23" s="717">
        <f>'3A 2025-2026 REPORTE CALIFICACI'!HV12</f>
        <v>0.462962963</v>
      </c>
      <c r="BM23" s="665">
        <f>'3A 2025-2026 REPORTE CALIFICACI'!HW12</f>
        <v>27.65625</v>
      </c>
      <c r="BN23" s="665" t="str">
        <f>'3A 2025-2026 REPORTE CALIFICACI'!HX12</f>
        <v/>
      </c>
      <c r="BO23" s="665" t="str">
        <f>'3A 2025-2026 REPORTE CALIFICACI'!HY12</f>
        <v/>
      </c>
      <c r="BP23" s="665">
        <f>'3A 2025-2026 REPORTE CALIFICACI'!HZ12</f>
        <v>28</v>
      </c>
      <c r="BQ23" s="665">
        <f>'3A 2025-2026 REPORTE CALIFICACI'!IA12</f>
        <v>16.59375</v>
      </c>
      <c r="BR23" s="665" t="str">
        <f>'3A 2025-2026 REPORTE CALIFICACI'!IB12</f>
        <v/>
      </c>
      <c r="BS23" s="665" t="str">
        <f>'3A 2025-2026 REPORTE CALIFICACI'!IC12</f>
        <v/>
      </c>
      <c r="BT23" s="665">
        <f>'3A 2025-2026 REPORTE CALIFICACI'!ID12</f>
        <v>17</v>
      </c>
      <c r="BU23" s="664" t="str">
        <f>'3A 2025-2026 REPORTE CALIFICACI'!IE12</f>
        <v/>
      </c>
      <c r="BV23" s="665" t="str">
        <f>'3A 2025-2026 REPORTE CALIFICACI'!IF12</f>
        <v/>
      </c>
      <c r="BW23" s="664" t="str">
        <f>'3A 2025-2026 REPORTE CALIFICACI'!IG12</f>
        <v/>
      </c>
      <c r="BX23" s="664" t="str">
        <f>'3A 2025-2026 REPORTE CALIFICACI'!IH12</f>
        <v>R</v>
      </c>
      <c r="BY23" s="666"/>
      <c r="BZ23" s="667"/>
      <c r="CA23" s="661"/>
      <c r="CB23" s="47"/>
      <c r="CC23" s="663" t="s">
        <v>1020</v>
      </c>
      <c r="CD23" s="664">
        <f>'3A 2025-2026 REPORTE CALIFICACI'!HA13</f>
        <v>77</v>
      </c>
      <c r="CE23" s="664">
        <f>'3A 2025-2026 REPORTE CALIFICACI'!HB13</f>
        <v>70</v>
      </c>
      <c r="CF23" s="664">
        <f>'3A 2025-2026 REPORTE CALIFICACI'!HC13</f>
        <v>50</v>
      </c>
      <c r="CG23" s="664">
        <f>'3A 2025-2026 REPORTE CALIFICACI'!HD13</f>
        <v>0</v>
      </c>
      <c r="CH23" s="664">
        <f>'3A 2025-2026 REPORTE CALIFICACI'!HE13</f>
        <v>72</v>
      </c>
      <c r="CI23" s="664">
        <f>'3A 2025-2026 REPORTE CALIFICACI'!HF13</f>
        <v>72</v>
      </c>
      <c r="CJ23" s="664">
        <f>'3A 2025-2026 REPORTE CALIFICACI'!HG13</f>
        <v>51</v>
      </c>
      <c r="CK23" s="664">
        <f>'3A 2025-2026 REPORTE CALIFICACI'!HH13</f>
        <v>0</v>
      </c>
      <c r="CL23" s="664">
        <f>'3A 2025-2026 REPORTE CALIFICACI'!HI13</f>
        <v>77</v>
      </c>
      <c r="CM23" s="664">
        <f>'3A 2025-2026 REPORTE CALIFICACI'!HJ13</f>
        <v>73</v>
      </c>
      <c r="CN23" s="664">
        <f>'3A 2025-2026 REPORTE CALIFICACI'!HK13</f>
        <v>71</v>
      </c>
      <c r="CO23" s="664">
        <f>'3A 2025-2026 REPORTE CALIFICACI'!HL13</f>
        <v>0</v>
      </c>
      <c r="CP23" s="664">
        <f>'3A 2025-2026 REPORTE CALIFICACI'!HM13</f>
        <v>81</v>
      </c>
      <c r="CQ23" s="664">
        <f>'3A 2025-2026 REPORTE CALIFICACI'!HN13</f>
        <v>71</v>
      </c>
      <c r="CR23" s="664">
        <f>'3A 2025-2026 REPORTE CALIFICACI'!HO13</f>
        <v>73</v>
      </c>
      <c r="CS23" s="664">
        <f>'3A 2025-2026 REPORTE CALIFICACI'!HP13</f>
        <v>0</v>
      </c>
      <c r="CT23" s="716">
        <f>'3A 2025-2026 REPORTE CALIFICACI'!HQ13</f>
        <v>49.25</v>
      </c>
      <c r="CU23" s="716">
        <f>'3A 2025-2026 REPORTE CALIFICACI'!HR13</f>
        <v>48.75</v>
      </c>
      <c r="CV23" s="716">
        <f>'3A 2025-2026 REPORTE CALIFICACI'!HS13</f>
        <v>55.25</v>
      </c>
      <c r="CW23" s="716">
        <f>'3A 2025-2026 REPORTE CALIFICACI'!HT13</f>
        <v>56.25</v>
      </c>
      <c r="CX23" s="665">
        <f>'3A 2025-2026 REPORTE CALIFICACI'!HU13</f>
        <v>52.375</v>
      </c>
      <c r="CY23" s="717">
        <f>'3A 2025-2026 REPORTE CALIFICACI'!HV13</f>
        <v>0.4259259259</v>
      </c>
      <c r="CZ23" s="665">
        <f>'3A 2025-2026 REPORTE CALIFICACI'!HW13</f>
        <v>26.1875</v>
      </c>
      <c r="DA23" s="665" t="str">
        <f>'3A 2025-2026 REPORTE CALIFICACI'!HX13</f>
        <v/>
      </c>
      <c r="DB23" s="665" t="str">
        <f>'3A 2025-2026 REPORTE CALIFICACI'!HY13</f>
        <v/>
      </c>
      <c r="DC23" s="665">
        <f>'3A 2025-2026 REPORTE CALIFICACI'!HZ13</f>
        <v>26</v>
      </c>
      <c r="DD23" s="665">
        <f>'3A 2025-2026 REPORTE CALIFICACI'!IA13</f>
        <v>15.7125</v>
      </c>
      <c r="DE23" s="665" t="str">
        <f>'3A 2025-2026 REPORTE CALIFICACI'!IB13</f>
        <v/>
      </c>
      <c r="DF23" s="665" t="str">
        <f>'3A 2025-2026 REPORTE CALIFICACI'!IC13</f>
        <v/>
      </c>
      <c r="DG23" s="665">
        <f>'3A 2025-2026 REPORTE CALIFICACI'!ID13</f>
        <v>16</v>
      </c>
      <c r="DH23" s="664" t="str">
        <f>'3A 2025-2026 REPORTE CALIFICACI'!IE13</f>
        <v/>
      </c>
      <c r="DI23" s="665" t="str">
        <f>'3A 2025-2026 REPORTE CALIFICACI'!IF13</f>
        <v/>
      </c>
      <c r="DJ23" s="664" t="str">
        <f>'3A 2025-2026 REPORTE CALIFICACI'!IG13</f>
        <v/>
      </c>
      <c r="DK23" s="664" t="str">
        <f>'3A 2025-2026 REPORTE CALIFICACI'!IH13</f>
        <v>R</v>
      </c>
      <c r="DL23" s="666"/>
      <c r="DM23" s="667"/>
      <c r="DN23" s="661"/>
      <c r="DO23" s="47"/>
      <c r="DP23" s="663" t="s">
        <v>1020</v>
      </c>
      <c r="DQ23" s="664">
        <f>'3A 2025-2026 REPORTE CALIFICACI'!HA14</f>
        <v>93</v>
      </c>
      <c r="DR23" s="664">
        <f>'3A 2025-2026 REPORTE CALIFICACI'!HB14</f>
        <v>83</v>
      </c>
      <c r="DS23" s="664">
        <f>'3A 2025-2026 REPORTE CALIFICACI'!HC14</f>
        <v>55</v>
      </c>
      <c r="DT23" s="664">
        <f>'3A 2025-2026 REPORTE CALIFICACI'!HD14</f>
        <v>0</v>
      </c>
      <c r="DU23" s="664">
        <f>'3A 2025-2026 REPORTE CALIFICACI'!HE14</f>
        <v>81</v>
      </c>
      <c r="DV23" s="664">
        <f>'3A 2025-2026 REPORTE CALIFICACI'!HF14</f>
        <v>86</v>
      </c>
      <c r="DW23" s="664">
        <f>'3A 2025-2026 REPORTE CALIFICACI'!HG14</f>
        <v>86</v>
      </c>
      <c r="DX23" s="664">
        <f>'3A 2025-2026 REPORTE CALIFICACI'!HH14</f>
        <v>0</v>
      </c>
      <c r="DY23" s="664">
        <f>'3A 2025-2026 REPORTE CALIFICACI'!HI14</f>
        <v>83</v>
      </c>
      <c r="DZ23" s="664">
        <f>'3A 2025-2026 REPORTE CALIFICACI'!HJ14</f>
        <v>70</v>
      </c>
      <c r="EA23" s="664">
        <f>'3A 2025-2026 REPORTE CALIFICACI'!HK14</f>
        <v>76</v>
      </c>
      <c r="EB23" s="664">
        <f>'3A 2025-2026 REPORTE CALIFICACI'!HL14</f>
        <v>0</v>
      </c>
      <c r="EC23" s="664">
        <f>'3A 2025-2026 REPORTE CALIFICACI'!HM14</f>
        <v>80</v>
      </c>
      <c r="ED23" s="664">
        <f>'3A 2025-2026 REPORTE CALIFICACI'!HN14</f>
        <v>87</v>
      </c>
      <c r="EE23" s="664">
        <f>'3A 2025-2026 REPORTE CALIFICACI'!HO14</f>
        <v>72</v>
      </c>
      <c r="EF23" s="664">
        <f>'3A 2025-2026 REPORTE CALIFICACI'!HP14</f>
        <v>0</v>
      </c>
      <c r="EG23" s="716">
        <f>'3A 2025-2026 REPORTE CALIFICACI'!HQ14</f>
        <v>57.75</v>
      </c>
      <c r="EH23" s="716">
        <f>'3A 2025-2026 REPORTE CALIFICACI'!HR14</f>
        <v>63.25</v>
      </c>
      <c r="EI23" s="716">
        <f>'3A 2025-2026 REPORTE CALIFICACI'!HS14</f>
        <v>57.25</v>
      </c>
      <c r="EJ23" s="716">
        <f>'3A 2025-2026 REPORTE CALIFICACI'!HT14</f>
        <v>59.75</v>
      </c>
      <c r="EK23" s="665">
        <f>'3A 2025-2026 REPORTE CALIFICACI'!HU14</f>
        <v>59.5</v>
      </c>
      <c r="EL23" s="717">
        <f>'3A 2025-2026 REPORTE CALIFICACI'!HV14</f>
        <v>0.4814814815</v>
      </c>
      <c r="EM23" s="665">
        <f>'3A 2025-2026 REPORTE CALIFICACI'!HW14</f>
        <v>29.75</v>
      </c>
      <c r="EN23" s="665" t="str">
        <f>'3A 2025-2026 REPORTE CALIFICACI'!HX14</f>
        <v/>
      </c>
      <c r="EO23" s="665" t="str">
        <f>'3A 2025-2026 REPORTE CALIFICACI'!HY14</f>
        <v/>
      </c>
      <c r="EP23" s="665">
        <f>'3A 2025-2026 REPORTE CALIFICACI'!HZ14</f>
        <v>30</v>
      </c>
      <c r="EQ23" s="665">
        <f>'3A 2025-2026 REPORTE CALIFICACI'!IA14</f>
        <v>17.85</v>
      </c>
      <c r="ER23" s="665" t="str">
        <f>'3A 2025-2026 REPORTE CALIFICACI'!IB14</f>
        <v/>
      </c>
      <c r="ES23" s="665" t="str">
        <f>'3A 2025-2026 REPORTE CALIFICACI'!IC14</f>
        <v/>
      </c>
      <c r="ET23" s="665">
        <f>'3A 2025-2026 REPORTE CALIFICACI'!ID14</f>
        <v>18</v>
      </c>
      <c r="EU23" s="664" t="str">
        <f>'3A 2025-2026 REPORTE CALIFICACI'!IE14</f>
        <v/>
      </c>
      <c r="EV23" s="665" t="str">
        <f>'3A 2025-2026 REPORTE CALIFICACI'!IF14</f>
        <v/>
      </c>
      <c r="EW23" s="664" t="str">
        <f>'3A 2025-2026 REPORTE CALIFICACI'!IG14</f>
        <v/>
      </c>
      <c r="EX23" s="664" t="str">
        <f>'3A 2025-2026 REPORTE CALIFICACI'!IH14</f>
        <v>R</v>
      </c>
      <c r="EY23" s="666"/>
    </row>
    <row r="24" ht="52.5" customHeight="1">
      <c r="A24" s="661"/>
      <c r="B24" s="47"/>
      <c r="C24" s="663" t="s">
        <v>1021</v>
      </c>
      <c r="D24" s="664">
        <f>'3A 2025-2026 REPORTE CALIFICACI'!II11</f>
        <v>70</v>
      </c>
      <c r="E24" s="664">
        <f>'3A 2025-2026 REPORTE CALIFICACI'!IJ11</f>
        <v>75</v>
      </c>
      <c r="F24" s="664">
        <f>'3A 2025-2026 REPORTE CALIFICACI'!IK11</f>
        <v>83</v>
      </c>
      <c r="G24" s="664">
        <f>'3A 2025-2026 REPORTE CALIFICACI'!IL11</f>
        <v>0</v>
      </c>
      <c r="H24" s="664">
        <f>'3A 2025-2026 REPORTE CALIFICACI'!IM11</f>
        <v>75</v>
      </c>
      <c r="I24" s="664">
        <f>'3A 2025-2026 REPORTE CALIFICACI'!IN11</f>
        <v>78</v>
      </c>
      <c r="J24" s="664">
        <f>'3A 2025-2026 REPORTE CALIFICACI'!IO11</f>
        <v>82</v>
      </c>
      <c r="K24" s="664">
        <f>'3A 2025-2026 REPORTE CALIFICACI'!IP11</f>
        <v>0</v>
      </c>
      <c r="L24" s="664">
        <f>'3A 2025-2026 REPORTE CALIFICACI'!IQ11</f>
        <v>80</v>
      </c>
      <c r="M24" s="664">
        <f>'3A 2025-2026 REPORTE CALIFICACI'!IR11</f>
        <v>78</v>
      </c>
      <c r="N24" s="664">
        <f>'3A 2025-2026 REPORTE CALIFICACI'!IS11</f>
        <v>80</v>
      </c>
      <c r="O24" s="664">
        <f>'3A 2025-2026 REPORTE CALIFICACI'!IT11</f>
        <v>0</v>
      </c>
      <c r="P24" s="664">
        <f>'3A 2025-2026 REPORTE CALIFICACI'!IU11</f>
        <v>76</v>
      </c>
      <c r="Q24" s="664">
        <f>'3A 2025-2026 REPORTE CALIFICACI'!IV11</f>
        <v>83</v>
      </c>
      <c r="R24" s="664">
        <f>'3A 2025-2026 REPORTE CALIFICACI'!IW11</f>
        <v>86</v>
      </c>
      <c r="S24" s="664">
        <f>'3A 2025-2026 REPORTE CALIFICACI'!IX11</f>
        <v>0</v>
      </c>
      <c r="T24" s="716">
        <f>'3A 2025-2026 REPORTE CALIFICACI'!IY11</f>
        <v>57</v>
      </c>
      <c r="U24" s="716">
        <f>'3A 2025-2026 REPORTE CALIFICACI'!IZ11</f>
        <v>58.75</v>
      </c>
      <c r="V24" s="716">
        <f>'3A 2025-2026 REPORTE CALIFICACI'!JA11</f>
        <v>59.5</v>
      </c>
      <c r="W24" s="716">
        <f>'3A 2025-2026 REPORTE CALIFICACI'!JB11</f>
        <v>61.25</v>
      </c>
      <c r="X24" s="665">
        <f>'3A 2025-2026 REPORTE CALIFICACI'!JC11</f>
        <v>59.125</v>
      </c>
      <c r="Y24" s="717">
        <f>'3A 2025-2026 REPORTE CALIFICACI'!JD11</f>
        <v>0.8</v>
      </c>
      <c r="Z24" s="665">
        <f>'3A 2025-2026 REPORTE CALIFICACI'!JE11</f>
        <v>29.5625</v>
      </c>
      <c r="AA24" s="665" t="str">
        <f>'3A 2025-2026 REPORTE CALIFICACI'!JF11</f>
        <v/>
      </c>
      <c r="AB24" s="665" t="str">
        <f>'3A 2025-2026 REPORTE CALIFICACI'!JG11</f>
        <v/>
      </c>
      <c r="AC24" s="665">
        <f>'3A 2025-2026 REPORTE CALIFICACI'!JH11</f>
        <v>30</v>
      </c>
      <c r="AD24" s="665">
        <f>'3A 2025-2026 REPORTE CALIFICACI'!JI11</f>
        <v>17.7375</v>
      </c>
      <c r="AE24" s="665" t="str">
        <f>'3A 2025-2026 REPORTE CALIFICACI'!JJ11</f>
        <v/>
      </c>
      <c r="AF24" s="665" t="str">
        <f>'3A 2025-2026 REPORTE CALIFICACI'!JK11</f>
        <v/>
      </c>
      <c r="AG24" s="665">
        <f>'3A 2025-2026 REPORTE CALIFICACI'!JL11</f>
        <v>18</v>
      </c>
      <c r="AH24" s="664" t="str">
        <f>'3A 2025-2026 REPORTE CALIFICACI'!JM11</f>
        <v/>
      </c>
      <c r="AI24" s="665" t="str">
        <f>'3A 2025-2026 REPORTE CALIFICACI'!JN11</f>
        <v/>
      </c>
      <c r="AJ24" s="664" t="str">
        <f>'3A 2025-2026 REPORTE CALIFICACI'!JO11</f>
        <v/>
      </c>
      <c r="AK24" s="664" t="str">
        <f>'3A 2025-2026 REPORTE CALIFICACI'!JP11</f>
        <v>R</v>
      </c>
      <c r="AL24" s="666"/>
      <c r="AM24" s="667"/>
      <c r="AN24" s="661"/>
      <c r="AO24" s="47"/>
      <c r="AP24" s="663" t="s">
        <v>1021</v>
      </c>
      <c r="AQ24" s="664">
        <f>'3A 2025-2026 REPORTE CALIFICACI'!II12</f>
        <v>73</v>
      </c>
      <c r="AR24" s="664">
        <f>'3A 2025-2026 REPORTE CALIFICACI'!IJ12</f>
        <v>80</v>
      </c>
      <c r="AS24" s="664">
        <f>'3A 2025-2026 REPORTE CALIFICACI'!IK12</f>
        <v>82</v>
      </c>
      <c r="AT24" s="664">
        <f>'3A 2025-2026 REPORTE CALIFICACI'!IL12</f>
        <v>0</v>
      </c>
      <c r="AU24" s="664">
        <f>'3A 2025-2026 REPORTE CALIFICACI'!IM12</f>
        <v>78</v>
      </c>
      <c r="AV24" s="664">
        <f>'3A 2025-2026 REPORTE CALIFICACI'!IN12</f>
        <v>83</v>
      </c>
      <c r="AW24" s="664">
        <f>'3A 2025-2026 REPORTE CALIFICACI'!IO12</f>
        <v>81</v>
      </c>
      <c r="AX24" s="664">
        <f>'3A 2025-2026 REPORTE CALIFICACI'!IP12</f>
        <v>0</v>
      </c>
      <c r="AY24" s="664">
        <f>'3A 2025-2026 REPORTE CALIFICACI'!IQ12</f>
        <v>82</v>
      </c>
      <c r="AZ24" s="664">
        <f>'3A 2025-2026 REPORTE CALIFICACI'!IR12</f>
        <v>80</v>
      </c>
      <c r="BA24" s="664">
        <f>'3A 2025-2026 REPORTE CALIFICACI'!IS12</f>
        <v>83</v>
      </c>
      <c r="BB24" s="664">
        <f>'3A 2025-2026 REPORTE CALIFICACI'!IT12</f>
        <v>0</v>
      </c>
      <c r="BC24" s="664">
        <f>'3A 2025-2026 REPORTE CALIFICACI'!IU12</f>
        <v>78</v>
      </c>
      <c r="BD24" s="664">
        <f>'3A 2025-2026 REPORTE CALIFICACI'!IV12</f>
        <v>84</v>
      </c>
      <c r="BE24" s="664">
        <f>'3A 2025-2026 REPORTE CALIFICACI'!IW12</f>
        <v>80</v>
      </c>
      <c r="BF24" s="664">
        <f>'3A 2025-2026 REPORTE CALIFICACI'!IX12</f>
        <v>0</v>
      </c>
      <c r="BG24" s="716">
        <f>'3A 2025-2026 REPORTE CALIFICACI'!IY12</f>
        <v>58.75</v>
      </c>
      <c r="BH24" s="716">
        <f>'3A 2025-2026 REPORTE CALIFICACI'!IZ12</f>
        <v>60.5</v>
      </c>
      <c r="BI24" s="716">
        <f>'3A 2025-2026 REPORTE CALIFICACI'!JA12</f>
        <v>61.25</v>
      </c>
      <c r="BJ24" s="716">
        <f>'3A 2025-2026 REPORTE CALIFICACI'!JB12</f>
        <v>60.5</v>
      </c>
      <c r="BK24" s="665">
        <f>'3A 2025-2026 REPORTE CALIFICACI'!JC12</f>
        <v>60.25</v>
      </c>
      <c r="BL24" s="717">
        <f>'3A 2025-2026 REPORTE CALIFICACI'!JD12</f>
        <v>0.7</v>
      </c>
      <c r="BM24" s="665">
        <f>'3A 2025-2026 REPORTE CALIFICACI'!JE12</f>
        <v>30.125</v>
      </c>
      <c r="BN24" s="665" t="str">
        <f>'3A 2025-2026 REPORTE CALIFICACI'!JF12</f>
        <v/>
      </c>
      <c r="BO24" s="665" t="str">
        <f>'3A 2025-2026 REPORTE CALIFICACI'!JG12</f>
        <v/>
      </c>
      <c r="BP24" s="665">
        <f>'3A 2025-2026 REPORTE CALIFICACI'!JH12</f>
        <v>30</v>
      </c>
      <c r="BQ24" s="665">
        <f>'3A 2025-2026 REPORTE CALIFICACI'!JI12</f>
        <v>18.075</v>
      </c>
      <c r="BR24" s="665" t="str">
        <f>'3A 2025-2026 REPORTE CALIFICACI'!JJ12</f>
        <v/>
      </c>
      <c r="BS24" s="665" t="str">
        <f>'3A 2025-2026 REPORTE CALIFICACI'!JK12</f>
        <v/>
      </c>
      <c r="BT24" s="665">
        <f>'3A 2025-2026 REPORTE CALIFICACI'!JL12</f>
        <v>18</v>
      </c>
      <c r="BU24" s="664" t="str">
        <f>'3A 2025-2026 REPORTE CALIFICACI'!JM12</f>
        <v/>
      </c>
      <c r="BV24" s="665" t="str">
        <f>'3A 2025-2026 REPORTE CALIFICACI'!JN12</f>
        <v/>
      </c>
      <c r="BW24" s="664" t="str">
        <f>'3A 2025-2026 REPORTE CALIFICACI'!JO12</f>
        <v/>
      </c>
      <c r="BX24" s="664" t="str">
        <f>'3A 2025-2026 REPORTE CALIFICACI'!JP12</f>
        <v>R</v>
      </c>
      <c r="BY24" s="666"/>
      <c r="BZ24" s="667"/>
      <c r="CA24" s="661"/>
      <c r="CB24" s="47"/>
      <c r="CC24" s="663" t="s">
        <v>1021</v>
      </c>
      <c r="CD24" s="664">
        <f>'3A 2025-2026 REPORTE CALIFICACI'!II13</f>
        <v>77</v>
      </c>
      <c r="CE24" s="664">
        <f>'3A 2025-2026 REPORTE CALIFICACI'!IJ13</f>
        <v>78</v>
      </c>
      <c r="CF24" s="664">
        <f>'3A 2025-2026 REPORTE CALIFICACI'!IK13</f>
        <v>60</v>
      </c>
      <c r="CG24" s="664">
        <f>'3A 2025-2026 REPORTE CALIFICACI'!IL13</f>
        <v>0</v>
      </c>
      <c r="CH24" s="664">
        <f>'3A 2025-2026 REPORTE CALIFICACI'!IM13</f>
        <v>78</v>
      </c>
      <c r="CI24" s="664">
        <f>'3A 2025-2026 REPORTE CALIFICACI'!IN13</f>
        <v>80</v>
      </c>
      <c r="CJ24" s="664">
        <f>'3A 2025-2026 REPORTE CALIFICACI'!IO13</f>
        <v>60</v>
      </c>
      <c r="CK24" s="664">
        <f>'3A 2025-2026 REPORTE CALIFICACI'!IP13</f>
        <v>0</v>
      </c>
      <c r="CL24" s="664">
        <f>'3A 2025-2026 REPORTE CALIFICACI'!IQ13</f>
        <v>73</v>
      </c>
      <c r="CM24" s="664">
        <f>'3A 2025-2026 REPORTE CALIFICACI'!IR13</f>
        <v>75</v>
      </c>
      <c r="CN24" s="664">
        <f>'3A 2025-2026 REPORTE CALIFICACI'!IS13</f>
        <v>70</v>
      </c>
      <c r="CO24" s="664">
        <f>'3A 2025-2026 REPORTE CALIFICACI'!IT13</f>
        <v>0</v>
      </c>
      <c r="CP24" s="664">
        <f>'3A 2025-2026 REPORTE CALIFICACI'!IU13</f>
        <v>70</v>
      </c>
      <c r="CQ24" s="664">
        <f>'3A 2025-2026 REPORTE CALIFICACI'!IV13</f>
        <v>78</v>
      </c>
      <c r="CR24" s="664">
        <f>'3A 2025-2026 REPORTE CALIFICACI'!IW13</f>
        <v>73</v>
      </c>
      <c r="CS24" s="664">
        <f>'3A 2025-2026 REPORTE CALIFICACI'!IX13</f>
        <v>0</v>
      </c>
      <c r="CT24" s="716">
        <f>'3A 2025-2026 REPORTE CALIFICACI'!IY13</f>
        <v>53.75</v>
      </c>
      <c r="CU24" s="716">
        <f>'3A 2025-2026 REPORTE CALIFICACI'!IZ13</f>
        <v>54.5</v>
      </c>
      <c r="CV24" s="716">
        <f>'3A 2025-2026 REPORTE CALIFICACI'!JA13</f>
        <v>54.5</v>
      </c>
      <c r="CW24" s="716">
        <f>'3A 2025-2026 REPORTE CALIFICACI'!JB13</f>
        <v>55.25</v>
      </c>
      <c r="CX24" s="665">
        <f>'3A 2025-2026 REPORTE CALIFICACI'!JC13</f>
        <v>54.5</v>
      </c>
      <c r="CY24" s="717">
        <f>'3A 2025-2026 REPORTE CALIFICACI'!JD13</f>
        <v>0.7</v>
      </c>
      <c r="CZ24" s="665">
        <f>'3A 2025-2026 REPORTE CALIFICACI'!JE13</f>
        <v>27.25</v>
      </c>
      <c r="DA24" s="665" t="str">
        <f>'3A 2025-2026 REPORTE CALIFICACI'!JF13</f>
        <v/>
      </c>
      <c r="DB24" s="665" t="str">
        <f>'3A 2025-2026 REPORTE CALIFICACI'!JG13</f>
        <v/>
      </c>
      <c r="DC24" s="665">
        <f>'3A 2025-2026 REPORTE CALIFICACI'!JH13</f>
        <v>27</v>
      </c>
      <c r="DD24" s="665">
        <f>'3A 2025-2026 REPORTE CALIFICACI'!JI13</f>
        <v>16.35</v>
      </c>
      <c r="DE24" s="665" t="str">
        <f>'3A 2025-2026 REPORTE CALIFICACI'!JJ13</f>
        <v/>
      </c>
      <c r="DF24" s="665" t="str">
        <f>'3A 2025-2026 REPORTE CALIFICACI'!JK13</f>
        <v/>
      </c>
      <c r="DG24" s="665">
        <f>'3A 2025-2026 REPORTE CALIFICACI'!JL13</f>
        <v>16</v>
      </c>
      <c r="DH24" s="664" t="str">
        <f>'3A 2025-2026 REPORTE CALIFICACI'!JM13</f>
        <v/>
      </c>
      <c r="DI24" s="665" t="str">
        <f>'3A 2025-2026 REPORTE CALIFICACI'!JN13</f>
        <v/>
      </c>
      <c r="DJ24" s="664" t="str">
        <f>'3A 2025-2026 REPORTE CALIFICACI'!JO13</f>
        <v/>
      </c>
      <c r="DK24" s="664" t="str">
        <f>'3A 2025-2026 REPORTE CALIFICACI'!JP13</f>
        <v>R</v>
      </c>
      <c r="DL24" s="666"/>
      <c r="DM24" s="667"/>
      <c r="DN24" s="661"/>
      <c r="DO24" s="47"/>
      <c r="DP24" s="663" t="s">
        <v>1021</v>
      </c>
      <c r="DQ24" s="664">
        <f>'3A 2025-2026 REPORTE CALIFICACI'!II14</f>
        <v>80</v>
      </c>
      <c r="DR24" s="664">
        <f>'3A 2025-2026 REPORTE CALIFICACI'!IJ14</f>
        <v>84</v>
      </c>
      <c r="DS24" s="664">
        <f>'3A 2025-2026 REPORTE CALIFICACI'!IK14</f>
        <v>78</v>
      </c>
      <c r="DT24" s="664">
        <f>'3A 2025-2026 REPORTE CALIFICACI'!IL14</f>
        <v>0</v>
      </c>
      <c r="DU24" s="664">
        <f>'3A 2025-2026 REPORTE CALIFICACI'!IM14</f>
        <v>86</v>
      </c>
      <c r="DV24" s="664">
        <f>'3A 2025-2026 REPORTE CALIFICACI'!IN14</f>
        <v>85</v>
      </c>
      <c r="DW24" s="664">
        <f>'3A 2025-2026 REPORTE CALIFICACI'!IO14</f>
        <v>80</v>
      </c>
      <c r="DX24" s="664">
        <f>'3A 2025-2026 REPORTE CALIFICACI'!IP14</f>
        <v>0</v>
      </c>
      <c r="DY24" s="664">
        <f>'3A 2025-2026 REPORTE CALIFICACI'!IQ14</f>
        <v>81</v>
      </c>
      <c r="DZ24" s="664">
        <f>'3A 2025-2026 REPORTE CALIFICACI'!IR14</f>
        <v>78</v>
      </c>
      <c r="EA24" s="664">
        <f>'3A 2025-2026 REPORTE CALIFICACI'!IS14</f>
        <v>77</v>
      </c>
      <c r="EB24" s="664">
        <f>'3A 2025-2026 REPORTE CALIFICACI'!IT14</f>
        <v>0</v>
      </c>
      <c r="EC24" s="664">
        <f>'3A 2025-2026 REPORTE CALIFICACI'!IU14</f>
        <v>75</v>
      </c>
      <c r="ED24" s="664">
        <f>'3A 2025-2026 REPORTE CALIFICACI'!IV14</f>
        <v>83</v>
      </c>
      <c r="EE24" s="664">
        <f>'3A 2025-2026 REPORTE CALIFICACI'!IW14</f>
        <v>84</v>
      </c>
      <c r="EF24" s="664">
        <f>'3A 2025-2026 REPORTE CALIFICACI'!IX14</f>
        <v>0</v>
      </c>
      <c r="EG24" s="716">
        <f>'3A 2025-2026 REPORTE CALIFICACI'!IY14</f>
        <v>60.5</v>
      </c>
      <c r="EH24" s="716">
        <f>'3A 2025-2026 REPORTE CALIFICACI'!IZ14</f>
        <v>62.75</v>
      </c>
      <c r="EI24" s="716">
        <f>'3A 2025-2026 REPORTE CALIFICACI'!JA14</f>
        <v>59</v>
      </c>
      <c r="EJ24" s="716">
        <f>'3A 2025-2026 REPORTE CALIFICACI'!JB14</f>
        <v>60.5</v>
      </c>
      <c r="EK24" s="665">
        <f>'3A 2025-2026 REPORTE CALIFICACI'!JC14</f>
        <v>60.6875</v>
      </c>
      <c r="EL24" s="717">
        <f>'3A 2025-2026 REPORTE CALIFICACI'!JD14</f>
        <v>0.78</v>
      </c>
      <c r="EM24" s="665">
        <f>'3A 2025-2026 REPORTE CALIFICACI'!JE14</f>
        <v>30.34375</v>
      </c>
      <c r="EN24" s="665" t="str">
        <f>'3A 2025-2026 REPORTE CALIFICACI'!JF14</f>
        <v/>
      </c>
      <c r="EO24" s="665" t="str">
        <f>'3A 2025-2026 REPORTE CALIFICACI'!JG14</f>
        <v/>
      </c>
      <c r="EP24" s="665">
        <f>'3A 2025-2026 REPORTE CALIFICACI'!JH14</f>
        <v>30</v>
      </c>
      <c r="EQ24" s="665">
        <f>'3A 2025-2026 REPORTE CALIFICACI'!JI14</f>
        <v>18.20625</v>
      </c>
      <c r="ER24" s="665" t="str">
        <f>'3A 2025-2026 REPORTE CALIFICACI'!JJ14</f>
        <v/>
      </c>
      <c r="ES24" s="665" t="str">
        <f>'3A 2025-2026 REPORTE CALIFICACI'!JK14</f>
        <v/>
      </c>
      <c r="ET24" s="665">
        <f>'3A 2025-2026 REPORTE CALIFICACI'!JL14</f>
        <v>18</v>
      </c>
      <c r="EU24" s="664" t="str">
        <f>'3A 2025-2026 REPORTE CALIFICACI'!JM14</f>
        <v/>
      </c>
      <c r="EV24" s="665" t="str">
        <f>'3A 2025-2026 REPORTE CALIFICACI'!JN14</f>
        <v/>
      </c>
      <c r="EW24" s="664" t="str">
        <f>'3A 2025-2026 REPORTE CALIFICACI'!JO14</f>
        <v/>
      </c>
      <c r="EX24" s="664" t="str">
        <f>'3A 2025-2026 REPORTE CALIFICACI'!JP14</f>
        <v>R</v>
      </c>
      <c r="EY24" s="666"/>
    </row>
    <row r="25" ht="72.0" customHeight="1">
      <c r="A25" s="661"/>
      <c r="B25" s="43"/>
      <c r="C25" s="663" t="s">
        <v>1022</v>
      </c>
      <c r="D25" s="664">
        <f>'3A 2025-2026 REPORTE CALIFICACI'!JQ11</f>
        <v>83</v>
      </c>
      <c r="E25" s="665">
        <f>'3A 2025-2026 REPORTE CALIFICACI'!JR11</f>
        <v>93</v>
      </c>
      <c r="F25" s="665">
        <f>'3A 2025-2026 REPORTE CALIFICACI'!JS11</f>
        <v>88</v>
      </c>
      <c r="G25" s="664">
        <f>'3A 2025-2026 REPORTE CALIFICACI'!JT11</f>
        <v>0</v>
      </c>
      <c r="H25" s="664">
        <f>'3A 2025-2026 REPORTE CALIFICACI'!JU11</f>
        <v>81</v>
      </c>
      <c r="I25" s="665">
        <f>'3A 2025-2026 REPORTE CALIFICACI'!JV11</f>
        <v>89</v>
      </c>
      <c r="J25" s="665">
        <f>'3A 2025-2026 REPORTE CALIFICACI'!JW11</f>
        <v>80</v>
      </c>
      <c r="K25" s="664">
        <f>'3A 2025-2026 REPORTE CALIFICACI'!JX11</f>
        <v>0</v>
      </c>
      <c r="L25" s="664">
        <f>'3A 2025-2026 REPORTE CALIFICACI'!JY11</f>
        <v>87</v>
      </c>
      <c r="M25" s="665">
        <f>'3A 2025-2026 REPORTE CALIFICACI'!JZ11</f>
        <v>92</v>
      </c>
      <c r="N25" s="665">
        <f>'3A 2025-2026 REPORTE CALIFICACI'!KA11</f>
        <v>92</v>
      </c>
      <c r="O25" s="664">
        <f>'3A 2025-2026 REPORTE CALIFICACI'!KB11</f>
        <v>0</v>
      </c>
      <c r="P25" s="665">
        <f>'3A 2025-2026 REPORTE CALIFICACI'!KC11</f>
        <v>86</v>
      </c>
      <c r="Q25" s="665">
        <f>'3A 2025-2026 REPORTE CALIFICACI'!KD11</f>
        <v>90</v>
      </c>
      <c r="R25" s="665">
        <f>'3A 2025-2026 REPORTE CALIFICACI'!KE11</f>
        <v>96</v>
      </c>
      <c r="S25" s="664">
        <f>'3A 2025-2026 REPORTE CALIFICACI'!KF11</f>
        <v>0</v>
      </c>
      <c r="T25" s="716">
        <f>'3A 2025-2026 REPORTE CALIFICACI'!KG11</f>
        <v>66</v>
      </c>
      <c r="U25" s="716">
        <f>'3A 2025-2026 REPORTE CALIFICACI'!KH11</f>
        <v>62.5</v>
      </c>
      <c r="V25" s="716">
        <f>'3A 2025-2026 REPORTE CALIFICACI'!KI11</f>
        <v>67.75</v>
      </c>
      <c r="W25" s="716">
        <f>'3A 2025-2026 REPORTE CALIFICACI'!KJ11</f>
        <v>68</v>
      </c>
      <c r="X25" s="665">
        <f>'3A 2025-2026 REPORTE CALIFICACI'!KK11</f>
        <v>66.0625</v>
      </c>
      <c r="Y25" s="717">
        <f>'3A 2025-2026 REPORTE CALIFICACI'!KL11</f>
        <v>0.6126984127</v>
      </c>
      <c r="Z25" s="665">
        <f>'3A 2025-2026 REPORTE CALIFICACI'!KM11</f>
        <v>33.03125</v>
      </c>
      <c r="AA25" s="665" t="str">
        <f>'3A 2025-2026 REPORTE CALIFICACI'!KN11</f>
        <v/>
      </c>
      <c r="AB25" s="665" t="str">
        <f>'3A 2025-2026 REPORTE CALIFICACI'!KO11</f>
        <v/>
      </c>
      <c r="AC25" s="665">
        <f>'3A 2025-2026 REPORTE CALIFICACI'!KP11</f>
        <v>33</v>
      </c>
      <c r="AD25" s="665">
        <f>'3A 2025-2026 REPORTE CALIFICACI'!KQ11</f>
        <v>19.81875</v>
      </c>
      <c r="AE25" s="665" t="str">
        <f>'3A 2025-2026 REPORTE CALIFICACI'!KR11</f>
        <v/>
      </c>
      <c r="AF25" s="665" t="str">
        <f>'3A 2025-2026 REPORTE CALIFICACI'!KS11</f>
        <v/>
      </c>
      <c r="AG25" s="665">
        <f>'3A 2025-2026 REPORTE CALIFICACI'!KT11</f>
        <v>20</v>
      </c>
      <c r="AH25" s="664" t="str">
        <f>'3A 2025-2026 REPORTE CALIFICACI'!KU11</f>
        <v/>
      </c>
      <c r="AI25" s="665" t="str">
        <f>'3A 2025-2026 REPORTE CALIFICACI'!KV11</f>
        <v/>
      </c>
      <c r="AJ25" s="664" t="str">
        <f>'3A 2025-2026 REPORTE CALIFICACI'!KW11</f>
        <v/>
      </c>
      <c r="AK25" s="664" t="str">
        <f>'3A 2025-2026 REPORTE CALIFICACI'!KX11</f>
        <v>R</v>
      </c>
      <c r="AL25" s="666"/>
      <c r="AM25" s="667"/>
      <c r="AN25" s="661"/>
      <c r="AO25" s="43"/>
      <c r="AP25" s="663" t="s">
        <v>1022</v>
      </c>
      <c r="AQ25" s="664">
        <f>'3A 2025-2026 REPORTE CALIFICACI'!JQ12</f>
        <v>70</v>
      </c>
      <c r="AR25" s="665">
        <f>'3A 2025-2026 REPORTE CALIFICACI'!JR12</f>
        <v>70</v>
      </c>
      <c r="AS25" s="665">
        <f>'3A 2025-2026 REPORTE CALIFICACI'!JS12</f>
        <v>76</v>
      </c>
      <c r="AT25" s="664">
        <f>'3A 2025-2026 REPORTE CALIFICACI'!JT12</f>
        <v>0</v>
      </c>
      <c r="AU25" s="664">
        <f>'3A 2025-2026 REPORTE CALIFICACI'!JU12</f>
        <v>75</v>
      </c>
      <c r="AV25" s="665">
        <f>'3A 2025-2026 REPORTE CALIFICACI'!JV12</f>
        <v>68</v>
      </c>
      <c r="AW25" s="665">
        <f>'3A 2025-2026 REPORTE CALIFICACI'!JW12</f>
        <v>40</v>
      </c>
      <c r="AX25" s="664">
        <f>'3A 2025-2026 REPORTE CALIFICACI'!JX12</f>
        <v>0</v>
      </c>
      <c r="AY25" s="664">
        <f>'3A 2025-2026 REPORTE CALIFICACI'!JY12</f>
        <v>72</v>
      </c>
      <c r="AZ25" s="665">
        <f>'3A 2025-2026 REPORTE CALIFICACI'!JZ12</f>
        <v>76</v>
      </c>
      <c r="BA25" s="665">
        <f>'3A 2025-2026 REPORTE CALIFICACI'!KA12</f>
        <v>80</v>
      </c>
      <c r="BB25" s="664">
        <f>'3A 2025-2026 REPORTE CALIFICACI'!KB12</f>
        <v>0</v>
      </c>
      <c r="BC25" s="665">
        <f>'3A 2025-2026 REPORTE CALIFICACI'!KC12</f>
        <v>72</v>
      </c>
      <c r="BD25" s="665">
        <f>'3A 2025-2026 REPORTE CALIFICACI'!KD12</f>
        <v>73</v>
      </c>
      <c r="BE25" s="665">
        <f>'3A 2025-2026 REPORTE CALIFICACI'!KE12</f>
        <v>62.66666667</v>
      </c>
      <c r="BF25" s="664">
        <f>'3A 2025-2026 REPORTE CALIFICACI'!KF12</f>
        <v>0</v>
      </c>
      <c r="BG25" s="716">
        <f>'3A 2025-2026 REPORTE CALIFICACI'!KG12</f>
        <v>54</v>
      </c>
      <c r="BH25" s="716">
        <f>'3A 2025-2026 REPORTE CALIFICACI'!KH12</f>
        <v>45.75</v>
      </c>
      <c r="BI25" s="716">
        <f>'3A 2025-2026 REPORTE CALIFICACI'!KI12</f>
        <v>57</v>
      </c>
      <c r="BJ25" s="716">
        <f>'3A 2025-2026 REPORTE CALIFICACI'!KJ12</f>
        <v>51.91666667</v>
      </c>
      <c r="BK25" s="665">
        <f>'3A 2025-2026 REPORTE CALIFICACI'!KK12</f>
        <v>52.16666667</v>
      </c>
      <c r="BL25" s="717">
        <f>'3A 2025-2026 REPORTE CALIFICACI'!KL12</f>
        <v>0.621031746</v>
      </c>
      <c r="BM25" s="665">
        <f>'3A 2025-2026 REPORTE CALIFICACI'!KM12</f>
        <v>26.08333333</v>
      </c>
      <c r="BN25" s="665" t="str">
        <f>'3A 2025-2026 REPORTE CALIFICACI'!KN12</f>
        <v/>
      </c>
      <c r="BO25" s="665" t="str">
        <f>'3A 2025-2026 REPORTE CALIFICACI'!KO12</f>
        <v/>
      </c>
      <c r="BP25" s="665">
        <f>'3A 2025-2026 REPORTE CALIFICACI'!KP12</f>
        <v>26</v>
      </c>
      <c r="BQ25" s="665">
        <f>'3A 2025-2026 REPORTE CALIFICACI'!KQ12</f>
        <v>15.65</v>
      </c>
      <c r="BR25" s="665" t="str">
        <f>'3A 2025-2026 REPORTE CALIFICACI'!KR12</f>
        <v/>
      </c>
      <c r="BS25" s="665" t="str">
        <f>'3A 2025-2026 REPORTE CALIFICACI'!KS12</f>
        <v/>
      </c>
      <c r="BT25" s="665">
        <f>'3A 2025-2026 REPORTE CALIFICACI'!KT12</f>
        <v>16</v>
      </c>
      <c r="BU25" s="664" t="str">
        <f>'3A 2025-2026 REPORTE CALIFICACI'!KU12</f>
        <v/>
      </c>
      <c r="BV25" s="665" t="str">
        <f>'3A 2025-2026 REPORTE CALIFICACI'!KV12</f>
        <v/>
      </c>
      <c r="BW25" s="664" t="str">
        <f>'3A 2025-2026 REPORTE CALIFICACI'!KW12</f>
        <v/>
      </c>
      <c r="BX25" s="664" t="str">
        <f>'3A 2025-2026 REPORTE CALIFICACI'!KX12</f>
        <v>R</v>
      </c>
      <c r="BY25" s="666"/>
      <c r="BZ25" s="667"/>
      <c r="CA25" s="661"/>
      <c r="CB25" s="43"/>
      <c r="CC25" s="663" t="s">
        <v>1022</v>
      </c>
      <c r="CD25" s="664">
        <f>'3A 2025-2026 REPORTE CALIFICACI'!JQ13</f>
        <v>44</v>
      </c>
      <c r="CE25" s="665">
        <f>'3A 2025-2026 REPORTE CALIFICACI'!JR13</f>
        <v>65</v>
      </c>
      <c r="CF25" s="665">
        <f>'3A 2025-2026 REPORTE CALIFICACI'!JS13</f>
        <v>51</v>
      </c>
      <c r="CG25" s="664">
        <f>'3A 2025-2026 REPORTE CALIFICACI'!JT13</f>
        <v>0</v>
      </c>
      <c r="CH25" s="664">
        <f>'3A 2025-2026 REPORTE CALIFICACI'!JU13</f>
        <v>58</v>
      </c>
      <c r="CI25" s="665">
        <f>'3A 2025-2026 REPORTE CALIFICACI'!JV13</f>
        <v>68</v>
      </c>
      <c r="CJ25" s="665">
        <f>'3A 2025-2026 REPORTE CALIFICACI'!JW13</f>
        <v>44</v>
      </c>
      <c r="CK25" s="664">
        <f>'3A 2025-2026 REPORTE CALIFICACI'!JX13</f>
        <v>0</v>
      </c>
      <c r="CL25" s="664">
        <f>'3A 2025-2026 REPORTE CALIFICACI'!JY13</f>
        <v>54</v>
      </c>
      <c r="CM25" s="665">
        <f>'3A 2025-2026 REPORTE CALIFICACI'!JZ13</f>
        <v>71</v>
      </c>
      <c r="CN25" s="665">
        <f>'3A 2025-2026 REPORTE CALIFICACI'!KA13</f>
        <v>48</v>
      </c>
      <c r="CO25" s="664">
        <f>'3A 2025-2026 REPORTE CALIFICACI'!KB13</f>
        <v>0</v>
      </c>
      <c r="CP25" s="665">
        <f>'3A 2025-2026 REPORTE CALIFICACI'!KC13</f>
        <v>61</v>
      </c>
      <c r="CQ25" s="665">
        <f>'3A 2025-2026 REPORTE CALIFICACI'!KD13</f>
        <v>74</v>
      </c>
      <c r="CR25" s="665">
        <f>'3A 2025-2026 REPORTE CALIFICACI'!KE13</f>
        <v>43</v>
      </c>
      <c r="CS25" s="664">
        <f>'3A 2025-2026 REPORTE CALIFICACI'!KF13</f>
        <v>0</v>
      </c>
      <c r="CT25" s="716">
        <f>'3A 2025-2026 REPORTE CALIFICACI'!KG13</f>
        <v>40</v>
      </c>
      <c r="CU25" s="716">
        <f>'3A 2025-2026 REPORTE CALIFICACI'!KH13</f>
        <v>42.5</v>
      </c>
      <c r="CV25" s="716">
        <f>'3A 2025-2026 REPORTE CALIFICACI'!KI13</f>
        <v>43.25</v>
      </c>
      <c r="CW25" s="716">
        <f>'3A 2025-2026 REPORTE CALIFICACI'!KJ13</f>
        <v>44.5</v>
      </c>
      <c r="CX25" s="665">
        <f>'3A 2025-2026 REPORTE CALIFICACI'!KK13</f>
        <v>42.5625</v>
      </c>
      <c r="CY25" s="717">
        <f>'3A 2025-2026 REPORTE CALIFICACI'!KL13</f>
        <v>0.4615079365</v>
      </c>
      <c r="CZ25" s="665">
        <f>'3A 2025-2026 REPORTE CALIFICACI'!KM13</f>
        <v>21.28125</v>
      </c>
      <c r="DA25" s="665" t="str">
        <f>'3A 2025-2026 REPORTE CALIFICACI'!KN13</f>
        <v/>
      </c>
      <c r="DB25" s="665" t="str">
        <f>'3A 2025-2026 REPORTE CALIFICACI'!KO13</f>
        <v/>
      </c>
      <c r="DC25" s="665">
        <f>'3A 2025-2026 REPORTE CALIFICACI'!KP13</f>
        <v>21</v>
      </c>
      <c r="DD25" s="665">
        <f>'3A 2025-2026 REPORTE CALIFICACI'!KQ13</f>
        <v>12.76875</v>
      </c>
      <c r="DE25" s="665" t="str">
        <f>'3A 2025-2026 REPORTE CALIFICACI'!KR13</f>
        <v/>
      </c>
      <c r="DF25" s="665" t="str">
        <f>'3A 2025-2026 REPORTE CALIFICACI'!KS13</f>
        <v/>
      </c>
      <c r="DG25" s="665">
        <f>'3A 2025-2026 REPORTE CALIFICACI'!KT13</f>
        <v>13</v>
      </c>
      <c r="DH25" s="664" t="str">
        <f>'3A 2025-2026 REPORTE CALIFICACI'!KU13</f>
        <v/>
      </c>
      <c r="DI25" s="665" t="str">
        <f>'3A 2025-2026 REPORTE CALIFICACI'!KV13</f>
        <v/>
      </c>
      <c r="DJ25" s="664" t="str">
        <f>'3A 2025-2026 REPORTE CALIFICACI'!KW13</f>
        <v/>
      </c>
      <c r="DK25" s="664" t="str">
        <f>'3A 2025-2026 REPORTE CALIFICACI'!KX13</f>
        <v>R</v>
      </c>
      <c r="DL25" s="666"/>
      <c r="DM25" s="667"/>
      <c r="DN25" s="661"/>
      <c r="DO25" s="43"/>
      <c r="DP25" s="663" t="s">
        <v>1022</v>
      </c>
      <c r="DQ25" s="664">
        <f>'3A 2025-2026 REPORTE CALIFICACI'!JQ14</f>
        <v>78</v>
      </c>
      <c r="DR25" s="665">
        <f>'3A 2025-2026 REPORTE CALIFICACI'!JR14</f>
        <v>81</v>
      </c>
      <c r="DS25" s="665">
        <f>'3A 2025-2026 REPORTE CALIFICACI'!JS14</f>
        <v>62</v>
      </c>
      <c r="DT25" s="664">
        <f>'3A 2025-2026 REPORTE CALIFICACI'!JT14</f>
        <v>0</v>
      </c>
      <c r="DU25" s="664">
        <f>'3A 2025-2026 REPORTE CALIFICACI'!JU14</f>
        <v>82</v>
      </c>
      <c r="DV25" s="665">
        <f>'3A 2025-2026 REPORTE CALIFICACI'!JV14</f>
        <v>84</v>
      </c>
      <c r="DW25" s="665">
        <f>'3A 2025-2026 REPORTE CALIFICACI'!JW14</f>
        <v>58</v>
      </c>
      <c r="DX25" s="664">
        <f>'3A 2025-2026 REPORTE CALIFICACI'!JX14</f>
        <v>0</v>
      </c>
      <c r="DY25" s="664">
        <f>'3A 2025-2026 REPORTE CALIFICACI'!JY14</f>
        <v>84</v>
      </c>
      <c r="DZ25" s="665">
        <f>'3A 2025-2026 REPORTE CALIFICACI'!JZ14</f>
        <v>83</v>
      </c>
      <c r="EA25" s="665">
        <f>'3A 2025-2026 REPORTE CALIFICACI'!KA14</f>
        <v>54</v>
      </c>
      <c r="EB25" s="664">
        <f>'3A 2025-2026 REPORTE CALIFICACI'!KB14</f>
        <v>0</v>
      </c>
      <c r="EC25" s="665">
        <f>'3A 2025-2026 REPORTE CALIFICACI'!KC14</f>
        <v>81</v>
      </c>
      <c r="ED25" s="665">
        <f>'3A 2025-2026 REPORTE CALIFICACI'!KD14</f>
        <v>85</v>
      </c>
      <c r="EE25" s="665">
        <f>'3A 2025-2026 REPORTE CALIFICACI'!KE14</f>
        <v>61</v>
      </c>
      <c r="EF25" s="664">
        <f>'3A 2025-2026 REPORTE CALIFICACI'!KF14</f>
        <v>0</v>
      </c>
      <c r="EG25" s="716">
        <f>'3A 2025-2026 REPORTE CALIFICACI'!KG14</f>
        <v>55.25</v>
      </c>
      <c r="EH25" s="716">
        <f>'3A 2025-2026 REPORTE CALIFICACI'!KH14</f>
        <v>56</v>
      </c>
      <c r="EI25" s="716">
        <f>'3A 2025-2026 REPORTE CALIFICACI'!KI14</f>
        <v>55.25</v>
      </c>
      <c r="EJ25" s="716">
        <f>'3A 2025-2026 REPORTE CALIFICACI'!KJ14</f>
        <v>56.75</v>
      </c>
      <c r="EK25" s="665">
        <f>'3A 2025-2026 REPORTE CALIFICACI'!KK14</f>
        <v>55.8125</v>
      </c>
      <c r="EL25" s="717">
        <f>'3A 2025-2026 REPORTE CALIFICACI'!KL14</f>
        <v>0.5670634921</v>
      </c>
      <c r="EM25" s="665">
        <f>'3A 2025-2026 REPORTE CALIFICACI'!KM14</f>
        <v>27.90625</v>
      </c>
      <c r="EN25" s="665" t="str">
        <f>'3A 2025-2026 REPORTE CALIFICACI'!KN14</f>
        <v/>
      </c>
      <c r="EO25" s="665" t="str">
        <f>'3A 2025-2026 REPORTE CALIFICACI'!KO14</f>
        <v/>
      </c>
      <c r="EP25" s="665">
        <f>'3A 2025-2026 REPORTE CALIFICACI'!KP14</f>
        <v>28</v>
      </c>
      <c r="EQ25" s="665">
        <f>'3A 2025-2026 REPORTE CALIFICACI'!KQ14</f>
        <v>16.74375</v>
      </c>
      <c r="ER25" s="665" t="str">
        <f>'3A 2025-2026 REPORTE CALIFICACI'!KR14</f>
        <v/>
      </c>
      <c r="ES25" s="665" t="str">
        <f>'3A 2025-2026 REPORTE CALIFICACI'!KS14</f>
        <v/>
      </c>
      <c r="ET25" s="665">
        <f>'3A 2025-2026 REPORTE CALIFICACI'!KT14</f>
        <v>17</v>
      </c>
      <c r="EU25" s="664" t="str">
        <f>'3A 2025-2026 REPORTE CALIFICACI'!KU14</f>
        <v/>
      </c>
      <c r="EV25" s="665" t="str">
        <f>'3A 2025-2026 REPORTE CALIFICACI'!KV14</f>
        <v/>
      </c>
      <c r="EW25" s="664" t="str">
        <f>'3A 2025-2026 REPORTE CALIFICACI'!KW14</f>
        <v/>
      </c>
      <c r="EX25" s="664" t="str">
        <f>'3A 2025-2026 REPORTE CALIFICACI'!KX14</f>
        <v>R</v>
      </c>
      <c r="EY25" s="666"/>
    </row>
    <row r="26">
      <c r="A26" s="628"/>
      <c r="B26" s="643"/>
      <c r="C26" s="643"/>
      <c r="D26" s="643"/>
      <c r="E26" s="643"/>
      <c r="F26" s="643"/>
      <c r="G26" s="643"/>
      <c r="H26" s="643"/>
      <c r="I26" s="643"/>
      <c r="J26" s="643"/>
      <c r="K26" s="643"/>
      <c r="L26" s="643"/>
      <c r="M26" s="643"/>
      <c r="N26" s="643"/>
      <c r="O26" s="643"/>
      <c r="P26" s="643"/>
      <c r="Q26" s="643"/>
      <c r="R26" s="643"/>
      <c r="S26" s="643"/>
      <c r="T26" s="643"/>
      <c r="U26" s="643"/>
      <c r="V26" s="643"/>
      <c r="W26" s="643"/>
      <c r="X26" s="668"/>
      <c r="Y26" s="668"/>
      <c r="Z26" s="643"/>
      <c r="AA26" s="643"/>
      <c r="AB26" s="643"/>
      <c r="AC26" s="643"/>
      <c r="AD26" s="643"/>
      <c r="AE26" s="643"/>
      <c r="AF26" s="643"/>
      <c r="AG26" s="643"/>
      <c r="AH26" s="643"/>
      <c r="AI26" s="643"/>
      <c r="AJ26" s="643"/>
      <c r="AK26" s="643"/>
      <c r="AL26" s="644"/>
      <c r="AM26" s="643"/>
      <c r="AN26" s="628"/>
      <c r="AO26" s="643"/>
      <c r="AP26" s="643"/>
      <c r="AQ26" s="643"/>
      <c r="AR26" s="643"/>
      <c r="AS26" s="643"/>
      <c r="AT26" s="643"/>
      <c r="AU26" s="643"/>
      <c r="AV26" s="643"/>
      <c r="AW26" s="643"/>
      <c r="AX26" s="643"/>
      <c r="AY26" s="643"/>
      <c r="AZ26" s="643"/>
      <c r="BA26" s="643"/>
      <c r="BB26" s="643"/>
      <c r="BC26" s="643"/>
      <c r="BD26" s="643"/>
      <c r="BE26" s="643"/>
      <c r="BF26" s="643"/>
      <c r="BG26" s="643"/>
      <c r="BH26" s="643"/>
      <c r="BI26" s="643"/>
      <c r="BJ26" s="643"/>
      <c r="BK26" s="668"/>
      <c r="BL26" s="668"/>
      <c r="BM26" s="643"/>
      <c r="BN26" s="643"/>
      <c r="BO26" s="643"/>
      <c r="BP26" s="643"/>
      <c r="BQ26" s="643"/>
      <c r="BR26" s="643"/>
      <c r="BS26" s="643"/>
      <c r="BT26" s="643"/>
      <c r="BU26" s="643"/>
      <c r="BV26" s="643"/>
      <c r="BW26" s="643"/>
      <c r="BX26" s="643"/>
      <c r="BY26" s="644"/>
      <c r="BZ26" s="643"/>
      <c r="CA26" s="628"/>
      <c r="CB26" s="643"/>
      <c r="CC26" s="643"/>
      <c r="CD26" s="643"/>
      <c r="CE26" s="643"/>
      <c r="CF26" s="643"/>
      <c r="CG26" s="643"/>
      <c r="CH26" s="643"/>
      <c r="CI26" s="643"/>
      <c r="CJ26" s="643"/>
      <c r="CK26" s="643"/>
      <c r="CL26" s="643"/>
      <c r="CM26" s="643"/>
      <c r="CN26" s="643"/>
      <c r="CO26" s="643"/>
      <c r="CP26" s="643"/>
      <c r="CQ26" s="643"/>
      <c r="CR26" s="643"/>
      <c r="CS26" s="643"/>
      <c r="CT26" s="643"/>
      <c r="CU26" s="643"/>
      <c r="CV26" s="643"/>
      <c r="CW26" s="643"/>
      <c r="CX26" s="668"/>
      <c r="CY26" s="668"/>
      <c r="CZ26" s="643"/>
      <c r="DA26" s="643"/>
      <c r="DB26" s="643"/>
      <c r="DC26" s="643"/>
      <c r="DD26" s="643"/>
      <c r="DE26" s="643"/>
      <c r="DF26" s="643"/>
      <c r="DG26" s="643"/>
      <c r="DH26" s="643"/>
      <c r="DI26" s="643"/>
      <c r="DJ26" s="643"/>
      <c r="DK26" s="643"/>
      <c r="DL26" s="644"/>
      <c r="DM26" s="643"/>
      <c r="DN26" s="628"/>
      <c r="DO26" s="643"/>
      <c r="DP26" s="643"/>
      <c r="DQ26" s="643"/>
      <c r="DR26" s="643"/>
      <c r="DS26" s="643"/>
      <c r="DT26" s="643"/>
      <c r="DU26" s="643"/>
      <c r="DV26" s="643"/>
      <c r="DW26" s="643"/>
      <c r="DX26" s="643"/>
      <c r="DY26" s="643"/>
      <c r="DZ26" s="643"/>
      <c r="EA26" s="643"/>
      <c r="EB26" s="643"/>
      <c r="EC26" s="643"/>
      <c r="ED26" s="643"/>
      <c r="EE26" s="643"/>
      <c r="EF26" s="643"/>
      <c r="EG26" s="643"/>
      <c r="EH26" s="643"/>
      <c r="EI26" s="643"/>
      <c r="EJ26" s="643"/>
      <c r="EK26" s="668"/>
      <c r="EL26" s="668"/>
      <c r="EM26" s="643"/>
      <c r="EN26" s="643"/>
      <c r="EO26" s="643"/>
      <c r="EP26" s="643"/>
      <c r="EQ26" s="643"/>
      <c r="ER26" s="643"/>
      <c r="ES26" s="643"/>
      <c r="ET26" s="643"/>
      <c r="EU26" s="643"/>
      <c r="EV26" s="643"/>
      <c r="EW26" s="643"/>
      <c r="EX26" s="643"/>
      <c r="EY26" s="644"/>
    </row>
    <row r="27">
      <c r="A27" s="628"/>
      <c r="B27" s="643"/>
      <c r="C27" s="643"/>
      <c r="D27" s="643"/>
      <c r="E27" s="643"/>
      <c r="F27" s="643"/>
      <c r="G27" s="643"/>
      <c r="H27" s="643"/>
      <c r="I27" s="643"/>
      <c r="J27" s="643"/>
      <c r="K27" s="643"/>
      <c r="L27" s="643"/>
      <c r="M27" s="643"/>
      <c r="N27" s="643"/>
      <c r="O27" s="643"/>
      <c r="P27" s="643"/>
      <c r="Q27" s="643"/>
      <c r="R27" s="643"/>
      <c r="S27" s="643"/>
      <c r="T27" s="643"/>
      <c r="U27" s="643"/>
      <c r="V27" s="643"/>
      <c r="W27" s="643"/>
      <c r="X27" s="643"/>
      <c r="Y27" s="643"/>
      <c r="Z27" s="643"/>
      <c r="AA27" s="643"/>
      <c r="AB27" s="643"/>
      <c r="AC27" s="643"/>
      <c r="AD27" s="643"/>
      <c r="AE27" s="643"/>
      <c r="AF27" s="643"/>
      <c r="AG27" s="643"/>
      <c r="AH27" s="643"/>
      <c r="AI27" s="643"/>
      <c r="AJ27" s="643"/>
      <c r="AK27" s="643"/>
      <c r="AL27" s="644"/>
      <c r="AM27" s="643"/>
      <c r="AN27" s="628"/>
      <c r="AO27" s="643"/>
      <c r="AP27" s="643"/>
      <c r="AQ27" s="643"/>
      <c r="AR27" s="643"/>
      <c r="AS27" s="643"/>
      <c r="AT27" s="643"/>
      <c r="AU27" s="643"/>
      <c r="AV27" s="643"/>
      <c r="AW27" s="643"/>
      <c r="AX27" s="643"/>
      <c r="AY27" s="643"/>
      <c r="AZ27" s="643"/>
      <c r="BA27" s="643"/>
      <c r="BB27" s="643"/>
      <c r="BC27" s="643"/>
      <c r="BD27" s="643"/>
      <c r="BE27" s="643"/>
      <c r="BF27" s="643"/>
      <c r="BG27" s="643"/>
      <c r="BH27" s="643"/>
      <c r="BI27" s="643"/>
      <c r="BJ27" s="643"/>
      <c r="BK27" s="643"/>
      <c r="BL27" s="643"/>
      <c r="BM27" s="643"/>
      <c r="BN27" s="643"/>
      <c r="BO27" s="643"/>
      <c r="BP27" s="643"/>
      <c r="BQ27" s="643"/>
      <c r="BR27" s="643"/>
      <c r="BS27" s="643"/>
      <c r="BT27" s="643"/>
      <c r="BU27" s="643"/>
      <c r="BV27" s="643"/>
      <c r="BW27" s="643"/>
      <c r="BX27" s="643"/>
      <c r="BY27" s="644"/>
      <c r="BZ27" s="643"/>
      <c r="CA27" s="628"/>
      <c r="CB27" s="643"/>
      <c r="CC27" s="643"/>
      <c r="CD27" s="643"/>
      <c r="CE27" s="643"/>
      <c r="CF27" s="643"/>
      <c r="CG27" s="643"/>
      <c r="CH27" s="643"/>
      <c r="CI27" s="643"/>
      <c r="CJ27" s="643"/>
      <c r="CK27" s="643"/>
      <c r="CL27" s="643"/>
      <c r="CM27" s="643"/>
      <c r="CN27" s="643"/>
      <c r="CO27" s="643"/>
      <c r="CP27" s="643"/>
      <c r="CQ27" s="643"/>
      <c r="CR27" s="643"/>
      <c r="CS27" s="643"/>
      <c r="CT27" s="643"/>
      <c r="CU27" s="643"/>
      <c r="CV27" s="643"/>
      <c r="CW27" s="643"/>
      <c r="CX27" s="643"/>
      <c r="CY27" s="643"/>
      <c r="CZ27" s="643"/>
      <c r="DA27" s="643"/>
      <c r="DB27" s="643"/>
      <c r="DC27" s="643"/>
      <c r="DD27" s="643"/>
      <c r="DE27" s="643"/>
      <c r="DF27" s="643"/>
      <c r="DG27" s="643"/>
      <c r="DH27" s="643"/>
      <c r="DI27" s="643"/>
      <c r="DJ27" s="643"/>
      <c r="DK27" s="643"/>
      <c r="DL27" s="644"/>
      <c r="DM27" s="643"/>
      <c r="DN27" s="628"/>
      <c r="DO27" s="643"/>
      <c r="DP27" s="643"/>
      <c r="DQ27" s="643"/>
      <c r="DR27" s="643"/>
      <c r="DS27" s="643"/>
      <c r="DT27" s="643"/>
      <c r="DU27" s="643"/>
      <c r="DV27" s="643"/>
      <c r="DW27" s="643"/>
      <c r="DX27" s="643"/>
      <c r="DY27" s="643"/>
      <c r="DZ27" s="643"/>
      <c r="EA27" s="643"/>
      <c r="EB27" s="643"/>
      <c r="EC27" s="643"/>
      <c r="ED27" s="643"/>
      <c r="EE27" s="643"/>
      <c r="EF27" s="643"/>
      <c r="EG27" s="643"/>
      <c r="EH27" s="643"/>
      <c r="EI27" s="643"/>
      <c r="EJ27" s="643"/>
      <c r="EK27" s="643"/>
      <c r="EL27" s="643"/>
      <c r="EM27" s="643"/>
      <c r="EN27" s="643"/>
      <c r="EO27" s="643"/>
      <c r="EP27" s="643"/>
      <c r="EQ27" s="643"/>
      <c r="ER27" s="643"/>
      <c r="ES27" s="643"/>
      <c r="ET27" s="643"/>
      <c r="EU27" s="643"/>
      <c r="EV27" s="643"/>
      <c r="EW27" s="643"/>
      <c r="EX27" s="643"/>
      <c r="EY27" s="644"/>
    </row>
    <row r="28">
      <c r="A28" s="628"/>
      <c r="B28" s="643"/>
      <c r="C28" s="643"/>
      <c r="D28" s="643"/>
      <c r="E28" s="643"/>
      <c r="F28" s="643"/>
      <c r="G28" s="643"/>
      <c r="H28" s="643"/>
      <c r="I28" s="643"/>
      <c r="J28" s="643"/>
      <c r="K28" s="643"/>
      <c r="L28" s="643"/>
      <c r="M28" s="643"/>
      <c r="N28" s="643"/>
      <c r="O28" s="643"/>
      <c r="P28" s="643"/>
      <c r="Q28" s="643"/>
      <c r="R28" s="643"/>
      <c r="S28" s="643"/>
      <c r="T28" s="643"/>
      <c r="U28" s="643"/>
      <c r="V28" s="643"/>
      <c r="W28" s="643"/>
      <c r="X28" s="643"/>
      <c r="Y28" s="643"/>
      <c r="Z28" s="643"/>
      <c r="AA28" s="643"/>
      <c r="AB28" s="643"/>
      <c r="AC28" s="643"/>
      <c r="AD28" s="643"/>
      <c r="AE28" s="643"/>
      <c r="AF28" s="643"/>
      <c r="AG28" s="643"/>
      <c r="AH28" s="643"/>
      <c r="AI28" s="643"/>
      <c r="AJ28" s="643"/>
      <c r="AK28" s="643"/>
      <c r="AL28" s="644"/>
      <c r="AM28" s="643"/>
      <c r="AN28" s="628"/>
      <c r="AO28" s="643"/>
      <c r="AP28" s="643"/>
      <c r="AQ28" s="643"/>
      <c r="AR28" s="643"/>
      <c r="AS28" s="643"/>
      <c r="AT28" s="643"/>
      <c r="AU28" s="643"/>
      <c r="AV28" s="643"/>
      <c r="AW28" s="643"/>
      <c r="AX28" s="643"/>
      <c r="AY28" s="643"/>
      <c r="AZ28" s="643"/>
      <c r="BA28" s="643"/>
      <c r="BB28" s="643"/>
      <c r="BC28" s="643"/>
      <c r="BD28" s="643"/>
      <c r="BE28" s="643"/>
      <c r="BF28" s="643"/>
      <c r="BG28" s="643"/>
      <c r="BH28" s="643"/>
      <c r="BI28" s="643"/>
      <c r="BJ28" s="643"/>
      <c r="BK28" s="643"/>
      <c r="BL28" s="643"/>
      <c r="BM28" s="643"/>
      <c r="BN28" s="643"/>
      <c r="BO28" s="643"/>
      <c r="BP28" s="643"/>
      <c r="BQ28" s="643"/>
      <c r="BR28" s="643"/>
      <c r="BS28" s="643"/>
      <c r="BT28" s="643"/>
      <c r="BU28" s="643"/>
      <c r="BV28" s="643"/>
      <c r="BW28" s="643"/>
      <c r="BX28" s="643"/>
      <c r="BY28" s="644"/>
      <c r="BZ28" s="643"/>
      <c r="CA28" s="628"/>
      <c r="CB28" s="643"/>
      <c r="CC28" s="643"/>
      <c r="CD28" s="643"/>
      <c r="CE28" s="643"/>
      <c r="CF28" s="643"/>
      <c r="CG28" s="643"/>
      <c r="CH28" s="643"/>
      <c r="CI28" s="643"/>
      <c r="CJ28" s="643"/>
      <c r="CK28" s="643"/>
      <c r="CL28" s="643"/>
      <c r="CM28" s="643"/>
      <c r="CN28" s="643"/>
      <c r="CO28" s="643"/>
      <c r="CP28" s="643"/>
      <c r="CQ28" s="643"/>
      <c r="CR28" s="643"/>
      <c r="CS28" s="643"/>
      <c r="CT28" s="643"/>
      <c r="CU28" s="643"/>
      <c r="CV28" s="643"/>
      <c r="CW28" s="643"/>
      <c r="CX28" s="643"/>
      <c r="CY28" s="643"/>
      <c r="CZ28" s="643"/>
      <c r="DA28" s="643"/>
      <c r="DB28" s="643"/>
      <c r="DC28" s="643"/>
      <c r="DD28" s="643"/>
      <c r="DE28" s="643"/>
      <c r="DF28" s="643"/>
      <c r="DG28" s="643"/>
      <c r="DH28" s="643"/>
      <c r="DI28" s="643"/>
      <c r="DJ28" s="643"/>
      <c r="DK28" s="643"/>
      <c r="DL28" s="644"/>
      <c r="DM28" s="643"/>
      <c r="DN28" s="628"/>
      <c r="DO28" s="643"/>
      <c r="DP28" s="643"/>
      <c r="DQ28" s="643"/>
      <c r="DR28" s="643"/>
      <c r="DS28" s="643"/>
      <c r="DT28" s="643"/>
      <c r="DU28" s="643"/>
      <c r="DV28" s="643"/>
      <c r="DW28" s="643"/>
      <c r="DX28" s="643"/>
      <c r="DY28" s="643"/>
      <c r="DZ28" s="643"/>
      <c r="EA28" s="643"/>
      <c r="EB28" s="643"/>
      <c r="EC28" s="643"/>
      <c r="ED28" s="643"/>
      <c r="EE28" s="643"/>
      <c r="EF28" s="643"/>
      <c r="EG28" s="643"/>
      <c r="EH28" s="643"/>
      <c r="EI28" s="643"/>
      <c r="EJ28" s="643"/>
      <c r="EK28" s="643"/>
      <c r="EL28" s="643"/>
      <c r="EM28" s="643"/>
      <c r="EN28" s="643"/>
      <c r="EO28" s="643"/>
      <c r="EP28" s="643"/>
      <c r="EQ28" s="643"/>
      <c r="ER28" s="643"/>
      <c r="ES28" s="643"/>
      <c r="ET28" s="643"/>
      <c r="EU28" s="643"/>
      <c r="EV28" s="643"/>
      <c r="EW28" s="643"/>
      <c r="EX28" s="643"/>
      <c r="EY28" s="644"/>
    </row>
    <row r="29">
      <c r="A29" s="669"/>
      <c r="B29" s="670" t="s">
        <v>1023</v>
      </c>
      <c r="C29" s="15"/>
      <c r="D29" s="15"/>
      <c r="E29" s="15"/>
      <c r="F29" s="15"/>
      <c r="G29" s="15"/>
      <c r="H29" s="16"/>
      <c r="I29" s="671"/>
      <c r="J29" s="646" t="s">
        <v>1024</v>
      </c>
      <c r="K29" s="15"/>
      <c r="L29" s="15"/>
      <c r="M29" s="15"/>
      <c r="N29" s="15"/>
      <c r="O29" s="15"/>
      <c r="P29" s="16"/>
      <c r="Q29" s="671"/>
      <c r="R29" s="670" t="s">
        <v>1025</v>
      </c>
      <c r="S29" s="15"/>
      <c r="T29" s="15"/>
      <c r="U29" s="15"/>
      <c r="V29" s="16"/>
      <c r="W29" s="672" t="s">
        <v>1026</v>
      </c>
      <c r="X29" s="41"/>
      <c r="Y29" s="672"/>
      <c r="Z29" s="673"/>
      <c r="AA29" s="674"/>
      <c r="AB29" s="672" t="s">
        <v>1027</v>
      </c>
      <c r="AC29" s="41"/>
      <c r="AD29" s="675"/>
      <c r="AE29" s="671"/>
      <c r="AF29" s="671"/>
      <c r="AG29" s="671"/>
      <c r="AH29" s="671"/>
      <c r="AI29" s="671"/>
      <c r="AJ29" s="671"/>
      <c r="AK29" s="671"/>
      <c r="AL29" s="676"/>
      <c r="AM29" s="671"/>
      <c r="AN29" s="669"/>
      <c r="AO29" s="670" t="s">
        <v>1023</v>
      </c>
      <c r="AP29" s="15"/>
      <c r="AQ29" s="15"/>
      <c r="AR29" s="15"/>
      <c r="AS29" s="15"/>
      <c r="AT29" s="15"/>
      <c r="AU29" s="16"/>
      <c r="AV29" s="671"/>
      <c r="AW29" s="646" t="s">
        <v>1024</v>
      </c>
      <c r="AX29" s="15"/>
      <c r="AY29" s="15"/>
      <c r="AZ29" s="15"/>
      <c r="BA29" s="15"/>
      <c r="BB29" s="15"/>
      <c r="BC29" s="16"/>
      <c r="BD29" s="671"/>
      <c r="BE29" s="670" t="s">
        <v>1025</v>
      </c>
      <c r="BF29" s="15"/>
      <c r="BG29" s="15"/>
      <c r="BH29" s="15"/>
      <c r="BI29" s="16"/>
      <c r="BJ29" s="672" t="s">
        <v>1026</v>
      </c>
      <c r="BK29" s="41"/>
      <c r="BL29" s="672"/>
      <c r="BM29" s="673"/>
      <c r="BN29" s="674"/>
      <c r="BO29" s="672" t="s">
        <v>1027</v>
      </c>
      <c r="BP29" s="41"/>
      <c r="BQ29" s="675"/>
      <c r="BR29" s="671"/>
      <c r="BS29" s="671"/>
      <c r="BT29" s="671"/>
      <c r="BU29" s="671"/>
      <c r="BV29" s="671"/>
      <c r="BW29" s="671"/>
      <c r="BX29" s="671"/>
      <c r="BY29" s="676"/>
      <c r="BZ29" s="671"/>
      <c r="CA29" s="669"/>
      <c r="CB29" s="670" t="s">
        <v>1023</v>
      </c>
      <c r="CC29" s="15"/>
      <c r="CD29" s="15"/>
      <c r="CE29" s="15"/>
      <c r="CF29" s="15"/>
      <c r="CG29" s="15"/>
      <c r="CH29" s="16"/>
      <c r="CI29" s="671"/>
      <c r="CJ29" s="646" t="s">
        <v>1024</v>
      </c>
      <c r="CK29" s="15"/>
      <c r="CL29" s="15"/>
      <c r="CM29" s="15"/>
      <c r="CN29" s="15"/>
      <c r="CO29" s="15"/>
      <c r="CP29" s="16"/>
      <c r="CQ29" s="671"/>
      <c r="CR29" s="670" t="s">
        <v>1025</v>
      </c>
      <c r="CS29" s="15"/>
      <c r="CT29" s="15"/>
      <c r="CU29" s="15"/>
      <c r="CV29" s="16"/>
      <c r="CW29" s="672" t="s">
        <v>1026</v>
      </c>
      <c r="CX29" s="41"/>
      <c r="CY29" s="672"/>
      <c r="CZ29" s="673"/>
      <c r="DA29" s="674"/>
      <c r="DB29" s="672" t="s">
        <v>1027</v>
      </c>
      <c r="DC29" s="41"/>
      <c r="DD29" s="675"/>
      <c r="DE29" s="671"/>
      <c r="DF29" s="671"/>
      <c r="DG29" s="671"/>
      <c r="DH29" s="671"/>
      <c r="DI29" s="671"/>
      <c r="DJ29" s="671"/>
      <c r="DK29" s="671"/>
      <c r="DL29" s="676"/>
      <c r="DM29" s="671"/>
      <c r="DN29" s="669"/>
      <c r="DO29" s="670" t="s">
        <v>1023</v>
      </c>
      <c r="DP29" s="15"/>
      <c r="DQ29" s="15"/>
      <c r="DR29" s="15"/>
      <c r="DS29" s="15"/>
      <c r="DT29" s="15"/>
      <c r="DU29" s="16"/>
      <c r="DV29" s="671"/>
      <c r="DW29" s="646" t="s">
        <v>1024</v>
      </c>
      <c r="DX29" s="15"/>
      <c r="DY29" s="15"/>
      <c r="DZ29" s="15"/>
      <c r="EA29" s="15"/>
      <c r="EB29" s="15"/>
      <c r="EC29" s="16"/>
      <c r="ED29" s="671"/>
      <c r="EE29" s="670" t="s">
        <v>1025</v>
      </c>
      <c r="EF29" s="15"/>
      <c r="EG29" s="15"/>
      <c r="EH29" s="15"/>
      <c r="EI29" s="16"/>
      <c r="EJ29" s="672" t="s">
        <v>1026</v>
      </c>
      <c r="EK29" s="41"/>
      <c r="EL29" s="672"/>
      <c r="EM29" s="673"/>
      <c r="EN29" s="674"/>
      <c r="EO29" s="672" t="s">
        <v>1027</v>
      </c>
      <c r="EP29" s="41"/>
      <c r="EQ29" s="675"/>
      <c r="ER29" s="671"/>
      <c r="ES29" s="671"/>
      <c r="ET29" s="671"/>
      <c r="EU29" s="671"/>
      <c r="EV29" s="671"/>
      <c r="EW29" s="671"/>
      <c r="EX29" s="671"/>
      <c r="EY29" s="676"/>
    </row>
    <row r="30">
      <c r="A30" s="669"/>
      <c r="B30" s="677" t="s">
        <v>1028</v>
      </c>
      <c r="C30" s="678" t="s">
        <v>1029</v>
      </c>
      <c r="D30" s="678" t="s">
        <v>1030</v>
      </c>
      <c r="E30" s="679" t="s">
        <v>1031</v>
      </c>
      <c r="F30" s="15"/>
      <c r="G30" s="15"/>
      <c r="H30" s="16"/>
      <c r="I30" s="671"/>
      <c r="J30" s="680" t="s">
        <v>1032</v>
      </c>
      <c r="K30" s="681" t="s">
        <v>1033</v>
      </c>
      <c r="P30" s="682"/>
      <c r="Q30" s="671"/>
      <c r="R30" s="671"/>
      <c r="S30" s="671"/>
      <c r="T30" s="671"/>
      <c r="U30" s="671"/>
      <c r="V30" s="671"/>
      <c r="W30" s="671"/>
      <c r="X30" s="671"/>
      <c r="Y30" s="671"/>
      <c r="Z30" s="671"/>
      <c r="AA30" s="671"/>
      <c r="AB30" s="671"/>
      <c r="AC30" s="671"/>
      <c r="AD30" s="671"/>
      <c r="AE30" s="671"/>
      <c r="AF30" s="671"/>
      <c r="AG30" s="671"/>
      <c r="AH30" s="671"/>
      <c r="AI30" s="671"/>
      <c r="AJ30" s="671"/>
      <c r="AK30" s="671"/>
      <c r="AL30" s="676"/>
      <c r="AM30" s="671"/>
      <c r="AN30" s="669"/>
      <c r="AO30" s="677" t="s">
        <v>1028</v>
      </c>
      <c r="AP30" s="678" t="s">
        <v>1029</v>
      </c>
      <c r="AQ30" s="678" t="s">
        <v>1030</v>
      </c>
      <c r="AR30" s="679" t="s">
        <v>1031</v>
      </c>
      <c r="AS30" s="15"/>
      <c r="AT30" s="15"/>
      <c r="AU30" s="16"/>
      <c r="AV30" s="671"/>
      <c r="AW30" s="680" t="s">
        <v>1032</v>
      </c>
      <c r="AX30" s="681" t="s">
        <v>1033</v>
      </c>
      <c r="BC30" s="682"/>
      <c r="BD30" s="671"/>
      <c r="BE30" s="671"/>
      <c r="BF30" s="671"/>
      <c r="BG30" s="671"/>
      <c r="BH30" s="671"/>
      <c r="BI30" s="671"/>
      <c r="BJ30" s="671"/>
      <c r="BK30" s="671"/>
      <c r="BL30" s="671"/>
      <c r="BM30" s="671"/>
      <c r="BN30" s="671"/>
      <c r="BO30" s="671"/>
      <c r="BP30" s="671"/>
      <c r="BQ30" s="671"/>
      <c r="BR30" s="671"/>
      <c r="BS30" s="671"/>
      <c r="BT30" s="671"/>
      <c r="BU30" s="671"/>
      <c r="BV30" s="671"/>
      <c r="BW30" s="671"/>
      <c r="BX30" s="671"/>
      <c r="BY30" s="676"/>
      <c r="BZ30" s="671"/>
      <c r="CA30" s="669"/>
      <c r="CB30" s="677" t="s">
        <v>1028</v>
      </c>
      <c r="CC30" s="678" t="s">
        <v>1029</v>
      </c>
      <c r="CD30" s="678" t="s">
        <v>1030</v>
      </c>
      <c r="CE30" s="679" t="s">
        <v>1031</v>
      </c>
      <c r="CF30" s="15"/>
      <c r="CG30" s="15"/>
      <c r="CH30" s="16"/>
      <c r="CI30" s="671"/>
      <c r="CJ30" s="680" t="s">
        <v>1032</v>
      </c>
      <c r="CK30" s="681" t="s">
        <v>1033</v>
      </c>
      <c r="CP30" s="682"/>
      <c r="CQ30" s="671"/>
      <c r="CR30" s="671"/>
      <c r="CS30" s="671"/>
      <c r="CT30" s="671"/>
      <c r="CU30" s="671"/>
      <c r="CV30" s="671"/>
      <c r="CW30" s="671"/>
      <c r="CX30" s="671"/>
      <c r="CY30" s="671"/>
      <c r="CZ30" s="671"/>
      <c r="DA30" s="671"/>
      <c r="DB30" s="671"/>
      <c r="DC30" s="671"/>
      <c r="DD30" s="671"/>
      <c r="DE30" s="671"/>
      <c r="DF30" s="671"/>
      <c r="DG30" s="671"/>
      <c r="DH30" s="671"/>
      <c r="DI30" s="671"/>
      <c r="DJ30" s="671"/>
      <c r="DK30" s="671"/>
      <c r="DL30" s="676"/>
      <c r="DM30" s="671"/>
      <c r="DN30" s="669"/>
      <c r="DO30" s="677" t="s">
        <v>1028</v>
      </c>
      <c r="DP30" s="678" t="s">
        <v>1029</v>
      </c>
      <c r="DQ30" s="678" t="s">
        <v>1030</v>
      </c>
      <c r="DR30" s="679" t="s">
        <v>1031</v>
      </c>
      <c r="DS30" s="15"/>
      <c r="DT30" s="15"/>
      <c r="DU30" s="16"/>
      <c r="DV30" s="671"/>
      <c r="DW30" s="680" t="s">
        <v>1032</v>
      </c>
      <c r="DX30" s="681" t="s">
        <v>1033</v>
      </c>
      <c r="EC30" s="682"/>
      <c r="ED30" s="671"/>
      <c r="EE30" s="671"/>
      <c r="EF30" s="671"/>
      <c r="EG30" s="671"/>
      <c r="EH30" s="671"/>
      <c r="EI30" s="671"/>
      <c r="EJ30" s="671"/>
      <c r="EK30" s="671"/>
      <c r="EL30" s="671"/>
      <c r="EM30" s="671"/>
      <c r="EN30" s="671"/>
      <c r="EO30" s="671"/>
      <c r="EP30" s="671"/>
      <c r="EQ30" s="671"/>
      <c r="ER30" s="671"/>
      <c r="ES30" s="671"/>
      <c r="ET30" s="671"/>
      <c r="EU30" s="671"/>
      <c r="EV30" s="671"/>
      <c r="EW30" s="671"/>
      <c r="EX30" s="671"/>
      <c r="EY30" s="676"/>
    </row>
    <row r="31">
      <c r="A31" s="669"/>
      <c r="B31" s="43"/>
      <c r="C31" s="43"/>
      <c r="D31" s="43"/>
      <c r="E31" s="679" t="s">
        <v>1029</v>
      </c>
      <c r="F31" s="16"/>
      <c r="G31" s="679" t="s">
        <v>1030</v>
      </c>
      <c r="H31" s="16"/>
      <c r="I31" s="671"/>
      <c r="J31" s="680" t="s">
        <v>1034</v>
      </c>
      <c r="K31" s="681" t="s">
        <v>1035</v>
      </c>
      <c r="P31" s="682"/>
      <c r="Q31" s="671"/>
      <c r="R31" s="670" t="s">
        <v>1036</v>
      </c>
      <c r="S31" s="15"/>
      <c r="T31" s="15"/>
      <c r="U31" s="15"/>
      <c r="V31" s="15"/>
      <c r="W31" s="15"/>
      <c r="X31" s="15"/>
      <c r="Y31" s="15"/>
      <c r="Z31" s="15"/>
      <c r="AA31" s="15"/>
      <c r="AB31" s="15"/>
      <c r="AC31" s="15"/>
      <c r="AD31" s="15"/>
      <c r="AE31" s="15"/>
      <c r="AF31" s="15"/>
      <c r="AG31" s="15"/>
      <c r="AH31" s="15"/>
      <c r="AI31" s="15"/>
      <c r="AJ31" s="16"/>
      <c r="AK31" s="671"/>
      <c r="AL31" s="676"/>
      <c r="AM31" s="671"/>
      <c r="AN31" s="669"/>
      <c r="AO31" s="43"/>
      <c r="AP31" s="43"/>
      <c r="AQ31" s="43"/>
      <c r="AR31" s="679" t="s">
        <v>1029</v>
      </c>
      <c r="AS31" s="16"/>
      <c r="AT31" s="679" t="s">
        <v>1030</v>
      </c>
      <c r="AU31" s="16"/>
      <c r="AV31" s="671"/>
      <c r="AW31" s="680" t="s">
        <v>1034</v>
      </c>
      <c r="AX31" s="681" t="s">
        <v>1035</v>
      </c>
      <c r="BC31" s="682"/>
      <c r="BD31" s="671"/>
      <c r="BE31" s="670" t="s">
        <v>1036</v>
      </c>
      <c r="BF31" s="15"/>
      <c r="BG31" s="15"/>
      <c r="BH31" s="15"/>
      <c r="BI31" s="15"/>
      <c r="BJ31" s="15"/>
      <c r="BK31" s="15"/>
      <c r="BL31" s="15"/>
      <c r="BM31" s="15"/>
      <c r="BN31" s="15"/>
      <c r="BO31" s="15"/>
      <c r="BP31" s="15"/>
      <c r="BQ31" s="15"/>
      <c r="BR31" s="15"/>
      <c r="BS31" s="15"/>
      <c r="BT31" s="15"/>
      <c r="BU31" s="15"/>
      <c r="BV31" s="15"/>
      <c r="BW31" s="16"/>
      <c r="BX31" s="671"/>
      <c r="BY31" s="676"/>
      <c r="BZ31" s="671"/>
      <c r="CA31" s="669"/>
      <c r="CB31" s="43"/>
      <c r="CC31" s="43"/>
      <c r="CD31" s="43"/>
      <c r="CE31" s="679" t="s">
        <v>1029</v>
      </c>
      <c r="CF31" s="16"/>
      <c r="CG31" s="679" t="s">
        <v>1030</v>
      </c>
      <c r="CH31" s="16"/>
      <c r="CI31" s="671"/>
      <c r="CJ31" s="680" t="s">
        <v>1034</v>
      </c>
      <c r="CK31" s="681" t="s">
        <v>1035</v>
      </c>
      <c r="CP31" s="682"/>
      <c r="CQ31" s="671"/>
      <c r="CR31" s="670" t="s">
        <v>1036</v>
      </c>
      <c r="CS31" s="15"/>
      <c r="CT31" s="15"/>
      <c r="CU31" s="15"/>
      <c r="CV31" s="15"/>
      <c r="CW31" s="15"/>
      <c r="CX31" s="15"/>
      <c r="CY31" s="15"/>
      <c r="CZ31" s="15"/>
      <c r="DA31" s="15"/>
      <c r="DB31" s="15"/>
      <c r="DC31" s="15"/>
      <c r="DD31" s="15"/>
      <c r="DE31" s="15"/>
      <c r="DF31" s="15"/>
      <c r="DG31" s="15"/>
      <c r="DH31" s="15"/>
      <c r="DI31" s="15"/>
      <c r="DJ31" s="16"/>
      <c r="DK31" s="671"/>
      <c r="DL31" s="676"/>
      <c r="DM31" s="671"/>
      <c r="DN31" s="669"/>
      <c r="DO31" s="43"/>
      <c r="DP31" s="43"/>
      <c r="DQ31" s="43"/>
      <c r="DR31" s="679" t="s">
        <v>1029</v>
      </c>
      <c r="DS31" s="16"/>
      <c r="DT31" s="679" t="s">
        <v>1030</v>
      </c>
      <c r="DU31" s="16"/>
      <c r="DV31" s="671"/>
      <c r="DW31" s="680" t="s">
        <v>1034</v>
      </c>
      <c r="DX31" s="681" t="s">
        <v>1035</v>
      </c>
      <c r="EC31" s="682"/>
      <c r="ED31" s="671"/>
      <c r="EE31" s="670" t="s">
        <v>1036</v>
      </c>
      <c r="EF31" s="15"/>
      <c r="EG31" s="15"/>
      <c r="EH31" s="15"/>
      <c r="EI31" s="15"/>
      <c r="EJ31" s="15"/>
      <c r="EK31" s="15"/>
      <c r="EL31" s="15"/>
      <c r="EM31" s="15"/>
      <c r="EN31" s="15"/>
      <c r="EO31" s="15"/>
      <c r="EP31" s="15"/>
      <c r="EQ31" s="15"/>
      <c r="ER31" s="15"/>
      <c r="ES31" s="15"/>
      <c r="ET31" s="15"/>
      <c r="EU31" s="15"/>
      <c r="EV31" s="15"/>
      <c r="EW31" s="16"/>
      <c r="EX31" s="671"/>
      <c r="EY31" s="676"/>
    </row>
    <row r="32">
      <c r="A32" s="669"/>
      <c r="B32" s="677" t="s">
        <v>631</v>
      </c>
      <c r="C32" s="683"/>
      <c r="D32" s="683"/>
      <c r="E32" s="684"/>
      <c r="F32" s="42"/>
      <c r="G32" s="684"/>
      <c r="H32" s="42"/>
      <c r="I32" s="671"/>
      <c r="J32" s="680" t="s">
        <v>1037</v>
      </c>
      <c r="K32" s="681" t="s">
        <v>1038</v>
      </c>
      <c r="P32" s="682"/>
      <c r="Q32" s="671"/>
      <c r="R32" s="685"/>
      <c r="S32" s="41"/>
      <c r="T32" s="41"/>
      <c r="U32" s="41"/>
      <c r="V32" s="41"/>
      <c r="W32" s="41"/>
      <c r="X32" s="41"/>
      <c r="Y32" s="41"/>
      <c r="Z32" s="41"/>
      <c r="AA32" s="41"/>
      <c r="AB32" s="41"/>
      <c r="AC32" s="41"/>
      <c r="AD32" s="41"/>
      <c r="AE32" s="41"/>
      <c r="AF32" s="41"/>
      <c r="AG32" s="41"/>
      <c r="AH32" s="41"/>
      <c r="AI32" s="41"/>
      <c r="AJ32" s="42"/>
      <c r="AK32" s="671"/>
      <c r="AL32" s="676"/>
      <c r="AM32" s="671"/>
      <c r="AN32" s="669"/>
      <c r="AO32" s="677" t="s">
        <v>631</v>
      </c>
      <c r="AP32" s="683"/>
      <c r="AQ32" s="683"/>
      <c r="AR32" s="684"/>
      <c r="AS32" s="42"/>
      <c r="AT32" s="684"/>
      <c r="AU32" s="42"/>
      <c r="AV32" s="671"/>
      <c r="AW32" s="680" t="s">
        <v>1037</v>
      </c>
      <c r="AX32" s="681" t="s">
        <v>1038</v>
      </c>
      <c r="BC32" s="682"/>
      <c r="BD32" s="671"/>
      <c r="BE32" s="685"/>
      <c r="BF32" s="41"/>
      <c r="BG32" s="41"/>
      <c r="BH32" s="41"/>
      <c r="BI32" s="41"/>
      <c r="BJ32" s="41"/>
      <c r="BK32" s="41"/>
      <c r="BL32" s="41"/>
      <c r="BM32" s="41"/>
      <c r="BN32" s="41"/>
      <c r="BO32" s="41"/>
      <c r="BP32" s="41"/>
      <c r="BQ32" s="41"/>
      <c r="BR32" s="41"/>
      <c r="BS32" s="41"/>
      <c r="BT32" s="41"/>
      <c r="BU32" s="41"/>
      <c r="BV32" s="41"/>
      <c r="BW32" s="42"/>
      <c r="BX32" s="671"/>
      <c r="BY32" s="676"/>
      <c r="BZ32" s="671"/>
      <c r="CA32" s="669"/>
      <c r="CB32" s="677" t="s">
        <v>631</v>
      </c>
      <c r="CC32" s="683"/>
      <c r="CD32" s="683"/>
      <c r="CE32" s="684"/>
      <c r="CF32" s="42"/>
      <c r="CG32" s="684"/>
      <c r="CH32" s="42"/>
      <c r="CI32" s="671"/>
      <c r="CJ32" s="680" t="s">
        <v>1037</v>
      </c>
      <c r="CK32" s="681" t="s">
        <v>1038</v>
      </c>
      <c r="CP32" s="682"/>
      <c r="CQ32" s="671"/>
      <c r="CR32" s="685"/>
      <c r="CS32" s="41"/>
      <c r="CT32" s="41"/>
      <c r="CU32" s="41"/>
      <c r="CV32" s="41"/>
      <c r="CW32" s="41"/>
      <c r="CX32" s="41"/>
      <c r="CY32" s="41"/>
      <c r="CZ32" s="41"/>
      <c r="DA32" s="41"/>
      <c r="DB32" s="41"/>
      <c r="DC32" s="41"/>
      <c r="DD32" s="41"/>
      <c r="DE32" s="41"/>
      <c r="DF32" s="41"/>
      <c r="DG32" s="41"/>
      <c r="DH32" s="41"/>
      <c r="DI32" s="41"/>
      <c r="DJ32" s="42"/>
      <c r="DK32" s="671"/>
      <c r="DL32" s="676"/>
      <c r="DM32" s="671"/>
      <c r="DN32" s="669"/>
      <c r="DO32" s="677" t="s">
        <v>631</v>
      </c>
      <c r="DP32" s="683"/>
      <c r="DQ32" s="683"/>
      <c r="DR32" s="684"/>
      <c r="DS32" s="42"/>
      <c r="DT32" s="684"/>
      <c r="DU32" s="42"/>
      <c r="DV32" s="671"/>
      <c r="DW32" s="680" t="s">
        <v>1037</v>
      </c>
      <c r="DX32" s="681" t="s">
        <v>1038</v>
      </c>
      <c r="EC32" s="682"/>
      <c r="ED32" s="671"/>
      <c r="EE32" s="685"/>
      <c r="EF32" s="41"/>
      <c r="EG32" s="41"/>
      <c r="EH32" s="41"/>
      <c r="EI32" s="41"/>
      <c r="EJ32" s="41"/>
      <c r="EK32" s="41"/>
      <c r="EL32" s="41"/>
      <c r="EM32" s="41"/>
      <c r="EN32" s="41"/>
      <c r="EO32" s="41"/>
      <c r="EP32" s="41"/>
      <c r="EQ32" s="41"/>
      <c r="ER32" s="41"/>
      <c r="ES32" s="41"/>
      <c r="ET32" s="41"/>
      <c r="EU32" s="41"/>
      <c r="EV32" s="41"/>
      <c r="EW32" s="42"/>
      <c r="EX32" s="671"/>
      <c r="EY32" s="676"/>
    </row>
    <row r="33">
      <c r="A33" s="669"/>
      <c r="B33" s="47"/>
      <c r="C33" s="47"/>
      <c r="D33" s="47"/>
      <c r="E33" s="686"/>
      <c r="F33" s="682"/>
      <c r="G33" s="686"/>
      <c r="H33" s="682"/>
      <c r="I33" s="671"/>
      <c r="J33" s="680" t="s">
        <v>1039</v>
      </c>
      <c r="K33" s="681" t="s">
        <v>1040</v>
      </c>
      <c r="P33" s="682"/>
      <c r="Q33" s="671"/>
      <c r="R33" s="686"/>
      <c r="AJ33" s="682"/>
      <c r="AK33" s="671"/>
      <c r="AL33" s="676"/>
      <c r="AM33" s="671"/>
      <c r="AN33" s="669"/>
      <c r="AO33" s="47"/>
      <c r="AP33" s="47"/>
      <c r="AQ33" s="47"/>
      <c r="AR33" s="686"/>
      <c r="AS33" s="682"/>
      <c r="AT33" s="686"/>
      <c r="AU33" s="682"/>
      <c r="AV33" s="671"/>
      <c r="AW33" s="680" t="s">
        <v>1039</v>
      </c>
      <c r="AX33" s="681" t="s">
        <v>1040</v>
      </c>
      <c r="BC33" s="682"/>
      <c r="BD33" s="671"/>
      <c r="BE33" s="686"/>
      <c r="BW33" s="682"/>
      <c r="BX33" s="671"/>
      <c r="BY33" s="676"/>
      <c r="BZ33" s="671"/>
      <c r="CA33" s="669"/>
      <c r="CB33" s="47"/>
      <c r="CC33" s="47"/>
      <c r="CD33" s="47"/>
      <c r="CE33" s="686"/>
      <c r="CF33" s="682"/>
      <c r="CG33" s="686"/>
      <c r="CH33" s="682"/>
      <c r="CI33" s="671"/>
      <c r="CJ33" s="680" t="s">
        <v>1039</v>
      </c>
      <c r="CK33" s="681" t="s">
        <v>1040</v>
      </c>
      <c r="CP33" s="682"/>
      <c r="CQ33" s="671"/>
      <c r="CR33" s="686"/>
      <c r="DJ33" s="682"/>
      <c r="DK33" s="671"/>
      <c r="DL33" s="676"/>
      <c r="DM33" s="671"/>
      <c r="DN33" s="669"/>
      <c r="DO33" s="47"/>
      <c r="DP33" s="47"/>
      <c r="DQ33" s="47"/>
      <c r="DR33" s="686"/>
      <c r="DS33" s="682"/>
      <c r="DT33" s="686"/>
      <c r="DU33" s="682"/>
      <c r="DV33" s="671"/>
      <c r="DW33" s="680" t="s">
        <v>1039</v>
      </c>
      <c r="DX33" s="681" t="s">
        <v>1040</v>
      </c>
      <c r="EC33" s="682"/>
      <c r="ED33" s="671"/>
      <c r="EE33" s="686"/>
      <c r="EW33" s="682"/>
      <c r="EX33" s="671"/>
      <c r="EY33" s="676"/>
    </row>
    <row r="34">
      <c r="A34" s="669"/>
      <c r="B34" s="43"/>
      <c r="C34" s="43"/>
      <c r="D34" s="43"/>
      <c r="E34" s="686"/>
      <c r="F34" s="682"/>
      <c r="G34" s="686"/>
      <c r="H34" s="682"/>
      <c r="I34" s="671"/>
      <c r="J34" s="680" t="s">
        <v>1041</v>
      </c>
      <c r="K34" s="681" t="s">
        <v>1042</v>
      </c>
      <c r="P34" s="682"/>
      <c r="Q34" s="671"/>
      <c r="R34" s="686"/>
      <c r="AJ34" s="682"/>
      <c r="AK34" s="671"/>
      <c r="AL34" s="676"/>
      <c r="AM34" s="671"/>
      <c r="AN34" s="669"/>
      <c r="AO34" s="43"/>
      <c r="AP34" s="43"/>
      <c r="AQ34" s="43"/>
      <c r="AR34" s="686"/>
      <c r="AS34" s="682"/>
      <c r="AT34" s="686"/>
      <c r="AU34" s="682"/>
      <c r="AV34" s="671"/>
      <c r="AW34" s="680" t="s">
        <v>1041</v>
      </c>
      <c r="AX34" s="681" t="s">
        <v>1042</v>
      </c>
      <c r="BC34" s="682"/>
      <c r="BD34" s="671"/>
      <c r="BE34" s="686"/>
      <c r="BW34" s="682"/>
      <c r="BX34" s="671"/>
      <c r="BY34" s="676"/>
      <c r="BZ34" s="671"/>
      <c r="CA34" s="669"/>
      <c r="CB34" s="43"/>
      <c r="CC34" s="43"/>
      <c r="CD34" s="43"/>
      <c r="CE34" s="686"/>
      <c r="CF34" s="682"/>
      <c r="CG34" s="686"/>
      <c r="CH34" s="682"/>
      <c r="CI34" s="671"/>
      <c r="CJ34" s="680" t="s">
        <v>1041</v>
      </c>
      <c r="CK34" s="681" t="s">
        <v>1042</v>
      </c>
      <c r="CP34" s="682"/>
      <c r="CQ34" s="671"/>
      <c r="CR34" s="686"/>
      <c r="DJ34" s="682"/>
      <c r="DK34" s="671"/>
      <c r="DL34" s="676"/>
      <c r="DM34" s="671"/>
      <c r="DN34" s="669"/>
      <c r="DO34" s="43"/>
      <c r="DP34" s="43"/>
      <c r="DQ34" s="43"/>
      <c r="DR34" s="686"/>
      <c r="DS34" s="682"/>
      <c r="DT34" s="686"/>
      <c r="DU34" s="682"/>
      <c r="DV34" s="671"/>
      <c r="DW34" s="680" t="s">
        <v>1041</v>
      </c>
      <c r="DX34" s="681" t="s">
        <v>1042</v>
      </c>
      <c r="EC34" s="682"/>
      <c r="ED34" s="671"/>
      <c r="EE34" s="686"/>
      <c r="EW34" s="682"/>
      <c r="EX34" s="671"/>
      <c r="EY34" s="676"/>
    </row>
    <row r="35">
      <c r="A35" s="669"/>
      <c r="B35" s="677" t="s">
        <v>633</v>
      </c>
      <c r="C35" s="683"/>
      <c r="D35" s="683"/>
      <c r="E35" s="686"/>
      <c r="F35" s="682"/>
      <c r="G35" s="686"/>
      <c r="H35" s="682"/>
      <c r="I35" s="671"/>
      <c r="J35" s="680" t="s">
        <v>1043</v>
      </c>
      <c r="K35" s="681" t="s">
        <v>1044</v>
      </c>
      <c r="P35" s="682"/>
      <c r="Q35" s="671"/>
      <c r="R35" s="686"/>
      <c r="AJ35" s="682"/>
      <c r="AK35" s="671"/>
      <c r="AL35" s="676"/>
      <c r="AM35" s="671"/>
      <c r="AN35" s="669"/>
      <c r="AO35" s="677" t="s">
        <v>633</v>
      </c>
      <c r="AP35" s="683"/>
      <c r="AQ35" s="683"/>
      <c r="AR35" s="686"/>
      <c r="AS35" s="682"/>
      <c r="AT35" s="686"/>
      <c r="AU35" s="682"/>
      <c r="AV35" s="671"/>
      <c r="AW35" s="680" t="s">
        <v>1043</v>
      </c>
      <c r="AX35" s="681" t="s">
        <v>1044</v>
      </c>
      <c r="BC35" s="682"/>
      <c r="BD35" s="671"/>
      <c r="BE35" s="686"/>
      <c r="BW35" s="682"/>
      <c r="BX35" s="671"/>
      <c r="BY35" s="676"/>
      <c r="BZ35" s="671"/>
      <c r="CA35" s="669"/>
      <c r="CB35" s="677" t="s">
        <v>633</v>
      </c>
      <c r="CC35" s="683"/>
      <c r="CD35" s="683"/>
      <c r="CE35" s="686"/>
      <c r="CF35" s="682"/>
      <c r="CG35" s="686"/>
      <c r="CH35" s="682"/>
      <c r="CI35" s="671"/>
      <c r="CJ35" s="680" t="s">
        <v>1043</v>
      </c>
      <c r="CK35" s="681" t="s">
        <v>1044</v>
      </c>
      <c r="CP35" s="682"/>
      <c r="CQ35" s="671"/>
      <c r="CR35" s="686"/>
      <c r="DJ35" s="682"/>
      <c r="DK35" s="671"/>
      <c r="DL35" s="676"/>
      <c r="DM35" s="671"/>
      <c r="DN35" s="669"/>
      <c r="DO35" s="677" t="s">
        <v>633</v>
      </c>
      <c r="DP35" s="683"/>
      <c r="DQ35" s="683"/>
      <c r="DR35" s="686"/>
      <c r="DS35" s="682"/>
      <c r="DT35" s="686"/>
      <c r="DU35" s="682"/>
      <c r="DV35" s="671"/>
      <c r="DW35" s="680" t="s">
        <v>1043</v>
      </c>
      <c r="DX35" s="681" t="s">
        <v>1044</v>
      </c>
      <c r="EC35" s="682"/>
      <c r="ED35" s="671"/>
      <c r="EE35" s="686"/>
      <c r="EW35" s="682"/>
      <c r="EX35" s="671"/>
      <c r="EY35" s="676"/>
    </row>
    <row r="36">
      <c r="A36" s="687"/>
      <c r="B36" s="47"/>
      <c r="C36" s="47"/>
      <c r="D36" s="47"/>
      <c r="E36" s="686"/>
      <c r="F36" s="682"/>
      <c r="G36" s="686"/>
      <c r="H36" s="682"/>
      <c r="I36" s="688"/>
      <c r="J36" s="680" t="s">
        <v>1045</v>
      </c>
      <c r="K36" s="681" t="s">
        <v>1046</v>
      </c>
      <c r="P36" s="682"/>
      <c r="Q36" s="688"/>
      <c r="R36" s="686"/>
      <c r="AJ36" s="682"/>
      <c r="AK36" s="688"/>
      <c r="AL36" s="689"/>
      <c r="AM36" s="688"/>
      <c r="AN36" s="687"/>
      <c r="AO36" s="47"/>
      <c r="AP36" s="47"/>
      <c r="AQ36" s="47"/>
      <c r="AR36" s="686"/>
      <c r="AS36" s="682"/>
      <c r="AT36" s="686"/>
      <c r="AU36" s="682"/>
      <c r="AV36" s="688"/>
      <c r="AW36" s="680" t="s">
        <v>1045</v>
      </c>
      <c r="AX36" s="681" t="s">
        <v>1046</v>
      </c>
      <c r="BC36" s="682"/>
      <c r="BD36" s="688"/>
      <c r="BE36" s="686"/>
      <c r="BW36" s="682"/>
      <c r="BX36" s="688"/>
      <c r="BY36" s="689"/>
      <c r="BZ36" s="688"/>
      <c r="CA36" s="687"/>
      <c r="CB36" s="47"/>
      <c r="CC36" s="47"/>
      <c r="CD36" s="47"/>
      <c r="CE36" s="686"/>
      <c r="CF36" s="682"/>
      <c r="CG36" s="686"/>
      <c r="CH36" s="682"/>
      <c r="CI36" s="688"/>
      <c r="CJ36" s="680" t="s">
        <v>1045</v>
      </c>
      <c r="CK36" s="681" t="s">
        <v>1046</v>
      </c>
      <c r="CP36" s="682"/>
      <c r="CQ36" s="688"/>
      <c r="CR36" s="686"/>
      <c r="DJ36" s="682"/>
      <c r="DK36" s="688"/>
      <c r="DL36" s="689"/>
      <c r="DM36" s="688"/>
      <c r="DN36" s="687"/>
      <c r="DO36" s="47"/>
      <c r="DP36" s="47"/>
      <c r="DQ36" s="47"/>
      <c r="DR36" s="686"/>
      <c r="DS36" s="682"/>
      <c r="DT36" s="686"/>
      <c r="DU36" s="682"/>
      <c r="DV36" s="688"/>
      <c r="DW36" s="680" t="s">
        <v>1045</v>
      </c>
      <c r="DX36" s="681" t="s">
        <v>1046</v>
      </c>
      <c r="EC36" s="682"/>
      <c r="ED36" s="688"/>
      <c r="EE36" s="686"/>
      <c r="EW36" s="682"/>
      <c r="EX36" s="688"/>
      <c r="EY36" s="689"/>
    </row>
    <row r="37">
      <c r="A37" s="687"/>
      <c r="B37" s="43"/>
      <c r="C37" s="43"/>
      <c r="D37" s="43"/>
      <c r="E37" s="686"/>
      <c r="F37" s="682"/>
      <c r="G37" s="686"/>
      <c r="H37" s="682"/>
      <c r="I37" s="688"/>
      <c r="J37" s="680" t="s">
        <v>1047</v>
      </c>
      <c r="K37" s="681" t="s">
        <v>1048</v>
      </c>
      <c r="P37" s="682"/>
      <c r="Q37" s="688"/>
      <c r="R37" s="686"/>
      <c r="AJ37" s="682"/>
      <c r="AK37" s="688"/>
      <c r="AL37" s="689"/>
      <c r="AM37" s="688"/>
      <c r="AN37" s="687"/>
      <c r="AO37" s="43"/>
      <c r="AP37" s="43"/>
      <c r="AQ37" s="43"/>
      <c r="AR37" s="686"/>
      <c r="AS37" s="682"/>
      <c r="AT37" s="686"/>
      <c r="AU37" s="682"/>
      <c r="AV37" s="688"/>
      <c r="AW37" s="680" t="s">
        <v>1047</v>
      </c>
      <c r="AX37" s="681" t="s">
        <v>1048</v>
      </c>
      <c r="BC37" s="682"/>
      <c r="BD37" s="688"/>
      <c r="BE37" s="686"/>
      <c r="BW37" s="682"/>
      <c r="BX37" s="688"/>
      <c r="BY37" s="689"/>
      <c r="BZ37" s="688"/>
      <c r="CA37" s="687"/>
      <c r="CB37" s="43"/>
      <c r="CC37" s="43"/>
      <c r="CD37" s="43"/>
      <c r="CE37" s="686"/>
      <c r="CF37" s="682"/>
      <c r="CG37" s="686"/>
      <c r="CH37" s="682"/>
      <c r="CI37" s="688"/>
      <c r="CJ37" s="680" t="s">
        <v>1047</v>
      </c>
      <c r="CK37" s="681" t="s">
        <v>1048</v>
      </c>
      <c r="CP37" s="682"/>
      <c r="CQ37" s="688"/>
      <c r="CR37" s="686"/>
      <c r="DJ37" s="682"/>
      <c r="DK37" s="688"/>
      <c r="DL37" s="689"/>
      <c r="DM37" s="688"/>
      <c r="DN37" s="687"/>
      <c r="DO37" s="43"/>
      <c r="DP37" s="43"/>
      <c r="DQ37" s="43"/>
      <c r="DR37" s="686"/>
      <c r="DS37" s="682"/>
      <c r="DT37" s="686"/>
      <c r="DU37" s="682"/>
      <c r="DV37" s="688"/>
      <c r="DW37" s="680" t="s">
        <v>1047</v>
      </c>
      <c r="DX37" s="681" t="s">
        <v>1048</v>
      </c>
      <c r="EC37" s="682"/>
      <c r="ED37" s="688"/>
      <c r="EE37" s="686"/>
      <c r="EW37" s="682"/>
      <c r="EX37" s="688"/>
      <c r="EY37" s="689"/>
    </row>
    <row r="38">
      <c r="A38" s="687"/>
      <c r="B38" s="677" t="s">
        <v>635</v>
      </c>
      <c r="C38" s="683"/>
      <c r="D38" s="683"/>
      <c r="E38" s="686"/>
      <c r="F38" s="682"/>
      <c r="G38" s="686"/>
      <c r="H38" s="682"/>
      <c r="I38" s="688"/>
      <c r="J38" s="680" t="s">
        <v>1049</v>
      </c>
      <c r="K38" s="681" t="s">
        <v>1050</v>
      </c>
      <c r="P38" s="682"/>
      <c r="Q38" s="688"/>
      <c r="R38" s="686"/>
      <c r="AJ38" s="682"/>
      <c r="AK38" s="688"/>
      <c r="AL38" s="689"/>
      <c r="AM38" s="688"/>
      <c r="AN38" s="687"/>
      <c r="AO38" s="677" t="s">
        <v>635</v>
      </c>
      <c r="AP38" s="683"/>
      <c r="AQ38" s="683"/>
      <c r="AR38" s="686"/>
      <c r="AS38" s="682"/>
      <c r="AT38" s="686"/>
      <c r="AU38" s="682"/>
      <c r="AV38" s="688"/>
      <c r="AW38" s="680" t="s">
        <v>1049</v>
      </c>
      <c r="AX38" s="681" t="s">
        <v>1050</v>
      </c>
      <c r="BC38" s="682"/>
      <c r="BD38" s="688"/>
      <c r="BE38" s="686"/>
      <c r="BW38" s="682"/>
      <c r="BX38" s="688"/>
      <c r="BY38" s="689"/>
      <c r="BZ38" s="688"/>
      <c r="CA38" s="687"/>
      <c r="CB38" s="677" t="s">
        <v>635</v>
      </c>
      <c r="CC38" s="683"/>
      <c r="CD38" s="683"/>
      <c r="CE38" s="686"/>
      <c r="CF38" s="682"/>
      <c r="CG38" s="686"/>
      <c r="CH38" s="682"/>
      <c r="CI38" s="688"/>
      <c r="CJ38" s="680" t="s">
        <v>1049</v>
      </c>
      <c r="CK38" s="681" t="s">
        <v>1050</v>
      </c>
      <c r="CP38" s="682"/>
      <c r="CQ38" s="688"/>
      <c r="CR38" s="686"/>
      <c r="DJ38" s="682"/>
      <c r="DK38" s="688"/>
      <c r="DL38" s="689"/>
      <c r="DM38" s="688"/>
      <c r="DN38" s="687"/>
      <c r="DO38" s="677" t="s">
        <v>635</v>
      </c>
      <c r="DP38" s="683"/>
      <c r="DQ38" s="683"/>
      <c r="DR38" s="686"/>
      <c r="DS38" s="682"/>
      <c r="DT38" s="686"/>
      <c r="DU38" s="682"/>
      <c r="DV38" s="688"/>
      <c r="DW38" s="680" t="s">
        <v>1049</v>
      </c>
      <c r="DX38" s="681" t="s">
        <v>1050</v>
      </c>
      <c r="EC38" s="682"/>
      <c r="ED38" s="688"/>
      <c r="EE38" s="686"/>
      <c r="EW38" s="682"/>
      <c r="EX38" s="688"/>
      <c r="EY38" s="689"/>
    </row>
    <row r="39">
      <c r="A39" s="687"/>
      <c r="B39" s="47"/>
      <c r="C39" s="47"/>
      <c r="D39" s="47"/>
      <c r="E39" s="686"/>
      <c r="F39" s="682"/>
      <c r="G39" s="686"/>
      <c r="H39" s="682"/>
      <c r="I39" s="688"/>
      <c r="J39" s="680" t="s">
        <v>1051</v>
      </c>
      <c r="K39" s="681" t="s">
        <v>1052</v>
      </c>
      <c r="P39" s="682"/>
      <c r="Q39" s="688"/>
      <c r="R39" s="686"/>
      <c r="AJ39" s="682"/>
      <c r="AK39" s="688"/>
      <c r="AL39" s="689"/>
      <c r="AM39" s="688"/>
      <c r="AN39" s="687"/>
      <c r="AO39" s="47"/>
      <c r="AP39" s="47"/>
      <c r="AQ39" s="47"/>
      <c r="AR39" s="686"/>
      <c r="AS39" s="682"/>
      <c r="AT39" s="686"/>
      <c r="AU39" s="682"/>
      <c r="AV39" s="688"/>
      <c r="AW39" s="680" t="s">
        <v>1051</v>
      </c>
      <c r="AX39" s="681" t="s">
        <v>1052</v>
      </c>
      <c r="BC39" s="682"/>
      <c r="BD39" s="688"/>
      <c r="BE39" s="686"/>
      <c r="BW39" s="682"/>
      <c r="BX39" s="688"/>
      <c r="BY39" s="689"/>
      <c r="BZ39" s="688"/>
      <c r="CA39" s="687"/>
      <c r="CB39" s="47"/>
      <c r="CC39" s="47"/>
      <c r="CD39" s="47"/>
      <c r="CE39" s="686"/>
      <c r="CF39" s="682"/>
      <c r="CG39" s="686"/>
      <c r="CH39" s="682"/>
      <c r="CI39" s="688"/>
      <c r="CJ39" s="680" t="s">
        <v>1051</v>
      </c>
      <c r="CK39" s="681" t="s">
        <v>1052</v>
      </c>
      <c r="CP39" s="682"/>
      <c r="CQ39" s="688"/>
      <c r="CR39" s="686"/>
      <c r="DJ39" s="682"/>
      <c r="DK39" s="688"/>
      <c r="DL39" s="689"/>
      <c r="DM39" s="688"/>
      <c r="DN39" s="687"/>
      <c r="DO39" s="47"/>
      <c r="DP39" s="47"/>
      <c r="DQ39" s="47"/>
      <c r="DR39" s="686"/>
      <c r="DS39" s="682"/>
      <c r="DT39" s="686"/>
      <c r="DU39" s="682"/>
      <c r="DV39" s="688"/>
      <c r="DW39" s="680" t="s">
        <v>1051</v>
      </c>
      <c r="DX39" s="681" t="s">
        <v>1052</v>
      </c>
      <c r="EC39" s="682"/>
      <c r="ED39" s="688"/>
      <c r="EE39" s="686"/>
      <c r="EW39" s="682"/>
      <c r="EX39" s="688"/>
      <c r="EY39" s="689"/>
    </row>
    <row r="40">
      <c r="A40" s="687"/>
      <c r="B40" s="43"/>
      <c r="C40" s="43"/>
      <c r="D40" s="43"/>
      <c r="E40" s="686"/>
      <c r="F40" s="682"/>
      <c r="G40" s="686"/>
      <c r="H40" s="682"/>
      <c r="I40" s="688"/>
      <c r="J40" s="680" t="s">
        <v>1053</v>
      </c>
      <c r="K40" s="681" t="s">
        <v>1054</v>
      </c>
      <c r="P40" s="682"/>
      <c r="Q40" s="688"/>
      <c r="R40" s="686"/>
      <c r="AJ40" s="682"/>
      <c r="AK40" s="688"/>
      <c r="AL40" s="689"/>
      <c r="AM40" s="688"/>
      <c r="AN40" s="687"/>
      <c r="AO40" s="43"/>
      <c r="AP40" s="43"/>
      <c r="AQ40" s="43"/>
      <c r="AR40" s="686"/>
      <c r="AS40" s="682"/>
      <c r="AT40" s="686"/>
      <c r="AU40" s="682"/>
      <c r="AV40" s="688"/>
      <c r="AW40" s="680" t="s">
        <v>1053</v>
      </c>
      <c r="AX40" s="681" t="s">
        <v>1054</v>
      </c>
      <c r="BC40" s="682"/>
      <c r="BD40" s="688"/>
      <c r="BE40" s="686"/>
      <c r="BW40" s="682"/>
      <c r="BX40" s="688"/>
      <c r="BY40" s="689"/>
      <c r="BZ40" s="688"/>
      <c r="CA40" s="687"/>
      <c r="CB40" s="43"/>
      <c r="CC40" s="43"/>
      <c r="CD40" s="43"/>
      <c r="CE40" s="686"/>
      <c r="CF40" s="682"/>
      <c r="CG40" s="686"/>
      <c r="CH40" s="682"/>
      <c r="CI40" s="688"/>
      <c r="CJ40" s="680" t="s">
        <v>1053</v>
      </c>
      <c r="CK40" s="681" t="s">
        <v>1054</v>
      </c>
      <c r="CP40" s="682"/>
      <c r="CQ40" s="688"/>
      <c r="CR40" s="686"/>
      <c r="DJ40" s="682"/>
      <c r="DK40" s="688"/>
      <c r="DL40" s="689"/>
      <c r="DM40" s="688"/>
      <c r="DN40" s="687"/>
      <c r="DO40" s="43"/>
      <c r="DP40" s="43"/>
      <c r="DQ40" s="43"/>
      <c r="DR40" s="686"/>
      <c r="DS40" s="682"/>
      <c r="DT40" s="686"/>
      <c r="DU40" s="682"/>
      <c r="DV40" s="688"/>
      <c r="DW40" s="680" t="s">
        <v>1053</v>
      </c>
      <c r="DX40" s="681" t="s">
        <v>1054</v>
      </c>
      <c r="EC40" s="682"/>
      <c r="ED40" s="688"/>
      <c r="EE40" s="686"/>
      <c r="EW40" s="682"/>
      <c r="EX40" s="688"/>
      <c r="EY40" s="689"/>
    </row>
    <row r="41">
      <c r="A41" s="687"/>
      <c r="B41" s="677" t="s">
        <v>637</v>
      </c>
      <c r="C41" s="683"/>
      <c r="D41" s="683"/>
      <c r="E41" s="686"/>
      <c r="F41" s="682"/>
      <c r="G41" s="686"/>
      <c r="H41" s="682"/>
      <c r="I41" s="688"/>
      <c r="J41" s="680" t="s">
        <v>1055</v>
      </c>
      <c r="K41" s="681" t="s">
        <v>1056</v>
      </c>
      <c r="P41" s="682"/>
      <c r="Q41" s="688"/>
      <c r="R41" s="686"/>
      <c r="AJ41" s="682"/>
      <c r="AK41" s="688"/>
      <c r="AL41" s="689"/>
      <c r="AM41" s="688"/>
      <c r="AN41" s="687"/>
      <c r="AO41" s="677" t="s">
        <v>637</v>
      </c>
      <c r="AP41" s="683"/>
      <c r="AQ41" s="683"/>
      <c r="AR41" s="686"/>
      <c r="AS41" s="682"/>
      <c r="AT41" s="686"/>
      <c r="AU41" s="682"/>
      <c r="AV41" s="688"/>
      <c r="AW41" s="680" t="s">
        <v>1055</v>
      </c>
      <c r="AX41" s="681" t="s">
        <v>1056</v>
      </c>
      <c r="BC41" s="682"/>
      <c r="BD41" s="688"/>
      <c r="BE41" s="686"/>
      <c r="BW41" s="682"/>
      <c r="BX41" s="688"/>
      <c r="BY41" s="689"/>
      <c r="BZ41" s="688"/>
      <c r="CA41" s="687"/>
      <c r="CB41" s="677" t="s">
        <v>637</v>
      </c>
      <c r="CC41" s="683"/>
      <c r="CD41" s="683"/>
      <c r="CE41" s="686"/>
      <c r="CF41" s="682"/>
      <c r="CG41" s="686"/>
      <c r="CH41" s="682"/>
      <c r="CI41" s="688"/>
      <c r="CJ41" s="680" t="s">
        <v>1055</v>
      </c>
      <c r="CK41" s="681" t="s">
        <v>1056</v>
      </c>
      <c r="CP41" s="682"/>
      <c r="CQ41" s="688"/>
      <c r="CR41" s="686"/>
      <c r="DJ41" s="682"/>
      <c r="DK41" s="688"/>
      <c r="DL41" s="689"/>
      <c r="DM41" s="688"/>
      <c r="DN41" s="687"/>
      <c r="DO41" s="677" t="s">
        <v>637</v>
      </c>
      <c r="DP41" s="683"/>
      <c r="DQ41" s="683"/>
      <c r="DR41" s="686"/>
      <c r="DS41" s="682"/>
      <c r="DT41" s="686"/>
      <c r="DU41" s="682"/>
      <c r="DV41" s="688"/>
      <c r="DW41" s="680" t="s">
        <v>1055</v>
      </c>
      <c r="DX41" s="681" t="s">
        <v>1056</v>
      </c>
      <c r="EC41" s="682"/>
      <c r="ED41" s="688"/>
      <c r="EE41" s="686"/>
      <c r="EW41" s="682"/>
      <c r="EX41" s="688"/>
      <c r="EY41" s="689"/>
    </row>
    <row r="42">
      <c r="A42" s="687"/>
      <c r="B42" s="47"/>
      <c r="C42" s="47"/>
      <c r="D42" s="47"/>
      <c r="E42" s="686"/>
      <c r="F42" s="682"/>
      <c r="G42" s="686"/>
      <c r="H42" s="682"/>
      <c r="I42" s="688"/>
      <c r="J42" s="690" t="s">
        <v>1057</v>
      </c>
      <c r="K42" s="691" t="s">
        <v>1058</v>
      </c>
      <c r="L42" s="11"/>
      <c r="M42" s="11"/>
      <c r="N42" s="11"/>
      <c r="O42" s="11"/>
      <c r="P42" s="12"/>
      <c r="Q42" s="688"/>
      <c r="R42" s="48"/>
      <c r="S42" s="11"/>
      <c r="T42" s="11"/>
      <c r="U42" s="11"/>
      <c r="V42" s="11"/>
      <c r="W42" s="11"/>
      <c r="X42" s="11"/>
      <c r="Y42" s="11"/>
      <c r="Z42" s="11"/>
      <c r="AA42" s="11"/>
      <c r="AB42" s="11"/>
      <c r="AC42" s="11"/>
      <c r="AD42" s="11"/>
      <c r="AE42" s="11"/>
      <c r="AF42" s="11"/>
      <c r="AG42" s="11"/>
      <c r="AH42" s="11"/>
      <c r="AI42" s="11"/>
      <c r="AJ42" s="12"/>
      <c r="AK42" s="688"/>
      <c r="AL42" s="689"/>
      <c r="AM42" s="688"/>
      <c r="AN42" s="687"/>
      <c r="AO42" s="47"/>
      <c r="AP42" s="47"/>
      <c r="AQ42" s="47"/>
      <c r="AR42" s="686"/>
      <c r="AS42" s="682"/>
      <c r="AT42" s="686"/>
      <c r="AU42" s="682"/>
      <c r="AV42" s="688"/>
      <c r="AW42" s="690" t="s">
        <v>1057</v>
      </c>
      <c r="AX42" s="691" t="s">
        <v>1058</v>
      </c>
      <c r="AY42" s="11"/>
      <c r="AZ42" s="11"/>
      <c r="BA42" s="11"/>
      <c r="BB42" s="11"/>
      <c r="BC42" s="12"/>
      <c r="BD42" s="688"/>
      <c r="BE42" s="48"/>
      <c r="BF42" s="11"/>
      <c r="BG42" s="11"/>
      <c r="BH42" s="11"/>
      <c r="BI42" s="11"/>
      <c r="BJ42" s="11"/>
      <c r="BK42" s="11"/>
      <c r="BL42" s="11"/>
      <c r="BM42" s="11"/>
      <c r="BN42" s="11"/>
      <c r="BO42" s="11"/>
      <c r="BP42" s="11"/>
      <c r="BQ42" s="11"/>
      <c r="BR42" s="11"/>
      <c r="BS42" s="11"/>
      <c r="BT42" s="11"/>
      <c r="BU42" s="11"/>
      <c r="BV42" s="11"/>
      <c r="BW42" s="12"/>
      <c r="BX42" s="688"/>
      <c r="BY42" s="689"/>
      <c r="BZ42" s="688"/>
      <c r="CA42" s="687"/>
      <c r="CB42" s="47"/>
      <c r="CC42" s="47"/>
      <c r="CD42" s="47"/>
      <c r="CE42" s="686"/>
      <c r="CF42" s="682"/>
      <c r="CG42" s="686"/>
      <c r="CH42" s="682"/>
      <c r="CI42" s="688"/>
      <c r="CJ42" s="690" t="s">
        <v>1057</v>
      </c>
      <c r="CK42" s="691" t="s">
        <v>1058</v>
      </c>
      <c r="CL42" s="11"/>
      <c r="CM42" s="11"/>
      <c r="CN42" s="11"/>
      <c r="CO42" s="11"/>
      <c r="CP42" s="12"/>
      <c r="CQ42" s="688"/>
      <c r="CR42" s="48"/>
      <c r="CS42" s="11"/>
      <c r="CT42" s="11"/>
      <c r="CU42" s="11"/>
      <c r="CV42" s="11"/>
      <c r="CW42" s="11"/>
      <c r="CX42" s="11"/>
      <c r="CY42" s="11"/>
      <c r="CZ42" s="11"/>
      <c r="DA42" s="11"/>
      <c r="DB42" s="11"/>
      <c r="DC42" s="11"/>
      <c r="DD42" s="11"/>
      <c r="DE42" s="11"/>
      <c r="DF42" s="11"/>
      <c r="DG42" s="11"/>
      <c r="DH42" s="11"/>
      <c r="DI42" s="11"/>
      <c r="DJ42" s="12"/>
      <c r="DK42" s="688"/>
      <c r="DL42" s="689"/>
      <c r="DM42" s="688"/>
      <c r="DN42" s="687"/>
      <c r="DO42" s="47"/>
      <c r="DP42" s="47"/>
      <c r="DQ42" s="47"/>
      <c r="DR42" s="686"/>
      <c r="DS42" s="682"/>
      <c r="DT42" s="686"/>
      <c r="DU42" s="682"/>
      <c r="DV42" s="688"/>
      <c r="DW42" s="690" t="s">
        <v>1057</v>
      </c>
      <c r="DX42" s="691" t="s">
        <v>1058</v>
      </c>
      <c r="DY42" s="11"/>
      <c r="DZ42" s="11"/>
      <c r="EA42" s="11"/>
      <c r="EB42" s="11"/>
      <c r="EC42" s="12"/>
      <c r="ED42" s="688"/>
      <c r="EE42" s="48"/>
      <c r="EF42" s="11"/>
      <c r="EG42" s="11"/>
      <c r="EH42" s="11"/>
      <c r="EI42" s="11"/>
      <c r="EJ42" s="11"/>
      <c r="EK42" s="11"/>
      <c r="EL42" s="11"/>
      <c r="EM42" s="11"/>
      <c r="EN42" s="11"/>
      <c r="EO42" s="11"/>
      <c r="EP42" s="11"/>
      <c r="EQ42" s="11"/>
      <c r="ER42" s="11"/>
      <c r="ES42" s="11"/>
      <c r="ET42" s="11"/>
      <c r="EU42" s="11"/>
      <c r="EV42" s="11"/>
      <c r="EW42" s="12"/>
      <c r="EX42" s="688"/>
      <c r="EY42" s="689"/>
    </row>
    <row r="43">
      <c r="A43" s="687"/>
      <c r="B43" s="43"/>
      <c r="C43" s="43"/>
      <c r="D43" s="43"/>
      <c r="E43" s="48"/>
      <c r="F43" s="12"/>
      <c r="G43" s="48"/>
      <c r="H43" s="12"/>
      <c r="I43" s="688"/>
      <c r="J43" s="688"/>
      <c r="K43" s="688"/>
      <c r="L43" s="688"/>
      <c r="M43" s="688"/>
      <c r="N43" s="688"/>
      <c r="O43" s="688"/>
      <c r="P43" s="688"/>
      <c r="Q43" s="688"/>
      <c r="R43" s="688"/>
      <c r="S43" s="688"/>
      <c r="T43" s="688"/>
      <c r="U43" s="688"/>
      <c r="V43" s="688"/>
      <c r="W43" s="688"/>
      <c r="X43" s="688"/>
      <c r="Y43" s="688"/>
      <c r="Z43" s="688"/>
      <c r="AA43" s="688"/>
      <c r="AB43" s="688"/>
      <c r="AC43" s="688"/>
      <c r="AD43" s="688"/>
      <c r="AE43" s="688"/>
      <c r="AF43" s="688"/>
      <c r="AG43" s="688"/>
      <c r="AH43" s="688"/>
      <c r="AI43" s="688"/>
      <c r="AJ43" s="688"/>
      <c r="AK43" s="688"/>
      <c r="AL43" s="689"/>
      <c r="AM43" s="688"/>
      <c r="AN43" s="687"/>
      <c r="AO43" s="43"/>
      <c r="AP43" s="43"/>
      <c r="AQ43" s="43"/>
      <c r="AR43" s="48"/>
      <c r="AS43" s="12"/>
      <c r="AT43" s="48"/>
      <c r="AU43" s="12"/>
      <c r="AV43" s="688"/>
      <c r="AW43" s="688"/>
      <c r="AX43" s="688"/>
      <c r="AY43" s="688"/>
      <c r="AZ43" s="688"/>
      <c r="BA43" s="688"/>
      <c r="BB43" s="688"/>
      <c r="BC43" s="688"/>
      <c r="BD43" s="688"/>
      <c r="BE43" s="688"/>
      <c r="BF43" s="688"/>
      <c r="BG43" s="688"/>
      <c r="BH43" s="688"/>
      <c r="BI43" s="688"/>
      <c r="BJ43" s="688"/>
      <c r="BK43" s="688"/>
      <c r="BL43" s="688"/>
      <c r="BM43" s="688"/>
      <c r="BN43" s="688"/>
      <c r="BO43" s="688"/>
      <c r="BP43" s="688"/>
      <c r="BQ43" s="688"/>
      <c r="BR43" s="688"/>
      <c r="BS43" s="688"/>
      <c r="BT43" s="688"/>
      <c r="BU43" s="688"/>
      <c r="BV43" s="688"/>
      <c r="BW43" s="688"/>
      <c r="BX43" s="688"/>
      <c r="BY43" s="689"/>
      <c r="BZ43" s="688"/>
      <c r="CA43" s="687"/>
      <c r="CB43" s="43"/>
      <c r="CC43" s="43"/>
      <c r="CD43" s="43"/>
      <c r="CE43" s="48"/>
      <c r="CF43" s="12"/>
      <c r="CG43" s="48"/>
      <c r="CH43" s="12"/>
      <c r="CI43" s="688"/>
      <c r="CJ43" s="688"/>
      <c r="CK43" s="688"/>
      <c r="CL43" s="688"/>
      <c r="CM43" s="688"/>
      <c r="CN43" s="688"/>
      <c r="CO43" s="688"/>
      <c r="CP43" s="688"/>
      <c r="CQ43" s="688"/>
      <c r="CR43" s="688"/>
      <c r="CS43" s="688"/>
      <c r="CT43" s="688"/>
      <c r="CU43" s="688"/>
      <c r="CV43" s="688"/>
      <c r="CW43" s="688"/>
      <c r="CX43" s="688"/>
      <c r="CY43" s="688"/>
      <c r="CZ43" s="688"/>
      <c r="DA43" s="688"/>
      <c r="DB43" s="688"/>
      <c r="DC43" s="688"/>
      <c r="DD43" s="688"/>
      <c r="DE43" s="688"/>
      <c r="DF43" s="688"/>
      <c r="DG43" s="688"/>
      <c r="DH43" s="688"/>
      <c r="DI43" s="688"/>
      <c r="DJ43" s="688"/>
      <c r="DK43" s="688"/>
      <c r="DL43" s="689"/>
      <c r="DM43" s="688"/>
      <c r="DN43" s="687"/>
      <c r="DO43" s="43"/>
      <c r="DP43" s="43"/>
      <c r="DQ43" s="43"/>
      <c r="DR43" s="48"/>
      <c r="DS43" s="12"/>
      <c r="DT43" s="48"/>
      <c r="DU43" s="12"/>
      <c r="DV43" s="688"/>
      <c r="DW43" s="688"/>
      <c r="DX43" s="688"/>
      <c r="DY43" s="688"/>
      <c r="DZ43" s="688"/>
      <c r="EA43" s="688"/>
      <c r="EB43" s="688"/>
      <c r="EC43" s="688"/>
      <c r="ED43" s="688"/>
      <c r="EE43" s="688"/>
      <c r="EF43" s="688"/>
      <c r="EG43" s="688"/>
      <c r="EH43" s="688"/>
      <c r="EI43" s="688"/>
      <c r="EJ43" s="688"/>
      <c r="EK43" s="688"/>
      <c r="EL43" s="688"/>
      <c r="EM43" s="688"/>
      <c r="EN43" s="688"/>
      <c r="EO43" s="688"/>
      <c r="EP43" s="688"/>
      <c r="EQ43" s="688"/>
      <c r="ER43" s="688"/>
      <c r="ES43" s="688"/>
      <c r="ET43" s="688"/>
      <c r="EU43" s="688"/>
      <c r="EV43" s="688"/>
      <c r="EW43" s="688"/>
      <c r="EX43" s="688"/>
      <c r="EY43" s="689"/>
    </row>
    <row r="44">
      <c r="A44" s="687"/>
      <c r="B44" s="688"/>
      <c r="C44" s="688"/>
      <c r="D44" s="688"/>
      <c r="E44" s="688"/>
      <c r="F44" s="688"/>
      <c r="G44" s="688"/>
      <c r="H44" s="688"/>
      <c r="I44" s="688"/>
      <c r="J44" s="688"/>
      <c r="K44" s="688"/>
      <c r="L44" s="688"/>
      <c r="M44" s="688"/>
      <c r="N44" s="688"/>
      <c r="O44" s="688"/>
      <c r="P44" s="688"/>
      <c r="Q44" s="688"/>
      <c r="R44" s="688"/>
      <c r="S44" s="688"/>
      <c r="T44" s="688"/>
      <c r="U44" s="688"/>
      <c r="V44" s="688"/>
      <c r="W44" s="688"/>
      <c r="X44" s="688"/>
      <c r="Y44" s="688"/>
      <c r="Z44" s="688"/>
      <c r="AA44" s="688"/>
      <c r="AB44" s="688"/>
      <c r="AC44" s="688"/>
      <c r="AD44" s="688"/>
      <c r="AE44" s="688"/>
      <c r="AF44" s="688"/>
      <c r="AG44" s="688"/>
      <c r="AH44" s="688"/>
      <c r="AI44" s="688"/>
      <c r="AJ44" s="688"/>
      <c r="AK44" s="688"/>
      <c r="AL44" s="689"/>
      <c r="AM44" s="688"/>
      <c r="AN44" s="687"/>
      <c r="AO44" s="688"/>
      <c r="AP44" s="688"/>
      <c r="AQ44" s="688"/>
      <c r="AR44" s="688"/>
      <c r="AS44" s="688"/>
      <c r="AT44" s="688"/>
      <c r="AU44" s="688"/>
      <c r="AV44" s="688"/>
      <c r="AW44" s="688"/>
      <c r="AX44" s="688"/>
      <c r="AY44" s="688"/>
      <c r="AZ44" s="688"/>
      <c r="BA44" s="688"/>
      <c r="BB44" s="688"/>
      <c r="BC44" s="688"/>
      <c r="BD44" s="688"/>
      <c r="BE44" s="688"/>
      <c r="BF44" s="688"/>
      <c r="BG44" s="688"/>
      <c r="BH44" s="688"/>
      <c r="BI44" s="688"/>
      <c r="BJ44" s="688"/>
      <c r="BK44" s="688"/>
      <c r="BL44" s="688"/>
      <c r="BM44" s="688"/>
      <c r="BN44" s="688"/>
      <c r="BO44" s="688"/>
      <c r="BP44" s="688"/>
      <c r="BQ44" s="688"/>
      <c r="BR44" s="688"/>
      <c r="BS44" s="688"/>
      <c r="BT44" s="688"/>
      <c r="BU44" s="688"/>
      <c r="BV44" s="688"/>
      <c r="BW44" s="688"/>
      <c r="BX44" s="688"/>
      <c r="BY44" s="689"/>
      <c r="BZ44" s="688"/>
      <c r="CA44" s="687"/>
      <c r="CB44" s="688"/>
      <c r="CC44" s="688"/>
      <c r="CD44" s="688"/>
      <c r="CE44" s="688"/>
      <c r="CF44" s="688"/>
      <c r="CG44" s="688"/>
      <c r="CH44" s="688"/>
      <c r="CI44" s="688"/>
      <c r="CJ44" s="688"/>
      <c r="CK44" s="688"/>
      <c r="CL44" s="688"/>
      <c r="CM44" s="688"/>
      <c r="CN44" s="688"/>
      <c r="CO44" s="688"/>
      <c r="CP44" s="688"/>
      <c r="CQ44" s="688"/>
      <c r="CR44" s="688"/>
      <c r="CS44" s="688"/>
      <c r="CT44" s="688"/>
      <c r="CU44" s="688"/>
      <c r="CV44" s="688"/>
      <c r="CW44" s="688"/>
      <c r="CX44" s="688"/>
      <c r="CY44" s="688"/>
      <c r="CZ44" s="688"/>
      <c r="DA44" s="688"/>
      <c r="DB44" s="688"/>
      <c r="DC44" s="688"/>
      <c r="DD44" s="688"/>
      <c r="DE44" s="688"/>
      <c r="DF44" s="688"/>
      <c r="DG44" s="688"/>
      <c r="DH44" s="688"/>
      <c r="DI44" s="688"/>
      <c r="DJ44" s="688"/>
      <c r="DK44" s="688"/>
      <c r="DL44" s="689"/>
      <c r="DM44" s="688"/>
      <c r="DN44" s="687"/>
      <c r="DO44" s="688"/>
      <c r="DP44" s="688"/>
      <c r="DQ44" s="688"/>
      <c r="DR44" s="688"/>
      <c r="DS44" s="688"/>
      <c r="DT44" s="688"/>
      <c r="DU44" s="688"/>
      <c r="DV44" s="688"/>
      <c r="DW44" s="688"/>
      <c r="DX44" s="688"/>
      <c r="DY44" s="688"/>
      <c r="DZ44" s="688"/>
      <c r="EA44" s="688"/>
      <c r="EB44" s="688"/>
      <c r="EC44" s="688"/>
      <c r="ED44" s="688"/>
      <c r="EE44" s="688"/>
      <c r="EF44" s="688"/>
      <c r="EG44" s="688"/>
      <c r="EH44" s="688"/>
      <c r="EI44" s="688"/>
      <c r="EJ44" s="688"/>
      <c r="EK44" s="688"/>
      <c r="EL44" s="688"/>
      <c r="EM44" s="688"/>
      <c r="EN44" s="688"/>
      <c r="EO44" s="688"/>
      <c r="EP44" s="688"/>
      <c r="EQ44" s="688"/>
      <c r="ER44" s="688"/>
      <c r="ES44" s="688"/>
      <c r="ET44" s="688"/>
      <c r="EU44" s="688"/>
      <c r="EV44" s="688"/>
      <c r="EW44" s="688"/>
      <c r="EX44" s="688"/>
      <c r="EY44" s="689"/>
    </row>
    <row r="45">
      <c r="A45" s="687"/>
      <c r="B45" s="688"/>
      <c r="C45" s="688"/>
      <c r="D45" s="688"/>
      <c r="E45" s="688"/>
      <c r="F45" s="688"/>
      <c r="G45" s="688"/>
      <c r="H45" s="688"/>
      <c r="I45" s="688"/>
      <c r="J45" s="688"/>
      <c r="K45" s="688"/>
      <c r="L45" s="688"/>
      <c r="M45" s="688"/>
      <c r="N45" s="688"/>
      <c r="O45" s="688"/>
      <c r="P45" s="688"/>
      <c r="Q45" s="688"/>
      <c r="R45" s="688"/>
      <c r="S45" s="688"/>
      <c r="T45" s="688"/>
      <c r="U45" s="688"/>
      <c r="V45" s="688"/>
      <c r="W45" s="688"/>
      <c r="X45" s="688"/>
      <c r="Y45" s="688"/>
      <c r="Z45" s="688"/>
      <c r="AA45" s="688"/>
      <c r="AB45" s="688"/>
      <c r="AC45" s="688"/>
      <c r="AD45" s="688"/>
      <c r="AE45" s="688"/>
      <c r="AF45" s="688"/>
      <c r="AG45" s="688"/>
      <c r="AH45" s="688"/>
      <c r="AI45" s="688"/>
      <c r="AJ45" s="688"/>
      <c r="AK45" s="688"/>
      <c r="AL45" s="689"/>
      <c r="AM45" s="688"/>
      <c r="AN45" s="687"/>
      <c r="AO45" s="688"/>
      <c r="AP45" s="688"/>
      <c r="AQ45" s="688"/>
      <c r="AR45" s="688"/>
      <c r="AS45" s="688"/>
      <c r="AT45" s="688"/>
      <c r="AU45" s="688"/>
      <c r="AV45" s="688"/>
      <c r="AW45" s="688"/>
      <c r="AX45" s="688"/>
      <c r="AY45" s="688"/>
      <c r="AZ45" s="688"/>
      <c r="BA45" s="688"/>
      <c r="BB45" s="688"/>
      <c r="BC45" s="688"/>
      <c r="BD45" s="688"/>
      <c r="BE45" s="688"/>
      <c r="BF45" s="688"/>
      <c r="BG45" s="688"/>
      <c r="BH45" s="688"/>
      <c r="BI45" s="688"/>
      <c r="BJ45" s="688"/>
      <c r="BK45" s="688"/>
      <c r="BL45" s="688"/>
      <c r="BM45" s="688"/>
      <c r="BN45" s="688"/>
      <c r="BO45" s="688"/>
      <c r="BP45" s="688"/>
      <c r="BQ45" s="688"/>
      <c r="BR45" s="688"/>
      <c r="BS45" s="688"/>
      <c r="BT45" s="688"/>
      <c r="BU45" s="688"/>
      <c r="BV45" s="688"/>
      <c r="BW45" s="688"/>
      <c r="BX45" s="688"/>
      <c r="BY45" s="689"/>
      <c r="BZ45" s="688"/>
      <c r="CA45" s="687"/>
      <c r="CB45" s="688"/>
      <c r="CC45" s="688"/>
      <c r="CD45" s="688"/>
      <c r="CE45" s="688"/>
      <c r="CF45" s="688"/>
      <c r="CG45" s="688"/>
      <c r="CH45" s="688"/>
      <c r="CI45" s="688"/>
      <c r="CJ45" s="688"/>
      <c r="CK45" s="688"/>
      <c r="CL45" s="688"/>
      <c r="CM45" s="688"/>
      <c r="CN45" s="688"/>
      <c r="CO45" s="688"/>
      <c r="CP45" s="688"/>
      <c r="CQ45" s="688"/>
      <c r="CR45" s="688"/>
      <c r="CS45" s="688"/>
      <c r="CT45" s="688"/>
      <c r="CU45" s="688"/>
      <c r="CV45" s="688"/>
      <c r="CW45" s="688"/>
      <c r="CX45" s="688"/>
      <c r="CY45" s="688"/>
      <c r="CZ45" s="688"/>
      <c r="DA45" s="688"/>
      <c r="DB45" s="688"/>
      <c r="DC45" s="688"/>
      <c r="DD45" s="688"/>
      <c r="DE45" s="688"/>
      <c r="DF45" s="688"/>
      <c r="DG45" s="688"/>
      <c r="DH45" s="688"/>
      <c r="DI45" s="688"/>
      <c r="DJ45" s="688"/>
      <c r="DK45" s="688"/>
      <c r="DL45" s="689"/>
      <c r="DM45" s="688"/>
      <c r="DN45" s="687"/>
      <c r="DO45" s="688"/>
      <c r="DP45" s="688"/>
      <c r="DQ45" s="688"/>
      <c r="DR45" s="688"/>
      <c r="DS45" s="688"/>
      <c r="DT45" s="688"/>
      <c r="DU45" s="688"/>
      <c r="DV45" s="688"/>
      <c r="DW45" s="688"/>
      <c r="DX45" s="688"/>
      <c r="DY45" s="688"/>
      <c r="DZ45" s="688"/>
      <c r="EA45" s="688"/>
      <c r="EB45" s="688"/>
      <c r="EC45" s="688"/>
      <c r="ED45" s="688"/>
      <c r="EE45" s="688"/>
      <c r="EF45" s="688"/>
      <c r="EG45" s="688"/>
      <c r="EH45" s="688"/>
      <c r="EI45" s="688"/>
      <c r="EJ45" s="688"/>
      <c r="EK45" s="688"/>
      <c r="EL45" s="688"/>
      <c r="EM45" s="688"/>
      <c r="EN45" s="688"/>
      <c r="EO45" s="688"/>
      <c r="EP45" s="688"/>
      <c r="EQ45" s="688"/>
      <c r="ER45" s="688"/>
      <c r="ES45" s="688"/>
      <c r="ET45" s="688"/>
      <c r="EU45" s="688"/>
      <c r="EV45" s="688"/>
      <c r="EW45" s="688"/>
      <c r="EX45" s="688"/>
      <c r="EY45" s="689"/>
    </row>
    <row r="46">
      <c r="A46" s="687"/>
      <c r="B46" s="688"/>
      <c r="C46" s="688"/>
      <c r="D46" s="688"/>
      <c r="E46" s="688"/>
      <c r="F46" s="688"/>
      <c r="G46" s="688"/>
      <c r="H46" s="688"/>
      <c r="I46" s="688"/>
      <c r="J46" s="688"/>
      <c r="K46" s="688"/>
      <c r="L46" s="688"/>
      <c r="M46" s="688"/>
      <c r="N46" s="688"/>
      <c r="O46" s="688"/>
      <c r="P46" s="688"/>
      <c r="Q46" s="688"/>
      <c r="R46" s="688"/>
      <c r="S46" s="688"/>
      <c r="T46" s="688"/>
      <c r="U46" s="688"/>
      <c r="V46" s="688"/>
      <c r="W46" s="688"/>
      <c r="X46" s="688"/>
      <c r="Y46" s="688"/>
      <c r="Z46" s="688"/>
      <c r="AA46" s="688"/>
      <c r="AB46" s="688"/>
      <c r="AC46" s="688"/>
      <c r="AD46" s="688"/>
      <c r="AE46" s="688"/>
      <c r="AF46" s="688"/>
      <c r="AG46" s="688"/>
      <c r="AH46" s="688"/>
      <c r="AI46" s="688"/>
      <c r="AJ46" s="688"/>
      <c r="AK46" s="688"/>
      <c r="AL46" s="689"/>
      <c r="AM46" s="688"/>
      <c r="AN46" s="687"/>
      <c r="AO46" s="688"/>
      <c r="AP46" s="688"/>
      <c r="AQ46" s="688"/>
      <c r="AR46" s="688"/>
      <c r="AS46" s="688"/>
      <c r="AT46" s="688"/>
      <c r="AU46" s="688"/>
      <c r="AV46" s="688"/>
      <c r="AW46" s="688"/>
      <c r="AX46" s="688"/>
      <c r="AY46" s="688"/>
      <c r="AZ46" s="688"/>
      <c r="BA46" s="688"/>
      <c r="BB46" s="688"/>
      <c r="BC46" s="688"/>
      <c r="BD46" s="688"/>
      <c r="BE46" s="688"/>
      <c r="BF46" s="688"/>
      <c r="BG46" s="688"/>
      <c r="BH46" s="688"/>
      <c r="BI46" s="688"/>
      <c r="BJ46" s="688"/>
      <c r="BK46" s="688"/>
      <c r="BL46" s="688"/>
      <c r="BM46" s="688"/>
      <c r="BN46" s="688"/>
      <c r="BO46" s="688"/>
      <c r="BP46" s="688"/>
      <c r="BQ46" s="688"/>
      <c r="BR46" s="688"/>
      <c r="BS46" s="688"/>
      <c r="BT46" s="688"/>
      <c r="BU46" s="688"/>
      <c r="BV46" s="688"/>
      <c r="BW46" s="688"/>
      <c r="BX46" s="688"/>
      <c r="BY46" s="689"/>
      <c r="BZ46" s="688"/>
      <c r="CA46" s="687"/>
      <c r="CB46" s="688"/>
      <c r="CC46" s="688"/>
      <c r="CD46" s="688"/>
      <c r="CE46" s="688"/>
      <c r="CF46" s="688"/>
      <c r="CG46" s="688"/>
      <c r="CH46" s="688"/>
      <c r="CI46" s="688"/>
      <c r="CJ46" s="688"/>
      <c r="CK46" s="688"/>
      <c r="CL46" s="688"/>
      <c r="CM46" s="688"/>
      <c r="CN46" s="688"/>
      <c r="CO46" s="688"/>
      <c r="CP46" s="688"/>
      <c r="CQ46" s="688"/>
      <c r="CR46" s="688"/>
      <c r="CS46" s="688"/>
      <c r="CT46" s="688"/>
      <c r="CU46" s="688"/>
      <c r="CV46" s="688"/>
      <c r="CW46" s="688"/>
      <c r="CX46" s="688"/>
      <c r="CY46" s="688"/>
      <c r="CZ46" s="688"/>
      <c r="DA46" s="688"/>
      <c r="DB46" s="688"/>
      <c r="DC46" s="688"/>
      <c r="DD46" s="688"/>
      <c r="DE46" s="688"/>
      <c r="DF46" s="688"/>
      <c r="DG46" s="688"/>
      <c r="DH46" s="688"/>
      <c r="DI46" s="688"/>
      <c r="DJ46" s="688"/>
      <c r="DK46" s="688"/>
      <c r="DL46" s="689"/>
      <c r="DM46" s="688"/>
      <c r="DN46" s="687"/>
      <c r="DO46" s="688"/>
      <c r="DP46" s="688"/>
      <c r="DQ46" s="688"/>
      <c r="DR46" s="688"/>
      <c r="DS46" s="688"/>
      <c r="DT46" s="688"/>
      <c r="DU46" s="688"/>
      <c r="DV46" s="688"/>
      <c r="DW46" s="688"/>
      <c r="DX46" s="688"/>
      <c r="DY46" s="688"/>
      <c r="DZ46" s="688"/>
      <c r="EA46" s="688"/>
      <c r="EB46" s="688"/>
      <c r="EC46" s="688"/>
      <c r="ED46" s="688"/>
      <c r="EE46" s="688"/>
      <c r="EF46" s="688"/>
      <c r="EG46" s="688"/>
      <c r="EH46" s="688"/>
      <c r="EI46" s="688"/>
      <c r="EJ46" s="688"/>
      <c r="EK46" s="688"/>
      <c r="EL46" s="688"/>
      <c r="EM46" s="688"/>
      <c r="EN46" s="688"/>
      <c r="EO46" s="688"/>
      <c r="EP46" s="688"/>
      <c r="EQ46" s="688"/>
      <c r="ER46" s="688"/>
      <c r="ES46" s="688"/>
      <c r="ET46" s="688"/>
      <c r="EU46" s="688"/>
      <c r="EV46" s="688"/>
      <c r="EW46" s="688"/>
      <c r="EX46" s="688"/>
      <c r="EY46" s="689"/>
    </row>
    <row r="47">
      <c r="A47" s="692" t="s">
        <v>1059</v>
      </c>
      <c r="P47" s="693"/>
      <c r="Q47" s="694"/>
      <c r="R47" s="694"/>
      <c r="S47" s="694"/>
      <c r="T47" s="694"/>
      <c r="U47" s="694"/>
      <c r="V47" s="694"/>
      <c r="W47" s="694"/>
      <c r="X47" s="694"/>
      <c r="Y47" s="694"/>
      <c r="Z47" s="694"/>
      <c r="AA47" s="694"/>
      <c r="AB47" s="694"/>
      <c r="AC47" s="694"/>
      <c r="AD47" s="694"/>
      <c r="AE47" s="694"/>
      <c r="AF47" s="694"/>
      <c r="AG47" s="694"/>
      <c r="AH47" s="694"/>
      <c r="AI47" s="694"/>
      <c r="AJ47" s="694"/>
      <c r="AK47" s="694"/>
      <c r="AL47" s="695"/>
      <c r="AM47" s="695"/>
      <c r="AN47" s="625" t="s">
        <v>1059</v>
      </c>
      <c r="BC47" s="693"/>
      <c r="BD47" s="696"/>
      <c r="BE47" s="694"/>
      <c r="BF47" s="694"/>
      <c r="BG47" s="694"/>
      <c r="BH47" s="694"/>
      <c r="BI47" s="694"/>
      <c r="BJ47" s="694"/>
      <c r="BK47" s="694"/>
      <c r="BL47" s="694"/>
      <c r="BM47" s="694"/>
      <c r="BN47" s="694"/>
      <c r="BO47" s="694"/>
      <c r="BP47" s="694"/>
      <c r="BQ47" s="694"/>
      <c r="BR47" s="694"/>
      <c r="BS47" s="694"/>
      <c r="BT47" s="694"/>
      <c r="BU47" s="694"/>
      <c r="BV47" s="694"/>
      <c r="BW47" s="694"/>
      <c r="BX47" s="694"/>
      <c r="BY47" s="695"/>
      <c r="BZ47" s="695"/>
      <c r="CA47" s="625" t="s">
        <v>1059</v>
      </c>
      <c r="CP47" s="693"/>
      <c r="CQ47" s="696"/>
      <c r="CR47" s="694"/>
      <c r="CS47" s="694"/>
      <c r="CT47" s="694"/>
      <c r="CU47" s="694"/>
      <c r="CV47" s="694"/>
      <c r="CW47" s="694"/>
      <c r="CX47" s="694"/>
      <c r="CY47" s="694"/>
      <c r="CZ47" s="694"/>
      <c r="DA47" s="694"/>
      <c r="DB47" s="694"/>
      <c r="DC47" s="694"/>
      <c r="DD47" s="694"/>
      <c r="DE47" s="694"/>
      <c r="DF47" s="694"/>
      <c r="DG47" s="694"/>
      <c r="DH47" s="694"/>
      <c r="DI47" s="694"/>
      <c r="DJ47" s="694"/>
      <c r="DK47" s="694"/>
      <c r="DL47" s="695"/>
      <c r="DM47" s="695"/>
      <c r="DN47" s="625" t="s">
        <v>1059</v>
      </c>
      <c r="EC47" s="693"/>
      <c r="ED47" s="696"/>
      <c r="EE47" s="694"/>
      <c r="EF47" s="694"/>
      <c r="EG47" s="694"/>
      <c r="EH47" s="694"/>
      <c r="EI47" s="694"/>
      <c r="EJ47" s="694"/>
      <c r="EK47" s="694"/>
      <c r="EL47" s="694"/>
      <c r="EM47" s="694"/>
      <c r="EN47" s="694"/>
      <c r="EO47" s="694"/>
      <c r="EP47" s="694"/>
      <c r="EQ47" s="694"/>
      <c r="ER47" s="694"/>
      <c r="ES47" s="694"/>
      <c r="ET47" s="694"/>
      <c r="EU47" s="694"/>
      <c r="EV47" s="694"/>
      <c r="EW47" s="694"/>
      <c r="EX47" s="694"/>
      <c r="EY47" s="695"/>
    </row>
    <row r="48">
      <c r="A48" s="697"/>
      <c r="B48" s="623"/>
      <c r="C48" s="623"/>
      <c r="D48" s="623"/>
      <c r="E48" s="623"/>
      <c r="F48" s="623"/>
      <c r="G48" s="623"/>
      <c r="H48" s="623"/>
      <c r="I48" s="623"/>
      <c r="J48" s="623"/>
      <c r="K48" s="623"/>
      <c r="L48" s="623"/>
      <c r="M48" s="623"/>
      <c r="N48" s="623"/>
      <c r="O48" s="623"/>
      <c r="P48" s="623"/>
      <c r="Q48" s="623"/>
      <c r="R48" s="623"/>
      <c r="S48" s="623"/>
      <c r="T48" s="623"/>
      <c r="U48" s="623"/>
      <c r="V48" s="623"/>
      <c r="W48" s="623"/>
      <c r="X48" s="623"/>
      <c r="Y48" s="623"/>
      <c r="Z48" s="623"/>
      <c r="AA48" s="623"/>
      <c r="AB48" s="623"/>
      <c r="AC48" s="623"/>
      <c r="AD48" s="623"/>
      <c r="AE48" s="623"/>
      <c r="AF48" s="623"/>
      <c r="AG48" s="623"/>
      <c r="AH48" s="623"/>
      <c r="AI48" s="623"/>
      <c r="AJ48" s="623"/>
      <c r="AK48" s="623"/>
      <c r="AL48" s="698"/>
      <c r="AM48" s="623"/>
      <c r="AN48" s="697"/>
      <c r="AO48" s="623"/>
      <c r="AP48" s="623"/>
      <c r="AQ48" s="623"/>
      <c r="AR48" s="623"/>
      <c r="AS48" s="623"/>
      <c r="AT48" s="623"/>
      <c r="AU48" s="623"/>
      <c r="AV48" s="623"/>
      <c r="AW48" s="623"/>
      <c r="AX48" s="623"/>
      <c r="AY48" s="623"/>
      <c r="AZ48" s="623"/>
      <c r="BA48" s="623"/>
      <c r="BB48" s="623"/>
      <c r="BC48" s="623"/>
      <c r="BD48" s="623"/>
      <c r="BE48" s="623"/>
      <c r="BF48" s="623"/>
      <c r="BG48" s="623"/>
      <c r="BH48" s="623"/>
      <c r="BI48" s="623"/>
      <c r="BJ48" s="623"/>
      <c r="BK48" s="623"/>
      <c r="BL48" s="623"/>
      <c r="BM48" s="623"/>
      <c r="BN48" s="623"/>
      <c r="BO48" s="623"/>
      <c r="BP48" s="623"/>
      <c r="BQ48" s="623"/>
      <c r="BR48" s="623"/>
      <c r="BS48" s="623"/>
      <c r="BT48" s="623"/>
      <c r="BU48" s="623"/>
      <c r="BV48" s="623"/>
      <c r="BW48" s="623"/>
      <c r="BX48" s="623"/>
      <c r="BY48" s="698"/>
      <c r="BZ48" s="623"/>
      <c r="CA48" s="697"/>
      <c r="CB48" s="623"/>
      <c r="CC48" s="623"/>
      <c r="CD48" s="623"/>
      <c r="CE48" s="623"/>
      <c r="CF48" s="623"/>
      <c r="CG48" s="623"/>
      <c r="CH48" s="623"/>
      <c r="CI48" s="623"/>
      <c r="CJ48" s="623"/>
      <c r="CK48" s="623"/>
      <c r="CL48" s="623"/>
      <c r="CM48" s="623"/>
      <c r="CN48" s="623"/>
      <c r="CO48" s="623"/>
      <c r="CP48" s="623"/>
      <c r="CQ48" s="623"/>
      <c r="CR48" s="623"/>
      <c r="CS48" s="623"/>
      <c r="CT48" s="623"/>
      <c r="CU48" s="623"/>
      <c r="CV48" s="623"/>
      <c r="CW48" s="623"/>
      <c r="CX48" s="623"/>
      <c r="CY48" s="623"/>
      <c r="CZ48" s="623"/>
      <c r="DA48" s="623"/>
      <c r="DB48" s="623"/>
      <c r="DC48" s="623"/>
      <c r="DD48" s="623"/>
      <c r="DE48" s="623"/>
      <c r="DF48" s="623"/>
      <c r="DG48" s="623"/>
      <c r="DH48" s="623"/>
      <c r="DI48" s="623"/>
      <c r="DJ48" s="623"/>
      <c r="DK48" s="623"/>
      <c r="DL48" s="698"/>
      <c r="DM48" s="623"/>
      <c r="DN48" s="697"/>
      <c r="DO48" s="623"/>
      <c r="DP48" s="623"/>
      <c r="DQ48" s="623"/>
      <c r="DR48" s="623"/>
      <c r="DS48" s="623"/>
      <c r="DT48" s="623"/>
      <c r="DU48" s="623"/>
      <c r="DV48" s="623"/>
      <c r="DW48" s="623"/>
      <c r="DX48" s="623"/>
      <c r="DY48" s="623"/>
      <c r="DZ48" s="623"/>
      <c r="EA48" s="623"/>
      <c r="EB48" s="623"/>
      <c r="EC48" s="623"/>
      <c r="ED48" s="623"/>
      <c r="EE48" s="623"/>
      <c r="EF48" s="623"/>
      <c r="EG48" s="623"/>
      <c r="EH48" s="623"/>
      <c r="EI48" s="623"/>
      <c r="EJ48" s="623"/>
      <c r="EK48" s="623"/>
      <c r="EL48" s="623"/>
      <c r="EM48" s="623"/>
      <c r="EN48" s="623"/>
      <c r="EO48" s="623"/>
      <c r="EP48" s="623"/>
      <c r="EQ48" s="623"/>
      <c r="ER48" s="623"/>
      <c r="ES48" s="623"/>
      <c r="ET48" s="623"/>
      <c r="EU48" s="623"/>
      <c r="EV48" s="623"/>
      <c r="EW48" s="623"/>
      <c r="EX48" s="623"/>
      <c r="EY48" s="698"/>
    </row>
    <row r="49">
      <c r="A49" s="699"/>
      <c r="B49" s="700"/>
      <c r="C49" s="700"/>
      <c r="D49" s="700"/>
      <c r="E49" s="700"/>
      <c r="F49" s="700"/>
      <c r="G49" s="700"/>
      <c r="H49" s="700"/>
      <c r="I49" s="700"/>
      <c r="J49" s="700"/>
      <c r="K49" s="700"/>
      <c r="L49" s="700"/>
      <c r="M49" s="700"/>
      <c r="N49" s="700"/>
      <c r="O49" s="700"/>
      <c r="P49" s="700"/>
      <c r="Q49" s="700"/>
      <c r="R49" s="700"/>
      <c r="S49" s="701" t="s">
        <v>1060</v>
      </c>
      <c r="T49" s="702"/>
      <c r="U49" s="702"/>
      <c r="V49" s="702"/>
      <c r="W49" s="702"/>
      <c r="X49" s="702"/>
      <c r="Y49" s="702"/>
      <c r="Z49" s="702"/>
      <c r="AA49" s="700"/>
      <c r="AB49" s="700"/>
      <c r="AC49" s="701" t="s">
        <v>1061</v>
      </c>
      <c r="AD49" s="702"/>
      <c r="AE49" s="702"/>
      <c r="AF49" s="702"/>
      <c r="AG49" s="702"/>
      <c r="AH49" s="702"/>
      <c r="AI49" s="702"/>
      <c r="AJ49" s="700"/>
      <c r="AK49" s="700"/>
      <c r="AL49" s="703"/>
      <c r="AM49" s="623"/>
      <c r="AN49" s="699"/>
      <c r="AO49" s="700"/>
      <c r="AP49" s="700"/>
      <c r="AQ49" s="700"/>
      <c r="AR49" s="700"/>
      <c r="AS49" s="700"/>
      <c r="AT49" s="700"/>
      <c r="AU49" s="700"/>
      <c r="AV49" s="700"/>
      <c r="AW49" s="700"/>
      <c r="AX49" s="700"/>
      <c r="AY49" s="700"/>
      <c r="AZ49" s="700"/>
      <c r="BA49" s="700"/>
      <c r="BB49" s="700"/>
      <c r="BC49" s="700"/>
      <c r="BD49" s="700"/>
      <c r="BE49" s="700"/>
      <c r="BF49" s="701" t="s">
        <v>1060</v>
      </c>
      <c r="BG49" s="702"/>
      <c r="BH49" s="702"/>
      <c r="BI49" s="702"/>
      <c r="BJ49" s="702"/>
      <c r="BK49" s="702"/>
      <c r="BL49" s="702"/>
      <c r="BM49" s="702"/>
      <c r="BN49" s="700"/>
      <c r="BO49" s="700"/>
      <c r="BP49" s="701" t="s">
        <v>1061</v>
      </c>
      <c r="BQ49" s="702"/>
      <c r="BR49" s="702"/>
      <c r="BS49" s="702"/>
      <c r="BT49" s="702"/>
      <c r="BU49" s="702"/>
      <c r="BV49" s="702"/>
      <c r="BW49" s="700"/>
      <c r="BX49" s="700"/>
      <c r="BY49" s="703"/>
      <c r="BZ49" s="623"/>
      <c r="CA49" s="699"/>
      <c r="CB49" s="700"/>
      <c r="CC49" s="700"/>
      <c r="CD49" s="700"/>
      <c r="CE49" s="700"/>
      <c r="CF49" s="700"/>
      <c r="CG49" s="700"/>
      <c r="CH49" s="700"/>
      <c r="CI49" s="700"/>
      <c r="CJ49" s="700"/>
      <c r="CK49" s="700"/>
      <c r="CL49" s="700"/>
      <c r="CM49" s="700"/>
      <c r="CN49" s="700"/>
      <c r="CO49" s="700"/>
      <c r="CP49" s="700"/>
      <c r="CQ49" s="700"/>
      <c r="CR49" s="700"/>
      <c r="CS49" s="701" t="s">
        <v>1060</v>
      </c>
      <c r="CT49" s="702"/>
      <c r="CU49" s="702"/>
      <c r="CV49" s="702"/>
      <c r="CW49" s="702"/>
      <c r="CX49" s="702"/>
      <c r="CY49" s="702"/>
      <c r="CZ49" s="702"/>
      <c r="DA49" s="700"/>
      <c r="DB49" s="700"/>
      <c r="DC49" s="701" t="s">
        <v>1061</v>
      </c>
      <c r="DD49" s="702"/>
      <c r="DE49" s="702"/>
      <c r="DF49" s="702"/>
      <c r="DG49" s="702"/>
      <c r="DH49" s="702"/>
      <c r="DI49" s="702"/>
      <c r="DJ49" s="700"/>
      <c r="DK49" s="700"/>
      <c r="DL49" s="703"/>
      <c r="DM49" s="623"/>
      <c r="DN49" s="699"/>
      <c r="DO49" s="700"/>
      <c r="DP49" s="700"/>
      <c r="DQ49" s="700"/>
      <c r="DR49" s="700"/>
      <c r="DS49" s="700"/>
      <c r="DT49" s="700"/>
      <c r="DU49" s="700"/>
      <c r="DV49" s="700"/>
      <c r="DW49" s="700"/>
      <c r="DX49" s="700"/>
      <c r="DY49" s="700"/>
      <c r="DZ49" s="700"/>
      <c r="EA49" s="700"/>
      <c r="EB49" s="700"/>
      <c r="EC49" s="700"/>
      <c r="ED49" s="700"/>
      <c r="EE49" s="700"/>
      <c r="EF49" s="701" t="s">
        <v>1060</v>
      </c>
      <c r="EG49" s="702"/>
      <c r="EH49" s="702"/>
      <c r="EI49" s="702"/>
      <c r="EJ49" s="702"/>
      <c r="EK49" s="702"/>
      <c r="EL49" s="702"/>
      <c r="EM49" s="702"/>
      <c r="EN49" s="700"/>
      <c r="EO49" s="700"/>
      <c r="EP49" s="701" t="s">
        <v>1061</v>
      </c>
      <c r="EQ49" s="702"/>
      <c r="ER49" s="702"/>
      <c r="ES49" s="702"/>
      <c r="ET49" s="702"/>
      <c r="EU49" s="702"/>
      <c r="EV49" s="702"/>
      <c r="EW49" s="700"/>
      <c r="EX49" s="700"/>
      <c r="EY49" s="703"/>
    </row>
    <row r="50">
      <c r="A50" s="623"/>
      <c r="B50" s="623"/>
      <c r="C50" s="623"/>
      <c r="D50" s="623"/>
      <c r="E50" s="623"/>
      <c r="F50" s="623"/>
      <c r="G50" s="623"/>
      <c r="H50" s="623"/>
      <c r="I50" s="623"/>
      <c r="J50" s="623"/>
      <c r="K50" s="623"/>
      <c r="L50" s="623"/>
      <c r="M50" s="623"/>
      <c r="N50" s="623"/>
      <c r="O50" s="623"/>
      <c r="P50" s="623"/>
      <c r="Q50" s="623"/>
      <c r="R50" s="623"/>
      <c r="S50" s="704"/>
      <c r="T50" s="704"/>
      <c r="U50" s="704"/>
      <c r="V50" s="704"/>
      <c r="W50" s="704"/>
      <c r="X50" s="704"/>
      <c r="Y50" s="704"/>
      <c r="Z50" s="704"/>
      <c r="AA50" s="623"/>
      <c r="AB50" s="623"/>
      <c r="AC50" s="704"/>
      <c r="AD50" s="704"/>
      <c r="AE50" s="704"/>
      <c r="AF50" s="704"/>
      <c r="AG50" s="704"/>
      <c r="AH50" s="704"/>
      <c r="AI50" s="704"/>
      <c r="AJ50" s="623"/>
      <c r="AK50" s="623"/>
      <c r="AL50" s="623"/>
      <c r="AM50" s="623"/>
      <c r="AN50" s="623"/>
      <c r="AO50" s="623"/>
      <c r="AP50" s="623"/>
      <c r="AQ50" s="623"/>
      <c r="AR50" s="623"/>
      <c r="AS50" s="623"/>
      <c r="AT50" s="623"/>
      <c r="AU50" s="623"/>
      <c r="AV50" s="623"/>
      <c r="AW50" s="623"/>
      <c r="AX50" s="623"/>
      <c r="AY50" s="623"/>
      <c r="AZ50" s="623"/>
      <c r="BA50" s="623"/>
      <c r="BB50" s="623"/>
      <c r="BC50" s="623"/>
      <c r="BD50" s="623"/>
      <c r="BE50" s="623"/>
      <c r="BF50" s="704"/>
      <c r="BG50" s="704"/>
      <c r="BH50" s="704"/>
      <c r="BI50" s="704"/>
      <c r="BJ50" s="704"/>
      <c r="BK50" s="704"/>
      <c r="BL50" s="704"/>
      <c r="BM50" s="704"/>
      <c r="BN50" s="623"/>
      <c r="BO50" s="623"/>
      <c r="BP50" s="704"/>
      <c r="BQ50" s="704"/>
      <c r="BR50" s="704"/>
      <c r="BS50" s="704"/>
      <c r="BT50" s="704"/>
      <c r="BU50" s="704"/>
      <c r="BV50" s="704"/>
      <c r="BW50" s="623"/>
      <c r="BX50" s="623"/>
      <c r="BY50" s="623"/>
      <c r="BZ50" s="623"/>
      <c r="CA50" s="623"/>
      <c r="CB50" s="623"/>
      <c r="CC50" s="623"/>
      <c r="CD50" s="623"/>
      <c r="CE50" s="623"/>
      <c r="CF50" s="623"/>
      <c r="CG50" s="623"/>
      <c r="CH50" s="623"/>
      <c r="CI50" s="623"/>
      <c r="CJ50" s="623"/>
      <c r="CK50" s="623"/>
      <c r="CL50" s="623"/>
      <c r="CM50" s="623"/>
      <c r="CN50" s="623"/>
      <c r="CO50" s="623"/>
      <c r="CP50" s="623"/>
      <c r="CQ50" s="623"/>
      <c r="CR50" s="623"/>
      <c r="CS50" s="704"/>
      <c r="CT50" s="704"/>
      <c r="CU50" s="704"/>
      <c r="CV50" s="704"/>
      <c r="CW50" s="704"/>
      <c r="CX50" s="704"/>
      <c r="CY50" s="704"/>
      <c r="CZ50" s="704"/>
      <c r="DA50" s="623"/>
      <c r="DB50" s="623"/>
      <c r="DC50" s="704"/>
      <c r="DD50" s="704"/>
      <c r="DE50" s="704"/>
      <c r="DF50" s="704"/>
      <c r="DG50" s="704"/>
      <c r="DH50" s="704"/>
      <c r="DI50" s="704"/>
      <c r="DJ50" s="623"/>
      <c r="DK50" s="623"/>
      <c r="DL50" s="623"/>
      <c r="DM50" s="623"/>
      <c r="DN50" s="623"/>
      <c r="DO50" s="623"/>
      <c r="DP50" s="623"/>
      <c r="DQ50" s="623"/>
      <c r="DR50" s="623"/>
      <c r="DS50" s="623"/>
      <c r="DT50" s="623"/>
      <c r="DU50" s="623"/>
      <c r="DV50" s="623"/>
      <c r="DW50" s="623"/>
      <c r="DX50" s="623"/>
      <c r="DY50" s="623"/>
      <c r="DZ50" s="623"/>
      <c r="EA50" s="623"/>
      <c r="EB50" s="623"/>
      <c r="EC50" s="623"/>
      <c r="ED50" s="623"/>
      <c r="EE50" s="623"/>
      <c r="EF50" s="704"/>
      <c r="EG50" s="704"/>
      <c r="EH50" s="704"/>
      <c r="EI50" s="704"/>
      <c r="EJ50" s="704"/>
      <c r="EK50" s="704"/>
      <c r="EL50" s="704"/>
      <c r="EM50" s="704"/>
      <c r="EN50" s="623"/>
      <c r="EO50" s="623"/>
      <c r="EP50" s="704"/>
      <c r="EQ50" s="704"/>
      <c r="ER50" s="704"/>
      <c r="ES50" s="704"/>
      <c r="ET50" s="704"/>
      <c r="EU50" s="704"/>
      <c r="EV50" s="704"/>
      <c r="EW50" s="623"/>
      <c r="EX50" s="623"/>
      <c r="EY50" s="623"/>
    </row>
    <row r="51">
      <c r="A51" s="620"/>
      <c r="B51" s="621"/>
      <c r="C51" s="621"/>
      <c r="D51" s="621"/>
      <c r="E51" s="621"/>
      <c r="F51" s="621"/>
      <c r="G51" s="621"/>
      <c r="H51" s="621"/>
      <c r="I51" s="621"/>
      <c r="J51" s="621"/>
      <c r="K51" s="621"/>
      <c r="L51" s="621"/>
      <c r="M51" s="621"/>
      <c r="N51" s="621"/>
      <c r="O51" s="621"/>
      <c r="P51" s="621"/>
      <c r="Q51" s="621"/>
      <c r="R51" s="621"/>
      <c r="S51" s="621"/>
      <c r="T51" s="621"/>
      <c r="U51" s="621"/>
      <c r="V51" s="621"/>
      <c r="W51" s="621"/>
      <c r="X51" s="621"/>
      <c r="Y51" s="621"/>
      <c r="Z51" s="621"/>
      <c r="AA51" s="621"/>
      <c r="AB51" s="621"/>
      <c r="AC51" s="621"/>
      <c r="AD51" s="621"/>
      <c r="AE51" s="621"/>
      <c r="AF51" s="621"/>
      <c r="AG51" s="621"/>
      <c r="AH51" s="621"/>
      <c r="AI51" s="621"/>
      <c r="AJ51" s="621"/>
      <c r="AK51" s="621"/>
      <c r="AL51" s="622"/>
      <c r="AM51" s="623"/>
      <c r="AN51" s="620"/>
      <c r="AO51" s="621"/>
      <c r="AP51" s="621"/>
      <c r="AQ51" s="621"/>
      <c r="AR51" s="621"/>
      <c r="AS51" s="621"/>
      <c r="AT51" s="621"/>
      <c r="AU51" s="621"/>
      <c r="AV51" s="621"/>
      <c r="AW51" s="621"/>
      <c r="AX51" s="621"/>
      <c r="AY51" s="621"/>
      <c r="AZ51" s="621"/>
      <c r="BA51" s="621"/>
      <c r="BB51" s="621"/>
      <c r="BC51" s="621"/>
      <c r="BD51" s="621"/>
      <c r="BE51" s="621"/>
      <c r="BF51" s="621"/>
      <c r="BG51" s="621"/>
      <c r="BH51" s="621"/>
      <c r="BI51" s="621"/>
      <c r="BJ51" s="621"/>
      <c r="BK51" s="621"/>
      <c r="BL51" s="621"/>
      <c r="BM51" s="621"/>
      <c r="BN51" s="621"/>
      <c r="BO51" s="621"/>
      <c r="BP51" s="621"/>
      <c r="BQ51" s="621"/>
      <c r="BR51" s="621"/>
      <c r="BS51" s="621"/>
      <c r="BT51" s="621"/>
      <c r="BU51" s="621"/>
      <c r="BV51" s="621"/>
      <c r="BW51" s="621"/>
      <c r="BX51" s="621"/>
      <c r="BY51" s="622"/>
      <c r="BZ51" s="623"/>
      <c r="CA51" s="620"/>
      <c r="CB51" s="621"/>
      <c r="CC51" s="621"/>
      <c r="CD51" s="621"/>
      <c r="CE51" s="621"/>
      <c r="CF51" s="621"/>
      <c r="CG51" s="621"/>
      <c r="CH51" s="621"/>
      <c r="CI51" s="621"/>
      <c r="CJ51" s="621"/>
      <c r="CK51" s="621"/>
      <c r="CL51" s="621"/>
      <c r="CM51" s="621"/>
      <c r="CN51" s="621"/>
      <c r="CO51" s="621"/>
      <c r="CP51" s="621"/>
      <c r="CQ51" s="621"/>
      <c r="CR51" s="621"/>
      <c r="CS51" s="621"/>
      <c r="CT51" s="621"/>
      <c r="CU51" s="621"/>
      <c r="CV51" s="621"/>
      <c r="CW51" s="621"/>
      <c r="CX51" s="621"/>
      <c r="CY51" s="621"/>
      <c r="CZ51" s="621"/>
      <c r="DA51" s="621"/>
      <c r="DB51" s="621"/>
      <c r="DC51" s="621"/>
      <c r="DD51" s="621"/>
      <c r="DE51" s="621"/>
      <c r="DF51" s="621"/>
      <c r="DG51" s="621"/>
      <c r="DH51" s="621"/>
      <c r="DI51" s="621"/>
      <c r="DJ51" s="621"/>
      <c r="DK51" s="621"/>
      <c r="DL51" s="622"/>
      <c r="DM51" s="623"/>
      <c r="DN51" s="620"/>
      <c r="DO51" s="621"/>
      <c r="DP51" s="621"/>
      <c r="DQ51" s="621"/>
      <c r="DR51" s="621"/>
      <c r="DS51" s="621"/>
      <c r="DT51" s="621"/>
      <c r="DU51" s="621"/>
      <c r="DV51" s="621"/>
      <c r="DW51" s="621"/>
      <c r="DX51" s="621"/>
      <c r="DY51" s="621"/>
      <c r="DZ51" s="621"/>
      <c r="EA51" s="621"/>
      <c r="EB51" s="621"/>
      <c r="EC51" s="621"/>
      <c r="ED51" s="621"/>
      <c r="EE51" s="621"/>
      <c r="EF51" s="621"/>
      <c r="EG51" s="621"/>
      <c r="EH51" s="621"/>
      <c r="EI51" s="621"/>
      <c r="EJ51" s="621"/>
      <c r="EK51" s="621"/>
      <c r="EL51" s="621"/>
      <c r="EM51" s="621"/>
      <c r="EN51" s="621"/>
      <c r="EO51" s="621"/>
      <c r="EP51" s="621"/>
      <c r="EQ51" s="621"/>
      <c r="ER51" s="621"/>
      <c r="ES51" s="621"/>
      <c r="ET51" s="621"/>
      <c r="EU51" s="621"/>
      <c r="EV51" s="621"/>
      <c r="EW51" s="621"/>
      <c r="EX51" s="621"/>
      <c r="EY51" s="622"/>
    </row>
    <row r="52">
      <c r="A52" s="624"/>
      <c r="B52" s="625" t="s">
        <v>1003</v>
      </c>
      <c r="AL52" s="626"/>
      <c r="AM52" s="626"/>
      <c r="AN52" s="627"/>
      <c r="AO52" s="625" t="s">
        <v>1003</v>
      </c>
      <c r="BY52" s="626"/>
      <c r="BZ52" s="626"/>
      <c r="CA52" s="627"/>
      <c r="CB52" s="625" t="s">
        <v>1003</v>
      </c>
      <c r="DL52" s="626"/>
      <c r="DM52" s="626"/>
      <c r="DN52" s="627"/>
      <c r="DO52" s="625" t="s">
        <v>1003</v>
      </c>
      <c r="EY52" s="626"/>
    </row>
    <row r="53">
      <c r="A53" s="628"/>
      <c r="B53" s="629" t="s">
        <v>1004</v>
      </c>
      <c r="AL53" s="630"/>
      <c r="AM53" s="629"/>
      <c r="AN53" s="628"/>
      <c r="AO53" s="629" t="s">
        <v>1004</v>
      </c>
      <c r="BY53" s="630"/>
      <c r="BZ53" s="629"/>
      <c r="CA53" s="628"/>
      <c r="CB53" s="629" t="s">
        <v>1004</v>
      </c>
      <c r="DL53" s="630"/>
      <c r="DM53" s="629"/>
      <c r="DN53" s="628"/>
      <c r="DO53" s="629" t="s">
        <v>1004</v>
      </c>
      <c r="EY53" s="630"/>
    </row>
    <row r="54">
      <c r="A54" s="718"/>
      <c r="B54" s="719" t="s">
        <v>1063</v>
      </c>
      <c r="AL54" s="720"/>
      <c r="AM54" s="721"/>
      <c r="AN54" s="718"/>
      <c r="AO54" s="631" t="s">
        <v>1063</v>
      </c>
      <c r="BY54" s="720"/>
      <c r="BZ54" s="721"/>
      <c r="CA54" s="718"/>
      <c r="CB54" s="631" t="s">
        <v>1063</v>
      </c>
      <c r="DL54" s="720"/>
      <c r="DM54" s="721"/>
      <c r="DN54" s="718"/>
      <c r="DO54" s="631" t="s">
        <v>1063</v>
      </c>
      <c r="EY54" s="720"/>
    </row>
    <row r="55">
      <c r="A55" s="628"/>
      <c r="B55" s="633"/>
      <c r="C55" s="633"/>
      <c r="D55" s="633"/>
      <c r="E55" s="633"/>
      <c r="F55" s="633"/>
      <c r="G55" s="633"/>
      <c r="H55" s="633"/>
      <c r="I55" s="633"/>
      <c r="J55" s="633"/>
      <c r="K55" s="633"/>
      <c r="L55" s="633"/>
      <c r="M55" s="633"/>
      <c r="N55" s="633"/>
      <c r="O55" s="633"/>
      <c r="P55" s="633"/>
      <c r="Q55" s="633"/>
      <c r="R55" s="633"/>
      <c r="S55" s="633"/>
      <c r="T55" s="633"/>
      <c r="U55" s="633"/>
      <c r="V55" s="633"/>
      <c r="W55" s="633"/>
      <c r="X55" s="633"/>
      <c r="Y55" s="633"/>
      <c r="Z55" s="633"/>
      <c r="AA55" s="633"/>
      <c r="AB55" s="633"/>
      <c r="AC55" s="633"/>
      <c r="AD55" s="633"/>
      <c r="AE55" s="633"/>
      <c r="AF55" s="633"/>
      <c r="AG55" s="633"/>
      <c r="AH55" s="633"/>
      <c r="AI55" s="633"/>
      <c r="AJ55" s="633"/>
      <c r="AK55" s="633"/>
      <c r="AL55" s="632"/>
      <c r="AM55" s="631"/>
      <c r="AN55" s="628"/>
      <c r="AO55" s="633"/>
      <c r="AP55" s="633"/>
      <c r="AQ55" s="633"/>
      <c r="AR55" s="633"/>
      <c r="AS55" s="633"/>
      <c r="AT55" s="633"/>
      <c r="AU55" s="633"/>
      <c r="AV55" s="633"/>
      <c r="AW55" s="633"/>
      <c r="AX55" s="633"/>
      <c r="AY55" s="633"/>
      <c r="AZ55" s="633"/>
      <c r="BA55" s="633"/>
      <c r="BB55" s="633"/>
      <c r="BC55" s="633"/>
      <c r="BD55" s="633"/>
      <c r="BE55" s="633"/>
      <c r="BF55" s="633"/>
      <c r="BG55" s="633"/>
      <c r="BH55" s="633"/>
      <c r="BI55" s="633"/>
      <c r="BJ55" s="633"/>
      <c r="BK55" s="633"/>
      <c r="BL55" s="633"/>
      <c r="BM55" s="633"/>
      <c r="BN55" s="633"/>
      <c r="BO55" s="633"/>
      <c r="BP55" s="633"/>
      <c r="BQ55" s="633"/>
      <c r="BR55" s="633"/>
      <c r="BS55" s="633"/>
      <c r="BT55" s="633"/>
      <c r="BU55" s="633"/>
      <c r="BV55" s="633"/>
      <c r="BW55" s="633"/>
      <c r="BX55" s="633"/>
      <c r="BY55" s="632"/>
      <c r="BZ55" s="631"/>
      <c r="CA55" s="628"/>
      <c r="CB55" s="633"/>
      <c r="CC55" s="633"/>
      <c r="CD55" s="633"/>
      <c r="CE55" s="633"/>
      <c r="CF55" s="633"/>
      <c r="CG55" s="633"/>
      <c r="CH55" s="633"/>
      <c r="CI55" s="633"/>
      <c r="CJ55" s="633"/>
      <c r="CK55" s="633"/>
      <c r="CL55" s="633"/>
      <c r="CM55" s="633"/>
      <c r="CN55" s="633"/>
      <c r="CO55" s="633"/>
      <c r="CP55" s="633"/>
      <c r="CQ55" s="633"/>
      <c r="CR55" s="633"/>
      <c r="CS55" s="633"/>
      <c r="CT55" s="633"/>
      <c r="CU55" s="633"/>
      <c r="CV55" s="633"/>
      <c r="CW55" s="633"/>
      <c r="CX55" s="633"/>
      <c r="CY55" s="633"/>
      <c r="CZ55" s="633"/>
      <c r="DA55" s="633"/>
      <c r="DB55" s="633"/>
      <c r="DC55" s="633"/>
      <c r="DD55" s="633"/>
      <c r="DE55" s="633"/>
      <c r="DF55" s="633"/>
      <c r="DG55" s="633"/>
      <c r="DH55" s="633"/>
      <c r="DI55" s="633"/>
      <c r="DJ55" s="633"/>
      <c r="DK55" s="633"/>
      <c r="DL55" s="632"/>
      <c r="DM55" s="631"/>
      <c r="DN55" s="628"/>
      <c r="DO55" s="633"/>
      <c r="DP55" s="633"/>
      <c r="DQ55" s="633"/>
      <c r="DR55" s="633"/>
      <c r="DS55" s="633"/>
      <c r="DT55" s="633"/>
      <c r="DU55" s="633"/>
      <c r="DV55" s="633"/>
      <c r="DW55" s="633"/>
      <c r="DX55" s="633"/>
      <c r="DY55" s="633"/>
      <c r="DZ55" s="633"/>
      <c r="EA55" s="633"/>
      <c r="EB55" s="633"/>
      <c r="EC55" s="633"/>
      <c r="ED55" s="633"/>
      <c r="EE55" s="633"/>
      <c r="EF55" s="633"/>
      <c r="EG55" s="633"/>
      <c r="EH55" s="633"/>
      <c r="EI55" s="633"/>
      <c r="EJ55" s="633"/>
      <c r="EK55" s="633"/>
      <c r="EL55" s="633"/>
      <c r="EM55" s="633"/>
      <c r="EN55" s="633"/>
      <c r="EO55" s="633"/>
      <c r="EP55" s="633"/>
      <c r="EQ55" s="633"/>
      <c r="ER55" s="633"/>
      <c r="ES55" s="633"/>
      <c r="ET55" s="633"/>
      <c r="EU55" s="633"/>
      <c r="EV55" s="633"/>
      <c r="EW55" s="633"/>
      <c r="EX55" s="633"/>
      <c r="EY55" s="632"/>
    </row>
    <row r="56">
      <c r="A56" s="628"/>
      <c r="B56" s="634" t="s">
        <v>1006</v>
      </c>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2"/>
      <c r="AL56" s="635"/>
      <c r="AM56" s="636"/>
      <c r="AN56" s="628"/>
      <c r="AO56" s="634" t="s">
        <v>1006</v>
      </c>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2"/>
      <c r="BY56" s="635"/>
      <c r="BZ56" s="636"/>
      <c r="CA56" s="628"/>
      <c r="CB56" s="634" t="s">
        <v>1006</v>
      </c>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2"/>
      <c r="DL56" s="635"/>
      <c r="DM56" s="636"/>
      <c r="DN56" s="628"/>
      <c r="DO56" s="634" t="s">
        <v>1006</v>
      </c>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2"/>
      <c r="EY56" s="635"/>
    </row>
    <row r="57">
      <c r="A57" s="628"/>
      <c r="B57" s="637" t="s">
        <v>43</v>
      </c>
      <c r="C57" s="12"/>
      <c r="D57" s="638" t="str">
        <f>'3A 2025-2026 REPORTE CALIFICACI'!E7</f>
        <v>2025-2026</v>
      </c>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6"/>
      <c r="AL57" s="639"/>
      <c r="AM57" s="640"/>
      <c r="AN57" s="628"/>
      <c r="AO57" s="637" t="s">
        <v>43</v>
      </c>
      <c r="AP57" s="12"/>
      <c r="AQ57" s="638" t="str">
        <f>'3A 2025-2026 REPORTE CALIFICACI'!E7</f>
        <v>2025-2026</v>
      </c>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6"/>
      <c r="BY57" s="639"/>
      <c r="BZ57" s="640"/>
      <c r="CA57" s="628"/>
      <c r="CB57" s="637" t="s">
        <v>43</v>
      </c>
      <c r="CC57" s="12"/>
      <c r="CD57" s="638" t="str">
        <f>'3A 2025-2026 REPORTE CALIFICACI'!E7</f>
        <v>2025-2026</v>
      </c>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6"/>
      <c r="DL57" s="639"/>
      <c r="DM57" s="640"/>
      <c r="DN57" s="628"/>
      <c r="DO57" s="637" t="s">
        <v>43</v>
      </c>
      <c r="DP57" s="12"/>
      <c r="DQ57" s="638" t="str">
        <f>'3A 2025-2026 REPORTE CALIFICACI'!E7</f>
        <v>2025-2026</v>
      </c>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6"/>
      <c r="EY57" s="639"/>
    </row>
    <row r="58">
      <c r="A58" s="628"/>
      <c r="B58" s="641" t="s">
        <v>1007</v>
      </c>
      <c r="C58" s="12"/>
      <c r="D58" s="638" t="str">
        <f>'3A 2025-2026 REPORTE CALIFICACI'!D15</f>
        <v>Jennifer  Asenjo  De Los Santos TRANSFERIDA 10/12/25</v>
      </c>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6"/>
      <c r="AL58" s="639"/>
      <c r="AM58" s="640"/>
      <c r="AN58" s="628"/>
      <c r="AO58" s="641" t="s">
        <v>1007</v>
      </c>
      <c r="AP58" s="12"/>
      <c r="AQ58" s="638" t="str">
        <f>'3A 2025-2026 REPORTE CALIFICACI'!D16</f>
        <v>Leshlie Crismayri Bautista Quezada</v>
      </c>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6"/>
      <c r="BY58" s="639"/>
      <c r="BZ58" s="640"/>
      <c r="CA58" s="628"/>
      <c r="CB58" s="641" t="s">
        <v>1007</v>
      </c>
      <c r="CC58" s="12"/>
      <c r="CD58" s="638" t="str">
        <f>'3A 2025-2026 REPORTE CALIFICACI'!D17</f>
        <v>Gilber  Bello Silva</v>
      </c>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6"/>
      <c r="DL58" s="639"/>
      <c r="DM58" s="640"/>
      <c r="DN58" s="628"/>
      <c r="DO58" s="641" t="s">
        <v>1007</v>
      </c>
      <c r="DP58" s="12"/>
      <c r="DQ58" s="638" t="str">
        <f>'3A 2025-2026 REPORTE CALIFICACI'!D18</f>
        <v>Sherlyn Mariel Bernabel Lora</v>
      </c>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6"/>
      <c r="EY58" s="639"/>
    </row>
    <row r="59">
      <c r="A59" s="628"/>
      <c r="B59" s="641" t="s">
        <v>1008</v>
      </c>
      <c r="C59" s="12"/>
      <c r="D59" s="638">
        <f>'3A 2025-2026 REPORTE CALIFICACI'!A15</f>
        <v>5</v>
      </c>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6"/>
      <c r="AL59" s="639"/>
      <c r="AM59" s="640"/>
      <c r="AN59" s="628"/>
      <c r="AO59" s="641" t="s">
        <v>1008</v>
      </c>
      <c r="AP59" s="12"/>
      <c r="AQ59" s="638">
        <f>'3A 2025-2026 REPORTE CALIFICACI'!A16</f>
        <v>6</v>
      </c>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6"/>
      <c r="BY59" s="639"/>
      <c r="BZ59" s="640"/>
      <c r="CA59" s="628"/>
      <c r="CB59" s="641" t="s">
        <v>1008</v>
      </c>
      <c r="CC59" s="12"/>
      <c r="CD59" s="638">
        <f>'3A 2025-2026 REPORTE CALIFICACI'!A17</f>
        <v>7</v>
      </c>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6"/>
      <c r="DL59" s="639"/>
      <c r="DM59" s="640"/>
      <c r="DN59" s="628"/>
      <c r="DO59" s="641" t="s">
        <v>1008</v>
      </c>
      <c r="DP59" s="12"/>
      <c r="DQ59" s="638">
        <f>'3A 2025-2026 REPORTE CALIFICACI'!A18</f>
        <v>8</v>
      </c>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6"/>
      <c r="EY59" s="639"/>
    </row>
    <row r="60">
      <c r="A60" s="628"/>
      <c r="B60" s="641" t="s">
        <v>1009</v>
      </c>
      <c r="C60" s="12"/>
      <c r="D60" s="705">
        <f>'3A 2025-2026 REPORTE CALIFICACI'!C15</f>
        <v>33109621</v>
      </c>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6"/>
      <c r="AL60" s="639"/>
      <c r="AM60" s="640"/>
      <c r="AN60" s="628"/>
      <c r="AO60" s="641" t="s">
        <v>1009</v>
      </c>
      <c r="AP60" s="12"/>
      <c r="AQ60" s="638">
        <f>'3A 2025-2026 REPORTE CALIFICACI'!C16</f>
        <v>32678295</v>
      </c>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6"/>
      <c r="BY60" s="639"/>
      <c r="BZ60" s="640"/>
      <c r="CA60" s="628"/>
      <c r="CB60" s="641" t="s">
        <v>1009</v>
      </c>
      <c r="CC60" s="12"/>
      <c r="CD60" s="638">
        <f>'3A 2025-2026 REPORTE CALIFICACI'!C17</f>
        <v>33224927</v>
      </c>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6"/>
      <c r="DL60" s="639"/>
      <c r="DM60" s="640"/>
      <c r="DN60" s="628"/>
      <c r="DO60" s="641" t="s">
        <v>1009</v>
      </c>
      <c r="DP60" s="12"/>
      <c r="DQ60" s="638">
        <f>'3A 2025-2026 REPORTE CALIFICACI'!C18</f>
        <v>6783589</v>
      </c>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6"/>
      <c r="EY60" s="639"/>
    </row>
    <row r="61">
      <c r="A61" s="628"/>
      <c r="B61" s="641" t="s">
        <v>1010</v>
      </c>
      <c r="C61" s="12"/>
      <c r="D61" s="638" t="str">
        <f>'3A 2025-2026 REPORTE CALIFICACI'!D5</f>
        <v>3A</v>
      </c>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6"/>
      <c r="AL61" s="639"/>
      <c r="AM61" s="640"/>
      <c r="AN61" s="628"/>
      <c r="AO61" s="641" t="s">
        <v>1010</v>
      </c>
      <c r="AP61" s="12"/>
      <c r="AQ61" s="705" t="s">
        <v>11</v>
      </c>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6"/>
      <c r="BY61" s="639"/>
      <c r="BZ61" s="640"/>
      <c r="CA61" s="628"/>
      <c r="CB61" s="641" t="s">
        <v>1010</v>
      </c>
      <c r="CC61" s="12"/>
      <c r="CD61" s="638" t="str">
        <f>'3A 2025-2026 REPORTE CALIFICACI'!D5</f>
        <v>3A</v>
      </c>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6"/>
      <c r="DL61" s="639"/>
      <c r="DM61" s="640"/>
      <c r="DN61" s="628"/>
      <c r="DO61" s="641" t="s">
        <v>1010</v>
      </c>
      <c r="DP61" s="12"/>
      <c r="DQ61" s="638" t="str">
        <f>'3A 2025-2026 REPORTE CALIFICACI'!D5</f>
        <v>3A</v>
      </c>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6"/>
      <c r="EY61" s="639"/>
    </row>
    <row r="62">
      <c r="A62" s="628"/>
      <c r="B62" s="642" t="s">
        <v>977</v>
      </c>
      <c r="C62" s="12"/>
      <c r="D62" s="638" t="str">
        <f>'3A 2025-2026 REPORTE CALIFICACI'!E6</f>
        <v>MAYELIN GARCIA</v>
      </c>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6"/>
      <c r="AL62" s="639"/>
      <c r="AM62" s="640"/>
      <c r="AN62" s="628"/>
      <c r="AO62" s="642" t="s">
        <v>977</v>
      </c>
      <c r="AP62" s="12"/>
      <c r="AQ62" s="638" t="str">
        <f>'3A 2025-2026 REPORTE CALIFICACI'!E6</f>
        <v>MAYELIN GARCIA</v>
      </c>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6"/>
      <c r="BY62" s="639"/>
      <c r="BZ62" s="640"/>
      <c r="CA62" s="628"/>
      <c r="CB62" s="642" t="s">
        <v>977</v>
      </c>
      <c r="CC62" s="12"/>
      <c r="CD62" s="638" t="str">
        <f>'3A 2025-2026 REPORTE CALIFICACI'!E6</f>
        <v>MAYELIN GARCIA</v>
      </c>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6"/>
      <c r="DL62" s="639"/>
      <c r="DM62" s="640"/>
      <c r="DN62" s="628"/>
      <c r="DO62" s="642" t="s">
        <v>977</v>
      </c>
      <c r="DP62" s="12"/>
      <c r="DQ62" s="638" t="str">
        <f>'3A 2025-2026 REPORTE CALIFICACI'!E6</f>
        <v>MAYELIN GARCIA</v>
      </c>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6"/>
      <c r="EY62" s="639"/>
    </row>
    <row r="63">
      <c r="A63" s="628"/>
      <c r="B63" s="643"/>
      <c r="C63" s="643"/>
      <c r="D63" s="643"/>
      <c r="E63" s="643"/>
      <c r="F63" s="643"/>
      <c r="G63" s="643"/>
      <c r="H63" s="643"/>
      <c r="I63" s="643"/>
      <c r="J63" s="643"/>
      <c r="K63" s="643"/>
      <c r="L63" s="643"/>
      <c r="M63" s="643"/>
      <c r="N63" s="643"/>
      <c r="O63" s="643"/>
      <c r="P63" s="643"/>
      <c r="Q63" s="643"/>
      <c r="R63" s="643"/>
      <c r="S63" s="643"/>
      <c r="T63" s="643"/>
      <c r="U63" s="643"/>
      <c r="V63" s="643"/>
      <c r="W63" s="643"/>
      <c r="X63" s="643"/>
      <c r="Y63" s="643"/>
      <c r="Z63" s="643"/>
      <c r="AA63" s="643"/>
      <c r="AB63" s="643"/>
      <c r="AC63" s="643"/>
      <c r="AD63" s="643"/>
      <c r="AE63" s="643"/>
      <c r="AF63" s="643"/>
      <c r="AG63" s="643"/>
      <c r="AH63" s="643"/>
      <c r="AI63" s="643"/>
      <c r="AJ63" s="643"/>
      <c r="AK63" s="643"/>
      <c r="AL63" s="644"/>
      <c r="AM63" s="643"/>
      <c r="AN63" s="628"/>
      <c r="AO63" s="643"/>
      <c r="AP63" s="643"/>
      <c r="AQ63" s="643"/>
      <c r="AR63" s="643"/>
      <c r="AS63" s="643"/>
      <c r="AT63" s="643"/>
      <c r="AU63" s="643"/>
      <c r="AV63" s="643"/>
      <c r="AW63" s="643"/>
      <c r="AX63" s="643"/>
      <c r="AY63" s="643"/>
      <c r="AZ63" s="643"/>
      <c r="BA63" s="643"/>
      <c r="BB63" s="643"/>
      <c r="BC63" s="643"/>
      <c r="BD63" s="643"/>
      <c r="BE63" s="643"/>
      <c r="BF63" s="643"/>
      <c r="BG63" s="668" t="s">
        <v>1062</v>
      </c>
      <c r="BH63" s="643"/>
      <c r="BI63" s="643"/>
      <c r="BJ63" s="643"/>
      <c r="BK63" s="643"/>
      <c r="BL63" s="643"/>
      <c r="BM63" s="643"/>
      <c r="BN63" s="643"/>
      <c r="BO63" s="643"/>
      <c r="BP63" s="643"/>
      <c r="BQ63" s="643"/>
      <c r="BR63" s="643"/>
      <c r="BS63" s="643"/>
      <c r="BT63" s="643"/>
      <c r="BU63" s="643"/>
      <c r="BV63" s="643"/>
      <c r="BW63" s="643"/>
      <c r="BX63" s="643"/>
      <c r="BY63" s="644"/>
      <c r="BZ63" s="643"/>
      <c r="CA63" s="628"/>
      <c r="CB63" s="643"/>
      <c r="CC63" s="643"/>
      <c r="CD63" s="643"/>
      <c r="CE63" s="643"/>
      <c r="CF63" s="643"/>
      <c r="CG63" s="643"/>
      <c r="CH63" s="643"/>
      <c r="CI63" s="643"/>
      <c r="CJ63" s="643"/>
      <c r="CK63" s="643"/>
      <c r="CL63" s="643"/>
      <c r="CM63" s="643"/>
      <c r="CN63" s="643"/>
      <c r="CO63" s="643"/>
      <c r="CP63" s="643"/>
      <c r="CQ63" s="643"/>
      <c r="CR63" s="643"/>
      <c r="CS63" s="643"/>
      <c r="CT63" s="643"/>
      <c r="CU63" s="643"/>
      <c r="CV63" s="643"/>
      <c r="CW63" s="643"/>
      <c r="CX63" s="643"/>
      <c r="CY63" s="643"/>
      <c r="CZ63" s="643"/>
      <c r="DA63" s="643"/>
      <c r="DB63" s="643"/>
      <c r="DC63" s="643"/>
      <c r="DD63" s="643"/>
      <c r="DE63" s="643"/>
      <c r="DF63" s="643"/>
      <c r="DG63" s="643"/>
      <c r="DH63" s="643"/>
      <c r="DI63" s="643"/>
      <c r="DJ63" s="643"/>
      <c r="DK63" s="643"/>
      <c r="DL63" s="644"/>
      <c r="DM63" s="643"/>
      <c r="DN63" s="628"/>
      <c r="DO63" s="643"/>
      <c r="DP63" s="643"/>
      <c r="DQ63" s="643"/>
      <c r="DR63" s="643"/>
      <c r="DS63" s="643"/>
      <c r="DT63" s="643"/>
      <c r="DU63" s="643"/>
      <c r="DV63" s="643"/>
      <c r="DW63" s="643"/>
      <c r="DX63" s="643"/>
      <c r="DY63" s="643"/>
      <c r="DZ63" s="643"/>
      <c r="EA63" s="643"/>
      <c r="EB63" s="643"/>
      <c r="EC63" s="643"/>
      <c r="ED63" s="643"/>
      <c r="EE63" s="643"/>
      <c r="EF63" s="643"/>
      <c r="EG63" s="643"/>
      <c r="EH63" s="643"/>
      <c r="EI63" s="643"/>
      <c r="EJ63" s="643"/>
      <c r="EK63" s="643"/>
      <c r="EL63" s="643"/>
      <c r="EM63" s="643"/>
      <c r="EN63" s="643"/>
      <c r="EO63" s="643"/>
      <c r="EP63" s="643"/>
      <c r="EQ63" s="643"/>
      <c r="ER63" s="643"/>
      <c r="ES63" s="643"/>
      <c r="ET63" s="643"/>
      <c r="EU63" s="643"/>
      <c r="EV63" s="643"/>
      <c r="EW63" s="643"/>
      <c r="EX63" s="643"/>
      <c r="EY63" s="644"/>
    </row>
    <row r="64">
      <c r="A64" s="628"/>
      <c r="B64" s="643"/>
      <c r="C64" s="643"/>
      <c r="D64" s="643"/>
      <c r="E64" s="643"/>
      <c r="F64" s="643"/>
      <c r="G64" s="643"/>
      <c r="H64" s="643"/>
      <c r="I64" s="643"/>
      <c r="J64" s="643"/>
      <c r="K64" s="643"/>
      <c r="L64" s="643"/>
      <c r="M64" s="643"/>
      <c r="N64" s="643"/>
      <c r="O64" s="643"/>
      <c r="P64" s="643"/>
      <c r="Q64" s="643"/>
      <c r="R64" s="643"/>
      <c r="S64" s="643"/>
      <c r="T64" s="643"/>
      <c r="U64" s="643"/>
      <c r="V64" s="643"/>
      <c r="W64" s="643"/>
      <c r="X64" s="643"/>
      <c r="Y64" s="643"/>
      <c r="Z64" s="643"/>
      <c r="AA64" s="643"/>
      <c r="AB64" s="643"/>
      <c r="AC64" s="643"/>
      <c r="AD64" s="643"/>
      <c r="AE64" s="643"/>
      <c r="AF64" s="643"/>
      <c r="AG64" s="643"/>
      <c r="AH64" s="643"/>
      <c r="AI64" s="643"/>
      <c r="AJ64" s="643"/>
      <c r="AK64" s="643"/>
      <c r="AL64" s="644"/>
      <c r="AM64" s="643"/>
      <c r="AN64" s="628"/>
      <c r="AO64" s="643"/>
      <c r="AP64" s="643"/>
      <c r="AQ64" s="643"/>
      <c r="AR64" s="643"/>
      <c r="AS64" s="643"/>
      <c r="AT64" s="643"/>
      <c r="AU64" s="643"/>
      <c r="AV64" s="643"/>
      <c r="AW64" s="643"/>
      <c r="AX64" s="643"/>
      <c r="AY64" s="643"/>
      <c r="AZ64" s="643"/>
      <c r="BA64" s="643"/>
      <c r="BB64" s="643"/>
      <c r="BC64" s="643"/>
      <c r="BD64" s="643"/>
      <c r="BE64" s="643"/>
      <c r="BF64" s="643"/>
      <c r="BG64" s="643"/>
      <c r="BH64" s="643"/>
      <c r="BI64" s="643"/>
      <c r="BJ64" s="643"/>
      <c r="BK64" s="643"/>
      <c r="BL64" s="643"/>
      <c r="BM64" s="643"/>
      <c r="BN64" s="643"/>
      <c r="BO64" s="643"/>
      <c r="BP64" s="643"/>
      <c r="BQ64" s="643"/>
      <c r="BR64" s="643"/>
      <c r="BS64" s="643"/>
      <c r="BT64" s="643"/>
      <c r="BU64" s="643"/>
      <c r="BV64" s="643"/>
      <c r="BW64" s="643"/>
      <c r="BX64" s="643"/>
      <c r="BY64" s="644"/>
      <c r="BZ64" s="643"/>
      <c r="CA64" s="628"/>
      <c r="CB64" s="643"/>
      <c r="CC64" s="643"/>
      <c r="CD64" s="643"/>
      <c r="CE64" s="643"/>
      <c r="CF64" s="643"/>
      <c r="CG64" s="643"/>
      <c r="CH64" s="643"/>
      <c r="CI64" s="643"/>
      <c r="CJ64" s="643"/>
      <c r="CK64" s="643"/>
      <c r="CL64" s="643"/>
      <c r="CM64" s="643"/>
      <c r="CN64" s="643"/>
      <c r="CO64" s="643"/>
      <c r="CP64" s="643"/>
      <c r="CQ64" s="643"/>
      <c r="CR64" s="643"/>
      <c r="CS64" s="643"/>
      <c r="CT64" s="643"/>
      <c r="CU64" s="643"/>
      <c r="CV64" s="643"/>
      <c r="CW64" s="643"/>
      <c r="CX64" s="643"/>
      <c r="CY64" s="643"/>
      <c r="CZ64" s="643"/>
      <c r="DA64" s="643"/>
      <c r="DB64" s="643"/>
      <c r="DC64" s="643"/>
      <c r="DD64" s="643"/>
      <c r="DE64" s="643"/>
      <c r="DF64" s="643"/>
      <c r="DG64" s="643"/>
      <c r="DH64" s="643"/>
      <c r="DI64" s="643"/>
      <c r="DJ64" s="643"/>
      <c r="DK64" s="643"/>
      <c r="DL64" s="644"/>
      <c r="DM64" s="643"/>
      <c r="DN64" s="628"/>
      <c r="DO64" s="643"/>
      <c r="DP64" s="643"/>
      <c r="DQ64" s="643"/>
      <c r="DR64" s="643"/>
      <c r="DS64" s="643"/>
      <c r="DT64" s="643"/>
      <c r="DU64" s="643"/>
      <c r="DV64" s="643"/>
      <c r="DW64" s="643"/>
      <c r="DX64" s="643"/>
      <c r="DY64" s="643"/>
      <c r="DZ64" s="643"/>
      <c r="EA64" s="643"/>
      <c r="EB64" s="643"/>
      <c r="EC64" s="643"/>
      <c r="ED64" s="643"/>
      <c r="EE64" s="643"/>
      <c r="EF64" s="643"/>
      <c r="EG64" s="643"/>
      <c r="EH64" s="643"/>
      <c r="EI64" s="643"/>
      <c r="EJ64" s="643"/>
      <c r="EK64" s="643"/>
      <c r="EL64" s="643"/>
      <c r="EM64" s="643"/>
      <c r="EN64" s="643"/>
      <c r="EO64" s="643"/>
      <c r="EP64" s="643"/>
      <c r="EQ64" s="643"/>
      <c r="ER64" s="643"/>
      <c r="ES64" s="643"/>
      <c r="ET64" s="643"/>
      <c r="EU64" s="643"/>
      <c r="EV64" s="643"/>
      <c r="EW64" s="643"/>
      <c r="EX64" s="643"/>
      <c r="EY64" s="644"/>
    </row>
    <row r="65">
      <c r="A65" s="645"/>
      <c r="B65" s="646" t="s">
        <v>1011</v>
      </c>
      <c r="C65" s="16"/>
      <c r="D65" s="646" t="s">
        <v>981</v>
      </c>
      <c r="E65" s="15"/>
      <c r="F65" s="15"/>
      <c r="G65" s="16"/>
      <c r="H65" s="646" t="s">
        <v>1012</v>
      </c>
      <c r="I65" s="15"/>
      <c r="J65" s="15"/>
      <c r="K65" s="16"/>
      <c r="L65" s="646" t="s">
        <v>983</v>
      </c>
      <c r="M65" s="15"/>
      <c r="N65" s="15"/>
      <c r="O65" s="16"/>
      <c r="P65" s="646" t="s">
        <v>984</v>
      </c>
      <c r="Q65" s="15"/>
      <c r="R65" s="15"/>
      <c r="S65" s="16"/>
      <c r="T65" s="647" t="s">
        <v>985</v>
      </c>
      <c r="U65" s="15"/>
      <c r="V65" s="15"/>
      <c r="W65" s="16"/>
      <c r="X65" s="648" t="s">
        <v>986</v>
      </c>
      <c r="Y65" s="648" t="s">
        <v>652</v>
      </c>
      <c r="Z65" s="646" t="s">
        <v>987</v>
      </c>
      <c r="AA65" s="15"/>
      <c r="AB65" s="15"/>
      <c r="AC65" s="16"/>
      <c r="AD65" s="646" t="s">
        <v>988</v>
      </c>
      <c r="AE65" s="15"/>
      <c r="AF65" s="15"/>
      <c r="AG65" s="16"/>
      <c r="AH65" s="646" t="s">
        <v>989</v>
      </c>
      <c r="AI65" s="16"/>
      <c r="AJ65" s="646" t="s">
        <v>656</v>
      </c>
      <c r="AK65" s="16"/>
      <c r="AL65" s="649"/>
      <c r="AM65" s="650"/>
      <c r="AN65" s="645"/>
      <c r="AO65" s="646" t="s">
        <v>1011</v>
      </c>
      <c r="AP65" s="16"/>
      <c r="AQ65" s="646" t="s">
        <v>981</v>
      </c>
      <c r="AR65" s="15"/>
      <c r="AS65" s="15"/>
      <c r="AT65" s="16"/>
      <c r="AU65" s="646" t="s">
        <v>1012</v>
      </c>
      <c r="AV65" s="15"/>
      <c r="AW65" s="15"/>
      <c r="AX65" s="16"/>
      <c r="AY65" s="646" t="s">
        <v>983</v>
      </c>
      <c r="AZ65" s="15"/>
      <c r="BA65" s="15"/>
      <c r="BB65" s="16"/>
      <c r="BC65" s="646" t="s">
        <v>984</v>
      </c>
      <c r="BD65" s="15"/>
      <c r="BE65" s="15"/>
      <c r="BF65" s="16"/>
      <c r="BG65" s="647" t="s">
        <v>985</v>
      </c>
      <c r="BH65" s="15"/>
      <c r="BI65" s="15"/>
      <c r="BJ65" s="16"/>
      <c r="BK65" s="648" t="s">
        <v>986</v>
      </c>
      <c r="BL65" s="648" t="s">
        <v>652</v>
      </c>
      <c r="BM65" s="646" t="s">
        <v>987</v>
      </c>
      <c r="BN65" s="15"/>
      <c r="BO65" s="15"/>
      <c r="BP65" s="16"/>
      <c r="BQ65" s="646" t="s">
        <v>988</v>
      </c>
      <c r="BR65" s="15"/>
      <c r="BS65" s="15"/>
      <c r="BT65" s="16"/>
      <c r="BU65" s="646" t="s">
        <v>989</v>
      </c>
      <c r="BV65" s="16"/>
      <c r="BW65" s="646" t="s">
        <v>656</v>
      </c>
      <c r="BX65" s="16"/>
      <c r="BY65" s="649"/>
      <c r="BZ65" s="650"/>
      <c r="CA65" s="645"/>
      <c r="CB65" s="646" t="s">
        <v>1011</v>
      </c>
      <c r="CC65" s="16"/>
      <c r="CD65" s="646" t="s">
        <v>981</v>
      </c>
      <c r="CE65" s="15"/>
      <c r="CF65" s="15"/>
      <c r="CG65" s="16"/>
      <c r="CH65" s="646" t="s">
        <v>1012</v>
      </c>
      <c r="CI65" s="15"/>
      <c r="CJ65" s="15"/>
      <c r="CK65" s="16"/>
      <c r="CL65" s="646" t="s">
        <v>983</v>
      </c>
      <c r="CM65" s="15"/>
      <c r="CN65" s="15"/>
      <c r="CO65" s="16"/>
      <c r="CP65" s="646" t="s">
        <v>984</v>
      </c>
      <c r="CQ65" s="15"/>
      <c r="CR65" s="15"/>
      <c r="CS65" s="16"/>
      <c r="CT65" s="647" t="s">
        <v>985</v>
      </c>
      <c r="CU65" s="15"/>
      <c r="CV65" s="15"/>
      <c r="CW65" s="16"/>
      <c r="CX65" s="648" t="s">
        <v>986</v>
      </c>
      <c r="CY65" s="648" t="s">
        <v>652</v>
      </c>
      <c r="CZ65" s="646" t="s">
        <v>987</v>
      </c>
      <c r="DA65" s="15"/>
      <c r="DB65" s="15"/>
      <c r="DC65" s="16"/>
      <c r="DD65" s="646" t="s">
        <v>988</v>
      </c>
      <c r="DE65" s="15"/>
      <c r="DF65" s="15"/>
      <c r="DG65" s="16"/>
      <c r="DH65" s="646" t="s">
        <v>989</v>
      </c>
      <c r="DI65" s="16"/>
      <c r="DJ65" s="646" t="s">
        <v>656</v>
      </c>
      <c r="DK65" s="16"/>
      <c r="DL65" s="649"/>
      <c r="DM65" s="650"/>
      <c r="DN65" s="645"/>
      <c r="DO65" s="646" t="s">
        <v>1011</v>
      </c>
      <c r="DP65" s="16"/>
      <c r="DQ65" s="646" t="s">
        <v>981</v>
      </c>
      <c r="DR65" s="15"/>
      <c r="DS65" s="15"/>
      <c r="DT65" s="16"/>
      <c r="DU65" s="646" t="s">
        <v>1012</v>
      </c>
      <c r="DV65" s="15"/>
      <c r="DW65" s="15"/>
      <c r="DX65" s="16"/>
      <c r="DY65" s="646" t="s">
        <v>983</v>
      </c>
      <c r="DZ65" s="15"/>
      <c r="EA65" s="15"/>
      <c r="EB65" s="16"/>
      <c r="EC65" s="646" t="s">
        <v>984</v>
      </c>
      <c r="ED65" s="15"/>
      <c r="EE65" s="15"/>
      <c r="EF65" s="16"/>
      <c r="EG65" s="647" t="s">
        <v>985</v>
      </c>
      <c r="EH65" s="15"/>
      <c r="EI65" s="15"/>
      <c r="EJ65" s="16"/>
      <c r="EK65" s="648" t="s">
        <v>986</v>
      </c>
      <c r="EL65" s="648" t="s">
        <v>652</v>
      </c>
      <c r="EM65" s="646" t="s">
        <v>987</v>
      </c>
      <c r="EN65" s="15"/>
      <c r="EO65" s="15"/>
      <c r="EP65" s="16"/>
      <c r="EQ65" s="646" t="s">
        <v>988</v>
      </c>
      <c r="ER65" s="15"/>
      <c r="ES65" s="15"/>
      <c r="ET65" s="16"/>
      <c r="EU65" s="646" t="s">
        <v>989</v>
      </c>
      <c r="EV65" s="16"/>
      <c r="EW65" s="646" t="s">
        <v>656</v>
      </c>
      <c r="EX65" s="16"/>
      <c r="EY65" s="649"/>
    </row>
    <row r="66" ht="126.0" customHeight="1">
      <c r="A66" s="651"/>
      <c r="B66" s="652" t="s">
        <v>1013</v>
      </c>
      <c r="C66" s="16"/>
      <c r="D66" s="653" t="s">
        <v>631</v>
      </c>
      <c r="E66" s="654" t="s">
        <v>633</v>
      </c>
      <c r="F66" s="653" t="s">
        <v>635</v>
      </c>
      <c r="G66" s="653" t="s">
        <v>637</v>
      </c>
      <c r="H66" s="653" t="s">
        <v>631</v>
      </c>
      <c r="I66" s="654" t="s">
        <v>633</v>
      </c>
      <c r="J66" s="653" t="s">
        <v>635</v>
      </c>
      <c r="K66" s="653" t="s">
        <v>637</v>
      </c>
      <c r="L66" s="653" t="s">
        <v>631</v>
      </c>
      <c r="M66" s="654" t="s">
        <v>633</v>
      </c>
      <c r="N66" s="653" t="s">
        <v>635</v>
      </c>
      <c r="O66" s="653" t="s">
        <v>637</v>
      </c>
      <c r="P66" s="653" t="s">
        <v>631</v>
      </c>
      <c r="Q66" s="654" t="s">
        <v>633</v>
      </c>
      <c r="R66" s="653" t="s">
        <v>635</v>
      </c>
      <c r="S66" s="652" t="s">
        <v>637</v>
      </c>
      <c r="T66" s="655" t="s">
        <v>991</v>
      </c>
      <c r="U66" s="654" t="s">
        <v>992</v>
      </c>
      <c r="V66" s="653" t="s">
        <v>993</v>
      </c>
      <c r="W66" s="653" t="s">
        <v>994</v>
      </c>
      <c r="X66" s="43"/>
      <c r="Y66" s="43"/>
      <c r="Z66" s="656" t="s">
        <v>995</v>
      </c>
      <c r="AA66" s="656" t="s">
        <v>734</v>
      </c>
      <c r="AB66" s="656" t="s">
        <v>996</v>
      </c>
      <c r="AC66" s="657" t="s">
        <v>665</v>
      </c>
      <c r="AD66" s="656" t="s">
        <v>997</v>
      </c>
      <c r="AE66" s="656" t="s">
        <v>998</v>
      </c>
      <c r="AF66" s="656" t="s">
        <v>999</v>
      </c>
      <c r="AG66" s="657" t="s">
        <v>669</v>
      </c>
      <c r="AH66" s="658" t="s">
        <v>1000</v>
      </c>
      <c r="AI66" s="653" t="s">
        <v>1001</v>
      </c>
      <c r="AJ66" s="658" t="s">
        <v>579</v>
      </c>
      <c r="AK66" s="658" t="s">
        <v>672</v>
      </c>
      <c r="AL66" s="659"/>
      <c r="AM66" s="660"/>
      <c r="AN66" s="651"/>
      <c r="AO66" s="652" t="s">
        <v>1013</v>
      </c>
      <c r="AP66" s="16"/>
      <c r="AQ66" s="653" t="s">
        <v>631</v>
      </c>
      <c r="AR66" s="654" t="s">
        <v>633</v>
      </c>
      <c r="AS66" s="653" t="s">
        <v>635</v>
      </c>
      <c r="AT66" s="653" t="s">
        <v>637</v>
      </c>
      <c r="AU66" s="653" t="s">
        <v>631</v>
      </c>
      <c r="AV66" s="654" t="s">
        <v>633</v>
      </c>
      <c r="AW66" s="653" t="s">
        <v>635</v>
      </c>
      <c r="AX66" s="653" t="s">
        <v>637</v>
      </c>
      <c r="AY66" s="653" t="s">
        <v>631</v>
      </c>
      <c r="AZ66" s="654" t="s">
        <v>633</v>
      </c>
      <c r="BA66" s="653" t="s">
        <v>635</v>
      </c>
      <c r="BB66" s="653" t="s">
        <v>637</v>
      </c>
      <c r="BC66" s="653" t="s">
        <v>631</v>
      </c>
      <c r="BD66" s="654" t="s">
        <v>633</v>
      </c>
      <c r="BE66" s="653" t="s">
        <v>635</v>
      </c>
      <c r="BF66" s="652" t="s">
        <v>637</v>
      </c>
      <c r="BG66" s="655" t="s">
        <v>991</v>
      </c>
      <c r="BH66" s="654" t="s">
        <v>992</v>
      </c>
      <c r="BI66" s="653" t="s">
        <v>993</v>
      </c>
      <c r="BJ66" s="653" t="s">
        <v>994</v>
      </c>
      <c r="BK66" s="43"/>
      <c r="BL66" s="43"/>
      <c r="BM66" s="656" t="s">
        <v>995</v>
      </c>
      <c r="BN66" s="656" t="s">
        <v>734</v>
      </c>
      <c r="BO66" s="656" t="s">
        <v>996</v>
      </c>
      <c r="BP66" s="657" t="s">
        <v>665</v>
      </c>
      <c r="BQ66" s="656" t="s">
        <v>997</v>
      </c>
      <c r="BR66" s="656" t="s">
        <v>998</v>
      </c>
      <c r="BS66" s="656" t="s">
        <v>999</v>
      </c>
      <c r="BT66" s="657" t="s">
        <v>669</v>
      </c>
      <c r="BU66" s="658" t="s">
        <v>1000</v>
      </c>
      <c r="BV66" s="653" t="s">
        <v>1001</v>
      </c>
      <c r="BW66" s="658" t="s">
        <v>579</v>
      </c>
      <c r="BX66" s="658" t="s">
        <v>672</v>
      </c>
      <c r="BY66" s="659"/>
      <c r="BZ66" s="660"/>
      <c r="CA66" s="651"/>
      <c r="CB66" s="652" t="s">
        <v>1013</v>
      </c>
      <c r="CC66" s="16"/>
      <c r="CD66" s="653" t="s">
        <v>631</v>
      </c>
      <c r="CE66" s="654" t="s">
        <v>633</v>
      </c>
      <c r="CF66" s="653" t="s">
        <v>635</v>
      </c>
      <c r="CG66" s="653" t="s">
        <v>637</v>
      </c>
      <c r="CH66" s="653" t="s">
        <v>631</v>
      </c>
      <c r="CI66" s="654" t="s">
        <v>633</v>
      </c>
      <c r="CJ66" s="653" t="s">
        <v>635</v>
      </c>
      <c r="CK66" s="653" t="s">
        <v>637</v>
      </c>
      <c r="CL66" s="653" t="s">
        <v>631</v>
      </c>
      <c r="CM66" s="654" t="s">
        <v>633</v>
      </c>
      <c r="CN66" s="653" t="s">
        <v>635</v>
      </c>
      <c r="CO66" s="653" t="s">
        <v>637</v>
      </c>
      <c r="CP66" s="653" t="s">
        <v>631</v>
      </c>
      <c r="CQ66" s="654" t="s">
        <v>633</v>
      </c>
      <c r="CR66" s="653" t="s">
        <v>635</v>
      </c>
      <c r="CS66" s="652" t="s">
        <v>637</v>
      </c>
      <c r="CT66" s="655" t="s">
        <v>991</v>
      </c>
      <c r="CU66" s="654" t="s">
        <v>992</v>
      </c>
      <c r="CV66" s="653" t="s">
        <v>993</v>
      </c>
      <c r="CW66" s="653" t="s">
        <v>994</v>
      </c>
      <c r="CX66" s="43"/>
      <c r="CY66" s="43"/>
      <c r="CZ66" s="656" t="s">
        <v>995</v>
      </c>
      <c r="DA66" s="656" t="s">
        <v>734</v>
      </c>
      <c r="DB66" s="656" t="s">
        <v>996</v>
      </c>
      <c r="DC66" s="657" t="s">
        <v>665</v>
      </c>
      <c r="DD66" s="656" t="s">
        <v>997</v>
      </c>
      <c r="DE66" s="656" t="s">
        <v>998</v>
      </c>
      <c r="DF66" s="656" t="s">
        <v>999</v>
      </c>
      <c r="DG66" s="657" t="s">
        <v>669</v>
      </c>
      <c r="DH66" s="658" t="s">
        <v>1000</v>
      </c>
      <c r="DI66" s="653" t="s">
        <v>1001</v>
      </c>
      <c r="DJ66" s="658" t="s">
        <v>579</v>
      </c>
      <c r="DK66" s="658" t="s">
        <v>672</v>
      </c>
      <c r="DL66" s="659"/>
      <c r="DM66" s="660"/>
      <c r="DN66" s="651"/>
      <c r="DO66" s="652" t="s">
        <v>1013</v>
      </c>
      <c r="DP66" s="16"/>
      <c r="DQ66" s="653" t="s">
        <v>631</v>
      </c>
      <c r="DR66" s="654" t="s">
        <v>633</v>
      </c>
      <c r="DS66" s="653" t="s">
        <v>635</v>
      </c>
      <c r="DT66" s="653" t="s">
        <v>637</v>
      </c>
      <c r="DU66" s="653" t="s">
        <v>631</v>
      </c>
      <c r="DV66" s="654" t="s">
        <v>633</v>
      </c>
      <c r="DW66" s="653" t="s">
        <v>635</v>
      </c>
      <c r="DX66" s="653" t="s">
        <v>637</v>
      </c>
      <c r="DY66" s="653" t="s">
        <v>631</v>
      </c>
      <c r="DZ66" s="654" t="s">
        <v>633</v>
      </c>
      <c r="EA66" s="653" t="s">
        <v>635</v>
      </c>
      <c r="EB66" s="653" t="s">
        <v>637</v>
      </c>
      <c r="EC66" s="653" t="s">
        <v>631</v>
      </c>
      <c r="ED66" s="654" t="s">
        <v>633</v>
      </c>
      <c r="EE66" s="653" t="s">
        <v>635</v>
      </c>
      <c r="EF66" s="652" t="s">
        <v>637</v>
      </c>
      <c r="EG66" s="655" t="s">
        <v>991</v>
      </c>
      <c r="EH66" s="654" t="s">
        <v>992</v>
      </c>
      <c r="EI66" s="653" t="s">
        <v>993</v>
      </c>
      <c r="EJ66" s="653" t="s">
        <v>994</v>
      </c>
      <c r="EK66" s="43"/>
      <c r="EL66" s="43"/>
      <c r="EM66" s="656" t="s">
        <v>995</v>
      </c>
      <c r="EN66" s="656" t="s">
        <v>734</v>
      </c>
      <c r="EO66" s="656" t="s">
        <v>996</v>
      </c>
      <c r="EP66" s="657" t="s">
        <v>665</v>
      </c>
      <c r="EQ66" s="656" t="s">
        <v>997</v>
      </c>
      <c r="ER66" s="656" t="s">
        <v>998</v>
      </c>
      <c r="ES66" s="656" t="s">
        <v>999</v>
      </c>
      <c r="ET66" s="657" t="s">
        <v>669</v>
      </c>
      <c r="EU66" s="658" t="s">
        <v>1000</v>
      </c>
      <c r="EV66" s="653" t="s">
        <v>1001</v>
      </c>
      <c r="EW66" s="658" t="s">
        <v>579</v>
      </c>
      <c r="EX66" s="658" t="s">
        <v>672</v>
      </c>
      <c r="EY66" s="659"/>
    </row>
    <row r="67" ht="52.5" customHeight="1">
      <c r="A67" s="661"/>
      <c r="B67" s="662" t="s">
        <v>1014</v>
      </c>
      <c r="C67" s="663" t="s">
        <v>980</v>
      </c>
      <c r="D67" s="664">
        <f>'3A 2025-2026 REPORTE CALIFICACI'!E15</f>
        <v>92</v>
      </c>
      <c r="E67" s="664">
        <f>'3A 2025-2026 REPORTE CALIFICACI'!F15</f>
        <v>0</v>
      </c>
      <c r="F67" s="665">
        <f>'3A 2025-2026 REPORTE CALIFICACI'!G15</f>
        <v>0</v>
      </c>
      <c r="G67" s="664">
        <f>'3A 2025-2026 REPORTE CALIFICACI'!H15</f>
        <v>0</v>
      </c>
      <c r="H67" s="664">
        <f>'3A 2025-2026 REPORTE CALIFICACI'!I15</f>
        <v>87</v>
      </c>
      <c r="I67" s="664">
        <f>'3A 2025-2026 REPORTE CALIFICACI'!J15</f>
        <v>0</v>
      </c>
      <c r="J67" s="664">
        <f>'3A 2025-2026 REPORTE CALIFICACI'!K15</f>
        <v>0</v>
      </c>
      <c r="K67" s="664">
        <f>'3A 2025-2026 REPORTE CALIFICACI'!L15</f>
        <v>0</v>
      </c>
      <c r="L67" s="664">
        <f>'3A 2025-2026 REPORTE CALIFICACI'!M15</f>
        <v>93</v>
      </c>
      <c r="M67" s="664">
        <f>'3A 2025-2026 REPORTE CALIFICACI'!N15</f>
        <v>0</v>
      </c>
      <c r="N67" s="664">
        <f>'3A 2025-2026 REPORTE CALIFICACI'!O15</f>
        <v>0</v>
      </c>
      <c r="O67" s="664">
        <f>'3A 2025-2026 REPORTE CALIFICACI'!P15</f>
        <v>0</v>
      </c>
      <c r="P67" s="664">
        <f>'3A 2025-2026 REPORTE CALIFICACI'!Q15</f>
        <v>97</v>
      </c>
      <c r="Q67" s="664">
        <f>'3A 2025-2026 REPORTE CALIFICACI'!R15</f>
        <v>0</v>
      </c>
      <c r="R67" s="664">
        <f>'3A 2025-2026 REPORTE CALIFICACI'!S15</f>
        <v>0</v>
      </c>
      <c r="S67" s="664">
        <f>'3A 2025-2026 REPORTE CALIFICACI'!T15</f>
        <v>0</v>
      </c>
      <c r="T67" s="716">
        <f>'3A 2025-2026 REPORTE CALIFICACI'!U15</f>
        <v>23</v>
      </c>
      <c r="U67" s="716">
        <f>'3A 2025-2026 REPORTE CALIFICACI'!V15</f>
        <v>21.75</v>
      </c>
      <c r="V67" s="716">
        <f>'3A 2025-2026 REPORTE CALIFICACI'!W15</f>
        <v>23.25</v>
      </c>
      <c r="W67" s="716">
        <f>'3A 2025-2026 REPORTE CALIFICACI'!X15</f>
        <v>24.25</v>
      </c>
      <c r="X67" s="665">
        <f>'3A 2025-2026 REPORTE CALIFICACI'!Y15</f>
        <v>23.0625</v>
      </c>
      <c r="Y67" s="717">
        <f>'3A 2025-2026 REPORTE CALIFICACI'!Z15</f>
        <v>0.4294117647</v>
      </c>
      <c r="Z67" s="665">
        <f>'3A 2025-2026 REPORTE CALIFICACI'!AA15</f>
        <v>11.53125</v>
      </c>
      <c r="AA67" s="665" t="str">
        <f>'3A 2025-2026 REPORTE CALIFICACI'!AB15</f>
        <v/>
      </c>
      <c r="AB67" s="665" t="str">
        <f>'3A 2025-2026 REPORTE CALIFICACI'!AC15</f>
        <v/>
      </c>
      <c r="AC67" s="665">
        <f>'3A 2025-2026 REPORTE CALIFICACI'!AD15</f>
        <v>12</v>
      </c>
      <c r="AD67" s="665">
        <f>'3A 2025-2026 REPORTE CALIFICACI'!AE15</f>
        <v>6.91875</v>
      </c>
      <c r="AE67" s="665" t="str">
        <f>'3A 2025-2026 REPORTE CALIFICACI'!AF15</f>
        <v/>
      </c>
      <c r="AF67" s="665" t="str">
        <f>'3A 2025-2026 REPORTE CALIFICACI'!AG15</f>
        <v/>
      </c>
      <c r="AG67" s="665">
        <f>'3A 2025-2026 REPORTE CALIFICACI'!AH15</f>
        <v>7</v>
      </c>
      <c r="AH67" s="665">
        <f>'3A 2025-2026 REPORTE CALIFICACI'!AI15</f>
        <v>23.0625</v>
      </c>
      <c r="AI67" s="664" t="str">
        <f>'3A 2025-2026 REPORTE CALIFICACI'!AJ15</f>
        <v/>
      </c>
      <c r="AJ67" s="664" t="str">
        <f>'3A 2025-2026 REPORTE CALIFICACI'!AK15</f>
        <v/>
      </c>
      <c r="AK67" s="664" t="str">
        <f>'3A 2025-2026 REPORTE CALIFICACI'!AL15</f>
        <v>R</v>
      </c>
      <c r="AL67" s="666"/>
      <c r="AM67" s="667"/>
      <c r="AN67" s="661"/>
      <c r="AO67" s="662" t="s">
        <v>1014</v>
      </c>
      <c r="AP67" s="663" t="s">
        <v>980</v>
      </c>
      <c r="AQ67" s="664">
        <f>'3A 2025-2026 REPORTE CALIFICACI'!E16</f>
        <v>93</v>
      </c>
      <c r="AR67" s="664">
        <f>'3A 2025-2026 REPORTE CALIFICACI'!F16</f>
        <v>86</v>
      </c>
      <c r="AS67" s="665">
        <f>'3A 2025-2026 REPORTE CALIFICACI'!G16</f>
        <v>90</v>
      </c>
      <c r="AT67" s="664">
        <f>'3A 2025-2026 REPORTE CALIFICACI'!H16</f>
        <v>0</v>
      </c>
      <c r="AU67" s="664">
        <f>'3A 2025-2026 REPORTE CALIFICACI'!I16</f>
        <v>90</v>
      </c>
      <c r="AV67" s="664">
        <f>'3A 2025-2026 REPORTE CALIFICACI'!J16</f>
        <v>87</v>
      </c>
      <c r="AW67" s="664">
        <f>'3A 2025-2026 REPORTE CALIFICACI'!K16</f>
        <v>84</v>
      </c>
      <c r="AX67" s="664">
        <f>'3A 2025-2026 REPORTE CALIFICACI'!L16</f>
        <v>0</v>
      </c>
      <c r="AY67" s="664">
        <f>'3A 2025-2026 REPORTE CALIFICACI'!M16</f>
        <v>92</v>
      </c>
      <c r="AZ67" s="664">
        <f>'3A 2025-2026 REPORTE CALIFICACI'!N16</f>
        <v>87</v>
      </c>
      <c r="BA67" s="664">
        <f>'3A 2025-2026 REPORTE CALIFICACI'!O16</f>
        <v>88</v>
      </c>
      <c r="BB67" s="664">
        <f>'3A 2025-2026 REPORTE CALIFICACI'!P16</f>
        <v>0</v>
      </c>
      <c r="BC67" s="664">
        <f>'3A 2025-2026 REPORTE CALIFICACI'!Q16</f>
        <v>93</v>
      </c>
      <c r="BD67" s="664">
        <f>'3A 2025-2026 REPORTE CALIFICACI'!R16</f>
        <v>87</v>
      </c>
      <c r="BE67" s="664">
        <f>'3A 2025-2026 REPORTE CALIFICACI'!S16</f>
        <v>90</v>
      </c>
      <c r="BF67" s="664">
        <f>'3A 2025-2026 REPORTE CALIFICACI'!T16</f>
        <v>0</v>
      </c>
      <c r="BG67" s="716">
        <f>'3A 2025-2026 REPORTE CALIFICACI'!U16</f>
        <v>67.25</v>
      </c>
      <c r="BH67" s="716">
        <f>'3A 2025-2026 REPORTE CALIFICACI'!V16</f>
        <v>65.25</v>
      </c>
      <c r="BI67" s="716">
        <f>'3A 2025-2026 REPORTE CALIFICACI'!W16</f>
        <v>66.75</v>
      </c>
      <c r="BJ67" s="664"/>
      <c r="BK67" s="664"/>
      <c r="BL67" s="664"/>
      <c r="BM67" s="664"/>
      <c r="BN67" s="664"/>
      <c r="BO67" s="664"/>
      <c r="BP67" s="664"/>
      <c r="BQ67" s="664"/>
      <c r="BR67" s="664"/>
      <c r="BS67" s="664"/>
      <c r="BT67" s="664"/>
      <c r="BU67" s="664"/>
      <c r="BV67" s="664"/>
      <c r="BW67" s="664"/>
      <c r="BX67" s="664"/>
      <c r="BY67" s="666"/>
      <c r="BZ67" s="667"/>
      <c r="CA67" s="661"/>
      <c r="CB67" s="662" t="s">
        <v>1014</v>
      </c>
      <c r="CC67" s="663" t="s">
        <v>980</v>
      </c>
      <c r="CD67" s="664">
        <f>'3A 2025-2026 REPORTE CALIFICACI'!E17</f>
        <v>78</v>
      </c>
      <c r="CE67" s="664">
        <f>'3A 2025-2026 REPORTE CALIFICACI'!F17</f>
        <v>72</v>
      </c>
      <c r="CF67" s="665">
        <f>'3A 2025-2026 REPORTE CALIFICACI'!G17</f>
        <v>72</v>
      </c>
      <c r="CG67" s="664">
        <f>'3A 2025-2026 REPORTE CALIFICACI'!H17</f>
        <v>0</v>
      </c>
      <c r="CH67" s="664">
        <f>'3A 2025-2026 REPORTE CALIFICACI'!I17</f>
        <v>77</v>
      </c>
      <c r="CI67" s="664">
        <f>'3A 2025-2026 REPORTE CALIFICACI'!J17</f>
        <v>72</v>
      </c>
      <c r="CJ67" s="664">
        <f>'3A 2025-2026 REPORTE CALIFICACI'!K17</f>
        <v>70</v>
      </c>
      <c r="CK67" s="664">
        <f>'3A 2025-2026 REPORTE CALIFICACI'!L17</f>
        <v>0</v>
      </c>
      <c r="CL67" s="664">
        <f>'3A 2025-2026 REPORTE CALIFICACI'!M17</f>
        <v>87</v>
      </c>
      <c r="CM67" s="664">
        <f>'3A 2025-2026 REPORTE CALIFICACI'!N17</f>
        <v>78</v>
      </c>
      <c r="CN67" s="664">
        <f>'3A 2025-2026 REPORTE CALIFICACI'!O17</f>
        <v>76</v>
      </c>
      <c r="CO67" s="664">
        <f>'3A 2025-2026 REPORTE CALIFICACI'!P17</f>
        <v>0</v>
      </c>
      <c r="CP67" s="664">
        <f>'3A 2025-2026 REPORTE CALIFICACI'!Q17</f>
        <v>89</v>
      </c>
      <c r="CQ67" s="664">
        <f>'3A 2025-2026 REPORTE CALIFICACI'!R17</f>
        <v>81</v>
      </c>
      <c r="CR67" s="664">
        <f>'3A 2025-2026 REPORTE CALIFICACI'!S17</f>
        <v>76</v>
      </c>
      <c r="CS67" s="664">
        <f>'3A 2025-2026 REPORTE CALIFICACI'!T17</f>
        <v>0</v>
      </c>
      <c r="CT67" s="716">
        <f>'3A 2025-2026 REPORTE CALIFICACI'!U17</f>
        <v>55.5</v>
      </c>
      <c r="CU67" s="716">
        <f>'3A 2025-2026 REPORTE CALIFICACI'!V17</f>
        <v>54.75</v>
      </c>
      <c r="CV67" s="716">
        <f>'3A 2025-2026 REPORTE CALIFICACI'!W17</f>
        <v>60.25</v>
      </c>
      <c r="CW67" s="716">
        <f>'3A 2025-2026 REPORTE CALIFICACI'!X17</f>
        <v>61.5</v>
      </c>
      <c r="CX67" s="665">
        <f>'3A 2025-2026 REPORTE CALIFICACI'!Y17</f>
        <v>58</v>
      </c>
      <c r="CY67" s="717">
        <f>'3A 2025-2026 REPORTE CALIFICACI'!Z17</f>
        <v>0.5591503268</v>
      </c>
      <c r="CZ67" s="665">
        <f>'3A 2025-2026 REPORTE CALIFICACI'!AA17</f>
        <v>29</v>
      </c>
      <c r="DA67" s="665" t="str">
        <f>'3A 2025-2026 REPORTE CALIFICACI'!AB17</f>
        <v/>
      </c>
      <c r="DB67" s="665" t="str">
        <f>'3A 2025-2026 REPORTE CALIFICACI'!AC17</f>
        <v/>
      </c>
      <c r="DC67" s="665">
        <f>'3A 2025-2026 REPORTE CALIFICACI'!AD17</f>
        <v>29</v>
      </c>
      <c r="DD67" s="665">
        <f>'3A 2025-2026 REPORTE CALIFICACI'!AE17</f>
        <v>17.4</v>
      </c>
      <c r="DE67" s="665" t="str">
        <f>'3A 2025-2026 REPORTE CALIFICACI'!AF17</f>
        <v/>
      </c>
      <c r="DF67" s="665" t="str">
        <f>'3A 2025-2026 REPORTE CALIFICACI'!AG17</f>
        <v/>
      </c>
      <c r="DG67" s="665">
        <f>'3A 2025-2026 REPORTE CALIFICACI'!AH17</f>
        <v>17</v>
      </c>
      <c r="DH67" s="665">
        <f>'3A 2025-2026 REPORTE CALIFICACI'!AI17</f>
        <v>58</v>
      </c>
      <c r="DI67" s="664" t="str">
        <f>'3A 2025-2026 REPORTE CALIFICACI'!AJ17</f>
        <v/>
      </c>
      <c r="DJ67" s="664" t="str">
        <f>'3A 2025-2026 REPORTE CALIFICACI'!AK17</f>
        <v/>
      </c>
      <c r="DK67" s="664" t="str">
        <f>'3A 2025-2026 REPORTE CALIFICACI'!AL17</f>
        <v>R</v>
      </c>
      <c r="DL67" s="666"/>
      <c r="DM67" s="667"/>
      <c r="DN67" s="661"/>
      <c r="DO67" s="662" t="s">
        <v>1014</v>
      </c>
      <c r="DP67" s="663" t="s">
        <v>980</v>
      </c>
      <c r="DQ67" s="664">
        <f>'3A 2025-2026 REPORTE CALIFICACI'!E18</f>
        <v>61</v>
      </c>
      <c r="DR67" s="664">
        <f>'3A 2025-2026 REPORTE CALIFICACI'!F18</f>
        <v>71</v>
      </c>
      <c r="DS67" s="665">
        <f>'3A 2025-2026 REPORTE CALIFICACI'!G18</f>
        <v>74</v>
      </c>
      <c r="DT67" s="664">
        <f>'3A 2025-2026 REPORTE CALIFICACI'!H18</f>
        <v>0</v>
      </c>
      <c r="DU67" s="664">
        <f>'3A 2025-2026 REPORTE CALIFICACI'!I18</f>
        <v>60</v>
      </c>
      <c r="DV67" s="664">
        <f>'3A 2025-2026 REPORTE CALIFICACI'!J18</f>
        <v>72</v>
      </c>
      <c r="DW67" s="664">
        <f>'3A 2025-2026 REPORTE CALIFICACI'!K18</f>
        <v>72</v>
      </c>
      <c r="DX67" s="664">
        <f>'3A 2025-2026 REPORTE CALIFICACI'!L18</f>
        <v>0</v>
      </c>
      <c r="DY67" s="664">
        <f>'3A 2025-2026 REPORTE CALIFICACI'!M18</f>
        <v>72</v>
      </c>
      <c r="DZ67" s="664">
        <f>'3A 2025-2026 REPORTE CALIFICACI'!N18</f>
        <v>70</v>
      </c>
      <c r="EA67" s="664">
        <f>'3A 2025-2026 REPORTE CALIFICACI'!O18</f>
        <v>78</v>
      </c>
      <c r="EB67" s="664">
        <f>'3A 2025-2026 REPORTE CALIFICACI'!P18</f>
        <v>0</v>
      </c>
      <c r="EC67" s="664">
        <f>'3A 2025-2026 REPORTE CALIFICACI'!Q18</f>
        <v>72</v>
      </c>
      <c r="ED67" s="664">
        <f>'3A 2025-2026 REPORTE CALIFICACI'!R18</f>
        <v>72</v>
      </c>
      <c r="EE67" s="664">
        <f>'3A 2025-2026 REPORTE CALIFICACI'!S18</f>
        <v>75</v>
      </c>
      <c r="EF67" s="664">
        <f>'3A 2025-2026 REPORTE CALIFICACI'!T18</f>
        <v>0</v>
      </c>
      <c r="EG67" s="716">
        <f>'3A 2025-2026 REPORTE CALIFICACI'!U18</f>
        <v>51.5</v>
      </c>
      <c r="EH67" s="716">
        <f>'3A 2025-2026 REPORTE CALIFICACI'!V18</f>
        <v>51</v>
      </c>
      <c r="EI67" s="716">
        <f>'3A 2025-2026 REPORTE CALIFICACI'!W18</f>
        <v>55</v>
      </c>
      <c r="EJ67" s="716">
        <f>'3A 2025-2026 REPORTE CALIFICACI'!X18</f>
        <v>54.75</v>
      </c>
      <c r="EK67" s="664"/>
      <c r="EL67" s="664"/>
      <c r="EM67" s="664"/>
      <c r="EN67" s="664"/>
      <c r="EO67" s="664"/>
      <c r="EP67" s="664"/>
      <c r="EQ67" s="664"/>
      <c r="ER67" s="664"/>
      <c r="ES67" s="664"/>
      <c r="ET67" s="664"/>
      <c r="EU67" s="664"/>
      <c r="EV67" s="664"/>
      <c r="EW67" s="664"/>
      <c r="EX67" s="664"/>
      <c r="EY67" s="666"/>
    </row>
    <row r="68" ht="79.5" customHeight="1">
      <c r="A68" s="661"/>
      <c r="B68" s="47"/>
      <c r="C68" s="663" t="s">
        <v>1015</v>
      </c>
      <c r="D68" s="664">
        <f>'3A 2025-2026 REPORTE CALIFICACI'!AM15</f>
        <v>0</v>
      </c>
      <c r="E68" s="664">
        <f>'3A 2025-2026 REPORTE CALIFICACI'!AN15</f>
        <v>0</v>
      </c>
      <c r="F68" s="664">
        <f>'3A 2025-2026 REPORTE CALIFICACI'!AO15</f>
        <v>0</v>
      </c>
      <c r="G68" s="664">
        <f>'3A 2025-2026 REPORTE CALIFICACI'!AP15</f>
        <v>0</v>
      </c>
      <c r="H68" s="664">
        <f>'3A 2025-2026 REPORTE CALIFICACI'!AQ15</f>
        <v>0</v>
      </c>
      <c r="I68" s="664">
        <f>'3A 2025-2026 REPORTE CALIFICACI'!AR15</f>
        <v>0</v>
      </c>
      <c r="J68" s="664">
        <f>'3A 2025-2026 REPORTE CALIFICACI'!AS15</f>
        <v>0</v>
      </c>
      <c r="K68" s="664">
        <f>'3A 2025-2026 REPORTE CALIFICACI'!AT15</f>
        <v>0</v>
      </c>
      <c r="L68" s="664">
        <f>'3A 2025-2026 REPORTE CALIFICACI'!AU15</f>
        <v>0</v>
      </c>
      <c r="M68" s="664">
        <f>'3A 2025-2026 REPORTE CALIFICACI'!AV15</f>
        <v>0</v>
      </c>
      <c r="N68" s="664">
        <f>'3A 2025-2026 REPORTE CALIFICACI'!AW15</f>
        <v>0</v>
      </c>
      <c r="O68" s="664">
        <f>'3A 2025-2026 REPORTE CALIFICACI'!AX15</f>
        <v>0</v>
      </c>
      <c r="P68" s="664">
        <f>'3A 2025-2026 REPORTE CALIFICACI'!AY15</f>
        <v>0</v>
      </c>
      <c r="Q68" s="664">
        <f>'3A 2025-2026 REPORTE CALIFICACI'!AZ15</f>
        <v>0</v>
      </c>
      <c r="R68" s="664">
        <f>'3A 2025-2026 REPORTE CALIFICACI'!BA15</f>
        <v>0</v>
      </c>
      <c r="S68" s="664">
        <f>'3A 2025-2026 REPORTE CALIFICACI'!BB15</f>
        <v>0</v>
      </c>
      <c r="T68" s="716">
        <f>'3A 2025-2026 REPORTE CALIFICACI'!BC15</f>
        <v>0</v>
      </c>
      <c r="U68" s="716">
        <f>'3A 2025-2026 REPORTE CALIFICACI'!BD15</f>
        <v>0</v>
      </c>
      <c r="V68" s="716">
        <f>'3A 2025-2026 REPORTE CALIFICACI'!BE15</f>
        <v>0</v>
      </c>
      <c r="W68" s="716">
        <f>'3A 2025-2026 REPORTE CALIFICACI'!BF15</f>
        <v>0</v>
      </c>
      <c r="X68" s="665">
        <f>'3A 2025-2026 REPORTE CALIFICACI'!BG15</f>
        <v>0</v>
      </c>
      <c r="Y68" s="717">
        <f>'3A 2025-2026 REPORTE CALIFICACI'!BH15</f>
        <v>0</v>
      </c>
      <c r="Z68" s="665">
        <f>'3A 2025-2026 REPORTE CALIFICACI'!BI15</f>
        <v>0</v>
      </c>
      <c r="AA68" s="665" t="str">
        <f>'3A 2025-2026 REPORTE CALIFICACI'!BJ15</f>
        <v/>
      </c>
      <c r="AB68" s="665" t="str">
        <f>'3A 2025-2026 REPORTE CALIFICACI'!BK15</f>
        <v/>
      </c>
      <c r="AC68" s="665">
        <f>'3A 2025-2026 REPORTE CALIFICACI'!BL15</f>
        <v>0</v>
      </c>
      <c r="AD68" s="665">
        <f>'3A 2025-2026 REPORTE CALIFICACI'!BM15</f>
        <v>0</v>
      </c>
      <c r="AE68" s="665" t="str">
        <f>'3A 2025-2026 REPORTE CALIFICACI'!BN15</f>
        <v/>
      </c>
      <c r="AF68" s="665" t="str">
        <f>'3A 2025-2026 REPORTE CALIFICACI'!BO15</f>
        <v/>
      </c>
      <c r="AG68" s="665">
        <f>'3A 2025-2026 REPORTE CALIFICACI'!BP15</f>
        <v>0</v>
      </c>
      <c r="AH68" s="664" t="str">
        <f>'3A 2025-2026 REPORTE CALIFICACI'!BQ15</f>
        <v/>
      </c>
      <c r="AI68" s="664" t="str">
        <f>'3A 2025-2026 REPORTE CALIFICACI'!BR15</f>
        <v/>
      </c>
      <c r="AJ68" s="664" t="str">
        <f>'3A 2025-2026 REPORTE CALIFICACI'!BS15</f>
        <v/>
      </c>
      <c r="AK68" s="664" t="str">
        <f>'3A 2025-2026 REPORTE CALIFICACI'!BT15</f>
        <v>R</v>
      </c>
      <c r="AL68" s="666"/>
      <c r="AM68" s="667"/>
      <c r="AN68" s="661"/>
      <c r="AO68" s="47"/>
      <c r="AP68" s="663" t="s">
        <v>1015</v>
      </c>
      <c r="AQ68" s="664">
        <f>'3A 2025-2026 REPORTE CALIFICACI'!AM16</f>
        <v>0</v>
      </c>
      <c r="AR68" s="664">
        <f>'3A 2025-2026 REPORTE CALIFICACI'!AN16</f>
        <v>0</v>
      </c>
      <c r="AS68" s="664">
        <f>'3A 2025-2026 REPORTE CALIFICACI'!AO16</f>
        <v>0</v>
      </c>
      <c r="AT68" s="664">
        <f>'3A 2025-2026 REPORTE CALIFICACI'!AP16</f>
        <v>0</v>
      </c>
      <c r="AU68" s="664">
        <f>'3A 2025-2026 REPORTE CALIFICACI'!AQ16</f>
        <v>0</v>
      </c>
      <c r="AV68" s="664">
        <f>'3A 2025-2026 REPORTE CALIFICACI'!AR16</f>
        <v>0</v>
      </c>
      <c r="AW68" s="664">
        <f>'3A 2025-2026 REPORTE CALIFICACI'!AS16</f>
        <v>0</v>
      </c>
      <c r="AX68" s="664">
        <f>'3A 2025-2026 REPORTE CALIFICACI'!AT16</f>
        <v>0</v>
      </c>
      <c r="AY68" s="664">
        <f>'3A 2025-2026 REPORTE CALIFICACI'!AU16</f>
        <v>0</v>
      </c>
      <c r="AZ68" s="664">
        <f>'3A 2025-2026 REPORTE CALIFICACI'!AV16</f>
        <v>0</v>
      </c>
      <c r="BA68" s="664">
        <f>'3A 2025-2026 REPORTE CALIFICACI'!AW16</f>
        <v>0</v>
      </c>
      <c r="BB68" s="664">
        <f>'3A 2025-2026 REPORTE CALIFICACI'!AX16</f>
        <v>0</v>
      </c>
      <c r="BC68" s="664">
        <f>'3A 2025-2026 REPORTE CALIFICACI'!AY16</f>
        <v>0</v>
      </c>
      <c r="BD68" s="664">
        <f>'3A 2025-2026 REPORTE CALIFICACI'!AZ16</f>
        <v>0</v>
      </c>
      <c r="BE68" s="664">
        <f>'3A 2025-2026 REPORTE CALIFICACI'!BA16</f>
        <v>0</v>
      </c>
      <c r="BF68" s="664">
        <f>'3A 2025-2026 REPORTE CALIFICACI'!BB16</f>
        <v>0</v>
      </c>
      <c r="BG68" s="716">
        <f>'3A 2025-2026 REPORTE CALIFICACI'!BC16</f>
        <v>0</v>
      </c>
      <c r="BH68" s="716">
        <f>'3A 2025-2026 REPORTE CALIFICACI'!BD16</f>
        <v>0</v>
      </c>
      <c r="BI68" s="716">
        <f>'3A 2025-2026 REPORTE CALIFICACI'!BE16</f>
        <v>0</v>
      </c>
      <c r="BJ68" s="664"/>
      <c r="BK68" s="664"/>
      <c r="BL68" s="664"/>
      <c r="BM68" s="664"/>
      <c r="BN68" s="664"/>
      <c r="BO68" s="664"/>
      <c r="BP68" s="664"/>
      <c r="BQ68" s="664"/>
      <c r="BR68" s="664"/>
      <c r="BS68" s="664"/>
      <c r="BT68" s="664"/>
      <c r="BU68" s="664"/>
      <c r="BV68" s="664"/>
      <c r="BW68" s="664"/>
      <c r="BX68" s="664"/>
      <c r="BY68" s="666"/>
      <c r="BZ68" s="667"/>
      <c r="CA68" s="661"/>
      <c r="CB68" s="47"/>
      <c r="CC68" s="663" t="s">
        <v>1015</v>
      </c>
      <c r="CD68" s="664">
        <f>'3A 2025-2026 REPORTE CALIFICACI'!AM17</f>
        <v>0</v>
      </c>
      <c r="CE68" s="664">
        <f>'3A 2025-2026 REPORTE CALIFICACI'!AN17</f>
        <v>0</v>
      </c>
      <c r="CF68" s="664">
        <f>'3A 2025-2026 REPORTE CALIFICACI'!AO17</f>
        <v>0</v>
      </c>
      <c r="CG68" s="664">
        <f>'3A 2025-2026 REPORTE CALIFICACI'!AP17</f>
        <v>0</v>
      </c>
      <c r="CH68" s="664">
        <f>'3A 2025-2026 REPORTE CALIFICACI'!AQ17</f>
        <v>0</v>
      </c>
      <c r="CI68" s="664">
        <f>'3A 2025-2026 REPORTE CALIFICACI'!AR17</f>
        <v>0</v>
      </c>
      <c r="CJ68" s="664">
        <f>'3A 2025-2026 REPORTE CALIFICACI'!AS17</f>
        <v>0</v>
      </c>
      <c r="CK68" s="664">
        <f>'3A 2025-2026 REPORTE CALIFICACI'!AT17</f>
        <v>0</v>
      </c>
      <c r="CL68" s="664">
        <f>'3A 2025-2026 REPORTE CALIFICACI'!AU17</f>
        <v>0</v>
      </c>
      <c r="CM68" s="664">
        <f>'3A 2025-2026 REPORTE CALIFICACI'!AV17</f>
        <v>0</v>
      </c>
      <c r="CN68" s="664">
        <f>'3A 2025-2026 REPORTE CALIFICACI'!AW17</f>
        <v>0</v>
      </c>
      <c r="CO68" s="664">
        <f>'3A 2025-2026 REPORTE CALIFICACI'!AX17</f>
        <v>0</v>
      </c>
      <c r="CP68" s="664">
        <f>'3A 2025-2026 REPORTE CALIFICACI'!AY17</f>
        <v>0</v>
      </c>
      <c r="CQ68" s="664">
        <f>'3A 2025-2026 REPORTE CALIFICACI'!AZ17</f>
        <v>0</v>
      </c>
      <c r="CR68" s="664">
        <f>'3A 2025-2026 REPORTE CALIFICACI'!BA17</f>
        <v>0</v>
      </c>
      <c r="CS68" s="664">
        <f>'3A 2025-2026 REPORTE CALIFICACI'!BB17</f>
        <v>0</v>
      </c>
      <c r="CT68" s="716">
        <f>'3A 2025-2026 REPORTE CALIFICACI'!BC17</f>
        <v>0</v>
      </c>
      <c r="CU68" s="716">
        <f>'3A 2025-2026 REPORTE CALIFICACI'!BD17</f>
        <v>0</v>
      </c>
      <c r="CV68" s="716">
        <f>'3A 2025-2026 REPORTE CALIFICACI'!BE17</f>
        <v>0</v>
      </c>
      <c r="CW68" s="716">
        <f>'3A 2025-2026 REPORTE CALIFICACI'!BF17</f>
        <v>0</v>
      </c>
      <c r="CX68" s="665">
        <f>'3A 2025-2026 REPORTE CALIFICACI'!BG17</f>
        <v>0</v>
      </c>
      <c r="CY68" s="717">
        <f>'3A 2025-2026 REPORTE CALIFICACI'!BH17</f>
        <v>0</v>
      </c>
      <c r="CZ68" s="665">
        <f>'3A 2025-2026 REPORTE CALIFICACI'!BI17</f>
        <v>0</v>
      </c>
      <c r="DA68" s="665" t="str">
        <f>'3A 2025-2026 REPORTE CALIFICACI'!BJ17</f>
        <v/>
      </c>
      <c r="DB68" s="665" t="str">
        <f>'3A 2025-2026 REPORTE CALIFICACI'!BK17</f>
        <v/>
      </c>
      <c r="DC68" s="665">
        <f>'3A 2025-2026 REPORTE CALIFICACI'!BL17</f>
        <v>0</v>
      </c>
      <c r="DD68" s="665">
        <f>'3A 2025-2026 REPORTE CALIFICACI'!BM17</f>
        <v>0</v>
      </c>
      <c r="DE68" s="665" t="str">
        <f>'3A 2025-2026 REPORTE CALIFICACI'!BN17</f>
        <v/>
      </c>
      <c r="DF68" s="665" t="str">
        <f>'3A 2025-2026 REPORTE CALIFICACI'!BO17</f>
        <v/>
      </c>
      <c r="DG68" s="665">
        <f>'3A 2025-2026 REPORTE CALIFICACI'!BP17</f>
        <v>0</v>
      </c>
      <c r="DH68" s="664" t="str">
        <f>'3A 2025-2026 REPORTE CALIFICACI'!BQ17</f>
        <v/>
      </c>
      <c r="DI68" s="664" t="str">
        <f>'3A 2025-2026 REPORTE CALIFICACI'!BR17</f>
        <v/>
      </c>
      <c r="DJ68" s="664" t="str">
        <f>'3A 2025-2026 REPORTE CALIFICACI'!BS17</f>
        <v/>
      </c>
      <c r="DK68" s="664" t="str">
        <f>'3A 2025-2026 REPORTE CALIFICACI'!BT17</f>
        <v>R</v>
      </c>
      <c r="DL68" s="666"/>
      <c r="DM68" s="667"/>
      <c r="DN68" s="661"/>
      <c r="DO68" s="47"/>
      <c r="DP68" s="663" t="s">
        <v>1015</v>
      </c>
      <c r="DQ68" s="664">
        <f>'3A 2025-2026 REPORTE CALIFICACI'!AM18</f>
        <v>0</v>
      </c>
      <c r="DR68" s="664">
        <f>'3A 2025-2026 REPORTE CALIFICACI'!AN18</f>
        <v>0</v>
      </c>
      <c r="DS68" s="664">
        <f>'3A 2025-2026 REPORTE CALIFICACI'!AO18</f>
        <v>0</v>
      </c>
      <c r="DT68" s="664">
        <f>'3A 2025-2026 REPORTE CALIFICACI'!AP18</f>
        <v>0</v>
      </c>
      <c r="DU68" s="664">
        <f>'3A 2025-2026 REPORTE CALIFICACI'!AQ18</f>
        <v>0</v>
      </c>
      <c r="DV68" s="664">
        <f>'3A 2025-2026 REPORTE CALIFICACI'!AR18</f>
        <v>0</v>
      </c>
      <c r="DW68" s="664">
        <f>'3A 2025-2026 REPORTE CALIFICACI'!AS18</f>
        <v>0</v>
      </c>
      <c r="DX68" s="664">
        <f>'3A 2025-2026 REPORTE CALIFICACI'!AT18</f>
        <v>0</v>
      </c>
      <c r="DY68" s="664">
        <f>'3A 2025-2026 REPORTE CALIFICACI'!AU18</f>
        <v>0</v>
      </c>
      <c r="DZ68" s="664">
        <f>'3A 2025-2026 REPORTE CALIFICACI'!AV18</f>
        <v>0</v>
      </c>
      <c r="EA68" s="664">
        <f>'3A 2025-2026 REPORTE CALIFICACI'!AW18</f>
        <v>0</v>
      </c>
      <c r="EB68" s="664">
        <f>'3A 2025-2026 REPORTE CALIFICACI'!AX18</f>
        <v>0</v>
      </c>
      <c r="EC68" s="664">
        <f>'3A 2025-2026 REPORTE CALIFICACI'!AY18</f>
        <v>0</v>
      </c>
      <c r="ED68" s="664">
        <f>'3A 2025-2026 REPORTE CALIFICACI'!AZ18</f>
        <v>0</v>
      </c>
      <c r="EE68" s="664">
        <f>'3A 2025-2026 REPORTE CALIFICACI'!BA18</f>
        <v>0</v>
      </c>
      <c r="EF68" s="664">
        <f>'3A 2025-2026 REPORTE CALIFICACI'!BB18</f>
        <v>0</v>
      </c>
      <c r="EG68" s="716">
        <f>'3A 2025-2026 REPORTE CALIFICACI'!BC18</f>
        <v>0</v>
      </c>
      <c r="EH68" s="716">
        <f>'3A 2025-2026 REPORTE CALIFICACI'!BD18</f>
        <v>0</v>
      </c>
      <c r="EI68" s="716">
        <f>'3A 2025-2026 REPORTE CALIFICACI'!BE18</f>
        <v>0</v>
      </c>
      <c r="EJ68" s="716">
        <f>'3A 2025-2026 REPORTE CALIFICACI'!BF18</f>
        <v>0</v>
      </c>
      <c r="EK68" s="664"/>
      <c r="EL68" s="664"/>
      <c r="EM68" s="664"/>
      <c r="EN68" s="664"/>
      <c r="EO68" s="664"/>
      <c r="EP68" s="664"/>
      <c r="EQ68" s="664"/>
      <c r="ER68" s="664"/>
      <c r="ES68" s="664"/>
      <c r="ET68" s="664"/>
      <c r="EU68" s="664"/>
      <c r="EV68" s="664"/>
      <c r="EW68" s="664"/>
      <c r="EX68" s="664"/>
      <c r="EY68" s="666"/>
    </row>
    <row r="69" ht="78.0" customHeight="1">
      <c r="A69" s="661"/>
      <c r="B69" s="47"/>
      <c r="C69" s="663" t="s">
        <v>1016</v>
      </c>
      <c r="D69" s="664">
        <f>'3A 2025-2026 REPORTE CALIFICACI'!BU15</f>
        <v>90</v>
      </c>
      <c r="E69" s="664">
        <f>'3A 2025-2026 REPORTE CALIFICACI'!BV15</f>
        <v>0</v>
      </c>
      <c r="F69" s="664">
        <f>'3A 2025-2026 REPORTE CALIFICACI'!BW15</f>
        <v>0</v>
      </c>
      <c r="G69" s="664">
        <f>'3A 2025-2026 REPORTE CALIFICACI'!BX15</f>
        <v>0</v>
      </c>
      <c r="H69" s="664">
        <f>'3A 2025-2026 REPORTE CALIFICACI'!BY15</f>
        <v>91</v>
      </c>
      <c r="I69" s="664">
        <f>'3A 2025-2026 REPORTE CALIFICACI'!BZ15</f>
        <v>0</v>
      </c>
      <c r="J69" s="664">
        <f>'3A 2025-2026 REPORTE CALIFICACI'!CA15</f>
        <v>0</v>
      </c>
      <c r="K69" s="664">
        <f>'3A 2025-2026 REPORTE CALIFICACI'!CB15</f>
        <v>0</v>
      </c>
      <c r="L69" s="664">
        <f>'3A 2025-2026 REPORTE CALIFICACI'!CC15</f>
        <v>95</v>
      </c>
      <c r="M69" s="664">
        <f>'3A 2025-2026 REPORTE CALIFICACI'!CD15</f>
        <v>0</v>
      </c>
      <c r="N69" s="664">
        <f>'3A 2025-2026 REPORTE CALIFICACI'!CE15</f>
        <v>0</v>
      </c>
      <c r="O69" s="664">
        <f>'3A 2025-2026 REPORTE CALIFICACI'!CF15</f>
        <v>0</v>
      </c>
      <c r="P69" s="664">
        <f>'3A 2025-2026 REPORTE CALIFICACI'!CG15</f>
        <v>93</v>
      </c>
      <c r="Q69" s="664">
        <f>'3A 2025-2026 REPORTE CALIFICACI'!CH15</f>
        <v>0</v>
      </c>
      <c r="R69" s="664">
        <f>'3A 2025-2026 REPORTE CALIFICACI'!CI15</f>
        <v>0</v>
      </c>
      <c r="S69" s="664">
        <f>'3A 2025-2026 REPORTE CALIFICACI'!CJ15</f>
        <v>0</v>
      </c>
      <c r="T69" s="716">
        <f>'3A 2025-2026 REPORTE CALIFICACI'!CK15</f>
        <v>22.5</v>
      </c>
      <c r="U69" s="716">
        <f>'3A 2025-2026 REPORTE CALIFICACI'!CL15</f>
        <v>22.75</v>
      </c>
      <c r="V69" s="716">
        <f>'3A 2025-2026 REPORTE CALIFICACI'!CM15</f>
        <v>23.75</v>
      </c>
      <c r="W69" s="716">
        <f>'3A 2025-2026 REPORTE CALIFICACI'!CN15</f>
        <v>23.25</v>
      </c>
      <c r="X69" s="665">
        <f>'3A 2025-2026 REPORTE CALIFICACI'!CO15</f>
        <v>23.0625</v>
      </c>
      <c r="Y69" s="717">
        <f>'3A 2025-2026 REPORTE CALIFICACI'!CP15</f>
        <v>0.4416666667</v>
      </c>
      <c r="Z69" s="665">
        <f>'3A 2025-2026 REPORTE CALIFICACI'!CQ15</f>
        <v>11.53125</v>
      </c>
      <c r="AA69" s="665" t="str">
        <f>'3A 2025-2026 REPORTE CALIFICACI'!CR15</f>
        <v/>
      </c>
      <c r="AB69" s="665" t="str">
        <f>'3A 2025-2026 REPORTE CALIFICACI'!CS15</f>
        <v/>
      </c>
      <c r="AC69" s="665">
        <f>'3A 2025-2026 REPORTE CALIFICACI'!CT15</f>
        <v>12</v>
      </c>
      <c r="AD69" s="665">
        <f>'3A 2025-2026 REPORTE CALIFICACI'!CU15</f>
        <v>6.91875</v>
      </c>
      <c r="AE69" s="665" t="str">
        <f>'3A 2025-2026 REPORTE CALIFICACI'!CV15</f>
        <v/>
      </c>
      <c r="AF69" s="665" t="str">
        <f>'3A 2025-2026 REPORTE CALIFICACI'!CW15</f>
        <v/>
      </c>
      <c r="AG69" s="665">
        <f>'3A 2025-2026 REPORTE CALIFICACI'!CX15</f>
        <v>7</v>
      </c>
      <c r="AH69" s="665">
        <f>'3A 2025-2026 REPORTE CALIFICACI'!CY15</f>
        <v>23.0625</v>
      </c>
      <c r="AI69" s="665" t="str">
        <f>'3A 2025-2026 REPORTE CALIFICACI'!CZ15</f>
        <v/>
      </c>
      <c r="AJ69" s="664" t="str">
        <f>'3A 2025-2026 REPORTE CALIFICACI'!DA15</f>
        <v/>
      </c>
      <c r="AK69" s="664" t="str">
        <f>'3A 2025-2026 REPORTE CALIFICACI'!DB15</f>
        <v>R</v>
      </c>
      <c r="AL69" s="666"/>
      <c r="AM69" s="667"/>
      <c r="AN69" s="661"/>
      <c r="AO69" s="47"/>
      <c r="AP69" s="663" t="s">
        <v>1016</v>
      </c>
      <c r="AQ69" s="664">
        <f>'3A 2025-2026 REPORTE CALIFICACI'!BU16</f>
        <v>86</v>
      </c>
      <c r="AR69" s="664">
        <f>'3A 2025-2026 REPORTE CALIFICACI'!BV16</f>
        <v>80</v>
      </c>
      <c r="AS69" s="664">
        <f>'3A 2025-2026 REPORTE CALIFICACI'!BW16</f>
        <v>80</v>
      </c>
      <c r="AT69" s="664">
        <f>'3A 2025-2026 REPORTE CALIFICACI'!BX16</f>
        <v>0</v>
      </c>
      <c r="AU69" s="664">
        <f>'3A 2025-2026 REPORTE CALIFICACI'!BY16</f>
        <v>88</v>
      </c>
      <c r="AV69" s="664">
        <f>'3A 2025-2026 REPORTE CALIFICACI'!BZ16</f>
        <v>81</v>
      </c>
      <c r="AW69" s="664">
        <f>'3A 2025-2026 REPORTE CALIFICACI'!CA16</f>
        <v>80</v>
      </c>
      <c r="AX69" s="664">
        <f>'3A 2025-2026 REPORTE CALIFICACI'!CB16</f>
        <v>0</v>
      </c>
      <c r="AY69" s="664">
        <f>'3A 2025-2026 REPORTE CALIFICACI'!CC16</f>
        <v>94</v>
      </c>
      <c r="AZ69" s="664">
        <f>'3A 2025-2026 REPORTE CALIFICACI'!CD16</f>
        <v>86</v>
      </c>
      <c r="BA69" s="664">
        <f>'3A 2025-2026 REPORTE CALIFICACI'!CE16</f>
        <v>84</v>
      </c>
      <c r="BB69" s="664">
        <f>'3A 2025-2026 REPORTE CALIFICACI'!CF16</f>
        <v>0</v>
      </c>
      <c r="BC69" s="664">
        <f>'3A 2025-2026 REPORTE CALIFICACI'!CG16</f>
        <v>88</v>
      </c>
      <c r="BD69" s="664">
        <f>'3A 2025-2026 REPORTE CALIFICACI'!CH16</f>
        <v>84</v>
      </c>
      <c r="BE69" s="664">
        <f>'3A 2025-2026 REPORTE CALIFICACI'!CI16</f>
        <v>81</v>
      </c>
      <c r="BF69" s="664">
        <f>'3A 2025-2026 REPORTE CALIFICACI'!CJ16</f>
        <v>0</v>
      </c>
      <c r="BG69" s="716">
        <f>'3A 2025-2026 REPORTE CALIFICACI'!CK16</f>
        <v>61.5</v>
      </c>
      <c r="BH69" s="716">
        <f>'3A 2025-2026 REPORTE CALIFICACI'!CL16</f>
        <v>62.25</v>
      </c>
      <c r="BI69" s="716">
        <f>'3A 2025-2026 REPORTE CALIFICACI'!CM16</f>
        <v>66</v>
      </c>
      <c r="BJ69" s="664"/>
      <c r="BK69" s="664"/>
      <c r="BL69" s="664"/>
      <c r="BM69" s="664"/>
      <c r="BN69" s="664"/>
      <c r="BO69" s="664"/>
      <c r="BP69" s="664"/>
      <c r="BQ69" s="664"/>
      <c r="BR69" s="664"/>
      <c r="BS69" s="664"/>
      <c r="BT69" s="664"/>
      <c r="BU69" s="664"/>
      <c r="BV69" s="664"/>
      <c r="BW69" s="664"/>
      <c r="BX69" s="664"/>
      <c r="BY69" s="666"/>
      <c r="BZ69" s="667"/>
      <c r="CA69" s="661"/>
      <c r="CB69" s="47"/>
      <c r="CC69" s="663" t="s">
        <v>1016</v>
      </c>
      <c r="CD69" s="664">
        <f>'3A 2025-2026 REPORTE CALIFICACI'!BU17</f>
        <v>71</v>
      </c>
      <c r="CE69" s="664">
        <f>'3A 2025-2026 REPORTE CALIFICACI'!BV17</f>
        <v>75</v>
      </c>
      <c r="CF69" s="664">
        <f>'3A 2025-2026 REPORTE CALIFICACI'!BW17</f>
        <v>76</v>
      </c>
      <c r="CG69" s="664">
        <f>'3A 2025-2026 REPORTE CALIFICACI'!BX17</f>
        <v>0</v>
      </c>
      <c r="CH69" s="664">
        <f>'3A 2025-2026 REPORTE CALIFICACI'!BY17</f>
        <v>73</v>
      </c>
      <c r="CI69" s="664">
        <f>'3A 2025-2026 REPORTE CALIFICACI'!BZ17</f>
        <v>75</v>
      </c>
      <c r="CJ69" s="664">
        <f>'3A 2025-2026 REPORTE CALIFICACI'!CA17</f>
        <v>77</v>
      </c>
      <c r="CK69" s="664">
        <f>'3A 2025-2026 REPORTE CALIFICACI'!CB17</f>
        <v>0</v>
      </c>
      <c r="CL69" s="664">
        <f>'3A 2025-2026 REPORTE CALIFICACI'!CC17</f>
        <v>73</v>
      </c>
      <c r="CM69" s="664">
        <f>'3A 2025-2026 REPORTE CALIFICACI'!CD17</f>
        <v>78</v>
      </c>
      <c r="CN69" s="664">
        <f>'3A 2025-2026 REPORTE CALIFICACI'!CE17</f>
        <v>75</v>
      </c>
      <c r="CO69" s="664">
        <f>'3A 2025-2026 REPORTE CALIFICACI'!CF17</f>
        <v>0</v>
      </c>
      <c r="CP69" s="664">
        <f>'3A 2025-2026 REPORTE CALIFICACI'!CG17</f>
        <v>75</v>
      </c>
      <c r="CQ69" s="664">
        <f>'3A 2025-2026 REPORTE CALIFICACI'!CH17</f>
        <v>78</v>
      </c>
      <c r="CR69" s="664">
        <f>'3A 2025-2026 REPORTE CALIFICACI'!CI17</f>
        <v>76</v>
      </c>
      <c r="CS69" s="664">
        <f>'3A 2025-2026 REPORTE CALIFICACI'!CJ17</f>
        <v>0</v>
      </c>
      <c r="CT69" s="716">
        <f>'3A 2025-2026 REPORTE CALIFICACI'!CK17</f>
        <v>55.5</v>
      </c>
      <c r="CU69" s="716">
        <f>'3A 2025-2026 REPORTE CALIFICACI'!CL17</f>
        <v>56.25</v>
      </c>
      <c r="CV69" s="716">
        <f>'3A 2025-2026 REPORTE CALIFICACI'!CM17</f>
        <v>56.5</v>
      </c>
      <c r="CW69" s="716">
        <f>'3A 2025-2026 REPORTE CALIFICACI'!CN17</f>
        <v>57.25</v>
      </c>
      <c r="CX69" s="665">
        <f>'3A 2025-2026 REPORTE CALIFICACI'!CO17</f>
        <v>56.375</v>
      </c>
      <c r="CY69" s="717">
        <f>'3A 2025-2026 REPORTE CALIFICACI'!CP17</f>
        <v>0.675</v>
      </c>
      <c r="CZ69" s="665">
        <f>'3A 2025-2026 REPORTE CALIFICACI'!CQ17</f>
        <v>28.1875</v>
      </c>
      <c r="DA69" s="665" t="str">
        <f>'3A 2025-2026 REPORTE CALIFICACI'!CR17</f>
        <v/>
      </c>
      <c r="DB69" s="665" t="str">
        <f>'3A 2025-2026 REPORTE CALIFICACI'!CS17</f>
        <v/>
      </c>
      <c r="DC69" s="665">
        <f>'3A 2025-2026 REPORTE CALIFICACI'!CT17</f>
        <v>28</v>
      </c>
      <c r="DD69" s="665">
        <f>'3A 2025-2026 REPORTE CALIFICACI'!CU17</f>
        <v>16.9125</v>
      </c>
      <c r="DE69" s="665" t="str">
        <f>'3A 2025-2026 REPORTE CALIFICACI'!CV17</f>
        <v/>
      </c>
      <c r="DF69" s="665" t="str">
        <f>'3A 2025-2026 REPORTE CALIFICACI'!CW17</f>
        <v/>
      </c>
      <c r="DG69" s="665">
        <f>'3A 2025-2026 REPORTE CALIFICACI'!CX17</f>
        <v>17</v>
      </c>
      <c r="DH69" s="665">
        <f>'3A 2025-2026 REPORTE CALIFICACI'!CY17</f>
        <v>56.375</v>
      </c>
      <c r="DI69" s="665" t="str">
        <f>'3A 2025-2026 REPORTE CALIFICACI'!CZ17</f>
        <v/>
      </c>
      <c r="DJ69" s="664" t="str">
        <f>'3A 2025-2026 REPORTE CALIFICACI'!DA17</f>
        <v/>
      </c>
      <c r="DK69" s="664" t="str">
        <f>'3A 2025-2026 REPORTE CALIFICACI'!DB17</f>
        <v>R</v>
      </c>
      <c r="DL69" s="666"/>
      <c r="DM69" s="667"/>
      <c r="DN69" s="661"/>
      <c r="DO69" s="47"/>
      <c r="DP69" s="663" t="s">
        <v>1016</v>
      </c>
      <c r="DQ69" s="664">
        <f>'3A 2025-2026 REPORTE CALIFICACI'!BU18</f>
        <v>74</v>
      </c>
      <c r="DR69" s="664">
        <f>'3A 2025-2026 REPORTE CALIFICACI'!BV18</f>
        <v>55</v>
      </c>
      <c r="DS69" s="664">
        <f>'3A 2025-2026 REPORTE CALIFICACI'!BW18</f>
        <v>40</v>
      </c>
      <c r="DT69" s="664">
        <f>'3A 2025-2026 REPORTE CALIFICACI'!BX18</f>
        <v>0</v>
      </c>
      <c r="DU69" s="664">
        <f>'3A 2025-2026 REPORTE CALIFICACI'!BY18</f>
        <v>72</v>
      </c>
      <c r="DV69" s="664">
        <f>'3A 2025-2026 REPORTE CALIFICACI'!BZ18</f>
        <v>40</v>
      </c>
      <c r="DW69" s="664">
        <f>'3A 2025-2026 REPORTE CALIFICACI'!CA18</f>
        <v>30</v>
      </c>
      <c r="DX69" s="664">
        <f>'3A 2025-2026 REPORTE CALIFICACI'!CB18</f>
        <v>0</v>
      </c>
      <c r="DY69" s="664">
        <f>'3A 2025-2026 REPORTE CALIFICACI'!CC18</f>
        <v>74</v>
      </c>
      <c r="DZ69" s="664">
        <f>'3A 2025-2026 REPORTE CALIFICACI'!CD18</f>
        <v>70</v>
      </c>
      <c r="EA69" s="664">
        <f>'3A 2025-2026 REPORTE CALIFICACI'!CE18</f>
        <v>35</v>
      </c>
      <c r="EB69" s="664">
        <f>'3A 2025-2026 REPORTE CALIFICACI'!CF18</f>
        <v>0</v>
      </c>
      <c r="EC69" s="664">
        <f>'3A 2025-2026 REPORTE CALIFICACI'!CG18</f>
        <v>70</v>
      </c>
      <c r="ED69" s="664">
        <f>'3A 2025-2026 REPORTE CALIFICACI'!CH18</f>
        <v>55</v>
      </c>
      <c r="EE69" s="664">
        <f>'3A 2025-2026 REPORTE CALIFICACI'!CI18</f>
        <v>30</v>
      </c>
      <c r="EF69" s="664">
        <f>'3A 2025-2026 REPORTE CALIFICACI'!CJ18</f>
        <v>0</v>
      </c>
      <c r="EG69" s="716">
        <f>'3A 2025-2026 REPORTE CALIFICACI'!CK18</f>
        <v>42.25</v>
      </c>
      <c r="EH69" s="716">
        <f>'3A 2025-2026 REPORTE CALIFICACI'!CL18</f>
        <v>35.5</v>
      </c>
      <c r="EI69" s="716">
        <f>'3A 2025-2026 REPORTE CALIFICACI'!CM18</f>
        <v>44.75</v>
      </c>
      <c r="EJ69" s="716">
        <f>'3A 2025-2026 REPORTE CALIFICACI'!CN18</f>
        <v>38.75</v>
      </c>
      <c r="EK69" s="664"/>
      <c r="EL69" s="664"/>
      <c r="EM69" s="664"/>
      <c r="EN69" s="664"/>
      <c r="EO69" s="664"/>
      <c r="EP69" s="664"/>
      <c r="EQ69" s="664"/>
      <c r="ER69" s="664"/>
      <c r="ES69" s="664"/>
      <c r="ET69" s="664"/>
      <c r="EU69" s="664"/>
      <c r="EV69" s="664"/>
      <c r="EW69" s="664"/>
      <c r="EX69" s="664"/>
      <c r="EY69" s="666"/>
    </row>
    <row r="70" ht="52.5" customHeight="1">
      <c r="A70" s="661"/>
      <c r="B70" s="47"/>
      <c r="C70" s="663" t="s">
        <v>1017</v>
      </c>
      <c r="D70" s="664">
        <f>'3A 2025-2026 REPORTE CALIFICACI'!DC15</f>
        <v>89</v>
      </c>
      <c r="E70" s="664">
        <f>'3A 2025-2026 REPORTE CALIFICACI'!DD15</f>
        <v>0</v>
      </c>
      <c r="F70" s="664">
        <f>'3A 2025-2026 REPORTE CALIFICACI'!DE15</f>
        <v>0</v>
      </c>
      <c r="G70" s="664">
        <f>'3A 2025-2026 REPORTE CALIFICACI'!DF15</f>
        <v>0</v>
      </c>
      <c r="H70" s="664">
        <f>'3A 2025-2026 REPORTE CALIFICACI'!DG15</f>
        <v>97</v>
      </c>
      <c r="I70" s="664">
        <f>'3A 2025-2026 REPORTE CALIFICACI'!DH15</f>
        <v>0</v>
      </c>
      <c r="J70" s="664">
        <f>'3A 2025-2026 REPORTE CALIFICACI'!DI15</f>
        <v>0</v>
      </c>
      <c r="K70" s="664">
        <f>'3A 2025-2026 REPORTE CALIFICACI'!DJ15</f>
        <v>0</v>
      </c>
      <c r="L70" s="664">
        <f>'3A 2025-2026 REPORTE CALIFICACI'!DK15</f>
        <v>90</v>
      </c>
      <c r="M70" s="664">
        <f>'3A 2025-2026 REPORTE CALIFICACI'!DL15</f>
        <v>0</v>
      </c>
      <c r="N70" s="664">
        <f>'3A 2025-2026 REPORTE CALIFICACI'!DM15</f>
        <v>0</v>
      </c>
      <c r="O70" s="664">
        <f>'3A 2025-2026 REPORTE CALIFICACI'!DN15</f>
        <v>0</v>
      </c>
      <c r="P70" s="664">
        <f>'3A 2025-2026 REPORTE CALIFICACI'!DO15</f>
        <v>95</v>
      </c>
      <c r="Q70" s="664">
        <f>'3A 2025-2026 REPORTE CALIFICACI'!DP15</f>
        <v>0</v>
      </c>
      <c r="R70" s="664">
        <f>'3A 2025-2026 REPORTE CALIFICACI'!DQ15</f>
        <v>0</v>
      </c>
      <c r="S70" s="664">
        <f>'3A 2025-2026 REPORTE CALIFICACI'!DR15</f>
        <v>0</v>
      </c>
      <c r="T70" s="716">
        <f>'3A 2025-2026 REPORTE CALIFICACI'!DS15</f>
        <v>22.25</v>
      </c>
      <c r="U70" s="716">
        <f>'3A 2025-2026 REPORTE CALIFICACI'!DT15</f>
        <v>24.25</v>
      </c>
      <c r="V70" s="716">
        <f>'3A 2025-2026 REPORTE CALIFICACI'!DU15</f>
        <v>22.5</v>
      </c>
      <c r="W70" s="716">
        <f>'3A 2025-2026 REPORTE CALIFICACI'!DV15</f>
        <v>23.75</v>
      </c>
      <c r="X70" s="665">
        <f>'3A 2025-2026 REPORTE CALIFICACI'!DW15</f>
        <v>23.1875</v>
      </c>
      <c r="Y70" s="717">
        <f>'3A 2025-2026 REPORTE CALIFICACI'!DX15</f>
        <v>0.4109273183</v>
      </c>
      <c r="Z70" s="665">
        <f>'3A 2025-2026 REPORTE CALIFICACI'!DY15</f>
        <v>11.59375</v>
      </c>
      <c r="AA70" s="665" t="str">
        <f>'3A 2025-2026 REPORTE CALIFICACI'!DZ15</f>
        <v/>
      </c>
      <c r="AB70" s="665" t="str">
        <f>'3A 2025-2026 REPORTE CALIFICACI'!EA15</f>
        <v/>
      </c>
      <c r="AC70" s="665">
        <f>'3A 2025-2026 REPORTE CALIFICACI'!EB15</f>
        <v>12</v>
      </c>
      <c r="AD70" s="665">
        <f>'3A 2025-2026 REPORTE CALIFICACI'!EC15</f>
        <v>6.95625</v>
      </c>
      <c r="AE70" s="665" t="str">
        <f>'3A 2025-2026 REPORTE CALIFICACI'!ED15</f>
        <v/>
      </c>
      <c r="AF70" s="665" t="str">
        <f>'3A 2025-2026 REPORTE CALIFICACI'!EE15</f>
        <v/>
      </c>
      <c r="AG70" s="665">
        <f>'3A 2025-2026 REPORTE CALIFICACI'!EF15</f>
        <v>7</v>
      </c>
      <c r="AH70" s="665">
        <f>'3A 2025-2026 REPORTE CALIFICACI'!EG15</f>
        <v>23.1875</v>
      </c>
      <c r="AI70" s="665" t="str">
        <f>'3A 2025-2026 REPORTE CALIFICACI'!EH15</f>
        <v/>
      </c>
      <c r="AJ70" s="664" t="str">
        <f>'3A 2025-2026 REPORTE CALIFICACI'!EI15</f>
        <v/>
      </c>
      <c r="AK70" s="664" t="str">
        <f>'3A 2025-2026 REPORTE CALIFICACI'!EJ15</f>
        <v>R</v>
      </c>
      <c r="AL70" s="666"/>
      <c r="AM70" s="667"/>
      <c r="AN70" s="661"/>
      <c r="AO70" s="47"/>
      <c r="AP70" s="663" t="s">
        <v>1017</v>
      </c>
      <c r="AQ70" s="664">
        <f>'3A 2025-2026 REPORTE CALIFICACI'!DC16</f>
        <v>99</v>
      </c>
      <c r="AR70" s="664">
        <f>'3A 2025-2026 REPORTE CALIFICACI'!DD16</f>
        <v>80</v>
      </c>
      <c r="AS70" s="664">
        <f>'3A 2025-2026 REPORTE CALIFICACI'!DE16</f>
        <v>88</v>
      </c>
      <c r="AT70" s="664">
        <f>'3A 2025-2026 REPORTE CALIFICACI'!DF16</f>
        <v>0</v>
      </c>
      <c r="AU70" s="664">
        <f>'3A 2025-2026 REPORTE CALIFICACI'!DG16</f>
        <v>95</v>
      </c>
      <c r="AV70" s="664">
        <f>'3A 2025-2026 REPORTE CALIFICACI'!DH16</f>
        <v>80</v>
      </c>
      <c r="AW70" s="664">
        <f>'3A 2025-2026 REPORTE CALIFICACI'!DI16</f>
        <v>87</v>
      </c>
      <c r="AX70" s="664">
        <f>'3A 2025-2026 REPORTE CALIFICACI'!DJ16</f>
        <v>0</v>
      </c>
      <c r="AY70" s="664">
        <f>'3A 2025-2026 REPORTE CALIFICACI'!DK16</f>
        <v>95</v>
      </c>
      <c r="AZ70" s="664">
        <f>'3A 2025-2026 REPORTE CALIFICACI'!DL16</f>
        <v>75</v>
      </c>
      <c r="BA70" s="664">
        <f>'3A 2025-2026 REPORTE CALIFICACI'!DM16</f>
        <v>95</v>
      </c>
      <c r="BB70" s="664">
        <f>'3A 2025-2026 REPORTE CALIFICACI'!DN16</f>
        <v>0</v>
      </c>
      <c r="BC70" s="664">
        <f>'3A 2025-2026 REPORTE CALIFICACI'!DO16</f>
        <v>97</v>
      </c>
      <c r="BD70" s="664">
        <f>'3A 2025-2026 REPORTE CALIFICACI'!DP16</f>
        <v>80</v>
      </c>
      <c r="BE70" s="664">
        <f>'3A 2025-2026 REPORTE CALIFICACI'!DQ16</f>
        <v>88</v>
      </c>
      <c r="BF70" s="664">
        <f>'3A 2025-2026 REPORTE CALIFICACI'!DR16</f>
        <v>0</v>
      </c>
      <c r="BG70" s="716">
        <f>'3A 2025-2026 REPORTE CALIFICACI'!DS16</f>
        <v>66.75</v>
      </c>
      <c r="BH70" s="716">
        <f>'3A 2025-2026 REPORTE CALIFICACI'!DT16</f>
        <v>65.5</v>
      </c>
      <c r="BI70" s="716">
        <f>'3A 2025-2026 REPORTE CALIFICACI'!DU16</f>
        <v>66.25</v>
      </c>
      <c r="BJ70" s="664"/>
      <c r="BK70" s="664"/>
      <c r="BL70" s="664"/>
      <c r="BM70" s="664"/>
      <c r="BN70" s="664"/>
      <c r="BO70" s="664"/>
      <c r="BP70" s="664"/>
      <c r="BQ70" s="664"/>
      <c r="BR70" s="664"/>
      <c r="BS70" s="664"/>
      <c r="BT70" s="664"/>
      <c r="BU70" s="664"/>
      <c r="BV70" s="664"/>
      <c r="BW70" s="664"/>
      <c r="BX70" s="664"/>
      <c r="BY70" s="666"/>
      <c r="BZ70" s="667"/>
      <c r="CA70" s="661"/>
      <c r="CB70" s="47"/>
      <c r="CC70" s="663" t="s">
        <v>1017</v>
      </c>
      <c r="CD70" s="664">
        <f>'3A 2025-2026 REPORTE CALIFICACI'!DC17</f>
        <v>62</v>
      </c>
      <c r="CE70" s="664">
        <f>'3A 2025-2026 REPORTE CALIFICACI'!DD17</f>
        <v>70</v>
      </c>
      <c r="CF70" s="664">
        <f>'3A 2025-2026 REPORTE CALIFICACI'!DE17</f>
        <v>70</v>
      </c>
      <c r="CG70" s="664">
        <f>'3A 2025-2026 REPORTE CALIFICACI'!DF17</f>
        <v>0</v>
      </c>
      <c r="CH70" s="664">
        <f>'3A 2025-2026 REPORTE CALIFICACI'!DG17</f>
        <v>60</v>
      </c>
      <c r="CI70" s="664">
        <f>'3A 2025-2026 REPORTE CALIFICACI'!DH17</f>
        <v>60</v>
      </c>
      <c r="CJ70" s="664">
        <f>'3A 2025-2026 REPORTE CALIFICACI'!DI17</f>
        <v>63</v>
      </c>
      <c r="CK70" s="664">
        <f>'3A 2025-2026 REPORTE CALIFICACI'!DJ17</f>
        <v>0</v>
      </c>
      <c r="CL70" s="664">
        <f>'3A 2025-2026 REPORTE CALIFICACI'!DK17</f>
        <v>70</v>
      </c>
      <c r="CM70" s="664">
        <f>'3A 2025-2026 REPORTE CALIFICACI'!DL17</f>
        <v>70</v>
      </c>
      <c r="CN70" s="664">
        <f>'3A 2025-2026 REPORTE CALIFICACI'!DM17</f>
        <v>60</v>
      </c>
      <c r="CO70" s="664">
        <f>'3A 2025-2026 REPORTE CALIFICACI'!DN17</f>
        <v>0</v>
      </c>
      <c r="CP70" s="664">
        <f>'3A 2025-2026 REPORTE CALIFICACI'!DO17</f>
        <v>70</v>
      </c>
      <c r="CQ70" s="664">
        <f>'3A 2025-2026 REPORTE CALIFICACI'!DP17</f>
        <v>71</v>
      </c>
      <c r="CR70" s="664">
        <f>'3A 2025-2026 REPORTE CALIFICACI'!DQ17</f>
        <v>70</v>
      </c>
      <c r="CS70" s="664">
        <f>'3A 2025-2026 REPORTE CALIFICACI'!DR17</f>
        <v>0</v>
      </c>
      <c r="CT70" s="716">
        <f>'3A 2025-2026 REPORTE CALIFICACI'!DS17</f>
        <v>50.5</v>
      </c>
      <c r="CU70" s="716">
        <f>'3A 2025-2026 REPORTE CALIFICACI'!DT17</f>
        <v>45.75</v>
      </c>
      <c r="CV70" s="716">
        <f>'3A 2025-2026 REPORTE CALIFICACI'!DU17</f>
        <v>50</v>
      </c>
      <c r="CW70" s="716">
        <f>'3A 2025-2026 REPORTE CALIFICACI'!DV17</f>
        <v>52.75</v>
      </c>
      <c r="CX70" s="665">
        <f>'3A 2025-2026 REPORTE CALIFICACI'!DW17</f>
        <v>49.75</v>
      </c>
      <c r="CY70" s="717">
        <f>'3A 2025-2026 REPORTE CALIFICACI'!DX17</f>
        <v>0.6676587302</v>
      </c>
      <c r="CZ70" s="665">
        <f>'3A 2025-2026 REPORTE CALIFICACI'!DY17</f>
        <v>24.875</v>
      </c>
      <c r="DA70" s="665" t="str">
        <f>'3A 2025-2026 REPORTE CALIFICACI'!DZ17</f>
        <v/>
      </c>
      <c r="DB70" s="665" t="str">
        <f>'3A 2025-2026 REPORTE CALIFICACI'!EA17</f>
        <v/>
      </c>
      <c r="DC70" s="665">
        <f>'3A 2025-2026 REPORTE CALIFICACI'!EB17</f>
        <v>25</v>
      </c>
      <c r="DD70" s="665">
        <f>'3A 2025-2026 REPORTE CALIFICACI'!EC17</f>
        <v>14.925</v>
      </c>
      <c r="DE70" s="665" t="str">
        <f>'3A 2025-2026 REPORTE CALIFICACI'!ED17</f>
        <v/>
      </c>
      <c r="DF70" s="665" t="str">
        <f>'3A 2025-2026 REPORTE CALIFICACI'!EE17</f>
        <v/>
      </c>
      <c r="DG70" s="665">
        <f>'3A 2025-2026 REPORTE CALIFICACI'!EF17</f>
        <v>15</v>
      </c>
      <c r="DH70" s="665">
        <f>'3A 2025-2026 REPORTE CALIFICACI'!EG17</f>
        <v>49.75</v>
      </c>
      <c r="DI70" s="665" t="str">
        <f>'3A 2025-2026 REPORTE CALIFICACI'!EH17</f>
        <v/>
      </c>
      <c r="DJ70" s="664" t="str">
        <f>'3A 2025-2026 REPORTE CALIFICACI'!EI17</f>
        <v/>
      </c>
      <c r="DK70" s="664" t="str">
        <f>'3A 2025-2026 REPORTE CALIFICACI'!EJ17</f>
        <v>R</v>
      </c>
      <c r="DL70" s="666"/>
      <c r="DM70" s="667"/>
      <c r="DN70" s="661"/>
      <c r="DO70" s="47"/>
      <c r="DP70" s="663" t="s">
        <v>1017</v>
      </c>
      <c r="DQ70" s="664">
        <f>'3A 2025-2026 REPORTE CALIFICACI'!DC18</f>
        <v>60</v>
      </c>
      <c r="DR70" s="664">
        <f>'3A 2025-2026 REPORTE CALIFICACI'!DD18</f>
        <v>60</v>
      </c>
      <c r="DS70" s="664">
        <f>'3A 2025-2026 REPORTE CALIFICACI'!DE18</f>
        <v>50</v>
      </c>
      <c r="DT70" s="664">
        <f>'3A 2025-2026 REPORTE CALIFICACI'!DF18</f>
        <v>0</v>
      </c>
      <c r="DU70" s="664">
        <f>'3A 2025-2026 REPORTE CALIFICACI'!DG18</f>
        <v>60</v>
      </c>
      <c r="DV70" s="664">
        <f>'3A 2025-2026 REPORTE CALIFICACI'!DH18</f>
        <v>50</v>
      </c>
      <c r="DW70" s="664">
        <f>'3A 2025-2026 REPORTE CALIFICACI'!DI18</f>
        <v>40</v>
      </c>
      <c r="DX70" s="664">
        <f>'3A 2025-2026 REPORTE CALIFICACI'!DJ18</f>
        <v>0</v>
      </c>
      <c r="DY70" s="664">
        <f>'3A 2025-2026 REPORTE CALIFICACI'!DK18</f>
        <v>70</v>
      </c>
      <c r="DZ70" s="664">
        <f>'3A 2025-2026 REPORTE CALIFICACI'!DL18</f>
        <v>50</v>
      </c>
      <c r="EA70" s="664">
        <f>'3A 2025-2026 REPORTE CALIFICACI'!DM18</f>
        <v>60</v>
      </c>
      <c r="EB70" s="664">
        <f>'3A 2025-2026 REPORTE CALIFICACI'!DN18</f>
        <v>0</v>
      </c>
      <c r="EC70" s="664">
        <f>'3A 2025-2026 REPORTE CALIFICACI'!DO18</f>
        <v>70</v>
      </c>
      <c r="ED70" s="664">
        <f>'3A 2025-2026 REPORTE CALIFICACI'!DP18</f>
        <v>63</v>
      </c>
      <c r="EE70" s="664">
        <f>'3A 2025-2026 REPORTE CALIFICACI'!DQ18</f>
        <v>70</v>
      </c>
      <c r="EF70" s="664">
        <f>'3A 2025-2026 REPORTE CALIFICACI'!DR18</f>
        <v>0</v>
      </c>
      <c r="EG70" s="716">
        <f>'3A 2025-2026 REPORTE CALIFICACI'!DS18</f>
        <v>42.5</v>
      </c>
      <c r="EH70" s="716">
        <f>'3A 2025-2026 REPORTE CALIFICACI'!DT18</f>
        <v>37.5</v>
      </c>
      <c r="EI70" s="716">
        <f>'3A 2025-2026 REPORTE CALIFICACI'!DU18</f>
        <v>45</v>
      </c>
      <c r="EJ70" s="716">
        <f>'3A 2025-2026 REPORTE CALIFICACI'!DV18</f>
        <v>50.75</v>
      </c>
      <c r="EK70" s="664"/>
      <c r="EL70" s="664"/>
      <c r="EM70" s="664"/>
      <c r="EN70" s="664"/>
      <c r="EO70" s="664"/>
      <c r="EP70" s="664"/>
      <c r="EQ70" s="664"/>
      <c r="ER70" s="664"/>
      <c r="ES70" s="664"/>
      <c r="ET70" s="664"/>
      <c r="EU70" s="664"/>
      <c r="EV70" s="664"/>
      <c r="EW70" s="664"/>
      <c r="EX70" s="664"/>
      <c r="EY70" s="666"/>
    </row>
    <row r="71" ht="52.5" customHeight="1">
      <c r="A71" s="661"/>
      <c r="B71" s="47"/>
      <c r="C71" s="663" t="s">
        <v>1018</v>
      </c>
      <c r="D71" s="664">
        <f>'3A 2025-2026 REPORTE CALIFICACI'!EK15</f>
        <v>90</v>
      </c>
      <c r="E71" s="664">
        <f>'3A 2025-2026 REPORTE CALIFICACI'!EL15</f>
        <v>0</v>
      </c>
      <c r="F71" s="664">
        <f>'3A 2025-2026 REPORTE CALIFICACI'!EM15</f>
        <v>0</v>
      </c>
      <c r="G71" s="665">
        <f>'3A 2025-2026 REPORTE CALIFICACI'!EN15</f>
        <v>0</v>
      </c>
      <c r="H71" s="664">
        <f>'3A 2025-2026 REPORTE CALIFICACI'!EO15</f>
        <v>85</v>
      </c>
      <c r="I71" s="664">
        <f>'3A 2025-2026 REPORTE CALIFICACI'!EP15</f>
        <v>0</v>
      </c>
      <c r="J71" s="664">
        <f>'3A 2025-2026 REPORTE CALIFICACI'!EQ15</f>
        <v>0</v>
      </c>
      <c r="K71" s="664">
        <f>'3A 2025-2026 REPORTE CALIFICACI'!ER15</f>
        <v>0</v>
      </c>
      <c r="L71" s="664">
        <f>'3A 2025-2026 REPORTE CALIFICACI'!ES15</f>
        <v>98</v>
      </c>
      <c r="M71" s="665">
        <f>'3A 2025-2026 REPORTE CALIFICACI'!ET15</f>
        <v>0</v>
      </c>
      <c r="N71" s="665">
        <f>'3A 2025-2026 REPORTE CALIFICACI'!EU15</f>
        <v>0</v>
      </c>
      <c r="O71" s="664">
        <f>'3A 2025-2026 REPORTE CALIFICACI'!EV15</f>
        <v>0</v>
      </c>
      <c r="P71" s="665">
        <f>'3A 2025-2026 REPORTE CALIFICACI'!EW15</f>
        <v>98</v>
      </c>
      <c r="Q71" s="665">
        <f>'3A 2025-2026 REPORTE CALIFICACI'!EX15</f>
        <v>0</v>
      </c>
      <c r="R71" s="665">
        <f>'3A 2025-2026 REPORTE CALIFICACI'!EY15</f>
        <v>0</v>
      </c>
      <c r="S71" s="665">
        <f>'3A 2025-2026 REPORTE CALIFICACI'!EZ15</f>
        <v>0</v>
      </c>
      <c r="T71" s="716">
        <f>'3A 2025-2026 REPORTE CALIFICACI'!FA15</f>
        <v>22.5</v>
      </c>
      <c r="U71" s="716">
        <f>'3A 2025-2026 REPORTE CALIFICACI'!FB15</f>
        <v>21.25</v>
      </c>
      <c r="V71" s="716">
        <f>'3A 2025-2026 REPORTE CALIFICACI'!FC15</f>
        <v>24.5</v>
      </c>
      <c r="W71" s="716">
        <f>'3A 2025-2026 REPORTE CALIFICACI'!FD15</f>
        <v>24.5</v>
      </c>
      <c r="X71" s="665">
        <f>'3A 2025-2026 REPORTE CALIFICACI'!FE15</f>
        <v>23.1875</v>
      </c>
      <c r="Y71" s="717">
        <f>'3A 2025-2026 REPORTE CALIFICACI'!FF15</f>
        <v>0.3213888889</v>
      </c>
      <c r="Z71" s="665">
        <f>'3A 2025-2026 REPORTE CALIFICACI'!FG15</f>
        <v>11.59375</v>
      </c>
      <c r="AA71" s="665" t="str">
        <f>'3A 2025-2026 REPORTE CALIFICACI'!FH15</f>
        <v/>
      </c>
      <c r="AB71" s="665" t="str">
        <f>'3A 2025-2026 REPORTE CALIFICACI'!FI15</f>
        <v/>
      </c>
      <c r="AC71" s="665">
        <f>'3A 2025-2026 REPORTE CALIFICACI'!FJ15</f>
        <v>12</v>
      </c>
      <c r="AD71" s="665">
        <f>'3A 2025-2026 REPORTE CALIFICACI'!FK15</f>
        <v>6.95625</v>
      </c>
      <c r="AE71" s="665" t="str">
        <f>'3A 2025-2026 REPORTE CALIFICACI'!FL15</f>
        <v/>
      </c>
      <c r="AF71" s="665" t="str">
        <f>'3A 2025-2026 REPORTE CALIFICACI'!FM15</f>
        <v/>
      </c>
      <c r="AG71" s="665">
        <f>'3A 2025-2026 REPORTE CALIFICACI'!FN15</f>
        <v>7</v>
      </c>
      <c r="AH71" s="664" t="str">
        <f>'3A 2025-2026 REPORTE CALIFICACI'!FO15</f>
        <v/>
      </c>
      <c r="AI71" s="665" t="str">
        <f>'3A 2025-2026 REPORTE CALIFICACI'!FP15</f>
        <v/>
      </c>
      <c r="AJ71" s="664" t="str">
        <f>'3A 2025-2026 REPORTE CALIFICACI'!FQ15</f>
        <v/>
      </c>
      <c r="AK71" s="664" t="str">
        <f>'3A 2025-2026 REPORTE CALIFICACI'!FR15</f>
        <v>R</v>
      </c>
      <c r="AL71" s="666"/>
      <c r="AM71" s="667"/>
      <c r="AN71" s="661"/>
      <c r="AO71" s="47"/>
      <c r="AP71" s="663" t="s">
        <v>1018</v>
      </c>
      <c r="AQ71" s="664">
        <f>'3A 2025-2026 REPORTE CALIFICACI'!EK16</f>
        <v>94</v>
      </c>
      <c r="AR71" s="664">
        <f>'3A 2025-2026 REPORTE CALIFICACI'!EL16</f>
        <v>86</v>
      </c>
      <c r="AS71" s="664">
        <f>'3A 2025-2026 REPORTE CALIFICACI'!EM16</f>
        <v>91</v>
      </c>
      <c r="AT71" s="665">
        <f>'3A 2025-2026 REPORTE CALIFICACI'!EN16</f>
        <v>0</v>
      </c>
      <c r="AU71" s="664">
        <f>'3A 2025-2026 REPORTE CALIFICACI'!EO16</f>
        <v>86</v>
      </c>
      <c r="AV71" s="664">
        <f>'3A 2025-2026 REPORTE CALIFICACI'!EP16</f>
        <v>85</v>
      </c>
      <c r="AW71" s="664">
        <f>'3A 2025-2026 REPORTE CALIFICACI'!EQ16</f>
        <v>90</v>
      </c>
      <c r="AX71" s="664">
        <f>'3A 2025-2026 REPORTE CALIFICACI'!ER16</f>
        <v>0</v>
      </c>
      <c r="AY71" s="664">
        <f>'3A 2025-2026 REPORTE CALIFICACI'!ES16</f>
        <v>98</v>
      </c>
      <c r="AZ71" s="665">
        <f>'3A 2025-2026 REPORTE CALIFICACI'!ET16</f>
        <v>94</v>
      </c>
      <c r="BA71" s="665">
        <f>'3A 2025-2026 REPORTE CALIFICACI'!EU16</f>
        <v>91</v>
      </c>
      <c r="BB71" s="664">
        <f>'3A 2025-2026 REPORTE CALIFICACI'!EV16</f>
        <v>0</v>
      </c>
      <c r="BC71" s="665">
        <f>'3A 2025-2026 REPORTE CALIFICACI'!EW16</f>
        <v>89</v>
      </c>
      <c r="BD71" s="665">
        <f>'3A 2025-2026 REPORTE CALIFICACI'!EX16</f>
        <v>90</v>
      </c>
      <c r="BE71" s="665">
        <f>'3A 2025-2026 REPORTE CALIFICACI'!EY16</f>
        <v>92</v>
      </c>
      <c r="BF71" s="665">
        <f>'3A 2025-2026 REPORTE CALIFICACI'!EZ16</f>
        <v>0</v>
      </c>
      <c r="BG71" s="716">
        <f>'3A 2025-2026 REPORTE CALIFICACI'!FA16</f>
        <v>67.75</v>
      </c>
      <c r="BH71" s="716">
        <f>'3A 2025-2026 REPORTE CALIFICACI'!FB16</f>
        <v>65.25</v>
      </c>
      <c r="BI71" s="716">
        <f>'3A 2025-2026 REPORTE CALIFICACI'!FC16</f>
        <v>70.75</v>
      </c>
      <c r="BJ71" s="664"/>
      <c r="BK71" s="664"/>
      <c r="BL71" s="664"/>
      <c r="BM71" s="664"/>
      <c r="BN71" s="664"/>
      <c r="BO71" s="664"/>
      <c r="BP71" s="664"/>
      <c r="BQ71" s="664"/>
      <c r="BR71" s="664"/>
      <c r="BS71" s="664"/>
      <c r="BT71" s="664"/>
      <c r="BU71" s="664"/>
      <c r="BV71" s="664"/>
      <c r="BW71" s="664"/>
      <c r="BX71" s="664"/>
      <c r="BY71" s="666"/>
      <c r="BZ71" s="667"/>
      <c r="CA71" s="661"/>
      <c r="CB71" s="47"/>
      <c r="CC71" s="663" t="s">
        <v>1018</v>
      </c>
      <c r="CD71" s="664">
        <f>'3A 2025-2026 REPORTE CALIFICACI'!EK17</f>
        <v>76</v>
      </c>
      <c r="CE71" s="664">
        <f>'3A 2025-2026 REPORTE CALIFICACI'!EL17</f>
        <v>79</v>
      </c>
      <c r="CF71" s="664">
        <f>'3A 2025-2026 REPORTE CALIFICACI'!EM17</f>
        <v>65</v>
      </c>
      <c r="CG71" s="665">
        <f>'3A 2025-2026 REPORTE CALIFICACI'!EN17</f>
        <v>0</v>
      </c>
      <c r="CH71" s="664">
        <f>'3A 2025-2026 REPORTE CALIFICACI'!EO17</f>
        <v>72</v>
      </c>
      <c r="CI71" s="664">
        <f>'3A 2025-2026 REPORTE CALIFICACI'!EP17</f>
        <v>82</v>
      </c>
      <c r="CJ71" s="664">
        <f>'3A 2025-2026 REPORTE CALIFICACI'!EQ17</f>
        <v>81</v>
      </c>
      <c r="CK71" s="664">
        <f>'3A 2025-2026 REPORTE CALIFICACI'!ER17</f>
        <v>0</v>
      </c>
      <c r="CL71" s="664">
        <f>'3A 2025-2026 REPORTE CALIFICACI'!ES17</f>
        <v>90</v>
      </c>
      <c r="CM71" s="665">
        <f>'3A 2025-2026 REPORTE CALIFICACI'!ET17</f>
        <v>70</v>
      </c>
      <c r="CN71" s="665">
        <f>'3A 2025-2026 REPORTE CALIFICACI'!EU17</f>
        <v>74</v>
      </c>
      <c r="CO71" s="664">
        <f>'3A 2025-2026 REPORTE CALIFICACI'!EV17</f>
        <v>0</v>
      </c>
      <c r="CP71" s="665">
        <f>'3A 2025-2026 REPORTE CALIFICACI'!EW17</f>
        <v>93</v>
      </c>
      <c r="CQ71" s="665">
        <f>'3A 2025-2026 REPORTE CALIFICACI'!EX17</f>
        <v>88</v>
      </c>
      <c r="CR71" s="665">
        <f>'3A 2025-2026 REPORTE CALIFICACI'!EY17</f>
        <v>71</v>
      </c>
      <c r="CS71" s="665">
        <f>'3A 2025-2026 REPORTE CALIFICACI'!EZ17</f>
        <v>0</v>
      </c>
      <c r="CT71" s="716">
        <f>'3A 2025-2026 REPORTE CALIFICACI'!FA17</f>
        <v>55</v>
      </c>
      <c r="CU71" s="716">
        <f>'3A 2025-2026 REPORTE CALIFICACI'!FB17</f>
        <v>58.75</v>
      </c>
      <c r="CV71" s="716">
        <f>'3A 2025-2026 REPORTE CALIFICACI'!FC17</f>
        <v>58.5</v>
      </c>
      <c r="CW71" s="716">
        <f>'3A 2025-2026 REPORTE CALIFICACI'!FD17</f>
        <v>63</v>
      </c>
      <c r="CX71" s="665">
        <f>'3A 2025-2026 REPORTE CALIFICACI'!FE17</f>
        <v>58.8125</v>
      </c>
      <c r="CY71" s="717">
        <f>'3A 2025-2026 REPORTE CALIFICACI'!FF17</f>
        <v>0.6816666667</v>
      </c>
      <c r="CZ71" s="665">
        <f>'3A 2025-2026 REPORTE CALIFICACI'!FG17</f>
        <v>29.40625</v>
      </c>
      <c r="DA71" s="665" t="str">
        <f>'3A 2025-2026 REPORTE CALIFICACI'!FH17</f>
        <v/>
      </c>
      <c r="DB71" s="665" t="str">
        <f>'3A 2025-2026 REPORTE CALIFICACI'!FI17</f>
        <v/>
      </c>
      <c r="DC71" s="665">
        <f>'3A 2025-2026 REPORTE CALIFICACI'!FJ17</f>
        <v>29</v>
      </c>
      <c r="DD71" s="665">
        <f>'3A 2025-2026 REPORTE CALIFICACI'!FK17</f>
        <v>17.64375</v>
      </c>
      <c r="DE71" s="665" t="str">
        <f>'3A 2025-2026 REPORTE CALIFICACI'!FL17</f>
        <v/>
      </c>
      <c r="DF71" s="665" t="str">
        <f>'3A 2025-2026 REPORTE CALIFICACI'!FM17</f>
        <v/>
      </c>
      <c r="DG71" s="665">
        <f>'3A 2025-2026 REPORTE CALIFICACI'!FN17</f>
        <v>18</v>
      </c>
      <c r="DH71" s="664" t="str">
        <f>'3A 2025-2026 REPORTE CALIFICACI'!FO17</f>
        <v/>
      </c>
      <c r="DI71" s="665" t="str">
        <f>'3A 2025-2026 REPORTE CALIFICACI'!FP17</f>
        <v/>
      </c>
      <c r="DJ71" s="664" t="str">
        <f>'3A 2025-2026 REPORTE CALIFICACI'!FQ17</f>
        <v/>
      </c>
      <c r="DK71" s="664" t="str">
        <f>'3A 2025-2026 REPORTE CALIFICACI'!FR17</f>
        <v>R</v>
      </c>
      <c r="DL71" s="666"/>
      <c r="DM71" s="667"/>
      <c r="DN71" s="661"/>
      <c r="DO71" s="47"/>
      <c r="DP71" s="663" t="s">
        <v>1018</v>
      </c>
      <c r="DQ71" s="664">
        <f>'3A 2025-2026 REPORTE CALIFICACI'!EK18</f>
        <v>77</v>
      </c>
      <c r="DR71" s="664">
        <f>'3A 2025-2026 REPORTE CALIFICACI'!EL18</f>
        <v>58</v>
      </c>
      <c r="DS71" s="664">
        <f>'3A 2025-2026 REPORTE CALIFICACI'!EM18</f>
        <v>43</v>
      </c>
      <c r="DT71" s="665">
        <f>'3A 2025-2026 REPORTE CALIFICACI'!EN18</f>
        <v>0</v>
      </c>
      <c r="DU71" s="664">
        <f>'3A 2025-2026 REPORTE CALIFICACI'!EO18</f>
        <v>81</v>
      </c>
      <c r="DV71" s="664">
        <f>'3A 2025-2026 REPORTE CALIFICACI'!EP18</f>
        <v>61</v>
      </c>
      <c r="DW71" s="664">
        <f>'3A 2025-2026 REPORTE CALIFICACI'!EQ18</f>
        <v>40</v>
      </c>
      <c r="DX71" s="664">
        <f>'3A 2025-2026 REPORTE CALIFICACI'!ER18</f>
        <v>0</v>
      </c>
      <c r="DY71" s="664">
        <f>'3A 2025-2026 REPORTE CALIFICACI'!ES18</f>
        <v>87</v>
      </c>
      <c r="DZ71" s="665">
        <f>'3A 2025-2026 REPORTE CALIFICACI'!ET18</f>
        <v>63</v>
      </c>
      <c r="EA71" s="665">
        <f>'3A 2025-2026 REPORTE CALIFICACI'!EU18</f>
        <v>51</v>
      </c>
      <c r="EB71" s="664">
        <f>'3A 2025-2026 REPORTE CALIFICACI'!EV18</f>
        <v>0</v>
      </c>
      <c r="EC71" s="665">
        <f>'3A 2025-2026 REPORTE CALIFICACI'!EW18</f>
        <v>84</v>
      </c>
      <c r="ED71" s="665">
        <f>'3A 2025-2026 REPORTE CALIFICACI'!EX18</f>
        <v>60</v>
      </c>
      <c r="EE71" s="665">
        <f>'3A 2025-2026 REPORTE CALIFICACI'!EY18</f>
        <v>43</v>
      </c>
      <c r="EF71" s="665">
        <f>'3A 2025-2026 REPORTE CALIFICACI'!EZ18</f>
        <v>0</v>
      </c>
      <c r="EG71" s="716">
        <f>'3A 2025-2026 REPORTE CALIFICACI'!FA18</f>
        <v>44.5</v>
      </c>
      <c r="EH71" s="716">
        <f>'3A 2025-2026 REPORTE CALIFICACI'!FB18</f>
        <v>45.5</v>
      </c>
      <c r="EI71" s="716">
        <f>'3A 2025-2026 REPORTE CALIFICACI'!FC18</f>
        <v>50.25</v>
      </c>
      <c r="EJ71" s="716">
        <f>'3A 2025-2026 REPORTE CALIFICACI'!FD18</f>
        <v>46.75</v>
      </c>
      <c r="EK71" s="664"/>
      <c r="EL71" s="664"/>
      <c r="EM71" s="664"/>
      <c r="EN71" s="664"/>
      <c r="EO71" s="664"/>
      <c r="EP71" s="664"/>
      <c r="EQ71" s="664"/>
      <c r="ER71" s="664"/>
      <c r="ES71" s="664"/>
      <c r="ET71" s="664"/>
      <c r="EU71" s="664"/>
      <c r="EV71" s="664"/>
      <c r="EW71" s="664"/>
      <c r="EX71" s="664"/>
      <c r="EY71" s="666"/>
    </row>
    <row r="72" ht="52.5" customHeight="1">
      <c r="A72" s="661"/>
      <c r="B72" s="47"/>
      <c r="C72" s="663" t="s">
        <v>1019</v>
      </c>
      <c r="D72" s="664">
        <f>'3A 2025-2026 REPORTE CALIFICACI'!FS15</f>
        <v>77</v>
      </c>
      <c r="E72" s="664">
        <f>'3A 2025-2026 REPORTE CALIFICACI'!FT15</f>
        <v>0</v>
      </c>
      <c r="F72" s="664">
        <f>'3A 2025-2026 REPORTE CALIFICACI'!FU15</f>
        <v>0</v>
      </c>
      <c r="G72" s="664">
        <f>'3A 2025-2026 REPORTE CALIFICACI'!FV15</f>
        <v>0</v>
      </c>
      <c r="H72" s="664">
        <f>'3A 2025-2026 REPORTE CALIFICACI'!FW15</f>
        <v>85</v>
      </c>
      <c r="I72" s="664">
        <f>'3A 2025-2026 REPORTE CALIFICACI'!FX15</f>
        <v>0</v>
      </c>
      <c r="J72" s="664">
        <f>'3A 2025-2026 REPORTE CALIFICACI'!FY15</f>
        <v>0</v>
      </c>
      <c r="K72" s="664">
        <f>'3A 2025-2026 REPORTE CALIFICACI'!FZ15</f>
        <v>0</v>
      </c>
      <c r="L72" s="664">
        <f>'3A 2025-2026 REPORTE CALIFICACI'!GA15</f>
        <v>87</v>
      </c>
      <c r="M72" s="664">
        <f>'3A 2025-2026 REPORTE CALIFICACI'!GB15</f>
        <v>0</v>
      </c>
      <c r="N72" s="664">
        <f>'3A 2025-2026 REPORTE CALIFICACI'!GC15</f>
        <v>0</v>
      </c>
      <c r="O72" s="664">
        <f>'3A 2025-2026 REPORTE CALIFICACI'!GD15</f>
        <v>0</v>
      </c>
      <c r="P72" s="664">
        <f>'3A 2025-2026 REPORTE CALIFICACI'!GE15</f>
        <v>82</v>
      </c>
      <c r="Q72" s="664">
        <f>'3A 2025-2026 REPORTE CALIFICACI'!GF15</f>
        <v>0</v>
      </c>
      <c r="R72" s="664">
        <f>'3A 2025-2026 REPORTE CALIFICACI'!GG15</f>
        <v>0</v>
      </c>
      <c r="S72" s="664">
        <f>'3A 2025-2026 REPORTE CALIFICACI'!GH15</f>
        <v>0</v>
      </c>
      <c r="T72" s="716">
        <f>'3A 2025-2026 REPORTE CALIFICACI'!GI15</f>
        <v>19.25</v>
      </c>
      <c r="U72" s="716">
        <f>'3A 2025-2026 REPORTE CALIFICACI'!GJ15</f>
        <v>21.25</v>
      </c>
      <c r="V72" s="716">
        <f>'3A 2025-2026 REPORTE CALIFICACI'!GK15</f>
        <v>21.75</v>
      </c>
      <c r="W72" s="716">
        <f>'3A 2025-2026 REPORTE CALIFICACI'!GL15</f>
        <v>20.5</v>
      </c>
      <c r="X72" s="665">
        <f>'3A 2025-2026 REPORTE CALIFICACI'!GM15</f>
        <v>20.6875</v>
      </c>
      <c r="Y72" s="717">
        <f>'3A 2025-2026 REPORTE CALIFICACI'!GN15</f>
        <v>0.275</v>
      </c>
      <c r="Z72" s="665">
        <f>'3A 2025-2026 REPORTE CALIFICACI'!GO15</f>
        <v>10.34375</v>
      </c>
      <c r="AA72" s="665" t="str">
        <f>'3A 2025-2026 REPORTE CALIFICACI'!GP15</f>
        <v/>
      </c>
      <c r="AB72" s="665" t="str">
        <f>'3A 2025-2026 REPORTE CALIFICACI'!GQ15</f>
        <v/>
      </c>
      <c r="AC72" s="665">
        <f>'3A 2025-2026 REPORTE CALIFICACI'!GR15</f>
        <v>10</v>
      </c>
      <c r="AD72" s="665">
        <f>'3A 2025-2026 REPORTE CALIFICACI'!GS15</f>
        <v>6.20625</v>
      </c>
      <c r="AE72" s="665" t="str">
        <f>'3A 2025-2026 REPORTE CALIFICACI'!GT15</f>
        <v/>
      </c>
      <c r="AF72" s="665" t="str">
        <f>'3A 2025-2026 REPORTE CALIFICACI'!GU15</f>
        <v/>
      </c>
      <c r="AG72" s="665">
        <f>'3A 2025-2026 REPORTE CALIFICACI'!GV15</f>
        <v>6</v>
      </c>
      <c r="AH72" s="665">
        <f>'3A 2025-2026 REPORTE CALIFICACI'!GW15</f>
        <v>20.6875</v>
      </c>
      <c r="AI72" s="665" t="str">
        <f>'3A 2025-2026 REPORTE CALIFICACI'!GX15</f>
        <v/>
      </c>
      <c r="AJ72" s="664" t="str">
        <f>'3A 2025-2026 REPORTE CALIFICACI'!GY15</f>
        <v/>
      </c>
      <c r="AK72" s="664" t="str">
        <f>'3A 2025-2026 REPORTE CALIFICACI'!GZ15</f>
        <v>R</v>
      </c>
      <c r="AL72" s="666"/>
      <c r="AM72" s="667"/>
      <c r="AN72" s="661"/>
      <c r="AO72" s="47"/>
      <c r="AP72" s="663" t="s">
        <v>1019</v>
      </c>
      <c r="AQ72" s="664">
        <f>'3A 2025-2026 REPORTE CALIFICACI'!FS16</f>
        <v>100</v>
      </c>
      <c r="AR72" s="664">
        <f>'3A 2025-2026 REPORTE CALIFICACI'!FT16</f>
        <v>95</v>
      </c>
      <c r="AS72" s="664">
        <f>'3A 2025-2026 REPORTE CALIFICACI'!FU16</f>
        <v>92</v>
      </c>
      <c r="AT72" s="664">
        <f>'3A 2025-2026 REPORTE CALIFICACI'!FV16</f>
        <v>0</v>
      </c>
      <c r="AU72" s="664">
        <f>'3A 2025-2026 REPORTE CALIFICACI'!FW16</f>
        <v>100</v>
      </c>
      <c r="AV72" s="664">
        <f>'3A 2025-2026 REPORTE CALIFICACI'!FX16</f>
        <v>97</v>
      </c>
      <c r="AW72" s="664">
        <f>'3A 2025-2026 REPORTE CALIFICACI'!FY16</f>
        <v>95</v>
      </c>
      <c r="AX72" s="664">
        <f>'3A 2025-2026 REPORTE CALIFICACI'!FZ16</f>
        <v>0</v>
      </c>
      <c r="AY72" s="664">
        <f>'3A 2025-2026 REPORTE CALIFICACI'!GA16</f>
        <v>98</v>
      </c>
      <c r="AZ72" s="664">
        <f>'3A 2025-2026 REPORTE CALIFICACI'!GB16</f>
        <v>90</v>
      </c>
      <c r="BA72" s="664">
        <f>'3A 2025-2026 REPORTE CALIFICACI'!GC16</f>
        <v>92</v>
      </c>
      <c r="BB72" s="664">
        <f>'3A 2025-2026 REPORTE CALIFICACI'!GD16</f>
        <v>0</v>
      </c>
      <c r="BC72" s="664">
        <f>'3A 2025-2026 REPORTE CALIFICACI'!GE16</f>
        <v>100</v>
      </c>
      <c r="BD72" s="664">
        <f>'3A 2025-2026 REPORTE CALIFICACI'!GF16</f>
        <v>95</v>
      </c>
      <c r="BE72" s="664">
        <f>'3A 2025-2026 REPORTE CALIFICACI'!GG16</f>
        <v>90</v>
      </c>
      <c r="BF72" s="664">
        <f>'3A 2025-2026 REPORTE CALIFICACI'!GH16</f>
        <v>0</v>
      </c>
      <c r="BG72" s="716">
        <f>'3A 2025-2026 REPORTE CALIFICACI'!GI16</f>
        <v>71.75</v>
      </c>
      <c r="BH72" s="716">
        <f>'3A 2025-2026 REPORTE CALIFICACI'!GJ16</f>
        <v>73</v>
      </c>
      <c r="BI72" s="716">
        <f>'3A 2025-2026 REPORTE CALIFICACI'!GK16</f>
        <v>70</v>
      </c>
      <c r="BJ72" s="664"/>
      <c r="BK72" s="664"/>
      <c r="BL72" s="664"/>
      <c r="BM72" s="664"/>
      <c r="BN72" s="664"/>
      <c r="BO72" s="664"/>
      <c r="BP72" s="664"/>
      <c r="BQ72" s="664"/>
      <c r="BR72" s="664"/>
      <c r="BS72" s="664"/>
      <c r="BT72" s="664"/>
      <c r="BU72" s="664"/>
      <c r="BV72" s="664"/>
      <c r="BW72" s="664"/>
      <c r="BX72" s="664"/>
      <c r="BY72" s="666"/>
      <c r="BZ72" s="667"/>
      <c r="CA72" s="661"/>
      <c r="CB72" s="47"/>
      <c r="CC72" s="663" t="s">
        <v>1019</v>
      </c>
      <c r="CD72" s="664">
        <f>'3A 2025-2026 REPORTE CALIFICACI'!FS17</f>
        <v>79</v>
      </c>
      <c r="CE72" s="664">
        <f>'3A 2025-2026 REPORTE CALIFICACI'!FT17</f>
        <v>80</v>
      </c>
      <c r="CF72" s="664">
        <f>'3A 2025-2026 REPORTE CALIFICACI'!FU17</f>
        <v>75</v>
      </c>
      <c r="CG72" s="664">
        <f>'3A 2025-2026 REPORTE CALIFICACI'!FV17</f>
        <v>0</v>
      </c>
      <c r="CH72" s="664">
        <f>'3A 2025-2026 REPORTE CALIFICACI'!FW17</f>
        <v>98</v>
      </c>
      <c r="CI72" s="664">
        <f>'3A 2025-2026 REPORTE CALIFICACI'!FX17</f>
        <v>85</v>
      </c>
      <c r="CJ72" s="664">
        <f>'3A 2025-2026 REPORTE CALIFICACI'!FY17</f>
        <v>70</v>
      </c>
      <c r="CK72" s="664">
        <f>'3A 2025-2026 REPORTE CALIFICACI'!FZ17</f>
        <v>0</v>
      </c>
      <c r="CL72" s="664">
        <f>'3A 2025-2026 REPORTE CALIFICACI'!GA17</f>
        <v>77</v>
      </c>
      <c r="CM72" s="664">
        <f>'3A 2025-2026 REPORTE CALIFICACI'!GB17</f>
        <v>85</v>
      </c>
      <c r="CN72" s="664">
        <f>'3A 2025-2026 REPORTE CALIFICACI'!GC17</f>
        <v>70</v>
      </c>
      <c r="CO72" s="664">
        <f>'3A 2025-2026 REPORTE CALIFICACI'!GD17</f>
        <v>0</v>
      </c>
      <c r="CP72" s="664">
        <f>'3A 2025-2026 REPORTE CALIFICACI'!GE17</f>
        <v>85</v>
      </c>
      <c r="CQ72" s="664">
        <f>'3A 2025-2026 REPORTE CALIFICACI'!GF17</f>
        <v>81</v>
      </c>
      <c r="CR72" s="664">
        <f>'3A 2025-2026 REPORTE CALIFICACI'!GG17</f>
        <v>80</v>
      </c>
      <c r="CS72" s="664">
        <f>'3A 2025-2026 REPORTE CALIFICACI'!GH17</f>
        <v>0</v>
      </c>
      <c r="CT72" s="716">
        <f>'3A 2025-2026 REPORTE CALIFICACI'!GI17</f>
        <v>58.5</v>
      </c>
      <c r="CU72" s="716">
        <f>'3A 2025-2026 REPORTE CALIFICACI'!GJ17</f>
        <v>63.25</v>
      </c>
      <c r="CV72" s="716">
        <f>'3A 2025-2026 REPORTE CALIFICACI'!GK17</f>
        <v>58</v>
      </c>
      <c r="CW72" s="716">
        <f>'3A 2025-2026 REPORTE CALIFICACI'!GL17</f>
        <v>61.5</v>
      </c>
      <c r="CX72" s="665">
        <f>'3A 2025-2026 REPORTE CALIFICACI'!GM17</f>
        <v>60.3125</v>
      </c>
      <c r="CY72" s="717">
        <f>'3A 2025-2026 REPORTE CALIFICACI'!GN17</f>
        <v>0.295</v>
      </c>
      <c r="CZ72" s="665">
        <f>'3A 2025-2026 REPORTE CALIFICACI'!GO17</f>
        <v>30.15625</v>
      </c>
      <c r="DA72" s="665" t="str">
        <f>'3A 2025-2026 REPORTE CALIFICACI'!GP17</f>
        <v/>
      </c>
      <c r="DB72" s="665" t="str">
        <f>'3A 2025-2026 REPORTE CALIFICACI'!GQ17</f>
        <v/>
      </c>
      <c r="DC72" s="665">
        <f>'3A 2025-2026 REPORTE CALIFICACI'!GR17</f>
        <v>30</v>
      </c>
      <c r="DD72" s="665">
        <f>'3A 2025-2026 REPORTE CALIFICACI'!GS17</f>
        <v>18.09375</v>
      </c>
      <c r="DE72" s="665" t="str">
        <f>'3A 2025-2026 REPORTE CALIFICACI'!GT17</f>
        <v/>
      </c>
      <c r="DF72" s="665" t="str">
        <f>'3A 2025-2026 REPORTE CALIFICACI'!GU17</f>
        <v/>
      </c>
      <c r="DG72" s="665">
        <f>'3A 2025-2026 REPORTE CALIFICACI'!GV17</f>
        <v>18</v>
      </c>
      <c r="DH72" s="665">
        <f>'3A 2025-2026 REPORTE CALIFICACI'!GW17</f>
        <v>60.3125</v>
      </c>
      <c r="DI72" s="665" t="str">
        <f>'3A 2025-2026 REPORTE CALIFICACI'!GX17</f>
        <v/>
      </c>
      <c r="DJ72" s="664" t="str">
        <f>'3A 2025-2026 REPORTE CALIFICACI'!GY17</f>
        <v/>
      </c>
      <c r="DK72" s="664" t="str">
        <f>'3A 2025-2026 REPORTE CALIFICACI'!GZ17</f>
        <v>R</v>
      </c>
      <c r="DL72" s="666"/>
      <c r="DM72" s="667"/>
      <c r="DN72" s="661"/>
      <c r="DO72" s="47"/>
      <c r="DP72" s="663" t="s">
        <v>1019</v>
      </c>
      <c r="DQ72" s="664">
        <f>'3A 2025-2026 REPORTE CALIFICACI'!FS18</f>
        <v>70</v>
      </c>
      <c r="DR72" s="664">
        <f>'3A 2025-2026 REPORTE CALIFICACI'!FT18</f>
        <v>55</v>
      </c>
      <c r="DS72" s="664">
        <f>'3A 2025-2026 REPORTE CALIFICACI'!FU18</f>
        <v>0</v>
      </c>
      <c r="DT72" s="664">
        <f>'3A 2025-2026 REPORTE CALIFICACI'!FV18</f>
        <v>0</v>
      </c>
      <c r="DU72" s="664">
        <f>'3A 2025-2026 REPORTE CALIFICACI'!FW18</f>
        <v>54</v>
      </c>
      <c r="DV72" s="664">
        <f>'3A 2025-2026 REPORTE CALIFICACI'!FX18</f>
        <v>65</v>
      </c>
      <c r="DW72" s="664">
        <f>'3A 2025-2026 REPORTE CALIFICACI'!FY18</f>
        <v>0</v>
      </c>
      <c r="DX72" s="664">
        <f>'3A 2025-2026 REPORTE CALIFICACI'!FZ18</f>
        <v>0</v>
      </c>
      <c r="DY72" s="664">
        <f>'3A 2025-2026 REPORTE CALIFICACI'!GA18</f>
        <v>70</v>
      </c>
      <c r="DZ72" s="664">
        <f>'3A 2025-2026 REPORTE CALIFICACI'!GB18</f>
        <v>80</v>
      </c>
      <c r="EA72" s="664">
        <f>'3A 2025-2026 REPORTE CALIFICACI'!GC18</f>
        <v>0</v>
      </c>
      <c r="EB72" s="664">
        <f>'3A 2025-2026 REPORTE CALIFICACI'!GD18</f>
        <v>0</v>
      </c>
      <c r="EC72" s="664">
        <f>'3A 2025-2026 REPORTE CALIFICACI'!GE18</f>
        <v>70</v>
      </c>
      <c r="ED72" s="664">
        <f>'3A 2025-2026 REPORTE CALIFICACI'!GF18</f>
        <v>55</v>
      </c>
      <c r="EE72" s="664">
        <f>'3A 2025-2026 REPORTE CALIFICACI'!GG18</f>
        <v>70</v>
      </c>
      <c r="EF72" s="664">
        <f>'3A 2025-2026 REPORTE CALIFICACI'!GH18</f>
        <v>0</v>
      </c>
      <c r="EG72" s="716">
        <f>'3A 2025-2026 REPORTE CALIFICACI'!GI18</f>
        <v>31.25</v>
      </c>
      <c r="EH72" s="716">
        <f>'3A 2025-2026 REPORTE CALIFICACI'!GJ18</f>
        <v>29.75</v>
      </c>
      <c r="EI72" s="716">
        <f>'3A 2025-2026 REPORTE CALIFICACI'!GK18</f>
        <v>37.5</v>
      </c>
      <c r="EJ72" s="716">
        <f>'3A 2025-2026 REPORTE CALIFICACI'!GL18</f>
        <v>48.75</v>
      </c>
      <c r="EK72" s="664"/>
      <c r="EL72" s="664"/>
      <c r="EM72" s="664"/>
      <c r="EN72" s="664"/>
      <c r="EO72" s="664"/>
      <c r="EP72" s="664"/>
      <c r="EQ72" s="664"/>
      <c r="ER72" s="664"/>
      <c r="ES72" s="664"/>
      <c r="ET72" s="664"/>
      <c r="EU72" s="664"/>
      <c r="EV72" s="664"/>
      <c r="EW72" s="664"/>
      <c r="EX72" s="664"/>
      <c r="EY72" s="666"/>
    </row>
    <row r="73" ht="52.5" customHeight="1">
      <c r="A73" s="661"/>
      <c r="B73" s="47"/>
      <c r="C73" s="663" t="s">
        <v>1020</v>
      </c>
      <c r="D73" s="664">
        <f>'3A 2025-2026 REPORTE CALIFICACI'!HA15</f>
        <v>96</v>
      </c>
      <c r="E73" s="664">
        <f>'3A 2025-2026 REPORTE CALIFICACI'!HB15</f>
        <v>0</v>
      </c>
      <c r="F73" s="664">
        <f>'3A 2025-2026 REPORTE CALIFICACI'!HC15</f>
        <v>0</v>
      </c>
      <c r="G73" s="664">
        <f>'3A 2025-2026 REPORTE CALIFICACI'!HD15</f>
        <v>0</v>
      </c>
      <c r="H73" s="664">
        <f>'3A 2025-2026 REPORTE CALIFICACI'!HE15</f>
        <v>87</v>
      </c>
      <c r="I73" s="664">
        <f>'3A 2025-2026 REPORTE CALIFICACI'!HF15</f>
        <v>0</v>
      </c>
      <c r="J73" s="664">
        <f>'3A 2025-2026 REPORTE CALIFICACI'!HG15</f>
        <v>0</v>
      </c>
      <c r="K73" s="664">
        <f>'3A 2025-2026 REPORTE CALIFICACI'!HH15</f>
        <v>0</v>
      </c>
      <c r="L73" s="664">
        <f>'3A 2025-2026 REPORTE CALIFICACI'!HI15</f>
        <v>96</v>
      </c>
      <c r="M73" s="664">
        <f>'3A 2025-2026 REPORTE CALIFICACI'!HJ15</f>
        <v>0</v>
      </c>
      <c r="N73" s="664">
        <f>'3A 2025-2026 REPORTE CALIFICACI'!HK15</f>
        <v>0</v>
      </c>
      <c r="O73" s="664">
        <f>'3A 2025-2026 REPORTE CALIFICACI'!HL15</f>
        <v>0</v>
      </c>
      <c r="P73" s="664">
        <f>'3A 2025-2026 REPORTE CALIFICACI'!HM15</f>
        <v>97</v>
      </c>
      <c r="Q73" s="664">
        <f>'3A 2025-2026 REPORTE CALIFICACI'!HN15</f>
        <v>0</v>
      </c>
      <c r="R73" s="664">
        <f>'3A 2025-2026 REPORTE CALIFICACI'!HO15</f>
        <v>0</v>
      </c>
      <c r="S73" s="664">
        <f>'3A 2025-2026 REPORTE CALIFICACI'!HP15</f>
        <v>0</v>
      </c>
      <c r="T73" s="716">
        <f>'3A 2025-2026 REPORTE CALIFICACI'!HQ15</f>
        <v>24</v>
      </c>
      <c r="U73" s="716">
        <f>'3A 2025-2026 REPORTE CALIFICACI'!HR15</f>
        <v>21.75</v>
      </c>
      <c r="V73" s="716">
        <f>'3A 2025-2026 REPORTE CALIFICACI'!HS15</f>
        <v>24</v>
      </c>
      <c r="W73" s="716">
        <f>'3A 2025-2026 REPORTE CALIFICACI'!HT15</f>
        <v>24.25</v>
      </c>
      <c r="X73" s="665">
        <f>'3A 2025-2026 REPORTE CALIFICACI'!HU15</f>
        <v>23.5</v>
      </c>
      <c r="Y73" s="717">
        <f>'3A 2025-2026 REPORTE CALIFICACI'!HV15</f>
        <v>0.462962963</v>
      </c>
      <c r="Z73" s="665">
        <f>'3A 2025-2026 REPORTE CALIFICACI'!HW15</f>
        <v>11.75</v>
      </c>
      <c r="AA73" s="665" t="str">
        <f>'3A 2025-2026 REPORTE CALIFICACI'!HX15</f>
        <v/>
      </c>
      <c r="AB73" s="665" t="str">
        <f>'3A 2025-2026 REPORTE CALIFICACI'!HY15</f>
        <v/>
      </c>
      <c r="AC73" s="665">
        <f>'3A 2025-2026 REPORTE CALIFICACI'!HZ15</f>
        <v>12</v>
      </c>
      <c r="AD73" s="665">
        <f>'3A 2025-2026 REPORTE CALIFICACI'!IA15</f>
        <v>7.05</v>
      </c>
      <c r="AE73" s="665" t="str">
        <f>'3A 2025-2026 REPORTE CALIFICACI'!IB15</f>
        <v/>
      </c>
      <c r="AF73" s="665" t="str">
        <f>'3A 2025-2026 REPORTE CALIFICACI'!IC15</f>
        <v/>
      </c>
      <c r="AG73" s="665">
        <f>'3A 2025-2026 REPORTE CALIFICACI'!ID15</f>
        <v>7</v>
      </c>
      <c r="AH73" s="664" t="str">
        <f>'3A 2025-2026 REPORTE CALIFICACI'!IE15</f>
        <v/>
      </c>
      <c r="AI73" s="665" t="str">
        <f>'3A 2025-2026 REPORTE CALIFICACI'!IF15</f>
        <v/>
      </c>
      <c r="AJ73" s="664" t="str">
        <f>'3A 2025-2026 REPORTE CALIFICACI'!IG15</f>
        <v/>
      </c>
      <c r="AK73" s="664" t="str">
        <f>'3A 2025-2026 REPORTE CALIFICACI'!IH15</f>
        <v>R</v>
      </c>
      <c r="AL73" s="666"/>
      <c r="AM73" s="667"/>
      <c r="AN73" s="661"/>
      <c r="AO73" s="47"/>
      <c r="AP73" s="663" t="s">
        <v>1020</v>
      </c>
      <c r="AQ73" s="664">
        <f>'3A 2025-2026 REPORTE CALIFICACI'!HA16</f>
        <v>93</v>
      </c>
      <c r="AR73" s="664">
        <f>'3A 2025-2026 REPORTE CALIFICACI'!HB16</f>
        <v>93</v>
      </c>
      <c r="AS73" s="664">
        <f>'3A 2025-2026 REPORTE CALIFICACI'!HC16</f>
        <v>97</v>
      </c>
      <c r="AT73" s="664">
        <f>'3A 2025-2026 REPORTE CALIFICACI'!HD16</f>
        <v>0</v>
      </c>
      <c r="AU73" s="664">
        <f>'3A 2025-2026 REPORTE CALIFICACI'!HE16</f>
        <v>86</v>
      </c>
      <c r="AV73" s="664">
        <f>'3A 2025-2026 REPORTE CALIFICACI'!HF16</f>
        <v>90</v>
      </c>
      <c r="AW73" s="664">
        <f>'3A 2025-2026 REPORTE CALIFICACI'!HG16</f>
        <v>97</v>
      </c>
      <c r="AX73" s="664">
        <f>'3A 2025-2026 REPORTE CALIFICACI'!HH16</f>
        <v>0</v>
      </c>
      <c r="AY73" s="664">
        <f>'3A 2025-2026 REPORTE CALIFICACI'!HI16</f>
        <v>93</v>
      </c>
      <c r="AZ73" s="664">
        <f>'3A 2025-2026 REPORTE CALIFICACI'!HJ16</f>
        <v>80</v>
      </c>
      <c r="BA73" s="664">
        <f>'3A 2025-2026 REPORTE CALIFICACI'!HK16</f>
        <v>98</v>
      </c>
      <c r="BB73" s="664">
        <f>'3A 2025-2026 REPORTE CALIFICACI'!HL16</f>
        <v>0</v>
      </c>
      <c r="BC73" s="664">
        <f>'3A 2025-2026 REPORTE CALIFICACI'!HM16</f>
        <v>84</v>
      </c>
      <c r="BD73" s="664">
        <f>'3A 2025-2026 REPORTE CALIFICACI'!HN16</f>
        <v>88</v>
      </c>
      <c r="BE73" s="664">
        <f>'3A 2025-2026 REPORTE CALIFICACI'!HO16</f>
        <v>95</v>
      </c>
      <c r="BF73" s="664">
        <f>'3A 2025-2026 REPORTE CALIFICACI'!HP16</f>
        <v>0</v>
      </c>
      <c r="BG73" s="716">
        <f>'3A 2025-2026 REPORTE CALIFICACI'!HQ16</f>
        <v>70.75</v>
      </c>
      <c r="BH73" s="716">
        <f>'3A 2025-2026 REPORTE CALIFICACI'!HR16</f>
        <v>68.25</v>
      </c>
      <c r="BI73" s="716">
        <f>'3A 2025-2026 REPORTE CALIFICACI'!HS16</f>
        <v>67.75</v>
      </c>
      <c r="BJ73" s="664"/>
      <c r="BK73" s="664"/>
      <c r="BL73" s="664"/>
      <c r="BM73" s="664"/>
      <c r="BN73" s="664"/>
      <c r="BO73" s="664"/>
      <c r="BP73" s="664"/>
      <c r="BQ73" s="664"/>
      <c r="BR73" s="664"/>
      <c r="BS73" s="664"/>
      <c r="BT73" s="664"/>
      <c r="BU73" s="664"/>
      <c r="BV73" s="664"/>
      <c r="BW73" s="664"/>
      <c r="BX73" s="664"/>
      <c r="BY73" s="666"/>
      <c r="BZ73" s="667"/>
      <c r="CA73" s="661"/>
      <c r="CB73" s="47"/>
      <c r="CC73" s="663" t="s">
        <v>1020</v>
      </c>
      <c r="CD73" s="664">
        <f>'3A 2025-2026 REPORTE CALIFICACI'!HA17</f>
        <v>80</v>
      </c>
      <c r="CE73" s="664">
        <f>'3A 2025-2026 REPORTE CALIFICACI'!HB17</f>
        <v>85</v>
      </c>
      <c r="CF73" s="664">
        <f>'3A 2025-2026 REPORTE CALIFICACI'!HC17</f>
        <v>90</v>
      </c>
      <c r="CG73" s="664">
        <f>'3A 2025-2026 REPORTE CALIFICACI'!HD17</f>
        <v>0</v>
      </c>
      <c r="CH73" s="664">
        <f>'3A 2025-2026 REPORTE CALIFICACI'!HE17</f>
        <v>86</v>
      </c>
      <c r="CI73" s="664">
        <f>'3A 2025-2026 REPORTE CALIFICACI'!HF17</f>
        <v>86</v>
      </c>
      <c r="CJ73" s="664">
        <f>'3A 2025-2026 REPORTE CALIFICACI'!HG17</f>
        <v>82</v>
      </c>
      <c r="CK73" s="664">
        <f>'3A 2025-2026 REPORTE CALIFICACI'!HH17</f>
        <v>0</v>
      </c>
      <c r="CL73" s="664">
        <f>'3A 2025-2026 REPORTE CALIFICACI'!HI17</f>
        <v>73</v>
      </c>
      <c r="CM73" s="664">
        <f>'3A 2025-2026 REPORTE CALIFICACI'!HJ17</f>
        <v>78</v>
      </c>
      <c r="CN73" s="664">
        <f>'3A 2025-2026 REPORTE CALIFICACI'!HK17</f>
        <v>73</v>
      </c>
      <c r="CO73" s="664">
        <f>'3A 2025-2026 REPORTE CALIFICACI'!HL17</f>
        <v>0</v>
      </c>
      <c r="CP73" s="664">
        <f>'3A 2025-2026 REPORTE CALIFICACI'!HM17</f>
        <v>72</v>
      </c>
      <c r="CQ73" s="664">
        <f>'3A 2025-2026 REPORTE CALIFICACI'!HN17</f>
        <v>78</v>
      </c>
      <c r="CR73" s="664">
        <f>'3A 2025-2026 REPORTE CALIFICACI'!HO17</f>
        <v>87</v>
      </c>
      <c r="CS73" s="664">
        <f>'3A 2025-2026 REPORTE CALIFICACI'!HP17</f>
        <v>0</v>
      </c>
      <c r="CT73" s="716">
        <f>'3A 2025-2026 REPORTE CALIFICACI'!HQ17</f>
        <v>63.75</v>
      </c>
      <c r="CU73" s="716">
        <f>'3A 2025-2026 REPORTE CALIFICACI'!HR17</f>
        <v>63.5</v>
      </c>
      <c r="CV73" s="716">
        <f>'3A 2025-2026 REPORTE CALIFICACI'!HS17</f>
        <v>56</v>
      </c>
      <c r="CW73" s="716">
        <f>'3A 2025-2026 REPORTE CALIFICACI'!HT17</f>
        <v>59.25</v>
      </c>
      <c r="CX73" s="665">
        <f>'3A 2025-2026 REPORTE CALIFICACI'!HU17</f>
        <v>60.625</v>
      </c>
      <c r="CY73" s="717">
        <f>'3A 2025-2026 REPORTE CALIFICACI'!HV17</f>
        <v>0.4444444444</v>
      </c>
      <c r="CZ73" s="665">
        <f>'3A 2025-2026 REPORTE CALIFICACI'!HW17</f>
        <v>30.3125</v>
      </c>
      <c r="DA73" s="665" t="str">
        <f>'3A 2025-2026 REPORTE CALIFICACI'!HX17</f>
        <v/>
      </c>
      <c r="DB73" s="665" t="str">
        <f>'3A 2025-2026 REPORTE CALIFICACI'!HY17</f>
        <v/>
      </c>
      <c r="DC73" s="665">
        <f>'3A 2025-2026 REPORTE CALIFICACI'!HZ17</f>
        <v>30</v>
      </c>
      <c r="DD73" s="665">
        <f>'3A 2025-2026 REPORTE CALIFICACI'!IA17</f>
        <v>18.1875</v>
      </c>
      <c r="DE73" s="665" t="str">
        <f>'3A 2025-2026 REPORTE CALIFICACI'!IB17</f>
        <v/>
      </c>
      <c r="DF73" s="665" t="str">
        <f>'3A 2025-2026 REPORTE CALIFICACI'!IC17</f>
        <v/>
      </c>
      <c r="DG73" s="665">
        <f>'3A 2025-2026 REPORTE CALIFICACI'!ID17</f>
        <v>18</v>
      </c>
      <c r="DH73" s="664" t="str">
        <f>'3A 2025-2026 REPORTE CALIFICACI'!IE17</f>
        <v/>
      </c>
      <c r="DI73" s="665" t="str">
        <f>'3A 2025-2026 REPORTE CALIFICACI'!IF17</f>
        <v/>
      </c>
      <c r="DJ73" s="664" t="str">
        <f>'3A 2025-2026 REPORTE CALIFICACI'!IG17</f>
        <v/>
      </c>
      <c r="DK73" s="664" t="str">
        <f>'3A 2025-2026 REPORTE CALIFICACI'!IH17</f>
        <v>R</v>
      </c>
      <c r="DL73" s="666"/>
      <c r="DM73" s="667"/>
      <c r="DN73" s="661"/>
      <c r="DO73" s="47"/>
      <c r="DP73" s="663" t="s">
        <v>1020</v>
      </c>
      <c r="DQ73" s="664">
        <f>'3A 2025-2026 REPORTE CALIFICACI'!HA18</f>
        <v>87</v>
      </c>
      <c r="DR73" s="664">
        <f>'3A 2025-2026 REPORTE CALIFICACI'!HB18</f>
        <v>80</v>
      </c>
      <c r="DS73" s="664">
        <f>'3A 2025-2026 REPORTE CALIFICACI'!HC18</f>
        <v>75</v>
      </c>
      <c r="DT73" s="664">
        <f>'3A 2025-2026 REPORTE CALIFICACI'!HD18</f>
        <v>0</v>
      </c>
      <c r="DU73" s="664">
        <f>'3A 2025-2026 REPORTE CALIFICACI'!HE18</f>
        <v>77</v>
      </c>
      <c r="DV73" s="664">
        <f>'3A 2025-2026 REPORTE CALIFICACI'!HF18</f>
        <v>82</v>
      </c>
      <c r="DW73" s="664">
        <f>'3A 2025-2026 REPORTE CALIFICACI'!HG18</f>
        <v>54</v>
      </c>
      <c r="DX73" s="664">
        <f>'3A 2025-2026 REPORTE CALIFICACI'!HH18</f>
        <v>0</v>
      </c>
      <c r="DY73" s="664">
        <f>'3A 2025-2026 REPORTE CALIFICACI'!HI18</f>
        <v>87</v>
      </c>
      <c r="DZ73" s="664">
        <f>'3A 2025-2026 REPORTE CALIFICACI'!HJ18</f>
        <v>71</v>
      </c>
      <c r="EA73" s="664">
        <f>'3A 2025-2026 REPORTE CALIFICACI'!HK18</f>
        <v>51</v>
      </c>
      <c r="EB73" s="664">
        <f>'3A 2025-2026 REPORTE CALIFICACI'!HL18</f>
        <v>0</v>
      </c>
      <c r="EC73" s="664">
        <f>'3A 2025-2026 REPORTE CALIFICACI'!HM18</f>
        <v>87</v>
      </c>
      <c r="ED73" s="664">
        <f>'3A 2025-2026 REPORTE CALIFICACI'!HN18</f>
        <v>78</v>
      </c>
      <c r="EE73" s="664">
        <f>'3A 2025-2026 REPORTE CALIFICACI'!HO18</f>
        <v>70</v>
      </c>
      <c r="EF73" s="664">
        <f>'3A 2025-2026 REPORTE CALIFICACI'!HP18</f>
        <v>0</v>
      </c>
      <c r="EG73" s="716">
        <f>'3A 2025-2026 REPORTE CALIFICACI'!HQ18</f>
        <v>60.5</v>
      </c>
      <c r="EH73" s="716">
        <f>'3A 2025-2026 REPORTE CALIFICACI'!HR18</f>
        <v>53.25</v>
      </c>
      <c r="EI73" s="716">
        <f>'3A 2025-2026 REPORTE CALIFICACI'!HS18</f>
        <v>52.25</v>
      </c>
      <c r="EJ73" s="716">
        <f>'3A 2025-2026 REPORTE CALIFICACI'!HT18</f>
        <v>58.75</v>
      </c>
      <c r="EK73" s="664"/>
      <c r="EL73" s="664"/>
      <c r="EM73" s="664"/>
      <c r="EN73" s="664"/>
      <c r="EO73" s="664"/>
      <c r="EP73" s="664"/>
      <c r="EQ73" s="664"/>
      <c r="ER73" s="664"/>
      <c r="ES73" s="664"/>
      <c r="ET73" s="664"/>
      <c r="EU73" s="664"/>
      <c r="EV73" s="664"/>
      <c r="EW73" s="664"/>
      <c r="EX73" s="664"/>
      <c r="EY73" s="666"/>
    </row>
    <row r="74" ht="52.5" customHeight="1">
      <c r="A74" s="661"/>
      <c r="B74" s="47"/>
      <c r="C74" s="663" t="s">
        <v>1021</v>
      </c>
      <c r="D74" s="664">
        <f>'3A 2025-2026 REPORTE CALIFICACI'!II15</f>
        <v>90</v>
      </c>
      <c r="E74" s="664">
        <f>'3A 2025-2026 REPORTE CALIFICACI'!IJ15</f>
        <v>0</v>
      </c>
      <c r="F74" s="664">
        <f>'3A 2025-2026 REPORTE CALIFICACI'!IK15</f>
        <v>0</v>
      </c>
      <c r="G74" s="664">
        <f>'3A 2025-2026 REPORTE CALIFICACI'!IL15</f>
        <v>0</v>
      </c>
      <c r="H74" s="664">
        <f>'3A 2025-2026 REPORTE CALIFICACI'!IM15</f>
        <v>92</v>
      </c>
      <c r="I74" s="664">
        <f>'3A 2025-2026 REPORTE CALIFICACI'!IN15</f>
        <v>0</v>
      </c>
      <c r="J74" s="664">
        <f>'3A 2025-2026 REPORTE CALIFICACI'!IO15</f>
        <v>0</v>
      </c>
      <c r="K74" s="664">
        <f>'3A 2025-2026 REPORTE CALIFICACI'!IP15</f>
        <v>0</v>
      </c>
      <c r="L74" s="664">
        <f>'3A 2025-2026 REPORTE CALIFICACI'!IQ15</f>
        <v>91</v>
      </c>
      <c r="M74" s="664">
        <f>'3A 2025-2026 REPORTE CALIFICACI'!IR15</f>
        <v>0</v>
      </c>
      <c r="N74" s="664">
        <f>'3A 2025-2026 REPORTE CALIFICACI'!IS15</f>
        <v>0</v>
      </c>
      <c r="O74" s="664">
        <f>'3A 2025-2026 REPORTE CALIFICACI'!IT15</f>
        <v>0</v>
      </c>
      <c r="P74" s="664">
        <f>'3A 2025-2026 REPORTE CALIFICACI'!IU15</f>
        <v>85</v>
      </c>
      <c r="Q74" s="664">
        <f>'3A 2025-2026 REPORTE CALIFICACI'!IV15</f>
        <v>0</v>
      </c>
      <c r="R74" s="664">
        <f>'3A 2025-2026 REPORTE CALIFICACI'!IW15</f>
        <v>0</v>
      </c>
      <c r="S74" s="664">
        <f>'3A 2025-2026 REPORTE CALIFICACI'!IX15</f>
        <v>0</v>
      </c>
      <c r="T74" s="716">
        <f>'3A 2025-2026 REPORTE CALIFICACI'!IY15</f>
        <v>22.5</v>
      </c>
      <c r="U74" s="716">
        <f>'3A 2025-2026 REPORTE CALIFICACI'!IZ15</f>
        <v>23</v>
      </c>
      <c r="V74" s="716">
        <f>'3A 2025-2026 REPORTE CALIFICACI'!JA15</f>
        <v>22.75</v>
      </c>
      <c r="W74" s="716">
        <f>'3A 2025-2026 REPORTE CALIFICACI'!JB15</f>
        <v>21.25</v>
      </c>
      <c r="X74" s="665">
        <f>'3A 2025-2026 REPORTE CALIFICACI'!JC15</f>
        <v>22.375</v>
      </c>
      <c r="Y74" s="717">
        <f>'3A 2025-2026 REPORTE CALIFICACI'!JD15</f>
        <v>0.6833333333</v>
      </c>
      <c r="Z74" s="665">
        <f>'3A 2025-2026 REPORTE CALIFICACI'!JE15</f>
        <v>11.1875</v>
      </c>
      <c r="AA74" s="665" t="str">
        <f>'3A 2025-2026 REPORTE CALIFICACI'!JF15</f>
        <v/>
      </c>
      <c r="AB74" s="665" t="str">
        <f>'3A 2025-2026 REPORTE CALIFICACI'!JG15</f>
        <v/>
      </c>
      <c r="AC74" s="665">
        <f>'3A 2025-2026 REPORTE CALIFICACI'!JH15</f>
        <v>11</v>
      </c>
      <c r="AD74" s="665">
        <f>'3A 2025-2026 REPORTE CALIFICACI'!JI15</f>
        <v>6.7125</v>
      </c>
      <c r="AE74" s="665" t="str">
        <f>'3A 2025-2026 REPORTE CALIFICACI'!JJ15</f>
        <v/>
      </c>
      <c r="AF74" s="665" t="str">
        <f>'3A 2025-2026 REPORTE CALIFICACI'!JK15</f>
        <v/>
      </c>
      <c r="AG74" s="665">
        <f>'3A 2025-2026 REPORTE CALIFICACI'!JL15</f>
        <v>7</v>
      </c>
      <c r="AH74" s="664" t="str">
        <f>'3A 2025-2026 REPORTE CALIFICACI'!JM15</f>
        <v/>
      </c>
      <c r="AI74" s="665" t="str">
        <f>'3A 2025-2026 REPORTE CALIFICACI'!JN15</f>
        <v/>
      </c>
      <c r="AJ74" s="664" t="str">
        <f>'3A 2025-2026 REPORTE CALIFICACI'!JO15</f>
        <v/>
      </c>
      <c r="AK74" s="664" t="str">
        <f>'3A 2025-2026 REPORTE CALIFICACI'!JP15</f>
        <v>R</v>
      </c>
      <c r="AL74" s="666"/>
      <c r="AM74" s="667"/>
      <c r="AN74" s="661"/>
      <c r="AO74" s="47"/>
      <c r="AP74" s="663" t="s">
        <v>1021</v>
      </c>
      <c r="AQ74" s="664">
        <f>'3A 2025-2026 REPORTE CALIFICACI'!II16</f>
        <v>87</v>
      </c>
      <c r="AR74" s="664">
        <f>'3A 2025-2026 REPORTE CALIFICACI'!IJ16</f>
        <v>88</v>
      </c>
      <c r="AS74" s="664">
        <f>'3A 2025-2026 REPORTE CALIFICACI'!IK16</f>
        <v>92</v>
      </c>
      <c r="AT74" s="664">
        <f>'3A 2025-2026 REPORTE CALIFICACI'!IL16</f>
        <v>0</v>
      </c>
      <c r="AU74" s="664">
        <f>'3A 2025-2026 REPORTE CALIFICACI'!IM16</f>
        <v>88</v>
      </c>
      <c r="AV74" s="664">
        <f>'3A 2025-2026 REPORTE CALIFICACI'!IN16</f>
        <v>90</v>
      </c>
      <c r="AW74" s="664">
        <f>'3A 2025-2026 REPORTE CALIFICACI'!IO16</f>
        <v>87</v>
      </c>
      <c r="AX74" s="664">
        <f>'3A 2025-2026 REPORTE CALIFICACI'!IP16</f>
        <v>0</v>
      </c>
      <c r="AY74" s="664">
        <f>'3A 2025-2026 REPORTE CALIFICACI'!IQ16</f>
        <v>88</v>
      </c>
      <c r="AZ74" s="664">
        <f>'3A 2025-2026 REPORTE CALIFICACI'!IR16</f>
        <v>87</v>
      </c>
      <c r="BA74" s="664">
        <f>'3A 2025-2026 REPORTE CALIFICACI'!IS16</f>
        <v>92</v>
      </c>
      <c r="BB74" s="664">
        <f>'3A 2025-2026 REPORTE CALIFICACI'!IT16</f>
        <v>0</v>
      </c>
      <c r="BC74" s="664">
        <f>'3A 2025-2026 REPORTE CALIFICACI'!IU16</f>
        <v>86</v>
      </c>
      <c r="BD74" s="664">
        <f>'3A 2025-2026 REPORTE CALIFICACI'!IV16</f>
        <v>90</v>
      </c>
      <c r="BE74" s="664">
        <f>'3A 2025-2026 REPORTE CALIFICACI'!IW16</f>
        <v>88</v>
      </c>
      <c r="BF74" s="664">
        <f>'3A 2025-2026 REPORTE CALIFICACI'!IX16</f>
        <v>0</v>
      </c>
      <c r="BG74" s="716">
        <f>'3A 2025-2026 REPORTE CALIFICACI'!IY16</f>
        <v>66.75</v>
      </c>
      <c r="BH74" s="716">
        <f>'3A 2025-2026 REPORTE CALIFICACI'!IZ16</f>
        <v>66.25</v>
      </c>
      <c r="BI74" s="716">
        <f>'3A 2025-2026 REPORTE CALIFICACI'!JA16</f>
        <v>66.75</v>
      </c>
      <c r="BJ74" s="664"/>
      <c r="BK74" s="664"/>
      <c r="BL74" s="664"/>
      <c r="BM74" s="664"/>
      <c r="BN74" s="664"/>
      <c r="BO74" s="664"/>
      <c r="BP74" s="664"/>
      <c r="BQ74" s="664"/>
      <c r="BR74" s="664"/>
      <c r="BS74" s="664"/>
      <c r="BT74" s="664"/>
      <c r="BU74" s="664"/>
      <c r="BV74" s="664"/>
      <c r="BW74" s="664"/>
      <c r="BX74" s="664"/>
      <c r="BY74" s="666"/>
      <c r="BZ74" s="667"/>
      <c r="CA74" s="661"/>
      <c r="CB74" s="47"/>
      <c r="CC74" s="663" t="s">
        <v>1021</v>
      </c>
      <c r="CD74" s="664">
        <f>'3A 2025-2026 REPORTE CALIFICACI'!II17</f>
        <v>70</v>
      </c>
      <c r="CE74" s="664">
        <f>'3A 2025-2026 REPORTE CALIFICACI'!IJ17</f>
        <v>74</v>
      </c>
      <c r="CF74" s="664">
        <f>'3A 2025-2026 REPORTE CALIFICACI'!IK17</f>
        <v>73</v>
      </c>
      <c r="CG74" s="664">
        <f>'3A 2025-2026 REPORTE CALIFICACI'!IL17</f>
        <v>0</v>
      </c>
      <c r="CH74" s="664">
        <f>'3A 2025-2026 REPORTE CALIFICACI'!IM17</f>
        <v>75</v>
      </c>
      <c r="CI74" s="664">
        <f>'3A 2025-2026 REPORTE CALIFICACI'!IN17</f>
        <v>78</v>
      </c>
      <c r="CJ74" s="664">
        <f>'3A 2025-2026 REPORTE CALIFICACI'!IO17</f>
        <v>75</v>
      </c>
      <c r="CK74" s="664">
        <f>'3A 2025-2026 REPORTE CALIFICACI'!IP17</f>
        <v>0</v>
      </c>
      <c r="CL74" s="664">
        <f>'3A 2025-2026 REPORTE CALIFICACI'!IQ17</f>
        <v>78</v>
      </c>
      <c r="CM74" s="664">
        <f>'3A 2025-2026 REPORTE CALIFICACI'!IR17</f>
        <v>75</v>
      </c>
      <c r="CN74" s="664">
        <f>'3A 2025-2026 REPORTE CALIFICACI'!IS17</f>
        <v>77</v>
      </c>
      <c r="CO74" s="664">
        <f>'3A 2025-2026 REPORTE CALIFICACI'!IT17</f>
        <v>0</v>
      </c>
      <c r="CP74" s="664">
        <f>'3A 2025-2026 REPORTE CALIFICACI'!IU17</f>
        <v>72</v>
      </c>
      <c r="CQ74" s="664">
        <f>'3A 2025-2026 REPORTE CALIFICACI'!IV17</f>
        <v>80</v>
      </c>
      <c r="CR74" s="664">
        <f>'3A 2025-2026 REPORTE CALIFICACI'!IW17</f>
        <v>83</v>
      </c>
      <c r="CS74" s="664">
        <f>'3A 2025-2026 REPORTE CALIFICACI'!IX17</f>
        <v>0</v>
      </c>
      <c r="CT74" s="716">
        <f>'3A 2025-2026 REPORTE CALIFICACI'!IY17</f>
        <v>54.25</v>
      </c>
      <c r="CU74" s="716">
        <f>'3A 2025-2026 REPORTE CALIFICACI'!IZ17</f>
        <v>57</v>
      </c>
      <c r="CV74" s="716">
        <f>'3A 2025-2026 REPORTE CALIFICACI'!JA17</f>
        <v>57.5</v>
      </c>
      <c r="CW74" s="716">
        <f>'3A 2025-2026 REPORTE CALIFICACI'!JB17</f>
        <v>58.75</v>
      </c>
      <c r="CX74" s="665">
        <f>'3A 2025-2026 REPORTE CALIFICACI'!JC17</f>
        <v>56.875</v>
      </c>
      <c r="CY74" s="717">
        <f>'3A 2025-2026 REPORTE CALIFICACI'!JD17</f>
        <v>0.7</v>
      </c>
      <c r="CZ74" s="665">
        <f>'3A 2025-2026 REPORTE CALIFICACI'!JE17</f>
        <v>28.4375</v>
      </c>
      <c r="DA74" s="665" t="str">
        <f>'3A 2025-2026 REPORTE CALIFICACI'!JF17</f>
        <v/>
      </c>
      <c r="DB74" s="665" t="str">
        <f>'3A 2025-2026 REPORTE CALIFICACI'!JG17</f>
        <v/>
      </c>
      <c r="DC74" s="665">
        <f>'3A 2025-2026 REPORTE CALIFICACI'!JH17</f>
        <v>28</v>
      </c>
      <c r="DD74" s="665">
        <f>'3A 2025-2026 REPORTE CALIFICACI'!JI17</f>
        <v>17.0625</v>
      </c>
      <c r="DE74" s="665" t="str">
        <f>'3A 2025-2026 REPORTE CALIFICACI'!JJ17</f>
        <v/>
      </c>
      <c r="DF74" s="665" t="str">
        <f>'3A 2025-2026 REPORTE CALIFICACI'!JK17</f>
        <v/>
      </c>
      <c r="DG74" s="665">
        <f>'3A 2025-2026 REPORTE CALIFICACI'!JL17</f>
        <v>17</v>
      </c>
      <c r="DH74" s="664" t="str">
        <f>'3A 2025-2026 REPORTE CALIFICACI'!JM17</f>
        <v/>
      </c>
      <c r="DI74" s="665" t="str">
        <f>'3A 2025-2026 REPORTE CALIFICACI'!JN17</f>
        <v/>
      </c>
      <c r="DJ74" s="664" t="str">
        <f>'3A 2025-2026 REPORTE CALIFICACI'!JO17</f>
        <v/>
      </c>
      <c r="DK74" s="664" t="str">
        <f>'3A 2025-2026 REPORTE CALIFICACI'!JP17</f>
        <v>R</v>
      </c>
      <c r="DL74" s="666"/>
      <c r="DM74" s="667"/>
      <c r="DN74" s="661"/>
      <c r="DO74" s="47"/>
      <c r="DP74" s="663" t="s">
        <v>1021</v>
      </c>
      <c r="DQ74" s="664">
        <f>'3A 2025-2026 REPORTE CALIFICACI'!II18</f>
        <v>73</v>
      </c>
      <c r="DR74" s="664">
        <f>'3A 2025-2026 REPORTE CALIFICACI'!IJ18</f>
        <v>80</v>
      </c>
      <c r="DS74" s="664">
        <f>'3A 2025-2026 REPORTE CALIFICACI'!IK18</f>
        <v>76</v>
      </c>
      <c r="DT74" s="664">
        <f>'3A 2025-2026 REPORTE CALIFICACI'!IL18</f>
        <v>0</v>
      </c>
      <c r="DU74" s="664">
        <f>'3A 2025-2026 REPORTE CALIFICACI'!IM18</f>
        <v>77</v>
      </c>
      <c r="DV74" s="664">
        <f>'3A 2025-2026 REPORTE CALIFICACI'!IN18</f>
        <v>82</v>
      </c>
      <c r="DW74" s="664">
        <f>'3A 2025-2026 REPORTE CALIFICACI'!IO18</f>
        <v>83</v>
      </c>
      <c r="DX74" s="664">
        <f>'3A 2025-2026 REPORTE CALIFICACI'!IP18</f>
        <v>0</v>
      </c>
      <c r="DY74" s="664">
        <f>'3A 2025-2026 REPORTE CALIFICACI'!IQ18</f>
        <v>77</v>
      </c>
      <c r="DZ74" s="664">
        <f>'3A 2025-2026 REPORTE CALIFICACI'!IR18</f>
        <v>78</v>
      </c>
      <c r="EA74" s="664">
        <f>'3A 2025-2026 REPORTE CALIFICACI'!IS18</f>
        <v>82</v>
      </c>
      <c r="EB74" s="664">
        <f>'3A 2025-2026 REPORTE CALIFICACI'!IT18</f>
        <v>0</v>
      </c>
      <c r="EC74" s="664">
        <f>'3A 2025-2026 REPORTE CALIFICACI'!IU18</f>
        <v>74</v>
      </c>
      <c r="ED74" s="664">
        <f>'3A 2025-2026 REPORTE CALIFICACI'!IV18</f>
        <v>80</v>
      </c>
      <c r="EE74" s="664">
        <f>'3A 2025-2026 REPORTE CALIFICACI'!IW18</f>
        <v>85</v>
      </c>
      <c r="EF74" s="664">
        <f>'3A 2025-2026 REPORTE CALIFICACI'!IX18</f>
        <v>0</v>
      </c>
      <c r="EG74" s="716">
        <f>'3A 2025-2026 REPORTE CALIFICACI'!IY18</f>
        <v>57.25</v>
      </c>
      <c r="EH74" s="716">
        <f>'3A 2025-2026 REPORTE CALIFICACI'!IZ18</f>
        <v>60.5</v>
      </c>
      <c r="EI74" s="716">
        <f>'3A 2025-2026 REPORTE CALIFICACI'!JA18</f>
        <v>59.25</v>
      </c>
      <c r="EJ74" s="716">
        <f>'3A 2025-2026 REPORTE CALIFICACI'!JB18</f>
        <v>59.75</v>
      </c>
      <c r="EK74" s="664"/>
      <c r="EL74" s="664"/>
      <c r="EM74" s="664"/>
      <c r="EN74" s="664"/>
      <c r="EO74" s="664"/>
      <c r="EP74" s="664"/>
      <c r="EQ74" s="664"/>
      <c r="ER74" s="664"/>
      <c r="ES74" s="664"/>
      <c r="ET74" s="664"/>
      <c r="EU74" s="664"/>
      <c r="EV74" s="664"/>
      <c r="EW74" s="664"/>
      <c r="EX74" s="664"/>
      <c r="EY74" s="666"/>
    </row>
    <row r="75" ht="79.5" customHeight="1">
      <c r="A75" s="661"/>
      <c r="B75" s="43"/>
      <c r="C75" s="663" t="s">
        <v>1022</v>
      </c>
      <c r="D75" s="664">
        <f>'3A 2025-2026 REPORTE CALIFICACI'!JQ15</f>
        <v>92</v>
      </c>
      <c r="E75" s="665">
        <f>'3A 2025-2026 REPORTE CALIFICACI'!JR15</f>
        <v>0</v>
      </c>
      <c r="F75" s="665">
        <f>'3A 2025-2026 REPORTE CALIFICACI'!JS15</f>
        <v>0</v>
      </c>
      <c r="G75" s="664">
        <f>'3A 2025-2026 REPORTE CALIFICACI'!JT15</f>
        <v>0</v>
      </c>
      <c r="H75" s="664">
        <f>'3A 2025-2026 REPORTE CALIFICACI'!JU15</f>
        <v>88</v>
      </c>
      <c r="I75" s="665">
        <f>'3A 2025-2026 REPORTE CALIFICACI'!JV15</f>
        <v>0</v>
      </c>
      <c r="J75" s="665">
        <f>'3A 2025-2026 REPORTE CALIFICACI'!JW15</f>
        <v>0</v>
      </c>
      <c r="K75" s="664">
        <f>'3A 2025-2026 REPORTE CALIFICACI'!JX15</f>
        <v>0</v>
      </c>
      <c r="L75" s="664">
        <f>'3A 2025-2026 REPORTE CALIFICACI'!JY15</f>
        <v>94</v>
      </c>
      <c r="M75" s="665">
        <f>'3A 2025-2026 REPORTE CALIFICACI'!JZ15</f>
        <v>0</v>
      </c>
      <c r="N75" s="665">
        <f>'3A 2025-2026 REPORTE CALIFICACI'!KA15</f>
        <v>0</v>
      </c>
      <c r="O75" s="664">
        <f>'3A 2025-2026 REPORTE CALIFICACI'!KB15</f>
        <v>0</v>
      </c>
      <c r="P75" s="665">
        <f>'3A 2025-2026 REPORTE CALIFICACI'!KC15</f>
        <v>94</v>
      </c>
      <c r="Q75" s="665">
        <f>'3A 2025-2026 REPORTE CALIFICACI'!KD15</f>
        <v>0</v>
      </c>
      <c r="R75" s="665">
        <f>'3A 2025-2026 REPORTE CALIFICACI'!KE15</f>
        <v>0</v>
      </c>
      <c r="S75" s="664">
        <f>'3A 2025-2026 REPORTE CALIFICACI'!KF15</f>
        <v>0</v>
      </c>
      <c r="T75" s="716">
        <f>'3A 2025-2026 REPORTE CALIFICACI'!KG15</f>
        <v>23</v>
      </c>
      <c r="U75" s="716">
        <f>'3A 2025-2026 REPORTE CALIFICACI'!KH15</f>
        <v>22</v>
      </c>
      <c r="V75" s="716">
        <f>'3A 2025-2026 REPORTE CALIFICACI'!KI15</f>
        <v>23.5</v>
      </c>
      <c r="W75" s="716">
        <f>'3A 2025-2026 REPORTE CALIFICACI'!KJ15</f>
        <v>23.5</v>
      </c>
      <c r="X75" s="665">
        <f>'3A 2025-2026 REPORTE CALIFICACI'!KK15</f>
        <v>23</v>
      </c>
      <c r="Y75" s="717">
        <f>'3A 2025-2026 REPORTE CALIFICACI'!KL15</f>
        <v>0.3349206349</v>
      </c>
      <c r="Z75" s="665">
        <f>'3A 2025-2026 REPORTE CALIFICACI'!KM15</f>
        <v>11.5</v>
      </c>
      <c r="AA75" s="665" t="str">
        <f>'3A 2025-2026 REPORTE CALIFICACI'!KN15</f>
        <v/>
      </c>
      <c r="AB75" s="665" t="str">
        <f>'3A 2025-2026 REPORTE CALIFICACI'!KO15</f>
        <v/>
      </c>
      <c r="AC75" s="665">
        <f>'3A 2025-2026 REPORTE CALIFICACI'!KP15</f>
        <v>12</v>
      </c>
      <c r="AD75" s="665">
        <f>'3A 2025-2026 REPORTE CALIFICACI'!KQ15</f>
        <v>6.9</v>
      </c>
      <c r="AE75" s="665" t="str">
        <f>'3A 2025-2026 REPORTE CALIFICACI'!KR15</f>
        <v/>
      </c>
      <c r="AF75" s="665" t="str">
        <f>'3A 2025-2026 REPORTE CALIFICACI'!KS15</f>
        <v/>
      </c>
      <c r="AG75" s="665">
        <f>'3A 2025-2026 REPORTE CALIFICACI'!KT15</f>
        <v>7</v>
      </c>
      <c r="AH75" s="664" t="str">
        <f>'3A 2025-2026 REPORTE CALIFICACI'!KU15</f>
        <v/>
      </c>
      <c r="AI75" s="665" t="str">
        <f>'3A 2025-2026 REPORTE CALIFICACI'!KV15</f>
        <v/>
      </c>
      <c r="AJ75" s="664" t="str">
        <f>'3A 2025-2026 REPORTE CALIFICACI'!KW15</f>
        <v/>
      </c>
      <c r="AK75" s="664" t="str">
        <f>'3A 2025-2026 REPORTE CALIFICACI'!KX15</f>
        <v>R</v>
      </c>
      <c r="AL75" s="666"/>
      <c r="AM75" s="667"/>
      <c r="AN75" s="661"/>
      <c r="AO75" s="43"/>
      <c r="AP75" s="663" t="s">
        <v>1022</v>
      </c>
      <c r="AQ75" s="664">
        <f>'3A 2025-2026 REPORTE CALIFICACI'!JQ16</f>
        <v>90</v>
      </c>
      <c r="AR75" s="665">
        <f>'3A 2025-2026 REPORTE CALIFICACI'!JR16</f>
        <v>90</v>
      </c>
      <c r="AS75" s="665">
        <f>'3A 2025-2026 REPORTE CALIFICACI'!JS16</f>
        <v>87</v>
      </c>
      <c r="AT75" s="664">
        <f>'3A 2025-2026 REPORTE CALIFICACI'!JT16</f>
        <v>0</v>
      </c>
      <c r="AU75" s="664">
        <f>'3A 2025-2026 REPORTE CALIFICACI'!JU16</f>
        <v>89</v>
      </c>
      <c r="AV75" s="665">
        <f>'3A 2025-2026 REPORTE CALIFICACI'!JV16</f>
        <v>87</v>
      </c>
      <c r="AW75" s="665">
        <f>'3A 2025-2026 REPORTE CALIFICACI'!JW16</f>
        <v>85</v>
      </c>
      <c r="AX75" s="664">
        <f>'3A 2025-2026 REPORTE CALIFICACI'!JX16</f>
        <v>0</v>
      </c>
      <c r="AY75" s="664">
        <f>'3A 2025-2026 REPORTE CALIFICACI'!JY16</f>
        <v>91</v>
      </c>
      <c r="AZ75" s="665">
        <f>'3A 2025-2026 REPORTE CALIFICACI'!JZ16</f>
        <v>92</v>
      </c>
      <c r="BA75" s="665">
        <f>'3A 2025-2026 REPORTE CALIFICACI'!KA16</f>
        <v>80</v>
      </c>
      <c r="BB75" s="664">
        <f>'3A 2025-2026 REPORTE CALIFICACI'!KB16</f>
        <v>0</v>
      </c>
      <c r="BC75" s="665">
        <f>'3A 2025-2026 REPORTE CALIFICACI'!KC16</f>
        <v>90</v>
      </c>
      <c r="BD75" s="665">
        <f>'3A 2025-2026 REPORTE CALIFICACI'!KD16</f>
        <v>91</v>
      </c>
      <c r="BE75" s="665">
        <f>'3A 2025-2026 REPORTE CALIFICACI'!KE16</f>
        <v>86.66666667</v>
      </c>
      <c r="BF75" s="664">
        <f>'3A 2025-2026 REPORTE CALIFICACI'!KF16</f>
        <v>0</v>
      </c>
      <c r="BG75" s="716">
        <f>'3A 2025-2026 REPORTE CALIFICACI'!KG16</f>
        <v>66.75</v>
      </c>
      <c r="BH75" s="716">
        <f>'3A 2025-2026 REPORTE CALIFICACI'!KH16</f>
        <v>65.25</v>
      </c>
      <c r="BI75" s="716">
        <f>'3A 2025-2026 REPORTE CALIFICACI'!KI16</f>
        <v>65.75</v>
      </c>
      <c r="BJ75" s="664"/>
      <c r="BK75" s="664"/>
      <c r="BL75" s="664"/>
      <c r="BM75" s="664"/>
      <c r="BN75" s="664"/>
      <c r="BO75" s="664"/>
      <c r="BP75" s="664"/>
      <c r="BQ75" s="664"/>
      <c r="BR75" s="664"/>
      <c r="BS75" s="664"/>
      <c r="BT75" s="664"/>
      <c r="BU75" s="664"/>
      <c r="BV75" s="664"/>
      <c r="BW75" s="664"/>
      <c r="BX75" s="664"/>
      <c r="BY75" s="666"/>
      <c r="BZ75" s="667"/>
      <c r="CA75" s="661"/>
      <c r="CB75" s="43"/>
      <c r="CC75" s="663" t="s">
        <v>1022</v>
      </c>
      <c r="CD75" s="664">
        <f>'3A 2025-2026 REPORTE CALIFICACI'!JQ17</f>
        <v>77</v>
      </c>
      <c r="CE75" s="665">
        <f>'3A 2025-2026 REPORTE CALIFICACI'!JR17</f>
        <v>72</v>
      </c>
      <c r="CF75" s="665">
        <f>'3A 2025-2026 REPORTE CALIFICACI'!JS17</f>
        <v>53</v>
      </c>
      <c r="CG75" s="664">
        <f>'3A 2025-2026 REPORTE CALIFICACI'!JT17</f>
        <v>0</v>
      </c>
      <c r="CH75" s="664">
        <f>'3A 2025-2026 REPORTE CALIFICACI'!JU17</f>
        <v>81</v>
      </c>
      <c r="CI75" s="665">
        <f>'3A 2025-2026 REPORTE CALIFICACI'!JV17</f>
        <v>61</v>
      </c>
      <c r="CJ75" s="665">
        <f>'3A 2025-2026 REPORTE CALIFICACI'!JW17</f>
        <v>77</v>
      </c>
      <c r="CK75" s="664">
        <f>'3A 2025-2026 REPORTE CALIFICACI'!JX17</f>
        <v>0</v>
      </c>
      <c r="CL75" s="664">
        <f>'3A 2025-2026 REPORTE CALIFICACI'!JY17</f>
        <v>85</v>
      </c>
      <c r="CM75" s="665">
        <f>'3A 2025-2026 REPORTE CALIFICACI'!JZ17</f>
        <v>74</v>
      </c>
      <c r="CN75" s="665">
        <f>'3A 2025-2026 REPORTE CALIFICACI'!KA17</f>
        <v>72</v>
      </c>
      <c r="CO75" s="664">
        <f>'3A 2025-2026 REPORTE CALIFICACI'!KB17</f>
        <v>0</v>
      </c>
      <c r="CP75" s="665">
        <f>'3A 2025-2026 REPORTE CALIFICACI'!KC17</f>
        <v>84</v>
      </c>
      <c r="CQ75" s="665">
        <f>'3A 2025-2026 REPORTE CALIFICACI'!KD17</f>
        <v>54</v>
      </c>
      <c r="CR75" s="665">
        <f>'3A 2025-2026 REPORTE CALIFICACI'!KE17</f>
        <v>53.33333333</v>
      </c>
      <c r="CS75" s="664">
        <f>'3A 2025-2026 REPORTE CALIFICACI'!KF17</f>
        <v>0</v>
      </c>
      <c r="CT75" s="716">
        <f>'3A 2025-2026 REPORTE CALIFICACI'!KG17</f>
        <v>50.5</v>
      </c>
      <c r="CU75" s="716">
        <f>'3A 2025-2026 REPORTE CALIFICACI'!KH17</f>
        <v>54.75</v>
      </c>
      <c r="CV75" s="716">
        <f>'3A 2025-2026 REPORTE CALIFICACI'!KI17</f>
        <v>57.75</v>
      </c>
      <c r="CW75" s="716">
        <f>'3A 2025-2026 REPORTE CALIFICACI'!KJ17</f>
        <v>47.83333333</v>
      </c>
      <c r="CX75" s="665">
        <f>'3A 2025-2026 REPORTE CALIFICACI'!KK17</f>
        <v>52.70833333</v>
      </c>
      <c r="CY75" s="717">
        <f>'3A 2025-2026 REPORTE CALIFICACI'!KL17</f>
        <v>0.6005291005</v>
      </c>
      <c r="CZ75" s="665">
        <f>'3A 2025-2026 REPORTE CALIFICACI'!KM17</f>
        <v>26.35416667</v>
      </c>
      <c r="DA75" s="665" t="str">
        <f>'3A 2025-2026 REPORTE CALIFICACI'!KN17</f>
        <v/>
      </c>
      <c r="DB75" s="665" t="str">
        <f>'3A 2025-2026 REPORTE CALIFICACI'!KO17</f>
        <v/>
      </c>
      <c r="DC75" s="665">
        <f>'3A 2025-2026 REPORTE CALIFICACI'!KP17</f>
        <v>26</v>
      </c>
      <c r="DD75" s="665">
        <f>'3A 2025-2026 REPORTE CALIFICACI'!KQ17</f>
        <v>15.8125</v>
      </c>
      <c r="DE75" s="665" t="str">
        <f>'3A 2025-2026 REPORTE CALIFICACI'!KR17</f>
        <v/>
      </c>
      <c r="DF75" s="665" t="str">
        <f>'3A 2025-2026 REPORTE CALIFICACI'!KS17</f>
        <v/>
      </c>
      <c r="DG75" s="665">
        <f>'3A 2025-2026 REPORTE CALIFICACI'!KT17</f>
        <v>16</v>
      </c>
      <c r="DH75" s="664" t="str">
        <f>'3A 2025-2026 REPORTE CALIFICACI'!KU17</f>
        <v/>
      </c>
      <c r="DI75" s="665" t="str">
        <f>'3A 2025-2026 REPORTE CALIFICACI'!KV17</f>
        <v/>
      </c>
      <c r="DJ75" s="664" t="str">
        <f>'3A 2025-2026 REPORTE CALIFICACI'!KW17</f>
        <v/>
      </c>
      <c r="DK75" s="664" t="str">
        <f>'3A 2025-2026 REPORTE CALIFICACI'!KX17</f>
        <v>R</v>
      </c>
      <c r="DL75" s="666"/>
      <c r="DM75" s="667"/>
      <c r="DN75" s="661"/>
      <c r="DO75" s="43"/>
      <c r="DP75" s="663" t="s">
        <v>1022</v>
      </c>
      <c r="DQ75" s="664">
        <f>'3A 2025-2026 REPORTE CALIFICACI'!JQ18</f>
        <v>76</v>
      </c>
      <c r="DR75" s="665">
        <f>'3A 2025-2026 REPORTE CALIFICACI'!JR18</f>
        <v>69</v>
      </c>
      <c r="DS75" s="665">
        <f>'3A 2025-2026 REPORTE CALIFICACI'!JS18</f>
        <v>44</v>
      </c>
      <c r="DT75" s="664">
        <f>'3A 2025-2026 REPORTE CALIFICACI'!JT18</f>
        <v>0</v>
      </c>
      <c r="DU75" s="664">
        <f>'3A 2025-2026 REPORTE CALIFICACI'!JU18</f>
        <v>83</v>
      </c>
      <c r="DV75" s="665">
        <f>'3A 2025-2026 REPORTE CALIFICACI'!JV18</f>
        <v>64</v>
      </c>
      <c r="DW75" s="665">
        <f>'3A 2025-2026 REPORTE CALIFICACI'!JW18</f>
        <v>52</v>
      </c>
      <c r="DX75" s="664">
        <f>'3A 2025-2026 REPORTE CALIFICACI'!JX18</f>
        <v>0</v>
      </c>
      <c r="DY75" s="664">
        <f>'3A 2025-2026 REPORTE CALIFICACI'!JY18</f>
        <v>87</v>
      </c>
      <c r="DZ75" s="665">
        <f>'3A 2025-2026 REPORTE CALIFICACI'!JZ18</f>
        <v>71</v>
      </c>
      <c r="EA75" s="665">
        <f>'3A 2025-2026 REPORTE CALIFICACI'!KA18</f>
        <v>47</v>
      </c>
      <c r="EB75" s="664">
        <f>'3A 2025-2026 REPORTE CALIFICACI'!KB18</f>
        <v>0</v>
      </c>
      <c r="EC75" s="665">
        <f>'3A 2025-2026 REPORTE CALIFICACI'!KC18</f>
        <v>84</v>
      </c>
      <c r="ED75" s="665">
        <f>'3A 2025-2026 REPORTE CALIFICACI'!KD18</f>
        <v>66</v>
      </c>
      <c r="EE75" s="665">
        <f>'3A 2025-2026 REPORTE CALIFICACI'!KE18</f>
        <v>51</v>
      </c>
      <c r="EF75" s="664">
        <f>'3A 2025-2026 REPORTE CALIFICACI'!KF18</f>
        <v>0</v>
      </c>
      <c r="EG75" s="716">
        <f>'3A 2025-2026 REPORTE CALIFICACI'!KG18</f>
        <v>47.25</v>
      </c>
      <c r="EH75" s="716">
        <f>'3A 2025-2026 REPORTE CALIFICACI'!KH18</f>
        <v>49.75</v>
      </c>
      <c r="EI75" s="716">
        <f>'3A 2025-2026 REPORTE CALIFICACI'!KI18</f>
        <v>51.25</v>
      </c>
      <c r="EJ75" s="716">
        <f>'3A 2025-2026 REPORTE CALIFICACI'!KJ18</f>
        <v>50.25</v>
      </c>
      <c r="EK75" s="664"/>
      <c r="EL75" s="664"/>
      <c r="EM75" s="664"/>
      <c r="EN75" s="664"/>
      <c r="EO75" s="664"/>
      <c r="EP75" s="664"/>
      <c r="EQ75" s="664"/>
      <c r="ER75" s="664"/>
      <c r="ES75" s="664"/>
      <c r="ET75" s="664"/>
      <c r="EU75" s="664"/>
      <c r="EV75" s="664"/>
      <c r="EW75" s="664"/>
      <c r="EX75" s="664"/>
      <c r="EY75" s="666"/>
    </row>
    <row r="76">
      <c r="A76" s="628"/>
      <c r="B76" s="643"/>
      <c r="C76" s="643"/>
      <c r="D76" s="643"/>
      <c r="E76" s="643"/>
      <c r="F76" s="643"/>
      <c r="G76" s="643"/>
      <c r="H76" s="643"/>
      <c r="I76" s="643"/>
      <c r="J76" s="643"/>
      <c r="K76" s="643"/>
      <c r="L76" s="643"/>
      <c r="M76" s="643"/>
      <c r="N76" s="643"/>
      <c r="O76" s="643"/>
      <c r="P76" s="643"/>
      <c r="Q76" s="643"/>
      <c r="R76" s="643"/>
      <c r="S76" s="643"/>
      <c r="T76" s="643"/>
      <c r="U76" s="643"/>
      <c r="V76" s="643"/>
      <c r="W76" s="643"/>
      <c r="X76" s="668"/>
      <c r="Y76" s="668"/>
      <c r="Z76" s="643"/>
      <c r="AA76" s="643"/>
      <c r="AB76" s="643"/>
      <c r="AC76" s="643"/>
      <c r="AD76" s="643"/>
      <c r="AE76" s="643"/>
      <c r="AF76" s="643"/>
      <c r="AG76" s="643"/>
      <c r="AH76" s="643"/>
      <c r="AI76" s="643"/>
      <c r="AJ76" s="643"/>
      <c r="AK76" s="643"/>
      <c r="AL76" s="644"/>
      <c r="AM76" s="643"/>
      <c r="AN76" s="628"/>
      <c r="AO76" s="643"/>
      <c r="AP76" s="643"/>
      <c r="AQ76" s="643"/>
      <c r="AR76" s="643"/>
      <c r="AS76" s="643"/>
      <c r="AT76" s="643"/>
      <c r="AU76" s="643"/>
      <c r="AV76" s="643"/>
      <c r="AW76" s="643"/>
      <c r="AX76" s="643"/>
      <c r="AY76" s="643"/>
      <c r="AZ76" s="643"/>
      <c r="BA76" s="643"/>
      <c r="BB76" s="643"/>
      <c r="BC76" s="643"/>
      <c r="BD76" s="643"/>
      <c r="BE76" s="643"/>
      <c r="BF76" s="643"/>
      <c r="BG76" s="643"/>
      <c r="BH76" s="643"/>
      <c r="BI76" s="643"/>
      <c r="BJ76" s="643"/>
      <c r="BK76" s="668"/>
      <c r="BL76" s="668"/>
      <c r="BM76" s="643"/>
      <c r="BN76" s="643"/>
      <c r="BO76" s="643"/>
      <c r="BP76" s="643"/>
      <c r="BQ76" s="643"/>
      <c r="BR76" s="643"/>
      <c r="BS76" s="643"/>
      <c r="BT76" s="643"/>
      <c r="BU76" s="643"/>
      <c r="BV76" s="643"/>
      <c r="BW76" s="643"/>
      <c r="BX76" s="643"/>
      <c r="BY76" s="644"/>
      <c r="BZ76" s="643"/>
      <c r="CA76" s="628"/>
      <c r="CB76" s="643"/>
      <c r="CC76" s="643"/>
      <c r="CD76" s="643"/>
      <c r="CE76" s="643"/>
      <c r="CF76" s="643"/>
      <c r="CG76" s="643"/>
      <c r="CH76" s="643"/>
      <c r="CI76" s="643"/>
      <c r="CJ76" s="643"/>
      <c r="CK76" s="643"/>
      <c r="CL76" s="643"/>
      <c r="CM76" s="643"/>
      <c r="CN76" s="643"/>
      <c r="CO76" s="643"/>
      <c r="CP76" s="643"/>
      <c r="CQ76" s="643"/>
      <c r="CR76" s="643"/>
      <c r="CS76" s="643"/>
      <c r="CT76" s="643"/>
      <c r="CU76" s="643"/>
      <c r="CV76" s="643"/>
      <c r="CW76" s="643"/>
      <c r="CX76" s="668"/>
      <c r="CY76" s="668"/>
      <c r="CZ76" s="643"/>
      <c r="DA76" s="643"/>
      <c r="DB76" s="643"/>
      <c r="DC76" s="643"/>
      <c r="DD76" s="643"/>
      <c r="DE76" s="643"/>
      <c r="DF76" s="643"/>
      <c r="DG76" s="643"/>
      <c r="DH76" s="643"/>
      <c r="DI76" s="643"/>
      <c r="DJ76" s="643"/>
      <c r="DK76" s="643"/>
      <c r="DL76" s="644"/>
      <c r="DM76" s="643"/>
      <c r="DN76" s="628"/>
      <c r="DO76" s="643"/>
      <c r="DP76" s="643"/>
      <c r="DQ76" s="643"/>
      <c r="DR76" s="643"/>
      <c r="DS76" s="643"/>
      <c r="DT76" s="643"/>
      <c r="DU76" s="643"/>
      <c r="DV76" s="643"/>
      <c r="DW76" s="643"/>
      <c r="DX76" s="643"/>
      <c r="DY76" s="643"/>
      <c r="DZ76" s="643"/>
      <c r="EA76" s="643"/>
      <c r="EB76" s="643"/>
      <c r="EC76" s="643"/>
      <c r="ED76" s="643"/>
      <c r="EE76" s="643"/>
      <c r="EF76" s="643"/>
      <c r="EG76" s="643"/>
      <c r="EH76" s="643"/>
      <c r="EI76" s="643"/>
      <c r="EJ76" s="643"/>
      <c r="EK76" s="668"/>
      <c r="EL76" s="668"/>
      <c r="EM76" s="643"/>
      <c r="EN76" s="643"/>
      <c r="EO76" s="643"/>
      <c r="EP76" s="643"/>
      <c r="EQ76" s="643"/>
      <c r="ER76" s="643"/>
      <c r="ES76" s="643"/>
      <c r="ET76" s="643"/>
      <c r="EU76" s="643"/>
      <c r="EV76" s="643"/>
      <c r="EW76" s="643"/>
      <c r="EX76" s="643"/>
      <c r="EY76" s="644"/>
    </row>
    <row r="77">
      <c r="A77" s="628"/>
      <c r="B77" s="643"/>
      <c r="C77" s="643"/>
      <c r="D77" s="643"/>
      <c r="E77" s="643"/>
      <c r="F77" s="643"/>
      <c r="G77" s="643"/>
      <c r="H77" s="643"/>
      <c r="I77" s="643"/>
      <c r="J77" s="643"/>
      <c r="K77" s="643"/>
      <c r="L77" s="643"/>
      <c r="M77" s="643"/>
      <c r="N77" s="643"/>
      <c r="O77" s="643"/>
      <c r="P77" s="643"/>
      <c r="Q77" s="643"/>
      <c r="R77" s="643"/>
      <c r="S77" s="643"/>
      <c r="T77" s="643"/>
      <c r="U77" s="643"/>
      <c r="V77" s="643"/>
      <c r="W77" s="643"/>
      <c r="X77" s="643"/>
      <c r="Y77" s="643"/>
      <c r="Z77" s="643"/>
      <c r="AA77" s="643"/>
      <c r="AB77" s="643"/>
      <c r="AC77" s="643"/>
      <c r="AD77" s="643"/>
      <c r="AE77" s="643"/>
      <c r="AF77" s="643"/>
      <c r="AG77" s="643"/>
      <c r="AH77" s="643"/>
      <c r="AI77" s="643"/>
      <c r="AJ77" s="643"/>
      <c r="AK77" s="643"/>
      <c r="AL77" s="644"/>
      <c r="AM77" s="643"/>
      <c r="AN77" s="628"/>
      <c r="AO77" s="643"/>
      <c r="AP77" s="643"/>
      <c r="AQ77" s="643"/>
      <c r="AR77" s="643"/>
      <c r="AS77" s="643"/>
      <c r="AT77" s="643"/>
      <c r="AU77" s="643"/>
      <c r="AV77" s="643"/>
      <c r="AW77" s="643"/>
      <c r="AX77" s="643"/>
      <c r="AY77" s="643"/>
      <c r="AZ77" s="643"/>
      <c r="BA77" s="643"/>
      <c r="BB77" s="643"/>
      <c r="BC77" s="643"/>
      <c r="BD77" s="643"/>
      <c r="BE77" s="643"/>
      <c r="BF77" s="643"/>
      <c r="BG77" s="643"/>
      <c r="BH77" s="643"/>
      <c r="BI77" s="643"/>
      <c r="BJ77" s="643"/>
      <c r="BK77" s="643"/>
      <c r="BL77" s="643"/>
      <c r="BM77" s="643"/>
      <c r="BN77" s="643"/>
      <c r="BO77" s="643"/>
      <c r="BP77" s="643"/>
      <c r="BQ77" s="643"/>
      <c r="BR77" s="643"/>
      <c r="BS77" s="643"/>
      <c r="BT77" s="643"/>
      <c r="BU77" s="643"/>
      <c r="BV77" s="643"/>
      <c r="BW77" s="643"/>
      <c r="BX77" s="643"/>
      <c r="BY77" s="644"/>
      <c r="BZ77" s="643"/>
      <c r="CA77" s="628"/>
      <c r="CB77" s="643"/>
      <c r="CC77" s="643"/>
      <c r="CD77" s="643"/>
      <c r="CE77" s="643"/>
      <c r="CF77" s="643"/>
      <c r="CG77" s="643"/>
      <c r="CH77" s="643"/>
      <c r="CI77" s="643"/>
      <c r="CJ77" s="643"/>
      <c r="CK77" s="643"/>
      <c r="CL77" s="643"/>
      <c r="CM77" s="643"/>
      <c r="CN77" s="643"/>
      <c r="CO77" s="643"/>
      <c r="CP77" s="643"/>
      <c r="CQ77" s="643"/>
      <c r="CR77" s="643"/>
      <c r="CS77" s="643"/>
      <c r="CT77" s="643"/>
      <c r="CU77" s="643"/>
      <c r="CV77" s="643"/>
      <c r="CW77" s="643"/>
      <c r="CX77" s="643"/>
      <c r="CY77" s="643"/>
      <c r="CZ77" s="643"/>
      <c r="DA77" s="643"/>
      <c r="DB77" s="643"/>
      <c r="DC77" s="643"/>
      <c r="DD77" s="643"/>
      <c r="DE77" s="643"/>
      <c r="DF77" s="643"/>
      <c r="DG77" s="643"/>
      <c r="DH77" s="643"/>
      <c r="DI77" s="643"/>
      <c r="DJ77" s="643"/>
      <c r="DK77" s="643"/>
      <c r="DL77" s="644"/>
      <c r="DM77" s="643"/>
      <c r="DN77" s="628"/>
      <c r="DO77" s="643"/>
      <c r="DP77" s="643"/>
      <c r="DQ77" s="643"/>
      <c r="DR77" s="643"/>
      <c r="DS77" s="643"/>
      <c r="DT77" s="643"/>
      <c r="DU77" s="643"/>
      <c r="DV77" s="643"/>
      <c r="DW77" s="643"/>
      <c r="DX77" s="643"/>
      <c r="DY77" s="643"/>
      <c r="DZ77" s="643"/>
      <c r="EA77" s="643"/>
      <c r="EB77" s="643"/>
      <c r="EC77" s="643"/>
      <c r="ED77" s="643"/>
      <c r="EE77" s="643"/>
      <c r="EF77" s="643"/>
      <c r="EG77" s="643"/>
      <c r="EH77" s="643"/>
      <c r="EI77" s="643"/>
      <c r="EJ77" s="643"/>
      <c r="EK77" s="643"/>
      <c r="EL77" s="643"/>
      <c r="EM77" s="643"/>
      <c r="EN77" s="643"/>
      <c r="EO77" s="643"/>
      <c r="EP77" s="643"/>
      <c r="EQ77" s="643"/>
      <c r="ER77" s="643"/>
      <c r="ES77" s="643"/>
      <c r="ET77" s="643"/>
      <c r="EU77" s="643"/>
      <c r="EV77" s="643"/>
      <c r="EW77" s="643"/>
      <c r="EX77" s="643"/>
      <c r="EY77" s="644"/>
    </row>
    <row r="78">
      <c r="A78" s="628"/>
      <c r="B78" s="643"/>
      <c r="C78" s="643"/>
      <c r="D78" s="643"/>
      <c r="E78" s="643"/>
      <c r="F78" s="643"/>
      <c r="G78" s="643"/>
      <c r="H78" s="643"/>
      <c r="I78" s="643"/>
      <c r="J78" s="643"/>
      <c r="K78" s="643"/>
      <c r="L78" s="643"/>
      <c r="M78" s="643"/>
      <c r="N78" s="643"/>
      <c r="O78" s="643"/>
      <c r="P78" s="643"/>
      <c r="Q78" s="643"/>
      <c r="R78" s="643"/>
      <c r="S78" s="643"/>
      <c r="T78" s="643"/>
      <c r="U78" s="643"/>
      <c r="V78" s="643"/>
      <c r="W78" s="643"/>
      <c r="X78" s="643"/>
      <c r="Y78" s="643"/>
      <c r="Z78" s="643"/>
      <c r="AA78" s="643"/>
      <c r="AB78" s="643"/>
      <c r="AC78" s="643"/>
      <c r="AD78" s="643"/>
      <c r="AE78" s="643"/>
      <c r="AF78" s="643"/>
      <c r="AG78" s="643"/>
      <c r="AH78" s="643"/>
      <c r="AI78" s="643"/>
      <c r="AJ78" s="643"/>
      <c r="AK78" s="643"/>
      <c r="AL78" s="644"/>
      <c r="AM78" s="643"/>
      <c r="AN78" s="628"/>
      <c r="AO78" s="643"/>
      <c r="AP78" s="643"/>
      <c r="AQ78" s="643"/>
      <c r="AR78" s="643"/>
      <c r="AS78" s="643"/>
      <c r="AT78" s="643"/>
      <c r="AU78" s="643"/>
      <c r="AV78" s="643"/>
      <c r="AW78" s="643"/>
      <c r="AX78" s="643"/>
      <c r="AY78" s="643"/>
      <c r="AZ78" s="643"/>
      <c r="BA78" s="643"/>
      <c r="BB78" s="643"/>
      <c r="BC78" s="643"/>
      <c r="BD78" s="643"/>
      <c r="BE78" s="643"/>
      <c r="BF78" s="643"/>
      <c r="BG78" s="643"/>
      <c r="BH78" s="643"/>
      <c r="BI78" s="643"/>
      <c r="BJ78" s="643"/>
      <c r="BK78" s="643"/>
      <c r="BL78" s="643"/>
      <c r="BM78" s="643"/>
      <c r="BN78" s="643"/>
      <c r="BO78" s="643"/>
      <c r="BP78" s="643"/>
      <c r="BQ78" s="643"/>
      <c r="BR78" s="643"/>
      <c r="BS78" s="643"/>
      <c r="BT78" s="643"/>
      <c r="BU78" s="643"/>
      <c r="BV78" s="643"/>
      <c r="BW78" s="643"/>
      <c r="BX78" s="643"/>
      <c r="BY78" s="644"/>
      <c r="BZ78" s="643"/>
      <c r="CA78" s="628"/>
      <c r="CB78" s="643"/>
      <c r="CC78" s="643"/>
      <c r="CD78" s="643"/>
      <c r="CE78" s="643"/>
      <c r="CF78" s="643"/>
      <c r="CG78" s="643"/>
      <c r="CH78" s="643"/>
      <c r="CI78" s="643"/>
      <c r="CJ78" s="643"/>
      <c r="CK78" s="643"/>
      <c r="CL78" s="643"/>
      <c r="CM78" s="643"/>
      <c r="CN78" s="643"/>
      <c r="CO78" s="643"/>
      <c r="CP78" s="643"/>
      <c r="CQ78" s="643"/>
      <c r="CR78" s="643"/>
      <c r="CS78" s="643"/>
      <c r="CT78" s="643"/>
      <c r="CU78" s="643"/>
      <c r="CV78" s="643"/>
      <c r="CW78" s="643"/>
      <c r="CX78" s="643"/>
      <c r="CY78" s="643"/>
      <c r="CZ78" s="643"/>
      <c r="DA78" s="643"/>
      <c r="DB78" s="643"/>
      <c r="DC78" s="643"/>
      <c r="DD78" s="643"/>
      <c r="DE78" s="643"/>
      <c r="DF78" s="643"/>
      <c r="DG78" s="643"/>
      <c r="DH78" s="643"/>
      <c r="DI78" s="643"/>
      <c r="DJ78" s="643"/>
      <c r="DK78" s="643"/>
      <c r="DL78" s="644"/>
      <c r="DM78" s="643"/>
      <c r="DN78" s="628"/>
      <c r="DO78" s="643"/>
      <c r="DP78" s="643"/>
      <c r="DQ78" s="643"/>
      <c r="DR78" s="643"/>
      <c r="DS78" s="643"/>
      <c r="DT78" s="643"/>
      <c r="DU78" s="643"/>
      <c r="DV78" s="643"/>
      <c r="DW78" s="643"/>
      <c r="DX78" s="643"/>
      <c r="DY78" s="643"/>
      <c r="DZ78" s="643"/>
      <c r="EA78" s="643"/>
      <c r="EB78" s="643"/>
      <c r="EC78" s="643"/>
      <c r="ED78" s="643"/>
      <c r="EE78" s="643"/>
      <c r="EF78" s="643"/>
      <c r="EG78" s="643"/>
      <c r="EH78" s="643"/>
      <c r="EI78" s="643"/>
      <c r="EJ78" s="643"/>
      <c r="EK78" s="643"/>
      <c r="EL78" s="643"/>
      <c r="EM78" s="643"/>
      <c r="EN78" s="643"/>
      <c r="EO78" s="643"/>
      <c r="EP78" s="643"/>
      <c r="EQ78" s="643"/>
      <c r="ER78" s="643"/>
      <c r="ES78" s="643"/>
      <c r="ET78" s="643"/>
      <c r="EU78" s="643"/>
      <c r="EV78" s="643"/>
      <c r="EW78" s="643"/>
      <c r="EX78" s="643"/>
      <c r="EY78" s="644"/>
    </row>
    <row r="79">
      <c r="A79" s="669"/>
      <c r="B79" s="670" t="s">
        <v>1023</v>
      </c>
      <c r="C79" s="15"/>
      <c r="D79" s="15"/>
      <c r="E79" s="15"/>
      <c r="F79" s="15"/>
      <c r="G79" s="15"/>
      <c r="H79" s="16"/>
      <c r="I79" s="671"/>
      <c r="J79" s="646" t="s">
        <v>1024</v>
      </c>
      <c r="K79" s="15"/>
      <c r="L79" s="15"/>
      <c r="M79" s="15"/>
      <c r="N79" s="15"/>
      <c r="O79" s="15"/>
      <c r="P79" s="16"/>
      <c r="Q79" s="671"/>
      <c r="R79" s="670" t="s">
        <v>1025</v>
      </c>
      <c r="S79" s="15"/>
      <c r="T79" s="15"/>
      <c r="U79" s="15"/>
      <c r="V79" s="16"/>
      <c r="W79" s="672" t="s">
        <v>1026</v>
      </c>
      <c r="X79" s="41"/>
      <c r="Y79" s="672"/>
      <c r="Z79" s="673"/>
      <c r="AA79" s="674"/>
      <c r="AB79" s="672" t="s">
        <v>1027</v>
      </c>
      <c r="AC79" s="41"/>
      <c r="AD79" s="675"/>
      <c r="AE79" s="671"/>
      <c r="AF79" s="671"/>
      <c r="AG79" s="671"/>
      <c r="AH79" s="671"/>
      <c r="AI79" s="671"/>
      <c r="AJ79" s="671"/>
      <c r="AK79" s="671"/>
      <c r="AL79" s="676"/>
      <c r="AM79" s="671"/>
      <c r="AN79" s="669"/>
      <c r="AO79" s="670" t="s">
        <v>1023</v>
      </c>
      <c r="AP79" s="15"/>
      <c r="AQ79" s="15"/>
      <c r="AR79" s="15"/>
      <c r="AS79" s="15"/>
      <c r="AT79" s="15"/>
      <c r="AU79" s="16"/>
      <c r="AV79" s="671"/>
      <c r="AW79" s="646" t="s">
        <v>1024</v>
      </c>
      <c r="AX79" s="15"/>
      <c r="AY79" s="15"/>
      <c r="AZ79" s="15"/>
      <c r="BA79" s="15"/>
      <c r="BB79" s="15"/>
      <c r="BC79" s="16"/>
      <c r="BD79" s="671"/>
      <c r="BE79" s="670" t="s">
        <v>1025</v>
      </c>
      <c r="BF79" s="15"/>
      <c r="BG79" s="15"/>
      <c r="BH79" s="15"/>
      <c r="BI79" s="16"/>
      <c r="BJ79" s="672" t="s">
        <v>1026</v>
      </c>
      <c r="BK79" s="41"/>
      <c r="BL79" s="672"/>
      <c r="BM79" s="673"/>
      <c r="BN79" s="674"/>
      <c r="BO79" s="672" t="s">
        <v>1027</v>
      </c>
      <c r="BP79" s="41"/>
      <c r="BQ79" s="675"/>
      <c r="BR79" s="671"/>
      <c r="BS79" s="671"/>
      <c r="BT79" s="671"/>
      <c r="BU79" s="671"/>
      <c r="BV79" s="671"/>
      <c r="BW79" s="671"/>
      <c r="BX79" s="671"/>
      <c r="BY79" s="676"/>
      <c r="BZ79" s="671"/>
      <c r="CA79" s="669"/>
      <c r="CB79" s="670" t="s">
        <v>1023</v>
      </c>
      <c r="CC79" s="15"/>
      <c r="CD79" s="15"/>
      <c r="CE79" s="15"/>
      <c r="CF79" s="15"/>
      <c r="CG79" s="15"/>
      <c r="CH79" s="16"/>
      <c r="CI79" s="671"/>
      <c r="CJ79" s="646" t="s">
        <v>1024</v>
      </c>
      <c r="CK79" s="15"/>
      <c r="CL79" s="15"/>
      <c r="CM79" s="15"/>
      <c r="CN79" s="15"/>
      <c r="CO79" s="15"/>
      <c r="CP79" s="16"/>
      <c r="CQ79" s="671"/>
      <c r="CR79" s="670" t="s">
        <v>1025</v>
      </c>
      <c r="CS79" s="15"/>
      <c r="CT79" s="15"/>
      <c r="CU79" s="15"/>
      <c r="CV79" s="16"/>
      <c r="CW79" s="672" t="s">
        <v>1026</v>
      </c>
      <c r="CX79" s="41"/>
      <c r="CY79" s="672"/>
      <c r="CZ79" s="673"/>
      <c r="DA79" s="674"/>
      <c r="DB79" s="672" t="s">
        <v>1027</v>
      </c>
      <c r="DC79" s="41"/>
      <c r="DD79" s="675"/>
      <c r="DE79" s="671"/>
      <c r="DF79" s="671"/>
      <c r="DG79" s="671"/>
      <c r="DH79" s="671"/>
      <c r="DI79" s="671"/>
      <c r="DJ79" s="671"/>
      <c r="DK79" s="671"/>
      <c r="DL79" s="676"/>
      <c r="DM79" s="671"/>
      <c r="DN79" s="669"/>
      <c r="DO79" s="670" t="s">
        <v>1023</v>
      </c>
      <c r="DP79" s="15"/>
      <c r="DQ79" s="15"/>
      <c r="DR79" s="15"/>
      <c r="DS79" s="15"/>
      <c r="DT79" s="15"/>
      <c r="DU79" s="16"/>
      <c r="DV79" s="671"/>
      <c r="DW79" s="646" t="s">
        <v>1024</v>
      </c>
      <c r="DX79" s="15"/>
      <c r="DY79" s="15"/>
      <c r="DZ79" s="15"/>
      <c r="EA79" s="15"/>
      <c r="EB79" s="15"/>
      <c r="EC79" s="16"/>
      <c r="ED79" s="671"/>
      <c r="EE79" s="670" t="s">
        <v>1025</v>
      </c>
      <c r="EF79" s="15"/>
      <c r="EG79" s="15"/>
      <c r="EH79" s="15"/>
      <c r="EI79" s="16"/>
      <c r="EJ79" s="672" t="s">
        <v>1026</v>
      </c>
      <c r="EK79" s="41"/>
      <c r="EL79" s="672"/>
      <c r="EM79" s="673"/>
      <c r="EN79" s="674"/>
      <c r="EO79" s="672" t="s">
        <v>1027</v>
      </c>
      <c r="EP79" s="41"/>
      <c r="EQ79" s="675"/>
      <c r="ER79" s="671"/>
      <c r="ES79" s="671"/>
      <c r="ET79" s="671"/>
      <c r="EU79" s="671"/>
      <c r="EV79" s="671"/>
      <c r="EW79" s="671"/>
      <c r="EX79" s="671"/>
      <c r="EY79" s="676"/>
    </row>
    <row r="80">
      <c r="A80" s="669"/>
      <c r="B80" s="677" t="s">
        <v>1028</v>
      </c>
      <c r="C80" s="678" t="s">
        <v>1029</v>
      </c>
      <c r="D80" s="678" t="s">
        <v>1030</v>
      </c>
      <c r="E80" s="679" t="s">
        <v>1031</v>
      </c>
      <c r="F80" s="15"/>
      <c r="G80" s="15"/>
      <c r="H80" s="16"/>
      <c r="I80" s="671"/>
      <c r="J80" s="680" t="s">
        <v>1032</v>
      </c>
      <c r="K80" s="681" t="s">
        <v>1033</v>
      </c>
      <c r="P80" s="682"/>
      <c r="Q80" s="671"/>
      <c r="R80" s="671"/>
      <c r="S80" s="671"/>
      <c r="T80" s="671"/>
      <c r="U80" s="671"/>
      <c r="V80" s="671"/>
      <c r="W80" s="671"/>
      <c r="X80" s="671"/>
      <c r="Y80" s="671"/>
      <c r="Z80" s="671"/>
      <c r="AA80" s="671"/>
      <c r="AB80" s="671"/>
      <c r="AC80" s="671"/>
      <c r="AD80" s="671"/>
      <c r="AE80" s="671"/>
      <c r="AF80" s="671"/>
      <c r="AG80" s="671"/>
      <c r="AH80" s="671"/>
      <c r="AI80" s="671"/>
      <c r="AJ80" s="671"/>
      <c r="AK80" s="671"/>
      <c r="AL80" s="676"/>
      <c r="AM80" s="671"/>
      <c r="AN80" s="669"/>
      <c r="AO80" s="677" t="s">
        <v>1028</v>
      </c>
      <c r="AP80" s="678" t="s">
        <v>1029</v>
      </c>
      <c r="AQ80" s="678" t="s">
        <v>1030</v>
      </c>
      <c r="AR80" s="679" t="s">
        <v>1031</v>
      </c>
      <c r="AS80" s="15"/>
      <c r="AT80" s="15"/>
      <c r="AU80" s="16"/>
      <c r="AV80" s="671"/>
      <c r="AW80" s="680" t="s">
        <v>1032</v>
      </c>
      <c r="AX80" s="681" t="s">
        <v>1033</v>
      </c>
      <c r="BC80" s="682"/>
      <c r="BD80" s="671"/>
      <c r="BE80" s="671"/>
      <c r="BF80" s="671"/>
      <c r="BG80" s="671"/>
      <c r="BH80" s="671"/>
      <c r="BI80" s="671"/>
      <c r="BJ80" s="671"/>
      <c r="BK80" s="671"/>
      <c r="BL80" s="671"/>
      <c r="BM80" s="671"/>
      <c r="BN80" s="671"/>
      <c r="BO80" s="671"/>
      <c r="BP80" s="671"/>
      <c r="BQ80" s="671"/>
      <c r="BR80" s="671"/>
      <c r="BS80" s="671"/>
      <c r="BT80" s="671"/>
      <c r="BU80" s="671"/>
      <c r="BV80" s="671"/>
      <c r="BW80" s="671"/>
      <c r="BX80" s="671"/>
      <c r="BY80" s="676"/>
      <c r="BZ80" s="671"/>
      <c r="CA80" s="669"/>
      <c r="CB80" s="677" t="s">
        <v>1028</v>
      </c>
      <c r="CC80" s="678" t="s">
        <v>1029</v>
      </c>
      <c r="CD80" s="678" t="s">
        <v>1030</v>
      </c>
      <c r="CE80" s="679" t="s">
        <v>1031</v>
      </c>
      <c r="CF80" s="15"/>
      <c r="CG80" s="15"/>
      <c r="CH80" s="16"/>
      <c r="CI80" s="671"/>
      <c r="CJ80" s="680" t="s">
        <v>1032</v>
      </c>
      <c r="CK80" s="681" t="s">
        <v>1033</v>
      </c>
      <c r="CP80" s="682"/>
      <c r="CQ80" s="671"/>
      <c r="CR80" s="671"/>
      <c r="CS80" s="671"/>
      <c r="CT80" s="671"/>
      <c r="CU80" s="671"/>
      <c r="CV80" s="671"/>
      <c r="CW80" s="671"/>
      <c r="CX80" s="671"/>
      <c r="CY80" s="671"/>
      <c r="CZ80" s="671"/>
      <c r="DA80" s="671"/>
      <c r="DB80" s="671"/>
      <c r="DC80" s="671"/>
      <c r="DD80" s="671"/>
      <c r="DE80" s="671"/>
      <c r="DF80" s="671"/>
      <c r="DG80" s="671"/>
      <c r="DH80" s="671"/>
      <c r="DI80" s="671"/>
      <c r="DJ80" s="671"/>
      <c r="DK80" s="671"/>
      <c r="DL80" s="676"/>
      <c r="DM80" s="671"/>
      <c r="DN80" s="669"/>
      <c r="DO80" s="677" t="s">
        <v>1028</v>
      </c>
      <c r="DP80" s="678" t="s">
        <v>1029</v>
      </c>
      <c r="DQ80" s="678" t="s">
        <v>1030</v>
      </c>
      <c r="DR80" s="679" t="s">
        <v>1031</v>
      </c>
      <c r="DS80" s="15"/>
      <c r="DT80" s="15"/>
      <c r="DU80" s="16"/>
      <c r="DV80" s="671"/>
      <c r="DW80" s="680" t="s">
        <v>1032</v>
      </c>
      <c r="DX80" s="681" t="s">
        <v>1033</v>
      </c>
      <c r="EC80" s="682"/>
      <c r="ED80" s="671"/>
      <c r="EE80" s="671"/>
      <c r="EF80" s="671"/>
      <c r="EG80" s="671"/>
      <c r="EH80" s="671"/>
      <c r="EI80" s="671"/>
      <c r="EJ80" s="671"/>
      <c r="EK80" s="671"/>
      <c r="EL80" s="671"/>
      <c r="EM80" s="671"/>
      <c r="EN80" s="671"/>
      <c r="EO80" s="671"/>
      <c r="EP80" s="671"/>
      <c r="EQ80" s="671"/>
      <c r="ER80" s="671"/>
      <c r="ES80" s="671"/>
      <c r="ET80" s="671"/>
      <c r="EU80" s="671"/>
      <c r="EV80" s="671"/>
      <c r="EW80" s="671"/>
      <c r="EX80" s="671"/>
      <c r="EY80" s="676"/>
    </row>
    <row r="81">
      <c r="A81" s="669"/>
      <c r="B81" s="43"/>
      <c r="C81" s="43"/>
      <c r="D81" s="43"/>
      <c r="E81" s="679" t="s">
        <v>1029</v>
      </c>
      <c r="F81" s="16"/>
      <c r="G81" s="679" t="s">
        <v>1030</v>
      </c>
      <c r="H81" s="16"/>
      <c r="I81" s="671"/>
      <c r="J81" s="680" t="s">
        <v>1034</v>
      </c>
      <c r="K81" s="681" t="s">
        <v>1035</v>
      </c>
      <c r="P81" s="682"/>
      <c r="Q81" s="671"/>
      <c r="R81" s="670" t="s">
        <v>1036</v>
      </c>
      <c r="S81" s="15"/>
      <c r="T81" s="15"/>
      <c r="U81" s="15"/>
      <c r="V81" s="15"/>
      <c r="W81" s="15"/>
      <c r="X81" s="15"/>
      <c r="Y81" s="15"/>
      <c r="Z81" s="15"/>
      <c r="AA81" s="15"/>
      <c r="AB81" s="15"/>
      <c r="AC81" s="15"/>
      <c r="AD81" s="15"/>
      <c r="AE81" s="15"/>
      <c r="AF81" s="15"/>
      <c r="AG81" s="15"/>
      <c r="AH81" s="15"/>
      <c r="AI81" s="15"/>
      <c r="AJ81" s="16"/>
      <c r="AK81" s="671"/>
      <c r="AL81" s="676"/>
      <c r="AM81" s="671"/>
      <c r="AN81" s="669"/>
      <c r="AO81" s="43"/>
      <c r="AP81" s="43"/>
      <c r="AQ81" s="43"/>
      <c r="AR81" s="679" t="s">
        <v>1029</v>
      </c>
      <c r="AS81" s="16"/>
      <c r="AT81" s="679" t="s">
        <v>1030</v>
      </c>
      <c r="AU81" s="16"/>
      <c r="AV81" s="671"/>
      <c r="AW81" s="680" t="s">
        <v>1034</v>
      </c>
      <c r="AX81" s="681" t="s">
        <v>1035</v>
      </c>
      <c r="BC81" s="682"/>
      <c r="BD81" s="671"/>
      <c r="BE81" s="670" t="s">
        <v>1036</v>
      </c>
      <c r="BF81" s="15"/>
      <c r="BG81" s="15"/>
      <c r="BH81" s="15"/>
      <c r="BI81" s="15"/>
      <c r="BJ81" s="15"/>
      <c r="BK81" s="15"/>
      <c r="BL81" s="15"/>
      <c r="BM81" s="15"/>
      <c r="BN81" s="15"/>
      <c r="BO81" s="15"/>
      <c r="BP81" s="15"/>
      <c r="BQ81" s="15"/>
      <c r="BR81" s="15"/>
      <c r="BS81" s="15"/>
      <c r="BT81" s="15"/>
      <c r="BU81" s="15"/>
      <c r="BV81" s="15"/>
      <c r="BW81" s="16"/>
      <c r="BX81" s="671"/>
      <c r="BY81" s="676"/>
      <c r="BZ81" s="671"/>
      <c r="CA81" s="669"/>
      <c r="CB81" s="43"/>
      <c r="CC81" s="43"/>
      <c r="CD81" s="43"/>
      <c r="CE81" s="679" t="s">
        <v>1029</v>
      </c>
      <c r="CF81" s="16"/>
      <c r="CG81" s="679" t="s">
        <v>1030</v>
      </c>
      <c r="CH81" s="16"/>
      <c r="CI81" s="671"/>
      <c r="CJ81" s="680" t="s">
        <v>1034</v>
      </c>
      <c r="CK81" s="681" t="s">
        <v>1035</v>
      </c>
      <c r="CP81" s="682"/>
      <c r="CQ81" s="671"/>
      <c r="CR81" s="670" t="s">
        <v>1036</v>
      </c>
      <c r="CS81" s="15"/>
      <c r="CT81" s="15"/>
      <c r="CU81" s="15"/>
      <c r="CV81" s="15"/>
      <c r="CW81" s="15"/>
      <c r="CX81" s="15"/>
      <c r="CY81" s="15"/>
      <c r="CZ81" s="15"/>
      <c r="DA81" s="15"/>
      <c r="DB81" s="15"/>
      <c r="DC81" s="15"/>
      <c r="DD81" s="15"/>
      <c r="DE81" s="15"/>
      <c r="DF81" s="15"/>
      <c r="DG81" s="15"/>
      <c r="DH81" s="15"/>
      <c r="DI81" s="15"/>
      <c r="DJ81" s="16"/>
      <c r="DK81" s="671"/>
      <c r="DL81" s="676"/>
      <c r="DM81" s="671"/>
      <c r="DN81" s="669"/>
      <c r="DO81" s="43"/>
      <c r="DP81" s="43"/>
      <c r="DQ81" s="43"/>
      <c r="DR81" s="679" t="s">
        <v>1029</v>
      </c>
      <c r="DS81" s="16"/>
      <c r="DT81" s="679" t="s">
        <v>1030</v>
      </c>
      <c r="DU81" s="16"/>
      <c r="DV81" s="671"/>
      <c r="DW81" s="680" t="s">
        <v>1034</v>
      </c>
      <c r="DX81" s="681" t="s">
        <v>1035</v>
      </c>
      <c r="EC81" s="682"/>
      <c r="ED81" s="671"/>
      <c r="EE81" s="670" t="s">
        <v>1036</v>
      </c>
      <c r="EF81" s="15"/>
      <c r="EG81" s="15"/>
      <c r="EH81" s="15"/>
      <c r="EI81" s="15"/>
      <c r="EJ81" s="15"/>
      <c r="EK81" s="15"/>
      <c r="EL81" s="15"/>
      <c r="EM81" s="15"/>
      <c r="EN81" s="15"/>
      <c r="EO81" s="15"/>
      <c r="EP81" s="15"/>
      <c r="EQ81" s="15"/>
      <c r="ER81" s="15"/>
      <c r="ES81" s="15"/>
      <c r="ET81" s="15"/>
      <c r="EU81" s="15"/>
      <c r="EV81" s="15"/>
      <c r="EW81" s="16"/>
      <c r="EX81" s="671"/>
      <c r="EY81" s="676"/>
    </row>
    <row r="82">
      <c r="A82" s="669"/>
      <c r="B82" s="677" t="s">
        <v>631</v>
      </c>
      <c r="C82" s="683"/>
      <c r="D82" s="683"/>
      <c r="E82" s="684"/>
      <c r="F82" s="42"/>
      <c r="G82" s="684"/>
      <c r="H82" s="42"/>
      <c r="I82" s="671"/>
      <c r="J82" s="680" t="s">
        <v>1037</v>
      </c>
      <c r="K82" s="681" t="s">
        <v>1038</v>
      </c>
      <c r="P82" s="682"/>
      <c r="Q82" s="671"/>
      <c r="R82" s="685"/>
      <c r="S82" s="41"/>
      <c r="T82" s="41"/>
      <c r="U82" s="41"/>
      <c r="V82" s="41"/>
      <c r="W82" s="41"/>
      <c r="X82" s="41"/>
      <c r="Y82" s="41"/>
      <c r="Z82" s="41"/>
      <c r="AA82" s="41"/>
      <c r="AB82" s="41"/>
      <c r="AC82" s="41"/>
      <c r="AD82" s="41"/>
      <c r="AE82" s="41"/>
      <c r="AF82" s="41"/>
      <c r="AG82" s="41"/>
      <c r="AH82" s="41"/>
      <c r="AI82" s="41"/>
      <c r="AJ82" s="42"/>
      <c r="AK82" s="671"/>
      <c r="AL82" s="676"/>
      <c r="AM82" s="671"/>
      <c r="AN82" s="669"/>
      <c r="AO82" s="677" t="s">
        <v>631</v>
      </c>
      <c r="AP82" s="683"/>
      <c r="AQ82" s="683"/>
      <c r="AR82" s="684"/>
      <c r="AS82" s="42"/>
      <c r="AT82" s="684"/>
      <c r="AU82" s="42"/>
      <c r="AV82" s="671"/>
      <c r="AW82" s="680" t="s">
        <v>1037</v>
      </c>
      <c r="AX82" s="681" t="s">
        <v>1038</v>
      </c>
      <c r="BC82" s="682"/>
      <c r="BD82" s="671"/>
      <c r="BE82" s="685"/>
      <c r="BF82" s="41"/>
      <c r="BG82" s="41"/>
      <c r="BH82" s="41"/>
      <c r="BI82" s="41"/>
      <c r="BJ82" s="41"/>
      <c r="BK82" s="41"/>
      <c r="BL82" s="41"/>
      <c r="BM82" s="41"/>
      <c r="BN82" s="41"/>
      <c r="BO82" s="41"/>
      <c r="BP82" s="41"/>
      <c r="BQ82" s="41"/>
      <c r="BR82" s="41"/>
      <c r="BS82" s="41"/>
      <c r="BT82" s="41"/>
      <c r="BU82" s="41"/>
      <c r="BV82" s="41"/>
      <c r="BW82" s="42"/>
      <c r="BX82" s="671"/>
      <c r="BY82" s="676"/>
      <c r="BZ82" s="671"/>
      <c r="CA82" s="669"/>
      <c r="CB82" s="677" t="s">
        <v>631</v>
      </c>
      <c r="CC82" s="683"/>
      <c r="CD82" s="683"/>
      <c r="CE82" s="684"/>
      <c r="CF82" s="42"/>
      <c r="CG82" s="684"/>
      <c r="CH82" s="42"/>
      <c r="CI82" s="671"/>
      <c r="CJ82" s="680" t="s">
        <v>1037</v>
      </c>
      <c r="CK82" s="681" t="s">
        <v>1038</v>
      </c>
      <c r="CP82" s="682"/>
      <c r="CQ82" s="671"/>
      <c r="CR82" s="685"/>
      <c r="CS82" s="41"/>
      <c r="CT82" s="41"/>
      <c r="CU82" s="41"/>
      <c r="CV82" s="41"/>
      <c r="CW82" s="41"/>
      <c r="CX82" s="41"/>
      <c r="CY82" s="41"/>
      <c r="CZ82" s="41"/>
      <c r="DA82" s="41"/>
      <c r="DB82" s="41"/>
      <c r="DC82" s="41"/>
      <c r="DD82" s="41"/>
      <c r="DE82" s="41"/>
      <c r="DF82" s="41"/>
      <c r="DG82" s="41"/>
      <c r="DH82" s="41"/>
      <c r="DI82" s="41"/>
      <c r="DJ82" s="42"/>
      <c r="DK82" s="671"/>
      <c r="DL82" s="676"/>
      <c r="DM82" s="671"/>
      <c r="DN82" s="669"/>
      <c r="DO82" s="677" t="s">
        <v>631</v>
      </c>
      <c r="DP82" s="683"/>
      <c r="DQ82" s="683"/>
      <c r="DR82" s="684"/>
      <c r="DS82" s="42"/>
      <c r="DT82" s="684"/>
      <c r="DU82" s="42"/>
      <c r="DV82" s="671"/>
      <c r="DW82" s="680" t="s">
        <v>1037</v>
      </c>
      <c r="DX82" s="681" t="s">
        <v>1038</v>
      </c>
      <c r="EC82" s="682"/>
      <c r="ED82" s="671"/>
      <c r="EE82" s="685"/>
      <c r="EF82" s="41"/>
      <c r="EG82" s="41"/>
      <c r="EH82" s="41"/>
      <c r="EI82" s="41"/>
      <c r="EJ82" s="41"/>
      <c r="EK82" s="41"/>
      <c r="EL82" s="41"/>
      <c r="EM82" s="41"/>
      <c r="EN82" s="41"/>
      <c r="EO82" s="41"/>
      <c r="EP82" s="41"/>
      <c r="EQ82" s="41"/>
      <c r="ER82" s="41"/>
      <c r="ES82" s="41"/>
      <c r="ET82" s="41"/>
      <c r="EU82" s="41"/>
      <c r="EV82" s="41"/>
      <c r="EW82" s="42"/>
      <c r="EX82" s="671"/>
      <c r="EY82" s="676"/>
    </row>
    <row r="83">
      <c r="A83" s="669"/>
      <c r="B83" s="47"/>
      <c r="C83" s="47"/>
      <c r="D83" s="47"/>
      <c r="E83" s="686"/>
      <c r="F83" s="682"/>
      <c r="G83" s="686"/>
      <c r="H83" s="682"/>
      <c r="I83" s="671"/>
      <c r="J83" s="680" t="s">
        <v>1039</v>
      </c>
      <c r="K83" s="681" t="s">
        <v>1040</v>
      </c>
      <c r="P83" s="682"/>
      <c r="Q83" s="671"/>
      <c r="R83" s="686"/>
      <c r="AJ83" s="682"/>
      <c r="AK83" s="671"/>
      <c r="AL83" s="676"/>
      <c r="AM83" s="671"/>
      <c r="AN83" s="669"/>
      <c r="AO83" s="47"/>
      <c r="AP83" s="47"/>
      <c r="AQ83" s="47"/>
      <c r="AR83" s="686"/>
      <c r="AS83" s="682"/>
      <c r="AT83" s="686"/>
      <c r="AU83" s="682"/>
      <c r="AV83" s="671"/>
      <c r="AW83" s="680" t="s">
        <v>1039</v>
      </c>
      <c r="AX83" s="681" t="s">
        <v>1040</v>
      </c>
      <c r="BC83" s="682"/>
      <c r="BD83" s="671"/>
      <c r="BE83" s="686"/>
      <c r="BW83" s="682"/>
      <c r="BX83" s="671"/>
      <c r="BY83" s="676"/>
      <c r="BZ83" s="671"/>
      <c r="CA83" s="669"/>
      <c r="CB83" s="47"/>
      <c r="CC83" s="47"/>
      <c r="CD83" s="47"/>
      <c r="CE83" s="686"/>
      <c r="CF83" s="682"/>
      <c r="CG83" s="686"/>
      <c r="CH83" s="682"/>
      <c r="CI83" s="671"/>
      <c r="CJ83" s="680" t="s">
        <v>1039</v>
      </c>
      <c r="CK83" s="681" t="s">
        <v>1040</v>
      </c>
      <c r="CP83" s="682"/>
      <c r="CQ83" s="671"/>
      <c r="CR83" s="686"/>
      <c r="DJ83" s="682"/>
      <c r="DK83" s="671"/>
      <c r="DL83" s="676"/>
      <c r="DM83" s="671"/>
      <c r="DN83" s="669"/>
      <c r="DO83" s="47"/>
      <c r="DP83" s="47"/>
      <c r="DQ83" s="47"/>
      <c r="DR83" s="686"/>
      <c r="DS83" s="682"/>
      <c r="DT83" s="686"/>
      <c r="DU83" s="682"/>
      <c r="DV83" s="671"/>
      <c r="DW83" s="680" t="s">
        <v>1039</v>
      </c>
      <c r="DX83" s="681" t="s">
        <v>1040</v>
      </c>
      <c r="EC83" s="682"/>
      <c r="ED83" s="671"/>
      <c r="EE83" s="686"/>
      <c r="EW83" s="682"/>
      <c r="EX83" s="671"/>
      <c r="EY83" s="676"/>
    </row>
    <row r="84">
      <c r="A84" s="669"/>
      <c r="B84" s="43"/>
      <c r="C84" s="43"/>
      <c r="D84" s="43"/>
      <c r="E84" s="686"/>
      <c r="F84" s="682"/>
      <c r="G84" s="686"/>
      <c r="H84" s="682"/>
      <c r="I84" s="671"/>
      <c r="J84" s="680" t="s">
        <v>1041</v>
      </c>
      <c r="K84" s="681" t="s">
        <v>1042</v>
      </c>
      <c r="P84" s="682"/>
      <c r="Q84" s="671"/>
      <c r="R84" s="686"/>
      <c r="AJ84" s="682"/>
      <c r="AK84" s="671"/>
      <c r="AL84" s="676"/>
      <c r="AM84" s="671"/>
      <c r="AN84" s="669"/>
      <c r="AO84" s="43"/>
      <c r="AP84" s="43"/>
      <c r="AQ84" s="43"/>
      <c r="AR84" s="686"/>
      <c r="AS84" s="682"/>
      <c r="AT84" s="686"/>
      <c r="AU84" s="682"/>
      <c r="AV84" s="671"/>
      <c r="AW84" s="680" t="s">
        <v>1041</v>
      </c>
      <c r="AX84" s="681" t="s">
        <v>1042</v>
      </c>
      <c r="BC84" s="682"/>
      <c r="BD84" s="671"/>
      <c r="BE84" s="686"/>
      <c r="BW84" s="682"/>
      <c r="BX84" s="671"/>
      <c r="BY84" s="676"/>
      <c r="BZ84" s="671"/>
      <c r="CA84" s="669"/>
      <c r="CB84" s="43"/>
      <c r="CC84" s="43"/>
      <c r="CD84" s="43"/>
      <c r="CE84" s="686"/>
      <c r="CF84" s="682"/>
      <c r="CG84" s="686"/>
      <c r="CH84" s="682"/>
      <c r="CI84" s="671"/>
      <c r="CJ84" s="680" t="s">
        <v>1041</v>
      </c>
      <c r="CK84" s="681" t="s">
        <v>1042</v>
      </c>
      <c r="CP84" s="682"/>
      <c r="CQ84" s="671"/>
      <c r="CR84" s="686"/>
      <c r="DJ84" s="682"/>
      <c r="DK84" s="671"/>
      <c r="DL84" s="676"/>
      <c r="DM84" s="671"/>
      <c r="DN84" s="669"/>
      <c r="DO84" s="43"/>
      <c r="DP84" s="43"/>
      <c r="DQ84" s="43"/>
      <c r="DR84" s="686"/>
      <c r="DS84" s="682"/>
      <c r="DT84" s="686"/>
      <c r="DU84" s="682"/>
      <c r="DV84" s="671"/>
      <c r="DW84" s="680" t="s">
        <v>1041</v>
      </c>
      <c r="DX84" s="681" t="s">
        <v>1042</v>
      </c>
      <c r="EC84" s="682"/>
      <c r="ED84" s="671"/>
      <c r="EE84" s="686"/>
      <c r="EW84" s="682"/>
      <c r="EX84" s="671"/>
      <c r="EY84" s="676"/>
    </row>
    <row r="85">
      <c r="A85" s="669"/>
      <c r="B85" s="677" t="s">
        <v>633</v>
      </c>
      <c r="C85" s="683"/>
      <c r="D85" s="683"/>
      <c r="E85" s="686"/>
      <c r="F85" s="682"/>
      <c r="G85" s="686"/>
      <c r="H85" s="682"/>
      <c r="I85" s="671"/>
      <c r="J85" s="680" t="s">
        <v>1043</v>
      </c>
      <c r="K85" s="681" t="s">
        <v>1044</v>
      </c>
      <c r="P85" s="682"/>
      <c r="Q85" s="671"/>
      <c r="R85" s="686"/>
      <c r="AJ85" s="682"/>
      <c r="AK85" s="671"/>
      <c r="AL85" s="676"/>
      <c r="AM85" s="671"/>
      <c r="AN85" s="669"/>
      <c r="AO85" s="677" t="s">
        <v>633</v>
      </c>
      <c r="AP85" s="683"/>
      <c r="AQ85" s="683"/>
      <c r="AR85" s="686"/>
      <c r="AS85" s="682"/>
      <c r="AT85" s="686"/>
      <c r="AU85" s="682"/>
      <c r="AV85" s="671"/>
      <c r="AW85" s="680" t="s">
        <v>1043</v>
      </c>
      <c r="AX85" s="681" t="s">
        <v>1044</v>
      </c>
      <c r="BC85" s="682"/>
      <c r="BD85" s="671"/>
      <c r="BE85" s="686"/>
      <c r="BW85" s="682"/>
      <c r="BX85" s="671"/>
      <c r="BY85" s="676"/>
      <c r="BZ85" s="671"/>
      <c r="CA85" s="669"/>
      <c r="CB85" s="677" t="s">
        <v>633</v>
      </c>
      <c r="CC85" s="683"/>
      <c r="CD85" s="683"/>
      <c r="CE85" s="686"/>
      <c r="CF85" s="682"/>
      <c r="CG85" s="686"/>
      <c r="CH85" s="682"/>
      <c r="CI85" s="671"/>
      <c r="CJ85" s="680" t="s">
        <v>1043</v>
      </c>
      <c r="CK85" s="681" t="s">
        <v>1044</v>
      </c>
      <c r="CP85" s="682"/>
      <c r="CQ85" s="671"/>
      <c r="CR85" s="686"/>
      <c r="DJ85" s="682"/>
      <c r="DK85" s="671"/>
      <c r="DL85" s="676"/>
      <c r="DM85" s="671"/>
      <c r="DN85" s="669"/>
      <c r="DO85" s="677" t="s">
        <v>633</v>
      </c>
      <c r="DP85" s="683"/>
      <c r="DQ85" s="683"/>
      <c r="DR85" s="686"/>
      <c r="DS85" s="682"/>
      <c r="DT85" s="686"/>
      <c r="DU85" s="682"/>
      <c r="DV85" s="671"/>
      <c r="DW85" s="680" t="s">
        <v>1043</v>
      </c>
      <c r="DX85" s="681" t="s">
        <v>1044</v>
      </c>
      <c r="EC85" s="682"/>
      <c r="ED85" s="671"/>
      <c r="EE85" s="686"/>
      <c r="EW85" s="682"/>
      <c r="EX85" s="671"/>
      <c r="EY85" s="676"/>
    </row>
    <row r="86">
      <c r="A86" s="687"/>
      <c r="B86" s="47"/>
      <c r="C86" s="47"/>
      <c r="D86" s="47"/>
      <c r="E86" s="686"/>
      <c r="F86" s="682"/>
      <c r="G86" s="686"/>
      <c r="H86" s="682"/>
      <c r="I86" s="688"/>
      <c r="J86" s="680" t="s">
        <v>1045</v>
      </c>
      <c r="K86" s="681" t="s">
        <v>1046</v>
      </c>
      <c r="P86" s="682"/>
      <c r="Q86" s="688"/>
      <c r="R86" s="686"/>
      <c r="AJ86" s="682"/>
      <c r="AK86" s="688"/>
      <c r="AL86" s="689"/>
      <c r="AM86" s="688"/>
      <c r="AN86" s="687"/>
      <c r="AO86" s="47"/>
      <c r="AP86" s="47"/>
      <c r="AQ86" s="47"/>
      <c r="AR86" s="686"/>
      <c r="AS86" s="682"/>
      <c r="AT86" s="686"/>
      <c r="AU86" s="682"/>
      <c r="AV86" s="688"/>
      <c r="AW86" s="680" t="s">
        <v>1045</v>
      </c>
      <c r="AX86" s="681" t="s">
        <v>1046</v>
      </c>
      <c r="BC86" s="682"/>
      <c r="BD86" s="688"/>
      <c r="BE86" s="686"/>
      <c r="BW86" s="682"/>
      <c r="BX86" s="688"/>
      <c r="BY86" s="689"/>
      <c r="BZ86" s="688"/>
      <c r="CA86" s="687"/>
      <c r="CB86" s="47"/>
      <c r="CC86" s="47"/>
      <c r="CD86" s="47"/>
      <c r="CE86" s="686"/>
      <c r="CF86" s="682"/>
      <c r="CG86" s="686"/>
      <c r="CH86" s="682"/>
      <c r="CI86" s="688"/>
      <c r="CJ86" s="680" t="s">
        <v>1045</v>
      </c>
      <c r="CK86" s="681" t="s">
        <v>1046</v>
      </c>
      <c r="CP86" s="682"/>
      <c r="CQ86" s="688"/>
      <c r="CR86" s="686"/>
      <c r="DJ86" s="682"/>
      <c r="DK86" s="688"/>
      <c r="DL86" s="689"/>
      <c r="DM86" s="688"/>
      <c r="DN86" s="687"/>
      <c r="DO86" s="47"/>
      <c r="DP86" s="47"/>
      <c r="DQ86" s="47"/>
      <c r="DR86" s="686"/>
      <c r="DS86" s="682"/>
      <c r="DT86" s="686"/>
      <c r="DU86" s="682"/>
      <c r="DV86" s="688"/>
      <c r="DW86" s="680" t="s">
        <v>1045</v>
      </c>
      <c r="DX86" s="681" t="s">
        <v>1046</v>
      </c>
      <c r="EC86" s="682"/>
      <c r="ED86" s="688"/>
      <c r="EE86" s="686"/>
      <c r="EW86" s="682"/>
      <c r="EX86" s="688"/>
      <c r="EY86" s="689"/>
    </row>
    <row r="87">
      <c r="A87" s="687"/>
      <c r="B87" s="43"/>
      <c r="C87" s="43"/>
      <c r="D87" s="43"/>
      <c r="E87" s="686"/>
      <c r="F87" s="682"/>
      <c r="G87" s="686"/>
      <c r="H87" s="682"/>
      <c r="I87" s="688"/>
      <c r="J87" s="680" t="s">
        <v>1047</v>
      </c>
      <c r="K87" s="681" t="s">
        <v>1048</v>
      </c>
      <c r="P87" s="682"/>
      <c r="Q87" s="688"/>
      <c r="R87" s="686"/>
      <c r="AJ87" s="682"/>
      <c r="AK87" s="688"/>
      <c r="AL87" s="689"/>
      <c r="AM87" s="688"/>
      <c r="AN87" s="687"/>
      <c r="AO87" s="43"/>
      <c r="AP87" s="43"/>
      <c r="AQ87" s="43"/>
      <c r="AR87" s="686"/>
      <c r="AS87" s="682"/>
      <c r="AT87" s="686"/>
      <c r="AU87" s="682"/>
      <c r="AV87" s="688"/>
      <c r="AW87" s="680" t="s">
        <v>1047</v>
      </c>
      <c r="AX87" s="681" t="s">
        <v>1048</v>
      </c>
      <c r="BC87" s="682"/>
      <c r="BD87" s="688"/>
      <c r="BE87" s="686"/>
      <c r="BW87" s="682"/>
      <c r="BX87" s="688"/>
      <c r="BY87" s="689"/>
      <c r="BZ87" s="688"/>
      <c r="CA87" s="687"/>
      <c r="CB87" s="43"/>
      <c r="CC87" s="43"/>
      <c r="CD87" s="43"/>
      <c r="CE87" s="686"/>
      <c r="CF87" s="682"/>
      <c r="CG87" s="686"/>
      <c r="CH87" s="682"/>
      <c r="CI87" s="688"/>
      <c r="CJ87" s="680" t="s">
        <v>1047</v>
      </c>
      <c r="CK87" s="681" t="s">
        <v>1048</v>
      </c>
      <c r="CP87" s="682"/>
      <c r="CQ87" s="688"/>
      <c r="CR87" s="686"/>
      <c r="DJ87" s="682"/>
      <c r="DK87" s="688"/>
      <c r="DL87" s="689"/>
      <c r="DM87" s="688"/>
      <c r="DN87" s="687"/>
      <c r="DO87" s="43"/>
      <c r="DP87" s="43"/>
      <c r="DQ87" s="43"/>
      <c r="DR87" s="686"/>
      <c r="DS87" s="682"/>
      <c r="DT87" s="686"/>
      <c r="DU87" s="682"/>
      <c r="DV87" s="688"/>
      <c r="DW87" s="680" t="s">
        <v>1047</v>
      </c>
      <c r="DX87" s="681" t="s">
        <v>1048</v>
      </c>
      <c r="EC87" s="682"/>
      <c r="ED87" s="688"/>
      <c r="EE87" s="686"/>
      <c r="EW87" s="682"/>
      <c r="EX87" s="688"/>
      <c r="EY87" s="689"/>
    </row>
    <row r="88">
      <c r="A88" s="687"/>
      <c r="B88" s="677" t="s">
        <v>635</v>
      </c>
      <c r="C88" s="683"/>
      <c r="D88" s="683"/>
      <c r="E88" s="686"/>
      <c r="F88" s="682"/>
      <c r="G88" s="686"/>
      <c r="H88" s="682"/>
      <c r="I88" s="688"/>
      <c r="J88" s="680" t="s">
        <v>1049</v>
      </c>
      <c r="K88" s="681" t="s">
        <v>1050</v>
      </c>
      <c r="P88" s="682"/>
      <c r="Q88" s="688"/>
      <c r="R88" s="686"/>
      <c r="AJ88" s="682"/>
      <c r="AK88" s="688"/>
      <c r="AL88" s="689"/>
      <c r="AM88" s="688"/>
      <c r="AN88" s="687"/>
      <c r="AO88" s="677" t="s">
        <v>635</v>
      </c>
      <c r="AP88" s="683"/>
      <c r="AQ88" s="683"/>
      <c r="AR88" s="686"/>
      <c r="AS88" s="682"/>
      <c r="AT88" s="686"/>
      <c r="AU88" s="682"/>
      <c r="AV88" s="688"/>
      <c r="AW88" s="680" t="s">
        <v>1049</v>
      </c>
      <c r="AX88" s="681" t="s">
        <v>1050</v>
      </c>
      <c r="BC88" s="682"/>
      <c r="BD88" s="688"/>
      <c r="BE88" s="686"/>
      <c r="BW88" s="682"/>
      <c r="BX88" s="688"/>
      <c r="BY88" s="689"/>
      <c r="BZ88" s="688"/>
      <c r="CA88" s="687"/>
      <c r="CB88" s="677" t="s">
        <v>635</v>
      </c>
      <c r="CC88" s="683"/>
      <c r="CD88" s="683"/>
      <c r="CE88" s="686"/>
      <c r="CF88" s="682"/>
      <c r="CG88" s="686"/>
      <c r="CH88" s="682"/>
      <c r="CI88" s="688"/>
      <c r="CJ88" s="680" t="s">
        <v>1049</v>
      </c>
      <c r="CK88" s="681" t="s">
        <v>1050</v>
      </c>
      <c r="CP88" s="682"/>
      <c r="CQ88" s="688"/>
      <c r="CR88" s="686"/>
      <c r="DJ88" s="682"/>
      <c r="DK88" s="688"/>
      <c r="DL88" s="689"/>
      <c r="DM88" s="688"/>
      <c r="DN88" s="687"/>
      <c r="DO88" s="677" t="s">
        <v>635</v>
      </c>
      <c r="DP88" s="683"/>
      <c r="DQ88" s="683"/>
      <c r="DR88" s="686"/>
      <c r="DS88" s="682"/>
      <c r="DT88" s="686"/>
      <c r="DU88" s="682"/>
      <c r="DV88" s="688"/>
      <c r="DW88" s="680" t="s">
        <v>1049</v>
      </c>
      <c r="DX88" s="681" t="s">
        <v>1050</v>
      </c>
      <c r="EC88" s="682"/>
      <c r="ED88" s="688"/>
      <c r="EE88" s="686"/>
      <c r="EW88" s="682"/>
      <c r="EX88" s="688"/>
      <c r="EY88" s="689"/>
    </row>
    <row r="89">
      <c r="A89" s="687"/>
      <c r="B89" s="47"/>
      <c r="C89" s="47"/>
      <c r="D89" s="47"/>
      <c r="E89" s="686"/>
      <c r="F89" s="682"/>
      <c r="G89" s="686"/>
      <c r="H89" s="682"/>
      <c r="I89" s="688"/>
      <c r="J89" s="680" t="s">
        <v>1051</v>
      </c>
      <c r="K89" s="681" t="s">
        <v>1052</v>
      </c>
      <c r="P89" s="682"/>
      <c r="Q89" s="688"/>
      <c r="R89" s="686"/>
      <c r="AJ89" s="682"/>
      <c r="AK89" s="688"/>
      <c r="AL89" s="689"/>
      <c r="AM89" s="688"/>
      <c r="AN89" s="687"/>
      <c r="AO89" s="47"/>
      <c r="AP89" s="47"/>
      <c r="AQ89" s="47"/>
      <c r="AR89" s="686"/>
      <c r="AS89" s="682"/>
      <c r="AT89" s="686"/>
      <c r="AU89" s="682"/>
      <c r="AV89" s="688"/>
      <c r="AW89" s="680" t="s">
        <v>1051</v>
      </c>
      <c r="AX89" s="681" t="s">
        <v>1052</v>
      </c>
      <c r="BC89" s="682"/>
      <c r="BD89" s="688"/>
      <c r="BE89" s="686"/>
      <c r="BW89" s="682"/>
      <c r="BX89" s="688"/>
      <c r="BY89" s="689"/>
      <c r="BZ89" s="688"/>
      <c r="CA89" s="687"/>
      <c r="CB89" s="47"/>
      <c r="CC89" s="47"/>
      <c r="CD89" s="47"/>
      <c r="CE89" s="686"/>
      <c r="CF89" s="682"/>
      <c r="CG89" s="686"/>
      <c r="CH89" s="682"/>
      <c r="CI89" s="688"/>
      <c r="CJ89" s="680" t="s">
        <v>1051</v>
      </c>
      <c r="CK89" s="681" t="s">
        <v>1052</v>
      </c>
      <c r="CP89" s="682"/>
      <c r="CQ89" s="688"/>
      <c r="CR89" s="686"/>
      <c r="DJ89" s="682"/>
      <c r="DK89" s="688"/>
      <c r="DL89" s="689"/>
      <c r="DM89" s="688"/>
      <c r="DN89" s="687"/>
      <c r="DO89" s="47"/>
      <c r="DP89" s="47"/>
      <c r="DQ89" s="47"/>
      <c r="DR89" s="686"/>
      <c r="DS89" s="682"/>
      <c r="DT89" s="686"/>
      <c r="DU89" s="682"/>
      <c r="DV89" s="688"/>
      <c r="DW89" s="680" t="s">
        <v>1051</v>
      </c>
      <c r="DX89" s="681" t="s">
        <v>1052</v>
      </c>
      <c r="EC89" s="682"/>
      <c r="ED89" s="688"/>
      <c r="EE89" s="686"/>
      <c r="EW89" s="682"/>
      <c r="EX89" s="688"/>
      <c r="EY89" s="689"/>
    </row>
    <row r="90">
      <c r="A90" s="687"/>
      <c r="B90" s="43"/>
      <c r="C90" s="43"/>
      <c r="D90" s="43"/>
      <c r="E90" s="686"/>
      <c r="F90" s="682"/>
      <c r="G90" s="686"/>
      <c r="H90" s="682"/>
      <c r="I90" s="688"/>
      <c r="J90" s="680" t="s">
        <v>1053</v>
      </c>
      <c r="K90" s="681" t="s">
        <v>1054</v>
      </c>
      <c r="P90" s="682"/>
      <c r="Q90" s="688"/>
      <c r="R90" s="686"/>
      <c r="AJ90" s="682"/>
      <c r="AK90" s="688"/>
      <c r="AL90" s="689"/>
      <c r="AM90" s="688"/>
      <c r="AN90" s="687"/>
      <c r="AO90" s="43"/>
      <c r="AP90" s="43"/>
      <c r="AQ90" s="43"/>
      <c r="AR90" s="686"/>
      <c r="AS90" s="682"/>
      <c r="AT90" s="686"/>
      <c r="AU90" s="682"/>
      <c r="AV90" s="688"/>
      <c r="AW90" s="680" t="s">
        <v>1053</v>
      </c>
      <c r="AX90" s="681" t="s">
        <v>1054</v>
      </c>
      <c r="BC90" s="682"/>
      <c r="BD90" s="688"/>
      <c r="BE90" s="686"/>
      <c r="BW90" s="682"/>
      <c r="BX90" s="688"/>
      <c r="BY90" s="689"/>
      <c r="BZ90" s="688"/>
      <c r="CA90" s="687"/>
      <c r="CB90" s="43"/>
      <c r="CC90" s="43"/>
      <c r="CD90" s="43"/>
      <c r="CE90" s="686"/>
      <c r="CF90" s="682"/>
      <c r="CG90" s="686"/>
      <c r="CH90" s="682"/>
      <c r="CI90" s="688"/>
      <c r="CJ90" s="680" t="s">
        <v>1053</v>
      </c>
      <c r="CK90" s="681" t="s">
        <v>1054</v>
      </c>
      <c r="CP90" s="682"/>
      <c r="CQ90" s="688"/>
      <c r="CR90" s="686"/>
      <c r="DJ90" s="682"/>
      <c r="DK90" s="688"/>
      <c r="DL90" s="689"/>
      <c r="DM90" s="688"/>
      <c r="DN90" s="687"/>
      <c r="DO90" s="43"/>
      <c r="DP90" s="43"/>
      <c r="DQ90" s="43"/>
      <c r="DR90" s="686"/>
      <c r="DS90" s="682"/>
      <c r="DT90" s="686"/>
      <c r="DU90" s="682"/>
      <c r="DV90" s="688"/>
      <c r="DW90" s="680" t="s">
        <v>1053</v>
      </c>
      <c r="DX90" s="681" t="s">
        <v>1054</v>
      </c>
      <c r="EC90" s="682"/>
      <c r="ED90" s="688"/>
      <c r="EE90" s="686"/>
      <c r="EW90" s="682"/>
      <c r="EX90" s="688"/>
      <c r="EY90" s="689"/>
    </row>
    <row r="91">
      <c r="A91" s="687"/>
      <c r="B91" s="677" t="s">
        <v>637</v>
      </c>
      <c r="C91" s="683"/>
      <c r="D91" s="683"/>
      <c r="E91" s="686"/>
      <c r="F91" s="682"/>
      <c r="G91" s="686"/>
      <c r="H91" s="682"/>
      <c r="I91" s="688"/>
      <c r="J91" s="680" t="s">
        <v>1055</v>
      </c>
      <c r="K91" s="681" t="s">
        <v>1056</v>
      </c>
      <c r="P91" s="682"/>
      <c r="Q91" s="688"/>
      <c r="R91" s="686"/>
      <c r="AJ91" s="682"/>
      <c r="AK91" s="688"/>
      <c r="AL91" s="689"/>
      <c r="AM91" s="688"/>
      <c r="AN91" s="687"/>
      <c r="AO91" s="677" t="s">
        <v>637</v>
      </c>
      <c r="AP91" s="683"/>
      <c r="AQ91" s="683"/>
      <c r="AR91" s="686"/>
      <c r="AS91" s="682"/>
      <c r="AT91" s="686"/>
      <c r="AU91" s="682"/>
      <c r="AV91" s="688"/>
      <c r="AW91" s="680" t="s">
        <v>1055</v>
      </c>
      <c r="AX91" s="681" t="s">
        <v>1056</v>
      </c>
      <c r="BC91" s="682"/>
      <c r="BD91" s="688"/>
      <c r="BE91" s="686"/>
      <c r="BW91" s="682"/>
      <c r="BX91" s="688"/>
      <c r="BY91" s="689"/>
      <c r="BZ91" s="688"/>
      <c r="CA91" s="687"/>
      <c r="CB91" s="677" t="s">
        <v>637</v>
      </c>
      <c r="CC91" s="683"/>
      <c r="CD91" s="683"/>
      <c r="CE91" s="686"/>
      <c r="CF91" s="682"/>
      <c r="CG91" s="686"/>
      <c r="CH91" s="682"/>
      <c r="CI91" s="688"/>
      <c r="CJ91" s="680" t="s">
        <v>1055</v>
      </c>
      <c r="CK91" s="681" t="s">
        <v>1056</v>
      </c>
      <c r="CP91" s="682"/>
      <c r="CQ91" s="688"/>
      <c r="CR91" s="686"/>
      <c r="DJ91" s="682"/>
      <c r="DK91" s="688"/>
      <c r="DL91" s="689"/>
      <c r="DM91" s="688"/>
      <c r="DN91" s="687"/>
      <c r="DO91" s="677" t="s">
        <v>637</v>
      </c>
      <c r="DP91" s="683"/>
      <c r="DQ91" s="683"/>
      <c r="DR91" s="686"/>
      <c r="DS91" s="682"/>
      <c r="DT91" s="686"/>
      <c r="DU91" s="682"/>
      <c r="DV91" s="688"/>
      <c r="DW91" s="680" t="s">
        <v>1055</v>
      </c>
      <c r="DX91" s="681" t="s">
        <v>1056</v>
      </c>
      <c r="EC91" s="682"/>
      <c r="ED91" s="688"/>
      <c r="EE91" s="686"/>
      <c r="EW91" s="682"/>
      <c r="EX91" s="688"/>
      <c r="EY91" s="689"/>
    </row>
    <row r="92">
      <c r="A92" s="687"/>
      <c r="B92" s="47"/>
      <c r="C92" s="47"/>
      <c r="D92" s="47"/>
      <c r="E92" s="686"/>
      <c r="F92" s="682"/>
      <c r="G92" s="686"/>
      <c r="H92" s="682"/>
      <c r="I92" s="688"/>
      <c r="J92" s="690" t="s">
        <v>1057</v>
      </c>
      <c r="K92" s="691" t="s">
        <v>1058</v>
      </c>
      <c r="L92" s="11"/>
      <c r="M92" s="11"/>
      <c r="N92" s="11"/>
      <c r="O92" s="11"/>
      <c r="P92" s="12"/>
      <c r="Q92" s="688"/>
      <c r="R92" s="48"/>
      <c r="S92" s="11"/>
      <c r="T92" s="11"/>
      <c r="U92" s="11"/>
      <c r="V92" s="11"/>
      <c r="W92" s="11"/>
      <c r="X92" s="11"/>
      <c r="Y92" s="11"/>
      <c r="Z92" s="11"/>
      <c r="AA92" s="11"/>
      <c r="AB92" s="11"/>
      <c r="AC92" s="11"/>
      <c r="AD92" s="11"/>
      <c r="AE92" s="11"/>
      <c r="AF92" s="11"/>
      <c r="AG92" s="11"/>
      <c r="AH92" s="11"/>
      <c r="AI92" s="11"/>
      <c r="AJ92" s="12"/>
      <c r="AK92" s="688"/>
      <c r="AL92" s="689"/>
      <c r="AM92" s="688"/>
      <c r="AN92" s="687"/>
      <c r="AO92" s="47"/>
      <c r="AP92" s="47"/>
      <c r="AQ92" s="47"/>
      <c r="AR92" s="686"/>
      <c r="AS92" s="682"/>
      <c r="AT92" s="686"/>
      <c r="AU92" s="682"/>
      <c r="AV92" s="688"/>
      <c r="AW92" s="690" t="s">
        <v>1057</v>
      </c>
      <c r="AX92" s="691" t="s">
        <v>1058</v>
      </c>
      <c r="AY92" s="11"/>
      <c r="AZ92" s="11"/>
      <c r="BA92" s="11"/>
      <c r="BB92" s="11"/>
      <c r="BC92" s="12"/>
      <c r="BD92" s="688"/>
      <c r="BE92" s="48"/>
      <c r="BF92" s="11"/>
      <c r="BG92" s="11"/>
      <c r="BH92" s="11"/>
      <c r="BI92" s="11"/>
      <c r="BJ92" s="11"/>
      <c r="BK92" s="11"/>
      <c r="BL92" s="11"/>
      <c r="BM92" s="11"/>
      <c r="BN92" s="11"/>
      <c r="BO92" s="11"/>
      <c r="BP92" s="11"/>
      <c r="BQ92" s="11"/>
      <c r="BR92" s="11"/>
      <c r="BS92" s="11"/>
      <c r="BT92" s="11"/>
      <c r="BU92" s="11"/>
      <c r="BV92" s="11"/>
      <c r="BW92" s="12"/>
      <c r="BX92" s="688"/>
      <c r="BY92" s="689"/>
      <c r="BZ92" s="688"/>
      <c r="CA92" s="687"/>
      <c r="CB92" s="47"/>
      <c r="CC92" s="47"/>
      <c r="CD92" s="47"/>
      <c r="CE92" s="686"/>
      <c r="CF92" s="682"/>
      <c r="CG92" s="686"/>
      <c r="CH92" s="682"/>
      <c r="CI92" s="688"/>
      <c r="CJ92" s="690" t="s">
        <v>1057</v>
      </c>
      <c r="CK92" s="691" t="s">
        <v>1058</v>
      </c>
      <c r="CL92" s="11"/>
      <c r="CM92" s="11"/>
      <c r="CN92" s="11"/>
      <c r="CO92" s="11"/>
      <c r="CP92" s="12"/>
      <c r="CQ92" s="688"/>
      <c r="CR92" s="48"/>
      <c r="CS92" s="11"/>
      <c r="CT92" s="11"/>
      <c r="CU92" s="11"/>
      <c r="CV92" s="11"/>
      <c r="CW92" s="11"/>
      <c r="CX92" s="11"/>
      <c r="CY92" s="11"/>
      <c r="CZ92" s="11"/>
      <c r="DA92" s="11"/>
      <c r="DB92" s="11"/>
      <c r="DC92" s="11"/>
      <c r="DD92" s="11"/>
      <c r="DE92" s="11"/>
      <c r="DF92" s="11"/>
      <c r="DG92" s="11"/>
      <c r="DH92" s="11"/>
      <c r="DI92" s="11"/>
      <c r="DJ92" s="12"/>
      <c r="DK92" s="688"/>
      <c r="DL92" s="689"/>
      <c r="DM92" s="688"/>
      <c r="DN92" s="687"/>
      <c r="DO92" s="47"/>
      <c r="DP92" s="47"/>
      <c r="DQ92" s="47"/>
      <c r="DR92" s="686"/>
      <c r="DS92" s="682"/>
      <c r="DT92" s="686"/>
      <c r="DU92" s="682"/>
      <c r="DV92" s="688"/>
      <c r="DW92" s="690" t="s">
        <v>1057</v>
      </c>
      <c r="DX92" s="691" t="s">
        <v>1058</v>
      </c>
      <c r="DY92" s="11"/>
      <c r="DZ92" s="11"/>
      <c r="EA92" s="11"/>
      <c r="EB92" s="11"/>
      <c r="EC92" s="12"/>
      <c r="ED92" s="688"/>
      <c r="EE92" s="48"/>
      <c r="EF92" s="11"/>
      <c r="EG92" s="11"/>
      <c r="EH92" s="11"/>
      <c r="EI92" s="11"/>
      <c r="EJ92" s="11"/>
      <c r="EK92" s="11"/>
      <c r="EL92" s="11"/>
      <c r="EM92" s="11"/>
      <c r="EN92" s="11"/>
      <c r="EO92" s="11"/>
      <c r="EP92" s="11"/>
      <c r="EQ92" s="11"/>
      <c r="ER92" s="11"/>
      <c r="ES92" s="11"/>
      <c r="ET92" s="11"/>
      <c r="EU92" s="11"/>
      <c r="EV92" s="11"/>
      <c r="EW92" s="12"/>
      <c r="EX92" s="688"/>
      <c r="EY92" s="689"/>
    </row>
    <row r="93">
      <c r="A93" s="687"/>
      <c r="B93" s="43"/>
      <c r="C93" s="43"/>
      <c r="D93" s="43"/>
      <c r="E93" s="48"/>
      <c r="F93" s="12"/>
      <c r="G93" s="48"/>
      <c r="H93" s="12"/>
      <c r="I93" s="688"/>
      <c r="J93" s="688"/>
      <c r="K93" s="688"/>
      <c r="L93" s="688"/>
      <c r="M93" s="688"/>
      <c r="N93" s="688"/>
      <c r="O93" s="688"/>
      <c r="P93" s="688"/>
      <c r="Q93" s="688"/>
      <c r="R93" s="688"/>
      <c r="S93" s="688"/>
      <c r="T93" s="688"/>
      <c r="U93" s="688"/>
      <c r="V93" s="688"/>
      <c r="W93" s="688"/>
      <c r="X93" s="688"/>
      <c r="Y93" s="688"/>
      <c r="Z93" s="688"/>
      <c r="AA93" s="688"/>
      <c r="AB93" s="688"/>
      <c r="AC93" s="688"/>
      <c r="AD93" s="688"/>
      <c r="AE93" s="688"/>
      <c r="AF93" s="688"/>
      <c r="AG93" s="688"/>
      <c r="AH93" s="688"/>
      <c r="AI93" s="688"/>
      <c r="AJ93" s="688"/>
      <c r="AK93" s="688"/>
      <c r="AL93" s="689"/>
      <c r="AM93" s="688"/>
      <c r="AN93" s="687"/>
      <c r="AO93" s="43"/>
      <c r="AP93" s="43"/>
      <c r="AQ93" s="43"/>
      <c r="AR93" s="48"/>
      <c r="AS93" s="12"/>
      <c r="AT93" s="48"/>
      <c r="AU93" s="12"/>
      <c r="AV93" s="688"/>
      <c r="AW93" s="688"/>
      <c r="AX93" s="688"/>
      <c r="AY93" s="688"/>
      <c r="AZ93" s="688"/>
      <c r="BA93" s="688"/>
      <c r="BB93" s="688"/>
      <c r="BC93" s="688"/>
      <c r="BD93" s="688"/>
      <c r="BE93" s="688"/>
      <c r="BF93" s="688"/>
      <c r="BG93" s="688"/>
      <c r="BH93" s="688"/>
      <c r="BI93" s="688"/>
      <c r="BJ93" s="688"/>
      <c r="BK93" s="688"/>
      <c r="BL93" s="688"/>
      <c r="BM93" s="688"/>
      <c r="BN93" s="688"/>
      <c r="BO93" s="688"/>
      <c r="BP93" s="688"/>
      <c r="BQ93" s="688"/>
      <c r="BR93" s="688"/>
      <c r="BS93" s="688"/>
      <c r="BT93" s="688"/>
      <c r="BU93" s="688"/>
      <c r="BV93" s="688"/>
      <c r="BW93" s="688"/>
      <c r="BX93" s="688"/>
      <c r="BY93" s="689"/>
      <c r="BZ93" s="688"/>
      <c r="CA93" s="687"/>
      <c r="CB93" s="43"/>
      <c r="CC93" s="43"/>
      <c r="CD93" s="43"/>
      <c r="CE93" s="48"/>
      <c r="CF93" s="12"/>
      <c r="CG93" s="48"/>
      <c r="CH93" s="12"/>
      <c r="CI93" s="688"/>
      <c r="CJ93" s="688"/>
      <c r="CK93" s="688"/>
      <c r="CL93" s="688"/>
      <c r="CM93" s="688"/>
      <c r="CN93" s="688"/>
      <c r="CO93" s="688"/>
      <c r="CP93" s="688"/>
      <c r="CQ93" s="688"/>
      <c r="CR93" s="688"/>
      <c r="CS93" s="688"/>
      <c r="CT93" s="688"/>
      <c r="CU93" s="688"/>
      <c r="CV93" s="688"/>
      <c r="CW93" s="688"/>
      <c r="CX93" s="688"/>
      <c r="CY93" s="688"/>
      <c r="CZ93" s="688"/>
      <c r="DA93" s="688"/>
      <c r="DB93" s="688"/>
      <c r="DC93" s="688"/>
      <c r="DD93" s="688"/>
      <c r="DE93" s="688"/>
      <c r="DF93" s="688"/>
      <c r="DG93" s="688"/>
      <c r="DH93" s="688"/>
      <c r="DI93" s="688"/>
      <c r="DJ93" s="688"/>
      <c r="DK93" s="688"/>
      <c r="DL93" s="689"/>
      <c r="DM93" s="688"/>
      <c r="DN93" s="687"/>
      <c r="DO93" s="43"/>
      <c r="DP93" s="43"/>
      <c r="DQ93" s="43"/>
      <c r="DR93" s="48"/>
      <c r="DS93" s="12"/>
      <c r="DT93" s="48"/>
      <c r="DU93" s="12"/>
      <c r="DV93" s="688"/>
      <c r="DW93" s="688"/>
      <c r="DX93" s="688"/>
      <c r="DY93" s="688"/>
      <c r="DZ93" s="688"/>
      <c r="EA93" s="688"/>
      <c r="EB93" s="688"/>
      <c r="EC93" s="688"/>
      <c r="ED93" s="688"/>
      <c r="EE93" s="688"/>
      <c r="EF93" s="688"/>
      <c r="EG93" s="688"/>
      <c r="EH93" s="688"/>
      <c r="EI93" s="688"/>
      <c r="EJ93" s="688"/>
      <c r="EK93" s="688"/>
      <c r="EL93" s="688"/>
      <c r="EM93" s="688"/>
      <c r="EN93" s="688"/>
      <c r="EO93" s="688"/>
      <c r="EP93" s="688"/>
      <c r="EQ93" s="688"/>
      <c r="ER93" s="688"/>
      <c r="ES93" s="688"/>
      <c r="ET93" s="688"/>
      <c r="EU93" s="688"/>
      <c r="EV93" s="688"/>
      <c r="EW93" s="688"/>
      <c r="EX93" s="688"/>
      <c r="EY93" s="689"/>
    </row>
    <row r="94">
      <c r="A94" s="697"/>
      <c r="B94" s="623"/>
      <c r="C94" s="623"/>
      <c r="D94" s="623"/>
      <c r="E94" s="623"/>
      <c r="F94" s="623"/>
      <c r="G94" s="623"/>
      <c r="H94" s="623"/>
      <c r="I94" s="623"/>
      <c r="J94" s="623"/>
      <c r="K94" s="623"/>
      <c r="L94" s="623"/>
      <c r="M94" s="623"/>
      <c r="N94" s="623"/>
      <c r="O94" s="623"/>
      <c r="P94" s="623"/>
      <c r="Q94" s="623"/>
      <c r="R94" s="623"/>
      <c r="S94" s="623"/>
      <c r="T94" s="623"/>
      <c r="U94" s="623"/>
      <c r="V94" s="623"/>
      <c r="W94" s="623"/>
      <c r="X94" s="623"/>
      <c r="Y94" s="623"/>
      <c r="Z94" s="623"/>
      <c r="AA94" s="623"/>
      <c r="AB94" s="623"/>
      <c r="AC94" s="623"/>
      <c r="AD94" s="623"/>
      <c r="AE94" s="623"/>
      <c r="AF94" s="623"/>
      <c r="AG94" s="623"/>
      <c r="AH94" s="623"/>
      <c r="AI94" s="623"/>
      <c r="AJ94" s="623"/>
      <c r="AK94" s="623"/>
      <c r="AL94" s="698"/>
      <c r="AM94" s="623"/>
      <c r="AN94" s="697"/>
      <c r="AO94" s="623"/>
      <c r="AP94" s="623"/>
      <c r="AQ94" s="623"/>
      <c r="AR94" s="623"/>
      <c r="AS94" s="623"/>
      <c r="AT94" s="623"/>
      <c r="AU94" s="623"/>
      <c r="AV94" s="623"/>
      <c r="AW94" s="623"/>
      <c r="AX94" s="623"/>
      <c r="AY94" s="623"/>
      <c r="AZ94" s="623"/>
      <c r="BA94" s="623"/>
      <c r="BB94" s="623"/>
      <c r="BC94" s="623"/>
      <c r="BD94" s="623"/>
      <c r="BE94" s="623"/>
      <c r="BF94" s="623"/>
      <c r="BG94" s="623"/>
      <c r="BH94" s="623"/>
      <c r="BI94" s="623"/>
      <c r="BJ94" s="623"/>
      <c r="BK94" s="623"/>
      <c r="BL94" s="623"/>
      <c r="BM94" s="623"/>
      <c r="BN94" s="623"/>
      <c r="BO94" s="623"/>
      <c r="BP94" s="623"/>
      <c r="BQ94" s="623"/>
      <c r="BR94" s="623"/>
      <c r="BS94" s="623"/>
      <c r="BT94" s="623"/>
      <c r="BU94" s="623"/>
      <c r="BV94" s="623"/>
      <c r="BW94" s="623"/>
      <c r="BX94" s="623"/>
      <c r="BY94" s="698"/>
      <c r="BZ94" s="623"/>
      <c r="CA94" s="697"/>
      <c r="CB94" s="623"/>
      <c r="CC94" s="623"/>
      <c r="CD94" s="623"/>
      <c r="CE94" s="623"/>
      <c r="CF94" s="623"/>
      <c r="CG94" s="623"/>
      <c r="CH94" s="623"/>
      <c r="CI94" s="623"/>
      <c r="CJ94" s="623"/>
      <c r="CK94" s="623"/>
      <c r="CL94" s="623"/>
      <c r="CM94" s="623"/>
      <c r="CN94" s="623"/>
      <c r="CO94" s="623"/>
      <c r="CP94" s="623"/>
      <c r="CQ94" s="623"/>
      <c r="CR94" s="623"/>
      <c r="CS94" s="623"/>
      <c r="CT94" s="623"/>
      <c r="CU94" s="623"/>
      <c r="CV94" s="623"/>
      <c r="CW94" s="623"/>
      <c r="CX94" s="623"/>
      <c r="CY94" s="623"/>
      <c r="CZ94" s="623"/>
      <c r="DA94" s="623"/>
      <c r="DB94" s="623"/>
      <c r="DC94" s="623"/>
      <c r="DD94" s="623"/>
      <c r="DE94" s="623"/>
      <c r="DF94" s="623"/>
      <c r="DG94" s="623"/>
      <c r="DH94" s="623"/>
      <c r="DI94" s="623"/>
      <c r="DJ94" s="623"/>
      <c r="DK94" s="623"/>
      <c r="DL94" s="698"/>
      <c r="DM94" s="623"/>
      <c r="DN94" s="697"/>
      <c r="DO94" s="623"/>
      <c r="DP94" s="623"/>
      <c r="DQ94" s="623"/>
      <c r="DR94" s="623"/>
      <c r="DS94" s="623"/>
      <c r="DT94" s="623"/>
      <c r="DU94" s="623"/>
      <c r="DV94" s="623"/>
      <c r="DW94" s="623"/>
      <c r="DX94" s="623"/>
      <c r="DY94" s="623"/>
      <c r="DZ94" s="623"/>
      <c r="EA94" s="623"/>
      <c r="EB94" s="623"/>
      <c r="EC94" s="623"/>
      <c r="ED94" s="623"/>
      <c r="EE94" s="623"/>
      <c r="EF94" s="623"/>
      <c r="EG94" s="623"/>
      <c r="EH94" s="623"/>
      <c r="EI94" s="623"/>
      <c r="EJ94" s="623"/>
      <c r="EK94" s="623"/>
      <c r="EL94" s="623"/>
      <c r="EM94" s="623"/>
      <c r="EN94" s="623"/>
      <c r="EO94" s="623"/>
      <c r="EP94" s="623"/>
      <c r="EQ94" s="623"/>
      <c r="ER94" s="623"/>
      <c r="ES94" s="623"/>
      <c r="ET94" s="623"/>
      <c r="EU94" s="623"/>
      <c r="EV94" s="623"/>
      <c r="EW94" s="623"/>
      <c r="EX94" s="623"/>
      <c r="EY94" s="698"/>
    </row>
    <row r="95">
      <c r="A95" s="697"/>
      <c r="B95" s="623"/>
      <c r="C95" s="623"/>
      <c r="D95" s="623"/>
      <c r="E95" s="623"/>
      <c r="F95" s="623"/>
      <c r="G95" s="623"/>
      <c r="H95" s="623"/>
      <c r="I95" s="623"/>
      <c r="J95" s="623"/>
      <c r="K95" s="623"/>
      <c r="L95" s="623"/>
      <c r="M95" s="623"/>
      <c r="N95" s="623"/>
      <c r="O95" s="623"/>
      <c r="P95" s="623"/>
      <c r="Q95" s="623"/>
      <c r="R95" s="623"/>
      <c r="S95" s="623"/>
      <c r="T95" s="623"/>
      <c r="U95" s="623"/>
      <c r="V95" s="623"/>
      <c r="W95" s="623"/>
      <c r="X95" s="623"/>
      <c r="Y95" s="623"/>
      <c r="Z95" s="623"/>
      <c r="AA95" s="623"/>
      <c r="AB95" s="623"/>
      <c r="AC95" s="623"/>
      <c r="AD95" s="623"/>
      <c r="AE95" s="623"/>
      <c r="AF95" s="623"/>
      <c r="AG95" s="623"/>
      <c r="AH95" s="623"/>
      <c r="AI95" s="623"/>
      <c r="AJ95" s="623"/>
      <c r="AK95" s="623"/>
      <c r="AL95" s="698"/>
      <c r="AM95" s="623"/>
      <c r="AN95" s="697"/>
      <c r="AO95" s="623"/>
      <c r="AP95" s="623"/>
      <c r="AQ95" s="623"/>
      <c r="AR95" s="623"/>
      <c r="AS95" s="623"/>
      <c r="AT95" s="623"/>
      <c r="AU95" s="623"/>
      <c r="AV95" s="623"/>
      <c r="AW95" s="623"/>
      <c r="AX95" s="623"/>
      <c r="AY95" s="623"/>
      <c r="AZ95" s="623"/>
      <c r="BA95" s="623"/>
      <c r="BB95" s="623"/>
      <c r="BC95" s="623"/>
      <c r="BD95" s="623"/>
      <c r="BE95" s="623"/>
      <c r="BF95" s="623"/>
      <c r="BG95" s="623"/>
      <c r="BH95" s="623"/>
      <c r="BI95" s="623"/>
      <c r="BJ95" s="623"/>
      <c r="BK95" s="623"/>
      <c r="BL95" s="623"/>
      <c r="BM95" s="623"/>
      <c r="BN95" s="623"/>
      <c r="BO95" s="623"/>
      <c r="BP95" s="623"/>
      <c r="BQ95" s="623"/>
      <c r="BR95" s="623"/>
      <c r="BS95" s="623"/>
      <c r="BT95" s="623"/>
      <c r="BU95" s="623"/>
      <c r="BV95" s="623"/>
      <c r="BW95" s="623"/>
      <c r="BX95" s="623"/>
      <c r="BY95" s="698"/>
      <c r="BZ95" s="623"/>
      <c r="CA95" s="697"/>
      <c r="CB95" s="623"/>
      <c r="CC95" s="623"/>
      <c r="CD95" s="623"/>
      <c r="CE95" s="623"/>
      <c r="CF95" s="623"/>
      <c r="CG95" s="623"/>
      <c r="CH95" s="623"/>
      <c r="CI95" s="623"/>
      <c r="CJ95" s="623"/>
      <c r="CK95" s="623"/>
      <c r="CL95" s="623"/>
      <c r="CM95" s="623"/>
      <c r="CN95" s="623"/>
      <c r="CO95" s="623"/>
      <c r="CP95" s="623"/>
      <c r="CQ95" s="623"/>
      <c r="CR95" s="623"/>
      <c r="CS95" s="623"/>
      <c r="CT95" s="623"/>
      <c r="CU95" s="623"/>
      <c r="CV95" s="623"/>
      <c r="CW95" s="623"/>
      <c r="CX95" s="623"/>
      <c r="CY95" s="623"/>
      <c r="CZ95" s="623"/>
      <c r="DA95" s="623"/>
      <c r="DB95" s="623"/>
      <c r="DC95" s="623"/>
      <c r="DD95" s="623"/>
      <c r="DE95" s="623"/>
      <c r="DF95" s="623"/>
      <c r="DG95" s="623"/>
      <c r="DH95" s="623"/>
      <c r="DI95" s="623"/>
      <c r="DJ95" s="623"/>
      <c r="DK95" s="623"/>
      <c r="DL95" s="698"/>
      <c r="DM95" s="623"/>
      <c r="DN95" s="697"/>
      <c r="DO95" s="623"/>
      <c r="DP95" s="623"/>
      <c r="DQ95" s="623"/>
      <c r="DR95" s="623"/>
      <c r="DS95" s="623"/>
      <c r="DT95" s="623"/>
      <c r="DU95" s="623"/>
      <c r="DV95" s="623"/>
      <c r="DW95" s="623"/>
      <c r="DX95" s="623"/>
      <c r="DY95" s="623"/>
      <c r="DZ95" s="623"/>
      <c r="EA95" s="623"/>
      <c r="EB95" s="623"/>
      <c r="EC95" s="623"/>
      <c r="ED95" s="623"/>
      <c r="EE95" s="623"/>
      <c r="EF95" s="623"/>
      <c r="EG95" s="623"/>
      <c r="EH95" s="623"/>
      <c r="EI95" s="623"/>
      <c r="EJ95" s="623"/>
      <c r="EK95" s="623"/>
      <c r="EL95" s="623"/>
      <c r="EM95" s="623"/>
      <c r="EN95" s="623"/>
      <c r="EO95" s="623"/>
      <c r="EP95" s="623"/>
      <c r="EQ95" s="623"/>
      <c r="ER95" s="623"/>
      <c r="ES95" s="623"/>
      <c r="ET95" s="623"/>
      <c r="EU95" s="623"/>
      <c r="EV95" s="623"/>
      <c r="EW95" s="623"/>
      <c r="EX95" s="623"/>
      <c r="EY95" s="698"/>
    </row>
    <row r="96">
      <c r="A96" s="697"/>
      <c r="B96" s="623"/>
      <c r="C96" s="623"/>
      <c r="D96" s="623"/>
      <c r="E96" s="623"/>
      <c r="F96" s="623"/>
      <c r="G96" s="623"/>
      <c r="H96" s="623"/>
      <c r="I96" s="623"/>
      <c r="J96" s="623"/>
      <c r="K96" s="623"/>
      <c r="L96" s="623"/>
      <c r="M96" s="623"/>
      <c r="N96" s="623"/>
      <c r="O96" s="623"/>
      <c r="P96" s="623"/>
      <c r="Q96" s="623"/>
      <c r="R96" s="623"/>
      <c r="S96" s="623"/>
      <c r="T96" s="623"/>
      <c r="U96" s="623"/>
      <c r="V96" s="623"/>
      <c r="W96" s="623"/>
      <c r="X96" s="623"/>
      <c r="Y96" s="623"/>
      <c r="Z96" s="623"/>
      <c r="AA96" s="623"/>
      <c r="AB96" s="623"/>
      <c r="AC96" s="623"/>
      <c r="AD96" s="623"/>
      <c r="AE96" s="623"/>
      <c r="AF96" s="623"/>
      <c r="AG96" s="623"/>
      <c r="AH96" s="623"/>
      <c r="AI96" s="623"/>
      <c r="AJ96" s="623"/>
      <c r="AK96" s="623"/>
      <c r="AL96" s="698"/>
      <c r="AM96" s="623"/>
      <c r="AN96" s="697"/>
      <c r="AO96" s="623"/>
      <c r="AP96" s="623"/>
      <c r="AQ96" s="623"/>
      <c r="AR96" s="623"/>
      <c r="AS96" s="623"/>
      <c r="AT96" s="623"/>
      <c r="AU96" s="623"/>
      <c r="AV96" s="623"/>
      <c r="AW96" s="623"/>
      <c r="AX96" s="623"/>
      <c r="AY96" s="623"/>
      <c r="AZ96" s="623"/>
      <c r="BA96" s="623"/>
      <c r="BB96" s="623"/>
      <c r="BC96" s="623"/>
      <c r="BD96" s="623"/>
      <c r="BE96" s="623"/>
      <c r="BF96" s="623"/>
      <c r="BG96" s="623"/>
      <c r="BH96" s="623"/>
      <c r="BI96" s="623"/>
      <c r="BJ96" s="623"/>
      <c r="BK96" s="623"/>
      <c r="BL96" s="623"/>
      <c r="BM96" s="623"/>
      <c r="BN96" s="623"/>
      <c r="BO96" s="623"/>
      <c r="BP96" s="623"/>
      <c r="BQ96" s="623"/>
      <c r="BR96" s="623"/>
      <c r="BS96" s="623"/>
      <c r="BT96" s="623"/>
      <c r="BU96" s="623"/>
      <c r="BV96" s="623"/>
      <c r="BW96" s="623"/>
      <c r="BX96" s="623"/>
      <c r="BY96" s="698"/>
      <c r="BZ96" s="623"/>
      <c r="CA96" s="697"/>
      <c r="CB96" s="623"/>
      <c r="CC96" s="623"/>
      <c r="CD96" s="623"/>
      <c r="CE96" s="623"/>
      <c r="CF96" s="623"/>
      <c r="CG96" s="623"/>
      <c r="CH96" s="623"/>
      <c r="CI96" s="623"/>
      <c r="CJ96" s="623"/>
      <c r="CK96" s="623"/>
      <c r="CL96" s="623"/>
      <c r="CM96" s="623"/>
      <c r="CN96" s="623"/>
      <c r="CO96" s="623"/>
      <c r="CP96" s="623"/>
      <c r="CQ96" s="623"/>
      <c r="CR96" s="623"/>
      <c r="CS96" s="623"/>
      <c r="CT96" s="623"/>
      <c r="CU96" s="623"/>
      <c r="CV96" s="623"/>
      <c r="CW96" s="623"/>
      <c r="CX96" s="623"/>
      <c r="CY96" s="623"/>
      <c r="CZ96" s="623"/>
      <c r="DA96" s="623"/>
      <c r="DB96" s="623"/>
      <c r="DC96" s="623"/>
      <c r="DD96" s="623"/>
      <c r="DE96" s="623"/>
      <c r="DF96" s="623"/>
      <c r="DG96" s="623"/>
      <c r="DH96" s="623"/>
      <c r="DI96" s="623"/>
      <c r="DJ96" s="623"/>
      <c r="DK96" s="623"/>
      <c r="DL96" s="698"/>
      <c r="DM96" s="623"/>
      <c r="DN96" s="697"/>
      <c r="DO96" s="623"/>
      <c r="DP96" s="623"/>
      <c r="DQ96" s="623"/>
      <c r="DR96" s="623"/>
      <c r="DS96" s="623"/>
      <c r="DT96" s="623"/>
      <c r="DU96" s="623"/>
      <c r="DV96" s="623"/>
      <c r="DW96" s="623"/>
      <c r="DX96" s="623"/>
      <c r="DY96" s="623"/>
      <c r="DZ96" s="623"/>
      <c r="EA96" s="623"/>
      <c r="EB96" s="623"/>
      <c r="EC96" s="623"/>
      <c r="ED96" s="623"/>
      <c r="EE96" s="623"/>
      <c r="EF96" s="623"/>
      <c r="EG96" s="623"/>
      <c r="EH96" s="623"/>
      <c r="EI96" s="623"/>
      <c r="EJ96" s="623"/>
      <c r="EK96" s="623"/>
      <c r="EL96" s="623"/>
      <c r="EM96" s="623"/>
      <c r="EN96" s="623"/>
      <c r="EO96" s="623"/>
      <c r="EP96" s="623"/>
      <c r="EQ96" s="623"/>
      <c r="ER96" s="623"/>
      <c r="ES96" s="623"/>
      <c r="ET96" s="623"/>
      <c r="EU96" s="623"/>
      <c r="EV96" s="623"/>
      <c r="EW96" s="623"/>
      <c r="EX96" s="623"/>
      <c r="EY96" s="698"/>
    </row>
    <row r="97">
      <c r="A97" s="692" t="s">
        <v>1059</v>
      </c>
      <c r="P97" s="693"/>
      <c r="Q97" s="627"/>
      <c r="R97" s="627"/>
      <c r="S97" s="627"/>
      <c r="T97" s="627"/>
      <c r="U97" s="627"/>
      <c r="V97" s="627"/>
      <c r="W97" s="627"/>
      <c r="X97" s="627"/>
      <c r="Y97" s="627"/>
      <c r="Z97" s="627"/>
      <c r="AA97" s="627"/>
      <c r="AB97" s="627"/>
      <c r="AC97" s="627"/>
      <c r="AD97" s="627"/>
      <c r="AE97" s="627"/>
      <c r="AF97" s="627"/>
      <c r="AG97" s="627"/>
      <c r="AH97" s="627"/>
      <c r="AI97" s="627"/>
      <c r="AJ97" s="627"/>
      <c r="AK97" s="627"/>
      <c r="AL97" s="626"/>
      <c r="AM97" s="626"/>
      <c r="AN97" s="625" t="s">
        <v>1059</v>
      </c>
      <c r="BC97" s="693"/>
      <c r="BD97" s="706"/>
      <c r="BE97" s="627"/>
      <c r="BF97" s="627"/>
      <c r="BG97" s="627"/>
      <c r="BH97" s="627"/>
      <c r="BI97" s="627"/>
      <c r="BJ97" s="627"/>
      <c r="BK97" s="627"/>
      <c r="BL97" s="627"/>
      <c r="BM97" s="627"/>
      <c r="BN97" s="627"/>
      <c r="BO97" s="627"/>
      <c r="BP97" s="627"/>
      <c r="BQ97" s="627"/>
      <c r="BR97" s="627"/>
      <c r="BS97" s="627"/>
      <c r="BT97" s="627"/>
      <c r="BU97" s="627"/>
      <c r="BV97" s="627"/>
      <c r="BW97" s="627"/>
      <c r="BX97" s="627"/>
      <c r="BY97" s="626"/>
      <c r="BZ97" s="626"/>
      <c r="CA97" s="625" t="s">
        <v>1059</v>
      </c>
      <c r="CP97" s="693"/>
      <c r="CQ97" s="706"/>
      <c r="CR97" s="627"/>
      <c r="CS97" s="627"/>
      <c r="CT97" s="627"/>
      <c r="CU97" s="627"/>
      <c r="CV97" s="627"/>
      <c r="CW97" s="627"/>
      <c r="CX97" s="627"/>
      <c r="CY97" s="627"/>
      <c r="CZ97" s="627"/>
      <c r="DA97" s="627"/>
      <c r="DB97" s="627"/>
      <c r="DC97" s="627"/>
      <c r="DD97" s="627"/>
      <c r="DE97" s="627"/>
      <c r="DF97" s="627"/>
      <c r="DG97" s="627"/>
      <c r="DH97" s="627"/>
      <c r="DI97" s="627"/>
      <c r="DJ97" s="627"/>
      <c r="DK97" s="627"/>
      <c r="DL97" s="626"/>
      <c r="DM97" s="626"/>
      <c r="DN97" s="625" t="s">
        <v>1059</v>
      </c>
      <c r="EC97" s="693"/>
      <c r="ED97" s="706"/>
      <c r="EE97" s="627"/>
      <c r="EF97" s="627"/>
      <c r="EG97" s="627"/>
      <c r="EH97" s="627"/>
      <c r="EI97" s="627"/>
      <c r="EJ97" s="627"/>
      <c r="EK97" s="627"/>
      <c r="EL97" s="627"/>
      <c r="EM97" s="627"/>
      <c r="EN97" s="627"/>
      <c r="EO97" s="627"/>
      <c r="EP97" s="627"/>
      <c r="EQ97" s="627"/>
      <c r="ER97" s="627"/>
      <c r="ES97" s="627"/>
      <c r="ET97" s="627"/>
      <c r="EU97" s="627"/>
      <c r="EV97" s="627"/>
      <c r="EW97" s="627"/>
      <c r="EX97" s="627"/>
      <c r="EY97" s="626"/>
    </row>
    <row r="98">
      <c r="A98" s="697"/>
      <c r="B98" s="623"/>
      <c r="C98" s="623"/>
      <c r="D98" s="623"/>
      <c r="E98" s="623"/>
      <c r="F98" s="623"/>
      <c r="G98" s="623"/>
      <c r="H98" s="623"/>
      <c r="I98" s="623"/>
      <c r="J98" s="623"/>
      <c r="K98" s="623"/>
      <c r="L98" s="623"/>
      <c r="M98" s="623"/>
      <c r="N98" s="623"/>
      <c r="O98" s="623"/>
      <c r="P98" s="623"/>
      <c r="Q98" s="623"/>
      <c r="R98" s="623"/>
      <c r="S98" s="623"/>
      <c r="T98" s="623"/>
      <c r="U98" s="623"/>
      <c r="V98" s="623"/>
      <c r="W98" s="623"/>
      <c r="X98" s="623"/>
      <c r="Y98" s="623"/>
      <c r="Z98" s="623"/>
      <c r="AA98" s="623"/>
      <c r="AB98" s="623"/>
      <c r="AC98" s="623"/>
      <c r="AD98" s="623"/>
      <c r="AE98" s="623"/>
      <c r="AF98" s="623"/>
      <c r="AG98" s="623"/>
      <c r="AH98" s="623"/>
      <c r="AI98" s="623"/>
      <c r="AJ98" s="623"/>
      <c r="AK98" s="623"/>
      <c r="AL98" s="698"/>
      <c r="AM98" s="623"/>
      <c r="AN98" s="697"/>
      <c r="AO98" s="623"/>
      <c r="AP98" s="623"/>
      <c r="AQ98" s="623"/>
      <c r="AR98" s="623"/>
      <c r="AS98" s="623"/>
      <c r="AT98" s="623"/>
      <c r="AU98" s="623"/>
      <c r="AV98" s="623"/>
      <c r="AW98" s="623"/>
      <c r="AX98" s="623"/>
      <c r="AY98" s="623"/>
      <c r="AZ98" s="623"/>
      <c r="BA98" s="623"/>
      <c r="BB98" s="623"/>
      <c r="BC98" s="623"/>
      <c r="BD98" s="623"/>
      <c r="BE98" s="623"/>
      <c r="BF98" s="623"/>
      <c r="BG98" s="623"/>
      <c r="BH98" s="623"/>
      <c r="BI98" s="623"/>
      <c r="BJ98" s="623"/>
      <c r="BK98" s="623"/>
      <c r="BL98" s="623"/>
      <c r="BM98" s="623"/>
      <c r="BN98" s="623"/>
      <c r="BO98" s="623"/>
      <c r="BP98" s="623"/>
      <c r="BQ98" s="623"/>
      <c r="BR98" s="623"/>
      <c r="BS98" s="623"/>
      <c r="BT98" s="623"/>
      <c r="BU98" s="623"/>
      <c r="BV98" s="623"/>
      <c r="BW98" s="623"/>
      <c r="BX98" s="623"/>
      <c r="BY98" s="698"/>
      <c r="BZ98" s="623"/>
      <c r="CA98" s="697"/>
      <c r="CB98" s="623"/>
      <c r="CC98" s="623"/>
      <c r="CD98" s="623"/>
      <c r="CE98" s="623"/>
      <c r="CF98" s="623"/>
      <c r="CG98" s="623"/>
      <c r="CH98" s="623"/>
      <c r="CI98" s="623"/>
      <c r="CJ98" s="623"/>
      <c r="CK98" s="623"/>
      <c r="CL98" s="623"/>
      <c r="CM98" s="623"/>
      <c r="CN98" s="623"/>
      <c r="CO98" s="623"/>
      <c r="CP98" s="623"/>
      <c r="CQ98" s="623"/>
      <c r="CR98" s="623"/>
      <c r="CS98" s="623"/>
      <c r="CT98" s="623"/>
      <c r="CU98" s="623"/>
      <c r="CV98" s="623"/>
      <c r="CW98" s="623"/>
      <c r="CX98" s="623"/>
      <c r="CY98" s="623"/>
      <c r="CZ98" s="623"/>
      <c r="DA98" s="623"/>
      <c r="DB98" s="623"/>
      <c r="DC98" s="623"/>
      <c r="DD98" s="623"/>
      <c r="DE98" s="623"/>
      <c r="DF98" s="623"/>
      <c r="DG98" s="623"/>
      <c r="DH98" s="623"/>
      <c r="DI98" s="623"/>
      <c r="DJ98" s="623"/>
      <c r="DK98" s="623"/>
      <c r="DL98" s="698"/>
      <c r="DM98" s="623"/>
      <c r="DN98" s="697"/>
      <c r="DO98" s="623"/>
      <c r="DP98" s="623"/>
      <c r="DQ98" s="623"/>
      <c r="DR98" s="623"/>
      <c r="DS98" s="623"/>
      <c r="DT98" s="623"/>
      <c r="DU98" s="623"/>
      <c r="DV98" s="623"/>
      <c r="DW98" s="623"/>
      <c r="DX98" s="623"/>
      <c r="DY98" s="623"/>
      <c r="DZ98" s="623"/>
      <c r="EA98" s="623"/>
      <c r="EB98" s="623"/>
      <c r="EC98" s="623"/>
      <c r="ED98" s="623"/>
      <c r="EE98" s="623"/>
      <c r="EF98" s="623"/>
      <c r="EG98" s="623"/>
      <c r="EH98" s="623"/>
      <c r="EI98" s="623"/>
      <c r="EJ98" s="623"/>
      <c r="EK98" s="623"/>
      <c r="EL98" s="623"/>
      <c r="EM98" s="623"/>
      <c r="EN98" s="623"/>
      <c r="EO98" s="623"/>
      <c r="EP98" s="623"/>
      <c r="EQ98" s="623"/>
      <c r="ER98" s="623"/>
      <c r="ES98" s="623"/>
      <c r="ET98" s="623"/>
      <c r="EU98" s="623"/>
      <c r="EV98" s="623"/>
      <c r="EW98" s="623"/>
      <c r="EX98" s="623"/>
      <c r="EY98" s="698"/>
    </row>
    <row r="99">
      <c r="A99" s="699"/>
      <c r="B99" s="700"/>
      <c r="C99" s="700"/>
      <c r="D99" s="700"/>
      <c r="E99" s="700"/>
      <c r="F99" s="700"/>
      <c r="G99" s="700"/>
      <c r="H99" s="700"/>
      <c r="I99" s="700"/>
      <c r="J99" s="700"/>
      <c r="K99" s="700"/>
      <c r="L99" s="700"/>
      <c r="M99" s="700"/>
      <c r="N99" s="700"/>
      <c r="O99" s="700"/>
      <c r="P99" s="700"/>
      <c r="Q99" s="700"/>
      <c r="R99" s="700"/>
      <c r="S99" s="701" t="s">
        <v>1060</v>
      </c>
      <c r="T99" s="702"/>
      <c r="U99" s="702"/>
      <c r="V99" s="702"/>
      <c r="W99" s="702"/>
      <c r="X99" s="702"/>
      <c r="Y99" s="702"/>
      <c r="Z99" s="702"/>
      <c r="AA99" s="700"/>
      <c r="AB99" s="700"/>
      <c r="AC99" s="701" t="s">
        <v>1061</v>
      </c>
      <c r="AD99" s="702"/>
      <c r="AE99" s="702"/>
      <c r="AF99" s="702"/>
      <c r="AG99" s="702"/>
      <c r="AH99" s="702"/>
      <c r="AI99" s="702"/>
      <c r="AJ99" s="700"/>
      <c r="AK99" s="700"/>
      <c r="AL99" s="703"/>
      <c r="AM99" s="623"/>
      <c r="AN99" s="699"/>
      <c r="AO99" s="700"/>
      <c r="AP99" s="700"/>
      <c r="AQ99" s="700"/>
      <c r="AR99" s="700"/>
      <c r="AS99" s="700"/>
      <c r="AT99" s="700"/>
      <c r="AU99" s="700"/>
      <c r="AV99" s="700"/>
      <c r="AW99" s="700"/>
      <c r="AX99" s="700"/>
      <c r="AY99" s="700"/>
      <c r="AZ99" s="700"/>
      <c r="BA99" s="700"/>
      <c r="BB99" s="700"/>
      <c r="BC99" s="700"/>
      <c r="BD99" s="700"/>
      <c r="BE99" s="700"/>
      <c r="BF99" s="701" t="s">
        <v>1060</v>
      </c>
      <c r="BG99" s="702"/>
      <c r="BH99" s="702"/>
      <c r="BI99" s="702"/>
      <c r="BJ99" s="702"/>
      <c r="BK99" s="702"/>
      <c r="BL99" s="702"/>
      <c r="BM99" s="702"/>
      <c r="BN99" s="700"/>
      <c r="BO99" s="700"/>
      <c r="BP99" s="701" t="s">
        <v>1061</v>
      </c>
      <c r="BQ99" s="702"/>
      <c r="BR99" s="702"/>
      <c r="BS99" s="702"/>
      <c r="BT99" s="702"/>
      <c r="BU99" s="702"/>
      <c r="BV99" s="702"/>
      <c r="BW99" s="700"/>
      <c r="BX99" s="700"/>
      <c r="BY99" s="703"/>
      <c r="BZ99" s="623"/>
      <c r="CA99" s="699"/>
      <c r="CB99" s="700"/>
      <c r="CC99" s="700"/>
      <c r="CD99" s="700"/>
      <c r="CE99" s="700"/>
      <c r="CF99" s="700"/>
      <c r="CG99" s="700"/>
      <c r="CH99" s="700"/>
      <c r="CI99" s="700"/>
      <c r="CJ99" s="700"/>
      <c r="CK99" s="700"/>
      <c r="CL99" s="700"/>
      <c r="CM99" s="700"/>
      <c r="CN99" s="700"/>
      <c r="CO99" s="700"/>
      <c r="CP99" s="700"/>
      <c r="CQ99" s="700"/>
      <c r="CR99" s="700"/>
      <c r="CS99" s="701" t="s">
        <v>1060</v>
      </c>
      <c r="CT99" s="702"/>
      <c r="CU99" s="702"/>
      <c r="CV99" s="702"/>
      <c r="CW99" s="702"/>
      <c r="CX99" s="702"/>
      <c r="CY99" s="702"/>
      <c r="CZ99" s="702"/>
      <c r="DA99" s="700"/>
      <c r="DB99" s="700"/>
      <c r="DC99" s="701" t="s">
        <v>1061</v>
      </c>
      <c r="DD99" s="702"/>
      <c r="DE99" s="702"/>
      <c r="DF99" s="702"/>
      <c r="DG99" s="702"/>
      <c r="DH99" s="702"/>
      <c r="DI99" s="702"/>
      <c r="DJ99" s="700"/>
      <c r="DK99" s="700"/>
      <c r="DL99" s="703"/>
      <c r="DM99" s="623"/>
      <c r="DN99" s="699"/>
      <c r="DO99" s="700"/>
      <c r="DP99" s="700"/>
      <c r="DQ99" s="700"/>
      <c r="DR99" s="700"/>
      <c r="DS99" s="700"/>
      <c r="DT99" s="700"/>
      <c r="DU99" s="700"/>
      <c r="DV99" s="700"/>
      <c r="DW99" s="700"/>
      <c r="DX99" s="700"/>
      <c r="DY99" s="700"/>
      <c r="DZ99" s="700"/>
      <c r="EA99" s="700"/>
      <c r="EB99" s="700"/>
      <c r="EC99" s="700"/>
      <c r="ED99" s="700"/>
      <c r="EE99" s="700"/>
      <c r="EF99" s="701" t="s">
        <v>1060</v>
      </c>
      <c r="EG99" s="702"/>
      <c r="EH99" s="702"/>
      <c r="EI99" s="702"/>
      <c r="EJ99" s="702"/>
      <c r="EK99" s="702"/>
      <c r="EL99" s="702"/>
      <c r="EM99" s="702"/>
      <c r="EN99" s="700"/>
      <c r="EO99" s="700"/>
      <c r="EP99" s="701" t="s">
        <v>1061</v>
      </c>
      <c r="EQ99" s="702"/>
      <c r="ER99" s="702"/>
      <c r="ES99" s="702"/>
      <c r="ET99" s="702"/>
      <c r="EU99" s="702"/>
      <c r="EV99" s="702"/>
      <c r="EW99" s="700"/>
      <c r="EX99" s="700"/>
      <c r="EY99" s="703"/>
    </row>
    <row r="100">
      <c r="A100" s="623"/>
      <c r="B100" s="623"/>
      <c r="C100" s="623"/>
      <c r="D100" s="623"/>
      <c r="E100" s="623"/>
      <c r="F100" s="623"/>
      <c r="G100" s="623"/>
      <c r="H100" s="623"/>
      <c r="I100" s="623"/>
      <c r="J100" s="623"/>
      <c r="K100" s="623"/>
      <c r="L100" s="623"/>
      <c r="M100" s="623"/>
      <c r="N100" s="623"/>
      <c r="O100" s="623"/>
      <c r="P100" s="623"/>
      <c r="Q100" s="623"/>
      <c r="R100" s="623"/>
      <c r="S100" s="704"/>
      <c r="T100" s="704"/>
      <c r="U100" s="704"/>
      <c r="V100" s="704"/>
      <c r="W100" s="704"/>
      <c r="X100" s="704"/>
      <c r="Y100" s="704"/>
      <c r="Z100" s="704"/>
      <c r="AA100" s="623"/>
      <c r="AB100" s="623"/>
      <c r="AC100" s="704"/>
      <c r="AD100" s="704"/>
      <c r="AE100" s="704"/>
      <c r="AF100" s="704"/>
      <c r="AG100" s="704"/>
      <c r="AH100" s="704"/>
      <c r="AI100" s="704"/>
      <c r="AJ100" s="623"/>
      <c r="AK100" s="623"/>
      <c r="AL100" s="623"/>
      <c r="AM100" s="623"/>
      <c r="AN100" s="623"/>
      <c r="AO100" s="623"/>
      <c r="AP100" s="623"/>
      <c r="AQ100" s="623"/>
      <c r="AR100" s="623"/>
      <c r="AS100" s="623"/>
      <c r="AT100" s="623"/>
      <c r="AU100" s="623"/>
      <c r="AV100" s="623"/>
      <c r="AW100" s="623"/>
      <c r="AX100" s="623"/>
      <c r="AY100" s="623"/>
      <c r="AZ100" s="623"/>
      <c r="BA100" s="623"/>
      <c r="BB100" s="623"/>
      <c r="BC100" s="623"/>
      <c r="BD100" s="623"/>
      <c r="BE100" s="623"/>
      <c r="BF100" s="704"/>
      <c r="BG100" s="704"/>
      <c r="BH100" s="704"/>
      <c r="BI100" s="704"/>
      <c r="BJ100" s="704"/>
      <c r="BK100" s="704"/>
      <c r="BL100" s="704"/>
      <c r="BM100" s="704"/>
      <c r="BN100" s="623"/>
      <c r="BO100" s="623"/>
      <c r="BP100" s="704"/>
      <c r="BQ100" s="704"/>
      <c r="BR100" s="704"/>
      <c r="BS100" s="704"/>
      <c r="BT100" s="704"/>
      <c r="BU100" s="704"/>
      <c r="BV100" s="704"/>
      <c r="BW100" s="623"/>
      <c r="BX100" s="623"/>
      <c r="BY100" s="623"/>
      <c r="BZ100" s="623"/>
      <c r="CA100" s="623"/>
      <c r="CB100" s="623"/>
      <c r="CC100" s="623"/>
      <c r="CD100" s="623"/>
      <c r="CE100" s="623"/>
      <c r="CF100" s="623"/>
      <c r="CG100" s="623"/>
      <c r="CH100" s="623"/>
      <c r="CI100" s="623"/>
      <c r="CJ100" s="623"/>
      <c r="CK100" s="623"/>
      <c r="CL100" s="623"/>
      <c r="CM100" s="623"/>
      <c r="CN100" s="623"/>
      <c r="CO100" s="623"/>
      <c r="CP100" s="623"/>
      <c r="CQ100" s="623"/>
      <c r="CR100" s="623"/>
      <c r="CS100" s="704"/>
      <c r="CT100" s="704"/>
      <c r="CU100" s="704"/>
      <c r="CV100" s="704"/>
      <c r="CW100" s="704"/>
      <c r="CX100" s="704"/>
      <c r="CY100" s="704"/>
      <c r="CZ100" s="704"/>
      <c r="DA100" s="623"/>
      <c r="DB100" s="623"/>
      <c r="DC100" s="704"/>
      <c r="DD100" s="704"/>
      <c r="DE100" s="704"/>
      <c r="DF100" s="704"/>
      <c r="DG100" s="704"/>
      <c r="DH100" s="704"/>
      <c r="DI100" s="704"/>
      <c r="DJ100" s="623"/>
      <c r="DK100" s="623"/>
      <c r="DL100" s="623"/>
      <c r="DM100" s="623"/>
      <c r="DN100" s="623"/>
      <c r="DO100" s="623"/>
      <c r="DP100" s="623"/>
      <c r="DQ100" s="623"/>
      <c r="DR100" s="623"/>
      <c r="DS100" s="623"/>
      <c r="DT100" s="623"/>
      <c r="DU100" s="623"/>
      <c r="DV100" s="623"/>
      <c r="DW100" s="623"/>
      <c r="DX100" s="623"/>
      <c r="DY100" s="623"/>
      <c r="DZ100" s="623"/>
      <c r="EA100" s="623"/>
      <c r="EB100" s="623"/>
      <c r="EC100" s="623"/>
      <c r="ED100" s="623"/>
      <c r="EE100" s="623"/>
      <c r="EF100" s="704"/>
      <c r="EG100" s="704"/>
      <c r="EH100" s="704"/>
      <c r="EI100" s="704"/>
      <c r="EJ100" s="704"/>
      <c r="EK100" s="704"/>
      <c r="EL100" s="704"/>
      <c r="EM100" s="704"/>
      <c r="EN100" s="623"/>
      <c r="EO100" s="623"/>
      <c r="EP100" s="704"/>
      <c r="EQ100" s="704"/>
      <c r="ER100" s="704"/>
      <c r="ES100" s="704"/>
      <c r="ET100" s="704"/>
      <c r="EU100" s="704"/>
      <c r="EV100" s="704"/>
      <c r="EW100" s="623"/>
      <c r="EX100" s="623"/>
      <c r="EY100" s="623"/>
    </row>
    <row r="101">
      <c r="A101" s="620"/>
      <c r="B101" s="621"/>
      <c r="C101" s="621"/>
      <c r="D101" s="621"/>
      <c r="E101" s="621"/>
      <c r="F101" s="621"/>
      <c r="G101" s="621"/>
      <c r="H101" s="621"/>
      <c r="I101" s="621"/>
      <c r="J101" s="621"/>
      <c r="K101" s="621"/>
      <c r="L101" s="621"/>
      <c r="M101" s="621"/>
      <c r="N101" s="621"/>
      <c r="O101" s="621"/>
      <c r="P101" s="621"/>
      <c r="Q101" s="621"/>
      <c r="R101" s="621"/>
      <c r="S101" s="621"/>
      <c r="T101" s="621"/>
      <c r="U101" s="621"/>
      <c r="V101" s="621"/>
      <c r="W101" s="621"/>
      <c r="X101" s="621"/>
      <c r="Y101" s="621"/>
      <c r="Z101" s="621"/>
      <c r="AA101" s="621"/>
      <c r="AB101" s="621"/>
      <c r="AC101" s="621"/>
      <c r="AD101" s="621"/>
      <c r="AE101" s="621"/>
      <c r="AF101" s="621"/>
      <c r="AG101" s="621"/>
      <c r="AH101" s="621"/>
      <c r="AI101" s="621"/>
      <c r="AJ101" s="621"/>
      <c r="AK101" s="621"/>
      <c r="AL101" s="622"/>
      <c r="AM101" s="623"/>
      <c r="AN101" s="620"/>
      <c r="AO101" s="621"/>
      <c r="AP101" s="621"/>
      <c r="AQ101" s="621"/>
      <c r="AR101" s="621"/>
      <c r="AS101" s="621"/>
      <c r="AT101" s="621"/>
      <c r="AU101" s="621"/>
      <c r="AV101" s="621"/>
      <c r="AW101" s="621"/>
      <c r="AX101" s="621"/>
      <c r="AY101" s="621"/>
      <c r="AZ101" s="621"/>
      <c r="BA101" s="621"/>
      <c r="BB101" s="621"/>
      <c r="BC101" s="621"/>
      <c r="BD101" s="621"/>
      <c r="BE101" s="621"/>
      <c r="BF101" s="621"/>
      <c r="BG101" s="621"/>
      <c r="BH101" s="621"/>
      <c r="BI101" s="621"/>
      <c r="BJ101" s="621"/>
      <c r="BK101" s="621"/>
      <c r="BL101" s="621"/>
      <c r="BM101" s="621"/>
      <c r="BN101" s="621"/>
      <c r="BO101" s="621"/>
      <c r="BP101" s="621"/>
      <c r="BQ101" s="621"/>
      <c r="BR101" s="621"/>
      <c r="BS101" s="621"/>
      <c r="BT101" s="621"/>
      <c r="BU101" s="621"/>
      <c r="BV101" s="621"/>
      <c r="BW101" s="621"/>
      <c r="BX101" s="621"/>
      <c r="BY101" s="622"/>
      <c r="BZ101" s="623"/>
      <c r="CA101" s="620"/>
      <c r="CB101" s="621"/>
      <c r="CC101" s="621"/>
      <c r="CD101" s="621"/>
      <c r="CE101" s="621"/>
      <c r="CF101" s="621"/>
      <c r="CG101" s="621"/>
      <c r="CH101" s="621"/>
      <c r="CI101" s="621"/>
      <c r="CJ101" s="621"/>
      <c r="CK101" s="621"/>
      <c r="CL101" s="621"/>
      <c r="CM101" s="621"/>
      <c r="CN101" s="621"/>
      <c r="CO101" s="621"/>
      <c r="CP101" s="621"/>
      <c r="CQ101" s="621"/>
      <c r="CR101" s="621"/>
      <c r="CS101" s="621"/>
      <c r="CT101" s="621"/>
      <c r="CU101" s="621"/>
      <c r="CV101" s="621"/>
      <c r="CW101" s="621"/>
      <c r="CX101" s="621"/>
      <c r="CY101" s="621"/>
      <c r="CZ101" s="621"/>
      <c r="DA101" s="621"/>
      <c r="DB101" s="621"/>
      <c r="DC101" s="621"/>
      <c r="DD101" s="621"/>
      <c r="DE101" s="621"/>
      <c r="DF101" s="621"/>
      <c r="DG101" s="621"/>
      <c r="DH101" s="621"/>
      <c r="DI101" s="621"/>
      <c r="DJ101" s="621"/>
      <c r="DK101" s="621"/>
      <c r="DL101" s="622"/>
      <c r="DM101" s="623"/>
      <c r="DN101" s="620"/>
      <c r="DO101" s="621"/>
      <c r="DP101" s="621"/>
      <c r="DQ101" s="621"/>
      <c r="DR101" s="621"/>
      <c r="DS101" s="621"/>
      <c r="DT101" s="621"/>
      <c r="DU101" s="621"/>
      <c r="DV101" s="621"/>
      <c r="DW101" s="621"/>
      <c r="DX101" s="621"/>
      <c r="DY101" s="621"/>
      <c r="DZ101" s="621"/>
      <c r="EA101" s="621"/>
      <c r="EB101" s="621"/>
      <c r="EC101" s="621"/>
      <c r="ED101" s="621"/>
      <c r="EE101" s="621"/>
      <c r="EF101" s="621"/>
      <c r="EG101" s="621"/>
      <c r="EH101" s="621"/>
      <c r="EI101" s="621"/>
      <c r="EJ101" s="621"/>
      <c r="EK101" s="621"/>
      <c r="EL101" s="621"/>
      <c r="EM101" s="621"/>
      <c r="EN101" s="621"/>
      <c r="EO101" s="621"/>
      <c r="EP101" s="621"/>
      <c r="EQ101" s="621"/>
      <c r="ER101" s="621"/>
      <c r="ES101" s="621"/>
      <c r="ET101" s="621"/>
      <c r="EU101" s="621"/>
      <c r="EV101" s="621"/>
      <c r="EW101" s="621"/>
      <c r="EX101" s="621"/>
      <c r="EY101" s="622"/>
    </row>
    <row r="102">
      <c r="A102" s="624"/>
      <c r="B102" s="625" t="s">
        <v>1003</v>
      </c>
      <c r="AL102" s="626"/>
      <c r="AM102" s="626"/>
      <c r="AN102" s="627"/>
      <c r="AO102" s="625" t="s">
        <v>1003</v>
      </c>
      <c r="BY102" s="626"/>
      <c r="BZ102" s="626"/>
      <c r="CA102" s="627"/>
      <c r="CB102" s="625" t="s">
        <v>1003</v>
      </c>
      <c r="DL102" s="626"/>
      <c r="DM102" s="626"/>
      <c r="DN102" s="627"/>
      <c r="DO102" s="625" t="s">
        <v>1003</v>
      </c>
      <c r="EY102" s="626"/>
    </row>
    <row r="103">
      <c r="A103" s="628"/>
      <c r="B103" s="629" t="s">
        <v>1004</v>
      </c>
      <c r="AL103" s="630"/>
      <c r="AM103" s="629"/>
      <c r="AN103" s="628"/>
      <c r="AO103" s="629" t="s">
        <v>1004</v>
      </c>
      <c r="BY103" s="630"/>
      <c r="BZ103" s="629"/>
      <c r="CA103" s="628"/>
      <c r="CB103" s="629" t="s">
        <v>1004</v>
      </c>
      <c r="DL103" s="630"/>
      <c r="DM103" s="629"/>
      <c r="DN103" s="628"/>
      <c r="DO103" s="629" t="s">
        <v>1004</v>
      </c>
      <c r="EY103" s="630"/>
    </row>
    <row r="104">
      <c r="A104" s="718"/>
      <c r="B104" s="719" t="s">
        <v>1063</v>
      </c>
      <c r="AL104" s="720"/>
      <c r="AM104" s="721"/>
      <c r="AN104" s="718"/>
      <c r="AO104" s="631" t="s">
        <v>1063</v>
      </c>
      <c r="BY104" s="720"/>
      <c r="BZ104" s="721"/>
      <c r="CA104" s="718"/>
      <c r="CB104" s="631" t="s">
        <v>1063</v>
      </c>
      <c r="DL104" s="720"/>
      <c r="DM104" s="721"/>
      <c r="DN104" s="718"/>
      <c r="DO104" s="631" t="s">
        <v>1063</v>
      </c>
      <c r="EY104" s="720"/>
    </row>
    <row r="105">
      <c r="A105" s="628"/>
      <c r="B105" s="633"/>
      <c r="C105" s="633"/>
      <c r="D105" s="633"/>
      <c r="E105" s="633"/>
      <c r="F105" s="633"/>
      <c r="G105" s="633"/>
      <c r="H105" s="633"/>
      <c r="I105" s="633"/>
      <c r="J105" s="633"/>
      <c r="K105" s="633"/>
      <c r="L105" s="633"/>
      <c r="M105" s="633"/>
      <c r="N105" s="633"/>
      <c r="O105" s="633"/>
      <c r="P105" s="633"/>
      <c r="Q105" s="633"/>
      <c r="R105" s="633"/>
      <c r="S105" s="633"/>
      <c r="T105" s="633"/>
      <c r="U105" s="633"/>
      <c r="V105" s="633"/>
      <c r="W105" s="633"/>
      <c r="X105" s="633"/>
      <c r="Y105" s="633"/>
      <c r="Z105" s="633"/>
      <c r="AA105" s="633"/>
      <c r="AB105" s="633"/>
      <c r="AC105" s="633"/>
      <c r="AD105" s="633"/>
      <c r="AE105" s="633"/>
      <c r="AF105" s="633"/>
      <c r="AG105" s="633"/>
      <c r="AH105" s="633"/>
      <c r="AI105" s="633"/>
      <c r="AJ105" s="633"/>
      <c r="AK105" s="633"/>
      <c r="AL105" s="632"/>
      <c r="AM105" s="631"/>
      <c r="AN105" s="628"/>
      <c r="AO105" s="633"/>
      <c r="AP105" s="633"/>
      <c r="AQ105" s="633"/>
      <c r="AR105" s="633"/>
      <c r="AS105" s="633"/>
      <c r="AT105" s="633"/>
      <c r="AU105" s="633"/>
      <c r="AV105" s="633"/>
      <c r="AW105" s="633"/>
      <c r="AX105" s="633"/>
      <c r="AY105" s="633"/>
      <c r="AZ105" s="633"/>
      <c r="BA105" s="633"/>
      <c r="BB105" s="633"/>
      <c r="BC105" s="633"/>
      <c r="BD105" s="633"/>
      <c r="BE105" s="633"/>
      <c r="BF105" s="633"/>
      <c r="BG105" s="633"/>
      <c r="BH105" s="633"/>
      <c r="BI105" s="633"/>
      <c r="BJ105" s="633"/>
      <c r="BK105" s="633"/>
      <c r="BL105" s="633"/>
      <c r="BM105" s="633"/>
      <c r="BN105" s="633"/>
      <c r="BO105" s="633"/>
      <c r="BP105" s="633"/>
      <c r="BQ105" s="633"/>
      <c r="BR105" s="633"/>
      <c r="BS105" s="633"/>
      <c r="BT105" s="633"/>
      <c r="BU105" s="633"/>
      <c r="BV105" s="633"/>
      <c r="BW105" s="633"/>
      <c r="BX105" s="633"/>
      <c r="BY105" s="632"/>
      <c r="BZ105" s="631"/>
      <c r="CA105" s="628"/>
      <c r="CB105" s="633"/>
      <c r="CC105" s="633"/>
      <c r="CD105" s="633"/>
      <c r="CE105" s="633"/>
      <c r="CF105" s="633"/>
      <c r="CG105" s="633"/>
      <c r="CH105" s="633"/>
      <c r="CI105" s="633"/>
      <c r="CJ105" s="633"/>
      <c r="CK105" s="633"/>
      <c r="CL105" s="633"/>
      <c r="CM105" s="633"/>
      <c r="CN105" s="633"/>
      <c r="CO105" s="633"/>
      <c r="CP105" s="633"/>
      <c r="CQ105" s="633"/>
      <c r="CR105" s="633"/>
      <c r="CS105" s="633"/>
      <c r="CT105" s="633"/>
      <c r="CU105" s="633"/>
      <c r="CV105" s="633"/>
      <c r="CW105" s="633"/>
      <c r="CX105" s="633"/>
      <c r="CY105" s="633"/>
      <c r="CZ105" s="633"/>
      <c r="DA105" s="633"/>
      <c r="DB105" s="633"/>
      <c r="DC105" s="633"/>
      <c r="DD105" s="633"/>
      <c r="DE105" s="633"/>
      <c r="DF105" s="633"/>
      <c r="DG105" s="633"/>
      <c r="DH105" s="633"/>
      <c r="DI105" s="633"/>
      <c r="DJ105" s="633"/>
      <c r="DK105" s="633"/>
      <c r="DL105" s="632"/>
      <c r="DM105" s="631"/>
      <c r="DN105" s="628"/>
      <c r="DO105" s="633"/>
      <c r="DP105" s="633"/>
      <c r="DQ105" s="633"/>
      <c r="DR105" s="633"/>
      <c r="DS105" s="633"/>
      <c r="DT105" s="633"/>
      <c r="DU105" s="633"/>
      <c r="DV105" s="633"/>
      <c r="DW105" s="633"/>
      <c r="DX105" s="633"/>
      <c r="DY105" s="633"/>
      <c r="DZ105" s="633"/>
      <c r="EA105" s="633"/>
      <c r="EB105" s="633"/>
      <c r="EC105" s="633"/>
      <c r="ED105" s="633"/>
      <c r="EE105" s="633"/>
      <c r="EF105" s="633"/>
      <c r="EG105" s="633"/>
      <c r="EH105" s="633"/>
      <c r="EI105" s="633"/>
      <c r="EJ105" s="633"/>
      <c r="EK105" s="633"/>
      <c r="EL105" s="633"/>
      <c r="EM105" s="633"/>
      <c r="EN105" s="633"/>
      <c r="EO105" s="633"/>
      <c r="EP105" s="633"/>
      <c r="EQ105" s="633"/>
      <c r="ER105" s="633"/>
      <c r="ES105" s="633"/>
      <c r="ET105" s="633"/>
      <c r="EU105" s="633"/>
      <c r="EV105" s="633"/>
      <c r="EW105" s="633"/>
      <c r="EX105" s="633"/>
      <c r="EY105" s="632"/>
    </row>
    <row r="106">
      <c r="A106" s="628"/>
      <c r="B106" s="634" t="s">
        <v>1006</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2"/>
      <c r="AL106" s="635"/>
      <c r="AM106" s="636"/>
      <c r="AN106" s="628"/>
      <c r="AO106" s="634" t="s">
        <v>1006</v>
      </c>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2"/>
      <c r="BY106" s="635"/>
      <c r="BZ106" s="636"/>
      <c r="CA106" s="628"/>
      <c r="CB106" s="634" t="s">
        <v>1006</v>
      </c>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2"/>
      <c r="DL106" s="635"/>
      <c r="DM106" s="636"/>
      <c r="DN106" s="628"/>
      <c r="DO106" s="634" t="s">
        <v>1006</v>
      </c>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2"/>
      <c r="EY106" s="635"/>
    </row>
    <row r="107">
      <c r="A107" s="628"/>
      <c r="B107" s="637" t="s">
        <v>43</v>
      </c>
      <c r="C107" s="12"/>
      <c r="D107" s="638" t="str">
        <f>'3A 2025-2026 REPORTE CALIFICACI'!E7</f>
        <v>2025-2026</v>
      </c>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6"/>
      <c r="AL107" s="639"/>
      <c r="AM107" s="640"/>
      <c r="AN107" s="628"/>
      <c r="AO107" s="637" t="s">
        <v>43</v>
      </c>
      <c r="AP107" s="12"/>
      <c r="AQ107" s="638" t="str">
        <f>'3A 2025-2026 REPORTE CALIFICACI'!E7</f>
        <v>2025-2026</v>
      </c>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6"/>
      <c r="BY107" s="639"/>
      <c r="BZ107" s="640"/>
      <c r="CA107" s="628"/>
      <c r="CB107" s="637" t="s">
        <v>43</v>
      </c>
      <c r="CC107" s="12"/>
      <c r="CD107" s="638" t="str">
        <f>'3A 2025-2026 REPORTE CALIFICACI'!E7</f>
        <v>2025-2026</v>
      </c>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6"/>
      <c r="DL107" s="639"/>
      <c r="DM107" s="640"/>
      <c r="DN107" s="628"/>
      <c r="DO107" s="637" t="s">
        <v>43</v>
      </c>
      <c r="DP107" s="12"/>
      <c r="DQ107" s="638" t="str">
        <f>'3A 2025-2026 REPORTE CALIFICACI'!E7</f>
        <v>2025-2026</v>
      </c>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6"/>
      <c r="EY107" s="639"/>
    </row>
    <row r="108">
      <c r="A108" s="628"/>
      <c r="B108" s="641" t="s">
        <v>1007</v>
      </c>
      <c r="C108" s="12"/>
      <c r="D108" s="638" t="str">
        <f>'3A 2025-2026 REPORTE CALIFICACI'!D19</f>
        <v>Erleen  Brito Castillo</v>
      </c>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6"/>
      <c r="AL108" s="639"/>
      <c r="AM108" s="640"/>
      <c r="AN108" s="628"/>
      <c r="AO108" s="641" t="s">
        <v>1007</v>
      </c>
      <c r="AP108" s="12"/>
      <c r="AQ108" s="638" t="str">
        <f>'3A 2025-2026 REPORTE CALIFICACI'!D20</f>
        <v>Brianny  Caraballo Guzmán</v>
      </c>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6"/>
      <c r="BY108" s="639"/>
      <c r="BZ108" s="640"/>
      <c r="CA108" s="628"/>
      <c r="CB108" s="641" t="s">
        <v>1007</v>
      </c>
      <c r="CC108" s="12"/>
      <c r="CD108" s="638" t="str">
        <f>'3A 2025-2026 REPORTE CALIFICACI'!D21</f>
        <v>Scarlet  Castillo</v>
      </c>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6"/>
      <c r="DL108" s="639"/>
      <c r="DM108" s="640"/>
      <c r="DN108" s="628"/>
      <c r="DO108" s="641" t="s">
        <v>1007</v>
      </c>
      <c r="DP108" s="12"/>
      <c r="DQ108" s="638" t="str">
        <f>'3A 2025-2026 REPORTE CALIFICACI'!D22</f>
        <v>Yarselin  Cruz Peña</v>
      </c>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6"/>
      <c r="EY108" s="639"/>
    </row>
    <row r="109">
      <c r="A109" s="628"/>
      <c r="B109" s="641" t="s">
        <v>1008</v>
      </c>
      <c r="C109" s="12"/>
      <c r="D109" s="638">
        <f>'3A 2025-2026 REPORTE CALIFICACI'!A19</f>
        <v>9</v>
      </c>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6"/>
      <c r="AL109" s="639"/>
      <c r="AM109" s="640"/>
      <c r="AN109" s="628"/>
      <c r="AO109" s="641" t="s">
        <v>1008</v>
      </c>
      <c r="AP109" s="12"/>
      <c r="AQ109" s="638">
        <f>'3A 2025-2026 REPORTE CALIFICACI'!A20</f>
        <v>10</v>
      </c>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6"/>
      <c r="BY109" s="639"/>
      <c r="BZ109" s="640"/>
      <c r="CA109" s="628"/>
      <c r="CB109" s="641" t="s">
        <v>1008</v>
      </c>
      <c r="CC109" s="12"/>
      <c r="CD109" s="638">
        <f>'3A 2025-2026 REPORTE CALIFICACI'!A21</f>
        <v>11</v>
      </c>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6"/>
      <c r="DL109" s="639"/>
      <c r="DM109" s="640"/>
      <c r="DN109" s="628"/>
      <c r="DO109" s="641" t="s">
        <v>1008</v>
      </c>
      <c r="DP109" s="12"/>
      <c r="DQ109" s="638">
        <f>'3A 2025-2026 REPORTE CALIFICACI'!A22</f>
        <v>12</v>
      </c>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6"/>
      <c r="EY109" s="639"/>
    </row>
    <row r="110">
      <c r="A110" s="628"/>
      <c r="B110" s="641" t="s">
        <v>1009</v>
      </c>
      <c r="C110" s="12"/>
      <c r="D110" s="638">
        <f>'3A 2025-2026 REPORTE CALIFICACI'!C18</f>
        <v>6783589</v>
      </c>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6"/>
      <c r="AL110" s="639"/>
      <c r="AM110" s="640"/>
      <c r="AN110" s="628"/>
      <c r="AO110" s="641" t="s">
        <v>1009</v>
      </c>
      <c r="AP110" s="12"/>
      <c r="AQ110" s="638">
        <f>'3A 2025-2026 REPORTE CALIFICACI'!C20</f>
        <v>7042227</v>
      </c>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6"/>
      <c r="BY110" s="639"/>
      <c r="BZ110" s="640"/>
      <c r="CA110" s="628"/>
      <c r="CB110" s="641" t="s">
        <v>1009</v>
      </c>
      <c r="CC110" s="12"/>
      <c r="CD110" s="638">
        <f>'3A 2025-2026 REPORTE CALIFICACI'!C21</f>
        <v>32626669</v>
      </c>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6"/>
      <c r="DL110" s="639"/>
      <c r="DM110" s="640"/>
      <c r="DN110" s="628"/>
      <c r="DO110" s="641" t="s">
        <v>1009</v>
      </c>
      <c r="DP110" s="12"/>
      <c r="DQ110" s="638">
        <f>'3A 2025-2026 REPORTE CALIFICACI'!C22</f>
        <v>33016326</v>
      </c>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6"/>
      <c r="EY110" s="639"/>
    </row>
    <row r="111">
      <c r="A111" s="628"/>
      <c r="B111" s="641" t="s">
        <v>1010</v>
      </c>
      <c r="C111" s="12"/>
      <c r="D111" s="638" t="str">
        <f>'3A 2025-2026 REPORTE CALIFICACI'!D5</f>
        <v>3A</v>
      </c>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6"/>
      <c r="AL111" s="639"/>
      <c r="AM111" s="640"/>
      <c r="AN111" s="628"/>
      <c r="AO111" s="641" t="s">
        <v>1010</v>
      </c>
      <c r="AP111" s="12"/>
      <c r="AQ111" s="638" t="str">
        <f>'3A 2025-2026 REPORTE CALIFICACI'!D5</f>
        <v>3A</v>
      </c>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6"/>
      <c r="BY111" s="639"/>
      <c r="BZ111" s="640"/>
      <c r="CA111" s="628"/>
      <c r="CB111" s="641" t="s">
        <v>1010</v>
      </c>
      <c r="CC111" s="12"/>
      <c r="CD111" s="638" t="str">
        <f>'3A 2025-2026 REPORTE CALIFICACI'!D5</f>
        <v>3A</v>
      </c>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6"/>
      <c r="DL111" s="639"/>
      <c r="DM111" s="640"/>
      <c r="DN111" s="628"/>
      <c r="DO111" s="641" t="s">
        <v>1010</v>
      </c>
      <c r="DP111" s="12"/>
      <c r="DQ111" s="638" t="str">
        <f>'3A 2025-2026 REPORTE CALIFICACI'!D5</f>
        <v>3A</v>
      </c>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6"/>
      <c r="EY111" s="639"/>
    </row>
    <row r="112">
      <c r="A112" s="628"/>
      <c r="B112" s="642" t="s">
        <v>977</v>
      </c>
      <c r="C112" s="12"/>
      <c r="D112" s="638" t="str">
        <f>'3A 2025-2026 REPORTE CALIFICACI'!E6</f>
        <v>MAYELIN GARCIA</v>
      </c>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6"/>
      <c r="AL112" s="639"/>
      <c r="AM112" s="640"/>
      <c r="AN112" s="628"/>
      <c r="AO112" s="642" t="s">
        <v>977</v>
      </c>
      <c r="AP112" s="12"/>
      <c r="AQ112" s="638" t="str">
        <f>'3A 2025-2026 REPORTE CALIFICACI'!E6</f>
        <v>MAYELIN GARCIA</v>
      </c>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6"/>
      <c r="BY112" s="639"/>
      <c r="BZ112" s="640"/>
      <c r="CA112" s="628"/>
      <c r="CB112" s="642" t="s">
        <v>977</v>
      </c>
      <c r="CC112" s="12"/>
      <c r="CD112" s="638" t="str">
        <f>'3A 2025-2026 REPORTE CALIFICACI'!E6</f>
        <v>MAYELIN GARCIA</v>
      </c>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6"/>
      <c r="DL112" s="639"/>
      <c r="DM112" s="640"/>
      <c r="DN112" s="628"/>
      <c r="DO112" s="642" t="s">
        <v>977</v>
      </c>
      <c r="DP112" s="12"/>
      <c r="DQ112" s="638" t="str">
        <f>'3A 2025-2026 REPORTE CALIFICACI'!E6</f>
        <v>MAYELIN GARCIA</v>
      </c>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6"/>
      <c r="EY112" s="639"/>
    </row>
    <row r="113">
      <c r="A113" s="628"/>
      <c r="B113" s="643"/>
      <c r="C113" s="643"/>
      <c r="D113" s="643"/>
      <c r="E113" s="643"/>
      <c r="F113" s="643"/>
      <c r="G113" s="643"/>
      <c r="H113" s="643"/>
      <c r="I113" s="643"/>
      <c r="J113" s="643"/>
      <c r="K113" s="643"/>
      <c r="L113" s="643"/>
      <c r="M113" s="643"/>
      <c r="N113" s="643"/>
      <c r="O113" s="643"/>
      <c r="P113" s="643"/>
      <c r="Q113" s="643"/>
      <c r="R113" s="643"/>
      <c r="S113" s="643"/>
      <c r="T113" s="643"/>
      <c r="U113" s="643"/>
      <c r="V113" s="643"/>
      <c r="W113" s="643"/>
      <c r="X113" s="643"/>
      <c r="Y113" s="643"/>
      <c r="Z113" s="643"/>
      <c r="AA113" s="643"/>
      <c r="AB113" s="643"/>
      <c r="AC113" s="643"/>
      <c r="AD113" s="643"/>
      <c r="AE113" s="643"/>
      <c r="AF113" s="643"/>
      <c r="AG113" s="643"/>
      <c r="AH113" s="643"/>
      <c r="AI113" s="643"/>
      <c r="AJ113" s="643"/>
      <c r="AK113" s="643"/>
      <c r="AL113" s="644"/>
      <c r="AM113" s="643"/>
      <c r="AN113" s="628"/>
      <c r="AO113" s="643"/>
      <c r="AP113" s="643"/>
      <c r="AQ113" s="643"/>
      <c r="AR113" s="643"/>
      <c r="AS113" s="643"/>
      <c r="AT113" s="643"/>
      <c r="AU113" s="643"/>
      <c r="AV113" s="643"/>
      <c r="AW113" s="643"/>
      <c r="AX113" s="643"/>
      <c r="AY113" s="643"/>
      <c r="AZ113" s="643"/>
      <c r="BA113" s="643"/>
      <c r="BB113" s="643"/>
      <c r="BC113" s="643"/>
      <c r="BD113" s="643"/>
      <c r="BE113" s="643"/>
      <c r="BF113" s="643"/>
      <c r="BG113" s="643"/>
      <c r="BH113" s="643"/>
      <c r="BI113" s="643"/>
      <c r="BJ113" s="643"/>
      <c r="BK113" s="643"/>
      <c r="BL113" s="643"/>
      <c r="BM113" s="643"/>
      <c r="BN113" s="643"/>
      <c r="BO113" s="643"/>
      <c r="BP113" s="643"/>
      <c r="BQ113" s="643"/>
      <c r="BR113" s="643"/>
      <c r="BS113" s="643"/>
      <c r="BT113" s="643"/>
      <c r="BU113" s="643"/>
      <c r="BV113" s="643"/>
      <c r="BW113" s="643"/>
      <c r="BX113" s="643"/>
      <c r="BY113" s="644"/>
      <c r="BZ113" s="643"/>
      <c r="CA113" s="628"/>
      <c r="CB113" s="643"/>
      <c r="CC113" s="643"/>
      <c r="CD113" s="643"/>
      <c r="CE113" s="643"/>
      <c r="CF113" s="643"/>
      <c r="CG113" s="643"/>
      <c r="CH113" s="643"/>
      <c r="CI113" s="643"/>
      <c r="CJ113" s="643"/>
      <c r="CK113" s="643"/>
      <c r="CL113" s="643"/>
      <c r="CM113" s="643"/>
      <c r="CN113" s="643"/>
      <c r="CO113" s="643"/>
      <c r="CP113" s="643"/>
      <c r="CQ113" s="643"/>
      <c r="CR113" s="643"/>
      <c r="CS113" s="643"/>
      <c r="CT113" s="643"/>
      <c r="CU113" s="643"/>
      <c r="CV113" s="643"/>
      <c r="CW113" s="643"/>
      <c r="CX113" s="643"/>
      <c r="CY113" s="643"/>
      <c r="CZ113" s="643"/>
      <c r="DA113" s="643"/>
      <c r="DB113" s="643"/>
      <c r="DC113" s="643"/>
      <c r="DD113" s="643"/>
      <c r="DE113" s="643"/>
      <c r="DF113" s="643"/>
      <c r="DG113" s="643"/>
      <c r="DH113" s="643"/>
      <c r="DI113" s="643"/>
      <c r="DJ113" s="643"/>
      <c r="DK113" s="643"/>
      <c r="DL113" s="644"/>
      <c r="DM113" s="643"/>
      <c r="DN113" s="628"/>
      <c r="DO113" s="643"/>
      <c r="DP113" s="643"/>
      <c r="DQ113" s="643"/>
      <c r="DR113" s="643"/>
      <c r="DS113" s="643"/>
      <c r="DT113" s="643"/>
      <c r="DU113" s="643"/>
      <c r="DV113" s="643"/>
      <c r="DW113" s="643"/>
      <c r="DX113" s="643"/>
      <c r="DY113" s="643"/>
      <c r="DZ113" s="643"/>
      <c r="EA113" s="643"/>
      <c r="EB113" s="643"/>
      <c r="EC113" s="643"/>
      <c r="ED113" s="643"/>
      <c r="EE113" s="643"/>
      <c r="EF113" s="643"/>
      <c r="EG113" s="643"/>
      <c r="EH113" s="643"/>
      <c r="EI113" s="643"/>
      <c r="EJ113" s="643"/>
      <c r="EK113" s="643"/>
      <c r="EL113" s="643"/>
      <c r="EM113" s="643"/>
      <c r="EN113" s="643"/>
      <c r="EO113" s="643"/>
      <c r="EP113" s="643"/>
      <c r="EQ113" s="643"/>
      <c r="ER113" s="643"/>
      <c r="ES113" s="643"/>
      <c r="ET113" s="643"/>
      <c r="EU113" s="643"/>
      <c r="EV113" s="643"/>
      <c r="EW113" s="643"/>
      <c r="EX113" s="643"/>
      <c r="EY113" s="644"/>
    </row>
    <row r="114">
      <c r="A114" s="628"/>
      <c r="B114" s="643"/>
      <c r="C114" s="643"/>
      <c r="D114" s="643"/>
      <c r="E114" s="643"/>
      <c r="F114" s="643"/>
      <c r="G114" s="643"/>
      <c r="H114" s="643"/>
      <c r="I114" s="643"/>
      <c r="J114" s="643"/>
      <c r="K114" s="643"/>
      <c r="L114" s="643"/>
      <c r="M114" s="643"/>
      <c r="N114" s="643"/>
      <c r="O114" s="643"/>
      <c r="P114" s="643"/>
      <c r="Q114" s="643"/>
      <c r="R114" s="643"/>
      <c r="S114" s="643"/>
      <c r="T114" s="643"/>
      <c r="U114" s="643"/>
      <c r="V114" s="643"/>
      <c r="W114" s="643"/>
      <c r="X114" s="643"/>
      <c r="Y114" s="643"/>
      <c r="Z114" s="643"/>
      <c r="AA114" s="643"/>
      <c r="AB114" s="643"/>
      <c r="AC114" s="643"/>
      <c r="AD114" s="643"/>
      <c r="AE114" s="643"/>
      <c r="AF114" s="643"/>
      <c r="AG114" s="643"/>
      <c r="AH114" s="643"/>
      <c r="AI114" s="643"/>
      <c r="AJ114" s="643"/>
      <c r="AK114" s="643"/>
      <c r="AL114" s="644"/>
      <c r="AM114" s="643"/>
      <c r="AN114" s="628"/>
      <c r="AO114" s="643"/>
      <c r="AP114" s="643"/>
      <c r="AQ114" s="643"/>
      <c r="AR114" s="643"/>
      <c r="AS114" s="643"/>
      <c r="AT114" s="643"/>
      <c r="AU114" s="643"/>
      <c r="AV114" s="643"/>
      <c r="AW114" s="643"/>
      <c r="AX114" s="643"/>
      <c r="AY114" s="643"/>
      <c r="AZ114" s="643"/>
      <c r="BA114" s="643"/>
      <c r="BB114" s="643"/>
      <c r="BC114" s="643"/>
      <c r="BD114" s="643"/>
      <c r="BE114" s="643"/>
      <c r="BF114" s="643"/>
      <c r="BG114" s="643"/>
      <c r="BH114" s="643"/>
      <c r="BI114" s="643"/>
      <c r="BJ114" s="643"/>
      <c r="BK114" s="643"/>
      <c r="BL114" s="643"/>
      <c r="BM114" s="643"/>
      <c r="BN114" s="643"/>
      <c r="BO114" s="643"/>
      <c r="BP114" s="643"/>
      <c r="BQ114" s="643"/>
      <c r="BR114" s="643"/>
      <c r="BS114" s="643"/>
      <c r="BT114" s="643"/>
      <c r="BU114" s="643"/>
      <c r="BV114" s="643"/>
      <c r="BW114" s="643"/>
      <c r="BX114" s="643"/>
      <c r="BY114" s="644"/>
      <c r="BZ114" s="643"/>
      <c r="CA114" s="628"/>
      <c r="CB114" s="643"/>
      <c r="CC114" s="643"/>
      <c r="CD114" s="643"/>
      <c r="CE114" s="643"/>
      <c r="CF114" s="643"/>
      <c r="CG114" s="643"/>
      <c r="CH114" s="643"/>
      <c r="CI114" s="643"/>
      <c r="CJ114" s="643"/>
      <c r="CK114" s="643"/>
      <c r="CL114" s="643"/>
      <c r="CM114" s="643"/>
      <c r="CN114" s="643"/>
      <c r="CO114" s="643"/>
      <c r="CP114" s="643"/>
      <c r="CQ114" s="643"/>
      <c r="CR114" s="643"/>
      <c r="CS114" s="643"/>
      <c r="CT114" s="643"/>
      <c r="CU114" s="643"/>
      <c r="CV114" s="643"/>
      <c r="CW114" s="643"/>
      <c r="CX114" s="643"/>
      <c r="CY114" s="643"/>
      <c r="CZ114" s="643"/>
      <c r="DA114" s="643"/>
      <c r="DB114" s="643"/>
      <c r="DC114" s="643"/>
      <c r="DD114" s="643"/>
      <c r="DE114" s="643"/>
      <c r="DF114" s="643"/>
      <c r="DG114" s="643"/>
      <c r="DH114" s="643"/>
      <c r="DI114" s="643"/>
      <c r="DJ114" s="643"/>
      <c r="DK114" s="643"/>
      <c r="DL114" s="644"/>
      <c r="DM114" s="643"/>
      <c r="DN114" s="628"/>
      <c r="DO114" s="643"/>
      <c r="DP114" s="643"/>
      <c r="DQ114" s="643"/>
      <c r="DR114" s="643"/>
      <c r="DS114" s="643"/>
      <c r="DT114" s="643"/>
      <c r="DU114" s="643"/>
      <c r="DV114" s="643"/>
      <c r="DW114" s="643"/>
      <c r="DX114" s="643"/>
      <c r="DY114" s="643"/>
      <c r="DZ114" s="643"/>
      <c r="EA114" s="643"/>
      <c r="EB114" s="643"/>
      <c r="EC114" s="643"/>
      <c r="ED114" s="643"/>
      <c r="EE114" s="643"/>
      <c r="EF114" s="643"/>
      <c r="EG114" s="643"/>
      <c r="EH114" s="643"/>
      <c r="EI114" s="643"/>
      <c r="EJ114" s="643"/>
      <c r="EK114" s="643"/>
      <c r="EL114" s="643"/>
      <c r="EM114" s="643"/>
      <c r="EN114" s="643"/>
      <c r="EO114" s="643"/>
      <c r="EP114" s="643"/>
      <c r="EQ114" s="643"/>
      <c r="ER114" s="643"/>
      <c r="ES114" s="643"/>
      <c r="ET114" s="643"/>
      <c r="EU114" s="643"/>
      <c r="EV114" s="643"/>
      <c r="EW114" s="643"/>
      <c r="EX114" s="643"/>
      <c r="EY114" s="644"/>
    </row>
    <row r="115">
      <c r="A115" s="645"/>
      <c r="B115" s="646" t="s">
        <v>1011</v>
      </c>
      <c r="C115" s="16"/>
      <c r="D115" s="646" t="s">
        <v>981</v>
      </c>
      <c r="E115" s="15"/>
      <c r="F115" s="15"/>
      <c r="G115" s="16"/>
      <c r="H115" s="646" t="s">
        <v>1012</v>
      </c>
      <c r="I115" s="15"/>
      <c r="J115" s="15"/>
      <c r="K115" s="16"/>
      <c r="L115" s="646" t="s">
        <v>983</v>
      </c>
      <c r="M115" s="15"/>
      <c r="N115" s="15"/>
      <c r="O115" s="16"/>
      <c r="P115" s="646" t="s">
        <v>984</v>
      </c>
      <c r="Q115" s="15"/>
      <c r="R115" s="15"/>
      <c r="S115" s="16"/>
      <c r="T115" s="647" t="s">
        <v>985</v>
      </c>
      <c r="U115" s="15"/>
      <c r="V115" s="15"/>
      <c r="W115" s="16"/>
      <c r="X115" s="648" t="s">
        <v>986</v>
      </c>
      <c r="Y115" s="648" t="s">
        <v>652</v>
      </c>
      <c r="Z115" s="646" t="s">
        <v>987</v>
      </c>
      <c r="AA115" s="15"/>
      <c r="AB115" s="15"/>
      <c r="AC115" s="16"/>
      <c r="AD115" s="646" t="s">
        <v>988</v>
      </c>
      <c r="AE115" s="15"/>
      <c r="AF115" s="15"/>
      <c r="AG115" s="16"/>
      <c r="AH115" s="646" t="s">
        <v>989</v>
      </c>
      <c r="AI115" s="16"/>
      <c r="AJ115" s="646" t="s">
        <v>656</v>
      </c>
      <c r="AK115" s="16"/>
      <c r="AL115" s="649"/>
      <c r="AM115" s="650"/>
      <c r="AN115" s="645"/>
      <c r="AO115" s="646" t="s">
        <v>1011</v>
      </c>
      <c r="AP115" s="16"/>
      <c r="AQ115" s="646" t="s">
        <v>981</v>
      </c>
      <c r="AR115" s="15"/>
      <c r="AS115" s="15"/>
      <c r="AT115" s="16"/>
      <c r="AU115" s="646" t="s">
        <v>1012</v>
      </c>
      <c r="AV115" s="15"/>
      <c r="AW115" s="15"/>
      <c r="AX115" s="16"/>
      <c r="AY115" s="646" t="s">
        <v>983</v>
      </c>
      <c r="AZ115" s="15"/>
      <c r="BA115" s="15"/>
      <c r="BB115" s="16"/>
      <c r="BC115" s="646" t="s">
        <v>984</v>
      </c>
      <c r="BD115" s="15"/>
      <c r="BE115" s="15"/>
      <c r="BF115" s="16"/>
      <c r="BG115" s="647" t="s">
        <v>985</v>
      </c>
      <c r="BH115" s="15"/>
      <c r="BI115" s="15"/>
      <c r="BJ115" s="16"/>
      <c r="BK115" s="648" t="s">
        <v>986</v>
      </c>
      <c r="BL115" s="648" t="s">
        <v>652</v>
      </c>
      <c r="BM115" s="646" t="s">
        <v>987</v>
      </c>
      <c r="BN115" s="15"/>
      <c r="BO115" s="15"/>
      <c r="BP115" s="16"/>
      <c r="BQ115" s="646" t="s">
        <v>988</v>
      </c>
      <c r="BR115" s="15"/>
      <c r="BS115" s="15"/>
      <c r="BT115" s="16"/>
      <c r="BU115" s="646" t="s">
        <v>989</v>
      </c>
      <c r="BV115" s="16"/>
      <c r="BW115" s="646" t="s">
        <v>656</v>
      </c>
      <c r="BX115" s="16"/>
      <c r="BY115" s="649"/>
      <c r="BZ115" s="650"/>
      <c r="CA115" s="645"/>
      <c r="CB115" s="646" t="s">
        <v>1011</v>
      </c>
      <c r="CC115" s="16"/>
      <c r="CD115" s="646" t="s">
        <v>981</v>
      </c>
      <c r="CE115" s="15"/>
      <c r="CF115" s="15"/>
      <c r="CG115" s="16"/>
      <c r="CH115" s="646" t="s">
        <v>1012</v>
      </c>
      <c r="CI115" s="15"/>
      <c r="CJ115" s="15"/>
      <c r="CK115" s="16"/>
      <c r="CL115" s="646" t="s">
        <v>983</v>
      </c>
      <c r="CM115" s="15"/>
      <c r="CN115" s="15"/>
      <c r="CO115" s="16"/>
      <c r="CP115" s="646" t="s">
        <v>984</v>
      </c>
      <c r="CQ115" s="15"/>
      <c r="CR115" s="15"/>
      <c r="CS115" s="16"/>
      <c r="CT115" s="647" t="s">
        <v>985</v>
      </c>
      <c r="CU115" s="15"/>
      <c r="CV115" s="15"/>
      <c r="CW115" s="16"/>
      <c r="CX115" s="648" t="s">
        <v>986</v>
      </c>
      <c r="CY115" s="648" t="s">
        <v>652</v>
      </c>
      <c r="CZ115" s="646" t="s">
        <v>987</v>
      </c>
      <c r="DA115" s="15"/>
      <c r="DB115" s="15"/>
      <c r="DC115" s="16"/>
      <c r="DD115" s="646" t="s">
        <v>988</v>
      </c>
      <c r="DE115" s="15"/>
      <c r="DF115" s="15"/>
      <c r="DG115" s="16"/>
      <c r="DH115" s="646" t="s">
        <v>989</v>
      </c>
      <c r="DI115" s="16"/>
      <c r="DJ115" s="646" t="s">
        <v>656</v>
      </c>
      <c r="DK115" s="16"/>
      <c r="DL115" s="649"/>
      <c r="DM115" s="650"/>
      <c r="DN115" s="645"/>
      <c r="DO115" s="646" t="s">
        <v>1011</v>
      </c>
      <c r="DP115" s="16"/>
      <c r="DQ115" s="646" t="s">
        <v>981</v>
      </c>
      <c r="DR115" s="15"/>
      <c r="DS115" s="15"/>
      <c r="DT115" s="16"/>
      <c r="DU115" s="646" t="s">
        <v>1012</v>
      </c>
      <c r="DV115" s="15"/>
      <c r="DW115" s="15"/>
      <c r="DX115" s="16"/>
      <c r="DY115" s="646" t="s">
        <v>983</v>
      </c>
      <c r="DZ115" s="15"/>
      <c r="EA115" s="15"/>
      <c r="EB115" s="16"/>
      <c r="EC115" s="646" t="s">
        <v>984</v>
      </c>
      <c r="ED115" s="15"/>
      <c r="EE115" s="15"/>
      <c r="EF115" s="16"/>
      <c r="EG115" s="647" t="s">
        <v>985</v>
      </c>
      <c r="EH115" s="15"/>
      <c r="EI115" s="15"/>
      <c r="EJ115" s="16"/>
      <c r="EK115" s="648" t="s">
        <v>986</v>
      </c>
      <c r="EL115" s="648" t="s">
        <v>652</v>
      </c>
      <c r="EM115" s="646" t="s">
        <v>987</v>
      </c>
      <c r="EN115" s="15"/>
      <c r="EO115" s="15"/>
      <c r="EP115" s="16"/>
      <c r="EQ115" s="646" t="s">
        <v>988</v>
      </c>
      <c r="ER115" s="15"/>
      <c r="ES115" s="15"/>
      <c r="ET115" s="16"/>
      <c r="EU115" s="646" t="s">
        <v>989</v>
      </c>
      <c r="EV115" s="16"/>
      <c r="EW115" s="646" t="s">
        <v>656</v>
      </c>
      <c r="EX115" s="16"/>
      <c r="EY115" s="649"/>
    </row>
    <row r="116" ht="123.0" customHeight="1">
      <c r="A116" s="651"/>
      <c r="B116" s="652" t="s">
        <v>1013</v>
      </c>
      <c r="C116" s="16"/>
      <c r="D116" s="653" t="s">
        <v>631</v>
      </c>
      <c r="E116" s="654" t="s">
        <v>633</v>
      </c>
      <c r="F116" s="653" t="s">
        <v>635</v>
      </c>
      <c r="G116" s="653" t="s">
        <v>637</v>
      </c>
      <c r="H116" s="653" t="s">
        <v>631</v>
      </c>
      <c r="I116" s="654" t="s">
        <v>633</v>
      </c>
      <c r="J116" s="653" t="s">
        <v>635</v>
      </c>
      <c r="K116" s="653" t="s">
        <v>637</v>
      </c>
      <c r="L116" s="653" t="s">
        <v>631</v>
      </c>
      <c r="M116" s="654" t="s">
        <v>633</v>
      </c>
      <c r="N116" s="653" t="s">
        <v>635</v>
      </c>
      <c r="O116" s="653" t="s">
        <v>637</v>
      </c>
      <c r="P116" s="653" t="s">
        <v>631</v>
      </c>
      <c r="Q116" s="654" t="s">
        <v>633</v>
      </c>
      <c r="R116" s="653" t="s">
        <v>635</v>
      </c>
      <c r="S116" s="652" t="s">
        <v>637</v>
      </c>
      <c r="T116" s="655" t="s">
        <v>991</v>
      </c>
      <c r="U116" s="654" t="s">
        <v>992</v>
      </c>
      <c r="V116" s="653" t="s">
        <v>993</v>
      </c>
      <c r="W116" s="653" t="s">
        <v>994</v>
      </c>
      <c r="X116" s="43"/>
      <c r="Y116" s="43"/>
      <c r="Z116" s="656" t="s">
        <v>995</v>
      </c>
      <c r="AA116" s="656" t="s">
        <v>734</v>
      </c>
      <c r="AB116" s="656" t="s">
        <v>996</v>
      </c>
      <c r="AC116" s="657" t="s">
        <v>665</v>
      </c>
      <c r="AD116" s="656" t="s">
        <v>997</v>
      </c>
      <c r="AE116" s="656" t="s">
        <v>998</v>
      </c>
      <c r="AF116" s="656" t="s">
        <v>999</v>
      </c>
      <c r="AG116" s="657" t="s">
        <v>669</v>
      </c>
      <c r="AH116" s="658" t="s">
        <v>1000</v>
      </c>
      <c r="AI116" s="653" t="s">
        <v>1001</v>
      </c>
      <c r="AJ116" s="658" t="s">
        <v>579</v>
      </c>
      <c r="AK116" s="658" t="s">
        <v>672</v>
      </c>
      <c r="AL116" s="659"/>
      <c r="AM116" s="660"/>
      <c r="AN116" s="651"/>
      <c r="AO116" s="652" t="s">
        <v>1013</v>
      </c>
      <c r="AP116" s="16"/>
      <c r="AQ116" s="653" t="s">
        <v>631</v>
      </c>
      <c r="AR116" s="654" t="s">
        <v>633</v>
      </c>
      <c r="AS116" s="653" t="s">
        <v>635</v>
      </c>
      <c r="AT116" s="653" t="s">
        <v>637</v>
      </c>
      <c r="AU116" s="653" t="s">
        <v>631</v>
      </c>
      <c r="AV116" s="654" t="s">
        <v>633</v>
      </c>
      <c r="AW116" s="653" t="s">
        <v>635</v>
      </c>
      <c r="AX116" s="653" t="s">
        <v>637</v>
      </c>
      <c r="AY116" s="653" t="s">
        <v>631</v>
      </c>
      <c r="AZ116" s="654" t="s">
        <v>633</v>
      </c>
      <c r="BA116" s="653" t="s">
        <v>635</v>
      </c>
      <c r="BB116" s="653" t="s">
        <v>637</v>
      </c>
      <c r="BC116" s="653" t="s">
        <v>631</v>
      </c>
      <c r="BD116" s="654" t="s">
        <v>633</v>
      </c>
      <c r="BE116" s="653" t="s">
        <v>635</v>
      </c>
      <c r="BF116" s="652" t="s">
        <v>637</v>
      </c>
      <c r="BG116" s="655" t="s">
        <v>991</v>
      </c>
      <c r="BH116" s="654" t="s">
        <v>992</v>
      </c>
      <c r="BI116" s="653" t="s">
        <v>993</v>
      </c>
      <c r="BJ116" s="653" t="s">
        <v>994</v>
      </c>
      <c r="BK116" s="43"/>
      <c r="BL116" s="43"/>
      <c r="BM116" s="656" t="s">
        <v>995</v>
      </c>
      <c r="BN116" s="656" t="s">
        <v>734</v>
      </c>
      <c r="BO116" s="656" t="s">
        <v>996</v>
      </c>
      <c r="BP116" s="657" t="s">
        <v>665</v>
      </c>
      <c r="BQ116" s="656" t="s">
        <v>997</v>
      </c>
      <c r="BR116" s="656" t="s">
        <v>998</v>
      </c>
      <c r="BS116" s="656" t="s">
        <v>999</v>
      </c>
      <c r="BT116" s="657" t="s">
        <v>669</v>
      </c>
      <c r="BU116" s="658" t="s">
        <v>1000</v>
      </c>
      <c r="BV116" s="653" t="s">
        <v>1001</v>
      </c>
      <c r="BW116" s="658" t="s">
        <v>579</v>
      </c>
      <c r="BX116" s="658" t="s">
        <v>672</v>
      </c>
      <c r="BY116" s="659"/>
      <c r="BZ116" s="660"/>
      <c r="CA116" s="651"/>
      <c r="CB116" s="652" t="s">
        <v>1013</v>
      </c>
      <c r="CC116" s="16"/>
      <c r="CD116" s="653" t="s">
        <v>631</v>
      </c>
      <c r="CE116" s="654" t="s">
        <v>633</v>
      </c>
      <c r="CF116" s="653" t="s">
        <v>635</v>
      </c>
      <c r="CG116" s="653" t="s">
        <v>637</v>
      </c>
      <c r="CH116" s="653" t="s">
        <v>631</v>
      </c>
      <c r="CI116" s="654" t="s">
        <v>633</v>
      </c>
      <c r="CJ116" s="653" t="s">
        <v>635</v>
      </c>
      <c r="CK116" s="653" t="s">
        <v>637</v>
      </c>
      <c r="CL116" s="653" t="s">
        <v>631</v>
      </c>
      <c r="CM116" s="654" t="s">
        <v>633</v>
      </c>
      <c r="CN116" s="653" t="s">
        <v>635</v>
      </c>
      <c r="CO116" s="653" t="s">
        <v>637</v>
      </c>
      <c r="CP116" s="653" t="s">
        <v>631</v>
      </c>
      <c r="CQ116" s="654" t="s">
        <v>633</v>
      </c>
      <c r="CR116" s="653" t="s">
        <v>635</v>
      </c>
      <c r="CS116" s="652" t="s">
        <v>637</v>
      </c>
      <c r="CT116" s="655" t="s">
        <v>991</v>
      </c>
      <c r="CU116" s="654" t="s">
        <v>992</v>
      </c>
      <c r="CV116" s="653" t="s">
        <v>993</v>
      </c>
      <c r="CW116" s="653" t="s">
        <v>994</v>
      </c>
      <c r="CX116" s="43"/>
      <c r="CY116" s="43"/>
      <c r="CZ116" s="656" t="s">
        <v>995</v>
      </c>
      <c r="DA116" s="656" t="s">
        <v>734</v>
      </c>
      <c r="DB116" s="656" t="s">
        <v>996</v>
      </c>
      <c r="DC116" s="657" t="s">
        <v>665</v>
      </c>
      <c r="DD116" s="656" t="s">
        <v>997</v>
      </c>
      <c r="DE116" s="656" t="s">
        <v>998</v>
      </c>
      <c r="DF116" s="656" t="s">
        <v>999</v>
      </c>
      <c r="DG116" s="657" t="s">
        <v>669</v>
      </c>
      <c r="DH116" s="658" t="s">
        <v>1000</v>
      </c>
      <c r="DI116" s="653" t="s">
        <v>1001</v>
      </c>
      <c r="DJ116" s="658" t="s">
        <v>579</v>
      </c>
      <c r="DK116" s="658" t="s">
        <v>672</v>
      </c>
      <c r="DL116" s="659"/>
      <c r="DM116" s="660"/>
      <c r="DN116" s="651"/>
      <c r="DO116" s="652" t="s">
        <v>1013</v>
      </c>
      <c r="DP116" s="16"/>
      <c r="DQ116" s="653" t="s">
        <v>631</v>
      </c>
      <c r="DR116" s="654" t="s">
        <v>633</v>
      </c>
      <c r="DS116" s="653" t="s">
        <v>635</v>
      </c>
      <c r="DT116" s="653" t="s">
        <v>637</v>
      </c>
      <c r="DU116" s="653" t="s">
        <v>631</v>
      </c>
      <c r="DV116" s="654" t="s">
        <v>633</v>
      </c>
      <c r="DW116" s="653" t="s">
        <v>635</v>
      </c>
      <c r="DX116" s="653" t="s">
        <v>637</v>
      </c>
      <c r="DY116" s="653" t="s">
        <v>631</v>
      </c>
      <c r="DZ116" s="654" t="s">
        <v>633</v>
      </c>
      <c r="EA116" s="653" t="s">
        <v>635</v>
      </c>
      <c r="EB116" s="653" t="s">
        <v>637</v>
      </c>
      <c r="EC116" s="653" t="s">
        <v>631</v>
      </c>
      <c r="ED116" s="654" t="s">
        <v>633</v>
      </c>
      <c r="EE116" s="653" t="s">
        <v>635</v>
      </c>
      <c r="EF116" s="652" t="s">
        <v>637</v>
      </c>
      <c r="EG116" s="655" t="s">
        <v>991</v>
      </c>
      <c r="EH116" s="654" t="s">
        <v>992</v>
      </c>
      <c r="EI116" s="653" t="s">
        <v>993</v>
      </c>
      <c r="EJ116" s="653" t="s">
        <v>994</v>
      </c>
      <c r="EK116" s="43"/>
      <c r="EL116" s="43"/>
      <c r="EM116" s="656" t="s">
        <v>995</v>
      </c>
      <c r="EN116" s="656" t="s">
        <v>734</v>
      </c>
      <c r="EO116" s="656" t="s">
        <v>996</v>
      </c>
      <c r="EP116" s="657" t="s">
        <v>665</v>
      </c>
      <c r="EQ116" s="656" t="s">
        <v>997</v>
      </c>
      <c r="ER116" s="656" t="s">
        <v>998</v>
      </c>
      <c r="ES116" s="656" t="s">
        <v>999</v>
      </c>
      <c r="ET116" s="657" t="s">
        <v>669</v>
      </c>
      <c r="EU116" s="658" t="s">
        <v>1000</v>
      </c>
      <c r="EV116" s="653" t="s">
        <v>1001</v>
      </c>
      <c r="EW116" s="658" t="s">
        <v>579</v>
      </c>
      <c r="EX116" s="658" t="s">
        <v>672</v>
      </c>
      <c r="EY116" s="659"/>
    </row>
    <row r="117" ht="52.5" customHeight="1">
      <c r="A117" s="661"/>
      <c r="B117" s="662" t="s">
        <v>1014</v>
      </c>
      <c r="C117" s="663" t="s">
        <v>980</v>
      </c>
      <c r="D117" s="664">
        <f>'3A 2025-2026 REPORTE CALIFICACI'!E19</f>
        <v>64</v>
      </c>
      <c r="E117" s="664">
        <f>'3A 2025-2026 REPORTE CALIFICACI'!F19</f>
        <v>71</v>
      </c>
      <c r="F117" s="665">
        <f>'3A 2025-2026 REPORTE CALIFICACI'!G19</f>
        <v>57</v>
      </c>
      <c r="G117" s="664">
        <f>'3A 2025-2026 REPORTE CALIFICACI'!H19</f>
        <v>0</v>
      </c>
      <c r="H117" s="664">
        <f>'3A 2025-2026 REPORTE CALIFICACI'!I19</f>
        <v>61</v>
      </c>
      <c r="I117" s="664">
        <f>'3A 2025-2026 REPORTE CALIFICACI'!J19</f>
        <v>74</v>
      </c>
      <c r="J117" s="664">
        <f>'3A 2025-2026 REPORTE CALIFICACI'!K19</f>
        <v>74</v>
      </c>
      <c r="K117" s="664">
        <f>'3A 2025-2026 REPORTE CALIFICACI'!L19</f>
        <v>0</v>
      </c>
      <c r="L117" s="664">
        <f>'3A 2025-2026 REPORTE CALIFICACI'!M19</f>
        <v>78</v>
      </c>
      <c r="M117" s="664">
        <f>'3A 2025-2026 REPORTE CALIFICACI'!N19</f>
        <v>72</v>
      </c>
      <c r="N117" s="664">
        <f>'3A 2025-2026 REPORTE CALIFICACI'!O19</f>
        <v>75</v>
      </c>
      <c r="O117" s="664">
        <f>'3A 2025-2026 REPORTE CALIFICACI'!P19</f>
        <v>0</v>
      </c>
      <c r="P117" s="664">
        <f>'3A 2025-2026 REPORTE CALIFICACI'!Q19</f>
        <v>83</v>
      </c>
      <c r="Q117" s="664">
        <f>'3A 2025-2026 REPORTE CALIFICACI'!R19</f>
        <v>74</v>
      </c>
      <c r="R117" s="664">
        <f>'3A 2025-2026 REPORTE CALIFICACI'!S19</f>
        <v>60</v>
      </c>
      <c r="S117" s="664">
        <f>'3A 2025-2026 REPORTE CALIFICACI'!T19</f>
        <v>0</v>
      </c>
      <c r="T117" s="716">
        <f>'3A 2025-2026 REPORTE CALIFICACI'!U19</f>
        <v>48</v>
      </c>
      <c r="U117" s="716">
        <f>'3A 2025-2026 REPORTE CALIFICACI'!V19</f>
        <v>52.25</v>
      </c>
      <c r="V117" s="716">
        <f>'3A 2025-2026 REPORTE CALIFICACI'!W19</f>
        <v>56.25</v>
      </c>
      <c r="W117" s="716">
        <f>'3A 2025-2026 REPORTE CALIFICACI'!X19</f>
        <v>54.25</v>
      </c>
      <c r="X117" s="665">
        <f>'3A 2025-2026 REPORTE CALIFICACI'!Y19</f>
        <v>52.6875</v>
      </c>
      <c r="Y117" s="717">
        <f>'3A 2025-2026 REPORTE CALIFICACI'!Z19</f>
        <v>0.5538235294</v>
      </c>
      <c r="Z117" s="665">
        <f>'3A 2025-2026 REPORTE CALIFICACI'!AA19</f>
        <v>26.34375</v>
      </c>
      <c r="AA117" s="665" t="str">
        <f>'3A 2025-2026 REPORTE CALIFICACI'!AB19</f>
        <v/>
      </c>
      <c r="AB117" s="665" t="str">
        <f>'3A 2025-2026 REPORTE CALIFICACI'!AC19</f>
        <v/>
      </c>
      <c r="AC117" s="665">
        <f>'3A 2025-2026 REPORTE CALIFICACI'!AD19</f>
        <v>26</v>
      </c>
      <c r="AD117" s="665">
        <f>'3A 2025-2026 REPORTE CALIFICACI'!AE19</f>
        <v>15.80625</v>
      </c>
      <c r="AE117" s="665" t="str">
        <f>'3A 2025-2026 REPORTE CALIFICACI'!AF19</f>
        <v/>
      </c>
      <c r="AF117" s="665" t="str">
        <f>'3A 2025-2026 REPORTE CALIFICACI'!AG19</f>
        <v/>
      </c>
      <c r="AG117" s="665">
        <f>'3A 2025-2026 REPORTE CALIFICACI'!AH19</f>
        <v>16</v>
      </c>
      <c r="AH117" s="665">
        <f>'3A 2025-2026 REPORTE CALIFICACI'!AI19</f>
        <v>52.6875</v>
      </c>
      <c r="AI117" s="664" t="str">
        <f>'3A 2025-2026 REPORTE CALIFICACI'!AJ19</f>
        <v/>
      </c>
      <c r="AJ117" s="664" t="str">
        <f>'3A 2025-2026 REPORTE CALIFICACI'!AK19</f>
        <v/>
      </c>
      <c r="AK117" s="664" t="str">
        <f>'3A 2025-2026 REPORTE CALIFICACI'!AL19</f>
        <v>R</v>
      </c>
      <c r="AL117" s="666"/>
      <c r="AM117" s="667"/>
      <c r="AN117" s="661"/>
      <c r="AO117" s="662" t="s">
        <v>1014</v>
      </c>
      <c r="AP117" s="663" t="s">
        <v>980</v>
      </c>
      <c r="AQ117" s="664">
        <f>'3A 2025-2026 REPORTE CALIFICACI'!E20</f>
        <v>98</v>
      </c>
      <c r="AR117" s="664">
        <f>'3A 2025-2026 REPORTE CALIFICACI'!F20</f>
        <v>95</v>
      </c>
      <c r="AS117" s="665">
        <f>'3A 2025-2026 REPORTE CALIFICACI'!G20</f>
        <v>100</v>
      </c>
      <c r="AT117" s="664">
        <f>'3A 2025-2026 REPORTE CALIFICACI'!H20</f>
        <v>0</v>
      </c>
      <c r="AU117" s="664">
        <f>'3A 2025-2026 REPORTE CALIFICACI'!I20</f>
        <v>97</v>
      </c>
      <c r="AV117" s="664">
        <f>'3A 2025-2026 REPORTE CALIFICACI'!J20</f>
        <v>100</v>
      </c>
      <c r="AW117" s="664">
        <f>'3A 2025-2026 REPORTE CALIFICACI'!K20</f>
        <v>96</v>
      </c>
      <c r="AX117" s="664">
        <f>'3A 2025-2026 REPORTE CALIFICACI'!L20</f>
        <v>0</v>
      </c>
      <c r="AY117" s="664">
        <f>'3A 2025-2026 REPORTE CALIFICACI'!M20</f>
        <v>100</v>
      </c>
      <c r="AZ117" s="664">
        <f>'3A 2025-2026 REPORTE CALIFICACI'!N20</f>
        <v>97</v>
      </c>
      <c r="BA117" s="664">
        <f>'3A 2025-2026 REPORTE CALIFICACI'!O20</f>
        <v>100</v>
      </c>
      <c r="BB117" s="664">
        <f>'3A 2025-2026 REPORTE CALIFICACI'!P20</f>
        <v>0</v>
      </c>
      <c r="BC117" s="664">
        <f>'3A 2025-2026 REPORTE CALIFICACI'!Q20</f>
        <v>96</v>
      </c>
      <c r="BD117" s="664">
        <f>'3A 2025-2026 REPORTE CALIFICACI'!R20</f>
        <v>100</v>
      </c>
      <c r="BE117" s="664">
        <f>'3A 2025-2026 REPORTE CALIFICACI'!S20</f>
        <v>99</v>
      </c>
      <c r="BF117" s="664">
        <f>'3A 2025-2026 REPORTE CALIFICACI'!T20</f>
        <v>0</v>
      </c>
      <c r="BG117" s="716">
        <f>'3A 2025-2026 REPORTE CALIFICACI'!U20</f>
        <v>73.25</v>
      </c>
      <c r="BH117" s="716">
        <f>'3A 2025-2026 REPORTE CALIFICACI'!V20</f>
        <v>73.25</v>
      </c>
      <c r="BI117" s="716">
        <f>'3A 2025-2026 REPORTE CALIFICACI'!W20</f>
        <v>74.25</v>
      </c>
      <c r="BJ117" s="716">
        <f>'3A 2025-2026 REPORTE CALIFICACI'!X20</f>
        <v>73.75</v>
      </c>
      <c r="BK117" s="664"/>
      <c r="BL117" s="717">
        <f>'3A 2025-2026 REPORTE CALIFICACI'!Z20</f>
        <v>0.5647058824</v>
      </c>
      <c r="BM117" s="665" t="str">
        <f>'3A 2025-2026 REPORTE CALIFICACI'!AA20</f>
        <v/>
      </c>
      <c r="BN117" s="665" t="str">
        <f>'3A 2025-2026 REPORTE CALIFICACI'!AB20</f>
        <v/>
      </c>
      <c r="BO117" s="665" t="str">
        <f>'3A 2025-2026 REPORTE CALIFICACI'!AC20</f>
        <v/>
      </c>
      <c r="BP117" s="665" t="str">
        <f>'3A 2025-2026 REPORTE CALIFICACI'!AD20</f>
        <v/>
      </c>
      <c r="BQ117" s="665" t="str">
        <f>'3A 2025-2026 REPORTE CALIFICACI'!AE20</f>
        <v/>
      </c>
      <c r="BR117" s="665" t="str">
        <f>'3A 2025-2026 REPORTE CALIFICACI'!AF20</f>
        <v/>
      </c>
      <c r="BS117" s="665" t="str">
        <f>'3A 2025-2026 REPORTE CALIFICACI'!AG20</f>
        <v/>
      </c>
      <c r="BT117" s="665" t="str">
        <f>'3A 2025-2026 REPORTE CALIFICACI'!AH20</f>
        <v/>
      </c>
      <c r="BU117" s="665">
        <f>'3A 2025-2026 REPORTE CALIFICACI'!AI20</f>
        <v>73.625</v>
      </c>
      <c r="BV117" s="664" t="str">
        <f>'3A 2025-2026 REPORTE CALIFICACI'!AJ20</f>
        <v/>
      </c>
      <c r="BW117" s="664" t="str">
        <f>'3A 2025-2026 REPORTE CALIFICACI'!AK20</f>
        <v>A</v>
      </c>
      <c r="BX117" s="664" t="str">
        <f>'3A 2025-2026 REPORTE CALIFICACI'!AL20</f>
        <v/>
      </c>
      <c r="BY117" s="666"/>
      <c r="BZ117" s="667"/>
      <c r="CA117" s="661"/>
      <c r="CB117" s="662" t="s">
        <v>1014</v>
      </c>
      <c r="CC117" s="663" t="s">
        <v>980</v>
      </c>
      <c r="CD117" s="664">
        <f>'3A 2025-2026 REPORTE CALIFICACI'!E21</f>
        <v>53</v>
      </c>
      <c r="CE117" s="664">
        <f>'3A 2025-2026 REPORTE CALIFICACI'!F21</f>
        <v>71</v>
      </c>
      <c r="CF117" s="665">
        <f>'3A 2025-2026 REPORTE CALIFICACI'!G21</f>
        <v>78</v>
      </c>
      <c r="CG117" s="664">
        <f>'3A 2025-2026 REPORTE CALIFICACI'!H21</f>
        <v>0</v>
      </c>
      <c r="CH117" s="664">
        <f>'3A 2025-2026 REPORTE CALIFICACI'!I21</f>
        <v>61</v>
      </c>
      <c r="CI117" s="664">
        <f>'3A 2025-2026 REPORTE CALIFICACI'!J21</f>
        <v>71</v>
      </c>
      <c r="CJ117" s="664">
        <f>'3A 2025-2026 REPORTE CALIFICACI'!K21</f>
        <v>60</v>
      </c>
      <c r="CK117" s="664">
        <f>'3A 2025-2026 REPORTE CALIFICACI'!L21</f>
        <v>0</v>
      </c>
      <c r="CL117" s="664">
        <f>'3A 2025-2026 REPORTE CALIFICACI'!M21</f>
        <v>75</v>
      </c>
      <c r="CM117" s="664">
        <f>'3A 2025-2026 REPORTE CALIFICACI'!N21</f>
        <v>78</v>
      </c>
      <c r="CN117" s="664">
        <f>'3A 2025-2026 REPORTE CALIFICACI'!O21</f>
        <v>60</v>
      </c>
      <c r="CO117" s="664">
        <f>'3A 2025-2026 REPORTE CALIFICACI'!P21</f>
        <v>0</v>
      </c>
      <c r="CP117" s="664">
        <f>'3A 2025-2026 REPORTE CALIFICACI'!Q21</f>
        <v>71</v>
      </c>
      <c r="CQ117" s="664">
        <f>'3A 2025-2026 REPORTE CALIFICACI'!R21</f>
        <v>71</v>
      </c>
      <c r="CR117" s="664">
        <f>'3A 2025-2026 REPORTE CALIFICACI'!S21</f>
        <v>60</v>
      </c>
      <c r="CS117" s="664">
        <f>'3A 2025-2026 REPORTE CALIFICACI'!T21</f>
        <v>0</v>
      </c>
      <c r="CT117" s="716">
        <f>'3A 2025-2026 REPORTE CALIFICACI'!U21</f>
        <v>50.5</v>
      </c>
      <c r="CU117" s="716">
        <f>'3A 2025-2026 REPORTE CALIFICACI'!V21</f>
        <v>48</v>
      </c>
      <c r="CV117" s="716">
        <f>'3A 2025-2026 REPORTE CALIFICACI'!W21</f>
        <v>53.25</v>
      </c>
      <c r="CW117" s="716">
        <f>'3A 2025-2026 REPORTE CALIFICACI'!X21</f>
        <v>50.5</v>
      </c>
      <c r="CX117" s="664"/>
      <c r="CY117" s="717">
        <f>'3A 2025-2026 REPORTE CALIFICACI'!Z21</f>
        <v>0.5491503268</v>
      </c>
      <c r="CZ117" s="665">
        <f>'3A 2025-2026 REPORTE CALIFICACI'!AA21</f>
        <v>25.28125</v>
      </c>
      <c r="DA117" s="665" t="str">
        <f>'3A 2025-2026 REPORTE CALIFICACI'!AB21</f>
        <v/>
      </c>
      <c r="DB117" s="665" t="str">
        <f>'3A 2025-2026 REPORTE CALIFICACI'!AC21</f>
        <v/>
      </c>
      <c r="DC117" s="665">
        <f>'3A 2025-2026 REPORTE CALIFICACI'!AD21</f>
        <v>25</v>
      </c>
      <c r="DD117" s="665">
        <f>'3A 2025-2026 REPORTE CALIFICACI'!AE21</f>
        <v>15.16875</v>
      </c>
      <c r="DE117" s="665" t="str">
        <f>'3A 2025-2026 REPORTE CALIFICACI'!AF21</f>
        <v/>
      </c>
      <c r="DF117" s="665" t="str">
        <f>'3A 2025-2026 REPORTE CALIFICACI'!AG21</f>
        <v/>
      </c>
      <c r="DG117" s="665">
        <f>'3A 2025-2026 REPORTE CALIFICACI'!AH21</f>
        <v>15</v>
      </c>
      <c r="DH117" s="665">
        <f>'3A 2025-2026 REPORTE CALIFICACI'!AI21</f>
        <v>50.5625</v>
      </c>
      <c r="DI117" s="664" t="str">
        <f>'3A 2025-2026 REPORTE CALIFICACI'!AJ21</f>
        <v/>
      </c>
      <c r="DJ117" s="664" t="str">
        <f>'3A 2025-2026 REPORTE CALIFICACI'!AK21</f>
        <v/>
      </c>
      <c r="DK117" s="664" t="str">
        <f>'3A 2025-2026 REPORTE CALIFICACI'!AL21</f>
        <v>R</v>
      </c>
      <c r="DL117" s="666"/>
      <c r="DM117" s="667"/>
      <c r="DN117" s="661"/>
      <c r="DO117" s="662" t="s">
        <v>1014</v>
      </c>
      <c r="DP117" s="663" t="s">
        <v>980</v>
      </c>
      <c r="DQ117" s="664">
        <f>'3A 2025-2026 REPORTE CALIFICACI'!E22</f>
        <v>85</v>
      </c>
      <c r="DR117" s="664">
        <f>'3A 2025-2026 REPORTE CALIFICACI'!F22</f>
        <v>85</v>
      </c>
      <c r="DS117" s="665">
        <f>'3A 2025-2026 REPORTE CALIFICACI'!G22</f>
        <v>84</v>
      </c>
      <c r="DT117" s="664">
        <f>'3A 2025-2026 REPORTE CALIFICACI'!H22</f>
        <v>0</v>
      </c>
      <c r="DU117" s="664">
        <f>'3A 2025-2026 REPORTE CALIFICACI'!I22</f>
        <v>75</v>
      </c>
      <c r="DV117" s="664">
        <f>'3A 2025-2026 REPORTE CALIFICACI'!J22</f>
        <v>86</v>
      </c>
      <c r="DW117" s="664">
        <f>'3A 2025-2026 REPORTE CALIFICACI'!K22</f>
        <v>83</v>
      </c>
      <c r="DX117" s="664">
        <f>'3A 2025-2026 REPORTE CALIFICACI'!L22</f>
        <v>0</v>
      </c>
      <c r="DY117" s="664">
        <f>'3A 2025-2026 REPORTE CALIFICACI'!M22</f>
        <v>94</v>
      </c>
      <c r="DZ117" s="664">
        <f>'3A 2025-2026 REPORTE CALIFICACI'!N22</f>
        <v>90</v>
      </c>
      <c r="EA117" s="664">
        <f>'3A 2025-2026 REPORTE CALIFICACI'!O22</f>
        <v>89</v>
      </c>
      <c r="EB117" s="664">
        <f>'3A 2025-2026 REPORTE CALIFICACI'!P22</f>
        <v>0</v>
      </c>
      <c r="EC117" s="664">
        <f>'3A 2025-2026 REPORTE CALIFICACI'!Q22</f>
        <v>93</v>
      </c>
      <c r="ED117" s="664">
        <f>'3A 2025-2026 REPORTE CALIFICACI'!R22</f>
        <v>90</v>
      </c>
      <c r="EE117" s="664">
        <f>'3A 2025-2026 REPORTE CALIFICACI'!S22</f>
        <v>89</v>
      </c>
      <c r="EF117" s="664">
        <f>'3A 2025-2026 REPORTE CALIFICACI'!T22</f>
        <v>0</v>
      </c>
      <c r="EG117" s="716">
        <f>'3A 2025-2026 REPORTE CALIFICACI'!U22</f>
        <v>63.5</v>
      </c>
      <c r="EH117" s="716">
        <f>'3A 2025-2026 REPORTE CALIFICACI'!V22</f>
        <v>61</v>
      </c>
      <c r="EI117" s="716">
        <f>'3A 2025-2026 REPORTE CALIFICACI'!W22</f>
        <v>68.25</v>
      </c>
      <c r="EJ117" s="716">
        <f>'3A 2025-2026 REPORTE CALIFICACI'!X22</f>
        <v>68</v>
      </c>
      <c r="EK117" s="665">
        <f>'3A 2025-2026 REPORTE CALIFICACI'!Y22</f>
        <v>65.1875</v>
      </c>
      <c r="EL117" s="717">
        <f>'3A 2025-2026 REPORTE CALIFICACI'!Z22</f>
        <v>0.5588235294</v>
      </c>
      <c r="EM117" s="665">
        <f>'3A 2025-2026 REPORTE CALIFICACI'!AA22</f>
        <v>32.59375</v>
      </c>
      <c r="EN117" s="665" t="str">
        <f>'3A 2025-2026 REPORTE CALIFICACI'!AB22</f>
        <v/>
      </c>
      <c r="EO117" s="665" t="str">
        <f>'3A 2025-2026 REPORTE CALIFICACI'!AC22</f>
        <v/>
      </c>
      <c r="EP117" s="665">
        <f>'3A 2025-2026 REPORTE CALIFICACI'!AD22</f>
        <v>33</v>
      </c>
      <c r="EQ117" s="665">
        <f>'3A 2025-2026 REPORTE CALIFICACI'!AE22</f>
        <v>19.55625</v>
      </c>
      <c r="ER117" s="665" t="str">
        <f>'3A 2025-2026 REPORTE CALIFICACI'!AF22</f>
        <v/>
      </c>
      <c r="ES117" s="665" t="str">
        <f>'3A 2025-2026 REPORTE CALIFICACI'!AG22</f>
        <v/>
      </c>
      <c r="ET117" s="665">
        <f>'3A 2025-2026 REPORTE CALIFICACI'!AH22</f>
        <v>20</v>
      </c>
      <c r="EU117" s="665">
        <f>'3A 2025-2026 REPORTE CALIFICACI'!AI22</f>
        <v>65.1875</v>
      </c>
      <c r="EV117" s="664" t="str">
        <f>'3A 2025-2026 REPORTE CALIFICACI'!AJ22</f>
        <v/>
      </c>
      <c r="EW117" s="664" t="str">
        <f>'3A 2025-2026 REPORTE CALIFICACI'!AK22</f>
        <v/>
      </c>
      <c r="EX117" s="664" t="str">
        <f>'3A 2025-2026 REPORTE CALIFICACI'!AL22</f>
        <v>R</v>
      </c>
      <c r="EY117" s="664"/>
    </row>
    <row r="118" ht="79.5" customHeight="1">
      <c r="A118" s="661"/>
      <c r="B118" s="47"/>
      <c r="C118" s="663" t="s">
        <v>1015</v>
      </c>
      <c r="D118" s="664">
        <f>'3A 2025-2026 REPORTE CALIFICACI'!AM19</f>
        <v>0</v>
      </c>
      <c r="E118" s="664">
        <f>'3A 2025-2026 REPORTE CALIFICACI'!AN19</f>
        <v>0</v>
      </c>
      <c r="F118" s="664">
        <f>'3A 2025-2026 REPORTE CALIFICACI'!AO19</f>
        <v>0</v>
      </c>
      <c r="G118" s="664">
        <f>'3A 2025-2026 REPORTE CALIFICACI'!AP19</f>
        <v>0</v>
      </c>
      <c r="H118" s="664">
        <f>'3A 2025-2026 REPORTE CALIFICACI'!AQ19</f>
        <v>0</v>
      </c>
      <c r="I118" s="664">
        <f>'3A 2025-2026 REPORTE CALIFICACI'!AR19</f>
        <v>0</v>
      </c>
      <c r="J118" s="664">
        <f>'3A 2025-2026 REPORTE CALIFICACI'!AS19</f>
        <v>0</v>
      </c>
      <c r="K118" s="664">
        <f>'3A 2025-2026 REPORTE CALIFICACI'!AT19</f>
        <v>0</v>
      </c>
      <c r="L118" s="664">
        <f>'3A 2025-2026 REPORTE CALIFICACI'!AU19</f>
        <v>0</v>
      </c>
      <c r="M118" s="664">
        <f>'3A 2025-2026 REPORTE CALIFICACI'!AV19</f>
        <v>0</v>
      </c>
      <c r="N118" s="664">
        <f>'3A 2025-2026 REPORTE CALIFICACI'!AW19</f>
        <v>0</v>
      </c>
      <c r="O118" s="664">
        <f>'3A 2025-2026 REPORTE CALIFICACI'!AX19</f>
        <v>0</v>
      </c>
      <c r="P118" s="664">
        <f>'3A 2025-2026 REPORTE CALIFICACI'!AY19</f>
        <v>0</v>
      </c>
      <c r="Q118" s="664">
        <f>'3A 2025-2026 REPORTE CALIFICACI'!AZ19</f>
        <v>0</v>
      </c>
      <c r="R118" s="664">
        <f>'3A 2025-2026 REPORTE CALIFICACI'!BA19</f>
        <v>0</v>
      </c>
      <c r="S118" s="664">
        <f>'3A 2025-2026 REPORTE CALIFICACI'!BB19</f>
        <v>0</v>
      </c>
      <c r="T118" s="716">
        <f>'3A 2025-2026 REPORTE CALIFICACI'!BC19</f>
        <v>0</v>
      </c>
      <c r="U118" s="716">
        <f>'3A 2025-2026 REPORTE CALIFICACI'!BD19</f>
        <v>0</v>
      </c>
      <c r="V118" s="716">
        <f>'3A 2025-2026 REPORTE CALIFICACI'!BE19</f>
        <v>0</v>
      </c>
      <c r="W118" s="716">
        <f>'3A 2025-2026 REPORTE CALIFICACI'!BF19</f>
        <v>0</v>
      </c>
      <c r="X118" s="665">
        <f>'3A 2025-2026 REPORTE CALIFICACI'!BG19</f>
        <v>0</v>
      </c>
      <c r="Y118" s="717">
        <f>'3A 2025-2026 REPORTE CALIFICACI'!BH19</f>
        <v>0</v>
      </c>
      <c r="Z118" s="665">
        <f>'3A 2025-2026 REPORTE CALIFICACI'!BI19</f>
        <v>0</v>
      </c>
      <c r="AA118" s="665" t="str">
        <f>'3A 2025-2026 REPORTE CALIFICACI'!BJ19</f>
        <v/>
      </c>
      <c r="AB118" s="665" t="str">
        <f>'3A 2025-2026 REPORTE CALIFICACI'!BK19</f>
        <v/>
      </c>
      <c r="AC118" s="665">
        <f>'3A 2025-2026 REPORTE CALIFICACI'!BL19</f>
        <v>0</v>
      </c>
      <c r="AD118" s="665">
        <f>'3A 2025-2026 REPORTE CALIFICACI'!BM19</f>
        <v>0</v>
      </c>
      <c r="AE118" s="665" t="str">
        <f>'3A 2025-2026 REPORTE CALIFICACI'!BN19</f>
        <v/>
      </c>
      <c r="AF118" s="665" t="str">
        <f>'3A 2025-2026 REPORTE CALIFICACI'!BO19</f>
        <v/>
      </c>
      <c r="AG118" s="665">
        <f>'3A 2025-2026 REPORTE CALIFICACI'!BP19</f>
        <v>0</v>
      </c>
      <c r="AH118" s="664" t="str">
        <f>'3A 2025-2026 REPORTE CALIFICACI'!BQ19</f>
        <v/>
      </c>
      <c r="AI118" s="664" t="str">
        <f>'3A 2025-2026 REPORTE CALIFICACI'!BR19</f>
        <v/>
      </c>
      <c r="AJ118" s="664" t="str">
        <f>'3A 2025-2026 REPORTE CALIFICACI'!BS19</f>
        <v/>
      </c>
      <c r="AK118" s="664" t="str">
        <f>'3A 2025-2026 REPORTE CALIFICACI'!BT19</f>
        <v>R</v>
      </c>
      <c r="AL118" s="666"/>
      <c r="AM118" s="667"/>
      <c r="AN118" s="661"/>
      <c r="AO118" s="47"/>
      <c r="AP118" s="663" t="s">
        <v>1015</v>
      </c>
      <c r="AQ118" s="664">
        <f>'3A 2025-2026 REPORTE CALIFICACI'!AM20</f>
        <v>0</v>
      </c>
      <c r="AR118" s="664">
        <f>'3A 2025-2026 REPORTE CALIFICACI'!AN20</f>
        <v>0</v>
      </c>
      <c r="AS118" s="664">
        <f>'3A 2025-2026 REPORTE CALIFICACI'!AO20</f>
        <v>0</v>
      </c>
      <c r="AT118" s="664">
        <f>'3A 2025-2026 REPORTE CALIFICACI'!AP20</f>
        <v>0</v>
      </c>
      <c r="AU118" s="664">
        <f>'3A 2025-2026 REPORTE CALIFICACI'!AQ20</f>
        <v>0</v>
      </c>
      <c r="AV118" s="664">
        <f>'3A 2025-2026 REPORTE CALIFICACI'!AR20</f>
        <v>0</v>
      </c>
      <c r="AW118" s="664">
        <f>'3A 2025-2026 REPORTE CALIFICACI'!AS20</f>
        <v>0</v>
      </c>
      <c r="AX118" s="664">
        <f>'3A 2025-2026 REPORTE CALIFICACI'!AT20</f>
        <v>0</v>
      </c>
      <c r="AY118" s="664">
        <f>'3A 2025-2026 REPORTE CALIFICACI'!AU20</f>
        <v>0</v>
      </c>
      <c r="AZ118" s="664">
        <f>'3A 2025-2026 REPORTE CALIFICACI'!AV20</f>
        <v>0</v>
      </c>
      <c r="BA118" s="664">
        <f>'3A 2025-2026 REPORTE CALIFICACI'!AW20</f>
        <v>0</v>
      </c>
      <c r="BB118" s="664">
        <f>'3A 2025-2026 REPORTE CALIFICACI'!AX20</f>
        <v>0</v>
      </c>
      <c r="BC118" s="664">
        <f>'3A 2025-2026 REPORTE CALIFICACI'!AY20</f>
        <v>0</v>
      </c>
      <c r="BD118" s="664">
        <f>'3A 2025-2026 REPORTE CALIFICACI'!AZ20</f>
        <v>0</v>
      </c>
      <c r="BE118" s="664">
        <f>'3A 2025-2026 REPORTE CALIFICACI'!BA20</f>
        <v>0</v>
      </c>
      <c r="BF118" s="664">
        <f>'3A 2025-2026 REPORTE CALIFICACI'!BB20</f>
        <v>0</v>
      </c>
      <c r="BG118" s="716">
        <f>'3A 2025-2026 REPORTE CALIFICACI'!BC20</f>
        <v>0</v>
      </c>
      <c r="BH118" s="716">
        <f>'3A 2025-2026 REPORTE CALIFICACI'!BD20</f>
        <v>0</v>
      </c>
      <c r="BI118" s="716">
        <f>'3A 2025-2026 REPORTE CALIFICACI'!BE20</f>
        <v>0</v>
      </c>
      <c r="BJ118" s="716">
        <f>'3A 2025-2026 REPORTE CALIFICACI'!BF20</f>
        <v>0</v>
      </c>
      <c r="BK118" s="664"/>
      <c r="BL118" s="717">
        <f>'3A 2025-2026 REPORTE CALIFICACI'!BH20</f>
        <v>0</v>
      </c>
      <c r="BM118" s="665">
        <f>'3A 2025-2026 REPORTE CALIFICACI'!BI20</f>
        <v>0</v>
      </c>
      <c r="BN118" s="665" t="str">
        <f>'3A 2025-2026 REPORTE CALIFICACI'!BJ20</f>
        <v/>
      </c>
      <c r="BO118" s="665" t="str">
        <f>'3A 2025-2026 REPORTE CALIFICACI'!BK20</f>
        <v/>
      </c>
      <c r="BP118" s="665">
        <f>'3A 2025-2026 REPORTE CALIFICACI'!BL20</f>
        <v>0</v>
      </c>
      <c r="BQ118" s="665">
        <f>'3A 2025-2026 REPORTE CALIFICACI'!BM20</f>
        <v>0</v>
      </c>
      <c r="BR118" s="665" t="str">
        <f>'3A 2025-2026 REPORTE CALIFICACI'!BN20</f>
        <v/>
      </c>
      <c r="BS118" s="665" t="str">
        <f>'3A 2025-2026 REPORTE CALIFICACI'!BO20</f>
        <v/>
      </c>
      <c r="BT118" s="665">
        <f>'3A 2025-2026 REPORTE CALIFICACI'!BP20</f>
        <v>0</v>
      </c>
      <c r="BU118" s="664" t="str">
        <f>'3A 2025-2026 REPORTE CALIFICACI'!BQ20</f>
        <v/>
      </c>
      <c r="BV118" s="664" t="str">
        <f>'3A 2025-2026 REPORTE CALIFICACI'!BR20</f>
        <v/>
      </c>
      <c r="BW118" s="664" t="str">
        <f>'3A 2025-2026 REPORTE CALIFICACI'!BS20</f>
        <v/>
      </c>
      <c r="BX118" s="664" t="str">
        <f>'3A 2025-2026 REPORTE CALIFICACI'!BT20</f>
        <v>R</v>
      </c>
      <c r="BY118" s="666"/>
      <c r="BZ118" s="667"/>
      <c r="CA118" s="661"/>
      <c r="CB118" s="47"/>
      <c r="CC118" s="663" t="s">
        <v>1015</v>
      </c>
      <c r="CD118" s="664">
        <f>'3A 2025-2026 REPORTE CALIFICACI'!AM21</f>
        <v>0</v>
      </c>
      <c r="CE118" s="664">
        <f>'3A 2025-2026 REPORTE CALIFICACI'!AN21</f>
        <v>0</v>
      </c>
      <c r="CF118" s="664">
        <f>'3A 2025-2026 REPORTE CALIFICACI'!AO21</f>
        <v>0</v>
      </c>
      <c r="CG118" s="664">
        <f>'3A 2025-2026 REPORTE CALIFICACI'!AP21</f>
        <v>0</v>
      </c>
      <c r="CH118" s="664">
        <f>'3A 2025-2026 REPORTE CALIFICACI'!AQ21</f>
        <v>0</v>
      </c>
      <c r="CI118" s="664">
        <f>'3A 2025-2026 REPORTE CALIFICACI'!AR21</f>
        <v>0</v>
      </c>
      <c r="CJ118" s="664">
        <f>'3A 2025-2026 REPORTE CALIFICACI'!AS21</f>
        <v>0</v>
      </c>
      <c r="CK118" s="664">
        <f>'3A 2025-2026 REPORTE CALIFICACI'!AT21</f>
        <v>0</v>
      </c>
      <c r="CL118" s="664">
        <f>'3A 2025-2026 REPORTE CALIFICACI'!AU21</f>
        <v>0</v>
      </c>
      <c r="CM118" s="664">
        <f>'3A 2025-2026 REPORTE CALIFICACI'!AV21</f>
        <v>0</v>
      </c>
      <c r="CN118" s="664">
        <f>'3A 2025-2026 REPORTE CALIFICACI'!AW21</f>
        <v>0</v>
      </c>
      <c r="CO118" s="664">
        <f>'3A 2025-2026 REPORTE CALIFICACI'!AX21</f>
        <v>0</v>
      </c>
      <c r="CP118" s="664">
        <f>'3A 2025-2026 REPORTE CALIFICACI'!AY21</f>
        <v>0</v>
      </c>
      <c r="CQ118" s="664">
        <f>'3A 2025-2026 REPORTE CALIFICACI'!AZ21</f>
        <v>0</v>
      </c>
      <c r="CR118" s="664">
        <f>'3A 2025-2026 REPORTE CALIFICACI'!BA21</f>
        <v>0</v>
      </c>
      <c r="CS118" s="664">
        <f>'3A 2025-2026 REPORTE CALIFICACI'!BB21</f>
        <v>0</v>
      </c>
      <c r="CT118" s="716">
        <f>'3A 2025-2026 REPORTE CALIFICACI'!BC21</f>
        <v>0</v>
      </c>
      <c r="CU118" s="716">
        <f>'3A 2025-2026 REPORTE CALIFICACI'!BD21</f>
        <v>0</v>
      </c>
      <c r="CV118" s="716">
        <f>'3A 2025-2026 REPORTE CALIFICACI'!BE21</f>
        <v>0</v>
      </c>
      <c r="CW118" s="716">
        <f>'3A 2025-2026 REPORTE CALIFICACI'!BF21</f>
        <v>0</v>
      </c>
      <c r="CX118" s="664"/>
      <c r="CY118" s="717">
        <f>'3A 2025-2026 REPORTE CALIFICACI'!BH21</f>
        <v>0</v>
      </c>
      <c r="CZ118" s="665">
        <f>'3A 2025-2026 REPORTE CALIFICACI'!BI21</f>
        <v>0</v>
      </c>
      <c r="DA118" s="665" t="str">
        <f>'3A 2025-2026 REPORTE CALIFICACI'!BJ21</f>
        <v/>
      </c>
      <c r="DB118" s="665" t="str">
        <f>'3A 2025-2026 REPORTE CALIFICACI'!BK21</f>
        <v/>
      </c>
      <c r="DC118" s="665">
        <f>'3A 2025-2026 REPORTE CALIFICACI'!BL21</f>
        <v>0</v>
      </c>
      <c r="DD118" s="665">
        <f>'3A 2025-2026 REPORTE CALIFICACI'!BM21</f>
        <v>0</v>
      </c>
      <c r="DE118" s="665" t="str">
        <f>'3A 2025-2026 REPORTE CALIFICACI'!BN21</f>
        <v/>
      </c>
      <c r="DF118" s="665" t="str">
        <f>'3A 2025-2026 REPORTE CALIFICACI'!BO21</f>
        <v/>
      </c>
      <c r="DG118" s="665">
        <f>'3A 2025-2026 REPORTE CALIFICACI'!BP21</f>
        <v>0</v>
      </c>
      <c r="DH118" s="664" t="str">
        <f>'3A 2025-2026 REPORTE CALIFICACI'!BQ21</f>
        <v/>
      </c>
      <c r="DI118" s="664" t="str">
        <f>'3A 2025-2026 REPORTE CALIFICACI'!BR21</f>
        <v/>
      </c>
      <c r="DJ118" s="664" t="str">
        <f>'3A 2025-2026 REPORTE CALIFICACI'!BS21</f>
        <v/>
      </c>
      <c r="DK118" s="664" t="str">
        <f>'3A 2025-2026 REPORTE CALIFICACI'!BT21</f>
        <v>R</v>
      </c>
      <c r="DL118" s="666"/>
      <c r="DM118" s="667"/>
      <c r="DN118" s="661"/>
      <c r="DO118" s="47"/>
      <c r="DP118" s="663" t="s">
        <v>1015</v>
      </c>
      <c r="DQ118" s="664">
        <f>'3A 2025-2026 REPORTE CALIFICACI'!AM22</f>
        <v>0</v>
      </c>
      <c r="DR118" s="664">
        <f>'3A 2025-2026 REPORTE CALIFICACI'!AN22</f>
        <v>0</v>
      </c>
      <c r="DS118" s="664">
        <f>'3A 2025-2026 REPORTE CALIFICACI'!AO22</f>
        <v>0</v>
      </c>
      <c r="DT118" s="664">
        <f>'3A 2025-2026 REPORTE CALIFICACI'!AP22</f>
        <v>0</v>
      </c>
      <c r="DU118" s="664">
        <f>'3A 2025-2026 REPORTE CALIFICACI'!AQ22</f>
        <v>0</v>
      </c>
      <c r="DV118" s="664">
        <f>'3A 2025-2026 REPORTE CALIFICACI'!AR22</f>
        <v>0</v>
      </c>
      <c r="DW118" s="664">
        <f>'3A 2025-2026 REPORTE CALIFICACI'!AS22</f>
        <v>0</v>
      </c>
      <c r="DX118" s="664">
        <f>'3A 2025-2026 REPORTE CALIFICACI'!AT22</f>
        <v>0</v>
      </c>
      <c r="DY118" s="664">
        <f>'3A 2025-2026 REPORTE CALIFICACI'!AU22</f>
        <v>0</v>
      </c>
      <c r="DZ118" s="664">
        <f>'3A 2025-2026 REPORTE CALIFICACI'!AV22</f>
        <v>0</v>
      </c>
      <c r="EA118" s="664">
        <f>'3A 2025-2026 REPORTE CALIFICACI'!AW22</f>
        <v>0</v>
      </c>
      <c r="EB118" s="664">
        <f>'3A 2025-2026 REPORTE CALIFICACI'!AX22</f>
        <v>0</v>
      </c>
      <c r="EC118" s="664">
        <f>'3A 2025-2026 REPORTE CALIFICACI'!AY22</f>
        <v>0</v>
      </c>
      <c r="ED118" s="664">
        <f>'3A 2025-2026 REPORTE CALIFICACI'!AZ22</f>
        <v>0</v>
      </c>
      <c r="EE118" s="664">
        <f>'3A 2025-2026 REPORTE CALIFICACI'!BA22</f>
        <v>0</v>
      </c>
      <c r="EF118" s="664">
        <f>'3A 2025-2026 REPORTE CALIFICACI'!BB22</f>
        <v>0</v>
      </c>
      <c r="EG118" s="716">
        <f>'3A 2025-2026 REPORTE CALIFICACI'!BC22</f>
        <v>0</v>
      </c>
      <c r="EH118" s="716">
        <f>'3A 2025-2026 REPORTE CALIFICACI'!BD22</f>
        <v>0</v>
      </c>
      <c r="EI118" s="716">
        <f>'3A 2025-2026 REPORTE CALIFICACI'!BE22</f>
        <v>0</v>
      </c>
      <c r="EJ118" s="716">
        <f>'3A 2025-2026 REPORTE CALIFICACI'!BF22</f>
        <v>0</v>
      </c>
      <c r="EK118" s="665">
        <f>'3A 2025-2026 REPORTE CALIFICACI'!BG22</f>
        <v>0</v>
      </c>
      <c r="EL118" s="717">
        <f>'3A 2025-2026 REPORTE CALIFICACI'!BH22</f>
        <v>0</v>
      </c>
      <c r="EM118" s="665">
        <f>'3A 2025-2026 REPORTE CALIFICACI'!BI22</f>
        <v>0</v>
      </c>
      <c r="EN118" s="665" t="str">
        <f>'3A 2025-2026 REPORTE CALIFICACI'!BJ22</f>
        <v/>
      </c>
      <c r="EO118" s="665" t="str">
        <f>'3A 2025-2026 REPORTE CALIFICACI'!BK22</f>
        <v/>
      </c>
      <c r="EP118" s="665">
        <f>'3A 2025-2026 REPORTE CALIFICACI'!BL22</f>
        <v>0</v>
      </c>
      <c r="EQ118" s="665">
        <f>'3A 2025-2026 REPORTE CALIFICACI'!BM22</f>
        <v>0</v>
      </c>
      <c r="ER118" s="665" t="str">
        <f>'3A 2025-2026 REPORTE CALIFICACI'!BN22</f>
        <v/>
      </c>
      <c r="ES118" s="665" t="str">
        <f>'3A 2025-2026 REPORTE CALIFICACI'!BO22</f>
        <v/>
      </c>
      <c r="ET118" s="665">
        <f>'3A 2025-2026 REPORTE CALIFICACI'!BP22</f>
        <v>0</v>
      </c>
      <c r="EU118" s="664" t="str">
        <f>'3A 2025-2026 REPORTE CALIFICACI'!BQ22</f>
        <v/>
      </c>
      <c r="EV118" s="664" t="str">
        <f>'3A 2025-2026 REPORTE CALIFICACI'!BR22</f>
        <v/>
      </c>
      <c r="EW118" s="664" t="str">
        <f>'3A 2025-2026 REPORTE CALIFICACI'!BS22</f>
        <v/>
      </c>
      <c r="EX118" s="664" t="str">
        <f>'3A 2025-2026 REPORTE CALIFICACI'!BT22</f>
        <v>R</v>
      </c>
      <c r="EY118" s="664"/>
    </row>
    <row r="119" ht="82.5" customHeight="1">
      <c r="A119" s="661"/>
      <c r="B119" s="47"/>
      <c r="C119" s="663" t="s">
        <v>1016</v>
      </c>
      <c r="D119" s="664">
        <f>'3A 2025-2026 REPORTE CALIFICACI'!BU19</f>
        <v>71</v>
      </c>
      <c r="E119" s="664">
        <f>'3A 2025-2026 REPORTE CALIFICACI'!BV19</f>
        <v>60</v>
      </c>
      <c r="F119" s="664">
        <f>'3A 2025-2026 REPORTE CALIFICACI'!BW19</f>
        <v>50</v>
      </c>
      <c r="G119" s="664">
        <f>'3A 2025-2026 REPORTE CALIFICACI'!BX19</f>
        <v>0</v>
      </c>
      <c r="H119" s="664">
        <f>'3A 2025-2026 REPORTE CALIFICACI'!BY19</f>
        <v>70</v>
      </c>
      <c r="I119" s="664">
        <f>'3A 2025-2026 REPORTE CALIFICACI'!BZ19</f>
        <v>70</v>
      </c>
      <c r="J119" s="664">
        <f>'3A 2025-2026 REPORTE CALIFICACI'!CA19</f>
        <v>70</v>
      </c>
      <c r="K119" s="664">
        <f>'3A 2025-2026 REPORTE CALIFICACI'!CB19</f>
        <v>0</v>
      </c>
      <c r="L119" s="664">
        <f>'3A 2025-2026 REPORTE CALIFICACI'!CC19</f>
        <v>70</v>
      </c>
      <c r="M119" s="664">
        <f>'3A 2025-2026 REPORTE CALIFICACI'!CD19</f>
        <v>71</v>
      </c>
      <c r="N119" s="664">
        <f>'3A 2025-2026 REPORTE CALIFICACI'!CE19</f>
        <v>70</v>
      </c>
      <c r="O119" s="664">
        <f>'3A 2025-2026 REPORTE CALIFICACI'!CF19</f>
        <v>0</v>
      </c>
      <c r="P119" s="664">
        <f>'3A 2025-2026 REPORTE CALIFICACI'!CG19</f>
        <v>72</v>
      </c>
      <c r="Q119" s="664">
        <f>'3A 2025-2026 REPORTE CALIFICACI'!CH19</f>
        <v>70</v>
      </c>
      <c r="R119" s="664">
        <f>'3A 2025-2026 REPORTE CALIFICACI'!CI19</f>
        <v>70</v>
      </c>
      <c r="S119" s="664">
        <f>'3A 2025-2026 REPORTE CALIFICACI'!CJ19</f>
        <v>0</v>
      </c>
      <c r="T119" s="716">
        <f>'3A 2025-2026 REPORTE CALIFICACI'!CK19</f>
        <v>45.25</v>
      </c>
      <c r="U119" s="716">
        <f>'3A 2025-2026 REPORTE CALIFICACI'!CL19</f>
        <v>52.5</v>
      </c>
      <c r="V119" s="716">
        <f>'3A 2025-2026 REPORTE CALIFICACI'!CM19</f>
        <v>52.75</v>
      </c>
      <c r="W119" s="716">
        <f>'3A 2025-2026 REPORTE CALIFICACI'!CN19</f>
        <v>53</v>
      </c>
      <c r="X119" s="665">
        <f>'3A 2025-2026 REPORTE CALIFICACI'!CO19</f>
        <v>50.875</v>
      </c>
      <c r="Y119" s="717">
        <f>'3A 2025-2026 REPORTE CALIFICACI'!CP19</f>
        <v>0.7</v>
      </c>
      <c r="Z119" s="665">
        <f>'3A 2025-2026 REPORTE CALIFICACI'!CQ19</f>
        <v>25.4375</v>
      </c>
      <c r="AA119" s="665" t="str">
        <f>'3A 2025-2026 REPORTE CALIFICACI'!CR19</f>
        <v/>
      </c>
      <c r="AB119" s="665" t="str">
        <f>'3A 2025-2026 REPORTE CALIFICACI'!CS19</f>
        <v/>
      </c>
      <c r="AC119" s="665">
        <f>'3A 2025-2026 REPORTE CALIFICACI'!CT19</f>
        <v>25</v>
      </c>
      <c r="AD119" s="665">
        <f>'3A 2025-2026 REPORTE CALIFICACI'!CU19</f>
        <v>15.2625</v>
      </c>
      <c r="AE119" s="665" t="str">
        <f>'3A 2025-2026 REPORTE CALIFICACI'!CV19</f>
        <v/>
      </c>
      <c r="AF119" s="665" t="str">
        <f>'3A 2025-2026 REPORTE CALIFICACI'!CW19</f>
        <v/>
      </c>
      <c r="AG119" s="665">
        <f>'3A 2025-2026 REPORTE CALIFICACI'!CX19</f>
        <v>15</v>
      </c>
      <c r="AH119" s="665">
        <f>'3A 2025-2026 REPORTE CALIFICACI'!CY19</f>
        <v>50.875</v>
      </c>
      <c r="AI119" s="665" t="str">
        <f>'3A 2025-2026 REPORTE CALIFICACI'!CZ19</f>
        <v/>
      </c>
      <c r="AJ119" s="664" t="str">
        <f>'3A 2025-2026 REPORTE CALIFICACI'!DA19</f>
        <v/>
      </c>
      <c r="AK119" s="664" t="str">
        <f>'3A 2025-2026 REPORTE CALIFICACI'!DB19</f>
        <v>R</v>
      </c>
      <c r="AL119" s="666"/>
      <c r="AM119" s="667"/>
      <c r="AN119" s="661"/>
      <c r="AO119" s="47"/>
      <c r="AP119" s="663" t="s">
        <v>1016</v>
      </c>
      <c r="AQ119" s="664">
        <f>'3A 2025-2026 REPORTE CALIFICACI'!BU20</f>
        <v>93</v>
      </c>
      <c r="AR119" s="664">
        <f>'3A 2025-2026 REPORTE CALIFICACI'!BV20</f>
        <v>95</v>
      </c>
      <c r="AS119" s="664">
        <f>'3A 2025-2026 REPORTE CALIFICACI'!BW20</f>
        <v>96</v>
      </c>
      <c r="AT119" s="664">
        <f>'3A 2025-2026 REPORTE CALIFICACI'!BX20</f>
        <v>0</v>
      </c>
      <c r="AU119" s="664">
        <f>'3A 2025-2026 REPORTE CALIFICACI'!BY20</f>
        <v>92</v>
      </c>
      <c r="AV119" s="664">
        <f>'3A 2025-2026 REPORTE CALIFICACI'!BZ20</f>
        <v>95</v>
      </c>
      <c r="AW119" s="664">
        <f>'3A 2025-2026 REPORTE CALIFICACI'!CA20</f>
        <v>96</v>
      </c>
      <c r="AX119" s="664">
        <f>'3A 2025-2026 REPORTE CALIFICACI'!CB20</f>
        <v>0</v>
      </c>
      <c r="AY119" s="664">
        <f>'3A 2025-2026 REPORTE CALIFICACI'!CC20</f>
        <v>95</v>
      </c>
      <c r="AZ119" s="664">
        <f>'3A 2025-2026 REPORTE CALIFICACI'!CD20</f>
        <v>96</v>
      </c>
      <c r="BA119" s="664">
        <f>'3A 2025-2026 REPORTE CALIFICACI'!CE20</f>
        <v>98</v>
      </c>
      <c r="BB119" s="664">
        <f>'3A 2025-2026 REPORTE CALIFICACI'!CF20</f>
        <v>0</v>
      </c>
      <c r="BC119" s="664">
        <f>'3A 2025-2026 REPORTE CALIFICACI'!CG20</f>
        <v>98</v>
      </c>
      <c r="BD119" s="664">
        <f>'3A 2025-2026 REPORTE CALIFICACI'!CH20</f>
        <v>99</v>
      </c>
      <c r="BE119" s="664">
        <f>'3A 2025-2026 REPORTE CALIFICACI'!CI20</f>
        <v>99</v>
      </c>
      <c r="BF119" s="664">
        <f>'3A 2025-2026 REPORTE CALIFICACI'!CJ20</f>
        <v>0</v>
      </c>
      <c r="BG119" s="716">
        <f>'3A 2025-2026 REPORTE CALIFICACI'!CK20</f>
        <v>71</v>
      </c>
      <c r="BH119" s="716">
        <f>'3A 2025-2026 REPORTE CALIFICACI'!CL20</f>
        <v>70.75</v>
      </c>
      <c r="BI119" s="716">
        <f>'3A 2025-2026 REPORTE CALIFICACI'!CM20</f>
        <v>72.25</v>
      </c>
      <c r="BJ119" s="716">
        <f>'3A 2025-2026 REPORTE CALIFICACI'!CN20</f>
        <v>74</v>
      </c>
      <c r="BK119" s="664"/>
      <c r="BL119" s="717">
        <f>'3A 2025-2026 REPORTE CALIFICACI'!CP20</f>
        <v>0.7</v>
      </c>
      <c r="BM119" s="665" t="str">
        <f>'3A 2025-2026 REPORTE CALIFICACI'!CQ20</f>
        <v/>
      </c>
      <c r="BN119" s="665" t="str">
        <f>'3A 2025-2026 REPORTE CALIFICACI'!CR20</f>
        <v/>
      </c>
      <c r="BO119" s="665" t="str">
        <f>'3A 2025-2026 REPORTE CALIFICACI'!CS20</f>
        <v/>
      </c>
      <c r="BP119" s="665" t="str">
        <f>'3A 2025-2026 REPORTE CALIFICACI'!CT20</f>
        <v/>
      </c>
      <c r="BQ119" s="665" t="str">
        <f>'3A 2025-2026 REPORTE CALIFICACI'!CU20</f>
        <v/>
      </c>
      <c r="BR119" s="665" t="str">
        <f>'3A 2025-2026 REPORTE CALIFICACI'!CV20</f>
        <v/>
      </c>
      <c r="BS119" s="665" t="str">
        <f>'3A 2025-2026 REPORTE CALIFICACI'!CW20</f>
        <v/>
      </c>
      <c r="BT119" s="665" t="str">
        <f>'3A 2025-2026 REPORTE CALIFICACI'!CX20</f>
        <v/>
      </c>
      <c r="BU119" s="665">
        <f>'3A 2025-2026 REPORTE CALIFICACI'!CY20</f>
        <v>72</v>
      </c>
      <c r="BV119" s="665" t="str">
        <f>'3A 2025-2026 REPORTE CALIFICACI'!CZ20</f>
        <v/>
      </c>
      <c r="BW119" s="664" t="str">
        <f>'3A 2025-2026 REPORTE CALIFICACI'!DA20</f>
        <v>A</v>
      </c>
      <c r="BX119" s="664" t="str">
        <f>'3A 2025-2026 REPORTE CALIFICACI'!DB20</f>
        <v/>
      </c>
      <c r="BY119" s="666"/>
      <c r="BZ119" s="667"/>
      <c r="CA119" s="661"/>
      <c r="CB119" s="47"/>
      <c r="CC119" s="663" t="s">
        <v>1016</v>
      </c>
      <c r="CD119" s="664">
        <f>'3A 2025-2026 REPORTE CALIFICACI'!BU21</f>
        <v>70</v>
      </c>
      <c r="CE119" s="664">
        <f>'3A 2025-2026 REPORTE CALIFICACI'!BV21</f>
        <v>70</v>
      </c>
      <c r="CF119" s="664">
        <f>'3A 2025-2026 REPORTE CALIFICACI'!BW21</f>
        <v>70</v>
      </c>
      <c r="CG119" s="664">
        <f>'3A 2025-2026 REPORTE CALIFICACI'!BX21</f>
        <v>0</v>
      </c>
      <c r="CH119" s="664">
        <f>'3A 2025-2026 REPORTE CALIFICACI'!BY21</f>
        <v>71</v>
      </c>
      <c r="CI119" s="664">
        <f>'3A 2025-2026 REPORTE CALIFICACI'!BZ21</f>
        <v>70</v>
      </c>
      <c r="CJ119" s="664">
        <f>'3A 2025-2026 REPORTE CALIFICACI'!CA21</f>
        <v>70</v>
      </c>
      <c r="CK119" s="664">
        <f>'3A 2025-2026 REPORTE CALIFICACI'!CB21</f>
        <v>0</v>
      </c>
      <c r="CL119" s="664">
        <f>'3A 2025-2026 REPORTE CALIFICACI'!CC21</f>
        <v>72</v>
      </c>
      <c r="CM119" s="664">
        <f>'3A 2025-2026 REPORTE CALIFICACI'!CD21</f>
        <v>70</v>
      </c>
      <c r="CN119" s="664">
        <f>'3A 2025-2026 REPORTE CALIFICACI'!CE21</f>
        <v>70</v>
      </c>
      <c r="CO119" s="664">
        <f>'3A 2025-2026 REPORTE CALIFICACI'!CF21</f>
        <v>0</v>
      </c>
      <c r="CP119" s="664">
        <f>'3A 2025-2026 REPORTE CALIFICACI'!CG21</f>
        <v>71</v>
      </c>
      <c r="CQ119" s="664">
        <f>'3A 2025-2026 REPORTE CALIFICACI'!CH21</f>
        <v>70</v>
      </c>
      <c r="CR119" s="664">
        <f>'3A 2025-2026 REPORTE CALIFICACI'!CI21</f>
        <v>70</v>
      </c>
      <c r="CS119" s="664">
        <f>'3A 2025-2026 REPORTE CALIFICACI'!CJ21</f>
        <v>0</v>
      </c>
      <c r="CT119" s="716">
        <f>'3A 2025-2026 REPORTE CALIFICACI'!CK21</f>
        <v>52.5</v>
      </c>
      <c r="CU119" s="716">
        <f>'3A 2025-2026 REPORTE CALIFICACI'!CL21</f>
        <v>52.75</v>
      </c>
      <c r="CV119" s="716">
        <f>'3A 2025-2026 REPORTE CALIFICACI'!CM21</f>
        <v>53</v>
      </c>
      <c r="CW119" s="716">
        <f>'3A 2025-2026 REPORTE CALIFICACI'!CN21</f>
        <v>52.75</v>
      </c>
      <c r="CX119" s="664"/>
      <c r="CY119" s="717">
        <f>'3A 2025-2026 REPORTE CALIFICACI'!CP21</f>
        <v>0.6113095238</v>
      </c>
      <c r="CZ119" s="665">
        <f>'3A 2025-2026 REPORTE CALIFICACI'!CQ21</f>
        <v>26.375</v>
      </c>
      <c r="DA119" s="665" t="str">
        <f>'3A 2025-2026 REPORTE CALIFICACI'!CR21</f>
        <v/>
      </c>
      <c r="DB119" s="665" t="str">
        <f>'3A 2025-2026 REPORTE CALIFICACI'!CS21</f>
        <v/>
      </c>
      <c r="DC119" s="665">
        <f>'3A 2025-2026 REPORTE CALIFICACI'!CT21</f>
        <v>26</v>
      </c>
      <c r="DD119" s="665">
        <f>'3A 2025-2026 REPORTE CALIFICACI'!CU21</f>
        <v>15.825</v>
      </c>
      <c r="DE119" s="665" t="str">
        <f>'3A 2025-2026 REPORTE CALIFICACI'!CV21</f>
        <v/>
      </c>
      <c r="DF119" s="665" t="str">
        <f>'3A 2025-2026 REPORTE CALIFICACI'!CW21</f>
        <v/>
      </c>
      <c r="DG119" s="665">
        <f>'3A 2025-2026 REPORTE CALIFICACI'!CX21</f>
        <v>16</v>
      </c>
      <c r="DH119" s="665">
        <f>'3A 2025-2026 REPORTE CALIFICACI'!CY21</f>
        <v>52.75</v>
      </c>
      <c r="DI119" s="665" t="str">
        <f>'3A 2025-2026 REPORTE CALIFICACI'!CZ21</f>
        <v/>
      </c>
      <c r="DJ119" s="664" t="str">
        <f>'3A 2025-2026 REPORTE CALIFICACI'!DA21</f>
        <v/>
      </c>
      <c r="DK119" s="664" t="str">
        <f>'3A 2025-2026 REPORTE CALIFICACI'!DB21</f>
        <v>R</v>
      </c>
      <c r="DL119" s="666"/>
      <c r="DM119" s="667"/>
      <c r="DN119" s="661"/>
      <c r="DO119" s="47"/>
      <c r="DP119" s="663" t="s">
        <v>1016</v>
      </c>
      <c r="DQ119" s="664">
        <f>'3A 2025-2026 REPORTE CALIFICACI'!BU22</f>
        <v>82</v>
      </c>
      <c r="DR119" s="664">
        <f>'3A 2025-2026 REPORTE CALIFICACI'!BV22</f>
        <v>80</v>
      </c>
      <c r="DS119" s="664">
        <f>'3A 2025-2026 REPORTE CALIFICACI'!BW22</f>
        <v>80</v>
      </c>
      <c r="DT119" s="664">
        <f>'3A 2025-2026 REPORTE CALIFICACI'!BX22</f>
        <v>0</v>
      </c>
      <c r="DU119" s="664">
        <f>'3A 2025-2026 REPORTE CALIFICACI'!BY22</f>
        <v>81</v>
      </c>
      <c r="DV119" s="664">
        <f>'3A 2025-2026 REPORTE CALIFICACI'!BZ22</f>
        <v>81</v>
      </c>
      <c r="DW119" s="664">
        <f>'3A 2025-2026 REPORTE CALIFICACI'!CA22</f>
        <v>80</v>
      </c>
      <c r="DX119" s="664">
        <f>'3A 2025-2026 REPORTE CALIFICACI'!CB22</f>
        <v>0</v>
      </c>
      <c r="DY119" s="664">
        <f>'3A 2025-2026 REPORTE CALIFICACI'!CC22</f>
        <v>85</v>
      </c>
      <c r="DZ119" s="664">
        <f>'3A 2025-2026 REPORTE CALIFICACI'!CD22</f>
        <v>85</v>
      </c>
      <c r="EA119" s="664">
        <f>'3A 2025-2026 REPORTE CALIFICACI'!CE22</f>
        <v>80</v>
      </c>
      <c r="EB119" s="664">
        <f>'3A 2025-2026 REPORTE CALIFICACI'!CF22</f>
        <v>0</v>
      </c>
      <c r="EC119" s="664">
        <f>'3A 2025-2026 REPORTE CALIFICACI'!CG22</f>
        <v>83</v>
      </c>
      <c r="ED119" s="664">
        <f>'3A 2025-2026 REPORTE CALIFICACI'!CH22</f>
        <v>84</v>
      </c>
      <c r="EE119" s="664">
        <f>'3A 2025-2026 REPORTE CALIFICACI'!CI22</f>
        <v>80</v>
      </c>
      <c r="EF119" s="664">
        <f>'3A 2025-2026 REPORTE CALIFICACI'!CJ22</f>
        <v>0</v>
      </c>
      <c r="EG119" s="716">
        <f>'3A 2025-2026 REPORTE CALIFICACI'!CK22</f>
        <v>60.5</v>
      </c>
      <c r="EH119" s="716">
        <f>'3A 2025-2026 REPORTE CALIFICACI'!CL22</f>
        <v>60.5</v>
      </c>
      <c r="EI119" s="716">
        <f>'3A 2025-2026 REPORTE CALIFICACI'!CM22</f>
        <v>62.5</v>
      </c>
      <c r="EJ119" s="716">
        <f>'3A 2025-2026 REPORTE CALIFICACI'!CN22</f>
        <v>61.75</v>
      </c>
      <c r="EK119" s="665">
        <f>'3A 2025-2026 REPORTE CALIFICACI'!CO22</f>
        <v>61.3125</v>
      </c>
      <c r="EL119" s="717">
        <f>'3A 2025-2026 REPORTE CALIFICACI'!CP22</f>
        <v>0.7</v>
      </c>
      <c r="EM119" s="665">
        <f>'3A 2025-2026 REPORTE CALIFICACI'!CQ22</f>
        <v>30.65625</v>
      </c>
      <c r="EN119" s="665" t="str">
        <f>'3A 2025-2026 REPORTE CALIFICACI'!CR22</f>
        <v/>
      </c>
      <c r="EO119" s="665" t="str">
        <f>'3A 2025-2026 REPORTE CALIFICACI'!CS22</f>
        <v/>
      </c>
      <c r="EP119" s="665">
        <f>'3A 2025-2026 REPORTE CALIFICACI'!CT22</f>
        <v>31</v>
      </c>
      <c r="EQ119" s="665">
        <f>'3A 2025-2026 REPORTE CALIFICACI'!CU22</f>
        <v>18.39375</v>
      </c>
      <c r="ER119" s="665" t="str">
        <f>'3A 2025-2026 REPORTE CALIFICACI'!CV22</f>
        <v/>
      </c>
      <c r="ES119" s="665" t="str">
        <f>'3A 2025-2026 REPORTE CALIFICACI'!CW22</f>
        <v/>
      </c>
      <c r="ET119" s="665">
        <f>'3A 2025-2026 REPORTE CALIFICACI'!CX22</f>
        <v>18</v>
      </c>
      <c r="EU119" s="665">
        <f>'3A 2025-2026 REPORTE CALIFICACI'!CY22</f>
        <v>61.3125</v>
      </c>
      <c r="EV119" s="665" t="str">
        <f>'3A 2025-2026 REPORTE CALIFICACI'!CZ22</f>
        <v/>
      </c>
      <c r="EW119" s="664" t="str">
        <f>'3A 2025-2026 REPORTE CALIFICACI'!DA22</f>
        <v/>
      </c>
      <c r="EX119" s="664" t="str">
        <f>'3A 2025-2026 REPORTE CALIFICACI'!DB22</f>
        <v>R</v>
      </c>
      <c r="EY119" s="664"/>
    </row>
    <row r="120" ht="52.5" customHeight="1">
      <c r="A120" s="661"/>
      <c r="B120" s="47"/>
      <c r="C120" s="663" t="s">
        <v>1017</v>
      </c>
      <c r="D120" s="664">
        <f>'3A 2025-2026 REPORTE CALIFICACI'!DC19</f>
        <v>57</v>
      </c>
      <c r="E120" s="664">
        <f>'3A 2025-2026 REPORTE CALIFICACI'!DD19</f>
        <v>70</v>
      </c>
      <c r="F120" s="664">
        <f>'3A 2025-2026 REPORTE CALIFICACI'!DE19</f>
        <v>70</v>
      </c>
      <c r="G120" s="664">
        <f>'3A 2025-2026 REPORTE CALIFICACI'!DF19</f>
        <v>0</v>
      </c>
      <c r="H120" s="664">
        <f>'3A 2025-2026 REPORTE CALIFICACI'!DG19</f>
        <v>62</v>
      </c>
      <c r="I120" s="664">
        <f>'3A 2025-2026 REPORTE CALIFICACI'!DH19</f>
        <v>40</v>
      </c>
      <c r="J120" s="664">
        <f>'3A 2025-2026 REPORTE CALIFICACI'!DI19</f>
        <v>60</v>
      </c>
      <c r="K120" s="664">
        <f>'3A 2025-2026 REPORTE CALIFICACI'!DJ19</f>
        <v>0</v>
      </c>
      <c r="L120" s="664">
        <f>'3A 2025-2026 REPORTE CALIFICACI'!DK19</f>
        <v>70</v>
      </c>
      <c r="M120" s="664">
        <f>'3A 2025-2026 REPORTE CALIFICACI'!DL19</f>
        <v>60</v>
      </c>
      <c r="N120" s="664">
        <f>'3A 2025-2026 REPORTE CALIFICACI'!DM19</f>
        <v>63</v>
      </c>
      <c r="O120" s="664">
        <f>'3A 2025-2026 REPORTE CALIFICACI'!DN19</f>
        <v>0</v>
      </c>
      <c r="P120" s="664">
        <f>'3A 2025-2026 REPORTE CALIFICACI'!DO19</f>
        <v>70</v>
      </c>
      <c r="Q120" s="664">
        <f>'3A 2025-2026 REPORTE CALIFICACI'!DP19</f>
        <v>70</v>
      </c>
      <c r="R120" s="664">
        <f>'3A 2025-2026 REPORTE CALIFICACI'!DQ19</f>
        <v>70</v>
      </c>
      <c r="S120" s="664">
        <f>'3A 2025-2026 REPORTE CALIFICACI'!DR19</f>
        <v>0</v>
      </c>
      <c r="T120" s="716">
        <f>'3A 2025-2026 REPORTE CALIFICACI'!DS19</f>
        <v>49.25</v>
      </c>
      <c r="U120" s="716">
        <f>'3A 2025-2026 REPORTE CALIFICACI'!DT19</f>
        <v>40.5</v>
      </c>
      <c r="V120" s="716">
        <f>'3A 2025-2026 REPORTE CALIFICACI'!DU19</f>
        <v>48.25</v>
      </c>
      <c r="W120" s="716">
        <f>'3A 2025-2026 REPORTE CALIFICACI'!DV19</f>
        <v>52.5</v>
      </c>
      <c r="X120" s="665">
        <f>'3A 2025-2026 REPORTE CALIFICACI'!DW19</f>
        <v>47.625</v>
      </c>
      <c r="Y120" s="717">
        <f>'3A 2025-2026 REPORTE CALIFICACI'!DX19</f>
        <v>0.6603571429</v>
      </c>
      <c r="Z120" s="665">
        <f>'3A 2025-2026 REPORTE CALIFICACI'!DY19</f>
        <v>23.8125</v>
      </c>
      <c r="AA120" s="665" t="str">
        <f>'3A 2025-2026 REPORTE CALIFICACI'!DZ19</f>
        <v/>
      </c>
      <c r="AB120" s="665" t="str">
        <f>'3A 2025-2026 REPORTE CALIFICACI'!EA19</f>
        <v/>
      </c>
      <c r="AC120" s="665">
        <f>'3A 2025-2026 REPORTE CALIFICACI'!EB19</f>
        <v>24</v>
      </c>
      <c r="AD120" s="665">
        <f>'3A 2025-2026 REPORTE CALIFICACI'!EC19</f>
        <v>14.2875</v>
      </c>
      <c r="AE120" s="665" t="str">
        <f>'3A 2025-2026 REPORTE CALIFICACI'!ED19</f>
        <v/>
      </c>
      <c r="AF120" s="665" t="str">
        <f>'3A 2025-2026 REPORTE CALIFICACI'!EE19</f>
        <v/>
      </c>
      <c r="AG120" s="665">
        <f>'3A 2025-2026 REPORTE CALIFICACI'!EF19</f>
        <v>14</v>
      </c>
      <c r="AH120" s="665">
        <f>'3A 2025-2026 REPORTE CALIFICACI'!EG19</f>
        <v>47.625</v>
      </c>
      <c r="AI120" s="665" t="str">
        <f>'3A 2025-2026 REPORTE CALIFICACI'!EH19</f>
        <v/>
      </c>
      <c r="AJ120" s="664" t="str">
        <f>'3A 2025-2026 REPORTE CALIFICACI'!EI19</f>
        <v/>
      </c>
      <c r="AK120" s="664" t="str">
        <f>'3A 2025-2026 REPORTE CALIFICACI'!EJ19</f>
        <v>R</v>
      </c>
      <c r="AL120" s="666"/>
      <c r="AM120" s="667"/>
      <c r="AN120" s="661"/>
      <c r="AO120" s="47"/>
      <c r="AP120" s="663" t="s">
        <v>1017</v>
      </c>
      <c r="AQ120" s="664">
        <f>'3A 2025-2026 REPORTE CALIFICACI'!DC20</f>
        <v>100</v>
      </c>
      <c r="AR120" s="664">
        <f>'3A 2025-2026 REPORTE CALIFICACI'!DD20</f>
        <v>100</v>
      </c>
      <c r="AS120" s="664">
        <f>'3A 2025-2026 REPORTE CALIFICACI'!DE20</f>
        <v>94</v>
      </c>
      <c r="AT120" s="664">
        <f>'3A 2025-2026 REPORTE CALIFICACI'!DF20</f>
        <v>0</v>
      </c>
      <c r="AU120" s="664">
        <f>'3A 2025-2026 REPORTE CALIFICACI'!DG20</f>
        <v>100</v>
      </c>
      <c r="AV120" s="664">
        <f>'3A 2025-2026 REPORTE CALIFICACI'!DH20</f>
        <v>100</v>
      </c>
      <c r="AW120" s="664">
        <f>'3A 2025-2026 REPORTE CALIFICACI'!DI20</f>
        <v>99</v>
      </c>
      <c r="AX120" s="664">
        <f>'3A 2025-2026 REPORTE CALIFICACI'!DJ20</f>
        <v>0</v>
      </c>
      <c r="AY120" s="664">
        <f>'3A 2025-2026 REPORTE CALIFICACI'!DK20</f>
        <v>100</v>
      </c>
      <c r="AZ120" s="664">
        <f>'3A 2025-2026 REPORTE CALIFICACI'!DL20</f>
        <v>100</v>
      </c>
      <c r="BA120" s="664">
        <f>'3A 2025-2026 REPORTE CALIFICACI'!DM20</f>
        <v>100</v>
      </c>
      <c r="BB120" s="664">
        <f>'3A 2025-2026 REPORTE CALIFICACI'!DN20</f>
        <v>0</v>
      </c>
      <c r="BC120" s="664">
        <f>'3A 2025-2026 REPORTE CALIFICACI'!DO20</f>
        <v>100</v>
      </c>
      <c r="BD120" s="664">
        <f>'3A 2025-2026 REPORTE CALIFICACI'!DP20</f>
        <v>100</v>
      </c>
      <c r="BE120" s="664">
        <f>'3A 2025-2026 REPORTE CALIFICACI'!DQ20</f>
        <v>99</v>
      </c>
      <c r="BF120" s="664">
        <f>'3A 2025-2026 REPORTE CALIFICACI'!DR20</f>
        <v>0</v>
      </c>
      <c r="BG120" s="716">
        <f>'3A 2025-2026 REPORTE CALIFICACI'!DS20</f>
        <v>73.5</v>
      </c>
      <c r="BH120" s="716">
        <f>'3A 2025-2026 REPORTE CALIFICACI'!DT20</f>
        <v>74.75</v>
      </c>
      <c r="BI120" s="716">
        <f>'3A 2025-2026 REPORTE CALIFICACI'!DU20</f>
        <v>75</v>
      </c>
      <c r="BJ120" s="716">
        <f>'3A 2025-2026 REPORTE CALIFICACI'!DV20</f>
        <v>74.75</v>
      </c>
      <c r="BK120" s="664"/>
      <c r="BL120" s="717">
        <f>'3A 2025-2026 REPORTE CALIFICACI'!DX20</f>
        <v>0.7</v>
      </c>
      <c r="BM120" s="665" t="str">
        <f>'3A 2025-2026 REPORTE CALIFICACI'!DY20</f>
        <v/>
      </c>
      <c r="BN120" s="665" t="str">
        <f>'3A 2025-2026 REPORTE CALIFICACI'!DZ20</f>
        <v/>
      </c>
      <c r="BO120" s="665" t="str">
        <f>'3A 2025-2026 REPORTE CALIFICACI'!EA20</f>
        <v/>
      </c>
      <c r="BP120" s="665" t="str">
        <f>'3A 2025-2026 REPORTE CALIFICACI'!EB20</f>
        <v/>
      </c>
      <c r="BQ120" s="665" t="str">
        <f>'3A 2025-2026 REPORTE CALIFICACI'!EC20</f>
        <v/>
      </c>
      <c r="BR120" s="665" t="str">
        <f>'3A 2025-2026 REPORTE CALIFICACI'!ED20</f>
        <v/>
      </c>
      <c r="BS120" s="665" t="str">
        <f>'3A 2025-2026 REPORTE CALIFICACI'!EE20</f>
        <v/>
      </c>
      <c r="BT120" s="665" t="str">
        <f>'3A 2025-2026 REPORTE CALIFICACI'!EF20</f>
        <v/>
      </c>
      <c r="BU120" s="665">
        <f>'3A 2025-2026 REPORTE CALIFICACI'!EG20</f>
        <v>74.5</v>
      </c>
      <c r="BV120" s="665" t="str">
        <f>'3A 2025-2026 REPORTE CALIFICACI'!EH20</f>
        <v/>
      </c>
      <c r="BW120" s="664" t="str">
        <f>'3A 2025-2026 REPORTE CALIFICACI'!EI20</f>
        <v>A</v>
      </c>
      <c r="BX120" s="664" t="str">
        <f>'3A 2025-2026 REPORTE CALIFICACI'!EJ20</f>
        <v/>
      </c>
      <c r="BY120" s="666"/>
      <c r="BZ120" s="667"/>
      <c r="CA120" s="661"/>
      <c r="CB120" s="47"/>
      <c r="CC120" s="663" t="s">
        <v>1017</v>
      </c>
      <c r="CD120" s="664">
        <f>'3A 2025-2026 REPORTE CALIFICACI'!DC21</f>
        <v>57</v>
      </c>
      <c r="CE120" s="664">
        <f>'3A 2025-2026 REPORTE CALIFICACI'!DD21</f>
        <v>30</v>
      </c>
      <c r="CF120" s="664">
        <f>'3A 2025-2026 REPORTE CALIFICACI'!DE21</f>
        <v>40</v>
      </c>
      <c r="CG120" s="664">
        <f>'3A 2025-2026 REPORTE CALIFICACI'!DF21</f>
        <v>0</v>
      </c>
      <c r="CH120" s="664">
        <f>'3A 2025-2026 REPORTE CALIFICACI'!DG21</f>
        <v>70</v>
      </c>
      <c r="CI120" s="664">
        <f>'3A 2025-2026 REPORTE CALIFICACI'!DH21</f>
        <v>50</v>
      </c>
      <c r="CJ120" s="664">
        <f>'3A 2025-2026 REPORTE CALIFICACI'!DI21</f>
        <v>30</v>
      </c>
      <c r="CK120" s="664">
        <f>'3A 2025-2026 REPORTE CALIFICACI'!DJ21</f>
        <v>0</v>
      </c>
      <c r="CL120" s="664">
        <f>'3A 2025-2026 REPORTE CALIFICACI'!DK21</f>
        <v>70</v>
      </c>
      <c r="CM120" s="664">
        <f>'3A 2025-2026 REPORTE CALIFICACI'!DL21</f>
        <v>60</v>
      </c>
      <c r="CN120" s="664">
        <f>'3A 2025-2026 REPORTE CALIFICACI'!DM21</f>
        <v>50</v>
      </c>
      <c r="CO120" s="664">
        <f>'3A 2025-2026 REPORTE CALIFICACI'!DN21</f>
        <v>0</v>
      </c>
      <c r="CP120" s="664">
        <f>'3A 2025-2026 REPORTE CALIFICACI'!DO21</f>
        <v>70</v>
      </c>
      <c r="CQ120" s="664">
        <f>'3A 2025-2026 REPORTE CALIFICACI'!DP21</f>
        <v>52</v>
      </c>
      <c r="CR120" s="664">
        <f>'3A 2025-2026 REPORTE CALIFICACI'!DQ21</f>
        <v>60</v>
      </c>
      <c r="CS120" s="664">
        <f>'3A 2025-2026 REPORTE CALIFICACI'!DR21</f>
        <v>0</v>
      </c>
      <c r="CT120" s="716">
        <f>'3A 2025-2026 REPORTE CALIFICACI'!DS21</f>
        <v>31.75</v>
      </c>
      <c r="CU120" s="716">
        <f>'3A 2025-2026 REPORTE CALIFICACI'!DT21</f>
        <v>37.5</v>
      </c>
      <c r="CV120" s="716">
        <f>'3A 2025-2026 REPORTE CALIFICACI'!DU21</f>
        <v>45</v>
      </c>
      <c r="CW120" s="716">
        <f>'3A 2025-2026 REPORTE CALIFICACI'!DV21</f>
        <v>45.5</v>
      </c>
      <c r="CX120" s="664"/>
      <c r="CY120" s="717">
        <f>'3A 2025-2026 REPORTE CALIFICACI'!DX21</f>
        <v>0.5956641604</v>
      </c>
      <c r="CZ120" s="665">
        <f>'3A 2025-2026 REPORTE CALIFICACI'!DY21</f>
        <v>19.96875</v>
      </c>
      <c r="DA120" s="665" t="str">
        <f>'3A 2025-2026 REPORTE CALIFICACI'!DZ21</f>
        <v/>
      </c>
      <c r="DB120" s="665" t="str">
        <f>'3A 2025-2026 REPORTE CALIFICACI'!EA21</f>
        <v/>
      </c>
      <c r="DC120" s="665">
        <f>'3A 2025-2026 REPORTE CALIFICACI'!EB21</f>
        <v>20</v>
      </c>
      <c r="DD120" s="665">
        <f>'3A 2025-2026 REPORTE CALIFICACI'!EC21</f>
        <v>11.98125</v>
      </c>
      <c r="DE120" s="665" t="str">
        <f>'3A 2025-2026 REPORTE CALIFICACI'!ED21</f>
        <v/>
      </c>
      <c r="DF120" s="665" t="str">
        <f>'3A 2025-2026 REPORTE CALIFICACI'!EE21</f>
        <v/>
      </c>
      <c r="DG120" s="665">
        <f>'3A 2025-2026 REPORTE CALIFICACI'!EF21</f>
        <v>12</v>
      </c>
      <c r="DH120" s="665">
        <f>'3A 2025-2026 REPORTE CALIFICACI'!EG21</f>
        <v>39.9375</v>
      </c>
      <c r="DI120" s="665" t="str">
        <f>'3A 2025-2026 REPORTE CALIFICACI'!EH21</f>
        <v/>
      </c>
      <c r="DJ120" s="664" t="str">
        <f>'3A 2025-2026 REPORTE CALIFICACI'!EI21</f>
        <v/>
      </c>
      <c r="DK120" s="664" t="str">
        <f>'3A 2025-2026 REPORTE CALIFICACI'!EJ21</f>
        <v>R</v>
      </c>
      <c r="DL120" s="666"/>
      <c r="DM120" s="667"/>
      <c r="DN120" s="661"/>
      <c r="DO120" s="47"/>
      <c r="DP120" s="663" t="s">
        <v>1017</v>
      </c>
      <c r="DQ120" s="664">
        <f>'3A 2025-2026 REPORTE CALIFICACI'!DC22</f>
        <v>95</v>
      </c>
      <c r="DR120" s="664">
        <f>'3A 2025-2026 REPORTE CALIFICACI'!DD22</f>
        <v>85</v>
      </c>
      <c r="DS120" s="664">
        <f>'3A 2025-2026 REPORTE CALIFICACI'!DE22</f>
        <v>80</v>
      </c>
      <c r="DT120" s="664">
        <f>'3A 2025-2026 REPORTE CALIFICACI'!DF22</f>
        <v>0</v>
      </c>
      <c r="DU120" s="664">
        <f>'3A 2025-2026 REPORTE CALIFICACI'!DG22</f>
        <v>97</v>
      </c>
      <c r="DV120" s="664">
        <f>'3A 2025-2026 REPORTE CALIFICACI'!DH22</f>
        <v>90</v>
      </c>
      <c r="DW120" s="664">
        <f>'3A 2025-2026 REPORTE CALIFICACI'!DI22</f>
        <v>82</v>
      </c>
      <c r="DX120" s="664">
        <f>'3A 2025-2026 REPORTE CALIFICACI'!DJ22</f>
        <v>0</v>
      </c>
      <c r="DY120" s="664">
        <f>'3A 2025-2026 REPORTE CALIFICACI'!DK22</f>
        <v>96</v>
      </c>
      <c r="DZ120" s="664">
        <f>'3A 2025-2026 REPORTE CALIFICACI'!DL22</f>
        <v>80</v>
      </c>
      <c r="EA120" s="664">
        <f>'3A 2025-2026 REPORTE CALIFICACI'!DM22</f>
        <v>80</v>
      </c>
      <c r="EB120" s="664">
        <f>'3A 2025-2026 REPORTE CALIFICACI'!DN22</f>
        <v>0</v>
      </c>
      <c r="EC120" s="664">
        <f>'3A 2025-2026 REPORTE CALIFICACI'!DO22</f>
        <v>97</v>
      </c>
      <c r="ED120" s="664">
        <f>'3A 2025-2026 REPORTE CALIFICACI'!DP22</f>
        <v>78</v>
      </c>
      <c r="EE120" s="664">
        <f>'3A 2025-2026 REPORTE CALIFICACI'!DQ22</f>
        <v>81</v>
      </c>
      <c r="EF120" s="664">
        <f>'3A 2025-2026 REPORTE CALIFICACI'!DR22</f>
        <v>0</v>
      </c>
      <c r="EG120" s="716">
        <f>'3A 2025-2026 REPORTE CALIFICACI'!DS22</f>
        <v>65</v>
      </c>
      <c r="EH120" s="716">
        <f>'3A 2025-2026 REPORTE CALIFICACI'!DT22</f>
        <v>67.25</v>
      </c>
      <c r="EI120" s="716">
        <f>'3A 2025-2026 REPORTE CALIFICACI'!DU22</f>
        <v>64</v>
      </c>
      <c r="EJ120" s="716">
        <f>'3A 2025-2026 REPORTE CALIFICACI'!DV22</f>
        <v>64</v>
      </c>
      <c r="EK120" s="665">
        <f>'3A 2025-2026 REPORTE CALIFICACI'!DW22</f>
        <v>65.0625</v>
      </c>
      <c r="EL120" s="717">
        <f>'3A 2025-2026 REPORTE CALIFICACI'!DX22</f>
        <v>0.6775</v>
      </c>
      <c r="EM120" s="665">
        <f>'3A 2025-2026 REPORTE CALIFICACI'!DY22</f>
        <v>32.53125</v>
      </c>
      <c r="EN120" s="665" t="str">
        <f>'3A 2025-2026 REPORTE CALIFICACI'!DZ22</f>
        <v/>
      </c>
      <c r="EO120" s="665" t="str">
        <f>'3A 2025-2026 REPORTE CALIFICACI'!EA22</f>
        <v/>
      </c>
      <c r="EP120" s="665">
        <f>'3A 2025-2026 REPORTE CALIFICACI'!EB22</f>
        <v>33</v>
      </c>
      <c r="EQ120" s="665">
        <f>'3A 2025-2026 REPORTE CALIFICACI'!EC22</f>
        <v>19.51875</v>
      </c>
      <c r="ER120" s="665" t="str">
        <f>'3A 2025-2026 REPORTE CALIFICACI'!ED22</f>
        <v/>
      </c>
      <c r="ES120" s="665" t="str">
        <f>'3A 2025-2026 REPORTE CALIFICACI'!EE22</f>
        <v/>
      </c>
      <c r="ET120" s="665">
        <f>'3A 2025-2026 REPORTE CALIFICACI'!EF22</f>
        <v>20</v>
      </c>
      <c r="EU120" s="665">
        <f>'3A 2025-2026 REPORTE CALIFICACI'!EG22</f>
        <v>65.0625</v>
      </c>
      <c r="EV120" s="665" t="str">
        <f>'3A 2025-2026 REPORTE CALIFICACI'!EH22</f>
        <v/>
      </c>
      <c r="EW120" s="664" t="str">
        <f>'3A 2025-2026 REPORTE CALIFICACI'!EI22</f>
        <v/>
      </c>
      <c r="EX120" s="664" t="str">
        <f>'3A 2025-2026 REPORTE CALIFICACI'!EJ22</f>
        <v>R</v>
      </c>
      <c r="EY120" s="664"/>
    </row>
    <row r="121" ht="52.5" customHeight="1">
      <c r="A121" s="661"/>
      <c r="B121" s="47"/>
      <c r="C121" s="663" t="s">
        <v>1018</v>
      </c>
      <c r="D121" s="664">
        <f>'3A 2025-2026 REPORTE CALIFICACI'!EK19</f>
        <v>73</v>
      </c>
      <c r="E121" s="664">
        <f>'3A 2025-2026 REPORTE CALIFICACI'!EL19</f>
        <v>72</v>
      </c>
      <c r="F121" s="664">
        <f>'3A 2025-2026 REPORTE CALIFICACI'!EM19</f>
        <v>50</v>
      </c>
      <c r="G121" s="665">
        <f>'3A 2025-2026 REPORTE CALIFICACI'!EN19</f>
        <v>0</v>
      </c>
      <c r="H121" s="664">
        <f>'3A 2025-2026 REPORTE CALIFICACI'!EO19</f>
        <v>62</v>
      </c>
      <c r="I121" s="664">
        <f>'3A 2025-2026 REPORTE CALIFICACI'!EP19</f>
        <v>75</v>
      </c>
      <c r="J121" s="664">
        <f>'3A 2025-2026 REPORTE CALIFICACI'!EQ19</f>
        <v>57</v>
      </c>
      <c r="K121" s="664">
        <f>'3A 2025-2026 REPORTE CALIFICACI'!ER19</f>
        <v>0</v>
      </c>
      <c r="L121" s="664">
        <f>'3A 2025-2026 REPORTE CALIFICACI'!ES19</f>
        <v>73</v>
      </c>
      <c r="M121" s="665">
        <f>'3A 2025-2026 REPORTE CALIFICACI'!ET19</f>
        <v>69</v>
      </c>
      <c r="N121" s="665">
        <f>'3A 2025-2026 REPORTE CALIFICACI'!EU19</f>
        <v>51</v>
      </c>
      <c r="O121" s="664">
        <f>'3A 2025-2026 REPORTE CALIFICACI'!EV19</f>
        <v>0</v>
      </c>
      <c r="P121" s="665">
        <f>'3A 2025-2026 REPORTE CALIFICACI'!EW19</f>
        <v>75</v>
      </c>
      <c r="Q121" s="665">
        <f>'3A 2025-2026 REPORTE CALIFICACI'!EX19</f>
        <v>71</v>
      </c>
      <c r="R121" s="665">
        <f>'3A 2025-2026 REPORTE CALIFICACI'!EY19</f>
        <v>41</v>
      </c>
      <c r="S121" s="665">
        <f>'3A 2025-2026 REPORTE CALIFICACI'!EZ19</f>
        <v>0</v>
      </c>
      <c r="T121" s="716">
        <f>'3A 2025-2026 REPORTE CALIFICACI'!FA19</f>
        <v>48.75</v>
      </c>
      <c r="U121" s="716">
        <f>'3A 2025-2026 REPORTE CALIFICACI'!FB19</f>
        <v>48.5</v>
      </c>
      <c r="V121" s="716">
        <f>'3A 2025-2026 REPORTE CALIFICACI'!FC19</f>
        <v>48.25</v>
      </c>
      <c r="W121" s="716">
        <f>'3A 2025-2026 REPORTE CALIFICACI'!FD19</f>
        <v>46.75</v>
      </c>
      <c r="X121" s="665">
        <f>'3A 2025-2026 REPORTE CALIFICACI'!FE19</f>
        <v>48.0625</v>
      </c>
      <c r="Y121" s="717">
        <f>'3A 2025-2026 REPORTE CALIFICACI'!FF19</f>
        <v>0.6941176471</v>
      </c>
      <c r="Z121" s="665">
        <f>'3A 2025-2026 REPORTE CALIFICACI'!FG19</f>
        <v>24.03125</v>
      </c>
      <c r="AA121" s="665" t="str">
        <f>'3A 2025-2026 REPORTE CALIFICACI'!FH19</f>
        <v/>
      </c>
      <c r="AB121" s="665" t="str">
        <f>'3A 2025-2026 REPORTE CALIFICACI'!FI19</f>
        <v/>
      </c>
      <c r="AC121" s="665">
        <f>'3A 2025-2026 REPORTE CALIFICACI'!FJ19</f>
        <v>24</v>
      </c>
      <c r="AD121" s="665">
        <f>'3A 2025-2026 REPORTE CALIFICACI'!FK19</f>
        <v>14.41875</v>
      </c>
      <c r="AE121" s="665" t="str">
        <f>'3A 2025-2026 REPORTE CALIFICACI'!FL19</f>
        <v/>
      </c>
      <c r="AF121" s="665" t="str">
        <f>'3A 2025-2026 REPORTE CALIFICACI'!FM19</f>
        <v/>
      </c>
      <c r="AG121" s="665">
        <f>'3A 2025-2026 REPORTE CALIFICACI'!FN19</f>
        <v>14</v>
      </c>
      <c r="AH121" s="664" t="str">
        <f>'3A 2025-2026 REPORTE CALIFICACI'!FO19</f>
        <v/>
      </c>
      <c r="AI121" s="665" t="str">
        <f>'3A 2025-2026 REPORTE CALIFICACI'!FP19</f>
        <v/>
      </c>
      <c r="AJ121" s="664" t="str">
        <f>'3A 2025-2026 REPORTE CALIFICACI'!FQ19</f>
        <v/>
      </c>
      <c r="AK121" s="664" t="str">
        <f>'3A 2025-2026 REPORTE CALIFICACI'!FR19</f>
        <v>R</v>
      </c>
      <c r="AL121" s="666"/>
      <c r="AM121" s="667"/>
      <c r="AN121" s="661"/>
      <c r="AO121" s="47"/>
      <c r="AP121" s="663" t="s">
        <v>1018</v>
      </c>
      <c r="AQ121" s="664">
        <f>'3A 2025-2026 REPORTE CALIFICACI'!EK20</f>
        <v>98</v>
      </c>
      <c r="AR121" s="664">
        <f>'3A 2025-2026 REPORTE CALIFICACI'!EL20</f>
        <v>100</v>
      </c>
      <c r="AS121" s="664">
        <f>'3A 2025-2026 REPORTE CALIFICACI'!EM20</f>
        <v>97</v>
      </c>
      <c r="AT121" s="665">
        <f>'3A 2025-2026 REPORTE CALIFICACI'!EN20</f>
        <v>0</v>
      </c>
      <c r="AU121" s="664">
        <f>'3A 2025-2026 REPORTE CALIFICACI'!EO20</f>
        <v>93</v>
      </c>
      <c r="AV121" s="664">
        <f>'3A 2025-2026 REPORTE CALIFICACI'!EP20</f>
        <v>97</v>
      </c>
      <c r="AW121" s="664">
        <f>'3A 2025-2026 REPORTE CALIFICACI'!EQ20</f>
        <v>100</v>
      </c>
      <c r="AX121" s="664">
        <f>'3A 2025-2026 REPORTE CALIFICACI'!ER20</f>
        <v>0</v>
      </c>
      <c r="AY121" s="664">
        <f>'3A 2025-2026 REPORTE CALIFICACI'!ES20</f>
        <v>100</v>
      </c>
      <c r="AZ121" s="665">
        <f>'3A 2025-2026 REPORTE CALIFICACI'!ET20</f>
        <v>100</v>
      </c>
      <c r="BA121" s="665">
        <f>'3A 2025-2026 REPORTE CALIFICACI'!EU20</f>
        <v>98</v>
      </c>
      <c r="BB121" s="664">
        <f>'3A 2025-2026 REPORTE CALIFICACI'!EV20</f>
        <v>0</v>
      </c>
      <c r="BC121" s="665">
        <f>'3A 2025-2026 REPORTE CALIFICACI'!EW20</f>
        <v>100</v>
      </c>
      <c r="BD121" s="665">
        <f>'3A 2025-2026 REPORTE CALIFICACI'!EX20</f>
        <v>100</v>
      </c>
      <c r="BE121" s="665">
        <f>'3A 2025-2026 REPORTE CALIFICACI'!EY20</f>
        <v>93</v>
      </c>
      <c r="BF121" s="665">
        <f>'3A 2025-2026 REPORTE CALIFICACI'!EZ20</f>
        <v>0</v>
      </c>
      <c r="BG121" s="716">
        <f>'3A 2025-2026 REPORTE CALIFICACI'!FA20</f>
        <v>73.75</v>
      </c>
      <c r="BH121" s="716">
        <f>'3A 2025-2026 REPORTE CALIFICACI'!FB20</f>
        <v>72.5</v>
      </c>
      <c r="BI121" s="716">
        <f>'3A 2025-2026 REPORTE CALIFICACI'!FC20</f>
        <v>74.5</v>
      </c>
      <c r="BJ121" s="716">
        <f>'3A 2025-2026 REPORTE CALIFICACI'!FD20</f>
        <v>73.25</v>
      </c>
      <c r="BK121" s="664"/>
      <c r="BL121" s="717">
        <f>'3A 2025-2026 REPORTE CALIFICACI'!FF20</f>
        <v>0.7</v>
      </c>
      <c r="BM121" s="665" t="str">
        <f>'3A 2025-2026 REPORTE CALIFICACI'!FG20</f>
        <v/>
      </c>
      <c r="BN121" s="665" t="str">
        <f>'3A 2025-2026 REPORTE CALIFICACI'!FH20</f>
        <v/>
      </c>
      <c r="BO121" s="665" t="str">
        <f>'3A 2025-2026 REPORTE CALIFICACI'!FI20</f>
        <v/>
      </c>
      <c r="BP121" s="665" t="str">
        <f>'3A 2025-2026 REPORTE CALIFICACI'!FJ20</f>
        <v/>
      </c>
      <c r="BQ121" s="665" t="str">
        <f>'3A 2025-2026 REPORTE CALIFICACI'!FK20</f>
        <v/>
      </c>
      <c r="BR121" s="665" t="str">
        <f>'3A 2025-2026 REPORTE CALIFICACI'!FL20</f>
        <v/>
      </c>
      <c r="BS121" s="665" t="str">
        <f>'3A 2025-2026 REPORTE CALIFICACI'!FM20</f>
        <v/>
      </c>
      <c r="BT121" s="665" t="str">
        <f>'3A 2025-2026 REPORTE CALIFICACI'!FN20</f>
        <v/>
      </c>
      <c r="BU121" s="664" t="str">
        <f>'3A 2025-2026 REPORTE CALIFICACI'!FO20</f>
        <v/>
      </c>
      <c r="BV121" s="665" t="str">
        <f>'3A 2025-2026 REPORTE CALIFICACI'!FP20</f>
        <v/>
      </c>
      <c r="BW121" s="664" t="str">
        <f>'3A 2025-2026 REPORTE CALIFICACI'!FQ20</f>
        <v>A</v>
      </c>
      <c r="BX121" s="664" t="str">
        <f>'3A 2025-2026 REPORTE CALIFICACI'!FR20</f>
        <v/>
      </c>
      <c r="BY121" s="666"/>
      <c r="BZ121" s="667"/>
      <c r="CA121" s="661"/>
      <c r="CB121" s="47"/>
      <c r="CC121" s="663" t="s">
        <v>1018</v>
      </c>
      <c r="CD121" s="664">
        <f>'3A 2025-2026 REPORTE CALIFICACI'!EK21</f>
        <v>85</v>
      </c>
      <c r="CE121" s="664">
        <f>'3A 2025-2026 REPORTE CALIFICACI'!EL21</f>
        <v>61</v>
      </c>
      <c r="CF121" s="664">
        <f>'3A 2025-2026 REPORTE CALIFICACI'!EM21</f>
        <v>62</v>
      </c>
      <c r="CG121" s="665">
        <f>'3A 2025-2026 REPORTE CALIFICACI'!EN21</f>
        <v>0</v>
      </c>
      <c r="CH121" s="664">
        <f>'3A 2025-2026 REPORTE CALIFICACI'!EO21</f>
        <v>81</v>
      </c>
      <c r="CI121" s="664">
        <f>'3A 2025-2026 REPORTE CALIFICACI'!EP21</f>
        <v>65</v>
      </c>
      <c r="CJ121" s="664">
        <f>'3A 2025-2026 REPORTE CALIFICACI'!EQ21</f>
        <v>71</v>
      </c>
      <c r="CK121" s="664">
        <f>'3A 2025-2026 REPORTE CALIFICACI'!ER21</f>
        <v>0</v>
      </c>
      <c r="CL121" s="664">
        <f>'3A 2025-2026 REPORTE CALIFICACI'!ES21</f>
        <v>92</v>
      </c>
      <c r="CM121" s="665">
        <f>'3A 2025-2026 REPORTE CALIFICACI'!ET21</f>
        <v>60</v>
      </c>
      <c r="CN121" s="665">
        <f>'3A 2025-2026 REPORTE CALIFICACI'!EU21</f>
        <v>58</v>
      </c>
      <c r="CO121" s="664">
        <f>'3A 2025-2026 REPORTE CALIFICACI'!EV21</f>
        <v>0</v>
      </c>
      <c r="CP121" s="665">
        <f>'3A 2025-2026 REPORTE CALIFICACI'!EW21</f>
        <v>55</v>
      </c>
      <c r="CQ121" s="665">
        <f>'3A 2025-2026 REPORTE CALIFICACI'!EX21</f>
        <v>61</v>
      </c>
      <c r="CR121" s="665">
        <f>'3A 2025-2026 REPORTE CALIFICACI'!EY21</f>
        <v>42</v>
      </c>
      <c r="CS121" s="665">
        <f>'3A 2025-2026 REPORTE CALIFICACI'!EZ21</f>
        <v>0</v>
      </c>
      <c r="CT121" s="716">
        <f>'3A 2025-2026 REPORTE CALIFICACI'!FA21</f>
        <v>52</v>
      </c>
      <c r="CU121" s="716">
        <f>'3A 2025-2026 REPORTE CALIFICACI'!FB21</f>
        <v>54.25</v>
      </c>
      <c r="CV121" s="716">
        <f>'3A 2025-2026 REPORTE CALIFICACI'!FC21</f>
        <v>52.5</v>
      </c>
      <c r="CW121" s="716">
        <f>'3A 2025-2026 REPORTE CALIFICACI'!FD21</f>
        <v>39.5</v>
      </c>
      <c r="CX121" s="664"/>
      <c r="CY121" s="717">
        <f>'3A 2025-2026 REPORTE CALIFICACI'!FF21</f>
        <v>0.5929084967</v>
      </c>
      <c r="CZ121" s="665">
        <f>'3A 2025-2026 REPORTE CALIFICACI'!FG21</f>
        <v>24.78125</v>
      </c>
      <c r="DA121" s="665" t="str">
        <f>'3A 2025-2026 REPORTE CALIFICACI'!FH21</f>
        <v/>
      </c>
      <c r="DB121" s="665" t="str">
        <f>'3A 2025-2026 REPORTE CALIFICACI'!FI21</f>
        <v/>
      </c>
      <c r="DC121" s="665">
        <f>'3A 2025-2026 REPORTE CALIFICACI'!FJ21</f>
        <v>25</v>
      </c>
      <c r="DD121" s="665">
        <f>'3A 2025-2026 REPORTE CALIFICACI'!FK21</f>
        <v>14.86875</v>
      </c>
      <c r="DE121" s="665" t="str">
        <f>'3A 2025-2026 REPORTE CALIFICACI'!FL21</f>
        <v/>
      </c>
      <c r="DF121" s="665" t="str">
        <f>'3A 2025-2026 REPORTE CALIFICACI'!FM21</f>
        <v/>
      </c>
      <c r="DG121" s="665">
        <f>'3A 2025-2026 REPORTE CALIFICACI'!FN21</f>
        <v>15</v>
      </c>
      <c r="DH121" s="664" t="str">
        <f>'3A 2025-2026 REPORTE CALIFICACI'!FO21</f>
        <v/>
      </c>
      <c r="DI121" s="665" t="str">
        <f>'3A 2025-2026 REPORTE CALIFICACI'!FP21</f>
        <v/>
      </c>
      <c r="DJ121" s="664" t="str">
        <f>'3A 2025-2026 REPORTE CALIFICACI'!FQ21</f>
        <v/>
      </c>
      <c r="DK121" s="664" t="str">
        <f>'3A 2025-2026 REPORTE CALIFICACI'!FR21</f>
        <v>R</v>
      </c>
      <c r="DL121" s="666"/>
      <c r="DM121" s="667"/>
      <c r="DN121" s="661"/>
      <c r="DO121" s="47"/>
      <c r="DP121" s="663" t="s">
        <v>1018</v>
      </c>
      <c r="DQ121" s="664">
        <f>'3A 2025-2026 REPORTE CALIFICACI'!EK22</f>
        <v>88</v>
      </c>
      <c r="DR121" s="664">
        <f>'3A 2025-2026 REPORTE CALIFICACI'!EL22</f>
        <v>92</v>
      </c>
      <c r="DS121" s="664">
        <f>'3A 2025-2026 REPORTE CALIFICACI'!EM22</f>
        <v>91</v>
      </c>
      <c r="DT121" s="665">
        <f>'3A 2025-2026 REPORTE CALIFICACI'!EN22</f>
        <v>0</v>
      </c>
      <c r="DU121" s="664">
        <f>'3A 2025-2026 REPORTE CALIFICACI'!EO22</f>
        <v>89</v>
      </c>
      <c r="DV121" s="664">
        <f>'3A 2025-2026 REPORTE CALIFICACI'!EP22</f>
        <v>95</v>
      </c>
      <c r="DW121" s="664">
        <f>'3A 2025-2026 REPORTE CALIFICACI'!EQ22</f>
        <v>96</v>
      </c>
      <c r="DX121" s="664">
        <f>'3A 2025-2026 REPORTE CALIFICACI'!ER22</f>
        <v>0</v>
      </c>
      <c r="DY121" s="664">
        <f>'3A 2025-2026 REPORTE CALIFICACI'!ES22</f>
        <v>91</v>
      </c>
      <c r="DZ121" s="665">
        <f>'3A 2025-2026 REPORTE CALIFICACI'!ET22</f>
        <v>93</v>
      </c>
      <c r="EA121" s="665">
        <f>'3A 2025-2026 REPORTE CALIFICACI'!EU22</f>
        <v>95</v>
      </c>
      <c r="EB121" s="664">
        <f>'3A 2025-2026 REPORTE CALIFICACI'!EV22</f>
        <v>0</v>
      </c>
      <c r="EC121" s="665">
        <f>'3A 2025-2026 REPORTE CALIFICACI'!EW22</f>
        <v>95</v>
      </c>
      <c r="ED121" s="665">
        <f>'3A 2025-2026 REPORTE CALIFICACI'!EX22</f>
        <v>90</v>
      </c>
      <c r="EE121" s="665">
        <f>'3A 2025-2026 REPORTE CALIFICACI'!EY22</f>
        <v>98</v>
      </c>
      <c r="EF121" s="665">
        <f>'3A 2025-2026 REPORTE CALIFICACI'!EZ22</f>
        <v>0</v>
      </c>
      <c r="EG121" s="716">
        <f>'3A 2025-2026 REPORTE CALIFICACI'!FA22</f>
        <v>67.75</v>
      </c>
      <c r="EH121" s="716">
        <f>'3A 2025-2026 REPORTE CALIFICACI'!FB22</f>
        <v>70</v>
      </c>
      <c r="EI121" s="716">
        <f>'3A 2025-2026 REPORTE CALIFICACI'!FC22</f>
        <v>69.75</v>
      </c>
      <c r="EJ121" s="716">
        <f>'3A 2025-2026 REPORTE CALIFICACI'!FD22</f>
        <v>70.75</v>
      </c>
      <c r="EK121" s="665">
        <f>'3A 2025-2026 REPORTE CALIFICACI'!FE22</f>
        <v>69.5625</v>
      </c>
      <c r="EL121" s="717">
        <f>'3A 2025-2026 REPORTE CALIFICACI'!FF22</f>
        <v>0.6816176471</v>
      </c>
      <c r="EM121" s="665" t="str">
        <f>'3A 2025-2026 REPORTE CALIFICACI'!FG22</f>
        <v/>
      </c>
      <c r="EN121" s="665" t="str">
        <f>'3A 2025-2026 REPORTE CALIFICACI'!FH22</f>
        <v/>
      </c>
      <c r="EO121" s="665" t="str">
        <f>'3A 2025-2026 REPORTE CALIFICACI'!FI22</f>
        <v/>
      </c>
      <c r="EP121" s="665" t="str">
        <f>'3A 2025-2026 REPORTE CALIFICACI'!FJ22</f>
        <v/>
      </c>
      <c r="EQ121" s="665" t="str">
        <f>'3A 2025-2026 REPORTE CALIFICACI'!FK22</f>
        <v/>
      </c>
      <c r="ER121" s="665" t="str">
        <f>'3A 2025-2026 REPORTE CALIFICACI'!FL22</f>
        <v/>
      </c>
      <c r="ES121" s="665" t="str">
        <f>'3A 2025-2026 REPORTE CALIFICACI'!FM22</f>
        <v/>
      </c>
      <c r="ET121" s="665" t="str">
        <f>'3A 2025-2026 REPORTE CALIFICACI'!FN22</f>
        <v/>
      </c>
      <c r="EU121" s="664" t="str">
        <f>'3A 2025-2026 REPORTE CALIFICACI'!FO22</f>
        <v/>
      </c>
      <c r="EV121" s="665" t="str">
        <f>'3A 2025-2026 REPORTE CALIFICACI'!FP22</f>
        <v/>
      </c>
      <c r="EW121" s="664" t="str">
        <f>'3A 2025-2026 REPORTE CALIFICACI'!FQ22</f>
        <v>A</v>
      </c>
      <c r="EX121" s="664" t="str">
        <f>'3A 2025-2026 REPORTE CALIFICACI'!FR22</f>
        <v/>
      </c>
      <c r="EY121" s="664"/>
    </row>
    <row r="122" ht="52.5" customHeight="1">
      <c r="A122" s="661"/>
      <c r="B122" s="47"/>
      <c r="C122" s="663" t="s">
        <v>1019</v>
      </c>
      <c r="D122" s="664">
        <f>'3A 2025-2026 REPORTE CALIFICACI'!FS19</f>
        <v>40</v>
      </c>
      <c r="E122" s="664">
        <f>'3A 2025-2026 REPORTE CALIFICACI'!FT19</f>
        <v>58</v>
      </c>
      <c r="F122" s="664">
        <f>'3A 2025-2026 REPORTE CALIFICACI'!FU19</f>
        <v>0</v>
      </c>
      <c r="G122" s="664">
        <f>'3A 2025-2026 REPORTE CALIFICACI'!FV19</f>
        <v>0</v>
      </c>
      <c r="H122" s="664">
        <f>'3A 2025-2026 REPORTE CALIFICACI'!FW19</f>
        <v>62</v>
      </c>
      <c r="I122" s="664">
        <f>'3A 2025-2026 REPORTE CALIFICACI'!FX19</f>
        <v>50</v>
      </c>
      <c r="J122" s="664">
        <f>'3A 2025-2026 REPORTE CALIFICACI'!FY19</f>
        <v>40</v>
      </c>
      <c r="K122" s="664">
        <f>'3A 2025-2026 REPORTE CALIFICACI'!FZ19</f>
        <v>0</v>
      </c>
      <c r="L122" s="664">
        <f>'3A 2025-2026 REPORTE CALIFICACI'!GA19</f>
        <v>57</v>
      </c>
      <c r="M122" s="664">
        <f>'3A 2025-2026 REPORTE CALIFICACI'!GB19</f>
        <v>70</v>
      </c>
      <c r="N122" s="664">
        <f>'3A 2025-2026 REPORTE CALIFICACI'!GC19</f>
        <v>30</v>
      </c>
      <c r="O122" s="664">
        <f>'3A 2025-2026 REPORTE CALIFICACI'!GD19</f>
        <v>0</v>
      </c>
      <c r="P122" s="664">
        <f>'3A 2025-2026 REPORTE CALIFICACI'!GE19</f>
        <v>35</v>
      </c>
      <c r="Q122" s="664">
        <f>'3A 2025-2026 REPORTE CALIFICACI'!GF19</f>
        <v>70</v>
      </c>
      <c r="R122" s="664">
        <f>'3A 2025-2026 REPORTE CALIFICACI'!GG19</f>
        <v>75</v>
      </c>
      <c r="S122" s="664">
        <f>'3A 2025-2026 REPORTE CALIFICACI'!GH19</f>
        <v>0</v>
      </c>
      <c r="T122" s="716">
        <f>'3A 2025-2026 REPORTE CALIFICACI'!GI19</f>
        <v>24.5</v>
      </c>
      <c r="U122" s="716">
        <f>'3A 2025-2026 REPORTE CALIFICACI'!GJ19</f>
        <v>38</v>
      </c>
      <c r="V122" s="716">
        <f>'3A 2025-2026 REPORTE CALIFICACI'!GK19</f>
        <v>39.25</v>
      </c>
      <c r="W122" s="716">
        <f>'3A 2025-2026 REPORTE CALIFICACI'!GL19</f>
        <v>45</v>
      </c>
      <c r="X122" s="665">
        <f>'3A 2025-2026 REPORTE CALIFICACI'!GM19</f>
        <v>36.6875</v>
      </c>
      <c r="Y122" s="717">
        <f>'3A 2025-2026 REPORTE CALIFICACI'!GN19</f>
        <v>0.3</v>
      </c>
      <c r="Z122" s="665">
        <f>'3A 2025-2026 REPORTE CALIFICACI'!GO19</f>
        <v>18.34375</v>
      </c>
      <c r="AA122" s="665" t="str">
        <f>'3A 2025-2026 REPORTE CALIFICACI'!GP19</f>
        <v/>
      </c>
      <c r="AB122" s="665" t="str">
        <f>'3A 2025-2026 REPORTE CALIFICACI'!GQ19</f>
        <v/>
      </c>
      <c r="AC122" s="665">
        <f>'3A 2025-2026 REPORTE CALIFICACI'!GR19</f>
        <v>18</v>
      </c>
      <c r="AD122" s="665">
        <f>'3A 2025-2026 REPORTE CALIFICACI'!GS19</f>
        <v>11.00625</v>
      </c>
      <c r="AE122" s="665" t="str">
        <f>'3A 2025-2026 REPORTE CALIFICACI'!GT19</f>
        <v/>
      </c>
      <c r="AF122" s="665" t="str">
        <f>'3A 2025-2026 REPORTE CALIFICACI'!GU19</f>
        <v/>
      </c>
      <c r="AG122" s="665">
        <f>'3A 2025-2026 REPORTE CALIFICACI'!GV19</f>
        <v>11</v>
      </c>
      <c r="AH122" s="665">
        <f>'3A 2025-2026 REPORTE CALIFICACI'!GW19</f>
        <v>36.6875</v>
      </c>
      <c r="AI122" s="665" t="str">
        <f>'3A 2025-2026 REPORTE CALIFICACI'!GX19</f>
        <v/>
      </c>
      <c r="AJ122" s="664" t="str">
        <f>'3A 2025-2026 REPORTE CALIFICACI'!GY19</f>
        <v/>
      </c>
      <c r="AK122" s="664" t="str">
        <f>'3A 2025-2026 REPORTE CALIFICACI'!GZ19</f>
        <v>R</v>
      </c>
      <c r="AL122" s="666"/>
      <c r="AM122" s="667"/>
      <c r="AN122" s="661"/>
      <c r="AO122" s="47"/>
      <c r="AP122" s="663" t="s">
        <v>1019</v>
      </c>
      <c r="AQ122" s="664">
        <f>'3A 2025-2026 REPORTE CALIFICACI'!FS20</f>
        <v>100</v>
      </c>
      <c r="AR122" s="664">
        <f>'3A 2025-2026 REPORTE CALIFICACI'!FT20</f>
        <v>100</v>
      </c>
      <c r="AS122" s="664">
        <f>'3A 2025-2026 REPORTE CALIFICACI'!FU20</f>
        <v>99</v>
      </c>
      <c r="AT122" s="664">
        <f>'3A 2025-2026 REPORTE CALIFICACI'!FV20</f>
        <v>0</v>
      </c>
      <c r="AU122" s="664">
        <f>'3A 2025-2026 REPORTE CALIFICACI'!FW20</f>
        <v>100</v>
      </c>
      <c r="AV122" s="664">
        <f>'3A 2025-2026 REPORTE CALIFICACI'!FX20</f>
        <v>99</v>
      </c>
      <c r="AW122" s="664">
        <f>'3A 2025-2026 REPORTE CALIFICACI'!FY20</f>
        <v>99</v>
      </c>
      <c r="AX122" s="664">
        <f>'3A 2025-2026 REPORTE CALIFICACI'!FZ20</f>
        <v>0</v>
      </c>
      <c r="AY122" s="664">
        <f>'3A 2025-2026 REPORTE CALIFICACI'!GA20</f>
        <v>100</v>
      </c>
      <c r="AZ122" s="664">
        <f>'3A 2025-2026 REPORTE CALIFICACI'!GB20</f>
        <v>100</v>
      </c>
      <c r="BA122" s="664">
        <f>'3A 2025-2026 REPORTE CALIFICACI'!GC20</f>
        <v>99</v>
      </c>
      <c r="BB122" s="664">
        <f>'3A 2025-2026 REPORTE CALIFICACI'!GD20</f>
        <v>0</v>
      </c>
      <c r="BC122" s="664">
        <f>'3A 2025-2026 REPORTE CALIFICACI'!GE20</f>
        <v>100</v>
      </c>
      <c r="BD122" s="664">
        <f>'3A 2025-2026 REPORTE CALIFICACI'!GF20</f>
        <v>98</v>
      </c>
      <c r="BE122" s="664">
        <f>'3A 2025-2026 REPORTE CALIFICACI'!GG20</f>
        <v>95</v>
      </c>
      <c r="BF122" s="664">
        <f>'3A 2025-2026 REPORTE CALIFICACI'!GH20</f>
        <v>0</v>
      </c>
      <c r="BG122" s="716">
        <f>'3A 2025-2026 REPORTE CALIFICACI'!GI20</f>
        <v>74.75</v>
      </c>
      <c r="BH122" s="716">
        <f>'3A 2025-2026 REPORTE CALIFICACI'!GJ20</f>
        <v>74.5</v>
      </c>
      <c r="BI122" s="716">
        <f>'3A 2025-2026 REPORTE CALIFICACI'!GK20</f>
        <v>74.75</v>
      </c>
      <c r="BJ122" s="716">
        <f>'3A 2025-2026 REPORTE CALIFICACI'!GL20</f>
        <v>73.25</v>
      </c>
      <c r="BK122" s="664"/>
      <c r="BL122" s="717">
        <f>'3A 2025-2026 REPORTE CALIFICACI'!GN20</f>
        <v>0.3</v>
      </c>
      <c r="BM122" s="665" t="str">
        <f>'3A 2025-2026 REPORTE CALIFICACI'!GO20</f>
        <v/>
      </c>
      <c r="BN122" s="665" t="str">
        <f>'3A 2025-2026 REPORTE CALIFICACI'!GP20</f>
        <v/>
      </c>
      <c r="BO122" s="665" t="str">
        <f>'3A 2025-2026 REPORTE CALIFICACI'!GQ20</f>
        <v/>
      </c>
      <c r="BP122" s="665" t="str">
        <f>'3A 2025-2026 REPORTE CALIFICACI'!GR20</f>
        <v/>
      </c>
      <c r="BQ122" s="665" t="str">
        <f>'3A 2025-2026 REPORTE CALIFICACI'!GS20</f>
        <v/>
      </c>
      <c r="BR122" s="665" t="str">
        <f>'3A 2025-2026 REPORTE CALIFICACI'!GT20</f>
        <v/>
      </c>
      <c r="BS122" s="665" t="str">
        <f>'3A 2025-2026 REPORTE CALIFICACI'!GU20</f>
        <v/>
      </c>
      <c r="BT122" s="665" t="str">
        <f>'3A 2025-2026 REPORTE CALIFICACI'!GV20</f>
        <v/>
      </c>
      <c r="BU122" s="665">
        <f>'3A 2025-2026 REPORTE CALIFICACI'!GW20</f>
        <v>74.3125</v>
      </c>
      <c r="BV122" s="665" t="str">
        <f>'3A 2025-2026 REPORTE CALIFICACI'!GX20</f>
        <v/>
      </c>
      <c r="BW122" s="664" t="str">
        <f>'3A 2025-2026 REPORTE CALIFICACI'!GY20</f>
        <v>A</v>
      </c>
      <c r="BX122" s="664" t="str">
        <f>'3A 2025-2026 REPORTE CALIFICACI'!GZ20</f>
        <v/>
      </c>
      <c r="BY122" s="666"/>
      <c r="BZ122" s="667"/>
      <c r="CA122" s="661"/>
      <c r="CB122" s="47"/>
      <c r="CC122" s="663" t="s">
        <v>1019</v>
      </c>
      <c r="CD122" s="664">
        <f>'3A 2025-2026 REPORTE CALIFICACI'!FS21</f>
        <v>30</v>
      </c>
      <c r="CE122" s="664">
        <f>'3A 2025-2026 REPORTE CALIFICACI'!FT21</f>
        <v>66</v>
      </c>
      <c r="CF122" s="664">
        <f>'3A 2025-2026 REPORTE CALIFICACI'!FU21</f>
        <v>0</v>
      </c>
      <c r="CG122" s="664">
        <f>'3A 2025-2026 REPORTE CALIFICACI'!FV21</f>
        <v>0</v>
      </c>
      <c r="CH122" s="664">
        <f>'3A 2025-2026 REPORTE CALIFICACI'!FW21</f>
        <v>47</v>
      </c>
      <c r="CI122" s="664">
        <f>'3A 2025-2026 REPORTE CALIFICACI'!FX21</f>
        <v>55</v>
      </c>
      <c r="CJ122" s="664">
        <f>'3A 2025-2026 REPORTE CALIFICACI'!FY21</f>
        <v>0</v>
      </c>
      <c r="CK122" s="664">
        <f>'3A 2025-2026 REPORTE CALIFICACI'!FZ21</f>
        <v>0</v>
      </c>
      <c r="CL122" s="664">
        <f>'3A 2025-2026 REPORTE CALIFICACI'!GA21</f>
        <v>70</v>
      </c>
      <c r="CM122" s="664">
        <f>'3A 2025-2026 REPORTE CALIFICACI'!GB21</f>
        <v>70</v>
      </c>
      <c r="CN122" s="664">
        <f>'3A 2025-2026 REPORTE CALIFICACI'!GC21</f>
        <v>0</v>
      </c>
      <c r="CO122" s="664">
        <f>'3A 2025-2026 REPORTE CALIFICACI'!GD21</f>
        <v>0</v>
      </c>
      <c r="CP122" s="664">
        <f>'3A 2025-2026 REPORTE CALIFICACI'!GE21</f>
        <v>45</v>
      </c>
      <c r="CQ122" s="664">
        <f>'3A 2025-2026 REPORTE CALIFICACI'!GF21</f>
        <v>57</v>
      </c>
      <c r="CR122" s="664">
        <f>'3A 2025-2026 REPORTE CALIFICACI'!GG21</f>
        <v>70</v>
      </c>
      <c r="CS122" s="664">
        <f>'3A 2025-2026 REPORTE CALIFICACI'!GH21</f>
        <v>0</v>
      </c>
      <c r="CT122" s="716">
        <f>'3A 2025-2026 REPORTE CALIFICACI'!GI21</f>
        <v>24</v>
      </c>
      <c r="CU122" s="716">
        <f>'3A 2025-2026 REPORTE CALIFICACI'!GJ21</f>
        <v>25.5</v>
      </c>
      <c r="CV122" s="716">
        <f>'3A 2025-2026 REPORTE CALIFICACI'!GK21</f>
        <v>35</v>
      </c>
      <c r="CW122" s="716">
        <f>'3A 2025-2026 REPORTE CALIFICACI'!GL21</f>
        <v>43</v>
      </c>
      <c r="CX122" s="664"/>
      <c r="CY122" s="717">
        <f>'3A 2025-2026 REPORTE CALIFICACI'!GN21</f>
        <v>0.29</v>
      </c>
      <c r="CZ122" s="665">
        <f>'3A 2025-2026 REPORTE CALIFICACI'!GO21</f>
        <v>15.9375</v>
      </c>
      <c r="DA122" s="665" t="str">
        <f>'3A 2025-2026 REPORTE CALIFICACI'!GP21</f>
        <v/>
      </c>
      <c r="DB122" s="665" t="str">
        <f>'3A 2025-2026 REPORTE CALIFICACI'!GQ21</f>
        <v/>
      </c>
      <c r="DC122" s="665">
        <f>'3A 2025-2026 REPORTE CALIFICACI'!GR21</f>
        <v>16</v>
      </c>
      <c r="DD122" s="665">
        <f>'3A 2025-2026 REPORTE CALIFICACI'!GS21</f>
        <v>9.5625</v>
      </c>
      <c r="DE122" s="665" t="str">
        <f>'3A 2025-2026 REPORTE CALIFICACI'!GT21</f>
        <v/>
      </c>
      <c r="DF122" s="665" t="str">
        <f>'3A 2025-2026 REPORTE CALIFICACI'!GU21</f>
        <v/>
      </c>
      <c r="DG122" s="665">
        <f>'3A 2025-2026 REPORTE CALIFICACI'!GV21</f>
        <v>10</v>
      </c>
      <c r="DH122" s="665">
        <f>'3A 2025-2026 REPORTE CALIFICACI'!GW21</f>
        <v>31.875</v>
      </c>
      <c r="DI122" s="665" t="str">
        <f>'3A 2025-2026 REPORTE CALIFICACI'!GX21</f>
        <v/>
      </c>
      <c r="DJ122" s="664" t="str">
        <f>'3A 2025-2026 REPORTE CALIFICACI'!GY21</f>
        <v/>
      </c>
      <c r="DK122" s="664" t="str">
        <f>'3A 2025-2026 REPORTE CALIFICACI'!GZ21</f>
        <v>R</v>
      </c>
      <c r="DL122" s="666"/>
      <c r="DM122" s="667"/>
      <c r="DN122" s="661"/>
      <c r="DO122" s="47"/>
      <c r="DP122" s="663" t="s">
        <v>1019</v>
      </c>
      <c r="DQ122" s="664">
        <f>'3A 2025-2026 REPORTE CALIFICACI'!FS22</f>
        <v>95</v>
      </c>
      <c r="DR122" s="664">
        <f>'3A 2025-2026 REPORTE CALIFICACI'!FT22</f>
        <v>90</v>
      </c>
      <c r="DS122" s="664">
        <f>'3A 2025-2026 REPORTE CALIFICACI'!FU22</f>
        <v>86</v>
      </c>
      <c r="DT122" s="664">
        <f>'3A 2025-2026 REPORTE CALIFICACI'!FV22</f>
        <v>0</v>
      </c>
      <c r="DU122" s="664">
        <f>'3A 2025-2026 REPORTE CALIFICACI'!FW22</f>
        <v>92</v>
      </c>
      <c r="DV122" s="664">
        <f>'3A 2025-2026 REPORTE CALIFICACI'!FX22</f>
        <v>93</v>
      </c>
      <c r="DW122" s="664">
        <f>'3A 2025-2026 REPORTE CALIFICACI'!FY22</f>
        <v>74</v>
      </c>
      <c r="DX122" s="664">
        <f>'3A 2025-2026 REPORTE CALIFICACI'!FZ22</f>
        <v>0</v>
      </c>
      <c r="DY122" s="664">
        <f>'3A 2025-2026 REPORTE CALIFICACI'!GA22</f>
        <v>97</v>
      </c>
      <c r="DZ122" s="664">
        <f>'3A 2025-2026 REPORTE CALIFICACI'!GB22</f>
        <v>97</v>
      </c>
      <c r="EA122" s="664">
        <f>'3A 2025-2026 REPORTE CALIFICACI'!GC22</f>
        <v>76</v>
      </c>
      <c r="EB122" s="664">
        <f>'3A 2025-2026 REPORTE CALIFICACI'!GD22</f>
        <v>0</v>
      </c>
      <c r="EC122" s="664">
        <f>'3A 2025-2026 REPORTE CALIFICACI'!GE22</f>
        <v>97</v>
      </c>
      <c r="ED122" s="664">
        <f>'3A 2025-2026 REPORTE CALIFICACI'!GF22</f>
        <v>93</v>
      </c>
      <c r="EE122" s="664">
        <f>'3A 2025-2026 REPORTE CALIFICACI'!GG22</f>
        <v>82</v>
      </c>
      <c r="EF122" s="664">
        <f>'3A 2025-2026 REPORTE CALIFICACI'!GH22</f>
        <v>0</v>
      </c>
      <c r="EG122" s="716">
        <f>'3A 2025-2026 REPORTE CALIFICACI'!GI22</f>
        <v>67.75</v>
      </c>
      <c r="EH122" s="716">
        <f>'3A 2025-2026 REPORTE CALIFICACI'!GJ22</f>
        <v>64.75</v>
      </c>
      <c r="EI122" s="716">
        <f>'3A 2025-2026 REPORTE CALIFICACI'!GK22</f>
        <v>67.5</v>
      </c>
      <c r="EJ122" s="716">
        <f>'3A 2025-2026 REPORTE CALIFICACI'!GL22</f>
        <v>68</v>
      </c>
      <c r="EK122" s="665">
        <f>'3A 2025-2026 REPORTE CALIFICACI'!GM22</f>
        <v>67</v>
      </c>
      <c r="EL122" s="717">
        <f>'3A 2025-2026 REPORTE CALIFICACI'!GN22</f>
        <v>0.28875</v>
      </c>
      <c r="EM122" s="665">
        <f>'3A 2025-2026 REPORTE CALIFICACI'!GO22</f>
        <v>33.5</v>
      </c>
      <c r="EN122" s="665" t="str">
        <f>'3A 2025-2026 REPORTE CALIFICACI'!GP22</f>
        <v/>
      </c>
      <c r="EO122" s="665" t="str">
        <f>'3A 2025-2026 REPORTE CALIFICACI'!GQ22</f>
        <v/>
      </c>
      <c r="EP122" s="665">
        <f>'3A 2025-2026 REPORTE CALIFICACI'!GR22</f>
        <v>34</v>
      </c>
      <c r="EQ122" s="665">
        <f>'3A 2025-2026 REPORTE CALIFICACI'!GS22</f>
        <v>20.1</v>
      </c>
      <c r="ER122" s="665" t="str">
        <f>'3A 2025-2026 REPORTE CALIFICACI'!GT22</f>
        <v/>
      </c>
      <c r="ES122" s="665" t="str">
        <f>'3A 2025-2026 REPORTE CALIFICACI'!GU22</f>
        <v/>
      </c>
      <c r="ET122" s="665">
        <f>'3A 2025-2026 REPORTE CALIFICACI'!GV22</f>
        <v>20</v>
      </c>
      <c r="EU122" s="665">
        <f>'3A 2025-2026 REPORTE CALIFICACI'!GW22</f>
        <v>67</v>
      </c>
      <c r="EV122" s="665" t="str">
        <f>'3A 2025-2026 REPORTE CALIFICACI'!GX22</f>
        <v/>
      </c>
      <c r="EW122" s="664" t="str">
        <f>'3A 2025-2026 REPORTE CALIFICACI'!GY22</f>
        <v/>
      </c>
      <c r="EX122" s="664" t="str">
        <f>'3A 2025-2026 REPORTE CALIFICACI'!GZ22</f>
        <v>R</v>
      </c>
      <c r="EY122" s="664"/>
    </row>
    <row r="123" ht="52.5" customHeight="1">
      <c r="A123" s="661"/>
      <c r="B123" s="47"/>
      <c r="C123" s="663" t="s">
        <v>1020</v>
      </c>
      <c r="D123" s="664">
        <f>'3A 2025-2026 REPORTE CALIFICACI'!HA19</f>
        <v>70</v>
      </c>
      <c r="E123" s="664">
        <f>'3A 2025-2026 REPORTE CALIFICACI'!HB19</f>
        <v>82</v>
      </c>
      <c r="F123" s="664">
        <f>'3A 2025-2026 REPORTE CALIFICACI'!HC19</f>
        <v>50</v>
      </c>
      <c r="G123" s="664">
        <f>'3A 2025-2026 REPORTE CALIFICACI'!HD19</f>
        <v>0</v>
      </c>
      <c r="H123" s="664">
        <f>'3A 2025-2026 REPORTE CALIFICACI'!HE19</f>
        <v>71</v>
      </c>
      <c r="I123" s="664">
        <f>'3A 2025-2026 REPORTE CALIFICACI'!HF19</f>
        <v>83</v>
      </c>
      <c r="J123" s="664">
        <f>'3A 2025-2026 REPORTE CALIFICACI'!HG19</f>
        <v>72</v>
      </c>
      <c r="K123" s="664">
        <f>'3A 2025-2026 REPORTE CALIFICACI'!HH19</f>
        <v>0</v>
      </c>
      <c r="L123" s="664">
        <f>'3A 2025-2026 REPORTE CALIFICACI'!HI19</f>
        <v>73</v>
      </c>
      <c r="M123" s="664">
        <f>'3A 2025-2026 REPORTE CALIFICACI'!HJ19</f>
        <v>70</v>
      </c>
      <c r="N123" s="664">
        <f>'3A 2025-2026 REPORTE CALIFICACI'!HK19</f>
        <v>75</v>
      </c>
      <c r="O123" s="664">
        <f>'3A 2025-2026 REPORTE CALIFICACI'!HL19</f>
        <v>0</v>
      </c>
      <c r="P123" s="664">
        <f>'3A 2025-2026 REPORTE CALIFICACI'!HM19</f>
        <v>72</v>
      </c>
      <c r="Q123" s="664">
        <f>'3A 2025-2026 REPORTE CALIFICACI'!HN19</f>
        <v>72</v>
      </c>
      <c r="R123" s="664">
        <f>'3A 2025-2026 REPORTE CALIFICACI'!HO19</f>
        <v>80</v>
      </c>
      <c r="S123" s="664">
        <f>'3A 2025-2026 REPORTE CALIFICACI'!HP19</f>
        <v>0</v>
      </c>
      <c r="T123" s="716">
        <f>'3A 2025-2026 REPORTE CALIFICACI'!HQ19</f>
        <v>50.5</v>
      </c>
      <c r="U123" s="716">
        <f>'3A 2025-2026 REPORTE CALIFICACI'!HR19</f>
        <v>56.5</v>
      </c>
      <c r="V123" s="716">
        <f>'3A 2025-2026 REPORTE CALIFICACI'!HS19</f>
        <v>54.5</v>
      </c>
      <c r="W123" s="716">
        <f>'3A 2025-2026 REPORTE CALIFICACI'!HT19</f>
        <v>56</v>
      </c>
      <c r="X123" s="665">
        <f>'3A 2025-2026 REPORTE CALIFICACI'!HU19</f>
        <v>54.375</v>
      </c>
      <c r="Y123" s="717">
        <f>'3A 2025-2026 REPORTE CALIFICACI'!HV19</f>
        <v>0.4814814815</v>
      </c>
      <c r="Z123" s="665">
        <f>'3A 2025-2026 REPORTE CALIFICACI'!HW19</f>
        <v>27.1875</v>
      </c>
      <c r="AA123" s="665" t="str">
        <f>'3A 2025-2026 REPORTE CALIFICACI'!HX19</f>
        <v/>
      </c>
      <c r="AB123" s="665" t="str">
        <f>'3A 2025-2026 REPORTE CALIFICACI'!HY19</f>
        <v/>
      </c>
      <c r="AC123" s="665">
        <f>'3A 2025-2026 REPORTE CALIFICACI'!HZ19</f>
        <v>27</v>
      </c>
      <c r="AD123" s="665">
        <f>'3A 2025-2026 REPORTE CALIFICACI'!IA19</f>
        <v>16.3125</v>
      </c>
      <c r="AE123" s="665" t="str">
        <f>'3A 2025-2026 REPORTE CALIFICACI'!IB19</f>
        <v/>
      </c>
      <c r="AF123" s="665" t="str">
        <f>'3A 2025-2026 REPORTE CALIFICACI'!IC19</f>
        <v/>
      </c>
      <c r="AG123" s="665">
        <f>'3A 2025-2026 REPORTE CALIFICACI'!ID19</f>
        <v>16</v>
      </c>
      <c r="AH123" s="664" t="str">
        <f>'3A 2025-2026 REPORTE CALIFICACI'!IE19</f>
        <v/>
      </c>
      <c r="AI123" s="665" t="str">
        <f>'3A 2025-2026 REPORTE CALIFICACI'!IF19</f>
        <v/>
      </c>
      <c r="AJ123" s="664" t="str">
        <f>'3A 2025-2026 REPORTE CALIFICACI'!IG19</f>
        <v/>
      </c>
      <c r="AK123" s="664" t="str">
        <f>'3A 2025-2026 REPORTE CALIFICACI'!IH19</f>
        <v>R</v>
      </c>
      <c r="AL123" s="666"/>
      <c r="AM123" s="667"/>
      <c r="AN123" s="661"/>
      <c r="AO123" s="47"/>
      <c r="AP123" s="663" t="s">
        <v>1020</v>
      </c>
      <c r="AQ123" s="664">
        <f>'3A 2025-2026 REPORTE CALIFICACI'!HA20</f>
        <v>97</v>
      </c>
      <c r="AR123" s="664">
        <f>'3A 2025-2026 REPORTE CALIFICACI'!HB20</f>
        <v>97</v>
      </c>
      <c r="AS123" s="664">
        <f>'3A 2025-2026 REPORTE CALIFICACI'!HC20</f>
        <v>97</v>
      </c>
      <c r="AT123" s="664">
        <f>'3A 2025-2026 REPORTE CALIFICACI'!HD20</f>
        <v>0</v>
      </c>
      <c r="AU123" s="664">
        <f>'3A 2025-2026 REPORTE CALIFICACI'!HE20</f>
        <v>93</v>
      </c>
      <c r="AV123" s="664">
        <f>'3A 2025-2026 REPORTE CALIFICACI'!HF20</f>
        <v>90</v>
      </c>
      <c r="AW123" s="664">
        <f>'3A 2025-2026 REPORTE CALIFICACI'!HG20</f>
        <v>98</v>
      </c>
      <c r="AX123" s="664">
        <f>'3A 2025-2026 REPORTE CALIFICACI'!HH20</f>
        <v>0</v>
      </c>
      <c r="AY123" s="664">
        <f>'3A 2025-2026 REPORTE CALIFICACI'!HI20</f>
        <v>96</v>
      </c>
      <c r="AZ123" s="664">
        <f>'3A 2025-2026 REPORTE CALIFICACI'!HJ20</f>
        <v>90</v>
      </c>
      <c r="BA123" s="664">
        <f>'3A 2025-2026 REPORTE CALIFICACI'!HK20</f>
        <v>100</v>
      </c>
      <c r="BB123" s="664">
        <f>'3A 2025-2026 REPORTE CALIFICACI'!HL20</f>
        <v>0</v>
      </c>
      <c r="BC123" s="664">
        <f>'3A 2025-2026 REPORTE CALIFICACI'!HM20</f>
        <v>97</v>
      </c>
      <c r="BD123" s="664">
        <f>'3A 2025-2026 REPORTE CALIFICACI'!HN20</f>
        <v>92</v>
      </c>
      <c r="BE123" s="664">
        <f>'3A 2025-2026 REPORTE CALIFICACI'!HO20</f>
        <v>96</v>
      </c>
      <c r="BF123" s="664">
        <f>'3A 2025-2026 REPORTE CALIFICACI'!HP20</f>
        <v>0</v>
      </c>
      <c r="BG123" s="716">
        <f>'3A 2025-2026 REPORTE CALIFICACI'!HQ20</f>
        <v>72.75</v>
      </c>
      <c r="BH123" s="716">
        <f>'3A 2025-2026 REPORTE CALIFICACI'!HR20</f>
        <v>70.25</v>
      </c>
      <c r="BI123" s="716">
        <f>'3A 2025-2026 REPORTE CALIFICACI'!HS20</f>
        <v>71.5</v>
      </c>
      <c r="BJ123" s="716">
        <f>'3A 2025-2026 REPORTE CALIFICACI'!HT20</f>
        <v>71.25</v>
      </c>
      <c r="BK123" s="664"/>
      <c r="BL123" s="717">
        <f>'3A 2025-2026 REPORTE CALIFICACI'!HV20</f>
        <v>0.4675925926</v>
      </c>
      <c r="BM123" s="665" t="str">
        <f>'3A 2025-2026 REPORTE CALIFICACI'!HW20</f>
        <v/>
      </c>
      <c r="BN123" s="665" t="str">
        <f>'3A 2025-2026 REPORTE CALIFICACI'!HX20</f>
        <v/>
      </c>
      <c r="BO123" s="665" t="str">
        <f>'3A 2025-2026 REPORTE CALIFICACI'!HY20</f>
        <v/>
      </c>
      <c r="BP123" s="665" t="str">
        <f>'3A 2025-2026 REPORTE CALIFICACI'!HZ20</f>
        <v/>
      </c>
      <c r="BQ123" s="665" t="str">
        <f>'3A 2025-2026 REPORTE CALIFICACI'!IA20</f>
        <v/>
      </c>
      <c r="BR123" s="665" t="str">
        <f>'3A 2025-2026 REPORTE CALIFICACI'!IB20</f>
        <v/>
      </c>
      <c r="BS123" s="665" t="str">
        <f>'3A 2025-2026 REPORTE CALIFICACI'!IC20</f>
        <v/>
      </c>
      <c r="BT123" s="665" t="str">
        <f>'3A 2025-2026 REPORTE CALIFICACI'!ID20</f>
        <v/>
      </c>
      <c r="BU123" s="664" t="str">
        <f>'3A 2025-2026 REPORTE CALIFICACI'!IE20</f>
        <v/>
      </c>
      <c r="BV123" s="665" t="str">
        <f>'3A 2025-2026 REPORTE CALIFICACI'!IF20</f>
        <v/>
      </c>
      <c r="BW123" s="664" t="str">
        <f>'3A 2025-2026 REPORTE CALIFICACI'!IG20</f>
        <v>A</v>
      </c>
      <c r="BX123" s="664" t="str">
        <f>'3A 2025-2026 REPORTE CALIFICACI'!IH20</f>
        <v/>
      </c>
      <c r="BY123" s="666"/>
      <c r="BZ123" s="667"/>
      <c r="CA123" s="661"/>
      <c r="CB123" s="47"/>
      <c r="CC123" s="663" t="s">
        <v>1020</v>
      </c>
      <c r="CD123" s="664">
        <f>'3A 2025-2026 REPORTE CALIFICACI'!HA21</f>
        <v>55</v>
      </c>
      <c r="CE123" s="664">
        <f>'3A 2025-2026 REPORTE CALIFICACI'!HB21</f>
        <v>71</v>
      </c>
      <c r="CF123" s="664">
        <f>'3A 2025-2026 REPORTE CALIFICACI'!HC21</f>
        <v>77</v>
      </c>
      <c r="CG123" s="664">
        <f>'3A 2025-2026 REPORTE CALIFICACI'!HD21</f>
        <v>0</v>
      </c>
      <c r="CH123" s="664">
        <f>'3A 2025-2026 REPORTE CALIFICACI'!HE21</f>
        <v>75</v>
      </c>
      <c r="CI123" s="664">
        <f>'3A 2025-2026 REPORTE CALIFICACI'!HF21</f>
        <v>80</v>
      </c>
      <c r="CJ123" s="664">
        <f>'3A 2025-2026 REPORTE CALIFICACI'!HG21</f>
        <v>82</v>
      </c>
      <c r="CK123" s="664">
        <f>'3A 2025-2026 REPORTE CALIFICACI'!HH21</f>
        <v>0</v>
      </c>
      <c r="CL123" s="664">
        <f>'3A 2025-2026 REPORTE CALIFICACI'!HI21</f>
        <v>73</v>
      </c>
      <c r="CM123" s="664">
        <f>'3A 2025-2026 REPORTE CALIFICACI'!HJ21</f>
        <v>78</v>
      </c>
      <c r="CN123" s="664">
        <f>'3A 2025-2026 REPORTE CALIFICACI'!HK21</f>
        <v>72</v>
      </c>
      <c r="CO123" s="664">
        <f>'3A 2025-2026 REPORTE CALIFICACI'!HL21</f>
        <v>0</v>
      </c>
      <c r="CP123" s="664">
        <f>'3A 2025-2026 REPORTE CALIFICACI'!HM21</f>
        <v>70</v>
      </c>
      <c r="CQ123" s="664">
        <f>'3A 2025-2026 REPORTE CALIFICACI'!HN21</f>
        <v>71</v>
      </c>
      <c r="CR123" s="664">
        <f>'3A 2025-2026 REPORTE CALIFICACI'!HO21</f>
        <v>75</v>
      </c>
      <c r="CS123" s="664">
        <f>'3A 2025-2026 REPORTE CALIFICACI'!HP21</f>
        <v>0</v>
      </c>
      <c r="CT123" s="716">
        <f>'3A 2025-2026 REPORTE CALIFICACI'!HQ21</f>
        <v>55.25</v>
      </c>
      <c r="CU123" s="716">
        <f>'3A 2025-2026 REPORTE CALIFICACI'!HR21</f>
        <v>59.25</v>
      </c>
      <c r="CV123" s="716">
        <f>'3A 2025-2026 REPORTE CALIFICACI'!HS21</f>
        <v>55.75</v>
      </c>
      <c r="CW123" s="716">
        <f>'3A 2025-2026 REPORTE CALIFICACI'!HT21</f>
        <v>54</v>
      </c>
      <c r="CX123" s="664"/>
      <c r="CY123" s="717">
        <f>'3A 2025-2026 REPORTE CALIFICACI'!HV21</f>
        <v>0.4074074074</v>
      </c>
      <c r="CZ123" s="665">
        <f>'3A 2025-2026 REPORTE CALIFICACI'!HW21</f>
        <v>28.03125</v>
      </c>
      <c r="DA123" s="665" t="str">
        <f>'3A 2025-2026 REPORTE CALIFICACI'!HX21</f>
        <v/>
      </c>
      <c r="DB123" s="665" t="str">
        <f>'3A 2025-2026 REPORTE CALIFICACI'!HY21</f>
        <v/>
      </c>
      <c r="DC123" s="665">
        <f>'3A 2025-2026 REPORTE CALIFICACI'!HZ21</f>
        <v>28</v>
      </c>
      <c r="DD123" s="665">
        <f>'3A 2025-2026 REPORTE CALIFICACI'!IA21</f>
        <v>16.81875</v>
      </c>
      <c r="DE123" s="665" t="str">
        <f>'3A 2025-2026 REPORTE CALIFICACI'!IB21</f>
        <v/>
      </c>
      <c r="DF123" s="665" t="str">
        <f>'3A 2025-2026 REPORTE CALIFICACI'!IC21</f>
        <v/>
      </c>
      <c r="DG123" s="665">
        <f>'3A 2025-2026 REPORTE CALIFICACI'!ID21</f>
        <v>17</v>
      </c>
      <c r="DH123" s="664" t="str">
        <f>'3A 2025-2026 REPORTE CALIFICACI'!IE21</f>
        <v/>
      </c>
      <c r="DI123" s="665" t="str">
        <f>'3A 2025-2026 REPORTE CALIFICACI'!IF21</f>
        <v/>
      </c>
      <c r="DJ123" s="664" t="str">
        <f>'3A 2025-2026 REPORTE CALIFICACI'!IG21</f>
        <v/>
      </c>
      <c r="DK123" s="664" t="str">
        <f>'3A 2025-2026 REPORTE CALIFICACI'!IH21</f>
        <v>R</v>
      </c>
      <c r="DL123" s="666"/>
      <c r="DM123" s="667"/>
      <c r="DN123" s="661"/>
      <c r="DO123" s="47"/>
      <c r="DP123" s="663" t="s">
        <v>1020</v>
      </c>
      <c r="DQ123" s="664">
        <f>'3A 2025-2026 REPORTE CALIFICACI'!HA22</f>
        <v>96</v>
      </c>
      <c r="DR123" s="664">
        <f>'3A 2025-2026 REPORTE CALIFICACI'!HB22</f>
        <v>92</v>
      </c>
      <c r="DS123" s="664">
        <f>'3A 2025-2026 REPORTE CALIFICACI'!HC22</f>
        <v>98</v>
      </c>
      <c r="DT123" s="664">
        <f>'3A 2025-2026 REPORTE CALIFICACI'!HD22</f>
        <v>0</v>
      </c>
      <c r="DU123" s="664">
        <f>'3A 2025-2026 REPORTE CALIFICACI'!HE22</f>
        <v>98</v>
      </c>
      <c r="DV123" s="664">
        <f>'3A 2025-2026 REPORTE CALIFICACI'!HF22</f>
        <v>90</v>
      </c>
      <c r="DW123" s="664">
        <f>'3A 2025-2026 REPORTE CALIFICACI'!HG22</f>
        <v>88</v>
      </c>
      <c r="DX123" s="664">
        <f>'3A 2025-2026 REPORTE CALIFICACI'!HH22</f>
        <v>0</v>
      </c>
      <c r="DY123" s="664">
        <f>'3A 2025-2026 REPORTE CALIFICACI'!HI22</f>
        <v>95</v>
      </c>
      <c r="DZ123" s="664">
        <f>'3A 2025-2026 REPORTE CALIFICACI'!HJ22</f>
        <v>80</v>
      </c>
      <c r="EA123" s="664">
        <f>'3A 2025-2026 REPORTE CALIFICACI'!HK22</f>
        <v>96</v>
      </c>
      <c r="EB123" s="664">
        <f>'3A 2025-2026 REPORTE CALIFICACI'!HL22</f>
        <v>0</v>
      </c>
      <c r="EC123" s="664">
        <f>'3A 2025-2026 REPORTE CALIFICACI'!HM22</f>
        <v>97</v>
      </c>
      <c r="ED123" s="664">
        <f>'3A 2025-2026 REPORTE CALIFICACI'!HN22</f>
        <v>88</v>
      </c>
      <c r="EE123" s="664">
        <f>'3A 2025-2026 REPORTE CALIFICACI'!HO22</f>
        <v>94</v>
      </c>
      <c r="EF123" s="664">
        <f>'3A 2025-2026 REPORTE CALIFICACI'!HP22</f>
        <v>0</v>
      </c>
      <c r="EG123" s="716">
        <f>'3A 2025-2026 REPORTE CALIFICACI'!HQ22</f>
        <v>71.5</v>
      </c>
      <c r="EH123" s="716">
        <f>'3A 2025-2026 REPORTE CALIFICACI'!HR22</f>
        <v>69</v>
      </c>
      <c r="EI123" s="716">
        <f>'3A 2025-2026 REPORTE CALIFICACI'!HS22</f>
        <v>67.75</v>
      </c>
      <c r="EJ123" s="716">
        <f>'3A 2025-2026 REPORTE CALIFICACI'!HT22</f>
        <v>69.75</v>
      </c>
      <c r="EK123" s="665">
        <f>'3A 2025-2026 REPORTE CALIFICACI'!HU22</f>
        <v>69.5</v>
      </c>
      <c r="EL123" s="717">
        <f>'3A 2025-2026 REPORTE CALIFICACI'!HV22</f>
        <v>0.4814814815</v>
      </c>
      <c r="EM123" s="665" t="str">
        <f>'3A 2025-2026 REPORTE CALIFICACI'!HW22</f>
        <v/>
      </c>
      <c r="EN123" s="665" t="str">
        <f>'3A 2025-2026 REPORTE CALIFICACI'!HX22</f>
        <v/>
      </c>
      <c r="EO123" s="665" t="str">
        <f>'3A 2025-2026 REPORTE CALIFICACI'!HY22</f>
        <v/>
      </c>
      <c r="EP123" s="665" t="str">
        <f>'3A 2025-2026 REPORTE CALIFICACI'!HZ22</f>
        <v/>
      </c>
      <c r="EQ123" s="665" t="str">
        <f>'3A 2025-2026 REPORTE CALIFICACI'!IA22</f>
        <v/>
      </c>
      <c r="ER123" s="665" t="str">
        <f>'3A 2025-2026 REPORTE CALIFICACI'!IB22</f>
        <v/>
      </c>
      <c r="ES123" s="665" t="str">
        <f>'3A 2025-2026 REPORTE CALIFICACI'!IC22</f>
        <v/>
      </c>
      <c r="ET123" s="665" t="str">
        <f>'3A 2025-2026 REPORTE CALIFICACI'!ID22</f>
        <v/>
      </c>
      <c r="EU123" s="664" t="str">
        <f>'3A 2025-2026 REPORTE CALIFICACI'!IE22</f>
        <v/>
      </c>
      <c r="EV123" s="665" t="str">
        <f>'3A 2025-2026 REPORTE CALIFICACI'!IF22</f>
        <v/>
      </c>
      <c r="EW123" s="664" t="str">
        <f>'3A 2025-2026 REPORTE CALIFICACI'!IG22</f>
        <v>A</v>
      </c>
      <c r="EX123" s="664" t="str">
        <f>'3A 2025-2026 REPORTE CALIFICACI'!IH22</f>
        <v/>
      </c>
      <c r="EY123" s="664"/>
    </row>
    <row r="124" ht="52.5" customHeight="1">
      <c r="A124" s="661"/>
      <c r="B124" s="47"/>
      <c r="C124" s="663" t="s">
        <v>1021</v>
      </c>
      <c r="D124" s="664">
        <f>'3A 2025-2026 REPORTE CALIFICACI'!II19</f>
        <v>70</v>
      </c>
      <c r="E124" s="664">
        <f>'3A 2025-2026 REPORTE CALIFICACI'!IJ19</f>
        <v>72</v>
      </c>
      <c r="F124" s="664">
        <f>'3A 2025-2026 REPORTE CALIFICACI'!IK19</f>
        <v>76</v>
      </c>
      <c r="G124" s="664">
        <f>'3A 2025-2026 REPORTE CALIFICACI'!IL19</f>
        <v>0</v>
      </c>
      <c r="H124" s="664">
        <f>'3A 2025-2026 REPORTE CALIFICACI'!IM19</f>
        <v>75</v>
      </c>
      <c r="I124" s="664">
        <f>'3A 2025-2026 REPORTE CALIFICACI'!IN19</f>
        <v>78</v>
      </c>
      <c r="J124" s="664">
        <f>'3A 2025-2026 REPORTE CALIFICACI'!IO19</f>
        <v>77</v>
      </c>
      <c r="K124" s="664">
        <f>'3A 2025-2026 REPORTE CALIFICACI'!IP19</f>
        <v>0</v>
      </c>
      <c r="L124" s="664">
        <f>'3A 2025-2026 REPORTE CALIFICACI'!IQ19</f>
        <v>82</v>
      </c>
      <c r="M124" s="664">
        <f>'3A 2025-2026 REPORTE CALIFICACI'!IR19</f>
        <v>80</v>
      </c>
      <c r="N124" s="664">
        <f>'3A 2025-2026 REPORTE CALIFICACI'!IS19</f>
        <v>82</v>
      </c>
      <c r="O124" s="664">
        <f>'3A 2025-2026 REPORTE CALIFICACI'!IT19</f>
        <v>0</v>
      </c>
      <c r="P124" s="664">
        <f>'3A 2025-2026 REPORTE CALIFICACI'!IU19</f>
        <v>76</v>
      </c>
      <c r="Q124" s="664">
        <f>'3A 2025-2026 REPORTE CALIFICACI'!IV19</f>
        <v>83</v>
      </c>
      <c r="R124" s="664">
        <f>'3A 2025-2026 REPORTE CALIFICACI'!IW19</f>
        <v>85</v>
      </c>
      <c r="S124" s="664">
        <f>'3A 2025-2026 REPORTE CALIFICACI'!IX19</f>
        <v>0</v>
      </c>
      <c r="T124" s="716">
        <f>'3A 2025-2026 REPORTE CALIFICACI'!IY19</f>
        <v>54.5</v>
      </c>
      <c r="U124" s="716">
        <f>'3A 2025-2026 REPORTE CALIFICACI'!IZ19</f>
        <v>57.5</v>
      </c>
      <c r="V124" s="716">
        <f>'3A 2025-2026 REPORTE CALIFICACI'!JA19</f>
        <v>61</v>
      </c>
      <c r="W124" s="716">
        <f>'3A 2025-2026 REPORTE CALIFICACI'!JB19</f>
        <v>61</v>
      </c>
      <c r="X124" s="665">
        <f>'3A 2025-2026 REPORTE CALIFICACI'!JC19</f>
        <v>58.5</v>
      </c>
      <c r="Y124" s="717">
        <f>'3A 2025-2026 REPORTE CALIFICACI'!JD19</f>
        <v>0.7</v>
      </c>
      <c r="Z124" s="665">
        <f>'3A 2025-2026 REPORTE CALIFICACI'!JE19</f>
        <v>29.25</v>
      </c>
      <c r="AA124" s="665" t="str">
        <f>'3A 2025-2026 REPORTE CALIFICACI'!JF19</f>
        <v/>
      </c>
      <c r="AB124" s="665" t="str">
        <f>'3A 2025-2026 REPORTE CALIFICACI'!JG19</f>
        <v/>
      </c>
      <c r="AC124" s="665">
        <f>'3A 2025-2026 REPORTE CALIFICACI'!JH19</f>
        <v>29</v>
      </c>
      <c r="AD124" s="665">
        <f>'3A 2025-2026 REPORTE CALIFICACI'!JI19</f>
        <v>17.55</v>
      </c>
      <c r="AE124" s="665" t="str">
        <f>'3A 2025-2026 REPORTE CALIFICACI'!JJ19</f>
        <v/>
      </c>
      <c r="AF124" s="665" t="str">
        <f>'3A 2025-2026 REPORTE CALIFICACI'!JK19</f>
        <v/>
      </c>
      <c r="AG124" s="665">
        <f>'3A 2025-2026 REPORTE CALIFICACI'!JL19</f>
        <v>18</v>
      </c>
      <c r="AH124" s="664" t="str">
        <f>'3A 2025-2026 REPORTE CALIFICACI'!JM19</f>
        <v/>
      </c>
      <c r="AI124" s="665" t="str">
        <f>'3A 2025-2026 REPORTE CALIFICACI'!JN19</f>
        <v/>
      </c>
      <c r="AJ124" s="664" t="str">
        <f>'3A 2025-2026 REPORTE CALIFICACI'!JO19</f>
        <v/>
      </c>
      <c r="AK124" s="664" t="str">
        <f>'3A 2025-2026 REPORTE CALIFICACI'!JP19</f>
        <v>R</v>
      </c>
      <c r="AL124" s="666"/>
      <c r="AM124" s="667"/>
      <c r="AN124" s="661"/>
      <c r="AO124" s="47"/>
      <c r="AP124" s="663" t="s">
        <v>1021</v>
      </c>
      <c r="AQ124" s="664">
        <f>'3A 2025-2026 REPORTE CALIFICACI'!II20</f>
        <v>88</v>
      </c>
      <c r="AR124" s="664">
        <f>'3A 2025-2026 REPORTE CALIFICACI'!IJ20</f>
        <v>92</v>
      </c>
      <c r="AS124" s="664">
        <f>'3A 2025-2026 REPORTE CALIFICACI'!IK20</f>
        <v>95</v>
      </c>
      <c r="AT124" s="664">
        <f>'3A 2025-2026 REPORTE CALIFICACI'!IL20</f>
        <v>0</v>
      </c>
      <c r="AU124" s="664">
        <f>'3A 2025-2026 REPORTE CALIFICACI'!IM20</f>
        <v>87</v>
      </c>
      <c r="AV124" s="664">
        <f>'3A 2025-2026 REPORTE CALIFICACI'!IN20</f>
        <v>90</v>
      </c>
      <c r="AW124" s="664">
        <f>'3A 2025-2026 REPORTE CALIFICACI'!IO20</f>
        <v>93</v>
      </c>
      <c r="AX124" s="664">
        <f>'3A 2025-2026 REPORTE CALIFICACI'!IP20</f>
        <v>0</v>
      </c>
      <c r="AY124" s="664">
        <f>'3A 2025-2026 REPORTE CALIFICACI'!IQ20</f>
        <v>88</v>
      </c>
      <c r="AZ124" s="664">
        <f>'3A 2025-2026 REPORTE CALIFICACI'!IR20</f>
        <v>90</v>
      </c>
      <c r="BA124" s="664">
        <f>'3A 2025-2026 REPORTE CALIFICACI'!IS20</f>
        <v>94</v>
      </c>
      <c r="BB124" s="664">
        <f>'3A 2025-2026 REPORTE CALIFICACI'!IT20</f>
        <v>0</v>
      </c>
      <c r="BC124" s="664">
        <f>'3A 2025-2026 REPORTE CALIFICACI'!IU20</f>
        <v>84</v>
      </c>
      <c r="BD124" s="664">
        <f>'3A 2025-2026 REPORTE CALIFICACI'!IV20</f>
        <v>91</v>
      </c>
      <c r="BE124" s="664">
        <f>'3A 2025-2026 REPORTE CALIFICACI'!IW20</f>
        <v>96</v>
      </c>
      <c r="BF124" s="664">
        <f>'3A 2025-2026 REPORTE CALIFICACI'!IX20</f>
        <v>0</v>
      </c>
      <c r="BG124" s="716">
        <f>'3A 2025-2026 REPORTE CALIFICACI'!IY20</f>
        <v>68.75</v>
      </c>
      <c r="BH124" s="716">
        <f>'3A 2025-2026 REPORTE CALIFICACI'!IZ20</f>
        <v>67.5</v>
      </c>
      <c r="BI124" s="716">
        <f>'3A 2025-2026 REPORTE CALIFICACI'!JA20</f>
        <v>68</v>
      </c>
      <c r="BJ124" s="716">
        <f>'3A 2025-2026 REPORTE CALIFICACI'!JB20</f>
        <v>67.75</v>
      </c>
      <c r="BK124" s="664"/>
      <c r="BL124" s="717">
        <f>'3A 2025-2026 REPORTE CALIFICACI'!JD20</f>
        <v>0.8</v>
      </c>
      <c r="BM124" s="665">
        <f>'3A 2025-2026 REPORTE CALIFICACI'!JE20</f>
        <v>34</v>
      </c>
      <c r="BN124" s="665" t="str">
        <f>'3A 2025-2026 REPORTE CALIFICACI'!JF20</f>
        <v/>
      </c>
      <c r="BO124" s="665" t="str">
        <f>'3A 2025-2026 REPORTE CALIFICACI'!JG20</f>
        <v/>
      </c>
      <c r="BP124" s="665">
        <f>'3A 2025-2026 REPORTE CALIFICACI'!JH20</f>
        <v>34</v>
      </c>
      <c r="BQ124" s="665">
        <f>'3A 2025-2026 REPORTE CALIFICACI'!JI20</f>
        <v>20.4</v>
      </c>
      <c r="BR124" s="665" t="str">
        <f>'3A 2025-2026 REPORTE CALIFICACI'!JJ20</f>
        <v/>
      </c>
      <c r="BS124" s="665" t="str">
        <f>'3A 2025-2026 REPORTE CALIFICACI'!JK20</f>
        <v/>
      </c>
      <c r="BT124" s="665">
        <f>'3A 2025-2026 REPORTE CALIFICACI'!JL20</f>
        <v>20</v>
      </c>
      <c r="BU124" s="664" t="str">
        <f>'3A 2025-2026 REPORTE CALIFICACI'!JM20</f>
        <v/>
      </c>
      <c r="BV124" s="665" t="str">
        <f>'3A 2025-2026 REPORTE CALIFICACI'!JN20</f>
        <v/>
      </c>
      <c r="BW124" s="664" t="str">
        <f>'3A 2025-2026 REPORTE CALIFICACI'!JO20</f>
        <v/>
      </c>
      <c r="BX124" s="664" t="str">
        <f>'3A 2025-2026 REPORTE CALIFICACI'!JP20</f>
        <v>R</v>
      </c>
      <c r="BY124" s="666"/>
      <c r="BZ124" s="667"/>
      <c r="CA124" s="661"/>
      <c r="CB124" s="47"/>
      <c r="CC124" s="663" t="s">
        <v>1021</v>
      </c>
      <c r="CD124" s="664">
        <f>'3A 2025-2026 REPORTE CALIFICACI'!II21</f>
        <v>74</v>
      </c>
      <c r="CE124" s="664">
        <f>'3A 2025-2026 REPORTE CALIFICACI'!IJ21</f>
        <v>75</v>
      </c>
      <c r="CF124" s="664">
        <f>'3A 2025-2026 REPORTE CALIFICACI'!IK21</f>
        <v>60</v>
      </c>
      <c r="CG124" s="664">
        <f>'3A 2025-2026 REPORTE CALIFICACI'!IL21</f>
        <v>0</v>
      </c>
      <c r="CH124" s="664">
        <f>'3A 2025-2026 REPORTE CALIFICACI'!IM21</f>
        <v>78</v>
      </c>
      <c r="CI124" s="664">
        <f>'3A 2025-2026 REPORTE CALIFICACI'!IN21</f>
        <v>80</v>
      </c>
      <c r="CJ124" s="664">
        <f>'3A 2025-2026 REPORTE CALIFICACI'!IO21</f>
        <v>60</v>
      </c>
      <c r="CK124" s="664">
        <f>'3A 2025-2026 REPORTE CALIFICACI'!IP21</f>
        <v>0</v>
      </c>
      <c r="CL124" s="664">
        <f>'3A 2025-2026 REPORTE CALIFICACI'!IQ21</f>
        <v>75</v>
      </c>
      <c r="CM124" s="664">
        <f>'3A 2025-2026 REPORTE CALIFICACI'!IR21</f>
        <v>82</v>
      </c>
      <c r="CN124" s="664">
        <f>'3A 2025-2026 REPORTE CALIFICACI'!IS21</f>
        <v>80</v>
      </c>
      <c r="CO124" s="664">
        <f>'3A 2025-2026 REPORTE CALIFICACI'!IT21</f>
        <v>0</v>
      </c>
      <c r="CP124" s="664">
        <f>'3A 2025-2026 REPORTE CALIFICACI'!IU21</f>
        <v>76</v>
      </c>
      <c r="CQ124" s="664">
        <f>'3A 2025-2026 REPORTE CALIFICACI'!IV21</f>
        <v>83</v>
      </c>
      <c r="CR124" s="664">
        <f>'3A 2025-2026 REPORTE CALIFICACI'!IW21</f>
        <v>78</v>
      </c>
      <c r="CS124" s="664">
        <f>'3A 2025-2026 REPORTE CALIFICACI'!IX21</f>
        <v>0</v>
      </c>
      <c r="CT124" s="716">
        <f>'3A 2025-2026 REPORTE CALIFICACI'!IY21</f>
        <v>52.25</v>
      </c>
      <c r="CU124" s="716">
        <f>'3A 2025-2026 REPORTE CALIFICACI'!IZ21</f>
        <v>54.5</v>
      </c>
      <c r="CV124" s="716">
        <f>'3A 2025-2026 REPORTE CALIFICACI'!JA21</f>
        <v>59.25</v>
      </c>
      <c r="CW124" s="716">
        <f>'3A 2025-2026 REPORTE CALIFICACI'!JB21</f>
        <v>59.25</v>
      </c>
      <c r="CX124" s="664"/>
      <c r="CY124" s="717">
        <f>'3A 2025-2026 REPORTE CALIFICACI'!JD21</f>
        <v>0.7</v>
      </c>
      <c r="CZ124" s="665">
        <f>'3A 2025-2026 REPORTE CALIFICACI'!JE21</f>
        <v>28.15625</v>
      </c>
      <c r="DA124" s="665" t="str">
        <f>'3A 2025-2026 REPORTE CALIFICACI'!JF21</f>
        <v/>
      </c>
      <c r="DB124" s="665" t="str">
        <f>'3A 2025-2026 REPORTE CALIFICACI'!JG21</f>
        <v/>
      </c>
      <c r="DC124" s="665">
        <f>'3A 2025-2026 REPORTE CALIFICACI'!JH21</f>
        <v>28</v>
      </c>
      <c r="DD124" s="665">
        <f>'3A 2025-2026 REPORTE CALIFICACI'!JI21</f>
        <v>16.89375</v>
      </c>
      <c r="DE124" s="665" t="str">
        <f>'3A 2025-2026 REPORTE CALIFICACI'!JJ21</f>
        <v/>
      </c>
      <c r="DF124" s="665" t="str">
        <f>'3A 2025-2026 REPORTE CALIFICACI'!JK21</f>
        <v/>
      </c>
      <c r="DG124" s="665">
        <f>'3A 2025-2026 REPORTE CALIFICACI'!JL21</f>
        <v>17</v>
      </c>
      <c r="DH124" s="664" t="str">
        <f>'3A 2025-2026 REPORTE CALIFICACI'!JM21</f>
        <v/>
      </c>
      <c r="DI124" s="665" t="str">
        <f>'3A 2025-2026 REPORTE CALIFICACI'!JN21</f>
        <v/>
      </c>
      <c r="DJ124" s="664" t="str">
        <f>'3A 2025-2026 REPORTE CALIFICACI'!JO21</f>
        <v/>
      </c>
      <c r="DK124" s="664" t="str">
        <f>'3A 2025-2026 REPORTE CALIFICACI'!JP21</f>
        <v>R</v>
      </c>
      <c r="DL124" s="666"/>
      <c r="DM124" s="667"/>
      <c r="DN124" s="661"/>
      <c r="DO124" s="47"/>
      <c r="DP124" s="663" t="s">
        <v>1021</v>
      </c>
      <c r="DQ124" s="664">
        <f>'3A 2025-2026 REPORTE CALIFICACI'!II22</f>
        <v>87</v>
      </c>
      <c r="DR124" s="664">
        <f>'3A 2025-2026 REPORTE CALIFICACI'!IJ22</f>
        <v>90</v>
      </c>
      <c r="DS124" s="664">
        <f>'3A 2025-2026 REPORTE CALIFICACI'!IK22</f>
        <v>93</v>
      </c>
      <c r="DT124" s="664">
        <f>'3A 2025-2026 REPORTE CALIFICACI'!IL22</f>
        <v>0</v>
      </c>
      <c r="DU124" s="664">
        <f>'3A 2025-2026 REPORTE CALIFICACI'!IM22</f>
        <v>90</v>
      </c>
      <c r="DV124" s="664">
        <f>'3A 2025-2026 REPORTE CALIFICACI'!IN22</f>
        <v>88</v>
      </c>
      <c r="DW124" s="664">
        <f>'3A 2025-2026 REPORTE CALIFICACI'!IO22</f>
        <v>94</v>
      </c>
      <c r="DX124" s="664">
        <f>'3A 2025-2026 REPORTE CALIFICACI'!IP22</f>
        <v>0</v>
      </c>
      <c r="DY124" s="664">
        <f>'3A 2025-2026 REPORTE CALIFICACI'!IQ22</f>
        <v>82</v>
      </c>
      <c r="DZ124" s="664">
        <f>'3A 2025-2026 REPORTE CALIFICACI'!IR22</f>
        <v>83</v>
      </c>
      <c r="EA124" s="664">
        <f>'3A 2025-2026 REPORTE CALIFICACI'!IS22</f>
        <v>84</v>
      </c>
      <c r="EB124" s="664">
        <f>'3A 2025-2026 REPORTE CALIFICACI'!IT22</f>
        <v>0</v>
      </c>
      <c r="EC124" s="664">
        <f>'3A 2025-2026 REPORTE CALIFICACI'!IU22</f>
        <v>80</v>
      </c>
      <c r="ED124" s="664">
        <f>'3A 2025-2026 REPORTE CALIFICACI'!IV22</f>
        <v>86</v>
      </c>
      <c r="EE124" s="664">
        <f>'3A 2025-2026 REPORTE CALIFICACI'!IW22</f>
        <v>87</v>
      </c>
      <c r="EF124" s="664">
        <f>'3A 2025-2026 REPORTE CALIFICACI'!IX22</f>
        <v>0</v>
      </c>
      <c r="EG124" s="716">
        <f>'3A 2025-2026 REPORTE CALIFICACI'!IY22</f>
        <v>67.5</v>
      </c>
      <c r="EH124" s="716">
        <f>'3A 2025-2026 REPORTE CALIFICACI'!IZ22</f>
        <v>68</v>
      </c>
      <c r="EI124" s="716">
        <f>'3A 2025-2026 REPORTE CALIFICACI'!JA22</f>
        <v>62.25</v>
      </c>
      <c r="EJ124" s="716">
        <f>'3A 2025-2026 REPORTE CALIFICACI'!JB22</f>
        <v>63.25</v>
      </c>
      <c r="EK124" s="665">
        <f>'3A 2025-2026 REPORTE CALIFICACI'!JC22</f>
        <v>65.25</v>
      </c>
      <c r="EL124" s="717">
        <f>'3A 2025-2026 REPORTE CALIFICACI'!JD22</f>
        <v>0.8</v>
      </c>
      <c r="EM124" s="665">
        <f>'3A 2025-2026 REPORTE CALIFICACI'!JE22</f>
        <v>32.625</v>
      </c>
      <c r="EN124" s="665" t="str">
        <f>'3A 2025-2026 REPORTE CALIFICACI'!JF22</f>
        <v/>
      </c>
      <c r="EO124" s="665" t="str">
        <f>'3A 2025-2026 REPORTE CALIFICACI'!JG22</f>
        <v/>
      </c>
      <c r="EP124" s="665">
        <f>'3A 2025-2026 REPORTE CALIFICACI'!JH22</f>
        <v>33</v>
      </c>
      <c r="EQ124" s="665">
        <f>'3A 2025-2026 REPORTE CALIFICACI'!JI22</f>
        <v>19.575</v>
      </c>
      <c r="ER124" s="665" t="str">
        <f>'3A 2025-2026 REPORTE CALIFICACI'!JJ22</f>
        <v/>
      </c>
      <c r="ES124" s="665" t="str">
        <f>'3A 2025-2026 REPORTE CALIFICACI'!JK22</f>
        <v/>
      </c>
      <c r="ET124" s="665">
        <f>'3A 2025-2026 REPORTE CALIFICACI'!JL22</f>
        <v>20</v>
      </c>
      <c r="EU124" s="664" t="str">
        <f>'3A 2025-2026 REPORTE CALIFICACI'!JM22</f>
        <v/>
      </c>
      <c r="EV124" s="665" t="str">
        <f>'3A 2025-2026 REPORTE CALIFICACI'!JN22</f>
        <v/>
      </c>
      <c r="EW124" s="664" t="str">
        <f>'3A 2025-2026 REPORTE CALIFICACI'!JO22</f>
        <v/>
      </c>
      <c r="EX124" s="664" t="str">
        <f>'3A 2025-2026 REPORTE CALIFICACI'!JP22</f>
        <v>R</v>
      </c>
      <c r="EY124" s="664"/>
    </row>
    <row r="125" ht="75.0" customHeight="1">
      <c r="A125" s="661"/>
      <c r="B125" s="43"/>
      <c r="C125" s="663" t="s">
        <v>1022</v>
      </c>
      <c r="D125" s="664">
        <f>'3A 2025-2026 REPORTE CALIFICACI'!JQ19</f>
        <v>71</v>
      </c>
      <c r="E125" s="665">
        <f>'3A 2025-2026 REPORTE CALIFICACI'!JR19</f>
        <v>65</v>
      </c>
      <c r="F125" s="665">
        <f>'3A 2025-2026 REPORTE CALIFICACI'!JS19</f>
        <v>48</v>
      </c>
      <c r="G125" s="664">
        <f>'3A 2025-2026 REPORTE CALIFICACI'!JT19</f>
        <v>0</v>
      </c>
      <c r="H125" s="664">
        <f>'3A 2025-2026 REPORTE CALIFICACI'!JU19</f>
        <v>78</v>
      </c>
      <c r="I125" s="665">
        <f>'3A 2025-2026 REPORTE CALIFICACI'!JV19</f>
        <v>71</v>
      </c>
      <c r="J125" s="665">
        <f>'3A 2025-2026 REPORTE CALIFICACI'!JW19</f>
        <v>61</v>
      </c>
      <c r="K125" s="664">
        <f>'3A 2025-2026 REPORTE CALIFICACI'!JX19</f>
        <v>0</v>
      </c>
      <c r="L125" s="664">
        <f>'3A 2025-2026 REPORTE CALIFICACI'!JY19</f>
        <v>73</v>
      </c>
      <c r="M125" s="665">
        <f>'3A 2025-2026 REPORTE CALIFICACI'!JZ19</f>
        <v>68</v>
      </c>
      <c r="N125" s="665">
        <f>'3A 2025-2026 REPORTE CALIFICACI'!KA19</f>
        <v>47</v>
      </c>
      <c r="O125" s="664">
        <f>'3A 2025-2026 REPORTE CALIFICACI'!KB19</f>
        <v>0</v>
      </c>
      <c r="P125" s="665">
        <f>'3A 2025-2026 REPORTE CALIFICACI'!KC19</f>
        <v>77</v>
      </c>
      <c r="Q125" s="665">
        <f>'3A 2025-2026 REPORTE CALIFICACI'!KD19</f>
        <v>63</v>
      </c>
      <c r="R125" s="665">
        <f>'3A 2025-2026 REPORTE CALIFICACI'!KE19</f>
        <v>54</v>
      </c>
      <c r="S125" s="664">
        <f>'3A 2025-2026 REPORTE CALIFICACI'!KF19</f>
        <v>0</v>
      </c>
      <c r="T125" s="716">
        <f>'3A 2025-2026 REPORTE CALIFICACI'!KG19</f>
        <v>46</v>
      </c>
      <c r="U125" s="716">
        <f>'3A 2025-2026 REPORTE CALIFICACI'!KH19</f>
        <v>52.5</v>
      </c>
      <c r="V125" s="716">
        <f>'3A 2025-2026 REPORTE CALIFICACI'!KI19</f>
        <v>47</v>
      </c>
      <c r="W125" s="716">
        <f>'3A 2025-2026 REPORTE CALIFICACI'!KJ19</f>
        <v>48.5</v>
      </c>
      <c r="X125" s="665">
        <f>'3A 2025-2026 REPORTE CALIFICACI'!KK19</f>
        <v>48.5</v>
      </c>
      <c r="Y125" s="717">
        <f>'3A 2025-2026 REPORTE CALIFICACI'!KL19</f>
        <v>0.6126984127</v>
      </c>
      <c r="Z125" s="665">
        <f>'3A 2025-2026 REPORTE CALIFICACI'!KM19</f>
        <v>24.25</v>
      </c>
      <c r="AA125" s="665" t="str">
        <f>'3A 2025-2026 REPORTE CALIFICACI'!KN19</f>
        <v/>
      </c>
      <c r="AB125" s="665" t="str">
        <f>'3A 2025-2026 REPORTE CALIFICACI'!KO19</f>
        <v/>
      </c>
      <c r="AC125" s="665">
        <f>'3A 2025-2026 REPORTE CALIFICACI'!KP19</f>
        <v>24</v>
      </c>
      <c r="AD125" s="665">
        <f>'3A 2025-2026 REPORTE CALIFICACI'!KQ19</f>
        <v>14.55</v>
      </c>
      <c r="AE125" s="665" t="str">
        <f>'3A 2025-2026 REPORTE CALIFICACI'!KR19</f>
        <v/>
      </c>
      <c r="AF125" s="665" t="str">
        <f>'3A 2025-2026 REPORTE CALIFICACI'!KS19</f>
        <v/>
      </c>
      <c r="AG125" s="665">
        <f>'3A 2025-2026 REPORTE CALIFICACI'!KT19</f>
        <v>15</v>
      </c>
      <c r="AH125" s="664" t="str">
        <f>'3A 2025-2026 REPORTE CALIFICACI'!KU19</f>
        <v/>
      </c>
      <c r="AI125" s="665" t="str">
        <f>'3A 2025-2026 REPORTE CALIFICACI'!KV19</f>
        <v/>
      </c>
      <c r="AJ125" s="664" t="str">
        <f>'3A 2025-2026 REPORTE CALIFICACI'!KW19</f>
        <v/>
      </c>
      <c r="AK125" s="664" t="str">
        <f>'3A 2025-2026 REPORTE CALIFICACI'!KX19</f>
        <v>R</v>
      </c>
      <c r="AL125" s="666"/>
      <c r="AM125" s="667"/>
      <c r="AN125" s="661"/>
      <c r="AO125" s="43"/>
      <c r="AP125" s="663" t="s">
        <v>1022</v>
      </c>
      <c r="AQ125" s="664">
        <f>'3A 2025-2026 REPORTE CALIFICACI'!JQ20</f>
        <v>95</v>
      </c>
      <c r="AR125" s="665">
        <f>'3A 2025-2026 REPORTE CALIFICACI'!JR20</f>
        <v>100</v>
      </c>
      <c r="AS125" s="665">
        <f>'3A 2025-2026 REPORTE CALIFICACI'!JS20</f>
        <v>98</v>
      </c>
      <c r="AT125" s="664">
        <f>'3A 2025-2026 REPORTE CALIFICACI'!JT20</f>
        <v>0</v>
      </c>
      <c r="AU125" s="664">
        <f>'3A 2025-2026 REPORTE CALIFICACI'!JU20</f>
        <v>97</v>
      </c>
      <c r="AV125" s="665">
        <f>'3A 2025-2026 REPORTE CALIFICACI'!JV20</f>
        <v>97</v>
      </c>
      <c r="AW125" s="665">
        <f>'3A 2025-2026 REPORTE CALIFICACI'!JW20</f>
        <v>96</v>
      </c>
      <c r="AX125" s="664">
        <f>'3A 2025-2026 REPORTE CALIFICACI'!JX20</f>
        <v>0</v>
      </c>
      <c r="AY125" s="664">
        <f>'3A 2025-2026 REPORTE CALIFICACI'!JY20</f>
        <v>94</v>
      </c>
      <c r="AZ125" s="665">
        <f>'3A 2025-2026 REPORTE CALIFICACI'!JZ20</f>
        <v>96</v>
      </c>
      <c r="BA125" s="665">
        <f>'3A 2025-2026 REPORTE CALIFICACI'!KA20</f>
        <v>98</v>
      </c>
      <c r="BB125" s="664">
        <f>'3A 2025-2026 REPORTE CALIFICACI'!KB20</f>
        <v>0</v>
      </c>
      <c r="BC125" s="665">
        <f>'3A 2025-2026 REPORTE CALIFICACI'!KC20</f>
        <v>98</v>
      </c>
      <c r="BD125" s="665">
        <f>'3A 2025-2026 REPORTE CALIFICACI'!KD20</f>
        <v>91</v>
      </c>
      <c r="BE125" s="665">
        <f>'3A 2025-2026 REPORTE CALIFICACI'!KE20</f>
        <v>94</v>
      </c>
      <c r="BF125" s="664">
        <f>'3A 2025-2026 REPORTE CALIFICACI'!KF20</f>
        <v>0</v>
      </c>
      <c r="BG125" s="716">
        <f>'3A 2025-2026 REPORTE CALIFICACI'!KG20</f>
        <v>73.25</v>
      </c>
      <c r="BH125" s="716">
        <f>'3A 2025-2026 REPORTE CALIFICACI'!KH20</f>
        <v>72.5</v>
      </c>
      <c r="BI125" s="716">
        <f>'3A 2025-2026 REPORTE CALIFICACI'!KI20</f>
        <v>72</v>
      </c>
      <c r="BJ125" s="716">
        <f>'3A 2025-2026 REPORTE CALIFICACI'!KJ20</f>
        <v>70.75</v>
      </c>
      <c r="BK125" s="664"/>
      <c r="BL125" s="717">
        <f>'3A 2025-2026 REPORTE CALIFICACI'!KL20</f>
        <v>0.6164021164</v>
      </c>
      <c r="BM125" s="665" t="str">
        <f>'3A 2025-2026 REPORTE CALIFICACI'!KM20</f>
        <v/>
      </c>
      <c r="BN125" s="665" t="str">
        <f>'3A 2025-2026 REPORTE CALIFICACI'!KN20</f>
        <v/>
      </c>
      <c r="BO125" s="665" t="str">
        <f>'3A 2025-2026 REPORTE CALIFICACI'!KO20</f>
        <v/>
      </c>
      <c r="BP125" s="665" t="str">
        <f>'3A 2025-2026 REPORTE CALIFICACI'!KP20</f>
        <v/>
      </c>
      <c r="BQ125" s="665" t="str">
        <f>'3A 2025-2026 REPORTE CALIFICACI'!KQ20</f>
        <v/>
      </c>
      <c r="BR125" s="665" t="str">
        <f>'3A 2025-2026 REPORTE CALIFICACI'!KR20</f>
        <v/>
      </c>
      <c r="BS125" s="665" t="str">
        <f>'3A 2025-2026 REPORTE CALIFICACI'!KS20</f>
        <v/>
      </c>
      <c r="BT125" s="665" t="str">
        <f>'3A 2025-2026 REPORTE CALIFICACI'!KT20</f>
        <v/>
      </c>
      <c r="BU125" s="664" t="str">
        <f>'3A 2025-2026 REPORTE CALIFICACI'!KU20</f>
        <v/>
      </c>
      <c r="BV125" s="665" t="str">
        <f>'3A 2025-2026 REPORTE CALIFICACI'!KV20</f>
        <v/>
      </c>
      <c r="BW125" s="664" t="str">
        <f>'3A 2025-2026 REPORTE CALIFICACI'!KW20</f>
        <v>A</v>
      </c>
      <c r="BX125" s="664" t="str">
        <f>'3A 2025-2026 REPORTE CALIFICACI'!KX20</f>
        <v/>
      </c>
      <c r="BY125" s="666"/>
      <c r="BZ125" s="667"/>
      <c r="CA125" s="661"/>
      <c r="CB125" s="43"/>
      <c r="CC125" s="663" t="s">
        <v>1022</v>
      </c>
      <c r="CD125" s="664">
        <f>'3A 2025-2026 REPORTE CALIFICACI'!JQ21</f>
        <v>81</v>
      </c>
      <c r="CE125" s="665">
        <f>'3A 2025-2026 REPORTE CALIFICACI'!JR21</f>
        <v>59</v>
      </c>
      <c r="CF125" s="665">
        <f>'3A 2025-2026 REPORTE CALIFICACI'!JS21</f>
        <v>51</v>
      </c>
      <c r="CG125" s="664">
        <f>'3A 2025-2026 REPORTE CALIFICACI'!JT21</f>
        <v>0</v>
      </c>
      <c r="CH125" s="664">
        <f>'3A 2025-2026 REPORTE CALIFICACI'!JU21</f>
        <v>84</v>
      </c>
      <c r="CI125" s="665">
        <f>'3A 2025-2026 REPORTE CALIFICACI'!JV21</f>
        <v>62</v>
      </c>
      <c r="CJ125" s="665">
        <f>'3A 2025-2026 REPORTE CALIFICACI'!JW21</f>
        <v>48</v>
      </c>
      <c r="CK125" s="664">
        <f>'3A 2025-2026 REPORTE CALIFICACI'!JX21</f>
        <v>0</v>
      </c>
      <c r="CL125" s="664">
        <f>'3A 2025-2026 REPORTE CALIFICACI'!JY21</f>
        <v>80</v>
      </c>
      <c r="CM125" s="665">
        <f>'3A 2025-2026 REPORTE CALIFICACI'!JZ21</f>
        <v>66</v>
      </c>
      <c r="CN125" s="665">
        <f>'3A 2025-2026 REPORTE CALIFICACI'!KA21</f>
        <v>53</v>
      </c>
      <c r="CO125" s="664">
        <f>'3A 2025-2026 REPORTE CALIFICACI'!KB21</f>
        <v>0</v>
      </c>
      <c r="CP125" s="665">
        <f>'3A 2025-2026 REPORTE CALIFICACI'!KC21</f>
        <v>72</v>
      </c>
      <c r="CQ125" s="665">
        <f>'3A 2025-2026 REPORTE CALIFICACI'!KD21</f>
        <v>68</v>
      </c>
      <c r="CR125" s="665">
        <f>'3A 2025-2026 REPORTE CALIFICACI'!KE21</f>
        <v>58</v>
      </c>
      <c r="CS125" s="664">
        <f>'3A 2025-2026 REPORTE CALIFICACI'!KF21</f>
        <v>0</v>
      </c>
      <c r="CT125" s="716">
        <f>'3A 2025-2026 REPORTE CALIFICACI'!KG21</f>
        <v>47.75</v>
      </c>
      <c r="CU125" s="716">
        <f>'3A 2025-2026 REPORTE CALIFICACI'!KH21</f>
        <v>48.5</v>
      </c>
      <c r="CV125" s="716">
        <f>'3A 2025-2026 REPORTE CALIFICACI'!KI21</f>
        <v>49.75</v>
      </c>
      <c r="CW125" s="716">
        <f>'3A 2025-2026 REPORTE CALIFICACI'!KJ21</f>
        <v>49.5</v>
      </c>
      <c r="CX125" s="664"/>
      <c r="CY125" s="717">
        <f>'3A 2025-2026 REPORTE CALIFICACI'!KL21</f>
        <v>0.4541005291</v>
      </c>
      <c r="CZ125" s="665">
        <f>'3A 2025-2026 REPORTE CALIFICACI'!KM21</f>
        <v>24.4375</v>
      </c>
      <c r="DA125" s="665" t="str">
        <f>'3A 2025-2026 REPORTE CALIFICACI'!KN21</f>
        <v/>
      </c>
      <c r="DB125" s="665" t="str">
        <f>'3A 2025-2026 REPORTE CALIFICACI'!KO21</f>
        <v/>
      </c>
      <c r="DC125" s="665">
        <f>'3A 2025-2026 REPORTE CALIFICACI'!KP21</f>
        <v>24</v>
      </c>
      <c r="DD125" s="665">
        <f>'3A 2025-2026 REPORTE CALIFICACI'!KQ21</f>
        <v>14.6625</v>
      </c>
      <c r="DE125" s="665" t="str">
        <f>'3A 2025-2026 REPORTE CALIFICACI'!KR21</f>
        <v/>
      </c>
      <c r="DF125" s="665" t="str">
        <f>'3A 2025-2026 REPORTE CALIFICACI'!KS21</f>
        <v/>
      </c>
      <c r="DG125" s="665">
        <f>'3A 2025-2026 REPORTE CALIFICACI'!KT21</f>
        <v>15</v>
      </c>
      <c r="DH125" s="664" t="str">
        <f>'3A 2025-2026 REPORTE CALIFICACI'!KU21</f>
        <v/>
      </c>
      <c r="DI125" s="665" t="str">
        <f>'3A 2025-2026 REPORTE CALIFICACI'!KV21</f>
        <v/>
      </c>
      <c r="DJ125" s="664" t="str">
        <f>'3A 2025-2026 REPORTE CALIFICACI'!KW21</f>
        <v/>
      </c>
      <c r="DK125" s="664" t="str">
        <f>'3A 2025-2026 REPORTE CALIFICACI'!KX21</f>
        <v>R</v>
      </c>
      <c r="DL125" s="666"/>
      <c r="DM125" s="667"/>
      <c r="DN125" s="661"/>
      <c r="DO125" s="43"/>
      <c r="DP125" s="663" t="s">
        <v>1022</v>
      </c>
      <c r="DQ125" s="664">
        <f>'3A 2025-2026 REPORTE CALIFICACI'!JQ22</f>
        <v>90</v>
      </c>
      <c r="DR125" s="665">
        <f>'3A 2025-2026 REPORTE CALIFICACI'!JR22</f>
        <v>90</v>
      </c>
      <c r="DS125" s="665">
        <f>'3A 2025-2026 REPORTE CALIFICACI'!JS22</f>
        <v>90</v>
      </c>
      <c r="DT125" s="664">
        <f>'3A 2025-2026 REPORTE CALIFICACI'!JT22</f>
        <v>0</v>
      </c>
      <c r="DU125" s="664">
        <f>'3A 2025-2026 REPORTE CALIFICACI'!JU22</f>
        <v>93</v>
      </c>
      <c r="DV125" s="665">
        <f>'3A 2025-2026 REPORTE CALIFICACI'!JV22</f>
        <v>91</v>
      </c>
      <c r="DW125" s="665">
        <f>'3A 2025-2026 REPORTE CALIFICACI'!JW22</f>
        <v>90</v>
      </c>
      <c r="DX125" s="664">
        <f>'3A 2025-2026 REPORTE CALIFICACI'!JX22</f>
        <v>0</v>
      </c>
      <c r="DY125" s="664">
        <f>'3A 2025-2026 REPORTE CALIFICACI'!JY22</f>
        <v>91</v>
      </c>
      <c r="DZ125" s="665">
        <f>'3A 2025-2026 REPORTE CALIFICACI'!JZ22</f>
        <v>97</v>
      </c>
      <c r="EA125" s="665">
        <f>'3A 2025-2026 REPORTE CALIFICACI'!KA22</f>
        <v>88</v>
      </c>
      <c r="EB125" s="664">
        <f>'3A 2025-2026 REPORTE CALIFICACI'!KB22</f>
        <v>0</v>
      </c>
      <c r="EC125" s="665">
        <f>'3A 2025-2026 REPORTE CALIFICACI'!KC22</f>
        <v>91</v>
      </c>
      <c r="ED125" s="665">
        <f>'3A 2025-2026 REPORTE CALIFICACI'!KD22</f>
        <v>94</v>
      </c>
      <c r="EE125" s="665">
        <f>'3A 2025-2026 REPORTE CALIFICACI'!KE22</f>
        <v>91</v>
      </c>
      <c r="EF125" s="664">
        <f>'3A 2025-2026 REPORTE CALIFICACI'!KF22</f>
        <v>0</v>
      </c>
      <c r="EG125" s="716">
        <f>'3A 2025-2026 REPORTE CALIFICACI'!KG22</f>
        <v>67.5</v>
      </c>
      <c r="EH125" s="716">
        <f>'3A 2025-2026 REPORTE CALIFICACI'!KH22</f>
        <v>68.5</v>
      </c>
      <c r="EI125" s="716">
        <f>'3A 2025-2026 REPORTE CALIFICACI'!KI22</f>
        <v>69</v>
      </c>
      <c r="EJ125" s="716">
        <f>'3A 2025-2026 REPORTE CALIFICACI'!KJ22</f>
        <v>69</v>
      </c>
      <c r="EK125" s="665">
        <f>'3A 2025-2026 REPORTE CALIFICACI'!KK22</f>
        <v>68.5</v>
      </c>
      <c r="EL125" s="717">
        <f>'3A 2025-2026 REPORTE CALIFICACI'!KL22</f>
        <v>0.621031746</v>
      </c>
      <c r="EM125" s="665">
        <f>'3A 2025-2026 REPORTE CALIFICACI'!KM22</f>
        <v>34.25</v>
      </c>
      <c r="EN125" s="665" t="str">
        <f>'3A 2025-2026 REPORTE CALIFICACI'!KN22</f>
        <v/>
      </c>
      <c r="EO125" s="665" t="str">
        <f>'3A 2025-2026 REPORTE CALIFICACI'!KO22</f>
        <v/>
      </c>
      <c r="EP125" s="665">
        <f>'3A 2025-2026 REPORTE CALIFICACI'!KP22</f>
        <v>34</v>
      </c>
      <c r="EQ125" s="665">
        <f>'3A 2025-2026 REPORTE CALIFICACI'!KQ22</f>
        <v>20.55</v>
      </c>
      <c r="ER125" s="665" t="str">
        <f>'3A 2025-2026 REPORTE CALIFICACI'!KR22</f>
        <v/>
      </c>
      <c r="ES125" s="665" t="str">
        <f>'3A 2025-2026 REPORTE CALIFICACI'!KS22</f>
        <v/>
      </c>
      <c r="ET125" s="665">
        <f>'3A 2025-2026 REPORTE CALIFICACI'!KT22</f>
        <v>21</v>
      </c>
      <c r="EU125" s="664" t="str">
        <f>'3A 2025-2026 REPORTE CALIFICACI'!KU22</f>
        <v/>
      </c>
      <c r="EV125" s="665" t="str">
        <f>'3A 2025-2026 REPORTE CALIFICACI'!KV22</f>
        <v/>
      </c>
      <c r="EW125" s="664" t="str">
        <f>'3A 2025-2026 REPORTE CALIFICACI'!KW22</f>
        <v/>
      </c>
      <c r="EX125" s="664" t="str">
        <f>'3A 2025-2026 REPORTE CALIFICACI'!KX22</f>
        <v>R</v>
      </c>
      <c r="EY125" s="664"/>
    </row>
    <row r="126">
      <c r="A126" s="628"/>
      <c r="B126" s="643"/>
      <c r="C126" s="643"/>
      <c r="D126" s="643"/>
      <c r="E126" s="643"/>
      <c r="F126" s="643"/>
      <c r="G126" s="643"/>
      <c r="H126" s="643"/>
      <c r="I126" s="643"/>
      <c r="J126" s="643"/>
      <c r="K126" s="643"/>
      <c r="L126" s="643"/>
      <c r="M126" s="643"/>
      <c r="N126" s="643"/>
      <c r="O126" s="643"/>
      <c r="P126" s="643"/>
      <c r="Q126" s="643"/>
      <c r="R126" s="643"/>
      <c r="S126" s="643"/>
      <c r="T126" s="643"/>
      <c r="U126" s="643"/>
      <c r="V126" s="643"/>
      <c r="W126" s="643"/>
      <c r="X126" s="668"/>
      <c r="Y126" s="668"/>
      <c r="Z126" s="643"/>
      <c r="AA126" s="643"/>
      <c r="AB126" s="643"/>
      <c r="AC126" s="643"/>
      <c r="AD126" s="643"/>
      <c r="AE126" s="643"/>
      <c r="AF126" s="643"/>
      <c r="AG126" s="643"/>
      <c r="AH126" s="643"/>
      <c r="AI126" s="643"/>
      <c r="AJ126" s="643"/>
      <c r="AK126" s="643"/>
      <c r="AL126" s="644"/>
      <c r="AM126" s="643"/>
      <c r="AN126" s="628"/>
      <c r="AO126" s="643"/>
      <c r="AP126" s="643"/>
      <c r="AQ126" s="643"/>
      <c r="AR126" s="643"/>
      <c r="AS126" s="643"/>
      <c r="AT126" s="643"/>
      <c r="AU126" s="643"/>
      <c r="AV126" s="643"/>
      <c r="AW126" s="643"/>
      <c r="AX126" s="643"/>
      <c r="AY126" s="643"/>
      <c r="AZ126" s="643"/>
      <c r="BA126" s="643"/>
      <c r="BB126" s="643"/>
      <c r="BC126" s="643"/>
      <c r="BD126" s="643"/>
      <c r="BE126" s="643"/>
      <c r="BF126" s="643"/>
      <c r="BG126" s="643"/>
      <c r="BH126" s="643"/>
      <c r="BI126" s="643"/>
      <c r="BJ126" s="643"/>
      <c r="BK126" s="668"/>
      <c r="BL126" s="668"/>
      <c r="BM126" s="643"/>
      <c r="BN126" s="643"/>
      <c r="BO126" s="643"/>
      <c r="BP126" s="643"/>
      <c r="BQ126" s="643"/>
      <c r="BR126" s="643"/>
      <c r="BS126" s="643"/>
      <c r="BT126" s="643"/>
      <c r="BU126" s="643"/>
      <c r="BV126" s="643"/>
      <c r="BW126" s="643"/>
      <c r="BX126" s="643"/>
      <c r="BY126" s="644"/>
      <c r="BZ126" s="643"/>
      <c r="CA126" s="628"/>
      <c r="CB126" s="643"/>
      <c r="CC126" s="643"/>
      <c r="CD126" s="643"/>
      <c r="CE126" s="643"/>
      <c r="CF126" s="643"/>
      <c r="CG126" s="643"/>
      <c r="CH126" s="643"/>
      <c r="CI126" s="643"/>
      <c r="CJ126" s="643"/>
      <c r="CK126" s="643"/>
      <c r="CL126" s="643"/>
      <c r="CM126" s="643"/>
      <c r="CN126" s="643"/>
      <c r="CO126" s="643"/>
      <c r="CP126" s="643"/>
      <c r="CQ126" s="643"/>
      <c r="CR126" s="643"/>
      <c r="CS126" s="643"/>
      <c r="CT126" s="643"/>
      <c r="CU126" s="643"/>
      <c r="CV126" s="643"/>
      <c r="CW126" s="643"/>
      <c r="CX126" s="668"/>
      <c r="CY126" s="668"/>
      <c r="CZ126" s="643"/>
      <c r="DA126" s="643"/>
      <c r="DB126" s="643"/>
      <c r="DC126" s="643"/>
      <c r="DD126" s="643"/>
      <c r="DE126" s="643"/>
      <c r="DF126" s="643"/>
      <c r="DG126" s="643"/>
      <c r="DH126" s="643"/>
      <c r="DI126" s="643"/>
      <c r="DJ126" s="643"/>
      <c r="DK126" s="643"/>
      <c r="DL126" s="644"/>
      <c r="DM126" s="643"/>
      <c r="DN126" s="628"/>
      <c r="DO126" s="643"/>
      <c r="DP126" s="643"/>
      <c r="DQ126" s="643"/>
      <c r="DR126" s="643"/>
      <c r="DS126" s="643"/>
      <c r="DT126" s="643"/>
      <c r="DU126" s="643"/>
      <c r="DV126" s="643"/>
      <c r="DW126" s="643"/>
      <c r="DX126" s="643"/>
      <c r="DY126" s="643"/>
      <c r="DZ126" s="643"/>
      <c r="EA126" s="643"/>
      <c r="EB126" s="643"/>
      <c r="EC126" s="643"/>
      <c r="ED126" s="643"/>
      <c r="EE126" s="643"/>
      <c r="EF126" s="643"/>
      <c r="EG126" s="643"/>
      <c r="EH126" s="643"/>
      <c r="EI126" s="643"/>
      <c r="EJ126" s="643"/>
      <c r="EK126" s="668"/>
      <c r="EL126" s="668"/>
      <c r="EM126" s="643"/>
      <c r="EN126" s="643"/>
      <c r="EO126" s="643"/>
      <c r="EP126" s="643"/>
      <c r="EQ126" s="643"/>
      <c r="ER126" s="643"/>
      <c r="ES126" s="643"/>
      <c r="ET126" s="643"/>
      <c r="EU126" s="643"/>
      <c r="EV126" s="643"/>
      <c r="EW126" s="643"/>
      <c r="EX126" s="643"/>
      <c r="EY126" s="644"/>
    </row>
    <row r="127">
      <c r="A127" s="628"/>
      <c r="B127" s="643"/>
      <c r="C127" s="643"/>
      <c r="D127" s="643"/>
      <c r="E127" s="643"/>
      <c r="F127" s="643"/>
      <c r="G127" s="643"/>
      <c r="H127" s="643"/>
      <c r="I127" s="643"/>
      <c r="J127" s="643"/>
      <c r="K127" s="643"/>
      <c r="L127" s="643"/>
      <c r="M127" s="643"/>
      <c r="N127" s="643"/>
      <c r="O127" s="643"/>
      <c r="P127" s="643"/>
      <c r="Q127" s="643"/>
      <c r="R127" s="643"/>
      <c r="S127" s="643"/>
      <c r="T127" s="643"/>
      <c r="U127" s="643"/>
      <c r="V127" s="643"/>
      <c r="W127" s="643"/>
      <c r="X127" s="643"/>
      <c r="Y127" s="643"/>
      <c r="Z127" s="643"/>
      <c r="AA127" s="643"/>
      <c r="AB127" s="643"/>
      <c r="AC127" s="643"/>
      <c r="AD127" s="643"/>
      <c r="AE127" s="643"/>
      <c r="AF127" s="643"/>
      <c r="AG127" s="643"/>
      <c r="AH127" s="643"/>
      <c r="AI127" s="643"/>
      <c r="AJ127" s="643"/>
      <c r="AK127" s="643"/>
      <c r="AL127" s="644"/>
      <c r="AM127" s="643"/>
      <c r="AN127" s="628"/>
      <c r="AO127" s="643"/>
      <c r="AP127" s="643"/>
      <c r="AQ127" s="643"/>
      <c r="AR127" s="643"/>
      <c r="AS127" s="643"/>
      <c r="AT127" s="643"/>
      <c r="AU127" s="643"/>
      <c r="AV127" s="643"/>
      <c r="AW127" s="643"/>
      <c r="AX127" s="643"/>
      <c r="AY127" s="643"/>
      <c r="AZ127" s="643"/>
      <c r="BA127" s="643"/>
      <c r="BB127" s="643"/>
      <c r="BC127" s="643"/>
      <c r="BD127" s="643"/>
      <c r="BE127" s="643"/>
      <c r="BF127" s="643"/>
      <c r="BG127" s="643"/>
      <c r="BH127" s="643"/>
      <c r="BI127" s="643"/>
      <c r="BJ127" s="643"/>
      <c r="BK127" s="643"/>
      <c r="BL127" s="643"/>
      <c r="BM127" s="643"/>
      <c r="BN127" s="643"/>
      <c r="BO127" s="643"/>
      <c r="BP127" s="643"/>
      <c r="BQ127" s="643"/>
      <c r="BR127" s="643"/>
      <c r="BS127" s="643"/>
      <c r="BT127" s="643"/>
      <c r="BU127" s="643"/>
      <c r="BV127" s="643"/>
      <c r="BW127" s="643"/>
      <c r="BX127" s="643"/>
      <c r="BY127" s="644"/>
      <c r="BZ127" s="643"/>
      <c r="CA127" s="628"/>
      <c r="CB127" s="643"/>
      <c r="CC127" s="643"/>
      <c r="CD127" s="643"/>
      <c r="CE127" s="643"/>
      <c r="CF127" s="643"/>
      <c r="CG127" s="643"/>
      <c r="CH127" s="643"/>
      <c r="CI127" s="643"/>
      <c r="CJ127" s="643"/>
      <c r="CK127" s="643"/>
      <c r="CL127" s="643"/>
      <c r="CM127" s="643"/>
      <c r="CN127" s="643"/>
      <c r="CO127" s="643"/>
      <c r="CP127" s="643"/>
      <c r="CQ127" s="643"/>
      <c r="CR127" s="643"/>
      <c r="CS127" s="643"/>
      <c r="CT127" s="643"/>
      <c r="CU127" s="643"/>
      <c r="CV127" s="643"/>
      <c r="CW127" s="643"/>
      <c r="CX127" s="643"/>
      <c r="CY127" s="643"/>
      <c r="CZ127" s="643"/>
      <c r="DA127" s="643"/>
      <c r="DB127" s="643"/>
      <c r="DC127" s="643"/>
      <c r="DD127" s="643"/>
      <c r="DE127" s="643"/>
      <c r="DF127" s="643"/>
      <c r="DG127" s="643"/>
      <c r="DH127" s="643"/>
      <c r="DI127" s="643"/>
      <c r="DJ127" s="643"/>
      <c r="DK127" s="643"/>
      <c r="DL127" s="644"/>
      <c r="DM127" s="643"/>
      <c r="DN127" s="628"/>
      <c r="DO127" s="643"/>
      <c r="DP127" s="643"/>
      <c r="DQ127" s="643"/>
      <c r="DR127" s="643"/>
      <c r="DS127" s="643"/>
      <c r="DT127" s="643"/>
      <c r="DU127" s="643"/>
      <c r="DV127" s="643"/>
      <c r="DW127" s="643"/>
      <c r="DX127" s="643"/>
      <c r="DY127" s="643"/>
      <c r="DZ127" s="643"/>
      <c r="EA127" s="643"/>
      <c r="EB127" s="643"/>
      <c r="EC127" s="643"/>
      <c r="ED127" s="643"/>
      <c r="EE127" s="643"/>
      <c r="EF127" s="643"/>
      <c r="EG127" s="643"/>
      <c r="EH127" s="643"/>
      <c r="EI127" s="643"/>
      <c r="EJ127" s="643"/>
      <c r="EK127" s="643"/>
      <c r="EL127" s="643"/>
      <c r="EM127" s="643"/>
      <c r="EN127" s="643"/>
      <c r="EO127" s="643"/>
      <c r="EP127" s="643"/>
      <c r="EQ127" s="643"/>
      <c r="ER127" s="643"/>
      <c r="ES127" s="643"/>
      <c r="ET127" s="643"/>
      <c r="EU127" s="643"/>
      <c r="EV127" s="643"/>
      <c r="EW127" s="643"/>
      <c r="EX127" s="643"/>
      <c r="EY127" s="644"/>
    </row>
    <row r="128">
      <c r="A128" s="628"/>
      <c r="B128" s="643"/>
      <c r="C128" s="643"/>
      <c r="D128" s="643"/>
      <c r="E128" s="643"/>
      <c r="F128" s="643"/>
      <c r="G128" s="643"/>
      <c r="H128" s="643"/>
      <c r="I128" s="643"/>
      <c r="J128" s="643"/>
      <c r="K128" s="643"/>
      <c r="L128" s="643"/>
      <c r="M128" s="643"/>
      <c r="N128" s="643"/>
      <c r="O128" s="643"/>
      <c r="P128" s="643"/>
      <c r="Q128" s="643"/>
      <c r="R128" s="643"/>
      <c r="S128" s="643"/>
      <c r="T128" s="643"/>
      <c r="U128" s="643"/>
      <c r="V128" s="643"/>
      <c r="W128" s="643"/>
      <c r="X128" s="643"/>
      <c r="Y128" s="643"/>
      <c r="Z128" s="643"/>
      <c r="AA128" s="643"/>
      <c r="AB128" s="643"/>
      <c r="AC128" s="643"/>
      <c r="AD128" s="643"/>
      <c r="AE128" s="643"/>
      <c r="AF128" s="643"/>
      <c r="AG128" s="643"/>
      <c r="AH128" s="643"/>
      <c r="AI128" s="643"/>
      <c r="AJ128" s="643"/>
      <c r="AK128" s="643"/>
      <c r="AL128" s="644"/>
      <c r="AM128" s="643"/>
      <c r="AN128" s="628"/>
      <c r="AO128" s="643"/>
      <c r="AP128" s="643"/>
      <c r="AQ128" s="643"/>
      <c r="AR128" s="643"/>
      <c r="AS128" s="643"/>
      <c r="AT128" s="643"/>
      <c r="AU128" s="643"/>
      <c r="AV128" s="643"/>
      <c r="AW128" s="643"/>
      <c r="AX128" s="643"/>
      <c r="AY128" s="643"/>
      <c r="AZ128" s="643"/>
      <c r="BA128" s="643"/>
      <c r="BB128" s="643"/>
      <c r="BC128" s="643"/>
      <c r="BD128" s="643"/>
      <c r="BE128" s="643"/>
      <c r="BF128" s="643"/>
      <c r="BG128" s="643"/>
      <c r="BH128" s="643"/>
      <c r="BI128" s="643"/>
      <c r="BJ128" s="643"/>
      <c r="BK128" s="643"/>
      <c r="BL128" s="643"/>
      <c r="BM128" s="643"/>
      <c r="BN128" s="643"/>
      <c r="BO128" s="643"/>
      <c r="BP128" s="643"/>
      <c r="BQ128" s="643"/>
      <c r="BR128" s="643"/>
      <c r="BS128" s="643"/>
      <c r="BT128" s="643"/>
      <c r="BU128" s="643"/>
      <c r="BV128" s="643"/>
      <c r="BW128" s="643"/>
      <c r="BX128" s="643"/>
      <c r="BY128" s="644"/>
      <c r="BZ128" s="643"/>
      <c r="CA128" s="628"/>
      <c r="CB128" s="643"/>
      <c r="CC128" s="643"/>
      <c r="CD128" s="643"/>
      <c r="CE128" s="643"/>
      <c r="CF128" s="643"/>
      <c r="CG128" s="643"/>
      <c r="CH128" s="643"/>
      <c r="CI128" s="643"/>
      <c r="CJ128" s="643"/>
      <c r="CK128" s="643"/>
      <c r="CL128" s="643"/>
      <c r="CM128" s="643"/>
      <c r="CN128" s="643"/>
      <c r="CO128" s="643"/>
      <c r="CP128" s="643"/>
      <c r="CQ128" s="643"/>
      <c r="CR128" s="643"/>
      <c r="CS128" s="643"/>
      <c r="CT128" s="643"/>
      <c r="CU128" s="643"/>
      <c r="CV128" s="643"/>
      <c r="CW128" s="643"/>
      <c r="CX128" s="643"/>
      <c r="CY128" s="643"/>
      <c r="CZ128" s="643"/>
      <c r="DA128" s="643"/>
      <c r="DB128" s="643"/>
      <c r="DC128" s="643"/>
      <c r="DD128" s="643"/>
      <c r="DE128" s="643"/>
      <c r="DF128" s="643"/>
      <c r="DG128" s="643"/>
      <c r="DH128" s="643"/>
      <c r="DI128" s="643"/>
      <c r="DJ128" s="643"/>
      <c r="DK128" s="643"/>
      <c r="DL128" s="644"/>
      <c r="DM128" s="643"/>
      <c r="DN128" s="628"/>
      <c r="DO128" s="643"/>
      <c r="DP128" s="643"/>
      <c r="DQ128" s="643"/>
      <c r="DR128" s="643"/>
      <c r="DS128" s="643"/>
      <c r="DT128" s="643"/>
      <c r="DU128" s="643"/>
      <c r="DV128" s="643"/>
      <c r="DW128" s="643"/>
      <c r="DX128" s="643"/>
      <c r="DY128" s="643"/>
      <c r="DZ128" s="643"/>
      <c r="EA128" s="643"/>
      <c r="EB128" s="643"/>
      <c r="EC128" s="643"/>
      <c r="ED128" s="643"/>
      <c r="EE128" s="643"/>
      <c r="EF128" s="643"/>
      <c r="EG128" s="643"/>
      <c r="EH128" s="643"/>
      <c r="EI128" s="643"/>
      <c r="EJ128" s="643"/>
      <c r="EK128" s="643"/>
      <c r="EL128" s="643"/>
      <c r="EM128" s="643"/>
      <c r="EN128" s="643"/>
      <c r="EO128" s="643"/>
      <c r="EP128" s="643"/>
      <c r="EQ128" s="643"/>
      <c r="ER128" s="643"/>
      <c r="ES128" s="643"/>
      <c r="ET128" s="643"/>
      <c r="EU128" s="643"/>
      <c r="EV128" s="643"/>
      <c r="EW128" s="643"/>
      <c r="EX128" s="643"/>
      <c r="EY128" s="644"/>
    </row>
    <row r="129">
      <c r="A129" s="669"/>
      <c r="B129" s="670" t="s">
        <v>1023</v>
      </c>
      <c r="C129" s="15"/>
      <c r="D129" s="15"/>
      <c r="E129" s="15"/>
      <c r="F129" s="15"/>
      <c r="G129" s="15"/>
      <c r="H129" s="16"/>
      <c r="I129" s="671"/>
      <c r="J129" s="646" t="s">
        <v>1024</v>
      </c>
      <c r="K129" s="15"/>
      <c r="L129" s="15"/>
      <c r="M129" s="15"/>
      <c r="N129" s="15"/>
      <c r="O129" s="15"/>
      <c r="P129" s="16"/>
      <c r="Q129" s="671"/>
      <c r="R129" s="670" t="s">
        <v>1025</v>
      </c>
      <c r="S129" s="15"/>
      <c r="T129" s="15"/>
      <c r="U129" s="15"/>
      <c r="V129" s="16"/>
      <c r="W129" s="672" t="s">
        <v>1026</v>
      </c>
      <c r="X129" s="41"/>
      <c r="Y129" s="672"/>
      <c r="Z129" s="673"/>
      <c r="AA129" s="674"/>
      <c r="AB129" s="672" t="s">
        <v>1027</v>
      </c>
      <c r="AC129" s="41"/>
      <c r="AD129" s="675"/>
      <c r="AE129" s="671"/>
      <c r="AF129" s="671"/>
      <c r="AG129" s="671"/>
      <c r="AH129" s="671"/>
      <c r="AI129" s="671"/>
      <c r="AJ129" s="671"/>
      <c r="AK129" s="671"/>
      <c r="AL129" s="676"/>
      <c r="AM129" s="671"/>
      <c r="AN129" s="669"/>
      <c r="AO129" s="670" t="s">
        <v>1023</v>
      </c>
      <c r="AP129" s="15"/>
      <c r="AQ129" s="15"/>
      <c r="AR129" s="15"/>
      <c r="AS129" s="15"/>
      <c r="AT129" s="15"/>
      <c r="AU129" s="16"/>
      <c r="AV129" s="671"/>
      <c r="AW129" s="646" t="s">
        <v>1024</v>
      </c>
      <c r="AX129" s="15"/>
      <c r="AY129" s="15"/>
      <c r="AZ129" s="15"/>
      <c r="BA129" s="15"/>
      <c r="BB129" s="15"/>
      <c r="BC129" s="16"/>
      <c r="BD129" s="671"/>
      <c r="BE129" s="670" t="s">
        <v>1025</v>
      </c>
      <c r="BF129" s="15"/>
      <c r="BG129" s="15"/>
      <c r="BH129" s="15"/>
      <c r="BI129" s="16"/>
      <c r="BJ129" s="672" t="s">
        <v>1026</v>
      </c>
      <c r="BK129" s="41"/>
      <c r="BL129" s="672"/>
      <c r="BM129" s="673"/>
      <c r="BN129" s="674"/>
      <c r="BO129" s="672" t="s">
        <v>1027</v>
      </c>
      <c r="BP129" s="41"/>
      <c r="BQ129" s="675"/>
      <c r="BR129" s="671"/>
      <c r="BS129" s="671"/>
      <c r="BT129" s="671"/>
      <c r="BU129" s="671"/>
      <c r="BV129" s="671"/>
      <c r="BW129" s="671"/>
      <c r="BX129" s="671"/>
      <c r="BY129" s="676"/>
      <c r="BZ129" s="671"/>
      <c r="CA129" s="669"/>
      <c r="CB129" s="670" t="s">
        <v>1023</v>
      </c>
      <c r="CC129" s="15"/>
      <c r="CD129" s="15"/>
      <c r="CE129" s="15"/>
      <c r="CF129" s="15"/>
      <c r="CG129" s="15"/>
      <c r="CH129" s="16"/>
      <c r="CI129" s="671"/>
      <c r="CJ129" s="646" t="s">
        <v>1024</v>
      </c>
      <c r="CK129" s="15"/>
      <c r="CL129" s="15"/>
      <c r="CM129" s="15"/>
      <c r="CN129" s="15"/>
      <c r="CO129" s="15"/>
      <c r="CP129" s="16"/>
      <c r="CQ129" s="671"/>
      <c r="CR129" s="670" t="s">
        <v>1025</v>
      </c>
      <c r="CS129" s="15"/>
      <c r="CT129" s="15"/>
      <c r="CU129" s="15"/>
      <c r="CV129" s="16"/>
      <c r="CW129" s="672" t="s">
        <v>1026</v>
      </c>
      <c r="CX129" s="41"/>
      <c r="CY129" s="672"/>
      <c r="CZ129" s="673"/>
      <c r="DA129" s="674"/>
      <c r="DB129" s="672" t="s">
        <v>1027</v>
      </c>
      <c r="DC129" s="41"/>
      <c r="DD129" s="675"/>
      <c r="DE129" s="671"/>
      <c r="DF129" s="671"/>
      <c r="DG129" s="671"/>
      <c r="DH129" s="671"/>
      <c r="DI129" s="671"/>
      <c r="DJ129" s="671"/>
      <c r="DK129" s="671"/>
      <c r="DL129" s="676"/>
      <c r="DM129" s="671"/>
      <c r="DN129" s="669"/>
      <c r="DO129" s="670" t="s">
        <v>1023</v>
      </c>
      <c r="DP129" s="15"/>
      <c r="DQ129" s="15"/>
      <c r="DR129" s="15"/>
      <c r="DS129" s="15"/>
      <c r="DT129" s="15"/>
      <c r="DU129" s="16"/>
      <c r="DV129" s="671"/>
      <c r="DW129" s="646" t="s">
        <v>1024</v>
      </c>
      <c r="DX129" s="15"/>
      <c r="DY129" s="15"/>
      <c r="DZ129" s="15"/>
      <c r="EA129" s="15"/>
      <c r="EB129" s="15"/>
      <c r="EC129" s="16"/>
      <c r="ED129" s="671"/>
      <c r="EE129" s="670" t="s">
        <v>1025</v>
      </c>
      <c r="EF129" s="15"/>
      <c r="EG129" s="15"/>
      <c r="EH129" s="15"/>
      <c r="EI129" s="16"/>
      <c r="EJ129" s="672" t="s">
        <v>1026</v>
      </c>
      <c r="EK129" s="41"/>
      <c r="EL129" s="672"/>
      <c r="EM129" s="673"/>
      <c r="EN129" s="674"/>
      <c r="EO129" s="672" t="s">
        <v>1027</v>
      </c>
      <c r="EP129" s="41"/>
      <c r="EQ129" s="675"/>
      <c r="ER129" s="671"/>
      <c r="ES129" s="671"/>
      <c r="ET129" s="671"/>
      <c r="EU129" s="671"/>
      <c r="EV129" s="671"/>
      <c r="EW129" s="671"/>
      <c r="EX129" s="671"/>
      <c r="EY129" s="676"/>
    </row>
    <row r="130">
      <c r="A130" s="669"/>
      <c r="B130" s="677" t="s">
        <v>1028</v>
      </c>
      <c r="C130" s="678" t="s">
        <v>1029</v>
      </c>
      <c r="D130" s="678" t="s">
        <v>1030</v>
      </c>
      <c r="E130" s="679" t="s">
        <v>1031</v>
      </c>
      <c r="F130" s="15"/>
      <c r="G130" s="15"/>
      <c r="H130" s="16"/>
      <c r="I130" s="671"/>
      <c r="J130" s="680" t="s">
        <v>1032</v>
      </c>
      <c r="K130" s="681" t="s">
        <v>1033</v>
      </c>
      <c r="P130" s="682"/>
      <c r="Q130" s="671"/>
      <c r="R130" s="671"/>
      <c r="S130" s="671"/>
      <c r="T130" s="671"/>
      <c r="U130" s="671"/>
      <c r="V130" s="671"/>
      <c r="W130" s="671"/>
      <c r="X130" s="671"/>
      <c r="Y130" s="671"/>
      <c r="Z130" s="671"/>
      <c r="AA130" s="671"/>
      <c r="AB130" s="671"/>
      <c r="AC130" s="671"/>
      <c r="AD130" s="671"/>
      <c r="AE130" s="671"/>
      <c r="AF130" s="671"/>
      <c r="AG130" s="671"/>
      <c r="AH130" s="671"/>
      <c r="AI130" s="671"/>
      <c r="AJ130" s="671"/>
      <c r="AK130" s="671"/>
      <c r="AL130" s="676"/>
      <c r="AM130" s="671"/>
      <c r="AN130" s="669"/>
      <c r="AO130" s="677" t="s">
        <v>1028</v>
      </c>
      <c r="AP130" s="678" t="s">
        <v>1029</v>
      </c>
      <c r="AQ130" s="678" t="s">
        <v>1030</v>
      </c>
      <c r="AR130" s="679" t="s">
        <v>1031</v>
      </c>
      <c r="AS130" s="15"/>
      <c r="AT130" s="15"/>
      <c r="AU130" s="16"/>
      <c r="AV130" s="671"/>
      <c r="AW130" s="680" t="s">
        <v>1032</v>
      </c>
      <c r="AX130" s="681" t="s">
        <v>1033</v>
      </c>
      <c r="BC130" s="682"/>
      <c r="BD130" s="671"/>
      <c r="BE130" s="671"/>
      <c r="BF130" s="671"/>
      <c r="BG130" s="671"/>
      <c r="BH130" s="671"/>
      <c r="BI130" s="671"/>
      <c r="BJ130" s="671"/>
      <c r="BK130" s="671"/>
      <c r="BL130" s="671"/>
      <c r="BM130" s="671"/>
      <c r="BN130" s="671"/>
      <c r="BO130" s="671"/>
      <c r="BP130" s="671"/>
      <c r="BQ130" s="671"/>
      <c r="BR130" s="671"/>
      <c r="BS130" s="671"/>
      <c r="BT130" s="671"/>
      <c r="BU130" s="671"/>
      <c r="BV130" s="671"/>
      <c r="BW130" s="671"/>
      <c r="BX130" s="671"/>
      <c r="BY130" s="676"/>
      <c r="BZ130" s="671"/>
      <c r="CA130" s="669"/>
      <c r="CB130" s="677" t="s">
        <v>1028</v>
      </c>
      <c r="CC130" s="678" t="s">
        <v>1029</v>
      </c>
      <c r="CD130" s="678" t="s">
        <v>1030</v>
      </c>
      <c r="CE130" s="679" t="s">
        <v>1031</v>
      </c>
      <c r="CF130" s="15"/>
      <c r="CG130" s="15"/>
      <c r="CH130" s="16"/>
      <c r="CI130" s="671"/>
      <c r="CJ130" s="680" t="s">
        <v>1032</v>
      </c>
      <c r="CK130" s="681" t="s">
        <v>1033</v>
      </c>
      <c r="CP130" s="682"/>
      <c r="CQ130" s="671"/>
      <c r="CR130" s="671"/>
      <c r="CS130" s="671"/>
      <c r="CT130" s="671"/>
      <c r="CU130" s="671"/>
      <c r="CV130" s="671"/>
      <c r="CW130" s="671"/>
      <c r="CX130" s="671"/>
      <c r="CY130" s="671"/>
      <c r="CZ130" s="671"/>
      <c r="DA130" s="671"/>
      <c r="DB130" s="671"/>
      <c r="DC130" s="671"/>
      <c r="DD130" s="671"/>
      <c r="DE130" s="671"/>
      <c r="DF130" s="671"/>
      <c r="DG130" s="671"/>
      <c r="DH130" s="671"/>
      <c r="DI130" s="671"/>
      <c r="DJ130" s="671"/>
      <c r="DK130" s="671"/>
      <c r="DL130" s="676"/>
      <c r="DM130" s="671"/>
      <c r="DN130" s="669"/>
      <c r="DO130" s="677" t="s">
        <v>1028</v>
      </c>
      <c r="DP130" s="678" t="s">
        <v>1029</v>
      </c>
      <c r="DQ130" s="678" t="s">
        <v>1030</v>
      </c>
      <c r="DR130" s="679" t="s">
        <v>1031</v>
      </c>
      <c r="DS130" s="15"/>
      <c r="DT130" s="15"/>
      <c r="DU130" s="16"/>
      <c r="DV130" s="671"/>
      <c r="DW130" s="680" t="s">
        <v>1032</v>
      </c>
      <c r="DX130" s="681" t="s">
        <v>1033</v>
      </c>
      <c r="EC130" s="682"/>
      <c r="ED130" s="671"/>
      <c r="EE130" s="671"/>
      <c r="EF130" s="671"/>
      <c r="EG130" s="671"/>
      <c r="EH130" s="671"/>
      <c r="EI130" s="671"/>
      <c r="EJ130" s="671"/>
      <c r="EK130" s="671"/>
      <c r="EL130" s="671"/>
      <c r="EM130" s="671"/>
      <c r="EN130" s="671"/>
      <c r="EO130" s="671"/>
      <c r="EP130" s="671"/>
      <c r="EQ130" s="671"/>
      <c r="ER130" s="671"/>
      <c r="ES130" s="671"/>
      <c r="ET130" s="671"/>
      <c r="EU130" s="671"/>
      <c r="EV130" s="671"/>
      <c r="EW130" s="671"/>
      <c r="EX130" s="671"/>
      <c r="EY130" s="676"/>
    </row>
    <row r="131">
      <c r="A131" s="669"/>
      <c r="B131" s="43"/>
      <c r="C131" s="43"/>
      <c r="D131" s="43"/>
      <c r="E131" s="679" t="s">
        <v>1029</v>
      </c>
      <c r="F131" s="16"/>
      <c r="G131" s="679" t="s">
        <v>1030</v>
      </c>
      <c r="H131" s="16"/>
      <c r="I131" s="671"/>
      <c r="J131" s="680" t="s">
        <v>1034</v>
      </c>
      <c r="K131" s="681" t="s">
        <v>1035</v>
      </c>
      <c r="P131" s="682"/>
      <c r="Q131" s="671"/>
      <c r="R131" s="670" t="s">
        <v>1036</v>
      </c>
      <c r="S131" s="15"/>
      <c r="T131" s="15"/>
      <c r="U131" s="15"/>
      <c r="V131" s="15"/>
      <c r="W131" s="15"/>
      <c r="X131" s="15"/>
      <c r="Y131" s="15"/>
      <c r="Z131" s="15"/>
      <c r="AA131" s="15"/>
      <c r="AB131" s="15"/>
      <c r="AC131" s="15"/>
      <c r="AD131" s="15"/>
      <c r="AE131" s="15"/>
      <c r="AF131" s="15"/>
      <c r="AG131" s="15"/>
      <c r="AH131" s="15"/>
      <c r="AI131" s="15"/>
      <c r="AJ131" s="16"/>
      <c r="AK131" s="671"/>
      <c r="AL131" s="676"/>
      <c r="AM131" s="671"/>
      <c r="AN131" s="669"/>
      <c r="AO131" s="43"/>
      <c r="AP131" s="43"/>
      <c r="AQ131" s="43"/>
      <c r="AR131" s="679" t="s">
        <v>1029</v>
      </c>
      <c r="AS131" s="16"/>
      <c r="AT131" s="679" t="s">
        <v>1030</v>
      </c>
      <c r="AU131" s="16"/>
      <c r="AV131" s="671"/>
      <c r="AW131" s="680" t="s">
        <v>1034</v>
      </c>
      <c r="AX131" s="681" t="s">
        <v>1035</v>
      </c>
      <c r="BC131" s="682"/>
      <c r="BD131" s="671"/>
      <c r="BE131" s="670" t="s">
        <v>1036</v>
      </c>
      <c r="BF131" s="15"/>
      <c r="BG131" s="15"/>
      <c r="BH131" s="15"/>
      <c r="BI131" s="15"/>
      <c r="BJ131" s="15"/>
      <c r="BK131" s="15"/>
      <c r="BL131" s="15"/>
      <c r="BM131" s="15"/>
      <c r="BN131" s="15"/>
      <c r="BO131" s="15"/>
      <c r="BP131" s="15"/>
      <c r="BQ131" s="15"/>
      <c r="BR131" s="15"/>
      <c r="BS131" s="15"/>
      <c r="BT131" s="15"/>
      <c r="BU131" s="15"/>
      <c r="BV131" s="15"/>
      <c r="BW131" s="16"/>
      <c r="BX131" s="671"/>
      <c r="BY131" s="676"/>
      <c r="BZ131" s="671"/>
      <c r="CA131" s="669"/>
      <c r="CB131" s="43"/>
      <c r="CC131" s="43"/>
      <c r="CD131" s="43"/>
      <c r="CE131" s="679" t="s">
        <v>1029</v>
      </c>
      <c r="CF131" s="16"/>
      <c r="CG131" s="679" t="s">
        <v>1030</v>
      </c>
      <c r="CH131" s="16"/>
      <c r="CI131" s="671"/>
      <c r="CJ131" s="680" t="s">
        <v>1034</v>
      </c>
      <c r="CK131" s="681" t="s">
        <v>1035</v>
      </c>
      <c r="CP131" s="682"/>
      <c r="CQ131" s="671"/>
      <c r="CR131" s="670" t="s">
        <v>1036</v>
      </c>
      <c r="CS131" s="15"/>
      <c r="CT131" s="15"/>
      <c r="CU131" s="15"/>
      <c r="CV131" s="15"/>
      <c r="CW131" s="15"/>
      <c r="CX131" s="15"/>
      <c r="CY131" s="15"/>
      <c r="CZ131" s="15"/>
      <c r="DA131" s="15"/>
      <c r="DB131" s="15"/>
      <c r="DC131" s="15"/>
      <c r="DD131" s="15"/>
      <c r="DE131" s="15"/>
      <c r="DF131" s="15"/>
      <c r="DG131" s="15"/>
      <c r="DH131" s="15"/>
      <c r="DI131" s="15"/>
      <c r="DJ131" s="16"/>
      <c r="DK131" s="671"/>
      <c r="DL131" s="676"/>
      <c r="DM131" s="671"/>
      <c r="DN131" s="669"/>
      <c r="DO131" s="43"/>
      <c r="DP131" s="43"/>
      <c r="DQ131" s="43"/>
      <c r="DR131" s="679" t="s">
        <v>1029</v>
      </c>
      <c r="DS131" s="16"/>
      <c r="DT131" s="679" t="s">
        <v>1030</v>
      </c>
      <c r="DU131" s="16"/>
      <c r="DV131" s="671"/>
      <c r="DW131" s="680" t="s">
        <v>1034</v>
      </c>
      <c r="DX131" s="681" t="s">
        <v>1035</v>
      </c>
      <c r="EC131" s="682"/>
      <c r="ED131" s="671"/>
      <c r="EE131" s="670" t="s">
        <v>1036</v>
      </c>
      <c r="EF131" s="15"/>
      <c r="EG131" s="15"/>
      <c r="EH131" s="15"/>
      <c r="EI131" s="15"/>
      <c r="EJ131" s="15"/>
      <c r="EK131" s="15"/>
      <c r="EL131" s="15"/>
      <c r="EM131" s="15"/>
      <c r="EN131" s="15"/>
      <c r="EO131" s="15"/>
      <c r="EP131" s="15"/>
      <c r="EQ131" s="15"/>
      <c r="ER131" s="15"/>
      <c r="ES131" s="15"/>
      <c r="ET131" s="15"/>
      <c r="EU131" s="15"/>
      <c r="EV131" s="15"/>
      <c r="EW131" s="16"/>
      <c r="EX131" s="671"/>
      <c r="EY131" s="676"/>
    </row>
    <row r="132">
      <c r="A132" s="669"/>
      <c r="B132" s="677" t="s">
        <v>631</v>
      </c>
      <c r="C132" s="683"/>
      <c r="D132" s="683"/>
      <c r="E132" s="684"/>
      <c r="F132" s="42"/>
      <c r="G132" s="684"/>
      <c r="H132" s="42"/>
      <c r="I132" s="671"/>
      <c r="J132" s="680" t="s">
        <v>1037</v>
      </c>
      <c r="K132" s="681" t="s">
        <v>1038</v>
      </c>
      <c r="P132" s="682"/>
      <c r="Q132" s="671"/>
      <c r="R132" s="685"/>
      <c r="S132" s="41"/>
      <c r="T132" s="41"/>
      <c r="U132" s="41"/>
      <c r="V132" s="41"/>
      <c r="W132" s="41"/>
      <c r="X132" s="41"/>
      <c r="Y132" s="41"/>
      <c r="Z132" s="41"/>
      <c r="AA132" s="41"/>
      <c r="AB132" s="41"/>
      <c r="AC132" s="41"/>
      <c r="AD132" s="41"/>
      <c r="AE132" s="41"/>
      <c r="AF132" s="41"/>
      <c r="AG132" s="41"/>
      <c r="AH132" s="41"/>
      <c r="AI132" s="41"/>
      <c r="AJ132" s="42"/>
      <c r="AK132" s="671"/>
      <c r="AL132" s="676"/>
      <c r="AM132" s="671"/>
      <c r="AN132" s="669"/>
      <c r="AO132" s="677" t="s">
        <v>631</v>
      </c>
      <c r="AP132" s="683"/>
      <c r="AQ132" s="683"/>
      <c r="AR132" s="684"/>
      <c r="AS132" s="42"/>
      <c r="AT132" s="684"/>
      <c r="AU132" s="42"/>
      <c r="AV132" s="671"/>
      <c r="AW132" s="680" t="s">
        <v>1037</v>
      </c>
      <c r="AX132" s="681" t="s">
        <v>1038</v>
      </c>
      <c r="BC132" s="682"/>
      <c r="BD132" s="671"/>
      <c r="BE132" s="685"/>
      <c r="BF132" s="41"/>
      <c r="BG132" s="41"/>
      <c r="BH132" s="41"/>
      <c r="BI132" s="41"/>
      <c r="BJ132" s="41"/>
      <c r="BK132" s="41"/>
      <c r="BL132" s="41"/>
      <c r="BM132" s="41"/>
      <c r="BN132" s="41"/>
      <c r="BO132" s="41"/>
      <c r="BP132" s="41"/>
      <c r="BQ132" s="41"/>
      <c r="BR132" s="41"/>
      <c r="BS132" s="41"/>
      <c r="BT132" s="41"/>
      <c r="BU132" s="41"/>
      <c r="BV132" s="41"/>
      <c r="BW132" s="42"/>
      <c r="BX132" s="671"/>
      <c r="BY132" s="676"/>
      <c r="BZ132" s="671"/>
      <c r="CA132" s="669"/>
      <c r="CB132" s="677" t="s">
        <v>631</v>
      </c>
      <c r="CC132" s="683"/>
      <c r="CD132" s="683"/>
      <c r="CE132" s="684"/>
      <c r="CF132" s="42"/>
      <c r="CG132" s="684"/>
      <c r="CH132" s="42"/>
      <c r="CI132" s="671"/>
      <c r="CJ132" s="680" t="s">
        <v>1037</v>
      </c>
      <c r="CK132" s="681" t="s">
        <v>1038</v>
      </c>
      <c r="CP132" s="682"/>
      <c r="CQ132" s="671"/>
      <c r="CR132" s="685"/>
      <c r="CS132" s="41"/>
      <c r="CT132" s="41"/>
      <c r="CU132" s="41"/>
      <c r="CV132" s="41"/>
      <c r="CW132" s="41"/>
      <c r="CX132" s="41"/>
      <c r="CY132" s="41"/>
      <c r="CZ132" s="41"/>
      <c r="DA132" s="41"/>
      <c r="DB132" s="41"/>
      <c r="DC132" s="41"/>
      <c r="DD132" s="41"/>
      <c r="DE132" s="41"/>
      <c r="DF132" s="41"/>
      <c r="DG132" s="41"/>
      <c r="DH132" s="41"/>
      <c r="DI132" s="41"/>
      <c r="DJ132" s="42"/>
      <c r="DK132" s="671"/>
      <c r="DL132" s="676"/>
      <c r="DM132" s="671"/>
      <c r="DN132" s="669"/>
      <c r="DO132" s="677" t="s">
        <v>631</v>
      </c>
      <c r="DP132" s="683"/>
      <c r="DQ132" s="683"/>
      <c r="DR132" s="684"/>
      <c r="DS132" s="42"/>
      <c r="DT132" s="684"/>
      <c r="DU132" s="42"/>
      <c r="DV132" s="671"/>
      <c r="DW132" s="680" t="s">
        <v>1037</v>
      </c>
      <c r="DX132" s="681" t="s">
        <v>1038</v>
      </c>
      <c r="EC132" s="682"/>
      <c r="ED132" s="671"/>
      <c r="EE132" s="685"/>
      <c r="EF132" s="41"/>
      <c r="EG132" s="41"/>
      <c r="EH132" s="41"/>
      <c r="EI132" s="41"/>
      <c r="EJ132" s="41"/>
      <c r="EK132" s="41"/>
      <c r="EL132" s="41"/>
      <c r="EM132" s="41"/>
      <c r="EN132" s="41"/>
      <c r="EO132" s="41"/>
      <c r="EP132" s="41"/>
      <c r="EQ132" s="41"/>
      <c r="ER132" s="41"/>
      <c r="ES132" s="41"/>
      <c r="ET132" s="41"/>
      <c r="EU132" s="41"/>
      <c r="EV132" s="41"/>
      <c r="EW132" s="42"/>
      <c r="EX132" s="671"/>
      <c r="EY132" s="676"/>
    </row>
    <row r="133">
      <c r="A133" s="669"/>
      <c r="B133" s="47"/>
      <c r="C133" s="47"/>
      <c r="D133" s="47"/>
      <c r="E133" s="686"/>
      <c r="F133" s="682"/>
      <c r="G133" s="686"/>
      <c r="H133" s="682"/>
      <c r="I133" s="671"/>
      <c r="J133" s="680" t="s">
        <v>1039</v>
      </c>
      <c r="K133" s="681" t="s">
        <v>1040</v>
      </c>
      <c r="P133" s="682"/>
      <c r="Q133" s="671"/>
      <c r="R133" s="686"/>
      <c r="AJ133" s="682"/>
      <c r="AK133" s="671"/>
      <c r="AL133" s="676"/>
      <c r="AM133" s="671"/>
      <c r="AN133" s="669"/>
      <c r="AO133" s="47"/>
      <c r="AP133" s="47"/>
      <c r="AQ133" s="47"/>
      <c r="AR133" s="686"/>
      <c r="AS133" s="682"/>
      <c r="AT133" s="686"/>
      <c r="AU133" s="682"/>
      <c r="AV133" s="671"/>
      <c r="AW133" s="680" t="s">
        <v>1039</v>
      </c>
      <c r="AX133" s="681" t="s">
        <v>1040</v>
      </c>
      <c r="BC133" s="682"/>
      <c r="BD133" s="671"/>
      <c r="BE133" s="686"/>
      <c r="BW133" s="682"/>
      <c r="BX133" s="671"/>
      <c r="BY133" s="676"/>
      <c r="BZ133" s="671"/>
      <c r="CA133" s="669"/>
      <c r="CB133" s="47"/>
      <c r="CC133" s="47"/>
      <c r="CD133" s="47"/>
      <c r="CE133" s="686"/>
      <c r="CF133" s="682"/>
      <c r="CG133" s="686"/>
      <c r="CH133" s="682"/>
      <c r="CI133" s="671"/>
      <c r="CJ133" s="680" t="s">
        <v>1039</v>
      </c>
      <c r="CK133" s="681" t="s">
        <v>1040</v>
      </c>
      <c r="CP133" s="682"/>
      <c r="CQ133" s="671"/>
      <c r="CR133" s="686"/>
      <c r="DJ133" s="682"/>
      <c r="DK133" s="671"/>
      <c r="DL133" s="676"/>
      <c r="DM133" s="671"/>
      <c r="DN133" s="669"/>
      <c r="DO133" s="47"/>
      <c r="DP133" s="47"/>
      <c r="DQ133" s="47"/>
      <c r="DR133" s="686"/>
      <c r="DS133" s="682"/>
      <c r="DT133" s="686"/>
      <c r="DU133" s="682"/>
      <c r="DV133" s="671"/>
      <c r="DW133" s="680" t="s">
        <v>1039</v>
      </c>
      <c r="DX133" s="681" t="s">
        <v>1040</v>
      </c>
      <c r="EC133" s="682"/>
      <c r="ED133" s="671"/>
      <c r="EE133" s="686"/>
      <c r="EW133" s="682"/>
      <c r="EX133" s="671"/>
      <c r="EY133" s="676"/>
    </row>
    <row r="134">
      <c r="A134" s="669"/>
      <c r="B134" s="43"/>
      <c r="C134" s="43"/>
      <c r="D134" s="43"/>
      <c r="E134" s="686"/>
      <c r="F134" s="682"/>
      <c r="G134" s="686"/>
      <c r="H134" s="682"/>
      <c r="I134" s="671"/>
      <c r="J134" s="680" t="s">
        <v>1041</v>
      </c>
      <c r="K134" s="681" t="s">
        <v>1042</v>
      </c>
      <c r="P134" s="682"/>
      <c r="Q134" s="671"/>
      <c r="R134" s="686"/>
      <c r="AJ134" s="682"/>
      <c r="AK134" s="671"/>
      <c r="AL134" s="676"/>
      <c r="AM134" s="671"/>
      <c r="AN134" s="669"/>
      <c r="AO134" s="43"/>
      <c r="AP134" s="43"/>
      <c r="AQ134" s="43"/>
      <c r="AR134" s="686"/>
      <c r="AS134" s="682"/>
      <c r="AT134" s="686"/>
      <c r="AU134" s="682"/>
      <c r="AV134" s="671"/>
      <c r="AW134" s="680" t="s">
        <v>1041</v>
      </c>
      <c r="AX134" s="681" t="s">
        <v>1042</v>
      </c>
      <c r="BC134" s="682"/>
      <c r="BD134" s="671"/>
      <c r="BE134" s="686"/>
      <c r="BW134" s="682"/>
      <c r="BX134" s="671"/>
      <c r="BY134" s="676"/>
      <c r="BZ134" s="671"/>
      <c r="CA134" s="669"/>
      <c r="CB134" s="43"/>
      <c r="CC134" s="43"/>
      <c r="CD134" s="43"/>
      <c r="CE134" s="686"/>
      <c r="CF134" s="682"/>
      <c r="CG134" s="686"/>
      <c r="CH134" s="682"/>
      <c r="CI134" s="671"/>
      <c r="CJ134" s="680" t="s">
        <v>1041</v>
      </c>
      <c r="CK134" s="681" t="s">
        <v>1042</v>
      </c>
      <c r="CP134" s="682"/>
      <c r="CQ134" s="671"/>
      <c r="CR134" s="686"/>
      <c r="DJ134" s="682"/>
      <c r="DK134" s="671"/>
      <c r="DL134" s="676"/>
      <c r="DM134" s="671"/>
      <c r="DN134" s="669"/>
      <c r="DO134" s="43"/>
      <c r="DP134" s="43"/>
      <c r="DQ134" s="43"/>
      <c r="DR134" s="686"/>
      <c r="DS134" s="682"/>
      <c r="DT134" s="686"/>
      <c r="DU134" s="682"/>
      <c r="DV134" s="671"/>
      <c r="DW134" s="680" t="s">
        <v>1041</v>
      </c>
      <c r="DX134" s="681" t="s">
        <v>1042</v>
      </c>
      <c r="EC134" s="682"/>
      <c r="ED134" s="671"/>
      <c r="EE134" s="686"/>
      <c r="EW134" s="682"/>
      <c r="EX134" s="671"/>
      <c r="EY134" s="676"/>
    </row>
    <row r="135">
      <c r="A135" s="669"/>
      <c r="B135" s="677" t="s">
        <v>633</v>
      </c>
      <c r="C135" s="683"/>
      <c r="D135" s="683"/>
      <c r="E135" s="686"/>
      <c r="F135" s="682"/>
      <c r="G135" s="686"/>
      <c r="H135" s="682"/>
      <c r="I135" s="671"/>
      <c r="J135" s="680" t="s">
        <v>1043</v>
      </c>
      <c r="K135" s="681" t="s">
        <v>1044</v>
      </c>
      <c r="P135" s="682"/>
      <c r="Q135" s="671"/>
      <c r="R135" s="686"/>
      <c r="AJ135" s="682"/>
      <c r="AK135" s="671"/>
      <c r="AL135" s="676"/>
      <c r="AM135" s="671"/>
      <c r="AN135" s="669"/>
      <c r="AO135" s="677" t="s">
        <v>633</v>
      </c>
      <c r="AP135" s="683"/>
      <c r="AQ135" s="683"/>
      <c r="AR135" s="686"/>
      <c r="AS135" s="682"/>
      <c r="AT135" s="686"/>
      <c r="AU135" s="682"/>
      <c r="AV135" s="671"/>
      <c r="AW135" s="680" t="s">
        <v>1043</v>
      </c>
      <c r="AX135" s="681" t="s">
        <v>1044</v>
      </c>
      <c r="BC135" s="682"/>
      <c r="BD135" s="671"/>
      <c r="BE135" s="686"/>
      <c r="BW135" s="682"/>
      <c r="BX135" s="671"/>
      <c r="BY135" s="676"/>
      <c r="BZ135" s="671"/>
      <c r="CA135" s="669"/>
      <c r="CB135" s="677" t="s">
        <v>633</v>
      </c>
      <c r="CC135" s="683"/>
      <c r="CD135" s="683"/>
      <c r="CE135" s="686"/>
      <c r="CF135" s="682"/>
      <c r="CG135" s="686"/>
      <c r="CH135" s="682"/>
      <c r="CI135" s="671"/>
      <c r="CJ135" s="680" t="s">
        <v>1043</v>
      </c>
      <c r="CK135" s="681" t="s">
        <v>1044</v>
      </c>
      <c r="CP135" s="682"/>
      <c r="CQ135" s="671"/>
      <c r="CR135" s="686"/>
      <c r="DJ135" s="682"/>
      <c r="DK135" s="671"/>
      <c r="DL135" s="676"/>
      <c r="DM135" s="671"/>
      <c r="DN135" s="669"/>
      <c r="DO135" s="677" t="s">
        <v>633</v>
      </c>
      <c r="DP135" s="683"/>
      <c r="DQ135" s="683"/>
      <c r="DR135" s="686"/>
      <c r="DS135" s="682"/>
      <c r="DT135" s="686"/>
      <c r="DU135" s="682"/>
      <c r="DV135" s="671"/>
      <c r="DW135" s="680" t="s">
        <v>1043</v>
      </c>
      <c r="DX135" s="681" t="s">
        <v>1044</v>
      </c>
      <c r="EC135" s="682"/>
      <c r="ED135" s="671"/>
      <c r="EE135" s="686"/>
      <c r="EW135" s="682"/>
      <c r="EX135" s="671"/>
      <c r="EY135" s="676"/>
    </row>
    <row r="136">
      <c r="A136" s="687"/>
      <c r="B136" s="47"/>
      <c r="C136" s="47"/>
      <c r="D136" s="47"/>
      <c r="E136" s="686"/>
      <c r="F136" s="682"/>
      <c r="G136" s="686"/>
      <c r="H136" s="682"/>
      <c r="I136" s="688"/>
      <c r="J136" s="680" t="s">
        <v>1045</v>
      </c>
      <c r="K136" s="681" t="s">
        <v>1046</v>
      </c>
      <c r="P136" s="682"/>
      <c r="Q136" s="688"/>
      <c r="R136" s="686"/>
      <c r="AJ136" s="682"/>
      <c r="AK136" s="688"/>
      <c r="AL136" s="689"/>
      <c r="AM136" s="688"/>
      <c r="AN136" s="687"/>
      <c r="AO136" s="47"/>
      <c r="AP136" s="47"/>
      <c r="AQ136" s="47"/>
      <c r="AR136" s="686"/>
      <c r="AS136" s="682"/>
      <c r="AT136" s="686"/>
      <c r="AU136" s="682"/>
      <c r="AV136" s="688"/>
      <c r="AW136" s="680" t="s">
        <v>1045</v>
      </c>
      <c r="AX136" s="681" t="s">
        <v>1046</v>
      </c>
      <c r="BC136" s="682"/>
      <c r="BD136" s="688"/>
      <c r="BE136" s="686"/>
      <c r="BW136" s="682"/>
      <c r="BX136" s="688"/>
      <c r="BY136" s="689"/>
      <c r="BZ136" s="688"/>
      <c r="CA136" s="687"/>
      <c r="CB136" s="47"/>
      <c r="CC136" s="47"/>
      <c r="CD136" s="47"/>
      <c r="CE136" s="686"/>
      <c r="CF136" s="682"/>
      <c r="CG136" s="686"/>
      <c r="CH136" s="682"/>
      <c r="CI136" s="688"/>
      <c r="CJ136" s="680" t="s">
        <v>1045</v>
      </c>
      <c r="CK136" s="681" t="s">
        <v>1046</v>
      </c>
      <c r="CP136" s="682"/>
      <c r="CQ136" s="688"/>
      <c r="CR136" s="686"/>
      <c r="DJ136" s="682"/>
      <c r="DK136" s="688"/>
      <c r="DL136" s="689"/>
      <c r="DM136" s="688"/>
      <c r="DN136" s="687"/>
      <c r="DO136" s="47"/>
      <c r="DP136" s="47"/>
      <c r="DQ136" s="47"/>
      <c r="DR136" s="686"/>
      <c r="DS136" s="682"/>
      <c r="DT136" s="686"/>
      <c r="DU136" s="682"/>
      <c r="DV136" s="688"/>
      <c r="DW136" s="680" t="s">
        <v>1045</v>
      </c>
      <c r="DX136" s="681" t="s">
        <v>1046</v>
      </c>
      <c r="EC136" s="682"/>
      <c r="ED136" s="688"/>
      <c r="EE136" s="686"/>
      <c r="EW136" s="682"/>
      <c r="EX136" s="688"/>
      <c r="EY136" s="689"/>
    </row>
    <row r="137">
      <c r="A137" s="687"/>
      <c r="B137" s="43"/>
      <c r="C137" s="43"/>
      <c r="D137" s="43"/>
      <c r="E137" s="686"/>
      <c r="F137" s="682"/>
      <c r="G137" s="686"/>
      <c r="H137" s="682"/>
      <c r="I137" s="688"/>
      <c r="J137" s="680" t="s">
        <v>1047</v>
      </c>
      <c r="K137" s="681" t="s">
        <v>1048</v>
      </c>
      <c r="P137" s="682"/>
      <c r="Q137" s="688"/>
      <c r="R137" s="686"/>
      <c r="AJ137" s="682"/>
      <c r="AK137" s="688"/>
      <c r="AL137" s="689"/>
      <c r="AM137" s="688"/>
      <c r="AN137" s="687"/>
      <c r="AO137" s="43"/>
      <c r="AP137" s="43"/>
      <c r="AQ137" s="43"/>
      <c r="AR137" s="686"/>
      <c r="AS137" s="682"/>
      <c r="AT137" s="686"/>
      <c r="AU137" s="682"/>
      <c r="AV137" s="688"/>
      <c r="AW137" s="680" t="s">
        <v>1047</v>
      </c>
      <c r="AX137" s="681" t="s">
        <v>1048</v>
      </c>
      <c r="BC137" s="682"/>
      <c r="BD137" s="688"/>
      <c r="BE137" s="686"/>
      <c r="BW137" s="682"/>
      <c r="BX137" s="688"/>
      <c r="BY137" s="689"/>
      <c r="BZ137" s="688"/>
      <c r="CA137" s="687"/>
      <c r="CB137" s="43"/>
      <c r="CC137" s="43"/>
      <c r="CD137" s="43"/>
      <c r="CE137" s="686"/>
      <c r="CF137" s="682"/>
      <c r="CG137" s="686"/>
      <c r="CH137" s="682"/>
      <c r="CI137" s="688"/>
      <c r="CJ137" s="680" t="s">
        <v>1047</v>
      </c>
      <c r="CK137" s="681" t="s">
        <v>1048</v>
      </c>
      <c r="CP137" s="682"/>
      <c r="CQ137" s="688"/>
      <c r="CR137" s="686"/>
      <c r="DJ137" s="682"/>
      <c r="DK137" s="688"/>
      <c r="DL137" s="689"/>
      <c r="DM137" s="688"/>
      <c r="DN137" s="687"/>
      <c r="DO137" s="43"/>
      <c r="DP137" s="43"/>
      <c r="DQ137" s="43"/>
      <c r="DR137" s="686"/>
      <c r="DS137" s="682"/>
      <c r="DT137" s="686"/>
      <c r="DU137" s="682"/>
      <c r="DV137" s="688"/>
      <c r="DW137" s="680" t="s">
        <v>1047</v>
      </c>
      <c r="DX137" s="681" t="s">
        <v>1048</v>
      </c>
      <c r="EC137" s="682"/>
      <c r="ED137" s="688"/>
      <c r="EE137" s="686"/>
      <c r="EW137" s="682"/>
      <c r="EX137" s="688"/>
      <c r="EY137" s="689"/>
    </row>
    <row r="138">
      <c r="A138" s="687"/>
      <c r="B138" s="677" t="s">
        <v>635</v>
      </c>
      <c r="C138" s="683"/>
      <c r="D138" s="683"/>
      <c r="E138" s="686"/>
      <c r="F138" s="682"/>
      <c r="G138" s="686"/>
      <c r="H138" s="682"/>
      <c r="I138" s="688"/>
      <c r="J138" s="680" t="s">
        <v>1049</v>
      </c>
      <c r="K138" s="681" t="s">
        <v>1050</v>
      </c>
      <c r="P138" s="682"/>
      <c r="Q138" s="688"/>
      <c r="R138" s="686"/>
      <c r="AJ138" s="682"/>
      <c r="AK138" s="688"/>
      <c r="AL138" s="689"/>
      <c r="AM138" s="688"/>
      <c r="AN138" s="687"/>
      <c r="AO138" s="677" t="s">
        <v>635</v>
      </c>
      <c r="AP138" s="683"/>
      <c r="AQ138" s="683"/>
      <c r="AR138" s="686"/>
      <c r="AS138" s="682"/>
      <c r="AT138" s="686"/>
      <c r="AU138" s="682"/>
      <c r="AV138" s="688"/>
      <c r="AW138" s="680" t="s">
        <v>1049</v>
      </c>
      <c r="AX138" s="681" t="s">
        <v>1050</v>
      </c>
      <c r="BC138" s="682"/>
      <c r="BD138" s="688"/>
      <c r="BE138" s="686"/>
      <c r="BW138" s="682"/>
      <c r="BX138" s="688"/>
      <c r="BY138" s="689"/>
      <c r="BZ138" s="688"/>
      <c r="CA138" s="687"/>
      <c r="CB138" s="677" t="s">
        <v>635</v>
      </c>
      <c r="CC138" s="683"/>
      <c r="CD138" s="683"/>
      <c r="CE138" s="686"/>
      <c r="CF138" s="682"/>
      <c r="CG138" s="686"/>
      <c r="CH138" s="682"/>
      <c r="CI138" s="688"/>
      <c r="CJ138" s="680" t="s">
        <v>1049</v>
      </c>
      <c r="CK138" s="681" t="s">
        <v>1050</v>
      </c>
      <c r="CP138" s="682"/>
      <c r="CQ138" s="688"/>
      <c r="CR138" s="686"/>
      <c r="DJ138" s="682"/>
      <c r="DK138" s="688"/>
      <c r="DL138" s="689"/>
      <c r="DM138" s="688"/>
      <c r="DN138" s="687"/>
      <c r="DO138" s="677" t="s">
        <v>635</v>
      </c>
      <c r="DP138" s="683"/>
      <c r="DQ138" s="683"/>
      <c r="DR138" s="686"/>
      <c r="DS138" s="682"/>
      <c r="DT138" s="686"/>
      <c r="DU138" s="682"/>
      <c r="DV138" s="688"/>
      <c r="DW138" s="680" t="s">
        <v>1049</v>
      </c>
      <c r="DX138" s="681" t="s">
        <v>1050</v>
      </c>
      <c r="EC138" s="682"/>
      <c r="ED138" s="688"/>
      <c r="EE138" s="686"/>
      <c r="EW138" s="682"/>
      <c r="EX138" s="688"/>
      <c r="EY138" s="689"/>
    </row>
    <row r="139">
      <c r="A139" s="687"/>
      <c r="B139" s="47"/>
      <c r="C139" s="47"/>
      <c r="D139" s="47"/>
      <c r="E139" s="686"/>
      <c r="F139" s="682"/>
      <c r="G139" s="686"/>
      <c r="H139" s="682"/>
      <c r="I139" s="688"/>
      <c r="J139" s="680" t="s">
        <v>1051</v>
      </c>
      <c r="K139" s="681" t="s">
        <v>1052</v>
      </c>
      <c r="P139" s="682"/>
      <c r="Q139" s="688"/>
      <c r="R139" s="686"/>
      <c r="AJ139" s="682"/>
      <c r="AK139" s="688"/>
      <c r="AL139" s="689"/>
      <c r="AM139" s="688"/>
      <c r="AN139" s="687"/>
      <c r="AO139" s="47"/>
      <c r="AP139" s="47"/>
      <c r="AQ139" s="47"/>
      <c r="AR139" s="686"/>
      <c r="AS139" s="682"/>
      <c r="AT139" s="686"/>
      <c r="AU139" s="682"/>
      <c r="AV139" s="688"/>
      <c r="AW139" s="680" t="s">
        <v>1051</v>
      </c>
      <c r="AX139" s="681" t="s">
        <v>1052</v>
      </c>
      <c r="BC139" s="682"/>
      <c r="BD139" s="688"/>
      <c r="BE139" s="686"/>
      <c r="BW139" s="682"/>
      <c r="BX139" s="688"/>
      <c r="BY139" s="689"/>
      <c r="BZ139" s="688"/>
      <c r="CA139" s="687"/>
      <c r="CB139" s="47"/>
      <c r="CC139" s="47"/>
      <c r="CD139" s="47"/>
      <c r="CE139" s="686"/>
      <c r="CF139" s="682"/>
      <c r="CG139" s="686"/>
      <c r="CH139" s="682"/>
      <c r="CI139" s="688"/>
      <c r="CJ139" s="680" t="s">
        <v>1051</v>
      </c>
      <c r="CK139" s="681" t="s">
        <v>1052</v>
      </c>
      <c r="CP139" s="682"/>
      <c r="CQ139" s="688"/>
      <c r="CR139" s="686"/>
      <c r="DJ139" s="682"/>
      <c r="DK139" s="688"/>
      <c r="DL139" s="689"/>
      <c r="DM139" s="688"/>
      <c r="DN139" s="687"/>
      <c r="DO139" s="47"/>
      <c r="DP139" s="47"/>
      <c r="DQ139" s="47"/>
      <c r="DR139" s="686"/>
      <c r="DS139" s="682"/>
      <c r="DT139" s="686"/>
      <c r="DU139" s="682"/>
      <c r="DV139" s="688"/>
      <c r="DW139" s="680" t="s">
        <v>1051</v>
      </c>
      <c r="DX139" s="681" t="s">
        <v>1052</v>
      </c>
      <c r="EC139" s="682"/>
      <c r="ED139" s="688"/>
      <c r="EE139" s="686"/>
      <c r="EW139" s="682"/>
      <c r="EX139" s="688"/>
      <c r="EY139" s="689"/>
    </row>
    <row r="140">
      <c r="A140" s="687"/>
      <c r="B140" s="43"/>
      <c r="C140" s="43"/>
      <c r="D140" s="43"/>
      <c r="E140" s="686"/>
      <c r="F140" s="682"/>
      <c r="G140" s="686"/>
      <c r="H140" s="682"/>
      <c r="I140" s="688"/>
      <c r="J140" s="680" t="s">
        <v>1053</v>
      </c>
      <c r="K140" s="681" t="s">
        <v>1054</v>
      </c>
      <c r="P140" s="682"/>
      <c r="Q140" s="688"/>
      <c r="R140" s="686"/>
      <c r="AJ140" s="682"/>
      <c r="AK140" s="688"/>
      <c r="AL140" s="689"/>
      <c r="AM140" s="688"/>
      <c r="AN140" s="687"/>
      <c r="AO140" s="43"/>
      <c r="AP140" s="43"/>
      <c r="AQ140" s="43"/>
      <c r="AR140" s="686"/>
      <c r="AS140" s="682"/>
      <c r="AT140" s="686"/>
      <c r="AU140" s="682"/>
      <c r="AV140" s="688"/>
      <c r="AW140" s="680" t="s">
        <v>1053</v>
      </c>
      <c r="AX140" s="681" t="s">
        <v>1054</v>
      </c>
      <c r="BC140" s="682"/>
      <c r="BD140" s="688"/>
      <c r="BE140" s="686"/>
      <c r="BW140" s="682"/>
      <c r="BX140" s="688"/>
      <c r="BY140" s="689"/>
      <c r="BZ140" s="688"/>
      <c r="CA140" s="687"/>
      <c r="CB140" s="43"/>
      <c r="CC140" s="43"/>
      <c r="CD140" s="43"/>
      <c r="CE140" s="686"/>
      <c r="CF140" s="682"/>
      <c r="CG140" s="686"/>
      <c r="CH140" s="682"/>
      <c r="CI140" s="688"/>
      <c r="CJ140" s="680" t="s">
        <v>1053</v>
      </c>
      <c r="CK140" s="681" t="s">
        <v>1054</v>
      </c>
      <c r="CP140" s="682"/>
      <c r="CQ140" s="688"/>
      <c r="CR140" s="686"/>
      <c r="DJ140" s="682"/>
      <c r="DK140" s="688"/>
      <c r="DL140" s="689"/>
      <c r="DM140" s="688"/>
      <c r="DN140" s="687"/>
      <c r="DO140" s="43"/>
      <c r="DP140" s="43"/>
      <c r="DQ140" s="43"/>
      <c r="DR140" s="686"/>
      <c r="DS140" s="682"/>
      <c r="DT140" s="686"/>
      <c r="DU140" s="682"/>
      <c r="DV140" s="688"/>
      <c r="DW140" s="680" t="s">
        <v>1053</v>
      </c>
      <c r="DX140" s="681" t="s">
        <v>1054</v>
      </c>
      <c r="EC140" s="682"/>
      <c r="ED140" s="688"/>
      <c r="EE140" s="686"/>
      <c r="EW140" s="682"/>
      <c r="EX140" s="688"/>
      <c r="EY140" s="689"/>
    </row>
    <row r="141">
      <c r="A141" s="687"/>
      <c r="B141" s="677" t="s">
        <v>637</v>
      </c>
      <c r="C141" s="683"/>
      <c r="D141" s="683"/>
      <c r="E141" s="686"/>
      <c r="F141" s="682"/>
      <c r="G141" s="686"/>
      <c r="H141" s="682"/>
      <c r="I141" s="688"/>
      <c r="J141" s="680" t="s">
        <v>1055</v>
      </c>
      <c r="K141" s="681" t="s">
        <v>1056</v>
      </c>
      <c r="P141" s="682"/>
      <c r="Q141" s="688"/>
      <c r="R141" s="686"/>
      <c r="AJ141" s="682"/>
      <c r="AK141" s="688"/>
      <c r="AL141" s="689"/>
      <c r="AM141" s="688"/>
      <c r="AN141" s="687"/>
      <c r="AO141" s="677" t="s">
        <v>637</v>
      </c>
      <c r="AP141" s="683"/>
      <c r="AQ141" s="683"/>
      <c r="AR141" s="686"/>
      <c r="AS141" s="682"/>
      <c r="AT141" s="686"/>
      <c r="AU141" s="682"/>
      <c r="AV141" s="688"/>
      <c r="AW141" s="680" t="s">
        <v>1055</v>
      </c>
      <c r="AX141" s="681" t="s">
        <v>1056</v>
      </c>
      <c r="BC141" s="682"/>
      <c r="BD141" s="688"/>
      <c r="BE141" s="686"/>
      <c r="BW141" s="682"/>
      <c r="BX141" s="688"/>
      <c r="BY141" s="689"/>
      <c r="BZ141" s="688"/>
      <c r="CA141" s="687"/>
      <c r="CB141" s="677" t="s">
        <v>637</v>
      </c>
      <c r="CC141" s="683"/>
      <c r="CD141" s="683"/>
      <c r="CE141" s="686"/>
      <c r="CF141" s="682"/>
      <c r="CG141" s="686"/>
      <c r="CH141" s="682"/>
      <c r="CI141" s="688"/>
      <c r="CJ141" s="680" t="s">
        <v>1055</v>
      </c>
      <c r="CK141" s="681" t="s">
        <v>1056</v>
      </c>
      <c r="CP141" s="682"/>
      <c r="CQ141" s="688"/>
      <c r="CR141" s="686"/>
      <c r="DJ141" s="682"/>
      <c r="DK141" s="688"/>
      <c r="DL141" s="689"/>
      <c r="DM141" s="688"/>
      <c r="DN141" s="687"/>
      <c r="DO141" s="677" t="s">
        <v>637</v>
      </c>
      <c r="DP141" s="683"/>
      <c r="DQ141" s="683"/>
      <c r="DR141" s="686"/>
      <c r="DS141" s="682"/>
      <c r="DT141" s="686"/>
      <c r="DU141" s="682"/>
      <c r="DV141" s="688"/>
      <c r="DW141" s="680" t="s">
        <v>1055</v>
      </c>
      <c r="DX141" s="681" t="s">
        <v>1056</v>
      </c>
      <c r="EC141" s="682"/>
      <c r="ED141" s="688"/>
      <c r="EE141" s="686"/>
      <c r="EW141" s="682"/>
      <c r="EX141" s="688"/>
      <c r="EY141" s="689"/>
    </row>
    <row r="142">
      <c r="A142" s="687"/>
      <c r="B142" s="47"/>
      <c r="C142" s="47"/>
      <c r="D142" s="47"/>
      <c r="E142" s="686"/>
      <c r="F142" s="682"/>
      <c r="G142" s="686"/>
      <c r="H142" s="682"/>
      <c r="I142" s="688"/>
      <c r="J142" s="690" t="s">
        <v>1057</v>
      </c>
      <c r="K142" s="691" t="s">
        <v>1058</v>
      </c>
      <c r="L142" s="11"/>
      <c r="M142" s="11"/>
      <c r="N142" s="11"/>
      <c r="O142" s="11"/>
      <c r="P142" s="12"/>
      <c r="Q142" s="688"/>
      <c r="R142" s="48"/>
      <c r="S142" s="11"/>
      <c r="T142" s="11"/>
      <c r="U142" s="11"/>
      <c r="V142" s="11"/>
      <c r="W142" s="11"/>
      <c r="X142" s="11"/>
      <c r="Y142" s="11"/>
      <c r="Z142" s="11"/>
      <c r="AA142" s="11"/>
      <c r="AB142" s="11"/>
      <c r="AC142" s="11"/>
      <c r="AD142" s="11"/>
      <c r="AE142" s="11"/>
      <c r="AF142" s="11"/>
      <c r="AG142" s="11"/>
      <c r="AH142" s="11"/>
      <c r="AI142" s="11"/>
      <c r="AJ142" s="12"/>
      <c r="AK142" s="688"/>
      <c r="AL142" s="689"/>
      <c r="AM142" s="688"/>
      <c r="AN142" s="687"/>
      <c r="AO142" s="47"/>
      <c r="AP142" s="47"/>
      <c r="AQ142" s="47"/>
      <c r="AR142" s="686"/>
      <c r="AS142" s="682"/>
      <c r="AT142" s="686"/>
      <c r="AU142" s="682"/>
      <c r="AV142" s="688"/>
      <c r="AW142" s="690" t="s">
        <v>1057</v>
      </c>
      <c r="AX142" s="691" t="s">
        <v>1058</v>
      </c>
      <c r="AY142" s="11"/>
      <c r="AZ142" s="11"/>
      <c r="BA142" s="11"/>
      <c r="BB142" s="11"/>
      <c r="BC142" s="12"/>
      <c r="BD142" s="688"/>
      <c r="BE142" s="48"/>
      <c r="BF142" s="11"/>
      <c r="BG142" s="11"/>
      <c r="BH142" s="11"/>
      <c r="BI142" s="11"/>
      <c r="BJ142" s="11"/>
      <c r="BK142" s="11"/>
      <c r="BL142" s="11"/>
      <c r="BM142" s="11"/>
      <c r="BN142" s="11"/>
      <c r="BO142" s="11"/>
      <c r="BP142" s="11"/>
      <c r="BQ142" s="11"/>
      <c r="BR142" s="11"/>
      <c r="BS142" s="11"/>
      <c r="BT142" s="11"/>
      <c r="BU142" s="11"/>
      <c r="BV142" s="11"/>
      <c r="BW142" s="12"/>
      <c r="BX142" s="688"/>
      <c r="BY142" s="689"/>
      <c r="BZ142" s="688"/>
      <c r="CA142" s="687"/>
      <c r="CB142" s="47"/>
      <c r="CC142" s="47"/>
      <c r="CD142" s="47"/>
      <c r="CE142" s="686"/>
      <c r="CF142" s="682"/>
      <c r="CG142" s="686"/>
      <c r="CH142" s="682"/>
      <c r="CI142" s="688"/>
      <c r="CJ142" s="690" t="s">
        <v>1057</v>
      </c>
      <c r="CK142" s="691" t="s">
        <v>1058</v>
      </c>
      <c r="CL142" s="11"/>
      <c r="CM142" s="11"/>
      <c r="CN142" s="11"/>
      <c r="CO142" s="11"/>
      <c r="CP142" s="12"/>
      <c r="CQ142" s="688"/>
      <c r="CR142" s="48"/>
      <c r="CS142" s="11"/>
      <c r="CT142" s="11"/>
      <c r="CU142" s="11"/>
      <c r="CV142" s="11"/>
      <c r="CW142" s="11"/>
      <c r="CX142" s="11"/>
      <c r="CY142" s="11"/>
      <c r="CZ142" s="11"/>
      <c r="DA142" s="11"/>
      <c r="DB142" s="11"/>
      <c r="DC142" s="11"/>
      <c r="DD142" s="11"/>
      <c r="DE142" s="11"/>
      <c r="DF142" s="11"/>
      <c r="DG142" s="11"/>
      <c r="DH142" s="11"/>
      <c r="DI142" s="11"/>
      <c r="DJ142" s="12"/>
      <c r="DK142" s="688"/>
      <c r="DL142" s="689"/>
      <c r="DM142" s="688"/>
      <c r="DN142" s="687"/>
      <c r="DO142" s="47"/>
      <c r="DP142" s="47"/>
      <c r="DQ142" s="47"/>
      <c r="DR142" s="686"/>
      <c r="DS142" s="682"/>
      <c r="DT142" s="686"/>
      <c r="DU142" s="682"/>
      <c r="DV142" s="688"/>
      <c r="DW142" s="690" t="s">
        <v>1057</v>
      </c>
      <c r="DX142" s="691" t="s">
        <v>1058</v>
      </c>
      <c r="DY142" s="11"/>
      <c r="DZ142" s="11"/>
      <c r="EA142" s="11"/>
      <c r="EB142" s="11"/>
      <c r="EC142" s="12"/>
      <c r="ED142" s="688"/>
      <c r="EE142" s="48"/>
      <c r="EF142" s="11"/>
      <c r="EG142" s="11"/>
      <c r="EH142" s="11"/>
      <c r="EI142" s="11"/>
      <c r="EJ142" s="11"/>
      <c r="EK142" s="11"/>
      <c r="EL142" s="11"/>
      <c r="EM142" s="11"/>
      <c r="EN142" s="11"/>
      <c r="EO142" s="11"/>
      <c r="EP142" s="11"/>
      <c r="EQ142" s="11"/>
      <c r="ER142" s="11"/>
      <c r="ES142" s="11"/>
      <c r="ET142" s="11"/>
      <c r="EU142" s="11"/>
      <c r="EV142" s="11"/>
      <c r="EW142" s="12"/>
      <c r="EX142" s="688"/>
      <c r="EY142" s="689"/>
    </row>
    <row r="143">
      <c r="A143" s="687"/>
      <c r="B143" s="43"/>
      <c r="C143" s="43"/>
      <c r="D143" s="43"/>
      <c r="E143" s="48"/>
      <c r="F143" s="12"/>
      <c r="G143" s="48"/>
      <c r="H143" s="12"/>
      <c r="I143" s="688"/>
      <c r="J143" s="688"/>
      <c r="K143" s="688"/>
      <c r="L143" s="688"/>
      <c r="M143" s="688"/>
      <c r="N143" s="688"/>
      <c r="O143" s="688"/>
      <c r="P143" s="688"/>
      <c r="Q143" s="688"/>
      <c r="R143" s="688"/>
      <c r="S143" s="688"/>
      <c r="T143" s="688"/>
      <c r="U143" s="688"/>
      <c r="V143" s="688"/>
      <c r="W143" s="688"/>
      <c r="X143" s="688"/>
      <c r="Y143" s="688"/>
      <c r="Z143" s="688"/>
      <c r="AA143" s="688"/>
      <c r="AB143" s="688"/>
      <c r="AC143" s="688"/>
      <c r="AD143" s="688"/>
      <c r="AE143" s="688"/>
      <c r="AF143" s="688"/>
      <c r="AG143" s="688"/>
      <c r="AH143" s="688"/>
      <c r="AI143" s="688"/>
      <c r="AJ143" s="688"/>
      <c r="AK143" s="688"/>
      <c r="AL143" s="689"/>
      <c r="AM143" s="688"/>
      <c r="AN143" s="687"/>
      <c r="AO143" s="43"/>
      <c r="AP143" s="43"/>
      <c r="AQ143" s="43"/>
      <c r="AR143" s="48"/>
      <c r="AS143" s="12"/>
      <c r="AT143" s="48"/>
      <c r="AU143" s="12"/>
      <c r="AV143" s="688"/>
      <c r="AW143" s="688"/>
      <c r="AX143" s="688"/>
      <c r="AY143" s="688"/>
      <c r="AZ143" s="688"/>
      <c r="BA143" s="688"/>
      <c r="BB143" s="688"/>
      <c r="BC143" s="688"/>
      <c r="BD143" s="688"/>
      <c r="BE143" s="688"/>
      <c r="BF143" s="688"/>
      <c r="BG143" s="688"/>
      <c r="BH143" s="688"/>
      <c r="BI143" s="688"/>
      <c r="BJ143" s="688"/>
      <c r="BK143" s="688"/>
      <c r="BL143" s="688"/>
      <c r="BM143" s="688"/>
      <c r="BN143" s="688"/>
      <c r="BO143" s="688"/>
      <c r="BP143" s="688"/>
      <c r="BQ143" s="688"/>
      <c r="BR143" s="688"/>
      <c r="BS143" s="688"/>
      <c r="BT143" s="688"/>
      <c r="BU143" s="688"/>
      <c r="BV143" s="688"/>
      <c r="BW143" s="688"/>
      <c r="BX143" s="688"/>
      <c r="BY143" s="689"/>
      <c r="BZ143" s="688"/>
      <c r="CA143" s="687"/>
      <c r="CB143" s="43"/>
      <c r="CC143" s="43"/>
      <c r="CD143" s="43"/>
      <c r="CE143" s="48"/>
      <c r="CF143" s="12"/>
      <c r="CG143" s="48"/>
      <c r="CH143" s="12"/>
      <c r="CI143" s="688"/>
      <c r="CJ143" s="688"/>
      <c r="CK143" s="688"/>
      <c r="CL143" s="688"/>
      <c r="CM143" s="688"/>
      <c r="CN143" s="688"/>
      <c r="CO143" s="688"/>
      <c r="CP143" s="688"/>
      <c r="CQ143" s="688"/>
      <c r="CR143" s="688"/>
      <c r="CS143" s="688"/>
      <c r="CT143" s="688"/>
      <c r="CU143" s="688"/>
      <c r="CV143" s="688"/>
      <c r="CW143" s="688"/>
      <c r="CX143" s="688"/>
      <c r="CY143" s="688"/>
      <c r="CZ143" s="688"/>
      <c r="DA143" s="688"/>
      <c r="DB143" s="688"/>
      <c r="DC143" s="688"/>
      <c r="DD143" s="688"/>
      <c r="DE143" s="688"/>
      <c r="DF143" s="688"/>
      <c r="DG143" s="688"/>
      <c r="DH143" s="688"/>
      <c r="DI143" s="688"/>
      <c r="DJ143" s="688"/>
      <c r="DK143" s="688"/>
      <c r="DL143" s="689"/>
      <c r="DM143" s="688"/>
      <c r="DN143" s="687"/>
      <c r="DO143" s="43"/>
      <c r="DP143" s="43"/>
      <c r="DQ143" s="43"/>
      <c r="DR143" s="48"/>
      <c r="DS143" s="12"/>
      <c r="DT143" s="48"/>
      <c r="DU143" s="12"/>
      <c r="DV143" s="688"/>
      <c r="DW143" s="688"/>
      <c r="DX143" s="688"/>
      <c r="DY143" s="688"/>
      <c r="DZ143" s="688"/>
      <c r="EA143" s="688"/>
      <c r="EB143" s="688"/>
      <c r="EC143" s="688"/>
      <c r="ED143" s="688"/>
      <c r="EE143" s="688"/>
      <c r="EF143" s="688"/>
      <c r="EG143" s="688"/>
      <c r="EH143" s="688"/>
      <c r="EI143" s="688"/>
      <c r="EJ143" s="688"/>
      <c r="EK143" s="688"/>
      <c r="EL143" s="688"/>
      <c r="EM143" s="688"/>
      <c r="EN143" s="688"/>
      <c r="EO143" s="688"/>
      <c r="EP143" s="688"/>
      <c r="EQ143" s="688"/>
      <c r="ER143" s="688"/>
      <c r="ES143" s="688"/>
      <c r="ET143" s="688"/>
      <c r="EU143" s="688"/>
      <c r="EV143" s="688"/>
      <c r="EW143" s="688"/>
      <c r="EX143" s="688"/>
      <c r="EY143" s="689"/>
    </row>
    <row r="144">
      <c r="A144" s="697"/>
      <c r="B144" s="623"/>
      <c r="C144" s="623"/>
      <c r="D144" s="623"/>
      <c r="E144" s="623"/>
      <c r="F144" s="623"/>
      <c r="G144" s="623"/>
      <c r="H144" s="623"/>
      <c r="I144" s="623"/>
      <c r="J144" s="623"/>
      <c r="K144" s="623"/>
      <c r="L144" s="623"/>
      <c r="M144" s="623"/>
      <c r="N144" s="623"/>
      <c r="O144" s="623"/>
      <c r="P144" s="623"/>
      <c r="Q144" s="623"/>
      <c r="R144" s="623"/>
      <c r="S144" s="623"/>
      <c r="T144" s="623"/>
      <c r="U144" s="623"/>
      <c r="V144" s="623"/>
      <c r="W144" s="623"/>
      <c r="X144" s="623"/>
      <c r="Y144" s="623"/>
      <c r="Z144" s="623"/>
      <c r="AA144" s="623"/>
      <c r="AB144" s="623"/>
      <c r="AC144" s="623"/>
      <c r="AD144" s="623"/>
      <c r="AE144" s="623"/>
      <c r="AF144" s="623"/>
      <c r="AG144" s="623"/>
      <c r="AH144" s="623"/>
      <c r="AI144" s="623"/>
      <c r="AJ144" s="623"/>
      <c r="AK144" s="623"/>
      <c r="AL144" s="698"/>
      <c r="AM144" s="623"/>
      <c r="AN144" s="697"/>
      <c r="AO144" s="623"/>
      <c r="AP144" s="623"/>
      <c r="AQ144" s="623"/>
      <c r="AR144" s="623"/>
      <c r="AS144" s="623"/>
      <c r="AT144" s="623"/>
      <c r="AU144" s="623"/>
      <c r="AV144" s="623"/>
      <c r="AW144" s="623"/>
      <c r="AX144" s="623"/>
      <c r="AY144" s="623"/>
      <c r="AZ144" s="623"/>
      <c r="BA144" s="623"/>
      <c r="BB144" s="623"/>
      <c r="BC144" s="623"/>
      <c r="BD144" s="623"/>
      <c r="BE144" s="623"/>
      <c r="BF144" s="623"/>
      <c r="BG144" s="623"/>
      <c r="BH144" s="623"/>
      <c r="BI144" s="623"/>
      <c r="BJ144" s="623"/>
      <c r="BK144" s="623"/>
      <c r="BL144" s="623"/>
      <c r="BM144" s="623"/>
      <c r="BN144" s="623"/>
      <c r="BO144" s="623"/>
      <c r="BP144" s="623"/>
      <c r="BQ144" s="623"/>
      <c r="BR144" s="623"/>
      <c r="BS144" s="623"/>
      <c r="BT144" s="623"/>
      <c r="BU144" s="623"/>
      <c r="BV144" s="623"/>
      <c r="BW144" s="623"/>
      <c r="BX144" s="623"/>
      <c r="BY144" s="698"/>
      <c r="BZ144" s="623"/>
      <c r="CA144" s="697"/>
      <c r="CB144" s="623"/>
      <c r="CC144" s="623"/>
      <c r="CD144" s="623"/>
      <c r="CE144" s="623"/>
      <c r="CF144" s="623"/>
      <c r="CG144" s="623"/>
      <c r="CH144" s="623"/>
      <c r="CI144" s="623"/>
      <c r="CJ144" s="623"/>
      <c r="CK144" s="623"/>
      <c r="CL144" s="623"/>
      <c r="CM144" s="623"/>
      <c r="CN144" s="623"/>
      <c r="CO144" s="623"/>
      <c r="CP144" s="623"/>
      <c r="CQ144" s="623"/>
      <c r="CR144" s="623"/>
      <c r="CS144" s="623"/>
      <c r="CT144" s="623"/>
      <c r="CU144" s="623"/>
      <c r="CV144" s="623"/>
      <c r="CW144" s="623"/>
      <c r="CX144" s="623"/>
      <c r="CY144" s="623"/>
      <c r="CZ144" s="623"/>
      <c r="DA144" s="623"/>
      <c r="DB144" s="623"/>
      <c r="DC144" s="623"/>
      <c r="DD144" s="623"/>
      <c r="DE144" s="623"/>
      <c r="DF144" s="623"/>
      <c r="DG144" s="623"/>
      <c r="DH144" s="623"/>
      <c r="DI144" s="623"/>
      <c r="DJ144" s="623"/>
      <c r="DK144" s="623"/>
      <c r="DL144" s="698"/>
      <c r="DM144" s="623"/>
      <c r="DN144" s="697"/>
      <c r="DO144" s="623"/>
      <c r="DP144" s="623"/>
      <c r="DQ144" s="623"/>
      <c r="DR144" s="623"/>
      <c r="DS144" s="623"/>
      <c r="DT144" s="623"/>
      <c r="DU144" s="623"/>
      <c r="DV144" s="623"/>
      <c r="DW144" s="623"/>
      <c r="DX144" s="623"/>
      <c r="DY144" s="623"/>
      <c r="DZ144" s="623"/>
      <c r="EA144" s="623"/>
      <c r="EB144" s="623"/>
      <c r="EC144" s="623"/>
      <c r="ED144" s="623"/>
      <c r="EE144" s="623"/>
      <c r="EF144" s="623"/>
      <c r="EG144" s="623"/>
      <c r="EH144" s="623"/>
      <c r="EI144" s="623"/>
      <c r="EJ144" s="623"/>
      <c r="EK144" s="623"/>
      <c r="EL144" s="623"/>
      <c r="EM144" s="623"/>
      <c r="EN144" s="623"/>
      <c r="EO144" s="623"/>
      <c r="EP144" s="623"/>
      <c r="EQ144" s="623"/>
      <c r="ER144" s="623"/>
      <c r="ES144" s="623"/>
      <c r="ET144" s="623"/>
      <c r="EU144" s="623"/>
      <c r="EV144" s="623"/>
      <c r="EW144" s="623"/>
      <c r="EX144" s="623"/>
      <c r="EY144" s="698"/>
    </row>
    <row r="145">
      <c r="A145" s="697"/>
      <c r="B145" s="623"/>
      <c r="C145" s="623"/>
      <c r="D145" s="623"/>
      <c r="E145" s="623"/>
      <c r="F145" s="623"/>
      <c r="G145" s="623"/>
      <c r="H145" s="623"/>
      <c r="I145" s="623"/>
      <c r="J145" s="623"/>
      <c r="K145" s="623"/>
      <c r="L145" s="623"/>
      <c r="M145" s="623"/>
      <c r="N145" s="623"/>
      <c r="O145" s="623"/>
      <c r="P145" s="623"/>
      <c r="Q145" s="623"/>
      <c r="R145" s="623"/>
      <c r="S145" s="623"/>
      <c r="T145" s="623"/>
      <c r="U145" s="623"/>
      <c r="V145" s="623"/>
      <c r="W145" s="623"/>
      <c r="X145" s="623"/>
      <c r="Y145" s="623"/>
      <c r="Z145" s="623"/>
      <c r="AA145" s="623"/>
      <c r="AB145" s="623"/>
      <c r="AC145" s="623"/>
      <c r="AD145" s="623"/>
      <c r="AE145" s="623"/>
      <c r="AF145" s="623"/>
      <c r="AG145" s="623"/>
      <c r="AH145" s="623"/>
      <c r="AI145" s="623"/>
      <c r="AJ145" s="623"/>
      <c r="AK145" s="623"/>
      <c r="AL145" s="698"/>
      <c r="AM145" s="623"/>
      <c r="AN145" s="697"/>
      <c r="AO145" s="623"/>
      <c r="AP145" s="623"/>
      <c r="AQ145" s="623"/>
      <c r="AR145" s="623"/>
      <c r="AS145" s="623"/>
      <c r="AT145" s="623"/>
      <c r="AU145" s="623"/>
      <c r="AV145" s="623"/>
      <c r="AW145" s="623"/>
      <c r="AX145" s="623"/>
      <c r="AY145" s="623"/>
      <c r="AZ145" s="623"/>
      <c r="BA145" s="623"/>
      <c r="BB145" s="623"/>
      <c r="BC145" s="623"/>
      <c r="BD145" s="623"/>
      <c r="BE145" s="623"/>
      <c r="BF145" s="623"/>
      <c r="BG145" s="623"/>
      <c r="BH145" s="623"/>
      <c r="BI145" s="623"/>
      <c r="BJ145" s="623"/>
      <c r="BK145" s="623"/>
      <c r="BL145" s="623"/>
      <c r="BM145" s="623"/>
      <c r="BN145" s="623"/>
      <c r="BO145" s="623"/>
      <c r="BP145" s="623"/>
      <c r="BQ145" s="623"/>
      <c r="BR145" s="623"/>
      <c r="BS145" s="623"/>
      <c r="BT145" s="623"/>
      <c r="BU145" s="623"/>
      <c r="BV145" s="623"/>
      <c r="BW145" s="623"/>
      <c r="BX145" s="623"/>
      <c r="BY145" s="698"/>
      <c r="BZ145" s="623"/>
      <c r="CA145" s="697"/>
      <c r="CB145" s="623"/>
      <c r="CC145" s="623"/>
      <c r="CD145" s="623"/>
      <c r="CE145" s="623"/>
      <c r="CF145" s="623"/>
      <c r="CG145" s="623"/>
      <c r="CH145" s="623"/>
      <c r="CI145" s="623"/>
      <c r="CJ145" s="623"/>
      <c r="CK145" s="623"/>
      <c r="CL145" s="623"/>
      <c r="CM145" s="623"/>
      <c r="CN145" s="623"/>
      <c r="CO145" s="623"/>
      <c r="CP145" s="623"/>
      <c r="CQ145" s="623"/>
      <c r="CR145" s="623"/>
      <c r="CS145" s="623"/>
      <c r="CT145" s="623"/>
      <c r="CU145" s="623"/>
      <c r="CV145" s="623"/>
      <c r="CW145" s="623"/>
      <c r="CX145" s="623"/>
      <c r="CY145" s="623"/>
      <c r="CZ145" s="623"/>
      <c r="DA145" s="623"/>
      <c r="DB145" s="623"/>
      <c r="DC145" s="623"/>
      <c r="DD145" s="623"/>
      <c r="DE145" s="623"/>
      <c r="DF145" s="623"/>
      <c r="DG145" s="623"/>
      <c r="DH145" s="623"/>
      <c r="DI145" s="623"/>
      <c r="DJ145" s="623"/>
      <c r="DK145" s="623"/>
      <c r="DL145" s="698"/>
      <c r="DM145" s="623"/>
      <c r="DN145" s="697"/>
      <c r="DO145" s="623"/>
      <c r="DP145" s="623"/>
      <c r="DQ145" s="623"/>
      <c r="DR145" s="623"/>
      <c r="DS145" s="623"/>
      <c r="DT145" s="623"/>
      <c r="DU145" s="623"/>
      <c r="DV145" s="623"/>
      <c r="DW145" s="623"/>
      <c r="DX145" s="623"/>
      <c r="DY145" s="623"/>
      <c r="DZ145" s="623"/>
      <c r="EA145" s="623"/>
      <c r="EB145" s="623"/>
      <c r="EC145" s="623"/>
      <c r="ED145" s="623"/>
      <c r="EE145" s="623"/>
      <c r="EF145" s="623"/>
      <c r="EG145" s="623"/>
      <c r="EH145" s="623"/>
      <c r="EI145" s="623"/>
      <c r="EJ145" s="623"/>
      <c r="EK145" s="623"/>
      <c r="EL145" s="623"/>
      <c r="EM145" s="623"/>
      <c r="EN145" s="623"/>
      <c r="EO145" s="623"/>
      <c r="EP145" s="623"/>
      <c r="EQ145" s="623"/>
      <c r="ER145" s="623"/>
      <c r="ES145" s="623"/>
      <c r="ET145" s="623"/>
      <c r="EU145" s="623"/>
      <c r="EV145" s="623"/>
      <c r="EW145" s="623"/>
      <c r="EX145" s="623"/>
      <c r="EY145" s="698"/>
    </row>
    <row r="146">
      <c r="A146" s="697"/>
      <c r="B146" s="623"/>
      <c r="C146" s="623"/>
      <c r="D146" s="623"/>
      <c r="E146" s="623"/>
      <c r="F146" s="623"/>
      <c r="G146" s="623"/>
      <c r="H146" s="623"/>
      <c r="I146" s="623"/>
      <c r="J146" s="623"/>
      <c r="K146" s="623"/>
      <c r="L146" s="623"/>
      <c r="M146" s="623"/>
      <c r="N146" s="623"/>
      <c r="O146" s="623"/>
      <c r="P146" s="623"/>
      <c r="Q146" s="623"/>
      <c r="R146" s="623"/>
      <c r="S146" s="623"/>
      <c r="T146" s="623"/>
      <c r="U146" s="623"/>
      <c r="V146" s="623"/>
      <c r="W146" s="623"/>
      <c r="X146" s="623"/>
      <c r="Y146" s="623"/>
      <c r="Z146" s="623"/>
      <c r="AA146" s="623"/>
      <c r="AB146" s="623"/>
      <c r="AC146" s="623"/>
      <c r="AD146" s="623"/>
      <c r="AE146" s="623"/>
      <c r="AF146" s="623"/>
      <c r="AG146" s="623"/>
      <c r="AH146" s="623"/>
      <c r="AI146" s="623"/>
      <c r="AJ146" s="623"/>
      <c r="AK146" s="623"/>
      <c r="AL146" s="698"/>
      <c r="AM146" s="623"/>
      <c r="AN146" s="697"/>
      <c r="AO146" s="623"/>
      <c r="AP146" s="623"/>
      <c r="AQ146" s="623"/>
      <c r="AR146" s="623"/>
      <c r="AS146" s="623"/>
      <c r="AT146" s="623"/>
      <c r="AU146" s="623"/>
      <c r="AV146" s="623"/>
      <c r="AW146" s="623"/>
      <c r="AX146" s="623"/>
      <c r="AY146" s="623"/>
      <c r="AZ146" s="623"/>
      <c r="BA146" s="623"/>
      <c r="BB146" s="623"/>
      <c r="BC146" s="623"/>
      <c r="BD146" s="623"/>
      <c r="BE146" s="623"/>
      <c r="BF146" s="623"/>
      <c r="BG146" s="623"/>
      <c r="BH146" s="623"/>
      <c r="BI146" s="623"/>
      <c r="BJ146" s="623"/>
      <c r="BK146" s="623"/>
      <c r="BL146" s="623"/>
      <c r="BM146" s="623"/>
      <c r="BN146" s="623"/>
      <c r="BO146" s="623"/>
      <c r="BP146" s="623"/>
      <c r="BQ146" s="623"/>
      <c r="BR146" s="623"/>
      <c r="BS146" s="623"/>
      <c r="BT146" s="623"/>
      <c r="BU146" s="623"/>
      <c r="BV146" s="623"/>
      <c r="BW146" s="623"/>
      <c r="BX146" s="623"/>
      <c r="BY146" s="698"/>
      <c r="BZ146" s="623"/>
      <c r="CA146" s="697"/>
      <c r="CB146" s="623"/>
      <c r="CC146" s="623"/>
      <c r="CD146" s="623"/>
      <c r="CE146" s="623"/>
      <c r="CF146" s="623"/>
      <c r="CG146" s="623"/>
      <c r="CH146" s="623"/>
      <c r="CI146" s="623"/>
      <c r="CJ146" s="623"/>
      <c r="CK146" s="623"/>
      <c r="CL146" s="623"/>
      <c r="CM146" s="623"/>
      <c r="CN146" s="623"/>
      <c r="CO146" s="623"/>
      <c r="CP146" s="623"/>
      <c r="CQ146" s="623"/>
      <c r="CR146" s="623"/>
      <c r="CS146" s="623"/>
      <c r="CT146" s="623"/>
      <c r="CU146" s="623"/>
      <c r="CV146" s="623"/>
      <c r="CW146" s="623"/>
      <c r="CX146" s="623"/>
      <c r="CY146" s="623"/>
      <c r="CZ146" s="623"/>
      <c r="DA146" s="623"/>
      <c r="DB146" s="623"/>
      <c r="DC146" s="623"/>
      <c r="DD146" s="623"/>
      <c r="DE146" s="623"/>
      <c r="DF146" s="623"/>
      <c r="DG146" s="623"/>
      <c r="DH146" s="623"/>
      <c r="DI146" s="623"/>
      <c r="DJ146" s="623"/>
      <c r="DK146" s="623"/>
      <c r="DL146" s="698"/>
      <c r="DM146" s="623"/>
      <c r="DN146" s="697"/>
      <c r="DO146" s="623"/>
      <c r="DP146" s="623"/>
      <c r="DQ146" s="623"/>
      <c r="DR146" s="623"/>
      <c r="DS146" s="623"/>
      <c r="DT146" s="623"/>
      <c r="DU146" s="623"/>
      <c r="DV146" s="623"/>
      <c r="DW146" s="623"/>
      <c r="DX146" s="623"/>
      <c r="DY146" s="623"/>
      <c r="DZ146" s="623"/>
      <c r="EA146" s="623"/>
      <c r="EB146" s="623"/>
      <c r="EC146" s="623"/>
      <c r="ED146" s="623"/>
      <c r="EE146" s="623"/>
      <c r="EF146" s="623"/>
      <c r="EG146" s="623"/>
      <c r="EH146" s="623"/>
      <c r="EI146" s="623"/>
      <c r="EJ146" s="623"/>
      <c r="EK146" s="623"/>
      <c r="EL146" s="623"/>
      <c r="EM146" s="623"/>
      <c r="EN146" s="623"/>
      <c r="EO146" s="623"/>
      <c r="EP146" s="623"/>
      <c r="EQ146" s="623"/>
      <c r="ER146" s="623"/>
      <c r="ES146" s="623"/>
      <c r="ET146" s="623"/>
      <c r="EU146" s="623"/>
      <c r="EV146" s="623"/>
      <c r="EW146" s="623"/>
      <c r="EX146" s="623"/>
      <c r="EY146" s="698"/>
    </row>
    <row r="147">
      <c r="A147" s="692" t="s">
        <v>1059</v>
      </c>
      <c r="P147" s="693"/>
      <c r="Q147" s="627"/>
      <c r="R147" s="627"/>
      <c r="S147" s="627"/>
      <c r="T147" s="627"/>
      <c r="U147" s="627"/>
      <c r="V147" s="627"/>
      <c r="W147" s="627"/>
      <c r="X147" s="627"/>
      <c r="Y147" s="627"/>
      <c r="Z147" s="627"/>
      <c r="AA147" s="627"/>
      <c r="AB147" s="627"/>
      <c r="AC147" s="627"/>
      <c r="AD147" s="627"/>
      <c r="AE147" s="627"/>
      <c r="AF147" s="627"/>
      <c r="AG147" s="627"/>
      <c r="AH147" s="627"/>
      <c r="AI147" s="627"/>
      <c r="AJ147" s="627"/>
      <c r="AK147" s="627"/>
      <c r="AL147" s="626"/>
      <c r="AM147" s="626"/>
      <c r="AN147" s="625" t="s">
        <v>1059</v>
      </c>
      <c r="BC147" s="693"/>
      <c r="BD147" s="706"/>
      <c r="BE147" s="627"/>
      <c r="BF147" s="627"/>
      <c r="BG147" s="627"/>
      <c r="BH147" s="627"/>
      <c r="BI147" s="627"/>
      <c r="BJ147" s="627"/>
      <c r="BK147" s="627"/>
      <c r="BL147" s="627"/>
      <c r="BM147" s="627"/>
      <c r="BN147" s="627"/>
      <c r="BO147" s="627"/>
      <c r="BP147" s="627"/>
      <c r="BQ147" s="627"/>
      <c r="BR147" s="627"/>
      <c r="BS147" s="627"/>
      <c r="BT147" s="627"/>
      <c r="BU147" s="627"/>
      <c r="BV147" s="627"/>
      <c r="BW147" s="627"/>
      <c r="BX147" s="627"/>
      <c r="BY147" s="626"/>
      <c r="BZ147" s="626"/>
      <c r="CA147" s="625" t="s">
        <v>1059</v>
      </c>
      <c r="CP147" s="693"/>
      <c r="CQ147" s="706"/>
      <c r="CR147" s="627"/>
      <c r="CS147" s="627"/>
      <c r="CT147" s="627"/>
      <c r="CU147" s="627"/>
      <c r="CV147" s="627"/>
      <c r="CW147" s="627"/>
      <c r="CX147" s="627"/>
      <c r="CY147" s="627"/>
      <c r="CZ147" s="627"/>
      <c r="DA147" s="627"/>
      <c r="DB147" s="627"/>
      <c r="DC147" s="627"/>
      <c r="DD147" s="627"/>
      <c r="DE147" s="627"/>
      <c r="DF147" s="627"/>
      <c r="DG147" s="627"/>
      <c r="DH147" s="627"/>
      <c r="DI147" s="627"/>
      <c r="DJ147" s="627"/>
      <c r="DK147" s="627"/>
      <c r="DL147" s="626"/>
      <c r="DM147" s="626"/>
      <c r="DN147" s="625" t="s">
        <v>1059</v>
      </c>
      <c r="EC147" s="693"/>
      <c r="ED147" s="706"/>
      <c r="EE147" s="627"/>
      <c r="EF147" s="627"/>
      <c r="EG147" s="627"/>
      <c r="EH147" s="627"/>
      <c r="EI147" s="627"/>
      <c r="EJ147" s="627"/>
      <c r="EK147" s="627"/>
      <c r="EL147" s="627"/>
      <c r="EM147" s="627"/>
      <c r="EN147" s="627"/>
      <c r="EO147" s="627"/>
      <c r="EP147" s="627"/>
      <c r="EQ147" s="627"/>
      <c r="ER147" s="627"/>
      <c r="ES147" s="627"/>
      <c r="ET147" s="627"/>
      <c r="EU147" s="627"/>
      <c r="EV147" s="627"/>
      <c r="EW147" s="627"/>
      <c r="EX147" s="627"/>
      <c r="EY147" s="626"/>
    </row>
    <row r="148">
      <c r="A148" s="697"/>
      <c r="B148" s="623"/>
      <c r="C148" s="623"/>
      <c r="D148" s="623"/>
      <c r="E148" s="623"/>
      <c r="F148" s="623"/>
      <c r="G148" s="623"/>
      <c r="H148" s="623"/>
      <c r="I148" s="623"/>
      <c r="J148" s="623"/>
      <c r="K148" s="623"/>
      <c r="L148" s="623"/>
      <c r="M148" s="623"/>
      <c r="N148" s="623"/>
      <c r="O148" s="623"/>
      <c r="P148" s="623"/>
      <c r="Q148" s="623"/>
      <c r="R148" s="623"/>
      <c r="S148" s="623"/>
      <c r="T148" s="623"/>
      <c r="U148" s="623"/>
      <c r="V148" s="623"/>
      <c r="W148" s="623"/>
      <c r="X148" s="623"/>
      <c r="Y148" s="623"/>
      <c r="Z148" s="623"/>
      <c r="AA148" s="623"/>
      <c r="AB148" s="623"/>
      <c r="AC148" s="623"/>
      <c r="AD148" s="623"/>
      <c r="AE148" s="623"/>
      <c r="AF148" s="623"/>
      <c r="AG148" s="623"/>
      <c r="AH148" s="623"/>
      <c r="AI148" s="623"/>
      <c r="AJ148" s="623"/>
      <c r="AK148" s="623"/>
      <c r="AL148" s="698"/>
      <c r="AM148" s="623"/>
      <c r="AN148" s="697"/>
      <c r="AO148" s="623"/>
      <c r="AP148" s="623"/>
      <c r="AQ148" s="623"/>
      <c r="AR148" s="623"/>
      <c r="AS148" s="623"/>
      <c r="AT148" s="623"/>
      <c r="AU148" s="623"/>
      <c r="AV148" s="623"/>
      <c r="AW148" s="623"/>
      <c r="AX148" s="623"/>
      <c r="AY148" s="623"/>
      <c r="AZ148" s="623"/>
      <c r="BA148" s="623"/>
      <c r="BB148" s="623"/>
      <c r="BC148" s="623"/>
      <c r="BD148" s="623"/>
      <c r="BE148" s="623"/>
      <c r="BF148" s="623"/>
      <c r="BG148" s="623"/>
      <c r="BH148" s="623"/>
      <c r="BI148" s="623"/>
      <c r="BJ148" s="623"/>
      <c r="BK148" s="623"/>
      <c r="BL148" s="623"/>
      <c r="BM148" s="623"/>
      <c r="BN148" s="623"/>
      <c r="BO148" s="623"/>
      <c r="BP148" s="623"/>
      <c r="BQ148" s="623"/>
      <c r="BR148" s="623"/>
      <c r="BS148" s="623"/>
      <c r="BT148" s="623"/>
      <c r="BU148" s="623"/>
      <c r="BV148" s="623"/>
      <c r="BW148" s="623"/>
      <c r="BX148" s="623"/>
      <c r="BY148" s="698"/>
      <c r="BZ148" s="623"/>
      <c r="CA148" s="697"/>
      <c r="CB148" s="623"/>
      <c r="CC148" s="623"/>
      <c r="CD148" s="623"/>
      <c r="CE148" s="623"/>
      <c r="CF148" s="623"/>
      <c r="CG148" s="623"/>
      <c r="CH148" s="623"/>
      <c r="CI148" s="623"/>
      <c r="CJ148" s="623"/>
      <c r="CK148" s="623"/>
      <c r="CL148" s="623"/>
      <c r="CM148" s="623"/>
      <c r="CN148" s="623"/>
      <c r="CO148" s="623"/>
      <c r="CP148" s="623"/>
      <c r="CQ148" s="623"/>
      <c r="CR148" s="623"/>
      <c r="CS148" s="623"/>
      <c r="CT148" s="623"/>
      <c r="CU148" s="623"/>
      <c r="CV148" s="623"/>
      <c r="CW148" s="623"/>
      <c r="CX148" s="623"/>
      <c r="CY148" s="623"/>
      <c r="CZ148" s="623"/>
      <c r="DA148" s="623"/>
      <c r="DB148" s="623"/>
      <c r="DC148" s="623"/>
      <c r="DD148" s="623"/>
      <c r="DE148" s="623"/>
      <c r="DF148" s="623"/>
      <c r="DG148" s="623"/>
      <c r="DH148" s="623"/>
      <c r="DI148" s="623"/>
      <c r="DJ148" s="623"/>
      <c r="DK148" s="623"/>
      <c r="DL148" s="698"/>
      <c r="DM148" s="623"/>
      <c r="DN148" s="697"/>
      <c r="DO148" s="623"/>
      <c r="DP148" s="623"/>
      <c r="DQ148" s="623"/>
      <c r="DR148" s="623"/>
      <c r="DS148" s="623"/>
      <c r="DT148" s="623"/>
      <c r="DU148" s="623"/>
      <c r="DV148" s="623"/>
      <c r="DW148" s="623"/>
      <c r="DX148" s="623"/>
      <c r="DY148" s="623"/>
      <c r="DZ148" s="623"/>
      <c r="EA148" s="623"/>
      <c r="EB148" s="623"/>
      <c r="EC148" s="623"/>
      <c r="ED148" s="623"/>
      <c r="EE148" s="623"/>
      <c r="EF148" s="623"/>
      <c r="EG148" s="623"/>
      <c r="EH148" s="623"/>
      <c r="EI148" s="623"/>
      <c r="EJ148" s="623"/>
      <c r="EK148" s="623"/>
      <c r="EL148" s="623"/>
      <c r="EM148" s="623"/>
      <c r="EN148" s="623"/>
      <c r="EO148" s="623"/>
      <c r="EP148" s="623"/>
      <c r="EQ148" s="623"/>
      <c r="ER148" s="623"/>
      <c r="ES148" s="623"/>
      <c r="ET148" s="623"/>
      <c r="EU148" s="623"/>
      <c r="EV148" s="623"/>
      <c r="EW148" s="623"/>
      <c r="EX148" s="623"/>
      <c r="EY148" s="698"/>
    </row>
    <row r="149">
      <c r="A149" s="699"/>
      <c r="B149" s="700"/>
      <c r="C149" s="700"/>
      <c r="D149" s="700"/>
      <c r="E149" s="700"/>
      <c r="F149" s="700"/>
      <c r="G149" s="700"/>
      <c r="H149" s="700"/>
      <c r="I149" s="700"/>
      <c r="J149" s="700"/>
      <c r="K149" s="700"/>
      <c r="L149" s="700"/>
      <c r="M149" s="700"/>
      <c r="N149" s="700"/>
      <c r="O149" s="700"/>
      <c r="P149" s="700"/>
      <c r="Q149" s="700"/>
      <c r="R149" s="700"/>
      <c r="S149" s="701" t="s">
        <v>1060</v>
      </c>
      <c r="T149" s="702"/>
      <c r="U149" s="702"/>
      <c r="V149" s="702"/>
      <c r="W149" s="702"/>
      <c r="X149" s="702"/>
      <c r="Y149" s="702"/>
      <c r="Z149" s="702"/>
      <c r="AA149" s="700"/>
      <c r="AB149" s="700"/>
      <c r="AC149" s="701" t="s">
        <v>1061</v>
      </c>
      <c r="AD149" s="702"/>
      <c r="AE149" s="702"/>
      <c r="AF149" s="702"/>
      <c r="AG149" s="702"/>
      <c r="AH149" s="702"/>
      <c r="AI149" s="702"/>
      <c r="AJ149" s="700"/>
      <c r="AK149" s="700"/>
      <c r="AL149" s="703"/>
      <c r="AM149" s="623"/>
      <c r="AN149" s="699"/>
      <c r="AO149" s="700"/>
      <c r="AP149" s="700"/>
      <c r="AQ149" s="700"/>
      <c r="AR149" s="700"/>
      <c r="AS149" s="700"/>
      <c r="AT149" s="700"/>
      <c r="AU149" s="700"/>
      <c r="AV149" s="700"/>
      <c r="AW149" s="700"/>
      <c r="AX149" s="700"/>
      <c r="AY149" s="700"/>
      <c r="AZ149" s="700"/>
      <c r="BA149" s="700"/>
      <c r="BB149" s="700"/>
      <c r="BC149" s="700"/>
      <c r="BD149" s="700"/>
      <c r="BE149" s="700"/>
      <c r="BF149" s="701" t="s">
        <v>1060</v>
      </c>
      <c r="BG149" s="702"/>
      <c r="BH149" s="702"/>
      <c r="BI149" s="702"/>
      <c r="BJ149" s="702"/>
      <c r="BK149" s="702"/>
      <c r="BL149" s="702"/>
      <c r="BM149" s="702"/>
      <c r="BN149" s="700"/>
      <c r="BO149" s="700"/>
      <c r="BP149" s="701" t="s">
        <v>1061</v>
      </c>
      <c r="BQ149" s="702"/>
      <c r="BR149" s="702"/>
      <c r="BS149" s="702"/>
      <c r="BT149" s="702"/>
      <c r="BU149" s="702"/>
      <c r="BV149" s="702"/>
      <c r="BW149" s="700"/>
      <c r="BX149" s="700"/>
      <c r="BY149" s="703"/>
      <c r="BZ149" s="623"/>
      <c r="CA149" s="699"/>
      <c r="CB149" s="700"/>
      <c r="CC149" s="700"/>
      <c r="CD149" s="700"/>
      <c r="CE149" s="700"/>
      <c r="CF149" s="700"/>
      <c r="CG149" s="700"/>
      <c r="CH149" s="700"/>
      <c r="CI149" s="700"/>
      <c r="CJ149" s="700"/>
      <c r="CK149" s="700"/>
      <c r="CL149" s="700"/>
      <c r="CM149" s="700"/>
      <c r="CN149" s="700"/>
      <c r="CO149" s="700"/>
      <c r="CP149" s="700"/>
      <c r="CQ149" s="700"/>
      <c r="CR149" s="700"/>
      <c r="CS149" s="701" t="s">
        <v>1060</v>
      </c>
      <c r="CT149" s="702"/>
      <c r="CU149" s="702"/>
      <c r="CV149" s="702"/>
      <c r="CW149" s="702"/>
      <c r="CX149" s="702"/>
      <c r="CY149" s="702"/>
      <c r="CZ149" s="702"/>
      <c r="DA149" s="700"/>
      <c r="DB149" s="700"/>
      <c r="DC149" s="701" t="s">
        <v>1061</v>
      </c>
      <c r="DD149" s="702"/>
      <c r="DE149" s="702"/>
      <c r="DF149" s="702"/>
      <c r="DG149" s="702"/>
      <c r="DH149" s="702"/>
      <c r="DI149" s="702"/>
      <c r="DJ149" s="700"/>
      <c r="DK149" s="700"/>
      <c r="DL149" s="703"/>
      <c r="DM149" s="623"/>
      <c r="DN149" s="699"/>
      <c r="DO149" s="700"/>
      <c r="DP149" s="700"/>
      <c r="DQ149" s="700"/>
      <c r="DR149" s="700"/>
      <c r="DS149" s="700"/>
      <c r="DT149" s="700"/>
      <c r="DU149" s="700"/>
      <c r="DV149" s="700"/>
      <c r="DW149" s="700"/>
      <c r="DX149" s="700"/>
      <c r="DY149" s="700"/>
      <c r="DZ149" s="700"/>
      <c r="EA149" s="700"/>
      <c r="EB149" s="700"/>
      <c r="EC149" s="700"/>
      <c r="ED149" s="700"/>
      <c r="EE149" s="700"/>
      <c r="EF149" s="701" t="s">
        <v>1060</v>
      </c>
      <c r="EG149" s="702"/>
      <c r="EH149" s="702"/>
      <c r="EI149" s="702"/>
      <c r="EJ149" s="702"/>
      <c r="EK149" s="702"/>
      <c r="EL149" s="702"/>
      <c r="EM149" s="702"/>
      <c r="EN149" s="700"/>
      <c r="EO149" s="700"/>
      <c r="EP149" s="701" t="s">
        <v>1061</v>
      </c>
      <c r="EQ149" s="702"/>
      <c r="ER149" s="702"/>
      <c r="ES149" s="702"/>
      <c r="ET149" s="702"/>
      <c r="EU149" s="702"/>
      <c r="EV149" s="702"/>
      <c r="EW149" s="700"/>
      <c r="EX149" s="700"/>
      <c r="EY149" s="703"/>
    </row>
    <row r="150">
      <c r="A150" s="623"/>
      <c r="B150" s="623"/>
      <c r="C150" s="623"/>
      <c r="D150" s="623"/>
      <c r="E150" s="623"/>
      <c r="F150" s="623"/>
      <c r="G150" s="623"/>
      <c r="H150" s="623"/>
      <c r="I150" s="623"/>
      <c r="J150" s="623"/>
      <c r="K150" s="623"/>
      <c r="L150" s="623"/>
      <c r="M150" s="623"/>
      <c r="N150" s="623"/>
      <c r="O150" s="623"/>
      <c r="P150" s="623"/>
      <c r="Q150" s="623"/>
      <c r="R150" s="623"/>
      <c r="S150" s="704"/>
      <c r="T150" s="704"/>
      <c r="U150" s="704"/>
      <c r="V150" s="704"/>
      <c r="W150" s="704"/>
      <c r="X150" s="704"/>
      <c r="Y150" s="704"/>
      <c r="Z150" s="704"/>
      <c r="AA150" s="623"/>
      <c r="AB150" s="623"/>
      <c r="AC150" s="704"/>
      <c r="AD150" s="704"/>
      <c r="AE150" s="704"/>
      <c r="AF150" s="704"/>
      <c r="AG150" s="704"/>
      <c r="AH150" s="704"/>
      <c r="AI150" s="704"/>
      <c r="AJ150" s="623"/>
      <c r="AK150" s="623"/>
      <c r="AL150" s="623"/>
      <c r="AM150" s="623"/>
      <c r="AN150" s="623"/>
      <c r="AO150" s="623"/>
      <c r="AP150" s="623"/>
      <c r="AQ150" s="623"/>
      <c r="AR150" s="623"/>
      <c r="AS150" s="623"/>
      <c r="AT150" s="623"/>
      <c r="AU150" s="623"/>
      <c r="AV150" s="623"/>
      <c r="AW150" s="623"/>
      <c r="AX150" s="623"/>
      <c r="AY150" s="623"/>
      <c r="AZ150" s="623"/>
      <c r="BA150" s="623"/>
      <c r="BB150" s="623"/>
      <c r="BC150" s="623"/>
      <c r="BD150" s="623"/>
      <c r="BE150" s="623"/>
      <c r="BF150" s="704"/>
      <c r="BG150" s="704"/>
      <c r="BH150" s="704"/>
      <c r="BI150" s="704"/>
      <c r="BJ150" s="704"/>
      <c r="BK150" s="704"/>
      <c r="BL150" s="704"/>
      <c r="BM150" s="704"/>
      <c r="BN150" s="623"/>
      <c r="BO150" s="623"/>
      <c r="BP150" s="704"/>
      <c r="BQ150" s="704"/>
      <c r="BR150" s="704"/>
      <c r="BS150" s="704"/>
      <c r="BT150" s="704"/>
      <c r="BU150" s="704"/>
      <c r="BV150" s="704"/>
      <c r="BW150" s="623"/>
      <c r="BX150" s="623"/>
      <c r="BY150" s="623"/>
      <c r="BZ150" s="623"/>
      <c r="CA150" s="623"/>
      <c r="CB150" s="623"/>
      <c r="CC150" s="623"/>
      <c r="CD150" s="623"/>
      <c r="CE150" s="623"/>
      <c r="CF150" s="623"/>
      <c r="CG150" s="623"/>
      <c r="CH150" s="623"/>
      <c r="CI150" s="623"/>
      <c r="CJ150" s="623"/>
      <c r="CK150" s="623"/>
      <c r="CL150" s="623"/>
      <c r="CM150" s="623"/>
      <c r="CN150" s="623"/>
      <c r="CO150" s="623"/>
      <c r="CP150" s="623"/>
      <c r="CQ150" s="623"/>
      <c r="CR150" s="623"/>
      <c r="CS150" s="704"/>
      <c r="CT150" s="704"/>
      <c r="CU150" s="704"/>
      <c r="CV150" s="704"/>
      <c r="CW150" s="704"/>
      <c r="CX150" s="704"/>
      <c r="CY150" s="704"/>
      <c r="CZ150" s="704"/>
      <c r="DA150" s="623"/>
      <c r="DB150" s="623"/>
      <c r="DC150" s="704"/>
      <c r="DD150" s="704"/>
      <c r="DE150" s="704"/>
      <c r="DF150" s="704"/>
      <c r="DG150" s="704"/>
      <c r="DH150" s="704"/>
      <c r="DI150" s="704"/>
      <c r="DJ150" s="623"/>
      <c r="DK150" s="623"/>
      <c r="DL150" s="623"/>
      <c r="DM150" s="623"/>
      <c r="DN150" s="623"/>
      <c r="DO150" s="623"/>
      <c r="DP150" s="623"/>
      <c r="DQ150" s="623"/>
      <c r="DR150" s="623"/>
      <c r="DS150" s="623"/>
      <c r="DT150" s="623"/>
      <c r="DU150" s="623"/>
      <c r="DV150" s="623"/>
      <c r="DW150" s="623"/>
      <c r="DX150" s="623"/>
      <c r="DY150" s="623"/>
      <c r="DZ150" s="623"/>
      <c r="EA150" s="623"/>
      <c r="EB150" s="623"/>
      <c r="EC150" s="623"/>
      <c r="ED150" s="623"/>
      <c r="EE150" s="623"/>
      <c r="EF150" s="704"/>
      <c r="EG150" s="704"/>
      <c r="EH150" s="704"/>
      <c r="EI150" s="704"/>
      <c r="EJ150" s="704"/>
      <c r="EK150" s="704"/>
      <c r="EL150" s="704"/>
      <c r="EM150" s="704"/>
      <c r="EN150" s="623"/>
      <c r="EO150" s="623"/>
      <c r="EP150" s="704"/>
      <c r="EQ150" s="704"/>
      <c r="ER150" s="704"/>
      <c r="ES150" s="704"/>
      <c r="ET150" s="704"/>
      <c r="EU150" s="704"/>
      <c r="EV150" s="704"/>
      <c r="EW150" s="623"/>
      <c r="EX150" s="623"/>
      <c r="EY150" s="623"/>
    </row>
    <row r="151">
      <c r="A151" s="620"/>
      <c r="B151" s="621"/>
      <c r="C151" s="621"/>
      <c r="D151" s="621"/>
      <c r="E151" s="621"/>
      <c r="F151" s="621"/>
      <c r="G151" s="621"/>
      <c r="H151" s="621"/>
      <c r="I151" s="621"/>
      <c r="J151" s="621"/>
      <c r="K151" s="621"/>
      <c r="L151" s="621"/>
      <c r="M151" s="621"/>
      <c r="N151" s="621"/>
      <c r="O151" s="621"/>
      <c r="P151" s="621"/>
      <c r="Q151" s="621"/>
      <c r="R151" s="621"/>
      <c r="S151" s="621"/>
      <c r="T151" s="621"/>
      <c r="U151" s="621"/>
      <c r="V151" s="621"/>
      <c r="W151" s="621"/>
      <c r="X151" s="621"/>
      <c r="Y151" s="621"/>
      <c r="Z151" s="621"/>
      <c r="AA151" s="621"/>
      <c r="AB151" s="621"/>
      <c r="AC151" s="621"/>
      <c r="AD151" s="621"/>
      <c r="AE151" s="621"/>
      <c r="AF151" s="621"/>
      <c r="AG151" s="621"/>
      <c r="AH151" s="621"/>
      <c r="AI151" s="621"/>
      <c r="AJ151" s="621"/>
      <c r="AK151" s="621"/>
      <c r="AL151" s="622"/>
      <c r="AM151" s="623"/>
      <c r="AN151" s="620"/>
      <c r="AO151" s="621"/>
      <c r="AP151" s="621"/>
      <c r="AQ151" s="621"/>
      <c r="AR151" s="621"/>
      <c r="AS151" s="621"/>
      <c r="AT151" s="621"/>
      <c r="AU151" s="621"/>
      <c r="AV151" s="621"/>
      <c r="AW151" s="621"/>
      <c r="AX151" s="621"/>
      <c r="AY151" s="621"/>
      <c r="AZ151" s="621"/>
      <c r="BA151" s="621"/>
      <c r="BB151" s="621"/>
      <c r="BC151" s="621"/>
      <c r="BD151" s="621"/>
      <c r="BE151" s="621"/>
      <c r="BF151" s="621"/>
      <c r="BG151" s="621"/>
      <c r="BH151" s="621"/>
      <c r="BI151" s="621"/>
      <c r="BJ151" s="621"/>
      <c r="BK151" s="621"/>
      <c r="BL151" s="621"/>
      <c r="BM151" s="621"/>
      <c r="BN151" s="621"/>
      <c r="BO151" s="621"/>
      <c r="BP151" s="621"/>
      <c r="BQ151" s="621"/>
      <c r="BR151" s="621"/>
      <c r="BS151" s="621"/>
      <c r="BT151" s="621"/>
      <c r="BU151" s="621"/>
      <c r="BV151" s="621"/>
      <c r="BW151" s="621"/>
      <c r="BX151" s="621"/>
      <c r="BY151" s="622"/>
      <c r="BZ151" s="623"/>
      <c r="CA151" s="620"/>
      <c r="CB151" s="621"/>
      <c r="CC151" s="621"/>
      <c r="CD151" s="621"/>
      <c r="CE151" s="621"/>
      <c r="CF151" s="621"/>
      <c r="CG151" s="621"/>
      <c r="CH151" s="621"/>
      <c r="CI151" s="621"/>
      <c r="CJ151" s="621"/>
      <c r="CK151" s="621"/>
      <c r="CL151" s="621"/>
      <c r="CM151" s="621"/>
      <c r="CN151" s="621"/>
      <c r="CO151" s="621"/>
      <c r="CP151" s="621"/>
      <c r="CQ151" s="621"/>
      <c r="CR151" s="621"/>
      <c r="CS151" s="621"/>
      <c r="CT151" s="621"/>
      <c r="CU151" s="621"/>
      <c r="CV151" s="621"/>
      <c r="CW151" s="621"/>
      <c r="CX151" s="621"/>
      <c r="CY151" s="621"/>
      <c r="CZ151" s="621"/>
      <c r="DA151" s="621"/>
      <c r="DB151" s="621"/>
      <c r="DC151" s="621"/>
      <c r="DD151" s="621"/>
      <c r="DE151" s="621"/>
      <c r="DF151" s="621"/>
      <c r="DG151" s="621"/>
      <c r="DH151" s="621"/>
      <c r="DI151" s="621"/>
      <c r="DJ151" s="621"/>
      <c r="DK151" s="621"/>
      <c r="DL151" s="622"/>
      <c r="DM151" s="623"/>
      <c r="DN151" s="620"/>
      <c r="DO151" s="621"/>
      <c r="DP151" s="621"/>
      <c r="DQ151" s="621"/>
      <c r="DR151" s="621"/>
      <c r="DS151" s="621"/>
      <c r="DT151" s="621"/>
      <c r="DU151" s="621"/>
      <c r="DV151" s="621"/>
      <c r="DW151" s="621"/>
      <c r="DX151" s="621"/>
      <c r="DY151" s="621"/>
      <c r="DZ151" s="621"/>
      <c r="EA151" s="621"/>
      <c r="EB151" s="621"/>
      <c r="EC151" s="621"/>
      <c r="ED151" s="621"/>
      <c r="EE151" s="621"/>
      <c r="EF151" s="621"/>
      <c r="EG151" s="621"/>
      <c r="EH151" s="621"/>
      <c r="EI151" s="621"/>
      <c r="EJ151" s="621"/>
      <c r="EK151" s="621"/>
      <c r="EL151" s="621"/>
      <c r="EM151" s="621"/>
      <c r="EN151" s="621"/>
      <c r="EO151" s="621"/>
      <c r="EP151" s="621"/>
      <c r="EQ151" s="621"/>
      <c r="ER151" s="621"/>
      <c r="ES151" s="621"/>
      <c r="ET151" s="621"/>
      <c r="EU151" s="621"/>
      <c r="EV151" s="621"/>
      <c r="EW151" s="621"/>
      <c r="EX151" s="621"/>
      <c r="EY151" s="622"/>
    </row>
    <row r="152">
      <c r="A152" s="624"/>
      <c r="B152" s="625" t="s">
        <v>1003</v>
      </c>
      <c r="AL152" s="626"/>
      <c r="AM152" s="626"/>
      <c r="AN152" s="627"/>
      <c r="AO152" s="625" t="s">
        <v>1003</v>
      </c>
      <c r="BY152" s="626"/>
      <c r="BZ152" s="626"/>
      <c r="CA152" s="627"/>
      <c r="CB152" s="625" t="s">
        <v>1003</v>
      </c>
      <c r="DL152" s="626"/>
      <c r="DM152" s="623"/>
      <c r="DN152" s="624"/>
      <c r="DO152" s="625" t="s">
        <v>1003</v>
      </c>
      <c r="EY152" s="626"/>
    </row>
    <row r="153">
      <c r="A153" s="628"/>
      <c r="B153" s="629" t="s">
        <v>1004</v>
      </c>
      <c r="AL153" s="630"/>
      <c r="AM153" s="629"/>
      <c r="AN153" s="628"/>
      <c r="AO153" s="629" t="s">
        <v>1004</v>
      </c>
      <c r="BY153" s="630"/>
      <c r="BZ153" s="629"/>
      <c r="CA153" s="628"/>
      <c r="CB153" s="629" t="s">
        <v>1004</v>
      </c>
      <c r="DL153" s="630"/>
      <c r="DM153" s="623"/>
      <c r="DN153" s="628"/>
      <c r="DO153" s="629" t="s">
        <v>1004</v>
      </c>
      <c r="EY153" s="630"/>
    </row>
    <row r="154">
      <c r="A154" s="718"/>
      <c r="B154" s="719" t="s">
        <v>1063</v>
      </c>
      <c r="AL154" s="720"/>
      <c r="AM154" s="721"/>
      <c r="AN154" s="718"/>
      <c r="AO154" s="631" t="s">
        <v>1063</v>
      </c>
      <c r="BY154" s="720"/>
      <c r="BZ154" s="721"/>
      <c r="CA154" s="718"/>
      <c r="CB154" s="631" t="s">
        <v>1063</v>
      </c>
      <c r="DL154" s="720"/>
      <c r="DM154" s="623"/>
      <c r="DN154" s="718"/>
      <c r="DO154" s="631" t="s">
        <v>1063</v>
      </c>
      <c r="EY154" s="720"/>
    </row>
    <row r="155">
      <c r="A155" s="628"/>
      <c r="B155" s="633"/>
      <c r="C155" s="633"/>
      <c r="D155" s="633"/>
      <c r="E155" s="633"/>
      <c r="F155" s="633"/>
      <c r="G155" s="633"/>
      <c r="H155" s="633"/>
      <c r="I155" s="633"/>
      <c r="J155" s="633"/>
      <c r="K155" s="633"/>
      <c r="L155" s="633"/>
      <c r="M155" s="633"/>
      <c r="N155" s="633"/>
      <c r="O155" s="633"/>
      <c r="P155" s="633"/>
      <c r="Q155" s="633"/>
      <c r="R155" s="633"/>
      <c r="S155" s="633"/>
      <c r="T155" s="633"/>
      <c r="U155" s="633"/>
      <c r="V155" s="633"/>
      <c r="W155" s="633"/>
      <c r="X155" s="633"/>
      <c r="Y155" s="633"/>
      <c r="Z155" s="633"/>
      <c r="AA155" s="633"/>
      <c r="AB155" s="633"/>
      <c r="AC155" s="633"/>
      <c r="AD155" s="633"/>
      <c r="AE155" s="633"/>
      <c r="AF155" s="633"/>
      <c r="AG155" s="633"/>
      <c r="AH155" s="633"/>
      <c r="AI155" s="633"/>
      <c r="AJ155" s="633"/>
      <c r="AK155" s="633"/>
      <c r="AL155" s="632"/>
      <c r="AM155" s="631"/>
      <c r="AN155" s="628"/>
      <c r="AO155" s="633"/>
      <c r="AP155" s="633"/>
      <c r="AQ155" s="633"/>
      <c r="AR155" s="633"/>
      <c r="AS155" s="633"/>
      <c r="AT155" s="633"/>
      <c r="AU155" s="633"/>
      <c r="AV155" s="633"/>
      <c r="AW155" s="633"/>
      <c r="AX155" s="633"/>
      <c r="AY155" s="633"/>
      <c r="AZ155" s="633"/>
      <c r="BA155" s="633"/>
      <c r="BB155" s="633"/>
      <c r="BC155" s="633"/>
      <c r="BD155" s="633"/>
      <c r="BE155" s="633"/>
      <c r="BF155" s="633"/>
      <c r="BG155" s="633"/>
      <c r="BH155" s="633"/>
      <c r="BI155" s="633"/>
      <c r="BJ155" s="633"/>
      <c r="BK155" s="633"/>
      <c r="BL155" s="633"/>
      <c r="BM155" s="633"/>
      <c r="BN155" s="633"/>
      <c r="BO155" s="633"/>
      <c r="BP155" s="633"/>
      <c r="BQ155" s="633"/>
      <c r="BR155" s="633"/>
      <c r="BS155" s="633"/>
      <c r="BT155" s="633"/>
      <c r="BU155" s="633"/>
      <c r="BV155" s="633"/>
      <c r="BW155" s="633"/>
      <c r="BX155" s="633"/>
      <c r="BY155" s="632"/>
      <c r="BZ155" s="631"/>
      <c r="CA155" s="628"/>
      <c r="CB155" s="633"/>
      <c r="CC155" s="633"/>
      <c r="CD155" s="633"/>
      <c r="CE155" s="633"/>
      <c r="CF155" s="633"/>
      <c r="CG155" s="633"/>
      <c r="CH155" s="633"/>
      <c r="CI155" s="633"/>
      <c r="CJ155" s="633"/>
      <c r="CK155" s="633"/>
      <c r="CL155" s="633"/>
      <c r="CM155" s="633"/>
      <c r="CN155" s="633"/>
      <c r="CO155" s="633"/>
      <c r="CP155" s="633"/>
      <c r="CQ155" s="633"/>
      <c r="CR155" s="633"/>
      <c r="CS155" s="633"/>
      <c r="CT155" s="633"/>
      <c r="CU155" s="633"/>
      <c r="CV155" s="633"/>
      <c r="CW155" s="633"/>
      <c r="CX155" s="633"/>
      <c r="CY155" s="633"/>
      <c r="CZ155" s="633"/>
      <c r="DA155" s="633"/>
      <c r="DB155" s="633"/>
      <c r="DC155" s="633"/>
      <c r="DD155" s="633"/>
      <c r="DE155" s="633"/>
      <c r="DF155" s="633"/>
      <c r="DG155" s="633"/>
      <c r="DH155" s="633"/>
      <c r="DI155" s="633"/>
      <c r="DJ155" s="633"/>
      <c r="DK155" s="633"/>
      <c r="DL155" s="632"/>
      <c r="DM155" s="623"/>
      <c r="DN155" s="628"/>
      <c r="DO155" s="633"/>
      <c r="DP155" s="633"/>
      <c r="DQ155" s="633"/>
      <c r="DR155" s="633"/>
      <c r="DS155" s="633"/>
      <c r="DT155" s="633"/>
      <c r="DU155" s="633"/>
      <c r="DV155" s="633"/>
      <c r="DW155" s="633"/>
      <c r="DX155" s="633"/>
      <c r="DY155" s="633"/>
      <c r="DZ155" s="633"/>
      <c r="EA155" s="633"/>
      <c r="EB155" s="633"/>
      <c r="EC155" s="633"/>
      <c r="ED155" s="633"/>
      <c r="EE155" s="633"/>
      <c r="EF155" s="633"/>
      <c r="EG155" s="633"/>
      <c r="EH155" s="633"/>
      <c r="EI155" s="633"/>
      <c r="EJ155" s="633"/>
      <c r="EK155" s="633"/>
      <c r="EL155" s="633"/>
      <c r="EM155" s="633"/>
      <c r="EN155" s="633"/>
      <c r="EO155" s="633"/>
      <c r="EP155" s="633"/>
      <c r="EQ155" s="633"/>
      <c r="ER155" s="633"/>
      <c r="ES155" s="633"/>
      <c r="ET155" s="633"/>
      <c r="EU155" s="633"/>
      <c r="EV155" s="633"/>
      <c r="EW155" s="631"/>
      <c r="EX155" s="631"/>
      <c r="EY155" s="632"/>
    </row>
    <row r="156">
      <c r="A156" s="628"/>
      <c r="B156" s="634" t="s">
        <v>1006</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2"/>
      <c r="AL156" s="635"/>
      <c r="AM156" s="636"/>
      <c r="AN156" s="628"/>
      <c r="AO156" s="634" t="s">
        <v>1006</v>
      </c>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2"/>
      <c r="BY156" s="635"/>
      <c r="BZ156" s="636"/>
      <c r="CA156" s="628"/>
      <c r="CB156" s="634" t="s">
        <v>1006</v>
      </c>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2"/>
      <c r="DL156" s="632"/>
      <c r="DM156" s="623"/>
      <c r="DN156" s="722"/>
      <c r="DO156" s="634" t="s">
        <v>1006</v>
      </c>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c r="EO156" s="11"/>
      <c r="EP156" s="11"/>
      <c r="EQ156" s="11"/>
      <c r="ER156" s="11"/>
      <c r="ES156" s="11"/>
      <c r="ET156" s="11"/>
      <c r="EU156" s="11"/>
      <c r="EV156" s="11"/>
      <c r="EW156" s="11"/>
      <c r="EX156" s="12"/>
      <c r="EY156" s="635"/>
    </row>
    <row r="157">
      <c r="A157" s="628"/>
      <c r="B157" s="637" t="s">
        <v>43</v>
      </c>
      <c r="C157" s="12"/>
      <c r="D157" s="638" t="str">
        <f>'3A 2025-2026 REPORTE CALIFICACI'!E7</f>
        <v>2025-2026</v>
      </c>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6"/>
      <c r="AL157" s="639"/>
      <c r="AM157" s="640"/>
      <c r="AN157" s="628"/>
      <c r="AO157" s="637" t="s">
        <v>43</v>
      </c>
      <c r="AP157" s="12"/>
      <c r="AQ157" s="638" t="str">
        <f>'3A 2025-2026 REPORTE CALIFICACI'!E7</f>
        <v>2025-2026</v>
      </c>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6"/>
      <c r="BY157" s="639"/>
      <c r="BZ157" s="640"/>
      <c r="CA157" s="628"/>
      <c r="CB157" s="637" t="s">
        <v>43</v>
      </c>
      <c r="CC157" s="12"/>
      <c r="CD157" s="638" t="str">
        <f>'3A 2025-2026 REPORTE CALIFICACI'!E7</f>
        <v>2025-2026</v>
      </c>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c r="DF157" s="15"/>
      <c r="DG157" s="15"/>
      <c r="DH157" s="15"/>
      <c r="DI157" s="15"/>
      <c r="DJ157" s="15"/>
      <c r="DK157" s="16"/>
      <c r="DL157" s="639"/>
      <c r="DM157" s="623"/>
      <c r="DN157" s="723"/>
      <c r="DO157" s="637" t="s">
        <v>43</v>
      </c>
      <c r="DP157" s="12"/>
      <c r="DQ157" s="638" t="str">
        <f>'3A 2025-2026 REPORTE CALIFICACI'!E7</f>
        <v>2025-2026</v>
      </c>
      <c r="DR157" s="15"/>
      <c r="DS157" s="15"/>
      <c r="DT157" s="15"/>
      <c r="DU157" s="15"/>
      <c r="DV157" s="15"/>
      <c r="DW157" s="15"/>
      <c r="DX157" s="15"/>
      <c r="DY157" s="15"/>
      <c r="DZ157" s="15"/>
      <c r="EA157" s="15"/>
      <c r="EB157" s="15"/>
      <c r="EC157" s="15"/>
      <c r="ED157" s="15"/>
      <c r="EE157" s="15"/>
      <c r="EF157" s="15"/>
      <c r="EG157" s="15"/>
      <c r="EH157" s="15"/>
      <c r="EI157" s="15"/>
      <c r="EJ157" s="15"/>
      <c r="EK157" s="15"/>
      <c r="EL157" s="15"/>
      <c r="EM157" s="15"/>
      <c r="EN157" s="15"/>
      <c r="EO157" s="15"/>
      <c r="EP157" s="15"/>
      <c r="EQ157" s="15"/>
      <c r="ER157" s="15"/>
      <c r="ES157" s="15"/>
      <c r="ET157" s="15"/>
      <c r="EU157" s="15"/>
      <c r="EV157" s="15"/>
      <c r="EW157" s="15"/>
      <c r="EX157" s="16"/>
      <c r="EY157" s="639"/>
    </row>
    <row r="158">
      <c r="A158" s="628"/>
      <c r="B158" s="641" t="s">
        <v>1007</v>
      </c>
      <c r="C158" s="12"/>
      <c r="D158" s="638" t="str">
        <f>'3A 2025-2026 REPORTE CALIFICACI'!D23</f>
        <v>Fernando José Díaz Fernández</v>
      </c>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6"/>
      <c r="AL158" s="639"/>
      <c r="AM158" s="640"/>
      <c r="AN158" s="628"/>
      <c r="AO158" s="641" t="s">
        <v>1007</v>
      </c>
      <c r="AP158" s="12"/>
      <c r="AQ158" s="638" t="str">
        <f>'3A 2025-2026 REPORTE CALIFICACI'!D24</f>
        <v>Scarlett  Espinal Estéves</v>
      </c>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6"/>
      <c r="BY158" s="639"/>
      <c r="BZ158" s="640"/>
      <c r="CA158" s="628"/>
      <c r="CB158" s="641" t="s">
        <v>1007</v>
      </c>
      <c r="CC158" s="12"/>
      <c r="CD158" s="638" t="str">
        <f>'3A 2025-2026 REPORTE CALIFICACI'!D25</f>
        <v>José Manuel Estrella</v>
      </c>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c r="DF158" s="15"/>
      <c r="DG158" s="15"/>
      <c r="DH158" s="15"/>
      <c r="DI158" s="15"/>
      <c r="DJ158" s="15"/>
      <c r="DK158" s="16"/>
      <c r="DL158" s="639"/>
      <c r="DM158" s="623"/>
      <c r="DN158" s="723"/>
      <c r="DO158" s="641" t="s">
        <v>1007</v>
      </c>
      <c r="DP158" s="12"/>
      <c r="DQ158" s="638" t="str">
        <f>'3A 2025-2026 REPORTE CALIFICACI'!D26</f>
        <v>Misael Starberk Ferreras Pérez</v>
      </c>
      <c r="DR158" s="15"/>
      <c r="DS158" s="15"/>
      <c r="DT158" s="15"/>
      <c r="DU158" s="15"/>
      <c r="DV158" s="15"/>
      <c r="DW158" s="15"/>
      <c r="DX158" s="15"/>
      <c r="DY158" s="15"/>
      <c r="DZ158" s="15"/>
      <c r="EA158" s="15"/>
      <c r="EB158" s="15"/>
      <c r="EC158" s="15"/>
      <c r="ED158" s="15"/>
      <c r="EE158" s="15"/>
      <c r="EF158" s="15"/>
      <c r="EG158" s="15"/>
      <c r="EH158" s="15"/>
      <c r="EI158" s="15"/>
      <c r="EJ158" s="15"/>
      <c r="EK158" s="15"/>
      <c r="EL158" s="15"/>
      <c r="EM158" s="15"/>
      <c r="EN158" s="15"/>
      <c r="EO158" s="15"/>
      <c r="EP158" s="15"/>
      <c r="EQ158" s="15"/>
      <c r="ER158" s="15"/>
      <c r="ES158" s="15"/>
      <c r="ET158" s="15"/>
      <c r="EU158" s="15"/>
      <c r="EV158" s="15"/>
      <c r="EW158" s="15"/>
      <c r="EX158" s="16"/>
      <c r="EY158" s="639"/>
    </row>
    <row r="159">
      <c r="A159" s="628"/>
      <c r="B159" s="641" t="s">
        <v>1008</v>
      </c>
      <c r="C159" s="12"/>
      <c r="D159" s="638">
        <f>'3A 2025-2026 REPORTE CALIFICACI'!A23</f>
        <v>13</v>
      </c>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6"/>
      <c r="AL159" s="639"/>
      <c r="AM159" s="640"/>
      <c r="AN159" s="628"/>
      <c r="AO159" s="641" t="s">
        <v>1008</v>
      </c>
      <c r="AP159" s="12"/>
      <c r="AQ159" s="638">
        <f>'3A 2025-2026 REPORTE CALIFICACI'!A24</f>
        <v>14</v>
      </c>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6"/>
      <c r="BY159" s="639"/>
      <c r="BZ159" s="640"/>
      <c r="CA159" s="628"/>
      <c r="CB159" s="641" t="s">
        <v>1008</v>
      </c>
      <c r="CC159" s="12"/>
      <c r="CD159" s="638">
        <f>'3A 2025-2026 REPORTE CALIFICACI'!A25</f>
        <v>15</v>
      </c>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c r="DF159" s="15"/>
      <c r="DG159" s="15"/>
      <c r="DH159" s="15"/>
      <c r="DI159" s="15"/>
      <c r="DJ159" s="15"/>
      <c r="DK159" s="16"/>
      <c r="DL159" s="639"/>
      <c r="DM159" s="623"/>
      <c r="DN159" s="723"/>
      <c r="DO159" s="641" t="s">
        <v>1008</v>
      </c>
      <c r="DP159" s="12"/>
      <c r="DQ159" s="638">
        <f>'3A 2025-2026 REPORTE CALIFICACI'!A26</f>
        <v>16</v>
      </c>
      <c r="DR159" s="15"/>
      <c r="DS159" s="15"/>
      <c r="DT159" s="15"/>
      <c r="DU159" s="15"/>
      <c r="DV159" s="15"/>
      <c r="DW159" s="15"/>
      <c r="DX159" s="15"/>
      <c r="DY159" s="15"/>
      <c r="DZ159" s="15"/>
      <c r="EA159" s="15"/>
      <c r="EB159" s="15"/>
      <c r="EC159" s="15"/>
      <c r="ED159" s="15"/>
      <c r="EE159" s="15"/>
      <c r="EF159" s="15"/>
      <c r="EG159" s="15"/>
      <c r="EH159" s="15"/>
      <c r="EI159" s="15"/>
      <c r="EJ159" s="15"/>
      <c r="EK159" s="15"/>
      <c r="EL159" s="15"/>
      <c r="EM159" s="15"/>
      <c r="EN159" s="15"/>
      <c r="EO159" s="15"/>
      <c r="EP159" s="15"/>
      <c r="EQ159" s="15"/>
      <c r="ER159" s="15"/>
      <c r="ES159" s="15"/>
      <c r="ET159" s="15"/>
      <c r="EU159" s="15"/>
      <c r="EV159" s="15"/>
      <c r="EW159" s="15"/>
      <c r="EX159" s="16"/>
      <c r="EY159" s="639"/>
    </row>
    <row r="160">
      <c r="A160" s="628"/>
      <c r="B160" s="641" t="s">
        <v>1009</v>
      </c>
      <c r="C160" s="12"/>
      <c r="D160" s="638">
        <f>'3A 2025-2026 REPORTE CALIFICACI'!C23</f>
        <v>32387390</v>
      </c>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6"/>
      <c r="AL160" s="639"/>
      <c r="AM160" s="640"/>
      <c r="AN160" s="628"/>
      <c r="AO160" s="641" t="s">
        <v>1009</v>
      </c>
      <c r="AP160" s="12"/>
      <c r="AQ160" s="638">
        <f>'3A 2025-2026 REPORTE CALIFICACI'!C24</f>
        <v>27198412</v>
      </c>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6"/>
      <c r="BY160" s="639"/>
      <c r="BZ160" s="640"/>
      <c r="CA160" s="628"/>
      <c r="CB160" s="641" t="s">
        <v>1009</v>
      </c>
      <c r="CC160" s="12"/>
      <c r="CD160" s="638">
        <f>'3A 2025-2026 REPORTE CALIFICACI'!C25</f>
        <v>33382609</v>
      </c>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c r="DF160" s="15"/>
      <c r="DG160" s="15"/>
      <c r="DH160" s="15"/>
      <c r="DI160" s="15"/>
      <c r="DJ160" s="15"/>
      <c r="DK160" s="16"/>
      <c r="DL160" s="639"/>
      <c r="DM160" s="623"/>
      <c r="DN160" s="723"/>
      <c r="DO160" s="641" t="s">
        <v>1009</v>
      </c>
      <c r="DP160" s="12"/>
      <c r="DQ160" s="638">
        <f>'3A 2025-2026 REPORTE CALIFICACI'!C26</f>
        <v>32745811</v>
      </c>
      <c r="DR160" s="15"/>
      <c r="DS160" s="15"/>
      <c r="DT160" s="15"/>
      <c r="DU160" s="15"/>
      <c r="DV160" s="15"/>
      <c r="DW160" s="15"/>
      <c r="DX160" s="15"/>
      <c r="DY160" s="15"/>
      <c r="DZ160" s="15"/>
      <c r="EA160" s="15"/>
      <c r="EB160" s="15"/>
      <c r="EC160" s="15"/>
      <c r="ED160" s="15"/>
      <c r="EE160" s="15"/>
      <c r="EF160" s="15"/>
      <c r="EG160" s="15"/>
      <c r="EH160" s="15"/>
      <c r="EI160" s="15"/>
      <c r="EJ160" s="15"/>
      <c r="EK160" s="15"/>
      <c r="EL160" s="15"/>
      <c r="EM160" s="15"/>
      <c r="EN160" s="15"/>
      <c r="EO160" s="15"/>
      <c r="EP160" s="15"/>
      <c r="EQ160" s="15"/>
      <c r="ER160" s="15"/>
      <c r="ES160" s="15"/>
      <c r="ET160" s="15"/>
      <c r="EU160" s="15"/>
      <c r="EV160" s="15"/>
      <c r="EW160" s="15"/>
      <c r="EX160" s="16"/>
      <c r="EY160" s="639"/>
    </row>
    <row r="161">
      <c r="A161" s="628"/>
      <c r="B161" s="641" t="s">
        <v>1010</v>
      </c>
      <c r="C161" s="12"/>
      <c r="D161" s="638" t="str">
        <f>'3A 2025-2026 REPORTE CALIFICACI'!D5</f>
        <v>3A</v>
      </c>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6"/>
      <c r="AL161" s="639"/>
      <c r="AM161" s="640"/>
      <c r="AN161" s="628"/>
      <c r="AO161" s="641" t="s">
        <v>1010</v>
      </c>
      <c r="AP161" s="12"/>
      <c r="AQ161" s="638" t="str">
        <f>'3A 2025-2026 REPORTE CALIFICACI'!D5</f>
        <v>3A</v>
      </c>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6"/>
      <c r="BY161" s="639"/>
      <c r="BZ161" s="640"/>
      <c r="CA161" s="628"/>
      <c r="CB161" s="641" t="s">
        <v>1010</v>
      </c>
      <c r="CC161" s="12"/>
      <c r="CD161" s="638" t="str">
        <f>'3A 2025-2026 REPORTE CALIFICACI'!D5</f>
        <v>3A</v>
      </c>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c r="DF161" s="15"/>
      <c r="DG161" s="15"/>
      <c r="DH161" s="15"/>
      <c r="DI161" s="15"/>
      <c r="DJ161" s="15"/>
      <c r="DK161" s="16"/>
      <c r="DL161" s="639"/>
      <c r="DM161" s="623"/>
      <c r="DN161" s="723"/>
      <c r="DO161" s="641" t="s">
        <v>1010</v>
      </c>
      <c r="DP161" s="12"/>
      <c r="DQ161" s="638" t="str">
        <f>'3A 2025-2026 REPORTE CALIFICACI'!D5</f>
        <v>3A</v>
      </c>
      <c r="DR161" s="15"/>
      <c r="DS161" s="15"/>
      <c r="DT161" s="15"/>
      <c r="DU161" s="15"/>
      <c r="DV161" s="15"/>
      <c r="DW161" s="15"/>
      <c r="DX161" s="15"/>
      <c r="DY161" s="15"/>
      <c r="DZ161" s="15"/>
      <c r="EA161" s="15"/>
      <c r="EB161" s="15"/>
      <c r="EC161" s="15"/>
      <c r="ED161" s="15"/>
      <c r="EE161" s="15"/>
      <c r="EF161" s="15"/>
      <c r="EG161" s="15"/>
      <c r="EH161" s="15"/>
      <c r="EI161" s="15"/>
      <c r="EJ161" s="15"/>
      <c r="EK161" s="15"/>
      <c r="EL161" s="15"/>
      <c r="EM161" s="15"/>
      <c r="EN161" s="15"/>
      <c r="EO161" s="15"/>
      <c r="EP161" s="15"/>
      <c r="EQ161" s="15"/>
      <c r="ER161" s="15"/>
      <c r="ES161" s="15"/>
      <c r="ET161" s="15"/>
      <c r="EU161" s="15"/>
      <c r="EV161" s="15"/>
      <c r="EW161" s="15"/>
      <c r="EX161" s="16"/>
      <c r="EY161" s="639"/>
    </row>
    <row r="162">
      <c r="A162" s="628"/>
      <c r="B162" s="642" t="s">
        <v>977</v>
      </c>
      <c r="C162" s="12"/>
      <c r="D162" s="638" t="str">
        <f>'3A 2025-2026 REPORTE CALIFICACI'!E6</f>
        <v>MAYELIN GARCIA</v>
      </c>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6"/>
      <c r="AL162" s="639"/>
      <c r="AM162" s="640"/>
      <c r="AN162" s="628"/>
      <c r="AO162" s="642" t="s">
        <v>977</v>
      </c>
      <c r="AP162" s="12"/>
      <c r="AQ162" s="705" t="str">
        <f>'3A 2025-2026 REPORTE CALIFICACI'!E6</f>
        <v>MAYELIN GARCIA</v>
      </c>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6"/>
      <c r="BY162" s="639"/>
      <c r="BZ162" s="640"/>
      <c r="CA162" s="628"/>
      <c r="CB162" s="642" t="s">
        <v>977</v>
      </c>
      <c r="CC162" s="12"/>
      <c r="CD162" s="638" t="str">
        <f>'3A 2025-2026 REPORTE CALIFICACI'!E6</f>
        <v>MAYELIN GARCIA</v>
      </c>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6"/>
      <c r="DL162" s="639"/>
      <c r="DM162" s="623"/>
      <c r="DN162" s="723"/>
      <c r="DO162" s="642" t="s">
        <v>977</v>
      </c>
      <c r="DP162" s="12"/>
      <c r="DQ162" s="638" t="str">
        <f>'3A 2025-2026 REPORTE CALIFICACI'!E6</f>
        <v>MAYELIN GARCIA</v>
      </c>
      <c r="DR162" s="15"/>
      <c r="DS162" s="15"/>
      <c r="DT162" s="15"/>
      <c r="DU162" s="15"/>
      <c r="DV162" s="15"/>
      <c r="DW162" s="15"/>
      <c r="DX162" s="15"/>
      <c r="DY162" s="15"/>
      <c r="DZ162" s="15"/>
      <c r="EA162" s="15"/>
      <c r="EB162" s="15"/>
      <c r="EC162" s="15"/>
      <c r="ED162" s="15"/>
      <c r="EE162" s="15"/>
      <c r="EF162" s="15"/>
      <c r="EG162" s="15"/>
      <c r="EH162" s="15"/>
      <c r="EI162" s="15"/>
      <c r="EJ162" s="15"/>
      <c r="EK162" s="15"/>
      <c r="EL162" s="15"/>
      <c r="EM162" s="15"/>
      <c r="EN162" s="15"/>
      <c r="EO162" s="15"/>
      <c r="EP162" s="15"/>
      <c r="EQ162" s="15"/>
      <c r="ER162" s="15"/>
      <c r="ES162" s="15"/>
      <c r="ET162" s="15"/>
      <c r="EU162" s="15"/>
      <c r="EV162" s="15"/>
      <c r="EW162" s="15"/>
      <c r="EX162" s="16"/>
      <c r="EY162" s="639"/>
    </row>
    <row r="163">
      <c r="A163" s="628"/>
      <c r="B163" s="643"/>
      <c r="C163" s="643"/>
      <c r="D163" s="643"/>
      <c r="E163" s="643"/>
      <c r="F163" s="643"/>
      <c r="G163" s="643"/>
      <c r="H163" s="643"/>
      <c r="I163" s="643"/>
      <c r="J163" s="643"/>
      <c r="K163" s="643"/>
      <c r="L163" s="643"/>
      <c r="M163" s="643"/>
      <c r="N163" s="643"/>
      <c r="O163" s="643"/>
      <c r="P163" s="643"/>
      <c r="Q163" s="643"/>
      <c r="R163" s="643"/>
      <c r="S163" s="643"/>
      <c r="T163" s="643"/>
      <c r="U163" s="643"/>
      <c r="V163" s="643"/>
      <c r="W163" s="643"/>
      <c r="X163" s="643"/>
      <c r="Y163" s="643"/>
      <c r="Z163" s="643"/>
      <c r="AA163" s="643"/>
      <c r="AB163" s="643"/>
      <c r="AC163" s="643"/>
      <c r="AD163" s="643"/>
      <c r="AE163" s="643"/>
      <c r="AF163" s="643"/>
      <c r="AG163" s="643"/>
      <c r="AH163" s="643"/>
      <c r="AI163" s="643"/>
      <c r="AJ163" s="643"/>
      <c r="AK163" s="643"/>
      <c r="AL163" s="644"/>
      <c r="AM163" s="643"/>
      <c r="AN163" s="628"/>
      <c r="AO163" s="643"/>
      <c r="AP163" s="643"/>
      <c r="AQ163" s="643"/>
      <c r="AR163" s="643"/>
      <c r="AS163" s="643"/>
      <c r="AT163" s="643"/>
      <c r="AU163" s="643"/>
      <c r="AV163" s="643"/>
      <c r="AW163" s="643"/>
      <c r="AX163" s="643"/>
      <c r="AY163" s="643"/>
      <c r="AZ163" s="643"/>
      <c r="BA163" s="643"/>
      <c r="BB163" s="643"/>
      <c r="BC163" s="643"/>
      <c r="BD163" s="643"/>
      <c r="BE163" s="643"/>
      <c r="BF163" s="643"/>
      <c r="BG163" s="643"/>
      <c r="BH163" s="643"/>
      <c r="BI163" s="643"/>
      <c r="BJ163" s="643"/>
      <c r="BK163" s="643"/>
      <c r="BL163" s="643"/>
      <c r="BM163" s="643"/>
      <c r="BN163" s="643"/>
      <c r="BO163" s="643"/>
      <c r="BP163" s="643"/>
      <c r="BQ163" s="643"/>
      <c r="BR163" s="643"/>
      <c r="BS163" s="643"/>
      <c r="BT163" s="643"/>
      <c r="BU163" s="643"/>
      <c r="BV163" s="643"/>
      <c r="BW163" s="643"/>
      <c r="BX163" s="643"/>
      <c r="BY163" s="644"/>
      <c r="BZ163" s="643"/>
      <c r="CA163" s="628"/>
      <c r="CB163" s="643"/>
      <c r="CC163" s="643"/>
      <c r="CD163" s="643"/>
      <c r="CE163" s="643"/>
      <c r="CF163" s="643"/>
      <c r="CG163" s="643"/>
      <c r="CH163" s="643"/>
      <c r="CI163" s="643"/>
      <c r="CJ163" s="643"/>
      <c r="CK163" s="643"/>
      <c r="CL163" s="643"/>
      <c r="CM163" s="643"/>
      <c r="CN163" s="643"/>
      <c r="CO163" s="643"/>
      <c r="CP163" s="643"/>
      <c r="CQ163" s="643"/>
      <c r="CR163" s="643"/>
      <c r="CS163" s="643"/>
      <c r="CT163" s="643"/>
      <c r="CU163" s="643"/>
      <c r="CV163" s="643"/>
      <c r="CW163" s="643"/>
      <c r="CX163" s="643"/>
      <c r="CY163" s="643"/>
      <c r="CZ163" s="643"/>
      <c r="DA163" s="643"/>
      <c r="DB163" s="643"/>
      <c r="DC163" s="643"/>
      <c r="DD163" s="643"/>
      <c r="DE163" s="643"/>
      <c r="DF163" s="643"/>
      <c r="DG163" s="643"/>
      <c r="DH163" s="643"/>
      <c r="DI163" s="643"/>
      <c r="DJ163" s="643"/>
      <c r="DK163" s="643"/>
      <c r="DL163" s="644"/>
      <c r="DM163" s="623"/>
      <c r="DN163" s="628"/>
      <c r="DO163" s="643"/>
      <c r="DP163" s="643"/>
      <c r="DQ163" s="643"/>
      <c r="DR163" s="643"/>
      <c r="DS163" s="643"/>
      <c r="DT163" s="643"/>
      <c r="DU163" s="643"/>
      <c r="DV163" s="643"/>
      <c r="DW163" s="643"/>
      <c r="DX163" s="643"/>
      <c r="DY163" s="643"/>
      <c r="DZ163" s="643"/>
      <c r="EA163" s="643"/>
      <c r="EB163" s="643"/>
      <c r="EC163" s="643"/>
      <c r="ED163" s="643"/>
      <c r="EE163" s="643"/>
      <c r="EF163" s="643"/>
      <c r="EG163" s="643"/>
      <c r="EH163" s="643"/>
      <c r="EI163" s="643"/>
      <c r="EJ163" s="643"/>
      <c r="EK163" s="643"/>
      <c r="EL163" s="643"/>
      <c r="EM163" s="643"/>
      <c r="EN163" s="643"/>
      <c r="EO163" s="643"/>
      <c r="EP163" s="643"/>
      <c r="EQ163" s="643"/>
      <c r="ER163" s="643"/>
      <c r="ES163" s="643"/>
      <c r="ET163" s="643"/>
      <c r="EU163" s="643"/>
      <c r="EV163" s="643"/>
      <c r="EW163" s="643"/>
      <c r="EX163" s="643"/>
      <c r="EY163" s="644"/>
    </row>
    <row r="164">
      <c r="A164" s="628"/>
      <c r="B164" s="643"/>
      <c r="C164" s="643"/>
      <c r="D164" s="643"/>
      <c r="E164" s="643"/>
      <c r="F164" s="643"/>
      <c r="G164" s="643"/>
      <c r="H164" s="643"/>
      <c r="I164" s="643"/>
      <c r="J164" s="643"/>
      <c r="K164" s="643"/>
      <c r="L164" s="643"/>
      <c r="M164" s="643"/>
      <c r="N164" s="643"/>
      <c r="O164" s="643"/>
      <c r="P164" s="643"/>
      <c r="Q164" s="643"/>
      <c r="R164" s="643"/>
      <c r="S164" s="643"/>
      <c r="T164" s="643"/>
      <c r="U164" s="643"/>
      <c r="V164" s="643"/>
      <c r="W164" s="643"/>
      <c r="X164" s="643"/>
      <c r="Y164" s="643"/>
      <c r="Z164" s="643"/>
      <c r="AA164" s="643"/>
      <c r="AB164" s="643"/>
      <c r="AC164" s="643"/>
      <c r="AD164" s="643"/>
      <c r="AE164" s="643"/>
      <c r="AF164" s="643"/>
      <c r="AG164" s="643"/>
      <c r="AH164" s="643"/>
      <c r="AI164" s="643"/>
      <c r="AJ164" s="643"/>
      <c r="AK164" s="643"/>
      <c r="AL164" s="644"/>
      <c r="AM164" s="643"/>
      <c r="AN164" s="628"/>
      <c r="AO164" s="643"/>
      <c r="AP164" s="643"/>
      <c r="AQ164" s="643"/>
      <c r="AR164" s="643"/>
      <c r="AS164" s="643"/>
      <c r="AT164" s="643"/>
      <c r="AU164" s="643"/>
      <c r="AV164" s="643"/>
      <c r="AW164" s="643"/>
      <c r="AX164" s="643"/>
      <c r="AY164" s="643"/>
      <c r="AZ164" s="643"/>
      <c r="BA164" s="643"/>
      <c r="BB164" s="643"/>
      <c r="BC164" s="643"/>
      <c r="BD164" s="643"/>
      <c r="BE164" s="643"/>
      <c r="BF164" s="643"/>
      <c r="BG164" s="643"/>
      <c r="BH164" s="643"/>
      <c r="BI164" s="643"/>
      <c r="BJ164" s="643"/>
      <c r="BK164" s="643"/>
      <c r="BL164" s="643"/>
      <c r="BM164" s="643"/>
      <c r="BN164" s="643"/>
      <c r="BO164" s="643"/>
      <c r="BP164" s="643"/>
      <c r="BQ164" s="643"/>
      <c r="BR164" s="643"/>
      <c r="BS164" s="643"/>
      <c r="BT164" s="643"/>
      <c r="BU164" s="643"/>
      <c r="BV164" s="643"/>
      <c r="BW164" s="643"/>
      <c r="BX164" s="643"/>
      <c r="BY164" s="644"/>
      <c r="BZ164" s="643"/>
      <c r="CA164" s="628"/>
      <c r="CB164" s="643"/>
      <c r="CC164" s="643"/>
      <c r="CD164" s="643"/>
      <c r="CE164" s="643"/>
      <c r="CF164" s="643"/>
      <c r="CG164" s="643"/>
      <c r="CH164" s="643"/>
      <c r="CI164" s="643"/>
      <c r="CJ164" s="643"/>
      <c r="CK164" s="643"/>
      <c r="CL164" s="643"/>
      <c r="CM164" s="643"/>
      <c r="CN164" s="643"/>
      <c r="CO164" s="643"/>
      <c r="CP164" s="643"/>
      <c r="CQ164" s="643"/>
      <c r="CR164" s="643"/>
      <c r="CS164" s="643"/>
      <c r="CT164" s="643"/>
      <c r="CU164" s="643"/>
      <c r="CV164" s="643"/>
      <c r="CW164" s="643"/>
      <c r="CX164" s="643"/>
      <c r="CY164" s="643"/>
      <c r="CZ164" s="643"/>
      <c r="DA164" s="643"/>
      <c r="DB164" s="643"/>
      <c r="DC164" s="643"/>
      <c r="DD164" s="643"/>
      <c r="DE164" s="643"/>
      <c r="DF164" s="643"/>
      <c r="DG164" s="643"/>
      <c r="DH164" s="643"/>
      <c r="DI164" s="643"/>
      <c r="DJ164" s="643"/>
      <c r="DK164" s="643"/>
      <c r="DL164" s="644"/>
      <c r="DM164" s="623"/>
      <c r="DN164" s="628"/>
      <c r="DO164" s="643"/>
      <c r="DP164" s="643"/>
      <c r="DQ164" s="643"/>
      <c r="DR164" s="643"/>
      <c r="DS164" s="643"/>
      <c r="DT164" s="643"/>
      <c r="DU164" s="643"/>
      <c r="DV164" s="643"/>
      <c r="DW164" s="643"/>
      <c r="DX164" s="643"/>
      <c r="DY164" s="643"/>
      <c r="DZ164" s="643"/>
      <c r="EA164" s="643"/>
      <c r="EB164" s="643"/>
      <c r="EC164" s="643"/>
      <c r="ED164" s="643"/>
      <c r="EE164" s="643"/>
      <c r="EF164" s="643"/>
      <c r="EG164" s="643"/>
      <c r="EH164" s="643"/>
      <c r="EI164" s="643"/>
      <c r="EJ164" s="643"/>
      <c r="EK164" s="643"/>
      <c r="EL164" s="643"/>
      <c r="EM164" s="643"/>
      <c r="EN164" s="643"/>
      <c r="EO164" s="643"/>
      <c r="EP164" s="643"/>
      <c r="EQ164" s="643"/>
      <c r="ER164" s="643"/>
      <c r="ES164" s="643"/>
      <c r="ET164" s="643"/>
      <c r="EU164" s="643"/>
      <c r="EV164" s="643"/>
      <c r="EW164" s="643"/>
      <c r="EX164" s="643"/>
      <c r="EY164" s="644"/>
    </row>
    <row r="165">
      <c r="A165" s="645"/>
      <c r="B165" s="646" t="s">
        <v>1011</v>
      </c>
      <c r="C165" s="16"/>
      <c r="D165" s="646" t="s">
        <v>981</v>
      </c>
      <c r="E165" s="15"/>
      <c r="F165" s="15"/>
      <c r="G165" s="16"/>
      <c r="H165" s="646" t="s">
        <v>1012</v>
      </c>
      <c r="I165" s="15"/>
      <c r="J165" s="15"/>
      <c r="K165" s="16"/>
      <c r="L165" s="646" t="s">
        <v>983</v>
      </c>
      <c r="M165" s="15"/>
      <c r="N165" s="15"/>
      <c r="O165" s="16"/>
      <c r="P165" s="646" t="s">
        <v>984</v>
      </c>
      <c r="Q165" s="15"/>
      <c r="R165" s="15"/>
      <c r="S165" s="16"/>
      <c r="T165" s="647" t="s">
        <v>985</v>
      </c>
      <c r="U165" s="15"/>
      <c r="V165" s="15"/>
      <c r="W165" s="16"/>
      <c r="X165" s="648" t="s">
        <v>986</v>
      </c>
      <c r="Y165" s="648" t="s">
        <v>652</v>
      </c>
      <c r="Z165" s="646" t="s">
        <v>987</v>
      </c>
      <c r="AA165" s="15"/>
      <c r="AB165" s="15"/>
      <c r="AC165" s="16"/>
      <c r="AD165" s="646" t="s">
        <v>988</v>
      </c>
      <c r="AE165" s="15"/>
      <c r="AF165" s="15"/>
      <c r="AG165" s="16"/>
      <c r="AH165" s="646" t="s">
        <v>989</v>
      </c>
      <c r="AI165" s="16"/>
      <c r="AJ165" s="646" t="s">
        <v>656</v>
      </c>
      <c r="AK165" s="16"/>
      <c r="AL165" s="649"/>
      <c r="AM165" s="650"/>
      <c r="AN165" s="645"/>
      <c r="AO165" s="646" t="s">
        <v>1011</v>
      </c>
      <c r="AP165" s="16"/>
      <c r="AQ165" s="646" t="s">
        <v>981</v>
      </c>
      <c r="AR165" s="15"/>
      <c r="AS165" s="15"/>
      <c r="AT165" s="16"/>
      <c r="AU165" s="646" t="s">
        <v>1012</v>
      </c>
      <c r="AV165" s="15"/>
      <c r="AW165" s="15"/>
      <c r="AX165" s="16"/>
      <c r="AY165" s="646" t="s">
        <v>983</v>
      </c>
      <c r="AZ165" s="15"/>
      <c r="BA165" s="15"/>
      <c r="BB165" s="16"/>
      <c r="BC165" s="646" t="s">
        <v>984</v>
      </c>
      <c r="BD165" s="15"/>
      <c r="BE165" s="15"/>
      <c r="BF165" s="16"/>
      <c r="BG165" s="647" t="s">
        <v>985</v>
      </c>
      <c r="BH165" s="15"/>
      <c r="BI165" s="15"/>
      <c r="BJ165" s="16"/>
      <c r="BK165" s="648" t="s">
        <v>986</v>
      </c>
      <c r="BL165" s="648" t="s">
        <v>652</v>
      </c>
      <c r="BM165" s="646" t="s">
        <v>987</v>
      </c>
      <c r="BN165" s="15"/>
      <c r="BO165" s="15"/>
      <c r="BP165" s="16"/>
      <c r="BQ165" s="646" t="s">
        <v>988</v>
      </c>
      <c r="BR165" s="15"/>
      <c r="BS165" s="15"/>
      <c r="BT165" s="16"/>
      <c r="BU165" s="646" t="s">
        <v>989</v>
      </c>
      <c r="BV165" s="16"/>
      <c r="BW165" s="646" t="s">
        <v>656</v>
      </c>
      <c r="BX165" s="16"/>
      <c r="BY165" s="649"/>
      <c r="BZ165" s="650"/>
      <c r="CA165" s="645"/>
      <c r="CB165" s="646" t="s">
        <v>1011</v>
      </c>
      <c r="CC165" s="16"/>
      <c r="CD165" s="646" t="s">
        <v>981</v>
      </c>
      <c r="CE165" s="15"/>
      <c r="CF165" s="15"/>
      <c r="CG165" s="16"/>
      <c r="CH165" s="646" t="s">
        <v>1012</v>
      </c>
      <c r="CI165" s="15"/>
      <c r="CJ165" s="15"/>
      <c r="CK165" s="16"/>
      <c r="CL165" s="646" t="s">
        <v>983</v>
      </c>
      <c r="CM165" s="15"/>
      <c r="CN165" s="15"/>
      <c r="CO165" s="16"/>
      <c r="CP165" s="646" t="s">
        <v>984</v>
      </c>
      <c r="CQ165" s="15"/>
      <c r="CR165" s="15"/>
      <c r="CS165" s="16"/>
      <c r="CT165" s="647" t="s">
        <v>985</v>
      </c>
      <c r="CU165" s="15"/>
      <c r="CV165" s="15"/>
      <c r="CW165" s="16"/>
      <c r="CX165" s="648" t="s">
        <v>986</v>
      </c>
      <c r="CY165" s="648" t="s">
        <v>652</v>
      </c>
      <c r="CZ165" s="646" t="s">
        <v>987</v>
      </c>
      <c r="DA165" s="15"/>
      <c r="DB165" s="15"/>
      <c r="DC165" s="16"/>
      <c r="DD165" s="646" t="s">
        <v>988</v>
      </c>
      <c r="DE165" s="15"/>
      <c r="DF165" s="15"/>
      <c r="DG165" s="16"/>
      <c r="DH165" s="646" t="s">
        <v>989</v>
      </c>
      <c r="DI165" s="16"/>
      <c r="DJ165" s="646" t="s">
        <v>656</v>
      </c>
      <c r="DK165" s="16"/>
      <c r="DL165" s="649"/>
      <c r="DM165" s="623"/>
      <c r="DN165" s="710"/>
      <c r="DO165" s="646" t="s">
        <v>1011</v>
      </c>
      <c r="DP165" s="16"/>
      <c r="DQ165" s="646" t="s">
        <v>981</v>
      </c>
      <c r="DR165" s="15"/>
      <c r="DS165" s="15"/>
      <c r="DT165" s="16"/>
      <c r="DU165" s="646" t="s">
        <v>1012</v>
      </c>
      <c r="DV165" s="15"/>
      <c r="DW165" s="15"/>
      <c r="DX165" s="16"/>
      <c r="DY165" s="646" t="s">
        <v>983</v>
      </c>
      <c r="DZ165" s="15"/>
      <c r="EA165" s="15"/>
      <c r="EB165" s="16"/>
      <c r="EC165" s="646" t="s">
        <v>984</v>
      </c>
      <c r="ED165" s="15"/>
      <c r="EE165" s="15"/>
      <c r="EF165" s="16"/>
      <c r="EG165" s="647" t="s">
        <v>985</v>
      </c>
      <c r="EH165" s="15"/>
      <c r="EI165" s="15"/>
      <c r="EJ165" s="16"/>
      <c r="EK165" s="648" t="s">
        <v>986</v>
      </c>
      <c r="EL165" s="648" t="s">
        <v>652</v>
      </c>
      <c r="EM165" s="646" t="s">
        <v>987</v>
      </c>
      <c r="EN165" s="15"/>
      <c r="EO165" s="15"/>
      <c r="EP165" s="16"/>
      <c r="EQ165" s="646" t="s">
        <v>988</v>
      </c>
      <c r="ER165" s="15"/>
      <c r="ES165" s="15"/>
      <c r="ET165" s="16"/>
      <c r="EU165" s="646" t="s">
        <v>989</v>
      </c>
      <c r="EV165" s="16"/>
      <c r="EW165" s="646" t="s">
        <v>656</v>
      </c>
      <c r="EX165" s="16"/>
      <c r="EY165" s="649"/>
    </row>
    <row r="166" ht="114.0" customHeight="1">
      <c r="A166" s="651"/>
      <c r="B166" s="652" t="s">
        <v>1013</v>
      </c>
      <c r="C166" s="16"/>
      <c r="D166" s="653" t="s">
        <v>631</v>
      </c>
      <c r="E166" s="654" t="s">
        <v>633</v>
      </c>
      <c r="F166" s="653" t="s">
        <v>635</v>
      </c>
      <c r="G166" s="653" t="s">
        <v>637</v>
      </c>
      <c r="H166" s="653" t="s">
        <v>631</v>
      </c>
      <c r="I166" s="654" t="s">
        <v>633</v>
      </c>
      <c r="J166" s="653" t="s">
        <v>635</v>
      </c>
      <c r="K166" s="653" t="s">
        <v>637</v>
      </c>
      <c r="L166" s="653" t="s">
        <v>631</v>
      </c>
      <c r="M166" s="654" t="s">
        <v>633</v>
      </c>
      <c r="N166" s="653" t="s">
        <v>635</v>
      </c>
      <c r="O166" s="653" t="s">
        <v>637</v>
      </c>
      <c r="P166" s="653" t="s">
        <v>631</v>
      </c>
      <c r="Q166" s="654" t="s">
        <v>633</v>
      </c>
      <c r="R166" s="653" t="s">
        <v>635</v>
      </c>
      <c r="S166" s="652" t="s">
        <v>637</v>
      </c>
      <c r="T166" s="655" t="s">
        <v>991</v>
      </c>
      <c r="U166" s="654" t="s">
        <v>992</v>
      </c>
      <c r="V166" s="653" t="s">
        <v>993</v>
      </c>
      <c r="W166" s="653" t="s">
        <v>994</v>
      </c>
      <c r="X166" s="43"/>
      <c r="Y166" s="43"/>
      <c r="Z166" s="656" t="s">
        <v>995</v>
      </c>
      <c r="AA166" s="656" t="s">
        <v>734</v>
      </c>
      <c r="AB166" s="656" t="s">
        <v>996</v>
      </c>
      <c r="AC166" s="657" t="s">
        <v>665</v>
      </c>
      <c r="AD166" s="656" t="s">
        <v>997</v>
      </c>
      <c r="AE166" s="656" t="s">
        <v>998</v>
      </c>
      <c r="AF166" s="656" t="s">
        <v>999</v>
      </c>
      <c r="AG166" s="657" t="s">
        <v>669</v>
      </c>
      <c r="AH166" s="658" t="s">
        <v>1000</v>
      </c>
      <c r="AI166" s="653" t="s">
        <v>1001</v>
      </c>
      <c r="AJ166" s="658" t="s">
        <v>579</v>
      </c>
      <c r="AK166" s="658" t="s">
        <v>672</v>
      </c>
      <c r="AL166" s="659"/>
      <c r="AM166" s="660"/>
      <c r="AN166" s="651"/>
      <c r="AO166" s="652" t="s">
        <v>1013</v>
      </c>
      <c r="AP166" s="16"/>
      <c r="AQ166" s="653" t="s">
        <v>631</v>
      </c>
      <c r="AR166" s="654" t="s">
        <v>633</v>
      </c>
      <c r="AS166" s="653" t="s">
        <v>635</v>
      </c>
      <c r="AT166" s="653" t="s">
        <v>637</v>
      </c>
      <c r="AU166" s="653" t="s">
        <v>631</v>
      </c>
      <c r="AV166" s="654" t="s">
        <v>633</v>
      </c>
      <c r="AW166" s="653" t="s">
        <v>635</v>
      </c>
      <c r="AX166" s="653" t="s">
        <v>637</v>
      </c>
      <c r="AY166" s="653" t="s">
        <v>631</v>
      </c>
      <c r="AZ166" s="654" t="s">
        <v>633</v>
      </c>
      <c r="BA166" s="653" t="s">
        <v>635</v>
      </c>
      <c r="BB166" s="653" t="s">
        <v>637</v>
      </c>
      <c r="BC166" s="653" t="s">
        <v>631</v>
      </c>
      <c r="BD166" s="654" t="s">
        <v>633</v>
      </c>
      <c r="BE166" s="653" t="s">
        <v>635</v>
      </c>
      <c r="BF166" s="652" t="s">
        <v>637</v>
      </c>
      <c r="BG166" s="655" t="s">
        <v>991</v>
      </c>
      <c r="BH166" s="654" t="s">
        <v>992</v>
      </c>
      <c r="BI166" s="653" t="s">
        <v>993</v>
      </c>
      <c r="BJ166" s="653" t="s">
        <v>994</v>
      </c>
      <c r="BK166" s="43"/>
      <c r="BL166" s="43"/>
      <c r="BM166" s="656" t="s">
        <v>995</v>
      </c>
      <c r="BN166" s="656" t="s">
        <v>734</v>
      </c>
      <c r="BO166" s="656" t="s">
        <v>996</v>
      </c>
      <c r="BP166" s="657" t="s">
        <v>665</v>
      </c>
      <c r="BQ166" s="656" t="s">
        <v>997</v>
      </c>
      <c r="BR166" s="656" t="s">
        <v>998</v>
      </c>
      <c r="BS166" s="656" t="s">
        <v>999</v>
      </c>
      <c r="BT166" s="657" t="s">
        <v>669</v>
      </c>
      <c r="BU166" s="658" t="s">
        <v>1000</v>
      </c>
      <c r="BV166" s="653" t="s">
        <v>1001</v>
      </c>
      <c r="BW166" s="658" t="s">
        <v>579</v>
      </c>
      <c r="BX166" s="658" t="s">
        <v>672</v>
      </c>
      <c r="BY166" s="659"/>
      <c r="BZ166" s="660"/>
      <c r="CA166" s="651"/>
      <c r="CB166" s="652" t="s">
        <v>1013</v>
      </c>
      <c r="CC166" s="16"/>
      <c r="CD166" s="653" t="s">
        <v>631</v>
      </c>
      <c r="CE166" s="654" t="s">
        <v>633</v>
      </c>
      <c r="CF166" s="653" t="s">
        <v>635</v>
      </c>
      <c r="CG166" s="653" t="s">
        <v>637</v>
      </c>
      <c r="CH166" s="653" t="s">
        <v>631</v>
      </c>
      <c r="CI166" s="654" t="s">
        <v>633</v>
      </c>
      <c r="CJ166" s="653" t="s">
        <v>635</v>
      </c>
      <c r="CK166" s="653" t="s">
        <v>637</v>
      </c>
      <c r="CL166" s="653" t="s">
        <v>631</v>
      </c>
      <c r="CM166" s="654" t="s">
        <v>633</v>
      </c>
      <c r="CN166" s="653" t="s">
        <v>635</v>
      </c>
      <c r="CO166" s="653" t="s">
        <v>637</v>
      </c>
      <c r="CP166" s="653" t="s">
        <v>631</v>
      </c>
      <c r="CQ166" s="654" t="s">
        <v>633</v>
      </c>
      <c r="CR166" s="653" t="s">
        <v>635</v>
      </c>
      <c r="CS166" s="652" t="s">
        <v>637</v>
      </c>
      <c r="CT166" s="655" t="s">
        <v>991</v>
      </c>
      <c r="CU166" s="654" t="s">
        <v>992</v>
      </c>
      <c r="CV166" s="653" t="s">
        <v>993</v>
      </c>
      <c r="CW166" s="653" t="s">
        <v>994</v>
      </c>
      <c r="CX166" s="43"/>
      <c r="CY166" s="43"/>
      <c r="CZ166" s="656" t="s">
        <v>995</v>
      </c>
      <c r="DA166" s="656" t="s">
        <v>734</v>
      </c>
      <c r="DB166" s="656" t="s">
        <v>996</v>
      </c>
      <c r="DC166" s="657" t="s">
        <v>665</v>
      </c>
      <c r="DD166" s="656" t="s">
        <v>997</v>
      </c>
      <c r="DE166" s="656" t="s">
        <v>998</v>
      </c>
      <c r="DF166" s="656" t="s">
        <v>999</v>
      </c>
      <c r="DG166" s="657" t="s">
        <v>669</v>
      </c>
      <c r="DH166" s="658" t="s">
        <v>1000</v>
      </c>
      <c r="DI166" s="653" t="s">
        <v>1001</v>
      </c>
      <c r="DJ166" s="658" t="s">
        <v>579</v>
      </c>
      <c r="DK166" s="658" t="s">
        <v>672</v>
      </c>
      <c r="DL166" s="659"/>
      <c r="DM166" s="623"/>
      <c r="DN166" s="651"/>
      <c r="DO166" s="652" t="s">
        <v>1013</v>
      </c>
      <c r="DP166" s="16"/>
      <c r="DQ166" s="653" t="s">
        <v>631</v>
      </c>
      <c r="DR166" s="654" t="s">
        <v>633</v>
      </c>
      <c r="DS166" s="653" t="s">
        <v>635</v>
      </c>
      <c r="DT166" s="653" t="s">
        <v>637</v>
      </c>
      <c r="DU166" s="653" t="s">
        <v>631</v>
      </c>
      <c r="DV166" s="654" t="s">
        <v>633</v>
      </c>
      <c r="DW166" s="653" t="s">
        <v>635</v>
      </c>
      <c r="DX166" s="653" t="s">
        <v>637</v>
      </c>
      <c r="DY166" s="653" t="s">
        <v>631</v>
      </c>
      <c r="DZ166" s="654" t="s">
        <v>633</v>
      </c>
      <c r="EA166" s="653" t="s">
        <v>635</v>
      </c>
      <c r="EB166" s="653" t="s">
        <v>637</v>
      </c>
      <c r="EC166" s="653" t="s">
        <v>631</v>
      </c>
      <c r="ED166" s="654" t="s">
        <v>633</v>
      </c>
      <c r="EE166" s="653" t="s">
        <v>635</v>
      </c>
      <c r="EF166" s="652" t="s">
        <v>637</v>
      </c>
      <c r="EG166" s="655" t="s">
        <v>991</v>
      </c>
      <c r="EH166" s="654" t="s">
        <v>992</v>
      </c>
      <c r="EI166" s="653" t="s">
        <v>993</v>
      </c>
      <c r="EJ166" s="653" t="s">
        <v>994</v>
      </c>
      <c r="EK166" s="43"/>
      <c r="EL166" s="43"/>
      <c r="EM166" s="656" t="s">
        <v>995</v>
      </c>
      <c r="EN166" s="656" t="s">
        <v>734</v>
      </c>
      <c r="EO166" s="656" t="s">
        <v>996</v>
      </c>
      <c r="EP166" s="657" t="s">
        <v>665</v>
      </c>
      <c r="EQ166" s="656" t="s">
        <v>997</v>
      </c>
      <c r="ER166" s="656" t="s">
        <v>998</v>
      </c>
      <c r="ES166" s="656" t="s">
        <v>999</v>
      </c>
      <c r="ET166" s="657" t="s">
        <v>669</v>
      </c>
      <c r="EU166" s="658" t="s">
        <v>1000</v>
      </c>
      <c r="EV166" s="653" t="s">
        <v>1001</v>
      </c>
      <c r="EW166" s="658" t="s">
        <v>579</v>
      </c>
      <c r="EX166" s="658" t="s">
        <v>672</v>
      </c>
      <c r="EY166" s="659"/>
    </row>
    <row r="167" ht="52.5" customHeight="1">
      <c r="A167" s="661"/>
      <c r="B167" s="662" t="s">
        <v>1014</v>
      </c>
      <c r="C167" s="663" t="s">
        <v>980</v>
      </c>
      <c r="D167" s="664">
        <f>'3A 2025-2026 REPORTE CALIFICACI'!E23</f>
        <v>78</v>
      </c>
      <c r="E167" s="664">
        <f>'3A 2025-2026 REPORTE CALIFICACI'!F23</f>
        <v>82</v>
      </c>
      <c r="F167" s="665">
        <f>'3A 2025-2026 REPORTE CALIFICACI'!G23</f>
        <v>78</v>
      </c>
      <c r="G167" s="664">
        <f>'3A 2025-2026 REPORTE CALIFICACI'!H23</f>
        <v>0</v>
      </c>
      <c r="H167" s="664">
        <f>'3A 2025-2026 REPORTE CALIFICACI'!I23</f>
        <v>80</v>
      </c>
      <c r="I167" s="664">
        <f>'3A 2025-2026 REPORTE CALIFICACI'!J23</f>
        <v>85</v>
      </c>
      <c r="J167" s="664">
        <f>'3A 2025-2026 REPORTE CALIFICACI'!K23</f>
        <v>80</v>
      </c>
      <c r="K167" s="664">
        <f>'3A 2025-2026 REPORTE CALIFICACI'!L23</f>
        <v>0</v>
      </c>
      <c r="L167" s="664">
        <f>'3A 2025-2026 REPORTE CALIFICACI'!M23</f>
        <v>92</v>
      </c>
      <c r="M167" s="664">
        <f>'3A 2025-2026 REPORTE CALIFICACI'!N23</f>
        <v>90</v>
      </c>
      <c r="N167" s="664">
        <f>'3A 2025-2026 REPORTE CALIFICACI'!O23</f>
        <v>86</v>
      </c>
      <c r="O167" s="664">
        <f>'3A 2025-2026 REPORTE CALIFICACI'!P23</f>
        <v>0</v>
      </c>
      <c r="P167" s="664">
        <f>'3A 2025-2026 REPORTE CALIFICACI'!Q23</f>
        <v>90</v>
      </c>
      <c r="Q167" s="664">
        <f>'3A 2025-2026 REPORTE CALIFICACI'!R23</f>
        <v>93</v>
      </c>
      <c r="R167" s="664">
        <f>'3A 2025-2026 REPORTE CALIFICACI'!S23</f>
        <v>86</v>
      </c>
      <c r="S167" s="664">
        <f>'3A 2025-2026 REPORTE CALIFICACI'!T23</f>
        <v>0</v>
      </c>
      <c r="T167" s="716">
        <f>'3A 2025-2026 REPORTE CALIFICACI'!U23</f>
        <v>59.5</v>
      </c>
      <c r="U167" s="716">
        <f>'3A 2025-2026 REPORTE CALIFICACI'!V23</f>
        <v>61.25</v>
      </c>
      <c r="V167" s="716">
        <f>'3A 2025-2026 REPORTE CALIFICACI'!W23</f>
        <v>67</v>
      </c>
      <c r="W167" s="716">
        <f>'3A 2025-2026 REPORTE CALIFICACI'!X23</f>
        <v>67.25</v>
      </c>
      <c r="X167" s="665">
        <f>'3A 2025-2026 REPORTE CALIFICACI'!Y23</f>
        <v>63.75</v>
      </c>
      <c r="Y167" s="717">
        <f>'3A 2025-2026 REPORTE CALIFICACI'!Z23</f>
        <v>0.5647058824</v>
      </c>
      <c r="Z167" s="665">
        <f>'3A 2025-2026 REPORTE CALIFICACI'!AA23</f>
        <v>31.875</v>
      </c>
      <c r="AA167" s="665" t="str">
        <f>'3A 2025-2026 REPORTE CALIFICACI'!AB23</f>
        <v/>
      </c>
      <c r="AB167" s="665" t="str">
        <f>'3A 2025-2026 REPORTE CALIFICACI'!AC23</f>
        <v/>
      </c>
      <c r="AC167" s="665">
        <f>'3A 2025-2026 REPORTE CALIFICACI'!AD23</f>
        <v>32</v>
      </c>
      <c r="AD167" s="665">
        <f>'3A 2025-2026 REPORTE CALIFICACI'!AE23</f>
        <v>19.125</v>
      </c>
      <c r="AE167" s="665" t="str">
        <f>'3A 2025-2026 REPORTE CALIFICACI'!AF23</f>
        <v/>
      </c>
      <c r="AF167" s="665" t="str">
        <f>'3A 2025-2026 REPORTE CALIFICACI'!AG23</f>
        <v/>
      </c>
      <c r="AG167" s="665">
        <f>'3A 2025-2026 REPORTE CALIFICACI'!AH23</f>
        <v>19</v>
      </c>
      <c r="AH167" s="665">
        <f>'3A 2025-2026 REPORTE CALIFICACI'!AI23</f>
        <v>63.75</v>
      </c>
      <c r="AI167" s="664" t="str">
        <f>'3A 2025-2026 REPORTE CALIFICACI'!AJ23</f>
        <v/>
      </c>
      <c r="AJ167" s="664" t="str">
        <f>'3A 2025-2026 REPORTE CALIFICACI'!AK23</f>
        <v/>
      </c>
      <c r="AK167" s="664" t="str">
        <f>'3A 2025-2026 REPORTE CALIFICACI'!AL23</f>
        <v>R</v>
      </c>
      <c r="AL167" s="666"/>
      <c r="AM167" s="667"/>
      <c r="AN167" s="661"/>
      <c r="AO167" s="662" t="s">
        <v>1014</v>
      </c>
      <c r="AP167" s="663" t="s">
        <v>980</v>
      </c>
      <c r="AQ167" s="664">
        <f>'3A 2025-2026 REPORTE CALIFICACI'!E24</f>
        <v>72</v>
      </c>
      <c r="AR167" s="664">
        <f>'3A 2025-2026 REPORTE CALIFICACI'!F24</f>
        <v>78</v>
      </c>
      <c r="AS167" s="665">
        <f>'3A 2025-2026 REPORTE CALIFICACI'!G24</f>
        <v>77</v>
      </c>
      <c r="AT167" s="664">
        <f>'3A 2025-2026 REPORTE CALIFICACI'!H24</f>
        <v>0</v>
      </c>
      <c r="AU167" s="664">
        <f>'3A 2025-2026 REPORTE CALIFICACI'!I24</f>
        <v>72</v>
      </c>
      <c r="AV167" s="664">
        <f>'3A 2025-2026 REPORTE CALIFICACI'!J24</f>
        <v>77</v>
      </c>
      <c r="AW167" s="664">
        <f>'3A 2025-2026 REPORTE CALIFICACI'!K24</f>
        <v>76</v>
      </c>
      <c r="AX167" s="664">
        <f>'3A 2025-2026 REPORTE CALIFICACI'!L24</f>
        <v>0</v>
      </c>
      <c r="AY167" s="664">
        <f>'3A 2025-2026 REPORTE CALIFICACI'!M24</f>
        <v>93</v>
      </c>
      <c r="AZ167" s="664">
        <f>'3A 2025-2026 REPORTE CALIFICACI'!N24</f>
        <v>88</v>
      </c>
      <c r="BA167" s="664">
        <f>'3A 2025-2026 REPORTE CALIFICACI'!O24</f>
        <v>82</v>
      </c>
      <c r="BB167" s="664">
        <f>'3A 2025-2026 REPORTE CALIFICACI'!P24</f>
        <v>0</v>
      </c>
      <c r="BC167" s="664">
        <f>'3A 2025-2026 REPORTE CALIFICACI'!Q24</f>
        <v>91</v>
      </c>
      <c r="BD167" s="664">
        <f>'3A 2025-2026 REPORTE CALIFICACI'!R24</f>
        <v>88</v>
      </c>
      <c r="BE167" s="664">
        <f>'3A 2025-2026 REPORTE CALIFICACI'!S24</f>
        <v>82</v>
      </c>
      <c r="BF167" s="664">
        <f>'3A 2025-2026 REPORTE CALIFICACI'!T24</f>
        <v>0</v>
      </c>
      <c r="BG167" s="716">
        <f>'3A 2025-2026 REPORTE CALIFICACI'!U24</f>
        <v>56.75</v>
      </c>
      <c r="BH167" s="716">
        <f>'3A 2025-2026 REPORTE CALIFICACI'!V24</f>
        <v>56.25</v>
      </c>
      <c r="BI167" s="716">
        <f>'3A 2025-2026 REPORTE CALIFICACI'!W24</f>
        <v>65.75</v>
      </c>
      <c r="BJ167" s="716">
        <f>'3A 2025-2026 REPORTE CALIFICACI'!X24</f>
        <v>65.25</v>
      </c>
      <c r="BK167" s="664"/>
      <c r="BL167" s="717">
        <f>'3A 2025-2026 REPORTE CALIFICACI'!Z24</f>
        <v>0.5482679739</v>
      </c>
      <c r="BM167" s="665">
        <f>'3A 2025-2026 REPORTE CALIFICACI'!AA24</f>
        <v>30.5</v>
      </c>
      <c r="BN167" s="665" t="str">
        <f>'3A 2025-2026 REPORTE CALIFICACI'!AB24</f>
        <v/>
      </c>
      <c r="BO167" s="665" t="str">
        <f>'3A 2025-2026 REPORTE CALIFICACI'!AC24</f>
        <v/>
      </c>
      <c r="BP167" s="665">
        <f>'3A 2025-2026 REPORTE CALIFICACI'!AD24</f>
        <v>31</v>
      </c>
      <c r="BQ167" s="665">
        <f>'3A 2025-2026 REPORTE CALIFICACI'!AE24</f>
        <v>18.3</v>
      </c>
      <c r="BR167" s="665" t="str">
        <f>'3A 2025-2026 REPORTE CALIFICACI'!AF24</f>
        <v/>
      </c>
      <c r="BS167" s="665" t="str">
        <f>'3A 2025-2026 REPORTE CALIFICACI'!AG24</f>
        <v/>
      </c>
      <c r="BT167" s="665">
        <f>'3A 2025-2026 REPORTE CALIFICACI'!AH24</f>
        <v>18</v>
      </c>
      <c r="BU167" s="665">
        <f>'3A 2025-2026 REPORTE CALIFICACI'!AI24</f>
        <v>61</v>
      </c>
      <c r="BV167" s="664" t="str">
        <f>'3A 2025-2026 REPORTE CALIFICACI'!AJ24</f>
        <v/>
      </c>
      <c r="BW167" s="664" t="str">
        <f>'3A 2025-2026 REPORTE CALIFICACI'!AK24</f>
        <v/>
      </c>
      <c r="BX167" s="664" t="str">
        <f>'3A 2025-2026 REPORTE CALIFICACI'!AL24</f>
        <v>R</v>
      </c>
      <c r="BY167" s="666"/>
      <c r="BZ167" s="667"/>
      <c r="CA167" s="661"/>
      <c r="CB167" s="662" t="s">
        <v>1014</v>
      </c>
      <c r="CC167" s="663" t="s">
        <v>980</v>
      </c>
      <c r="CD167" s="664">
        <f>'3A 2025-2026 REPORTE CALIFICACI'!E25</f>
        <v>71</v>
      </c>
      <c r="CE167" s="664">
        <f>'3A 2025-2026 REPORTE CALIFICACI'!F25</f>
        <v>71</v>
      </c>
      <c r="CF167" s="665">
        <f>'3A 2025-2026 REPORTE CALIFICACI'!G25</f>
        <v>78</v>
      </c>
      <c r="CG167" s="664">
        <f>'3A 2025-2026 REPORTE CALIFICACI'!H25</f>
        <v>0</v>
      </c>
      <c r="CH167" s="664">
        <f>'3A 2025-2026 REPORTE CALIFICACI'!I25</f>
        <v>58</v>
      </c>
      <c r="CI167" s="664">
        <f>'3A 2025-2026 REPORTE CALIFICACI'!J25</f>
        <v>75</v>
      </c>
      <c r="CJ167" s="664">
        <f>'3A 2025-2026 REPORTE CALIFICACI'!K25</f>
        <v>75</v>
      </c>
      <c r="CK167" s="664">
        <f>'3A 2025-2026 REPORTE CALIFICACI'!L25</f>
        <v>0</v>
      </c>
      <c r="CL167" s="664">
        <f>'3A 2025-2026 REPORTE CALIFICACI'!M25</f>
        <v>76</v>
      </c>
      <c r="CM167" s="664">
        <f>'3A 2025-2026 REPORTE CALIFICACI'!N25</f>
        <v>79</v>
      </c>
      <c r="CN167" s="664">
        <f>'3A 2025-2026 REPORTE CALIFICACI'!O25</f>
        <v>75</v>
      </c>
      <c r="CO167" s="664">
        <f>'3A 2025-2026 REPORTE CALIFICACI'!P25</f>
        <v>0</v>
      </c>
      <c r="CP167" s="664">
        <f>'3A 2025-2026 REPORTE CALIFICACI'!Q25</f>
        <v>76</v>
      </c>
      <c r="CQ167" s="664">
        <f>'3A 2025-2026 REPORTE CALIFICACI'!R25</f>
        <v>85</v>
      </c>
      <c r="CR167" s="664">
        <f>'3A 2025-2026 REPORTE CALIFICACI'!S25</f>
        <v>75</v>
      </c>
      <c r="CS167" s="664">
        <f>'3A 2025-2026 REPORTE CALIFICACI'!T25</f>
        <v>0</v>
      </c>
      <c r="CT167" s="716">
        <f>'3A 2025-2026 REPORTE CALIFICACI'!U25</f>
        <v>55</v>
      </c>
      <c r="CU167" s="716">
        <f>'3A 2025-2026 REPORTE CALIFICACI'!V25</f>
        <v>52</v>
      </c>
      <c r="CV167" s="716">
        <f>'3A 2025-2026 REPORTE CALIFICACI'!W25</f>
        <v>57.5</v>
      </c>
      <c r="CW167" s="716">
        <f>'3A 2025-2026 REPORTE CALIFICACI'!X25</f>
        <v>59</v>
      </c>
      <c r="CX167" s="664"/>
      <c r="CY167" s="717">
        <f>'3A 2025-2026 REPORTE CALIFICACI'!Z25</f>
        <v>0.5427124183</v>
      </c>
      <c r="CZ167" s="665">
        <f>'3A 2025-2026 REPORTE CALIFICACI'!AA25</f>
        <v>27.9375</v>
      </c>
      <c r="DA167" s="665" t="str">
        <f>'3A 2025-2026 REPORTE CALIFICACI'!AB25</f>
        <v/>
      </c>
      <c r="DB167" s="665" t="str">
        <f>'3A 2025-2026 REPORTE CALIFICACI'!AC25</f>
        <v/>
      </c>
      <c r="DC167" s="665">
        <f>'3A 2025-2026 REPORTE CALIFICACI'!AD25</f>
        <v>28</v>
      </c>
      <c r="DD167" s="665">
        <f>'3A 2025-2026 REPORTE CALIFICACI'!AE25</f>
        <v>16.7625</v>
      </c>
      <c r="DE167" s="665" t="str">
        <f>'3A 2025-2026 REPORTE CALIFICACI'!AF25</f>
        <v/>
      </c>
      <c r="DF167" s="665" t="str">
        <f>'3A 2025-2026 REPORTE CALIFICACI'!AG25</f>
        <v/>
      </c>
      <c r="DG167" s="665">
        <f>'3A 2025-2026 REPORTE CALIFICACI'!AH25</f>
        <v>17</v>
      </c>
      <c r="DH167" s="665">
        <f>'3A 2025-2026 REPORTE CALIFICACI'!AI25</f>
        <v>55.875</v>
      </c>
      <c r="DI167" s="664" t="str">
        <f>'3A 2025-2026 REPORTE CALIFICACI'!AJ25</f>
        <v/>
      </c>
      <c r="DJ167" s="664" t="str">
        <f>'3A 2025-2026 REPORTE CALIFICACI'!AK25</f>
        <v/>
      </c>
      <c r="DK167" s="664" t="str">
        <f>'3A 2025-2026 REPORTE CALIFICACI'!AL25</f>
        <v>R</v>
      </c>
      <c r="DL167" s="666"/>
      <c r="DM167" s="623"/>
      <c r="DN167" s="661"/>
      <c r="DO167" s="662" t="s">
        <v>1014</v>
      </c>
      <c r="DP167" s="663" t="s">
        <v>980</v>
      </c>
      <c r="DQ167" s="664">
        <f>'3A 2025-2026 REPORTE CALIFICACI'!E26</f>
        <v>80</v>
      </c>
      <c r="DR167" s="664">
        <f>'3A 2025-2026 REPORTE CALIFICACI'!F26</f>
        <v>85</v>
      </c>
      <c r="DS167" s="665">
        <f>'3A 2025-2026 REPORTE CALIFICACI'!G26</f>
        <v>88</v>
      </c>
      <c r="DT167" s="664">
        <f>'3A 2025-2026 REPORTE CALIFICACI'!H26</f>
        <v>0</v>
      </c>
      <c r="DU167" s="664">
        <f>'3A 2025-2026 REPORTE CALIFICACI'!I26</f>
        <v>80</v>
      </c>
      <c r="DV167" s="664">
        <f>'3A 2025-2026 REPORTE CALIFICACI'!J26</f>
        <v>88</v>
      </c>
      <c r="DW167" s="664">
        <f>'3A 2025-2026 REPORTE CALIFICACI'!K26</f>
        <v>86</v>
      </c>
      <c r="DX167" s="664">
        <f>'3A 2025-2026 REPORTE CALIFICACI'!L26</f>
        <v>0</v>
      </c>
      <c r="DY167" s="664">
        <f>'3A 2025-2026 REPORTE CALIFICACI'!M26</f>
        <v>87</v>
      </c>
      <c r="DZ167" s="664">
        <f>'3A 2025-2026 REPORTE CALIFICACI'!N26</f>
        <v>85</v>
      </c>
      <c r="EA167" s="664">
        <f>'3A 2025-2026 REPORTE CALIFICACI'!O26</f>
        <v>89</v>
      </c>
      <c r="EB167" s="664">
        <f>'3A 2025-2026 REPORTE CALIFICACI'!P26</f>
        <v>0</v>
      </c>
      <c r="EC167" s="664">
        <f>'3A 2025-2026 REPORTE CALIFICACI'!Q26</f>
        <v>85</v>
      </c>
      <c r="ED167" s="664">
        <f>'3A 2025-2026 REPORTE CALIFICACI'!R26</f>
        <v>87</v>
      </c>
      <c r="EE167" s="664">
        <f>'3A 2025-2026 REPORTE CALIFICACI'!S26</f>
        <v>89</v>
      </c>
      <c r="EF167" s="664">
        <f>'3A 2025-2026 REPORTE CALIFICACI'!T26</f>
        <v>0</v>
      </c>
      <c r="EG167" s="716">
        <f>'3A 2025-2026 REPORTE CALIFICACI'!U26</f>
        <v>63.25</v>
      </c>
      <c r="EH167" s="716">
        <f>'3A 2025-2026 REPORTE CALIFICACI'!V26</f>
        <v>63.5</v>
      </c>
      <c r="EI167" s="716">
        <f>'3A 2025-2026 REPORTE CALIFICACI'!W26</f>
        <v>65.25</v>
      </c>
      <c r="EJ167" s="716">
        <f>'3A 2025-2026 REPORTE CALIFICACI'!X26</f>
        <v>65.25</v>
      </c>
      <c r="EK167" s="665">
        <f>'3A 2025-2026 REPORTE CALIFICACI'!Y26</f>
        <v>64.3125</v>
      </c>
      <c r="EL167" s="717">
        <f>'3A 2025-2026 REPORTE CALIFICACI'!Z26</f>
        <v>0.5588235294</v>
      </c>
      <c r="EM167" s="665">
        <f>'3A 2025-2026 REPORTE CALIFICACI'!AA26</f>
        <v>32.15625</v>
      </c>
      <c r="EN167" s="665" t="str">
        <f>'3A 2025-2026 REPORTE CALIFICACI'!AB26</f>
        <v/>
      </c>
      <c r="EO167" s="665" t="str">
        <f>'3A 2025-2026 REPORTE CALIFICACI'!AC26</f>
        <v/>
      </c>
      <c r="EP167" s="665">
        <f>'3A 2025-2026 REPORTE CALIFICACI'!AD26</f>
        <v>32</v>
      </c>
      <c r="EQ167" s="665">
        <f>'3A 2025-2026 REPORTE CALIFICACI'!AE26</f>
        <v>19.29375</v>
      </c>
      <c r="ER167" s="665" t="str">
        <f>'3A 2025-2026 REPORTE CALIFICACI'!AF26</f>
        <v/>
      </c>
      <c r="ES167" s="665" t="str">
        <f>'3A 2025-2026 REPORTE CALIFICACI'!AG26</f>
        <v/>
      </c>
      <c r="ET167" s="665">
        <f>'3A 2025-2026 REPORTE CALIFICACI'!AH26</f>
        <v>19</v>
      </c>
      <c r="EU167" s="665">
        <f>'3A 2025-2026 REPORTE CALIFICACI'!AI26</f>
        <v>64.3125</v>
      </c>
      <c r="EV167" s="664" t="str">
        <f>'3A 2025-2026 REPORTE CALIFICACI'!AJ26</f>
        <v/>
      </c>
      <c r="EW167" s="664" t="str">
        <f>'3A 2025-2026 REPORTE CALIFICACI'!AK26</f>
        <v/>
      </c>
      <c r="EX167" s="664" t="str">
        <f>'3A 2025-2026 REPORTE CALIFICACI'!AL26</f>
        <v>R</v>
      </c>
      <c r="EY167" s="666"/>
    </row>
    <row r="168" ht="84.0" customHeight="1">
      <c r="A168" s="661"/>
      <c r="B168" s="47"/>
      <c r="C168" s="663" t="s">
        <v>1015</v>
      </c>
      <c r="D168" s="664">
        <f>'3A 2025-2026 REPORTE CALIFICACI'!AM23</f>
        <v>0</v>
      </c>
      <c r="E168" s="664">
        <f>'3A 2025-2026 REPORTE CALIFICACI'!AN23</f>
        <v>0</v>
      </c>
      <c r="F168" s="664">
        <f>'3A 2025-2026 REPORTE CALIFICACI'!AO23</f>
        <v>0</v>
      </c>
      <c r="G168" s="664">
        <f>'3A 2025-2026 REPORTE CALIFICACI'!AP23</f>
        <v>0</v>
      </c>
      <c r="H168" s="664">
        <f>'3A 2025-2026 REPORTE CALIFICACI'!AQ23</f>
        <v>0</v>
      </c>
      <c r="I168" s="664">
        <f>'3A 2025-2026 REPORTE CALIFICACI'!AR23</f>
        <v>0</v>
      </c>
      <c r="J168" s="664">
        <f>'3A 2025-2026 REPORTE CALIFICACI'!AS23</f>
        <v>0</v>
      </c>
      <c r="K168" s="664">
        <f>'3A 2025-2026 REPORTE CALIFICACI'!AT23</f>
        <v>0</v>
      </c>
      <c r="L168" s="664">
        <f>'3A 2025-2026 REPORTE CALIFICACI'!AU23</f>
        <v>0</v>
      </c>
      <c r="M168" s="664">
        <f>'3A 2025-2026 REPORTE CALIFICACI'!AV23</f>
        <v>0</v>
      </c>
      <c r="N168" s="664">
        <f>'3A 2025-2026 REPORTE CALIFICACI'!AW23</f>
        <v>0</v>
      </c>
      <c r="O168" s="664">
        <f>'3A 2025-2026 REPORTE CALIFICACI'!AX23</f>
        <v>0</v>
      </c>
      <c r="P168" s="664">
        <f>'3A 2025-2026 REPORTE CALIFICACI'!AY23</f>
        <v>0</v>
      </c>
      <c r="Q168" s="664">
        <f>'3A 2025-2026 REPORTE CALIFICACI'!AZ23</f>
        <v>0</v>
      </c>
      <c r="R168" s="664">
        <f>'3A 2025-2026 REPORTE CALIFICACI'!BA23</f>
        <v>0</v>
      </c>
      <c r="S168" s="664">
        <f>'3A 2025-2026 REPORTE CALIFICACI'!BB23</f>
        <v>0</v>
      </c>
      <c r="T168" s="716">
        <f>'3A 2025-2026 REPORTE CALIFICACI'!BC23</f>
        <v>0</v>
      </c>
      <c r="U168" s="716">
        <f>'3A 2025-2026 REPORTE CALIFICACI'!BD23</f>
        <v>0</v>
      </c>
      <c r="V168" s="716">
        <f>'3A 2025-2026 REPORTE CALIFICACI'!BE23</f>
        <v>0</v>
      </c>
      <c r="W168" s="716">
        <f>'3A 2025-2026 REPORTE CALIFICACI'!BF23</f>
        <v>0</v>
      </c>
      <c r="X168" s="665">
        <f>'3A 2025-2026 REPORTE CALIFICACI'!BG23</f>
        <v>0</v>
      </c>
      <c r="Y168" s="717">
        <f>'3A 2025-2026 REPORTE CALIFICACI'!BH23</f>
        <v>0</v>
      </c>
      <c r="Z168" s="665">
        <f>'3A 2025-2026 REPORTE CALIFICACI'!BI23</f>
        <v>0</v>
      </c>
      <c r="AA168" s="665" t="str">
        <f>'3A 2025-2026 REPORTE CALIFICACI'!BJ23</f>
        <v/>
      </c>
      <c r="AB168" s="665" t="str">
        <f>'3A 2025-2026 REPORTE CALIFICACI'!BK23</f>
        <v/>
      </c>
      <c r="AC168" s="665">
        <f>'3A 2025-2026 REPORTE CALIFICACI'!BL23</f>
        <v>0</v>
      </c>
      <c r="AD168" s="665">
        <f>'3A 2025-2026 REPORTE CALIFICACI'!BM23</f>
        <v>0</v>
      </c>
      <c r="AE168" s="665" t="str">
        <f>'3A 2025-2026 REPORTE CALIFICACI'!BN23</f>
        <v/>
      </c>
      <c r="AF168" s="665" t="str">
        <f>'3A 2025-2026 REPORTE CALIFICACI'!BO23</f>
        <v/>
      </c>
      <c r="AG168" s="665">
        <f>'3A 2025-2026 REPORTE CALIFICACI'!BP23</f>
        <v>0</v>
      </c>
      <c r="AH168" s="664" t="str">
        <f>'3A 2025-2026 REPORTE CALIFICACI'!BQ23</f>
        <v/>
      </c>
      <c r="AI168" s="664" t="str">
        <f>'3A 2025-2026 REPORTE CALIFICACI'!BR23</f>
        <v/>
      </c>
      <c r="AJ168" s="664" t="str">
        <f>'3A 2025-2026 REPORTE CALIFICACI'!BS23</f>
        <v/>
      </c>
      <c r="AK168" s="664" t="str">
        <f>'3A 2025-2026 REPORTE CALIFICACI'!BT23</f>
        <v>R</v>
      </c>
      <c r="AL168" s="666"/>
      <c r="AM168" s="667"/>
      <c r="AN168" s="661"/>
      <c r="AO168" s="47"/>
      <c r="AP168" s="663" t="s">
        <v>1015</v>
      </c>
      <c r="AQ168" s="664">
        <f>'3A 2025-2026 REPORTE CALIFICACI'!AM24</f>
        <v>0</v>
      </c>
      <c r="AR168" s="664">
        <f>'3A 2025-2026 REPORTE CALIFICACI'!AN24</f>
        <v>0</v>
      </c>
      <c r="AS168" s="664">
        <f>'3A 2025-2026 REPORTE CALIFICACI'!AO24</f>
        <v>0</v>
      </c>
      <c r="AT168" s="664">
        <f>'3A 2025-2026 REPORTE CALIFICACI'!AP24</f>
        <v>0</v>
      </c>
      <c r="AU168" s="664">
        <f>'3A 2025-2026 REPORTE CALIFICACI'!AQ24</f>
        <v>0</v>
      </c>
      <c r="AV168" s="664">
        <f>'3A 2025-2026 REPORTE CALIFICACI'!AR24</f>
        <v>0</v>
      </c>
      <c r="AW168" s="664">
        <f>'3A 2025-2026 REPORTE CALIFICACI'!AS24</f>
        <v>0</v>
      </c>
      <c r="AX168" s="664">
        <f>'3A 2025-2026 REPORTE CALIFICACI'!AT24</f>
        <v>0</v>
      </c>
      <c r="AY168" s="664">
        <f>'3A 2025-2026 REPORTE CALIFICACI'!AU24</f>
        <v>0</v>
      </c>
      <c r="AZ168" s="664">
        <f>'3A 2025-2026 REPORTE CALIFICACI'!AV24</f>
        <v>0</v>
      </c>
      <c r="BA168" s="664">
        <f>'3A 2025-2026 REPORTE CALIFICACI'!AW24</f>
        <v>0</v>
      </c>
      <c r="BB168" s="664">
        <f>'3A 2025-2026 REPORTE CALIFICACI'!AX24</f>
        <v>0</v>
      </c>
      <c r="BC168" s="664">
        <f>'3A 2025-2026 REPORTE CALIFICACI'!AY24</f>
        <v>0</v>
      </c>
      <c r="BD168" s="664">
        <f>'3A 2025-2026 REPORTE CALIFICACI'!AZ24</f>
        <v>0</v>
      </c>
      <c r="BE168" s="664">
        <f>'3A 2025-2026 REPORTE CALIFICACI'!BA24</f>
        <v>0</v>
      </c>
      <c r="BF168" s="664">
        <f>'3A 2025-2026 REPORTE CALIFICACI'!BB24</f>
        <v>0</v>
      </c>
      <c r="BG168" s="716">
        <f>'3A 2025-2026 REPORTE CALIFICACI'!BC24</f>
        <v>0</v>
      </c>
      <c r="BH168" s="716">
        <f>'3A 2025-2026 REPORTE CALIFICACI'!BD24</f>
        <v>0</v>
      </c>
      <c r="BI168" s="716">
        <f>'3A 2025-2026 REPORTE CALIFICACI'!BE24</f>
        <v>0</v>
      </c>
      <c r="BJ168" s="716">
        <f>'3A 2025-2026 REPORTE CALIFICACI'!BF24</f>
        <v>0</v>
      </c>
      <c r="BK168" s="664"/>
      <c r="BL168" s="717">
        <f>'3A 2025-2026 REPORTE CALIFICACI'!BH24</f>
        <v>0</v>
      </c>
      <c r="BM168" s="665">
        <f>'3A 2025-2026 REPORTE CALIFICACI'!BI24</f>
        <v>0</v>
      </c>
      <c r="BN168" s="665" t="str">
        <f>'3A 2025-2026 REPORTE CALIFICACI'!BJ24</f>
        <v/>
      </c>
      <c r="BO168" s="665" t="str">
        <f>'3A 2025-2026 REPORTE CALIFICACI'!BK24</f>
        <v/>
      </c>
      <c r="BP168" s="665">
        <f>'3A 2025-2026 REPORTE CALIFICACI'!BL24</f>
        <v>0</v>
      </c>
      <c r="BQ168" s="665">
        <f>'3A 2025-2026 REPORTE CALIFICACI'!BM24</f>
        <v>0</v>
      </c>
      <c r="BR168" s="665" t="str">
        <f>'3A 2025-2026 REPORTE CALIFICACI'!BN24</f>
        <v/>
      </c>
      <c r="BS168" s="665" t="str">
        <f>'3A 2025-2026 REPORTE CALIFICACI'!BO24</f>
        <v/>
      </c>
      <c r="BT168" s="665">
        <f>'3A 2025-2026 REPORTE CALIFICACI'!BP24</f>
        <v>0</v>
      </c>
      <c r="BU168" s="664" t="str">
        <f>'3A 2025-2026 REPORTE CALIFICACI'!BQ24</f>
        <v/>
      </c>
      <c r="BV168" s="664" t="str">
        <f>'3A 2025-2026 REPORTE CALIFICACI'!BR24</f>
        <v/>
      </c>
      <c r="BW168" s="664" t="str">
        <f>'3A 2025-2026 REPORTE CALIFICACI'!BS24</f>
        <v/>
      </c>
      <c r="BX168" s="664" t="str">
        <f>'3A 2025-2026 REPORTE CALIFICACI'!BT24</f>
        <v>R</v>
      </c>
      <c r="BY168" s="666"/>
      <c r="BZ168" s="667"/>
      <c r="CA168" s="661"/>
      <c r="CB168" s="47"/>
      <c r="CC168" s="663" t="s">
        <v>1015</v>
      </c>
      <c r="CD168" s="664">
        <f>'3A 2025-2026 REPORTE CALIFICACI'!AM25</f>
        <v>0</v>
      </c>
      <c r="CE168" s="664">
        <f>'3A 2025-2026 REPORTE CALIFICACI'!AN25</f>
        <v>0</v>
      </c>
      <c r="CF168" s="664">
        <f>'3A 2025-2026 REPORTE CALIFICACI'!AO25</f>
        <v>0</v>
      </c>
      <c r="CG168" s="664">
        <f>'3A 2025-2026 REPORTE CALIFICACI'!AP25</f>
        <v>0</v>
      </c>
      <c r="CH168" s="664">
        <f>'3A 2025-2026 REPORTE CALIFICACI'!AQ25</f>
        <v>0</v>
      </c>
      <c r="CI168" s="664">
        <f>'3A 2025-2026 REPORTE CALIFICACI'!AR25</f>
        <v>0</v>
      </c>
      <c r="CJ168" s="664">
        <f>'3A 2025-2026 REPORTE CALIFICACI'!AS25</f>
        <v>0</v>
      </c>
      <c r="CK168" s="664">
        <f>'3A 2025-2026 REPORTE CALIFICACI'!AT25</f>
        <v>0</v>
      </c>
      <c r="CL168" s="664">
        <f>'3A 2025-2026 REPORTE CALIFICACI'!AU25</f>
        <v>0</v>
      </c>
      <c r="CM168" s="664">
        <f>'3A 2025-2026 REPORTE CALIFICACI'!AV25</f>
        <v>0</v>
      </c>
      <c r="CN168" s="664">
        <f>'3A 2025-2026 REPORTE CALIFICACI'!AW25</f>
        <v>0</v>
      </c>
      <c r="CO168" s="664">
        <f>'3A 2025-2026 REPORTE CALIFICACI'!AX25</f>
        <v>0</v>
      </c>
      <c r="CP168" s="664">
        <f>'3A 2025-2026 REPORTE CALIFICACI'!AY25</f>
        <v>0</v>
      </c>
      <c r="CQ168" s="664">
        <f>'3A 2025-2026 REPORTE CALIFICACI'!AZ25</f>
        <v>0</v>
      </c>
      <c r="CR168" s="664">
        <f>'3A 2025-2026 REPORTE CALIFICACI'!BA25</f>
        <v>0</v>
      </c>
      <c r="CS168" s="664">
        <f>'3A 2025-2026 REPORTE CALIFICACI'!BB25</f>
        <v>0</v>
      </c>
      <c r="CT168" s="716">
        <f>'3A 2025-2026 REPORTE CALIFICACI'!BC25</f>
        <v>0</v>
      </c>
      <c r="CU168" s="716">
        <f>'3A 2025-2026 REPORTE CALIFICACI'!BD25</f>
        <v>0</v>
      </c>
      <c r="CV168" s="716">
        <f>'3A 2025-2026 REPORTE CALIFICACI'!BE25</f>
        <v>0</v>
      </c>
      <c r="CW168" s="716">
        <f>'3A 2025-2026 REPORTE CALIFICACI'!BF25</f>
        <v>0</v>
      </c>
      <c r="CX168" s="664"/>
      <c r="CY168" s="717">
        <f>'3A 2025-2026 REPORTE CALIFICACI'!BH25</f>
        <v>0</v>
      </c>
      <c r="CZ168" s="665">
        <f>'3A 2025-2026 REPORTE CALIFICACI'!BI25</f>
        <v>0</v>
      </c>
      <c r="DA168" s="665" t="str">
        <f>'3A 2025-2026 REPORTE CALIFICACI'!BJ25</f>
        <v/>
      </c>
      <c r="DB168" s="665" t="str">
        <f>'3A 2025-2026 REPORTE CALIFICACI'!BK25</f>
        <v/>
      </c>
      <c r="DC168" s="665">
        <f>'3A 2025-2026 REPORTE CALIFICACI'!BL25</f>
        <v>0</v>
      </c>
      <c r="DD168" s="665">
        <f>'3A 2025-2026 REPORTE CALIFICACI'!BM25</f>
        <v>0</v>
      </c>
      <c r="DE168" s="665" t="str">
        <f>'3A 2025-2026 REPORTE CALIFICACI'!BN25</f>
        <v/>
      </c>
      <c r="DF168" s="665" t="str">
        <f>'3A 2025-2026 REPORTE CALIFICACI'!BO25</f>
        <v/>
      </c>
      <c r="DG168" s="665">
        <f>'3A 2025-2026 REPORTE CALIFICACI'!BP25</f>
        <v>0</v>
      </c>
      <c r="DH168" s="664" t="str">
        <f>'3A 2025-2026 REPORTE CALIFICACI'!BQ25</f>
        <v/>
      </c>
      <c r="DI168" s="664" t="str">
        <f>'3A 2025-2026 REPORTE CALIFICACI'!BR25</f>
        <v/>
      </c>
      <c r="DJ168" s="664" t="str">
        <f>'3A 2025-2026 REPORTE CALIFICACI'!BS25</f>
        <v/>
      </c>
      <c r="DK168" s="664" t="str">
        <f>'3A 2025-2026 REPORTE CALIFICACI'!BT25</f>
        <v>R</v>
      </c>
      <c r="DL168" s="666"/>
      <c r="DM168" s="623"/>
      <c r="DN168" s="661"/>
      <c r="DO168" s="47"/>
      <c r="DP168" s="663" t="s">
        <v>1015</v>
      </c>
      <c r="DQ168" s="664">
        <f>'3A 2025-2026 REPORTE CALIFICACI'!AM26</f>
        <v>0</v>
      </c>
      <c r="DR168" s="664">
        <f>'3A 2025-2026 REPORTE CALIFICACI'!AN26</f>
        <v>0</v>
      </c>
      <c r="DS168" s="664">
        <f>'3A 2025-2026 REPORTE CALIFICACI'!AO26</f>
        <v>0</v>
      </c>
      <c r="DT168" s="664">
        <f>'3A 2025-2026 REPORTE CALIFICACI'!AP26</f>
        <v>0</v>
      </c>
      <c r="DU168" s="664">
        <f>'3A 2025-2026 REPORTE CALIFICACI'!AQ26</f>
        <v>0</v>
      </c>
      <c r="DV168" s="664">
        <f>'3A 2025-2026 REPORTE CALIFICACI'!AR26</f>
        <v>0</v>
      </c>
      <c r="DW168" s="664">
        <f>'3A 2025-2026 REPORTE CALIFICACI'!AS26</f>
        <v>0</v>
      </c>
      <c r="DX168" s="664">
        <f>'3A 2025-2026 REPORTE CALIFICACI'!AT26</f>
        <v>0</v>
      </c>
      <c r="DY168" s="664">
        <f>'3A 2025-2026 REPORTE CALIFICACI'!AU26</f>
        <v>0</v>
      </c>
      <c r="DZ168" s="664">
        <f>'3A 2025-2026 REPORTE CALIFICACI'!AV26</f>
        <v>0</v>
      </c>
      <c r="EA168" s="664">
        <f>'3A 2025-2026 REPORTE CALIFICACI'!AW26</f>
        <v>0</v>
      </c>
      <c r="EB168" s="664">
        <f>'3A 2025-2026 REPORTE CALIFICACI'!AX26</f>
        <v>0</v>
      </c>
      <c r="EC168" s="664">
        <f>'3A 2025-2026 REPORTE CALIFICACI'!AY26</f>
        <v>0</v>
      </c>
      <c r="ED168" s="664">
        <f>'3A 2025-2026 REPORTE CALIFICACI'!AZ26</f>
        <v>0</v>
      </c>
      <c r="EE168" s="664">
        <f>'3A 2025-2026 REPORTE CALIFICACI'!BA26</f>
        <v>0</v>
      </c>
      <c r="EF168" s="664">
        <f>'3A 2025-2026 REPORTE CALIFICACI'!BB26</f>
        <v>0</v>
      </c>
      <c r="EG168" s="716">
        <f>'3A 2025-2026 REPORTE CALIFICACI'!BC26</f>
        <v>0</v>
      </c>
      <c r="EH168" s="716">
        <f>'3A 2025-2026 REPORTE CALIFICACI'!BD26</f>
        <v>0</v>
      </c>
      <c r="EI168" s="716">
        <f>'3A 2025-2026 REPORTE CALIFICACI'!BE26</f>
        <v>0</v>
      </c>
      <c r="EJ168" s="716">
        <f>'3A 2025-2026 REPORTE CALIFICACI'!BF26</f>
        <v>0</v>
      </c>
      <c r="EK168" s="665">
        <f>'3A 2025-2026 REPORTE CALIFICACI'!BG26</f>
        <v>0</v>
      </c>
      <c r="EL168" s="717">
        <f>'3A 2025-2026 REPORTE CALIFICACI'!BH26</f>
        <v>0</v>
      </c>
      <c r="EM168" s="665">
        <f>'3A 2025-2026 REPORTE CALIFICACI'!BI26</f>
        <v>0</v>
      </c>
      <c r="EN168" s="665" t="str">
        <f>'3A 2025-2026 REPORTE CALIFICACI'!BJ26</f>
        <v/>
      </c>
      <c r="EO168" s="665" t="str">
        <f>'3A 2025-2026 REPORTE CALIFICACI'!BK26</f>
        <v/>
      </c>
      <c r="EP168" s="665">
        <f>'3A 2025-2026 REPORTE CALIFICACI'!BL26</f>
        <v>0</v>
      </c>
      <c r="EQ168" s="665">
        <f>'3A 2025-2026 REPORTE CALIFICACI'!BM26</f>
        <v>0</v>
      </c>
      <c r="ER168" s="665" t="str">
        <f>'3A 2025-2026 REPORTE CALIFICACI'!BN26</f>
        <v/>
      </c>
      <c r="ES168" s="665" t="str">
        <f>'3A 2025-2026 REPORTE CALIFICACI'!BO26</f>
        <v/>
      </c>
      <c r="ET168" s="665">
        <f>'3A 2025-2026 REPORTE CALIFICACI'!BP26</f>
        <v>0</v>
      </c>
      <c r="EU168" s="664" t="str">
        <f>'3A 2025-2026 REPORTE CALIFICACI'!BQ26</f>
        <v/>
      </c>
      <c r="EV168" s="664" t="str">
        <f>'3A 2025-2026 REPORTE CALIFICACI'!BR26</f>
        <v/>
      </c>
      <c r="EW168" s="664" t="str">
        <f>'3A 2025-2026 REPORTE CALIFICACI'!BS26</f>
        <v/>
      </c>
      <c r="EX168" s="664" t="str">
        <f>'3A 2025-2026 REPORTE CALIFICACI'!BT26</f>
        <v>R</v>
      </c>
      <c r="EY168" s="666"/>
    </row>
    <row r="169" ht="85.5" customHeight="1">
      <c r="A169" s="661"/>
      <c r="B169" s="47"/>
      <c r="C169" s="663" t="s">
        <v>1016</v>
      </c>
      <c r="D169" s="664">
        <f>'3A 2025-2026 REPORTE CALIFICACI'!BU23</f>
        <v>73</v>
      </c>
      <c r="E169" s="664">
        <f>'3A 2025-2026 REPORTE CALIFICACI'!BV23</f>
        <v>72</v>
      </c>
      <c r="F169" s="664">
        <f>'3A 2025-2026 REPORTE CALIFICACI'!BW23</f>
        <v>75</v>
      </c>
      <c r="G169" s="664">
        <f>'3A 2025-2026 REPORTE CALIFICACI'!BX23</f>
        <v>0</v>
      </c>
      <c r="H169" s="664">
        <f>'3A 2025-2026 REPORTE CALIFICACI'!BY23</f>
        <v>70</v>
      </c>
      <c r="I169" s="664">
        <f>'3A 2025-2026 REPORTE CALIFICACI'!BZ23</f>
        <v>72</v>
      </c>
      <c r="J169" s="664">
        <f>'3A 2025-2026 REPORTE CALIFICACI'!CA23</f>
        <v>76</v>
      </c>
      <c r="K169" s="664">
        <f>'3A 2025-2026 REPORTE CALIFICACI'!CB23</f>
        <v>0</v>
      </c>
      <c r="L169" s="664">
        <f>'3A 2025-2026 REPORTE CALIFICACI'!CC23</f>
        <v>79</v>
      </c>
      <c r="M169" s="664">
        <f>'3A 2025-2026 REPORTE CALIFICACI'!CD23</f>
        <v>81</v>
      </c>
      <c r="N169" s="664">
        <f>'3A 2025-2026 REPORTE CALIFICACI'!CE23</f>
        <v>82</v>
      </c>
      <c r="O169" s="664">
        <f>'3A 2025-2026 REPORTE CALIFICACI'!CF23</f>
        <v>0</v>
      </c>
      <c r="P169" s="664">
        <f>'3A 2025-2026 REPORTE CALIFICACI'!CG23</f>
        <v>78</v>
      </c>
      <c r="Q169" s="664">
        <f>'3A 2025-2026 REPORTE CALIFICACI'!CH23</f>
        <v>80</v>
      </c>
      <c r="R169" s="664">
        <f>'3A 2025-2026 REPORTE CALIFICACI'!CI23</f>
        <v>81</v>
      </c>
      <c r="S169" s="664">
        <f>'3A 2025-2026 REPORTE CALIFICACI'!CJ23</f>
        <v>0</v>
      </c>
      <c r="T169" s="716">
        <f>'3A 2025-2026 REPORTE CALIFICACI'!CK23</f>
        <v>55</v>
      </c>
      <c r="U169" s="716">
        <f>'3A 2025-2026 REPORTE CALIFICACI'!CL23</f>
        <v>54.5</v>
      </c>
      <c r="V169" s="716">
        <f>'3A 2025-2026 REPORTE CALIFICACI'!CM23</f>
        <v>60.5</v>
      </c>
      <c r="W169" s="716">
        <f>'3A 2025-2026 REPORTE CALIFICACI'!CN23</f>
        <v>59.75</v>
      </c>
      <c r="X169" s="665">
        <f>'3A 2025-2026 REPORTE CALIFICACI'!CO23</f>
        <v>57.4375</v>
      </c>
      <c r="Y169" s="717">
        <f>'3A 2025-2026 REPORTE CALIFICACI'!CP23</f>
        <v>0.6875</v>
      </c>
      <c r="Z169" s="665">
        <f>'3A 2025-2026 REPORTE CALIFICACI'!CQ23</f>
        <v>28.71875</v>
      </c>
      <c r="AA169" s="665" t="str">
        <f>'3A 2025-2026 REPORTE CALIFICACI'!CR23</f>
        <v/>
      </c>
      <c r="AB169" s="665" t="str">
        <f>'3A 2025-2026 REPORTE CALIFICACI'!CS23</f>
        <v/>
      </c>
      <c r="AC169" s="665">
        <f>'3A 2025-2026 REPORTE CALIFICACI'!CT23</f>
        <v>29</v>
      </c>
      <c r="AD169" s="665">
        <f>'3A 2025-2026 REPORTE CALIFICACI'!CU23</f>
        <v>17.23125</v>
      </c>
      <c r="AE169" s="665" t="str">
        <f>'3A 2025-2026 REPORTE CALIFICACI'!CV23</f>
        <v/>
      </c>
      <c r="AF169" s="665" t="str">
        <f>'3A 2025-2026 REPORTE CALIFICACI'!CW23</f>
        <v/>
      </c>
      <c r="AG169" s="665">
        <f>'3A 2025-2026 REPORTE CALIFICACI'!CX23</f>
        <v>17</v>
      </c>
      <c r="AH169" s="665">
        <f>'3A 2025-2026 REPORTE CALIFICACI'!CY23</f>
        <v>57.4375</v>
      </c>
      <c r="AI169" s="665" t="str">
        <f>'3A 2025-2026 REPORTE CALIFICACI'!CZ23</f>
        <v/>
      </c>
      <c r="AJ169" s="664" t="str">
        <f>'3A 2025-2026 REPORTE CALIFICACI'!DA23</f>
        <v/>
      </c>
      <c r="AK169" s="664" t="str">
        <f>'3A 2025-2026 REPORTE CALIFICACI'!DB23</f>
        <v>R</v>
      </c>
      <c r="AL169" s="666"/>
      <c r="AM169" s="667"/>
      <c r="AN169" s="661"/>
      <c r="AO169" s="47"/>
      <c r="AP169" s="663" t="s">
        <v>1016</v>
      </c>
      <c r="AQ169" s="664">
        <f>'3A 2025-2026 REPORTE CALIFICACI'!BU24</f>
        <v>70</v>
      </c>
      <c r="AR169" s="664">
        <f>'3A 2025-2026 REPORTE CALIFICACI'!BV24</f>
        <v>55</v>
      </c>
      <c r="AS169" s="664">
        <f>'3A 2025-2026 REPORTE CALIFICACI'!BW24</f>
        <v>50</v>
      </c>
      <c r="AT169" s="664">
        <f>'3A 2025-2026 REPORTE CALIFICACI'!BX24</f>
        <v>0</v>
      </c>
      <c r="AU169" s="664">
        <f>'3A 2025-2026 REPORTE CALIFICACI'!BY24</f>
        <v>71</v>
      </c>
      <c r="AV169" s="664">
        <f>'3A 2025-2026 REPORTE CALIFICACI'!BZ24</f>
        <v>55</v>
      </c>
      <c r="AW169" s="664">
        <f>'3A 2025-2026 REPORTE CALIFICACI'!CA24</f>
        <v>45</v>
      </c>
      <c r="AX169" s="664">
        <f>'3A 2025-2026 REPORTE CALIFICACI'!CB24</f>
        <v>0</v>
      </c>
      <c r="AY169" s="664">
        <f>'3A 2025-2026 REPORTE CALIFICACI'!CC24</f>
        <v>71</v>
      </c>
      <c r="AZ169" s="664">
        <f>'3A 2025-2026 REPORTE CALIFICACI'!CD24</f>
        <v>72</v>
      </c>
      <c r="BA169" s="664">
        <f>'3A 2025-2026 REPORTE CALIFICACI'!CE24</f>
        <v>70</v>
      </c>
      <c r="BB169" s="664">
        <f>'3A 2025-2026 REPORTE CALIFICACI'!CF24</f>
        <v>0</v>
      </c>
      <c r="BC169" s="664">
        <f>'3A 2025-2026 REPORTE CALIFICACI'!CG24</f>
        <v>70</v>
      </c>
      <c r="BD169" s="664">
        <f>'3A 2025-2026 REPORTE CALIFICACI'!CH24</f>
        <v>71</v>
      </c>
      <c r="BE169" s="664">
        <f>'3A 2025-2026 REPORTE CALIFICACI'!CI24</f>
        <v>70</v>
      </c>
      <c r="BF169" s="664">
        <f>'3A 2025-2026 REPORTE CALIFICACI'!CJ24</f>
        <v>0</v>
      </c>
      <c r="BG169" s="716">
        <f>'3A 2025-2026 REPORTE CALIFICACI'!CK24</f>
        <v>43.75</v>
      </c>
      <c r="BH169" s="716">
        <f>'3A 2025-2026 REPORTE CALIFICACI'!CL24</f>
        <v>42.75</v>
      </c>
      <c r="BI169" s="716">
        <f>'3A 2025-2026 REPORTE CALIFICACI'!CM24</f>
        <v>53.25</v>
      </c>
      <c r="BJ169" s="716">
        <f>'3A 2025-2026 REPORTE CALIFICACI'!CN24</f>
        <v>52.75</v>
      </c>
      <c r="BK169" s="664"/>
      <c r="BL169" s="717">
        <f>'3A 2025-2026 REPORTE CALIFICACI'!CP24</f>
        <v>0.6857142857</v>
      </c>
      <c r="BM169" s="665">
        <f>'3A 2025-2026 REPORTE CALIFICACI'!CQ24</f>
        <v>24.0625</v>
      </c>
      <c r="BN169" s="665" t="str">
        <f>'3A 2025-2026 REPORTE CALIFICACI'!CR24</f>
        <v/>
      </c>
      <c r="BO169" s="665" t="str">
        <f>'3A 2025-2026 REPORTE CALIFICACI'!CS24</f>
        <v/>
      </c>
      <c r="BP169" s="665">
        <f>'3A 2025-2026 REPORTE CALIFICACI'!CT24</f>
        <v>24</v>
      </c>
      <c r="BQ169" s="665">
        <f>'3A 2025-2026 REPORTE CALIFICACI'!CU24</f>
        <v>14.4375</v>
      </c>
      <c r="BR169" s="665" t="str">
        <f>'3A 2025-2026 REPORTE CALIFICACI'!CV24</f>
        <v/>
      </c>
      <c r="BS169" s="665" t="str">
        <f>'3A 2025-2026 REPORTE CALIFICACI'!CW24</f>
        <v/>
      </c>
      <c r="BT169" s="665">
        <f>'3A 2025-2026 REPORTE CALIFICACI'!CX24</f>
        <v>14</v>
      </c>
      <c r="BU169" s="665">
        <f>'3A 2025-2026 REPORTE CALIFICACI'!CY24</f>
        <v>48.125</v>
      </c>
      <c r="BV169" s="665" t="str">
        <f>'3A 2025-2026 REPORTE CALIFICACI'!CZ24</f>
        <v/>
      </c>
      <c r="BW169" s="664" t="str">
        <f>'3A 2025-2026 REPORTE CALIFICACI'!DA24</f>
        <v/>
      </c>
      <c r="BX169" s="664" t="str">
        <f>'3A 2025-2026 REPORTE CALIFICACI'!DB24</f>
        <v>R</v>
      </c>
      <c r="BY169" s="666"/>
      <c r="BZ169" s="667"/>
      <c r="CA169" s="661"/>
      <c r="CB169" s="47"/>
      <c r="CC169" s="663" t="s">
        <v>1016</v>
      </c>
      <c r="CD169" s="664">
        <f>'3A 2025-2026 REPORTE CALIFICACI'!BU25</f>
        <v>40</v>
      </c>
      <c r="CE169" s="664">
        <f>'3A 2025-2026 REPORTE CALIFICACI'!BV25</f>
        <v>25</v>
      </c>
      <c r="CF169" s="664">
        <f>'3A 2025-2026 REPORTE CALIFICACI'!BW25</f>
        <v>20</v>
      </c>
      <c r="CG169" s="664">
        <f>'3A 2025-2026 REPORTE CALIFICACI'!BX25</f>
        <v>0</v>
      </c>
      <c r="CH169" s="664">
        <f>'3A 2025-2026 REPORTE CALIFICACI'!BY25</f>
        <v>35</v>
      </c>
      <c r="CI169" s="664">
        <f>'3A 2025-2026 REPORTE CALIFICACI'!BZ25</f>
        <v>20</v>
      </c>
      <c r="CJ169" s="664">
        <f>'3A 2025-2026 REPORTE CALIFICACI'!CA25</f>
        <v>25</v>
      </c>
      <c r="CK169" s="664">
        <f>'3A 2025-2026 REPORTE CALIFICACI'!CB25</f>
        <v>0</v>
      </c>
      <c r="CL169" s="664">
        <f>'3A 2025-2026 REPORTE CALIFICACI'!CC25</f>
        <v>70</v>
      </c>
      <c r="CM169" s="664">
        <f>'3A 2025-2026 REPORTE CALIFICACI'!CD25</f>
        <v>71</v>
      </c>
      <c r="CN169" s="664">
        <f>'3A 2025-2026 REPORTE CALIFICACI'!CE25</f>
        <v>70</v>
      </c>
      <c r="CO169" s="664">
        <f>'3A 2025-2026 REPORTE CALIFICACI'!CF25</f>
        <v>0</v>
      </c>
      <c r="CP169" s="664">
        <f>'3A 2025-2026 REPORTE CALIFICACI'!CG25</f>
        <v>60</v>
      </c>
      <c r="CQ169" s="664">
        <f>'3A 2025-2026 REPORTE CALIFICACI'!CH25</f>
        <v>45</v>
      </c>
      <c r="CR169" s="664">
        <f>'3A 2025-2026 REPORTE CALIFICACI'!CI25</f>
        <v>50</v>
      </c>
      <c r="CS169" s="664">
        <f>'3A 2025-2026 REPORTE CALIFICACI'!CJ25</f>
        <v>0</v>
      </c>
      <c r="CT169" s="716">
        <f>'3A 2025-2026 REPORTE CALIFICACI'!CK25</f>
        <v>21.25</v>
      </c>
      <c r="CU169" s="716">
        <f>'3A 2025-2026 REPORTE CALIFICACI'!CL25</f>
        <v>20</v>
      </c>
      <c r="CV169" s="716">
        <f>'3A 2025-2026 REPORTE CALIFICACI'!CM25</f>
        <v>52.75</v>
      </c>
      <c r="CW169" s="716">
        <f>'3A 2025-2026 REPORTE CALIFICACI'!CN25</f>
        <v>38.75</v>
      </c>
      <c r="CX169" s="664"/>
      <c r="CY169" s="717">
        <f>'3A 2025-2026 REPORTE CALIFICACI'!CP25</f>
        <v>0.6571428571</v>
      </c>
      <c r="CZ169" s="665">
        <f>'3A 2025-2026 REPORTE CALIFICACI'!CQ25</f>
        <v>16.59375</v>
      </c>
      <c r="DA169" s="665" t="str">
        <f>'3A 2025-2026 REPORTE CALIFICACI'!CR25</f>
        <v/>
      </c>
      <c r="DB169" s="665" t="str">
        <f>'3A 2025-2026 REPORTE CALIFICACI'!CS25</f>
        <v/>
      </c>
      <c r="DC169" s="665">
        <f>'3A 2025-2026 REPORTE CALIFICACI'!CT25</f>
        <v>17</v>
      </c>
      <c r="DD169" s="665">
        <f>'3A 2025-2026 REPORTE CALIFICACI'!CU25</f>
        <v>9.95625</v>
      </c>
      <c r="DE169" s="665" t="str">
        <f>'3A 2025-2026 REPORTE CALIFICACI'!CV25</f>
        <v/>
      </c>
      <c r="DF169" s="665" t="str">
        <f>'3A 2025-2026 REPORTE CALIFICACI'!CW25</f>
        <v/>
      </c>
      <c r="DG169" s="665">
        <f>'3A 2025-2026 REPORTE CALIFICACI'!CX25</f>
        <v>10</v>
      </c>
      <c r="DH169" s="665">
        <f>'3A 2025-2026 REPORTE CALIFICACI'!CY25</f>
        <v>33.1875</v>
      </c>
      <c r="DI169" s="665" t="str">
        <f>'3A 2025-2026 REPORTE CALIFICACI'!CZ25</f>
        <v/>
      </c>
      <c r="DJ169" s="664" t="str">
        <f>'3A 2025-2026 REPORTE CALIFICACI'!DA25</f>
        <v/>
      </c>
      <c r="DK169" s="664" t="str">
        <f>'3A 2025-2026 REPORTE CALIFICACI'!DB25</f>
        <v>R</v>
      </c>
      <c r="DL169" s="666"/>
      <c r="DM169" s="623"/>
      <c r="DN169" s="661"/>
      <c r="DO169" s="47"/>
      <c r="DP169" s="663" t="s">
        <v>1016</v>
      </c>
      <c r="DQ169" s="664">
        <f>'3A 2025-2026 REPORTE CALIFICACI'!BU26</f>
        <v>88</v>
      </c>
      <c r="DR169" s="664">
        <f>'3A 2025-2026 REPORTE CALIFICACI'!BV26</f>
        <v>80</v>
      </c>
      <c r="DS169" s="664">
        <f>'3A 2025-2026 REPORTE CALIFICACI'!BW26</f>
        <v>80</v>
      </c>
      <c r="DT169" s="664">
        <f>'3A 2025-2026 REPORTE CALIFICACI'!BX26</f>
        <v>0</v>
      </c>
      <c r="DU169" s="664">
        <f>'3A 2025-2026 REPORTE CALIFICACI'!BY26</f>
        <v>89</v>
      </c>
      <c r="DV169" s="664">
        <f>'3A 2025-2026 REPORTE CALIFICACI'!BZ26</f>
        <v>81</v>
      </c>
      <c r="DW169" s="664">
        <f>'3A 2025-2026 REPORTE CALIFICACI'!CA26</f>
        <v>80</v>
      </c>
      <c r="DX169" s="664">
        <f>'3A 2025-2026 REPORTE CALIFICACI'!CB26</f>
        <v>0</v>
      </c>
      <c r="DY169" s="664">
        <f>'3A 2025-2026 REPORTE CALIFICACI'!CC26</f>
        <v>85</v>
      </c>
      <c r="DZ169" s="664">
        <f>'3A 2025-2026 REPORTE CALIFICACI'!CD26</f>
        <v>84</v>
      </c>
      <c r="EA169" s="664">
        <f>'3A 2025-2026 REPORTE CALIFICACI'!CE26</f>
        <v>80</v>
      </c>
      <c r="EB169" s="664">
        <f>'3A 2025-2026 REPORTE CALIFICACI'!CF26</f>
        <v>0</v>
      </c>
      <c r="EC169" s="664">
        <f>'3A 2025-2026 REPORTE CALIFICACI'!CG26</f>
        <v>84</v>
      </c>
      <c r="ED169" s="664">
        <f>'3A 2025-2026 REPORTE CALIFICACI'!CH26</f>
        <v>85</v>
      </c>
      <c r="EE169" s="664">
        <f>'3A 2025-2026 REPORTE CALIFICACI'!CI26</f>
        <v>80</v>
      </c>
      <c r="EF169" s="664">
        <f>'3A 2025-2026 REPORTE CALIFICACI'!CJ26</f>
        <v>0</v>
      </c>
      <c r="EG169" s="716">
        <f>'3A 2025-2026 REPORTE CALIFICACI'!CK26</f>
        <v>62</v>
      </c>
      <c r="EH169" s="716">
        <f>'3A 2025-2026 REPORTE CALIFICACI'!CL26</f>
        <v>62.5</v>
      </c>
      <c r="EI169" s="716">
        <f>'3A 2025-2026 REPORTE CALIFICACI'!CM26</f>
        <v>62.25</v>
      </c>
      <c r="EJ169" s="716">
        <f>'3A 2025-2026 REPORTE CALIFICACI'!CN26</f>
        <v>62.25</v>
      </c>
      <c r="EK169" s="665">
        <f>'3A 2025-2026 REPORTE CALIFICACI'!CO26</f>
        <v>62.25</v>
      </c>
      <c r="EL169" s="717">
        <f>'3A 2025-2026 REPORTE CALIFICACI'!CP26</f>
        <v>0.6857142857</v>
      </c>
      <c r="EM169" s="665">
        <f>'3A 2025-2026 REPORTE CALIFICACI'!CQ26</f>
        <v>31.125</v>
      </c>
      <c r="EN169" s="665" t="str">
        <f>'3A 2025-2026 REPORTE CALIFICACI'!CR26</f>
        <v/>
      </c>
      <c r="EO169" s="665" t="str">
        <f>'3A 2025-2026 REPORTE CALIFICACI'!CS26</f>
        <v/>
      </c>
      <c r="EP169" s="665">
        <f>'3A 2025-2026 REPORTE CALIFICACI'!CT26</f>
        <v>31</v>
      </c>
      <c r="EQ169" s="665">
        <f>'3A 2025-2026 REPORTE CALIFICACI'!CU26</f>
        <v>18.675</v>
      </c>
      <c r="ER169" s="665" t="str">
        <f>'3A 2025-2026 REPORTE CALIFICACI'!CV26</f>
        <v/>
      </c>
      <c r="ES169" s="665" t="str">
        <f>'3A 2025-2026 REPORTE CALIFICACI'!CW26</f>
        <v/>
      </c>
      <c r="ET169" s="665">
        <f>'3A 2025-2026 REPORTE CALIFICACI'!CX26</f>
        <v>19</v>
      </c>
      <c r="EU169" s="665">
        <f>'3A 2025-2026 REPORTE CALIFICACI'!CY26</f>
        <v>62.25</v>
      </c>
      <c r="EV169" s="665" t="str">
        <f>'3A 2025-2026 REPORTE CALIFICACI'!CZ26</f>
        <v/>
      </c>
      <c r="EW169" s="664" t="str">
        <f>'3A 2025-2026 REPORTE CALIFICACI'!DA26</f>
        <v/>
      </c>
      <c r="EX169" s="664" t="str">
        <f>'3A 2025-2026 REPORTE CALIFICACI'!DB26</f>
        <v>R</v>
      </c>
      <c r="EY169" s="666"/>
    </row>
    <row r="170" ht="52.5" customHeight="1">
      <c r="A170" s="661"/>
      <c r="B170" s="47"/>
      <c r="C170" s="663" t="s">
        <v>1017</v>
      </c>
      <c r="D170" s="664">
        <f>'3A 2025-2026 REPORTE CALIFICACI'!DC23</f>
        <v>70</v>
      </c>
      <c r="E170" s="664">
        <f>'3A 2025-2026 REPORTE CALIFICACI'!DD23</f>
        <v>70</v>
      </c>
      <c r="F170" s="664">
        <f>'3A 2025-2026 REPORTE CALIFICACI'!DE23</f>
        <v>70</v>
      </c>
      <c r="G170" s="664">
        <f>'3A 2025-2026 REPORTE CALIFICACI'!DF23</f>
        <v>0</v>
      </c>
      <c r="H170" s="664">
        <f>'3A 2025-2026 REPORTE CALIFICACI'!DG23</f>
        <v>71</v>
      </c>
      <c r="I170" s="664">
        <f>'3A 2025-2026 REPORTE CALIFICACI'!DH23</f>
        <v>70</v>
      </c>
      <c r="J170" s="664">
        <f>'3A 2025-2026 REPORTE CALIFICACI'!DI23</f>
        <v>70</v>
      </c>
      <c r="K170" s="664">
        <f>'3A 2025-2026 REPORTE CALIFICACI'!DJ23</f>
        <v>0</v>
      </c>
      <c r="L170" s="664">
        <f>'3A 2025-2026 REPORTE CALIFICACI'!DK23</f>
        <v>70</v>
      </c>
      <c r="M170" s="664">
        <f>'3A 2025-2026 REPORTE CALIFICACI'!DL23</f>
        <v>75</v>
      </c>
      <c r="N170" s="664">
        <f>'3A 2025-2026 REPORTE CALIFICACI'!DM23</f>
        <v>70</v>
      </c>
      <c r="O170" s="664">
        <f>'3A 2025-2026 REPORTE CALIFICACI'!DN23</f>
        <v>0</v>
      </c>
      <c r="P170" s="664">
        <f>'3A 2025-2026 REPORTE CALIFICACI'!DO23</f>
        <v>70</v>
      </c>
      <c r="Q170" s="664">
        <f>'3A 2025-2026 REPORTE CALIFICACI'!DP23</f>
        <v>70</v>
      </c>
      <c r="R170" s="664">
        <f>'3A 2025-2026 REPORTE CALIFICACI'!DQ23</f>
        <v>74</v>
      </c>
      <c r="S170" s="664">
        <f>'3A 2025-2026 REPORTE CALIFICACI'!DR23</f>
        <v>0</v>
      </c>
      <c r="T170" s="716">
        <f>'3A 2025-2026 REPORTE CALIFICACI'!DS23</f>
        <v>52.5</v>
      </c>
      <c r="U170" s="716">
        <f>'3A 2025-2026 REPORTE CALIFICACI'!DT23</f>
        <v>52.75</v>
      </c>
      <c r="V170" s="716">
        <f>'3A 2025-2026 REPORTE CALIFICACI'!DU23</f>
        <v>53.75</v>
      </c>
      <c r="W170" s="716">
        <f>'3A 2025-2026 REPORTE CALIFICACI'!DV23</f>
        <v>53.5</v>
      </c>
      <c r="X170" s="665">
        <f>'3A 2025-2026 REPORTE CALIFICACI'!DW23</f>
        <v>53.125</v>
      </c>
      <c r="Y170" s="717">
        <f>'3A 2025-2026 REPORTE CALIFICACI'!DX23</f>
        <v>0.6820384294</v>
      </c>
      <c r="Z170" s="665">
        <f>'3A 2025-2026 REPORTE CALIFICACI'!DY23</f>
        <v>26.5625</v>
      </c>
      <c r="AA170" s="665" t="str">
        <f>'3A 2025-2026 REPORTE CALIFICACI'!DZ23</f>
        <v/>
      </c>
      <c r="AB170" s="665" t="str">
        <f>'3A 2025-2026 REPORTE CALIFICACI'!EA23</f>
        <v/>
      </c>
      <c r="AC170" s="665">
        <f>'3A 2025-2026 REPORTE CALIFICACI'!EB23</f>
        <v>27</v>
      </c>
      <c r="AD170" s="665">
        <f>'3A 2025-2026 REPORTE CALIFICACI'!EC23</f>
        <v>15.9375</v>
      </c>
      <c r="AE170" s="665" t="str">
        <f>'3A 2025-2026 REPORTE CALIFICACI'!ED23</f>
        <v/>
      </c>
      <c r="AF170" s="665" t="str">
        <f>'3A 2025-2026 REPORTE CALIFICACI'!EE23</f>
        <v/>
      </c>
      <c r="AG170" s="665">
        <f>'3A 2025-2026 REPORTE CALIFICACI'!EF23</f>
        <v>16</v>
      </c>
      <c r="AH170" s="665">
        <f>'3A 2025-2026 REPORTE CALIFICACI'!EG23</f>
        <v>53.125</v>
      </c>
      <c r="AI170" s="665" t="str">
        <f>'3A 2025-2026 REPORTE CALIFICACI'!EH23</f>
        <v/>
      </c>
      <c r="AJ170" s="664" t="str">
        <f>'3A 2025-2026 REPORTE CALIFICACI'!EI23</f>
        <v/>
      </c>
      <c r="AK170" s="664" t="str">
        <f>'3A 2025-2026 REPORTE CALIFICACI'!EJ23</f>
        <v>R</v>
      </c>
      <c r="AL170" s="666"/>
      <c r="AM170" s="667"/>
      <c r="AN170" s="661"/>
      <c r="AO170" s="47"/>
      <c r="AP170" s="663" t="s">
        <v>1017</v>
      </c>
      <c r="AQ170" s="664">
        <f>'3A 2025-2026 REPORTE CALIFICACI'!DC24</f>
        <v>70</v>
      </c>
      <c r="AR170" s="664">
        <f>'3A 2025-2026 REPORTE CALIFICACI'!DD24</f>
        <v>70</v>
      </c>
      <c r="AS170" s="664">
        <f>'3A 2025-2026 REPORTE CALIFICACI'!DE24</f>
        <v>70</v>
      </c>
      <c r="AT170" s="664">
        <f>'3A 2025-2026 REPORTE CALIFICACI'!DF24</f>
        <v>0</v>
      </c>
      <c r="AU170" s="664">
        <f>'3A 2025-2026 REPORTE CALIFICACI'!DG24</f>
        <v>70</v>
      </c>
      <c r="AV170" s="664">
        <f>'3A 2025-2026 REPORTE CALIFICACI'!DH24</f>
        <v>70</v>
      </c>
      <c r="AW170" s="664">
        <f>'3A 2025-2026 REPORTE CALIFICACI'!DI24</f>
        <v>70</v>
      </c>
      <c r="AX170" s="664">
        <f>'3A 2025-2026 REPORTE CALIFICACI'!DJ24</f>
        <v>0</v>
      </c>
      <c r="AY170" s="664">
        <f>'3A 2025-2026 REPORTE CALIFICACI'!DK24</f>
        <v>70</v>
      </c>
      <c r="AZ170" s="664">
        <f>'3A 2025-2026 REPORTE CALIFICACI'!DL24</f>
        <v>74</v>
      </c>
      <c r="BA170" s="664">
        <f>'3A 2025-2026 REPORTE CALIFICACI'!DM24</f>
        <v>70</v>
      </c>
      <c r="BB170" s="664">
        <f>'3A 2025-2026 REPORTE CALIFICACI'!DN24</f>
        <v>0</v>
      </c>
      <c r="BC170" s="664">
        <f>'3A 2025-2026 REPORTE CALIFICACI'!DO24</f>
        <v>73</v>
      </c>
      <c r="BD170" s="664">
        <f>'3A 2025-2026 REPORTE CALIFICACI'!DP24</f>
        <v>70</v>
      </c>
      <c r="BE170" s="664">
        <f>'3A 2025-2026 REPORTE CALIFICACI'!DQ24</f>
        <v>70</v>
      </c>
      <c r="BF170" s="664">
        <f>'3A 2025-2026 REPORTE CALIFICACI'!DR24</f>
        <v>0</v>
      </c>
      <c r="BG170" s="716">
        <f>'3A 2025-2026 REPORTE CALIFICACI'!DS24</f>
        <v>52.5</v>
      </c>
      <c r="BH170" s="716">
        <f>'3A 2025-2026 REPORTE CALIFICACI'!DT24</f>
        <v>52.5</v>
      </c>
      <c r="BI170" s="716">
        <f>'3A 2025-2026 REPORTE CALIFICACI'!DU24</f>
        <v>53.5</v>
      </c>
      <c r="BJ170" s="716">
        <f>'3A 2025-2026 REPORTE CALIFICACI'!DV24</f>
        <v>53.25</v>
      </c>
      <c r="BK170" s="664"/>
      <c r="BL170" s="717">
        <f>'3A 2025-2026 REPORTE CALIFICACI'!DX24</f>
        <v>0.6325344612</v>
      </c>
      <c r="BM170" s="665">
        <f>'3A 2025-2026 REPORTE CALIFICACI'!DY24</f>
        <v>26.46875</v>
      </c>
      <c r="BN170" s="665" t="str">
        <f>'3A 2025-2026 REPORTE CALIFICACI'!DZ24</f>
        <v/>
      </c>
      <c r="BO170" s="665" t="str">
        <f>'3A 2025-2026 REPORTE CALIFICACI'!EA24</f>
        <v/>
      </c>
      <c r="BP170" s="665">
        <f>'3A 2025-2026 REPORTE CALIFICACI'!EB24</f>
        <v>26</v>
      </c>
      <c r="BQ170" s="665">
        <f>'3A 2025-2026 REPORTE CALIFICACI'!EC24</f>
        <v>15.88125</v>
      </c>
      <c r="BR170" s="665" t="str">
        <f>'3A 2025-2026 REPORTE CALIFICACI'!ED24</f>
        <v/>
      </c>
      <c r="BS170" s="665" t="str">
        <f>'3A 2025-2026 REPORTE CALIFICACI'!EE24</f>
        <v/>
      </c>
      <c r="BT170" s="665">
        <f>'3A 2025-2026 REPORTE CALIFICACI'!EF24</f>
        <v>16</v>
      </c>
      <c r="BU170" s="665">
        <f>'3A 2025-2026 REPORTE CALIFICACI'!EG24</f>
        <v>52.9375</v>
      </c>
      <c r="BV170" s="665" t="str">
        <f>'3A 2025-2026 REPORTE CALIFICACI'!EH24</f>
        <v/>
      </c>
      <c r="BW170" s="664" t="str">
        <f>'3A 2025-2026 REPORTE CALIFICACI'!EI24</f>
        <v/>
      </c>
      <c r="BX170" s="664" t="str">
        <f>'3A 2025-2026 REPORTE CALIFICACI'!EJ24</f>
        <v>R</v>
      </c>
      <c r="BY170" s="666"/>
      <c r="BZ170" s="667"/>
      <c r="CA170" s="661"/>
      <c r="CB170" s="47"/>
      <c r="CC170" s="663" t="s">
        <v>1017</v>
      </c>
      <c r="CD170" s="664">
        <f>'3A 2025-2026 REPORTE CALIFICACI'!DC25</f>
        <v>71</v>
      </c>
      <c r="CE170" s="664">
        <f>'3A 2025-2026 REPORTE CALIFICACI'!DD25</f>
        <v>50</v>
      </c>
      <c r="CF170" s="664">
        <f>'3A 2025-2026 REPORTE CALIFICACI'!DE25</f>
        <v>60</v>
      </c>
      <c r="CG170" s="664">
        <f>'3A 2025-2026 REPORTE CALIFICACI'!DF25</f>
        <v>0</v>
      </c>
      <c r="CH170" s="664">
        <f>'3A 2025-2026 REPORTE CALIFICACI'!DG25</f>
        <v>77</v>
      </c>
      <c r="CI170" s="664">
        <f>'3A 2025-2026 REPORTE CALIFICACI'!DH25</f>
        <v>55</v>
      </c>
      <c r="CJ170" s="664">
        <f>'3A 2025-2026 REPORTE CALIFICACI'!DI25</f>
        <v>40</v>
      </c>
      <c r="CK170" s="664">
        <f>'3A 2025-2026 REPORTE CALIFICACI'!DJ25</f>
        <v>0</v>
      </c>
      <c r="CL170" s="664">
        <f>'3A 2025-2026 REPORTE CALIFICACI'!DK25</f>
        <v>70</v>
      </c>
      <c r="CM170" s="664">
        <f>'3A 2025-2026 REPORTE CALIFICACI'!DL25</f>
        <v>60</v>
      </c>
      <c r="CN170" s="664">
        <f>'3A 2025-2026 REPORTE CALIFICACI'!DM25</f>
        <v>60</v>
      </c>
      <c r="CO170" s="664">
        <f>'3A 2025-2026 REPORTE CALIFICACI'!DN25</f>
        <v>0</v>
      </c>
      <c r="CP170" s="664">
        <f>'3A 2025-2026 REPORTE CALIFICACI'!DO25</f>
        <v>84</v>
      </c>
      <c r="CQ170" s="664">
        <f>'3A 2025-2026 REPORTE CALIFICACI'!DP25</f>
        <v>60</v>
      </c>
      <c r="CR170" s="664">
        <f>'3A 2025-2026 REPORTE CALIFICACI'!DQ25</f>
        <v>60</v>
      </c>
      <c r="CS170" s="664">
        <f>'3A 2025-2026 REPORTE CALIFICACI'!DR25</f>
        <v>0</v>
      </c>
      <c r="CT170" s="716">
        <f>'3A 2025-2026 REPORTE CALIFICACI'!DS25</f>
        <v>45.25</v>
      </c>
      <c r="CU170" s="716">
        <f>'3A 2025-2026 REPORTE CALIFICACI'!DT25</f>
        <v>43</v>
      </c>
      <c r="CV170" s="716">
        <f>'3A 2025-2026 REPORTE CALIFICACI'!DU25</f>
        <v>47.5</v>
      </c>
      <c r="CW170" s="716">
        <f>'3A 2025-2026 REPORTE CALIFICACI'!DV25</f>
        <v>51</v>
      </c>
      <c r="CX170" s="664"/>
      <c r="CY170" s="717">
        <f>'3A 2025-2026 REPORTE CALIFICACI'!DX25</f>
        <v>0.6273214286</v>
      </c>
      <c r="CZ170" s="665">
        <f>'3A 2025-2026 REPORTE CALIFICACI'!DY25</f>
        <v>23.34375</v>
      </c>
      <c r="DA170" s="665" t="str">
        <f>'3A 2025-2026 REPORTE CALIFICACI'!DZ25</f>
        <v/>
      </c>
      <c r="DB170" s="665" t="str">
        <f>'3A 2025-2026 REPORTE CALIFICACI'!EA25</f>
        <v/>
      </c>
      <c r="DC170" s="665">
        <f>'3A 2025-2026 REPORTE CALIFICACI'!EB25</f>
        <v>23</v>
      </c>
      <c r="DD170" s="665">
        <f>'3A 2025-2026 REPORTE CALIFICACI'!EC25</f>
        <v>14.00625</v>
      </c>
      <c r="DE170" s="665" t="str">
        <f>'3A 2025-2026 REPORTE CALIFICACI'!ED25</f>
        <v/>
      </c>
      <c r="DF170" s="665" t="str">
        <f>'3A 2025-2026 REPORTE CALIFICACI'!EE25</f>
        <v/>
      </c>
      <c r="DG170" s="665">
        <f>'3A 2025-2026 REPORTE CALIFICACI'!EF25</f>
        <v>14</v>
      </c>
      <c r="DH170" s="665">
        <f>'3A 2025-2026 REPORTE CALIFICACI'!EG25</f>
        <v>46.6875</v>
      </c>
      <c r="DI170" s="665" t="str">
        <f>'3A 2025-2026 REPORTE CALIFICACI'!EH25</f>
        <v/>
      </c>
      <c r="DJ170" s="664" t="str">
        <f>'3A 2025-2026 REPORTE CALIFICACI'!EI25</f>
        <v/>
      </c>
      <c r="DK170" s="664" t="str">
        <f>'3A 2025-2026 REPORTE CALIFICACI'!EJ25</f>
        <v>R</v>
      </c>
      <c r="DL170" s="666"/>
      <c r="DM170" s="623"/>
      <c r="DN170" s="661"/>
      <c r="DO170" s="47"/>
      <c r="DP170" s="663" t="s">
        <v>1017</v>
      </c>
      <c r="DQ170" s="664">
        <f>'3A 2025-2026 REPORTE CALIFICACI'!DC26</f>
        <v>70</v>
      </c>
      <c r="DR170" s="664">
        <f>'3A 2025-2026 REPORTE CALIFICACI'!DD26</f>
        <v>80</v>
      </c>
      <c r="DS170" s="664">
        <f>'3A 2025-2026 REPORTE CALIFICACI'!DE26</f>
        <v>90</v>
      </c>
      <c r="DT170" s="664">
        <f>'3A 2025-2026 REPORTE CALIFICACI'!DF26</f>
        <v>0</v>
      </c>
      <c r="DU170" s="664">
        <f>'3A 2025-2026 REPORTE CALIFICACI'!DG26</f>
        <v>71</v>
      </c>
      <c r="DV170" s="664">
        <f>'3A 2025-2026 REPORTE CALIFICACI'!DH26</f>
        <v>90</v>
      </c>
      <c r="DW170" s="664">
        <f>'3A 2025-2026 REPORTE CALIFICACI'!DI26</f>
        <v>91</v>
      </c>
      <c r="DX170" s="664">
        <f>'3A 2025-2026 REPORTE CALIFICACI'!DJ26</f>
        <v>0</v>
      </c>
      <c r="DY170" s="664">
        <f>'3A 2025-2026 REPORTE CALIFICACI'!DK26</f>
        <v>70</v>
      </c>
      <c r="DZ170" s="664">
        <f>'3A 2025-2026 REPORTE CALIFICACI'!DL26</f>
        <v>95</v>
      </c>
      <c r="EA170" s="664">
        <f>'3A 2025-2026 REPORTE CALIFICACI'!DM26</f>
        <v>93</v>
      </c>
      <c r="EB170" s="664">
        <f>'3A 2025-2026 REPORTE CALIFICACI'!DN26</f>
        <v>0</v>
      </c>
      <c r="EC170" s="664">
        <f>'3A 2025-2026 REPORTE CALIFICACI'!DO26</f>
        <v>80</v>
      </c>
      <c r="ED170" s="664">
        <f>'3A 2025-2026 REPORTE CALIFICACI'!DP26</f>
        <v>98</v>
      </c>
      <c r="EE170" s="664">
        <f>'3A 2025-2026 REPORTE CALIFICACI'!DQ26</f>
        <v>94</v>
      </c>
      <c r="EF170" s="664">
        <f>'3A 2025-2026 REPORTE CALIFICACI'!DR26</f>
        <v>0</v>
      </c>
      <c r="EG170" s="716">
        <f>'3A 2025-2026 REPORTE CALIFICACI'!DS26</f>
        <v>60</v>
      </c>
      <c r="EH170" s="716">
        <f>'3A 2025-2026 REPORTE CALIFICACI'!DT26</f>
        <v>63</v>
      </c>
      <c r="EI170" s="716">
        <f>'3A 2025-2026 REPORTE CALIFICACI'!DU26</f>
        <v>64.5</v>
      </c>
      <c r="EJ170" s="716">
        <f>'3A 2025-2026 REPORTE CALIFICACI'!DV26</f>
        <v>68</v>
      </c>
      <c r="EK170" s="665">
        <f>'3A 2025-2026 REPORTE CALIFICACI'!DW26</f>
        <v>63.875</v>
      </c>
      <c r="EL170" s="717">
        <f>'3A 2025-2026 REPORTE CALIFICACI'!DX26</f>
        <v>0.661343985</v>
      </c>
      <c r="EM170" s="665">
        <f>'3A 2025-2026 REPORTE CALIFICACI'!DY26</f>
        <v>31.9375</v>
      </c>
      <c r="EN170" s="665" t="str">
        <f>'3A 2025-2026 REPORTE CALIFICACI'!DZ26</f>
        <v/>
      </c>
      <c r="EO170" s="665" t="str">
        <f>'3A 2025-2026 REPORTE CALIFICACI'!EA26</f>
        <v/>
      </c>
      <c r="EP170" s="665">
        <f>'3A 2025-2026 REPORTE CALIFICACI'!EB26</f>
        <v>32</v>
      </c>
      <c r="EQ170" s="665">
        <f>'3A 2025-2026 REPORTE CALIFICACI'!EC26</f>
        <v>19.1625</v>
      </c>
      <c r="ER170" s="665" t="str">
        <f>'3A 2025-2026 REPORTE CALIFICACI'!ED26</f>
        <v/>
      </c>
      <c r="ES170" s="665" t="str">
        <f>'3A 2025-2026 REPORTE CALIFICACI'!EE26</f>
        <v/>
      </c>
      <c r="ET170" s="665">
        <f>'3A 2025-2026 REPORTE CALIFICACI'!EF26</f>
        <v>19</v>
      </c>
      <c r="EU170" s="665">
        <f>'3A 2025-2026 REPORTE CALIFICACI'!EG26</f>
        <v>63.875</v>
      </c>
      <c r="EV170" s="665" t="str">
        <f>'3A 2025-2026 REPORTE CALIFICACI'!EH26</f>
        <v/>
      </c>
      <c r="EW170" s="664" t="str">
        <f>'3A 2025-2026 REPORTE CALIFICACI'!EI26</f>
        <v/>
      </c>
      <c r="EX170" s="664" t="str">
        <f>'3A 2025-2026 REPORTE CALIFICACI'!EJ26</f>
        <v>R</v>
      </c>
      <c r="EY170" s="666"/>
    </row>
    <row r="171" ht="52.5" customHeight="1">
      <c r="A171" s="661"/>
      <c r="B171" s="47"/>
      <c r="C171" s="663" t="s">
        <v>1018</v>
      </c>
      <c r="D171" s="664">
        <f>'3A 2025-2026 REPORTE CALIFICACI'!EK23</f>
        <v>78</v>
      </c>
      <c r="E171" s="664">
        <f>'3A 2025-2026 REPORTE CALIFICACI'!EL23</f>
        <v>88</v>
      </c>
      <c r="F171" s="664">
        <f>'3A 2025-2026 REPORTE CALIFICACI'!EM23</f>
        <v>92</v>
      </c>
      <c r="G171" s="665">
        <f>'3A 2025-2026 REPORTE CALIFICACI'!EN23</f>
        <v>0</v>
      </c>
      <c r="H171" s="664">
        <f>'3A 2025-2026 REPORTE CALIFICACI'!EO23</f>
        <v>80</v>
      </c>
      <c r="I171" s="664">
        <f>'3A 2025-2026 REPORTE CALIFICACI'!EP23</f>
        <v>90</v>
      </c>
      <c r="J171" s="664">
        <f>'3A 2025-2026 REPORTE CALIFICACI'!EQ23</f>
        <v>91</v>
      </c>
      <c r="K171" s="664">
        <f>'3A 2025-2026 REPORTE CALIFICACI'!ER23</f>
        <v>0</v>
      </c>
      <c r="L171" s="664">
        <f>'3A 2025-2026 REPORTE CALIFICACI'!ES23</f>
        <v>78</v>
      </c>
      <c r="M171" s="665">
        <f>'3A 2025-2026 REPORTE CALIFICACI'!ET23</f>
        <v>94</v>
      </c>
      <c r="N171" s="665">
        <f>'3A 2025-2026 REPORTE CALIFICACI'!EU23</f>
        <v>92</v>
      </c>
      <c r="O171" s="664">
        <f>'3A 2025-2026 REPORTE CALIFICACI'!EV23</f>
        <v>0</v>
      </c>
      <c r="P171" s="665">
        <f>'3A 2025-2026 REPORTE CALIFICACI'!EW23</f>
        <v>83</v>
      </c>
      <c r="Q171" s="665">
        <f>'3A 2025-2026 REPORTE CALIFICACI'!EX23</f>
        <v>88</v>
      </c>
      <c r="R171" s="665">
        <f>'3A 2025-2026 REPORTE CALIFICACI'!EY23</f>
        <v>98</v>
      </c>
      <c r="S171" s="665">
        <f>'3A 2025-2026 REPORTE CALIFICACI'!EZ23</f>
        <v>0</v>
      </c>
      <c r="T171" s="716">
        <f>'3A 2025-2026 REPORTE CALIFICACI'!FA23</f>
        <v>64.5</v>
      </c>
      <c r="U171" s="716">
        <f>'3A 2025-2026 REPORTE CALIFICACI'!FB23</f>
        <v>65.25</v>
      </c>
      <c r="V171" s="716">
        <f>'3A 2025-2026 REPORTE CALIFICACI'!FC23</f>
        <v>66</v>
      </c>
      <c r="W171" s="716">
        <f>'3A 2025-2026 REPORTE CALIFICACI'!FD23</f>
        <v>67.25</v>
      </c>
      <c r="X171" s="665">
        <f>'3A 2025-2026 REPORTE CALIFICACI'!FE23</f>
        <v>65.75</v>
      </c>
      <c r="Y171" s="717">
        <f>'3A 2025-2026 REPORTE CALIFICACI'!FF23</f>
        <v>0.6883333333</v>
      </c>
      <c r="Z171" s="665">
        <f>'3A 2025-2026 REPORTE CALIFICACI'!FG23</f>
        <v>32.875</v>
      </c>
      <c r="AA171" s="665" t="str">
        <f>'3A 2025-2026 REPORTE CALIFICACI'!FH23</f>
        <v/>
      </c>
      <c r="AB171" s="665" t="str">
        <f>'3A 2025-2026 REPORTE CALIFICACI'!FI23</f>
        <v/>
      </c>
      <c r="AC171" s="665">
        <f>'3A 2025-2026 REPORTE CALIFICACI'!FJ23</f>
        <v>33</v>
      </c>
      <c r="AD171" s="665">
        <f>'3A 2025-2026 REPORTE CALIFICACI'!FK23</f>
        <v>19.725</v>
      </c>
      <c r="AE171" s="665" t="str">
        <f>'3A 2025-2026 REPORTE CALIFICACI'!FL23</f>
        <v/>
      </c>
      <c r="AF171" s="665" t="str">
        <f>'3A 2025-2026 REPORTE CALIFICACI'!FM23</f>
        <v/>
      </c>
      <c r="AG171" s="665">
        <f>'3A 2025-2026 REPORTE CALIFICACI'!FN23</f>
        <v>20</v>
      </c>
      <c r="AH171" s="664" t="str">
        <f>'3A 2025-2026 REPORTE CALIFICACI'!FO23</f>
        <v/>
      </c>
      <c r="AI171" s="665" t="str">
        <f>'3A 2025-2026 REPORTE CALIFICACI'!FP23</f>
        <v/>
      </c>
      <c r="AJ171" s="664" t="str">
        <f>'3A 2025-2026 REPORTE CALIFICACI'!FQ23</f>
        <v/>
      </c>
      <c r="AK171" s="664" t="str">
        <f>'3A 2025-2026 REPORTE CALIFICACI'!FR23</f>
        <v>R</v>
      </c>
      <c r="AL171" s="666"/>
      <c r="AM171" s="667"/>
      <c r="AN171" s="661"/>
      <c r="AO171" s="47"/>
      <c r="AP171" s="663" t="s">
        <v>1018</v>
      </c>
      <c r="AQ171" s="664">
        <f>'3A 2025-2026 REPORTE CALIFICACI'!EK24</f>
        <v>71</v>
      </c>
      <c r="AR171" s="664">
        <f>'3A 2025-2026 REPORTE CALIFICACI'!EL24</f>
        <v>72</v>
      </c>
      <c r="AS171" s="664">
        <f>'3A 2025-2026 REPORTE CALIFICACI'!EM24</f>
        <v>61</v>
      </c>
      <c r="AT171" s="665">
        <f>'3A 2025-2026 REPORTE CALIFICACI'!EN24</f>
        <v>0</v>
      </c>
      <c r="AU171" s="664">
        <f>'3A 2025-2026 REPORTE CALIFICACI'!EO24</f>
        <v>72</v>
      </c>
      <c r="AV171" s="664">
        <f>'3A 2025-2026 REPORTE CALIFICACI'!EP24</f>
        <v>79</v>
      </c>
      <c r="AW171" s="664">
        <f>'3A 2025-2026 REPORTE CALIFICACI'!EQ24</f>
        <v>82</v>
      </c>
      <c r="AX171" s="664">
        <f>'3A 2025-2026 REPORTE CALIFICACI'!ER24</f>
        <v>0</v>
      </c>
      <c r="AY171" s="664">
        <f>'3A 2025-2026 REPORTE CALIFICACI'!ES24</f>
        <v>72</v>
      </c>
      <c r="AZ171" s="665">
        <f>'3A 2025-2026 REPORTE CALIFICACI'!ET24</f>
        <v>76</v>
      </c>
      <c r="BA171" s="665">
        <f>'3A 2025-2026 REPORTE CALIFICACI'!EU24</f>
        <v>74</v>
      </c>
      <c r="BB171" s="664">
        <f>'3A 2025-2026 REPORTE CALIFICACI'!EV24</f>
        <v>0</v>
      </c>
      <c r="BC171" s="665">
        <f>'3A 2025-2026 REPORTE CALIFICACI'!EW24</f>
        <v>72</v>
      </c>
      <c r="BD171" s="665">
        <f>'3A 2025-2026 REPORTE CALIFICACI'!EX24</f>
        <v>87</v>
      </c>
      <c r="BE171" s="665">
        <f>'3A 2025-2026 REPORTE CALIFICACI'!EY24</f>
        <v>98</v>
      </c>
      <c r="BF171" s="665">
        <f>'3A 2025-2026 REPORTE CALIFICACI'!EZ24</f>
        <v>0</v>
      </c>
      <c r="BG171" s="716">
        <f>'3A 2025-2026 REPORTE CALIFICACI'!FA24</f>
        <v>51</v>
      </c>
      <c r="BH171" s="716">
        <f>'3A 2025-2026 REPORTE CALIFICACI'!FB24</f>
        <v>58.25</v>
      </c>
      <c r="BI171" s="716">
        <f>'3A 2025-2026 REPORTE CALIFICACI'!FC24</f>
        <v>55.5</v>
      </c>
      <c r="BJ171" s="716">
        <f>'3A 2025-2026 REPORTE CALIFICACI'!FD24</f>
        <v>64.25</v>
      </c>
      <c r="BK171" s="664"/>
      <c r="BL171" s="717">
        <f>'3A 2025-2026 REPORTE CALIFICACI'!FF24</f>
        <v>0.6526797386</v>
      </c>
      <c r="BM171" s="665">
        <f>'3A 2025-2026 REPORTE CALIFICACI'!FG24</f>
        <v>28.625</v>
      </c>
      <c r="BN171" s="665" t="str">
        <f>'3A 2025-2026 REPORTE CALIFICACI'!FH24</f>
        <v/>
      </c>
      <c r="BO171" s="665" t="str">
        <f>'3A 2025-2026 REPORTE CALIFICACI'!FI24</f>
        <v/>
      </c>
      <c r="BP171" s="665">
        <f>'3A 2025-2026 REPORTE CALIFICACI'!FJ24</f>
        <v>29</v>
      </c>
      <c r="BQ171" s="665">
        <f>'3A 2025-2026 REPORTE CALIFICACI'!FK24</f>
        <v>17.175</v>
      </c>
      <c r="BR171" s="665" t="str">
        <f>'3A 2025-2026 REPORTE CALIFICACI'!FL24</f>
        <v/>
      </c>
      <c r="BS171" s="665" t="str">
        <f>'3A 2025-2026 REPORTE CALIFICACI'!FM24</f>
        <v/>
      </c>
      <c r="BT171" s="665">
        <f>'3A 2025-2026 REPORTE CALIFICACI'!FN24</f>
        <v>17</v>
      </c>
      <c r="BU171" s="664" t="str">
        <f>'3A 2025-2026 REPORTE CALIFICACI'!FO24</f>
        <v/>
      </c>
      <c r="BV171" s="665" t="str">
        <f>'3A 2025-2026 REPORTE CALIFICACI'!FP24</f>
        <v/>
      </c>
      <c r="BW171" s="664" t="str">
        <f>'3A 2025-2026 REPORTE CALIFICACI'!FQ24</f>
        <v/>
      </c>
      <c r="BX171" s="664" t="str">
        <f>'3A 2025-2026 REPORTE CALIFICACI'!FR24</f>
        <v>R</v>
      </c>
      <c r="BY171" s="666"/>
      <c r="BZ171" s="667"/>
      <c r="CA171" s="661"/>
      <c r="CB171" s="47"/>
      <c r="CC171" s="663" t="s">
        <v>1018</v>
      </c>
      <c r="CD171" s="664">
        <f>'3A 2025-2026 REPORTE CALIFICACI'!EK25</f>
        <v>76</v>
      </c>
      <c r="CE171" s="664">
        <f>'3A 2025-2026 REPORTE CALIFICACI'!EL25</f>
        <v>72</v>
      </c>
      <c r="CF171" s="664">
        <f>'3A 2025-2026 REPORTE CALIFICACI'!EM25</f>
        <v>44</v>
      </c>
      <c r="CG171" s="665">
        <f>'3A 2025-2026 REPORTE CALIFICACI'!EN25</f>
        <v>0</v>
      </c>
      <c r="CH171" s="664">
        <f>'3A 2025-2026 REPORTE CALIFICACI'!EO25</f>
        <v>76</v>
      </c>
      <c r="CI171" s="664">
        <f>'3A 2025-2026 REPORTE CALIFICACI'!EP25</f>
        <v>65</v>
      </c>
      <c r="CJ171" s="664">
        <f>'3A 2025-2026 REPORTE CALIFICACI'!EQ25</f>
        <v>50</v>
      </c>
      <c r="CK171" s="664">
        <f>'3A 2025-2026 REPORTE CALIFICACI'!ER25</f>
        <v>0</v>
      </c>
      <c r="CL171" s="664">
        <f>'3A 2025-2026 REPORTE CALIFICACI'!ES25</f>
        <v>71</v>
      </c>
      <c r="CM171" s="665">
        <f>'3A 2025-2026 REPORTE CALIFICACI'!ET25</f>
        <v>68</v>
      </c>
      <c r="CN171" s="665">
        <f>'3A 2025-2026 REPORTE CALIFICACI'!EU25</f>
        <v>52</v>
      </c>
      <c r="CO171" s="664">
        <f>'3A 2025-2026 REPORTE CALIFICACI'!EV25</f>
        <v>0</v>
      </c>
      <c r="CP171" s="665">
        <f>'3A 2025-2026 REPORTE CALIFICACI'!EW25</f>
        <v>70</v>
      </c>
      <c r="CQ171" s="665">
        <f>'3A 2025-2026 REPORTE CALIFICACI'!EX25</f>
        <v>73</v>
      </c>
      <c r="CR171" s="665">
        <f>'3A 2025-2026 REPORTE CALIFICACI'!EY25</f>
        <v>45</v>
      </c>
      <c r="CS171" s="665">
        <f>'3A 2025-2026 REPORTE CALIFICACI'!EZ25</f>
        <v>0</v>
      </c>
      <c r="CT171" s="716">
        <f>'3A 2025-2026 REPORTE CALIFICACI'!FA25</f>
        <v>48</v>
      </c>
      <c r="CU171" s="716">
        <f>'3A 2025-2026 REPORTE CALIFICACI'!FB25</f>
        <v>47.75</v>
      </c>
      <c r="CV171" s="716">
        <f>'3A 2025-2026 REPORTE CALIFICACI'!FC25</f>
        <v>47.75</v>
      </c>
      <c r="CW171" s="716">
        <f>'3A 2025-2026 REPORTE CALIFICACI'!FD25</f>
        <v>47</v>
      </c>
      <c r="CX171" s="664"/>
      <c r="CY171" s="717">
        <f>'3A 2025-2026 REPORTE CALIFICACI'!FF25</f>
        <v>0.6335130719</v>
      </c>
      <c r="CZ171" s="665">
        <f>'3A 2025-2026 REPORTE CALIFICACI'!FG25</f>
        <v>23.8125</v>
      </c>
      <c r="DA171" s="665" t="str">
        <f>'3A 2025-2026 REPORTE CALIFICACI'!FH25</f>
        <v/>
      </c>
      <c r="DB171" s="665" t="str">
        <f>'3A 2025-2026 REPORTE CALIFICACI'!FI25</f>
        <v/>
      </c>
      <c r="DC171" s="665">
        <f>'3A 2025-2026 REPORTE CALIFICACI'!FJ25</f>
        <v>24</v>
      </c>
      <c r="DD171" s="665">
        <f>'3A 2025-2026 REPORTE CALIFICACI'!FK25</f>
        <v>14.2875</v>
      </c>
      <c r="DE171" s="665" t="str">
        <f>'3A 2025-2026 REPORTE CALIFICACI'!FL25</f>
        <v/>
      </c>
      <c r="DF171" s="665" t="str">
        <f>'3A 2025-2026 REPORTE CALIFICACI'!FM25</f>
        <v/>
      </c>
      <c r="DG171" s="665">
        <f>'3A 2025-2026 REPORTE CALIFICACI'!FN25</f>
        <v>14</v>
      </c>
      <c r="DH171" s="664" t="str">
        <f>'3A 2025-2026 REPORTE CALIFICACI'!FO25</f>
        <v/>
      </c>
      <c r="DI171" s="665" t="str">
        <f>'3A 2025-2026 REPORTE CALIFICACI'!FP25</f>
        <v/>
      </c>
      <c r="DJ171" s="664" t="str">
        <f>'3A 2025-2026 REPORTE CALIFICACI'!FQ25</f>
        <v/>
      </c>
      <c r="DK171" s="664" t="str">
        <f>'3A 2025-2026 REPORTE CALIFICACI'!FR25</f>
        <v>R</v>
      </c>
      <c r="DL171" s="666"/>
      <c r="DM171" s="623"/>
      <c r="DN171" s="661"/>
      <c r="DO171" s="47"/>
      <c r="DP171" s="663" t="s">
        <v>1018</v>
      </c>
      <c r="DQ171" s="664">
        <f>'3A 2025-2026 REPORTE CALIFICACI'!EK26</f>
        <v>89</v>
      </c>
      <c r="DR171" s="664">
        <f>'3A 2025-2026 REPORTE CALIFICACI'!EL26</f>
        <v>79</v>
      </c>
      <c r="DS171" s="664">
        <f>'3A 2025-2026 REPORTE CALIFICACI'!EM26</f>
        <v>90</v>
      </c>
      <c r="DT171" s="665">
        <f>'3A 2025-2026 REPORTE CALIFICACI'!EN26</f>
        <v>0</v>
      </c>
      <c r="DU171" s="664">
        <f>'3A 2025-2026 REPORTE CALIFICACI'!EO26</f>
        <v>83</v>
      </c>
      <c r="DV171" s="664">
        <f>'3A 2025-2026 REPORTE CALIFICACI'!EP26</f>
        <v>75</v>
      </c>
      <c r="DW171" s="664">
        <f>'3A 2025-2026 REPORTE CALIFICACI'!EQ26</f>
        <v>96</v>
      </c>
      <c r="DX171" s="664">
        <f>'3A 2025-2026 REPORTE CALIFICACI'!ER26</f>
        <v>0</v>
      </c>
      <c r="DY171" s="664">
        <f>'3A 2025-2026 REPORTE CALIFICACI'!ES26</f>
        <v>95</v>
      </c>
      <c r="DZ171" s="665">
        <f>'3A 2025-2026 REPORTE CALIFICACI'!ET26</f>
        <v>77</v>
      </c>
      <c r="EA171" s="665">
        <f>'3A 2025-2026 REPORTE CALIFICACI'!EU26</f>
        <v>89</v>
      </c>
      <c r="EB171" s="664">
        <f>'3A 2025-2026 REPORTE CALIFICACI'!EV26</f>
        <v>0</v>
      </c>
      <c r="EC171" s="665">
        <f>'3A 2025-2026 REPORTE CALIFICACI'!EW26</f>
        <v>74</v>
      </c>
      <c r="ED171" s="665">
        <f>'3A 2025-2026 REPORTE CALIFICACI'!EX26</f>
        <v>70</v>
      </c>
      <c r="EE171" s="665">
        <f>'3A 2025-2026 REPORTE CALIFICACI'!EY26</f>
        <v>92</v>
      </c>
      <c r="EF171" s="665">
        <f>'3A 2025-2026 REPORTE CALIFICACI'!EZ26</f>
        <v>0</v>
      </c>
      <c r="EG171" s="716">
        <f>'3A 2025-2026 REPORTE CALIFICACI'!FA26</f>
        <v>64.5</v>
      </c>
      <c r="EH171" s="716">
        <f>'3A 2025-2026 REPORTE CALIFICACI'!FB26</f>
        <v>63.5</v>
      </c>
      <c r="EI171" s="716">
        <f>'3A 2025-2026 REPORTE CALIFICACI'!FC26</f>
        <v>65.25</v>
      </c>
      <c r="EJ171" s="716">
        <f>'3A 2025-2026 REPORTE CALIFICACI'!FD26</f>
        <v>59</v>
      </c>
      <c r="EK171" s="665">
        <f>'3A 2025-2026 REPORTE CALIFICACI'!FE26</f>
        <v>63.0625</v>
      </c>
      <c r="EL171" s="717">
        <f>'3A 2025-2026 REPORTE CALIFICACI'!FF26</f>
        <v>0.6808333333</v>
      </c>
      <c r="EM171" s="665">
        <f>'3A 2025-2026 REPORTE CALIFICACI'!FG26</f>
        <v>31.53125</v>
      </c>
      <c r="EN171" s="665" t="str">
        <f>'3A 2025-2026 REPORTE CALIFICACI'!FH26</f>
        <v/>
      </c>
      <c r="EO171" s="665" t="str">
        <f>'3A 2025-2026 REPORTE CALIFICACI'!FI26</f>
        <v/>
      </c>
      <c r="EP171" s="665">
        <f>'3A 2025-2026 REPORTE CALIFICACI'!FJ26</f>
        <v>32</v>
      </c>
      <c r="EQ171" s="665">
        <f>'3A 2025-2026 REPORTE CALIFICACI'!FK26</f>
        <v>18.91875</v>
      </c>
      <c r="ER171" s="665" t="str">
        <f>'3A 2025-2026 REPORTE CALIFICACI'!FL26</f>
        <v/>
      </c>
      <c r="ES171" s="665" t="str">
        <f>'3A 2025-2026 REPORTE CALIFICACI'!FM26</f>
        <v/>
      </c>
      <c r="ET171" s="665">
        <f>'3A 2025-2026 REPORTE CALIFICACI'!FN26</f>
        <v>19</v>
      </c>
      <c r="EU171" s="664" t="str">
        <f>'3A 2025-2026 REPORTE CALIFICACI'!FO26</f>
        <v/>
      </c>
      <c r="EV171" s="665" t="str">
        <f>'3A 2025-2026 REPORTE CALIFICACI'!FP26</f>
        <v/>
      </c>
      <c r="EW171" s="664" t="str">
        <f>'3A 2025-2026 REPORTE CALIFICACI'!FQ26</f>
        <v/>
      </c>
      <c r="EX171" s="664" t="str">
        <f>'3A 2025-2026 REPORTE CALIFICACI'!FR26</f>
        <v>R</v>
      </c>
      <c r="EY171" s="666"/>
    </row>
    <row r="172" ht="52.5" customHeight="1">
      <c r="A172" s="661"/>
      <c r="B172" s="47"/>
      <c r="C172" s="663" t="s">
        <v>1019</v>
      </c>
      <c r="D172" s="664">
        <f>'3A 2025-2026 REPORTE CALIFICACI'!FS23</f>
        <v>75</v>
      </c>
      <c r="E172" s="664">
        <f>'3A 2025-2026 REPORTE CALIFICACI'!FT23</f>
        <v>90</v>
      </c>
      <c r="F172" s="664">
        <f>'3A 2025-2026 REPORTE CALIFICACI'!FU23</f>
        <v>75</v>
      </c>
      <c r="G172" s="664">
        <f>'3A 2025-2026 REPORTE CALIFICACI'!FV23</f>
        <v>0</v>
      </c>
      <c r="H172" s="664">
        <f>'3A 2025-2026 REPORTE CALIFICACI'!FW23</f>
        <v>72</v>
      </c>
      <c r="I172" s="664">
        <f>'3A 2025-2026 REPORTE CALIFICACI'!FX23</f>
        <v>93</v>
      </c>
      <c r="J172" s="664">
        <f>'3A 2025-2026 REPORTE CALIFICACI'!FY23</f>
        <v>80</v>
      </c>
      <c r="K172" s="664">
        <f>'3A 2025-2026 REPORTE CALIFICACI'!FZ23</f>
        <v>0</v>
      </c>
      <c r="L172" s="664">
        <f>'3A 2025-2026 REPORTE CALIFICACI'!GA23</f>
        <v>86</v>
      </c>
      <c r="M172" s="664">
        <f>'3A 2025-2026 REPORTE CALIFICACI'!GB23</f>
        <v>90</v>
      </c>
      <c r="N172" s="664">
        <f>'3A 2025-2026 REPORTE CALIFICACI'!GC23</f>
        <v>75</v>
      </c>
      <c r="O172" s="664">
        <f>'3A 2025-2026 REPORTE CALIFICACI'!GD23</f>
        <v>0</v>
      </c>
      <c r="P172" s="664">
        <f>'3A 2025-2026 REPORTE CALIFICACI'!GE23</f>
        <v>75</v>
      </c>
      <c r="Q172" s="664">
        <f>'3A 2025-2026 REPORTE CALIFICACI'!GF23</f>
        <v>93</v>
      </c>
      <c r="R172" s="664">
        <f>'3A 2025-2026 REPORTE CALIFICACI'!GG23</f>
        <v>81</v>
      </c>
      <c r="S172" s="664">
        <f>'3A 2025-2026 REPORTE CALIFICACI'!GH23</f>
        <v>0</v>
      </c>
      <c r="T172" s="716">
        <f>'3A 2025-2026 REPORTE CALIFICACI'!GI23</f>
        <v>60</v>
      </c>
      <c r="U172" s="716">
        <f>'3A 2025-2026 REPORTE CALIFICACI'!GJ23</f>
        <v>61.25</v>
      </c>
      <c r="V172" s="716">
        <f>'3A 2025-2026 REPORTE CALIFICACI'!GK23</f>
        <v>62.75</v>
      </c>
      <c r="W172" s="716">
        <f>'3A 2025-2026 REPORTE CALIFICACI'!GL23</f>
        <v>62.25</v>
      </c>
      <c r="X172" s="665">
        <f>'3A 2025-2026 REPORTE CALIFICACI'!GM23</f>
        <v>61.5625</v>
      </c>
      <c r="Y172" s="717">
        <f>'3A 2025-2026 REPORTE CALIFICACI'!GN23</f>
        <v>0.3</v>
      </c>
      <c r="Z172" s="665">
        <f>'3A 2025-2026 REPORTE CALIFICACI'!GO23</f>
        <v>30.78125</v>
      </c>
      <c r="AA172" s="665" t="str">
        <f>'3A 2025-2026 REPORTE CALIFICACI'!GP23</f>
        <v/>
      </c>
      <c r="AB172" s="665" t="str">
        <f>'3A 2025-2026 REPORTE CALIFICACI'!GQ23</f>
        <v/>
      </c>
      <c r="AC172" s="665">
        <f>'3A 2025-2026 REPORTE CALIFICACI'!GR23</f>
        <v>31</v>
      </c>
      <c r="AD172" s="665">
        <f>'3A 2025-2026 REPORTE CALIFICACI'!GS23</f>
        <v>18.46875</v>
      </c>
      <c r="AE172" s="665" t="str">
        <f>'3A 2025-2026 REPORTE CALIFICACI'!GT23</f>
        <v/>
      </c>
      <c r="AF172" s="665" t="str">
        <f>'3A 2025-2026 REPORTE CALIFICACI'!GU23</f>
        <v/>
      </c>
      <c r="AG172" s="665">
        <f>'3A 2025-2026 REPORTE CALIFICACI'!GV23</f>
        <v>18</v>
      </c>
      <c r="AH172" s="665">
        <f>'3A 2025-2026 REPORTE CALIFICACI'!GW23</f>
        <v>61.5625</v>
      </c>
      <c r="AI172" s="665" t="str">
        <f>'3A 2025-2026 REPORTE CALIFICACI'!GX23</f>
        <v/>
      </c>
      <c r="AJ172" s="664" t="str">
        <f>'3A 2025-2026 REPORTE CALIFICACI'!GY23</f>
        <v/>
      </c>
      <c r="AK172" s="664" t="str">
        <f>'3A 2025-2026 REPORTE CALIFICACI'!GZ23</f>
        <v>R</v>
      </c>
      <c r="AL172" s="666"/>
      <c r="AM172" s="667"/>
      <c r="AN172" s="661"/>
      <c r="AO172" s="47"/>
      <c r="AP172" s="663" t="s">
        <v>1019</v>
      </c>
      <c r="AQ172" s="664">
        <f>'3A 2025-2026 REPORTE CALIFICACI'!FS24</f>
        <v>70</v>
      </c>
      <c r="AR172" s="664">
        <f>'3A 2025-2026 REPORTE CALIFICACI'!FT24</f>
        <v>60</v>
      </c>
      <c r="AS172" s="664">
        <f>'3A 2025-2026 REPORTE CALIFICACI'!FU24</f>
        <v>40</v>
      </c>
      <c r="AT172" s="664">
        <f>'3A 2025-2026 REPORTE CALIFICACI'!FV24</f>
        <v>0</v>
      </c>
      <c r="AU172" s="664">
        <f>'3A 2025-2026 REPORTE CALIFICACI'!FW24</f>
        <v>70</v>
      </c>
      <c r="AV172" s="664">
        <f>'3A 2025-2026 REPORTE CALIFICACI'!FX24</f>
        <v>70</v>
      </c>
      <c r="AW172" s="664">
        <f>'3A 2025-2026 REPORTE CALIFICACI'!FY24</f>
        <v>30</v>
      </c>
      <c r="AX172" s="664">
        <f>'3A 2025-2026 REPORTE CALIFICACI'!FZ24</f>
        <v>0</v>
      </c>
      <c r="AY172" s="664">
        <f>'3A 2025-2026 REPORTE CALIFICACI'!GA24</f>
        <v>71</v>
      </c>
      <c r="AZ172" s="664">
        <f>'3A 2025-2026 REPORTE CALIFICACI'!GB24</f>
        <v>80</v>
      </c>
      <c r="BA172" s="664">
        <f>'3A 2025-2026 REPORTE CALIFICACI'!GC24</f>
        <v>30</v>
      </c>
      <c r="BB172" s="664">
        <f>'3A 2025-2026 REPORTE CALIFICACI'!GD24</f>
        <v>0</v>
      </c>
      <c r="BC172" s="664">
        <f>'3A 2025-2026 REPORTE CALIFICACI'!GE24</f>
        <v>70</v>
      </c>
      <c r="BD172" s="664">
        <f>'3A 2025-2026 REPORTE CALIFICACI'!GF24</f>
        <v>70</v>
      </c>
      <c r="BE172" s="664">
        <f>'3A 2025-2026 REPORTE CALIFICACI'!GG24</f>
        <v>70</v>
      </c>
      <c r="BF172" s="664">
        <f>'3A 2025-2026 REPORTE CALIFICACI'!GH24</f>
        <v>0</v>
      </c>
      <c r="BG172" s="716">
        <f>'3A 2025-2026 REPORTE CALIFICACI'!GI24</f>
        <v>42.5</v>
      </c>
      <c r="BH172" s="716">
        <f>'3A 2025-2026 REPORTE CALIFICACI'!GJ24</f>
        <v>42.5</v>
      </c>
      <c r="BI172" s="716">
        <f>'3A 2025-2026 REPORTE CALIFICACI'!GK24</f>
        <v>45.25</v>
      </c>
      <c r="BJ172" s="716">
        <f>'3A 2025-2026 REPORTE CALIFICACI'!GL24</f>
        <v>52.5</v>
      </c>
      <c r="BK172" s="664"/>
      <c r="BL172" s="717">
        <f>'3A 2025-2026 REPORTE CALIFICACI'!GN24</f>
        <v>0.29</v>
      </c>
      <c r="BM172" s="665">
        <f>'3A 2025-2026 REPORTE CALIFICACI'!GO24</f>
        <v>22.84375</v>
      </c>
      <c r="BN172" s="665" t="str">
        <f>'3A 2025-2026 REPORTE CALIFICACI'!GP24</f>
        <v/>
      </c>
      <c r="BO172" s="665" t="str">
        <f>'3A 2025-2026 REPORTE CALIFICACI'!GQ24</f>
        <v/>
      </c>
      <c r="BP172" s="665">
        <f>'3A 2025-2026 REPORTE CALIFICACI'!GR24</f>
        <v>23</v>
      </c>
      <c r="BQ172" s="665">
        <f>'3A 2025-2026 REPORTE CALIFICACI'!GS24</f>
        <v>13.70625</v>
      </c>
      <c r="BR172" s="665" t="str">
        <f>'3A 2025-2026 REPORTE CALIFICACI'!GT24</f>
        <v/>
      </c>
      <c r="BS172" s="665" t="str">
        <f>'3A 2025-2026 REPORTE CALIFICACI'!GU24</f>
        <v/>
      </c>
      <c r="BT172" s="665">
        <f>'3A 2025-2026 REPORTE CALIFICACI'!GV24</f>
        <v>14</v>
      </c>
      <c r="BU172" s="665">
        <f>'3A 2025-2026 REPORTE CALIFICACI'!GW24</f>
        <v>45.6875</v>
      </c>
      <c r="BV172" s="665" t="str">
        <f>'3A 2025-2026 REPORTE CALIFICACI'!GX24</f>
        <v/>
      </c>
      <c r="BW172" s="664" t="str">
        <f>'3A 2025-2026 REPORTE CALIFICACI'!GY24</f>
        <v/>
      </c>
      <c r="BX172" s="664" t="str">
        <f>'3A 2025-2026 REPORTE CALIFICACI'!GZ24</f>
        <v>R</v>
      </c>
      <c r="BY172" s="666"/>
      <c r="BZ172" s="667"/>
      <c r="CA172" s="661"/>
      <c r="CB172" s="47"/>
      <c r="CC172" s="663" t="s">
        <v>1019</v>
      </c>
      <c r="CD172" s="664">
        <f>'3A 2025-2026 REPORTE CALIFICACI'!FS25</f>
        <v>58</v>
      </c>
      <c r="CE172" s="664">
        <f>'3A 2025-2026 REPORTE CALIFICACI'!FT25</f>
        <v>60</v>
      </c>
      <c r="CF172" s="664">
        <f>'3A 2025-2026 REPORTE CALIFICACI'!FU25</f>
        <v>40</v>
      </c>
      <c r="CG172" s="664">
        <f>'3A 2025-2026 REPORTE CALIFICACI'!FV25</f>
        <v>0</v>
      </c>
      <c r="CH172" s="664">
        <f>'3A 2025-2026 REPORTE CALIFICACI'!FW25</f>
        <v>59</v>
      </c>
      <c r="CI172" s="664" t="str">
        <f>'3A 2025-2026 REPORTE CALIFICACI'!FX25</f>
        <v>#REF!</v>
      </c>
      <c r="CJ172" s="664">
        <f>'3A 2025-2026 REPORTE CALIFICACI'!FY25</f>
        <v>40</v>
      </c>
      <c r="CK172" s="664">
        <f>'3A 2025-2026 REPORTE CALIFICACI'!FZ25</f>
        <v>0</v>
      </c>
      <c r="CL172" s="664">
        <f>'3A 2025-2026 REPORTE CALIFICACI'!GA25</f>
        <v>70</v>
      </c>
      <c r="CM172" s="664">
        <f>'3A 2025-2026 REPORTE CALIFICACI'!GB25</f>
        <v>70</v>
      </c>
      <c r="CN172" s="664">
        <f>'3A 2025-2026 REPORTE CALIFICACI'!GC25</f>
        <v>35</v>
      </c>
      <c r="CO172" s="664">
        <f>'3A 2025-2026 REPORTE CALIFICACI'!GD25</f>
        <v>0</v>
      </c>
      <c r="CP172" s="664">
        <f>'3A 2025-2026 REPORTE CALIFICACI'!GE25</f>
        <v>60</v>
      </c>
      <c r="CQ172" s="664">
        <f>'3A 2025-2026 REPORTE CALIFICACI'!GF25</f>
        <v>70</v>
      </c>
      <c r="CR172" s="664">
        <f>'3A 2025-2026 REPORTE CALIFICACI'!GG25</f>
        <v>51</v>
      </c>
      <c r="CS172" s="664">
        <f>'3A 2025-2026 REPORTE CALIFICACI'!GH25</f>
        <v>0</v>
      </c>
      <c r="CT172" s="716">
        <f>'3A 2025-2026 REPORTE CALIFICACI'!GI25</f>
        <v>39.5</v>
      </c>
      <c r="CU172" s="716" t="str">
        <f>'3A 2025-2026 REPORTE CALIFICACI'!GJ25</f>
        <v/>
      </c>
      <c r="CV172" s="716">
        <f>'3A 2025-2026 REPORTE CALIFICACI'!GK25</f>
        <v>43.75</v>
      </c>
      <c r="CW172" s="716">
        <f>'3A 2025-2026 REPORTE CALIFICACI'!GL25</f>
        <v>45.25</v>
      </c>
      <c r="CX172" s="664"/>
      <c r="CY172" s="717">
        <f>'3A 2025-2026 REPORTE CALIFICACI'!GN25</f>
        <v>0.28375</v>
      </c>
      <c r="CZ172" s="665">
        <f>'3A 2025-2026 REPORTE CALIFICACI'!GO25</f>
        <v>16.0625</v>
      </c>
      <c r="DA172" s="665" t="str">
        <f>'3A 2025-2026 REPORTE CALIFICACI'!GP25</f>
        <v/>
      </c>
      <c r="DB172" s="665" t="str">
        <f>'3A 2025-2026 REPORTE CALIFICACI'!GQ25</f>
        <v/>
      </c>
      <c r="DC172" s="665">
        <f>'3A 2025-2026 REPORTE CALIFICACI'!GR25</f>
        <v>16</v>
      </c>
      <c r="DD172" s="665">
        <f>'3A 2025-2026 REPORTE CALIFICACI'!GS25</f>
        <v>9.6375</v>
      </c>
      <c r="DE172" s="665" t="str">
        <f>'3A 2025-2026 REPORTE CALIFICACI'!GT25</f>
        <v/>
      </c>
      <c r="DF172" s="665" t="str">
        <f>'3A 2025-2026 REPORTE CALIFICACI'!GU25</f>
        <v/>
      </c>
      <c r="DG172" s="665">
        <f>'3A 2025-2026 REPORTE CALIFICACI'!GV25</f>
        <v>10</v>
      </c>
      <c r="DH172" s="665">
        <f>'3A 2025-2026 REPORTE CALIFICACI'!GW25</f>
        <v>32.125</v>
      </c>
      <c r="DI172" s="665" t="str">
        <f>'3A 2025-2026 REPORTE CALIFICACI'!GX25</f>
        <v/>
      </c>
      <c r="DJ172" s="664" t="str">
        <f>'3A 2025-2026 REPORTE CALIFICACI'!GY25</f>
        <v/>
      </c>
      <c r="DK172" s="664" t="str">
        <f>'3A 2025-2026 REPORTE CALIFICACI'!GZ25</f>
        <v/>
      </c>
      <c r="DL172" s="666"/>
      <c r="DM172" s="623"/>
      <c r="DN172" s="661"/>
      <c r="DO172" s="47"/>
      <c r="DP172" s="663" t="s">
        <v>1019</v>
      </c>
      <c r="DQ172" s="664">
        <f>'3A 2025-2026 REPORTE CALIFICACI'!FS26</f>
        <v>77</v>
      </c>
      <c r="DR172" s="664">
        <f>'3A 2025-2026 REPORTE CALIFICACI'!FT26</f>
        <v>80</v>
      </c>
      <c r="DS172" s="664">
        <f>'3A 2025-2026 REPORTE CALIFICACI'!FU26</f>
        <v>90</v>
      </c>
      <c r="DT172" s="664">
        <f>'3A 2025-2026 REPORTE CALIFICACI'!FV26</f>
        <v>0</v>
      </c>
      <c r="DU172" s="664">
        <f>'3A 2025-2026 REPORTE CALIFICACI'!FW26</f>
        <v>87</v>
      </c>
      <c r="DV172" s="664">
        <f>'3A 2025-2026 REPORTE CALIFICACI'!FX26</f>
        <v>83</v>
      </c>
      <c r="DW172" s="664">
        <f>'3A 2025-2026 REPORTE CALIFICACI'!FY26</f>
        <v>85</v>
      </c>
      <c r="DX172" s="664">
        <f>'3A 2025-2026 REPORTE CALIFICACI'!FZ26</f>
        <v>0</v>
      </c>
      <c r="DY172" s="664">
        <f>'3A 2025-2026 REPORTE CALIFICACI'!GA26</f>
        <v>79</v>
      </c>
      <c r="DZ172" s="664">
        <f>'3A 2025-2026 REPORTE CALIFICACI'!GB26</f>
        <v>85</v>
      </c>
      <c r="EA172" s="664">
        <f>'3A 2025-2026 REPORTE CALIFICACI'!GC26</f>
        <v>80</v>
      </c>
      <c r="EB172" s="664">
        <f>'3A 2025-2026 REPORTE CALIFICACI'!GD26</f>
        <v>0</v>
      </c>
      <c r="EC172" s="664">
        <f>'3A 2025-2026 REPORTE CALIFICACI'!GE26</f>
        <v>88</v>
      </c>
      <c r="ED172" s="664">
        <f>'3A 2025-2026 REPORTE CALIFICACI'!GF26</f>
        <v>79</v>
      </c>
      <c r="EE172" s="664">
        <f>'3A 2025-2026 REPORTE CALIFICACI'!GG26</f>
        <v>76</v>
      </c>
      <c r="EF172" s="664">
        <f>'3A 2025-2026 REPORTE CALIFICACI'!GH26</f>
        <v>0</v>
      </c>
      <c r="EG172" s="716">
        <f>'3A 2025-2026 REPORTE CALIFICACI'!GI26</f>
        <v>61.75</v>
      </c>
      <c r="EH172" s="716">
        <f>'3A 2025-2026 REPORTE CALIFICACI'!GJ26</f>
        <v>63.75</v>
      </c>
      <c r="EI172" s="716">
        <f>'3A 2025-2026 REPORTE CALIFICACI'!GK26</f>
        <v>61</v>
      </c>
      <c r="EJ172" s="716">
        <f>'3A 2025-2026 REPORTE CALIFICACI'!GL26</f>
        <v>60.75</v>
      </c>
      <c r="EK172" s="665">
        <f>'3A 2025-2026 REPORTE CALIFICACI'!GM26</f>
        <v>61.8125</v>
      </c>
      <c r="EL172" s="717">
        <f>'3A 2025-2026 REPORTE CALIFICACI'!GN26</f>
        <v>0.29375</v>
      </c>
      <c r="EM172" s="665">
        <f>'3A 2025-2026 REPORTE CALIFICACI'!GO26</f>
        <v>30.90625</v>
      </c>
      <c r="EN172" s="665" t="str">
        <f>'3A 2025-2026 REPORTE CALIFICACI'!GP26</f>
        <v/>
      </c>
      <c r="EO172" s="665" t="str">
        <f>'3A 2025-2026 REPORTE CALIFICACI'!GQ26</f>
        <v/>
      </c>
      <c r="EP172" s="665">
        <f>'3A 2025-2026 REPORTE CALIFICACI'!GR26</f>
        <v>31</v>
      </c>
      <c r="EQ172" s="665">
        <f>'3A 2025-2026 REPORTE CALIFICACI'!GS26</f>
        <v>18.54375</v>
      </c>
      <c r="ER172" s="665" t="str">
        <f>'3A 2025-2026 REPORTE CALIFICACI'!GT26</f>
        <v/>
      </c>
      <c r="ES172" s="665" t="str">
        <f>'3A 2025-2026 REPORTE CALIFICACI'!GU26</f>
        <v/>
      </c>
      <c r="ET172" s="665">
        <f>'3A 2025-2026 REPORTE CALIFICACI'!GV26</f>
        <v>19</v>
      </c>
      <c r="EU172" s="665">
        <f>'3A 2025-2026 REPORTE CALIFICACI'!GW26</f>
        <v>61.8125</v>
      </c>
      <c r="EV172" s="665" t="str">
        <f>'3A 2025-2026 REPORTE CALIFICACI'!GX26</f>
        <v/>
      </c>
      <c r="EW172" s="664" t="str">
        <f>'3A 2025-2026 REPORTE CALIFICACI'!GY26</f>
        <v/>
      </c>
      <c r="EX172" s="664" t="str">
        <f>'3A 2025-2026 REPORTE CALIFICACI'!GZ26</f>
        <v>R</v>
      </c>
      <c r="EY172" s="666"/>
    </row>
    <row r="173" ht="52.5" customHeight="1">
      <c r="A173" s="661"/>
      <c r="B173" s="47"/>
      <c r="C173" s="663" t="s">
        <v>1020</v>
      </c>
      <c r="D173" s="664">
        <f>'3A 2025-2026 REPORTE CALIFICACI'!HA23</f>
        <v>90</v>
      </c>
      <c r="E173" s="664">
        <f>'3A 2025-2026 REPORTE CALIFICACI'!HB23</f>
        <v>87</v>
      </c>
      <c r="F173" s="664">
        <f>'3A 2025-2026 REPORTE CALIFICACI'!HC23</f>
        <v>97</v>
      </c>
      <c r="G173" s="664">
        <f>'3A 2025-2026 REPORTE CALIFICACI'!HD23</f>
        <v>0</v>
      </c>
      <c r="H173" s="664">
        <f>'3A 2025-2026 REPORTE CALIFICACI'!HE23</f>
        <v>94</v>
      </c>
      <c r="I173" s="664">
        <f>'3A 2025-2026 REPORTE CALIFICACI'!HF23</f>
        <v>87</v>
      </c>
      <c r="J173" s="664">
        <f>'3A 2025-2026 REPORTE CALIFICACI'!HG23</f>
        <v>72</v>
      </c>
      <c r="K173" s="664">
        <f>'3A 2025-2026 REPORTE CALIFICACI'!HH23</f>
        <v>0</v>
      </c>
      <c r="L173" s="664">
        <f>'3A 2025-2026 REPORTE CALIFICACI'!HI23</f>
        <v>80</v>
      </c>
      <c r="M173" s="664">
        <f>'3A 2025-2026 REPORTE CALIFICACI'!HJ23</f>
        <v>90</v>
      </c>
      <c r="N173" s="664">
        <f>'3A 2025-2026 REPORTE CALIFICACI'!HK23</f>
        <v>83</v>
      </c>
      <c r="O173" s="664">
        <f>'3A 2025-2026 REPORTE CALIFICACI'!HL23</f>
        <v>0</v>
      </c>
      <c r="P173" s="664">
        <f>'3A 2025-2026 REPORTE CALIFICACI'!HM23</f>
        <v>76</v>
      </c>
      <c r="Q173" s="664">
        <f>'3A 2025-2026 REPORTE CALIFICACI'!HN23</f>
        <v>85</v>
      </c>
      <c r="R173" s="664">
        <f>'3A 2025-2026 REPORTE CALIFICACI'!HO23</f>
        <v>87</v>
      </c>
      <c r="S173" s="664">
        <f>'3A 2025-2026 REPORTE CALIFICACI'!HP23</f>
        <v>0</v>
      </c>
      <c r="T173" s="716">
        <f>'3A 2025-2026 REPORTE CALIFICACI'!HQ23</f>
        <v>68.5</v>
      </c>
      <c r="U173" s="716">
        <f>'3A 2025-2026 REPORTE CALIFICACI'!HR23</f>
        <v>63.25</v>
      </c>
      <c r="V173" s="716">
        <f>'3A 2025-2026 REPORTE CALIFICACI'!HS23</f>
        <v>63.25</v>
      </c>
      <c r="W173" s="716">
        <f>'3A 2025-2026 REPORTE CALIFICACI'!HT23</f>
        <v>62</v>
      </c>
      <c r="X173" s="665">
        <f>'3A 2025-2026 REPORTE CALIFICACI'!HU23</f>
        <v>64.25</v>
      </c>
      <c r="Y173" s="717">
        <f>'3A 2025-2026 REPORTE CALIFICACI'!HV23</f>
        <v>0.4814814815</v>
      </c>
      <c r="Z173" s="665">
        <f>'3A 2025-2026 REPORTE CALIFICACI'!HW23</f>
        <v>32.125</v>
      </c>
      <c r="AA173" s="665" t="str">
        <f>'3A 2025-2026 REPORTE CALIFICACI'!HX23</f>
        <v/>
      </c>
      <c r="AB173" s="665" t="str">
        <f>'3A 2025-2026 REPORTE CALIFICACI'!HY23</f>
        <v/>
      </c>
      <c r="AC173" s="665">
        <f>'3A 2025-2026 REPORTE CALIFICACI'!HZ23</f>
        <v>32</v>
      </c>
      <c r="AD173" s="665">
        <f>'3A 2025-2026 REPORTE CALIFICACI'!IA23</f>
        <v>19.275</v>
      </c>
      <c r="AE173" s="665" t="str">
        <f>'3A 2025-2026 REPORTE CALIFICACI'!IB23</f>
        <v/>
      </c>
      <c r="AF173" s="665" t="str">
        <f>'3A 2025-2026 REPORTE CALIFICACI'!IC23</f>
        <v/>
      </c>
      <c r="AG173" s="665">
        <f>'3A 2025-2026 REPORTE CALIFICACI'!ID23</f>
        <v>19</v>
      </c>
      <c r="AH173" s="664" t="str">
        <f>'3A 2025-2026 REPORTE CALIFICACI'!IE23</f>
        <v/>
      </c>
      <c r="AI173" s="665" t="str">
        <f>'3A 2025-2026 REPORTE CALIFICACI'!IF23</f>
        <v/>
      </c>
      <c r="AJ173" s="664" t="str">
        <f>'3A 2025-2026 REPORTE CALIFICACI'!IG23</f>
        <v/>
      </c>
      <c r="AK173" s="664" t="str">
        <f>'3A 2025-2026 REPORTE CALIFICACI'!IH23</f>
        <v>R</v>
      </c>
      <c r="AL173" s="666"/>
      <c r="AM173" s="667"/>
      <c r="AN173" s="661"/>
      <c r="AO173" s="47"/>
      <c r="AP173" s="663" t="s">
        <v>1020</v>
      </c>
      <c r="AQ173" s="664">
        <f>'3A 2025-2026 REPORTE CALIFICACI'!HA24</f>
        <v>77</v>
      </c>
      <c r="AR173" s="664">
        <f>'3A 2025-2026 REPORTE CALIFICACI'!HB24</f>
        <v>70</v>
      </c>
      <c r="AS173" s="664">
        <f>'3A 2025-2026 REPORTE CALIFICACI'!HC24</f>
        <v>73</v>
      </c>
      <c r="AT173" s="664">
        <f>'3A 2025-2026 REPORTE CALIFICACI'!HD24</f>
        <v>0</v>
      </c>
      <c r="AU173" s="664">
        <f>'3A 2025-2026 REPORTE CALIFICACI'!HE24</f>
        <v>72</v>
      </c>
      <c r="AV173" s="664">
        <f>'3A 2025-2026 REPORTE CALIFICACI'!HF24</f>
        <v>75</v>
      </c>
      <c r="AW173" s="664">
        <f>'3A 2025-2026 REPORTE CALIFICACI'!HG24</f>
        <v>88</v>
      </c>
      <c r="AX173" s="664">
        <f>'3A 2025-2026 REPORTE CALIFICACI'!HH24</f>
        <v>0</v>
      </c>
      <c r="AY173" s="664">
        <f>'3A 2025-2026 REPORTE CALIFICACI'!HI24</f>
        <v>81</v>
      </c>
      <c r="AZ173" s="664">
        <f>'3A 2025-2026 REPORTE CALIFICACI'!HJ24</f>
        <v>55</v>
      </c>
      <c r="BA173" s="664">
        <f>'3A 2025-2026 REPORTE CALIFICACI'!HK24</f>
        <v>78</v>
      </c>
      <c r="BB173" s="664">
        <f>'3A 2025-2026 REPORTE CALIFICACI'!HL24</f>
        <v>0</v>
      </c>
      <c r="BC173" s="664">
        <f>'3A 2025-2026 REPORTE CALIFICACI'!HM24</f>
        <v>75</v>
      </c>
      <c r="BD173" s="664">
        <f>'3A 2025-2026 REPORTE CALIFICACI'!HN24</f>
        <v>78</v>
      </c>
      <c r="BE173" s="664">
        <f>'3A 2025-2026 REPORTE CALIFICACI'!HO24</f>
        <v>73</v>
      </c>
      <c r="BF173" s="664">
        <f>'3A 2025-2026 REPORTE CALIFICACI'!HP24</f>
        <v>0</v>
      </c>
      <c r="BG173" s="716">
        <f>'3A 2025-2026 REPORTE CALIFICACI'!HQ24</f>
        <v>55</v>
      </c>
      <c r="BH173" s="716">
        <f>'3A 2025-2026 REPORTE CALIFICACI'!HR24</f>
        <v>58.75</v>
      </c>
      <c r="BI173" s="716">
        <f>'3A 2025-2026 REPORTE CALIFICACI'!HS24</f>
        <v>53.5</v>
      </c>
      <c r="BJ173" s="716">
        <f>'3A 2025-2026 REPORTE CALIFICACI'!HT24</f>
        <v>56.5</v>
      </c>
      <c r="BK173" s="664"/>
      <c r="BL173" s="717">
        <f>'3A 2025-2026 REPORTE CALIFICACI'!HV24</f>
        <v>0.4490740741</v>
      </c>
      <c r="BM173" s="665">
        <f>'3A 2025-2026 REPORTE CALIFICACI'!HW24</f>
        <v>27.96875</v>
      </c>
      <c r="BN173" s="665" t="str">
        <f>'3A 2025-2026 REPORTE CALIFICACI'!HX24</f>
        <v/>
      </c>
      <c r="BO173" s="665" t="str">
        <f>'3A 2025-2026 REPORTE CALIFICACI'!HY24</f>
        <v/>
      </c>
      <c r="BP173" s="665">
        <f>'3A 2025-2026 REPORTE CALIFICACI'!HZ24</f>
        <v>28</v>
      </c>
      <c r="BQ173" s="665">
        <f>'3A 2025-2026 REPORTE CALIFICACI'!IA24</f>
        <v>16.78125</v>
      </c>
      <c r="BR173" s="665" t="str">
        <f>'3A 2025-2026 REPORTE CALIFICACI'!IB24</f>
        <v/>
      </c>
      <c r="BS173" s="665" t="str">
        <f>'3A 2025-2026 REPORTE CALIFICACI'!IC24</f>
        <v/>
      </c>
      <c r="BT173" s="665">
        <f>'3A 2025-2026 REPORTE CALIFICACI'!ID24</f>
        <v>17</v>
      </c>
      <c r="BU173" s="664" t="str">
        <f>'3A 2025-2026 REPORTE CALIFICACI'!IE24</f>
        <v/>
      </c>
      <c r="BV173" s="665" t="str">
        <f>'3A 2025-2026 REPORTE CALIFICACI'!IF24</f>
        <v/>
      </c>
      <c r="BW173" s="664" t="str">
        <f>'3A 2025-2026 REPORTE CALIFICACI'!IG24</f>
        <v/>
      </c>
      <c r="BX173" s="664" t="str">
        <f>'3A 2025-2026 REPORTE CALIFICACI'!IH24</f>
        <v>R</v>
      </c>
      <c r="BY173" s="666"/>
      <c r="BZ173" s="667"/>
      <c r="CA173" s="661"/>
      <c r="CB173" s="47"/>
      <c r="CC173" s="663" t="s">
        <v>1020</v>
      </c>
      <c r="CD173" s="664">
        <f>'3A 2025-2026 REPORTE CALIFICACI'!HA25</f>
        <v>70</v>
      </c>
      <c r="CE173" s="664">
        <f>'3A 2025-2026 REPORTE CALIFICACI'!HB25</f>
        <v>73</v>
      </c>
      <c r="CF173" s="664">
        <f>'3A 2025-2026 REPORTE CALIFICACI'!HC25</f>
        <v>83</v>
      </c>
      <c r="CG173" s="664">
        <f>'3A 2025-2026 REPORTE CALIFICACI'!HD25</f>
        <v>0</v>
      </c>
      <c r="CH173" s="664">
        <f>'3A 2025-2026 REPORTE CALIFICACI'!HE25</f>
        <v>75</v>
      </c>
      <c r="CI173" s="664">
        <f>'3A 2025-2026 REPORTE CALIFICACI'!HF25</f>
        <v>87</v>
      </c>
      <c r="CJ173" s="664">
        <f>'3A 2025-2026 REPORTE CALIFICACI'!HG25</f>
        <v>70</v>
      </c>
      <c r="CK173" s="664">
        <f>'3A 2025-2026 REPORTE CALIFICACI'!HH25</f>
        <v>0</v>
      </c>
      <c r="CL173" s="664">
        <f>'3A 2025-2026 REPORTE CALIFICACI'!HI25</f>
        <v>73</v>
      </c>
      <c r="CM173" s="664">
        <f>'3A 2025-2026 REPORTE CALIFICACI'!HJ25</f>
        <v>75</v>
      </c>
      <c r="CN173" s="664">
        <f>'3A 2025-2026 REPORTE CALIFICACI'!HK25</f>
        <v>53</v>
      </c>
      <c r="CO173" s="664">
        <f>'3A 2025-2026 REPORTE CALIFICACI'!HL25</f>
        <v>0</v>
      </c>
      <c r="CP173" s="664">
        <f>'3A 2025-2026 REPORTE CALIFICACI'!HM25</f>
        <v>78</v>
      </c>
      <c r="CQ173" s="664">
        <f>'3A 2025-2026 REPORTE CALIFICACI'!HN25</f>
        <v>72</v>
      </c>
      <c r="CR173" s="664">
        <f>'3A 2025-2026 REPORTE CALIFICACI'!HO25</f>
        <v>72</v>
      </c>
      <c r="CS173" s="664">
        <f>'3A 2025-2026 REPORTE CALIFICACI'!HP25</f>
        <v>0</v>
      </c>
      <c r="CT173" s="716">
        <f>'3A 2025-2026 REPORTE CALIFICACI'!HQ25</f>
        <v>56.5</v>
      </c>
      <c r="CU173" s="716">
        <f>'3A 2025-2026 REPORTE CALIFICACI'!HR25</f>
        <v>58</v>
      </c>
      <c r="CV173" s="716">
        <f>'3A 2025-2026 REPORTE CALIFICACI'!HS25</f>
        <v>50.25</v>
      </c>
      <c r="CW173" s="716">
        <f>'3A 2025-2026 REPORTE CALIFICACI'!HT25</f>
        <v>55.5</v>
      </c>
      <c r="CX173" s="664"/>
      <c r="CY173" s="717">
        <f>'3A 2025-2026 REPORTE CALIFICACI'!HV25</f>
        <v>0.462962963</v>
      </c>
      <c r="CZ173" s="665">
        <f>'3A 2025-2026 REPORTE CALIFICACI'!HW25</f>
        <v>27.53125</v>
      </c>
      <c r="DA173" s="665" t="str">
        <f>'3A 2025-2026 REPORTE CALIFICACI'!HX25</f>
        <v/>
      </c>
      <c r="DB173" s="665" t="str">
        <f>'3A 2025-2026 REPORTE CALIFICACI'!HY25</f>
        <v/>
      </c>
      <c r="DC173" s="665">
        <f>'3A 2025-2026 REPORTE CALIFICACI'!HZ25</f>
        <v>28</v>
      </c>
      <c r="DD173" s="665">
        <f>'3A 2025-2026 REPORTE CALIFICACI'!IA25</f>
        <v>16.51875</v>
      </c>
      <c r="DE173" s="665" t="str">
        <f>'3A 2025-2026 REPORTE CALIFICACI'!IB25</f>
        <v/>
      </c>
      <c r="DF173" s="665" t="str">
        <f>'3A 2025-2026 REPORTE CALIFICACI'!IC25</f>
        <v/>
      </c>
      <c r="DG173" s="665">
        <f>'3A 2025-2026 REPORTE CALIFICACI'!ID25</f>
        <v>17</v>
      </c>
      <c r="DH173" s="664" t="str">
        <f>'3A 2025-2026 REPORTE CALIFICACI'!IE25</f>
        <v/>
      </c>
      <c r="DI173" s="665" t="str">
        <f>'3A 2025-2026 REPORTE CALIFICACI'!IF25</f>
        <v/>
      </c>
      <c r="DJ173" s="664" t="str">
        <f>'3A 2025-2026 REPORTE CALIFICACI'!IG25</f>
        <v/>
      </c>
      <c r="DK173" s="664" t="str">
        <f>'3A 2025-2026 REPORTE CALIFICACI'!IH25</f>
        <v>R</v>
      </c>
      <c r="DL173" s="666"/>
      <c r="DM173" s="623"/>
      <c r="DN173" s="661"/>
      <c r="DO173" s="47"/>
      <c r="DP173" s="663" t="s">
        <v>1020</v>
      </c>
      <c r="DQ173" s="664">
        <f>'3A 2025-2026 REPORTE CALIFICACI'!HA26</f>
        <v>86</v>
      </c>
      <c r="DR173" s="664">
        <f>'3A 2025-2026 REPORTE CALIFICACI'!HB26</f>
        <v>80</v>
      </c>
      <c r="DS173" s="664">
        <f>'3A 2025-2026 REPORTE CALIFICACI'!HC26</f>
        <v>93</v>
      </c>
      <c r="DT173" s="664">
        <f>'3A 2025-2026 REPORTE CALIFICACI'!HD26</f>
        <v>0</v>
      </c>
      <c r="DU173" s="664">
        <f>'3A 2025-2026 REPORTE CALIFICACI'!HE26</f>
        <v>85</v>
      </c>
      <c r="DV173" s="664">
        <f>'3A 2025-2026 REPORTE CALIFICACI'!HF26</f>
        <v>92</v>
      </c>
      <c r="DW173" s="664">
        <f>'3A 2025-2026 REPORTE CALIFICACI'!HG26</f>
        <v>71</v>
      </c>
      <c r="DX173" s="664">
        <f>'3A 2025-2026 REPORTE CALIFICACI'!HH26</f>
        <v>0</v>
      </c>
      <c r="DY173" s="664">
        <f>'3A 2025-2026 REPORTE CALIFICACI'!HI26</f>
        <v>77</v>
      </c>
      <c r="DZ173" s="664">
        <f>'3A 2025-2026 REPORTE CALIFICACI'!HJ26</f>
        <v>77</v>
      </c>
      <c r="EA173" s="664">
        <f>'3A 2025-2026 REPORTE CALIFICACI'!HK26</f>
        <v>90</v>
      </c>
      <c r="EB173" s="664">
        <f>'3A 2025-2026 REPORTE CALIFICACI'!HL26</f>
        <v>0</v>
      </c>
      <c r="EC173" s="664">
        <f>'3A 2025-2026 REPORTE CALIFICACI'!HM26</f>
        <v>95</v>
      </c>
      <c r="ED173" s="664">
        <f>'3A 2025-2026 REPORTE CALIFICACI'!HN26</f>
        <v>73</v>
      </c>
      <c r="EE173" s="664">
        <f>'3A 2025-2026 REPORTE CALIFICACI'!HO26</f>
        <v>87</v>
      </c>
      <c r="EF173" s="664">
        <f>'3A 2025-2026 REPORTE CALIFICACI'!HP26</f>
        <v>0</v>
      </c>
      <c r="EG173" s="716">
        <f>'3A 2025-2026 REPORTE CALIFICACI'!HQ26</f>
        <v>64.75</v>
      </c>
      <c r="EH173" s="716">
        <f>'3A 2025-2026 REPORTE CALIFICACI'!HR26</f>
        <v>62</v>
      </c>
      <c r="EI173" s="716">
        <f>'3A 2025-2026 REPORTE CALIFICACI'!HS26</f>
        <v>61</v>
      </c>
      <c r="EJ173" s="716">
        <f>'3A 2025-2026 REPORTE CALIFICACI'!HT26</f>
        <v>63.75</v>
      </c>
      <c r="EK173" s="665">
        <f>'3A 2025-2026 REPORTE CALIFICACI'!HU26</f>
        <v>62.875</v>
      </c>
      <c r="EL173" s="717">
        <f>'3A 2025-2026 REPORTE CALIFICACI'!HV26</f>
        <v>0.4074074074</v>
      </c>
      <c r="EM173" s="665">
        <f>'3A 2025-2026 REPORTE CALIFICACI'!HW26</f>
        <v>31.4375</v>
      </c>
      <c r="EN173" s="665" t="str">
        <f>'3A 2025-2026 REPORTE CALIFICACI'!HX26</f>
        <v/>
      </c>
      <c r="EO173" s="665" t="str">
        <f>'3A 2025-2026 REPORTE CALIFICACI'!HY26</f>
        <v/>
      </c>
      <c r="EP173" s="665">
        <f>'3A 2025-2026 REPORTE CALIFICACI'!HZ26</f>
        <v>31</v>
      </c>
      <c r="EQ173" s="665">
        <f>'3A 2025-2026 REPORTE CALIFICACI'!IA26</f>
        <v>18.8625</v>
      </c>
      <c r="ER173" s="665" t="str">
        <f>'3A 2025-2026 REPORTE CALIFICACI'!IB26</f>
        <v/>
      </c>
      <c r="ES173" s="665" t="str">
        <f>'3A 2025-2026 REPORTE CALIFICACI'!IC26</f>
        <v/>
      </c>
      <c r="ET173" s="665">
        <f>'3A 2025-2026 REPORTE CALIFICACI'!ID26</f>
        <v>19</v>
      </c>
      <c r="EU173" s="664" t="str">
        <f>'3A 2025-2026 REPORTE CALIFICACI'!IE26</f>
        <v/>
      </c>
      <c r="EV173" s="665" t="str">
        <f>'3A 2025-2026 REPORTE CALIFICACI'!IF26</f>
        <v/>
      </c>
      <c r="EW173" s="664" t="str">
        <f>'3A 2025-2026 REPORTE CALIFICACI'!IG26</f>
        <v/>
      </c>
      <c r="EX173" s="664" t="str">
        <f>'3A 2025-2026 REPORTE CALIFICACI'!IH26</f>
        <v>R</v>
      </c>
      <c r="EY173" s="666"/>
    </row>
    <row r="174" ht="52.5" customHeight="1">
      <c r="A174" s="661"/>
      <c r="B174" s="47"/>
      <c r="C174" s="663" t="s">
        <v>1021</v>
      </c>
      <c r="D174" s="664">
        <f>'3A 2025-2026 REPORTE CALIFICACI'!II23</f>
        <v>76</v>
      </c>
      <c r="E174" s="664">
        <f>'3A 2025-2026 REPORTE CALIFICACI'!IJ23</f>
        <v>80</v>
      </c>
      <c r="F174" s="664">
        <f>'3A 2025-2026 REPORTE CALIFICACI'!IK23</f>
        <v>85</v>
      </c>
      <c r="G174" s="664">
        <f>'3A 2025-2026 REPORTE CALIFICACI'!IL23</f>
        <v>0</v>
      </c>
      <c r="H174" s="664">
        <f>'3A 2025-2026 REPORTE CALIFICACI'!IM23</f>
        <v>80</v>
      </c>
      <c r="I174" s="664">
        <f>'3A 2025-2026 REPORTE CALIFICACI'!IN23</f>
        <v>83</v>
      </c>
      <c r="J174" s="664">
        <f>'3A 2025-2026 REPORTE CALIFICACI'!IO23</f>
        <v>87</v>
      </c>
      <c r="K174" s="664">
        <f>'3A 2025-2026 REPORTE CALIFICACI'!IP23</f>
        <v>0</v>
      </c>
      <c r="L174" s="664">
        <f>'3A 2025-2026 REPORTE CALIFICACI'!IQ23</f>
        <v>83</v>
      </c>
      <c r="M174" s="664">
        <f>'3A 2025-2026 REPORTE CALIFICACI'!IR23</f>
        <v>82</v>
      </c>
      <c r="N174" s="664">
        <f>'3A 2025-2026 REPORTE CALIFICACI'!IS23</f>
        <v>84</v>
      </c>
      <c r="O174" s="664">
        <f>'3A 2025-2026 REPORTE CALIFICACI'!IT23</f>
        <v>0</v>
      </c>
      <c r="P174" s="664">
        <f>'3A 2025-2026 REPORTE CALIFICACI'!IU23</f>
        <v>78</v>
      </c>
      <c r="Q174" s="664">
        <f>'3A 2025-2026 REPORTE CALIFICACI'!IV23</f>
        <v>85</v>
      </c>
      <c r="R174" s="664">
        <f>'3A 2025-2026 REPORTE CALIFICACI'!IW23</f>
        <v>90</v>
      </c>
      <c r="S174" s="664">
        <f>'3A 2025-2026 REPORTE CALIFICACI'!IX23</f>
        <v>0</v>
      </c>
      <c r="T174" s="716">
        <f>'3A 2025-2026 REPORTE CALIFICACI'!IY23</f>
        <v>60.25</v>
      </c>
      <c r="U174" s="716">
        <f>'3A 2025-2026 REPORTE CALIFICACI'!IZ23</f>
        <v>62.5</v>
      </c>
      <c r="V174" s="716">
        <f>'3A 2025-2026 REPORTE CALIFICACI'!JA23</f>
        <v>62.25</v>
      </c>
      <c r="W174" s="716">
        <f>'3A 2025-2026 REPORTE CALIFICACI'!JB23</f>
        <v>63.25</v>
      </c>
      <c r="X174" s="665">
        <f>'3A 2025-2026 REPORTE CALIFICACI'!JC23</f>
        <v>62.0625</v>
      </c>
      <c r="Y174" s="717">
        <f>'3A 2025-2026 REPORTE CALIFICACI'!JD23</f>
        <v>0.8</v>
      </c>
      <c r="Z174" s="665">
        <f>'3A 2025-2026 REPORTE CALIFICACI'!JE23</f>
        <v>31.03125</v>
      </c>
      <c r="AA174" s="665" t="str">
        <f>'3A 2025-2026 REPORTE CALIFICACI'!JF23</f>
        <v/>
      </c>
      <c r="AB174" s="665" t="str">
        <f>'3A 2025-2026 REPORTE CALIFICACI'!JG23</f>
        <v/>
      </c>
      <c r="AC174" s="665">
        <f>'3A 2025-2026 REPORTE CALIFICACI'!JH23</f>
        <v>31</v>
      </c>
      <c r="AD174" s="665">
        <f>'3A 2025-2026 REPORTE CALIFICACI'!JI23</f>
        <v>18.61875</v>
      </c>
      <c r="AE174" s="665" t="str">
        <f>'3A 2025-2026 REPORTE CALIFICACI'!JJ23</f>
        <v/>
      </c>
      <c r="AF174" s="665" t="str">
        <f>'3A 2025-2026 REPORTE CALIFICACI'!JK23</f>
        <v/>
      </c>
      <c r="AG174" s="665">
        <f>'3A 2025-2026 REPORTE CALIFICACI'!JL23</f>
        <v>19</v>
      </c>
      <c r="AH174" s="664" t="str">
        <f>'3A 2025-2026 REPORTE CALIFICACI'!JM23</f>
        <v/>
      </c>
      <c r="AI174" s="665" t="str">
        <f>'3A 2025-2026 REPORTE CALIFICACI'!JN23</f>
        <v/>
      </c>
      <c r="AJ174" s="664" t="str">
        <f>'3A 2025-2026 REPORTE CALIFICACI'!JO23</f>
        <v/>
      </c>
      <c r="AK174" s="664" t="str">
        <f>'3A 2025-2026 REPORTE CALIFICACI'!JP23</f>
        <v>R</v>
      </c>
      <c r="AL174" s="666"/>
      <c r="AM174" s="667"/>
      <c r="AN174" s="661"/>
      <c r="AO174" s="47"/>
      <c r="AP174" s="663" t="s">
        <v>1021</v>
      </c>
      <c r="AQ174" s="664">
        <f>'3A 2025-2026 REPORTE CALIFICACI'!II24</f>
        <v>78</v>
      </c>
      <c r="AR174" s="664">
        <f>'3A 2025-2026 REPORTE CALIFICACI'!IJ24</f>
        <v>83</v>
      </c>
      <c r="AS174" s="664">
        <f>'3A 2025-2026 REPORTE CALIFICACI'!IK24</f>
        <v>86</v>
      </c>
      <c r="AT174" s="664">
        <f>'3A 2025-2026 REPORTE CALIFICACI'!IL24</f>
        <v>0</v>
      </c>
      <c r="AU174" s="664">
        <f>'3A 2025-2026 REPORTE CALIFICACI'!IM24</f>
        <v>82</v>
      </c>
      <c r="AV174" s="664">
        <f>'3A 2025-2026 REPORTE CALIFICACI'!IN24</f>
        <v>85</v>
      </c>
      <c r="AW174" s="664">
        <f>'3A 2025-2026 REPORTE CALIFICACI'!IO24</f>
        <v>88</v>
      </c>
      <c r="AX174" s="664">
        <f>'3A 2025-2026 REPORTE CALIFICACI'!IP24</f>
        <v>0</v>
      </c>
      <c r="AY174" s="664">
        <f>'3A 2025-2026 REPORTE CALIFICACI'!IQ24</f>
        <v>83</v>
      </c>
      <c r="AZ174" s="664">
        <f>'3A 2025-2026 REPORTE CALIFICACI'!IR24</f>
        <v>84</v>
      </c>
      <c r="BA174" s="664">
        <f>'3A 2025-2026 REPORTE CALIFICACI'!IS24</f>
        <v>86</v>
      </c>
      <c r="BB174" s="664">
        <f>'3A 2025-2026 REPORTE CALIFICACI'!IT24</f>
        <v>0</v>
      </c>
      <c r="BC174" s="664">
        <f>'3A 2025-2026 REPORTE CALIFICACI'!IU24</f>
        <v>82</v>
      </c>
      <c r="BD174" s="664">
        <f>'3A 2025-2026 REPORTE CALIFICACI'!IV24</f>
        <v>87</v>
      </c>
      <c r="BE174" s="664">
        <f>'3A 2025-2026 REPORTE CALIFICACI'!IW24</f>
        <v>91</v>
      </c>
      <c r="BF174" s="664">
        <f>'3A 2025-2026 REPORTE CALIFICACI'!IX24</f>
        <v>0</v>
      </c>
      <c r="BG174" s="716">
        <f>'3A 2025-2026 REPORTE CALIFICACI'!IY24</f>
        <v>61.75</v>
      </c>
      <c r="BH174" s="716">
        <f>'3A 2025-2026 REPORTE CALIFICACI'!IZ24</f>
        <v>63.75</v>
      </c>
      <c r="BI174" s="716">
        <f>'3A 2025-2026 REPORTE CALIFICACI'!JA24</f>
        <v>63.25</v>
      </c>
      <c r="BJ174" s="716">
        <f>'3A 2025-2026 REPORTE CALIFICACI'!JB24</f>
        <v>65</v>
      </c>
      <c r="BK174" s="664"/>
      <c r="BL174" s="717">
        <f>'3A 2025-2026 REPORTE CALIFICACI'!JD24</f>
        <v>0.5433333333</v>
      </c>
      <c r="BM174" s="665">
        <f>'3A 2025-2026 REPORTE CALIFICACI'!JE24</f>
        <v>31.71875</v>
      </c>
      <c r="BN174" s="665" t="str">
        <f>'3A 2025-2026 REPORTE CALIFICACI'!JF24</f>
        <v/>
      </c>
      <c r="BO174" s="665" t="str">
        <f>'3A 2025-2026 REPORTE CALIFICACI'!JG24</f>
        <v/>
      </c>
      <c r="BP174" s="665">
        <f>'3A 2025-2026 REPORTE CALIFICACI'!JH24</f>
        <v>32</v>
      </c>
      <c r="BQ174" s="665">
        <f>'3A 2025-2026 REPORTE CALIFICACI'!JI24</f>
        <v>19.03125</v>
      </c>
      <c r="BR174" s="665" t="str">
        <f>'3A 2025-2026 REPORTE CALIFICACI'!JJ24</f>
        <v/>
      </c>
      <c r="BS174" s="665" t="str">
        <f>'3A 2025-2026 REPORTE CALIFICACI'!JK24</f>
        <v/>
      </c>
      <c r="BT174" s="665">
        <f>'3A 2025-2026 REPORTE CALIFICACI'!JL24</f>
        <v>19</v>
      </c>
      <c r="BU174" s="664" t="str">
        <f>'3A 2025-2026 REPORTE CALIFICACI'!JM24</f>
        <v/>
      </c>
      <c r="BV174" s="665" t="str">
        <f>'3A 2025-2026 REPORTE CALIFICACI'!JN24</f>
        <v/>
      </c>
      <c r="BW174" s="664" t="str">
        <f>'3A 2025-2026 REPORTE CALIFICACI'!JO24</f>
        <v/>
      </c>
      <c r="BX174" s="664" t="str">
        <f>'3A 2025-2026 REPORTE CALIFICACI'!JP24</f>
        <v>R</v>
      </c>
      <c r="BY174" s="666"/>
      <c r="BZ174" s="667"/>
      <c r="CA174" s="661"/>
      <c r="CB174" s="47"/>
      <c r="CC174" s="663" t="s">
        <v>1021</v>
      </c>
      <c r="CD174" s="664">
        <f>'3A 2025-2026 REPORTE CALIFICACI'!II25</f>
        <v>70</v>
      </c>
      <c r="CE174" s="664">
        <f>'3A 2025-2026 REPORTE CALIFICACI'!IJ25</f>
        <v>72</v>
      </c>
      <c r="CF174" s="664">
        <f>'3A 2025-2026 REPORTE CALIFICACI'!IK25</f>
        <v>78</v>
      </c>
      <c r="CG174" s="664">
        <f>'3A 2025-2026 REPORTE CALIFICACI'!IL25</f>
        <v>0</v>
      </c>
      <c r="CH174" s="664">
        <f>'3A 2025-2026 REPORTE CALIFICACI'!IM25</f>
        <v>70</v>
      </c>
      <c r="CI174" s="664">
        <f>'3A 2025-2026 REPORTE CALIFICACI'!IN25</f>
        <v>73</v>
      </c>
      <c r="CJ174" s="664">
        <f>'3A 2025-2026 REPORTE CALIFICACI'!IO25</f>
        <v>80</v>
      </c>
      <c r="CK174" s="664">
        <f>'3A 2025-2026 REPORTE CALIFICACI'!IP25</f>
        <v>0</v>
      </c>
      <c r="CL174" s="664">
        <f>'3A 2025-2026 REPORTE CALIFICACI'!IQ25</f>
        <v>78</v>
      </c>
      <c r="CM174" s="664">
        <f>'3A 2025-2026 REPORTE CALIFICACI'!IR25</f>
        <v>81</v>
      </c>
      <c r="CN174" s="664">
        <f>'3A 2025-2026 REPORTE CALIFICACI'!IS25</f>
        <v>84</v>
      </c>
      <c r="CO174" s="664">
        <f>'3A 2025-2026 REPORTE CALIFICACI'!IT25</f>
        <v>0</v>
      </c>
      <c r="CP174" s="664">
        <f>'3A 2025-2026 REPORTE CALIFICACI'!IU25</f>
        <v>76</v>
      </c>
      <c r="CQ174" s="664">
        <f>'3A 2025-2026 REPORTE CALIFICACI'!IV25</f>
        <v>83</v>
      </c>
      <c r="CR174" s="664">
        <f>'3A 2025-2026 REPORTE CALIFICACI'!IW25</f>
        <v>86</v>
      </c>
      <c r="CS174" s="664">
        <f>'3A 2025-2026 REPORTE CALIFICACI'!IX25</f>
        <v>0</v>
      </c>
      <c r="CT174" s="716">
        <f>'3A 2025-2026 REPORTE CALIFICACI'!IY25</f>
        <v>55</v>
      </c>
      <c r="CU174" s="716">
        <f>'3A 2025-2026 REPORTE CALIFICACI'!IZ25</f>
        <v>55.75</v>
      </c>
      <c r="CV174" s="716">
        <f>'3A 2025-2026 REPORTE CALIFICACI'!JA25</f>
        <v>60.75</v>
      </c>
      <c r="CW174" s="716">
        <f>'3A 2025-2026 REPORTE CALIFICACI'!JB25</f>
        <v>61.25</v>
      </c>
      <c r="CX174" s="664"/>
      <c r="CY174" s="717">
        <f>'3A 2025-2026 REPORTE CALIFICACI'!JD25</f>
        <v>0.7</v>
      </c>
      <c r="CZ174" s="665">
        <f>'3A 2025-2026 REPORTE CALIFICACI'!JE25</f>
        <v>29.09375</v>
      </c>
      <c r="DA174" s="665" t="str">
        <f>'3A 2025-2026 REPORTE CALIFICACI'!JF25</f>
        <v/>
      </c>
      <c r="DB174" s="665" t="str">
        <f>'3A 2025-2026 REPORTE CALIFICACI'!JG25</f>
        <v/>
      </c>
      <c r="DC174" s="665">
        <f>'3A 2025-2026 REPORTE CALIFICACI'!JH25</f>
        <v>29</v>
      </c>
      <c r="DD174" s="665">
        <f>'3A 2025-2026 REPORTE CALIFICACI'!JI25</f>
        <v>17.45625</v>
      </c>
      <c r="DE174" s="665" t="str">
        <f>'3A 2025-2026 REPORTE CALIFICACI'!JJ25</f>
        <v/>
      </c>
      <c r="DF174" s="665" t="str">
        <f>'3A 2025-2026 REPORTE CALIFICACI'!JK25</f>
        <v/>
      </c>
      <c r="DG174" s="665">
        <f>'3A 2025-2026 REPORTE CALIFICACI'!JL25</f>
        <v>17</v>
      </c>
      <c r="DH174" s="664" t="str">
        <f>'3A 2025-2026 REPORTE CALIFICACI'!JM25</f>
        <v/>
      </c>
      <c r="DI174" s="665" t="str">
        <f>'3A 2025-2026 REPORTE CALIFICACI'!JN25</f>
        <v/>
      </c>
      <c r="DJ174" s="664" t="str">
        <f>'3A 2025-2026 REPORTE CALIFICACI'!JO25</f>
        <v/>
      </c>
      <c r="DK174" s="664" t="str">
        <f>'3A 2025-2026 REPORTE CALIFICACI'!JP25</f>
        <v>R</v>
      </c>
      <c r="DL174" s="666"/>
      <c r="DM174" s="623"/>
      <c r="DN174" s="661"/>
      <c r="DO174" s="47"/>
      <c r="DP174" s="663" t="s">
        <v>1021</v>
      </c>
      <c r="DQ174" s="664">
        <f>'3A 2025-2026 REPORTE CALIFICACI'!II26</f>
        <v>75</v>
      </c>
      <c r="DR174" s="664">
        <f>'3A 2025-2026 REPORTE CALIFICACI'!IJ26</f>
        <v>82</v>
      </c>
      <c r="DS174" s="664">
        <f>'3A 2025-2026 REPORTE CALIFICACI'!IK26</f>
        <v>83</v>
      </c>
      <c r="DT174" s="664">
        <f>'3A 2025-2026 REPORTE CALIFICACI'!IL26</f>
        <v>0</v>
      </c>
      <c r="DU174" s="664">
        <f>'3A 2025-2026 REPORTE CALIFICACI'!IM26</f>
        <v>78</v>
      </c>
      <c r="DV174" s="664">
        <f>'3A 2025-2026 REPORTE CALIFICACI'!IN26</f>
        <v>84</v>
      </c>
      <c r="DW174" s="664">
        <f>'3A 2025-2026 REPORTE CALIFICACI'!IO26</f>
        <v>85</v>
      </c>
      <c r="DX174" s="664">
        <f>'3A 2025-2026 REPORTE CALIFICACI'!IP26</f>
        <v>0</v>
      </c>
      <c r="DY174" s="664">
        <f>'3A 2025-2026 REPORTE CALIFICACI'!IQ26</f>
        <v>80</v>
      </c>
      <c r="DZ174" s="664">
        <f>'3A 2025-2026 REPORTE CALIFICACI'!IR26</f>
        <v>82</v>
      </c>
      <c r="EA174" s="664">
        <f>'3A 2025-2026 REPORTE CALIFICACI'!IS26</f>
        <v>83</v>
      </c>
      <c r="EB174" s="664">
        <f>'3A 2025-2026 REPORTE CALIFICACI'!IT26</f>
        <v>0</v>
      </c>
      <c r="EC174" s="664">
        <f>'3A 2025-2026 REPORTE CALIFICACI'!IU26</f>
        <v>77</v>
      </c>
      <c r="ED174" s="664">
        <f>'3A 2025-2026 REPORTE CALIFICACI'!IV26</f>
        <v>84</v>
      </c>
      <c r="EE174" s="664">
        <f>'3A 2025-2026 REPORTE CALIFICACI'!IW26</f>
        <v>85</v>
      </c>
      <c r="EF174" s="664">
        <f>'3A 2025-2026 REPORTE CALIFICACI'!IX26</f>
        <v>0</v>
      </c>
      <c r="EG174" s="716">
        <f>'3A 2025-2026 REPORTE CALIFICACI'!IY26</f>
        <v>60</v>
      </c>
      <c r="EH174" s="716">
        <f>'3A 2025-2026 REPORTE CALIFICACI'!IZ26</f>
        <v>61.75</v>
      </c>
      <c r="EI174" s="716">
        <f>'3A 2025-2026 REPORTE CALIFICACI'!JA26</f>
        <v>61.25</v>
      </c>
      <c r="EJ174" s="716">
        <f>'3A 2025-2026 REPORTE CALIFICACI'!JB26</f>
        <v>61.5</v>
      </c>
      <c r="EK174" s="665">
        <f>'3A 2025-2026 REPORTE CALIFICACI'!JC26</f>
        <v>61.125</v>
      </c>
      <c r="EL174" s="717">
        <f>'3A 2025-2026 REPORTE CALIFICACI'!JD26</f>
        <v>0.6833333333</v>
      </c>
      <c r="EM174" s="665">
        <f>'3A 2025-2026 REPORTE CALIFICACI'!JE26</f>
        <v>30.5625</v>
      </c>
      <c r="EN174" s="665" t="str">
        <f>'3A 2025-2026 REPORTE CALIFICACI'!JF26</f>
        <v/>
      </c>
      <c r="EO174" s="665" t="str">
        <f>'3A 2025-2026 REPORTE CALIFICACI'!JG26</f>
        <v/>
      </c>
      <c r="EP174" s="665">
        <f>'3A 2025-2026 REPORTE CALIFICACI'!JH26</f>
        <v>31</v>
      </c>
      <c r="EQ174" s="665">
        <f>'3A 2025-2026 REPORTE CALIFICACI'!JI26</f>
        <v>18.3375</v>
      </c>
      <c r="ER174" s="665" t="str">
        <f>'3A 2025-2026 REPORTE CALIFICACI'!JJ26</f>
        <v/>
      </c>
      <c r="ES174" s="665" t="str">
        <f>'3A 2025-2026 REPORTE CALIFICACI'!JK26</f>
        <v/>
      </c>
      <c r="ET174" s="665">
        <f>'3A 2025-2026 REPORTE CALIFICACI'!JL26</f>
        <v>18</v>
      </c>
      <c r="EU174" s="664" t="str">
        <f>'3A 2025-2026 REPORTE CALIFICACI'!JM26</f>
        <v/>
      </c>
      <c r="EV174" s="665" t="str">
        <f>'3A 2025-2026 REPORTE CALIFICACI'!JN26</f>
        <v/>
      </c>
      <c r="EW174" s="664" t="str">
        <f>'3A 2025-2026 REPORTE CALIFICACI'!JO26</f>
        <v/>
      </c>
      <c r="EX174" s="664" t="str">
        <f>'3A 2025-2026 REPORTE CALIFICACI'!JP26</f>
        <v>R</v>
      </c>
      <c r="EY174" s="666"/>
    </row>
    <row r="175" ht="79.5" customHeight="1">
      <c r="A175" s="661"/>
      <c r="B175" s="43"/>
      <c r="C175" s="663" t="s">
        <v>1022</v>
      </c>
      <c r="D175" s="664">
        <f>'3A 2025-2026 REPORTE CALIFICACI'!JQ23</f>
        <v>80</v>
      </c>
      <c r="E175" s="665">
        <f>'3A 2025-2026 REPORTE CALIFICACI'!JR23</f>
        <v>84</v>
      </c>
      <c r="F175" s="665">
        <f>'3A 2025-2026 REPORTE CALIFICACI'!JS23</f>
        <v>82</v>
      </c>
      <c r="G175" s="664">
        <f>'3A 2025-2026 REPORTE CALIFICACI'!JT23</f>
        <v>0</v>
      </c>
      <c r="H175" s="664">
        <f>'3A 2025-2026 REPORTE CALIFICACI'!JU23</f>
        <v>84</v>
      </c>
      <c r="I175" s="665">
        <f>'3A 2025-2026 REPORTE CALIFICACI'!JV23</f>
        <v>86</v>
      </c>
      <c r="J175" s="665">
        <f>'3A 2025-2026 REPORTE CALIFICACI'!JW23</f>
        <v>84</v>
      </c>
      <c r="K175" s="664">
        <f>'3A 2025-2026 REPORTE CALIFICACI'!JX23</f>
        <v>0</v>
      </c>
      <c r="L175" s="664">
        <f>'3A 2025-2026 REPORTE CALIFICACI'!JY23</f>
        <v>80</v>
      </c>
      <c r="M175" s="665">
        <f>'3A 2025-2026 REPORTE CALIFICACI'!JZ23</f>
        <v>88</v>
      </c>
      <c r="N175" s="665">
        <f>'3A 2025-2026 REPORTE CALIFICACI'!KA23</f>
        <v>80</v>
      </c>
      <c r="O175" s="664">
        <f>'3A 2025-2026 REPORTE CALIFICACI'!KB23</f>
        <v>0</v>
      </c>
      <c r="P175" s="665">
        <f>'3A 2025-2026 REPORTE CALIFICACI'!KC23</f>
        <v>85</v>
      </c>
      <c r="Q175" s="665">
        <f>'3A 2025-2026 REPORTE CALIFICACI'!KD23</f>
        <v>87</v>
      </c>
      <c r="R175" s="665">
        <f>'3A 2025-2026 REPORTE CALIFICACI'!KE23</f>
        <v>82.66666667</v>
      </c>
      <c r="S175" s="664">
        <f>'3A 2025-2026 REPORTE CALIFICACI'!KF23</f>
        <v>0</v>
      </c>
      <c r="T175" s="716">
        <f>'3A 2025-2026 REPORTE CALIFICACI'!KG23</f>
        <v>61.5</v>
      </c>
      <c r="U175" s="716">
        <f>'3A 2025-2026 REPORTE CALIFICACI'!KH23</f>
        <v>63.5</v>
      </c>
      <c r="V175" s="716">
        <f>'3A 2025-2026 REPORTE CALIFICACI'!KI23</f>
        <v>62</v>
      </c>
      <c r="W175" s="716">
        <f>'3A 2025-2026 REPORTE CALIFICACI'!KJ23</f>
        <v>63.66666667</v>
      </c>
      <c r="X175" s="665">
        <f>'3A 2025-2026 REPORTE CALIFICACI'!KK23</f>
        <v>62.66666667</v>
      </c>
      <c r="Y175" s="717">
        <f>'3A 2025-2026 REPORTE CALIFICACI'!KL23</f>
        <v>0.6349206349</v>
      </c>
      <c r="Z175" s="665">
        <f>'3A 2025-2026 REPORTE CALIFICACI'!KM23</f>
        <v>31.33333333</v>
      </c>
      <c r="AA175" s="665" t="str">
        <f>'3A 2025-2026 REPORTE CALIFICACI'!KN23</f>
        <v/>
      </c>
      <c r="AB175" s="665" t="str">
        <f>'3A 2025-2026 REPORTE CALIFICACI'!KO23</f>
        <v/>
      </c>
      <c r="AC175" s="665">
        <f>'3A 2025-2026 REPORTE CALIFICACI'!KP23</f>
        <v>31</v>
      </c>
      <c r="AD175" s="665">
        <f>'3A 2025-2026 REPORTE CALIFICACI'!KQ23</f>
        <v>18.8</v>
      </c>
      <c r="AE175" s="665" t="str">
        <f>'3A 2025-2026 REPORTE CALIFICACI'!KR23</f>
        <v/>
      </c>
      <c r="AF175" s="665" t="str">
        <f>'3A 2025-2026 REPORTE CALIFICACI'!KS23</f>
        <v/>
      </c>
      <c r="AG175" s="665">
        <f>'3A 2025-2026 REPORTE CALIFICACI'!KT23</f>
        <v>19</v>
      </c>
      <c r="AH175" s="664" t="str">
        <f>'3A 2025-2026 REPORTE CALIFICACI'!KU23</f>
        <v/>
      </c>
      <c r="AI175" s="665" t="str">
        <f>'3A 2025-2026 REPORTE CALIFICACI'!KV23</f>
        <v/>
      </c>
      <c r="AJ175" s="664" t="str">
        <f>'3A 2025-2026 REPORTE CALIFICACI'!KW23</f>
        <v/>
      </c>
      <c r="AK175" s="664" t="str">
        <f>'3A 2025-2026 REPORTE CALIFICACI'!KX23</f>
        <v>R</v>
      </c>
      <c r="AL175" s="666"/>
      <c r="AM175" s="667"/>
      <c r="AN175" s="661"/>
      <c r="AO175" s="43"/>
      <c r="AP175" s="663" t="s">
        <v>1022</v>
      </c>
      <c r="AQ175" s="664">
        <f>'3A 2025-2026 REPORTE CALIFICACI'!JQ24</f>
        <v>76</v>
      </c>
      <c r="AR175" s="665">
        <f>'3A 2025-2026 REPORTE CALIFICACI'!JR24</f>
        <v>59</v>
      </c>
      <c r="AS175" s="665">
        <f>'3A 2025-2026 REPORTE CALIFICACI'!JS24</f>
        <v>58</v>
      </c>
      <c r="AT175" s="664">
        <f>'3A 2025-2026 REPORTE CALIFICACI'!JT24</f>
        <v>0</v>
      </c>
      <c r="AU175" s="664">
        <f>'3A 2025-2026 REPORTE CALIFICACI'!JU24</f>
        <v>77</v>
      </c>
      <c r="AV175" s="665">
        <f>'3A 2025-2026 REPORTE CALIFICACI'!JV24</f>
        <v>54</v>
      </c>
      <c r="AW175" s="665">
        <f>'3A 2025-2026 REPORTE CALIFICACI'!JW24</f>
        <v>51</v>
      </c>
      <c r="AX175" s="664">
        <f>'3A 2025-2026 REPORTE CALIFICACI'!JX24</f>
        <v>0</v>
      </c>
      <c r="AY175" s="664">
        <f>'3A 2025-2026 REPORTE CALIFICACI'!JY24</f>
        <v>79</v>
      </c>
      <c r="AZ175" s="665">
        <f>'3A 2025-2026 REPORTE CALIFICACI'!JZ24</f>
        <v>74</v>
      </c>
      <c r="BA175" s="665">
        <f>'3A 2025-2026 REPORTE CALIFICACI'!KA24</f>
        <v>55</v>
      </c>
      <c r="BB175" s="664">
        <f>'3A 2025-2026 REPORTE CALIFICACI'!KB24</f>
        <v>0</v>
      </c>
      <c r="BC175" s="665">
        <f>'3A 2025-2026 REPORTE CALIFICACI'!KC24</f>
        <v>81</v>
      </c>
      <c r="BD175" s="665">
        <f>'3A 2025-2026 REPORTE CALIFICACI'!KD24</f>
        <v>58</v>
      </c>
      <c r="BE175" s="665">
        <f>'3A 2025-2026 REPORTE CALIFICACI'!KE24</f>
        <v>59</v>
      </c>
      <c r="BF175" s="664">
        <f>'3A 2025-2026 REPORTE CALIFICACI'!KF24</f>
        <v>0</v>
      </c>
      <c r="BG175" s="716">
        <f>'3A 2025-2026 REPORTE CALIFICACI'!KG24</f>
        <v>48.25</v>
      </c>
      <c r="BH175" s="716">
        <f>'3A 2025-2026 REPORTE CALIFICACI'!KH24</f>
        <v>45.5</v>
      </c>
      <c r="BI175" s="716">
        <f>'3A 2025-2026 REPORTE CALIFICACI'!KI24</f>
        <v>52</v>
      </c>
      <c r="BJ175" s="716">
        <f>'3A 2025-2026 REPORTE CALIFICACI'!KJ24</f>
        <v>49.5</v>
      </c>
      <c r="BK175" s="664"/>
      <c r="BL175" s="717">
        <f>'3A 2025-2026 REPORTE CALIFICACI'!KL24</f>
        <v>0.5464285714</v>
      </c>
      <c r="BM175" s="665">
        <f>'3A 2025-2026 REPORTE CALIFICACI'!KM24</f>
        <v>24.40625</v>
      </c>
      <c r="BN175" s="665" t="str">
        <f>'3A 2025-2026 REPORTE CALIFICACI'!KN24</f>
        <v/>
      </c>
      <c r="BO175" s="665" t="str">
        <f>'3A 2025-2026 REPORTE CALIFICACI'!KO24</f>
        <v/>
      </c>
      <c r="BP175" s="665">
        <f>'3A 2025-2026 REPORTE CALIFICACI'!KP24</f>
        <v>24</v>
      </c>
      <c r="BQ175" s="665">
        <f>'3A 2025-2026 REPORTE CALIFICACI'!KQ24</f>
        <v>14.64375</v>
      </c>
      <c r="BR175" s="665" t="str">
        <f>'3A 2025-2026 REPORTE CALIFICACI'!KR24</f>
        <v/>
      </c>
      <c r="BS175" s="665" t="str">
        <f>'3A 2025-2026 REPORTE CALIFICACI'!KS24</f>
        <v/>
      </c>
      <c r="BT175" s="665">
        <f>'3A 2025-2026 REPORTE CALIFICACI'!KT24</f>
        <v>15</v>
      </c>
      <c r="BU175" s="664" t="str">
        <f>'3A 2025-2026 REPORTE CALIFICACI'!KU24</f>
        <v/>
      </c>
      <c r="BV175" s="665" t="str">
        <f>'3A 2025-2026 REPORTE CALIFICACI'!KV24</f>
        <v/>
      </c>
      <c r="BW175" s="664" t="str">
        <f>'3A 2025-2026 REPORTE CALIFICACI'!KW24</f>
        <v/>
      </c>
      <c r="BX175" s="664" t="str">
        <f>'3A 2025-2026 REPORTE CALIFICACI'!KX24</f>
        <v>R</v>
      </c>
      <c r="BY175" s="666"/>
      <c r="BZ175" s="667"/>
      <c r="CA175" s="661"/>
      <c r="CB175" s="43"/>
      <c r="CC175" s="663" t="s">
        <v>1022</v>
      </c>
      <c r="CD175" s="664">
        <f>'3A 2025-2026 REPORTE CALIFICACI'!JQ25</f>
        <v>74</v>
      </c>
      <c r="CE175" s="665">
        <f>'3A 2025-2026 REPORTE CALIFICACI'!JR25</f>
        <v>56</v>
      </c>
      <c r="CF175" s="665">
        <f>'3A 2025-2026 REPORTE CALIFICACI'!JS25</f>
        <v>74</v>
      </c>
      <c r="CG175" s="664">
        <f>'3A 2025-2026 REPORTE CALIFICACI'!JT25</f>
        <v>0</v>
      </c>
      <c r="CH175" s="664">
        <f>'3A 2025-2026 REPORTE CALIFICACI'!JU25</f>
        <v>71</v>
      </c>
      <c r="CI175" s="665">
        <f>'3A 2025-2026 REPORTE CALIFICACI'!JV25</f>
        <v>71</v>
      </c>
      <c r="CJ175" s="665">
        <f>'3A 2025-2026 REPORTE CALIFICACI'!JW25</f>
        <v>73</v>
      </c>
      <c r="CK175" s="664">
        <f>'3A 2025-2026 REPORTE CALIFICACI'!JX25</f>
        <v>0</v>
      </c>
      <c r="CL175" s="664">
        <f>'3A 2025-2026 REPORTE CALIFICACI'!JY25</f>
        <v>77</v>
      </c>
      <c r="CM175" s="665">
        <f>'3A 2025-2026 REPORTE CALIFICACI'!JZ25</f>
        <v>75</v>
      </c>
      <c r="CN175" s="665">
        <f>'3A 2025-2026 REPORTE CALIFICACI'!KA25</f>
        <v>78</v>
      </c>
      <c r="CO175" s="664">
        <f>'3A 2025-2026 REPORTE CALIFICACI'!KB25</f>
        <v>0</v>
      </c>
      <c r="CP175" s="665">
        <f>'3A 2025-2026 REPORTE CALIFICACI'!KC25</f>
        <v>55</v>
      </c>
      <c r="CQ175" s="665">
        <f>'3A 2025-2026 REPORTE CALIFICACI'!KD25</f>
        <v>72</v>
      </c>
      <c r="CR175" s="665">
        <f>'3A 2025-2026 REPORTE CALIFICACI'!KE25</f>
        <v>61</v>
      </c>
      <c r="CS175" s="664">
        <f>'3A 2025-2026 REPORTE CALIFICACI'!KF25</f>
        <v>0</v>
      </c>
      <c r="CT175" s="716">
        <f>'3A 2025-2026 REPORTE CALIFICACI'!KG25</f>
        <v>51</v>
      </c>
      <c r="CU175" s="716">
        <f>'3A 2025-2026 REPORTE CALIFICACI'!KH25</f>
        <v>53.75</v>
      </c>
      <c r="CV175" s="716">
        <f>'3A 2025-2026 REPORTE CALIFICACI'!KI25</f>
        <v>57.5</v>
      </c>
      <c r="CW175" s="716">
        <f>'3A 2025-2026 REPORTE CALIFICACI'!KJ25</f>
        <v>47</v>
      </c>
      <c r="CX175" s="664"/>
      <c r="CY175" s="717">
        <f>'3A 2025-2026 REPORTE CALIFICACI'!KL25</f>
        <v>0.6015873016</v>
      </c>
      <c r="CZ175" s="665">
        <f>'3A 2025-2026 REPORTE CALIFICACI'!KM25</f>
        <v>26.15625</v>
      </c>
      <c r="DA175" s="665" t="str">
        <f>'3A 2025-2026 REPORTE CALIFICACI'!KN25</f>
        <v/>
      </c>
      <c r="DB175" s="665" t="str">
        <f>'3A 2025-2026 REPORTE CALIFICACI'!KO25</f>
        <v/>
      </c>
      <c r="DC175" s="665">
        <f>'3A 2025-2026 REPORTE CALIFICACI'!KP25</f>
        <v>26</v>
      </c>
      <c r="DD175" s="665">
        <f>'3A 2025-2026 REPORTE CALIFICACI'!KQ25</f>
        <v>15.69375</v>
      </c>
      <c r="DE175" s="665" t="str">
        <f>'3A 2025-2026 REPORTE CALIFICACI'!KR25</f>
        <v/>
      </c>
      <c r="DF175" s="665" t="str">
        <f>'3A 2025-2026 REPORTE CALIFICACI'!KS25</f>
        <v/>
      </c>
      <c r="DG175" s="665">
        <f>'3A 2025-2026 REPORTE CALIFICACI'!KT25</f>
        <v>16</v>
      </c>
      <c r="DH175" s="664" t="str">
        <f>'3A 2025-2026 REPORTE CALIFICACI'!KU25</f>
        <v/>
      </c>
      <c r="DI175" s="665" t="str">
        <f>'3A 2025-2026 REPORTE CALIFICACI'!KV25</f>
        <v/>
      </c>
      <c r="DJ175" s="664" t="str">
        <f>'3A 2025-2026 REPORTE CALIFICACI'!KW25</f>
        <v/>
      </c>
      <c r="DK175" s="664" t="str">
        <f>'3A 2025-2026 REPORTE CALIFICACI'!KX25</f>
        <v>R</v>
      </c>
      <c r="DL175" s="666"/>
      <c r="DM175" s="623"/>
      <c r="DN175" s="661"/>
      <c r="DO175" s="43"/>
      <c r="DP175" s="663" t="s">
        <v>1022</v>
      </c>
      <c r="DQ175" s="664">
        <f>'3A 2025-2026 REPORTE CALIFICACI'!JQ26</f>
        <v>82</v>
      </c>
      <c r="DR175" s="665">
        <f>'3A 2025-2026 REPORTE CALIFICACI'!JR26</f>
        <v>72</v>
      </c>
      <c r="DS175" s="665">
        <f>'3A 2025-2026 REPORTE CALIFICACI'!JS26</f>
        <v>86</v>
      </c>
      <c r="DT175" s="664">
        <f>'3A 2025-2026 REPORTE CALIFICACI'!JT26</f>
        <v>0</v>
      </c>
      <c r="DU175" s="664">
        <f>'3A 2025-2026 REPORTE CALIFICACI'!JU26</f>
        <v>84</v>
      </c>
      <c r="DV175" s="665">
        <f>'3A 2025-2026 REPORTE CALIFICACI'!JV26</f>
        <v>75</v>
      </c>
      <c r="DW175" s="665">
        <f>'3A 2025-2026 REPORTE CALIFICACI'!JW26</f>
        <v>83</v>
      </c>
      <c r="DX175" s="664">
        <f>'3A 2025-2026 REPORTE CALIFICACI'!JX26</f>
        <v>0</v>
      </c>
      <c r="DY175" s="664">
        <f>'3A 2025-2026 REPORTE CALIFICACI'!JY26</f>
        <v>86</v>
      </c>
      <c r="DZ175" s="665">
        <f>'3A 2025-2026 REPORTE CALIFICACI'!JZ26</f>
        <v>74</v>
      </c>
      <c r="EA175" s="665">
        <f>'3A 2025-2026 REPORTE CALIFICACI'!KA26</f>
        <v>80</v>
      </c>
      <c r="EB175" s="664">
        <f>'3A 2025-2026 REPORTE CALIFICACI'!KB26</f>
        <v>0</v>
      </c>
      <c r="EC175" s="665">
        <f>'3A 2025-2026 REPORTE CALIFICACI'!KC26</f>
        <v>81</v>
      </c>
      <c r="ED175" s="665">
        <f>'3A 2025-2026 REPORTE CALIFICACI'!KD26</f>
        <v>76</v>
      </c>
      <c r="EE175" s="665">
        <f>'3A 2025-2026 REPORTE CALIFICACI'!KE26</f>
        <v>78</v>
      </c>
      <c r="EF175" s="664">
        <f>'3A 2025-2026 REPORTE CALIFICACI'!KF26</f>
        <v>0</v>
      </c>
      <c r="EG175" s="716">
        <f>'3A 2025-2026 REPORTE CALIFICACI'!KG26</f>
        <v>60</v>
      </c>
      <c r="EH175" s="716">
        <f>'3A 2025-2026 REPORTE CALIFICACI'!KH26</f>
        <v>60.5</v>
      </c>
      <c r="EI175" s="716">
        <f>'3A 2025-2026 REPORTE CALIFICACI'!KI26</f>
        <v>60</v>
      </c>
      <c r="EJ175" s="716">
        <f>'3A 2025-2026 REPORTE CALIFICACI'!KJ26</f>
        <v>58.75</v>
      </c>
      <c r="EK175" s="665">
        <f>'3A 2025-2026 REPORTE CALIFICACI'!KK26</f>
        <v>59.8125</v>
      </c>
      <c r="EL175" s="717">
        <f>'3A 2025-2026 REPORTE CALIFICACI'!KL26</f>
        <v>0.6349206349</v>
      </c>
      <c r="EM175" s="665">
        <f>'3A 2025-2026 REPORTE CALIFICACI'!KM26</f>
        <v>29.90625</v>
      </c>
      <c r="EN175" s="665" t="str">
        <f>'3A 2025-2026 REPORTE CALIFICACI'!KN26</f>
        <v/>
      </c>
      <c r="EO175" s="665" t="str">
        <f>'3A 2025-2026 REPORTE CALIFICACI'!KO26</f>
        <v/>
      </c>
      <c r="EP175" s="665">
        <f>'3A 2025-2026 REPORTE CALIFICACI'!KP26</f>
        <v>30</v>
      </c>
      <c r="EQ175" s="665">
        <f>'3A 2025-2026 REPORTE CALIFICACI'!KQ26</f>
        <v>17.94375</v>
      </c>
      <c r="ER175" s="665" t="str">
        <f>'3A 2025-2026 REPORTE CALIFICACI'!KR26</f>
        <v/>
      </c>
      <c r="ES175" s="665" t="str">
        <f>'3A 2025-2026 REPORTE CALIFICACI'!KS26</f>
        <v/>
      </c>
      <c r="ET175" s="665">
        <f>'3A 2025-2026 REPORTE CALIFICACI'!KT26</f>
        <v>18</v>
      </c>
      <c r="EU175" s="664" t="str">
        <f>'3A 2025-2026 REPORTE CALIFICACI'!KU26</f>
        <v/>
      </c>
      <c r="EV175" s="665" t="str">
        <f>'3A 2025-2026 REPORTE CALIFICACI'!KV26</f>
        <v/>
      </c>
      <c r="EW175" s="664" t="str">
        <f>'3A 2025-2026 REPORTE CALIFICACI'!KW26</f>
        <v/>
      </c>
      <c r="EX175" s="664" t="str">
        <f>'3A 2025-2026 REPORTE CALIFICACI'!KX26</f>
        <v>R</v>
      </c>
      <c r="EY175" s="666"/>
    </row>
    <row r="176">
      <c r="A176" s="628"/>
      <c r="B176" s="643"/>
      <c r="C176" s="643"/>
      <c r="D176" s="643"/>
      <c r="E176" s="643"/>
      <c r="F176" s="643"/>
      <c r="G176" s="643"/>
      <c r="H176" s="643"/>
      <c r="I176" s="643"/>
      <c r="J176" s="643"/>
      <c r="K176" s="643"/>
      <c r="L176" s="643"/>
      <c r="M176" s="643"/>
      <c r="N176" s="643"/>
      <c r="O176" s="643"/>
      <c r="P176" s="643"/>
      <c r="Q176" s="643"/>
      <c r="R176" s="643"/>
      <c r="S176" s="643"/>
      <c r="T176" s="643"/>
      <c r="U176" s="643"/>
      <c r="V176" s="643"/>
      <c r="W176" s="643"/>
      <c r="X176" s="668"/>
      <c r="Y176" s="668"/>
      <c r="Z176" s="643"/>
      <c r="AA176" s="643"/>
      <c r="AB176" s="643"/>
      <c r="AC176" s="643"/>
      <c r="AD176" s="643"/>
      <c r="AE176" s="643"/>
      <c r="AF176" s="643"/>
      <c r="AG176" s="643"/>
      <c r="AH176" s="643"/>
      <c r="AI176" s="643"/>
      <c r="AJ176" s="643"/>
      <c r="AK176" s="643"/>
      <c r="AL176" s="644"/>
      <c r="AM176" s="643"/>
      <c r="AN176" s="628"/>
      <c r="AO176" s="643"/>
      <c r="AP176" s="643"/>
      <c r="AQ176" s="643"/>
      <c r="AR176" s="643"/>
      <c r="AS176" s="643"/>
      <c r="AT176" s="643"/>
      <c r="AU176" s="643"/>
      <c r="AV176" s="643"/>
      <c r="AW176" s="643"/>
      <c r="AX176" s="643"/>
      <c r="AY176" s="643"/>
      <c r="AZ176" s="643"/>
      <c r="BA176" s="643"/>
      <c r="BB176" s="643"/>
      <c r="BC176" s="643"/>
      <c r="BD176" s="643"/>
      <c r="BE176" s="643"/>
      <c r="BF176" s="643"/>
      <c r="BG176" s="643"/>
      <c r="BH176" s="643"/>
      <c r="BI176" s="643"/>
      <c r="BJ176" s="643"/>
      <c r="BK176" s="668"/>
      <c r="BL176" s="668"/>
      <c r="BM176" s="643"/>
      <c r="BN176" s="643"/>
      <c r="BO176" s="643"/>
      <c r="BP176" s="643"/>
      <c r="BQ176" s="643"/>
      <c r="BR176" s="643"/>
      <c r="BS176" s="643"/>
      <c r="BT176" s="643"/>
      <c r="BU176" s="643"/>
      <c r="BV176" s="643"/>
      <c r="BW176" s="643"/>
      <c r="BX176" s="643"/>
      <c r="BY176" s="644"/>
      <c r="BZ176" s="643"/>
      <c r="CA176" s="628"/>
      <c r="CB176" s="643"/>
      <c r="CC176" s="643"/>
      <c r="CD176" s="643"/>
      <c r="CE176" s="643"/>
      <c r="CF176" s="643"/>
      <c r="CG176" s="643"/>
      <c r="CH176" s="643"/>
      <c r="CI176" s="643"/>
      <c r="CJ176" s="643"/>
      <c r="CK176" s="643"/>
      <c r="CL176" s="643"/>
      <c r="CM176" s="643"/>
      <c r="CN176" s="643"/>
      <c r="CO176" s="643"/>
      <c r="CP176" s="643"/>
      <c r="CQ176" s="643"/>
      <c r="CR176" s="643"/>
      <c r="CS176" s="643"/>
      <c r="CT176" s="643"/>
      <c r="CU176" s="643"/>
      <c r="CV176" s="643"/>
      <c r="CW176" s="643"/>
      <c r="CX176" s="668"/>
      <c r="CY176" s="668"/>
      <c r="CZ176" s="643"/>
      <c r="DA176" s="643"/>
      <c r="DB176" s="643"/>
      <c r="DC176" s="643"/>
      <c r="DD176" s="643"/>
      <c r="DE176" s="643"/>
      <c r="DF176" s="643"/>
      <c r="DG176" s="643"/>
      <c r="DH176" s="643"/>
      <c r="DI176" s="643"/>
      <c r="DJ176" s="643"/>
      <c r="DK176" s="643"/>
      <c r="DL176" s="644"/>
      <c r="DM176" s="623"/>
      <c r="DN176" s="628"/>
      <c r="DO176" s="643"/>
      <c r="DP176" s="643"/>
      <c r="DQ176" s="643"/>
      <c r="DR176" s="643"/>
      <c r="DS176" s="643"/>
      <c r="DT176" s="643"/>
      <c r="DU176" s="643"/>
      <c r="DV176" s="643"/>
      <c r="DW176" s="643"/>
      <c r="DX176" s="643"/>
      <c r="DY176" s="643"/>
      <c r="DZ176" s="643"/>
      <c r="EA176" s="643"/>
      <c r="EB176" s="643"/>
      <c r="EC176" s="643"/>
      <c r="ED176" s="643"/>
      <c r="EE176" s="643"/>
      <c r="EF176" s="643"/>
      <c r="EG176" s="643"/>
      <c r="EH176" s="643"/>
      <c r="EI176" s="643"/>
      <c r="EJ176" s="643"/>
      <c r="EK176" s="668"/>
      <c r="EL176" s="668"/>
      <c r="EM176" s="643"/>
      <c r="EN176" s="643"/>
      <c r="EO176" s="643"/>
      <c r="EP176" s="643"/>
      <c r="EQ176" s="643"/>
      <c r="ER176" s="643"/>
      <c r="ES176" s="643"/>
      <c r="ET176" s="643"/>
      <c r="EU176" s="643"/>
      <c r="EV176" s="643"/>
      <c r="EW176" s="643"/>
      <c r="EX176" s="643"/>
      <c r="EY176" s="644"/>
    </row>
    <row r="177">
      <c r="A177" s="628"/>
      <c r="B177" s="643"/>
      <c r="C177" s="643"/>
      <c r="D177" s="643"/>
      <c r="E177" s="643"/>
      <c r="F177" s="643"/>
      <c r="G177" s="643"/>
      <c r="H177" s="643"/>
      <c r="I177" s="643"/>
      <c r="J177" s="643"/>
      <c r="K177" s="643"/>
      <c r="L177" s="643"/>
      <c r="M177" s="643"/>
      <c r="N177" s="643"/>
      <c r="O177" s="643"/>
      <c r="P177" s="643"/>
      <c r="Q177" s="643"/>
      <c r="R177" s="643"/>
      <c r="S177" s="643"/>
      <c r="T177" s="643"/>
      <c r="U177" s="643"/>
      <c r="V177" s="643"/>
      <c r="W177" s="643"/>
      <c r="X177" s="643"/>
      <c r="Y177" s="643"/>
      <c r="Z177" s="643"/>
      <c r="AA177" s="643"/>
      <c r="AB177" s="643"/>
      <c r="AC177" s="643"/>
      <c r="AD177" s="643"/>
      <c r="AE177" s="643"/>
      <c r="AF177" s="643"/>
      <c r="AG177" s="643"/>
      <c r="AH177" s="643"/>
      <c r="AI177" s="643"/>
      <c r="AJ177" s="643"/>
      <c r="AK177" s="643"/>
      <c r="AL177" s="644"/>
      <c r="AM177" s="643"/>
      <c r="AN177" s="628"/>
      <c r="AO177" s="643"/>
      <c r="AP177" s="643"/>
      <c r="AQ177" s="643"/>
      <c r="AR177" s="643"/>
      <c r="AS177" s="643"/>
      <c r="AT177" s="643"/>
      <c r="AU177" s="643"/>
      <c r="AV177" s="643"/>
      <c r="AW177" s="643"/>
      <c r="AX177" s="643"/>
      <c r="AY177" s="643"/>
      <c r="AZ177" s="643"/>
      <c r="BA177" s="643"/>
      <c r="BB177" s="643"/>
      <c r="BC177" s="643"/>
      <c r="BD177" s="643"/>
      <c r="BE177" s="643"/>
      <c r="BF177" s="643"/>
      <c r="BG177" s="643"/>
      <c r="BH177" s="643"/>
      <c r="BI177" s="643"/>
      <c r="BJ177" s="643"/>
      <c r="BK177" s="643"/>
      <c r="BL177" s="643"/>
      <c r="BM177" s="643"/>
      <c r="BN177" s="643"/>
      <c r="BO177" s="643"/>
      <c r="BP177" s="643"/>
      <c r="BQ177" s="643"/>
      <c r="BR177" s="643"/>
      <c r="BS177" s="643"/>
      <c r="BT177" s="643"/>
      <c r="BU177" s="643"/>
      <c r="BV177" s="643"/>
      <c r="BW177" s="643"/>
      <c r="BX177" s="643"/>
      <c r="BY177" s="644"/>
      <c r="BZ177" s="643"/>
      <c r="CA177" s="628"/>
      <c r="CB177" s="643"/>
      <c r="CC177" s="643"/>
      <c r="CD177" s="643"/>
      <c r="CE177" s="643"/>
      <c r="CF177" s="643"/>
      <c r="CG177" s="643"/>
      <c r="CH177" s="643"/>
      <c r="CI177" s="643"/>
      <c r="CJ177" s="643"/>
      <c r="CK177" s="643"/>
      <c r="CL177" s="643"/>
      <c r="CM177" s="643"/>
      <c r="CN177" s="643"/>
      <c r="CO177" s="643"/>
      <c r="CP177" s="643"/>
      <c r="CQ177" s="643"/>
      <c r="CR177" s="643"/>
      <c r="CS177" s="643"/>
      <c r="CT177" s="643"/>
      <c r="CU177" s="643"/>
      <c r="CV177" s="643"/>
      <c r="CW177" s="643"/>
      <c r="CX177" s="643"/>
      <c r="CY177" s="643"/>
      <c r="CZ177" s="643"/>
      <c r="DA177" s="643"/>
      <c r="DB177" s="643"/>
      <c r="DC177" s="643"/>
      <c r="DD177" s="643"/>
      <c r="DE177" s="643"/>
      <c r="DF177" s="643"/>
      <c r="DG177" s="643"/>
      <c r="DH177" s="643"/>
      <c r="DI177" s="643"/>
      <c r="DJ177" s="643"/>
      <c r="DK177" s="643"/>
      <c r="DL177" s="644"/>
      <c r="DM177" s="623"/>
      <c r="DN177" s="628"/>
      <c r="DO177" s="643"/>
      <c r="DP177" s="643"/>
      <c r="DQ177" s="643"/>
      <c r="DR177" s="643"/>
      <c r="DS177" s="643"/>
      <c r="DT177" s="643"/>
      <c r="DU177" s="643"/>
      <c r="DV177" s="643"/>
      <c r="DW177" s="643"/>
      <c r="DX177" s="643"/>
      <c r="DY177" s="643"/>
      <c r="DZ177" s="643"/>
      <c r="EA177" s="643"/>
      <c r="EB177" s="643"/>
      <c r="EC177" s="643"/>
      <c r="ED177" s="643"/>
      <c r="EE177" s="643"/>
      <c r="EF177" s="643"/>
      <c r="EG177" s="643"/>
      <c r="EH177" s="643"/>
      <c r="EI177" s="643"/>
      <c r="EJ177" s="643"/>
      <c r="EK177" s="643"/>
      <c r="EL177" s="643"/>
      <c r="EM177" s="643"/>
      <c r="EN177" s="643"/>
      <c r="EO177" s="643"/>
      <c r="EP177" s="643"/>
      <c r="EQ177" s="643"/>
      <c r="ER177" s="643"/>
      <c r="ES177" s="643"/>
      <c r="ET177" s="643"/>
      <c r="EU177" s="643"/>
      <c r="EV177" s="643"/>
      <c r="EW177" s="643"/>
      <c r="EX177" s="643"/>
      <c r="EY177" s="644"/>
    </row>
    <row r="178">
      <c r="A178" s="628"/>
      <c r="B178" s="643"/>
      <c r="C178" s="643"/>
      <c r="D178" s="643"/>
      <c r="E178" s="643"/>
      <c r="F178" s="643"/>
      <c r="G178" s="643"/>
      <c r="H178" s="643"/>
      <c r="I178" s="643"/>
      <c r="J178" s="643"/>
      <c r="K178" s="643"/>
      <c r="L178" s="643"/>
      <c r="M178" s="643"/>
      <c r="N178" s="643"/>
      <c r="O178" s="643"/>
      <c r="P178" s="643"/>
      <c r="Q178" s="643"/>
      <c r="R178" s="643"/>
      <c r="S178" s="643"/>
      <c r="T178" s="643"/>
      <c r="U178" s="643"/>
      <c r="V178" s="643"/>
      <c r="W178" s="643"/>
      <c r="X178" s="643"/>
      <c r="Y178" s="643"/>
      <c r="Z178" s="643"/>
      <c r="AA178" s="643"/>
      <c r="AB178" s="643"/>
      <c r="AC178" s="643"/>
      <c r="AD178" s="643"/>
      <c r="AE178" s="643"/>
      <c r="AF178" s="643"/>
      <c r="AG178" s="643"/>
      <c r="AH178" s="643"/>
      <c r="AI178" s="643"/>
      <c r="AJ178" s="643"/>
      <c r="AK178" s="643"/>
      <c r="AL178" s="644"/>
      <c r="AM178" s="643"/>
      <c r="AN178" s="628"/>
      <c r="AO178" s="643"/>
      <c r="AP178" s="643"/>
      <c r="AQ178" s="643"/>
      <c r="AR178" s="643"/>
      <c r="AS178" s="643"/>
      <c r="AT178" s="643"/>
      <c r="AU178" s="643"/>
      <c r="AV178" s="643"/>
      <c r="AW178" s="643"/>
      <c r="AX178" s="643"/>
      <c r="AY178" s="643"/>
      <c r="AZ178" s="643"/>
      <c r="BA178" s="643"/>
      <c r="BB178" s="643"/>
      <c r="BC178" s="643"/>
      <c r="BD178" s="643"/>
      <c r="BE178" s="643"/>
      <c r="BF178" s="643"/>
      <c r="BG178" s="643"/>
      <c r="BH178" s="643"/>
      <c r="BI178" s="643"/>
      <c r="BJ178" s="643"/>
      <c r="BK178" s="643"/>
      <c r="BL178" s="643"/>
      <c r="BM178" s="643"/>
      <c r="BN178" s="643"/>
      <c r="BO178" s="643"/>
      <c r="BP178" s="643"/>
      <c r="BQ178" s="643"/>
      <c r="BR178" s="643"/>
      <c r="BS178" s="643"/>
      <c r="BT178" s="643"/>
      <c r="BU178" s="643"/>
      <c r="BV178" s="643"/>
      <c r="BW178" s="643"/>
      <c r="BX178" s="643"/>
      <c r="BY178" s="644"/>
      <c r="BZ178" s="643"/>
      <c r="CA178" s="628"/>
      <c r="CB178" s="643"/>
      <c r="CC178" s="643"/>
      <c r="CD178" s="643"/>
      <c r="CE178" s="643"/>
      <c r="CF178" s="643"/>
      <c r="CG178" s="643"/>
      <c r="CH178" s="643"/>
      <c r="CI178" s="643"/>
      <c r="CJ178" s="643"/>
      <c r="CK178" s="643"/>
      <c r="CL178" s="643"/>
      <c r="CM178" s="643"/>
      <c r="CN178" s="643"/>
      <c r="CO178" s="643"/>
      <c r="CP178" s="643"/>
      <c r="CQ178" s="643"/>
      <c r="CR178" s="643"/>
      <c r="CS178" s="643"/>
      <c r="CT178" s="643"/>
      <c r="CU178" s="643"/>
      <c r="CV178" s="643"/>
      <c r="CW178" s="643"/>
      <c r="CX178" s="643"/>
      <c r="CY178" s="643"/>
      <c r="CZ178" s="643"/>
      <c r="DA178" s="643"/>
      <c r="DB178" s="643"/>
      <c r="DC178" s="643"/>
      <c r="DD178" s="643"/>
      <c r="DE178" s="643"/>
      <c r="DF178" s="643"/>
      <c r="DG178" s="643"/>
      <c r="DH178" s="643"/>
      <c r="DI178" s="643"/>
      <c r="DJ178" s="643"/>
      <c r="DK178" s="643"/>
      <c r="DL178" s="644"/>
      <c r="DM178" s="623"/>
      <c r="DN178" s="628"/>
      <c r="DO178" s="643"/>
      <c r="DP178" s="643"/>
      <c r="DQ178" s="643"/>
      <c r="DR178" s="643"/>
      <c r="DS178" s="643"/>
      <c r="DT178" s="643"/>
      <c r="DU178" s="643"/>
      <c r="DV178" s="643"/>
      <c r="DW178" s="643"/>
      <c r="DX178" s="643"/>
      <c r="DY178" s="643"/>
      <c r="DZ178" s="643"/>
      <c r="EA178" s="643"/>
      <c r="EB178" s="643"/>
      <c r="EC178" s="643"/>
      <c r="ED178" s="643"/>
      <c r="EE178" s="643"/>
      <c r="EF178" s="643"/>
      <c r="EG178" s="643"/>
      <c r="EH178" s="643"/>
      <c r="EI178" s="643"/>
      <c r="EJ178" s="643"/>
      <c r="EK178" s="643"/>
      <c r="EL178" s="643"/>
      <c r="EM178" s="643"/>
      <c r="EN178" s="643"/>
      <c r="EO178" s="643"/>
      <c r="EP178" s="643"/>
      <c r="EQ178" s="643"/>
      <c r="ER178" s="643"/>
      <c r="ES178" s="643"/>
      <c r="ET178" s="643"/>
      <c r="EU178" s="643"/>
      <c r="EV178" s="643"/>
      <c r="EW178" s="643"/>
      <c r="EX178" s="643"/>
      <c r="EY178" s="644"/>
    </row>
    <row r="179">
      <c r="A179" s="669"/>
      <c r="B179" s="670" t="s">
        <v>1023</v>
      </c>
      <c r="C179" s="15"/>
      <c r="D179" s="15"/>
      <c r="E179" s="15"/>
      <c r="F179" s="15"/>
      <c r="G179" s="15"/>
      <c r="H179" s="16"/>
      <c r="I179" s="671"/>
      <c r="J179" s="646" t="s">
        <v>1024</v>
      </c>
      <c r="K179" s="15"/>
      <c r="L179" s="15"/>
      <c r="M179" s="15"/>
      <c r="N179" s="15"/>
      <c r="O179" s="15"/>
      <c r="P179" s="16"/>
      <c r="Q179" s="671"/>
      <c r="R179" s="670" t="s">
        <v>1025</v>
      </c>
      <c r="S179" s="15"/>
      <c r="T179" s="15"/>
      <c r="U179" s="15"/>
      <c r="V179" s="16"/>
      <c r="W179" s="672" t="s">
        <v>1026</v>
      </c>
      <c r="X179" s="41"/>
      <c r="Y179" s="672"/>
      <c r="Z179" s="673"/>
      <c r="AA179" s="674"/>
      <c r="AB179" s="672" t="s">
        <v>1027</v>
      </c>
      <c r="AC179" s="41"/>
      <c r="AD179" s="675"/>
      <c r="AE179" s="671"/>
      <c r="AF179" s="671"/>
      <c r="AG179" s="671"/>
      <c r="AH179" s="671"/>
      <c r="AI179" s="671"/>
      <c r="AJ179" s="671"/>
      <c r="AK179" s="671"/>
      <c r="AL179" s="676"/>
      <c r="AM179" s="671"/>
      <c r="AN179" s="669"/>
      <c r="AO179" s="670" t="s">
        <v>1023</v>
      </c>
      <c r="AP179" s="15"/>
      <c r="AQ179" s="15"/>
      <c r="AR179" s="15"/>
      <c r="AS179" s="15"/>
      <c r="AT179" s="15"/>
      <c r="AU179" s="16"/>
      <c r="AV179" s="671"/>
      <c r="AW179" s="646" t="s">
        <v>1024</v>
      </c>
      <c r="AX179" s="15"/>
      <c r="AY179" s="15"/>
      <c r="AZ179" s="15"/>
      <c r="BA179" s="15"/>
      <c r="BB179" s="15"/>
      <c r="BC179" s="16"/>
      <c r="BD179" s="671"/>
      <c r="BE179" s="670" t="s">
        <v>1025</v>
      </c>
      <c r="BF179" s="15"/>
      <c r="BG179" s="15"/>
      <c r="BH179" s="15"/>
      <c r="BI179" s="16"/>
      <c r="BJ179" s="672" t="s">
        <v>1026</v>
      </c>
      <c r="BK179" s="41"/>
      <c r="BL179" s="672"/>
      <c r="BM179" s="673"/>
      <c r="BN179" s="674"/>
      <c r="BO179" s="672" t="s">
        <v>1027</v>
      </c>
      <c r="BP179" s="41"/>
      <c r="BQ179" s="675"/>
      <c r="BR179" s="671"/>
      <c r="BS179" s="671"/>
      <c r="BT179" s="671"/>
      <c r="BU179" s="671"/>
      <c r="BV179" s="671"/>
      <c r="BW179" s="671"/>
      <c r="BX179" s="671"/>
      <c r="BY179" s="676"/>
      <c r="BZ179" s="671"/>
      <c r="CA179" s="669"/>
      <c r="CB179" s="670" t="s">
        <v>1023</v>
      </c>
      <c r="CC179" s="15"/>
      <c r="CD179" s="15"/>
      <c r="CE179" s="15"/>
      <c r="CF179" s="15"/>
      <c r="CG179" s="15"/>
      <c r="CH179" s="16"/>
      <c r="CI179" s="671"/>
      <c r="CJ179" s="646" t="s">
        <v>1024</v>
      </c>
      <c r="CK179" s="15"/>
      <c r="CL179" s="15"/>
      <c r="CM179" s="15"/>
      <c r="CN179" s="15"/>
      <c r="CO179" s="15"/>
      <c r="CP179" s="16"/>
      <c r="CQ179" s="671"/>
      <c r="CR179" s="670" t="s">
        <v>1025</v>
      </c>
      <c r="CS179" s="15"/>
      <c r="CT179" s="15"/>
      <c r="CU179" s="15"/>
      <c r="CV179" s="16"/>
      <c r="CW179" s="672" t="s">
        <v>1026</v>
      </c>
      <c r="CX179" s="41"/>
      <c r="CY179" s="672"/>
      <c r="CZ179" s="673"/>
      <c r="DA179" s="674"/>
      <c r="DB179" s="672" t="s">
        <v>1027</v>
      </c>
      <c r="DC179" s="41"/>
      <c r="DD179" s="675"/>
      <c r="DE179" s="671"/>
      <c r="DF179" s="671"/>
      <c r="DG179" s="671"/>
      <c r="DH179" s="671"/>
      <c r="DI179" s="671"/>
      <c r="DJ179" s="671"/>
      <c r="DK179" s="671"/>
      <c r="DL179" s="644"/>
      <c r="DM179" s="724"/>
      <c r="DN179" s="628"/>
      <c r="DO179" s="725" t="s">
        <v>1023</v>
      </c>
      <c r="DP179" s="7"/>
      <c r="DQ179" s="7"/>
      <c r="DR179" s="7"/>
      <c r="DS179" s="7"/>
      <c r="DT179" s="7"/>
      <c r="DU179" s="8"/>
      <c r="DV179" s="726"/>
      <c r="DW179" s="727" t="s">
        <v>1024</v>
      </c>
      <c r="DX179" s="15"/>
      <c r="DY179" s="15"/>
      <c r="DZ179" s="15"/>
      <c r="EA179" s="15"/>
      <c r="EB179" s="15"/>
      <c r="EC179" s="16"/>
      <c r="ED179" s="724"/>
      <c r="EE179" s="670" t="s">
        <v>1025</v>
      </c>
      <c r="EF179" s="15"/>
      <c r="EG179" s="15"/>
      <c r="EH179" s="15"/>
      <c r="EI179" s="16"/>
      <c r="EJ179" s="672" t="s">
        <v>1026</v>
      </c>
      <c r="EK179" s="41"/>
      <c r="EL179" s="672"/>
      <c r="EM179" s="673"/>
      <c r="EN179" s="674"/>
      <c r="EO179" s="672" t="s">
        <v>1027</v>
      </c>
      <c r="EP179" s="41"/>
      <c r="EQ179" s="675"/>
      <c r="ER179" s="671"/>
      <c r="ES179" s="671"/>
      <c r="ET179" s="671"/>
      <c r="EU179" s="671"/>
      <c r="EV179" s="671"/>
      <c r="EW179" s="671"/>
      <c r="EX179" s="671"/>
      <c r="EY179" s="676"/>
    </row>
    <row r="180">
      <c r="A180" s="669"/>
      <c r="B180" s="677" t="s">
        <v>1028</v>
      </c>
      <c r="C180" s="678" t="s">
        <v>1029</v>
      </c>
      <c r="D180" s="678" t="s">
        <v>1030</v>
      </c>
      <c r="E180" s="679" t="s">
        <v>1031</v>
      </c>
      <c r="F180" s="15"/>
      <c r="G180" s="15"/>
      <c r="H180" s="16"/>
      <c r="I180" s="671"/>
      <c r="J180" s="680" t="s">
        <v>1032</v>
      </c>
      <c r="K180" s="681" t="s">
        <v>1033</v>
      </c>
      <c r="P180" s="682"/>
      <c r="Q180" s="671"/>
      <c r="R180" s="671"/>
      <c r="S180" s="671"/>
      <c r="T180" s="671"/>
      <c r="U180" s="671"/>
      <c r="V180" s="671"/>
      <c r="W180" s="671"/>
      <c r="X180" s="671"/>
      <c r="Y180" s="671"/>
      <c r="Z180" s="671"/>
      <c r="AA180" s="671"/>
      <c r="AB180" s="671"/>
      <c r="AC180" s="671"/>
      <c r="AD180" s="671"/>
      <c r="AE180" s="671"/>
      <c r="AF180" s="671"/>
      <c r="AG180" s="671"/>
      <c r="AH180" s="671"/>
      <c r="AI180" s="671"/>
      <c r="AJ180" s="671"/>
      <c r="AK180" s="671"/>
      <c r="AL180" s="676"/>
      <c r="AM180" s="671"/>
      <c r="AN180" s="669"/>
      <c r="AO180" s="677" t="s">
        <v>1028</v>
      </c>
      <c r="AP180" s="678" t="s">
        <v>1029</v>
      </c>
      <c r="AQ180" s="678" t="s">
        <v>1030</v>
      </c>
      <c r="AR180" s="679" t="s">
        <v>1031</v>
      </c>
      <c r="AS180" s="15"/>
      <c r="AT180" s="15"/>
      <c r="AU180" s="16"/>
      <c r="AV180" s="671"/>
      <c r="AW180" s="680" t="s">
        <v>1032</v>
      </c>
      <c r="AX180" s="681" t="s">
        <v>1033</v>
      </c>
      <c r="BC180" s="682"/>
      <c r="BD180" s="671"/>
      <c r="BE180" s="671"/>
      <c r="BF180" s="671"/>
      <c r="BG180" s="671"/>
      <c r="BH180" s="671"/>
      <c r="BI180" s="671"/>
      <c r="BJ180" s="671"/>
      <c r="BK180" s="671"/>
      <c r="BL180" s="671"/>
      <c r="BM180" s="671"/>
      <c r="BN180" s="671"/>
      <c r="BO180" s="671"/>
      <c r="BP180" s="671"/>
      <c r="BQ180" s="671"/>
      <c r="BR180" s="671"/>
      <c r="BS180" s="671"/>
      <c r="BT180" s="671"/>
      <c r="BU180" s="671"/>
      <c r="BV180" s="671"/>
      <c r="BW180" s="671"/>
      <c r="BX180" s="671"/>
      <c r="BY180" s="676"/>
      <c r="BZ180" s="671"/>
      <c r="CA180" s="669"/>
      <c r="CB180" s="677" t="s">
        <v>1028</v>
      </c>
      <c r="CC180" s="678" t="s">
        <v>1029</v>
      </c>
      <c r="CD180" s="678" t="s">
        <v>1030</v>
      </c>
      <c r="CE180" s="679" t="s">
        <v>1031</v>
      </c>
      <c r="CF180" s="15"/>
      <c r="CG180" s="15"/>
      <c r="CH180" s="16"/>
      <c r="CI180" s="671"/>
      <c r="CJ180" s="680" t="s">
        <v>1032</v>
      </c>
      <c r="CK180" s="681" t="s">
        <v>1033</v>
      </c>
      <c r="CP180" s="682"/>
      <c r="CQ180" s="671"/>
      <c r="CR180" s="671"/>
      <c r="CS180" s="671"/>
      <c r="CT180" s="671"/>
      <c r="CU180" s="671"/>
      <c r="CV180" s="671"/>
      <c r="CW180" s="671"/>
      <c r="CX180" s="671"/>
      <c r="CY180" s="671"/>
      <c r="CZ180" s="671"/>
      <c r="DA180" s="671"/>
      <c r="DB180" s="671"/>
      <c r="DC180" s="671"/>
      <c r="DD180" s="671"/>
      <c r="DE180" s="671"/>
      <c r="DF180" s="671"/>
      <c r="DG180" s="671"/>
      <c r="DH180" s="671"/>
      <c r="DI180" s="671"/>
      <c r="DJ180" s="671"/>
      <c r="DK180" s="671"/>
      <c r="DL180" s="676"/>
      <c r="DM180" s="671"/>
      <c r="DN180" s="669"/>
      <c r="DO180" s="728" t="s">
        <v>1028</v>
      </c>
      <c r="DP180" s="729" t="s">
        <v>1029</v>
      </c>
      <c r="DQ180" s="11"/>
      <c r="DR180" s="11"/>
      <c r="DS180" s="12"/>
      <c r="DV180" s="680"/>
      <c r="DW180" s="680" t="s">
        <v>1032</v>
      </c>
      <c r="DX180" s="681" t="s">
        <v>1033</v>
      </c>
      <c r="EC180" s="682"/>
      <c r="ED180" s="730"/>
      <c r="EE180" s="671"/>
      <c r="EF180" s="671"/>
      <c r="EG180" s="671"/>
      <c r="EH180" s="671"/>
      <c r="EI180" s="671"/>
      <c r="EJ180" s="671"/>
      <c r="EK180" s="671"/>
      <c r="EL180" s="671"/>
      <c r="EM180" s="671"/>
      <c r="EN180" s="671"/>
      <c r="EO180" s="671"/>
      <c r="EP180" s="671"/>
      <c r="EQ180" s="671"/>
      <c r="ER180" s="671"/>
      <c r="ES180" s="671"/>
      <c r="ET180" s="671"/>
      <c r="EU180" s="671"/>
      <c r="EV180" s="671"/>
      <c r="EW180" s="671"/>
      <c r="EX180" s="671"/>
      <c r="EY180" s="676"/>
    </row>
    <row r="181">
      <c r="A181" s="669"/>
      <c r="B181" s="43"/>
      <c r="C181" s="43"/>
      <c r="D181" s="43"/>
      <c r="E181" s="679" t="s">
        <v>1029</v>
      </c>
      <c r="F181" s="16"/>
      <c r="G181" s="679" t="s">
        <v>1030</v>
      </c>
      <c r="H181" s="16"/>
      <c r="I181" s="671"/>
      <c r="J181" s="680" t="s">
        <v>1034</v>
      </c>
      <c r="K181" s="681" t="s">
        <v>1035</v>
      </c>
      <c r="P181" s="682"/>
      <c r="Q181" s="671"/>
      <c r="R181" s="670" t="s">
        <v>1036</v>
      </c>
      <c r="S181" s="15"/>
      <c r="T181" s="15"/>
      <c r="U181" s="15"/>
      <c r="V181" s="15"/>
      <c r="W181" s="15"/>
      <c r="X181" s="15"/>
      <c r="Y181" s="15"/>
      <c r="Z181" s="15"/>
      <c r="AA181" s="15"/>
      <c r="AB181" s="15"/>
      <c r="AC181" s="15"/>
      <c r="AD181" s="15"/>
      <c r="AE181" s="15"/>
      <c r="AF181" s="15"/>
      <c r="AG181" s="15"/>
      <c r="AH181" s="15"/>
      <c r="AI181" s="15"/>
      <c r="AJ181" s="16"/>
      <c r="AK181" s="671"/>
      <c r="AL181" s="676"/>
      <c r="AM181" s="671"/>
      <c r="AN181" s="669"/>
      <c r="AO181" s="43"/>
      <c r="AP181" s="43"/>
      <c r="AQ181" s="43"/>
      <c r="AR181" s="679" t="s">
        <v>1029</v>
      </c>
      <c r="AS181" s="16"/>
      <c r="AT181" s="679" t="s">
        <v>1030</v>
      </c>
      <c r="AU181" s="16"/>
      <c r="AV181" s="671"/>
      <c r="AW181" s="680" t="s">
        <v>1034</v>
      </c>
      <c r="AX181" s="681" t="s">
        <v>1035</v>
      </c>
      <c r="BC181" s="682"/>
      <c r="BD181" s="671"/>
      <c r="BE181" s="670" t="s">
        <v>1036</v>
      </c>
      <c r="BF181" s="15"/>
      <c r="BG181" s="15"/>
      <c r="BH181" s="15"/>
      <c r="BI181" s="15"/>
      <c r="BJ181" s="15"/>
      <c r="BK181" s="15"/>
      <c r="BL181" s="15"/>
      <c r="BM181" s="15"/>
      <c r="BN181" s="15"/>
      <c r="BO181" s="15"/>
      <c r="BP181" s="15"/>
      <c r="BQ181" s="15"/>
      <c r="BR181" s="15"/>
      <c r="BS181" s="15"/>
      <c r="BT181" s="15"/>
      <c r="BU181" s="15"/>
      <c r="BV181" s="15"/>
      <c r="BW181" s="16"/>
      <c r="BX181" s="671"/>
      <c r="BY181" s="676"/>
      <c r="BZ181" s="671"/>
      <c r="CA181" s="669"/>
      <c r="CB181" s="43"/>
      <c r="CC181" s="43"/>
      <c r="CD181" s="43"/>
      <c r="CE181" s="679" t="s">
        <v>1029</v>
      </c>
      <c r="CF181" s="16"/>
      <c r="CG181" s="679" t="s">
        <v>1030</v>
      </c>
      <c r="CH181" s="16"/>
      <c r="CI181" s="671"/>
      <c r="CJ181" s="680" t="s">
        <v>1034</v>
      </c>
      <c r="CK181" s="681" t="s">
        <v>1035</v>
      </c>
      <c r="CP181" s="682"/>
      <c r="CQ181" s="671"/>
      <c r="CR181" s="670" t="s">
        <v>1036</v>
      </c>
      <c r="CS181" s="15"/>
      <c r="CT181" s="15"/>
      <c r="CU181" s="15"/>
      <c r="CV181" s="15"/>
      <c r="CW181" s="15"/>
      <c r="CX181" s="15"/>
      <c r="CY181" s="15"/>
      <c r="CZ181" s="15"/>
      <c r="DA181" s="15"/>
      <c r="DB181" s="15"/>
      <c r="DC181" s="15"/>
      <c r="DD181" s="15"/>
      <c r="DE181" s="15"/>
      <c r="DF181" s="15"/>
      <c r="DG181" s="15"/>
      <c r="DH181" s="15"/>
      <c r="DI181" s="15"/>
      <c r="DJ181" s="16"/>
      <c r="DK181" s="671"/>
      <c r="DL181" s="676"/>
      <c r="DN181" s="714"/>
      <c r="DO181" s="43"/>
      <c r="DR181" s="679" t="s">
        <v>1029</v>
      </c>
      <c r="DS181" s="16"/>
      <c r="DT181" s="679" t="s">
        <v>1030</v>
      </c>
      <c r="DU181" s="16"/>
      <c r="DV181" s="680"/>
      <c r="DW181" s="680" t="s">
        <v>1034</v>
      </c>
      <c r="DX181" s="681" t="s">
        <v>1035</v>
      </c>
      <c r="EC181" s="682"/>
      <c r="ED181" s="724"/>
      <c r="EE181" s="670" t="s">
        <v>1036</v>
      </c>
      <c r="EF181" s="15"/>
      <c r="EG181" s="15"/>
      <c r="EH181" s="15"/>
      <c r="EI181" s="15"/>
      <c r="EJ181" s="15"/>
      <c r="EK181" s="15"/>
      <c r="EL181" s="15"/>
      <c r="EM181" s="15"/>
      <c r="EN181" s="15"/>
      <c r="EO181" s="15"/>
      <c r="EP181" s="15"/>
      <c r="EQ181" s="15"/>
      <c r="ER181" s="15"/>
      <c r="ES181" s="15"/>
      <c r="ET181" s="15"/>
      <c r="EU181" s="15"/>
      <c r="EV181" s="15"/>
      <c r="EW181" s="16"/>
      <c r="EX181" s="671"/>
      <c r="EY181" s="676"/>
    </row>
    <row r="182">
      <c r="A182" s="669"/>
      <c r="B182" s="677" t="s">
        <v>631</v>
      </c>
      <c r="C182" s="683"/>
      <c r="D182" s="683"/>
      <c r="E182" s="684"/>
      <c r="F182" s="42"/>
      <c r="G182" s="684"/>
      <c r="H182" s="42"/>
      <c r="I182" s="671"/>
      <c r="J182" s="680" t="s">
        <v>1037</v>
      </c>
      <c r="K182" s="681" t="s">
        <v>1038</v>
      </c>
      <c r="P182" s="682"/>
      <c r="Q182" s="671"/>
      <c r="R182" s="685"/>
      <c r="S182" s="41"/>
      <c r="T182" s="41"/>
      <c r="U182" s="41"/>
      <c r="V182" s="41"/>
      <c r="W182" s="41"/>
      <c r="X182" s="41"/>
      <c r="Y182" s="41"/>
      <c r="Z182" s="41"/>
      <c r="AA182" s="41"/>
      <c r="AB182" s="41"/>
      <c r="AC182" s="41"/>
      <c r="AD182" s="41"/>
      <c r="AE182" s="41"/>
      <c r="AF182" s="41"/>
      <c r="AG182" s="41"/>
      <c r="AH182" s="41"/>
      <c r="AI182" s="41"/>
      <c r="AJ182" s="42"/>
      <c r="AK182" s="671"/>
      <c r="AL182" s="676"/>
      <c r="AM182" s="671"/>
      <c r="AN182" s="669"/>
      <c r="AO182" s="677" t="s">
        <v>631</v>
      </c>
      <c r="AP182" s="683"/>
      <c r="AQ182" s="683"/>
      <c r="AR182" s="684"/>
      <c r="AS182" s="42"/>
      <c r="AT182" s="684"/>
      <c r="AU182" s="42"/>
      <c r="AV182" s="671"/>
      <c r="AW182" s="680" t="s">
        <v>1037</v>
      </c>
      <c r="AX182" s="681" t="s">
        <v>1038</v>
      </c>
      <c r="BC182" s="682"/>
      <c r="BD182" s="671"/>
      <c r="BE182" s="685"/>
      <c r="BF182" s="41"/>
      <c r="BG182" s="41"/>
      <c r="BH182" s="41"/>
      <c r="BI182" s="41"/>
      <c r="BJ182" s="41"/>
      <c r="BK182" s="41"/>
      <c r="BL182" s="41"/>
      <c r="BM182" s="41"/>
      <c r="BN182" s="41"/>
      <c r="BO182" s="41"/>
      <c r="BP182" s="41"/>
      <c r="BQ182" s="41"/>
      <c r="BR182" s="41"/>
      <c r="BS182" s="41"/>
      <c r="BT182" s="41"/>
      <c r="BU182" s="41"/>
      <c r="BV182" s="41"/>
      <c r="BW182" s="42"/>
      <c r="BX182" s="671"/>
      <c r="BY182" s="676"/>
      <c r="BZ182" s="671"/>
      <c r="CA182" s="669"/>
      <c r="CB182" s="677" t="s">
        <v>631</v>
      </c>
      <c r="CC182" s="683"/>
      <c r="CD182" s="683"/>
      <c r="CE182" s="684"/>
      <c r="CF182" s="42"/>
      <c r="CG182" s="684"/>
      <c r="CH182" s="42"/>
      <c r="CI182" s="671"/>
      <c r="CJ182" s="680" t="s">
        <v>1037</v>
      </c>
      <c r="CK182" s="681" t="s">
        <v>1038</v>
      </c>
      <c r="CP182" s="682"/>
      <c r="CQ182" s="671"/>
      <c r="CR182" s="685"/>
      <c r="CS182" s="41"/>
      <c r="CT182" s="41"/>
      <c r="CU182" s="41"/>
      <c r="CV182" s="41"/>
      <c r="CW182" s="41"/>
      <c r="CX182" s="41"/>
      <c r="CY182" s="41"/>
      <c r="CZ182" s="41"/>
      <c r="DA182" s="41"/>
      <c r="DB182" s="41"/>
      <c r="DC182" s="41"/>
      <c r="DD182" s="41"/>
      <c r="DE182" s="41"/>
      <c r="DF182" s="41"/>
      <c r="DG182" s="41"/>
      <c r="DH182" s="41"/>
      <c r="DI182" s="41"/>
      <c r="DJ182" s="42"/>
      <c r="DK182" s="671"/>
      <c r="DL182" s="676"/>
      <c r="DM182" s="671"/>
      <c r="DN182" s="669"/>
      <c r="DO182" s="677" t="s">
        <v>631</v>
      </c>
      <c r="DP182" s="731"/>
      <c r="DQ182" s="42"/>
      <c r="DR182" s="684"/>
      <c r="DS182" s="42"/>
      <c r="DT182" s="684"/>
      <c r="DU182" s="42"/>
      <c r="DV182" s="680"/>
      <c r="DW182" s="680" t="s">
        <v>1037</v>
      </c>
      <c r="DX182" s="681" t="s">
        <v>1038</v>
      </c>
      <c r="EC182" s="682"/>
      <c r="EE182" s="685"/>
      <c r="EF182" s="41"/>
      <c r="EG182" s="41"/>
      <c r="EH182" s="41"/>
      <c r="EI182" s="41"/>
      <c r="EJ182" s="41"/>
      <c r="EK182" s="41"/>
      <c r="EL182" s="41"/>
      <c r="EM182" s="41"/>
      <c r="EN182" s="41"/>
      <c r="EO182" s="41"/>
      <c r="EP182" s="41"/>
      <c r="EQ182" s="41"/>
      <c r="ER182" s="41"/>
      <c r="ES182" s="41"/>
      <c r="ET182" s="41"/>
      <c r="EU182" s="41"/>
      <c r="EV182" s="41"/>
      <c r="EW182" s="42"/>
      <c r="EX182" s="671"/>
      <c r="EY182" s="676"/>
    </row>
    <row r="183">
      <c r="A183" s="669"/>
      <c r="B183" s="47"/>
      <c r="C183" s="47"/>
      <c r="D183" s="47"/>
      <c r="E183" s="686"/>
      <c r="F183" s="682"/>
      <c r="G183" s="686"/>
      <c r="H183" s="682"/>
      <c r="I183" s="671"/>
      <c r="J183" s="680" t="s">
        <v>1039</v>
      </c>
      <c r="K183" s="681" t="s">
        <v>1040</v>
      </c>
      <c r="P183" s="682"/>
      <c r="Q183" s="671"/>
      <c r="R183" s="686"/>
      <c r="AJ183" s="682"/>
      <c r="AK183" s="671"/>
      <c r="AL183" s="676"/>
      <c r="AM183" s="671"/>
      <c r="AN183" s="669"/>
      <c r="AO183" s="47"/>
      <c r="AP183" s="47"/>
      <c r="AQ183" s="47"/>
      <c r="AR183" s="686"/>
      <c r="AS183" s="682"/>
      <c r="AT183" s="686"/>
      <c r="AU183" s="682"/>
      <c r="AV183" s="671"/>
      <c r="AW183" s="680" t="s">
        <v>1039</v>
      </c>
      <c r="AX183" s="681" t="s">
        <v>1040</v>
      </c>
      <c r="BC183" s="682"/>
      <c r="BD183" s="671"/>
      <c r="BE183" s="686"/>
      <c r="BW183" s="682"/>
      <c r="BX183" s="671"/>
      <c r="BY183" s="676"/>
      <c r="BZ183" s="671"/>
      <c r="CA183" s="669"/>
      <c r="CB183" s="47"/>
      <c r="CC183" s="47"/>
      <c r="CD183" s="47"/>
      <c r="CE183" s="686"/>
      <c r="CF183" s="682"/>
      <c r="CG183" s="686"/>
      <c r="CH183" s="682"/>
      <c r="CI183" s="671"/>
      <c r="CJ183" s="680" t="s">
        <v>1039</v>
      </c>
      <c r="CK183" s="681" t="s">
        <v>1040</v>
      </c>
      <c r="CP183" s="682"/>
      <c r="CQ183" s="671"/>
      <c r="CR183" s="686"/>
      <c r="DJ183" s="682"/>
      <c r="DK183" s="671"/>
      <c r="DL183" s="676"/>
      <c r="DN183" s="714"/>
      <c r="DO183" s="47"/>
      <c r="DP183" s="686"/>
      <c r="DQ183" s="682"/>
      <c r="DR183" s="686"/>
      <c r="DS183" s="682"/>
      <c r="DT183" s="686"/>
      <c r="DU183" s="682"/>
      <c r="DV183" s="680"/>
      <c r="DW183" s="680" t="s">
        <v>1039</v>
      </c>
      <c r="DX183" s="681" t="s">
        <v>1040</v>
      </c>
      <c r="EC183" s="682"/>
      <c r="EE183" s="686"/>
      <c r="EW183" s="682"/>
      <c r="EX183" s="671"/>
      <c r="EY183" s="676"/>
    </row>
    <row r="184">
      <c r="A184" s="669"/>
      <c r="B184" s="43"/>
      <c r="C184" s="43"/>
      <c r="D184" s="43"/>
      <c r="E184" s="686"/>
      <c r="F184" s="682"/>
      <c r="G184" s="686"/>
      <c r="H184" s="682"/>
      <c r="I184" s="671"/>
      <c r="J184" s="680" t="s">
        <v>1041</v>
      </c>
      <c r="K184" s="681" t="s">
        <v>1042</v>
      </c>
      <c r="P184" s="682"/>
      <c r="Q184" s="671"/>
      <c r="R184" s="686"/>
      <c r="AJ184" s="682"/>
      <c r="AK184" s="671"/>
      <c r="AL184" s="676"/>
      <c r="AM184" s="671"/>
      <c r="AN184" s="669"/>
      <c r="AO184" s="43"/>
      <c r="AP184" s="43"/>
      <c r="AQ184" s="43"/>
      <c r="AR184" s="686"/>
      <c r="AS184" s="682"/>
      <c r="AT184" s="686"/>
      <c r="AU184" s="682"/>
      <c r="AV184" s="671"/>
      <c r="AW184" s="680" t="s">
        <v>1041</v>
      </c>
      <c r="AX184" s="681" t="s">
        <v>1042</v>
      </c>
      <c r="BC184" s="682"/>
      <c r="BD184" s="671"/>
      <c r="BE184" s="686"/>
      <c r="BW184" s="682"/>
      <c r="BX184" s="671"/>
      <c r="BY184" s="676"/>
      <c r="BZ184" s="671"/>
      <c r="CA184" s="669"/>
      <c r="CB184" s="43"/>
      <c r="CC184" s="43"/>
      <c r="CD184" s="43"/>
      <c r="CE184" s="686"/>
      <c r="CF184" s="682"/>
      <c r="CG184" s="686"/>
      <c r="CH184" s="682"/>
      <c r="CI184" s="671"/>
      <c r="CJ184" s="680" t="s">
        <v>1041</v>
      </c>
      <c r="CK184" s="681" t="s">
        <v>1042</v>
      </c>
      <c r="CP184" s="682"/>
      <c r="CQ184" s="671"/>
      <c r="CR184" s="686"/>
      <c r="DJ184" s="682"/>
      <c r="DK184" s="671"/>
      <c r="DL184" s="676"/>
      <c r="DN184" s="714"/>
      <c r="DO184" s="43"/>
      <c r="DP184" s="686"/>
      <c r="DQ184" s="682"/>
      <c r="DR184" s="686"/>
      <c r="DS184" s="682"/>
      <c r="DT184" s="686"/>
      <c r="DU184" s="682"/>
      <c r="DV184" s="680"/>
      <c r="DW184" s="680" t="s">
        <v>1041</v>
      </c>
      <c r="DX184" s="681" t="s">
        <v>1042</v>
      </c>
      <c r="EC184" s="682"/>
      <c r="EE184" s="686"/>
      <c r="EW184" s="682"/>
      <c r="EX184" s="671"/>
      <c r="EY184" s="676"/>
    </row>
    <row r="185">
      <c r="A185" s="669"/>
      <c r="B185" s="677" t="s">
        <v>633</v>
      </c>
      <c r="C185" s="683"/>
      <c r="D185" s="683"/>
      <c r="E185" s="686"/>
      <c r="F185" s="682"/>
      <c r="G185" s="686"/>
      <c r="H185" s="682"/>
      <c r="I185" s="671"/>
      <c r="J185" s="680" t="s">
        <v>1043</v>
      </c>
      <c r="K185" s="681" t="s">
        <v>1044</v>
      </c>
      <c r="P185" s="682"/>
      <c r="Q185" s="671"/>
      <c r="R185" s="686"/>
      <c r="AJ185" s="682"/>
      <c r="AK185" s="671"/>
      <c r="AL185" s="676"/>
      <c r="AM185" s="671"/>
      <c r="AN185" s="669"/>
      <c r="AO185" s="677" t="s">
        <v>633</v>
      </c>
      <c r="AP185" s="683"/>
      <c r="AQ185" s="683"/>
      <c r="AR185" s="686"/>
      <c r="AS185" s="682"/>
      <c r="AT185" s="686"/>
      <c r="AU185" s="682"/>
      <c r="AV185" s="671"/>
      <c r="AW185" s="680" t="s">
        <v>1043</v>
      </c>
      <c r="AX185" s="681" t="s">
        <v>1044</v>
      </c>
      <c r="BC185" s="682"/>
      <c r="BD185" s="671"/>
      <c r="BE185" s="686"/>
      <c r="BW185" s="682"/>
      <c r="BX185" s="671"/>
      <c r="BY185" s="676"/>
      <c r="BZ185" s="671"/>
      <c r="CA185" s="669"/>
      <c r="CB185" s="677" t="s">
        <v>633</v>
      </c>
      <c r="CC185" s="683"/>
      <c r="CD185" s="683"/>
      <c r="CE185" s="686"/>
      <c r="CF185" s="682"/>
      <c r="CG185" s="686"/>
      <c r="CH185" s="682"/>
      <c r="CI185" s="671"/>
      <c r="CJ185" s="680" t="s">
        <v>1043</v>
      </c>
      <c r="CK185" s="681" t="s">
        <v>1044</v>
      </c>
      <c r="CP185" s="682"/>
      <c r="CQ185" s="671"/>
      <c r="CR185" s="686"/>
      <c r="DJ185" s="682"/>
      <c r="DK185" s="671"/>
      <c r="DL185" s="676"/>
      <c r="DM185" s="671"/>
      <c r="DN185" s="669"/>
      <c r="DO185" s="677" t="s">
        <v>633</v>
      </c>
      <c r="DP185" s="686"/>
      <c r="DQ185" s="682"/>
      <c r="DR185" s="686"/>
      <c r="DS185" s="682"/>
      <c r="DT185" s="686"/>
      <c r="DU185" s="682"/>
      <c r="DV185" s="680"/>
      <c r="DW185" s="680" t="s">
        <v>1043</v>
      </c>
      <c r="DX185" s="681" t="s">
        <v>1044</v>
      </c>
      <c r="EC185" s="682"/>
      <c r="EE185" s="686"/>
      <c r="EW185" s="682"/>
      <c r="EX185" s="671"/>
      <c r="EY185" s="676"/>
    </row>
    <row r="186">
      <c r="A186" s="687"/>
      <c r="B186" s="47"/>
      <c r="C186" s="47"/>
      <c r="D186" s="47"/>
      <c r="E186" s="686"/>
      <c r="F186" s="682"/>
      <c r="G186" s="686"/>
      <c r="H186" s="682"/>
      <c r="I186" s="688"/>
      <c r="J186" s="680" t="s">
        <v>1045</v>
      </c>
      <c r="K186" s="681" t="s">
        <v>1046</v>
      </c>
      <c r="P186" s="682"/>
      <c r="Q186" s="688"/>
      <c r="R186" s="686"/>
      <c r="AJ186" s="682"/>
      <c r="AK186" s="688"/>
      <c r="AL186" s="689"/>
      <c r="AM186" s="688"/>
      <c r="AN186" s="687"/>
      <c r="AO186" s="47"/>
      <c r="AP186" s="47"/>
      <c r="AQ186" s="47"/>
      <c r="AR186" s="686"/>
      <c r="AS186" s="682"/>
      <c r="AT186" s="686"/>
      <c r="AU186" s="682"/>
      <c r="AV186" s="688"/>
      <c r="AW186" s="680" t="s">
        <v>1045</v>
      </c>
      <c r="AX186" s="681" t="s">
        <v>1046</v>
      </c>
      <c r="BC186" s="682"/>
      <c r="BD186" s="688"/>
      <c r="BE186" s="686"/>
      <c r="BW186" s="682"/>
      <c r="BX186" s="688"/>
      <c r="BY186" s="689"/>
      <c r="BZ186" s="688"/>
      <c r="CA186" s="687"/>
      <c r="CB186" s="47"/>
      <c r="CC186" s="47"/>
      <c r="CD186" s="47"/>
      <c r="CE186" s="686"/>
      <c r="CF186" s="682"/>
      <c r="CG186" s="686"/>
      <c r="CH186" s="682"/>
      <c r="CI186" s="688"/>
      <c r="CJ186" s="680" t="s">
        <v>1045</v>
      </c>
      <c r="CK186" s="681" t="s">
        <v>1046</v>
      </c>
      <c r="CP186" s="682"/>
      <c r="CQ186" s="688"/>
      <c r="CR186" s="686"/>
      <c r="DJ186" s="682"/>
      <c r="DK186" s="688"/>
      <c r="DL186" s="689"/>
      <c r="DN186" s="714"/>
      <c r="DO186" s="47"/>
      <c r="DP186" s="686"/>
      <c r="DQ186" s="682"/>
      <c r="DR186" s="686"/>
      <c r="DS186" s="682"/>
      <c r="DT186" s="686"/>
      <c r="DU186" s="682"/>
      <c r="DV186" s="680"/>
      <c r="DW186" s="680" t="s">
        <v>1045</v>
      </c>
      <c r="DX186" s="681" t="s">
        <v>1046</v>
      </c>
      <c r="EC186" s="682"/>
      <c r="EE186" s="686"/>
      <c r="EW186" s="682"/>
      <c r="EX186" s="688"/>
      <c r="EY186" s="689"/>
    </row>
    <row r="187">
      <c r="A187" s="687"/>
      <c r="B187" s="43"/>
      <c r="C187" s="43"/>
      <c r="D187" s="43"/>
      <c r="E187" s="686"/>
      <c r="F187" s="682"/>
      <c r="G187" s="686"/>
      <c r="H187" s="682"/>
      <c r="I187" s="688"/>
      <c r="J187" s="680" t="s">
        <v>1047</v>
      </c>
      <c r="K187" s="681" t="s">
        <v>1048</v>
      </c>
      <c r="P187" s="682"/>
      <c r="Q187" s="688"/>
      <c r="R187" s="686"/>
      <c r="AJ187" s="682"/>
      <c r="AK187" s="688"/>
      <c r="AL187" s="689"/>
      <c r="AM187" s="688"/>
      <c r="AN187" s="687"/>
      <c r="AO187" s="43"/>
      <c r="AP187" s="43"/>
      <c r="AQ187" s="43"/>
      <c r="AR187" s="686"/>
      <c r="AS187" s="682"/>
      <c r="AT187" s="686"/>
      <c r="AU187" s="682"/>
      <c r="AV187" s="688"/>
      <c r="AW187" s="680" t="s">
        <v>1047</v>
      </c>
      <c r="AX187" s="681" t="s">
        <v>1048</v>
      </c>
      <c r="BC187" s="682"/>
      <c r="BD187" s="688"/>
      <c r="BE187" s="686"/>
      <c r="BW187" s="682"/>
      <c r="BX187" s="688"/>
      <c r="BY187" s="689"/>
      <c r="BZ187" s="688"/>
      <c r="CA187" s="687"/>
      <c r="CB187" s="43"/>
      <c r="CC187" s="43"/>
      <c r="CD187" s="43"/>
      <c r="CE187" s="686"/>
      <c r="CF187" s="682"/>
      <c r="CG187" s="686"/>
      <c r="CH187" s="682"/>
      <c r="CI187" s="688"/>
      <c r="CJ187" s="680" t="s">
        <v>1047</v>
      </c>
      <c r="CK187" s="681" t="s">
        <v>1048</v>
      </c>
      <c r="CP187" s="682"/>
      <c r="CQ187" s="688"/>
      <c r="CR187" s="686"/>
      <c r="DJ187" s="682"/>
      <c r="DK187" s="688"/>
      <c r="DL187" s="689"/>
      <c r="DN187" s="714"/>
      <c r="DO187" s="43"/>
      <c r="DP187" s="686"/>
      <c r="DQ187" s="682"/>
      <c r="DR187" s="686"/>
      <c r="DS187" s="682"/>
      <c r="DT187" s="686"/>
      <c r="DU187" s="682"/>
      <c r="DV187" s="680"/>
      <c r="DW187" s="680" t="s">
        <v>1047</v>
      </c>
      <c r="DX187" s="681" t="s">
        <v>1048</v>
      </c>
      <c r="EC187" s="682"/>
      <c r="EE187" s="686"/>
      <c r="EW187" s="682"/>
      <c r="EX187" s="688"/>
      <c r="EY187" s="689"/>
    </row>
    <row r="188">
      <c r="A188" s="687"/>
      <c r="B188" s="677" t="s">
        <v>635</v>
      </c>
      <c r="C188" s="683"/>
      <c r="D188" s="683"/>
      <c r="E188" s="686"/>
      <c r="F188" s="682"/>
      <c r="G188" s="686"/>
      <c r="H188" s="682"/>
      <c r="I188" s="688"/>
      <c r="J188" s="680" t="s">
        <v>1049</v>
      </c>
      <c r="K188" s="681" t="s">
        <v>1050</v>
      </c>
      <c r="P188" s="682"/>
      <c r="Q188" s="688"/>
      <c r="R188" s="686"/>
      <c r="AJ188" s="682"/>
      <c r="AK188" s="688"/>
      <c r="AL188" s="689"/>
      <c r="AM188" s="688"/>
      <c r="AN188" s="687"/>
      <c r="AO188" s="677" t="s">
        <v>635</v>
      </c>
      <c r="AP188" s="683"/>
      <c r="AQ188" s="683"/>
      <c r="AR188" s="686"/>
      <c r="AS188" s="682"/>
      <c r="AT188" s="686"/>
      <c r="AU188" s="682"/>
      <c r="AV188" s="688"/>
      <c r="AW188" s="680" t="s">
        <v>1049</v>
      </c>
      <c r="AX188" s="681" t="s">
        <v>1050</v>
      </c>
      <c r="BC188" s="682"/>
      <c r="BD188" s="688"/>
      <c r="BE188" s="686"/>
      <c r="BW188" s="682"/>
      <c r="BX188" s="688"/>
      <c r="BY188" s="689"/>
      <c r="BZ188" s="688"/>
      <c r="CA188" s="687"/>
      <c r="CB188" s="677" t="s">
        <v>635</v>
      </c>
      <c r="CC188" s="683"/>
      <c r="CD188" s="683"/>
      <c r="CE188" s="686"/>
      <c r="CF188" s="682"/>
      <c r="CG188" s="686"/>
      <c r="CH188" s="682"/>
      <c r="CI188" s="688"/>
      <c r="CJ188" s="680" t="s">
        <v>1049</v>
      </c>
      <c r="CK188" s="681" t="s">
        <v>1050</v>
      </c>
      <c r="CP188" s="682"/>
      <c r="CQ188" s="688"/>
      <c r="CR188" s="686"/>
      <c r="DJ188" s="682"/>
      <c r="DK188" s="688"/>
      <c r="DL188" s="689"/>
      <c r="DM188" s="688"/>
      <c r="DN188" s="687"/>
      <c r="DO188" s="677" t="s">
        <v>635</v>
      </c>
      <c r="DP188" s="686"/>
      <c r="DQ188" s="682"/>
      <c r="DR188" s="686"/>
      <c r="DS188" s="682"/>
      <c r="DT188" s="686"/>
      <c r="DU188" s="682"/>
      <c r="DV188" s="680"/>
      <c r="DW188" s="680" t="s">
        <v>1049</v>
      </c>
      <c r="DX188" s="681" t="s">
        <v>1050</v>
      </c>
      <c r="EC188" s="682"/>
      <c r="EE188" s="686"/>
      <c r="EW188" s="682"/>
      <c r="EX188" s="688"/>
      <c r="EY188" s="689"/>
    </row>
    <row r="189">
      <c r="A189" s="687"/>
      <c r="B189" s="47"/>
      <c r="C189" s="47"/>
      <c r="D189" s="47"/>
      <c r="E189" s="686"/>
      <c r="F189" s="682"/>
      <c r="G189" s="686"/>
      <c r="H189" s="682"/>
      <c r="I189" s="688"/>
      <c r="J189" s="680" t="s">
        <v>1051</v>
      </c>
      <c r="K189" s="681" t="s">
        <v>1052</v>
      </c>
      <c r="P189" s="682"/>
      <c r="Q189" s="688"/>
      <c r="R189" s="686"/>
      <c r="AJ189" s="682"/>
      <c r="AK189" s="688"/>
      <c r="AL189" s="689"/>
      <c r="AM189" s="688"/>
      <c r="AN189" s="687"/>
      <c r="AO189" s="47"/>
      <c r="AP189" s="47"/>
      <c r="AQ189" s="47"/>
      <c r="AR189" s="686"/>
      <c r="AS189" s="682"/>
      <c r="AT189" s="686"/>
      <c r="AU189" s="682"/>
      <c r="AV189" s="688"/>
      <c r="AW189" s="680" t="s">
        <v>1051</v>
      </c>
      <c r="AX189" s="681" t="s">
        <v>1052</v>
      </c>
      <c r="BC189" s="682"/>
      <c r="BD189" s="688"/>
      <c r="BE189" s="686"/>
      <c r="BW189" s="682"/>
      <c r="BX189" s="688"/>
      <c r="BY189" s="689"/>
      <c r="BZ189" s="688"/>
      <c r="CA189" s="687"/>
      <c r="CB189" s="47"/>
      <c r="CC189" s="47"/>
      <c r="CD189" s="47"/>
      <c r="CE189" s="686"/>
      <c r="CF189" s="682"/>
      <c r="CG189" s="686"/>
      <c r="CH189" s="682"/>
      <c r="CI189" s="688"/>
      <c r="CJ189" s="680" t="s">
        <v>1051</v>
      </c>
      <c r="CK189" s="681" t="s">
        <v>1052</v>
      </c>
      <c r="CP189" s="682"/>
      <c r="CQ189" s="688"/>
      <c r="CR189" s="686"/>
      <c r="DJ189" s="682"/>
      <c r="DK189" s="688"/>
      <c r="DL189" s="689"/>
      <c r="DN189" s="714"/>
      <c r="DO189" s="47"/>
      <c r="DP189" s="686"/>
      <c r="DQ189" s="682"/>
      <c r="DR189" s="686"/>
      <c r="DS189" s="682"/>
      <c r="DT189" s="686"/>
      <c r="DU189" s="682"/>
      <c r="DV189" s="680"/>
      <c r="DW189" s="680" t="s">
        <v>1051</v>
      </c>
      <c r="DX189" s="681" t="s">
        <v>1052</v>
      </c>
      <c r="EC189" s="682"/>
      <c r="EE189" s="686"/>
      <c r="EW189" s="682"/>
      <c r="EX189" s="688"/>
      <c r="EY189" s="689"/>
    </row>
    <row r="190">
      <c r="A190" s="687"/>
      <c r="B190" s="43"/>
      <c r="C190" s="43"/>
      <c r="D190" s="43"/>
      <c r="E190" s="686"/>
      <c r="F190" s="682"/>
      <c r="G190" s="686"/>
      <c r="H190" s="682"/>
      <c r="I190" s="688"/>
      <c r="J190" s="680" t="s">
        <v>1053</v>
      </c>
      <c r="K190" s="681" t="s">
        <v>1054</v>
      </c>
      <c r="P190" s="682"/>
      <c r="Q190" s="688"/>
      <c r="R190" s="686"/>
      <c r="AJ190" s="682"/>
      <c r="AK190" s="688"/>
      <c r="AL190" s="689"/>
      <c r="AM190" s="688"/>
      <c r="AN190" s="687"/>
      <c r="AO190" s="43"/>
      <c r="AP190" s="43"/>
      <c r="AQ190" s="43"/>
      <c r="AR190" s="686"/>
      <c r="AS190" s="682"/>
      <c r="AT190" s="686"/>
      <c r="AU190" s="682"/>
      <c r="AV190" s="688"/>
      <c r="AW190" s="680" t="s">
        <v>1053</v>
      </c>
      <c r="AX190" s="681" t="s">
        <v>1054</v>
      </c>
      <c r="BC190" s="682"/>
      <c r="BD190" s="688"/>
      <c r="BE190" s="686"/>
      <c r="BW190" s="682"/>
      <c r="BX190" s="688"/>
      <c r="BY190" s="689"/>
      <c r="BZ190" s="688"/>
      <c r="CA190" s="687"/>
      <c r="CB190" s="43"/>
      <c r="CC190" s="43"/>
      <c r="CD190" s="43"/>
      <c r="CE190" s="686"/>
      <c r="CF190" s="682"/>
      <c r="CG190" s="686"/>
      <c r="CH190" s="682"/>
      <c r="CI190" s="688"/>
      <c r="CJ190" s="680" t="s">
        <v>1053</v>
      </c>
      <c r="CK190" s="681" t="s">
        <v>1054</v>
      </c>
      <c r="CP190" s="682"/>
      <c r="CQ190" s="688"/>
      <c r="CR190" s="686"/>
      <c r="DJ190" s="682"/>
      <c r="DK190" s="688"/>
      <c r="DL190" s="689"/>
      <c r="DN190" s="714"/>
      <c r="DO190" s="43"/>
      <c r="DP190" s="686"/>
      <c r="DQ190" s="682"/>
      <c r="DR190" s="686"/>
      <c r="DS190" s="682"/>
      <c r="DT190" s="686"/>
      <c r="DU190" s="682"/>
      <c r="DV190" s="680"/>
      <c r="DW190" s="680" t="s">
        <v>1053</v>
      </c>
      <c r="DX190" s="681" t="s">
        <v>1054</v>
      </c>
      <c r="EC190" s="682"/>
      <c r="EE190" s="686"/>
      <c r="EW190" s="682"/>
      <c r="EX190" s="688"/>
      <c r="EY190" s="689"/>
    </row>
    <row r="191">
      <c r="A191" s="687"/>
      <c r="B191" s="677" t="s">
        <v>637</v>
      </c>
      <c r="C191" s="683"/>
      <c r="D191" s="683"/>
      <c r="E191" s="686"/>
      <c r="F191" s="682"/>
      <c r="G191" s="686"/>
      <c r="H191" s="682"/>
      <c r="I191" s="688"/>
      <c r="J191" s="680" t="s">
        <v>1055</v>
      </c>
      <c r="K191" s="681" t="s">
        <v>1056</v>
      </c>
      <c r="P191" s="682"/>
      <c r="Q191" s="688"/>
      <c r="R191" s="686"/>
      <c r="AJ191" s="682"/>
      <c r="AK191" s="688"/>
      <c r="AL191" s="689"/>
      <c r="AM191" s="688"/>
      <c r="AN191" s="687"/>
      <c r="AO191" s="677" t="s">
        <v>637</v>
      </c>
      <c r="AP191" s="683"/>
      <c r="AQ191" s="683"/>
      <c r="AR191" s="686"/>
      <c r="AS191" s="682"/>
      <c r="AT191" s="686"/>
      <c r="AU191" s="682"/>
      <c r="AV191" s="688"/>
      <c r="AW191" s="680" t="s">
        <v>1055</v>
      </c>
      <c r="AX191" s="681" t="s">
        <v>1056</v>
      </c>
      <c r="BC191" s="682"/>
      <c r="BD191" s="688"/>
      <c r="BE191" s="686"/>
      <c r="BW191" s="682"/>
      <c r="BX191" s="688"/>
      <c r="BY191" s="689"/>
      <c r="BZ191" s="688"/>
      <c r="CA191" s="687"/>
      <c r="CB191" s="677" t="s">
        <v>637</v>
      </c>
      <c r="CC191" s="683"/>
      <c r="CD191" s="683"/>
      <c r="CE191" s="686"/>
      <c r="CF191" s="682"/>
      <c r="CG191" s="686"/>
      <c r="CH191" s="682"/>
      <c r="CI191" s="688"/>
      <c r="CJ191" s="680" t="s">
        <v>1055</v>
      </c>
      <c r="CK191" s="681" t="s">
        <v>1056</v>
      </c>
      <c r="CP191" s="682"/>
      <c r="CQ191" s="688"/>
      <c r="CR191" s="686"/>
      <c r="DJ191" s="682"/>
      <c r="DK191" s="688"/>
      <c r="DL191" s="689"/>
      <c r="DM191" s="688"/>
      <c r="DN191" s="687"/>
      <c r="DO191" s="677" t="s">
        <v>637</v>
      </c>
      <c r="DP191" s="686"/>
      <c r="DQ191" s="682"/>
      <c r="DR191" s="686"/>
      <c r="DS191" s="682"/>
      <c r="DT191" s="686"/>
      <c r="DU191" s="682"/>
      <c r="DV191" s="680"/>
      <c r="DW191" s="680" t="s">
        <v>1055</v>
      </c>
      <c r="DX191" s="681" t="s">
        <v>1056</v>
      </c>
      <c r="EC191" s="682"/>
      <c r="EE191" s="686"/>
      <c r="EW191" s="682"/>
      <c r="EX191" s="688"/>
      <c r="EY191" s="689"/>
    </row>
    <row r="192">
      <c r="A192" s="687"/>
      <c r="B192" s="47"/>
      <c r="C192" s="47"/>
      <c r="D192" s="47"/>
      <c r="E192" s="686"/>
      <c r="F192" s="682"/>
      <c r="G192" s="686"/>
      <c r="H192" s="682"/>
      <c r="I192" s="688"/>
      <c r="J192" s="690" t="s">
        <v>1057</v>
      </c>
      <c r="K192" s="691" t="s">
        <v>1058</v>
      </c>
      <c r="L192" s="11"/>
      <c r="M192" s="11"/>
      <c r="N192" s="11"/>
      <c r="O192" s="11"/>
      <c r="P192" s="12"/>
      <c r="Q192" s="688"/>
      <c r="R192" s="48"/>
      <c r="S192" s="11"/>
      <c r="T192" s="11"/>
      <c r="U192" s="11"/>
      <c r="V192" s="11"/>
      <c r="W192" s="11"/>
      <c r="X192" s="11"/>
      <c r="Y192" s="11"/>
      <c r="Z192" s="11"/>
      <c r="AA192" s="11"/>
      <c r="AB192" s="11"/>
      <c r="AC192" s="11"/>
      <c r="AD192" s="11"/>
      <c r="AE192" s="11"/>
      <c r="AF192" s="11"/>
      <c r="AG192" s="11"/>
      <c r="AH192" s="11"/>
      <c r="AI192" s="11"/>
      <c r="AJ192" s="12"/>
      <c r="AK192" s="688"/>
      <c r="AL192" s="689"/>
      <c r="AM192" s="688"/>
      <c r="AN192" s="687"/>
      <c r="AO192" s="47"/>
      <c r="AP192" s="47"/>
      <c r="AQ192" s="47"/>
      <c r="AR192" s="686"/>
      <c r="AS192" s="682"/>
      <c r="AT192" s="686"/>
      <c r="AU192" s="682"/>
      <c r="AV192" s="688"/>
      <c r="AW192" s="690" t="s">
        <v>1057</v>
      </c>
      <c r="AX192" s="691" t="s">
        <v>1058</v>
      </c>
      <c r="AY192" s="11"/>
      <c r="AZ192" s="11"/>
      <c r="BA192" s="11"/>
      <c r="BB192" s="11"/>
      <c r="BC192" s="12"/>
      <c r="BD192" s="688"/>
      <c r="BE192" s="48"/>
      <c r="BF192" s="11"/>
      <c r="BG192" s="11"/>
      <c r="BH192" s="11"/>
      <c r="BI192" s="11"/>
      <c r="BJ192" s="11"/>
      <c r="BK192" s="11"/>
      <c r="BL192" s="11"/>
      <c r="BM192" s="11"/>
      <c r="BN192" s="11"/>
      <c r="BO192" s="11"/>
      <c r="BP192" s="11"/>
      <c r="BQ192" s="11"/>
      <c r="BR192" s="11"/>
      <c r="BS192" s="11"/>
      <c r="BT192" s="11"/>
      <c r="BU192" s="11"/>
      <c r="BV192" s="11"/>
      <c r="BW192" s="12"/>
      <c r="BX192" s="688"/>
      <c r="BY192" s="689"/>
      <c r="BZ192" s="688"/>
      <c r="CA192" s="687"/>
      <c r="CB192" s="47"/>
      <c r="CC192" s="47"/>
      <c r="CD192" s="47"/>
      <c r="CE192" s="686"/>
      <c r="CF192" s="682"/>
      <c r="CG192" s="686"/>
      <c r="CH192" s="682"/>
      <c r="CI192" s="688"/>
      <c r="CJ192" s="690" t="s">
        <v>1057</v>
      </c>
      <c r="CK192" s="691" t="s">
        <v>1058</v>
      </c>
      <c r="CL192" s="11"/>
      <c r="CM192" s="11"/>
      <c r="CN192" s="11"/>
      <c r="CO192" s="11"/>
      <c r="CP192" s="12"/>
      <c r="CQ192" s="688"/>
      <c r="CR192" s="48"/>
      <c r="CS192" s="11"/>
      <c r="CT192" s="11"/>
      <c r="CU192" s="11"/>
      <c r="CV192" s="11"/>
      <c r="CW192" s="11"/>
      <c r="CX192" s="11"/>
      <c r="CY192" s="11"/>
      <c r="CZ192" s="11"/>
      <c r="DA192" s="11"/>
      <c r="DB192" s="11"/>
      <c r="DC192" s="11"/>
      <c r="DD192" s="11"/>
      <c r="DE192" s="11"/>
      <c r="DF192" s="11"/>
      <c r="DG192" s="11"/>
      <c r="DH192" s="11"/>
      <c r="DI192" s="11"/>
      <c r="DJ192" s="12"/>
      <c r="DK192" s="688"/>
      <c r="DL192" s="689"/>
      <c r="DN192" s="714"/>
      <c r="DO192" s="47"/>
      <c r="DP192" s="686"/>
      <c r="DQ192" s="682"/>
      <c r="DR192" s="686"/>
      <c r="DS192" s="682"/>
      <c r="DT192" s="686"/>
      <c r="DU192" s="682"/>
      <c r="DV192" s="680"/>
      <c r="DW192" s="690" t="s">
        <v>1057</v>
      </c>
      <c r="DX192" s="691" t="s">
        <v>1058</v>
      </c>
      <c r="DY192" s="11"/>
      <c r="DZ192" s="11"/>
      <c r="EA192" s="11"/>
      <c r="EB192" s="11"/>
      <c r="EC192" s="12"/>
      <c r="EE192" s="48"/>
      <c r="EF192" s="11"/>
      <c r="EG192" s="11"/>
      <c r="EH192" s="11"/>
      <c r="EI192" s="11"/>
      <c r="EJ192" s="11"/>
      <c r="EK192" s="11"/>
      <c r="EL192" s="11"/>
      <c r="EM192" s="11"/>
      <c r="EN192" s="11"/>
      <c r="EO192" s="11"/>
      <c r="EP192" s="11"/>
      <c r="EQ192" s="11"/>
      <c r="ER192" s="11"/>
      <c r="ES192" s="11"/>
      <c r="ET192" s="11"/>
      <c r="EU192" s="11"/>
      <c r="EV192" s="11"/>
      <c r="EW192" s="12"/>
      <c r="EX192" s="688"/>
      <c r="EY192" s="689"/>
    </row>
    <row r="193">
      <c r="A193" s="687"/>
      <c r="B193" s="43"/>
      <c r="C193" s="43"/>
      <c r="D193" s="43"/>
      <c r="E193" s="48"/>
      <c r="F193" s="12"/>
      <c r="G193" s="48"/>
      <c r="H193" s="12"/>
      <c r="I193" s="688"/>
      <c r="J193" s="688"/>
      <c r="K193" s="688"/>
      <c r="L193" s="688"/>
      <c r="M193" s="688"/>
      <c r="N193" s="688"/>
      <c r="O193" s="688"/>
      <c r="P193" s="688"/>
      <c r="Q193" s="688"/>
      <c r="R193" s="688"/>
      <c r="S193" s="688"/>
      <c r="T193" s="688"/>
      <c r="U193" s="688"/>
      <c r="V193" s="688"/>
      <c r="W193" s="688"/>
      <c r="X193" s="688"/>
      <c r="Y193" s="688"/>
      <c r="Z193" s="688"/>
      <c r="AA193" s="688"/>
      <c r="AB193" s="688"/>
      <c r="AC193" s="688"/>
      <c r="AD193" s="688"/>
      <c r="AE193" s="688"/>
      <c r="AF193" s="688"/>
      <c r="AG193" s="688"/>
      <c r="AH193" s="688"/>
      <c r="AI193" s="688"/>
      <c r="AJ193" s="688"/>
      <c r="AK193" s="688"/>
      <c r="AL193" s="689"/>
      <c r="AM193" s="688"/>
      <c r="AN193" s="687"/>
      <c r="AO193" s="43"/>
      <c r="AP193" s="43"/>
      <c r="AQ193" s="43"/>
      <c r="AR193" s="48"/>
      <c r="AS193" s="12"/>
      <c r="AT193" s="48"/>
      <c r="AU193" s="12"/>
      <c r="AV193" s="688"/>
      <c r="AW193" s="688"/>
      <c r="AX193" s="688"/>
      <c r="AY193" s="688"/>
      <c r="AZ193" s="688"/>
      <c r="BA193" s="688"/>
      <c r="BB193" s="688"/>
      <c r="BC193" s="688"/>
      <c r="BD193" s="688"/>
      <c r="BE193" s="688"/>
      <c r="BF193" s="688"/>
      <c r="BG193" s="688"/>
      <c r="BH193" s="688"/>
      <c r="BI193" s="688"/>
      <c r="BJ193" s="688"/>
      <c r="BK193" s="688"/>
      <c r="BL193" s="688"/>
      <c r="BM193" s="688"/>
      <c r="BN193" s="688"/>
      <c r="BO193" s="688"/>
      <c r="BP193" s="688"/>
      <c r="BQ193" s="688"/>
      <c r="BR193" s="688"/>
      <c r="BS193" s="688"/>
      <c r="BT193" s="688"/>
      <c r="BU193" s="688"/>
      <c r="BV193" s="688"/>
      <c r="BW193" s="688"/>
      <c r="BX193" s="688"/>
      <c r="BY193" s="689"/>
      <c r="BZ193" s="688"/>
      <c r="CA193" s="687"/>
      <c r="CB193" s="43"/>
      <c r="CC193" s="43"/>
      <c r="CD193" s="43"/>
      <c r="CE193" s="48"/>
      <c r="CF193" s="12"/>
      <c r="CG193" s="48"/>
      <c r="CH193" s="12"/>
      <c r="CI193" s="688"/>
      <c r="CJ193" s="688"/>
      <c r="CK193" s="688"/>
      <c r="CL193" s="688"/>
      <c r="CM193" s="688"/>
      <c r="CN193" s="688"/>
      <c r="CO193" s="688"/>
      <c r="CP193" s="688"/>
      <c r="CQ193" s="688"/>
      <c r="CR193" s="688"/>
      <c r="CS193" s="688"/>
      <c r="CT193" s="688"/>
      <c r="CU193" s="688"/>
      <c r="CV193" s="688"/>
      <c r="CW193" s="688"/>
      <c r="CX193" s="688"/>
      <c r="CY193" s="688"/>
      <c r="CZ193" s="688"/>
      <c r="DA193" s="688"/>
      <c r="DB193" s="688"/>
      <c r="DC193" s="688"/>
      <c r="DD193" s="688"/>
      <c r="DE193" s="688"/>
      <c r="DF193" s="688"/>
      <c r="DG193" s="688"/>
      <c r="DH193" s="688"/>
      <c r="DI193" s="688"/>
      <c r="DJ193" s="688"/>
      <c r="DK193" s="688"/>
      <c r="DL193" s="689"/>
      <c r="DN193" s="714"/>
      <c r="DO193" s="43"/>
      <c r="DP193" s="48"/>
      <c r="DQ193" s="12"/>
      <c r="DR193" s="48"/>
      <c r="DS193" s="12"/>
      <c r="DT193" s="48"/>
      <c r="DU193" s="12"/>
      <c r="DV193" s="680"/>
      <c r="DW193" s="732"/>
      <c r="DX193" s="732"/>
      <c r="DY193" s="732"/>
      <c r="DZ193" s="732"/>
      <c r="EA193" s="732"/>
      <c r="EB193" s="688"/>
      <c r="EC193" s="688"/>
      <c r="ED193" s="688"/>
      <c r="EE193" s="688"/>
      <c r="EF193" s="688"/>
      <c r="EG193" s="688"/>
      <c r="EH193" s="688"/>
      <c r="EI193" s="688"/>
      <c r="EJ193" s="688"/>
      <c r="EK193" s="688"/>
      <c r="EL193" s="688"/>
      <c r="EM193" s="688"/>
      <c r="EN193" s="688"/>
      <c r="EO193" s="688"/>
      <c r="EP193" s="688"/>
      <c r="EQ193" s="688"/>
      <c r="ER193" s="688"/>
      <c r="ES193" s="688"/>
      <c r="ET193" s="688"/>
      <c r="EU193" s="688"/>
      <c r="EV193" s="688"/>
      <c r="EW193" s="688"/>
      <c r="EX193" s="688"/>
      <c r="EY193" s="689"/>
    </row>
    <row r="194">
      <c r="A194" s="697"/>
      <c r="B194" s="623"/>
      <c r="C194" s="623"/>
      <c r="D194" s="623"/>
      <c r="E194" s="623"/>
      <c r="F194" s="623"/>
      <c r="G194" s="623"/>
      <c r="H194" s="623"/>
      <c r="I194" s="623"/>
      <c r="J194" s="623"/>
      <c r="K194" s="623"/>
      <c r="L194" s="623"/>
      <c r="M194" s="623"/>
      <c r="N194" s="623"/>
      <c r="O194" s="623"/>
      <c r="P194" s="623"/>
      <c r="Q194" s="623"/>
      <c r="R194" s="623"/>
      <c r="S194" s="623"/>
      <c r="T194" s="623"/>
      <c r="U194" s="623"/>
      <c r="V194" s="623"/>
      <c r="W194" s="623"/>
      <c r="X194" s="623"/>
      <c r="Y194" s="623"/>
      <c r="Z194" s="623"/>
      <c r="AA194" s="623"/>
      <c r="AB194" s="623"/>
      <c r="AC194" s="623"/>
      <c r="AD194" s="623"/>
      <c r="AE194" s="623"/>
      <c r="AF194" s="623"/>
      <c r="AG194" s="623"/>
      <c r="AH194" s="623"/>
      <c r="AI194" s="623"/>
      <c r="AJ194" s="623"/>
      <c r="AK194" s="623"/>
      <c r="AL194" s="698"/>
      <c r="AM194" s="623"/>
      <c r="AN194" s="697"/>
      <c r="AO194" s="623"/>
      <c r="AP194" s="623"/>
      <c r="AQ194" s="623"/>
      <c r="AR194" s="623"/>
      <c r="AS194" s="623"/>
      <c r="AT194" s="623"/>
      <c r="AU194" s="623"/>
      <c r="AV194" s="623"/>
      <c r="AW194" s="623"/>
      <c r="AX194" s="623"/>
      <c r="AY194" s="623"/>
      <c r="AZ194" s="623"/>
      <c r="BA194" s="623"/>
      <c r="BB194" s="623"/>
      <c r="BC194" s="623"/>
      <c r="BD194" s="623"/>
      <c r="BE194" s="623"/>
      <c r="BF194" s="623"/>
      <c r="BG194" s="623"/>
      <c r="BH194" s="623"/>
      <c r="BI194" s="623"/>
      <c r="BJ194" s="623"/>
      <c r="BK194" s="623"/>
      <c r="BL194" s="623"/>
      <c r="BM194" s="623"/>
      <c r="BN194" s="623"/>
      <c r="BO194" s="623"/>
      <c r="BP194" s="623"/>
      <c r="BQ194" s="623"/>
      <c r="BR194" s="623"/>
      <c r="BS194" s="623"/>
      <c r="BT194" s="623"/>
      <c r="BU194" s="623"/>
      <c r="BV194" s="623"/>
      <c r="BW194" s="623"/>
      <c r="BX194" s="623"/>
      <c r="BY194" s="698"/>
      <c r="BZ194" s="623"/>
      <c r="CA194" s="697"/>
      <c r="CB194" s="623"/>
      <c r="CC194" s="623"/>
      <c r="CD194" s="623"/>
      <c r="CE194" s="623"/>
      <c r="CF194" s="623"/>
      <c r="CG194" s="623"/>
      <c r="CH194" s="623"/>
      <c r="CI194" s="623"/>
      <c r="CJ194" s="623"/>
      <c r="CK194" s="623"/>
      <c r="CL194" s="623"/>
      <c r="CM194" s="623"/>
      <c r="CN194" s="623"/>
      <c r="CO194" s="623"/>
      <c r="CP194" s="623"/>
      <c r="CQ194" s="623"/>
      <c r="CR194" s="623"/>
      <c r="CS194" s="623"/>
      <c r="CT194" s="623"/>
      <c r="CU194" s="623"/>
      <c r="CV194" s="623"/>
      <c r="CW194" s="623"/>
      <c r="CX194" s="623"/>
      <c r="CY194" s="623"/>
      <c r="CZ194" s="623"/>
      <c r="DA194" s="623"/>
      <c r="DB194" s="623"/>
      <c r="DC194" s="623"/>
      <c r="DD194" s="623"/>
      <c r="DE194" s="623"/>
      <c r="DF194" s="623"/>
      <c r="DG194" s="623"/>
      <c r="DH194" s="623"/>
      <c r="DI194" s="623"/>
      <c r="DJ194" s="623"/>
      <c r="DK194" s="623"/>
      <c r="DL194" s="698"/>
      <c r="DM194" s="623"/>
      <c r="DN194" s="697"/>
      <c r="DO194" s="623"/>
      <c r="DP194" s="623"/>
      <c r="DQ194" s="623"/>
      <c r="DR194" s="623"/>
      <c r="DS194" s="623"/>
      <c r="DT194" s="623"/>
      <c r="DU194" s="623"/>
      <c r="DV194" s="732"/>
      <c r="DW194" s="732"/>
      <c r="DX194" s="732"/>
      <c r="DY194" s="732"/>
      <c r="DZ194" s="732"/>
      <c r="EA194" s="732"/>
      <c r="EB194" s="623"/>
      <c r="EC194" s="623"/>
      <c r="ED194" s="623"/>
      <c r="EE194" s="623"/>
      <c r="EF194" s="623"/>
      <c r="EG194" s="623"/>
      <c r="EH194" s="623"/>
      <c r="EI194" s="623"/>
      <c r="EJ194" s="623"/>
      <c r="EK194" s="623"/>
      <c r="EL194" s="623"/>
      <c r="EM194" s="623"/>
      <c r="EN194" s="623"/>
      <c r="EO194" s="623"/>
      <c r="EP194" s="623"/>
      <c r="EQ194" s="623"/>
      <c r="ER194" s="623"/>
      <c r="ES194" s="623"/>
      <c r="ET194" s="623"/>
      <c r="EU194" s="623"/>
      <c r="EV194" s="623"/>
      <c r="EW194" s="623"/>
      <c r="EX194" s="623"/>
      <c r="EY194" s="698"/>
    </row>
    <row r="195">
      <c r="A195" s="697"/>
      <c r="B195" s="623"/>
      <c r="C195" s="623"/>
      <c r="D195" s="623"/>
      <c r="E195" s="623"/>
      <c r="F195" s="623"/>
      <c r="G195" s="623"/>
      <c r="H195" s="623"/>
      <c r="I195" s="623"/>
      <c r="J195" s="623"/>
      <c r="K195" s="623"/>
      <c r="L195" s="623"/>
      <c r="M195" s="623"/>
      <c r="N195" s="623"/>
      <c r="O195" s="623"/>
      <c r="P195" s="623"/>
      <c r="Q195" s="623"/>
      <c r="R195" s="623"/>
      <c r="S195" s="623"/>
      <c r="T195" s="623"/>
      <c r="U195" s="623"/>
      <c r="V195" s="623"/>
      <c r="W195" s="623"/>
      <c r="X195" s="623"/>
      <c r="Y195" s="623"/>
      <c r="Z195" s="623"/>
      <c r="AA195" s="623"/>
      <c r="AB195" s="623"/>
      <c r="AC195" s="623"/>
      <c r="AD195" s="623"/>
      <c r="AE195" s="623"/>
      <c r="AF195" s="623"/>
      <c r="AG195" s="623"/>
      <c r="AH195" s="623"/>
      <c r="AI195" s="623"/>
      <c r="AJ195" s="623"/>
      <c r="AK195" s="623"/>
      <c r="AL195" s="698"/>
      <c r="AM195" s="623"/>
      <c r="AN195" s="697"/>
      <c r="AO195" s="623"/>
      <c r="AP195" s="623"/>
      <c r="AQ195" s="623"/>
      <c r="AR195" s="623"/>
      <c r="AS195" s="623"/>
      <c r="AT195" s="623"/>
      <c r="AU195" s="623"/>
      <c r="AV195" s="623"/>
      <c r="AW195" s="623"/>
      <c r="AX195" s="623"/>
      <c r="AY195" s="623"/>
      <c r="AZ195" s="623"/>
      <c r="BA195" s="623"/>
      <c r="BB195" s="623"/>
      <c r="BC195" s="623"/>
      <c r="BD195" s="623"/>
      <c r="BE195" s="623"/>
      <c r="BF195" s="623"/>
      <c r="BG195" s="623"/>
      <c r="BH195" s="623"/>
      <c r="BI195" s="623"/>
      <c r="BJ195" s="623"/>
      <c r="BK195" s="623"/>
      <c r="BL195" s="623"/>
      <c r="BM195" s="623"/>
      <c r="BN195" s="623"/>
      <c r="BO195" s="623"/>
      <c r="BP195" s="623"/>
      <c r="BQ195" s="623"/>
      <c r="BR195" s="623"/>
      <c r="BS195" s="623"/>
      <c r="BT195" s="623"/>
      <c r="BU195" s="623"/>
      <c r="BV195" s="623"/>
      <c r="BW195" s="623"/>
      <c r="BX195" s="623"/>
      <c r="BY195" s="698"/>
      <c r="BZ195" s="623"/>
      <c r="CA195" s="697"/>
      <c r="CB195" s="623"/>
      <c r="CC195" s="623"/>
      <c r="CD195" s="623"/>
      <c r="CE195" s="623"/>
      <c r="CF195" s="623"/>
      <c r="CG195" s="623"/>
      <c r="CH195" s="623"/>
      <c r="CI195" s="623"/>
      <c r="CJ195" s="623"/>
      <c r="CK195" s="623"/>
      <c r="CL195" s="623"/>
      <c r="CM195" s="623"/>
      <c r="CN195" s="623"/>
      <c r="CO195" s="623"/>
      <c r="CP195" s="623"/>
      <c r="CQ195" s="623"/>
      <c r="CR195" s="623"/>
      <c r="CS195" s="623"/>
      <c r="CT195" s="623"/>
      <c r="CU195" s="623"/>
      <c r="CV195" s="623"/>
      <c r="CW195" s="623"/>
      <c r="CX195" s="623"/>
      <c r="CY195" s="623"/>
      <c r="CZ195" s="623"/>
      <c r="DA195" s="623"/>
      <c r="DB195" s="623"/>
      <c r="DC195" s="623"/>
      <c r="DD195" s="623"/>
      <c r="DE195" s="623"/>
      <c r="DF195" s="623"/>
      <c r="DG195" s="623"/>
      <c r="DH195" s="623"/>
      <c r="DI195" s="623"/>
      <c r="DJ195" s="623"/>
      <c r="DK195" s="623"/>
      <c r="DL195" s="698"/>
      <c r="DM195" s="623"/>
      <c r="DN195" s="697"/>
      <c r="DO195" s="623"/>
      <c r="DP195" s="623"/>
      <c r="DQ195" s="623"/>
      <c r="DR195" s="623"/>
      <c r="DS195" s="623"/>
      <c r="DT195" s="623"/>
      <c r="DU195" s="623"/>
      <c r="DV195" s="732"/>
      <c r="DW195" s="732"/>
      <c r="DX195" s="732"/>
      <c r="DY195" s="732"/>
      <c r="DZ195" s="732"/>
      <c r="EA195" s="732"/>
      <c r="EB195" s="623"/>
      <c r="EC195" s="623"/>
      <c r="ED195" s="623"/>
      <c r="EE195" s="623"/>
      <c r="EF195" s="623"/>
      <c r="EG195" s="623"/>
      <c r="EH195" s="623"/>
      <c r="EI195" s="623"/>
      <c r="EJ195" s="623"/>
      <c r="EK195" s="623"/>
      <c r="EL195" s="623"/>
      <c r="EM195" s="623"/>
      <c r="EN195" s="623"/>
      <c r="EO195" s="623"/>
      <c r="EP195" s="623"/>
      <c r="EQ195" s="623"/>
      <c r="ER195" s="623"/>
      <c r="ES195" s="623"/>
      <c r="ET195" s="623"/>
      <c r="EU195" s="623"/>
      <c r="EV195" s="623"/>
      <c r="EW195" s="623"/>
      <c r="EX195" s="623"/>
      <c r="EY195" s="698"/>
    </row>
    <row r="196">
      <c r="A196" s="697"/>
      <c r="B196" s="623"/>
      <c r="C196" s="623"/>
      <c r="D196" s="623"/>
      <c r="E196" s="623"/>
      <c r="F196" s="623"/>
      <c r="G196" s="623"/>
      <c r="H196" s="623"/>
      <c r="I196" s="623"/>
      <c r="J196" s="623"/>
      <c r="K196" s="623"/>
      <c r="L196" s="623"/>
      <c r="M196" s="623"/>
      <c r="N196" s="623"/>
      <c r="O196" s="623"/>
      <c r="P196" s="623"/>
      <c r="Q196" s="623"/>
      <c r="R196" s="623"/>
      <c r="S196" s="623"/>
      <c r="T196" s="623"/>
      <c r="U196" s="623"/>
      <c r="V196" s="623"/>
      <c r="W196" s="623"/>
      <c r="X196" s="623"/>
      <c r="Y196" s="623"/>
      <c r="Z196" s="623"/>
      <c r="AA196" s="623"/>
      <c r="AB196" s="623"/>
      <c r="AC196" s="623"/>
      <c r="AD196" s="623"/>
      <c r="AE196" s="623"/>
      <c r="AF196" s="623"/>
      <c r="AG196" s="623"/>
      <c r="AH196" s="623"/>
      <c r="AI196" s="623"/>
      <c r="AJ196" s="623"/>
      <c r="AK196" s="623"/>
      <c r="AL196" s="698"/>
      <c r="AM196" s="623"/>
      <c r="AN196" s="697"/>
      <c r="AO196" s="623"/>
      <c r="AP196" s="623"/>
      <c r="AQ196" s="623"/>
      <c r="AR196" s="623"/>
      <c r="AS196" s="623"/>
      <c r="AT196" s="623"/>
      <c r="AU196" s="623"/>
      <c r="AV196" s="623"/>
      <c r="AW196" s="623"/>
      <c r="AX196" s="623"/>
      <c r="AY196" s="623"/>
      <c r="AZ196" s="623"/>
      <c r="BA196" s="623"/>
      <c r="BB196" s="623"/>
      <c r="BC196" s="623"/>
      <c r="BD196" s="623"/>
      <c r="BE196" s="623"/>
      <c r="BF196" s="623"/>
      <c r="BG196" s="623"/>
      <c r="BH196" s="623"/>
      <c r="BI196" s="623"/>
      <c r="BJ196" s="623"/>
      <c r="BK196" s="623"/>
      <c r="BL196" s="623"/>
      <c r="BM196" s="623"/>
      <c r="BN196" s="623"/>
      <c r="BO196" s="623"/>
      <c r="BP196" s="623"/>
      <c r="BQ196" s="623"/>
      <c r="BR196" s="623"/>
      <c r="BS196" s="623"/>
      <c r="BT196" s="623"/>
      <c r="BU196" s="623"/>
      <c r="BV196" s="623"/>
      <c r="BW196" s="623"/>
      <c r="BX196" s="623"/>
      <c r="BY196" s="698"/>
      <c r="BZ196" s="623"/>
      <c r="CA196" s="697"/>
      <c r="CB196" s="623"/>
      <c r="CC196" s="623"/>
      <c r="CD196" s="623"/>
      <c r="CE196" s="623"/>
      <c r="CF196" s="623"/>
      <c r="CG196" s="623"/>
      <c r="CH196" s="623"/>
      <c r="CI196" s="623"/>
      <c r="CJ196" s="623"/>
      <c r="CK196" s="623"/>
      <c r="CL196" s="623"/>
      <c r="CM196" s="623"/>
      <c r="CN196" s="623"/>
      <c r="CO196" s="623"/>
      <c r="CP196" s="623"/>
      <c r="CQ196" s="623"/>
      <c r="CR196" s="623"/>
      <c r="CS196" s="623"/>
      <c r="CT196" s="623"/>
      <c r="CU196" s="623"/>
      <c r="CV196" s="623"/>
      <c r="CW196" s="623"/>
      <c r="CX196" s="623"/>
      <c r="CY196" s="623"/>
      <c r="CZ196" s="623"/>
      <c r="DA196" s="623"/>
      <c r="DB196" s="623"/>
      <c r="DC196" s="623"/>
      <c r="DD196" s="623"/>
      <c r="DE196" s="623"/>
      <c r="DF196" s="623"/>
      <c r="DG196" s="623"/>
      <c r="DH196" s="623"/>
      <c r="DI196" s="623"/>
      <c r="DJ196" s="623"/>
      <c r="DK196" s="623"/>
      <c r="DL196" s="698"/>
      <c r="DM196" s="623"/>
      <c r="DN196" s="697"/>
      <c r="DO196" s="623"/>
      <c r="DP196" s="623"/>
      <c r="DQ196" s="623"/>
      <c r="DR196" s="623"/>
      <c r="DS196" s="623"/>
      <c r="DT196" s="623"/>
      <c r="DU196" s="623"/>
      <c r="DV196" s="732"/>
      <c r="DW196" s="732"/>
      <c r="DX196" s="732"/>
      <c r="DY196" s="732"/>
      <c r="DZ196" s="732"/>
      <c r="EA196" s="732"/>
      <c r="EB196" s="623"/>
      <c r="EC196" s="623"/>
      <c r="ED196" s="623"/>
      <c r="EE196" s="623"/>
      <c r="EF196" s="623"/>
      <c r="EG196" s="623"/>
      <c r="EH196" s="623"/>
      <c r="EI196" s="623"/>
      <c r="EJ196" s="623"/>
      <c r="EK196" s="623"/>
      <c r="EL196" s="623"/>
      <c r="EM196" s="623"/>
      <c r="EN196" s="623"/>
      <c r="EO196" s="623"/>
      <c r="EP196" s="623"/>
      <c r="EQ196" s="623"/>
      <c r="ER196" s="623"/>
      <c r="ES196" s="623"/>
      <c r="ET196" s="623"/>
      <c r="EU196" s="623"/>
      <c r="EV196" s="623"/>
      <c r="EW196" s="623"/>
      <c r="EX196" s="623"/>
      <c r="EY196" s="698"/>
    </row>
    <row r="197">
      <c r="A197" s="692" t="s">
        <v>1059</v>
      </c>
      <c r="P197" s="693"/>
      <c r="Q197" s="627"/>
      <c r="R197" s="627"/>
      <c r="S197" s="627"/>
      <c r="T197" s="627"/>
      <c r="U197" s="627"/>
      <c r="V197" s="627"/>
      <c r="W197" s="627"/>
      <c r="X197" s="627"/>
      <c r="Y197" s="627"/>
      <c r="Z197" s="627"/>
      <c r="AA197" s="627"/>
      <c r="AB197" s="627"/>
      <c r="AC197" s="627"/>
      <c r="AD197" s="627"/>
      <c r="AE197" s="627"/>
      <c r="AF197" s="627"/>
      <c r="AG197" s="627"/>
      <c r="AH197" s="627"/>
      <c r="AI197" s="627"/>
      <c r="AJ197" s="627"/>
      <c r="AK197" s="627"/>
      <c r="AL197" s="626"/>
      <c r="AM197" s="626"/>
      <c r="AN197" s="625" t="s">
        <v>1059</v>
      </c>
      <c r="BC197" s="693"/>
      <c r="BD197" s="706"/>
      <c r="BE197" s="627"/>
      <c r="BF197" s="627"/>
      <c r="BG197" s="627"/>
      <c r="BH197" s="627"/>
      <c r="BI197" s="627"/>
      <c r="BJ197" s="627"/>
      <c r="BK197" s="627"/>
      <c r="BL197" s="627"/>
      <c r="BM197" s="627"/>
      <c r="BN197" s="627"/>
      <c r="BO197" s="627"/>
      <c r="BP197" s="627"/>
      <c r="BQ197" s="627"/>
      <c r="BR197" s="627"/>
      <c r="BS197" s="627"/>
      <c r="BT197" s="627"/>
      <c r="BU197" s="627"/>
      <c r="BV197" s="627"/>
      <c r="BW197" s="627"/>
      <c r="BX197" s="627"/>
      <c r="BY197" s="626"/>
      <c r="BZ197" s="626"/>
      <c r="CA197" s="625" t="s">
        <v>1059</v>
      </c>
      <c r="CP197" s="693"/>
      <c r="CQ197" s="706"/>
      <c r="CR197" s="627"/>
      <c r="CS197" s="627"/>
      <c r="CT197" s="627"/>
      <c r="CU197" s="627"/>
      <c r="CV197" s="627"/>
      <c r="CW197" s="627"/>
      <c r="CX197" s="627"/>
      <c r="CY197" s="627"/>
      <c r="CZ197" s="627"/>
      <c r="DA197" s="627"/>
      <c r="DB197" s="627"/>
      <c r="DC197" s="627"/>
      <c r="DD197" s="627"/>
      <c r="DE197" s="627"/>
      <c r="DF197" s="627"/>
      <c r="DG197" s="627"/>
      <c r="DH197" s="627"/>
      <c r="DI197" s="627"/>
      <c r="DJ197" s="627"/>
      <c r="DK197" s="627"/>
      <c r="DL197" s="733"/>
      <c r="DM197" s="625"/>
      <c r="DN197" s="625"/>
      <c r="DO197" s="625"/>
      <c r="DP197" s="625"/>
      <c r="DQ197" s="625"/>
      <c r="DR197" s="625"/>
      <c r="DS197" s="625"/>
      <c r="DT197" s="625"/>
      <c r="DU197" s="625"/>
      <c r="DV197" s="732"/>
      <c r="DW197" s="732"/>
      <c r="DX197" s="732"/>
      <c r="DY197" s="732"/>
      <c r="DZ197" s="732"/>
      <c r="EA197" s="732"/>
      <c r="ED197" s="706"/>
      <c r="EE197" s="627"/>
      <c r="EF197" s="627"/>
      <c r="EG197" s="627"/>
      <c r="EH197" s="627"/>
      <c r="EI197" s="627"/>
      <c r="EJ197" s="627"/>
      <c r="EK197" s="627"/>
      <c r="EL197" s="627"/>
      <c r="EM197" s="627"/>
      <c r="EN197" s="627"/>
      <c r="EO197" s="627"/>
      <c r="EP197" s="627"/>
      <c r="EQ197" s="627"/>
      <c r="ER197" s="627"/>
      <c r="ES197" s="627"/>
      <c r="ET197" s="627"/>
      <c r="EU197" s="627"/>
      <c r="EV197" s="627"/>
      <c r="EW197" s="627"/>
      <c r="EX197" s="627"/>
      <c r="EY197" s="626"/>
    </row>
    <row r="198">
      <c r="A198" s="697"/>
      <c r="B198" s="623"/>
      <c r="C198" s="623"/>
      <c r="D198" s="623"/>
      <c r="E198" s="623"/>
      <c r="F198" s="623"/>
      <c r="G198" s="623"/>
      <c r="H198" s="623"/>
      <c r="I198" s="623"/>
      <c r="J198" s="623"/>
      <c r="K198" s="623"/>
      <c r="L198" s="623"/>
      <c r="M198" s="623"/>
      <c r="N198" s="623"/>
      <c r="O198" s="623"/>
      <c r="P198" s="623"/>
      <c r="Q198" s="623"/>
      <c r="R198" s="623"/>
      <c r="S198" s="623"/>
      <c r="T198" s="623"/>
      <c r="U198" s="623"/>
      <c r="V198" s="623"/>
      <c r="W198" s="623"/>
      <c r="X198" s="623"/>
      <c r="Y198" s="623"/>
      <c r="Z198" s="623"/>
      <c r="AA198" s="623"/>
      <c r="AB198" s="623"/>
      <c r="AC198" s="623"/>
      <c r="AD198" s="623"/>
      <c r="AE198" s="623"/>
      <c r="AF198" s="623"/>
      <c r="AG198" s="623"/>
      <c r="AH198" s="623"/>
      <c r="AI198" s="623"/>
      <c r="AJ198" s="623"/>
      <c r="AK198" s="623"/>
      <c r="AL198" s="698"/>
      <c r="AM198" s="623"/>
      <c r="AN198" s="697"/>
      <c r="AO198" s="623"/>
      <c r="AP198" s="623"/>
      <c r="AQ198" s="623"/>
      <c r="AR198" s="623"/>
      <c r="AS198" s="623"/>
      <c r="AT198" s="623"/>
      <c r="AU198" s="623"/>
      <c r="AV198" s="623"/>
      <c r="AW198" s="623"/>
      <c r="AX198" s="623"/>
      <c r="AY198" s="623"/>
      <c r="AZ198" s="623"/>
      <c r="BA198" s="623"/>
      <c r="BB198" s="623"/>
      <c r="BC198" s="623"/>
      <c r="BD198" s="623"/>
      <c r="BE198" s="623"/>
      <c r="BF198" s="623"/>
      <c r="BG198" s="623"/>
      <c r="BH198" s="623"/>
      <c r="BI198" s="623"/>
      <c r="BJ198" s="623"/>
      <c r="BK198" s="623"/>
      <c r="BL198" s="623"/>
      <c r="BM198" s="623"/>
      <c r="BN198" s="623"/>
      <c r="BO198" s="623"/>
      <c r="BP198" s="623"/>
      <c r="BQ198" s="623"/>
      <c r="BR198" s="623"/>
      <c r="BS198" s="623"/>
      <c r="BT198" s="623"/>
      <c r="BU198" s="623"/>
      <c r="BV198" s="623"/>
      <c r="BW198" s="623"/>
      <c r="BX198" s="623"/>
      <c r="BY198" s="698"/>
      <c r="BZ198" s="623"/>
      <c r="CA198" s="697"/>
      <c r="CB198" s="623"/>
      <c r="CC198" s="623"/>
      <c r="CD198" s="623"/>
      <c r="CE198" s="623"/>
      <c r="CF198" s="623"/>
      <c r="CG198" s="623"/>
      <c r="CH198" s="623"/>
      <c r="CI198" s="623"/>
      <c r="CJ198" s="623"/>
      <c r="CK198" s="623"/>
      <c r="CL198" s="623"/>
      <c r="CM198" s="623"/>
      <c r="CN198" s="623"/>
      <c r="CO198" s="623"/>
      <c r="CP198" s="623"/>
      <c r="CQ198" s="623"/>
      <c r="CR198" s="623"/>
      <c r="CS198" s="623"/>
      <c r="CT198" s="623"/>
      <c r="CU198" s="623"/>
      <c r="CV198" s="623"/>
      <c r="CW198" s="623"/>
      <c r="CX198" s="623"/>
      <c r="CY198" s="623"/>
      <c r="CZ198" s="623"/>
      <c r="DA198" s="623"/>
      <c r="DB198" s="623"/>
      <c r="DC198" s="623"/>
      <c r="DD198" s="623"/>
      <c r="DE198" s="623"/>
      <c r="DF198" s="623"/>
      <c r="DG198" s="623"/>
      <c r="DH198" s="623"/>
      <c r="DI198" s="623"/>
      <c r="DJ198" s="623"/>
      <c r="DK198" s="623"/>
      <c r="DL198" s="698"/>
      <c r="DM198" s="623"/>
      <c r="DN198" s="697"/>
      <c r="DO198" s="623"/>
      <c r="DP198" s="623"/>
      <c r="DQ198" s="623"/>
      <c r="DR198" s="623"/>
      <c r="DS198" s="623"/>
      <c r="DT198" s="623"/>
      <c r="DU198" s="623"/>
      <c r="DV198" s="623"/>
      <c r="DW198" s="623"/>
      <c r="DX198" s="623"/>
      <c r="DY198" s="623"/>
      <c r="DZ198" s="623"/>
      <c r="EA198" s="623"/>
      <c r="EB198" s="623"/>
      <c r="EC198" s="623"/>
      <c r="ED198" s="623"/>
      <c r="EE198" s="623"/>
      <c r="EF198" s="623"/>
      <c r="EG198" s="623"/>
      <c r="EH198" s="623"/>
      <c r="EI198" s="623"/>
      <c r="EJ198" s="623"/>
      <c r="EK198" s="623"/>
      <c r="EL198" s="623"/>
      <c r="EM198" s="623"/>
      <c r="EN198" s="623"/>
      <c r="EO198" s="623"/>
      <c r="EP198" s="623"/>
      <c r="EQ198" s="623"/>
      <c r="ER198" s="623"/>
      <c r="ES198" s="623"/>
      <c r="ET198" s="623"/>
      <c r="EU198" s="623"/>
      <c r="EV198" s="623"/>
      <c r="EW198" s="623"/>
      <c r="EX198" s="623"/>
      <c r="EY198" s="698"/>
    </row>
    <row r="199">
      <c r="A199" s="699"/>
      <c r="B199" s="700"/>
      <c r="C199" s="700"/>
      <c r="D199" s="700"/>
      <c r="E199" s="700"/>
      <c r="F199" s="700"/>
      <c r="G199" s="700"/>
      <c r="H199" s="700"/>
      <c r="I199" s="700"/>
      <c r="J199" s="700"/>
      <c r="K199" s="700"/>
      <c r="L199" s="700"/>
      <c r="M199" s="700"/>
      <c r="N199" s="700"/>
      <c r="O199" s="700"/>
      <c r="P199" s="700"/>
      <c r="Q199" s="700"/>
      <c r="R199" s="700"/>
      <c r="S199" s="701" t="s">
        <v>1060</v>
      </c>
      <c r="T199" s="702"/>
      <c r="U199" s="702"/>
      <c r="V199" s="702"/>
      <c r="W199" s="702"/>
      <c r="X199" s="702"/>
      <c r="Y199" s="702"/>
      <c r="Z199" s="702"/>
      <c r="AA199" s="700"/>
      <c r="AB199" s="700"/>
      <c r="AC199" s="701" t="s">
        <v>1061</v>
      </c>
      <c r="AD199" s="702"/>
      <c r="AE199" s="702"/>
      <c r="AF199" s="702"/>
      <c r="AG199" s="702"/>
      <c r="AH199" s="702"/>
      <c r="AI199" s="702"/>
      <c r="AJ199" s="700"/>
      <c r="AK199" s="700"/>
      <c r="AL199" s="703"/>
      <c r="AM199" s="623"/>
      <c r="AN199" s="699"/>
      <c r="AO199" s="700"/>
      <c r="AP199" s="700"/>
      <c r="AQ199" s="700"/>
      <c r="AR199" s="700"/>
      <c r="AS199" s="700"/>
      <c r="AT199" s="700"/>
      <c r="AU199" s="700"/>
      <c r="AV199" s="700"/>
      <c r="AW199" s="700"/>
      <c r="AX199" s="700"/>
      <c r="AY199" s="700"/>
      <c r="AZ199" s="700"/>
      <c r="BA199" s="700"/>
      <c r="BB199" s="700"/>
      <c r="BC199" s="700"/>
      <c r="BD199" s="700"/>
      <c r="BE199" s="700"/>
      <c r="BF199" s="701" t="s">
        <v>1060</v>
      </c>
      <c r="BG199" s="702"/>
      <c r="BH199" s="702"/>
      <c r="BI199" s="702"/>
      <c r="BJ199" s="702"/>
      <c r="BK199" s="702"/>
      <c r="BL199" s="702"/>
      <c r="BM199" s="702"/>
      <c r="BN199" s="700"/>
      <c r="BO199" s="700"/>
      <c r="BP199" s="701" t="s">
        <v>1061</v>
      </c>
      <c r="BQ199" s="702"/>
      <c r="BR199" s="702"/>
      <c r="BS199" s="702"/>
      <c r="BT199" s="702"/>
      <c r="BU199" s="702"/>
      <c r="BV199" s="702"/>
      <c r="BW199" s="700"/>
      <c r="BX199" s="700"/>
      <c r="BY199" s="703"/>
      <c r="BZ199" s="623"/>
      <c r="CA199" s="699"/>
      <c r="CB199" s="700"/>
      <c r="CC199" s="700"/>
      <c r="CD199" s="700"/>
      <c r="CE199" s="700"/>
      <c r="CF199" s="700"/>
      <c r="CG199" s="700"/>
      <c r="CH199" s="700"/>
      <c r="CI199" s="700"/>
      <c r="CJ199" s="700"/>
      <c r="CK199" s="700"/>
      <c r="CL199" s="700"/>
      <c r="CM199" s="700"/>
      <c r="CN199" s="700"/>
      <c r="CO199" s="700"/>
      <c r="CP199" s="700"/>
      <c r="CQ199" s="700"/>
      <c r="CR199" s="700"/>
      <c r="CS199" s="701" t="s">
        <v>1060</v>
      </c>
      <c r="CT199" s="702"/>
      <c r="CU199" s="702"/>
      <c r="CV199" s="702"/>
      <c r="CW199" s="702"/>
      <c r="CX199" s="702"/>
      <c r="CY199" s="702"/>
      <c r="CZ199" s="702"/>
      <c r="DA199" s="700"/>
      <c r="DB199" s="700"/>
      <c r="DC199" s="701" t="s">
        <v>1061</v>
      </c>
      <c r="DD199" s="702"/>
      <c r="DE199" s="702"/>
      <c r="DF199" s="702"/>
      <c r="DG199" s="702"/>
      <c r="DH199" s="702"/>
      <c r="DI199" s="702"/>
      <c r="DJ199" s="700"/>
      <c r="DK199" s="700"/>
      <c r="DL199" s="703"/>
      <c r="DM199" s="623"/>
      <c r="DN199" s="699"/>
      <c r="DO199" s="700"/>
      <c r="DP199" s="700"/>
      <c r="DQ199" s="700"/>
      <c r="DR199" s="700"/>
      <c r="DS199" s="700"/>
      <c r="DT199" s="700"/>
      <c r="DU199" s="700"/>
      <c r="DV199" s="700"/>
      <c r="DW199" s="700"/>
      <c r="DX199" s="700"/>
      <c r="DY199" s="700"/>
      <c r="DZ199" s="700"/>
      <c r="EA199" s="700"/>
      <c r="EB199" s="700"/>
      <c r="EC199" s="700"/>
      <c r="ED199" s="701" t="s">
        <v>1060</v>
      </c>
      <c r="EE199" s="702"/>
      <c r="EF199" s="702"/>
      <c r="EG199" s="702"/>
      <c r="EH199" s="702"/>
      <c r="EI199" s="702"/>
      <c r="EJ199" s="702"/>
      <c r="EK199" s="702"/>
      <c r="EN199" s="701" t="s">
        <v>1061</v>
      </c>
      <c r="EO199" s="702"/>
      <c r="EP199" s="702"/>
      <c r="EQ199" s="702"/>
      <c r="ER199" s="702"/>
      <c r="ES199" s="702"/>
      <c r="ET199" s="702"/>
      <c r="EW199" s="700"/>
      <c r="EX199" s="700"/>
      <c r="EY199" s="703"/>
    </row>
    <row r="200">
      <c r="A200" s="623"/>
      <c r="B200" s="623"/>
      <c r="C200" s="623"/>
      <c r="D200" s="623"/>
      <c r="E200" s="623"/>
      <c r="F200" s="623"/>
      <c r="G200" s="623"/>
      <c r="H200" s="623"/>
      <c r="I200" s="623"/>
      <c r="J200" s="623"/>
      <c r="K200" s="623"/>
      <c r="L200" s="623"/>
      <c r="M200" s="623"/>
      <c r="N200" s="623"/>
      <c r="O200" s="623"/>
      <c r="P200" s="623"/>
      <c r="Q200" s="623"/>
      <c r="R200" s="623"/>
      <c r="S200" s="704"/>
      <c r="T200" s="704"/>
      <c r="U200" s="704"/>
      <c r="V200" s="704"/>
      <c r="W200" s="704"/>
      <c r="X200" s="704"/>
      <c r="Y200" s="704"/>
      <c r="Z200" s="704"/>
      <c r="AA200" s="623"/>
      <c r="AB200" s="623"/>
      <c r="AC200" s="704"/>
      <c r="AD200" s="704"/>
      <c r="AE200" s="704"/>
      <c r="AF200" s="704"/>
      <c r="AG200" s="704"/>
      <c r="AH200" s="704"/>
      <c r="AI200" s="704"/>
      <c r="AJ200" s="623"/>
      <c r="AK200" s="623"/>
      <c r="AL200" s="623"/>
      <c r="AM200" s="623"/>
      <c r="AN200" s="623"/>
      <c r="AO200" s="623"/>
      <c r="AP200" s="623"/>
      <c r="AQ200" s="623"/>
      <c r="AR200" s="623"/>
      <c r="AS200" s="623"/>
      <c r="AT200" s="623"/>
      <c r="AU200" s="623"/>
      <c r="AV200" s="623"/>
      <c r="AW200" s="623"/>
      <c r="AX200" s="623"/>
      <c r="AY200" s="623"/>
      <c r="AZ200" s="623"/>
      <c r="BA200" s="623"/>
      <c r="BB200" s="623"/>
      <c r="BC200" s="623"/>
      <c r="BD200" s="623"/>
      <c r="BE200" s="623"/>
      <c r="BF200" s="704"/>
      <c r="BG200" s="704"/>
      <c r="BH200" s="704"/>
      <c r="BI200" s="704"/>
      <c r="BJ200" s="704"/>
      <c r="BK200" s="704"/>
      <c r="BL200" s="704"/>
      <c r="BM200" s="704"/>
      <c r="BN200" s="623"/>
      <c r="BO200" s="623"/>
      <c r="BP200" s="704"/>
      <c r="BQ200" s="704"/>
      <c r="BR200" s="704"/>
      <c r="BS200" s="704"/>
      <c r="BT200" s="704"/>
      <c r="BU200" s="704"/>
      <c r="BV200" s="704"/>
      <c r="BW200" s="623"/>
      <c r="BX200" s="623"/>
      <c r="BY200" s="623"/>
      <c r="BZ200" s="623"/>
      <c r="CA200" s="623"/>
      <c r="CB200" s="623"/>
      <c r="CC200" s="623"/>
      <c r="CD200" s="623"/>
      <c r="CE200" s="623"/>
      <c r="CF200" s="623"/>
      <c r="CG200" s="623"/>
      <c r="CH200" s="623"/>
      <c r="CI200" s="623"/>
      <c r="CJ200" s="623"/>
      <c r="CK200" s="623"/>
      <c r="CL200" s="623"/>
      <c r="CM200" s="623"/>
      <c r="CN200" s="623"/>
      <c r="CO200" s="623"/>
      <c r="CP200" s="623"/>
      <c r="CQ200" s="623"/>
      <c r="CR200" s="623"/>
      <c r="CS200" s="704"/>
      <c r="CT200" s="704"/>
      <c r="CU200" s="704"/>
      <c r="CV200" s="704"/>
      <c r="CW200" s="704"/>
      <c r="CX200" s="704"/>
      <c r="CY200" s="704"/>
      <c r="CZ200" s="704"/>
      <c r="DA200" s="623"/>
      <c r="DB200" s="623"/>
      <c r="DC200" s="704"/>
      <c r="DD200" s="704"/>
      <c r="DE200" s="704"/>
      <c r="DF200" s="704"/>
      <c r="DG200" s="704"/>
      <c r="DH200" s="704"/>
      <c r="DI200" s="704"/>
      <c r="DJ200" s="623"/>
      <c r="DK200" s="623"/>
      <c r="DL200" s="623"/>
      <c r="DM200" s="623"/>
      <c r="DN200" s="623"/>
      <c r="DO200" s="623"/>
      <c r="DP200" s="623"/>
      <c r="DQ200" s="623"/>
      <c r="DR200" s="623"/>
      <c r="DS200" s="623"/>
      <c r="DT200" s="623"/>
      <c r="DU200" s="623"/>
      <c r="DV200" s="623"/>
      <c r="DW200" s="623"/>
      <c r="DX200" s="623"/>
      <c r="DY200" s="623"/>
      <c r="DZ200" s="623"/>
      <c r="EA200" s="623"/>
      <c r="EB200" s="623"/>
      <c r="EC200" s="623"/>
      <c r="ED200" s="623"/>
      <c r="EE200" s="623"/>
      <c r="EF200" s="704"/>
      <c r="EG200" s="704"/>
      <c r="EH200" s="704"/>
      <c r="EI200" s="704"/>
      <c r="EJ200" s="704"/>
      <c r="EK200" s="704"/>
      <c r="EL200" s="704"/>
      <c r="EM200" s="704"/>
      <c r="EN200" s="623"/>
      <c r="EO200" s="623"/>
      <c r="EP200" s="704"/>
      <c r="EQ200" s="704"/>
      <c r="ER200" s="704"/>
      <c r="ES200" s="704"/>
      <c r="ET200" s="704"/>
      <c r="EU200" s="704"/>
      <c r="EV200" s="704"/>
      <c r="EW200" s="623"/>
      <c r="EX200" s="623"/>
      <c r="EY200" s="623"/>
    </row>
    <row r="201">
      <c r="A201" s="620"/>
      <c r="B201" s="621"/>
      <c r="C201" s="621"/>
      <c r="D201" s="621"/>
      <c r="E201" s="621"/>
      <c r="F201" s="621"/>
      <c r="G201" s="621"/>
      <c r="H201" s="621"/>
      <c r="I201" s="621"/>
      <c r="J201" s="621"/>
      <c r="K201" s="621"/>
      <c r="L201" s="621"/>
      <c r="M201" s="621"/>
      <c r="N201" s="621"/>
      <c r="O201" s="621"/>
      <c r="P201" s="621"/>
      <c r="Q201" s="621"/>
      <c r="R201" s="621"/>
      <c r="S201" s="621"/>
      <c r="T201" s="621"/>
      <c r="U201" s="621"/>
      <c r="V201" s="621"/>
      <c r="W201" s="621"/>
      <c r="X201" s="621"/>
      <c r="Y201" s="621"/>
      <c r="Z201" s="621"/>
      <c r="AA201" s="621"/>
      <c r="AB201" s="621"/>
      <c r="AC201" s="621"/>
      <c r="AD201" s="621"/>
      <c r="AE201" s="621"/>
      <c r="AF201" s="621"/>
      <c r="AG201" s="621"/>
      <c r="AH201" s="621"/>
      <c r="AI201" s="621"/>
      <c r="AJ201" s="621"/>
      <c r="AK201" s="621"/>
      <c r="AL201" s="622"/>
      <c r="AM201" s="623"/>
      <c r="AN201" s="620"/>
      <c r="AO201" s="621"/>
      <c r="AP201" s="621"/>
      <c r="AQ201" s="621"/>
      <c r="AR201" s="621"/>
      <c r="AS201" s="621"/>
      <c r="AT201" s="621"/>
      <c r="AU201" s="621"/>
      <c r="AV201" s="621"/>
      <c r="AW201" s="621"/>
      <c r="AX201" s="621"/>
      <c r="AY201" s="621"/>
      <c r="AZ201" s="621"/>
      <c r="BA201" s="621"/>
      <c r="BB201" s="621"/>
      <c r="BC201" s="621"/>
      <c r="BD201" s="621"/>
      <c r="BE201" s="621"/>
      <c r="BF201" s="621"/>
      <c r="BG201" s="621"/>
      <c r="BH201" s="621"/>
      <c r="BI201" s="621"/>
      <c r="BJ201" s="621"/>
      <c r="BK201" s="621"/>
      <c r="BL201" s="621"/>
      <c r="BM201" s="621"/>
      <c r="BN201" s="621"/>
      <c r="BO201" s="621"/>
      <c r="BP201" s="621"/>
      <c r="BQ201" s="621"/>
      <c r="BR201" s="621"/>
      <c r="BS201" s="621"/>
      <c r="BT201" s="621"/>
      <c r="BU201" s="621"/>
      <c r="BV201" s="621"/>
      <c r="BW201" s="621"/>
      <c r="BX201" s="621"/>
      <c r="BY201" s="622"/>
      <c r="BZ201" s="623"/>
      <c r="CA201" s="620"/>
      <c r="CB201" s="621"/>
      <c r="CC201" s="621"/>
      <c r="CD201" s="621"/>
      <c r="CE201" s="621"/>
      <c r="CF201" s="621"/>
      <c r="CG201" s="621"/>
      <c r="CH201" s="621"/>
      <c r="CI201" s="621"/>
      <c r="CJ201" s="621"/>
      <c r="CK201" s="621"/>
      <c r="CL201" s="621"/>
      <c r="CM201" s="621"/>
      <c r="CN201" s="621"/>
      <c r="CO201" s="621"/>
      <c r="CP201" s="621"/>
      <c r="CQ201" s="621"/>
      <c r="CR201" s="621"/>
      <c r="CS201" s="621"/>
      <c r="CT201" s="621"/>
      <c r="CU201" s="621"/>
      <c r="CV201" s="621"/>
      <c r="CW201" s="621"/>
      <c r="CX201" s="621"/>
      <c r="CY201" s="621"/>
      <c r="CZ201" s="621"/>
      <c r="DA201" s="621"/>
      <c r="DB201" s="621"/>
      <c r="DC201" s="621"/>
      <c r="DD201" s="621"/>
      <c r="DE201" s="621"/>
      <c r="DF201" s="621"/>
      <c r="DG201" s="621"/>
      <c r="DH201" s="621"/>
      <c r="DI201" s="621"/>
      <c r="DJ201" s="621"/>
      <c r="DK201" s="621"/>
      <c r="DL201" s="622"/>
      <c r="DM201" s="623"/>
      <c r="DN201" s="620"/>
      <c r="DO201" s="621"/>
      <c r="DP201" s="621"/>
      <c r="DQ201" s="621"/>
      <c r="DR201" s="621"/>
      <c r="DS201" s="621"/>
      <c r="DT201" s="621"/>
      <c r="DU201" s="621"/>
      <c r="DV201" s="621"/>
      <c r="DW201" s="621"/>
      <c r="DX201" s="621"/>
      <c r="DY201" s="621"/>
      <c r="DZ201" s="621"/>
      <c r="EA201" s="621"/>
      <c r="EB201" s="621"/>
      <c r="EC201" s="621"/>
      <c r="ED201" s="621"/>
      <c r="EE201" s="621"/>
      <c r="EF201" s="621"/>
      <c r="EG201" s="621"/>
      <c r="EH201" s="621"/>
      <c r="EI201" s="621"/>
      <c r="EJ201" s="621"/>
      <c r="EK201" s="621"/>
      <c r="EL201" s="621"/>
      <c r="EM201" s="621"/>
      <c r="EN201" s="621"/>
      <c r="EO201" s="621"/>
      <c r="EP201" s="621"/>
      <c r="EQ201" s="621"/>
      <c r="ER201" s="621"/>
      <c r="ES201" s="621"/>
      <c r="ET201" s="621"/>
      <c r="EU201" s="621"/>
      <c r="EV201" s="621"/>
      <c r="EW201" s="621"/>
      <c r="EX201" s="621"/>
      <c r="EY201" s="622"/>
    </row>
    <row r="202">
      <c r="A202" s="624"/>
      <c r="B202" s="625" t="s">
        <v>1003</v>
      </c>
      <c r="AL202" s="626"/>
      <c r="AM202" s="626"/>
      <c r="AN202" s="627"/>
      <c r="AO202" s="625" t="s">
        <v>1003</v>
      </c>
      <c r="BY202" s="626"/>
      <c r="BZ202" s="626"/>
      <c r="CA202" s="627"/>
      <c r="CB202" s="625" t="s">
        <v>1003</v>
      </c>
      <c r="DL202" s="626"/>
      <c r="DM202" s="626"/>
      <c r="DN202" s="627"/>
      <c r="DO202" s="625" t="s">
        <v>1003</v>
      </c>
      <c r="EY202" s="626"/>
    </row>
    <row r="203">
      <c r="A203" s="628"/>
      <c r="B203" s="629" t="s">
        <v>1004</v>
      </c>
      <c r="AL203" s="630"/>
      <c r="AM203" s="629"/>
      <c r="AN203" s="628"/>
      <c r="AO203" s="629" t="s">
        <v>1004</v>
      </c>
      <c r="BY203" s="630"/>
      <c r="BZ203" s="629"/>
      <c r="CA203" s="628"/>
      <c r="CB203" s="629" t="s">
        <v>1004</v>
      </c>
      <c r="DL203" s="630"/>
      <c r="DM203" s="629"/>
      <c r="DN203" s="628"/>
      <c r="DO203" s="629" t="s">
        <v>1004</v>
      </c>
      <c r="EY203" s="630"/>
    </row>
    <row r="204">
      <c r="A204" s="718"/>
      <c r="B204" s="719" t="s">
        <v>1063</v>
      </c>
      <c r="AL204" s="720"/>
      <c r="AM204" s="721"/>
      <c r="AN204" s="718"/>
      <c r="AO204" s="631" t="s">
        <v>1063</v>
      </c>
      <c r="BY204" s="720"/>
      <c r="BZ204" s="721"/>
      <c r="CA204" s="718"/>
      <c r="CB204" s="631" t="s">
        <v>1063</v>
      </c>
      <c r="DL204" s="720"/>
      <c r="DM204" s="721"/>
      <c r="DN204" s="718"/>
      <c r="DO204" s="631" t="s">
        <v>1063</v>
      </c>
      <c r="EY204" s="720"/>
    </row>
    <row r="205">
      <c r="A205" s="628"/>
      <c r="B205" s="633"/>
      <c r="C205" s="633"/>
      <c r="D205" s="633"/>
      <c r="E205" s="633"/>
      <c r="F205" s="633"/>
      <c r="G205" s="633"/>
      <c r="H205" s="633"/>
      <c r="I205" s="633"/>
      <c r="J205" s="633"/>
      <c r="K205" s="633"/>
      <c r="L205" s="633"/>
      <c r="M205" s="633"/>
      <c r="N205" s="633"/>
      <c r="O205" s="633"/>
      <c r="P205" s="633"/>
      <c r="Q205" s="633"/>
      <c r="R205" s="633"/>
      <c r="S205" s="633"/>
      <c r="T205" s="633"/>
      <c r="U205" s="633"/>
      <c r="V205" s="633"/>
      <c r="W205" s="633"/>
      <c r="X205" s="633"/>
      <c r="Y205" s="633"/>
      <c r="Z205" s="633"/>
      <c r="AA205" s="633"/>
      <c r="AB205" s="633"/>
      <c r="AC205" s="633"/>
      <c r="AD205" s="633"/>
      <c r="AE205" s="633"/>
      <c r="AF205" s="633"/>
      <c r="AG205" s="633"/>
      <c r="AH205" s="633"/>
      <c r="AI205" s="633"/>
      <c r="AJ205" s="633"/>
      <c r="AK205" s="633"/>
      <c r="AL205" s="632"/>
      <c r="AM205" s="631"/>
      <c r="AN205" s="628"/>
      <c r="AO205" s="633"/>
      <c r="AP205" s="633"/>
      <c r="AQ205" s="633"/>
      <c r="AR205" s="633"/>
      <c r="AS205" s="633"/>
      <c r="AT205" s="633"/>
      <c r="AU205" s="633"/>
      <c r="AV205" s="633"/>
      <c r="AW205" s="633"/>
      <c r="AX205" s="633"/>
      <c r="AY205" s="633"/>
      <c r="AZ205" s="633"/>
      <c r="BA205" s="633"/>
      <c r="BB205" s="633"/>
      <c r="BC205" s="633"/>
      <c r="BD205" s="633"/>
      <c r="BE205" s="633"/>
      <c r="BF205" s="633"/>
      <c r="BG205" s="633"/>
      <c r="BH205" s="633"/>
      <c r="BI205" s="633"/>
      <c r="BJ205" s="633"/>
      <c r="BK205" s="633"/>
      <c r="BL205" s="633"/>
      <c r="BM205" s="633"/>
      <c r="BN205" s="633"/>
      <c r="BO205" s="633"/>
      <c r="BP205" s="633"/>
      <c r="BQ205" s="633"/>
      <c r="BR205" s="633"/>
      <c r="BS205" s="633"/>
      <c r="BT205" s="633"/>
      <c r="BU205" s="633"/>
      <c r="BV205" s="633"/>
      <c r="BW205" s="633"/>
      <c r="BX205" s="633"/>
      <c r="BY205" s="632"/>
      <c r="BZ205" s="631"/>
      <c r="CA205" s="628"/>
      <c r="CB205" s="633"/>
      <c r="CC205" s="633"/>
      <c r="CD205" s="633"/>
      <c r="CE205" s="633"/>
      <c r="CF205" s="633"/>
      <c r="CG205" s="633"/>
      <c r="CH205" s="633"/>
      <c r="CI205" s="633"/>
      <c r="CJ205" s="633"/>
      <c r="CK205" s="633"/>
      <c r="CL205" s="633"/>
      <c r="CM205" s="633"/>
      <c r="CN205" s="633"/>
      <c r="CO205" s="633"/>
      <c r="CP205" s="633"/>
      <c r="CQ205" s="633"/>
      <c r="CR205" s="633"/>
      <c r="CS205" s="633"/>
      <c r="CT205" s="633"/>
      <c r="CU205" s="633"/>
      <c r="CV205" s="633"/>
      <c r="CW205" s="633"/>
      <c r="CX205" s="633"/>
      <c r="CY205" s="633"/>
      <c r="CZ205" s="633"/>
      <c r="DA205" s="633"/>
      <c r="DB205" s="633"/>
      <c r="DC205" s="633"/>
      <c r="DD205" s="633"/>
      <c r="DE205" s="633"/>
      <c r="DF205" s="633"/>
      <c r="DG205" s="633"/>
      <c r="DH205" s="633"/>
      <c r="DI205" s="633"/>
      <c r="DJ205" s="633"/>
      <c r="DK205" s="633"/>
      <c r="DL205" s="632"/>
      <c r="DM205" s="631"/>
      <c r="DN205" s="628"/>
      <c r="DO205" s="633"/>
      <c r="DP205" s="633"/>
      <c r="DQ205" s="633"/>
      <c r="DR205" s="633"/>
      <c r="DS205" s="633"/>
      <c r="DT205" s="633"/>
      <c r="DU205" s="633"/>
      <c r="DV205" s="633"/>
      <c r="DW205" s="633"/>
      <c r="DX205" s="633"/>
      <c r="DY205" s="633"/>
      <c r="DZ205" s="633"/>
      <c r="EA205" s="633"/>
      <c r="EB205" s="633"/>
      <c r="EC205" s="633"/>
      <c r="ED205" s="633"/>
      <c r="EE205" s="633"/>
      <c r="EF205" s="633"/>
      <c r="EG205" s="633"/>
      <c r="EH205" s="633"/>
      <c r="EI205" s="633"/>
      <c r="EJ205" s="633"/>
      <c r="EK205" s="633"/>
      <c r="EL205" s="633"/>
      <c r="EM205" s="633"/>
      <c r="EN205" s="633"/>
      <c r="EO205" s="633"/>
      <c r="EP205" s="633"/>
      <c r="EQ205" s="633"/>
      <c r="ER205" s="633"/>
      <c r="ES205" s="633"/>
      <c r="ET205" s="633"/>
      <c r="EU205" s="633"/>
      <c r="EV205" s="633"/>
      <c r="EW205" s="633"/>
      <c r="EX205" s="633"/>
      <c r="EY205" s="632"/>
    </row>
    <row r="206">
      <c r="A206" s="628"/>
      <c r="B206" s="634" t="s">
        <v>1006</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2"/>
      <c r="AL206" s="635"/>
      <c r="AM206" s="636"/>
      <c r="AN206" s="628"/>
      <c r="AO206" s="634" t="s">
        <v>1006</v>
      </c>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2"/>
      <c r="BY206" s="635"/>
      <c r="BZ206" s="636"/>
      <c r="CA206" s="628"/>
      <c r="CB206" s="634" t="s">
        <v>1006</v>
      </c>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2"/>
      <c r="DL206" s="635"/>
      <c r="DM206" s="636"/>
      <c r="DN206" s="628"/>
      <c r="DO206" s="634" t="s">
        <v>1006</v>
      </c>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11"/>
      <c r="EW206" s="11"/>
      <c r="EX206" s="12"/>
      <c r="EY206" s="635"/>
    </row>
    <row r="207">
      <c r="A207" s="628"/>
      <c r="B207" s="637" t="s">
        <v>43</v>
      </c>
      <c r="C207" s="12"/>
      <c r="D207" s="638" t="str">
        <f>'3A 2025-2026 REPORTE CALIFICACI'!E7</f>
        <v>2025-2026</v>
      </c>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6"/>
      <c r="AL207" s="639"/>
      <c r="AM207" s="640"/>
      <c r="AN207" s="628"/>
      <c r="AO207" s="637" t="s">
        <v>43</v>
      </c>
      <c r="AP207" s="12"/>
      <c r="AQ207" s="638" t="str">
        <f>'3A 2025-2026 REPORTE CALIFICACI'!E7</f>
        <v>2025-2026</v>
      </c>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6"/>
      <c r="BY207" s="639"/>
      <c r="BZ207" s="640"/>
      <c r="CA207" s="628"/>
      <c r="CB207" s="637" t="s">
        <v>43</v>
      </c>
      <c r="CC207" s="12"/>
      <c r="CD207" s="638" t="str">
        <f>'3A 2025-2026 REPORTE CALIFICACI'!E7</f>
        <v>2025-2026</v>
      </c>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c r="DF207" s="15"/>
      <c r="DG207" s="15"/>
      <c r="DH207" s="15"/>
      <c r="DI207" s="15"/>
      <c r="DJ207" s="15"/>
      <c r="DK207" s="16"/>
      <c r="DL207" s="639"/>
      <c r="DM207" s="640"/>
      <c r="DN207" s="628"/>
      <c r="DO207" s="637" t="s">
        <v>43</v>
      </c>
      <c r="DP207" s="12"/>
      <c r="DQ207" s="638" t="str">
        <f>'3A 2025-2026 REPORTE CALIFICACI'!E7</f>
        <v>2025-2026</v>
      </c>
      <c r="DR207" s="15"/>
      <c r="DS207" s="15"/>
      <c r="DT207" s="15"/>
      <c r="DU207" s="15"/>
      <c r="DV207" s="15"/>
      <c r="DW207" s="15"/>
      <c r="DX207" s="15"/>
      <c r="DY207" s="15"/>
      <c r="DZ207" s="15"/>
      <c r="EA207" s="15"/>
      <c r="EB207" s="15"/>
      <c r="EC207" s="15"/>
      <c r="ED207" s="15"/>
      <c r="EE207" s="15"/>
      <c r="EF207" s="15"/>
      <c r="EG207" s="15"/>
      <c r="EH207" s="15"/>
      <c r="EI207" s="15"/>
      <c r="EJ207" s="15"/>
      <c r="EK207" s="15"/>
      <c r="EL207" s="15"/>
      <c r="EM207" s="15"/>
      <c r="EN207" s="15"/>
      <c r="EO207" s="15"/>
      <c r="EP207" s="15"/>
      <c r="EQ207" s="15"/>
      <c r="ER207" s="15"/>
      <c r="ES207" s="15"/>
      <c r="ET207" s="15"/>
      <c r="EU207" s="15"/>
      <c r="EV207" s="15"/>
      <c r="EW207" s="15"/>
      <c r="EX207" s="16"/>
      <c r="EY207" s="639"/>
    </row>
    <row r="208">
      <c r="A208" s="628"/>
      <c r="B208" s="641" t="s">
        <v>1007</v>
      </c>
      <c r="C208" s="12"/>
      <c r="D208" s="638" t="str">
        <f>'3A 2025-2026 REPORTE CALIFICACI'!D27</f>
        <v>Ruth Esther Fernández Rodríguez</v>
      </c>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6"/>
      <c r="AL208" s="639"/>
      <c r="AM208" s="640"/>
      <c r="AN208" s="628"/>
      <c r="AO208" s="641" t="s">
        <v>1007</v>
      </c>
      <c r="AP208" s="12"/>
      <c r="AQ208" s="638" t="str">
        <f>'3A 2025-2026 REPORTE CALIFICACI'!D28</f>
        <v>Discairy  Filpo Estrella</v>
      </c>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6"/>
      <c r="BY208" s="639"/>
      <c r="BZ208" s="640"/>
      <c r="CA208" s="628"/>
      <c r="CB208" s="641" t="s">
        <v>1007</v>
      </c>
      <c r="CC208" s="12"/>
      <c r="CD208" s="638" t="str">
        <f>'3A 2025-2026 REPORTE CALIFICACI'!D29</f>
        <v>Alexis Enmanuel Gil  Sánchez</v>
      </c>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c r="DF208" s="15"/>
      <c r="DG208" s="15"/>
      <c r="DH208" s="15"/>
      <c r="DI208" s="15"/>
      <c r="DJ208" s="15"/>
      <c r="DK208" s="16"/>
      <c r="DL208" s="639"/>
      <c r="DM208" s="640"/>
      <c r="DN208" s="628"/>
      <c r="DO208" s="641" t="s">
        <v>1007</v>
      </c>
      <c r="DP208" s="12"/>
      <c r="DQ208" s="638" t="str">
        <f>'3A 2025-2026 REPORTE CALIFICACI'!D30</f>
        <v>Ayendy Jesús Guzmán</v>
      </c>
      <c r="DR208" s="15"/>
      <c r="DS208" s="15"/>
      <c r="DT208" s="15"/>
      <c r="DU208" s="15"/>
      <c r="DV208" s="15"/>
      <c r="DW208" s="15"/>
      <c r="DX208" s="15"/>
      <c r="DY208" s="15"/>
      <c r="DZ208" s="15"/>
      <c r="EA208" s="15"/>
      <c r="EB208" s="15"/>
      <c r="EC208" s="15"/>
      <c r="ED208" s="15"/>
      <c r="EE208" s="15"/>
      <c r="EF208" s="15"/>
      <c r="EG208" s="15"/>
      <c r="EH208" s="15"/>
      <c r="EI208" s="15"/>
      <c r="EJ208" s="15"/>
      <c r="EK208" s="15"/>
      <c r="EL208" s="15"/>
      <c r="EM208" s="15"/>
      <c r="EN208" s="15"/>
      <c r="EO208" s="15"/>
      <c r="EP208" s="15"/>
      <c r="EQ208" s="15"/>
      <c r="ER208" s="15"/>
      <c r="ES208" s="15"/>
      <c r="ET208" s="15"/>
      <c r="EU208" s="15"/>
      <c r="EV208" s="15"/>
      <c r="EW208" s="15"/>
      <c r="EX208" s="16"/>
      <c r="EY208" s="639"/>
    </row>
    <row r="209">
      <c r="A209" s="628"/>
      <c r="B209" s="641" t="s">
        <v>1008</v>
      </c>
      <c r="C209" s="12"/>
      <c r="D209" s="638">
        <f>'3A 2025-2026 REPORTE CALIFICACI'!A27</f>
        <v>17</v>
      </c>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6"/>
      <c r="AL209" s="639"/>
      <c r="AM209" s="640"/>
      <c r="AN209" s="628"/>
      <c r="AO209" s="641" t="s">
        <v>1008</v>
      </c>
      <c r="AP209" s="12"/>
      <c r="AQ209" s="638">
        <f>'3A 2025-2026 REPORTE CALIFICACI'!A28</f>
        <v>18</v>
      </c>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6"/>
      <c r="BY209" s="639"/>
      <c r="BZ209" s="640"/>
      <c r="CA209" s="628"/>
      <c r="CB209" s="641" t="s">
        <v>1008</v>
      </c>
      <c r="CC209" s="12"/>
      <c r="CD209" s="638">
        <f>'3A 2025-2026 REPORTE CALIFICACI'!A29</f>
        <v>19</v>
      </c>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c r="DF209" s="15"/>
      <c r="DG209" s="15"/>
      <c r="DH209" s="15"/>
      <c r="DI209" s="15"/>
      <c r="DJ209" s="15"/>
      <c r="DK209" s="16"/>
      <c r="DL209" s="639"/>
      <c r="DM209" s="640"/>
      <c r="DN209" s="628"/>
      <c r="DO209" s="641" t="s">
        <v>1008</v>
      </c>
      <c r="DP209" s="12"/>
      <c r="DQ209" s="638">
        <f>'3A 2025-2026 REPORTE CALIFICACI'!A30</f>
        <v>20</v>
      </c>
      <c r="DR209" s="15"/>
      <c r="DS209" s="15"/>
      <c r="DT209" s="15"/>
      <c r="DU209" s="15"/>
      <c r="DV209" s="15"/>
      <c r="DW209" s="15"/>
      <c r="DX209" s="15"/>
      <c r="DY209" s="15"/>
      <c r="DZ209" s="15"/>
      <c r="EA209" s="15"/>
      <c r="EB209" s="15"/>
      <c r="EC209" s="15"/>
      <c r="ED209" s="15"/>
      <c r="EE209" s="15"/>
      <c r="EF209" s="15"/>
      <c r="EG209" s="15"/>
      <c r="EH209" s="15"/>
      <c r="EI209" s="15"/>
      <c r="EJ209" s="15"/>
      <c r="EK209" s="15"/>
      <c r="EL209" s="15"/>
      <c r="EM209" s="15"/>
      <c r="EN209" s="15"/>
      <c r="EO209" s="15"/>
      <c r="EP209" s="15"/>
      <c r="EQ209" s="15"/>
      <c r="ER209" s="15"/>
      <c r="ES209" s="15"/>
      <c r="ET209" s="15"/>
      <c r="EU209" s="15"/>
      <c r="EV209" s="15"/>
      <c r="EW209" s="15"/>
      <c r="EX209" s="16"/>
      <c r="EY209" s="639"/>
    </row>
    <row r="210">
      <c r="A210" s="628"/>
      <c r="B210" s="641" t="s">
        <v>1009</v>
      </c>
      <c r="C210" s="12"/>
      <c r="D210" s="638">
        <f>'3A 2025-2026 REPORTE CALIFICACI'!C27</f>
        <v>6739413</v>
      </c>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6"/>
      <c r="AL210" s="639"/>
      <c r="AM210" s="640"/>
      <c r="AN210" s="628"/>
      <c r="AO210" s="641" t="s">
        <v>1009</v>
      </c>
      <c r="AP210" s="12"/>
      <c r="AQ210" s="638">
        <f>'3A 2025-2026 REPORTE CALIFICACI'!C28</f>
        <v>32812732</v>
      </c>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6"/>
      <c r="BY210" s="639"/>
      <c r="BZ210" s="640"/>
      <c r="CA210" s="628"/>
      <c r="CB210" s="641" t="s">
        <v>1009</v>
      </c>
      <c r="CC210" s="12"/>
      <c r="CD210" s="638">
        <f>'3A 2025-2026 REPORTE CALIFICACI'!C29</f>
        <v>32529336</v>
      </c>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c r="DF210" s="15"/>
      <c r="DG210" s="15"/>
      <c r="DH210" s="15"/>
      <c r="DI210" s="15"/>
      <c r="DJ210" s="15"/>
      <c r="DK210" s="16"/>
      <c r="DL210" s="639"/>
      <c r="DM210" s="640"/>
      <c r="DN210" s="628"/>
      <c r="DO210" s="641" t="s">
        <v>1009</v>
      </c>
      <c r="DP210" s="12"/>
      <c r="DQ210" s="638">
        <f>'3A 2025-2026 REPORTE CALIFICACI'!C30</f>
        <v>22047916</v>
      </c>
      <c r="DR210" s="15"/>
      <c r="DS210" s="15"/>
      <c r="DT210" s="15"/>
      <c r="DU210" s="15"/>
      <c r="DV210" s="15"/>
      <c r="DW210" s="15"/>
      <c r="DX210" s="15"/>
      <c r="DY210" s="15"/>
      <c r="DZ210" s="15"/>
      <c r="EA210" s="15"/>
      <c r="EB210" s="15"/>
      <c r="EC210" s="15"/>
      <c r="ED210" s="15"/>
      <c r="EE210" s="15"/>
      <c r="EF210" s="15"/>
      <c r="EG210" s="15"/>
      <c r="EH210" s="15"/>
      <c r="EI210" s="15"/>
      <c r="EJ210" s="15"/>
      <c r="EK210" s="15"/>
      <c r="EL210" s="15"/>
      <c r="EM210" s="15"/>
      <c r="EN210" s="15"/>
      <c r="EO210" s="15"/>
      <c r="EP210" s="15"/>
      <c r="EQ210" s="15"/>
      <c r="ER210" s="15"/>
      <c r="ES210" s="15"/>
      <c r="ET210" s="15"/>
      <c r="EU210" s="15"/>
      <c r="EV210" s="15"/>
      <c r="EW210" s="15"/>
      <c r="EX210" s="16"/>
      <c r="EY210" s="639"/>
    </row>
    <row r="211">
      <c r="A211" s="628"/>
      <c r="B211" s="641" t="s">
        <v>1010</v>
      </c>
      <c r="C211" s="12"/>
      <c r="D211" s="638" t="str">
        <f>'3A 2025-2026 REPORTE CALIFICACI'!D5</f>
        <v>3A</v>
      </c>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6"/>
      <c r="AL211" s="639"/>
      <c r="AM211" s="640"/>
      <c r="AN211" s="628"/>
      <c r="AO211" s="641" t="s">
        <v>1010</v>
      </c>
      <c r="AP211" s="12"/>
      <c r="AQ211" s="638" t="str">
        <f>'3A 2025-2026 REPORTE CALIFICACI'!D5</f>
        <v>3A</v>
      </c>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6"/>
      <c r="BY211" s="639"/>
      <c r="BZ211" s="640"/>
      <c r="CA211" s="628"/>
      <c r="CB211" s="641" t="s">
        <v>1010</v>
      </c>
      <c r="CC211" s="12"/>
      <c r="CD211" s="638" t="str">
        <f>'3A 2025-2026 REPORTE CALIFICACI'!D5</f>
        <v>3A</v>
      </c>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c r="DF211" s="15"/>
      <c r="DG211" s="15"/>
      <c r="DH211" s="15"/>
      <c r="DI211" s="15"/>
      <c r="DJ211" s="15"/>
      <c r="DK211" s="16"/>
      <c r="DL211" s="639"/>
      <c r="DM211" s="640"/>
      <c r="DN211" s="628"/>
      <c r="DO211" s="641" t="s">
        <v>1010</v>
      </c>
      <c r="DP211" s="12"/>
      <c r="DQ211" s="638" t="str">
        <f>'3A 2025-2026 REPORTE CALIFICACI'!D5</f>
        <v>3A</v>
      </c>
      <c r="DR211" s="15"/>
      <c r="DS211" s="15"/>
      <c r="DT211" s="15"/>
      <c r="DU211" s="15"/>
      <c r="DV211" s="15"/>
      <c r="DW211" s="15"/>
      <c r="DX211" s="15"/>
      <c r="DY211" s="15"/>
      <c r="DZ211" s="15"/>
      <c r="EA211" s="15"/>
      <c r="EB211" s="15"/>
      <c r="EC211" s="15"/>
      <c r="ED211" s="15"/>
      <c r="EE211" s="15"/>
      <c r="EF211" s="15"/>
      <c r="EG211" s="15"/>
      <c r="EH211" s="15"/>
      <c r="EI211" s="15"/>
      <c r="EJ211" s="15"/>
      <c r="EK211" s="15"/>
      <c r="EL211" s="15"/>
      <c r="EM211" s="15"/>
      <c r="EN211" s="15"/>
      <c r="EO211" s="15"/>
      <c r="EP211" s="15"/>
      <c r="EQ211" s="15"/>
      <c r="ER211" s="15"/>
      <c r="ES211" s="15"/>
      <c r="ET211" s="15"/>
      <c r="EU211" s="15"/>
      <c r="EV211" s="15"/>
      <c r="EW211" s="15"/>
      <c r="EX211" s="16"/>
      <c r="EY211" s="639"/>
    </row>
    <row r="212">
      <c r="A212" s="628"/>
      <c r="B212" s="642" t="s">
        <v>977</v>
      </c>
      <c r="C212" s="12"/>
      <c r="D212" s="638" t="str">
        <f>'3A 2025-2026 REPORTE CALIFICACI'!E6</f>
        <v>MAYELIN GARCIA</v>
      </c>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6"/>
      <c r="AL212" s="639"/>
      <c r="AM212" s="640"/>
      <c r="AN212" s="628"/>
      <c r="AO212" s="642" t="s">
        <v>977</v>
      </c>
      <c r="AP212" s="12"/>
      <c r="AQ212" s="638" t="str">
        <f>'3A 2025-2026 REPORTE CALIFICACI'!E6</f>
        <v>MAYELIN GARCIA</v>
      </c>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6"/>
      <c r="BY212" s="639"/>
      <c r="BZ212" s="640"/>
      <c r="CA212" s="628"/>
      <c r="CB212" s="642" t="s">
        <v>977</v>
      </c>
      <c r="CC212" s="12"/>
      <c r="CD212" s="638" t="str">
        <f>'3A 2025-2026 REPORTE CALIFICACI'!E6</f>
        <v>MAYELIN GARCIA</v>
      </c>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c r="DF212" s="15"/>
      <c r="DG212" s="15"/>
      <c r="DH212" s="15"/>
      <c r="DI212" s="15"/>
      <c r="DJ212" s="15"/>
      <c r="DK212" s="16"/>
      <c r="DL212" s="639"/>
      <c r="DM212" s="640"/>
      <c r="DN212" s="628"/>
      <c r="DO212" s="642" t="s">
        <v>977</v>
      </c>
      <c r="DP212" s="12"/>
      <c r="DQ212" s="638" t="str">
        <f>'3A 2025-2026 REPORTE CALIFICACI'!E6</f>
        <v>MAYELIN GARCIA</v>
      </c>
      <c r="DR212" s="15"/>
      <c r="DS212" s="15"/>
      <c r="DT212" s="15"/>
      <c r="DU212" s="15"/>
      <c r="DV212" s="15"/>
      <c r="DW212" s="15"/>
      <c r="DX212" s="15"/>
      <c r="DY212" s="15"/>
      <c r="DZ212" s="15"/>
      <c r="EA212" s="15"/>
      <c r="EB212" s="15"/>
      <c r="EC212" s="15"/>
      <c r="ED212" s="15"/>
      <c r="EE212" s="15"/>
      <c r="EF212" s="15"/>
      <c r="EG212" s="15"/>
      <c r="EH212" s="15"/>
      <c r="EI212" s="15"/>
      <c r="EJ212" s="15"/>
      <c r="EK212" s="15"/>
      <c r="EL212" s="15"/>
      <c r="EM212" s="15"/>
      <c r="EN212" s="15"/>
      <c r="EO212" s="15"/>
      <c r="EP212" s="15"/>
      <c r="EQ212" s="15"/>
      <c r="ER212" s="15"/>
      <c r="ES212" s="15"/>
      <c r="ET212" s="15"/>
      <c r="EU212" s="15"/>
      <c r="EV212" s="15"/>
      <c r="EW212" s="15"/>
      <c r="EX212" s="16"/>
      <c r="EY212" s="639"/>
    </row>
    <row r="213">
      <c r="A213" s="628"/>
      <c r="B213" s="643"/>
      <c r="C213" s="643"/>
      <c r="D213" s="643"/>
      <c r="E213" s="643"/>
      <c r="F213" s="643"/>
      <c r="G213" s="643"/>
      <c r="H213" s="643"/>
      <c r="I213" s="643"/>
      <c r="J213" s="643"/>
      <c r="K213" s="643"/>
      <c r="L213" s="643"/>
      <c r="M213" s="643"/>
      <c r="N213" s="643"/>
      <c r="O213" s="643"/>
      <c r="P213" s="643"/>
      <c r="Q213" s="643"/>
      <c r="R213" s="643"/>
      <c r="S213" s="643"/>
      <c r="T213" s="643"/>
      <c r="U213" s="643"/>
      <c r="V213" s="643"/>
      <c r="W213" s="643"/>
      <c r="X213" s="643"/>
      <c r="Y213" s="643"/>
      <c r="Z213" s="643"/>
      <c r="AA213" s="643"/>
      <c r="AB213" s="643"/>
      <c r="AC213" s="643"/>
      <c r="AD213" s="643"/>
      <c r="AE213" s="643"/>
      <c r="AF213" s="643"/>
      <c r="AG213" s="643"/>
      <c r="AH213" s="643"/>
      <c r="AI213" s="643"/>
      <c r="AJ213" s="643"/>
      <c r="AK213" s="643"/>
      <c r="AL213" s="644"/>
      <c r="AM213" s="643"/>
      <c r="AN213" s="628"/>
      <c r="AO213" s="643"/>
      <c r="AP213" s="643"/>
      <c r="AQ213" s="643"/>
      <c r="AR213" s="643"/>
      <c r="AS213" s="643"/>
      <c r="AT213" s="643"/>
      <c r="AU213" s="643"/>
      <c r="AV213" s="643"/>
      <c r="AW213" s="643"/>
      <c r="AX213" s="643"/>
      <c r="AY213" s="643"/>
      <c r="AZ213" s="643"/>
      <c r="BA213" s="643"/>
      <c r="BB213" s="643"/>
      <c r="BC213" s="643"/>
      <c r="BD213" s="643"/>
      <c r="BE213" s="643"/>
      <c r="BF213" s="643"/>
      <c r="BG213" s="643"/>
      <c r="BH213" s="643"/>
      <c r="BI213" s="643"/>
      <c r="BJ213" s="643"/>
      <c r="BK213" s="643"/>
      <c r="BL213" s="643"/>
      <c r="BM213" s="643"/>
      <c r="BN213" s="643"/>
      <c r="BO213" s="643"/>
      <c r="BP213" s="643"/>
      <c r="BQ213" s="643"/>
      <c r="BR213" s="643"/>
      <c r="BS213" s="643"/>
      <c r="BT213" s="643"/>
      <c r="BU213" s="643"/>
      <c r="BV213" s="643"/>
      <c r="BW213" s="643"/>
      <c r="BX213" s="643"/>
      <c r="BY213" s="644"/>
      <c r="BZ213" s="643"/>
      <c r="CA213" s="628"/>
      <c r="CB213" s="643"/>
      <c r="CC213" s="643"/>
      <c r="CD213" s="643"/>
      <c r="CE213" s="643"/>
      <c r="CF213" s="643"/>
      <c r="CG213" s="643"/>
      <c r="CH213" s="643"/>
      <c r="CI213" s="643"/>
      <c r="CJ213" s="643"/>
      <c r="CK213" s="643"/>
      <c r="CL213" s="643"/>
      <c r="CM213" s="643"/>
      <c r="CN213" s="643"/>
      <c r="CO213" s="643"/>
      <c r="CP213" s="643"/>
      <c r="CQ213" s="643"/>
      <c r="CR213" s="643"/>
      <c r="CS213" s="643"/>
      <c r="CT213" s="643"/>
      <c r="CU213" s="643"/>
      <c r="CV213" s="643"/>
      <c r="CW213" s="643"/>
      <c r="CX213" s="643"/>
      <c r="CY213" s="643"/>
      <c r="CZ213" s="643"/>
      <c r="DA213" s="643"/>
      <c r="DB213" s="643"/>
      <c r="DC213" s="643"/>
      <c r="DD213" s="643"/>
      <c r="DE213" s="643"/>
      <c r="DF213" s="643"/>
      <c r="DG213" s="643"/>
      <c r="DH213" s="643"/>
      <c r="DI213" s="643"/>
      <c r="DJ213" s="643"/>
      <c r="DK213" s="643"/>
      <c r="DL213" s="644"/>
      <c r="DM213" s="643"/>
      <c r="DN213" s="628"/>
      <c r="DO213" s="643"/>
      <c r="DP213" s="643"/>
      <c r="DQ213" s="643"/>
      <c r="DR213" s="643"/>
      <c r="DS213" s="643"/>
      <c r="DT213" s="643"/>
      <c r="DU213" s="643"/>
      <c r="DV213" s="643"/>
      <c r="DW213" s="643"/>
      <c r="DX213" s="643"/>
      <c r="DY213" s="643"/>
      <c r="DZ213" s="643"/>
      <c r="EA213" s="643"/>
      <c r="EB213" s="643"/>
      <c r="EC213" s="643"/>
      <c r="ED213" s="643"/>
      <c r="EE213" s="643"/>
      <c r="EF213" s="643"/>
      <c r="EG213" s="643"/>
      <c r="EH213" s="643"/>
      <c r="EI213" s="643"/>
      <c r="EJ213" s="643"/>
      <c r="EK213" s="643"/>
      <c r="EL213" s="643"/>
      <c r="EM213" s="643"/>
      <c r="EN213" s="643"/>
      <c r="EO213" s="643"/>
      <c r="EP213" s="643"/>
      <c r="EQ213" s="643"/>
      <c r="ER213" s="643"/>
      <c r="ES213" s="643"/>
      <c r="ET213" s="643"/>
      <c r="EU213" s="643"/>
      <c r="EV213" s="643"/>
      <c r="EW213" s="643"/>
      <c r="EX213" s="643"/>
      <c r="EY213" s="644"/>
    </row>
    <row r="214">
      <c r="A214" s="628"/>
      <c r="B214" s="643"/>
      <c r="C214" s="643"/>
      <c r="D214" s="643"/>
      <c r="E214" s="643"/>
      <c r="F214" s="643"/>
      <c r="G214" s="643"/>
      <c r="H214" s="643"/>
      <c r="I214" s="643"/>
      <c r="J214" s="643"/>
      <c r="K214" s="643"/>
      <c r="L214" s="643"/>
      <c r="M214" s="643"/>
      <c r="N214" s="643"/>
      <c r="O214" s="643"/>
      <c r="P214" s="643"/>
      <c r="Q214" s="643"/>
      <c r="R214" s="643"/>
      <c r="S214" s="643"/>
      <c r="T214" s="643"/>
      <c r="U214" s="643"/>
      <c r="V214" s="643"/>
      <c r="W214" s="643"/>
      <c r="X214" s="643"/>
      <c r="Y214" s="643"/>
      <c r="Z214" s="643"/>
      <c r="AA214" s="643"/>
      <c r="AB214" s="643"/>
      <c r="AC214" s="643"/>
      <c r="AD214" s="643"/>
      <c r="AE214" s="643"/>
      <c r="AF214" s="643"/>
      <c r="AG214" s="643"/>
      <c r="AH214" s="643"/>
      <c r="AI214" s="643"/>
      <c r="AJ214" s="643"/>
      <c r="AK214" s="643"/>
      <c r="AL214" s="644"/>
      <c r="AM214" s="643"/>
      <c r="AN214" s="628"/>
      <c r="AO214" s="643"/>
      <c r="AP214" s="643"/>
      <c r="AQ214" s="643"/>
      <c r="AR214" s="643"/>
      <c r="AS214" s="643"/>
      <c r="AT214" s="643"/>
      <c r="AU214" s="643"/>
      <c r="AV214" s="643"/>
      <c r="AW214" s="643"/>
      <c r="AX214" s="643"/>
      <c r="AY214" s="643"/>
      <c r="AZ214" s="643"/>
      <c r="BA214" s="643"/>
      <c r="BB214" s="643"/>
      <c r="BC214" s="643"/>
      <c r="BD214" s="643"/>
      <c r="BE214" s="643"/>
      <c r="BF214" s="643"/>
      <c r="BG214" s="643"/>
      <c r="BH214" s="643"/>
      <c r="BI214" s="643"/>
      <c r="BJ214" s="643"/>
      <c r="BK214" s="643"/>
      <c r="BL214" s="643"/>
      <c r="BM214" s="643"/>
      <c r="BN214" s="643"/>
      <c r="BO214" s="643"/>
      <c r="BP214" s="643"/>
      <c r="BQ214" s="643"/>
      <c r="BR214" s="643"/>
      <c r="BS214" s="643"/>
      <c r="BT214" s="643"/>
      <c r="BU214" s="643"/>
      <c r="BV214" s="643"/>
      <c r="BW214" s="643"/>
      <c r="BX214" s="643"/>
      <c r="BY214" s="644"/>
      <c r="BZ214" s="643"/>
      <c r="CA214" s="628"/>
      <c r="CB214" s="643"/>
      <c r="CC214" s="643"/>
      <c r="CD214" s="643"/>
      <c r="CE214" s="643"/>
      <c r="CF214" s="643"/>
      <c r="CG214" s="643"/>
      <c r="CH214" s="643"/>
      <c r="CI214" s="643"/>
      <c r="CJ214" s="643"/>
      <c r="CK214" s="643"/>
      <c r="CL214" s="643"/>
      <c r="CM214" s="643"/>
      <c r="CN214" s="643"/>
      <c r="CO214" s="643"/>
      <c r="CP214" s="643"/>
      <c r="CQ214" s="643"/>
      <c r="CR214" s="643"/>
      <c r="CS214" s="643"/>
      <c r="CT214" s="643"/>
      <c r="CU214" s="643"/>
      <c r="CV214" s="643"/>
      <c r="CW214" s="643"/>
      <c r="CX214" s="643"/>
      <c r="CY214" s="643"/>
      <c r="CZ214" s="643"/>
      <c r="DA214" s="643"/>
      <c r="DB214" s="643"/>
      <c r="DC214" s="643"/>
      <c r="DD214" s="643"/>
      <c r="DE214" s="643"/>
      <c r="DF214" s="643"/>
      <c r="DG214" s="643"/>
      <c r="DH214" s="643"/>
      <c r="DI214" s="643"/>
      <c r="DJ214" s="643"/>
      <c r="DK214" s="643"/>
      <c r="DL214" s="644"/>
      <c r="DM214" s="643"/>
      <c r="DN214" s="628"/>
      <c r="DO214" s="643"/>
      <c r="DP214" s="643"/>
      <c r="DQ214" s="643"/>
      <c r="DR214" s="643"/>
      <c r="DS214" s="643"/>
      <c r="DT214" s="643"/>
      <c r="DU214" s="643"/>
      <c r="DV214" s="643"/>
      <c r="DW214" s="643"/>
      <c r="DX214" s="643"/>
      <c r="DY214" s="643"/>
      <c r="DZ214" s="643"/>
      <c r="EA214" s="643"/>
      <c r="EB214" s="643"/>
      <c r="EC214" s="643"/>
      <c r="ED214" s="643"/>
      <c r="EE214" s="643"/>
      <c r="EF214" s="643"/>
      <c r="EG214" s="643"/>
      <c r="EH214" s="643"/>
      <c r="EI214" s="643"/>
      <c r="EJ214" s="643"/>
      <c r="EK214" s="643"/>
      <c r="EL214" s="643"/>
      <c r="EM214" s="643"/>
      <c r="EN214" s="643"/>
      <c r="EO214" s="643"/>
      <c r="EP214" s="643"/>
      <c r="EQ214" s="643"/>
      <c r="ER214" s="643"/>
      <c r="ES214" s="643"/>
      <c r="ET214" s="643"/>
      <c r="EU214" s="643"/>
      <c r="EV214" s="643"/>
      <c r="EW214" s="643"/>
      <c r="EX214" s="643"/>
      <c r="EY214" s="644"/>
    </row>
    <row r="215">
      <c r="A215" s="645"/>
      <c r="B215" s="646" t="s">
        <v>1011</v>
      </c>
      <c r="C215" s="16"/>
      <c r="D215" s="646" t="s">
        <v>981</v>
      </c>
      <c r="E215" s="15"/>
      <c r="F215" s="15"/>
      <c r="G215" s="16"/>
      <c r="H215" s="646" t="s">
        <v>1012</v>
      </c>
      <c r="I215" s="15"/>
      <c r="J215" s="15"/>
      <c r="K215" s="16"/>
      <c r="L215" s="646" t="s">
        <v>983</v>
      </c>
      <c r="M215" s="15"/>
      <c r="N215" s="15"/>
      <c r="O215" s="16"/>
      <c r="P215" s="646" t="s">
        <v>984</v>
      </c>
      <c r="Q215" s="15"/>
      <c r="R215" s="15"/>
      <c r="S215" s="16"/>
      <c r="T215" s="647" t="s">
        <v>985</v>
      </c>
      <c r="U215" s="15"/>
      <c r="V215" s="15"/>
      <c r="W215" s="16"/>
      <c r="X215" s="648" t="s">
        <v>986</v>
      </c>
      <c r="Y215" s="648" t="s">
        <v>652</v>
      </c>
      <c r="Z215" s="646" t="s">
        <v>987</v>
      </c>
      <c r="AA215" s="15"/>
      <c r="AB215" s="15"/>
      <c r="AC215" s="16"/>
      <c r="AD215" s="646" t="s">
        <v>988</v>
      </c>
      <c r="AE215" s="15"/>
      <c r="AF215" s="15"/>
      <c r="AG215" s="16"/>
      <c r="AH215" s="646" t="s">
        <v>989</v>
      </c>
      <c r="AI215" s="16"/>
      <c r="AJ215" s="646" t="s">
        <v>656</v>
      </c>
      <c r="AK215" s="16"/>
      <c r="AL215" s="649"/>
      <c r="AM215" s="650"/>
      <c r="AN215" s="645"/>
      <c r="AO215" s="646" t="s">
        <v>1011</v>
      </c>
      <c r="AP215" s="16"/>
      <c r="AQ215" s="646" t="s">
        <v>981</v>
      </c>
      <c r="AR215" s="15"/>
      <c r="AS215" s="15"/>
      <c r="AT215" s="16"/>
      <c r="AU215" s="646" t="s">
        <v>1012</v>
      </c>
      <c r="AV215" s="15"/>
      <c r="AW215" s="15"/>
      <c r="AX215" s="16"/>
      <c r="AY215" s="646" t="s">
        <v>983</v>
      </c>
      <c r="AZ215" s="15"/>
      <c r="BA215" s="15"/>
      <c r="BB215" s="16"/>
      <c r="BC215" s="646" t="s">
        <v>984</v>
      </c>
      <c r="BD215" s="15"/>
      <c r="BE215" s="15"/>
      <c r="BF215" s="16"/>
      <c r="BG215" s="647" t="s">
        <v>985</v>
      </c>
      <c r="BH215" s="15"/>
      <c r="BI215" s="15"/>
      <c r="BJ215" s="16"/>
      <c r="BK215" s="648" t="s">
        <v>986</v>
      </c>
      <c r="BL215" s="648" t="s">
        <v>652</v>
      </c>
      <c r="BM215" s="646" t="s">
        <v>987</v>
      </c>
      <c r="BN215" s="15"/>
      <c r="BO215" s="15"/>
      <c r="BP215" s="16"/>
      <c r="BQ215" s="646" t="s">
        <v>988</v>
      </c>
      <c r="BR215" s="15"/>
      <c r="BS215" s="15"/>
      <c r="BT215" s="16"/>
      <c r="BU215" s="646" t="s">
        <v>989</v>
      </c>
      <c r="BV215" s="16"/>
      <c r="BW215" s="646" t="s">
        <v>656</v>
      </c>
      <c r="BX215" s="16"/>
      <c r="BY215" s="649"/>
      <c r="BZ215" s="650"/>
      <c r="CA215" s="645"/>
      <c r="CB215" s="646" t="s">
        <v>1011</v>
      </c>
      <c r="CC215" s="16"/>
      <c r="CD215" s="646" t="s">
        <v>981</v>
      </c>
      <c r="CE215" s="15"/>
      <c r="CF215" s="15"/>
      <c r="CG215" s="16"/>
      <c r="CH215" s="646" t="s">
        <v>1012</v>
      </c>
      <c r="CI215" s="15"/>
      <c r="CJ215" s="15"/>
      <c r="CK215" s="16"/>
      <c r="CL215" s="646" t="s">
        <v>983</v>
      </c>
      <c r="CM215" s="15"/>
      <c r="CN215" s="15"/>
      <c r="CO215" s="16"/>
      <c r="CP215" s="646" t="s">
        <v>984</v>
      </c>
      <c r="CQ215" s="15"/>
      <c r="CR215" s="15"/>
      <c r="CS215" s="16"/>
      <c r="CT215" s="647" t="s">
        <v>985</v>
      </c>
      <c r="CU215" s="15"/>
      <c r="CV215" s="15"/>
      <c r="CW215" s="16"/>
      <c r="CX215" s="648" t="s">
        <v>986</v>
      </c>
      <c r="CY215" s="648" t="s">
        <v>652</v>
      </c>
      <c r="CZ215" s="646" t="s">
        <v>987</v>
      </c>
      <c r="DA215" s="15"/>
      <c r="DB215" s="15"/>
      <c r="DC215" s="16"/>
      <c r="DD215" s="646" t="s">
        <v>988</v>
      </c>
      <c r="DE215" s="15"/>
      <c r="DF215" s="15"/>
      <c r="DG215" s="16"/>
      <c r="DH215" s="646" t="s">
        <v>989</v>
      </c>
      <c r="DI215" s="16"/>
      <c r="DJ215" s="646" t="s">
        <v>656</v>
      </c>
      <c r="DK215" s="16"/>
      <c r="DL215" s="649"/>
      <c r="DM215" s="650"/>
      <c r="DN215" s="645"/>
      <c r="DO215" s="646" t="s">
        <v>1011</v>
      </c>
      <c r="DP215" s="16"/>
      <c r="DQ215" s="646" t="s">
        <v>981</v>
      </c>
      <c r="DR215" s="15"/>
      <c r="DS215" s="15"/>
      <c r="DT215" s="16"/>
      <c r="DU215" s="646" t="s">
        <v>1012</v>
      </c>
      <c r="DV215" s="15"/>
      <c r="DW215" s="15"/>
      <c r="DX215" s="16"/>
      <c r="DY215" s="646" t="s">
        <v>983</v>
      </c>
      <c r="DZ215" s="15"/>
      <c r="EA215" s="15"/>
      <c r="EB215" s="16"/>
      <c r="EC215" s="646" t="s">
        <v>984</v>
      </c>
      <c r="ED215" s="15"/>
      <c r="EE215" s="15"/>
      <c r="EF215" s="16"/>
      <c r="EG215" s="647" t="s">
        <v>985</v>
      </c>
      <c r="EH215" s="15"/>
      <c r="EI215" s="15"/>
      <c r="EJ215" s="16"/>
      <c r="EK215" s="648" t="s">
        <v>986</v>
      </c>
      <c r="EL215" s="648" t="s">
        <v>652</v>
      </c>
      <c r="EM215" s="646" t="s">
        <v>987</v>
      </c>
      <c r="EN215" s="15"/>
      <c r="EO215" s="15"/>
      <c r="EP215" s="16"/>
      <c r="EQ215" s="646" t="s">
        <v>988</v>
      </c>
      <c r="ER215" s="15"/>
      <c r="ES215" s="15"/>
      <c r="ET215" s="16"/>
      <c r="EU215" s="646" t="s">
        <v>989</v>
      </c>
      <c r="EV215" s="16"/>
      <c r="EW215" s="646" t="s">
        <v>656</v>
      </c>
      <c r="EX215" s="16"/>
      <c r="EY215" s="649"/>
    </row>
    <row r="216" ht="111.0" customHeight="1">
      <c r="A216" s="651"/>
      <c r="B216" s="652" t="s">
        <v>1013</v>
      </c>
      <c r="C216" s="16"/>
      <c r="D216" s="653" t="s">
        <v>631</v>
      </c>
      <c r="E216" s="654" t="s">
        <v>633</v>
      </c>
      <c r="F216" s="653" t="s">
        <v>635</v>
      </c>
      <c r="G216" s="653" t="s">
        <v>637</v>
      </c>
      <c r="H216" s="653" t="s">
        <v>631</v>
      </c>
      <c r="I216" s="654" t="s">
        <v>633</v>
      </c>
      <c r="J216" s="653" t="s">
        <v>635</v>
      </c>
      <c r="K216" s="653" t="s">
        <v>637</v>
      </c>
      <c r="L216" s="653" t="s">
        <v>631</v>
      </c>
      <c r="M216" s="654" t="s">
        <v>633</v>
      </c>
      <c r="N216" s="653" t="s">
        <v>635</v>
      </c>
      <c r="O216" s="653" t="s">
        <v>637</v>
      </c>
      <c r="P216" s="653" t="s">
        <v>631</v>
      </c>
      <c r="Q216" s="654" t="s">
        <v>633</v>
      </c>
      <c r="R216" s="653" t="s">
        <v>635</v>
      </c>
      <c r="S216" s="652" t="s">
        <v>637</v>
      </c>
      <c r="T216" s="655" t="s">
        <v>991</v>
      </c>
      <c r="U216" s="654" t="s">
        <v>992</v>
      </c>
      <c r="V216" s="653" t="s">
        <v>993</v>
      </c>
      <c r="W216" s="653" t="s">
        <v>994</v>
      </c>
      <c r="X216" s="43"/>
      <c r="Y216" s="43"/>
      <c r="Z216" s="656" t="s">
        <v>995</v>
      </c>
      <c r="AA216" s="656" t="s">
        <v>734</v>
      </c>
      <c r="AB216" s="656" t="s">
        <v>996</v>
      </c>
      <c r="AC216" s="657" t="s">
        <v>665</v>
      </c>
      <c r="AD216" s="656" t="s">
        <v>997</v>
      </c>
      <c r="AE216" s="656" t="s">
        <v>998</v>
      </c>
      <c r="AF216" s="656" t="s">
        <v>999</v>
      </c>
      <c r="AG216" s="657" t="s">
        <v>669</v>
      </c>
      <c r="AH216" s="658" t="s">
        <v>1000</v>
      </c>
      <c r="AI216" s="653" t="s">
        <v>1001</v>
      </c>
      <c r="AJ216" s="658" t="s">
        <v>579</v>
      </c>
      <c r="AK216" s="658" t="s">
        <v>672</v>
      </c>
      <c r="AL216" s="659"/>
      <c r="AM216" s="660"/>
      <c r="AN216" s="651"/>
      <c r="AO216" s="652" t="s">
        <v>1013</v>
      </c>
      <c r="AP216" s="16"/>
      <c r="AQ216" s="653" t="s">
        <v>631</v>
      </c>
      <c r="AR216" s="654" t="s">
        <v>633</v>
      </c>
      <c r="AS216" s="653" t="s">
        <v>635</v>
      </c>
      <c r="AT216" s="653" t="s">
        <v>637</v>
      </c>
      <c r="AU216" s="653" t="s">
        <v>631</v>
      </c>
      <c r="AV216" s="654" t="s">
        <v>633</v>
      </c>
      <c r="AW216" s="653" t="s">
        <v>635</v>
      </c>
      <c r="AX216" s="653" t="s">
        <v>637</v>
      </c>
      <c r="AY216" s="653" t="s">
        <v>631</v>
      </c>
      <c r="AZ216" s="654" t="s">
        <v>633</v>
      </c>
      <c r="BA216" s="653" t="s">
        <v>635</v>
      </c>
      <c r="BB216" s="653" t="s">
        <v>637</v>
      </c>
      <c r="BC216" s="653" t="s">
        <v>631</v>
      </c>
      <c r="BD216" s="654" t="s">
        <v>633</v>
      </c>
      <c r="BE216" s="653" t="s">
        <v>635</v>
      </c>
      <c r="BF216" s="652" t="s">
        <v>637</v>
      </c>
      <c r="BG216" s="655" t="s">
        <v>991</v>
      </c>
      <c r="BH216" s="654" t="s">
        <v>992</v>
      </c>
      <c r="BI216" s="653" t="s">
        <v>993</v>
      </c>
      <c r="BJ216" s="653" t="s">
        <v>994</v>
      </c>
      <c r="BK216" s="43"/>
      <c r="BL216" s="43"/>
      <c r="BM216" s="656" t="s">
        <v>995</v>
      </c>
      <c r="BN216" s="656" t="s">
        <v>734</v>
      </c>
      <c r="BO216" s="656" t="s">
        <v>996</v>
      </c>
      <c r="BP216" s="657" t="s">
        <v>665</v>
      </c>
      <c r="BQ216" s="656" t="s">
        <v>997</v>
      </c>
      <c r="BR216" s="656" t="s">
        <v>998</v>
      </c>
      <c r="BS216" s="656" t="s">
        <v>999</v>
      </c>
      <c r="BT216" s="657" t="s">
        <v>669</v>
      </c>
      <c r="BU216" s="658" t="s">
        <v>1000</v>
      </c>
      <c r="BV216" s="653" t="s">
        <v>1001</v>
      </c>
      <c r="BW216" s="658" t="s">
        <v>579</v>
      </c>
      <c r="BX216" s="658" t="s">
        <v>672</v>
      </c>
      <c r="BY216" s="659"/>
      <c r="BZ216" s="660"/>
      <c r="CA216" s="651"/>
      <c r="CB216" s="652" t="s">
        <v>1013</v>
      </c>
      <c r="CC216" s="16"/>
      <c r="CD216" s="653" t="s">
        <v>631</v>
      </c>
      <c r="CE216" s="654" t="s">
        <v>633</v>
      </c>
      <c r="CF216" s="653" t="s">
        <v>635</v>
      </c>
      <c r="CG216" s="653" t="s">
        <v>637</v>
      </c>
      <c r="CH216" s="653" t="s">
        <v>631</v>
      </c>
      <c r="CI216" s="654" t="s">
        <v>633</v>
      </c>
      <c r="CJ216" s="653" t="s">
        <v>635</v>
      </c>
      <c r="CK216" s="653" t="s">
        <v>637</v>
      </c>
      <c r="CL216" s="653" t="s">
        <v>631</v>
      </c>
      <c r="CM216" s="654" t="s">
        <v>633</v>
      </c>
      <c r="CN216" s="653" t="s">
        <v>635</v>
      </c>
      <c r="CO216" s="653" t="s">
        <v>637</v>
      </c>
      <c r="CP216" s="653" t="s">
        <v>631</v>
      </c>
      <c r="CQ216" s="654" t="s">
        <v>633</v>
      </c>
      <c r="CR216" s="653" t="s">
        <v>635</v>
      </c>
      <c r="CS216" s="652" t="s">
        <v>637</v>
      </c>
      <c r="CT216" s="655" t="s">
        <v>991</v>
      </c>
      <c r="CU216" s="654" t="s">
        <v>992</v>
      </c>
      <c r="CV216" s="653" t="s">
        <v>993</v>
      </c>
      <c r="CW216" s="653" t="s">
        <v>994</v>
      </c>
      <c r="CX216" s="43"/>
      <c r="CY216" s="43"/>
      <c r="CZ216" s="656" t="s">
        <v>995</v>
      </c>
      <c r="DA216" s="656" t="s">
        <v>734</v>
      </c>
      <c r="DB216" s="656" t="s">
        <v>996</v>
      </c>
      <c r="DC216" s="657" t="s">
        <v>665</v>
      </c>
      <c r="DD216" s="656" t="s">
        <v>997</v>
      </c>
      <c r="DE216" s="656" t="s">
        <v>998</v>
      </c>
      <c r="DF216" s="656" t="s">
        <v>999</v>
      </c>
      <c r="DG216" s="657" t="s">
        <v>669</v>
      </c>
      <c r="DH216" s="658" t="s">
        <v>1000</v>
      </c>
      <c r="DI216" s="653" t="s">
        <v>1001</v>
      </c>
      <c r="DJ216" s="658" t="s">
        <v>579</v>
      </c>
      <c r="DK216" s="658" t="s">
        <v>672</v>
      </c>
      <c r="DL216" s="659"/>
      <c r="DM216" s="660"/>
      <c r="DN216" s="651"/>
      <c r="DO216" s="652" t="s">
        <v>1013</v>
      </c>
      <c r="DP216" s="16"/>
      <c r="DQ216" s="653" t="s">
        <v>631</v>
      </c>
      <c r="DR216" s="654" t="s">
        <v>633</v>
      </c>
      <c r="DS216" s="653" t="s">
        <v>635</v>
      </c>
      <c r="DT216" s="653" t="s">
        <v>637</v>
      </c>
      <c r="DU216" s="653" t="s">
        <v>631</v>
      </c>
      <c r="DV216" s="654" t="s">
        <v>633</v>
      </c>
      <c r="DW216" s="653" t="s">
        <v>635</v>
      </c>
      <c r="DX216" s="653" t="s">
        <v>637</v>
      </c>
      <c r="DY216" s="653" t="s">
        <v>631</v>
      </c>
      <c r="DZ216" s="654" t="s">
        <v>633</v>
      </c>
      <c r="EA216" s="653" t="s">
        <v>635</v>
      </c>
      <c r="EB216" s="653" t="s">
        <v>637</v>
      </c>
      <c r="EC216" s="653" t="s">
        <v>631</v>
      </c>
      <c r="ED216" s="654" t="s">
        <v>633</v>
      </c>
      <c r="EE216" s="653" t="s">
        <v>635</v>
      </c>
      <c r="EF216" s="652" t="s">
        <v>637</v>
      </c>
      <c r="EG216" s="655" t="s">
        <v>991</v>
      </c>
      <c r="EH216" s="654" t="s">
        <v>992</v>
      </c>
      <c r="EI216" s="653" t="s">
        <v>993</v>
      </c>
      <c r="EJ216" s="653" t="s">
        <v>994</v>
      </c>
      <c r="EK216" s="43"/>
      <c r="EL216" s="43"/>
      <c r="EM216" s="656" t="s">
        <v>995</v>
      </c>
      <c r="EN216" s="656" t="s">
        <v>734</v>
      </c>
      <c r="EO216" s="656" t="s">
        <v>996</v>
      </c>
      <c r="EP216" s="657" t="s">
        <v>665</v>
      </c>
      <c r="EQ216" s="656" t="s">
        <v>997</v>
      </c>
      <c r="ER216" s="656" t="s">
        <v>998</v>
      </c>
      <c r="ES216" s="656" t="s">
        <v>999</v>
      </c>
      <c r="ET216" s="657" t="s">
        <v>669</v>
      </c>
      <c r="EU216" s="658" t="s">
        <v>1000</v>
      </c>
      <c r="EV216" s="653" t="s">
        <v>1001</v>
      </c>
      <c r="EW216" s="658" t="s">
        <v>579</v>
      </c>
      <c r="EX216" s="658" t="s">
        <v>672</v>
      </c>
      <c r="EY216" s="659"/>
    </row>
    <row r="217" ht="52.5" customHeight="1">
      <c r="A217" s="661"/>
      <c r="B217" s="662" t="s">
        <v>1014</v>
      </c>
      <c r="C217" s="663" t="s">
        <v>980</v>
      </c>
      <c r="D217" s="664">
        <f>'3A 2025-2026 REPORTE CALIFICACI'!E27</f>
        <v>91</v>
      </c>
      <c r="E217" s="664">
        <f>'3A 2025-2026 REPORTE CALIFICACI'!F27</f>
        <v>80</v>
      </c>
      <c r="F217" s="665">
        <f>'3A 2025-2026 REPORTE CALIFICACI'!G27</f>
        <v>87</v>
      </c>
      <c r="G217" s="664">
        <f>'3A 2025-2026 REPORTE CALIFICACI'!H27</f>
        <v>0</v>
      </c>
      <c r="H217" s="664">
        <f>'3A 2025-2026 REPORTE CALIFICACI'!I27</f>
        <v>83</v>
      </c>
      <c r="I217" s="664">
        <f>'3A 2025-2026 REPORTE CALIFICACI'!J27</f>
        <v>84</v>
      </c>
      <c r="J217" s="664">
        <f>'3A 2025-2026 REPORTE CALIFICACI'!K27</f>
        <v>82</v>
      </c>
      <c r="K217" s="664">
        <f>'3A 2025-2026 REPORTE CALIFICACI'!L27</f>
        <v>0</v>
      </c>
      <c r="L217" s="664">
        <f>'3A 2025-2026 REPORTE CALIFICACI'!M27</f>
        <v>92</v>
      </c>
      <c r="M217" s="664">
        <f>'3A 2025-2026 REPORTE CALIFICACI'!N27</f>
        <v>85</v>
      </c>
      <c r="N217" s="664">
        <f>'3A 2025-2026 REPORTE CALIFICACI'!O27</f>
        <v>84</v>
      </c>
      <c r="O217" s="664">
        <f>'3A 2025-2026 REPORTE CALIFICACI'!P27</f>
        <v>0</v>
      </c>
      <c r="P217" s="664">
        <f>'3A 2025-2026 REPORTE CALIFICACI'!Q27</f>
        <v>90</v>
      </c>
      <c r="Q217" s="664">
        <f>'3A 2025-2026 REPORTE CALIFICACI'!R27</f>
        <v>87</v>
      </c>
      <c r="R217" s="664">
        <f>'3A 2025-2026 REPORTE CALIFICACI'!S27</f>
        <v>84</v>
      </c>
      <c r="S217" s="664">
        <f>'3A 2025-2026 REPORTE CALIFICACI'!T27</f>
        <v>0</v>
      </c>
      <c r="T217" s="716">
        <f>'3A 2025-2026 REPORTE CALIFICACI'!U27</f>
        <v>64.5</v>
      </c>
      <c r="U217" s="716">
        <f>'3A 2025-2026 REPORTE CALIFICACI'!V27</f>
        <v>62.25</v>
      </c>
      <c r="V217" s="716">
        <f>'3A 2025-2026 REPORTE CALIFICACI'!W27</f>
        <v>65.25</v>
      </c>
      <c r="W217" s="716">
        <f>'3A 2025-2026 REPORTE CALIFICACI'!X27</f>
        <v>65.25</v>
      </c>
      <c r="X217" s="665">
        <f>'3A 2025-2026 REPORTE CALIFICACI'!Y27</f>
        <v>64.3125</v>
      </c>
      <c r="Y217" s="717">
        <f>'3A 2025-2026 REPORTE CALIFICACI'!Z27</f>
        <v>0.5647058824</v>
      </c>
      <c r="Z217" s="665">
        <f>'3A 2025-2026 REPORTE CALIFICACI'!AA27</f>
        <v>32.15625</v>
      </c>
      <c r="AA217" s="665" t="str">
        <f>'3A 2025-2026 REPORTE CALIFICACI'!AB27</f>
        <v/>
      </c>
      <c r="AB217" s="665" t="str">
        <f>'3A 2025-2026 REPORTE CALIFICACI'!AC27</f>
        <v/>
      </c>
      <c r="AC217" s="665">
        <f>'3A 2025-2026 REPORTE CALIFICACI'!AD27</f>
        <v>32</v>
      </c>
      <c r="AD217" s="665">
        <f>'3A 2025-2026 REPORTE CALIFICACI'!AE27</f>
        <v>19.29375</v>
      </c>
      <c r="AE217" s="665" t="str">
        <f>'3A 2025-2026 REPORTE CALIFICACI'!AF27</f>
        <v/>
      </c>
      <c r="AF217" s="665" t="str">
        <f>'3A 2025-2026 REPORTE CALIFICACI'!AG27</f>
        <v/>
      </c>
      <c r="AG217" s="665">
        <f>'3A 2025-2026 REPORTE CALIFICACI'!AH27</f>
        <v>19</v>
      </c>
      <c r="AH217" s="665">
        <f>'3A 2025-2026 REPORTE CALIFICACI'!AI27</f>
        <v>64.3125</v>
      </c>
      <c r="AI217" s="664" t="str">
        <f>'3A 2025-2026 REPORTE CALIFICACI'!AJ27</f>
        <v/>
      </c>
      <c r="AJ217" s="664" t="str">
        <f>'3A 2025-2026 REPORTE CALIFICACI'!AK27</f>
        <v/>
      </c>
      <c r="AK217" s="664" t="str">
        <f>'3A 2025-2026 REPORTE CALIFICACI'!AL27</f>
        <v>R</v>
      </c>
      <c r="AL217" s="666"/>
      <c r="AM217" s="667"/>
      <c r="AN217" s="661"/>
      <c r="AO217" s="662" t="s">
        <v>1014</v>
      </c>
      <c r="AP217" s="663" t="s">
        <v>980</v>
      </c>
      <c r="AQ217" s="664">
        <f>'3A 2025-2026 REPORTE CALIFICACI'!E28</f>
        <v>89</v>
      </c>
      <c r="AR217" s="664">
        <f>'3A 2025-2026 REPORTE CALIFICACI'!F28</f>
        <v>85</v>
      </c>
      <c r="AS217" s="665">
        <f>'3A 2025-2026 REPORTE CALIFICACI'!G28</f>
        <v>81</v>
      </c>
      <c r="AT217" s="664">
        <f>'3A 2025-2026 REPORTE CALIFICACI'!H28</f>
        <v>0</v>
      </c>
      <c r="AU217" s="664">
        <f>'3A 2025-2026 REPORTE CALIFICACI'!I28</f>
        <v>81</v>
      </c>
      <c r="AV217" s="664">
        <f>'3A 2025-2026 REPORTE CALIFICACI'!J28</f>
        <v>84</v>
      </c>
      <c r="AW217" s="664">
        <f>'3A 2025-2026 REPORTE CALIFICACI'!K28</f>
        <v>83</v>
      </c>
      <c r="AX217" s="664">
        <f>'3A 2025-2026 REPORTE CALIFICACI'!L28</f>
        <v>0</v>
      </c>
      <c r="AY217" s="664">
        <f>'3A 2025-2026 REPORTE CALIFICACI'!M28</f>
        <v>92</v>
      </c>
      <c r="AZ217" s="664">
        <f>'3A 2025-2026 REPORTE CALIFICACI'!N28</f>
        <v>88</v>
      </c>
      <c r="BA217" s="664">
        <f>'3A 2025-2026 REPORTE CALIFICACI'!O28</f>
        <v>89</v>
      </c>
      <c r="BB217" s="664">
        <f>'3A 2025-2026 REPORTE CALIFICACI'!P28</f>
        <v>0</v>
      </c>
      <c r="BC217" s="664">
        <f>'3A 2025-2026 REPORTE CALIFICACI'!Q28</f>
        <v>89</v>
      </c>
      <c r="BD217" s="664">
        <f>'3A 2025-2026 REPORTE CALIFICACI'!R28</f>
        <v>91</v>
      </c>
      <c r="BE217" s="664">
        <f>'3A 2025-2026 REPORTE CALIFICACI'!S28</f>
        <v>89</v>
      </c>
      <c r="BF217" s="664">
        <f>'3A 2025-2026 REPORTE CALIFICACI'!T28</f>
        <v>0</v>
      </c>
      <c r="BG217" s="716">
        <f>'3A 2025-2026 REPORTE CALIFICACI'!U28</f>
        <v>63.75</v>
      </c>
      <c r="BH217" s="716">
        <f>'3A 2025-2026 REPORTE CALIFICACI'!V28</f>
        <v>62</v>
      </c>
      <c r="BI217" s="716">
        <f>'3A 2025-2026 REPORTE CALIFICACI'!W28</f>
        <v>67.25</v>
      </c>
      <c r="BJ217" s="716">
        <f>'3A 2025-2026 REPORTE CALIFICACI'!X28</f>
        <v>67.25</v>
      </c>
      <c r="BK217" s="664"/>
      <c r="BL217" s="717">
        <f>'3A 2025-2026 REPORTE CALIFICACI'!Z28</f>
        <v>0.5647058824</v>
      </c>
      <c r="BM217" s="665">
        <f>'3A 2025-2026 REPORTE CALIFICACI'!AA28</f>
        <v>32.53125</v>
      </c>
      <c r="BN217" s="665" t="str">
        <f>'3A 2025-2026 REPORTE CALIFICACI'!AB28</f>
        <v/>
      </c>
      <c r="BO217" s="665" t="str">
        <f>'3A 2025-2026 REPORTE CALIFICACI'!AC28</f>
        <v/>
      </c>
      <c r="BP217" s="665">
        <f>'3A 2025-2026 REPORTE CALIFICACI'!AD28</f>
        <v>33</v>
      </c>
      <c r="BQ217" s="665">
        <f>'3A 2025-2026 REPORTE CALIFICACI'!AE28</f>
        <v>19.51875</v>
      </c>
      <c r="BR217" s="665" t="str">
        <f>'3A 2025-2026 REPORTE CALIFICACI'!AF28</f>
        <v/>
      </c>
      <c r="BS217" s="665" t="str">
        <f>'3A 2025-2026 REPORTE CALIFICACI'!AG28</f>
        <v/>
      </c>
      <c r="BT217" s="665">
        <f>'3A 2025-2026 REPORTE CALIFICACI'!AH28</f>
        <v>20</v>
      </c>
      <c r="BU217" s="665">
        <f>'3A 2025-2026 REPORTE CALIFICACI'!AI28</f>
        <v>65.0625</v>
      </c>
      <c r="BV217" s="664" t="str">
        <f>'3A 2025-2026 REPORTE CALIFICACI'!AJ28</f>
        <v/>
      </c>
      <c r="BW217" s="664" t="str">
        <f>'3A 2025-2026 REPORTE CALIFICACI'!AK28</f>
        <v/>
      </c>
      <c r="BX217" s="664" t="str">
        <f>'3A 2025-2026 REPORTE CALIFICACI'!AL28</f>
        <v>R</v>
      </c>
      <c r="BY217" s="666"/>
      <c r="BZ217" s="667"/>
      <c r="CA217" s="661"/>
      <c r="CB217" s="662" t="s">
        <v>1014</v>
      </c>
      <c r="CC217" s="663" t="s">
        <v>980</v>
      </c>
      <c r="CD217" s="664">
        <f>'3A 2025-2026 REPORTE CALIFICACI'!E29</f>
        <v>54</v>
      </c>
      <c r="CE217" s="664">
        <f>'3A 2025-2026 REPORTE CALIFICACI'!F29</f>
        <v>62</v>
      </c>
      <c r="CF217" s="665">
        <f>'3A 2025-2026 REPORTE CALIFICACI'!G29</f>
        <v>71</v>
      </c>
      <c r="CG217" s="664">
        <f>'3A 2025-2026 REPORTE CALIFICACI'!H29</f>
        <v>0</v>
      </c>
      <c r="CH217" s="664">
        <f>'3A 2025-2026 REPORTE CALIFICACI'!I29</f>
        <v>51</v>
      </c>
      <c r="CI217" s="664">
        <f>'3A 2025-2026 REPORTE CALIFICACI'!J29</f>
        <v>64</v>
      </c>
      <c r="CJ217" s="664">
        <f>'3A 2025-2026 REPORTE CALIFICACI'!K29</f>
        <v>61</v>
      </c>
      <c r="CK217" s="664">
        <f>'3A 2025-2026 REPORTE CALIFICACI'!L29</f>
        <v>0</v>
      </c>
      <c r="CL217" s="664">
        <f>'3A 2025-2026 REPORTE CALIFICACI'!M29</f>
        <v>72</v>
      </c>
      <c r="CM217" s="664">
        <f>'3A 2025-2026 REPORTE CALIFICACI'!N29</f>
        <v>72</v>
      </c>
      <c r="CN217" s="664">
        <f>'3A 2025-2026 REPORTE CALIFICACI'!O29</f>
        <v>60</v>
      </c>
      <c r="CO217" s="664">
        <f>'3A 2025-2026 REPORTE CALIFICACI'!P29</f>
        <v>0</v>
      </c>
      <c r="CP217" s="664">
        <f>'3A 2025-2026 REPORTE CALIFICACI'!Q29</f>
        <v>75</v>
      </c>
      <c r="CQ217" s="664">
        <f>'3A 2025-2026 REPORTE CALIFICACI'!R29</f>
        <v>55</v>
      </c>
      <c r="CR217" s="664">
        <f>'3A 2025-2026 REPORTE CALIFICACI'!S29</f>
        <v>60</v>
      </c>
      <c r="CS217" s="664">
        <f>'3A 2025-2026 REPORTE CALIFICACI'!T29</f>
        <v>0</v>
      </c>
      <c r="CT217" s="716">
        <f>'3A 2025-2026 REPORTE CALIFICACI'!U29</f>
        <v>46.75</v>
      </c>
      <c r="CU217" s="716">
        <f>'3A 2025-2026 REPORTE CALIFICACI'!V29</f>
        <v>44</v>
      </c>
      <c r="CV217" s="716">
        <f>'3A 2025-2026 REPORTE CALIFICACI'!W29</f>
        <v>51</v>
      </c>
      <c r="CW217" s="716">
        <f>'3A 2025-2026 REPORTE CALIFICACI'!X29</f>
        <v>47.5</v>
      </c>
      <c r="CX217" s="664"/>
      <c r="CY217" s="717">
        <f>'3A 2025-2026 REPORTE CALIFICACI'!Z29</f>
        <v>0.5647058824</v>
      </c>
      <c r="CZ217" s="665">
        <f>'3A 2025-2026 REPORTE CALIFICACI'!AA29</f>
        <v>23.65625</v>
      </c>
      <c r="DA217" s="665" t="str">
        <f>'3A 2025-2026 REPORTE CALIFICACI'!AB29</f>
        <v/>
      </c>
      <c r="DB217" s="665" t="str">
        <f>'3A 2025-2026 REPORTE CALIFICACI'!AC29</f>
        <v/>
      </c>
      <c r="DC217" s="665">
        <f>'3A 2025-2026 REPORTE CALIFICACI'!AD29</f>
        <v>24</v>
      </c>
      <c r="DD217" s="665">
        <f>'3A 2025-2026 REPORTE CALIFICACI'!AE29</f>
        <v>14.19375</v>
      </c>
      <c r="DE217" s="665" t="str">
        <f>'3A 2025-2026 REPORTE CALIFICACI'!AF29</f>
        <v/>
      </c>
      <c r="DF217" s="665" t="str">
        <f>'3A 2025-2026 REPORTE CALIFICACI'!AG29</f>
        <v/>
      </c>
      <c r="DG217" s="665">
        <f>'3A 2025-2026 REPORTE CALIFICACI'!AH29</f>
        <v>14</v>
      </c>
      <c r="DH217" s="665">
        <f>'3A 2025-2026 REPORTE CALIFICACI'!AI29</f>
        <v>47.3125</v>
      </c>
      <c r="DI217" s="664" t="str">
        <f>'3A 2025-2026 REPORTE CALIFICACI'!AJ29</f>
        <v/>
      </c>
      <c r="DJ217" s="664" t="str">
        <f>'3A 2025-2026 REPORTE CALIFICACI'!AK29</f>
        <v/>
      </c>
      <c r="DK217" s="664" t="str">
        <f>'3A 2025-2026 REPORTE CALIFICACI'!AL29</f>
        <v>R</v>
      </c>
      <c r="DL217" s="666"/>
      <c r="DM217" s="667"/>
      <c r="DN217" s="661"/>
      <c r="DO217" s="662" t="s">
        <v>1014</v>
      </c>
      <c r="DP217" s="663" t="s">
        <v>980</v>
      </c>
      <c r="DQ217" s="664">
        <f>'3A 2025-2026 REPORTE CALIFICACI'!E30</f>
        <v>75</v>
      </c>
      <c r="DR217" s="664">
        <f>'3A 2025-2026 REPORTE CALIFICACI'!F30</f>
        <v>72</v>
      </c>
      <c r="DS217" s="665">
        <f>'3A 2025-2026 REPORTE CALIFICACI'!G30</f>
        <v>72</v>
      </c>
      <c r="DT217" s="664">
        <f>'3A 2025-2026 REPORTE CALIFICACI'!H30</f>
        <v>0</v>
      </c>
      <c r="DU217" s="664">
        <f>'3A 2025-2026 REPORTE CALIFICACI'!I30</f>
        <v>72</v>
      </c>
      <c r="DV217" s="664">
        <f>'3A 2025-2026 REPORTE CALIFICACI'!J30</f>
        <v>65</v>
      </c>
      <c r="DW217" s="664">
        <f>'3A 2025-2026 REPORTE CALIFICACI'!K30</f>
        <v>62</v>
      </c>
      <c r="DX217" s="664">
        <f>'3A 2025-2026 REPORTE CALIFICACI'!L30</f>
        <v>0</v>
      </c>
      <c r="DY217" s="664">
        <f>'3A 2025-2026 REPORTE CALIFICACI'!M30</f>
        <v>71</v>
      </c>
      <c r="DZ217" s="664">
        <f>'3A 2025-2026 REPORTE CALIFICACI'!N30</f>
        <v>62</v>
      </c>
      <c r="EA217" s="664">
        <f>'3A 2025-2026 REPORTE CALIFICACI'!O30</f>
        <v>60</v>
      </c>
      <c r="EB217" s="664">
        <f>'3A 2025-2026 REPORTE CALIFICACI'!P30</f>
        <v>0</v>
      </c>
      <c r="EC217" s="664">
        <f>'3A 2025-2026 REPORTE CALIFICACI'!Q30</f>
        <v>83</v>
      </c>
      <c r="ED217" s="664">
        <f>'3A 2025-2026 REPORTE CALIFICACI'!R30</f>
        <v>58</v>
      </c>
      <c r="EE217" s="664">
        <f>'3A 2025-2026 REPORTE CALIFICACI'!S30</f>
        <v>60</v>
      </c>
      <c r="EF217" s="664">
        <f>'3A 2025-2026 REPORTE CALIFICACI'!T30</f>
        <v>0</v>
      </c>
      <c r="EG217" s="716">
        <f>'3A 2025-2026 REPORTE CALIFICACI'!U30</f>
        <v>54.75</v>
      </c>
      <c r="EH217" s="716">
        <f>'3A 2025-2026 REPORTE CALIFICACI'!V30</f>
        <v>49.75</v>
      </c>
      <c r="EI217" s="716">
        <f>'3A 2025-2026 REPORTE CALIFICACI'!W30</f>
        <v>48.25</v>
      </c>
      <c r="EJ217" s="716">
        <f>'3A 2025-2026 REPORTE CALIFICACI'!X30</f>
        <v>50.25</v>
      </c>
      <c r="EK217" s="665">
        <f>'3A 2025-2026 REPORTE CALIFICACI'!Y30</f>
        <v>50.75</v>
      </c>
      <c r="EL217" s="717">
        <f>'3A 2025-2026 REPORTE CALIFICACI'!Z30</f>
        <v>0.5368300654</v>
      </c>
      <c r="EM217" s="665">
        <f>'3A 2025-2026 REPORTE CALIFICACI'!AA30</f>
        <v>25.375</v>
      </c>
      <c r="EN217" s="665" t="str">
        <f>'3A 2025-2026 REPORTE CALIFICACI'!AB30</f>
        <v/>
      </c>
      <c r="EO217" s="665" t="str">
        <f>'3A 2025-2026 REPORTE CALIFICACI'!AC30</f>
        <v/>
      </c>
      <c r="EP217" s="665">
        <f>'3A 2025-2026 REPORTE CALIFICACI'!AD30</f>
        <v>25</v>
      </c>
      <c r="EQ217" s="665">
        <f>'3A 2025-2026 REPORTE CALIFICACI'!AE30</f>
        <v>15.225</v>
      </c>
      <c r="ER217" s="665" t="str">
        <f>'3A 2025-2026 REPORTE CALIFICACI'!AF30</f>
        <v/>
      </c>
      <c r="ES217" s="665" t="str">
        <f>'3A 2025-2026 REPORTE CALIFICACI'!AG30</f>
        <v/>
      </c>
      <c r="ET217" s="665">
        <f>'3A 2025-2026 REPORTE CALIFICACI'!AH30</f>
        <v>15</v>
      </c>
      <c r="EU217" s="665">
        <f>'3A 2025-2026 REPORTE CALIFICACI'!AI30</f>
        <v>50.75</v>
      </c>
      <c r="EV217" s="664" t="str">
        <f>'3A 2025-2026 REPORTE CALIFICACI'!AJ30</f>
        <v/>
      </c>
      <c r="EW217" s="664" t="str">
        <f>'3A 2025-2026 REPORTE CALIFICACI'!AK30</f>
        <v/>
      </c>
      <c r="EX217" s="664" t="str">
        <f>'3A 2025-2026 REPORTE CALIFICACI'!AL30</f>
        <v>R</v>
      </c>
      <c r="EY217" s="666"/>
    </row>
    <row r="218" ht="76.5" customHeight="1">
      <c r="A218" s="661"/>
      <c r="B218" s="47"/>
      <c r="C218" s="663" t="s">
        <v>1015</v>
      </c>
      <c r="D218" s="664">
        <f>'3A 2025-2026 REPORTE CALIFICACI'!AM27</f>
        <v>0</v>
      </c>
      <c r="E218" s="664">
        <f>'3A 2025-2026 REPORTE CALIFICACI'!AN27</f>
        <v>0</v>
      </c>
      <c r="F218" s="664">
        <f>'3A 2025-2026 REPORTE CALIFICACI'!AO27</f>
        <v>0</v>
      </c>
      <c r="G218" s="664">
        <f>'3A 2025-2026 REPORTE CALIFICACI'!AP27</f>
        <v>0</v>
      </c>
      <c r="H218" s="664">
        <f>'3A 2025-2026 REPORTE CALIFICACI'!AQ27</f>
        <v>0</v>
      </c>
      <c r="I218" s="664">
        <f>'3A 2025-2026 REPORTE CALIFICACI'!AR27</f>
        <v>0</v>
      </c>
      <c r="J218" s="664">
        <f>'3A 2025-2026 REPORTE CALIFICACI'!AS27</f>
        <v>0</v>
      </c>
      <c r="K218" s="664">
        <f>'3A 2025-2026 REPORTE CALIFICACI'!AT27</f>
        <v>0</v>
      </c>
      <c r="L218" s="664">
        <f>'3A 2025-2026 REPORTE CALIFICACI'!AU27</f>
        <v>0</v>
      </c>
      <c r="M218" s="664">
        <f>'3A 2025-2026 REPORTE CALIFICACI'!AV27</f>
        <v>0</v>
      </c>
      <c r="N218" s="664">
        <f>'3A 2025-2026 REPORTE CALIFICACI'!AW27</f>
        <v>0</v>
      </c>
      <c r="O218" s="664">
        <f>'3A 2025-2026 REPORTE CALIFICACI'!AX27</f>
        <v>0</v>
      </c>
      <c r="P218" s="664">
        <f>'3A 2025-2026 REPORTE CALIFICACI'!AY27</f>
        <v>0</v>
      </c>
      <c r="Q218" s="664">
        <f>'3A 2025-2026 REPORTE CALIFICACI'!AZ27</f>
        <v>0</v>
      </c>
      <c r="R218" s="664">
        <f>'3A 2025-2026 REPORTE CALIFICACI'!BA27</f>
        <v>0</v>
      </c>
      <c r="S218" s="664">
        <f>'3A 2025-2026 REPORTE CALIFICACI'!BB27</f>
        <v>0</v>
      </c>
      <c r="T218" s="716">
        <f>'3A 2025-2026 REPORTE CALIFICACI'!BC27</f>
        <v>0</v>
      </c>
      <c r="U218" s="716">
        <f>'3A 2025-2026 REPORTE CALIFICACI'!BD27</f>
        <v>0</v>
      </c>
      <c r="V218" s="716">
        <f>'3A 2025-2026 REPORTE CALIFICACI'!BE27</f>
        <v>0</v>
      </c>
      <c r="W218" s="716">
        <f>'3A 2025-2026 REPORTE CALIFICACI'!BF27</f>
        <v>0</v>
      </c>
      <c r="X218" s="665">
        <f>'3A 2025-2026 REPORTE CALIFICACI'!BG27</f>
        <v>0</v>
      </c>
      <c r="Y218" s="717">
        <f>'3A 2025-2026 REPORTE CALIFICACI'!BH27</f>
        <v>0</v>
      </c>
      <c r="Z218" s="665">
        <f>'3A 2025-2026 REPORTE CALIFICACI'!BI27</f>
        <v>0</v>
      </c>
      <c r="AA218" s="665" t="str">
        <f>'3A 2025-2026 REPORTE CALIFICACI'!BJ27</f>
        <v/>
      </c>
      <c r="AB218" s="665" t="str">
        <f>'3A 2025-2026 REPORTE CALIFICACI'!BK27</f>
        <v/>
      </c>
      <c r="AC218" s="665">
        <f>'3A 2025-2026 REPORTE CALIFICACI'!BL27</f>
        <v>0</v>
      </c>
      <c r="AD218" s="665">
        <f>'3A 2025-2026 REPORTE CALIFICACI'!BM27</f>
        <v>0</v>
      </c>
      <c r="AE218" s="665" t="str">
        <f>'3A 2025-2026 REPORTE CALIFICACI'!BN27</f>
        <v/>
      </c>
      <c r="AF218" s="665" t="str">
        <f>'3A 2025-2026 REPORTE CALIFICACI'!BO27</f>
        <v/>
      </c>
      <c r="AG218" s="665">
        <f>'3A 2025-2026 REPORTE CALIFICACI'!BP27</f>
        <v>0</v>
      </c>
      <c r="AH218" s="664" t="str">
        <f>'3A 2025-2026 REPORTE CALIFICACI'!BQ27</f>
        <v/>
      </c>
      <c r="AI218" s="664" t="str">
        <f>'3A 2025-2026 REPORTE CALIFICACI'!BR27</f>
        <v/>
      </c>
      <c r="AJ218" s="664" t="str">
        <f>'3A 2025-2026 REPORTE CALIFICACI'!BS27</f>
        <v/>
      </c>
      <c r="AK218" s="664" t="str">
        <f>'3A 2025-2026 REPORTE CALIFICACI'!BT27</f>
        <v>R</v>
      </c>
      <c r="AL218" s="666"/>
      <c r="AM218" s="667"/>
      <c r="AN218" s="661"/>
      <c r="AO218" s="47"/>
      <c r="AP218" s="663" t="s">
        <v>1015</v>
      </c>
      <c r="AQ218" s="664">
        <f>'3A 2025-2026 REPORTE CALIFICACI'!AM28</f>
        <v>0</v>
      </c>
      <c r="AR218" s="664">
        <f>'3A 2025-2026 REPORTE CALIFICACI'!AN28</f>
        <v>0</v>
      </c>
      <c r="AS218" s="664">
        <f>'3A 2025-2026 REPORTE CALIFICACI'!AO28</f>
        <v>0</v>
      </c>
      <c r="AT218" s="664">
        <f>'3A 2025-2026 REPORTE CALIFICACI'!AP28</f>
        <v>0</v>
      </c>
      <c r="AU218" s="664">
        <f>'3A 2025-2026 REPORTE CALIFICACI'!AQ28</f>
        <v>0</v>
      </c>
      <c r="AV218" s="664">
        <f>'3A 2025-2026 REPORTE CALIFICACI'!AR28</f>
        <v>0</v>
      </c>
      <c r="AW218" s="664">
        <f>'3A 2025-2026 REPORTE CALIFICACI'!AS28</f>
        <v>0</v>
      </c>
      <c r="AX218" s="664">
        <f>'3A 2025-2026 REPORTE CALIFICACI'!AT28</f>
        <v>0</v>
      </c>
      <c r="AY218" s="664">
        <f>'3A 2025-2026 REPORTE CALIFICACI'!AU28</f>
        <v>0</v>
      </c>
      <c r="AZ218" s="664">
        <f>'3A 2025-2026 REPORTE CALIFICACI'!AV28</f>
        <v>0</v>
      </c>
      <c r="BA218" s="664">
        <f>'3A 2025-2026 REPORTE CALIFICACI'!AW28</f>
        <v>0</v>
      </c>
      <c r="BB218" s="664">
        <f>'3A 2025-2026 REPORTE CALIFICACI'!AX28</f>
        <v>0</v>
      </c>
      <c r="BC218" s="664">
        <f>'3A 2025-2026 REPORTE CALIFICACI'!AY28</f>
        <v>0</v>
      </c>
      <c r="BD218" s="664">
        <f>'3A 2025-2026 REPORTE CALIFICACI'!AZ28</f>
        <v>0</v>
      </c>
      <c r="BE218" s="664">
        <f>'3A 2025-2026 REPORTE CALIFICACI'!BA28</f>
        <v>0</v>
      </c>
      <c r="BF218" s="664">
        <f>'3A 2025-2026 REPORTE CALIFICACI'!BB28</f>
        <v>0</v>
      </c>
      <c r="BG218" s="716">
        <f>'3A 2025-2026 REPORTE CALIFICACI'!BC28</f>
        <v>0</v>
      </c>
      <c r="BH218" s="716">
        <f>'3A 2025-2026 REPORTE CALIFICACI'!BD28</f>
        <v>0</v>
      </c>
      <c r="BI218" s="716">
        <f>'3A 2025-2026 REPORTE CALIFICACI'!BE28</f>
        <v>0</v>
      </c>
      <c r="BJ218" s="716">
        <f>'3A 2025-2026 REPORTE CALIFICACI'!BF28</f>
        <v>0</v>
      </c>
      <c r="BK218" s="664"/>
      <c r="BL218" s="717">
        <f>'3A 2025-2026 REPORTE CALIFICACI'!BH28</f>
        <v>0</v>
      </c>
      <c r="BM218" s="665">
        <f>'3A 2025-2026 REPORTE CALIFICACI'!BI28</f>
        <v>0</v>
      </c>
      <c r="BN218" s="665" t="str">
        <f>'3A 2025-2026 REPORTE CALIFICACI'!BJ28</f>
        <v/>
      </c>
      <c r="BO218" s="665" t="str">
        <f>'3A 2025-2026 REPORTE CALIFICACI'!BK28</f>
        <v/>
      </c>
      <c r="BP218" s="665">
        <f>'3A 2025-2026 REPORTE CALIFICACI'!BL28</f>
        <v>0</v>
      </c>
      <c r="BQ218" s="665">
        <f>'3A 2025-2026 REPORTE CALIFICACI'!BM28</f>
        <v>0</v>
      </c>
      <c r="BR218" s="665" t="str">
        <f>'3A 2025-2026 REPORTE CALIFICACI'!BN28</f>
        <v/>
      </c>
      <c r="BS218" s="665" t="str">
        <f>'3A 2025-2026 REPORTE CALIFICACI'!BO28</f>
        <v/>
      </c>
      <c r="BT218" s="665">
        <f>'3A 2025-2026 REPORTE CALIFICACI'!BP28</f>
        <v>0</v>
      </c>
      <c r="BU218" s="664" t="str">
        <f>'3A 2025-2026 REPORTE CALIFICACI'!BQ28</f>
        <v/>
      </c>
      <c r="BV218" s="664" t="str">
        <f>'3A 2025-2026 REPORTE CALIFICACI'!BR28</f>
        <v/>
      </c>
      <c r="BW218" s="664" t="str">
        <f>'3A 2025-2026 REPORTE CALIFICACI'!BS28</f>
        <v/>
      </c>
      <c r="BX218" s="664" t="str">
        <f>'3A 2025-2026 REPORTE CALIFICACI'!BT28</f>
        <v>R</v>
      </c>
      <c r="BY218" s="666"/>
      <c r="BZ218" s="667"/>
      <c r="CA218" s="661"/>
      <c r="CB218" s="47"/>
      <c r="CC218" s="663" t="s">
        <v>1015</v>
      </c>
      <c r="CD218" s="664">
        <f>'3A 2025-2026 REPORTE CALIFICACI'!AM29</f>
        <v>0</v>
      </c>
      <c r="CE218" s="664">
        <f>'3A 2025-2026 REPORTE CALIFICACI'!AN29</f>
        <v>0</v>
      </c>
      <c r="CF218" s="664">
        <f>'3A 2025-2026 REPORTE CALIFICACI'!AO29</f>
        <v>0</v>
      </c>
      <c r="CG218" s="664">
        <f>'3A 2025-2026 REPORTE CALIFICACI'!AP29</f>
        <v>0</v>
      </c>
      <c r="CH218" s="664">
        <f>'3A 2025-2026 REPORTE CALIFICACI'!AQ29</f>
        <v>0</v>
      </c>
      <c r="CI218" s="664">
        <f>'3A 2025-2026 REPORTE CALIFICACI'!AR29</f>
        <v>0</v>
      </c>
      <c r="CJ218" s="664">
        <f>'3A 2025-2026 REPORTE CALIFICACI'!AS29</f>
        <v>0</v>
      </c>
      <c r="CK218" s="664">
        <f>'3A 2025-2026 REPORTE CALIFICACI'!AT29</f>
        <v>0</v>
      </c>
      <c r="CL218" s="664">
        <f>'3A 2025-2026 REPORTE CALIFICACI'!AU29</f>
        <v>0</v>
      </c>
      <c r="CM218" s="664">
        <f>'3A 2025-2026 REPORTE CALIFICACI'!AV29</f>
        <v>0</v>
      </c>
      <c r="CN218" s="664">
        <f>'3A 2025-2026 REPORTE CALIFICACI'!AW29</f>
        <v>0</v>
      </c>
      <c r="CO218" s="664">
        <f>'3A 2025-2026 REPORTE CALIFICACI'!AX29</f>
        <v>0</v>
      </c>
      <c r="CP218" s="664">
        <f>'3A 2025-2026 REPORTE CALIFICACI'!AY29</f>
        <v>0</v>
      </c>
      <c r="CQ218" s="664">
        <f>'3A 2025-2026 REPORTE CALIFICACI'!AZ29</f>
        <v>0</v>
      </c>
      <c r="CR218" s="664">
        <f>'3A 2025-2026 REPORTE CALIFICACI'!BA29</f>
        <v>0</v>
      </c>
      <c r="CS218" s="664">
        <f>'3A 2025-2026 REPORTE CALIFICACI'!BB29</f>
        <v>0</v>
      </c>
      <c r="CT218" s="716">
        <f>'3A 2025-2026 REPORTE CALIFICACI'!BC29</f>
        <v>0</v>
      </c>
      <c r="CU218" s="716">
        <f>'3A 2025-2026 REPORTE CALIFICACI'!BD29</f>
        <v>0</v>
      </c>
      <c r="CV218" s="716">
        <f>'3A 2025-2026 REPORTE CALIFICACI'!BE29</f>
        <v>0</v>
      </c>
      <c r="CW218" s="716">
        <f>'3A 2025-2026 REPORTE CALIFICACI'!BF29</f>
        <v>0</v>
      </c>
      <c r="CX218" s="664"/>
      <c r="CY218" s="717">
        <f>'3A 2025-2026 REPORTE CALIFICACI'!BH29</f>
        <v>0</v>
      </c>
      <c r="CZ218" s="665">
        <f>'3A 2025-2026 REPORTE CALIFICACI'!BI29</f>
        <v>0</v>
      </c>
      <c r="DA218" s="665" t="str">
        <f>'3A 2025-2026 REPORTE CALIFICACI'!BJ29</f>
        <v/>
      </c>
      <c r="DB218" s="665" t="str">
        <f>'3A 2025-2026 REPORTE CALIFICACI'!BK29</f>
        <v/>
      </c>
      <c r="DC218" s="665">
        <f>'3A 2025-2026 REPORTE CALIFICACI'!BL29</f>
        <v>0</v>
      </c>
      <c r="DD218" s="665">
        <f>'3A 2025-2026 REPORTE CALIFICACI'!BM29</f>
        <v>0</v>
      </c>
      <c r="DE218" s="665" t="str">
        <f>'3A 2025-2026 REPORTE CALIFICACI'!BN29</f>
        <v/>
      </c>
      <c r="DF218" s="665" t="str">
        <f>'3A 2025-2026 REPORTE CALIFICACI'!BO29</f>
        <v/>
      </c>
      <c r="DG218" s="665">
        <f>'3A 2025-2026 REPORTE CALIFICACI'!BP29</f>
        <v>0</v>
      </c>
      <c r="DH218" s="664" t="str">
        <f>'3A 2025-2026 REPORTE CALIFICACI'!BQ29</f>
        <v/>
      </c>
      <c r="DI218" s="664" t="str">
        <f>'3A 2025-2026 REPORTE CALIFICACI'!BR29</f>
        <v/>
      </c>
      <c r="DJ218" s="664" t="str">
        <f>'3A 2025-2026 REPORTE CALIFICACI'!BS29</f>
        <v/>
      </c>
      <c r="DK218" s="664" t="str">
        <f>'3A 2025-2026 REPORTE CALIFICACI'!BT29</f>
        <v>R</v>
      </c>
      <c r="DL218" s="666"/>
      <c r="DM218" s="667"/>
      <c r="DN218" s="661"/>
      <c r="DO218" s="47"/>
      <c r="DP218" s="663" t="s">
        <v>1015</v>
      </c>
      <c r="DQ218" s="664">
        <f>'3A 2025-2026 REPORTE CALIFICACI'!AM30</f>
        <v>0</v>
      </c>
      <c r="DR218" s="664">
        <f>'3A 2025-2026 REPORTE CALIFICACI'!AN30</f>
        <v>0</v>
      </c>
      <c r="DS218" s="664">
        <f>'3A 2025-2026 REPORTE CALIFICACI'!AO30</f>
        <v>0</v>
      </c>
      <c r="DT218" s="664">
        <f>'3A 2025-2026 REPORTE CALIFICACI'!AP30</f>
        <v>0</v>
      </c>
      <c r="DU218" s="664">
        <f>'3A 2025-2026 REPORTE CALIFICACI'!AQ30</f>
        <v>0</v>
      </c>
      <c r="DV218" s="664">
        <f>'3A 2025-2026 REPORTE CALIFICACI'!AR30</f>
        <v>0</v>
      </c>
      <c r="DW218" s="664">
        <f>'3A 2025-2026 REPORTE CALIFICACI'!AS30</f>
        <v>0</v>
      </c>
      <c r="DX218" s="664">
        <f>'3A 2025-2026 REPORTE CALIFICACI'!AT30</f>
        <v>0</v>
      </c>
      <c r="DY218" s="664">
        <f>'3A 2025-2026 REPORTE CALIFICACI'!AU30</f>
        <v>0</v>
      </c>
      <c r="DZ218" s="664">
        <f>'3A 2025-2026 REPORTE CALIFICACI'!AV30</f>
        <v>0</v>
      </c>
      <c r="EA218" s="664">
        <f>'3A 2025-2026 REPORTE CALIFICACI'!AW30</f>
        <v>0</v>
      </c>
      <c r="EB218" s="664">
        <f>'3A 2025-2026 REPORTE CALIFICACI'!AX30</f>
        <v>0</v>
      </c>
      <c r="EC218" s="664">
        <f>'3A 2025-2026 REPORTE CALIFICACI'!AY30</f>
        <v>0</v>
      </c>
      <c r="ED218" s="664">
        <f>'3A 2025-2026 REPORTE CALIFICACI'!AZ30</f>
        <v>0</v>
      </c>
      <c r="EE218" s="664">
        <f>'3A 2025-2026 REPORTE CALIFICACI'!BA30</f>
        <v>0</v>
      </c>
      <c r="EF218" s="664">
        <f>'3A 2025-2026 REPORTE CALIFICACI'!BB30</f>
        <v>0</v>
      </c>
      <c r="EG218" s="716">
        <f>'3A 2025-2026 REPORTE CALIFICACI'!BC30</f>
        <v>0</v>
      </c>
      <c r="EH218" s="716">
        <f>'3A 2025-2026 REPORTE CALIFICACI'!BD30</f>
        <v>0</v>
      </c>
      <c r="EI218" s="716">
        <f>'3A 2025-2026 REPORTE CALIFICACI'!BE30</f>
        <v>0</v>
      </c>
      <c r="EJ218" s="716">
        <f>'3A 2025-2026 REPORTE CALIFICACI'!BF30</f>
        <v>0</v>
      </c>
      <c r="EK218" s="665">
        <f>'3A 2025-2026 REPORTE CALIFICACI'!BG30</f>
        <v>0</v>
      </c>
      <c r="EL218" s="717">
        <f>'3A 2025-2026 REPORTE CALIFICACI'!BH30</f>
        <v>0</v>
      </c>
      <c r="EM218" s="665">
        <f>'3A 2025-2026 REPORTE CALIFICACI'!BI30</f>
        <v>0</v>
      </c>
      <c r="EN218" s="665" t="str">
        <f>'3A 2025-2026 REPORTE CALIFICACI'!BJ30</f>
        <v/>
      </c>
      <c r="EO218" s="665" t="str">
        <f>'3A 2025-2026 REPORTE CALIFICACI'!BK30</f>
        <v/>
      </c>
      <c r="EP218" s="665">
        <f>'3A 2025-2026 REPORTE CALIFICACI'!BL30</f>
        <v>0</v>
      </c>
      <c r="EQ218" s="665">
        <f>'3A 2025-2026 REPORTE CALIFICACI'!BM30</f>
        <v>0</v>
      </c>
      <c r="ER218" s="665" t="str">
        <f>'3A 2025-2026 REPORTE CALIFICACI'!BN30</f>
        <v/>
      </c>
      <c r="ES218" s="665" t="str">
        <f>'3A 2025-2026 REPORTE CALIFICACI'!BO30</f>
        <v/>
      </c>
      <c r="ET218" s="665">
        <f>'3A 2025-2026 REPORTE CALIFICACI'!BP30</f>
        <v>0</v>
      </c>
      <c r="EU218" s="664" t="str">
        <f>'3A 2025-2026 REPORTE CALIFICACI'!BQ30</f>
        <v/>
      </c>
      <c r="EV218" s="664" t="str">
        <f>'3A 2025-2026 REPORTE CALIFICACI'!BR30</f>
        <v/>
      </c>
      <c r="EW218" s="664" t="str">
        <f>'3A 2025-2026 REPORTE CALIFICACI'!BS30</f>
        <v/>
      </c>
      <c r="EX218" s="664" t="str">
        <f>'3A 2025-2026 REPORTE CALIFICACI'!BT30</f>
        <v>R</v>
      </c>
      <c r="EY218" s="666"/>
    </row>
    <row r="219" ht="76.5" customHeight="1">
      <c r="A219" s="661"/>
      <c r="B219" s="47"/>
      <c r="C219" s="663" t="s">
        <v>1016</v>
      </c>
      <c r="D219" s="664">
        <f>'3A 2025-2026 REPORTE CALIFICACI'!BU27</f>
        <v>82</v>
      </c>
      <c r="E219" s="664">
        <f>'3A 2025-2026 REPORTE CALIFICACI'!BV27</f>
        <v>80</v>
      </c>
      <c r="F219" s="664">
        <f>'3A 2025-2026 REPORTE CALIFICACI'!BW27</f>
        <v>82</v>
      </c>
      <c r="G219" s="664">
        <f>'3A 2025-2026 REPORTE CALIFICACI'!BX27</f>
        <v>0</v>
      </c>
      <c r="H219" s="664">
        <f>'3A 2025-2026 REPORTE CALIFICACI'!BY27</f>
        <v>83</v>
      </c>
      <c r="I219" s="664">
        <f>'3A 2025-2026 REPORTE CALIFICACI'!BZ27</f>
        <v>82</v>
      </c>
      <c r="J219" s="664">
        <f>'3A 2025-2026 REPORTE CALIFICACI'!CA27</f>
        <v>81</v>
      </c>
      <c r="K219" s="664">
        <f>'3A 2025-2026 REPORTE CALIFICACI'!CB27</f>
        <v>0</v>
      </c>
      <c r="L219" s="664">
        <f>'3A 2025-2026 REPORTE CALIFICACI'!CC27</f>
        <v>86</v>
      </c>
      <c r="M219" s="664">
        <f>'3A 2025-2026 REPORTE CALIFICACI'!CD27</f>
        <v>84</v>
      </c>
      <c r="N219" s="664">
        <f>'3A 2025-2026 REPORTE CALIFICACI'!CE27</f>
        <v>82</v>
      </c>
      <c r="O219" s="664">
        <f>'3A 2025-2026 REPORTE CALIFICACI'!CF27</f>
        <v>0</v>
      </c>
      <c r="P219" s="664">
        <f>'3A 2025-2026 REPORTE CALIFICACI'!CG27</f>
        <v>85</v>
      </c>
      <c r="Q219" s="664">
        <f>'3A 2025-2026 REPORTE CALIFICACI'!CH27</f>
        <v>85</v>
      </c>
      <c r="R219" s="664">
        <f>'3A 2025-2026 REPORTE CALIFICACI'!CI27</f>
        <v>83</v>
      </c>
      <c r="S219" s="664">
        <f>'3A 2025-2026 REPORTE CALIFICACI'!CJ27</f>
        <v>0</v>
      </c>
      <c r="T219" s="716">
        <f>'3A 2025-2026 REPORTE CALIFICACI'!CK27</f>
        <v>61</v>
      </c>
      <c r="U219" s="716">
        <f>'3A 2025-2026 REPORTE CALIFICACI'!CL27</f>
        <v>61.5</v>
      </c>
      <c r="V219" s="716">
        <f>'3A 2025-2026 REPORTE CALIFICACI'!CM27</f>
        <v>63</v>
      </c>
      <c r="W219" s="716">
        <f>'3A 2025-2026 REPORTE CALIFICACI'!CN27</f>
        <v>63.25</v>
      </c>
      <c r="X219" s="665">
        <f>'3A 2025-2026 REPORTE CALIFICACI'!CO27</f>
        <v>62.1875</v>
      </c>
      <c r="Y219" s="717">
        <f>'3A 2025-2026 REPORTE CALIFICACI'!CP27</f>
        <v>0.669047619</v>
      </c>
      <c r="Z219" s="665">
        <f>'3A 2025-2026 REPORTE CALIFICACI'!CQ27</f>
        <v>31.09375</v>
      </c>
      <c r="AA219" s="665" t="str">
        <f>'3A 2025-2026 REPORTE CALIFICACI'!CR27</f>
        <v/>
      </c>
      <c r="AB219" s="665" t="str">
        <f>'3A 2025-2026 REPORTE CALIFICACI'!CS27</f>
        <v/>
      </c>
      <c r="AC219" s="665">
        <f>'3A 2025-2026 REPORTE CALIFICACI'!CT27</f>
        <v>31</v>
      </c>
      <c r="AD219" s="665">
        <f>'3A 2025-2026 REPORTE CALIFICACI'!CU27</f>
        <v>18.65625</v>
      </c>
      <c r="AE219" s="665" t="str">
        <f>'3A 2025-2026 REPORTE CALIFICACI'!CV27</f>
        <v/>
      </c>
      <c r="AF219" s="665" t="str">
        <f>'3A 2025-2026 REPORTE CALIFICACI'!CW27</f>
        <v/>
      </c>
      <c r="AG219" s="665">
        <f>'3A 2025-2026 REPORTE CALIFICACI'!CX27</f>
        <v>19</v>
      </c>
      <c r="AH219" s="665">
        <f>'3A 2025-2026 REPORTE CALIFICACI'!CY27</f>
        <v>62.1875</v>
      </c>
      <c r="AI219" s="665" t="str">
        <f>'3A 2025-2026 REPORTE CALIFICACI'!CZ27</f>
        <v/>
      </c>
      <c r="AJ219" s="664" t="str">
        <f>'3A 2025-2026 REPORTE CALIFICACI'!DA27</f>
        <v/>
      </c>
      <c r="AK219" s="664" t="str">
        <f>'3A 2025-2026 REPORTE CALIFICACI'!DB27</f>
        <v>R</v>
      </c>
      <c r="AL219" s="666"/>
      <c r="AM219" s="667"/>
      <c r="AN219" s="661"/>
      <c r="AO219" s="47"/>
      <c r="AP219" s="663" t="s">
        <v>1016</v>
      </c>
      <c r="AQ219" s="664">
        <f>'3A 2025-2026 REPORTE CALIFICACI'!BU28</f>
        <v>70</v>
      </c>
      <c r="AR219" s="664">
        <f>'3A 2025-2026 REPORTE CALIFICACI'!BV28</f>
        <v>75</v>
      </c>
      <c r="AS219" s="664">
        <f>'3A 2025-2026 REPORTE CALIFICACI'!BW28</f>
        <v>80</v>
      </c>
      <c r="AT219" s="664">
        <f>'3A 2025-2026 REPORTE CALIFICACI'!BX28</f>
        <v>0</v>
      </c>
      <c r="AU219" s="664">
        <f>'3A 2025-2026 REPORTE CALIFICACI'!BY28</f>
        <v>70</v>
      </c>
      <c r="AV219" s="664">
        <f>'3A 2025-2026 REPORTE CALIFICACI'!BZ28</f>
        <v>75</v>
      </c>
      <c r="AW219" s="664">
        <f>'3A 2025-2026 REPORTE CALIFICACI'!CA28</f>
        <v>80</v>
      </c>
      <c r="AX219" s="664">
        <f>'3A 2025-2026 REPORTE CALIFICACI'!CB28</f>
        <v>0</v>
      </c>
      <c r="AY219" s="664">
        <f>'3A 2025-2026 REPORTE CALIFICACI'!CC28</f>
        <v>73</v>
      </c>
      <c r="AZ219" s="664">
        <f>'3A 2025-2026 REPORTE CALIFICACI'!CD28</f>
        <v>71</v>
      </c>
      <c r="BA219" s="664">
        <f>'3A 2025-2026 REPORTE CALIFICACI'!CE28</f>
        <v>74</v>
      </c>
      <c r="BB219" s="664">
        <f>'3A 2025-2026 REPORTE CALIFICACI'!CF28</f>
        <v>0</v>
      </c>
      <c r="BC219" s="664">
        <f>'3A 2025-2026 REPORTE CALIFICACI'!CG28</f>
        <v>72</v>
      </c>
      <c r="BD219" s="664">
        <f>'3A 2025-2026 REPORTE CALIFICACI'!CH28</f>
        <v>73</v>
      </c>
      <c r="BE219" s="664">
        <f>'3A 2025-2026 REPORTE CALIFICACI'!CI28</f>
        <v>75</v>
      </c>
      <c r="BF219" s="664">
        <f>'3A 2025-2026 REPORTE CALIFICACI'!CJ28</f>
        <v>0</v>
      </c>
      <c r="BG219" s="716">
        <f>'3A 2025-2026 REPORTE CALIFICACI'!CK28</f>
        <v>56.25</v>
      </c>
      <c r="BH219" s="716">
        <f>'3A 2025-2026 REPORTE CALIFICACI'!CL28</f>
        <v>56.25</v>
      </c>
      <c r="BI219" s="716">
        <f>'3A 2025-2026 REPORTE CALIFICACI'!CM28</f>
        <v>54.5</v>
      </c>
      <c r="BJ219" s="716">
        <f>'3A 2025-2026 REPORTE CALIFICACI'!CN28</f>
        <v>55</v>
      </c>
      <c r="BK219" s="664"/>
      <c r="BL219" s="717">
        <f>'3A 2025-2026 REPORTE CALIFICACI'!CP28</f>
        <v>0.7</v>
      </c>
      <c r="BM219" s="665">
        <f>'3A 2025-2026 REPORTE CALIFICACI'!CQ28</f>
        <v>27.75</v>
      </c>
      <c r="BN219" s="665" t="str">
        <f>'3A 2025-2026 REPORTE CALIFICACI'!CR28</f>
        <v/>
      </c>
      <c r="BO219" s="665" t="str">
        <f>'3A 2025-2026 REPORTE CALIFICACI'!CS28</f>
        <v/>
      </c>
      <c r="BP219" s="665">
        <f>'3A 2025-2026 REPORTE CALIFICACI'!CT28</f>
        <v>28</v>
      </c>
      <c r="BQ219" s="665">
        <f>'3A 2025-2026 REPORTE CALIFICACI'!CU28</f>
        <v>16.65</v>
      </c>
      <c r="BR219" s="665" t="str">
        <f>'3A 2025-2026 REPORTE CALIFICACI'!CV28</f>
        <v/>
      </c>
      <c r="BS219" s="665" t="str">
        <f>'3A 2025-2026 REPORTE CALIFICACI'!CW28</f>
        <v/>
      </c>
      <c r="BT219" s="665">
        <f>'3A 2025-2026 REPORTE CALIFICACI'!CX28</f>
        <v>17</v>
      </c>
      <c r="BU219" s="665">
        <f>'3A 2025-2026 REPORTE CALIFICACI'!CY28</f>
        <v>55.5</v>
      </c>
      <c r="BV219" s="665" t="str">
        <f>'3A 2025-2026 REPORTE CALIFICACI'!CZ28</f>
        <v/>
      </c>
      <c r="BW219" s="664" t="str">
        <f>'3A 2025-2026 REPORTE CALIFICACI'!DA28</f>
        <v/>
      </c>
      <c r="BX219" s="664" t="str">
        <f>'3A 2025-2026 REPORTE CALIFICACI'!DB28</f>
        <v>R</v>
      </c>
      <c r="BY219" s="666"/>
      <c r="BZ219" s="667"/>
      <c r="CA219" s="661"/>
      <c r="CB219" s="47"/>
      <c r="CC219" s="663" t="s">
        <v>1016</v>
      </c>
      <c r="CD219" s="664">
        <f>'3A 2025-2026 REPORTE CALIFICACI'!BU29</f>
        <v>72</v>
      </c>
      <c r="CE219" s="664">
        <f>'3A 2025-2026 REPORTE CALIFICACI'!BV29</f>
        <v>35</v>
      </c>
      <c r="CF219" s="664">
        <f>'3A 2025-2026 REPORTE CALIFICACI'!BW29</f>
        <v>50</v>
      </c>
      <c r="CG219" s="664">
        <f>'3A 2025-2026 REPORTE CALIFICACI'!BX29</f>
        <v>0</v>
      </c>
      <c r="CH219" s="664">
        <f>'3A 2025-2026 REPORTE CALIFICACI'!BY29</f>
        <v>71</v>
      </c>
      <c r="CI219" s="664">
        <f>'3A 2025-2026 REPORTE CALIFICACI'!BZ29</f>
        <v>70</v>
      </c>
      <c r="CJ219" s="664">
        <f>'3A 2025-2026 REPORTE CALIFICACI'!CA29</f>
        <v>70</v>
      </c>
      <c r="CK219" s="664">
        <f>'3A 2025-2026 REPORTE CALIFICACI'!CB29</f>
        <v>0</v>
      </c>
      <c r="CL219" s="664">
        <f>'3A 2025-2026 REPORTE CALIFICACI'!CC29</f>
        <v>71</v>
      </c>
      <c r="CM219" s="664">
        <f>'3A 2025-2026 REPORTE CALIFICACI'!CD29</f>
        <v>70</v>
      </c>
      <c r="CN219" s="664">
        <f>'3A 2025-2026 REPORTE CALIFICACI'!CE29</f>
        <v>70</v>
      </c>
      <c r="CO219" s="664">
        <f>'3A 2025-2026 REPORTE CALIFICACI'!CF29</f>
        <v>0</v>
      </c>
      <c r="CP219" s="664">
        <f>'3A 2025-2026 REPORTE CALIFICACI'!CG29</f>
        <v>70</v>
      </c>
      <c r="CQ219" s="664">
        <f>'3A 2025-2026 REPORTE CALIFICACI'!CH29</f>
        <v>70</v>
      </c>
      <c r="CR219" s="664">
        <f>'3A 2025-2026 REPORTE CALIFICACI'!CI29</f>
        <v>70</v>
      </c>
      <c r="CS219" s="664">
        <f>'3A 2025-2026 REPORTE CALIFICACI'!CJ29</f>
        <v>0</v>
      </c>
      <c r="CT219" s="716">
        <f>'3A 2025-2026 REPORTE CALIFICACI'!CK29</f>
        <v>39.25</v>
      </c>
      <c r="CU219" s="716">
        <f>'3A 2025-2026 REPORTE CALIFICACI'!CL29</f>
        <v>52.75</v>
      </c>
      <c r="CV219" s="716">
        <f>'3A 2025-2026 REPORTE CALIFICACI'!CM29</f>
        <v>52.75</v>
      </c>
      <c r="CW219" s="716">
        <f>'3A 2025-2026 REPORTE CALIFICACI'!CN29</f>
        <v>52.5</v>
      </c>
      <c r="CX219" s="664"/>
      <c r="CY219" s="717">
        <f>'3A 2025-2026 REPORTE CALIFICACI'!CP29</f>
        <v>0.6732142857</v>
      </c>
      <c r="CZ219" s="665">
        <f>'3A 2025-2026 REPORTE CALIFICACI'!CQ29</f>
        <v>24.65625</v>
      </c>
      <c r="DA219" s="665" t="str">
        <f>'3A 2025-2026 REPORTE CALIFICACI'!CR29</f>
        <v/>
      </c>
      <c r="DB219" s="665" t="str">
        <f>'3A 2025-2026 REPORTE CALIFICACI'!CS29</f>
        <v/>
      </c>
      <c r="DC219" s="665">
        <f>'3A 2025-2026 REPORTE CALIFICACI'!CT29</f>
        <v>25</v>
      </c>
      <c r="DD219" s="665">
        <f>'3A 2025-2026 REPORTE CALIFICACI'!CU29</f>
        <v>14.79375</v>
      </c>
      <c r="DE219" s="665" t="str">
        <f>'3A 2025-2026 REPORTE CALIFICACI'!CV29</f>
        <v/>
      </c>
      <c r="DF219" s="665" t="str">
        <f>'3A 2025-2026 REPORTE CALIFICACI'!CW29</f>
        <v/>
      </c>
      <c r="DG219" s="665">
        <f>'3A 2025-2026 REPORTE CALIFICACI'!CX29</f>
        <v>15</v>
      </c>
      <c r="DH219" s="665">
        <f>'3A 2025-2026 REPORTE CALIFICACI'!CY29</f>
        <v>49.3125</v>
      </c>
      <c r="DI219" s="665" t="str">
        <f>'3A 2025-2026 REPORTE CALIFICACI'!CZ29</f>
        <v/>
      </c>
      <c r="DJ219" s="664" t="str">
        <f>'3A 2025-2026 REPORTE CALIFICACI'!DA29</f>
        <v/>
      </c>
      <c r="DK219" s="664" t="str">
        <f>'3A 2025-2026 REPORTE CALIFICACI'!DB29</f>
        <v>R</v>
      </c>
      <c r="DL219" s="666"/>
      <c r="DM219" s="667"/>
      <c r="DN219" s="661"/>
      <c r="DO219" s="47"/>
      <c r="DP219" s="663" t="s">
        <v>1016</v>
      </c>
      <c r="DQ219" s="664">
        <f>'3A 2025-2026 REPORTE CALIFICACI'!BU30</f>
        <v>35</v>
      </c>
      <c r="DR219" s="664">
        <f>'3A 2025-2026 REPORTE CALIFICACI'!BV30</f>
        <v>10</v>
      </c>
      <c r="DS219" s="664">
        <f>'3A 2025-2026 REPORTE CALIFICACI'!BW30</f>
        <v>15</v>
      </c>
      <c r="DT219" s="664">
        <f>'3A 2025-2026 REPORTE CALIFICACI'!BX30</f>
        <v>0</v>
      </c>
      <c r="DU219" s="664">
        <f>'3A 2025-2026 REPORTE CALIFICACI'!BY30</f>
        <v>30</v>
      </c>
      <c r="DV219" s="664">
        <f>'3A 2025-2026 REPORTE CALIFICACI'!BZ30</f>
        <v>10</v>
      </c>
      <c r="DW219" s="664">
        <f>'3A 2025-2026 REPORTE CALIFICACI'!CA30</f>
        <v>10</v>
      </c>
      <c r="DX219" s="664">
        <f>'3A 2025-2026 REPORTE CALIFICACI'!CB30</f>
        <v>0</v>
      </c>
      <c r="DY219" s="664">
        <f>'3A 2025-2026 REPORTE CALIFICACI'!CC30</f>
        <v>70</v>
      </c>
      <c r="DZ219" s="664">
        <f>'3A 2025-2026 REPORTE CALIFICACI'!CD30</f>
        <v>70</v>
      </c>
      <c r="EA219" s="664">
        <f>'3A 2025-2026 REPORTE CALIFICACI'!CE30</f>
        <v>70</v>
      </c>
      <c r="EB219" s="664">
        <f>'3A 2025-2026 REPORTE CALIFICACI'!CF30</f>
        <v>0</v>
      </c>
      <c r="EC219" s="664">
        <f>'3A 2025-2026 REPORTE CALIFICACI'!CG30</f>
        <v>73</v>
      </c>
      <c r="ED219" s="664">
        <f>'3A 2025-2026 REPORTE CALIFICACI'!CH30</f>
        <v>70</v>
      </c>
      <c r="EE219" s="664">
        <f>'3A 2025-2026 REPORTE CALIFICACI'!CI30</f>
        <v>70</v>
      </c>
      <c r="EF219" s="664">
        <f>'3A 2025-2026 REPORTE CALIFICACI'!CJ30</f>
        <v>0</v>
      </c>
      <c r="EG219" s="716">
        <f>'3A 2025-2026 REPORTE CALIFICACI'!CK30</f>
        <v>15</v>
      </c>
      <c r="EH219" s="716">
        <f>'3A 2025-2026 REPORTE CALIFICACI'!CL30</f>
        <v>12.5</v>
      </c>
      <c r="EI219" s="716">
        <f>'3A 2025-2026 REPORTE CALIFICACI'!CM30</f>
        <v>52.5</v>
      </c>
      <c r="EJ219" s="716">
        <f>'3A 2025-2026 REPORTE CALIFICACI'!CN30</f>
        <v>53.25</v>
      </c>
      <c r="EK219" s="665">
        <f>'3A 2025-2026 REPORTE CALIFICACI'!CO30</f>
        <v>33.3125</v>
      </c>
      <c r="EL219" s="717">
        <f>'3A 2025-2026 REPORTE CALIFICACI'!CP30</f>
        <v>0.6428571429</v>
      </c>
      <c r="EM219" s="665">
        <f>'3A 2025-2026 REPORTE CALIFICACI'!CQ30</f>
        <v>16.65625</v>
      </c>
      <c r="EN219" s="665" t="str">
        <f>'3A 2025-2026 REPORTE CALIFICACI'!CR30</f>
        <v/>
      </c>
      <c r="EO219" s="665" t="str">
        <f>'3A 2025-2026 REPORTE CALIFICACI'!CS30</f>
        <v/>
      </c>
      <c r="EP219" s="665">
        <f>'3A 2025-2026 REPORTE CALIFICACI'!CT30</f>
        <v>17</v>
      </c>
      <c r="EQ219" s="665">
        <f>'3A 2025-2026 REPORTE CALIFICACI'!CU30</f>
        <v>9.99375</v>
      </c>
      <c r="ER219" s="665" t="str">
        <f>'3A 2025-2026 REPORTE CALIFICACI'!CV30</f>
        <v/>
      </c>
      <c r="ES219" s="665" t="str">
        <f>'3A 2025-2026 REPORTE CALIFICACI'!CW30</f>
        <v/>
      </c>
      <c r="ET219" s="665">
        <f>'3A 2025-2026 REPORTE CALIFICACI'!CX30</f>
        <v>10</v>
      </c>
      <c r="EU219" s="665">
        <f>'3A 2025-2026 REPORTE CALIFICACI'!CY30</f>
        <v>33.3125</v>
      </c>
      <c r="EV219" s="665" t="str">
        <f>'3A 2025-2026 REPORTE CALIFICACI'!CZ30</f>
        <v/>
      </c>
      <c r="EW219" s="664" t="str">
        <f>'3A 2025-2026 REPORTE CALIFICACI'!DA30</f>
        <v/>
      </c>
      <c r="EX219" s="664" t="str">
        <f>'3A 2025-2026 REPORTE CALIFICACI'!DB30</f>
        <v>R</v>
      </c>
      <c r="EY219" s="666"/>
    </row>
    <row r="220" ht="52.5" customHeight="1">
      <c r="A220" s="661"/>
      <c r="B220" s="47"/>
      <c r="C220" s="663" t="s">
        <v>1017</v>
      </c>
      <c r="D220" s="664">
        <f>'3A 2025-2026 REPORTE CALIFICACI'!DC27</f>
        <v>91</v>
      </c>
      <c r="E220" s="664">
        <f>'3A 2025-2026 REPORTE CALIFICACI'!DD27</f>
        <v>70</v>
      </c>
      <c r="F220" s="664">
        <f>'3A 2025-2026 REPORTE CALIFICACI'!DE27</f>
        <v>70</v>
      </c>
      <c r="G220" s="664">
        <f>'3A 2025-2026 REPORTE CALIFICACI'!DF27</f>
        <v>0</v>
      </c>
      <c r="H220" s="664">
        <f>'3A 2025-2026 REPORTE CALIFICACI'!DG27</f>
        <v>70</v>
      </c>
      <c r="I220" s="664">
        <f>'3A 2025-2026 REPORTE CALIFICACI'!DH27</f>
        <v>70</v>
      </c>
      <c r="J220" s="664">
        <f>'3A 2025-2026 REPORTE CALIFICACI'!DI27</f>
        <v>70</v>
      </c>
      <c r="K220" s="664">
        <f>'3A 2025-2026 REPORTE CALIFICACI'!DJ27</f>
        <v>0</v>
      </c>
      <c r="L220" s="664">
        <f>'3A 2025-2026 REPORTE CALIFICACI'!DK27</f>
        <v>74</v>
      </c>
      <c r="M220" s="664">
        <f>'3A 2025-2026 REPORTE CALIFICACI'!DL27</f>
        <v>78</v>
      </c>
      <c r="N220" s="664">
        <f>'3A 2025-2026 REPORTE CALIFICACI'!DM27</f>
        <v>80</v>
      </c>
      <c r="O220" s="664">
        <f>'3A 2025-2026 REPORTE CALIFICACI'!DN27</f>
        <v>0</v>
      </c>
      <c r="P220" s="664">
        <f>'3A 2025-2026 REPORTE CALIFICACI'!DO27</f>
        <v>70</v>
      </c>
      <c r="Q220" s="664">
        <f>'3A 2025-2026 REPORTE CALIFICACI'!DP27</f>
        <v>73</v>
      </c>
      <c r="R220" s="664">
        <f>'3A 2025-2026 REPORTE CALIFICACI'!DQ27</f>
        <v>79</v>
      </c>
      <c r="S220" s="664">
        <f>'3A 2025-2026 REPORTE CALIFICACI'!DR27</f>
        <v>0</v>
      </c>
      <c r="T220" s="716">
        <f>'3A 2025-2026 REPORTE CALIFICACI'!DS27</f>
        <v>57.75</v>
      </c>
      <c r="U220" s="716">
        <f>'3A 2025-2026 REPORTE CALIFICACI'!DT27</f>
        <v>52.5</v>
      </c>
      <c r="V220" s="716">
        <f>'3A 2025-2026 REPORTE CALIFICACI'!DU27</f>
        <v>58</v>
      </c>
      <c r="W220" s="716">
        <f>'3A 2025-2026 REPORTE CALIFICACI'!DV27</f>
        <v>55.5</v>
      </c>
      <c r="X220" s="665">
        <f>'3A 2025-2026 REPORTE CALIFICACI'!DW27</f>
        <v>55.9375</v>
      </c>
      <c r="Y220" s="717">
        <f>'3A 2025-2026 REPORTE CALIFICACI'!DX27</f>
        <v>0.6374404762</v>
      </c>
      <c r="Z220" s="665">
        <f>'3A 2025-2026 REPORTE CALIFICACI'!DY27</f>
        <v>27.96875</v>
      </c>
      <c r="AA220" s="665" t="str">
        <f>'3A 2025-2026 REPORTE CALIFICACI'!DZ27</f>
        <v/>
      </c>
      <c r="AB220" s="665" t="str">
        <f>'3A 2025-2026 REPORTE CALIFICACI'!EA27</f>
        <v/>
      </c>
      <c r="AC220" s="665">
        <f>'3A 2025-2026 REPORTE CALIFICACI'!EB27</f>
        <v>28</v>
      </c>
      <c r="AD220" s="665">
        <f>'3A 2025-2026 REPORTE CALIFICACI'!EC27</f>
        <v>16.78125</v>
      </c>
      <c r="AE220" s="665" t="str">
        <f>'3A 2025-2026 REPORTE CALIFICACI'!ED27</f>
        <v/>
      </c>
      <c r="AF220" s="665" t="str">
        <f>'3A 2025-2026 REPORTE CALIFICACI'!EE27</f>
        <v/>
      </c>
      <c r="AG220" s="665">
        <f>'3A 2025-2026 REPORTE CALIFICACI'!EF27</f>
        <v>17</v>
      </c>
      <c r="AH220" s="665">
        <f>'3A 2025-2026 REPORTE CALIFICACI'!EG27</f>
        <v>55.9375</v>
      </c>
      <c r="AI220" s="665" t="str">
        <f>'3A 2025-2026 REPORTE CALIFICACI'!EH27</f>
        <v/>
      </c>
      <c r="AJ220" s="664" t="str">
        <f>'3A 2025-2026 REPORTE CALIFICACI'!EI27</f>
        <v/>
      </c>
      <c r="AK220" s="664" t="str">
        <f>'3A 2025-2026 REPORTE CALIFICACI'!EJ27</f>
        <v>R</v>
      </c>
      <c r="AL220" s="666"/>
      <c r="AM220" s="667"/>
      <c r="AN220" s="661"/>
      <c r="AO220" s="47"/>
      <c r="AP220" s="663" t="s">
        <v>1017</v>
      </c>
      <c r="AQ220" s="664">
        <f>'3A 2025-2026 REPORTE CALIFICACI'!DC28</f>
        <v>85</v>
      </c>
      <c r="AR220" s="664">
        <f>'3A 2025-2026 REPORTE CALIFICACI'!DD28</f>
        <v>72</v>
      </c>
      <c r="AS220" s="664">
        <f>'3A 2025-2026 REPORTE CALIFICACI'!DE28</f>
        <v>80</v>
      </c>
      <c r="AT220" s="664">
        <f>'3A 2025-2026 REPORTE CALIFICACI'!DF28</f>
        <v>0</v>
      </c>
      <c r="AU220" s="664">
        <f>'3A 2025-2026 REPORTE CALIFICACI'!DG28</f>
        <v>75</v>
      </c>
      <c r="AV220" s="664">
        <f>'3A 2025-2026 REPORTE CALIFICACI'!DH28</f>
        <v>90</v>
      </c>
      <c r="AW220" s="664">
        <f>'3A 2025-2026 REPORTE CALIFICACI'!DI28</f>
        <v>75</v>
      </c>
      <c r="AX220" s="664">
        <f>'3A 2025-2026 REPORTE CALIFICACI'!DJ28</f>
        <v>0</v>
      </c>
      <c r="AY220" s="664">
        <f>'3A 2025-2026 REPORTE CALIFICACI'!DK28</f>
        <v>87</v>
      </c>
      <c r="AZ220" s="664">
        <f>'3A 2025-2026 REPORTE CALIFICACI'!DL28</f>
        <v>88</v>
      </c>
      <c r="BA220" s="664">
        <f>'3A 2025-2026 REPORTE CALIFICACI'!DM28</f>
        <v>80</v>
      </c>
      <c r="BB220" s="664">
        <f>'3A 2025-2026 REPORTE CALIFICACI'!DN28</f>
        <v>0</v>
      </c>
      <c r="BC220" s="664">
        <f>'3A 2025-2026 REPORTE CALIFICACI'!DO28</f>
        <v>93</v>
      </c>
      <c r="BD220" s="664">
        <f>'3A 2025-2026 REPORTE CALIFICACI'!DP28</f>
        <v>83</v>
      </c>
      <c r="BE220" s="664">
        <f>'3A 2025-2026 REPORTE CALIFICACI'!DQ28</f>
        <v>85</v>
      </c>
      <c r="BF220" s="664">
        <f>'3A 2025-2026 REPORTE CALIFICACI'!DR28</f>
        <v>0</v>
      </c>
      <c r="BG220" s="716">
        <f>'3A 2025-2026 REPORTE CALIFICACI'!DS28</f>
        <v>59.25</v>
      </c>
      <c r="BH220" s="716">
        <f>'3A 2025-2026 REPORTE CALIFICACI'!DT28</f>
        <v>60</v>
      </c>
      <c r="BI220" s="716">
        <f>'3A 2025-2026 REPORTE CALIFICACI'!DU28</f>
        <v>63.75</v>
      </c>
      <c r="BJ220" s="716">
        <f>'3A 2025-2026 REPORTE CALIFICACI'!DV28</f>
        <v>65.25</v>
      </c>
      <c r="BK220" s="664"/>
      <c r="BL220" s="717">
        <f>'3A 2025-2026 REPORTE CALIFICACI'!DX28</f>
        <v>0.7</v>
      </c>
      <c r="BM220" s="665">
        <f>'3A 2025-2026 REPORTE CALIFICACI'!DY28</f>
        <v>31.03125</v>
      </c>
      <c r="BN220" s="665" t="str">
        <f>'3A 2025-2026 REPORTE CALIFICACI'!DZ28</f>
        <v/>
      </c>
      <c r="BO220" s="665" t="str">
        <f>'3A 2025-2026 REPORTE CALIFICACI'!EA28</f>
        <v/>
      </c>
      <c r="BP220" s="665">
        <f>'3A 2025-2026 REPORTE CALIFICACI'!EB28</f>
        <v>31</v>
      </c>
      <c r="BQ220" s="665">
        <f>'3A 2025-2026 REPORTE CALIFICACI'!EC28</f>
        <v>18.61875</v>
      </c>
      <c r="BR220" s="665" t="str">
        <f>'3A 2025-2026 REPORTE CALIFICACI'!ED28</f>
        <v/>
      </c>
      <c r="BS220" s="665" t="str">
        <f>'3A 2025-2026 REPORTE CALIFICACI'!EE28</f>
        <v/>
      </c>
      <c r="BT220" s="665">
        <f>'3A 2025-2026 REPORTE CALIFICACI'!EF28</f>
        <v>19</v>
      </c>
      <c r="BU220" s="665">
        <f>'3A 2025-2026 REPORTE CALIFICACI'!EG28</f>
        <v>62.0625</v>
      </c>
      <c r="BV220" s="665" t="str">
        <f>'3A 2025-2026 REPORTE CALIFICACI'!EH28</f>
        <v/>
      </c>
      <c r="BW220" s="664" t="str">
        <f>'3A 2025-2026 REPORTE CALIFICACI'!EI28</f>
        <v/>
      </c>
      <c r="BX220" s="664" t="str">
        <f>'3A 2025-2026 REPORTE CALIFICACI'!EJ28</f>
        <v>R</v>
      </c>
      <c r="BY220" s="666"/>
      <c r="BZ220" s="667"/>
      <c r="CA220" s="661"/>
      <c r="CB220" s="47"/>
      <c r="CC220" s="663" t="s">
        <v>1017</v>
      </c>
      <c r="CD220" s="664">
        <f>'3A 2025-2026 REPORTE CALIFICACI'!DC29</f>
        <v>60</v>
      </c>
      <c r="CE220" s="664">
        <f>'3A 2025-2026 REPORTE CALIFICACI'!DD29</f>
        <v>35</v>
      </c>
      <c r="CF220" s="664">
        <f>'3A 2025-2026 REPORTE CALIFICACI'!DE29</f>
        <v>50</v>
      </c>
      <c r="CG220" s="664">
        <f>'3A 2025-2026 REPORTE CALIFICACI'!DF29</f>
        <v>0</v>
      </c>
      <c r="CH220" s="664">
        <f>'3A 2025-2026 REPORTE CALIFICACI'!DG29</f>
        <v>60</v>
      </c>
      <c r="CI220" s="664">
        <f>'3A 2025-2026 REPORTE CALIFICACI'!DH29</f>
        <v>60</v>
      </c>
      <c r="CJ220" s="664">
        <f>'3A 2025-2026 REPORTE CALIFICACI'!DI29</f>
        <v>40</v>
      </c>
      <c r="CK220" s="664">
        <f>'3A 2025-2026 REPORTE CALIFICACI'!DJ29</f>
        <v>0</v>
      </c>
      <c r="CL220" s="664">
        <f>'3A 2025-2026 REPORTE CALIFICACI'!DK29</f>
        <v>70</v>
      </c>
      <c r="CM220" s="664">
        <f>'3A 2025-2026 REPORTE CALIFICACI'!DL29</f>
        <v>60</v>
      </c>
      <c r="CN220" s="664">
        <f>'3A 2025-2026 REPORTE CALIFICACI'!DM29</f>
        <v>60</v>
      </c>
      <c r="CO220" s="664">
        <f>'3A 2025-2026 REPORTE CALIFICACI'!DN29</f>
        <v>0</v>
      </c>
      <c r="CP220" s="664">
        <f>'3A 2025-2026 REPORTE CALIFICACI'!DO29</f>
        <v>60</v>
      </c>
      <c r="CQ220" s="664">
        <f>'3A 2025-2026 REPORTE CALIFICACI'!DP29</f>
        <v>60</v>
      </c>
      <c r="CR220" s="664">
        <f>'3A 2025-2026 REPORTE CALIFICACI'!DQ29</f>
        <v>70</v>
      </c>
      <c r="CS220" s="664">
        <f>'3A 2025-2026 REPORTE CALIFICACI'!DR29</f>
        <v>0</v>
      </c>
      <c r="CT220" s="716">
        <f>'3A 2025-2026 REPORTE CALIFICACI'!DS29</f>
        <v>36.25</v>
      </c>
      <c r="CU220" s="716">
        <f>'3A 2025-2026 REPORTE CALIFICACI'!DT29</f>
        <v>40</v>
      </c>
      <c r="CV220" s="716">
        <f>'3A 2025-2026 REPORTE CALIFICACI'!DU29</f>
        <v>47.5</v>
      </c>
      <c r="CW220" s="716">
        <f>'3A 2025-2026 REPORTE CALIFICACI'!DV29</f>
        <v>47.5</v>
      </c>
      <c r="CX220" s="664"/>
      <c r="CY220" s="717">
        <f>'3A 2025-2026 REPORTE CALIFICACI'!DX29</f>
        <v>0.69375</v>
      </c>
      <c r="CZ220" s="665">
        <f>'3A 2025-2026 REPORTE CALIFICACI'!DY29</f>
        <v>21.40625</v>
      </c>
      <c r="DA220" s="665" t="str">
        <f>'3A 2025-2026 REPORTE CALIFICACI'!DZ29</f>
        <v/>
      </c>
      <c r="DB220" s="665" t="str">
        <f>'3A 2025-2026 REPORTE CALIFICACI'!EA29</f>
        <v/>
      </c>
      <c r="DC220" s="665">
        <f>'3A 2025-2026 REPORTE CALIFICACI'!EB29</f>
        <v>21</v>
      </c>
      <c r="DD220" s="665">
        <f>'3A 2025-2026 REPORTE CALIFICACI'!EC29</f>
        <v>12.84375</v>
      </c>
      <c r="DE220" s="665" t="str">
        <f>'3A 2025-2026 REPORTE CALIFICACI'!ED29</f>
        <v/>
      </c>
      <c r="DF220" s="665" t="str">
        <f>'3A 2025-2026 REPORTE CALIFICACI'!EE29</f>
        <v/>
      </c>
      <c r="DG220" s="665">
        <f>'3A 2025-2026 REPORTE CALIFICACI'!EF29</f>
        <v>13</v>
      </c>
      <c r="DH220" s="665">
        <f>'3A 2025-2026 REPORTE CALIFICACI'!EG29</f>
        <v>42.8125</v>
      </c>
      <c r="DI220" s="665" t="str">
        <f>'3A 2025-2026 REPORTE CALIFICACI'!EH29</f>
        <v/>
      </c>
      <c r="DJ220" s="664" t="str">
        <f>'3A 2025-2026 REPORTE CALIFICACI'!EI29</f>
        <v/>
      </c>
      <c r="DK220" s="664" t="str">
        <f>'3A 2025-2026 REPORTE CALIFICACI'!EJ29</f>
        <v>R</v>
      </c>
      <c r="DL220" s="666"/>
      <c r="DM220" s="667"/>
      <c r="DN220" s="661"/>
      <c r="DO220" s="47"/>
      <c r="DP220" s="663" t="s">
        <v>1017</v>
      </c>
      <c r="DQ220" s="664">
        <f>'3A 2025-2026 REPORTE CALIFICACI'!DC30</f>
        <v>62</v>
      </c>
      <c r="DR220" s="664">
        <f>'3A 2025-2026 REPORTE CALIFICACI'!DD30</f>
        <v>40</v>
      </c>
      <c r="DS220" s="664">
        <f>'3A 2025-2026 REPORTE CALIFICACI'!DE30</f>
        <v>50</v>
      </c>
      <c r="DT220" s="664">
        <f>'3A 2025-2026 REPORTE CALIFICACI'!DF30</f>
        <v>0</v>
      </c>
      <c r="DU220" s="664">
        <f>'3A 2025-2026 REPORTE CALIFICACI'!DG30</f>
        <v>70</v>
      </c>
      <c r="DV220" s="664">
        <f>'3A 2025-2026 REPORTE CALIFICACI'!DH30</f>
        <v>60</v>
      </c>
      <c r="DW220" s="664">
        <f>'3A 2025-2026 REPORTE CALIFICACI'!DI30</f>
        <v>65</v>
      </c>
      <c r="DX220" s="664">
        <f>'3A 2025-2026 REPORTE CALIFICACI'!DJ30</f>
        <v>0</v>
      </c>
      <c r="DY220" s="664">
        <f>'3A 2025-2026 REPORTE CALIFICACI'!DK30</f>
        <v>70</v>
      </c>
      <c r="DZ220" s="664">
        <f>'3A 2025-2026 REPORTE CALIFICACI'!DL30</f>
        <v>75</v>
      </c>
      <c r="EA220" s="664">
        <f>'3A 2025-2026 REPORTE CALIFICACI'!DM30</f>
        <v>70</v>
      </c>
      <c r="EB220" s="664">
        <f>'3A 2025-2026 REPORTE CALIFICACI'!DN30</f>
        <v>0</v>
      </c>
      <c r="EC220" s="664">
        <f>'3A 2025-2026 REPORTE CALIFICACI'!DO30</f>
        <v>80</v>
      </c>
      <c r="ED220" s="664">
        <f>'3A 2025-2026 REPORTE CALIFICACI'!DP30</f>
        <v>70</v>
      </c>
      <c r="EE220" s="664">
        <f>'3A 2025-2026 REPORTE CALIFICACI'!DQ30</f>
        <v>60</v>
      </c>
      <c r="EF220" s="664">
        <f>'3A 2025-2026 REPORTE CALIFICACI'!DR30</f>
        <v>0</v>
      </c>
      <c r="EG220" s="716">
        <f>'3A 2025-2026 REPORTE CALIFICACI'!DS30</f>
        <v>38</v>
      </c>
      <c r="EH220" s="716">
        <f>'3A 2025-2026 REPORTE CALIFICACI'!DT30</f>
        <v>48.75</v>
      </c>
      <c r="EI220" s="716">
        <f>'3A 2025-2026 REPORTE CALIFICACI'!DU30</f>
        <v>53.75</v>
      </c>
      <c r="EJ220" s="716">
        <f>'3A 2025-2026 REPORTE CALIFICACI'!DV30</f>
        <v>52.5</v>
      </c>
      <c r="EK220" s="665">
        <f>'3A 2025-2026 REPORTE CALIFICACI'!DW30</f>
        <v>48.25</v>
      </c>
      <c r="EL220" s="717">
        <f>'3A 2025-2026 REPORTE CALIFICACI'!DX30</f>
        <v>0.6011455723</v>
      </c>
      <c r="EM220" s="665">
        <f>'3A 2025-2026 REPORTE CALIFICACI'!DY30</f>
        <v>24.125</v>
      </c>
      <c r="EN220" s="665" t="str">
        <f>'3A 2025-2026 REPORTE CALIFICACI'!DZ30</f>
        <v/>
      </c>
      <c r="EO220" s="665" t="str">
        <f>'3A 2025-2026 REPORTE CALIFICACI'!EA30</f>
        <v/>
      </c>
      <c r="EP220" s="665">
        <f>'3A 2025-2026 REPORTE CALIFICACI'!EB30</f>
        <v>24</v>
      </c>
      <c r="EQ220" s="665">
        <f>'3A 2025-2026 REPORTE CALIFICACI'!EC30</f>
        <v>14.475</v>
      </c>
      <c r="ER220" s="665" t="str">
        <f>'3A 2025-2026 REPORTE CALIFICACI'!ED30</f>
        <v/>
      </c>
      <c r="ES220" s="665" t="str">
        <f>'3A 2025-2026 REPORTE CALIFICACI'!EE30</f>
        <v/>
      </c>
      <c r="ET220" s="665">
        <f>'3A 2025-2026 REPORTE CALIFICACI'!EF30</f>
        <v>14</v>
      </c>
      <c r="EU220" s="665">
        <f>'3A 2025-2026 REPORTE CALIFICACI'!EG30</f>
        <v>48.25</v>
      </c>
      <c r="EV220" s="665" t="str">
        <f>'3A 2025-2026 REPORTE CALIFICACI'!EH30</f>
        <v/>
      </c>
      <c r="EW220" s="664" t="str">
        <f>'3A 2025-2026 REPORTE CALIFICACI'!EI30</f>
        <v/>
      </c>
      <c r="EX220" s="664" t="str">
        <f>'3A 2025-2026 REPORTE CALIFICACI'!EJ30</f>
        <v>R</v>
      </c>
      <c r="EY220" s="666"/>
    </row>
    <row r="221" ht="52.5" customHeight="1">
      <c r="A221" s="661"/>
      <c r="B221" s="47"/>
      <c r="C221" s="663" t="s">
        <v>1018</v>
      </c>
      <c r="D221" s="664">
        <f>'3A 2025-2026 REPORTE CALIFICACI'!EK27</f>
        <v>86</v>
      </c>
      <c r="E221" s="664">
        <f>'3A 2025-2026 REPORTE CALIFICACI'!EL27</f>
        <v>86</v>
      </c>
      <c r="F221" s="664">
        <f>'3A 2025-2026 REPORTE CALIFICACI'!EM27</f>
        <v>90</v>
      </c>
      <c r="G221" s="665">
        <f>'3A 2025-2026 REPORTE CALIFICACI'!EN27</f>
        <v>0</v>
      </c>
      <c r="H221" s="664">
        <f>'3A 2025-2026 REPORTE CALIFICACI'!EO27</f>
        <v>82</v>
      </c>
      <c r="I221" s="664">
        <f>'3A 2025-2026 REPORTE CALIFICACI'!EP27</f>
        <v>84</v>
      </c>
      <c r="J221" s="664">
        <f>'3A 2025-2026 REPORTE CALIFICACI'!EQ27</f>
        <v>92</v>
      </c>
      <c r="K221" s="664">
        <f>'3A 2025-2026 REPORTE CALIFICACI'!ER27</f>
        <v>0</v>
      </c>
      <c r="L221" s="664">
        <f>'3A 2025-2026 REPORTE CALIFICACI'!ES27</f>
        <v>92</v>
      </c>
      <c r="M221" s="665">
        <f>'3A 2025-2026 REPORTE CALIFICACI'!ET27</f>
        <v>90</v>
      </c>
      <c r="N221" s="665">
        <f>'3A 2025-2026 REPORTE CALIFICACI'!EU27</f>
        <v>90</v>
      </c>
      <c r="O221" s="664">
        <f>'3A 2025-2026 REPORTE CALIFICACI'!EV27</f>
        <v>0</v>
      </c>
      <c r="P221" s="665">
        <f>'3A 2025-2026 REPORTE CALIFICACI'!EW27</f>
        <v>94</v>
      </c>
      <c r="Q221" s="665">
        <f>'3A 2025-2026 REPORTE CALIFICACI'!EX27</f>
        <v>92</v>
      </c>
      <c r="R221" s="665">
        <f>'3A 2025-2026 REPORTE CALIFICACI'!EY27</f>
        <v>86</v>
      </c>
      <c r="S221" s="665">
        <f>'3A 2025-2026 REPORTE CALIFICACI'!EZ27</f>
        <v>0</v>
      </c>
      <c r="T221" s="716">
        <f>'3A 2025-2026 REPORTE CALIFICACI'!FA27</f>
        <v>65.5</v>
      </c>
      <c r="U221" s="716">
        <f>'3A 2025-2026 REPORTE CALIFICACI'!FB27</f>
        <v>64.5</v>
      </c>
      <c r="V221" s="716">
        <f>'3A 2025-2026 REPORTE CALIFICACI'!FC27</f>
        <v>68</v>
      </c>
      <c r="W221" s="716">
        <f>'3A 2025-2026 REPORTE CALIFICACI'!FD27</f>
        <v>68</v>
      </c>
      <c r="X221" s="665">
        <f>'3A 2025-2026 REPORTE CALIFICACI'!FE27</f>
        <v>66.5</v>
      </c>
      <c r="Y221" s="717">
        <f>'3A 2025-2026 REPORTE CALIFICACI'!FF27</f>
        <v>0.5375</v>
      </c>
      <c r="Z221" s="665">
        <f>'3A 2025-2026 REPORTE CALIFICACI'!FG27</f>
        <v>33.25</v>
      </c>
      <c r="AA221" s="665" t="str">
        <f>'3A 2025-2026 REPORTE CALIFICACI'!FH27</f>
        <v/>
      </c>
      <c r="AB221" s="665" t="str">
        <f>'3A 2025-2026 REPORTE CALIFICACI'!FI27</f>
        <v/>
      </c>
      <c r="AC221" s="665">
        <f>'3A 2025-2026 REPORTE CALIFICACI'!FJ27</f>
        <v>33</v>
      </c>
      <c r="AD221" s="665">
        <f>'3A 2025-2026 REPORTE CALIFICACI'!FK27</f>
        <v>19.95</v>
      </c>
      <c r="AE221" s="665" t="str">
        <f>'3A 2025-2026 REPORTE CALIFICACI'!FL27</f>
        <v/>
      </c>
      <c r="AF221" s="665" t="str">
        <f>'3A 2025-2026 REPORTE CALIFICACI'!FM27</f>
        <v/>
      </c>
      <c r="AG221" s="665">
        <f>'3A 2025-2026 REPORTE CALIFICACI'!FN27</f>
        <v>20</v>
      </c>
      <c r="AH221" s="664" t="str">
        <f>'3A 2025-2026 REPORTE CALIFICACI'!FO27</f>
        <v/>
      </c>
      <c r="AI221" s="665" t="str">
        <f>'3A 2025-2026 REPORTE CALIFICACI'!FP27</f>
        <v/>
      </c>
      <c r="AJ221" s="664" t="str">
        <f>'3A 2025-2026 REPORTE CALIFICACI'!FQ27</f>
        <v/>
      </c>
      <c r="AK221" s="664" t="str">
        <f>'3A 2025-2026 REPORTE CALIFICACI'!FR27</f>
        <v>R</v>
      </c>
      <c r="AL221" s="666"/>
      <c r="AM221" s="667"/>
      <c r="AN221" s="661"/>
      <c r="AO221" s="47"/>
      <c r="AP221" s="663" t="s">
        <v>1018</v>
      </c>
      <c r="AQ221" s="664">
        <f>'3A 2025-2026 REPORTE CALIFICACI'!EK28</f>
        <v>83</v>
      </c>
      <c r="AR221" s="664">
        <f>'3A 2025-2026 REPORTE CALIFICACI'!EL28</f>
        <v>89</v>
      </c>
      <c r="AS221" s="664">
        <f>'3A 2025-2026 REPORTE CALIFICACI'!EM28</f>
        <v>86</v>
      </c>
      <c r="AT221" s="665">
        <f>'3A 2025-2026 REPORTE CALIFICACI'!EN28</f>
        <v>0</v>
      </c>
      <c r="AU221" s="664">
        <f>'3A 2025-2026 REPORTE CALIFICACI'!EO28</f>
        <v>82</v>
      </c>
      <c r="AV221" s="664">
        <f>'3A 2025-2026 REPORTE CALIFICACI'!EP28</f>
        <v>87</v>
      </c>
      <c r="AW221" s="664">
        <f>'3A 2025-2026 REPORTE CALIFICACI'!EQ28</f>
        <v>88</v>
      </c>
      <c r="AX221" s="664">
        <f>'3A 2025-2026 REPORTE CALIFICACI'!ER28</f>
        <v>0</v>
      </c>
      <c r="AY221" s="664">
        <f>'3A 2025-2026 REPORTE CALIFICACI'!ES28</f>
        <v>88</v>
      </c>
      <c r="AZ221" s="665">
        <f>'3A 2025-2026 REPORTE CALIFICACI'!ET28</f>
        <v>88</v>
      </c>
      <c r="BA221" s="665">
        <f>'3A 2025-2026 REPORTE CALIFICACI'!EU28</f>
        <v>85</v>
      </c>
      <c r="BB221" s="664">
        <f>'3A 2025-2026 REPORTE CALIFICACI'!EV28</f>
        <v>0</v>
      </c>
      <c r="BC221" s="665">
        <f>'3A 2025-2026 REPORTE CALIFICACI'!EW28</f>
        <v>83</v>
      </c>
      <c r="BD221" s="665">
        <f>'3A 2025-2026 REPORTE CALIFICACI'!EX28</f>
        <v>88</v>
      </c>
      <c r="BE221" s="665">
        <f>'3A 2025-2026 REPORTE CALIFICACI'!EY28</f>
        <v>92</v>
      </c>
      <c r="BF221" s="665">
        <f>'3A 2025-2026 REPORTE CALIFICACI'!EZ28</f>
        <v>0</v>
      </c>
      <c r="BG221" s="716">
        <f>'3A 2025-2026 REPORTE CALIFICACI'!FA28</f>
        <v>64.5</v>
      </c>
      <c r="BH221" s="716">
        <f>'3A 2025-2026 REPORTE CALIFICACI'!FB28</f>
        <v>64.25</v>
      </c>
      <c r="BI221" s="716">
        <f>'3A 2025-2026 REPORTE CALIFICACI'!FC28</f>
        <v>65.25</v>
      </c>
      <c r="BJ221" s="716">
        <f>'3A 2025-2026 REPORTE CALIFICACI'!FD28</f>
        <v>65.75</v>
      </c>
      <c r="BK221" s="664"/>
      <c r="BL221" s="717">
        <f>'3A 2025-2026 REPORTE CALIFICACI'!FF28</f>
        <v>0.7</v>
      </c>
      <c r="BM221" s="665">
        <f>'3A 2025-2026 REPORTE CALIFICACI'!FG28</f>
        <v>32.46875</v>
      </c>
      <c r="BN221" s="665" t="str">
        <f>'3A 2025-2026 REPORTE CALIFICACI'!FH28</f>
        <v/>
      </c>
      <c r="BO221" s="665" t="str">
        <f>'3A 2025-2026 REPORTE CALIFICACI'!FI28</f>
        <v/>
      </c>
      <c r="BP221" s="665">
        <f>'3A 2025-2026 REPORTE CALIFICACI'!FJ28</f>
        <v>32</v>
      </c>
      <c r="BQ221" s="665">
        <f>'3A 2025-2026 REPORTE CALIFICACI'!FK28</f>
        <v>19.48125</v>
      </c>
      <c r="BR221" s="665" t="str">
        <f>'3A 2025-2026 REPORTE CALIFICACI'!FL28</f>
        <v/>
      </c>
      <c r="BS221" s="665" t="str">
        <f>'3A 2025-2026 REPORTE CALIFICACI'!FM28</f>
        <v/>
      </c>
      <c r="BT221" s="665">
        <f>'3A 2025-2026 REPORTE CALIFICACI'!FN28</f>
        <v>19</v>
      </c>
      <c r="BU221" s="664" t="str">
        <f>'3A 2025-2026 REPORTE CALIFICACI'!FO28</f>
        <v/>
      </c>
      <c r="BV221" s="665" t="str">
        <f>'3A 2025-2026 REPORTE CALIFICACI'!FP28</f>
        <v/>
      </c>
      <c r="BW221" s="664" t="str">
        <f>'3A 2025-2026 REPORTE CALIFICACI'!FQ28</f>
        <v/>
      </c>
      <c r="BX221" s="664" t="str">
        <f>'3A 2025-2026 REPORTE CALIFICACI'!FR28</f>
        <v>R</v>
      </c>
      <c r="BY221" s="666"/>
      <c r="BZ221" s="667"/>
      <c r="CA221" s="661"/>
      <c r="CB221" s="47"/>
      <c r="CC221" s="663" t="s">
        <v>1018</v>
      </c>
      <c r="CD221" s="664">
        <f>'3A 2025-2026 REPORTE CALIFICACI'!EK29</f>
        <v>72</v>
      </c>
      <c r="CE221" s="664">
        <f>'3A 2025-2026 REPORTE CALIFICACI'!EL29</f>
        <v>71</v>
      </c>
      <c r="CF221" s="664">
        <f>'3A 2025-2026 REPORTE CALIFICACI'!EM29</f>
        <v>73</v>
      </c>
      <c r="CG221" s="665">
        <f>'3A 2025-2026 REPORTE CALIFICACI'!EN29</f>
        <v>0</v>
      </c>
      <c r="CH221" s="664">
        <f>'3A 2025-2026 REPORTE CALIFICACI'!EO29</f>
        <v>74</v>
      </c>
      <c r="CI221" s="664">
        <f>'3A 2025-2026 REPORTE CALIFICACI'!EP29</f>
        <v>74</v>
      </c>
      <c r="CJ221" s="664">
        <f>'3A 2025-2026 REPORTE CALIFICACI'!EQ29</f>
        <v>56</v>
      </c>
      <c r="CK221" s="664">
        <f>'3A 2025-2026 REPORTE CALIFICACI'!ER29</f>
        <v>0</v>
      </c>
      <c r="CL221" s="664">
        <f>'3A 2025-2026 REPORTE CALIFICACI'!ES29</f>
        <v>89</v>
      </c>
      <c r="CM221" s="665">
        <f>'3A 2025-2026 REPORTE CALIFICACI'!ET29</f>
        <v>69</v>
      </c>
      <c r="CN221" s="665">
        <f>'3A 2025-2026 REPORTE CALIFICACI'!EU29</f>
        <v>74</v>
      </c>
      <c r="CO221" s="664">
        <f>'3A 2025-2026 REPORTE CALIFICACI'!EV29</f>
        <v>0</v>
      </c>
      <c r="CP221" s="665">
        <f>'3A 2025-2026 REPORTE CALIFICACI'!EW29</f>
        <v>74</v>
      </c>
      <c r="CQ221" s="665">
        <f>'3A 2025-2026 REPORTE CALIFICACI'!EX29</f>
        <v>73</v>
      </c>
      <c r="CR221" s="665">
        <f>'3A 2025-2026 REPORTE CALIFICACI'!EY29</f>
        <v>82</v>
      </c>
      <c r="CS221" s="665">
        <f>'3A 2025-2026 REPORTE CALIFICACI'!EZ29</f>
        <v>0</v>
      </c>
      <c r="CT221" s="716">
        <f>'3A 2025-2026 REPORTE CALIFICACI'!FA29</f>
        <v>54</v>
      </c>
      <c r="CU221" s="716">
        <f>'3A 2025-2026 REPORTE CALIFICACI'!FB29</f>
        <v>51</v>
      </c>
      <c r="CV221" s="716">
        <f>'3A 2025-2026 REPORTE CALIFICACI'!FC29</f>
        <v>58</v>
      </c>
      <c r="CW221" s="716">
        <f>'3A 2025-2026 REPORTE CALIFICACI'!FD29</f>
        <v>57.25</v>
      </c>
      <c r="CX221" s="664"/>
      <c r="CY221" s="717">
        <f>'3A 2025-2026 REPORTE CALIFICACI'!FF29</f>
        <v>0.6824509804</v>
      </c>
      <c r="CZ221" s="665">
        <f>'3A 2025-2026 REPORTE CALIFICACI'!FG29</f>
        <v>27.53125</v>
      </c>
      <c r="DA221" s="665" t="str">
        <f>'3A 2025-2026 REPORTE CALIFICACI'!FH29</f>
        <v/>
      </c>
      <c r="DB221" s="665" t="str">
        <f>'3A 2025-2026 REPORTE CALIFICACI'!FI29</f>
        <v/>
      </c>
      <c r="DC221" s="665">
        <f>'3A 2025-2026 REPORTE CALIFICACI'!FJ29</f>
        <v>28</v>
      </c>
      <c r="DD221" s="665">
        <f>'3A 2025-2026 REPORTE CALIFICACI'!FK29</f>
        <v>16.51875</v>
      </c>
      <c r="DE221" s="665" t="str">
        <f>'3A 2025-2026 REPORTE CALIFICACI'!FL29</f>
        <v/>
      </c>
      <c r="DF221" s="665" t="str">
        <f>'3A 2025-2026 REPORTE CALIFICACI'!FM29</f>
        <v/>
      </c>
      <c r="DG221" s="665">
        <f>'3A 2025-2026 REPORTE CALIFICACI'!FN29</f>
        <v>17</v>
      </c>
      <c r="DH221" s="664" t="str">
        <f>'3A 2025-2026 REPORTE CALIFICACI'!FO29</f>
        <v/>
      </c>
      <c r="DI221" s="665" t="str">
        <f>'3A 2025-2026 REPORTE CALIFICACI'!FP29</f>
        <v/>
      </c>
      <c r="DJ221" s="664" t="str">
        <f>'3A 2025-2026 REPORTE CALIFICACI'!FQ29</f>
        <v/>
      </c>
      <c r="DK221" s="664" t="str">
        <f>'3A 2025-2026 REPORTE CALIFICACI'!FR29</f>
        <v>R</v>
      </c>
      <c r="DL221" s="666"/>
      <c r="DM221" s="667"/>
      <c r="DN221" s="661"/>
      <c r="DO221" s="47"/>
      <c r="DP221" s="663" t="s">
        <v>1018</v>
      </c>
      <c r="DQ221" s="664">
        <f>'3A 2025-2026 REPORTE CALIFICACI'!EK30</f>
        <v>76</v>
      </c>
      <c r="DR221" s="664">
        <f>'3A 2025-2026 REPORTE CALIFICACI'!EL30</f>
        <v>73</v>
      </c>
      <c r="DS221" s="664">
        <f>'3A 2025-2026 REPORTE CALIFICACI'!EM30</f>
        <v>55</v>
      </c>
      <c r="DT221" s="665">
        <f>'3A 2025-2026 REPORTE CALIFICACI'!EN30</f>
        <v>0</v>
      </c>
      <c r="DU221" s="664">
        <f>'3A 2025-2026 REPORTE CALIFICACI'!EO30</f>
        <v>72</v>
      </c>
      <c r="DV221" s="664">
        <f>'3A 2025-2026 REPORTE CALIFICACI'!EP30</f>
        <v>71</v>
      </c>
      <c r="DW221" s="664">
        <f>'3A 2025-2026 REPORTE CALIFICACI'!EQ30</f>
        <v>73</v>
      </c>
      <c r="DX221" s="664">
        <f>'3A 2025-2026 REPORTE CALIFICACI'!ER30</f>
        <v>0</v>
      </c>
      <c r="DY221" s="664">
        <f>'3A 2025-2026 REPORTE CALIFICACI'!ES30</f>
        <v>84</v>
      </c>
      <c r="DZ221" s="665">
        <f>'3A 2025-2026 REPORTE CALIFICACI'!ET30</f>
        <v>74</v>
      </c>
      <c r="EA221" s="665">
        <f>'3A 2025-2026 REPORTE CALIFICACI'!EU30</f>
        <v>58</v>
      </c>
      <c r="EB221" s="664">
        <f>'3A 2025-2026 REPORTE CALIFICACI'!EV30</f>
        <v>0</v>
      </c>
      <c r="EC221" s="665">
        <f>'3A 2025-2026 REPORTE CALIFICACI'!EW30</f>
        <v>55</v>
      </c>
      <c r="ED221" s="665">
        <f>'3A 2025-2026 REPORTE CALIFICACI'!EX30</f>
        <v>74</v>
      </c>
      <c r="EE221" s="665">
        <f>'3A 2025-2026 REPORTE CALIFICACI'!EY30</f>
        <v>71</v>
      </c>
      <c r="EF221" s="665">
        <f>'3A 2025-2026 REPORTE CALIFICACI'!EZ30</f>
        <v>0</v>
      </c>
      <c r="EG221" s="716">
        <f>'3A 2025-2026 REPORTE CALIFICACI'!FA30</f>
        <v>51</v>
      </c>
      <c r="EH221" s="716">
        <f>'3A 2025-2026 REPORTE CALIFICACI'!FB30</f>
        <v>54</v>
      </c>
      <c r="EI221" s="716">
        <f>'3A 2025-2026 REPORTE CALIFICACI'!FC30</f>
        <v>54</v>
      </c>
      <c r="EJ221" s="716">
        <f>'3A 2025-2026 REPORTE CALIFICACI'!FD30</f>
        <v>50</v>
      </c>
      <c r="EK221" s="665">
        <f>'3A 2025-2026 REPORTE CALIFICACI'!FE30</f>
        <v>52.25</v>
      </c>
      <c r="EL221" s="717">
        <f>'3A 2025-2026 REPORTE CALIFICACI'!FF30</f>
        <v>0.5856372549</v>
      </c>
      <c r="EM221" s="665">
        <f>'3A 2025-2026 REPORTE CALIFICACI'!FG30</f>
        <v>26.125</v>
      </c>
      <c r="EN221" s="665" t="str">
        <f>'3A 2025-2026 REPORTE CALIFICACI'!FH30</f>
        <v/>
      </c>
      <c r="EO221" s="665" t="str">
        <f>'3A 2025-2026 REPORTE CALIFICACI'!FI30</f>
        <v/>
      </c>
      <c r="EP221" s="665">
        <f>'3A 2025-2026 REPORTE CALIFICACI'!FJ30</f>
        <v>26</v>
      </c>
      <c r="EQ221" s="665">
        <f>'3A 2025-2026 REPORTE CALIFICACI'!FK30</f>
        <v>15.675</v>
      </c>
      <c r="ER221" s="665" t="str">
        <f>'3A 2025-2026 REPORTE CALIFICACI'!FL30</f>
        <v/>
      </c>
      <c r="ES221" s="665" t="str">
        <f>'3A 2025-2026 REPORTE CALIFICACI'!FM30</f>
        <v/>
      </c>
      <c r="ET221" s="665">
        <f>'3A 2025-2026 REPORTE CALIFICACI'!FN30</f>
        <v>16</v>
      </c>
      <c r="EU221" s="664" t="str">
        <f>'3A 2025-2026 REPORTE CALIFICACI'!FO30</f>
        <v/>
      </c>
      <c r="EV221" s="665" t="str">
        <f>'3A 2025-2026 REPORTE CALIFICACI'!FP30</f>
        <v/>
      </c>
      <c r="EW221" s="664" t="str">
        <f>'3A 2025-2026 REPORTE CALIFICACI'!FQ30</f>
        <v/>
      </c>
      <c r="EX221" s="664" t="str">
        <f>'3A 2025-2026 REPORTE CALIFICACI'!FR30</f>
        <v>R</v>
      </c>
      <c r="EY221" s="666"/>
    </row>
    <row r="222" ht="52.5" customHeight="1">
      <c r="A222" s="661"/>
      <c r="B222" s="47"/>
      <c r="C222" s="663" t="s">
        <v>1019</v>
      </c>
      <c r="D222" s="664">
        <f>'3A 2025-2026 REPORTE CALIFICACI'!FS27</f>
        <v>81</v>
      </c>
      <c r="E222" s="664">
        <f>'3A 2025-2026 REPORTE CALIFICACI'!FT27</f>
        <v>85</v>
      </c>
      <c r="F222" s="664">
        <f>'3A 2025-2026 REPORTE CALIFICACI'!FU27</f>
        <v>75</v>
      </c>
      <c r="G222" s="664">
        <f>'3A 2025-2026 REPORTE CALIFICACI'!FV27</f>
        <v>0</v>
      </c>
      <c r="H222" s="664">
        <f>'3A 2025-2026 REPORTE CALIFICACI'!FW27</f>
        <v>70</v>
      </c>
      <c r="I222" s="664">
        <f>'3A 2025-2026 REPORTE CALIFICACI'!FX27</f>
        <v>81</v>
      </c>
      <c r="J222" s="664">
        <f>'3A 2025-2026 REPORTE CALIFICACI'!FY27</f>
        <v>70</v>
      </c>
      <c r="K222" s="664">
        <f>'3A 2025-2026 REPORTE CALIFICACI'!FZ27</f>
        <v>0</v>
      </c>
      <c r="L222" s="664">
        <f>'3A 2025-2026 REPORTE CALIFICACI'!GA27</f>
        <v>76</v>
      </c>
      <c r="M222" s="664">
        <f>'3A 2025-2026 REPORTE CALIFICACI'!GB27</f>
        <v>85</v>
      </c>
      <c r="N222" s="664">
        <f>'3A 2025-2026 REPORTE CALIFICACI'!GC27</f>
        <v>70</v>
      </c>
      <c r="O222" s="664">
        <f>'3A 2025-2026 REPORTE CALIFICACI'!GD27</f>
        <v>0</v>
      </c>
      <c r="P222" s="664">
        <f>'3A 2025-2026 REPORTE CALIFICACI'!GE27</f>
        <v>71</v>
      </c>
      <c r="Q222" s="664">
        <f>'3A 2025-2026 REPORTE CALIFICACI'!GF27</f>
        <v>81</v>
      </c>
      <c r="R222" s="664">
        <f>'3A 2025-2026 REPORTE CALIFICACI'!GG27</f>
        <v>73</v>
      </c>
      <c r="S222" s="664">
        <f>'3A 2025-2026 REPORTE CALIFICACI'!GH27</f>
        <v>0</v>
      </c>
      <c r="T222" s="716">
        <f>'3A 2025-2026 REPORTE CALIFICACI'!GI27</f>
        <v>60.25</v>
      </c>
      <c r="U222" s="716">
        <f>'3A 2025-2026 REPORTE CALIFICACI'!GJ27</f>
        <v>55.25</v>
      </c>
      <c r="V222" s="716">
        <f>'3A 2025-2026 REPORTE CALIFICACI'!GK27</f>
        <v>57.75</v>
      </c>
      <c r="W222" s="716">
        <f>'3A 2025-2026 REPORTE CALIFICACI'!GL27</f>
        <v>56.25</v>
      </c>
      <c r="X222" s="665">
        <f>'3A 2025-2026 REPORTE CALIFICACI'!GM27</f>
        <v>57.375</v>
      </c>
      <c r="Y222" s="717">
        <f>'3A 2025-2026 REPORTE CALIFICACI'!GN27</f>
        <v>0.195</v>
      </c>
      <c r="Z222" s="665">
        <f>'3A 2025-2026 REPORTE CALIFICACI'!GO27</f>
        <v>28.6875</v>
      </c>
      <c r="AA222" s="665" t="str">
        <f>'3A 2025-2026 REPORTE CALIFICACI'!GP27</f>
        <v/>
      </c>
      <c r="AB222" s="665" t="str">
        <f>'3A 2025-2026 REPORTE CALIFICACI'!GQ27</f>
        <v/>
      </c>
      <c r="AC222" s="665">
        <f>'3A 2025-2026 REPORTE CALIFICACI'!GR27</f>
        <v>29</v>
      </c>
      <c r="AD222" s="665">
        <f>'3A 2025-2026 REPORTE CALIFICACI'!GS27</f>
        <v>17.2125</v>
      </c>
      <c r="AE222" s="665" t="str">
        <f>'3A 2025-2026 REPORTE CALIFICACI'!GT27</f>
        <v/>
      </c>
      <c r="AF222" s="665" t="str">
        <f>'3A 2025-2026 REPORTE CALIFICACI'!GU27</f>
        <v/>
      </c>
      <c r="AG222" s="665">
        <f>'3A 2025-2026 REPORTE CALIFICACI'!GV27</f>
        <v>17</v>
      </c>
      <c r="AH222" s="665">
        <f>'3A 2025-2026 REPORTE CALIFICACI'!GW27</f>
        <v>57.375</v>
      </c>
      <c r="AI222" s="665" t="str">
        <f>'3A 2025-2026 REPORTE CALIFICACI'!GX27</f>
        <v/>
      </c>
      <c r="AJ222" s="664" t="str">
        <f>'3A 2025-2026 REPORTE CALIFICACI'!GY27</f>
        <v/>
      </c>
      <c r="AK222" s="664" t="str">
        <f>'3A 2025-2026 REPORTE CALIFICACI'!GZ27</f>
        <v>R</v>
      </c>
      <c r="AL222" s="666"/>
      <c r="AM222" s="667"/>
      <c r="AN222" s="661"/>
      <c r="AO222" s="47"/>
      <c r="AP222" s="663" t="s">
        <v>1019</v>
      </c>
      <c r="AQ222" s="664">
        <f>'3A 2025-2026 REPORTE CALIFICACI'!FS28</f>
        <v>84</v>
      </c>
      <c r="AR222" s="664">
        <f>'3A 2025-2026 REPORTE CALIFICACI'!FT28</f>
        <v>81</v>
      </c>
      <c r="AS222" s="664">
        <f>'3A 2025-2026 REPORTE CALIFICACI'!FU28</f>
        <v>70</v>
      </c>
      <c r="AT222" s="664">
        <f>'3A 2025-2026 REPORTE CALIFICACI'!FV28</f>
        <v>0</v>
      </c>
      <c r="AU222" s="664">
        <f>'3A 2025-2026 REPORTE CALIFICACI'!FW28</f>
        <v>85</v>
      </c>
      <c r="AV222" s="664">
        <f>'3A 2025-2026 REPORTE CALIFICACI'!FX28</f>
        <v>83</v>
      </c>
      <c r="AW222" s="664">
        <f>'3A 2025-2026 REPORTE CALIFICACI'!FY28</f>
        <v>70</v>
      </c>
      <c r="AX222" s="664">
        <f>'3A 2025-2026 REPORTE CALIFICACI'!FZ28</f>
        <v>0</v>
      </c>
      <c r="AY222" s="664">
        <f>'3A 2025-2026 REPORTE CALIFICACI'!GA28</f>
        <v>82</v>
      </c>
      <c r="AZ222" s="664">
        <f>'3A 2025-2026 REPORTE CALIFICACI'!GB28</f>
        <v>90</v>
      </c>
      <c r="BA222" s="664">
        <f>'3A 2025-2026 REPORTE CALIFICACI'!GC28</f>
        <v>70</v>
      </c>
      <c r="BB222" s="664">
        <f>'3A 2025-2026 REPORTE CALIFICACI'!GD28</f>
        <v>0</v>
      </c>
      <c r="BC222" s="664">
        <f>'3A 2025-2026 REPORTE CALIFICACI'!GE28</f>
        <v>83</v>
      </c>
      <c r="BD222" s="664">
        <f>'3A 2025-2026 REPORTE CALIFICACI'!GF28</f>
        <v>84</v>
      </c>
      <c r="BE222" s="664">
        <f>'3A 2025-2026 REPORTE CALIFICACI'!GG28</f>
        <v>87</v>
      </c>
      <c r="BF222" s="664">
        <f>'3A 2025-2026 REPORTE CALIFICACI'!GH28</f>
        <v>0</v>
      </c>
      <c r="BG222" s="716">
        <f>'3A 2025-2026 REPORTE CALIFICACI'!GI28</f>
        <v>58.75</v>
      </c>
      <c r="BH222" s="716">
        <f>'3A 2025-2026 REPORTE CALIFICACI'!GJ28</f>
        <v>59.5</v>
      </c>
      <c r="BI222" s="716">
        <f>'3A 2025-2026 REPORTE CALIFICACI'!GK28</f>
        <v>60.5</v>
      </c>
      <c r="BJ222" s="716">
        <f>'3A 2025-2026 REPORTE CALIFICACI'!GL28</f>
        <v>63.5</v>
      </c>
      <c r="BK222" s="664"/>
      <c r="BL222" s="717">
        <f>'3A 2025-2026 REPORTE CALIFICACI'!GN28</f>
        <v>0.275</v>
      </c>
      <c r="BM222" s="665">
        <f>'3A 2025-2026 REPORTE CALIFICACI'!GO28</f>
        <v>30.28125</v>
      </c>
      <c r="BN222" s="665" t="str">
        <f>'3A 2025-2026 REPORTE CALIFICACI'!GP28</f>
        <v/>
      </c>
      <c r="BO222" s="665" t="str">
        <f>'3A 2025-2026 REPORTE CALIFICACI'!GQ28</f>
        <v/>
      </c>
      <c r="BP222" s="665">
        <f>'3A 2025-2026 REPORTE CALIFICACI'!GR28</f>
        <v>30</v>
      </c>
      <c r="BQ222" s="665">
        <f>'3A 2025-2026 REPORTE CALIFICACI'!GS28</f>
        <v>18.16875</v>
      </c>
      <c r="BR222" s="665" t="str">
        <f>'3A 2025-2026 REPORTE CALIFICACI'!GT28</f>
        <v/>
      </c>
      <c r="BS222" s="665" t="str">
        <f>'3A 2025-2026 REPORTE CALIFICACI'!GU28</f>
        <v/>
      </c>
      <c r="BT222" s="665">
        <f>'3A 2025-2026 REPORTE CALIFICACI'!GV28</f>
        <v>18</v>
      </c>
      <c r="BU222" s="665">
        <f>'3A 2025-2026 REPORTE CALIFICACI'!GW28</f>
        <v>60.5625</v>
      </c>
      <c r="BV222" s="665" t="str">
        <f>'3A 2025-2026 REPORTE CALIFICACI'!GX28</f>
        <v/>
      </c>
      <c r="BW222" s="664" t="str">
        <f>'3A 2025-2026 REPORTE CALIFICACI'!GY28</f>
        <v/>
      </c>
      <c r="BX222" s="664" t="str">
        <f>'3A 2025-2026 REPORTE CALIFICACI'!GZ28</f>
        <v>R</v>
      </c>
      <c r="BY222" s="666"/>
      <c r="BZ222" s="667"/>
      <c r="CA222" s="661"/>
      <c r="CB222" s="47"/>
      <c r="CC222" s="663" t="s">
        <v>1019</v>
      </c>
      <c r="CD222" s="664">
        <f>'3A 2025-2026 REPORTE CALIFICACI'!FS29</f>
        <v>70</v>
      </c>
      <c r="CE222" s="664">
        <f>'3A 2025-2026 REPORTE CALIFICACI'!FT29</f>
        <v>70</v>
      </c>
      <c r="CF222" s="664">
        <f>'3A 2025-2026 REPORTE CALIFICACI'!FU29</f>
        <v>36</v>
      </c>
      <c r="CG222" s="664">
        <f>'3A 2025-2026 REPORTE CALIFICACI'!FV29</f>
        <v>0</v>
      </c>
      <c r="CH222" s="664">
        <f>'3A 2025-2026 REPORTE CALIFICACI'!FW29</f>
        <v>70</v>
      </c>
      <c r="CI222" s="664">
        <f>'3A 2025-2026 REPORTE CALIFICACI'!FX29</f>
        <v>70</v>
      </c>
      <c r="CJ222" s="664">
        <f>'3A 2025-2026 REPORTE CALIFICACI'!FY29</f>
        <v>50</v>
      </c>
      <c r="CK222" s="664">
        <f>'3A 2025-2026 REPORTE CALIFICACI'!FZ29</f>
        <v>0</v>
      </c>
      <c r="CL222" s="664">
        <f>'3A 2025-2026 REPORTE CALIFICACI'!GA29</f>
        <v>70</v>
      </c>
      <c r="CM222" s="664">
        <f>'3A 2025-2026 REPORTE CALIFICACI'!GB29</f>
        <v>70</v>
      </c>
      <c r="CN222" s="664">
        <f>'3A 2025-2026 REPORTE CALIFICACI'!GC29</f>
        <v>30</v>
      </c>
      <c r="CO222" s="664">
        <f>'3A 2025-2026 REPORTE CALIFICACI'!GD29</f>
        <v>0</v>
      </c>
      <c r="CP222" s="664">
        <f>'3A 2025-2026 REPORTE CALIFICACI'!GE29</f>
        <v>70</v>
      </c>
      <c r="CQ222" s="664">
        <f>'3A 2025-2026 REPORTE CALIFICACI'!GF29</f>
        <v>70</v>
      </c>
      <c r="CR222" s="664">
        <f>'3A 2025-2026 REPORTE CALIFICACI'!GG29</f>
        <v>75</v>
      </c>
      <c r="CS222" s="664">
        <f>'3A 2025-2026 REPORTE CALIFICACI'!GH29</f>
        <v>0</v>
      </c>
      <c r="CT222" s="716">
        <f>'3A 2025-2026 REPORTE CALIFICACI'!GI29</f>
        <v>44</v>
      </c>
      <c r="CU222" s="716">
        <f>'3A 2025-2026 REPORTE CALIFICACI'!GJ29</f>
        <v>47.5</v>
      </c>
      <c r="CV222" s="716">
        <f>'3A 2025-2026 REPORTE CALIFICACI'!GK29</f>
        <v>42.5</v>
      </c>
      <c r="CW222" s="716">
        <f>'3A 2025-2026 REPORTE CALIFICACI'!GL29</f>
        <v>53.75</v>
      </c>
      <c r="CX222" s="664"/>
      <c r="CY222" s="717">
        <f>'3A 2025-2026 REPORTE CALIFICACI'!GN29</f>
        <v>0.295</v>
      </c>
      <c r="CZ222" s="665">
        <f>'3A 2025-2026 REPORTE CALIFICACI'!GO29</f>
        <v>23.46875</v>
      </c>
      <c r="DA222" s="665" t="str">
        <f>'3A 2025-2026 REPORTE CALIFICACI'!GP29</f>
        <v/>
      </c>
      <c r="DB222" s="665" t="str">
        <f>'3A 2025-2026 REPORTE CALIFICACI'!GQ29</f>
        <v/>
      </c>
      <c r="DC222" s="665">
        <f>'3A 2025-2026 REPORTE CALIFICACI'!GR29</f>
        <v>23</v>
      </c>
      <c r="DD222" s="665">
        <f>'3A 2025-2026 REPORTE CALIFICACI'!GS29</f>
        <v>14.08125</v>
      </c>
      <c r="DE222" s="665" t="str">
        <f>'3A 2025-2026 REPORTE CALIFICACI'!GT29</f>
        <v/>
      </c>
      <c r="DF222" s="665" t="str">
        <f>'3A 2025-2026 REPORTE CALIFICACI'!GU29</f>
        <v/>
      </c>
      <c r="DG222" s="665">
        <f>'3A 2025-2026 REPORTE CALIFICACI'!GV29</f>
        <v>14</v>
      </c>
      <c r="DH222" s="665">
        <f>'3A 2025-2026 REPORTE CALIFICACI'!GW29</f>
        <v>46.9375</v>
      </c>
      <c r="DI222" s="665" t="str">
        <f>'3A 2025-2026 REPORTE CALIFICACI'!GX29</f>
        <v/>
      </c>
      <c r="DJ222" s="664" t="str">
        <f>'3A 2025-2026 REPORTE CALIFICACI'!GY29</f>
        <v/>
      </c>
      <c r="DK222" s="664" t="str">
        <f>'3A 2025-2026 REPORTE CALIFICACI'!GZ29</f>
        <v>R</v>
      </c>
      <c r="DL222" s="666"/>
      <c r="DM222" s="667"/>
      <c r="DN222" s="661"/>
      <c r="DO222" s="47"/>
      <c r="DP222" s="663" t="s">
        <v>1019</v>
      </c>
      <c r="DQ222" s="664">
        <f>'3A 2025-2026 REPORTE CALIFICACI'!FS30</f>
        <v>35</v>
      </c>
      <c r="DR222" s="664">
        <f>'3A 2025-2026 REPORTE CALIFICACI'!FT30</f>
        <v>70</v>
      </c>
      <c r="DS222" s="664">
        <f>'3A 2025-2026 REPORTE CALIFICACI'!FU30</f>
        <v>0</v>
      </c>
      <c r="DT222" s="664">
        <f>'3A 2025-2026 REPORTE CALIFICACI'!FV30</f>
        <v>0</v>
      </c>
      <c r="DU222" s="664">
        <f>'3A 2025-2026 REPORTE CALIFICACI'!FW30</f>
        <v>51</v>
      </c>
      <c r="DV222" s="664">
        <f>'3A 2025-2026 REPORTE CALIFICACI'!FX30</f>
        <v>56</v>
      </c>
      <c r="DW222" s="664">
        <f>'3A 2025-2026 REPORTE CALIFICACI'!FY30</f>
        <v>0</v>
      </c>
      <c r="DX222" s="664">
        <f>'3A 2025-2026 REPORTE CALIFICACI'!FZ30</f>
        <v>0</v>
      </c>
      <c r="DY222" s="664">
        <f>'3A 2025-2026 REPORTE CALIFICACI'!GA30</f>
        <v>55</v>
      </c>
      <c r="DZ222" s="664">
        <f>'3A 2025-2026 REPORTE CALIFICACI'!GB30</f>
        <v>70</v>
      </c>
      <c r="EA222" s="664">
        <f>'3A 2025-2026 REPORTE CALIFICACI'!GC30</f>
        <v>0</v>
      </c>
      <c r="EB222" s="664">
        <f>'3A 2025-2026 REPORTE CALIFICACI'!GD30</f>
        <v>0</v>
      </c>
      <c r="EC222" s="664">
        <f>'3A 2025-2026 REPORTE CALIFICACI'!GE30</f>
        <v>41</v>
      </c>
      <c r="ED222" s="664">
        <f>'3A 2025-2026 REPORTE CALIFICACI'!GF30</f>
        <v>59</v>
      </c>
      <c r="EE222" s="664">
        <f>'3A 2025-2026 REPORTE CALIFICACI'!GG30</f>
        <v>50</v>
      </c>
      <c r="EF222" s="664">
        <f>'3A 2025-2026 REPORTE CALIFICACI'!GH30</f>
        <v>0</v>
      </c>
      <c r="EG222" s="716">
        <f>'3A 2025-2026 REPORTE CALIFICACI'!GI30</f>
        <v>26.25</v>
      </c>
      <c r="EH222" s="716">
        <f>'3A 2025-2026 REPORTE CALIFICACI'!GJ30</f>
        <v>26.75</v>
      </c>
      <c r="EI222" s="716">
        <f>'3A 2025-2026 REPORTE CALIFICACI'!GK30</f>
        <v>31.25</v>
      </c>
      <c r="EJ222" s="716">
        <f>'3A 2025-2026 REPORTE CALIFICACI'!GL30</f>
        <v>37.5</v>
      </c>
      <c r="EK222" s="665">
        <f>'3A 2025-2026 REPORTE CALIFICACI'!GM30</f>
        <v>30.4375</v>
      </c>
      <c r="EL222" s="717">
        <f>'3A 2025-2026 REPORTE CALIFICACI'!GN30</f>
        <v>0.28375</v>
      </c>
      <c r="EM222" s="665">
        <f>'3A 2025-2026 REPORTE CALIFICACI'!GO30</f>
        <v>15.21875</v>
      </c>
      <c r="EN222" s="665" t="str">
        <f>'3A 2025-2026 REPORTE CALIFICACI'!GP30</f>
        <v/>
      </c>
      <c r="EO222" s="665" t="str">
        <f>'3A 2025-2026 REPORTE CALIFICACI'!GQ30</f>
        <v/>
      </c>
      <c r="EP222" s="665">
        <f>'3A 2025-2026 REPORTE CALIFICACI'!GR30</f>
        <v>15</v>
      </c>
      <c r="EQ222" s="665">
        <f>'3A 2025-2026 REPORTE CALIFICACI'!GS30</f>
        <v>9.13125</v>
      </c>
      <c r="ER222" s="665" t="str">
        <f>'3A 2025-2026 REPORTE CALIFICACI'!GT30</f>
        <v/>
      </c>
      <c r="ES222" s="665" t="str">
        <f>'3A 2025-2026 REPORTE CALIFICACI'!GU30</f>
        <v/>
      </c>
      <c r="ET222" s="665">
        <f>'3A 2025-2026 REPORTE CALIFICACI'!GV30</f>
        <v>9</v>
      </c>
      <c r="EU222" s="665">
        <f>'3A 2025-2026 REPORTE CALIFICACI'!GW30</f>
        <v>30.4375</v>
      </c>
      <c r="EV222" s="665" t="str">
        <f>'3A 2025-2026 REPORTE CALIFICACI'!GX30</f>
        <v/>
      </c>
      <c r="EW222" s="664" t="str">
        <f>'3A 2025-2026 REPORTE CALIFICACI'!GY30</f>
        <v/>
      </c>
      <c r="EX222" s="664" t="str">
        <f>'3A 2025-2026 REPORTE CALIFICACI'!GZ30</f>
        <v>R</v>
      </c>
      <c r="EY222" s="666"/>
    </row>
    <row r="223" ht="52.5" customHeight="1">
      <c r="A223" s="661"/>
      <c r="B223" s="47"/>
      <c r="C223" s="663" t="s">
        <v>1020</v>
      </c>
      <c r="D223" s="664">
        <f>'3A 2025-2026 REPORTE CALIFICACI'!HA27</f>
        <v>93</v>
      </c>
      <c r="E223" s="664">
        <f>'3A 2025-2026 REPORTE CALIFICACI'!HB27</f>
        <v>83</v>
      </c>
      <c r="F223" s="664">
        <f>'3A 2025-2026 REPORTE CALIFICACI'!HC27</f>
        <v>80</v>
      </c>
      <c r="G223" s="664">
        <f>'3A 2025-2026 REPORTE CALIFICACI'!HD27</f>
        <v>0</v>
      </c>
      <c r="H223" s="664">
        <f>'3A 2025-2026 REPORTE CALIFICACI'!HE27</f>
        <v>88</v>
      </c>
      <c r="I223" s="664">
        <f>'3A 2025-2026 REPORTE CALIFICACI'!HF27</f>
        <v>80</v>
      </c>
      <c r="J223" s="664">
        <f>'3A 2025-2026 REPORTE CALIFICACI'!HG27</f>
        <v>86</v>
      </c>
      <c r="K223" s="664">
        <f>'3A 2025-2026 REPORTE CALIFICACI'!HH27</f>
        <v>0</v>
      </c>
      <c r="L223" s="664">
        <f>'3A 2025-2026 REPORTE CALIFICACI'!HI27</f>
        <v>80</v>
      </c>
      <c r="M223" s="664">
        <f>'3A 2025-2026 REPORTE CALIFICACI'!HJ27</f>
        <v>76</v>
      </c>
      <c r="N223" s="664">
        <f>'3A 2025-2026 REPORTE CALIFICACI'!HK27</f>
        <v>85</v>
      </c>
      <c r="O223" s="664">
        <f>'3A 2025-2026 REPORTE CALIFICACI'!HL27</f>
        <v>0</v>
      </c>
      <c r="P223" s="664">
        <f>'3A 2025-2026 REPORTE CALIFICACI'!HM27</f>
        <v>92</v>
      </c>
      <c r="Q223" s="664">
        <f>'3A 2025-2026 REPORTE CALIFICACI'!HN27</f>
        <v>70</v>
      </c>
      <c r="R223" s="664">
        <f>'3A 2025-2026 REPORTE CALIFICACI'!HO27</f>
        <v>80</v>
      </c>
      <c r="S223" s="664">
        <f>'3A 2025-2026 REPORTE CALIFICACI'!HP27</f>
        <v>0</v>
      </c>
      <c r="T223" s="716">
        <f>'3A 2025-2026 REPORTE CALIFICACI'!HQ27</f>
        <v>64</v>
      </c>
      <c r="U223" s="716">
        <f>'3A 2025-2026 REPORTE CALIFICACI'!HR27</f>
        <v>63.5</v>
      </c>
      <c r="V223" s="716">
        <f>'3A 2025-2026 REPORTE CALIFICACI'!HS27</f>
        <v>60.25</v>
      </c>
      <c r="W223" s="716">
        <f>'3A 2025-2026 REPORTE CALIFICACI'!HT27</f>
        <v>60.5</v>
      </c>
      <c r="X223" s="665">
        <f>'3A 2025-2026 REPORTE CALIFICACI'!HU27</f>
        <v>62.0625</v>
      </c>
      <c r="Y223" s="717">
        <f>'3A 2025-2026 REPORTE CALIFICACI'!HV27</f>
        <v>0.4305555556</v>
      </c>
      <c r="Z223" s="665">
        <f>'3A 2025-2026 REPORTE CALIFICACI'!HW27</f>
        <v>31.03125</v>
      </c>
      <c r="AA223" s="665" t="str">
        <f>'3A 2025-2026 REPORTE CALIFICACI'!HX27</f>
        <v/>
      </c>
      <c r="AB223" s="665" t="str">
        <f>'3A 2025-2026 REPORTE CALIFICACI'!HY27</f>
        <v/>
      </c>
      <c r="AC223" s="665">
        <f>'3A 2025-2026 REPORTE CALIFICACI'!HZ27</f>
        <v>31</v>
      </c>
      <c r="AD223" s="665">
        <f>'3A 2025-2026 REPORTE CALIFICACI'!IA27</f>
        <v>18.61875</v>
      </c>
      <c r="AE223" s="665" t="str">
        <f>'3A 2025-2026 REPORTE CALIFICACI'!IB27</f>
        <v/>
      </c>
      <c r="AF223" s="665" t="str">
        <f>'3A 2025-2026 REPORTE CALIFICACI'!IC27</f>
        <v/>
      </c>
      <c r="AG223" s="665">
        <f>'3A 2025-2026 REPORTE CALIFICACI'!ID27</f>
        <v>19</v>
      </c>
      <c r="AH223" s="664" t="str">
        <f>'3A 2025-2026 REPORTE CALIFICACI'!IE27</f>
        <v/>
      </c>
      <c r="AI223" s="665" t="str">
        <f>'3A 2025-2026 REPORTE CALIFICACI'!IF27</f>
        <v/>
      </c>
      <c r="AJ223" s="664" t="str">
        <f>'3A 2025-2026 REPORTE CALIFICACI'!IG27</f>
        <v/>
      </c>
      <c r="AK223" s="664" t="str">
        <f>'3A 2025-2026 REPORTE CALIFICACI'!IH27</f>
        <v>R</v>
      </c>
      <c r="AL223" s="666"/>
      <c r="AM223" s="667"/>
      <c r="AN223" s="661"/>
      <c r="AO223" s="47"/>
      <c r="AP223" s="663" t="s">
        <v>1020</v>
      </c>
      <c r="AQ223" s="664">
        <f>'3A 2025-2026 REPORTE CALIFICACI'!HA28</f>
        <v>93</v>
      </c>
      <c r="AR223" s="664">
        <f>'3A 2025-2026 REPORTE CALIFICACI'!HB28</f>
        <v>90</v>
      </c>
      <c r="AS223" s="664">
        <f>'3A 2025-2026 REPORTE CALIFICACI'!HC28</f>
        <v>98</v>
      </c>
      <c r="AT223" s="664">
        <f>'3A 2025-2026 REPORTE CALIFICACI'!HD28</f>
        <v>0</v>
      </c>
      <c r="AU223" s="664">
        <f>'3A 2025-2026 REPORTE CALIFICACI'!HE28</f>
        <v>88</v>
      </c>
      <c r="AV223" s="664">
        <f>'3A 2025-2026 REPORTE CALIFICACI'!HF28</f>
        <v>82</v>
      </c>
      <c r="AW223" s="664">
        <f>'3A 2025-2026 REPORTE CALIFICACI'!HG28</f>
        <v>90</v>
      </c>
      <c r="AX223" s="664">
        <f>'3A 2025-2026 REPORTE CALIFICACI'!HH28</f>
        <v>0</v>
      </c>
      <c r="AY223" s="664">
        <f>'3A 2025-2026 REPORTE CALIFICACI'!HI28</f>
        <v>93</v>
      </c>
      <c r="AZ223" s="664">
        <f>'3A 2025-2026 REPORTE CALIFICACI'!HJ28</f>
        <v>86</v>
      </c>
      <c r="BA223" s="664">
        <f>'3A 2025-2026 REPORTE CALIFICACI'!HK28</f>
        <v>87</v>
      </c>
      <c r="BB223" s="664">
        <f>'3A 2025-2026 REPORTE CALIFICACI'!HL28</f>
        <v>0</v>
      </c>
      <c r="BC223" s="664">
        <f>'3A 2025-2026 REPORTE CALIFICACI'!HM28</f>
        <v>87</v>
      </c>
      <c r="BD223" s="664">
        <f>'3A 2025-2026 REPORTE CALIFICACI'!HN28</f>
        <v>83</v>
      </c>
      <c r="BE223" s="664">
        <f>'3A 2025-2026 REPORTE CALIFICACI'!HO28</f>
        <v>100</v>
      </c>
      <c r="BF223" s="664">
        <f>'3A 2025-2026 REPORTE CALIFICACI'!HP28</f>
        <v>0</v>
      </c>
      <c r="BG223" s="716">
        <f>'3A 2025-2026 REPORTE CALIFICACI'!HQ28</f>
        <v>70.25</v>
      </c>
      <c r="BH223" s="716">
        <f>'3A 2025-2026 REPORTE CALIFICACI'!HR28</f>
        <v>65</v>
      </c>
      <c r="BI223" s="716">
        <f>'3A 2025-2026 REPORTE CALIFICACI'!HS28</f>
        <v>66.5</v>
      </c>
      <c r="BJ223" s="716">
        <f>'3A 2025-2026 REPORTE CALIFICACI'!HT28</f>
        <v>67.5</v>
      </c>
      <c r="BK223" s="664"/>
      <c r="BL223" s="717">
        <f>'3A 2025-2026 REPORTE CALIFICACI'!HV28</f>
        <v>0.4814814815</v>
      </c>
      <c r="BM223" s="665">
        <f>'3A 2025-2026 REPORTE CALIFICACI'!HW28</f>
        <v>33.65625</v>
      </c>
      <c r="BN223" s="665" t="str">
        <f>'3A 2025-2026 REPORTE CALIFICACI'!HX28</f>
        <v/>
      </c>
      <c r="BO223" s="665" t="str">
        <f>'3A 2025-2026 REPORTE CALIFICACI'!HY28</f>
        <v/>
      </c>
      <c r="BP223" s="665">
        <f>'3A 2025-2026 REPORTE CALIFICACI'!HZ28</f>
        <v>34</v>
      </c>
      <c r="BQ223" s="665">
        <f>'3A 2025-2026 REPORTE CALIFICACI'!IA28</f>
        <v>20.19375</v>
      </c>
      <c r="BR223" s="665" t="str">
        <f>'3A 2025-2026 REPORTE CALIFICACI'!IB28</f>
        <v/>
      </c>
      <c r="BS223" s="665" t="str">
        <f>'3A 2025-2026 REPORTE CALIFICACI'!IC28</f>
        <v/>
      </c>
      <c r="BT223" s="665">
        <f>'3A 2025-2026 REPORTE CALIFICACI'!ID28</f>
        <v>20</v>
      </c>
      <c r="BU223" s="664" t="str">
        <f>'3A 2025-2026 REPORTE CALIFICACI'!IE28</f>
        <v/>
      </c>
      <c r="BV223" s="665" t="str">
        <f>'3A 2025-2026 REPORTE CALIFICACI'!IF28</f>
        <v/>
      </c>
      <c r="BW223" s="664" t="str">
        <f>'3A 2025-2026 REPORTE CALIFICACI'!IG28</f>
        <v/>
      </c>
      <c r="BX223" s="664" t="str">
        <f>'3A 2025-2026 REPORTE CALIFICACI'!IH28</f>
        <v>R</v>
      </c>
      <c r="BY223" s="666"/>
      <c r="BZ223" s="667"/>
      <c r="CA223" s="661"/>
      <c r="CB223" s="47"/>
      <c r="CC223" s="663" t="s">
        <v>1020</v>
      </c>
      <c r="CD223" s="664">
        <f>'3A 2025-2026 REPORTE CALIFICACI'!HA29</f>
        <v>87</v>
      </c>
      <c r="CE223" s="664">
        <f>'3A 2025-2026 REPORTE CALIFICACI'!HB29</f>
        <v>76</v>
      </c>
      <c r="CF223" s="664">
        <f>'3A 2025-2026 REPORTE CALIFICACI'!HC29</f>
        <v>82</v>
      </c>
      <c r="CG223" s="664">
        <f>'3A 2025-2026 REPORTE CALIFICACI'!HD29</f>
        <v>0</v>
      </c>
      <c r="CH223" s="664">
        <f>'3A 2025-2026 REPORTE CALIFICACI'!HE29</f>
        <v>72</v>
      </c>
      <c r="CI223" s="664">
        <f>'3A 2025-2026 REPORTE CALIFICACI'!HF29</f>
        <v>73</v>
      </c>
      <c r="CJ223" s="664">
        <f>'3A 2025-2026 REPORTE CALIFICACI'!HG29</f>
        <v>52</v>
      </c>
      <c r="CK223" s="664">
        <f>'3A 2025-2026 REPORTE CALIFICACI'!HH29</f>
        <v>0</v>
      </c>
      <c r="CL223" s="664">
        <f>'3A 2025-2026 REPORTE CALIFICACI'!HI29</f>
        <v>77</v>
      </c>
      <c r="CM223" s="664">
        <f>'3A 2025-2026 REPORTE CALIFICACI'!HJ29</f>
        <v>73</v>
      </c>
      <c r="CN223" s="664">
        <f>'3A 2025-2026 REPORTE CALIFICACI'!HK29</f>
        <v>71</v>
      </c>
      <c r="CO223" s="664">
        <f>'3A 2025-2026 REPORTE CALIFICACI'!HL29</f>
        <v>0</v>
      </c>
      <c r="CP223" s="664">
        <f>'3A 2025-2026 REPORTE CALIFICACI'!HM29</f>
        <v>75</v>
      </c>
      <c r="CQ223" s="664">
        <f>'3A 2025-2026 REPORTE CALIFICACI'!HN29</f>
        <v>70</v>
      </c>
      <c r="CR223" s="664">
        <f>'3A 2025-2026 REPORTE CALIFICACI'!HO29</f>
        <v>70</v>
      </c>
      <c r="CS223" s="664">
        <f>'3A 2025-2026 REPORTE CALIFICACI'!HP29</f>
        <v>0</v>
      </c>
      <c r="CT223" s="716">
        <f>'3A 2025-2026 REPORTE CALIFICACI'!HQ29</f>
        <v>61.25</v>
      </c>
      <c r="CU223" s="716">
        <f>'3A 2025-2026 REPORTE CALIFICACI'!HR29</f>
        <v>49.25</v>
      </c>
      <c r="CV223" s="716">
        <f>'3A 2025-2026 REPORTE CALIFICACI'!HS29</f>
        <v>55.25</v>
      </c>
      <c r="CW223" s="716">
        <f>'3A 2025-2026 REPORTE CALIFICACI'!HT29</f>
        <v>53.75</v>
      </c>
      <c r="CX223" s="664"/>
      <c r="CY223" s="717">
        <f>'3A 2025-2026 REPORTE CALIFICACI'!HV29</f>
        <v>0.4814814815</v>
      </c>
      <c r="CZ223" s="665">
        <f>'3A 2025-2026 REPORTE CALIFICACI'!HW29</f>
        <v>27.4375</v>
      </c>
      <c r="DA223" s="665" t="str">
        <f>'3A 2025-2026 REPORTE CALIFICACI'!HX29</f>
        <v/>
      </c>
      <c r="DB223" s="665" t="str">
        <f>'3A 2025-2026 REPORTE CALIFICACI'!HY29</f>
        <v/>
      </c>
      <c r="DC223" s="665">
        <f>'3A 2025-2026 REPORTE CALIFICACI'!HZ29</f>
        <v>27</v>
      </c>
      <c r="DD223" s="665">
        <f>'3A 2025-2026 REPORTE CALIFICACI'!IA29</f>
        <v>16.4625</v>
      </c>
      <c r="DE223" s="665" t="str">
        <f>'3A 2025-2026 REPORTE CALIFICACI'!IB29</f>
        <v/>
      </c>
      <c r="DF223" s="665" t="str">
        <f>'3A 2025-2026 REPORTE CALIFICACI'!IC29</f>
        <v/>
      </c>
      <c r="DG223" s="665">
        <f>'3A 2025-2026 REPORTE CALIFICACI'!ID29</f>
        <v>16</v>
      </c>
      <c r="DH223" s="664" t="str">
        <f>'3A 2025-2026 REPORTE CALIFICACI'!IE29</f>
        <v/>
      </c>
      <c r="DI223" s="665" t="str">
        <f>'3A 2025-2026 REPORTE CALIFICACI'!IF29</f>
        <v/>
      </c>
      <c r="DJ223" s="664" t="str">
        <f>'3A 2025-2026 REPORTE CALIFICACI'!IG29</f>
        <v/>
      </c>
      <c r="DK223" s="664" t="str">
        <f>'3A 2025-2026 REPORTE CALIFICACI'!IH29</f>
        <v>R</v>
      </c>
      <c r="DL223" s="666"/>
      <c r="DM223" s="667"/>
      <c r="DN223" s="661"/>
      <c r="DO223" s="47"/>
      <c r="DP223" s="663" t="s">
        <v>1020</v>
      </c>
      <c r="DQ223" s="664">
        <f>'3A 2025-2026 REPORTE CALIFICACI'!HA30</f>
        <v>60</v>
      </c>
      <c r="DR223" s="664">
        <f>'3A 2025-2026 REPORTE CALIFICACI'!HB30</f>
        <v>76</v>
      </c>
      <c r="DS223" s="664">
        <f>'3A 2025-2026 REPORTE CALIFICACI'!HC30</f>
        <v>54</v>
      </c>
      <c r="DT223" s="664">
        <f>'3A 2025-2026 REPORTE CALIFICACI'!HD30</f>
        <v>0</v>
      </c>
      <c r="DU223" s="664">
        <f>'3A 2025-2026 REPORTE CALIFICACI'!HE30</f>
        <v>73</v>
      </c>
      <c r="DV223" s="664">
        <f>'3A 2025-2026 REPORTE CALIFICACI'!HF30</f>
        <v>78</v>
      </c>
      <c r="DW223" s="664">
        <f>'3A 2025-2026 REPORTE CALIFICACI'!HG30</f>
        <v>50</v>
      </c>
      <c r="DX223" s="664">
        <f>'3A 2025-2026 REPORTE CALIFICACI'!HH30</f>
        <v>0</v>
      </c>
      <c r="DY223" s="664">
        <f>'3A 2025-2026 REPORTE CALIFICACI'!HI30</f>
        <v>70</v>
      </c>
      <c r="DZ223" s="664">
        <f>'3A 2025-2026 REPORTE CALIFICACI'!HJ30</f>
        <v>75</v>
      </c>
      <c r="EA223" s="664">
        <f>'3A 2025-2026 REPORTE CALIFICACI'!HK30</f>
        <v>70</v>
      </c>
      <c r="EB223" s="664">
        <f>'3A 2025-2026 REPORTE CALIFICACI'!HL30</f>
        <v>0</v>
      </c>
      <c r="EC223" s="664">
        <f>'3A 2025-2026 REPORTE CALIFICACI'!HM30</f>
        <v>72</v>
      </c>
      <c r="ED223" s="664">
        <f>'3A 2025-2026 REPORTE CALIFICACI'!HN30</f>
        <v>70</v>
      </c>
      <c r="EE223" s="664">
        <f>'3A 2025-2026 REPORTE CALIFICACI'!HO30</f>
        <v>70</v>
      </c>
      <c r="EF223" s="664">
        <f>'3A 2025-2026 REPORTE CALIFICACI'!HP30</f>
        <v>0</v>
      </c>
      <c r="EG223" s="716">
        <f>'3A 2025-2026 REPORTE CALIFICACI'!HQ30</f>
        <v>51.5</v>
      </c>
      <c r="EH223" s="716">
        <f>'3A 2025-2026 REPORTE CALIFICACI'!HR30</f>
        <v>50.25</v>
      </c>
      <c r="EI223" s="716">
        <f>'3A 2025-2026 REPORTE CALIFICACI'!HS30</f>
        <v>53.75</v>
      </c>
      <c r="EJ223" s="716">
        <f>'3A 2025-2026 REPORTE CALIFICACI'!HT30</f>
        <v>53</v>
      </c>
      <c r="EK223" s="665">
        <f>'3A 2025-2026 REPORTE CALIFICACI'!HU30</f>
        <v>52.125</v>
      </c>
      <c r="EL223" s="717">
        <f>'3A 2025-2026 REPORTE CALIFICACI'!HV30</f>
        <v>0.4444444444</v>
      </c>
      <c r="EM223" s="665">
        <f>'3A 2025-2026 REPORTE CALIFICACI'!HW30</f>
        <v>26.0625</v>
      </c>
      <c r="EN223" s="665" t="str">
        <f>'3A 2025-2026 REPORTE CALIFICACI'!HX30</f>
        <v/>
      </c>
      <c r="EO223" s="665" t="str">
        <f>'3A 2025-2026 REPORTE CALIFICACI'!HY30</f>
        <v/>
      </c>
      <c r="EP223" s="665">
        <f>'3A 2025-2026 REPORTE CALIFICACI'!HZ30</f>
        <v>26</v>
      </c>
      <c r="EQ223" s="665">
        <f>'3A 2025-2026 REPORTE CALIFICACI'!IA30</f>
        <v>15.6375</v>
      </c>
      <c r="ER223" s="665" t="str">
        <f>'3A 2025-2026 REPORTE CALIFICACI'!IB30</f>
        <v/>
      </c>
      <c r="ES223" s="665" t="str">
        <f>'3A 2025-2026 REPORTE CALIFICACI'!IC30</f>
        <v/>
      </c>
      <c r="ET223" s="665">
        <f>'3A 2025-2026 REPORTE CALIFICACI'!ID30</f>
        <v>16</v>
      </c>
      <c r="EU223" s="664" t="str">
        <f>'3A 2025-2026 REPORTE CALIFICACI'!IE30</f>
        <v/>
      </c>
      <c r="EV223" s="665" t="str">
        <f>'3A 2025-2026 REPORTE CALIFICACI'!IF30</f>
        <v/>
      </c>
      <c r="EW223" s="664" t="str">
        <f>'3A 2025-2026 REPORTE CALIFICACI'!IG30</f>
        <v/>
      </c>
      <c r="EX223" s="664" t="str">
        <f>'3A 2025-2026 REPORTE CALIFICACI'!IH30</f>
        <v>R</v>
      </c>
      <c r="EY223" s="666"/>
    </row>
    <row r="224" ht="52.5" customHeight="1">
      <c r="A224" s="661"/>
      <c r="B224" s="47"/>
      <c r="C224" s="663" t="s">
        <v>1021</v>
      </c>
      <c r="D224" s="664">
        <f>'3A 2025-2026 REPORTE CALIFICACI'!II27</f>
        <v>82</v>
      </c>
      <c r="E224" s="664">
        <f>'3A 2025-2026 REPORTE CALIFICACI'!IJ27</f>
        <v>81</v>
      </c>
      <c r="F224" s="664">
        <f>'3A 2025-2026 REPORTE CALIFICACI'!IK27</f>
        <v>80</v>
      </c>
      <c r="G224" s="664">
        <f>'3A 2025-2026 REPORTE CALIFICACI'!IL27</f>
        <v>0</v>
      </c>
      <c r="H224" s="664">
        <f>'3A 2025-2026 REPORTE CALIFICACI'!IM27</f>
        <v>81</v>
      </c>
      <c r="I224" s="664">
        <f>'3A 2025-2026 REPORTE CALIFICACI'!IN27</f>
        <v>83</v>
      </c>
      <c r="J224" s="664">
        <f>'3A 2025-2026 REPORTE CALIFICACI'!IO27</f>
        <v>84</v>
      </c>
      <c r="K224" s="664">
        <f>'3A 2025-2026 REPORTE CALIFICACI'!IP27</f>
        <v>0</v>
      </c>
      <c r="L224" s="664">
        <f>'3A 2025-2026 REPORTE CALIFICACI'!IQ27</f>
        <v>84</v>
      </c>
      <c r="M224" s="664">
        <f>'3A 2025-2026 REPORTE CALIFICACI'!IR27</f>
        <v>80</v>
      </c>
      <c r="N224" s="664">
        <f>'3A 2025-2026 REPORTE CALIFICACI'!IS27</f>
        <v>83</v>
      </c>
      <c r="O224" s="664">
        <f>'3A 2025-2026 REPORTE CALIFICACI'!IT27</f>
        <v>0</v>
      </c>
      <c r="P224" s="664">
        <f>'3A 2025-2026 REPORTE CALIFICACI'!IU27</f>
        <v>82</v>
      </c>
      <c r="Q224" s="664">
        <f>'3A 2025-2026 REPORTE CALIFICACI'!IV27</f>
        <v>85</v>
      </c>
      <c r="R224" s="664">
        <f>'3A 2025-2026 REPORTE CALIFICACI'!IW27</f>
        <v>87</v>
      </c>
      <c r="S224" s="664">
        <f>'3A 2025-2026 REPORTE CALIFICACI'!IX27</f>
        <v>0</v>
      </c>
      <c r="T224" s="716">
        <f>'3A 2025-2026 REPORTE CALIFICACI'!IY27</f>
        <v>60.75</v>
      </c>
      <c r="U224" s="716">
        <f>'3A 2025-2026 REPORTE CALIFICACI'!IZ27</f>
        <v>62</v>
      </c>
      <c r="V224" s="716">
        <f>'3A 2025-2026 REPORTE CALIFICACI'!JA27</f>
        <v>61.75</v>
      </c>
      <c r="W224" s="716">
        <f>'3A 2025-2026 REPORTE CALIFICACI'!JB27</f>
        <v>63.5</v>
      </c>
      <c r="X224" s="665">
        <f>'3A 2025-2026 REPORTE CALIFICACI'!JC27</f>
        <v>62</v>
      </c>
      <c r="Y224" s="717">
        <f>'3A 2025-2026 REPORTE CALIFICACI'!JD27</f>
        <v>0.68</v>
      </c>
      <c r="Z224" s="665">
        <f>'3A 2025-2026 REPORTE CALIFICACI'!JE27</f>
        <v>31</v>
      </c>
      <c r="AA224" s="665" t="str">
        <f>'3A 2025-2026 REPORTE CALIFICACI'!JF27</f>
        <v/>
      </c>
      <c r="AB224" s="665" t="str">
        <f>'3A 2025-2026 REPORTE CALIFICACI'!JG27</f>
        <v/>
      </c>
      <c r="AC224" s="665">
        <f>'3A 2025-2026 REPORTE CALIFICACI'!JH27</f>
        <v>31</v>
      </c>
      <c r="AD224" s="665">
        <f>'3A 2025-2026 REPORTE CALIFICACI'!JI27</f>
        <v>18.6</v>
      </c>
      <c r="AE224" s="665" t="str">
        <f>'3A 2025-2026 REPORTE CALIFICACI'!JJ27</f>
        <v/>
      </c>
      <c r="AF224" s="665" t="str">
        <f>'3A 2025-2026 REPORTE CALIFICACI'!JK27</f>
        <v/>
      </c>
      <c r="AG224" s="665">
        <f>'3A 2025-2026 REPORTE CALIFICACI'!JL27</f>
        <v>19</v>
      </c>
      <c r="AH224" s="664" t="str">
        <f>'3A 2025-2026 REPORTE CALIFICACI'!JM27</f>
        <v/>
      </c>
      <c r="AI224" s="665" t="str">
        <f>'3A 2025-2026 REPORTE CALIFICACI'!JN27</f>
        <v/>
      </c>
      <c r="AJ224" s="664" t="str">
        <f>'3A 2025-2026 REPORTE CALIFICACI'!JO27</f>
        <v/>
      </c>
      <c r="AK224" s="664" t="str">
        <f>'3A 2025-2026 REPORTE CALIFICACI'!JP27</f>
        <v>R</v>
      </c>
      <c r="AL224" s="666"/>
      <c r="AM224" s="667"/>
      <c r="AN224" s="661"/>
      <c r="AO224" s="47"/>
      <c r="AP224" s="663" t="s">
        <v>1021</v>
      </c>
      <c r="AQ224" s="664">
        <f>'3A 2025-2026 REPORTE CALIFICACI'!II28</f>
        <v>78</v>
      </c>
      <c r="AR224" s="664">
        <f>'3A 2025-2026 REPORTE CALIFICACI'!IJ28</f>
        <v>90</v>
      </c>
      <c r="AS224" s="664">
        <f>'3A 2025-2026 REPORTE CALIFICACI'!IK28</f>
        <v>86</v>
      </c>
      <c r="AT224" s="664">
        <f>'3A 2025-2026 REPORTE CALIFICACI'!IL28</f>
        <v>0</v>
      </c>
      <c r="AU224" s="664">
        <f>'3A 2025-2026 REPORTE CALIFICACI'!IM28</f>
        <v>82</v>
      </c>
      <c r="AV224" s="664">
        <f>'3A 2025-2026 REPORTE CALIFICACI'!IN28</f>
        <v>88</v>
      </c>
      <c r="AW224" s="664">
        <f>'3A 2025-2026 REPORTE CALIFICACI'!IO28</f>
        <v>90</v>
      </c>
      <c r="AX224" s="664">
        <f>'3A 2025-2026 REPORTE CALIFICACI'!IP28</f>
        <v>0</v>
      </c>
      <c r="AY224" s="664">
        <f>'3A 2025-2026 REPORTE CALIFICACI'!IQ28</f>
        <v>83</v>
      </c>
      <c r="AZ224" s="664">
        <f>'3A 2025-2026 REPORTE CALIFICACI'!IR28</f>
        <v>81</v>
      </c>
      <c r="BA224" s="664">
        <f>'3A 2025-2026 REPORTE CALIFICACI'!IS28</f>
        <v>82</v>
      </c>
      <c r="BB224" s="664">
        <f>'3A 2025-2026 REPORTE CALIFICACI'!IT28</f>
        <v>0</v>
      </c>
      <c r="BC224" s="664">
        <f>'3A 2025-2026 REPORTE CALIFICACI'!IU28</f>
        <v>78</v>
      </c>
      <c r="BD224" s="664">
        <f>'3A 2025-2026 REPORTE CALIFICACI'!IV28</f>
        <v>85</v>
      </c>
      <c r="BE224" s="664">
        <f>'3A 2025-2026 REPORTE CALIFICACI'!IW28</f>
        <v>87</v>
      </c>
      <c r="BF224" s="664">
        <f>'3A 2025-2026 REPORTE CALIFICACI'!IX28</f>
        <v>0</v>
      </c>
      <c r="BG224" s="716">
        <f>'3A 2025-2026 REPORTE CALIFICACI'!IY28</f>
        <v>63.5</v>
      </c>
      <c r="BH224" s="716">
        <f>'3A 2025-2026 REPORTE CALIFICACI'!IZ28</f>
        <v>65</v>
      </c>
      <c r="BI224" s="716">
        <f>'3A 2025-2026 REPORTE CALIFICACI'!JA28</f>
        <v>61.5</v>
      </c>
      <c r="BJ224" s="716">
        <f>'3A 2025-2026 REPORTE CALIFICACI'!JB28</f>
        <v>62.5</v>
      </c>
      <c r="BK224" s="664"/>
      <c r="BL224" s="717">
        <f>'3A 2025-2026 REPORTE CALIFICACI'!JD28</f>
        <v>0.8</v>
      </c>
      <c r="BM224" s="665">
        <f>'3A 2025-2026 REPORTE CALIFICACI'!JE28</f>
        <v>31.5625</v>
      </c>
      <c r="BN224" s="665" t="str">
        <f>'3A 2025-2026 REPORTE CALIFICACI'!JF28</f>
        <v/>
      </c>
      <c r="BO224" s="665" t="str">
        <f>'3A 2025-2026 REPORTE CALIFICACI'!JG28</f>
        <v/>
      </c>
      <c r="BP224" s="665">
        <f>'3A 2025-2026 REPORTE CALIFICACI'!JH28</f>
        <v>32</v>
      </c>
      <c r="BQ224" s="665">
        <f>'3A 2025-2026 REPORTE CALIFICACI'!JI28</f>
        <v>18.9375</v>
      </c>
      <c r="BR224" s="665" t="str">
        <f>'3A 2025-2026 REPORTE CALIFICACI'!JJ28</f>
        <v/>
      </c>
      <c r="BS224" s="665" t="str">
        <f>'3A 2025-2026 REPORTE CALIFICACI'!JK28</f>
        <v/>
      </c>
      <c r="BT224" s="665">
        <f>'3A 2025-2026 REPORTE CALIFICACI'!JL28</f>
        <v>19</v>
      </c>
      <c r="BU224" s="664" t="str">
        <f>'3A 2025-2026 REPORTE CALIFICACI'!JM28</f>
        <v/>
      </c>
      <c r="BV224" s="665" t="str">
        <f>'3A 2025-2026 REPORTE CALIFICACI'!JN28</f>
        <v/>
      </c>
      <c r="BW224" s="664" t="str">
        <f>'3A 2025-2026 REPORTE CALIFICACI'!JO28</f>
        <v/>
      </c>
      <c r="BX224" s="664" t="str">
        <f>'3A 2025-2026 REPORTE CALIFICACI'!JP28</f>
        <v>R</v>
      </c>
      <c r="BY224" s="666"/>
      <c r="BZ224" s="667"/>
      <c r="CA224" s="661"/>
      <c r="CB224" s="47"/>
      <c r="CC224" s="663" t="s">
        <v>1021</v>
      </c>
      <c r="CD224" s="664">
        <f>'3A 2025-2026 REPORTE CALIFICACI'!II29</f>
        <v>72</v>
      </c>
      <c r="CE224" s="664">
        <f>'3A 2025-2026 REPORTE CALIFICACI'!IJ29</f>
        <v>76</v>
      </c>
      <c r="CF224" s="664">
        <f>'3A 2025-2026 REPORTE CALIFICACI'!IK29</f>
        <v>70</v>
      </c>
      <c r="CG224" s="664">
        <f>'3A 2025-2026 REPORTE CALIFICACI'!IL29</f>
        <v>0</v>
      </c>
      <c r="CH224" s="664">
        <f>'3A 2025-2026 REPORTE CALIFICACI'!IM29</f>
        <v>78</v>
      </c>
      <c r="CI224" s="664">
        <f>'3A 2025-2026 REPORTE CALIFICACI'!IN29</f>
        <v>80</v>
      </c>
      <c r="CJ224" s="664">
        <f>'3A 2025-2026 REPORTE CALIFICACI'!IO29</f>
        <v>73</v>
      </c>
      <c r="CK224" s="664">
        <f>'3A 2025-2026 REPORTE CALIFICACI'!IP29</f>
        <v>0</v>
      </c>
      <c r="CL224" s="664">
        <f>'3A 2025-2026 REPORTE CALIFICACI'!IQ29</f>
        <v>76</v>
      </c>
      <c r="CM224" s="664">
        <f>'3A 2025-2026 REPORTE CALIFICACI'!IR29</f>
        <v>80</v>
      </c>
      <c r="CN224" s="664">
        <f>'3A 2025-2026 REPORTE CALIFICACI'!IS29</f>
        <v>81</v>
      </c>
      <c r="CO224" s="664">
        <f>'3A 2025-2026 REPORTE CALIFICACI'!IT29</f>
        <v>0</v>
      </c>
      <c r="CP224" s="664">
        <f>'3A 2025-2026 REPORTE CALIFICACI'!IU29</f>
        <v>77</v>
      </c>
      <c r="CQ224" s="664">
        <f>'3A 2025-2026 REPORTE CALIFICACI'!IV29</f>
        <v>78</v>
      </c>
      <c r="CR224" s="664">
        <f>'3A 2025-2026 REPORTE CALIFICACI'!IW29</f>
        <v>76</v>
      </c>
      <c r="CS224" s="664">
        <f>'3A 2025-2026 REPORTE CALIFICACI'!IX29</f>
        <v>0</v>
      </c>
      <c r="CT224" s="716">
        <f>'3A 2025-2026 REPORTE CALIFICACI'!IY29</f>
        <v>54.5</v>
      </c>
      <c r="CU224" s="716">
        <f>'3A 2025-2026 REPORTE CALIFICACI'!IZ29</f>
        <v>57.75</v>
      </c>
      <c r="CV224" s="716">
        <f>'3A 2025-2026 REPORTE CALIFICACI'!JA29</f>
        <v>59.25</v>
      </c>
      <c r="CW224" s="716">
        <f>'3A 2025-2026 REPORTE CALIFICACI'!JB29</f>
        <v>57.75</v>
      </c>
      <c r="CX224" s="664"/>
      <c r="CY224" s="717">
        <f>'3A 2025-2026 REPORTE CALIFICACI'!JD29</f>
        <v>0.7</v>
      </c>
      <c r="CZ224" s="665">
        <f>'3A 2025-2026 REPORTE CALIFICACI'!JE29</f>
        <v>28.65625</v>
      </c>
      <c r="DA224" s="665" t="str">
        <f>'3A 2025-2026 REPORTE CALIFICACI'!JF29</f>
        <v/>
      </c>
      <c r="DB224" s="665" t="str">
        <f>'3A 2025-2026 REPORTE CALIFICACI'!JG29</f>
        <v/>
      </c>
      <c r="DC224" s="665">
        <f>'3A 2025-2026 REPORTE CALIFICACI'!JH29</f>
        <v>29</v>
      </c>
      <c r="DD224" s="665">
        <f>'3A 2025-2026 REPORTE CALIFICACI'!JI29</f>
        <v>17.19375</v>
      </c>
      <c r="DE224" s="665" t="str">
        <f>'3A 2025-2026 REPORTE CALIFICACI'!JJ29</f>
        <v/>
      </c>
      <c r="DF224" s="665" t="str">
        <f>'3A 2025-2026 REPORTE CALIFICACI'!JK29</f>
        <v/>
      </c>
      <c r="DG224" s="665">
        <f>'3A 2025-2026 REPORTE CALIFICACI'!JL29</f>
        <v>17</v>
      </c>
      <c r="DH224" s="664" t="str">
        <f>'3A 2025-2026 REPORTE CALIFICACI'!JM29</f>
        <v/>
      </c>
      <c r="DI224" s="665" t="str">
        <f>'3A 2025-2026 REPORTE CALIFICACI'!JN29</f>
        <v/>
      </c>
      <c r="DJ224" s="664" t="str">
        <f>'3A 2025-2026 REPORTE CALIFICACI'!JO29</f>
        <v/>
      </c>
      <c r="DK224" s="664" t="str">
        <f>'3A 2025-2026 REPORTE CALIFICACI'!JP29</f>
        <v>R</v>
      </c>
      <c r="DL224" s="666"/>
      <c r="DM224" s="667"/>
      <c r="DN224" s="661"/>
      <c r="DO224" s="47"/>
      <c r="DP224" s="663" t="s">
        <v>1021</v>
      </c>
      <c r="DQ224" s="664">
        <f>'3A 2025-2026 REPORTE CALIFICACI'!II30</f>
        <v>70</v>
      </c>
      <c r="DR224" s="664">
        <f>'3A 2025-2026 REPORTE CALIFICACI'!IJ30</f>
        <v>78</v>
      </c>
      <c r="DS224" s="664">
        <f>'3A 2025-2026 REPORTE CALIFICACI'!IK30</f>
        <v>50</v>
      </c>
      <c r="DT224" s="664">
        <f>'3A 2025-2026 REPORTE CALIFICACI'!IL30</f>
        <v>0</v>
      </c>
      <c r="DU224" s="664">
        <f>'3A 2025-2026 REPORTE CALIFICACI'!IM30</f>
        <v>75</v>
      </c>
      <c r="DV224" s="664">
        <f>'3A 2025-2026 REPORTE CALIFICACI'!IN30</f>
        <v>84</v>
      </c>
      <c r="DW224" s="664">
        <f>'3A 2025-2026 REPORTE CALIFICACI'!IO30</f>
        <v>55</v>
      </c>
      <c r="DX224" s="664">
        <f>'3A 2025-2026 REPORTE CALIFICACI'!IP30</f>
        <v>0</v>
      </c>
      <c r="DY224" s="664">
        <f>'3A 2025-2026 REPORTE CALIFICACI'!IQ30</f>
        <v>78</v>
      </c>
      <c r="DZ224" s="664">
        <f>'3A 2025-2026 REPORTE CALIFICACI'!IR30</f>
        <v>83</v>
      </c>
      <c r="EA224" s="664">
        <f>'3A 2025-2026 REPORTE CALIFICACI'!IS30</f>
        <v>78</v>
      </c>
      <c r="EB224" s="664">
        <f>'3A 2025-2026 REPORTE CALIFICACI'!IT30</f>
        <v>0</v>
      </c>
      <c r="EC224" s="664">
        <f>'3A 2025-2026 REPORTE CALIFICACI'!IU30</f>
        <v>82</v>
      </c>
      <c r="ED224" s="664">
        <f>'3A 2025-2026 REPORTE CALIFICACI'!IV30</f>
        <v>78</v>
      </c>
      <c r="EE224" s="664">
        <f>'3A 2025-2026 REPORTE CALIFICACI'!IW30</f>
        <v>76</v>
      </c>
      <c r="EF224" s="664">
        <f>'3A 2025-2026 REPORTE CALIFICACI'!IX30</f>
        <v>0</v>
      </c>
      <c r="EG224" s="716">
        <f>'3A 2025-2026 REPORTE CALIFICACI'!IY30</f>
        <v>49.5</v>
      </c>
      <c r="EH224" s="716">
        <f>'3A 2025-2026 REPORTE CALIFICACI'!IZ30</f>
        <v>53.5</v>
      </c>
      <c r="EI224" s="716">
        <f>'3A 2025-2026 REPORTE CALIFICACI'!JA30</f>
        <v>59.75</v>
      </c>
      <c r="EJ224" s="716">
        <f>'3A 2025-2026 REPORTE CALIFICACI'!JB30</f>
        <v>59</v>
      </c>
      <c r="EK224" s="665">
        <f>'3A 2025-2026 REPORTE CALIFICACI'!JC30</f>
        <v>55.4375</v>
      </c>
      <c r="EL224" s="717">
        <f>'3A 2025-2026 REPORTE CALIFICACI'!JD30</f>
        <v>0.8</v>
      </c>
      <c r="EM224" s="665">
        <f>'3A 2025-2026 REPORTE CALIFICACI'!JE30</f>
        <v>27.71875</v>
      </c>
      <c r="EN224" s="665" t="str">
        <f>'3A 2025-2026 REPORTE CALIFICACI'!JF30</f>
        <v/>
      </c>
      <c r="EO224" s="665" t="str">
        <f>'3A 2025-2026 REPORTE CALIFICACI'!JG30</f>
        <v/>
      </c>
      <c r="EP224" s="665">
        <f>'3A 2025-2026 REPORTE CALIFICACI'!JH30</f>
        <v>28</v>
      </c>
      <c r="EQ224" s="665">
        <f>'3A 2025-2026 REPORTE CALIFICACI'!JI30</f>
        <v>16.63125</v>
      </c>
      <c r="ER224" s="665" t="str">
        <f>'3A 2025-2026 REPORTE CALIFICACI'!JJ30</f>
        <v/>
      </c>
      <c r="ES224" s="665" t="str">
        <f>'3A 2025-2026 REPORTE CALIFICACI'!JK30</f>
        <v/>
      </c>
      <c r="ET224" s="665">
        <f>'3A 2025-2026 REPORTE CALIFICACI'!JL30</f>
        <v>17</v>
      </c>
      <c r="EU224" s="664" t="str">
        <f>'3A 2025-2026 REPORTE CALIFICACI'!JM30</f>
        <v/>
      </c>
      <c r="EV224" s="665" t="str">
        <f>'3A 2025-2026 REPORTE CALIFICACI'!JN30</f>
        <v/>
      </c>
      <c r="EW224" s="664" t="str">
        <f>'3A 2025-2026 REPORTE CALIFICACI'!JO30</f>
        <v/>
      </c>
      <c r="EX224" s="664" t="str">
        <f>'3A 2025-2026 REPORTE CALIFICACI'!JP30</f>
        <v>R</v>
      </c>
      <c r="EY224" s="666"/>
    </row>
    <row r="225" ht="84.0" customHeight="1">
      <c r="A225" s="661"/>
      <c r="B225" s="43"/>
      <c r="C225" s="663" t="s">
        <v>1022</v>
      </c>
      <c r="D225" s="664">
        <f>'3A 2025-2026 REPORTE CALIFICACI'!JQ27</f>
        <v>88</v>
      </c>
      <c r="E225" s="665">
        <f>'3A 2025-2026 REPORTE CALIFICACI'!JR27</f>
        <v>94</v>
      </c>
      <c r="F225" s="665">
        <f>'3A 2025-2026 REPORTE CALIFICACI'!JS27</f>
        <v>78</v>
      </c>
      <c r="G225" s="664">
        <f>'3A 2025-2026 REPORTE CALIFICACI'!JT27</f>
        <v>0</v>
      </c>
      <c r="H225" s="664">
        <f>'3A 2025-2026 REPORTE CALIFICACI'!JU27</f>
        <v>89</v>
      </c>
      <c r="I225" s="665">
        <f>'3A 2025-2026 REPORTE CALIFICACI'!JV27</f>
        <v>86</v>
      </c>
      <c r="J225" s="665">
        <f>'3A 2025-2026 REPORTE CALIFICACI'!JW27</f>
        <v>61</v>
      </c>
      <c r="K225" s="664">
        <f>'3A 2025-2026 REPORTE CALIFICACI'!JX27</f>
        <v>0</v>
      </c>
      <c r="L225" s="664">
        <f>'3A 2025-2026 REPORTE CALIFICACI'!JY27</f>
        <v>90</v>
      </c>
      <c r="M225" s="665">
        <f>'3A 2025-2026 REPORTE CALIFICACI'!JZ27</f>
        <v>90</v>
      </c>
      <c r="N225" s="665">
        <f>'3A 2025-2026 REPORTE CALIFICACI'!KA27</f>
        <v>59</v>
      </c>
      <c r="O225" s="664">
        <f>'3A 2025-2026 REPORTE CALIFICACI'!KB27</f>
        <v>0</v>
      </c>
      <c r="P225" s="665">
        <f>'3A 2025-2026 REPORTE CALIFICACI'!KC27</f>
        <v>89</v>
      </c>
      <c r="Q225" s="665">
        <f>'3A 2025-2026 REPORTE CALIFICACI'!KD27</f>
        <v>91</v>
      </c>
      <c r="R225" s="665">
        <f>'3A 2025-2026 REPORTE CALIFICACI'!KE27</f>
        <v>76</v>
      </c>
      <c r="S225" s="664">
        <f>'3A 2025-2026 REPORTE CALIFICACI'!KF27</f>
        <v>0</v>
      </c>
      <c r="T225" s="716">
        <f>'3A 2025-2026 REPORTE CALIFICACI'!KG27</f>
        <v>65</v>
      </c>
      <c r="U225" s="716">
        <f>'3A 2025-2026 REPORTE CALIFICACI'!KH27</f>
        <v>59</v>
      </c>
      <c r="V225" s="716">
        <f>'3A 2025-2026 REPORTE CALIFICACI'!KI27</f>
        <v>59.75</v>
      </c>
      <c r="W225" s="716">
        <f>'3A 2025-2026 REPORTE CALIFICACI'!KJ27</f>
        <v>64</v>
      </c>
      <c r="X225" s="665">
        <f>'3A 2025-2026 REPORTE CALIFICACI'!KK27</f>
        <v>61.9375</v>
      </c>
      <c r="Y225" s="717">
        <f>'3A 2025-2026 REPORTE CALIFICACI'!KL27</f>
        <v>0.5560846561</v>
      </c>
      <c r="Z225" s="665">
        <f>'3A 2025-2026 REPORTE CALIFICACI'!KM27</f>
        <v>30.96875</v>
      </c>
      <c r="AA225" s="665" t="str">
        <f>'3A 2025-2026 REPORTE CALIFICACI'!KN27</f>
        <v/>
      </c>
      <c r="AB225" s="665" t="str">
        <f>'3A 2025-2026 REPORTE CALIFICACI'!KO27</f>
        <v/>
      </c>
      <c r="AC225" s="665">
        <f>'3A 2025-2026 REPORTE CALIFICACI'!KP27</f>
        <v>31</v>
      </c>
      <c r="AD225" s="665">
        <f>'3A 2025-2026 REPORTE CALIFICACI'!KQ27</f>
        <v>18.58125</v>
      </c>
      <c r="AE225" s="665" t="str">
        <f>'3A 2025-2026 REPORTE CALIFICACI'!KR27</f>
        <v/>
      </c>
      <c r="AF225" s="665" t="str">
        <f>'3A 2025-2026 REPORTE CALIFICACI'!KS27</f>
        <v/>
      </c>
      <c r="AG225" s="665">
        <f>'3A 2025-2026 REPORTE CALIFICACI'!KT27</f>
        <v>19</v>
      </c>
      <c r="AH225" s="664" t="str">
        <f>'3A 2025-2026 REPORTE CALIFICACI'!KU27</f>
        <v/>
      </c>
      <c r="AI225" s="665" t="str">
        <f>'3A 2025-2026 REPORTE CALIFICACI'!KV27</f>
        <v/>
      </c>
      <c r="AJ225" s="664" t="str">
        <f>'3A 2025-2026 REPORTE CALIFICACI'!KW27</f>
        <v/>
      </c>
      <c r="AK225" s="664" t="str">
        <f>'3A 2025-2026 REPORTE CALIFICACI'!KX27</f>
        <v>R</v>
      </c>
      <c r="AL225" s="666"/>
      <c r="AM225" s="667"/>
      <c r="AN225" s="661"/>
      <c r="AO225" s="43"/>
      <c r="AP225" s="663" t="s">
        <v>1022</v>
      </c>
      <c r="AQ225" s="664">
        <f>'3A 2025-2026 REPORTE CALIFICACI'!JQ28</f>
        <v>84</v>
      </c>
      <c r="AR225" s="665">
        <f>'3A 2025-2026 REPORTE CALIFICACI'!JR28</f>
        <v>83</v>
      </c>
      <c r="AS225" s="665">
        <f>'3A 2025-2026 REPORTE CALIFICACI'!JS28</f>
        <v>72</v>
      </c>
      <c r="AT225" s="664">
        <f>'3A 2025-2026 REPORTE CALIFICACI'!JT28</f>
        <v>0</v>
      </c>
      <c r="AU225" s="664">
        <f>'3A 2025-2026 REPORTE CALIFICACI'!JU28</f>
        <v>83</v>
      </c>
      <c r="AV225" s="665">
        <f>'3A 2025-2026 REPORTE CALIFICACI'!JV28</f>
        <v>72</v>
      </c>
      <c r="AW225" s="665">
        <f>'3A 2025-2026 REPORTE CALIFICACI'!JW28</f>
        <v>81</v>
      </c>
      <c r="AX225" s="664">
        <f>'3A 2025-2026 REPORTE CALIFICACI'!JX28</f>
        <v>0</v>
      </c>
      <c r="AY225" s="664">
        <f>'3A 2025-2026 REPORTE CALIFICACI'!JY28</f>
        <v>85</v>
      </c>
      <c r="AZ225" s="665">
        <f>'3A 2025-2026 REPORTE CALIFICACI'!JZ28</f>
        <v>91</v>
      </c>
      <c r="BA225" s="665">
        <f>'3A 2025-2026 REPORTE CALIFICACI'!KA28</f>
        <v>72</v>
      </c>
      <c r="BB225" s="664">
        <f>'3A 2025-2026 REPORTE CALIFICACI'!KB28</f>
        <v>0</v>
      </c>
      <c r="BC225" s="665">
        <f>'3A 2025-2026 REPORTE CALIFICACI'!KC28</f>
        <v>84</v>
      </c>
      <c r="BD225" s="665">
        <f>'3A 2025-2026 REPORTE CALIFICACI'!KD28</f>
        <v>88</v>
      </c>
      <c r="BE225" s="665">
        <f>'3A 2025-2026 REPORTE CALIFICACI'!KE28</f>
        <v>80</v>
      </c>
      <c r="BF225" s="664">
        <f>'3A 2025-2026 REPORTE CALIFICACI'!KF28</f>
        <v>0</v>
      </c>
      <c r="BG225" s="716">
        <f>'3A 2025-2026 REPORTE CALIFICACI'!KG28</f>
        <v>59.75</v>
      </c>
      <c r="BH225" s="716">
        <f>'3A 2025-2026 REPORTE CALIFICACI'!KH28</f>
        <v>59</v>
      </c>
      <c r="BI225" s="716">
        <f>'3A 2025-2026 REPORTE CALIFICACI'!KI28</f>
        <v>62</v>
      </c>
      <c r="BJ225" s="716">
        <f>'3A 2025-2026 REPORTE CALIFICACI'!KJ28</f>
        <v>63</v>
      </c>
      <c r="BK225" s="664"/>
      <c r="BL225" s="717">
        <f>'3A 2025-2026 REPORTE CALIFICACI'!KL28</f>
        <v>0.6349206349</v>
      </c>
      <c r="BM225" s="665">
        <f>'3A 2025-2026 REPORTE CALIFICACI'!KM28</f>
        <v>30.46875</v>
      </c>
      <c r="BN225" s="665" t="str">
        <f>'3A 2025-2026 REPORTE CALIFICACI'!KN28</f>
        <v/>
      </c>
      <c r="BO225" s="665" t="str">
        <f>'3A 2025-2026 REPORTE CALIFICACI'!KO28</f>
        <v/>
      </c>
      <c r="BP225" s="665">
        <f>'3A 2025-2026 REPORTE CALIFICACI'!KP28</f>
        <v>30</v>
      </c>
      <c r="BQ225" s="665">
        <f>'3A 2025-2026 REPORTE CALIFICACI'!KQ28</f>
        <v>18.28125</v>
      </c>
      <c r="BR225" s="665" t="str">
        <f>'3A 2025-2026 REPORTE CALIFICACI'!KR28</f>
        <v/>
      </c>
      <c r="BS225" s="665" t="str">
        <f>'3A 2025-2026 REPORTE CALIFICACI'!KS28</f>
        <v/>
      </c>
      <c r="BT225" s="665">
        <f>'3A 2025-2026 REPORTE CALIFICACI'!KT28</f>
        <v>18</v>
      </c>
      <c r="BU225" s="664" t="str">
        <f>'3A 2025-2026 REPORTE CALIFICACI'!KU28</f>
        <v/>
      </c>
      <c r="BV225" s="665" t="str">
        <f>'3A 2025-2026 REPORTE CALIFICACI'!KV28</f>
        <v/>
      </c>
      <c r="BW225" s="664" t="str">
        <f>'3A 2025-2026 REPORTE CALIFICACI'!KW28</f>
        <v/>
      </c>
      <c r="BX225" s="664" t="str">
        <f>'3A 2025-2026 REPORTE CALIFICACI'!KX28</f>
        <v>R</v>
      </c>
      <c r="BY225" s="666"/>
      <c r="BZ225" s="667"/>
      <c r="CA225" s="661"/>
      <c r="CB225" s="43"/>
      <c r="CC225" s="663" t="s">
        <v>1022</v>
      </c>
      <c r="CD225" s="664">
        <f>'3A 2025-2026 REPORTE CALIFICACI'!JQ29</f>
        <v>76</v>
      </c>
      <c r="CE225" s="665">
        <f>'3A 2025-2026 REPORTE CALIFICACI'!JR29</f>
        <v>64</v>
      </c>
      <c r="CF225" s="665">
        <f>'3A 2025-2026 REPORTE CALIFICACI'!JS29</f>
        <v>54</v>
      </c>
      <c r="CG225" s="664">
        <f>'3A 2025-2026 REPORTE CALIFICACI'!JT29</f>
        <v>0</v>
      </c>
      <c r="CH225" s="664">
        <f>'3A 2025-2026 REPORTE CALIFICACI'!JU29</f>
        <v>74</v>
      </c>
      <c r="CI225" s="665">
        <f>'3A 2025-2026 REPORTE CALIFICACI'!JV29</f>
        <v>71</v>
      </c>
      <c r="CJ225" s="665">
        <f>'3A 2025-2026 REPORTE CALIFICACI'!JW29</f>
        <v>72</v>
      </c>
      <c r="CK225" s="664">
        <f>'3A 2025-2026 REPORTE CALIFICACI'!JX29</f>
        <v>0</v>
      </c>
      <c r="CL225" s="664">
        <f>'3A 2025-2026 REPORTE CALIFICACI'!JY29</f>
        <v>81</v>
      </c>
      <c r="CM225" s="665">
        <f>'3A 2025-2026 REPORTE CALIFICACI'!JZ29</f>
        <v>61</v>
      </c>
      <c r="CN225" s="665">
        <f>'3A 2025-2026 REPORTE CALIFICACI'!KA29</f>
        <v>58</v>
      </c>
      <c r="CO225" s="664">
        <f>'3A 2025-2026 REPORTE CALIFICACI'!KB29</f>
        <v>0</v>
      </c>
      <c r="CP225" s="665">
        <f>'3A 2025-2026 REPORTE CALIFICACI'!KC29</f>
        <v>74</v>
      </c>
      <c r="CQ225" s="665">
        <f>'3A 2025-2026 REPORTE CALIFICACI'!KD29</f>
        <v>66</v>
      </c>
      <c r="CR225" s="665">
        <f>'3A 2025-2026 REPORTE CALIFICACI'!KE29</f>
        <v>59</v>
      </c>
      <c r="CS225" s="664">
        <f>'3A 2025-2026 REPORTE CALIFICACI'!KF29</f>
        <v>0</v>
      </c>
      <c r="CT225" s="716">
        <f>'3A 2025-2026 REPORTE CALIFICACI'!KG29</f>
        <v>48.5</v>
      </c>
      <c r="CU225" s="716">
        <f>'3A 2025-2026 REPORTE CALIFICACI'!KH29</f>
        <v>54.25</v>
      </c>
      <c r="CV225" s="716">
        <f>'3A 2025-2026 REPORTE CALIFICACI'!KI29</f>
        <v>50</v>
      </c>
      <c r="CW225" s="716">
        <f>'3A 2025-2026 REPORTE CALIFICACI'!KJ29</f>
        <v>49.75</v>
      </c>
      <c r="CX225" s="664"/>
      <c r="CY225" s="717">
        <f>'3A 2025-2026 REPORTE CALIFICACI'!KL29</f>
        <v>0.6164021164</v>
      </c>
      <c r="CZ225" s="665">
        <f>'3A 2025-2026 REPORTE CALIFICACI'!KM29</f>
        <v>25.3125</v>
      </c>
      <c r="DA225" s="665" t="str">
        <f>'3A 2025-2026 REPORTE CALIFICACI'!KN29</f>
        <v/>
      </c>
      <c r="DB225" s="665" t="str">
        <f>'3A 2025-2026 REPORTE CALIFICACI'!KO29</f>
        <v/>
      </c>
      <c r="DC225" s="665">
        <f>'3A 2025-2026 REPORTE CALIFICACI'!KP29</f>
        <v>25</v>
      </c>
      <c r="DD225" s="665">
        <f>'3A 2025-2026 REPORTE CALIFICACI'!KQ29</f>
        <v>15.1875</v>
      </c>
      <c r="DE225" s="665" t="str">
        <f>'3A 2025-2026 REPORTE CALIFICACI'!KR29</f>
        <v/>
      </c>
      <c r="DF225" s="665" t="str">
        <f>'3A 2025-2026 REPORTE CALIFICACI'!KS29</f>
        <v/>
      </c>
      <c r="DG225" s="665">
        <f>'3A 2025-2026 REPORTE CALIFICACI'!KT29</f>
        <v>15</v>
      </c>
      <c r="DH225" s="664" t="str">
        <f>'3A 2025-2026 REPORTE CALIFICACI'!KU29</f>
        <v/>
      </c>
      <c r="DI225" s="665" t="str">
        <f>'3A 2025-2026 REPORTE CALIFICACI'!KV29</f>
        <v/>
      </c>
      <c r="DJ225" s="664" t="str">
        <f>'3A 2025-2026 REPORTE CALIFICACI'!KW29</f>
        <v/>
      </c>
      <c r="DK225" s="664" t="str">
        <f>'3A 2025-2026 REPORTE CALIFICACI'!KX29</f>
        <v>R</v>
      </c>
      <c r="DL225" s="666"/>
      <c r="DM225" s="667"/>
      <c r="DN225" s="661"/>
      <c r="DO225" s="43"/>
      <c r="DP225" s="663" t="s">
        <v>1022</v>
      </c>
      <c r="DQ225" s="664">
        <f>'3A 2025-2026 REPORTE CALIFICACI'!JQ30</f>
        <v>72</v>
      </c>
      <c r="DR225" s="665">
        <f>'3A 2025-2026 REPORTE CALIFICACI'!JR30</f>
        <v>64</v>
      </c>
      <c r="DS225" s="665">
        <f>'3A 2025-2026 REPORTE CALIFICACI'!JS30</f>
        <v>51</v>
      </c>
      <c r="DT225" s="664">
        <f>'3A 2025-2026 REPORTE CALIFICACI'!JT30</f>
        <v>0</v>
      </c>
      <c r="DU225" s="664">
        <f>'3A 2025-2026 REPORTE CALIFICACI'!JU30</f>
        <v>74</v>
      </c>
      <c r="DV225" s="665">
        <f>'3A 2025-2026 REPORTE CALIFICACI'!JV30</f>
        <v>71</v>
      </c>
      <c r="DW225" s="665">
        <f>'3A 2025-2026 REPORTE CALIFICACI'!JW30</f>
        <v>54</v>
      </c>
      <c r="DX225" s="664">
        <f>'3A 2025-2026 REPORTE CALIFICACI'!JX30</f>
        <v>0</v>
      </c>
      <c r="DY225" s="664">
        <f>'3A 2025-2026 REPORTE CALIFICACI'!JY30</f>
        <v>76</v>
      </c>
      <c r="DZ225" s="665">
        <f>'3A 2025-2026 REPORTE CALIFICACI'!JZ30</f>
        <v>61</v>
      </c>
      <c r="EA225" s="665">
        <f>'3A 2025-2026 REPORTE CALIFICACI'!KA30</f>
        <v>76</v>
      </c>
      <c r="EB225" s="664">
        <f>'3A 2025-2026 REPORTE CALIFICACI'!KB30</f>
        <v>0</v>
      </c>
      <c r="EC225" s="665">
        <f>'3A 2025-2026 REPORTE CALIFICACI'!KC30</f>
        <v>55</v>
      </c>
      <c r="ED225" s="665">
        <f>'3A 2025-2026 REPORTE CALIFICACI'!KD30</f>
        <v>67</v>
      </c>
      <c r="EE225" s="665">
        <f>'3A 2025-2026 REPORTE CALIFICACI'!KE30</f>
        <v>43</v>
      </c>
      <c r="EF225" s="664">
        <f>'3A 2025-2026 REPORTE CALIFICACI'!KF30</f>
        <v>0</v>
      </c>
      <c r="EG225" s="716">
        <f>'3A 2025-2026 REPORTE CALIFICACI'!KG30</f>
        <v>46.75</v>
      </c>
      <c r="EH225" s="716">
        <f>'3A 2025-2026 REPORTE CALIFICACI'!KH30</f>
        <v>49.75</v>
      </c>
      <c r="EI225" s="716">
        <f>'3A 2025-2026 REPORTE CALIFICACI'!KI30</f>
        <v>53.25</v>
      </c>
      <c r="EJ225" s="716">
        <f>'3A 2025-2026 REPORTE CALIFICACI'!KJ30</f>
        <v>41.25</v>
      </c>
      <c r="EK225" s="665">
        <f>'3A 2025-2026 REPORTE CALIFICACI'!KK30</f>
        <v>47.75</v>
      </c>
      <c r="EL225" s="717">
        <f>'3A 2025-2026 REPORTE CALIFICACI'!KL30</f>
        <v>0.5691798942</v>
      </c>
      <c r="EM225" s="665">
        <f>'3A 2025-2026 REPORTE CALIFICACI'!KM30</f>
        <v>23.875</v>
      </c>
      <c r="EN225" s="665" t="str">
        <f>'3A 2025-2026 REPORTE CALIFICACI'!KN30</f>
        <v/>
      </c>
      <c r="EO225" s="665" t="str">
        <f>'3A 2025-2026 REPORTE CALIFICACI'!KO30</f>
        <v/>
      </c>
      <c r="EP225" s="665">
        <f>'3A 2025-2026 REPORTE CALIFICACI'!KP30</f>
        <v>24</v>
      </c>
      <c r="EQ225" s="665">
        <f>'3A 2025-2026 REPORTE CALIFICACI'!KQ30</f>
        <v>14.325</v>
      </c>
      <c r="ER225" s="665" t="str">
        <f>'3A 2025-2026 REPORTE CALIFICACI'!KR30</f>
        <v/>
      </c>
      <c r="ES225" s="665" t="str">
        <f>'3A 2025-2026 REPORTE CALIFICACI'!KS30</f>
        <v/>
      </c>
      <c r="ET225" s="665">
        <f>'3A 2025-2026 REPORTE CALIFICACI'!KT30</f>
        <v>14</v>
      </c>
      <c r="EU225" s="664" t="str">
        <f>'3A 2025-2026 REPORTE CALIFICACI'!KU30</f>
        <v/>
      </c>
      <c r="EV225" s="665" t="str">
        <f>'3A 2025-2026 REPORTE CALIFICACI'!KV30</f>
        <v/>
      </c>
      <c r="EW225" s="664" t="str">
        <f>'3A 2025-2026 REPORTE CALIFICACI'!KW30</f>
        <v/>
      </c>
      <c r="EX225" s="664" t="str">
        <f>'3A 2025-2026 REPORTE CALIFICACI'!KX30</f>
        <v>R</v>
      </c>
      <c r="EY225" s="666"/>
    </row>
    <row r="226">
      <c r="A226" s="628"/>
      <c r="B226" s="643"/>
      <c r="C226" s="643"/>
      <c r="D226" s="643"/>
      <c r="E226" s="643"/>
      <c r="F226" s="643"/>
      <c r="G226" s="643"/>
      <c r="H226" s="643"/>
      <c r="I226" s="643"/>
      <c r="J226" s="643"/>
      <c r="K226" s="643"/>
      <c r="L226" s="643"/>
      <c r="M226" s="643"/>
      <c r="N226" s="643"/>
      <c r="O226" s="643"/>
      <c r="P226" s="643"/>
      <c r="Q226" s="643"/>
      <c r="R226" s="643"/>
      <c r="S226" s="643"/>
      <c r="T226" s="643"/>
      <c r="U226" s="643"/>
      <c r="V226" s="643"/>
      <c r="W226" s="643"/>
      <c r="X226" s="668"/>
      <c r="Y226" s="668"/>
      <c r="Z226" s="643"/>
      <c r="AA226" s="643"/>
      <c r="AB226" s="643"/>
      <c r="AC226" s="643"/>
      <c r="AD226" s="643"/>
      <c r="AE226" s="643"/>
      <c r="AF226" s="643"/>
      <c r="AG226" s="643"/>
      <c r="AH226" s="643"/>
      <c r="AI226" s="643"/>
      <c r="AJ226" s="643"/>
      <c r="AK226" s="643"/>
      <c r="AL226" s="644"/>
      <c r="AM226" s="643"/>
      <c r="AN226" s="628"/>
      <c r="AO226" s="643"/>
      <c r="AP226" s="643"/>
      <c r="AQ226" s="643"/>
      <c r="AR226" s="643"/>
      <c r="AS226" s="643"/>
      <c r="AT226" s="643"/>
      <c r="AU226" s="643"/>
      <c r="AV226" s="643"/>
      <c r="AW226" s="643"/>
      <c r="AX226" s="643"/>
      <c r="AY226" s="643"/>
      <c r="AZ226" s="643"/>
      <c r="BA226" s="643"/>
      <c r="BB226" s="643"/>
      <c r="BC226" s="643"/>
      <c r="BD226" s="643"/>
      <c r="BE226" s="643"/>
      <c r="BF226" s="643"/>
      <c r="BG226" s="643"/>
      <c r="BH226" s="643"/>
      <c r="BI226" s="643"/>
      <c r="BJ226" s="643"/>
      <c r="BK226" s="668"/>
      <c r="BL226" s="668"/>
      <c r="BM226" s="643"/>
      <c r="BN226" s="643"/>
      <c r="BO226" s="643"/>
      <c r="BP226" s="643"/>
      <c r="BQ226" s="643"/>
      <c r="BR226" s="643"/>
      <c r="BS226" s="643"/>
      <c r="BT226" s="643"/>
      <c r="BU226" s="643"/>
      <c r="BV226" s="643"/>
      <c r="BW226" s="643"/>
      <c r="BX226" s="643"/>
      <c r="BY226" s="644"/>
      <c r="BZ226" s="643"/>
      <c r="CA226" s="628"/>
      <c r="CB226" s="643"/>
      <c r="CC226" s="643"/>
      <c r="CD226" s="643"/>
      <c r="CE226" s="643"/>
      <c r="CF226" s="643"/>
      <c r="CG226" s="643"/>
      <c r="CH226" s="643"/>
      <c r="CI226" s="643"/>
      <c r="CJ226" s="643"/>
      <c r="CK226" s="643"/>
      <c r="CL226" s="643"/>
      <c r="CM226" s="643"/>
      <c r="CN226" s="643"/>
      <c r="CO226" s="643"/>
      <c r="CP226" s="643"/>
      <c r="CQ226" s="643"/>
      <c r="CR226" s="643"/>
      <c r="CS226" s="643"/>
      <c r="CT226" s="643"/>
      <c r="CU226" s="643"/>
      <c r="CV226" s="643"/>
      <c r="CW226" s="643"/>
      <c r="CX226" s="668"/>
      <c r="CY226" s="668"/>
      <c r="CZ226" s="643"/>
      <c r="DA226" s="643"/>
      <c r="DB226" s="643"/>
      <c r="DC226" s="643"/>
      <c r="DD226" s="643"/>
      <c r="DE226" s="643"/>
      <c r="DF226" s="643"/>
      <c r="DG226" s="643"/>
      <c r="DH226" s="643"/>
      <c r="DI226" s="643"/>
      <c r="DJ226" s="643"/>
      <c r="DK226" s="643"/>
      <c r="DL226" s="644"/>
      <c r="DM226" s="643"/>
      <c r="DN226" s="628"/>
      <c r="DO226" s="643"/>
      <c r="DP226" s="643"/>
      <c r="DQ226" s="643"/>
      <c r="DR226" s="643"/>
      <c r="DS226" s="643"/>
      <c r="DT226" s="643"/>
      <c r="DU226" s="643"/>
      <c r="DV226" s="643"/>
      <c r="DW226" s="643"/>
      <c r="DX226" s="643"/>
      <c r="DY226" s="643"/>
      <c r="DZ226" s="643"/>
      <c r="EA226" s="643"/>
      <c r="EB226" s="643"/>
      <c r="EC226" s="643"/>
      <c r="ED226" s="643"/>
      <c r="EE226" s="643"/>
      <c r="EF226" s="643"/>
      <c r="EG226" s="643"/>
      <c r="EH226" s="643"/>
      <c r="EI226" s="643"/>
      <c r="EJ226" s="643"/>
      <c r="EK226" s="668"/>
      <c r="EL226" s="668"/>
      <c r="EM226" s="643"/>
      <c r="EN226" s="643"/>
      <c r="EO226" s="643"/>
      <c r="EP226" s="643"/>
      <c r="EQ226" s="643"/>
      <c r="ER226" s="643"/>
      <c r="ES226" s="643"/>
      <c r="ET226" s="643"/>
      <c r="EU226" s="643"/>
      <c r="EV226" s="643"/>
      <c r="EW226" s="643"/>
      <c r="EX226" s="643"/>
      <c r="EY226" s="644"/>
    </row>
    <row r="227">
      <c r="A227" s="628"/>
      <c r="B227" s="643"/>
      <c r="C227" s="643"/>
      <c r="D227" s="643"/>
      <c r="E227" s="643"/>
      <c r="F227" s="643"/>
      <c r="G227" s="643"/>
      <c r="H227" s="643"/>
      <c r="I227" s="643"/>
      <c r="J227" s="643"/>
      <c r="K227" s="643"/>
      <c r="L227" s="643"/>
      <c r="M227" s="643"/>
      <c r="N227" s="643"/>
      <c r="O227" s="643"/>
      <c r="P227" s="643"/>
      <c r="Q227" s="643"/>
      <c r="R227" s="643"/>
      <c r="S227" s="643"/>
      <c r="T227" s="643"/>
      <c r="U227" s="643"/>
      <c r="V227" s="643"/>
      <c r="W227" s="643"/>
      <c r="X227" s="643"/>
      <c r="Y227" s="643"/>
      <c r="Z227" s="643"/>
      <c r="AA227" s="643"/>
      <c r="AB227" s="643"/>
      <c r="AC227" s="643"/>
      <c r="AD227" s="643"/>
      <c r="AE227" s="643"/>
      <c r="AF227" s="643"/>
      <c r="AG227" s="643"/>
      <c r="AH227" s="643"/>
      <c r="AI227" s="643"/>
      <c r="AJ227" s="643"/>
      <c r="AK227" s="643"/>
      <c r="AL227" s="644"/>
      <c r="AM227" s="643"/>
      <c r="AN227" s="628"/>
      <c r="AO227" s="643"/>
      <c r="AP227" s="643"/>
      <c r="AQ227" s="643"/>
      <c r="AR227" s="643"/>
      <c r="AS227" s="643"/>
      <c r="AT227" s="643"/>
      <c r="AU227" s="643"/>
      <c r="AV227" s="643"/>
      <c r="AW227" s="643"/>
      <c r="AX227" s="643"/>
      <c r="AY227" s="643"/>
      <c r="AZ227" s="643"/>
      <c r="BA227" s="643"/>
      <c r="BB227" s="643"/>
      <c r="BC227" s="643"/>
      <c r="BD227" s="643"/>
      <c r="BE227" s="643"/>
      <c r="BF227" s="643"/>
      <c r="BG227" s="643"/>
      <c r="BH227" s="643"/>
      <c r="BI227" s="643"/>
      <c r="BJ227" s="643"/>
      <c r="BK227" s="643"/>
      <c r="BL227" s="643"/>
      <c r="BM227" s="643"/>
      <c r="BN227" s="643"/>
      <c r="BO227" s="643"/>
      <c r="BP227" s="643"/>
      <c r="BQ227" s="643"/>
      <c r="BR227" s="643"/>
      <c r="BS227" s="643"/>
      <c r="BT227" s="643"/>
      <c r="BU227" s="643"/>
      <c r="BV227" s="643"/>
      <c r="BW227" s="643"/>
      <c r="BX227" s="643"/>
      <c r="BY227" s="644"/>
      <c r="BZ227" s="643"/>
      <c r="CA227" s="628"/>
      <c r="CB227" s="643"/>
      <c r="CC227" s="643"/>
      <c r="CD227" s="643"/>
      <c r="CE227" s="643"/>
      <c r="CF227" s="643"/>
      <c r="CG227" s="643"/>
      <c r="CH227" s="643"/>
      <c r="CI227" s="643"/>
      <c r="CJ227" s="643"/>
      <c r="CK227" s="643"/>
      <c r="CL227" s="643"/>
      <c r="CM227" s="643"/>
      <c r="CN227" s="643"/>
      <c r="CO227" s="643"/>
      <c r="CP227" s="643"/>
      <c r="CQ227" s="643"/>
      <c r="CR227" s="643"/>
      <c r="CS227" s="643"/>
      <c r="CT227" s="643"/>
      <c r="CU227" s="643"/>
      <c r="CV227" s="643"/>
      <c r="CW227" s="643"/>
      <c r="CX227" s="643"/>
      <c r="CY227" s="643"/>
      <c r="CZ227" s="643"/>
      <c r="DA227" s="643"/>
      <c r="DB227" s="643"/>
      <c r="DC227" s="643"/>
      <c r="DD227" s="643"/>
      <c r="DE227" s="643"/>
      <c r="DF227" s="643"/>
      <c r="DG227" s="643"/>
      <c r="DH227" s="643"/>
      <c r="DI227" s="643"/>
      <c r="DJ227" s="643"/>
      <c r="DK227" s="643"/>
      <c r="DL227" s="644"/>
      <c r="DM227" s="643"/>
      <c r="DN227" s="628"/>
      <c r="DO227" s="643"/>
      <c r="DP227" s="643"/>
      <c r="DQ227" s="643"/>
      <c r="DR227" s="643"/>
      <c r="DS227" s="643"/>
      <c r="DT227" s="643"/>
      <c r="DU227" s="643"/>
      <c r="DV227" s="643"/>
      <c r="DW227" s="643"/>
      <c r="DX227" s="643"/>
      <c r="DY227" s="643"/>
      <c r="DZ227" s="643"/>
      <c r="EA227" s="643"/>
      <c r="EB227" s="643"/>
      <c r="EC227" s="643"/>
      <c r="ED227" s="643"/>
      <c r="EE227" s="643"/>
      <c r="EF227" s="643"/>
      <c r="EG227" s="643"/>
      <c r="EH227" s="643"/>
      <c r="EI227" s="643"/>
      <c r="EJ227" s="643"/>
      <c r="EK227" s="643"/>
      <c r="EL227" s="643"/>
      <c r="EM227" s="643"/>
      <c r="EN227" s="643"/>
      <c r="EO227" s="643"/>
      <c r="EP227" s="643"/>
      <c r="EQ227" s="643"/>
      <c r="ER227" s="643"/>
      <c r="ES227" s="643"/>
      <c r="ET227" s="643"/>
      <c r="EU227" s="643"/>
      <c r="EV227" s="643"/>
      <c r="EW227" s="643"/>
      <c r="EX227" s="643"/>
      <c r="EY227" s="644"/>
    </row>
    <row r="228">
      <c r="A228" s="628"/>
      <c r="B228" s="643"/>
      <c r="C228" s="643"/>
      <c r="D228" s="643"/>
      <c r="E228" s="643"/>
      <c r="F228" s="643"/>
      <c r="G228" s="643"/>
      <c r="H228" s="643"/>
      <c r="I228" s="643"/>
      <c r="J228" s="643"/>
      <c r="K228" s="643"/>
      <c r="L228" s="643"/>
      <c r="M228" s="643"/>
      <c r="N228" s="643"/>
      <c r="O228" s="643"/>
      <c r="P228" s="643"/>
      <c r="Q228" s="643"/>
      <c r="R228" s="643"/>
      <c r="S228" s="643"/>
      <c r="T228" s="643"/>
      <c r="U228" s="643"/>
      <c r="V228" s="643"/>
      <c r="W228" s="643"/>
      <c r="X228" s="643"/>
      <c r="Y228" s="643"/>
      <c r="Z228" s="643"/>
      <c r="AA228" s="643"/>
      <c r="AB228" s="643"/>
      <c r="AC228" s="643"/>
      <c r="AD228" s="643"/>
      <c r="AE228" s="643"/>
      <c r="AF228" s="643"/>
      <c r="AG228" s="643"/>
      <c r="AH228" s="643"/>
      <c r="AI228" s="643"/>
      <c r="AJ228" s="643"/>
      <c r="AK228" s="643"/>
      <c r="AL228" s="644"/>
      <c r="AM228" s="643"/>
      <c r="AN228" s="628"/>
      <c r="AO228" s="643"/>
      <c r="AP228" s="643"/>
      <c r="AQ228" s="643"/>
      <c r="AR228" s="643"/>
      <c r="AS228" s="643"/>
      <c r="AT228" s="643"/>
      <c r="AU228" s="643"/>
      <c r="AV228" s="643"/>
      <c r="AW228" s="643"/>
      <c r="AX228" s="643"/>
      <c r="AY228" s="643"/>
      <c r="AZ228" s="643"/>
      <c r="BA228" s="643"/>
      <c r="BB228" s="643"/>
      <c r="BC228" s="643"/>
      <c r="BD228" s="643"/>
      <c r="BE228" s="643"/>
      <c r="BF228" s="643"/>
      <c r="BG228" s="643"/>
      <c r="BH228" s="643"/>
      <c r="BI228" s="643"/>
      <c r="BJ228" s="643"/>
      <c r="BK228" s="643"/>
      <c r="BL228" s="643"/>
      <c r="BM228" s="643"/>
      <c r="BN228" s="643"/>
      <c r="BO228" s="643"/>
      <c r="BP228" s="643"/>
      <c r="BQ228" s="643"/>
      <c r="BR228" s="643"/>
      <c r="BS228" s="643"/>
      <c r="BT228" s="643"/>
      <c r="BU228" s="643"/>
      <c r="BV228" s="643"/>
      <c r="BW228" s="643"/>
      <c r="BX228" s="643"/>
      <c r="BY228" s="644"/>
      <c r="BZ228" s="643"/>
      <c r="CA228" s="628"/>
      <c r="CB228" s="643"/>
      <c r="CC228" s="643"/>
      <c r="CD228" s="643"/>
      <c r="CE228" s="643"/>
      <c r="CF228" s="643"/>
      <c r="CG228" s="643"/>
      <c r="CH228" s="643"/>
      <c r="CI228" s="643"/>
      <c r="CJ228" s="643"/>
      <c r="CK228" s="643"/>
      <c r="CL228" s="643"/>
      <c r="CM228" s="643"/>
      <c r="CN228" s="643"/>
      <c r="CO228" s="643"/>
      <c r="CP228" s="643"/>
      <c r="CQ228" s="643"/>
      <c r="CR228" s="643"/>
      <c r="CS228" s="643"/>
      <c r="CT228" s="643"/>
      <c r="CU228" s="643"/>
      <c r="CV228" s="643"/>
      <c r="CW228" s="643"/>
      <c r="CX228" s="643"/>
      <c r="CY228" s="643"/>
      <c r="CZ228" s="643"/>
      <c r="DA228" s="643"/>
      <c r="DB228" s="643"/>
      <c r="DC228" s="643"/>
      <c r="DD228" s="643"/>
      <c r="DE228" s="643"/>
      <c r="DF228" s="643"/>
      <c r="DG228" s="643"/>
      <c r="DH228" s="643"/>
      <c r="DI228" s="643"/>
      <c r="DJ228" s="643"/>
      <c r="DK228" s="643"/>
      <c r="DL228" s="644"/>
      <c r="DM228" s="643"/>
      <c r="DN228" s="628"/>
      <c r="DO228" s="643"/>
      <c r="DP228" s="643"/>
      <c r="DQ228" s="643"/>
      <c r="DR228" s="643"/>
      <c r="DS228" s="643"/>
      <c r="DT228" s="643"/>
      <c r="DU228" s="643"/>
      <c r="DV228" s="643"/>
      <c r="DW228" s="643"/>
      <c r="DX228" s="643"/>
      <c r="DY228" s="643"/>
      <c r="DZ228" s="643"/>
      <c r="EA228" s="643"/>
      <c r="EB228" s="643"/>
      <c r="EC228" s="643"/>
      <c r="ED228" s="643"/>
      <c r="EE228" s="643"/>
      <c r="EF228" s="643"/>
      <c r="EG228" s="643"/>
      <c r="EH228" s="643"/>
      <c r="EI228" s="643"/>
      <c r="EJ228" s="643"/>
      <c r="EK228" s="643"/>
      <c r="EL228" s="643"/>
      <c r="EM228" s="643"/>
      <c r="EN228" s="643"/>
      <c r="EO228" s="643"/>
      <c r="EP228" s="643"/>
      <c r="EQ228" s="643"/>
      <c r="ER228" s="643"/>
      <c r="ES228" s="643"/>
      <c r="ET228" s="643"/>
      <c r="EU228" s="643"/>
      <c r="EV228" s="643"/>
      <c r="EW228" s="643"/>
      <c r="EX228" s="643"/>
      <c r="EY228" s="644"/>
    </row>
    <row r="229">
      <c r="A229" s="669"/>
      <c r="B229" s="670" t="s">
        <v>1023</v>
      </c>
      <c r="C229" s="15"/>
      <c r="D229" s="15"/>
      <c r="E229" s="15"/>
      <c r="F229" s="15"/>
      <c r="G229" s="15"/>
      <c r="H229" s="16"/>
      <c r="I229" s="671"/>
      <c r="J229" s="646" t="s">
        <v>1024</v>
      </c>
      <c r="K229" s="15"/>
      <c r="L229" s="15"/>
      <c r="M229" s="15"/>
      <c r="N229" s="15"/>
      <c r="O229" s="15"/>
      <c r="P229" s="16"/>
      <c r="Q229" s="671"/>
      <c r="R229" s="670" t="s">
        <v>1025</v>
      </c>
      <c r="S229" s="15"/>
      <c r="T229" s="15"/>
      <c r="U229" s="15"/>
      <c r="V229" s="16"/>
      <c r="W229" s="672" t="s">
        <v>1026</v>
      </c>
      <c r="X229" s="41"/>
      <c r="Y229" s="672"/>
      <c r="Z229" s="673"/>
      <c r="AA229" s="674"/>
      <c r="AB229" s="672" t="s">
        <v>1027</v>
      </c>
      <c r="AC229" s="41"/>
      <c r="AD229" s="675"/>
      <c r="AE229" s="671"/>
      <c r="AF229" s="671"/>
      <c r="AG229" s="671"/>
      <c r="AH229" s="671"/>
      <c r="AI229" s="671"/>
      <c r="AJ229" s="671"/>
      <c r="AK229" s="671"/>
      <c r="AL229" s="676"/>
      <c r="AM229" s="671"/>
      <c r="AN229" s="669"/>
      <c r="AO229" s="670" t="s">
        <v>1023</v>
      </c>
      <c r="AP229" s="15"/>
      <c r="AQ229" s="15"/>
      <c r="AR229" s="15"/>
      <c r="AS229" s="15"/>
      <c r="AT229" s="15"/>
      <c r="AU229" s="16"/>
      <c r="AV229" s="671"/>
      <c r="AW229" s="646" t="s">
        <v>1024</v>
      </c>
      <c r="AX229" s="15"/>
      <c r="AY229" s="15"/>
      <c r="AZ229" s="15"/>
      <c r="BA229" s="15"/>
      <c r="BB229" s="15"/>
      <c r="BC229" s="16"/>
      <c r="BD229" s="671"/>
      <c r="BE229" s="670" t="s">
        <v>1025</v>
      </c>
      <c r="BF229" s="15"/>
      <c r="BG229" s="15"/>
      <c r="BH229" s="15"/>
      <c r="BI229" s="16"/>
      <c r="BJ229" s="672" t="s">
        <v>1026</v>
      </c>
      <c r="BK229" s="41"/>
      <c r="BL229" s="672"/>
      <c r="BM229" s="673"/>
      <c r="BN229" s="674"/>
      <c r="BO229" s="672" t="s">
        <v>1027</v>
      </c>
      <c r="BP229" s="41"/>
      <c r="BQ229" s="675"/>
      <c r="BR229" s="671"/>
      <c r="BS229" s="671"/>
      <c r="BT229" s="671"/>
      <c r="BU229" s="671"/>
      <c r="BV229" s="671"/>
      <c r="BW229" s="671"/>
      <c r="BX229" s="671"/>
      <c r="BY229" s="676"/>
      <c r="BZ229" s="671"/>
      <c r="CA229" s="669"/>
      <c r="CB229" s="670" t="s">
        <v>1023</v>
      </c>
      <c r="CC229" s="15"/>
      <c r="CD229" s="15"/>
      <c r="CE229" s="15"/>
      <c r="CF229" s="15"/>
      <c r="CG229" s="15"/>
      <c r="CH229" s="16"/>
      <c r="CI229" s="671"/>
      <c r="CJ229" s="646" t="s">
        <v>1024</v>
      </c>
      <c r="CK229" s="15"/>
      <c r="CL229" s="15"/>
      <c r="CM229" s="15"/>
      <c r="CN229" s="15"/>
      <c r="CO229" s="15"/>
      <c r="CP229" s="16"/>
      <c r="CQ229" s="671"/>
      <c r="CR229" s="670" t="s">
        <v>1025</v>
      </c>
      <c r="CS229" s="15"/>
      <c r="CT229" s="15"/>
      <c r="CU229" s="15"/>
      <c r="CV229" s="16"/>
      <c r="CW229" s="672" t="s">
        <v>1026</v>
      </c>
      <c r="CX229" s="41"/>
      <c r="CY229" s="672"/>
      <c r="CZ229" s="673"/>
      <c r="DA229" s="674"/>
      <c r="DB229" s="672" t="s">
        <v>1027</v>
      </c>
      <c r="DC229" s="41"/>
      <c r="DD229" s="675"/>
      <c r="DE229" s="671"/>
      <c r="DF229" s="671"/>
      <c r="DG229" s="671"/>
      <c r="DH229" s="671"/>
      <c r="DI229" s="671"/>
      <c r="DJ229" s="671"/>
      <c r="DK229" s="671"/>
      <c r="DL229" s="676"/>
      <c r="DM229" s="671"/>
      <c r="DN229" s="669"/>
      <c r="DO229" s="670" t="s">
        <v>1023</v>
      </c>
      <c r="DP229" s="15"/>
      <c r="DQ229" s="15"/>
      <c r="DR229" s="15"/>
      <c r="DS229" s="15"/>
      <c r="DT229" s="15"/>
      <c r="DU229" s="16"/>
      <c r="DV229" s="671"/>
      <c r="DW229" s="646" t="s">
        <v>1024</v>
      </c>
      <c r="DX229" s="15"/>
      <c r="DY229" s="15"/>
      <c r="DZ229" s="15"/>
      <c r="EA229" s="15"/>
      <c r="EB229" s="15"/>
      <c r="EC229" s="16"/>
      <c r="ED229" s="671"/>
      <c r="EE229" s="670" t="s">
        <v>1025</v>
      </c>
      <c r="EF229" s="15"/>
      <c r="EG229" s="15"/>
      <c r="EH229" s="15"/>
      <c r="EI229" s="16"/>
      <c r="EJ229" s="672" t="s">
        <v>1026</v>
      </c>
      <c r="EK229" s="41"/>
      <c r="EL229" s="672"/>
      <c r="EM229" s="673"/>
      <c r="EN229" s="674"/>
      <c r="EO229" s="672" t="s">
        <v>1027</v>
      </c>
      <c r="EP229" s="41"/>
      <c r="EQ229" s="675"/>
      <c r="ER229" s="671"/>
      <c r="ES229" s="671"/>
      <c r="ET229" s="671"/>
      <c r="EU229" s="671"/>
      <c r="EV229" s="671"/>
      <c r="EW229" s="671"/>
      <c r="EX229" s="671"/>
      <c r="EY229" s="676"/>
    </row>
    <row r="230">
      <c r="A230" s="669"/>
      <c r="B230" s="677" t="s">
        <v>1028</v>
      </c>
      <c r="C230" s="678" t="s">
        <v>1029</v>
      </c>
      <c r="D230" s="678" t="s">
        <v>1030</v>
      </c>
      <c r="E230" s="679" t="s">
        <v>1031</v>
      </c>
      <c r="F230" s="15"/>
      <c r="G230" s="15"/>
      <c r="H230" s="16"/>
      <c r="I230" s="671"/>
      <c r="J230" s="680" t="s">
        <v>1032</v>
      </c>
      <c r="K230" s="681" t="s">
        <v>1033</v>
      </c>
      <c r="P230" s="682"/>
      <c r="Q230" s="671"/>
      <c r="R230" s="671"/>
      <c r="S230" s="671"/>
      <c r="T230" s="671"/>
      <c r="U230" s="671"/>
      <c r="V230" s="671"/>
      <c r="W230" s="671"/>
      <c r="X230" s="671"/>
      <c r="Y230" s="671"/>
      <c r="Z230" s="671"/>
      <c r="AA230" s="671"/>
      <c r="AB230" s="671"/>
      <c r="AC230" s="671"/>
      <c r="AD230" s="671"/>
      <c r="AE230" s="671"/>
      <c r="AF230" s="671"/>
      <c r="AG230" s="671"/>
      <c r="AH230" s="671"/>
      <c r="AI230" s="671"/>
      <c r="AJ230" s="671"/>
      <c r="AK230" s="671"/>
      <c r="AL230" s="676"/>
      <c r="AM230" s="671"/>
      <c r="AN230" s="669"/>
      <c r="AO230" s="677" t="s">
        <v>1028</v>
      </c>
      <c r="AP230" s="678" t="s">
        <v>1029</v>
      </c>
      <c r="AQ230" s="678" t="s">
        <v>1030</v>
      </c>
      <c r="AR230" s="679" t="s">
        <v>1031</v>
      </c>
      <c r="AS230" s="15"/>
      <c r="AT230" s="15"/>
      <c r="AU230" s="16"/>
      <c r="AV230" s="671"/>
      <c r="AW230" s="680" t="s">
        <v>1032</v>
      </c>
      <c r="AX230" s="681" t="s">
        <v>1033</v>
      </c>
      <c r="BC230" s="682"/>
      <c r="BD230" s="671"/>
      <c r="BE230" s="671"/>
      <c r="BF230" s="671"/>
      <c r="BG230" s="671"/>
      <c r="BH230" s="671"/>
      <c r="BI230" s="671"/>
      <c r="BJ230" s="671"/>
      <c r="BK230" s="671"/>
      <c r="BL230" s="671"/>
      <c r="BM230" s="671"/>
      <c r="BN230" s="671"/>
      <c r="BO230" s="671"/>
      <c r="BP230" s="671"/>
      <c r="BQ230" s="671"/>
      <c r="BR230" s="671"/>
      <c r="BS230" s="671"/>
      <c r="BT230" s="671"/>
      <c r="BU230" s="671"/>
      <c r="BV230" s="671"/>
      <c r="BW230" s="671"/>
      <c r="BX230" s="671"/>
      <c r="BY230" s="676"/>
      <c r="BZ230" s="671"/>
      <c r="CA230" s="669"/>
      <c r="CB230" s="677" t="s">
        <v>1028</v>
      </c>
      <c r="CC230" s="678" t="s">
        <v>1029</v>
      </c>
      <c r="CD230" s="678" t="s">
        <v>1030</v>
      </c>
      <c r="CE230" s="679" t="s">
        <v>1031</v>
      </c>
      <c r="CF230" s="15"/>
      <c r="CG230" s="15"/>
      <c r="CH230" s="16"/>
      <c r="CI230" s="671"/>
      <c r="CJ230" s="680" t="s">
        <v>1032</v>
      </c>
      <c r="CK230" s="681" t="s">
        <v>1033</v>
      </c>
      <c r="CP230" s="682"/>
      <c r="CQ230" s="671"/>
      <c r="CR230" s="671"/>
      <c r="CS230" s="671"/>
      <c r="CT230" s="671"/>
      <c r="CU230" s="671"/>
      <c r="CV230" s="671"/>
      <c r="CW230" s="671"/>
      <c r="CX230" s="671"/>
      <c r="CY230" s="671"/>
      <c r="CZ230" s="671"/>
      <c r="DA230" s="671"/>
      <c r="DB230" s="671"/>
      <c r="DC230" s="671"/>
      <c r="DD230" s="671"/>
      <c r="DE230" s="671"/>
      <c r="DF230" s="671"/>
      <c r="DG230" s="671"/>
      <c r="DH230" s="671"/>
      <c r="DI230" s="671"/>
      <c r="DJ230" s="671"/>
      <c r="DK230" s="671"/>
      <c r="DL230" s="676"/>
      <c r="DM230" s="671"/>
      <c r="DN230" s="669"/>
      <c r="DO230" s="677" t="s">
        <v>1028</v>
      </c>
      <c r="DP230" s="678" t="s">
        <v>1029</v>
      </c>
      <c r="DQ230" s="678" t="s">
        <v>1030</v>
      </c>
      <c r="DR230" s="679" t="s">
        <v>1031</v>
      </c>
      <c r="DS230" s="15"/>
      <c r="DT230" s="15"/>
      <c r="DU230" s="16"/>
      <c r="DV230" s="671"/>
      <c r="DW230" s="680" t="s">
        <v>1032</v>
      </c>
      <c r="DX230" s="681" t="s">
        <v>1033</v>
      </c>
      <c r="EC230" s="682"/>
      <c r="ED230" s="671"/>
      <c r="EE230" s="671"/>
      <c r="EF230" s="671"/>
      <c r="EG230" s="671"/>
      <c r="EH230" s="671"/>
      <c r="EI230" s="671"/>
      <c r="EJ230" s="671"/>
      <c r="EK230" s="671"/>
      <c r="EL230" s="671"/>
      <c r="EM230" s="671"/>
      <c r="EN230" s="671"/>
      <c r="EO230" s="671"/>
      <c r="EP230" s="671"/>
      <c r="EQ230" s="671"/>
      <c r="ER230" s="671"/>
      <c r="ES230" s="671"/>
      <c r="ET230" s="671"/>
      <c r="EU230" s="671"/>
      <c r="EV230" s="671"/>
      <c r="EW230" s="671"/>
      <c r="EX230" s="671"/>
      <c r="EY230" s="676"/>
    </row>
    <row r="231">
      <c r="A231" s="669"/>
      <c r="B231" s="43"/>
      <c r="C231" s="43"/>
      <c r="D231" s="43"/>
      <c r="E231" s="679" t="s">
        <v>1029</v>
      </c>
      <c r="F231" s="16"/>
      <c r="G231" s="679" t="s">
        <v>1030</v>
      </c>
      <c r="H231" s="16"/>
      <c r="I231" s="671"/>
      <c r="J231" s="680" t="s">
        <v>1034</v>
      </c>
      <c r="K231" s="681" t="s">
        <v>1035</v>
      </c>
      <c r="P231" s="682"/>
      <c r="Q231" s="671"/>
      <c r="R231" s="670" t="s">
        <v>1036</v>
      </c>
      <c r="S231" s="15"/>
      <c r="T231" s="15"/>
      <c r="U231" s="15"/>
      <c r="V231" s="15"/>
      <c r="W231" s="15"/>
      <c r="X231" s="15"/>
      <c r="Y231" s="15"/>
      <c r="Z231" s="15"/>
      <c r="AA231" s="15"/>
      <c r="AB231" s="15"/>
      <c r="AC231" s="15"/>
      <c r="AD231" s="15"/>
      <c r="AE231" s="15"/>
      <c r="AF231" s="15"/>
      <c r="AG231" s="15"/>
      <c r="AH231" s="15"/>
      <c r="AI231" s="15"/>
      <c r="AJ231" s="16"/>
      <c r="AK231" s="671"/>
      <c r="AL231" s="676"/>
      <c r="AM231" s="671"/>
      <c r="AN231" s="669"/>
      <c r="AO231" s="43"/>
      <c r="AP231" s="43"/>
      <c r="AQ231" s="43"/>
      <c r="AR231" s="679" t="s">
        <v>1029</v>
      </c>
      <c r="AS231" s="16"/>
      <c r="AT231" s="679" t="s">
        <v>1030</v>
      </c>
      <c r="AU231" s="16"/>
      <c r="AV231" s="671"/>
      <c r="AW231" s="680" t="s">
        <v>1034</v>
      </c>
      <c r="AX231" s="681" t="s">
        <v>1035</v>
      </c>
      <c r="BC231" s="682"/>
      <c r="BD231" s="671"/>
      <c r="BE231" s="670" t="s">
        <v>1036</v>
      </c>
      <c r="BF231" s="15"/>
      <c r="BG231" s="15"/>
      <c r="BH231" s="15"/>
      <c r="BI231" s="15"/>
      <c r="BJ231" s="15"/>
      <c r="BK231" s="15"/>
      <c r="BL231" s="15"/>
      <c r="BM231" s="15"/>
      <c r="BN231" s="15"/>
      <c r="BO231" s="15"/>
      <c r="BP231" s="15"/>
      <c r="BQ231" s="15"/>
      <c r="BR231" s="15"/>
      <c r="BS231" s="15"/>
      <c r="BT231" s="15"/>
      <c r="BU231" s="15"/>
      <c r="BV231" s="15"/>
      <c r="BW231" s="16"/>
      <c r="BX231" s="671"/>
      <c r="BY231" s="676"/>
      <c r="BZ231" s="671"/>
      <c r="CA231" s="669"/>
      <c r="CB231" s="43"/>
      <c r="CC231" s="43"/>
      <c r="CD231" s="43"/>
      <c r="CE231" s="679" t="s">
        <v>1029</v>
      </c>
      <c r="CF231" s="16"/>
      <c r="CG231" s="679" t="s">
        <v>1030</v>
      </c>
      <c r="CH231" s="16"/>
      <c r="CI231" s="671"/>
      <c r="CJ231" s="680" t="s">
        <v>1034</v>
      </c>
      <c r="CK231" s="681" t="s">
        <v>1035</v>
      </c>
      <c r="CP231" s="682"/>
      <c r="CQ231" s="671"/>
      <c r="CR231" s="670" t="s">
        <v>1036</v>
      </c>
      <c r="CS231" s="15"/>
      <c r="CT231" s="15"/>
      <c r="CU231" s="15"/>
      <c r="CV231" s="15"/>
      <c r="CW231" s="15"/>
      <c r="CX231" s="15"/>
      <c r="CY231" s="15"/>
      <c r="CZ231" s="15"/>
      <c r="DA231" s="15"/>
      <c r="DB231" s="15"/>
      <c r="DC231" s="15"/>
      <c r="DD231" s="15"/>
      <c r="DE231" s="15"/>
      <c r="DF231" s="15"/>
      <c r="DG231" s="15"/>
      <c r="DH231" s="15"/>
      <c r="DI231" s="15"/>
      <c r="DJ231" s="16"/>
      <c r="DK231" s="671"/>
      <c r="DL231" s="676"/>
      <c r="DM231" s="671"/>
      <c r="DN231" s="669"/>
      <c r="DO231" s="43"/>
      <c r="DP231" s="43"/>
      <c r="DQ231" s="43"/>
      <c r="DR231" s="679" t="s">
        <v>1029</v>
      </c>
      <c r="DS231" s="16"/>
      <c r="DT231" s="679" t="s">
        <v>1030</v>
      </c>
      <c r="DU231" s="16"/>
      <c r="DV231" s="671"/>
      <c r="DW231" s="680" t="s">
        <v>1034</v>
      </c>
      <c r="DX231" s="681" t="s">
        <v>1035</v>
      </c>
      <c r="EC231" s="682"/>
      <c r="ED231" s="671"/>
      <c r="EE231" s="670" t="s">
        <v>1036</v>
      </c>
      <c r="EF231" s="15"/>
      <c r="EG231" s="15"/>
      <c r="EH231" s="15"/>
      <c r="EI231" s="15"/>
      <c r="EJ231" s="15"/>
      <c r="EK231" s="15"/>
      <c r="EL231" s="15"/>
      <c r="EM231" s="15"/>
      <c r="EN231" s="15"/>
      <c r="EO231" s="15"/>
      <c r="EP231" s="15"/>
      <c r="EQ231" s="15"/>
      <c r="ER231" s="15"/>
      <c r="ES231" s="15"/>
      <c r="ET231" s="15"/>
      <c r="EU231" s="15"/>
      <c r="EV231" s="15"/>
      <c r="EW231" s="16"/>
      <c r="EX231" s="671"/>
      <c r="EY231" s="676"/>
    </row>
    <row r="232">
      <c r="A232" s="669"/>
      <c r="B232" s="677" t="s">
        <v>631</v>
      </c>
      <c r="C232" s="683"/>
      <c r="D232" s="683"/>
      <c r="E232" s="684"/>
      <c r="F232" s="42"/>
      <c r="G232" s="684"/>
      <c r="H232" s="42"/>
      <c r="I232" s="671"/>
      <c r="J232" s="680" t="s">
        <v>1037</v>
      </c>
      <c r="K232" s="681" t="s">
        <v>1038</v>
      </c>
      <c r="P232" s="682"/>
      <c r="Q232" s="671"/>
      <c r="R232" s="685"/>
      <c r="S232" s="41"/>
      <c r="T232" s="41"/>
      <c r="U232" s="41"/>
      <c r="V232" s="41"/>
      <c r="W232" s="41"/>
      <c r="X232" s="41"/>
      <c r="Y232" s="41"/>
      <c r="Z232" s="41"/>
      <c r="AA232" s="41"/>
      <c r="AB232" s="41"/>
      <c r="AC232" s="41"/>
      <c r="AD232" s="41"/>
      <c r="AE232" s="41"/>
      <c r="AF232" s="41"/>
      <c r="AG232" s="41"/>
      <c r="AH232" s="41"/>
      <c r="AI232" s="41"/>
      <c r="AJ232" s="42"/>
      <c r="AK232" s="671"/>
      <c r="AL232" s="676"/>
      <c r="AM232" s="671"/>
      <c r="AN232" s="669"/>
      <c r="AO232" s="677" t="s">
        <v>631</v>
      </c>
      <c r="AP232" s="683"/>
      <c r="AQ232" s="683"/>
      <c r="AR232" s="684"/>
      <c r="AS232" s="42"/>
      <c r="AT232" s="684"/>
      <c r="AU232" s="42"/>
      <c r="AV232" s="671"/>
      <c r="AW232" s="680" t="s">
        <v>1037</v>
      </c>
      <c r="AX232" s="681" t="s">
        <v>1038</v>
      </c>
      <c r="BC232" s="682"/>
      <c r="BD232" s="671"/>
      <c r="BE232" s="685"/>
      <c r="BF232" s="41"/>
      <c r="BG232" s="41"/>
      <c r="BH232" s="41"/>
      <c r="BI232" s="41"/>
      <c r="BJ232" s="41"/>
      <c r="BK232" s="41"/>
      <c r="BL232" s="41"/>
      <c r="BM232" s="41"/>
      <c r="BN232" s="41"/>
      <c r="BO232" s="41"/>
      <c r="BP232" s="41"/>
      <c r="BQ232" s="41"/>
      <c r="BR232" s="41"/>
      <c r="BS232" s="41"/>
      <c r="BT232" s="41"/>
      <c r="BU232" s="41"/>
      <c r="BV232" s="41"/>
      <c r="BW232" s="42"/>
      <c r="BX232" s="671"/>
      <c r="BY232" s="676"/>
      <c r="BZ232" s="671"/>
      <c r="CA232" s="669"/>
      <c r="CB232" s="677" t="s">
        <v>631</v>
      </c>
      <c r="CC232" s="683"/>
      <c r="CD232" s="683"/>
      <c r="CE232" s="684"/>
      <c r="CF232" s="42"/>
      <c r="CG232" s="684"/>
      <c r="CH232" s="42"/>
      <c r="CI232" s="671"/>
      <c r="CJ232" s="680" t="s">
        <v>1037</v>
      </c>
      <c r="CK232" s="681" t="s">
        <v>1038</v>
      </c>
      <c r="CP232" s="682"/>
      <c r="CQ232" s="671"/>
      <c r="CR232" s="685"/>
      <c r="CS232" s="41"/>
      <c r="CT232" s="41"/>
      <c r="CU232" s="41"/>
      <c r="CV232" s="41"/>
      <c r="CW232" s="41"/>
      <c r="CX232" s="41"/>
      <c r="CY232" s="41"/>
      <c r="CZ232" s="41"/>
      <c r="DA232" s="41"/>
      <c r="DB232" s="41"/>
      <c r="DC232" s="41"/>
      <c r="DD232" s="41"/>
      <c r="DE232" s="41"/>
      <c r="DF232" s="41"/>
      <c r="DG232" s="41"/>
      <c r="DH232" s="41"/>
      <c r="DI232" s="41"/>
      <c r="DJ232" s="42"/>
      <c r="DK232" s="671"/>
      <c r="DL232" s="676"/>
      <c r="DM232" s="671"/>
      <c r="DN232" s="669"/>
      <c r="DO232" s="677" t="s">
        <v>631</v>
      </c>
      <c r="DP232" s="683"/>
      <c r="DQ232" s="683"/>
      <c r="DR232" s="684"/>
      <c r="DS232" s="42"/>
      <c r="DT232" s="684"/>
      <c r="DU232" s="42"/>
      <c r="DV232" s="671"/>
      <c r="DW232" s="680" t="s">
        <v>1037</v>
      </c>
      <c r="DX232" s="681" t="s">
        <v>1038</v>
      </c>
      <c r="EC232" s="682"/>
      <c r="ED232" s="671"/>
      <c r="EE232" s="685"/>
      <c r="EF232" s="41"/>
      <c r="EG232" s="41"/>
      <c r="EH232" s="41"/>
      <c r="EI232" s="41"/>
      <c r="EJ232" s="41"/>
      <c r="EK232" s="41"/>
      <c r="EL232" s="41"/>
      <c r="EM232" s="41"/>
      <c r="EN232" s="41"/>
      <c r="EO232" s="41"/>
      <c r="EP232" s="41"/>
      <c r="EQ232" s="41"/>
      <c r="ER232" s="41"/>
      <c r="ES232" s="41"/>
      <c r="ET232" s="41"/>
      <c r="EU232" s="41"/>
      <c r="EV232" s="41"/>
      <c r="EW232" s="42"/>
      <c r="EX232" s="671"/>
      <c r="EY232" s="676"/>
    </row>
    <row r="233">
      <c r="A233" s="669"/>
      <c r="B233" s="47"/>
      <c r="C233" s="47"/>
      <c r="D233" s="47"/>
      <c r="E233" s="686"/>
      <c r="F233" s="682"/>
      <c r="G233" s="686"/>
      <c r="H233" s="682"/>
      <c r="I233" s="671"/>
      <c r="J233" s="680" t="s">
        <v>1039</v>
      </c>
      <c r="K233" s="681" t="s">
        <v>1040</v>
      </c>
      <c r="P233" s="682"/>
      <c r="Q233" s="671"/>
      <c r="R233" s="686"/>
      <c r="AJ233" s="682"/>
      <c r="AK233" s="671"/>
      <c r="AL233" s="676"/>
      <c r="AM233" s="671"/>
      <c r="AN233" s="669"/>
      <c r="AO233" s="47"/>
      <c r="AP233" s="47"/>
      <c r="AQ233" s="47"/>
      <c r="AR233" s="686"/>
      <c r="AS233" s="682"/>
      <c r="AT233" s="686"/>
      <c r="AU233" s="682"/>
      <c r="AV233" s="671"/>
      <c r="AW233" s="680" t="s">
        <v>1039</v>
      </c>
      <c r="AX233" s="681" t="s">
        <v>1040</v>
      </c>
      <c r="BC233" s="682"/>
      <c r="BD233" s="671"/>
      <c r="BE233" s="686"/>
      <c r="BW233" s="682"/>
      <c r="BX233" s="671"/>
      <c r="BY233" s="676"/>
      <c r="BZ233" s="671"/>
      <c r="CA233" s="669"/>
      <c r="CB233" s="47"/>
      <c r="CC233" s="47"/>
      <c r="CD233" s="47"/>
      <c r="CE233" s="686"/>
      <c r="CF233" s="682"/>
      <c r="CG233" s="686"/>
      <c r="CH233" s="682"/>
      <c r="CI233" s="671"/>
      <c r="CJ233" s="680" t="s">
        <v>1039</v>
      </c>
      <c r="CK233" s="681" t="s">
        <v>1040</v>
      </c>
      <c r="CP233" s="682"/>
      <c r="CQ233" s="671"/>
      <c r="CR233" s="686"/>
      <c r="DJ233" s="682"/>
      <c r="DK233" s="671"/>
      <c r="DL233" s="676"/>
      <c r="DM233" s="671"/>
      <c r="DN233" s="669"/>
      <c r="DO233" s="47"/>
      <c r="DP233" s="47"/>
      <c r="DQ233" s="47"/>
      <c r="DR233" s="686"/>
      <c r="DS233" s="682"/>
      <c r="DT233" s="686"/>
      <c r="DU233" s="682"/>
      <c r="DV233" s="671"/>
      <c r="DW233" s="680" t="s">
        <v>1039</v>
      </c>
      <c r="DX233" s="681" t="s">
        <v>1040</v>
      </c>
      <c r="EC233" s="682"/>
      <c r="ED233" s="671"/>
      <c r="EE233" s="686"/>
      <c r="EW233" s="682"/>
      <c r="EX233" s="671"/>
      <c r="EY233" s="676"/>
    </row>
    <row r="234">
      <c r="A234" s="669"/>
      <c r="B234" s="43"/>
      <c r="C234" s="43"/>
      <c r="D234" s="43"/>
      <c r="E234" s="686"/>
      <c r="F234" s="682"/>
      <c r="G234" s="686"/>
      <c r="H234" s="682"/>
      <c r="I234" s="671"/>
      <c r="J234" s="680" t="s">
        <v>1041</v>
      </c>
      <c r="K234" s="681" t="s">
        <v>1042</v>
      </c>
      <c r="P234" s="682"/>
      <c r="Q234" s="671"/>
      <c r="R234" s="686"/>
      <c r="AJ234" s="682"/>
      <c r="AK234" s="671"/>
      <c r="AL234" s="676"/>
      <c r="AM234" s="671"/>
      <c r="AN234" s="669"/>
      <c r="AO234" s="43"/>
      <c r="AP234" s="43"/>
      <c r="AQ234" s="43"/>
      <c r="AR234" s="686"/>
      <c r="AS234" s="682"/>
      <c r="AT234" s="686"/>
      <c r="AU234" s="682"/>
      <c r="AV234" s="671"/>
      <c r="AW234" s="680" t="s">
        <v>1041</v>
      </c>
      <c r="AX234" s="681" t="s">
        <v>1042</v>
      </c>
      <c r="BC234" s="682"/>
      <c r="BD234" s="671"/>
      <c r="BE234" s="686"/>
      <c r="BW234" s="682"/>
      <c r="BX234" s="671"/>
      <c r="BY234" s="676"/>
      <c r="BZ234" s="671"/>
      <c r="CA234" s="669"/>
      <c r="CB234" s="43"/>
      <c r="CC234" s="43"/>
      <c r="CD234" s="43"/>
      <c r="CE234" s="686"/>
      <c r="CF234" s="682"/>
      <c r="CG234" s="686"/>
      <c r="CH234" s="682"/>
      <c r="CI234" s="671"/>
      <c r="CJ234" s="680" t="s">
        <v>1041</v>
      </c>
      <c r="CK234" s="681" t="s">
        <v>1042</v>
      </c>
      <c r="CP234" s="682"/>
      <c r="CQ234" s="671"/>
      <c r="CR234" s="686"/>
      <c r="DJ234" s="682"/>
      <c r="DK234" s="671"/>
      <c r="DL234" s="676"/>
      <c r="DM234" s="671"/>
      <c r="DN234" s="669"/>
      <c r="DO234" s="43"/>
      <c r="DP234" s="43"/>
      <c r="DQ234" s="43"/>
      <c r="DR234" s="686"/>
      <c r="DS234" s="682"/>
      <c r="DT234" s="686"/>
      <c r="DU234" s="682"/>
      <c r="DV234" s="671"/>
      <c r="DW234" s="680" t="s">
        <v>1041</v>
      </c>
      <c r="DX234" s="681" t="s">
        <v>1042</v>
      </c>
      <c r="EC234" s="682"/>
      <c r="ED234" s="671"/>
      <c r="EE234" s="686"/>
      <c r="EW234" s="682"/>
      <c r="EX234" s="671"/>
      <c r="EY234" s="676"/>
    </row>
    <row r="235">
      <c r="A235" s="669"/>
      <c r="B235" s="677" t="s">
        <v>633</v>
      </c>
      <c r="C235" s="683"/>
      <c r="D235" s="683"/>
      <c r="E235" s="686"/>
      <c r="F235" s="682"/>
      <c r="G235" s="686"/>
      <c r="H235" s="682"/>
      <c r="I235" s="671"/>
      <c r="J235" s="680" t="s">
        <v>1043</v>
      </c>
      <c r="K235" s="681" t="s">
        <v>1044</v>
      </c>
      <c r="P235" s="682"/>
      <c r="Q235" s="671"/>
      <c r="R235" s="686"/>
      <c r="AJ235" s="682"/>
      <c r="AK235" s="671"/>
      <c r="AL235" s="676"/>
      <c r="AM235" s="671"/>
      <c r="AN235" s="669"/>
      <c r="AO235" s="677" t="s">
        <v>633</v>
      </c>
      <c r="AP235" s="683"/>
      <c r="AQ235" s="683"/>
      <c r="AR235" s="686"/>
      <c r="AS235" s="682"/>
      <c r="AT235" s="686"/>
      <c r="AU235" s="682"/>
      <c r="AV235" s="671"/>
      <c r="AW235" s="680" t="s">
        <v>1043</v>
      </c>
      <c r="AX235" s="681" t="s">
        <v>1044</v>
      </c>
      <c r="BC235" s="682"/>
      <c r="BD235" s="671"/>
      <c r="BE235" s="686"/>
      <c r="BW235" s="682"/>
      <c r="BX235" s="671"/>
      <c r="BY235" s="676"/>
      <c r="BZ235" s="671"/>
      <c r="CA235" s="669"/>
      <c r="CB235" s="677" t="s">
        <v>633</v>
      </c>
      <c r="CC235" s="683"/>
      <c r="CD235" s="683"/>
      <c r="CE235" s="686"/>
      <c r="CF235" s="682"/>
      <c r="CG235" s="686"/>
      <c r="CH235" s="682"/>
      <c r="CI235" s="671"/>
      <c r="CJ235" s="680" t="s">
        <v>1043</v>
      </c>
      <c r="CK235" s="681" t="s">
        <v>1044</v>
      </c>
      <c r="CP235" s="682"/>
      <c r="CQ235" s="671"/>
      <c r="CR235" s="686"/>
      <c r="DJ235" s="682"/>
      <c r="DK235" s="671"/>
      <c r="DL235" s="676"/>
      <c r="DM235" s="671"/>
      <c r="DN235" s="669"/>
      <c r="DO235" s="677" t="s">
        <v>633</v>
      </c>
      <c r="DP235" s="683"/>
      <c r="DQ235" s="683"/>
      <c r="DR235" s="686"/>
      <c r="DS235" s="682"/>
      <c r="DT235" s="686"/>
      <c r="DU235" s="682"/>
      <c r="DV235" s="671"/>
      <c r="DW235" s="680" t="s">
        <v>1043</v>
      </c>
      <c r="DX235" s="681" t="s">
        <v>1044</v>
      </c>
      <c r="EC235" s="682"/>
      <c r="ED235" s="671"/>
      <c r="EE235" s="686"/>
      <c r="EW235" s="682"/>
      <c r="EX235" s="671"/>
      <c r="EY235" s="676"/>
    </row>
    <row r="236">
      <c r="A236" s="687"/>
      <c r="B236" s="47"/>
      <c r="C236" s="47"/>
      <c r="D236" s="47"/>
      <c r="E236" s="686"/>
      <c r="F236" s="682"/>
      <c r="G236" s="686"/>
      <c r="H236" s="682"/>
      <c r="I236" s="688"/>
      <c r="J236" s="680" t="s">
        <v>1045</v>
      </c>
      <c r="K236" s="681" t="s">
        <v>1046</v>
      </c>
      <c r="P236" s="682"/>
      <c r="Q236" s="688"/>
      <c r="R236" s="686"/>
      <c r="AJ236" s="682"/>
      <c r="AK236" s="688"/>
      <c r="AL236" s="689"/>
      <c r="AM236" s="688"/>
      <c r="AN236" s="687"/>
      <c r="AO236" s="47"/>
      <c r="AP236" s="47"/>
      <c r="AQ236" s="47"/>
      <c r="AR236" s="686"/>
      <c r="AS236" s="682"/>
      <c r="AT236" s="686"/>
      <c r="AU236" s="682"/>
      <c r="AV236" s="688"/>
      <c r="AW236" s="680" t="s">
        <v>1045</v>
      </c>
      <c r="AX236" s="681" t="s">
        <v>1046</v>
      </c>
      <c r="BC236" s="682"/>
      <c r="BD236" s="688"/>
      <c r="BE236" s="686"/>
      <c r="BW236" s="682"/>
      <c r="BX236" s="688"/>
      <c r="BY236" s="689"/>
      <c r="BZ236" s="688"/>
      <c r="CA236" s="687"/>
      <c r="CB236" s="47"/>
      <c r="CC236" s="47"/>
      <c r="CD236" s="47"/>
      <c r="CE236" s="686"/>
      <c r="CF236" s="682"/>
      <c r="CG236" s="686"/>
      <c r="CH236" s="682"/>
      <c r="CI236" s="688"/>
      <c r="CJ236" s="680" t="s">
        <v>1045</v>
      </c>
      <c r="CK236" s="681" t="s">
        <v>1046</v>
      </c>
      <c r="CP236" s="682"/>
      <c r="CQ236" s="688"/>
      <c r="CR236" s="686"/>
      <c r="DJ236" s="682"/>
      <c r="DK236" s="688"/>
      <c r="DL236" s="689"/>
      <c r="DM236" s="688"/>
      <c r="DN236" s="687"/>
      <c r="DO236" s="47"/>
      <c r="DP236" s="47"/>
      <c r="DQ236" s="47"/>
      <c r="DR236" s="686"/>
      <c r="DS236" s="682"/>
      <c r="DT236" s="686"/>
      <c r="DU236" s="682"/>
      <c r="DV236" s="688"/>
      <c r="DW236" s="680" t="s">
        <v>1045</v>
      </c>
      <c r="DX236" s="681" t="s">
        <v>1046</v>
      </c>
      <c r="EC236" s="682"/>
      <c r="ED236" s="688"/>
      <c r="EE236" s="686"/>
      <c r="EW236" s="682"/>
      <c r="EX236" s="688"/>
      <c r="EY236" s="689"/>
    </row>
    <row r="237">
      <c r="A237" s="687"/>
      <c r="B237" s="43"/>
      <c r="C237" s="43"/>
      <c r="D237" s="43"/>
      <c r="E237" s="686"/>
      <c r="F237" s="682"/>
      <c r="G237" s="686"/>
      <c r="H237" s="682"/>
      <c r="I237" s="688"/>
      <c r="J237" s="680" t="s">
        <v>1047</v>
      </c>
      <c r="K237" s="681" t="s">
        <v>1048</v>
      </c>
      <c r="P237" s="682"/>
      <c r="Q237" s="688"/>
      <c r="R237" s="686"/>
      <c r="AJ237" s="682"/>
      <c r="AK237" s="688"/>
      <c r="AL237" s="689"/>
      <c r="AM237" s="688"/>
      <c r="AN237" s="687"/>
      <c r="AO237" s="43"/>
      <c r="AP237" s="43"/>
      <c r="AQ237" s="43"/>
      <c r="AR237" s="686"/>
      <c r="AS237" s="682"/>
      <c r="AT237" s="686"/>
      <c r="AU237" s="682"/>
      <c r="AV237" s="688"/>
      <c r="AW237" s="680" t="s">
        <v>1047</v>
      </c>
      <c r="AX237" s="681" t="s">
        <v>1048</v>
      </c>
      <c r="BC237" s="682"/>
      <c r="BD237" s="688"/>
      <c r="BE237" s="686"/>
      <c r="BW237" s="682"/>
      <c r="BX237" s="688"/>
      <c r="BY237" s="689"/>
      <c r="BZ237" s="688"/>
      <c r="CA237" s="687"/>
      <c r="CB237" s="43"/>
      <c r="CC237" s="43"/>
      <c r="CD237" s="43"/>
      <c r="CE237" s="686"/>
      <c r="CF237" s="682"/>
      <c r="CG237" s="686"/>
      <c r="CH237" s="682"/>
      <c r="CI237" s="688"/>
      <c r="CJ237" s="680" t="s">
        <v>1047</v>
      </c>
      <c r="CK237" s="681" t="s">
        <v>1048</v>
      </c>
      <c r="CP237" s="682"/>
      <c r="CQ237" s="688"/>
      <c r="CR237" s="686"/>
      <c r="DJ237" s="682"/>
      <c r="DK237" s="688"/>
      <c r="DL237" s="689"/>
      <c r="DM237" s="688"/>
      <c r="DN237" s="687"/>
      <c r="DO237" s="43"/>
      <c r="DP237" s="43"/>
      <c r="DQ237" s="43"/>
      <c r="DR237" s="686"/>
      <c r="DS237" s="682"/>
      <c r="DT237" s="686"/>
      <c r="DU237" s="682"/>
      <c r="DV237" s="688"/>
      <c r="DW237" s="680" t="s">
        <v>1047</v>
      </c>
      <c r="DX237" s="681" t="s">
        <v>1048</v>
      </c>
      <c r="EC237" s="682"/>
      <c r="ED237" s="688"/>
      <c r="EE237" s="686"/>
      <c r="EW237" s="682"/>
      <c r="EX237" s="688"/>
      <c r="EY237" s="689"/>
    </row>
    <row r="238">
      <c r="A238" s="687"/>
      <c r="B238" s="677" t="s">
        <v>635</v>
      </c>
      <c r="C238" s="683"/>
      <c r="D238" s="683"/>
      <c r="E238" s="686"/>
      <c r="F238" s="682"/>
      <c r="G238" s="686"/>
      <c r="H238" s="682"/>
      <c r="I238" s="688"/>
      <c r="J238" s="680" t="s">
        <v>1049</v>
      </c>
      <c r="K238" s="681" t="s">
        <v>1050</v>
      </c>
      <c r="P238" s="682"/>
      <c r="Q238" s="688"/>
      <c r="R238" s="686"/>
      <c r="AJ238" s="682"/>
      <c r="AK238" s="688"/>
      <c r="AL238" s="689"/>
      <c r="AM238" s="688"/>
      <c r="AN238" s="687"/>
      <c r="AO238" s="677" t="s">
        <v>635</v>
      </c>
      <c r="AP238" s="683"/>
      <c r="AQ238" s="683"/>
      <c r="AR238" s="686"/>
      <c r="AS238" s="682"/>
      <c r="AT238" s="686"/>
      <c r="AU238" s="682"/>
      <c r="AV238" s="688"/>
      <c r="AW238" s="680" t="s">
        <v>1049</v>
      </c>
      <c r="AX238" s="681" t="s">
        <v>1050</v>
      </c>
      <c r="BC238" s="682"/>
      <c r="BD238" s="688"/>
      <c r="BE238" s="686"/>
      <c r="BW238" s="682"/>
      <c r="BX238" s="688"/>
      <c r="BY238" s="689"/>
      <c r="BZ238" s="688"/>
      <c r="CA238" s="687"/>
      <c r="CB238" s="677" t="s">
        <v>635</v>
      </c>
      <c r="CC238" s="683"/>
      <c r="CD238" s="683"/>
      <c r="CE238" s="686"/>
      <c r="CF238" s="682"/>
      <c r="CG238" s="686"/>
      <c r="CH238" s="682"/>
      <c r="CI238" s="688"/>
      <c r="CJ238" s="680" t="s">
        <v>1049</v>
      </c>
      <c r="CK238" s="681" t="s">
        <v>1050</v>
      </c>
      <c r="CP238" s="682"/>
      <c r="CQ238" s="688"/>
      <c r="CR238" s="686"/>
      <c r="DJ238" s="682"/>
      <c r="DK238" s="688"/>
      <c r="DL238" s="689"/>
      <c r="DM238" s="688"/>
      <c r="DN238" s="687"/>
      <c r="DO238" s="677" t="s">
        <v>635</v>
      </c>
      <c r="DP238" s="683"/>
      <c r="DQ238" s="683"/>
      <c r="DR238" s="686"/>
      <c r="DS238" s="682"/>
      <c r="DT238" s="686"/>
      <c r="DU238" s="682"/>
      <c r="DV238" s="688"/>
      <c r="DW238" s="680" t="s">
        <v>1049</v>
      </c>
      <c r="DX238" s="681" t="s">
        <v>1050</v>
      </c>
      <c r="EC238" s="682"/>
      <c r="ED238" s="688"/>
      <c r="EE238" s="686"/>
      <c r="EW238" s="682"/>
      <c r="EX238" s="688"/>
      <c r="EY238" s="689"/>
    </row>
    <row r="239">
      <c r="A239" s="687"/>
      <c r="B239" s="47"/>
      <c r="C239" s="47"/>
      <c r="D239" s="47"/>
      <c r="E239" s="686"/>
      <c r="F239" s="682"/>
      <c r="G239" s="686"/>
      <c r="H239" s="682"/>
      <c r="I239" s="688"/>
      <c r="J239" s="680" t="s">
        <v>1051</v>
      </c>
      <c r="K239" s="681" t="s">
        <v>1052</v>
      </c>
      <c r="P239" s="682"/>
      <c r="Q239" s="688"/>
      <c r="R239" s="686"/>
      <c r="AJ239" s="682"/>
      <c r="AK239" s="688"/>
      <c r="AL239" s="689"/>
      <c r="AM239" s="688"/>
      <c r="AN239" s="687"/>
      <c r="AO239" s="47"/>
      <c r="AP239" s="47"/>
      <c r="AQ239" s="47"/>
      <c r="AR239" s="686"/>
      <c r="AS239" s="682"/>
      <c r="AT239" s="686"/>
      <c r="AU239" s="682"/>
      <c r="AV239" s="688"/>
      <c r="AW239" s="680" t="s">
        <v>1051</v>
      </c>
      <c r="AX239" s="681" t="s">
        <v>1052</v>
      </c>
      <c r="BC239" s="682"/>
      <c r="BD239" s="688"/>
      <c r="BE239" s="686"/>
      <c r="BW239" s="682"/>
      <c r="BX239" s="688"/>
      <c r="BY239" s="689"/>
      <c r="BZ239" s="688"/>
      <c r="CA239" s="687"/>
      <c r="CB239" s="47"/>
      <c r="CC239" s="47"/>
      <c r="CD239" s="47"/>
      <c r="CE239" s="686"/>
      <c r="CF239" s="682"/>
      <c r="CG239" s="686"/>
      <c r="CH239" s="682"/>
      <c r="CI239" s="688"/>
      <c r="CJ239" s="680" t="s">
        <v>1051</v>
      </c>
      <c r="CK239" s="681" t="s">
        <v>1052</v>
      </c>
      <c r="CP239" s="682"/>
      <c r="CQ239" s="688"/>
      <c r="CR239" s="686"/>
      <c r="DJ239" s="682"/>
      <c r="DK239" s="688"/>
      <c r="DL239" s="689"/>
      <c r="DM239" s="688"/>
      <c r="DN239" s="687"/>
      <c r="DO239" s="47"/>
      <c r="DP239" s="47"/>
      <c r="DQ239" s="47"/>
      <c r="DR239" s="686"/>
      <c r="DS239" s="682"/>
      <c r="DT239" s="686"/>
      <c r="DU239" s="682"/>
      <c r="DV239" s="688"/>
      <c r="DW239" s="680" t="s">
        <v>1051</v>
      </c>
      <c r="DX239" s="681" t="s">
        <v>1052</v>
      </c>
      <c r="EC239" s="682"/>
      <c r="ED239" s="688"/>
      <c r="EE239" s="686"/>
      <c r="EW239" s="682"/>
      <c r="EX239" s="688"/>
      <c r="EY239" s="689"/>
    </row>
    <row r="240">
      <c r="A240" s="687"/>
      <c r="B240" s="43"/>
      <c r="C240" s="43"/>
      <c r="D240" s="43"/>
      <c r="E240" s="686"/>
      <c r="F240" s="682"/>
      <c r="G240" s="686"/>
      <c r="H240" s="682"/>
      <c r="I240" s="688"/>
      <c r="J240" s="680" t="s">
        <v>1053</v>
      </c>
      <c r="K240" s="681" t="s">
        <v>1054</v>
      </c>
      <c r="P240" s="682"/>
      <c r="Q240" s="688"/>
      <c r="R240" s="686"/>
      <c r="AJ240" s="682"/>
      <c r="AK240" s="688"/>
      <c r="AL240" s="689"/>
      <c r="AM240" s="688"/>
      <c r="AN240" s="687"/>
      <c r="AO240" s="43"/>
      <c r="AP240" s="43"/>
      <c r="AQ240" s="43"/>
      <c r="AR240" s="686"/>
      <c r="AS240" s="682"/>
      <c r="AT240" s="686"/>
      <c r="AU240" s="682"/>
      <c r="AV240" s="688"/>
      <c r="AW240" s="680" t="s">
        <v>1053</v>
      </c>
      <c r="AX240" s="681" t="s">
        <v>1054</v>
      </c>
      <c r="BC240" s="682"/>
      <c r="BD240" s="688"/>
      <c r="BE240" s="686"/>
      <c r="BW240" s="682"/>
      <c r="BX240" s="688"/>
      <c r="BY240" s="689"/>
      <c r="BZ240" s="688"/>
      <c r="CA240" s="687"/>
      <c r="CB240" s="43"/>
      <c r="CC240" s="43"/>
      <c r="CD240" s="43"/>
      <c r="CE240" s="686"/>
      <c r="CF240" s="682"/>
      <c r="CG240" s="686"/>
      <c r="CH240" s="682"/>
      <c r="CI240" s="688"/>
      <c r="CJ240" s="680" t="s">
        <v>1053</v>
      </c>
      <c r="CK240" s="681" t="s">
        <v>1054</v>
      </c>
      <c r="CP240" s="682"/>
      <c r="CQ240" s="688"/>
      <c r="CR240" s="686"/>
      <c r="DJ240" s="682"/>
      <c r="DK240" s="688"/>
      <c r="DL240" s="689"/>
      <c r="DM240" s="688"/>
      <c r="DN240" s="687"/>
      <c r="DO240" s="43"/>
      <c r="DP240" s="43"/>
      <c r="DQ240" s="43"/>
      <c r="DR240" s="686"/>
      <c r="DS240" s="682"/>
      <c r="DT240" s="686"/>
      <c r="DU240" s="682"/>
      <c r="DV240" s="688"/>
      <c r="DW240" s="680" t="s">
        <v>1053</v>
      </c>
      <c r="DX240" s="681" t="s">
        <v>1054</v>
      </c>
      <c r="EC240" s="682"/>
      <c r="ED240" s="688"/>
      <c r="EE240" s="686"/>
      <c r="EW240" s="682"/>
      <c r="EX240" s="688"/>
      <c r="EY240" s="689"/>
    </row>
    <row r="241">
      <c r="A241" s="687"/>
      <c r="B241" s="677" t="s">
        <v>637</v>
      </c>
      <c r="C241" s="683"/>
      <c r="D241" s="683"/>
      <c r="E241" s="686"/>
      <c r="F241" s="682"/>
      <c r="G241" s="686"/>
      <c r="H241" s="682"/>
      <c r="I241" s="688"/>
      <c r="J241" s="680" t="s">
        <v>1055</v>
      </c>
      <c r="K241" s="681" t="s">
        <v>1056</v>
      </c>
      <c r="P241" s="682"/>
      <c r="Q241" s="688"/>
      <c r="R241" s="686"/>
      <c r="AJ241" s="682"/>
      <c r="AK241" s="688"/>
      <c r="AL241" s="689"/>
      <c r="AM241" s="688"/>
      <c r="AN241" s="687"/>
      <c r="AO241" s="677" t="s">
        <v>637</v>
      </c>
      <c r="AP241" s="683"/>
      <c r="AQ241" s="683"/>
      <c r="AR241" s="686"/>
      <c r="AS241" s="682"/>
      <c r="AT241" s="686"/>
      <c r="AU241" s="682"/>
      <c r="AV241" s="688"/>
      <c r="AW241" s="680" t="s">
        <v>1055</v>
      </c>
      <c r="AX241" s="681" t="s">
        <v>1056</v>
      </c>
      <c r="BC241" s="682"/>
      <c r="BD241" s="688"/>
      <c r="BE241" s="686"/>
      <c r="BW241" s="682"/>
      <c r="BX241" s="688"/>
      <c r="BY241" s="689"/>
      <c r="BZ241" s="688"/>
      <c r="CA241" s="687"/>
      <c r="CB241" s="677" t="s">
        <v>637</v>
      </c>
      <c r="CC241" s="683"/>
      <c r="CD241" s="683"/>
      <c r="CE241" s="686"/>
      <c r="CF241" s="682"/>
      <c r="CG241" s="686"/>
      <c r="CH241" s="682"/>
      <c r="CI241" s="688"/>
      <c r="CJ241" s="680" t="s">
        <v>1055</v>
      </c>
      <c r="CK241" s="681" t="s">
        <v>1056</v>
      </c>
      <c r="CP241" s="682"/>
      <c r="CQ241" s="688"/>
      <c r="CR241" s="686"/>
      <c r="DJ241" s="682"/>
      <c r="DK241" s="688"/>
      <c r="DL241" s="689"/>
      <c r="DM241" s="688"/>
      <c r="DN241" s="687"/>
      <c r="DO241" s="677" t="s">
        <v>637</v>
      </c>
      <c r="DP241" s="683"/>
      <c r="DQ241" s="683"/>
      <c r="DR241" s="686"/>
      <c r="DS241" s="682"/>
      <c r="DT241" s="686"/>
      <c r="DU241" s="682"/>
      <c r="DV241" s="688"/>
      <c r="DW241" s="680" t="s">
        <v>1055</v>
      </c>
      <c r="DX241" s="681" t="s">
        <v>1056</v>
      </c>
      <c r="EC241" s="682"/>
      <c r="ED241" s="688"/>
      <c r="EE241" s="686"/>
      <c r="EW241" s="682"/>
      <c r="EX241" s="688"/>
      <c r="EY241" s="689"/>
    </row>
    <row r="242">
      <c r="A242" s="687"/>
      <c r="B242" s="47"/>
      <c r="C242" s="47"/>
      <c r="D242" s="47"/>
      <c r="E242" s="686"/>
      <c r="F242" s="682"/>
      <c r="G242" s="686"/>
      <c r="H242" s="682"/>
      <c r="I242" s="688"/>
      <c r="J242" s="690" t="s">
        <v>1057</v>
      </c>
      <c r="K242" s="691" t="s">
        <v>1058</v>
      </c>
      <c r="L242" s="11"/>
      <c r="M242" s="11"/>
      <c r="N242" s="11"/>
      <c r="O242" s="11"/>
      <c r="P242" s="12"/>
      <c r="Q242" s="688"/>
      <c r="R242" s="48"/>
      <c r="S242" s="11"/>
      <c r="T242" s="11"/>
      <c r="U242" s="11"/>
      <c r="V242" s="11"/>
      <c r="W242" s="11"/>
      <c r="X242" s="11"/>
      <c r="Y242" s="11"/>
      <c r="Z242" s="11"/>
      <c r="AA242" s="11"/>
      <c r="AB242" s="11"/>
      <c r="AC242" s="11"/>
      <c r="AD242" s="11"/>
      <c r="AE242" s="11"/>
      <c r="AF242" s="11"/>
      <c r="AG242" s="11"/>
      <c r="AH242" s="11"/>
      <c r="AI242" s="11"/>
      <c r="AJ242" s="12"/>
      <c r="AK242" s="688"/>
      <c r="AL242" s="689"/>
      <c r="AM242" s="688"/>
      <c r="AN242" s="687"/>
      <c r="AO242" s="47"/>
      <c r="AP242" s="47"/>
      <c r="AQ242" s="47"/>
      <c r="AR242" s="686"/>
      <c r="AS242" s="682"/>
      <c r="AT242" s="686"/>
      <c r="AU242" s="682"/>
      <c r="AV242" s="688"/>
      <c r="AW242" s="690" t="s">
        <v>1057</v>
      </c>
      <c r="AX242" s="691" t="s">
        <v>1058</v>
      </c>
      <c r="AY242" s="11"/>
      <c r="AZ242" s="11"/>
      <c r="BA242" s="11"/>
      <c r="BB242" s="11"/>
      <c r="BC242" s="12"/>
      <c r="BD242" s="688"/>
      <c r="BE242" s="48"/>
      <c r="BF242" s="11"/>
      <c r="BG242" s="11"/>
      <c r="BH242" s="11"/>
      <c r="BI242" s="11"/>
      <c r="BJ242" s="11"/>
      <c r="BK242" s="11"/>
      <c r="BL242" s="11"/>
      <c r="BM242" s="11"/>
      <c r="BN242" s="11"/>
      <c r="BO242" s="11"/>
      <c r="BP242" s="11"/>
      <c r="BQ242" s="11"/>
      <c r="BR242" s="11"/>
      <c r="BS242" s="11"/>
      <c r="BT242" s="11"/>
      <c r="BU242" s="11"/>
      <c r="BV242" s="11"/>
      <c r="BW242" s="12"/>
      <c r="BX242" s="688"/>
      <c r="BY242" s="689"/>
      <c r="BZ242" s="688"/>
      <c r="CA242" s="687"/>
      <c r="CB242" s="47"/>
      <c r="CC242" s="47"/>
      <c r="CD242" s="47"/>
      <c r="CE242" s="686"/>
      <c r="CF242" s="682"/>
      <c r="CG242" s="686"/>
      <c r="CH242" s="682"/>
      <c r="CI242" s="688"/>
      <c r="CJ242" s="690" t="s">
        <v>1057</v>
      </c>
      <c r="CK242" s="691" t="s">
        <v>1058</v>
      </c>
      <c r="CL242" s="11"/>
      <c r="CM242" s="11"/>
      <c r="CN242" s="11"/>
      <c r="CO242" s="11"/>
      <c r="CP242" s="12"/>
      <c r="CQ242" s="688"/>
      <c r="CR242" s="48"/>
      <c r="CS242" s="11"/>
      <c r="CT242" s="11"/>
      <c r="CU242" s="11"/>
      <c r="CV242" s="11"/>
      <c r="CW242" s="11"/>
      <c r="CX242" s="11"/>
      <c r="CY242" s="11"/>
      <c r="CZ242" s="11"/>
      <c r="DA242" s="11"/>
      <c r="DB242" s="11"/>
      <c r="DC242" s="11"/>
      <c r="DD242" s="11"/>
      <c r="DE242" s="11"/>
      <c r="DF242" s="11"/>
      <c r="DG242" s="11"/>
      <c r="DH242" s="11"/>
      <c r="DI242" s="11"/>
      <c r="DJ242" s="12"/>
      <c r="DK242" s="688"/>
      <c r="DL242" s="689"/>
      <c r="DM242" s="688"/>
      <c r="DN242" s="687"/>
      <c r="DO242" s="47"/>
      <c r="DP242" s="47"/>
      <c r="DQ242" s="47"/>
      <c r="DR242" s="686"/>
      <c r="DS242" s="682"/>
      <c r="DT242" s="686"/>
      <c r="DU242" s="682"/>
      <c r="DV242" s="688"/>
      <c r="DW242" s="690" t="s">
        <v>1057</v>
      </c>
      <c r="DX242" s="691" t="s">
        <v>1058</v>
      </c>
      <c r="DY242" s="11"/>
      <c r="DZ242" s="11"/>
      <c r="EA242" s="11"/>
      <c r="EB242" s="11"/>
      <c r="EC242" s="12"/>
      <c r="ED242" s="688"/>
      <c r="EE242" s="48"/>
      <c r="EF242" s="11"/>
      <c r="EG242" s="11"/>
      <c r="EH242" s="11"/>
      <c r="EI242" s="11"/>
      <c r="EJ242" s="11"/>
      <c r="EK242" s="11"/>
      <c r="EL242" s="11"/>
      <c r="EM242" s="11"/>
      <c r="EN242" s="11"/>
      <c r="EO242" s="11"/>
      <c r="EP242" s="11"/>
      <c r="EQ242" s="11"/>
      <c r="ER242" s="11"/>
      <c r="ES242" s="11"/>
      <c r="ET242" s="11"/>
      <c r="EU242" s="11"/>
      <c r="EV242" s="11"/>
      <c r="EW242" s="12"/>
      <c r="EX242" s="688"/>
      <c r="EY242" s="689"/>
    </row>
    <row r="243">
      <c r="A243" s="687"/>
      <c r="B243" s="43"/>
      <c r="C243" s="43"/>
      <c r="D243" s="43"/>
      <c r="E243" s="48"/>
      <c r="F243" s="12"/>
      <c r="G243" s="48"/>
      <c r="H243" s="12"/>
      <c r="I243" s="688"/>
      <c r="J243" s="688"/>
      <c r="K243" s="688"/>
      <c r="L243" s="688"/>
      <c r="M243" s="688"/>
      <c r="N243" s="688"/>
      <c r="O243" s="688"/>
      <c r="P243" s="688"/>
      <c r="Q243" s="688"/>
      <c r="R243" s="688"/>
      <c r="S243" s="688"/>
      <c r="T243" s="688"/>
      <c r="U243" s="688"/>
      <c r="V243" s="688"/>
      <c r="W243" s="688"/>
      <c r="X243" s="688"/>
      <c r="Y243" s="688"/>
      <c r="Z243" s="688"/>
      <c r="AA243" s="688"/>
      <c r="AB243" s="688"/>
      <c r="AC243" s="688"/>
      <c r="AD243" s="688"/>
      <c r="AE243" s="688"/>
      <c r="AF243" s="688"/>
      <c r="AG243" s="688"/>
      <c r="AH243" s="688"/>
      <c r="AI243" s="688"/>
      <c r="AJ243" s="688"/>
      <c r="AK243" s="688"/>
      <c r="AL243" s="689"/>
      <c r="AM243" s="688"/>
      <c r="AN243" s="687"/>
      <c r="AO243" s="43"/>
      <c r="AP243" s="43"/>
      <c r="AQ243" s="43"/>
      <c r="AR243" s="48"/>
      <c r="AS243" s="12"/>
      <c r="AT243" s="48"/>
      <c r="AU243" s="12"/>
      <c r="AV243" s="688"/>
      <c r="AW243" s="688"/>
      <c r="AX243" s="688"/>
      <c r="AY243" s="688"/>
      <c r="AZ243" s="688"/>
      <c r="BA243" s="688"/>
      <c r="BB243" s="688"/>
      <c r="BC243" s="688"/>
      <c r="BD243" s="688"/>
      <c r="BE243" s="688"/>
      <c r="BF243" s="688"/>
      <c r="BG243" s="688"/>
      <c r="BH243" s="688"/>
      <c r="BI243" s="688"/>
      <c r="BJ243" s="688"/>
      <c r="BK243" s="688"/>
      <c r="BL243" s="688"/>
      <c r="BM243" s="688"/>
      <c r="BN243" s="688"/>
      <c r="BO243" s="688"/>
      <c r="BP243" s="688"/>
      <c r="BQ243" s="688"/>
      <c r="BR243" s="688"/>
      <c r="BS243" s="688"/>
      <c r="BT243" s="688"/>
      <c r="BU243" s="688"/>
      <c r="BV243" s="688"/>
      <c r="BW243" s="688"/>
      <c r="BX243" s="688"/>
      <c r="BY243" s="689"/>
      <c r="BZ243" s="688"/>
      <c r="CA243" s="687"/>
      <c r="CB243" s="43"/>
      <c r="CC243" s="43"/>
      <c r="CD243" s="43"/>
      <c r="CE243" s="48"/>
      <c r="CF243" s="12"/>
      <c r="CG243" s="48"/>
      <c r="CH243" s="12"/>
      <c r="CI243" s="688"/>
      <c r="CJ243" s="688"/>
      <c r="CK243" s="688"/>
      <c r="CL243" s="688"/>
      <c r="CM243" s="688"/>
      <c r="CN243" s="688"/>
      <c r="CO243" s="688"/>
      <c r="CP243" s="688"/>
      <c r="CQ243" s="688"/>
      <c r="CR243" s="688"/>
      <c r="CS243" s="688"/>
      <c r="CT243" s="688"/>
      <c r="CU243" s="688"/>
      <c r="CV243" s="688"/>
      <c r="CW243" s="688"/>
      <c r="CX243" s="688"/>
      <c r="CY243" s="688"/>
      <c r="CZ243" s="688"/>
      <c r="DA243" s="688"/>
      <c r="DB243" s="688"/>
      <c r="DC243" s="688"/>
      <c r="DD243" s="688"/>
      <c r="DE243" s="688"/>
      <c r="DF243" s="688"/>
      <c r="DG243" s="688"/>
      <c r="DH243" s="688"/>
      <c r="DI243" s="688"/>
      <c r="DJ243" s="688"/>
      <c r="DK243" s="688"/>
      <c r="DL243" s="689"/>
      <c r="DM243" s="688"/>
      <c r="DN243" s="687"/>
      <c r="DO243" s="43"/>
      <c r="DP243" s="43"/>
      <c r="DQ243" s="43"/>
      <c r="DR243" s="48"/>
      <c r="DS243" s="12"/>
      <c r="DT243" s="48"/>
      <c r="DU243" s="12"/>
      <c r="DV243" s="688"/>
      <c r="DW243" s="688"/>
      <c r="DX243" s="688"/>
      <c r="DY243" s="688"/>
      <c r="DZ243" s="688"/>
      <c r="EA243" s="688"/>
      <c r="EB243" s="688"/>
      <c r="EC243" s="688"/>
      <c r="ED243" s="688"/>
      <c r="EE243" s="688"/>
      <c r="EF243" s="688"/>
      <c r="EG243" s="688"/>
      <c r="EH243" s="688"/>
      <c r="EI243" s="688"/>
      <c r="EJ243" s="688"/>
      <c r="EK243" s="688"/>
      <c r="EL243" s="688"/>
      <c r="EM243" s="688"/>
      <c r="EN243" s="688"/>
      <c r="EO243" s="688"/>
      <c r="EP243" s="688"/>
      <c r="EQ243" s="688"/>
      <c r="ER243" s="688"/>
      <c r="ES243" s="688"/>
      <c r="ET243" s="688"/>
      <c r="EU243" s="688"/>
      <c r="EV243" s="688"/>
      <c r="EW243" s="688"/>
      <c r="EX243" s="688"/>
      <c r="EY243" s="689"/>
    </row>
    <row r="244">
      <c r="A244" s="697"/>
      <c r="B244" s="623"/>
      <c r="C244" s="623"/>
      <c r="D244" s="623"/>
      <c r="E244" s="623"/>
      <c r="F244" s="623"/>
      <c r="G244" s="623"/>
      <c r="H244" s="623"/>
      <c r="I244" s="623"/>
      <c r="J244" s="623"/>
      <c r="K244" s="623"/>
      <c r="L244" s="623"/>
      <c r="M244" s="623"/>
      <c r="N244" s="623"/>
      <c r="O244" s="623"/>
      <c r="P244" s="623"/>
      <c r="Q244" s="623"/>
      <c r="R244" s="623"/>
      <c r="S244" s="623"/>
      <c r="T244" s="623"/>
      <c r="U244" s="623"/>
      <c r="V244" s="623"/>
      <c r="W244" s="623"/>
      <c r="X244" s="623"/>
      <c r="Y244" s="623"/>
      <c r="Z244" s="623"/>
      <c r="AA244" s="623"/>
      <c r="AB244" s="623"/>
      <c r="AC244" s="623"/>
      <c r="AD244" s="623"/>
      <c r="AE244" s="623"/>
      <c r="AF244" s="623"/>
      <c r="AG244" s="623"/>
      <c r="AH244" s="623"/>
      <c r="AI244" s="623"/>
      <c r="AJ244" s="623"/>
      <c r="AK244" s="623"/>
      <c r="AL244" s="698"/>
      <c r="AM244" s="623"/>
      <c r="AN244" s="697"/>
      <c r="AO244" s="623"/>
      <c r="AP244" s="623"/>
      <c r="AQ244" s="623"/>
      <c r="AR244" s="623"/>
      <c r="AS244" s="623"/>
      <c r="AT244" s="623"/>
      <c r="AU244" s="623"/>
      <c r="AV244" s="623"/>
      <c r="AW244" s="623"/>
      <c r="AX244" s="623"/>
      <c r="AY244" s="623"/>
      <c r="AZ244" s="623"/>
      <c r="BA244" s="623"/>
      <c r="BB244" s="623"/>
      <c r="BC244" s="623"/>
      <c r="BD244" s="623"/>
      <c r="BE244" s="623"/>
      <c r="BF244" s="623"/>
      <c r="BG244" s="623"/>
      <c r="BH244" s="623"/>
      <c r="BI244" s="623"/>
      <c r="BJ244" s="623"/>
      <c r="BK244" s="623"/>
      <c r="BL244" s="623"/>
      <c r="BM244" s="623"/>
      <c r="BN244" s="623"/>
      <c r="BO244" s="623"/>
      <c r="BP244" s="623"/>
      <c r="BQ244" s="623"/>
      <c r="BR244" s="623"/>
      <c r="BS244" s="623"/>
      <c r="BT244" s="623"/>
      <c r="BU244" s="623"/>
      <c r="BV244" s="623"/>
      <c r="BW244" s="623"/>
      <c r="BX244" s="623"/>
      <c r="BY244" s="698"/>
      <c r="BZ244" s="623"/>
      <c r="CA244" s="697"/>
      <c r="CB244" s="623"/>
      <c r="CC244" s="623"/>
      <c r="CD244" s="623"/>
      <c r="CE244" s="623"/>
      <c r="CF244" s="623"/>
      <c r="CG244" s="623"/>
      <c r="CH244" s="623"/>
      <c r="CI244" s="623"/>
      <c r="CJ244" s="623"/>
      <c r="CK244" s="623"/>
      <c r="CL244" s="623"/>
      <c r="CM244" s="623"/>
      <c r="CN244" s="623"/>
      <c r="CO244" s="623"/>
      <c r="CP244" s="623"/>
      <c r="CQ244" s="623"/>
      <c r="CR244" s="623"/>
      <c r="CS244" s="623"/>
      <c r="CT244" s="623"/>
      <c r="CU244" s="623"/>
      <c r="CV244" s="623"/>
      <c r="CW244" s="623"/>
      <c r="CX244" s="623"/>
      <c r="CY244" s="623"/>
      <c r="CZ244" s="623"/>
      <c r="DA244" s="623"/>
      <c r="DB244" s="623"/>
      <c r="DC244" s="623"/>
      <c r="DD244" s="623"/>
      <c r="DE244" s="623"/>
      <c r="DF244" s="623"/>
      <c r="DG244" s="623"/>
      <c r="DH244" s="623"/>
      <c r="DI244" s="623"/>
      <c r="DJ244" s="623"/>
      <c r="DK244" s="623"/>
      <c r="DL244" s="698"/>
      <c r="DM244" s="623"/>
      <c r="DN244" s="697"/>
      <c r="DO244" s="623"/>
      <c r="DP244" s="623"/>
      <c r="DQ244" s="623"/>
      <c r="DR244" s="623"/>
      <c r="DS244" s="623"/>
      <c r="DT244" s="623"/>
      <c r="DU244" s="623"/>
      <c r="DV244" s="623"/>
      <c r="DW244" s="623"/>
      <c r="DX244" s="623"/>
      <c r="DY244" s="623"/>
      <c r="DZ244" s="623"/>
      <c r="EA244" s="623"/>
      <c r="EB244" s="623"/>
      <c r="EC244" s="623"/>
      <c r="ED244" s="623"/>
      <c r="EE244" s="623"/>
      <c r="EF244" s="623"/>
      <c r="EG244" s="623"/>
      <c r="EH244" s="623"/>
      <c r="EI244" s="623"/>
      <c r="EJ244" s="623"/>
      <c r="EK244" s="623"/>
      <c r="EL244" s="623"/>
      <c r="EM244" s="623"/>
      <c r="EN244" s="623"/>
      <c r="EO244" s="623"/>
      <c r="EP244" s="623"/>
      <c r="EQ244" s="623"/>
      <c r="ER244" s="623"/>
      <c r="ES244" s="623"/>
      <c r="ET244" s="623"/>
      <c r="EU244" s="623"/>
      <c r="EV244" s="623"/>
      <c r="EW244" s="623"/>
      <c r="EX244" s="623"/>
      <c r="EY244" s="698"/>
    </row>
    <row r="245">
      <c r="A245" s="697"/>
      <c r="B245" s="623"/>
      <c r="C245" s="623"/>
      <c r="D245" s="623"/>
      <c r="E245" s="623"/>
      <c r="F245" s="623"/>
      <c r="G245" s="623"/>
      <c r="H245" s="623"/>
      <c r="I245" s="623"/>
      <c r="J245" s="623"/>
      <c r="K245" s="623"/>
      <c r="L245" s="623"/>
      <c r="M245" s="623"/>
      <c r="N245" s="623"/>
      <c r="O245" s="623"/>
      <c r="P245" s="623"/>
      <c r="Q245" s="623"/>
      <c r="R245" s="623"/>
      <c r="S245" s="623"/>
      <c r="T245" s="623"/>
      <c r="U245" s="623"/>
      <c r="V245" s="623"/>
      <c r="W245" s="623"/>
      <c r="X245" s="623"/>
      <c r="Y245" s="623"/>
      <c r="Z245" s="623"/>
      <c r="AA245" s="623"/>
      <c r="AB245" s="623"/>
      <c r="AC245" s="623"/>
      <c r="AD245" s="623"/>
      <c r="AE245" s="623"/>
      <c r="AF245" s="623"/>
      <c r="AG245" s="623"/>
      <c r="AH245" s="623"/>
      <c r="AI245" s="623"/>
      <c r="AJ245" s="623"/>
      <c r="AK245" s="623"/>
      <c r="AL245" s="698"/>
      <c r="AM245" s="623"/>
      <c r="AN245" s="697"/>
      <c r="AO245" s="623"/>
      <c r="AP245" s="623"/>
      <c r="AQ245" s="623"/>
      <c r="AR245" s="623"/>
      <c r="AS245" s="623"/>
      <c r="AT245" s="623"/>
      <c r="AU245" s="623"/>
      <c r="AV245" s="623"/>
      <c r="AW245" s="623"/>
      <c r="AX245" s="623"/>
      <c r="AY245" s="623"/>
      <c r="AZ245" s="623"/>
      <c r="BA245" s="623"/>
      <c r="BB245" s="623"/>
      <c r="BC245" s="623"/>
      <c r="BD245" s="623"/>
      <c r="BE245" s="623"/>
      <c r="BF245" s="623"/>
      <c r="BG245" s="623"/>
      <c r="BH245" s="623"/>
      <c r="BI245" s="623"/>
      <c r="BJ245" s="623"/>
      <c r="BK245" s="623"/>
      <c r="BL245" s="623"/>
      <c r="BM245" s="623"/>
      <c r="BN245" s="623"/>
      <c r="BO245" s="623"/>
      <c r="BP245" s="623"/>
      <c r="BQ245" s="623"/>
      <c r="BR245" s="623"/>
      <c r="BS245" s="623"/>
      <c r="BT245" s="623"/>
      <c r="BU245" s="623"/>
      <c r="BV245" s="623"/>
      <c r="BW245" s="623"/>
      <c r="BX245" s="623"/>
      <c r="BY245" s="698"/>
      <c r="BZ245" s="623"/>
      <c r="CA245" s="697"/>
      <c r="CB245" s="623"/>
      <c r="CC245" s="623"/>
      <c r="CD245" s="623"/>
      <c r="CE245" s="623"/>
      <c r="CF245" s="623"/>
      <c r="CG245" s="623"/>
      <c r="CH245" s="623"/>
      <c r="CI245" s="623"/>
      <c r="CJ245" s="623"/>
      <c r="CK245" s="623"/>
      <c r="CL245" s="623"/>
      <c r="CM245" s="623"/>
      <c r="CN245" s="623"/>
      <c r="CO245" s="623"/>
      <c r="CP245" s="623"/>
      <c r="CQ245" s="623"/>
      <c r="CR245" s="623"/>
      <c r="CS245" s="623"/>
      <c r="CT245" s="623"/>
      <c r="CU245" s="623"/>
      <c r="CV245" s="623"/>
      <c r="CW245" s="623"/>
      <c r="CX245" s="623"/>
      <c r="CY245" s="623"/>
      <c r="CZ245" s="623"/>
      <c r="DA245" s="623"/>
      <c r="DB245" s="623"/>
      <c r="DC245" s="623"/>
      <c r="DD245" s="623"/>
      <c r="DE245" s="623"/>
      <c r="DF245" s="623"/>
      <c r="DG245" s="623"/>
      <c r="DH245" s="623"/>
      <c r="DI245" s="623"/>
      <c r="DJ245" s="623"/>
      <c r="DK245" s="623"/>
      <c r="DL245" s="698"/>
      <c r="DM245" s="623"/>
      <c r="DN245" s="697"/>
      <c r="DO245" s="623"/>
      <c r="DP245" s="623"/>
      <c r="DQ245" s="623"/>
      <c r="DR245" s="623"/>
      <c r="DS245" s="623"/>
      <c r="DT245" s="623"/>
      <c r="DU245" s="623"/>
      <c r="DV245" s="623"/>
      <c r="DW245" s="623"/>
      <c r="DX245" s="623"/>
      <c r="DY245" s="623"/>
      <c r="DZ245" s="623"/>
      <c r="EA245" s="623"/>
      <c r="EB245" s="623"/>
      <c r="EC245" s="623"/>
      <c r="ED245" s="623"/>
      <c r="EE245" s="623"/>
      <c r="EF245" s="623"/>
      <c r="EG245" s="623"/>
      <c r="EH245" s="623"/>
      <c r="EI245" s="623"/>
      <c r="EJ245" s="623"/>
      <c r="EK245" s="623"/>
      <c r="EL245" s="623"/>
      <c r="EM245" s="623"/>
      <c r="EN245" s="623"/>
      <c r="EO245" s="623"/>
      <c r="EP245" s="623"/>
      <c r="EQ245" s="623"/>
      <c r="ER245" s="623"/>
      <c r="ES245" s="623"/>
      <c r="ET245" s="623"/>
      <c r="EU245" s="623"/>
      <c r="EV245" s="623"/>
      <c r="EW245" s="623"/>
      <c r="EX245" s="623"/>
      <c r="EY245" s="698"/>
    </row>
    <row r="246">
      <c r="A246" s="697"/>
      <c r="B246" s="623"/>
      <c r="C246" s="623"/>
      <c r="D246" s="623"/>
      <c r="E246" s="623"/>
      <c r="F246" s="623"/>
      <c r="G246" s="623"/>
      <c r="H246" s="623"/>
      <c r="I246" s="623"/>
      <c r="J246" s="623"/>
      <c r="K246" s="623"/>
      <c r="L246" s="623"/>
      <c r="M246" s="623"/>
      <c r="N246" s="623"/>
      <c r="O246" s="623"/>
      <c r="P246" s="623"/>
      <c r="Q246" s="623"/>
      <c r="R246" s="623"/>
      <c r="S246" s="623"/>
      <c r="T246" s="623"/>
      <c r="U246" s="623"/>
      <c r="V246" s="623"/>
      <c r="W246" s="623"/>
      <c r="X246" s="623"/>
      <c r="Y246" s="623"/>
      <c r="Z246" s="623"/>
      <c r="AA246" s="623"/>
      <c r="AB246" s="623"/>
      <c r="AC246" s="623"/>
      <c r="AD246" s="623"/>
      <c r="AE246" s="623"/>
      <c r="AF246" s="623"/>
      <c r="AG246" s="623"/>
      <c r="AH246" s="623"/>
      <c r="AI246" s="623"/>
      <c r="AJ246" s="623"/>
      <c r="AK246" s="623"/>
      <c r="AL246" s="698"/>
      <c r="AM246" s="623"/>
      <c r="AN246" s="697"/>
      <c r="AO246" s="623"/>
      <c r="AP246" s="623"/>
      <c r="AQ246" s="623"/>
      <c r="AR246" s="623"/>
      <c r="AS246" s="623"/>
      <c r="AT246" s="623"/>
      <c r="AU246" s="623"/>
      <c r="AV246" s="623"/>
      <c r="AW246" s="623"/>
      <c r="AX246" s="623"/>
      <c r="AY246" s="623"/>
      <c r="AZ246" s="623"/>
      <c r="BA246" s="623"/>
      <c r="BB246" s="623"/>
      <c r="BC246" s="623"/>
      <c r="BD246" s="623"/>
      <c r="BE246" s="623"/>
      <c r="BF246" s="623"/>
      <c r="BG246" s="623"/>
      <c r="BH246" s="623"/>
      <c r="BI246" s="623"/>
      <c r="BJ246" s="623"/>
      <c r="BK246" s="623"/>
      <c r="BL246" s="623"/>
      <c r="BM246" s="623"/>
      <c r="BN246" s="623"/>
      <c r="BO246" s="623"/>
      <c r="BP246" s="623"/>
      <c r="BQ246" s="623"/>
      <c r="BR246" s="623"/>
      <c r="BS246" s="623"/>
      <c r="BT246" s="623"/>
      <c r="BU246" s="623"/>
      <c r="BV246" s="623"/>
      <c r="BW246" s="623"/>
      <c r="BX246" s="623"/>
      <c r="BY246" s="698"/>
      <c r="BZ246" s="623"/>
      <c r="CA246" s="697"/>
      <c r="CB246" s="623"/>
      <c r="CC246" s="623"/>
      <c r="CD246" s="623"/>
      <c r="CE246" s="623"/>
      <c r="CF246" s="623"/>
      <c r="CG246" s="623"/>
      <c r="CH246" s="623"/>
      <c r="CI246" s="623"/>
      <c r="CJ246" s="623"/>
      <c r="CK246" s="623"/>
      <c r="CL246" s="623"/>
      <c r="CM246" s="623"/>
      <c r="CN246" s="623"/>
      <c r="CO246" s="623"/>
      <c r="CP246" s="623"/>
      <c r="CQ246" s="623"/>
      <c r="CR246" s="623"/>
      <c r="CS246" s="623"/>
      <c r="CT246" s="623"/>
      <c r="CU246" s="623"/>
      <c r="CV246" s="623"/>
      <c r="CW246" s="623"/>
      <c r="CX246" s="623"/>
      <c r="CY246" s="623"/>
      <c r="CZ246" s="623"/>
      <c r="DA246" s="623"/>
      <c r="DB246" s="623"/>
      <c r="DC246" s="623"/>
      <c r="DD246" s="623"/>
      <c r="DE246" s="623"/>
      <c r="DF246" s="623"/>
      <c r="DG246" s="623"/>
      <c r="DH246" s="623"/>
      <c r="DI246" s="623"/>
      <c r="DJ246" s="623"/>
      <c r="DK246" s="623"/>
      <c r="DL246" s="698"/>
      <c r="DM246" s="623"/>
      <c r="DN246" s="697"/>
      <c r="DO246" s="623"/>
      <c r="DP246" s="623"/>
      <c r="DQ246" s="623"/>
      <c r="DR246" s="623"/>
      <c r="DS246" s="623"/>
      <c r="DT246" s="623"/>
      <c r="DU246" s="623"/>
      <c r="DV246" s="623"/>
      <c r="DW246" s="623"/>
      <c r="DX246" s="623"/>
      <c r="DY246" s="623"/>
      <c r="DZ246" s="623"/>
      <c r="EA246" s="623"/>
      <c r="EB246" s="623"/>
      <c r="EC246" s="623"/>
      <c r="ED246" s="623"/>
      <c r="EE246" s="623"/>
      <c r="EF246" s="623"/>
      <c r="EG246" s="623"/>
      <c r="EH246" s="623"/>
      <c r="EI246" s="623"/>
      <c r="EJ246" s="623"/>
      <c r="EK246" s="623"/>
      <c r="EL246" s="623"/>
      <c r="EM246" s="623"/>
      <c r="EN246" s="623"/>
      <c r="EO246" s="623"/>
      <c r="EP246" s="623"/>
      <c r="EQ246" s="623"/>
      <c r="ER246" s="623"/>
      <c r="ES246" s="623"/>
      <c r="ET246" s="623"/>
      <c r="EU246" s="623"/>
      <c r="EV246" s="623"/>
      <c r="EW246" s="623"/>
      <c r="EX246" s="623"/>
      <c r="EY246" s="698"/>
    </row>
    <row r="247">
      <c r="A247" s="692" t="s">
        <v>1059</v>
      </c>
      <c r="P247" s="693"/>
      <c r="Q247" s="627"/>
      <c r="R247" s="627"/>
      <c r="S247" s="627"/>
      <c r="T247" s="627"/>
      <c r="U247" s="627"/>
      <c r="V247" s="627"/>
      <c r="W247" s="627"/>
      <c r="X247" s="627"/>
      <c r="Y247" s="627"/>
      <c r="Z247" s="627"/>
      <c r="AA247" s="627"/>
      <c r="AB247" s="627"/>
      <c r="AC247" s="627"/>
      <c r="AD247" s="627"/>
      <c r="AE247" s="627"/>
      <c r="AF247" s="627"/>
      <c r="AG247" s="627"/>
      <c r="AH247" s="627"/>
      <c r="AI247" s="627"/>
      <c r="AJ247" s="627"/>
      <c r="AK247" s="627"/>
      <c r="AL247" s="626"/>
      <c r="AM247" s="626"/>
      <c r="AN247" s="625" t="s">
        <v>1059</v>
      </c>
      <c r="BC247" s="693"/>
      <c r="BD247" s="706"/>
      <c r="BE247" s="627"/>
      <c r="BF247" s="627"/>
      <c r="BG247" s="627"/>
      <c r="BH247" s="627"/>
      <c r="BI247" s="627"/>
      <c r="BJ247" s="627"/>
      <c r="BK247" s="627"/>
      <c r="BL247" s="627"/>
      <c r="BM247" s="627"/>
      <c r="BN247" s="627"/>
      <c r="BO247" s="627"/>
      <c r="BP247" s="627"/>
      <c r="BQ247" s="627"/>
      <c r="BR247" s="627"/>
      <c r="BS247" s="627"/>
      <c r="BT247" s="627"/>
      <c r="BU247" s="627"/>
      <c r="BV247" s="627"/>
      <c r="BW247" s="627"/>
      <c r="BX247" s="627"/>
      <c r="BY247" s="626"/>
      <c r="BZ247" s="626"/>
      <c r="CA247" s="625" t="s">
        <v>1059</v>
      </c>
      <c r="CP247" s="693"/>
      <c r="CQ247" s="706"/>
      <c r="CR247" s="627"/>
      <c r="CS247" s="627"/>
      <c r="CT247" s="627"/>
      <c r="CU247" s="627"/>
      <c r="CV247" s="627"/>
      <c r="CW247" s="627"/>
      <c r="CX247" s="627"/>
      <c r="CY247" s="627"/>
      <c r="CZ247" s="627"/>
      <c r="DA247" s="627"/>
      <c r="DB247" s="627"/>
      <c r="DC247" s="627"/>
      <c r="DD247" s="627"/>
      <c r="DE247" s="627"/>
      <c r="DF247" s="627"/>
      <c r="DG247" s="627"/>
      <c r="DH247" s="627"/>
      <c r="DI247" s="627"/>
      <c r="DJ247" s="627"/>
      <c r="DK247" s="627"/>
      <c r="DL247" s="626"/>
      <c r="DM247" s="626"/>
      <c r="DN247" s="625" t="s">
        <v>1059</v>
      </c>
      <c r="EC247" s="693"/>
      <c r="ED247" s="706"/>
      <c r="EE247" s="627"/>
      <c r="EF247" s="627"/>
      <c r="EG247" s="627"/>
      <c r="EH247" s="627"/>
      <c r="EI247" s="627"/>
      <c r="EJ247" s="627"/>
      <c r="EK247" s="627"/>
      <c r="EL247" s="627"/>
      <c r="EM247" s="627"/>
      <c r="EN247" s="627"/>
      <c r="EO247" s="627"/>
      <c r="EP247" s="627"/>
      <c r="EQ247" s="627"/>
      <c r="ER247" s="627"/>
      <c r="ES247" s="627"/>
      <c r="ET247" s="627"/>
      <c r="EU247" s="627"/>
      <c r="EV247" s="627"/>
      <c r="EW247" s="627"/>
      <c r="EX247" s="627"/>
      <c r="EY247" s="626"/>
    </row>
    <row r="248">
      <c r="A248" s="697"/>
      <c r="B248" s="623"/>
      <c r="C248" s="623"/>
      <c r="D248" s="623"/>
      <c r="E248" s="623"/>
      <c r="F248" s="623"/>
      <c r="G248" s="623"/>
      <c r="H248" s="623"/>
      <c r="I248" s="623"/>
      <c r="J248" s="623"/>
      <c r="K248" s="623"/>
      <c r="L248" s="623"/>
      <c r="M248" s="623"/>
      <c r="N248" s="623"/>
      <c r="O248" s="623"/>
      <c r="P248" s="623"/>
      <c r="Q248" s="623"/>
      <c r="R248" s="623"/>
      <c r="S248" s="623"/>
      <c r="T248" s="623"/>
      <c r="U248" s="623"/>
      <c r="V248" s="623"/>
      <c r="W248" s="623"/>
      <c r="X248" s="623"/>
      <c r="Y248" s="623"/>
      <c r="Z248" s="623"/>
      <c r="AA248" s="623"/>
      <c r="AB248" s="623"/>
      <c r="AC248" s="623"/>
      <c r="AD248" s="623"/>
      <c r="AE248" s="623"/>
      <c r="AF248" s="623"/>
      <c r="AG248" s="623"/>
      <c r="AH248" s="623"/>
      <c r="AI248" s="623"/>
      <c r="AJ248" s="623"/>
      <c r="AK248" s="623"/>
      <c r="AL248" s="698"/>
      <c r="AM248" s="623"/>
      <c r="AN248" s="697"/>
      <c r="AO248" s="623"/>
      <c r="AP248" s="623"/>
      <c r="AQ248" s="623"/>
      <c r="AR248" s="623"/>
      <c r="AS248" s="623"/>
      <c r="AT248" s="623"/>
      <c r="AU248" s="623"/>
      <c r="AV248" s="623"/>
      <c r="AW248" s="623"/>
      <c r="AX248" s="623"/>
      <c r="AY248" s="623"/>
      <c r="AZ248" s="623"/>
      <c r="BA248" s="623"/>
      <c r="BB248" s="623"/>
      <c r="BC248" s="623"/>
      <c r="BD248" s="623"/>
      <c r="BE248" s="623"/>
      <c r="BF248" s="623"/>
      <c r="BG248" s="623"/>
      <c r="BH248" s="623"/>
      <c r="BI248" s="623"/>
      <c r="BJ248" s="623"/>
      <c r="BK248" s="623"/>
      <c r="BL248" s="623"/>
      <c r="BM248" s="623"/>
      <c r="BN248" s="623"/>
      <c r="BO248" s="623"/>
      <c r="BP248" s="623"/>
      <c r="BQ248" s="623"/>
      <c r="BR248" s="623"/>
      <c r="BS248" s="623"/>
      <c r="BT248" s="623"/>
      <c r="BU248" s="623"/>
      <c r="BV248" s="623"/>
      <c r="BW248" s="623"/>
      <c r="BX248" s="623"/>
      <c r="BY248" s="698"/>
      <c r="BZ248" s="623"/>
      <c r="CA248" s="697"/>
      <c r="CB248" s="623"/>
      <c r="CC248" s="623"/>
      <c r="CD248" s="623"/>
      <c r="CE248" s="623"/>
      <c r="CF248" s="623"/>
      <c r="CG248" s="623"/>
      <c r="CH248" s="623"/>
      <c r="CI248" s="623"/>
      <c r="CJ248" s="623"/>
      <c r="CK248" s="623"/>
      <c r="CL248" s="623"/>
      <c r="CM248" s="623"/>
      <c r="CN248" s="623"/>
      <c r="CO248" s="623"/>
      <c r="CP248" s="623"/>
      <c r="CQ248" s="623"/>
      <c r="CR248" s="623"/>
      <c r="CS248" s="623"/>
      <c r="CT248" s="623"/>
      <c r="CU248" s="623"/>
      <c r="CV248" s="623"/>
      <c r="CW248" s="623"/>
      <c r="CX248" s="623"/>
      <c r="CY248" s="623"/>
      <c r="CZ248" s="623"/>
      <c r="DA248" s="623"/>
      <c r="DB248" s="623"/>
      <c r="DC248" s="623"/>
      <c r="DD248" s="623"/>
      <c r="DE248" s="623"/>
      <c r="DF248" s="623"/>
      <c r="DG248" s="623"/>
      <c r="DH248" s="623"/>
      <c r="DI248" s="623"/>
      <c r="DJ248" s="623"/>
      <c r="DK248" s="623"/>
      <c r="DL248" s="698"/>
      <c r="DM248" s="623"/>
      <c r="DN248" s="697"/>
      <c r="DO248" s="623"/>
      <c r="DP248" s="623"/>
      <c r="DQ248" s="623"/>
      <c r="DR248" s="623"/>
      <c r="DS248" s="623"/>
      <c r="DT248" s="623"/>
      <c r="DU248" s="623"/>
      <c r="DV248" s="623"/>
      <c r="DW248" s="623"/>
      <c r="DX248" s="623"/>
      <c r="DY248" s="623"/>
      <c r="DZ248" s="623"/>
      <c r="EA248" s="623"/>
      <c r="EB248" s="623"/>
      <c r="EC248" s="623"/>
      <c r="ED248" s="623"/>
      <c r="EE248" s="623"/>
      <c r="EF248" s="623"/>
      <c r="EG248" s="623"/>
      <c r="EH248" s="623"/>
      <c r="EI248" s="623"/>
      <c r="EJ248" s="623"/>
      <c r="EK248" s="623"/>
      <c r="EL248" s="623"/>
      <c r="EM248" s="623"/>
      <c r="EN248" s="623"/>
      <c r="EO248" s="623"/>
      <c r="EP248" s="623"/>
      <c r="EQ248" s="623"/>
      <c r="ER248" s="623"/>
      <c r="ES248" s="623"/>
      <c r="ET248" s="623"/>
      <c r="EU248" s="623"/>
      <c r="EV248" s="623"/>
      <c r="EW248" s="623"/>
      <c r="EX248" s="623"/>
      <c r="EY248" s="698"/>
    </row>
    <row r="249">
      <c r="A249" s="699"/>
      <c r="B249" s="700"/>
      <c r="C249" s="700"/>
      <c r="D249" s="700"/>
      <c r="E249" s="700"/>
      <c r="F249" s="700"/>
      <c r="G249" s="700"/>
      <c r="H249" s="700"/>
      <c r="I249" s="700"/>
      <c r="J249" s="700"/>
      <c r="K249" s="700"/>
      <c r="L249" s="700"/>
      <c r="M249" s="700"/>
      <c r="N249" s="700"/>
      <c r="O249" s="700"/>
      <c r="P249" s="700"/>
      <c r="Q249" s="700"/>
      <c r="R249" s="700"/>
      <c r="S249" s="701" t="s">
        <v>1060</v>
      </c>
      <c r="T249" s="702"/>
      <c r="U249" s="702"/>
      <c r="V249" s="702"/>
      <c r="W249" s="702"/>
      <c r="X249" s="702"/>
      <c r="Y249" s="702"/>
      <c r="Z249" s="702"/>
      <c r="AA249" s="700"/>
      <c r="AB249" s="700"/>
      <c r="AC249" s="701" t="s">
        <v>1061</v>
      </c>
      <c r="AD249" s="702"/>
      <c r="AE249" s="702"/>
      <c r="AF249" s="702"/>
      <c r="AG249" s="702"/>
      <c r="AH249" s="702"/>
      <c r="AI249" s="702"/>
      <c r="AJ249" s="700"/>
      <c r="AK249" s="700"/>
      <c r="AL249" s="703"/>
      <c r="AM249" s="623"/>
      <c r="AN249" s="699"/>
      <c r="AO249" s="700"/>
      <c r="AP249" s="700"/>
      <c r="AQ249" s="700"/>
      <c r="AR249" s="700"/>
      <c r="AS249" s="700"/>
      <c r="AT249" s="700"/>
      <c r="AU249" s="700"/>
      <c r="AV249" s="700"/>
      <c r="AW249" s="700"/>
      <c r="AX249" s="700"/>
      <c r="AY249" s="700"/>
      <c r="AZ249" s="700"/>
      <c r="BA249" s="700"/>
      <c r="BB249" s="700"/>
      <c r="BC249" s="700"/>
      <c r="BD249" s="700"/>
      <c r="BE249" s="700"/>
      <c r="BF249" s="701" t="s">
        <v>1060</v>
      </c>
      <c r="BG249" s="702"/>
      <c r="BH249" s="702"/>
      <c r="BI249" s="702"/>
      <c r="BJ249" s="702"/>
      <c r="BK249" s="702"/>
      <c r="BL249" s="702"/>
      <c r="BM249" s="702"/>
      <c r="BN249" s="700"/>
      <c r="BO249" s="700"/>
      <c r="BP249" s="701" t="s">
        <v>1061</v>
      </c>
      <c r="BQ249" s="702"/>
      <c r="BR249" s="702"/>
      <c r="BS249" s="702"/>
      <c r="BT249" s="702"/>
      <c r="BU249" s="702"/>
      <c r="BV249" s="702"/>
      <c r="BW249" s="700"/>
      <c r="BX249" s="700"/>
      <c r="BY249" s="703"/>
      <c r="BZ249" s="623"/>
      <c r="CA249" s="699"/>
      <c r="CB249" s="700"/>
      <c r="CC249" s="700"/>
      <c r="CD249" s="700"/>
      <c r="CE249" s="700"/>
      <c r="CF249" s="700"/>
      <c r="CG249" s="700"/>
      <c r="CH249" s="700"/>
      <c r="CI249" s="700"/>
      <c r="CJ249" s="700"/>
      <c r="CK249" s="700"/>
      <c r="CL249" s="700"/>
      <c r="CM249" s="700"/>
      <c r="CN249" s="700"/>
      <c r="CO249" s="700"/>
      <c r="CP249" s="700"/>
      <c r="CQ249" s="700"/>
      <c r="CR249" s="700"/>
      <c r="CS249" s="701" t="s">
        <v>1060</v>
      </c>
      <c r="CT249" s="702"/>
      <c r="CU249" s="702"/>
      <c r="CV249" s="702"/>
      <c r="CW249" s="702"/>
      <c r="CX249" s="702"/>
      <c r="CY249" s="702"/>
      <c r="CZ249" s="702"/>
      <c r="DA249" s="700"/>
      <c r="DB249" s="700"/>
      <c r="DC249" s="701" t="s">
        <v>1061</v>
      </c>
      <c r="DD249" s="702"/>
      <c r="DE249" s="702"/>
      <c r="DF249" s="702"/>
      <c r="DG249" s="702"/>
      <c r="DH249" s="702"/>
      <c r="DI249" s="702"/>
      <c r="DJ249" s="700"/>
      <c r="DK249" s="700"/>
      <c r="DL249" s="703"/>
      <c r="DM249" s="623"/>
      <c r="DN249" s="699"/>
      <c r="DO249" s="700"/>
      <c r="DP249" s="700"/>
      <c r="DQ249" s="700"/>
      <c r="DR249" s="700"/>
      <c r="DS249" s="700"/>
      <c r="DT249" s="700"/>
      <c r="DU249" s="700"/>
      <c r="DV249" s="700"/>
      <c r="DW249" s="700"/>
      <c r="DX249" s="700"/>
      <c r="DY249" s="700"/>
      <c r="DZ249" s="700"/>
      <c r="EA249" s="700"/>
      <c r="EB249" s="700"/>
      <c r="EC249" s="700"/>
      <c r="ED249" s="700"/>
      <c r="EE249" s="700"/>
      <c r="EF249" s="701" t="s">
        <v>1060</v>
      </c>
      <c r="EG249" s="702"/>
      <c r="EH249" s="702"/>
      <c r="EI249" s="702"/>
      <c r="EJ249" s="702"/>
      <c r="EK249" s="702"/>
      <c r="EL249" s="702"/>
      <c r="EM249" s="702"/>
      <c r="EN249" s="700"/>
      <c r="EO249" s="700"/>
      <c r="EP249" s="701" t="s">
        <v>1061</v>
      </c>
      <c r="EQ249" s="702"/>
      <c r="ER249" s="702"/>
      <c r="ES249" s="702"/>
      <c r="ET249" s="702"/>
      <c r="EU249" s="702"/>
      <c r="EV249" s="702"/>
      <c r="EW249" s="700"/>
      <c r="EX249" s="700"/>
      <c r="EY249" s="703"/>
    </row>
    <row r="250">
      <c r="A250" s="623"/>
      <c r="B250" s="623"/>
      <c r="C250" s="623"/>
      <c r="D250" s="623"/>
      <c r="E250" s="623"/>
      <c r="F250" s="623"/>
      <c r="G250" s="623"/>
      <c r="H250" s="623"/>
      <c r="I250" s="623"/>
      <c r="J250" s="623"/>
      <c r="K250" s="623"/>
      <c r="L250" s="623"/>
      <c r="M250" s="623"/>
      <c r="N250" s="623"/>
      <c r="O250" s="623"/>
      <c r="P250" s="623"/>
      <c r="Q250" s="623"/>
      <c r="R250" s="623"/>
      <c r="S250" s="704"/>
      <c r="T250" s="704"/>
      <c r="U250" s="704"/>
      <c r="V250" s="704"/>
      <c r="W250" s="704"/>
      <c r="X250" s="704"/>
      <c r="Y250" s="704"/>
      <c r="Z250" s="704"/>
      <c r="AA250" s="623"/>
      <c r="AB250" s="623"/>
      <c r="AC250" s="704"/>
      <c r="AD250" s="704"/>
      <c r="AE250" s="704"/>
      <c r="AF250" s="704"/>
      <c r="AG250" s="704"/>
      <c r="AH250" s="704"/>
      <c r="AI250" s="704"/>
      <c r="AJ250" s="623"/>
      <c r="AK250" s="623"/>
      <c r="AL250" s="623"/>
      <c r="AM250" s="623"/>
      <c r="AN250" s="623"/>
      <c r="AO250" s="623"/>
      <c r="AP250" s="623"/>
      <c r="AQ250" s="623"/>
      <c r="AR250" s="623"/>
      <c r="AS250" s="623"/>
      <c r="AT250" s="623"/>
      <c r="AU250" s="623"/>
      <c r="AV250" s="623"/>
      <c r="AW250" s="623"/>
      <c r="AX250" s="623"/>
      <c r="AY250" s="623"/>
      <c r="AZ250" s="623"/>
      <c r="BA250" s="623"/>
      <c r="BB250" s="623"/>
      <c r="BC250" s="623"/>
      <c r="BD250" s="623"/>
      <c r="BE250" s="623"/>
      <c r="BF250" s="704"/>
      <c r="BG250" s="704"/>
      <c r="BH250" s="704"/>
      <c r="BI250" s="704"/>
      <c r="BJ250" s="704"/>
      <c r="BK250" s="704"/>
      <c r="BL250" s="704"/>
      <c r="BM250" s="704"/>
      <c r="BN250" s="623"/>
      <c r="BO250" s="623"/>
      <c r="BP250" s="704"/>
      <c r="BQ250" s="704"/>
      <c r="BR250" s="704"/>
      <c r="BS250" s="704"/>
      <c r="BT250" s="704"/>
      <c r="BU250" s="704"/>
      <c r="BV250" s="704"/>
      <c r="BW250" s="623"/>
      <c r="BX250" s="623"/>
      <c r="BY250" s="623"/>
      <c r="BZ250" s="623"/>
      <c r="CA250" s="623"/>
      <c r="CB250" s="623"/>
      <c r="CC250" s="623"/>
      <c r="CD250" s="623"/>
      <c r="CE250" s="623"/>
      <c r="CF250" s="623"/>
      <c r="CG250" s="623"/>
      <c r="CH250" s="623"/>
      <c r="CI250" s="623"/>
      <c r="CJ250" s="623"/>
      <c r="CK250" s="623"/>
      <c r="CL250" s="623"/>
      <c r="CM250" s="623"/>
      <c r="CN250" s="623"/>
      <c r="CO250" s="623"/>
      <c r="CP250" s="623"/>
      <c r="CQ250" s="623"/>
      <c r="CR250" s="623"/>
      <c r="CS250" s="704"/>
      <c r="CT250" s="704"/>
      <c r="CU250" s="704"/>
      <c r="CV250" s="704"/>
      <c r="CW250" s="704"/>
      <c r="CX250" s="704"/>
      <c r="CY250" s="704"/>
      <c r="CZ250" s="704"/>
      <c r="DA250" s="623"/>
      <c r="DB250" s="623"/>
      <c r="DC250" s="704"/>
      <c r="DD250" s="704"/>
      <c r="DE250" s="704"/>
      <c r="DF250" s="704"/>
      <c r="DG250" s="704"/>
      <c r="DH250" s="704"/>
      <c r="DI250" s="704"/>
      <c r="DJ250" s="623"/>
      <c r="DK250" s="623"/>
      <c r="DL250" s="623"/>
      <c r="DM250" s="623"/>
      <c r="DN250" s="623"/>
      <c r="DO250" s="623"/>
      <c r="DP250" s="623"/>
      <c r="DQ250" s="623"/>
      <c r="DR250" s="623"/>
      <c r="DS250" s="623"/>
      <c r="DT250" s="623"/>
      <c r="DU250" s="623"/>
      <c r="DV250" s="623"/>
      <c r="DW250" s="623"/>
      <c r="DX250" s="623"/>
      <c r="DY250" s="623"/>
      <c r="DZ250" s="623"/>
      <c r="EA250" s="623"/>
      <c r="EB250" s="623"/>
      <c r="EC250" s="623"/>
      <c r="ED250" s="623"/>
      <c r="EE250" s="623"/>
      <c r="EF250" s="704"/>
      <c r="EG250" s="704"/>
      <c r="EH250" s="704"/>
      <c r="EI250" s="704"/>
      <c r="EJ250" s="704"/>
      <c r="EK250" s="704"/>
      <c r="EL250" s="704"/>
      <c r="EM250" s="704"/>
      <c r="EN250" s="623"/>
      <c r="EO250" s="623"/>
      <c r="EP250" s="704"/>
      <c r="EQ250" s="704"/>
      <c r="ER250" s="704"/>
      <c r="ES250" s="704"/>
      <c r="ET250" s="704"/>
      <c r="EU250" s="704"/>
      <c r="EV250" s="704"/>
      <c r="EW250" s="623"/>
      <c r="EX250" s="623"/>
      <c r="EY250" s="623"/>
    </row>
    <row r="251">
      <c r="A251" s="620"/>
      <c r="B251" s="621"/>
      <c r="C251" s="621"/>
      <c r="D251" s="621"/>
      <c r="E251" s="621"/>
      <c r="F251" s="621"/>
      <c r="G251" s="621"/>
      <c r="H251" s="621"/>
      <c r="I251" s="621"/>
      <c r="J251" s="621"/>
      <c r="K251" s="621"/>
      <c r="L251" s="621"/>
      <c r="M251" s="621"/>
      <c r="N251" s="621"/>
      <c r="O251" s="621"/>
      <c r="P251" s="621"/>
      <c r="Q251" s="621"/>
      <c r="R251" s="621"/>
      <c r="S251" s="621"/>
      <c r="T251" s="621"/>
      <c r="U251" s="621"/>
      <c r="V251" s="621"/>
      <c r="W251" s="621"/>
      <c r="X251" s="621"/>
      <c r="Y251" s="621"/>
      <c r="Z251" s="621"/>
      <c r="AA251" s="621"/>
      <c r="AB251" s="621"/>
      <c r="AC251" s="621"/>
      <c r="AD251" s="621"/>
      <c r="AE251" s="621"/>
      <c r="AF251" s="621"/>
      <c r="AG251" s="621"/>
      <c r="AH251" s="621"/>
      <c r="AI251" s="621"/>
      <c r="AJ251" s="621"/>
      <c r="AK251" s="621"/>
      <c r="AL251" s="622"/>
      <c r="AM251" s="623"/>
      <c r="AN251" s="620"/>
      <c r="AO251" s="621"/>
      <c r="AP251" s="621"/>
      <c r="AQ251" s="621"/>
      <c r="AR251" s="621"/>
      <c r="AS251" s="621"/>
      <c r="AT251" s="621"/>
      <c r="AU251" s="621"/>
      <c r="AV251" s="621"/>
      <c r="AW251" s="621"/>
      <c r="AX251" s="621"/>
      <c r="AY251" s="621"/>
      <c r="AZ251" s="621"/>
      <c r="BA251" s="621"/>
      <c r="BB251" s="621"/>
      <c r="BC251" s="621"/>
      <c r="BD251" s="621"/>
      <c r="BE251" s="621"/>
      <c r="BF251" s="621"/>
      <c r="BG251" s="621"/>
      <c r="BH251" s="621"/>
      <c r="BI251" s="621"/>
      <c r="BJ251" s="621"/>
      <c r="BK251" s="621"/>
      <c r="BL251" s="621"/>
      <c r="BM251" s="621"/>
      <c r="BN251" s="621"/>
      <c r="BO251" s="621"/>
      <c r="BP251" s="621"/>
      <c r="BQ251" s="621"/>
      <c r="BR251" s="621"/>
      <c r="BS251" s="621"/>
      <c r="BT251" s="621"/>
      <c r="BU251" s="621"/>
      <c r="BV251" s="621"/>
      <c r="BW251" s="621"/>
      <c r="BX251" s="621"/>
      <c r="BY251" s="622"/>
      <c r="BZ251" s="623"/>
      <c r="CA251" s="620"/>
      <c r="CB251" s="621"/>
      <c r="CC251" s="621"/>
      <c r="CD251" s="621"/>
      <c r="CE251" s="621"/>
      <c r="CF251" s="621"/>
      <c r="CG251" s="621"/>
      <c r="CH251" s="621"/>
      <c r="CI251" s="621"/>
      <c r="CJ251" s="621"/>
      <c r="CK251" s="621"/>
      <c r="CL251" s="621"/>
      <c r="CM251" s="621"/>
      <c r="CN251" s="621"/>
      <c r="CO251" s="621"/>
      <c r="CP251" s="621"/>
      <c r="CQ251" s="621"/>
      <c r="CR251" s="621"/>
      <c r="CS251" s="621"/>
      <c r="CT251" s="621"/>
      <c r="CU251" s="621"/>
      <c r="CV251" s="621"/>
      <c r="CW251" s="621"/>
      <c r="CX251" s="621"/>
      <c r="CY251" s="621"/>
      <c r="CZ251" s="621"/>
      <c r="DA251" s="621"/>
      <c r="DB251" s="621"/>
      <c r="DC251" s="621"/>
      <c r="DD251" s="621"/>
      <c r="DE251" s="621"/>
      <c r="DF251" s="621"/>
      <c r="DG251" s="621"/>
      <c r="DH251" s="621"/>
      <c r="DI251" s="621"/>
      <c r="DJ251" s="621"/>
      <c r="DK251" s="621"/>
      <c r="DL251" s="622"/>
      <c r="DM251" s="623"/>
      <c r="DN251" s="620"/>
      <c r="DO251" s="621"/>
      <c r="DP251" s="621"/>
      <c r="DQ251" s="621"/>
      <c r="DR251" s="621"/>
      <c r="DS251" s="621"/>
      <c r="DT251" s="621"/>
      <c r="DU251" s="621"/>
      <c r="DV251" s="621"/>
      <c r="DW251" s="621"/>
      <c r="DX251" s="621"/>
      <c r="DY251" s="621"/>
      <c r="DZ251" s="621"/>
      <c r="EA251" s="621"/>
      <c r="EB251" s="621"/>
      <c r="EC251" s="621"/>
      <c r="ED251" s="621"/>
      <c r="EE251" s="621"/>
      <c r="EF251" s="621"/>
      <c r="EG251" s="621"/>
      <c r="EH251" s="621"/>
      <c r="EI251" s="621"/>
      <c r="EJ251" s="621"/>
      <c r="EK251" s="621"/>
      <c r="EL251" s="621"/>
      <c r="EM251" s="621"/>
      <c r="EN251" s="621"/>
      <c r="EO251" s="621"/>
      <c r="EP251" s="621"/>
      <c r="EQ251" s="621"/>
      <c r="ER251" s="621"/>
      <c r="ES251" s="621"/>
      <c r="ET251" s="621"/>
      <c r="EU251" s="621"/>
      <c r="EV251" s="621"/>
      <c r="EW251" s="621"/>
      <c r="EX251" s="621"/>
      <c r="EY251" s="622"/>
    </row>
    <row r="252">
      <c r="A252" s="624"/>
      <c r="B252" s="625" t="s">
        <v>1003</v>
      </c>
      <c r="AL252" s="626"/>
      <c r="AM252" s="626"/>
      <c r="AN252" s="627"/>
      <c r="AO252" s="625" t="s">
        <v>1003</v>
      </c>
      <c r="BY252" s="626"/>
      <c r="BZ252" s="626"/>
      <c r="CA252" s="627"/>
      <c r="CB252" s="625" t="s">
        <v>1003</v>
      </c>
      <c r="DL252" s="626"/>
      <c r="DM252" s="626"/>
      <c r="DN252" s="627"/>
      <c r="DO252" s="625" t="s">
        <v>1003</v>
      </c>
      <c r="EY252" s="626"/>
    </row>
    <row r="253">
      <c r="A253" s="628"/>
      <c r="B253" s="629" t="s">
        <v>1004</v>
      </c>
      <c r="AL253" s="630"/>
      <c r="AM253" s="629"/>
      <c r="AN253" s="628"/>
      <c r="AO253" s="629" t="s">
        <v>1004</v>
      </c>
      <c r="BY253" s="630"/>
      <c r="BZ253" s="629"/>
      <c r="CA253" s="628"/>
      <c r="CB253" s="629" t="s">
        <v>1004</v>
      </c>
      <c r="DL253" s="630"/>
      <c r="DM253" s="629"/>
      <c r="DN253" s="628"/>
      <c r="DO253" s="629" t="s">
        <v>1004</v>
      </c>
      <c r="EY253" s="630"/>
    </row>
    <row r="254">
      <c r="A254" s="718"/>
      <c r="B254" s="719" t="s">
        <v>1063</v>
      </c>
      <c r="AL254" s="720"/>
      <c r="AM254" s="721"/>
      <c r="AN254" s="718"/>
      <c r="AO254" s="631" t="s">
        <v>1063</v>
      </c>
      <c r="BY254" s="720"/>
      <c r="BZ254" s="721"/>
      <c r="CA254" s="718"/>
      <c r="CB254" s="631" t="s">
        <v>1063</v>
      </c>
      <c r="DL254" s="720"/>
      <c r="DM254" s="721"/>
      <c r="DN254" s="718"/>
      <c r="DO254" s="631" t="s">
        <v>1063</v>
      </c>
      <c r="EY254" s="720"/>
    </row>
    <row r="255">
      <c r="A255" s="628"/>
      <c r="B255" s="633"/>
      <c r="C255" s="633"/>
      <c r="D255" s="633"/>
      <c r="E255" s="633"/>
      <c r="F255" s="633"/>
      <c r="G255" s="633"/>
      <c r="H255" s="633"/>
      <c r="I255" s="633"/>
      <c r="J255" s="633"/>
      <c r="K255" s="633"/>
      <c r="L255" s="633"/>
      <c r="M255" s="633"/>
      <c r="N255" s="633"/>
      <c r="O255" s="633"/>
      <c r="P255" s="633"/>
      <c r="Q255" s="633"/>
      <c r="R255" s="633"/>
      <c r="S255" s="633"/>
      <c r="T255" s="633"/>
      <c r="U255" s="633"/>
      <c r="V255" s="633"/>
      <c r="W255" s="633"/>
      <c r="X255" s="633"/>
      <c r="Y255" s="633"/>
      <c r="Z255" s="633"/>
      <c r="AA255" s="633"/>
      <c r="AB255" s="633"/>
      <c r="AC255" s="633"/>
      <c r="AD255" s="633"/>
      <c r="AE255" s="633"/>
      <c r="AF255" s="633"/>
      <c r="AG255" s="633"/>
      <c r="AH255" s="633"/>
      <c r="AI255" s="633"/>
      <c r="AJ255" s="633"/>
      <c r="AK255" s="633"/>
      <c r="AL255" s="632"/>
      <c r="AM255" s="631"/>
      <c r="AN255" s="628"/>
      <c r="AO255" s="633"/>
      <c r="AP255" s="633"/>
      <c r="AQ255" s="633"/>
      <c r="AR255" s="633"/>
      <c r="AS255" s="633"/>
      <c r="AT255" s="633"/>
      <c r="AU255" s="633"/>
      <c r="AV255" s="633"/>
      <c r="AW255" s="633"/>
      <c r="AX255" s="633"/>
      <c r="AY255" s="633"/>
      <c r="AZ255" s="633"/>
      <c r="BA255" s="633"/>
      <c r="BB255" s="633"/>
      <c r="BC255" s="633"/>
      <c r="BD255" s="633"/>
      <c r="BE255" s="633"/>
      <c r="BF255" s="633"/>
      <c r="BG255" s="633"/>
      <c r="BH255" s="633"/>
      <c r="BI255" s="633"/>
      <c r="BJ255" s="633"/>
      <c r="BK255" s="633"/>
      <c r="BL255" s="633"/>
      <c r="BM255" s="633"/>
      <c r="BN255" s="633"/>
      <c r="BO255" s="633"/>
      <c r="BP255" s="633"/>
      <c r="BQ255" s="633"/>
      <c r="BR255" s="633"/>
      <c r="BS255" s="633"/>
      <c r="BT255" s="633"/>
      <c r="BU255" s="633"/>
      <c r="BV255" s="633"/>
      <c r="BW255" s="633"/>
      <c r="BX255" s="633"/>
      <c r="BY255" s="632"/>
      <c r="BZ255" s="631"/>
      <c r="CA255" s="628"/>
      <c r="CB255" s="633"/>
      <c r="CC255" s="633"/>
      <c r="CD255" s="633"/>
      <c r="CE255" s="633"/>
      <c r="CF255" s="633"/>
      <c r="CG255" s="633"/>
      <c r="CH255" s="633"/>
      <c r="CI255" s="633"/>
      <c r="CJ255" s="633"/>
      <c r="CK255" s="633"/>
      <c r="CL255" s="633"/>
      <c r="CM255" s="633"/>
      <c r="CN255" s="633"/>
      <c r="CO255" s="633"/>
      <c r="CP255" s="633"/>
      <c r="CQ255" s="633"/>
      <c r="CR255" s="633"/>
      <c r="CS255" s="633"/>
      <c r="CT255" s="633"/>
      <c r="CU255" s="633"/>
      <c r="CV255" s="633"/>
      <c r="CW255" s="633"/>
      <c r="CX255" s="633"/>
      <c r="CY255" s="633"/>
      <c r="CZ255" s="633"/>
      <c r="DA255" s="633"/>
      <c r="DB255" s="633"/>
      <c r="DC255" s="633"/>
      <c r="DD255" s="633"/>
      <c r="DE255" s="633"/>
      <c r="DF255" s="633"/>
      <c r="DG255" s="633"/>
      <c r="DH255" s="633"/>
      <c r="DI255" s="633"/>
      <c r="DJ255" s="633"/>
      <c r="DK255" s="633"/>
      <c r="DL255" s="632"/>
      <c r="DM255" s="631"/>
      <c r="DN255" s="628"/>
      <c r="DO255" s="633"/>
      <c r="DP255" s="633"/>
      <c r="DQ255" s="633"/>
      <c r="DR255" s="633"/>
      <c r="DS255" s="633"/>
      <c r="DT255" s="633"/>
      <c r="DU255" s="633"/>
      <c r="DV255" s="633"/>
      <c r="DW255" s="633"/>
      <c r="DX255" s="633"/>
      <c r="DY255" s="633"/>
      <c r="DZ255" s="633"/>
      <c r="EA255" s="633"/>
      <c r="EB255" s="633"/>
      <c r="EC255" s="633"/>
      <c r="ED255" s="633"/>
      <c r="EE255" s="633"/>
      <c r="EF255" s="633"/>
      <c r="EG255" s="633"/>
      <c r="EH255" s="633"/>
      <c r="EI255" s="633"/>
      <c r="EJ255" s="633"/>
      <c r="EK255" s="633"/>
      <c r="EL255" s="633"/>
      <c r="EM255" s="633"/>
      <c r="EN255" s="633"/>
      <c r="EO255" s="633"/>
      <c r="EP255" s="633"/>
      <c r="EQ255" s="633"/>
      <c r="ER255" s="633"/>
      <c r="ES255" s="633"/>
      <c r="ET255" s="633"/>
      <c r="EU255" s="633"/>
      <c r="EV255" s="633"/>
      <c r="EW255" s="633"/>
      <c r="EX255" s="633"/>
      <c r="EY255" s="632"/>
    </row>
    <row r="256">
      <c r="A256" s="628"/>
      <c r="B256" s="634" t="s">
        <v>1006</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2"/>
      <c r="AL256" s="635"/>
      <c r="AM256" s="636"/>
      <c r="AN256" s="628"/>
      <c r="AO256" s="634" t="s">
        <v>1006</v>
      </c>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2"/>
      <c r="BY256" s="635"/>
      <c r="BZ256" s="636"/>
      <c r="CA256" s="628"/>
      <c r="CB256" s="634" t="s">
        <v>1006</v>
      </c>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2"/>
      <c r="DL256" s="635"/>
      <c r="DM256" s="636"/>
      <c r="DN256" s="628"/>
      <c r="DO256" s="634" t="s">
        <v>1006</v>
      </c>
      <c r="DP256" s="11"/>
      <c r="DQ256" s="11"/>
      <c r="DR256" s="11"/>
      <c r="DS256" s="11"/>
      <c r="DT256" s="11"/>
      <c r="DU256" s="11"/>
      <c r="DV256" s="11"/>
      <c r="DW256" s="11"/>
      <c r="DX256" s="11"/>
      <c r="DY256" s="11"/>
      <c r="DZ256" s="11"/>
      <c r="EA256" s="11"/>
      <c r="EB256" s="11"/>
      <c r="EC256" s="11"/>
      <c r="ED256" s="11"/>
      <c r="EE256" s="11"/>
      <c r="EF256" s="11"/>
      <c r="EG256" s="11"/>
      <c r="EH256" s="11"/>
      <c r="EI256" s="11"/>
      <c r="EJ256" s="11"/>
      <c r="EK256" s="11"/>
      <c r="EL256" s="11"/>
      <c r="EM256" s="11"/>
      <c r="EN256" s="11"/>
      <c r="EO256" s="11"/>
      <c r="EP256" s="11"/>
      <c r="EQ256" s="11"/>
      <c r="ER256" s="11"/>
      <c r="ES256" s="11"/>
      <c r="ET256" s="11"/>
      <c r="EU256" s="11"/>
      <c r="EV256" s="11"/>
      <c r="EW256" s="11"/>
      <c r="EX256" s="12"/>
      <c r="EY256" s="635"/>
    </row>
    <row r="257">
      <c r="A257" s="628"/>
      <c r="B257" s="637" t="s">
        <v>43</v>
      </c>
      <c r="C257" s="12"/>
      <c r="D257" s="638" t="str">
        <f>'3A 2025-2026 REPORTE CALIFICACI'!E7</f>
        <v>2025-2026</v>
      </c>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6"/>
      <c r="AL257" s="639"/>
      <c r="AM257" s="640"/>
      <c r="AN257" s="628"/>
      <c r="AO257" s="637" t="s">
        <v>43</v>
      </c>
      <c r="AP257" s="12"/>
      <c r="AQ257" s="638" t="str">
        <f>'3A 2025-2026 REPORTE CALIFICACI'!E7</f>
        <v>2025-2026</v>
      </c>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6"/>
      <c r="BY257" s="639"/>
      <c r="BZ257" s="640"/>
      <c r="CA257" s="628"/>
      <c r="CB257" s="637" t="s">
        <v>43</v>
      </c>
      <c r="CC257" s="12"/>
      <c r="CD257" s="638" t="str">
        <f>'3A 2025-2026 REPORTE CALIFICACI'!E7</f>
        <v>2025-2026</v>
      </c>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c r="DF257" s="15"/>
      <c r="DG257" s="15"/>
      <c r="DH257" s="15"/>
      <c r="DI257" s="15"/>
      <c r="DJ257" s="15"/>
      <c r="DK257" s="16"/>
      <c r="DL257" s="639"/>
      <c r="DM257" s="640"/>
      <c r="DN257" s="628"/>
      <c r="DO257" s="637" t="s">
        <v>43</v>
      </c>
      <c r="DP257" s="12"/>
      <c r="DQ257" s="638" t="str">
        <f>'3A 2025-2026 REPORTE CALIFICACI'!E7</f>
        <v>2025-2026</v>
      </c>
      <c r="DR257" s="15"/>
      <c r="DS257" s="15"/>
      <c r="DT257" s="15"/>
      <c r="DU257" s="15"/>
      <c r="DV257" s="15"/>
      <c r="DW257" s="15"/>
      <c r="DX257" s="15"/>
      <c r="DY257" s="15"/>
      <c r="DZ257" s="15"/>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6"/>
      <c r="EY257" s="639"/>
    </row>
    <row r="258">
      <c r="A258" s="628"/>
      <c r="B258" s="641" t="s">
        <v>1007</v>
      </c>
      <c r="C258" s="12"/>
      <c r="D258" s="638" t="str">
        <f>'3A 2025-2026 REPORTE CALIFICACI'!D31</f>
        <v>Yassir  Hernández Disla</v>
      </c>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6"/>
      <c r="AL258" s="639"/>
      <c r="AM258" s="640"/>
      <c r="AN258" s="628"/>
      <c r="AO258" s="641" t="s">
        <v>1007</v>
      </c>
      <c r="AP258" s="12"/>
      <c r="AQ258" s="638" t="str">
        <f>'3A 2025-2026 REPORTE CALIFICACI'!D32</f>
        <v>Yadiel  Jiménez Betances</v>
      </c>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6"/>
      <c r="BY258" s="639"/>
      <c r="BZ258" s="640"/>
      <c r="CA258" s="628"/>
      <c r="CB258" s="641" t="s">
        <v>1007</v>
      </c>
      <c r="CC258" s="12"/>
      <c r="CD258" s="638" t="str">
        <f>'3A 2025-2026 REPORTE CALIFICACI'!D33</f>
        <v>Yamel  Mella Aquino</v>
      </c>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c r="DF258" s="15"/>
      <c r="DG258" s="15"/>
      <c r="DH258" s="15"/>
      <c r="DI258" s="15"/>
      <c r="DJ258" s="15"/>
      <c r="DK258" s="16"/>
      <c r="DL258" s="639"/>
      <c r="DM258" s="640"/>
      <c r="DN258" s="628"/>
      <c r="DO258" s="641" t="s">
        <v>1007</v>
      </c>
      <c r="DP258" s="12"/>
      <c r="DQ258" s="638" t="str">
        <f>'3A 2025-2026 REPORTE CALIFICACI'!D34</f>
        <v>Sariely Del Carmen Mena Chávez</v>
      </c>
      <c r="DR258" s="15"/>
      <c r="DS258" s="15"/>
      <c r="DT258" s="15"/>
      <c r="DU258" s="15"/>
      <c r="DV258" s="15"/>
      <c r="DW258" s="15"/>
      <c r="DX258" s="15"/>
      <c r="DY258" s="15"/>
      <c r="DZ258" s="15"/>
      <c r="EA258" s="15"/>
      <c r="EB258" s="15"/>
      <c r="EC258" s="15"/>
      <c r="ED258" s="15"/>
      <c r="EE258" s="15"/>
      <c r="EF258" s="15"/>
      <c r="EG258" s="15"/>
      <c r="EH258" s="15"/>
      <c r="EI258" s="15"/>
      <c r="EJ258" s="15"/>
      <c r="EK258" s="15"/>
      <c r="EL258" s="15"/>
      <c r="EM258" s="15"/>
      <c r="EN258" s="15"/>
      <c r="EO258" s="15"/>
      <c r="EP258" s="15"/>
      <c r="EQ258" s="15"/>
      <c r="ER258" s="15"/>
      <c r="ES258" s="15"/>
      <c r="ET258" s="15"/>
      <c r="EU258" s="15"/>
      <c r="EV258" s="15"/>
      <c r="EW258" s="15"/>
      <c r="EX258" s="16"/>
      <c r="EY258" s="639"/>
    </row>
    <row r="259">
      <c r="A259" s="628"/>
      <c r="B259" s="641" t="s">
        <v>1008</v>
      </c>
      <c r="C259" s="12"/>
      <c r="D259" s="638">
        <f>'3A 2025-2026 REPORTE CALIFICACI'!A31</f>
        <v>21</v>
      </c>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6"/>
      <c r="AL259" s="639"/>
      <c r="AM259" s="640"/>
      <c r="AN259" s="628"/>
      <c r="AO259" s="641" t="s">
        <v>1008</v>
      </c>
      <c r="AP259" s="12"/>
      <c r="AQ259" s="638">
        <f>'3A 2025-2026 REPORTE CALIFICACI'!A32</f>
        <v>22</v>
      </c>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6"/>
      <c r="BY259" s="639"/>
      <c r="BZ259" s="640"/>
      <c r="CA259" s="628"/>
      <c r="CB259" s="641" t="s">
        <v>1008</v>
      </c>
      <c r="CC259" s="12"/>
      <c r="CD259" s="638">
        <f>'3A 2025-2026 REPORTE CALIFICACI'!A33</f>
        <v>23</v>
      </c>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c r="DF259" s="15"/>
      <c r="DG259" s="15"/>
      <c r="DH259" s="15"/>
      <c r="DI259" s="15"/>
      <c r="DJ259" s="15"/>
      <c r="DK259" s="16"/>
      <c r="DL259" s="639"/>
      <c r="DM259" s="640"/>
      <c r="DN259" s="628"/>
      <c r="DO259" s="641" t="s">
        <v>1008</v>
      </c>
      <c r="DP259" s="12"/>
      <c r="DQ259" s="638">
        <f>'3A 2025-2026 REPORTE CALIFICACI'!A34</f>
        <v>24</v>
      </c>
      <c r="DR259" s="15"/>
      <c r="DS259" s="15"/>
      <c r="DT259" s="15"/>
      <c r="DU259" s="15"/>
      <c r="DV259" s="15"/>
      <c r="DW259" s="15"/>
      <c r="DX259" s="15"/>
      <c r="DY259" s="15"/>
      <c r="DZ259" s="15"/>
      <c r="EA259" s="15"/>
      <c r="EB259" s="15"/>
      <c r="EC259" s="15"/>
      <c r="ED259" s="15"/>
      <c r="EE259" s="15"/>
      <c r="EF259" s="15"/>
      <c r="EG259" s="15"/>
      <c r="EH259" s="15"/>
      <c r="EI259" s="15"/>
      <c r="EJ259" s="15"/>
      <c r="EK259" s="15"/>
      <c r="EL259" s="15"/>
      <c r="EM259" s="15"/>
      <c r="EN259" s="15"/>
      <c r="EO259" s="15"/>
      <c r="EP259" s="15"/>
      <c r="EQ259" s="15"/>
      <c r="ER259" s="15"/>
      <c r="ES259" s="15"/>
      <c r="ET259" s="15"/>
      <c r="EU259" s="15"/>
      <c r="EV259" s="15"/>
      <c r="EW259" s="15"/>
      <c r="EX259" s="16"/>
      <c r="EY259" s="639"/>
    </row>
    <row r="260">
      <c r="A260" s="628"/>
      <c r="B260" s="641" t="s">
        <v>1009</v>
      </c>
      <c r="C260" s="12"/>
      <c r="D260" s="638">
        <f>'3A 2025-2026 REPORTE CALIFICACI'!C31</f>
        <v>32387479</v>
      </c>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6"/>
      <c r="AL260" s="639"/>
      <c r="AM260" s="640"/>
      <c r="AN260" s="628"/>
      <c r="AO260" s="641" t="s">
        <v>1009</v>
      </c>
      <c r="AP260" s="12"/>
      <c r="AQ260" s="638">
        <f>'3A 2025-2026 REPORTE CALIFICACI'!C32</f>
        <v>6635033</v>
      </c>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6"/>
      <c r="BY260" s="639"/>
      <c r="BZ260" s="640"/>
      <c r="CA260" s="628"/>
      <c r="CB260" s="641" t="s">
        <v>1009</v>
      </c>
      <c r="CC260" s="12"/>
      <c r="CD260" s="638">
        <f>'3A 2025-2026 REPORTE CALIFICACI'!C33</f>
        <v>32857385</v>
      </c>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c r="DF260" s="15"/>
      <c r="DG260" s="15"/>
      <c r="DH260" s="15"/>
      <c r="DI260" s="15"/>
      <c r="DJ260" s="15"/>
      <c r="DK260" s="16"/>
      <c r="DL260" s="639"/>
      <c r="DM260" s="640"/>
      <c r="DN260" s="628"/>
      <c r="DO260" s="641" t="s">
        <v>1009</v>
      </c>
      <c r="DP260" s="12"/>
      <c r="DQ260" s="638">
        <f>'3A 2025-2026 REPORTE CALIFICACI'!C34</f>
        <v>6396255</v>
      </c>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15"/>
      <c r="ES260" s="15"/>
      <c r="ET260" s="15"/>
      <c r="EU260" s="15"/>
      <c r="EV260" s="15"/>
      <c r="EW260" s="15"/>
      <c r="EX260" s="16"/>
      <c r="EY260" s="639"/>
    </row>
    <row r="261">
      <c r="A261" s="628"/>
      <c r="B261" s="641" t="s">
        <v>1010</v>
      </c>
      <c r="C261" s="12"/>
      <c r="D261" s="638" t="str">
        <f>'3A 2025-2026 REPORTE CALIFICACI'!D5</f>
        <v>3A</v>
      </c>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6"/>
      <c r="AL261" s="639"/>
      <c r="AM261" s="640"/>
      <c r="AN261" s="628"/>
      <c r="AO261" s="641" t="s">
        <v>1010</v>
      </c>
      <c r="AP261" s="12"/>
      <c r="AQ261" s="638" t="str">
        <f>'3A 2025-2026 REPORTE CALIFICACI'!D5</f>
        <v>3A</v>
      </c>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6"/>
      <c r="BY261" s="639"/>
      <c r="BZ261" s="640"/>
      <c r="CA261" s="628"/>
      <c r="CB261" s="641" t="s">
        <v>1010</v>
      </c>
      <c r="CC261" s="12"/>
      <c r="CD261" s="638" t="str">
        <f>'3A 2025-2026 REPORTE CALIFICACI'!D5</f>
        <v>3A</v>
      </c>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c r="DF261" s="15"/>
      <c r="DG261" s="15"/>
      <c r="DH261" s="15"/>
      <c r="DI261" s="15"/>
      <c r="DJ261" s="15"/>
      <c r="DK261" s="16"/>
      <c r="DL261" s="639"/>
      <c r="DM261" s="640"/>
      <c r="DN261" s="628"/>
      <c r="DO261" s="641" t="s">
        <v>1010</v>
      </c>
      <c r="DP261" s="12"/>
      <c r="DQ261" s="638" t="str">
        <f>'3A 2025-2026 REPORTE CALIFICACI'!D5</f>
        <v>3A</v>
      </c>
      <c r="DR261" s="15"/>
      <c r="DS261" s="15"/>
      <c r="DT261" s="15"/>
      <c r="DU261" s="15"/>
      <c r="DV261" s="15"/>
      <c r="DW261" s="15"/>
      <c r="DX261" s="15"/>
      <c r="DY261" s="15"/>
      <c r="DZ261" s="15"/>
      <c r="EA261" s="15"/>
      <c r="EB261" s="15"/>
      <c r="EC261" s="15"/>
      <c r="ED261" s="15"/>
      <c r="EE261" s="15"/>
      <c r="EF261" s="15"/>
      <c r="EG261" s="15"/>
      <c r="EH261" s="15"/>
      <c r="EI261" s="15"/>
      <c r="EJ261" s="15"/>
      <c r="EK261" s="15"/>
      <c r="EL261" s="15"/>
      <c r="EM261" s="15"/>
      <c r="EN261" s="15"/>
      <c r="EO261" s="15"/>
      <c r="EP261" s="15"/>
      <c r="EQ261" s="15"/>
      <c r="ER261" s="15"/>
      <c r="ES261" s="15"/>
      <c r="ET261" s="15"/>
      <c r="EU261" s="15"/>
      <c r="EV261" s="15"/>
      <c r="EW261" s="15"/>
      <c r="EX261" s="16"/>
      <c r="EY261" s="639"/>
    </row>
    <row r="262">
      <c r="A262" s="628"/>
      <c r="B262" s="642" t="s">
        <v>977</v>
      </c>
      <c r="C262" s="12"/>
      <c r="D262" s="638" t="str">
        <f>'3A 2025-2026 REPORTE CALIFICACI'!E6</f>
        <v>MAYELIN GARCIA</v>
      </c>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6"/>
      <c r="AL262" s="639"/>
      <c r="AM262" s="640"/>
      <c r="AN262" s="628"/>
      <c r="AO262" s="642" t="s">
        <v>977</v>
      </c>
      <c r="AP262" s="12"/>
      <c r="AQ262" s="638" t="str">
        <f>'3A 2025-2026 REPORTE CALIFICACI'!E6</f>
        <v>MAYELIN GARCIA</v>
      </c>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6"/>
      <c r="BY262" s="639"/>
      <c r="BZ262" s="640"/>
      <c r="CA262" s="628"/>
      <c r="CB262" s="642" t="s">
        <v>977</v>
      </c>
      <c r="CC262" s="12"/>
      <c r="CD262" s="638" t="str">
        <f>'3A 2025-2026 REPORTE CALIFICACI'!E6</f>
        <v>MAYELIN GARCIA</v>
      </c>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c r="DF262" s="15"/>
      <c r="DG262" s="15"/>
      <c r="DH262" s="15"/>
      <c r="DI262" s="15"/>
      <c r="DJ262" s="15"/>
      <c r="DK262" s="16"/>
      <c r="DL262" s="639"/>
      <c r="DM262" s="640"/>
      <c r="DN262" s="628"/>
      <c r="DO262" s="642" t="s">
        <v>977</v>
      </c>
      <c r="DP262" s="12"/>
      <c r="DQ262" s="638" t="str">
        <f>'3A 2025-2026 REPORTE CALIFICACI'!E6</f>
        <v>MAYELIN GARCIA</v>
      </c>
      <c r="DR262" s="15"/>
      <c r="DS262" s="15"/>
      <c r="DT262" s="15"/>
      <c r="DU262" s="15"/>
      <c r="DV262" s="15"/>
      <c r="DW262" s="15"/>
      <c r="DX262" s="15"/>
      <c r="DY262" s="15"/>
      <c r="DZ262" s="15"/>
      <c r="EA262" s="15"/>
      <c r="EB262" s="15"/>
      <c r="EC262" s="15"/>
      <c r="ED262" s="15"/>
      <c r="EE262" s="15"/>
      <c r="EF262" s="15"/>
      <c r="EG262" s="15"/>
      <c r="EH262" s="15"/>
      <c r="EI262" s="15"/>
      <c r="EJ262" s="15"/>
      <c r="EK262" s="15"/>
      <c r="EL262" s="15"/>
      <c r="EM262" s="15"/>
      <c r="EN262" s="15"/>
      <c r="EO262" s="15"/>
      <c r="EP262" s="15"/>
      <c r="EQ262" s="15"/>
      <c r="ER262" s="15"/>
      <c r="ES262" s="15"/>
      <c r="ET262" s="15"/>
      <c r="EU262" s="15"/>
      <c r="EV262" s="15"/>
      <c r="EW262" s="15"/>
      <c r="EX262" s="16"/>
      <c r="EY262" s="639"/>
    </row>
    <row r="263">
      <c r="A263" s="628"/>
      <c r="B263" s="643"/>
      <c r="C263" s="643"/>
      <c r="D263" s="643"/>
      <c r="E263" s="643"/>
      <c r="F263" s="643"/>
      <c r="G263" s="643"/>
      <c r="H263" s="643"/>
      <c r="I263" s="643"/>
      <c r="J263" s="643"/>
      <c r="K263" s="643"/>
      <c r="L263" s="643"/>
      <c r="M263" s="643"/>
      <c r="N263" s="643"/>
      <c r="O263" s="643"/>
      <c r="P263" s="643"/>
      <c r="Q263" s="643"/>
      <c r="R263" s="643"/>
      <c r="S263" s="643"/>
      <c r="T263" s="643"/>
      <c r="U263" s="643"/>
      <c r="V263" s="643"/>
      <c r="W263" s="643"/>
      <c r="X263" s="643"/>
      <c r="Y263" s="643"/>
      <c r="Z263" s="643"/>
      <c r="AA263" s="643"/>
      <c r="AB263" s="643"/>
      <c r="AC263" s="643"/>
      <c r="AD263" s="643"/>
      <c r="AE263" s="643"/>
      <c r="AF263" s="643"/>
      <c r="AG263" s="643"/>
      <c r="AH263" s="643"/>
      <c r="AI263" s="643"/>
      <c r="AJ263" s="643"/>
      <c r="AK263" s="643"/>
      <c r="AL263" s="644"/>
      <c r="AM263" s="643"/>
      <c r="AN263" s="628"/>
      <c r="AO263" s="643"/>
      <c r="AP263" s="643"/>
      <c r="AQ263" s="643"/>
      <c r="AR263" s="643"/>
      <c r="AS263" s="643"/>
      <c r="AT263" s="643"/>
      <c r="AU263" s="643"/>
      <c r="AV263" s="643"/>
      <c r="AW263" s="643"/>
      <c r="AX263" s="643"/>
      <c r="AY263" s="643"/>
      <c r="AZ263" s="643"/>
      <c r="BA263" s="643"/>
      <c r="BB263" s="643"/>
      <c r="BC263" s="643"/>
      <c r="BD263" s="643"/>
      <c r="BE263" s="643"/>
      <c r="BF263" s="643"/>
      <c r="BG263" s="643"/>
      <c r="BH263" s="643"/>
      <c r="BI263" s="643"/>
      <c r="BJ263" s="643"/>
      <c r="BK263" s="643"/>
      <c r="BL263" s="643"/>
      <c r="BM263" s="643"/>
      <c r="BN263" s="643"/>
      <c r="BO263" s="643"/>
      <c r="BP263" s="643"/>
      <c r="BQ263" s="643"/>
      <c r="BR263" s="643"/>
      <c r="BS263" s="643"/>
      <c r="BT263" s="643"/>
      <c r="BU263" s="643"/>
      <c r="BV263" s="643"/>
      <c r="BW263" s="643"/>
      <c r="BX263" s="643"/>
      <c r="BY263" s="644"/>
      <c r="BZ263" s="643"/>
      <c r="CA263" s="628"/>
      <c r="CB263" s="643"/>
      <c r="CC263" s="643"/>
      <c r="CD263" s="643"/>
      <c r="CE263" s="643"/>
      <c r="CF263" s="643"/>
      <c r="CG263" s="643"/>
      <c r="CH263" s="643"/>
      <c r="CI263" s="643"/>
      <c r="CJ263" s="643"/>
      <c r="CK263" s="643"/>
      <c r="CL263" s="643"/>
      <c r="CM263" s="643"/>
      <c r="CN263" s="643"/>
      <c r="CO263" s="643"/>
      <c r="CP263" s="643"/>
      <c r="CQ263" s="643"/>
      <c r="CR263" s="643"/>
      <c r="CS263" s="643"/>
      <c r="CT263" s="643"/>
      <c r="CU263" s="643"/>
      <c r="CV263" s="643"/>
      <c r="CW263" s="643"/>
      <c r="CX263" s="643"/>
      <c r="CY263" s="643"/>
      <c r="CZ263" s="643"/>
      <c r="DA263" s="643"/>
      <c r="DB263" s="643"/>
      <c r="DC263" s="643"/>
      <c r="DD263" s="643"/>
      <c r="DE263" s="643"/>
      <c r="DF263" s="643"/>
      <c r="DG263" s="643"/>
      <c r="DH263" s="643"/>
      <c r="DI263" s="643"/>
      <c r="DJ263" s="643"/>
      <c r="DK263" s="643"/>
      <c r="DL263" s="644"/>
      <c r="DM263" s="643"/>
      <c r="DN263" s="628"/>
      <c r="DO263" s="643"/>
      <c r="DP263" s="643"/>
      <c r="DQ263" s="643"/>
      <c r="DR263" s="643"/>
      <c r="DS263" s="643"/>
      <c r="DT263" s="643"/>
      <c r="DU263" s="643"/>
      <c r="DV263" s="643"/>
      <c r="DW263" s="643"/>
      <c r="DX263" s="643"/>
      <c r="DY263" s="643"/>
      <c r="DZ263" s="643"/>
      <c r="EA263" s="643"/>
      <c r="EB263" s="643"/>
      <c r="EC263" s="643"/>
      <c r="ED263" s="643"/>
      <c r="EE263" s="643"/>
      <c r="EF263" s="643"/>
      <c r="EG263" s="643"/>
      <c r="EH263" s="643"/>
      <c r="EI263" s="643"/>
      <c r="EJ263" s="643"/>
      <c r="EK263" s="643"/>
      <c r="EL263" s="643"/>
      <c r="EM263" s="643"/>
      <c r="EN263" s="643"/>
      <c r="EO263" s="643"/>
      <c r="EP263" s="643"/>
      <c r="EQ263" s="643"/>
      <c r="ER263" s="643"/>
      <c r="ES263" s="643"/>
      <c r="ET263" s="643"/>
      <c r="EU263" s="643"/>
      <c r="EV263" s="643"/>
      <c r="EW263" s="643"/>
      <c r="EX263" s="643"/>
      <c r="EY263" s="644"/>
    </row>
    <row r="264">
      <c r="A264" s="628"/>
      <c r="B264" s="643"/>
      <c r="C264" s="643"/>
      <c r="D264" s="643"/>
      <c r="E264" s="643"/>
      <c r="F264" s="643"/>
      <c r="G264" s="643"/>
      <c r="H264" s="643"/>
      <c r="I264" s="643"/>
      <c r="J264" s="643"/>
      <c r="K264" s="643"/>
      <c r="L264" s="643"/>
      <c r="M264" s="643"/>
      <c r="N264" s="643"/>
      <c r="O264" s="643"/>
      <c r="P264" s="643"/>
      <c r="Q264" s="643"/>
      <c r="R264" s="643"/>
      <c r="S264" s="643"/>
      <c r="T264" s="643"/>
      <c r="U264" s="643"/>
      <c r="V264" s="643"/>
      <c r="W264" s="643"/>
      <c r="X264" s="643"/>
      <c r="Y264" s="643"/>
      <c r="Z264" s="643"/>
      <c r="AA264" s="643"/>
      <c r="AB264" s="643"/>
      <c r="AC264" s="643"/>
      <c r="AD264" s="643"/>
      <c r="AE264" s="643"/>
      <c r="AF264" s="643"/>
      <c r="AG264" s="643"/>
      <c r="AH264" s="643"/>
      <c r="AI264" s="643"/>
      <c r="AJ264" s="643"/>
      <c r="AK264" s="643"/>
      <c r="AL264" s="644"/>
      <c r="AM264" s="643"/>
      <c r="AN264" s="628"/>
      <c r="AO264" s="643"/>
      <c r="AP264" s="643"/>
      <c r="AQ264" s="643"/>
      <c r="AR264" s="643"/>
      <c r="AS264" s="643"/>
      <c r="AT264" s="643"/>
      <c r="AU264" s="643"/>
      <c r="AV264" s="643"/>
      <c r="AW264" s="643"/>
      <c r="AX264" s="643"/>
      <c r="AY264" s="643"/>
      <c r="AZ264" s="643"/>
      <c r="BA264" s="643"/>
      <c r="BB264" s="643"/>
      <c r="BC264" s="643"/>
      <c r="BD264" s="643"/>
      <c r="BE264" s="643"/>
      <c r="BF264" s="643"/>
      <c r="BG264" s="643"/>
      <c r="BH264" s="643"/>
      <c r="BI264" s="643"/>
      <c r="BJ264" s="643"/>
      <c r="BK264" s="643"/>
      <c r="BL264" s="643"/>
      <c r="BM264" s="643"/>
      <c r="BN264" s="643"/>
      <c r="BO264" s="643"/>
      <c r="BP264" s="643"/>
      <c r="BQ264" s="643"/>
      <c r="BR264" s="643"/>
      <c r="BS264" s="643"/>
      <c r="BT264" s="643"/>
      <c r="BU264" s="643"/>
      <c r="BV264" s="643"/>
      <c r="BW264" s="643"/>
      <c r="BX264" s="643"/>
      <c r="BY264" s="644"/>
      <c r="BZ264" s="643"/>
      <c r="CA264" s="628"/>
      <c r="CB264" s="643"/>
      <c r="CC264" s="643"/>
      <c r="CD264" s="643"/>
      <c r="CE264" s="643"/>
      <c r="CF264" s="643"/>
      <c r="CG264" s="643"/>
      <c r="CH264" s="643"/>
      <c r="CI264" s="643"/>
      <c r="CJ264" s="643"/>
      <c r="CK264" s="643"/>
      <c r="CL264" s="643"/>
      <c r="CM264" s="643"/>
      <c r="CN264" s="643"/>
      <c r="CO264" s="643"/>
      <c r="CP264" s="643"/>
      <c r="CQ264" s="643"/>
      <c r="CR264" s="643"/>
      <c r="CS264" s="643"/>
      <c r="CT264" s="643"/>
      <c r="CU264" s="643"/>
      <c r="CV264" s="643"/>
      <c r="CW264" s="643"/>
      <c r="CX264" s="643"/>
      <c r="CY264" s="643"/>
      <c r="CZ264" s="643"/>
      <c r="DA264" s="643"/>
      <c r="DB264" s="643"/>
      <c r="DC264" s="643"/>
      <c r="DD264" s="643"/>
      <c r="DE264" s="643"/>
      <c r="DF264" s="643"/>
      <c r="DG264" s="643"/>
      <c r="DH264" s="643"/>
      <c r="DI264" s="643"/>
      <c r="DJ264" s="643"/>
      <c r="DK264" s="643"/>
      <c r="DL264" s="644"/>
      <c r="DM264" s="643"/>
      <c r="DN264" s="628"/>
      <c r="DO264" s="643"/>
      <c r="DP264" s="643"/>
      <c r="DQ264" s="643"/>
      <c r="DR264" s="643"/>
      <c r="DS264" s="643"/>
      <c r="DT264" s="643"/>
      <c r="DU264" s="643"/>
      <c r="DV264" s="643"/>
      <c r="DW264" s="643"/>
      <c r="DX264" s="643"/>
      <c r="DY264" s="643"/>
      <c r="DZ264" s="643"/>
      <c r="EA264" s="643"/>
      <c r="EB264" s="643"/>
      <c r="EC264" s="643"/>
      <c r="ED264" s="643"/>
      <c r="EE264" s="643"/>
      <c r="EF264" s="643"/>
      <c r="EG264" s="643"/>
      <c r="EH264" s="643"/>
      <c r="EI264" s="643"/>
      <c r="EJ264" s="643"/>
      <c r="EK264" s="643"/>
      <c r="EL264" s="643"/>
      <c r="EM264" s="643"/>
      <c r="EN264" s="643"/>
      <c r="EO264" s="643"/>
      <c r="EP264" s="643"/>
      <c r="EQ264" s="643"/>
      <c r="ER264" s="643"/>
      <c r="ES264" s="643"/>
      <c r="ET264" s="643"/>
      <c r="EU264" s="643"/>
      <c r="EV264" s="643"/>
      <c r="EW264" s="643"/>
      <c r="EX264" s="643"/>
      <c r="EY264" s="644"/>
    </row>
    <row r="265">
      <c r="A265" s="645"/>
      <c r="B265" s="646" t="s">
        <v>1011</v>
      </c>
      <c r="C265" s="16"/>
      <c r="D265" s="646" t="s">
        <v>981</v>
      </c>
      <c r="E265" s="15"/>
      <c r="F265" s="15"/>
      <c r="G265" s="16"/>
      <c r="H265" s="646" t="s">
        <v>1012</v>
      </c>
      <c r="I265" s="15"/>
      <c r="J265" s="15"/>
      <c r="K265" s="16"/>
      <c r="L265" s="646" t="s">
        <v>983</v>
      </c>
      <c r="M265" s="15"/>
      <c r="N265" s="15"/>
      <c r="O265" s="16"/>
      <c r="P265" s="646" t="s">
        <v>984</v>
      </c>
      <c r="Q265" s="15"/>
      <c r="R265" s="15"/>
      <c r="S265" s="16"/>
      <c r="T265" s="647" t="s">
        <v>985</v>
      </c>
      <c r="U265" s="15"/>
      <c r="V265" s="15"/>
      <c r="W265" s="16"/>
      <c r="X265" s="648" t="s">
        <v>986</v>
      </c>
      <c r="Y265" s="648" t="s">
        <v>652</v>
      </c>
      <c r="Z265" s="646" t="s">
        <v>987</v>
      </c>
      <c r="AA265" s="15"/>
      <c r="AB265" s="15"/>
      <c r="AC265" s="16"/>
      <c r="AD265" s="646" t="s">
        <v>988</v>
      </c>
      <c r="AE265" s="15"/>
      <c r="AF265" s="15"/>
      <c r="AG265" s="16"/>
      <c r="AH265" s="646" t="s">
        <v>989</v>
      </c>
      <c r="AI265" s="16"/>
      <c r="AJ265" s="646" t="s">
        <v>656</v>
      </c>
      <c r="AK265" s="16"/>
      <c r="AL265" s="649"/>
      <c r="AM265" s="650"/>
      <c r="AN265" s="645"/>
      <c r="AO265" s="646" t="s">
        <v>1011</v>
      </c>
      <c r="AP265" s="16"/>
      <c r="AQ265" s="646" t="s">
        <v>981</v>
      </c>
      <c r="AR265" s="15"/>
      <c r="AS265" s="15"/>
      <c r="AT265" s="16"/>
      <c r="AU265" s="646" t="s">
        <v>1012</v>
      </c>
      <c r="AV265" s="15"/>
      <c r="AW265" s="15"/>
      <c r="AX265" s="16"/>
      <c r="AY265" s="646" t="s">
        <v>983</v>
      </c>
      <c r="AZ265" s="15"/>
      <c r="BA265" s="15"/>
      <c r="BB265" s="16"/>
      <c r="BC265" s="646" t="s">
        <v>984</v>
      </c>
      <c r="BD265" s="15"/>
      <c r="BE265" s="15"/>
      <c r="BF265" s="16"/>
      <c r="BG265" s="647" t="s">
        <v>985</v>
      </c>
      <c r="BH265" s="15"/>
      <c r="BI265" s="15"/>
      <c r="BJ265" s="16"/>
      <c r="BK265" s="648" t="s">
        <v>986</v>
      </c>
      <c r="BL265" s="648" t="s">
        <v>652</v>
      </c>
      <c r="BM265" s="646" t="s">
        <v>987</v>
      </c>
      <c r="BN265" s="15"/>
      <c r="BO265" s="15"/>
      <c r="BP265" s="16"/>
      <c r="BQ265" s="646" t="s">
        <v>988</v>
      </c>
      <c r="BR265" s="15"/>
      <c r="BS265" s="15"/>
      <c r="BT265" s="16"/>
      <c r="BU265" s="646" t="s">
        <v>989</v>
      </c>
      <c r="BV265" s="16"/>
      <c r="BW265" s="646" t="s">
        <v>656</v>
      </c>
      <c r="BX265" s="16"/>
      <c r="BY265" s="649"/>
      <c r="BZ265" s="650"/>
      <c r="CA265" s="645"/>
      <c r="CB265" s="646" t="s">
        <v>1011</v>
      </c>
      <c r="CC265" s="16"/>
      <c r="CD265" s="646" t="s">
        <v>981</v>
      </c>
      <c r="CE265" s="15"/>
      <c r="CF265" s="15"/>
      <c r="CG265" s="16"/>
      <c r="CH265" s="646" t="s">
        <v>1012</v>
      </c>
      <c r="CI265" s="15"/>
      <c r="CJ265" s="15"/>
      <c r="CK265" s="16"/>
      <c r="CL265" s="646" t="s">
        <v>983</v>
      </c>
      <c r="CM265" s="15"/>
      <c r="CN265" s="15"/>
      <c r="CO265" s="16"/>
      <c r="CP265" s="646" t="s">
        <v>984</v>
      </c>
      <c r="CQ265" s="15"/>
      <c r="CR265" s="15"/>
      <c r="CS265" s="16"/>
      <c r="CT265" s="647" t="s">
        <v>985</v>
      </c>
      <c r="CU265" s="15"/>
      <c r="CV265" s="15"/>
      <c r="CW265" s="16"/>
      <c r="CX265" s="648" t="s">
        <v>986</v>
      </c>
      <c r="CY265" s="648" t="s">
        <v>652</v>
      </c>
      <c r="CZ265" s="646" t="s">
        <v>987</v>
      </c>
      <c r="DA265" s="15"/>
      <c r="DB265" s="15"/>
      <c r="DC265" s="16"/>
      <c r="DD265" s="646" t="s">
        <v>988</v>
      </c>
      <c r="DE265" s="15"/>
      <c r="DF265" s="15"/>
      <c r="DG265" s="16"/>
      <c r="DH265" s="646" t="s">
        <v>989</v>
      </c>
      <c r="DI265" s="16"/>
      <c r="DJ265" s="646" t="s">
        <v>656</v>
      </c>
      <c r="DK265" s="16"/>
      <c r="DL265" s="649"/>
      <c r="DM265" s="650"/>
      <c r="DN265" s="645"/>
      <c r="DO265" s="646" t="s">
        <v>1011</v>
      </c>
      <c r="DP265" s="16"/>
      <c r="DQ265" s="646" t="s">
        <v>981</v>
      </c>
      <c r="DR265" s="15"/>
      <c r="DS265" s="15"/>
      <c r="DT265" s="16"/>
      <c r="DU265" s="646" t="s">
        <v>1012</v>
      </c>
      <c r="DV265" s="15"/>
      <c r="DW265" s="15"/>
      <c r="DX265" s="16"/>
      <c r="DY265" s="646" t="s">
        <v>983</v>
      </c>
      <c r="DZ265" s="15"/>
      <c r="EA265" s="15"/>
      <c r="EB265" s="16"/>
      <c r="EC265" s="646" t="s">
        <v>984</v>
      </c>
      <c r="ED265" s="15"/>
      <c r="EE265" s="15"/>
      <c r="EF265" s="16"/>
      <c r="EG265" s="647" t="s">
        <v>985</v>
      </c>
      <c r="EH265" s="15"/>
      <c r="EI265" s="15"/>
      <c r="EJ265" s="16"/>
      <c r="EK265" s="648" t="s">
        <v>986</v>
      </c>
      <c r="EL265" s="648" t="s">
        <v>652</v>
      </c>
      <c r="EM265" s="646" t="s">
        <v>987</v>
      </c>
      <c r="EN265" s="15"/>
      <c r="EO265" s="15"/>
      <c r="EP265" s="16"/>
      <c r="EQ265" s="646" t="s">
        <v>988</v>
      </c>
      <c r="ER265" s="15"/>
      <c r="ES265" s="15"/>
      <c r="ET265" s="16"/>
      <c r="EU265" s="646" t="s">
        <v>989</v>
      </c>
      <c r="EV265" s="16"/>
      <c r="EW265" s="646" t="s">
        <v>656</v>
      </c>
      <c r="EX265" s="16"/>
      <c r="EY265" s="649"/>
    </row>
    <row r="266" ht="112.5" customHeight="1">
      <c r="A266" s="651"/>
      <c r="B266" s="652" t="s">
        <v>1013</v>
      </c>
      <c r="C266" s="16"/>
      <c r="D266" s="653" t="s">
        <v>631</v>
      </c>
      <c r="E266" s="654" t="s">
        <v>633</v>
      </c>
      <c r="F266" s="653" t="s">
        <v>635</v>
      </c>
      <c r="G266" s="653" t="s">
        <v>637</v>
      </c>
      <c r="H266" s="653" t="s">
        <v>631</v>
      </c>
      <c r="I266" s="654" t="s">
        <v>633</v>
      </c>
      <c r="J266" s="653" t="s">
        <v>635</v>
      </c>
      <c r="K266" s="653" t="s">
        <v>637</v>
      </c>
      <c r="L266" s="653" t="s">
        <v>631</v>
      </c>
      <c r="M266" s="654" t="s">
        <v>633</v>
      </c>
      <c r="N266" s="653" t="s">
        <v>635</v>
      </c>
      <c r="O266" s="653" t="s">
        <v>637</v>
      </c>
      <c r="P266" s="653" t="s">
        <v>631</v>
      </c>
      <c r="Q266" s="654" t="s">
        <v>633</v>
      </c>
      <c r="R266" s="653" t="s">
        <v>635</v>
      </c>
      <c r="S266" s="652" t="s">
        <v>637</v>
      </c>
      <c r="T266" s="655" t="s">
        <v>991</v>
      </c>
      <c r="U266" s="654" t="s">
        <v>992</v>
      </c>
      <c r="V266" s="653" t="s">
        <v>993</v>
      </c>
      <c r="W266" s="653" t="s">
        <v>994</v>
      </c>
      <c r="X266" s="43"/>
      <c r="Y266" s="43"/>
      <c r="Z266" s="656" t="s">
        <v>995</v>
      </c>
      <c r="AA266" s="656" t="s">
        <v>734</v>
      </c>
      <c r="AB266" s="656" t="s">
        <v>996</v>
      </c>
      <c r="AC266" s="657" t="s">
        <v>665</v>
      </c>
      <c r="AD266" s="656" t="s">
        <v>997</v>
      </c>
      <c r="AE266" s="656" t="s">
        <v>998</v>
      </c>
      <c r="AF266" s="656" t="s">
        <v>999</v>
      </c>
      <c r="AG266" s="657" t="s">
        <v>669</v>
      </c>
      <c r="AH266" s="658" t="s">
        <v>1000</v>
      </c>
      <c r="AI266" s="653" t="s">
        <v>1001</v>
      </c>
      <c r="AJ266" s="658" t="s">
        <v>579</v>
      </c>
      <c r="AK266" s="658" t="s">
        <v>672</v>
      </c>
      <c r="AL266" s="659"/>
      <c r="AM266" s="660"/>
      <c r="AN266" s="651"/>
      <c r="AO266" s="652" t="s">
        <v>1013</v>
      </c>
      <c r="AP266" s="16"/>
      <c r="AQ266" s="653" t="s">
        <v>631</v>
      </c>
      <c r="AR266" s="654" t="s">
        <v>633</v>
      </c>
      <c r="AS266" s="653" t="s">
        <v>635</v>
      </c>
      <c r="AT266" s="653" t="s">
        <v>637</v>
      </c>
      <c r="AU266" s="653" t="s">
        <v>631</v>
      </c>
      <c r="AV266" s="654" t="s">
        <v>633</v>
      </c>
      <c r="AW266" s="653" t="s">
        <v>635</v>
      </c>
      <c r="AX266" s="653" t="s">
        <v>637</v>
      </c>
      <c r="AY266" s="653" t="s">
        <v>631</v>
      </c>
      <c r="AZ266" s="654" t="s">
        <v>633</v>
      </c>
      <c r="BA266" s="653" t="s">
        <v>635</v>
      </c>
      <c r="BB266" s="653" t="s">
        <v>637</v>
      </c>
      <c r="BC266" s="653" t="s">
        <v>631</v>
      </c>
      <c r="BD266" s="654" t="s">
        <v>633</v>
      </c>
      <c r="BE266" s="653" t="s">
        <v>635</v>
      </c>
      <c r="BF266" s="652" t="s">
        <v>637</v>
      </c>
      <c r="BG266" s="655" t="s">
        <v>991</v>
      </c>
      <c r="BH266" s="654" t="s">
        <v>992</v>
      </c>
      <c r="BI266" s="653" t="s">
        <v>993</v>
      </c>
      <c r="BJ266" s="653" t="s">
        <v>994</v>
      </c>
      <c r="BK266" s="43"/>
      <c r="BL266" s="43"/>
      <c r="BM266" s="656" t="s">
        <v>995</v>
      </c>
      <c r="BN266" s="656" t="s">
        <v>734</v>
      </c>
      <c r="BO266" s="656" t="s">
        <v>996</v>
      </c>
      <c r="BP266" s="657" t="s">
        <v>665</v>
      </c>
      <c r="BQ266" s="656" t="s">
        <v>997</v>
      </c>
      <c r="BR266" s="656" t="s">
        <v>998</v>
      </c>
      <c r="BS266" s="656" t="s">
        <v>999</v>
      </c>
      <c r="BT266" s="657" t="s">
        <v>669</v>
      </c>
      <c r="BU266" s="658" t="s">
        <v>1000</v>
      </c>
      <c r="BV266" s="653" t="s">
        <v>1001</v>
      </c>
      <c r="BW266" s="658" t="s">
        <v>579</v>
      </c>
      <c r="BX266" s="658" t="s">
        <v>672</v>
      </c>
      <c r="BY266" s="659"/>
      <c r="BZ266" s="660"/>
      <c r="CA266" s="651"/>
      <c r="CB266" s="652" t="s">
        <v>1013</v>
      </c>
      <c r="CC266" s="16"/>
      <c r="CD266" s="653" t="s">
        <v>631</v>
      </c>
      <c r="CE266" s="654" t="s">
        <v>633</v>
      </c>
      <c r="CF266" s="653" t="s">
        <v>635</v>
      </c>
      <c r="CG266" s="653" t="s">
        <v>637</v>
      </c>
      <c r="CH266" s="653" t="s">
        <v>631</v>
      </c>
      <c r="CI266" s="654" t="s">
        <v>633</v>
      </c>
      <c r="CJ266" s="653" t="s">
        <v>635</v>
      </c>
      <c r="CK266" s="653" t="s">
        <v>637</v>
      </c>
      <c r="CL266" s="653" t="s">
        <v>631</v>
      </c>
      <c r="CM266" s="654" t="s">
        <v>633</v>
      </c>
      <c r="CN266" s="653" t="s">
        <v>635</v>
      </c>
      <c r="CO266" s="653" t="s">
        <v>637</v>
      </c>
      <c r="CP266" s="653" t="s">
        <v>631</v>
      </c>
      <c r="CQ266" s="654" t="s">
        <v>633</v>
      </c>
      <c r="CR266" s="653" t="s">
        <v>635</v>
      </c>
      <c r="CS266" s="652" t="s">
        <v>637</v>
      </c>
      <c r="CT266" s="655" t="s">
        <v>991</v>
      </c>
      <c r="CU266" s="654" t="s">
        <v>992</v>
      </c>
      <c r="CV266" s="653" t="s">
        <v>993</v>
      </c>
      <c r="CW266" s="653" t="s">
        <v>994</v>
      </c>
      <c r="CX266" s="43"/>
      <c r="CY266" s="43"/>
      <c r="CZ266" s="656" t="s">
        <v>995</v>
      </c>
      <c r="DA266" s="656" t="s">
        <v>734</v>
      </c>
      <c r="DB266" s="656" t="s">
        <v>996</v>
      </c>
      <c r="DC266" s="657" t="s">
        <v>665</v>
      </c>
      <c r="DD266" s="656" t="s">
        <v>997</v>
      </c>
      <c r="DE266" s="656" t="s">
        <v>998</v>
      </c>
      <c r="DF266" s="656" t="s">
        <v>999</v>
      </c>
      <c r="DG266" s="657" t="s">
        <v>669</v>
      </c>
      <c r="DH266" s="658" t="s">
        <v>1000</v>
      </c>
      <c r="DI266" s="653" t="s">
        <v>1001</v>
      </c>
      <c r="DJ266" s="658" t="s">
        <v>579</v>
      </c>
      <c r="DK266" s="658" t="s">
        <v>672</v>
      </c>
      <c r="DL266" s="659"/>
      <c r="DM266" s="660"/>
      <c r="DN266" s="651"/>
      <c r="DO266" s="652" t="s">
        <v>1013</v>
      </c>
      <c r="DP266" s="16"/>
      <c r="DQ266" s="653" t="s">
        <v>631</v>
      </c>
      <c r="DR266" s="654" t="s">
        <v>633</v>
      </c>
      <c r="DS266" s="653" t="s">
        <v>635</v>
      </c>
      <c r="DT266" s="653" t="s">
        <v>637</v>
      </c>
      <c r="DU266" s="653" t="s">
        <v>631</v>
      </c>
      <c r="DV266" s="654" t="s">
        <v>633</v>
      </c>
      <c r="DW266" s="653" t="s">
        <v>635</v>
      </c>
      <c r="DX266" s="653" t="s">
        <v>637</v>
      </c>
      <c r="DY266" s="653" t="s">
        <v>631</v>
      </c>
      <c r="DZ266" s="654" t="s">
        <v>633</v>
      </c>
      <c r="EA266" s="653" t="s">
        <v>635</v>
      </c>
      <c r="EB266" s="653" t="s">
        <v>637</v>
      </c>
      <c r="EC266" s="653" t="s">
        <v>631</v>
      </c>
      <c r="ED266" s="654" t="s">
        <v>633</v>
      </c>
      <c r="EE266" s="653" t="s">
        <v>635</v>
      </c>
      <c r="EF266" s="652" t="s">
        <v>637</v>
      </c>
      <c r="EG266" s="655" t="s">
        <v>991</v>
      </c>
      <c r="EH266" s="654" t="s">
        <v>992</v>
      </c>
      <c r="EI266" s="653" t="s">
        <v>993</v>
      </c>
      <c r="EJ266" s="653" t="s">
        <v>994</v>
      </c>
      <c r="EK266" s="43"/>
      <c r="EL266" s="43"/>
      <c r="EM266" s="656" t="s">
        <v>995</v>
      </c>
      <c r="EN266" s="656" t="s">
        <v>734</v>
      </c>
      <c r="EO266" s="656" t="s">
        <v>996</v>
      </c>
      <c r="EP266" s="657" t="s">
        <v>665</v>
      </c>
      <c r="EQ266" s="656" t="s">
        <v>997</v>
      </c>
      <c r="ER266" s="656" t="s">
        <v>998</v>
      </c>
      <c r="ES266" s="656" t="s">
        <v>999</v>
      </c>
      <c r="ET266" s="657" t="s">
        <v>669</v>
      </c>
      <c r="EU266" s="658" t="s">
        <v>1000</v>
      </c>
      <c r="EV266" s="653" t="s">
        <v>1001</v>
      </c>
      <c r="EW266" s="658" t="s">
        <v>579</v>
      </c>
      <c r="EX266" s="658" t="s">
        <v>672</v>
      </c>
      <c r="EY266" s="659"/>
    </row>
    <row r="267" ht="52.5" customHeight="1">
      <c r="A267" s="661"/>
      <c r="B267" s="662" t="s">
        <v>1014</v>
      </c>
      <c r="C267" s="663" t="s">
        <v>980</v>
      </c>
      <c r="D267" s="664">
        <f>'3A 2025-2026 REPORTE CALIFICACI'!E31</f>
        <v>75</v>
      </c>
      <c r="E267" s="664">
        <f>'3A 2025-2026 REPORTE CALIFICACI'!F31</f>
        <v>80</v>
      </c>
      <c r="F267" s="665">
        <f>'3A 2025-2026 REPORTE CALIFICACI'!G31</f>
        <v>78</v>
      </c>
      <c r="G267" s="664">
        <f>'3A 2025-2026 REPORTE CALIFICACI'!H31</f>
        <v>0</v>
      </c>
      <c r="H267" s="664">
        <f>'3A 2025-2026 REPORTE CALIFICACI'!I31</f>
        <v>78</v>
      </c>
      <c r="I267" s="664">
        <f>'3A 2025-2026 REPORTE CALIFICACI'!J31</f>
        <v>84</v>
      </c>
      <c r="J267" s="664">
        <f>'3A 2025-2026 REPORTE CALIFICACI'!K31</f>
        <v>80</v>
      </c>
      <c r="K267" s="664">
        <f>'3A 2025-2026 REPORTE CALIFICACI'!L31</f>
        <v>0</v>
      </c>
      <c r="L267" s="664">
        <f>'3A 2025-2026 REPORTE CALIFICACI'!M31</f>
        <v>90</v>
      </c>
      <c r="M267" s="664">
        <f>'3A 2025-2026 REPORTE CALIFICACI'!N31</f>
        <v>90</v>
      </c>
      <c r="N267" s="664">
        <f>'3A 2025-2026 REPORTE CALIFICACI'!O31</f>
        <v>84</v>
      </c>
      <c r="O267" s="664">
        <f>'3A 2025-2026 REPORTE CALIFICACI'!P31</f>
        <v>0</v>
      </c>
      <c r="P267" s="664">
        <f>'3A 2025-2026 REPORTE CALIFICACI'!Q31</f>
        <v>90</v>
      </c>
      <c r="Q267" s="664">
        <f>'3A 2025-2026 REPORTE CALIFICACI'!R31</f>
        <v>94</v>
      </c>
      <c r="R267" s="664">
        <f>'3A 2025-2026 REPORTE CALIFICACI'!S31</f>
        <v>84</v>
      </c>
      <c r="S267" s="664">
        <f>'3A 2025-2026 REPORTE CALIFICACI'!T31</f>
        <v>0</v>
      </c>
      <c r="T267" s="716">
        <f>'3A 2025-2026 REPORTE CALIFICACI'!U31</f>
        <v>58.25</v>
      </c>
      <c r="U267" s="716">
        <f>'3A 2025-2026 REPORTE CALIFICACI'!V31</f>
        <v>60.5</v>
      </c>
      <c r="V267" s="716">
        <f>'3A 2025-2026 REPORTE CALIFICACI'!W31</f>
        <v>66</v>
      </c>
      <c r="W267" s="716">
        <f>'3A 2025-2026 REPORTE CALIFICACI'!X31</f>
        <v>67</v>
      </c>
      <c r="X267" s="664"/>
      <c r="Y267" s="664"/>
      <c r="Z267" s="664"/>
      <c r="AA267" s="664"/>
      <c r="AB267" s="664"/>
      <c r="AC267" s="664"/>
      <c r="AD267" s="664"/>
      <c r="AE267" s="664"/>
      <c r="AF267" s="664"/>
      <c r="AG267" s="664"/>
      <c r="AH267" s="664"/>
      <c r="AI267" s="664"/>
      <c r="AJ267" s="664"/>
      <c r="AK267" s="664"/>
      <c r="AL267" s="666"/>
      <c r="AM267" s="667"/>
      <c r="AN267" s="661"/>
      <c r="AO267" s="662" t="s">
        <v>1014</v>
      </c>
      <c r="AP267" s="663" t="s">
        <v>980</v>
      </c>
      <c r="AQ267" s="664">
        <f>'3A 2025-2026 REPORTE CALIFICACI'!E32</f>
        <v>84</v>
      </c>
      <c r="AR267" s="664">
        <f>'3A 2025-2026 REPORTE CALIFICACI'!F32</f>
        <v>86</v>
      </c>
      <c r="AS267" s="665">
        <f>'3A 2025-2026 REPORTE CALIFICACI'!G32</f>
        <v>80</v>
      </c>
      <c r="AT267" s="664">
        <f>'3A 2025-2026 REPORTE CALIFICACI'!H32</f>
        <v>0</v>
      </c>
      <c r="AU267" s="664">
        <f>'3A 2025-2026 REPORTE CALIFICACI'!I32</f>
        <v>83</v>
      </c>
      <c r="AV267" s="664">
        <f>'3A 2025-2026 REPORTE CALIFICACI'!J32</f>
        <v>84</v>
      </c>
      <c r="AW267" s="664">
        <f>'3A 2025-2026 REPORTE CALIFICACI'!K32</f>
        <v>84</v>
      </c>
      <c r="AX267" s="664">
        <f>'3A 2025-2026 REPORTE CALIFICACI'!L32</f>
        <v>0</v>
      </c>
      <c r="AY267" s="664">
        <f>'3A 2025-2026 REPORTE CALIFICACI'!M32</f>
        <v>94</v>
      </c>
      <c r="AZ267" s="664">
        <f>'3A 2025-2026 REPORTE CALIFICACI'!N32</f>
        <v>90</v>
      </c>
      <c r="BA267" s="664">
        <f>'3A 2025-2026 REPORTE CALIFICACI'!O32</f>
        <v>90</v>
      </c>
      <c r="BB267" s="664">
        <f>'3A 2025-2026 REPORTE CALIFICACI'!P32</f>
        <v>0</v>
      </c>
      <c r="BC267" s="664">
        <f>'3A 2025-2026 REPORTE CALIFICACI'!Q32</f>
        <v>95</v>
      </c>
      <c r="BD267" s="664">
        <f>'3A 2025-2026 REPORTE CALIFICACI'!R32</f>
        <v>95</v>
      </c>
      <c r="BE267" s="664">
        <f>'3A 2025-2026 REPORTE CALIFICACI'!S32</f>
        <v>90</v>
      </c>
      <c r="BF267" s="664">
        <f>'3A 2025-2026 REPORTE CALIFICACI'!T32</f>
        <v>0</v>
      </c>
      <c r="BG267" s="716">
        <f>'3A 2025-2026 REPORTE CALIFICACI'!U32</f>
        <v>62.5</v>
      </c>
      <c r="BH267" s="716">
        <f>'3A 2025-2026 REPORTE CALIFICACI'!V32</f>
        <v>62.75</v>
      </c>
      <c r="BI267" s="716">
        <f>'3A 2025-2026 REPORTE CALIFICACI'!W32</f>
        <v>68.5</v>
      </c>
      <c r="BJ267" s="716">
        <f>'3A 2025-2026 REPORTE CALIFICACI'!X32</f>
        <v>70</v>
      </c>
      <c r="BK267" s="664"/>
      <c r="BL267" s="717">
        <f>'3A 2025-2026 REPORTE CALIFICACI'!Z32</f>
        <v>0.5647058824</v>
      </c>
      <c r="BM267" s="665">
        <f>'3A 2025-2026 REPORTE CALIFICACI'!AA32</f>
        <v>32.96875</v>
      </c>
      <c r="BN267" s="665" t="str">
        <f>'3A 2025-2026 REPORTE CALIFICACI'!AB32</f>
        <v/>
      </c>
      <c r="BO267" s="665" t="str">
        <f>'3A 2025-2026 REPORTE CALIFICACI'!AC32</f>
        <v/>
      </c>
      <c r="BP267" s="665">
        <f>'3A 2025-2026 REPORTE CALIFICACI'!AD32</f>
        <v>33</v>
      </c>
      <c r="BQ267" s="665">
        <f>'3A 2025-2026 REPORTE CALIFICACI'!AE32</f>
        <v>19.78125</v>
      </c>
      <c r="BR267" s="665" t="str">
        <f>'3A 2025-2026 REPORTE CALIFICACI'!AF32</f>
        <v/>
      </c>
      <c r="BS267" s="665" t="str">
        <f>'3A 2025-2026 REPORTE CALIFICACI'!AG32</f>
        <v/>
      </c>
      <c r="BT267" s="665">
        <f>'3A 2025-2026 REPORTE CALIFICACI'!AH32</f>
        <v>20</v>
      </c>
      <c r="BU267" s="665">
        <f>'3A 2025-2026 REPORTE CALIFICACI'!AI32</f>
        <v>65.9375</v>
      </c>
      <c r="BV267" s="664" t="str">
        <f>'3A 2025-2026 REPORTE CALIFICACI'!AJ32</f>
        <v/>
      </c>
      <c r="BW267" s="664" t="str">
        <f>'3A 2025-2026 REPORTE CALIFICACI'!AK32</f>
        <v/>
      </c>
      <c r="BX267" s="664" t="str">
        <f>'3A 2025-2026 REPORTE CALIFICACI'!AL32</f>
        <v>R</v>
      </c>
      <c r="BY267" s="666"/>
      <c r="BZ267" s="667"/>
      <c r="CA267" s="661"/>
      <c r="CB267" s="662" t="s">
        <v>1014</v>
      </c>
      <c r="CC267" s="663" t="s">
        <v>980</v>
      </c>
      <c r="CD267" s="664">
        <f>'3A 2025-2026 REPORTE CALIFICACI'!E33</f>
        <v>78</v>
      </c>
      <c r="CE267" s="664">
        <f>'3A 2025-2026 REPORTE CALIFICACI'!F33</f>
        <v>87</v>
      </c>
      <c r="CF267" s="665">
        <f>'3A 2025-2026 REPORTE CALIFICACI'!G33</f>
        <v>88</v>
      </c>
      <c r="CG267" s="664">
        <f>'3A 2025-2026 REPORTE CALIFICACI'!H33</f>
        <v>0</v>
      </c>
      <c r="CH267" s="664">
        <f>'3A 2025-2026 REPORTE CALIFICACI'!I33</f>
        <v>83</v>
      </c>
      <c r="CI267" s="664">
        <f>'3A 2025-2026 REPORTE CALIFICACI'!J33</f>
        <v>86</v>
      </c>
      <c r="CJ267" s="664">
        <f>'3A 2025-2026 REPORTE CALIFICACI'!K33</f>
        <v>85</v>
      </c>
      <c r="CK267" s="664">
        <f>'3A 2025-2026 REPORTE CALIFICACI'!L33</f>
        <v>0</v>
      </c>
      <c r="CL267" s="664">
        <f>'3A 2025-2026 REPORTE CALIFICACI'!M33</f>
        <v>84</v>
      </c>
      <c r="CM267" s="664">
        <f>'3A 2025-2026 REPORTE CALIFICACI'!N33</f>
        <v>85</v>
      </c>
      <c r="CN267" s="664">
        <f>'3A 2025-2026 REPORTE CALIFICACI'!O33</f>
        <v>91</v>
      </c>
      <c r="CO267" s="664">
        <f>'3A 2025-2026 REPORTE CALIFICACI'!P33</f>
        <v>0</v>
      </c>
      <c r="CP267" s="664">
        <f>'3A 2025-2026 REPORTE CALIFICACI'!Q33</f>
        <v>75</v>
      </c>
      <c r="CQ267" s="664">
        <f>'3A 2025-2026 REPORTE CALIFICACI'!R33</f>
        <v>91</v>
      </c>
      <c r="CR267" s="664">
        <f>'3A 2025-2026 REPORTE CALIFICACI'!S33</f>
        <v>91</v>
      </c>
      <c r="CS267" s="664">
        <f>'3A 2025-2026 REPORTE CALIFICACI'!T33</f>
        <v>0</v>
      </c>
      <c r="CT267" s="716">
        <f>'3A 2025-2026 REPORTE CALIFICACI'!U33</f>
        <v>63.25</v>
      </c>
      <c r="CU267" s="716">
        <f>'3A 2025-2026 REPORTE CALIFICACI'!V33</f>
        <v>63.5</v>
      </c>
      <c r="CV267" s="716">
        <f>'3A 2025-2026 REPORTE CALIFICACI'!W33</f>
        <v>65</v>
      </c>
      <c r="CW267" s="716">
        <f>'3A 2025-2026 REPORTE CALIFICACI'!X33</f>
        <v>64.25</v>
      </c>
      <c r="CX267" s="664"/>
      <c r="CY267" s="717">
        <f>'3A 2025-2026 REPORTE CALIFICACI'!Z33</f>
        <v>0.5538235294</v>
      </c>
      <c r="CZ267" s="665">
        <f>'3A 2025-2026 REPORTE CALIFICACI'!AA33</f>
        <v>32</v>
      </c>
      <c r="DA267" s="665" t="str">
        <f>'3A 2025-2026 REPORTE CALIFICACI'!AB33</f>
        <v/>
      </c>
      <c r="DB267" s="665" t="str">
        <f>'3A 2025-2026 REPORTE CALIFICACI'!AC33</f>
        <v/>
      </c>
      <c r="DC267" s="665">
        <f>'3A 2025-2026 REPORTE CALIFICACI'!AD33</f>
        <v>32</v>
      </c>
      <c r="DD267" s="665">
        <f>'3A 2025-2026 REPORTE CALIFICACI'!AE33</f>
        <v>19.2</v>
      </c>
      <c r="DE267" s="665" t="str">
        <f>'3A 2025-2026 REPORTE CALIFICACI'!AF33</f>
        <v/>
      </c>
      <c r="DF267" s="665" t="str">
        <f>'3A 2025-2026 REPORTE CALIFICACI'!AG33</f>
        <v/>
      </c>
      <c r="DG267" s="665">
        <f>'3A 2025-2026 REPORTE CALIFICACI'!AH33</f>
        <v>19</v>
      </c>
      <c r="DH267" s="665">
        <f>'3A 2025-2026 REPORTE CALIFICACI'!AI33</f>
        <v>64</v>
      </c>
      <c r="DI267" s="664" t="str">
        <f>'3A 2025-2026 REPORTE CALIFICACI'!AJ33</f>
        <v/>
      </c>
      <c r="DJ267" s="664" t="str">
        <f>'3A 2025-2026 REPORTE CALIFICACI'!AK33</f>
        <v/>
      </c>
      <c r="DK267" s="664" t="str">
        <f>'3A 2025-2026 REPORTE CALIFICACI'!AL33</f>
        <v>R</v>
      </c>
      <c r="DL267" s="666"/>
      <c r="DM267" s="667"/>
      <c r="DN267" s="661"/>
      <c r="DO267" s="662" t="s">
        <v>1014</v>
      </c>
      <c r="DP267" s="663" t="s">
        <v>980</v>
      </c>
      <c r="DQ267" s="664">
        <f>'3A 2025-2026 REPORTE CALIFICACI'!E34</f>
        <v>83</v>
      </c>
      <c r="DR267" s="664">
        <f>'3A 2025-2026 REPORTE CALIFICACI'!F34</f>
        <v>82</v>
      </c>
      <c r="DS267" s="665">
        <f>'3A 2025-2026 REPORTE CALIFICACI'!G34</f>
        <v>78</v>
      </c>
      <c r="DT267" s="664">
        <f>'3A 2025-2026 REPORTE CALIFICACI'!H34</f>
        <v>0</v>
      </c>
      <c r="DU267" s="664">
        <f>'3A 2025-2026 REPORTE CALIFICACI'!I34</f>
        <v>71</v>
      </c>
      <c r="DV267" s="664">
        <f>'3A 2025-2026 REPORTE CALIFICACI'!J34</f>
        <v>77</v>
      </c>
      <c r="DW267" s="664">
        <f>'3A 2025-2026 REPORTE CALIFICACI'!K34</f>
        <v>80</v>
      </c>
      <c r="DX267" s="664">
        <f>'3A 2025-2026 REPORTE CALIFICACI'!L34</f>
        <v>0</v>
      </c>
      <c r="DY267" s="664">
        <f>'3A 2025-2026 REPORTE CALIFICACI'!M34</f>
        <v>84</v>
      </c>
      <c r="DZ267" s="664">
        <f>'3A 2025-2026 REPORTE CALIFICACI'!N34</f>
        <v>89</v>
      </c>
      <c r="EA267" s="664">
        <f>'3A 2025-2026 REPORTE CALIFICACI'!O34</f>
        <v>86</v>
      </c>
      <c r="EB267" s="664">
        <f>'3A 2025-2026 REPORTE CALIFICACI'!P34</f>
        <v>0</v>
      </c>
      <c r="EC267" s="664">
        <f>'3A 2025-2026 REPORTE CALIFICACI'!Q34</f>
        <v>87</v>
      </c>
      <c r="ED267" s="664">
        <f>'3A 2025-2026 REPORTE CALIFICACI'!R34</f>
        <v>88</v>
      </c>
      <c r="EE267" s="664">
        <f>'3A 2025-2026 REPORTE CALIFICACI'!S34</f>
        <v>86</v>
      </c>
      <c r="EF267" s="664">
        <f>'3A 2025-2026 REPORTE CALIFICACI'!T34</f>
        <v>0</v>
      </c>
      <c r="EG267" s="716">
        <f>'3A 2025-2026 REPORTE CALIFICACI'!U34</f>
        <v>60.75</v>
      </c>
      <c r="EH267" s="716">
        <f>'3A 2025-2026 REPORTE CALIFICACI'!V34</f>
        <v>57</v>
      </c>
      <c r="EI267" s="716">
        <f>'3A 2025-2026 REPORTE CALIFICACI'!W34</f>
        <v>64.75</v>
      </c>
      <c r="EJ267" s="716">
        <f>'3A 2025-2026 REPORTE CALIFICACI'!X34</f>
        <v>65.25</v>
      </c>
      <c r="EK267" s="665">
        <f>'3A 2025-2026 REPORTE CALIFICACI'!Y34</f>
        <v>61.9375</v>
      </c>
      <c r="EL267" s="717">
        <f>'3A 2025-2026 REPORTE CALIFICACI'!Z34</f>
        <v>0.5103921569</v>
      </c>
      <c r="EM267" s="665">
        <f>'3A 2025-2026 REPORTE CALIFICACI'!AA34</f>
        <v>30.96875</v>
      </c>
      <c r="EN267" s="665" t="str">
        <f>'3A 2025-2026 REPORTE CALIFICACI'!AB34</f>
        <v/>
      </c>
      <c r="EO267" s="665" t="str">
        <f>'3A 2025-2026 REPORTE CALIFICACI'!AC34</f>
        <v/>
      </c>
      <c r="EP267" s="665">
        <f>'3A 2025-2026 REPORTE CALIFICACI'!AD34</f>
        <v>31</v>
      </c>
      <c r="EQ267" s="665">
        <f>'3A 2025-2026 REPORTE CALIFICACI'!AE34</f>
        <v>18.58125</v>
      </c>
      <c r="ER267" s="665" t="str">
        <f>'3A 2025-2026 REPORTE CALIFICACI'!AF34</f>
        <v/>
      </c>
      <c r="ES267" s="665" t="str">
        <f>'3A 2025-2026 REPORTE CALIFICACI'!AG34</f>
        <v/>
      </c>
      <c r="ET267" s="665">
        <f>'3A 2025-2026 REPORTE CALIFICACI'!AH34</f>
        <v>19</v>
      </c>
      <c r="EU267" s="665">
        <f>'3A 2025-2026 REPORTE CALIFICACI'!AI34</f>
        <v>61.9375</v>
      </c>
      <c r="EV267" s="664" t="str">
        <f>'3A 2025-2026 REPORTE CALIFICACI'!AJ34</f>
        <v/>
      </c>
      <c r="EW267" s="664" t="str">
        <f>'3A 2025-2026 REPORTE CALIFICACI'!AK34</f>
        <v/>
      </c>
      <c r="EX267" s="664" t="str">
        <f>'3A 2025-2026 REPORTE CALIFICACI'!AL34</f>
        <v>R</v>
      </c>
      <c r="EY267" s="666"/>
    </row>
    <row r="268" ht="75.0" customHeight="1">
      <c r="A268" s="661"/>
      <c r="B268" s="47"/>
      <c r="C268" s="663" t="s">
        <v>1015</v>
      </c>
      <c r="D268" s="664">
        <f>'3A 2025-2026 REPORTE CALIFICACI'!AM31</f>
        <v>0</v>
      </c>
      <c r="E268" s="664">
        <f>'3A 2025-2026 REPORTE CALIFICACI'!AN31</f>
        <v>0</v>
      </c>
      <c r="F268" s="664">
        <f>'3A 2025-2026 REPORTE CALIFICACI'!AO31</f>
        <v>0</v>
      </c>
      <c r="G268" s="664">
        <f>'3A 2025-2026 REPORTE CALIFICACI'!AP31</f>
        <v>0</v>
      </c>
      <c r="H268" s="664">
        <f>'3A 2025-2026 REPORTE CALIFICACI'!AQ31</f>
        <v>0</v>
      </c>
      <c r="I268" s="664">
        <f>'3A 2025-2026 REPORTE CALIFICACI'!AR31</f>
        <v>0</v>
      </c>
      <c r="J268" s="664">
        <f>'3A 2025-2026 REPORTE CALIFICACI'!AS31</f>
        <v>0</v>
      </c>
      <c r="K268" s="664">
        <f>'3A 2025-2026 REPORTE CALIFICACI'!AT31</f>
        <v>0</v>
      </c>
      <c r="L268" s="664">
        <f>'3A 2025-2026 REPORTE CALIFICACI'!AU31</f>
        <v>0</v>
      </c>
      <c r="M268" s="664">
        <f>'3A 2025-2026 REPORTE CALIFICACI'!AV31</f>
        <v>0</v>
      </c>
      <c r="N268" s="664">
        <f>'3A 2025-2026 REPORTE CALIFICACI'!AW31</f>
        <v>0</v>
      </c>
      <c r="O268" s="664">
        <f>'3A 2025-2026 REPORTE CALIFICACI'!AX31</f>
        <v>0</v>
      </c>
      <c r="P268" s="664">
        <f>'3A 2025-2026 REPORTE CALIFICACI'!AY31</f>
        <v>0</v>
      </c>
      <c r="Q268" s="664">
        <f>'3A 2025-2026 REPORTE CALIFICACI'!AZ31</f>
        <v>0</v>
      </c>
      <c r="R268" s="664">
        <f>'3A 2025-2026 REPORTE CALIFICACI'!BA31</f>
        <v>0</v>
      </c>
      <c r="S268" s="664">
        <f>'3A 2025-2026 REPORTE CALIFICACI'!BB31</f>
        <v>0</v>
      </c>
      <c r="T268" s="716">
        <f>'3A 2025-2026 REPORTE CALIFICACI'!BC31</f>
        <v>0</v>
      </c>
      <c r="U268" s="716">
        <f>'3A 2025-2026 REPORTE CALIFICACI'!BD31</f>
        <v>0</v>
      </c>
      <c r="V268" s="716">
        <f>'3A 2025-2026 REPORTE CALIFICACI'!BE31</f>
        <v>0</v>
      </c>
      <c r="W268" s="716">
        <f>'3A 2025-2026 REPORTE CALIFICACI'!BF31</f>
        <v>0</v>
      </c>
      <c r="X268" s="664"/>
      <c r="Y268" s="664"/>
      <c r="Z268" s="664"/>
      <c r="AA268" s="664"/>
      <c r="AB268" s="664"/>
      <c r="AC268" s="664"/>
      <c r="AD268" s="664"/>
      <c r="AE268" s="664"/>
      <c r="AF268" s="664"/>
      <c r="AG268" s="664"/>
      <c r="AH268" s="664"/>
      <c r="AI268" s="664"/>
      <c r="AJ268" s="664"/>
      <c r="AK268" s="664"/>
      <c r="AL268" s="666"/>
      <c r="AM268" s="667"/>
      <c r="AN268" s="661"/>
      <c r="AO268" s="47"/>
      <c r="AP268" s="663" t="s">
        <v>1015</v>
      </c>
      <c r="AQ268" s="664">
        <f>'3A 2025-2026 REPORTE CALIFICACI'!AM32</f>
        <v>0</v>
      </c>
      <c r="AR268" s="664">
        <f>'3A 2025-2026 REPORTE CALIFICACI'!AN32</f>
        <v>0</v>
      </c>
      <c r="AS268" s="664">
        <f>'3A 2025-2026 REPORTE CALIFICACI'!AO32</f>
        <v>0</v>
      </c>
      <c r="AT268" s="664">
        <f>'3A 2025-2026 REPORTE CALIFICACI'!AP32</f>
        <v>0</v>
      </c>
      <c r="AU268" s="664">
        <f>'3A 2025-2026 REPORTE CALIFICACI'!AQ32</f>
        <v>0</v>
      </c>
      <c r="AV268" s="664">
        <f>'3A 2025-2026 REPORTE CALIFICACI'!AR32</f>
        <v>0</v>
      </c>
      <c r="AW268" s="664">
        <f>'3A 2025-2026 REPORTE CALIFICACI'!AS32</f>
        <v>0</v>
      </c>
      <c r="AX268" s="664">
        <f>'3A 2025-2026 REPORTE CALIFICACI'!AT32</f>
        <v>0</v>
      </c>
      <c r="AY268" s="664">
        <f>'3A 2025-2026 REPORTE CALIFICACI'!AU32</f>
        <v>0</v>
      </c>
      <c r="AZ268" s="664">
        <f>'3A 2025-2026 REPORTE CALIFICACI'!AV32</f>
        <v>0</v>
      </c>
      <c r="BA268" s="664">
        <f>'3A 2025-2026 REPORTE CALIFICACI'!AW32</f>
        <v>0</v>
      </c>
      <c r="BB268" s="664">
        <f>'3A 2025-2026 REPORTE CALIFICACI'!AX32</f>
        <v>0</v>
      </c>
      <c r="BC268" s="664">
        <f>'3A 2025-2026 REPORTE CALIFICACI'!AY32</f>
        <v>0</v>
      </c>
      <c r="BD268" s="664">
        <f>'3A 2025-2026 REPORTE CALIFICACI'!AZ32</f>
        <v>0</v>
      </c>
      <c r="BE268" s="664">
        <f>'3A 2025-2026 REPORTE CALIFICACI'!BA32</f>
        <v>0</v>
      </c>
      <c r="BF268" s="664">
        <f>'3A 2025-2026 REPORTE CALIFICACI'!BB32</f>
        <v>0</v>
      </c>
      <c r="BG268" s="716">
        <f>'3A 2025-2026 REPORTE CALIFICACI'!BC32</f>
        <v>0</v>
      </c>
      <c r="BH268" s="716">
        <f>'3A 2025-2026 REPORTE CALIFICACI'!BD32</f>
        <v>0</v>
      </c>
      <c r="BI268" s="716">
        <f>'3A 2025-2026 REPORTE CALIFICACI'!BE32</f>
        <v>0</v>
      </c>
      <c r="BJ268" s="716">
        <f>'3A 2025-2026 REPORTE CALIFICACI'!BF32</f>
        <v>0</v>
      </c>
      <c r="BK268" s="664"/>
      <c r="BL268" s="717">
        <f>'3A 2025-2026 REPORTE CALIFICACI'!BH32</f>
        <v>0</v>
      </c>
      <c r="BM268" s="665">
        <f>'3A 2025-2026 REPORTE CALIFICACI'!BI32</f>
        <v>0</v>
      </c>
      <c r="BN268" s="665" t="str">
        <f>'3A 2025-2026 REPORTE CALIFICACI'!BJ32</f>
        <v/>
      </c>
      <c r="BO268" s="665" t="str">
        <f>'3A 2025-2026 REPORTE CALIFICACI'!BK32</f>
        <v/>
      </c>
      <c r="BP268" s="665">
        <f>'3A 2025-2026 REPORTE CALIFICACI'!BL32</f>
        <v>0</v>
      </c>
      <c r="BQ268" s="665">
        <f>'3A 2025-2026 REPORTE CALIFICACI'!BM32</f>
        <v>0</v>
      </c>
      <c r="BR268" s="665" t="str">
        <f>'3A 2025-2026 REPORTE CALIFICACI'!BN32</f>
        <v/>
      </c>
      <c r="BS268" s="665" t="str">
        <f>'3A 2025-2026 REPORTE CALIFICACI'!BO32</f>
        <v/>
      </c>
      <c r="BT268" s="665">
        <f>'3A 2025-2026 REPORTE CALIFICACI'!BP32</f>
        <v>0</v>
      </c>
      <c r="BU268" s="664" t="str">
        <f>'3A 2025-2026 REPORTE CALIFICACI'!BQ32</f>
        <v/>
      </c>
      <c r="BV268" s="664" t="str">
        <f>'3A 2025-2026 REPORTE CALIFICACI'!BR32</f>
        <v/>
      </c>
      <c r="BW268" s="664" t="str">
        <f>'3A 2025-2026 REPORTE CALIFICACI'!BS32</f>
        <v/>
      </c>
      <c r="BX268" s="664" t="str">
        <f>'3A 2025-2026 REPORTE CALIFICACI'!BT32</f>
        <v>R</v>
      </c>
      <c r="BY268" s="666"/>
      <c r="BZ268" s="667"/>
      <c r="CA268" s="661"/>
      <c r="CB268" s="47"/>
      <c r="CC268" s="663" t="s">
        <v>1015</v>
      </c>
      <c r="CD268" s="664">
        <f>'3A 2025-2026 REPORTE CALIFICACI'!AM33</f>
        <v>0</v>
      </c>
      <c r="CE268" s="664">
        <f>'3A 2025-2026 REPORTE CALIFICACI'!AN33</f>
        <v>0</v>
      </c>
      <c r="CF268" s="664">
        <f>'3A 2025-2026 REPORTE CALIFICACI'!AO33</f>
        <v>0</v>
      </c>
      <c r="CG268" s="664">
        <f>'3A 2025-2026 REPORTE CALIFICACI'!AP33</f>
        <v>0</v>
      </c>
      <c r="CH268" s="664">
        <f>'3A 2025-2026 REPORTE CALIFICACI'!AQ33</f>
        <v>0</v>
      </c>
      <c r="CI268" s="664">
        <f>'3A 2025-2026 REPORTE CALIFICACI'!AR33</f>
        <v>0</v>
      </c>
      <c r="CJ268" s="664">
        <f>'3A 2025-2026 REPORTE CALIFICACI'!AS33</f>
        <v>0</v>
      </c>
      <c r="CK268" s="664">
        <f>'3A 2025-2026 REPORTE CALIFICACI'!AT33</f>
        <v>0</v>
      </c>
      <c r="CL268" s="664">
        <f>'3A 2025-2026 REPORTE CALIFICACI'!AU33</f>
        <v>0</v>
      </c>
      <c r="CM268" s="664">
        <f>'3A 2025-2026 REPORTE CALIFICACI'!AV33</f>
        <v>0</v>
      </c>
      <c r="CN268" s="664">
        <f>'3A 2025-2026 REPORTE CALIFICACI'!AW33</f>
        <v>0</v>
      </c>
      <c r="CO268" s="664">
        <f>'3A 2025-2026 REPORTE CALIFICACI'!AX33</f>
        <v>0</v>
      </c>
      <c r="CP268" s="664">
        <f>'3A 2025-2026 REPORTE CALIFICACI'!AY33</f>
        <v>0</v>
      </c>
      <c r="CQ268" s="664">
        <f>'3A 2025-2026 REPORTE CALIFICACI'!AZ33</f>
        <v>0</v>
      </c>
      <c r="CR268" s="664">
        <f>'3A 2025-2026 REPORTE CALIFICACI'!BA33</f>
        <v>0</v>
      </c>
      <c r="CS268" s="664">
        <f>'3A 2025-2026 REPORTE CALIFICACI'!BB33</f>
        <v>0</v>
      </c>
      <c r="CT268" s="716">
        <f>'3A 2025-2026 REPORTE CALIFICACI'!BC33</f>
        <v>0</v>
      </c>
      <c r="CU268" s="716">
        <f>'3A 2025-2026 REPORTE CALIFICACI'!BD33</f>
        <v>0</v>
      </c>
      <c r="CV268" s="716">
        <f>'3A 2025-2026 REPORTE CALIFICACI'!BE33</f>
        <v>0</v>
      </c>
      <c r="CW268" s="716">
        <f>'3A 2025-2026 REPORTE CALIFICACI'!BF33</f>
        <v>0</v>
      </c>
      <c r="CX268" s="664"/>
      <c r="CY268" s="717">
        <f>'3A 2025-2026 REPORTE CALIFICACI'!BH33</f>
        <v>0</v>
      </c>
      <c r="CZ268" s="665">
        <f>'3A 2025-2026 REPORTE CALIFICACI'!BI33</f>
        <v>0</v>
      </c>
      <c r="DA268" s="665" t="str">
        <f>'3A 2025-2026 REPORTE CALIFICACI'!BJ33</f>
        <v/>
      </c>
      <c r="DB268" s="665" t="str">
        <f>'3A 2025-2026 REPORTE CALIFICACI'!BK33</f>
        <v/>
      </c>
      <c r="DC268" s="665">
        <f>'3A 2025-2026 REPORTE CALIFICACI'!BL33</f>
        <v>0</v>
      </c>
      <c r="DD268" s="665">
        <f>'3A 2025-2026 REPORTE CALIFICACI'!BM33</f>
        <v>0</v>
      </c>
      <c r="DE268" s="665" t="str">
        <f>'3A 2025-2026 REPORTE CALIFICACI'!BN33</f>
        <v/>
      </c>
      <c r="DF268" s="665" t="str">
        <f>'3A 2025-2026 REPORTE CALIFICACI'!BO33</f>
        <v/>
      </c>
      <c r="DG268" s="665">
        <f>'3A 2025-2026 REPORTE CALIFICACI'!BP33</f>
        <v>0</v>
      </c>
      <c r="DH268" s="664" t="str">
        <f>'3A 2025-2026 REPORTE CALIFICACI'!BQ33</f>
        <v/>
      </c>
      <c r="DI268" s="664" t="str">
        <f>'3A 2025-2026 REPORTE CALIFICACI'!BR33</f>
        <v/>
      </c>
      <c r="DJ268" s="664" t="str">
        <f>'3A 2025-2026 REPORTE CALIFICACI'!BS33</f>
        <v/>
      </c>
      <c r="DK268" s="664" t="str">
        <f>'3A 2025-2026 REPORTE CALIFICACI'!BT33</f>
        <v>R</v>
      </c>
      <c r="DL268" s="666"/>
      <c r="DM268" s="667"/>
      <c r="DN268" s="661"/>
      <c r="DO268" s="47"/>
      <c r="DP268" s="663" t="s">
        <v>1015</v>
      </c>
      <c r="DQ268" s="664">
        <f>'3A 2025-2026 REPORTE CALIFICACI'!AM34</f>
        <v>0</v>
      </c>
      <c r="DR268" s="664">
        <f>'3A 2025-2026 REPORTE CALIFICACI'!AN34</f>
        <v>0</v>
      </c>
      <c r="DS268" s="664">
        <f>'3A 2025-2026 REPORTE CALIFICACI'!AO34</f>
        <v>0</v>
      </c>
      <c r="DT268" s="664">
        <f>'3A 2025-2026 REPORTE CALIFICACI'!AP34</f>
        <v>0</v>
      </c>
      <c r="DU268" s="664">
        <f>'3A 2025-2026 REPORTE CALIFICACI'!AQ34</f>
        <v>0</v>
      </c>
      <c r="DV268" s="664">
        <f>'3A 2025-2026 REPORTE CALIFICACI'!AR34</f>
        <v>0</v>
      </c>
      <c r="DW268" s="664">
        <f>'3A 2025-2026 REPORTE CALIFICACI'!AS34</f>
        <v>0</v>
      </c>
      <c r="DX268" s="664">
        <f>'3A 2025-2026 REPORTE CALIFICACI'!AT34</f>
        <v>0</v>
      </c>
      <c r="DY268" s="664">
        <f>'3A 2025-2026 REPORTE CALIFICACI'!AU34</f>
        <v>0</v>
      </c>
      <c r="DZ268" s="664">
        <f>'3A 2025-2026 REPORTE CALIFICACI'!AV34</f>
        <v>0</v>
      </c>
      <c r="EA268" s="664">
        <f>'3A 2025-2026 REPORTE CALIFICACI'!AW34</f>
        <v>0</v>
      </c>
      <c r="EB268" s="664">
        <f>'3A 2025-2026 REPORTE CALIFICACI'!AX34</f>
        <v>0</v>
      </c>
      <c r="EC268" s="664">
        <f>'3A 2025-2026 REPORTE CALIFICACI'!AY34</f>
        <v>0</v>
      </c>
      <c r="ED268" s="664">
        <f>'3A 2025-2026 REPORTE CALIFICACI'!AZ34</f>
        <v>0</v>
      </c>
      <c r="EE268" s="664">
        <f>'3A 2025-2026 REPORTE CALIFICACI'!BA34</f>
        <v>0</v>
      </c>
      <c r="EF268" s="664">
        <f>'3A 2025-2026 REPORTE CALIFICACI'!BB34</f>
        <v>0</v>
      </c>
      <c r="EG268" s="716">
        <f>'3A 2025-2026 REPORTE CALIFICACI'!BC34</f>
        <v>0</v>
      </c>
      <c r="EH268" s="716">
        <f>'3A 2025-2026 REPORTE CALIFICACI'!BD34</f>
        <v>0</v>
      </c>
      <c r="EI268" s="716">
        <f>'3A 2025-2026 REPORTE CALIFICACI'!BE34</f>
        <v>0</v>
      </c>
      <c r="EJ268" s="716">
        <f>'3A 2025-2026 REPORTE CALIFICACI'!BF34</f>
        <v>0</v>
      </c>
      <c r="EK268" s="665">
        <f>'3A 2025-2026 REPORTE CALIFICACI'!BG34</f>
        <v>0</v>
      </c>
      <c r="EL268" s="717">
        <f>'3A 2025-2026 REPORTE CALIFICACI'!BH34</f>
        <v>0</v>
      </c>
      <c r="EM268" s="665">
        <f>'3A 2025-2026 REPORTE CALIFICACI'!BI34</f>
        <v>0</v>
      </c>
      <c r="EN268" s="665" t="str">
        <f>'3A 2025-2026 REPORTE CALIFICACI'!BJ34</f>
        <v/>
      </c>
      <c r="EO268" s="665" t="str">
        <f>'3A 2025-2026 REPORTE CALIFICACI'!BK34</f>
        <v/>
      </c>
      <c r="EP268" s="665">
        <f>'3A 2025-2026 REPORTE CALIFICACI'!BL34</f>
        <v>0</v>
      </c>
      <c r="EQ268" s="665">
        <f>'3A 2025-2026 REPORTE CALIFICACI'!BM34</f>
        <v>0</v>
      </c>
      <c r="ER268" s="665" t="str">
        <f>'3A 2025-2026 REPORTE CALIFICACI'!BN34</f>
        <v/>
      </c>
      <c r="ES268" s="665" t="str">
        <f>'3A 2025-2026 REPORTE CALIFICACI'!BO34</f>
        <v/>
      </c>
      <c r="ET268" s="665">
        <f>'3A 2025-2026 REPORTE CALIFICACI'!BP34</f>
        <v>0</v>
      </c>
      <c r="EU268" s="664" t="str">
        <f>'3A 2025-2026 REPORTE CALIFICACI'!BQ34</f>
        <v/>
      </c>
      <c r="EV268" s="664" t="str">
        <f>'3A 2025-2026 REPORTE CALIFICACI'!BR34</f>
        <v/>
      </c>
      <c r="EW268" s="664" t="str">
        <f>'3A 2025-2026 REPORTE CALIFICACI'!BS34</f>
        <v/>
      </c>
      <c r="EX268" s="664" t="str">
        <f>'3A 2025-2026 REPORTE CALIFICACI'!BT34</f>
        <v>R</v>
      </c>
      <c r="EY268" s="666"/>
    </row>
    <row r="269" ht="76.5" customHeight="1">
      <c r="A269" s="661"/>
      <c r="B269" s="47"/>
      <c r="C269" s="663" t="s">
        <v>1016</v>
      </c>
      <c r="D269" s="664">
        <f>'3A 2025-2026 REPORTE CALIFICACI'!BU31</f>
        <v>80</v>
      </c>
      <c r="E269" s="664">
        <f>'3A 2025-2026 REPORTE CALIFICACI'!BV31</f>
        <v>70</v>
      </c>
      <c r="F269" s="664">
        <f>'3A 2025-2026 REPORTE CALIFICACI'!BW31</f>
        <v>71</v>
      </c>
      <c r="G269" s="664">
        <f>'3A 2025-2026 REPORTE CALIFICACI'!BX31</f>
        <v>0</v>
      </c>
      <c r="H269" s="664">
        <f>'3A 2025-2026 REPORTE CALIFICACI'!BY31</f>
        <v>84</v>
      </c>
      <c r="I269" s="664">
        <f>'3A 2025-2026 REPORTE CALIFICACI'!BZ31</f>
        <v>71</v>
      </c>
      <c r="J269" s="664">
        <f>'3A 2025-2026 REPORTE CALIFICACI'!CA31</f>
        <v>70</v>
      </c>
      <c r="K269" s="664">
        <f>'3A 2025-2026 REPORTE CALIFICACI'!CB31</f>
        <v>0</v>
      </c>
      <c r="L269" s="664">
        <f>'3A 2025-2026 REPORTE CALIFICACI'!CC31</f>
        <v>85</v>
      </c>
      <c r="M269" s="664">
        <f>'3A 2025-2026 REPORTE CALIFICACI'!CD31</f>
        <v>71</v>
      </c>
      <c r="N269" s="664">
        <f>'3A 2025-2026 REPORTE CALIFICACI'!CE31</f>
        <v>71</v>
      </c>
      <c r="O269" s="664">
        <f>'3A 2025-2026 REPORTE CALIFICACI'!CF31</f>
        <v>0</v>
      </c>
      <c r="P269" s="664">
        <f>'3A 2025-2026 REPORTE CALIFICACI'!CG31</f>
        <v>88</v>
      </c>
      <c r="Q269" s="664">
        <f>'3A 2025-2026 REPORTE CALIFICACI'!CH31</f>
        <v>70</v>
      </c>
      <c r="R269" s="664">
        <f>'3A 2025-2026 REPORTE CALIFICACI'!CI31</f>
        <v>71</v>
      </c>
      <c r="S269" s="664">
        <f>'3A 2025-2026 REPORTE CALIFICACI'!CJ31</f>
        <v>0</v>
      </c>
      <c r="T269" s="716">
        <f>'3A 2025-2026 REPORTE CALIFICACI'!CK31</f>
        <v>55.25</v>
      </c>
      <c r="U269" s="716">
        <f>'3A 2025-2026 REPORTE CALIFICACI'!CL31</f>
        <v>56.25</v>
      </c>
      <c r="V269" s="716">
        <f>'3A 2025-2026 REPORTE CALIFICACI'!CM31</f>
        <v>56.75</v>
      </c>
      <c r="W269" s="716">
        <f>'3A 2025-2026 REPORTE CALIFICACI'!CN31</f>
        <v>57.25</v>
      </c>
      <c r="X269" s="664"/>
      <c r="Y269" s="664"/>
      <c r="Z269" s="664"/>
      <c r="AA269" s="664"/>
      <c r="AB269" s="664"/>
      <c r="AC269" s="664"/>
      <c r="AD269" s="664"/>
      <c r="AE269" s="664"/>
      <c r="AF269" s="664"/>
      <c r="AG269" s="664"/>
      <c r="AH269" s="664"/>
      <c r="AI269" s="664"/>
      <c r="AJ269" s="664"/>
      <c r="AK269" s="664"/>
      <c r="AL269" s="666"/>
      <c r="AM269" s="667"/>
      <c r="AN269" s="661"/>
      <c r="AO269" s="47"/>
      <c r="AP269" s="663" t="s">
        <v>1016</v>
      </c>
      <c r="AQ269" s="664">
        <f>'3A 2025-2026 REPORTE CALIFICACI'!BU32</f>
        <v>83</v>
      </c>
      <c r="AR269" s="664">
        <f>'3A 2025-2026 REPORTE CALIFICACI'!BV32</f>
        <v>86</v>
      </c>
      <c r="AS269" s="664">
        <f>'3A 2025-2026 REPORTE CALIFICACI'!BW32</f>
        <v>83</v>
      </c>
      <c r="AT269" s="664">
        <f>'3A 2025-2026 REPORTE CALIFICACI'!BX32</f>
        <v>0</v>
      </c>
      <c r="AU269" s="664">
        <f>'3A 2025-2026 REPORTE CALIFICACI'!BY32</f>
        <v>85</v>
      </c>
      <c r="AV269" s="664">
        <f>'3A 2025-2026 REPORTE CALIFICACI'!BZ32</f>
        <v>88</v>
      </c>
      <c r="AW269" s="664">
        <f>'3A 2025-2026 REPORTE CALIFICACI'!CA32</f>
        <v>84</v>
      </c>
      <c r="AX269" s="664">
        <f>'3A 2025-2026 REPORTE CALIFICACI'!CB32</f>
        <v>0</v>
      </c>
      <c r="AY269" s="664">
        <f>'3A 2025-2026 REPORTE CALIFICACI'!CC32</f>
        <v>95</v>
      </c>
      <c r="AZ269" s="664">
        <f>'3A 2025-2026 REPORTE CALIFICACI'!CD32</f>
        <v>95</v>
      </c>
      <c r="BA269" s="664">
        <f>'3A 2025-2026 REPORTE CALIFICACI'!CE32</f>
        <v>93</v>
      </c>
      <c r="BB269" s="664">
        <f>'3A 2025-2026 REPORTE CALIFICACI'!CF32</f>
        <v>0</v>
      </c>
      <c r="BC269" s="664">
        <f>'3A 2025-2026 REPORTE CALIFICACI'!CG32</f>
        <v>93</v>
      </c>
      <c r="BD269" s="664">
        <f>'3A 2025-2026 REPORTE CALIFICACI'!CH32</f>
        <v>95</v>
      </c>
      <c r="BE269" s="664">
        <f>'3A 2025-2026 REPORTE CALIFICACI'!CI32</f>
        <v>93</v>
      </c>
      <c r="BF269" s="664">
        <f>'3A 2025-2026 REPORTE CALIFICACI'!CJ32</f>
        <v>0</v>
      </c>
      <c r="BG269" s="716">
        <f>'3A 2025-2026 REPORTE CALIFICACI'!CK32</f>
        <v>63</v>
      </c>
      <c r="BH269" s="716">
        <f>'3A 2025-2026 REPORTE CALIFICACI'!CL32</f>
        <v>64.25</v>
      </c>
      <c r="BI269" s="716">
        <f>'3A 2025-2026 REPORTE CALIFICACI'!CM32</f>
        <v>70.75</v>
      </c>
      <c r="BJ269" s="716">
        <f>'3A 2025-2026 REPORTE CALIFICACI'!CN32</f>
        <v>70.25</v>
      </c>
      <c r="BK269" s="664"/>
      <c r="BL269" s="717">
        <f>'3A 2025-2026 REPORTE CALIFICACI'!CP32</f>
        <v>0.68</v>
      </c>
      <c r="BM269" s="665">
        <f>'3A 2025-2026 REPORTE CALIFICACI'!CQ32</f>
        <v>33.53125</v>
      </c>
      <c r="BN269" s="665" t="str">
        <f>'3A 2025-2026 REPORTE CALIFICACI'!CR32</f>
        <v/>
      </c>
      <c r="BO269" s="665" t="str">
        <f>'3A 2025-2026 REPORTE CALIFICACI'!CS32</f>
        <v/>
      </c>
      <c r="BP269" s="665">
        <f>'3A 2025-2026 REPORTE CALIFICACI'!CT32</f>
        <v>34</v>
      </c>
      <c r="BQ269" s="665">
        <f>'3A 2025-2026 REPORTE CALIFICACI'!CU32</f>
        <v>20.11875</v>
      </c>
      <c r="BR269" s="665" t="str">
        <f>'3A 2025-2026 REPORTE CALIFICACI'!CV32</f>
        <v/>
      </c>
      <c r="BS269" s="665" t="str">
        <f>'3A 2025-2026 REPORTE CALIFICACI'!CW32</f>
        <v/>
      </c>
      <c r="BT269" s="665">
        <f>'3A 2025-2026 REPORTE CALIFICACI'!CX32</f>
        <v>20</v>
      </c>
      <c r="BU269" s="665">
        <f>'3A 2025-2026 REPORTE CALIFICACI'!CY32</f>
        <v>67.0625</v>
      </c>
      <c r="BV269" s="665" t="str">
        <f>'3A 2025-2026 REPORTE CALIFICACI'!CZ32</f>
        <v/>
      </c>
      <c r="BW269" s="664" t="str">
        <f>'3A 2025-2026 REPORTE CALIFICACI'!DA32</f>
        <v/>
      </c>
      <c r="BX269" s="664" t="str">
        <f>'3A 2025-2026 REPORTE CALIFICACI'!DB32</f>
        <v>R</v>
      </c>
      <c r="BY269" s="666"/>
      <c r="BZ269" s="667"/>
      <c r="CA269" s="661"/>
      <c r="CB269" s="47"/>
      <c r="CC269" s="663" t="s">
        <v>1016</v>
      </c>
      <c r="CD269" s="664">
        <f>'3A 2025-2026 REPORTE CALIFICACI'!BU33</f>
        <v>81</v>
      </c>
      <c r="CE269" s="664">
        <f>'3A 2025-2026 REPORTE CALIFICACI'!BV33</f>
        <v>80</v>
      </c>
      <c r="CF269" s="664">
        <f>'3A 2025-2026 REPORTE CALIFICACI'!BW33</f>
        <v>80</v>
      </c>
      <c r="CG269" s="664">
        <f>'3A 2025-2026 REPORTE CALIFICACI'!BX33</f>
        <v>0</v>
      </c>
      <c r="CH269" s="664">
        <f>'3A 2025-2026 REPORTE CALIFICACI'!BY33</f>
        <v>82</v>
      </c>
      <c r="CI269" s="664">
        <f>'3A 2025-2026 REPORTE CALIFICACI'!BZ33</f>
        <v>81</v>
      </c>
      <c r="CJ269" s="664">
        <f>'3A 2025-2026 REPORTE CALIFICACI'!CA33</f>
        <v>81</v>
      </c>
      <c r="CK269" s="664">
        <f>'3A 2025-2026 REPORTE CALIFICACI'!CB33</f>
        <v>0</v>
      </c>
      <c r="CL269" s="664">
        <f>'3A 2025-2026 REPORTE CALIFICACI'!CC33</f>
        <v>84</v>
      </c>
      <c r="CM269" s="664">
        <f>'3A 2025-2026 REPORTE CALIFICACI'!CD33</f>
        <v>80</v>
      </c>
      <c r="CN269" s="664">
        <f>'3A 2025-2026 REPORTE CALIFICACI'!CE33</f>
        <v>81</v>
      </c>
      <c r="CO269" s="664">
        <f>'3A 2025-2026 REPORTE CALIFICACI'!CF33</f>
        <v>0</v>
      </c>
      <c r="CP269" s="664">
        <f>'3A 2025-2026 REPORTE CALIFICACI'!CG33</f>
        <v>86</v>
      </c>
      <c r="CQ269" s="664">
        <f>'3A 2025-2026 REPORTE CALIFICACI'!CH33</f>
        <v>82</v>
      </c>
      <c r="CR269" s="664">
        <f>'3A 2025-2026 REPORTE CALIFICACI'!CI33</f>
        <v>81</v>
      </c>
      <c r="CS269" s="664">
        <f>'3A 2025-2026 REPORTE CALIFICACI'!CJ33</f>
        <v>0</v>
      </c>
      <c r="CT269" s="716">
        <f>'3A 2025-2026 REPORTE CALIFICACI'!CK33</f>
        <v>60.25</v>
      </c>
      <c r="CU269" s="716">
        <f>'3A 2025-2026 REPORTE CALIFICACI'!CL33</f>
        <v>61</v>
      </c>
      <c r="CV269" s="716">
        <f>'3A 2025-2026 REPORTE CALIFICACI'!CM33</f>
        <v>61.25</v>
      </c>
      <c r="CW269" s="716">
        <f>'3A 2025-2026 REPORTE CALIFICACI'!CN33</f>
        <v>62.25</v>
      </c>
      <c r="CX269" s="664"/>
      <c r="CY269" s="717">
        <f>'3A 2025-2026 REPORTE CALIFICACI'!CP33</f>
        <v>0.6466666667</v>
      </c>
      <c r="CZ269" s="665">
        <f>'3A 2025-2026 REPORTE CALIFICACI'!CQ33</f>
        <v>30.59375</v>
      </c>
      <c r="DA269" s="665" t="str">
        <f>'3A 2025-2026 REPORTE CALIFICACI'!CR33</f>
        <v/>
      </c>
      <c r="DB269" s="665" t="str">
        <f>'3A 2025-2026 REPORTE CALIFICACI'!CS33</f>
        <v/>
      </c>
      <c r="DC269" s="665">
        <f>'3A 2025-2026 REPORTE CALIFICACI'!CT33</f>
        <v>31</v>
      </c>
      <c r="DD269" s="665">
        <f>'3A 2025-2026 REPORTE CALIFICACI'!CU33</f>
        <v>18.35625</v>
      </c>
      <c r="DE269" s="665" t="str">
        <f>'3A 2025-2026 REPORTE CALIFICACI'!CV33</f>
        <v/>
      </c>
      <c r="DF269" s="665" t="str">
        <f>'3A 2025-2026 REPORTE CALIFICACI'!CW33</f>
        <v/>
      </c>
      <c r="DG269" s="665">
        <f>'3A 2025-2026 REPORTE CALIFICACI'!CX33</f>
        <v>18</v>
      </c>
      <c r="DH269" s="665">
        <f>'3A 2025-2026 REPORTE CALIFICACI'!CY33</f>
        <v>61.1875</v>
      </c>
      <c r="DI269" s="665" t="str">
        <f>'3A 2025-2026 REPORTE CALIFICACI'!CZ33</f>
        <v/>
      </c>
      <c r="DJ269" s="664" t="str">
        <f>'3A 2025-2026 REPORTE CALIFICACI'!DA33</f>
        <v/>
      </c>
      <c r="DK269" s="664" t="str">
        <f>'3A 2025-2026 REPORTE CALIFICACI'!DB33</f>
        <v>R</v>
      </c>
      <c r="DL269" s="666"/>
      <c r="DM269" s="667"/>
      <c r="DN269" s="661"/>
      <c r="DO269" s="47"/>
      <c r="DP269" s="663" t="s">
        <v>1016</v>
      </c>
      <c r="DQ269" s="664">
        <f>'3A 2025-2026 REPORTE CALIFICACI'!BU34</f>
        <v>75</v>
      </c>
      <c r="DR269" s="664">
        <f>'3A 2025-2026 REPORTE CALIFICACI'!BV34</f>
        <v>70</v>
      </c>
      <c r="DS269" s="664">
        <f>'3A 2025-2026 REPORTE CALIFICACI'!BW34</f>
        <v>71</v>
      </c>
      <c r="DT269" s="664">
        <f>'3A 2025-2026 REPORTE CALIFICACI'!BX34</f>
        <v>0</v>
      </c>
      <c r="DU269" s="664">
        <f>'3A 2025-2026 REPORTE CALIFICACI'!BY34</f>
        <v>73</v>
      </c>
      <c r="DV269" s="664">
        <f>'3A 2025-2026 REPORTE CALIFICACI'!BZ34</f>
        <v>70</v>
      </c>
      <c r="DW269" s="664">
        <f>'3A 2025-2026 REPORTE CALIFICACI'!CA34</f>
        <v>70</v>
      </c>
      <c r="DX269" s="664">
        <f>'3A 2025-2026 REPORTE CALIFICACI'!CB34</f>
        <v>0</v>
      </c>
      <c r="DY269" s="664">
        <f>'3A 2025-2026 REPORTE CALIFICACI'!CC34</f>
        <v>82</v>
      </c>
      <c r="DZ269" s="664">
        <f>'3A 2025-2026 REPORTE CALIFICACI'!CD34</f>
        <v>81</v>
      </c>
      <c r="EA269" s="664">
        <f>'3A 2025-2026 REPORTE CALIFICACI'!CE34</f>
        <v>70</v>
      </c>
      <c r="EB269" s="664">
        <f>'3A 2025-2026 REPORTE CALIFICACI'!CF34</f>
        <v>0</v>
      </c>
      <c r="EC269" s="664">
        <f>'3A 2025-2026 REPORTE CALIFICACI'!CG34</f>
        <v>80</v>
      </c>
      <c r="ED269" s="664">
        <f>'3A 2025-2026 REPORTE CALIFICACI'!CH34</f>
        <v>81</v>
      </c>
      <c r="EE269" s="664">
        <f>'3A 2025-2026 REPORTE CALIFICACI'!CI34</f>
        <v>70</v>
      </c>
      <c r="EF269" s="664">
        <f>'3A 2025-2026 REPORTE CALIFICACI'!CJ34</f>
        <v>0</v>
      </c>
      <c r="EG269" s="716">
        <f>'3A 2025-2026 REPORTE CALIFICACI'!CK34</f>
        <v>54</v>
      </c>
      <c r="EH269" s="716">
        <f>'3A 2025-2026 REPORTE CALIFICACI'!CL34</f>
        <v>53.25</v>
      </c>
      <c r="EI269" s="716">
        <f>'3A 2025-2026 REPORTE CALIFICACI'!CM34</f>
        <v>58.25</v>
      </c>
      <c r="EJ269" s="716">
        <f>'3A 2025-2026 REPORTE CALIFICACI'!CN34</f>
        <v>57.75</v>
      </c>
      <c r="EK269" s="665">
        <f>'3A 2025-2026 REPORTE CALIFICACI'!CO34</f>
        <v>55.8125</v>
      </c>
      <c r="EL269" s="717">
        <f>'3A 2025-2026 REPORTE CALIFICACI'!CP34</f>
        <v>0.656547619</v>
      </c>
      <c r="EM269" s="665">
        <f>'3A 2025-2026 REPORTE CALIFICACI'!CQ34</f>
        <v>27.90625</v>
      </c>
      <c r="EN269" s="665" t="str">
        <f>'3A 2025-2026 REPORTE CALIFICACI'!CR34</f>
        <v/>
      </c>
      <c r="EO269" s="665" t="str">
        <f>'3A 2025-2026 REPORTE CALIFICACI'!CS34</f>
        <v/>
      </c>
      <c r="EP269" s="665">
        <f>'3A 2025-2026 REPORTE CALIFICACI'!CT34</f>
        <v>28</v>
      </c>
      <c r="EQ269" s="665">
        <f>'3A 2025-2026 REPORTE CALIFICACI'!CU34</f>
        <v>16.74375</v>
      </c>
      <c r="ER269" s="665" t="str">
        <f>'3A 2025-2026 REPORTE CALIFICACI'!CV34</f>
        <v/>
      </c>
      <c r="ES269" s="665" t="str">
        <f>'3A 2025-2026 REPORTE CALIFICACI'!CW34</f>
        <v/>
      </c>
      <c r="ET269" s="665">
        <f>'3A 2025-2026 REPORTE CALIFICACI'!CX34</f>
        <v>17</v>
      </c>
      <c r="EU269" s="665">
        <f>'3A 2025-2026 REPORTE CALIFICACI'!CY34</f>
        <v>55.8125</v>
      </c>
      <c r="EV269" s="665" t="str">
        <f>'3A 2025-2026 REPORTE CALIFICACI'!CZ34</f>
        <v/>
      </c>
      <c r="EW269" s="664" t="str">
        <f>'3A 2025-2026 REPORTE CALIFICACI'!DA34</f>
        <v/>
      </c>
      <c r="EX269" s="664" t="str">
        <f>'3A 2025-2026 REPORTE CALIFICACI'!DB34</f>
        <v>R</v>
      </c>
      <c r="EY269" s="666"/>
    </row>
    <row r="270" ht="52.5" customHeight="1">
      <c r="A270" s="661"/>
      <c r="B270" s="47"/>
      <c r="C270" s="663" t="s">
        <v>1017</v>
      </c>
      <c r="D270" s="664">
        <f>'3A 2025-2026 REPORTE CALIFICACI'!DC31</f>
        <v>90</v>
      </c>
      <c r="E270" s="664">
        <f>'3A 2025-2026 REPORTE CALIFICACI'!DD31</f>
        <v>71</v>
      </c>
      <c r="F270" s="664">
        <f>'3A 2025-2026 REPORTE CALIFICACI'!DE31</f>
        <v>78</v>
      </c>
      <c r="G270" s="664">
        <f>'3A 2025-2026 REPORTE CALIFICACI'!DF31</f>
        <v>0</v>
      </c>
      <c r="H270" s="664">
        <f>'3A 2025-2026 REPORTE CALIFICACI'!DG31</f>
        <v>77</v>
      </c>
      <c r="I270" s="664">
        <f>'3A 2025-2026 REPORTE CALIFICACI'!DH31</f>
        <v>80</v>
      </c>
      <c r="J270" s="664">
        <f>'3A 2025-2026 REPORTE CALIFICACI'!DI31</f>
        <v>75</v>
      </c>
      <c r="K270" s="664">
        <f>'3A 2025-2026 REPORTE CALIFICACI'!DJ31</f>
        <v>0</v>
      </c>
      <c r="L270" s="664">
        <f>'3A 2025-2026 REPORTE CALIFICACI'!DK31</f>
        <v>80</v>
      </c>
      <c r="M270" s="664">
        <f>'3A 2025-2026 REPORTE CALIFICACI'!DL31</f>
        <v>84</v>
      </c>
      <c r="N270" s="664">
        <f>'3A 2025-2026 REPORTE CALIFICACI'!DM31</f>
        <v>81</v>
      </c>
      <c r="O270" s="664">
        <f>'3A 2025-2026 REPORTE CALIFICACI'!DN31</f>
        <v>0</v>
      </c>
      <c r="P270" s="664">
        <f>'3A 2025-2026 REPORTE CALIFICACI'!DO31</f>
        <v>81</v>
      </c>
      <c r="Q270" s="664">
        <f>'3A 2025-2026 REPORTE CALIFICACI'!DP31</f>
        <v>80</v>
      </c>
      <c r="R270" s="664">
        <f>'3A 2025-2026 REPORTE CALIFICACI'!DQ31</f>
        <v>80</v>
      </c>
      <c r="S270" s="664">
        <f>'3A 2025-2026 REPORTE CALIFICACI'!DR31</f>
        <v>0</v>
      </c>
      <c r="T270" s="716">
        <f>'3A 2025-2026 REPORTE CALIFICACI'!DS31</f>
        <v>59.75</v>
      </c>
      <c r="U270" s="716">
        <f>'3A 2025-2026 REPORTE CALIFICACI'!DT31</f>
        <v>58</v>
      </c>
      <c r="V270" s="716">
        <f>'3A 2025-2026 REPORTE CALIFICACI'!DU31</f>
        <v>61.25</v>
      </c>
      <c r="W270" s="716">
        <f>'3A 2025-2026 REPORTE CALIFICACI'!DV31</f>
        <v>60.25</v>
      </c>
      <c r="X270" s="664"/>
      <c r="Y270" s="664"/>
      <c r="Z270" s="664"/>
      <c r="AA270" s="664"/>
      <c r="AB270" s="664"/>
      <c r="AC270" s="664"/>
      <c r="AD270" s="664"/>
      <c r="AE270" s="664"/>
      <c r="AF270" s="664"/>
      <c r="AG270" s="664"/>
      <c r="AH270" s="664"/>
      <c r="AI270" s="664"/>
      <c r="AJ270" s="664"/>
      <c r="AK270" s="664"/>
      <c r="AL270" s="666"/>
      <c r="AM270" s="667"/>
      <c r="AN270" s="661"/>
      <c r="AO270" s="47"/>
      <c r="AP270" s="663" t="s">
        <v>1017</v>
      </c>
      <c r="AQ270" s="664">
        <f>'3A 2025-2026 REPORTE CALIFICACI'!DC32</f>
        <v>84</v>
      </c>
      <c r="AR270" s="664">
        <f>'3A 2025-2026 REPORTE CALIFICACI'!DD32</f>
        <v>72</v>
      </c>
      <c r="AS270" s="664">
        <f>'3A 2025-2026 REPORTE CALIFICACI'!DE32</f>
        <v>80</v>
      </c>
      <c r="AT270" s="664">
        <f>'3A 2025-2026 REPORTE CALIFICACI'!DF32</f>
        <v>0</v>
      </c>
      <c r="AU270" s="664">
        <f>'3A 2025-2026 REPORTE CALIFICACI'!DG32</f>
        <v>75</v>
      </c>
      <c r="AV270" s="664">
        <f>'3A 2025-2026 REPORTE CALIFICACI'!DH32</f>
        <v>90</v>
      </c>
      <c r="AW270" s="664">
        <f>'3A 2025-2026 REPORTE CALIFICACI'!DI32</f>
        <v>84</v>
      </c>
      <c r="AX270" s="664">
        <f>'3A 2025-2026 REPORTE CALIFICACI'!DJ32</f>
        <v>0</v>
      </c>
      <c r="AY270" s="664">
        <f>'3A 2025-2026 REPORTE CALIFICACI'!DK32</f>
        <v>85</v>
      </c>
      <c r="AZ270" s="664">
        <f>'3A 2025-2026 REPORTE CALIFICACI'!DL32</f>
        <v>85</v>
      </c>
      <c r="BA270" s="664">
        <f>'3A 2025-2026 REPORTE CALIFICACI'!DM32</f>
        <v>85</v>
      </c>
      <c r="BB270" s="664">
        <f>'3A 2025-2026 REPORTE CALIFICACI'!DN32</f>
        <v>0</v>
      </c>
      <c r="BC270" s="664">
        <f>'3A 2025-2026 REPORTE CALIFICACI'!DO32</f>
        <v>85</v>
      </c>
      <c r="BD270" s="664">
        <f>'3A 2025-2026 REPORTE CALIFICACI'!DP32</f>
        <v>81</v>
      </c>
      <c r="BE270" s="664">
        <f>'3A 2025-2026 REPORTE CALIFICACI'!DQ32</f>
        <v>86</v>
      </c>
      <c r="BF270" s="664">
        <f>'3A 2025-2026 REPORTE CALIFICACI'!DR32</f>
        <v>0</v>
      </c>
      <c r="BG270" s="716">
        <f>'3A 2025-2026 REPORTE CALIFICACI'!DS32</f>
        <v>59</v>
      </c>
      <c r="BH270" s="716">
        <f>'3A 2025-2026 REPORTE CALIFICACI'!DT32</f>
        <v>62.25</v>
      </c>
      <c r="BI270" s="716">
        <f>'3A 2025-2026 REPORTE CALIFICACI'!DU32</f>
        <v>63.75</v>
      </c>
      <c r="BJ270" s="716">
        <f>'3A 2025-2026 REPORTE CALIFICACI'!DV32</f>
        <v>63</v>
      </c>
      <c r="BK270" s="664"/>
      <c r="BL270" s="717">
        <f>'3A 2025-2026 REPORTE CALIFICACI'!DX32</f>
        <v>0.6891812865</v>
      </c>
      <c r="BM270" s="665">
        <f>'3A 2025-2026 REPORTE CALIFICACI'!DY32</f>
        <v>31</v>
      </c>
      <c r="BN270" s="665" t="str">
        <f>'3A 2025-2026 REPORTE CALIFICACI'!DZ32</f>
        <v/>
      </c>
      <c r="BO270" s="665" t="str">
        <f>'3A 2025-2026 REPORTE CALIFICACI'!EA32</f>
        <v/>
      </c>
      <c r="BP270" s="665">
        <f>'3A 2025-2026 REPORTE CALIFICACI'!EB32</f>
        <v>31</v>
      </c>
      <c r="BQ270" s="665">
        <f>'3A 2025-2026 REPORTE CALIFICACI'!EC32</f>
        <v>18.6</v>
      </c>
      <c r="BR270" s="665" t="str">
        <f>'3A 2025-2026 REPORTE CALIFICACI'!ED32</f>
        <v/>
      </c>
      <c r="BS270" s="665" t="str">
        <f>'3A 2025-2026 REPORTE CALIFICACI'!EE32</f>
        <v/>
      </c>
      <c r="BT270" s="665">
        <f>'3A 2025-2026 REPORTE CALIFICACI'!EF32</f>
        <v>19</v>
      </c>
      <c r="BU270" s="665">
        <f>'3A 2025-2026 REPORTE CALIFICACI'!EG32</f>
        <v>62</v>
      </c>
      <c r="BV270" s="665" t="str">
        <f>'3A 2025-2026 REPORTE CALIFICACI'!EH32</f>
        <v/>
      </c>
      <c r="BW270" s="664" t="str">
        <f>'3A 2025-2026 REPORTE CALIFICACI'!EI32</f>
        <v/>
      </c>
      <c r="BX270" s="664" t="str">
        <f>'3A 2025-2026 REPORTE CALIFICACI'!EJ32</f>
        <v>R</v>
      </c>
      <c r="BY270" s="666"/>
      <c r="BZ270" s="667"/>
      <c r="CA270" s="661"/>
      <c r="CB270" s="47"/>
      <c r="CC270" s="663" t="s">
        <v>1017</v>
      </c>
      <c r="CD270" s="664">
        <f>'3A 2025-2026 REPORTE CALIFICACI'!DC33</f>
        <v>70</v>
      </c>
      <c r="CE270" s="664">
        <f>'3A 2025-2026 REPORTE CALIFICACI'!DD33</f>
        <v>70</v>
      </c>
      <c r="CF270" s="664">
        <f>'3A 2025-2026 REPORTE CALIFICACI'!DE33</f>
        <v>76</v>
      </c>
      <c r="CG270" s="664">
        <f>'3A 2025-2026 REPORTE CALIFICACI'!DF33</f>
        <v>0</v>
      </c>
      <c r="CH270" s="664">
        <f>'3A 2025-2026 REPORTE CALIFICACI'!DG33</f>
        <v>73</v>
      </c>
      <c r="CI270" s="664">
        <f>'3A 2025-2026 REPORTE CALIFICACI'!DH33</f>
        <v>70</v>
      </c>
      <c r="CJ270" s="664">
        <f>'3A 2025-2026 REPORTE CALIFICACI'!DI33</f>
        <v>80</v>
      </c>
      <c r="CK270" s="664">
        <f>'3A 2025-2026 REPORTE CALIFICACI'!DJ33</f>
        <v>0</v>
      </c>
      <c r="CL270" s="664">
        <f>'3A 2025-2026 REPORTE CALIFICACI'!DK33</f>
        <v>70</v>
      </c>
      <c r="CM270" s="664">
        <f>'3A 2025-2026 REPORTE CALIFICACI'!DL33</f>
        <v>80</v>
      </c>
      <c r="CN270" s="664">
        <f>'3A 2025-2026 REPORTE CALIFICACI'!DM33</f>
        <v>80</v>
      </c>
      <c r="CO270" s="664">
        <f>'3A 2025-2026 REPORTE CALIFICACI'!DN33</f>
        <v>0</v>
      </c>
      <c r="CP270" s="664">
        <f>'3A 2025-2026 REPORTE CALIFICACI'!DO33</f>
        <v>75</v>
      </c>
      <c r="CQ270" s="664">
        <f>'3A 2025-2026 REPORTE CALIFICACI'!DP33</f>
        <v>78</v>
      </c>
      <c r="CR270" s="664">
        <f>'3A 2025-2026 REPORTE CALIFICACI'!DQ33</f>
        <v>88</v>
      </c>
      <c r="CS270" s="664">
        <f>'3A 2025-2026 REPORTE CALIFICACI'!DR33</f>
        <v>0</v>
      </c>
      <c r="CT270" s="716">
        <f>'3A 2025-2026 REPORTE CALIFICACI'!DS33</f>
        <v>54</v>
      </c>
      <c r="CU270" s="716">
        <f>'3A 2025-2026 REPORTE CALIFICACI'!DT33</f>
        <v>55.75</v>
      </c>
      <c r="CV270" s="716">
        <f>'3A 2025-2026 REPORTE CALIFICACI'!DU33</f>
        <v>57.5</v>
      </c>
      <c r="CW270" s="716">
        <f>'3A 2025-2026 REPORTE CALIFICACI'!DV33</f>
        <v>60.25</v>
      </c>
      <c r="CX270" s="664"/>
      <c r="CY270" s="717">
        <f>'3A 2025-2026 REPORTE CALIFICACI'!DX33</f>
        <v>0.6508082707</v>
      </c>
      <c r="CZ270" s="665">
        <f>'3A 2025-2026 REPORTE CALIFICACI'!DY33</f>
        <v>28.4375</v>
      </c>
      <c r="DA270" s="665" t="str">
        <f>'3A 2025-2026 REPORTE CALIFICACI'!DZ33</f>
        <v/>
      </c>
      <c r="DB270" s="665" t="str">
        <f>'3A 2025-2026 REPORTE CALIFICACI'!EA33</f>
        <v/>
      </c>
      <c r="DC270" s="665">
        <f>'3A 2025-2026 REPORTE CALIFICACI'!EB33</f>
        <v>28</v>
      </c>
      <c r="DD270" s="665">
        <f>'3A 2025-2026 REPORTE CALIFICACI'!EC33</f>
        <v>17.0625</v>
      </c>
      <c r="DE270" s="665" t="str">
        <f>'3A 2025-2026 REPORTE CALIFICACI'!ED33</f>
        <v/>
      </c>
      <c r="DF270" s="665" t="str">
        <f>'3A 2025-2026 REPORTE CALIFICACI'!EE33</f>
        <v/>
      </c>
      <c r="DG270" s="665">
        <f>'3A 2025-2026 REPORTE CALIFICACI'!EF33</f>
        <v>17</v>
      </c>
      <c r="DH270" s="665">
        <f>'3A 2025-2026 REPORTE CALIFICACI'!EG33</f>
        <v>56.875</v>
      </c>
      <c r="DI270" s="665" t="str">
        <f>'3A 2025-2026 REPORTE CALIFICACI'!EH33</f>
        <v/>
      </c>
      <c r="DJ270" s="664" t="str">
        <f>'3A 2025-2026 REPORTE CALIFICACI'!EI33</f>
        <v/>
      </c>
      <c r="DK270" s="664" t="str">
        <f>'3A 2025-2026 REPORTE CALIFICACI'!EJ33</f>
        <v>R</v>
      </c>
      <c r="DL270" s="666"/>
      <c r="DM270" s="667"/>
      <c r="DN270" s="661"/>
      <c r="DO270" s="47"/>
      <c r="DP270" s="663" t="s">
        <v>1017</v>
      </c>
      <c r="DQ270" s="664">
        <f>'3A 2025-2026 REPORTE CALIFICACI'!DC34</f>
        <v>70</v>
      </c>
      <c r="DR270" s="664">
        <f>'3A 2025-2026 REPORTE CALIFICACI'!DD34</f>
        <v>75</v>
      </c>
      <c r="DS270" s="664">
        <f>'3A 2025-2026 REPORTE CALIFICACI'!DE34</f>
        <v>70</v>
      </c>
      <c r="DT270" s="664">
        <f>'3A 2025-2026 REPORTE CALIFICACI'!DF34</f>
        <v>0</v>
      </c>
      <c r="DU270" s="664">
        <f>'3A 2025-2026 REPORTE CALIFICACI'!DG34</f>
        <v>70</v>
      </c>
      <c r="DV270" s="664">
        <f>'3A 2025-2026 REPORTE CALIFICACI'!DH34</f>
        <v>70</v>
      </c>
      <c r="DW270" s="664">
        <f>'3A 2025-2026 REPORTE CALIFICACI'!DI34</f>
        <v>70</v>
      </c>
      <c r="DX270" s="664">
        <f>'3A 2025-2026 REPORTE CALIFICACI'!DJ34</f>
        <v>0</v>
      </c>
      <c r="DY270" s="664">
        <f>'3A 2025-2026 REPORTE CALIFICACI'!DK34</f>
        <v>70</v>
      </c>
      <c r="DZ270" s="664">
        <f>'3A 2025-2026 REPORTE CALIFICACI'!DL34</f>
        <v>75</v>
      </c>
      <c r="EA270" s="664">
        <f>'3A 2025-2026 REPORTE CALIFICACI'!DM34</f>
        <v>70</v>
      </c>
      <c r="EB270" s="664">
        <f>'3A 2025-2026 REPORTE CALIFICACI'!DN34</f>
        <v>0</v>
      </c>
      <c r="EC270" s="664">
        <f>'3A 2025-2026 REPORTE CALIFICACI'!DO34</f>
        <v>70</v>
      </c>
      <c r="ED270" s="664">
        <f>'3A 2025-2026 REPORTE CALIFICACI'!DP34</f>
        <v>76</v>
      </c>
      <c r="EE270" s="664">
        <f>'3A 2025-2026 REPORTE CALIFICACI'!DQ34</f>
        <v>74</v>
      </c>
      <c r="EF270" s="664">
        <f>'3A 2025-2026 REPORTE CALIFICACI'!DR34</f>
        <v>0</v>
      </c>
      <c r="EG270" s="716">
        <f>'3A 2025-2026 REPORTE CALIFICACI'!DS34</f>
        <v>53.75</v>
      </c>
      <c r="EH270" s="716">
        <f>'3A 2025-2026 REPORTE CALIFICACI'!DT34</f>
        <v>52.5</v>
      </c>
      <c r="EI270" s="716">
        <f>'3A 2025-2026 REPORTE CALIFICACI'!DU34</f>
        <v>53.75</v>
      </c>
      <c r="EJ270" s="716">
        <f>'3A 2025-2026 REPORTE CALIFICACI'!DV34</f>
        <v>55</v>
      </c>
      <c r="EK270" s="665">
        <f>'3A 2025-2026 REPORTE CALIFICACI'!DW34</f>
        <v>53.75</v>
      </c>
      <c r="EL270" s="717">
        <f>'3A 2025-2026 REPORTE CALIFICACI'!DX34</f>
        <v>0.5855148287</v>
      </c>
      <c r="EM270" s="665">
        <f>'3A 2025-2026 REPORTE CALIFICACI'!DY34</f>
        <v>26.875</v>
      </c>
      <c r="EN270" s="665" t="str">
        <f>'3A 2025-2026 REPORTE CALIFICACI'!DZ34</f>
        <v/>
      </c>
      <c r="EO270" s="665" t="str">
        <f>'3A 2025-2026 REPORTE CALIFICACI'!EA34</f>
        <v/>
      </c>
      <c r="EP270" s="665">
        <f>'3A 2025-2026 REPORTE CALIFICACI'!EB34</f>
        <v>27</v>
      </c>
      <c r="EQ270" s="665">
        <f>'3A 2025-2026 REPORTE CALIFICACI'!EC34</f>
        <v>16.125</v>
      </c>
      <c r="ER270" s="665" t="str">
        <f>'3A 2025-2026 REPORTE CALIFICACI'!ED34</f>
        <v/>
      </c>
      <c r="ES270" s="665" t="str">
        <f>'3A 2025-2026 REPORTE CALIFICACI'!EE34</f>
        <v/>
      </c>
      <c r="ET270" s="665">
        <f>'3A 2025-2026 REPORTE CALIFICACI'!EF34</f>
        <v>16</v>
      </c>
      <c r="EU270" s="665">
        <f>'3A 2025-2026 REPORTE CALIFICACI'!EG34</f>
        <v>53.75</v>
      </c>
      <c r="EV270" s="665" t="str">
        <f>'3A 2025-2026 REPORTE CALIFICACI'!EH34</f>
        <v/>
      </c>
      <c r="EW270" s="664" t="str">
        <f>'3A 2025-2026 REPORTE CALIFICACI'!EI34</f>
        <v/>
      </c>
      <c r="EX270" s="664" t="str">
        <f>'3A 2025-2026 REPORTE CALIFICACI'!EJ34</f>
        <v>R</v>
      </c>
      <c r="EY270" s="666"/>
    </row>
    <row r="271" ht="52.5" customHeight="1">
      <c r="A271" s="661"/>
      <c r="B271" s="47"/>
      <c r="C271" s="663" t="s">
        <v>1018</v>
      </c>
      <c r="D271" s="664">
        <f>'3A 2025-2026 REPORTE CALIFICACI'!EK31</f>
        <v>78</v>
      </c>
      <c r="E271" s="664">
        <f>'3A 2025-2026 REPORTE CALIFICACI'!EL31</f>
        <v>81</v>
      </c>
      <c r="F271" s="664">
        <f>'3A 2025-2026 REPORTE CALIFICACI'!EM31</f>
        <v>91</v>
      </c>
      <c r="G271" s="665">
        <f>'3A 2025-2026 REPORTE CALIFICACI'!EN31</f>
        <v>0</v>
      </c>
      <c r="H271" s="664">
        <f>'3A 2025-2026 REPORTE CALIFICACI'!EO31</f>
        <v>75</v>
      </c>
      <c r="I271" s="664">
        <f>'3A 2025-2026 REPORTE CALIFICACI'!EP31</f>
        <v>78</v>
      </c>
      <c r="J271" s="664">
        <f>'3A 2025-2026 REPORTE CALIFICACI'!EQ31</f>
        <v>94</v>
      </c>
      <c r="K271" s="664">
        <f>'3A 2025-2026 REPORTE CALIFICACI'!ER31</f>
        <v>0</v>
      </c>
      <c r="L271" s="664">
        <f>'3A 2025-2026 REPORTE CALIFICACI'!ES31</f>
        <v>91</v>
      </c>
      <c r="M271" s="665">
        <f>'3A 2025-2026 REPORTE CALIFICACI'!ET31</f>
        <v>98</v>
      </c>
      <c r="N271" s="665">
        <f>'3A 2025-2026 REPORTE CALIFICACI'!EU31</f>
        <v>93</v>
      </c>
      <c r="O271" s="664">
        <f>'3A 2025-2026 REPORTE CALIFICACI'!EV31</f>
        <v>0</v>
      </c>
      <c r="P271" s="665">
        <f>'3A 2025-2026 REPORTE CALIFICACI'!EW31</f>
        <v>85</v>
      </c>
      <c r="Q271" s="665">
        <f>'3A 2025-2026 REPORTE CALIFICACI'!EX31</f>
        <v>78</v>
      </c>
      <c r="R271" s="665">
        <f>'3A 2025-2026 REPORTE CALIFICACI'!EY31</f>
        <v>78</v>
      </c>
      <c r="S271" s="665">
        <f>'3A 2025-2026 REPORTE CALIFICACI'!EZ31</f>
        <v>0</v>
      </c>
      <c r="T271" s="716">
        <f>'3A 2025-2026 REPORTE CALIFICACI'!FA31</f>
        <v>62.5</v>
      </c>
      <c r="U271" s="716">
        <f>'3A 2025-2026 REPORTE CALIFICACI'!FB31</f>
        <v>61.75</v>
      </c>
      <c r="V271" s="716">
        <f>'3A 2025-2026 REPORTE CALIFICACI'!FC31</f>
        <v>70.5</v>
      </c>
      <c r="W271" s="716">
        <f>'3A 2025-2026 REPORTE CALIFICACI'!FD31</f>
        <v>60.25</v>
      </c>
      <c r="X271" s="664"/>
      <c r="Y271" s="664"/>
      <c r="Z271" s="664"/>
      <c r="AA271" s="664"/>
      <c r="AB271" s="664"/>
      <c r="AC271" s="664"/>
      <c r="AD271" s="664"/>
      <c r="AE271" s="664"/>
      <c r="AF271" s="664"/>
      <c r="AG271" s="664"/>
      <c r="AH271" s="664"/>
      <c r="AI271" s="664"/>
      <c r="AJ271" s="664"/>
      <c r="AK271" s="664"/>
      <c r="AL271" s="666"/>
      <c r="AM271" s="667"/>
      <c r="AN271" s="661"/>
      <c r="AO271" s="47"/>
      <c r="AP271" s="663" t="s">
        <v>1018</v>
      </c>
      <c r="AQ271" s="664">
        <f>'3A 2025-2026 REPORTE CALIFICACI'!EK32</f>
        <v>82</v>
      </c>
      <c r="AR271" s="664">
        <f>'3A 2025-2026 REPORTE CALIFICACI'!EL32</f>
        <v>89</v>
      </c>
      <c r="AS271" s="664">
        <f>'3A 2025-2026 REPORTE CALIFICACI'!EM32</f>
        <v>87</v>
      </c>
      <c r="AT271" s="665">
        <f>'3A 2025-2026 REPORTE CALIFICACI'!EN32</f>
        <v>0</v>
      </c>
      <c r="AU271" s="664">
        <f>'3A 2025-2026 REPORTE CALIFICACI'!EO32</f>
        <v>76</v>
      </c>
      <c r="AV271" s="664">
        <f>'3A 2025-2026 REPORTE CALIFICACI'!EP32</f>
        <v>92</v>
      </c>
      <c r="AW271" s="664">
        <f>'3A 2025-2026 REPORTE CALIFICACI'!EQ32</f>
        <v>91</v>
      </c>
      <c r="AX271" s="664">
        <f>'3A 2025-2026 REPORTE CALIFICACI'!ER32</f>
        <v>0</v>
      </c>
      <c r="AY271" s="664">
        <f>'3A 2025-2026 REPORTE CALIFICACI'!ES32</f>
        <v>96</v>
      </c>
      <c r="AZ271" s="665">
        <f>'3A 2025-2026 REPORTE CALIFICACI'!ET32</f>
        <v>100</v>
      </c>
      <c r="BA271" s="665">
        <f>'3A 2025-2026 REPORTE CALIFICACI'!EU32</f>
        <v>95</v>
      </c>
      <c r="BB271" s="664">
        <f>'3A 2025-2026 REPORTE CALIFICACI'!EV32</f>
        <v>0</v>
      </c>
      <c r="BC271" s="665">
        <f>'3A 2025-2026 REPORTE CALIFICACI'!EW32</f>
        <v>87</v>
      </c>
      <c r="BD271" s="665">
        <f>'3A 2025-2026 REPORTE CALIFICACI'!EX32</f>
        <v>96</v>
      </c>
      <c r="BE271" s="665">
        <f>'3A 2025-2026 REPORTE CALIFICACI'!EY32</f>
        <v>86</v>
      </c>
      <c r="BF271" s="665">
        <f>'3A 2025-2026 REPORTE CALIFICACI'!EZ32</f>
        <v>0</v>
      </c>
      <c r="BG271" s="716">
        <f>'3A 2025-2026 REPORTE CALIFICACI'!FA32</f>
        <v>64.5</v>
      </c>
      <c r="BH271" s="716">
        <f>'3A 2025-2026 REPORTE CALIFICACI'!FB32</f>
        <v>64.75</v>
      </c>
      <c r="BI271" s="716">
        <f>'3A 2025-2026 REPORTE CALIFICACI'!FC32</f>
        <v>72.75</v>
      </c>
      <c r="BJ271" s="716">
        <f>'3A 2025-2026 REPORTE CALIFICACI'!FD32</f>
        <v>67.25</v>
      </c>
      <c r="BK271" s="664"/>
      <c r="BL271" s="717">
        <f>'3A 2025-2026 REPORTE CALIFICACI'!FF32</f>
        <v>0.6944444444</v>
      </c>
      <c r="BM271" s="665">
        <f>'3A 2025-2026 REPORTE CALIFICACI'!FG32</f>
        <v>33.65625</v>
      </c>
      <c r="BN271" s="665" t="str">
        <f>'3A 2025-2026 REPORTE CALIFICACI'!FH32</f>
        <v/>
      </c>
      <c r="BO271" s="665" t="str">
        <f>'3A 2025-2026 REPORTE CALIFICACI'!FI32</f>
        <v/>
      </c>
      <c r="BP271" s="665">
        <f>'3A 2025-2026 REPORTE CALIFICACI'!FJ32</f>
        <v>34</v>
      </c>
      <c r="BQ271" s="665">
        <f>'3A 2025-2026 REPORTE CALIFICACI'!FK32</f>
        <v>20.19375</v>
      </c>
      <c r="BR271" s="665" t="str">
        <f>'3A 2025-2026 REPORTE CALIFICACI'!FL32</f>
        <v/>
      </c>
      <c r="BS271" s="665" t="str">
        <f>'3A 2025-2026 REPORTE CALIFICACI'!FM32</f>
        <v/>
      </c>
      <c r="BT271" s="665">
        <f>'3A 2025-2026 REPORTE CALIFICACI'!FN32</f>
        <v>20</v>
      </c>
      <c r="BU271" s="664" t="str">
        <f>'3A 2025-2026 REPORTE CALIFICACI'!FO32</f>
        <v/>
      </c>
      <c r="BV271" s="665" t="str">
        <f>'3A 2025-2026 REPORTE CALIFICACI'!FP32</f>
        <v/>
      </c>
      <c r="BW271" s="664" t="str">
        <f>'3A 2025-2026 REPORTE CALIFICACI'!FQ32</f>
        <v/>
      </c>
      <c r="BX271" s="664" t="str">
        <f>'3A 2025-2026 REPORTE CALIFICACI'!FR32</f>
        <v>R</v>
      </c>
      <c r="BY271" s="666"/>
      <c r="BZ271" s="667"/>
      <c r="CA271" s="661"/>
      <c r="CB271" s="47"/>
      <c r="CC271" s="663" t="s">
        <v>1018</v>
      </c>
      <c r="CD271" s="664">
        <f>'3A 2025-2026 REPORTE CALIFICACI'!EK33</f>
        <v>81</v>
      </c>
      <c r="CE271" s="664">
        <f>'3A 2025-2026 REPORTE CALIFICACI'!EL33</f>
        <v>82</v>
      </c>
      <c r="CF271" s="664">
        <f>'3A 2025-2026 REPORTE CALIFICACI'!EM33</f>
        <v>94</v>
      </c>
      <c r="CG271" s="665">
        <f>'3A 2025-2026 REPORTE CALIFICACI'!EN33</f>
        <v>0</v>
      </c>
      <c r="CH271" s="664">
        <f>'3A 2025-2026 REPORTE CALIFICACI'!EO33</f>
        <v>82</v>
      </c>
      <c r="CI271" s="664">
        <f>'3A 2025-2026 REPORTE CALIFICACI'!EP33</f>
        <v>84</v>
      </c>
      <c r="CJ271" s="664">
        <f>'3A 2025-2026 REPORTE CALIFICACI'!EQ33</f>
        <v>92</v>
      </c>
      <c r="CK271" s="664">
        <f>'3A 2025-2026 REPORTE CALIFICACI'!ER33</f>
        <v>0</v>
      </c>
      <c r="CL271" s="664">
        <f>'3A 2025-2026 REPORTE CALIFICACI'!ES33</f>
        <v>77</v>
      </c>
      <c r="CM271" s="665">
        <f>'3A 2025-2026 REPORTE CALIFICACI'!ET33</f>
        <v>72</v>
      </c>
      <c r="CN271" s="665">
        <f>'3A 2025-2026 REPORTE CALIFICACI'!EU33</f>
        <v>91</v>
      </c>
      <c r="CO271" s="664">
        <f>'3A 2025-2026 REPORTE CALIFICACI'!EV33</f>
        <v>0</v>
      </c>
      <c r="CP271" s="665">
        <f>'3A 2025-2026 REPORTE CALIFICACI'!EW33</f>
        <v>76</v>
      </c>
      <c r="CQ271" s="665">
        <f>'3A 2025-2026 REPORTE CALIFICACI'!EX33</f>
        <v>73</v>
      </c>
      <c r="CR271" s="665">
        <f>'3A 2025-2026 REPORTE CALIFICACI'!EY33</f>
        <v>81</v>
      </c>
      <c r="CS271" s="665">
        <f>'3A 2025-2026 REPORTE CALIFICACI'!EZ33</f>
        <v>0</v>
      </c>
      <c r="CT271" s="716">
        <f>'3A 2025-2026 REPORTE CALIFICACI'!FA33</f>
        <v>64.25</v>
      </c>
      <c r="CU271" s="716">
        <f>'3A 2025-2026 REPORTE CALIFICACI'!FB33</f>
        <v>64.5</v>
      </c>
      <c r="CV271" s="716">
        <f>'3A 2025-2026 REPORTE CALIFICACI'!FC33</f>
        <v>60</v>
      </c>
      <c r="CW271" s="716">
        <f>'3A 2025-2026 REPORTE CALIFICACI'!FD33</f>
        <v>57.5</v>
      </c>
      <c r="CX271" s="664"/>
      <c r="CY271" s="717">
        <f>'3A 2025-2026 REPORTE CALIFICACI'!FF33</f>
        <v>0.6412908497</v>
      </c>
      <c r="CZ271" s="665">
        <f>'3A 2025-2026 REPORTE CALIFICACI'!FG33</f>
        <v>30.78125</v>
      </c>
      <c r="DA271" s="665" t="str">
        <f>'3A 2025-2026 REPORTE CALIFICACI'!FH33</f>
        <v/>
      </c>
      <c r="DB271" s="665" t="str">
        <f>'3A 2025-2026 REPORTE CALIFICACI'!FI33</f>
        <v/>
      </c>
      <c r="DC271" s="665">
        <f>'3A 2025-2026 REPORTE CALIFICACI'!FJ33</f>
        <v>31</v>
      </c>
      <c r="DD271" s="665">
        <f>'3A 2025-2026 REPORTE CALIFICACI'!FK33</f>
        <v>18.46875</v>
      </c>
      <c r="DE271" s="665" t="str">
        <f>'3A 2025-2026 REPORTE CALIFICACI'!FL33</f>
        <v/>
      </c>
      <c r="DF271" s="665" t="str">
        <f>'3A 2025-2026 REPORTE CALIFICACI'!FM33</f>
        <v/>
      </c>
      <c r="DG271" s="665">
        <f>'3A 2025-2026 REPORTE CALIFICACI'!FN33</f>
        <v>18</v>
      </c>
      <c r="DH271" s="664" t="str">
        <f>'3A 2025-2026 REPORTE CALIFICACI'!FO33</f>
        <v/>
      </c>
      <c r="DI271" s="665" t="str">
        <f>'3A 2025-2026 REPORTE CALIFICACI'!FP33</f>
        <v/>
      </c>
      <c r="DJ271" s="664" t="str">
        <f>'3A 2025-2026 REPORTE CALIFICACI'!FQ33</f>
        <v/>
      </c>
      <c r="DK271" s="664" t="str">
        <f>'3A 2025-2026 REPORTE CALIFICACI'!FR33</f>
        <v>R</v>
      </c>
      <c r="DL271" s="666"/>
      <c r="DM271" s="667"/>
      <c r="DN271" s="661"/>
      <c r="DO271" s="47"/>
      <c r="DP271" s="663" t="s">
        <v>1018</v>
      </c>
      <c r="DQ271" s="664">
        <f>'3A 2025-2026 REPORTE CALIFICACI'!EK34</f>
        <v>74</v>
      </c>
      <c r="DR271" s="664">
        <f>'3A 2025-2026 REPORTE CALIFICACI'!EL34</f>
        <v>75</v>
      </c>
      <c r="DS271" s="664">
        <f>'3A 2025-2026 REPORTE CALIFICACI'!EM34</f>
        <v>81</v>
      </c>
      <c r="DT271" s="665">
        <f>'3A 2025-2026 REPORTE CALIFICACI'!EN34</f>
        <v>0</v>
      </c>
      <c r="DU271" s="664">
        <f>'3A 2025-2026 REPORTE CALIFICACI'!EO34</f>
        <v>77</v>
      </c>
      <c r="DV271" s="664">
        <f>'3A 2025-2026 REPORTE CALIFICACI'!EP34</f>
        <v>81</v>
      </c>
      <c r="DW271" s="664">
        <f>'3A 2025-2026 REPORTE CALIFICACI'!EQ34</f>
        <v>87</v>
      </c>
      <c r="DX271" s="664">
        <f>'3A 2025-2026 REPORTE CALIFICACI'!ER34</f>
        <v>0</v>
      </c>
      <c r="DY271" s="664">
        <f>'3A 2025-2026 REPORTE CALIFICACI'!ES34</f>
        <v>70</v>
      </c>
      <c r="DZ271" s="665">
        <f>'3A 2025-2026 REPORTE CALIFICACI'!ET34</f>
        <v>93</v>
      </c>
      <c r="EA271" s="665">
        <f>'3A 2025-2026 REPORTE CALIFICACI'!EU34</f>
        <v>87</v>
      </c>
      <c r="EB271" s="664">
        <f>'3A 2025-2026 REPORTE CALIFICACI'!EV34</f>
        <v>0</v>
      </c>
      <c r="EC271" s="665">
        <f>'3A 2025-2026 REPORTE CALIFICACI'!EW34</f>
        <v>72</v>
      </c>
      <c r="ED271" s="665">
        <f>'3A 2025-2026 REPORTE CALIFICACI'!EX34</f>
        <v>81</v>
      </c>
      <c r="EE271" s="665">
        <f>'3A 2025-2026 REPORTE CALIFICACI'!EY34</f>
        <v>76</v>
      </c>
      <c r="EF271" s="665">
        <f>'3A 2025-2026 REPORTE CALIFICACI'!EZ34</f>
        <v>0</v>
      </c>
      <c r="EG271" s="716">
        <f>'3A 2025-2026 REPORTE CALIFICACI'!FA34</f>
        <v>57.5</v>
      </c>
      <c r="EH271" s="716">
        <f>'3A 2025-2026 REPORTE CALIFICACI'!FB34</f>
        <v>61.25</v>
      </c>
      <c r="EI271" s="716">
        <f>'3A 2025-2026 REPORTE CALIFICACI'!FC34</f>
        <v>62.5</v>
      </c>
      <c r="EJ271" s="716">
        <f>'3A 2025-2026 REPORTE CALIFICACI'!FD34</f>
        <v>57.25</v>
      </c>
      <c r="EK271" s="665">
        <f>'3A 2025-2026 REPORTE CALIFICACI'!FE34</f>
        <v>59.625</v>
      </c>
      <c r="EL271" s="717">
        <f>'3A 2025-2026 REPORTE CALIFICACI'!FF34</f>
        <v>0.582254902</v>
      </c>
      <c r="EM271" s="665">
        <f>'3A 2025-2026 REPORTE CALIFICACI'!FG34</f>
        <v>29.8125</v>
      </c>
      <c r="EN271" s="665" t="str">
        <f>'3A 2025-2026 REPORTE CALIFICACI'!FH34</f>
        <v/>
      </c>
      <c r="EO271" s="665" t="str">
        <f>'3A 2025-2026 REPORTE CALIFICACI'!FI34</f>
        <v/>
      </c>
      <c r="EP271" s="665">
        <f>'3A 2025-2026 REPORTE CALIFICACI'!FJ34</f>
        <v>30</v>
      </c>
      <c r="EQ271" s="665">
        <f>'3A 2025-2026 REPORTE CALIFICACI'!FK34</f>
        <v>17.8875</v>
      </c>
      <c r="ER271" s="665" t="str">
        <f>'3A 2025-2026 REPORTE CALIFICACI'!FL34</f>
        <v/>
      </c>
      <c r="ES271" s="665" t="str">
        <f>'3A 2025-2026 REPORTE CALIFICACI'!FM34</f>
        <v/>
      </c>
      <c r="ET271" s="665">
        <f>'3A 2025-2026 REPORTE CALIFICACI'!FN34</f>
        <v>18</v>
      </c>
      <c r="EU271" s="664" t="str">
        <f>'3A 2025-2026 REPORTE CALIFICACI'!FO34</f>
        <v/>
      </c>
      <c r="EV271" s="665" t="str">
        <f>'3A 2025-2026 REPORTE CALIFICACI'!FP34</f>
        <v/>
      </c>
      <c r="EW271" s="664" t="str">
        <f>'3A 2025-2026 REPORTE CALIFICACI'!FQ34</f>
        <v/>
      </c>
      <c r="EX271" s="664" t="str">
        <f>'3A 2025-2026 REPORTE CALIFICACI'!FR34</f>
        <v>R</v>
      </c>
      <c r="EY271" s="666"/>
    </row>
    <row r="272" ht="52.5" customHeight="1">
      <c r="A272" s="661"/>
      <c r="B272" s="47"/>
      <c r="C272" s="663" t="s">
        <v>1019</v>
      </c>
      <c r="D272" s="664">
        <f>'3A 2025-2026 REPORTE CALIFICACI'!FS31</f>
        <v>92</v>
      </c>
      <c r="E272" s="664">
        <f>'3A 2025-2026 REPORTE CALIFICACI'!FT31</f>
        <v>88</v>
      </c>
      <c r="F272" s="664">
        <f>'3A 2025-2026 REPORTE CALIFICACI'!FU31</f>
        <v>75</v>
      </c>
      <c r="G272" s="664">
        <f>'3A 2025-2026 REPORTE CALIFICACI'!FV31</f>
        <v>0</v>
      </c>
      <c r="H272" s="664">
        <f>'3A 2025-2026 REPORTE CALIFICACI'!FW31</f>
        <v>80</v>
      </c>
      <c r="I272" s="664">
        <f>'3A 2025-2026 REPORTE CALIFICACI'!FX31</f>
        <v>80</v>
      </c>
      <c r="J272" s="664">
        <f>'3A 2025-2026 REPORTE CALIFICACI'!FY31</f>
        <v>75</v>
      </c>
      <c r="K272" s="664">
        <f>'3A 2025-2026 REPORTE CALIFICACI'!FZ31</f>
        <v>0</v>
      </c>
      <c r="L272" s="664">
        <f>'3A 2025-2026 REPORTE CALIFICACI'!GA31</f>
        <v>86</v>
      </c>
      <c r="M272" s="664">
        <f>'3A 2025-2026 REPORTE CALIFICACI'!GB31</f>
        <v>90</v>
      </c>
      <c r="N272" s="664">
        <f>'3A 2025-2026 REPORTE CALIFICACI'!GC31</f>
        <v>75</v>
      </c>
      <c r="O272" s="664">
        <f>'3A 2025-2026 REPORTE CALIFICACI'!GD31</f>
        <v>0</v>
      </c>
      <c r="P272" s="664">
        <f>'3A 2025-2026 REPORTE CALIFICACI'!GE31</f>
        <v>87</v>
      </c>
      <c r="Q272" s="664">
        <f>'3A 2025-2026 REPORTE CALIFICACI'!GF31</f>
        <v>90</v>
      </c>
      <c r="R272" s="664">
        <f>'3A 2025-2026 REPORTE CALIFICACI'!GG31</f>
        <v>84</v>
      </c>
      <c r="S272" s="664">
        <f>'3A 2025-2026 REPORTE CALIFICACI'!GH31</f>
        <v>0</v>
      </c>
      <c r="T272" s="716">
        <f>'3A 2025-2026 REPORTE CALIFICACI'!GI31</f>
        <v>63.75</v>
      </c>
      <c r="U272" s="716">
        <f>'3A 2025-2026 REPORTE CALIFICACI'!GJ31</f>
        <v>58.75</v>
      </c>
      <c r="V272" s="716">
        <f>'3A 2025-2026 REPORTE CALIFICACI'!GK31</f>
        <v>62.75</v>
      </c>
      <c r="W272" s="716">
        <f>'3A 2025-2026 REPORTE CALIFICACI'!GL31</f>
        <v>65.25</v>
      </c>
      <c r="X272" s="664"/>
      <c r="Y272" s="664"/>
      <c r="Z272" s="664"/>
      <c r="AA272" s="664"/>
      <c r="AB272" s="664"/>
      <c r="AC272" s="664"/>
      <c r="AD272" s="664"/>
      <c r="AE272" s="664"/>
      <c r="AF272" s="664"/>
      <c r="AG272" s="664"/>
      <c r="AH272" s="664"/>
      <c r="AI272" s="664"/>
      <c r="AJ272" s="664"/>
      <c r="AK272" s="664"/>
      <c r="AL272" s="666"/>
      <c r="AM272" s="667"/>
      <c r="AN272" s="661"/>
      <c r="AO272" s="47"/>
      <c r="AP272" s="663" t="s">
        <v>1019</v>
      </c>
      <c r="AQ272" s="664">
        <f>'3A 2025-2026 REPORTE CALIFICACI'!FS32</f>
        <v>83</v>
      </c>
      <c r="AR272" s="664">
        <f>'3A 2025-2026 REPORTE CALIFICACI'!FT32</f>
        <v>85</v>
      </c>
      <c r="AS272" s="664">
        <f>'3A 2025-2026 REPORTE CALIFICACI'!FU32</f>
        <v>79</v>
      </c>
      <c r="AT272" s="664">
        <f>'3A 2025-2026 REPORTE CALIFICACI'!FV32</f>
        <v>0</v>
      </c>
      <c r="AU272" s="664">
        <f>'3A 2025-2026 REPORTE CALIFICACI'!FW32</f>
        <v>98</v>
      </c>
      <c r="AV272" s="664">
        <f>'3A 2025-2026 REPORTE CALIFICACI'!FX32</f>
        <v>91</v>
      </c>
      <c r="AW272" s="664">
        <f>'3A 2025-2026 REPORTE CALIFICACI'!FY32</f>
        <v>80</v>
      </c>
      <c r="AX272" s="664">
        <f>'3A 2025-2026 REPORTE CALIFICACI'!FZ32</f>
        <v>0</v>
      </c>
      <c r="AY272" s="664">
        <f>'3A 2025-2026 REPORTE CALIFICACI'!GA32</f>
        <v>93</v>
      </c>
      <c r="AZ272" s="664">
        <f>'3A 2025-2026 REPORTE CALIFICACI'!GB32</f>
        <v>95</v>
      </c>
      <c r="BA272" s="664">
        <f>'3A 2025-2026 REPORTE CALIFICACI'!GC32</f>
        <v>82</v>
      </c>
      <c r="BB272" s="664">
        <f>'3A 2025-2026 REPORTE CALIFICACI'!GD32</f>
        <v>0</v>
      </c>
      <c r="BC272" s="664">
        <f>'3A 2025-2026 REPORTE CALIFICACI'!GE32</f>
        <v>96</v>
      </c>
      <c r="BD272" s="664">
        <f>'3A 2025-2026 REPORTE CALIFICACI'!GF32</f>
        <v>89</v>
      </c>
      <c r="BE272" s="664">
        <f>'3A 2025-2026 REPORTE CALIFICACI'!GG32</f>
        <v>82</v>
      </c>
      <c r="BF272" s="664">
        <f>'3A 2025-2026 REPORTE CALIFICACI'!GH32</f>
        <v>0</v>
      </c>
      <c r="BG272" s="716">
        <f>'3A 2025-2026 REPORTE CALIFICACI'!GI32</f>
        <v>61.75</v>
      </c>
      <c r="BH272" s="716">
        <f>'3A 2025-2026 REPORTE CALIFICACI'!GJ32</f>
        <v>67.25</v>
      </c>
      <c r="BI272" s="716">
        <f>'3A 2025-2026 REPORTE CALIFICACI'!GK32</f>
        <v>67.5</v>
      </c>
      <c r="BJ272" s="716">
        <f>'3A 2025-2026 REPORTE CALIFICACI'!GL32</f>
        <v>66.75</v>
      </c>
      <c r="BK272" s="664"/>
      <c r="BL272" s="717">
        <f>'3A 2025-2026 REPORTE CALIFICACI'!GN32</f>
        <v>0.25</v>
      </c>
      <c r="BM272" s="665">
        <f>'3A 2025-2026 REPORTE CALIFICACI'!GO32</f>
        <v>32.90625</v>
      </c>
      <c r="BN272" s="665" t="str">
        <f>'3A 2025-2026 REPORTE CALIFICACI'!GP32</f>
        <v/>
      </c>
      <c r="BO272" s="665" t="str">
        <f>'3A 2025-2026 REPORTE CALIFICACI'!GQ32</f>
        <v/>
      </c>
      <c r="BP272" s="665">
        <f>'3A 2025-2026 REPORTE CALIFICACI'!GR32</f>
        <v>33</v>
      </c>
      <c r="BQ272" s="665">
        <f>'3A 2025-2026 REPORTE CALIFICACI'!GS32</f>
        <v>19.74375</v>
      </c>
      <c r="BR272" s="665" t="str">
        <f>'3A 2025-2026 REPORTE CALIFICACI'!GT32</f>
        <v/>
      </c>
      <c r="BS272" s="665" t="str">
        <f>'3A 2025-2026 REPORTE CALIFICACI'!GU32</f>
        <v/>
      </c>
      <c r="BT272" s="665">
        <f>'3A 2025-2026 REPORTE CALIFICACI'!GV32</f>
        <v>20</v>
      </c>
      <c r="BU272" s="665">
        <f>'3A 2025-2026 REPORTE CALIFICACI'!GW32</f>
        <v>65.8125</v>
      </c>
      <c r="BV272" s="665" t="str">
        <f>'3A 2025-2026 REPORTE CALIFICACI'!GX32</f>
        <v/>
      </c>
      <c r="BW272" s="664" t="str">
        <f>'3A 2025-2026 REPORTE CALIFICACI'!GY32</f>
        <v/>
      </c>
      <c r="BX272" s="664" t="str">
        <f>'3A 2025-2026 REPORTE CALIFICACI'!GZ32</f>
        <v>R</v>
      </c>
      <c r="BY272" s="666"/>
      <c r="BZ272" s="667"/>
      <c r="CA272" s="661"/>
      <c r="CB272" s="47"/>
      <c r="CC272" s="663" t="s">
        <v>1019</v>
      </c>
      <c r="CD272" s="664">
        <f>'3A 2025-2026 REPORTE CALIFICACI'!FS33</f>
        <v>83</v>
      </c>
      <c r="CE272" s="664">
        <f>'3A 2025-2026 REPORTE CALIFICACI'!FT33</f>
        <v>89</v>
      </c>
      <c r="CF272" s="664">
        <f>'3A 2025-2026 REPORTE CALIFICACI'!FU33</f>
        <v>82</v>
      </c>
      <c r="CG272" s="664">
        <f>'3A 2025-2026 REPORTE CALIFICACI'!FV33</f>
        <v>0</v>
      </c>
      <c r="CH272" s="664">
        <f>'3A 2025-2026 REPORTE CALIFICACI'!FW33</f>
        <v>74</v>
      </c>
      <c r="CI272" s="664">
        <f>'3A 2025-2026 REPORTE CALIFICACI'!FX33</f>
        <v>91</v>
      </c>
      <c r="CJ272" s="664">
        <f>'3A 2025-2026 REPORTE CALIFICACI'!FY33</f>
        <v>75</v>
      </c>
      <c r="CK272" s="664">
        <f>'3A 2025-2026 REPORTE CALIFICACI'!FZ33</f>
        <v>0</v>
      </c>
      <c r="CL272" s="664">
        <f>'3A 2025-2026 REPORTE CALIFICACI'!GA33</f>
        <v>84</v>
      </c>
      <c r="CM272" s="664">
        <f>'3A 2025-2026 REPORTE CALIFICACI'!GB33</f>
        <v>92</v>
      </c>
      <c r="CN272" s="664">
        <f>'3A 2025-2026 REPORTE CALIFICACI'!GC33</f>
        <v>80</v>
      </c>
      <c r="CO272" s="664">
        <f>'3A 2025-2026 REPORTE CALIFICACI'!GD33</f>
        <v>0</v>
      </c>
      <c r="CP272" s="664">
        <f>'3A 2025-2026 REPORTE CALIFICACI'!GE33</f>
        <v>81</v>
      </c>
      <c r="CQ272" s="664">
        <f>'3A 2025-2026 REPORTE CALIFICACI'!GF33</f>
        <v>94</v>
      </c>
      <c r="CR272" s="664">
        <f>'3A 2025-2026 REPORTE CALIFICACI'!GG33</f>
        <v>82</v>
      </c>
      <c r="CS272" s="664">
        <f>'3A 2025-2026 REPORTE CALIFICACI'!GH33</f>
        <v>0</v>
      </c>
      <c r="CT272" s="716">
        <f>'3A 2025-2026 REPORTE CALIFICACI'!GI33</f>
        <v>63.5</v>
      </c>
      <c r="CU272" s="716">
        <f>'3A 2025-2026 REPORTE CALIFICACI'!GJ33</f>
        <v>60</v>
      </c>
      <c r="CV272" s="716">
        <f>'3A 2025-2026 REPORTE CALIFICACI'!GK33</f>
        <v>64</v>
      </c>
      <c r="CW272" s="716">
        <f>'3A 2025-2026 REPORTE CALIFICACI'!GL33</f>
        <v>64.25</v>
      </c>
      <c r="CX272" s="664"/>
      <c r="CY272" s="717">
        <f>'3A 2025-2026 REPORTE CALIFICACI'!GN33</f>
        <v>0.25875</v>
      </c>
      <c r="CZ272" s="665">
        <f>'3A 2025-2026 REPORTE CALIFICACI'!GO33</f>
        <v>31.46875</v>
      </c>
      <c r="DA272" s="665" t="str">
        <f>'3A 2025-2026 REPORTE CALIFICACI'!GP33</f>
        <v/>
      </c>
      <c r="DB272" s="665" t="str">
        <f>'3A 2025-2026 REPORTE CALIFICACI'!GQ33</f>
        <v/>
      </c>
      <c r="DC272" s="665">
        <f>'3A 2025-2026 REPORTE CALIFICACI'!GR33</f>
        <v>31</v>
      </c>
      <c r="DD272" s="665">
        <f>'3A 2025-2026 REPORTE CALIFICACI'!GS33</f>
        <v>18.88125</v>
      </c>
      <c r="DE272" s="665" t="str">
        <f>'3A 2025-2026 REPORTE CALIFICACI'!GT33</f>
        <v/>
      </c>
      <c r="DF272" s="665" t="str">
        <f>'3A 2025-2026 REPORTE CALIFICACI'!GU33</f>
        <v/>
      </c>
      <c r="DG272" s="665">
        <f>'3A 2025-2026 REPORTE CALIFICACI'!GV33</f>
        <v>19</v>
      </c>
      <c r="DH272" s="665">
        <f>'3A 2025-2026 REPORTE CALIFICACI'!GW33</f>
        <v>62.9375</v>
      </c>
      <c r="DI272" s="665" t="str">
        <f>'3A 2025-2026 REPORTE CALIFICACI'!GX33</f>
        <v/>
      </c>
      <c r="DJ272" s="664" t="str">
        <f>'3A 2025-2026 REPORTE CALIFICACI'!GY33</f>
        <v/>
      </c>
      <c r="DK272" s="664" t="str">
        <f>'3A 2025-2026 REPORTE CALIFICACI'!GZ33</f>
        <v>R</v>
      </c>
      <c r="DL272" s="666"/>
      <c r="DM272" s="667"/>
      <c r="DN272" s="661"/>
      <c r="DO272" s="47"/>
      <c r="DP272" s="663" t="s">
        <v>1019</v>
      </c>
      <c r="DQ272" s="664">
        <f>'3A 2025-2026 REPORTE CALIFICACI'!FS34</f>
        <v>87</v>
      </c>
      <c r="DR272" s="664">
        <f>'3A 2025-2026 REPORTE CALIFICACI'!FT34</f>
        <v>70</v>
      </c>
      <c r="DS272" s="664">
        <f>'3A 2025-2026 REPORTE CALIFICACI'!FU34</f>
        <v>70</v>
      </c>
      <c r="DT272" s="664">
        <f>'3A 2025-2026 REPORTE CALIFICACI'!FV34</f>
        <v>0</v>
      </c>
      <c r="DU272" s="664">
        <f>'3A 2025-2026 REPORTE CALIFICACI'!FW34</f>
        <v>80</v>
      </c>
      <c r="DV272" s="664">
        <f>'3A 2025-2026 REPORTE CALIFICACI'!FX34</f>
        <v>92</v>
      </c>
      <c r="DW272" s="664">
        <f>'3A 2025-2026 REPORTE CALIFICACI'!FY34</f>
        <v>70</v>
      </c>
      <c r="DX272" s="664">
        <f>'3A 2025-2026 REPORTE CALIFICACI'!FZ34</f>
        <v>0</v>
      </c>
      <c r="DY272" s="664">
        <f>'3A 2025-2026 REPORTE CALIFICACI'!GA34</f>
        <v>83</v>
      </c>
      <c r="DZ272" s="664">
        <f>'3A 2025-2026 REPORTE CALIFICACI'!GB34</f>
        <v>88</v>
      </c>
      <c r="EA272" s="664">
        <f>'3A 2025-2026 REPORTE CALIFICACI'!GC34</f>
        <v>70</v>
      </c>
      <c r="EB272" s="664">
        <f>'3A 2025-2026 REPORTE CALIFICACI'!GD34</f>
        <v>0</v>
      </c>
      <c r="EC272" s="664">
        <f>'3A 2025-2026 REPORTE CALIFICACI'!GE34</f>
        <v>82</v>
      </c>
      <c r="ED272" s="664">
        <f>'3A 2025-2026 REPORTE CALIFICACI'!GF34</f>
        <v>91</v>
      </c>
      <c r="EE272" s="664">
        <f>'3A 2025-2026 REPORTE CALIFICACI'!GG34</f>
        <v>79</v>
      </c>
      <c r="EF272" s="664">
        <f>'3A 2025-2026 REPORTE CALIFICACI'!GH34</f>
        <v>0</v>
      </c>
      <c r="EG272" s="716">
        <f>'3A 2025-2026 REPORTE CALIFICACI'!GI34</f>
        <v>56.75</v>
      </c>
      <c r="EH272" s="716">
        <f>'3A 2025-2026 REPORTE CALIFICACI'!GJ34</f>
        <v>60.5</v>
      </c>
      <c r="EI272" s="716">
        <f>'3A 2025-2026 REPORTE CALIFICACI'!GK34</f>
        <v>60.25</v>
      </c>
      <c r="EJ272" s="716">
        <f>'3A 2025-2026 REPORTE CALIFICACI'!GL34</f>
        <v>63</v>
      </c>
      <c r="EK272" s="665">
        <f>'3A 2025-2026 REPORTE CALIFICACI'!GM34</f>
        <v>60.125</v>
      </c>
      <c r="EL272" s="717">
        <f>'3A 2025-2026 REPORTE CALIFICACI'!GN34</f>
        <v>0.275</v>
      </c>
      <c r="EM272" s="665">
        <f>'3A 2025-2026 REPORTE CALIFICACI'!GO34</f>
        <v>30.0625</v>
      </c>
      <c r="EN272" s="665" t="str">
        <f>'3A 2025-2026 REPORTE CALIFICACI'!GP34</f>
        <v/>
      </c>
      <c r="EO272" s="665" t="str">
        <f>'3A 2025-2026 REPORTE CALIFICACI'!GQ34</f>
        <v/>
      </c>
      <c r="EP272" s="665">
        <f>'3A 2025-2026 REPORTE CALIFICACI'!GR34</f>
        <v>30</v>
      </c>
      <c r="EQ272" s="665">
        <f>'3A 2025-2026 REPORTE CALIFICACI'!GS34</f>
        <v>18.0375</v>
      </c>
      <c r="ER272" s="665" t="str">
        <f>'3A 2025-2026 REPORTE CALIFICACI'!GT34</f>
        <v/>
      </c>
      <c r="ES272" s="665" t="str">
        <f>'3A 2025-2026 REPORTE CALIFICACI'!GU34</f>
        <v/>
      </c>
      <c r="ET272" s="665">
        <f>'3A 2025-2026 REPORTE CALIFICACI'!GV34</f>
        <v>18</v>
      </c>
      <c r="EU272" s="665">
        <f>'3A 2025-2026 REPORTE CALIFICACI'!GW34</f>
        <v>60.125</v>
      </c>
      <c r="EV272" s="665" t="str">
        <f>'3A 2025-2026 REPORTE CALIFICACI'!GX34</f>
        <v/>
      </c>
      <c r="EW272" s="664" t="str">
        <f>'3A 2025-2026 REPORTE CALIFICACI'!GY34</f>
        <v/>
      </c>
      <c r="EX272" s="664" t="str">
        <f>'3A 2025-2026 REPORTE CALIFICACI'!GZ34</f>
        <v>R</v>
      </c>
      <c r="EY272" s="666"/>
    </row>
    <row r="273" ht="52.5" customHeight="1">
      <c r="A273" s="661"/>
      <c r="B273" s="47"/>
      <c r="C273" s="663" t="s">
        <v>1020</v>
      </c>
      <c r="D273" s="664">
        <f>'3A 2025-2026 REPORTE CALIFICACI'!HA31</f>
        <v>83</v>
      </c>
      <c r="E273" s="664">
        <f>'3A 2025-2026 REPORTE CALIFICACI'!HB31</f>
        <v>86</v>
      </c>
      <c r="F273" s="664">
        <f>'3A 2025-2026 REPORTE CALIFICACI'!HC31</f>
        <v>87</v>
      </c>
      <c r="G273" s="664">
        <f>'3A 2025-2026 REPORTE CALIFICACI'!HD31</f>
        <v>0</v>
      </c>
      <c r="H273" s="664">
        <f>'3A 2025-2026 REPORTE CALIFICACI'!HE31</f>
        <v>77</v>
      </c>
      <c r="I273" s="664">
        <f>'3A 2025-2026 REPORTE CALIFICACI'!HF31</f>
        <v>80</v>
      </c>
      <c r="J273" s="664">
        <f>'3A 2025-2026 REPORTE CALIFICACI'!HG31</f>
        <v>82</v>
      </c>
      <c r="K273" s="664">
        <f>'3A 2025-2026 REPORTE CALIFICACI'!HH31</f>
        <v>0</v>
      </c>
      <c r="L273" s="664">
        <f>'3A 2025-2026 REPORTE CALIFICACI'!HI31</f>
        <v>78</v>
      </c>
      <c r="M273" s="664">
        <f>'3A 2025-2026 REPORTE CALIFICACI'!HJ31</f>
        <v>75</v>
      </c>
      <c r="N273" s="664">
        <f>'3A 2025-2026 REPORTE CALIFICACI'!HK31</f>
        <v>76</v>
      </c>
      <c r="O273" s="664">
        <f>'3A 2025-2026 REPORTE CALIFICACI'!HL31</f>
        <v>0</v>
      </c>
      <c r="P273" s="664">
        <f>'3A 2025-2026 REPORTE CALIFICACI'!HM31</f>
        <v>90</v>
      </c>
      <c r="Q273" s="664">
        <f>'3A 2025-2026 REPORTE CALIFICACI'!HN31</f>
        <v>92</v>
      </c>
      <c r="R273" s="664">
        <f>'3A 2025-2026 REPORTE CALIFICACI'!HO31</f>
        <v>80</v>
      </c>
      <c r="S273" s="664">
        <f>'3A 2025-2026 REPORTE CALIFICACI'!HP31</f>
        <v>0</v>
      </c>
      <c r="T273" s="716">
        <f>'3A 2025-2026 REPORTE CALIFICACI'!HQ31</f>
        <v>64</v>
      </c>
      <c r="U273" s="716">
        <f>'3A 2025-2026 REPORTE CALIFICACI'!HR31</f>
        <v>59.75</v>
      </c>
      <c r="V273" s="716">
        <f>'3A 2025-2026 REPORTE CALIFICACI'!HS31</f>
        <v>57.25</v>
      </c>
      <c r="W273" s="716">
        <f>'3A 2025-2026 REPORTE CALIFICACI'!HT31</f>
        <v>65.5</v>
      </c>
      <c r="X273" s="664"/>
      <c r="Y273" s="664"/>
      <c r="Z273" s="664"/>
      <c r="AA273" s="664"/>
      <c r="AB273" s="664"/>
      <c r="AC273" s="664"/>
      <c r="AD273" s="664"/>
      <c r="AE273" s="664"/>
      <c r="AF273" s="664"/>
      <c r="AG273" s="664"/>
      <c r="AH273" s="664"/>
      <c r="AI273" s="664"/>
      <c r="AJ273" s="664"/>
      <c r="AK273" s="664"/>
      <c r="AL273" s="666"/>
      <c r="AM273" s="667"/>
      <c r="AN273" s="661"/>
      <c r="AO273" s="47"/>
      <c r="AP273" s="663" t="s">
        <v>1020</v>
      </c>
      <c r="AQ273" s="664">
        <f>'3A 2025-2026 REPORTE CALIFICACI'!HA32</f>
        <v>90</v>
      </c>
      <c r="AR273" s="664">
        <f>'3A 2025-2026 REPORTE CALIFICACI'!HB32</f>
        <v>87</v>
      </c>
      <c r="AS273" s="664">
        <f>'3A 2025-2026 REPORTE CALIFICACI'!HC32</f>
        <v>97</v>
      </c>
      <c r="AT273" s="664">
        <f>'3A 2025-2026 REPORTE CALIFICACI'!HD32</f>
        <v>0</v>
      </c>
      <c r="AU273" s="664">
        <f>'3A 2025-2026 REPORTE CALIFICACI'!HE32</f>
        <v>90</v>
      </c>
      <c r="AV273" s="664">
        <f>'3A 2025-2026 REPORTE CALIFICACI'!HF32</f>
        <v>88</v>
      </c>
      <c r="AW273" s="664">
        <f>'3A 2025-2026 REPORTE CALIFICACI'!HG32</f>
        <v>80</v>
      </c>
      <c r="AX273" s="664">
        <f>'3A 2025-2026 REPORTE CALIFICACI'!HH32</f>
        <v>0</v>
      </c>
      <c r="AY273" s="664">
        <f>'3A 2025-2026 REPORTE CALIFICACI'!HI32</f>
        <v>88</v>
      </c>
      <c r="AZ273" s="664">
        <f>'3A 2025-2026 REPORTE CALIFICACI'!HJ32</f>
        <v>80</v>
      </c>
      <c r="BA273" s="664">
        <f>'3A 2025-2026 REPORTE CALIFICACI'!HK32</f>
        <v>73</v>
      </c>
      <c r="BB273" s="664">
        <f>'3A 2025-2026 REPORTE CALIFICACI'!HL32</f>
        <v>0</v>
      </c>
      <c r="BC273" s="664">
        <f>'3A 2025-2026 REPORTE CALIFICACI'!HM32</f>
        <v>92</v>
      </c>
      <c r="BD273" s="664">
        <f>'3A 2025-2026 REPORTE CALIFICACI'!HN32</f>
        <v>85</v>
      </c>
      <c r="BE273" s="664">
        <f>'3A 2025-2026 REPORTE CALIFICACI'!HO32</f>
        <v>90</v>
      </c>
      <c r="BF273" s="664">
        <f>'3A 2025-2026 REPORTE CALIFICACI'!HP32</f>
        <v>0</v>
      </c>
      <c r="BG273" s="716">
        <f>'3A 2025-2026 REPORTE CALIFICACI'!HQ32</f>
        <v>68.5</v>
      </c>
      <c r="BH273" s="716">
        <f>'3A 2025-2026 REPORTE CALIFICACI'!HR32</f>
        <v>64.5</v>
      </c>
      <c r="BI273" s="716">
        <f>'3A 2025-2026 REPORTE CALIFICACI'!HS32</f>
        <v>60.25</v>
      </c>
      <c r="BJ273" s="716">
        <f>'3A 2025-2026 REPORTE CALIFICACI'!HT32</f>
        <v>66.75</v>
      </c>
      <c r="BK273" s="664"/>
      <c r="BL273" s="717">
        <f>'3A 2025-2026 REPORTE CALIFICACI'!HV32</f>
        <v>0.4814814815</v>
      </c>
      <c r="BM273" s="665">
        <f>'3A 2025-2026 REPORTE CALIFICACI'!HW32</f>
        <v>32.5</v>
      </c>
      <c r="BN273" s="665" t="str">
        <f>'3A 2025-2026 REPORTE CALIFICACI'!HX32</f>
        <v/>
      </c>
      <c r="BO273" s="665" t="str">
        <f>'3A 2025-2026 REPORTE CALIFICACI'!HY32</f>
        <v/>
      </c>
      <c r="BP273" s="665">
        <f>'3A 2025-2026 REPORTE CALIFICACI'!HZ32</f>
        <v>33</v>
      </c>
      <c r="BQ273" s="665">
        <f>'3A 2025-2026 REPORTE CALIFICACI'!IA32</f>
        <v>19.5</v>
      </c>
      <c r="BR273" s="665" t="str">
        <f>'3A 2025-2026 REPORTE CALIFICACI'!IB32</f>
        <v/>
      </c>
      <c r="BS273" s="665" t="str">
        <f>'3A 2025-2026 REPORTE CALIFICACI'!IC32</f>
        <v/>
      </c>
      <c r="BT273" s="665">
        <f>'3A 2025-2026 REPORTE CALIFICACI'!ID32</f>
        <v>20</v>
      </c>
      <c r="BU273" s="664" t="str">
        <f>'3A 2025-2026 REPORTE CALIFICACI'!IE32</f>
        <v/>
      </c>
      <c r="BV273" s="665" t="str">
        <f>'3A 2025-2026 REPORTE CALIFICACI'!IF32</f>
        <v/>
      </c>
      <c r="BW273" s="664" t="str">
        <f>'3A 2025-2026 REPORTE CALIFICACI'!IG32</f>
        <v/>
      </c>
      <c r="BX273" s="664" t="str">
        <f>'3A 2025-2026 REPORTE CALIFICACI'!IH32</f>
        <v>R</v>
      </c>
      <c r="BY273" s="666"/>
      <c r="BZ273" s="667"/>
      <c r="CA273" s="661"/>
      <c r="CB273" s="47"/>
      <c r="CC273" s="663" t="s">
        <v>1020</v>
      </c>
      <c r="CD273" s="664">
        <f>'3A 2025-2026 REPORTE CALIFICACI'!HA33</f>
        <v>90</v>
      </c>
      <c r="CE273" s="664">
        <f>'3A 2025-2026 REPORTE CALIFICACI'!HB33</f>
        <v>75</v>
      </c>
      <c r="CF273" s="664">
        <f>'3A 2025-2026 REPORTE CALIFICACI'!HC33</f>
        <v>83</v>
      </c>
      <c r="CG273" s="664">
        <f>'3A 2025-2026 REPORTE CALIFICACI'!HD33</f>
        <v>0</v>
      </c>
      <c r="CH273" s="664">
        <f>'3A 2025-2026 REPORTE CALIFICACI'!HE33</f>
        <v>80</v>
      </c>
      <c r="CI273" s="664">
        <f>'3A 2025-2026 REPORTE CALIFICACI'!HF33</f>
        <v>77</v>
      </c>
      <c r="CJ273" s="664">
        <f>'3A 2025-2026 REPORTE CALIFICACI'!HG33</f>
        <v>84</v>
      </c>
      <c r="CK273" s="664">
        <f>'3A 2025-2026 REPORTE CALIFICACI'!HH33</f>
        <v>0</v>
      </c>
      <c r="CL273" s="664">
        <f>'3A 2025-2026 REPORTE CALIFICACI'!HI33</f>
        <v>88</v>
      </c>
      <c r="CM273" s="664">
        <f>'3A 2025-2026 REPORTE CALIFICACI'!HJ33</f>
        <v>84</v>
      </c>
      <c r="CN273" s="664">
        <f>'3A 2025-2026 REPORTE CALIFICACI'!HK33</f>
        <v>84</v>
      </c>
      <c r="CO273" s="664">
        <f>'3A 2025-2026 REPORTE CALIFICACI'!HL33</f>
        <v>0</v>
      </c>
      <c r="CP273" s="664">
        <f>'3A 2025-2026 REPORTE CALIFICACI'!HM33</f>
        <v>85</v>
      </c>
      <c r="CQ273" s="664">
        <f>'3A 2025-2026 REPORTE CALIFICACI'!HN33</f>
        <v>80</v>
      </c>
      <c r="CR273" s="664">
        <f>'3A 2025-2026 REPORTE CALIFICACI'!HO33</f>
        <v>80</v>
      </c>
      <c r="CS273" s="664">
        <f>'3A 2025-2026 REPORTE CALIFICACI'!HP33</f>
        <v>0</v>
      </c>
      <c r="CT273" s="716">
        <f>'3A 2025-2026 REPORTE CALIFICACI'!HQ33</f>
        <v>62</v>
      </c>
      <c r="CU273" s="716">
        <f>'3A 2025-2026 REPORTE CALIFICACI'!HR33</f>
        <v>60.25</v>
      </c>
      <c r="CV273" s="716">
        <f>'3A 2025-2026 REPORTE CALIFICACI'!HS33</f>
        <v>64</v>
      </c>
      <c r="CW273" s="716">
        <f>'3A 2025-2026 REPORTE CALIFICACI'!HT33</f>
        <v>61.25</v>
      </c>
      <c r="CX273" s="664"/>
      <c r="CY273" s="717">
        <f>'3A 2025-2026 REPORTE CALIFICACI'!HV33</f>
        <v>0.462962963</v>
      </c>
      <c r="CZ273" s="665">
        <f>'3A 2025-2026 REPORTE CALIFICACI'!HW33</f>
        <v>30.9375</v>
      </c>
      <c r="DA273" s="665" t="str">
        <f>'3A 2025-2026 REPORTE CALIFICACI'!HX33</f>
        <v/>
      </c>
      <c r="DB273" s="665" t="str">
        <f>'3A 2025-2026 REPORTE CALIFICACI'!HY33</f>
        <v/>
      </c>
      <c r="DC273" s="665">
        <f>'3A 2025-2026 REPORTE CALIFICACI'!HZ33</f>
        <v>31</v>
      </c>
      <c r="DD273" s="665">
        <f>'3A 2025-2026 REPORTE CALIFICACI'!IA33</f>
        <v>18.5625</v>
      </c>
      <c r="DE273" s="665" t="str">
        <f>'3A 2025-2026 REPORTE CALIFICACI'!IB33</f>
        <v/>
      </c>
      <c r="DF273" s="665" t="str">
        <f>'3A 2025-2026 REPORTE CALIFICACI'!IC33</f>
        <v/>
      </c>
      <c r="DG273" s="665">
        <f>'3A 2025-2026 REPORTE CALIFICACI'!ID33</f>
        <v>19</v>
      </c>
      <c r="DH273" s="664" t="str">
        <f>'3A 2025-2026 REPORTE CALIFICACI'!IE33</f>
        <v/>
      </c>
      <c r="DI273" s="665" t="str">
        <f>'3A 2025-2026 REPORTE CALIFICACI'!IF33</f>
        <v/>
      </c>
      <c r="DJ273" s="664" t="str">
        <f>'3A 2025-2026 REPORTE CALIFICACI'!IG33</f>
        <v/>
      </c>
      <c r="DK273" s="664" t="str">
        <f>'3A 2025-2026 REPORTE CALIFICACI'!IH33</f>
        <v>R</v>
      </c>
      <c r="DL273" s="666"/>
      <c r="DM273" s="667"/>
      <c r="DN273" s="661"/>
      <c r="DO273" s="47"/>
      <c r="DP273" s="663" t="s">
        <v>1020</v>
      </c>
      <c r="DQ273" s="664">
        <f>'3A 2025-2026 REPORTE CALIFICACI'!HA34</f>
        <v>80</v>
      </c>
      <c r="DR273" s="664">
        <f>'3A 2025-2026 REPORTE CALIFICACI'!HB34</f>
        <v>70</v>
      </c>
      <c r="DS273" s="664">
        <f>'3A 2025-2026 REPORTE CALIFICACI'!HC34</f>
        <v>97</v>
      </c>
      <c r="DT273" s="664">
        <f>'3A 2025-2026 REPORTE CALIFICACI'!HD34</f>
        <v>0</v>
      </c>
      <c r="DU273" s="664">
        <f>'3A 2025-2026 REPORTE CALIFICACI'!HE34</f>
        <v>80</v>
      </c>
      <c r="DV273" s="664">
        <f>'3A 2025-2026 REPORTE CALIFICACI'!HF34</f>
        <v>76</v>
      </c>
      <c r="DW273" s="664">
        <f>'3A 2025-2026 REPORTE CALIFICACI'!HG34</f>
        <v>88</v>
      </c>
      <c r="DX273" s="664">
        <f>'3A 2025-2026 REPORTE CALIFICACI'!HH34</f>
        <v>0</v>
      </c>
      <c r="DY273" s="664">
        <f>'3A 2025-2026 REPORTE CALIFICACI'!HI34</f>
        <v>75</v>
      </c>
      <c r="DZ273" s="664">
        <f>'3A 2025-2026 REPORTE CALIFICACI'!HJ34</f>
        <v>76</v>
      </c>
      <c r="EA273" s="664">
        <f>'3A 2025-2026 REPORTE CALIFICACI'!HK34</f>
        <v>88</v>
      </c>
      <c r="EB273" s="664">
        <f>'3A 2025-2026 REPORTE CALIFICACI'!HL34</f>
        <v>0</v>
      </c>
      <c r="EC273" s="664">
        <f>'3A 2025-2026 REPORTE CALIFICACI'!HM34</f>
        <v>91</v>
      </c>
      <c r="ED273" s="664">
        <f>'3A 2025-2026 REPORTE CALIFICACI'!HN34</f>
        <v>78</v>
      </c>
      <c r="EE273" s="664">
        <f>'3A 2025-2026 REPORTE CALIFICACI'!HO34</f>
        <v>81</v>
      </c>
      <c r="EF273" s="664">
        <f>'3A 2025-2026 REPORTE CALIFICACI'!HP34</f>
        <v>0</v>
      </c>
      <c r="EG273" s="716">
        <f>'3A 2025-2026 REPORTE CALIFICACI'!HQ34</f>
        <v>61.75</v>
      </c>
      <c r="EH273" s="716">
        <f>'3A 2025-2026 REPORTE CALIFICACI'!HR34</f>
        <v>61</v>
      </c>
      <c r="EI273" s="716">
        <f>'3A 2025-2026 REPORTE CALIFICACI'!HS34</f>
        <v>59.75</v>
      </c>
      <c r="EJ273" s="716">
        <f>'3A 2025-2026 REPORTE CALIFICACI'!HT34</f>
        <v>62.5</v>
      </c>
      <c r="EK273" s="665">
        <f>'3A 2025-2026 REPORTE CALIFICACI'!HU34</f>
        <v>61.25</v>
      </c>
      <c r="EL273" s="717">
        <f>'3A 2025-2026 REPORTE CALIFICACI'!HV34</f>
        <v>0.412037037</v>
      </c>
      <c r="EM273" s="665">
        <f>'3A 2025-2026 REPORTE CALIFICACI'!HW34</f>
        <v>30.625</v>
      </c>
      <c r="EN273" s="665" t="str">
        <f>'3A 2025-2026 REPORTE CALIFICACI'!HX34</f>
        <v/>
      </c>
      <c r="EO273" s="665" t="str">
        <f>'3A 2025-2026 REPORTE CALIFICACI'!HY34</f>
        <v/>
      </c>
      <c r="EP273" s="665">
        <f>'3A 2025-2026 REPORTE CALIFICACI'!HZ34</f>
        <v>31</v>
      </c>
      <c r="EQ273" s="665">
        <f>'3A 2025-2026 REPORTE CALIFICACI'!IA34</f>
        <v>18.375</v>
      </c>
      <c r="ER273" s="665" t="str">
        <f>'3A 2025-2026 REPORTE CALIFICACI'!IB34</f>
        <v/>
      </c>
      <c r="ES273" s="665" t="str">
        <f>'3A 2025-2026 REPORTE CALIFICACI'!IC34</f>
        <v/>
      </c>
      <c r="ET273" s="665">
        <f>'3A 2025-2026 REPORTE CALIFICACI'!ID34</f>
        <v>18</v>
      </c>
      <c r="EU273" s="664" t="str">
        <f>'3A 2025-2026 REPORTE CALIFICACI'!IE34</f>
        <v/>
      </c>
      <c r="EV273" s="665" t="str">
        <f>'3A 2025-2026 REPORTE CALIFICACI'!IF34</f>
        <v/>
      </c>
      <c r="EW273" s="664" t="str">
        <f>'3A 2025-2026 REPORTE CALIFICACI'!IG34</f>
        <v/>
      </c>
      <c r="EX273" s="664" t="str">
        <f>'3A 2025-2026 REPORTE CALIFICACI'!IH34</f>
        <v>R</v>
      </c>
      <c r="EY273" s="666"/>
    </row>
    <row r="274" ht="52.5" customHeight="1">
      <c r="A274" s="661"/>
      <c r="B274" s="47"/>
      <c r="C274" s="663" t="s">
        <v>1021</v>
      </c>
      <c r="D274" s="664">
        <f>'3A 2025-2026 REPORTE CALIFICACI'!II31</f>
        <v>77</v>
      </c>
      <c r="E274" s="664">
        <f>'3A 2025-2026 REPORTE CALIFICACI'!IJ31</f>
        <v>82</v>
      </c>
      <c r="F274" s="664">
        <f>'3A 2025-2026 REPORTE CALIFICACI'!IK31</f>
        <v>86</v>
      </c>
      <c r="G274" s="664">
        <f>'3A 2025-2026 REPORTE CALIFICACI'!IL31</f>
        <v>0</v>
      </c>
      <c r="H274" s="664">
        <f>'3A 2025-2026 REPORTE CALIFICACI'!IM31</f>
        <v>82</v>
      </c>
      <c r="I274" s="664">
        <f>'3A 2025-2026 REPORTE CALIFICACI'!IN31</f>
        <v>84</v>
      </c>
      <c r="J274" s="664">
        <f>'3A 2025-2026 REPORTE CALIFICACI'!IO31</f>
        <v>88</v>
      </c>
      <c r="K274" s="664">
        <f>'3A 2025-2026 REPORTE CALIFICACI'!IP31</f>
        <v>0</v>
      </c>
      <c r="L274" s="664">
        <f>'3A 2025-2026 REPORTE CALIFICACI'!IQ31</f>
        <v>83</v>
      </c>
      <c r="M274" s="664">
        <f>'3A 2025-2026 REPORTE CALIFICACI'!IR31</f>
        <v>78</v>
      </c>
      <c r="N274" s="664">
        <f>'3A 2025-2026 REPORTE CALIFICACI'!IS31</f>
        <v>83</v>
      </c>
      <c r="O274" s="664">
        <f>'3A 2025-2026 REPORTE CALIFICACI'!IT31</f>
        <v>0</v>
      </c>
      <c r="P274" s="664">
        <f>'3A 2025-2026 REPORTE CALIFICACI'!IU31</f>
        <v>76</v>
      </c>
      <c r="Q274" s="664">
        <f>'3A 2025-2026 REPORTE CALIFICACI'!IV31</f>
        <v>85</v>
      </c>
      <c r="R274" s="664">
        <f>'3A 2025-2026 REPORTE CALIFICACI'!IW31</f>
        <v>88</v>
      </c>
      <c r="S274" s="664">
        <f>'3A 2025-2026 REPORTE CALIFICACI'!IX31</f>
        <v>0</v>
      </c>
      <c r="T274" s="716">
        <f>'3A 2025-2026 REPORTE CALIFICACI'!IY31</f>
        <v>61.25</v>
      </c>
      <c r="U274" s="716">
        <f>'3A 2025-2026 REPORTE CALIFICACI'!IZ31</f>
        <v>63.5</v>
      </c>
      <c r="V274" s="716">
        <f>'3A 2025-2026 REPORTE CALIFICACI'!JA31</f>
        <v>61</v>
      </c>
      <c r="W274" s="716">
        <f>'3A 2025-2026 REPORTE CALIFICACI'!JB31</f>
        <v>62.25</v>
      </c>
      <c r="X274" s="664"/>
      <c r="Y274" s="664"/>
      <c r="Z274" s="664"/>
      <c r="AA274" s="664"/>
      <c r="AB274" s="664"/>
      <c r="AC274" s="664"/>
      <c r="AD274" s="664"/>
      <c r="AE274" s="664"/>
      <c r="AF274" s="664"/>
      <c r="AG274" s="664"/>
      <c r="AH274" s="664"/>
      <c r="AI274" s="664"/>
      <c r="AJ274" s="664"/>
      <c r="AK274" s="664"/>
      <c r="AL274" s="666"/>
      <c r="AM274" s="667"/>
      <c r="AN274" s="661"/>
      <c r="AO274" s="47"/>
      <c r="AP274" s="663" t="s">
        <v>1021</v>
      </c>
      <c r="AQ274" s="664">
        <f>'3A 2025-2026 REPORTE CALIFICACI'!II32</f>
        <v>82</v>
      </c>
      <c r="AR274" s="664">
        <f>'3A 2025-2026 REPORTE CALIFICACI'!IJ32</f>
        <v>88</v>
      </c>
      <c r="AS274" s="664">
        <f>'3A 2025-2026 REPORTE CALIFICACI'!IK32</f>
        <v>90</v>
      </c>
      <c r="AT274" s="664">
        <f>'3A 2025-2026 REPORTE CALIFICACI'!IL32</f>
        <v>0</v>
      </c>
      <c r="AU274" s="664">
        <f>'3A 2025-2026 REPORTE CALIFICACI'!IM32</f>
        <v>85</v>
      </c>
      <c r="AV274" s="664">
        <f>'3A 2025-2026 REPORTE CALIFICACI'!IN32</f>
        <v>90</v>
      </c>
      <c r="AW274" s="664">
        <f>'3A 2025-2026 REPORTE CALIFICACI'!IO32</f>
        <v>91</v>
      </c>
      <c r="AX274" s="664">
        <f>'3A 2025-2026 REPORTE CALIFICACI'!IP32</f>
        <v>0</v>
      </c>
      <c r="AY274" s="664">
        <f>'3A 2025-2026 REPORTE CALIFICACI'!IQ32</f>
        <v>88</v>
      </c>
      <c r="AZ274" s="664">
        <f>'3A 2025-2026 REPORTE CALIFICACI'!IR32</f>
        <v>86</v>
      </c>
      <c r="BA274" s="664">
        <f>'3A 2025-2026 REPORTE CALIFICACI'!IS32</f>
        <v>88</v>
      </c>
      <c r="BB274" s="664">
        <f>'3A 2025-2026 REPORTE CALIFICACI'!IT32</f>
        <v>0</v>
      </c>
      <c r="BC274" s="664">
        <f>'3A 2025-2026 REPORTE CALIFICACI'!IU32</f>
        <v>84</v>
      </c>
      <c r="BD274" s="664">
        <f>'3A 2025-2026 REPORTE CALIFICACI'!IV32</f>
        <v>90</v>
      </c>
      <c r="BE274" s="664">
        <f>'3A 2025-2026 REPORTE CALIFICACI'!IW32</f>
        <v>93</v>
      </c>
      <c r="BF274" s="664">
        <f>'3A 2025-2026 REPORTE CALIFICACI'!IX32</f>
        <v>0</v>
      </c>
      <c r="BG274" s="716">
        <f>'3A 2025-2026 REPORTE CALIFICACI'!IY32</f>
        <v>65</v>
      </c>
      <c r="BH274" s="716">
        <f>'3A 2025-2026 REPORTE CALIFICACI'!IZ32</f>
        <v>66.5</v>
      </c>
      <c r="BI274" s="716">
        <f>'3A 2025-2026 REPORTE CALIFICACI'!JA32</f>
        <v>65.5</v>
      </c>
      <c r="BJ274" s="716">
        <f>'3A 2025-2026 REPORTE CALIFICACI'!JB32</f>
        <v>66.75</v>
      </c>
      <c r="BK274" s="664"/>
      <c r="BL274" s="717">
        <f>'3A 2025-2026 REPORTE CALIFICACI'!JD32</f>
        <v>0.8</v>
      </c>
      <c r="BM274" s="665">
        <f>'3A 2025-2026 REPORTE CALIFICACI'!JE32</f>
        <v>32.96875</v>
      </c>
      <c r="BN274" s="665" t="str">
        <f>'3A 2025-2026 REPORTE CALIFICACI'!JF32</f>
        <v/>
      </c>
      <c r="BO274" s="665" t="str">
        <f>'3A 2025-2026 REPORTE CALIFICACI'!JG32</f>
        <v/>
      </c>
      <c r="BP274" s="665">
        <f>'3A 2025-2026 REPORTE CALIFICACI'!JH32</f>
        <v>33</v>
      </c>
      <c r="BQ274" s="665">
        <f>'3A 2025-2026 REPORTE CALIFICACI'!JI32</f>
        <v>19.78125</v>
      </c>
      <c r="BR274" s="665" t="str">
        <f>'3A 2025-2026 REPORTE CALIFICACI'!JJ32</f>
        <v/>
      </c>
      <c r="BS274" s="665" t="str">
        <f>'3A 2025-2026 REPORTE CALIFICACI'!JK32</f>
        <v/>
      </c>
      <c r="BT274" s="665">
        <f>'3A 2025-2026 REPORTE CALIFICACI'!JL32</f>
        <v>20</v>
      </c>
      <c r="BU274" s="664" t="str">
        <f>'3A 2025-2026 REPORTE CALIFICACI'!JM32</f>
        <v/>
      </c>
      <c r="BV274" s="665" t="str">
        <f>'3A 2025-2026 REPORTE CALIFICACI'!JN32</f>
        <v/>
      </c>
      <c r="BW274" s="664" t="str">
        <f>'3A 2025-2026 REPORTE CALIFICACI'!JO32</f>
        <v/>
      </c>
      <c r="BX274" s="664" t="str">
        <f>'3A 2025-2026 REPORTE CALIFICACI'!JP32</f>
        <v>R</v>
      </c>
      <c r="BY274" s="666"/>
      <c r="BZ274" s="667"/>
      <c r="CA274" s="661"/>
      <c r="CB274" s="47"/>
      <c r="CC274" s="663" t="s">
        <v>1021</v>
      </c>
      <c r="CD274" s="664">
        <f>'3A 2025-2026 REPORTE CALIFICACI'!II33</f>
        <v>83</v>
      </c>
      <c r="CE274" s="664">
        <f>'3A 2025-2026 REPORTE CALIFICACI'!IJ33</f>
        <v>87</v>
      </c>
      <c r="CF274" s="664">
        <f>'3A 2025-2026 REPORTE CALIFICACI'!IK33</f>
        <v>86</v>
      </c>
      <c r="CG274" s="664">
        <f>'3A 2025-2026 REPORTE CALIFICACI'!IL33</f>
        <v>0</v>
      </c>
      <c r="CH274" s="664">
        <f>'3A 2025-2026 REPORTE CALIFICACI'!IM33</f>
        <v>86</v>
      </c>
      <c r="CI274" s="664">
        <f>'3A 2025-2026 REPORTE CALIFICACI'!IN33</f>
        <v>90</v>
      </c>
      <c r="CJ274" s="664">
        <f>'3A 2025-2026 REPORTE CALIFICACI'!IO33</f>
        <v>92</v>
      </c>
      <c r="CK274" s="664">
        <f>'3A 2025-2026 REPORTE CALIFICACI'!IP33</f>
        <v>0</v>
      </c>
      <c r="CL274" s="664">
        <f>'3A 2025-2026 REPORTE CALIFICACI'!IQ33</f>
        <v>87</v>
      </c>
      <c r="CM274" s="664">
        <f>'3A 2025-2026 REPORTE CALIFICACI'!IR33</f>
        <v>84</v>
      </c>
      <c r="CN274" s="664">
        <f>'3A 2025-2026 REPORTE CALIFICACI'!IS33</f>
        <v>86</v>
      </c>
      <c r="CO274" s="664">
        <f>'3A 2025-2026 REPORTE CALIFICACI'!IT33</f>
        <v>0</v>
      </c>
      <c r="CP274" s="664">
        <f>'3A 2025-2026 REPORTE CALIFICACI'!IU33</f>
        <v>82</v>
      </c>
      <c r="CQ274" s="664">
        <f>'3A 2025-2026 REPORTE CALIFICACI'!IV33</f>
        <v>90</v>
      </c>
      <c r="CR274" s="664">
        <f>'3A 2025-2026 REPORTE CALIFICACI'!IW33</f>
        <v>88</v>
      </c>
      <c r="CS274" s="664">
        <f>'3A 2025-2026 REPORTE CALIFICACI'!IX33</f>
        <v>0</v>
      </c>
      <c r="CT274" s="716">
        <f>'3A 2025-2026 REPORTE CALIFICACI'!IY33</f>
        <v>64</v>
      </c>
      <c r="CU274" s="716">
        <f>'3A 2025-2026 REPORTE CALIFICACI'!IZ33</f>
        <v>67</v>
      </c>
      <c r="CV274" s="716">
        <f>'3A 2025-2026 REPORTE CALIFICACI'!JA33</f>
        <v>64.25</v>
      </c>
      <c r="CW274" s="716">
        <f>'3A 2025-2026 REPORTE CALIFICACI'!JB33</f>
        <v>65</v>
      </c>
      <c r="CX274" s="664"/>
      <c r="CY274" s="717">
        <f>'3A 2025-2026 REPORTE CALIFICACI'!JD33</f>
        <v>0.8</v>
      </c>
      <c r="CZ274" s="665">
        <f>'3A 2025-2026 REPORTE CALIFICACI'!JE33</f>
        <v>32.53125</v>
      </c>
      <c r="DA274" s="665" t="str">
        <f>'3A 2025-2026 REPORTE CALIFICACI'!JF33</f>
        <v/>
      </c>
      <c r="DB274" s="665" t="str">
        <f>'3A 2025-2026 REPORTE CALIFICACI'!JG33</f>
        <v/>
      </c>
      <c r="DC274" s="665">
        <f>'3A 2025-2026 REPORTE CALIFICACI'!JH33</f>
        <v>33</v>
      </c>
      <c r="DD274" s="665">
        <f>'3A 2025-2026 REPORTE CALIFICACI'!JI33</f>
        <v>19.51875</v>
      </c>
      <c r="DE274" s="665" t="str">
        <f>'3A 2025-2026 REPORTE CALIFICACI'!JJ33</f>
        <v/>
      </c>
      <c r="DF274" s="665" t="str">
        <f>'3A 2025-2026 REPORTE CALIFICACI'!JK33</f>
        <v/>
      </c>
      <c r="DG274" s="665">
        <f>'3A 2025-2026 REPORTE CALIFICACI'!JL33</f>
        <v>20</v>
      </c>
      <c r="DH274" s="664" t="str">
        <f>'3A 2025-2026 REPORTE CALIFICACI'!JM33</f>
        <v/>
      </c>
      <c r="DI274" s="665" t="str">
        <f>'3A 2025-2026 REPORTE CALIFICACI'!JN33</f>
        <v/>
      </c>
      <c r="DJ274" s="664" t="str">
        <f>'3A 2025-2026 REPORTE CALIFICACI'!JO33</f>
        <v/>
      </c>
      <c r="DK274" s="664" t="str">
        <f>'3A 2025-2026 REPORTE CALIFICACI'!JP33</f>
        <v>R</v>
      </c>
      <c r="DL274" s="666"/>
      <c r="DM274" s="667"/>
      <c r="DN274" s="661"/>
      <c r="DO274" s="47"/>
      <c r="DP274" s="663" t="s">
        <v>1021</v>
      </c>
      <c r="DQ274" s="664">
        <f>'3A 2025-2026 REPORTE CALIFICACI'!II34</f>
        <v>74</v>
      </c>
      <c r="DR274" s="664">
        <f>'3A 2025-2026 REPORTE CALIFICACI'!IJ34</f>
        <v>75</v>
      </c>
      <c r="DS274" s="664">
        <f>'3A 2025-2026 REPORTE CALIFICACI'!IK34</f>
        <v>78</v>
      </c>
      <c r="DT274" s="664">
        <f>'3A 2025-2026 REPORTE CALIFICACI'!IL34</f>
        <v>0</v>
      </c>
      <c r="DU274" s="664">
        <f>'3A 2025-2026 REPORTE CALIFICACI'!IM34</f>
        <v>78</v>
      </c>
      <c r="DV274" s="664">
        <f>'3A 2025-2026 REPORTE CALIFICACI'!IN34</f>
        <v>77</v>
      </c>
      <c r="DW274" s="664">
        <f>'3A 2025-2026 REPORTE CALIFICACI'!IO34</f>
        <v>76</v>
      </c>
      <c r="DX274" s="664">
        <f>'3A 2025-2026 REPORTE CALIFICACI'!IP34</f>
        <v>0</v>
      </c>
      <c r="DY274" s="664">
        <f>'3A 2025-2026 REPORTE CALIFICACI'!IQ34</f>
        <v>85</v>
      </c>
      <c r="DZ274" s="664">
        <f>'3A 2025-2026 REPORTE CALIFICACI'!IR34</f>
        <v>80</v>
      </c>
      <c r="EA274" s="664">
        <f>'3A 2025-2026 REPORTE CALIFICACI'!IS34</f>
        <v>81</v>
      </c>
      <c r="EB274" s="664">
        <f>'3A 2025-2026 REPORTE CALIFICACI'!IT34</f>
        <v>0</v>
      </c>
      <c r="EC274" s="664">
        <f>'3A 2025-2026 REPORTE CALIFICACI'!IU34</f>
        <v>83</v>
      </c>
      <c r="ED274" s="664">
        <f>'3A 2025-2026 REPORTE CALIFICACI'!IV34</f>
        <v>78</v>
      </c>
      <c r="EE274" s="664">
        <f>'3A 2025-2026 REPORTE CALIFICACI'!IW34</f>
        <v>84</v>
      </c>
      <c r="EF274" s="664">
        <f>'3A 2025-2026 REPORTE CALIFICACI'!IX34</f>
        <v>0</v>
      </c>
      <c r="EG274" s="716">
        <f>'3A 2025-2026 REPORTE CALIFICACI'!IY34</f>
        <v>56.75</v>
      </c>
      <c r="EH274" s="716">
        <f>'3A 2025-2026 REPORTE CALIFICACI'!IZ34</f>
        <v>57.75</v>
      </c>
      <c r="EI274" s="716">
        <f>'3A 2025-2026 REPORTE CALIFICACI'!JA34</f>
        <v>61.5</v>
      </c>
      <c r="EJ274" s="716">
        <f>'3A 2025-2026 REPORTE CALIFICACI'!JB34</f>
        <v>61.25</v>
      </c>
      <c r="EK274" s="665">
        <f>'3A 2025-2026 REPORTE CALIFICACI'!JC34</f>
        <v>59.3125</v>
      </c>
      <c r="EL274" s="717">
        <f>'3A 2025-2026 REPORTE CALIFICACI'!JD34</f>
        <v>0.5833333333</v>
      </c>
      <c r="EM274" s="665">
        <f>'3A 2025-2026 REPORTE CALIFICACI'!JE34</f>
        <v>29.65625</v>
      </c>
      <c r="EN274" s="665" t="str">
        <f>'3A 2025-2026 REPORTE CALIFICACI'!JF34</f>
        <v/>
      </c>
      <c r="EO274" s="665" t="str">
        <f>'3A 2025-2026 REPORTE CALIFICACI'!JG34</f>
        <v/>
      </c>
      <c r="EP274" s="665">
        <f>'3A 2025-2026 REPORTE CALIFICACI'!JH34</f>
        <v>30</v>
      </c>
      <c r="EQ274" s="665">
        <f>'3A 2025-2026 REPORTE CALIFICACI'!JI34</f>
        <v>17.79375</v>
      </c>
      <c r="ER274" s="665" t="str">
        <f>'3A 2025-2026 REPORTE CALIFICACI'!JJ34</f>
        <v/>
      </c>
      <c r="ES274" s="665" t="str">
        <f>'3A 2025-2026 REPORTE CALIFICACI'!JK34</f>
        <v/>
      </c>
      <c r="ET274" s="665">
        <f>'3A 2025-2026 REPORTE CALIFICACI'!JL34</f>
        <v>18</v>
      </c>
      <c r="EU274" s="664" t="str">
        <f>'3A 2025-2026 REPORTE CALIFICACI'!JM34</f>
        <v/>
      </c>
      <c r="EV274" s="665" t="str">
        <f>'3A 2025-2026 REPORTE CALIFICACI'!JN34</f>
        <v/>
      </c>
      <c r="EW274" s="664" t="str">
        <f>'3A 2025-2026 REPORTE CALIFICACI'!JO34</f>
        <v/>
      </c>
      <c r="EX274" s="664" t="str">
        <f>'3A 2025-2026 REPORTE CALIFICACI'!JP34</f>
        <v>R</v>
      </c>
      <c r="EY274" s="666"/>
    </row>
    <row r="275" ht="79.5" customHeight="1">
      <c r="A275" s="661"/>
      <c r="B275" s="43"/>
      <c r="C275" s="663" t="s">
        <v>1022</v>
      </c>
      <c r="D275" s="664">
        <f>'3A 2025-2026 REPORTE CALIFICACI'!JQ31</f>
        <v>81</v>
      </c>
      <c r="E275" s="665">
        <f>'3A 2025-2026 REPORTE CALIFICACI'!JR31</f>
        <v>91</v>
      </c>
      <c r="F275" s="665">
        <f>'3A 2025-2026 REPORTE CALIFICACI'!JS31</f>
        <v>72</v>
      </c>
      <c r="G275" s="664">
        <f>'3A 2025-2026 REPORTE CALIFICACI'!JT31</f>
        <v>0</v>
      </c>
      <c r="H275" s="664">
        <f>'3A 2025-2026 REPORTE CALIFICACI'!JU31</f>
        <v>78</v>
      </c>
      <c r="I275" s="665">
        <f>'3A 2025-2026 REPORTE CALIFICACI'!JV31</f>
        <v>94</v>
      </c>
      <c r="J275" s="665">
        <f>'3A 2025-2026 REPORTE CALIFICACI'!JW31</f>
        <v>76</v>
      </c>
      <c r="K275" s="664">
        <f>'3A 2025-2026 REPORTE CALIFICACI'!JX31</f>
        <v>0</v>
      </c>
      <c r="L275" s="664">
        <f>'3A 2025-2026 REPORTE CALIFICACI'!JY31</f>
        <v>80</v>
      </c>
      <c r="M275" s="665">
        <f>'3A 2025-2026 REPORTE CALIFICACI'!JZ31</f>
        <v>90</v>
      </c>
      <c r="N275" s="665">
        <f>'3A 2025-2026 REPORTE CALIFICACI'!KA31</f>
        <v>80</v>
      </c>
      <c r="O275" s="664">
        <f>'3A 2025-2026 REPORTE CALIFICACI'!KB31</f>
        <v>0</v>
      </c>
      <c r="P275" s="665">
        <f>'3A 2025-2026 REPORTE CALIFICACI'!KC31</f>
        <v>87</v>
      </c>
      <c r="Q275" s="665">
        <f>'3A 2025-2026 REPORTE CALIFICACI'!KD31</f>
        <v>89</v>
      </c>
      <c r="R275" s="665">
        <f>'3A 2025-2026 REPORTE CALIFICACI'!KE31</f>
        <v>82.66666667</v>
      </c>
      <c r="S275" s="664">
        <f>'3A 2025-2026 REPORTE CALIFICACI'!KF31</f>
        <v>0</v>
      </c>
      <c r="T275" s="716">
        <f>'3A 2025-2026 REPORTE CALIFICACI'!KG31</f>
        <v>61</v>
      </c>
      <c r="U275" s="716">
        <f>'3A 2025-2026 REPORTE CALIFICACI'!KH31</f>
        <v>62</v>
      </c>
      <c r="V275" s="716">
        <f>'3A 2025-2026 REPORTE CALIFICACI'!KI31</f>
        <v>62.5</v>
      </c>
      <c r="W275" s="716">
        <f>'3A 2025-2026 REPORTE CALIFICACI'!KJ31</f>
        <v>64.66666667</v>
      </c>
      <c r="X275" s="664"/>
      <c r="Y275" s="664"/>
      <c r="Z275" s="664"/>
      <c r="AA275" s="664"/>
      <c r="AB275" s="664"/>
      <c r="AC275" s="664"/>
      <c r="AD275" s="664"/>
      <c r="AE275" s="664"/>
      <c r="AF275" s="664"/>
      <c r="AG275" s="664"/>
      <c r="AH275" s="664"/>
      <c r="AI275" s="664"/>
      <c r="AJ275" s="664"/>
      <c r="AK275" s="664"/>
      <c r="AL275" s="666"/>
      <c r="AM275" s="667"/>
      <c r="AN275" s="661"/>
      <c r="AO275" s="43"/>
      <c r="AP275" s="663" t="s">
        <v>1022</v>
      </c>
      <c r="AQ275" s="664">
        <f>'3A 2025-2026 REPORTE CALIFICACI'!JQ32</f>
        <v>86</v>
      </c>
      <c r="AR275" s="665">
        <f>'3A 2025-2026 REPORTE CALIFICACI'!JR32</f>
        <v>81</v>
      </c>
      <c r="AS275" s="665">
        <f>'3A 2025-2026 REPORTE CALIFICACI'!JS32</f>
        <v>80</v>
      </c>
      <c r="AT275" s="664">
        <f>'3A 2025-2026 REPORTE CALIFICACI'!JT32</f>
        <v>0</v>
      </c>
      <c r="AU275" s="664">
        <f>'3A 2025-2026 REPORTE CALIFICACI'!JU32</f>
        <v>81</v>
      </c>
      <c r="AV275" s="665">
        <f>'3A 2025-2026 REPORTE CALIFICACI'!JV32</f>
        <v>86</v>
      </c>
      <c r="AW275" s="665">
        <f>'3A 2025-2026 REPORTE CALIFICACI'!JW32</f>
        <v>86</v>
      </c>
      <c r="AX275" s="664">
        <f>'3A 2025-2026 REPORTE CALIFICACI'!JX32</f>
        <v>0</v>
      </c>
      <c r="AY275" s="664">
        <f>'3A 2025-2026 REPORTE CALIFICACI'!JY32</f>
        <v>89</v>
      </c>
      <c r="AZ275" s="665">
        <f>'3A 2025-2026 REPORTE CALIFICACI'!JZ32</f>
        <v>83</v>
      </c>
      <c r="BA275" s="665">
        <f>'3A 2025-2026 REPORTE CALIFICACI'!KA32</f>
        <v>84</v>
      </c>
      <c r="BB275" s="664">
        <f>'3A 2025-2026 REPORTE CALIFICACI'!KB32</f>
        <v>0</v>
      </c>
      <c r="BC275" s="665">
        <f>'3A 2025-2026 REPORTE CALIFICACI'!KC32</f>
        <v>89</v>
      </c>
      <c r="BD275" s="665">
        <f>'3A 2025-2026 REPORTE CALIFICACI'!KD32</f>
        <v>88</v>
      </c>
      <c r="BE275" s="665">
        <f>'3A 2025-2026 REPORTE CALIFICACI'!KE32</f>
        <v>87</v>
      </c>
      <c r="BF275" s="664">
        <f>'3A 2025-2026 REPORTE CALIFICACI'!KF32</f>
        <v>0</v>
      </c>
      <c r="BG275" s="716">
        <f>'3A 2025-2026 REPORTE CALIFICACI'!KG32</f>
        <v>61.75</v>
      </c>
      <c r="BH275" s="716">
        <f>'3A 2025-2026 REPORTE CALIFICACI'!KH32</f>
        <v>63.25</v>
      </c>
      <c r="BI275" s="716">
        <f>'3A 2025-2026 REPORTE CALIFICACI'!KI32</f>
        <v>64</v>
      </c>
      <c r="BJ275" s="716">
        <f>'3A 2025-2026 REPORTE CALIFICACI'!KJ32</f>
        <v>66</v>
      </c>
      <c r="BK275" s="664"/>
      <c r="BL275" s="717">
        <f>'3A 2025-2026 REPORTE CALIFICACI'!KL32</f>
        <v>0.6349206349</v>
      </c>
      <c r="BM275" s="665">
        <f>'3A 2025-2026 REPORTE CALIFICACI'!KM32</f>
        <v>31.875</v>
      </c>
      <c r="BN275" s="665" t="str">
        <f>'3A 2025-2026 REPORTE CALIFICACI'!KN32</f>
        <v/>
      </c>
      <c r="BO275" s="665" t="str">
        <f>'3A 2025-2026 REPORTE CALIFICACI'!KO32</f>
        <v/>
      </c>
      <c r="BP275" s="665">
        <f>'3A 2025-2026 REPORTE CALIFICACI'!KP32</f>
        <v>32</v>
      </c>
      <c r="BQ275" s="665">
        <f>'3A 2025-2026 REPORTE CALIFICACI'!KQ32</f>
        <v>19.125</v>
      </c>
      <c r="BR275" s="665" t="str">
        <f>'3A 2025-2026 REPORTE CALIFICACI'!KR32</f>
        <v/>
      </c>
      <c r="BS275" s="665" t="str">
        <f>'3A 2025-2026 REPORTE CALIFICACI'!KS32</f>
        <v/>
      </c>
      <c r="BT275" s="665">
        <f>'3A 2025-2026 REPORTE CALIFICACI'!KT32</f>
        <v>19</v>
      </c>
      <c r="BU275" s="664" t="str">
        <f>'3A 2025-2026 REPORTE CALIFICACI'!KU32</f>
        <v/>
      </c>
      <c r="BV275" s="665" t="str">
        <f>'3A 2025-2026 REPORTE CALIFICACI'!KV32</f>
        <v/>
      </c>
      <c r="BW275" s="664" t="str">
        <f>'3A 2025-2026 REPORTE CALIFICACI'!KW32</f>
        <v/>
      </c>
      <c r="BX275" s="664" t="str">
        <f>'3A 2025-2026 REPORTE CALIFICACI'!KX32</f>
        <v>R</v>
      </c>
      <c r="BY275" s="666"/>
      <c r="BZ275" s="667"/>
      <c r="CA275" s="661"/>
      <c r="CB275" s="43"/>
      <c r="CC275" s="663" t="s">
        <v>1022</v>
      </c>
      <c r="CD275" s="664">
        <f>'3A 2025-2026 REPORTE CALIFICACI'!JQ33</f>
        <v>82</v>
      </c>
      <c r="CE275" s="665">
        <f>'3A 2025-2026 REPORTE CALIFICACI'!JR33</f>
        <v>93</v>
      </c>
      <c r="CF275" s="665">
        <f>'3A 2025-2026 REPORTE CALIFICACI'!JS33</f>
        <v>92</v>
      </c>
      <c r="CG275" s="664">
        <f>'3A 2025-2026 REPORTE CALIFICACI'!JT33</f>
        <v>0</v>
      </c>
      <c r="CH275" s="664">
        <f>'3A 2025-2026 REPORTE CALIFICACI'!JU33</f>
        <v>84</v>
      </c>
      <c r="CI275" s="665">
        <f>'3A 2025-2026 REPORTE CALIFICACI'!JV33</f>
        <v>82</v>
      </c>
      <c r="CJ275" s="665">
        <f>'3A 2025-2026 REPORTE CALIFICACI'!JW33</f>
        <v>82</v>
      </c>
      <c r="CK275" s="664">
        <f>'3A 2025-2026 REPORTE CALIFICACI'!JX33</f>
        <v>0</v>
      </c>
      <c r="CL275" s="664">
        <f>'3A 2025-2026 REPORTE CALIFICACI'!JY33</f>
        <v>88</v>
      </c>
      <c r="CM275" s="665">
        <f>'3A 2025-2026 REPORTE CALIFICACI'!JZ33</f>
        <v>86</v>
      </c>
      <c r="CN275" s="665">
        <f>'3A 2025-2026 REPORTE CALIFICACI'!KA33</f>
        <v>88</v>
      </c>
      <c r="CO275" s="664">
        <f>'3A 2025-2026 REPORTE CALIFICACI'!KB33</f>
        <v>0</v>
      </c>
      <c r="CP275" s="665">
        <f>'3A 2025-2026 REPORTE CALIFICACI'!KC33</f>
        <v>87</v>
      </c>
      <c r="CQ275" s="665">
        <f>'3A 2025-2026 REPORTE CALIFICACI'!KD33</f>
        <v>84</v>
      </c>
      <c r="CR275" s="665">
        <f>'3A 2025-2026 REPORTE CALIFICACI'!KE33</f>
        <v>86.66666667</v>
      </c>
      <c r="CS275" s="664">
        <f>'3A 2025-2026 REPORTE CALIFICACI'!KF33</f>
        <v>0</v>
      </c>
      <c r="CT275" s="716">
        <f>'3A 2025-2026 REPORTE CALIFICACI'!KG33</f>
        <v>66.75</v>
      </c>
      <c r="CU275" s="716">
        <f>'3A 2025-2026 REPORTE CALIFICACI'!KH33</f>
        <v>62</v>
      </c>
      <c r="CV275" s="716">
        <f>'3A 2025-2026 REPORTE CALIFICACI'!KI33</f>
        <v>65.5</v>
      </c>
      <c r="CW275" s="716">
        <f>'3A 2025-2026 REPORTE CALIFICACI'!KJ33</f>
        <v>64.41666667</v>
      </c>
      <c r="CX275" s="664"/>
      <c r="CY275" s="717">
        <f>'3A 2025-2026 REPORTE CALIFICACI'!KL33</f>
        <v>0.5734126984</v>
      </c>
      <c r="CZ275" s="665">
        <f>'3A 2025-2026 REPORTE CALIFICACI'!KM33</f>
        <v>32.33333333</v>
      </c>
      <c r="DA275" s="665" t="str">
        <f>'3A 2025-2026 REPORTE CALIFICACI'!KN33</f>
        <v/>
      </c>
      <c r="DB275" s="665" t="str">
        <f>'3A 2025-2026 REPORTE CALIFICACI'!KO33</f>
        <v/>
      </c>
      <c r="DC275" s="665">
        <f>'3A 2025-2026 REPORTE CALIFICACI'!KP33</f>
        <v>32</v>
      </c>
      <c r="DD275" s="665">
        <f>'3A 2025-2026 REPORTE CALIFICACI'!KQ33</f>
        <v>19.4</v>
      </c>
      <c r="DE275" s="665" t="str">
        <f>'3A 2025-2026 REPORTE CALIFICACI'!KR33</f>
        <v/>
      </c>
      <c r="DF275" s="665" t="str">
        <f>'3A 2025-2026 REPORTE CALIFICACI'!KS33</f>
        <v/>
      </c>
      <c r="DG275" s="665">
        <f>'3A 2025-2026 REPORTE CALIFICACI'!KT33</f>
        <v>19</v>
      </c>
      <c r="DH275" s="664" t="str">
        <f>'3A 2025-2026 REPORTE CALIFICACI'!KU33</f>
        <v/>
      </c>
      <c r="DI275" s="665" t="str">
        <f>'3A 2025-2026 REPORTE CALIFICACI'!KV33</f>
        <v/>
      </c>
      <c r="DJ275" s="664" t="str">
        <f>'3A 2025-2026 REPORTE CALIFICACI'!KW33</f>
        <v/>
      </c>
      <c r="DK275" s="664" t="str">
        <f>'3A 2025-2026 REPORTE CALIFICACI'!KX33</f>
        <v>R</v>
      </c>
      <c r="DL275" s="666"/>
      <c r="DM275" s="667"/>
      <c r="DN275" s="661"/>
      <c r="DO275" s="43"/>
      <c r="DP275" s="663" t="s">
        <v>1022</v>
      </c>
      <c r="DQ275" s="664">
        <f>'3A 2025-2026 REPORTE CALIFICACI'!JQ34</f>
        <v>78</v>
      </c>
      <c r="DR275" s="665">
        <f>'3A 2025-2026 REPORTE CALIFICACI'!JR34</f>
        <v>80</v>
      </c>
      <c r="DS275" s="665">
        <f>'3A 2025-2026 REPORTE CALIFICACI'!JS34</f>
        <v>76</v>
      </c>
      <c r="DT275" s="664">
        <f>'3A 2025-2026 REPORTE CALIFICACI'!JT34</f>
        <v>0</v>
      </c>
      <c r="DU275" s="664">
        <f>'3A 2025-2026 REPORTE CALIFICACI'!JU34</f>
        <v>81</v>
      </c>
      <c r="DV275" s="665">
        <f>'3A 2025-2026 REPORTE CALIFICACI'!JV34</f>
        <v>84</v>
      </c>
      <c r="DW275" s="665">
        <f>'3A 2025-2026 REPORTE CALIFICACI'!JW34</f>
        <v>80</v>
      </c>
      <c r="DX275" s="664">
        <f>'3A 2025-2026 REPORTE CALIFICACI'!JX34</f>
        <v>0</v>
      </c>
      <c r="DY275" s="664">
        <f>'3A 2025-2026 REPORTE CALIFICACI'!JY34</f>
        <v>86</v>
      </c>
      <c r="DZ275" s="665">
        <f>'3A 2025-2026 REPORTE CALIFICACI'!JZ34</f>
        <v>82</v>
      </c>
      <c r="EA275" s="665">
        <f>'3A 2025-2026 REPORTE CALIFICACI'!KA34</f>
        <v>58</v>
      </c>
      <c r="EB275" s="664">
        <f>'3A 2025-2026 REPORTE CALIFICACI'!KB34</f>
        <v>0</v>
      </c>
      <c r="EC275" s="665">
        <f>'3A 2025-2026 REPORTE CALIFICACI'!KC34</f>
        <v>80</v>
      </c>
      <c r="ED275" s="665">
        <f>'3A 2025-2026 REPORTE CALIFICACI'!KD34</f>
        <v>81</v>
      </c>
      <c r="EE275" s="665">
        <f>'3A 2025-2026 REPORTE CALIFICACI'!KE34</f>
        <v>78</v>
      </c>
      <c r="EF275" s="664">
        <f>'3A 2025-2026 REPORTE CALIFICACI'!KF34</f>
        <v>0</v>
      </c>
      <c r="EG275" s="716">
        <f>'3A 2025-2026 REPORTE CALIFICACI'!KG34</f>
        <v>58.5</v>
      </c>
      <c r="EH275" s="716">
        <f>'3A 2025-2026 REPORTE CALIFICACI'!KH34</f>
        <v>61.25</v>
      </c>
      <c r="EI275" s="716">
        <f>'3A 2025-2026 REPORTE CALIFICACI'!KI34</f>
        <v>56.5</v>
      </c>
      <c r="EJ275" s="716">
        <f>'3A 2025-2026 REPORTE CALIFICACI'!KJ34</f>
        <v>59.75</v>
      </c>
      <c r="EK275" s="665">
        <f>'3A 2025-2026 REPORTE CALIFICACI'!KK34</f>
        <v>59</v>
      </c>
      <c r="EL275" s="717">
        <f>'3A 2025-2026 REPORTE CALIFICACI'!KL34</f>
        <v>0.5166666667</v>
      </c>
      <c r="EM275" s="665">
        <f>'3A 2025-2026 REPORTE CALIFICACI'!KM34</f>
        <v>29.5</v>
      </c>
      <c r="EN275" s="665" t="str">
        <f>'3A 2025-2026 REPORTE CALIFICACI'!KN34</f>
        <v/>
      </c>
      <c r="EO275" s="665" t="str">
        <f>'3A 2025-2026 REPORTE CALIFICACI'!KO34</f>
        <v/>
      </c>
      <c r="EP275" s="665">
        <f>'3A 2025-2026 REPORTE CALIFICACI'!KP34</f>
        <v>30</v>
      </c>
      <c r="EQ275" s="665">
        <f>'3A 2025-2026 REPORTE CALIFICACI'!KQ34</f>
        <v>17.7</v>
      </c>
      <c r="ER275" s="665" t="str">
        <f>'3A 2025-2026 REPORTE CALIFICACI'!KR34</f>
        <v/>
      </c>
      <c r="ES275" s="665" t="str">
        <f>'3A 2025-2026 REPORTE CALIFICACI'!KS34</f>
        <v/>
      </c>
      <c r="ET275" s="665">
        <f>'3A 2025-2026 REPORTE CALIFICACI'!KT34</f>
        <v>18</v>
      </c>
      <c r="EU275" s="664" t="str">
        <f>'3A 2025-2026 REPORTE CALIFICACI'!KU34</f>
        <v/>
      </c>
      <c r="EV275" s="665" t="str">
        <f>'3A 2025-2026 REPORTE CALIFICACI'!KV34</f>
        <v/>
      </c>
      <c r="EW275" s="664" t="str">
        <f>'3A 2025-2026 REPORTE CALIFICACI'!KW34</f>
        <v/>
      </c>
      <c r="EX275" s="664" t="str">
        <f>'3A 2025-2026 REPORTE CALIFICACI'!KX34</f>
        <v>R</v>
      </c>
      <c r="EY275" s="666"/>
    </row>
    <row r="276">
      <c r="A276" s="628"/>
      <c r="B276" s="643"/>
      <c r="C276" s="643"/>
      <c r="D276" s="643"/>
      <c r="E276" s="643"/>
      <c r="F276" s="643"/>
      <c r="G276" s="643"/>
      <c r="H276" s="643"/>
      <c r="I276" s="643"/>
      <c r="J276" s="643"/>
      <c r="K276" s="643"/>
      <c r="L276" s="643"/>
      <c r="M276" s="643"/>
      <c r="N276" s="643"/>
      <c r="O276" s="643"/>
      <c r="P276" s="643"/>
      <c r="Q276" s="643"/>
      <c r="R276" s="643"/>
      <c r="S276" s="643"/>
      <c r="T276" s="643"/>
      <c r="U276" s="643"/>
      <c r="V276" s="643"/>
      <c r="W276" s="643"/>
      <c r="X276" s="668"/>
      <c r="Y276" s="668"/>
      <c r="Z276" s="643"/>
      <c r="AA276" s="643"/>
      <c r="AB276" s="643"/>
      <c r="AC276" s="643"/>
      <c r="AD276" s="643"/>
      <c r="AE276" s="643"/>
      <c r="AF276" s="643"/>
      <c r="AG276" s="643"/>
      <c r="AH276" s="643"/>
      <c r="AI276" s="643"/>
      <c r="AJ276" s="643"/>
      <c r="AK276" s="643"/>
      <c r="AL276" s="644"/>
      <c r="AM276" s="643"/>
      <c r="AN276" s="628"/>
      <c r="AO276" s="643"/>
      <c r="AP276" s="643"/>
      <c r="AQ276" s="643"/>
      <c r="AR276" s="643"/>
      <c r="AS276" s="643"/>
      <c r="AT276" s="643"/>
      <c r="AU276" s="643"/>
      <c r="AV276" s="643"/>
      <c r="AW276" s="643"/>
      <c r="AX276" s="643"/>
      <c r="AY276" s="643"/>
      <c r="AZ276" s="643"/>
      <c r="BA276" s="643"/>
      <c r="BB276" s="643"/>
      <c r="BC276" s="643"/>
      <c r="BD276" s="643"/>
      <c r="BE276" s="643"/>
      <c r="BF276" s="643"/>
      <c r="BG276" s="643"/>
      <c r="BH276" s="643"/>
      <c r="BI276" s="643"/>
      <c r="BJ276" s="643"/>
      <c r="BK276" s="668"/>
      <c r="BL276" s="668"/>
      <c r="BM276" s="643"/>
      <c r="BN276" s="643"/>
      <c r="BO276" s="643"/>
      <c r="BP276" s="643"/>
      <c r="BQ276" s="643"/>
      <c r="BR276" s="643"/>
      <c r="BS276" s="643"/>
      <c r="BT276" s="643"/>
      <c r="BU276" s="643"/>
      <c r="BV276" s="643"/>
      <c r="BW276" s="643"/>
      <c r="BX276" s="643"/>
      <c r="BY276" s="644"/>
      <c r="BZ276" s="643"/>
      <c r="CA276" s="628"/>
      <c r="CB276" s="643"/>
      <c r="CC276" s="643"/>
      <c r="CD276" s="643"/>
      <c r="CE276" s="643"/>
      <c r="CF276" s="643"/>
      <c r="CG276" s="643"/>
      <c r="CH276" s="643"/>
      <c r="CI276" s="643"/>
      <c r="CJ276" s="643"/>
      <c r="CK276" s="643"/>
      <c r="CL276" s="643"/>
      <c r="CM276" s="643"/>
      <c r="CN276" s="643"/>
      <c r="CO276" s="643"/>
      <c r="CP276" s="643"/>
      <c r="CQ276" s="643"/>
      <c r="CR276" s="643"/>
      <c r="CS276" s="643"/>
      <c r="CT276" s="643"/>
      <c r="CU276" s="643"/>
      <c r="CV276" s="643"/>
      <c r="CW276" s="643"/>
      <c r="CX276" s="668"/>
      <c r="CY276" s="668"/>
      <c r="CZ276" s="643"/>
      <c r="DA276" s="643"/>
      <c r="DB276" s="643"/>
      <c r="DC276" s="643"/>
      <c r="DD276" s="643"/>
      <c r="DE276" s="643"/>
      <c r="DF276" s="643"/>
      <c r="DG276" s="643"/>
      <c r="DH276" s="643"/>
      <c r="DI276" s="643"/>
      <c r="DJ276" s="643"/>
      <c r="DK276" s="643"/>
      <c r="DL276" s="644"/>
      <c r="DM276" s="643"/>
      <c r="DN276" s="628"/>
      <c r="DO276" s="643"/>
      <c r="DP276" s="643"/>
      <c r="DQ276" s="643"/>
      <c r="DR276" s="643"/>
      <c r="DS276" s="643"/>
      <c r="DT276" s="643"/>
      <c r="DU276" s="643"/>
      <c r="DV276" s="643"/>
      <c r="DW276" s="643"/>
      <c r="DX276" s="643"/>
      <c r="DY276" s="643"/>
      <c r="DZ276" s="643"/>
      <c r="EA276" s="643"/>
      <c r="EB276" s="643"/>
      <c r="EC276" s="643"/>
      <c r="ED276" s="643"/>
      <c r="EE276" s="643"/>
      <c r="EF276" s="643"/>
      <c r="EG276" s="643"/>
      <c r="EH276" s="643"/>
      <c r="EI276" s="643"/>
      <c r="EJ276" s="643"/>
      <c r="EK276" s="668"/>
      <c r="EL276" s="668"/>
      <c r="EM276" s="643"/>
      <c r="EN276" s="643"/>
      <c r="EO276" s="643"/>
      <c r="EP276" s="643"/>
      <c r="EQ276" s="643"/>
      <c r="ER276" s="643"/>
      <c r="ES276" s="643"/>
      <c r="ET276" s="643"/>
      <c r="EU276" s="643"/>
      <c r="EV276" s="643"/>
      <c r="EW276" s="643"/>
      <c r="EX276" s="643"/>
      <c r="EY276" s="644"/>
    </row>
    <row r="277">
      <c r="A277" s="628"/>
      <c r="B277" s="643"/>
      <c r="C277" s="643"/>
      <c r="D277" s="643"/>
      <c r="E277" s="643"/>
      <c r="F277" s="643"/>
      <c r="G277" s="643"/>
      <c r="H277" s="643"/>
      <c r="I277" s="643"/>
      <c r="J277" s="643"/>
      <c r="K277" s="643"/>
      <c r="L277" s="643"/>
      <c r="M277" s="643"/>
      <c r="N277" s="643"/>
      <c r="O277" s="643"/>
      <c r="P277" s="643"/>
      <c r="Q277" s="643"/>
      <c r="R277" s="643"/>
      <c r="S277" s="643"/>
      <c r="T277" s="643"/>
      <c r="U277" s="643"/>
      <c r="V277" s="643"/>
      <c r="W277" s="643"/>
      <c r="X277" s="643"/>
      <c r="Y277" s="643"/>
      <c r="Z277" s="643"/>
      <c r="AA277" s="643"/>
      <c r="AB277" s="643"/>
      <c r="AC277" s="643"/>
      <c r="AD277" s="643"/>
      <c r="AE277" s="643"/>
      <c r="AF277" s="643"/>
      <c r="AG277" s="643"/>
      <c r="AH277" s="643"/>
      <c r="AI277" s="643"/>
      <c r="AJ277" s="643"/>
      <c r="AK277" s="643"/>
      <c r="AL277" s="644"/>
      <c r="AM277" s="643"/>
      <c r="AN277" s="628"/>
      <c r="AO277" s="643"/>
      <c r="AP277" s="643"/>
      <c r="AQ277" s="643"/>
      <c r="AR277" s="643"/>
      <c r="AS277" s="643"/>
      <c r="AT277" s="643"/>
      <c r="AU277" s="643"/>
      <c r="AV277" s="643"/>
      <c r="AW277" s="643"/>
      <c r="AX277" s="643"/>
      <c r="AY277" s="643"/>
      <c r="AZ277" s="643"/>
      <c r="BA277" s="643"/>
      <c r="BB277" s="643"/>
      <c r="BC277" s="643"/>
      <c r="BD277" s="643"/>
      <c r="BE277" s="643"/>
      <c r="BF277" s="643"/>
      <c r="BG277" s="643"/>
      <c r="BH277" s="643"/>
      <c r="BI277" s="643"/>
      <c r="BJ277" s="643"/>
      <c r="BK277" s="643"/>
      <c r="BL277" s="643"/>
      <c r="BM277" s="643"/>
      <c r="BN277" s="643"/>
      <c r="BO277" s="643"/>
      <c r="BP277" s="643"/>
      <c r="BQ277" s="643"/>
      <c r="BR277" s="643"/>
      <c r="BS277" s="643"/>
      <c r="BT277" s="643"/>
      <c r="BU277" s="643"/>
      <c r="BV277" s="643"/>
      <c r="BW277" s="643"/>
      <c r="BX277" s="643"/>
      <c r="BY277" s="644"/>
      <c r="BZ277" s="643"/>
      <c r="CA277" s="628"/>
      <c r="CB277" s="643"/>
      <c r="CC277" s="643"/>
      <c r="CD277" s="643"/>
      <c r="CE277" s="643"/>
      <c r="CF277" s="643"/>
      <c r="CG277" s="643"/>
      <c r="CH277" s="643"/>
      <c r="CI277" s="643"/>
      <c r="CJ277" s="643"/>
      <c r="CK277" s="643"/>
      <c r="CL277" s="643"/>
      <c r="CM277" s="643"/>
      <c r="CN277" s="643"/>
      <c r="CO277" s="643"/>
      <c r="CP277" s="643"/>
      <c r="CQ277" s="643"/>
      <c r="CR277" s="643"/>
      <c r="CS277" s="643"/>
      <c r="CT277" s="643"/>
      <c r="CU277" s="643"/>
      <c r="CV277" s="643"/>
      <c r="CW277" s="643"/>
      <c r="CX277" s="643"/>
      <c r="CY277" s="643"/>
      <c r="CZ277" s="643"/>
      <c r="DA277" s="643"/>
      <c r="DB277" s="643"/>
      <c r="DC277" s="643"/>
      <c r="DD277" s="643"/>
      <c r="DE277" s="643"/>
      <c r="DF277" s="643"/>
      <c r="DG277" s="643"/>
      <c r="DH277" s="643"/>
      <c r="DI277" s="643"/>
      <c r="DJ277" s="643"/>
      <c r="DK277" s="643"/>
      <c r="DL277" s="644"/>
      <c r="DM277" s="643"/>
      <c r="DN277" s="628"/>
      <c r="DO277" s="643"/>
      <c r="DP277" s="643"/>
      <c r="DQ277" s="643"/>
      <c r="DR277" s="643"/>
      <c r="DS277" s="643"/>
      <c r="DT277" s="643"/>
      <c r="DU277" s="643"/>
      <c r="DV277" s="643"/>
      <c r="DW277" s="643"/>
      <c r="DX277" s="643"/>
      <c r="DY277" s="643"/>
      <c r="DZ277" s="643"/>
      <c r="EA277" s="643"/>
      <c r="EB277" s="643"/>
      <c r="EC277" s="643"/>
      <c r="ED277" s="643"/>
      <c r="EE277" s="643"/>
      <c r="EF277" s="643"/>
      <c r="EG277" s="643"/>
      <c r="EH277" s="643"/>
      <c r="EI277" s="643"/>
      <c r="EJ277" s="643"/>
      <c r="EK277" s="643"/>
      <c r="EL277" s="643"/>
      <c r="EM277" s="643"/>
      <c r="EN277" s="643"/>
      <c r="EO277" s="643"/>
      <c r="EP277" s="643"/>
      <c r="EQ277" s="643"/>
      <c r="ER277" s="643"/>
      <c r="ES277" s="643"/>
      <c r="ET277" s="643"/>
      <c r="EU277" s="643"/>
      <c r="EV277" s="643"/>
      <c r="EW277" s="643"/>
      <c r="EX277" s="643"/>
      <c r="EY277" s="644"/>
    </row>
    <row r="278">
      <c r="A278" s="628"/>
      <c r="B278" s="643"/>
      <c r="C278" s="643"/>
      <c r="D278" s="643"/>
      <c r="E278" s="643"/>
      <c r="F278" s="643"/>
      <c r="G278" s="643"/>
      <c r="H278" s="643"/>
      <c r="I278" s="643"/>
      <c r="J278" s="643"/>
      <c r="K278" s="643"/>
      <c r="L278" s="643"/>
      <c r="M278" s="643"/>
      <c r="N278" s="643"/>
      <c r="O278" s="643"/>
      <c r="P278" s="643"/>
      <c r="Q278" s="643"/>
      <c r="R278" s="643"/>
      <c r="S278" s="643"/>
      <c r="T278" s="643"/>
      <c r="U278" s="643"/>
      <c r="V278" s="643"/>
      <c r="W278" s="643"/>
      <c r="X278" s="643"/>
      <c r="Y278" s="643"/>
      <c r="Z278" s="643"/>
      <c r="AA278" s="643"/>
      <c r="AB278" s="643"/>
      <c r="AC278" s="643"/>
      <c r="AD278" s="643"/>
      <c r="AE278" s="643"/>
      <c r="AF278" s="643"/>
      <c r="AG278" s="643"/>
      <c r="AH278" s="643"/>
      <c r="AI278" s="643"/>
      <c r="AJ278" s="643"/>
      <c r="AK278" s="643"/>
      <c r="AL278" s="644"/>
      <c r="AM278" s="643"/>
      <c r="AN278" s="628"/>
      <c r="AO278" s="643"/>
      <c r="AP278" s="643"/>
      <c r="AQ278" s="643"/>
      <c r="AR278" s="643"/>
      <c r="AS278" s="643"/>
      <c r="AT278" s="643"/>
      <c r="AU278" s="643"/>
      <c r="AV278" s="643"/>
      <c r="AW278" s="643"/>
      <c r="AX278" s="643"/>
      <c r="AY278" s="643"/>
      <c r="AZ278" s="643"/>
      <c r="BA278" s="643"/>
      <c r="BB278" s="643"/>
      <c r="BC278" s="643"/>
      <c r="BD278" s="643"/>
      <c r="BE278" s="643"/>
      <c r="BF278" s="643"/>
      <c r="BG278" s="643"/>
      <c r="BH278" s="643"/>
      <c r="BI278" s="643"/>
      <c r="BJ278" s="643"/>
      <c r="BK278" s="643"/>
      <c r="BL278" s="643"/>
      <c r="BM278" s="643"/>
      <c r="BN278" s="643"/>
      <c r="BO278" s="643"/>
      <c r="BP278" s="643"/>
      <c r="BQ278" s="643"/>
      <c r="BR278" s="643"/>
      <c r="BS278" s="643"/>
      <c r="BT278" s="643"/>
      <c r="BU278" s="643"/>
      <c r="BV278" s="643"/>
      <c r="BW278" s="643"/>
      <c r="BX278" s="643"/>
      <c r="BY278" s="644"/>
      <c r="BZ278" s="643"/>
      <c r="CA278" s="628"/>
      <c r="CB278" s="643"/>
      <c r="CC278" s="643"/>
      <c r="CD278" s="643"/>
      <c r="CE278" s="643"/>
      <c r="CF278" s="643"/>
      <c r="CG278" s="643"/>
      <c r="CH278" s="643"/>
      <c r="CI278" s="643"/>
      <c r="CJ278" s="643"/>
      <c r="CK278" s="643"/>
      <c r="CL278" s="643"/>
      <c r="CM278" s="643"/>
      <c r="CN278" s="643"/>
      <c r="CO278" s="643"/>
      <c r="CP278" s="643"/>
      <c r="CQ278" s="643"/>
      <c r="CR278" s="643"/>
      <c r="CS278" s="643"/>
      <c r="CT278" s="643"/>
      <c r="CU278" s="643"/>
      <c r="CV278" s="643"/>
      <c r="CW278" s="643"/>
      <c r="CX278" s="643"/>
      <c r="CY278" s="643"/>
      <c r="CZ278" s="643"/>
      <c r="DA278" s="643"/>
      <c r="DB278" s="643"/>
      <c r="DC278" s="643"/>
      <c r="DD278" s="643"/>
      <c r="DE278" s="643"/>
      <c r="DF278" s="643"/>
      <c r="DG278" s="643"/>
      <c r="DH278" s="643"/>
      <c r="DI278" s="643"/>
      <c r="DJ278" s="643"/>
      <c r="DK278" s="643"/>
      <c r="DL278" s="644"/>
      <c r="DM278" s="643"/>
      <c r="DN278" s="628"/>
      <c r="DO278" s="643"/>
      <c r="DP278" s="643"/>
      <c r="DQ278" s="643"/>
      <c r="DR278" s="643"/>
      <c r="DS278" s="643"/>
      <c r="DT278" s="643"/>
      <c r="DU278" s="643"/>
      <c r="DV278" s="643"/>
      <c r="DW278" s="643"/>
      <c r="DX278" s="643"/>
      <c r="DY278" s="643"/>
      <c r="DZ278" s="643"/>
      <c r="EA278" s="643"/>
      <c r="EB278" s="643"/>
      <c r="EC278" s="643"/>
      <c r="ED278" s="643"/>
      <c r="EE278" s="643"/>
      <c r="EF278" s="643"/>
      <c r="EG278" s="643"/>
      <c r="EH278" s="643"/>
      <c r="EI278" s="643"/>
      <c r="EJ278" s="643"/>
      <c r="EK278" s="643"/>
      <c r="EL278" s="643"/>
      <c r="EM278" s="643"/>
      <c r="EN278" s="643"/>
      <c r="EO278" s="643"/>
      <c r="EP278" s="643"/>
      <c r="EQ278" s="643"/>
      <c r="ER278" s="643"/>
      <c r="ES278" s="643"/>
      <c r="ET278" s="643"/>
      <c r="EU278" s="643"/>
      <c r="EV278" s="643"/>
      <c r="EW278" s="643"/>
      <c r="EX278" s="643"/>
      <c r="EY278" s="644"/>
    </row>
    <row r="279">
      <c r="A279" s="669"/>
      <c r="B279" s="670" t="s">
        <v>1023</v>
      </c>
      <c r="C279" s="15"/>
      <c r="D279" s="15"/>
      <c r="E279" s="15"/>
      <c r="F279" s="15"/>
      <c r="G279" s="15"/>
      <c r="H279" s="16"/>
      <c r="I279" s="671"/>
      <c r="J279" s="646" t="s">
        <v>1024</v>
      </c>
      <c r="K279" s="15"/>
      <c r="L279" s="15"/>
      <c r="M279" s="15"/>
      <c r="N279" s="15"/>
      <c r="O279" s="15"/>
      <c r="P279" s="16"/>
      <c r="Q279" s="671"/>
      <c r="R279" s="670" t="s">
        <v>1025</v>
      </c>
      <c r="S279" s="15"/>
      <c r="T279" s="15"/>
      <c r="U279" s="15"/>
      <c r="V279" s="16"/>
      <c r="W279" s="672" t="s">
        <v>1026</v>
      </c>
      <c r="X279" s="41"/>
      <c r="Y279" s="672"/>
      <c r="Z279" s="673"/>
      <c r="AA279" s="674"/>
      <c r="AB279" s="672" t="s">
        <v>1027</v>
      </c>
      <c r="AC279" s="41"/>
      <c r="AD279" s="675"/>
      <c r="AE279" s="671"/>
      <c r="AF279" s="671"/>
      <c r="AG279" s="671"/>
      <c r="AH279" s="671"/>
      <c r="AI279" s="671"/>
      <c r="AJ279" s="671"/>
      <c r="AK279" s="671"/>
      <c r="AL279" s="676"/>
      <c r="AM279" s="671"/>
      <c r="AN279" s="669"/>
      <c r="AO279" s="670" t="s">
        <v>1023</v>
      </c>
      <c r="AP279" s="15"/>
      <c r="AQ279" s="15"/>
      <c r="AR279" s="15"/>
      <c r="AS279" s="15"/>
      <c r="AT279" s="15"/>
      <c r="AU279" s="16"/>
      <c r="AV279" s="671"/>
      <c r="AW279" s="646" t="s">
        <v>1024</v>
      </c>
      <c r="AX279" s="15"/>
      <c r="AY279" s="15"/>
      <c r="AZ279" s="15"/>
      <c r="BA279" s="15"/>
      <c r="BB279" s="15"/>
      <c r="BC279" s="16"/>
      <c r="BD279" s="671"/>
      <c r="BE279" s="670" t="s">
        <v>1025</v>
      </c>
      <c r="BF279" s="15"/>
      <c r="BG279" s="15"/>
      <c r="BH279" s="15"/>
      <c r="BI279" s="16"/>
      <c r="BJ279" s="672" t="s">
        <v>1026</v>
      </c>
      <c r="BK279" s="41"/>
      <c r="BL279" s="672"/>
      <c r="BM279" s="673"/>
      <c r="BN279" s="674"/>
      <c r="BO279" s="672" t="s">
        <v>1027</v>
      </c>
      <c r="BP279" s="41"/>
      <c r="BQ279" s="675"/>
      <c r="BR279" s="671"/>
      <c r="BS279" s="671"/>
      <c r="BT279" s="671"/>
      <c r="BU279" s="671"/>
      <c r="BV279" s="671"/>
      <c r="BW279" s="671"/>
      <c r="BX279" s="671"/>
      <c r="BY279" s="676"/>
      <c r="BZ279" s="671"/>
      <c r="CA279" s="669"/>
      <c r="CB279" s="670" t="s">
        <v>1023</v>
      </c>
      <c r="CC279" s="15"/>
      <c r="CD279" s="15"/>
      <c r="CE279" s="15"/>
      <c r="CF279" s="15"/>
      <c r="CG279" s="15"/>
      <c r="CH279" s="16"/>
      <c r="CI279" s="671"/>
      <c r="CJ279" s="646" t="s">
        <v>1024</v>
      </c>
      <c r="CK279" s="15"/>
      <c r="CL279" s="15"/>
      <c r="CM279" s="15"/>
      <c r="CN279" s="15"/>
      <c r="CO279" s="15"/>
      <c r="CP279" s="16"/>
      <c r="CQ279" s="671"/>
      <c r="CR279" s="670" t="s">
        <v>1025</v>
      </c>
      <c r="CS279" s="15"/>
      <c r="CT279" s="15"/>
      <c r="CU279" s="15"/>
      <c r="CV279" s="16"/>
      <c r="CW279" s="672" t="s">
        <v>1026</v>
      </c>
      <c r="CX279" s="41"/>
      <c r="CY279" s="672"/>
      <c r="CZ279" s="673"/>
      <c r="DA279" s="674"/>
      <c r="DB279" s="672" t="s">
        <v>1027</v>
      </c>
      <c r="DC279" s="41"/>
      <c r="DD279" s="675"/>
      <c r="DE279" s="671"/>
      <c r="DF279" s="671"/>
      <c r="DG279" s="671"/>
      <c r="DH279" s="671"/>
      <c r="DI279" s="671"/>
      <c r="DJ279" s="671"/>
      <c r="DK279" s="671"/>
      <c r="DL279" s="676"/>
      <c r="DM279" s="671"/>
      <c r="DN279" s="669"/>
      <c r="DO279" s="670" t="s">
        <v>1023</v>
      </c>
      <c r="DP279" s="15"/>
      <c r="DQ279" s="15"/>
      <c r="DR279" s="15"/>
      <c r="DS279" s="15"/>
      <c r="DT279" s="15"/>
      <c r="DU279" s="16"/>
      <c r="DV279" s="671"/>
      <c r="DW279" s="646" t="s">
        <v>1024</v>
      </c>
      <c r="DX279" s="15"/>
      <c r="DY279" s="15"/>
      <c r="DZ279" s="15"/>
      <c r="EA279" s="15"/>
      <c r="EB279" s="15"/>
      <c r="EC279" s="16"/>
      <c r="ED279" s="671"/>
      <c r="EE279" s="670" t="s">
        <v>1025</v>
      </c>
      <c r="EF279" s="15"/>
      <c r="EG279" s="15"/>
      <c r="EH279" s="15"/>
      <c r="EI279" s="16"/>
      <c r="EJ279" s="672" t="s">
        <v>1026</v>
      </c>
      <c r="EK279" s="41"/>
      <c r="EL279" s="672"/>
      <c r="EM279" s="673"/>
      <c r="EN279" s="674"/>
      <c r="EO279" s="672" t="s">
        <v>1027</v>
      </c>
      <c r="EP279" s="41"/>
      <c r="EQ279" s="675"/>
      <c r="ER279" s="671"/>
      <c r="ES279" s="671"/>
      <c r="ET279" s="671"/>
      <c r="EU279" s="671"/>
      <c r="EV279" s="671"/>
      <c r="EW279" s="671"/>
      <c r="EX279" s="671"/>
      <c r="EY279" s="676"/>
    </row>
    <row r="280">
      <c r="A280" s="669"/>
      <c r="B280" s="677" t="s">
        <v>1028</v>
      </c>
      <c r="C280" s="678" t="s">
        <v>1029</v>
      </c>
      <c r="D280" s="678" t="s">
        <v>1030</v>
      </c>
      <c r="E280" s="679" t="s">
        <v>1031</v>
      </c>
      <c r="F280" s="15"/>
      <c r="G280" s="15"/>
      <c r="H280" s="16"/>
      <c r="I280" s="671"/>
      <c r="J280" s="680" t="s">
        <v>1032</v>
      </c>
      <c r="K280" s="681" t="s">
        <v>1033</v>
      </c>
      <c r="P280" s="682"/>
      <c r="Q280" s="671"/>
      <c r="R280" s="671"/>
      <c r="S280" s="671"/>
      <c r="T280" s="671"/>
      <c r="U280" s="671"/>
      <c r="V280" s="671"/>
      <c r="W280" s="671"/>
      <c r="X280" s="671"/>
      <c r="Y280" s="671"/>
      <c r="Z280" s="671"/>
      <c r="AA280" s="671"/>
      <c r="AB280" s="671"/>
      <c r="AC280" s="671"/>
      <c r="AD280" s="671"/>
      <c r="AE280" s="671"/>
      <c r="AF280" s="671"/>
      <c r="AG280" s="671"/>
      <c r="AH280" s="671"/>
      <c r="AI280" s="671"/>
      <c r="AJ280" s="671"/>
      <c r="AK280" s="671"/>
      <c r="AL280" s="676"/>
      <c r="AM280" s="671"/>
      <c r="AN280" s="669"/>
      <c r="AO280" s="677" t="s">
        <v>1028</v>
      </c>
      <c r="AP280" s="678" t="s">
        <v>1029</v>
      </c>
      <c r="AQ280" s="678" t="s">
        <v>1030</v>
      </c>
      <c r="AR280" s="679" t="s">
        <v>1031</v>
      </c>
      <c r="AS280" s="15"/>
      <c r="AT280" s="15"/>
      <c r="AU280" s="16"/>
      <c r="AV280" s="671"/>
      <c r="AW280" s="680" t="s">
        <v>1032</v>
      </c>
      <c r="AX280" s="681" t="s">
        <v>1033</v>
      </c>
      <c r="BC280" s="682"/>
      <c r="BD280" s="671"/>
      <c r="BE280" s="671"/>
      <c r="BF280" s="671"/>
      <c r="BG280" s="671"/>
      <c r="BH280" s="671"/>
      <c r="BI280" s="671"/>
      <c r="BJ280" s="671"/>
      <c r="BK280" s="671"/>
      <c r="BL280" s="671"/>
      <c r="BM280" s="671"/>
      <c r="BN280" s="671"/>
      <c r="BO280" s="671"/>
      <c r="BP280" s="671"/>
      <c r="BQ280" s="671"/>
      <c r="BR280" s="671"/>
      <c r="BS280" s="671"/>
      <c r="BT280" s="671"/>
      <c r="BU280" s="671"/>
      <c r="BV280" s="671"/>
      <c r="BW280" s="671"/>
      <c r="BX280" s="671"/>
      <c r="BY280" s="676"/>
      <c r="BZ280" s="671"/>
      <c r="CA280" s="669"/>
      <c r="CB280" s="677" t="s">
        <v>1028</v>
      </c>
      <c r="CC280" s="678" t="s">
        <v>1029</v>
      </c>
      <c r="CD280" s="678" t="s">
        <v>1030</v>
      </c>
      <c r="CE280" s="679" t="s">
        <v>1031</v>
      </c>
      <c r="CF280" s="15"/>
      <c r="CG280" s="15"/>
      <c r="CH280" s="16"/>
      <c r="CI280" s="671"/>
      <c r="CJ280" s="680" t="s">
        <v>1032</v>
      </c>
      <c r="CK280" s="681" t="s">
        <v>1033</v>
      </c>
      <c r="CP280" s="682"/>
      <c r="CQ280" s="671"/>
      <c r="CR280" s="671"/>
      <c r="CS280" s="671"/>
      <c r="CT280" s="671"/>
      <c r="CU280" s="671"/>
      <c r="CV280" s="671"/>
      <c r="CW280" s="671"/>
      <c r="CX280" s="671"/>
      <c r="CY280" s="671"/>
      <c r="CZ280" s="671"/>
      <c r="DA280" s="671"/>
      <c r="DB280" s="671"/>
      <c r="DC280" s="671"/>
      <c r="DD280" s="671"/>
      <c r="DE280" s="671"/>
      <c r="DF280" s="671"/>
      <c r="DG280" s="671"/>
      <c r="DH280" s="671"/>
      <c r="DI280" s="671"/>
      <c r="DJ280" s="671"/>
      <c r="DK280" s="671"/>
      <c r="DL280" s="676"/>
      <c r="DM280" s="671"/>
      <c r="DN280" s="669"/>
      <c r="DO280" s="677" t="s">
        <v>1028</v>
      </c>
      <c r="DP280" s="678" t="s">
        <v>1029</v>
      </c>
      <c r="DQ280" s="678" t="s">
        <v>1030</v>
      </c>
      <c r="DR280" s="679" t="s">
        <v>1031</v>
      </c>
      <c r="DS280" s="15"/>
      <c r="DT280" s="15"/>
      <c r="DU280" s="16"/>
      <c r="DV280" s="671"/>
      <c r="DW280" s="680" t="s">
        <v>1032</v>
      </c>
      <c r="DX280" s="681" t="s">
        <v>1033</v>
      </c>
      <c r="EC280" s="682"/>
      <c r="ED280" s="671"/>
      <c r="EE280" s="671"/>
      <c r="EF280" s="671"/>
      <c r="EG280" s="671"/>
      <c r="EH280" s="671"/>
      <c r="EI280" s="671"/>
      <c r="EJ280" s="671"/>
      <c r="EK280" s="671"/>
      <c r="EL280" s="671"/>
      <c r="EM280" s="671"/>
      <c r="EN280" s="671"/>
      <c r="EO280" s="671"/>
      <c r="EP280" s="671"/>
      <c r="EQ280" s="671"/>
      <c r="ER280" s="671"/>
      <c r="ES280" s="671"/>
      <c r="ET280" s="671"/>
      <c r="EU280" s="671"/>
      <c r="EV280" s="671"/>
      <c r="EW280" s="671"/>
      <c r="EX280" s="671"/>
      <c r="EY280" s="676"/>
    </row>
    <row r="281">
      <c r="A281" s="669"/>
      <c r="B281" s="43"/>
      <c r="C281" s="43"/>
      <c r="D281" s="43"/>
      <c r="E281" s="679" t="s">
        <v>1029</v>
      </c>
      <c r="F281" s="16"/>
      <c r="G281" s="679" t="s">
        <v>1030</v>
      </c>
      <c r="H281" s="16"/>
      <c r="I281" s="671"/>
      <c r="J281" s="680" t="s">
        <v>1034</v>
      </c>
      <c r="K281" s="681" t="s">
        <v>1035</v>
      </c>
      <c r="P281" s="682"/>
      <c r="Q281" s="671"/>
      <c r="R281" s="670" t="s">
        <v>1036</v>
      </c>
      <c r="S281" s="15"/>
      <c r="T281" s="15"/>
      <c r="U281" s="15"/>
      <c r="V281" s="15"/>
      <c r="W281" s="15"/>
      <c r="X281" s="15"/>
      <c r="Y281" s="15"/>
      <c r="Z281" s="15"/>
      <c r="AA281" s="15"/>
      <c r="AB281" s="15"/>
      <c r="AC281" s="15"/>
      <c r="AD281" s="15"/>
      <c r="AE281" s="15"/>
      <c r="AF281" s="15"/>
      <c r="AG281" s="15"/>
      <c r="AH281" s="15"/>
      <c r="AI281" s="15"/>
      <c r="AJ281" s="16"/>
      <c r="AK281" s="671"/>
      <c r="AL281" s="676"/>
      <c r="AM281" s="671"/>
      <c r="AN281" s="669"/>
      <c r="AO281" s="43"/>
      <c r="AP281" s="43"/>
      <c r="AQ281" s="43"/>
      <c r="AR281" s="679" t="s">
        <v>1029</v>
      </c>
      <c r="AS281" s="16"/>
      <c r="AT281" s="679" t="s">
        <v>1030</v>
      </c>
      <c r="AU281" s="16"/>
      <c r="AV281" s="671"/>
      <c r="AW281" s="680" t="s">
        <v>1034</v>
      </c>
      <c r="AX281" s="681" t="s">
        <v>1035</v>
      </c>
      <c r="BC281" s="682"/>
      <c r="BD281" s="671"/>
      <c r="BE281" s="670" t="s">
        <v>1036</v>
      </c>
      <c r="BF281" s="15"/>
      <c r="BG281" s="15"/>
      <c r="BH281" s="15"/>
      <c r="BI281" s="15"/>
      <c r="BJ281" s="15"/>
      <c r="BK281" s="15"/>
      <c r="BL281" s="15"/>
      <c r="BM281" s="15"/>
      <c r="BN281" s="15"/>
      <c r="BO281" s="15"/>
      <c r="BP281" s="15"/>
      <c r="BQ281" s="15"/>
      <c r="BR281" s="15"/>
      <c r="BS281" s="15"/>
      <c r="BT281" s="15"/>
      <c r="BU281" s="15"/>
      <c r="BV281" s="15"/>
      <c r="BW281" s="16"/>
      <c r="BX281" s="671"/>
      <c r="BY281" s="676"/>
      <c r="BZ281" s="671"/>
      <c r="CA281" s="669"/>
      <c r="CB281" s="43"/>
      <c r="CC281" s="43"/>
      <c r="CD281" s="43"/>
      <c r="CE281" s="679" t="s">
        <v>1029</v>
      </c>
      <c r="CF281" s="16"/>
      <c r="CG281" s="679" t="s">
        <v>1030</v>
      </c>
      <c r="CH281" s="16"/>
      <c r="CI281" s="671"/>
      <c r="CJ281" s="680" t="s">
        <v>1034</v>
      </c>
      <c r="CK281" s="681" t="s">
        <v>1035</v>
      </c>
      <c r="CP281" s="682"/>
      <c r="CQ281" s="671"/>
      <c r="CR281" s="670" t="s">
        <v>1036</v>
      </c>
      <c r="CS281" s="15"/>
      <c r="CT281" s="15"/>
      <c r="CU281" s="15"/>
      <c r="CV281" s="15"/>
      <c r="CW281" s="15"/>
      <c r="CX281" s="15"/>
      <c r="CY281" s="15"/>
      <c r="CZ281" s="15"/>
      <c r="DA281" s="15"/>
      <c r="DB281" s="15"/>
      <c r="DC281" s="15"/>
      <c r="DD281" s="15"/>
      <c r="DE281" s="15"/>
      <c r="DF281" s="15"/>
      <c r="DG281" s="15"/>
      <c r="DH281" s="15"/>
      <c r="DI281" s="15"/>
      <c r="DJ281" s="16"/>
      <c r="DK281" s="671"/>
      <c r="DL281" s="676"/>
      <c r="DM281" s="671"/>
      <c r="DN281" s="669"/>
      <c r="DO281" s="43"/>
      <c r="DP281" s="43"/>
      <c r="DQ281" s="43"/>
      <c r="DR281" s="679" t="s">
        <v>1029</v>
      </c>
      <c r="DS281" s="16"/>
      <c r="DT281" s="679" t="s">
        <v>1030</v>
      </c>
      <c r="DU281" s="16"/>
      <c r="DV281" s="671"/>
      <c r="DW281" s="680" t="s">
        <v>1034</v>
      </c>
      <c r="DX281" s="681" t="s">
        <v>1035</v>
      </c>
      <c r="EC281" s="682"/>
      <c r="ED281" s="671"/>
      <c r="EE281" s="670" t="s">
        <v>1036</v>
      </c>
      <c r="EF281" s="15"/>
      <c r="EG281" s="15"/>
      <c r="EH281" s="15"/>
      <c r="EI281" s="15"/>
      <c r="EJ281" s="15"/>
      <c r="EK281" s="15"/>
      <c r="EL281" s="15"/>
      <c r="EM281" s="15"/>
      <c r="EN281" s="15"/>
      <c r="EO281" s="15"/>
      <c r="EP281" s="15"/>
      <c r="EQ281" s="15"/>
      <c r="ER281" s="15"/>
      <c r="ES281" s="15"/>
      <c r="ET281" s="15"/>
      <c r="EU281" s="15"/>
      <c r="EV281" s="15"/>
      <c r="EW281" s="16"/>
      <c r="EX281" s="671"/>
      <c r="EY281" s="676"/>
    </row>
    <row r="282">
      <c r="A282" s="669"/>
      <c r="B282" s="677" t="s">
        <v>631</v>
      </c>
      <c r="C282" s="683"/>
      <c r="D282" s="683"/>
      <c r="E282" s="684"/>
      <c r="F282" s="42"/>
      <c r="G282" s="684"/>
      <c r="H282" s="42"/>
      <c r="I282" s="671"/>
      <c r="J282" s="680" t="s">
        <v>1037</v>
      </c>
      <c r="K282" s="681" t="s">
        <v>1038</v>
      </c>
      <c r="P282" s="682"/>
      <c r="Q282" s="671"/>
      <c r="R282" s="685"/>
      <c r="S282" s="41"/>
      <c r="T282" s="41"/>
      <c r="U282" s="41"/>
      <c r="V282" s="41"/>
      <c r="W282" s="41"/>
      <c r="X282" s="41"/>
      <c r="Y282" s="41"/>
      <c r="Z282" s="41"/>
      <c r="AA282" s="41"/>
      <c r="AB282" s="41"/>
      <c r="AC282" s="41"/>
      <c r="AD282" s="41"/>
      <c r="AE282" s="41"/>
      <c r="AF282" s="41"/>
      <c r="AG282" s="41"/>
      <c r="AH282" s="41"/>
      <c r="AI282" s="41"/>
      <c r="AJ282" s="42"/>
      <c r="AK282" s="671"/>
      <c r="AL282" s="676"/>
      <c r="AM282" s="671"/>
      <c r="AN282" s="669"/>
      <c r="AO282" s="677" t="s">
        <v>631</v>
      </c>
      <c r="AP282" s="683"/>
      <c r="AQ282" s="683"/>
      <c r="AR282" s="684"/>
      <c r="AS282" s="42"/>
      <c r="AT282" s="684"/>
      <c r="AU282" s="42"/>
      <c r="AV282" s="671"/>
      <c r="AW282" s="680" t="s">
        <v>1037</v>
      </c>
      <c r="AX282" s="681" t="s">
        <v>1038</v>
      </c>
      <c r="BC282" s="682"/>
      <c r="BD282" s="671"/>
      <c r="BE282" s="685"/>
      <c r="BF282" s="41"/>
      <c r="BG282" s="41"/>
      <c r="BH282" s="41"/>
      <c r="BI282" s="41"/>
      <c r="BJ282" s="41"/>
      <c r="BK282" s="41"/>
      <c r="BL282" s="41"/>
      <c r="BM282" s="41"/>
      <c r="BN282" s="41"/>
      <c r="BO282" s="41"/>
      <c r="BP282" s="41"/>
      <c r="BQ282" s="41"/>
      <c r="BR282" s="41"/>
      <c r="BS282" s="41"/>
      <c r="BT282" s="41"/>
      <c r="BU282" s="41"/>
      <c r="BV282" s="41"/>
      <c r="BW282" s="42"/>
      <c r="BX282" s="671"/>
      <c r="BY282" s="676"/>
      <c r="BZ282" s="671"/>
      <c r="CA282" s="669"/>
      <c r="CB282" s="677" t="s">
        <v>631</v>
      </c>
      <c r="CC282" s="683"/>
      <c r="CD282" s="683"/>
      <c r="CE282" s="684"/>
      <c r="CF282" s="42"/>
      <c r="CG282" s="684"/>
      <c r="CH282" s="42"/>
      <c r="CI282" s="671"/>
      <c r="CJ282" s="680" t="s">
        <v>1037</v>
      </c>
      <c r="CK282" s="681" t="s">
        <v>1038</v>
      </c>
      <c r="CP282" s="682"/>
      <c r="CQ282" s="671"/>
      <c r="CR282" s="685"/>
      <c r="CS282" s="41"/>
      <c r="CT282" s="41"/>
      <c r="CU282" s="41"/>
      <c r="CV282" s="41"/>
      <c r="CW282" s="41"/>
      <c r="CX282" s="41"/>
      <c r="CY282" s="41"/>
      <c r="CZ282" s="41"/>
      <c r="DA282" s="41"/>
      <c r="DB282" s="41"/>
      <c r="DC282" s="41"/>
      <c r="DD282" s="41"/>
      <c r="DE282" s="41"/>
      <c r="DF282" s="41"/>
      <c r="DG282" s="41"/>
      <c r="DH282" s="41"/>
      <c r="DI282" s="41"/>
      <c r="DJ282" s="42"/>
      <c r="DK282" s="671"/>
      <c r="DL282" s="676"/>
      <c r="DM282" s="671"/>
      <c r="DN282" s="669"/>
      <c r="DO282" s="677" t="s">
        <v>631</v>
      </c>
      <c r="DP282" s="683"/>
      <c r="DQ282" s="683"/>
      <c r="DR282" s="684"/>
      <c r="DS282" s="42"/>
      <c r="DT282" s="684"/>
      <c r="DU282" s="42"/>
      <c r="DV282" s="671"/>
      <c r="DW282" s="680" t="s">
        <v>1037</v>
      </c>
      <c r="DX282" s="681" t="s">
        <v>1038</v>
      </c>
      <c r="EC282" s="682"/>
      <c r="ED282" s="671"/>
      <c r="EE282" s="685"/>
      <c r="EF282" s="41"/>
      <c r="EG282" s="41"/>
      <c r="EH282" s="41"/>
      <c r="EI282" s="41"/>
      <c r="EJ282" s="41"/>
      <c r="EK282" s="41"/>
      <c r="EL282" s="41"/>
      <c r="EM282" s="41"/>
      <c r="EN282" s="41"/>
      <c r="EO282" s="41"/>
      <c r="EP282" s="41"/>
      <c r="EQ282" s="41"/>
      <c r="ER282" s="41"/>
      <c r="ES282" s="41"/>
      <c r="ET282" s="41"/>
      <c r="EU282" s="41"/>
      <c r="EV282" s="41"/>
      <c r="EW282" s="42"/>
      <c r="EX282" s="671"/>
      <c r="EY282" s="676"/>
    </row>
    <row r="283">
      <c r="A283" s="669"/>
      <c r="B283" s="47"/>
      <c r="C283" s="47"/>
      <c r="D283" s="47"/>
      <c r="E283" s="686"/>
      <c r="F283" s="682"/>
      <c r="G283" s="686"/>
      <c r="H283" s="682"/>
      <c r="I283" s="671"/>
      <c r="J283" s="680" t="s">
        <v>1039</v>
      </c>
      <c r="K283" s="681" t="s">
        <v>1040</v>
      </c>
      <c r="P283" s="682"/>
      <c r="Q283" s="671"/>
      <c r="R283" s="686"/>
      <c r="AJ283" s="682"/>
      <c r="AK283" s="671"/>
      <c r="AL283" s="676"/>
      <c r="AM283" s="671"/>
      <c r="AN283" s="669"/>
      <c r="AO283" s="47"/>
      <c r="AP283" s="47"/>
      <c r="AQ283" s="47"/>
      <c r="AR283" s="686"/>
      <c r="AS283" s="682"/>
      <c r="AT283" s="686"/>
      <c r="AU283" s="682"/>
      <c r="AV283" s="671"/>
      <c r="AW283" s="680" t="s">
        <v>1039</v>
      </c>
      <c r="AX283" s="681" t="s">
        <v>1040</v>
      </c>
      <c r="BC283" s="682"/>
      <c r="BD283" s="671"/>
      <c r="BE283" s="686"/>
      <c r="BW283" s="682"/>
      <c r="BX283" s="671"/>
      <c r="BY283" s="676"/>
      <c r="BZ283" s="671"/>
      <c r="CA283" s="669"/>
      <c r="CB283" s="47"/>
      <c r="CC283" s="47"/>
      <c r="CD283" s="47"/>
      <c r="CE283" s="686"/>
      <c r="CF283" s="682"/>
      <c r="CG283" s="686"/>
      <c r="CH283" s="682"/>
      <c r="CI283" s="671"/>
      <c r="CJ283" s="680" t="s">
        <v>1039</v>
      </c>
      <c r="CK283" s="681" t="s">
        <v>1040</v>
      </c>
      <c r="CP283" s="682"/>
      <c r="CQ283" s="671"/>
      <c r="CR283" s="686"/>
      <c r="DJ283" s="682"/>
      <c r="DK283" s="671"/>
      <c r="DL283" s="676"/>
      <c r="DM283" s="671"/>
      <c r="DN283" s="669"/>
      <c r="DO283" s="47"/>
      <c r="DP283" s="47"/>
      <c r="DQ283" s="47"/>
      <c r="DR283" s="686"/>
      <c r="DS283" s="682"/>
      <c r="DT283" s="686"/>
      <c r="DU283" s="682"/>
      <c r="DV283" s="671"/>
      <c r="DW283" s="680" t="s">
        <v>1039</v>
      </c>
      <c r="DX283" s="681" t="s">
        <v>1040</v>
      </c>
      <c r="EC283" s="682"/>
      <c r="ED283" s="671"/>
      <c r="EE283" s="686"/>
      <c r="EW283" s="682"/>
      <c r="EX283" s="671"/>
      <c r="EY283" s="676"/>
    </row>
    <row r="284">
      <c r="A284" s="669"/>
      <c r="B284" s="43"/>
      <c r="C284" s="43"/>
      <c r="D284" s="43"/>
      <c r="E284" s="686"/>
      <c r="F284" s="682"/>
      <c r="G284" s="686"/>
      <c r="H284" s="682"/>
      <c r="I284" s="671"/>
      <c r="J284" s="680" t="s">
        <v>1041</v>
      </c>
      <c r="K284" s="681" t="s">
        <v>1042</v>
      </c>
      <c r="P284" s="682"/>
      <c r="Q284" s="671"/>
      <c r="R284" s="686"/>
      <c r="AJ284" s="682"/>
      <c r="AK284" s="671"/>
      <c r="AL284" s="676"/>
      <c r="AM284" s="671"/>
      <c r="AN284" s="669"/>
      <c r="AO284" s="43"/>
      <c r="AP284" s="43"/>
      <c r="AQ284" s="43"/>
      <c r="AR284" s="686"/>
      <c r="AS284" s="682"/>
      <c r="AT284" s="686"/>
      <c r="AU284" s="682"/>
      <c r="AV284" s="671"/>
      <c r="AW284" s="680" t="s">
        <v>1041</v>
      </c>
      <c r="AX284" s="681" t="s">
        <v>1042</v>
      </c>
      <c r="BC284" s="682"/>
      <c r="BD284" s="671"/>
      <c r="BE284" s="686"/>
      <c r="BW284" s="682"/>
      <c r="BX284" s="671"/>
      <c r="BY284" s="676"/>
      <c r="BZ284" s="671"/>
      <c r="CA284" s="669"/>
      <c r="CB284" s="43"/>
      <c r="CC284" s="43"/>
      <c r="CD284" s="43"/>
      <c r="CE284" s="686"/>
      <c r="CF284" s="682"/>
      <c r="CG284" s="686"/>
      <c r="CH284" s="682"/>
      <c r="CI284" s="671"/>
      <c r="CJ284" s="680" t="s">
        <v>1041</v>
      </c>
      <c r="CK284" s="681" t="s">
        <v>1042</v>
      </c>
      <c r="CP284" s="682"/>
      <c r="CQ284" s="671"/>
      <c r="CR284" s="686"/>
      <c r="DJ284" s="682"/>
      <c r="DK284" s="671"/>
      <c r="DL284" s="676"/>
      <c r="DM284" s="671"/>
      <c r="DN284" s="669"/>
      <c r="DO284" s="43"/>
      <c r="DP284" s="43"/>
      <c r="DQ284" s="43"/>
      <c r="DR284" s="686"/>
      <c r="DS284" s="682"/>
      <c r="DT284" s="686"/>
      <c r="DU284" s="682"/>
      <c r="DV284" s="671"/>
      <c r="DW284" s="680" t="s">
        <v>1041</v>
      </c>
      <c r="DX284" s="681" t="s">
        <v>1042</v>
      </c>
      <c r="EC284" s="682"/>
      <c r="ED284" s="671"/>
      <c r="EE284" s="686"/>
      <c r="EW284" s="682"/>
      <c r="EX284" s="671"/>
      <c r="EY284" s="676"/>
    </row>
    <row r="285">
      <c r="A285" s="669"/>
      <c r="B285" s="677" t="s">
        <v>633</v>
      </c>
      <c r="C285" s="683"/>
      <c r="D285" s="683"/>
      <c r="E285" s="686"/>
      <c r="F285" s="682"/>
      <c r="G285" s="686"/>
      <c r="H285" s="682"/>
      <c r="I285" s="671"/>
      <c r="J285" s="680" t="s">
        <v>1043</v>
      </c>
      <c r="K285" s="681" t="s">
        <v>1044</v>
      </c>
      <c r="P285" s="682"/>
      <c r="Q285" s="671"/>
      <c r="R285" s="686"/>
      <c r="AJ285" s="682"/>
      <c r="AK285" s="671"/>
      <c r="AL285" s="676"/>
      <c r="AM285" s="671"/>
      <c r="AN285" s="669"/>
      <c r="AO285" s="677" t="s">
        <v>633</v>
      </c>
      <c r="AP285" s="683"/>
      <c r="AQ285" s="683"/>
      <c r="AR285" s="686"/>
      <c r="AS285" s="682"/>
      <c r="AT285" s="686"/>
      <c r="AU285" s="682"/>
      <c r="AV285" s="671"/>
      <c r="AW285" s="680" t="s">
        <v>1043</v>
      </c>
      <c r="AX285" s="681" t="s">
        <v>1044</v>
      </c>
      <c r="BC285" s="682"/>
      <c r="BD285" s="671"/>
      <c r="BE285" s="686"/>
      <c r="BW285" s="682"/>
      <c r="BX285" s="671"/>
      <c r="BY285" s="676"/>
      <c r="BZ285" s="671"/>
      <c r="CA285" s="669"/>
      <c r="CB285" s="677" t="s">
        <v>633</v>
      </c>
      <c r="CC285" s="683"/>
      <c r="CD285" s="683"/>
      <c r="CE285" s="686"/>
      <c r="CF285" s="682"/>
      <c r="CG285" s="686"/>
      <c r="CH285" s="682"/>
      <c r="CI285" s="671"/>
      <c r="CJ285" s="680" t="s">
        <v>1043</v>
      </c>
      <c r="CK285" s="681" t="s">
        <v>1044</v>
      </c>
      <c r="CP285" s="682"/>
      <c r="CQ285" s="671"/>
      <c r="CR285" s="686"/>
      <c r="DJ285" s="682"/>
      <c r="DK285" s="671"/>
      <c r="DL285" s="676"/>
      <c r="DM285" s="671"/>
      <c r="DN285" s="669"/>
      <c r="DO285" s="677" t="s">
        <v>633</v>
      </c>
      <c r="DP285" s="683"/>
      <c r="DQ285" s="683"/>
      <c r="DR285" s="686"/>
      <c r="DS285" s="682"/>
      <c r="DT285" s="686"/>
      <c r="DU285" s="682"/>
      <c r="DV285" s="671"/>
      <c r="DW285" s="680" t="s">
        <v>1043</v>
      </c>
      <c r="DX285" s="681" t="s">
        <v>1044</v>
      </c>
      <c r="EC285" s="682"/>
      <c r="ED285" s="671"/>
      <c r="EE285" s="686"/>
      <c r="EW285" s="682"/>
      <c r="EX285" s="671"/>
      <c r="EY285" s="676"/>
    </row>
    <row r="286">
      <c r="A286" s="687"/>
      <c r="B286" s="47"/>
      <c r="C286" s="47"/>
      <c r="D286" s="47"/>
      <c r="E286" s="686"/>
      <c r="F286" s="682"/>
      <c r="G286" s="686"/>
      <c r="H286" s="682"/>
      <c r="I286" s="688"/>
      <c r="J286" s="680" t="s">
        <v>1045</v>
      </c>
      <c r="K286" s="681" t="s">
        <v>1046</v>
      </c>
      <c r="P286" s="682"/>
      <c r="Q286" s="688"/>
      <c r="R286" s="686"/>
      <c r="AJ286" s="682"/>
      <c r="AK286" s="688"/>
      <c r="AL286" s="689"/>
      <c r="AM286" s="688"/>
      <c r="AN286" s="687"/>
      <c r="AO286" s="47"/>
      <c r="AP286" s="47"/>
      <c r="AQ286" s="47"/>
      <c r="AR286" s="686"/>
      <c r="AS286" s="682"/>
      <c r="AT286" s="686"/>
      <c r="AU286" s="682"/>
      <c r="AV286" s="688"/>
      <c r="AW286" s="680" t="s">
        <v>1045</v>
      </c>
      <c r="AX286" s="681" t="s">
        <v>1046</v>
      </c>
      <c r="BC286" s="682"/>
      <c r="BD286" s="688"/>
      <c r="BE286" s="686"/>
      <c r="BW286" s="682"/>
      <c r="BX286" s="688"/>
      <c r="BY286" s="689"/>
      <c r="BZ286" s="688"/>
      <c r="CA286" s="687"/>
      <c r="CB286" s="47"/>
      <c r="CC286" s="47"/>
      <c r="CD286" s="47"/>
      <c r="CE286" s="686"/>
      <c r="CF286" s="682"/>
      <c r="CG286" s="686"/>
      <c r="CH286" s="682"/>
      <c r="CI286" s="688"/>
      <c r="CJ286" s="680" t="s">
        <v>1045</v>
      </c>
      <c r="CK286" s="681" t="s">
        <v>1046</v>
      </c>
      <c r="CP286" s="682"/>
      <c r="CQ286" s="688"/>
      <c r="CR286" s="686"/>
      <c r="DJ286" s="682"/>
      <c r="DK286" s="688"/>
      <c r="DL286" s="689"/>
      <c r="DM286" s="688"/>
      <c r="DN286" s="687"/>
      <c r="DO286" s="47"/>
      <c r="DP286" s="47"/>
      <c r="DQ286" s="47"/>
      <c r="DR286" s="686"/>
      <c r="DS286" s="682"/>
      <c r="DT286" s="686"/>
      <c r="DU286" s="682"/>
      <c r="DV286" s="688"/>
      <c r="DW286" s="680" t="s">
        <v>1045</v>
      </c>
      <c r="DX286" s="681" t="s">
        <v>1046</v>
      </c>
      <c r="EC286" s="682"/>
      <c r="ED286" s="688"/>
      <c r="EE286" s="686"/>
      <c r="EW286" s="682"/>
      <c r="EX286" s="688"/>
      <c r="EY286" s="689"/>
    </row>
    <row r="287">
      <c r="A287" s="687"/>
      <c r="B287" s="43"/>
      <c r="C287" s="43"/>
      <c r="D287" s="43"/>
      <c r="E287" s="686"/>
      <c r="F287" s="682"/>
      <c r="G287" s="686"/>
      <c r="H287" s="682"/>
      <c r="I287" s="688"/>
      <c r="J287" s="680" t="s">
        <v>1047</v>
      </c>
      <c r="K287" s="681" t="s">
        <v>1048</v>
      </c>
      <c r="P287" s="682"/>
      <c r="Q287" s="688"/>
      <c r="R287" s="686"/>
      <c r="AJ287" s="682"/>
      <c r="AK287" s="688"/>
      <c r="AL287" s="689"/>
      <c r="AM287" s="688"/>
      <c r="AN287" s="687"/>
      <c r="AO287" s="43"/>
      <c r="AP287" s="43"/>
      <c r="AQ287" s="43"/>
      <c r="AR287" s="686"/>
      <c r="AS287" s="682"/>
      <c r="AT287" s="686"/>
      <c r="AU287" s="682"/>
      <c r="AV287" s="688"/>
      <c r="AW287" s="680" t="s">
        <v>1047</v>
      </c>
      <c r="AX287" s="681" t="s">
        <v>1048</v>
      </c>
      <c r="BC287" s="682"/>
      <c r="BD287" s="688"/>
      <c r="BE287" s="686"/>
      <c r="BW287" s="682"/>
      <c r="BX287" s="688"/>
      <c r="BY287" s="689"/>
      <c r="BZ287" s="688"/>
      <c r="CA287" s="687"/>
      <c r="CB287" s="43"/>
      <c r="CC287" s="43"/>
      <c r="CD287" s="43"/>
      <c r="CE287" s="686"/>
      <c r="CF287" s="682"/>
      <c r="CG287" s="686"/>
      <c r="CH287" s="682"/>
      <c r="CI287" s="688"/>
      <c r="CJ287" s="680" t="s">
        <v>1047</v>
      </c>
      <c r="CK287" s="681" t="s">
        <v>1048</v>
      </c>
      <c r="CP287" s="682"/>
      <c r="CQ287" s="688"/>
      <c r="CR287" s="686"/>
      <c r="DJ287" s="682"/>
      <c r="DK287" s="688"/>
      <c r="DL287" s="689"/>
      <c r="DM287" s="688"/>
      <c r="DN287" s="687"/>
      <c r="DO287" s="43"/>
      <c r="DP287" s="43"/>
      <c r="DQ287" s="43"/>
      <c r="DR287" s="686"/>
      <c r="DS287" s="682"/>
      <c r="DT287" s="686"/>
      <c r="DU287" s="682"/>
      <c r="DV287" s="688"/>
      <c r="DW287" s="680" t="s">
        <v>1047</v>
      </c>
      <c r="DX287" s="681" t="s">
        <v>1048</v>
      </c>
      <c r="EC287" s="682"/>
      <c r="ED287" s="688"/>
      <c r="EE287" s="686"/>
      <c r="EW287" s="682"/>
      <c r="EX287" s="688"/>
      <c r="EY287" s="689"/>
    </row>
    <row r="288">
      <c r="A288" s="687"/>
      <c r="B288" s="677" t="s">
        <v>635</v>
      </c>
      <c r="C288" s="683"/>
      <c r="D288" s="683"/>
      <c r="E288" s="686"/>
      <c r="F288" s="682"/>
      <c r="G288" s="686"/>
      <c r="H288" s="682"/>
      <c r="I288" s="688"/>
      <c r="J288" s="680" t="s">
        <v>1049</v>
      </c>
      <c r="K288" s="681" t="s">
        <v>1050</v>
      </c>
      <c r="P288" s="682"/>
      <c r="Q288" s="688"/>
      <c r="R288" s="686"/>
      <c r="AJ288" s="682"/>
      <c r="AK288" s="688"/>
      <c r="AL288" s="689"/>
      <c r="AM288" s="688"/>
      <c r="AN288" s="687"/>
      <c r="AO288" s="677" t="s">
        <v>635</v>
      </c>
      <c r="AP288" s="683"/>
      <c r="AQ288" s="683"/>
      <c r="AR288" s="686"/>
      <c r="AS288" s="682"/>
      <c r="AT288" s="686"/>
      <c r="AU288" s="682"/>
      <c r="AV288" s="688"/>
      <c r="AW288" s="680" t="s">
        <v>1049</v>
      </c>
      <c r="AX288" s="681" t="s">
        <v>1050</v>
      </c>
      <c r="BC288" s="682"/>
      <c r="BD288" s="688"/>
      <c r="BE288" s="686"/>
      <c r="BW288" s="682"/>
      <c r="BX288" s="688"/>
      <c r="BY288" s="689"/>
      <c r="BZ288" s="688"/>
      <c r="CA288" s="687"/>
      <c r="CB288" s="677" t="s">
        <v>635</v>
      </c>
      <c r="CC288" s="683"/>
      <c r="CD288" s="683"/>
      <c r="CE288" s="686"/>
      <c r="CF288" s="682"/>
      <c r="CG288" s="686"/>
      <c r="CH288" s="682"/>
      <c r="CI288" s="688"/>
      <c r="CJ288" s="680" t="s">
        <v>1049</v>
      </c>
      <c r="CK288" s="681" t="s">
        <v>1050</v>
      </c>
      <c r="CP288" s="682"/>
      <c r="CQ288" s="688"/>
      <c r="CR288" s="686"/>
      <c r="DJ288" s="682"/>
      <c r="DK288" s="688"/>
      <c r="DL288" s="689"/>
      <c r="DM288" s="688"/>
      <c r="DN288" s="687"/>
      <c r="DO288" s="677" t="s">
        <v>635</v>
      </c>
      <c r="DP288" s="683"/>
      <c r="DQ288" s="683"/>
      <c r="DR288" s="686"/>
      <c r="DS288" s="682"/>
      <c r="DT288" s="686"/>
      <c r="DU288" s="682"/>
      <c r="DV288" s="688"/>
      <c r="DW288" s="680" t="s">
        <v>1049</v>
      </c>
      <c r="DX288" s="681" t="s">
        <v>1050</v>
      </c>
      <c r="EC288" s="682"/>
      <c r="ED288" s="688"/>
      <c r="EE288" s="686"/>
      <c r="EW288" s="682"/>
      <c r="EX288" s="688"/>
      <c r="EY288" s="689"/>
    </row>
    <row r="289">
      <c r="A289" s="687"/>
      <c r="B289" s="47"/>
      <c r="C289" s="47"/>
      <c r="D289" s="47"/>
      <c r="E289" s="686"/>
      <c r="F289" s="682"/>
      <c r="G289" s="686"/>
      <c r="H289" s="682"/>
      <c r="I289" s="688"/>
      <c r="J289" s="680" t="s">
        <v>1051</v>
      </c>
      <c r="K289" s="681" t="s">
        <v>1052</v>
      </c>
      <c r="P289" s="682"/>
      <c r="Q289" s="688"/>
      <c r="R289" s="686"/>
      <c r="AJ289" s="682"/>
      <c r="AK289" s="688"/>
      <c r="AL289" s="689"/>
      <c r="AM289" s="688"/>
      <c r="AN289" s="687"/>
      <c r="AO289" s="47"/>
      <c r="AP289" s="47"/>
      <c r="AQ289" s="47"/>
      <c r="AR289" s="686"/>
      <c r="AS289" s="682"/>
      <c r="AT289" s="686"/>
      <c r="AU289" s="682"/>
      <c r="AV289" s="688"/>
      <c r="AW289" s="680" t="s">
        <v>1051</v>
      </c>
      <c r="AX289" s="681" t="s">
        <v>1052</v>
      </c>
      <c r="BC289" s="682"/>
      <c r="BD289" s="688"/>
      <c r="BE289" s="686"/>
      <c r="BW289" s="682"/>
      <c r="BX289" s="688"/>
      <c r="BY289" s="689"/>
      <c r="BZ289" s="688"/>
      <c r="CA289" s="687"/>
      <c r="CB289" s="47"/>
      <c r="CC289" s="47"/>
      <c r="CD289" s="47"/>
      <c r="CE289" s="686"/>
      <c r="CF289" s="682"/>
      <c r="CG289" s="686"/>
      <c r="CH289" s="682"/>
      <c r="CI289" s="688"/>
      <c r="CJ289" s="680" t="s">
        <v>1051</v>
      </c>
      <c r="CK289" s="681" t="s">
        <v>1052</v>
      </c>
      <c r="CP289" s="682"/>
      <c r="CQ289" s="688"/>
      <c r="CR289" s="686"/>
      <c r="DJ289" s="682"/>
      <c r="DK289" s="688"/>
      <c r="DL289" s="689"/>
      <c r="DM289" s="688"/>
      <c r="DN289" s="687"/>
      <c r="DO289" s="47"/>
      <c r="DP289" s="47"/>
      <c r="DQ289" s="47"/>
      <c r="DR289" s="686"/>
      <c r="DS289" s="682"/>
      <c r="DT289" s="686"/>
      <c r="DU289" s="682"/>
      <c r="DV289" s="688"/>
      <c r="DW289" s="680" t="s">
        <v>1051</v>
      </c>
      <c r="DX289" s="681" t="s">
        <v>1052</v>
      </c>
      <c r="EC289" s="682"/>
      <c r="ED289" s="688"/>
      <c r="EE289" s="686"/>
      <c r="EW289" s="682"/>
      <c r="EX289" s="688"/>
      <c r="EY289" s="689"/>
    </row>
    <row r="290">
      <c r="A290" s="687"/>
      <c r="B290" s="43"/>
      <c r="C290" s="43"/>
      <c r="D290" s="43"/>
      <c r="E290" s="686"/>
      <c r="F290" s="682"/>
      <c r="G290" s="686"/>
      <c r="H290" s="682"/>
      <c r="I290" s="688"/>
      <c r="J290" s="680" t="s">
        <v>1053</v>
      </c>
      <c r="K290" s="681" t="s">
        <v>1054</v>
      </c>
      <c r="P290" s="682"/>
      <c r="Q290" s="688"/>
      <c r="R290" s="686"/>
      <c r="AJ290" s="682"/>
      <c r="AK290" s="688"/>
      <c r="AL290" s="689"/>
      <c r="AM290" s="688"/>
      <c r="AN290" s="687"/>
      <c r="AO290" s="43"/>
      <c r="AP290" s="43"/>
      <c r="AQ290" s="43"/>
      <c r="AR290" s="686"/>
      <c r="AS290" s="682"/>
      <c r="AT290" s="686"/>
      <c r="AU290" s="682"/>
      <c r="AV290" s="688"/>
      <c r="AW290" s="680" t="s">
        <v>1053</v>
      </c>
      <c r="AX290" s="681" t="s">
        <v>1054</v>
      </c>
      <c r="BC290" s="682"/>
      <c r="BD290" s="688"/>
      <c r="BE290" s="686"/>
      <c r="BW290" s="682"/>
      <c r="BX290" s="688"/>
      <c r="BY290" s="689"/>
      <c r="BZ290" s="688"/>
      <c r="CA290" s="687"/>
      <c r="CB290" s="43"/>
      <c r="CC290" s="43"/>
      <c r="CD290" s="43"/>
      <c r="CE290" s="686"/>
      <c r="CF290" s="682"/>
      <c r="CG290" s="686"/>
      <c r="CH290" s="682"/>
      <c r="CI290" s="688"/>
      <c r="CJ290" s="680" t="s">
        <v>1053</v>
      </c>
      <c r="CK290" s="681" t="s">
        <v>1054</v>
      </c>
      <c r="CP290" s="682"/>
      <c r="CQ290" s="688"/>
      <c r="CR290" s="686"/>
      <c r="DJ290" s="682"/>
      <c r="DK290" s="688"/>
      <c r="DL290" s="689"/>
      <c r="DM290" s="688"/>
      <c r="DN290" s="687"/>
      <c r="DO290" s="43"/>
      <c r="DP290" s="43"/>
      <c r="DQ290" s="43"/>
      <c r="DR290" s="686"/>
      <c r="DS290" s="682"/>
      <c r="DT290" s="686"/>
      <c r="DU290" s="682"/>
      <c r="DV290" s="688"/>
      <c r="DW290" s="680" t="s">
        <v>1053</v>
      </c>
      <c r="DX290" s="681" t="s">
        <v>1054</v>
      </c>
      <c r="EC290" s="682"/>
      <c r="ED290" s="688"/>
      <c r="EE290" s="686"/>
      <c r="EW290" s="682"/>
      <c r="EX290" s="688"/>
      <c r="EY290" s="689"/>
    </row>
    <row r="291">
      <c r="A291" s="687"/>
      <c r="B291" s="677" t="s">
        <v>637</v>
      </c>
      <c r="C291" s="683"/>
      <c r="D291" s="683"/>
      <c r="E291" s="686"/>
      <c r="F291" s="682"/>
      <c r="G291" s="686"/>
      <c r="H291" s="682"/>
      <c r="I291" s="688"/>
      <c r="J291" s="680" t="s">
        <v>1055</v>
      </c>
      <c r="K291" s="681" t="s">
        <v>1056</v>
      </c>
      <c r="P291" s="682"/>
      <c r="Q291" s="688"/>
      <c r="R291" s="686"/>
      <c r="AJ291" s="682"/>
      <c r="AK291" s="688"/>
      <c r="AL291" s="689"/>
      <c r="AM291" s="688"/>
      <c r="AN291" s="687"/>
      <c r="AO291" s="677" t="s">
        <v>637</v>
      </c>
      <c r="AP291" s="683"/>
      <c r="AQ291" s="683"/>
      <c r="AR291" s="686"/>
      <c r="AS291" s="682"/>
      <c r="AT291" s="686"/>
      <c r="AU291" s="682"/>
      <c r="AV291" s="688"/>
      <c r="AW291" s="680" t="s">
        <v>1055</v>
      </c>
      <c r="AX291" s="681" t="s">
        <v>1056</v>
      </c>
      <c r="BC291" s="682"/>
      <c r="BD291" s="688"/>
      <c r="BE291" s="686"/>
      <c r="BW291" s="682"/>
      <c r="BX291" s="688"/>
      <c r="BY291" s="689"/>
      <c r="BZ291" s="688"/>
      <c r="CA291" s="687"/>
      <c r="CB291" s="677" t="s">
        <v>637</v>
      </c>
      <c r="CC291" s="683"/>
      <c r="CD291" s="683"/>
      <c r="CE291" s="686"/>
      <c r="CF291" s="682"/>
      <c r="CG291" s="686"/>
      <c r="CH291" s="682"/>
      <c r="CI291" s="688"/>
      <c r="CJ291" s="680" t="s">
        <v>1055</v>
      </c>
      <c r="CK291" s="681" t="s">
        <v>1056</v>
      </c>
      <c r="CP291" s="682"/>
      <c r="CQ291" s="688"/>
      <c r="CR291" s="686"/>
      <c r="DJ291" s="682"/>
      <c r="DK291" s="688"/>
      <c r="DL291" s="689"/>
      <c r="DM291" s="688"/>
      <c r="DN291" s="687"/>
      <c r="DO291" s="677" t="s">
        <v>637</v>
      </c>
      <c r="DP291" s="683"/>
      <c r="DQ291" s="683"/>
      <c r="DR291" s="686"/>
      <c r="DS291" s="682"/>
      <c r="DT291" s="686"/>
      <c r="DU291" s="682"/>
      <c r="DV291" s="688"/>
      <c r="DW291" s="680" t="s">
        <v>1055</v>
      </c>
      <c r="DX291" s="681" t="s">
        <v>1056</v>
      </c>
      <c r="EC291" s="682"/>
      <c r="ED291" s="688"/>
      <c r="EE291" s="686"/>
      <c r="EW291" s="682"/>
      <c r="EX291" s="688"/>
      <c r="EY291" s="689"/>
    </row>
    <row r="292">
      <c r="A292" s="687"/>
      <c r="B292" s="47"/>
      <c r="C292" s="47"/>
      <c r="D292" s="47"/>
      <c r="E292" s="686"/>
      <c r="F292" s="682"/>
      <c r="G292" s="686"/>
      <c r="H292" s="682"/>
      <c r="I292" s="688"/>
      <c r="J292" s="690" t="s">
        <v>1057</v>
      </c>
      <c r="K292" s="691" t="s">
        <v>1058</v>
      </c>
      <c r="L292" s="11"/>
      <c r="M292" s="11"/>
      <c r="N292" s="11"/>
      <c r="O292" s="11"/>
      <c r="P292" s="12"/>
      <c r="Q292" s="688"/>
      <c r="R292" s="48"/>
      <c r="S292" s="11"/>
      <c r="T292" s="11"/>
      <c r="U292" s="11"/>
      <c r="V292" s="11"/>
      <c r="W292" s="11"/>
      <c r="X292" s="11"/>
      <c r="Y292" s="11"/>
      <c r="Z292" s="11"/>
      <c r="AA292" s="11"/>
      <c r="AB292" s="11"/>
      <c r="AC292" s="11"/>
      <c r="AD292" s="11"/>
      <c r="AE292" s="11"/>
      <c r="AF292" s="11"/>
      <c r="AG292" s="11"/>
      <c r="AH292" s="11"/>
      <c r="AI292" s="11"/>
      <c r="AJ292" s="12"/>
      <c r="AK292" s="688"/>
      <c r="AL292" s="689"/>
      <c r="AM292" s="688"/>
      <c r="AN292" s="687"/>
      <c r="AO292" s="47"/>
      <c r="AP292" s="47"/>
      <c r="AQ292" s="47"/>
      <c r="AR292" s="686"/>
      <c r="AS292" s="682"/>
      <c r="AT292" s="686"/>
      <c r="AU292" s="682"/>
      <c r="AV292" s="688"/>
      <c r="AW292" s="690" t="s">
        <v>1057</v>
      </c>
      <c r="AX292" s="691" t="s">
        <v>1058</v>
      </c>
      <c r="AY292" s="11"/>
      <c r="AZ292" s="11"/>
      <c r="BA292" s="11"/>
      <c r="BB292" s="11"/>
      <c r="BC292" s="12"/>
      <c r="BD292" s="688"/>
      <c r="BE292" s="48"/>
      <c r="BF292" s="11"/>
      <c r="BG292" s="11"/>
      <c r="BH292" s="11"/>
      <c r="BI292" s="11"/>
      <c r="BJ292" s="11"/>
      <c r="BK292" s="11"/>
      <c r="BL292" s="11"/>
      <c r="BM292" s="11"/>
      <c r="BN292" s="11"/>
      <c r="BO292" s="11"/>
      <c r="BP292" s="11"/>
      <c r="BQ292" s="11"/>
      <c r="BR292" s="11"/>
      <c r="BS292" s="11"/>
      <c r="BT292" s="11"/>
      <c r="BU292" s="11"/>
      <c r="BV292" s="11"/>
      <c r="BW292" s="12"/>
      <c r="BX292" s="688"/>
      <c r="BY292" s="689"/>
      <c r="BZ292" s="688"/>
      <c r="CA292" s="687"/>
      <c r="CB292" s="47"/>
      <c r="CC292" s="47"/>
      <c r="CD292" s="47"/>
      <c r="CE292" s="686"/>
      <c r="CF292" s="682"/>
      <c r="CG292" s="686"/>
      <c r="CH292" s="682"/>
      <c r="CI292" s="688"/>
      <c r="CJ292" s="690" t="s">
        <v>1057</v>
      </c>
      <c r="CK292" s="691" t="s">
        <v>1058</v>
      </c>
      <c r="CL292" s="11"/>
      <c r="CM292" s="11"/>
      <c r="CN292" s="11"/>
      <c r="CO292" s="11"/>
      <c r="CP292" s="12"/>
      <c r="CQ292" s="688"/>
      <c r="CR292" s="48"/>
      <c r="CS292" s="11"/>
      <c r="CT292" s="11"/>
      <c r="CU292" s="11"/>
      <c r="CV292" s="11"/>
      <c r="CW292" s="11"/>
      <c r="CX292" s="11"/>
      <c r="CY292" s="11"/>
      <c r="CZ292" s="11"/>
      <c r="DA292" s="11"/>
      <c r="DB292" s="11"/>
      <c r="DC292" s="11"/>
      <c r="DD292" s="11"/>
      <c r="DE292" s="11"/>
      <c r="DF292" s="11"/>
      <c r="DG292" s="11"/>
      <c r="DH292" s="11"/>
      <c r="DI292" s="11"/>
      <c r="DJ292" s="12"/>
      <c r="DK292" s="688"/>
      <c r="DL292" s="689"/>
      <c r="DM292" s="688"/>
      <c r="DN292" s="687"/>
      <c r="DO292" s="47"/>
      <c r="DP292" s="47"/>
      <c r="DQ292" s="47"/>
      <c r="DR292" s="686"/>
      <c r="DS292" s="682"/>
      <c r="DT292" s="686"/>
      <c r="DU292" s="682"/>
      <c r="DV292" s="688"/>
      <c r="DW292" s="690" t="s">
        <v>1057</v>
      </c>
      <c r="DX292" s="691" t="s">
        <v>1058</v>
      </c>
      <c r="DY292" s="11"/>
      <c r="DZ292" s="11"/>
      <c r="EA292" s="11"/>
      <c r="EB292" s="11"/>
      <c r="EC292" s="12"/>
      <c r="ED292" s="688"/>
      <c r="EE292" s="48"/>
      <c r="EF292" s="11"/>
      <c r="EG292" s="11"/>
      <c r="EH292" s="11"/>
      <c r="EI292" s="11"/>
      <c r="EJ292" s="11"/>
      <c r="EK292" s="11"/>
      <c r="EL292" s="11"/>
      <c r="EM292" s="11"/>
      <c r="EN292" s="11"/>
      <c r="EO292" s="11"/>
      <c r="EP292" s="11"/>
      <c r="EQ292" s="11"/>
      <c r="ER292" s="11"/>
      <c r="ES292" s="11"/>
      <c r="ET292" s="11"/>
      <c r="EU292" s="11"/>
      <c r="EV292" s="11"/>
      <c r="EW292" s="12"/>
      <c r="EX292" s="688"/>
      <c r="EY292" s="689"/>
    </row>
    <row r="293">
      <c r="A293" s="697"/>
      <c r="B293" s="43"/>
      <c r="C293" s="43"/>
      <c r="D293" s="43"/>
      <c r="E293" s="48"/>
      <c r="F293" s="12"/>
      <c r="G293" s="48"/>
      <c r="H293" s="12"/>
      <c r="I293" s="623"/>
      <c r="J293" s="623"/>
      <c r="K293" s="623"/>
      <c r="L293" s="623"/>
      <c r="M293" s="623"/>
      <c r="N293" s="623"/>
      <c r="O293" s="623"/>
      <c r="P293" s="623"/>
      <c r="Q293" s="623"/>
      <c r="R293" s="623"/>
      <c r="S293" s="623"/>
      <c r="T293" s="623"/>
      <c r="U293" s="623"/>
      <c r="V293" s="623"/>
      <c r="W293" s="623"/>
      <c r="X293" s="623"/>
      <c r="Y293" s="623"/>
      <c r="Z293" s="623"/>
      <c r="AA293" s="623"/>
      <c r="AB293" s="623"/>
      <c r="AC293" s="623"/>
      <c r="AD293" s="623"/>
      <c r="AE293" s="623"/>
      <c r="AF293" s="623"/>
      <c r="AG293" s="623"/>
      <c r="AH293" s="623"/>
      <c r="AI293" s="623"/>
      <c r="AJ293" s="623"/>
      <c r="AK293" s="623"/>
      <c r="AL293" s="698"/>
      <c r="AM293" s="623"/>
      <c r="AN293" s="697"/>
      <c r="AO293" s="43"/>
      <c r="AP293" s="43"/>
      <c r="AQ293" s="43"/>
      <c r="AR293" s="48"/>
      <c r="AS293" s="12"/>
      <c r="AT293" s="48"/>
      <c r="AU293" s="12"/>
      <c r="AV293" s="623"/>
      <c r="AW293" s="623"/>
      <c r="AX293" s="623"/>
      <c r="AY293" s="623"/>
      <c r="AZ293" s="623"/>
      <c r="BA293" s="623"/>
      <c r="BB293" s="623"/>
      <c r="BC293" s="623"/>
      <c r="BD293" s="623"/>
      <c r="BE293" s="623"/>
      <c r="BF293" s="623"/>
      <c r="BG293" s="623"/>
      <c r="BH293" s="623"/>
      <c r="BI293" s="623"/>
      <c r="BJ293" s="623"/>
      <c r="BK293" s="623"/>
      <c r="BL293" s="623"/>
      <c r="BM293" s="623"/>
      <c r="BN293" s="623"/>
      <c r="BO293" s="623"/>
      <c r="BP293" s="623"/>
      <c r="BQ293" s="623"/>
      <c r="BR293" s="623"/>
      <c r="BS293" s="623"/>
      <c r="BT293" s="623"/>
      <c r="BU293" s="623"/>
      <c r="BV293" s="623"/>
      <c r="BW293" s="623"/>
      <c r="BX293" s="623"/>
      <c r="BY293" s="698"/>
      <c r="BZ293" s="623"/>
      <c r="CA293" s="697"/>
      <c r="CB293" s="43"/>
      <c r="CC293" s="43"/>
      <c r="CD293" s="43"/>
      <c r="CE293" s="48"/>
      <c r="CF293" s="12"/>
      <c r="CG293" s="48"/>
      <c r="CH293" s="12"/>
      <c r="CI293" s="623"/>
      <c r="CJ293" s="623"/>
      <c r="CK293" s="623"/>
      <c r="CL293" s="623"/>
      <c r="CM293" s="623"/>
      <c r="CN293" s="623"/>
      <c r="CO293" s="623"/>
      <c r="CP293" s="623"/>
      <c r="CQ293" s="623"/>
      <c r="CR293" s="623"/>
      <c r="CS293" s="623"/>
      <c r="CT293" s="623"/>
      <c r="CU293" s="623"/>
      <c r="CV293" s="623"/>
      <c r="CW293" s="623"/>
      <c r="CX293" s="623"/>
      <c r="CY293" s="623"/>
      <c r="CZ293" s="623"/>
      <c r="DA293" s="623"/>
      <c r="DB293" s="623"/>
      <c r="DC293" s="623"/>
      <c r="DD293" s="623"/>
      <c r="DE293" s="623"/>
      <c r="DF293" s="623"/>
      <c r="DG293" s="623"/>
      <c r="DH293" s="623"/>
      <c r="DI293" s="623"/>
      <c r="DJ293" s="623"/>
      <c r="DK293" s="623"/>
      <c r="DL293" s="698"/>
      <c r="DM293" s="623"/>
      <c r="DN293" s="697"/>
      <c r="DO293" s="43"/>
      <c r="DP293" s="43"/>
      <c r="DQ293" s="43"/>
      <c r="DR293" s="48"/>
      <c r="DS293" s="12"/>
      <c r="DT293" s="48"/>
      <c r="DU293" s="12"/>
      <c r="DV293" s="623"/>
      <c r="DW293" s="623"/>
      <c r="DX293" s="623"/>
      <c r="DY293" s="623"/>
      <c r="DZ293" s="623"/>
      <c r="EA293" s="623"/>
      <c r="EB293" s="623"/>
      <c r="EC293" s="623"/>
      <c r="ED293" s="623"/>
      <c r="EE293" s="623"/>
      <c r="EF293" s="623"/>
      <c r="EG293" s="623"/>
      <c r="EH293" s="623"/>
      <c r="EI293" s="623"/>
      <c r="EJ293" s="623"/>
      <c r="EK293" s="623"/>
      <c r="EL293" s="623"/>
      <c r="EM293" s="623"/>
      <c r="EN293" s="623"/>
      <c r="EO293" s="623"/>
      <c r="EP293" s="623"/>
      <c r="EQ293" s="623"/>
      <c r="ER293" s="623"/>
      <c r="ES293" s="623"/>
      <c r="ET293" s="623"/>
      <c r="EU293" s="623"/>
      <c r="EV293" s="623"/>
      <c r="EW293" s="623"/>
      <c r="EX293" s="623"/>
      <c r="EY293" s="698"/>
    </row>
    <row r="294">
      <c r="A294" s="697"/>
      <c r="B294" s="623"/>
      <c r="C294" s="623"/>
      <c r="D294" s="623"/>
      <c r="E294" s="623"/>
      <c r="F294" s="623"/>
      <c r="G294" s="623"/>
      <c r="H294" s="623"/>
      <c r="I294" s="623"/>
      <c r="J294" s="623"/>
      <c r="K294" s="623"/>
      <c r="L294" s="623"/>
      <c r="M294" s="623"/>
      <c r="N294" s="623"/>
      <c r="O294" s="623"/>
      <c r="P294" s="623"/>
      <c r="Q294" s="623"/>
      <c r="R294" s="623"/>
      <c r="S294" s="623"/>
      <c r="T294" s="623"/>
      <c r="U294" s="623"/>
      <c r="V294" s="623"/>
      <c r="W294" s="623"/>
      <c r="X294" s="623"/>
      <c r="Y294" s="623"/>
      <c r="Z294" s="623"/>
      <c r="AA294" s="623"/>
      <c r="AB294" s="623"/>
      <c r="AC294" s="623"/>
      <c r="AD294" s="623"/>
      <c r="AE294" s="623"/>
      <c r="AF294" s="623"/>
      <c r="AG294" s="623"/>
      <c r="AH294" s="623"/>
      <c r="AI294" s="623"/>
      <c r="AJ294" s="623"/>
      <c r="AK294" s="623"/>
      <c r="AL294" s="698"/>
      <c r="AM294" s="623"/>
      <c r="AN294" s="697"/>
      <c r="AO294" s="623"/>
      <c r="AP294" s="623"/>
      <c r="AQ294" s="623"/>
      <c r="AR294" s="623"/>
      <c r="AS294" s="623"/>
      <c r="AT294" s="623"/>
      <c r="AU294" s="623"/>
      <c r="AV294" s="623"/>
      <c r="AW294" s="623"/>
      <c r="AX294" s="623"/>
      <c r="AY294" s="623"/>
      <c r="AZ294" s="623"/>
      <c r="BA294" s="623"/>
      <c r="BB294" s="623"/>
      <c r="BC294" s="623"/>
      <c r="BD294" s="623"/>
      <c r="BE294" s="623"/>
      <c r="BF294" s="623"/>
      <c r="BG294" s="623"/>
      <c r="BH294" s="623"/>
      <c r="BI294" s="623"/>
      <c r="BJ294" s="623"/>
      <c r="BK294" s="623"/>
      <c r="BL294" s="623"/>
      <c r="BM294" s="623"/>
      <c r="BN294" s="623"/>
      <c r="BO294" s="623"/>
      <c r="BP294" s="623"/>
      <c r="BQ294" s="623"/>
      <c r="BR294" s="623"/>
      <c r="BS294" s="623"/>
      <c r="BT294" s="623"/>
      <c r="BU294" s="623"/>
      <c r="BV294" s="623"/>
      <c r="BW294" s="623"/>
      <c r="BX294" s="623"/>
      <c r="BY294" s="698"/>
      <c r="BZ294" s="623"/>
      <c r="CA294" s="697"/>
      <c r="CB294" s="623"/>
      <c r="CC294" s="623"/>
      <c r="CD294" s="623"/>
      <c r="CE294" s="623"/>
      <c r="CF294" s="623"/>
      <c r="CG294" s="623"/>
      <c r="CH294" s="623"/>
      <c r="CI294" s="623"/>
      <c r="CJ294" s="623"/>
      <c r="CK294" s="623"/>
      <c r="CL294" s="623"/>
      <c r="CM294" s="623"/>
      <c r="CN294" s="623"/>
      <c r="CO294" s="623"/>
      <c r="CP294" s="623"/>
      <c r="CQ294" s="623"/>
      <c r="CR294" s="623"/>
      <c r="CS294" s="623"/>
      <c r="CT294" s="623"/>
      <c r="CU294" s="623"/>
      <c r="CV294" s="623"/>
      <c r="CW294" s="623"/>
      <c r="CX294" s="623"/>
      <c r="CY294" s="623"/>
      <c r="CZ294" s="623"/>
      <c r="DA294" s="623"/>
      <c r="DB294" s="623"/>
      <c r="DC294" s="623"/>
      <c r="DD294" s="623"/>
      <c r="DE294" s="623"/>
      <c r="DF294" s="623"/>
      <c r="DG294" s="623"/>
      <c r="DH294" s="623"/>
      <c r="DI294" s="623"/>
      <c r="DJ294" s="623"/>
      <c r="DK294" s="623"/>
      <c r="DL294" s="698"/>
      <c r="DM294" s="623"/>
      <c r="DN294" s="697"/>
      <c r="DO294" s="623"/>
      <c r="DP294" s="623"/>
      <c r="DQ294" s="623"/>
      <c r="DR294" s="623"/>
      <c r="DS294" s="623"/>
      <c r="DT294" s="623"/>
      <c r="DU294" s="623"/>
      <c r="DV294" s="623"/>
      <c r="DW294" s="623"/>
      <c r="DX294" s="623"/>
      <c r="DY294" s="623"/>
      <c r="DZ294" s="623"/>
      <c r="EA294" s="623"/>
      <c r="EB294" s="623"/>
      <c r="EC294" s="623"/>
      <c r="ED294" s="623"/>
      <c r="EE294" s="623"/>
      <c r="EF294" s="623"/>
      <c r="EG294" s="623"/>
      <c r="EH294" s="623"/>
      <c r="EI294" s="623"/>
      <c r="EJ294" s="623"/>
      <c r="EK294" s="623"/>
      <c r="EL294" s="623"/>
      <c r="EM294" s="623"/>
      <c r="EN294" s="623"/>
      <c r="EO294" s="623"/>
      <c r="EP294" s="623"/>
      <c r="EQ294" s="623"/>
      <c r="ER294" s="623"/>
      <c r="ES294" s="623"/>
      <c r="ET294" s="623"/>
      <c r="EU294" s="623"/>
      <c r="EV294" s="623"/>
      <c r="EW294" s="623"/>
      <c r="EX294" s="623"/>
      <c r="EY294" s="698"/>
    </row>
    <row r="295">
      <c r="A295" s="697"/>
      <c r="B295" s="623"/>
      <c r="C295" s="623"/>
      <c r="D295" s="623"/>
      <c r="E295" s="623"/>
      <c r="F295" s="623"/>
      <c r="G295" s="623"/>
      <c r="H295" s="623"/>
      <c r="I295" s="623"/>
      <c r="J295" s="623"/>
      <c r="K295" s="623"/>
      <c r="L295" s="623"/>
      <c r="M295" s="623"/>
      <c r="N295" s="623"/>
      <c r="O295" s="623"/>
      <c r="P295" s="623"/>
      <c r="Q295" s="623"/>
      <c r="R295" s="623"/>
      <c r="S295" s="623"/>
      <c r="T295" s="623"/>
      <c r="U295" s="623"/>
      <c r="V295" s="623"/>
      <c r="W295" s="623"/>
      <c r="X295" s="623"/>
      <c r="Y295" s="623"/>
      <c r="Z295" s="623"/>
      <c r="AA295" s="623"/>
      <c r="AB295" s="623"/>
      <c r="AC295" s="623"/>
      <c r="AD295" s="623"/>
      <c r="AE295" s="623"/>
      <c r="AF295" s="623"/>
      <c r="AG295" s="623"/>
      <c r="AH295" s="623"/>
      <c r="AI295" s="623"/>
      <c r="AJ295" s="623"/>
      <c r="AK295" s="623"/>
      <c r="AL295" s="698"/>
      <c r="AM295" s="623"/>
      <c r="AN295" s="697"/>
      <c r="AO295" s="623"/>
      <c r="AP295" s="623"/>
      <c r="AQ295" s="623"/>
      <c r="AR295" s="623"/>
      <c r="AS295" s="623"/>
      <c r="AT295" s="623"/>
      <c r="AU295" s="623"/>
      <c r="AV295" s="623"/>
      <c r="AW295" s="623"/>
      <c r="AX295" s="623"/>
      <c r="AY295" s="623"/>
      <c r="AZ295" s="623"/>
      <c r="BA295" s="623"/>
      <c r="BB295" s="623"/>
      <c r="BC295" s="623"/>
      <c r="BD295" s="623"/>
      <c r="BE295" s="623"/>
      <c r="BF295" s="623"/>
      <c r="BG295" s="623"/>
      <c r="BH295" s="623"/>
      <c r="BI295" s="623"/>
      <c r="BJ295" s="623"/>
      <c r="BK295" s="623"/>
      <c r="BL295" s="623"/>
      <c r="BM295" s="623"/>
      <c r="BN295" s="623"/>
      <c r="BO295" s="623"/>
      <c r="BP295" s="623"/>
      <c r="BQ295" s="623"/>
      <c r="BR295" s="623"/>
      <c r="BS295" s="623"/>
      <c r="BT295" s="623"/>
      <c r="BU295" s="623"/>
      <c r="BV295" s="623"/>
      <c r="BW295" s="623"/>
      <c r="BX295" s="623"/>
      <c r="BY295" s="698"/>
      <c r="BZ295" s="623"/>
      <c r="CA295" s="697"/>
      <c r="CB295" s="623"/>
      <c r="CC295" s="623"/>
      <c r="CD295" s="623"/>
      <c r="CE295" s="623"/>
      <c r="CF295" s="623"/>
      <c r="CG295" s="623"/>
      <c r="CH295" s="623"/>
      <c r="CI295" s="623"/>
      <c r="CJ295" s="623"/>
      <c r="CK295" s="623"/>
      <c r="CL295" s="623"/>
      <c r="CM295" s="623"/>
      <c r="CN295" s="623"/>
      <c r="CO295" s="623"/>
      <c r="CP295" s="623"/>
      <c r="CQ295" s="623"/>
      <c r="CR295" s="623"/>
      <c r="CS295" s="623"/>
      <c r="CT295" s="623"/>
      <c r="CU295" s="623"/>
      <c r="CV295" s="623"/>
      <c r="CW295" s="623"/>
      <c r="CX295" s="623"/>
      <c r="CY295" s="623"/>
      <c r="CZ295" s="623"/>
      <c r="DA295" s="623"/>
      <c r="DB295" s="623"/>
      <c r="DC295" s="623"/>
      <c r="DD295" s="623"/>
      <c r="DE295" s="623"/>
      <c r="DF295" s="623"/>
      <c r="DG295" s="623"/>
      <c r="DH295" s="623"/>
      <c r="DI295" s="623"/>
      <c r="DJ295" s="623"/>
      <c r="DK295" s="623"/>
      <c r="DL295" s="698"/>
      <c r="DM295" s="623"/>
      <c r="DN295" s="697"/>
      <c r="DO295" s="623"/>
      <c r="DP295" s="623"/>
      <c r="DQ295" s="623"/>
      <c r="DR295" s="623"/>
      <c r="DS295" s="623"/>
      <c r="DT295" s="623"/>
      <c r="DU295" s="623"/>
      <c r="DV295" s="623"/>
      <c r="DW295" s="623"/>
      <c r="DX295" s="623"/>
      <c r="DY295" s="623"/>
      <c r="DZ295" s="623"/>
      <c r="EA295" s="623"/>
      <c r="EB295" s="623"/>
      <c r="EC295" s="623"/>
      <c r="ED295" s="623"/>
      <c r="EE295" s="623"/>
      <c r="EF295" s="623"/>
      <c r="EG295" s="623"/>
      <c r="EH295" s="623"/>
      <c r="EI295" s="623"/>
      <c r="EJ295" s="623"/>
      <c r="EK295" s="623"/>
      <c r="EL295" s="623"/>
      <c r="EM295" s="623"/>
      <c r="EN295" s="623"/>
      <c r="EO295" s="623"/>
      <c r="EP295" s="623"/>
      <c r="EQ295" s="623"/>
      <c r="ER295" s="623"/>
      <c r="ES295" s="623"/>
      <c r="ET295" s="623"/>
      <c r="EU295" s="623"/>
      <c r="EV295" s="623"/>
      <c r="EW295" s="623"/>
      <c r="EX295" s="623"/>
      <c r="EY295" s="698"/>
    </row>
    <row r="296">
      <c r="A296" s="697"/>
      <c r="B296" s="623"/>
      <c r="C296" s="623"/>
      <c r="D296" s="623"/>
      <c r="E296" s="623"/>
      <c r="F296" s="623"/>
      <c r="G296" s="623"/>
      <c r="H296" s="623"/>
      <c r="I296" s="623"/>
      <c r="J296" s="623"/>
      <c r="K296" s="623"/>
      <c r="L296" s="623"/>
      <c r="M296" s="623"/>
      <c r="N296" s="623"/>
      <c r="O296" s="623"/>
      <c r="P296" s="623"/>
      <c r="Q296" s="623"/>
      <c r="R296" s="623"/>
      <c r="S296" s="623"/>
      <c r="T296" s="623"/>
      <c r="U296" s="623"/>
      <c r="V296" s="623"/>
      <c r="W296" s="623"/>
      <c r="X296" s="623"/>
      <c r="Y296" s="623"/>
      <c r="Z296" s="623"/>
      <c r="AA296" s="623"/>
      <c r="AB296" s="623"/>
      <c r="AC296" s="623"/>
      <c r="AD296" s="623"/>
      <c r="AE296" s="623"/>
      <c r="AF296" s="623"/>
      <c r="AG296" s="623"/>
      <c r="AH296" s="623"/>
      <c r="AI296" s="623"/>
      <c r="AJ296" s="623"/>
      <c r="AK296" s="623"/>
      <c r="AL296" s="698"/>
      <c r="AM296" s="623"/>
      <c r="AN296" s="697"/>
      <c r="AO296" s="623"/>
      <c r="AP296" s="623"/>
      <c r="AQ296" s="623"/>
      <c r="AR296" s="623"/>
      <c r="AS296" s="623"/>
      <c r="AT296" s="623"/>
      <c r="AU296" s="623"/>
      <c r="AV296" s="623"/>
      <c r="AW296" s="623"/>
      <c r="AX296" s="623"/>
      <c r="AY296" s="623"/>
      <c r="AZ296" s="623"/>
      <c r="BA296" s="623"/>
      <c r="BB296" s="623"/>
      <c r="BC296" s="623"/>
      <c r="BD296" s="623"/>
      <c r="BE296" s="623"/>
      <c r="BF296" s="623"/>
      <c r="BG296" s="623"/>
      <c r="BH296" s="623"/>
      <c r="BI296" s="623"/>
      <c r="BJ296" s="623"/>
      <c r="BK296" s="623"/>
      <c r="BL296" s="623"/>
      <c r="BM296" s="623"/>
      <c r="BN296" s="623"/>
      <c r="BO296" s="623"/>
      <c r="BP296" s="623"/>
      <c r="BQ296" s="623"/>
      <c r="BR296" s="623"/>
      <c r="BS296" s="623"/>
      <c r="BT296" s="623"/>
      <c r="BU296" s="623"/>
      <c r="BV296" s="623"/>
      <c r="BW296" s="623"/>
      <c r="BX296" s="623"/>
      <c r="BY296" s="698"/>
      <c r="BZ296" s="623"/>
      <c r="CA296" s="697"/>
      <c r="CB296" s="623"/>
      <c r="CC296" s="623"/>
      <c r="CD296" s="623"/>
      <c r="CE296" s="623"/>
      <c r="CF296" s="623"/>
      <c r="CG296" s="623"/>
      <c r="CH296" s="623"/>
      <c r="CI296" s="623"/>
      <c r="CJ296" s="623"/>
      <c r="CK296" s="623"/>
      <c r="CL296" s="623"/>
      <c r="CM296" s="623"/>
      <c r="CN296" s="623"/>
      <c r="CO296" s="623"/>
      <c r="CP296" s="623"/>
      <c r="CQ296" s="623"/>
      <c r="CR296" s="623"/>
      <c r="CS296" s="623"/>
      <c r="CT296" s="623"/>
      <c r="CU296" s="623"/>
      <c r="CV296" s="623"/>
      <c r="CW296" s="623"/>
      <c r="CX296" s="623"/>
      <c r="CY296" s="623"/>
      <c r="CZ296" s="623"/>
      <c r="DA296" s="623"/>
      <c r="DB296" s="623"/>
      <c r="DC296" s="623"/>
      <c r="DD296" s="623"/>
      <c r="DE296" s="623"/>
      <c r="DF296" s="623"/>
      <c r="DG296" s="623"/>
      <c r="DH296" s="623"/>
      <c r="DI296" s="623"/>
      <c r="DJ296" s="623"/>
      <c r="DK296" s="623"/>
      <c r="DL296" s="698"/>
      <c r="DM296" s="623"/>
      <c r="DN296" s="697"/>
      <c r="DO296" s="623"/>
      <c r="DP296" s="623"/>
      <c r="DQ296" s="623"/>
      <c r="DR296" s="623"/>
      <c r="DS296" s="623"/>
      <c r="DT296" s="623"/>
      <c r="DU296" s="623"/>
      <c r="DV296" s="623"/>
      <c r="DW296" s="623"/>
      <c r="DX296" s="623"/>
      <c r="DY296" s="623"/>
      <c r="DZ296" s="623"/>
      <c r="EA296" s="623"/>
      <c r="EB296" s="623"/>
      <c r="EC296" s="623"/>
      <c r="ED296" s="623"/>
      <c r="EE296" s="623"/>
      <c r="EF296" s="623"/>
      <c r="EG296" s="623"/>
      <c r="EH296" s="623"/>
      <c r="EI296" s="623"/>
      <c r="EJ296" s="623"/>
      <c r="EK296" s="623"/>
      <c r="EL296" s="623"/>
      <c r="EM296" s="623"/>
      <c r="EN296" s="623"/>
      <c r="EO296" s="623"/>
      <c r="EP296" s="623"/>
      <c r="EQ296" s="623"/>
      <c r="ER296" s="623"/>
      <c r="ES296" s="623"/>
      <c r="ET296" s="623"/>
      <c r="EU296" s="623"/>
      <c r="EV296" s="623"/>
      <c r="EW296" s="623"/>
      <c r="EX296" s="623"/>
      <c r="EY296" s="698"/>
    </row>
    <row r="297">
      <c r="A297" s="692" t="s">
        <v>1059</v>
      </c>
      <c r="P297" s="693"/>
      <c r="Q297" s="627"/>
      <c r="R297" s="627"/>
      <c r="S297" s="627"/>
      <c r="T297" s="627"/>
      <c r="U297" s="627"/>
      <c r="V297" s="627"/>
      <c r="W297" s="627"/>
      <c r="X297" s="627"/>
      <c r="Y297" s="627"/>
      <c r="Z297" s="627"/>
      <c r="AA297" s="627"/>
      <c r="AB297" s="627"/>
      <c r="AC297" s="627"/>
      <c r="AD297" s="627"/>
      <c r="AE297" s="627"/>
      <c r="AF297" s="627"/>
      <c r="AG297" s="627"/>
      <c r="AH297" s="627"/>
      <c r="AI297" s="627"/>
      <c r="AJ297" s="627"/>
      <c r="AK297" s="627"/>
      <c r="AL297" s="626"/>
      <c r="AM297" s="626"/>
      <c r="AN297" s="625" t="s">
        <v>1059</v>
      </c>
      <c r="BC297" s="693"/>
      <c r="BD297" s="706"/>
      <c r="BE297" s="627"/>
      <c r="BF297" s="627"/>
      <c r="BG297" s="627"/>
      <c r="BH297" s="627"/>
      <c r="BI297" s="627"/>
      <c r="BJ297" s="627"/>
      <c r="BK297" s="627"/>
      <c r="BL297" s="627"/>
      <c r="BM297" s="627"/>
      <c r="BN297" s="627"/>
      <c r="BO297" s="627"/>
      <c r="BP297" s="627"/>
      <c r="BQ297" s="627"/>
      <c r="BR297" s="627"/>
      <c r="BS297" s="627"/>
      <c r="BT297" s="627"/>
      <c r="BU297" s="627"/>
      <c r="BV297" s="627"/>
      <c r="BW297" s="627"/>
      <c r="BX297" s="627"/>
      <c r="BY297" s="626"/>
      <c r="BZ297" s="626"/>
      <c r="CA297" s="625" t="s">
        <v>1059</v>
      </c>
      <c r="CP297" s="693"/>
      <c r="CQ297" s="706"/>
      <c r="CR297" s="627"/>
      <c r="CS297" s="627"/>
      <c r="CT297" s="627"/>
      <c r="CU297" s="627"/>
      <c r="CV297" s="627"/>
      <c r="CW297" s="627"/>
      <c r="CX297" s="627"/>
      <c r="CY297" s="627"/>
      <c r="CZ297" s="627"/>
      <c r="DA297" s="627"/>
      <c r="DB297" s="627"/>
      <c r="DC297" s="627"/>
      <c r="DD297" s="627"/>
      <c r="DE297" s="627"/>
      <c r="DF297" s="627"/>
      <c r="DG297" s="627"/>
      <c r="DH297" s="627"/>
      <c r="DI297" s="627"/>
      <c r="DJ297" s="627"/>
      <c r="DK297" s="627"/>
      <c r="DL297" s="626"/>
      <c r="DM297" s="626"/>
      <c r="DN297" s="625" t="s">
        <v>1059</v>
      </c>
      <c r="EC297" s="693"/>
      <c r="ED297" s="706"/>
      <c r="EE297" s="627"/>
      <c r="EF297" s="627"/>
      <c r="EG297" s="627"/>
      <c r="EH297" s="627"/>
      <c r="EI297" s="627"/>
      <c r="EJ297" s="627"/>
      <c r="EK297" s="627"/>
      <c r="EL297" s="627"/>
      <c r="EM297" s="627"/>
      <c r="EN297" s="627"/>
      <c r="EO297" s="627"/>
      <c r="EP297" s="627"/>
      <c r="EQ297" s="627"/>
      <c r="ER297" s="627"/>
      <c r="ES297" s="627"/>
      <c r="ET297" s="627"/>
      <c r="EU297" s="627"/>
      <c r="EV297" s="627"/>
      <c r="EW297" s="627"/>
      <c r="EX297" s="627"/>
      <c r="EY297" s="626"/>
    </row>
    <row r="298">
      <c r="A298" s="697"/>
      <c r="B298" s="623"/>
      <c r="C298" s="623"/>
      <c r="D298" s="623"/>
      <c r="E298" s="623"/>
      <c r="F298" s="623"/>
      <c r="G298" s="623"/>
      <c r="H298" s="623"/>
      <c r="I298" s="623"/>
      <c r="J298" s="623"/>
      <c r="K298" s="623"/>
      <c r="L298" s="623"/>
      <c r="M298" s="623"/>
      <c r="N298" s="623"/>
      <c r="O298" s="623"/>
      <c r="P298" s="623"/>
      <c r="Q298" s="623"/>
      <c r="R298" s="623"/>
      <c r="S298" s="623"/>
      <c r="T298" s="623"/>
      <c r="U298" s="623"/>
      <c r="V298" s="623"/>
      <c r="W298" s="623"/>
      <c r="X298" s="623"/>
      <c r="Y298" s="623"/>
      <c r="Z298" s="623"/>
      <c r="AA298" s="623"/>
      <c r="AB298" s="623"/>
      <c r="AC298" s="623"/>
      <c r="AD298" s="623"/>
      <c r="AE298" s="623"/>
      <c r="AF298" s="623"/>
      <c r="AG298" s="623"/>
      <c r="AH298" s="623"/>
      <c r="AI298" s="623"/>
      <c r="AJ298" s="623"/>
      <c r="AK298" s="623"/>
      <c r="AL298" s="698"/>
      <c r="AM298" s="623"/>
      <c r="AN298" s="697"/>
      <c r="AO298" s="623"/>
      <c r="AP298" s="623"/>
      <c r="AQ298" s="623"/>
      <c r="AR298" s="623"/>
      <c r="AS298" s="623"/>
      <c r="AT298" s="623"/>
      <c r="AU298" s="623"/>
      <c r="AV298" s="623"/>
      <c r="AW298" s="623"/>
      <c r="AX298" s="623"/>
      <c r="AY298" s="623"/>
      <c r="AZ298" s="623"/>
      <c r="BA298" s="623"/>
      <c r="BB298" s="623"/>
      <c r="BC298" s="623"/>
      <c r="BD298" s="623"/>
      <c r="BE298" s="623"/>
      <c r="BF298" s="623"/>
      <c r="BG298" s="623"/>
      <c r="BH298" s="623"/>
      <c r="BI298" s="623"/>
      <c r="BJ298" s="623"/>
      <c r="BK298" s="623"/>
      <c r="BL298" s="623"/>
      <c r="BM298" s="623"/>
      <c r="BN298" s="623"/>
      <c r="BO298" s="623"/>
      <c r="BP298" s="623"/>
      <c r="BQ298" s="623"/>
      <c r="BR298" s="623"/>
      <c r="BS298" s="623"/>
      <c r="BT298" s="623"/>
      <c r="BU298" s="623"/>
      <c r="BV298" s="623"/>
      <c r="BW298" s="623"/>
      <c r="BX298" s="623"/>
      <c r="BY298" s="698"/>
      <c r="BZ298" s="623"/>
      <c r="CA298" s="697"/>
      <c r="CB298" s="623"/>
      <c r="CC298" s="623"/>
      <c r="CD298" s="623"/>
      <c r="CE298" s="623"/>
      <c r="CF298" s="623"/>
      <c r="CG298" s="623"/>
      <c r="CH298" s="623"/>
      <c r="CI298" s="623"/>
      <c r="CJ298" s="623"/>
      <c r="CK298" s="623"/>
      <c r="CL298" s="623"/>
      <c r="CM298" s="623"/>
      <c r="CN298" s="623"/>
      <c r="CO298" s="623"/>
      <c r="CP298" s="623"/>
      <c r="CQ298" s="623"/>
      <c r="CR298" s="623"/>
      <c r="CS298" s="623"/>
      <c r="CT298" s="623"/>
      <c r="CU298" s="623"/>
      <c r="CV298" s="623"/>
      <c r="CW298" s="623"/>
      <c r="CX298" s="623"/>
      <c r="CY298" s="623"/>
      <c r="CZ298" s="623"/>
      <c r="DA298" s="623"/>
      <c r="DB298" s="623"/>
      <c r="DC298" s="623"/>
      <c r="DD298" s="623"/>
      <c r="DE298" s="623"/>
      <c r="DF298" s="623"/>
      <c r="DG298" s="623"/>
      <c r="DH298" s="623"/>
      <c r="DI298" s="623"/>
      <c r="DJ298" s="623"/>
      <c r="DK298" s="623"/>
      <c r="DL298" s="698"/>
      <c r="DM298" s="623"/>
      <c r="DN298" s="697"/>
      <c r="DO298" s="623"/>
      <c r="DP298" s="623"/>
      <c r="DQ298" s="623"/>
      <c r="DR298" s="623"/>
      <c r="DS298" s="623"/>
      <c r="DT298" s="623"/>
      <c r="DU298" s="623"/>
      <c r="DV298" s="623"/>
      <c r="DW298" s="623"/>
      <c r="DX298" s="623"/>
      <c r="DY298" s="623"/>
      <c r="DZ298" s="623"/>
      <c r="EA298" s="623"/>
      <c r="EB298" s="623"/>
      <c r="EC298" s="623"/>
      <c r="ED298" s="623"/>
      <c r="EE298" s="623"/>
      <c r="EF298" s="623"/>
      <c r="EG298" s="623"/>
      <c r="EH298" s="623"/>
      <c r="EI298" s="623"/>
      <c r="EJ298" s="623"/>
      <c r="EK298" s="623"/>
      <c r="EL298" s="623"/>
      <c r="EM298" s="623"/>
      <c r="EN298" s="623"/>
      <c r="EO298" s="623"/>
      <c r="EP298" s="623"/>
      <c r="EQ298" s="623"/>
      <c r="ER298" s="623"/>
      <c r="ES298" s="623"/>
      <c r="ET298" s="623"/>
      <c r="EU298" s="623"/>
      <c r="EV298" s="623"/>
      <c r="EW298" s="623"/>
      <c r="EX298" s="623"/>
      <c r="EY298" s="698"/>
    </row>
    <row r="299">
      <c r="A299" s="699"/>
      <c r="B299" s="700"/>
      <c r="C299" s="700"/>
      <c r="D299" s="700"/>
      <c r="E299" s="700"/>
      <c r="F299" s="700"/>
      <c r="G299" s="700"/>
      <c r="H299" s="700"/>
      <c r="I299" s="700"/>
      <c r="J299" s="700"/>
      <c r="K299" s="700"/>
      <c r="L299" s="700"/>
      <c r="M299" s="700"/>
      <c r="N299" s="700"/>
      <c r="O299" s="700"/>
      <c r="P299" s="700"/>
      <c r="Q299" s="700"/>
      <c r="R299" s="700"/>
      <c r="S299" s="701" t="s">
        <v>1060</v>
      </c>
      <c r="T299" s="702"/>
      <c r="U299" s="702"/>
      <c r="V299" s="702"/>
      <c r="W299" s="702"/>
      <c r="X299" s="702"/>
      <c r="Y299" s="702"/>
      <c r="Z299" s="702"/>
      <c r="AA299" s="700"/>
      <c r="AB299" s="700"/>
      <c r="AC299" s="701" t="s">
        <v>1061</v>
      </c>
      <c r="AD299" s="702"/>
      <c r="AE299" s="702"/>
      <c r="AF299" s="702"/>
      <c r="AG299" s="702"/>
      <c r="AH299" s="702"/>
      <c r="AI299" s="702"/>
      <c r="AJ299" s="700"/>
      <c r="AK299" s="700"/>
      <c r="AL299" s="703"/>
      <c r="AM299" s="623"/>
      <c r="AN299" s="699"/>
      <c r="AO299" s="700"/>
      <c r="AP299" s="700"/>
      <c r="AQ299" s="700"/>
      <c r="AR299" s="700"/>
      <c r="AS299" s="700"/>
      <c r="AT299" s="700"/>
      <c r="AU299" s="700"/>
      <c r="AV299" s="700"/>
      <c r="AW299" s="700"/>
      <c r="AX299" s="700"/>
      <c r="AY299" s="700"/>
      <c r="AZ299" s="700"/>
      <c r="BA299" s="700"/>
      <c r="BB299" s="700"/>
      <c r="BC299" s="700"/>
      <c r="BD299" s="700"/>
      <c r="BE299" s="700"/>
      <c r="BF299" s="701" t="s">
        <v>1060</v>
      </c>
      <c r="BG299" s="702"/>
      <c r="BH299" s="702"/>
      <c r="BI299" s="702"/>
      <c r="BJ299" s="702"/>
      <c r="BK299" s="702"/>
      <c r="BL299" s="702"/>
      <c r="BM299" s="702"/>
      <c r="BN299" s="700"/>
      <c r="BO299" s="700"/>
      <c r="BP299" s="701" t="s">
        <v>1061</v>
      </c>
      <c r="BQ299" s="702"/>
      <c r="BR299" s="702"/>
      <c r="BS299" s="702"/>
      <c r="BT299" s="702"/>
      <c r="BU299" s="702"/>
      <c r="BV299" s="702"/>
      <c r="BW299" s="700"/>
      <c r="BX299" s="700"/>
      <c r="BY299" s="703"/>
      <c r="BZ299" s="623"/>
      <c r="CA299" s="699"/>
      <c r="CB299" s="700"/>
      <c r="CC299" s="700"/>
      <c r="CD299" s="700"/>
      <c r="CE299" s="700"/>
      <c r="CF299" s="700"/>
      <c r="CG299" s="700"/>
      <c r="CH299" s="700"/>
      <c r="CI299" s="700"/>
      <c r="CJ299" s="700"/>
      <c r="CK299" s="700"/>
      <c r="CL299" s="700"/>
      <c r="CM299" s="700"/>
      <c r="CN299" s="700"/>
      <c r="CO299" s="700"/>
      <c r="CP299" s="700"/>
      <c r="CQ299" s="700"/>
      <c r="CR299" s="700"/>
      <c r="CS299" s="701" t="s">
        <v>1060</v>
      </c>
      <c r="CT299" s="702"/>
      <c r="CU299" s="702"/>
      <c r="CV299" s="702"/>
      <c r="CW299" s="702"/>
      <c r="CX299" s="702"/>
      <c r="CY299" s="702"/>
      <c r="CZ299" s="702"/>
      <c r="DA299" s="700"/>
      <c r="DB299" s="700"/>
      <c r="DC299" s="701" t="s">
        <v>1061</v>
      </c>
      <c r="DD299" s="702"/>
      <c r="DE299" s="702"/>
      <c r="DF299" s="702"/>
      <c r="DG299" s="702"/>
      <c r="DH299" s="702"/>
      <c r="DI299" s="702"/>
      <c r="DJ299" s="700"/>
      <c r="DK299" s="700"/>
      <c r="DL299" s="703"/>
      <c r="DM299" s="623"/>
      <c r="DN299" s="699"/>
      <c r="DO299" s="700"/>
      <c r="DP299" s="700"/>
      <c r="DQ299" s="700"/>
      <c r="DR299" s="700"/>
      <c r="DS299" s="700"/>
      <c r="DT299" s="700"/>
      <c r="DU299" s="700"/>
      <c r="DV299" s="700"/>
      <c r="DW299" s="700"/>
      <c r="DX299" s="700"/>
      <c r="DY299" s="700"/>
      <c r="DZ299" s="700"/>
      <c r="EA299" s="700"/>
      <c r="EB299" s="700"/>
      <c r="EC299" s="700"/>
      <c r="ED299" s="700"/>
      <c r="EE299" s="700"/>
      <c r="EF299" s="701" t="s">
        <v>1060</v>
      </c>
      <c r="EG299" s="702"/>
      <c r="EH299" s="702"/>
      <c r="EI299" s="702"/>
      <c r="EJ299" s="702"/>
      <c r="EK299" s="702"/>
      <c r="EL299" s="702"/>
      <c r="EM299" s="702"/>
      <c r="EN299" s="700"/>
      <c r="EO299" s="700"/>
      <c r="EP299" s="701" t="s">
        <v>1061</v>
      </c>
      <c r="EQ299" s="702"/>
      <c r="ER299" s="702"/>
      <c r="ES299" s="702"/>
      <c r="ET299" s="702"/>
      <c r="EU299" s="702"/>
      <c r="EV299" s="702"/>
      <c r="EW299" s="700"/>
      <c r="EX299" s="700"/>
      <c r="EY299" s="703"/>
    </row>
    <row r="300">
      <c r="A300" s="623"/>
      <c r="B300" s="623"/>
      <c r="C300" s="623"/>
      <c r="D300" s="623"/>
      <c r="E300" s="623"/>
      <c r="F300" s="623"/>
      <c r="G300" s="623"/>
      <c r="H300" s="623"/>
      <c r="I300" s="623"/>
      <c r="J300" s="623"/>
      <c r="K300" s="623"/>
      <c r="L300" s="623"/>
      <c r="M300" s="623"/>
      <c r="N300" s="623"/>
      <c r="O300" s="623"/>
      <c r="P300" s="623"/>
      <c r="Q300" s="623"/>
      <c r="R300" s="623"/>
      <c r="S300" s="704"/>
      <c r="T300" s="704"/>
      <c r="U300" s="704"/>
      <c r="V300" s="704"/>
      <c r="W300" s="704"/>
      <c r="X300" s="704"/>
      <c r="Y300" s="704"/>
      <c r="Z300" s="704"/>
      <c r="AA300" s="623"/>
      <c r="AB300" s="623"/>
      <c r="AC300" s="704"/>
      <c r="AD300" s="704"/>
      <c r="AE300" s="704"/>
      <c r="AF300" s="704"/>
      <c r="AG300" s="704"/>
      <c r="AH300" s="704"/>
      <c r="AI300" s="704"/>
      <c r="AJ300" s="623"/>
      <c r="AK300" s="623"/>
      <c r="AL300" s="623"/>
      <c r="AM300" s="623"/>
      <c r="AN300" s="623"/>
      <c r="AO300" s="623"/>
      <c r="AP300" s="623"/>
      <c r="AQ300" s="623"/>
      <c r="AR300" s="623"/>
      <c r="AS300" s="623"/>
      <c r="AT300" s="623"/>
      <c r="AU300" s="623"/>
      <c r="AV300" s="623"/>
      <c r="AW300" s="623"/>
      <c r="AX300" s="623"/>
      <c r="AY300" s="623"/>
      <c r="AZ300" s="623"/>
      <c r="BA300" s="623"/>
      <c r="BB300" s="623"/>
      <c r="BC300" s="623"/>
      <c r="BD300" s="623"/>
      <c r="BE300" s="623"/>
      <c r="BF300" s="704"/>
      <c r="BG300" s="704"/>
      <c r="BH300" s="704"/>
      <c r="BI300" s="704"/>
      <c r="BJ300" s="704"/>
      <c r="BK300" s="704"/>
      <c r="BL300" s="704"/>
      <c r="BM300" s="704"/>
      <c r="BN300" s="623"/>
      <c r="BO300" s="623"/>
      <c r="BP300" s="704"/>
      <c r="BQ300" s="704"/>
      <c r="BR300" s="704"/>
      <c r="BS300" s="704"/>
      <c r="BT300" s="704"/>
      <c r="BU300" s="704"/>
      <c r="BV300" s="704"/>
      <c r="BW300" s="623"/>
      <c r="BX300" s="623"/>
      <c r="BY300" s="623"/>
      <c r="BZ300" s="623"/>
      <c r="CA300" s="623"/>
      <c r="CB300" s="623"/>
      <c r="CC300" s="623"/>
      <c r="CD300" s="623"/>
      <c r="CE300" s="623"/>
      <c r="CF300" s="623"/>
      <c r="CG300" s="623"/>
      <c r="CH300" s="623"/>
      <c r="CI300" s="623"/>
      <c r="CJ300" s="623"/>
      <c r="CK300" s="623"/>
      <c r="CL300" s="623"/>
      <c r="CM300" s="623"/>
      <c r="CN300" s="623"/>
      <c r="CO300" s="623"/>
      <c r="CP300" s="623"/>
      <c r="CQ300" s="623"/>
      <c r="CR300" s="623"/>
      <c r="CS300" s="704"/>
      <c r="CT300" s="704"/>
      <c r="CU300" s="704"/>
      <c r="CV300" s="704"/>
      <c r="CW300" s="704"/>
      <c r="CX300" s="704"/>
      <c r="CY300" s="704"/>
      <c r="CZ300" s="704"/>
      <c r="DA300" s="623"/>
      <c r="DB300" s="623"/>
      <c r="DC300" s="704"/>
      <c r="DD300" s="704"/>
      <c r="DE300" s="704"/>
      <c r="DF300" s="704"/>
      <c r="DG300" s="704"/>
      <c r="DH300" s="704"/>
      <c r="DI300" s="704"/>
      <c r="DJ300" s="623"/>
      <c r="DK300" s="623"/>
      <c r="DL300" s="623"/>
      <c r="DM300" s="623"/>
      <c r="DN300" s="623"/>
      <c r="DO300" s="623"/>
      <c r="DP300" s="623"/>
      <c r="DQ300" s="623"/>
      <c r="DR300" s="623"/>
      <c r="DS300" s="623"/>
      <c r="DT300" s="623"/>
      <c r="DU300" s="623"/>
      <c r="DV300" s="623"/>
      <c r="DW300" s="623"/>
      <c r="DX300" s="623"/>
      <c r="DY300" s="623"/>
      <c r="DZ300" s="623"/>
      <c r="EA300" s="623"/>
      <c r="EB300" s="623"/>
      <c r="EC300" s="623"/>
      <c r="ED300" s="623"/>
      <c r="EE300" s="623"/>
      <c r="EF300" s="704"/>
      <c r="EG300" s="704"/>
      <c r="EH300" s="704"/>
      <c r="EI300" s="704"/>
      <c r="EJ300" s="704"/>
      <c r="EK300" s="704"/>
      <c r="EL300" s="704"/>
      <c r="EM300" s="704"/>
      <c r="EN300" s="623"/>
      <c r="EO300" s="623"/>
      <c r="EP300" s="704"/>
      <c r="EQ300" s="704"/>
      <c r="ER300" s="704"/>
      <c r="ES300" s="704"/>
      <c r="ET300" s="704"/>
      <c r="EU300" s="704"/>
      <c r="EV300" s="704"/>
      <c r="EW300" s="623"/>
      <c r="EX300" s="623"/>
      <c r="EY300" s="623"/>
    </row>
    <row r="301">
      <c r="A301" s="620"/>
      <c r="B301" s="621"/>
      <c r="C301" s="621"/>
      <c r="D301" s="621"/>
      <c r="E301" s="621"/>
      <c r="F301" s="621"/>
      <c r="G301" s="621"/>
      <c r="H301" s="621"/>
      <c r="I301" s="621"/>
      <c r="J301" s="621"/>
      <c r="K301" s="621"/>
      <c r="L301" s="621"/>
      <c r="M301" s="621"/>
      <c r="N301" s="621"/>
      <c r="O301" s="621"/>
      <c r="P301" s="621"/>
      <c r="Q301" s="621"/>
      <c r="R301" s="621"/>
      <c r="S301" s="621"/>
      <c r="T301" s="621"/>
      <c r="U301" s="621"/>
      <c r="V301" s="621"/>
      <c r="W301" s="621"/>
      <c r="X301" s="621"/>
      <c r="Y301" s="621"/>
      <c r="Z301" s="621"/>
      <c r="AA301" s="621"/>
      <c r="AB301" s="621"/>
      <c r="AC301" s="621"/>
      <c r="AD301" s="621"/>
      <c r="AE301" s="621"/>
      <c r="AF301" s="621"/>
      <c r="AG301" s="621"/>
      <c r="AH301" s="621"/>
      <c r="AI301" s="621"/>
      <c r="AJ301" s="621"/>
      <c r="AK301" s="621"/>
      <c r="AL301" s="622"/>
      <c r="AM301" s="623"/>
      <c r="AN301" s="620"/>
      <c r="AO301" s="621"/>
      <c r="AP301" s="621"/>
      <c r="AQ301" s="621"/>
      <c r="AR301" s="621"/>
      <c r="AS301" s="621"/>
      <c r="AT301" s="621"/>
      <c r="AU301" s="621"/>
      <c r="AV301" s="621"/>
      <c r="AW301" s="621"/>
      <c r="AX301" s="621"/>
      <c r="AY301" s="621"/>
      <c r="AZ301" s="621"/>
      <c r="BA301" s="621"/>
      <c r="BB301" s="621"/>
      <c r="BC301" s="621"/>
      <c r="BD301" s="621"/>
      <c r="BE301" s="621"/>
      <c r="BF301" s="621"/>
      <c r="BG301" s="621"/>
      <c r="BH301" s="621"/>
      <c r="BI301" s="621"/>
      <c r="BJ301" s="621"/>
      <c r="BK301" s="621"/>
      <c r="BL301" s="621"/>
      <c r="BM301" s="621"/>
      <c r="BN301" s="621"/>
      <c r="BO301" s="621"/>
      <c r="BP301" s="621"/>
      <c r="BQ301" s="621"/>
      <c r="BR301" s="621"/>
      <c r="BS301" s="621"/>
      <c r="BT301" s="621"/>
      <c r="BU301" s="621"/>
      <c r="BV301" s="621"/>
      <c r="BW301" s="621"/>
      <c r="BX301" s="621"/>
      <c r="BY301" s="622"/>
      <c r="BZ301" s="623"/>
      <c r="CA301" s="620"/>
      <c r="CB301" s="621"/>
      <c r="CC301" s="621"/>
      <c r="CD301" s="621"/>
      <c r="CE301" s="621"/>
      <c r="CF301" s="621"/>
      <c r="CG301" s="621"/>
      <c r="CH301" s="621"/>
      <c r="CI301" s="621"/>
      <c r="CJ301" s="621"/>
      <c r="CK301" s="621"/>
      <c r="CL301" s="621"/>
      <c r="CM301" s="621"/>
      <c r="CN301" s="621"/>
      <c r="CO301" s="621"/>
      <c r="CP301" s="621"/>
      <c r="CQ301" s="621"/>
      <c r="CR301" s="621"/>
      <c r="CS301" s="621"/>
      <c r="CT301" s="621"/>
      <c r="CU301" s="621"/>
      <c r="CV301" s="621"/>
      <c r="CW301" s="621"/>
      <c r="CX301" s="621"/>
      <c r="CY301" s="621"/>
      <c r="CZ301" s="621"/>
      <c r="DA301" s="621"/>
      <c r="DB301" s="621"/>
      <c r="DC301" s="621"/>
      <c r="DD301" s="621"/>
      <c r="DE301" s="621"/>
      <c r="DF301" s="621"/>
      <c r="DG301" s="621"/>
      <c r="DH301" s="621"/>
      <c r="DI301" s="621"/>
      <c r="DJ301" s="621"/>
      <c r="DK301" s="621"/>
      <c r="DL301" s="622"/>
      <c r="DM301" s="623"/>
      <c r="DN301" s="620"/>
      <c r="DO301" s="621"/>
      <c r="DP301" s="621"/>
      <c r="DQ301" s="621"/>
      <c r="DR301" s="621"/>
      <c r="DS301" s="621"/>
      <c r="DT301" s="621"/>
      <c r="DU301" s="621"/>
      <c r="DV301" s="621"/>
      <c r="DW301" s="621"/>
      <c r="DX301" s="621"/>
      <c r="DY301" s="621"/>
      <c r="DZ301" s="621"/>
      <c r="EA301" s="621"/>
      <c r="EB301" s="621"/>
      <c r="EC301" s="621"/>
      <c r="ED301" s="621"/>
      <c r="EE301" s="621"/>
      <c r="EF301" s="621"/>
      <c r="EG301" s="621"/>
      <c r="EH301" s="621"/>
      <c r="EI301" s="621"/>
      <c r="EJ301" s="621"/>
      <c r="EK301" s="621"/>
      <c r="EL301" s="621"/>
      <c r="EM301" s="621"/>
      <c r="EN301" s="621"/>
      <c r="EO301" s="621"/>
      <c r="EP301" s="621"/>
      <c r="EQ301" s="621"/>
      <c r="ER301" s="621"/>
      <c r="ES301" s="621"/>
      <c r="ET301" s="621"/>
      <c r="EU301" s="621"/>
      <c r="EV301" s="621"/>
      <c r="EW301" s="621"/>
      <c r="EX301" s="621"/>
      <c r="EY301" s="622"/>
    </row>
    <row r="302">
      <c r="A302" s="624"/>
      <c r="B302" s="625" t="s">
        <v>1003</v>
      </c>
      <c r="AL302" s="626"/>
      <c r="AM302" s="626"/>
      <c r="AN302" s="627"/>
      <c r="AO302" s="625" t="s">
        <v>1003</v>
      </c>
      <c r="BY302" s="626"/>
      <c r="BZ302" s="626"/>
      <c r="CA302" s="627"/>
      <c r="CB302" s="625" t="s">
        <v>1003</v>
      </c>
      <c r="DL302" s="626"/>
      <c r="DM302" s="626"/>
      <c r="DN302" s="627"/>
      <c r="DO302" s="625" t="s">
        <v>1003</v>
      </c>
      <c r="EY302" s="626"/>
    </row>
    <row r="303">
      <c r="A303" s="628"/>
      <c r="B303" s="629" t="s">
        <v>1004</v>
      </c>
      <c r="AL303" s="630"/>
      <c r="AM303" s="629"/>
      <c r="AN303" s="628"/>
      <c r="AO303" s="629" t="s">
        <v>1004</v>
      </c>
      <c r="BY303" s="630"/>
      <c r="BZ303" s="629"/>
      <c r="CA303" s="628"/>
      <c r="CB303" s="629" t="s">
        <v>1004</v>
      </c>
      <c r="DL303" s="630"/>
      <c r="DM303" s="629"/>
      <c r="DN303" s="628"/>
      <c r="DO303" s="629" t="s">
        <v>1004</v>
      </c>
      <c r="EY303" s="630"/>
    </row>
    <row r="304">
      <c r="A304" s="718"/>
      <c r="B304" s="719" t="s">
        <v>1063</v>
      </c>
      <c r="AL304" s="720"/>
      <c r="AM304" s="721"/>
      <c r="AN304" s="718"/>
      <c r="AO304" s="631" t="s">
        <v>1063</v>
      </c>
      <c r="BY304" s="720"/>
      <c r="BZ304" s="721"/>
      <c r="CA304" s="718"/>
      <c r="CB304" s="631" t="s">
        <v>1063</v>
      </c>
      <c r="DL304" s="720"/>
      <c r="DM304" s="721"/>
      <c r="DN304" s="718"/>
      <c r="DO304" s="631" t="s">
        <v>1063</v>
      </c>
      <c r="EY304" s="720"/>
    </row>
    <row r="305">
      <c r="A305" s="628"/>
      <c r="B305" s="633"/>
      <c r="C305" s="633"/>
      <c r="D305" s="633"/>
      <c r="E305" s="633"/>
      <c r="F305" s="633"/>
      <c r="G305" s="633"/>
      <c r="H305" s="633"/>
      <c r="I305" s="633"/>
      <c r="J305" s="633"/>
      <c r="K305" s="633"/>
      <c r="L305" s="633"/>
      <c r="M305" s="633"/>
      <c r="N305" s="633"/>
      <c r="O305" s="633"/>
      <c r="P305" s="633"/>
      <c r="Q305" s="633"/>
      <c r="R305" s="633"/>
      <c r="S305" s="633"/>
      <c r="T305" s="633"/>
      <c r="U305" s="633"/>
      <c r="V305" s="633"/>
      <c r="W305" s="633"/>
      <c r="X305" s="633"/>
      <c r="Y305" s="633"/>
      <c r="Z305" s="633"/>
      <c r="AA305" s="633"/>
      <c r="AB305" s="633"/>
      <c r="AC305" s="633"/>
      <c r="AD305" s="633"/>
      <c r="AE305" s="633"/>
      <c r="AF305" s="633"/>
      <c r="AG305" s="633"/>
      <c r="AH305" s="633"/>
      <c r="AI305" s="633"/>
      <c r="AJ305" s="633"/>
      <c r="AK305" s="633"/>
      <c r="AL305" s="632"/>
      <c r="AM305" s="631"/>
      <c r="AN305" s="628"/>
      <c r="AO305" s="633"/>
      <c r="AP305" s="633"/>
      <c r="AQ305" s="633"/>
      <c r="AR305" s="633"/>
      <c r="AS305" s="633"/>
      <c r="AT305" s="633"/>
      <c r="AU305" s="633"/>
      <c r="AV305" s="633"/>
      <c r="AW305" s="633"/>
      <c r="AX305" s="633"/>
      <c r="AY305" s="633"/>
      <c r="AZ305" s="633"/>
      <c r="BA305" s="633"/>
      <c r="BB305" s="633"/>
      <c r="BC305" s="633"/>
      <c r="BD305" s="633"/>
      <c r="BE305" s="633"/>
      <c r="BF305" s="633"/>
      <c r="BG305" s="633"/>
      <c r="BH305" s="633"/>
      <c r="BI305" s="633"/>
      <c r="BJ305" s="633"/>
      <c r="BK305" s="633"/>
      <c r="BL305" s="633"/>
      <c r="BM305" s="633"/>
      <c r="BN305" s="633"/>
      <c r="BO305" s="633"/>
      <c r="BP305" s="633"/>
      <c r="BQ305" s="633"/>
      <c r="BR305" s="633"/>
      <c r="BS305" s="633"/>
      <c r="BT305" s="633"/>
      <c r="BU305" s="633"/>
      <c r="BV305" s="633"/>
      <c r="BW305" s="633"/>
      <c r="BX305" s="633"/>
      <c r="BY305" s="632"/>
      <c r="BZ305" s="631"/>
      <c r="CA305" s="628"/>
      <c r="CB305" s="633"/>
      <c r="CC305" s="633"/>
      <c r="CD305" s="633"/>
      <c r="CE305" s="633"/>
      <c r="CF305" s="633"/>
      <c r="CG305" s="633"/>
      <c r="CH305" s="633"/>
      <c r="CI305" s="633"/>
      <c r="CJ305" s="633"/>
      <c r="CK305" s="633"/>
      <c r="CL305" s="633"/>
      <c r="CM305" s="633"/>
      <c r="CN305" s="633"/>
      <c r="CO305" s="633"/>
      <c r="CP305" s="633"/>
      <c r="CQ305" s="633"/>
      <c r="CR305" s="633"/>
      <c r="CS305" s="633"/>
      <c r="CT305" s="633"/>
      <c r="CU305" s="633"/>
      <c r="CV305" s="633"/>
      <c r="CW305" s="633"/>
      <c r="CX305" s="633"/>
      <c r="CY305" s="633"/>
      <c r="CZ305" s="633"/>
      <c r="DA305" s="633"/>
      <c r="DB305" s="633"/>
      <c r="DC305" s="633"/>
      <c r="DD305" s="633"/>
      <c r="DE305" s="633"/>
      <c r="DF305" s="633"/>
      <c r="DG305" s="633"/>
      <c r="DH305" s="633"/>
      <c r="DI305" s="633"/>
      <c r="DJ305" s="633"/>
      <c r="DK305" s="633"/>
      <c r="DL305" s="632"/>
      <c r="DM305" s="631"/>
      <c r="DN305" s="628"/>
      <c r="DO305" s="633"/>
      <c r="DP305" s="633"/>
      <c r="DQ305" s="633"/>
      <c r="DR305" s="633"/>
      <c r="DS305" s="633"/>
      <c r="DT305" s="633"/>
      <c r="DU305" s="633"/>
      <c r="DV305" s="633"/>
      <c r="DW305" s="633"/>
      <c r="DX305" s="633"/>
      <c r="DY305" s="633"/>
      <c r="DZ305" s="633"/>
      <c r="EA305" s="633"/>
      <c r="EB305" s="633"/>
      <c r="EC305" s="633"/>
      <c r="ED305" s="633"/>
      <c r="EE305" s="633"/>
      <c r="EF305" s="633"/>
      <c r="EG305" s="633"/>
      <c r="EH305" s="633"/>
      <c r="EI305" s="633"/>
      <c r="EJ305" s="633"/>
      <c r="EK305" s="633"/>
      <c r="EL305" s="633"/>
      <c r="EM305" s="633"/>
      <c r="EN305" s="633"/>
      <c r="EO305" s="633"/>
      <c r="EP305" s="633"/>
      <c r="EQ305" s="633"/>
      <c r="ER305" s="633"/>
      <c r="ES305" s="633"/>
      <c r="ET305" s="633"/>
      <c r="EU305" s="633"/>
      <c r="EV305" s="633"/>
      <c r="EW305" s="633"/>
      <c r="EX305" s="633"/>
      <c r="EY305" s="632"/>
    </row>
    <row r="306">
      <c r="A306" s="628"/>
      <c r="B306" s="634" t="s">
        <v>1006</v>
      </c>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2"/>
      <c r="AL306" s="635"/>
      <c r="AM306" s="636"/>
      <c r="AN306" s="628"/>
      <c r="AO306" s="634" t="s">
        <v>1006</v>
      </c>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2"/>
      <c r="BY306" s="635"/>
      <c r="BZ306" s="636"/>
      <c r="CA306" s="628"/>
      <c r="CB306" s="634" t="s">
        <v>1006</v>
      </c>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2"/>
      <c r="DL306" s="635"/>
      <c r="DM306" s="636"/>
      <c r="DN306" s="628"/>
      <c r="DO306" s="634" t="s">
        <v>1006</v>
      </c>
      <c r="DP306" s="11"/>
      <c r="DQ306" s="11"/>
      <c r="DR306" s="11"/>
      <c r="DS306" s="11"/>
      <c r="DT306" s="11"/>
      <c r="DU306" s="11"/>
      <c r="DV306" s="11"/>
      <c r="DW306" s="11"/>
      <c r="DX306" s="11"/>
      <c r="DY306" s="11"/>
      <c r="DZ306" s="11"/>
      <c r="EA306" s="11"/>
      <c r="EB306" s="11"/>
      <c r="EC306" s="11"/>
      <c r="ED306" s="11"/>
      <c r="EE306" s="11"/>
      <c r="EF306" s="11"/>
      <c r="EG306" s="11"/>
      <c r="EH306" s="11"/>
      <c r="EI306" s="11"/>
      <c r="EJ306" s="11"/>
      <c r="EK306" s="11"/>
      <c r="EL306" s="11"/>
      <c r="EM306" s="11"/>
      <c r="EN306" s="11"/>
      <c r="EO306" s="11"/>
      <c r="EP306" s="11"/>
      <c r="EQ306" s="11"/>
      <c r="ER306" s="11"/>
      <c r="ES306" s="11"/>
      <c r="ET306" s="11"/>
      <c r="EU306" s="11"/>
      <c r="EV306" s="11"/>
      <c r="EW306" s="11"/>
      <c r="EX306" s="12"/>
      <c r="EY306" s="635"/>
    </row>
    <row r="307">
      <c r="A307" s="628"/>
      <c r="B307" s="637" t="s">
        <v>43</v>
      </c>
      <c r="C307" s="12"/>
      <c r="D307" s="638" t="str">
        <f>'3A 2025-2026 REPORTE CALIFICACI'!E7</f>
        <v>2025-2026</v>
      </c>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6"/>
      <c r="AL307" s="639"/>
      <c r="AM307" s="640"/>
      <c r="AN307" s="628"/>
      <c r="AO307" s="637" t="s">
        <v>43</v>
      </c>
      <c r="AP307" s="12"/>
      <c r="AQ307" s="638" t="str">
        <f>'3A 2025-2026 REPORTE CALIFICACI'!E7</f>
        <v>2025-2026</v>
      </c>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6"/>
      <c r="BY307" s="639"/>
      <c r="BZ307" s="640"/>
      <c r="CA307" s="628"/>
      <c r="CB307" s="637" t="s">
        <v>43</v>
      </c>
      <c r="CC307" s="12"/>
      <c r="CD307" s="638" t="str">
        <f>'3A 2025-2026 REPORTE CALIFICACI'!E7</f>
        <v>2025-2026</v>
      </c>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c r="DF307" s="15"/>
      <c r="DG307" s="15"/>
      <c r="DH307" s="15"/>
      <c r="DI307" s="15"/>
      <c r="DJ307" s="15"/>
      <c r="DK307" s="16"/>
      <c r="DL307" s="639"/>
      <c r="DM307" s="640"/>
      <c r="DN307" s="628"/>
      <c r="DO307" s="637" t="s">
        <v>43</v>
      </c>
      <c r="DP307" s="12"/>
      <c r="DQ307" s="638" t="str">
        <f>'3A 2025-2026 REPORTE CALIFICACI'!E7</f>
        <v>2025-2026</v>
      </c>
      <c r="DR307" s="15"/>
      <c r="DS307" s="15"/>
      <c r="DT307" s="15"/>
      <c r="DU307" s="15"/>
      <c r="DV307" s="15"/>
      <c r="DW307" s="15"/>
      <c r="DX307" s="15"/>
      <c r="DY307" s="15"/>
      <c r="DZ307" s="15"/>
      <c r="EA307" s="15"/>
      <c r="EB307" s="15"/>
      <c r="EC307" s="15"/>
      <c r="ED307" s="15"/>
      <c r="EE307" s="15"/>
      <c r="EF307" s="15"/>
      <c r="EG307" s="15"/>
      <c r="EH307" s="15"/>
      <c r="EI307" s="15"/>
      <c r="EJ307" s="15"/>
      <c r="EK307" s="15"/>
      <c r="EL307" s="15"/>
      <c r="EM307" s="15"/>
      <c r="EN307" s="15"/>
      <c r="EO307" s="15"/>
      <c r="EP307" s="15"/>
      <c r="EQ307" s="15"/>
      <c r="ER307" s="15"/>
      <c r="ES307" s="15"/>
      <c r="ET307" s="15"/>
      <c r="EU307" s="15"/>
      <c r="EV307" s="15"/>
      <c r="EW307" s="15"/>
      <c r="EX307" s="16"/>
      <c r="EY307" s="639"/>
    </row>
    <row r="308">
      <c r="A308" s="628"/>
      <c r="B308" s="641" t="s">
        <v>1007</v>
      </c>
      <c r="C308" s="12"/>
      <c r="D308" s="638" t="str">
        <f>'3A 2025-2026 REPORTE CALIFICACI'!D35</f>
        <v>David Carmelo Navas Fernández</v>
      </c>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6"/>
      <c r="AL308" s="639"/>
      <c r="AM308" s="640"/>
      <c r="AN308" s="628"/>
      <c r="AO308" s="641" t="s">
        <v>1007</v>
      </c>
      <c r="AP308" s="12"/>
      <c r="AQ308" s="638" t="str">
        <f>'3A 2025-2026 REPORTE CALIFICACI'!D36</f>
        <v>Andriw Jelier Ortiz Rodríguez</v>
      </c>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6"/>
      <c r="BY308" s="639"/>
      <c r="BZ308" s="640"/>
      <c r="CA308" s="628"/>
      <c r="CB308" s="641" t="s">
        <v>1007</v>
      </c>
      <c r="CC308" s="12"/>
      <c r="CD308" s="638" t="str">
        <f>'3A 2025-2026 REPORTE CALIFICACI'!D37</f>
        <v>Dashley Nicole Peña García</v>
      </c>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c r="DF308" s="15"/>
      <c r="DG308" s="15"/>
      <c r="DH308" s="15"/>
      <c r="DI308" s="15"/>
      <c r="DJ308" s="15"/>
      <c r="DK308" s="16"/>
      <c r="DL308" s="639"/>
      <c r="DM308" s="640"/>
      <c r="DN308" s="628"/>
      <c r="DO308" s="641" t="s">
        <v>1007</v>
      </c>
      <c r="DP308" s="12"/>
      <c r="DQ308" s="638" t="str">
        <f>'3A 2025-2026 REPORTE CALIFICACI'!D38</f>
        <v>Yesly  Peña Muñoz</v>
      </c>
      <c r="DR308" s="15"/>
      <c r="DS308" s="15"/>
      <c r="DT308" s="15"/>
      <c r="DU308" s="15"/>
      <c r="DV308" s="15"/>
      <c r="DW308" s="15"/>
      <c r="DX308" s="15"/>
      <c r="DY308" s="15"/>
      <c r="DZ308" s="15"/>
      <c r="EA308" s="15"/>
      <c r="EB308" s="15"/>
      <c r="EC308" s="15"/>
      <c r="ED308" s="15"/>
      <c r="EE308" s="15"/>
      <c r="EF308" s="15"/>
      <c r="EG308" s="15"/>
      <c r="EH308" s="15"/>
      <c r="EI308" s="15"/>
      <c r="EJ308" s="15"/>
      <c r="EK308" s="15"/>
      <c r="EL308" s="15"/>
      <c r="EM308" s="15"/>
      <c r="EN308" s="15"/>
      <c r="EO308" s="15"/>
      <c r="EP308" s="15"/>
      <c r="EQ308" s="15"/>
      <c r="ER308" s="15"/>
      <c r="ES308" s="15"/>
      <c r="ET308" s="15"/>
      <c r="EU308" s="15"/>
      <c r="EV308" s="15"/>
      <c r="EW308" s="15"/>
      <c r="EX308" s="16"/>
      <c r="EY308" s="639"/>
    </row>
    <row r="309">
      <c r="A309" s="628"/>
      <c r="B309" s="641" t="s">
        <v>1008</v>
      </c>
      <c r="C309" s="12"/>
      <c r="D309" s="638">
        <f>'3A 2025-2026 REPORTE CALIFICACI'!A35</f>
        <v>25</v>
      </c>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6"/>
      <c r="AL309" s="639"/>
      <c r="AM309" s="640"/>
      <c r="AN309" s="628"/>
      <c r="AO309" s="641" t="s">
        <v>1008</v>
      </c>
      <c r="AP309" s="12"/>
      <c r="AQ309" s="638">
        <f>'3A 2025-2026 REPORTE CALIFICACI'!A36</f>
        <v>26</v>
      </c>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6"/>
      <c r="BY309" s="639"/>
      <c r="BZ309" s="640"/>
      <c r="CA309" s="628"/>
      <c r="CB309" s="641" t="s">
        <v>1008</v>
      </c>
      <c r="CC309" s="12"/>
      <c r="CD309" s="638">
        <f>'3A 2025-2026 REPORTE CALIFICACI'!A37</f>
        <v>27</v>
      </c>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c r="DF309" s="15"/>
      <c r="DG309" s="15"/>
      <c r="DH309" s="15"/>
      <c r="DI309" s="15"/>
      <c r="DJ309" s="15"/>
      <c r="DK309" s="16"/>
      <c r="DL309" s="639"/>
      <c r="DM309" s="640"/>
      <c r="DN309" s="628"/>
      <c r="DO309" s="641" t="s">
        <v>1008</v>
      </c>
      <c r="DP309" s="12"/>
      <c r="DQ309" s="638">
        <f>'3A 2025-2026 REPORTE CALIFICACI'!A38</f>
        <v>28</v>
      </c>
      <c r="DR309" s="15"/>
      <c r="DS309" s="15"/>
      <c r="DT309" s="15"/>
      <c r="DU309" s="15"/>
      <c r="DV309" s="15"/>
      <c r="DW309" s="15"/>
      <c r="DX309" s="15"/>
      <c r="DY309" s="15"/>
      <c r="DZ309" s="15"/>
      <c r="EA309" s="15"/>
      <c r="EB309" s="15"/>
      <c r="EC309" s="15"/>
      <c r="ED309" s="15"/>
      <c r="EE309" s="15"/>
      <c r="EF309" s="15"/>
      <c r="EG309" s="15"/>
      <c r="EH309" s="15"/>
      <c r="EI309" s="15"/>
      <c r="EJ309" s="15"/>
      <c r="EK309" s="15"/>
      <c r="EL309" s="15"/>
      <c r="EM309" s="15"/>
      <c r="EN309" s="15"/>
      <c r="EO309" s="15"/>
      <c r="EP309" s="15"/>
      <c r="EQ309" s="15"/>
      <c r="ER309" s="15"/>
      <c r="ES309" s="15"/>
      <c r="ET309" s="15"/>
      <c r="EU309" s="15"/>
      <c r="EV309" s="15"/>
      <c r="EW309" s="15"/>
      <c r="EX309" s="16"/>
      <c r="EY309" s="639"/>
    </row>
    <row r="310">
      <c r="A310" s="628"/>
      <c r="B310" s="641" t="s">
        <v>1009</v>
      </c>
      <c r="C310" s="12"/>
      <c r="D310" s="638">
        <f>'3A 2025-2026 REPORTE CALIFICACI'!C35</f>
        <v>33560794</v>
      </c>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6"/>
      <c r="AL310" s="639"/>
      <c r="AM310" s="640"/>
      <c r="AN310" s="628"/>
      <c r="AO310" s="641" t="s">
        <v>1009</v>
      </c>
      <c r="AP310" s="12"/>
      <c r="AQ310" s="638">
        <f>'3A 2025-2026 REPORTE CALIFICACI'!C36</f>
        <v>32720987</v>
      </c>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6"/>
      <c r="BY310" s="639"/>
      <c r="BZ310" s="640"/>
      <c r="CA310" s="628"/>
      <c r="CB310" s="641" t="s">
        <v>1009</v>
      </c>
      <c r="CC310" s="12"/>
      <c r="CD310" s="638">
        <f>'3A 2025-2026 REPORTE CALIFICACI'!C37</f>
        <v>32899290</v>
      </c>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c r="DF310" s="15"/>
      <c r="DG310" s="15"/>
      <c r="DH310" s="15"/>
      <c r="DI310" s="15"/>
      <c r="DJ310" s="15"/>
      <c r="DK310" s="16"/>
      <c r="DL310" s="639"/>
      <c r="DM310" s="640"/>
      <c r="DN310" s="628"/>
      <c r="DO310" s="641" t="s">
        <v>1009</v>
      </c>
      <c r="DP310" s="12"/>
      <c r="DQ310" s="638">
        <f>'3A 2025-2026 REPORTE CALIFICACI'!C38</f>
        <v>32607334</v>
      </c>
      <c r="DR310" s="15"/>
      <c r="DS310" s="15"/>
      <c r="DT310" s="15"/>
      <c r="DU310" s="15"/>
      <c r="DV310" s="15"/>
      <c r="DW310" s="15"/>
      <c r="DX310" s="15"/>
      <c r="DY310" s="15"/>
      <c r="DZ310" s="15"/>
      <c r="EA310" s="15"/>
      <c r="EB310" s="15"/>
      <c r="EC310" s="15"/>
      <c r="ED310" s="15"/>
      <c r="EE310" s="15"/>
      <c r="EF310" s="15"/>
      <c r="EG310" s="15"/>
      <c r="EH310" s="15"/>
      <c r="EI310" s="15"/>
      <c r="EJ310" s="15"/>
      <c r="EK310" s="15"/>
      <c r="EL310" s="15"/>
      <c r="EM310" s="15"/>
      <c r="EN310" s="15"/>
      <c r="EO310" s="15"/>
      <c r="EP310" s="15"/>
      <c r="EQ310" s="15"/>
      <c r="ER310" s="15"/>
      <c r="ES310" s="15"/>
      <c r="ET310" s="15"/>
      <c r="EU310" s="15"/>
      <c r="EV310" s="15"/>
      <c r="EW310" s="15"/>
      <c r="EX310" s="16"/>
      <c r="EY310" s="639"/>
    </row>
    <row r="311">
      <c r="A311" s="628"/>
      <c r="B311" s="641" t="s">
        <v>1010</v>
      </c>
      <c r="C311" s="12"/>
      <c r="D311" s="638" t="str">
        <f>'3A 2025-2026 REPORTE CALIFICACI'!D5</f>
        <v>3A</v>
      </c>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6"/>
      <c r="AL311" s="639"/>
      <c r="AM311" s="640"/>
      <c r="AN311" s="628"/>
      <c r="AO311" s="641" t="s">
        <v>1010</v>
      </c>
      <c r="AP311" s="12"/>
      <c r="AQ311" s="638" t="str">
        <f>'3A 2025-2026 REPORTE CALIFICACI'!D5</f>
        <v>3A</v>
      </c>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6"/>
      <c r="BY311" s="639"/>
      <c r="BZ311" s="640"/>
      <c r="CA311" s="628"/>
      <c r="CB311" s="641" t="s">
        <v>1010</v>
      </c>
      <c r="CC311" s="12"/>
      <c r="CD311" s="638" t="str">
        <f>'3A 2025-2026 REPORTE CALIFICACI'!D5</f>
        <v>3A</v>
      </c>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c r="DF311" s="15"/>
      <c r="DG311" s="15"/>
      <c r="DH311" s="15"/>
      <c r="DI311" s="15"/>
      <c r="DJ311" s="15"/>
      <c r="DK311" s="16"/>
      <c r="DL311" s="639"/>
      <c r="DM311" s="640"/>
      <c r="DN311" s="628"/>
      <c r="DO311" s="641" t="s">
        <v>1010</v>
      </c>
      <c r="DP311" s="12"/>
      <c r="DQ311" s="638" t="str">
        <f>'3A 2025-2026 REPORTE CALIFICACI'!D5</f>
        <v>3A</v>
      </c>
      <c r="DR311" s="15"/>
      <c r="DS311" s="15"/>
      <c r="DT311" s="15"/>
      <c r="DU311" s="15"/>
      <c r="DV311" s="15"/>
      <c r="DW311" s="15"/>
      <c r="DX311" s="15"/>
      <c r="DY311" s="15"/>
      <c r="DZ311" s="15"/>
      <c r="EA311" s="15"/>
      <c r="EB311" s="15"/>
      <c r="EC311" s="15"/>
      <c r="ED311" s="15"/>
      <c r="EE311" s="15"/>
      <c r="EF311" s="15"/>
      <c r="EG311" s="15"/>
      <c r="EH311" s="15"/>
      <c r="EI311" s="15"/>
      <c r="EJ311" s="15"/>
      <c r="EK311" s="15"/>
      <c r="EL311" s="15"/>
      <c r="EM311" s="15"/>
      <c r="EN311" s="15"/>
      <c r="EO311" s="15"/>
      <c r="EP311" s="15"/>
      <c r="EQ311" s="15"/>
      <c r="ER311" s="15"/>
      <c r="ES311" s="15"/>
      <c r="ET311" s="15"/>
      <c r="EU311" s="15"/>
      <c r="EV311" s="15"/>
      <c r="EW311" s="15"/>
      <c r="EX311" s="16"/>
      <c r="EY311" s="639"/>
    </row>
    <row r="312">
      <c r="A312" s="628"/>
      <c r="B312" s="642" t="s">
        <v>977</v>
      </c>
      <c r="C312" s="12"/>
      <c r="D312" s="638" t="str">
        <f>'3A 2025-2026 REPORTE CALIFICACI'!E6</f>
        <v>MAYELIN GARCIA</v>
      </c>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6"/>
      <c r="AL312" s="639"/>
      <c r="AM312" s="640"/>
      <c r="AN312" s="628"/>
      <c r="AO312" s="642" t="s">
        <v>977</v>
      </c>
      <c r="AP312" s="12"/>
      <c r="AQ312" s="638" t="str">
        <f>'3A 2025-2026 REPORTE CALIFICACI'!E6</f>
        <v>MAYELIN GARCIA</v>
      </c>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6"/>
      <c r="BY312" s="639"/>
      <c r="BZ312" s="640"/>
      <c r="CA312" s="628"/>
      <c r="CB312" s="642" t="s">
        <v>977</v>
      </c>
      <c r="CC312" s="12"/>
      <c r="CD312" s="638" t="str">
        <f>'3A 2025-2026 REPORTE CALIFICACI'!E6</f>
        <v>MAYELIN GARCIA</v>
      </c>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c r="DF312" s="15"/>
      <c r="DG312" s="15"/>
      <c r="DH312" s="15"/>
      <c r="DI312" s="15"/>
      <c r="DJ312" s="15"/>
      <c r="DK312" s="16"/>
      <c r="DL312" s="639"/>
      <c r="DM312" s="640"/>
      <c r="DN312" s="628"/>
      <c r="DO312" s="642" t="s">
        <v>977</v>
      </c>
      <c r="DP312" s="12"/>
      <c r="DQ312" s="638" t="str">
        <f>'3A 2025-2026 REPORTE CALIFICACI'!E6</f>
        <v>MAYELIN GARCIA</v>
      </c>
      <c r="DR312" s="15"/>
      <c r="DS312" s="15"/>
      <c r="DT312" s="15"/>
      <c r="DU312" s="15"/>
      <c r="DV312" s="15"/>
      <c r="DW312" s="15"/>
      <c r="DX312" s="15"/>
      <c r="DY312" s="15"/>
      <c r="DZ312" s="15"/>
      <c r="EA312" s="15"/>
      <c r="EB312" s="15"/>
      <c r="EC312" s="15"/>
      <c r="ED312" s="15"/>
      <c r="EE312" s="15"/>
      <c r="EF312" s="15"/>
      <c r="EG312" s="15"/>
      <c r="EH312" s="15"/>
      <c r="EI312" s="15"/>
      <c r="EJ312" s="15"/>
      <c r="EK312" s="15"/>
      <c r="EL312" s="15"/>
      <c r="EM312" s="15"/>
      <c r="EN312" s="15"/>
      <c r="EO312" s="15"/>
      <c r="EP312" s="15"/>
      <c r="EQ312" s="15"/>
      <c r="ER312" s="15"/>
      <c r="ES312" s="15"/>
      <c r="ET312" s="15"/>
      <c r="EU312" s="15"/>
      <c r="EV312" s="15"/>
      <c r="EW312" s="15"/>
      <c r="EX312" s="16"/>
      <c r="EY312" s="639"/>
    </row>
    <row r="313">
      <c r="A313" s="628"/>
      <c r="B313" s="643"/>
      <c r="C313" s="643"/>
      <c r="D313" s="643"/>
      <c r="E313" s="643"/>
      <c r="F313" s="643"/>
      <c r="G313" s="643"/>
      <c r="H313" s="643"/>
      <c r="I313" s="643"/>
      <c r="J313" s="643"/>
      <c r="K313" s="643"/>
      <c r="L313" s="643"/>
      <c r="M313" s="643"/>
      <c r="N313" s="643"/>
      <c r="O313" s="643"/>
      <c r="P313" s="643"/>
      <c r="Q313" s="643"/>
      <c r="R313" s="643"/>
      <c r="S313" s="643"/>
      <c r="T313" s="643"/>
      <c r="U313" s="643"/>
      <c r="V313" s="643"/>
      <c r="W313" s="643"/>
      <c r="X313" s="643"/>
      <c r="Y313" s="643"/>
      <c r="Z313" s="643"/>
      <c r="AA313" s="643"/>
      <c r="AB313" s="643"/>
      <c r="AC313" s="643"/>
      <c r="AD313" s="643"/>
      <c r="AE313" s="643"/>
      <c r="AF313" s="643"/>
      <c r="AG313" s="643"/>
      <c r="AH313" s="643"/>
      <c r="AI313" s="643"/>
      <c r="AJ313" s="643"/>
      <c r="AK313" s="643"/>
      <c r="AL313" s="644"/>
      <c r="AM313" s="643"/>
      <c r="AN313" s="628"/>
      <c r="AO313" s="643"/>
      <c r="AP313" s="643"/>
      <c r="AQ313" s="643"/>
      <c r="AR313" s="643"/>
      <c r="AS313" s="643"/>
      <c r="AT313" s="643"/>
      <c r="AU313" s="643"/>
      <c r="AV313" s="643"/>
      <c r="AW313" s="643"/>
      <c r="AX313" s="643"/>
      <c r="AY313" s="643"/>
      <c r="AZ313" s="643"/>
      <c r="BA313" s="643"/>
      <c r="BB313" s="643"/>
      <c r="BC313" s="643"/>
      <c r="BD313" s="643"/>
      <c r="BE313" s="643"/>
      <c r="BF313" s="643"/>
      <c r="BG313" s="643"/>
      <c r="BH313" s="643"/>
      <c r="BI313" s="643"/>
      <c r="BJ313" s="643"/>
      <c r="BK313" s="643"/>
      <c r="BL313" s="643"/>
      <c r="BM313" s="643"/>
      <c r="BN313" s="643"/>
      <c r="BO313" s="643"/>
      <c r="BP313" s="643"/>
      <c r="BQ313" s="643"/>
      <c r="BR313" s="643"/>
      <c r="BS313" s="643"/>
      <c r="BT313" s="643"/>
      <c r="BU313" s="643"/>
      <c r="BV313" s="643"/>
      <c r="BW313" s="643"/>
      <c r="BX313" s="643"/>
      <c r="BY313" s="644"/>
      <c r="BZ313" s="643"/>
      <c r="CA313" s="628"/>
      <c r="CB313" s="643"/>
      <c r="CC313" s="643"/>
      <c r="CD313" s="643"/>
      <c r="CE313" s="643"/>
      <c r="CF313" s="643"/>
      <c r="CG313" s="643"/>
      <c r="CH313" s="643"/>
      <c r="CI313" s="643"/>
      <c r="CJ313" s="643"/>
      <c r="CK313" s="643"/>
      <c r="CL313" s="643"/>
      <c r="CM313" s="643"/>
      <c r="CN313" s="643"/>
      <c r="CO313" s="643"/>
      <c r="CP313" s="643"/>
      <c r="CQ313" s="643"/>
      <c r="CR313" s="643"/>
      <c r="CS313" s="643"/>
      <c r="CT313" s="643"/>
      <c r="CU313" s="643"/>
      <c r="CV313" s="643"/>
      <c r="CW313" s="643"/>
      <c r="CX313" s="643"/>
      <c r="CY313" s="643"/>
      <c r="CZ313" s="643"/>
      <c r="DA313" s="643"/>
      <c r="DB313" s="643"/>
      <c r="DC313" s="643"/>
      <c r="DD313" s="643"/>
      <c r="DE313" s="643"/>
      <c r="DF313" s="643"/>
      <c r="DG313" s="643"/>
      <c r="DH313" s="643"/>
      <c r="DI313" s="643"/>
      <c r="DJ313" s="643"/>
      <c r="DK313" s="643"/>
      <c r="DL313" s="644"/>
      <c r="DM313" s="643"/>
      <c r="DN313" s="628"/>
      <c r="DO313" s="643"/>
      <c r="DP313" s="643"/>
      <c r="DQ313" s="643"/>
      <c r="DR313" s="643"/>
      <c r="DS313" s="643"/>
      <c r="DT313" s="643"/>
      <c r="DU313" s="643"/>
      <c r="DV313" s="643"/>
      <c r="DW313" s="643"/>
      <c r="DX313" s="643"/>
      <c r="DY313" s="643"/>
      <c r="DZ313" s="643"/>
      <c r="EA313" s="643"/>
      <c r="EB313" s="643"/>
      <c r="EC313" s="643"/>
      <c r="ED313" s="643"/>
      <c r="EE313" s="643"/>
      <c r="EF313" s="643"/>
      <c r="EG313" s="643"/>
      <c r="EH313" s="643"/>
      <c r="EI313" s="643"/>
      <c r="EJ313" s="643"/>
      <c r="EK313" s="643"/>
      <c r="EL313" s="643"/>
      <c r="EM313" s="643"/>
      <c r="EN313" s="643"/>
      <c r="EO313" s="643"/>
      <c r="EP313" s="643"/>
      <c r="EQ313" s="643"/>
      <c r="ER313" s="643"/>
      <c r="ES313" s="643"/>
      <c r="ET313" s="643"/>
      <c r="EU313" s="643"/>
      <c r="EV313" s="643"/>
      <c r="EW313" s="643"/>
      <c r="EX313" s="643"/>
      <c r="EY313" s="644"/>
    </row>
    <row r="314">
      <c r="A314" s="628"/>
      <c r="B314" s="643"/>
      <c r="C314" s="643"/>
      <c r="D314" s="643"/>
      <c r="E314" s="643"/>
      <c r="F314" s="643"/>
      <c r="G314" s="643"/>
      <c r="H314" s="643"/>
      <c r="I314" s="643"/>
      <c r="J314" s="643"/>
      <c r="K314" s="643"/>
      <c r="L314" s="643"/>
      <c r="M314" s="643"/>
      <c r="N314" s="643"/>
      <c r="O314" s="643"/>
      <c r="P314" s="643"/>
      <c r="Q314" s="643"/>
      <c r="R314" s="643"/>
      <c r="S314" s="643"/>
      <c r="T314" s="643"/>
      <c r="U314" s="643"/>
      <c r="V314" s="643"/>
      <c r="W314" s="643"/>
      <c r="X314" s="643"/>
      <c r="Y314" s="643"/>
      <c r="Z314" s="643"/>
      <c r="AA314" s="643"/>
      <c r="AB314" s="643"/>
      <c r="AC314" s="643"/>
      <c r="AD314" s="643"/>
      <c r="AE314" s="643"/>
      <c r="AF314" s="643"/>
      <c r="AG314" s="643"/>
      <c r="AH314" s="643"/>
      <c r="AI314" s="643"/>
      <c r="AJ314" s="643"/>
      <c r="AK314" s="643"/>
      <c r="AL314" s="644"/>
      <c r="AM314" s="643"/>
      <c r="AN314" s="628"/>
      <c r="AO314" s="643"/>
      <c r="AP314" s="643"/>
      <c r="AQ314" s="643"/>
      <c r="AR314" s="643"/>
      <c r="AS314" s="643"/>
      <c r="AT314" s="643"/>
      <c r="AU314" s="643"/>
      <c r="AV314" s="643"/>
      <c r="AW314" s="643"/>
      <c r="AX314" s="643"/>
      <c r="AY314" s="643"/>
      <c r="AZ314" s="643"/>
      <c r="BA314" s="643"/>
      <c r="BB314" s="643"/>
      <c r="BC314" s="643"/>
      <c r="BD314" s="643"/>
      <c r="BE314" s="643"/>
      <c r="BF314" s="643"/>
      <c r="BG314" s="643"/>
      <c r="BH314" s="643"/>
      <c r="BI314" s="643"/>
      <c r="BJ314" s="643"/>
      <c r="BK314" s="643"/>
      <c r="BL314" s="643"/>
      <c r="BM314" s="643"/>
      <c r="BN314" s="643"/>
      <c r="BO314" s="643"/>
      <c r="BP314" s="643"/>
      <c r="BQ314" s="643"/>
      <c r="BR314" s="643"/>
      <c r="BS314" s="643"/>
      <c r="BT314" s="643"/>
      <c r="BU314" s="643"/>
      <c r="BV314" s="643"/>
      <c r="BW314" s="643"/>
      <c r="BX314" s="643"/>
      <c r="BY314" s="644"/>
      <c r="BZ314" s="643"/>
      <c r="CA314" s="628"/>
      <c r="CB314" s="643"/>
      <c r="CC314" s="643"/>
      <c r="CD314" s="643"/>
      <c r="CE314" s="643"/>
      <c r="CF314" s="643"/>
      <c r="CG314" s="643"/>
      <c r="CH314" s="643"/>
      <c r="CI314" s="643"/>
      <c r="CJ314" s="643"/>
      <c r="CK314" s="643"/>
      <c r="CL314" s="643"/>
      <c r="CM314" s="643"/>
      <c r="CN314" s="643"/>
      <c r="CO314" s="643"/>
      <c r="CP314" s="643"/>
      <c r="CQ314" s="643"/>
      <c r="CR314" s="643"/>
      <c r="CS314" s="643"/>
      <c r="CT314" s="643"/>
      <c r="CU314" s="643"/>
      <c r="CV314" s="643"/>
      <c r="CW314" s="643"/>
      <c r="CX314" s="643"/>
      <c r="CY314" s="643"/>
      <c r="CZ314" s="643"/>
      <c r="DA314" s="643"/>
      <c r="DB314" s="643"/>
      <c r="DC314" s="643"/>
      <c r="DD314" s="643"/>
      <c r="DE314" s="643"/>
      <c r="DF314" s="643"/>
      <c r="DG314" s="643"/>
      <c r="DH314" s="643"/>
      <c r="DI314" s="643"/>
      <c r="DJ314" s="643"/>
      <c r="DK314" s="643"/>
      <c r="DL314" s="644"/>
      <c r="DM314" s="643"/>
      <c r="DN314" s="628"/>
      <c r="DO314" s="643"/>
      <c r="DP314" s="643"/>
      <c r="DQ314" s="643"/>
      <c r="DR314" s="643"/>
      <c r="DS314" s="643"/>
      <c r="DT314" s="643"/>
      <c r="DU314" s="643"/>
      <c r="DV314" s="643"/>
      <c r="DW314" s="643"/>
      <c r="DX314" s="643"/>
      <c r="DY314" s="643"/>
      <c r="DZ314" s="643"/>
      <c r="EA314" s="643"/>
      <c r="EB314" s="643"/>
      <c r="EC314" s="643"/>
      <c r="ED314" s="643"/>
      <c r="EE314" s="643"/>
      <c r="EF314" s="643"/>
      <c r="EG314" s="643"/>
      <c r="EH314" s="643"/>
      <c r="EI314" s="643"/>
      <c r="EJ314" s="643"/>
      <c r="EK314" s="643"/>
      <c r="EL314" s="643"/>
      <c r="EM314" s="643"/>
      <c r="EN314" s="643"/>
      <c r="EO314" s="643"/>
      <c r="EP314" s="643"/>
      <c r="EQ314" s="643"/>
      <c r="ER314" s="643"/>
      <c r="ES314" s="643"/>
      <c r="ET314" s="643"/>
      <c r="EU314" s="643"/>
      <c r="EV314" s="643"/>
      <c r="EW314" s="643"/>
      <c r="EX314" s="643"/>
      <c r="EY314" s="644"/>
    </row>
    <row r="315">
      <c r="A315" s="645"/>
      <c r="B315" s="646" t="s">
        <v>1011</v>
      </c>
      <c r="C315" s="16"/>
      <c r="D315" s="646" t="s">
        <v>981</v>
      </c>
      <c r="E315" s="15"/>
      <c r="F315" s="15"/>
      <c r="G315" s="16"/>
      <c r="H315" s="646" t="s">
        <v>1012</v>
      </c>
      <c r="I315" s="15"/>
      <c r="J315" s="15"/>
      <c r="K315" s="16"/>
      <c r="L315" s="646" t="s">
        <v>983</v>
      </c>
      <c r="M315" s="15"/>
      <c r="N315" s="15"/>
      <c r="O315" s="16"/>
      <c r="P315" s="646" t="s">
        <v>984</v>
      </c>
      <c r="Q315" s="15"/>
      <c r="R315" s="15"/>
      <c r="S315" s="16"/>
      <c r="T315" s="647" t="s">
        <v>985</v>
      </c>
      <c r="U315" s="15"/>
      <c r="V315" s="15"/>
      <c r="W315" s="16"/>
      <c r="X315" s="648" t="s">
        <v>986</v>
      </c>
      <c r="Y315" s="648" t="s">
        <v>652</v>
      </c>
      <c r="Z315" s="646" t="s">
        <v>987</v>
      </c>
      <c r="AA315" s="15"/>
      <c r="AB315" s="15"/>
      <c r="AC315" s="16"/>
      <c r="AD315" s="646" t="s">
        <v>988</v>
      </c>
      <c r="AE315" s="15"/>
      <c r="AF315" s="15"/>
      <c r="AG315" s="16"/>
      <c r="AH315" s="646" t="s">
        <v>989</v>
      </c>
      <c r="AI315" s="16"/>
      <c r="AJ315" s="646" t="s">
        <v>656</v>
      </c>
      <c r="AK315" s="16"/>
      <c r="AL315" s="649"/>
      <c r="AM315" s="650"/>
      <c r="AN315" s="645"/>
      <c r="AO315" s="646" t="s">
        <v>1011</v>
      </c>
      <c r="AP315" s="16"/>
      <c r="AQ315" s="646" t="s">
        <v>981</v>
      </c>
      <c r="AR315" s="15"/>
      <c r="AS315" s="15"/>
      <c r="AT315" s="16"/>
      <c r="AU315" s="646" t="s">
        <v>1012</v>
      </c>
      <c r="AV315" s="15"/>
      <c r="AW315" s="15"/>
      <c r="AX315" s="16"/>
      <c r="AY315" s="646" t="s">
        <v>983</v>
      </c>
      <c r="AZ315" s="15"/>
      <c r="BA315" s="15"/>
      <c r="BB315" s="16"/>
      <c r="BC315" s="646" t="s">
        <v>984</v>
      </c>
      <c r="BD315" s="15"/>
      <c r="BE315" s="15"/>
      <c r="BF315" s="16"/>
      <c r="BG315" s="647" t="s">
        <v>985</v>
      </c>
      <c r="BH315" s="15"/>
      <c r="BI315" s="15"/>
      <c r="BJ315" s="16"/>
      <c r="BK315" s="648" t="s">
        <v>986</v>
      </c>
      <c r="BL315" s="648" t="s">
        <v>652</v>
      </c>
      <c r="BM315" s="646" t="s">
        <v>987</v>
      </c>
      <c r="BN315" s="15"/>
      <c r="BO315" s="15"/>
      <c r="BP315" s="16"/>
      <c r="BQ315" s="646" t="s">
        <v>988</v>
      </c>
      <c r="BR315" s="15"/>
      <c r="BS315" s="15"/>
      <c r="BT315" s="16"/>
      <c r="BU315" s="646" t="s">
        <v>989</v>
      </c>
      <c r="BV315" s="16"/>
      <c r="BW315" s="646" t="s">
        <v>656</v>
      </c>
      <c r="BX315" s="16"/>
      <c r="BY315" s="649"/>
      <c r="BZ315" s="650"/>
      <c r="CA315" s="645"/>
      <c r="CB315" s="646" t="s">
        <v>1011</v>
      </c>
      <c r="CC315" s="16"/>
      <c r="CD315" s="646" t="s">
        <v>981</v>
      </c>
      <c r="CE315" s="15"/>
      <c r="CF315" s="15"/>
      <c r="CG315" s="16"/>
      <c r="CH315" s="646" t="s">
        <v>1012</v>
      </c>
      <c r="CI315" s="15"/>
      <c r="CJ315" s="15"/>
      <c r="CK315" s="16"/>
      <c r="CL315" s="646" t="s">
        <v>983</v>
      </c>
      <c r="CM315" s="15"/>
      <c r="CN315" s="15"/>
      <c r="CO315" s="16"/>
      <c r="CP315" s="646" t="s">
        <v>984</v>
      </c>
      <c r="CQ315" s="15"/>
      <c r="CR315" s="15"/>
      <c r="CS315" s="16"/>
      <c r="CT315" s="647" t="s">
        <v>985</v>
      </c>
      <c r="CU315" s="15"/>
      <c r="CV315" s="15"/>
      <c r="CW315" s="16"/>
      <c r="CX315" s="648" t="s">
        <v>986</v>
      </c>
      <c r="CY315" s="648" t="s">
        <v>652</v>
      </c>
      <c r="CZ315" s="646" t="s">
        <v>987</v>
      </c>
      <c r="DA315" s="15"/>
      <c r="DB315" s="15"/>
      <c r="DC315" s="16"/>
      <c r="DD315" s="646" t="s">
        <v>988</v>
      </c>
      <c r="DE315" s="15"/>
      <c r="DF315" s="15"/>
      <c r="DG315" s="16"/>
      <c r="DH315" s="646" t="s">
        <v>989</v>
      </c>
      <c r="DI315" s="16"/>
      <c r="DJ315" s="646" t="s">
        <v>656</v>
      </c>
      <c r="DK315" s="16"/>
      <c r="DL315" s="649"/>
      <c r="DM315" s="650"/>
      <c r="DN315" s="645"/>
      <c r="DO315" s="646" t="s">
        <v>1011</v>
      </c>
      <c r="DP315" s="16"/>
      <c r="DQ315" s="646" t="s">
        <v>981</v>
      </c>
      <c r="DR315" s="15"/>
      <c r="DS315" s="15"/>
      <c r="DT315" s="16"/>
      <c r="DU315" s="646" t="s">
        <v>1012</v>
      </c>
      <c r="DV315" s="15"/>
      <c r="DW315" s="15"/>
      <c r="DX315" s="16"/>
      <c r="DY315" s="646" t="s">
        <v>983</v>
      </c>
      <c r="DZ315" s="15"/>
      <c r="EA315" s="15"/>
      <c r="EB315" s="16"/>
      <c r="EC315" s="646" t="s">
        <v>984</v>
      </c>
      <c r="ED315" s="15"/>
      <c r="EE315" s="15"/>
      <c r="EF315" s="16"/>
      <c r="EG315" s="647" t="s">
        <v>985</v>
      </c>
      <c r="EH315" s="15"/>
      <c r="EI315" s="15"/>
      <c r="EJ315" s="16"/>
      <c r="EK315" s="648" t="s">
        <v>986</v>
      </c>
      <c r="EL315" s="648" t="s">
        <v>652</v>
      </c>
      <c r="EM315" s="646" t="s">
        <v>987</v>
      </c>
      <c r="EN315" s="15"/>
      <c r="EO315" s="15"/>
      <c r="EP315" s="16"/>
      <c r="EQ315" s="646" t="s">
        <v>988</v>
      </c>
      <c r="ER315" s="15"/>
      <c r="ES315" s="15"/>
      <c r="ET315" s="16"/>
      <c r="EU315" s="646" t="s">
        <v>989</v>
      </c>
      <c r="EV315" s="16"/>
      <c r="EW315" s="646" t="s">
        <v>656</v>
      </c>
      <c r="EX315" s="16"/>
      <c r="EY315" s="649"/>
    </row>
    <row r="316" ht="127.5" customHeight="1">
      <c r="A316" s="651"/>
      <c r="B316" s="652" t="s">
        <v>1013</v>
      </c>
      <c r="C316" s="16"/>
      <c r="D316" s="653" t="s">
        <v>631</v>
      </c>
      <c r="E316" s="654" t="s">
        <v>633</v>
      </c>
      <c r="F316" s="653" t="s">
        <v>635</v>
      </c>
      <c r="G316" s="653" t="s">
        <v>637</v>
      </c>
      <c r="H316" s="653" t="s">
        <v>631</v>
      </c>
      <c r="I316" s="654" t="s">
        <v>633</v>
      </c>
      <c r="J316" s="653" t="s">
        <v>635</v>
      </c>
      <c r="K316" s="653" t="s">
        <v>637</v>
      </c>
      <c r="L316" s="653" t="s">
        <v>631</v>
      </c>
      <c r="M316" s="654" t="s">
        <v>633</v>
      </c>
      <c r="N316" s="653" t="s">
        <v>635</v>
      </c>
      <c r="O316" s="653" t="s">
        <v>637</v>
      </c>
      <c r="P316" s="653" t="s">
        <v>631</v>
      </c>
      <c r="Q316" s="654" t="s">
        <v>633</v>
      </c>
      <c r="R316" s="653" t="s">
        <v>635</v>
      </c>
      <c r="S316" s="652" t="s">
        <v>637</v>
      </c>
      <c r="T316" s="655" t="s">
        <v>991</v>
      </c>
      <c r="U316" s="654" t="s">
        <v>992</v>
      </c>
      <c r="V316" s="653" t="s">
        <v>993</v>
      </c>
      <c r="W316" s="653" t="s">
        <v>994</v>
      </c>
      <c r="X316" s="43"/>
      <c r="Y316" s="43"/>
      <c r="Z316" s="656" t="s">
        <v>995</v>
      </c>
      <c r="AA316" s="656" t="s">
        <v>734</v>
      </c>
      <c r="AB316" s="656" t="s">
        <v>996</v>
      </c>
      <c r="AC316" s="657" t="s">
        <v>665</v>
      </c>
      <c r="AD316" s="656" t="s">
        <v>997</v>
      </c>
      <c r="AE316" s="656" t="s">
        <v>998</v>
      </c>
      <c r="AF316" s="656" t="s">
        <v>999</v>
      </c>
      <c r="AG316" s="657" t="s">
        <v>669</v>
      </c>
      <c r="AH316" s="658" t="s">
        <v>1000</v>
      </c>
      <c r="AI316" s="653" t="s">
        <v>1001</v>
      </c>
      <c r="AJ316" s="658" t="s">
        <v>579</v>
      </c>
      <c r="AK316" s="658" t="s">
        <v>672</v>
      </c>
      <c r="AL316" s="659"/>
      <c r="AM316" s="660"/>
      <c r="AN316" s="651"/>
      <c r="AO316" s="652" t="s">
        <v>1013</v>
      </c>
      <c r="AP316" s="16"/>
      <c r="AQ316" s="653" t="s">
        <v>631</v>
      </c>
      <c r="AR316" s="654" t="s">
        <v>633</v>
      </c>
      <c r="AS316" s="653" t="s">
        <v>635</v>
      </c>
      <c r="AT316" s="653" t="s">
        <v>637</v>
      </c>
      <c r="AU316" s="653" t="s">
        <v>631</v>
      </c>
      <c r="AV316" s="654" t="s">
        <v>633</v>
      </c>
      <c r="AW316" s="653" t="s">
        <v>635</v>
      </c>
      <c r="AX316" s="653" t="s">
        <v>637</v>
      </c>
      <c r="AY316" s="653" t="s">
        <v>631</v>
      </c>
      <c r="AZ316" s="654" t="s">
        <v>633</v>
      </c>
      <c r="BA316" s="653" t="s">
        <v>635</v>
      </c>
      <c r="BB316" s="653" t="s">
        <v>637</v>
      </c>
      <c r="BC316" s="653" t="s">
        <v>631</v>
      </c>
      <c r="BD316" s="654" t="s">
        <v>633</v>
      </c>
      <c r="BE316" s="653" t="s">
        <v>635</v>
      </c>
      <c r="BF316" s="652" t="s">
        <v>637</v>
      </c>
      <c r="BG316" s="655" t="s">
        <v>991</v>
      </c>
      <c r="BH316" s="654" t="s">
        <v>992</v>
      </c>
      <c r="BI316" s="653" t="s">
        <v>993</v>
      </c>
      <c r="BJ316" s="653" t="s">
        <v>994</v>
      </c>
      <c r="BK316" s="43"/>
      <c r="BL316" s="43"/>
      <c r="BM316" s="656" t="s">
        <v>995</v>
      </c>
      <c r="BN316" s="656" t="s">
        <v>734</v>
      </c>
      <c r="BO316" s="656" t="s">
        <v>996</v>
      </c>
      <c r="BP316" s="657" t="s">
        <v>665</v>
      </c>
      <c r="BQ316" s="656" t="s">
        <v>997</v>
      </c>
      <c r="BR316" s="656" t="s">
        <v>998</v>
      </c>
      <c r="BS316" s="656" t="s">
        <v>999</v>
      </c>
      <c r="BT316" s="657" t="s">
        <v>669</v>
      </c>
      <c r="BU316" s="658" t="s">
        <v>1000</v>
      </c>
      <c r="BV316" s="653" t="s">
        <v>1001</v>
      </c>
      <c r="BW316" s="658" t="s">
        <v>579</v>
      </c>
      <c r="BX316" s="658" t="s">
        <v>672</v>
      </c>
      <c r="BY316" s="659"/>
      <c r="BZ316" s="660"/>
      <c r="CA316" s="651"/>
      <c r="CB316" s="652" t="s">
        <v>1013</v>
      </c>
      <c r="CC316" s="16"/>
      <c r="CD316" s="653" t="s">
        <v>631</v>
      </c>
      <c r="CE316" s="654" t="s">
        <v>633</v>
      </c>
      <c r="CF316" s="653" t="s">
        <v>635</v>
      </c>
      <c r="CG316" s="653" t="s">
        <v>637</v>
      </c>
      <c r="CH316" s="653" t="s">
        <v>631</v>
      </c>
      <c r="CI316" s="654" t="s">
        <v>633</v>
      </c>
      <c r="CJ316" s="653" t="s">
        <v>635</v>
      </c>
      <c r="CK316" s="653" t="s">
        <v>637</v>
      </c>
      <c r="CL316" s="653" t="s">
        <v>631</v>
      </c>
      <c r="CM316" s="654" t="s">
        <v>633</v>
      </c>
      <c r="CN316" s="653" t="s">
        <v>635</v>
      </c>
      <c r="CO316" s="653" t="s">
        <v>637</v>
      </c>
      <c r="CP316" s="653" t="s">
        <v>631</v>
      </c>
      <c r="CQ316" s="654" t="s">
        <v>633</v>
      </c>
      <c r="CR316" s="653" t="s">
        <v>635</v>
      </c>
      <c r="CS316" s="652" t="s">
        <v>637</v>
      </c>
      <c r="CT316" s="655" t="s">
        <v>991</v>
      </c>
      <c r="CU316" s="654" t="s">
        <v>992</v>
      </c>
      <c r="CV316" s="653" t="s">
        <v>993</v>
      </c>
      <c r="CW316" s="653" t="s">
        <v>994</v>
      </c>
      <c r="CX316" s="43"/>
      <c r="CY316" s="43"/>
      <c r="CZ316" s="656" t="s">
        <v>995</v>
      </c>
      <c r="DA316" s="656" t="s">
        <v>734</v>
      </c>
      <c r="DB316" s="656" t="s">
        <v>996</v>
      </c>
      <c r="DC316" s="657" t="s">
        <v>665</v>
      </c>
      <c r="DD316" s="656" t="s">
        <v>997</v>
      </c>
      <c r="DE316" s="656" t="s">
        <v>998</v>
      </c>
      <c r="DF316" s="656" t="s">
        <v>999</v>
      </c>
      <c r="DG316" s="657" t="s">
        <v>669</v>
      </c>
      <c r="DH316" s="658" t="s">
        <v>1000</v>
      </c>
      <c r="DI316" s="653" t="s">
        <v>1001</v>
      </c>
      <c r="DJ316" s="658" t="s">
        <v>579</v>
      </c>
      <c r="DK316" s="658" t="s">
        <v>672</v>
      </c>
      <c r="DL316" s="659"/>
      <c r="DM316" s="660"/>
      <c r="DN316" s="651"/>
      <c r="DO316" s="652" t="s">
        <v>1013</v>
      </c>
      <c r="DP316" s="16"/>
      <c r="DQ316" s="653" t="s">
        <v>631</v>
      </c>
      <c r="DR316" s="654" t="s">
        <v>633</v>
      </c>
      <c r="DS316" s="653" t="s">
        <v>635</v>
      </c>
      <c r="DT316" s="653" t="s">
        <v>637</v>
      </c>
      <c r="DU316" s="653" t="s">
        <v>631</v>
      </c>
      <c r="DV316" s="654" t="s">
        <v>633</v>
      </c>
      <c r="DW316" s="653" t="s">
        <v>635</v>
      </c>
      <c r="DX316" s="653" t="s">
        <v>637</v>
      </c>
      <c r="DY316" s="653" t="s">
        <v>631</v>
      </c>
      <c r="DZ316" s="654" t="s">
        <v>633</v>
      </c>
      <c r="EA316" s="653" t="s">
        <v>635</v>
      </c>
      <c r="EB316" s="653" t="s">
        <v>637</v>
      </c>
      <c r="EC316" s="653" t="s">
        <v>631</v>
      </c>
      <c r="ED316" s="654" t="s">
        <v>633</v>
      </c>
      <c r="EE316" s="653" t="s">
        <v>635</v>
      </c>
      <c r="EF316" s="652" t="s">
        <v>637</v>
      </c>
      <c r="EG316" s="655" t="s">
        <v>991</v>
      </c>
      <c r="EH316" s="654" t="s">
        <v>992</v>
      </c>
      <c r="EI316" s="653" t="s">
        <v>993</v>
      </c>
      <c r="EJ316" s="653" t="s">
        <v>994</v>
      </c>
      <c r="EK316" s="43"/>
      <c r="EL316" s="43"/>
      <c r="EM316" s="656" t="s">
        <v>995</v>
      </c>
      <c r="EN316" s="656" t="s">
        <v>734</v>
      </c>
      <c r="EO316" s="656" t="s">
        <v>996</v>
      </c>
      <c r="EP316" s="657" t="s">
        <v>665</v>
      </c>
      <c r="EQ316" s="656" t="s">
        <v>997</v>
      </c>
      <c r="ER316" s="656" t="s">
        <v>998</v>
      </c>
      <c r="ES316" s="656" t="s">
        <v>999</v>
      </c>
      <c r="ET316" s="657" t="s">
        <v>669</v>
      </c>
      <c r="EU316" s="658" t="s">
        <v>1000</v>
      </c>
      <c r="EV316" s="653" t="s">
        <v>1001</v>
      </c>
      <c r="EW316" s="658" t="s">
        <v>579</v>
      </c>
      <c r="EX316" s="658" t="s">
        <v>672</v>
      </c>
      <c r="EY316" s="659"/>
    </row>
    <row r="317" ht="52.5" customHeight="1">
      <c r="A317" s="661"/>
      <c r="B317" s="662" t="s">
        <v>1014</v>
      </c>
      <c r="C317" s="663" t="s">
        <v>980</v>
      </c>
      <c r="D317" s="664">
        <f>'3A 2025-2026 REPORTE CALIFICACI'!E35</f>
        <v>77</v>
      </c>
      <c r="E317" s="664">
        <f>'3A 2025-2026 REPORTE CALIFICACI'!F35</f>
        <v>80</v>
      </c>
      <c r="F317" s="665">
        <f>'3A 2025-2026 REPORTE CALIFICACI'!G35</f>
        <v>88</v>
      </c>
      <c r="G317" s="664">
        <f>'3A 2025-2026 REPORTE CALIFICACI'!H35</f>
        <v>0</v>
      </c>
      <c r="H317" s="664">
        <f>'3A 2025-2026 REPORTE CALIFICACI'!I35</f>
        <v>76</v>
      </c>
      <c r="I317" s="664">
        <f>'3A 2025-2026 REPORTE CALIFICACI'!J35</f>
        <v>84</v>
      </c>
      <c r="J317" s="664">
        <f>'3A 2025-2026 REPORTE CALIFICACI'!K35</f>
        <v>87</v>
      </c>
      <c r="K317" s="664">
        <f>'3A 2025-2026 REPORTE CALIFICACI'!L35</f>
        <v>0</v>
      </c>
      <c r="L317" s="664">
        <f>'3A 2025-2026 REPORTE CALIFICACI'!M35</f>
        <v>91</v>
      </c>
      <c r="M317" s="664">
        <f>'3A 2025-2026 REPORTE CALIFICACI'!N35</f>
        <v>90</v>
      </c>
      <c r="N317" s="664">
        <f>'3A 2025-2026 REPORTE CALIFICACI'!O35</f>
        <v>84</v>
      </c>
      <c r="O317" s="664">
        <f>'3A 2025-2026 REPORTE CALIFICACI'!P35</f>
        <v>0</v>
      </c>
      <c r="P317" s="664">
        <f>'3A 2025-2026 REPORTE CALIFICACI'!Q35</f>
        <v>89</v>
      </c>
      <c r="Q317" s="664">
        <f>'3A 2025-2026 REPORTE CALIFICACI'!R35</f>
        <v>86</v>
      </c>
      <c r="R317" s="664">
        <f>'3A 2025-2026 REPORTE CALIFICACI'!S35</f>
        <v>84</v>
      </c>
      <c r="S317" s="664">
        <f>'3A 2025-2026 REPORTE CALIFICACI'!T35</f>
        <v>0</v>
      </c>
      <c r="T317" s="716">
        <f>'3A 2025-2026 REPORTE CALIFICACI'!U35</f>
        <v>61.25</v>
      </c>
      <c r="U317" s="716">
        <f>'3A 2025-2026 REPORTE CALIFICACI'!V35</f>
        <v>61.75</v>
      </c>
      <c r="V317" s="716">
        <f>'3A 2025-2026 REPORTE CALIFICACI'!W35</f>
        <v>66.25</v>
      </c>
      <c r="W317" s="716">
        <f>'3A 2025-2026 REPORTE CALIFICACI'!X35</f>
        <v>64.75</v>
      </c>
      <c r="X317" s="665">
        <f>'3A 2025-2026 REPORTE CALIFICACI'!Y35</f>
        <v>63.5</v>
      </c>
      <c r="Y317" s="717">
        <f>'3A 2025-2026 REPORTE CALIFICACI'!Z35</f>
        <v>0.5482679739</v>
      </c>
      <c r="Z317" s="665">
        <f>'3A 2025-2026 REPORTE CALIFICACI'!AA35</f>
        <v>31.75</v>
      </c>
      <c r="AA317" s="665" t="str">
        <f>'3A 2025-2026 REPORTE CALIFICACI'!AB35</f>
        <v/>
      </c>
      <c r="AB317" s="665" t="str">
        <f>'3A 2025-2026 REPORTE CALIFICACI'!AC35</f>
        <v/>
      </c>
      <c r="AC317" s="665">
        <f>'3A 2025-2026 REPORTE CALIFICACI'!AD35</f>
        <v>32</v>
      </c>
      <c r="AD317" s="665">
        <f>'3A 2025-2026 REPORTE CALIFICACI'!AE35</f>
        <v>19.05</v>
      </c>
      <c r="AE317" s="665" t="str">
        <f>'3A 2025-2026 REPORTE CALIFICACI'!AF35</f>
        <v/>
      </c>
      <c r="AF317" s="665" t="str">
        <f>'3A 2025-2026 REPORTE CALIFICACI'!AG35</f>
        <v/>
      </c>
      <c r="AG317" s="665">
        <f>'3A 2025-2026 REPORTE CALIFICACI'!AH35</f>
        <v>19</v>
      </c>
      <c r="AH317" s="665">
        <f>'3A 2025-2026 REPORTE CALIFICACI'!AI35</f>
        <v>63.5</v>
      </c>
      <c r="AI317" s="664" t="str">
        <f>'3A 2025-2026 REPORTE CALIFICACI'!AJ35</f>
        <v/>
      </c>
      <c r="AJ317" s="664" t="str">
        <f>'3A 2025-2026 REPORTE CALIFICACI'!AK35</f>
        <v/>
      </c>
      <c r="AK317" s="664" t="str">
        <f>'3A 2025-2026 REPORTE CALIFICACI'!AL35</f>
        <v>R</v>
      </c>
      <c r="AL317" s="666"/>
      <c r="AM317" s="667"/>
      <c r="AN317" s="661"/>
      <c r="AO317" s="662" t="s">
        <v>1014</v>
      </c>
      <c r="AP317" s="663" t="s">
        <v>980</v>
      </c>
      <c r="AQ317" s="664">
        <f>'3A 2025-2026 REPORTE CALIFICACI'!E36</f>
        <v>85</v>
      </c>
      <c r="AR317" s="664">
        <f>'3A 2025-2026 REPORTE CALIFICACI'!F36</f>
        <v>85</v>
      </c>
      <c r="AS317" s="665">
        <f>'3A 2025-2026 REPORTE CALIFICACI'!G36</f>
        <v>86</v>
      </c>
      <c r="AT317" s="664">
        <f>'3A 2025-2026 REPORTE CALIFICACI'!H36</f>
        <v>0</v>
      </c>
      <c r="AU317" s="664">
        <f>'3A 2025-2026 REPORTE CALIFICACI'!I36</f>
        <v>90</v>
      </c>
      <c r="AV317" s="664">
        <f>'3A 2025-2026 REPORTE CALIFICACI'!J36</f>
        <v>94</v>
      </c>
      <c r="AW317" s="664">
        <f>'3A 2025-2026 REPORTE CALIFICACI'!K36</f>
        <v>85</v>
      </c>
      <c r="AX317" s="664">
        <f>'3A 2025-2026 REPORTE CALIFICACI'!L36</f>
        <v>0</v>
      </c>
      <c r="AY317" s="664">
        <f>'3A 2025-2026 REPORTE CALIFICACI'!M36</f>
        <v>81</v>
      </c>
      <c r="AZ317" s="664">
        <f>'3A 2025-2026 REPORTE CALIFICACI'!N36</f>
        <v>87</v>
      </c>
      <c r="BA317" s="664">
        <f>'3A 2025-2026 REPORTE CALIFICACI'!O36</f>
        <v>89</v>
      </c>
      <c r="BB317" s="664">
        <f>'3A 2025-2026 REPORTE CALIFICACI'!P36</f>
        <v>0</v>
      </c>
      <c r="BC317" s="664">
        <f>'3A 2025-2026 REPORTE CALIFICACI'!Q36</f>
        <v>80</v>
      </c>
      <c r="BD317" s="664">
        <f>'3A 2025-2026 REPORTE CALIFICACI'!R36</f>
        <v>86</v>
      </c>
      <c r="BE317" s="664">
        <f>'3A 2025-2026 REPORTE CALIFICACI'!S36</f>
        <v>89</v>
      </c>
      <c r="BF317" s="664">
        <f>'3A 2025-2026 REPORTE CALIFICACI'!T36</f>
        <v>0</v>
      </c>
      <c r="BG317" s="716">
        <f>'3A 2025-2026 REPORTE CALIFICACI'!U36</f>
        <v>64</v>
      </c>
      <c r="BH317" s="716">
        <f>'3A 2025-2026 REPORTE CALIFICACI'!V36</f>
        <v>67.25</v>
      </c>
      <c r="BI317" s="716">
        <f>'3A 2025-2026 REPORTE CALIFICACI'!W36</f>
        <v>64.25</v>
      </c>
      <c r="BJ317" s="716">
        <f>'3A 2025-2026 REPORTE CALIFICACI'!X36</f>
        <v>63.75</v>
      </c>
      <c r="BK317" s="665">
        <f>'3A 2025-2026 REPORTE CALIFICACI'!Y36</f>
        <v>64.8125</v>
      </c>
      <c r="BL317" s="717">
        <f>'3A 2025-2026 REPORTE CALIFICACI'!Z36</f>
        <v>0.5647058824</v>
      </c>
      <c r="BM317" s="665">
        <f>'3A 2025-2026 REPORTE CALIFICACI'!AA36</f>
        <v>32.40625</v>
      </c>
      <c r="BN317" s="665" t="str">
        <f>'3A 2025-2026 REPORTE CALIFICACI'!AB36</f>
        <v/>
      </c>
      <c r="BO317" s="665" t="str">
        <f>'3A 2025-2026 REPORTE CALIFICACI'!AC36</f>
        <v/>
      </c>
      <c r="BP317" s="665">
        <f>'3A 2025-2026 REPORTE CALIFICACI'!AD36</f>
        <v>32</v>
      </c>
      <c r="BQ317" s="665">
        <f>'3A 2025-2026 REPORTE CALIFICACI'!AE36</f>
        <v>19.44375</v>
      </c>
      <c r="BR317" s="665" t="str">
        <f>'3A 2025-2026 REPORTE CALIFICACI'!AF36</f>
        <v/>
      </c>
      <c r="BS317" s="665" t="str">
        <f>'3A 2025-2026 REPORTE CALIFICACI'!AG36</f>
        <v/>
      </c>
      <c r="BT317" s="665">
        <f>'3A 2025-2026 REPORTE CALIFICACI'!AH36</f>
        <v>19</v>
      </c>
      <c r="BU317" s="665">
        <f>'3A 2025-2026 REPORTE CALIFICACI'!AI36</f>
        <v>64.8125</v>
      </c>
      <c r="BV317" s="664" t="str">
        <f>'3A 2025-2026 REPORTE CALIFICACI'!AJ36</f>
        <v/>
      </c>
      <c r="BW317" s="664" t="str">
        <f>'3A 2025-2026 REPORTE CALIFICACI'!AK36</f>
        <v/>
      </c>
      <c r="BX317" s="664" t="str">
        <f>'3A 2025-2026 REPORTE CALIFICACI'!AL36</f>
        <v>R</v>
      </c>
      <c r="BY317" s="666"/>
      <c r="BZ317" s="667"/>
      <c r="CA317" s="661"/>
      <c r="CB317" s="662" t="s">
        <v>1014</v>
      </c>
      <c r="CC317" s="663" t="s">
        <v>980</v>
      </c>
      <c r="CD317" s="664">
        <f>'3A 2025-2026 REPORTE CALIFICACI'!E37</f>
        <v>79</v>
      </c>
      <c r="CE317" s="664">
        <f>'3A 2025-2026 REPORTE CALIFICACI'!F37</f>
        <v>80</v>
      </c>
      <c r="CF317" s="665">
        <f>'3A 2025-2026 REPORTE CALIFICACI'!G37</f>
        <v>78</v>
      </c>
      <c r="CG317" s="664">
        <f>'3A 2025-2026 REPORTE CALIFICACI'!H37</f>
        <v>0</v>
      </c>
      <c r="CH317" s="664">
        <f>'3A 2025-2026 REPORTE CALIFICACI'!I37</f>
        <v>76</v>
      </c>
      <c r="CI317" s="664">
        <f>'3A 2025-2026 REPORTE CALIFICACI'!J37</f>
        <v>76</v>
      </c>
      <c r="CJ317" s="664">
        <f>'3A 2025-2026 REPORTE CALIFICACI'!K37</f>
        <v>78</v>
      </c>
      <c r="CK317" s="664">
        <f>'3A 2025-2026 REPORTE CALIFICACI'!L37</f>
        <v>0</v>
      </c>
      <c r="CL317" s="664">
        <f>'3A 2025-2026 REPORTE CALIFICACI'!M37</f>
        <v>89</v>
      </c>
      <c r="CM317" s="664">
        <f>'3A 2025-2026 REPORTE CALIFICACI'!N37</f>
        <v>87</v>
      </c>
      <c r="CN317" s="664">
        <f>'3A 2025-2026 REPORTE CALIFICACI'!O37</f>
        <v>84</v>
      </c>
      <c r="CO317" s="664">
        <f>'3A 2025-2026 REPORTE CALIFICACI'!P37</f>
        <v>0</v>
      </c>
      <c r="CP317" s="664">
        <f>'3A 2025-2026 REPORTE CALIFICACI'!Q37</f>
        <v>88</v>
      </c>
      <c r="CQ317" s="664">
        <f>'3A 2025-2026 REPORTE CALIFICACI'!R37</f>
        <v>89</v>
      </c>
      <c r="CR317" s="664">
        <f>'3A 2025-2026 REPORTE CALIFICACI'!S37</f>
        <v>84</v>
      </c>
      <c r="CS317" s="664">
        <f>'3A 2025-2026 REPORTE CALIFICACI'!T37</f>
        <v>0</v>
      </c>
      <c r="CT317" s="716">
        <f>'3A 2025-2026 REPORTE CALIFICACI'!U37</f>
        <v>59.25</v>
      </c>
      <c r="CU317" s="716">
        <f>'3A 2025-2026 REPORTE CALIFICACI'!V37</f>
        <v>57.5</v>
      </c>
      <c r="CV317" s="716">
        <f>'3A 2025-2026 REPORTE CALIFICACI'!W37</f>
        <v>65</v>
      </c>
      <c r="CW317" s="716">
        <f>'3A 2025-2026 REPORTE CALIFICACI'!X37</f>
        <v>65.25</v>
      </c>
      <c r="CX317" s="664"/>
      <c r="CY317" s="664"/>
      <c r="CZ317" s="664"/>
      <c r="DA317" s="664"/>
      <c r="DB317" s="664"/>
      <c r="DC317" s="664"/>
      <c r="DD317" s="664"/>
      <c r="DE317" s="664"/>
      <c r="DF317" s="664"/>
      <c r="DG317" s="664"/>
      <c r="DH317" s="664"/>
      <c r="DI317" s="664"/>
      <c r="DJ317" s="664"/>
      <c r="DK317" s="664"/>
      <c r="DL317" s="666"/>
      <c r="DM317" s="667"/>
      <c r="DN317" s="661"/>
      <c r="DO317" s="662" t="s">
        <v>1014</v>
      </c>
      <c r="DP317" s="663" t="s">
        <v>980</v>
      </c>
      <c r="DQ317" s="664">
        <f>'3A 2025-2026 REPORTE CALIFICACI'!E38</f>
        <v>92</v>
      </c>
      <c r="DR317" s="664">
        <f>'3A 2025-2026 REPORTE CALIFICACI'!F38</f>
        <v>90</v>
      </c>
      <c r="DS317" s="665">
        <f>'3A 2025-2026 REPORTE CALIFICACI'!G38</f>
        <v>93</v>
      </c>
      <c r="DT317" s="664">
        <f>'3A 2025-2026 REPORTE CALIFICACI'!H38</f>
        <v>0</v>
      </c>
      <c r="DU317" s="664">
        <f>'3A 2025-2026 REPORTE CALIFICACI'!I38</f>
        <v>86</v>
      </c>
      <c r="DV317" s="664">
        <f>'3A 2025-2026 REPORTE CALIFICACI'!J38</f>
        <v>87</v>
      </c>
      <c r="DW317" s="664">
        <f>'3A 2025-2026 REPORTE CALIFICACI'!K38</f>
        <v>88</v>
      </c>
      <c r="DX317" s="664">
        <f>'3A 2025-2026 REPORTE CALIFICACI'!L38</f>
        <v>0</v>
      </c>
      <c r="DY317" s="664">
        <f>'3A 2025-2026 REPORTE CALIFICACI'!M38</f>
        <v>96</v>
      </c>
      <c r="DZ317" s="664">
        <f>'3A 2025-2026 REPORTE CALIFICACI'!N38</f>
        <v>94</v>
      </c>
      <c r="EA317" s="664">
        <f>'3A 2025-2026 REPORTE CALIFICACI'!O38</f>
        <v>94</v>
      </c>
      <c r="EB317" s="664">
        <f>'3A 2025-2026 REPORTE CALIFICACI'!P38</f>
        <v>0</v>
      </c>
      <c r="EC317" s="664">
        <f>'3A 2025-2026 REPORTE CALIFICACI'!Q38</f>
        <v>93</v>
      </c>
      <c r="ED317" s="664">
        <f>'3A 2025-2026 REPORTE CALIFICACI'!R38</f>
        <v>95</v>
      </c>
      <c r="EE317" s="664">
        <f>'3A 2025-2026 REPORTE CALIFICACI'!S38</f>
        <v>94</v>
      </c>
      <c r="EF317" s="664">
        <f>'3A 2025-2026 REPORTE CALIFICACI'!T38</f>
        <v>0</v>
      </c>
      <c r="EG317" s="716">
        <f>'3A 2025-2026 REPORTE CALIFICACI'!U38</f>
        <v>68.75</v>
      </c>
      <c r="EH317" s="716">
        <f>'3A 2025-2026 REPORTE CALIFICACI'!V38</f>
        <v>65.25</v>
      </c>
      <c r="EI317" s="716">
        <f>'3A 2025-2026 REPORTE CALIFICACI'!W38</f>
        <v>71</v>
      </c>
      <c r="EJ317" s="716">
        <f>'3A 2025-2026 REPORTE CALIFICACI'!X38</f>
        <v>70.5</v>
      </c>
      <c r="EK317" s="664"/>
      <c r="EL317" s="664"/>
      <c r="EM317" s="664"/>
      <c r="EN317" s="664"/>
      <c r="EO317" s="664"/>
      <c r="EP317" s="664"/>
      <c r="EQ317" s="664"/>
      <c r="ER317" s="664"/>
      <c r="ES317" s="664"/>
      <c r="ET317" s="664"/>
      <c r="EU317" s="664"/>
      <c r="EV317" s="664"/>
      <c r="EW317" s="664"/>
      <c r="EX317" s="664"/>
      <c r="EY317" s="666"/>
    </row>
    <row r="318" ht="84.0" customHeight="1">
      <c r="A318" s="661"/>
      <c r="B318" s="47"/>
      <c r="C318" s="663" t="s">
        <v>1015</v>
      </c>
      <c r="D318" s="664">
        <f>'3A 2025-2026 REPORTE CALIFICACI'!AM35</f>
        <v>0</v>
      </c>
      <c r="E318" s="664">
        <f>'3A 2025-2026 REPORTE CALIFICACI'!AN35</f>
        <v>0</v>
      </c>
      <c r="F318" s="664">
        <f>'3A 2025-2026 REPORTE CALIFICACI'!AO35</f>
        <v>0</v>
      </c>
      <c r="G318" s="664">
        <f>'3A 2025-2026 REPORTE CALIFICACI'!AP35</f>
        <v>0</v>
      </c>
      <c r="H318" s="664">
        <f>'3A 2025-2026 REPORTE CALIFICACI'!AQ35</f>
        <v>0</v>
      </c>
      <c r="I318" s="664">
        <f>'3A 2025-2026 REPORTE CALIFICACI'!AR35</f>
        <v>0</v>
      </c>
      <c r="J318" s="664">
        <f>'3A 2025-2026 REPORTE CALIFICACI'!AS35</f>
        <v>0</v>
      </c>
      <c r="K318" s="664">
        <f>'3A 2025-2026 REPORTE CALIFICACI'!AT35</f>
        <v>0</v>
      </c>
      <c r="L318" s="664">
        <f>'3A 2025-2026 REPORTE CALIFICACI'!AU35</f>
        <v>0</v>
      </c>
      <c r="M318" s="664">
        <f>'3A 2025-2026 REPORTE CALIFICACI'!AV35</f>
        <v>0</v>
      </c>
      <c r="N318" s="664">
        <f>'3A 2025-2026 REPORTE CALIFICACI'!AW35</f>
        <v>0</v>
      </c>
      <c r="O318" s="664">
        <f>'3A 2025-2026 REPORTE CALIFICACI'!AX35</f>
        <v>0</v>
      </c>
      <c r="P318" s="664">
        <f>'3A 2025-2026 REPORTE CALIFICACI'!AY35</f>
        <v>0</v>
      </c>
      <c r="Q318" s="664">
        <f>'3A 2025-2026 REPORTE CALIFICACI'!AZ35</f>
        <v>0</v>
      </c>
      <c r="R318" s="664">
        <f>'3A 2025-2026 REPORTE CALIFICACI'!BA35</f>
        <v>0</v>
      </c>
      <c r="S318" s="664">
        <f>'3A 2025-2026 REPORTE CALIFICACI'!BB35</f>
        <v>0</v>
      </c>
      <c r="T318" s="716">
        <f>'3A 2025-2026 REPORTE CALIFICACI'!BC35</f>
        <v>0</v>
      </c>
      <c r="U318" s="716">
        <f>'3A 2025-2026 REPORTE CALIFICACI'!BD35</f>
        <v>0</v>
      </c>
      <c r="V318" s="716">
        <f>'3A 2025-2026 REPORTE CALIFICACI'!BE35</f>
        <v>0</v>
      </c>
      <c r="W318" s="716">
        <f>'3A 2025-2026 REPORTE CALIFICACI'!BF35</f>
        <v>0</v>
      </c>
      <c r="X318" s="665">
        <f>'3A 2025-2026 REPORTE CALIFICACI'!BG35</f>
        <v>0</v>
      </c>
      <c r="Y318" s="717">
        <f>'3A 2025-2026 REPORTE CALIFICACI'!BH35</f>
        <v>0</v>
      </c>
      <c r="Z318" s="665">
        <f>'3A 2025-2026 REPORTE CALIFICACI'!BI35</f>
        <v>0</v>
      </c>
      <c r="AA318" s="665" t="str">
        <f>'3A 2025-2026 REPORTE CALIFICACI'!BJ35</f>
        <v/>
      </c>
      <c r="AB318" s="665" t="str">
        <f>'3A 2025-2026 REPORTE CALIFICACI'!BK35</f>
        <v/>
      </c>
      <c r="AC318" s="665">
        <f>'3A 2025-2026 REPORTE CALIFICACI'!BL35</f>
        <v>0</v>
      </c>
      <c r="AD318" s="665">
        <f>'3A 2025-2026 REPORTE CALIFICACI'!BM35</f>
        <v>0</v>
      </c>
      <c r="AE318" s="665" t="str">
        <f>'3A 2025-2026 REPORTE CALIFICACI'!BN35</f>
        <v/>
      </c>
      <c r="AF318" s="665" t="str">
        <f>'3A 2025-2026 REPORTE CALIFICACI'!BO35</f>
        <v/>
      </c>
      <c r="AG318" s="665">
        <f>'3A 2025-2026 REPORTE CALIFICACI'!BP35</f>
        <v>0</v>
      </c>
      <c r="AH318" s="664" t="str">
        <f>'3A 2025-2026 REPORTE CALIFICACI'!BQ35</f>
        <v/>
      </c>
      <c r="AI318" s="664" t="str">
        <f>'3A 2025-2026 REPORTE CALIFICACI'!BR35</f>
        <v/>
      </c>
      <c r="AJ318" s="664" t="str">
        <f>'3A 2025-2026 REPORTE CALIFICACI'!BS35</f>
        <v/>
      </c>
      <c r="AK318" s="664" t="str">
        <f>'3A 2025-2026 REPORTE CALIFICACI'!BT35</f>
        <v>R</v>
      </c>
      <c r="AL318" s="666"/>
      <c r="AM318" s="667"/>
      <c r="AN318" s="661"/>
      <c r="AO318" s="47"/>
      <c r="AP318" s="663" t="s">
        <v>1015</v>
      </c>
      <c r="AQ318" s="664">
        <f>'3A 2025-2026 REPORTE CALIFICACI'!AM36</f>
        <v>0</v>
      </c>
      <c r="AR318" s="664">
        <f>'3A 2025-2026 REPORTE CALIFICACI'!AN36</f>
        <v>0</v>
      </c>
      <c r="AS318" s="664">
        <f>'3A 2025-2026 REPORTE CALIFICACI'!AO36</f>
        <v>0</v>
      </c>
      <c r="AT318" s="664">
        <f>'3A 2025-2026 REPORTE CALIFICACI'!AP36</f>
        <v>0</v>
      </c>
      <c r="AU318" s="664">
        <f>'3A 2025-2026 REPORTE CALIFICACI'!AQ36</f>
        <v>0</v>
      </c>
      <c r="AV318" s="664">
        <f>'3A 2025-2026 REPORTE CALIFICACI'!AR36</f>
        <v>0</v>
      </c>
      <c r="AW318" s="664">
        <f>'3A 2025-2026 REPORTE CALIFICACI'!AS36</f>
        <v>0</v>
      </c>
      <c r="AX318" s="664">
        <f>'3A 2025-2026 REPORTE CALIFICACI'!AT36</f>
        <v>0</v>
      </c>
      <c r="AY318" s="664">
        <f>'3A 2025-2026 REPORTE CALIFICACI'!AU36</f>
        <v>0</v>
      </c>
      <c r="AZ318" s="664">
        <f>'3A 2025-2026 REPORTE CALIFICACI'!AV36</f>
        <v>0</v>
      </c>
      <c r="BA318" s="664">
        <f>'3A 2025-2026 REPORTE CALIFICACI'!AW36</f>
        <v>0</v>
      </c>
      <c r="BB318" s="664">
        <f>'3A 2025-2026 REPORTE CALIFICACI'!AX36</f>
        <v>0</v>
      </c>
      <c r="BC318" s="664">
        <f>'3A 2025-2026 REPORTE CALIFICACI'!AY36</f>
        <v>0</v>
      </c>
      <c r="BD318" s="664">
        <f>'3A 2025-2026 REPORTE CALIFICACI'!AZ36</f>
        <v>0</v>
      </c>
      <c r="BE318" s="664">
        <f>'3A 2025-2026 REPORTE CALIFICACI'!BA36</f>
        <v>0</v>
      </c>
      <c r="BF318" s="664">
        <f>'3A 2025-2026 REPORTE CALIFICACI'!BB36</f>
        <v>0</v>
      </c>
      <c r="BG318" s="716">
        <f>'3A 2025-2026 REPORTE CALIFICACI'!BC36</f>
        <v>0</v>
      </c>
      <c r="BH318" s="716">
        <f>'3A 2025-2026 REPORTE CALIFICACI'!BD36</f>
        <v>0</v>
      </c>
      <c r="BI318" s="716">
        <f>'3A 2025-2026 REPORTE CALIFICACI'!BE36</f>
        <v>0</v>
      </c>
      <c r="BJ318" s="716">
        <f>'3A 2025-2026 REPORTE CALIFICACI'!BF36</f>
        <v>0</v>
      </c>
      <c r="BK318" s="665">
        <f>'3A 2025-2026 REPORTE CALIFICACI'!BG36</f>
        <v>0</v>
      </c>
      <c r="BL318" s="717">
        <f>'3A 2025-2026 REPORTE CALIFICACI'!BH36</f>
        <v>0</v>
      </c>
      <c r="BM318" s="665">
        <f>'3A 2025-2026 REPORTE CALIFICACI'!BI36</f>
        <v>0</v>
      </c>
      <c r="BN318" s="665" t="str">
        <f>'3A 2025-2026 REPORTE CALIFICACI'!BJ36</f>
        <v/>
      </c>
      <c r="BO318" s="665" t="str">
        <f>'3A 2025-2026 REPORTE CALIFICACI'!BK36</f>
        <v/>
      </c>
      <c r="BP318" s="665">
        <f>'3A 2025-2026 REPORTE CALIFICACI'!BL36</f>
        <v>0</v>
      </c>
      <c r="BQ318" s="665">
        <f>'3A 2025-2026 REPORTE CALIFICACI'!BM36</f>
        <v>0</v>
      </c>
      <c r="BR318" s="665" t="str">
        <f>'3A 2025-2026 REPORTE CALIFICACI'!BN36</f>
        <v/>
      </c>
      <c r="BS318" s="665" t="str">
        <f>'3A 2025-2026 REPORTE CALIFICACI'!BO36</f>
        <v/>
      </c>
      <c r="BT318" s="665">
        <f>'3A 2025-2026 REPORTE CALIFICACI'!BP36</f>
        <v>0</v>
      </c>
      <c r="BU318" s="664" t="str">
        <f>'3A 2025-2026 REPORTE CALIFICACI'!BQ36</f>
        <v/>
      </c>
      <c r="BV318" s="664" t="str">
        <f>'3A 2025-2026 REPORTE CALIFICACI'!BR36</f>
        <v/>
      </c>
      <c r="BW318" s="664" t="str">
        <f>'3A 2025-2026 REPORTE CALIFICACI'!BS36</f>
        <v/>
      </c>
      <c r="BX318" s="664" t="str">
        <f>'3A 2025-2026 REPORTE CALIFICACI'!BT36</f>
        <v>R</v>
      </c>
      <c r="BY318" s="666"/>
      <c r="BZ318" s="667"/>
      <c r="CA318" s="661"/>
      <c r="CB318" s="47"/>
      <c r="CC318" s="663" t="s">
        <v>1015</v>
      </c>
      <c r="CD318" s="664">
        <f>'3A 2025-2026 REPORTE CALIFICACI'!AM37</f>
        <v>0</v>
      </c>
      <c r="CE318" s="664">
        <f>'3A 2025-2026 REPORTE CALIFICACI'!AN37</f>
        <v>0</v>
      </c>
      <c r="CF318" s="664">
        <f>'3A 2025-2026 REPORTE CALIFICACI'!AO37</f>
        <v>0</v>
      </c>
      <c r="CG318" s="664">
        <f>'3A 2025-2026 REPORTE CALIFICACI'!AP37</f>
        <v>0</v>
      </c>
      <c r="CH318" s="664">
        <f>'3A 2025-2026 REPORTE CALIFICACI'!AQ37</f>
        <v>0</v>
      </c>
      <c r="CI318" s="664">
        <f>'3A 2025-2026 REPORTE CALIFICACI'!AR37</f>
        <v>0</v>
      </c>
      <c r="CJ318" s="664">
        <f>'3A 2025-2026 REPORTE CALIFICACI'!AS37</f>
        <v>0</v>
      </c>
      <c r="CK318" s="664">
        <f>'3A 2025-2026 REPORTE CALIFICACI'!AT37</f>
        <v>0</v>
      </c>
      <c r="CL318" s="664">
        <f>'3A 2025-2026 REPORTE CALIFICACI'!AU37</f>
        <v>0</v>
      </c>
      <c r="CM318" s="664">
        <f>'3A 2025-2026 REPORTE CALIFICACI'!AV37</f>
        <v>0</v>
      </c>
      <c r="CN318" s="664">
        <f>'3A 2025-2026 REPORTE CALIFICACI'!AW37</f>
        <v>0</v>
      </c>
      <c r="CO318" s="664">
        <f>'3A 2025-2026 REPORTE CALIFICACI'!AX37</f>
        <v>0</v>
      </c>
      <c r="CP318" s="664">
        <f>'3A 2025-2026 REPORTE CALIFICACI'!AY37</f>
        <v>0</v>
      </c>
      <c r="CQ318" s="664">
        <f>'3A 2025-2026 REPORTE CALIFICACI'!AZ37</f>
        <v>0</v>
      </c>
      <c r="CR318" s="664">
        <f>'3A 2025-2026 REPORTE CALIFICACI'!BA37</f>
        <v>0</v>
      </c>
      <c r="CS318" s="664">
        <f>'3A 2025-2026 REPORTE CALIFICACI'!BB37</f>
        <v>0</v>
      </c>
      <c r="CT318" s="716">
        <f>'3A 2025-2026 REPORTE CALIFICACI'!BC37</f>
        <v>0</v>
      </c>
      <c r="CU318" s="716">
        <f>'3A 2025-2026 REPORTE CALIFICACI'!BD37</f>
        <v>0</v>
      </c>
      <c r="CV318" s="716">
        <f>'3A 2025-2026 REPORTE CALIFICACI'!BE37</f>
        <v>0</v>
      </c>
      <c r="CW318" s="716">
        <f>'3A 2025-2026 REPORTE CALIFICACI'!BF37</f>
        <v>0</v>
      </c>
      <c r="CX318" s="664"/>
      <c r="CY318" s="664"/>
      <c r="CZ318" s="664"/>
      <c r="DA318" s="664"/>
      <c r="DB318" s="664"/>
      <c r="DC318" s="664"/>
      <c r="DD318" s="664"/>
      <c r="DE318" s="664"/>
      <c r="DF318" s="664"/>
      <c r="DG318" s="664"/>
      <c r="DH318" s="664"/>
      <c r="DI318" s="664"/>
      <c r="DJ318" s="664"/>
      <c r="DK318" s="664"/>
      <c r="DL318" s="666"/>
      <c r="DM318" s="667"/>
      <c r="DN318" s="661"/>
      <c r="DO318" s="47"/>
      <c r="DP318" s="663" t="s">
        <v>1015</v>
      </c>
      <c r="DQ318" s="664">
        <f>'3A 2025-2026 REPORTE CALIFICACI'!AM38</f>
        <v>0</v>
      </c>
      <c r="DR318" s="664">
        <f>'3A 2025-2026 REPORTE CALIFICACI'!AN38</f>
        <v>0</v>
      </c>
      <c r="DS318" s="664">
        <f>'3A 2025-2026 REPORTE CALIFICACI'!AO38</f>
        <v>0</v>
      </c>
      <c r="DT318" s="664">
        <f>'3A 2025-2026 REPORTE CALIFICACI'!AP38</f>
        <v>0</v>
      </c>
      <c r="DU318" s="664">
        <f>'3A 2025-2026 REPORTE CALIFICACI'!AQ38</f>
        <v>0</v>
      </c>
      <c r="DV318" s="664">
        <f>'3A 2025-2026 REPORTE CALIFICACI'!AR38</f>
        <v>0</v>
      </c>
      <c r="DW318" s="664">
        <f>'3A 2025-2026 REPORTE CALIFICACI'!AS38</f>
        <v>0</v>
      </c>
      <c r="DX318" s="664">
        <f>'3A 2025-2026 REPORTE CALIFICACI'!AT38</f>
        <v>0</v>
      </c>
      <c r="DY318" s="664">
        <f>'3A 2025-2026 REPORTE CALIFICACI'!AU38</f>
        <v>0</v>
      </c>
      <c r="DZ318" s="664">
        <f>'3A 2025-2026 REPORTE CALIFICACI'!AV38</f>
        <v>0</v>
      </c>
      <c r="EA318" s="664">
        <f>'3A 2025-2026 REPORTE CALIFICACI'!AW38</f>
        <v>0</v>
      </c>
      <c r="EB318" s="664">
        <f>'3A 2025-2026 REPORTE CALIFICACI'!AX38</f>
        <v>0</v>
      </c>
      <c r="EC318" s="664">
        <f>'3A 2025-2026 REPORTE CALIFICACI'!AY38</f>
        <v>0</v>
      </c>
      <c r="ED318" s="664">
        <f>'3A 2025-2026 REPORTE CALIFICACI'!AZ38</f>
        <v>0</v>
      </c>
      <c r="EE318" s="664">
        <f>'3A 2025-2026 REPORTE CALIFICACI'!BA38</f>
        <v>0</v>
      </c>
      <c r="EF318" s="664">
        <f>'3A 2025-2026 REPORTE CALIFICACI'!BB38</f>
        <v>0</v>
      </c>
      <c r="EG318" s="716">
        <f>'3A 2025-2026 REPORTE CALIFICACI'!BC38</f>
        <v>0</v>
      </c>
      <c r="EH318" s="716">
        <f>'3A 2025-2026 REPORTE CALIFICACI'!BD38</f>
        <v>0</v>
      </c>
      <c r="EI318" s="716">
        <f>'3A 2025-2026 REPORTE CALIFICACI'!BE38</f>
        <v>0</v>
      </c>
      <c r="EJ318" s="716">
        <f>'3A 2025-2026 REPORTE CALIFICACI'!BF38</f>
        <v>0</v>
      </c>
      <c r="EK318" s="664"/>
      <c r="EL318" s="664"/>
      <c r="EM318" s="664"/>
      <c r="EN318" s="664"/>
      <c r="EO318" s="664"/>
      <c r="EP318" s="664"/>
      <c r="EQ318" s="664"/>
      <c r="ER318" s="664"/>
      <c r="ES318" s="664"/>
      <c r="ET318" s="664"/>
      <c r="EU318" s="664"/>
      <c r="EV318" s="664"/>
      <c r="EW318" s="664"/>
      <c r="EX318" s="664"/>
      <c r="EY318" s="666"/>
    </row>
    <row r="319" ht="82.5" customHeight="1">
      <c r="A319" s="661"/>
      <c r="B319" s="47"/>
      <c r="C319" s="663" t="s">
        <v>1016</v>
      </c>
      <c r="D319" s="664">
        <f>'3A 2025-2026 REPORTE CALIFICACI'!BU35</f>
        <v>85</v>
      </c>
      <c r="E319" s="664">
        <f>'3A 2025-2026 REPORTE CALIFICACI'!BV35</f>
        <v>82</v>
      </c>
      <c r="F319" s="664">
        <f>'3A 2025-2026 REPORTE CALIFICACI'!BW35</f>
        <v>80</v>
      </c>
      <c r="G319" s="664">
        <f>'3A 2025-2026 REPORTE CALIFICACI'!BX35</f>
        <v>0</v>
      </c>
      <c r="H319" s="664">
        <f>'3A 2025-2026 REPORTE CALIFICACI'!BY35</f>
        <v>82</v>
      </c>
      <c r="I319" s="664">
        <f>'3A 2025-2026 REPORTE CALIFICACI'!BZ35</f>
        <v>83</v>
      </c>
      <c r="J319" s="664">
        <f>'3A 2025-2026 REPORTE CALIFICACI'!CA35</f>
        <v>80</v>
      </c>
      <c r="K319" s="664">
        <f>'3A 2025-2026 REPORTE CALIFICACI'!CB35</f>
        <v>0</v>
      </c>
      <c r="L319" s="664">
        <f>'3A 2025-2026 REPORTE CALIFICACI'!CC35</f>
        <v>86</v>
      </c>
      <c r="M319" s="664">
        <f>'3A 2025-2026 REPORTE CALIFICACI'!CD35</f>
        <v>85</v>
      </c>
      <c r="N319" s="664">
        <f>'3A 2025-2026 REPORTE CALIFICACI'!CE35</f>
        <v>80</v>
      </c>
      <c r="O319" s="664">
        <f>'3A 2025-2026 REPORTE CALIFICACI'!CF35</f>
        <v>0</v>
      </c>
      <c r="P319" s="664">
        <f>'3A 2025-2026 REPORTE CALIFICACI'!CG35</f>
        <v>85</v>
      </c>
      <c r="Q319" s="664">
        <f>'3A 2025-2026 REPORTE CALIFICACI'!CH35</f>
        <v>86</v>
      </c>
      <c r="R319" s="664">
        <f>'3A 2025-2026 REPORTE CALIFICACI'!CI35</f>
        <v>83</v>
      </c>
      <c r="S319" s="664">
        <f>'3A 2025-2026 REPORTE CALIFICACI'!CJ35</f>
        <v>0</v>
      </c>
      <c r="T319" s="716">
        <f>'3A 2025-2026 REPORTE CALIFICACI'!CK35</f>
        <v>61.75</v>
      </c>
      <c r="U319" s="716">
        <f>'3A 2025-2026 REPORTE CALIFICACI'!CL35</f>
        <v>61.25</v>
      </c>
      <c r="V319" s="716">
        <f>'3A 2025-2026 REPORTE CALIFICACI'!CM35</f>
        <v>62.75</v>
      </c>
      <c r="W319" s="716">
        <f>'3A 2025-2026 REPORTE CALIFICACI'!CN35</f>
        <v>63.5</v>
      </c>
      <c r="X319" s="665">
        <f>'3A 2025-2026 REPORTE CALIFICACI'!CO35</f>
        <v>62.3125</v>
      </c>
      <c r="Y319" s="717">
        <f>'3A 2025-2026 REPORTE CALIFICACI'!CP35</f>
        <v>0.6255952381</v>
      </c>
      <c r="Z319" s="665">
        <f>'3A 2025-2026 REPORTE CALIFICACI'!CQ35</f>
        <v>31.15625</v>
      </c>
      <c r="AA319" s="665" t="str">
        <f>'3A 2025-2026 REPORTE CALIFICACI'!CR35</f>
        <v/>
      </c>
      <c r="AB319" s="665" t="str">
        <f>'3A 2025-2026 REPORTE CALIFICACI'!CS35</f>
        <v/>
      </c>
      <c r="AC319" s="665">
        <f>'3A 2025-2026 REPORTE CALIFICACI'!CT35</f>
        <v>31</v>
      </c>
      <c r="AD319" s="665">
        <f>'3A 2025-2026 REPORTE CALIFICACI'!CU35</f>
        <v>18.69375</v>
      </c>
      <c r="AE319" s="665" t="str">
        <f>'3A 2025-2026 REPORTE CALIFICACI'!CV35</f>
        <v/>
      </c>
      <c r="AF319" s="665" t="str">
        <f>'3A 2025-2026 REPORTE CALIFICACI'!CW35</f>
        <v/>
      </c>
      <c r="AG319" s="665">
        <f>'3A 2025-2026 REPORTE CALIFICACI'!CX35</f>
        <v>19</v>
      </c>
      <c r="AH319" s="665">
        <f>'3A 2025-2026 REPORTE CALIFICACI'!CY35</f>
        <v>62.3125</v>
      </c>
      <c r="AI319" s="665" t="str">
        <f>'3A 2025-2026 REPORTE CALIFICACI'!CZ35</f>
        <v/>
      </c>
      <c r="AJ319" s="664" t="str">
        <f>'3A 2025-2026 REPORTE CALIFICACI'!DA35</f>
        <v/>
      </c>
      <c r="AK319" s="664" t="str">
        <f>'3A 2025-2026 REPORTE CALIFICACI'!DB35</f>
        <v>R</v>
      </c>
      <c r="AL319" s="666"/>
      <c r="AM319" s="667"/>
      <c r="AN319" s="661"/>
      <c r="AO319" s="47"/>
      <c r="AP319" s="663" t="s">
        <v>1016</v>
      </c>
      <c r="AQ319" s="664">
        <f>'3A 2025-2026 REPORTE CALIFICACI'!BU36</f>
        <v>70</v>
      </c>
      <c r="AR319" s="664">
        <f>'3A 2025-2026 REPORTE CALIFICACI'!BV36</f>
        <v>71</v>
      </c>
      <c r="AS319" s="664">
        <f>'3A 2025-2026 REPORTE CALIFICACI'!BW36</f>
        <v>70</v>
      </c>
      <c r="AT319" s="664">
        <f>'3A 2025-2026 REPORTE CALIFICACI'!BX36</f>
        <v>0</v>
      </c>
      <c r="AU319" s="664">
        <f>'3A 2025-2026 REPORTE CALIFICACI'!BY36</f>
        <v>71</v>
      </c>
      <c r="AV319" s="664">
        <f>'3A 2025-2026 REPORTE CALIFICACI'!BZ36</f>
        <v>72</v>
      </c>
      <c r="AW319" s="664">
        <f>'3A 2025-2026 REPORTE CALIFICACI'!CA36</f>
        <v>70</v>
      </c>
      <c r="AX319" s="664">
        <f>'3A 2025-2026 REPORTE CALIFICACI'!CB36</f>
        <v>0</v>
      </c>
      <c r="AY319" s="664">
        <f>'3A 2025-2026 REPORTE CALIFICACI'!CC36</f>
        <v>72</v>
      </c>
      <c r="AZ319" s="664">
        <f>'3A 2025-2026 REPORTE CALIFICACI'!CD36</f>
        <v>75</v>
      </c>
      <c r="BA319" s="664">
        <f>'3A 2025-2026 REPORTE CALIFICACI'!CE36</f>
        <v>70</v>
      </c>
      <c r="BB319" s="664">
        <f>'3A 2025-2026 REPORTE CALIFICACI'!CF36</f>
        <v>0</v>
      </c>
      <c r="BC319" s="664">
        <f>'3A 2025-2026 REPORTE CALIFICACI'!CG36</f>
        <v>71</v>
      </c>
      <c r="BD319" s="664">
        <f>'3A 2025-2026 REPORTE CALIFICACI'!CH36</f>
        <v>75</v>
      </c>
      <c r="BE319" s="664">
        <f>'3A 2025-2026 REPORTE CALIFICACI'!CI36</f>
        <v>71</v>
      </c>
      <c r="BF319" s="664">
        <f>'3A 2025-2026 REPORTE CALIFICACI'!CJ36</f>
        <v>0</v>
      </c>
      <c r="BG319" s="716">
        <f>'3A 2025-2026 REPORTE CALIFICACI'!CK36</f>
        <v>52.75</v>
      </c>
      <c r="BH319" s="716">
        <f>'3A 2025-2026 REPORTE CALIFICACI'!CL36</f>
        <v>53.25</v>
      </c>
      <c r="BI319" s="716">
        <f>'3A 2025-2026 REPORTE CALIFICACI'!CM36</f>
        <v>54.25</v>
      </c>
      <c r="BJ319" s="716">
        <f>'3A 2025-2026 REPORTE CALIFICACI'!CN36</f>
        <v>54.25</v>
      </c>
      <c r="BK319" s="665">
        <f>'3A 2025-2026 REPORTE CALIFICACI'!CO36</f>
        <v>53.625</v>
      </c>
      <c r="BL319" s="717">
        <f>'3A 2025-2026 REPORTE CALIFICACI'!CP36</f>
        <v>0.675</v>
      </c>
      <c r="BM319" s="665">
        <f>'3A 2025-2026 REPORTE CALIFICACI'!CQ36</f>
        <v>26.8125</v>
      </c>
      <c r="BN319" s="665" t="str">
        <f>'3A 2025-2026 REPORTE CALIFICACI'!CR36</f>
        <v/>
      </c>
      <c r="BO319" s="665" t="str">
        <f>'3A 2025-2026 REPORTE CALIFICACI'!CS36</f>
        <v/>
      </c>
      <c r="BP319" s="665">
        <f>'3A 2025-2026 REPORTE CALIFICACI'!CT36</f>
        <v>27</v>
      </c>
      <c r="BQ319" s="665">
        <f>'3A 2025-2026 REPORTE CALIFICACI'!CU36</f>
        <v>16.0875</v>
      </c>
      <c r="BR319" s="665" t="str">
        <f>'3A 2025-2026 REPORTE CALIFICACI'!CV36</f>
        <v/>
      </c>
      <c r="BS319" s="665" t="str">
        <f>'3A 2025-2026 REPORTE CALIFICACI'!CW36</f>
        <v/>
      </c>
      <c r="BT319" s="665">
        <f>'3A 2025-2026 REPORTE CALIFICACI'!CX36</f>
        <v>16</v>
      </c>
      <c r="BU319" s="665">
        <f>'3A 2025-2026 REPORTE CALIFICACI'!CY36</f>
        <v>53.625</v>
      </c>
      <c r="BV319" s="665" t="str">
        <f>'3A 2025-2026 REPORTE CALIFICACI'!CZ36</f>
        <v/>
      </c>
      <c r="BW319" s="664" t="str">
        <f>'3A 2025-2026 REPORTE CALIFICACI'!DA36</f>
        <v/>
      </c>
      <c r="BX319" s="664" t="str">
        <f>'3A 2025-2026 REPORTE CALIFICACI'!DB36</f>
        <v>R</v>
      </c>
      <c r="BY319" s="666"/>
      <c r="BZ319" s="667"/>
      <c r="CA319" s="661"/>
      <c r="CB319" s="47"/>
      <c r="CC319" s="663" t="s">
        <v>1016</v>
      </c>
      <c r="CD319" s="664">
        <f>'3A 2025-2026 REPORTE CALIFICACI'!BU37</f>
        <v>80</v>
      </c>
      <c r="CE319" s="664">
        <f>'3A 2025-2026 REPORTE CALIFICACI'!BV37</f>
        <v>75</v>
      </c>
      <c r="CF319" s="664">
        <f>'3A 2025-2026 REPORTE CALIFICACI'!BW37</f>
        <v>71</v>
      </c>
      <c r="CG319" s="664">
        <f>'3A 2025-2026 REPORTE CALIFICACI'!BX37</f>
        <v>0</v>
      </c>
      <c r="CH319" s="664">
        <f>'3A 2025-2026 REPORTE CALIFICACI'!BY37</f>
        <v>82</v>
      </c>
      <c r="CI319" s="664">
        <f>'3A 2025-2026 REPORTE CALIFICACI'!BZ37</f>
        <v>78</v>
      </c>
      <c r="CJ319" s="664">
        <f>'3A 2025-2026 REPORTE CALIFICACI'!CA37</f>
        <v>71</v>
      </c>
      <c r="CK319" s="664">
        <f>'3A 2025-2026 REPORTE CALIFICACI'!CB37</f>
        <v>0</v>
      </c>
      <c r="CL319" s="664">
        <f>'3A 2025-2026 REPORTE CALIFICACI'!CC37</f>
        <v>82</v>
      </c>
      <c r="CM319" s="664">
        <f>'3A 2025-2026 REPORTE CALIFICACI'!CD37</f>
        <v>80</v>
      </c>
      <c r="CN319" s="664">
        <f>'3A 2025-2026 REPORTE CALIFICACI'!CE37</f>
        <v>78</v>
      </c>
      <c r="CO319" s="664">
        <f>'3A 2025-2026 REPORTE CALIFICACI'!CF37</f>
        <v>0</v>
      </c>
      <c r="CP319" s="664">
        <f>'3A 2025-2026 REPORTE CALIFICACI'!CG37</f>
        <v>83</v>
      </c>
      <c r="CQ319" s="664">
        <f>'3A 2025-2026 REPORTE CALIFICACI'!CH37</f>
        <v>80</v>
      </c>
      <c r="CR319" s="664">
        <f>'3A 2025-2026 REPORTE CALIFICACI'!CI37</f>
        <v>79</v>
      </c>
      <c r="CS319" s="664">
        <f>'3A 2025-2026 REPORTE CALIFICACI'!CJ37</f>
        <v>0</v>
      </c>
      <c r="CT319" s="716">
        <f>'3A 2025-2026 REPORTE CALIFICACI'!CK37</f>
        <v>56.5</v>
      </c>
      <c r="CU319" s="716">
        <f>'3A 2025-2026 REPORTE CALIFICACI'!CL37</f>
        <v>57.75</v>
      </c>
      <c r="CV319" s="716">
        <f>'3A 2025-2026 REPORTE CALIFICACI'!CM37</f>
        <v>60</v>
      </c>
      <c r="CW319" s="716">
        <f>'3A 2025-2026 REPORTE CALIFICACI'!CN37</f>
        <v>60.5</v>
      </c>
      <c r="CX319" s="664"/>
      <c r="CY319" s="664"/>
      <c r="CZ319" s="664"/>
      <c r="DA319" s="664"/>
      <c r="DB319" s="664"/>
      <c r="DC319" s="664"/>
      <c r="DD319" s="664"/>
      <c r="DE319" s="664"/>
      <c r="DF319" s="664"/>
      <c r="DG319" s="664"/>
      <c r="DH319" s="664"/>
      <c r="DI319" s="664"/>
      <c r="DJ319" s="664"/>
      <c r="DK319" s="664"/>
      <c r="DL319" s="666"/>
      <c r="DM319" s="667"/>
      <c r="DN319" s="661"/>
      <c r="DO319" s="47"/>
      <c r="DP319" s="663" t="s">
        <v>1016</v>
      </c>
      <c r="DQ319" s="664">
        <f>'3A 2025-2026 REPORTE CALIFICACI'!BU38</f>
        <v>85</v>
      </c>
      <c r="DR319" s="664">
        <f>'3A 2025-2026 REPORTE CALIFICACI'!BV38</f>
        <v>89</v>
      </c>
      <c r="DS319" s="664">
        <f>'3A 2025-2026 REPORTE CALIFICACI'!BW38</f>
        <v>92</v>
      </c>
      <c r="DT319" s="664">
        <f>'3A 2025-2026 REPORTE CALIFICACI'!BX38</f>
        <v>0</v>
      </c>
      <c r="DU319" s="664">
        <f>'3A 2025-2026 REPORTE CALIFICACI'!BY38</f>
        <v>88</v>
      </c>
      <c r="DV319" s="664">
        <f>'3A 2025-2026 REPORTE CALIFICACI'!BZ38</f>
        <v>90</v>
      </c>
      <c r="DW319" s="664">
        <f>'3A 2025-2026 REPORTE CALIFICACI'!CA38</f>
        <v>93</v>
      </c>
      <c r="DX319" s="664">
        <f>'3A 2025-2026 REPORTE CALIFICACI'!CB38</f>
        <v>0</v>
      </c>
      <c r="DY319" s="664">
        <f>'3A 2025-2026 REPORTE CALIFICACI'!CC38</f>
        <v>90</v>
      </c>
      <c r="DZ319" s="664">
        <f>'3A 2025-2026 REPORTE CALIFICACI'!CD38</f>
        <v>92</v>
      </c>
      <c r="EA319" s="664">
        <f>'3A 2025-2026 REPORTE CALIFICACI'!CE38</f>
        <v>92</v>
      </c>
      <c r="EB319" s="664">
        <f>'3A 2025-2026 REPORTE CALIFICACI'!CF38</f>
        <v>0</v>
      </c>
      <c r="EC319" s="664">
        <f>'3A 2025-2026 REPORTE CALIFICACI'!CG38</f>
        <v>89</v>
      </c>
      <c r="ED319" s="664">
        <f>'3A 2025-2026 REPORTE CALIFICACI'!CH38</f>
        <v>90</v>
      </c>
      <c r="EE319" s="664">
        <f>'3A 2025-2026 REPORTE CALIFICACI'!CI38</f>
        <v>91</v>
      </c>
      <c r="EF319" s="664">
        <f>'3A 2025-2026 REPORTE CALIFICACI'!CJ38</f>
        <v>0</v>
      </c>
      <c r="EG319" s="716">
        <f>'3A 2025-2026 REPORTE CALIFICACI'!CK38</f>
        <v>66.5</v>
      </c>
      <c r="EH319" s="716">
        <f>'3A 2025-2026 REPORTE CALIFICACI'!CL38</f>
        <v>67.75</v>
      </c>
      <c r="EI319" s="716">
        <f>'3A 2025-2026 REPORTE CALIFICACI'!CM38</f>
        <v>68.5</v>
      </c>
      <c r="EJ319" s="716">
        <f>'3A 2025-2026 REPORTE CALIFICACI'!CN38</f>
        <v>67.5</v>
      </c>
      <c r="EK319" s="664"/>
      <c r="EL319" s="664"/>
      <c r="EM319" s="664"/>
      <c r="EN319" s="664"/>
      <c r="EO319" s="664"/>
      <c r="EP319" s="664"/>
      <c r="EQ319" s="664"/>
      <c r="ER319" s="664"/>
      <c r="ES319" s="664"/>
      <c r="ET319" s="664"/>
      <c r="EU319" s="664"/>
      <c r="EV319" s="664"/>
      <c r="EW319" s="664"/>
      <c r="EX319" s="664"/>
      <c r="EY319" s="666"/>
    </row>
    <row r="320" ht="52.5" customHeight="1">
      <c r="A320" s="661"/>
      <c r="B320" s="47"/>
      <c r="C320" s="663" t="s">
        <v>1017</v>
      </c>
      <c r="D320" s="664">
        <f>'3A 2025-2026 REPORTE CALIFICACI'!DC35</f>
        <v>72</v>
      </c>
      <c r="E320" s="664">
        <f>'3A 2025-2026 REPORTE CALIFICACI'!DD35</f>
        <v>90</v>
      </c>
      <c r="F320" s="664">
        <f>'3A 2025-2026 REPORTE CALIFICACI'!DE35</f>
        <v>88</v>
      </c>
      <c r="G320" s="664">
        <f>'3A 2025-2026 REPORTE CALIFICACI'!DF35</f>
        <v>0</v>
      </c>
      <c r="H320" s="664">
        <f>'3A 2025-2026 REPORTE CALIFICACI'!DG35</f>
        <v>75</v>
      </c>
      <c r="I320" s="664">
        <f>'3A 2025-2026 REPORTE CALIFICACI'!DH35</f>
        <v>90</v>
      </c>
      <c r="J320" s="664">
        <f>'3A 2025-2026 REPORTE CALIFICACI'!DI35</f>
        <v>90</v>
      </c>
      <c r="K320" s="664">
        <f>'3A 2025-2026 REPORTE CALIFICACI'!DJ35</f>
        <v>0</v>
      </c>
      <c r="L320" s="664">
        <f>'3A 2025-2026 REPORTE CALIFICACI'!DK35</f>
        <v>70</v>
      </c>
      <c r="M320" s="664">
        <f>'3A 2025-2026 REPORTE CALIFICACI'!DL35</f>
        <v>90</v>
      </c>
      <c r="N320" s="664">
        <f>'3A 2025-2026 REPORTE CALIFICACI'!DM35</f>
        <v>80</v>
      </c>
      <c r="O320" s="664">
        <f>'3A 2025-2026 REPORTE CALIFICACI'!DN35</f>
        <v>0</v>
      </c>
      <c r="P320" s="664">
        <f>'3A 2025-2026 REPORTE CALIFICACI'!DO35</f>
        <v>75</v>
      </c>
      <c r="Q320" s="664">
        <f>'3A 2025-2026 REPORTE CALIFICACI'!DP35</f>
        <v>91</v>
      </c>
      <c r="R320" s="664">
        <f>'3A 2025-2026 REPORTE CALIFICACI'!DQ35</f>
        <v>91</v>
      </c>
      <c r="S320" s="664">
        <f>'3A 2025-2026 REPORTE CALIFICACI'!DR35</f>
        <v>0</v>
      </c>
      <c r="T320" s="716">
        <f>'3A 2025-2026 REPORTE CALIFICACI'!DS35</f>
        <v>62.5</v>
      </c>
      <c r="U320" s="716">
        <f>'3A 2025-2026 REPORTE CALIFICACI'!DT35</f>
        <v>63.75</v>
      </c>
      <c r="V320" s="716">
        <f>'3A 2025-2026 REPORTE CALIFICACI'!DU35</f>
        <v>60</v>
      </c>
      <c r="W320" s="716">
        <f>'3A 2025-2026 REPORTE CALIFICACI'!DV35</f>
        <v>64.25</v>
      </c>
      <c r="X320" s="665">
        <f>'3A 2025-2026 REPORTE CALIFICACI'!DW35</f>
        <v>62.625</v>
      </c>
      <c r="Y320" s="717">
        <f>'3A 2025-2026 REPORTE CALIFICACI'!DX35</f>
        <v>0.6651681287</v>
      </c>
      <c r="Z320" s="665">
        <f>'3A 2025-2026 REPORTE CALIFICACI'!DY35</f>
        <v>31.3125</v>
      </c>
      <c r="AA320" s="665" t="str">
        <f>'3A 2025-2026 REPORTE CALIFICACI'!DZ35</f>
        <v/>
      </c>
      <c r="AB320" s="665" t="str">
        <f>'3A 2025-2026 REPORTE CALIFICACI'!EA35</f>
        <v/>
      </c>
      <c r="AC320" s="665">
        <f>'3A 2025-2026 REPORTE CALIFICACI'!EB35</f>
        <v>31</v>
      </c>
      <c r="AD320" s="665">
        <f>'3A 2025-2026 REPORTE CALIFICACI'!EC35</f>
        <v>18.7875</v>
      </c>
      <c r="AE320" s="665" t="str">
        <f>'3A 2025-2026 REPORTE CALIFICACI'!ED35</f>
        <v/>
      </c>
      <c r="AF320" s="665" t="str">
        <f>'3A 2025-2026 REPORTE CALIFICACI'!EE35</f>
        <v/>
      </c>
      <c r="AG320" s="665">
        <f>'3A 2025-2026 REPORTE CALIFICACI'!EF35</f>
        <v>19</v>
      </c>
      <c r="AH320" s="665">
        <f>'3A 2025-2026 REPORTE CALIFICACI'!EG35</f>
        <v>62.625</v>
      </c>
      <c r="AI320" s="665" t="str">
        <f>'3A 2025-2026 REPORTE CALIFICACI'!EH35</f>
        <v/>
      </c>
      <c r="AJ320" s="664" t="str">
        <f>'3A 2025-2026 REPORTE CALIFICACI'!EI35</f>
        <v/>
      </c>
      <c r="AK320" s="664" t="str">
        <f>'3A 2025-2026 REPORTE CALIFICACI'!EJ35</f>
        <v>R</v>
      </c>
      <c r="AL320" s="666"/>
      <c r="AM320" s="667"/>
      <c r="AN320" s="661"/>
      <c r="AO320" s="47"/>
      <c r="AP320" s="663" t="s">
        <v>1017</v>
      </c>
      <c r="AQ320" s="664">
        <f>'3A 2025-2026 REPORTE CALIFICACI'!DC36</f>
        <v>70</v>
      </c>
      <c r="AR320" s="664">
        <f>'3A 2025-2026 REPORTE CALIFICACI'!DD36</f>
        <v>90</v>
      </c>
      <c r="AS320" s="664">
        <f>'3A 2025-2026 REPORTE CALIFICACI'!DE36</f>
        <v>90</v>
      </c>
      <c r="AT320" s="664">
        <f>'3A 2025-2026 REPORTE CALIFICACI'!DF36</f>
        <v>0</v>
      </c>
      <c r="AU320" s="664">
        <f>'3A 2025-2026 REPORTE CALIFICACI'!DG36</f>
        <v>70</v>
      </c>
      <c r="AV320" s="664">
        <f>'3A 2025-2026 REPORTE CALIFICACI'!DH36</f>
        <v>100</v>
      </c>
      <c r="AW320" s="664">
        <f>'3A 2025-2026 REPORTE CALIFICACI'!DI36</f>
        <v>94</v>
      </c>
      <c r="AX320" s="664">
        <f>'3A 2025-2026 REPORTE CALIFICACI'!DJ36</f>
        <v>0</v>
      </c>
      <c r="AY320" s="664">
        <f>'3A 2025-2026 REPORTE CALIFICACI'!DK36</f>
        <v>70</v>
      </c>
      <c r="AZ320" s="664">
        <f>'3A 2025-2026 REPORTE CALIFICACI'!DL36</f>
        <v>90</v>
      </c>
      <c r="BA320" s="664">
        <f>'3A 2025-2026 REPORTE CALIFICACI'!DM36</f>
        <v>90</v>
      </c>
      <c r="BB320" s="664">
        <f>'3A 2025-2026 REPORTE CALIFICACI'!DN36</f>
        <v>0</v>
      </c>
      <c r="BC320" s="664">
        <f>'3A 2025-2026 REPORTE CALIFICACI'!DO36</f>
        <v>78</v>
      </c>
      <c r="BD320" s="664">
        <f>'3A 2025-2026 REPORTE CALIFICACI'!DP36</f>
        <v>93</v>
      </c>
      <c r="BE320" s="664">
        <f>'3A 2025-2026 REPORTE CALIFICACI'!DQ36</f>
        <v>85</v>
      </c>
      <c r="BF320" s="664">
        <f>'3A 2025-2026 REPORTE CALIFICACI'!DR36</f>
        <v>0</v>
      </c>
      <c r="BG320" s="716">
        <f>'3A 2025-2026 REPORTE CALIFICACI'!DS36</f>
        <v>62.5</v>
      </c>
      <c r="BH320" s="716">
        <f>'3A 2025-2026 REPORTE CALIFICACI'!DT36</f>
        <v>66</v>
      </c>
      <c r="BI320" s="716">
        <f>'3A 2025-2026 REPORTE CALIFICACI'!DU36</f>
        <v>62.5</v>
      </c>
      <c r="BJ320" s="716">
        <f>'3A 2025-2026 REPORTE CALIFICACI'!DV36</f>
        <v>64</v>
      </c>
      <c r="BK320" s="665">
        <f>'3A 2025-2026 REPORTE CALIFICACI'!DW36</f>
        <v>63.75</v>
      </c>
      <c r="BL320" s="717">
        <f>'3A 2025-2026 REPORTE CALIFICACI'!DX36</f>
        <v>0.6947368421</v>
      </c>
      <c r="BM320" s="665">
        <f>'3A 2025-2026 REPORTE CALIFICACI'!DY36</f>
        <v>31.875</v>
      </c>
      <c r="BN320" s="665" t="str">
        <f>'3A 2025-2026 REPORTE CALIFICACI'!DZ36</f>
        <v/>
      </c>
      <c r="BO320" s="665" t="str">
        <f>'3A 2025-2026 REPORTE CALIFICACI'!EA36</f>
        <v/>
      </c>
      <c r="BP320" s="665">
        <f>'3A 2025-2026 REPORTE CALIFICACI'!EB36</f>
        <v>32</v>
      </c>
      <c r="BQ320" s="665">
        <f>'3A 2025-2026 REPORTE CALIFICACI'!EC36</f>
        <v>19.125</v>
      </c>
      <c r="BR320" s="665" t="str">
        <f>'3A 2025-2026 REPORTE CALIFICACI'!ED36</f>
        <v/>
      </c>
      <c r="BS320" s="665" t="str">
        <f>'3A 2025-2026 REPORTE CALIFICACI'!EE36</f>
        <v/>
      </c>
      <c r="BT320" s="665">
        <f>'3A 2025-2026 REPORTE CALIFICACI'!EF36</f>
        <v>19</v>
      </c>
      <c r="BU320" s="665">
        <f>'3A 2025-2026 REPORTE CALIFICACI'!EG36</f>
        <v>63.75</v>
      </c>
      <c r="BV320" s="665" t="str">
        <f>'3A 2025-2026 REPORTE CALIFICACI'!EH36</f>
        <v/>
      </c>
      <c r="BW320" s="664" t="str">
        <f>'3A 2025-2026 REPORTE CALIFICACI'!EI36</f>
        <v/>
      </c>
      <c r="BX320" s="664" t="str">
        <f>'3A 2025-2026 REPORTE CALIFICACI'!EJ36</f>
        <v>R</v>
      </c>
      <c r="BY320" s="666"/>
      <c r="BZ320" s="667"/>
      <c r="CA320" s="661"/>
      <c r="CB320" s="47"/>
      <c r="CC320" s="663" t="s">
        <v>1017</v>
      </c>
      <c r="CD320" s="664">
        <f>'3A 2025-2026 REPORTE CALIFICACI'!DC37</f>
        <v>70</v>
      </c>
      <c r="CE320" s="664">
        <f>'3A 2025-2026 REPORTE CALIFICACI'!DD37</f>
        <v>70</v>
      </c>
      <c r="CF320" s="664">
        <f>'3A 2025-2026 REPORTE CALIFICACI'!DE37</f>
        <v>70</v>
      </c>
      <c r="CG320" s="664">
        <f>'3A 2025-2026 REPORTE CALIFICACI'!DF37</f>
        <v>0</v>
      </c>
      <c r="CH320" s="664">
        <f>'3A 2025-2026 REPORTE CALIFICACI'!DG37</f>
        <v>71</v>
      </c>
      <c r="CI320" s="664">
        <f>'3A 2025-2026 REPORTE CALIFICACI'!DH37</f>
        <v>70</v>
      </c>
      <c r="CJ320" s="664">
        <f>'3A 2025-2026 REPORTE CALIFICACI'!DI37</f>
        <v>60</v>
      </c>
      <c r="CK320" s="664">
        <f>'3A 2025-2026 REPORTE CALIFICACI'!DJ37</f>
        <v>0</v>
      </c>
      <c r="CL320" s="664">
        <f>'3A 2025-2026 REPORTE CALIFICACI'!DK37</f>
        <v>70</v>
      </c>
      <c r="CM320" s="664">
        <f>'3A 2025-2026 REPORTE CALIFICACI'!DL37</f>
        <v>70</v>
      </c>
      <c r="CN320" s="664">
        <f>'3A 2025-2026 REPORTE CALIFICACI'!DM37</f>
        <v>70</v>
      </c>
      <c r="CO320" s="664">
        <f>'3A 2025-2026 REPORTE CALIFICACI'!DN37</f>
        <v>0</v>
      </c>
      <c r="CP320" s="664">
        <f>'3A 2025-2026 REPORTE CALIFICACI'!DO37</f>
        <v>76</v>
      </c>
      <c r="CQ320" s="664">
        <f>'3A 2025-2026 REPORTE CALIFICACI'!DP37</f>
        <v>81</v>
      </c>
      <c r="CR320" s="664">
        <f>'3A 2025-2026 REPORTE CALIFICACI'!DQ37</f>
        <v>70</v>
      </c>
      <c r="CS320" s="664">
        <f>'3A 2025-2026 REPORTE CALIFICACI'!DR37</f>
        <v>0</v>
      </c>
      <c r="CT320" s="716">
        <f>'3A 2025-2026 REPORTE CALIFICACI'!DS37</f>
        <v>52.5</v>
      </c>
      <c r="CU320" s="716">
        <f>'3A 2025-2026 REPORTE CALIFICACI'!DT37</f>
        <v>50.25</v>
      </c>
      <c r="CV320" s="716">
        <f>'3A 2025-2026 REPORTE CALIFICACI'!DU37</f>
        <v>52.5</v>
      </c>
      <c r="CW320" s="716">
        <f>'3A 2025-2026 REPORTE CALIFICACI'!DV37</f>
        <v>56.75</v>
      </c>
      <c r="CX320" s="664"/>
      <c r="CY320" s="664"/>
      <c r="CZ320" s="664"/>
      <c r="DA320" s="664"/>
      <c r="DB320" s="664"/>
      <c r="DC320" s="664"/>
      <c r="DD320" s="664"/>
      <c r="DE320" s="664"/>
      <c r="DF320" s="664"/>
      <c r="DG320" s="664"/>
      <c r="DH320" s="664"/>
      <c r="DI320" s="664"/>
      <c r="DJ320" s="664"/>
      <c r="DK320" s="664"/>
      <c r="DL320" s="666"/>
      <c r="DM320" s="667"/>
      <c r="DN320" s="661"/>
      <c r="DO320" s="47"/>
      <c r="DP320" s="663" t="s">
        <v>1017</v>
      </c>
      <c r="DQ320" s="664">
        <f>'3A 2025-2026 REPORTE CALIFICACI'!DC38</f>
        <v>100</v>
      </c>
      <c r="DR320" s="664">
        <f>'3A 2025-2026 REPORTE CALIFICACI'!DD38</f>
        <v>100</v>
      </c>
      <c r="DS320" s="664">
        <f>'3A 2025-2026 REPORTE CALIFICACI'!DE38</f>
        <v>100</v>
      </c>
      <c r="DT320" s="664">
        <f>'3A 2025-2026 REPORTE CALIFICACI'!DF38</f>
        <v>0</v>
      </c>
      <c r="DU320" s="664">
        <f>'3A 2025-2026 REPORTE CALIFICACI'!DG38</f>
        <v>96</v>
      </c>
      <c r="DV320" s="664">
        <f>'3A 2025-2026 REPORTE CALIFICACI'!DH38</f>
        <v>100</v>
      </c>
      <c r="DW320" s="664">
        <f>'3A 2025-2026 REPORTE CALIFICACI'!DI38</f>
        <v>98</v>
      </c>
      <c r="DX320" s="664">
        <f>'3A 2025-2026 REPORTE CALIFICACI'!DJ38</f>
        <v>0</v>
      </c>
      <c r="DY320" s="664">
        <f>'3A 2025-2026 REPORTE CALIFICACI'!DK38</f>
        <v>94</v>
      </c>
      <c r="DZ320" s="664">
        <f>'3A 2025-2026 REPORTE CALIFICACI'!DL38</f>
        <v>100</v>
      </c>
      <c r="EA320" s="664">
        <f>'3A 2025-2026 REPORTE CALIFICACI'!DM38</f>
        <v>99</v>
      </c>
      <c r="EB320" s="664">
        <f>'3A 2025-2026 REPORTE CALIFICACI'!DN38</f>
        <v>0</v>
      </c>
      <c r="EC320" s="664">
        <f>'3A 2025-2026 REPORTE CALIFICACI'!DO38</f>
        <v>96</v>
      </c>
      <c r="ED320" s="664">
        <f>'3A 2025-2026 REPORTE CALIFICACI'!DP38</f>
        <v>100</v>
      </c>
      <c r="EE320" s="664">
        <f>'3A 2025-2026 REPORTE CALIFICACI'!DQ38</f>
        <v>99</v>
      </c>
      <c r="EF320" s="664">
        <f>'3A 2025-2026 REPORTE CALIFICACI'!DR38</f>
        <v>0</v>
      </c>
      <c r="EG320" s="716">
        <f>'3A 2025-2026 REPORTE CALIFICACI'!DS38</f>
        <v>75</v>
      </c>
      <c r="EH320" s="716">
        <f>'3A 2025-2026 REPORTE CALIFICACI'!DT38</f>
        <v>73.5</v>
      </c>
      <c r="EI320" s="716">
        <f>'3A 2025-2026 REPORTE CALIFICACI'!DU38</f>
        <v>73.25</v>
      </c>
      <c r="EJ320" s="716">
        <f>'3A 2025-2026 REPORTE CALIFICACI'!DV38</f>
        <v>73.75</v>
      </c>
      <c r="EK320" s="664"/>
      <c r="EL320" s="664"/>
      <c r="EM320" s="664"/>
      <c r="EN320" s="664"/>
      <c r="EO320" s="664"/>
      <c r="EP320" s="664"/>
      <c r="EQ320" s="664"/>
      <c r="ER320" s="664"/>
      <c r="ES320" s="664"/>
      <c r="ET320" s="664"/>
      <c r="EU320" s="664"/>
      <c r="EV320" s="664"/>
      <c r="EW320" s="664"/>
      <c r="EX320" s="664"/>
      <c r="EY320" s="666"/>
    </row>
    <row r="321" ht="52.5" customHeight="1">
      <c r="A321" s="661"/>
      <c r="B321" s="47"/>
      <c r="C321" s="663" t="s">
        <v>1018</v>
      </c>
      <c r="D321" s="664">
        <f>'3A 2025-2026 REPORTE CALIFICACI'!EK35</f>
        <v>79</v>
      </c>
      <c r="E321" s="664">
        <f>'3A 2025-2026 REPORTE CALIFICACI'!EL35</f>
        <v>90</v>
      </c>
      <c r="F321" s="664">
        <f>'3A 2025-2026 REPORTE CALIFICACI'!EM35</f>
        <v>91</v>
      </c>
      <c r="G321" s="665">
        <f>'3A 2025-2026 REPORTE CALIFICACI'!EN35</f>
        <v>0</v>
      </c>
      <c r="H321" s="664">
        <f>'3A 2025-2026 REPORTE CALIFICACI'!EO35</f>
        <v>79</v>
      </c>
      <c r="I321" s="664">
        <f>'3A 2025-2026 REPORTE CALIFICACI'!EP35</f>
        <v>88</v>
      </c>
      <c r="J321" s="664">
        <f>'3A 2025-2026 REPORTE CALIFICACI'!EQ35</f>
        <v>94</v>
      </c>
      <c r="K321" s="664">
        <f>'3A 2025-2026 REPORTE CALIFICACI'!ER35</f>
        <v>0</v>
      </c>
      <c r="L321" s="664">
        <f>'3A 2025-2026 REPORTE CALIFICACI'!ES35</f>
        <v>92</v>
      </c>
      <c r="M321" s="665">
        <f>'3A 2025-2026 REPORTE CALIFICACI'!ET35</f>
        <v>85</v>
      </c>
      <c r="N321" s="665">
        <f>'3A 2025-2026 REPORTE CALIFICACI'!EU35</f>
        <v>90</v>
      </c>
      <c r="O321" s="664">
        <f>'3A 2025-2026 REPORTE CALIFICACI'!EV35</f>
        <v>0</v>
      </c>
      <c r="P321" s="665">
        <f>'3A 2025-2026 REPORTE CALIFICACI'!EW35</f>
        <v>86</v>
      </c>
      <c r="Q321" s="665">
        <f>'3A 2025-2026 REPORTE CALIFICACI'!EX35</f>
        <v>83</v>
      </c>
      <c r="R321" s="665">
        <f>'3A 2025-2026 REPORTE CALIFICACI'!EY35</f>
        <v>82</v>
      </c>
      <c r="S321" s="665">
        <f>'3A 2025-2026 REPORTE CALIFICACI'!EZ35</f>
        <v>0</v>
      </c>
      <c r="T321" s="716">
        <f>'3A 2025-2026 REPORTE CALIFICACI'!FA35</f>
        <v>65</v>
      </c>
      <c r="U321" s="716">
        <f>'3A 2025-2026 REPORTE CALIFICACI'!FB35</f>
        <v>65.25</v>
      </c>
      <c r="V321" s="716">
        <f>'3A 2025-2026 REPORTE CALIFICACI'!FC35</f>
        <v>66.75</v>
      </c>
      <c r="W321" s="716">
        <f>'3A 2025-2026 REPORTE CALIFICACI'!FD35</f>
        <v>62.75</v>
      </c>
      <c r="X321" s="665">
        <f>'3A 2025-2026 REPORTE CALIFICACI'!FE35</f>
        <v>64.9375</v>
      </c>
      <c r="Y321" s="717">
        <f>'3A 2025-2026 REPORTE CALIFICACI'!FF35</f>
        <v>0.6410620915</v>
      </c>
      <c r="Z321" s="665">
        <f>'3A 2025-2026 REPORTE CALIFICACI'!FG35</f>
        <v>32.46875</v>
      </c>
      <c r="AA321" s="665" t="str">
        <f>'3A 2025-2026 REPORTE CALIFICACI'!FH35</f>
        <v/>
      </c>
      <c r="AB321" s="665" t="str">
        <f>'3A 2025-2026 REPORTE CALIFICACI'!FI35</f>
        <v/>
      </c>
      <c r="AC321" s="665">
        <f>'3A 2025-2026 REPORTE CALIFICACI'!FJ35</f>
        <v>32</v>
      </c>
      <c r="AD321" s="665">
        <f>'3A 2025-2026 REPORTE CALIFICACI'!FK35</f>
        <v>19.48125</v>
      </c>
      <c r="AE321" s="665" t="str">
        <f>'3A 2025-2026 REPORTE CALIFICACI'!FL35</f>
        <v/>
      </c>
      <c r="AF321" s="665" t="str">
        <f>'3A 2025-2026 REPORTE CALIFICACI'!FM35</f>
        <v/>
      </c>
      <c r="AG321" s="665">
        <f>'3A 2025-2026 REPORTE CALIFICACI'!FN35</f>
        <v>19</v>
      </c>
      <c r="AH321" s="664" t="str">
        <f>'3A 2025-2026 REPORTE CALIFICACI'!FO35</f>
        <v/>
      </c>
      <c r="AI321" s="665" t="str">
        <f>'3A 2025-2026 REPORTE CALIFICACI'!FP35</f>
        <v/>
      </c>
      <c r="AJ321" s="664" t="str">
        <f>'3A 2025-2026 REPORTE CALIFICACI'!FQ35</f>
        <v/>
      </c>
      <c r="AK321" s="664" t="str">
        <f>'3A 2025-2026 REPORTE CALIFICACI'!FR35</f>
        <v>R</v>
      </c>
      <c r="AL321" s="666"/>
      <c r="AM321" s="667"/>
      <c r="AN321" s="661"/>
      <c r="AO321" s="47"/>
      <c r="AP321" s="663" t="s">
        <v>1018</v>
      </c>
      <c r="AQ321" s="664">
        <f>'3A 2025-2026 REPORTE CALIFICACI'!EK36</f>
        <v>81</v>
      </c>
      <c r="AR321" s="664">
        <f>'3A 2025-2026 REPORTE CALIFICACI'!EL36</f>
        <v>82</v>
      </c>
      <c r="AS321" s="664">
        <f>'3A 2025-2026 REPORTE CALIFICACI'!EM36</f>
        <v>87</v>
      </c>
      <c r="AT321" s="665">
        <f>'3A 2025-2026 REPORTE CALIFICACI'!EN36</f>
        <v>0</v>
      </c>
      <c r="AU321" s="664">
        <f>'3A 2025-2026 REPORTE CALIFICACI'!EO36</f>
        <v>83</v>
      </c>
      <c r="AV321" s="664">
        <f>'3A 2025-2026 REPORTE CALIFICACI'!EP36</f>
        <v>75</v>
      </c>
      <c r="AW321" s="664">
        <f>'3A 2025-2026 REPORTE CALIFICACI'!EQ36</f>
        <v>88</v>
      </c>
      <c r="AX321" s="664">
        <f>'3A 2025-2026 REPORTE CALIFICACI'!ER36</f>
        <v>0</v>
      </c>
      <c r="AY321" s="664">
        <f>'3A 2025-2026 REPORTE CALIFICACI'!ES36</f>
        <v>94</v>
      </c>
      <c r="AZ321" s="665">
        <f>'3A 2025-2026 REPORTE CALIFICACI'!ET36</f>
        <v>85</v>
      </c>
      <c r="BA321" s="665">
        <f>'3A 2025-2026 REPORTE CALIFICACI'!EU36</f>
        <v>87</v>
      </c>
      <c r="BB321" s="664">
        <f>'3A 2025-2026 REPORTE CALIFICACI'!EV36</f>
        <v>0</v>
      </c>
      <c r="BC321" s="665">
        <f>'3A 2025-2026 REPORTE CALIFICACI'!EW36</f>
        <v>46</v>
      </c>
      <c r="BD321" s="665">
        <f>'3A 2025-2026 REPORTE CALIFICACI'!EX36</f>
        <v>82</v>
      </c>
      <c r="BE321" s="665">
        <f>'3A 2025-2026 REPORTE CALIFICACI'!EY36</f>
        <v>73</v>
      </c>
      <c r="BF321" s="665">
        <f>'3A 2025-2026 REPORTE CALIFICACI'!EZ36</f>
        <v>0</v>
      </c>
      <c r="BG321" s="716">
        <f>'3A 2025-2026 REPORTE CALIFICACI'!FA36</f>
        <v>62.5</v>
      </c>
      <c r="BH321" s="716">
        <f>'3A 2025-2026 REPORTE CALIFICACI'!FB36</f>
        <v>61.5</v>
      </c>
      <c r="BI321" s="716">
        <f>'3A 2025-2026 REPORTE CALIFICACI'!FC36</f>
        <v>66.5</v>
      </c>
      <c r="BJ321" s="716">
        <f>'3A 2025-2026 REPORTE CALIFICACI'!FD36</f>
        <v>50.25</v>
      </c>
      <c r="BK321" s="665">
        <f>'3A 2025-2026 REPORTE CALIFICACI'!FE36</f>
        <v>60.1875</v>
      </c>
      <c r="BL321" s="717">
        <f>'3A 2025-2026 REPORTE CALIFICACI'!FF36</f>
        <v>0.695</v>
      </c>
      <c r="BM321" s="665">
        <f>'3A 2025-2026 REPORTE CALIFICACI'!FG36</f>
        <v>30.09375</v>
      </c>
      <c r="BN321" s="665" t="str">
        <f>'3A 2025-2026 REPORTE CALIFICACI'!FH36</f>
        <v/>
      </c>
      <c r="BO321" s="665" t="str">
        <f>'3A 2025-2026 REPORTE CALIFICACI'!FI36</f>
        <v/>
      </c>
      <c r="BP321" s="665">
        <f>'3A 2025-2026 REPORTE CALIFICACI'!FJ36</f>
        <v>30</v>
      </c>
      <c r="BQ321" s="665">
        <f>'3A 2025-2026 REPORTE CALIFICACI'!FK36</f>
        <v>18.05625</v>
      </c>
      <c r="BR321" s="665" t="str">
        <f>'3A 2025-2026 REPORTE CALIFICACI'!FL36</f>
        <v/>
      </c>
      <c r="BS321" s="665" t="str">
        <f>'3A 2025-2026 REPORTE CALIFICACI'!FM36</f>
        <v/>
      </c>
      <c r="BT321" s="665">
        <f>'3A 2025-2026 REPORTE CALIFICACI'!FN36</f>
        <v>18</v>
      </c>
      <c r="BU321" s="664" t="str">
        <f>'3A 2025-2026 REPORTE CALIFICACI'!FO36</f>
        <v/>
      </c>
      <c r="BV321" s="665" t="str">
        <f>'3A 2025-2026 REPORTE CALIFICACI'!FP36</f>
        <v/>
      </c>
      <c r="BW321" s="664" t="str">
        <f>'3A 2025-2026 REPORTE CALIFICACI'!FQ36</f>
        <v/>
      </c>
      <c r="BX321" s="664" t="str">
        <f>'3A 2025-2026 REPORTE CALIFICACI'!FR36</f>
        <v>R</v>
      </c>
      <c r="BY321" s="666"/>
      <c r="BZ321" s="667"/>
      <c r="CA321" s="661"/>
      <c r="CB321" s="47"/>
      <c r="CC321" s="663" t="s">
        <v>1018</v>
      </c>
      <c r="CD321" s="664">
        <f>'3A 2025-2026 REPORTE CALIFICACI'!EK37</f>
        <v>78</v>
      </c>
      <c r="CE321" s="664">
        <f>'3A 2025-2026 REPORTE CALIFICACI'!EL37</f>
        <v>72</v>
      </c>
      <c r="CF321" s="664">
        <f>'3A 2025-2026 REPORTE CALIFICACI'!EM37</f>
        <v>81</v>
      </c>
      <c r="CG321" s="665">
        <f>'3A 2025-2026 REPORTE CALIFICACI'!EN37</f>
        <v>0</v>
      </c>
      <c r="CH321" s="664">
        <f>'3A 2025-2026 REPORTE CALIFICACI'!EO37</f>
        <v>76</v>
      </c>
      <c r="CI321" s="664">
        <f>'3A 2025-2026 REPORTE CALIFICACI'!EP37</f>
        <v>72</v>
      </c>
      <c r="CJ321" s="664">
        <f>'3A 2025-2026 REPORTE CALIFICACI'!EQ37</f>
        <v>90</v>
      </c>
      <c r="CK321" s="664">
        <f>'3A 2025-2026 REPORTE CALIFICACI'!ER37</f>
        <v>0</v>
      </c>
      <c r="CL321" s="664">
        <f>'3A 2025-2026 REPORTE CALIFICACI'!ES37</f>
        <v>86</v>
      </c>
      <c r="CM321" s="665">
        <f>'3A 2025-2026 REPORTE CALIFICACI'!ET37</f>
        <v>89</v>
      </c>
      <c r="CN321" s="665">
        <f>'3A 2025-2026 REPORTE CALIFICACI'!EU37</f>
        <v>87</v>
      </c>
      <c r="CO321" s="664">
        <f>'3A 2025-2026 REPORTE CALIFICACI'!EV37</f>
        <v>0</v>
      </c>
      <c r="CP321" s="665">
        <f>'3A 2025-2026 REPORTE CALIFICACI'!EW37</f>
        <v>76</v>
      </c>
      <c r="CQ321" s="665">
        <f>'3A 2025-2026 REPORTE CALIFICACI'!EX37</f>
        <v>74</v>
      </c>
      <c r="CR321" s="665">
        <f>'3A 2025-2026 REPORTE CALIFICACI'!EY37</f>
        <v>81</v>
      </c>
      <c r="CS321" s="665">
        <f>'3A 2025-2026 REPORTE CALIFICACI'!EZ37</f>
        <v>0</v>
      </c>
      <c r="CT321" s="716">
        <f>'3A 2025-2026 REPORTE CALIFICACI'!FA37</f>
        <v>57.75</v>
      </c>
      <c r="CU321" s="716">
        <f>'3A 2025-2026 REPORTE CALIFICACI'!FB37</f>
        <v>59.5</v>
      </c>
      <c r="CV321" s="716">
        <f>'3A 2025-2026 REPORTE CALIFICACI'!FC37</f>
        <v>65.5</v>
      </c>
      <c r="CW321" s="716">
        <f>'3A 2025-2026 REPORTE CALIFICACI'!FD37</f>
        <v>57.75</v>
      </c>
      <c r="CX321" s="664"/>
      <c r="CY321" s="664"/>
      <c r="CZ321" s="664"/>
      <c r="DA321" s="664"/>
      <c r="DB321" s="664"/>
      <c r="DC321" s="664"/>
      <c r="DD321" s="664"/>
      <c r="DE321" s="664"/>
      <c r="DF321" s="664"/>
      <c r="DG321" s="664"/>
      <c r="DH321" s="664"/>
      <c r="DI321" s="664"/>
      <c r="DJ321" s="664"/>
      <c r="DK321" s="664"/>
      <c r="DL321" s="666"/>
      <c r="DM321" s="667"/>
      <c r="DN321" s="661"/>
      <c r="DO321" s="47"/>
      <c r="DP321" s="663" t="s">
        <v>1018</v>
      </c>
      <c r="DQ321" s="664">
        <f>'3A 2025-2026 REPORTE CALIFICACI'!EK38</f>
        <v>93</v>
      </c>
      <c r="DR321" s="664">
        <f>'3A 2025-2026 REPORTE CALIFICACI'!EL38</f>
        <v>97</v>
      </c>
      <c r="DS321" s="664">
        <f>'3A 2025-2026 REPORTE CALIFICACI'!EM38</f>
        <v>91</v>
      </c>
      <c r="DT321" s="665">
        <f>'3A 2025-2026 REPORTE CALIFICACI'!EN38</f>
        <v>0</v>
      </c>
      <c r="DU321" s="664">
        <f>'3A 2025-2026 REPORTE CALIFICACI'!EO38</f>
        <v>95</v>
      </c>
      <c r="DV321" s="664">
        <f>'3A 2025-2026 REPORTE CALIFICACI'!EP38</f>
        <v>100</v>
      </c>
      <c r="DW321" s="664">
        <f>'3A 2025-2026 REPORTE CALIFICACI'!EQ38</f>
        <v>92</v>
      </c>
      <c r="DX321" s="664">
        <f>'3A 2025-2026 REPORTE CALIFICACI'!ER38</f>
        <v>0</v>
      </c>
      <c r="DY321" s="664">
        <f>'3A 2025-2026 REPORTE CALIFICACI'!ES38</f>
        <v>96</v>
      </c>
      <c r="DZ321" s="665">
        <f>'3A 2025-2026 REPORTE CALIFICACI'!ET38</f>
        <v>100</v>
      </c>
      <c r="EA321" s="665">
        <f>'3A 2025-2026 REPORTE CALIFICACI'!EU38</f>
        <v>95</v>
      </c>
      <c r="EB321" s="664">
        <f>'3A 2025-2026 REPORTE CALIFICACI'!EV38</f>
        <v>0</v>
      </c>
      <c r="EC321" s="665">
        <f>'3A 2025-2026 REPORTE CALIFICACI'!EW38</f>
        <v>94</v>
      </c>
      <c r="ED321" s="665">
        <f>'3A 2025-2026 REPORTE CALIFICACI'!EX38</f>
        <v>97</v>
      </c>
      <c r="EE321" s="665">
        <f>'3A 2025-2026 REPORTE CALIFICACI'!EY38</f>
        <v>98</v>
      </c>
      <c r="EF321" s="665">
        <f>'3A 2025-2026 REPORTE CALIFICACI'!EZ38</f>
        <v>0</v>
      </c>
      <c r="EG321" s="716">
        <f>'3A 2025-2026 REPORTE CALIFICACI'!FA38</f>
        <v>70.25</v>
      </c>
      <c r="EH321" s="716">
        <f>'3A 2025-2026 REPORTE CALIFICACI'!FB38</f>
        <v>71.75</v>
      </c>
      <c r="EI321" s="716">
        <f>'3A 2025-2026 REPORTE CALIFICACI'!FC38</f>
        <v>72.75</v>
      </c>
      <c r="EJ321" s="716">
        <f>'3A 2025-2026 REPORTE CALIFICACI'!FD38</f>
        <v>72.25</v>
      </c>
      <c r="EK321" s="664"/>
      <c r="EL321" s="664"/>
      <c r="EM321" s="664"/>
      <c r="EN321" s="664"/>
      <c r="EO321" s="664"/>
      <c r="EP321" s="664"/>
      <c r="EQ321" s="664"/>
      <c r="ER321" s="664"/>
      <c r="ES321" s="664"/>
      <c r="ET321" s="664"/>
      <c r="EU321" s="664"/>
      <c r="EV321" s="664"/>
      <c r="EW321" s="664"/>
      <c r="EX321" s="664"/>
      <c r="EY321" s="666"/>
    </row>
    <row r="322" ht="52.5" customHeight="1">
      <c r="A322" s="661"/>
      <c r="B322" s="47"/>
      <c r="C322" s="663" t="s">
        <v>1019</v>
      </c>
      <c r="D322" s="664">
        <f>'3A 2025-2026 REPORTE CALIFICACI'!FS35</f>
        <v>82</v>
      </c>
      <c r="E322" s="664">
        <f>'3A 2025-2026 REPORTE CALIFICACI'!FT35</f>
        <v>83</v>
      </c>
      <c r="F322" s="664">
        <f>'3A 2025-2026 REPORTE CALIFICACI'!FU35</f>
        <v>81</v>
      </c>
      <c r="G322" s="664">
        <f>'3A 2025-2026 REPORTE CALIFICACI'!FV35</f>
        <v>0</v>
      </c>
      <c r="H322" s="664">
        <f>'3A 2025-2026 REPORTE CALIFICACI'!FW35</f>
        <v>80</v>
      </c>
      <c r="I322" s="664">
        <f>'3A 2025-2026 REPORTE CALIFICACI'!FX35</f>
        <v>88</v>
      </c>
      <c r="J322" s="664">
        <f>'3A 2025-2026 REPORTE CALIFICACI'!FY35</f>
        <v>79</v>
      </c>
      <c r="K322" s="664">
        <f>'3A 2025-2026 REPORTE CALIFICACI'!FZ35</f>
        <v>0</v>
      </c>
      <c r="L322" s="664">
        <f>'3A 2025-2026 REPORTE CALIFICACI'!GA35</f>
        <v>83</v>
      </c>
      <c r="M322" s="664">
        <f>'3A 2025-2026 REPORTE CALIFICACI'!GB35</f>
        <v>85</v>
      </c>
      <c r="N322" s="664">
        <f>'3A 2025-2026 REPORTE CALIFICACI'!GC35</f>
        <v>81</v>
      </c>
      <c r="O322" s="664">
        <f>'3A 2025-2026 REPORTE CALIFICACI'!GD35</f>
        <v>0</v>
      </c>
      <c r="P322" s="664">
        <f>'3A 2025-2026 REPORTE CALIFICACI'!GE35</f>
        <v>75</v>
      </c>
      <c r="Q322" s="664">
        <f>'3A 2025-2026 REPORTE CALIFICACI'!GF35</f>
        <v>82</v>
      </c>
      <c r="R322" s="664">
        <f>'3A 2025-2026 REPORTE CALIFICACI'!GG35</f>
        <v>77</v>
      </c>
      <c r="S322" s="664">
        <f>'3A 2025-2026 REPORTE CALIFICACI'!GH35</f>
        <v>0</v>
      </c>
      <c r="T322" s="716">
        <f>'3A 2025-2026 REPORTE CALIFICACI'!GI35</f>
        <v>61.5</v>
      </c>
      <c r="U322" s="716">
        <f>'3A 2025-2026 REPORTE CALIFICACI'!GJ35</f>
        <v>61.75</v>
      </c>
      <c r="V322" s="716">
        <f>'3A 2025-2026 REPORTE CALIFICACI'!GK35</f>
        <v>62.25</v>
      </c>
      <c r="W322" s="716">
        <f>'3A 2025-2026 REPORTE CALIFICACI'!GL35</f>
        <v>58.5</v>
      </c>
      <c r="X322" s="665">
        <f>'3A 2025-2026 REPORTE CALIFICACI'!GM35</f>
        <v>61</v>
      </c>
      <c r="Y322" s="717">
        <f>'3A 2025-2026 REPORTE CALIFICACI'!GN35</f>
        <v>0.29</v>
      </c>
      <c r="Z322" s="665">
        <f>'3A 2025-2026 REPORTE CALIFICACI'!GO35</f>
        <v>30.5</v>
      </c>
      <c r="AA322" s="665" t="str">
        <f>'3A 2025-2026 REPORTE CALIFICACI'!GP35</f>
        <v/>
      </c>
      <c r="AB322" s="665" t="str">
        <f>'3A 2025-2026 REPORTE CALIFICACI'!GQ35</f>
        <v/>
      </c>
      <c r="AC322" s="665">
        <f>'3A 2025-2026 REPORTE CALIFICACI'!GR35</f>
        <v>31</v>
      </c>
      <c r="AD322" s="665">
        <f>'3A 2025-2026 REPORTE CALIFICACI'!GS35</f>
        <v>18.3</v>
      </c>
      <c r="AE322" s="665" t="str">
        <f>'3A 2025-2026 REPORTE CALIFICACI'!GT35</f>
        <v/>
      </c>
      <c r="AF322" s="665" t="str">
        <f>'3A 2025-2026 REPORTE CALIFICACI'!GU35</f>
        <v/>
      </c>
      <c r="AG322" s="665">
        <f>'3A 2025-2026 REPORTE CALIFICACI'!GV35</f>
        <v>18</v>
      </c>
      <c r="AH322" s="665">
        <f>'3A 2025-2026 REPORTE CALIFICACI'!GW35</f>
        <v>61</v>
      </c>
      <c r="AI322" s="665" t="str">
        <f>'3A 2025-2026 REPORTE CALIFICACI'!GX35</f>
        <v/>
      </c>
      <c r="AJ322" s="664" t="str">
        <f>'3A 2025-2026 REPORTE CALIFICACI'!GY35</f>
        <v/>
      </c>
      <c r="AK322" s="664" t="str">
        <f>'3A 2025-2026 REPORTE CALIFICACI'!GZ35</f>
        <v>R</v>
      </c>
      <c r="AL322" s="666"/>
      <c r="AM322" s="667"/>
      <c r="AN322" s="661"/>
      <c r="AO322" s="47"/>
      <c r="AP322" s="663" t="s">
        <v>1019</v>
      </c>
      <c r="AQ322" s="664">
        <f>'3A 2025-2026 REPORTE CALIFICACI'!FS36</f>
        <v>82</v>
      </c>
      <c r="AR322" s="664">
        <f>'3A 2025-2026 REPORTE CALIFICACI'!FT36</f>
        <v>93</v>
      </c>
      <c r="AS322" s="664">
        <f>'3A 2025-2026 REPORTE CALIFICACI'!FU36</f>
        <v>80</v>
      </c>
      <c r="AT322" s="664">
        <f>'3A 2025-2026 REPORTE CALIFICACI'!FV36</f>
        <v>0</v>
      </c>
      <c r="AU322" s="664">
        <f>'3A 2025-2026 REPORTE CALIFICACI'!FW36</f>
        <v>80</v>
      </c>
      <c r="AV322" s="664">
        <f>'3A 2025-2026 REPORTE CALIFICACI'!FX36</f>
        <v>94</v>
      </c>
      <c r="AW322" s="664">
        <f>'3A 2025-2026 REPORTE CALIFICACI'!FY36</f>
        <v>78</v>
      </c>
      <c r="AX322" s="664">
        <f>'3A 2025-2026 REPORTE CALIFICACI'!FZ36</f>
        <v>0</v>
      </c>
      <c r="AY322" s="664">
        <f>'3A 2025-2026 REPORTE CALIFICACI'!GA36</f>
        <v>75</v>
      </c>
      <c r="AZ322" s="664">
        <f>'3A 2025-2026 REPORTE CALIFICACI'!GB36</f>
        <v>85</v>
      </c>
      <c r="BA322" s="664">
        <f>'3A 2025-2026 REPORTE CALIFICACI'!GC36</f>
        <v>70</v>
      </c>
      <c r="BB322" s="664">
        <f>'3A 2025-2026 REPORTE CALIFICACI'!GD36</f>
        <v>0</v>
      </c>
      <c r="BC322" s="664">
        <f>'3A 2025-2026 REPORTE CALIFICACI'!GE36</f>
        <v>85</v>
      </c>
      <c r="BD322" s="664">
        <f>'3A 2025-2026 REPORTE CALIFICACI'!GF36</f>
        <v>94</v>
      </c>
      <c r="BE322" s="664">
        <f>'3A 2025-2026 REPORTE CALIFICACI'!GG36</f>
        <v>75</v>
      </c>
      <c r="BF322" s="664">
        <f>'3A 2025-2026 REPORTE CALIFICACI'!GH36</f>
        <v>0</v>
      </c>
      <c r="BG322" s="716">
        <f>'3A 2025-2026 REPORTE CALIFICACI'!GI36</f>
        <v>63.75</v>
      </c>
      <c r="BH322" s="716">
        <f>'3A 2025-2026 REPORTE CALIFICACI'!GJ36</f>
        <v>63</v>
      </c>
      <c r="BI322" s="716">
        <f>'3A 2025-2026 REPORTE CALIFICACI'!GK36</f>
        <v>57.5</v>
      </c>
      <c r="BJ322" s="716">
        <f>'3A 2025-2026 REPORTE CALIFICACI'!GL36</f>
        <v>63.5</v>
      </c>
      <c r="BK322" s="665">
        <f>'3A 2025-2026 REPORTE CALIFICACI'!GM36</f>
        <v>61.9375</v>
      </c>
      <c r="BL322" s="717">
        <f>'3A 2025-2026 REPORTE CALIFICACI'!GN36</f>
        <v>0.29375</v>
      </c>
      <c r="BM322" s="665">
        <f>'3A 2025-2026 REPORTE CALIFICACI'!GO36</f>
        <v>30.96875</v>
      </c>
      <c r="BN322" s="665" t="str">
        <f>'3A 2025-2026 REPORTE CALIFICACI'!GP36</f>
        <v/>
      </c>
      <c r="BO322" s="665" t="str">
        <f>'3A 2025-2026 REPORTE CALIFICACI'!GQ36</f>
        <v/>
      </c>
      <c r="BP322" s="665">
        <f>'3A 2025-2026 REPORTE CALIFICACI'!GR36</f>
        <v>31</v>
      </c>
      <c r="BQ322" s="665">
        <f>'3A 2025-2026 REPORTE CALIFICACI'!GS36</f>
        <v>18.58125</v>
      </c>
      <c r="BR322" s="665" t="str">
        <f>'3A 2025-2026 REPORTE CALIFICACI'!GT36</f>
        <v/>
      </c>
      <c r="BS322" s="665" t="str">
        <f>'3A 2025-2026 REPORTE CALIFICACI'!GU36</f>
        <v/>
      </c>
      <c r="BT322" s="665">
        <f>'3A 2025-2026 REPORTE CALIFICACI'!GV36</f>
        <v>19</v>
      </c>
      <c r="BU322" s="665">
        <f>'3A 2025-2026 REPORTE CALIFICACI'!GW36</f>
        <v>61.9375</v>
      </c>
      <c r="BV322" s="665" t="str">
        <f>'3A 2025-2026 REPORTE CALIFICACI'!GX36</f>
        <v/>
      </c>
      <c r="BW322" s="664" t="str">
        <f>'3A 2025-2026 REPORTE CALIFICACI'!GY36</f>
        <v/>
      </c>
      <c r="BX322" s="664" t="str">
        <f>'3A 2025-2026 REPORTE CALIFICACI'!GZ36</f>
        <v>R</v>
      </c>
      <c r="BY322" s="666"/>
      <c r="BZ322" s="667"/>
      <c r="CA322" s="661"/>
      <c r="CB322" s="47"/>
      <c r="CC322" s="663" t="s">
        <v>1019</v>
      </c>
      <c r="CD322" s="664">
        <f>'3A 2025-2026 REPORTE CALIFICACI'!FS37</f>
        <v>77</v>
      </c>
      <c r="CE322" s="664">
        <f>'3A 2025-2026 REPORTE CALIFICACI'!FT37</f>
        <v>93</v>
      </c>
      <c r="CF322" s="664">
        <f>'3A 2025-2026 REPORTE CALIFICACI'!FU37</f>
        <v>40</v>
      </c>
      <c r="CG322" s="664">
        <f>'3A 2025-2026 REPORTE CALIFICACI'!FV37</f>
        <v>0</v>
      </c>
      <c r="CH322" s="664">
        <f>'3A 2025-2026 REPORTE CALIFICACI'!FW37</f>
        <v>80</v>
      </c>
      <c r="CI322" s="664">
        <f>'3A 2025-2026 REPORTE CALIFICACI'!FX37</f>
        <v>90</v>
      </c>
      <c r="CJ322" s="664">
        <f>'3A 2025-2026 REPORTE CALIFICACI'!FY37</f>
        <v>40</v>
      </c>
      <c r="CK322" s="664">
        <f>'3A 2025-2026 REPORTE CALIFICACI'!FZ37</f>
        <v>0</v>
      </c>
      <c r="CL322" s="664">
        <f>'3A 2025-2026 REPORTE CALIFICACI'!GA37</f>
        <v>90</v>
      </c>
      <c r="CM322" s="664">
        <f>'3A 2025-2026 REPORTE CALIFICACI'!GB37</f>
        <v>90</v>
      </c>
      <c r="CN322" s="664">
        <f>'3A 2025-2026 REPORTE CALIFICACI'!GC37</f>
        <v>40</v>
      </c>
      <c r="CO322" s="664">
        <f>'3A 2025-2026 REPORTE CALIFICACI'!GD37</f>
        <v>0</v>
      </c>
      <c r="CP322" s="664">
        <f>'3A 2025-2026 REPORTE CALIFICACI'!GE37</f>
        <v>80</v>
      </c>
      <c r="CQ322" s="664">
        <f>'3A 2025-2026 REPORTE CALIFICACI'!GF37</f>
        <v>84</v>
      </c>
      <c r="CR322" s="664">
        <f>'3A 2025-2026 REPORTE CALIFICACI'!GG37</f>
        <v>75</v>
      </c>
      <c r="CS322" s="664">
        <f>'3A 2025-2026 REPORTE CALIFICACI'!GH37</f>
        <v>0</v>
      </c>
      <c r="CT322" s="716">
        <f>'3A 2025-2026 REPORTE CALIFICACI'!GI37</f>
        <v>52.5</v>
      </c>
      <c r="CU322" s="716">
        <f>'3A 2025-2026 REPORTE CALIFICACI'!GJ37</f>
        <v>52.5</v>
      </c>
      <c r="CV322" s="716">
        <f>'3A 2025-2026 REPORTE CALIFICACI'!GK37</f>
        <v>55</v>
      </c>
      <c r="CW322" s="716">
        <f>'3A 2025-2026 REPORTE CALIFICACI'!GL37</f>
        <v>59.75</v>
      </c>
      <c r="CX322" s="664"/>
      <c r="CY322" s="664"/>
      <c r="CZ322" s="664"/>
      <c r="DA322" s="664"/>
      <c r="DB322" s="664"/>
      <c r="DC322" s="664"/>
      <c r="DD322" s="664"/>
      <c r="DE322" s="664"/>
      <c r="DF322" s="664"/>
      <c r="DG322" s="664"/>
      <c r="DH322" s="664"/>
      <c r="DI322" s="664"/>
      <c r="DJ322" s="664"/>
      <c r="DK322" s="664"/>
      <c r="DL322" s="666"/>
      <c r="DM322" s="667"/>
      <c r="DN322" s="661"/>
      <c r="DO322" s="47"/>
      <c r="DP322" s="663" t="s">
        <v>1019</v>
      </c>
      <c r="DQ322" s="664">
        <f>'3A 2025-2026 REPORTE CALIFICACI'!FS38</f>
        <v>100</v>
      </c>
      <c r="DR322" s="664">
        <f>'3A 2025-2026 REPORTE CALIFICACI'!FT38</f>
        <v>95</v>
      </c>
      <c r="DS322" s="664">
        <f>'3A 2025-2026 REPORTE CALIFICACI'!FU38</f>
        <v>85</v>
      </c>
      <c r="DT322" s="664">
        <f>'3A 2025-2026 REPORTE CALIFICACI'!FV38</f>
        <v>0</v>
      </c>
      <c r="DU322" s="664">
        <f>'3A 2025-2026 REPORTE CALIFICACI'!FW38</f>
        <v>97</v>
      </c>
      <c r="DV322" s="664">
        <f>'3A 2025-2026 REPORTE CALIFICACI'!FX38</f>
        <v>94</v>
      </c>
      <c r="DW322" s="664">
        <f>'3A 2025-2026 REPORTE CALIFICACI'!FY38</f>
        <v>87</v>
      </c>
      <c r="DX322" s="664">
        <f>'3A 2025-2026 REPORTE CALIFICACI'!FZ38</f>
        <v>0</v>
      </c>
      <c r="DY322" s="664">
        <f>'3A 2025-2026 REPORTE CALIFICACI'!GA38</f>
        <v>97</v>
      </c>
      <c r="DZ322" s="664">
        <f>'3A 2025-2026 REPORTE CALIFICACI'!GB38</f>
        <v>98</v>
      </c>
      <c r="EA322" s="664">
        <f>'3A 2025-2026 REPORTE CALIFICACI'!GC38</f>
        <v>90</v>
      </c>
      <c r="EB322" s="664">
        <f>'3A 2025-2026 REPORTE CALIFICACI'!GD38</f>
        <v>0</v>
      </c>
      <c r="EC322" s="664">
        <f>'3A 2025-2026 REPORTE CALIFICACI'!GE38</f>
        <v>98</v>
      </c>
      <c r="ED322" s="664">
        <f>'3A 2025-2026 REPORTE CALIFICACI'!GF38</f>
        <v>94</v>
      </c>
      <c r="EE322" s="664">
        <f>'3A 2025-2026 REPORTE CALIFICACI'!GG38</f>
        <v>88</v>
      </c>
      <c r="EF322" s="664">
        <f>'3A 2025-2026 REPORTE CALIFICACI'!GH38</f>
        <v>0</v>
      </c>
      <c r="EG322" s="716">
        <f>'3A 2025-2026 REPORTE CALIFICACI'!GI38</f>
        <v>70</v>
      </c>
      <c r="EH322" s="716">
        <f>'3A 2025-2026 REPORTE CALIFICACI'!GJ38</f>
        <v>69.5</v>
      </c>
      <c r="EI322" s="716">
        <f>'3A 2025-2026 REPORTE CALIFICACI'!GK38</f>
        <v>71.25</v>
      </c>
      <c r="EJ322" s="716">
        <f>'3A 2025-2026 REPORTE CALIFICACI'!GL38</f>
        <v>70</v>
      </c>
      <c r="EK322" s="664"/>
      <c r="EL322" s="664"/>
      <c r="EM322" s="664"/>
      <c r="EN322" s="664"/>
      <c r="EO322" s="664"/>
      <c r="EP322" s="664"/>
      <c r="EQ322" s="664"/>
      <c r="ER322" s="664"/>
      <c r="ES322" s="664"/>
      <c r="ET322" s="664"/>
      <c r="EU322" s="664"/>
      <c r="EV322" s="664"/>
      <c r="EW322" s="664"/>
      <c r="EX322" s="664"/>
      <c r="EY322" s="666"/>
    </row>
    <row r="323" ht="52.5" customHeight="1">
      <c r="A323" s="661"/>
      <c r="B323" s="47"/>
      <c r="C323" s="663" t="s">
        <v>1020</v>
      </c>
      <c r="D323" s="664">
        <f>'3A 2025-2026 REPORTE CALIFICACI'!HA35</f>
        <v>80</v>
      </c>
      <c r="E323" s="664">
        <f>'3A 2025-2026 REPORTE CALIFICACI'!HB35</f>
        <v>90</v>
      </c>
      <c r="F323" s="664">
        <f>'3A 2025-2026 REPORTE CALIFICACI'!HC35</f>
        <v>96</v>
      </c>
      <c r="G323" s="664">
        <f>'3A 2025-2026 REPORTE CALIFICACI'!HD35</f>
        <v>0</v>
      </c>
      <c r="H323" s="664">
        <f>'3A 2025-2026 REPORTE CALIFICACI'!HE35</f>
        <v>71</v>
      </c>
      <c r="I323" s="664">
        <f>'3A 2025-2026 REPORTE CALIFICACI'!HF35</f>
        <v>85</v>
      </c>
      <c r="J323" s="664">
        <f>'3A 2025-2026 REPORTE CALIFICACI'!HG35</f>
        <v>84</v>
      </c>
      <c r="K323" s="664">
        <f>'3A 2025-2026 REPORTE CALIFICACI'!HH35</f>
        <v>0</v>
      </c>
      <c r="L323" s="664">
        <f>'3A 2025-2026 REPORTE CALIFICACI'!HI35</f>
        <v>73</v>
      </c>
      <c r="M323" s="664">
        <f>'3A 2025-2026 REPORTE CALIFICACI'!HJ35</f>
        <v>82</v>
      </c>
      <c r="N323" s="664">
        <f>'3A 2025-2026 REPORTE CALIFICACI'!HK35</f>
        <v>88</v>
      </c>
      <c r="O323" s="664">
        <f>'3A 2025-2026 REPORTE CALIFICACI'!HL35</f>
        <v>0</v>
      </c>
      <c r="P323" s="664">
        <f>'3A 2025-2026 REPORTE CALIFICACI'!HM35</f>
        <v>75</v>
      </c>
      <c r="Q323" s="664">
        <f>'3A 2025-2026 REPORTE CALIFICACI'!HN35</f>
        <v>80</v>
      </c>
      <c r="R323" s="664">
        <f>'3A 2025-2026 REPORTE CALIFICACI'!HO35</f>
        <v>98</v>
      </c>
      <c r="S323" s="664">
        <f>'3A 2025-2026 REPORTE CALIFICACI'!HP35</f>
        <v>0</v>
      </c>
      <c r="T323" s="716">
        <f>'3A 2025-2026 REPORTE CALIFICACI'!HQ35</f>
        <v>66.5</v>
      </c>
      <c r="U323" s="716">
        <f>'3A 2025-2026 REPORTE CALIFICACI'!HR35</f>
        <v>60</v>
      </c>
      <c r="V323" s="716">
        <f>'3A 2025-2026 REPORTE CALIFICACI'!HS35</f>
        <v>60.75</v>
      </c>
      <c r="W323" s="716">
        <f>'3A 2025-2026 REPORTE CALIFICACI'!HT35</f>
        <v>63.25</v>
      </c>
      <c r="X323" s="665">
        <f>'3A 2025-2026 REPORTE CALIFICACI'!HU35</f>
        <v>62.625</v>
      </c>
      <c r="Y323" s="717">
        <f>'3A 2025-2026 REPORTE CALIFICACI'!HV35</f>
        <v>0.4490740741</v>
      </c>
      <c r="Z323" s="665">
        <f>'3A 2025-2026 REPORTE CALIFICACI'!HW35</f>
        <v>31.3125</v>
      </c>
      <c r="AA323" s="665" t="str">
        <f>'3A 2025-2026 REPORTE CALIFICACI'!HX35</f>
        <v/>
      </c>
      <c r="AB323" s="665" t="str">
        <f>'3A 2025-2026 REPORTE CALIFICACI'!HY35</f>
        <v/>
      </c>
      <c r="AC323" s="665">
        <f>'3A 2025-2026 REPORTE CALIFICACI'!HZ35</f>
        <v>31</v>
      </c>
      <c r="AD323" s="665">
        <f>'3A 2025-2026 REPORTE CALIFICACI'!IA35</f>
        <v>18.7875</v>
      </c>
      <c r="AE323" s="665" t="str">
        <f>'3A 2025-2026 REPORTE CALIFICACI'!IB35</f>
        <v/>
      </c>
      <c r="AF323" s="665" t="str">
        <f>'3A 2025-2026 REPORTE CALIFICACI'!IC35</f>
        <v/>
      </c>
      <c r="AG323" s="665">
        <f>'3A 2025-2026 REPORTE CALIFICACI'!ID35</f>
        <v>19</v>
      </c>
      <c r="AH323" s="664" t="str">
        <f>'3A 2025-2026 REPORTE CALIFICACI'!IE35</f>
        <v/>
      </c>
      <c r="AI323" s="665" t="str">
        <f>'3A 2025-2026 REPORTE CALIFICACI'!IF35</f>
        <v/>
      </c>
      <c r="AJ323" s="664" t="str">
        <f>'3A 2025-2026 REPORTE CALIFICACI'!IG35</f>
        <v/>
      </c>
      <c r="AK323" s="664" t="str">
        <f>'3A 2025-2026 REPORTE CALIFICACI'!IH35</f>
        <v>R</v>
      </c>
      <c r="AL323" s="666"/>
      <c r="AM323" s="667"/>
      <c r="AN323" s="661"/>
      <c r="AO323" s="47"/>
      <c r="AP323" s="663" t="s">
        <v>1020</v>
      </c>
      <c r="AQ323" s="664">
        <f>'3A 2025-2026 REPORTE CALIFICACI'!HA36</f>
        <v>83</v>
      </c>
      <c r="AR323" s="664">
        <f>'3A 2025-2026 REPORTE CALIFICACI'!HB36</f>
        <v>85</v>
      </c>
      <c r="AS323" s="664">
        <f>'3A 2025-2026 REPORTE CALIFICACI'!HC36</f>
        <v>90</v>
      </c>
      <c r="AT323" s="664">
        <f>'3A 2025-2026 REPORTE CALIFICACI'!HD36</f>
        <v>0</v>
      </c>
      <c r="AU323" s="664">
        <f>'3A 2025-2026 REPORTE CALIFICACI'!HE36</f>
        <v>78</v>
      </c>
      <c r="AV323" s="664">
        <f>'3A 2025-2026 REPORTE CALIFICACI'!HF36</f>
        <v>86</v>
      </c>
      <c r="AW323" s="664">
        <f>'3A 2025-2026 REPORTE CALIFICACI'!HG36</f>
        <v>80</v>
      </c>
      <c r="AX323" s="664">
        <f>'3A 2025-2026 REPORTE CALIFICACI'!HH36</f>
        <v>0</v>
      </c>
      <c r="AY323" s="664">
        <f>'3A 2025-2026 REPORTE CALIFICACI'!HI36</f>
        <v>76</v>
      </c>
      <c r="AZ323" s="664">
        <f>'3A 2025-2026 REPORTE CALIFICACI'!HJ36</f>
        <v>80</v>
      </c>
      <c r="BA323" s="664">
        <f>'3A 2025-2026 REPORTE CALIFICACI'!HK36</f>
        <v>94</v>
      </c>
      <c r="BB323" s="664">
        <f>'3A 2025-2026 REPORTE CALIFICACI'!HL36</f>
        <v>0</v>
      </c>
      <c r="BC323" s="664">
        <f>'3A 2025-2026 REPORTE CALIFICACI'!HM36</f>
        <v>80</v>
      </c>
      <c r="BD323" s="664">
        <f>'3A 2025-2026 REPORTE CALIFICACI'!HN36</f>
        <v>78</v>
      </c>
      <c r="BE323" s="664">
        <f>'3A 2025-2026 REPORTE CALIFICACI'!HO36</f>
        <v>88</v>
      </c>
      <c r="BF323" s="664">
        <f>'3A 2025-2026 REPORTE CALIFICACI'!HP36</f>
        <v>0</v>
      </c>
      <c r="BG323" s="716">
        <f>'3A 2025-2026 REPORTE CALIFICACI'!HQ36</f>
        <v>64.5</v>
      </c>
      <c r="BH323" s="716">
        <f>'3A 2025-2026 REPORTE CALIFICACI'!HR36</f>
        <v>61</v>
      </c>
      <c r="BI323" s="716">
        <f>'3A 2025-2026 REPORTE CALIFICACI'!HS36</f>
        <v>62.5</v>
      </c>
      <c r="BJ323" s="716">
        <f>'3A 2025-2026 REPORTE CALIFICACI'!HT36</f>
        <v>61.5</v>
      </c>
      <c r="BK323" s="665">
        <f>'3A 2025-2026 REPORTE CALIFICACI'!HU36</f>
        <v>62.375</v>
      </c>
      <c r="BL323" s="717">
        <f>'3A 2025-2026 REPORTE CALIFICACI'!HV36</f>
        <v>0.4675925926</v>
      </c>
      <c r="BM323" s="665">
        <f>'3A 2025-2026 REPORTE CALIFICACI'!HW36</f>
        <v>31.1875</v>
      </c>
      <c r="BN323" s="665" t="str">
        <f>'3A 2025-2026 REPORTE CALIFICACI'!HX36</f>
        <v/>
      </c>
      <c r="BO323" s="665" t="str">
        <f>'3A 2025-2026 REPORTE CALIFICACI'!HY36</f>
        <v/>
      </c>
      <c r="BP323" s="665">
        <f>'3A 2025-2026 REPORTE CALIFICACI'!HZ36</f>
        <v>31</v>
      </c>
      <c r="BQ323" s="665">
        <f>'3A 2025-2026 REPORTE CALIFICACI'!IA36</f>
        <v>18.7125</v>
      </c>
      <c r="BR323" s="665" t="str">
        <f>'3A 2025-2026 REPORTE CALIFICACI'!IB36</f>
        <v/>
      </c>
      <c r="BS323" s="665" t="str">
        <f>'3A 2025-2026 REPORTE CALIFICACI'!IC36</f>
        <v/>
      </c>
      <c r="BT323" s="665">
        <f>'3A 2025-2026 REPORTE CALIFICACI'!ID36</f>
        <v>19</v>
      </c>
      <c r="BU323" s="664" t="str">
        <f>'3A 2025-2026 REPORTE CALIFICACI'!IE36</f>
        <v/>
      </c>
      <c r="BV323" s="665" t="str">
        <f>'3A 2025-2026 REPORTE CALIFICACI'!IF36</f>
        <v/>
      </c>
      <c r="BW323" s="664" t="str">
        <f>'3A 2025-2026 REPORTE CALIFICACI'!IG36</f>
        <v/>
      </c>
      <c r="BX323" s="664" t="str">
        <f>'3A 2025-2026 REPORTE CALIFICACI'!IH36</f>
        <v>R</v>
      </c>
      <c r="BY323" s="666"/>
      <c r="BZ323" s="667"/>
      <c r="CA323" s="661"/>
      <c r="CB323" s="47"/>
      <c r="CC323" s="663" t="s">
        <v>1020</v>
      </c>
      <c r="CD323" s="664">
        <f>'3A 2025-2026 REPORTE CALIFICACI'!HA37</f>
        <v>90</v>
      </c>
      <c r="CE323" s="664">
        <f>'3A 2025-2026 REPORTE CALIFICACI'!HB37</f>
        <v>96</v>
      </c>
      <c r="CF323" s="664">
        <f>'3A 2025-2026 REPORTE CALIFICACI'!HC37</f>
        <v>92</v>
      </c>
      <c r="CG323" s="664">
        <f>'3A 2025-2026 REPORTE CALIFICACI'!HD37</f>
        <v>0</v>
      </c>
      <c r="CH323" s="664">
        <f>'3A 2025-2026 REPORTE CALIFICACI'!HE37</f>
        <v>83</v>
      </c>
      <c r="CI323" s="664">
        <f>'3A 2025-2026 REPORTE CALIFICACI'!HF37</f>
        <v>90</v>
      </c>
      <c r="CJ323" s="664">
        <f>'3A 2025-2026 REPORTE CALIFICACI'!HG37</f>
        <v>94</v>
      </c>
      <c r="CK323" s="664">
        <f>'3A 2025-2026 REPORTE CALIFICACI'!HH37</f>
        <v>0</v>
      </c>
      <c r="CL323" s="664">
        <f>'3A 2025-2026 REPORTE CALIFICACI'!HI37</f>
        <v>93</v>
      </c>
      <c r="CM323" s="664">
        <f>'3A 2025-2026 REPORTE CALIFICACI'!HJ37</f>
        <v>91</v>
      </c>
      <c r="CN323" s="664">
        <f>'3A 2025-2026 REPORTE CALIFICACI'!HK37</f>
        <v>85</v>
      </c>
      <c r="CO323" s="664">
        <f>'3A 2025-2026 REPORTE CALIFICACI'!HL37</f>
        <v>0</v>
      </c>
      <c r="CP323" s="664">
        <f>'3A 2025-2026 REPORTE CALIFICACI'!HM37</f>
        <v>85</v>
      </c>
      <c r="CQ323" s="664">
        <f>'3A 2025-2026 REPORTE CALIFICACI'!HN37</f>
        <v>82</v>
      </c>
      <c r="CR323" s="664">
        <f>'3A 2025-2026 REPORTE CALIFICACI'!HO37</f>
        <v>87</v>
      </c>
      <c r="CS323" s="664">
        <f>'3A 2025-2026 REPORTE CALIFICACI'!HP37</f>
        <v>0</v>
      </c>
      <c r="CT323" s="716">
        <f>'3A 2025-2026 REPORTE CALIFICACI'!HQ37</f>
        <v>69.5</v>
      </c>
      <c r="CU323" s="716">
        <f>'3A 2025-2026 REPORTE CALIFICACI'!HR37</f>
        <v>66.75</v>
      </c>
      <c r="CV323" s="716">
        <f>'3A 2025-2026 REPORTE CALIFICACI'!HS37</f>
        <v>67.25</v>
      </c>
      <c r="CW323" s="716">
        <f>'3A 2025-2026 REPORTE CALIFICACI'!HT37</f>
        <v>63.5</v>
      </c>
      <c r="CX323" s="664"/>
      <c r="CY323" s="664"/>
      <c r="CZ323" s="664"/>
      <c r="DA323" s="664"/>
      <c r="DB323" s="664"/>
      <c r="DC323" s="664"/>
      <c r="DD323" s="664"/>
      <c r="DE323" s="664"/>
      <c r="DF323" s="664"/>
      <c r="DG323" s="664"/>
      <c r="DH323" s="664"/>
      <c r="DI323" s="664"/>
      <c r="DJ323" s="664"/>
      <c r="DK323" s="664"/>
      <c r="DL323" s="666"/>
      <c r="DM323" s="667"/>
      <c r="DN323" s="661"/>
      <c r="DO323" s="47"/>
      <c r="DP323" s="663" t="s">
        <v>1020</v>
      </c>
      <c r="DQ323" s="664">
        <f>'3A 2025-2026 REPORTE CALIFICACI'!HA38</f>
        <v>97</v>
      </c>
      <c r="DR323" s="664">
        <f>'3A 2025-2026 REPORTE CALIFICACI'!HB38</f>
        <v>97</v>
      </c>
      <c r="DS323" s="664">
        <f>'3A 2025-2026 REPORTE CALIFICACI'!HC38</f>
        <v>97</v>
      </c>
      <c r="DT323" s="664">
        <f>'3A 2025-2026 REPORTE CALIFICACI'!HD38</f>
        <v>0</v>
      </c>
      <c r="DU323" s="664">
        <f>'3A 2025-2026 REPORTE CALIFICACI'!HE38</f>
        <v>96</v>
      </c>
      <c r="DV323" s="664">
        <f>'3A 2025-2026 REPORTE CALIFICACI'!HF38</f>
        <v>94</v>
      </c>
      <c r="DW323" s="664">
        <f>'3A 2025-2026 REPORTE CALIFICACI'!HG38</f>
        <v>98</v>
      </c>
      <c r="DX323" s="664">
        <f>'3A 2025-2026 REPORTE CALIFICACI'!HH38</f>
        <v>0</v>
      </c>
      <c r="DY323" s="664">
        <f>'3A 2025-2026 REPORTE CALIFICACI'!HI38</f>
        <v>85</v>
      </c>
      <c r="DZ323" s="664">
        <f>'3A 2025-2026 REPORTE CALIFICACI'!HJ38</f>
        <v>95</v>
      </c>
      <c r="EA323" s="664">
        <f>'3A 2025-2026 REPORTE CALIFICACI'!HK38</f>
        <v>100</v>
      </c>
      <c r="EB323" s="664">
        <f>'3A 2025-2026 REPORTE CALIFICACI'!HL38</f>
        <v>0</v>
      </c>
      <c r="EC323" s="664">
        <f>'3A 2025-2026 REPORTE CALIFICACI'!HM38</f>
        <v>96</v>
      </c>
      <c r="ED323" s="664">
        <f>'3A 2025-2026 REPORTE CALIFICACI'!HN38</f>
        <v>90</v>
      </c>
      <c r="EE323" s="664">
        <f>'3A 2025-2026 REPORTE CALIFICACI'!HO38</f>
        <v>98</v>
      </c>
      <c r="EF323" s="664">
        <f>'3A 2025-2026 REPORTE CALIFICACI'!HP38</f>
        <v>0</v>
      </c>
      <c r="EG323" s="716">
        <f>'3A 2025-2026 REPORTE CALIFICACI'!HQ38</f>
        <v>72.75</v>
      </c>
      <c r="EH323" s="716">
        <f>'3A 2025-2026 REPORTE CALIFICACI'!HR38</f>
        <v>72</v>
      </c>
      <c r="EI323" s="716">
        <f>'3A 2025-2026 REPORTE CALIFICACI'!HS38</f>
        <v>70</v>
      </c>
      <c r="EJ323" s="716">
        <f>'3A 2025-2026 REPORTE CALIFICACI'!HT38</f>
        <v>71</v>
      </c>
      <c r="EK323" s="664"/>
      <c r="EL323" s="664"/>
      <c r="EM323" s="664"/>
      <c r="EN323" s="664"/>
      <c r="EO323" s="664"/>
      <c r="EP323" s="664"/>
      <c r="EQ323" s="664"/>
      <c r="ER323" s="664"/>
      <c r="ES323" s="664"/>
      <c r="ET323" s="664"/>
      <c r="EU323" s="664"/>
      <c r="EV323" s="664"/>
      <c r="EW323" s="664"/>
      <c r="EX323" s="664"/>
      <c r="EY323" s="666"/>
    </row>
    <row r="324" ht="52.5" customHeight="1">
      <c r="A324" s="661"/>
      <c r="B324" s="47"/>
      <c r="C324" s="663" t="s">
        <v>1021</v>
      </c>
      <c r="D324" s="664">
        <f>'3A 2025-2026 REPORTE CALIFICACI'!II35</f>
        <v>76</v>
      </c>
      <c r="E324" s="664">
        <f>'3A 2025-2026 REPORTE CALIFICACI'!IJ35</f>
        <v>80</v>
      </c>
      <c r="F324" s="664">
        <f>'3A 2025-2026 REPORTE CALIFICACI'!IK35</f>
        <v>88</v>
      </c>
      <c r="G324" s="664">
        <f>'3A 2025-2026 REPORTE CALIFICACI'!IL35</f>
        <v>0</v>
      </c>
      <c r="H324" s="664">
        <f>'3A 2025-2026 REPORTE CALIFICACI'!IM35</f>
        <v>80</v>
      </c>
      <c r="I324" s="664">
        <f>'3A 2025-2026 REPORTE CALIFICACI'!IN35</f>
        <v>83</v>
      </c>
      <c r="J324" s="664">
        <f>'3A 2025-2026 REPORTE CALIFICACI'!IO35</f>
        <v>92</v>
      </c>
      <c r="K324" s="664">
        <f>'3A 2025-2026 REPORTE CALIFICACI'!IP35</f>
        <v>0</v>
      </c>
      <c r="L324" s="664">
        <f>'3A 2025-2026 REPORTE CALIFICACI'!IQ35</f>
        <v>86</v>
      </c>
      <c r="M324" s="664">
        <f>'3A 2025-2026 REPORTE CALIFICACI'!IR35</f>
        <v>84</v>
      </c>
      <c r="N324" s="664">
        <f>'3A 2025-2026 REPORTE CALIFICACI'!IS35</f>
        <v>87</v>
      </c>
      <c r="O324" s="664">
        <f>'3A 2025-2026 REPORTE CALIFICACI'!IT35</f>
        <v>0</v>
      </c>
      <c r="P324" s="664">
        <f>'3A 2025-2026 REPORTE CALIFICACI'!IU35</f>
        <v>82</v>
      </c>
      <c r="Q324" s="664">
        <f>'3A 2025-2026 REPORTE CALIFICACI'!IV35</f>
        <v>87</v>
      </c>
      <c r="R324" s="664">
        <f>'3A 2025-2026 REPORTE CALIFICACI'!IW35</f>
        <v>90</v>
      </c>
      <c r="S324" s="664">
        <f>'3A 2025-2026 REPORTE CALIFICACI'!IX35</f>
        <v>0</v>
      </c>
      <c r="T324" s="716">
        <f>'3A 2025-2026 REPORTE CALIFICACI'!IY35</f>
        <v>61</v>
      </c>
      <c r="U324" s="716">
        <f>'3A 2025-2026 REPORTE CALIFICACI'!IZ35</f>
        <v>63.75</v>
      </c>
      <c r="V324" s="716">
        <f>'3A 2025-2026 REPORTE CALIFICACI'!JA35</f>
        <v>64.25</v>
      </c>
      <c r="W324" s="716">
        <f>'3A 2025-2026 REPORTE CALIFICACI'!JB35</f>
        <v>64.75</v>
      </c>
      <c r="X324" s="665">
        <f>'3A 2025-2026 REPORTE CALIFICACI'!JC35</f>
        <v>63.4375</v>
      </c>
      <c r="Y324" s="717">
        <f>'3A 2025-2026 REPORTE CALIFICACI'!JD35</f>
        <v>0.6633333333</v>
      </c>
      <c r="Z324" s="665">
        <f>'3A 2025-2026 REPORTE CALIFICACI'!JE35</f>
        <v>31.71875</v>
      </c>
      <c r="AA324" s="665" t="str">
        <f>'3A 2025-2026 REPORTE CALIFICACI'!JF35</f>
        <v/>
      </c>
      <c r="AB324" s="665" t="str">
        <f>'3A 2025-2026 REPORTE CALIFICACI'!JG35</f>
        <v/>
      </c>
      <c r="AC324" s="665">
        <f>'3A 2025-2026 REPORTE CALIFICACI'!JH35</f>
        <v>32</v>
      </c>
      <c r="AD324" s="665">
        <f>'3A 2025-2026 REPORTE CALIFICACI'!JI35</f>
        <v>19.03125</v>
      </c>
      <c r="AE324" s="665" t="str">
        <f>'3A 2025-2026 REPORTE CALIFICACI'!JJ35</f>
        <v/>
      </c>
      <c r="AF324" s="665" t="str">
        <f>'3A 2025-2026 REPORTE CALIFICACI'!JK35</f>
        <v/>
      </c>
      <c r="AG324" s="665">
        <f>'3A 2025-2026 REPORTE CALIFICACI'!JL35</f>
        <v>19</v>
      </c>
      <c r="AH324" s="664" t="str">
        <f>'3A 2025-2026 REPORTE CALIFICACI'!JM35</f>
        <v/>
      </c>
      <c r="AI324" s="665" t="str">
        <f>'3A 2025-2026 REPORTE CALIFICACI'!JN35</f>
        <v/>
      </c>
      <c r="AJ324" s="664" t="str">
        <f>'3A 2025-2026 REPORTE CALIFICACI'!JO35</f>
        <v/>
      </c>
      <c r="AK324" s="664" t="str">
        <f>'3A 2025-2026 REPORTE CALIFICACI'!JP35</f>
        <v>R</v>
      </c>
      <c r="AL324" s="666"/>
      <c r="AM324" s="667"/>
      <c r="AN324" s="661"/>
      <c r="AO324" s="47"/>
      <c r="AP324" s="663" t="s">
        <v>1021</v>
      </c>
      <c r="AQ324" s="664">
        <f>'3A 2025-2026 REPORTE CALIFICACI'!II36</f>
        <v>70</v>
      </c>
      <c r="AR324" s="664">
        <f>'3A 2025-2026 REPORTE CALIFICACI'!IJ36</f>
        <v>78</v>
      </c>
      <c r="AS324" s="664">
        <f>'3A 2025-2026 REPORTE CALIFICACI'!IK36</f>
        <v>80</v>
      </c>
      <c r="AT324" s="664">
        <f>'3A 2025-2026 REPORTE CALIFICACI'!IL36</f>
        <v>0</v>
      </c>
      <c r="AU324" s="664">
        <f>'3A 2025-2026 REPORTE CALIFICACI'!IM36</f>
        <v>72</v>
      </c>
      <c r="AV324" s="664">
        <f>'3A 2025-2026 REPORTE CALIFICACI'!IN36</f>
        <v>81</v>
      </c>
      <c r="AW324" s="664">
        <f>'3A 2025-2026 REPORTE CALIFICACI'!IO36</f>
        <v>83</v>
      </c>
      <c r="AX324" s="664">
        <f>'3A 2025-2026 REPORTE CALIFICACI'!IP36</f>
        <v>0</v>
      </c>
      <c r="AY324" s="664">
        <f>'3A 2025-2026 REPORTE CALIFICACI'!IQ36</f>
        <v>75</v>
      </c>
      <c r="AZ324" s="664">
        <f>'3A 2025-2026 REPORTE CALIFICACI'!IR36</f>
        <v>83</v>
      </c>
      <c r="BA324" s="664">
        <f>'3A 2025-2026 REPORTE CALIFICACI'!IS36</f>
        <v>85</v>
      </c>
      <c r="BB324" s="664">
        <f>'3A 2025-2026 REPORTE CALIFICACI'!IT36</f>
        <v>0</v>
      </c>
      <c r="BC324" s="664">
        <f>'3A 2025-2026 REPORTE CALIFICACI'!IU36</f>
        <v>80</v>
      </c>
      <c r="BD324" s="664">
        <f>'3A 2025-2026 REPORTE CALIFICACI'!IV36</f>
        <v>78</v>
      </c>
      <c r="BE324" s="664">
        <f>'3A 2025-2026 REPORTE CALIFICACI'!IW36</f>
        <v>82</v>
      </c>
      <c r="BF324" s="664">
        <f>'3A 2025-2026 REPORTE CALIFICACI'!IX36</f>
        <v>0</v>
      </c>
      <c r="BG324" s="716">
        <f>'3A 2025-2026 REPORTE CALIFICACI'!IY36</f>
        <v>57</v>
      </c>
      <c r="BH324" s="716">
        <f>'3A 2025-2026 REPORTE CALIFICACI'!IZ36</f>
        <v>59</v>
      </c>
      <c r="BI324" s="716">
        <f>'3A 2025-2026 REPORTE CALIFICACI'!JA36</f>
        <v>60.75</v>
      </c>
      <c r="BJ324" s="716">
        <f>'3A 2025-2026 REPORTE CALIFICACI'!JB36</f>
        <v>60</v>
      </c>
      <c r="BK324" s="665">
        <f>'3A 2025-2026 REPORTE CALIFICACI'!JC36</f>
        <v>59.1875</v>
      </c>
      <c r="BL324" s="717">
        <f>'3A 2025-2026 REPORTE CALIFICACI'!JD36</f>
        <v>0.78</v>
      </c>
      <c r="BM324" s="665">
        <f>'3A 2025-2026 REPORTE CALIFICACI'!JE36</f>
        <v>29.59375</v>
      </c>
      <c r="BN324" s="665" t="str">
        <f>'3A 2025-2026 REPORTE CALIFICACI'!JF36</f>
        <v/>
      </c>
      <c r="BO324" s="665" t="str">
        <f>'3A 2025-2026 REPORTE CALIFICACI'!JG36</f>
        <v/>
      </c>
      <c r="BP324" s="665">
        <f>'3A 2025-2026 REPORTE CALIFICACI'!JH36</f>
        <v>30</v>
      </c>
      <c r="BQ324" s="665">
        <f>'3A 2025-2026 REPORTE CALIFICACI'!JI36</f>
        <v>17.75625</v>
      </c>
      <c r="BR324" s="665" t="str">
        <f>'3A 2025-2026 REPORTE CALIFICACI'!JJ36</f>
        <v/>
      </c>
      <c r="BS324" s="665" t="str">
        <f>'3A 2025-2026 REPORTE CALIFICACI'!JK36</f>
        <v/>
      </c>
      <c r="BT324" s="665">
        <f>'3A 2025-2026 REPORTE CALIFICACI'!JL36</f>
        <v>18</v>
      </c>
      <c r="BU324" s="664" t="str">
        <f>'3A 2025-2026 REPORTE CALIFICACI'!JM36</f>
        <v/>
      </c>
      <c r="BV324" s="665" t="str">
        <f>'3A 2025-2026 REPORTE CALIFICACI'!JN36</f>
        <v/>
      </c>
      <c r="BW324" s="664" t="str">
        <f>'3A 2025-2026 REPORTE CALIFICACI'!JO36</f>
        <v/>
      </c>
      <c r="BX324" s="664" t="str">
        <f>'3A 2025-2026 REPORTE CALIFICACI'!JP36</f>
        <v>R</v>
      </c>
      <c r="BY324" s="666"/>
      <c r="BZ324" s="667"/>
      <c r="CA324" s="661"/>
      <c r="CB324" s="47"/>
      <c r="CC324" s="663" t="s">
        <v>1021</v>
      </c>
      <c r="CD324" s="664">
        <f>'3A 2025-2026 REPORTE CALIFICACI'!II37</f>
        <v>75</v>
      </c>
      <c r="CE324" s="664">
        <f>'3A 2025-2026 REPORTE CALIFICACI'!IJ37</f>
        <v>85</v>
      </c>
      <c r="CF324" s="664">
        <f>'3A 2025-2026 REPORTE CALIFICACI'!IK37</f>
        <v>88</v>
      </c>
      <c r="CG324" s="664">
        <f>'3A 2025-2026 REPORTE CALIFICACI'!IL37</f>
        <v>0</v>
      </c>
      <c r="CH324" s="664">
        <f>'3A 2025-2026 REPORTE CALIFICACI'!IM37</f>
        <v>76</v>
      </c>
      <c r="CI324" s="664">
        <f>'3A 2025-2026 REPORTE CALIFICACI'!IN37</f>
        <v>84</v>
      </c>
      <c r="CJ324" s="664">
        <f>'3A 2025-2026 REPORTE CALIFICACI'!IO37</f>
        <v>90</v>
      </c>
      <c r="CK324" s="664">
        <f>'3A 2025-2026 REPORTE CALIFICACI'!IP37</f>
        <v>0</v>
      </c>
      <c r="CL324" s="664">
        <f>'3A 2025-2026 REPORTE CALIFICACI'!IQ37</f>
        <v>83</v>
      </c>
      <c r="CM324" s="664">
        <f>'3A 2025-2026 REPORTE CALIFICACI'!IR37</f>
        <v>78</v>
      </c>
      <c r="CN324" s="664">
        <f>'3A 2025-2026 REPORTE CALIFICACI'!IS37</f>
        <v>82</v>
      </c>
      <c r="CO324" s="664">
        <f>'3A 2025-2026 REPORTE CALIFICACI'!IT37</f>
        <v>0</v>
      </c>
      <c r="CP324" s="664">
        <f>'3A 2025-2026 REPORTE CALIFICACI'!IU37</f>
        <v>75</v>
      </c>
      <c r="CQ324" s="664">
        <f>'3A 2025-2026 REPORTE CALIFICACI'!IV37</f>
        <v>86</v>
      </c>
      <c r="CR324" s="664">
        <f>'3A 2025-2026 REPORTE CALIFICACI'!IW37</f>
        <v>85</v>
      </c>
      <c r="CS324" s="664">
        <f>'3A 2025-2026 REPORTE CALIFICACI'!IX37</f>
        <v>0</v>
      </c>
      <c r="CT324" s="716">
        <f>'3A 2025-2026 REPORTE CALIFICACI'!IY37</f>
        <v>62</v>
      </c>
      <c r="CU324" s="716">
        <f>'3A 2025-2026 REPORTE CALIFICACI'!IZ37</f>
        <v>62.5</v>
      </c>
      <c r="CV324" s="716">
        <f>'3A 2025-2026 REPORTE CALIFICACI'!JA37</f>
        <v>60.75</v>
      </c>
      <c r="CW324" s="716">
        <f>'3A 2025-2026 REPORTE CALIFICACI'!JB37</f>
        <v>61.5</v>
      </c>
      <c r="CX324" s="664"/>
      <c r="CY324" s="664"/>
      <c r="CZ324" s="664"/>
      <c r="DA324" s="664"/>
      <c r="DB324" s="664"/>
      <c r="DC324" s="664"/>
      <c r="DD324" s="664"/>
      <c r="DE324" s="664"/>
      <c r="DF324" s="664"/>
      <c r="DG324" s="664"/>
      <c r="DH324" s="664"/>
      <c r="DI324" s="664"/>
      <c r="DJ324" s="664"/>
      <c r="DK324" s="664"/>
      <c r="DL324" s="666"/>
      <c r="DM324" s="667"/>
      <c r="DN324" s="661"/>
      <c r="DO324" s="47"/>
      <c r="DP324" s="663" t="s">
        <v>1021</v>
      </c>
      <c r="DQ324" s="664">
        <f>'3A 2025-2026 REPORTE CALIFICACI'!II38</f>
        <v>87</v>
      </c>
      <c r="DR324" s="664">
        <f>'3A 2025-2026 REPORTE CALIFICACI'!IJ38</f>
        <v>88</v>
      </c>
      <c r="DS324" s="664">
        <f>'3A 2025-2026 REPORTE CALIFICACI'!IK38</f>
        <v>93</v>
      </c>
      <c r="DT324" s="664">
        <f>'3A 2025-2026 REPORTE CALIFICACI'!IL38</f>
        <v>0</v>
      </c>
      <c r="DU324" s="664">
        <f>'3A 2025-2026 REPORTE CALIFICACI'!IM38</f>
        <v>88</v>
      </c>
      <c r="DV324" s="664">
        <f>'3A 2025-2026 REPORTE CALIFICACI'!IN38</f>
        <v>90</v>
      </c>
      <c r="DW324" s="664">
        <f>'3A 2025-2026 REPORTE CALIFICACI'!IO38</f>
        <v>94</v>
      </c>
      <c r="DX324" s="664">
        <f>'3A 2025-2026 REPORTE CALIFICACI'!IP38</f>
        <v>0</v>
      </c>
      <c r="DY324" s="664">
        <f>'3A 2025-2026 REPORTE CALIFICACI'!IQ38</f>
        <v>88</v>
      </c>
      <c r="DZ324" s="664">
        <f>'3A 2025-2026 REPORTE CALIFICACI'!IR38</f>
        <v>86</v>
      </c>
      <c r="EA324" s="664">
        <f>'3A 2025-2026 REPORTE CALIFICACI'!IS38</f>
        <v>90</v>
      </c>
      <c r="EB324" s="664">
        <f>'3A 2025-2026 REPORTE CALIFICACI'!IT38</f>
        <v>0</v>
      </c>
      <c r="EC324" s="664">
        <f>'3A 2025-2026 REPORTE CALIFICACI'!IU38</f>
        <v>83</v>
      </c>
      <c r="ED324" s="664">
        <f>'3A 2025-2026 REPORTE CALIFICACI'!IV38</f>
        <v>90</v>
      </c>
      <c r="EE324" s="664">
        <f>'3A 2025-2026 REPORTE CALIFICACI'!IW38</f>
        <v>94</v>
      </c>
      <c r="EF324" s="664">
        <f>'3A 2025-2026 REPORTE CALIFICACI'!IX38</f>
        <v>0</v>
      </c>
      <c r="EG324" s="716">
        <f>'3A 2025-2026 REPORTE CALIFICACI'!IY38</f>
        <v>67</v>
      </c>
      <c r="EH324" s="716">
        <f>'3A 2025-2026 REPORTE CALIFICACI'!IZ38</f>
        <v>68</v>
      </c>
      <c r="EI324" s="716">
        <f>'3A 2025-2026 REPORTE CALIFICACI'!JA38</f>
        <v>66</v>
      </c>
      <c r="EJ324" s="716">
        <f>'3A 2025-2026 REPORTE CALIFICACI'!JB38</f>
        <v>66.75</v>
      </c>
      <c r="EK324" s="664"/>
      <c r="EL324" s="664"/>
      <c r="EM324" s="664"/>
      <c r="EN324" s="664"/>
      <c r="EO324" s="664"/>
      <c r="EP324" s="664"/>
      <c r="EQ324" s="664"/>
      <c r="ER324" s="664"/>
      <c r="ES324" s="664"/>
      <c r="ET324" s="664"/>
      <c r="EU324" s="664"/>
      <c r="EV324" s="664"/>
      <c r="EW324" s="664"/>
      <c r="EX324" s="664"/>
      <c r="EY324" s="666"/>
    </row>
    <row r="325" ht="85.5" customHeight="1">
      <c r="A325" s="661"/>
      <c r="B325" s="43"/>
      <c r="C325" s="663" t="s">
        <v>1022</v>
      </c>
      <c r="D325" s="664">
        <f>'3A 2025-2026 REPORTE CALIFICACI'!JQ35</f>
        <v>83</v>
      </c>
      <c r="E325" s="665">
        <f>'3A 2025-2026 REPORTE CALIFICACI'!JR35</f>
        <v>83</v>
      </c>
      <c r="F325" s="665">
        <f>'3A 2025-2026 REPORTE CALIFICACI'!JS35</f>
        <v>84</v>
      </c>
      <c r="G325" s="664">
        <f>'3A 2025-2026 REPORTE CALIFICACI'!JT35</f>
        <v>0</v>
      </c>
      <c r="H325" s="664">
        <f>'3A 2025-2026 REPORTE CALIFICACI'!JU35</f>
        <v>81</v>
      </c>
      <c r="I325" s="665">
        <f>'3A 2025-2026 REPORTE CALIFICACI'!JV35</f>
        <v>80</v>
      </c>
      <c r="J325" s="665">
        <f>'3A 2025-2026 REPORTE CALIFICACI'!JW35</f>
        <v>94</v>
      </c>
      <c r="K325" s="664">
        <f>'3A 2025-2026 REPORTE CALIFICACI'!JX35</f>
        <v>0</v>
      </c>
      <c r="L325" s="664">
        <f>'3A 2025-2026 REPORTE CALIFICACI'!JY35</f>
        <v>86</v>
      </c>
      <c r="M325" s="665">
        <f>'3A 2025-2026 REPORTE CALIFICACI'!JZ35</f>
        <v>84</v>
      </c>
      <c r="N325" s="665">
        <f>'3A 2025-2026 REPORTE CALIFICACI'!KA35</f>
        <v>88</v>
      </c>
      <c r="O325" s="664">
        <f>'3A 2025-2026 REPORTE CALIFICACI'!KB35</f>
        <v>0</v>
      </c>
      <c r="P325" s="665">
        <f>'3A 2025-2026 REPORTE CALIFICACI'!KC35</f>
        <v>89</v>
      </c>
      <c r="Q325" s="665">
        <f>'3A 2025-2026 REPORTE CALIFICACI'!KD35</f>
        <v>86</v>
      </c>
      <c r="R325" s="665">
        <f>'3A 2025-2026 REPORTE CALIFICACI'!KE35</f>
        <v>91</v>
      </c>
      <c r="S325" s="664">
        <f>'3A 2025-2026 REPORTE CALIFICACI'!KF35</f>
        <v>0</v>
      </c>
      <c r="T325" s="716">
        <f>'3A 2025-2026 REPORTE CALIFICACI'!KG35</f>
        <v>62.5</v>
      </c>
      <c r="U325" s="716">
        <f>'3A 2025-2026 REPORTE CALIFICACI'!KH35</f>
        <v>63.75</v>
      </c>
      <c r="V325" s="716">
        <f>'3A 2025-2026 REPORTE CALIFICACI'!KI35</f>
        <v>64.5</v>
      </c>
      <c r="W325" s="716">
        <f>'3A 2025-2026 REPORTE CALIFICACI'!KJ35</f>
        <v>66.5</v>
      </c>
      <c r="X325" s="665">
        <f>'3A 2025-2026 REPORTE CALIFICACI'!KK35</f>
        <v>64.3125</v>
      </c>
      <c r="Y325" s="717">
        <f>'3A 2025-2026 REPORTE CALIFICACI'!KL35</f>
        <v>0.594047619</v>
      </c>
      <c r="Z325" s="665">
        <f>'3A 2025-2026 REPORTE CALIFICACI'!KM35</f>
        <v>32.15625</v>
      </c>
      <c r="AA325" s="665" t="str">
        <f>'3A 2025-2026 REPORTE CALIFICACI'!KN35</f>
        <v/>
      </c>
      <c r="AB325" s="665" t="str">
        <f>'3A 2025-2026 REPORTE CALIFICACI'!KO35</f>
        <v/>
      </c>
      <c r="AC325" s="665">
        <f>'3A 2025-2026 REPORTE CALIFICACI'!KP35</f>
        <v>32</v>
      </c>
      <c r="AD325" s="665">
        <f>'3A 2025-2026 REPORTE CALIFICACI'!KQ35</f>
        <v>19.29375</v>
      </c>
      <c r="AE325" s="665" t="str">
        <f>'3A 2025-2026 REPORTE CALIFICACI'!KR35</f>
        <v/>
      </c>
      <c r="AF325" s="665" t="str">
        <f>'3A 2025-2026 REPORTE CALIFICACI'!KS35</f>
        <v/>
      </c>
      <c r="AG325" s="665">
        <f>'3A 2025-2026 REPORTE CALIFICACI'!KT35</f>
        <v>19</v>
      </c>
      <c r="AH325" s="664" t="str">
        <f>'3A 2025-2026 REPORTE CALIFICACI'!KU35</f>
        <v/>
      </c>
      <c r="AI325" s="665" t="str">
        <f>'3A 2025-2026 REPORTE CALIFICACI'!KV35</f>
        <v/>
      </c>
      <c r="AJ325" s="664" t="str">
        <f>'3A 2025-2026 REPORTE CALIFICACI'!KW35</f>
        <v/>
      </c>
      <c r="AK325" s="664" t="str">
        <f>'3A 2025-2026 REPORTE CALIFICACI'!KX35</f>
        <v>R</v>
      </c>
      <c r="AL325" s="666"/>
      <c r="AM325" s="667"/>
      <c r="AN325" s="661"/>
      <c r="AO325" s="43"/>
      <c r="AP325" s="663" t="s">
        <v>1022</v>
      </c>
      <c r="AQ325" s="664">
        <f>'3A 2025-2026 REPORTE CALIFICACI'!JQ36</f>
        <v>84</v>
      </c>
      <c r="AR325" s="665">
        <f>'3A 2025-2026 REPORTE CALIFICACI'!JR36</f>
        <v>83</v>
      </c>
      <c r="AS325" s="665">
        <f>'3A 2025-2026 REPORTE CALIFICACI'!JS36</f>
        <v>78</v>
      </c>
      <c r="AT325" s="664">
        <f>'3A 2025-2026 REPORTE CALIFICACI'!JT36</f>
        <v>0</v>
      </c>
      <c r="AU325" s="664">
        <f>'3A 2025-2026 REPORTE CALIFICACI'!JU36</f>
        <v>81</v>
      </c>
      <c r="AV325" s="665">
        <f>'3A 2025-2026 REPORTE CALIFICACI'!JV36</f>
        <v>81</v>
      </c>
      <c r="AW325" s="665">
        <f>'3A 2025-2026 REPORTE CALIFICACI'!JW36</f>
        <v>74</v>
      </c>
      <c r="AX325" s="664">
        <f>'3A 2025-2026 REPORTE CALIFICACI'!JX36</f>
        <v>0</v>
      </c>
      <c r="AY325" s="664">
        <f>'3A 2025-2026 REPORTE CALIFICACI'!JY36</f>
        <v>86</v>
      </c>
      <c r="AZ325" s="665">
        <f>'3A 2025-2026 REPORTE CALIFICACI'!JZ36</f>
        <v>84</v>
      </c>
      <c r="BA325" s="665">
        <f>'3A 2025-2026 REPORTE CALIFICACI'!KA36</f>
        <v>88</v>
      </c>
      <c r="BB325" s="664">
        <f>'3A 2025-2026 REPORTE CALIFICACI'!KB36</f>
        <v>0</v>
      </c>
      <c r="BC325" s="665">
        <f>'3A 2025-2026 REPORTE CALIFICACI'!KC36</f>
        <v>74</v>
      </c>
      <c r="BD325" s="665">
        <f>'3A 2025-2026 REPORTE CALIFICACI'!KD36</f>
        <v>74</v>
      </c>
      <c r="BE325" s="665">
        <f>'3A 2025-2026 REPORTE CALIFICACI'!KE36</f>
        <v>77.33333333</v>
      </c>
      <c r="BF325" s="664">
        <f>'3A 2025-2026 REPORTE CALIFICACI'!KF36</f>
        <v>0</v>
      </c>
      <c r="BG325" s="716">
        <f>'3A 2025-2026 REPORTE CALIFICACI'!KG36</f>
        <v>61.25</v>
      </c>
      <c r="BH325" s="716">
        <f>'3A 2025-2026 REPORTE CALIFICACI'!KH36</f>
        <v>59</v>
      </c>
      <c r="BI325" s="716">
        <f>'3A 2025-2026 REPORTE CALIFICACI'!KI36</f>
        <v>64.5</v>
      </c>
      <c r="BJ325" s="716">
        <f>'3A 2025-2026 REPORTE CALIFICACI'!KJ36</f>
        <v>56.33333333</v>
      </c>
      <c r="BK325" s="665">
        <f>'3A 2025-2026 REPORTE CALIFICACI'!KK36</f>
        <v>60.27083333</v>
      </c>
      <c r="BL325" s="717">
        <f>'3A 2025-2026 REPORTE CALIFICACI'!KL36</f>
        <v>0.6349206349</v>
      </c>
      <c r="BM325" s="665">
        <f>'3A 2025-2026 REPORTE CALIFICACI'!KM36</f>
        <v>30.13541667</v>
      </c>
      <c r="BN325" s="665" t="str">
        <f>'3A 2025-2026 REPORTE CALIFICACI'!KN36</f>
        <v/>
      </c>
      <c r="BO325" s="665" t="str">
        <f>'3A 2025-2026 REPORTE CALIFICACI'!KO36</f>
        <v/>
      </c>
      <c r="BP325" s="665">
        <f>'3A 2025-2026 REPORTE CALIFICACI'!KP36</f>
        <v>30</v>
      </c>
      <c r="BQ325" s="665">
        <f>'3A 2025-2026 REPORTE CALIFICACI'!KQ36</f>
        <v>18.08125</v>
      </c>
      <c r="BR325" s="665" t="str">
        <f>'3A 2025-2026 REPORTE CALIFICACI'!KR36</f>
        <v/>
      </c>
      <c r="BS325" s="665" t="str">
        <f>'3A 2025-2026 REPORTE CALIFICACI'!KS36</f>
        <v/>
      </c>
      <c r="BT325" s="665">
        <f>'3A 2025-2026 REPORTE CALIFICACI'!KT36</f>
        <v>18</v>
      </c>
      <c r="BU325" s="664" t="str">
        <f>'3A 2025-2026 REPORTE CALIFICACI'!KU36</f>
        <v/>
      </c>
      <c r="BV325" s="665" t="str">
        <f>'3A 2025-2026 REPORTE CALIFICACI'!KV36</f>
        <v/>
      </c>
      <c r="BW325" s="664" t="str">
        <f>'3A 2025-2026 REPORTE CALIFICACI'!KW36</f>
        <v/>
      </c>
      <c r="BX325" s="664" t="str">
        <f>'3A 2025-2026 REPORTE CALIFICACI'!KX36</f>
        <v>R</v>
      </c>
      <c r="BY325" s="666"/>
      <c r="BZ325" s="667"/>
      <c r="CA325" s="661"/>
      <c r="CB325" s="43"/>
      <c r="CC325" s="663" t="s">
        <v>1022</v>
      </c>
      <c r="CD325" s="664">
        <f>'3A 2025-2026 REPORTE CALIFICACI'!JQ37</f>
        <v>81</v>
      </c>
      <c r="CE325" s="665">
        <f>'3A 2025-2026 REPORTE CALIFICACI'!JR37</f>
        <v>80</v>
      </c>
      <c r="CF325" s="665">
        <f>'3A 2025-2026 REPORTE CALIFICACI'!JS37</f>
        <v>76</v>
      </c>
      <c r="CG325" s="664">
        <f>'3A 2025-2026 REPORTE CALIFICACI'!JT37</f>
        <v>0</v>
      </c>
      <c r="CH325" s="664">
        <f>'3A 2025-2026 REPORTE CALIFICACI'!JU37</f>
        <v>78</v>
      </c>
      <c r="CI325" s="665">
        <f>'3A 2025-2026 REPORTE CALIFICACI'!JV37</f>
        <v>94</v>
      </c>
      <c r="CJ325" s="665">
        <f>'3A 2025-2026 REPORTE CALIFICACI'!JW37</f>
        <v>74</v>
      </c>
      <c r="CK325" s="664">
        <f>'3A 2025-2026 REPORTE CALIFICACI'!JX37</f>
        <v>0</v>
      </c>
      <c r="CL325" s="664">
        <f>'3A 2025-2026 REPORTE CALIFICACI'!JY37</f>
        <v>86</v>
      </c>
      <c r="CM325" s="665">
        <f>'3A 2025-2026 REPORTE CALIFICACI'!JZ37</f>
        <v>91</v>
      </c>
      <c r="CN325" s="665">
        <f>'3A 2025-2026 REPORTE CALIFICACI'!KA37</f>
        <v>88</v>
      </c>
      <c r="CO325" s="664">
        <f>'3A 2025-2026 REPORTE CALIFICACI'!KB37</f>
        <v>0</v>
      </c>
      <c r="CP325" s="665">
        <f>'3A 2025-2026 REPORTE CALIFICACI'!KC37</f>
        <v>83</v>
      </c>
      <c r="CQ325" s="665">
        <f>'3A 2025-2026 REPORTE CALIFICACI'!KD37</f>
        <v>88</v>
      </c>
      <c r="CR325" s="665">
        <f>'3A 2025-2026 REPORTE CALIFICACI'!KE37</f>
        <v>84</v>
      </c>
      <c r="CS325" s="664">
        <f>'3A 2025-2026 REPORTE CALIFICACI'!KF37</f>
        <v>0</v>
      </c>
      <c r="CT325" s="716">
        <f>'3A 2025-2026 REPORTE CALIFICACI'!KG37</f>
        <v>59.25</v>
      </c>
      <c r="CU325" s="716">
        <f>'3A 2025-2026 REPORTE CALIFICACI'!KH37</f>
        <v>61.5</v>
      </c>
      <c r="CV325" s="716">
        <f>'3A 2025-2026 REPORTE CALIFICACI'!KI37</f>
        <v>66.25</v>
      </c>
      <c r="CW325" s="716">
        <f>'3A 2025-2026 REPORTE CALIFICACI'!KJ37</f>
        <v>63.75</v>
      </c>
      <c r="CX325" s="664"/>
      <c r="CY325" s="664"/>
      <c r="CZ325" s="664"/>
      <c r="DA325" s="664"/>
      <c r="DB325" s="664"/>
      <c r="DC325" s="664"/>
      <c r="DD325" s="664"/>
      <c r="DE325" s="664"/>
      <c r="DF325" s="664"/>
      <c r="DG325" s="664"/>
      <c r="DH325" s="664"/>
      <c r="DI325" s="664"/>
      <c r="DJ325" s="664"/>
      <c r="DK325" s="664"/>
      <c r="DL325" s="666"/>
      <c r="DM325" s="667"/>
      <c r="DN325" s="661"/>
      <c r="DO325" s="43"/>
      <c r="DP325" s="663" t="s">
        <v>1022</v>
      </c>
      <c r="DQ325" s="664">
        <f>'3A 2025-2026 REPORTE CALIFICACI'!JQ38</f>
        <v>94</v>
      </c>
      <c r="DR325" s="665">
        <f>'3A 2025-2026 REPORTE CALIFICACI'!JR38</f>
        <v>92</v>
      </c>
      <c r="DS325" s="665">
        <f>'3A 2025-2026 REPORTE CALIFICACI'!JS38</f>
        <v>100</v>
      </c>
      <c r="DT325" s="664">
        <f>'3A 2025-2026 REPORTE CALIFICACI'!JT38</f>
        <v>0</v>
      </c>
      <c r="DU325" s="664">
        <f>'3A 2025-2026 REPORTE CALIFICACI'!JU38</f>
        <v>91</v>
      </c>
      <c r="DV325" s="665">
        <f>'3A 2025-2026 REPORTE CALIFICACI'!JV38</f>
        <v>94</v>
      </c>
      <c r="DW325" s="665">
        <f>'3A 2025-2026 REPORTE CALIFICACI'!JW38</f>
        <v>94</v>
      </c>
      <c r="DX325" s="664">
        <f>'3A 2025-2026 REPORTE CALIFICACI'!JX38</f>
        <v>0</v>
      </c>
      <c r="DY325" s="664">
        <f>'3A 2025-2026 REPORTE CALIFICACI'!JY38</f>
        <v>94</v>
      </c>
      <c r="DZ325" s="665">
        <f>'3A 2025-2026 REPORTE CALIFICACI'!JZ38</f>
        <v>97</v>
      </c>
      <c r="EA325" s="665">
        <f>'3A 2025-2026 REPORTE CALIFICACI'!KA38</f>
        <v>92</v>
      </c>
      <c r="EB325" s="664">
        <f>'3A 2025-2026 REPORTE CALIFICACI'!KB38</f>
        <v>0</v>
      </c>
      <c r="EC325" s="665">
        <f>'3A 2025-2026 REPORTE CALIFICACI'!KC38</f>
        <v>96</v>
      </c>
      <c r="ED325" s="665">
        <f>'3A 2025-2026 REPORTE CALIFICACI'!KD38</f>
        <v>91</v>
      </c>
      <c r="EE325" s="665">
        <f>'3A 2025-2026 REPORTE CALIFICACI'!KE38</f>
        <v>93</v>
      </c>
      <c r="EF325" s="664">
        <f>'3A 2025-2026 REPORTE CALIFICACI'!KF38</f>
        <v>0</v>
      </c>
      <c r="EG325" s="716">
        <f>'3A 2025-2026 REPORTE CALIFICACI'!KG38</f>
        <v>71.5</v>
      </c>
      <c r="EH325" s="716">
        <f>'3A 2025-2026 REPORTE CALIFICACI'!KH38</f>
        <v>69.75</v>
      </c>
      <c r="EI325" s="716">
        <f>'3A 2025-2026 REPORTE CALIFICACI'!KI38</f>
        <v>70.75</v>
      </c>
      <c r="EJ325" s="716">
        <f>'3A 2025-2026 REPORTE CALIFICACI'!KJ38</f>
        <v>70</v>
      </c>
      <c r="EK325" s="664"/>
      <c r="EL325" s="664"/>
      <c r="EM325" s="664"/>
      <c r="EN325" s="664"/>
      <c r="EO325" s="664"/>
      <c r="EP325" s="664"/>
      <c r="EQ325" s="664"/>
      <c r="ER325" s="664"/>
      <c r="ES325" s="664"/>
      <c r="ET325" s="664"/>
      <c r="EU325" s="664"/>
      <c r="EV325" s="664"/>
      <c r="EW325" s="664"/>
      <c r="EX325" s="664"/>
      <c r="EY325" s="666"/>
    </row>
    <row r="326">
      <c r="A326" s="628"/>
      <c r="B326" s="643"/>
      <c r="C326" s="643"/>
      <c r="D326" s="643"/>
      <c r="E326" s="643"/>
      <c r="F326" s="643"/>
      <c r="G326" s="643"/>
      <c r="H326" s="643"/>
      <c r="I326" s="643"/>
      <c r="J326" s="643"/>
      <c r="K326" s="643"/>
      <c r="L326" s="643"/>
      <c r="M326" s="643"/>
      <c r="N326" s="643"/>
      <c r="O326" s="643"/>
      <c r="P326" s="643"/>
      <c r="Q326" s="643"/>
      <c r="R326" s="643"/>
      <c r="S326" s="643"/>
      <c r="T326" s="643"/>
      <c r="U326" s="643"/>
      <c r="V326" s="643"/>
      <c r="W326" s="643"/>
      <c r="X326" s="668"/>
      <c r="Y326" s="668"/>
      <c r="Z326" s="643"/>
      <c r="AA326" s="643"/>
      <c r="AB326" s="643"/>
      <c r="AC326" s="643"/>
      <c r="AD326" s="643"/>
      <c r="AE326" s="643"/>
      <c r="AF326" s="643"/>
      <c r="AG326" s="643"/>
      <c r="AH326" s="643"/>
      <c r="AI326" s="643"/>
      <c r="AJ326" s="643"/>
      <c r="AK326" s="643"/>
      <c r="AL326" s="644"/>
      <c r="AM326" s="643"/>
      <c r="AN326" s="628"/>
      <c r="AO326" s="643"/>
      <c r="AP326" s="643"/>
      <c r="AQ326" s="643"/>
      <c r="AR326" s="643"/>
      <c r="AS326" s="643"/>
      <c r="AT326" s="643"/>
      <c r="AU326" s="643"/>
      <c r="AV326" s="643"/>
      <c r="AW326" s="643"/>
      <c r="AX326" s="643"/>
      <c r="AY326" s="643"/>
      <c r="AZ326" s="643"/>
      <c r="BA326" s="643"/>
      <c r="BB326" s="643"/>
      <c r="BC326" s="643"/>
      <c r="BD326" s="643"/>
      <c r="BE326" s="643"/>
      <c r="BF326" s="643"/>
      <c r="BG326" s="643"/>
      <c r="BH326" s="643"/>
      <c r="BI326" s="643"/>
      <c r="BJ326" s="643"/>
      <c r="BK326" s="668"/>
      <c r="BL326" s="668"/>
      <c r="BM326" s="643"/>
      <c r="BN326" s="643"/>
      <c r="BO326" s="643"/>
      <c r="BP326" s="643"/>
      <c r="BQ326" s="643"/>
      <c r="BR326" s="643"/>
      <c r="BS326" s="643"/>
      <c r="BT326" s="643"/>
      <c r="BU326" s="643"/>
      <c r="BV326" s="643"/>
      <c r="BW326" s="643"/>
      <c r="BX326" s="643"/>
      <c r="BY326" s="644"/>
      <c r="BZ326" s="643"/>
      <c r="CA326" s="628"/>
      <c r="CB326" s="643"/>
      <c r="CC326" s="643"/>
      <c r="CD326" s="643"/>
      <c r="CE326" s="643"/>
      <c r="CF326" s="643"/>
      <c r="CG326" s="643"/>
      <c r="CH326" s="643"/>
      <c r="CI326" s="643"/>
      <c r="CJ326" s="643"/>
      <c r="CK326" s="643"/>
      <c r="CL326" s="643"/>
      <c r="CM326" s="643"/>
      <c r="CN326" s="643"/>
      <c r="CO326" s="643"/>
      <c r="CP326" s="643"/>
      <c r="CQ326" s="643"/>
      <c r="CR326" s="643"/>
      <c r="CS326" s="643"/>
      <c r="CT326" s="643"/>
      <c r="CU326" s="643"/>
      <c r="CV326" s="643"/>
      <c r="CW326" s="643"/>
      <c r="CX326" s="668"/>
      <c r="CY326" s="668"/>
      <c r="CZ326" s="643"/>
      <c r="DA326" s="643"/>
      <c r="DB326" s="643"/>
      <c r="DC326" s="643"/>
      <c r="DD326" s="643"/>
      <c r="DE326" s="643"/>
      <c r="DF326" s="643"/>
      <c r="DG326" s="643"/>
      <c r="DH326" s="643"/>
      <c r="DI326" s="643"/>
      <c r="DJ326" s="643"/>
      <c r="DK326" s="643"/>
      <c r="DL326" s="644"/>
      <c r="DM326" s="643"/>
      <c r="DN326" s="628"/>
      <c r="DO326" s="643"/>
      <c r="DP326" s="643"/>
      <c r="DQ326" s="643"/>
      <c r="DR326" s="643"/>
      <c r="DS326" s="643"/>
      <c r="DT326" s="643"/>
      <c r="DU326" s="643"/>
      <c r="DV326" s="643"/>
      <c r="DW326" s="643"/>
      <c r="DX326" s="643"/>
      <c r="DY326" s="643"/>
      <c r="DZ326" s="643"/>
      <c r="EA326" s="643"/>
      <c r="EB326" s="643"/>
      <c r="EC326" s="643"/>
      <c r="ED326" s="643"/>
      <c r="EE326" s="643"/>
      <c r="EF326" s="643"/>
      <c r="EG326" s="643"/>
      <c r="EH326" s="643"/>
      <c r="EI326" s="643"/>
      <c r="EJ326" s="643"/>
      <c r="EK326" s="668"/>
      <c r="EL326" s="668"/>
      <c r="EM326" s="643"/>
      <c r="EN326" s="643"/>
      <c r="EO326" s="643"/>
      <c r="EP326" s="643"/>
      <c r="EQ326" s="643"/>
      <c r="ER326" s="643"/>
      <c r="ES326" s="643"/>
      <c r="ET326" s="643"/>
      <c r="EU326" s="643"/>
      <c r="EV326" s="643"/>
      <c r="EW326" s="643"/>
      <c r="EX326" s="643"/>
      <c r="EY326" s="644"/>
    </row>
    <row r="327">
      <c r="A327" s="628"/>
      <c r="B327" s="643"/>
      <c r="C327" s="643"/>
      <c r="D327" s="643"/>
      <c r="E327" s="643"/>
      <c r="F327" s="643"/>
      <c r="G327" s="643"/>
      <c r="H327" s="643"/>
      <c r="I327" s="643"/>
      <c r="J327" s="643"/>
      <c r="K327" s="643"/>
      <c r="L327" s="643"/>
      <c r="M327" s="643"/>
      <c r="N327" s="643"/>
      <c r="O327" s="643"/>
      <c r="P327" s="643"/>
      <c r="Q327" s="643"/>
      <c r="R327" s="643"/>
      <c r="S327" s="643"/>
      <c r="T327" s="643"/>
      <c r="U327" s="643"/>
      <c r="V327" s="643"/>
      <c r="W327" s="643"/>
      <c r="X327" s="643"/>
      <c r="Y327" s="643"/>
      <c r="Z327" s="643"/>
      <c r="AA327" s="643"/>
      <c r="AB327" s="643"/>
      <c r="AC327" s="643"/>
      <c r="AD327" s="643"/>
      <c r="AE327" s="643"/>
      <c r="AF327" s="643"/>
      <c r="AG327" s="643"/>
      <c r="AH327" s="643"/>
      <c r="AI327" s="643"/>
      <c r="AJ327" s="643"/>
      <c r="AK327" s="643"/>
      <c r="AL327" s="644"/>
      <c r="AM327" s="643"/>
      <c r="AN327" s="628"/>
      <c r="AO327" s="643"/>
      <c r="AP327" s="643"/>
      <c r="AQ327" s="643"/>
      <c r="AR327" s="643"/>
      <c r="AS327" s="643"/>
      <c r="AT327" s="643"/>
      <c r="AU327" s="643"/>
      <c r="AV327" s="643"/>
      <c r="AW327" s="643"/>
      <c r="AX327" s="643"/>
      <c r="AY327" s="643"/>
      <c r="AZ327" s="643"/>
      <c r="BA327" s="643"/>
      <c r="BB327" s="643"/>
      <c r="BC327" s="643"/>
      <c r="BD327" s="643"/>
      <c r="BE327" s="643"/>
      <c r="BF327" s="643"/>
      <c r="BG327" s="643"/>
      <c r="BH327" s="643"/>
      <c r="BI327" s="643"/>
      <c r="BJ327" s="643"/>
      <c r="BK327" s="643"/>
      <c r="BL327" s="643"/>
      <c r="BM327" s="643"/>
      <c r="BN327" s="643"/>
      <c r="BO327" s="643"/>
      <c r="BP327" s="643"/>
      <c r="BQ327" s="643"/>
      <c r="BR327" s="643"/>
      <c r="BS327" s="643"/>
      <c r="BT327" s="643"/>
      <c r="BU327" s="643"/>
      <c r="BV327" s="643"/>
      <c r="BW327" s="643"/>
      <c r="BX327" s="643"/>
      <c r="BY327" s="644"/>
      <c r="BZ327" s="643"/>
      <c r="CA327" s="628"/>
      <c r="CB327" s="643"/>
      <c r="CC327" s="643"/>
      <c r="CD327" s="643"/>
      <c r="CE327" s="643"/>
      <c r="CF327" s="643"/>
      <c r="CG327" s="643"/>
      <c r="CH327" s="643"/>
      <c r="CI327" s="643"/>
      <c r="CJ327" s="643"/>
      <c r="CK327" s="643"/>
      <c r="CL327" s="643"/>
      <c r="CM327" s="643"/>
      <c r="CN327" s="643"/>
      <c r="CO327" s="643"/>
      <c r="CP327" s="643"/>
      <c r="CQ327" s="643"/>
      <c r="CR327" s="643"/>
      <c r="CS327" s="643"/>
      <c r="CT327" s="643"/>
      <c r="CU327" s="643"/>
      <c r="CV327" s="643"/>
      <c r="CW327" s="643"/>
      <c r="CX327" s="643"/>
      <c r="CY327" s="643"/>
      <c r="CZ327" s="643"/>
      <c r="DA327" s="643"/>
      <c r="DB327" s="643"/>
      <c r="DC327" s="643"/>
      <c r="DD327" s="643"/>
      <c r="DE327" s="643"/>
      <c r="DF327" s="643"/>
      <c r="DG327" s="643"/>
      <c r="DH327" s="643"/>
      <c r="DI327" s="643"/>
      <c r="DJ327" s="643"/>
      <c r="DK327" s="643"/>
      <c r="DL327" s="644"/>
      <c r="DM327" s="643"/>
      <c r="DN327" s="628"/>
      <c r="DO327" s="643"/>
      <c r="DP327" s="643"/>
      <c r="DQ327" s="643"/>
      <c r="DR327" s="643"/>
      <c r="DS327" s="643"/>
      <c r="DT327" s="643"/>
      <c r="DU327" s="643"/>
      <c r="DV327" s="643"/>
      <c r="DW327" s="643"/>
      <c r="DX327" s="643"/>
      <c r="DY327" s="643"/>
      <c r="DZ327" s="643"/>
      <c r="EA327" s="643"/>
      <c r="EB327" s="643"/>
      <c r="EC327" s="643"/>
      <c r="ED327" s="643"/>
      <c r="EE327" s="643"/>
      <c r="EF327" s="643"/>
      <c r="EG327" s="643"/>
      <c r="EH327" s="643"/>
      <c r="EI327" s="643"/>
      <c r="EJ327" s="643"/>
      <c r="EK327" s="643"/>
      <c r="EL327" s="643"/>
      <c r="EM327" s="643"/>
      <c r="EN327" s="643"/>
      <c r="EO327" s="643"/>
      <c r="EP327" s="643"/>
      <c r="EQ327" s="643"/>
      <c r="ER327" s="643"/>
      <c r="ES327" s="643"/>
      <c r="ET327" s="643"/>
      <c r="EU327" s="643"/>
      <c r="EV327" s="643"/>
      <c r="EW327" s="643"/>
      <c r="EX327" s="643"/>
      <c r="EY327" s="644"/>
    </row>
    <row r="328">
      <c r="A328" s="628"/>
      <c r="B328" s="643"/>
      <c r="C328" s="643"/>
      <c r="D328" s="643"/>
      <c r="E328" s="643"/>
      <c r="F328" s="643"/>
      <c r="G328" s="643"/>
      <c r="H328" s="643"/>
      <c r="I328" s="643"/>
      <c r="J328" s="643"/>
      <c r="K328" s="643"/>
      <c r="L328" s="643"/>
      <c r="M328" s="643"/>
      <c r="N328" s="643"/>
      <c r="O328" s="643"/>
      <c r="P328" s="643"/>
      <c r="Q328" s="643"/>
      <c r="R328" s="643"/>
      <c r="S328" s="643"/>
      <c r="T328" s="643"/>
      <c r="U328" s="643"/>
      <c r="V328" s="643"/>
      <c r="W328" s="643"/>
      <c r="X328" s="643"/>
      <c r="Y328" s="643"/>
      <c r="Z328" s="643"/>
      <c r="AA328" s="643"/>
      <c r="AB328" s="643"/>
      <c r="AC328" s="643"/>
      <c r="AD328" s="643"/>
      <c r="AE328" s="643"/>
      <c r="AF328" s="643"/>
      <c r="AG328" s="643"/>
      <c r="AH328" s="643"/>
      <c r="AI328" s="643"/>
      <c r="AJ328" s="643"/>
      <c r="AK328" s="643"/>
      <c r="AL328" s="644"/>
      <c r="AM328" s="643"/>
      <c r="AN328" s="628"/>
      <c r="AO328" s="643"/>
      <c r="AP328" s="643"/>
      <c r="AQ328" s="643"/>
      <c r="AR328" s="643"/>
      <c r="AS328" s="643"/>
      <c r="AT328" s="643"/>
      <c r="AU328" s="643"/>
      <c r="AV328" s="643"/>
      <c r="AW328" s="643"/>
      <c r="AX328" s="643"/>
      <c r="AY328" s="643"/>
      <c r="AZ328" s="643"/>
      <c r="BA328" s="643"/>
      <c r="BB328" s="643"/>
      <c r="BC328" s="643"/>
      <c r="BD328" s="643"/>
      <c r="BE328" s="643"/>
      <c r="BF328" s="643"/>
      <c r="BG328" s="643"/>
      <c r="BH328" s="643"/>
      <c r="BI328" s="643"/>
      <c r="BJ328" s="643"/>
      <c r="BK328" s="643"/>
      <c r="BL328" s="643"/>
      <c r="BM328" s="643"/>
      <c r="BN328" s="643"/>
      <c r="BO328" s="643"/>
      <c r="BP328" s="643"/>
      <c r="BQ328" s="643"/>
      <c r="BR328" s="643"/>
      <c r="BS328" s="643"/>
      <c r="BT328" s="643"/>
      <c r="BU328" s="643"/>
      <c r="BV328" s="643"/>
      <c r="BW328" s="643"/>
      <c r="BX328" s="643"/>
      <c r="BY328" s="644"/>
      <c r="BZ328" s="643"/>
      <c r="CA328" s="628"/>
      <c r="CB328" s="643"/>
      <c r="CC328" s="643"/>
      <c r="CD328" s="643"/>
      <c r="CE328" s="643"/>
      <c r="CF328" s="643"/>
      <c r="CG328" s="643"/>
      <c r="CH328" s="643"/>
      <c r="CI328" s="643"/>
      <c r="CJ328" s="643"/>
      <c r="CK328" s="643"/>
      <c r="CL328" s="643"/>
      <c r="CM328" s="643"/>
      <c r="CN328" s="643"/>
      <c r="CO328" s="643"/>
      <c r="CP328" s="643"/>
      <c r="CQ328" s="643"/>
      <c r="CR328" s="643"/>
      <c r="CS328" s="643"/>
      <c r="CT328" s="643"/>
      <c r="CU328" s="643"/>
      <c r="CV328" s="643"/>
      <c r="CW328" s="643"/>
      <c r="CX328" s="643"/>
      <c r="CY328" s="643"/>
      <c r="CZ328" s="643"/>
      <c r="DA328" s="643"/>
      <c r="DB328" s="643"/>
      <c r="DC328" s="643"/>
      <c r="DD328" s="643"/>
      <c r="DE328" s="643"/>
      <c r="DF328" s="643"/>
      <c r="DG328" s="643"/>
      <c r="DH328" s="643"/>
      <c r="DI328" s="643"/>
      <c r="DJ328" s="643"/>
      <c r="DK328" s="643"/>
      <c r="DL328" s="644"/>
      <c r="DM328" s="643"/>
      <c r="DN328" s="628"/>
      <c r="DO328" s="643"/>
      <c r="DP328" s="643"/>
      <c r="DQ328" s="643"/>
      <c r="DR328" s="643"/>
      <c r="DS328" s="643"/>
      <c r="DT328" s="643"/>
      <c r="DU328" s="643"/>
      <c r="DV328" s="643"/>
      <c r="DW328" s="643"/>
      <c r="DX328" s="643"/>
      <c r="DY328" s="643"/>
      <c r="DZ328" s="643"/>
      <c r="EA328" s="643"/>
      <c r="EB328" s="643"/>
      <c r="EC328" s="643"/>
      <c r="ED328" s="643"/>
      <c r="EE328" s="643"/>
      <c r="EF328" s="643"/>
      <c r="EG328" s="643"/>
      <c r="EH328" s="643"/>
      <c r="EI328" s="643"/>
      <c r="EJ328" s="643"/>
      <c r="EK328" s="643"/>
      <c r="EL328" s="643"/>
      <c r="EM328" s="643"/>
      <c r="EN328" s="643"/>
      <c r="EO328" s="643"/>
      <c r="EP328" s="643"/>
      <c r="EQ328" s="643"/>
      <c r="ER328" s="643"/>
      <c r="ES328" s="643"/>
      <c r="ET328" s="643"/>
      <c r="EU328" s="643"/>
      <c r="EV328" s="643"/>
      <c r="EW328" s="643"/>
      <c r="EX328" s="643"/>
      <c r="EY328" s="644"/>
    </row>
    <row r="329">
      <c r="A329" s="669"/>
      <c r="B329" s="670" t="s">
        <v>1023</v>
      </c>
      <c r="C329" s="15"/>
      <c r="D329" s="15"/>
      <c r="E329" s="15"/>
      <c r="F329" s="15"/>
      <c r="G329" s="15"/>
      <c r="H329" s="16"/>
      <c r="I329" s="671"/>
      <c r="J329" s="646" t="s">
        <v>1024</v>
      </c>
      <c r="K329" s="15"/>
      <c r="L329" s="15"/>
      <c r="M329" s="15"/>
      <c r="N329" s="15"/>
      <c r="O329" s="15"/>
      <c r="P329" s="16"/>
      <c r="Q329" s="671"/>
      <c r="R329" s="670" t="s">
        <v>1025</v>
      </c>
      <c r="S329" s="15"/>
      <c r="T329" s="15"/>
      <c r="U329" s="15"/>
      <c r="V329" s="16"/>
      <c r="W329" s="672" t="s">
        <v>1026</v>
      </c>
      <c r="X329" s="41"/>
      <c r="Y329" s="672"/>
      <c r="Z329" s="673"/>
      <c r="AA329" s="674"/>
      <c r="AB329" s="672" t="s">
        <v>1027</v>
      </c>
      <c r="AC329" s="41"/>
      <c r="AD329" s="675"/>
      <c r="AE329" s="671"/>
      <c r="AF329" s="671"/>
      <c r="AG329" s="671"/>
      <c r="AH329" s="671"/>
      <c r="AI329" s="671"/>
      <c r="AJ329" s="671"/>
      <c r="AK329" s="671"/>
      <c r="AL329" s="676"/>
      <c r="AM329" s="671"/>
      <c r="AN329" s="669"/>
      <c r="AO329" s="670" t="s">
        <v>1023</v>
      </c>
      <c r="AP329" s="15"/>
      <c r="AQ329" s="15"/>
      <c r="AR329" s="15"/>
      <c r="AS329" s="15"/>
      <c r="AT329" s="15"/>
      <c r="AU329" s="16"/>
      <c r="AV329" s="671"/>
      <c r="AW329" s="646" t="s">
        <v>1024</v>
      </c>
      <c r="AX329" s="15"/>
      <c r="AY329" s="15"/>
      <c r="AZ329" s="15"/>
      <c r="BA329" s="15"/>
      <c r="BB329" s="15"/>
      <c r="BC329" s="16"/>
      <c r="BD329" s="671"/>
      <c r="BE329" s="670" t="s">
        <v>1025</v>
      </c>
      <c r="BF329" s="15"/>
      <c r="BG329" s="15"/>
      <c r="BH329" s="15"/>
      <c r="BI329" s="16"/>
      <c r="BJ329" s="672" t="s">
        <v>1026</v>
      </c>
      <c r="BK329" s="41"/>
      <c r="BL329" s="672"/>
      <c r="BM329" s="673"/>
      <c r="BN329" s="674"/>
      <c r="BO329" s="672" t="s">
        <v>1027</v>
      </c>
      <c r="BP329" s="41"/>
      <c r="BQ329" s="675"/>
      <c r="BR329" s="671"/>
      <c r="BS329" s="671"/>
      <c r="BT329" s="671"/>
      <c r="BU329" s="671"/>
      <c r="BV329" s="671"/>
      <c r="BW329" s="671"/>
      <c r="BX329" s="671"/>
      <c r="BY329" s="676"/>
      <c r="BZ329" s="671"/>
      <c r="CA329" s="669"/>
      <c r="CB329" s="670" t="s">
        <v>1023</v>
      </c>
      <c r="CC329" s="15"/>
      <c r="CD329" s="15"/>
      <c r="CE329" s="15"/>
      <c r="CF329" s="15"/>
      <c r="CG329" s="15"/>
      <c r="CH329" s="16"/>
      <c r="CI329" s="671"/>
      <c r="CJ329" s="646" t="s">
        <v>1024</v>
      </c>
      <c r="CK329" s="15"/>
      <c r="CL329" s="15"/>
      <c r="CM329" s="15"/>
      <c r="CN329" s="15"/>
      <c r="CO329" s="15"/>
      <c r="CP329" s="16"/>
      <c r="CQ329" s="671"/>
      <c r="CR329" s="670" t="s">
        <v>1025</v>
      </c>
      <c r="CS329" s="15"/>
      <c r="CT329" s="15"/>
      <c r="CU329" s="15"/>
      <c r="CV329" s="16"/>
      <c r="CW329" s="672" t="s">
        <v>1026</v>
      </c>
      <c r="CX329" s="41"/>
      <c r="CY329" s="672"/>
      <c r="CZ329" s="673"/>
      <c r="DA329" s="674"/>
      <c r="DB329" s="672" t="s">
        <v>1027</v>
      </c>
      <c r="DC329" s="41"/>
      <c r="DD329" s="675"/>
      <c r="DE329" s="671"/>
      <c r="DF329" s="671"/>
      <c r="DG329" s="671"/>
      <c r="DH329" s="671"/>
      <c r="DI329" s="671"/>
      <c r="DJ329" s="671"/>
      <c r="DK329" s="671"/>
      <c r="DL329" s="676"/>
      <c r="DM329" s="671"/>
      <c r="DN329" s="669"/>
      <c r="DO329" s="670" t="s">
        <v>1023</v>
      </c>
      <c r="DP329" s="15"/>
      <c r="DQ329" s="15"/>
      <c r="DR329" s="15"/>
      <c r="DS329" s="15"/>
      <c r="DT329" s="15"/>
      <c r="DU329" s="16"/>
      <c r="DV329" s="671"/>
      <c r="DW329" s="646" t="s">
        <v>1024</v>
      </c>
      <c r="DX329" s="15"/>
      <c r="DY329" s="15"/>
      <c r="DZ329" s="15"/>
      <c r="EA329" s="15"/>
      <c r="EB329" s="15"/>
      <c r="EC329" s="16"/>
      <c r="ED329" s="671"/>
      <c r="EE329" s="670" t="s">
        <v>1025</v>
      </c>
      <c r="EF329" s="15"/>
      <c r="EG329" s="15"/>
      <c r="EH329" s="15"/>
      <c r="EI329" s="16"/>
      <c r="EJ329" s="672" t="s">
        <v>1026</v>
      </c>
      <c r="EK329" s="41"/>
      <c r="EL329" s="672"/>
      <c r="EM329" s="673"/>
      <c r="EN329" s="674"/>
      <c r="EO329" s="672" t="s">
        <v>1027</v>
      </c>
      <c r="EP329" s="41"/>
      <c r="EQ329" s="675"/>
      <c r="ER329" s="671"/>
      <c r="ES329" s="671"/>
      <c r="ET329" s="671"/>
      <c r="EU329" s="671"/>
      <c r="EV329" s="671"/>
      <c r="EW329" s="671"/>
      <c r="EX329" s="671"/>
      <c r="EY329" s="676"/>
    </row>
    <row r="330">
      <c r="A330" s="669"/>
      <c r="B330" s="677" t="s">
        <v>1028</v>
      </c>
      <c r="C330" s="678" t="s">
        <v>1029</v>
      </c>
      <c r="D330" s="678" t="s">
        <v>1030</v>
      </c>
      <c r="E330" s="679" t="s">
        <v>1031</v>
      </c>
      <c r="F330" s="15"/>
      <c r="G330" s="15"/>
      <c r="H330" s="16"/>
      <c r="I330" s="671"/>
      <c r="J330" s="680" t="s">
        <v>1032</v>
      </c>
      <c r="K330" s="681" t="s">
        <v>1033</v>
      </c>
      <c r="P330" s="682"/>
      <c r="Q330" s="671"/>
      <c r="R330" s="671"/>
      <c r="S330" s="671"/>
      <c r="T330" s="671"/>
      <c r="U330" s="671"/>
      <c r="V330" s="671"/>
      <c r="W330" s="671"/>
      <c r="X330" s="671"/>
      <c r="Y330" s="671"/>
      <c r="Z330" s="671"/>
      <c r="AA330" s="671"/>
      <c r="AB330" s="671"/>
      <c r="AC330" s="671"/>
      <c r="AD330" s="671"/>
      <c r="AE330" s="671"/>
      <c r="AF330" s="671"/>
      <c r="AG330" s="671"/>
      <c r="AH330" s="671"/>
      <c r="AI330" s="671"/>
      <c r="AJ330" s="671"/>
      <c r="AK330" s="671"/>
      <c r="AL330" s="676"/>
      <c r="AM330" s="671"/>
      <c r="AN330" s="669"/>
      <c r="AO330" s="677" t="s">
        <v>1028</v>
      </c>
      <c r="AP330" s="678" t="s">
        <v>1029</v>
      </c>
      <c r="AQ330" s="678" t="s">
        <v>1030</v>
      </c>
      <c r="AR330" s="679" t="s">
        <v>1031</v>
      </c>
      <c r="AS330" s="15"/>
      <c r="AT330" s="15"/>
      <c r="AU330" s="16"/>
      <c r="AV330" s="671"/>
      <c r="AW330" s="680" t="s">
        <v>1032</v>
      </c>
      <c r="AX330" s="681" t="s">
        <v>1033</v>
      </c>
      <c r="BC330" s="682"/>
      <c r="BD330" s="671"/>
      <c r="BE330" s="671"/>
      <c r="BF330" s="671"/>
      <c r="BG330" s="671"/>
      <c r="BH330" s="671"/>
      <c r="BI330" s="671"/>
      <c r="BJ330" s="671"/>
      <c r="BK330" s="671"/>
      <c r="BL330" s="671"/>
      <c r="BM330" s="671"/>
      <c r="BN330" s="671"/>
      <c r="BO330" s="671"/>
      <c r="BP330" s="671"/>
      <c r="BQ330" s="671"/>
      <c r="BR330" s="671"/>
      <c r="BS330" s="671"/>
      <c r="BT330" s="671"/>
      <c r="BU330" s="671"/>
      <c r="BV330" s="671"/>
      <c r="BW330" s="671"/>
      <c r="BX330" s="671"/>
      <c r="BY330" s="676"/>
      <c r="BZ330" s="671"/>
      <c r="CA330" s="669"/>
      <c r="CB330" s="677" t="s">
        <v>1028</v>
      </c>
      <c r="CC330" s="678" t="s">
        <v>1029</v>
      </c>
      <c r="CD330" s="678" t="s">
        <v>1030</v>
      </c>
      <c r="CE330" s="679" t="s">
        <v>1031</v>
      </c>
      <c r="CF330" s="15"/>
      <c r="CG330" s="15"/>
      <c r="CH330" s="16"/>
      <c r="CI330" s="671"/>
      <c r="CJ330" s="680" t="s">
        <v>1032</v>
      </c>
      <c r="CK330" s="681" t="s">
        <v>1033</v>
      </c>
      <c r="CP330" s="682"/>
      <c r="CQ330" s="671"/>
      <c r="CR330" s="671"/>
      <c r="CS330" s="671"/>
      <c r="CT330" s="671"/>
      <c r="CU330" s="671"/>
      <c r="CV330" s="671"/>
      <c r="CW330" s="671"/>
      <c r="CX330" s="671"/>
      <c r="CY330" s="671"/>
      <c r="CZ330" s="671"/>
      <c r="DA330" s="671"/>
      <c r="DB330" s="671"/>
      <c r="DC330" s="671"/>
      <c r="DD330" s="671"/>
      <c r="DE330" s="671"/>
      <c r="DF330" s="671"/>
      <c r="DG330" s="671"/>
      <c r="DH330" s="671"/>
      <c r="DI330" s="671"/>
      <c r="DJ330" s="671"/>
      <c r="DK330" s="671"/>
      <c r="DL330" s="676"/>
      <c r="DM330" s="671"/>
      <c r="DN330" s="669"/>
      <c r="DO330" s="677" t="s">
        <v>1028</v>
      </c>
      <c r="DP330" s="678" t="s">
        <v>1029</v>
      </c>
      <c r="DQ330" s="678" t="s">
        <v>1030</v>
      </c>
      <c r="DR330" s="679" t="s">
        <v>1031</v>
      </c>
      <c r="DS330" s="15"/>
      <c r="DT330" s="15"/>
      <c r="DU330" s="16"/>
      <c r="DV330" s="671"/>
      <c r="DW330" s="680" t="s">
        <v>1032</v>
      </c>
      <c r="DX330" s="681" t="s">
        <v>1033</v>
      </c>
      <c r="EC330" s="682"/>
      <c r="ED330" s="671"/>
      <c r="EE330" s="671"/>
      <c r="EF330" s="671"/>
      <c r="EG330" s="671"/>
      <c r="EH330" s="671"/>
      <c r="EI330" s="671"/>
      <c r="EJ330" s="671"/>
      <c r="EK330" s="671"/>
      <c r="EL330" s="671"/>
      <c r="EM330" s="671"/>
      <c r="EN330" s="671"/>
      <c r="EO330" s="671"/>
      <c r="EP330" s="671"/>
      <c r="EQ330" s="671"/>
      <c r="ER330" s="671"/>
      <c r="ES330" s="671"/>
      <c r="ET330" s="671"/>
      <c r="EU330" s="671"/>
      <c r="EV330" s="671"/>
      <c r="EW330" s="671"/>
      <c r="EX330" s="671"/>
      <c r="EY330" s="676"/>
    </row>
    <row r="331">
      <c r="A331" s="669"/>
      <c r="B331" s="43"/>
      <c r="C331" s="43"/>
      <c r="D331" s="43"/>
      <c r="E331" s="679" t="s">
        <v>1029</v>
      </c>
      <c r="F331" s="16"/>
      <c r="G331" s="679" t="s">
        <v>1030</v>
      </c>
      <c r="H331" s="16"/>
      <c r="I331" s="671"/>
      <c r="J331" s="680" t="s">
        <v>1034</v>
      </c>
      <c r="K331" s="681" t="s">
        <v>1035</v>
      </c>
      <c r="P331" s="682"/>
      <c r="Q331" s="671"/>
      <c r="R331" s="670" t="s">
        <v>1036</v>
      </c>
      <c r="S331" s="15"/>
      <c r="T331" s="15"/>
      <c r="U331" s="15"/>
      <c r="V331" s="15"/>
      <c r="W331" s="15"/>
      <c r="X331" s="15"/>
      <c r="Y331" s="15"/>
      <c r="Z331" s="15"/>
      <c r="AA331" s="15"/>
      <c r="AB331" s="15"/>
      <c r="AC331" s="15"/>
      <c r="AD331" s="15"/>
      <c r="AE331" s="15"/>
      <c r="AF331" s="15"/>
      <c r="AG331" s="15"/>
      <c r="AH331" s="15"/>
      <c r="AI331" s="15"/>
      <c r="AJ331" s="16"/>
      <c r="AK331" s="671"/>
      <c r="AL331" s="676"/>
      <c r="AM331" s="671"/>
      <c r="AN331" s="669"/>
      <c r="AO331" s="43"/>
      <c r="AP331" s="43"/>
      <c r="AQ331" s="43"/>
      <c r="AR331" s="679" t="s">
        <v>1029</v>
      </c>
      <c r="AS331" s="16"/>
      <c r="AT331" s="679" t="s">
        <v>1030</v>
      </c>
      <c r="AU331" s="16"/>
      <c r="AV331" s="671"/>
      <c r="AW331" s="680" t="s">
        <v>1034</v>
      </c>
      <c r="AX331" s="681" t="s">
        <v>1035</v>
      </c>
      <c r="BC331" s="682"/>
      <c r="BD331" s="671"/>
      <c r="BE331" s="670" t="s">
        <v>1036</v>
      </c>
      <c r="BF331" s="15"/>
      <c r="BG331" s="15"/>
      <c r="BH331" s="15"/>
      <c r="BI331" s="15"/>
      <c r="BJ331" s="15"/>
      <c r="BK331" s="15"/>
      <c r="BL331" s="15"/>
      <c r="BM331" s="15"/>
      <c r="BN331" s="15"/>
      <c r="BO331" s="15"/>
      <c r="BP331" s="15"/>
      <c r="BQ331" s="15"/>
      <c r="BR331" s="15"/>
      <c r="BS331" s="15"/>
      <c r="BT331" s="15"/>
      <c r="BU331" s="15"/>
      <c r="BV331" s="15"/>
      <c r="BW331" s="16"/>
      <c r="BX331" s="671"/>
      <c r="BY331" s="676"/>
      <c r="BZ331" s="671"/>
      <c r="CA331" s="669"/>
      <c r="CB331" s="43"/>
      <c r="CC331" s="43"/>
      <c r="CD331" s="43"/>
      <c r="CE331" s="679" t="s">
        <v>1029</v>
      </c>
      <c r="CF331" s="16"/>
      <c r="CG331" s="679" t="s">
        <v>1030</v>
      </c>
      <c r="CH331" s="16"/>
      <c r="CI331" s="671"/>
      <c r="CJ331" s="680" t="s">
        <v>1034</v>
      </c>
      <c r="CK331" s="681" t="s">
        <v>1035</v>
      </c>
      <c r="CP331" s="682"/>
      <c r="CQ331" s="671"/>
      <c r="CR331" s="670" t="s">
        <v>1036</v>
      </c>
      <c r="CS331" s="15"/>
      <c r="CT331" s="15"/>
      <c r="CU331" s="15"/>
      <c r="CV331" s="15"/>
      <c r="CW331" s="15"/>
      <c r="CX331" s="15"/>
      <c r="CY331" s="15"/>
      <c r="CZ331" s="15"/>
      <c r="DA331" s="15"/>
      <c r="DB331" s="15"/>
      <c r="DC331" s="15"/>
      <c r="DD331" s="15"/>
      <c r="DE331" s="15"/>
      <c r="DF331" s="15"/>
      <c r="DG331" s="15"/>
      <c r="DH331" s="15"/>
      <c r="DI331" s="15"/>
      <c r="DJ331" s="16"/>
      <c r="DK331" s="671"/>
      <c r="DL331" s="676"/>
      <c r="DM331" s="671"/>
      <c r="DN331" s="669"/>
      <c r="DO331" s="43"/>
      <c r="DP331" s="43"/>
      <c r="DQ331" s="43"/>
      <c r="DR331" s="679" t="s">
        <v>1029</v>
      </c>
      <c r="DS331" s="16"/>
      <c r="DT331" s="679" t="s">
        <v>1030</v>
      </c>
      <c r="DU331" s="16"/>
      <c r="DV331" s="671"/>
      <c r="DW331" s="680" t="s">
        <v>1034</v>
      </c>
      <c r="DX331" s="681" t="s">
        <v>1035</v>
      </c>
      <c r="EC331" s="682"/>
      <c r="ED331" s="671"/>
      <c r="EE331" s="670" t="s">
        <v>1036</v>
      </c>
      <c r="EF331" s="15"/>
      <c r="EG331" s="15"/>
      <c r="EH331" s="15"/>
      <c r="EI331" s="15"/>
      <c r="EJ331" s="15"/>
      <c r="EK331" s="15"/>
      <c r="EL331" s="15"/>
      <c r="EM331" s="15"/>
      <c r="EN331" s="15"/>
      <c r="EO331" s="15"/>
      <c r="EP331" s="15"/>
      <c r="EQ331" s="15"/>
      <c r="ER331" s="15"/>
      <c r="ES331" s="15"/>
      <c r="ET331" s="15"/>
      <c r="EU331" s="15"/>
      <c r="EV331" s="15"/>
      <c r="EW331" s="16"/>
      <c r="EX331" s="671"/>
      <c r="EY331" s="676"/>
    </row>
    <row r="332">
      <c r="A332" s="669"/>
      <c r="B332" s="677" t="s">
        <v>631</v>
      </c>
      <c r="C332" s="683"/>
      <c r="D332" s="683"/>
      <c r="E332" s="684"/>
      <c r="F332" s="42"/>
      <c r="G332" s="684"/>
      <c r="H332" s="42"/>
      <c r="I332" s="671"/>
      <c r="J332" s="680" t="s">
        <v>1037</v>
      </c>
      <c r="K332" s="681" t="s">
        <v>1038</v>
      </c>
      <c r="P332" s="682"/>
      <c r="Q332" s="671"/>
      <c r="R332" s="685"/>
      <c r="S332" s="41"/>
      <c r="T332" s="41"/>
      <c r="U332" s="41"/>
      <c r="V332" s="41"/>
      <c r="W332" s="41"/>
      <c r="X332" s="41"/>
      <c r="Y332" s="41"/>
      <c r="Z332" s="41"/>
      <c r="AA332" s="41"/>
      <c r="AB332" s="41"/>
      <c r="AC332" s="41"/>
      <c r="AD332" s="41"/>
      <c r="AE332" s="41"/>
      <c r="AF332" s="41"/>
      <c r="AG332" s="41"/>
      <c r="AH332" s="41"/>
      <c r="AI332" s="41"/>
      <c r="AJ332" s="42"/>
      <c r="AK332" s="671"/>
      <c r="AL332" s="676"/>
      <c r="AM332" s="671"/>
      <c r="AN332" s="669"/>
      <c r="AO332" s="677" t="s">
        <v>631</v>
      </c>
      <c r="AP332" s="683"/>
      <c r="AQ332" s="683"/>
      <c r="AR332" s="684"/>
      <c r="AS332" s="42"/>
      <c r="AT332" s="684"/>
      <c r="AU332" s="42"/>
      <c r="AV332" s="671"/>
      <c r="AW332" s="680" t="s">
        <v>1037</v>
      </c>
      <c r="AX332" s="681" t="s">
        <v>1038</v>
      </c>
      <c r="BC332" s="682"/>
      <c r="BD332" s="671"/>
      <c r="BE332" s="685"/>
      <c r="BF332" s="41"/>
      <c r="BG332" s="41"/>
      <c r="BH332" s="41"/>
      <c r="BI332" s="41"/>
      <c r="BJ332" s="41"/>
      <c r="BK332" s="41"/>
      <c r="BL332" s="41"/>
      <c r="BM332" s="41"/>
      <c r="BN332" s="41"/>
      <c r="BO332" s="41"/>
      <c r="BP332" s="41"/>
      <c r="BQ332" s="41"/>
      <c r="BR332" s="41"/>
      <c r="BS332" s="41"/>
      <c r="BT332" s="41"/>
      <c r="BU332" s="41"/>
      <c r="BV332" s="41"/>
      <c r="BW332" s="42"/>
      <c r="BX332" s="671"/>
      <c r="BY332" s="676"/>
      <c r="BZ332" s="671"/>
      <c r="CA332" s="669"/>
      <c r="CB332" s="677" t="s">
        <v>631</v>
      </c>
      <c r="CC332" s="683"/>
      <c r="CD332" s="683"/>
      <c r="CE332" s="684"/>
      <c r="CF332" s="42"/>
      <c r="CG332" s="684"/>
      <c r="CH332" s="42"/>
      <c r="CI332" s="671"/>
      <c r="CJ332" s="680" t="s">
        <v>1037</v>
      </c>
      <c r="CK332" s="681" t="s">
        <v>1038</v>
      </c>
      <c r="CP332" s="682"/>
      <c r="CQ332" s="671"/>
      <c r="CR332" s="685"/>
      <c r="CS332" s="41"/>
      <c r="CT332" s="41"/>
      <c r="CU332" s="41"/>
      <c r="CV332" s="41"/>
      <c r="CW332" s="41"/>
      <c r="CX332" s="41"/>
      <c r="CY332" s="41"/>
      <c r="CZ332" s="41"/>
      <c r="DA332" s="41"/>
      <c r="DB332" s="41"/>
      <c r="DC332" s="41"/>
      <c r="DD332" s="41"/>
      <c r="DE332" s="41"/>
      <c r="DF332" s="41"/>
      <c r="DG332" s="41"/>
      <c r="DH332" s="41"/>
      <c r="DI332" s="41"/>
      <c r="DJ332" s="42"/>
      <c r="DK332" s="671"/>
      <c r="DL332" s="676"/>
      <c r="DM332" s="671"/>
      <c r="DN332" s="669"/>
      <c r="DO332" s="677" t="s">
        <v>631</v>
      </c>
      <c r="DP332" s="683"/>
      <c r="DQ332" s="683"/>
      <c r="DR332" s="684"/>
      <c r="DS332" s="42"/>
      <c r="DT332" s="684"/>
      <c r="DU332" s="42"/>
      <c r="DV332" s="671"/>
      <c r="DW332" s="680" t="s">
        <v>1037</v>
      </c>
      <c r="DX332" s="681" t="s">
        <v>1038</v>
      </c>
      <c r="EC332" s="682"/>
      <c r="ED332" s="671"/>
      <c r="EE332" s="685"/>
      <c r="EF332" s="41"/>
      <c r="EG332" s="41"/>
      <c r="EH332" s="41"/>
      <c r="EI332" s="41"/>
      <c r="EJ332" s="41"/>
      <c r="EK332" s="41"/>
      <c r="EL332" s="41"/>
      <c r="EM332" s="41"/>
      <c r="EN332" s="41"/>
      <c r="EO332" s="41"/>
      <c r="EP332" s="41"/>
      <c r="EQ332" s="41"/>
      <c r="ER332" s="41"/>
      <c r="ES332" s="41"/>
      <c r="ET332" s="41"/>
      <c r="EU332" s="41"/>
      <c r="EV332" s="41"/>
      <c r="EW332" s="42"/>
      <c r="EX332" s="671"/>
      <c r="EY332" s="676"/>
    </row>
    <row r="333">
      <c r="A333" s="669"/>
      <c r="B333" s="47"/>
      <c r="C333" s="47"/>
      <c r="D333" s="47"/>
      <c r="E333" s="686"/>
      <c r="F333" s="682"/>
      <c r="G333" s="686"/>
      <c r="H333" s="682"/>
      <c r="I333" s="671"/>
      <c r="J333" s="680" t="s">
        <v>1039</v>
      </c>
      <c r="K333" s="681" t="s">
        <v>1040</v>
      </c>
      <c r="P333" s="682"/>
      <c r="Q333" s="671"/>
      <c r="R333" s="686"/>
      <c r="AJ333" s="682"/>
      <c r="AK333" s="671"/>
      <c r="AL333" s="676"/>
      <c r="AM333" s="671"/>
      <c r="AN333" s="669"/>
      <c r="AO333" s="47"/>
      <c r="AP333" s="47"/>
      <c r="AQ333" s="47"/>
      <c r="AR333" s="686"/>
      <c r="AS333" s="682"/>
      <c r="AT333" s="686"/>
      <c r="AU333" s="682"/>
      <c r="AV333" s="671"/>
      <c r="AW333" s="680" t="s">
        <v>1039</v>
      </c>
      <c r="AX333" s="681" t="s">
        <v>1040</v>
      </c>
      <c r="BC333" s="682"/>
      <c r="BD333" s="671"/>
      <c r="BE333" s="686"/>
      <c r="BW333" s="682"/>
      <c r="BX333" s="671"/>
      <c r="BY333" s="676"/>
      <c r="BZ333" s="671"/>
      <c r="CA333" s="669"/>
      <c r="CB333" s="47"/>
      <c r="CC333" s="47"/>
      <c r="CD333" s="47"/>
      <c r="CE333" s="686"/>
      <c r="CF333" s="682"/>
      <c r="CG333" s="686"/>
      <c r="CH333" s="682"/>
      <c r="CI333" s="671"/>
      <c r="CJ333" s="680" t="s">
        <v>1039</v>
      </c>
      <c r="CK333" s="681" t="s">
        <v>1040</v>
      </c>
      <c r="CP333" s="682"/>
      <c r="CQ333" s="671"/>
      <c r="CR333" s="686"/>
      <c r="DJ333" s="682"/>
      <c r="DK333" s="671"/>
      <c r="DL333" s="676"/>
      <c r="DM333" s="671"/>
      <c r="DN333" s="669"/>
      <c r="DO333" s="47"/>
      <c r="DP333" s="47"/>
      <c r="DQ333" s="47"/>
      <c r="DR333" s="686"/>
      <c r="DS333" s="682"/>
      <c r="DT333" s="686"/>
      <c r="DU333" s="682"/>
      <c r="DV333" s="671"/>
      <c r="DW333" s="680" t="s">
        <v>1039</v>
      </c>
      <c r="DX333" s="681" t="s">
        <v>1040</v>
      </c>
      <c r="EC333" s="682"/>
      <c r="ED333" s="671"/>
      <c r="EE333" s="686"/>
      <c r="EW333" s="682"/>
      <c r="EX333" s="671"/>
      <c r="EY333" s="676"/>
    </row>
    <row r="334">
      <c r="A334" s="669"/>
      <c r="B334" s="43"/>
      <c r="C334" s="43"/>
      <c r="D334" s="43"/>
      <c r="E334" s="686"/>
      <c r="F334" s="682"/>
      <c r="G334" s="686"/>
      <c r="H334" s="682"/>
      <c r="I334" s="671"/>
      <c r="J334" s="680" t="s">
        <v>1041</v>
      </c>
      <c r="K334" s="681" t="s">
        <v>1042</v>
      </c>
      <c r="P334" s="682"/>
      <c r="Q334" s="671"/>
      <c r="R334" s="686"/>
      <c r="AJ334" s="682"/>
      <c r="AK334" s="671"/>
      <c r="AL334" s="676"/>
      <c r="AM334" s="671"/>
      <c r="AN334" s="669"/>
      <c r="AO334" s="43"/>
      <c r="AP334" s="43"/>
      <c r="AQ334" s="43"/>
      <c r="AR334" s="686"/>
      <c r="AS334" s="682"/>
      <c r="AT334" s="686"/>
      <c r="AU334" s="682"/>
      <c r="AV334" s="671"/>
      <c r="AW334" s="680" t="s">
        <v>1041</v>
      </c>
      <c r="AX334" s="681" t="s">
        <v>1042</v>
      </c>
      <c r="BC334" s="682"/>
      <c r="BD334" s="671"/>
      <c r="BE334" s="686"/>
      <c r="BW334" s="682"/>
      <c r="BX334" s="671"/>
      <c r="BY334" s="676"/>
      <c r="BZ334" s="671"/>
      <c r="CA334" s="669"/>
      <c r="CB334" s="43"/>
      <c r="CC334" s="43"/>
      <c r="CD334" s="43"/>
      <c r="CE334" s="686"/>
      <c r="CF334" s="682"/>
      <c r="CG334" s="686"/>
      <c r="CH334" s="682"/>
      <c r="CI334" s="671"/>
      <c r="CJ334" s="680" t="s">
        <v>1041</v>
      </c>
      <c r="CK334" s="681" t="s">
        <v>1042</v>
      </c>
      <c r="CP334" s="682"/>
      <c r="CQ334" s="671"/>
      <c r="CR334" s="686"/>
      <c r="DJ334" s="682"/>
      <c r="DK334" s="671"/>
      <c r="DL334" s="676"/>
      <c r="DM334" s="671"/>
      <c r="DN334" s="669"/>
      <c r="DO334" s="43"/>
      <c r="DP334" s="43"/>
      <c r="DQ334" s="43"/>
      <c r="DR334" s="686"/>
      <c r="DS334" s="682"/>
      <c r="DT334" s="686"/>
      <c r="DU334" s="682"/>
      <c r="DV334" s="671"/>
      <c r="DW334" s="680" t="s">
        <v>1041</v>
      </c>
      <c r="DX334" s="681" t="s">
        <v>1042</v>
      </c>
      <c r="EC334" s="682"/>
      <c r="ED334" s="671"/>
      <c r="EE334" s="686"/>
      <c r="EW334" s="682"/>
      <c r="EX334" s="671"/>
      <c r="EY334" s="676"/>
    </row>
    <row r="335">
      <c r="A335" s="669"/>
      <c r="B335" s="677" t="s">
        <v>633</v>
      </c>
      <c r="C335" s="683"/>
      <c r="D335" s="683"/>
      <c r="E335" s="686"/>
      <c r="F335" s="682"/>
      <c r="G335" s="686"/>
      <c r="H335" s="682"/>
      <c r="I335" s="671"/>
      <c r="J335" s="680" t="s">
        <v>1043</v>
      </c>
      <c r="K335" s="681" t="s">
        <v>1044</v>
      </c>
      <c r="P335" s="682"/>
      <c r="Q335" s="671"/>
      <c r="R335" s="686"/>
      <c r="AJ335" s="682"/>
      <c r="AK335" s="671"/>
      <c r="AL335" s="676"/>
      <c r="AM335" s="671"/>
      <c r="AN335" s="669"/>
      <c r="AO335" s="677" t="s">
        <v>633</v>
      </c>
      <c r="AP335" s="683"/>
      <c r="AQ335" s="683"/>
      <c r="AR335" s="686"/>
      <c r="AS335" s="682"/>
      <c r="AT335" s="686"/>
      <c r="AU335" s="682"/>
      <c r="AV335" s="671"/>
      <c r="AW335" s="680" t="s">
        <v>1043</v>
      </c>
      <c r="AX335" s="681" t="s">
        <v>1044</v>
      </c>
      <c r="BC335" s="682"/>
      <c r="BD335" s="671"/>
      <c r="BE335" s="686"/>
      <c r="BW335" s="682"/>
      <c r="BX335" s="671"/>
      <c r="BY335" s="676"/>
      <c r="BZ335" s="671"/>
      <c r="CA335" s="669"/>
      <c r="CB335" s="677" t="s">
        <v>633</v>
      </c>
      <c r="CC335" s="683"/>
      <c r="CD335" s="683"/>
      <c r="CE335" s="686"/>
      <c r="CF335" s="682"/>
      <c r="CG335" s="686"/>
      <c r="CH335" s="682"/>
      <c r="CI335" s="671"/>
      <c r="CJ335" s="680" t="s">
        <v>1043</v>
      </c>
      <c r="CK335" s="681" t="s">
        <v>1044</v>
      </c>
      <c r="CP335" s="682"/>
      <c r="CQ335" s="671"/>
      <c r="CR335" s="686"/>
      <c r="DJ335" s="682"/>
      <c r="DK335" s="671"/>
      <c r="DL335" s="676"/>
      <c r="DM335" s="671"/>
      <c r="DN335" s="669"/>
      <c r="DO335" s="677" t="s">
        <v>633</v>
      </c>
      <c r="DP335" s="683"/>
      <c r="DQ335" s="683"/>
      <c r="DR335" s="686"/>
      <c r="DS335" s="682"/>
      <c r="DT335" s="686"/>
      <c r="DU335" s="682"/>
      <c r="DV335" s="671"/>
      <c r="DW335" s="680" t="s">
        <v>1043</v>
      </c>
      <c r="DX335" s="681" t="s">
        <v>1044</v>
      </c>
      <c r="EC335" s="682"/>
      <c r="ED335" s="671"/>
      <c r="EE335" s="686"/>
      <c r="EW335" s="682"/>
      <c r="EX335" s="671"/>
      <c r="EY335" s="676"/>
    </row>
    <row r="336">
      <c r="A336" s="687"/>
      <c r="B336" s="47"/>
      <c r="C336" s="47"/>
      <c r="D336" s="47"/>
      <c r="E336" s="686"/>
      <c r="F336" s="682"/>
      <c r="G336" s="686"/>
      <c r="H336" s="682"/>
      <c r="I336" s="688"/>
      <c r="J336" s="680" t="s">
        <v>1045</v>
      </c>
      <c r="K336" s="681" t="s">
        <v>1046</v>
      </c>
      <c r="P336" s="682"/>
      <c r="Q336" s="688"/>
      <c r="R336" s="686"/>
      <c r="AJ336" s="682"/>
      <c r="AK336" s="688"/>
      <c r="AL336" s="689"/>
      <c r="AM336" s="688"/>
      <c r="AN336" s="687"/>
      <c r="AO336" s="47"/>
      <c r="AP336" s="47"/>
      <c r="AQ336" s="47"/>
      <c r="AR336" s="686"/>
      <c r="AS336" s="682"/>
      <c r="AT336" s="686"/>
      <c r="AU336" s="682"/>
      <c r="AV336" s="688"/>
      <c r="AW336" s="680" t="s">
        <v>1045</v>
      </c>
      <c r="AX336" s="681" t="s">
        <v>1046</v>
      </c>
      <c r="BC336" s="682"/>
      <c r="BD336" s="688"/>
      <c r="BE336" s="686"/>
      <c r="BW336" s="682"/>
      <c r="BX336" s="688"/>
      <c r="BY336" s="689"/>
      <c r="BZ336" s="688"/>
      <c r="CA336" s="687"/>
      <c r="CB336" s="47"/>
      <c r="CC336" s="47"/>
      <c r="CD336" s="47"/>
      <c r="CE336" s="686"/>
      <c r="CF336" s="682"/>
      <c r="CG336" s="686"/>
      <c r="CH336" s="682"/>
      <c r="CI336" s="688"/>
      <c r="CJ336" s="680" t="s">
        <v>1045</v>
      </c>
      <c r="CK336" s="681" t="s">
        <v>1046</v>
      </c>
      <c r="CP336" s="682"/>
      <c r="CQ336" s="688"/>
      <c r="CR336" s="686"/>
      <c r="DJ336" s="682"/>
      <c r="DK336" s="688"/>
      <c r="DL336" s="689"/>
      <c r="DM336" s="688"/>
      <c r="DN336" s="687"/>
      <c r="DO336" s="47"/>
      <c r="DP336" s="47"/>
      <c r="DQ336" s="47"/>
      <c r="DR336" s="686"/>
      <c r="DS336" s="682"/>
      <c r="DT336" s="686"/>
      <c r="DU336" s="682"/>
      <c r="DV336" s="688"/>
      <c r="DW336" s="680" t="s">
        <v>1045</v>
      </c>
      <c r="DX336" s="681" t="s">
        <v>1046</v>
      </c>
      <c r="EC336" s="682"/>
      <c r="ED336" s="688"/>
      <c r="EE336" s="686"/>
      <c r="EW336" s="682"/>
      <c r="EX336" s="688"/>
      <c r="EY336" s="689"/>
    </row>
    <row r="337">
      <c r="A337" s="687"/>
      <c r="B337" s="43"/>
      <c r="C337" s="43"/>
      <c r="D337" s="43"/>
      <c r="E337" s="686"/>
      <c r="F337" s="682"/>
      <c r="G337" s="686"/>
      <c r="H337" s="682"/>
      <c r="I337" s="688"/>
      <c r="J337" s="680" t="s">
        <v>1047</v>
      </c>
      <c r="K337" s="681" t="s">
        <v>1048</v>
      </c>
      <c r="P337" s="682"/>
      <c r="Q337" s="688"/>
      <c r="R337" s="686"/>
      <c r="AJ337" s="682"/>
      <c r="AK337" s="688"/>
      <c r="AL337" s="689"/>
      <c r="AM337" s="688"/>
      <c r="AN337" s="687"/>
      <c r="AO337" s="43"/>
      <c r="AP337" s="43"/>
      <c r="AQ337" s="43"/>
      <c r="AR337" s="686"/>
      <c r="AS337" s="682"/>
      <c r="AT337" s="686"/>
      <c r="AU337" s="682"/>
      <c r="AV337" s="688"/>
      <c r="AW337" s="680" t="s">
        <v>1047</v>
      </c>
      <c r="AX337" s="681" t="s">
        <v>1048</v>
      </c>
      <c r="BC337" s="682"/>
      <c r="BD337" s="688"/>
      <c r="BE337" s="686"/>
      <c r="BW337" s="682"/>
      <c r="BX337" s="688"/>
      <c r="BY337" s="689"/>
      <c r="BZ337" s="688"/>
      <c r="CA337" s="687"/>
      <c r="CB337" s="43"/>
      <c r="CC337" s="43"/>
      <c r="CD337" s="43"/>
      <c r="CE337" s="686"/>
      <c r="CF337" s="682"/>
      <c r="CG337" s="686"/>
      <c r="CH337" s="682"/>
      <c r="CI337" s="688"/>
      <c r="CJ337" s="680" t="s">
        <v>1047</v>
      </c>
      <c r="CK337" s="681" t="s">
        <v>1048</v>
      </c>
      <c r="CP337" s="682"/>
      <c r="CQ337" s="688"/>
      <c r="CR337" s="686"/>
      <c r="DJ337" s="682"/>
      <c r="DK337" s="688"/>
      <c r="DL337" s="689"/>
      <c r="DM337" s="688"/>
      <c r="DN337" s="687"/>
      <c r="DO337" s="43"/>
      <c r="DP337" s="43"/>
      <c r="DQ337" s="43"/>
      <c r="DR337" s="686"/>
      <c r="DS337" s="682"/>
      <c r="DT337" s="686"/>
      <c r="DU337" s="682"/>
      <c r="DV337" s="688"/>
      <c r="DW337" s="680" t="s">
        <v>1047</v>
      </c>
      <c r="DX337" s="681" t="s">
        <v>1048</v>
      </c>
      <c r="EC337" s="682"/>
      <c r="ED337" s="688"/>
      <c r="EE337" s="686"/>
      <c r="EW337" s="682"/>
      <c r="EX337" s="688"/>
      <c r="EY337" s="689"/>
    </row>
    <row r="338">
      <c r="A338" s="687"/>
      <c r="B338" s="677" t="s">
        <v>635</v>
      </c>
      <c r="C338" s="683"/>
      <c r="D338" s="683"/>
      <c r="E338" s="686"/>
      <c r="F338" s="682"/>
      <c r="G338" s="686"/>
      <c r="H338" s="682"/>
      <c r="I338" s="688"/>
      <c r="J338" s="680" t="s">
        <v>1049</v>
      </c>
      <c r="K338" s="681" t="s">
        <v>1050</v>
      </c>
      <c r="P338" s="682"/>
      <c r="Q338" s="688"/>
      <c r="R338" s="686"/>
      <c r="AJ338" s="682"/>
      <c r="AK338" s="688"/>
      <c r="AL338" s="689"/>
      <c r="AM338" s="688"/>
      <c r="AN338" s="687"/>
      <c r="AO338" s="677" t="s">
        <v>635</v>
      </c>
      <c r="AP338" s="683"/>
      <c r="AQ338" s="683"/>
      <c r="AR338" s="686"/>
      <c r="AS338" s="682"/>
      <c r="AT338" s="686"/>
      <c r="AU338" s="682"/>
      <c r="AV338" s="688"/>
      <c r="AW338" s="680" t="s">
        <v>1049</v>
      </c>
      <c r="AX338" s="681" t="s">
        <v>1050</v>
      </c>
      <c r="BC338" s="682"/>
      <c r="BD338" s="688"/>
      <c r="BE338" s="686"/>
      <c r="BW338" s="682"/>
      <c r="BX338" s="688"/>
      <c r="BY338" s="689"/>
      <c r="BZ338" s="688"/>
      <c r="CA338" s="687"/>
      <c r="CB338" s="677" t="s">
        <v>635</v>
      </c>
      <c r="CC338" s="683"/>
      <c r="CD338" s="683"/>
      <c r="CE338" s="686"/>
      <c r="CF338" s="682"/>
      <c r="CG338" s="686"/>
      <c r="CH338" s="682"/>
      <c r="CI338" s="688"/>
      <c r="CJ338" s="680" t="s">
        <v>1049</v>
      </c>
      <c r="CK338" s="681" t="s">
        <v>1050</v>
      </c>
      <c r="CP338" s="682"/>
      <c r="CQ338" s="688"/>
      <c r="CR338" s="686"/>
      <c r="DJ338" s="682"/>
      <c r="DK338" s="688"/>
      <c r="DL338" s="689"/>
      <c r="DM338" s="688"/>
      <c r="DN338" s="687"/>
      <c r="DO338" s="677" t="s">
        <v>635</v>
      </c>
      <c r="DP338" s="683"/>
      <c r="DQ338" s="683"/>
      <c r="DR338" s="686"/>
      <c r="DS338" s="682"/>
      <c r="DT338" s="686"/>
      <c r="DU338" s="682"/>
      <c r="DV338" s="688"/>
      <c r="DW338" s="680" t="s">
        <v>1049</v>
      </c>
      <c r="DX338" s="681" t="s">
        <v>1050</v>
      </c>
      <c r="EC338" s="682"/>
      <c r="ED338" s="688"/>
      <c r="EE338" s="686"/>
      <c r="EW338" s="682"/>
      <c r="EX338" s="688"/>
      <c r="EY338" s="689"/>
    </row>
    <row r="339">
      <c r="A339" s="687"/>
      <c r="B339" s="47"/>
      <c r="C339" s="47"/>
      <c r="D339" s="47"/>
      <c r="E339" s="686"/>
      <c r="F339" s="682"/>
      <c r="G339" s="686"/>
      <c r="H339" s="682"/>
      <c r="I339" s="688"/>
      <c r="J339" s="680" t="s">
        <v>1051</v>
      </c>
      <c r="K339" s="681" t="s">
        <v>1052</v>
      </c>
      <c r="P339" s="682"/>
      <c r="Q339" s="688"/>
      <c r="R339" s="686"/>
      <c r="AJ339" s="682"/>
      <c r="AK339" s="688"/>
      <c r="AL339" s="689"/>
      <c r="AM339" s="688"/>
      <c r="AN339" s="687"/>
      <c r="AO339" s="47"/>
      <c r="AP339" s="47"/>
      <c r="AQ339" s="47"/>
      <c r="AR339" s="686"/>
      <c r="AS339" s="682"/>
      <c r="AT339" s="686"/>
      <c r="AU339" s="682"/>
      <c r="AV339" s="688"/>
      <c r="AW339" s="680" t="s">
        <v>1051</v>
      </c>
      <c r="AX339" s="681" t="s">
        <v>1052</v>
      </c>
      <c r="BC339" s="682"/>
      <c r="BD339" s="688"/>
      <c r="BE339" s="686"/>
      <c r="BW339" s="682"/>
      <c r="BX339" s="688"/>
      <c r="BY339" s="689"/>
      <c r="BZ339" s="688"/>
      <c r="CA339" s="687"/>
      <c r="CB339" s="47"/>
      <c r="CC339" s="47"/>
      <c r="CD339" s="47"/>
      <c r="CE339" s="686"/>
      <c r="CF339" s="682"/>
      <c r="CG339" s="686"/>
      <c r="CH339" s="682"/>
      <c r="CI339" s="688"/>
      <c r="CJ339" s="680" t="s">
        <v>1051</v>
      </c>
      <c r="CK339" s="681" t="s">
        <v>1052</v>
      </c>
      <c r="CP339" s="682"/>
      <c r="CQ339" s="688"/>
      <c r="CR339" s="686"/>
      <c r="DJ339" s="682"/>
      <c r="DK339" s="688"/>
      <c r="DL339" s="689"/>
      <c r="DM339" s="688"/>
      <c r="DN339" s="687"/>
      <c r="DO339" s="47"/>
      <c r="DP339" s="47"/>
      <c r="DQ339" s="47"/>
      <c r="DR339" s="686"/>
      <c r="DS339" s="682"/>
      <c r="DT339" s="686"/>
      <c r="DU339" s="682"/>
      <c r="DV339" s="688"/>
      <c r="DW339" s="680" t="s">
        <v>1051</v>
      </c>
      <c r="DX339" s="681" t="s">
        <v>1052</v>
      </c>
      <c r="EC339" s="682"/>
      <c r="ED339" s="688"/>
      <c r="EE339" s="686"/>
      <c r="EW339" s="682"/>
      <c r="EX339" s="688"/>
      <c r="EY339" s="689"/>
    </row>
    <row r="340">
      <c r="A340" s="687"/>
      <c r="B340" s="43"/>
      <c r="C340" s="43"/>
      <c r="D340" s="43"/>
      <c r="E340" s="686"/>
      <c r="F340" s="682"/>
      <c r="G340" s="686"/>
      <c r="H340" s="682"/>
      <c r="I340" s="688"/>
      <c r="J340" s="680" t="s">
        <v>1053</v>
      </c>
      <c r="K340" s="681" t="s">
        <v>1054</v>
      </c>
      <c r="P340" s="682"/>
      <c r="Q340" s="688"/>
      <c r="R340" s="686"/>
      <c r="AJ340" s="682"/>
      <c r="AK340" s="688"/>
      <c r="AL340" s="689"/>
      <c r="AM340" s="688"/>
      <c r="AN340" s="687"/>
      <c r="AO340" s="43"/>
      <c r="AP340" s="43"/>
      <c r="AQ340" s="43"/>
      <c r="AR340" s="686"/>
      <c r="AS340" s="682"/>
      <c r="AT340" s="686"/>
      <c r="AU340" s="682"/>
      <c r="AV340" s="688"/>
      <c r="AW340" s="680" t="s">
        <v>1053</v>
      </c>
      <c r="AX340" s="681" t="s">
        <v>1054</v>
      </c>
      <c r="BC340" s="682"/>
      <c r="BD340" s="688"/>
      <c r="BE340" s="686"/>
      <c r="BW340" s="682"/>
      <c r="BX340" s="688"/>
      <c r="BY340" s="689"/>
      <c r="BZ340" s="688"/>
      <c r="CA340" s="687"/>
      <c r="CB340" s="43"/>
      <c r="CC340" s="43"/>
      <c r="CD340" s="43"/>
      <c r="CE340" s="686"/>
      <c r="CF340" s="682"/>
      <c r="CG340" s="686"/>
      <c r="CH340" s="682"/>
      <c r="CI340" s="688"/>
      <c r="CJ340" s="680" t="s">
        <v>1053</v>
      </c>
      <c r="CK340" s="681" t="s">
        <v>1054</v>
      </c>
      <c r="CP340" s="682"/>
      <c r="CQ340" s="688"/>
      <c r="CR340" s="686"/>
      <c r="DJ340" s="682"/>
      <c r="DK340" s="688"/>
      <c r="DL340" s="689"/>
      <c r="DM340" s="688"/>
      <c r="DN340" s="687"/>
      <c r="DO340" s="43"/>
      <c r="DP340" s="43"/>
      <c r="DQ340" s="43"/>
      <c r="DR340" s="686"/>
      <c r="DS340" s="682"/>
      <c r="DT340" s="686"/>
      <c r="DU340" s="682"/>
      <c r="DV340" s="688"/>
      <c r="DW340" s="680" t="s">
        <v>1053</v>
      </c>
      <c r="DX340" s="681" t="s">
        <v>1054</v>
      </c>
      <c r="EC340" s="682"/>
      <c r="ED340" s="688"/>
      <c r="EE340" s="686"/>
      <c r="EW340" s="682"/>
      <c r="EX340" s="688"/>
      <c r="EY340" s="689"/>
    </row>
    <row r="341">
      <c r="A341" s="687"/>
      <c r="B341" s="677" t="s">
        <v>637</v>
      </c>
      <c r="C341" s="683"/>
      <c r="D341" s="683"/>
      <c r="E341" s="686"/>
      <c r="F341" s="682"/>
      <c r="G341" s="686"/>
      <c r="H341" s="682"/>
      <c r="I341" s="688"/>
      <c r="J341" s="680" t="s">
        <v>1055</v>
      </c>
      <c r="K341" s="681" t="s">
        <v>1056</v>
      </c>
      <c r="P341" s="682"/>
      <c r="Q341" s="688"/>
      <c r="R341" s="686"/>
      <c r="AJ341" s="682"/>
      <c r="AK341" s="688"/>
      <c r="AL341" s="689"/>
      <c r="AM341" s="688"/>
      <c r="AN341" s="687"/>
      <c r="AO341" s="677" t="s">
        <v>637</v>
      </c>
      <c r="AP341" s="683"/>
      <c r="AQ341" s="683"/>
      <c r="AR341" s="686"/>
      <c r="AS341" s="682"/>
      <c r="AT341" s="686"/>
      <c r="AU341" s="682"/>
      <c r="AV341" s="688"/>
      <c r="AW341" s="680" t="s">
        <v>1055</v>
      </c>
      <c r="AX341" s="681" t="s">
        <v>1056</v>
      </c>
      <c r="BC341" s="682"/>
      <c r="BD341" s="688"/>
      <c r="BE341" s="686"/>
      <c r="BW341" s="682"/>
      <c r="BX341" s="688"/>
      <c r="BY341" s="689"/>
      <c r="BZ341" s="688"/>
      <c r="CA341" s="687"/>
      <c r="CB341" s="677" t="s">
        <v>637</v>
      </c>
      <c r="CC341" s="683"/>
      <c r="CD341" s="683"/>
      <c r="CE341" s="686"/>
      <c r="CF341" s="682"/>
      <c r="CG341" s="686"/>
      <c r="CH341" s="682"/>
      <c r="CI341" s="688"/>
      <c r="CJ341" s="680" t="s">
        <v>1055</v>
      </c>
      <c r="CK341" s="681" t="s">
        <v>1056</v>
      </c>
      <c r="CP341" s="682"/>
      <c r="CQ341" s="688"/>
      <c r="CR341" s="686"/>
      <c r="DJ341" s="682"/>
      <c r="DK341" s="688"/>
      <c r="DL341" s="689"/>
      <c r="DM341" s="688"/>
      <c r="DN341" s="687"/>
      <c r="DO341" s="677" t="s">
        <v>637</v>
      </c>
      <c r="DP341" s="683"/>
      <c r="DQ341" s="683"/>
      <c r="DR341" s="686"/>
      <c r="DS341" s="682"/>
      <c r="DT341" s="686"/>
      <c r="DU341" s="682"/>
      <c r="DV341" s="688"/>
      <c r="DW341" s="680" t="s">
        <v>1055</v>
      </c>
      <c r="DX341" s="681" t="s">
        <v>1056</v>
      </c>
      <c r="EC341" s="682"/>
      <c r="ED341" s="688"/>
      <c r="EE341" s="686"/>
      <c r="EW341" s="682"/>
      <c r="EX341" s="688"/>
      <c r="EY341" s="689"/>
    </row>
    <row r="342">
      <c r="A342" s="687"/>
      <c r="B342" s="47"/>
      <c r="C342" s="47"/>
      <c r="D342" s="47"/>
      <c r="E342" s="686"/>
      <c r="F342" s="682"/>
      <c r="G342" s="686"/>
      <c r="H342" s="682"/>
      <c r="I342" s="688"/>
      <c r="J342" s="690" t="s">
        <v>1057</v>
      </c>
      <c r="K342" s="691" t="s">
        <v>1058</v>
      </c>
      <c r="L342" s="11"/>
      <c r="M342" s="11"/>
      <c r="N342" s="11"/>
      <c r="O342" s="11"/>
      <c r="P342" s="12"/>
      <c r="Q342" s="688"/>
      <c r="R342" s="48"/>
      <c r="S342" s="11"/>
      <c r="T342" s="11"/>
      <c r="U342" s="11"/>
      <c r="V342" s="11"/>
      <c r="W342" s="11"/>
      <c r="X342" s="11"/>
      <c r="Y342" s="11"/>
      <c r="Z342" s="11"/>
      <c r="AA342" s="11"/>
      <c r="AB342" s="11"/>
      <c r="AC342" s="11"/>
      <c r="AD342" s="11"/>
      <c r="AE342" s="11"/>
      <c r="AF342" s="11"/>
      <c r="AG342" s="11"/>
      <c r="AH342" s="11"/>
      <c r="AI342" s="11"/>
      <c r="AJ342" s="12"/>
      <c r="AK342" s="688"/>
      <c r="AL342" s="689"/>
      <c r="AM342" s="688"/>
      <c r="AN342" s="687"/>
      <c r="AO342" s="47"/>
      <c r="AP342" s="47"/>
      <c r="AQ342" s="47"/>
      <c r="AR342" s="686"/>
      <c r="AS342" s="682"/>
      <c r="AT342" s="686"/>
      <c r="AU342" s="682"/>
      <c r="AV342" s="688"/>
      <c r="AW342" s="690" t="s">
        <v>1057</v>
      </c>
      <c r="AX342" s="691" t="s">
        <v>1058</v>
      </c>
      <c r="AY342" s="11"/>
      <c r="AZ342" s="11"/>
      <c r="BA342" s="11"/>
      <c r="BB342" s="11"/>
      <c r="BC342" s="12"/>
      <c r="BD342" s="688"/>
      <c r="BE342" s="48"/>
      <c r="BF342" s="11"/>
      <c r="BG342" s="11"/>
      <c r="BH342" s="11"/>
      <c r="BI342" s="11"/>
      <c r="BJ342" s="11"/>
      <c r="BK342" s="11"/>
      <c r="BL342" s="11"/>
      <c r="BM342" s="11"/>
      <c r="BN342" s="11"/>
      <c r="BO342" s="11"/>
      <c r="BP342" s="11"/>
      <c r="BQ342" s="11"/>
      <c r="BR342" s="11"/>
      <c r="BS342" s="11"/>
      <c r="BT342" s="11"/>
      <c r="BU342" s="11"/>
      <c r="BV342" s="11"/>
      <c r="BW342" s="12"/>
      <c r="BX342" s="688"/>
      <c r="BY342" s="689"/>
      <c r="BZ342" s="688"/>
      <c r="CA342" s="687"/>
      <c r="CB342" s="47"/>
      <c r="CC342" s="47"/>
      <c r="CD342" s="47"/>
      <c r="CE342" s="686"/>
      <c r="CF342" s="682"/>
      <c r="CG342" s="686"/>
      <c r="CH342" s="682"/>
      <c r="CI342" s="688"/>
      <c r="CJ342" s="690" t="s">
        <v>1057</v>
      </c>
      <c r="CK342" s="691" t="s">
        <v>1058</v>
      </c>
      <c r="CL342" s="11"/>
      <c r="CM342" s="11"/>
      <c r="CN342" s="11"/>
      <c r="CO342" s="11"/>
      <c r="CP342" s="12"/>
      <c r="CQ342" s="688"/>
      <c r="CR342" s="48"/>
      <c r="CS342" s="11"/>
      <c r="CT342" s="11"/>
      <c r="CU342" s="11"/>
      <c r="CV342" s="11"/>
      <c r="CW342" s="11"/>
      <c r="CX342" s="11"/>
      <c r="CY342" s="11"/>
      <c r="CZ342" s="11"/>
      <c r="DA342" s="11"/>
      <c r="DB342" s="11"/>
      <c r="DC342" s="11"/>
      <c r="DD342" s="11"/>
      <c r="DE342" s="11"/>
      <c r="DF342" s="11"/>
      <c r="DG342" s="11"/>
      <c r="DH342" s="11"/>
      <c r="DI342" s="11"/>
      <c r="DJ342" s="12"/>
      <c r="DK342" s="688"/>
      <c r="DL342" s="689"/>
      <c r="DM342" s="688"/>
      <c r="DN342" s="687"/>
      <c r="DO342" s="47"/>
      <c r="DP342" s="47"/>
      <c r="DQ342" s="47"/>
      <c r="DR342" s="686"/>
      <c r="DS342" s="682"/>
      <c r="DT342" s="686"/>
      <c r="DU342" s="682"/>
      <c r="DV342" s="688"/>
      <c r="DW342" s="690" t="s">
        <v>1057</v>
      </c>
      <c r="DX342" s="691" t="s">
        <v>1058</v>
      </c>
      <c r="DY342" s="11"/>
      <c r="DZ342" s="11"/>
      <c r="EA342" s="11"/>
      <c r="EB342" s="11"/>
      <c r="EC342" s="12"/>
      <c r="ED342" s="688"/>
      <c r="EE342" s="48"/>
      <c r="EF342" s="11"/>
      <c r="EG342" s="11"/>
      <c r="EH342" s="11"/>
      <c r="EI342" s="11"/>
      <c r="EJ342" s="11"/>
      <c r="EK342" s="11"/>
      <c r="EL342" s="11"/>
      <c r="EM342" s="11"/>
      <c r="EN342" s="11"/>
      <c r="EO342" s="11"/>
      <c r="EP342" s="11"/>
      <c r="EQ342" s="11"/>
      <c r="ER342" s="11"/>
      <c r="ES342" s="11"/>
      <c r="ET342" s="11"/>
      <c r="EU342" s="11"/>
      <c r="EV342" s="11"/>
      <c r="EW342" s="12"/>
      <c r="EX342" s="688"/>
      <c r="EY342" s="689"/>
    </row>
    <row r="343">
      <c r="A343" s="697"/>
      <c r="B343" s="43"/>
      <c r="C343" s="43"/>
      <c r="D343" s="43"/>
      <c r="E343" s="48"/>
      <c r="F343" s="12"/>
      <c r="G343" s="48"/>
      <c r="H343" s="12"/>
      <c r="I343" s="623"/>
      <c r="J343" s="623"/>
      <c r="K343" s="623"/>
      <c r="L343" s="623"/>
      <c r="M343" s="623"/>
      <c r="N343" s="623"/>
      <c r="O343" s="623"/>
      <c r="P343" s="623"/>
      <c r="Q343" s="623"/>
      <c r="R343" s="623"/>
      <c r="S343" s="623"/>
      <c r="T343" s="623"/>
      <c r="U343" s="623"/>
      <c r="V343" s="623"/>
      <c r="W343" s="623"/>
      <c r="X343" s="623"/>
      <c r="Y343" s="623"/>
      <c r="Z343" s="623"/>
      <c r="AA343" s="623"/>
      <c r="AB343" s="623"/>
      <c r="AC343" s="623"/>
      <c r="AD343" s="623"/>
      <c r="AE343" s="623"/>
      <c r="AF343" s="623"/>
      <c r="AG343" s="623"/>
      <c r="AH343" s="623"/>
      <c r="AI343" s="623"/>
      <c r="AJ343" s="623"/>
      <c r="AK343" s="623"/>
      <c r="AL343" s="698"/>
      <c r="AM343" s="623"/>
      <c r="AN343" s="697"/>
      <c r="AO343" s="43"/>
      <c r="AP343" s="43"/>
      <c r="AQ343" s="43"/>
      <c r="AR343" s="48"/>
      <c r="AS343" s="12"/>
      <c r="AT343" s="48"/>
      <c r="AU343" s="12"/>
      <c r="AV343" s="623"/>
      <c r="AW343" s="623"/>
      <c r="AX343" s="623"/>
      <c r="AY343" s="623"/>
      <c r="AZ343" s="623"/>
      <c r="BA343" s="623"/>
      <c r="BB343" s="623"/>
      <c r="BC343" s="623"/>
      <c r="BD343" s="623"/>
      <c r="BE343" s="623"/>
      <c r="BF343" s="623"/>
      <c r="BG343" s="623"/>
      <c r="BH343" s="623"/>
      <c r="BI343" s="623"/>
      <c r="BJ343" s="623"/>
      <c r="BK343" s="623"/>
      <c r="BL343" s="623"/>
      <c r="BM343" s="623"/>
      <c r="BN343" s="623"/>
      <c r="BO343" s="623"/>
      <c r="BP343" s="623"/>
      <c r="BQ343" s="623"/>
      <c r="BR343" s="623"/>
      <c r="BS343" s="623"/>
      <c r="BT343" s="623"/>
      <c r="BU343" s="623"/>
      <c r="BV343" s="623"/>
      <c r="BW343" s="623"/>
      <c r="BX343" s="623"/>
      <c r="BY343" s="698"/>
      <c r="BZ343" s="623"/>
      <c r="CA343" s="697"/>
      <c r="CB343" s="43"/>
      <c r="CC343" s="43"/>
      <c r="CD343" s="43"/>
      <c r="CE343" s="48"/>
      <c r="CF343" s="12"/>
      <c r="CG343" s="48"/>
      <c r="CH343" s="12"/>
      <c r="CI343" s="623"/>
      <c r="CJ343" s="623"/>
      <c r="CK343" s="623"/>
      <c r="CL343" s="623"/>
      <c r="CM343" s="623"/>
      <c r="CN343" s="623"/>
      <c r="CO343" s="623"/>
      <c r="CP343" s="623"/>
      <c r="CQ343" s="623"/>
      <c r="CR343" s="623"/>
      <c r="CS343" s="623"/>
      <c r="CT343" s="623"/>
      <c r="CU343" s="623"/>
      <c r="CV343" s="623"/>
      <c r="CW343" s="623"/>
      <c r="CX343" s="623"/>
      <c r="CY343" s="623"/>
      <c r="CZ343" s="623"/>
      <c r="DA343" s="623"/>
      <c r="DB343" s="623"/>
      <c r="DC343" s="623"/>
      <c r="DD343" s="623"/>
      <c r="DE343" s="623"/>
      <c r="DF343" s="623"/>
      <c r="DG343" s="623"/>
      <c r="DH343" s="623"/>
      <c r="DI343" s="623"/>
      <c r="DJ343" s="623"/>
      <c r="DK343" s="623"/>
      <c r="DL343" s="698"/>
      <c r="DM343" s="623"/>
      <c r="DN343" s="697"/>
      <c r="DO343" s="43"/>
      <c r="DP343" s="43"/>
      <c r="DQ343" s="43"/>
      <c r="DR343" s="48"/>
      <c r="DS343" s="12"/>
      <c r="DT343" s="48"/>
      <c r="DU343" s="12"/>
      <c r="DV343" s="623"/>
      <c r="DW343" s="623"/>
      <c r="DX343" s="623"/>
      <c r="DY343" s="623"/>
      <c r="DZ343" s="623"/>
      <c r="EA343" s="623"/>
      <c r="EB343" s="623"/>
      <c r="EC343" s="623"/>
      <c r="ED343" s="623"/>
      <c r="EE343" s="623"/>
      <c r="EF343" s="623"/>
      <c r="EG343" s="623"/>
      <c r="EH343" s="623"/>
      <c r="EI343" s="623"/>
      <c r="EJ343" s="623"/>
      <c r="EK343" s="623"/>
      <c r="EL343" s="623"/>
      <c r="EM343" s="623"/>
      <c r="EN343" s="623"/>
      <c r="EO343" s="623"/>
      <c r="EP343" s="623"/>
      <c r="EQ343" s="623"/>
      <c r="ER343" s="623"/>
      <c r="ES343" s="623"/>
      <c r="ET343" s="623"/>
      <c r="EU343" s="623"/>
      <c r="EV343" s="623"/>
      <c r="EW343" s="623"/>
      <c r="EX343" s="623"/>
      <c r="EY343" s="698"/>
    </row>
    <row r="344">
      <c r="A344" s="697"/>
      <c r="B344" s="623"/>
      <c r="C344" s="623"/>
      <c r="D344" s="623"/>
      <c r="E344" s="623"/>
      <c r="F344" s="623"/>
      <c r="G344" s="623"/>
      <c r="H344" s="623"/>
      <c r="I344" s="623"/>
      <c r="J344" s="623"/>
      <c r="K344" s="623"/>
      <c r="L344" s="623"/>
      <c r="M344" s="623"/>
      <c r="N344" s="623"/>
      <c r="O344" s="623"/>
      <c r="P344" s="623"/>
      <c r="Q344" s="623"/>
      <c r="R344" s="623"/>
      <c r="S344" s="623"/>
      <c r="T344" s="623"/>
      <c r="U344" s="623"/>
      <c r="V344" s="623"/>
      <c r="W344" s="623"/>
      <c r="X344" s="623"/>
      <c r="Y344" s="623"/>
      <c r="Z344" s="623"/>
      <c r="AA344" s="623"/>
      <c r="AB344" s="623"/>
      <c r="AC344" s="623"/>
      <c r="AD344" s="623"/>
      <c r="AE344" s="623"/>
      <c r="AF344" s="623"/>
      <c r="AG344" s="623"/>
      <c r="AH344" s="623"/>
      <c r="AI344" s="623"/>
      <c r="AJ344" s="623"/>
      <c r="AK344" s="623"/>
      <c r="AL344" s="698"/>
      <c r="AM344" s="623"/>
      <c r="AN344" s="697"/>
      <c r="AO344" s="623"/>
      <c r="AP344" s="623"/>
      <c r="AQ344" s="623"/>
      <c r="AR344" s="623"/>
      <c r="AS344" s="623"/>
      <c r="AT344" s="623"/>
      <c r="AU344" s="623"/>
      <c r="AV344" s="623"/>
      <c r="AW344" s="623"/>
      <c r="AX344" s="623"/>
      <c r="AY344" s="623"/>
      <c r="AZ344" s="623"/>
      <c r="BA344" s="623"/>
      <c r="BB344" s="623"/>
      <c r="BC344" s="623"/>
      <c r="BD344" s="623"/>
      <c r="BE344" s="623"/>
      <c r="BF344" s="623"/>
      <c r="BG344" s="623"/>
      <c r="BH344" s="623"/>
      <c r="BI344" s="623"/>
      <c r="BJ344" s="623"/>
      <c r="BK344" s="623"/>
      <c r="BL344" s="623"/>
      <c r="BM344" s="623"/>
      <c r="BN344" s="623"/>
      <c r="BO344" s="623"/>
      <c r="BP344" s="623"/>
      <c r="BQ344" s="623"/>
      <c r="BR344" s="623"/>
      <c r="BS344" s="623"/>
      <c r="BT344" s="623"/>
      <c r="BU344" s="623"/>
      <c r="BV344" s="623"/>
      <c r="BW344" s="623"/>
      <c r="BX344" s="623"/>
      <c r="BY344" s="698"/>
      <c r="BZ344" s="623"/>
      <c r="CA344" s="697"/>
      <c r="CB344" s="623"/>
      <c r="CC344" s="623"/>
      <c r="CD344" s="623"/>
      <c r="CE344" s="623"/>
      <c r="CF344" s="623"/>
      <c r="CG344" s="623"/>
      <c r="CH344" s="623"/>
      <c r="CI344" s="623"/>
      <c r="CJ344" s="623"/>
      <c r="CK344" s="623"/>
      <c r="CL344" s="623"/>
      <c r="CM344" s="623"/>
      <c r="CN344" s="623"/>
      <c r="CO344" s="623"/>
      <c r="CP344" s="623"/>
      <c r="CQ344" s="623"/>
      <c r="CR344" s="623"/>
      <c r="CS344" s="623"/>
      <c r="CT344" s="623"/>
      <c r="CU344" s="623"/>
      <c r="CV344" s="623"/>
      <c r="CW344" s="623"/>
      <c r="CX344" s="623"/>
      <c r="CY344" s="623"/>
      <c r="CZ344" s="623"/>
      <c r="DA344" s="623"/>
      <c r="DB344" s="623"/>
      <c r="DC344" s="623"/>
      <c r="DD344" s="623"/>
      <c r="DE344" s="623"/>
      <c r="DF344" s="623"/>
      <c r="DG344" s="623"/>
      <c r="DH344" s="623"/>
      <c r="DI344" s="623"/>
      <c r="DJ344" s="623"/>
      <c r="DK344" s="623"/>
      <c r="DL344" s="698"/>
      <c r="DM344" s="623"/>
      <c r="DN344" s="697"/>
      <c r="DO344" s="623"/>
      <c r="DP344" s="623"/>
      <c r="DQ344" s="623"/>
      <c r="DR344" s="623"/>
      <c r="DS344" s="623"/>
      <c r="DT344" s="623"/>
      <c r="DU344" s="623"/>
      <c r="DV344" s="623"/>
      <c r="DW344" s="623"/>
      <c r="DX344" s="623"/>
      <c r="DY344" s="623"/>
      <c r="DZ344" s="623"/>
      <c r="EA344" s="623"/>
      <c r="EB344" s="623"/>
      <c r="EC344" s="623"/>
      <c r="ED344" s="623"/>
      <c r="EE344" s="623"/>
      <c r="EF344" s="623"/>
      <c r="EG344" s="623"/>
      <c r="EH344" s="623"/>
      <c r="EI344" s="623"/>
      <c r="EJ344" s="623"/>
      <c r="EK344" s="623"/>
      <c r="EL344" s="623"/>
      <c r="EM344" s="623"/>
      <c r="EN344" s="623"/>
      <c r="EO344" s="623"/>
      <c r="EP344" s="623"/>
      <c r="EQ344" s="623"/>
      <c r="ER344" s="623"/>
      <c r="ES344" s="623"/>
      <c r="ET344" s="623"/>
      <c r="EU344" s="623"/>
      <c r="EV344" s="623"/>
      <c r="EW344" s="623"/>
      <c r="EX344" s="623"/>
      <c r="EY344" s="698"/>
    </row>
    <row r="345">
      <c r="A345" s="697"/>
      <c r="B345" s="623"/>
      <c r="C345" s="623"/>
      <c r="D345" s="623"/>
      <c r="E345" s="623"/>
      <c r="F345" s="623"/>
      <c r="G345" s="623"/>
      <c r="H345" s="623"/>
      <c r="I345" s="623"/>
      <c r="J345" s="623"/>
      <c r="K345" s="623"/>
      <c r="L345" s="623"/>
      <c r="M345" s="623"/>
      <c r="N345" s="623"/>
      <c r="O345" s="623"/>
      <c r="P345" s="623"/>
      <c r="Q345" s="623"/>
      <c r="R345" s="623"/>
      <c r="S345" s="623"/>
      <c r="T345" s="623"/>
      <c r="U345" s="623"/>
      <c r="V345" s="623"/>
      <c r="W345" s="623"/>
      <c r="X345" s="623"/>
      <c r="Y345" s="623"/>
      <c r="Z345" s="623"/>
      <c r="AA345" s="623"/>
      <c r="AB345" s="623"/>
      <c r="AC345" s="623"/>
      <c r="AD345" s="623"/>
      <c r="AE345" s="623"/>
      <c r="AF345" s="623"/>
      <c r="AG345" s="623"/>
      <c r="AH345" s="623"/>
      <c r="AI345" s="623"/>
      <c r="AJ345" s="623"/>
      <c r="AK345" s="623"/>
      <c r="AL345" s="698"/>
      <c r="AM345" s="623"/>
      <c r="AN345" s="697"/>
      <c r="AO345" s="623"/>
      <c r="AP345" s="623"/>
      <c r="AQ345" s="623"/>
      <c r="AR345" s="623"/>
      <c r="AS345" s="623"/>
      <c r="AT345" s="623"/>
      <c r="AU345" s="623"/>
      <c r="AV345" s="623"/>
      <c r="AW345" s="623"/>
      <c r="AX345" s="623"/>
      <c r="AY345" s="623"/>
      <c r="AZ345" s="623"/>
      <c r="BA345" s="623"/>
      <c r="BB345" s="623"/>
      <c r="BC345" s="623"/>
      <c r="BD345" s="623"/>
      <c r="BE345" s="623"/>
      <c r="BF345" s="623"/>
      <c r="BG345" s="623"/>
      <c r="BH345" s="623"/>
      <c r="BI345" s="623"/>
      <c r="BJ345" s="623"/>
      <c r="BK345" s="623"/>
      <c r="BL345" s="623"/>
      <c r="BM345" s="623"/>
      <c r="BN345" s="623"/>
      <c r="BO345" s="623"/>
      <c r="BP345" s="623"/>
      <c r="BQ345" s="623"/>
      <c r="BR345" s="623"/>
      <c r="BS345" s="623"/>
      <c r="BT345" s="623"/>
      <c r="BU345" s="623"/>
      <c r="BV345" s="623"/>
      <c r="BW345" s="623"/>
      <c r="BX345" s="623"/>
      <c r="BY345" s="698"/>
      <c r="BZ345" s="623"/>
      <c r="CA345" s="697"/>
      <c r="CB345" s="623"/>
      <c r="CC345" s="623"/>
      <c r="CD345" s="623"/>
      <c r="CE345" s="623"/>
      <c r="CF345" s="623"/>
      <c r="CG345" s="623"/>
      <c r="CH345" s="623"/>
      <c r="CI345" s="623"/>
      <c r="CJ345" s="623"/>
      <c r="CK345" s="623"/>
      <c r="CL345" s="623"/>
      <c r="CM345" s="623"/>
      <c r="CN345" s="623"/>
      <c r="CO345" s="623"/>
      <c r="CP345" s="623"/>
      <c r="CQ345" s="623"/>
      <c r="CR345" s="623"/>
      <c r="CS345" s="623"/>
      <c r="CT345" s="623"/>
      <c r="CU345" s="623"/>
      <c r="CV345" s="623"/>
      <c r="CW345" s="623"/>
      <c r="CX345" s="623"/>
      <c r="CY345" s="623"/>
      <c r="CZ345" s="623"/>
      <c r="DA345" s="623"/>
      <c r="DB345" s="623"/>
      <c r="DC345" s="623"/>
      <c r="DD345" s="623"/>
      <c r="DE345" s="623"/>
      <c r="DF345" s="623"/>
      <c r="DG345" s="623"/>
      <c r="DH345" s="623"/>
      <c r="DI345" s="623"/>
      <c r="DJ345" s="623"/>
      <c r="DK345" s="623"/>
      <c r="DL345" s="698"/>
      <c r="DM345" s="623"/>
      <c r="DN345" s="697"/>
      <c r="DO345" s="623"/>
      <c r="DP345" s="623"/>
      <c r="DQ345" s="623"/>
      <c r="DR345" s="623"/>
      <c r="DS345" s="623"/>
      <c r="DT345" s="623"/>
      <c r="DU345" s="623"/>
      <c r="DV345" s="623"/>
      <c r="DW345" s="623"/>
      <c r="DX345" s="623"/>
      <c r="DY345" s="623"/>
      <c r="DZ345" s="623"/>
      <c r="EA345" s="623"/>
      <c r="EB345" s="623"/>
      <c r="EC345" s="623"/>
      <c r="ED345" s="623"/>
      <c r="EE345" s="623"/>
      <c r="EF345" s="623"/>
      <c r="EG345" s="623"/>
      <c r="EH345" s="623"/>
      <c r="EI345" s="623"/>
      <c r="EJ345" s="623"/>
      <c r="EK345" s="623"/>
      <c r="EL345" s="623"/>
      <c r="EM345" s="623"/>
      <c r="EN345" s="623"/>
      <c r="EO345" s="623"/>
      <c r="EP345" s="623"/>
      <c r="EQ345" s="623"/>
      <c r="ER345" s="623"/>
      <c r="ES345" s="623"/>
      <c r="ET345" s="623"/>
      <c r="EU345" s="623"/>
      <c r="EV345" s="623"/>
      <c r="EW345" s="623"/>
      <c r="EX345" s="623"/>
      <c r="EY345" s="698"/>
    </row>
    <row r="346">
      <c r="A346" s="697"/>
      <c r="B346" s="623"/>
      <c r="C346" s="623"/>
      <c r="D346" s="623"/>
      <c r="E346" s="623"/>
      <c r="F346" s="623"/>
      <c r="G346" s="623"/>
      <c r="H346" s="623"/>
      <c r="I346" s="623"/>
      <c r="J346" s="623"/>
      <c r="K346" s="623"/>
      <c r="L346" s="623"/>
      <c r="M346" s="623"/>
      <c r="N346" s="623"/>
      <c r="O346" s="623"/>
      <c r="P346" s="623"/>
      <c r="Q346" s="623"/>
      <c r="R346" s="623"/>
      <c r="S346" s="623"/>
      <c r="T346" s="623"/>
      <c r="U346" s="623"/>
      <c r="V346" s="623"/>
      <c r="W346" s="623"/>
      <c r="X346" s="623"/>
      <c r="Y346" s="623"/>
      <c r="Z346" s="623"/>
      <c r="AA346" s="623"/>
      <c r="AB346" s="623"/>
      <c r="AC346" s="623"/>
      <c r="AD346" s="623"/>
      <c r="AE346" s="623"/>
      <c r="AF346" s="623"/>
      <c r="AG346" s="623"/>
      <c r="AH346" s="623"/>
      <c r="AI346" s="623"/>
      <c r="AJ346" s="623"/>
      <c r="AK346" s="623"/>
      <c r="AL346" s="698"/>
      <c r="AM346" s="623"/>
      <c r="AN346" s="697"/>
      <c r="AO346" s="623"/>
      <c r="AP346" s="623"/>
      <c r="AQ346" s="623"/>
      <c r="AR346" s="623"/>
      <c r="AS346" s="623"/>
      <c r="AT346" s="623"/>
      <c r="AU346" s="623"/>
      <c r="AV346" s="623"/>
      <c r="AW346" s="623"/>
      <c r="AX346" s="623"/>
      <c r="AY346" s="623"/>
      <c r="AZ346" s="623"/>
      <c r="BA346" s="623"/>
      <c r="BB346" s="623"/>
      <c r="BC346" s="623"/>
      <c r="BD346" s="623"/>
      <c r="BE346" s="623"/>
      <c r="BF346" s="623"/>
      <c r="BG346" s="623"/>
      <c r="BH346" s="623"/>
      <c r="BI346" s="623"/>
      <c r="BJ346" s="623"/>
      <c r="BK346" s="623"/>
      <c r="BL346" s="623"/>
      <c r="BM346" s="623"/>
      <c r="BN346" s="623"/>
      <c r="BO346" s="623"/>
      <c r="BP346" s="623"/>
      <c r="BQ346" s="623"/>
      <c r="BR346" s="623"/>
      <c r="BS346" s="623"/>
      <c r="BT346" s="623"/>
      <c r="BU346" s="623"/>
      <c r="BV346" s="623"/>
      <c r="BW346" s="623"/>
      <c r="BX346" s="623"/>
      <c r="BY346" s="698"/>
      <c r="BZ346" s="623"/>
      <c r="CA346" s="697"/>
      <c r="CB346" s="623"/>
      <c r="CC346" s="623"/>
      <c r="CD346" s="623"/>
      <c r="CE346" s="623"/>
      <c r="CF346" s="623"/>
      <c r="CG346" s="623"/>
      <c r="CH346" s="623"/>
      <c r="CI346" s="623"/>
      <c r="CJ346" s="623"/>
      <c r="CK346" s="623"/>
      <c r="CL346" s="623"/>
      <c r="CM346" s="623"/>
      <c r="CN346" s="623"/>
      <c r="CO346" s="623"/>
      <c r="CP346" s="623"/>
      <c r="CQ346" s="623"/>
      <c r="CR346" s="623"/>
      <c r="CS346" s="623"/>
      <c r="CT346" s="623"/>
      <c r="CU346" s="623"/>
      <c r="CV346" s="623"/>
      <c r="CW346" s="623"/>
      <c r="CX346" s="623"/>
      <c r="CY346" s="623"/>
      <c r="CZ346" s="623"/>
      <c r="DA346" s="623"/>
      <c r="DB346" s="623"/>
      <c r="DC346" s="623"/>
      <c r="DD346" s="623"/>
      <c r="DE346" s="623"/>
      <c r="DF346" s="623"/>
      <c r="DG346" s="623"/>
      <c r="DH346" s="623"/>
      <c r="DI346" s="623"/>
      <c r="DJ346" s="623"/>
      <c r="DK346" s="623"/>
      <c r="DL346" s="698"/>
      <c r="DM346" s="623"/>
      <c r="DN346" s="697"/>
      <c r="DO346" s="623"/>
      <c r="DP346" s="623"/>
      <c r="DQ346" s="623"/>
      <c r="DR346" s="623"/>
      <c r="DS346" s="623"/>
      <c r="DT346" s="623"/>
      <c r="DU346" s="623"/>
      <c r="DV346" s="623"/>
      <c r="DW346" s="623"/>
      <c r="DX346" s="623"/>
      <c r="DY346" s="623"/>
      <c r="DZ346" s="623"/>
      <c r="EA346" s="623"/>
      <c r="EB346" s="623"/>
      <c r="EC346" s="623"/>
      <c r="ED346" s="623"/>
      <c r="EE346" s="623"/>
      <c r="EF346" s="623"/>
      <c r="EG346" s="623"/>
      <c r="EH346" s="623"/>
      <c r="EI346" s="623"/>
      <c r="EJ346" s="623"/>
      <c r="EK346" s="623"/>
      <c r="EL346" s="623"/>
      <c r="EM346" s="623"/>
      <c r="EN346" s="623"/>
      <c r="EO346" s="623"/>
      <c r="EP346" s="623"/>
      <c r="EQ346" s="623"/>
      <c r="ER346" s="623"/>
      <c r="ES346" s="623"/>
      <c r="ET346" s="623"/>
      <c r="EU346" s="623"/>
      <c r="EV346" s="623"/>
      <c r="EW346" s="623"/>
      <c r="EX346" s="623"/>
      <c r="EY346" s="698"/>
    </row>
    <row r="347">
      <c r="A347" s="692" t="s">
        <v>1059</v>
      </c>
      <c r="P347" s="693"/>
      <c r="Q347" s="627"/>
      <c r="R347" s="627"/>
      <c r="S347" s="627"/>
      <c r="T347" s="627"/>
      <c r="U347" s="627"/>
      <c r="V347" s="627"/>
      <c r="W347" s="627"/>
      <c r="X347" s="627"/>
      <c r="Y347" s="627"/>
      <c r="Z347" s="627"/>
      <c r="AA347" s="627"/>
      <c r="AB347" s="627"/>
      <c r="AC347" s="627"/>
      <c r="AD347" s="627"/>
      <c r="AE347" s="627"/>
      <c r="AF347" s="627"/>
      <c r="AG347" s="627"/>
      <c r="AH347" s="627"/>
      <c r="AI347" s="627"/>
      <c r="AJ347" s="627"/>
      <c r="AK347" s="627"/>
      <c r="AL347" s="626"/>
      <c r="AM347" s="626"/>
      <c r="AN347" s="625" t="s">
        <v>1059</v>
      </c>
      <c r="BC347" s="693"/>
      <c r="BD347" s="706"/>
      <c r="BE347" s="627"/>
      <c r="BF347" s="627"/>
      <c r="BG347" s="627"/>
      <c r="BH347" s="627"/>
      <c r="BI347" s="627"/>
      <c r="BJ347" s="627"/>
      <c r="BK347" s="627"/>
      <c r="BL347" s="627"/>
      <c r="BM347" s="627"/>
      <c r="BN347" s="627"/>
      <c r="BO347" s="627"/>
      <c r="BP347" s="627"/>
      <c r="BQ347" s="627"/>
      <c r="BR347" s="627"/>
      <c r="BS347" s="627"/>
      <c r="BT347" s="627"/>
      <c r="BU347" s="627"/>
      <c r="BV347" s="627"/>
      <c r="BW347" s="627"/>
      <c r="BX347" s="627"/>
      <c r="BY347" s="626"/>
      <c r="BZ347" s="626"/>
      <c r="CA347" s="625" t="s">
        <v>1059</v>
      </c>
      <c r="CP347" s="693"/>
      <c r="CQ347" s="706"/>
      <c r="CR347" s="627"/>
      <c r="CS347" s="627"/>
      <c r="CT347" s="627"/>
      <c r="CU347" s="627"/>
      <c r="CV347" s="627"/>
      <c r="CW347" s="627"/>
      <c r="CX347" s="627"/>
      <c r="CY347" s="627"/>
      <c r="CZ347" s="627"/>
      <c r="DA347" s="627"/>
      <c r="DB347" s="627"/>
      <c r="DC347" s="627"/>
      <c r="DD347" s="627"/>
      <c r="DE347" s="627"/>
      <c r="DF347" s="627"/>
      <c r="DG347" s="627"/>
      <c r="DH347" s="627"/>
      <c r="DI347" s="627"/>
      <c r="DJ347" s="627"/>
      <c r="DK347" s="627"/>
      <c r="DL347" s="626"/>
      <c r="DM347" s="626"/>
      <c r="DN347" s="625" t="s">
        <v>1059</v>
      </c>
      <c r="EC347" s="693"/>
      <c r="ED347" s="706"/>
      <c r="EE347" s="627"/>
      <c r="EF347" s="627"/>
      <c r="EG347" s="627"/>
      <c r="EH347" s="627"/>
      <c r="EI347" s="627"/>
      <c r="EJ347" s="627"/>
      <c r="EK347" s="627"/>
      <c r="EL347" s="627"/>
      <c r="EM347" s="627"/>
      <c r="EN347" s="627"/>
      <c r="EO347" s="627"/>
      <c r="EP347" s="627"/>
      <c r="EQ347" s="627"/>
      <c r="ER347" s="627"/>
      <c r="ES347" s="627"/>
      <c r="ET347" s="627"/>
      <c r="EU347" s="627"/>
      <c r="EV347" s="627"/>
      <c r="EW347" s="627"/>
      <c r="EX347" s="627"/>
      <c r="EY347" s="626"/>
    </row>
    <row r="348">
      <c r="A348" s="697"/>
      <c r="B348" s="623"/>
      <c r="C348" s="623"/>
      <c r="D348" s="623"/>
      <c r="E348" s="623"/>
      <c r="F348" s="623"/>
      <c r="G348" s="623"/>
      <c r="H348" s="623"/>
      <c r="I348" s="623"/>
      <c r="J348" s="623"/>
      <c r="K348" s="623"/>
      <c r="L348" s="623"/>
      <c r="M348" s="623"/>
      <c r="N348" s="623"/>
      <c r="O348" s="623"/>
      <c r="P348" s="623"/>
      <c r="Q348" s="623"/>
      <c r="R348" s="623"/>
      <c r="S348" s="623"/>
      <c r="T348" s="623"/>
      <c r="U348" s="623"/>
      <c r="V348" s="623"/>
      <c r="W348" s="623"/>
      <c r="X348" s="623"/>
      <c r="Y348" s="623"/>
      <c r="Z348" s="623"/>
      <c r="AA348" s="623"/>
      <c r="AB348" s="623"/>
      <c r="AC348" s="623"/>
      <c r="AD348" s="623"/>
      <c r="AE348" s="623"/>
      <c r="AF348" s="623"/>
      <c r="AG348" s="623"/>
      <c r="AH348" s="623"/>
      <c r="AI348" s="623"/>
      <c r="AJ348" s="623"/>
      <c r="AK348" s="623"/>
      <c r="AL348" s="698"/>
      <c r="AM348" s="623"/>
      <c r="AN348" s="697"/>
      <c r="AO348" s="623"/>
      <c r="AP348" s="623"/>
      <c r="AQ348" s="623"/>
      <c r="AR348" s="623"/>
      <c r="AS348" s="623"/>
      <c r="AT348" s="623"/>
      <c r="AU348" s="623"/>
      <c r="AV348" s="623"/>
      <c r="AW348" s="623"/>
      <c r="AX348" s="623"/>
      <c r="AY348" s="623"/>
      <c r="AZ348" s="623"/>
      <c r="BA348" s="623"/>
      <c r="BB348" s="623"/>
      <c r="BC348" s="623"/>
      <c r="BD348" s="623"/>
      <c r="BE348" s="623"/>
      <c r="BF348" s="623"/>
      <c r="BG348" s="623"/>
      <c r="BH348" s="623"/>
      <c r="BI348" s="623"/>
      <c r="BJ348" s="623"/>
      <c r="BK348" s="623"/>
      <c r="BL348" s="623"/>
      <c r="BM348" s="623"/>
      <c r="BN348" s="623"/>
      <c r="BO348" s="623"/>
      <c r="BP348" s="623"/>
      <c r="BQ348" s="623"/>
      <c r="BR348" s="623"/>
      <c r="BS348" s="623"/>
      <c r="BT348" s="623"/>
      <c r="BU348" s="623"/>
      <c r="BV348" s="623"/>
      <c r="BW348" s="623"/>
      <c r="BX348" s="623"/>
      <c r="BY348" s="698"/>
      <c r="BZ348" s="623"/>
      <c r="CA348" s="697"/>
      <c r="CB348" s="623"/>
      <c r="CC348" s="623"/>
      <c r="CD348" s="623"/>
      <c r="CE348" s="623"/>
      <c r="CF348" s="623"/>
      <c r="CG348" s="623"/>
      <c r="CH348" s="623"/>
      <c r="CI348" s="623"/>
      <c r="CJ348" s="623"/>
      <c r="CK348" s="623"/>
      <c r="CL348" s="623"/>
      <c r="CM348" s="623"/>
      <c r="CN348" s="623"/>
      <c r="CO348" s="623"/>
      <c r="CP348" s="623"/>
      <c r="CQ348" s="623"/>
      <c r="CR348" s="623"/>
      <c r="CS348" s="623"/>
      <c r="CT348" s="623"/>
      <c r="CU348" s="623"/>
      <c r="CV348" s="623"/>
      <c r="CW348" s="623"/>
      <c r="CX348" s="623"/>
      <c r="CY348" s="623"/>
      <c r="CZ348" s="623"/>
      <c r="DA348" s="623"/>
      <c r="DB348" s="623"/>
      <c r="DC348" s="623"/>
      <c r="DD348" s="623"/>
      <c r="DE348" s="623"/>
      <c r="DF348" s="623"/>
      <c r="DG348" s="623"/>
      <c r="DH348" s="623"/>
      <c r="DI348" s="623"/>
      <c r="DJ348" s="623"/>
      <c r="DK348" s="623"/>
      <c r="DL348" s="698"/>
      <c r="DM348" s="623"/>
      <c r="DN348" s="697"/>
      <c r="DO348" s="623"/>
      <c r="DP348" s="623"/>
      <c r="DQ348" s="623"/>
      <c r="DR348" s="623"/>
      <c r="DS348" s="623"/>
      <c r="DT348" s="623"/>
      <c r="DU348" s="623"/>
      <c r="DV348" s="623"/>
      <c r="DW348" s="623"/>
      <c r="DX348" s="623"/>
      <c r="DY348" s="623"/>
      <c r="DZ348" s="623"/>
      <c r="EA348" s="623"/>
      <c r="EB348" s="623"/>
      <c r="EC348" s="623"/>
      <c r="ED348" s="623"/>
      <c r="EE348" s="623"/>
      <c r="EF348" s="623"/>
      <c r="EG348" s="623"/>
      <c r="EH348" s="623"/>
      <c r="EI348" s="623"/>
      <c r="EJ348" s="623"/>
      <c r="EK348" s="623"/>
      <c r="EL348" s="623"/>
      <c r="EM348" s="623"/>
      <c r="EN348" s="623"/>
      <c r="EO348" s="623"/>
      <c r="EP348" s="623"/>
      <c r="EQ348" s="623"/>
      <c r="ER348" s="623"/>
      <c r="ES348" s="623"/>
      <c r="ET348" s="623"/>
      <c r="EU348" s="623"/>
      <c r="EV348" s="623"/>
      <c r="EW348" s="623"/>
      <c r="EX348" s="623"/>
      <c r="EY348" s="698"/>
    </row>
    <row r="349">
      <c r="A349" s="699"/>
      <c r="B349" s="700"/>
      <c r="C349" s="700"/>
      <c r="D349" s="700"/>
      <c r="E349" s="700"/>
      <c r="F349" s="700"/>
      <c r="G349" s="700"/>
      <c r="H349" s="700"/>
      <c r="I349" s="700"/>
      <c r="J349" s="700"/>
      <c r="K349" s="700"/>
      <c r="L349" s="700"/>
      <c r="M349" s="700"/>
      <c r="N349" s="700"/>
      <c r="O349" s="700"/>
      <c r="P349" s="700"/>
      <c r="Q349" s="700"/>
      <c r="R349" s="700"/>
      <c r="S349" s="701" t="s">
        <v>1060</v>
      </c>
      <c r="T349" s="702"/>
      <c r="U349" s="702"/>
      <c r="V349" s="702"/>
      <c r="W349" s="702"/>
      <c r="X349" s="702"/>
      <c r="Y349" s="702"/>
      <c r="Z349" s="702"/>
      <c r="AA349" s="700"/>
      <c r="AB349" s="700"/>
      <c r="AC349" s="701" t="s">
        <v>1061</v>
      </c>
      <c r="AD349" s="702"/>
      <c r="AE349" s="702"/>
      <c r="AF349" s="702"/>
      <c r="AG349" s="702"/>
      <c r="AH349" s="702"/>
      <c r="AI349" s="702"/>
      <c r="AJ349" s="700"/>
      <c r="AK349" s="700"/>
      <c r="AL349" s="703"/>
      <c r="AM349" s="623"/>
      <c r="AN349" s="699"/>
      <c r="AO349" s="700"/>
      <c r="AP349" s="700"/>
      <c r="AQ349" s="700"/>
      <c r="AR349" s="700"/>
      <c r="AS349" s="700"/>
      <c r="AT349" s="700"/>
      <c r="AU349" s="700"/>
      <c r="AV349" s="700"/>
      <c r="AW349" s="700"/>
      <c r="AX349" s="700"/>
      <c r="AY349" s="700"/>
      <c r="AZ349" s="700"/>
      <c r="BA349" s="700"/>
      <c r="BB349" s="700"/>
      <c r="BC349" s="700"/>
      <c r="BD349" s="700"/>
      <c r="BE349" s="700"/>
      <c r="BF349" s="701" t="s">
        <v>1060</v>
      </c>
      <c r="BG349" s="702"/>
      <c r="BH349" s="702"/>
      <c r="BI349" s="702"/>
      <c r="BJ349" s="702"/>
      <c r="BK349" s="702"/>
      <c r="BL349" s="702"/>
      <c r="BM349" s="702"/>
      <c r="BN349" s="700"/>
      <c r="BO349" s="700"/>
      <c r="BP349" s="701" t="s">
        <v>1061</v>
      </c>
      <c r="BQ349" s="702"/>
      <c r="BR349" s="702"/>
      <c r="BS349" s="702"/>
      <c r="BT349" s="702"/>
      <c r="BU349" s="702"/>
      <c r="BV349" s="702"/>
      <c r="BW349" s="700"/>
      <c r="BX349" s="700"/>
      <c r="BY349" s="703"/>
      <c r="BZ349" s="623"/>
      <c r="CA349" s="699"/>
      <c r="CB349" s="700"/>
      <c r="CC349" s="700"/>
      <c r="CD349" s="700"/>
      <c r="CE349" s="700"/>
      <c r="CF349" s="700"/>
      <c r="CG349" s="700"/>
      <c r="CH349" s="700"/>
      <c r="CI349" s="700"/>
      <c r="CJ349" s="700"/>
      <c r="CK349" s="700"/>
      <c r="CL349" s="700"/>
      <c r="CM349" s="700"/>
      <c r="CN349" s="700"/>
      <c r="CO349" s="700"/>
      <c r="CP349" s="700"/>
      <c r="CQ349" s="700"/>
      <c r="CR349" s="700"/>
      <c r="CS349" s="701" t="s">
        <v>1060</v>
      </c>
      <c r="CT349" s="702"/>
      <c r="CU349" s="702"/>
      <c r="CV349" s="702"/>
      <c r="CW349" s="702"/>
      <c r="CX349" s="702"/>
      <c r="CY349" s="702"/>
      <c r="CZ349" s="702"/>
      <c r="DA349" s="700"/>
      <c r="DB349" s="700"/>
      <c r="DC349" s="701" t="s">
        <v>1061</v>
      </c>
      <c r="DD349" s="702"/>
      <c r="DE349" s="702"/>
      <c r="DF349" s="702"/>
      <c r="DG349" s="702"/>
      <c r="DH349" s="702"/>
      <c r="DI349" s="702"/>
      <c r="DJ349" s="700"/>
      <c r="DK349" s="700"/>
      <c r="DL349" s="703"/>
      <c r="DM349" s="623"/>
      <c r="DN349" s="699"/>
      <c r="DO349" s="700"/>
      <c r="DP349" s="700"/>
      <c r="DQ349" s="700"/>
      <c r="DR349" s="700"/>
      <c r="DS349" s="700"/>
      <c r="DT349" s="700"/>
      <c r="DU349" s="700"/>
      <c r="DV349" s="700"/>
      <c r="DW349" s="700"/>
      <c r="DX349" s="700"/>
      <c r="DY349" s="700"/>
      <c r="DZ349" s="700"/>
      <c r="EA349" s="700"/>
      <c r="EB349" s="700"/>
      <c r="EC349" s="700"/>
      <c r="ED349" s="700"/>
      <c r="EE349" s="700"/>
      <c r="EF349" s="701" t="s">
        <v>1060</v>
      </c>
      <c r="EG349" s="702"/>
      <c r="EH349" s="702"/>
      <c r="EI349" s="702"/>
      <c r="EJ349" s="702"/>
      <c r="EK349" s="702"/>
      <c r="EL349" s="702"/>
      <c r="EM349" s="702"/>
      <c r="EN349" s="700"/>
      <c r="EO349" s="700"/>
      <c r="EP349" s="701" t="s">
        <v>1061</v>
      </c>
      <c r="EQ349" s="702"/>
      <c r="ER349" s="702"/>
      <c r="ES349" s="702"/>
      <c r="ET349" s="702"/>
      <c r="EU349" s="702"/>
      <c r="EV349" s="702"/>
      <c r="EW349" s="700"/>
      <c r="EX349" s="700"/>
      <c r="EY349" s="703"/>
    </row>
    <row r="350">
      <c r="A350" s="623"/>
      <c r="B350" s="623"/>
      <c r="C350" s="623"/>
      <c r="D350" s="623"/>
      <c r="E350" s="623"/>
      <c r="F350" s="623"/>
      <c r="G350" s="623"/>
      <c r="H350" s="623"/>
      <c r="I350" s="623"/>
      <c r="J350" s="623"/>
      <c r="K350" s="623"/>
      <c r="L350" s="623"/>
      <c r="M350" s="623"/>
      <c r="N350" s="623"/>
      <c r="O350" s="623"/>
      <c r="P350" s="623"/>
      <c r="Q350" s="623"/>
      <c r="R350" s="623"/>
      <c r="S350" s="704"/>
      <c r="T350" s="704"/>
      <c r="U350" s="704"/>
      <c r="V350" s="704"/>
      <c r="W350" s="704"/>
      <c r="X350" s="704"/>
      <c r="Y350" s="704"/>
      <c r="Z350" s="704"/>
      <c r="AA350" s="623"/>
      <c r="AB350" s="623"/>
      <c r="AC350" s="704"/>
      <c r="AD350" s="704"/>
      <c r="AE350" s="704"/>
      <c r="AF350" s="704"/>
      <c r="AG350" s="704"/>
      <c r="AH350" s="704"/>
      <c r="AI350" s="704"/>
      <c r="AJ350" s="623"/>
      <c r="AK350" s="623"/>
      <c r="AL350" s="623"/>
      <c r="AM350" s="623"/>
      <c r="AN350" s="623"/>
      <c r="AO350" s="623"/>
      <c r="AP350" s="623"/>
      <c r="AQ350" s="623"/>
      <c r="AR350" s="623"/>
      <c r="AS350" s="623"/>
      <c r="AT350" s="623"/>
      <c r="AU350" s="623"/>
      <c r="AV350" s="623"/>
      <c r="AW350" s="623"/>
      <c r="AX350" s="623"/>
      <c r="AY350" s="623"/>
      <c r="AZ350" s="623"/>
      <c r="BA350" s="623"/>
      <c r="BB350" s="623"/>
      <c r="BC350" s="623"/>
      <c r="BD350" s="623"/>
      <c r="BE350" s="623"/>
      <c r="BF350" s="704"/>
      <c r="BG350" s="704"/>
      <c r="BH350" s="704"/>
      <c r="BI350" s="704"/>
      <c r="BJ350" s="704"/>
      <c r="BK350" s="704"/>
      <c r="BL350" s="704"/>
      <c r="BM350" s="704"/>
      <c r="BN350" s="623"/>
      <c r="BO350" s="623"/>
      <c r="BP350" s="704"/>
      <c r="BQ350" s="704"/>
      <c r="BR350" s="704"/>
      <c r="BS350" s="704"/>
      <c r="BT350" s="704"/>
      <c r="BU350" s="704"/>
      <c r="BV350" s="704"/>
      <c r="BW350" s="623"/>
      <c r="BX350" s="623"/>
      <c r="BY350" s="623"/>
      <c r="BZ350" s="623"/>
      <c r="CA350" s="623"/>
      <c r="CB350" s="623"/>
      <c r="CC350" s="623"/>
      <c r="CD350" s="623"/>
      <c r="CE350" s="623"/>
      <c r="CF350" s="623"/>
      <c r="CG350" s="623"/>
      <c r="CH350" s="623"/>
      <c r="CI350" s="623"/>
      <c r="CJ350" s="623"/>
      <c r="CK350" s="623"/>
      <c r="CL350" s="623"/>
      <c r="CM350" s="623"/>
      <c r="CN350" s="623"/>
      <c r="CO350" s="623"/>
      <c r="CP350" s="623"/>
      <c r="CQ350" s="623"/>
      <c r="CR350" s="623"/>
      <c r="CS350" s="704"/>
      <c r="CT350" s="704"/>
      <c r="CU350" s="704"/>
      <c r="CV350" s="704"/>
      <c r="CW350" s="704"/>
      <c r="CX350" s="704"/>
      <c r="CY350" s="704"/>
      <c r="CZ350" s="704"/>
      <c r="DA350" s="623"/>
      <c r="DB350" s="623"/>
      <c r="DC350" s="704"/>
      <c r="DD350" s="704"/>
      <c r="DE350" s="704"/>
      <c r="DF350" s="704"/>
      <c r="DG350" s="704"/>
      <c r="DH350" s="704"/>
      <c r="DI350" s="704"/>
      <c r="DJ350" s="623"/>
      <c r="DK350" s="623"/>
      <c r="DL350" s="623"/>
      <c r="DM350" s="623"/>
      <c r="DN350" s="623"/>
      <c r="DO350" s="623"/>
      <c r="DP350" s="623"/>
      <c r="DQ350" s="623"/>
      <c r="DR350" s="623"/>
      <c r="DS350" s="623"/>
      <c r="DT350" s="623"/>
      <c r="DU350" s="623"/>
      <c r="DV350" s="623"/>
      <c r="DW350" s="623"/>
      <c r="DX350" s="623"/>
      <c r="DY350" s="623"/>
      <c r="DZ350" s="623"/>
      <c r="EA350" s="623"/>
      <c r="EB350" s="623"/>
      <c r="EC350" s="623"/>
      <c r="ED350" s="623"/>
      <c r="EE350" s="623"/>
      <c r="EF350" s="704"/>
      <c r="EG350" s="704"/>
      <c r="EH350" s="704"/>
      <c r="EI350" s="704"/>
      <c r="EJ350" s="704"/>
      <c r="EK350" s="704"/>
      <c r="EL350" s="704"/>
      <c r="EM350" s="704"/>
      <c r="EN350" s="623"/>
      <c r="EO350" s="623"/>
      <c r="EP350" s="704"/>
      <c r="EQ350" s="704"/>
      <c r="ER350" s="704"/>
      <c r="ES350" s="704"/>
      <c r="ET350" s="704"/>
      <c r="EU350" s="704"/>
      <c r="EV350" s="704"/>
      <c r="EW350" s="623"/>
      <c r="EX350" s="623"/>
      <c r="EY350" s="623"/>
    </row>
    <row r="351">
      <c r="A351" s="620"/>
      <c r="B351" s="621"/>
      <c r="C351" s="621"/>
      <c r="D351" s="621"/>
      <c r="E351" s="621"/>
      <c r="F351" s="621"/>
      <c r="G351" s="621"/>
      <c r="H351" s="621"/>
      <c r="I351" s="621"/>
      <c r="J351" s="621"/>
      <c r="K351" s="621"/>
      <c r="L351" s="621"/>
      <c r="M351" s="621"/>
      <c r="N351" s="621"/>
      <c r="O351" s="621"/>
      <c r="P351" s="621"/>
      <c r="Q351" s="621"/>
      <c r="R351" s="621"/>
      <c r="S351" s="621"/>
      <c r="T351" s="621"/>
      <c r="U351" s="621"/>
      <c r="V351" s="621"/>
      <c r="W351" s="621"/>
      <c r="X351" s="621"/>
      <c r="Y351" s="621"/>
      <c r="Z351" s="621"/>
      <c r="AA351" s="621"/>
      <c r="AB351" s="621"/>
      <c r="AC351" s="621"/>
      <c r="AD351" s="621"/>
      <c r="AE351" s="621"/>
      <c r="AF351" s="621"/>
      <c r="AG351" s="621"/>
      <c r="AH351" s="621"/>
      <c r="AI351" s="621"/>
      <c r="AJ351" s="621"/>
      <c r="AK351" s="621"/>
      <c r="AL351" s="622"/>
      <c r="AM351" s="623"/>
      <c r="AN351" s="620"/>
      <c r="AO351" s="621"/>
      <c r="AP351" s="621"/>
      <c r="AQ351" s="621"/>
      <c r="AR351" s="621"/>
      <c r="AS351" s="621"/>
      <c r="AT351" s="621"/>
      <c r="AU351" s="621"/>
      <c r="AV351" s="621"/>
      <c r="AW351" s="621"/>
      <c r="AX351" s="621"/>
      <c r="AY351" s="621"/>
      <c r="AZ351" s="621"/>
      <c r="BA351" s="621"/>
      <c r="BB351" s="621"/>
      <c r="BC351" s="621"/>
      <c r="BD351" s="621"/>
      <c r="BE351" s="621"/>
      <c r="BF351" s="621"/>
      <c r="BG351" s="621"/>
      <c r="BH351" s="621"/>
      <c r="BI351" s="621"/>
      <c r="BJ351" s="621"/>
      <c r="BK351" s="621"/>
      <c r="BL351" s="621"/>
      <c r="BM351" s="621"/>
      <c r="BN351" s="621"/>
      <c r="BO351" s="621"/>
      <c r="BP351" s="621"/>
      <c r="BQ351" s="621"/>
      <c r="BR351" s="621"/>
      <c r="BS351" s="621"/>
      <c r="BT351" s="621"/>
      <c r="BU351" s="621"/>
      <c r="BV351" s="621"/>
      <c r="BW351" s="621"/>
      <c r="BX351" s="621"/>
      <c r="BY351" s="622"/>
      <c r="BZ351" s="623"/>
      <c r="CA351" s="620"/>
      <c r="CB351" s="621"/>
      <c r="CC351" s="621"/>
      <c r="CD351" s="621"/>
      <c r="CE351" s="621"/>
      <c r="CF351" s="621"/>
      <c r="CG351" s="621"/>
      <c r="CH351" s="621"/>
      <c r="CI351" s="621"/>
      <c r="CJ351" s="621"/>
      <c r="CK351" s="621"/>
      <c r="CL351" s="621"/>
      <c r="CM351" s="621"/>
      <c r="CN351" s="621"/>
      <c r="CO351" s="621"/>
      <c r="CP351" s="621"/>
      <c r="CQ351" s="621"/>
      <c r="CR351" s="621"/>
      <c r="CS351" s="621"/>
      <c r="CT351" s="621"/>
      <c r="CU351" s="621"/>
      <c r="CV351" s="621"/>
      <c r="CW351" s="621"/>
      <c r="CX351" s="621"/>
      <c r="CY351" s="621"/>
      <c r="CZ351" s="621"/>
      <c r="DA351" s="621"/>
      <c r="DB351" s="621"/>
      <c r="DC351" s="621"/>
      <c r="DD351" s="621"/>
      <c r="DE351" s="621"/>
      <c r="DF351" s="621"/>
      <c r="DG351" s="621"/>
      <c r="DH351" s="621"/>
      <c r="DI351" s="621"/>
      <c r="DJ351" s="621"/>
      <c r="DK351" s="621"/>
      <c r="DL351" s="622"/>
      <c r="DM351" s="623"/>
      <c r="DN351" s="620"/>
      <c r="DO351" s="621"/>
      <c r="DP351" s="621"/>
      <c r="DQ351" s="621"/>
      <c r="DR351" s="621"/>
      <c r="DS351" s="621"/>
      <c r="DT351" s="621"/>
      <c r="DU351" s="621"/>
      <c r="DV351" s="621"/>
      <c r="DW351" s="621"/>
      <c r="DX351" s="621"/>
      <c r="DY351" s="621"/>
      <c r="DZ351" s="621"/>
      <c r="EA351" s="621"/>
      <c r="EB351" s="621"/>
      <c r="EC351" s="621"/>
      <c r="ED351" s="621"/>
      <c r="EE351" s="621"/>
      <c r="EF351" s="621"/>
      <c r="EG351" s="621"/>
      <c r="EH351" s="621"/>
      <c r="EI351" s="621"/>
      <c r="EJ351" s="621"/>
      <c r="EK351" s="621"/>
      <c r="EL351" s="621"/>
      <c r="EM351" s="621"/>
      <c r="EN351" s="621"/>
      <c r="EO351" s="621"/>
      <c r="EP351" s="621"/>
      <c r="EQ351" s="621"/>
      <c r="ER351" s="621"/>
      <c r="ES351" s="621"/>
      <c r="ET351" s="621"/>
      <c r="EU351" s="621"/>
      <c r="EV351" s="621"/>
      <c r="EW351" s="621"/>
      <c r="EX351" s="621"/>
      <c r="EY351" s="622"/>
    </row>
    <row r="352">
      <c r="A352" s="624"/>
      <c r="B352" s="625" t="s">
        <v>1003</v>
      </c>
      <c r="AL352" s="626"/>
      <c r="AM352" s="626"/>
      <c r="AN352" s="627"/>
      <c r="AO352" s="625" t="s">
        <v>1003</v>
      </c>
      <c r="BY352" s="626"/>
      <c r="BZ352" s="626"/>
      <c r="CA352" s="627"/>
      <c r="CB352" s="625" t="s">
        <v>1003</v>
      </c>
      <c r="DL352" s="626"/>
      <c r="DM352" s="626"/>
      <c r="DN352" s="627"/>
      <c r="DO352" s="625" t="s">
        <v>1003</v>
      </c>
      <c r="EY352" s="626"/>
    </row>
    <row r="353">
      <c r="A353" s="628"/>
      <c r="B353" s="629" t="s">
        <v>1004</v>
      </c>
      <c r="AL353" s="630"/>
      <c r="AM353" s="629"/>
      <c r="AN353" s="628"/>
      <c r="AO353" s="629" t="s">
        <v>1004</v>
      </c>
      <c r="BY353" s="630"/>
      <c r="BZ353" s="629"/>
      <c r="CA353" s="628"/>
      <c r="CB353" s="629" t="s">
        <v>1004</v>
      </c>
      <c r="DL353" s="630"/>
      <c r="DM353" s="629"/>
      <c r="DN353" s="628"/>
      <c r="DO353" s="629" t="s">
        <v>1004</v>
      </c>
      <c r="EY353" s="630"/>
    </row>
    <row r="354">
      <c r="A354" s="718"/>
      <c r="B354" s="719" t="s">
        <v>1063</v>
      </c>
      <c r="AL354" s="720"/>
      <c r="AM354" s="721"/>
      <c r="AN354" s="718"/>
      <c r="AO354" s="631" t="s">
        <v>1063</v>
      </c>
      <c r="BY354" s="720"/>
      <c r="BZ354" s="721"/>
      <c r="CA354" s="718"/>
      <c r="CB354" s="631" t="s">
        <v>1063</v>
      </c>
      <c r="DL354" s="720"/>
      <c r="DM354" s="721"/>
      <c r="DN354" s="718"/>
      <c r="DO354" s="631" t="s">
        <v>1063</v>
      </c>
      <c r="EY354" s="720"/>
    </row>
    <row r="355">
      <c r="A355" s="628"/>
      <c r="B355" s="633"/>
      <c r="C355" s="633"/>
      <c r="D355" s="633"/>
      <c r="E355" s="633"/>
      <c r="F355" s="633"/>
      <c r="G355" s="633"/>
      <c r="H355" s="633"/>
      <c r="I355" s="633"/>
      <c r="J355" s="633"/>
      <c r="K355" s="633"/>
      <c r="L355" s="633"/>
      <c r="M355" s="633"/>
      <c r="N355" s="633"/>
      <c r="O355" s="633"/>
      <c r="P355" s="633"/>
      <c r="Q355" s="633"/>
      <c r="R355" s="633"/>
      <c r="S355" s="633"/>
      <c r="T355" s="633"/>
      <c r="U355" s="633"/>
      <c r="V355" s="633"/>
      <c r="W355" s="633"/>
      <c r="X355" s="633"/>
      <c r="Y355" s="633"/>
      <c r="Z355" s="633"/>
      <c r="AA355" s="633"/>
      <c r="AB355" s="633"/>
      <c r="AC355" s="633"/>
      <c r="AD355" s="633"/>
      <c r="AE355" s="633"/>
      <c r="AF355" s="633"/>
      <c r="AG355" s="633"/>
      <c r="AH355" s="633"/>
      <c r="AI355" s="633"/>
      <c r="AJ355" s="633"/>
      <c r="AK355" s="633"/>
      <c r="AL355" s="632"/>
      <c r="AM355" s="631"/>
      <c r="AN355" s="628"/>
      <c r="AO355" s="633"/>
      <c r="AP355" s="633"/>
      <c r="AQ355" s="633"/>
      <c r="AR355" s="633"/>
      <c r="AS355" s="633"/>
      <c r="AT355" s="633"/>
      <c r="AU355" s="633"/>
      <c r="AV355" s="633"/>
      <c r="AW355" s="633"/>
      <c r="AX355" s="633"/>
      <c r="AY355" s="633"/>
      <c r="AZ355" s="633"/>
      <c r="BA355" s="633"/>
      <c r="BB355" s="633"/>
      <c r="BC355" s="633"/>
      <c r="BD355" s="633"/>
      <c r="BE355" s="633"/>
      <c r="BF355" s="633"/>
      <c r="BG355" s="633"/>
      <c r="BH355" s="633"/>
      <c r="BI355" s="633"/>
      <c r="BJ355" s="633"/>
      <c r="BK355" s="633"/>
      <c r="BL355" s="633"/>
      <c r="BM355" s="633"/>
      <c r="BN355" s="633"/>
      <c r="BO355" s="633"/>
      <c r="BP355" s="633"/>
      <c r="BQ355" s="633"/>
      <c r="BR355" s="633"/>
      <c r="BS355" s="633"/>
      <c r="BT355" s="633"/>
      <c r="BU355" s="633"/>
      <c r="BV355" s="633"/>
      <c r="BW355" s="633"/>
      <c r="BX355" s="633"/>
      <c r="BY355" s="632"/>
      <c r="BZ355" s="631"/>
      <c r="CA355" s="628"/>
      <c r="CB355" s="633"/>
      <c r="CC355" s="633"/>
      <c r="CD355" s="633"/>
      <c r="CE355" s="633"/>
      <c r="CF355" s="633"/>
      <c r="CG355" s="633"/>
      <c r="CH355" s="633"/>
      <c r="CI355" s="633"/>
      <c r="CJ355" s="633"/>
      <c r="CK355" s="633"/>
      <c r="CL355" s="633"/>
      <c r="CM355" s="633"/>
      <c r="CN355" s="633"/>
      <c r="CO355" s="633"/>
      <c r="CP355" s="633"/>
      <c r="CQ355" s="633"/>
      <c r="CR355" s="633"/>
      <c r="CS355" s="633"/>
      <c r="CT355" s="633"/>
      <c r="CU355" s="633"/>
      <c r="CV355" s="633"/>
      <c r="CW355" s="633"/>
      <c r="CX355" s="633"/>
      <c r="CY355" s="633"/>
      <c r="CZ355" s="633"/>
      <c r="DA355" s="633"/>
      <c r="DB355" s="633"/>
      <c r="DC355" s="633"/>
      <c r="DD355" s="633"/>
      <c r="DE355" s="633"/>
      <c r="DF355" s="633"/>
      <c r="DG355" s="633"/>
      <c r="DH355" s="633"/>
      <c r="DI355" s="633"/>
      <c r="DJ355" s="633"/>
      <c r="DK355" s="633"/>
      <c r="DL355" s="632"/>
      <c r="DM355" s="631"/>
      <c r="DN355" s="628"/>
      <c r="DO355" s="633"/>
      <c r="DP355" s="633"/>
      <c r="DQ355" s="633"/>
      <c r="DR355" s="633"/>
      <c r="DS355" s="633"/>
      <c r="DT355" s="633"/>
      <c r="DU355" s="633"/>
      <c r="DV355" s="633"/>
      <c r="DW355" s="633"/>
      <c r="DX355" s="633"/>
      <c r="DY355" s="633"/>
      <c r="DZ355" s="633"/>
      <c r="EA355" s="633"/>
      <c r="EB355" s="633"/>
      <c r="EC355" s="633"/>
      <c r="ED355" s="633"/>
      <c r="EE355" s="633"/>
      <c r="EF355" s="633"/>
      <c r="EG355" s="633"/>
      <c r="EH355" s="633"/>
      <c r="EI355" s="633"/>
      <c r="EJ355" s="633"/>
      <c r="EK355" s="633"/>
      <c r="EL355" s="633"/>
      <c r="EM355" s="633"/>
      <c r="EN355" s="633"/>
      <c r="EO355" s="633"/>
      <c r="EP355" s="633"/>
      <c r="EQ355" s="633"/>
      <c r="ER355" s="633"/>
      <c r="ES355" s="633"/>
      <c r="ET355" s="633"/>
      <c r="EU355" s="633"/>
      <c r="EV355" s="633"/>
      <c r="EW355" s="633"/>
      <c r="EX355" s="633"/>
      <c r="EY355" s="632"/>
    </row>
    <row r="356">
      <c r="A356" s="628"/>
      <c r="B356" s="634" t="s">
        <v>1006</v>
      </c>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2"/>
      <c r="AL356" s="635"/>
      <c r="AM356" s="636"/>
      <c r="AN356" s="628"/>
      <c r="AO356" s="634" t="s">
        <v>1006</v>
      </c>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2"/>
      <c r="BY356" s="635"/>
      <c r="BZ356" s="636"/>
      <c r="CA356" s="628"/>
      <c r="CB356" s="634" t="s">
        <v>1006</v>
      </c>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2"/>
      <c r="DL356" s="635"/>
      <c r="DM356" s="636"/>
      <c r="DN356" s="628"/>
      <c r="DO356" s="634" t="s">
        <v>1006</v>
      </c>
      <c r="DP356" s="11"/>
      <c r="DQ356" s="11"/>
      <c r="DR356" s="11"/>
      <c r="DS356" s="11"/>
      <c r="DT356" s="11"/>
      <c r="DU356" s="11"/>
      <c r="DV356" s="11"/>
      <c r="DW356" s="11"/>
      <c r="DX356" s="11"/>
      <c r="DY356" s="11"/>
      <c r="DZ356" s="11"/>
      <c r="EA356" s="11"/>
      <c r="EB356" s="11"/>
      <c r="EC356" s="11"/>
      <c r="ED356" s="11"/>
      <c r="EE356" s="11"/>
      <c r="EF356" s="11"/>
      <c r="EG356" s="11"/>
      <c r="EH356" s="11"/>
      <c r="EI356" s="11"/>
      <c r="EJ356" s="11"/>
      <c r="EK356" s="11"/>
      <c r="EL356" s="11"/>
      <c r="EM356" s="11"/>
      <c r="EN356" s="11"/>
      <c r="EO356" s="11"/>
      <c r="EP356" s="11"/>
      <c r="EQ356" s="11"/>
      <c r="ER356" s="11"/>
      <c r="ES356" s="11"/>
      <c r="ET356" s="11"/>
      <c r="EU356" s="11"/>
      <c r="EV356" s="11"/>
      <c r="EW356" s="11"/>
      <c r="EX356" s="12"/>
      <c r="EY356" s="635"/>
    </row>
    <row r="357">
      <c r="A357" s="628"/>
      <c r="B357" s="637" t="s">
        <v>43</v>
      </c>
      <c r="C357" s="12"/>
      <c r="D357" s="638" t="str">
        <f>'3A 2025-2026 REPORTE CALIFICACI'!E7</f>
        <v>2025-2026</v>
      </c>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6"/>
      <c r="AL357" s="639"/>
      <c r="AM357" s="640"/>
      <c r="AN357" s="628"/>
      <c r="AO357" s="637" t="s">
        <v>43</v>
      </c>
      <c r="AP357" s="12"/>
      <c r="AQ357" s="638" t="str">
        <f>'3A 2025-2026 REPORTE CALIFICACI'!E7</f>
        <v>2025-2026</v>
      </c>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6"/>
      <c r="BY357" s="639"/>
      <c r="BZ357" s="640"/>
      <c r="CA357" s="628"/>
      <c r="CB357" s="637" t="s">
        <v>43</v>
      </c>
      <c r="CC357" s="12"/>
      <c r="CD357" s="638" t="str">
        <f>'3A 2025-2026 REPORTE CALIFICACI'!E7</f>
        <v>2025-2026</v>
      </c>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c r="DF357" s="15"/>
      <c r="DG357" s="15"/>
      <c r="DH357" s="15"/>
      <c r="DI357" s="15"/>
      <c r="DJ357" s="15"/>
      <c r="DK357" s="16"/>
      <c r="DL357" s="639"/>
      <c r="DM357" s="640"/>
      <c r="DN357" s="628"/>
      <c r="DO357" s="637" t="s">
        <v>43</v>
      </c>
      <c r="DP357" s="12"/>
      <c r="DQ357" s="638" t="str">
        <f>'3A 2025-2026 REPORTE CALIFICACI'!E7</f>
        <v>2025-2026</v>
      </c>
      <c r="DR357" s="15"/>
      <c r="DS357" s="15"/>
      <c r="DT357" s="15"/>
      <c r="DU357" s="15"/>
      <c r="DV357" s="15"/>
      <c r="DW357" s="15"/>
      <c r="DX357" s="15"/>
      <c r="DY357" s="15"/>
      <c r="DZ357" s="15"/>
      <c r="EA357" s="15"/>
      <c r="EB357" s="15"/>
      <c r="EC357" s="15"/>
      <c r="ED357" s="15"/>
      <c r="EE357" s="15"/>
      <c r="EF357" s="15"/>
      <c r="EG357" s="15"/>
      <c r="EH357" s="15"/>
      <c r="EI357" s="15"/>
      <c r="EJ357" s="15"/>
      <c r="EK357" s="15"/>
      <c r="EL357" s="15"/>
      <c r="EM357" s="15"/>
      <c r="EN357" s="15"/>
      <c r="EO357" s="15"/>
      <c r="EP357" s="15"/>
      <c r="EQ357" s="15"/>
      <c r="ER357" s="15"/>
      <c r="ES357" s="15"/>
      <c r="ET357" s="15"/>
      <c r="EU357" s="15"/>
      <c r="EV357" s="15"/>
      <c r="EW357" s="15"/>
      <c r="EX357" s="16"/>
      <c r="EY357" s="639"/>
    </row>
    <row r="358">
      <c r="A358" s="628"/>
      <c r="B358" s="641" t="s">
        <v>1007</v>
      </c>
      <c r="C358" s="12"/>
      <c r="D358" s="638" t="str">
        <f>'3A 2025-2026 REPORTE CALIFICACI'!D39</f>
        <v>Wilbert  Peña Paulino</v>
      </c>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6"/>
      <c r="AL358" s="639"/>
      <c r="AM358" s="640"/>
      <c r="AN358" s="628"/>
      <c r="AO358" s="641" t="s">
        <v>1007</v>
      </c>
      <c r="AP358" s="12"/>
      <c r="AQ358" s="638" t="str">
        <f>'3A 2025-2026 REPORTE CALIFICACI'!D40</f>
        <v>Yonayry  Peña Santos</v>
      </c>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6"/>
      <c r="BY358" s="639"/>
      <c r="BZ358" s="640"/>
      <c r="CA358" s="628"/>
      <c r="CB358" s="641" t="s">
        <v>1007</v>
      </c>
      <c r="CC358" s="12"/>
      <c r="CD358" s="638" t="str">
        <f>'3A 2025-2026 REPORTE CALIFICACI'!D41</f>
        <v>Rossier Analiz Pérez Rodríguez</v>
      </c>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c r="DF358" s="15"/>
      <c r="DG358" s="15"/>
      <c r="DH358" s="15"/>
      <c r="DI358" s="15"/>
      <c r="DJ358" s="15"/>
      <c r="DK358" s="16"/>
      <c r="DL358" s="639"/>
      <c r="DM358" s="640"/>
      <c r="DN358" s="628"/>
      <c r="DO358" s="641" t="s">
        <v>1007</v>
      </c>
      <c r="DP358" s="12"/>
      <c r="DQ358" s="638" t="str">
        <f>'3A 2025-2026 REPORTE CALIFICACI'!D42</f>
        <v>Joseph Francisco Ramírez Espinosa</v>
      </c>
      <c r="DR358" s="15"/>
      <c r="DS358" s="15"/>
      <c r="DT358" s="15"/>
      <c r="DU358" s="15"/>
      <c r="DV358" s="15"/>
      <c r="DW358" s="15"/>
      <c r="DX358" s="15"/>
      <c r="DY358" s="15"/>
      <c r="DZ358" s="15"/>
      <c r="EA358" s="15"/>
      <c r="EB358" s="15"/>
      <c r="EC358" s="15"/>
      <c r="ED358" s="15"/>
      <c r="EE358" s="15"/>
      <c r="EF358" s="15"/>
      <c r="EG358" s="15"/>
      <c r="EH358" s="15"/>
      <c r="EI358" s="15"/>
      <c r="EJ358" s="15"/>
      <c r="EK358" s="15"/>
      <c r="EL358" s="15"/>
      <c r="EM358" s="15"/>
      <c r="EN358" s="15"/>
      <c r="EO358" s="15"/>
      <c r="EP358" s="15"/>
      <c r="EQ358" s="15"/>
      <c r="ER358" s="15"/>
      <c r="ES358" s="15"/>
      <c r="ET358" s="15"/>
      <c r="EU358" s="15"/>
      <c r="EV358" s="15"/>
      <c r="EW358" s="15"/>
      <c r="EX358" s="16"/>
      <c r="EY358" s="639"/>
    </row>
    <row r="359">
      <c r="A359" s="628"/>
      <c r="B359" s="641" t="s">
        <v>1008</v>
      </c>
      <c r="C359" s="12"/>
      <c r="D359" s="638">
        <f>'3A 2025-2026 REPORTE CALIFICACI'!A39</f>
        <v>29</v>
      </c>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6"/>
      <c r="AL359" s="639"/>
      <c r="AM359" s="640"/>
      <c r="AN359" s="628"/>
      <c r="AO359" s="641" t="s">
        <v>1008</v>
      </c>
      <c r="AP359" s="12"/>
      <c r="AQ359" s="638">
        <f>'3A 2025-2026 REPORTE CALIFICACI'!A40</f>
        <v>30</v>
      </c>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6"/>
      <c r="BY359" s="639"/>
      <c r="BZ359" s="640"/>
      <c r="CA359" s="628"/>
      <c r="CB359" s="641" t="s">
        <v>1008</v>
      </c>
      <c r="CC359" s="12"/>
      <c r="CD359" s="638">
        <f>'3A 2025-2026 REPORTE CALIFICACI'!A41</f>
        <v>31</v>
      </c>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c r="DF359" s="15"/>
      <c r="DG359" s="15"/>
      <c r="DH359" s="15"/>
      <c r="DI359" s="15"/>
      <c r="DJ359" s="15"/>
      <c r="DK359" s="16"/>
      <c r="DL359" s="639"/>
      <c r="DM359" s="640"/>
      <c r="DN359" s="628"/>
      <c r="DO359" s="641" t="s">
        <v>1008</v>
      </c>
      <c r="DP359" s="12"/>
      <c r="DQ359" s="638">
        <f>'3A 2025-2026 REPORTE CALIFICACI'!A42</f>
        <v>32</v>
      </c>
      <c r="DR359" s="15"/>
      <c r="DS359" s="15"/>
      <c r="DT359" s="15"/>
      <c r="DU359" s="15"/>
      <c r="DV359" s="15"/>
      <c r="DW359" s="15"/>
      <c r="DX359" s="15"/>
      <c r="DY359" s="15"/>
      <c r="DZ359" s="15"/>
      <c r="EA359" s="15"/>
      <c r="EB359" s="15"/>
      <c r="EC359" s="15"/>
      <c r="ED359" s="15"/>
      <c r="EE359" s="15"/>
      <c r="EF359" s="15"/>
      <c r="EG359" s="15"/>
      <c r="EH359" s="15"/>
      <c r="EI359" s="15"/>
      <c r="EJ359" s="15"/>
      <c r="EK359" s="15"/>
      <c r="EL359" s="15"/>
      <c r="EM359" s="15"/>
      <c r="EN359" s="15"/>
      <c r="EO359" s="15"/>
      <c r="EP359" s="15"/>
      <c r="EQ359" s="15"/>
      <c r="ER359" s="15"/>
      <c r="ES359" s="15"/>
      <c r="ET359" s="15"/>
      <c r="EU359" s="15"/>
      <c r="EV359" s="15"/>
      <c r="EW359" s="15"/>
      <c r="EX359" s="16"/>
      <c r="EY359" s="639"/>
    </row>
    <row r="360">
      <c r="A360" s="628"/>
      <c r="B360" s="641" t="s">
        <v>1009</v>
      </c>
      <c r="C360" s="12"/>
      <c r="D360" s="638">
        <f>'3A 2025-2026 REPORTE CALIFICACI'!C39</f>
        <v>32687351</v>
      </c>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6"/>
      <c r="AL360" s="639"/>
      <c r="AM360" s="640"/>
      <c r="AN360" s="628"/>
      <c r="AO360" s="641" t="s">
        <v>1009</v>
      </c>
      <c r="AP360" s="12"/>
      <c r="AQ360" s="638">
        <f>'3A 2025-2026 REPORTE CALIFICACI'!C40</f>
        <v>6445759</v>
      </c>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6"/>
      <c r="BY360" s="639"/>
      <c r="BZ360" s="640"/>
      <c r="CA360" s="628"/>
      <c r="CB360" s="641" t="s">
        <v>1009</v>
      </c>
      <c r="CC360" s="12"/>
      <c r="CD360" s="638">
        <f>'3A 2025-2026 REPORTE CALIFICACI'!C41</f>
        <v>22023376</v>
      </c>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c r="DF360" s="15"/>
      <c r="DG360" s="15"/>
      <c r="DH360" s="15"/>
      <c r="DI360" s="15"/>
      <c r="DJ360" s="15"/>
      <c r="DK360" s="16"/>
      <c r="DL360" s="639"/>
      <c r="DM360" s="640"/>
      <c r="DN360" s="628"/>
      <c r="DO360" s="641" t="s">
        <v>1009</v>
      </c>
      <c r="DP360" s="12"/>
      <c r="DQ360" s="638">
        <f>'3A 2025-2026 REPORTE CALIFICACI'!C42</f>
        <v>6925657</v>
      </c>
      <c r="DR360" s="15"/>
      <c r="DS360" s="15"/>
      <c r="DT360" s="15"/>
      <c r="DU360" s="15"/>
      <c r="DV360" s="15"/>
      <c r="DW360" s="15"/>
      <c r="DX360" s="15"/>
      <c r="DY360" s="15"/>
      <c r="DZ360" s="15"/>
      <c r="EA360" s="15"/>
      <c r="EB360" s="15"/>
      <c r="EC360" s="15"/>
      <c r="ED360" s="15"/>
      <c r="EE360" s="15"/>
      <c r="EF360" s="15"/>
      <c r="EG360" s="15"/>
      <c r="EH360" s="15"/>
      <c r="EI360" s="15"/>
      <c r="EJ360" s="15"/>
      <c r="EK360" s="15"/>
      <c r="EL360" s="15"/>
      <c r="EM360" s="15"/>
      <c r="EN360" s="15"/>
      <c r="EO360" s="15"/>
      <c r="EP360" s="15"/>
      <c r="EQ360" s="15"/>
      <c r="ER360" s="15"/>
      <c r="ES360" s="15"/>
      <c r="ET360" s="15"/>
      <c r="EU360" s="15"/>
      <c r="EV360" s="15"/>
      <c r="EW360" s="15"/>
      <c r="EX360" s="16"/>
      <c r="EY360" s="639"/>
    </row>
    <row r="361">
      <c r="A361" s="628"/>
      <c r="B361" s="641" t="s">
        <v>1010</v>
      </c>
      <c r="C361" s="12"/>
      <c r="D361" s="638" t="str">
        <f>'3A 2025-2026 REPORTE CALIFICACI'!D5</f>
        <v>3A</v>
      </c>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6"/>
      <c r="AL361" s="639"/>
      <c r="AM361" s="640"/>
      <c r="AN361" s="628"/>
      <c r="AO361" s="641" t="s">
        <v>1010</v>
      </c>
      <c r="AP361" s="12"/>
      <c r="AQ361" s="638" t="str">
        <f>'3A 2025-2026 REPORTE CALIFICACI'!D5</f>
        <v>3A</v>
      </c>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6"/>
      <c r="BY361" s="639"/>
      <c r="BZ361" s="640"/>
      <c r="CA361" s="628"/>
      <c r="CB361" s="641" t="s">
        <v>1010</v>
      </c>
      <c r="CC361" s="12"/>
      <c r="CD361" s="638" t="str">
        <f>'3A 2025-2026 REPORTE CALIFICACI'!D5</f>
        <v>3A</v>
      </c>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c r="DF361" s="15"/>
      <c r="DG361" s="15"/>
      <c r="DH361" s="15"/>
      <c r="DI361" s="15"/>
      <c r="DJ361" s="15"/>
      <c r="DK361" s="16"/>
      <c r="DL361" s="639"/>
      <c r="DM361" s="640"/>
      <c r="DN361" s="628"/>
      <c r="DO361" s="641" t="s">
        <v>1010</v>
      </c>
      <c r="DP361" s="12"/>
      <c r="DQ361" s="638" t="str">
        <f>'3A 2025-2026 REPORTE CALIFICACI'!D5</f>
        <v>3A</v>
      </c>
      <c r="DR361" s="15"/>
      <c r="DS361" s="15"/>
      <c r="DT361" s="15"/>
      <c r="DU361" s="15"/>
      <c r="DV361" s="15"/>
      <c r="DW361" s="15"/>
      <c r="DX361" s="15"/>
      <c r="DY361" s="15"/>
      <c r="DZ361" s="15"/>
      <c r="EA361" s="15"/>
      <c r="EB361" s="15"/>
      <c r="EC361" s="15"/>
      <c r="ED361" s="15"/>
      <c r="EE361" s="15"/>
      <c r="EF361" s="15"/>
      <c r="EG361" s="15"/>
      <c r="EH361" s="15"/>
      <c r="EI361" s="15"/>
      <c r="EJ361" s="15"/>
      <c r="EK361" s="15"/>
      <c r="EL361" s="15"/>
      <c r="EM361" s="15"/>
      <c r="EN361" s="15"/>
      <c r="EO361" s="15"/>
      <c r="EP361" s="15"/>
      <c r="EQ361" s="15"/>
      <c r="ER361" s="15"/>
      <c r="ES361" s="15"/>
      <c r="ET361" s="15"/>
      <c r="EU361" s="15"/>
      <c r="EV361" s="15"/>
      <c r="EW361" s="15"/>
      <c r="EX361" s="16"/>
      <c r="EY361" s="639"/>
    </row>
    <row r="362">
      <c r="A362" s="628"/>
      <c r="B362" s="642" t="s">
        <v>977</v>
      </c>
      <c r="C362" s="12"/>
      <c r="D362" s="638" t="str">
        <f>'3A 2025-2026 REPORTE CALIFICACI'!E6</f>
        <v>MAYELIN GARCIA</v>
      </c>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6"/>
      <c r="AL362" s="639"/>
      <c r="AM362" s="640"/>
      <c r="AN362" s="628"/>
      <c r="AO362" s="642" t="s">
        <v>977</v>
      </c>
      <c r="AP362" s="12"/>
      <c r="AQ362" s="705" t="str">
        <f>'3A 2025-2026 REPORTE CALIFICACI'!E6</f>
        <v>MAYELIN GARCIA</v>
      </c>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6"/>
      <c r="BY362" s="639"/>
      <c r="BZ362" s="640"/>
      <c r="CA362" s="628"/>
      <c r="CB362" s="642" t="s">
        <v>977</v>
      </c>
      <c r="CC362" s="12"/>
      <c r="CD362" s="638" t="str">
        <f>'3A 2025-2026 REPORTE CALIFICACI'!E6</f>
        <v>MAYELIN GARCIA</v>
      </c>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c r="DF362" s="15"/>
      <c r="DG362" s="15"/>
      <c r="DH362" s="15"/>
      <c r="DI362" s="15"/>
      <c r="DJ362" s="15"/>
      <c r="DK362" s="16"/>
      <c r="DL362" s="639"/>
      <c r="DM362" s="640"/>
      <c r="DN362" s="628"/>
      <c r="DO362" s="642" t="s">
        <v>977</v>
      </c>
      <c r="DP362" s="12"/>
      <c r="DQ362" s="638" t="str">
        <f>'3A 2025-2026 REPORTE CALIFICACI'!E6</f>
        <v>MAYELIN GARCIA</v>
      </c>
      <c r="DR362" s="15"/>
      <c r="DS362" s="15"/>
      <c r="DT362" s="15"/>
      <c r="DU362" s="15"/>
      <c r="DV362" s="15"/>
      <c r="DW362" s="15"/>
      <c r="DX362" s="15"/>
      <c r="DY362" s="15"/>
      <c r="DZ362" s="15"/>
      <c r="EA362" s="15"/>
      <c r="EB362" s="15"/>
      <c r="EC362" s="15"/>
      <c r="ED362" s="15"/>
      <c r="EE362" s="15"/>
      <c r="EF362" s="15"/>
      <c r="EG362" s="15"/>
      <c r="EH362" s="15"/>
      <c r="EI362" s="15"/>
      <c r="EJ362" s="15"/>
      <c r="EK362" s="15"/>
      <c r="EL362" s="15"/>
      <c r="EM362" s="15"/>
      <c r="EN362" s="15"/>
      <c r="EO362" s="15"/>
      <c r="EP362" s="15"/>
      <c r="EQ362" s="15"/>
      <c r="ER362" s="15"/>
      <c r="ES362" s="15"/>
      <c r="ET362" s="15"/>
      <c r="EU362" s="15"/>
      <c r="EV362" s="15"/>
      <c r="EW362" s="15"/>
      <c r="EX362" s="16"/>
      <c r="EY362" s="639"/>
    </row>
    <row r="363">
      <c r="A363" s="628"/>
      <c r="B363" s="643"/>
      <c r="C363" s="643"/>
      <c r="D363" s="643"/>
      <c r="E363" s="643"/>
      <c r="F363" s="643"/>
      <c r="G363" s="643"/>
      <c r="H363" s="643"/>
      <c r="I363" s="643"/>
      <c r="J363" s="643"/>
      <c r="K363" s="643"/>
      <c r="L363" s="643"/>
      <c r="M363" s="643"/>
      <c r="N363" s="643"/>
      <c r="O363" s="643"/>
      <c r="P363" s="643"/>
      <c r="Q363" s="643"/>
      <c r="R363" s="643"/>
      <c r="S363" s="643"/>
      <c r="T363" s="643"/>
      <c r="U363" s="643"/>
      <c r="V363" s="643"/>
      <c r="W363" s="643"/>
      <c r="X363" s="643"/>
      <c r="Y363" s="643"/>
      <c r="Z363" s="643"/>
      <c r="AA363" s="643"/>
      <c r="AB363" s="643"/>
      <c r="AC363" s="643"/>
      <c r="AD363" s="643"/>
      <c r="AE363" s="643"/>
      <c r="AF363" s="643"/>
      <c r="AG363" s="643"/>
      <c r="AH363" s="643"/>
      <c r="AI363" s="643"/>
      <c r="AJ363" s="643"/>
      <c r="AK363" s="643"/>
      <c r="AL363" s="644"/>
      <c r="AM363" s="643"/>
      <c r="AN363" s="628"/>
      <c r="AO363" s="643"/>
      <c r="AP363" s="643"/>
      <c r="AQ363" s="643"/>
      <c r="AR363" s="643"/>
      <c r="AS363" s="643"/>
      <c r="AT363" s="643"/>
      <c r="AU363" s="643"/>
      <c r="AV363" s="643"/>
      <c r="AW363" s="643"/>
      <c r="AX363" s="643"/>
      <c r="AY363" s="643"/>
      <c r="AZ363" s="643"/>
      <c r="BA363" s="643"/>
      <c r="BB363" s="643"/>
      <c r="BC363" s="643"/>
      <c r="BD363" s="643"/>
      <c r="BE363" s="643"/>
      <c r="BF363" s="643"/>
      <c r="BG363" s="643"/>
      <c r="BH363" s="643"/>
      <c r="BI363" s="643"/>
      <c r="BJ363" s="643"/>
      <c r="BK363" s="643"/>
      <c r="BL363" s="643"/>
      <c r="BM363" s="643"/>
      <c r="BN363" s="643"/>
      <c r="BO363" s="643"/>
      <c r="BP363" s="643"/>
      <c r="BQ363" s="643"/>
      <c r="BR363" s="643"/>
      <c r="BS363" s="643"/>
      <c r="BT363" s="643"/>
      <c r="BU363" s="643"/>
      <c r="BV363" s="643"/>
      <c r="BW363" s="643"/>
      <c r="BX363" s="643"/>
      <c r="BY363" s="644"/>
      <c r="BZ363" s="643"/>
      <c r="CA363" s="628"/>
      <c r="CB363" s="643"/>
      <c r="CC363" s="643"/>
      <c r="CD363" s="643"/>
      <c r="CE363" s="643"/>
      <c r="CF363" s="643"/>
      <c r="CG363" s="643"/>
      <c r="CH363" s="643"/>
      <c r="CI363" s="643"/>
      <c r="CJ363" s="643"/>
      <c r="CK363" s="643"/>
      <c r="CL363" s="643"/>
      <c r="CM363" s="643"/>
      <c r="CN363" s="643"/>
      <c r="CO363" s="643"/>
      <c r="CP363" s="643"/>
      <c r="CQ363" s="643"/>
      <c r="CR363" s="643"/>
      <c r="CS363" s="643"/>
      <c r="CT363" s="643"/>
      <c r="CU363" s="643"/>
      <c r="CV363" s="643"/>
      <c r="CW363" s="643"/>
      <c r="CX363" s="643"/>
      <c r="CY363" s="643"/>
      <c r="CZ363" s="643"/>
      <c r="DA363" s="643"/>
      <c r="DB363" s="643"/>
      <c r="DC363" s="643"/>
      <c r="DD363" s="643"/>
      <c r="DE363" s="643"/>
      <c r="DF363" s="643"/>
      <c r="DG363" s="643"/>
      <c r="DH363" s="643"/>
      <c r="DI363" s="643"/>
      <c r="DJ363" s="643"/>
      <c r="DK363" s="643"/>
      <c r="DL363" s="644"/>
      <c r="DM363" s="643"/>
      <c r="DN363" s="628"/>
      <c r="DO363" s="643"/>
      <c r="DP363" s="643"/>
      <c r="DQ363" s="643"/>
      <c r="DR363" s="643"/>
      <c r="DS363" s="643"/>
      <c r="DT363" s="643"/>
      <c r="DU363" s="643"/>
      <c r="DV363" s="643"/>
      <c r="DW363" s="643"/>
      <c r="DX363" s="643"/>
      <c r="DY363" s="643"/>
      <c r="DZ363" s="643"/>
      <c r="EA363" s="643"/>
      <c r="EB363" s="643"/>
      <c r="EC363" s="643"/>
      <c r="ED363" s="643"/>
      <c r="EE363" s="643"/>
      <c r="EF363" s="643"/>
      <c r="EG363" s="643"/>
      <c r="EH363" s="643"/>
      <c r="EI363" s="643"/>
      <c r="EJ363" s="643"/>
      <c r="EK363" s="643"/>
      <c r="EL363" s="643"/>
      <c r="EM363" s="643"/>
      <c r="EN363" s="643"/>
      <c r="EO363" s="643"/>
      <c r="EP363" s="643"/>
      <c r="EQ363" s="643"/>
      <c r="ER363" s="643"/>
      <c r="ES363" s="643"/>
      <c r="ET363" s="643"/>
      <c r="EU363" s="643"/>
      <c r="EV363" s="643"/>
      <c r="EW363" s="643"/>
      <c r="EX363" s="643"/>
      <c r="EY363" s="644"/>
    </row>
    <row r="364">
      <c r="A364" s="628"/>
      <c r="B364" s="643"/>
      <c r="C364" s="643"/>
      <c r="D364" s="643"/>
      <c r="E364" s="643"/>
      <c r="F364" s="643"/>
      <c r="G364" s="643"/>
      <c r="H364" s="643"/>
      <c r="I364" s="643"/>
      <c r="J364" s="643"/>
      <c r="K364" s="643"/>
      <c r="L364" s="643"/>
      <c r="M364" s="643"/>
      <c r="N364" s="643"/>
      <c r="O364" s="643"/>
      <c r="P364" s="643"/>
      <c r="Q364" s="643"/>
      <c r="R364" s="643"/>
      <c r="S364" s="643"/>
      <c r="T364" s="643"/>
      <c r="U364" s="643"/>
      <c r="V364" s="643"/>
      <c r="W364" s="643"/>
      <c r="X364" s="643"/>
      <c r="Y364" s="643"/>
      <c r="Z364" s="643"/>
      <c r="AA364" s="643"/>
      <c r="AB364" s="643"/>
      <c r="AC364" s="643"/>
      <c r="AD364" s="643"/>
      <c r="AE364" s="643"/>
      <c r="AF364" s="643"/>
      <c r="AG364" s="643"/>
      <c r="AH364" s="643"/>
      <c r="AI364" s="643"/>
      <c r="AJ364" s="643"/>
      <c r="AK364" s="643"/>
      <c r="AL364" s="644"/>
      <c r="AM364" s="643"/>
      <c r="AN364" s="628"/>
      <c r="AO364" s="643"/>
      <c r="AP364" s="643"/>
      <c r="AQ364" s="643"/>
      <c r="AR364" s="643"/>
      <c r="AS364" s="643"/>
      <c r="AT364" s="643"/>
      <c r="AU364" s="643"/>
      <c r="AV364" s="643"/>
      <c r="AW364" s="643"/>
      <c r="AX364" s="643"/>
      <c r="AY364" s="643"/>
      <c r="AZ364" s="643"/>
      <c r="BA364" s="643"/>
      <c r="BB364" s="643"/>
      <c r="BC364" s="643"/>
      <c r="BD364" s="643"/>
      <c r="BE364" s="643"/>
      <c r="BF364" s="643"/>
      <c r="BG364" s="643"/>
      <c r="BH364" s="643"/>
      <c r="BI364" s="643"/>
      <c r="BJ364" s="643"/>
      <c r="BK364" s="643"/>
      <c r="BL364" s="643"/>
      <c r="BM364" s="643"/>
      <c r="BN364" s="643"/>
      <c r="BO364" s="643"/>
      <c r="BP364" s="643"/>
      <c r="BQ364" s="643"/>
      <c r="BR364" s="643"/>
      <c r="BS364" s="643"/>
      <c r="BT364" s="643"/>
      <c r="BU364" s="643"/>
      <c r="BV364" s="643"/>
      <c r="BW364" s="643"/>
      <c r="BX364" s="643"/>
      <c r="BY364" s="644"/>
      <c r="BZ364" s="643"/>
      <c r="CA364" s="628"/>
      <c r="CB364" s="643"/>
      <c r="CC364" s="643"/>
      <c r="CD364" s="643"/>
      <c r="CE364" s="643"/>
      <c r="CF364" s="643"/>
      <c r="CG364" s="643"/>
      <c r="CH364" s="643"/>
      <c r="CI364" s="643"/>
      <c r="CJ364" s="643"/>
      <c r="CK364" s="643"/>
      <c r="CL364" s="643"/>
      <c r="CM364" s="643"/>
      <c r="CN364" s="643"/>
      <c r="CO364" s="643"/>
      <c r="CP364" s="643"/>
      <c r="CQ364" s="643"/>
      <c r="CR364" s="643"/>
      <c r="CS364" s="643"/>
      <c r="CT364" s="643"/>
      <c r="CU364" s="643"/>
      <c r="CV364" s="643"/>
      <c r="CW364" s="643"/>
      <c r="CX364" s="643"/>
      <c r="CY364" s="643"/>
      <c r="CZ364" s="643"/>
      <c r="DA364" s="643"/>
      <c r="DB364" s="643"/>
      <c r="DC364" s="643"/>
      <c r="DD364" s="643"/>
      <c r="DE364" s="643"/>
      <c r="DF364" s="643"/>
      <c r="DG364" s="643"/>
      <c r="DH364" s="643"/>
      <c r="DI364" s="643"/>
      <c r="DJ364" s="643"/>
      <c r="DK364" s="643"/>
      <c r="DL364" s="644"/>
      <c r="DM364" s="643"/>
      <c r="DN364" s="628"/>
      <c r="DO364" s="643"/>
      <c r="DP364" s="643"/>
      <c r="DQ364" s="643"/>
      <c r="DR364" s="643"/>
      <c r="DS364" s="643"/>
      <c r="DT364" s="643"/>
      <c r="DU364" s="643"/>
      <c r="DV364" s="643"/>
      <c r="DW364" s="643"/>
      <c r="DX364" s="643"/>
      <c r="DY364" s="643"/>
      <c r="DZ364" s="643"/>
      <c r="EA364" s="643"/>
      <c r="EB364" s="643"/>
      <c r="EC364" s="643"/>
      <c r="ED364" s="643"/>
      <c r="EE364" s="643"/>
      <c r="EF364" s="643"/>
      <c r="EG364" s="643"/>
      <c r="EH364" s="643"/>
      <c r="EI364" s="643"/>
      <c r="EJ364" s="643"/>
      <c r="EK364" s="643"/>
      <c r="EL364" s="643"/>
      <c r="EM364" s="643"/>
      <c r="EN364" s="643"/>
      <c r="EO364" s="643"/>
      <c r="EP364" s="643"/>
      <c r="EQ364" s="643"/>
      <c r="ER364" s="643"/>
      <c r="ES364" s="643"/>
      <c r="ET364" s="643"/>
      <c r="EU364" s="643"/>
      <c r="EV364" s="643"/>
      <c r="EW364" s="643"/>
      <c r="EX364" s="643"/>
      <c r="EY364" s="644"/>
    </row>
    <row r="365">
      <c r="A365" s="645"/>
      <c r="B365" s="646" t="s">
        <v>1011</v>
      </c>
      <c r="C365" s="16"/>
      <c r="D365" s="646" t="s">
        <v>981</v>
      </c>
      <c r="E365" s="15"/>
      <c r="F365" s="15"/>
      <c r="G365" s="16"/>
      <c r="H365" s="646" t="s">
        <v>1012</v>
      </c>
      <c r="I365" s="15"/>
      <c r="J365" s="15"/>
      <c r="K365" s="16"/>
      <c r="L365" s="646" t="s">
        <v>983</v>
      </c>
      <c r="M365" s="15"/>
      <c r="N365" s="15"/>
      <c r="O365" s="16"/>
      <c r="P365" s="646" t="s">
        <v>984</v>
      </c>
      <c r="Q365" s="15"/>
      <c r="R365" s="15"/>
      <c r="S365" s="16"/>
      <c r="T365" s="647" t="s">
        <v>985</v>
      </c>
      <c r="U365" s="15"/>
      <c r="V365" s="15"/>
      <c r="W365" s="16"/>
      <c r="X365" s="648" t="s">
        <v>986</v>
      </c>
      <c r="Y365" s="648" t="s">
        <v>652</v>
      </c>
      <c r="Z365" s="646" t="s">
        <v>987</v>
      </c>
      <c r="AA365" s="15"/>
      <c r="AB365" s="15"/>
      <c r="AC365" s="16"/>
      <c r="AD365" s="646" t="s">
        <v>988</v>
      </c>
      <c r="AE365" s="15"/>
      <c r="AF365" s="15"/>
      <c r="AG365" s="16"/>
      <c r="AH365" s="646" t="s">
        <v>989</v>
      </c>
      <c r="AI365" s="16"/>
      <c r="AJ365" s="646" t="s">
        <v>656</v>
      </c>
      <c r="AK365" s="16"/>
      <c r="AL365" s="649"/>
      <c r="AM365" s="650"/>
      <c r="AN365" s="645"/>
      <c r="AO365" s="646" t="s">
        <v>1011</v>
      </c>
      <c r="AP365" s="16"/>
      <c r="AQ365" s="646" t="s">
        <v>981</v>
      </c>
      <c r="AR365" s="15"/>
      <c r="AS365" s="15"/>
      <c r="AT365" s="16"/>
      <c r="AU365" s="646" t="s">
        <v>1012</v>
      </c>
      <c r="AV365" s="15"/>
      <c r="AW365" s="15"/>
      <c r="AX365" s="16"/>
      <c r="AY365" s="646" t="s">
        <v>983</v>
      </c>
      <c r="AZ365" s="15"/>
      <c r="BA365" s="15"/>
      <c r="BB365" s="16"/>
      <c r="BC365" s="646" t="s">
        <v>984</v>
      </c>
      <c r="BD365" s="15"/>
      <c r="BE365" s="15"/>
      <c r="BF365" s="16"/>
      <c r="BG365" s="647" t="s">
        <v>985</v>
      </c>
      <c r="BH365" s="15"/>
      <c r="BI365" s="15"/>
      <c r="BJ365" s="16"/>
      <c r="BK365" s="648" t="s">
        <v>986</v>
      </c>
      <c r="BL365" s="648" t="s">
        <v>652</v>
      </c>
      <c r="BM365" s="646" t="s">
        <v>987</v>
      </c>
      <c r="BN365" s="15"/>
      <c r="BO365" s="15"/>
      <c r="BP365" s="16"/>
      <c r="BQ365" s="646" t="s">
        <v>988</v>
      </c>
      <c r="BR365" s="15"/>
      <c r="BS365" s="15"/>
      <c r="BT365" s="16"/>
      <c r="BU365" s="646" t="s">
        <v>989</v>
      </c>
      <c r="BV365" s="16"/>
      <c r="BW365" s="646" t="s">
        <v>656</v>
      </c>
      <c r="BX365" s="16"/>
      <c r="BY365" s="649"/>
      <c r="BZ365" s="650"/>
      <c r="CA365" s="645"/>
      <c r="CB365" s="646" t="s">
        <v>1011</v>
      </c>
      <c r="CC365" s="16"/>
      <c r="CD365" s="646" t="s">
        <v>981</v>
      </c>
      <c r="CE365" s="15"/>
      <c r="CF365" s="15"/>
      <c r="CG365" s="16"/>
      <c r="CH365" s="646" t="s">
        <v>1012</v>
      </c>
      <c r="CI365" s="15"/>
      <c r="CJ365" s="15"/>
      <c r="CK365" s="16"/>
      <c r="CL365" s="646" t="s">
        <v>983</v>
      </c>
      <c r="CM365" s="15"/>
      <c r="CN365" s="15"/>
      <c r="CO365" s="16"/>
      <c r="CP365" s="646" t="s">
        <v>984</v>
      </c>
      <c r="CQ365" s="15"/>
      <c r="CR365" s="15"/>
      <c r="CS365" s="16"/>
      <c r="CT365" s="647" t="s">
        <v>985</v>
      </c>
      <c r="CU365" s="15"/>
      <c r="CV365" s="15"/>
      <c r="CW365" s="16"/>
      <c r="CX365" s="648" t="s">
        <v>986</v>
      </c>
      <c r="CY365" s="648" t="s">
        <v>652</v>
      </c>
      <c r="CZ365" s="646" t="s">
        <v>987</v>
      </c>
      <c r="DA365" s="15"/>
      <c r="DB365" s="15"/>
      <c r="DC365" s="16"/>
      <c r="DD365" s="646" t="s">
        <v>988</v>
      </c>
      <c r="DE365" s="15"/>
      <c r="DF365" s="15"/>
      <c r="DG365" s="16"/>
      <c r="DH365" s="646" t="s">
        <v>989</v>
      </c>
      <c r="DI365" s="16"/>
      <c r="DJ365" s="646" t="s">
        <v>656</v>
      </c>
      <c r="DK365" s="16"/>
      <c r="DL365" s="649"/>
      <c r="DM365" s="650"/>
      <c r="DN365" s="645"/>
      <c r="DO365" s="646" t="s">
        <v>1011</v>
      </c>
      <c r="DP365" s="16"/>
      <c r="DQ365" s="646" t="s">
        <v>981</v>
      </c>
      <c r="DR365" s="15"/>
      <c r="DS365" s="15"/>
      <c r="DT365" s="16"/>
      <c r="DU365" s="646" t="s">
        <v>1012</v>
      </c>
      <c r="DV365" s="15"/>
      <c r="DW365" s="15"/>
      <c r="DX365" s="16"/>
      <c r="DY365" s="646" t="s">
        <v>983</v>
      </c>
      <c r="DZ365" s="15"/>
      <c r="EA365" s="15"/>
      <c r="EB365" s="16"/>
      <c r="EC365" s="646" t="s">
        <v>984</v>
      </c>
      <c r="ED365" s="15"/>
      <c r="EE365" s="15"/>
      <c r="EF365" s="16"/>
      <c r="EG365" s="647" t="s">
        <v>985</v>
      </c>
      <c r="EH365" s="15"/>
      <c r="EI365" s="15"/>
      <c r="EJ365" s="16"/>
      <c r="EK365" s="648" t="s">
        <v>986</v>
      </c>
      <c r="EL365" s="648" t="s">
        <v>652</v>
      </c>
      <c r="EM365" s="646" t="s">
        <v>987</v>
      </c>
      <c r="EN365" s="15"/>
      <c r="EO365" s="15"/>
      <c r="EP365" s="16"/>
      <c r="EQ365" s="646" t="s">
        <v>988</v>
      </c>
      <c r="ER365" s="15"/>
      <c r="ES365" s="15"/>
      <c r="ET365" s="16"/>
      <c r="EU365" s="646" t="s">
        <v>989</v>
      </c>
      <c r="EV365" s="16"/>
      <c r="EW365" s="646" t="s">
        <v>656</v>
      </c>
      <c r="EX365" s="16"/>
      <c r="EY365" s="649"/>
    </row>
    <row r="366" ht="121.5" customHeight="1">
      <c r="A366" s="651"/>
      <c r="B366" s="652" t="s">
        <v>1013</v>
      </c>
      <c r="C366" s="16"/>
      <c r="D366" s="653" t="s">
        <v>631</v>
      </c>
      <c r="E366" s="654" t="s">
        <v>633</v>
      </c>
      <c r="F366" s="653" t="s">
        <v>635</v>
      </c>
      <c r="G366" s="653" t="s">
        <v>637</v>
      </c>
      <c r="H366" s="653" t="s">
        <v>631</v>
      </c>
      <c r="I366" s="654" t="s">
        <v>633</v>
      </c>
      <c r="J366" s="653" t="s">
        <v>635</v>
      </c>
      <c r="K366" s="653" t="s">
        <v>637</v>
      </c>
      <c r="L366" s="653" t="s">
        <v>631</v>
      </c>
      <c r="M366" s="654" t="s">
        <v>633</v>
      </c>
      <c r="N366" s="653" t="s">
        <v>635</v>
      </c>
      <c r="O366" s="653" t="s">
        <v>637</v>
      </c>
      <c r="P366" s="653" t="s">
        <v>631</v>
      </c>
      <c r="Q366" s="654" t="s">
        <v>633</v>
      </c>
      <c r="R366" s="653" t="s">
        <v>635</v>
      </c>
      <c r="S366" s="652" t="s">
        <v>637</v>
      </c>
      <c r="T366" s="655" t="s">
        <v>991</v>
      </c>
      <c r="U366" s="654" t="s">
        <v>992</v>
      </c>
      <c r="V366" s="653" t="s">
        <v>993</v>
      </c>
      <c r="W366" s="653" t="s">
        <v>994</v>
      </c>
      <c r="X366" s="43"/>
      <c r="Y366" s="43"/>
      <c r="Z366" s="656" t="s">
        <v>995</v>
      </c>
      <c r="AA366" s="656" t="s">
        <v>734</v>
      </c>
      <c r="AB366" s="656" t="s">
        <v>996</v>
      </c>
      <c r="AC366" s="657" t="s">
        <v>665</v>
      </c>
      <c r="AD366" s="656" t="s">
        <v>997</v>
      </c>
      <c r="AE366" s="656" t="s">
        <v>998</v>
      </c>
      <c r="AF366" s="656" t="s">
        <v>999</v>
      </c>
      <c r="AG366" s="657" t="s">
        <v>669</v>
      </c>
      <c r="AH366" s="658" t="s">
        <v>1000</v>
      </c>
      <c r="AI366" s="653" t="s">
        <v>1001</v>
      </c>
      <c r="AJ366" s="658" t="s">
        <v>579</v>
      </c>
      <c r="AK366" s="658" t="s">
        <v>672</v>
      </c>
      <c r="AL366" s="659"/>
      <c r="AM366" s="660"/>
      <c r="AN366" s="651"/>
      <c r="AO366" s="652" t="s">
        <v>1013</v>
      </c>
      <c r="AP366" s="16"/>
      <c r="AQ366" s="653" t="s">
        <v>631</v>
      </c>
      <c r="AR366" s="654" t="s">
        <v>633</v>
      </c>
      <c r="AS366" s="653" t="s">
        <v>635</v>
      </c>
      <c r="AT366" s="653" t="s">
        <v>637</v>
      </c>
      <c r="AU366" s="653" t="s">
        <v>631</v>
      </c>
      <c r="AV366" s="654" t="s">
        <v>633</v>
      </c>
      <c r="AW366" s="653" t="s">
        <v>635</v>
      </c>
      <c r="AX366" s="653" t="s">
        <v>637</v>
      </c>
      <c r="AY366" s="653" t="s">
        <v>631</v>
      </c>
      <c r="AZ366" s="654" t="s">
        <v>633</v>
      </c>
      <c r="BA366" s="653" t="s">
        <v>635</v>
      </c>
      <c r="BB366" s="653" t="s">
        <v>637</v>
      </c>
      <c r="BC366" s="653" t="s">
        <v>631</v>
      </c>
      <c r="BD366" s="654" t="s">
        <v>633</v>
      </c>
      <c r="BE366" s="653" t="s">
        <v>635</v>
      </c>
      <c r="BF366" s="652" t="s">
        <v>637</v>
      </c>
      <c r="BG366" s="655" t="s">
        <v>991</v>
      </c>
      <c r="BH366" s="654" t="s">
        <v>992</v>
      </c>
      <c r="BI366" s="653" t="s">
        <v>993</v>
      </c>
      <c r="BJ366" s="653" t="s">
        <v>994</v>
      </c>
      <c r="BK366" s="43"/>
      <c r="BL366" s="43"/>
      <c r="BM366" s="656" t="s">
        <v>995</v>
      </c>
      <c r="BN366" s="656" t="s">
        <v>734</v>
      </c>
      <c r="BO366" s="656" t="s">
        <v>996</v>
      </c>
      <c r="BP366" s="657" t="s">
        <v>665</v>
      </c>
      <c r="BQ366" s="656" t="s">
        <v>997</v>
      </c>
      <c r="BR366" s="656" t="s">
        <v>998</v>
      </c>
      <c r="BS366" s="656" t="s">
        <v>999</v>
      </c>
      <c r="BT366" s="657" t="s">
        <v>669</v>
      </c>
      <c r="BU366" s="658" t="s">
        <v>1000</v>
      </c>
      <c r="BV366" s="653" t="s">
        <v>1001</v>
      </c>
      <c r="BW366" s="658" t="s">
        <v>579</v>
      </c>
      <c r="BX366" s="658" t="s">
        <v>672</v>
      </c>
      <c r="BY366" s="659"/>
      <c r="BZ366" s="660"/>
      <c r="CA366" s="651"/>
      <c r="CB366" s="652" t="s">
        <v>1013</v>
      </c>
      <c r="CC366" s="16"/>
      <c r="CD366" s="653" t="s">
        <v>631</v>
      </c>
      <c r="CE366" s="654" t="s">
        <v>633</v>
      </c>
      <c r="CF366" s="653" t="s">
        <v>635</v>
      </c>
      <c r="CG366" s="653" t="s">
        <v>637</v>
      </c>
      <c r="CH366" s="653" t="s">
        <v>631</v>
      </c>
      <c r="CI366" s="654" t="s">
        <v>633</v>
      </c>
      <c r="CJ366" s="653" t="s">
        <v>635</v>
      </c>
      <c r="CK366" s="653" t="s">
        <v>637</v>
      </c>
      <c r="CL366" s="653" t="s">
        <v>631</v>
      </c>
      <c r="CM366" s="654" t="s">
        <v>633</v>
      </c>
      <c r="CN366" s="653" t="s">
        <v>635</v>
      </c>
      <c r="CO366" s="653" t="s">
        <v>637</v>
      </c>
      <c r="CP366" s="653" t="s">
        <v>631</v>
      </c>
      <c r="CQ366" s="654" t="s">
        <v>633</v>
      </c>
      <c r="CR366" s="653" t="s">
        <v>635</v>
      </c>
      <c r="CS366" s="652" t="s">
        <v>637</v>
      </c>
      <c r="CT366" s="655" t="s">
        <v>991</v>
      </c>
      <c r="CU366" s="654" t="s">
        <v>992</v>
      </c>
      <c r="CV366" s="653" t="s">
        <v>993</v>
      </c>
      <c r="CW366" s="653" t="s">
        <v>994</v>
      </c>
      <c r="CX366" s="43"/>
      <c r="CY366" s="43"/>
      <c r="CZ366" s="656" t="s">
        <v>995</v>
      </c>
      <c r="DA366" s="656" t="s">
        <v>734</v>
      </c>
      <c r="DB366" s="656" t="s">
        <v>996</v>
      </c>
      <c r="DC366" s="657" t="s">
        <v>665</v>
      </c>
      <c r="DD366" s="656" t="s">
        <v>997</v>
      </c>
      <c r="DE366" s="656" t="s">
        <v>998</v>
      </c>
      <c r="DF366" s="656" t="s">
        <v>999</v>
      </c>
      <c r="DG366" s="657" t="s">
        <v>669</v>
      </c>
      <c r="DH366" s="658" t="s">
        <v>1000</v>
      </c>
      <c r="DI366" s="653" t="s">
        <v>1001</v>
      </c>
      <c r="DJ366" s="658" t="s">
        <v>579</v>
      </c>
      <c r="DK366" s="658" t="s">
        <v>672</v>
      </c>
      <c r="DL366" s="659"/>
      <c r="DM366" s="660"/>
      <c r="DN366" s="651"/>
      <c r="DO366" s="652" t="s">
        <v>1013</v>
      </c>
      <c r="DP366" s="16"/>
      <c r="DQ366" s="653" t="s">
        <v>631</v>
      </c>
      <c r="DR366" s="654" t="s">
        <v>633</v>
      </c>
      <c r="DS366" s="653" t="s">
        <v>635</v>
      </c>
      <c r="DT366" s="653" t="s">
        <v>637</v>
      </c>
      <c r="DU366" s="653" t="s">
        <v>631</v>
      </c>
      <c r="DV366" s="654" t="s">
        <v>633</v>
      </c>
      <c r="DW366" s="653" t="s">
        <v>635</v>
      </c>
      <c r="DX366" s="653" t="s">
        <v>637</v>
      </c>
      <c r="DY366" s="653" t="s">
        <v>631</v>
      </c>
      <c r="DZ366" s="654" t="s">
        <v>633</v>
      </c>
      <c r="EA366" s="653" t="s">
        <v>635</v>
      </c>
      <c r="EB366" s="653" t="s">
        <v>637</v>
      </c>
      <c r="EC366" s="653" t="s">
        <v>631</v>
      </c>
      <c r="ED366" s="654" t="s">
        <v>633</v>
      </c>
      <c r="EE366" s="653" t="s">
        <v>635</v>
      </c>
      <c r="EF366" s="652" t="s">
        <v>637</v>
      </c>
      <c r="EG366" s="655" t="s">
        <v>991</v>
      </c>
      <c r="EH366" s="654" t="s">
        <v>992</v>
      </c>
      <c r="EI366" s="653" t="s">
        <v>993</v>
      </c>
      <c r="EJ366" s="653" t="s">
        <v>994</v>
      </c>
      <c r="EK366" s="43"/>
      <c r="EL366" s="43"/>
      <c r="EM366" s="656" t="s">
        <v>995</v>
      </c>
      <c r="EN366" s="656" t="s">
        <v>734</v>
      </c>
      <c r="EO366" s="656" t="s">
        <v>996</v>
      </c>
      <c r="EP366" s="657" t="s">
        <v>665</v>
      </c>
      <c r="EQ366" s="656" t="s">
        <v>997</v>
      </c>
      <c r="ER366" s="656" t="s">
        <v>998</v>
      </c>
      <c r="ES366" s="656" t="s">
        <v>999</v>
      </c>
      <c r="ET366" s="657" t="s">
        <v>669</v>
      </c>
      <c r="EU366" s="658" t="s">
        <v>1000</v>
      </c>
      <c r="EV366" s="653" t="s">
        <v>1001</v>
      </c>
      <c r="EW366" s="658" t="s">
        <v>579</v>
      </c>
      <c r="EX366" s="658" t="s">
        <v>672</v>
      </c>
      <c r="EY366" s="659"/>
    </row>
    <row r="367" ht="52.5" customHeight="1">
      <c r="A367" s="661"/>
      <c r="B367" s="662" t="s">
        <v>1014</v>
      </c>
      <c r="C367" s="663" t="s">
        <v>980</v>
      </c>
      <c r="D367" s="664">
        <f>'3A 2025-2026 REPORTE CALIFICACI'!E39</f>
        <v>78</v>
      </c>
      <c r="E367" s="664">
        <f>'3A 2025-2026 REPORTE CALIFICACI'!F39</f>
        <v>77</v>
      </c>
      <c r="F367" s="665">
        <f>'3A 2025-2026 REPORTE CALIFICACI'!G39</f>
        <v>85</v>
      </c>
      <c r="G367" s="664">
        <f>'3A 2025-2026 REPORTE CALIFICACI'!H39</f>
        <v>0</v>
      </c>
      <c r="H367" s="664">
        <f>'3A 2025-2026 REPORTE CALIFICACI'!I39</f>
        <v>75</v>
      </c>
      <c r="I367" s="664">
        <f>'3A 2025-2026 REPORTE CALIFICACI'!J39</f>
        <v>78</v>
      </c>
      <c r="J367" s="664">
        <f>'3A 2025-2026 REPORTE CALIFICACI'!K39</f>
        <v>78</v>
      </c>
      <c r="K367" s="664">
        <f>'3A 2025-2026 REPORTE CALIFICACI'!L39</f>
        <v>0</v>
      </c>
      <c r="L367" s="664">
        <f>'3A 2025-2026 REPORTE CALIFICACI'!M39</f>
        <v>83</v>
      </c>
      <c r="M367" s="664">
        <f>'3A 2025-2026 REPORTE CALIFICACI'!N39</f>
        <v>85</v>
      </c>
      <c r="N367" s="664">
        <f>'3A 2025-2026 REPORTE CALIFICACI'!O39</f>
        <v>81</v>
      </c>
      <c r="O367" s="664">
        <f>'3A 2025-2026 REPORTE CALIFICACI'!P39</f>
        <v>0</v>
      </c>
      <c r="P367" s="664">
        <f>'3A 2025-2026 REPORTE CALIFICACI'!Q39</f>
        <v>77</v>
      </c>
      <c r="Q367" s="664">
        <f>'3A 2025-2026 REPORTE CALIFICACI'!R39</f>
        <v>91</v>
      </c>
      <c r="R367" s="664">
        <f>'3A 2025-2026 REPORTE CALIFICACI'!S39</f>
        <v>81</v>
      </c>
      <c r="S367" s="664">
        <f>'3A 2025-2026 REPORTE CALIFICACI'!T39</f>
        <v>0</v>
      </c>
      <c r="T367" s="716">
        <f>'3A 2025-2026 REPORTE CALIFICACI'!U39</f>
        <v>60</v>
      </c>
      <c r="U367" s="716">
        <f>'3A 2025-2026 REPORTE CALIFICACI'!V39</f>
        <v>57.75</v>
      </c>
      <c r="V367" s="716">
        <f>'3A 2025-2026 REPORTE CALIFICACI'!W39</f>
        <v>62.25</v>
      </c>
      <c r="W367" s="716">
        <f>'3A 2025-2026 REPORTE CALIFICACI'!X39</f>
        <v>62.25</v>
      </c>
      <c r="X367" s="664"/>
      <c r="Y367" s="664"/>
      <c r="Z367" s="664"/>
      <c r="AA367" s="664"/>
      <c r="AB367" s="664"/>
      <c r="AC367" s="664"/>
      <c r="AD367" s="664"/>
      <c r="AE367" s="664"/>
      <c r="AF367" s="664"/>
      <c r="AG367" s="664"/>
      <c r="AH367" s="664"/>
      <c r="AI367" s="664"/>
      <c r="AJ367" s="664"/>
      <c r="AK367" s="664"/>
      <c r="AL367" s="666"/>
      <c r="AM367" s="667"/>
      <c r="AN367" s="661"/>
      <c r="AO367" s="662" t="s">
        <v>1014</v>
      </c>
      <c r="AP367" s="663" t="s">
        <v>980</v>
      </c>
      <c r="AQ367" s="664">
        <f>'3A 2025-2026 REPORTE CALIFICACI'!E40</f>
        <v>78</v>
      </c>
      <c r="AR367" s="664">
        <f>'3A 2025-2026 REPORTE CALIFICACI'!F40</f>
        <v>75</v>
      </c>
      <c r="AS367" s="665">
        <f>'3A 2025-2026 REPORTE CALIFICACI'!G40</f>
        <v>74</v>
      </c>
      <c r="AT367" s="664">
        <f>'3A 2025-2026 REPORTE CALIFICACI'!H40</f>
        <v>0</v>
      </c>
      <c r="AU367" s="664">
        <f>'3A 2025-2026 REPORTE CALIFICACI'!I40</f>
        <v>71</v>
      </c>
      <c r="AV367" s="664">
        <f>'3A 2025-2026 REPORTE CALIFICACI'!J40</f>
        <v>74</v>
      </c>
      <c r="AW367" s="664">
        <f>'3A 2025-2026 REPORTE CALIFICACI'!K40</f>
        <v>75</v>
      </c>
      <c r="AX367" s="664">
        <f>'3A 2025-2026 REPORTE CALIFICACI'!L40</f>
        <v>0</v>
      </c>
      <c r="AY367" s="664">
        <f>'3A 2025-2026 REPORTE CALIFICACI'!M40</f>
        <v>89</v>
      </c>
      <c r="AZ367" s="664">
        <f>'3A 2025-2026 REPORTE CALIFICACI'!N40</f>
        <v>83</v>
      </c>
      <c r="BA367" s="664">
        <f>'3A 2025-2026 REPORTE CALIFICACI'!O40</f>
        <v>79</v>
      </c>
      <c r="BB367" s="664">
        <f>'3A 2025-2026 REPORTE CALIFICACI'!P40</f>
        <v>0</v>
      </c>
      <c r="BC367" s="664">
        <f>'3A 2025-2026 REPORTE CALIFICACI'!Q40</f>
        <v>87</v>
      </c>
      <c r="BD367" s="664">
        <f>'3A 2025-2026 REPORTE CALIFICACI'!R40</f>
        <v>89</v>
      </c>
      <c r="BE367" s="664">
        <f>'3A 2025-2026 REPORTE CALIFICACI'!S40</f>
        <v>79</v>
      </c>
      <c r="BF367" s="664">
        <f>'3A 2025-2026 REPORTE CALIFICACI'!T40</f>
        <v>0</v>
      </c>
      <c r="BG367" s="716">
        <f>'3A 2025-2026 REPORTE CALIFICACI'!U40</f>
        <v>56.75</v>
      </c>
      <c r="BH367" s="716">
        <f>'3A 2025-2026 REPORTE CALIFICACI'!V40</f>
        <v>55</v>
      </c>
      <c r="BI367" s="716">
        <f>'3A 2025-2026 REPORTE CALIFICACI'!W40</f>
        <v>62.75</v>
      </c>
      <c r="BJ367" s="664"/>
      <c r="BK367" s="664"/>
      <c r="BL367" s="664"/>
      <c r="BM367" s="664"/>
      <c r="BN367" s="664"/>
      <c r="BO367" s="664"/>
      <c r="BP367" s="664"/>
      <c r="BQ367" s="664"/>
      <c r="BR367" s="664"/>
      <c r="BS367" s="664"/>
      <c r="BT367" s="664"/>
      <c r="BU367" s="664"/>
      <c r="BV367" s="664"/>
      <c r="BW367" s="664"/>
      <c r="BX367" s="664"/>
      <c r="BY367" s="666"/>
      <c r="BZ367" s="667"/>
      <c r="CA367" s="661"/>
      <c r="CB367" s="662" t="s">
        <v>1014</v>
      </c>
      <c r="CC367" s="663" t="s">
        <v>980</v>
      </c>
      <c r="CD367" s="664">
        <f>'3A 2025-2026 REPORTE CALIFICACI'!E41</f>
        <v>80</v>
      </c>
      <c r="CE367" s="664">
        <f>'3A 2025-2026 REPORTE CALIFICACI'!F41</f>
        <v>85</v>
      </c>
      <c r="CF367" s="665">
        <f>'3A 2025-2026 REPORTE CALIFICACI'!G41</f>
        <v>89</v>
      </c>
      <c r="CG367" s="664">
        <f>'3A 2025-2026 REPORTE CALIFICACI'!H41</f>
        <v>0</v>
      </c>
      <c r="CH367" s="664">
        <f>'3A 2025-2026 REPORTE CALIFICACI'!I41</f>
        <v>81</v>
      </c>
      <c r="CI367" s="664">
        <f>'3A 2025-2026 REPORTE CALIFICACI'!J41</f>
        <v>86</v>
      </c>
      <c r="CJ367" s="664">
        <f>'3A 2025-2026 REPORTE CALIFICACI'!K41</f>
        <v>88</v>
      </c>
      <c r="CK367" s="664">
        <f>'3A 2025-2026 REPORTE CALIFICACI'!L41</f>
        <v>0</v>
      </c>
      <c r="CL367" s="664">
        <f>'3A 2025-2026 REPORTE CALIFICACI'!M41</f>
        <v>97</v>
      </c>
      <c r="CM367" s="664">
        <f>'3A 2025-2026 REPORTE CALIFICACI'!N41</f>
        <v>89</v>
      </c>
      <c r="CN367" s="664">
        <f>'3A 2025-2026 REPORTE CALIFICACI'!O41</f>
        <v>89</v>
      </c>
      <c r="CO367" s="664">
        <f>'3A 2025-2026 REPORTE CALIFICACI'!P41</f>
        <v>0</v>
      </c>
      <c r="CP367" s="664">
        <f>'3A 2025-2026 REPORTE CALIFICACI'!Q41</f>
        <v>95</v>
      </c>
      <c r="CQ367" s="664">
        <f>'3A 2025-2026 REPORTE CALIFICACI'!R41</f>
        <v>97</v>
      </c>
      <c r="CR367" s="664">
        <f>'3A 2025-2026 REPORTE CALIFICACI'!S41</f>
        <v>89</v>
      </c>
      <c r="CS367" s="664">
        <f>'3A 2025-2026 REPORTE CALIFICACI'!T41</f>
        <v>0</v>
      </c>
      <c r="CT367" s="716">
        <f>'3A 2025-2026 REPORTE CALIFICACI'!U41</f>
        <v>63.5</v>
      </c>
      <c r="CU367" s="716">
        <f>'3A 2025-2026 REPORTE CALIFICACI'!V41</f>
        <v>63.75</v>
      </c>
      <c r="CV367" s="716">
        <f>'3A 2025-2026 REPORTE CALIFICACI'!W41</f>
        <v>68.75</v>
      </c>
      <c r="CW367" s="716">
        <f>'3A 2025-2026 REPORTE CALIFICACI'!X41</f>
        <v>70.25</v>
      </c>
      <c r="CX367" s="664"/>
      <c r="CY367" s="717">
        <f>'3A 2025-2026 REPORTE CALIFICACI'!Z41</f>
        <v>0.5647058824</v>
      </c>
      <c r="CZ367" s="665">
        <f>'3A 2025-2026 REPORTE CALIFICACI'!AA41</f>
        <v>33.28125</v>
      </c>
      <c r="DA367" s="665" t="str">
        <f>'3A 2025-2026 REPORTE CALIFICACI'!AB41</f>
        <v/>
      </c>
      <c r="DB367" s="665" t="str">
        <f>'3A 2025-2026 REPORTE CALIFICACI'!AC41</f>
        <v/>
      </c>
      <c r="DC367" s="665">
        <f>'3A 2025-2026 REPORTE CALIFICACI'!AD41</f>
        <v>33</v>
      </c>
      <c r="DD367" s="665">
        <f>'3A 2025-2026 REPORTE CALIFICACI'!AE41</f>
        <v>19.96875</v>
      </c>
      <c r="DE367" s="665" t="str">
        <f>'3A 2025-2026 REPORTE CALIFICACI'!AF41</f>
        <v/>
      </c>
      <c r="DF367" s="665" t="str">
        <f>'3A 2025-2026 REPORTE CALIFICACI'!AG41</f>
        <v/>
      </c>
      <c r="DG367" s="665">
        <f>'3A 2025-2026 REPORTE CALIFICACI'!AH41</f>
        <v>20</v>
      </c>
      <c r="DH367" s="665">
        <f>'3A 2025-2026 REPORTE CALIFICACI'!AI41</f>
        <v>66.5625</v>
      </c>
      <c r="DI367" s="664" t="str">
        <f>'3A 2025-2026 REPORTE CALIFICACI'!AJ41</f>
        <v/>
      </c>
      <c r="DJ367" s="664" t="str">
        <f>'3A 2025-2026 REPORTE CALIFICACI'!AK41</f>
        <v/>
      </c>
      <c r="DK367" s="664" t="str">
        <f>'3A 2025-2026 REPORTE CALIFICACI'!AL41</f>
        <v>R</v>
      </c>
      <c r="DL367" s="666"/>
      <c r="DM367" s="667"/>
      <c r="DN367" s="661"/>
      <c r="DO367" s="662" t="s">
        <v>1014</v>
      </c>
      <c r="DP367" s="663" t="s">
        <v>980</v>
      </c>
      <c r="DQ367" s="664">
        <f>'3A 2025-2026 REPORTE CALIFICACI'!E42</f>
        <v>74</v>
      </c>
      <c r="DR367" s="664">
        <f>'3A 2025-2026 REPORTE CALIFICACI'!F42</f>
        <v>78</v>
      </c>
      <c r="DS367" s="665">
        <f>'3A 2025-2026 REPORTE CALIFICACI'!G42</f>
        <v>81</v>
      </c>
      <c r="DT367" s="664">
        <f>'3A 2025-2026 REPORTE CALIFICACI'!H42</f>
        <v>0</v>
      </c>
      <c r="DU367" s="664">
        <f>'3A 2025-2026 REPORTE CALIFICACI'!I42</f>
        <v>75</v>
      </c>
      <c r="DV367" s="664">
        <f>'3A 2025-2026 REPORTE CALIFICACI'!J42</f>
        <v>80</v>
      </c>
      <c r="DW367" s="664">
        <f>'3A 2025-2026 REPORTE CALIFICACI'!K42</f>
        <v>76</v>
      </c>
      <c r="DX367" s="664">
        <f>'3A 2025-2026 REPORTE CALIFICACI'!L42</f>
        <v>0</v>
      </c>
      <c r="DY367" s="664">
        <f>'3A 2025-2026 REPORTE CALIFICACI'!M42</f>
        <v>78</v>
      </c>
      <c r="DZ367" s="664">
        <f>'3A 2025-2026 REPORTE CALIFICACI'!N42</f>
        <v>86</v>
      </c>
      <c r="EA367" s="664">
        <f>'3A 2025-2026 REPORTE CALIFICACI'!O42</f>
        <v>82</v>
      </c>
      <c r="EB367" s="664">
        <f>'3A 2025-2026 REPORTE CALIFICACI'!P42</f>
        <v>0</v>
      </c>
      <c r="EC367" s="664">
        <f>'3A 2025-2026 REPORTE CALIFICACI'!Q42</f>
        <v>79</v>
      </c>
      <c r="ED367" s="664">
        <f>'3A 2025-2026 REPORTE CALIFICACI'!R42</f>
        <v>87</v>
      </c>
      <c r="EE367" s="664">
        <f>'3A 2025-2026 REPORTE CALIFICACI'!S42</f>
        <v>82</v>
      </c>
      <c r="EF367" s="664">
        <f>'3A 2025-2026 REPORTE CALIFICACI'!T42</f>
        <v>0</v>
      </c>
      <c r="EG367" s="716">
        <f>'3A 2025-2026 REPORTE CALIFICACI'!U42</f>
        <v>58.25</v>
      </c>
      <c r="EH367" s="716">
        <f>'3A 2025-2026 REPORTE CALIFICACI'!V42</f>
        <v>57.75</v>
      </c>
      <c r="EI367" s="716">
        <f>'3A 2025-2026 REPORTE CALIFICACI'!W42</f>
        <v>61.5</v>
      </c>
      <c r="EJ367" s="716">
        <f>'3A 2025-2026 REPORTE CALIFICACI'!X42</f>
        <v>62</v>
      </c>
      <c r="EK367" s="665">
        <f>'3A 2025-2026 REPORTE CALIFICACI'!Y42</f>
        <v>59.875</v>
      </c>
      <c r="EL367" s="717">
        <f>'3A 2025-2026 REPORTE CALIFICACI'!Z42</f>
        <v>0.5647058824</v>
      </c>
      <c r="EM367" s="665">
        <f>'3A 2025-2026 REPORTE CALIFICACI'!AA42</f>
        <v>29.9375</v>
      </c>
      <c r="EN367" s="665" t="str">
        <f>'3A 2025-2026 REPORTE CALIFICACI'!AB42</f>
        <v/>
      </c>
      <c r="EO367" s="665" t="str">
        <f>'3A 2025-2026 REPORTE CALIFICACI'!AC42</f>
        <v/>
      </c>
      <c r="EP367" s="665">
        <f>'3A 2025-2026 REPORTE CALIFICACI'!AD42</f>
        <v>30</v>
      </c>
      <c r="EQ367" s="665">
        <f>'3A 2025-2026 REPORTE CALIFICACI'!AE42</f>
        <v>17.9625</v>
      </c>
      <c r="ER367" s="665" t="str">
        <f>'3A 2025-2026 REPORTE CALIFICACI'!AF42</f>
        <v/>
      </c>
      <c r="ES367" s="665" t="str">
        <f>'3A 2025-2026 REPORTE CALIFICACI'!AG42</f>
        <v/>
      </c>
      <c r="ET367" s="665">
        <f>'3A 2025-2026 REPORTE CALIFICACI'!AH42</f>
        <v>18</v>
      </c>
      <c r="EU367" s="665">
        <f>'3A 2025-2026 REPORTE CALIFICACI'!AI42</f>
        <v>59.875</v>
      </c>
      <c r="EV367" s="664" t="str">
        <f>'3A 2025-2026 REPORTE CALIFICACI'!AJ42</f>
        <v/>
      </c>
      <c r="EW367" s="664" t="str">
        <f>'3A 2025-2026 REPORTE CALIFICACI'!AK42</f>
        <v/>
      </c>
      <c r="EX367" s="664" t="str">
        <f>'3A 2025-2026 REPORTE CALIFICACI'!AL42</f>
        <v>R</v>
      </c>
      <c r="EY367" s="666"/>
    </row>
    <row r="368" ht="85.5" customHeight="1">
      <c r="A368" s="661"/>
      <c r="B368" s="47"/>
      <c r="C368" s="663" t="s">
        <v>1015</v>
      </c>
      <c r="D368" s="664">
        <f>'3A 2025-2026 REPORTE CALIFICACI'!AM39</f>
        <v>0</v>
      </c>
      <c r="E368" s="664">
        <f>'3A 2025-2026 REPORTE CALIFICACI'!AN39</f>
        <v>0</v>
      </c>
      <c r="F368" s="664">
        <f>'3A 2025-2026 REPORTE CALIFICACI'!AO39</f>
        <v>0</v>
      </c>
      <c r="G368" s="664">
        <f>'3A 2025-2026 REPORTE CALIFICACI'!AP39</f>
        <v>0</v>
      </c>
      <c r="H368" s="664">
        <f>'3A 2025-2026 REPORTE CALIFICACI'!AQ39</f>
        <v>0</v>
      </c>
      <c r="I368" s="664">
        <f>'3A 2025-2026 REPORTE CALIFICACI'!AR39</f>
        <v>0</v>
      </c>
      <c r="J368" s="664">
        <f>'3A 2025-2026 REPORTE CALIFICACI'!AS39</f>
        <v>0</v>
      </c>
      <c r="K368" s="664">
        <f>'3A 2025-2026 REPORTE CALIFICACI'!AT39</f>
        <v>0</v>
      </c>
      <c r="L368" s="664">
        <f>'3A 2025-2026 REPORTE CALIFICACI'!AU39</f>
        <v>0</v>
      </c>
      <c r="M368" s="664">
        <f>'3A 2025-2026 REPORTE CALIFICACI'!AV39</f>
        <v>0</v>
      </c>
      <c r="N368" s="664">
        <f>'3A 2025-2026 REPORTE CALIFICACI'!AW39</f>
        <v>0</v>
      </c>
      <c r="O368" s="664">
        <f>'3A 2025-2026 REPORTE CALIFICACI'!AX39</f>
        <v>0</v>
      </c>
      <c r="P368" s="664">
        <f>'3A 2025-2026 REPORTE CALIFICACI'!AY39</f>
        <v>0</v>
      </c>
      <c r="Q368" s="664">
        <f>'3A 2025-2026 REPORTE CALIFICACI'!AZ39</f>
        <v>0</v>
      </c>
      <c r="R368" s="664">
        <f>'3A 2025-2026 REPORTE CALIFICACI'!BA39</f>
        <v>0</v>
      </c>
      <c r="S368" s="664">
        <f>'3A 2025-2026 REPORTE CALIFICACI'!BB39</f>
        <v>0</v>
      </c>
      <c r="T368" s="716">
        <f>'3A 2025-2026 REPORTE CALIFICACI'!BC39</f>
        <v>0</v>
      </c>
      <c r="U368" s="716">
        <f>'3A 2025-2026 REPORTE CALIFICACI'!BD39</f>
        <v>0</v>
      </c>
      <c r="V368" s="716">
        <f>'3A 2025-2026 REPORTE CALIFICACI'!BE39</f>
        <v>0</v>
      </c>
      <c r="W368" s="716">
        <f>'3A 2025-2026 REPORTE CALIFICACI'!BF39</f>
        <v>0</v>
      </c>
      <c r="X368" s="664"/>
      <c r="Y368" s="664"/>
      <c r="Z368" s="664"/>
      <c r="AA368" s="664"/>
      <c r="AB368" s="664"/>
      <c r="AC368" s="664"/>
      <c r="AD368" s="664"/>
      <c r="AE368" s="664"/>
      <c r="AF368" s="664"/>
      <c r="AG368" s="664"/>
      <c r="AH368" s="664"/>
      <c r="AI368" s="664"/>
      <c r="AJ368" s="664"/>
      <c r="AK368" s="664"/>
      <c r="AL368" s="666"/>
      <c r="AM368" s="667"/>
      <c r="AN368" s="661"/>
      <c r="AO368" s="47"/>
      <c r="AP368" s="663" t="s">
        <v>1015</v>
      </c>
      <c r="AQ368" s="664">
        <f>'3A 2025-2026 REPORTE CALIFICACI'!AM40</f>
        <v>0</v>
      </c>
      <c r="AR368" s="664">
        <f>'3A 2025-2026 REPORTE CALIFICACI'!AN40</f>
        <v>0</v>
      </c>
      <c r="AS368" s="664">
        <f>'3A 2025-2026 REPORTE CALIFICACI'!AO40</f>
        <v>0</v>
      </c>
      <c r="AT368" s="664">
        <f>'3A 2025-2026 REPORTE CALIFICACI'!AP40</f>
        <v>0</v>
      </c>
      <c r="AU368" s="664">
        <f>'3A 2025-2026 REPORTE CALIFICACI'!AQ40</f>
        <v>0</v>
      </c>
      <c r="AV368" s="664">
        <f>'3A 2025-2026 REPORTE CALIFICACI'!AR40</f>
        <v>0</v>
      </c>
      <c r="AW368" s="664">
        <f>'3A 2025-2026 REPORTE CALIFICACI'!AS40</f>
        <v>0</v>
      </c>
      <c r="AX368" s="664">
        <f>'3A 2025-2026 REPORTE CALIFICACI'!AT40</f>
        <v>0</v>
      </c>
      <c r="AY368" s="664">
        <f>'3A 2025-2026 REPORTE CALIFICACI'!AU40</f>
        <v>0</v>
      </c>
      <c r="AZ368" s="664">
        <f>'3A 2025-2026 REPORTE CALIFICACI'!AV40</f>
        <v>0</v>
      </c>
      <c r="BA368" s="664">
        <f>'3A 2025-2026 REPORTE CALIFICACI'!AW40</f>
        <v>0</v>
      </c>
      <c r="BB368" s="664">
        <f>'3A 2025-2026 REPORTE CALIFICACI'!AX40</f>
        <v>0</v>
      </c>
      <c r="BC368" s="664">
        <f>'3A 2025-2026 REPORTE CALIFICACI'!AY40</f>
        <v>0</v>
      </c>
      <c r="BD368" s="664">
        <f>'3A 2025-2026 REPORTE CALIFICACI'!AZ40</f>
        <v>0</v>
      </c>
      <c r="BE368" s="664">
        <f>'3A 2025-2026 REPORTE CALIFICACI'!BA40</f>
        <v>0</v>
      </c>
      <c r="BF368" s="664">
        <f>'3A 2025-2026 REPORTE CALIFICACI'!BB40</f>
        <v>0</v>
      </c>
      <c r="BG368" s="716">
        <f>'3A 2025-2026 REPORTE CALIFICACI'!BC40</f>
        <v>0</v>
      </c>
      <c r="BH368" s="716">
        <f>'3A 2025-2026 REPORTE CALIFICACI'!BD40</f>
        <v>0</v>
      </c>
      <c r="BI368" s="716">
        <f>'3A 2025-2026 REPORTE CALIFICACI'!BE40</f>
        <v>0</v>
      </c>
      <c r="BJ368" s="664"/>
      <c r="BK368" s="664"/>
      <c r="BL368" s="664"/>
      <c r="BM368" s="664"/>
      <c r="BN368" s="664"/>
      <c r="BO368" s="664"/>
      <c r="BP368" s="664"/>
      <c r="BQ368" s="664"/>
      <c r="BR368" s="664"/>
      <c r="BS368" s="664"/>
      <c r="BT368" s="664"/>
      <c r="BU368" s="664"/>
      <c r="BV368" s="664"/>
      <c r="BW368" s="664"/>
      <c r="BX368" s="664"/>
      <c r="BY368" s="666"/>
      <c r="BZ368" s="667"/>
      <c r="CA368" s="661"/>
      <c r="CB368" s="47"/>
      <c r="CC368" s="663" t="s">
        <v>1015</v>
      </c>
      <c r="CD368" s="664">
        <f>'3A 2025-2026 REPORTE CALIFICACI'!AM41</f>
        <v>0</v>
      </c>
      <c r="CE368" s="664">
        <f>'3A 2025-2026 REPORTE CALIFICACI'!AN41</f>
        <v>0</v>
      </c>
      <c r="CF368" s="664">
        <f>'3A 2025-2026 REPORTE CALIFICACI'!AO41</f>
        <v>0</v>
      </c>
      <c r="CG368" s="664">
        <f>'3A 2025-2026 REPORTE CALIFICACI'!AP41</f>
        <v>0</v>
      </c>
      <c r="CH368" s="664">
        <f>'3A 2025-2026 REPORTE CALIFICACI'!AQ41</f>
        <v>0</v>
      </c>
      <c r="CI368" s="664">
        <f>'3A 2025-2026 REPORTE CALIFICACI'!AR41</f>
        <v>0</v>
      </c>
      <c r="CJ368" s="664">
        <f>'3A 2025-2026 REPORTE CALIFICACI'!AS41</f>
        <v>0</v>
      </c>
      <c r="CK368" s="664">
        <f>'3A 2025-2026 REPORTE CALIFICACI'!AT41</f>
        <v>0</v>
      </c>
      <c r="CL368" s="664">
        <f>'3A 2025-2026 REPORTE CALIFICACI'!AU41</f>
        <v>0</v>
      </c>
      <c r="CM368" s="664">
        <f>'3A 2025-2026 REPORTE CALIFICACI'!AV41</f>
        <v>0</v>
      </c>
      <c r="CN368" s="664">
        <f>'3A 2025-2026 REPORTE CALIFICACI'!AW41</f>
        <v>0</v>
      </c>
      <c r="CO368" s="664">
        <f>'3A 2025-2026 REPORTE CALIFICACI'!AX41</f>
        <v>0</v>
      </c>
      <c r="CP368" s="664">
        <f>'3A 2025-2026 REPORTE CALIFICACI'!AY41</f>
        <v>0</v>
      </c>
      <c r="CQ368" s="664">
        <f>'3A 2025-2026 REPORTE CALIFICACI'!AZ41</f>
        <v>0</v>
      </c>
      <c r="CR368" s="664">
        <f>'3A 2025-2026 REPORTE CALIFICACI'!BA41</f>
        <v>0</v>
      </c>
      <c r="CS368" s="664">
        <f>'3A 2025-2026 REPORTE CALIFICACI'!BB41</f>
        <v>0</v>
      </c>
      <c r="CT368" s="716">
        <f>'3A 2025-2026 REPORTE CALIFICACI'!BC41</f>
        <v>0</v>
      </c>
      <c r="CU368" s="716">
        <f>'3A 2025-2026 REPORTE CALIFICACI'!BD41</f>
        <v>0</v>
      </c>
      <c r="CV368" s="716">
        <f>'3A 2025-2026 REPORTE CALIFICACI'!BE41</f>
        <v>0</v>
      </c>
      <c r="CW368" s="716">
        <f>'3A 2025-2026 REPORTE CALIFICACI'!BF41</f>
        <v>0</v>
      </c>
      <c r="CX368" s="664"/>
      <c r="CY368" s="717">
        <f>'3A 2025-2026 REPORTE CALIFICACI'!BH41</f>
        <v>0</v>
      </c>
      <c r="CZ368" s="665">
        <f>'3A 2025-2026 REPORTE CALIFICACI'!BI41</f>
        <v>0</v>
      </c>
      <c r="DA368" s="665" t="str">
        <f>'3A 2025-2026 REPORTE CALIFICACI'!BJ41</f>
        <v/>
      </c>
      <c r="DB368" s="665" t="str">
        <f>'3A 2025-2026 REPORTE CALIFICACI'!BK41</f>
        <v/>
      </c>
      <c r="DC368" s="665">
        <f>'3A 2025-2026 REPORTE CALIFICACI'!BL41</f>
        <v>0</v>
      </c>
      <c r="DD368" s="665">
        <f>'3A 2025-2026 REPORTE CALIFICACI'!BM41</f>
        <v>0</v>
      </c>
      <c r="DE368" s="665" t="str">
        <f>'3A 2025-2026 REPORTE CALIFICACI'!BN41</f>
        <v/>
      </c>
      <c r="DF368" s="665" t="str">
        <f>'3A 2025-2026 REPORTE CALIFICACI'!BO41</f>
        <v/>
      </c>
      <c r="DG368" s="665">
        <f>'3A 2025-2026 REPORTE CALIFICACI'!BP41</f>
        <v>0</v>
      </c>
      <c r="DH368" s="664" t="str">
        <f>'3A 2025-2026 REPORTE CALIFICACI'!BQ41</f>
        <v/>
      </c>
      <c r="DI368" s="664" t="str">
        <f>'3A 2025-2026 REPORTE CALIFICACI'!BR41</f>
        <v/>
      </c>
      <c r="DJ368" s="664" t="str">
        <f>'3A 2025-2026 REPORTE CALIFICACI'!BS41</f>
        <v/>
      </c>
      <c r="DK368" s="664" t="str">
        <f>'3A 2025-2026 REPORTE CALIFICACI'!BT41</f>
        <v>R</v>
      </c>
      <c r="DL368" s="666"/>
      <c r="DM368" s="667"/>
      <c r="DN368" s="661"/>
      <c r="DO368" s="47"/>
      <c r="DP368" s="663" t="s">
        <v>1015</v>
      </c>
      <c r="DQ368" s="664">
        <f>'3A 2025-2026 REPORTE CALIFICACI'!AM42</f>
        <v>0</v>
      </c>
      <c r="DR368" s="664">
        <f>'3A 2025-2026 REPORTE CALIFICACI'!AN42</f>
        <v>0</v>
      </c>
      <c r="DS368" s="664">
        <f>'3A 2025-2026 REPORTE CALIFICACI'!AO42</f>
        <v>0</v>
      </c>
      <c r="DT368" s="664">
        <f>'3A 2025-2026 REPORTE CALIFICACI'!AP42</f>
        <v>0</v>
      </c>
      <c r="DU368" s="664">
        <f>'3A 2025-2026 REPORTE CALIFICACI'!AQ42</f>
        <v>0</v>
      </c>
      <c r="DV368" s="664">
        <f>'3A 2025-2026 REPORTE CALIFICACI'!AR42</f>
        <v>0</v>
      </c>
      <c r="DW368" s="664">
        <f>'3A 2025-2026 REPORTE CALIFICACI'!AS42</f>
        <v>0</v>
      </c>
      <c r="DX368" s="664">
        <f>'3A 2025-2026 REPORTE CALIFICACI'!AT42</f>
        <v>0</v>
      </c>
      <c r="DY368" s="664">
        <f>'3A 2025-2026 REPORTE CALIFICACI'!AU42</f>
        <v>0</v>
      </c>
      <c r="DZ368" s="664">
        <f>'3A 2025-2026 REPORTE CALIFICACI'!AV42</f>
        <v>0</v>
      </c>
      <c r="EA368" s="664">
        <f>'3A 2025-2026 REPORTE CALIFICACI'!AW42</f>
        <v>0</v>
      </c>
      <c r="EB368" s="664">
        <f>'3A 2025-2026 REPORTE CALIFICACI'!AX42</f>
        <v>0</v>
      </c>
      <c r="EC368" s="664">
        <f>'3A 2025-2026 REPORTE CALIFICACI'!AY42</f>
        <v>0</v>
      </c>
      <c r="ED368" s="664">
        <f>'3A 2025-2026 REPORTE CALIFICACI'!AZ42</f>
        <v>0</v>
      </c>
      <c r="EE368" s="664">
        <f>'3A 2025-2026 REPORTE CALIFICACI'!BA42</f>
        <v>0</v>
      </c>
      <c r="EF368" s="664">
        <f>'3A 2025-2026 REPORTE CALIFICACI'!BB42</f>
        <v>0</v>
      </c>
      <c r="EG368" s="716">
        <f>'3A 2025-2026 REPORTE CALIFICACI'!BC42</f>
        <v>0</v>
      </c>
      <c r="EH368" s="716">
        <f>'3A 2025-2026 REPORTE CALIFICACI'!BD42</f>
        <v>0</v>
      </c>
      <c r="EI368" s="716">
        <f>'3A 2025-2026 REPORTE CALIFICACI'!BE42</f>
        <v>0</v>
      </c>
      <c r="EJ368" s="716">
        <f>'3A 2025-2026 REPORTE CALIFICACI'!BF42</f>
        <v>0</v>
      </c>
      <c r="EK368" s="665">
        <f>'3A 2025-2026 REPORTE CALIFICACI'!BG42</f>
        <v>0</v>
      </c>
      <c r="EL368" s="717">
        <f>'3A 2025-2026 REPORTE CALIFICACI'!BH42</f>
        <v>0</v>
      </c>
      <c r="EM368" s="665">
        <f>'3A 2025-2026 REPORTE CALIFICACI'!BI42</f>
        <v>0</v>
      </c>
      <c r="EN368" s="665" t="str">
        <f>'3A 2025-2026 REPORTE CALIFICACI'!BJ42</f>
        <v/>
      </c>
      <c r="EO368" s="665" t="str">
        <f>'3A 2025-2026 REPORTE CALIFICACI'!BK42</f>
        <v/>
      </c>
      <c r="EP368" s="665">
        <f>'3A 2025-2026 REPORTE CALIFICACI'!BL42</f>
        <v>0</v>
      </c>
      <c r="EQ368" s="665">
        <f>'3A 2025-2026 REPORTE CALIFICACI'!BM42</f>
        <v>0</v>
      </c>
      <c r="ER368" s="665" t="str">
        <f>'3A 2025-2026 REPORTE CALIFICACI'!BN42</f>
        <v/>
      </c>
      <c r="ES368" s="665" t="str">
        <f>'3A 2025-2026 REPORTE CALIFICACI'!BO42</f>
        <v/>
      </c>
      <c r="ET368" s="665">
        <f>'3A 2025-2026 REPORTE CALIFICACI'!BP42</f>
        <v>0</v>
      </c>
      <c r="EU368" s="664" t="str">
        <f>'3A 2025-2026 REPORTE CALIFICACI'!BQ42</f>
        <v/>
      </c>
      <c r="EV368" s="664" t="str">
        <f>'3A 2025-2026 REPORTE CALIFICACI'!BR42</f>
        <v/>
      </c>
      <c r="EW368" s="664" t="str">
        <f>'3A 2025-2026 REPORTE CALIFICACI'!BS42</f>
        <v/>
      </c>
      <c r="EX368" s="664" t="str">
        <f>'3A 2025-2026 REPORTE CALIFICACI'!BT42</f>
        <v>R</v>
      </c>
      <c r="EY368" s="666"/>
    </row>
    <row r="369" ht="82.5" customHeight="1">
      <c r="A369" s="661"/>
      <c r="B369" s="47"/>
      <c r="C369" s="663" t="s">
        <v>1016</v>
      </c>
      <c r="D369" s="664">
        <f>'3A 2025-2026 REPORTE CALIFICACI'!BU39</f>
        <v>85</v>
      </c>
      <c r="E369" s="664">
        <f>'3A 2025-2026 REPORTE CALIFICACI'!BV39</f>
        <v>86</v>
      </c>
      <c r="F369" s="664">
        <f>'3A 2025-2026 REPORTE CALIFICACI'!BW39</f>
        <v>81</v>
      </c>
      <c r="G369" s="664">
        <f>'3A 2025-2026 REPORTE CALIFICACI'!BX39</f>
        <v>0</v>
      </c>
      <c r="H369" s="664">
        <f>'3A 2025-2026 REPORTE CALIFICACI'!BY39</f>
        <v>85</v>
      </c>
      <c r="I369" s="664">
        <f>'3A 2025-2026 REPORTE CALIFICACI'!BZ39</f>
        <v>84</v>
      </c>
      <c r="J369" s="664">
        <f>'3A 2025-2026 REPORTE CALIFICACI'!CA39</f>
        <v>82</v>
      </c>
      <c r="K369" s="664">
        <f>'3A 2025-2026 REPORTE CALIFICACI'!CB39</f>
        <v>0</v>
      </c>
      <c r="L369" s="664">
        <f>'3A 2025-2026 REPORTE CALIFICACI'!CC39</f>
        <v>86</v>
      </c>
      <c r="M369" s="664">
        <f>'3A 2025-2026 REPORTE CALIFICACI'!CD39</f>
        <v>83</v>
      </c>
      <c r="N369" s="664">
        <f>'3A 2025-2026 REPORTE CALIFICACI'!CE39</f>
        <v>81</v>
      </c>
      <c r="O369" s="664">
        <f>'3A 2025-2026 REPORTE CALIFICACI'!CF39</f>
        <v>0</v>
      </c>
      <c r="P369" s="664">
        <f>'3A 2025-2026 REPORTE CALIFICACI'!CG39</f>
        <v>87</v>
      </c>
      <c r="Q369" s="664">
        <f>'3A 2025-2026 REPORTE CALIFICACI'!CH39</f>
        <v>84</v>
      </c>
      <c r="R369" s="664">
        <f>'3A 2025-2026 REPORTE CALIFICACI'!CI39</f>
        <v>80</v>
      </c>
      <c r="S369" s="664">
        <f>'3A 2025-2026 REPORTE CALIFICACI'!CJ39</f>
        <v>0</v>
      </c>
      <c r="T369" s="716">
        <f>'3A 2025-2026 REPORTE CALIFICACI'!CK39</f>
        <v>63</v>
      </c>
      <c r="U369" s="716">
        <f>'3A 2025-2026 REPORTE CALIFICACI'!CL39</f>
        <v>62.75</v>
      </c>
      <c r="V369" s="716">
        <f>'3A 2025-2026 REPORTE CALIFICACI'!CM39</f>
        <v>62.5</v>
      </c>
      <c r="W369" s="716">
        <f>'3A 2025-2026 REPORTE CALIFICACI'!CN39</f>
        <v>62.75</v>
      </c>
      <c r="X369" s="664"/>
      <c r="Y369" s="664"/>
      <c r="Z369" s="664"/>
      <c r="AA369" s="664"/>
      <c r="AB369" s="664"/>
      <c r="AC369" s="664"/>
      <c r="AD369" s="664"/>
      <c r="AE369" s="664"/>
      <c r="AF369" s="664"/>
      <c r="AG369" s="664"/>
      <c r="AH369" s="664"/>
      <c r="AI369" s="664"/>
      <c r="AJ369" s="664"/>
      <c r="AK369" s="664"/>
      <c r="AL369" s="666"/>
      <c r="AM369" s="667"/>
      <c r="AN369" s="661"/>
      <c r="AO369" s="47"/>
      <c r="AP369" s="663" t="s">
        <v>1016</v>
      </c>
      <c r="AQ369" s="664">
        <f>'3A 2025-2026 REPORTE CALIFICACI'!BU40</f>
        <v>72</v>
      </c>
      <c r="AR369" s="664">
        <f>'3A 2025-2026 REPORTE CALIFICACI'!BV40</f>
        <v>75</v>
      </c>
      <c r="AS369" s="664">
        <f>'3A 2025-2026 REPORTE CALIFICACI'!BW40</f>
        <v>80</v>
      </c>
      <c r="AT369" s="664">
        <f>'3A 2025-2026 REPORTE CALIFICACI'!BX40</f>
        <v>0</v>
      </c>
      <c r="AU369" s="664">
        <f>'3A 2025-2026 REPORTE CALIFICACI'!BY40</f>
        <v>71</v>
      </c>
      <c r="AV369" s="664">
        <f>'3A 2025-2026 REPORTE CALIFICACI'!BZ40</f>
        <v>75</v>
      </c>
      <c r="AW369" s="664">
        <f>'3A 2025-2026 REPORTE CALIFICACI'!CA40</f>
        <v>81</v>
      </c>
      <c r="AX369" s="664">
        <f>'3A 2025-2026 REPORTE CALIFICACI'!CB40</f>
        <v>0</v>
      </c>
      <c r="AY369" s="664">
        <f>'3A 2025-2026 REPORTE CALIFICACI'!CC40</f>
        <v>81</v>
      </c>
      <c r="AZ369" s="664">
        <f>'3A 2025-2026 REPORTE CALIFICACI'!CD40</f>
        <v>81</v>
      </c>
      <c r="BA369" s="664">
        <f>'3A 2025-2026 REPORTE CALIFICACI'!CE40</f>
        <v>82</v>
      </c>
      <c r="BB369" s="664">
        <f>'3A 2025-2026 REPORTE CALIFICACI'!CF40</f>
        <v>0</v>
      </c>
      <c r="BC369" s="664">
        <f>'3A 2025-2026 REPORTE CALIFICACI'!CG40</f>
        <v>80</v>
      </c>
      <c r="BD369" s="664">
        <f>'3A 2025-2026 REPORTE CALIFICACI'!CH40</f>
        <v>81</v>
      </c>
      <c r="BE369" s="664">
        <f>'3A 2025-2026 REPORTE CALIFICACI'!CI40</f>
        <v>80</v>
      </c>
      <c r="BF369" s="664">
        <f>'3A 2025-2026 REPORTE CALIFICACI'!CJ40</f>
        <v>0</v>
      </c>
      <c r="BG369" s="716">
        <f>'3A 2025-2026 REPORTE CALIFICACI'!CK40</f>
        <v>56.75</v>
      </c>
      <c r="BH369" s="716">
        <f>'3A 2025-2026 REPORTE CALIFICACI'!CL40</f>
        <v>56.75</v>
      </c>
      <c r="BI369" s="716">
        <f>'3A 2025-2026 REPORTE CALIFICACI'!CM40</f>
        <v>61</v>
      </c>
      <c r="BJ369" s="664"/>
      <c r="BK369" s="664"/>
      <c r="BL369" s="664"/>
      <c r="BM369" s="664"/>
      <c r="BN369" s="664"/>
      <c r="BO369" s="664"/>
      <c r="BP369" s="664"/>
      <c r="BQ369" s="664"/>
      <c r="BR369" s="664"/>
      <c r="BS369" s="664"/>
      <c r="BT369" s="664"/>
      <c r="BU369" s="664"/>
      <c r="BV369" s="664"/>
      <c r="BW369" s="664"/>
      <c r="BX369" s="664"/>
      <c r="BY369" s="666"/>
      <c r="BZ369" s="667"/>
      <c r="CA369" s="661"/>
      <c r="CB369" s="47"/>
      <c r="CC369" s="663" t="s">
        <v>1016</v>
      </c>
      <c r="CD369" s="664">
        <f>'3A 2025-2026 REPORTE CALIFICACI'!BU41</f>
        <v>80</v>
      </c>
      <c r="CE369" s="664">
        <f>'3A 2025-2026 REPORTE CALIFICACI'!BV41</f>
        <v>81</v>
      </c>
      <c r="CF369" s="664">
        <f>'3A 2025-2026 REPORTE CALIFICACI'!BW41</f>
        <v>82</v>
      </c>
      <c r="CG369" s="664">
        <f>'3A 2025-2026 REPORTE CALIFICACI'!BX41</f>
        <v>0</v>
      </c>
      <c r="CH369" s="664">
        <f>'3A 2025-2026 REPORTE CALIFICACI'!BY41</f>
        <v>81</v>
      </c>
      <c r="CI369" s="664">
        <f>'3A 2025-2026 REPORTE CALIFICACI'!BZ41</f>
        <v>81</v>
      </c>
      <c r="CJ369" s="664">
        <f>'3A 2025-2026 REPORTE CALIFICACI'!CA41</f>
        <v>83</v>
      </c>
      <c r="CK369" s="664">
        <f>'3A 2025-2026 REPORTE CALIFICACI'!CB41</f>
        <v>0</v>
      </c>
      <c r="CL369" s="664">
        <f>'3A 2025-2026 REPORTE CALIFICACI'!CC41</f>
        <v>88</v>
      </c>
      <c r="CM369" s="664">
        <f>'3A 2025-2026 REPORTE CALIFICACI'!CD41</f>
        <v>83</v>
      </c>
      <c r="CN369" s="664">
        <f>'3A 2025-2026 REPORTE CALIFICACI'!CE41</f>
        <v>83</v>
      </c>
      <c r="CO369" s="664">
        <f>'3A 2025-2026 REPORTE CALIFICACI'!CF41</f>
        <v>0</v>
      </c>
      <c r="CP369" s="664">
        <f>'3A 2025-2026 REPORTE CALIFICACI'!CG41</f>
        <v>82</v>
      </c>
      <c r="CQ369" s="664">
        <f>'3A 2025-2026 REPORTE CALIFICACI'!CH41</f>
        <v>83</v>
      </c>
      <c r="CR369" s="664">
        <f>'3A 2025-2026 REPORTE CALIFICACI'!CI41</f>
        <v>81</v>
      </c>
      <c r="CS369" s="664">
        <f>'3A 2025-2026 REPORTE CALIFICACI'!CJ41</f>
        <v>0</v>
      </c>
      <c r="CT369" s="716">
        <f>'3A 2025-2026 REPORTE CALIFICACI'!CK41</f>
        <v>60.75</v>
      </c>
      <c r="CU369" s="716">
        <f>'3A 2025-2026 REPORTE CALIFICACI'!CL41</f>
        <v>61.25</v>
      </c>
      <c r="CV369" s="716">
        <f>'3A 2025-2026 REPORTE CALIFICACI'!CM41</f>
        <v>63.5</v>
      </c>
      <c r="CW369" s="716">
        <f>'3A 2025-2026 REPORTE CALIFICACI'!CN41</f>
        <v>61.5</v>
      </c>
      <c r="CX369" s="664"/>
      <c r="CY369" s="717">
        <f>'3A 2025-2026 REPORTE CALIFICACI'!CP41</f>
        <v>0.6657142857</v>
      </c>
      <c r="CZ369" s="665">
        <f>'3A 2025-2026 REPORTE CALIFICACI'!CQ41</f>
        <v>30.875</v>
      </c>
      <c r="DA369" s="665" t="str">
        <f>'3A 2025-2026 REPORTE CALIFICACI'!CR41</f>
        <v/>
      </c>
      <c r="DB369" s="665" t="str">
        <f>'3A 2025-2026 REPORTE CALIFICACI'!CS41</f>
        <v/>
      </c>
      <c r="DC369" s="665">
        <f>'3A 2025-2026 REPORTE CALIFICACI'!CT41</f>
        <v>31</v>
      </c>
      <c r="DD369" s="665">
        <f>'3A 2025-2026 REPORTE CALIFICACI'!CU41</f>
        <v>18.525</v>
      </c>
      <c r="DE369" s="665" t="str">
        <f>'3A 2025-2026 REPORTE CALIFICACI'!CV41</f>
        <v/>
      </c>
      <c r="DF369" s="665" t="str">
        <f>'3A 2025-2026 REPORTE CALIFICACI'!CW41</f>
        <v/>
      </c>
      <c r="DG369" s="665">
        <f>'3A 2025-2026 REPORTE CALIFICACI'!CX41</f>
        <v>19</v>
      </c>
      <c r="DH369" s="665">
        <f>'3A 2025-2026 REPORTE CALIFICACI'!CY41</f>
        <v>61.75</v>
      </c>
      <c r="DI369" s="665" t="str">
        <f>'3A 2025-2026 REPORTE CALIFICACI'!CZ41</f>
        <v/>
      </c>
      <c r="DJ369" s="664" t="str">
        <f>'3A 2025-2026 REPORTE CALIFICACI'!DA41</f>
        <v/>
      </c>
      <c r="DK369" s="664" t="str">
        <f>'3A 2025-2026 REPORTE CALIFICACI'!DB41</f>
        <v>R</v>
      </c>
      <c r="DL369" s="666"/>
      <c r="DM369" s="667"/>
      <c r="DN369" s="661"/>
      <c r="DO369" s="47"/>
      <c r="DP369" s="663" t="s">
        <v>1016</v>
      </c>
      <c r="DQ369" s="664">
        <f>'3A 2025-2026 REPORTE CALIFICACI'!BU42</f>
        <v>78</v>
      </c>
      <c r="DR369" s="664">
        <f>'3A 2025-2026 REPORTE CALIFICACI'!BV42</f>
        <v>84</v>
      </c>
      <c r="DS369" s="664">
        <f>'3A 2025-2026 REPORTE CALIFICACI'!BW42</f>
        <v>80</v>
      </c>
      <c r="DT369" s="664">
        <f>'3A 2025-2026 REPORTE CALIFICACI'!BX42</f>
        <v>0</v>
      </c>
      <c r="DU369" s="664">
        <f>'3A 2025-2026 REPORTE CALIFICACI'!BY42</f>
        <v>79</v>
      </c>
      <c r="DV369" s="664">
        <f>'3A 2025-2026 REPORTE CALIFICACI'!BZ42</f>
        <v>85</v>
      </c>
      <c r="DW369" s="664">
        <f>'3A 2025-2026 REPORTE CALIFICACI'!CA42</f>
        <v>81</v>
      </c>
      <c r="DX369" s="664">
        <f>'3A 2025-2026 REPORTE CALIFICACI'!CB42</f>
        <v>0</v>
      </c>
      <c r="DY369" s="664">
        <f>'3A 2025-2026 REPORTE CALIFICACI'!CC42</f>
        <v>82</v>
      </c>
      <c r="DZ369" s="664">
        <f>'3A 2025-2026 REPORTE CALIFICACI'!CD42</f>
        <v>85</v>
      </c>
      <c r="EA369" s="664">
        <f>'3A 2025-2026 REPORTE CALIFICACI'!CE42</f>
        <v>82</v>
      </c>
      <c r="EB369" s="664">
        <f>'3A 2025-2026 REPORTE CALIFICACI'!CF42</f>
        <v>0</v>
      </c>
      <c r="EC369" s="664">
        <f>'3A 2025-2026 REPORTE CALIFICACI'!CG42</f>
        <v>80</v>
      </c>
      <c r="ED369" s="664">
        <f>'3A 2025-2026 REPORTE CALIFICACI'!CH42</f>
        <v>83</v>
      </c>
      <c r="EE369" s="664">
        <f>'3A 2025-2026 REPORTE CALIFICACI'!CI42</f>
        <v>80</v>
      </c>
      <c r="EF369" s="664">
        <f>'3A 2025-2026 REPORTE CALIFICACI'!CJ42</f>
        <v>0</v>
      </c>
      <c r="EG369" s="716">
        <f>'3A 2025-2026 REPORTE CALIFICACI'!CK42</f>
        <v>60.5</v>
      </c>
      <c r="EH369" s="716">
        <f>'3A 2025-2026 REPORTE CALIFICACI'!CL42</f>
        <v>61.25</v>
      </c>
      <c r="EI369" s="716">
        <f>'3A 2025-2026 REPORTE CALIFICACI'!CM42</f>
        <v>62.25</v>
      </c>
      <c r="EJ369" s="716">
        <f>'3A 2025-2026 REPORTE CALIFICACI'!CN42</f>
        <v>60.75</v>
      </c>
      <c r="EK369" s="665">
        <f>'3A 2025-2026 REPORTE CALIFICACI'!CO42</f>
        <v>61.1875</v>
      </c>
      <c r="EL369" s="717">
        <f>'3A 2025-2026 REPORTE CALIFICACI'!CP42</f>
        <v>0.7</v>
      </c>
      <c r="EM369" s="665">
        <f>'3A 2025-2026 REPORTE CALIFICACI'!CQ42</f>
        <v>30.59375</v>
      </c>
      <c r="EN369" s="665" t="str">
        <f>'3A 2025-2026 REPORTE CALIFICACI'!CR42</f>
        <v/>
      </c>
      <c r="EO369" s="665" t="str">
        <f>'3A 2025-2026 REPORTE CALIFICACI'!CS42</f>
        <v/>
      </c>
      <c r="EP369" s="665">
        <f>'3A 2025-2026 REPORTE CALIFICACI'!CT42</f>
        <v>31</v>
      </c>
      <c r="EQ369" s="665">
        <f>'3A 2025-2026 REPORTE CALIFICACI'!CU42</f>
        <v>18.35625</v>
      </c>
      <c r="ER369" s="665" t="str">
        <f>'3A 2025-2026 REPORTE CALIFICACI'!CV42</f>
        <v/>
      </c>
      <c r="ES369" s="665" t="str">
        <f>'3A 2025-2026 REPORTE CALIFICACI'!CW42</f>
        <v/>
      </c>
      <c r="ET369" s="665">
        <f>'3A 2025-2026 REPORTE CALIFICACI'!CX42</f>
        <v>18</v>
      </c>
      <c r="EU369" s="665">
        <f>'3A 2025-2026 REPORTE CALIFICACI'!CY42</f>
        <v>61.1875</v>
      </c>
      <c r="EV369" s="665" t="str">
        <f>'3A 2025-2026 REPORTE CALIFICACI'!CZ42</f>
        <v/>
      </c>
      <c r="EW369" s="664" t="str">
        <f>'3A 2025-2026 REPORTE CALIFICACI'!DA42</f>
        <v/>
      </c>
      <c r="EX369" s="664" t="str">
        <f>'3A 2025-2026 REPORTE CALIFICACI'!DB42</f>
        <v>R</v>
      </c>
      <c r="EY369" s="666"/>
    </row>
    <row r="370" ht="52.5" customHeight="1">
      <c r="A370" s="661"/>
      <c r="B370" s="47"/>
      <c r="C370" s="663" t="s">
        <v>1017</v>
      </c>
      <c r="D370" s="664">
        <f>'3A 2025-2026 REPORTE CALIFICACI'!DC39</f>
        <v>70</v>
      </c>
      <c r="E370" s="664">
        <f>'3A 2025-2026 REPORTE CALIFICACI'!DD39</f>
        <v>78</v>
      </c>
      <c r="F370" s="664">
        <f>'3A 2025-2026 REPORTE CALIFICACI'!DE39</f>
        <v>80</v>
      </c>
      <c r="G370" s="664">
        <f>'3A 2025-2026 REPORTE CALIFICACI'!DF39</f>
        <v>0</v>
      </c>
      <c r="H370" s="664">
        <f>'3A 2025-2026 REPORTE CALIFICACI'!DG39</f>
        <v>78</v>
      </c>
      <c r="I370" s="664">
        <f>'3A 2025-2026 REPORTE CALIFICACI'!DH39</f>
        <v>90</v>
      </c>
      <c r="J370" s="664">
        <f>'3A 2025-2026 REPORTE CALIFICACI'!DI39</f>
        <v>78</v>
      </c>
      <c r="K370" s="664">
        <f>'3A 2025-2026 REPORTE CALIFICACI'!DJ39</f>
        <v>0</v>
      </c>
      <c r="L370" s="664">
        <f>'3A 2025-2026 REPORTE CALIFICACI'!DK39</f>
        <v>70</v>
      </c>
      <c r="M370" s="664">
        <f>'3A 2025-2026 REPORTE CALIFICACI'!DL39</f>
        <v>81</v>
      </c>
      <c r="N370" s="664">
        <f>'3A 2025-2026 REPORTE CALIFICACI'!DM39</f>
        <v>90</v>
      </c>
      <c r="O370" s="664">
        <f>'3A 2025-2026 REPORTE CALIFICACI'!DN39</f>
        <v>0</v>
      </c>
      <c r="P370" s="664">
        <f>'3A 2025-2026 REPORTE CALIFICACI'!DO39</f>
        <v>70</v>
      </c>
      <c r="Q370" s="664">
        <f>'3A 2025-2026 REPORTE CALIFICACI'!DP39</f>
        <v>83</v>
      </c>
      <c r="R370" s="664">
        <f>'3A 2025-2026 REPORTE CALIFICACI'!DQ39</f>
        <v>77</v>
      </c>
      <c r="S370" s="664">
        <f>'3A 2025-2026 REPORTE CALIFICACI'!DR39</f>
        <v>0</v>
      </c>
      <c r="T370" s="716">
        <f>'3A 2025-2026 REPORTE CALIFICACI'!DS39</f>
        <v>57</v>
      </c>
      <c r="U370" s="716">
        <f>'3A 2025-2026 REPORTE CALIFICACI'!DT39</f>
        <v>61.5</v>
      </c>
      <c r="V370" s="716">
        <f>'3A 2025-2026 REPORTE CALIFICACI'!DU39</f>
        <v>60.25</v>
      </c>
      <c r="W370" s="716">
        <f>'3A 2025-2026 REPORTE CALIFICACI'!DV39</f>
        <v>57.5</v>
      </c>
      <c r="X370" s="664"/>
      <c r="Y370" s="664"/>
      <c r="Z370" s="664"/>
      <c r="AA370" s="664"/>
      <c r="AB370" s="664"/>
      <c r="AC370" s="664"/>
      <c r="AD370" s="664"/>
      <c r="AE370" s="664"/>
      <c r="AF370" s="664"/>
      <c r="AG370" s="664"/>
      <c r="AH370" s="664"/>
      <c r="AI370" s="664"/>
      <c r="AJ370" s="664"/>
      <c r="AK370" s="664"/>
      <c r="AL370" s="666"/>
      <c r="AM370" s="667"/>
      <c r="AN370" s="661"/>
      <c r="AO370" s="47"/>
      <c r="AP370" s="663" t="s">
        <v>1017</v>
      </c>
      <c r="AQ370" s="664">
        <f>'3A 2025-2026 REPORTE CALIFICACI'!DC40</f>
        <v>70</v>
      </c>
      <c r="AR370" s="664">
        <f>'3A 2025-2026 REPORTE CALIFICACI'!DD40</f>
        <v>70</v>
      </c>
      <c r="AS370" s="664">
        <f>'3A 2025-2026 REPORTE CALIFICACI'!DE40</f>
        <v>70</v>
      </c>
      <c r="AT370" s="664">
        <f>'3A 2025-2026 REPORTE CALIFICACI'!DF40</f>
        <v>0</v>
      </c>
      <c r="AU370" s="664">
        <f>'3A 2025-2026 REPORTE CALIFICACI'!DG40</f>
        <v>70</v>
      </c>
      <c r="AV370" s="664">
        <f>'3A 2025-2026 REPORTE CALIFICACI'!DH40</f>
        <v>70</v>
      </c>
      <c r="AW370" s="664">
        <f>'3A 2025-2026 REPORTE CALIFICACI'!DI40</f>
        <v>70</v>
      </c>
      <c r="AX370" s="664">
        <f>'3A 2025-2026 REPORTE CALIFICACI'!DJ40</f>
        <v>0</v>
      </c>
      <c r="AY370" s="664">
        <f>'3A 2025-2026 REPORTE CALIFICACI'!DK40</f>
        <v>70</v>
      </c>
      <c r="AZ370" s="664">
        <f>'3A 2025-2026 REPORTE CALIFICACI'!DL40</f>
        <v>74</v>
      </c>
      <c r="BA370" s="664">
        <f>'3A 2025-2026 REPORTE CALIFICACI'!DM40</f>
        <v>70</v>
      </c>
      <c r="BB370" s="664">
        <f>'3A 2025-2026 REPORTE CALIFICACI'!DN40</f>
        <v>0</v>
      </c>
      <c r="BC370" s="664">
        <f>'3A 2025-2026 REPORTE CALIFICACI'!DO40</f>
        <v>72</v>
      </c>
      <c r="BD370" s="664">
        <f>'3A 2025-2026 REPORTE CALIFICACI'!DP40</f>
        <v>71</v>
      </c>
      <c r="BE370" s="664">
        <f>'3A 2025-2026 REPORTE CALIFICACI'!DQ40</f>
        <v>70</v>
      </c>
      <c r="BF370" s="664">
        <f>'3A 2025-2026 REPORTE CALIFICACI'!DR40</f>
        <v>0</v>
      </c>
      <c r="BG370" s="716">
        <f>'3A 2025-2026 REPORTE CALIFICACI'!DS40</f>
        <v>52.5</v>
      </c>
      <c r="BH370" s="716">
        <f>'3A 2025-2026 REPORTE CALIFICACI'!DT40</f>
        <v>52.5</v>
      </c>
      <c r="BI370" s="716">
        <f>'3A 2025-2026 REPORTE CALIFICACI'!DU40</f>
        <v>53.5</v>
      </c>
      <c r="BJ370" s="664"/>
      <c r="BK370" s="664"/>
      <c r="BL370" s="664"/>
      <c r="BM370" s="664"/>
      <c r="BN370" s="664"/>
      <c r="BO370" s="664"/>
      <c r="BP370" s="664"/>
      <c r="BQ370" s="664"/>
      <c r="BR370" s="664"/>
      <c r="BS370" s="664"/>
      <c r="BT370" s="664"/>
      <c r="BU370" s="664"/>
      <c r="BV370" s="664"/>
      <c r="BW370" s="664"/>
      <c r="BX370" s="664"/>
      <c r="BY370" s="666"/>
      <c r="BZ370" s="667"/>
      <c r="CA370" s="661"/>
      <c r="CB370" s="47"/>
      <c r="CC370" s="663" t="s">
        <v>1017</v>
      </c>
      <c r="CD370" s="664">
        <f>'3A 2025-2026 REPORTE CALIFICACI'!DC41</f>
        <v>71</v>
      </c>
      <c r="CE370" s="664">
        <f>'3A 2025-2026 REPORTE CALIFICACI'!DD41</f>
        <v>94</v>
      </c>
      <c r="CF370" s="664">
        <f>'3A 2025-2026 REPORTE CALIFICACI'!DE41</f>
        <v>90</v>
      </c>
      <c r="CG370" s="664">
        <f>'3A 2025-2026 REPORTE CALIFICACI'!DF41</f>
        <v>0</v>
      </c>
      <c r="CH370" s="664">
        <f>'3A 2025-2026 REPORTE CALIFICACI'!DG41</f>
        <v>84</v>
      </c>
      <c r="CI370" s="664">
        <f>'3A 2025-2026 REPORTE CALIFICACI'!DH41</f>
        <v>100</v>
      </c>
      <c r="CJ370" s="664">
        <f>'3A 2025-2026 REPORTE CALIFICACI'!DI41</f>
        <v>90</v>
      </c>
      <c r="CK370" s="664">
        <f>'3A 2025-2026 REPORTE CALIFICACI'!DJ41</f>
        <v>0</v>
      </c>
      <c r="CL370" s="664">
        <f>'3A 2025-2026 REPORTE CALIFICACI'!DK41</f>
        <v>80</v>
      </c>
      <c r="CM370" s="664">
        <f>'3A 2025-2026 REPORTE CALIFICACI'!DL41</f>
        <v>100</v>
      </c>
      <c r="CN370" s="664">
        <f>'3A 2025-2026 REPORTE CALIFICACI'!DM41</f>
        <v>90</v>
      </c>
      <c r="CO370" s="664">
        <f>'3A 2025-2026 REPORTE CALIFICACI'!DN41</f>
        <v>0</v>
      </c>
      <c r="CP370" s="664">
        <f>'3A 2025-2026 REPORTE CALIFICACI'!DO41</f>
        <v>90</v>
      </c>
      <c r="CQ370" s="664">
        <f>'3A 2025-2026 REPORTE CALIFICACI'!DP41</f>
        <v>94</v>
      </c>
      <c r="CR370" s="664">
        <f>'3A 2025-2026 REPORTE CALIFICACI'!DQ41</f>
        <v>92</v>
      </c>
      <c r="CS370" s="664">
        <f>'3A 2025-2026 REPORTE CALIFICACI'!DR41</f>
        <v>0</v>
      </c>
      <c r="CT370" s="716">
        <f>'3A 2025-2026 REPORTE CALIFICACI'!DS41</f>
        <v>63.75</v>
      </c>
      <c r="CU370" s="716">
        <f>'3A 2025-2026 REPORTE CALIFICACI'!DT41</f>
        <v>68.5</v>
      </c>
      <c r="CV370" s="716">
        <f>'3A 2025-2026 REPORTE CALIFICACI'!DU41</f>
        <v>67.5</v>
      </c>
      <c r="CW370" s="716">
        <f>'3A 2025-2026 REPORTE CALIFICACI'!DV41</f>
        <v>69</v>
      </c>
      <c r="CX370" s="664"/>
      <c r="CY370" s="717">
        <f>'3A 2025-2026 REPORTE CALIFICACI'!DX41</f>
        <v>0.6595384294</v>
      </c>
      <c r="CZ370" s="665">
        <f>'3A 2025-2026 REPORTE CALIFICACI'!DY41</f>
        <v>33.59375</v>
      </c>
      <c r="DA370" s="665" t="str">
        <f>'3A 2025-2026 REPORTE CALIFICACI'!DZ41</f>
        <v/>
      </c>
      <c r="DB370" s="665" t="str">
        <f>'3A 2025-2026 REPORTE CALIFICACI'!EA41</f>
        <v/>
      </c>
      <c r="DC370" s="665">
        <f>'3A 2025-2026 REPORTE CALIFICACI'!EB41</f>
        <v>34</v>
      </c>
      <c r="DD370" s="665">
        <f>'3A 2025-2026 REPORTE CALIFICACI'!EC41</f>
        <v>20.15625</v>
      </c>
      <c r="DE370" s="665" t="str">
        <f>'3A 2025-2026 REPORTE CALIFICACI'!ED41</f>
        <v/>
      </c>
      <c r="DF370" s="665" t="str">
        <f>'3A 2025-2026 REPORTE CALIFICACI'!EE41</f>
        <v/>
      </c>
      <c r="DG370" s="665">
        <f>'3A 2025-2026 REPORTE CALIFICACI'!EF41</f>
        <v>20</v>
      </c>
      <c r="DH370" s="665">
        <f>'3A 2025-2026 REPORTE CALIFICACI'!EG41</f>
        <v>67.1875</v>
      </c>
      <c r="DI370" s="665" t="str">
        <f>'3A 2025-2026 REPORTE CALIFICACI'!EH41</f>
        <v/>
      </c>
      <c r="DJ370" s="664" t="str">
        <f>'3A 2025-2026 REPORTE CALIFICACI'!EI41</f>
        <v/>
      </c>
      <c r="DK370" s="664" t="str">
        <f>'3A 2025-2026 REPORTE CALIFICACI'!EJ41</f>
        <v>R</v>
      </c>
      <c r="DL370" s="666"/>
      <c r="DM370" s="667"/>
      <c r="DN370" s="661"/>
      <c r="DO370" s="47"/>
      <c r="DP370" s="663" t="s">
        <v>1017</v>
      </c>
      <c r="DQ370" s="664">
        <f>'3A 2025-2026 REPORTE CALIFICACI'!DC42</f>
        <v>70</v>
      </c>
      <c r="DR370" s="664">
        <f>'3A 2025-2026 REPORTE CALIFICACI'!DD42</f>
        <v>70</v>
      </c>
      <c r="DS370" s="664">
        <f>'3A 2025-2026 REPORTE CALIFICACI'!DE42</f>
        <v>71</v>
      </c>
      <c r="DT370" s="664">
        <f>'3A 2025-2026 REPORTE CALIFICACI'!DF42</f>
        <v>0</v>
      </c>
      <c r="DU370" s="664">
        <f>'3A 2025-2026 REPORTE CALIFICACI'!DG42</f>
        <v>70</v>
      </c>
      <c r="DV370" s="664">
        <f>'3A 2025-2026 REPORTE CALIFICACI'!DH42</f>
        <v>73</v>
      </c>
      <c r="DW370" s="664">
        <f>'3A 2025-2026 REPORTE CALIFICACI'!DI42</f>
        <v>70</v>
      </c>
      <c r="DX370" s="664">
        <f>'3A 2025-2026 REPORTE CALIFICACI'!DJ42</f>
        <v>0</v>
      </c>
      <c r="DY370" s="664">
        <f>'3A 2025-2026 REPORTE CALIFICACI'!DK42</f>
        <v>70</v>
      </c>
      <c r="DZ370" s="664">
        <f>'3A 2025-2026 REPORTE CALIFICACI'!DL42</f>
        <v>70</v>
      </c>
      <c r="EA370" s="664">
        <f>'3A 2025-2026 REPORTE CALIFICACI'!DM42</f>
        <v>70</v>
      </c>
      <c r="EB370" s="664">
        <f>'3A 2025-2026 REPORTE CALIFICACI'!DN42</f>
        <v>0</v>
      </c>
      <c r="EC370" s="664">
        <f>'3A 2025-2026 REPORTE CALIFICACI'!DO42</f>
        <v>71</v>
      </c>
      <c r="ED370" s="664">
        <f>'3A 2025-2026 REPORTE CALIFICACI'!DP42</f>
        <v>70</v>
      </c>
      <c r="EE370" s="664">
        <f>'3A 2025-2026 REPORTE CALIFICACI'!DQ42</f>
        <v>71</v>
      </c>
      <c r="EF370" s="664">
        <f>'3A 2025-2026 REPORTE CALIFICACI'!DR42</f>
        <v>0</v>
      </c>
      <c r="EG370" s="716">
        <f>'3A 2025-2026 REPORTE CALIFICACI'!DS42</f>
        <v>52.75</v>
      </c>
      <c r="EH370" s="716">
        <f>'3A 2025-2026 REPORTE CALIFICACI'!DT42</f>
        <v>53.25</v>
      </c>
      <c r="EI370" s="716">
        <f>'3A 2025-2026 REPORTE CALIFICACI'!DU42</f>
        <v>52.5</v>
      </c>
      <c r="EJ370" s="716">
        <f>'3A 2025-2026 REPORTE CALIFICACI'!DV42</f>
        <v>53</v>
      </c>
      <c r="EK370" s="665">
        <f>'3A 2025-2026 REPORTE CALIFICACI'!DW42</f>
        <v>52.875</v>
      </c>
      <c r="EL370" s="717">
        <f>'3A 2025-2026 REPORTE CALIFICACI'!DX42</f>
        <v>0.7</v>
      </c>
      <c r="EM370" s="665">
        <f>'3A 2025-2026 REPORTE CALIFICACI'!DY42</f>
        <v>26.4375</v>
      </c>
      <c r="EN370" s="665" t="str">
        <f>'3A 2025-2026 REPORTE CALIFICACI'!DZ42</f>
        <v/>
      </c>
      <c r="EO370" s="665" t="str">
        <f>'3A 2025-2026 REPORTE CALIFICACI'!EA42</f>
        <v/>
      </c>
      <c r="EP370" s="665">
        <f>'3A 2025-2026 REPORTE CALIFICACI'!EB42</f>
        <v>26</v>
      </c>
      <c r="EQ370" s="665">
        <f>'3A 2025-2026 REPORTE CALIFICACI'!EC42</f>
        <v>15.8625</v>
      </c>
      <c r="ER370" s="665" t="str">
        <f>'3A 2025-2026 REPORTE CALIFICACI'!ED42</f>
        <v/>
      </c>
      <c r="ES370" s="665" t="str">
        <f>'3A 2025-2026 REPORTE CALIFICACI'!EE42</f>
        <v/>
      </c>
      <c r="ET370" s="665">
        <f>'3A 2025-2026 REPORTE CALIFICACI'!EF42</f>
        <v>16</v>
      </c>
      <c r="EU370" s="665">
        <f>'3A 2025-2026 REPORTE CALIFICACI'!EG42</f>
        <v>52.875</v>
      </c>
      <c r="EV370" s="665" t="str">
        <f>'3A 2025-2026 REPORTE CALIFICACI'!EH42</f>
        <v/>
      </c>
      <c r="EW370" s="664" t="str">
        <f>'3A 2025-2026 REPORTE CALIFICACI'!EI42</f>
        <v/>
      </c>
      <c r="EX370" s="664" t="str">
        <f>'3A 2025-2026 REPORTE CALIFICACI'!EJ42</f>
        <v>R</v>
      </c>
      <c r="EY370" s="666"/>
    </row>
    <row r="371" ht="52.5" customHeight="1">
      <c r="A371" s="661"/>
      <c r="B371" s="47"/>
      <c r="C371" s="663" t="s">
        <v>1018</v>
      </c>
      <c r="D371" s="664">
        <f>'3A 2025-2026 REPORTE CALIFICACI'!EK39</f>
        <v>73</v>
      </c>
      <c r="E371" s="664">
        <f>'3A 2025-2026 REPORTE CALIFICACI'!EL39</f>
        <v>83</v>
      </c>
      <c r="F371" s="664">
        <f>'3A 2025-2026 REPORTE CALIFICACI'!EM39</f>
        <v>88</v>
      </c>
      <c r="G371" s="665">
        <f>'3A 2025-2026 REPORTE CALIFICACI'!EN39</f>
        <v>0</v>
      </c>
      <c r="H371" s="664">
        <f>'3A 2025-2026 REPORTE CALIFICACI'!EO39</f>
        <v>90</v>
      </c>
      <c r="I371" s="664">
        <f>'3A 2025-2026 REPORTE CALIFICACI'!EP39</f>
        <v>85</v>
      </c>
      <c r="J371" s="664">
        <f>'3A 2025-2026 REPORTE CALIFICACI'!EQ39</f>
        <v>91</v>
      </c>
      <c r="K371" s="664">
        <f>'3A 2025-2026 REPORTE CALIFICACI'!ER39</f>
        <v>0</v>
      </c>
      <c r="L371" s="664">
        <f>'3A 2025-2026 REPORTE CALIFICACI'!ES39</f>
        <v>71</v>
      </c>
      <c r="M371" s="665">
        <f>'3A 2025-2026 REPORTE CALIFICACI'!ET39</f>
        <v>89</v>
      </c>
      <c r="N371" s="665">
        <f>'3A 2025-2026 REPORTE CALIFICACI'!EU39</f>
        <v>87</v>
      </c>
      <c r="O371" s="664">
        <f>'3A 2025-2026 REPORTE CALIFICACI'!EV39</f>
        <v>0</v>
      </c>
      <c r="P371" s="665">
        <f>'3A 2025-2026 REPORTE CALIFICACI'!EW39</f>
        <v>81</v>
      </c>
      <c r="Q371" s="665">
        <f>'3A 2025-2026 REPORTE CALIFICACI'!EX39</f>
        <v>87</v>
      </c>
      <c r="R371" s="665">
        <f>'3A 2025-2026 REPORTE CALIFICACI'!EY39</f>
        <v>92</v>
      </c>
      <c r="S371" s="665">
        <f>'3A 2025-2026 REPORTE CALIFICACI'!EZ39</f>
        <v>0</v>
      </c>
      <c r="T371" s="716">
        <f>'3A 2025-2026 REPORTE CALIFICACI'!FA39</f>
        <v>61</v>
      </c>
      <c r="U371" s="716">
        <f>'3A 2025-2026 REPORTE CALIFICACI'!FB39</f>
        <v>66.5</v>
      </c>
      <c r="V371" s="716">
        <f>'3A 2025-2026 REPORTE CALIFICACI'!FC39</f>
        <v>61.75</v>
      </c>
      <c r="W371" s="716">
        <f>'3A 2025-2026 REPORTE CALIFICACI'!FD39</f>
        <v>65</v>
      </c>
      <c r="X371" s="664"/>
      <c r="Y371" s="664"/>
      <c r="Z371" s="664"/>
      <c r="AA371" s="664"/>
      <c r="AB371" s="664"/>
      <c r="AC371" s="664"/>
      <c r="AD371" s="664"/>
      <c r="AE371" s="664"/>
      <c r="AF371" s="664"/>
      <c r="AG371" s="664"/>
      <c r="AH371" s="664"/>
      <c r="AI371" s="664"/>
      <c r="AJ371" s="664"/>
      <c r="AK371" s="664"/>
      <c r="AL371" s="666"/>
      <c r="AM371" s="667"/>
      <c r="AN371" s="661"/>
      <c r="AO371" s="47"/>
      <c r="AP371" s="663" t="s">
        <v>1018</v>
      </c>
      <c r="AQ371" s="664">
        <f>'3A 2025-2026 REPORTE CALIFICACI'!EK40</f>
        <v>81</v>
      </c>
      <c r="AR371" s="664">
        <f>'3A 2025-2026 REPORTE CALIFICACI'!EL40</f>
        <v>77</v>
      </c>
      <c r="AS371" s="664">
        <f>'3A 2025-2026 REPORTE CALIFICACI'!EM40</f>
        <v>81</v>
      </c>
      <c r="AT371" s="665">
        <f>'3A 2025-2026 REPORTE CALIFICACI'!EN40</f>
        <v>0</v>
      </c>
      <c r="AU371" s="664">
        <f>'3A 2025-2026 REPORTE CALIFICACI'!EO40</f>
        <v>78</v>
      </c>
      <c r="AV371" s="664">
        <f>'3A 2025-2026 REPORTE CALIFICACI'!EP40</f>
        <v>79</v>
      </c>
      <c r="AW371" s="664">
        <f>'3A 2025-2026 REPORTE CALIFICACI'!EQ40</f>
        <v>88</v>
      </c>
      <c r="AX371" s="664">
        <f>'3A 2025-2026 REPORTE CALIFICACI'!ER40</f>
        <v>0</v>
      </c>
      <c r="AY371" s="664">
        <f>'3A 2025-2026 REPORTE CALIFICACI'!ES40</f>
        <v>83</v>
      </c>
      <c r="AZ371" s="665">
        <f>'3A 2025-2026 REPORTE CALIFICACI'!ET40</f>
        <v>76</v>
      </c>
      <c r="BA371" s="665">
        <f>'3A 2025-2026 REPORTE CALIFICACI'!EU40</f>
        <v>81</v>
      </c>
      <c r="BB371" s="664">
        <f>'3A 2025-2026 REPORTE CALIFICACI'!EV40</f>
        <v>0</v>
      </c>
      <c r="BC371" s="665">
        <f>'3A 2025-2026 REPORTE CALIFICACI'!EW40</f>
        <v>79</v>
      </c>
      <c r="BD371" s="665">
        <f>'3A 2025-2026 REPORTE CALIFICACI'!EX40</f>
        <v>93</v>
      </c>
      <c r="BE371" s="665">
        <f>'3A 2025-2026 REPORTE CALIFICACI'!EY40</f>
        <v>83</v>
      </c>
      <c r="BF371" s="665">
        <f>'3A 2025-2026 REPORTE CALIFICACI'!EZ40</f>
        <v>0</v>
      </c>
      <c r="BG371" s="716">
        <f>'3A 2025-2026 REPORTE CALIFICACI'!FA40</f>
        <v>59.75</v>
      </c>
      <c r="BH371" s="716">
        <f>'3A 2025-2026 REPORTE CALIFICACI'!FB40</f>
        <v>61.25</v>
      </c>
      <c r="BI371" s="716">
        <f>'3A 2025-2026 REPORTE CALIFICACI'!FC40</f>
        <v>60</v>
      </c>
      <c r="BJ371" s="664"/>
      <c r="BK371" s="664"/>
      <c r="BL371" s="664"/>
      <c r="BM371" s="664"/>
      <c r="BN371" s="664"/>
      <c r="BO371" s="664"/>
      <c r="BP371" s="664"/>
      <c r="BQ371" s="664"/>
      <c r="BR371" s="664"/>
      <c r="BS371" s="664"/>
      <c r="BT371" s="664"/>
      <c r="BU371" s="664"/>
      <c r="BV371" s="664"/>
      <c r="BW371" s="664"/>
      <c r="BX371" s="664"/>
      <c r="BY371" s="666"/>
      <c r="BZ371" s="667"/>
      <c r="CA371" s="661"/>
      <c r="CB371" s="47"/>
      <c r="CC371" s="663" t="s">
        <v>1018</v>
      </c>
      <c r="CD371" s="664">
        <f>'3A 2025-2026 REPORTE CALIFICACI'!EK41</f>
        <v>92</v>
      </c>
      <c r="CE371" s="664">
        <f>'3A 2025-2026 REPORTE CALIFICACI'!EL41</f>
        <v>85</v>
      </c>
      <c r="CF371" s="664">
        <f>'3A 2025-2026 REPORTE CALIFICACI'!EM41</f>
        <v>96</v>
      </c>
      <c r="CG371" s="665">
        <f>'3A 2025-2026 REPORTE CALIFICACI'!EN41</f>
        <v>0</v>
      </c>
      <c r="CH371" s="664">
        <f>'3A 2025-2026 REPORTE CALIFICACI'!EO41</f>
        <v>80</v>
      </c>
      <c r="CI371" s="664">
        <f>'3A 2025-2026 REPORTE CALIFICACI'!EP41</f>
        <v>83</v>
      </c>
      <c r="CJ371" s="664">
        <f>'3A 2025-2026 REPORTE CALIFICACI'!EQ41</f>
        <v>95</v>
      </c>
      <c r="CK371" s="664">
        <f>'3A 2025-2026 REPORTE CALIFICACI'!ER41</f>
        <v>0</v>
      </c>
      <c r="CL371" s="664">
        <f>'3A 2025-2026 REPORTE CALIFICACI'!ES41</f>
        <v>97</v>
      </c>
      <c r="CM371" s="665">
        <f>'3A 2025-2026 REPORTE CALIFICACI'!ET41</f>
        <v>91</v>
      </c>
      <c r="CN371" s="665">
        <f>'3A 2025-2026 REPORTE CALIFICACI'!EU41</f>
        <v>93</v>
      </c>
      <c r="CO371" s="664">
        <f>'3A 2025-2026 REPORTE CALIFICACI'!EV41</f>
        <v>0</v>
      </c>
      <c r="CP371" s="665">
        <f>'3A 2025-2026 REPORTE CALIFICACI'!EW41</f>
        <v>90</v>
      </c>
      <c r="CQ371" s="665">
        <f>'3A 2025-2026 REPORTE CALIFICACI'!EX41</f>
        <v>75</v>
      </c>
      <c r="CR371" s="665">
        <f>'3A 2025-2026 REPORTE CALIFICACI'!EY41</f>
        <v>98</v>
      </c>
      <c r="CS371" s="665">
        <f>'3A 2025-2026 REPORTE CALIFICACI'!EZ41</f>
        <v>0</v>
      </c>
      <c r="CT371" s="716">
        <f>'3A 2025-2026 REPORTE CALIFICACI'!FA41</f>
        <v>68.25</v>
      </c>
      <c r="CU371" s="716">
        <f>'3A 2025-2026 REPORTE CALIFICACI'!FB41</f>
        <v>64.5</v>
      </c>
      <c r="CV371" s="716">
        <f>'3A 2025-2026 REPORTE CALIFICACI'!FC41</f>
        <v>70.25</v>
      </c>
      <c r="CW371" s="716">
        <f>'3A 2025-2026 REPORTE CALIFICACI'!FD41</f>
        <v>65.75</v>
      </c>
      <c r="CX371" s="664"/>
      <c r="CY371" s="717">
        <f>'3A 2025-2026 REPORTE CALIFICACI'!FF41</f>
        <v>0.6744444444</v>
      </c>
      <c r="CZ371" s="665">
        <f>'3A 2025-2026 REPORTE CALIFICACI'!FG41</f>
        <v>33.59375</v>
      </c>
      <c r="DA371" s="665" t="str">
        <f>'3A 2025-2026 REPORTE CALIFICACI'!FH41</f>
        <v/>
      </c>
      <c r="DB371" s="665" t="str">
        <f>'3A 2025-2026 REPORTE CALIFICACI'!FI41</f>
        <v/>
      </c>
      <c r="DC371" s="665">
        <f>'3A 2025-2026 REPORTE CALIFICACI'!FJ41</f>
        <v>34</v>
      </c>
      <c r="DD371" s="665">
        <f>'3A 2025-2026 REPORTE CALIFICACI'!FK41</f>
        <v>20.15625</v>
      </c>
      <c r="DE371" s="665" t="str">
        <f>'3A 2025-2026 REPORTE CALIFICACI'!FL41</f>
        <v/>
      </c>
      <c r="DF371" s="665" t="str">
        <f>'3A 2025-2026 REPORTE CALIFICACI'!FM41</f>
        <v/>
      </c>
      <c r="DG371" s="665">
        <f>'3A 2025-2026 REPORTE CALIFICACI'!FN41</f>
        <v>20</v>
      </c>
      <c r="DH371" s="664" t="str">
        <f>'3A 2025-2026 REPORTE CALIFICACI'!FO41</f>
        <v/>
      </c>
      <c r="DI371" s="665" t="str">
        <f>'3A 2025-2026 REPORTE CALIFICACI'!FP41</f>
        <v/>
      </c>
      <c r="DJ371" s="664" t="str">
        <f>'3A 2025-2026 REPORTE CALIFICACI'!FQ41</f>
        <v/>
      </c>
      <c r="DK371" s="664" t="str">
        <f>'3A 2025-2026 REPORTE CALIFICACI'!FR41</f>
        <v>R</v>
      </c>
      <c r="DL371" s="666"/>
      <c r="DM371" s="667"/>
      <c r="DN371" s="661"/>
      <c r="DO371" s="47"/>
      <c r="DP371" s="663" t="s">
        <v>1018</v>
      </c>
      <c r="DQ371" s="664">
        <f>'3A 2025-2026 REPORTE CALIFICACI'!EK42</f>
        <v>84</v>
      </c>
      <c r="DR371" s="664">
        <f>'3A 2025-2026 REPORTE CALIFICACI'!EL42</f>
        <v>88</v>
      </c>
      <c r="DS371" s="664">
        <f>'3A 2025-2026 REPORTE CALIFICACI'!EM42</f>
        <v>86</v>
      </c>
      <c r="DT371" s="665">
        <f>'3A 2025-2026 REPORTE CALIFICACI'!EN42</f>
        <v>0</v>
      </c>
      <c r="DU371" s="664">
        <f>'3A 2025-2026 REPORTE CALIFICACI'!EO42</f>
        <v>81</v>
      </c>
      <c r="DV371" s="664">
        <f>'3A 2025-2026 REPORTE CALIFICACI'!EP42</f>
        <v>90</v>
      </c>
      <c r="DW371" s="664">
        <f>'3A 2025-2026 REPORTE CALIFICACI'!EQ42</f>
        <v>93</v>
      </c>
      <c r="DX371" s="664">
        <f>'3A 2025-2026 REPORTE CALIFICACI'!ER42</f>
        <v>0</v>
      </c>
      <c r="DY371" s="664">
        <f>'3A 2025-2026 REPORTE CALIFICACI'!ES42</f>
        <v>91</v>
      </c>
      <c r="DZ371" s="665">
        <f>'3A 2025-2026 REPORTE CALIFICACI'!ET42</f>
        <v>88</v>
      </c>
      <c r="EA371" s="665">
        <f>'3A 2025-2026 REPORTE CALIFICACI'!EU42</f>
        <v>89</v>
      </c>
      <c r="EB371" s="664">
        <f>'3A 2025-2026 REPORTE CALIFICACI'!EV42</f>
        <v>0</v>
      </c>
      <c r="EC371" s="665">
        <f>'3A 2025-2026 REPORTE CALIFICACI'!EW42</f>
        <v>89</v>
      </c>
      <c r="ED371" s="665">
        <f>'3A 2025-2026 REPORTE CALIFICACI'!EX42</f>
        <v>92</v>
      </c>
      <c r="EE371" s="665">
        <f>'3A 2025-2026 REPORTE CALIFICACI'!EY42</f>
        <v>83</v>
      </c>
      <c r="EF371" s="665">
        <f>'3A 2025-2026 REPORTE CALIFICACI'!EZ42</f>
        <v>0</v>
      </c>
      <c r="EG371" s="716">
        <f>'3A 2025-2026 REPORTE CALIFICACI'!FA42</f>
        <v>64.5</v>
      </c>
      <c r="EH371" s="716">
        <f>'3A 2025-2026 REPORTE CALIFICACI'!FB42</f>
        <v>66</v>
      </c>
      <c r="EI371" s="716">
        <f>'3A 2025-2026 REPORTE CALIFICACI'!FC42</f>
        <v>67</v>
      </c>
      <c r="EJ371" s="716">
        <f>'3A 2025-2026 REPORTE CALIFICACI'!FD42</f>
        <v>66</v>
      </c>
      <c r="EK371" s="665">
        <f>'3A 2025-2026 REPORTE CALIFICACI'!FE42</f>
        <v>65.875</v>
      </c>
      <c r="EL371" s="717">
        <f>'3A 2025-2026 REPORTE CALIFICACI'!FF42</f>
        <v>0.7</v>
      </c>
      <c r="EM371" s="665">
        <f>'3A 2025-2026 REPORTE CALIFICACI'!FG42</f>
        <v>32.9375</v>
      </c>
      <c r="EN371" s="665" t="str">
        <f>'3A 2025-2026 REPORTE CALIFICACI'!FH42</f>
        <v/>
      </c>
      <c r="EO371" s="665" t="str">
        <f>'3A 2025-2026 REPORTE CALIFICACI'!FI42</f>
        <v/>
      </c>
      <c r="EP371" s="665">
        <f>'3A 2025-2026 REPORTE CALIFICACI'!FJ42</f>
        <v>33</v>
      </c>
      <c r="EQ371" s="665">
        <f>'3A 2025-2026 REPORTE CALIFICACI'!FK42</f>
        <v>19.7625</v>
      </c>
      <c r="ER371" s="665" t="str">
        <f>'3A 2025-2026 REPORTE CALIFICACI'!FL42</f>
        <v/>
      </c>
      <c r="ES371" s="665" t="str">
        <f>'3A 2025-2026 REPORTE CALIFICACI'!FM42</f>
        <v/>
      </c>
      <c r="ET371" s="665">
        <f>'3A 2025-2026 REPORTE CALIFICACI'!FN42</f>
        <v>20</v>
      </c>
      <c r="EU371" s="664" t="str">
        <f>'3A 2025-2026 REPORTE CALIFICACI'!FO42</f>
        <v/>
      </c>
      <c r="EV371" s="665" t="str">
        <f>'3A 2025-2026 REPORTE CALIFICACI'!FP42</f>
        <v/>
      </c>
      <c r="EW371" s="664" t="str">
        <f>'3A 2025-2026 REPORTE CALIFICACI'!FQ42</f>
        <v/>
      </c>
      <c r="EX371" s="664" t="str">
        <f>'3A 2025-2026 REPORTE CALIFICACI'!FR42</f>
        <v>R</v>
      </c>
      <c r="EY371" s="666"/>
    </row>
    <row r="372" ht="52.5" customHeight="1">
      <c r="A372" s="661"/>
      <c r="B372" s="47"/>
      <c r="C372" s="663" t="s">
        <v>1019</v>
      </c>
      <c r="D372" s="664">
        <f>'3A 2025-2026 REPORTE CALIFICACI'!FS39</f>
        <v>82</v>
      </c>
      <c r="E372" s="664">
        <f>'3A 2025-2026 REPORTE CALIFICACI'!FT39</f>
        <v>95</v>
      </c>
      <c r="F372" s="664">
        <f>'3A 2025-2026 REPORTE CALIFICACI'!FU39</f>
        <v>75</v>
      </c>
      <c r="G372" s="664">
        <f>'3A 2025-2026 REPORTE CALIFICACI'!FV39</f>
        <v>0</v>
      </c>
      <c r="H372" s="664">
        <f>'3A 2025-2026 REPORTE CALIFICACI'!FW39</f>
        <v>75</v>
      </c>
      <c r="I372" s="664">
        <f>'3A 2025-2026 REPORTE CALIFICACI'!FX39</f>
        <v>90</v>
      </c>
      <c r="J372" s="664">
        <f>'3A 2025-2026 REPORTE CALIFICACI'!FY39</f>
        <v>70</v>
      </c>
      <c r="K372" s="664">
        <f>'3A 2025-2026 REPORTE CALIFICACI'!FZ39</f>
        <v>0</v>
      </c>
      <c r="L372" s="664">
        <f>'3A 2025-2026 REPORTE CALIFICACI'!GA39</f>
        <v>78</v>
      </c>
      <c r="M372" s="664">
        <f>'3A 2025-2026 REPORTE CALIFICACI'!GB39</f>
        <v>85</v>
      </c>
      <c r="N372" s="664">
        <f>'3A 2025-2026 REPORTE CALIFICACI'!GC39</f>
        <v>70</v>
      </c>
      <c r="O372" s="664">
        <f>'3A 2025-2026 REPORTE CALIFICACI'!GD39</f>
        <v>0</v>
      </c>
      <c r="P372" s="664">
        <f>'3A 2025-2026 REPORTE CALIFICACI'!GE39</f>
        <v>75</v>
      </c>
      <c r="Q372" s="664">
        <f>'3A 2025-2026 REPORTE CALIFICACI'!GF39</f>
        <v>91</v>
      </c>
      <c r="R372" s="664">
        <f>'3A 2025-2026 REPORTE CALIFICACI'!GG39</f>
        <v>72</v>
      </c>
      <c r="S372" s="664">
        <f>'3A 2025-2026 REPORTE CALIFICACI'!GH39</f>
        <v>0</v>
      </c>
      <c r="T372" s="716">
        <f>'3A 2025-2026 REPORTE CALIFICACI'!GI39</f>
        <v>63</v>
      </c>
      <c r="U372" s="716">
        <f>'3A 2025-2026 REPORTE CALIFICACI'!GJ39</f>
        <v>58.75</v>
      </c>
      <c r="V372" s="716">
        <f>'3A 2025-2026 REPORTE CALIFICACI'!GK39</f>
        <v>58.25</v>
      </c>
      <c r="W372" s="716">
        <f>'3A 2025-2026 REPORTE CALIFICACI'!GL39</f>
        <v>59.5</v>
      </c>
      <c r="X372" s="664"/>
      <c r="Y372" s="664"/>
      <c r="Z372" s="664"/>
      <c r="AA372" s="664"/>
      <c r="AB372" s="664"/>
      <c r="AC372" s="664"/>
      <c r="AD372" s="664"/>
      <c r="AE372" s="664"/>
      <c r="AF372" s="664"/>
      <c r="AG372" s="664"/>
      <c r="AH372" s="664"/>
      <c r="AI372" s="664"/>
      <c r="AJ372" s="664"/>
      <c r="AK372" s="664"/>
      <c r="AL372" s="666"/>
      <c r="AM372" s="667"/>
      <c r="AN372" s="661"/>
      <c r="AO372" s="47"/>
      <c r="AP372" s="663" t="s">
        <v>1019</v>
      </c>
      <c r="AQ372" s="664">
        <f>'3A 2025-2026 REPORTE CALIFICACI'!FS40</f>
        <v>70</v>
      </c>
      <c r="AR372" s="664">
        <f>'3A 2025-2026 REPORTE CALIFICACI'!FT40</f>
        <v>70</v>
      </c>
      <c r="AS372" s="664">
        <f>'3A 2025-2026 REPORTE CALIFICACI'!FU40</f>
        <v>80</v>
      </c>
      <c r="AT372" s="664">
        <f>'3A 2025-2026 REPORTE CALIFICACI'!FV40</f>
        <v>0</v>
      </c>
      <c r="AU372" s="664">
        <f>'3A 2025-2026 REPORTE CALIFICACI'!FW40</f>
        <v>75</v>
      </c>
      <c r="AV372" s="664">
        <f>'3A 2025-2026 REPORTE CALIFICACI'!FX40</f>
        <v>70</v>
      </c>
      <c r="AW372" s="664">
        <f>'3A 2025-2026 REPORTE CALIFICACI'!FY40</f>
        <v>70</v>
      </c>
      <c r="AX372" s="664">
        <f>'3A 2025-2026 REPORTE CALIFICACI'!FZ40</f>
        <v>0</v>
      </c>
      <c r="AY372" s="664">
        <f>'3A 2025-2026 REPORTE CALIFICACI'!GA40</f>
        <v>79</v>
      </c>
      <c r="AZ372" s="664">
        <f>'3A 2025-2026 REPORTE CALIFICACI'!GB40</f>
        <v>85</v>
      </c>
      <c r="BA372" s="664">
        <f>'3A 2025-2026 REPORTE CALIFICACI'!GC40</f>
        <v>70</v>
      </c>
      <c r="BB372" s="664">
        <f>'3A 2025-2026 REPORTE CALIFICACI'!GD40</f>
        <v>0</v>
      </c>
      <c r="BC372" s="664">
        <f>'3A 2025-2026 REPORTE CALIFICACI'!GE40</f>
        <v>70</v>
      </c>
      <c r="BD372" s="664">
        <f>'3A 2025-2026 REPORTE CALIFICACI'!GF40</f>
        <v>70</v>
      </c>
      <c r="BE372" s="664">
        <f>'3A 2025-2026 REPORTE CALIFICACI'!GG40</f>
        <v>73</v>
      </c>
      <c r="BF372" s="664">
        <f>'3A 2025-2026 REPORTE CALIFICACI'!GH40</f>
        <v>0</v>
      </c>
      <c r="BG372" s="716">
        <f>'3A 2025-2026 REPORTE CALIFICACI'!GI40</f>
        <v>55</v>
      </c>
      <c r="BH372" s="716">
        <f>'3A 2025-2026 REPORTE CALIFICACI'!GJ40</f>
        <v>53.75</v>
      </c>
      <c r="BI372" s="716">
        <f>'3A 2025-2026 REPORTE CALIFICACI'!GK40</f>
        <v>58.5</v>
      </c>
      <c r="BJ372" s="664"/>
      <c r="BK372" s="664"/>
      <c r="BL372" s="664"/>
      <c r="BM372" s="664"/>
      <c r="BN372" s="664"/>
      <c r="BO372" s="664"/>
      <c r="BP372" s="664"/>
      <c r="BQ372" s="664"/>
      <c r="BR372" s="664"/>
      <c r="BS372" s="664"/>
      <c r="BT372" s="664"/>
      <c r="BU372" s="664"/>
      <c r="BV372" s="664"/>
      <c r="BW372" s="664"/>
      <c r="BX372" s="664"/>
      <c r="BY372" s="666"/>
      <c r="BZ372" s="667"/>
      <c r="CA372" s="661"/>
      <c r="CB372" s="47"/>
      <c r="CC372" s="663" t="s">
        <v>1019</v>
      </c>
      <c r="CD372" s="664">
        <f>'3A 2025-2026 REPORTE CALIFICACI'!FS41</f>
        <v>89</v>
      </c>
      <c r="CE372" s="664">
        <f>'3A 2025-2026 REPORTE CALIFICACI'!FT41</f>
        <v>78</v>
      </c>
      <c r="CF372" s="664">
        <f>'3A 2025-2026 REPORTE CALIFICACI'!FU41</f>
        <v>90</v>
      </c>
      <c r="CG372" s="664">
        <f>'3A 2025-2026 REPORTE CALIFICACI'!FV41</f>
        <v>0</v>
      </c>
      <c r="CH372" s="664">
        <f>'3A 2025-2026 REPORTE CALIFICACI'!FW41</f>
        <v>81</v>
      </c>
      <c r="CI372" s="664">
        <f>'3A 2025-2026 REPORTE CALIFICACI'!FX41</f>
        <v>82</v>
      </c>
      <c r="CJ372" s="664">
        <f>'3A 2025-2026 REPORTE CALIFICACI'!FY41</f>
        <v>78</v>
      </c>
      <c r="CK372" s="664">
        <f>'3A 2025-2026 REPORTE CALIFICACI'!FZ41</f>
        <v>0</v>
      </c>
      <c r="CL372" s="664">
        <f>'3A 2025-2026 REPORTE CALIFICACI'!GA41</f>
        <v>92</v>
      </c>
      <c r="CM372" s="664">
        <f>'3A 2025-2026 REPORTE CALIFICACI'!GB41</f>
        <v>85</v>
      </c>
      <c r="CN372" s="664">
        <f>'3A 2025-2026 REPORTE CALIFICACI'!GC41</f>
        <v>80</v>
      </c>
      <c r="CO372" s="664">
        <f>'3A 2025-2026 REPORTE CALIFICACI'!GD41</f>
        <v>0</v>
      </c>
      <c r="CP372" s="664">
        <f>'3A 2025-2026 REPORTE CALIFICACI'!GE41</f>
        <v>85</v>
      </c>
      <c r="CQ372" s="664">
        <f>'3A 2025-2026 REPORTE CALIFICACI'!GF41</f>
        <v>90</v>
      </c>
      <c r="CR372" s="664">
        <f>'3A 2025-2026 REPORTE CALIFICACI'!GG41</f>
        <v>75</v>
      </c>
      <c r="CS372" s="664">
        <f>'3A 2025-2026 REPORTE CALIFICACI'!GH41</f>
        <v>0</v>
      </c>
      <c r="CT372" s="716">
        <f>'3A 2025-2026 REPORTE CALIFICACI'!GI41</f>
        <v>64.25</v>
      </c>
      <c r="CU372" s="716">
        <f>'3A 2025-2026 REPORTE CALIFICACI'!GJ41</f>
        <v>60.25</v>
      </c>
      <c r="CV372" s="716">
        <f>'3A 2025-2026 REPORTE CALIFICACI'!GK41</f>
        <v>64.25</v>
      </c>
      <c r="CW372" s="716">
        <f>'3A 2025-2026 REPORTE CALIFICACI'!GL41</f>
        <v>62.5</v>
      </c>
      <c r="CX372" s="664"/>
      <c r="CY372" s="717">
        <f>'3A 2025-2026 REPORTE CALIFICACI'!GN41</f>
        <v>0.3</v>
      </c>
      <c r="CZ372" s="665">
        <f>'3A 2025-2026 REPORTE CALIFICACI'!GO41</f>
        <v>31.40625</v>
      </c>
      <c r="DA372" s="665" t="str">
        <f>'3A 2025-2026 REPORTE CALIFICACI'!GP41</f>
        <v/>
      </c>
      <c r="DB372" s="665" t="str">
        <f>'3A 2025-2026 REPORTE CALIFICACI'!GQ41</f>
        <v/>
      </c>
      <c r="DC372" s="665">
        <f>'3A 2025-2026 REPORTE CALIFICACI'!GR41</f>
        <v>31</v>
      </c>
      <c r="DD372" s="665">
        <f>'3A 2025-2026 REPORTE CALIFICACI'!GS41</f>
        <v>18.84375</v>
      </c>
      <c r="DE372" s="665" t="str">
        <f>'3A 2025-2026 REPORTE CALIFICACI'!GT41</f>
        <v/>
      </c>
      <c r="DF372" s="665" t="str">
        <f>'3A 2025-2026 REPORTE CALIFICACI'!GU41</f>
        <v/>
      </c>
      <c r="DG372" s="665">
        <f>'3A 2025-2026 REPORTE CALIFICACI'!GV41</f>
        <v>19</v>
      </c>
      <c r="DH372" s="665">
        <f>'3A 2025-2026 REPORTE CALIFICACI'!GW41</f>
        <v>62.8125</v>
      </c>
      <c r="DI372" s="665" t="str">
        <f>'3A 2025-2026 REPORTE CALIFICACI'!GX41</f>
        <v/>
      </c>
      <c r="DJ372" s="664" t="str">
        <f>'3A 2025-2026 REPORTE CALIFICACI'!GY41</f>
        <v/>
      </c>
      <c r="DK372" s="664" t="str">
        <f>'3A 2025-2026 REPORTE CALIFICACI'!GZ41</f>
        <v>R</v>
      </c>
      <c r="DL372" s="666"/>
      <c r="DM372" s="667"/>
      <c r="DN372" s="661"/>
      <c r="DO372" s="47"/>
      <c r="DP372" s="663" t="s">
        <v>1019</v>
      </c>
      <c r="DQ372" s="664">
        <f>'3A 2025-2026 REPORTE CALIFICACI'!FS42</f>
        <v>75</v>
      </c>
      <c r="DR372" s="664">
        <f>'3A 2025-2026 REPORTE CALIFICACI'!FT42</f>
        <v>90</v>
      </c>
      <c r="DS372" s="664">
        <f>'3A 2025-2026 REPORTE CALIFICACI'!FU42</f>
        <v>70</v>
      </c>
      <c r="DT372" s="664">
        <f>'3A 2025-2026 REPORTE CALIFICACI'!FV42</f>
        <v>0</v>
      </c>
      <c r="DU372" s="664">
        <f>'3A 2025-2026 REPORTE CALIFICACI'!FW42</f>
        <v>80</v>
      </c>
      <c r="DV372" s="664">
        <f>'3A 2025-2026 REPORTE CALIFICACI'!FX42</f>
        <v>86</v>
      </c>
      <c r="DW372" s="664">
        <f>'3A 2025-2026 REPORTE CALIFICACI'!FY42</f>
        <v>75</v>
      </c>
      <c r="DX372" s="664">
        <f>'3A 2025-2026 REPORTE CALIFICACI'!FZ42</f>
        <v>0</v>
      </c>
      <c r="DY372" s="664">
        <f>'3A 2025-2026 REPORTE CALIFICACI'!GA42</f>
        <v>81</v>
      </c>
      <c r="DZ372" s="664">
        <f>'3A 2025-2026 REPORTE CALIFICACI'!GB42</f>
        <v>88</v>
      </c>
      <c r="EA372" s="664">
        <f>'3A 2025-2026 REPORTE CALIFICACI'!GC42</f>
        <v>71</v>
      </c>
      <c r="EB372" s="664">
        <f>'3A 2025-2026 REPORTE CALIFICACI'!GD42</f>
        <v>0</v>
      </c>
      <c r="EC372" s="664">
        <f>'3A 2025-2026 REPORTE CALIFICACI'!GE42</f>
        <v>80</v>
      </c>
      <c r="ED372" s="664">
        <f>'3A 2025-2026 REPORTE CALIFICACI'!GF42</f>
        <v>90</v>
      </c>
      <c r="EE372" s="664">
        <f>'3A 2025-2026 REPORTE CALIFICACI'!GG42</f>
        <v>77</v>
      </c>
      <c r="EF372" s="664">
        <f>'3A 2025-2026 REPORTE CALIFICACI'!GH42</f>
        <v>0</v>
      </c>
      <c r="EG372" s="716">
        <f>'3A 2025-2026 REPORTE CALIFICACI'!GI42</f>
        <v>58.75</v>
      </c>
      <c r="EH372" s="716">
        <f>'3A 2025-2026 REPORTE CALIFICACI'!GJ42</f>
        <v>60.25</v>
      </c>
      <c r="EI372" s="716">
        <f>'3A 2025-2026 REPORTE CALIFICACI'!GK42</f>
        <v>60</v>
      </c>
      <c r="EJ372" s="716">
        <f>'3A 2025-2026 REPORTE CALIFICACI'!GL42</f>
        <v>61.75</v>
      </c>
      <c r="EK372" s="665">
        <f>'3A 2025-2026 REPORTE CALIFICACI'!GM42</f>
        <v>60.1875</v>
      </c>
      <c r="EL372" s="717">
        <f>'3A 2025-2026 REPORTE CALIFICACI'!GN42</f>
        <v>0.3</v>
      </c>
      <c r="EM372" s="665">
        <f>'3A 2025-2026 REPORTE CALIFICACI'!GO42</f>
        <v>30.09375</v>
      </c>
      <c r="EN372" s="665" t="str">
        <f>'3A 2025-2026 REPORTE CALIFICACI'!GP42</f>
        <v/>
      </c>
      <c r="EO372" s="665" t="str">
        <f>'3A 2025-2026 REPORTE CALIFICACI'!GQ42</f>
        <v/>
      </c>
      <c r="EP372" s="665">
        <f>'3A 2025-2026 REPORTE CALIFICACI'!GR42</f>
        <v>30</v>
      </c>
      <c r="EQ372" s="665">
        <f>'3A 2025-2026 REPORTE CALIFICACI'!GS42</f>
        <v>18.05625</v>
      </c>
      <c r="ER372" s="665" t="str">
        <f>'3A 2025-2026 REPORTE CALIFICACI'!GT42</f>
        <v/>
      </c>
      <c r="ES372" s="665" t="str">
        <f>'3A 2025-2026 REPORTE CALIFICACI'!GU42</f>
        <v/>
      </c>
      <c r="ET372" s="665">
        <f>'3A 2025-2026 REPORTE CALIFICACI'!GV42</f>
        <v>18</v>
      </c>
      <c r="EU372" s="665">
        <f>'3A 2025-2026 REPORTE CALIFICACI'!GW42</f>
        <v>60.1875</v>
      </c>
      <c r="EV372" s="665" t="str">
        <f>'3A 2025-2026 REPORTE CALIFICACI'!GX42</f>
        <v/>
      </c>
      <c r="EW372" s="664" t="str">
        <f>'3A 2025-2026 REPORTE CALIFICACI'!GY42</f>
        <v/>
      </c>
      <c r="EX372" s="664" t="str">
        <f>'3A 2025-2026 REPORTE CALIFICACI'!GZ42</f>
        <v>R</v>
      </c>
      <c r="EY372" s="666"/>
    </row>
    <row r="373" ht="52.5" customHeight="1">
      <c r="A373" s="661"/>
      <c r="B373" s="47"/>
      <c r="C373" s="663" t="s">
        <v>1020</v>
      </c>
      <c r="D373" s="664">
        <f>'3A 2025-2026 REPORTE CALIFICACI'!HA39</f>
        <v>88</v>
      </c>
      <c r="E373" s="664">
        <f>'3A 2025-2026 REPORTE CALIFICACI'!HB39</f>
        <v>90</v>
      </c>
      <c r="F373" s="664">
        <f>'3A 2025-2026 REPORTE CALIFICACI'!HC39</f>
        <v>95</v>
      </c>
      <c r="G373" s="664">
        <f>'3A 2025-2026 REPORTE CALIFICACI'!HD39</f>
        <v>0</v>
      </c>
      <c r="H373" s="664">
        <f>'3A 2025-2026 REPORTE CALIFICACI'!HE39</f>
        <v>88</v>
      </c>
      <c r="I373" s="664">
        <f>'3A 2025-2026 REPORTE CALIFICACI'!HF39</f>
        <v>87</v>
      </c>
      <c r="J373" s="664">
        <f>'3A 2025-2026 REPORTE CALIFICACI'!HG39</f>
        <v>88</v>
      </c>
      <c r="K373" s="664">
        <f>'3A 2025-2026 REPORTE CALIFICACI'!HH39</f>
        <v>0</v>
      </c>
      <c r="L373" s="664">
        <f>'3A 2025-2026 REPORTE CALIFICACI'!HI39</f>
        <v>85</v>
      </c>
      <c r="M373" s="664">
        <f>'3A 2025-2026 REPORTE CALIFICACI'!HJ39</f>
        <v>93</v>
      </c>
      <c r="N373" s="664">
        <f>'3A 2025-2026 REPORTE CALIFICACI'!HK39</f>
        <v>85</v>
      </c>
      <c r="O373" s="664">
        <f>'3A 2025-2026 REPORTE CALIFICACI'!HL39</f>
        <v>0</v>
      </c>
      <c r="P373" s="664">
        <f>'3A 2025-2026 REPORTE CALIFICACI'!HM39</f>
        <v>77</v>
      </c>
      <c r="Q373" s="664">
        <f>'3A 2025-2026 REPORTE CALIFICACI'!HN39</f>
        <v>84</v>
      </c>
      <c r="R373" s="664">
        <f>'3A 2025-2026 REPORTE CALIFICACI'!HO39</f>
        <v>97</v>
      </c>
      <c r="S373" s="664">
        <f>'3A 2025-2026 REPORTE CALIFICACI'!HP39</f>
        <v>0</v>
      </c>
      <c r="T373" s="716">
        <f>'3A 2025-2026 REPORTE CALIFICACI'!HQ39</f>
        <v>68.25</v>
      </c>
      <c r="U373" s="716">
        <f>'3A 2025-2026 REPORTE CALIFICACI'!HR39</f>
        <v>65.75</v>
      </c>
      <c r="V373" s="716">
        <f>'3A 2025-2026 REPORTE CALIFICACI'!HS39</f>
        <v>65.75</v>
      </c>
      <c r="W373" s="716">
        <f>'3A 2025-2026 REPORTE CALIFICACI'!HT39</f>
        <v>64.5</v>
      </c>
      <c r="X373" s="664"/>
      <c r="Y373" s="664"/>
      <c r="Z373" s="664"/>
      <c r="AA373" s="664"/>
      <c r="AB373" s="664"/>
      <c r="AC373" s="664"/>
      <c r="AD373" s="664"/>
      <c r="AE373" s="664"/>
      <c r="AF373" s="664"/>
      <c r="AG373" s="664"/>
      <c r="AH373" s="664"/>
      <c r="AI373" s="664"/>
      <c r="AJ373" s="664"/>
      <c r="AK373" s="664"/>
      <c r="AL373" s="666"/>
      <c r="AM373" s="667"/>
      <c r="AN373" s="661"/>
      <c r="AO373" s="47"/>
      <c r="AP373" s="663" t="s">
        <v>1020</v>
      </c>
      <c r="AQ373" s="664">
        <f>'3A 2025-2026 REPORTE CALIFICACI'!HA40</f>
        <v>96</v>
      </c>
      <c r="AR373" s="664">
        <f>'3A 2025-2026 REPORTE CALIFICACI'!HB40</f>
        <v>80</v>
      </c>
      <c r="AS373" s="664">
        <f>'3A 2025-2026 REPORTE CALIFICACI'!HC40</f>
        <v>94</v>
      </c>
      <c r="AT373" s="664">
        <f>'3A 2025-2026 REPORTE CALIFICACI'!HD40</f>
        <v>0</v>
      </c>
      <c r="AU373" s="664">
        <f>'3A 2025-2026 REPORTE CALIFICACI'!HE40</f>
        <v>80</v>
      </c>
      <c r="AV373" s="664">
        <f>'3A 2025-2026 REPORTE CALIFICACI'!HF40</f>
        <v>91</v>
      </c>
      <c r="AW373" s="664">
        <f>'3A 2025-2026 REPORTE CALIFICACI'!HG40</f>
        <v>88</v>
      </c>
      <c r="AX373" s="664">
        <f>'3A 2025-2026 REPORTE CALIFICACI'!HH40</f>
        <v>0</v>
      </c>
      <c r="AY373" s="664">
        <f>'3A 2025-2026 REPORTE CALIFICACI'!HI40</f>
        <v>95</v>
      </c>
      <c r="AZ373" s="664">
        <f>'3A 2025-2026 REPORTE CALIFICACI'!HJ40</f>
        <v>82</v>
      </c>
      <c r="BA373" s="664">
        <f>'3A 2025-2026 REPORTE CALIFICACI'!HK40</f>
        <v>80</v>
      </c>
      <c r="BB373" s="664">
        <f>'3A 2025-2026 REPORTE CALIFICACI'!HL40</f>
        <v>0</v>
      </c>
      <c r="BC373" s="664">
        <f>'3A 2025-2026 REPORTE CALIFICACI'!HM40</f>
        <v>87</v>
      </c>
      <c r="BD373" s="664">
        <f>'3A 2025-2026 REPORTE CALIFICACI'!HN40</f>
        <v>78</v>
      </c>
      <c r="BE373" s="664">
        <f>'3A 2025-2026 REPORTE CALIFICACI'!HO40</f>
        <v>87</v>
      </c>
      <c r="BF373" s="664">
        <f>'3A 2025-2026 REPORTE CALIFICACI'!HP40</f>
        <v>0</v>
      </c>
      <c r="BG373" s="716">
        <f>'3A 2025-2026 REPORTE CALIFICACI'!HQ40</f>
        <v>67.5</v>
      </c>
      <c r="BH373" s="716">
        <f>'3A 2025-2026 REPORTE CALIFICACI'!HR40</f>
        <v>64.75</v>
      </c>
      <c r="BI373" s="716">
        <f>'3A 2025-2026 REPORTE CALIFICACI'!HS40</f>
        <v>64.25</v>
      </c>
      <c r="BJ373" s="664"/>
      <c r="BK373" s="664"/>
      <c r="BL373" s="664"/>
      <c r="BM373" s="664"/>
      <c r="BN373" s="664"/>
      <c r="BO373" s="664"/>
      <c r="BP373" s="664"/>
      <c r="BQ373" s="664"/>
      <c r="BR373" s="664"/>
      <c r="BS373" s="664"/>
      <c r="BT373" s="664"/>
      <c r="BU373" s="664"/>
      <c r="BV373" s="664"/>
      <c r="BW373" s="664"/>
      <c r="BX373" s="664"/>
      <c r="BY373" s="666"/>
      <c r="BZ373" s="667"/>
      <c r="CA373" s="661"/>
      <c r="CB373" s="47"/>
      <c r="CC373" s="663" t="s">
        <v>1020</v>
      </c>
      <c r="CD373" s="664">
        <f>'3A 2025-2026 REPORTE CALIFICACI'!HA41</f>
        <v>97</v>
      </c>
      <c r="CE373" s="664">
        <f>'3A 2025-2026 REPORTE CALIFICACI'!HB41</f>
        <v>93</v>
      </c>
      <c r="CF373" s="664">
        <f>'3A 2025-2026 REPORTE CALIFICACI'!HC41</f>
        <v>100</v>
      </c>
      <c r="CG373" s="664">
        <f>'3A 2025-2026 REPORTE CALIFICACI'!HD41</f>
        <v>0</v>
      </c>
      <c r="CH373" s="664">
        <f>'3A 2025-2026 REPORTE CALIFICACI'!HE41</f>
        <v>91</v>
      </c>
      <c r="CI373" s="664">
        <f>'3A 2025-2026 REPORTE CALIFICACI'!HF41</f>
        <v>90</v>
      </c>
      <c r="CJ373" s="664">
        <f>'3A 2025-2026 REPORTE CALIFICACI'!HG41</f>
        <v>95</v>
      </c>
      <c r="CK373" s="664">
        <f>'3A 2025-2026 REPORTE CALIFICACI'!HH41</f>
        <v>0</v>
      </c>
      <c r="CL373" s="664">
        <f>'3A 2025-2026 REPORTE CALIFICACI'!HI41</f>
        <v>96</v>
      </c>
      <c r="CM373" s="664">
        <f>'3A 2025-2026 REPORTE CALIFICACI'!HJ41</f>
        <v>83</v>
      </c>
      <c r="CN373" s="664">
        <f>'3A 2025-2026 REPORTE CALIFICACI'!HK41</f>
        <v>96</v>
      </c>
      <c r="CO373" s="664">
        <f>'3A 2025-2026 REPORTE CALIFICACI'!HL41</f>
        <v>0</v>
      </c>
      <c r="CP373" s="664">
        <f>'3A 2025-2026 REPORTE CALIFICACI'!HM41</f>
        <v>90</v>
      </c>
      <c r="CQ373" s="664">
        <f>'3A 2025-2026 REPORTE CALIFICACI'!HN41</f>
        <v>75</v>
      </c>
      <c r="CR373" s="664">
        <f>'3A 2025-2026 REPORTE CALIFICACI'!HO41</f>
        <v>88</v>
      </c>
      <c r="CS373" s="664">
        <f>'3A 2025-2026 REPORTE CALIFICACI'!HP41</f>
        <v>0</v>
      </c>
      <c r="CT373" s="716">
        <f>'3A 2025-2026 REPORTE CALIFICACI'!HQ41</f>
        <v>72.5</v>
      </c>
      <c r="CU373" s="716">
        <f>'3A 2025-2026 REPORTE CALIFICACI'!HR41</f>
        <v>69</v>
      </c>
      <c r="CV373" s="716">
        <f>'3A 2025-2026 REPORTE CALIFICACI'!HS41</f>
        <v>68.75</v>
      </c>
      <c r="CW373" s="716">
        <f>'3A 2025-2026 REPORTE CALIFICACI'!HT41</f>
        <v>63.25</v>
      </c>
      <c r="CX373" s="664"/>
      <c r="CY373" s="717">
        <f>'3A 2025-2026 REPORTE CALIFICACI'!HV41</f>
        <v>0.462962963</v>
      </c>
      <c r="CZ373" s="665">
        <f>'3A 2025-2026 REPORTE CALIFICACI'!HW41</f>
        <v>34.1875</v>
      </c>
      <c r="DA373" s="665" t="str">
        <f>'3A 2025-2026 REPORTE CALIFICACI'!HX41</f>
        <v/>
      </c>
      <c r="DB373" s="665" t="str">
        <f>'3A 2025-2026 REPORTE CALIFICACI'!HY41</f>
        <v/>
      </c>
      <c r="DC373" s="665">
        <f>'3A 2025-2026 REPORTE CALIFICACI'!HZ41</f>
        <v>34</v>
      </c>
      <c r="DD373" s="665">
        <f>'3A 2025-2026 REPORTE CALIFICACI'!IA41</f>
        <v>20.5125</v>
      </c>
      <c r="DE373" s="665" t="str">
        <f>'3A 2025-2026 REPORTE CALIFICACI'!IB41</f>
        <v/>
      </c>
      <c r="DF373" s="665" t="str">
        <f>'3A 2025-2026 REPORTE CALIFICACI'!IC41</f>
        <v/>
      </c>
      <c r="DG373" s="665">
        <f>'3A 2025-2026 REPORTE CALIFICACI'!ID41</f>
        <v>21</v>
      </c>
      <c r="DH373" s="664" t="str">
        <f>'3A 2025-2026 REPORTE CALIFICACI'!IE41</f>
        <v/>
      </c>
      <c r="DI373" s="665" t="str">
        <f>'3A 2025-2026 REPORTE CALIFICACI'!IF41</f>
        <v/>
      </c>
      <c r="DJ373" s="664" t="str">
        <f>'3A 2025-2026 REPORTE CALIFICACI'!IG41</f>
        <v/>
      </c>
      <c r="DK373" s="664" t="str">
        <f>'3A 2025-2026 REPORTE CALIFICACI'!IH41</f>
        <v>R</v>
      </c>
      <c r="DL373" s="666"/>
      <c r="DM373" s="667"/>
      <c r="DN373" s="661"/>
      <c r="DO373" s="47"/>
      <c r="DP373" s="663" t="s">
        <v>1020</v>
      </c>
      <c r="DQ373" s="664">
        <f>'3A 2025-2026 REPORTE CALIFICACI'!HA42</f>
        <v>84</v>
      </c>
      <c r="DR373" s="664">
        <f>'3A 2025-2026 REPORTE CALIFICACI'!HB42</f>
        <v>92</v>
      </c>
      <c r="DS373" s="664">
        <f>'3A 2025-2026 REPORTE CALIFICACI'!HC42</f>
        <v>96</v>
      </c>
      <c r="DT373" s="664">
        <f>'3A 2025-2026 REPORTE CALIFICACI'!HD42</f>
        <v>0</v>
      </c>
      <c r="DU373" s="664">
        <f>'3A 2025-2026 REPORTE CALIFICACI'!HE42</f>
        <v>76</v>
      </c>
      <c r="DV373" s="664">
        <f>'3A 2025-2026 REPORTE CALIFICACI'!HF42</f>
        <v>83</v>
      </c>
      <c r="DW373" s="664">
        <f>'3A 2025-2026 REPORTE CALIFICACI'!HG42</f>
        <v>82</v>
      </c>
      <c r="DX373" s="664">
        <f>'3A 2025-2026 REPORTE CALIFICACI'!HH42</f>
        <v>0</v>
      </c>
      <c r="DY373" s="664">
        <f>'3A 2025-2026 REPORTE CALIFICACI'!HI42</f>
        <v>80</v>
      </c>
      <c r="DZ373" s="664">
        <f>'3A 2025-2026 REPORTE CALIFICACI'!HJ42</f>
        <v>81</v>
      </c>
      <c r="EA373" s="664">
        <f>'3A 2025-2026 REPORTE CALIFICACI'!HK42</f>
        <v>82</v>
      </c>
      <c r="EB373" s="664">
        <f>'3A 2025-2026 REPORTE CALIFICACI'!HL42</f>
        <v>0</v>
      </c>
      <c r="EC373" s="664">
        <f>'3A 2025-2026 REPORTE CALIFICACI'!HM42</f>
        <v>80</v>
      </c>
      <c r="ED373" s="664">
        <f>'3A 2025-2026 REPORTE CALIFICACI'!HN42</f>
        <v>85</v>
      </c>
      <c r="EE373" s="664">
        <f>'3A 2025-2026 REPORTE CALIFICACI'!HO42</f>
        <v>87</v>
      </c>
      <c r="EF373" s="664">
        <f>'3A 2025-2026 REPORTE CALIFICACI'!HP42</f>
        <v>0</v>
      </c>
      <c r="EG373" s="716">
        <f>'3A 2025-2026 REPORTE CALIFICACI'!HQ42</f>
        <v>68</v>
      </c>
      <c r="EH373" s="716">
        <f>'3A 2025-2026 REPORTE CALIFICACI'!HR42</f>
        <v>60.25</v>
      </c>
      <c r="EI373" s="716">
        <f>'3A 2025-2026 REPORTE CALIFICACI'!HS42</f>
        <v>60.75</v>
      </c>
      <c r="EJ373" s="716">
        <f>'3A 2025-2026 REPORTE CALIFICACI'!HT42</f>
        <v>63</v>
      </c>
      <c r="EK373" s="665">
        <f>'3A 2025-2026 REPORTE CALIFICACI'!HU42</f>
        <v>63</v>
      </c>
      <c r="EL373" s="717">
        <f>'3A 2025-2026 REPORTE CALIFICACI'!HV42</f>
        <v>0.4814814815</v>
      </c>
      <c r="EM373" s="665">
        <f>'3A 2025-2026 REPORTE CALIFICACI'!HW42</f>
        <v>31.5</v>
      </c>
      <c r="EN373" s="665" t="str">
        <f>'3A 2025-2026 REPORTE CALIFICACI'!HX42</f>
        <v/>
      </c>
      <c r="EO373" s="665" t="str">
        <f>'3A 2025-2026 REPORTE CALIFICACI'!HY42</f>
        <v/>
      </c>
      <c r="EP373" s="665">
        <f>'3A 2025-2026 REPORTE CALIFICACI'!HZ42</f>
        <v>32</v>
      </c>
      <c r="EQ373" s="665">
        <f>'3A 2025-2026 REPORTE CALIFICACI'!IA42</f>
        <v>18.9</v>
      </c>
      <c r="ER373" s="665" t="str">
        <f>'3A 2025-2026 REPORTE CALIFICACI'!IB42</f>
        <v/>
      </c>
      <c r="ES373" s="665" t="str">
        <f>'3A 2025-2026 REPORTE CALIFICACI'!IC42</f>
        <v/>
      </c>
      <c r="ET373" s="665">
        <f>'3A 2025-2026 REPORTE CALIFICACI'!ID42</f>
        <v>19</v>
      </c>
      <c r="EU373" s="664" t="str">
        <f>'3A 2025-2026 REPORTE CALIFICACI'!IE42</f>
        <v/>
      </c>
      <c r="EV373" s="665" t="str">
        <f>'3A 2025-2026 REPORTE CALIFICACI'!IF42</f>
        <v/>
      </c>
      <c r="EW373" s="664" t="str">
        <f>'3A 2025-2026 REPORTE CALIFICACI'!IG42</f>
        <v/>
      </c>
      <c r="EX373" s="664" t="str">
        <f>'3A 2025-2026 REPORTE CALIFICACI'!IH42</f>
        <v>R</v>
      </c>
      <c r="EY373" s="666"/>
    </row>
    <row r="374" ht="52.5" customHeight="1">
      <c r="A374" s="661"/>
      <c r="B374" s="47"/>
      <c r="C374" s="663" t="s">
        <v>1021</v>
      </c>
      <c r="D374" s="664">
        <f>'3A 2025-2026 REPORTE CALIFICACI'!II39</f>
        <v>76</v>
      </c>
      <c r="E374" s="664">
        <f>'3A 2025-2026 REPORTE CALIFICACI'!IJ39</f>
        <v>78</v>
      </c>
      <c r="F374" s="664">
        <f>'3A 2025-2026 REPORTE CALIFICACI'!IK39</f>
        <v>80</v>
      </c>
      <c r="G374" s="664">
        <f>'3A 2025-2026 REPORTE CALIFICACI'!IL39</f>
        <v>0</v>
      </c>
      <c r="H374" s="664">
        <f>'3A 2025-2026 REPORTE CALIFICACI'!IM39</f>
        <v>78</v>
      </c>
      <c r="I374" s="664">
        <f>'3A 2025-2026 REPORTE CALIFICACI'!IN39</f>
        <v>80</v>
      </c>
      <c r="J374" s="664">
        <f>'3A 2025-2026 REPORTE CALIFICACI'!IO39</f>
        <v>82</v>
      </c>
      <c r="K374" s="664">
        <f>'3A 2025-2026 REPORTE CALIFICACI'!IP39</f>
        <v>0</v>
      </c>
      <c r="L374" s="664">
        <f>'3A 2025-2026 REPORTE CALIFICACI'!IQ39</f>
        <v>82</v>
      </c>
      <c r="M374" s="664">
        <f>'3A 2025-2026 REPORTE CALIFICACI'!IR39</f>
        <v>81</v>
      </c>
      <c r="N374" s="664">
        <f>'3A 2025-2026 REPORTE CALIFICACI'!IS39</f>
        <v>83</v>
      </c>
      <c r="O374" s="664">
        <f>'3A 2025-2026 REPORTE CALIFICACI'!IT39</f>
        <v>0</v>
      </c>
      <c r="P374" s="664">
        <f>'3A 2025-2026 REPORTE CALIFICACI'!IU39</f>
        <v>80</v>
      </c>
      <c r="Q374" s="664">
        <f>'3A 2025-2026 REPORTE CALIFICACI'!IV39</f>
        <v>84</v>
      </c>
      <c r="R374" s="664">
        <f>'3A 2025-2026 REPORTE CALIFICACI'!IW39</f>
        <v>85</v>
      </c>
      <c r="S374" s="664">
        <f>'3A 2025-2026 REPORTE CALIFICACI'!IX39</f>
        <v>0</v>
      </c>
      <c r="T374" s="716">
        <f>'3A 2025-2026 REPORTE CALIFICACI'!IY39</f>
        <v>58.5</v>
      </c>
      <c r="U374" s="716">
        <f>'3A 2025-2026 REPORTE CALIFICACI'!IZ39</f>
        <v>60</v>
      </c>
      <c r="V374" s="716">
        <f>'3A 2025-2026 REPORTE CALIFICACI'!JA39</f>
        <v>61.5</v>
      </c>
      <c r="W374" s="716">
        <f>'3A 2025-2026 REPORTE CALIFICACI'!JB39</f>
        <v>62.25</v>
      </c>
      <c r="X374" s="664"/>
      <c r="Y374" s="664"/>
      <c r="Z374" s="664"/>
      <c r="AA374" s="664"/>
      <c r="AB374" s="664"/>
      <c r="AC374" s="664"/>
      <c r="AD374" s="664"/>
      <c r="AE374" s="664"/>
      <c r="AF374" s="664"/>
      <c r="AG374" s="664"/>
      <c r="AH374" s="664"/>
      <c r="AI374" s="664"/>
      <c r="AJ374" s="664"/>
      <c r="AK374" s="664"/>
      <c r="AL374" s="666"/>
      <c r="AM374" s="667"/>
      <c r="AN374" s="661"/>
      <c r="AO374" s="47"/>
      <c r="AP374" s="663" t="s">
        <v>1021</v>
      </c>
      <c r="AQ374" s="664">
        <f>'3A 2025-2026 REPORTE CALIFICACI'!II40</f>
        <v>77</v>
      </c>
      <c r="AR374" s="664">
        <f>'3A 2025-2026 REPORTE CALIFICACI'!IJ40</f>
        <v>80</v>
      </c>
      <c r="AS374" s="664">
        <f>'3A 2025-2026 REPORTE CALIFICACI'!IK40</f>
        <v>85</v>
      </c>
      <c r="AT374" s="664">
        <f>'3A 2025-2026 REPORTE CALIFICACI'!IL40</f>
        <v>0</v>
      </c>
      <c r="AU374" s="664">
        <f>'3A 2025-2026 REPORTE CALIFICACI'!IM40</f>
        <v>80</v>
      </c>
      <c r="AV374" s="664">
        <f>'3A 2025-2026 REPORTE CALIFICACI'!IN40</f>
        <v>81</v>
      </c>
      <c r="AW374" s="664">
        <f>'3A 2025-2026 REPORTE CALIFICACI'!IO40</f>
        <v>86</v>
      </c>
      <c r="AX374" s="664">
        <f>'3A 2025-2026 REPORTE CALIFICACI'!IP40</f>
        <v>0</v>
      </c>
      <c r="AY374" s="664">
        <f>'3A 2025-2026 REPORTE CALIFICACI'!IQ40</f>
        <v>83</v>
      </c>
      <c r="AZ374" s="664">
        <f>'3A 2025-2026 REPORTE CALIFICACI'!IR40</f>
        <v>80</v>
      </c>
      <c r="BA374" s="664">
        <f>'3A 2025-2026 REPORTE CALIFICACI'!IS40</f>
        <v>84</v>
      </c>
      <c r="BB374" s="664">
        <f>'3A 2025-2026 REPORTE CALIFICACI'!IT40</f>
        <v>0</v>
      </c>
      <c r="BC374" s="664">
        <f>'3A 2025-2026 REPORTE CALIFICACI'!IU40</f>
        <v>77</v>
      </c>
      <c r="BD374" s="664">
        <f>'3A 2025-2026 REPORTE CALIFICACI'!IV40</f>
        <v>82</v>
      </c>
      <c r="BE374" s="664">
        <f>'3A 2025-2026 REPORTE CALIFICACI'!IW40</f>
        <v>86</v>
      </c>
      <c r="BF374" s="664">
        <f>'3A 2025-2026 REPORTE CALIFICACI'!IX40</f>
        <v>0</v>
      </c>
      <c r="BG374" s="716">
        <f>'3A 2025-2026 REPORTE CALIFICACI'!IY40</f>
        <v>60.5</v>
      </c>
      <c r="BH374" s="716">
        <f>'3A 2025-2026 REPORTE CALIFICACI'!IZ40</f>
        <v>61.75</v>
      </c>
      <c r="BI374" s="716">
        <f>'3A 2025-2026 REPORTE CALIFICACI'!JA40</f>
        <v>61.75</v>
      </c>
      <c r="BJ374" s="664"/>
      <c r="BK374" s="664"/>
      <c r="BL374" s="664"/>
      <c r="BM374" s="664"/>
      <c r="BN374" s="664"/>
      <c r="BO374" s="664"/>
      <c r="BP374" s="664"/>
      <c r="BQ374" s="664"/>
      <c r="BR374" s="664"/>
      <c r="BS374" s="664"/>
      <c r="BT374" s="664"/>
      <c r="BU374" s="664"/>
      <c r="BV374" s="664"/>
      <c r="BW374" s="664"/>
      <c r="BX374" s="664"/>
      <c r="BY374" s="666"/>
      <c r="BZ374" s="667"/>
      <c r="CA374" s="661"/>
      <c r="CB374" s="47"/>
      <c r="CC374" s="663" t="s">
        <v>1021</v>
      </c>
      <c r="CD374" s="664">
        <f>'3A 2025-2026 REPORTE CALIFICACI'!II41</f>
        <v>86</v>
      </c>
      <c r="CE374" s="664">
        <f>'3A 2025-2026 REPORTE CALIFICACI'!IJ41</f>
        <v>88</v>
      </c>
      <c r="CF374" s="664">
        <f>'3A 2025-2026 REPORTE CALIFICACI'!IK41</f>
        <v>84</v>
      </c>
      <c r="CG374" s="664">
        <f>'3A 2025-2026 REPORTE CALIFICACI'!IL41</f>
        <v>0</v>
      </c>
      <c r="CH374" s="664">
        <f>'3A 2025-2026 REPORTE CALIFICACI'!IM41</f>
        <v>88</v>
      </c>
      <c r="CI374" s="664">
        <f>'3A 2025-2026 REPORTE CALIFICACI'!IN41</f>
        <v>92</v>
      </c>
      <c r="CJ374" s="664">
        <f>'3A 2025-2026 REPORTE CALIFICACI'!IO41</f>
        <v>87</v>
      </c>
      <c r="CK374" s="664">
        <f>'3A 2025-2026 REPORTE CALIFICACI'!IP41</f>
        <v>0</v>
      </c>
      <c r="CL374" s="664">
        <f>'3A 2025-2026 REPORTE CALIFICACI'!IQ41</f>
        <v>90</v>
      </c>
      <c r="CM374" s="664">
        <f>'3A 2025-2026 REPORTE CALIFICACI'!IR41</f>
        <v>87</v>
      </c>
      <c r="CN374" s="664">
        <f>'3A 2025-2026 REPORTE CALIFICACI'!IS41</f>
        <v>86</v>
      </c>
      <c r="CO374" s="664">
        <f>'3A 2025-2026 REPORTE CALIFICACI'!IT41</f>
        <v>0</v>
      </c>
      <c r="CP374" s="664">
        <f>'3A 2025-2026 REPORTE CALIFICACI'!IU41</f>
        <v>85</v>
      </c>
      <c r="CQ374" s="664">
        <f>'3A 2025-2026 REPORTE CALIFICACI'!IV41</f>
        <v>91</v>
      </c>
      <c r="CR374" s="664">
        <f>'3A 2025-2026 REPORTE CALIFICACI'!IW41</f>
        <v>88</v>
      </c>
      <c r="CS374" s="664">
        <f>'3A 2025-2026 REPORTE CALIFICACI'!IX41</f>
        <v>0</v>
      </c>
      <c r="CT374" s="716">
        <f>'3A 2025-2026 REPORTE CALIFICACI'!IY41</f>
        <v>64.5</v>
      </c>
      <c r="CU374" s="716">
        <f>'3A 2025-2026 REPORTE CALIFICACI'!IZ41</f>
        <v>66.75</v>
      </c>
      <c r="CV374" s="716">
        <f>'3A 2025-2026 REPORTE CALIFICACI'!JA41</f>
        <v>65.75</v>
      </c>
      <c r="CW374" s="716">
        <f>'3A 2025-2026 REPORTE CALIFICACI'!JB41</f>
        <v>66</v>
      </c>
      <c r="CX374" s="664"/>
      <c r="CY374" s="717">
        <f>'3A 2025-2026 REPORTE CALIFICACI'!JD41</f>
        <v>0.7</v>
      </c>
      <c r="CZ374" s="665">
        <f>'3A 2025-2026 REPORTE CALIFICACI'!JE41</f>
        <v>32.875</v>
      </c>
      <c r="DA374" s="665" t="str">
        <f>'3A 2025-2026 REPORTE CALIFICACI'!JF41</f>
        <v/>
      </c>
      <c r="DB374" s="665" t="str">
        <f>'3A 2025-2026 REPORTE CALIFICACI'!JG41</f>
        <v/>
      </c>
      <c r="DC374" s="665">
        <f>'3A 2025-2026 REPORTE CALIFICACI'!JH41</f>
        <v>33</v>
      </c>
      <c r="DD374" s="665">
        <f>'3A 2025-2026 REPORTE CALIFICACI'!JI41</f>
        <v>19.725</v>
      </c>
      <c r="DE374" s="665" t="str">
        <f>'3A 2025-2026 REPORTE CALIFICACI'!JJ41</f>
        <v/>
      </c>
      <c r="DF374" s="665" t="str">
        <f>'3A 2025-2026 REPORTE CALIFICACI'!JK41</f>
        <v/>
      </c>
      <c r="DG374" s="665">
        <f>'3A 2025-2026 REPORTE CALIFICACI'!JL41</f>
        <v>20</v>
      </c>
      <c r="DH374" s="664" t="str">
        <f>'3A 2025-2026 REPORTE CALIFICACI'!JM41</f>
        <v/>
      </c>
      <c r="DI374" s="665" t="str">
        <f>'3A 2025-2026 REPORTE CALIFICACI'!JN41</f>
        <v/>
      </c>
      <c r="DJ374" s="664" t="str">
        <f>'3A 2025-2026 REPORTE CALIFICACI'!JO41</f>
        <v/>
      </c>
      <c r="DK374" s="664" t="str">
        <f>'3A 2025-2026 REPORTE CALIFICACI'!JP41</f>
        <v>R</v>
      </c>
      <c r="DL374" s="666"/>
      <c r="DM374" s="667"/>
      <c r="DN374" s="661"/>
      <c r="DO374" s="47"/>
      <c r="DP374" s="663" t="s">
        <v>1021</v>
      </c>
      <c r="DQ374" s="664">
        <f>'3A 2025-2026 REPORTE CALIFICACI'!II42</f>
        <v>77</v>
      </c>
      <c r="DR374" s="664">
        <f>'3A 2025-2026 REPORTE CALIFICACI'!IJ42</f>
        <v>83</v>
      </c>
      <c r="DS374" s="664">
        <f>'3A 2025-2026 REPORTE CALIFICACI'!IK42</f>
        <v>86</v>
      </c>
      <c r="DT374" s="664">
        <f>'3A 2025-2026 REPORTE CALIFICACI'!IL42</f>
        <v>0</v>
      </c>
      <c r="DU374" s="664">
        <f>'3A 2025-2026 REPORTE CALIFICACI'!IM42</f>
        <v>80</v>
      </c>
      <c r="DV374" s="664">
        <f>'3A 2025-2026 REPORTE CALIFICACI'!IN42</f>
        <v>84</v>
      </c>
      <c r="DW374" s="664">
        <f>'3A 2025-2026 REPORTE CALIFICACI'!IO42</f>
        <v>87</v>
      </c>
      <c r="DX374" s="664">
        <f>'3A 2025-2026 REPORTE CALIFICACI'!IP42</f>
        <v>0</v>
      </c>
      <c r="DY374" s="664">
        <f>'3A 2025-2026 REPORTE CALIFICACI'!IQ42</f>
        <v>86</v>
      </c>
      <c r="DZ374" s="664">
        <f>'3A 2025-2026 REPORTE CALIFICACI'!IR42</f>
        <v>87</v>
      </c>
      <c r="EA374" s="664">
        <f>'3A 2025-2026 REPORTE CALIFICACI'!IS42</f>
        <v>88</v>
      </c>
      <c r="EB374" s="664">
        <f>'3A 2025-2026 REPORTE CALIFICACI'!IT42</f>
        <v>0</v>
      </c>
      <c r="EC374" s="664">
        <f>'3A 2025-2026 REPORTE CALIFICACI'!IU42</f>
        <v>84</v>
      </c>
      <c r="ED374" s="664">
        <f>'3A 2025-2026 REPORTE CALIFICACI'!IV42</f>
        <v>85</v>
      </c>
      <c r="EE374" s="664">
        <f>'3A 2025-2026 REPORTE CALIFICACI'!IW42</f>
        <v>86</v>
      </c>
      <c r="EF374" s="664">
        <f>'3A 2025-2026 REPORTE CALIFICACI'!IX42</f>
        <v>0</v>
      </c>
      <c r="EG374" s="716">
        <f>'3A 2025-2026 REPORTE CALIFICACI'!IY42</f>
        <v>61.5</v>
      </c>
      <c r="EH374" s="716">
        <f>'3A 2025-2026 REPORTE CALIFICACI'!IZ42</f>
        <v>62.75</v>
      </c>
      <c r="EI374" s="716">
        <f>'3A 2025-2026 REPORTE CALIFICACI'!JA42</f>
        <v>65.25</v>
      </c>
      <c r="EJ374" s="716">
        <f>'3A 2025-2026 REPORTE CALIFICACI'!JB42</f>
        <v>63.75</v>
      </c>
      <c r="EK374" s="665">
        <f>'3A 2025-2026 REPORTE CALIFICACI'!JC42</f>
        <v>63.3125</v>
      </c>
      <c r="EL374" s="717">
        <f>'3A 2025-2026 REPORTE CALIFICACI'!JD42</f>
        <v>0.8</v>
      </c>
      <c r="EM374" s="665">
        <f>'3A 2025-2026 REPORTE CALIFICACI'!JE42</f>
        <v>31.65625</v>
      </c>
      <c r="EN374" s="665" t="str">
        <f>'3A 2025-2026 REPORTE CALIFICACI'!JF42</f>
        <v/>
      </c>
      <c r="EO374" s="665" t="str">
        <f>'3A 2025-2026 REPORTE CALIFICACI'!JG42</f>
        <v/>
      </c>
      <c r="EP374" s="665">
        <f>'3A 2025-2026 REPORTE CALIFICACI'!JH42</f>
        <v>32</v>
      </c>
      <c r="EQ374" s="665">
        <f>'3A 2025-2026 REPORTE CALIFICACI'!JI42</f>
        <v>18.99375</v>
      </c>
      <c r="ER374" s="665" t="str">
        <f>'3A 2025-2026 REPORTE CALIFICACI'!JJ42</f>
        <v/>
      </c>
      <c r="ES374" s="665" t="str">
        <f>'3A 2025-2026 REPORTE CALIFICACI'!JK42</f>
        <v/>
      </c>
      <c r="ET374" s="665">
        <f>'3A 2025-2026 REPORTE CALIFICACI'!JL42</f>
        <v>19</v>
      </c>
      <c r="EU374" s="664" t="str">
        <f>'3A 2025-2026 REPORTE CALIFICACI'!JM42</f>
        <v/>
      </c>
      <c r="EV374" s="665" t="str">
        <f>'3A 2025-2026 REPORTE CALIFICACI'!JN42</f>
        <v/>
      </c>
      <c r="EW374" s="664" t="str">
        <f>'3A 2025-2026 REPORTE CALIFICACI'!JO42</f>
        <v/>
      </c>
      <c r="EX374" s="664" t="str">
        <f>'3A 2025-2026 REPORTE CALIFICACI'!JP42</f>
        <v>R</v>
      </c>
      <c r="EY374" s="666"/>
    </row>
    <row r="375" ht="70.5" customHeight="1">
      <c r="A375" s="661"/>
      <c r="B375" s="43"/>
      <c r="C375" s="663" t="s">
        <v>1022</v>
      </c>
      <c r="D375" s="664">
        <f>'3A 2025-2026 REPORTE CALIFICACI'!JQ39</f>
        <v>78</v>
      </c>
      <c r="E375" s="665">
        <f>'3A 2025-2026 REPORTE CALIFICACI'!JR39</f>
        <v>84</v>
      </c>
      <c r="F375" s="665">
        <f>'3A 2025-2026 REPORTE CALIFICACI'!JS39</f>
        <v>80</v>
      </c>
      <c r="G375" s="664">
        <f>'3A 2025-2026 REPORTE CALIFICACI'!JT39</f>
        <v>0</v>
      </c>
      <c r="H375" s="664">
        <f>'3A 2025-2026 REPORTE CALIFICACI'!JU39</f>
        <v>81</v>
      </c>
      <c r="I375" s="665">
        <f>'3A 2025-2026 REPORTE CALIFICACI'!JV39</f>
        <v>81</v>
      </c>
      <c r="J375" s="665">
        <f>'3A 2025-2026 REPORTE CALIFICACI'!JW39</f>
        <v>76</v>
      </c>
      <c r="K375" s="664">
        <f>'3A 2025-2026 REPORTE CALIFICACI'!JX39</f>
        <v>0</v>
      </c>
      <c r="L375" s="664">
        <f>'3A 2025-2026 REPORTE CALIFICACI'!JY39</f>
        <v>86</v>
      </c>
      <c r="M375" s="665">
        <f>'3A 2025-2026 REPORTE CALIFICACI'!JZ39</f>
        <v>86</v>
      </c>
      <c r="N375" s="665">
        <f>'3A 2025-2026 REPORTE CALIFICACI'!KA39</f>
        <v>84</v>
      </c>
      <c r="O375" s="664">
        <f>'3A 2025-2026 REPORTE CALIFICACI'!KB39</f>
        <v>0</v>
      </c>
      <c r="P375" s="665">
        <f>'3A 2025-2026 REPORTE CALIFICACI'!KC39</f>
        <v>80</v>
      </c>
      <c r="Q375" s="665">
        <f>'3A 2025-2026 REPORTE CALIFICACI'!KD39</f>
        <v>88</v>
      </c>
      <c r="R375" s="665">
        <f>'3A 2025-2026 REPORTE CALIFICACI'!KE39</f>
        <v>82.66666667</v>
      </c>
      <c r="S375" s="664">
        <f>'3A 2025-2026 REPORTE CALIFICACI'!KF39</f>
        <v>0</v>
      </c>
      <c r="T375" s="716">
        <f>'3A 2025-2026 REPORTE CALIFICACI'!KG39</f>
        <v>60.5</v>
      </c>
      <c r="U375" s="716">
        <f>'3A 2025-2026 REPORTE CALIFICACI'!KH39</f>
        <v>59.5</v>
      </c>
      <c r="V375" s="716">
        <f>'3A 2025-2026 REPORTE CALIFICACI'!KI39</f>
        <v>64</v>
      </c>
      <c r="W375" s="716">
        <f>'3A 2025-2026 REPORTE CALIFICACI'!KJ39</f>
        <v>62.66666667</v>
      </c>
      <c r="X375" s="664"/>
      <c r="Y375" s="664"/>
      <c r="Z375" s="664"/>
      <c r="AA375" s="664"/>
      <c r="AB375" s="664"/>
      <c r="AC375" s="664"/>
      <c r="AD375" s="664"/>
      <c r="AE375" s="664"/>
      <c r="AF375" s="664"/>
      <c r="AG375" s="664"/>
      <c r="AH375" s="664"/>
      <c r="AI375" s="664"/>
      <c r="AJ375" s="664"/>
      <c r="AK375" s="664"/>
      <c r="AL375" s="666"/>
      <c r="AM375" s="667"/>
      <c r="AN375" s="661"/>
      <c r="AO375" s="43"/>
      <c r="AP375" s="663" t="s">
        <v>1022</v>
      </c>
      <c r="AQ375" s="664">
        <f>'3A 2025-2026 REPORTE CALIFICACI'!JQ40</f>
        <v>78</v>
      </c>
      <c r="AR375" s="665">
        <f>'3A 2025-2026 REPORTE CALIFICACI'!JR40</f>
        <v>78</v>
      </c>
      <c r="AS375" s="665">
        <f>'3A 2025-2026 REPORTE CALIFICACI'!JS40</f>
        <v>72</v>
      </c>
      <c r="AT375" s="664">
        <f>'3A 2025-2026 REPORTE CALIFICACI'!JT40</f>
        <v>0</v>
      </c>
      <c r="AU375" s="664">
        <f>'3A 2025-2026 REPORTE CALIFICACI'!JU40</f>
        <v>80</v>
      </c>
      <c r="AV375" s="665">
        <f>'3A 2025-2026 REPORTE CALIFICACI'!JV40</f>
        <v>74</v>
      </c>
      <c r="AW375" s="665">
        <f>'3A 2025-2026 REPORTE CALIFICACI'!JW40</f>
        <v>74</v>
      </c>
      <c r="AX375" s="664">
        <f>'3A 2025-2026 REPORTE CALIFICACI'!JX40</f>
        <v>0</v>
      </c>
      <c r="AY375" s="664">
        <f>'3A 2025-2026 REPORTE CALIFICACI'!JY40</f>
        <v>84</v>
      </c>
      <c r="AZ375" s="665">
        <f>'3A 2025-2026 REPORTE CALIFICACI'!JZ40</f>
        <v>77</v>
      </c>
      <c r="BA375" s="665">
        <f>'3A 2025-2026 REPORTE CALIFICACI'!KA40</f>
        <v>88</v>
      </c>
      <c r="BB375" s="664">
        <f>'3A 2025-2026 REPORTE CALIFICACI'!KB40</f>
        <v>0</v>
      </c>
      <c r="BC375" s="665">
        <f>'3A 2025-2026 REPORTE CALIFICACI'!KC40</f>
        <v>78</v>
      </c>
      <c r="BD375" s="665">
        <f>'3A 2025-2026 REPORTE CALIFICACI'!KD40</f>
        <v>86</v>
      </c>
      <c r="BE375" s="665">
        <f>'3A 2025-2026 REPORTE CALIFICACI'!KE40</f>
        <v>83</v>
      </c>
      <c r="BF375" s="664">
        <f>'3A 2025-2026 REPORTE CALIFICACI'!KF40</f>
        <v>0</v>
      </c>
      <c r="BG375" s="716">
        <f>'3A 2025-2026 REPORTE CALIFICACI'!KG40</f>
        <v>57</v>
      </c>
      <c r="BH375" s="716">
        <f>'3A 2025-2026 REPORTE CALIFICACI'!KH40</f>
        <v>57</v>
      </c>
      <c r="BI375" s="716">
        <f>'3A 2025-2026 REPORTE CALIFICACI'!KI40</f>
        <v>62.25</v>
      </c>
      <c r="BJ375" s="664"/>
      <c r="BK375" s="664"/>
      <c r="BL375" s="664"/>
      <c r="BM375" s="664"/>
      <c r="BN375" s="664"/>
      <c r="BO375" s="664"/>
      <c r="BP375" s="664"/>
      <c r="BQ375" s="664"/>
      <c r="BR375" s="664"/>
      <c r="BS375" s="664"/>
      <c r="BT375" s="664"/>
      <c r="BU375" s="664"/>
      <c r="BV375" s="664"/>
      <c r="BW375" s="664"/>
      <c r="BX375" s="664"/>
      <c r="BY375" s="666"/>
      <c r="BZ375" s="667"/>
      <c r="CA375" s="661"/>
      <c r="CB375" s="43"/>
      <c r="CC375" s="663" t="s">
        <v>1022</v>
      </c>
      <c r="CD375" s="664">
        <f>'3A 2025-2026 REPORTE CALIFICACI'!JQ41</f>
        <v>90</v>
      </c>
      <c r="CE375" s="665">
        <f>'3A 2025-2026 REPORTE CALIFICACI'!JR41</f>
        <v>92</v>
      </c>
      <c r="CF375" s="665">
        <f>'3A 2025-2026 REPORTE CALIFICACI'!JS41</f>
        <v>96</v>
      </c>
      <c r="CG375" s="664">
        <f>'3A 2025-2026 REPORTE CALIFICACI'!JT41</f>
        <v>0</v>
      </c>
      <c r="CH375" s="664">
        <f>'3A 2025-2026 REPORTE CALIFICACI'!JU41</f>
        <v>92</v>
      </c>
      <c r="CI375" s="665">
        <f>'3A 2025-2026 REPORTE CALIFICACI'!JV41</f>
        <v>83</v>
      </c>
      <c r="CJ375" s="665">
        <f>'3A 2025-2026 REPORTE CALIFICACI'!JW41</f>
        <v>90</v>
      </c>
      <c r="CK375" s="664">
        <f>'3A 2025-2026 REPORTE CALIFICACI'!JX41</f>
        <v>0</v>
      </c>
      <c r="CL375" s="664">
        <f>'3A 2025-2026 REPORTE CALIFICACI'!JY41</f>
        <v>87</v>
      </c>
      <c r="CM375" s="665">
        <f>'3A 2025-2026 REPORTE CALIFICACI'!JZ41</f>
        <v>86</v>
      </c>
      <c r="CN375" s="665">
        <f>'3A 2025-2026 REPORTE CALIFICACI'!KA41</f>
        <v>100</v>
      </c>
      <c r="CO375" s="664">
        <f>'3A 2025-2026 REPORTE CALIFICACI'!KB41</f>
        <v>0</v>
      </c>
      <c r="CP375" s="665">
        <f>'3A 2025-2026 REPORTE CALIFICACI'!KC41</f>
        <v>88</v>
      </c>
      <c r="CQ375" s="665">
        <f>'3A 2025-2026 REPORTE CALIFICACI'!KD41</f>
        <v>88</v>
      </c>
      <c r="CR375" s="665">
        <f>'3A 2025-2026 REPORTE CALIFICACI'!KE41</f>
        <v>92</v>
      </c>
      <c r="CS375" s="664">
        <f>'3A 2025-2026 REPORTE CALIFICACI'!KF41</f>
        <v>0</v>
      </c>
      <c r="CT375" s="716">
        <f>'3A 2025-2026 REPORTE CALIFICACI'!KG41</f>
        <v>69.5</v>
      </c>
      <c r="CU375" s="716">
        <f>'3A 2025-2026 REPORTE CALIFICACI'!KH41</f>
        <v>66.25</v>
      </c>
      <c r="CV375" s="716">
        <f>'3A 2025-2026 REPORTE CALIFICACI'!KI41</f>
        <v>68.25</v>
      </c>
      <c r="CW375" s="716">
        <f>'3A 2025-2026 REPORTE CALIFICACI'!KJ41</f>
        <v>67</v>
      </c>
      <c r="CX375" s="664"/>
      <c r="CY375" s="717">
        <f>'3A 2025-2026 REPORTE CALIFICACI'!KL41</f>
        <v>0.619047619</v>
      </c>
      <c r="CZ375" s="665">
        <f>'3A 2025-2026 REPORTE CALIFICACI'!KM41</f>
        <v>33.875</v>
      </c>
      <c r="DA375" s="665" t="str">
        <f>'3A 2025-2026 REPORTE CALIFICACI'!KN41</f>
        <v/>
      </c>
      <c r="DB375" s="665" t="str">
        <f>'3A 2025-2026 REPORTE CALIFICACI'!KO41</f>
        <v/>
      </c>
      <c r="DC375" s="665">
        <f>'3A 2025-2026 REPORTE CALIFICACI'!KP41</f>
        <v>34</v>
      </c>
      <c r="DD375" s="665">
        <f>'3A 2025-2026 REPORTE CALIFICACI'!KQ41</f>
        <v>20.325</v>
      </c>
      <c r="DE375" s="665" t="str">
        <f>'3A 2025-2026 REPORTE CALIFICACI'!KR41</f>
        <v/>
      </c>
      <c r="DF375" s="665" t="str">
        <f>'3A 2025-2026 REPORTE CALIFICACI'!KS41</f>
        <v/>
      </c>
      <c r="DG375" s="665">
        <f>'3A 2025-2026 REPORTE CALIFICACI'!KT41</f>
        <v>20</v>
      </c>
      <c r="DH375" s="664" t="str">
        <f>'3A 2025-2026 REPORTE CALIFICACI'!KU41</f>
        <v/>
      </c>
      <c r="DI375" s="665" t="str">
        <f>'3A 2025-2026 REPORTE CALIFICACI'!KV41</f>
        <v/>
      </c>
      <c r="DJ375" s="664" t="str">
        <f>'3A 2025-2026 REPORTE CALIFICACI'!KW41</f>
        <v/>
      </c>
      <c r="DK375" s="664" t="str">
        <f>'3A 2025-2026 REPORTE CALIFICACI'!KX41</f>
        <v>R</v>
      </c>
      <c r="DL375" s="666"/>
      <c r="DM375" s="667"/>
      <c r="DN375" s="661"/>
      <c r="DO375" s="43"/>
      <c r="DP375" s="663" t="s">
        <v>1022</v>
      </c>
      <c r="DQ375" s="664">
        <f>'3A 2025-2026 REPORTE CALIFICACI'!JQ42</f>
        <v>81</v>
      </c>
      <c r="DR375" s="665">
        <f>'3A 2025-2026 REPORTE CALIFICACI'!JR42</f>
        <v>77</v>
      </c>
      <c r="DS375" s="665">
        <f>'3A 2025-2026 REPORTE CALIFICACI'!JS42</f>
        <v>76</v>
      </c>
      <c r="DT375" s="664">
        <f>'3A 2025-2026 REPORTE CALIFICACI'!JT42</f>
        <v>0</v>
      </c>
      <c r="DU375" s="664">
        <f>'3A 2025-2026 REPORTE CALIFICACI'!JU42</f>
        <v>83</v>
      </c>
      <c r="DV375" s="665">
        <f>'3A 2025-2026 REPORTE CALIFICACI'!JV42</f>
        <v>77</v>
      </c>
      <c r="DW375" s="665">
        <f>'3A 2025-2026 REPORTE CALIFICACI'!JW42</f>
        <v>74</v>
      </c>
      <c r="DX375" s="664">
        <f>'3A 2025-2026 REPORTE CALIFICACI'!JX42</f>
        <v>0</v>
      </c>
      <c r="DY375" s="664">
        <f>'3A 2025-2026 REPORTE CALIFICACI'!JY42</f>
        <v>88</v>
      </c>
      <c r="DZ375" s="665">
        <f>'3A 2025-2026 REPORTE CALIFICACI'!JZ42</f>
        <v>84</v>
      </c>
      <c r="EA375" s="665">
        <f>'3A 2025-2026 REPORTE CALIFICACI'!KA42</f>
        <v>80</v>
      </c>
      <c r="EB375" s="664">
        <f>'3A 2025-2026 REPORTE CALIFICACI'!KB42</f>
        <v>0</v>
      </c>
      <c r="EC375" s="665">
        <f>'3A 2025-2026 REPORTE CALIFICACI'!KC42</f>
        <v>84</v>
      </c>
      <c r="ED375" s="665">
        <f>'3A 2025-2026 REPORTE CALIFICACI'!KD42</f>
        <v>75</v>
      </c>
      <c r="EE375" s="665">
        <f>'3A 2025-2026 REPORTE CALIFICACI'!KE42</f>
        <v>77</v>
      </c>
      <c r="EF375" s="664">
        <f>'3A 2025-2026 REPORTE CALIFICACI'!KF42</f>
        <v>0</v>
      </c>
      <c r="EG375" s="716">
        <f>'3A 2025-2026 REPORTE CALIFICACI'!KG42</f>
        <v>58.5</v>
      </c>
      <c r="EH375" s="716">
        <f>'3A 2025-2026 REPORTE CALIFICACI'!KH42</f>
        <v>58.5</v>
      </c>
      <c r="EI375" s="716">
        <f>'3A 2025-2026 REPORTE CALIFICACI'!KI42</f>
        <v>63</v>
      </c>
      <c r="EJ375" s="716">
        <f>'3A 2025-2026 REPORTE CALIFICACI'!KJ42</f>
        <v>59</v>
      </c>
      <c r="EK375" s="665">
        <f>'3A 2025-2026 REPORTE CALIFICACI'!KK42</f>
        <v>59.75</v>
      </c>
      <c r="EL375" s="717">
        <f>'3A 2025-2026 REPORTE CALIFICACI'!KL42</f>
        <v>0.6349206349</v>
      </c>
      <c r="EM375" s="665">
        <f>'3A 2025-2026 REPORTE CALIFICACI'!KM42</f>
        <v>29.875</v>
      </c>
      <c r="EN375" s="665" t="str">
        <f>'3A 2025-2026 REPORTE CALIFICACI'!KN42</f>
        <v/>
      </c>
      <c r="EO375" s="665" t="str">
        <f>'3A 2025-2026 REPORTE CALIFICACI'!KO42</f>
        <v/>
      </c>
      <c r="EP375" s="665">
        <f>'3A 2025-2026 REPORTE CALIFICACI'!KP42</f>
        <v>30</v>
      </c>
      <c r="EQ375" s="665">
        <f>'3A 2025-2026 REPORTE CALIFICACI'!KQ42</f>
        <v>17.925</v>
      </c>
      <c r="ER375" s="665" t="str">
        <f>'3A 2025-2026 REPORTE CALIFICACI'!KR42</f>
        <v/>
      </c>
      <c r="ES375" s="665" t="str">
        <f>'3A 2025-2026 REPORTE CALIFICACI'!KS42</f>
        <v/>
      </c>
      <c r="ET375" s="665">
        <f>'3A 2025-2026 REPORTE CALIFICACI'!KT42</f>
        <v>18</v>
      </c>
      <c r="EU375" s="664" t="str">
        <f>'3A 2025-2026 REPORTE CALIFICACI'!KU42</f>
        <v/>
      </c>
      <c r="EV375" s="665" t="str">
        <f>'3A 2025-2026 REPORTE CALIFICACI'!KV42</f>
        <v/>
      </c>
      <c r="EW375" s="664" t="str">
        <f>'3A 2025-2026 REPORTE CALIFICACI'!KW42</f>
        <v/>
      </c>
      <c r="EX375" s="664" t="str">
        <f>'3A 2025-2026 REPORTE CALIFICACI'!KX42</f>
        <v>R</v>
      </c>
      <c r="EY375" s="666"/>
    </row>
    <row r="376">
      <c r="A376" s="628"/>
      <c r="B376" s="643"/>
      <c r="C376" s="643"/>
      <c r="D376" s="643"/>
      <c r="E376" s="643"/>
      <c r="F376" s="643"/>
      <c r="G376" s="643"/>
      <c r="H376" s="643"/>
      <c r="I376" s="643"/>
      <c r="J376" s="643"/>
      <c r="K376" s="643"/>
      <c r="L376" s="643"/>
      <c r="M376" s="643"/>
      <c r="N376" s="643"/>
      <c r="O376" s="643"/>
      <c r="P376" s="643"/>
      <c r="Q376" s="643"/>
      <c r="R376" s="643"/>
      <c r="S376" s="643"/>
      <c r="T376" s="643"/>
      <c r="U376" s="643"/>
      <c r="V376" s="643"/>
      <c r="W376" s="643"/>
      <c r="X376" s="668"/>
      <c r="Y376" s="668"/>
      <c r="Z376" s="643"/>
      <c r="AA376" s="643"/>
      <c r="AB376" s="643"/>
      <c r="AC376" s="643"/>
      <c r="AD376" s="643"/>
      <c r="AE376" s="643"/>
      <c r="AF376" s="643"/>
      <c r="AG376" s="643"/>
      <c r="AH376" s="643"/>
      <c r="AI376" s="643"/>
      <c r="AJ376" s="643"/>
      <c r="AK376" s="643"/>
      <c r="AL376" s="644"/>
      <c r="AM376" s="643"/>
      <c r="AN376" s="628"/>
      <c r="AO376" s="643"/>
      <c r="AP376" s="643"/>
      <c r="AQ376" s="643"/>
      <c r="AR376" s="643"/>
      <c r="AS376" s="643"/>
      <c r="AT376" s="643"/>
      <c r="AU376" s="643"/>
      <c r="AV376" s="643"/>
      <c r="AW376" s="643"/>
      <c r="AX376" s="643"/>
      <c r="AY376" s="643"/>
      <c r="AZ376" s="643"/>
      <c r="BA376" s="643"/>
      <c r="BB376" s="643"/>
      <c r="BC376" s="643"/>
      <c r="BD376" s="643"/>
      <c r="BE376" s="643"/>
      <c r="BF376" s="643"/>
      <c r="BG376" s="643"/>
      <c r="BH376" s="643"/>
      <c r="BI376" s="643"/>
      <c r="BJ376" s="643"/>
      <c r="BK376" s="668"/>
      <c r="BL376" s="668"/>
      <c r="BM376" s="643"/>
      <c r="BN376" s="643"/>
      <c r="BO376" s="643"/>
      <c r="BP376" s="643"/>
      <c r="BQ376" s="643"/>
      <c r="BR376" s="643"/>
      <c r="BS376" s="643"/>
      <c r="BT376" s="643"/>
      <c r="BU376" s="643"/>
      <c r="BV376" s="643"/>
      <c r="BW376" s="643"/>
      <c r="BX376" s="643"/>
      <c r="BY376" s="644"/>
      <c r="BZ376" s="643"/>
      <c r="CA376" s="628"/>
      <c r="CB376" s="643"/>
      <c r="CC376" s="643"/>
      <c r="CD376" s="643"/>
      <c r="CE376" s="643"/>
      <c r="CF376" s="643"/>
      <c r="CG376" s="643"/>
      <c r="CH376" s="643"/>
      <c r="CI376" s="643"/>
      <c r="CJ376" s="643"/>
      <c r="CK376" s="643"/>
      <c r="CL376" s="643"/>
      <c r="CM376" s="643"/>
      <c r="CN376" s="643"/>
      <c r="CO376" s="643"/>
      <c r="CP376" s="643"/>
      <c r="CQ376" s="643"/>
      <c r="CR376" s="643"/>
      <c r="CS376" s="643"/>
      <c r="CT376" s="643"/>
      <c r="CU376" s="643"/>
      <c r="CV376" s="643"/>
      <c r="CW376" s="643"/>
      <c r="CX376" s="668"/>
      <c r="CY376" s="668"/>
      <c r="CZ376" s="643"/>
      <c r="DA376" s="643"/>
      <c r="DB376" s="643"/>
      <c r="DC376" s="643"/>
      <c r="DD376" s="643"/>
      <c r="DE376" s="643"/>
      <c r="DF376" s="643"/>
      <c r="DG376" s="643"/>
      <c r="DH376" s="643"/>
      <c r="DI376" s="643"/>
      <c r="DJ376" s="643"/>
      <c r="DK376" s="643"/>
      <c r="DL376" s="644"/>
      <c r="DM376" s="643"/>
      <c r="DN376" s="628"/>
      <c r="DO376" s="643"/>
      <c r="DP376" s="643"/>
      <c r="DQ376" s="643"/>
      <c r="DR376" s="643"/>
      <c r="DS376" s="643"/>
      <c r="DT376" s="643"/>
      <c r="DU376" s="643"/>
      <c r="DV376" s="643"/>
      <c r="DW376" s="643"/>
      <c r="DX376" s="643"/>
      <c r="DY376" s="643"/>
      <c r="DZ376" s="643"/>
      <c r="EA376" s="643"/>
      <c r="EB376" s="643"/>
      <c r="EC376" s="643"/>
      <c r="ED376" s="643"/>
      <c r="EE376" s="643"/>
      <c r="EF376" s="643"/>
      <c r="EG376" s="643"/>
      <c r="EH376" s="643"/>
      <c r="EI376" s="643"/>
      <c r="EJ376" s="643"/>
      <c r="EK376" s="668"/>
      <c r="EL376" s="668"/>
      <c r="EM376" s="643"/>
      <c r="EN376" s="643"/>
      <c r="EO376" s="643"/>
      <c r="EP376" s="643"/>
      <c r="EQ376" s="643"/>
      <c r="ER376" s="643"/>
      <c r="ES376" s="643"/>
      <c r="ET376" s="643"/>
      <c r="EU376" s="643"/>
      <c r="EV376" s="643"/>
      <c r="EW376" s="643"/>
      <c r="EX376" s="643"/>
      <c r="EY376" s="644"/>
    </row>
    <row r="377">
      <c r="A377" s="628"/>
      <c r="B377" s="643"/>
      <c r="C377" s="643"/>
      <c r="D377" s="643"/>
      <c r="E377" s="643"/>
      <c r="F377" s="643"/>
      <c r="G377" s="643"/>
      <c r="H377" s="643"/>
      <c r="I377" s="643"/>
      <c r="J377" s="643"/>
      <c r="K377" s="643"/>
      <c r="L377" s="643"/>
      <c r="M377" s="643"/>
      <c r="N377" s="643"/>
      <c r="O377" s="643"/>
      <c r="P377" s="643"/>
      <c r="Q377" s="643"/>
      <c r="R377" s="643"/>
      <c r="S377" s="643"/>
      <c r="T377" s="643"/>
      <c r="U377" s="643"/>
      <c r="V377" s="643"/>
      <c r="W377" s="643"/>
      <c r="X377" s="643"/>
      <c r="Y377" s="643"/>
      <c r="Z377" s="643"/>
      <c r="AA377" s="643"/>
      <c r="AB377" s="643"/>
      <c r="AC377" s="643"/>
      <c r="AD377" s="643"/>
      <c r="AE377" s="643"/>
      <c r="AF377" s="643"/>
      <c r="AG377" s="643"/>
      <c r="AH377" s="643"/>
      <c r="AI377" s="643"/>
      <c r="AJ377" s="643"/>
      <c r="AK377" s="643"/>
      <c r="AL377" s="644"/>
      <c r="AM377" s="643"/>
      <c r="AN377" s="628"/>
      <c r="AO377" s="643"/>
      <c r="AP377" s="643"/>
      <c r="AQ377" s="643"/>
      <c r="AR377" s="643"/>
      <c r="AS377" s="643"/>
      <c r="AT377" s="643"/>
      <c r="AU377" s="643"/>
      <c r="AV377" s="643"/>
      <c r="AW377" s="643"/>
      <c r="AX377" s="643"/>
      <c r="AY377" s="643"/>
      <c r="AZ377" s="643"/>
      <c r="BA377" s="643"/>
      <c r="BB377" s="643"/>
      <c r="BC377" s="643"/>
      <c r="BD377" s="643"/>
      <c r="BE377" s="643"/>
      <c r="BF377" s="643"/>
      <c r="BG377" s="643"/>
      <c r="BH377" s="643"/>
      <c r="BI377" s="643"/>
      <c r="BJ377" s="643"/>
      <c r="BK377" s="643"/>
      <c r="BL377" s="643"/>
      <c r="BM377" s="643"/>
      <c r="BN377" s="643"/>
      <c r="BO377" s="643"/>
      <c r="BP377" s="643"/>
      <c r="BQ377" s="643"/>
      <c r="BR377" s="643"/>
      <c r="BS377" s="643"/>
      <c r="BT377" s="643"/>
      <c r="BU377" s="643"/>
      <c r="BV377" s="643"/>
      <c r="BW377" s="643"/>
      <c r="BX377" s="643"/>
      <c r="BY377" s="644"/>
      <c r="BZ377" s="643"/>
      <c r="CA377" s="628"/>
      <c r="CB377" s="643"/>
      <c r="CC377" s="643"/>
      <c r="CD377" s="643"/>
      <c r="CE377" s="643"/>
      <c r="CF377" s="643"/>
      <c r="CG377" s="643"/>
      <c r="CH377" s="643"/>
      <c r="CI377" s="643"/>
      <c r="CJ377" s="643"/>
      <c r="CK377" s="643"/>
      <c r="CL377" s="643"/>
      <c r="CM377" s="643"/>
      <c r="CN377" s="643"/>
      <c r="CO377" s="643"/>
      <c r="CP377" s="643"/>
      <c r="CQ377" s="643"/>
      <c r="CR377" s="643"/>
      <c r="CS377" s="643"/>
      <c r="CT377" s="643"/>
      <c r="CU377" s="643"/>
      <c r="CV377" s="643"/>
      <c r="CW377" s="643"/>
      <c r="CX377" s="643"/>
      <c r="CY377" s="643"/>
      <c r="CZ377" s="643"/>
      <c r="DA377" s="643"/>
      <c r="DB377" s="643"/>
      <c r="DC377" s="643"/>
      <c r="DD377" s="643"/>
      <c r="DE377" s="643"/>
      <c r="DF377" s="643"/>
      <c r="DG377" s="643"/>
      <c r="DH377" s="643"/>
      <c r="DI377" s="643"/>
      <c r="DJ377" s="643"/>
      <c r="DK377" s="643"/>
      <c r="DL377" s="644"/>
      <c r="DM377" s="643"/>
      <c r="DN377" s="628"/>
      <c r="DO377" s="643"/>
      <c r="DP377" s="643"/>
      <c r="DQ377" s="643"/>
      <c r="DR377" s="643"/>
      <c r="DS377" s="643"/>
      <c r="DT377" s="643"/>
      <c r="DU377" s="643"/>
      <c r="DV377" s="643"/>
      <c r="DW377" s="643"/>
      <c r="DX377" s="643"/>
      <c r="DY377" s="643"/>
      <c r="DZ377" s="643"/>
      <c r="EA377" s="643"/>
      <c r="EB377" s="643"/>
      <c r="EC377" s="643"/>
      <c r="ED377" s="643"/>
      <c r="EE377" s="643"/>
      <c r="EF377" s="643"/>
      <c r="EG377" s="643"/>
      <c r="EH377" s="643"/>
      <c r="EI377" s="643"/>
      <c r="EJ377" s="643"/>
      <c r="EK377" s="643"/>
      <c r="EL377" s="643"/>
      <c r="EM377" s="643"/>
      <c r="EN377" s="643"/>
      <c r="EO377" s="643"/>
      <c r="EP377" s="643"/>
      <c r="EQ377" s="643"/>
      <c r="ER377" s="643"/>
      <c r="ES377" s="643"/>
      <c r="ET377" s="643"/>
      <c r="EU377" s="643"/>
      <c r="EV377" s="643"/>
      <c r="EW377" s="643"/>
      <c r="EX377" s="643"/>
      <c r="EY377" s="644"/>
    </row>
    <row r="378">
      <c r="A378" s="628"/>
      <c r="B378" s="643"/>
      <c r="C378" s="643"/>
      <c r="D378" s="643"/>
      <c r="E378" s="643"/>
      <c r="F378" s="643"/>
      <c r="G378" s="643"/>
      <c r="H378" s="643"/>
      <c r="I378" s="643"/>
      <c r="J378" s="643"/>
      <c r="K378" s="643"/>
      <c r="L378" s="643"/>
      <c r="M378" s="643"/>
      <c r="N378" s="643"/>
      <c r="O378" s="643"/>
      <c r="P378" s="643"/>
      <c r="Q378" s="643"/>
      <c r="R378" s="643"/>
      <c r="S378" s="643"/>
      <c r="T378" s="643"/>
      <c r="U378" s="643"/>
      <c r="V378" s="643"/>
      <c r="W378" s="643"/>
      <c r="X378" s="643"/>
      <c r="Y378" s="643"/>
      <c r="Z378" s="643"/>
      <c r="AA378" s="643"/>
      <c r="AB378" s="643"/>
      <c r="AC378" s="643"/>
      <c r="AD378" s="643"/>
      <c r="AE378" s="643"/>
      <c r="AF378" s="643"/>
      <c r="AG378" s="643"/>
      <c r="AH378" s="643"/>
      <c r="AI378" s="643"/>
      <c r="AJ378" s="643"/>
      <c r="AK378" s="643"/>
      <c r="AL378" s="644"/>
      <c r="AM378" s="643"/>
      <c r="AN378" s="628"/>
      <c r="AO378" s="643"/>
      <c r="AP378" s="643"/>
      <c r="AQ378" s="643"/>
      <c r="AR378" s="643"/>
      <c r="AS378" s="643"/>
      <c r="AT378" s="643"/>
      <c r="AU378" s="643"/>
      <c r="AV378" s="643"/>
      <c r="AW378" s="643"/>
      <c r="AX378" s="643"/>
      <c r="AY378" s="643"/>
      <c r="AZ378" s="643"/>
      <c r="BA378" s="643"/>
      <c r="BB378" s="643"/>
      <c r="BC378" s="643"/>
      <c r="BD378" s="643"/>
      <c r="BE378" s="643"/>
      <c r="BF378" s="643"/>
      <c r="BG378" s="643"/>
      <c r="BH378" s="643"/>
      <c r="BI378" s="643"/>
      <c r="BJ378" s="643"/>
      <c r="BK378" s="643"/>
      <c r="BL378" s="643"/>
      <c r="BM378" s="643"/>
      <c r="BN378" s="643"/>
      <c r="BO378" s="643"/>
      <c r="BP378" s="643"/>
      <c r="BQ378" s="643"/>
      <c r="BR378" s="643"/>
      <c r="BS378" s="643"/>
      <c r="BT378" s="643"/>
      <c r="BU378" s="643"/>
      <c r="BV378" s="643"/>
      <c r="BW378" s="643"/>
      <c r="BX378" s="643"/>
      <c r="BY378" s="644"/>
      <c r="BZ378" s="643"/>
      <c r="CA378" s="628"/>
      <c r="CB378" s="643"/>
      <c r="CC378" s="643"/>
      <c r="CD378" s="643"/>
      <c r="CE378" s="643"/>
      <c r="CF378" s="643"/>
      <c r="CG378" s="643"/>
      <c r="CH378" s="643"/>
      <c r="CI378" s="643"/>
      <c r="CJ378" s="643"/>
      <c r="CK378" s="643"/>
      <c r="CL378" s="643"/>
      <c r="CM378" s="643"/>
      <c r="CN378" s="643"/>
      <c r="CO378" s="643"/>
      <c r="CP378" s="643"/>
      <c r="CQ378" s="643"/>
      <c r="CR378" s="643"/>
      <c r="CS378" s="643"/>
      <c r="CT378" s="643"/>
      <c r="CU378" s="643"/>
      <c r="CV378" s="643"/>
      <c r="CW378" s="643"/>
      <c r="CX378" s="643"/>
      <c r="CY378" s="643"/>
      <c r="CZ378" s="643"/>
      <c r="DA378" s="643"/>
      <c r="DB378" s="643"/>
      <c r="DC378" s="643"/>
      <c r="DD378" s="643"/>
      <c r="DE378" s="643"/>
      <c r="DF378" s="643"/>
      <c r="DG378" s="643"/>
      <c r="DH378" s="643"/>
      <c r="DI378" s="643"/>
      <c r="DJ378" s="643"/>
      <c r="DK378" s="643"/>
      <c r="DL378" s="644"/>
      <c r="DM378" s="643"/>
      <c r="DN378" s="628"/>
      <c r="DO378" s="643"/>
      <c r="DP378" s="643"/>
      <c r="DQ378" s="643"/>
      <c r="DR378" s="643"/>
      <c r="DS378" s="643"/>
      <c r="DT378" s="643"/>
      <c r="DU378" s="643"/>
      <c r="DV378" s="643"/>
      <c r="DW378" s="643"/>
      <c r="DX378" s="643"/>
      <c r="DY378" s="643"/>
      <c r="DZ378" s="643"/>
      <c r="EA378" s="643"/>
      <c r="EB378" s="643"/>
      <c r="EC378" s="643"/>
      <c r="ED378" s="643"/>
      <c r="EE378" s="643"/>
      <c r="EF378" s="643"/>
      <c r="EG378" s="643"/>
      <c r="EH378" s="643"/>
      <c r="EI378" s="643"/>
      <c r="EJ378" s="643"/>
      <c r="EK378" s="643"/>
      <c r="EL378" s="643"/>
      <c r="EM378" s="643"/>
      <c r="EN378" s="643"/>
      <c r="EO378" s="643"/>
      <c r="EP378" s="643"/>
      <c r="EQ378" s="643"/>
      <c r="ER378" s="643"/>
      <c r="ES378" s="643"/>
      <c r="ET378" s="643"/>
      <c r="EU378" s="643"/>
      <c r="EV378" s="643"/>
      <c r="EW378" s="643"/>
      <c r="EX378" s="643"/>
      <c r="EY378" s="644"/>
    </row>
    <row r="379">
      <c r="A379" s="669"/>
      <c r="B379" s="670" t="s">
        <v>1023</v>
      </c>
      <c r="C379" s="15"/>
      <c r="D379" s="15"/>
      <c r="E379" s="15"/>
      <c r="F379" s="15"/>
      <c r="G379" s="15"/>
      <c r="H379" s="16"/>
      <c r="I379" s="671"/>
      <c r="J379" s="646" t="s">
        <v>1024</v>
      </c>
      <c r="K379" s="15"/>
      <c r="L379" s="15"/>
      <c r="M379" s="15"/>
      <c r="N379" s="15"/>
      <c r="O379" s="15"/>
      <c r="P379" s="16"/>
      <c r="Q379" s="671"/>
      <c r="R379" s="670" t="s">
        <v>1025</v>
      </c>
      <c r="S379" s="15"/>
      <c r="T379" s="15"/>
      <c r="U379" s="15"/>
      <c r="V379" s="16"/>
      <c r="W379" s="672" t="s">
        <v>1026</v>
      </c>
      <c r="X379" s="41"/>
      <c r="Y379" s="672"/>
      <c r="Z379" s="673"/>
      <c r="AA379" s="674"/>
      <c r="AB379" s="672" t="s">
        <v>1027</v>
      </c>
      <c r="AC379" s="41"/>
      <c r="AD379" s="675"/>
      <c r="AE379" s="671"/>
      <c r="AF379" s="671"/>
      <c r="AG379" s="671"/>
      <c r="AH379" s="671"/>
      <c r="AI379" s="671"/>
      <c r="AJ379" s="671"/>
      <c r="AK379" s="671"/>
      <c r="AL379" s="676"/>
      <c r="AM379" s="671"/>
      <c r="AN379" s="669"/>
      <c r="AO379" s="670" t="s">
        <v>1023</v>
      </c>
      <c r="AP379" s="15"/>
      <c r="AQ379" s="15"/>
      <c r="AR379" s="15"/>
      <c r="AS379" s="15"/>
      <c r="AT379" s="15"/>
      <c r="AU379" s="16"/>
      <c r="AV379" s="671"/>
      <c r="AW379" s="646" t="s">
        <v>1024</v>
      </c>
      <c r="AX379" s="15"/>
      <c r="AY379" s="15"/>
      <c r="AZ379" s="15"/>
      <c r="BA379" s="15"/>
      <c r="BB379" s="15"/>
      <c r="BC379" s="16"/>
      <c r="BD379" s="671"/>
      <c r="BE379" s="670" t="s">
        <v>1025</v>
      </c>
      <c r="BF379" s="15"/>
      <c r="BG379" s="15"/>
      <c r="BH379" s="15"/>
      <c r="BI379" s="16"/>
      <c r="BJ379" s="672" t="s">
        <v>1026</v>
      </c>
      <c r="BK379" s="41"/>
      <c r="BL379" s="672"/>
      <c r="BM379" s="673"/>
      <c r="BN379" s="674"/>
      <c r="BO379" s="672" t="s">
        <v>1027</v>
      </c>
      <c r="BP379" s="41"/>
      <c r="BQ379" s="675"/>
      <c r="BR379" s="671"/>
      <c r="BS379" s="671"/>
      <c r="BT379" s="671"/>
      <c r="BU379" s="671"/>
      <c r="BV379" s="671"/>
      <c r="BW379" s="671"/>
      <c r="BX379" s="671"/>
      <c r="BY379" s="676"/>
      <c r="BZ379" s="671"/>
      <c r="CA379" s="669"/>
      <c r="CB379" s="670" t="s">
        <v>1023</v>
      </c>
      <c r="CC379" s="15"/>
      <c r="CD379" s="15"/>
      <c r="CE379" s="15"/>
      <c r="CF379" s="15"/>
      <c r="CG379" s="15"/>
      <c r="CH379" s="16"/>
      <c r="CI379" s="671"/>
      <c r="CJ379" s="646" t="s">
        <v>1024</v>
      </c>
      <c r="CK379" s="15"/>
      <c r="CL379" s="15"/>
      <c r="CM379" s="15"/>
      <c r="CN379" s="15"/>
      <c r="CO379" s="15"/>
      <c r="CP379" s="16"/>
      <c r="CQ379" s="671"/>
      <c r="CR379" s="670" t="s">
        <v>1025</v>
      </c>
      <c r="CS379" s="15"/>
      <c r="CT379" s="15"/>
      <c r="CU379" s="15"/>
      <c r="CV379" s="16"/>
      <c r="CW379" s="672" t="s">
        <v>1026</v>
      </c>
      <c r="CX379" s="41"/>
      <c r="CY379" s="672"/>
      <c r="CZ379" s="673"/>
      <c r="DA379" s="674"/>
      <c r="DB379" s="672" t="s">
        <v>1027</v>
      </c>
      <c r="DC379" s="41"/>
      <c r="DD379" s="675"/>
      <c r="DE379" s="671"/>
      <c r="DF379" s="671"/>
      <c r="DG379" s="671"/>
      <c r="DH379" s="671"/>
      <c r="DI379" s="671"/>
      <c r="DJ379" s="671"/>
      <c r="DK379" s="671"/>
      <c r="DL379" s="676"/>
      <c r="DM379" s="671"/>
      <c r="DN379" s="669"/>
      <c r="DO379" s="670" t="s">
        <v>1023</v>
      </c>
      <c r="DP379" s="15"/>
      <c r="DQ379" s="15"/>
      <c r="DR379" s="15"/>
      <c r="DS379" s="15"/>
      <c r="DT379" s="15"/>
      <c r="DU379" s="16"/>
      <c r="DV379" s="671"/>
      <c r="DW379" s="646" t="s">
        <v>1024</v>
      </c>
      <c r="DX379" s="15"/>
      <c r="DY379" s="15"/>
      <c r="DZ379" s="15"/>
      <c r="EA379" s="15"/>
      <c r="EB379" s="15"/>
      <c r="EC379" s="16"/>
      <c r="ED379" s="671"/>
      <c r="EE379" s="670" t="s">
        <v>1025</v>
      </c>
      <c r="EF379" s="15"/>
      <c r="EG379" s="15"/>
      <c r="EH379" s="15"/>
      <c r="EI379" s="16"/>
      <c r="EJ379" s="672" t="s">
        <v>1026</v>
      </c>
      <c r="EK379" s="41"/>
      <c r="EL379" s="672"/>
      <c r="EM379" s="673"/>
      <c r="EN379" s="674"/>
      <c r="EO379" s="672" t="s">
        <v>1027</v>
      </c>
      <c r="EP379" s="41"/>
      <c r="EQ379" s="675"/>
      <c r="ER379" s="671"/>
      <c r="ES379" s="671"/>
      <c r="ET379" s="671"/>
      <c r="EU379" s="671"/>
      <c r="EV379" s="671"/>
      <c r="EW379" s="671"/>
      <c r="EX379" s="671"/>
      <c r="EY379" s="676"/>
    </row>
    <row r="380">
      <c r="A380" s="669"/>
      <c r="B380" s="677" t="s">
        <v>1028</v>
      </c>
      <c r="C380" s="678" t="s">
        <v>1029</v>
      </c>
      <c r="D380" s="678" t="s">
        <v>1030</v>
      </c>
      <c r="E380" s="679" t="s">
        <v>1031</v>
      </c>
      <c r="F380" s="15"/>
      <c r="G380" s="15"/>
      <c r="H380" s="16"/>
      <c r="I380" s="671"/>
      <c r="J380" s="680" t="s">
        <v>1032</v>
      </c>
      <c r="K380" s="681" t="s">
        <v>1033</v>
      </c>
      <c r="P380" s="682"/>
      <c r="Q380" s="671"/>
      <c r="R380" s="671"/>
      <c r="S380" s="671"/>
      <c r="T380" s="671"/>
      <c r="U380" s="671"/>
      <c r="V380" s="671"/>
      <c r="W380" s="671"/>
      <c r="X380" s="671"/>
      <c r="Y380" s="671"/>
      <c r="Z380" s="671"/>
      <c r="AA380" s="671"/>
      <c r="AB380" s="671"/>
      <c r="AC380" s="671"/>
      <c r="AD380" s="671"/>
      <c r="AE380" s="671"/>
      <c r="AF380" s="671"/>
      <c r="AG380" s="671"/>
      <c r="AH380" s="671"/>
      <c r="AI380" s="671"/>
      <c r="AJ380" s="671"/>
      <c r="AK380" s="671"/>
      <c r="AL380" s="676"/>
      <c r="AM380" s="671"/>
      <c r="AN380" s="669"/>
      <c r="AO380" s="677" t="s">
        <v>1028</v>
      </c>
      <c r="AP380" s="678" t="s">
        <v>1029</v>
      </c>
      <c r="AQ380" s="678" t="s">
        <v>1030</v>
      </c>
      <c r="AR380" s="679" t="s">
        <v>1031</v>
      </c>
      <c r="AS380" s="15"/>
      <c r="AT380" s="15"/>
      <c r="AU380" s="16"/>
      <c r="AV380" s="671"/>
      <c r="AW380" s="680" t="s">
        <v>1032</v>
      </c>
      <c r="AX380" s="681" t="s">
        <v>1033</v>
      </c>
      <c r="BC380" s="682"/>
      <c r="BD380" s="671"/>
      <c r="BE380" s="671"/>
      <c r="BF380" s="671"/>
      <c r="BG380" s="671"/>
      <c r="BH380" s="671"/>
      <c r="BI380" s="671"/>
      <c r="BJ380" s="671"/>
      <c r="BK380" s="671"/>
      <c r="BL380" s="671"/>
      <c r="BM380" s="671"/>
      <c r="BN380" s="671"/>
      <c r="BO380" s="671"/>
      <c r="BP380" s="671"/>
      <c r="BQ380" s="671"/>
      <c r="BR380" s="671"/>
      <c r="BS380" s="671"/>
      <c r="BT380" s="671"/>
      <c r="BU380" s="671"/>
      <c r="BV380" s="671"/>
      <c r="BW380" s="671"/>
      <c r="BX380" s="671"/>
      <c r="BY380" s="676"/>
      <c r="BZ380" s="671"/>
      <c r="CA380" s="669"/>
      <c r="CB380" s="677" t="s">
        <v>1028</v>
      </c>
      <c r="CC380" s="678" t="s">
        <v>1029</v>
      </c>
      <c r="CD380" s="678" t="s">
        <v>1030</v>
      </c>
      <c r="CE380" s="679" t="s">
        <v>1031</v>
      </c>
      <c r="CF380" s="15"/>
      <c r="CG380" s="15"/>
      <c r="CH380" s="16"/>
      <c r="CI380" s="671"/>
      <c r="CJ380" s="680" t="s">
        <v>1032</v>
      </c>
      <c r="CK380" s="681" t="s">
        <v>1033</v>
      </c>
      <c r="CP380" s="682"/>
      <c r="CQ380" s="671"/>
      <c r="CR380" s="671"/>
      <c r="CS380" s="671"/>
      <c r="CT380" s="671"/>
      <c r="CU380" s="671"/>
      <c r="CV380" s="671"/>
      <c r="CW380" s="671"/>
      <c r="CX380" s="671"/>
      <c r="CY380" s="671"/>
      <c r="CZ380" s="671"/>
      <c r="DA380" s="671"/>
      <c r="DB380" s="671"/>
      <c r="DC380" s="671"/>
      <c r="DD380" s="671"/>
      <c r="DE380" s="671"/>
      <c r="DF380" s="671"/>
      <c r="DG380" s="671"/>
      <c r="DH380" s="671"/>
      <c r="DI380" s="671"/>
      <c r="DJ380" s="671"/>
      <c r="DK380" s="671"/>
      <c r="DL380" s="676"/>
      <c r="DM380" s="671"/>
      <c r="DN380" s="669"/>
      <c r="DO380" s="677" t="s">
        <v>1028</v>
      </c>
      <c r="DP380" s="678" t="s">
        <v>1029</v>
      </c>
      <c r="DQ380" s="678" t="s">
        <v>1030</v>
      </c>
      <c r="DR380" s="679" t="s">
        <v>1031</v>
      </c>
      <c r="DS380" s="15"/>
      <c r="DT380" s="15"/>
      <c r="DU380" s="16"/>
      <c r="DV380" s="671"/>
      <c r="DW380" s="680" t="s">
        <v>1032</v>
      </c>
      <c r="DX380" s="681" t="s">
        <v>1033</v>
      </c>
      <c r="EC380" s="682"/>
      <c r="ED380" s="671"/>
      <c r="EE380" s="671"/>
      <c r="EF380" s="671"/>
      <c r="EG380" s="671"/>
      <c r="EH380" s="671"/>
      <c r="EI380" s="671"/>
      <c r="EJ380" s="671"/>
      <c r="EK380" s="671"/>
      <c r="EL380" s="671"/>
      <c r="EM380" s="671"/>
      <c r="EN380" s="671"/>
      <c r="EO380" s="671"/>
      <c r="EP380" s="671"/>
      <c r="EQ380" s="671"/>
      <c r="ER380" s="671"/>
      <c r="ES380" s="671"/>
      <c r="ET380" s="671"/>
      <c r="EU380" s="671"/>
      <c r="EV380" s="671"/>
      <c r="EW380" s="671"/>
      <c r="EX380" s="671"/>
      <c r="EY380" s="676"/>
    </row>
    <row r="381">
      <c r="A381" s="669"/>
      <c r="B381" s="43"/>
      <c r="C381" s="43"/>
      <c r="D381" s="43"/>
      <c r="E381" s="679" t="s">
        <v>1029</v>
      </c>
      <c r="F381" s="16"/>
      <c r="G381" s="679" t="s">
        <v>1030</v>
      </c>
      <c r="H381" s="16"/>
      <c r="I381" s="671"/>
      <c r="J381" s="680" t="s">
        <v>1034</v>
      </c>
      <c r="K381" s="681" t="s">
        <v>1035</v>
      </c>
      <c r="P381" s="682"/>
      <c r="Q381" s="671"/>
      <c r="R381" s="670" t="s">
        <v>1036</v>
      </c>
      <c r="S381" s="15"/>
      <c r="T381" s="15"/>
      <c r="U381" s="15"/>
      <c r="V381" s="15"/>
      <c r="W381" s="15"/>
      <c r="X381" s="15"/>
      <c r="Y381" s="15"/>
      <c r="Z381" s="15"/>
      <c r="AA381" s="15"/>
      <c r="AB381" s="15"/>
      <c r="AC381" s="15"/>
      <c r="AD381" s="15"/>
      <c r="AE381" s="15"/>
      <c r="AF381" s="15"/>
      <c r="AG381" s="15"/>
      <c r="AH381" s="15"/>
      <c r="AI381" s="15"/>
      <c r="AJ381" s="16"/>
      <c r="AK381" s="671"/>
      <c r="AL381" s="676"/>
      <c r="AM381" s="671"/>
      <c r="AN381" s="669"/>
      <c r="AO381" s="43"/>
      <c r="AP381" s="43"/>
      <c r="AQ381" s="43"/>
      <c r="AR381" s="679" t="s">
        <v>1029</v>
      </c>
      <c r="AS381" s="16"/>
      <c r="AT381" s="679" t="s">
        <v>1030</v>
      </c>
      <c r="AU381" s="16"/>
      <c r="AV381" s="671"/>
      <c r="AW381" s="680" t="s">
        <v>1034</v>
      </c>
      <c r="AX381" s="681" t="s">
        <v>1035</v>
      </c>
      <c r="BC381" s="682"/>
      <c r="BD381" s="671"/>
      <c r="BE381" s="670" t="s">
        <v>1036</v>
      </c>
      <c r="BF381" s="15"/>
      <c r="BG381" s="15"/>
      <c r="BH381" s="15"/>
      <c r="BI381" s="15"/>
      <c r="BJ381" s="15"/>
      <c r="BK381" s="15"/>
      <c r="BL381" s="15"/>
      <c r="BM381" s="15"/>
      <c r="BN381" s="15"/>
      <c r="BO381" s="15"/>
      <c r="BP381" s="15"/>
      <c r="BQ381" s="15"/>
      <c r="BR381" s="15"/>
      <c r="BS381" s="15"/>
      <c r="BT381" s="15"/>
      <c r="BU381" s="15"/>
      <c r="BV381" s="15"/>
      <c r="BW381" s="16"/>
      <c r="BX381" s="671"/>
      <c r="BY381" s="676"/>
      <c r="BZ381" s="671"/>
      <c r="CA381" s="669"/>
      <c r="CB381" s="43"/>
      <c r="CC381" s="43"/>
      <c r="CD381" s="43"/>
      <c r="CE381" s="679" t="s">
        <v>1029</v>
      </c>
      <c r="CF381" s="16"/>
      <c r="CG381" s="679" t="s">
        <v>1030</v>
      </c>
      <c r="CH381" s="16"/>
      <c r="CI381" s="671"/>
      <c r="CJ381" s="680" t="s">
        <v>1034</v>
      </c>
      <c r="CK381" s="681" t="s">
        <v>1035</v>
      </c>
      <c r="CP381" s="682"/>
      <c r="CQ381" s="671"/>
      <c r="CR381" s="670" t="s">
        <v>1036</v>
      </c>
      <c r="CS381" s="15"/>
      <c r="CT381" s="15"/>
      <c r="CU381" s="15"/>
      <c r="CV381" s="15"/>
      <c r="CW381" s="15"/>
      <c r="CX381" s="15"/>
      <c r="CY381" s="15"/>
      <c r="CZ381" s="15"/>
      <c r="DA381" s="15"/>
      <c r="DB381" s="15"/>
      <c r="DC381" s="15"/>
      <c r="DD381" s="15"/>
      <c r="DE381" s="15"/>
      <c r="DF381" s="15"/>
      <c r="DG381" s="15"/>
      <c r="DH381" s="15"/>
      <c r="DI381" s="15"/>
      <c r="DJ381" s="16"/>
      <c r="DK381" s="671"/>
      <c r="DL381" s="676"/>
      <c r="DM381" s="671"/>
      <c r="DN381" s="669"/>
      <c r="DO381" s="43"/>
      <c r="DP381" s="43"/>
      <c r="DQ381" s="43"/>
      <c r="DR381" s="679" t="s">
        <v>1029</v>
      </c>
      <c r="DS381" s="16"/>
      <c r="DT381" s="679" t="s">
        <v>1030</v>
      </c>
      <c r="DU381" s="16"/>
      <c r="DV381" s="671"/>
      <c r="DW381" s="680" t="s">
        <v>1034</v>
      </c>
      <c r="DX381" s="681" t="s">
        <v>1035</v>
      </c>
      <c r="EC381" s="682"/>
      <c r="ED381" s="671"/>
      <c r="EE381" s="670" t="s">
        <v>1036</v>
      </c>
      <c r="EF381" s="15"/>
      <c r="EG381" s="15"/>
      <c r="EH381" s="15"/>
      <c r="EI381" s="15"/>
      <c r="EJ381" s="15"/>
      <c r="EK381" s="15"/>
      <c r="EL381" s="15"/>
      <c r="EM381" s="15"/>
      <c r="EN381" s="15"/>
      <c r="EO381" s="15"/>
      <c r="EP381" s="15"/>
      <c r="EQ381" s="15"/>
      <c r="ER381" s="15"/>
      <c r="ES381" s="15"/>
      <c r="ET381" s="15"/>
      <c r="EU381" s="15"/>
      <c r="EV381" s="15"/>
      <c r="EW381" s="16"/>
      <c r="EX381" s="671"/>
      <c r="EY381" s="676"/>
    </row>
    <row r="382">
      <c r="A382" s="669"/>
      <c r="B382" s="677" t="s">
        <v>631</v>
      </c>
      <c r="C382" s="683"/>
      <c r="D382" s="683"/>
      <c r="E382" s="684"/>
      <c r="F382" s="42"/>
      <c r="G382" s="684"/>
      <c r="H382" s="42"/>
      <c r="I382" s="671"/>
      <c r="J382" s="680" t="s">
        <v>1037</v>
      </c>
      <c r="K382" s="681" t="s">
        <v>1038</v>
      </c>
      <c r="P382" s="682"/>
      <c r="Q382" s="671"/>
      <c r="R382" s="685"/>
      <c r="S382" s="41"/>
      <c r="T382" s="41"/>
      <c r="U382" s="41"/>
      <c r="V382" s="41"/>
      <c r="W382" s="41"/>
      <c r="X382" s="41"/>
      <c r="Y382" s="41"/>
      <c r="Z382" s="41"/>
      <c r="AA382" s="41"/>
      <c r="AB382" s="41"/>
      <c r="AC382" s="41"/>
      <c r="AD382" s="41"/>
      <c r="AE382" s="41"/>
      <c r="AF382" s="41"/>
      <c r="AG382" s="41"/>
      <c r="AH382" s="41"/>
      <c r="AI382" s="41"/>
      <c r="AJ382" s="42"/>
      <c r="AK382" s="671"/>
      <c r="AL382" s="676"/>
      <c r="AM382" s="671"/>
      <c r="AN382" s="669"/>
      <c r="AO382" s="677" t="s">
        <v>631</v>
      </c>
      <c r="AP382" s="683"/>
      <c r="AQ382" s="683"/>
      <c r="AR382" s="684"/>
      <c r="AS382" s="42"/>
      <c r="AT382" s="684"/>
      <c r="AU382" s="42"/>
      <c r="AV382" s="671"/>
      <c r="AW382" s="680" t="s">
        <v>1037</v>
      </c>
      <c r="AX382" s="681" t="s">
        <v>1038</v>
      </c>
      <c r="BC382" s="682"/>
      <c r="BD382" s="671"/>
      <c r="BE382" s="685"/>
      <c r="BF382" s="41"/>
      <c r="BG382" s="41"/>
      <c r="BH382" s="41"/>
      <c r="BI382" s="41"/>
      <c r="BJ382" s="41"/>
      <c r="BK382" s="41"/>
      <c r="BL382" s="41"/>
      <c r="BM382" s="41"/>
      <c r="BN382" s="41"/>
      <c r="BO382" s="41"/>
      <c r="BP382" s="41"/>
      <c r="BQ382" s="41"/>
      <c r="BR382" s="41"/>
      <c r="BS382" s="41"/>
      <c r="BT382" s="41"/>
      <c r="BU382" s="41"/>
      <c r="BV382" s="41"/>
      <c r="BW382" s="42"/>
      <c r="BX382" s="671"/>
      <c r="BY382" s="676"/>
      <c r="BZ382" s="671"/>
      <c r="CA382" s="669"/>
      <c r="CB382" s="677" t="s">
        <v>631</v>
      </c>
      <c r="CC382" s="683"/>
      <c r="CD382" s="683"/>
      <c r="CE382" s="684"/>
      <c r="CF382" s="42"/>
      <c r="CG382" s="684"/>
      <c r="CH382" s="42"/>
      <c r="CI382" s="671"/>
      <c r="CJ382" s="680" t="s">
        <v>1037</v>
      </c>
      <c r="CK382" s="681" t="s">
        <v>1038</v>
      </c>
      <c r="CP382" s="682"/>
      <c r="CQ382" s="671"/>
      <c r="CR382" s="685"/>
      <c r="CS382" s="41"/>
      <c r="CT382" s="41"/>
      <c r="CU382" s="41"/>
      <c r="CV382" s="41"/>
      <c r="CW382" s="41"/>
      <c r="CX382" s="41"/>
      <c r="CY382" s="41"/>
      <c r="CZ382" s="41"/>
      <c r="DA382" s="41"/>
      <c r="DB382" s="41"/>
      <c r="DC382" s="41"/>
      <c r="DD382" s="41"/>
      <c r="DE382" s="41"/>
      <c r="DF382" s="41"/>
      <c r="DG382" s="41"/>
      <c r="DH382" s="41"/>
      <c r="DI382" s="41"/>
      <c r="DJ382" s="42"/>
      <c r="DK382" s="671"/>
      <c r="DL382" s="676"/>
      <c r="DM382" s="671"/>
      <c r="DN382" s="669"/>
      <c r="DO382" s="677" t="s">
        <v>631</v>
      </c>
      <c r="DP382" s="683"/>
      <c r="DQ382" s="683"/>
      <c r="DR382" s="684"/>
      <c r="DS382" s="42"/>
      <c r="DT382" s="684"/>
      <c r="DU382" s="42"/>
      <c r="DV382" s="671"/>
      <c r="DW382" s="680" t="s">
        <v>1037</v>
      </c>
      <c r="DX382" s="681" t="s">
        <v>1038</v>
      </c>
      <c r="EC382" s="682"/>
      <c r="ED382" s="671"/>
      <c r="EE382" s="685"/>
      <c r="EF382" s="41"/>
      <c r="EG382" s="41"/>
      <c r="EH382" s="41"/>
      <c r="EI382" s="41"/>
      <c r="EJ382" s="41"/>
      <c r="EK382" s="41"/>
      <c r="EL382" s="41"/>
      <c r="EM382" s="41"/>
      <c r="EN382" s="41"/>
      <c r="EO382" s="41"/>
      <c r="EP382" s="41"/>
      <c r="EQ382" s="41"/>
      <c r="ER382" s="41"/>
      <c r="ES382" s="41"/>
      <c r="ET382" s="41"/>
      <c r="EU382" s="41"/>
      <c r="EV382" s="41"/>
      <c r="EW382" s="42"/>
      <c r="EX382" s="671"/>
      <c r="EY382" s="676"/>
    </row>
    <row r="383">
      <c r="A383" s="669"/>
      <c r="B383" s="47"/>
      <c r="C383" s="47"/>
      <c r="D383" s="47"/>
      <c r="E383" s="686"/>
      <c r="F383" s="682"/>
      <c r="G383" s="686"/>
      <c r="H383" s="682"/>
      <c r="I383" s="671"/>
      <c r="J383" s="680" t="s">
        <v>1039</v>
      </c>
      <c r="K383" s="681" t="s">
        <v>1040</v>
      </c>
      <c r="P383" s="682"/>
      <c r="Q383" s="671"/>
      <c r="R383" s="686"/>
      <c r="AJ383" s="682"/>
      <c r="AK383" s="671"/>
      <c r="AL383" s="676"/>
      <c r="AM383" s="671"/>
      <c r="AN383" s="669"/>
      <c r="AO383" s="47"/>
      <c r="AP383" s="47"/>
      <c r="AQ383" s="47"/>
      <c r="AR383" s="686"/>
      <c r="AS383" s="682"/>
      <c r="AT383" s="686"/>
      <c r="AU383" s="682"/>
      <c r="AV383" s="671"/>
      <c r="AW383" s="680" t="s">
        <v>1039</v>
      </c>
      <c r="AX383" s="681" t="s">
        <v>1040</v>
      </c>
      <c r="BC383" s="682"/>
      <c r="BD383" s="671"/>
      <c r="BE383" s="686"/>
      <c r="BW383" s="682"/>
      <c r="BX383" s="671"/>
      <c r="BY383" s="676"/>
      <c r="BZ383" s="671"/>
      <c r="CA383" s="669"/>
      <c r="CB383" s="47"/>
      <c r="CC383" s="47"/>
      <c r="CD383" s="47"/>
      <c r="CE383" s="686"/>
      <c r="CF383" s="682"/>
      <c r="CG383" s="686"/>
      <c r="CH383" s="682"/>
      <c r="CI383" s="671"/>
      <c r="CJ383" s="680" t="s">
        <v>1039</v>
      </c>
      <c r="CK383" s="681" t="s">
        <v>1040</v>
      </c>
      <c r="CP383" s="682"/>
      <c r="CQ383" s="671"/>
      <c r="CR383" s="686"/>
      <c r="DJ383" s="682"/>
      <c r="DK383" s="671"/>
      <c r="DL383" s="676"/>
      <c r="DM383" s="671"/>
      <c r="DN383" s="669"/>
      <c r="DO383" s="47"/>
      <c r="DP383" s="47"/>
      <c r="DQ383" s="47"/>
      <c r="DR383" s="686"/>
      <c r="DS383" s="682"/>
      <c r="DT383" s="686"/>
      <c r="DU383" s="682"/>
      <c r="DV383" s="671"/>
      <c r="DW383" s="680" t="s">
        <v>1039</v>
      </c>
      <c r="DX383" s="681" t="s">
        <v>1040</v>
      </c>
      <c r="EC383" s="682"/>
      <c r="ED383" s="671"/>
      <c r="EE383" s="686"/>
      <c r="EW383" s="682"/>
      <c r="EX383" s="671"/>
      <c r="EY383" s="676"/>
    </row>
    <row r="384">
      <c r="A384" s="669"/>
      <c r="B384" s="43"/>
      <c r="C384" s="43"/>
      <c r="D384" s="43"/>
      <c r="E384" s="686"/>
      <c r="F384" s="682"/>
      <c r="G384" s="686"/>
      <c r="H384" s="682"/>
      <c r="I384" s="671"/>
      <c r="J384" s="680" t="s">
        <v>1041</v>
      </c>
      <c r="K384" s="681" t="s">
        <v>1042</v>
      </c>
      <c r="P384" s="682"/>
      <c r="Q384" s="671"/>
      <c r="R384" s="686"/>
      <c r="AJ384" s="682"/>
      <c r="AK384" s="671"/>
      <c r="AL384" s="676"/>
      <c r="AM384" s="671"/>
      <c r="AN384" s="669"/>
      <c r="AO384" s="43"/>
      <c r="AP384" s="43"/>
      <c r="AQ384" s="43"/>
      <c r="AR384" s="686"/>
      <c r="AS384" s="682"/>
      <c r="AT384" s="686"/>
      <c r="AU384" s="682"/>
      <c r="AV384" s="671"/>
      <c r="AW384" s="680" t="s">
        <v>1041</v>
      </c>
      <c r="AX384" s="681" t="s">
        <v>1042</v>
      </c>
      <c r="BC384" s="682"/>
      <c r="BD384" s="671"/>
      <c r="BE384" s="686"/>
      <c r="BW384" s="682"/>
      <c r="BX384" s="671"/>
      <c r="BY384" s="676"/>
      <c r="BZ384" s="671"/>
      <c r="CA384" s="669"/>
      <c r="CB384" s="43"/>
      <c r="CC384" s="43"/>
      <c r="CD384" s="43"/>
      <c r="CE384" s="686"/>
      <c r="CF384" s="682"/>
      <c r="CG384" s="686"/>
      <c r="CH384" s="682"/>
      <c r="CI384" s="671"/>
      <c r="CJ384" s="680" t="s">
        <v>1041</v>
      </c>
      <c r="CK384" s="681" t="s">
        <v>1042</v>
      </c>
      <c r="CP384" s="682"/>
      <c r="CQ384" s="671"/>
      <c r="CR384" s="686"/>
      <c r="DJ384" s="682"/>
      <c r="DK384" s="671"/>
      <c r="DL384" s="676"/>
      <c r="DM384" s="671"/>
      <c r="DN384" s="669"/>
      <c r="DO384" s="43"/>
      <c r="DP384" s="43"/>
      <c r="DQ384" s="43"/>
      <c r="DR384" s="686"/>
      <c r="DS384" s="682"/>
      <c r="DT384" s="686"/>
      <c r="DU384" s="682"/>
      <c r="DV384" s="671"/>
      <c r="DW384" s="680" t="s">
        <v>1041</v>
      </c>
      <c r="DX384" s="681" t="s">
        <v>1042</v>
      </c>
      <c r="EC384" s="682"/>
      <c r="ED384" s="671"/>
      <c r="EE384" s="686"/>
      <c r="EW384" s="682"/>
      <c r="EX384" s="671"/>
      <c r="EY384" s="676"/>
    </row>
    <row r="385">
      <c r="A385" s="669"/>
      <c r="B385" s="677" t="s">
        <v>633</v>
      </c>
      <c r="C385" s="683"/>
      <c r="D385" s="683"/>
      <c r="E385" s="686"/>
      <c r="F385" s="682"/>
      <c r="G385" s="686"/>
      <c r="H385" s="682"/>
      <c r="I385" s="671"/>
      <c r="J385" s="680" t="s">
        <v>1043</v>
      </c>
      <c r="K385" s="681" t="s">
        <v>1044</v>
      </c>
      <c r="P385" s="682"/>
      <c r="Q385" s="671"/>
      <c r="R385" s="686"/>
      <c r="AJ385" s="682"/>
      <c r="AK385" s="671"/>
      <c r="AL385" s="676"/>
      <c r="AM385" s="671"/>
      <c r="AN385" s="669"/>
      <c r="AO385" s="677" t="s">
        <v>633</v>
      </c>
      <c r="AP385" s="683"/>
      <c r="AQ385" s="683"/>
      <c r="AR385" s="686"/>
      <c r="AS385" s="682"/>
      <c r="AT385" s="686"/>
      <c r="AU385" s="682"/>
      <c r="AV385" s="671"/>
      <c r="AW385" s="680" t="s">
        <v>1043</v>
      </c>
      <c r="AX385" s="681" t="s">
        <v>1044</v>
      </c>
      <c r="BC385" s="682"/>
      <c r="BD385" s="671"/>
      <c r="BE385" s="686"/>
      <c r="BW385" s="682"/>
      <c r="BX385" s="671"/>
      <c r="BY385" s="676"/>
      <c r="BZ385" s="671"/>
      <c r="CA385" s="669"/>
      <c r="CB385" s="677" t="s">
        <v>633</v>
      </c>
      <c r="CC385" s="683"/>
      <c r="CD385" s="683"/>
      <c r="CE385" s="686"/>
      <c r="CF385" s="682"/>
      <c r="CG385" s="686"/>
      <c r="CH385" s="682"/>
      <c r="CI385" s="671"/>
      <c r="CJ385" s="680" t="s">
        <v>1043</v>
      </c>
      <c r="CK385" s="681" t="s">
        <v>1044</v>
      </c>
      <c r="CP385" s="682"/>
      <c r="CQ385" s="671"/>
      <c r="CR385" s="686"/>
      <c r="DJ385" s="682"/>
      <c r="DK385" s="671"/>
      <c r="DL385" s="676"/>
      <c r="DM385" s="671"/>
      <c r="DN385" s="669"/>
      <c r="DO385" s="677" t="s">
        <v>633</v>
      </c>
      <c r="DP385" s="683"/>
      <c r="DQ385" s="683"/>
      <c r="DR385" s="686"/>
      <c r="DS385" s="682"/>
      <c r="DT385" s="686"/>
      <c r="DU385" s="682"/>
      <c r="DV385" s="671"/>
      <c r="DW385" s="680" t="s">
        <v>1043</v>
      </c>
      <c r="DX385" s="681" t="s">
        <v>1044</v>
      </c>
      <c r="EC385" s="682"/>
      <c r="ED385" s="671"/>
      <c r="EE385" s="686"/>
      <c r="EW385" s="682"/>
      <c r="EX385" s="671"/>
      <c r="EY385" s="676"/>
    </row>
    <row r="386">
      <c r="A386" s="687"/>
      <c r="B386" s="47"/>
      <c r="C386" s="47"/>
      <c r="D386" s="47"/>
      <c r="E386" s="686"/>
      <c r="F386" s="682"/>
      <c r="G386" s="686"/>
      <c r="H386" s="682"/>
      <c r="I386" s="688"/>
      <c r="J386" s="680" t="s">
        <v>1045</v>
      </c>
      <c r="K386" s="681" t="s">
        <v>1046</v>
      </c>
      <c r="P386" s="682"/>
      <c r="Q386" s="688"/>
      <c r="R386" s="686"/>
      <c r="AJ386" s="682"/>
      <c r="AK386" s="688"/>
      <c r="AL386" s="689"/>
      <c r="AM386" s="688"/>
      <c r="AN386" s="687"/>
      <c r="AO386" s="47"/>
      <c r="AP386" s="47"/>
      <c r="AQ386" s="47"/>
      <c r="AR386" s="686"/>
      <c r="AS386" s="682"/>
      <c r="AT386" s="686"/>
      <c r="AU386" s="682"/>
      <c r="AV386" s="688"/>
      <c r="AW386" s="680" t="s">
        <v>1045</v>
      </c>
      <c r="AX386" s="681" t="s">
        <v>1046</v>
      </c>
      <c r="BC386" s="682"/>
      <c r="BD386" s="688"/>
      <c r="BE386" s="686"/>
      <c r="BW386" s="682"/>
      <c r="BX386" s="688"/>
      <c r="BY386" s="689"/>
      <c r="BZ386" s="688"/>
      <c r="CA386" s="687"/>
      <c r="CB386" s="47"/>
      <c r="CC386" s="47"/>
      <c r="CD386" s="47"/>
      <c r="CE386" s="686"/>
      <c r="CF386" s="682"/>
      <c r="CG386" s="686"/>
      <c r="CH386" s="682"/>
      <c r="CI386" s="688"/>
      <c r="CJ386" s="680" t="s">
        <v>1045</v>
      </c>
      <c r="CK386" s="681" t="s">
        <v>1046</v>
      </c>
      <c r="CP386" s="682"/>
      <c r="CQ386" s="688"/>
      <c r="CR386" s="686"/>
      <c r="DJ386" s="682"/>
      <c r="DK386" s="688"/>
      <c r="DL386" s="689"/>
      <c r="DM386" s="688"/>
      <c r="DN386" s="687"/>
      <c r="DO386" s="47"/>
      <c r="DP386" s="47"/>
      <c r="DQ386" s="47"/>
      <c r="DR386" s="686"/>
      <c r="DS386" s="682"/>
      <c r="DT386" s="686"/>
      <c r="DU386" s="682"/>
      <c r="DV386" s="688"/>
      <c r="DW386" s="680" t="s">
        <v>1045</v>
      </c>
      <c r="DX386" s="681" t="s">
        <v>1046</v>
      </c>
      <c r="EC386" s="682"/>
      <c r="ED386" s="688"/>
      <c r="EE386" s="686"/>
      <c r="EW386" s="682"/>
      <c r="EX386" s="688"/>
      <c r="EY386" s="689"/>
    </row>
    <row r="387">
      <c r="A387" s="687"/>
      <c r="B387" s="43"/>
      <c r="C387" s="43"/>
      <c r="D387" s="43"/>
      <c r="E387" s="686"/>
      <c r="F387" s="682"/>
      <c r="G387" s="686"/>
      <c r="H387" s="682"/>
      <c r="I387" s="688"/>
      <c r="J387" s="680" t="s">
        <v>1047</v>
      </c>
      <c r="K387" s="681" t="s">
        <v>1048</v>
      </c>
      <c r="P387" s="682"/>
      <c r="Q387" s="688"/>
      <c r="R387" s="686"/>
      <c r="AJ387" s="682"/>
      <c r="AK387" s="688"/>
      <c r="AL387" s="689"/>
      <c r="AM387" s="688"/>
      <c r="AN387" s="687"/>
      <c r="AO387" s="43"/>
      <c r="AP387" s="43"/>
      <c r="AQ387" s="43"/>
      <c r="AR387" s="686"/>
      <c r="AS387" s="682"/>
      <c r="AT387" s="686"/>
      <c r="AU387" s="682"/>
      <c r="AV387" s="688"/>
      <c r="AW387" s="680" t="s">
        <v>1047</v>
      </c>
      <c r="AX387" s="681" t="s">
        <v>1048</v>
      </c>
      <c r="BC387" s="682"/>
      <c r="BD387" s="688"/>
      <c r="BE387" s="686"/>
      <c r="BW387" s="682"/>
      <c r="BX387" s="688"/>
      <c r="BY387" s="689"/>
      <c r="BZ387" s="688"/>
      <c r="CA387" s="687"/>
      <c r="CB387" s="43"/>
      <c r="CC387" s="43"/>
      <c r="CD387" s="43"/>
      <c r="CE387" s="686"/>
      <c r="CF387" s="682"/>
      <c r="CG387" s="686"/>
      <c r="CH387" s="682"/>
      <c r="CI387" s="688"/>
      <c r="CJ387" s="680" t="s">
        <v>1047</v>
      </c>
      <c r="CK387" s="681" t="s">
        <v>1048</v>
      </c>
      <c r="CP387" s="682"/>
      <c r="CQ387" s="688"/>
      <c r="CR387" s="686"/>
      <c r="DJ387" s="682"/>
      <c r="DK387" s="688"/>
      <c r="DL387" s="689"/>
      <c r="DM387" s="688"/>
      <c r="DN387" s="687"/>
      <c r="DO387" s="43"/>
      <c r="DP387" s="43"/>
      <c r="DQ387" s="43"/>
      <c r="DR387" s="686"/>
      <c r="DS387" s="682"/>
      <c r="DT387" s="686"/>
      <c r="DU387" s="682"/>
      <c r="DV387" s="688"/>
      <c r="DW387" s="680" t="s">
        <v>1047</v>
      </c>
      <c r="DX387" s="681" t="s">
        <v>1048</v>
      </c>
      <c r="EC387" s="682"/>
      <c r="ED387" s="688"/>
      <c r="EE387" s="686"/>
      <c r="EW387" s="682"/>
      <c r="EX387" s="688"/>
      <c r="EY387" s="689"/>
    </row>
    <row r="388">
      <c r="A388" s="687"/>
      <c r="B388" s="677" t="s">
        <v>635</v>
      </c>
      <c r="C388" s="683"/>
      <c r="D388" s="683"/>
      <c r="E388" s="686"/>
      <c r="F388" s="682"/>
      <c r="G388" s="686"/>
      <c r="H388" s="682"/>
      <c r="I388" s="688"/>
      <c r="J388" s="680" t="s">
        <v>1049</v>
      </c>
      <c r="K388" s="681" t="s">
        <v>1050</v>
      </c>
      <c r="P388" s="682"/>
      <c r="Q388" s="688"/>
      <c r="R388" s="686"/>
      <c r="AJ388" s="682"/>
      <c r="AK388" s="688"/>
      <c r="AL388" s="689"/>
      <c r="AM388" s="688"/>
      <c r="AN388" s="687"/>
      <c r="AO388" s="677" t="s">
        <v>635</v>
      </c>
      <c r="AP388" s="683"/>
      <c r="AQ388" s="683"/>
      <c r="AR388" s="686"/>
      <c r="AS388" s="682"/>
      <c r="AT388" s="686"/>
      <c r="AU388" s="682"/>
      <c r="AV388" s="688"/>
      <c r="AW388" s="680" t="s">
        <v>1049</v>
      </c>
      <c r="AX388" s="681" t="s">
        <v>1050</v>
      </c>
      <c r="BC388" s="682"/>
      <c r="BD388" s="688"/>
      <c r="BE388" s="686"/>
      <c r="BW388" s="682"/>
      <c r="BX388" s="688"/>
      <c r="BY388" s="689"/>
      <c r="BZ388" s="688"/>
      <c r="CA388" s="687"/>
      <c r="CB388" s="677" t="s">
        <v>635</v>
      </c>
      <c r="CC388" s="683"/>
      <c r="CD388" s="683"/>
      <c r="CE388" s="686"/>
      <c r="CF388" s="682"/>
      <c r="CG388" s="686"/>
      <c r="CH388" s="682"/>
      <c r="CI388" s="688"/>
      <c r="CJ388" s="680" t="s">
        <v>1049</v>
      </c>
      <c r="CK388" s="681" t="s">
        <v>1050</v>
      </c>
      <c r="CP388" s="682"/>
      <c r="CQ388" s="688"/>
      <c r="CR388" s="686"/>
      <c r="DJ388" s="682"/>
      <c r="DK388" s="688"/>
      <c r="DL388" s="689"/>
      <c r="DM388" s="688"/>
      <c r="DN388" s="687"/>
      <c r="DO388" s="677" t="s">
        <v>635</v>
      </c>
      <c r="DP388" s="683"/>
      <c r="DQ388" s="683"/>
      <c r="DR388" s="686"/>
      <c r="DS388" s="682"/>
      <c r="DT388" s="686"/>
      <c r="DU388" s="682"/>
      <c r="DV388" s="688"/>
      <c r="DW388" s="680" t="s">
        <v>1049</v>
      </c>
      <c r="DX388" s="681" t="s">
        <v>1050</v>
      </c>
      <c r="EC388" s="682"/>
      <c r="ED388" s="688"/>
      <c r="EE388" s="686"/>
      <c r="EW388" s="682"/>
      <c r="EX388" s="688"/>
      <c r="EY388" s="689"/>
    </row>
    <row r="389">
      <c r="A389" s="687"/>
      <c r="B389" s="47"/>
      <c r="C389" s="47"/>
      <c r="D389" s="47"/>
      <c r="E389" s="686"/>
      <c r="F389" s="682"/>
      <c r="G389" s="686"/>
      <c r="H389" s="682"/>
      <c r="I389" s="688"/>
      <c r="J389" s="680" t="s">
        <v>1051</v>
      </c>
      <c r="K389" s="681" t="s">
        <v>1052</v>
      </c>
      <c r="P389" s="682"/>
      <c r="Q389" s="688"/>
      <c r="R389" s="686"/>
      <c r="AJ389" s="682"/>
      <c r="AK389" s="688"/>
      <c r="AL389" s="689"/>
      <c r="AM389" s="688"/>
      <c r="AN389" s="687"/>
      <c r="AO389" s="47"/>
      <c r="AP389" s="47"/>
      <c r="AQ389" s="47"/>
      <c r="AR389" s="686"/>
      <c r="AS389" s="682"/>
      <c r="AT389" s="686"/>
      <c r="AU389" s="682"/>
      <c r="AV389" s="688"/>
      <c r="AW389" s="680" t="s">
        <v>1051</v>
      </c>
      <c r="AX389" s="681" t="s">
        <v>1052</v>
      </c>
      <c r="BC389" s="682"/>
      <c r="BD389" s="688"/>
      <c r="BE389" s="686"/>
      <c r="BW389" s="682"/>
      <c r="BX389" s="688"/>
      <c r="BY389" s="689"/>
      <c r="BZ389" s="688"/>
      <c r="CA389" s="687"/>
      <c r="CB389" s="47"/>
      <c r="CC389" s="47"/>
      <c r="CD389" s="47"/>
      <c r="CE389" s="686"/>
      <c r="CF389" s="682"/>
      <c r="CG389" s="686"/>
      <c r="CH389" s="682"/>
      <c r="CI389" s="688"/>
      <c r="CJ389" s="680" t="s">
        <v>1051</v>
      </c>
      <c r="CK389" s="681" t="s">
        <v>1052</v>
      </c>
      <c r="CP389" s="682"/>
      <c r="CQ389" s="688"/>
      <c r="CR389" s="686"/>
      <c r="DJ389" s="682"/>
      <c r="DK389" s="688"/>
      <c r="DL389" s="689"/>
      <c r="DM389" s="688"/>
      <c r="DN389" s="687"/>
      <c r="DO389" s="47"/>
      <c r="DP389" s="47"/>
      <c r="DQ389" s="47"/>
      <c r="DR389" s="686"/>
      <c r="DS389" s="682"/>
      <c r="DT389" s="686"/>
      <c r="DU389" s="682"/>
      <c r="DV389" s="688"/>
      <c r="DW389" s="680" t="s">
        <v>1051</v>
      </c>
      <c r="DX389" s="681" t="s">
        <v>1052</v>
      </c>
      <c r="EC389" s="682"/>
      <c r="ED389" s="688"/>
      <c r="EE389" s="686"/>
      <c r="EW389" s="682"/>
      <c r="EX389" s="688"/>
      <c r="EY389" s="689"/>
    </row>
    <row r="390">
      <c r="A390" s="687"/>
      <c r="B390" s="43"/>
      <c r="C390" s="43"/>
      <c r="D390" s="43"/>
      <c r="E390" s="686"/>
      <c r="F390" s="682"/>
      <c r="G390" s="686"/>
      <c r="H390" s="682"/>
      <c r="I390" s="688"/>
      <c r="J390" s="680" t="s">
        <v>1053</v>
      </c>
      <c r="K390" s="681" t="s">
        <v>1054</v>
      </c>
      <c r="P390" s="682"/>
      <c r="Q390" s="688"/>
      <c r="R390" s="686"/>
      <c r="AJ390" s="682"/>
      <c r="AK390" s="688"/>
      <c r="AL390" s="689"/>
      <c r="AM390" s="688"/>
      <c r="AN390" s="687"/>
      <c r="AO390" s="43"/>
      <c r="AP390" s="43"/>
      <c r="AQ390" s="43"/>
      <c r="AR390" s="686"/>
      <c r="AS390" s="682"/>
      <c r="AT390" s="686"/>
      <c r="AU390" s="682"/>
      <c r="AV390" s="688"/>
      <c r="AW390" s="680" t="s">
        <v>1053</v>
      </c>
      <c r="AX390" s="681" t="s">
        <v>1054</v>
      </c>
      <c r="BC390" s="682"/>
      <c r="BD390" s="688"/>
      <c r="BE390" s="686"/>
      <c r="BW390" s="682"/>
      <c r="BX390" s="688"/>
      <c r="BY390" s="689"/>
      <c r="BZ390" s="688"/>
      <c r="CA390" s="687"/>
      <c r="CB390" s="43"/>
      <c r="CC390" s="43"/>
      <c r="CD390" s="43"/>
      <c r="CE390" s="686"/>
      <c r="CF390" s="682"/>
      <c r="CG390" s="686"/>
      <c r="CH390" s="682"/>
      <c r="CI390" s="688"/>
      <c r="CJ390" s="680" t="s">
        <v>1053</v>
      </c>
      <c r="CK390" s="681" t="s">
        <v>1054</v>
      </c>
      <c r="CP390" s="682"/>
      <c r="CQ390" s="688"/>
      <c r="CR390" s="686"/>
      <c r="DJ390" s="682"/>
      <c r="DK390" s="688"/>
      <c r="DL390" s="689"/>
      <c r="DM390" s="688"/>
      <c r="DN390" s="687"/>
      <c r="DO390" s="43"/>
      <c r="DP390" s="43"/>
      <c r="DQ390" s="43"/>
      <c r="DR390" s="686"/>
      <c r="DS390" s="682"/>
      <c r="DT390" s="686"/>
      <c r="DU390" s="682"/>
      <c r="DV390" s="688"/>
      <c r="DW390" s="680" t="s">
        <v>1053</v>
      </c>
      <c r="DX390" s="681" t="s">
        <v>1054</v>
      </c>
      <c r="EC390" s="682"/>
      <c r="ED390" s="688"/>
      <c r="EE390" s="686"/>
      <c r="EW390" s="682"/>
      <c r="EX390" s="688"/>
      <c r="EY390" s="689"/>
    </row>
    <row r="391">
      <c r="A391" s="687"/>
      <c r="B391" s="677" t="s">
        <v>637</v>
      </c>
      <c r="C391" s="683"/>
      <c r="D391" s="683"/>
      <c r="E391" s="686"/>
      <c r="F391" s="682"/>
      <c r="G391" s="686"/>
      <c r="H391" s="682"/>
      <c r="I391" s="688"/>
      <c r="J391" s="680" t="s">
        <v>1055</v>
      </c>
      <c r="K391" s="681" t="s">
        <v>1056</v>
      </c>
      <c r="P391" s="682"/>
      <c r="Q391" s="688"/>
      <c r="R391" s="686"/>
      <c r="AJ391" s="682"/>
      <c r="AK391" s="688"/>
      <c r="AL391" s="689"/>
      <c r="AM391" s="688"/>
      <c r="AN391" s="687"/>
      <c r="AO391" s="677" t="s">
        <v>637</v>
      </c>
      <c r="AP391" s="683"/>
      <c r="AQ391" s="683"/>
      <c r="AR391" s="686"/>
      <c r="AS391" s="682"/>
      <c r="AT391" s="686"/>
      <c r="AU391" s="682"/>
      <c r="AV391" s="688"/>
      <c r="AW391" s="680" t="s">
        <v>1055</v>
      </c>
      <c r="AX391" s="681" t="s">
        <v>1056</v>
      </c>
      <c r="BC391" s="682"/>
      <c r="BD391" s="688"/>
      <c r="BE391" s="686"/>
      <c r="BW391" s="682"/>
      <c r="BX391" s="688"/>
      <c r="BY391" s="689"/>
      <c r="BZ391" s="688"/>
      <c r="CA391" s="687"/>
      <c r="CB391" s="677" t="s">
        <v>637</v>
      </c>
      <c r="CC391" s="683"/>
      <c r="CD391" s="683"/>
      <c r="CE391" s="686"/>
      <c r="CF391" s="682"/>
      <c r="CG391" s="686"/>
      <c r="CH391" s="682"/>
      <c r="CI391" s="688"/>
      <c r="CJ391" s="680" t="s">
        <v>1055</v>
      </c>
      <c r="CK391" s="681" t="s">
        <v>1056</v>
      </c>
      <c r="CP391" s="682"/>
      <c r="CQ391" s="688"/>
      <c r="CR391" s="686"/>
      <c r="DJ391" s="682"/>
      <c r="DK391" s="688"/>
      <c r="DL391" s="689"/>
      <c r="DM391" s="688"/>
      <c r="DN391" s="687"/>
      <c r="DO391" s="677" t="s">
        <v>637</v>
      </c>
      <c r="DP391" s="683"/>
      <c r="DQ391" s="683"/>
      <c r="DR391" s="686"/>
      <c r="DS391" s="682"/>
      <c r="DT391" s="686"/>
      <c r="DU391" s="682"/>
      <c r="DV391" s="688"/>
      <c r="DW391" s="680" t="s">
        <v>1055</v>
      </c>
      <c r="DX391" s="681" t="s">
        <v>1056</v>
      </c>
      <c r="EC391" s="682"/>
      <c r="ED391" s="688"/>
      <c r="EE391" s="686"/>
      <c r="EW391" s="682"/>
      <c r="EX391" s="688"/>
      <c r="EY391" s="689"/>
    </row>
    <row r="392">
      <c r="A392" s="687"/>
      <c r="B392" s="47"/>
      <c r="C392" s="47"/>
      <c r="D392" s="47"/>
      <c r="E392" s="686"/>
      <c r="F392" s="682"/>
      <c r="G392" s="686"/>
      <c r="H392" s="682"/>
      <c r="I392" s="688"/>
      <c r="J392" s="690" t="s">
        <v>1057</v>
      </c>
      <c r="K392" s="691" t="s">
        <v>1058</v>
      </c>
      <c r="L392" s="11"/>
      <c r="M392" s="11"/>
      <c r="N392" s="11"/>
      <c r="O392" s="11"/>
      <c r="P392" s="12"/>
      <c r="Q392" s="688"/>
      <c r="R392" s="48"/>
      <c r="S392" s="11"/>
      <c r="T392" s="11"/>
      <c r="U392" s="11"/>
      <c r="V392" s="11"/>
      <c r="W392" s="11"/>
      <c r="X392" s="11"/>
      <c r="Y392" s="11"/>
      <c r="Z392" s="11"/>
      <c r="AA392" s="11"/>
      <c r="AB392" s="11"/>
      <c r="AC392" s="11"/>
      <c r="AD392" s="11"/>
      <c r="AE392" s="11"/>
      <c r="AF392" s="11"/>
      <c r="AG392" s="11"/>
      <c r="AH392" s="11"/>
      <c r="AI392" s="11"/>
      <c r="AJ392" s="12"/>
      <c r="AK392" s="688"/>
      <c r="AL392" s="689"/>
      <c r="AM392" s="688"/>
      <c r="AN392" s="687"/>
      <c r="AO392" s="47"/>
      <c r="AP392" s="47"/>
      <c r="AQ392" s="47"/>
      <c r="AR392" s="686"/>
      <c r="AS392" s="682"/>
      <c r="AT392" s="686"/>
      <c r="AU392" s="682"/>
      <c r="AV392" s="688"/>
      <c r="AW392" s="690" t="s">
        <v>1057</v>
      </c>
      <c r="AX392" s="691" t="s">
        <v>1058</v>
      </c>
      <c r="AY392" s="11"/>
      <c r="AZ392" s="11"/>
      <c r="BA392" s="11"/>
      <c r="BB392" s="11"/>
      <c r="BC392" s="12"/>
      <c r="BD392" s="688"/>
      <c r="BE392" s="48"/>
      <c r="BF392" s="11"/>
      <c r="BG392" s="11"/>
      <c r="BH392" s="11"/>
      <c r="BI392" s="11"/>
      <c r="BJ392" s="11"/>
      <c r="BK392" s="11"/>
      <c r="BL392" s="11"/>
      <c r="BM392" s="11"/>
      <c r="BN392" s="11"/>
      <c r="BO392" s="11"/>
      <c r="BP392" s="11"/>
      <c r="BQ392" s="11"/>
      <c r="BR392" s="11"/>
      <c r="BS392" s="11"/>
      <c r="BT392" s="11"/>
      <c r="BU392" s="11"/>
      <c r="BV392" s="11"/>
      <c r="BW392" s="12"/>
      <c r="BX392" s="688"/>
      <c r="BY392" s="689"/>
      <c r="BZ392" s="688"/>
      <c r="CA392" s="687"/>
      <c r="CB392" s="47"/>
      <c r="CC392" s="47"/>
      <c r="CD392" s="47"/>
      <c r="CE392" s="686"/>
      <c r="CF392" s="682"/>
      <c r="CG392" s="686"/>
      <c r="CH392" s="682"/>
      <c r="CI392" s="688"/>
      <c r="CJ392" s="690" t="s">
        <v>1057</v>
      </c>
      <c r="CK392" s="691" t="s">
        <v>1058</v>
      </c>
      <c r="CL392" s="11"/>
      <c r="CM392" s="11"/>
      <c r="CN392" s="11"/>
      <c r="CO392" s="11"/>
      <c r="CP392" s="12"/>
      <c r="CQ392" s="688"/>
      <c r="CR392" s="48"/>
      <c r="CS392" s="11"/>
      <c r="CT392" s="11"/>
      <c r="CU392" s="11"/>
      <c r="CV392" s="11"/>
      <c r="CW392" s="11"/>
      <c r="CX392" s="11"/>
      <c r="CY392" s="11"/>
      <c r="CZ392" s="11"/>
      <c r="DA392" s="11"/>
      <c r="DB392" s="11"/>
      <c r="DC392" s="11"/>
      <c r="DD392" s="11"/>
      <c r="DE392" s="11"/>
      <c r="DF392" s="11"/>
      <c r="DG392" s="11"/>
      <c r="DH392" s="11"/>
      <c r="DI392" s="11"/>
      <c r="DJ392" s="12"/>
      <c r="DK392" s="688"/>
      <c r="DL392" s="689"/>
      <c r="DM392" s="688"/>
      <c r="DN392" s="687"/>
      <c r="DO392" s="47"/>
      <c r="DP392" s="47"/>
      <c r="DQ392" s="47"/>
      <c r="DR392" s="686"/>
      <c r="DS392" s="682"/>
      <c r="DT392" s="686"/>
      <c r="DU392" s="682"/>
      <c r="DV392" s="688"/>
      <c r="DW392" s="690" t="s">
        <v>1057</v>
      </c>
      <c r="DX392" s="691" t="s">
        <v>1058</v>
      </c>
      <c r="DY392" s="11"/>
      <c r="DZ392" s="11"/>
      <c r="EA392" s="11"/>
      <c r="EB392" s="11"/>
      <c r="EC392" s="12"/>
      <c r="ED392" s="688"/>
      <c r="EE392" s="48"/>
      <c r="EF392" s="11"/>
      <c r="EG392" s="11"/>
      <c r="EH392" s="11"/>
      <c r="EI392" s="11"/>
      <c r="EJ392" s="11"/>
      <c r="EK392" s="11"/>
      <c r="EL392" s="11"/>
      <c r="EM392" s="11"/>
      <c r="EN392" s="11"/>
      <c r="EO392" s="11"/>
      <c r="EP392" s="11"/>
      <c r="EQ392" s="11"/>
      <c r="ER392" s="11"/>
      <c r="ES392" s="11"/>
      <c r="ET392" s="11"/>
      <c r="EU392" s="11"/>
      <c r="EV392" s="11"/>
      <c r="EW392" s="12"/>
      <c r="EX392" s="688"/>
      <c r="EY392" s="689"/>
    </row>
    <row r="393">
      <c r="A393" s="687"/>
      <c r="B393" s="43"/>
      <c r="C393" s="43"/>
      <c r="D393" s="43"/>
      <c r="E393" s="48"/>
      <c r="F393" s="12"/>
      <c r="G393" s="48"/>
      <c r="H393" s="12"/>
      <c r="I393" s="688"/>
      <c r="J393" s="688"/>
      <c r="K393" s="688"/>
      <c r="L393" s="688"/>
      <c r="M393" s="688"/>
      <c r="N393" s="688"/>
      <c r="O393" s="688"/>
      <c r="P393" s="688"/>
      <c r="Q393" s="688"/>
      <c r="R393" s="688"/>
      <c r="S393" s="688"/>
      <c r="T393" s="688"/>
      <c r="U393" s="688"/>
      <c r="V393" s="688"/>
      <c r="W393" s="688"/>
      <c r="X393" s="688"/>
      <c r="Y393" s="688"/>
      <c r="Z393" s="688"/>
      <c r="AA393" s="688"/>
      <c r="AB393" s="688"/>
      <c r="AC393" s="688"/>
      <c r="AD393" s="688"/>
      <c r="AE393" s="688"/>
      <c r="AF393" s="688"/>
      <c r="AG393" s="688"/>
      <c r="AH393" s="688"/>
      <c r="AI393" s="688"/>
      <c r="AJ393" s="688"/>
      <c r="AK393" s="688"/>
      <c r="AL393" s="689"/>
      <c r="AM393" s="688"/>
      <c r="AN393" s="687"/>
      <c r="AO393" s="43"/>
      <c r="AP393" s="43"/>
      <c r="AQ393" s="43"/>
      <c r="AR393" s="48"/>
      <c r="AS393" s="12"/>
      <c r="AT393" s="48"/>
      <c r="AU393" s="12"/>
      <c r="AV393" s="688"/>
      <c r="AW393" s="688"/>
      <c r="AX393" s="688"/>
      <c r="AY393" s="688"/>
      <c r="AZ393" s="688"/>
      <c r="BA393" s="688"/>
      <c r="BB393" s="688"/>
      <c r="BC393" s="688"/>
      <c r="BD393" s="688"/>
      <c r="BE393" s="688"/>
      <c r="BF393" s="688"/>
      <c r="BG393" s="688"/>
      <c r="BH393" s="688"/>
      <c r="BI393" s="688"/>
      <c r="BJ393" s="688"/>
      <c r="BK393" s="688"/>
      <c r="BL393" s="688"/>
      <c r="BM393" s="688"/>
      <c r="BN393" s="688"/>
      <c r="BO393" s="688"/>
      <c r="BP393" s="688"/>
      <c r="BQ393" s="688"/>
      <c r="BR393" s="688"/>
      <c r="BS393" s="688"/>
      <c r="BT393" s="688"/>
      <c r="BU393" s="688"/>
      <c r="BV393" s="688"/>
      <c r="BW393" s="688"/>
      <c r="BX393" s="688"/>
      <c r="BY393" s="689"/>
      <c r="BZ393" s="688"/>
      <c r="CA393" s="687"/>
      <c r="CB393" s="43"/>
      <c r="CC393" s="43"/>
      <c r="CD393" s="43"/>
      <c r="CE393" s="48"/>
      <c r="CF393" s="12"/>
      <c r="CG393" s="48"/>
      <c r="CH393" s="12"/>
      <c r="CI393" s="688"/>
      <c r="CJ393" s="688"/>
      <c r="CK393" s="688"/>
      <c r="CL393" s="688"/>
      <c r="CM393" s="688"/>
      <c r="CN393" s="688"/>
      <c r="CO393" s="688"/>
      <c r="CP393" s="688"/>
      <c r="CQ393" s="688"/>
      <c r="CR393" s="688"/>
      <c r="CS393" s="688"/>
      <c r="CT393" s="688"/>
      <c r="CU393" s="688"/>
      <c r="CV393" s="688"/>
      <c r="CW393" s="688"/>
      <c r="CX393" s="688"/>
      <c r="CY393" s="688"/>
      <c r="CZ393" s="688"/>
      <c r="DA393" s="688"/>
      <c r="DB393" s="688"/>
      <c r="DC393" s="688"/>
      <c r="DD393" s="688"/>
      <c r="DE393" s="688"/>
      <c r="DF393" s="688"/>
      <c r="DG393" s="688"/>
      <c r="DH393" s="688"/>
      <c r="DI393" s="688"/>
      <c r="DJ393" s="688"/>
      <c r="DK393" s="688"/>
      <c r="DL393" s="689"/>
      <c r="DM393" s="688"/>
      <c r="DN393" s="687"/>
      <c r="DO393" s="43"/>
      <c r="DP393" s="43"/>
      <c r="DQ393" s="43"/>
      <c r="DR393" s="48"/>
      <c r="DS393" s="12"/>
      <c r="DT393" s="48"/>
      <c r="DU393" s="12"/>
      <c r="DV393" s="688"/>
      <c r="DW393" s="688"/>
      <c r="DX393" s="688"/>
      <c r="DY393" s="688"/>
      <c r="DZ393" s="688"/>
      <c r="EA393" s="688"/>
      <c r="EB393" s="688"/>
      <c r="EC393" s="688"/>
      <c r="ED393" s="688"/>
      <c r="EE393" s="688"/>
      <c r="EF393" s="688"/>
      <c r="EG393" s="688"/>
      <c r="EH393" s="688"/>
      <c r="EI393" s="688"/>
      <c r="EJ393" s="688"/>
      <c r="EK393" s="688"/>
      <c r="EL393" s="688"/>
      <c r="EM393" s="688"/>
      <c r="EN393" s="688"/>
      <c r="EO393" s="688"/>
      <c r="EP393" s="688"/>
      <c r="EQ393" s="688"/>
      <c r="ER393" s="688"/>
      <c r="ES393" s="688"/>
      <c r="ET393" s="688"/>
      <c r="EU393" s="688"/>
      <c r="EV393" s="688"/>
      <c r="EW393" s="688"/>
      <c r="EX393" s="688"/>
      <c r="EY393" s="689"/>
    </row>
    <row r="394">
      <c r="A394" s="697"/>
      <c r="B394" s="623"/>
      <c r="C394" s="623"/>
      <c r="D394" s="623"/>
      <c r="E394" s="623"/>
      <c r="F394" s="623"/>
      <c r="G394" s="623"/>
      <c r="H394" s="623"/>
      <c r="I394" s="623"/>
      <c r="J394" s="623"/>
      <c r="K394" s="623"/>
      <c r="L394" s="623"/>
      <c r="M394" s="623"/>
      <c r="N394" s="623"/>
      <c r="O394" s="623"/>
      <c r="P394" s="623"/>
      <c r="Q394" s="623"/>
      <c r="R394" s="623"/>
      <c r="S394" s="623"/>
      <c r="T394" s="623"/>
      <c r="U394" s="623"/>
      <c r="V394" s="623"/>
      <c r="W394" s="623"/>
      <c r="X394" s="623"/>
      <c r="Y394" s="623"/>
      <c r="Z394" s="623"/>
      <c r="AA394" s="623"/>
      <c r="AB394" s="623"/>
      <c r="AC394" s="623"/>
      <c r="AD394" s="623"/>
      <c r="AE394" s="623"/>
      <c r="AF394" s="623"/>
      <c r="AG394" s="623"/>
      <c r="AH394" s="623"/>
      <c r="AI394" s="623"/>
      <c r="AJ394" s="623"/>
      <c r="AK394" s="623"/>
      <c r="AL394" s="698"/>
      <c r="AM394" s="623"/>
      <c r="AN394" s="697"/>
      <c r="AO394" s="623"/>
      <c r="AP394" s="623"/>
      <c r="AQ394" s="623"/>
      <c r="AR394" s="623"/>
      <c r="AS394" s="623"/>
      <c r="AT394" s="623"/>
      <c r="AU394" s="623"/>
      <c r="AV394" s="623"/>
      <c r="AW394" s="623"/>
      <c r="AX394" s="623"/>
      <c r="AY394" s="623"/>
      <c r="AZ394" s="623"/>
      <c r="BA394" s="623"/>
      <c r="BB394" s="623"/>
      <c r="BC394" s="623"/>
      <c r="BD394" s="623"/>
      <c r="BE394" s="623"/>
      <c r="BF394" s="623"/>
      <c r="BG394" s="623"/>
      <c r="BH394" s="623"/>
      <c r="BI394" s="623"/>
      <c r="BJ394" s="623"/>
      <c r="BK394" s="623"/>
      <c r="BL394" s="623"/>
      <c r="BM394" s="623"/>
      <c r="BN394" s="623"/>
      <c r="BO394" s="623"/>
      <c r="BP394" s="623"/>
      <c r="BQ394" s="623"/>
      <c r="BR394" s="623"/>
      <c r="BS394" s="623"/>
      <c r="BT394" s="623"/>
      <c r="BU394" s="623"/>
      <c r="BV394" s="623"/>
      <c r="BW394" s="623"/>
      <c r="BX394" s="623"/>
      <c r="BY394" s="698"/>
      <c r="BZ394" s="623"/>
      <c r="CA394" s="697"/>
      <c r="CB394" s="623"/>
      <c r="CC394" s="623"/>
      <c r="CD394" s="623"/>
      <c r="CE394" s="623"/>
      <c r="CF394" s="623"/>
      <c r="CG394" s="623"/>
      <c r="CH394" s="623"/>
      <c r="CI394" s="623"/>
      <c r="CJ394" s="623"/>
      <c r="CK394" s="623"/>
      <c r="CL394" s="623"/>
      <c r="CM394" s="623"/>
      <c r="CN394" s="623"/>
      <c r="CO394" s="623"/>
      <c r="CP394" s="623"/>
      <c r="CQ394" s="623"/>
      <c r="CR394" s="623"/>
      <c r="CS394" s="623"/>
      <c r="CT394" s="623"/>
      <c r="CU394" s="623"/>
      <c r="CV394" s="623"/>
      <c r="CW394" s="623"/>
      <c r="CX394" s="623"/>
      <c r="CY394" s="623"/>
      <c r="CZ394" s="623"/>
      <c r="DA394" s="623"/>
      <c r="DB394" s="623"/>
      <c r="DC394" s="623"/>
      <c r="DD394" s="623"/>
      <c r="DE394" s="623"/>
      <c r="DF394" s="623"/>
      <c r="DG394" s="623"/>
      <c r="DH394" s="623"/>
      <c r="DI394" s="623"/>
      <c r="DJ394" s="623"/>
      <c r="DK394" s="623"/>
      <c r="DL394" s="698"/>
      <c r="DM394" s="623"/>
      <c r="DN394" s="697"/>
      <c r="DO394" s="623"/>
      <c r="DP394" s="623"/>
      <c r="DQ394" s="623"/>
      <c r="DR394" s="623"/>
      <c r="DS394" s="623"/>
      <c r="DT394" s="623"/>
      <c r="DU394" s="623"/>
      <c r="DV394" s="623"/>
      <c r="DW394" s="623"/>
      <c r="DX394" s="623"/>
      <c r="DY394" s="623"/>
      <c r="DZ394" s="623"/>
      <c r="EA394" s="623"/>
      <c r="EB394" s="623"/>
      <c r="EC394" s="623"/>
      <c r="ED394" s="623"/>
      <c r="EE394" s="623"/>
      <c r="EF394" s="623"/>
      <c r="EG394" s="623"/>
      <c r="EH394" s="623"/>
      <c r="EI394" s="623"/>
      <c r="EJ394" s="623"/>
      <c r="EK394" s="623"/>
      <c r="EL394" s="623"/>
      <c r="EM394" s="623"/>
      <c r="EN394" s="623"/>
      <c r="EO394" s="623"/>
      <c r="EP394" s="623"/>
      <c r="EQ394" s="623"/>
      <c r="ER394" s="623"/>
      <c r="ES394" s="623"/>
      <c r="ET394" s="623"/>
      <c r="EU394" s="623"/>
      <c r="EV394" s="623"/>
      <c r="EW394" s="623"/>
      <c r="EX394" s="623"/>
      <c r="EY394" s="698"/>
    </row>
    <row r="395">
      <c r="A395" s="697"/>
      <c r="B395" s="623"/>
      <c r="C395" s="623"/>
      <c r="D395" s="623"/>
      <c r="E395" s="623"/>
      <c r="F395" s="623"/>
      <c r="G395" s="623"/>
      <c r="H395" s="623"/>
      <c r="I395" s="623"/>
      <c r="J395" s="623"/>
      <c r="K395" s="623"/>
      <c r="L395" s="623"/>
      <c r="M395" s="623"/>
      <c r="N395" s="623"/>
      <c r="O395" s="623"/>
      <c r="P395" s="623"/>
      <c r="Q395" s="623"/>
      <c r="R395" s="623"/>
      <c r="S395" s="623"/>
      <c r="T395" s="623"/>
      <c r="U395" s="623"/>
      <c r="V395" s="623"/>
      <c r="W395" s="623"/>
      <c r="X395" s="623"/>
      <c r="Y395" s="623"/>
      <c r="Z395" s="623"/>
      <c r="AA395" s="623"/>
      <c r="AB395" s="623"/>
      <c r="AC395" s="623"/>
      <c r="AD395" s="623"/>
      <c r="AE395" s="623"/>
      <c r="AF395" s="623"/>
      <c r="AG395" s="623"/>
      <c r="AH395" s="623"/>
      <c r="AI395" s="623"/>
      <c r="AJ395" s="623"/>
      <c r="AK395" s="623"/>
      <c r="AL395" s="698"/>
      <c r="AM395" s="623"/>
      <c r="AN395" s="697"/>
      <c r="AO395" s="623"/>
      <c r="AP395" s="623"/>
      <c r="AQ395" s="623"/>
      <c r="AR395" s="623"/>
      <c r="AS395" s="623"/>
      <c r="AT395" s="623"/>
      <c r="AU395" s="623"/>
      <c r="AV395" s="623"/>
      <c r="AW395" s="623"/>
      <c r="AX395" s="623"/>
      <c r="AY395" s="623"/>
      <c r="AZ395" s="623"/>
      <c r="BA395" s="623"/>
      <c r="BB395" s="623"/>
      <c r="BC395" s="623"/>
      <c r="BD395" s="623"/>
      <c r="BE395" s="623"/>
      <c r="BF395" s="623"/>
      <c r="BG395" s="623"/>
      <c r="BH395" s="623"/>
      <c r="BI395" s="623"/>
      <c r="BJ395" s="623"/>
      <c r="BK395" s="623"/>
      <c r="BL395" s="623"/>
      <c r="BM395" s="623"/>
      <c r="BN395" s="623"/>
      <c r="BO395" s="623"/>
      <c r="BP395" s="623"/>
      <c r="BQ395" s="623"/>
      <c r="BR395" s="623"/>
      <c r="BS395" s="623"/>
      <c r="BT395" s="623"/>
      <c r="BU395" s="623"/>
      <c r="BV395" s="623"/>
      <c r="BW395" s="623"/>
      <c r="BX395" s="623"/>
      <c r="BY395" s="698"/>
      <c r="BZ395" s="623"/>
      <c r="CA395" s="697"/>
      <c r="CB395" s="623"/>
      <c r="CC395" s="623"/>
      <c r="CD395" s="623"/>
      <c r="CE395" s="623"/>
      <c r="CF395" s="623"/>
      <c r="CG395" s="623"/>
      <c r="CH395" s="623"/>
      <c r="CI395" s="623"/>
      <c r="CJ395" s="623"/>
      <c r="CK395" s="623"/>
      <c r="CL395" s="623"/>
      <c r="CM395" s="623"/>
      <c r="CN395" s="623"/>
      <c r="CO395" s="623"/>
      <c r="CP395" s="623"/>
      <c r="CQ395" s="623"/>
      <c r="CR395" s="623"/>
      <c r="CS395" s="623"/>
      <c r="CT395" s="623"/>
      <c r="CU395" s="623"/>
      <c r="CV395" s="623"/>
      <c r="CW395" s="623"/>
      <c r="CX395" s="623"/>
      <c r="CY395" s="623"/>
      <c r="CZ395" s="623"/>
      <c r="DA395" s="623"/>
      <c r="DB395" s="623"/>
      <c r="DC395" s="623"/>
      <c r="DD395" s="623"/>
      <c r="DE395" s="623"/>
      <c r="DF395" s="623"/>
      <c r="DG395" s="623"/>
      <c r="DH395" s="623"/>
      <c r="DI395" s="623"/>
      <c r="DJ395" s="623"/>
      <c r="DK395" s="623"/>
      <c r="DL395" s="698"/>
      <c r="DM395" s="623"/>
      <c r="DN395" s="697"/>
      <c r="DO395" s="623"/>
      <c r="DP395" s="623"/>
      <c r="DQ395" s="623"/>
      <c r="DR395" s="623"/>
      <c r="DS395" s="623"/>
      <c r="DT395" s="623"/>
      <c r="DU395" s="623"/>
      <c r="DV395" s="623"/>
      <c r="DW395" s="623"/>
      <c r="DX395" s="623"/>
      <c r="DY395" s="623"/>
      <c r="DZ395" s="623"/>
      <c r="EA395" s="623"/>
      <c r="EB395" s="623"/>
      <c r="EC395" s="623"/>
      <c r="ED395" s="623"/>
      <c r="EE395" s="623"/>
      <c r="EF395" s="623"/>
      <c r="EG395" s="623"/>
      <c r="EH395" s="623"/>
      <c r="EI395" s="623"/>
      <c r="EJ395" s="623"/>
      <c r="EK395" s="623"/>
      <c r="EL395" s="623"/>
      <c r="EM395" s="623"/>
      <c r="EN395" s="623"/>
      <c r="EO395" s="623"/>
      <c r="EP395" s="623"/>
      <c r="EQ395" s="623"/>
      <c r="ER395" s="623"/>
      <c r="ES395" s="623"/>
      <c r="ET395" s="623"/>
      <c r="EU395" s="623"/>
      <c r="EV395" s="623"/>
      <c r="EW395" s="623"/>
      <c r="EX395" s="623"/>
      <c r="EY395" s="698"/>
    </row>
    <row r="396">
      <c r="A396" s="697"/>
      <c r="B396" s="623"/>
      <c r="C396" s="623"/>
      <c r="D396" s="623"/>
      <c r="E396" s="623"/>
      <c r="F396" s="623"/>
      <c r="G396" s="623"/>
      <c r="H396" s="623"/>
      <c r="I396" s="623"/>
      <c r="J396" s="623"/>
      <c r="K396" s="623"/>
      <c r="L396" s="623"/>
      <c r="M396" s="623"/>
      <c r="N396" s="623"/>
      <c r="O396" s="623"/>
      <c r="P396" s="623"/>
      <c r="Q396" s="623"/>
      <c r="R396" s="623"/>
      <c r="S396" s="623"/>
      <c r="T396" s="623"/>
      <c r="U396" s="623"/>
      <c r="V396" s="623"/>
      <c r="W396" s="623"/>
      <c r="X396" s="623"/>
      <c r="Y396" s="623"/>
      <c r="Z396" s="623"/>
      <c r="AA396" s="623"/>
      <c r="AB396" s="623"/>
      <c r="AC396" s="623"/>
      <c r="AD396" s="623"/>
      <c r="AE396" s="623"/>
      <c r="AF396" s="623"/>
      <c r="AG396" s="623"/>
      <c r="AH396" s="623"/>
      <c r="AI396" s="623"/>
      <c r="AJ396" s="623"/>
      <c r="AK396" s="623"/>
      <c r="AL396" s="698"/>
      <c r="AM396" s="623"/>
      <c r="AN396" s="697"/>
      <c r="AO396" s="623"/>
      <c r="AP396" s="623"/>
      <c r="AQ396" s="623"/>
      <c r="AR396" s="623"/>
      <c r="AS396" s="623"/>
      <c r="AT396" s="623"/>
      <c r="AU396" s="623"/>
      <c r="AV396" s="623"/>
      <c r="AW396" s="623"/>
      <c r="AX396" s="623"/>
      <c r="AY396" s="623"/>
      <c r="AZ396" s="623"/>
      <c r="BA396" s="623"/>
      <c r="BB396" s="623"/>
      <c r="BC396" s="623"/>
      <c r="BD396" s="623"/>
      <c r="BE396" s="623"/>
      <c r="BF396" s="623"/>
      <c r="BG396" s="623"/>
      <c r="BH396" s="623"/>
      <c r="BI396" s="623"/>
      <c r="BJ396" s="623"/>
      <c r="BK396" s="623"/>
      <c r="BL396" s="623"/>
      <c r="BM396" s="623"/>
      <c r="BN396" s="623"/>
      <c r="BO396" s="623"/>
      <c r="BP396" s="623"/>
      <c r="BQ396" s="623"/>
      <c r="BR396" s="623"/>
      <c r="BS396" s="623"/>
      <c r="BT396" s="623"/>
      <c r="BU396" s="623"/>
      <c r="BV396" s="623"/>
      <c r="BW396" s="623"/>
      <c r="BX396" s="623"/>
      <c r="BY396" s="698"/>
      <c r="BZ396" s="623"/>
      <c r="CA396" s="697"/>
      <c r="CB396" s="623"/>
      <c r="CC396" s="623"/>
      <c r="CD396" s="623"/>
      <c r="CE396" s="623"/>
      <c r="CF396" s="623"/>
      <c r="CG396" s="623"/>
      <c r="CH396" s="623"/>
      <c r="CI396" s="623"/>
      <c r="CJ396" s="623"/>
      <c r="CK396" s="623"/>
      <c r="CL396" s="623"/>
      <c r="CM396" s="623"/>
      <c r="CN396" s="623"/>
      <c r="CO396" s="623"/>
      <c r="CP396" s="623"/>
      <c r="CQ396" s="623"/>
      <c r="CR396" s="623"/>
      <c r="CS396" s="623"/>
      <c r="CT396" s="623"/>
      <c r="CU396" s="623"/>
      <c r="CV396" s="623"/>
      <c r="CW396" s="623"/>
      <c r="CX396" s="623"/>
      <c r="CY396" s="623"/>
      <c r="CZ396" s="623"/>
      <c r="DA396" s="623"/>
      <c r="DB396" s="623"/>
      <c r="DC396" s="623"/>
      <c r="DD396" s="623"/>
      <c r="DE396" s="623"/>
      <c r="DF396" s="623"/>
      <c r="DG396" s="623"/>
      <c r="DH396" s="623"/>
      <c r="DI396" s="623"/>
      <c r="DJ396" s="623"/>
      <c r="DK396" s="623"/>
      <c r="DL396" s="698"/>
      <c r="DM396" s="623"/>
      <c r="DN396" s="697"/>
      <c r="DO396" s="623"/>
      <c r="DP396" s="623"/>
      <c r="DQ396" s="623"/>
      <c r="DR396" s="623"/>
      <c r="DS396" s="623"/>
      <c r="DT396" s="623"/>
      <c r="DU396" s="623"/>
      <c r="DV396" s="623"/>
      <c r="DW396" s="623"/>
      <c r="DX396" s="623"/>
      <c r="DY396" s="623"/>
      <c r="DZ396" s="623"/>
      <c r="EA396" s="623"/>
      <c r="EB396" s="623"/>
      <c r="EC396" s="623"/>
      <c r="ED396" s="623"/>
      <c r="EE396" s="623"/>
      <c r="EF396" s="623"/>
      <c r="EG396" s="623"/>
      <c r="EH396" s="623"/>
      <c r="EI396" s="623"/>
      <c r="EJ396" s="623"/>
      <c r="EK396" s="623"/>
      <c r="EL396" s="623"/>
      <c r="EM396" s="623"/>
      <c r="EN396" s="623"/>
      <c r="EO396" s="623"/>
      <c r="EP396" s="623"/>
      <c r="EQ396" s="623"/>
      <c r="ER396" s="623"/>
      <c r="ES396" s="623"/>
      <c r="ET396" s="623"/>
      <c r="EU396" s="623"/>
      <c r="EV396" s="623"/>
      <c r="EW396" s="623"/>
      <c r="EX396" s="623"/>
      <c r="EY396" s="698"/>
    </row>
    <row r="397">
      <c r="A397" s="692" t="s">
        <v>1059</v>
      </c>
      <c r="P397" s="693"/>
      <c r="Q397" s="627"/>
      <c r="R397" s="627"/>
      <c r="S397" s="627"/>
      <c r="T397" s="627"/>
      <c r="U397" s="627"/>
      <c r="V397" s="627"/>
      <c r="W397" s="627"/>
      <c r="X397" s="627"/>
      <c r="Y397" s="627"/>
      <c r="Z397" s="627"/>
      <c r="AA397" s="627"/>
      <c r="AB397" s="627"/>
      <c r="AC397" s="627"/>
      <c r="AD397" s="627"/>
      <c r="AE397" s="627"/>
      <c r="AF397" s="627"/>
      <c r="AG397" s="627"/>
      <c r="AH397" s="627"/>
      <c r="AI397" s="627"/>
      <c r="AJ397" s="627"/>
      <c r="AK397" s="627"/>
      <c r="AL397" s="626"/>
      <c r="AM397" s="626"/>
      <c r="AN397" s="625" t="s">
        <v>1059</v>
      </c>
      <c r="BC397" s="693"/>
      <c r="BD397" s="706"/>
      <c r="BE397" s="627"/>
      <c r="BF397" s="627"/>
      <c r="BG397" s="627"/>
      <c r="BH397" s="627"/>
      <c r="BI397" s="627"/>
      <c r="BJ397" s="627"/>
      <c r="BK397" s="627"/>
      <c r="BL397" s="627"/>
      <c r="BM397" s="627"/>
      <c r="BN397" s="627"/>
      <c r="BO397" s="627"/>
      <c r="BP397" s="627"/>
      <c r="BQ397" s="627"/>
      <c r="BR397" s="627"/>
      <c r="BS397" s="627"/>
      <c r="BT397" s="627"/>
      <c r="BU397" s="627"/>
      <c r="BV397" s="627"/>
      <c r="BW397" s="627"/>
      <c r="BX397" s="627"/>
      <c r="BY397" s="626"/>
      <c r="BZ397" s="626"/>
      <c r="CA397" s="625" t="s">
        <v>1059</v>
      </c>
      <c r="CP397" s="693"/>
      <c r="CQ397" s="706"/>
      <c r="CR397" s="627"/>
      <c r="CS397" s="627"/>
      <c r="CT397" s="627"/>
      <c r="CU397" s="627"/>
      <c r="CV397" s="627"/>
      <c r="CW397" s="627"/>
      <c r="CX397" s="627"/>
      <c r="CY397" s="627"/>
      <c r="CZ397" s="627"/>
      <c r="DA397" s="627"/>
      <c r="DB397" s="627"/>
      <c r="DC397" s="627"/>
      <c r="DD397" s="627"/>
      <c r="DE397" s="627"/>
      <c r="DF397" s="627"/>
      <c r="DG397" s="627"/>
      <c r="DH397" s="627"/>
      <c r="DI397" s="627"/>
      <c r="DJ397" s="627"/>
      <c r="DK397" s="627"/>
      <c r="DL397" s="626"/>
      <c r="DM397" s="626"/>
      <c r="DN397" s="625" t="s">
        <v>1059</v>
      </c>
      <c r="EC397" s="693"/>
      <c r="ED397" s="706"/>
      <c r="EE397" s="627"/>
      <c r="EF397" s="627"/>
      <c r="EG397" s="627"/>
      <c r="EH397" s="627"/>
      <c r="EI397" s="627"/>
      <c r="EJ397" s="627"/>
      <c r="EK397" s="627"/>
      <c r="EL397" s="627"/>
      <c r="EM397" s="627"/>
      <c r="EN397" s="627"/>
      <c r="EO397" s="627"/>
      <c r="EP397" s="627"/>
      <c r="EQ397" s="627"/>
      <c r="ER397" s="627"/>
      <c r="ES397" s="627"/>
      <c r="ET397" s="627"/>
      <c r="EU397" s="627"/>
      <c r="EV397" s="627"/>
      <c r="EW397" s="627"/>
      <c r="EX397" s="627"/>
      <c r="EY397" s="626"/>
    </row>
    <row r="398">
      <c r="A398" s="697"/>
      <c r="B398" s="623"/>
      <c r="C398" s="623"/>
      <c r="D398" s="623"/>
      <c r="E398" s="623"/>
      <c r="F398" s="623"/>
      <c r="G398" s="623"/>
      <c r="H398" s="623"/>
      <c r="I398" s="623"/>
      <c r="J398" s="623"/>
      <c r="K398" s="623"/>
      <c r="L398" s="623"/>
      <c r="M398" s="623"/>
      <c r="N398" s="623"/>
      <c r="O398" s="623"/>
      <c r="P398" s="623"/>
      <c r="Q398" s="623"/>
      <c r="R398" s="623"/>
      <c r="S398" s="623"/>
      <c r="T398" s="623"/>
      <c r="U398" s="623"/>
      <c r="V398" s="623"/>
      <c r="W398" s="623"/>
      <c r="X398" s="623"/>
      <c r="Y398" s="623"/>
      <c r="Z398" s="623"/>
      <c r="AA398" s="623"/>
      <c r="AB398" s="623"/>
      <c r="AC398" s="623"/>
      <c r="AD398" s="623"/>
      <c r="AE398" s="623"/>
      <c r="AF398" s="623"/>
      <c r="AG398" s="623"/>
      <c r="AH398" s="623"/>
      <c r="AI398" s="623"/>
      <c r="AJ398" s="623"/>
      <c r="AK398" s="623"/>
      <c r="AL398" s="698"/>
      <c r="AM398" s="623"/>
      <c r="AN398" s="697"/>
      <c r="AO398" s="623"/>
      <c r="AP398" s="623"/>
      <c r="AQ398" s="623"/>
      <c r="AR398" s="623"/>
      <c r="AS398" s="623"/>
      <c r="AT398" s="623"/>
      <c r="AU398" s="623"/>
      <c r="AV398" s="623"/>
      <c r="AW398" s="623"/>
      <c r="AX398" s="623"/>
      <c r="AY398" s="623"/>
      <c r="AZ398" s="623"/>
      <c r="BA398" s="623"/>
      <c r="BB398" s="623"/>
      <c r="BC398" s="623"/>
      <c r="BD398" s="623"/>
      <c r="BE398" s="623"/>
      <c r="BF398" s="623"/>
      <c r="BG398" s="623"/>
      <c r="BH398" s="623"/>
      <c r="BI398" s="623"/>
      <c r="BJ398" s="623"/>
      <c r="BK398" s="623"/>
      <c r="BL398" s="623"/>
      <c r="BM398" s="623"/>
      <c r="BN398" s="623"/>
      <c r="BO398" s="623"/>
      <c r="BP398" s="623"/>
      <c r="BQ398" s="623"/>
      <c r="BR398" s="623"/>
      <c r="BS398" s="623"/>
      <c r="BT398" s="623"/>
      <c r="BU398" s="623"/>
      <c r="BV398" s="623"/>
      <c r="BW398" s="623"/>
      <c r="BX398" s="623"/>
      <c r="BY398" s="698"/>
      <c r="BZ398" s="623"/>
      <c r="CA398" s="697"/>
      <c r="CB398" s="623"/>
      <c r="CC398" s="623"/>
      <c r="CD398" s="623"/>
      <c r="CE398" s="623"/>
      <c r="CF398" s="623"/>
      <c r="CG398" s="623"/>
      <c r="CH398" s="623"/>
      <c r="CI398" s="623"/>
      <c r="CJ398" s="623"/>
      <c r="CK398" s="623"/>
      <c r="CL398" s="623"/>
      <c r="CM398" s="623"/>
      <c r="CN398" s="623"/>
      <c r="CO398" s="623"/>
      <c r="CP398" s="623"/>
      <c r="CQ398" s="623"/>
      <c r="CR398" s="623"/>
      <c r="CS398" s="623"/>
      <c r="CT398" s="623"/>
      <c r="CU398" s="623"/>
      <c r="CV398" s="623"/>
      <c r="CW398" s="623"/>
      <c r="CX398" s="623"/>
      <c r="CY398" s="623"/>
      <c r="CZ398" s="623"/>
      <c r="DA398" s="623"/>
      <c r="DB398" s="623"/>
      <c r="DC398" s="623"/>
      <c r="DD398" s="623"/>
      <c r="DE398" s="623"/>
      <c r="DF398" s="623"/>
      <c r="DG398" s="623"/>
      <c r="DH398" s="623"/>
      <c r="DI398" s="623"/>
      <c r="DJ398" s="623"/>
      <c r="DK398" s="623"/>
      <c r="DL398" s="698"/>
      <c r="DM398" s="623"/>
      <c r="DN398" s="697"/>
      <c r="DO398" s="623"/>
      <c r="DP398" s="623"/>
      <c r="DQ398" s="623"/>
      <c r="DR398" s="623"/>
      <c r="DS398" s="623"/>
      <c r="DT398" s="623"/>
      <c r="DU398" s="623"/>
      <c r="DV398" s="623"/>
      <c r="DW398" s="623"/>
      <c r="DX398" s="623"/>
      <c r="DY398" s="623"/>
      <c r="DZ398" s="623"/>
      <c r="EA398" s="623"/>
      <c r="EB398" s="623"/>
      <c r="EC398" s="623"/>
      <c r="ED398" s="623"/>
      <c r="EE398" s="623"/>
      <c r="EF398" s="623"/>
      <c r="EG398" s="623"/>
      <c r="EH398" s="623"/>
      <c r="EI398" s="623"/>
      <c r="EJ398" s="623"/>
      <c r="EK398" s="623"/>
      <c r="EL398" s="623"/>
      <c r="EM398" s="623"/>
      <c r="EN398" s="623"/>
      <c r="EO398" s="623"/>
      <c r="EP398" s="623"/>
      <c r="EQ398" s="623"/>
      <c r="ER398" s="623"/>
      <c r="ES398" s="623"/>
      <c r="ET398" s="623"/>
      <c r="EU398" s="623"/>
      <c r="EV398" s="623"/>
      <c r="EW398" s="623"/>
      <c r="EX398" s="623"/>
      <c r="EY398" s="698"/>
    </row>
    <row r="399">
      <c r="A399" s="699"/>
      <c r="B399" s="700"/>
      <c r="C399" s="700"/>
      <c r="D399" s="700"/>
      <c r="E399" s="700"/>
      <c r="F399" s="700"/>
      <c r="G399" s="700"/>
      <c r="H399" s="700"/>
      <c r="I399" s="700"/>
      <c r="J399" s="700"/>
      <c r="K399" s="700"/>
      <c r="L399" s="700"/>
      <c r="M399" s="700"/>
      <c r="N399" s="700"/>
      <c r="O399" s="700"/>
      <c r="P399" s="700"/>
      <c r="Q399" s="700"/>
      <c r="R399" s="700"/>
      <c r="S399" s="701" t="s">
        <v>1060</v>
      </c>
      <c r="T399" s="702"/>
      <c r="U399" s="702"/>
      <c r="V399" s="702"/>
      <c r="W399" s="702"/>
      <c r="X399" s="702"/>
      <c r="Y399" s="702"/>
      <c r="Z399" s="702"/>
      <c r="AA399" s="700"/>
      <c r="AB399" s="700"/>
      <c r="AC399" s="701" t="s">
        <v>1061</v>
      </c>
      <c r="AD399" s="702"/>
      <c r="AE399" s="702"/>
      <c r="AF399" s="702"/>
      <c r="AG399" s="702"/>
      <c r="AH399" s="702"/>
      <c r="AI399" s="702"/>
      <c r="AJ399" s="700"/>
      <c r="AK399" s="700"/>
      <c r="AL399" s="703"/>
      <c r="AM399" s="623"/>
      <c r="AN399" s="699"/>
      <c r="AO399" s="700"/>
      <c r="AP399" s="700"/>
      <c r="AQ399" s="700"/>
      <c r="AR399" s="700"/>
      <c r="AS399" s="700"/>
      <c r="AT399" s="700"/>
      <c r="AU399" s="700"/>
      <c r="AV399" s="700"/>
      <c r="AW399" s="700"/>
      <c r="AX399" s="700"/>
      <c r="AY399" s="700"/>
      <c r="AZ399" s="700"/>
      <c r="BA399" s="700"/>
      <c r="BB399" s="700"/>
      <c r="BC399" s="700"/>
      <c r="BD399" s="700"/>
      <c r="BE399" s="700"/>
      <c r="BF399" s="701" t="s">
        <v>1060</v>
      </c>
      <c r="BG399" s="702"/>
      <c r="BH399" s="702"/>
      <c r="BI399" s="702"/>
      <c r="BJ399" s="702"/>
      <c r="BK399" s="702"/>
      <c r="BL399" s="702"/>
      <c r="BM399" s="702"/>
      <c r="BN399" s="700"/>
      <c r="BO399" s="700"/>
      <c r="BP399" s="701" t="s">
        <v>1061</v>
      </c>
      <c r="BQ399" s="702"/>
      <c r="BR399" s="702"/>
      <c r="BS399" s="702"/>
      <c r="BT399" s="702"/>
      <c r="BU399" s="702"/>
      <c r="BV399" s="702"/>
      <c r="BW399" s="700"/>
      <c r="BX399" s="700"/>
      <c r="BY399" s="703"/>
      <c r="BZ399" s="623"/>
      <c r="CA399" s="699"/>
      <c r="CB399" s="700"/>
      <c r="CC399" s="700"/>
      <c r="CD399" s="700"/>
      <c r="CE399" s="700"/>
      <c r="CF399" s="700"/>
      <c r="CG399" s="700"/>
      <c r="CH399" s="700"/>
      <c r="CI399" s="700"/>
      <c r="CJ399" s="700"/>
      <c r="CK399" s="700"/>
      <c r="CL399" s="700"/>
      <c r="CM399" s="700"/>
      <c r="CN399" s="700"/>
      <c r="CO399" s="700"/>
      <c r="CP399" s="700"/>
      <c r="CQ399" s="700"/>
      <c r="CR399" s="700"/>
      <c r="CS399" s="701" t="s">
        <v>1060</v>
      </c>
      <c r="CT399" s="702"/>
      <c r="CU399" s="702"/>
      <c r="CV399" s="702"/>
      <c r="CW399" s="702"/>
      <c r="CX399" s="702"/>
      <c r="CY399" s="702"/>
      <c r="CZ399" s="702"/>
      <c r="DA399" s="700"/>
      <c r="DB399" s="700"/>
      <c r="DC399" s="701" t="s">
        <v>1061</v>
      </c>
      <c r="DD399" s="702"/>
      <c r="DE399" s="702"/>
      <c r="DF399" s="702"/>
      <c r="DG399" s="702"/>
      <c r="DH399" s="702"/>
      <c r="DI399" s="702"/>
      <c r="DJ399" s="700"/>
      <c r="DK399" s="700"/>
      <c r="DL399" s="703"/>
      <c r="DM399" s="623"/>
      <c r="DN399" s="699"/>
      <c r="DO399" s="700"/>
      <c r="DP399" s="700"/>
      <c r="DQ399" s="700"/>
      <c r="DR399" s="700"/>
      <c r="DS399" s="700"/>
      <c r="DT399" s="700"/>
      <c r="DU399" s="700"/>
      <c r="DV399" s="700"/>
      <c r="DW399" s="700"/>
      <c r="DX399" s="700"/>
      <c r="DY399" s="700"/>
      <c r="DZ399" s="700"/>
      <c r="EA399" s="700"/>
      <c r="EB399" s="700"/>
      <c r="EC399" s="700"/>
      <c r="ED399" s="700"/>
      <c r="EE399" s="700"/>
      <c r="EF399" s="701" t="s">
        <v>1060</v>
      </c>
      <c r="EG399" s="702"/>
      <c r="EH399" s="702"/>
      <c r="EI399" s="702"/>
      <c r="EJ399" s="702"/>
      <c r="EK399" s="702"/>
      <c r="EL399" s="702"/>
      <c r="EM399" s="702"/>
      <c r="EN399" s="700"/>
      <c r="EO399" s="700"/>
      <c r="EP399" s="701" t="s">
        <v>1061</v>
      </c>
      <c r="EQ399" s="702"/>
      <c r="ER399" s="702"/>
      <c r="ES399" s="702"/>
      <c r="ET399" s="702"/>
      <c r="EU399" s="702"/>
      <c r="EV399" s="702"/>
      <c r="EW399" s="700"/>
      <c r="EX399" s="700"/>
      <c r="EY399" s="703"/>
    </row>
    <row r="400">
      <c r="A400" s="623"/>
      <c r="B400" s="623"/>
      <c r="C400" s="623"/>
      <c r="D400" s="623"/>
      <c r="E400" s="623"/>
      <c r="F400" s="623"/>
      <c r="G400" s="623"/>
      <c r="H400" s="623"/>
      <c r="I400" s="623"/>
      <c r="J400" s="623"/>
      <c r="K400" s="623"/>
      <c r="L400" s="623"/>
      <c r="M400" s="623"/>
      <c r="N400" s="623"/>
      <c r="O400" s="623"/>
      <c r="P400" s="623"/>
      <c r="Q400" s="623"/>
      <c r="R400" s="623"/>
      <c r="S400" s="704"/>
      <c r="T400" s="704"/>
      <c r="U400" s="704"/>
      <c r="V400" s="704"/>
      <c r="W400" s="704"/>
      <c r="X400" s="704"/>
      <c r="Y400" s="704"/>
      <c r="Z400" s="704"/>
      <c r="AA400" s="623"/>
      <c r="AB400" s="623"/>
      <c r="AC400" s="704"/>
      <c r="AD400" s="704"/>
      <c r="AE400" s="704"/>
      <c r="AF400" s="704"/>
      <c r="AG400" s="704"/>
      <c r="AH400" s="704"/>
      <c r="AI400" s="704"/>
      <c r="AJ400" s="623"/>
      <c r="AK400" s="623"/>
      <c r="AL400" s="623"/>
      <c r="AM400" s="623"/>
      <c r="AN400" s="623"/>
      <c r="AO400" s="623"/>
      <c r="AP400" s="623"/>
      <c r="AQ400" s="623"/>
      <c r="AR400" s="623"/>
      <c r="AS400" s="623"/>
      <c r="AT400" s="623"/>
      <c r="AU400" s="623"/>
      <c r="AV400" s="623"/>
      <c r="AW400" s="623"/>
      <c r="AX400" s="623"/>
      <c r="AY400" s="623"/>
      <c r="AZ400" s="623"/>
      <c r="BA400" s="623"/>
      <c r="BB400" s="623"/>
      <c r="BC400" s="623"/>
      <c r="BD400" s="623"/>
      <c r="BE400" s="623"/>
      <c r="BF400" s="704"/>
      <c r="BG400" s="704"/>
      <c r="BH400" s="704"/>
      <c r="BI400" s="704"/>
      <c r="BJ400" s="704"/>
      <c r="BK400" s="704"/>
      <c r="BL400" s="704"/>
      <c r="BM400" s="704"/>
      <c r="BN400" s="623"/>
      <c r="BO400" s="623"/>
      <c r="BP400" s="704"/>
      <c r="BQ400" s="704"/>
      <c r="BR400" s="704"/>
      <c r="BS400" s="704"/>
      <c r="BT400" s="704"/>
      <c r="BU400" s="704"/>
      <c r="BV400" s="704"/>
      <c r="BW400" s="623"/>
      <c r="BX400" s="623"/>
      <c r="BY400" s="623"/>
      <c r="BZ400" s="623"/>
      <c r="CA400" s="623"/>
      <c r="CB400" s="623"/>
      <c r="CC400" s="623"/>
      <c r="CD400" s="623"/>
      <c r="CE400" s="623"/>
      <c r="CF400" s="623"/>
      <c r="CG400" s="623"/>
      <c r="CH400" s="623"/>
      <c r="CI400" s="623"/>
      <c r="CJ400" s="623"/>
      <c r="CK400" s="623"/>
      <c r="CL400" s="623"/>
      <c r="CM400" s="623"/>
      <c r="CN400" s="623"/>
      <c r="CO400" s="623"/>
      <c r="CP400" s="623"/>
      <c r="CQ400" s="623"/>
      <c r="CR400" s="623"/>
      <c r="CS400" s="704"/>
      <c r="CT400" s="704"/>
      <c r="CU400" s="704"/>
      <c r="CV400" s="704"/>
      <c r="CW400" s="704"/>
      <c r="CX400" s="704"/>
      <c r="CY400" s="704"/>
      <c r="CZ400" s="704"/>
      <c r="DA400" s="623"/>
      <c r="DB400" s="623"/>
      <c r="DC400" s="704"/>
      <c r="DD400" s="704"/>
      <c r="DE400" s="704"/>
      <c r="DF400" s="704"/>
      <c r="DG400" s="704"/>
      <c r="DH400" s="704"/>
      <c r="DI400" s="704"/>
      <c r="DJ400" s="623"/>
      <c r="DK400" s="623"/>
      <c r="DL400" s="623"/>
      <c r="DM400" s="623"/>
      <c r="DN400" s="623"/>
      <c r="DO400" s="623"/>
      <c r="DP400" s="623"/>
      <c r="DQ400" s="623"/>
      <c r="DR400" s="623"/>
      <c r="DS400" s="623"/>
      <c r="DT400" s="623"/>
      <c r="DU400" s="623"/>
      <c r="DV400" s="623"/>
      <c r="DW400" s="623"/>
      <c r="DX400" s="623"/>
      <c r="DY400" s="623"/>
      <c r="DZ400" s="623"/>
      <c r="EA400" s="623"/>
      <c r="EB400" s="623"/>
      <c r="EC400" s="623"/>
      <c r="ED400" s="623"/>
      <c r="EE400" s="623"/>
      <c r="EF400" s="704"/>
      <c r="EG400" s="704"/>
      <c r="EH400" s="704"/>
      <c r="EI400" s="704"/>
      <c r="EJ400" s="704"/>
      <c r="EK400" s="704"/>
      <c r="EL400" s="704"/>
      <c r="EM400" s="704"/>
      <c r="EN400" s="623"/>
      <c r="EO400" s="623"/>
      <c r="EP400" s="704"/>
      <c r="EQ400" s="704"/>
      <c r="ER400" s="704"/>
      <c r="ES400" s="704"/>
      <c r="ET400" s="704"/>
      <c r="EU400" s="704"/>
      <c r="EV400" s="704"/>
      <c r="EW400" s="623"/>
      <c r="EX400" s="623"/>
      <c r="EY400" s="623"/>
    </row>
    <row r="401">
      <c r="A401" s="620"/>
      <c r="B401" s="621"/>
      <c r="C401" s="621"/>
      <c r="D401" s="621"/>
      <c r="E401" s="621"/>
      <c r="F401" s="621"/>
      <c r="G401" s="621"/>
      <c r="H401" s="621"/>
      <c r="I401" s="621"/>
      <c r="J401" s="621"/>
      <c r="K401" s="621"/>
      <c r="L401" s="621"/>
      <c r="M401" s="621"/>
      <c r="N401" s="621"/>
      <c r="O401" s="621"/>
      <c r="P401" s="621"/>
      <c r="Q401" s="621"/>
      <c r="R401" s="621"/>
      <c r="S401" s="621"/>
      <c r="T401" s="621"/>
      <c r="U401" s="621"/>
      <c r="V401" s="621"/>
      <c r="W401" s="621"/>
      <c r="X401" s="621"/>
      <c r="Y401" s="621"/>
      <c r="Z401" s="621"/>
      <c r="AA401" s="621"/>
      <c r="AB401" s="621"/>
      <c r="AC401" s="621"/>
      <c r="AD401" s="621"/>
      <c r="AE401" s="621"/>
      <c r="AF401" s="621"/>
      <c r="AG401" s="621"/>
      <c r="AH401" s="621"/>
      <c r="AI401" s="621"/>
      <c r="AJ401" s="621"/>
      <c r="AK401" s="621"/>
      <c r="AL401" s="622"/>
      <c r="AM401" s="623"/>
      <c r="AN401" s="620"/>
      <c r="AO401" s="621"/>
      <c r="AP401" s="621"/>
      <c r="AQ401" s="621"/>
      <c r="AR401" s="621"/>
      <c r="AS401" s="621"/>
      <c r="AT401" s="621"/>
      <c r="AU401" s="621"/>
      <c r="AV401" s="621"/>
      <c r="AW401" s="621"/>
      <c r="AX401" s="621"/>
      <c r="AY401" s="621"/>
      <c r="AZ401" s="621"/>
      <c r="BA401" s="621"/>
      <c r="BB401" s="621"/>
      <c r="BC401" s="621"/>
      <c r="BD401" s="621"/>
      <c r="BE401" s="621"/>
      <c r="BF401" s="621"/>
      <c r="BG401" s="621"/>
      <c r="BH401" s="621"/>
      <c r="BI401" s="621"/>
      <c r="BJ401" s="621"/>
      <c r="BK401" s="621"/>
      <c r="BL401" s="621"/>
      <c r="BM401" s="621"/>
      <c r="BN401" s="621"/>
      <c r="BO401" s="621"/>
      <c r="BP401" s="621"/>
      <c r="BQ401" s="621"/>
      <c r="BR401" s="621"/>
      <c r="BS401" s="621"/>
      <c r="BT401" s="621"/>
      <c r="BU401" s="621"/>
      <c r="BV401" s="621"/>
      <c r="BW401" s="621"/>
      <c r="BX401" s="621"/>
      <c r="BY401" s="622"/>
      <c r="BZ401" s="623"/>
      <c r="CA401" s="620"/>
      <c r="CB401" s="621"/>
      <c r="CC401" s="621"/>
      <c r="CD401" s="621"/>
      <c r="CE401" s="621"/>
      <c r="CF401" s="621"/>
      <c r="CG401" s="621"/>
      <c r="CH401" s="621"/>
      <c r="CI401" s="621"/>
      <c r="CJ401" s="621"/>
      <c r="CK401" s="621"/>
      <c r="CL401" s="621"/>
      <c r="CM401" s="621"/>
      <c r="CN401" s="621"/>
      <c r="CO401" s="621"/>
      <c r="CP401" s="621"/>
      <c r="CQ401" s="621"/>
      <c r="CR401" s="621"/>
      <c r="CS401" s="621"/>
      <c r="CT401" s="621"/>
      <c r="CU401" s="621"/>
      <c r="CV401" s="621"/>
      <c r="CW401" s="621"/>
      <c r="CX401" s="621"/>
      <c r="CY401" s="621"/>
      <c r="CZ401" s="621"/>
      <c r="DA401" s="621"/>
      <c r="DB401" s="621"/>
      <c r="DC401" s="621"/>
      <c r="DD401" s="621"/>
      <c r="DE401" s="621"/>
      <c r="DF401" s="621"/>
      <c r="DG401" s="621"/>
      <c r="DH401" s="621"/>
      <c r="DI401" s="621"/>
      <c r="DJ401" s="621"/>
      <c r="DK401" s="621"/>
      <c r="DL401" s="622"/>
      <c r="DM401" s="623"/>
      <c r="DN401" s="620"/>
      <c r="DO401" s="621"/>
      <c r="DP401" s="621"/>
      <c r="DQ401" s="621"/>
      <c r="DR401" s="621"/>
      <c r="DS401" s="621"/>
      <c r="DT401" s="621"/>
      <c r="DU401" s="621"/>
      <c r="DV401" s="621"/>
      <c r="DW401" s="621"/>
      <c r="DX401" s="621"/>
      <c r="DY401" s="621"/>
      <c r="DZ401" s="621"/>
      <c r="EA401" s="621"/>
      <c r="EB401" s="621"/>
      <c r="EC401" s="621"/>
      <c r="ED401" s="621"/>
      <c r="EE401" s="621"/>
      <c r="EF401" s="621"/>
      <c r="EG401" s="621"/>
      <c r="EH401" s="621"/>
      <c r="EI401" s="621"/>
      <c r="EJ401" s="621"/>
      <c r="EK401" s="621"/>
      <c r="EL401" s="621"/>
      <c r="EM401" s="621"/>
      <c r="EN401" s="621"/>
      <c r="EO401" s="621"/>
      <c r="EP401" s="621"/>
      <c r="EQ401" s="621"/>
      <c r="ER401" s="621"/>
      <c r="ES401" s="621"/>
      <c r="ET401" s="621"/>
      <c r="EU401" s="621"/>
      <c r="EV401" s="621"/>
      <c r="EW401" s="621"/>
      <c r="EX401" s="621"/>
      <c r="EY401" s="622"/>
    </row>
    <row r="402">
      <c r="A402" s="624"/>
      <c r="B402" s="625" t="s">
        <v>1003</v>
      </c>
      <c r="AL402" s="626"/>
      <c r="AM402" s="626"/>
      <c r="AN402" s="627"/>
      <c r="AO402" s="625" t="s">
        <v>1003</v>
      </c>
      <c r="BY402" s="626"/>
      <c r="BZ402" s="626"/>
      <c r="CA402" s="627"/>
      <c r="CB402" s="625" t="s">
        <v>1003</v>
      </c>
      <c r="DL402" s="626"/>
      <c r="DM402" s="626"/>
      <c r="DN402" s="627"/>
      <c r="DO402" s="625" t="s">
        <v>1003</v>
      </c>
      <c r="EY402" s="626"/>
    </row>
    <row r="403">
      <c r="A403" s="628"/>
      <c r="B403" s="629" t="s">
        <v>1004</v>
      </c>
      <c r="AL403" s="630"/>
      <c r="AM403" s="629"/>
      <c r="AN403" s="628"/>
      <c r="AO403" s="629" t="s">
        <v>1004</v>
      </c>
      <c r="BY403" s="630"/>
      <c r="BZ403" s="629"/>
      <c r="CA403" s="628"/>
      <c r="CB403" s="629" t="s">
        <v>1004</v>
      </c>
      <c r="DL403" s="630"/>
      <c r="DM403" s="629"/>
      <c r="DN403" s="628"/>
      <c r="DO403" s="629" t="s">
        <v>1004</v>
      </c>
      <c r="EY403" s="630"/>
    </row>
    <row r="404">
      <c r="A404" s="718"/>
      <c r="B404" s="719" t="s">
        <v>1063</v>
      </c>
      <c r="AL404" s="720"/>
      <c r="AM404" s="721"/>
      <c r="AN404" s="718"/>
      <c r="AO404" s="631" t="s">
        <v>1063</v>
      </c>
      <c r="BY404" s="720"/>
      <c r="BZ404" s="721"/>
      <c r="CA404" s="718"/>
      <c r="CB404" s="631" t="s">
        <v>1063</v>
      </c>
      <c r="DL404" s="720"/>
      <c r="DM404" s="721"/>
      <c r="DN404" s="718"/>
      <c r="DO404" s="631" t="s">
        <v>1063</v>
      </c>
      <c r="EY404" s="720"/>
    </row>
    <row r="405">
      <c r="A405" s="628"/>
      <c r="B405" s="633"/>
      <c r="C405" s="633"/>
      <c r="D405" s="633"/>
      <c r="E405" s="633"/>
      <c r="F405" s="633"/>
      <c r="G405" s="633"/>
      <c r="H405" s="633"/>
      <c r="I405" s="633"/>
      <c r="J405" s="633"/>
      <c r="K405" s="633"/>
      <c r="L405" s="633"/>
      <c r="M405" s="633"/>
      <c r="N405" s="633"/>
      <c r="O405" s="633"/>
      <c r="P405" s="633"/>
      <c r="Q405" s="633"/>
      <c r="R405" s="633"/>
      <c r="S405" s="633"/>
      <c r="T405" s="633"/>
      <c r="U405" s="633"/>
      <c r="V405" s="633"/>
      <c r="W405" s="633"/>
      <c r="X405" s="633"/>
      <c r="Y405" s="633"/>
      <c r="Z405" s="633"/>
      <c r="AA405" s="633"/>
      <c r="AB405" s="633"/>
      <c r="AC405" s="633"/>
      <c r="AD405" s="633"/>
      <c r="AE405" s="633"/>
      <c r="AF405" s="633"/>
      <c r="AG405" s="633"/>
      <c r="AH405" s="633"/>
      <c r="AI405" s="633"/>
      <c r="AJ405" s="633"/>
      <c r="AK405" s="633"/>
      <c r="AL405" s="632"/>
      <c r="AM405" s="631"/>
      <c r="AN405" s="628"/>
      <c r="AO405" s="633"/>
      <c r="AP405" s="633"/>
      <c r="AQ405" s="633"/>
      <c r="AR405" s="633"/>
      <c r="AS405" s="633"/>
      <c r="AT405" s="633"/>
      <c r="AU405" s="633"/>
      <c r="AV405" s="633"/>
      <c r="AW405" s="633"/>
      <c r="AX405" s="633"/>
      <c r="AY405" s="633"/>
      <c r="AZ405" s="633"/>
      <c r="BA405" s="633"/>
      <c r="BB405" s="633"/>
      <c r="BC405" s="633"/>
      <c r="BD405" s="633"/>
      <c r="BE405" s="633"/>
      <c r="BF405" s="633"/>
      <c r="BG405" s="633"/>
      <c r="BH405" s="633"/>
      <c r="BI405" s="633"/>
      <c r="BJ405" s="633"/>
      <c r="BK405" s="633"/>
      <c r="BL405" s="633"/>
      <c r="BM405" s="633"/>
      <c r="BN405" s="633"/>
      <c r="BO405" s="633"/>
      <c r="BP405" s="633"/>
      <c r="BQ405" s="633"/>
      <c r="BR405" s="633"/>
      <c r="BS405" s="633"/>
      <c r="BT405" s="633"/>
      <c r="BU405" s="633"/>
      <c r="BV405" s="633"/>
      <c r="BW405" s="633"/>
      <c r="BX405" s="633"/>
      <c r="BY405" s="632"/>
      <c r="BZ405" s="631"/>
      <c r="CA405" s="628"/>
      <c r="CB405" s="633"/>
      <c r="CC405" s="633"/>
      <c r="CD405" s="633"/>
      <c r="CE405" s="633"/>
      <c r="CF405" s="633"/>
      <c r="CG405" s="633"/>
      <c r="CH405" s="633"/>
      <c r="CI405" s="633"/>
      <c r="CJ405" s="633"/>
      <c r="CK405" s="633"/>
      <c r="CL405" s="633"/>
      <c r="CM405" s="633"/>
      <c r="CN405" s="633"/>
      <c r="CO405" s="633"/>
      <c r="CP405" s="633"/>
      <c r="CQ405" s="633"/>
      <c r="CR405" s="633"/>
      <c r="CS405" s="633"/>
      <c r="CT405" s="633"/>
      <c r="CU405" s="633"/>
      <c r="CV405" s="633"/>
      <c r="CW405" s="633"/>
      <c r="CX405" s="633"/>
      <c r="CY405" s="633"/>
      <c r="CZ405" s="633"/>
      <c r="DA405" s="633"/>
      <c r="DB405" s="633"/>
      <c r="DC405" s="633"/>
      <c r="DD405" s="633"/>
      <c r="DE405" s="633"/>
      <c r="DF405" s="633"/>
      <c r="DG405" s="633"/>
      <c r="DH405" s="633"/>
      <c r="DI405" s="633"/>
      <c r="DJ405" s="633"/>
      <c r="DK405" s="633"/>
      <c r="DL405" s="632"/>
      <c r="DM405" s="631"/>
      <c r="DN405" s="628"/>
      <c r="DO405" s="633"/>
      <c r="DP405" s="633"/>
      <c r="DQ405" s="633"/>
      <c r="DR405" s="633"/>
      <c r="DS405" s="633"/>
      <c r="DT405" s="633"/>
      <c r="DU405" s="633"/>
      <c r="DV405" s="633"/>
      <c r="DW405" s="633"/>
      <c r="DX405" s="633"/>
      <c r="DY405" s="633"/>
      <c r="DZ405" s="633"/>
      <c r="EA405" s="633"/>
      <c r="EB405" s="633"/>
      <c r="EC405" s="633"/>
      <c r="ED405" s="633"/>
      <c r="EE405" s="633"/>
      <c r="EF405" s="633"/>
      <c r="EG405" s="633"/>
      <c r="EH405" s="633"/>
      <c r="EI405" s="633"/>
      <c r="EJ405" s="633"/>
      <c r="EK405" s="633"/>
      <c r="EL405" s="633"/>
      <c r="EM405" s="633"/>
      <c r="EN405" s="633"/>
      <c r="EO405" s="633"/>
      <c r="EP405" s="633"/>
      <c r="EQ405" s="633"/>
      <c r="ER405" s="633"/>
      <c r="ES405" s="633"/>
      <c r="ET405" s="633"/>
      <c r="EU405" s="633"/>
      <c r="EV405" s="633"/>
      <c r="EW405" s="633"/>
      <c r="EX405" s="633"/>
      <c r="EY405" s="632"/>
    </row>
    <row r="406">
      <c r="A406" s="628"/>
      <c r="B406" s="634" t="s">
        <v>1006</v>
      </c>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2"/>
      <c r="AL406" s="635"/>
      <c r="AM406" s="636"/>
      <c r="AN406" s="628"/>
      <c r="AO406" s="634" t="s">
        <v>1006</v>
      </c>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2"/>
      <c r="BY406" s="635"/>
      <c r="BZ406" s="636"/>
      <c r="CA406" s="628"/>
      <c r="CB406" s="634" t="s">
        <v>1006</v>
      </c>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2"/>
      <c r="DL406" s="635"/>
      <c r="DM406" s="636"/>
      <c r="DN406" s="628"/>
      <c r="DO406" s="634" t="s">
        <v>1006</v>
      </c>
      <c r="DP406" s="11"/>
      <c r="DQ406" s="11"/>
      <c r="DR406" s="11"/>
      <c r="DS406" s="11"/>
      <c r="DT406" s="11"/>
      <c r="DU406" s="11"/>
      <c r="DV406" s="11"/>
      <c r="DW406" s="11"/>
      <c r="DX406" s="11"/>
      <c r="DY406" s="11"/>
      <c r="DZ406" s="11"/>
      <c r="EA406" s="11"/>
      <c r="EB406" s="11"/>
      <c r="EC406" s="11"/>
      <c r="ED406" s="11"/>
      <c r="EE406" s="11"/>
      <c r="EF406" s="11"/>
      <c r="EG406" s="11"/>
      <c r="EH406" s="11"/>
      <c r="EI406" s="11"/>
      <c r="EJ406" s="11"/>
      <c r="EK406" s="11"/>
      <c r="EL406" s="11"/>
      <c r="EM406" s="11"/>
      <c r="EN406" s="11"/>
      <c r="EO406" s="11"/>
      <c r="EP406" s="11"/>
      <c r="EQ406" s="11"/>
      <c r="ER406" s="11"/>
      <c r="ES406" s="11"/>
      <c r="ET406" s="11"/>
      <c r="EU406" s="11"/>
      <c r="EV406" s="11"/>
      <c r="EW406" s="11"/>
      <c r="EX406" s="12"/>
      <c r="EY406" s="635"/>
    </row>
    <row r="407">
      <c r="A407" s="628"/>
      <c r="B407" s="637" t="s">
        <v>43</v>
      </c>
      <c r="C407" s="12"/>
      <c r="D407" s="638" t="str">
        <f>'3A 2025-2026 REPORTE CALIFICACI'!E7</f>
        <v>2025-2026</v>
      </c>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6"/>
      <c r="AL407" s="639"/>
      <c r="AM407" s="640"/>
      <c r="AN407" s="628"/>
      <c r="AO407" s="637" t="s">
        <v>43</v>
      </c>
      <c r="AP407" s="12"/>
      <c r="AQ407" s="638" t="str">
        <f>'3A 2025-2026 REPORTE CALIFICACI'!E7</f>
        <v>2025-2026</v>
      </c>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6"/>
      <c r="BY407" s="639"/>
      <c r="BZ407" s="640"/>
      <c r="CA407" s="628"/>
      <c r="CB407" s="637" t="s">
        <v>43</v>
      </c>
      <c r="CC407" s="12"/>
      <c r="CD407" s="638" t="str">
        <f>'3A 2025-2026 REPORTE CALIFICACI'!E7</f>
        <v>2025-2026</v>
      </c>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c r="DF407" s="15"/>
      <c r="DG407" s="15"/>
      <c r="DH407" s="15"/>
      <c r="DI407" s="15"/>
      <c r="DJ407" s="15"/>
      <c r="DK407" s="16"/>
      <c r="DL407" s="639"/>
      <c r="DM407" s="640"/>
      <c r="DN407" s="628"/>
      <c r="DO407" s="637" t="s">
        <v>43</v>
      </c>
      <c r="DP407" s="12"/>
      <c r="DQ407" s="638" t="str">
        <f>'3A 2025-2026 REPORTE CALIFICACI'!E7</f>
        <v>2025-2026</v>
      </c>
      <c r="DR407" s="15"/>
      <c r="DS407" s="15"/>
      <c r="DT407" s="15"/>
      <c r="DU407" s="15"/>
      <c r="DV407" s="15"/>
      <c r="DW407" s="15"/>
      <c r="DX407" s="15"/>
      <c r="DY407" s="15"/>
      <c r="DZ407" s="15"/>
      <c r="EA407" s="15"/>
      <c r="EB407" s="15"/>
      <c r="EC407" s="15"/>
      <c r="ED407" s="15"/>
      <c r="EE407" s="15"/>
      <c r="EF407" s="15"/>
      <c r="EG407" s="15"/>
      <c r="EH407" s="15"/>
      <c r="EI407" s="15"/>
      <c r="EJ407" s="15"/>
      <c r="EK407" s="15"/>
      <c r="EL407" s="15"/>
      <c r="EM407" s="15"/>
      <c r="EN407" s="15"/>
      <c r="EO407" s="15"/>
      <c r="EP407" s="15"/>
      <c r="EQ407" s="15"/>
      <c r="ER407" s="15"/>
      <c r="ES407" s="15"/>
      <c r="ET407" s="15"/>
      <c r="EU407" s="15"/>
      <c r="EV407" s="15"/>
      <c r="EW407" s="15"/>
      <c r="EX407" s="16"/>
      <c r="EY407" s="639"/>
    </row>
    <row r="408">
      <c r="A408" s="628"/>
      <c r="B408" s="641" t="s">
        <v>1007</v>
      </c>
      <c r="C408" s="12"/>
      <c r="D408" s="638" t="str">
        <f>'3A 2025-2026 REPORTE CALIFICACI'!D43</f>
        <v>Yariel Alfonso Ramos</v>
      </c>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6"/>
      <c r="AL408" s="639"/>
      <c r="AM408" s="640"/>
      <c r="AN408" s="628"/>
      <c r="AO408" s="641" t="s">
        <v>1007</v>
      </c>
      <c r="AP408" s="12"/>
      <c r="AQ408" s="638" t="str">
        <f>'3A 2025-2026 REPORTE CALIFICACI'!D44</f>
        <v>Carlos David Rodríguez Almánzar</v>
      </c>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6"/>
      <c r="BY408" s="639"/>
      <c r="BZ408" s="640"/>
      <c r="CA408" s="628"/>
      <c r="CB408" s="641" t="s">
        <v>1007</v>
      </c>
      <c r="CC408" s="12"/>
      <c r="CD408" s="638" t="str">
        <f>'3A 2025-2026 REPORTE CALIFICACI'!D45</f>
        <v>Darianni  Santos Medina</v>
      </c>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c r="DF408" s="15"/>
      <c r="DG408" s="15"/>
      <c r="DH408" s="15"/>
      <c r="DI408" s="15"/>
      <c r="DJ408" s="15"/>
      <c r="DK408" s="16"/>
      <c r="DL408" s="639"/>
      <c r="DM408" s="640"/>
      <c r="DN408" s="628"/>
      <c r="DO408" s="641" t="s">
        <v>1007</v>
      </c>
      <c r="DP408" s="12"/>
      <c r="DQ408" s="638" t="str">
        <f>'3A 2025-2026 REPORTE CALIFICACI'!D46</f>
        <v>Rosyeli Carolina Tavarez  Reyes</v>
      </c>
      <c r="DR408" s="15"/>
      <c r="DS408" s="15"/>
      <c r="DT408" s="15"/>
      <c r="DU408" s="15"/>
      <c r="DV408" s="15"/>
      <c r="DW408" s="15"/>
      <c r="DX408" s="15"/>
      <c r="DY408" s="15"/>
      <c r="DZ408" s="15"/>
      <c r="EA408" s="15"/>
      <c r="EB408" s="15"/>
      <c r="EC408" s="15"/>
      <c r="ED408" s="15"/>
      <c r="EE408" s="15"/>
      <c r="EF408" s="15"/>
      <c r="EG408" s="15"/>
      <c r="EH408" s="15"/>
      <c r="EI408" s="15"/>
      <c r="EJ408" s="15"/>
      <c r="EK408" s="15"/>
      <c r="EL408" s="15"/>
      <c r="EM408" s="15"/>
      <c r="EN408" s="15"/>
      <c r="EO408" s="15"/>
      <c r="EP408" s="15"/>
      <c r="EQ408" s="15"/>
      <c r="ER408" s="15"/>
      <c r="ES408" s="15"/>
      <c r="ET408" s="15"/>
      <c r="EU408" s="15"/>
      <c r="EV408" s="15"/>
      <c r="EW408" s="15"/>
      <c r="EX408" s="16"/>
      <c r="EY408" s="639"/>
    </row>
    <row r="409">
      <c r="A409" s="628"/>
      <c r="B409" s="641" t="s">
        <v>1008</v>
      </c>
      <c r="C409" s="12"/>
      <c r="D409" s="638">
        <f>'3A 2025-2026 REPORTE CALIFICACI'!A43</f>
        <v>33</v>
      </c>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6"/>
      <c r="AL409" s="639"/>
      <c r="AM409" s="640"/>
      <c r="AN409" s="628"/>
      <c r="AO409" s="641" t="s">
        <v>1008</v>
      </c>
      <c r="AP409" s="12"/>
      <c r="AQ409" s="638">
        <f>'3A 2025-2026 REPORTE CALIFICACI'!A44</f>
        <v>34</v>
      </c>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6"/>
      <c r="BY409" s="639"/>
      <c r="BZ409" s="640"/>
      <c r="CA409" s="628"/>
      <c r="CB409" s="641" t="s">
        <v>1008</v>
      </c>
      <c r="CC409" s="12"/>
      <c r="CD409" s="638">
        <f>'3A 2025-2026 REPORTE CALIFICACI'!A45</f>
        <v>35</v>
      </c>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c r="DF409" s="15"/>
      <c r="DG409" s="15"/>
      <c r="DH409" s="15"/>
      <c r="DI409" s="15"/>
      <c r="DJ409" s="15"/>
      <c r="DK409" s="16"/>
      <c r="DL409" s="639"/>
      <c r="DM409" s="640"/>
      <c r="DN409" s="628"/>
      <c r="DO409" s="641" t="s">
        <v>1008</v>
      </c>
      <c r="DP409" s="12"/>
      <c r="DQ409" s="638">
        <f>'3A 2025-2026 REPORTE CALIFICACI'!A46</f>
        <v>36</v>
      </c>
      <c r="DR409" s="15"/>
      <c r="DS409" s="15"/>
      <c r="DT409" s="15"/>
      <c r="DU409" s="15"/>
      <c r="DV409" s="15"/>
      <c r="DW409" s="15"/>
      <c r="DX409" s="15"/>
      <c r="DY409" s="15"/>
      <c r="DZ409" s="15"/>
      <c r="EA409" s="15"/>
      <c r="EB409" s="15"/>
      <c r="EC409" s="15"/>
      <c r="ED409" s="15"/>
      <c r="EE409" s="15"/>
      <c r="EF409" s="15"/>
      <c r="EG409" s="15"/>
      <c r="EH409" s="15"/>
      <c r="EI409" s="15"/>
      <c r="EJ409" s="15"/>
      <c r="EK409" s="15"/>
      <c r="EL409" s="15"/>
      <c r="EM409" s="15"/>
      <c r="EN409" s="15"/>
      <c r="EO409" s="15"/>
      <c r="EP409" s="15"/>
      <c r="EQ409" s="15"/>
      <c r="ER409" s="15"/>
      <c r="ES409" s="15"/>
      <c r="ET409" s="15"/>
      <c r="EU409" s="15"/>
      <c r="EV409" s="15"/>
      <c r="EW409" s="15"/>
      <c r="EX409" s="16"/>
      <c r="EY409" s="639"/>
    </row>
    <row r="410">
      <c r="A410" s="628"/>
      <c r="B410" s="641" t="s">
        <v>1009</v>
      </c>
      <c r="C410" s="12"/>
      <c r="D410" s="638">
        <f>'3A 2025-2026 REPORTE CALIFICACI'!C43</f>
        <v>12009792</v>
      </c>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6"/>
      <c r="AL410" s="639"/>
      <c r="AM410" s="640"/>
      <c r="AN410" s="628"/>
      <c r="AO410" s="641" t="s">
        <v>1009</v>
      </c>
      <c r="AP410" s="12"/>
      <c r="AQ410" s="638">
        <f>'3A 2025-2026 REPORTE CALIFICACI'!C44</f>
        <v>32790184</v>
      </c>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6"/>
      <c r="BY410" s="639"/>
      <c r="BZ410" s="640"/>
      <c r="CA410" s="628"/>
      <c r="CB410" s="641" t="s">
        <v>1009</v>
      </c>
      <c r="CC410" s="12"/>
      <c r="CD410" s="638">
        <f>'3A 2025-2026 REPORTE CALIFICACI'!C45</f>
        <v>32790393</v>
      </c>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c r="DF410" s="15"/>
      <c r="DG410" s="15"/>
      <c r="DH410" s="15"/>
      <c r="DI410" s="15"/>
      <c r="DJ410" s="15"/>
      <c r="DK410" s="16"/>
      <c r="DL410" s="639"/>
      <c r="DM410" s="640"/>
      <c r="DN410" s="628"/>
      <c r="DO410" s="641" t="s">
        <v>1009</v>
      </c>
      <c r="DP410" s="12"/>
      <c r="DQ410" s="638">
        <f>'3A 2025-2026 REPORTE CALIFICACI'!C46</f>
        <v>6947490</v>
      </c>
      <c r="DR410" s="15"/>
      <c r="DS410" s="15"/>
      <c r="DT410" s="15"/>
      <c r="DU410" s="15"/>
      <c r="DV410" s="15"/>
      <c r="DW410" s="15"/>
      <c r="DX410" s="15"/>
      <c r="DY410" s="15"/>
      <c r="DZ410" s="15"/>
      <c r="EA410" s="15"/>
      <c r="EB410" s="15"/>
      <c r="EC410" s="15"/>
      <c r="ED410" s="15"/>
      <c r="EE410" s="15"/>
      <c r="EF410" s="15"/>
      <c r="EG410" s="15"/>
      <c r="EH410" s="15"/>
      <c r="EI410" s="15"/>
      <c r="EJ410" s="15"/>
      <c r="EK410" s="15"/>
      <c r="EL410" s="15"/>
      <c r="EM410" s="15"/>
      <c r="EN410" s="15"/>
      <c r="EO410" s="15"/>
      <c r="EP410" s="15"/>
      <c r="EQ410" s="15"/>
      <c r="ER410" s="15"/>
      <c r="ES410" s="15"/>
      <c r="ET410" s="15"/>
      <c r="EU410" s="15"/>
      <c r="EV410" s="15"/>
      <c r="EW410" s="15"/>
      <c r="EX410" s="16"/>
      <c r="EY410" s="639"/>
    </row>
    <row r="411">
      <c r="A411" s="628"/>
      <c r="B411" s="641" t="s">
        <v>1010</v>
      </c>
      <c r="C411" s="12"/>
      <c r="D411" s="638" t="str">
        <f>'3A 2025-2026 REPORTE CALIFICACI'!D5</f>
        <v>3A</v>
      </c>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6"/>
      <c r="AL411" s="639"/>
      <c r="AM411" s="640"/>
      <c r="AN411" s="628"/>
      <c r="AO411" s="641" t="s">
        <v>1010</v>
      </c>
      <c r="AP411" s="12"/>
      <c r="AQ411" s="638" t="str">
        <f>'3A 2025-2026 REPORTE CALIFICACI'!D5</f>
        <v>3A</v>
      </c>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6"/>
      <c r="BY411" s="639"/>
      <c r="BZ411" s="640"/>
      <c r="CA411" s="628"/>
      <c r="CB411" s="641" t="s">
        <v>1010</v>
      </c>
      <c r="CC411" s="12"/>
      <c r="CD411" s="638" t="str">
        <f>'3A 2025-2026 REPORTE CALIFICACI'!D5</f>
        <v>3A</v>
      </c>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c r="DF411" s="15"/>
      <c r="DG411" s="15"/>
      <c r="DH411" s="15"/>
      <c r="DI411" s="15"/>
      <c r="DJ411" s="15"/>
      <c r="DK411" s="16"/>
      <c r="DL411" s="639"/>
      <c r="DM411" s="640"/>
      <c r="DN411" s="628"/>
      <c r="DO411" s="641" t="s">
        <v>1010</v>
      </c>
      <c r="DP411" s="12"/>
      <c r="DQ411" s="638" t="str">
        <f>'3A 2025-2026 REPORTE CALIFICACI'!D5</f>
        <v>3A</v>
      </c>
      <c r="DR411" s="15"/>
      <c r="DS411" s="15"/>
      <c r="DT411" s="15"/>
      <c r="DU411" s="15"/>
      <c r="DV411" s="15"/>
      <c r="DW411" s="15"/>
      <c r="DX411" s="15"/>
      <c r="DY411" s="15"/>
      <c r="DZ411" s="15"/>
      <c r="EA411" s="15"/>
      <c r="EB411" s="15"/>
      <c r="EC411" s="15"/>
      <c r="ED411" s="15"/>
      <c r="EE411" s="15"/>
      <c r="EF411" s="15"/>
      <c r="EG411" s="15"/>
      <c r="EH411" s="15"/>
      <c r="EI411" s="15"/>
      <c r="EJ411" s="15"/>
      <c r="EK411" s="15"/>
      <c r="EL411" s="15"/>
      <c r="EM411" s="15"/>
      <c r="EN411" s="15"/>
      <c r="EO411" s="15"/>
      <c r="EP411" s="15"/>
      <c r="EQ411" s="15"/>
      <c r="ER411" s="15"/>
      <c r="ES411" s="15"/>
      <c r="ET411" s="15"/>
      <c r="EU411" s="15"/>
      <c r="EV411" s="15"/>
      <c r="EW411" s="15"/>
      <c r="EX411" s="16"/>
      <c r="EY411" s="639"/>
    </row>
    <row r="412">
      <c r="A412" s="628"/>
      <c r="B412" s="642" t="s">
        <v>977</v>
      </c>
      <c r="C412" s="12"/>
      <c r="D412" s="638" t="str">
        <f>'3A 2025-2026 REPORTE CALIFICACI'!E6</f>
        <v>MAYELIN GARCIA</v>
      </c>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6"/>
      <c r="AL412" s="639"/>
      <c r="AM412" s="640"/>
      <c r="AN412" s="628"/>
      <c r="AO412" s="642" t="s">
        <v>977</v>
      </c>
      <c r="AP412" s="12"/>
      <c r="AQ412" s="638" t="str">
        <f>'3A 2025-2026 REPORTE CALIFICACI'!E6</f>
        <v>MAYELIN GARCIA</v>
      </c>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6"/>
      <c r="BY412" s="639"/>
      <c r="BZ412" s="640"/>
      <c r="CA412" s="628"/>
      <c r="CB412" s="642" t="s">
        <v>977</v>
      </c>
      <c r="CC412" s="12"/>
      <c r="CD412" s="638" t="str">
        <f>'3A 2025-2026 REPORTE CALIFICACI'!E6</f>
        <v>MAYELIN GARCIA</v>
      </c>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c r="DF412" s="15"/>
      <c r="DG412" s="15"/>
      <c r="DH412" s="15"/>
      <c r="DI412" s="15"/>
      <c r="DJ412" s="15"/>
      <c r="DK412" s="16"/>
      <c r="DL412" s="639"/>
      <c r="DM412" s="640"/>
      <c r="DN412" s="628"/>
      <c r="DO412" s="642" t="s">
        <v>977</v>
      </c>
      <c r="DP412" s="12"/>
      <c r="DQ412" s="638" t="str">
        <f>'3A 2025-2026 REPORTE CALIFICACI'!E6</f>
        <v>MAYELIN GARCIA</v>
      </c>
      <c r="DR412" s="15"/>
      <c r="DS412" s="15"/>
      <c r="DT412" s="15"/>
      <c r="DU412" s="15"/>
      <c r="DV412" s="15"/>
      <c r="DW412" s="15"/>
      <c r="DX412" s="15"/>
      <c r="DY412" s="15"/>
      <c r="DZ412" s="15"/>
      <c r="EA412" s="15"/>
      <c r="EB412" s="15"/>
      <c r="EC412" s="15"/>
      <c r="ED412" s="15"/>
      <c r="EE412" s="15"/>
      <c r="EF412" s="15"/>
      <c r="EG412" s="15"/>
      <c r="EH412" s="15"/>
      <c r="EI412" s="15"/>
      <c r="EJ412" s="15"/>
      <c r="EK412" s="15"/>
      <c r="EL412" s="15"/>
      <c r="EM412" s="15"/>
      <c r="EN412" s="15"/>
      <c r="EO412" s="15"/>
      <c r="EP412" s="15"/>
      <c r="EQ412" s="15"/>
      <c r="ER412" s="15"/>
      <c r="ES412" s="15"/>
      <c r="ET412" s="15"/>
      <c r="EU412" s="15"/>
      <c r="EV412" s="15"/>
      <c r="EW412" s="15"/>
      <c r="EX412" s="16"/>
      <c r="EY412" s="639"/>
    </row>
    <row r="413">
      <c r="A413" s="628"/>
      <c r="B413" s="643"/>
      <c r="C413" s="643"/>
      <c r="D413" s="643"/>
      <c r="E413" s="643"/>
      <c r="F413" s="643"/>
      <c r="G413" s="643"/>
      <c r="H413" s="643"/>
      <c r="I413" s="643"/>
      <c r="J413" s="643"/>
      <c r="K413" s="643"/>
      <c r="L413" s="643"/>
      <c r="M413" s="643"/>
      <c r="N413" s="643"/>
      <c r="O413" s="643"/>
      <c r="P413" s="643"/>
      <c r="Q413" s="643"/>
      <c r="R413" s="643"/>
      <c r="S413" s="643"/>
      <c r="T413" s="643"/>
      <c r="U413" s="643"/>
      <c r="V413" s="643"/>
      <c r="W413" s="643"/>
      <c r="X413" s="643"/>
      <c r="Y413" s="643"/>
      <c r="Z413" s="643"/>
      <c r="AA413" s="643"/>
      <c r="AB413" s="643"/>
      <c r="AC413" s="643"/>
      <c r="AD413" s="643"/>
      <c r="AE413" s="643"/>
      <c r="AF413" s="643"/>
      <c r="AG413" s="643"/>
      <c r="AH413" s="643"/>
      <c r="AI413" s="643"/>
      <c r="AJ413" s="643"/>
      <c r="AK413" s="643"/>
      <c r="AL413" s="644"/>
      <c r="AM413" s="643"/>
      <c r="AN413" s="628"/>
      <c r="AO413" s="643"/>
      <c r="AP413" s="643"/>
      <c r="AQ413" s="643"/>
      <c r="AR413" s="643"/>
      <c r="AS413" s="643"/>
      <c r="AT413" s="643"/>
      <c r="AU413" s="643"/>
      <c r="AV413" s="643"/>
      <c r="AW413" s="643"/>
      <c r="AX413" s="643"/>
      <c r="AY413" s="643"/>
      <c r="AZ413" s="643"/>
      <c r="BA413" s="643"/>
      <c r="BB413" s="643"/>
      <c r="BC413" s="643"/>
      <c r="BD413" s="643"/>
      <c r="BE413" s="643"/>
      <c r="BF413" s="643"/>
      <c r="BG413" s="643"/>
      <c r="BH413" s="643"/>
      <c r="BI413" s="643"/>
      <c r="BJ413" s="643"/>
      <c r="BK413" s="643"/>
      <c r="BL413" s="643"/>
      <c r="BM413" s="643"/>
      <c r="BN413" s="643"/>
      <c r="BO413" s="643"/>
      <c r="BP413" s="643"/>
      <c r="BQ413" s="643"/>
      <c r="BR413" s="643"/>
      <c r="BS413" s="643"/>
      <c r="BT413" s="643"/>
      <c r="BU413" s="643"/>
      <c r="BV413" s="643"/>
      <c r="BW413" s="643"/>
      <c r="BX413" s="643"/>
      <c r="BY413" s="644"/>
      <c r="BZ413" s="643"/>
      <c r="CA413" s="628"/>
      <c r="CB413" s="643"/>
      <c r="CC413" s="643"/>
      <c r="CD413" s="643"/>
      <c r="CE413" s="643"/>
      <c r="CF413" s="643"/>
      <c r="CG413" s="643"/>
      <c r="CH413" s="643"/>
      <c r="CI413" s="643"/>
      <c r="CJ413" s="643"/>
      <c r="CK413" s="643"/>
      <c r="CL413" s="643"/>
      <c r="CM413" s="643"/>
      <c r="CN413" s="643"/>
      <c r="CO413" s="643"/>
      <c r="CP413" s="643"/>
      <c r="CQ413" s="643"/>
      <c r="CR413" s="643"/>
      <c r="CS413" s="643"/>
      <c r="CT413" s="643"/>
      <c r="CU413" s="643"/>
      <c r="CV413" s="643"/>
      <c r="CW413" s="643"/>
      <c r="CX413" s="643"/>
      <c r="CY413" s="643"/>
      <c r="CZ413" s="643"/>
      <c r="DA413" s="643"/>
      <c r="DB413" s="643"/>
      <c r="DC413" s="643"/>
      <c r="DD413" s="643"/>
      <c r="DE413" s="643"/>
      <c r="DF413" s="643"/>
      <c r="DG413" s="643"/>
      <c r="DH413" s="643"/>
      <c r="DI413" s="643"/>
      <c r="DJ413" s="643"/>
      <c r="DK413" s="643"/>
      <c r="DL413" s="644"/>
      <c r="DM413" s="643"/>
      <c r="DN413" s="628"/>
      <c r="DO413" s="643"/>
      <c r="DP413" s="643"/>
      <c r="DQ413" s="643"/>
      <c r="DR413" s="643"/>
      <c r="DS413" s="643"/>
      <c r="DT413" s="643"/>
      <c r="DU413" s="643"/>
      <c r="DV413" s="643"/>
      <c r="DW413" s="643"/>
      <c r="DX413" s="643"/>
      <c r="DY413" s="643"/>
      <c r="DZ413" s="643"/>
      <c r="EA413" s="643"/>
      <c r="EB413" s="643"/>
      <c r="EC413" s="643"/>
      <c r="ED413" s="643"/>
      <c r="EE413" s="643"/>
      <c r="EF413" s="643"/>
      <c r="EG413" s="643"/>
      <c r="EH413" s="643"/>
      <c r="EI413" s="643"/>
      <c r="EJ413" s="643"/>
      <c r="EK413" s="643"/>
      <c r="EL413" s="643"/>
      <c r="EM413" s="643"/>
      <c r="EN413" s="643"/>
      <c r="EO413" s="643"/>
      <c r="EP413" s="643"/>
      <c r="EQ413" s="643"/>
      <c r="ER413" s="643"/>
      <c r="ES413" s="643"/>
      <c r="ET413" s="643"/>
      <c r="EU413" s="643"/>
      <c r="EV413" s="643"/>
      <c r="EW413" s="643"/>
      <c r="EX413" s="643"/>
      <c r="EY413" s="644"/>
    </row>
    <row r="414">
      <c r="A414" s="628"/>
      <c r="B414" s="643"/>
      <c r="C414" s="643"/>
      <c r="D414" s="643"/>
      <c r="E414" s="643"/>
      <c r="F414" s="643"/>
      <c r="G414" s="643"/>
      <c r="H414" s="643"/>
      <c r="I414" s="643"/>
      <c r="J414" s="643"/>
      <c r="K414" s="643"/>
      <c r="L414" s="643"/>
      <c r="M414" s="643"/>
      <c r="N414" s="643"/>
      <c r="O414" s="643"/>
      <c r="P414" s="643"/>
      <c r="Q414" s="643"/>
      <c r="R414" s="643"/>
      <c r="S414" s="643"/>
      <c r="T414" s="643"/>
      <c r="U414" s="643"/>
      <c r="V414" s="643"/>
      <c r="W414" s="643"/>
      <c r="X414" s="643"/>
      <c r="Y414" s="643"/>
      <c r="Z414" s="643"/>
      <c r="AA414" s="643"/>
      <c r="AB414" s="643"/>
      <c r="AC414" s="643"/>
      <c r="AD414" s="643"/>
      <c r="AE414" s="643"/>
      <c r="AF414" s="643"/>
      <c r="AG414" s="643"/>
      <c r="AH414" s="643"/>
      <c r="AI414" s="643"/>
      <c r="AJ414" s="643"/>
      <c r="AK414" s="643"/>
      <c r="AL414" s="644"/>
      <c r="AM414" s="643"/>
      <c r="AN414" s="628"/>
      <c r="AO414" s="643"/>
      <c r="AP414" s="643"/>
      <c r="AQ414" s="643"/>
      <c r="AR414" s="643"/>
      <c r="AS414" s="643"/>
      <c r="AT414" s="643"/>
      <c r="AU414" s="643"/>
      <c r="AV414" s="643"/>
      <c r="AW414" s="643"/>
      <c r="AX414" s="643"/>
      <c r="AY414" s="643"/>
      <c r="AZ414" s="643"/>
      <c r="BA414" s="643"/>
      <c r="BB414" s="643"/>
      <c r="BC414" s="643"/>
      <c r="BD414" s="643"/>
      <c r="BE414" s="643"/>
      <c r="BF414" s="643"/>
      <c r="BG414" s="643"/>
      <c r="BH414" s="643"/>
      <c r="BI414" s="643"/>
      <c r="BJ414" s="643"/>
      <c r="BK414" s="643"/>
      <c r="BL414" s="643"/>
      <c r="BM414" s="643"/>
      <c r="BN414" s="643"/>
      <c r="BO414" s="643"/>
      <c r="BP414" s="643"/>
      <c r="BQ414" s="643"/>
      <c r="BR414" s="643"/>
      <c r="BS414" s="643"/>
      <c r="BT414" s="643"/>
      <c r="BU414" s="643"/>
      <c r="BV414" s="643"/>
      <c r="BW414" s="643"/>
      <c r="BX414" s="643"/>
      <c r="BY414" s="644"/>
      <c r="BZ414" s="643"/>
      <c r="CA414" s="628"/>
      <c r="CB414" s="643"/>
      <c r="CC414" s="643"/>
      <c r="CD414" s="643"/>
      <c r="CE414" s="643"/>
      <c r="CF414" s="643"/>
      <c r="CG414" s="643"/>
      <c r="CH414" s="643"/>
      <c r="CI414" s="643"/>
      <c r="CJ414" s="643"/>
      <c r="CK414" s="643"/>
      <c r="CL414" s="643"/>
      <c r="CM414" s="643"/>
      <c r="CN414" s="643"/>
      <c r="CO414" s="643"/>
      <c r="CP414" s="643"/>
      <c r="CQ414" s="643"/>
      <c r="CR414" s="643"/>
      <c r="CS414" s="643"/>
      <c r="CT414" s="643"/>
      <c r="CU414" s="643"/>
      <c r="CV414" s="643"/>
      <c r="CW414" s="643"/>
      <c r="CX414" s="643"/>
      <c r="CY414" s="643"/>
      <c r="CZ414" s="643"/>
      <c r="DA414" s="643"/>
      <c r="DB414" s="643"/>
      <c r="DC414" s="643"/>
      <c r="DD414" s="643"/>
      <c r="DE414" s="643"/>
      <c r="DF414" s="643"/>
      <c r="DG414" s="643"/>
      <c r="DH414" s="643"/>
      <c r="DI414" s="643"/>
      <c r="DJ414" s="643"/>
      <c r="DK414" s="643"/>
      <c r="DL414" s="644"/>
      <c r="DM414" s="643"/>
      <c r="DN414" s="628"/>
      <c r="DO414" s="643"/>
      <c r="DP414" s="643"/>
      <c r="DQ414" s="643"/>
      <c r="DR414" s="643"/>
      <c r="DS414" s="643"/>
      <c r="DT414" s="643"/>
      <c r="DU414" s="643"/>
      <c r="DV414" s="643"/>
      <c r="DW414" s="643"/>
      <c r="DX414" s="643"/>
      <c r="DY414" s="643"/>
      <c r="DZ414" s="643"/>
      <c r="EA414" s="643"/>
      <c r="EB414" s="643"/>
      <c r="EC414" s="643"/>
      <c r="ED414" s="643"/>
      <c r="EE414" s="643"/>
      <c r="EF414" s="643"/>
      <c r="EG414" s="643"/>
      <c r="EH414" s="643"/>
      <c r="EI414" s="643"/>
      <c r="EJ414" s="643"/>
      <c r="EK414" s="643"/>
      <c r="EL414" s="643"/>
      <c r="EM414" s="643"/>
      <c r="EN414" s="643"/>
      <c r="EO414" s="643"/>
      <c r="EP414" s="643"/>
      <c r="EQ414" s="643"/>
      <c r="ER414" s="643"/>
      <c r="ES414" s="643"/>
      <c r="ET414" s="643"/>
      <c r="EU414" s="643"/>
      <c r="EV414" s="643"/>
      <c r="EW414" s="643"/>
      <c r="EX414" s="643"/>
      <c r="EY414" s="644"/>
    </row>
    <row r="415">
      <c r="A415" s="645"/>
      <c r="B415" s="646" t="s">
        <v>1011</v>
      </c>
      <c r="C415" s="16"/>
      <c r="D415" s="646" t="s">
        <v>981</v>
      </c>
      <c r="E415" s="15"/>
      <c r="F415" s="15"/>
      <c r="G415" s="16"/>
      <c r="H415" s="646" t="s">
        <v>1012</v>
      </c>
      <c r="I415" s="15"/>
      <c r="J415" s="15"/>
      <c r="K415" s="16"/>
      <c r="L415" s="646" t="s">
        <v>983</v>
      </c>
      <c r="M415" s="15"/>
      <c r="N415" s="15"/>
      <c r="O415" s="16"/>
      <c r="P415" s="646" t="s">
        <v>984</v>
      </c>
      <c r="Q415" s="15"/>
      <c r="R415" s="15"/>
      <c r="S415" s="16"/>
      <c r="T415" s="647" t="s">
        <v>985</v>
      </c>
      <c r="U415" s="15"/>
      <c r="V415" s="15"/>
      <c r="W415" s="16"/>
      <c r="X415" s="648" t="s">
        <v>986</v>
      </c>
      <c r="Y415" s="648" t="s">
        <v>652</v>
      </c>
      <c r="Z415" s="646" t="s">
        <v>987</v>
      </c>
      <c r="AA415" s="15"/>
      <c r="AB415" s="15"/>
      <c r="AC415" s="16"/>
      <c r="AD415" s="646" t="s">
        <v>988</v>
      </c>
      <c r="AE415" s="15"/>
      <c r="AF415" s="15"/>
      <c r="AG415" s="16"/>
      <c r="AH415" s="646" t="s">
        <v>989</v>
      </c>
      <c r="AI415" s="16"/>
      <c r="AJ415" s="646" t="s">
        <v>656</v>
      </c>
      <c r="AK415" s="16"/>
      <c r="AL415" s="649"/>
      <c r="AM415" s="650"/>
      <c r="AN415" s="645"/>
      <c r="AO415" s="646" t="s">
        <v>1011</v>
      </c>
      <c r="AP415" s="16"/>
      <c r="AQ415" s="646" t="s">
        <v>981</v>
      </c>
      <c r="AR415" s="15"/>
      <c r="AS415" s="15"/>
      <c r="AT415" s="16"/>
      <c r="AU415" s="646" t="s">
        <v>1012</v>
      </c>
      <c r="AV415" s="15"/>
      <c r="AW415" s="15"/>
      <c r="AX415" s="16"/>
      <c r="AY415" s="646" t="s">
        <v>983</v>
      </c>
      <c r="AZ415" s="15"/>
      <c r="BA415" s="15"/>
      <c r="BB415" s="16"/>
      <c r="BC415" s="646" t="s">
        <v>984</v>
      </c>
      <c r="BD415" s="15"/>
      <c r="BE415" s="15"/>
      <c r="BF415" s="16"/>
      <c r="BG415" s="647" t="s">
        <v>985</v>
      </c>
      <c r="BH415" s="15"/>
      <c r="BI415" s="15"/>
      <c r="BJ415" s="16"/>
      <c r="BK415" s="648" t="s">
        <v>986</v>
      </c>
      <c r="BL415" s="648" t="s">
        <v>652</v>
      </c>
      <c r="BM415" s="646" t="s">
        <v>987</v>
      </c>
      <c r="BN415" s="15"/>
      <c r="BO415" s="15"/>
      <c r="BP415" s="16"/>
      <c r="BQ415" s="646" t="s">
        <v>988</v>
      </c>
      <c r="BR415" s="15"/>
      <c r="BS415" s="15"/>
      <c r="BT415" s="16"/>
      <c r="BU415" s="646" t="s">
        <v>989</v>
      </c>
      <c r="BV415" s="16"/>
      <c r="BW415" s="646" t="s">
        <v>656</v>
      </c>
      <c r="BX415" s="16"/>
      <c r="BY415" s="649"/>
      <c r="BZ415" s="650"/>
      <c r="CA415" s="645"/>
      <c r="CB415" s="646" t="s">
        <v>1011</v>
      </c>
      <c r="CC415" s="16"/>
      <c r="CD415" s="646" t="s">
        <v>981</v>
      </c>
      <c r="CE415" s="15"/>
      <c r="CF415" s="15"/>
      <c r="CG415" s="16"/>
      <c r="CH415" s="646" t="s">
        <v>1012</v>
      </c>
      <c r="CI415" s="15"/>
      <c r="CJ415" s="15"/>
      <c r="CK415" s="16"/>
      <c r="CL415" s="646" t="s">
        <v>983</v>
      </c>
      <c r="CM415" s="15"/>
      <c r="CN415" s="15"/>
      <c r="CO415" s="16"/>
      <c r="CP415" s="646" t="s">
        <v>984</v>
      </c>
      <c r="CQ415" s="15"/>
      <c r="CR415" s="15"/>
      <c r="CS415" s="16"/>
      <c r="CT415" s="647" t="s">
        <v>985</v>
      </c>
      <c r="CU415" s="15"/>
      <c r="CV415" s="15"/>
      <c r="CW415" s="16"/>
      <c r="CX415" s="648" t="s">
        <v>986</v>
      </c>
      <c r="CY415" s="648" t="s">
        <v>652</v>
      </c>
      <c r="CZ415" s="646" t="s">
        <v>987</v>
      </c>
      <c r="DA415" s="15"/>
      <c r="DB415" s="15"/>
      <c r="DC415" s="16"/>
      <c r="DD415" s="646" t="s">
        <v>988</v>
      </c>
      <c r="DE415" s="15"/>
      <c r="DF415" s="15"/>
      <c r="DG415" s="16"/>
      <c r="DH415" s="646" t="s">
        <v>989</v>
      </c>
      <c r="DI415" s="16"/>
      <c r="DJ415" s="646" t="s">
        <v>656</v>
      </c>
      <c r="DK415" s="16"/>
      <c r="DL415" s="649"/>
      <c r="DM415" s="650"/>
      <c r="DN415" s="645"/>
      <c r="DO415" s="646" t="s">
        <v>1011</v>
      </c>
      <c r="DP415" s="16"/>
      <c r="DQ415" s="646" t="s">
        <v>981</v>
      </c>
      <c r="DR415" s="15"/>
      <c r="DS415" s="15"/>
      <c r="DT415" s="16"/>
      <c r="DU415" s="646" t="s">
        <v>1012</v>
      </c>
      <c r="DV415" s="15"/>
      <c r="DW415" s="15"/>
      <c r="DX415" s="16"/>
      <c r="DY415" s="646" t="s">
        <v>983</v>
      </c>
      <c r="DZ415" s="15"/>
      <c r="EA415" s="15"/>
      <c r="EB415" s="16"/>
      <c r="EC415" s="646" t="s">
        <v>984</v>
      </c>
      <c r="ED415" s="15"/>
      <c r="EE415" s="15"/>
      <c r="EF415" s="16"/>
      <c r="EG415" s="647" t="s">
        <v>985</v>
      </c>
      <c r="EH415" s="15"/>
      <c r="EI415" s="15"/>
      <c r="EJ415" s="16"/>
      <c r="EK415" s="648" t="s">
        <v>986</v>
      </c>
      <c r="EL415" s="648" t="s">
        <v>652</v>
      </c>
      <c r="EM415" s="646" t="s">
        <v>987</v>
      </c>
      <c r="EN415" s="15"/>
      <c r="EO415" s="15"/>
      <c r="EP415" s="16"/>
      <c r="EQ415" s="646" t="s">
        <v>988</v>
      </c>
      <c r="ER415" s="15"/>
      <c r="ES415" s="15"/>
      <c r="ET415" s="16"/>
      <c r="EU415" s="646" t="s">
        <v>989</v>
      </c>
      <c r="EV415" s="16"/>
      <c r="EW415" s="646" t="s">
        <v>656</v>
      </c>
      <c r="EX415" s="16"/>
      <c r="EY415" s="649"/>
    </row>
    <row r="416" ht="123.0" customHeight="1">
      <c r="A416" s="651"/>
      <c r="B416" s="652" t="s">
        <v>1013</v>
      </c>
      <c r="C416" s="16"/>
      <c r="D416" s="653" t="s">
        <v>631</v>
      </c>
      <c r="E416" s="654" t="s">
        <v>633</v>
      </c>
      <c r="F416" s="653" t="s">
        <v>635</v>
      </c>
      <c r="G416" s="653" t="s">
        <v>637</v>
      </c>
      <c r="H416" s="653" t="s">
        <v>631</v>
      </c>
      <c r="I416" s="654" t="s">
        <v>633</v>
      </c>
      <c r="J416" s="653" t="s">
        <v>635</v>
      </c>
      <c r="K416" s="653" t="s">
        <v>637</v>
      </c>
      <c r="L416" s="653" t="s">
        <v>631</v>
      </c>
      <c r="M416" s="654" t="s">
        <v>633</v>
      </c>
      <c r="N416" s="653" t="s">
        <v>635</v>
      </c>
      <c r="O416" s="653" t="s">
        <v>637</v>
      </c>
      <c r="P416" s="653" t="s">
        <v>631</v>
      </c>
      <c r="Q416" s="654" t="s">
        <v>633</v>
      </c>
      <c r="R416" s="653" t="s">
        <v>635</v>
      </c>
      <c r="S416" s="652" t="s">
        <v>637</v>
      </c>
      <c r="T416" s="655" t="s">
        <v>991</v>
      </c>
      <c r="U416" s="654" t="s">
        <v>992</v>
      </c>
      <c r="V416" s="653" t="s">
        <v>993</v>
      </c>
      <c r="W416" s="653" t="s">
        <v>994</v>
      </c>
      <c r="X416" s="43"/>
      <c r="Y416" s="43"/>
      <c r="Z416" s="656" t="s">
        <v>995</v>
      </c>
      <c r="AA416" s="656" t="s">
        <v>734</v>
      </c>
      <c r="AB416" s="656" t="s">
        <v>996</v>
      </c>
      <c r="AC416" s="657" t="s">
        <v>665</v>
      </c>
      <c r="AD416" s="656" t="s">
        <v>997</v>
      </c>
      <c r="AE416" s="656" t="s">
        <v>998</v>
      </c>
      <c r="AF416" s="656" t="s">
        <v>999</v>
      </c>
      <c r="AG416" s="657" t="s">
        <v>669</v>
      </c>
      <c r="AH416" s="658" t="s">
        <v>1000</v>
      </c>
      <c r="AI416" s="653" t="s">
        <v>1001</v>
      </c>
      <c r="AJ416" s="658" t="s">
        <v>579</v>
      </c>
      <c r="AK416" s="658" t="s">
        <v>672</v>
      </c>
      <c r="AL416" s="659"/>
      <c r="AM416" s="660"/>
      <c r="AN416" s="651"/>
      <c r="AO416" s="652" t="s">
        <v>1013</v>
      </c>
      <c r="AP416" s="16"/>
      <c r="AQ416" s="653" t="s">
        <v>631</v>
      </c>
      <c r="AR416" s="654" t="s">
        <v>633</v>
      </c>
      <c r="AS416" s="653" t="s">
        <v>635</v>
      </c>
      <c r="AT416" s="653" t="s">
        <v>637</v>
      </c>
      <c r="AU416" s="653" t="s">
        <v>631</v>
      </c>
      <c r="AV416" s="654" t="s">
        <v>633</v>
      </c>
      <c r="AW416" s="653" t="s">
        <v>635</v>
      </c>
      <c r="AX416" s="653" t="s">
        <v>637</v>
      </c>
      <c r="AY416" s="653" t="s">
        <v>631</v>
      </c>
      <c r="AZ416" s="654" t="s">
        <v>633</v>
      </c>
      <c r="BA416" s="653" t="s">
        <v>635</v>
      </c>
      <c r="BB416" s="653" t="s">
        <v>637</v>
      </c>
      <c r="BC416" s="653" t="s">
        <v>631</v>
      </c>
      <c r="BD416" s="654" t="s">
        <v>633</v>
      </c>
      <c r="BE416" s="653" t="s">
        <v>635</v>
      </c>
      <c r="BF416" s="652" t="s">
        <v>637</v>
      </c>
      <c r="BG416" s="655" t="s">
        <v>991</v>
      </c>
      <c r="BH416" s="654" t="s">
        <v>992</v>
      </c>
      <c r="BI416" s="653" t="s">
        <v>993</v>
      </c>
      <c r="BJ416" s="653" t="s">
        <v>994</v>
      </c>
      <c r="BK416" s="43"/>
      <c r="BL416" s="43"/>
      <c r="BM416" s="656" t="s">
        <v>995</v>
      </c>
      <c r="BN416" s="656" t="s">
        <v>734</v>
      </c>
      <c r="BO416" s="656" t="s">
        <v>996</v>
      </c>
      <c r="BP416" s="657" t="s">
        <v>665</v>
      </c>
      <c r="BQ416" s="656" t="s">
        <v>997</v>
      </c>
      <c r="BR416" s="656" t="s">
        <v>998</v>
      </c>
      <c r="BS416" s="656" t="s">
        <v>999</v>
      </c>
      <c r="BT416" s="657" t="s">
        <v>669</v>
      </c>
      <c r="BU416" s="658" t="s">
        <v>1000</v>
      </c>
      <c r="BV416" s="653" t="s">
        <v>1001</v>
      </c>
      <c r="BW416" s="658" t="s">
        <v>579</v>
      </c>
      <c r="BX416" s="658" t="s">
        <v>672</v>
      </c>
      <c r="BY416" s="659"/>
      <c r="BZ416" s="660"/>
      <c r="CA416" s="651"/>
      <c r="CB416" s="652" t="s">
        <v>1013</v>
      </c>
      <c r="CC416" s="16"/>
      <c r="CD416" s="653" t="s">
        <v>631</v>
      </c>
      <c r="CE416" s="654" t="s">
        <v>633</v>
      </c>
      <c r="CF416" s="653" t="s">
        <v>635</v>
      </c>
      <c r="CG416" s="653" t="s">
        <v>637</v>
      </c>
      <c r="CH416" s="653" t="s">
        <v>631</v>
      </c>
      <c r="CI416" s="654" t="s">
        <v>633</v>
      </c>
      <c r="CJ416" s="653" t="s">
        <v>635</v>
      </c>
      <c r="CK416" s="653" t="s">
        <v>637</v>
      </c>
      <c r="CL416" s="653" t="s">
        <v>631</v>
      </c>
      <c r="CM416" s="654" t="s">
        <v>633</v>
      </c>
      <c r="CN416" s="653" t="s">
        <v>635</v>
      </c>
      <c r="CO416" s="653" t="s">
        <v>637</v>
      </c>
      <c r="CP416" s="653" t="s">
        <v>631</v>
      </c>
      <c r="CQ416" s="654" t="s">
        <v>633</v>
      </c>
      <c r="CR416" s="653" t="s">
        <v>635</v>
      </c>
      <c r="CS416" s="652" t="s">
        <v>637</v>
      </c>
      <c r="CT416" s="655" t="s">
        <v>991</v>
      </c>
      <c r="CU416" s="654" t="s">
        <v>992</v>
      </c>
      <c r="CV416" s="653" t="s">
        <v>993</v>
      </c>
      <c r="CW416" s="653" t="s">
        <v>994</v>
      </c>
      <c r="CX416" s="43"/>
      <c r="CY416" s="43"/>
      <c r="CZ416" s="656" t="s">
        <v>995</v>
      </c>
      <c r="DA416" s="656" t="s">
        <v>734</v>
      </c>
      <c r="DB416" s="656" t="s">
        <v>996</v>
      </c>
      <c r="DC416" s="657" t="s">
        <v>665</v>
      </c>
      <c r="DD416" s="656" t="s">
        <v>997</v>
      </c>
      <c r="DE416" s="656" t="s">
        <v>998</v>
      </c>
      <c r="DF416" s="656" t="s">
        <v>999</v>
      </c>
      <c r="DG416" s="657" t="s">
        <v>669</v>
      </c>
      <c r="DH416" s="658" t="s">
        <v>1000</v>
      </c>
      <c r="DI416" s="653" t="s">
        <v>1001</v>
      </c>
      <c r="DJ416" s="658" t="s">
        <v>579</v>
      </c>
      <c r="DK416" s="658" t="s">
        <v>672</v>
      </c>
      <c r="DL416" s="659"/>
      <c r="DM416" s="660"/>
      <c r="DN416" s="651"/>
      <c r="DO416" s="652" t="s">
        <v>1013</v>
      </c>
      <c r="DP416" s="16"/>
      <c r="DQ416" s="653" t="s">
        <v>631</v>
      </c>
      <c r="DR416" s="654" t="s">
        <v>633</v>
      </c>
      <c r="DS416" s="653" t="s">
        <v>635</v>
      </c>
      <c r="DT416" s="653" t="s">
        <v>637</v>
      </c>
      <c r="DU416" s="653" t="s">
        <v>631</v>
      </c>
      <c r="DV416" s="654" t="s">
        <v>633</v>
      </c>
      <c r="DW416" s="653" t="s">
        <v>635</v>
      </c>
      <c r="DX416" s="653" t="s">
        <v>637</v>
      </c>
      <c r="DY416" s="653" t="s">
        <v>631</v>
      </c>
      <c r="DZ416" s="654" t="s">
        <v>633</v>
      </c>
      <c r="EA416" s="653" t="s">
        <v>635</v>
      </c>
      <c r="EB416" s="653" t="s">
        <v>637</v>
      </c>
      <c r="EC416" s="653" t="s">
        <v>631</v>
      </c>
      <c r="ED416" s="654" t="s">
        <v>633</v>
      </c>
      <c r="EE416" s="653" t="s">
        <v>635</v>
      </c>
      <c r="EF416" s="652" t="s">
        <v>637</v>
      </c>
      <c r="EG416" s="655" t="s">
        <v>991</v>
      </c>
      <c r="EH416" s="654" t="s">
        <v>992</v>
      </c>
      <c r="EI416" s="653" t="s">
        <v>993</v>
      </c>
      <c r="EJ416" s="653" t="s">
        <v>994</v>
      </c>
      <c r="EK416" s="43"/>
      <c r="EL416" s="43"/>
      <c r="EM416" s="656" t="s">
        <v>995</v>
      </c>
      <c r="EN416" s="656" t="s">
        <v>734</v>
      </c>
      <c r="EO416" s="656" t="s">
        <v>996</v>
      </c>
      <c r="EP416" s="657" t="s">
        <v>665</v>
      </c>
      <c r="EQ416" s="656" t="s">
        <v>997</v>
      </c>
      <c r="ER416" s="656" t="s">
        <v>998</v>
      </c>
      <c r="ES416" s="656" t="s">
        <v>999</v>
      </c>
      <c r="ET416" s="657" t="s">
        <v>669</v>
      </c>
      <c r="EU416" s="658" t="s">
        <v>1000</v>
      </c>
      <c r="EV416" s="653" t="s">
        <v>1001</v>
      </c>
      <c r="EW416" s="658" t="s">
        <v>579</v>
      </c>
      <c r="EX416" s="658" t="s">
        <v>672</v>
      </c>
      <c r="EY416" s="659"/>
    </row>
    <row r="417" ht="52.5" customHeight="1">
      <c r="A417" s="661"/>
      <c r="B417" s="662" t="s">
        <v>1014</v>
      </c>
      <c r="C417" s="663" t="s">
        <v>980</v>
      </c>
      <c r="D417" s="664">
        <f>'3A 2025-2026 REPORTE CALIFICACI'!E43</f>
        <v>51</v>
      </c>
      <c r="E417" s="664">
        <f>'3A 2025-2026 REPORTE CALIFICACI'!F43</f>
        <v>72</v>
      </c>
      <c r="F417" s="665">
        <f>'3A 2025-2026 REPORTE CALIFICACI'!G43</f>
        <v>72</v>
      </c>
      <c r="G417" s="664">
        <f>'3A 2025-2026 REPORTE CALIFICACI'!H43</f>
        <v>0</v>
      </c>
      <c r="H417" s="664">
        <f>'3A 2025-2026 REPORTE CALIFICACI'!I43</f>
        <v>57</v>
      </c>
      <c r="I417" s="664">
        <f>'3A 2025-2026 REPORTE CALIFICACI'!J43</f>
        <v>71</v>
      </c>
      <c r="J417" s="664">
        <f>'3A 2025-2026 REPORTE CALIFICACI'!K43</f>
        <v>60</v>
      </c>
      <c r="K417" s="664">
        <f>'3A 2025-2026 REPORTE CALIFICACI'!L43</f>
        <v>0</v>
      </c>
      <c r="L417" s="664">
        <f>'3A 2025-2026 REPORTE CALIFICACI'!M43</f>
        <v>72</v>
      </c>
      <c r="M417" s="664">
        <f>'3A 2025-2026 REPORTE CALIFICACI'!N43</f>
        <v>78</v>
      </c>
      <c r="N417" s="664">
        <f>'3A 2025-2026 REPORTE CALIFICACI'!O43</f>
        <v>88</v>
      </c>
      <c r="O417" s="664">
        <f>'3A 2025-2026 REPORTE CALIFICACI'!P43</f>
        <v>0</v>
      </c>
      <c r="P417" s="664">
        <f>'3A 2025-2026 REPORTE CALIFICACI'!Q43</f>
        <v>62</v>
      </c>
      <c r="Q417" s="664">
        <f>'3A 2025-2026 REPORTE CALIFICACI'!R43</f>
        <v>77</v>
      </c>
      <c r="R417" s="664">
        <f>'3A 2025-2026 REPORTE CALIFICACI'!S43</f>
        <v>84</v>
      </c>
      <c r="S417" s="664">
        <f>'3A 2025-2026 REPORTE CALIFICACI'!T43</f>
        <v>0</v>
      </c>
      <c r="T417" s="716">
        <f>'3A 2025-2026 REPORTE CALIFICACI'!U43</f>
        <v>48.75</v>
      </c>
      <c r="U417" s="716">
        <f>'3A 2025-2026 REPORTE CALIFICACI'!V43</f>
        <v>47</v>
      </c>
      <c r="V417" s="716">
        <f>'3A 2025-2026 REPORTE CALIFICACI'!W43</f>
        <v>59.5</v>
      </c>
      <c r="W417" s="716">
        <f>'3A 2025-2026 REPORTE CALIFICACI'!X43</f>
        <v>55.75</v>
      </c>
      <c r="X417" s="665">
        <f>'3A 2025-2026 REPORTE CALIFICACI'!Y43</f>
        <v>52.75</v>
      </c>
      <c r="Y417" s="717">
        <f>'3A 2025-2026 REPORTE CALIFICACI'!Z43</f>
        <v>0.5547058824</v>
      </c>
      <c r="Z417" s="665">
        <f>'3A 2025-2026 REPORTE CALIFICACI'!AA43</f>
        <v>26.375</v>
      </c>
      <c r="AA417" s="665" t="str">
        <f>'3A 2025-2026 REPORTE CALIFICACI'!AB43</f>
        <v/>
      </c>
      <c r="AB417" s="665" t="str">
        <f>'3A 2025-2026 REPORTE CALIFICACI'!AC43</f>
        <v/>
      </c>
      <c r="AC417" s="665">
        <f>'3A 2025-2026 REPORTE CALIFICACI'!AD43</f>
        <v>26</v>
      </c>
      <c r="AD417" s="665">
        <f>'3A 2025-2026 REPORTE CALIFICACI'!AE43</f>
        <v>15.825</v>
      </c>
      <c r="AE417" s="665" t="str">
        <f>'3A 2025-2026 REPORTE CALIFICACI'!AF43</f>
        <v/>
      </c>
      <c r="AF417" s="665" t="str">
        <f>'3A 2025-2026 REPORTE CALIFICACI'!AG43</f>
        <v/>
      </c>
      <c r="AG417" s="665">
        <f>'3A 2025-2026 REPORTE CALIFICACI'!AH43</f>
        <v>16</v>
      </c>
      <c r="AH417" s="665">
        <f>'3A 2025-2026 REPORTE CALIFICACI'!AI43</f>
        <v>52.75</v>
      </c>
      <c r="AI417" s="664" t="str">
        <f>'3A 2025-2026 REPORTE CALIFICACI'!AJ43</f>
        <v/>
      </c>
      <c r="AJ417" s="664" t="str">
        <f>'3A 2025-2026 REPORTE CALIFICACI'!AK43</f>
        <v/>
      </c>
      <c r="AK417" s="664" t="str">
        <f>'3A 2025-2026 REPORTE CALIFICACI'!AL43</f>
        <v>R</v>
      </c>
      <c r="AL417" s="666"/>
      <c r="AM417" s="667"/>
      <c r="AN417" s="661"/>
      <c r="AO417" s="662" t="s">
        <v>1014</v>
      </c>
      <c r="AP417" s="663" t="s">
        <v>980</v>
      </c>
      <c r="AQ417" s="664">
        <f>'3A 2025-2026 REPORTE CALIFICACI'!E44</f>
        <v>78</v>
      </c>
      <c r="AR417" s="664">
        <f>'3A 2025-2026 REPORTE CALIFICACI'!F44</f>
        <v>75</v>
      </c>
      <c r="AS417" s="665">
        <f>'3A 2025-2026 REPORTE CALIFICACI'!G44</f>
        <v>71</v>
      </c>
      <c r="AT417" s="664">
        <f>'3A 2025-2026 REPORTE CALIFICACI'!H44</f>
        <v>0</v>
      </c>
      <c r="AU417" s="664">
        <f>'3A 2025-2026 REPORTE CALIFICACI'!I44</f>
        <v>79</v>
      </c>
      <c r="AV417" s="664">
        <f>'3A 2025-2026 REPORTE CALIFICACI'!J44</f>
        <v>72</v>
      </c>
      <c r="AW417" s="664">
        <f>'3A 2025-2026 REPORTE CALIFICACI'!K44</f>
        <v>73</v>
      </c>
      <c r="AX417" s="664">
        <f>'3A 2025-2026 REPORTE CALIFICACI'!L44</f>
        <v>0</v>
      </c>
      <c r="AY417" s="664">
        <f>'3A 2025-2026 REPORTE CALIFICACI'!M44</f>
        <v>70</v>
      </c>
      <c r="AZ417" s="664">
        <f>'3A 2025-2026 REPORTE CALIFICACI'!N44</f>
        <v>80</v>
      </c>
      <c r="BA417" s="664">
        <f>'3A 2025-2026 REPORTE CALIFICACI'!O44</f>
        <v>79</v>
      </c>
      <c r="BB417" s="664">
        <f>'3A 2025-2026 REPORTE CALIFICACI'!P44</f>
        <v>0</v>
      </c>
      <c r="BC417" s="664">
        <f>'3A 2025-2026 REPORTE CALIFICACI'!Q44</f>
        <v>70</v>
      </c>
      <c r="BD417" s="664">
        <f>'3A 2025-2026 REPORTE CALIFICACI'!R44</f>
        <v>85</v>
      </c>
      <c r="BE417" s="664">
        <f>'3A 2025-2026 REPORTE CALIFICACI'!S44</f>
        <v>79</v>
      </c>
      <c r="BF417" s="664">
        <f>'3A 2025-2026 REPORTE CALIFICACI'!T44</f>
        <v>0</v>
      </c>
      <c r="BG417" s="716">
        <f>'3A 2025-2026 REPORTE CALIFICACI'!U44</f>
        <v>56</v>
      </c>
      <c r="BH417" s="716">
        <f>'3A 2025-2026 REPORTE CALIFICACI'!V44</f>
        <v>56</v>
      </c>
      <c r="BI417" s="716">
        <f>'3A 2025-2026 REPORTE CALIFICACI'!W44</f>
        <v>57.25</v>
      </c>
      <c r="BJ417" s="716">
        <f>'3A 2025-2026 REPORTE CALIFICACI'!X44</f>
        <v>58.5</v>
      </c>
      <c r="BK417" s="664"/>
      <c r="BL417" s="664">
        <v>34.0</v>
      </c>
      <c r="BM417" s="664">
        <v>34.0</v>
      </c>
      <c r="BN417" s="664">
        <v>34.0</v>
      </c>
      <c r="BO417" s="664">
        <v>34.0</v>
      </c>
      <c r="BP417" s="664">
        <v>34.0</v>
      </c>
      <c r="BQ417" s="664">
        <v>34.0</v>
      </c>
      <c r="BR417" s="664">
        <v>34.0</v>
      </c>
      <c r="BS417" s="664">
        <v>34.0</v>
      </c>
      <c r="BT417" s="664">
        <v>34.0</v>
      </c>
      <c r="BU417" s="664">
        <v>34.0</v>
      </c>
      <c r="BV417" s="664">
        <v>34.0</v>
      </c>
      <c r="BW417" s="664">
        <v>34.0</v>
      </c>
      <c r="BX417" s="664">
        <v>34.0</v>
      </c>
      <c r="BY417" s="666"/>
      <c r="BZ417" s="667"/>
      <c r="CA417" s="661"/>
      <c r="CB417" s="662" t="s">
        <v>1014</v>
      </c>
      <c r="CC417" s="663" t="s">
        <v>980</v>
      </c>
      <c r="CD417" s="664">
        <f>'3A 2025-2026 REPORTE CALIFICACI'!E45</f>
        <v>86</v>
      </c>
      <c r="CE417" s="664">
        <f>'3A 2025-2026 REPORTE CALIFICACI'!F45</f>
        <v>89</v>
      </c>
      <c r="CF417" s="665">
        <f>'3A 2025-2026 REPORTE CALIFICACI'!G45</f>
        <v>88</v>
      </c>
      <c r="CG417" s="664">
        <f>'3A 2025-2026 REPORTE CALIFICACI'!H45</f>
        <v>0</v>
      </c>
      <c r="CH417" s="664">
        <f>'3A 2025-2026 REPORTE CALIFICACI'!I45</f>
        <v>82</v>
      </c>
      <c r="CI417" s="664">
        <f>'3A 2025-2026 REPORTE CALIFICACI'!J45</f>
        <v>84</v>
      </c>
      <c r="CJ417" s="664">
        <f>'3A 2025-2026 REPORTE CALIFICACI'!K45</f>
        <v>87</v>
      </c>
      <c r="CK417" s="664">
        <f>'3A 2025-2026 REPORTE CALIFICACI'!L45</f>
        <v>0</v>
      </c>
      <c r="CL417" s="664">
        <f>'3A 2025-2026 REPORTE CALIFICACI'!M45</f>
        <v>95</v>
      </c>
      <c r="CM417" s="664">
        <f>'3A 2025-2026 REPORTE CALIFICACI'!N45</f>
        <v>89</v>
      </c>
      <c r="CN417" s="664">
        <f>'3A 2025-2026 REPORTE CALIFICACI'!O45</f>
        <v>93</v>
      </c>
      <c r="CO417" s="664">
        <f>'3A 2025-2026 REPORTE CALIFICACI'!P45</f>
        <v>0</v>
      </c>
      <c r="CP417" s="664">
        <f>'3A 2025-2026 REPORTE CALIFICACI'!Q45</f>
        <v>95</v>
      </c>
      <c r="CQ417" s="664">
        <f>'3A 2025-2026 REPORTE CALIFICACI'!R45</f>
        <v>96</v>
      </c>
      <c r="CR417" s="664">
        <f>'3A 2025-2026 REPORTE CALIFICACI'!S45</f>
        <v>93</v>
      </c>
      <c r="CS417" s="664">
        <f>'3A 2025-2026 REPORTE CALIFICACI'!T45</f>
        <v>0</v>
      </c>
      <c r="CT417" s="716">
        <f>'3A 2025-2026 REPORTE CALIFICACI'!U45</f>
        <v>65.75</v>
      </c>
      <c r="CU417" s="716">
        <f>'3A 2025-2026 REPORTE CALIFICACI'!V45</f>
        <v>63.25</v>
      </c>
      <c r="CV417" s="716">
        <f>'3A 2025-2026 REPORTE CALIFICACI'!W45</f>
        <v>69.25</v>
      </c>
      <c r="CW417" s="716">
        <f>'3A 2025-2026 REPORTE CALIFICACI'!X45</f>
        <v>71</v>
      </c>
      <c r="CX417" s="664"/>
      <c r="CY417" s="717">
        <f>'3A 2025-2026 REPORTE CALIFICACI'!Z45</f>
        <v>0.5647058824</v>
      </c>
      <c r="CZ417" s="665">
        <f>'3A 2025-2026 REPORTE CALIFICACI'!AA45</f>
        <v>33.65625</v>
      </c>
      <c r="DA417" s="665" t="str">
        <f>'3A 2025-2026 REPORTE CALIFICACI'!AB45</f>
        <v/>
      </c>
      <c r="DB417" s="665" t="str">
        <f>'3A 2025-2026 REPORTE CALIFICACI'!AC45</f>
        <v/>
      </c>
      <c r="DC417" s="665">
        <f>'3A 2025-2026 REPORTE CALIFICACI'!AD45</f>
        <v>34</v>
      </c>
      <c r="DD417" s="665">
        <f>'3A 2025-2026 REPORTE CALIFICACI'!AE45</f>
        <v>20.19375</v>
      </c>
      <c r="DE417" s="665" t="str">
        <f>'3A 2025-2026 REPORTE CALIFICACI'!AF45</f>
        <v/>
      </c>
      <c r="DF417" s="665" t="str">
        <f>'3A 2025-2026 REPORTE CALIFICACI'!AG45</f>
        <v/>
      </c>
      <c r="DG417" s="665">
        <f>'3A 2025-2026 REPORTE CALIFICACI'!AH45</f>
        <v>20</v>
      </c>
      <c r="DH417" s="665">
        <f>'3A 2025-2026 REPORTE CALIFICACI'!AI45</f>
        <v>67.3125</v>
      </c>
      <c r="DI417" s="664" t="str">
        <f>'3A 2025-2026 REPORTE CALIFICACI'!AJ45</f>
        <v/>
      </c>
      <c r="DJ417" s="664" t="str">
        <f>'3A 2025-2026 REPORTE CALIFICACI'!AK45</f>
        <v/>
      </c>
      <c r="DK417" s="664" t="str">
        <f>'3A 2025-2026 REPORTE CALIFICACI'!AL45</f>
        <v>R</v>
      </c>
      <c r="DL417" s="666"/>
      <c r="DM417" s="667"/>
      <c r="DN417" s="661"/>
      <c r="DO417" s="662" t="s">
        <v>1014</v>
      </c>
      <c r="DP417" s="663" t="s">
        <v>980</v>
      </c>
      <c r="DQ417" s="664">
        <f>'3A 2025-2026 REPORTE CALIFICACI'!E46</f>
        <v>80</v>
      </c>
      <c r="DR417" s="664">
        <f>'3A 2025-2026 REPORTE CALIFICACI'!F46</f>
        <v>77</v>
      </c>
      <c r="DS417" s="665">
        <f>'3A 2025-2026 REPORTE CALIFICACI'!G46</f>
        <v>87</v>
      </c>
      <c r="DT417" s="664">
        <f>'3A 2025-2026 REPORTE CALIFICACI'!H46</f>
        <v>0</v>
      </c>
      <c r="DU417" s="664">
        <f>'3A 2025-2026 REPORTE CALIFICACI'!I46</f>
        <v>84</v>
      </c>
      <c r="DV417" s="664">
        <f>'3A 2025-2026 REPORTE CALIFICACI'!J46</f>
        <v>78</v>
      </c>
      <c r="DW417" s="664">
        <f>'3A 2025-2026 REPORTE CALIFICACI'!K46</f>
        <v>78</v>
      </c>
      <c r="DX417" s="664">
        <f>'3A 2025-2026 REPORTE CALIFICACI'!L46</f>
        <v>0</v>
      </c>
      <c r="DY417" s="664">
        <f>'3A 2025-2026 REPORTE CALIFICACI'!M46</f>
        <v>85</v>
      </c>
      <c r="DZ417" s="664">
        <f>'3A 2025-2026 REPORTE CALIFICACI'!N46</f>
        <v>83</v>
      </c>
      <c r="EA417" s="664">
        <f>'3A 2025-2026 REPORTE CALIFICACI'!O46</f>
        <v>81</v>
      </c>
      <c r="EB417" s="664">
        <f>'3A 2025-2026 REPORTE CALIFICACI'!P46</f>
        <v>0</v>
      </c>
      <c r="EC417" s="664">
        <f>'3A 2025-2026 REPORTE CALIFICACI'!Q46</f>
        <v>82</v>
      </c>
      <c r="ED417" s="664">
        <f>'3A 2025-2026 REPORTE CALIFICACI'!R46</f>
        <v>87</v>
      </c>
      <c r="EE417" s="664">
        <f>'3A 2025-2026 REPORTE CALIFICACI'!S46</f>
        <v>81</v>
      </c>
      <c r="EF417" s="664">
        <f>'3A 2025-2026 REPORTE CALIFICACI'!T46</f>
        <v>0</v>
      </c>
      <c r="EG417" s="716">
        <f>'3A 2025-2026 REPORTE CALIFICACI'!U46</f>
        <v>61</v>
      </c>
      <c r="EH417" s="716">
        <f>'3A 2025-2026 REPORTE CALIFICACI'!V46</f>
        <v>60</v>
      </c>
      <c r="EI417" s="716">
        <f>'3A 2025-2026 REPORTE CALIFICACI'!W46</f>
        <v>62.25</v>
      </c>
      <c r="EJ417" s="716">
        <f>'3A 2025-2026 REPORTE CALIFICACI'!X46</f>
        <v>62.5</v>
      </c>
      <c r="EK417" s="665">
        <f>'3A 2025-2026 REPORTE CALIFICACI'!Y46</f>
        <v>61.4375</v>
      </c>
      <c r="EL417" s="717">
        <f>'3A 2025-2026 REPORTE CALIFICACI'!Z46</f>
        <v>0.5277124183</v>
      </c>
      <c r="EM417" s="665">
        <f>'3A 2025-2026 REPORTE CALIFICACI'!AA46</f>
        <v>30.71875</v>
      </c>
      <c r="EN417" s="665" t="str">
        <f>'3A 2025-2026 REPORTE CALIFICACI'!AB46</f>
        <v/>
      </c>
      <c r="EO417" s="665" t="str">
        <f>'3A 2025-2026 REPORTE CALIFICACI'!AC46</f>
        <v/>
      </c>
      <c r="EP417" s="665">
        <f>'3A 2025-2026 REPORTE CALIFICACI'!AD46</f>
        <v>31</v>
      </c>
      <c r="EQ417" s="665">
        <f>'3A 2025-2026 REPORTE CALIFICACI'!AE46</f>
        <v>18.43125</v>
      </c>
      <c r="ER417" s="665" t="str">
        <f>'3A 2025-2026 REPORTE CALIFICACI'!AF46</f>
        <v/>
      </c>
      <c r="ES417" s="665" t="str">
        <f>'3A 2025-2026 REPORTE CALIFICACI'!AG46</f>
        <v/>
      </c>
      <c r="ET417" s="665">
        <f>'3A 2025-2026 REPORTE CALIFICACI'!AH46</f>
        <v>18</v>
      </c>
      <c r="EU417" s="665">
        <f>'3A 2025-2026 REPORTE CALIFICACI'!AI46</f>
        <v>61.4375</v>
      </c>
      <c r="EV417" s="664" t="str">
        <f>'3A 2025-2026 REPORTE CALIFICACI'!AJ46</f>
        <v/>
      </c>
      <c r="EW417" s="664" t="str">
        <f>'3A 2025-2026 REPORTE CALIFICACI'!AK46</f>
        <v/>
      </c>
      <c r="EX417" s="664" t="str">
        <f>'3A 2025-2026 REPORTE CALIFICACI'!AL46</f>
        <v>R</v>
      </c>
      <c r="EY417" s="666"/>
    </row>
    <row r="418" ht="52.5" customHeight="1">
      <c r="A418" s="661"/>
      <c r="B418" s="47"/>
      <c r="C418" s="663" t="s">
        <v>1015</v>
      </c>
      <c r="D418" s="664">
        <f>'3A 2025-2026 REPORTE CALIFICACI'!AM43</f>
        <v>0</v>
      </c>
      <c r="E418" s="664">
        <f>'3A 2025-2026 REPORTE CALIFICACI'!AN43</f>
        <v>0</v>
      </c>
      <c r="F418" s="664">
        <f>'3A 2025-2026 REPORTE CALIFICACI'!AO43</f>
        <v>0</v>
      </c>
      <c r="G418" s="664">
        <f>'3A 2025-2026 REPORTE CALIFICACI'!AP43</f>
        <v>0</v>
      </c>
      <c r="H418" s="664">
        <f>'3A 2025-2026 REPORTE CALIFICACI'!AQ43</f>
        <v>0</v>
      </c>
      <c r="I418" s="664">
        <f>'3A 2025-2026 REPORTE CALIFICACI'!AR43</f>
        <v>0</v>
      </c>
      <c r="J418" s="664">
        <f>'3A 2025-2026 REPORTE CALIFICACI'!AS43</f>
        <v>0</v>
      </c>
      <c r="K418" s="664">
        <f>'3A 2025-2026 REPORTE CALIFICACI'!AT43</f>
        <v>0</v>
      </c>
      <c r="L418" s="664">
        <f>'3A 2025-2026 REPORTE CALIFICACI'!AU43</f>
        <v>0</v>
      </c>
      <c r="M418" s="664">
        <f>'3A 2025-2026 REPORTE CALIFICACI'!AV43</f>
        <v>0</v>
      </c>
      <c r="N418" s="664">
        <f>'3A 2025-2026 REPORTE CALIFICACI'!AW43</f>
        <v>0</v>
      </c>
      <c r="O418" s="664">
        <f>'3A 2025-2026 REPORTE CALIFICACI'!AX43</f>
        <v>0</v>
      </c>
      <c r="P418" s="664">
        <f>'3A 2025-2026 REPORTE CALIFICACI'!AY43</f>
        <v>0</v>
      </c>
      <c r="Q418" s="664">
        <f>'3A 2025-2026 REPORTE CALIFICACI'!AZ43</f>
        <v>0</v>
      </c>
      <c r="R418" s="664">
        <f>'3A 2025-2026 REPORTE CALIFICACI'!BA43</f>
        <v>0</v>
      </c>
      <c r="S418" s="664">
        <f>'3A 2025-2026 REPORTE CALIFICACI'!BB43</f>
        <v>0</v>
      </c>
      <c r="T418" s="716">
        <f>'3A 2025-2026 REPORTE CALIFICACI'!BC43</f>
        <v>0</v>
      </c>
      <c r="U418" s="716">
        <f>'3A 2025-2026 REPORTE CALIFICACI'!BD43</f>
        <v>0</v>
      </c>
      <c r="V418" s="716">
        <f>'3A 2025-2026 REPORTE CALIFICACI'!BE43</f>
        <v>0</v>
      </c>
      <c r="W418" s="716">
        <f>'3A 2025-2026 REPORTE CALIFICACI'!BF43</f>
        <v>0</v>
      </c>
      <c r="X418" s="665">
        <f>'3A 2025-2026 REPORTE CALIFICACI'!BG43</f>
        <v>0</v>
      </c>
      <c r="Y418" s="717">
        <f>'3A 2025-2026 REPORTE CALIFICACI'!BH43</f>
        <v>0</v>
      </c>
      <c r="Z418" s="665">
        <f>'3A 2025-2026 REPORTE CALIFICACI'!BI43</f>
        <v>0</v>
      </c>
      <c r="AA418" s="665" t="str">
        <f>'3A 2025-2026 REPORTE CALIFICACI'!BJ43</f>
        <v/>
      </c>
      <c r="AB418" s="665" t="str">
        <f>'3A 2025-2026 REPORTE CALIFICACI'!BK43</f>
        <v/>
      </c>
      <c r="AC418" s="665">
        <f>'3A 2025-2026 REPORTE CALIFICACI'!BL43</f>
        <v>0</v>
      </c>
      <c r="AD418" s="665">
        <f>'3A 2025-2026 REPORTE CALIFICACI'!BM43</f>
        <v>0</v>
      </c>
      <c r="AE418" s="665" t="str">
        <f>'3A 2025-2026 REPORTE CALIFICACI'!BN43</f>
        <v/>
      </c>
      <c r="AF418" s="665" t="str">
        <f>'3A 2025-2026 REPORTE CALIFICACI'!BO43</f>
        <v/>
      </c>
      <c r="AG418" s="665">
        <f>'3A 2025-2026 REPORTE CALIFICACI'!BP43</f>
        <v>0</v>
      </c>
      <c r="AH418" s="664" t="str">
        <f>'3A 2025-2026 REPORTE CALIFICACI'!BQ43</f>
        <v/>
      </c>
      <c r="AI418" s="664" t="str">
        <f>'3A 2025-2026 REPORTE CALIFICACI'!BR43</f>
        <v/>
      </c>
      <c r="AJ418" s="664" t="str">
        <f>'3A 2025-2026 REPORTE CALIFICACI'!BS43</f>
        <v/>
      </c>
      <c r="AK418" s="664" t="str">
        <f>'3A 2025-2026 REPORTE CALIFICACI'!BT43</f>
        <v>R</v>
      </c>
      <c r="AL418" s="666"/>
      <c r="AM418" s="667"/>
      <c r="AN418" s="661"/>
      <c r="AO418" s="47"/>
      <c r="AP418" s="663" t="s">
        <v>1015</v>
      </c>
      <c r="AQ418" s="664">
        <f>'3A 2025-2026 REPORTE CALIFICACI'!AM44</f>
        <v>0</v>
      </c>
      <c r="AR418" s="664">
        <f>'3A 2025-2026 REPORTE CALIFICACI'!AN44</f>
        <v>0</v>
      </c>
      <c r="AS418" s="664">
        <f>'3A 2025-2026 REPORTE CALIFICACI'!AO44</f>
        <v>0</v>
      </c>
      <c r="AT418" s="664">
        <f>'3A 2025-2026 REPORTE CALIFICACI'!AP44</f>
        <v>0</v>
      </c>
      <c r="AU418" s="664">
        <f>'3A 2025-2026 REPORTE CALIFICACI'!AQ44</f>
        <v>0</v>
      </c>
      <c r="AV418" s="664">
        <f>'3A 2025-2026 REPORTE CALIFICACI'!AR44</f>
        <v>0</v>
      </c>
      <c r="AW418" s="664">
        <f>'3A 2025-2026 REPORTE CALIFICACI'!AS44</f>
        <v>0</v>
      </c>
      <c r="AX418" s="664">
        <f>'3A 2025-2026 REPORTE CALIFICACI'!AT44</f>
        <v>0</v>
      </c>
      <c r="AY418" s="664">
        <f>'3A 2025-2026 REPORTE CALIFICACI'!AU44</f>
        <v>0</v>
      </c>
      <c r="AZ418" s="664">
        <f>'3A 2025-2026 REPORTE CALIFICACI'!AV44</f>
        <v>0</v>
      </c>
      <c r="BA418" s="664">
        <f>'3A 2025-2026 REPORTE CALIFICACI'!AW44</f>
        <v>0</v>
      </c>
      <c r="BB418" s="664">
        <f>'3A 2025-2026 REPORTE CALIFICACI'!AX44</f>
        <v>0</v>
      </c>
      <c r="BC418" s="664">
        <f>'3A 2025-2026 REPORTE CALIFICACI'!AY44</f>
        <v>0</v>
      </c>
      <c r="BD418" s="664">
        <f>'3A 2025-2026 REPORTE CALIFICACI'!AZ44</f>
        <v>0</v>
      </c>
      <c r="BE418" s="664">
        <f>'3A 2025-2026 REPORTE CALIFICACI'!BA44</f>
        <v>0</v>
      </c>
      <c r="BF418" s="664">
        <f>'3A 2025-2026 REPORTE CALIFICACI'!BB44</f>
        <v>0</v>
      </c>
      <c r="BG418" s="716">
        <f>'3A 2025-2026 REPORTE CALIFICACI'!BC44</f>
        <v>0</v>
      </c>
      <c r="BH418" s="716">
        <f>'3A 2025-2026 REPORTE CALIFICACI'!BD44</f>
        <v>0</v>
      </c>
      <c r="BI418" s="716">
        <f>'3A 2025-2026 REPORTE CALIFICACI'!BE44</f>
        <v>0</v>
      </c>
      <c r="BJ418" s="716">
        <f>'3A 2025-2026 REPORTE CALIFICACI'!BF44</f>
        <v>0</v>
      </c>
      <c r="BK418" s="664"/>
      <c r="BL418" s="664">
        <v>34.0</v>
      </c>
      <c r="BM418" s="664">
        <v>34.0</v>
      </c>
      <c r="BN418" s="664">
        <v>34.0</v>
      </c>
      <c r="BO418" s="664">
        <v>34.0</v>
      </c>
      <c r="BP418" s="664">
        <v>34.0</v>
      </c>
      <c r="BQ418" s="664">
        <v>34.0</v>
      </c>
      <c r="BR418" s="664">
        <v>34.0</v>
      </c>
      <c r="BS418" s="664">
        <v>34.0</v>
      </c>
      <c r="BT418" s="664">
        <v>34.0</v>
      </c>
      <c r="BU418" s="664">
        <v>34.0</v>
      </c>
      <c r="BV418" s="664">
        <v>34.0</v>
      </c>
      <c r="BW418" s="664">
        <v>34.0</v>
      </c>
      <c r="BX418" s="664">
        <v>34.0</v>
      </c>
      <c r="BY418" s="666"/>
      <c r="BZ418" s="667"/>
      <c r="CA418" s="661"/>
      <c r="CB418" s="47"/>
      <c r="CC418" s="663" t="s">
        <v>1015</v>
      </c>
      <c r="CD418" s="664">
        <f>'3A 2025-2026 REPORTE CALIFICACI'!AM45</f>
        <v>0</v>
      </c>
      <c r="CE418" s="664">
        <f>'3A 2025-2026 REPORTE CALIFICACI'!AN45</f>
        <v>0</v>
      </c>
      <c r="CF418" s="664">
        <f>'3A 2025-2026 REPORTE CALIFICACI'!AO45</f>
        <v>0</v>
      </c>
      <c r="CG418" s="664">
        <f>'3A 2025-2026 REPORTE CALIFICACI'!AP45</f>
        <v>0</v>
      </c>
      <c r="CH418" s="664">
        <f>'3A 2025-2026 REPORTE CALIFICACI'!AQ45</f>
        <v>0</v>
      </c>
      <c r="CI418" s="664">
        <f>'3A 2025-2026 REPORTE CALIFICACI'!AR45</f>
        <v>0</v>
      </c>
      <c r="CJ418" s="664">
        <f>'3A 2025-2026 REPORTE CALIFICACI'!AS45</f>
        <v>0</v>
      </c>
      <c r="CK418" s="664">
        <f>'3A 2025-2026 REPORTE CALIFICACI'!AT45</f>
        <v>0</v>
      </c>
      <c r="CL418" s="664">
        <f>'3A 2025-2026 REPORTE CALIFICACI'!AU45</f>
        <v>0</v>
      </c>
      <c r="CM418" s="664">
        <f>'3A 2025-2026 REPORTE CALIFICACI'!AV45</f>
        <v>0</v>
      </c>
      <c r="CN418" s="664">
        <f>'3A 2025-2026 REPORTE CALIFICACI'!AW45</f>
        <v>0</v>
      </c>
      <c r="CO418" s="664">
        <f>'3A 2025-2026 REPORTE CALIFICACI'!AX45</f>
        <v>0</v>
      </c>
      <c r="CP418" s="664">
        <f>'3A 2025-2026 REPORTE CALIFICACI'!AY45</f>
        <v>0</v>
      </c>
      <c r="CQ418" s="664">
        <f>'3A 2025-2026 REPORTE CALIFICACI'!AZ45</f>
        <v>0</v>
      </c>
      <c r="CR418" s="664">
        <f>'3A 2025-2026 REPORTE CALIFICACI'!BA45</f>
        <v>0</v>
      </c>
      <c r="CS418" s="664">
        <f>'3A 2025-2026 REPORTE CALIFICACI'!BB45</f>
        <v>0</v>
      </c>
      <c r="CT418" s="716">
        <f>'3A 2025-2026 REPORTE CALIFICACI'!BC45</f>
        <v>0</v>
      </c>
      <c r="CU418" s="716">
        <f>'3A 2025-2026 REPORTE CALIFICACI'!BD45</f>
        <v>0</v>
      </c>
      <c r="CV418" s="716">
        <f>'3A 2025-2026 REPORTE CALIFICACI'!BE45</f>
        <v>0</v>
      </c>
      <c r="CW418" s="716">
        <f>'3A 2025-2026 REPORTE CALIFICACI'!BF45</f>
        <v>0</v>
      </c>
      <c r="CX418" s="664"/>
      <c r="CY418" s="717">
        <f>'3A 2025-2026 REPORTE CALIFICACI'!BH45</f>
        <v>0</v>
      </c>
      <c r="CZ418" s="665">
        <f>'3A 2025-2026 REPORTE CALIFICACI'!BI45</f>
        <v>0</v>
      </c>
      <c r="DA418" s="665" t="str">
        <f>'3A 2025-2026 REPORTE CALIFICACI'!BJ45</f>
        <v/>
      </c>
      <c r="DB418" s="665" t="str">
        <f>'3A 2025-2026 REPORTE CALIFICACI'!BK45</f>
        <v/>
      </c>
      <c r="DC418" s="665">
        <f>'3A 2025-2026 REPORTE CALIFICACI'!BL45</f>
        <v>0</v>
      </c>
      <c r="DD418" s="665">
        <f>'3A 2025-2026 REPORTE CALIFICACI'!BM45</f>
        <v>0</v>
      </c>
      <c r="DE418" s="665" t="str">
        <f>'3A 2025-2026 REPORTE CALIFICACI'!BN45</f>
        <v/>
      </c>
      <c r="DF418" s="665" t="str">
        <f>'3A 2025-2026 REPORTE CALIFICACI'!BO45</f>
        <v/>
      </c>
      <c r="DG418" s="665">
        <f>'3A 2025-2026 REPORTE CALIFICACI'!BP45</f>
        <v>0</v>
      </c>
      <c r="DH418" s="664" t="str">
        <f>'3A 2025-2026 REPORTE CALIFICACI'!BQ45</f>
        <v/>
      </c>
      <c r="DI418" s="664" t="str">
        <f>'3A 2025-2026 REPORTE CALIFICACI'!BR45</f>
        <v/>
      </c>
      <c r="DJ418" s="664" t="str">
        <f>'3A 2025-2026 REPORTE CALIFICACI'!BS45</f>
        <v/>
      </c>
      <c r="DK418" s="664" t="str">
        <f>'3A 2025-2026 REPORTE CALIFICACI'!BT45</f>
        <v>R</v>
      </c>
      <c r="DL418" s="666"/>
      <c r="DM418" s="667"/>
      <c r="DN418" s="661"/>
      <c r="DO418" s="47"/>
      <c r="DP418" s="663" t="s">
        <v>1015</v>
      </c>
      <c r="DQ418" s="664">
        <f>'3A 2025-2026 REPORTE CALIFICACI'!AM46</f>
        <v>0</v>
      </c>
      <c r="DR418" s="664">
        <f>'3A 2025-2026 REPORTE CALIFICACI'!AN46</f>
        <v>0</v>
      </c>
      <c r="DS418" s="664">
        <f>'3A 2025-2026 REPORTE CALIFICACI'!AO46</f>
        <v>0</v>
      </c>
      <c r="DT418" s="664">
        <f>'3A 2025-2026 REPORTE CALIFICACI'!AP46</f>
        <v>0</v>
      </c>
      <c r="DU418" s="664">
        <f>'3A 2025-2026 REPORTE CALIFICACI'!AQ46</f>
        <v>0</v>
      </c>
      <c r="DV418" s="664">
        <f>'3A 2025-2026 REPORTE CALIFICACI'!AR46</f>
        <v>0</v>
      </c>
      <c r="DW418" s="664">
        <f>'3A 2025-2026 REPORTE CALIFICACI'!AS46</f>
        <v>0</v>
      </c>
      <c r="DX418" s="664">
        <f>'3A 2025-2026 REPORTE CALIFICACI'!AT46</f>
        <v>0</v>
      </c>
      <c r="DY418" s="664">
        <f>'3A 2025-2026 REPORTE CALIFICACI'!AU46</f>
        <v>0</v>
      </c>
      <c r="DZ418" s="664">
        <f>'3A 2025-2026 REPORTE CALIFICACI'!AV46</f>
        <v>0</v>
      </c>
      <c r="EA418" s="664">
        <f>'3A 2025-2026 REPORTE CALIFICACI'!AW46</f>
        <v>0</v>
      </c>
      <c r="EB418" s="664">
        <f>'3A 2025-2026 REPORTE CALIFICACI'!AX46</f>
        <v>0</v>
      </c>
      <c r="EC418" s="664">
        <f>'3A 2025-2026 REPORTE CALIFICACI'!AY46</f>
        <v>0</v>
      </c>
      <c r="ED418" s="664">
        <f>'3A 2025-2026 REPORTE CALIFICACI'!AZ46</f>
        <v>0</v>
      </c>
      <c r="EE418" s="664">
        <f>'3A 2025-2026 REPORTE CALIFICACI'!BA46</f>
        <v>0</v>
      </c>
      <c r="EF418" s="664">
        <f>'3A 2025-2026 REPORTE CALIFICACI'!BB46</f>
        <v>0</v>
      </c>
      <c r="EG418" s="716">
        <f>'3A 2025-2026 REPORTE CALIFICACI'!BC46</f>
        <v>0</v>
      </c>
      <c r="EH418" s="716">
        <f>'3A 2025-2026 REPORTE CALIFICACI'!BD46</f>
        <v>0</v>
      </c>
      <c r="EI418" s="716">
        <f>'3A 2025-2026 REPORTE CALIFICACI'!BE46</f>
        <v>0</v>
      </c>
      <c r="EJ418" s="716">
        <f>'3A 2025-2026 REPORTE CALIFICACI'!BF46</f>
        <v>0</v>
      </c>
      <c r="EK418" s="665">
        <f>'3A 2025-2026 REPORTE CALIFICACI'!BG46</f>
        <v>0</v>
      </c>
      <c r="EL418" s="717">
        <f>'3A 2025-2026 REPORTE CALIFICACI'!BH46</f>
        <v>0</v>
      </c>
      <c r="EM418" s="665">
        <f>'3A 2025-2026 REPORTE CALIFICACI'!BI46</f>
        <v>0</v>
      </c>
      <c r="EN418" s="665" t="str">
        <f>'3A 2025-2026 REPORTE CALIFICACI'!BJ46</f>
        <v/>
      </c>
      <c r="EO418" s="665" t="str">
        <f>'3A 2025-2026 REPORTE CALIFICACI'!BK46</f>
        <v/>
      </c>
      <c r="EP418" s="665">
        <f>'3A 2025-2026 REPORTE CALIFICACI'!BL46</f>
        <v>0</v>
      </c>
      <c r="EQ418" s="665">
        <f>'3A 2025-2026 REPORTE CALIFICACI'!BM46</f>
        <v>0</v>
      </c>
      <c r="ER418" s="665" t="str">
        <f>'3A 2025-2026 REPORTE CALIFICACI'!BN46</f>
        <v/>
      </c>
      <c r="ES418" s="665" t="str">
        <f>'3A 2025-2026 REPORTE CALIFICACI'!BO46</f>
        <v/>
      </c>
      <c r="ET418" s="665">
        <f>'3A 2025-2026 REPORTE CALIFICACI'!BP46</f>
        <v>0</v>
      </c>
      <c r="EU418" s="664" t="str">
        <f>'3A 2025-2026 REPORTE CALIFICACI'!BQ46</f>
        <v/>
      </c>
      <c r="EV418" s="664" t="str">
        <f>'3A 2025-2026 REPORTE CALIFICACI'!BR46</f>
        <v/>
      </c>
      <c r="EW418" s="664" t="str">
        <f>'3A 2025-2026 REPORTE CALIFICACI'!BS46</f>
        <v/>
      </c>
      <c r="EX418" s="664" t="str">
        <f>'3A 2025-2026 REPORTE CALIFICACI'!BT46</f>
        <v>R</v>
      </c>
      <c r="EY418" s="666"/>
    </row>
    <row r="419" ht="52.5" customHeight="1">
      <c r="A419" s="661"/>
      <c r="B419" s="47"/>
      <c r="C419" s="663" t="s">
        <v>1016</v>
      </c>
      <c r="D419" s="664">
        <f>'3A 2025-2026 REPORTE CALIFICACI'!BU43</f>
        <v>70</v>
      </c>
      <c r="E419" s="664">
        <f>'3A 2025-2026 REPORTE CALIFICACI'!BV43</f>
        <v>70</v>
      </c>
      <c r="F419" s="664">
        <f>'3A 2025-2026 REPORTE CALIFICACI'!BW43</f>
        <v>70</v>
      </c>
      <c r="G419" s="664">
        <f>'3A 2025-2026 REPORTE CALIFICACI'!BX43</f>
        <v>0</v>
      </c>
      <c r="H419" s="664">
        <f>'3A 2025-2026 REPORTE CALIFICACI'!BY43</f>
        <v>71</v>
      </c>
      <c r="I419" s="664">
        <f>'3A 2025-2026 REPORTE CALIFICACI'!BZ43</f>
        <v>70</v>
      </c>
      <c r="J419" s="664">
        <f>'3A 2025-2026 REPORTE CALIFICACI'!CA43</f>
        <v>70</v>
      </c>
      <c r="K419" s="664">
        <f>'3A 2025-2026 REPORTE CALIFICACI'!CB43</f>
        <v>0</v>
      </c>
      <c r="L419" s="664">
        <f>'3A 2025-2026 REPORTE CALIFICACI'!CC43</f>
        <v>71</v>
      </c>
      <c r="M419" s="664">
        <f>'3A 2025-2026 REPORTE CALIFICACI'!CD43</f>
        <v>70</v>
      </c>
      <c r="N419" s="664">
        <f>'3A 2025-2026 REPORTE CALIFICACI'!CE43</f>
        <v>70</v>
      </c>
      <c r="O419" s="664">
        <f>'3A 2025-2026 REPORTE CALIFICACI'!CF43</f>
        <v>0</v>
      </c>
      <c r="P419" s="664">
        <f>'3A 2025-2026 REPORTE CALIFICACI'!CG43</f>
        <v>70</v>
      </c>
      <c r="Q419" s="664">
        <f>'3A 2025-2026 REPORTE CALIFICACI'!CH43</f>
        <v>71</v>
      </c>
      <c r="R419" s="664">
        <f>'3A 2025-2026 REPORTE CALIFICACI'!CI43</f>
        <v>70</v>
      </c>
      <c r="S419" s="664">
        <f>'3A 2025-2026 REPORTE CALIFICACI'!CJ43</f>
        <v>0</v>
      </c>
      <c r="T419" s="716">
        <f>'3A 2025-2026 REPORTE CALIFICACI'!CK43</f>
        <v>52.5</v>
      </c>
      <c r="U419" s="716">
        <f>'3A 2025-2026 REPORTE CALIFICACI'!CL43</f>
        <v>52.75</v>
      </c>
      <c r="V419" s="716">
        <f>'3A 2025-2026 REPORTE CALIFICACI'!CM43</f>
        <v>52.75</v>
      </c>
      <c r="W419" s="716">
        <f>'3A 2025-2026 REPORTE CALIFICACI'!CN43</f>
        <v>52.75</v>
      </c>
      <c r="X419" s="665">
        <f>'3A 2025-2026 REPORTE CALIFICACI'!CO43</f>
        <v>52.6875</v>
      </c>
      <c r="Y419" s="717">
        <f>'3A 2025-2026 REPORTE CALIFICACI'!CP43</f>
        <v>0.6457142857</v>
      </c>
      <c r="Z419" s="665">
        <f>'3A 2025-2026 REPORTE CALIFICACI'!CQ43</f>
        <v>26.34375</v>
      </c>
      <c r="AA419" s="665" t="str">
        <f>'3A 2025-2026 REPORTE CALIFICACI'!CR43</f>
        <v/>
      </c>
      <c r="AB419" s="665" t="str">
        <f>'3A 2025-2026 REPORTE CALIFICACI'!CS43</f>
        <v/>
      </c>
      <c r="AC419" s="665">
        <f>'3A 2025-2026 REPORTE CALIFICACI'!CT43</f>
        <v>26</v>
      </c>
      <c r="AD419" s="665">
        <f>'3A 2025-2026 REPORTE CALIFICACI'!CU43</f>
        <v>15.80625</v>
      </c>
      <c r="AE419" s="665" t="str">
        <f>'3A 2025-2026 REPORTE CALIFICACI'!CV43</f>
        <v/>
      </c>
      <c r="AF419" s="665" t="str">
        <f>'3A 2025-2026 REPORTE CALIFICACI'!CW43</f>
        <v/>
      </c>
      <c r="AG419" s="665">
        <f>'3A 2025-2026 REPORTE CALIFICACI'!CX43</f>
        <v>16</v>
      </c>
      <c r="AH419" s="665">
        <f>'3A 2025-2026 REPORTE CALIFICACI'!CY43</f>
        <v>52.6875</v>
      </c>
      <c r="AI419" s="665" t="str">
        <f>'3A 2025-2026 REPORTE CALIFICACI'!CZ43</f>
        <v/>
      </c>
      <c r="AJ419" s="664" t="str">
        <f>'3A 2025-2026 REPORTE CALIFICACI'!DA43</f>
        <v/>
      </c>
      <c r="AK419" s="664" t="str">
        <f>'3A 2025-2026 REPORTE CALIFICACI'!DB43</f>
        <v>R</v>
      </c>
      <c r="AL419" s="666"/>
      <c r="AM419" s="667"/>
      <c r="AN419" s="661"/>
      <c r="AO419" s="47"/>
      <c r="AP419" s="663" t="s">
        <v>1016</v>
      </c>
      <c r="AQ419" s="664">
        <f>'3A 2025-2026 REPORTE CALIFICACI'!BU44</f>
        <v>70</v>
      </c>
      <c r="AR419" s="664">
        <f>'3A 2025-2026 REPORTE CALIFICACI'!BV44</f>
        <v>70</v>
      </c>
      <c r="AS419" s="664">
        <f>'3A 2025-2026 REPORTE CALIFICACI'!BW44</f>
        <v>70</v>
      </c>
      <c r="AT419" s="664">
        <f>'3A 2025-2026 REPORTE CALIFICACI'!BX44</f>
        <v>0</v>
      </c>
      <c r="AU419" s="664">
        <f>'3A 2025-2026 REPORTE CALIFICACI'!BY44</f>
        <v>70</v>
      </c>
      <c r="AV419" s="664">
        <f>'3A 2025-2026 REPORTE CALIFICACI'!BZ44</f>
        <v>70</v>
      </c>
      <c r="AW419" s="664">
        <f>'3A 2025-2026 REPORTE CALIFICACI'!CA44</f>
        <v>70</v>
      </c>
      <c r="AX419" s="664">
        <f>'3A 2025-2026 REPORTE CALIFICACI'!CB44</f>
        <v>0</v>
      </c>
      <c r="AY419" s="664">
        <f>'3A 2025-2026 REPORTE CALIFICACI'!CC44</f>
        <v>81</v>
      </c>
      <c r="AZ419" s="664">
        <f>'3A 2025-2026 REPORTE CALIFICACI'!CD44</f>
        <v>70</v>
      </c>
      <c r="BA419" s="664">
        <f>'3A 2025-2026 REPORTE CALIFICACI'!CE44</f>
        <v>70</v>
      </c>
      <c r="BB419" s="664">
        <f>'3A 2025-2026 REPORTE CALIFICACI'!CF44</f>
        <v>0</v>
      </c>
      <c r="BC419" s="664">
        <f>'3A 2025-2026 REPORTE CALIFICACI'!CG44</f>
        <v>82</v>
      </c>
      <c r="BD419" s="664">
        <f>'3A 2025-2026 REPORTE CALIFICACI'!CH44</f>
        <v>70</v>
      </c>
      <c r="BE419" s="664">
        <f>'3A 2025-2026 REPORTE CALIFICACI'!CI44</f>
        <v>71</v>
      </c>
      <c r="BF419" s="664">
        <f>'3A 2025-2026 REPORTE CALIFICACI'!CJ44</f>
        <v>0</v>
      </c>
      <c r="BG419" s="716">
        <f>'3A 2025-2026 REPORTE CALIFICACI'!CK44</f>
        <v>52.5</v>
      </c>
      <c r="BH419" s="716">
        <f>'3A 2025-2026 REPORTE CALIFICACI'!CL44</f>
        <v>52.5</v>
      </c>
      <c r="BI419" s="716">
        <f>'3A 2025-2026 REPORTE CALIFICACI'!CM44</f>
        <v>55.25</v>
      </c>
      <c r="BJ419" s="716">
        <f>'3A 2025-2026 REPORTE CALIFICACI'!CN44</f>
        <v>55.75</v>
      </c>
      <c r="BK419" s="664"/>
      <c r="BL419" s="664">
        <v>34.0</v>
      </c>
      <c r="BM419" s="664">
        <v>34.0</v>
      </c>
      <c r="BN419" s="664">
        <v>34.0</v>
      </c>
      <c r="BO419" s="664">
        <v>34.0</v>
      </c>
      <c r="BP419" s="664">
        <v>34.0</v>
      </c>
      <c r="BQ419" s="664">
        <v>34.0</v>
      </c>
      <c r="BR419" s="664">
        <v>34.0</v>
      </c>
      <c r="BS419" s="664">
        <v>34.0</v>
      </c>
      <c r="BT419" s="664">
        <v>34.0</v>
      </c>
      <c r="BU419" s="664">
        <v>34.0</v>
      </c>
      <c r="BV419" s="664">
        <v>34.0</v>
      </c>
      <c r="BW419" s="664">
        <v>34.0</v>
      </c>
      <c r="BX419" s="664">
        <v>34.0</v>
      </c>
      <c r="BY419" s="666"/>
      <c r="BZ419" s="667"/>
      <c r="CA419" s="661"/>
      <c r="CB419" s="47"/>
      <c r="CC419" s="663" t="s">
        <v>1016</v>
      </c>
      <c r="CD419" s="664">
        <f>'3A 2025-2026 REPORTE CALIFICACI'!BU45</f>
        <v>83</v>
      </c>
      <c r="CE419" s="664">
        <f>'3A 2025-2026 REPORTE CALIFICACI'!BV45</f>
        <v>84</v>
      </c>
      <c r="CF419" s="664">
        <f>'3A 2025-2026 REPORTE CALIFICACI'!BW45</f>
        <v>85</v>
      </c>
      <c r="CG419" s="664">
        <f>'3A 2025-2026 REPORTE CALIFICACI'!BX45</f>
        <v>0</v>
      </c>
      <c r="CH419" s="664">
        <f>'3A 2025-2026 REPORTE CALIFICACI'!BY45</f>
        <v>84</v>
      </c>
      <c r="CI419" s="664">
        <f>'3A 2025-2026 REPORTE CALIFICACI'!BZ45</f>
        <v>85</v>
      </c>
      <c r="CJ419" s="664">
        <f>'3A 2025-2026 REPORTE CALIFICACI'!CA45</f>
        <v>86</v>
      </c>
      <c r="CK419" s="664">
        <f>'3A 2025-2026 REPORTE CALIFICACI'!CB45</f>
        <v>0</v>
      </c>
      <c r="CL419" s="664">
        <f>'3A 2025-2026 REPORTE CALIFICACI'!CC45</f>
        <v>86</v>
      </c>
      <c r="CM419" s="664">
        <f>'3A 2025-2026 REPORTE CALIFICACI'!CD45</f>
        <v>89</v>
      </c>
      <c r="CN419" s="664">
        <f>'3A 2025-2026 REPORTE CALIFICACI'!CE45</f>
        <v>89</v>
      </c>
      <c r="CO419" s="664">
        <f>'3A 2025-2026 REPORTE CALIFICACI'!CF45</f>
        <v>0</v>
      </c>
      <c r="CP419" s="664">
        <f>'3A 2025-2026 REPORTE CALIFICACI'!CG45</f>
        <v>89</v>
      </c>
      <c r="CQ419" s="664">
        <f>'3A 2025-2026 REPORTE CALIFICACI'!CH45</f>
        <v>89</v>
      </c>
      <c r="CR419" s="664">
        <f>'3A 2025-2026 REPORTE CALIFICACI'!CI45</f>
        <v>88</v>
      </c>
      <c r="CS419" s="664">
        <f>'3A 2025-2026 REPORTE CALIFICACI'!CJ45</f>
        <v>0</v>
      </c>
      <c r="CT419" s="716">
        <f>'3A 2025-2026 REPORTE CALIFICACI'!CK45</f>
        <v>63</v>
      </c>
      <c r="CU419" s="716">
        <f>'3A 2025-2026 REPORTE CALIFICACI'!CL45</f>
        <v>63.75</v>
      </c>
      <c r="CV419" s="716">
        <f>'3A 2025-2026 REPORTE CALIFICACI'!CM45</f>
        <v>66</v>
      </c>
      <c r="CW419" s="716">
        <f>'3A 2025-2026 REPORTE CALIFICACI'!CN45</f>
        <v>66.5</v>
      </c>
      <c r="CX419" s="664"/>
      <c r="CY419" s="717">
        <f>'3A 2025-2026 REPORTE CALIFICACI'!CP45</f>
        <v>0.6857142857</v>
      </c>
      <c r="CZ419" s="665">
        <f>'3A 2025-2026 REPORTE CALIFICACI'!CQ45</f>
        <v>32.40625</v>
      </c>
      <c r="DA419" s="665" t="str">
        <f>'3A 2025-2026 REPORTE CALIFICACI'!CR45</f>
        <v/>
      </c>
      <c r="DB419" s="665" t="str">
        <f>'3A 2025-2026 REPORTE CALIFICACI'!CS45</f>
        <v/>
      </c>
      <c r="DC419" s="665">
        <f>'3A 2025-2026 REPORTE CALIFICACI'!CT45</f>
        <v>32</v>
      </c>
      <c r="DD419" s="665">
        <f>'3A 2025-2026 REPORTE CALIFICACI'!CU45</f>
        <v>19.44375</v>
      </c>
      <c r="DE419" s="665" t="str">
        <f>'3A 2025-2026 REPORTE CALIFICACI'!CV45</f>
        <v/>
      </c>
      <c r="DF419" s="665" t="str">
        <f>'3A 2025-2026 REPORTE CALIFICACI'!CW45</f>
        <v/>
      </c>
      <c r="DG419" s="665">
        <f>'3A 2025-2026 REPORTE CALIFICACI'!CX45</f>
        <v>19</v>
      </c>
      <c r="DH419" s="665">
        <f>'3A 2025-2026 REPORTE CALIFICACI'!CY45</f>
        <v>64.8125</v>
      </c>
      <c r="DI419" s="665" t="str">
        <f>'3A 2025-2026 REPORTE CALIFICACI'!CZ45</f>
        <v/>
      </c>
      <c r="DJ419" s="664" t="str">
        <f>'3A 2025-2026 REPORTE CALIFICACI'!DA45</f>
        <v/>
      </c>
      <c r="DK419" s="664" t="str">
        <f>'3A 2025-2026 REPORTE CALIFICACI'!DB45</f>
        <v>R</v>
      </c>
      <c r="DL419" s="666"/>
      <c r="DM419" s="667"/>
      <c r="DN419" s="661"/>
      <c r="DO419" s="47"/>
      <c r="DP419" s="663" t="s">
        <v>1016</v>
      </c>
      <c r="DQ419" s="664">
        <f>'3A 2025-2026 REPORTE CALIFICACI'!BU46</f>
        <v>70</v>
      </c>
      <c r="DR419" s="664">
        <f>'3A 2025-2026 REPORTE CALIFICACI'!BV46</f>
        <v>70</v>
      </c>
      <c r="DS419" s="664">
        <f>'3A 2025-2026 REPORTE CALIFICACI'!BW46</f>
        <v>70</v>
      </c>
      <c r="DT419" s="664">
        <f>'3A 2025-2026 REPORTE CALIFICACI'!BX46</f>
        <v>0</v>
      </c>
      <c r="DU419" s="664">
        <f>'3A 2025-2026 REPORTE CALIFICACI'!BY46</f>
        <v>71</v>
      </c>
      <c r="DV419" s="664">
        <f>'3A 2025-2026 REPORTE CALIFICACI'!BZ46</f>
        <v>70</v>
      </c>
      <c r="DW419" s="664">
        <f>'3A 2025-2026 REPORTE CALIFICACI'!CA46</f>
        <v>70</v>
      </c>
      <c r="DX419" s="664">
        <f>'3A 2025-2026 REPORTE CALIFICACI'!CB46</f>
        <v>0</v>
      </c>
      <c r="DY419" s="664">
        <f>'3A 2025-2026 REPORTE CALIFICACI'!CC46</f>
        <v>73</v>
      </c>
      <c r="DZ419" s="664">
        <f>'3A 2025-2026 REPORTE CALIFICACI'!CD46</f>
        <v>70</v>
      </c>
      <c r="EA419" s="664">
        <f>'3A 2025-2026 REPORTE CALIFICACI'!CE46</f>
        <v>70</v>
      </c>
      <c r="EB419" s="664">
        <f>'3A 2025-2026 REPORTE CALIFICACI'!CF46</f>
        <v>0</v>
      </c>
      <c r="EC419" s="664">
        <f>'3A 2025-2026 REPORTE CALIFICACI'!CG46</f>
        <v>75</v>
      </c>
      <c r="ED419" s="664">
        <f>'3A 2025-2026 REPORTE CALIFICACI'!CH46</f>
        <v>70</v>
      </c>
      <c r="EE419" s="664">
        <f>'3A 2025-2026 REPORTE CALIFICACI'!CI46</f>
        <v>70</v>
      </c>
      <c r="EF419" s="664">
        <f>'3A 2025-2026 REPORTE CALIFICACI'!CJ46</f>
        <v>0</v>
      </c>
      <c r="EG419" s="716">
        <f>'3A 2025-2026 REPORTE CALIFICACI'!CK46</f>
        <v>52.5</v>
      </c>
      <c r="EH419" s="716">
        <f>'3A 2025-2026 REPORTE CALIFICACI'!CL46</f>
        <v>52.75</v>
      </c>
      <c r="EI419" s="716">
        <f>'3A 2025-2026 REPORTE CALIFICACI'!CM46</f>
        <v>53.25</v>
      </c>
      <c r="EJ419" s="716">
        <f>'3A 2025-2026 REPORTE CALIFICACI'!CN46</f>
        <v>53.75</v>
      </c>
      <c r="EK419" s="665">
        <f>'3A 2025-2026 REPORTE CALIFICACI'!CO46</f>
        <v>53.0625</v>
      </c>
      <c r="EL419" s="717">
        <f>'3A 2025-2026 REPORTE CALIFICACI'!CP46</f>
        <v>0.5561904762</v>
      </c>
      <c r="EM419" s="665">
        <f>'3A 2025-2026 REPORTE CALIFICACI'!CQ46</f>
        <v>26.53125</v>
      </c>
      <c r="EN419" s="665" t="str">
        <f>'3A 2025-2026 REPORTE CALIFICACI'!CR46</f>
        <v/>
      </c>
      <c r="EO419" s="665" t="str">
        <f>'3A 2025-2026 REPORTE CALIFICACI'!CS46</f>
        <v/>
      </c>
      <c r="EP419" s="665">
        <f>'3A 2025-2026 REPORTE CALIFICACI'!CT46</f>
        <v>27</v>
      </c>
      <c r="EQ419" s="665">
        <f>'3A 2025-2026 REPORTE CALIFICACI'!CU46</f>
        <v>15.91875</v>
      </c>
      <c r="ER419" s="665" t="str">
        <f>'3A 2025-2026 REPORTE CALIFICACI'!CV46</f>
        <v/>
      </c>
      <c r="ES419" s="665" t="str">
        <f>'3A 2025-2026 REPORTE CALIFICACI'!CW46</f>
        <v/>
      </c>
      <c r="ET419" s="665">
        <f>'3A 2025-2026 REPORTE CALIFICACI'!CX46</f>
        <v>16</v>
      </c>
      <c r="EU419" s="665">
        <f>'3A 2025-2026 REPORTE CALIFICACI'!CY46</f>
        <v>53.0625</v>
      </c>
      <c r="EV419" s="665" t="str">
        <f>'3A 2025-2026 REPORTE CALIFICACI'!CZ46</f>
        <v/>
      </c>
      <c r="EW419" s="664" t="str">
        <f>'3A 2025-2026 REPORTE CALIFICACI'!DA46</f>
        <v/>
      </c>
      <c r="EX419" s="664" t="str">
        <f>'3A 2025-2026 REPORTE CALIFICACI'!DB46</f>
        <v>R</v>
      </c>
      <c r="EY419" s="666"/>
    </row>
    <row r="420" ht="52.5" customHeight="1">
      <c r="A420" s="661"/>
      <c r="B420" s="47"/>
      <c r="C420" s="663" t="s">
        <v>1017</v>
      </c>
      <c r="D420" s="664">
        <f>'3A 2025-2026 REPORTE CALIFICACI'!DC43</f>
        <v>56</v>
      </c>
      <c r="E420" s="664">
        <f>'3A 2025-2026 REPORTE CALIFICACI'!DD43</f>
        <v>50</v>
      </c>
      <c r="F420" s="664">
        <f>'3A 2025-2026 REPORTE CALIFICACI'!DE43</f>
        <v>70</v>
      </c>
      <c r="G420" s="664">
        <f>'3A 2025-2026 REPORTE CALIFICACI'!DF43</f>
        <v>0</v>
      </c>
      <c r="H420" s="664">
        <f>'3A 2025-2026 REPORTE CALIFICACI'!DG43</f>
        <v>61</v>
      </c>
      <c r="I420" s="664">
        <f>'3A 2025-2026 REPORTE CALIFICACI'!DH43</f>
        <v>60</v>
      </c>
      <c r="J420" s="664">
        <f>'3A 2025-2026 REPORTE CALIFICACI'!DI43</f>
        <v>50</v>
      </c>
      <c r="K420" s="664">
        <f>'3A 2025-2026 REPORTE CALIFICACI'!DJ43</f>
        <v>0</v>
      </c>
      <c r="L420" s="664">
        <f>'3A 2025-2026 REPORTE CALIFICACI'!DK43</f>
        <v>70</v>
      </c>
      <c r="M420" s="664">
        <f>'3A 2025-2026 REPORTE CALIFICACI'!DL43</f>
        <v>70</v>
      </c>
      <c r="N420" s="664">
        <f>'3A 2025-2026 REPORTE CALIFICACI'!DM43</f>
        <v>70</v>
      </c>
      <c r="O420" s="664">
        <f>'3A 2025-2026 REPORTE CALIFICACI'!DN43</f>
        <v>0</v>
      </c>
      <c r="P420" s="664">
        <f>'3A 2025-2026 REPORTE CALIFICACI'!DO43</f>
        <v>65</v>
      </c>
      <c r="Q420" s="664">
        <f>'3A 2025-2026 REPORTE CALIFICACI'!DP43</f>
        <v>55</v>
      </c>
      <c r="R420" s="664">
        <f>'3A 2025-2026 REPORTE CALIFICACI'!DQ43</f>
        <v>60</v>
      </c>
      <c r="S420" s="664">
        <f>'3A 2025-2026 REPORTE CALIFICACI'!DR43</f>
        <v>0</v>
      </c>
      <c r="T420" s="716">
        <f>'3A 2025-2026 REPORTE CALIFICACI'!DS43</f>
        <v>44</v>
      </c>
      <c r="U420" s="716">
        <f>'3A 2025-2026 REPORTE CALIFICACI'!DT43</f>
        <v>42.75</v>
      </c>
      <c r="V420" s="716">
        <f>'3A 2025-2026 REPORTE CALIFICACI'!DU43</f>
        <v>52.5</v>
      </c>
      <c r="W420" s="716">
        <f>'3A 2025-2026 REPORTE CALIFICACI'!DV43</f>
        <v>45</v>
      </c>
      <c r="X420" s="665">
        <f>'3A 2025-2026 REPORTE CALIFICACI'!DW43</f>
        <v>46.0625</v>
      </c>
      <c r="Y420" s="717">
        <f>'3A 2025-2026 REPORTE CALIFICACI'!DX43</f>
        <v>0.6663888889</v>
      </c>
      <c r="Z420" s="665">
        <f>'3A 2025-2026 REPORTE CALIFICACI'!DY43</f>
        <v>23.03125</v>
      </c>
      <c r="AA420" s="665" t="str">
        <f>'3A 2025-2026 REPORTE CALIFICACI'!DZ43</f>
        <v/>
      </c>
      <c r="AB420" s="665" t="str">
        <f>'3A 2025-2026 REPORTE CALIFICACI'!EA43</f>
        <v/>
      </c>
      <c r="AC420" s="665">
        <f>'3A 2025-2026 REPORTE CALIFICACI'!EB43</f>
        <v>23</v>
      </c>
      <c r="AD420" s="665">
        <f>'3A 2025-2026 REPORTE CALIFICACI'!EC43</f>
        <v>13.81875</v>
      </c>
      <c r="AE420" s="665" t="str">
        <f>'3A 2025-2026 REPORTE CALIFICACI'!ED43</f>
        <v/>
      </c>
      <c r="AF420" s="665" t="str">
        <f>'3A 2025-2026 REPORTE CALIFICACI'!EE43</f>
        <v/>
      </c>
      <c r="AG420" s="665">
        <f>'3A 2025-2026 REPORTE CALIFICACI'!EF43</f>
        <v>14</v>
      </c>
      <c r="AH420" s="665">
        <f>'3A 2025-2026 REPORTE CALIFICACI'!EG43</f>
        <v>46.0625</v>
      </c>
      <c r="AI420" s="665" t="str">
        <f>'3A 2025-2026 REPORTE CALIFICACI'!EH43</f>
        <v/>
      </c>
      <c r="AJ420" s="664" t="str">
        <f>'3A 2025-2026 REPORTE CALIFICACI'!EI43</f>
        <v/>
      </c>
      <c r="AK420" s="664" t="str">
        <f>'3A 2025-2026 REPORTE CALIFICACI'!EJ43</f>
        <v>R</v>
      </c>
      <c r="AL420" s="666"/>
      <c r="AM420" s="667"/>
      <c r="AN420" s="661"/>
      <c r="AO420" s="47"/>
      <c r="AP420" s="663" t="s">
        <v>1017</v>
      </c>
      <c r="AQ420" s="664">
        <f>'3A 2025-2026 REPORTE CALIFICACI'!DC44</f>
        <v>70</v>
      </c>
      <c r="AR420" s="664">
        <f>'3A 2025-2026 REPORTE CALIFICACI'!DD44</f>
        <v>70</v>
      </c>
      <c r="AS420" s="664">
        <f>'3A 2025-2026 REPORTE CALIFICACI'!DE44</f>
        <v>85</v>
      </c>
      <c r="AT420" s="664">
        <f>'3A 2025-2026 REPORTE CALIFICACI'!DF44</f>
        <v>0</v>
      </c>
      <c r="AU420" s="664">
        <f>'3A 2025-2026 REPORTE CALIFICACI'!DG44</f>
        <v>72</v>
      </c>
      <c r="AV420" s="664">
        <f>'3A 2025-2026 REPORTE CALIFICACI'!DH44</f>
        <v>75</v>
      </c>
      <c r="AW420" s="664">
        <f>'3A 2025-2026 REPORTE CALIFICACI'!DI44</f>
        <v>90</v>
      </c>
      <c r="AX420" s="664">
        <f>'3A 2025-2026 REPORTE CALIFICACI'!DJ44</f>
        <v>0</v>
      </c>
      <c r="AY420" s="664">
        <f>'3A 2025-2026 REPORTE CALIFICACI'!DK44</f>
        <v>70</v>
      </c>
      <c r="AZ420" s="664">
        <f>'3A 2025-2026 REPORTE CALIFICACI'!DL44</f>
        <v>85</v>
      </c>
      <c r="BA420" s="664">
        <f>'3A 2025-2026 REPORTE CALIFICACI'!DM44</f>
        <v>84</v>
      </c>
      <c r="BB420" s="664">
        <f>'3A 2025-2026 REPORTE CALIFICACI'!DN44</f>
        <v>0</v>
      </c>
      <c r="BC420" s="664">
        <f>'3A 2025-2026 REPORTE CALIFICACI'!DO44</f>
        <v>76</v>
      </c>
      <c r="BD420" s="664">
        <f>'3A 2025-2026 REPORTE CALIFICACI'!DP44</f>
        <v>78</v>
      </c>
      <c r="BE420" s="664">
        <f>'3A 2025-2026 REPORTE CALIFICACI'!DQ44</f>
        <v>88</v>
      </c>
      <c r="BF420" s="664">
        <f>'3A 2025-2026 REPORTE CALIFICACI'!DR44</f>
        <v>0</v>
      </c>
      <c r="BG420" s="716">
        <f>'3A 2025-2026 REPORTE CALIFICACI'!DS44</f>
        <v>56.25</v>
      </c>
      <c r="BH420" s="716">
        <f>'3A 2025-2026 REPORTE CALIFICACI'!DT44</f>
        <v>59.25</v>
      </c>
      <c r="BI420" s="716">
        <f>'3A 2025-2026 REPORTE CALIFICACI'!DU44</f>
        <v>59.75</v>
      </c>
      <c r="BJ420" s="716">
        <f>'3A 2025-2026 REPORTE CALIFICACI'!DV44</f>
        <v>60.5</v>
      </c>
      <c r="BK420" s="664"/>
      <c r="BL420" s="664">
        <v>34.0</v>
      </c>
      <c r="BM420" s="664">
        <v>34.0</v>
      </c>
      <c r="BN420" s="664">
        <v>34.0</v>
      </c>
      <c r="BO420" s="664">
        <v>34.0</v>
      </c>
      <c r="BP420" s="664">
        <v>34.0</v>
      </c>
      <c r="BQ420" s="664">
        <v>34.0</v>
      </c>
      <c r="BR420" s="664">
        <v>34.0</v>
      </c>
      <c r="BS420" s="664">
        <v>34.0</v>
      </c>
      <c r="BT420" s="664">
        <v>34.0</v>
      </c>
      <c r="BU420" s="664">
        <v>34.0</v>
      </c>
      <c r="BV420" s="664">
        <v>34.0</v>
      </c>
      <c r="BW420" s="664">
        <v>34.0</v>
      </c>
      <c r="BX420" s="664">
        <v>34.0</v>
      </c>
      <c r="BY420" s="666"/>
      <c r="BZ420" s="667"/>
      <c r="CA420" s="661"/>
      <c r="CB420" s="47"/>
      <c r="CC420" s="663" t="s">
        <v>1017</v>
      </c>
      <c r="CD420" s="664">
        <f>'3A 2025-2026 REPORTE CALIFICACI'!DC45</f>
        <v>72</v>
      </c>
      <c r="CE420" s="664">
        <f>'3A 2025-2026 REPORTE CALIFICACI'!DD45</f>
        <v>78</v>
      </c>
      <c r="CF420" s="664">
        <f>'3A 2025-2026 REPORTE CALIFICACI'!DE45</f>
        <v>79</v>
      </c>
      <c r="CG420" s="664">
        <f>'3A 2025-2026 REPORTE CALIFICACI'!DF45</f>
        <v>0</v>
      </c>
      <c r="CH420" s="664">
        <f>'3A 2025-2026 REPORTE CALIFICACI'!DG45</f>
        <v>95</v>
      </c>
      <c r="CI420" s="664">
        <f>'3A 2025-2026 REPORTE CALIFICACI'!DH45</f>
        <v>85</v>
      </c>
      <c r="CJ420" s="664">
        <f>'3A 2025-2026 REPORTE CALIFICACI'!DI45</f>
        <v>74</v>
      </c>
      <c r="CK420" s="664">
        <f>'3A 2025-2026 REPORTE CALIFICACI'!DJ45</f>
        <v>0</v>
      </c>
      <c r="CL420" s="664">
        <f>'3A 2025-2026 REPORTE CALIFICACI'!DK45</f>
        <v>74</v>
      </c>
      <c r="CM420" s="664">
        <f>'3A 2025-2026 REPORTE CALIFICACI'!DL45</f>
        <v>80</v>
      </c>
      <c r="CN420" s="664">
        <f>'3A 2025-2026 REPORTE CALIFICACI'!DM45</f>
        <v>80</v>
      </c>
      <c r="CO420" s="664">
        <f>'3A 2025-2026 REPORTE CALIFICACI'!DN45</f>
        <v>0</v>
      </c>
      <c r="CP420" s="664">
        <f>'3A 2025-2026 REPORTE CALIFICACI'!DO45</f>
        <v>88</v>
      </c>
      <c r="CQ420" s="664">
        <f>'3A 2025-2026 REPORTE CALIFICACI'!DP45</f>
        <v>82</v>
      </c>
      <c r="CR420" s="664">
        <f>'3A 2025-2026 REPORTE CALIFICACI'!DQ45</f>
        <v>78</v>
      </c>
      <c r="CS420" s="664">
        <f>'3A 2025-2026 REPORTE CALIFICACI'!DR45</f>
        <v>0</v>
      </c>
      <c r="CT420" s="716">
        <f>'3A 2025-2026 REPORTE CALIFICACI'!DS45</f>
        <v>57.25</v>
      </c>
      <c r="CU420" s="716">
        <f>'3A 2025-2026 REPORTE CALIFICACI'!DT45</f>
        <v>63.5</v>
      </c>
      <c r="CV420" s="716">
        <f>'3A 2025-2026 REPORTE CALIFICACI'!DU45</f>
        <v>58.5</v>
      </c>
      <c r="CW420" s="716">
        <f>'3A 2025-2026 REPORTE CALIFICACI'!DV45</f>
        <v>62</v>
      </c>
      <c r="CX420" s="664"/>
      <c r="CY420" s="717">
        <f>'3A 2025-2026 REPORTE CALIFICACI'!DX45</f>
        <v>0.6888888889</v>
      </c>
      <c r="CZ420" s="665">
        <f>'3A 2025-2026 REPORTE CALIFICACI'!DY45</f>
        <v>30.15625</v>
      </c>
      <c r="DA420" s="665" t="str">
        <f>'3A 2025-2026 REPORTE CALIFICACI'!DZ45</f>
        <v/>
      </c>
      <c r="DB420" s="665" t="str">
        <f>'3A 2025-2026 REPORTE CALIFICACI'!EA45</f>
        <v/>
      </c>
      <c r="DC420" s="665">
        <f>'3A 2025-2026 REPORTE CALIFICACI'!EB45</f>
        <v>30</v>
      </c>
      <c r="DD420" s="665">
        <f>'3A 2025-2026 REPORTE CALIFICACI'!EC45</f>
        <v>18.09375</v>
      </c>
      <c r="DE420" s="665" t="str">
        <f>'3A 2025-2026 REPORTE CALIFICACI'!ED45</f>
        <v/>
      </c>
      <c r="DF420" s="665" t="str">
        <f>'3A 2025-2026 REPORTE CALIFICACI'!EE45</f>
        <v/>
      </c>
      <c r="DG420" s="665">
        <f>'3A 2025-2026 REPORTE CALIFICACI'!EF45</f>
        <v>18</v>
      </c>
      <c r="DH420" s="665">
        <f>'3A 2025-2026 REPORTE CALIFICACI'!EG45</f>
        <v>60.3125</v>
      </c>
      <c r="DI420" s="665" t="str">
        <f>'3A 2025-2026 REPORTE CALIFICACI'!EH45</f>
        <v/>
      </c>
      <c r="DJ420" s="664" t="str">
        <f>'3A 2025-2026 REPORTE CALIFICACI'!EI45</f>
        <v/>
      </c>
      <c r="DK420" s="664" t="str">
        <f>'3A 2025-2026 REPORTE CALIFICACI'!EJ45</f>
        <v>R</v>
      </c>
      <c r="DL420" s="666"/>
      <c r="DM420" s="667"/>
      <c r="DN420" s="661"/>
      <c r="DO420" s="47"/>
      <c r="DP420" s="663" t="s">
        <v>1017</v>
      </c>
      <c r="DQ420" s="664">
        <f>'3A 2025-2026 REPORTE CALIFICACI'!DC46</f>
        <v>64</v>
      </c>
      <c r="DR420" s="664">
        <f>'3A 2025-2026 REPORTE CALIFICACI'!DD46</f>
        <v>70</v>
      </c>
      <c r="DS420" s="664">
        <f>'3A 2025-2026 REPORTE CALIFICACI'!DE46</f>
        <v>70</v>
      </c>
      <c r="DT420" s="664">
        <f>'3A 2025-2026 REPORTE CALIFICACI'!DF46</f>
        <v>0</v>
      </c>
      <c r="DU420" s="664">
        <f>'3A 2025-2026 REPORTE CALIFICACI'!DG46</f>
        <v>70</v>
      </c>
      <c r="DV420" s="664">
        <f>'3A 2025-2026 REPORTE CALIFICACI'!DH46</f>
        <v>70</v>
      </c>
      <c r="DW420" s="664">
        <f>'3A 2025-2026 REPORTE CALIFICACI'!DI46</f>
        <v>50</v>
      </c>
      <c r="DX420" s="664">
        <f>'3A 2025-2026 REPORTE CALIFICACI'!DJ46</f>
        <v>0</v>
      </c>
      <c r="DY420" s="664">
        <f>'3A 2025-2026 REPORTE CALIFICACI'!DK46</f>
        <v>70</v>
      </c>
      <c r="DZ420" s="664">
        <f>'3A 2025-2026 REPORTE CALIFICACI'!DL46</f>
        <v>70</v>
      </c>
      <c r="EA420" s="664">
        <f>'3A 2025-2026 REPORTE CALIFICACI'!DM46</f>
        <v>60</v>
      </c>
      <c r="EB420" s="664">
        <f>'3A 2025-2026 REPORTE CALIFICACI'!DN46</f>
        <v>0</v>
      </c>
      <c r="EC420" s="664">
        <f>'3A 2025-2026 REPORTE CALIFICACI'!DO46</f>
        <v>70</v>
      </c>
      <c r="ED420" s="664">
        <f>'3A 2025-2026 REPORTE CALIFICACI'!DP46</f>
        <v>72</v>
      </c>
      <c r="EE420" s="664">
        <f>'3A 2025-2026 REPORTE CALIFICACI'!DQ46</f>
        <v>70</v>
      </c>
      <c r="EF420" s="664">
        <f>'3A 2025-2026 REPORTE CALIFICACI'!DR46</f>
        <v>0</v>
      </c>
      <c r="EG420" s="716">
        <f>'3A 2025-2026 REPORTE CALIFICACI'!DS46</f>
        <v>51</v>
      </c>
      <c r="EH420" s="716">
        <f>'3A 2025-2026 REPORTE CALIFICACI'!DT46</f>
        <v>47.5</v>
      </c>
      <c r="EI420" s="716">
        <f>'3A 2025-2026 REPORTE CALIFICACI'!DU46</f>
        <v>50</v>
      </c>
      <c r="EJ420" s="716">
        <f>'3A 2025-2026 REPORTE CALIFICACI'!DV46</f>
        <v>53</v>
      </c>
      <c r="EK420" s="665">
        <f>'3A 2025-2026 REPORTE CALIFICACI'!DW46</f>
        <v>50.375</v>
      </c>
      <c r="EL420" s="717">
        <f>'3A 2025-2026 REPORTE CALIFICACI'!DX46</f>
        <v>0.596859858</v>
      </c>
      <c r="EM420" s="665">
        <f>'3A 2025-2026 REPORTE CALIFICACI'!DY46</f>
        <v>25.1875</v>
      </c>
      <c r="EN420" s="665" t="str">
        <f>'3A 2025-2026 REPORTE CALIFICACI'!DZ46</f>
        <v/>
      </c>
      <c r="EO420" s="665" t="str">
        <f>'3A 2025-2026 REPORTE CALIFICACI'!EA46</f>
        <v/>
      </c>
      <c r="EP420" s="665">
        <f>'3A 2025-2026 REPORTE CALIFICACI'!EB46</f>
        <v>25</v>
      </c>
      <c r="EQ420" s="665">
        <f>'3A 2025-2026 REPORTE CALIFICACI'!EC46</f>
        <v>15.1125</v>
      </c>
      <c r="ER420" s="665" t="str">
        <f>'3A 2025-2026 REPORTE CALIFICACI'!ED46</f>
        <v/>
      </c>
      <c r="ES420" s="665" t="str">
        <f>'3A 2025-2026 REPORTE CALIFICACI'!EE46</f>
        <v/>
      </c>
      <c r="ET420" s="665">
        <f>'3A 2025-2026 REPORTE CALIFICACI'!EF46</f>
        <v>15</v>
      </c>
      <c r="EU420" s="665">
        <f>'3A 2025-2026 REPORTE CALIFICACI'!EG46</f>
        <v>50.375</v>
      </c>
      <c r="EV420" s="665" t="str">
        <f>'3A 2025-2026 REPORTE CALIFICACI'!EH46</f>
        <v/>
      </c>
      <c r="EW420" s="664" t="str">
        <f>'3A 2025-2026 REPORTE CALIFICACI'!EI46</f>
        <v/>
      </c>
      <c r="EX420" s="664" t="str">
        <f>'3A 2025-2026 REPORTE CALIFICACI'!EJ46</f>
        <v>R</v>
      </c>
      <c r="EY420" s="666"/>
    </row>
    <row r="421" ht="52.5" customHeight="1">
      <c r="A421" s="661"/>
      <c r="B421" s="47"/>
      <c r="C421" s="663" t="s">
        <v>1018</v>
      </c>
      <c r="D421" s="664">
        <f>'3A 2025-2026 REPORTE CALIFICACI'!EK43</f>
        <v>65</v>
      </c>
      <c r="E421" s="664">
        <f>'3A 2025-2026 REPORTE CALIFICACI'!EL43</f>
        <v>66</v>
      </c>
      <c r="F421" s="664">
        <f>'3A 2025-2026 REPORTE CALIFICACI'!EM43</f>
        <v>61</v>
      </c>
      <c r="G421" s="665">
        <f>'3A 2025-2026 REPORTE CALIFICACI'!EN43</f>
        <v>0</v>
      </c>
      <c r="H421" s="664">
        <f>'3A 2025-2026 REPORTE CALIFICACI'!EO43</f>
        <v>72</v>
      </c>
      <c r="I421" s="664">
        <f>'3A 2025-2026 REPORTE CALIFICACI'!EP43</f>
        <v>68</v>
      </c>
      <c r="J421" s="664">
        <f>'3A 2025-2026 REPORTE CALIFICACI'!EQ43</f>
        <v>60</v>
      </c>
      <c r="K421" s="664">
        <f>'3A 2025-2026 REPORTE CALIFICACI'!ER43</f>
        <v>0</v>
      </c>
      <c r="L421" s="664">
        <f>'3A 2025-2026 REPORTE CALIFICACI'!ES43</f>
        <v>67</v>
      </c>
      <c r="M421" s="665">
        <f>'3A 2025-2026 REPORTE CALIFICACI'!ET43</f>
        <v>70</v>
      </c>
      <c r="N421" s="665">
        <f>'3A 2025-2026 REPORTE CALIFICACI'!EU43</f>
        <v>57</v>
      </c>
      <c r="O421" s="664">
        <f>'3A 2025-2026 REPORTE CALIFICACI'!EV43</f>
        <v>0</v>
      </c>
      <c r="P421" s="665">
        <f>'3A 2025-2026 REPORTE CALIFICACI'!EW43</f>
        <v>41</v>
      </c>
      <c r="Q421" s="665">
        <f>'3A 2025-2026 REPORTE CALIFICACI'!EX43</f>
        <v>69</v>
      </c>
      <c r="R421" s="665">
        <f>'3A 2025-2026 REPORTE CALIFICACI'!EY43</f>
        <v>44</v>
      </c>
      <c r="S421" s="665">
        <f>'3A 2025-2026 REPORTE CALIFICACI'!EZ43</f>
        <v>0</v>
      </c>
      <c r="T421" s="716">
        <f>'3A 2025-2026 REPORTE CALIFICACI'!FA43</f>
        <v>48</v>
      </c>
      <c r="U421" s="716">
        <f>'3A 2025-2026 REPORTE CALIFICACI'!FB43</f>
        <v>50</v>
      </c>
      <c r="V421" s="716">
        <f>'3A 2025-2026 REPORTE CALIFICACI'!FC43</f>
        <v>48.5</v>
      </c>
      <c r="W421" s="716">
        <f>'3A 2025-2026 REPORTE CALIFICACI'!FD43</f>
        <v>38.5</v>
      </c>
      <c r="X421" s="665">
        <f>'3A 2025-2026 REPORTE CALIFICACI'!FE43</f>
        <v>46.25</v>
      </c>
      <c r="Y421" s="717">
        <f>'3A 2025-2026 REPORTE CALIFICACI'!FF43</f>
        <v>0.6530065359</v>
      </c>
      <c r="Z421" s="665">
        <f>'3A 2025-2026 REPORTE CALIFICACI'!FG43</f>
        <v>23.125</v>
      </c>
      <c r="AA421" s="665" t="str">
        <f>'3A 2025-2026 REPORTE CALIFICACI'!FH43</f>
        <v/>
      </c>
      <c r="AB421" s="665" t="str">
        <f>'3A 2025-2026 REPORTE CALIFICACI'!FI43</f>
        <v/>
      </c>
      <c r="AC421" s="665">
        <f>'3A 2025-2026 REPORTE CALIFICACI'!FJ43</f>
        <v>23</v>
      </c>
      <c r="AD421" s="665">
        <f>'3A 2025-2026 REPORTE CALIFICACI'!FK43</f>
        <v>13.875</v>
      </c>
      <c r="AE421" s="665" t="str">
        <f>'3A 2025-2026 REPORTE CALIFICACI'!FL43</f>
        <v/>
      </c>
      <c r="AF421" s="665" t="str">
        <f>'3A 2025-2026 REPORTE CALIFICACI'!FM43</f>
        <v/>
      </c>
      <c r="AG421" s="665">
        <f>'3A 2025-2026 REPORTE CALIFICACI'!FN43</f>
        <v>14</v>
      </c>
      <c r="AH421" s="664" t="str">
        <f>'3A 2025-2026 REPORTE CALIFICACI'!FO43</f>
        <v/>
      </c>
      <c r="AI421" s="665" t="str">
        <f>'3A 2025-2026 REPORTE CALIFICACI'!FP43</f>
        <v/>
      </c>
      <c r="AJ421" s="664" t="str">
        <f>'3A 2025-2026 REPORTE CALIFICACI'!FQ43</f>
        <v/>
      </c>
      <c r="AK421" s="664" t="str">
        <f>'3A 2025-2026 REPORTE CALIFICACI'!FR43</f>
        <v>R</v>
      </c>
      <c r="AL421" s="666"/>
      <c r="AM421" s="667"/>
      <c r="AN421" s="661"/>
      <c r="AO421" s="47"/>
      <c r="AP421" s="663" t="s">
        <v>1018</v>
      </c>
      <c r="AQ421" s="664">
        <f>'3A 2025-2026 REPORTE CALIFICACI'!EK44</f>
        <v>63</v>
      </c>
      <c r="AR421" s="664">
        <f>'3A 2025-2026 REPORTE CALIFICACI'!EL44</f>
        <v>78</v>
      </c>
      <c r="AS421" s="664">
        <f>'3A 2025-2026 REPORTE CALIFICACI'!EM44</f>
        <v>82</v>
      </c>
      <c r="AT421" s="665">
        <f>'3A 2025-2026 REPORTE CALIFICACI'!EN44</f>
        <v>0</v>
      </c>
      <c r="AU421" s="664">
        <f>'3A 2025-2026 REPORTE CALIFICACI'!EO44</f>
        <v>60</v>
      </c>
      <c r="AV421" s="664">
        <f>'3A 2025-2026 REPORTE CALIFICACI'!EP44</f>
        <v>71</v>
      </c>
      <c r="AW421" s="664">
        <f>'3A 2025-2026 REPORTE CALIFICACI'!EQ44</f>
        <v>81</v>
      </c>
      <c r="AX421" s="664">
        <f>'3A 2025-2026 REPORTE CALIFICACI'!ER44</f>
        <v>0</v>
      </c>
      <c r="AY421" s="664">
        <f>'3A 2025-2026 REPORTE CALIFICACI'!ES44</f>
        <v>48</v>
      </c>
      <c r="AZ421" s="665">
        <f>'3A 2025-2026 REPORTE CALIFICACI'!ET44</f>
        <v>76</v>
      </c>
      <c r="BA421" s="665">
        <f>'3A 2025-2026 REPORTE CALIFICACI'!EU44</f>
        <v>81</v>
      </c>
      <c r="BB421" s="664">
        <f>'3A 2025-2026 REPORTE CALIFICACI'!EV44</f>
        <v>0</v>
      </c>
      <c r="BC421" s="665">
        <f>'3A 2025-2026 REPORTE CALIFICACI'!EW44</f>
        <v>50</v>
      </c>
      <c r="BD421" s="665">
        <f>'3A 2025-2026 REPORTE CALIFICACI'!EX44</f>
        <v>75</v>
      </c>
      <c r="BE421" s="665">
        <f>'3A 2025-2026 REPORTE CALIFICACI'!EY44</f>
        <v>93</v>
      </c>
      <c r="BF421" s="665">
        <f>'3A 2025-2026 REPORTE CALIFICACI'!EZ44</f>
        <v>0</v>
      </c>
      <c r="BG421" s="716">
        <f>'3A 2025-2026 REPORTE CALIFICACI'!FA44</f>
        <v>55.75</v>
      </c>
      <c r="BH421" s="716">
        <f>'3A 2025-2026 REPORTE CALIFICACI'!FB44</f>
        <v>53</v>
      </c>
      <c r="BI421" s="716">
        <f>'3A 2025-2026 REPORTE CALIFICACI'!FC44</f>
        <v>51.25</v>
      </c>
      <c r="BJ421" s="716">
        <f>'3A 2025-2026 REPORTE CALIFICACI'!FD44</f>
        <v>54.5</v>
      </c>
      <c r="BK421" s="664"/>
      <c r="BL421" s="664">
        <v>34.0</v>
      </c>
      <c r="BM421" s="664">
        <v>34.0</v>
      </c>
      <c r="BN421" s="664">
        <v>34.0</v>
      </c>
      <c r="BO421" s="664">
        <v>34.0</v>
      </c>
      <c r="BP421" s="664">
        <v>34.0</v>
      </c>
      <c r="BQ421" s="664">
        <v>34.0</v>
      </c>
      <c r="BR421" s="664">
        <v>34.0</v>
      </c>
      <c r="BS421" s="664">
        <v>34.0</v>
      </c>
      <c r="BT421" s="664">
        <v>34.0</v>
      </c>
      <c r="BU421" s="664">
        <v>34.0</v>
      </c>
      <c r="BV421" s="664">
        <v>34.0</v>
      </c>
      <c r="BW421" s="664">
        <v>34.0</v>
      </c>
      <c r="BX421" s="664">
        <v>34.0</v>
      </c>
      <c r="BY421" s="666"/>
      <c r="BZ421" s="667"/>
      <c r="CA421" s="661"/>
      <c r="CB421" s="47"/>
      <c r="CC421" s="663" t="s">
        <v>1018</v>
      </c>
      <c r="CD421" s="664">
        <f>'3A 2025-2026 REPORTE CALIFICACI'!EK45</f>
        <v>76</v>
      </c>
      <c r="CE421" s="664">
        <f>'3A 2025-2026 REPORTE CALIFICACI'!EL45</f>
        <v>91</v>
      </c>
      <c r="CF421" s="664">
        <f>'3A 2025-2026 REPORTE CALIFICACI'!EM45</f>
        <v>96</v>
      </c>
      <c r="CG421" s="665">
        <f>'3A 2025-2026 REPORTE CALIFICACI'!EN45</f>
        <v>0</v>
      </c>
      <c r="CH421" s="664">
        <f>'3A 2025-2026 REPORTE CALIFICACI'!EO45</f>
        <v>75</v>
      </c>
      <c r="CI421" s="664">
        <f>'3A 2025-2026 REPORTE CALIFICACI'!EP45</f>
        <v>90</v>
      </c>
      <c r="CJ421" s="664">
        <f>'3A 2025-2026 REPORTE CALIFICACI'!EQ45</f>
        <v>94</v>
      </c>
      <c r="CK421" s="664">
        <f>'3A 2025-2026 REPORTE CALIFICACI'!ER45</f>
        <v>0</v>
      </c>
      <c r="CL421" s="664">
        <f>'3A 2025-2026 REPORTE CALIFICACI'!ES45</f>
        <v>94</v>
      </c>
      <c r="CM421" s="665">
        <f>'3A 2025-2026 REPORTE CALIFICACI'!ET45</f>
        <v>96</v>
      </c>
      <c r="CN421" s="665">
        <f>'3A 2025-2026 REPORTE CALIFICACI'!EU45</f>
        <v>92</v>
      </c>
      <c r="CO421" s="664">
        <f>'3A 2025-2026 REPORTE CALIFICACI'!EV45</f>
        <v>0</v>
      </c>
      <c r="CP421" s="665">
        <f>'3A 2025-2026 REPORTE CALIFICACI'!EW45</f>
        <v>88</v>
      </c>
      <c r="CQ421" s="665">
        <f>'3A 2025-2026 REPORTE CALIFICACI'!EX45</f>
        <v>90</v>
      </c>
      <c r="CR421" s="665">
        <f>'3A 2025-2026 REPORTE CALIFICACI'!EY45</f>
        <v>81</v>
      </c>
      <c r="CS421" s="665">
        <f>'3A 2025-2026 REPORTE CALIFICACI'!EZ45</f>
        <v>0</v>
      </c>
      <c r="CT421" s="716">
        <f>'3A 2025-2026 REPORTE CALIFICACI'!FA45</f>
        <v>65.75</v>
      </c>
      <c r="CU421" s="716">
        <f>'3A 2025-2026 REPORTE CALIFICACI'!FB45</f>
        <v>64.75</v>
      </c>
      <c r="CV421" s="716">
        <f>'3A 2025-2026 REPORTE CALIFICACI'!FC45</f>
        <v>70.5</v>
      </c>
      <c r="CW421" s="716">
        <f>'3A 2025-2026 REPORTE CALIFICACI'!FD45</f>
        <v>64.75</v>
      </c>
      <c r="CX421" s="664"/>
      <c r="CY421" s="717">
        <f>'3A 2025-2026 REPORTE CALIFICACI'!FF45</f>
        <v>0.6944444444</v>
      </c>
      <c r="CZ421" s="665">
        <f>'3A 2025-2026 REPORTE CALIFICACI'!FG45</f>
        <v>33.21875</v>
      </c>
      <c r="DA421" s="665" t="str">
        <f>'3A 2025-2026 REPORTE CALIFICACI'!FH45</f>
        <v/>
      </c>
      <c r="DB421" s="665" t="str">
        <f>'3A 2025-2026 REPORTE CALIFICACI'!FI45</f>
        <v/>
      </c>
      <c r="DC421" s="665">
        <f>'3A 2025-2026 REPORTE CALIFICACI'!FJ45</f>
        <v>33</v>
      </c>
      <c r="DD421" s="665">
        <f>'3A 2025-2026 REPORTE CALIFICACI'!FK45</f>
        <v>19.93125</v>
      </c>
      <c r="DE421" s="665" t="str">
        <f>'3A 2025-2026 REPORTE CALIFICACI'!FL45</f>
        <v/>
      </c>
      <c r="DF421" s="665" t="str">
        <f>'3A 2025-2026 REPORTE CALIFICACI'!FM45</f>
        <v/>
      </c>
      <c r="DG421" s="665">
        <f>'3A 2025-2026 REPORTE CALIFICACI'!FN45</f>
        <v>20</v>
      </c>
      <c r="DH421" s="664" t="str">
        <f>'3A 2025-2026 REPORTE CALIFICACI'!FO45</f>
        <v/>
      </c>
      <c r="DI421" s="665" t="str">
        <f>'3A 2025-2026 REPORTE CALIFICACI'!FP45</f>
        <v/>
      </c>
      <c r="DJ421" s="664" t="str">
        <f>'3A 2025-2026 REPORTE CALIFICACI'!FQ45</f>
        <v/>
      </c>
      <c r="DK421" s="664" t="str">
        <f>'3A 2025-2026 REPORTE CALIFICACI'!FR45</f>
        <v>R</v>
      </c>
      <c r="DL421" s="666"/>
      <c r="DM421" s="667"/>
      <c r="DN421" s="661"/>
      <c r="DO421" s="47"/>
      <c r="DP421" s="663" t="s">
        <v>1018</v>
      </c>
      <c r="DQ421" s="664">
        <f>'3A 2025-2026 REPORTE CALIFICACI'!EK46</f>
        <v>71</v>
      </c>
      <c r="DR421" s="664">
        <f>'3A 2025-2026 REPORTE CALIFICACI'!EL46</f>
        <v>70</v>
      </c>
      <c r="DS421" s="664">
        <f>'3A 2025-2026 REPORTE CALIFICACI'!EM46</f>
        <v>72</v>
      </c>
      <c r="DT421" s="665">
        <f>'3A 2025-2026 REPORTE CALIFICACI'!EN46</f>
        <v>0</v>
      </c>
      <c r="DU421" s="664">
        <f>'3A 2025-2026 REPORTE CALIFICACI'!EO46</f>
        <v>76</v>
      </c>
      <c r="DV421" s="664">
        <f>'3A 2025-2026 REPORTE CALIFICACI'!EP46</f>
        <v>69</v>
      </c>
      <c r="DW421" s="664">
        <f>'3A 2025-2026 REPORTE CALIFICACI'!EQ46</f>
        <v>61</v>
      </c>
      <c r="DX421" s="664">
        <f>'3A 2025-2026 REPORTE CALIFICACI'!ER46</f>
        <v>0</v>
      </c>
      <c r="DY421" s="664">
        <f>'3A 2025-2026 REPORTE CALIFICACI'!ES46</f>
        <v>75</v>
      </c>
      <c r="DZ421" s="665">
        <f>'3A 2025-2026 REPORTE CALIFICACI'!ET46</f>
        <v>71</v>
      </c>
      <c r="EA421" s="665">
        <f>'3A 2025-2026 REPORTE CALIFICACI'!EU46</f>
        <v>58</v>
      </c>
      <c r="EB421" s="664">
        <f>'3A 2025-2026 REPORTE CALIFICACI'!EV46</f>
        <v>0</v>
      </c>
      <c r="EC421" s="665">
        <f>'3A 2025-2026 REPORTE CALIFICACI'!EW46</f>
        <v>63</v>
      </c>
      <c r="ED421" s="665">
        <f>'3A 2025-2026 REPORTE CALIFICACI'!EX46</f>
        <v>68</v>
      </c>
      <c r="EE421" s="665">
        <f>'3A 2025-2026 REPORTE CALIFICACI'!EY46</f>
        <v>83</v>
      </c>
      <c r="EF421" s="665">
        <f>'3A 2025-2026 REPORTE CALIFICACI'!EZ46</f>
        <v>0</v>
      </c>
      <c r="EG421" s="716">
        <f>'3A 2025-2026 REPORTE CALIFICACI'!FA46</f>
        <v>53.25</v>
      </c>
      <c r="EH421" s="716">
        <f>'3A 2025-2026 REPORTE CALIFICACI'!FB46</f>
        <v>51.5</v>
      </c>
      <c r="EI421" s="716">
        <f>'3A 2025-2026 REPORTE CALIFICACI'!FC46</f>
        <v>51</v>
      </c>
      <c r="EJ421" s="716">
        <f>'3A 2025-2026 REPORTE CALIFICACI'!FD46</f>
        <v>53.5</v>
      </c>
      <c r="EK421" s="665">
        <f>'3A 2025-2026 REPORTE CALIFICACI'!FE46</f>
        <v>52.3125</v>
      </c>
      <c r="EL421" s="717">
        <f>'3A 2025-2026 REPORTE CALIFICACI'!FF46</f>
        <v>0.5760130719</v>
      </c>
      <c r="EM421" s="665">
        <f>'3A 2025-2026 REPORTE CALIFICACI'!FG46</f>
        <v>26.15625</v>
      </c>
      <c r="EN421" s="665" t="str">
        <f>'3A 2025-2026 REPORTE CALIFICACI'!FH46</f>
        <v/>
      </c>
      <c r="EO421" s="665" t="str">
        <f>'3A 2025-2026 REPORTE CALIFICACI'!FI46</f>
        <v/>
      </c>
      <c r="EP421" s="665">
        <f>'3A 2025-2026 REPORTE CALIFICACI'!FJ46</f>
        <v>26</v>
      </c>
      <c r="EQ421" s="665">
        <f>'3A 2025-2026 REPORTE CALIFICACI'!FK46</f>
        <v>15.69375</v>
      </c>
      <c r="ER421" s="665" t="str">
        <f>'3A 2025-2026 REPORTE CALIFICACI'!FL46</f>
        <v/>
      </c>
      <c r="ES421" s="665" t="str">
        <f>'3A 2025-2026 REPORTE CALIFICACI'!FM46</f>
        <v/>
      </c>
      <c r="ET421" s="665">
        <f>'3A 2025-2026 REPORTE CALIFICACI'!FN46</f>
        <v>16</v>
      </c>
      <c r="EU421" s="664" t="str">
        <f>'3A 2025-2026 REPORTE CALIFICACI'!FO46</f>
        <v/>
      </c>
      <c r="EV421" s="665" t="str">
        <f>'3A 2025-2026 REPORTE CALIFICACI'!FP46</f>
        <v/>
      </c>
      <c r="EW421" s="664" t="str">
        <f>'3A 2025-2026 REPORTE CALIFICACI'!FQ46</f>
        <v/>
      </c>
      <c r="EX421" s="664" t="str">
        <f>'3A 2025-2026 REPORTE CALIFICACI'!FR46</f>
        <v>R</v>
      </c>
      <c r="EY421" s="666"/>
    </row>
    <row r="422" ht="52.5" customHeight="1">
      <c r="A422" s="661"/>
      <c r="B422" s="47"/>
      <c r="C422" s="663" t="s">
        <v>1019</v>
      </c>
      <c r="D422" s="664">
        <f>'3A 2025-2026 REPORTE CALIFICACI'!FS43</f>
        <v>47</v>
      </c>
      <c r="E422" s="664">
        <f>'3A 2025-2026 REPORTE CALIFICACI'!FT43</f>
        <v>50</v>
      </c>
      <c r="F422" s="664">
        <f>'3A 2025-2026 REPORTE CALIFICACI'!FU43</f>
        <v>30</v>
      </c>
      <c r="G422" s="664">
        <f>'3A 2025-2026 REPORTE CALIFICACI'!FV43</f>
        <v>0</v>
      </c>
      <c r="H422" s="664">
        <f>'3A 2025-2026 REPORTE CALIFICACI'!FW43</f>
        <v>50</v>
      </c>
      <c r="I422" s="664">
        <f>'3A 2025-2026 REPORTE CALIFICACI'!FX43</f>
        <v>40</v>
      </c>
      <c r="J422" s="664">
        <f>'3A 2025-2026 REPORTE CALIFICACI'!FY43</f>
        <v>30</v>
      </c>
      <c r="K422" s="664">
        <f>'3A 2025-2026 REPORTE CALIFICACI'!FZ43</f>
        <v>0</v>
      </c>
      <c r="L422" s="664">
        <f>'3A 2025-2026 REPORTE CALIFICACI'!GA43</f>
        <v>70</v>
      </c>
      <c r="M422" s="664">
        <f>'3A 2025-2026 REPORTE CALIFICACI'!GB43</f>
        <v>65</v>
      </c>
      <c r="N422" s="664">
        <f>'3A 2025-2026 REPORTE CALIFICACI'!GC43</f>
        <v>30</v>
      </c>
      <c r="O422" s="664">
        <f>'3A 2025-2026 REPORTE CALIFICACI'!GD43</f>
        <v>0</v>
      </c>
      <c r="P422" s="664">
        <f>'3A 2025-2026 REPORTE CALIFICACI'!GE43</f>
        <v>41</v>
      </c>
      <c r="Q422" s="664">
        <f>'3A 2025-2026 REPORTE CALIFICACI'!GF43</f>
        <v>45</v>
      </c>
      <c r="R422" s="664">
        <f>'3A 2025-2026 REPORTE CALIFICACI'!GG43</f>
        <v>70</v>
      </c>
      <c r="S422" s="664">
        <f>'3A 2025-2026 REPORTE CALIFICACI'!GH43</f>
        <v>0</v>
      </c>
      <c r="T422" s="716">
        <f>'3A 2025-2026 REPORTE CALIFICACI'!GI43</f>
        <v>31.75</v>
      </c>
      <c r="U422" s="716">
        <f>'3A 2025-2026 REPORTE CALIFICACI'!GJ43</f>
        <v>30</v>
      </c>
      <c r="V422" s="716">
        <f>'3A 2025-2026 REPORTE CALIFICACI'!GK43</f>
        <v>41.25</v>
      </c>
      <c r="W422" s="716">
        <f>'3A 2025-2026 REPORTE CALIFICACI'!GL43</f>
        <v>39</v>
      </c>
      <c r="X422" s="665">
        <f>'3A 2025-2026 REPORTE CALIFICACI'!GM43</f>
        <v>35.5</v>
      </c>
      <c r="Y422" s="717">
        <f>'3A 2025-2026 REPORTE CALIFICACI'!GN43</f>
        <v>0.29</v>
      </c>
      <c r="Z422" s="665">
        <f>'3A 2025-2026 REPORTE CALIFICACI'!GO43</f>
        <v>17.75</v>
      </c>
      <c r="AA422" s="665" t="str">
        <f>'3A 2025-2026 REPORTE CALIFICACI'!GP43</f>
        <v/>
      </c>
      <c r="AB422" s="665" t="str">
        <f>'3A 2025-2026 REPORTE CALIFICACI'!GQ43</f>
        <v/>
      </c>
      <c r="AC422" s="665">
        <f>'3A 2025-2026 REPORTE CALIFICACI'!GR43</f>
        <v>18</v>
      </c>
      <c r="AD422" s="665">
        <f>'3A 2025-2026 REPORTE CALIFICACI'!GS43</f>
        <v>10.65</v>
      </c>
      <c r="AE422" s="665" t="str">
        <f>'3A 2025-2026 REPORTE CALIFICACI'!GT43</f>
        <v/>
      </c>
      <c r="AF422" s="665" t="str">
        <f>'3A 2025-2026 REPORTE CALIFICACI'!GU43</f>
        <v/>
      </c>
      <c r="AG422" s="665">
        <f>'3A 2025-2026 REPORTE CALIFICACI'!GV43</f>
        <v>11</v>
      </c>
      <c r="AH422" s="665">
        <f>'3A 2025-2026 REPORTE CALIFICACI'!GW43</f>
        <v>35.5</v>
      </c>
      <c r="AI422" s="665" t="str">
        <f>'3A 2025-2026 REPORTE CALIFICACI'!GX43</f>
        <v/>
      </c>
      <c r="AJ422" s="664" t="str">
        <f>'3A 2025-2026 REPORTE CALIFICACI'!GY43</f>
        <v/>
      </c>
      <c r="AK422" s="664" t="str">
        <f>'3A 2025-2026 REPORTE CALIFICACI'!GZ43</f>
        <v>R</v>
      </c>
      <c r="AL422" s="666"/>
      <c r="AM422" s="667"/>
      <c r="AN422" s="661"/>
      <c r="AO422" s="47"/>
      <c r="AP422" s="663" t="s">
        <v>1019</v>
      </c>
      <c r="AQ422" s="664">
        <f>'3A 2025-2026 REPORTE CALIFICACI'!FS44</f>
        <v>75</v>
      </c>
      <c r="AR422" s="664">
        <f>'3A 2025-2026 REPORTE CALIFICACI'!FT44</f>
        <v>70</v>
      </c>
      <c r="AS422" s="664">
        <f>'3A 2025-2026 REPORTE CALIFICACI'!FU44</f>
        <v>54</v>
      </c>
      <c r="AT422" s="664">
        <f>'3A 2025-2026 REPORTE CALIFICACI'!FV44</f>
        <v>0</v>
      </c>
      <c r="AU422" s="664" t="str">
        <f>'3A 2025-2026 REPORTE CALIFICACI'!FW44</f>
        <v>#REF!</v>
      </c>
      <c r="AV422" s="664">
        <f>'3A 2025-2026 REPORTE CALIFICACI'!FX44</f>
        <v>63</v>
      </c>
      <c r="AW422" s="664">
        <f>'3A 2025-2026 REPORTE CALIFICACI'!FY44</f>
        <v>55</v>
      </c>
      <c r="AX422" s="664">
        <f>'3A 2025-2026 REPORTE CALIFICACI'!FZ44</f>
        <v>0</v>
      </c>
      <c r="AY422" s="664">
        <f>'3A 2025-2026 REPORTE CALIFICACI'!GA44</f>
        <v>71</v>
      </c>
      <c r="AZ422" s="664">
        <f>'3A 2025-2026 REPORTE CALIFICACI'!GB44</f>
        <v>75</v>
      </c>
      <c r="BA422" s="664">
        <f>'3A 2025-2026 REPORTE CALIFICACI'!GC44</f>
        <v>50</v>
      </c>
      <c r="BB422" s="664">
        <f>'3A 2025-2026 REPORTE CALIFICACI'!GD44</f>
        <v>0</v>
      </c>
      <c r="BC422" s="664">
        <f>'3A 2025-2026 REPORTE CALIFICACI'!GE44</f>
        <v>75</v>
      </c>
      <c r="BD422" s="664">
        <f>'3A 2025-2026 REPORTE CALIFICACI'!GF44</f>
        <v>70</v>
      </c>
      <c r="BE422" s="664">
        <f>'3A 2025-2026 REPORTE CALIFICACI'!GG44</f>
        <v>75</v>
      </c>
      <c r="BF422" s="664">
        <f>'3A 2025-2026 REPORTE CALIFICACI'!GH44</f>
        <v>0</v>
      </c>
      <c r="BG422" s="716">
        <f>'3A 2025-2026 REPORTE CALIFICACI'!GI44</f>
        <v>49.75</v>
      </c>
      <c r="BH422" s="716" t="str">
        <f>'3A 2025-2026 REPORTE CALIFICACI'!GJ44</f>
        <v/>
      </c>
      <c r="BI422" s="716">
        <f>'3A 2025-2026 REPORTE CALIFICACI'!GK44</f>
        <v>49</v>
      </c>
      <c r="BJ422" s="716">
        <f>'3A 2025-2026 REPORTE CALIFICACI'!GL44</f>
        <v>55</v>
      </c>
      <c r="BK422" s="664"/>
      <c r="BL422" s="664">
        <v>34.0</v>
      </c>
      <c r="BM422" s="664">
        <v>34.0</v>
      </c>
      <c r="BN422" s="664">
        <v>34.0</v>
      </c>
      <c r="BO422" s="664">
        <v>34.0</v>
      </c>
      <c r="BP422" s="664">
        <v>34.0</v>
      </c>
      <c r="BQ422" s="664">
        <v>34.0</v>
      </c>
      <c r="BR422" s="664">
        <v>34.0</v>
      </c>
      <c r="BS422" s="664">
        <v>34.0</v>
      </c>
      <c r="BT422" s="664">
        <v>34.0</v>
      </c>
      <c r="BU422" s="664">
        <v>34.0</v>
      </c>
      <c r="BV422" s="664">
        <v>34.0</v>
      </c>
      <c r="BW422" s="664">
        <v>34.0</v>
      </c>
      <c r="BX422" s="664">
        <v>34.0</v>
      </c>
      <c r="BY422" s="666"/>
      <c r="BZ422" s="667"/>
      <c r="CA422" s="661"/>
      <c r="CB422" s="47"/>
      <c r="CC422" s="663" t="s">
        <v>1019</v>
      </c>
      <c r="CD422" s="664">
        <f>'3A 2025-2026 REPORTE CALIFICACI'!FS45</f>
        <v>73</v>
      </c>
      <c r="CE422" s="664">
        <f>'3A 2025-2026 REPORTE CALIFICACI'!FT45</f>
        <v>82</v>
      </c>
      <c r="CF422" s="664">
        <f>'3A 2025-2026 REPORTE CALIFICACI'!FU45</f>
        <v>80</v>
      </c>
      <c r="CG422" s="664">
        <f>'3A 2025-2026 REPORTE CALIFICACI'!FV45</f>
        <v>0</v>
      </c>
      <c r="CH422" s="664">
        <f>'3A 2025-2026 REPORTE CALIFICACI'!FW45</f>
        <v>75</v>
      </c>
      <c r="CI422" s="664">
        <f>'3A 2025-2026 REPORTE CALIFICACI'!FX45</f>
        <v>88</v>
      </c>
      <c r="CJ422" s="664">
        <f>'3A 2025-2026 REPORTE CALIFICACI'!FY45</f>
        <v>65</v>
      </c>
      <c r="CK422" s="664">
        <f>'3A 2025-2026 REPORTE CALIFICACI'!FZ45</f>
        <v>0</v>
      </c>
      <c r="CL422" s="664">
        <f>'3A 2025-2026 REPORTE CALIFICACI'!GA45</f>
        <v>82</v>
      </c>
      <c r="CM422" s="664">
        <f>'3A 2025-2026 REPORTE CALIFICACI'!GB45</f>
        <v>90</v>
      </c>
      <c r="CN422" s="664">
        <f>'3A 2025-2026 REPORTE CALIFICACI'!GC45</f>
        <v>80</v>
      </c>
      <c r="CO422" s="664">
        <f>'3A 2025-2026 REPORTE CALIFICACI'!GD45</f>
        <v>0</v>
      </c>
      <c r="CP422" s="664">
        <f>'3A 2025-2026 REPORTE CALIFICACI'!GE45</f>
        <v>76</v>
      </c>
      <c r="CQ422" s="664">
        <f>'3A 2025-2026 REPORTE CALIFICACI'!GF45</f>
        <v>90</v>
      </c>
      <c r="CR422" s="664">
        <f>'3A 2025-2026 REPORTE CALIFICACI'!GG45</f>
        <v>81</v>
      </c>
      <c r="CS422" s="664">
        <f>'3A 2025-2026 REPORTE CALIFICACI'!GH45</f>
        <v>0</v>
      </c>
      <c r="CT422" s="716">
        <f>'3A 2025-2026 REPORTE CALIFICACI'!GI45</f>
        <v>58.75</v>
      </c>
      <c r="CU422" s="716">
        <f>'3A 2025-2026 REPORTE CALIFICACI'!GJ45</f>
        <v>57</v>
      </c>
      <c r="CV422" s="716">
        <f>'3A 2025-2026 REPORTE CALIFICACI'!GK45</f>
        <v>63</v>
      </c>
      <c r="CW422" s="716">
        <f>'3A 2025-2026 REPORTE CALIFICACI'!GL45</f>
        <v>61.75</v>
      </c>
      <c r="CX422" s="664"/>
      <c r="CY422" s="717">
        <f>'3A 2025-2026 REPORTE CALIFICACI'!GN45</f>
        <v>0.275</v>
      </c>
      <c r="CZ422" s="665">
        <f>'3A 2025-2026 REPORTE CALIFICACI'!GO45</f>
        <v>30.0625</v>
      </c>
      <c r="DA422" s="665" t="str">
        <f>'3A 2025-2026 REPORTE CALIFICACI'!GP45</f>
        <v/>
      </c>
      <c r="DB422" s="665" t="str">
        <f>'3A 2025-2026 REPORTE CALIFICACI'!GQ45</f>
        <v/>
      </c>
      <c r="DC422" s="665">
        <f>'3A 2025-2026 REPORTE CALIFICACI'!GR45</f>
        <v>30</v>
      </c>
      <c r="DD422" s="665">
        <f>'3A 2025-2026 REPORTE CALIFICACI'!GS45</f>
        <v>18.0375</v>
      </c>
      <c r="DE422" s="665" t="str">
        <f>'3A 2025-2026 REPORTE CALIFICACI'!GT45</f>
        <v/>
      </c>
      <c r="DF422" s="665" t="str">
        <f>'3A 2025-2026 REPORTE CALIFICACI'!GU45</f>
        <v/>
      </c>
      <c r="DG422" s="665">
        <f>'3A 2025-2026 REPORTE CALIFICACI'!GV45</f>
        <v>18</v>
      </c>
      <c r="DH422" s="665">
        <f>'3A 2025-2026 REPORTE CALIFICACI'!GW45</f>
        <v>60.125</v>
      </c>
      <c r="DI422" s="665" t="str">
        <f>'3A 2025-2026 REPORTE CALIFICACI'!GX45</f>
        <v/>
      </c>
      <c r="DJ422" s="664" t="str">
        <f>'3A 2025-2026 REPORTE CALIFICACI'!GY45</f>
        <v/>
      </c>
      <c r="DK422" s="664" t="str">
        <f>'3A 2025-2026 REPORTE CALIFICACI'!GZ45</f>
        <v>R</v>
      </c>
      <c r="DL422" s="666"/>
      <c r="DM422" s="667"/>
      <c r="DN422" s="661"/>
      <c r="DO422" s="47"/>
      <c r="DP422" s="663" t="s">
        <v>1019</v>
      </c>
      <c r="DQ422" s="664">
        <f>'3A 2025-2026 REPORTE CALIFICACI'!FS46</f>
        <v>70</v>
      </c>
      <c r="DR422" s="664">
        <f>'3A 2025-2026 REPORTE CALIFICACI'!FT46</f>
        <v>75</v>
      </c>
      <c r="DS422" s="664">
        <f>'3A 2025-2026 REPORTE CALIFICACI'!FU46</f>
        <v>54</v>
      </c>
      <c r="DT422" s="664">
        <f>'3A 2025-2026 REPORTE CALIFICACI'!FV46</f>
        <v>0</v>
      </c>
      <c r="DU422" s="664">
        <f>'3A 2025-2026 REPORTE CALIFICACI'!FW46</f>
        <v>60</v>
      </c>
      <c r="DV422" s="664">
        <f>'3A 2025-2026 REPORTE CALIFICACI'!FX46</f>
        <v>74</v>
      </c>
      <c r="DW422" s="664">
        <f>'3A 2025-2026 REPORTE CALIFICACI'!FY46</f>
        <v>30</v>
      </c>
      <c r="DX422" s="664">
        <f>'3A 2025-2026 REPORTE CALIFICACI'!FZ46</f>
        <v>0</v>
      </c>
      <c r="DY422" s="664">
        <f>'3A 2025-2026 REPORTE CALIFICACI'!GA46</f>
        <v>79</v>
      </c>
      <c r="DZ422" s="664">
        <f>'3A 2025-2026 REPORTE CALIFICACI'!GB46</f>
        <v>79</v>
      </c>
      <c r="EA422" s="664">
        <f>'3A 2025-2026 REPORTE CALIFICACI'!GC46</f>
        <v>30</v>
      </c>
      <c r="EB422" s="664">
        <f>'3A 2025-2026 REPORTE CALIFICACI'!GD46</f>
        <v>0</v>
      </c>
      <c r="EC422" s="664">
        <f>'3A 2025-2026 REPORTE CALIFICACI'!GE46</f>
        <v>70</v>
      </c>
      <c r="ED422" s="664">
        <f>'3A 2025-2026 REPORTE CALIFICACI'!GF46</f>
        <v>70</v>
      </c>
      <c r="EE422" s="664">
        <f>'3A 2025-2026 REPORTE CALIFICACI'!GG46</f>
        <v>75</v>
      </c>
      <c r="EF422" s="664">
        <f>'3A 2025-2026 REPORTE CALIFICACI'!GH46</f>
        <v>0</v>
      </c>
      <c r="EG422" s="716">
        <f>'3A 2025-2026 REPORTE CALIFICACI'!GI46</f>
        <v>49.75</v>
      </c>
      <c r="EH422" s="716">
        <f>'3A 2025-2026 REPORTE CALIFICACI'!GJ46</f>
        <v>41</v>
      </c>
      <c r="EI422" s="716">
        <f>'3A 2025-2026 REPORTE CALIFICACI'!GK46</f>
        <v>47</v>
      </c>
      <c r="EJ422" s="716">
        <f>'3A 2025-2026 REPORTE CALIFICACI'!GL46</f>
        <v>53.75</v>
      </c>
      <c r="EK422" s="665">
        <f>'3A 2025-2026 REPORTE CALIFICACI'!GM46</f>
        <v>47.875</v>
      </c>
      <c r="EL422" s="717">
        <f>'3A 2025-2026 REPORTE CALIFICACI'!GN46</f>
        <v>0.28375</v>
      </c>
      <c r="EM422" s="665">
        <f>'3A 2025-2026 REPORTE CALIFICACI'!GO46</f>
        <v>23.9375</v>
      </c>
      <c r="EN422" s="665" t="str">
        <f>'3A 2025-2026 REPORTE CALIFICACI'!GP46</f>
        <v/>
      </c>
      <c r="EO422" s="665" t="str">
        <f>'3A 2025-2026 REPORTE CALIFICACI'!GQ46</f>
        <v/>
      </c>
      <c r="EP422" s="665">
        <f>'3A 2025-2026 REPORTE CALIFICACI'!GR46</f>
        <v>24</v>
      </c>
      <c r="EQ422" s="665">
        <f>'3A 2025-2026 REPORTE CALIFICACI'!GS46</f>
        <v>14.3625</v>
      </c>
      <c r="ER422" s="665" t="str">
        <f>'3A 2025-2026 REPORTE CALIFICACI'!GT46</f>
        <v/>
      </c>
      <c r="ES422" s="665" t="str">
        <f>'3A 2025-2026 REPORTE CALIFICACI'!GU46</f>
        <v/>
      </c>
      <c r="ET422" s="665">
        <f>'3A 2025-2026 REPORTE CALIFICACI'!GV46</f>
        <v>14</v>
      </c>
      <c r="EU422" s="665">
        <f>'3A 2025-2026 REPORTE CALIFICACI'!GW46</f>
        <v>47.875</v>
      </c>
      <c r="EV422" s="665" t="str">
        <f>'3A 2025-2026 REPORTE CALIFICACI'!GX46</f>
        <v/>
      </c>
      <c r="EW422" s="664" t="str">
        <f>'3A 2025-2026 REPORTE CALIFICACI'!GY46</f>
        <v/>
      </c>
      <c r="EX422" s="664" t="str">
        <f>'3A 2025-2026 REPORTE CALIFICACI'!GZ46</f>
        <v>R</v>
      </c>
      <c r="EY422" s="666"/>
    </row>
    <row r="423" ht="52.5" customHeight="1">
      <c r="A423" s="661"/>
      <c r="B423" s="47"/>
      <c r="C423" s="663" t="s">
        <v>1020</v>
      </c>
      <c r="D423" s="664">
        <f>'3A 2025-2026 REPORTE CALIFICACI'!HA43</f>
        <v>60</v>
      </c>
      <c r="E423" s="664">
        <f>'3A 2025-2026 REPORTE CALIFICACI'!HB43</f>
        <v>71</v>
      </c>
      <c r="F423" s="664">
        <f>'3A 2025-2026 REPORTE CALIFICACI'!HC43</f>
        <v>52</v>
      </c>
      <c r="G423" s="664">
        <f>'3A 2025-2026 REPORTE CALIFICACI'!HD43</f>
        <v>0</v>
      </c>
      <c r="H423" s="664">
        <f>'3A 2025-2026 REPORTE CALIFICACI'!HE43</f>
        <v>70</v>
      </c>
      <c r="I423" s="664">
        <f>'3A 2025-2026 REPORTE CALIFICACI'!HF43</f>
        <v>76</v>
      </c>
      <c r="J423" s="664">
        <f>'3A 2025-2026 REPORTE CALIFICACI'!HG43</f>
        <v>53</v>
      </c>
      <c r="K423" s="664">
        <f>'3A 2025-2026 REPORTE CALIFICACI'!HH43</f>
        <v>0</v>
      </c>
      <c r="L423" s="664">
        <f>'3A 2025-2026 REPORTE CALIFICACI'!HI43</f>
        <v>70</v>
      </c>
      <c r="M423" s="664">
        <f>'3A 2025-2026 REPORTE CALIFICACI'!HJ43</f>
        <v>71</v>
      </c>
      <c r="N423" s="664">
        <f>'3A 2025-2026 REPORTE CALIFICACI'!HK43</f>
        <v>50</v>
      </c>
      <c r="O423" s="664">
        <f>'3A 2025-2026 REPORTE CALIFICACI'!HL43</f>
        <v>0</v>
      </c>
      <c r="P423" s="664">
        <f>'3A 2025-2026 REPORTE CALIFICACI'!HM43</f>
        <v>60</v>
      </c>
      <c r="Q423" s="664">
        <f>'3A 2025-2026 REPORTE CALIFICACI'!HN43</f>
        <v>70</v>
      </c>
      <c r="R423" s="664">
        <f>'3A 2025-2026 REPORTE CALIFICACI'!HO43</f>
        <v>75</v>
      </c>
      <c r="S423" s="664">
        <f>'3A 2025-2026 REPORTE CALIFICACI'!HP43</f>
        <v>0</v>
      </c>
      <c r="T423" s="716">
        <f>'3A 2025-2026 REPORTE CALIFICACI'!HQ43</f>
        <v>49.25</v>
      </c>
      <c r="U423" s="716">
        <f>'3A 2025-2026 REPORTE CALIFICACI'!HR43</f>
        <v>49.75</v>
      </c>
      <c r="V423" s="716">
        <f>'3A 2025-2026 REPORTE CALIFICACI'!HS43</f>
        <v>47.75</v>
      </c>
      <c r="W423" s="716">
        <f>'3A 2025-2026 REPORTE CALIFICACI'!HT43</f>
        <v>51.25</v>
      </c>
      <c r="X423" s="665">
        <f>'3A 2025-2026 REPORTE CALIFICACI'!HU43</f>
        <v>49.5</v>
      </c>
      <c r="Y423" s="717">
        <f>'3A 2025-2026 REPORTE CALIFICACI'!HV43</f>
        <v>0.4074074074</v>
      </c>
      <c r="Z423" s="665">
        <f>'3A 2025-2026 REPORTE CALIFICACI'!HW43</f>
        <v>24.75</v>
      </c>
      <c r="AA423" s="665" t="str">
        <f>'3A 2025-2026 REPORTE CALIFICACI'!HX43</f>
        <v/>
      </c>
      <c r="AB423" s="665" t="str">
        <f>'3A 2025-2026 REPORTE CALIFICACI'!HY43</f>
        <v/>
      </c>
      <c r="AC423" s="665">
        <f>'3A 2025-2026 REPORTE CALIFICACI'!HZ43</f>
        <v>25</v>
      </c>
      <c r="AD423" s="665">
        <f>'3A 2025-2026 REPORTE CALIFICACI'!IA43</f>
        <v>14.85</v>
      </c>
      <c r="AE423" s="665" t="str">
        <f>'3A 2025-2026 REPORTE CALIFICACI'!IB43</f>
        <v/>
      </c>
      <c r="AF423" s="665" t="str">
        <f>'3A 2025-2026 REPORTE CALIFICACI'!IC43</f>
        <v/>
      </c>
      <c r="AG423" s="665">
        <f>'3A 2025-2026 REPORTE CALIFICACI'!ID43</f>
        <v>15</v>
      </c>
      <c r="AH423" s="664" t="str">
        <f>'3A 2025-2026 REPORTE CALIFICACI'!IE43</f>
        <v/>
      </c>
      <c r="AI423" s="665" t="str">
        <f>'3A 2025-2026 REPORTE CALIFICACI'!IF43</f>
        <v/>
      </c>
      <c r="AJ423" s="664" t="str">
        <f>'3A 2025-2026 REPORTE CALIFICACI'!IG43</f>
        <v/>
      </c>
      <c r="AK423" s="664" t="str">
        <f>'3A 2025-2026 REPORTE CALIFICACI'!IH43</f>
        <v>R</v>
      </c>
      <c r="AL423" s="666"/>
      <c r="AM423" s="667"/>
      <c r="AN423" s="661"/>
      <c r="AO423" s="47"/>
      <c r="AP423" s="663" t="s">
        <v>1020</v>
      </c>
      <c r="AQ423" s="664">
        <f>'3A 2025-2026 REPORTE CALIFICACI'!HA44</f>
        <v>70</v>
      </c>
      <c r="AR423" s="664">
        <f>'3A 2025-2026 REPORTE CALIFICACI'!HB44</f>
        <v>70</v>
      </c>
      <c r="AS423" s="664">
        <f>'3A 2025-2026 REPORTE CALIFICACI'!HC44</f>
        <v>90</v>
      </c>
      <c r="AT423" s="664">
        <f>'3A 2025-2026 REPORTE CALIFICACI'!HD44</f>
        <v>0</v>
      </c>
      <c r="AU423" s="664">
        <f>'3A 2025-2026 REPORTE CALIFICACI'!HE44</f>
        <v>71</v>
      </c>
      <c r="AV423" s="664">
        <f>'3A 2025-2026 REPORTE CALIFICACI'!HF44</f>
        <v>86</v>
      </c>
      <c r="AW423" s="664">
        <f>'3A 2025-2026 REPORTE CALIFICACI'!HG44</f>
        <v>82</v>
      </c>
      <c r="AX423" s="664">
        <f>'3A 2025-2026 REPORTE CALIFICACI'!HH44</f>
        <v>0</v>
      </c>
      <c r="AY423" s="664">
        <f>'3A 2025-2026 REPORTE CALIFICACI'!HI44</f>
        <v>73</v>
      </c>
      <c r="AZ423" s="664">
        <f>'3A 2025-2026 REPORTE CALIFICACI'!HJ44</f>
        <v>78</v>
      </c>
      <c r="BA423" s="664">
        <f>'3A 2025-2026 REPORTE CALIFICACI'!HK44</f>
        <v>73</v>
      </c>
      <c r="BB423" s="664">
        <f>'3A 2025-2026 REPORTE CALIFICACI'!HL44</f>
        <v>0</v>
      </c>
      <c r="BC423" s="664">
        <f>'3A 2025-2026 REPORTE CALIFICACI'!HM44</f>
        <v>70</v>
      </c>
      <c r="BD423" s="664">
        <f>'3A 2025-2026 REPORTE CALIFICACI'!HN44</f>
        <v>75</v>
      </c>
      <c r="BE423" s="664">
        <f>'3A 2025-2026 REPORTE CALIFICACI'!HO44</f>
        <v>87</v>
      </c>
      <c r="BF423" s="664">
        <f>'3A 2025-2026 REPORTE CALIFICACI'!HP44</f>
        <v>0</v>
      </c>
      <c r="BG423" s="716">
        <f>'3A 2025-2026 REPORTE CALIFICACI'!HQ44</f>
        <v>57.5</v>
      </c>
      <c r="BH423" s="716">
        <f>'3A 2025-2026 REPORTE CALIFICACI'!HR44</f>
        <v>59.75</v>
      </c>
      <c r="BI423" s="716">
        <f>'3A 2025-2026 REPORTE CALIFICACI'!HS44</f>
        <v>56</v>
      </c>
      <c r="BJ423" s="716">
        <f>'3A 2025-2026 REPORTE CALIFICACI'!HT44</f>
        <v>58</v>
      </c>
      <c r="BK423" s="664"/>
      <c r="BL423" s="664">
        <v>34.0</v>
      </c>
      <c r="BM423" s="664">
        <v>34.0</v>
      </c>
      <c r="BN423" s="664">
        <v>34.0</v>
      </c>
      <c r="BO423" s="664">
        <v>34.0</v>
      </c>
      <c r="BP423" s="664">
        <v>34.0</v>
      </c>
      <c r="BQ423" s="664">
        <v>34.0</v>
      </c>
      <c r="BR423" s="664">
        <v>34.0</v>
      </c>
      <c r="BS423" s="664">
        <v>34.0</v>
      </c>
      <c r="BT423" s="664">
        <v>34.0</v>
      </c>
      <c r="BU423" s="664">
        <v>34.0</v>
      </c>
      <c r="BV423" s="664">
        <v>34.0</v>
      </c>
      <c r="BW423" s="664">
        <v>34.0</v>
      </c>
      <c r="BX423" s="664">
        <v>34.0</v>
      </c>
      <c r="BY423" s="666"/>
      <c r="BZ423" s="667"/>
      <c r="CA423" s="661"/>
      <c r="CB423" s="47"/>
      <c r="CC423" s="663" t="s">
        <v>1020</v>
      </c>
      <c r="CD423" s="664">
        <f>'3A 2025-2026 REPORTE CALIFICACI'!HA45</f>
        <v>93</v>
      </c>
      <c r="CE423" s="664">
        <f>'3A 2025-2026 REPORTE CALIFICACI'!HB45</f>
        <v>90</v>
      </c>
      <c r="CF423" s="664">
        <f>'3A 2025-2026 REPORTE CALIFICACI'!HC45</f>
        <v>97</v>
      </c>
      <c r="CG423" s="664">
        <f>'3A 2025-2026 REPORTE CALIFICACI'!HD45</f>
        <v>0</v>
      </c>
      <c r="CH423" s="664">
        <f>'3A 2025-2026 REPORTE CALIFICACI'!HE45</f>
        <v>91</v>
      </c>
      <c r="CI423" s="664">
        <f>'3A 2025-2026 REPORTE CALIFICACI'!HF45</f>
        <v>87</v>
      </c>
      <c r="CJ423" s="664">
        <f>'3A 2025-2026 REPORTE CALIFICACI'!HG45</f>
        <v>96</v>
      </c>
      <c r="CK423" s="664">
        <f>'3A 2025-2026 REPORTE CALIFICACI'!HH45</f>
        <v>0</v>
      </c>
      <c r="CL423" s="664">
        <f>'3A 2025-2026 REPORTE CALIFICACI'!HI45</f>
        <v>88</v>
      </c>
      <c r="CM423" s="664">
        <f>'3A 2025-2026 REPORTE CALIFICACI'!HJ45</f>
        <v>91</v>
      </c>
      <c r="CN423" s="664">
        <f>'3A 2025-2026 REPORTE CALIFICACI'!HK45</f>
        <v>93</v>
      </c>
      <c r="CO423" s="664">
        <f>'3A 2025-2026 REPORTE CALIFICACI'!HL45</f>
        <v>0</v>
      </c>
      <c r="CP423" s="664">
        <f>'3A 2025-2026 REPORTE CALIFICACI'!HM45</f>
        <v>85</v>
      </c>
      <c r="CQ423" s="664">
        <f>'3A 2025-2026 REPORTE CALIFICACI'!HN45</f>
        <v>86</v>
      </c>
      <c r="CR423" s="664">
        <f>'3A 2025-2026 REPORTE CALIFICACI'!HO45</f>
        <v>87</v>
      </c>
      <c r="CS423" s="664">
        <f>'3A 2025-2026 REPORTE CALIFICACI'!HP45</f>
        <v>0</v>
      </c>
      <c r="CT423" s="716">
        <f>'3A 2025-2026 REPORTE CALIFICACI'!HQ45</f>
        <v>70</v>
      </c>
      <c r="CU423" s="716">
        <f>'3A 2025-2026 REPORTE CALIFICACI'!HR45</f>
        <v>68.5</v>
      </c>
      <c r="CV423" s="716">
        <f>'3A 2025-2026 REPORTE CALIFICACI'!HS45</f>
        <v>68</v>
      </c>
      <c r="CW423" s="716">
        <f>'3A 2025-2026 REPORTE CALIFICACI'!HT45</f>
        <v>64.5</v>
      </c>
      <c r="CX423" s="664"/>
      <c r="CY423" s="717">
        <f>'3A 2025-2026 REPORTE CALIFICACI'!HV45</f>
        <v>0.4814814815</v>
      </c>
      <c r="CZ423" s="665">
        <f>'3A 2025-2026 REPORTE CALIFICACI'!HW45</f>
        <v>33.875</v>
      </c>
      <c r="DA423" s="665" t="str">
        <f>'3A 2025-2026 REPORTE CALIFICACI'!HX45</f>
        <v/>
      </c>
      <c r="DB423" s="665" t="str">
        <f>'3A 2025-2026 REPORTE CALIFICACI'!HY45</f>
        <v/>
      </c>
      <c r="DC423" s="665">
        <f>'3A 2025-2026 REPORTE CALIFICACI'!HZ45</f>
        <v>34</v>
      </c>
      <c r="DD423" s="665">
        <f>'3A 2025-2026 REPORTE CALIFICACI'!IA45</f>
        <v>20.325</v>
      </c>
      <c r="DE423" s="665" t="str">
        <f>'3A 2025-2026 REPORTE CALIFICACI'!IB45</f>
        <v/>
      </c>
      <c r="DF423" s="665" t="str">
        <f>'3A 2025-2026 REPORTE CALIFICACI'!IC45</f>
        <v/>
      </c>
      <c r="DG423" s="665">
        <f>'3A 2025-2026 REPORTE CALIFICACI'!ID45</f>
        <v>20</v>
      </c>
      <c r="DH423" s="664" t="str">
        <f>'3A 2025-2026 REPORTE CALIFICACI'!IE45</f>
        <v/>
      </c>
      <c r="DI423" s="665" t="str">
        <f>'3A 2025-2026 REPORTE CALIFICACI'!IF45</f>
        <v/>
      </c>
      <c r="DJ423" s="664" t="str">
        <f>'3A 2025-2026 REPORTE CALIFICACI'!IG45</f>
        <v/>
      </c>
      <c r="DK423" s="664" t="str">
        <f>'3A 2025-2026 REPORTE CALIFICACI'!IH45</f>
        <v>R</v>
      </c>
      <c r="DL423" s="666"/>
      <c r="DM423" s="667"/>
      <c r="DN423" s="661"/>
      <c r="DO423" s="47"/>
      <c r="DP423" s="663" t="s">
        <v>1020</v>
      </c>
      <c r="DQ423" s="664">
        <f>'3A 2025-2026 REPORTE CALIFICACI'!HA46</f>
        <v>70</v>
      </c>
      <c r="DR423" s="664">
        <f>'3A 2025-2026 REPORTE CALIFICACI'!HB46</f>
        <v>71</v>
      </c>
      <c r="DS423" s="664">
        <f>'3A 2025-2026 REPORTE CALIFICACI'!HC46</f>
        <v>87</v>
      </c>
      <c r="DT423" s="664">
        <f>'3A 2025-2026 REPORTE CALIFICACI'!HD46</f>
        <v>0</v>
      </c>
      <c r="DU423" s="664">
        <f>'3A 2025-2026 REPORTE CALIFICACI'!HE46</f>
        <v>73</v>
      </c>
      <c r="DV423" s="664">
        <f>'3A 2025-2026 REPORTE CALIFICACI'!HF46</f>
        <v>75</v>
      </c>
      <c r="DW423" s="664">
        <f>'3A 2025-2026 REPORTE CALIFICACI'!HG46</f>
        <v>51</v>
      </c>
      <c r="DX423" s="664">
        <f>'3A 2025-2026 REPORTE CALIFICACI'!HH46</f>
        <v>0</v>
      </c>
      <c r="DY423" s="664">
        <f>'3A 2025-2026 REPORTE CALIFICACI'!HI46</f>
        <v>60</v>
      </c>
      <c r="DZ423" s="664">
        <f>'3A 2025-2026 REPORTE CALIFICACI'!HJ46</f>
        <v>60</v>
      </c>
      <c r="EA423" s="664">
        <f>'3A 2025-2026 REPORTE CALIFICACI'!HK46</f>
        <v>62</v>
      </c>
      <c r="EB423" s="664">
        <f>'3A 2025-2026 REPORTE CALIFICACI'!HL46</f>
        <v>0</v>
      </c>
      <c r="EC423" s="664">
        <f>'3A 2025-2026 REPORTE CALIFICACI'!HM46</f>
        <v>70</v>
      </c>
      <c r="ED423" s="664">
        <f>'3A 2025-2026 REPORTE CALIFICACI'!HN46</f>
        <v>72</v>
      </c>
      <c r="EE423" s="664">
        <f>'3A 2025-2026 REPORTE CALIFICACI'!HO46</f>
        <v>71</v>
      </c>
      <c r="EF423" s="664">
        <f>'3A 2025-2026 REPORTE CALIFICACI'!HP46</f>
        <v>0</v>
      </c>
      <c r="EG423" s="716">
        <f>'3A 2025-2026 REPORTE CALIFICACI'!HQ46</f>
        <v>57</v>
      </c>
      <c r="EH423" s="716">
        <f>'3A 2025-2026 REPORTE CALIFICACI'!HR46</f>
        <v>49.75</v>
      </c>
      <c r="EI423" s="716">
        <f>'3A 2025-2026 REPORTE CALIFICACI'!HS46</f>
        <v>45.5</v>
      </c>
      <c r="EJ423" s="716">
        <f>'3A 2025-2026 REPORTE CALIFICACI'!HT46</f>
        <v>53.25</v>
      </c>
      <c r="EK423" s="665">
        <f>'3A 2025-2026 REPORTE CALIFICACI'!HU46</f>
        <v>51.375</v>
      </c>
      <c r="EL423" s="717">
        <f>'3A 2025-2026 REPORTE CALIFICACI'!HV46</f>
        <v>0.4305555556</v>
      </c>
      <c r="EM423" s="665">
        <f>'3A 2025-2026 REPORTE CALIFICACI'!HW46</f>
        <v>25.6875</v>
      </c>
      <c r="EN423" s="665" t="str">
        <f>'3A 2025-2026 REPORTE CALIFICACI'!HX46</f>
        <v/>
      </c>
      <c r="EO423" s="665" t="str">
        <f>'3A 2025-2026 REPORTE CALIFICACI'!HY46</f>
        <v/>
      </c>
      <c r="EP423" s="665">
        <f>'3A 2025-2026 REPORTE CALIFICACI'!HZ46</f>
        <v>26</v>
      </c>
      <c r="EQ423" s="665">
        <f>'3A 2025-2026 REPORTE CALIFICACI'!IA46</f>
        <v>15.4125</v>
      </c>
      <c r="ER423" s="665" t="str">
        <f>'3A 2025-2026 REPORTE CALIFICACI'!IB46</f>
        <v/>
      </c>
      <c r="ES423" s="665" t="str">
        <f>'3A 2025-2026 REPORTE CALIFICACI'!IC46</f>
        <v/>
      </c>
      <c r="ET423" s="665">
        <f>'3A 2025-2026 REPORTE CALIFICACI'!ID46</f>
        <v>15</v>
      </c>
      <c r="EU423" s="664" t="str">
        <f>'3A 2025-2026 REPORTE CALIFICACI'!IE46</f>
        <v/>
      </c>
      <c r="EV423" s="665" t="str">
        <f>'3A 2025-2026 REPORTE CALIFICACI'!IF46</f>
        <v/>
      </c>
      <c r="EW423" s="664" t="str">
        <f>'3A 2025-2026 REPORTE CALIFICACI'!IG46</f>
        <v/>
      </c>
      <c r="EX423" s="664" t="str">
        <f>'3A 2025-2026 REPORTE CALIFICACI'!IH46</f>
        <v>R</v>
      </c>
      <c r="EY423" s="666"/>
    </row>
    <row r="424" ht="52.5" customHeight="1">
      <c r="A424" s="661"/>
      <c r="B424" s="47"/>
      <c r="C424" s="663" t="s">
        <v>1021</v>
      </c>
      <c r="D424" s="664">
        <f>'3A 2025-2026 REPORTE CALIFICACI'!II43</f>
        <v>70</v>
      </c>
      <c r="E424" s="664">
        <f>'3A 2025-2026 REPORTE CALIFICACI'!IJ43</f>
        <v>72</v>
      </c>
      <c r="F424" s="664">
        <f>'3A 2025-2026 REPORTE CALIFICACI'!IK43</f>
        <v>70</v>
      </c>
      <c r="G424" s="664">
        <f>'3A 2025-2026 REPORTE CALIFICACI'!IL43</f>
        <v>0</v>
      </c>
      <c r="H424" s="664">
        <f>'3A 2025-2026 REPORTE CALIFICACI'!IM43</f>
        <v>74</v>
      </c>
      <c r="I424" s="664">
        <f>'3A 2025-2026 REPORTE CALIFICACI'!IN43</f>
        <v>73</v>
      </c>
      <c r="J424" s="664">
        <f>'3A 2025-2026 REPORTE CALIFICACI'!IO43</f>
        <v>72</v>
      </c>
      <c r="K424" s="664">
        <f>'3A 2025-2026 REPORTE CALIFICACI'!IP43</f>
        <v>0</v>
      </c>
      <c r="L424" s="664">
        <f>'3A 2025-2026 REPORTE CALIFICACI'!IQ43</f>
        <v>77</v>
      </c>
      <c r="M424" s="664">
        <f>'3A 2025-2026 REPORTE CALIFICACI'!IR43</f>
        <v>76</v>
      </c>
      <c r="N424" s="664">
        <f>'3A 2025-2026 REPORTE CALIFICACI'!IS43</f>
        <v>74</v>
      </c>
      <c r="O424" s="664">
        <f>'3A 2025-2026 REPORTE CALIFICACI'!IT43</f>
        <v>0</v>
      </c>
      <c r="P424" s="664">
        <f>'3A 2025-2026 REPORTE CALIFICACI'!IU43</f>
        <v>80</v>
      </c>
      <c r="Q424" s="664">
        <f>'3A 2025-2026 REPORTE CALIFICACI'!IV43</f>
        <v>78</v>
      </c>
      <c r="R424" s="664">
        <f>'3A 2025-2026 REPORTE CALIFICACI'!IW43</f>
        <v>75</v>
      </c>
      <c r="S424" s="664">
        <f>'3A 2025-2026 REPORTE CALIFICACI'!IX43</f>
        <v>0</v>
      </c>
      <c r="T424" s="716">
        <f>'3A 2025-2026 REPORTE CALIFICACI'!IY43</f>
        <v>53</v>
      </c>
      <c r="U424" s="716">
        <f>'3A 2025-2026 REPORTE CALIFICACI'!IZ43</f>
        <v>54.75</v>
      </c>
      <c r="V424" s="716">
        <f>'3A 2025-2026 REPORTE CALIFICACI'!JA43</f>
        <v>56.75</v>
      </c>
      <c r="W424" s="716">
        <f>'3A 2025-2026 REPORTE CALIFICACI'!JB43</f>
        <v>58.25</v>
      </c>
      <c r="X424" s="665">
        <f>'3A 2025-2026 REPORTE CALIFICACI'!JC43</f>
        <v>55.6875</v>
      </c>
      <c r="Y424" s="717">
        <f>'3A 2025-2026 REPORTE CALIFICACI'!JD43</f>
        <v>0.7</v>
      </c>
      <c r="Z424" s="665">
        <f>'3A 2025-2026 REPORTE CALIFICACI'!JE43</f>
        <v>27.84375</v>
      </c>
      <c r="AA424" s="665" t="str">
        <f>'3A 2025-2026 REPORTE CALIFICACI'!JF43</f>
        <v/>
      </c>
      <c r="AB424" s="665" t="str">
        <f>'3A 2025-2026 REPORTE CALIFICACI'!JG43</f>
        <v/>
      </c>
      <c r="AC424" s="665">
        <f>'3A 2025-2026 REPORTE CALIFICACI'!JH43</f>
        <v>28</v>
      </c>
      <c r="AD424" s="665">
        <f>'3A 2025-2026 REPORTE CALIFICACI'!JI43</f>
        <v>16.70625</v>
      </c>
      <c r="AE424" s="665" t="str">
        <f>'3A 2025-2026 REPORTE CALIFICACI'!JJ43</f>
        <v/>
      </c>
      <c r="AF424" s="665" t="str">
        <f>'3A 2025-2026 REPORTE CALIFICACI'!JK43</f>
        <v/>
      </c>
      <c r="AG424" s="665">
        <f>'3A 2025-2026 REPORTE CALIFICACI'!JL43</f>
        <v>17</v>
      </c>
      <c r="AH424" s="664" t="str">
        <f>'3A 2025-2026 REPORTE CALIFICACI'!JM43</f>
        <v/>
      </c>
      <c r="AI424" s="665" t="str">
        <f>'3A 2025-2026 REPORTE CALIFICACI'!JN43</f>
        <v/>
      </c>
      <c r="AJ424" s="664" t="str">
        <f>'3A 2025-2026 REPORTE CALIFICACI'!JO43</f>
        <v/>
      </c>
      <c r="AK424" s="664" t="str">
        <f>'3A 2025-2026 REPORTE CALIFICACI'!JP43</f>
        <v>R</v>
      </c>
      <c r="AL424" s="666"/>
      <c r="AM424" s="667"/>
      <c r="AN424" s="661"/>
      <c r="AO424" s="47"/>
      <c r="AP424" s="663" t="s">
        <v>1021</v>
      </c>
      <c r="AQ424" s="664">
        <f>'3A 2025-2026 REPORTE CALIFICACI'!II44</f>
        <v>80</v>
      </c>
      <c r="AR424" s="664">
        <f>'3A 2025-2026 REPORTE CALIFICACI'!IJ44</f>
        <v>78</v>
      </c>
      <c r="AS424" s="664">
        <f>'3A 2025-2026 REPORTE CALIFICACI'!IK44</f>
        <v>76</v>
      </c>
      <c r="AT424" s="664">
        <f>'3A 2025-2026 REPORTE CALIFICACI'!IL44</f>
        <v>0</v>
      </c>
      <c r="AU424" s="664">
        <f>'3A 2025-2026 REPORTE CALIFICACI'!IM44</f>
        <v>81</v>
      </c>
      <c r="AV424" s="664">
        <f>'3A 2025-2026 REPORTE CALIFICACI'!IN44</f>
        <v>80</v>
      </c>
      <c r="AW424" s="664">
        <f>'3A 2025-2026 REPORTE CALIFICACI'!IO44</f>
        <v>82</v>
      </c>
      <c r="AX424" s="664">
        <f>'3A 2025-2026 REPORTE CALIFICACI'!IP44</f>
        <v>0</v>
      </c>
      <c r="AY424" s="664">
        <f>'3A 2025-2026 REPORTE CALIFICACI'!IQ44</f>
        <v>82</v>
      </c>
      <c r="AZ424" s="664">
        <f>'3A 2025-2026 REPORTE CALIFICACI'!IR44</f>
        <v>78</v>
      </c>
      <c r="BA424" s="664">
        <f>'3A 2025-2026 REPORTE CALIFICACI'!IS44</f>
        <v>77</v>
      </c>
      <c r="BB424" s="664">
        <f>'3A 2025-2026 REPORTE CALIFICACI'!IT44</f>
        <v>0</v>
      </c>
      <c r="BC424" s="664">
        <f>'3A 2025-2026 REPORTE CALIFICACI'!IU44</f>
        <v>81</v>
      </c>
      <c r="BD424" s="664">
        <f>'3A 2025-2026 REPORTE CALIFICACI'!IV44</f>
        <v>80</v>
      </c>
      <c r="BE424" s="664">
        <f>'3A 2025-2026 REPORTE CALIFICACI'!IW44</f>
        <v>82</v>
      </c>
      <c r="BF424" s="664">
        <f>'3A 2025-2026 REPORTE CALIFICACI'!IX44</f>
        <v>0</v>
      </c>
      <c r="BG424" s="716">
        <f>'3A 2025-2026 REPORTE CALIFICACI'!IY44</f>
        <v>58.5</v>
      </c>
      <c r="BH424" s="716">
        <f>'3A 2025-2026 REPORTE CALIFICACI'!IZ44</f>
        <v>60.75</v>
      </c>
      <c r="BI424" s="716">
        <f>'3A 2025-2026 REPORTE CALIFICACI'!JA44</f>
        <v>59.25</v>
      </c>
      <c r="BJ424" s="716">
        <f>'3A 2025-2026 REPORTE CALIFICACI'!JB44</f>
        <v>60.75</v>
      </c>
      <c r="BK424" s="664"/>
      <c r="BL424" s="664">
        <v>34.0</v>
      </c>
      <c r="BM424" s="664">
        <v>34.0</v>
      </c>
      <c r="BN424" s="664">
        <v>34.0</v>
      </c>
      <c r="BO424" s="664">
        <v>34.0</v>
      </c>
      <c r="BP424" s="664">
        <v>34.0</v>
      </c>
      <c r="BQ424" s="664">
        <v>34.0</v>
      </c>
      <c r="BR424" s="664">
        <v>34.0</v>
      </c>
      <c r="BS424" s="664">
        <v>34.0</v>
      </c>
      <c r="BT424" s="664">
        <v>34.0</v>
      </c>
      <c r="BU424" s="664">
        <v>34.0</v>
      </c>
      <c r="BV424" s="664">
        <v>34.0</v>
      </c>
      <c r="BW424" s="664">
        <v>34.0</v>
      </c>
      <c r="BX424" s="664">
        <v>34.0</v>
      </c>
      <c r="BY424" s="666"/>
      <c r="BZ424" s="667"/>
      <c r="CA424" s="661"/>
      <c r="CB424" s="47"/>
      <c r="CC424" s="663" t="s">
        <v>1021</v>
      </c>
      <c r="CD424" s="664">
        <f>'3A 2025-2026 REPORTE CALIFICACI'!II45</f>
        <v>84</v>
      </c>
      <c r="CE424" s="664">
        <f>'3A 2025-2026 REPORTE CALIFICACI'!IJ45</f>
        <v>85</v>
      </c>
      <c r="CF424" s="664">
        <f>'3A 2025-2026 REPORTE CALIFICACI'!IK45</f>
        <v>83</v>
      </c>
      <c r="CG424" s="664">
        <f>'3A 2025-2026 REPORTE CALIFICACI'!IL45</f>
        <v>0</v>
      </c>
      <c r="CH424" s="664">
        <f>'3A 2025-2026 REPORTE CALIFICACI'!IM45</f>
        <v>86</v>
      </c>
      <c r="CI424" s="664">
        <f>'3A 2025-2026 REPORTE CALIFICACI'!IN45</f>
        <v>87</v>
      </c>
      <c r="CJ424" s="664">
        <f>'3A 2025-2026 REPORTE CALIFICACI'!IO45</f>
        <v>88</v>
      </c>
      <c r="CK424" s="664">
        <f>'3A 2025-2026 REPORTE CALIFICACI'!IP45</f>
        <v>0</v>
      </c>
      <c r="CL424" s="664">
        <f>'3A 2025-2026 REPORTE CALIFICACI'!IQ45</f>
        <v>85</v>
      </c>
      <c r="CM424" s="664">
        <f>'3A 2025-2026 REPORTE CALIFICACI'!IR45</f>
        <v>84</v>
      </c>
      <c r="CN424" s="664">
        <f>'3A 2025-2026 REPORTE CALIFICACI'!IS45</f>
        <v>83</v>
      </c>
      <c r="CO424" s="664">
        <f>'3A 2025-2026 REPORTE CALIFICACI'!IT45</f>
        <v>0</v>
      </c>
      <c r="CP424" s="664">
        <f>'3A 2025-2026 REPORTE CALIFICACI'!IU45</f>
        <v>83</v>
      </c>
      <c r="CQ424" s="664">
        <f>'3A 2025-2026 REPORTE CALIFICACI'!IV45</f>
        <v>86</v>
      </c>
      <c r="CR424" s="664">
        <f>'3A 2025-2026 REPORTE CALIFICACI'!IW45</f>
        <v>87</v>
      </c>
      <c r="CS424" s="664">
        <f>'3A 2025-2026 REPORTE CALIFICACI'!IX45</f>
        <v>0</v>
      </c>
      <c r="CT424" s="716">
        <f>'3A 2025-2026 REPORTE CALIFICACI'!IY45</f>
        <v>63</v>
      </c>
      <c r="CU424" s="716">
        <f>'3A 2025-2026 REPORTE CALIFICACI'!IZ45</f>
        <v>65.25</v>
      </c>
      <c r="CV424" s="716">
        <f>'3A 2025-2026 REPORTE CALIFICACI'!JA45</f>
        <v>63</v>
      </c>
      <c r="CW424" s="716">
        <f>'3A 2025-2026 REPORTE CALIFICACI'!JB45</f>
        <v>64</v>
      </c>
      <c r="CX424" s="664"/>
      <c r="CY424" s="717">
        <f>'3A 2025-2026 REPORTE CALIFICACI'!JD45</f>
        <v>0.78</v>
      </c>
      <c r="CZ424" s="665">
        <f>'3A 2025-2026 REPORTE CALIFICACI'!JE45</f>
        <v>31.90625</v>
      </c>
      <c r="DA424" s="665" t="str">
        <f>'3A 2025-2026 REPORTE CALIFICACI'!JF45</f>
        <v/>
      </c>
      <c r="DB424" s="665" t="str">
        <f>'3A 2025-2026 REPORTE CALIFICACI'!JG45</f>
        <v/>
      </c>
      <c r="DC424" s="665">
        <f>'3A 2025-2026 REPORTE CALIFICACI'!JH45</f>
        <v>32</v>
      </c>
      <c r="DD424" s="665">
        <f>'3A 2025-2026 REPORTE CALIFICACI'!JI45</f>
        <v>19.14375</v>
      </c>
      <c r="DE424" s="665" t="str">
        <f>'3A 2025-2026 REPORTE CALIFICACI'!JJ45</f>
        <v/>
      </c>
      <c r="DF424" s="665" t="str">
        <f>'3A 2025-2026 REPORTE CALIFICACI'!JK45</f>
        <v/>
      </c>
      <c r="DG424" s="665">
        <f>'3A 2025-2026 REPORTE CALIFICACI'!JL45</f>
        <v>19</v>
      </c>
      <c r="DH424" s="664" t="str">
        <f>'3A 2025-2026 REPORTE CALIFICACI'!JM45</f>
        <v/>
      </c>
      <c r="DI424" s="665" t="str">
        <f>'3A 2025-2026 REPORTE CALIFICACI'!JN45</f>
        <v/>
      </c>
      <c r="DJ424" s="664" t="str">
        <f>'3A 2025-2026 REPORTE CALIFICACI'!JO45</f>
        <v/>
      </c>
      <c r="DK424" s="664" t="str">
        <f>'3A 2025-2026 REPORTE CALIFICACI'!JP45</f>
        <v>R</v>
      </c>
      <c r="DL424" s="666"/>
      <c r="DM424" s="667"/>
      <c r="DN424" s="661"/>
      <c r="DO424" s="47"/>
      <c r="DP424" s="663" t="s">
        <v>1021</v>
      </c>
      <c r="DQ424" s="664">
        <f>'3A 2025-2026 REPORTE CALIFICACI'!II46</f>
        <v>70</v>
      </c>
      <c r="DR424" s="664">
        <f>'3A 2025-2026 REPORTE CALIFICACI'!IJ46</f>
        <v>78</v>
      </c>
      <c r="DS424" s="664">
        <f>'3A 2025-2026 REPORTE CALIFICACI'!IK46</f>
        <v>83</v>
      </c>
      <c r="DT424" s="664">
        <f>'3A 2025-2026 REPORTE CALIFICACI'!IL46</f>
        <v>0</v>
      </c>
      <c r="DU424" s="664">
        <f>'3A 2025-2026 REPORTE CALIFICACI'!IM46</f>
        <v>73</v>
      </c>
      <c r="DV424" s="664">
        <f>'3A 2025-2026 REPORTE CALIFICACI'!IN46</f>
        <v>81</v>
      </c>
      <c r="DW424" s="664">
        <f>'3A 2025-2026 REPORTE CALIFICACI'!IO46</f>
        <v>85</v>
      </c>
      <c r="DX424" s="664">
        <f>'3A 2025-2026 REPORTE CALIFICACI'!IP46</f>
        <v>0</v>
      </c>
      <c r="DY424" s="664">
        <f>'3A 2025-2026 REPORTE CALIFICACI'!IQ46</f>
        <v>80</v>
      </c>
      <c r="DZ424" s="664">
        <f>'3A 2025-2026 REPORTE CALIFICACI'!IR46</f>
        <v>78</v>
      </c>
      <c r="EA424" s="664">
        <f>'3A 2025-2026 REPORTE CALIFICACI'!IS46</f>
        <v>84</v>
      </c>
      <c r="EB424" s="664">
        <f>'3A 2025-2026 REPORTE CALIFICACI'!IT46</f>
        <v>0</v>
      </c>
      <c r="EC424" s="664">
        <f>'3A 2025-2026 REPORTE CALIFICACI'!IU46</f>
        <v>76</v>
      </c>
      <c r="ED424" s="664">
        <f>'3A 2025-2026 REPORTE CALIFICACI'!IV46</f>
        <v>83</v>
      </c>
      <c r="EE424" s="664">
        <f>'3A 2025-2026 REPORTE CALIFICACI'!IW46</f>
        <v>88</v>
      </c>
      <c r="EF424" s="664">
        <f>'3A 2025-2026 REPORTE CALIFICACI'!IX46</f>
        <v>0</v>
      </c>
      <c r="EG424" s="716">
        <f>'3A 2025-2026 REPORTE CALIFICACI'!IY46</f>
        <v>57.75</v>
      </c>
      <c r="EH424" s="716">
        <f>'3A 2025-2026 REPORTE CALIFICACI'!IZ46</f>
        <v>59.75</v>
      </c>
      <c r="EI424" s="716">
        <f>'3A 2025-2026 REPORTE CALIFICACI'!JA46</f>
        <v>60.5</v>
      </c>
      <c r="EJ424" s="716">
        <f>'3A 2025-2026 REPORTE CALIFICACI'!JB46</f>
        <v>61.75</v>
      </c>
      <c r="EK424" s="665">
        <f>'3A 2025-2026 REPORTE CALIFICACI'!JC46</f>
        <v>59.9375</v>
      </c>
      <c r="EL424" s="717">
        <f>'3A 2025-2026 REPORTE CALIFICACI'!JD46</f>
        <v>0.6833333333</v>
      </c>
      <c r="EM424" s="665">
        <f>'3A 2025-2026 REPORTE CALIFICACI'!JE46</f>
        <v>29.96875</v>
      </c>
      <c r="EN424" s="665" t="str">
        <f>'3A 2025-2026 REPORTE CALIFICACI'!JF46</f>
        <v/>
      </c>
      <c r="EO424" s="665" t="str">
        <f>'3A 2025-2026 REPORTE CALIFICACI'!JG46</f>
        <v/>
      </c>
      <c r="EP424" s="665">
        <f>'3A 2025-2026 REPORTE CALIFICACI'!JH46</f>
        <v>30</v>
      </c>
      <c r="EQ424" s="665">
        <f>'3A 2025-2026 REPORTE CALIFICACI'!JI46</f>
        <v>17.98125</v>
      </c>
      <c r="ER424" s="665" t="str">
        <f>'3A 2025-2026 REPORTE CALIFICACI'!JJ46</f>
        <v/>
      </c>
      <c r="ES424" s="665" t="str">
        <f>'3A 2025-2026 REPORTE CALIFICACI'!JK46</f>
        <v/>
      </c>
      <c r="ET424" s="665">
        <f>'3A 2025-2026 REPORTE CALIFICACI'!JL46</f>
        <v>18</v>
      </c>
      <c r="EU424" s="664" t="str">
        <f>'3A 2025-2026 REPORTE CALIFICACI'!JM46</f>
        <v/>
      </c>
      <c r="EV424" s="665" t="str">
        <f>'3A 2025-2026 REPORTE CALIFICACI'!JN46</f>
        <v/>
      </c>
      <c r="EW424" s="664" t="str">
        <f>'3A 2025-2026 REPORTE CALIFICACI'!JO46</f>
        <v/>
      </c>
      <c r="EX424" s="664" t="str">
        <f>'3A 2025-2026 REPORTE CALIFICACI'!JP46</f>
        <v>R</v>
      </c>
      <c r="EY424" s="666"/>
    </row>
    <row r="425" ht="75.0" customHeight="1">
      <c r="A425" s="661"/>
      <c r="B425" s="43"/>
      <c r="C425" s="663" t="s">
        <v>1022</v>
      </c>
      <c r="D425" s="664">
        <f>'3A 2025-2026 REPORTE CALIFICACI'!JQ43</f>
        <v>61</v>
      </c>
      <c r="E425" s="665">
        <f>'3A 2025-2026 REPORTE CALIFICACI'!JR43</f>
        <v>71</v>
      </c>
      <c r="F425" s="665">
        <f>'3A 2025-2026 REPORTE CALIFICACI'!JS43</f>
        <v>54</v>
      </c>
      <c r="G425" s="664">
        <f>'3A 2025-2026 REPORTE CALIFICACI'!JT43</f>
        <v>0</v>
      </c>
      <c r="H425" s="664">
        <f>'3A 2025-2026 REPORTE CALIFICACI'!JU43</f>
        <v>56</v>
      </c>
      <c r="I425" s="665">
        <f>'3A 2025-2026 REPORTE CALIFICACI'!JV43</f>
        <v>66</v>
      </c>
      <c r="J425" s="665">
        <f>'3A 2025-2026 REPORTE CALIFICACI'!JW43</f>
        <v>43</v>
      </c>
      <c r="K425" s="664">
        <f>'3A 2025-2026 REPORTE CALIFICACI'!JX43</f>
        <v>0</v>
      </c>
      <c r="L425" s="664">
        <f>'3A 2025-2026 REPORTE CALIFICACI'!JY43</f>
        <v>51</v>
      </c>
      <c r="M425" s="665">
        <f>'3A 2025-2026 REPORTE CALIFICACI'!JZ43</f>
        <v>67</v>
      </c>
      <c r="N425" s="665">
        <f>'3A 2025-2026 REPORTE CALIFICACI'!KA43</f>
        <v>50</v>
      </c>
      <c r="O425" s="664">
        <f>'3A 2025-2026 REPORTE CALIFICACI'!KB43</f>
        <v>0</v>
      </c>
      <c r="P425" s="665">
        <f>'3A 2025-2026 REPORTE CALIFICACI'!KC43</f>
        <v>63</v>
      </c>
      <c r="Q425" s="665">
        <f>'3A 2025-2026 REPORTE CALIFICACI'!KD43</f>
        <v>65</v>
      </c>
      <c r="R425" s="665">
        <f>'3A 2025-2026 REPORTE CALIFICACI'!KE43</f>
        <v>55</v>
      </c>
      <c r="S425" s="664">
        <f>'3A 2025-2026 REPORTE CALIFICACI'!KF43</f>
        <v>0</v>
      </c>
      <c r="T425" s="716">
        <f>'3A 2025-2026 REPORTE CALIFICACI'!KG43</f>
        <v>46.5</v>
      </c>
      <c r="U425" s="716">
        <f>'3A 2025-2026 REPORTE CALIFICACI'!KH43</f>
        <v>41.25</v>
      </c>
      <c r="V425" s="716">
        <f>'3A 2025-2026 REPORTE CALIFICACI'!KI43</f>
        <v>42</v>
      </c>
      <c r="W425" s="716">
        <f>'3A 2025-2026 REPORTE CALIFICACI'!KJ43</f>
        <v>45.75</v>
      </c>
      <c r="X425" s="665">
        <f>'3A 2025-2026 REPORTE CALIFICACI'!KK43</f>
        <v>43.875</v>
      </c>
      <c r="Y425" s="717">
        <f>'3A 2025-2026 REPORTE CALIFICACI'!KL43</f>
        <v>0.5866402116</v>
      </c>
      <c r="Z425" s="665">
        <f>'3A 2025-2026 REPORTE CALIFICACI'!KM43</f>
        <v>21.9375</v>
      </c>
      <c r="AA425" s="665" t="str">
        <f>'3A 2025-2026 REPORTE CALIFICACI'!KN43</f>
        <v/>
      </c>
      <c r="AB425" s="665" t="str">
        <f>'3A 2025-2026 REPORTE CALIFICACI'!KO43</f>
        <v/>
      </c>
      <c r="AC425" s="665">
        <f>'3A 2025-2026 REPORTE CALIFICACI'!KP43</f>
        <v>22</v>
      </c>
      <c r="AD425" s="665">
        <f>'3A 2025-2026 REPORTE CALIFICACI'!KQ43</f>
        <v>13.1625</v>
      </c>
      <c r="AE425" s="665" t="str">
        <f>'3A 2025-2026 REPORTE CALIFICACI'!KR43</f>
        <v/>
      </c>
      <c r="AF425" s="665" t="str">
        <f>'3A 2025-2026 REPORTE CALIFICACI'!KS43</f>
        <v/>
      </c>
      <c r="AG425" s="665">
        <f>'3A 2025-2026 REPORTE CALIFICACI'!KT43</f>
        <v>13</v>
      </c>
      <c r="AH425" s="664" t="str">
        <f>'3A 2025-2026 REPORTE CALIFICACI'!KU43</f>
        <v/>
      </c>
      <c r="AI425" s="665" t="str">
        <f>'3A 2025-2026 REPORTE CALIFICACI'!KV43</f>
        <v/>
      </c>
      <c r="AJ425" s="664" t="str">
        <f>'3A 2025-2026 REPORTE CALIFICACI'!KW43</f>
        <v/>
      </c>
      <c r="AK425" s="664" t="str">
        <f>'3A 2025-2026 REPORTE CALIFICACI'!KX43</f>
        <v>R</v>
      </c>
      <c r="AL425" s="666"/>
      <c r="AM425" s="667"/>
      <c r="AN425" s="661"/>
      <c r="AO425" s="43"/>
      <c r="AP425" s="663" t="s">
        <v>1022</v>
      </c>
      <c r="AQ425" s="664">
        <f>'3A 2025-2026 REPORTE CALIFICACI'!JQ44</f>
        <v>58</v>
      </c>
      <c r="AR425" s="665">
        <f>'3A 2025-2026 REPORTE CALIFICACI'!JR44</f>
        <v>76</v>
      </c>
      <c r="AS425" s="665">
        <f>'3A 2025-2026 REPORTE CALIFICACI'!JS44</f>
        <v>74</v>
      </c>
      <c r="AT425" s="664">
        <f>'3A 2025-2026 REPORTE CALIFICACI'!JT44</f>
        <v>0</v>
      </c>
      <c r="AU425" s="664">
        <f>'3A 2025-2026 REPORTE CALIFICACI'!JU44</f>
        <v>73</v>
      </c>
      <c r="AV425" s="665">
        <f>'3A 2025-2026 REPORTE CALIFICACI'!JV44</f>
        <v>72</v>
      </c>
      <c r="AW425" s="665">
        <f>'3A 2025-2026 REPORTE CALIFICACI'!JW44</f>
        <v>76</v>
      </c>
      <c r="AX425" s="664">
        <f>'3A 2025-2026 REPORTE CALIFICACI'!JX44</f>
        <v>0</v>
      </c>
      <c r="AY425" s="664">
        <f>'3A 2025-2026 REPORTE CALIFICACI'!JY44</f>
        <v>76</v>
      </c>
      <c r="AZ425" s="665">
        <f>'3A 2025-2026 REPORTE CALIFICACI'!JZ44</f>
        <v>71</v>
      </c>
      <c r="BA425" s="665">
        <f>'3A 2025-2026 REPORTE CALIFICACI'!KA44</f>
        <v>80</v>
      </c>
      <c r="BB425" s="664">
        <f>'3A 2025-2026 REPORTE CALIFICACI'!KB44</f>
        <v>0</v>
      </c>
      <c r="BC425" s="665">
        <f>'3A 2025-2026 REPORTE CALIFICACI'!KC44</f>
        <v>78</v>
      </c>
      <c r="BD425" s="665">
        <f>'3A 2025-2026 REPORTE CALIFICACI'!KD44</f>
        <v>74</v>
      </c>
      <c r="BE425" s="665">
        <f>'3A 2025-2026 REPORTE CALIFICACI'!KE44</f>
        <v>72</v>
      </c>
      <c r="BF425" s="664">
        <f>'3A 2025-2026 REPORTE CALIFICACI'!KF44</f>
        <v>0</v>
      </c>
      <c r="BG425" s="716">
        <f>'3A 2025-2026 REPORTE CALIFICACI'!KG44</f>
        <v>52</v>
      </c>
      <c r="BH425" s="716">
        <f>'3A 2025-2026 REPORTE CALIFICACI'!KH44</f>
        <v>55.25</v>
      </c>
      <c r="BI425" s="716">
        <f>'3A 2025-2026 REPORTE CALIFICACI'!KI44</f>
        <v>56.75</v>
      </c>
      <c r="BJ425" s="716">
        <f>'3A 2025-2026 REPORTE CALIFICACI'!KJ44</f>
        <v>56</v>
      </c>
      <c r="BK425" s="664"/>
      <c r="BL425" s="664">
        <v>34.0</v>
      </c>
      <c r="BM425" s="664">
        <v>34.0</v>
      </c>
      <c r="BN425" s="664">
        <v>34.0</v>
      </c>
      <c r="BO425" s="664">
        <v>34.0</v>
      </c>
      <c r="BP425" s="664">
        <v>34.0</v>
      </c>
      <c r="BQ425" s="664">
        <v>34.0</v>
      </c>
      <c r="BR425" s="664">
        <v>34.0</v>
      </c>
      <c r="BS425" s="664">
        <v>34.0</v>
      </c>
      <c r="BT425" s="664">
        <v>34.0</v>
      </c>
      <c r="BU425" s="664">
        <v>34.0</v>
      </c>
      <c r="BV425" s="664">
        <v>34.0</v>
      </c>
      <c r="BW425" s="664">
        <v>34.0</v>
      </c>
      <c r="BX425" s="664">
        <v>34.0</v>
      </c>
      <c r="BY425" s="666"/>
      <c r="BZ425" s="667"/>
      <c r="CA425" s="661"/>
      <c r="CB425" s="43"/>
      <c r="CC425" s="663" t="s">
        <v>1022</v>
      </c>
      <c r="CD425" s="664">
        <f>'3A 2025-2026 REPORTE CALIFICACI'!JQ45</f>
        <v>79</v>
      </c>
      <c r="CE425" s="665">
        <f>'3A 2025-2026 REPORTE CALIFICACI'!JR45</f>
        <v>88</v>
      </c>
      <c r="CF425" s="665">
        <f>'3A 2025-2026 REPORTE CALIFICACI'!JS45</f>
        <v>92</v>
      </c>
      <c r="CG425" s="664">
        <f>'3A 2025-2026 REPORTE CALIFICACI'!JT45</f>
        <v>0</v>
      </c>
      <c r="CH425" s="664">
        <f>'3A 2025-2026 REPORTE CALIFICACI'!JU45</f>
        <v>80</v>
      </c>
      <c r="CI425" s="665">
        <f>'3A 2025-2026 REPORTE CALIFICACI'!JV45</f>
        <v>94</v>
      </c>
      <c r="CJ425" s="665">
        <f>'3A 2025-2026 REPORTE CALIFICACI'!JW45</f>
        <v>83</v>
      </c>
      <c r="CK425" s="664">
        <f>'3A 2025-2026 REPORTE CALIFICACI'!JX45</f>
        <v>0</v>
      </c>
      <c r="CL425" s="664">
        <f>'3A 2025-2026 REPORTE CALIFICACI'!JY45</f>
        <v>87</v>
      </c>
      <c r="CM425" s="665">
        <f>'3A 2025-2026 REPORTE CALIFICACI'!JZ45</f>
        <v>97</v>
      </c>
      <c r="CN425" s="665">
        <f>'3A 2025-2026 REPORTE CALIFICACI'!KA45</f>
        <v>92</v>
      </c>
      <c r="CO425" s="664">
        <f>'3A 2025-2026 REPORTE CALIFICACI'!KB45</f>
        <v>0</v>
      </c>
      <c r="CP425" s="665">
        <f>'3A 2025-2026 REPORTE CALIFICACI'!KC45</f>
        <v>88</v>
      </c>
      <c r="CQ425" s="665">
        <f>'3A 2025-2026 REPORTE CALIFICACI'!KD45</f>
        <v>92</v>
      </c>
      <c r="CR425" s="665">
        <f>'3A 2025-2026 REPORTE CALIFICACI'!KE45</f>
        <v>94</v>
      </c>
      <c r="CS425" s="664">
        <f>'3A 2025-2026 REPORTE CALIFICACI'!KF45</f>
        <v>0</v>
      </c>
      <c r="CT425" s="716">
        <f>'3A 2025-2026 REPORTE CALIFICACI'!KG45</f>
        <v>64.75</v>
      </c>
      <c r="CU425" s="716">
        <f>'3A 2025-2026 REPORTE CALIFICACI'!KH45</f>
        <v>64.25</v>
      </c>
      <c r="CV425" s="716">
        <f>'3A 2025-2026 REPORTE CALIFICACI'!KI45</f>
        <v>69</v>
      </c>
      <c r="CW425" s="716">
        <f>'3A 2025-2026 REPORTE CALIFICACI'!KJ45</f>
        <v>68.5</v>
      </c>
      <c r="CX425" s="664"/>
      <c r="CY425" s="717">
        <f>'3A 2025-2026 REPORTE CALIFICACI'!KL45</f>
        <v>0.621031746</v>
      </c>
      <c r="CZ425" s="665">
        <f>'3A 2025-2026 REPORTE CALIFICACI'!KM45</f>
        <v>33.3125</v>
      </c>
      <c r="DA425" s="665" t="str">
        <f>'3A 2025-2026 REPORTE CALIFICACI'!KN45</f>
        <v/>
      </c>
      <c r="DB425" s="665" t="str">
        <f>'3A 2025-2026 REPORTE CALIFICACI'!KO45</f>
        <v/>
      </c>
      <c r="DC425" s="665">
        <f>'3A 2025-2026 REPORTE CALIFICACI'!KP45</f>
        <v>33</v>
      </c>
      <c r="DD425" s="665">
        <f>'3A 2025-2026 REPORTE CALIFICACI'!KQ45</f>
        <v>19.9875</v>
      </c>
      <c r="DE425" s="665" t="str">
        <f>'3A 2025-2026 REPORTE CALIFICACI'!KR45</f>
        <v/>
      </c>
      <c r="DF425" s="665" t="str">
        <f>'3A 2025-2026 REPORTE CALIFICACI'!KS45</f>
        <v/>
      </c>
      <c r="DG425" s="665">
        <f>'3A 2025-2026 REPORTE CALIFICACI'!KT45</f>
        <v>20</v>
      </c>
      <c r="DH425" s="664" t="str">
        <f>'3A 2025-2026 REPORTE CALIFICACI'!KU45</f>
        <v/>
      </c>
      <c r="DI425" s="665" t="str">
        <f>'3A 2025-2026 REPORTE CALIFICACI'!KV45</f>
        <v/>
      </c>
      <c r="DJ425" s="664" t="str">
        <f>'3A 2025-2026 REPORTE CALIFICACI'!KW45</f>
        <v/>
      </c>
      <c r="DK425" s="664" t="str">
        <f>'3A 2025-2026 REPORTE CALIFICACI'!KX45</f>
        <v>R</v>
      </c>
      <c r="DL425" s="666"/>
      <c r="DM425" s="667"/>
      <c r="DN425" s="661"/>
      <c r="DO425" s="43"/>
      <c r="DP425" s="663" t="s">
        <v>1022</v>
      </c>
      <c r="DQ425" s="664">
        <f>'3A 2025-2026 REPORTE CALIFICACI'!JQ46</f>
        <v>76</v>
      </c>
      <c r="DR425" s="665">
        <f>'3A 2025-2026 REPORTE CALIFICACI'!JR46</f>
        <v>86</v>
      </c>
      <c r="DS425" s="665">
        <f>'3A 2025-2026 REPORTE CALIFICACI'!JS46</f>
        <v>58</v>
      </c>
      <c r="DT425" s="664">
        <f>'3A 2025-2026 REPORTE CALIFICACI'!JT46</f>
        <v>0</v>
      </c>
      <c r="DU425" s="664">
        <f>'3A 2025-2026 REPORTE CALIFICACI'!JU46</f>
        <v>81</v>
      </c>
      <c r="DV425" s="665">
        <f>'3A 2025-2026 REPORTE CALIFICACI'!JV46</f>
        <v>61</v>
      </c>
      <c r="DW425" s="665">
        <f>'3A 2025-2026 REPORTE CALIFICACI'!JW46</f>
        <v>51</v>
      </c>
      <c r="DX425" s="664">
        <f>'3A 2025-2026 REPORTE CALIFICACI'!JX46</f>
        <v>0</v>
      </c>
      <c r="DY425" s="664">
        <f>'3A 2025-2026 REPORTE CALIFICACI'!JY46</f>
        <v>85</v>
      </c>
      <c r="DZ425" s="665">
        <f>'3A 2025-2026 REPORTE CALIFICACI'!JZ46</f>
        <v>58</v>
      </c>
      <c r="EA425" s="665">
        <f>'3A 2025-2026 REPORTE CALIFICACI'!KA46</f>
        <v>80</v>
      </c>
      <c r="EB425" s="664">
        <f>'3A 2025-2026 REPORTE CALIFICACI'!KB46</f>
        <v>0</v>
      </c>
      <c r="EC425" s="665">
        <f>'3A 2025-2026 REPORTE CALIFICACI'!KC46</f>
        <v>82</v>
      </c>
      <c r="ED425" s="665">
        <f>'3A 2025-2026 REPORTE CALIFICACI'!KD46</f>
        <v>62</v>
      </c>
      <c r="EE425" s="665">
        <f>'3A 2025-2026 REPORTE CALIFICACI'!KE46</f>
        <v>58</v>
      </c>
      <c r="EF425" s="664">
        <f>'3A 2025-2026 REPORTE CALIFICACI'!KF46</f>
        <v>0</v>
      </c>
      <c r="EG425" s="716">
        <f>'3A 2025-2026 REPORTE CALIFICACI'!KG46</f>
        <v>55</v>
      </c>
      <c r="EH425" s="716">
        <f>'3A 2025-2026 REPORTE CALIFICACI'!KH46</f>
        <v>48.25</v>
      </c>
      <c r="EI425" s="716">
        <f>'3A 2025-2026 REPORTE CALIFICACI'!KI46</f>
        <v>55.75</v>
      </c>
      <c r="EJ425" s="716">
        <f>'3A 2025-2026 REPORTE CALIFICACI'!KJ46</f>
        <v>50.5</v>
      </c>
      <c r="EK425" s="665">
        <f>'3A 2025-2026 REPORTE CALIFICACI'!KK46</f>
        <v>52.375</v>
      </c>
      <c r="EL425" s="717">
        <f>'3A 2025-2026 REPORTE CALIFICACI'!KL46</f>
        <v>0.6031746032</v>
      </c>
      <c r="EM425" s="665">
        <f>'3A 2025-2026 REPORTE CALIFICACI'!KM46</f>
        <v>26.1875</v>
      </c>
      <c r="EN425" s="665" t="str">
        <f>'3A 2025-2026 REPORTE CALIFICACI'!KN46</f>
        <v/>
      </c>
      <c r="EO425" s="665" t="str">
        <f>'3A 2025-2026 REPORTE CALIFICACI'!KO46</f>
        <v/>
      </c>
      <c r="EP425" s="665">
        <f>'3A 2025-2026 REPORTE CALIFICACI'!KP46</f>
        <v>26</v>
      </c>
      <c r="EQ425" s="665">
        <f>'3A 2025-2026 REPORTE CALIFICACI'!KQ46</f>
        <v>15.7125</v>
      </c>
      <c r="ER425" s="665" t="str">
        <f>'3A 2025-2026 REPORTE CALIFICACI'!KR46</f>
        <v/>
      </c>
      <c r="ES425" s="665" t="str">
        <f>'3A 2025-2026 REPORTE CALIFICACI'!KS46</f>
        <v/>
      </c>
      <c r="ET425" s="665">
        <f>'3A 2025-2026 REPORTE CALIFICACI'!KT46</f>
        <v>16</v>
      </c>
      <c r="EU425" s="664" t="str">
        <f>'3A 2025-2026 REPORTE CALIFICACI'!KU46</f>
        <v/>
      </c>
      <c r="EV425" s="665" t="str">
        <f>'3A 2025-2026 REPORTE CALIFICACI'!KV46</f>
        <v/>
      </c>
      <c r="EW425" s="664" t="str">
        <f>'3A 2025-2026 REPORTE CALIFICACI'!KW46</f>
        <v/>
      </c>
      <c r="EX425" s="664" t="str">
        <f>'3A 2025-2026 REPORTE CALIFICACI'!KX46</f>
        <v>R</v>
      </c>
      <c r="EY425" s="666"/>
    </row>
    <row r="426">
      <c r="A426" s="628"/>
      <c r="B426" s="643"/>
      <c r="C426" s="643"/>
      <c r="D426" s="643"/>
      <c r="E426" s="643"/>
      <c r="F426" s="643"/>
      <c r="G426" s="643"/>
      <c r="H426" s="643"/>
      <c r="I426" s="643"/>
      <c r="J426" s="643"/>
      <c r="K426" s="643"/>
      <c r="L426" s="643"/>
      <c r="M426" s="643"/>
      <c r="N426" s="643"/>
      <c r="O426" s="643"/>
      <c r="P426" s="643"/>
      <c r="Q426" s="643"/>
      <c r="R426" s="643"/>
      <c r="S426" s="643"/>
      <c r="T426" s="643"/>
      <c r="U426" s="643"/>
      <c r="V426" s="643"/>
      <c r="W426" s="643"/>
      <c r="X426" s="668"/>
      <c r="Y426" s="668"/>
      <c r="Z426" s="643"/>
      <c r="AA426" s="643"/>
      <c r="AB426" s="643"/>
      <c r="AC426" s="643"/>
      <c r="AD426" s="643"/>
      <c r="AE426" s="643"/>
      <c r="AF426" s="643"/>
      <c r="AG426" s="643"/>
      <c r="AH426" s="643"/>
      <c r="AI426" s="643"/>
      <c r="AJ426" s="643"/>
      <c r="AK426" s="643"/>
      <c r="AL426" s="644"/>
      <c r="AM426" s="643"/>
      <c r="AN426" s="628"/>
      <c r="AO426" s="643"/>
      <c r="AP426" s="643"/>
      <c r="AQ426" s="643"/>
      <c r="AR426" s="643"/>
      <c r="AS426" s="643"/>
      <c r="AT426" s="643"/>
      <c r="AU426" s="643"/>
      <c r="AV426" s="643"/>
      <c r="AW426" s="643"/>
      <c r="AX426" s="643"/>
      <c r="AY426" s="643"/>
      <c r="AZ426" s="643"/>
      <c r="BA426" s="643"/>
      <c r="BB426" s="643"/>
      <c r="BC426" s="643"/>
      <c r="BD426" s="643"/>
      <c r="BE426" s="643"/>
      <c r="BF426" s="643"/>
      <c r="BG426" s="643"/>
      <c r="BH426" s="643"/>
      <c r="BI426" s="643"/>
      <c r="BJ426" s="643"/>
      <c r="BK426" s="668"/>
      <c r="BL426" s="668"/>
      <c r="BM426" s="643"/>
      <c r="BN426" s="643"/>
      <c r="BO426" s="643"/>
      <c r="BP426" s="643"/>
      <c r="BQ426" s="643"/>
      <c r="BR426" s="643"/>
      <c r="BS426" s="643"/>
      <c r="BT426" s="643"/>
      <c r="BU426" s="643"/>
      <c r="BV426" s="643"/>
      <c r="BW426" s="643"/>
      <c r="BX426" s="643"/>
      <c r="BY426" s="644"/>
      <c r="BZ426" s="643"/>
      <c r="CA426" s="628"/>
      <c r="CB426" s="643"/>
      <c r="CC426" s="643"/>
      <c r="CD426" s="643"/>
      <c r="CE426" s="643"/>
      <c r="CF426" s="643"/>
      <c r="CG426" s="643"/>
      <c r="CH426" s="643"/>
      <c r="CI426" s="643"/>
      <c r="CJ426" s="643"/>
      <c r="CK426" s="643"/>
      <c r="CL426" s="643"/>
      <c r="CM426" s="643"/>
      <c r="CN426" s="643"/>
      <c r="CO426" s="643"/>
      <c r="CP426" s="643"/>
      <c r="CQ426" s="643"/>
      <c r="CR426" s="643"/>
      <c r="CS426" s="643"/>
      <c r="CT426" s="643"/>
      <c r="CU426" s="643"/>
      <c r="CV426" s="643"/>
      <c r="CW426" s="643"/>
      <c r="CX426" s="668"/>
      <c r="CY426" s="668"/>
      <c r="CZ426" s="643"/>
      <c r="DA426" s="643"/>
      <c r="DB426" s="643"/>
      <c r="DC426" s="643"/>
      <c r="DD426" s="643"/>
      <c r="DE426" s="643"/>
      <c r="DF426" s="643"/>
      <c r="DG426" s="643"/>
      <c r="DH426" s="643"/>
      <c r="DI426" s="643"/>
      <c r="DJ426" s="643"/>
      <c r="DK426" s="643"/>
      <c r="DL426" s="644"/>
      <c r="DM426" s="643"/>
      <c r="DN426" s="628"/>
      <c r="DO426" s="643"/>
      <c r="DP426" s="643"/>
      <c r="DQ426" s="643"/>
      <c r="DR426" s="643"/>
      <c r="DS426" s="643"/>
      <c r="DT426" s="643"/>
      <c r="DU426" s="643"/>
      <c r="DV426" s="643"/>
      <c r="DW426" s="643"/>
      <c r="DX426" s="643"/>
      <c r="DY426" s="643"/>
      <c r="DZ426" s="643"/>
      <c r="EA426" s="643"/>
      <c r="EB426" s="643"/>
      <c r="EC426" s="643"/>
      <c r="ED426" s="643"/>
      <c r="EE426" s="643"/>
      <c r="EF426" s="643"/>
      <c r="EG426" s="643"/>
      <c r="EH426" s="643"/>
      <c r="EI426" s="643"/>
      <c r="EJ426" s="643"/>
      <c r="EK426" s="668"/>
      <c r="EL426" s="668"/>
      <c r="EM426" s="643"/>
      <c r="EN426" s="643"/>
      <c r="EO426" s="643"/>
      <c r="EP426" s="643"/>
      <c r="EQ426" s="643"/>
      <c r="ER426" s="643"/>
      <c r="ES426" s="643"/>
      <c r="ET426" s="643"/>
      <c r="EU426" s="643"/>
      <c r="EV426" s="643"/>
      <c r="EW426" s="643"/>
      <c r="EX426" s="643"/>
      <c r="EY426" s="644"/>
    </row>
    <row r="427">
      <c r="A427" s="628"/>
      <c r="B427" s="643"/>
      <c r="C427" s="643"/>
      <c r="D427" s="643"/>
      <c r="E427" s="643"/>
      <c r="F427" s="643"/>
      <c r="G427" s="643"/>
      <c r="H427" s="643"/>
      <c r="I427" s="643"/>
      <c r="J427" s="643"/>
      <c r="K427" s="643"/>
      <c r="L427" s="643"/>
      <c r="M427" s="643"/>
      <c r="N427" s="643"/>
      <c r="O427" s="643"/>
      <c r="P427" s="643"/>
      <c r="Q427" s="643"/>
      <c r="R427" s="643"/>
      <c r="S427" s="643"/>
      <c r="T427" s="643"/>
      <c r="U427" s="643"/>
      <c r="V427" s="643"/>
      <c r="W427" s="643"/>
      <c r="X427" s="643"/>
      <c r="Y427" s="643"/>
      <c r="Z427" s="643"/>
      <c r="AA427" s="643"/>
      <c r="AB427" s="643"/>
      <c r="AC427" s="643"/>
      <c r="AD427" s="643"/>
      <c r="AE427" s="643"/>
      <c r="AF427" s="643"/>
      <c r="AG427" s="643"/>
      <c r="AH427" s="643"/>
      <c r="AI427" s="643"/>
      <c r="AJ427" s="643"/>
      <c r="AK427" s="643"/>
      <c r="AL427" s="644"/>
      <c r="AM427" s="643"/>
      <c r="AN427" s="628"/>
      <c r="AO427" s="643"/>
      <c r="AP427" s="643"/>
      <c r="AQ427" s="643"/>
      <c r="AR427" s="643"/>
      <c r="AS427" s="643"/>
      <c r="AT427" s="643"/>
      <c r="AU427" s="643"/>
      <c r="AV427" s="643"/>
      <c r="AW427" s="643"/>
      <c r="AX427" s="643"/>
      <c r="AY427" s="643"/>
      <c r="AZ427" s="643"/>
      <c r="BA427" s="643"/>
      <c r="BB427" s="643"/>
      <c r="BC427" s="643"/>
      <c r="BD427" s="643"/>
      <c r="BE427" s="643"/>
      <c r="BF427" s="643"/>
      <c r="BG427" s="643"/>
      <c r="BH427" s="643"/>
      <c r="BI427" s="643"/>
      <c r="BJ427" s="643"/>
      <c r="BK427" s="643"/>
      <c r="BL427" s="643"/>
      <c r="BM427" s="643"/>
      <c r="BN427" s="643"/>
      <c r="BO427" s="643"/>
      <c r="BP427" s="643"/>
      <c r="BQ427" s="643"/>
      <c r="BR427" s="643"/>
      <c r="BS427" s="643"/>
      <c r="BT427" s="643"/>
      <c r="BU427" s="643"/>
      <c r="BV427" s="643"/>
      <c r="BW427" s="643"/>
      <c r="BX427" s="643"/>
      <c r="BY427" s="644"/>
      <c r="BZ427" s="643"/>
      <c r="CA427" s="628"/>
      <c r="CB427" s="643"/>
      <c r="CC427" s="643"/>
      <c r="CD427" s="643"/>
      <c r="CE427" s="643"/>
      <c r="CF427" s="643"/>
      <c r="CG427" s="643"/>
      <c r="CH427" s="643"/>
      <c r="CI427" s="643"/>
      <c r="CJ427" s="643"/>
      <c r="CK427" s="643"/>
      <c r="CL427" s="643"/>
      <c r="CM427" s="643"/>
      <c r="CN427" s="643"/>
      <c r="CO427" s="643"/>
      <c r="CP427" s="643"/>
      <c r="CQ427" s="643"/>
      <c r="CR427" s="643"/>
      <c r="CS427" s="643"/>
      <c r="CT427" s="643"/>
      <c r="CU427" s="643"/>
      <c r="CV427" s="643"/>
      <c r="CW427" s="643"/>
      <c r="CX427" s="643"/>
      <c r="CY427" s="643"/>
      <c r="CZ427" s="643"/>
      <c r="DA427" s="643"/>
      <c r="DB427" s="643"/>
      <c r="DC427" s="643"/>
      <c r="DD427" s="643"/>
      <c r="DE427" s="643"/>
      <c r="DF427" s="643"/>
      <c r="DG427" s="643"/>
      <c r="DH427" s="643"/>
      <c r="DI427" s="643"/>
      <c r="DJ427" s="643"/>
      <c r="DK427" s="643"/>
      <c r="DL427" s="644"/>
      <c r="DM427" s="643"/>
      <c r="DN427" s="628"/>
      <c r="DO427" s="643"/>
      <c r="DP427" s="643"/>
      <c r="DQ427" s="643"/>
      <c r="DR427" s="643"/>
      <c r="DS427" s="643"/>
      <c r="DT427" s="643"/>
      <c r="DU427" s="643"/>
      <c r="DV427" s="643"/>
      <c r="DW427" s="643"/>
      <c r="DX427" s="643"/>
      <c r="DY427" s="643"/>
      <c r="DZ427" s="643"/>
      <c r="EA427" s="643"/>
      <c r="EB427" s="643"/>
      <c r="EC427" s="643"/>
      <c r="ED427" s="643"/>
      <c r="EE427" s="643"/>
      <c r="EF427" s="643"/>
      <c r="EG427" s="643"/>
      <c r="EH427" s="643"/>
      <c r="EI427" s="643"/>
      <c r="EJ427" s="643"/>
      <c r="EK427" s="643"/>
      <c r="EL427" s="643"/>
      <c r="EM427" s="643"/>
      <c r="EN427" s="643"/>
      <c r="EO427" s="643"/>
      <c r="EP427" s="643"/>
      <c r="EQ427" s="643"/>
      <c r="ER427" s="643"/>
      <c r="ES427" s="643"/>
      <c r="ET427" s="643"/>
      <c r="EU427" s="643"/>
      <c r="EV427" s="643"/>
      <c r="EW427" s="643"/>
      <c r="EX427" s="643"/>
      <c r="EY427" s="644"/>
    </row>
    <row r="428">
      <c r="A428" s="628"/>
      <c r="B428" s="643"/>
      <c r="C428" s="643"/>
      <c r="D428" s="643"/>
      <c r="E428" s="643"/>
      <c r="F428" s="643"/>
      <c r="G428" s="643"/>
      <c r="H428" s="643"/>
      <c r="I428" s="643"/>
      <c r="J428" s="643"/>
      <c r="K428" s="643"/>
      <c r="L428" s="643"/>
      <c r="M428" s="643"/>
      <c r="N428" s="643"/>
      <c r="O428" s="643"/>
      <c r="P428" s="643"/>
      <c r="Q428" s="643"/>
      <c r="R428" s="643"/>
      <c r="S428" s="643"/>
      <c r="T428" s="643"/>
      <c r="U428" s="643"/>
      <c r="V428" s="643"/>
      <c r="W428" s="643"/>
      <c r="X428" s="643"/>
      <c r="Y428" s="643"/>
      <c r="Z428" s="643"/>
      <c r="AA428" s="643"/>
      <c r="AB428" s="643"/>
      <c r="AC428" s="643"/>
      <c r="AD428" s="643"/>
      <c r="AE428" s="643"/>
      <c r="AF428" s="643"/>
      <c r="AG428" s="643"/>
      <c r="AH428" s="643"/>
      <c r="AI428" s="643"/>
      <c r="AJ428" s="643"/>
      <c r="AK428" s="643"/>
      <c r="AL428" s="644"/>
      <c r="AM428" s="643"/>
      <c r="AN428" s="628"/>
      <c r="AO428" s="643"/>
      <c r="AP428" s="643"/>
      <c r="AQ428" s="643"/>
      <c r="AR428" s="643"/>
      <c r="AS428" s="643"/>
      <c r="AT428" s="643"/>
      <c r="AU428" s="643"/>
      <c r="AV428" s="643"/>
      <c r="AW428" s="643"/>
      <c r="AX428" s="643"/>
      <c r="AY428" s="643"/>
      <c r="AZ428" s="643"/>
      <c r="BA428" s="643"/>
      <c r="BB428" s="643"/>
      <c r="BC428" s="643"/>
      <c r="BD428" s="643"/>
      <c r="BE428" s="643"/>
      <c r="BF428" s="643"/>
      <c r="BG428" s="643"/>
      <c r="BH428" s="643"/>
      <c r="BI428" s="643"/>
      <c r="BJ428" s="643"/>
      <c r="BK428" s="643"/>
      <c r="BL428" s="643"/>
      <c r="BM428" s="643"/>
      <c r="BN428" s="643"/>
      <c r="BO428" s="643"/>
      <c r="BP428" s="643"/>
      <c r="BQ428" s="643"/>
      <c r="BR428" s="643"/>
      <c r="BS428" s="643"/>
      <c r="BT428" s="643"/>
      <c r="BU428" s="643"/>
      <c r="BV428" s="643"/>
      <c r="BW428" s="643"/>
      <c r="BX428" s="643"/>
      <c r="BY428" s="644"/>
      <c r="BZ428" s="643"/>
      <c r="CA428" s="628"/>
      <c r="CB428" s="643"/>
      <c r="CC428" s="643"/>
      <c r="CD428" s="643"/>
      <c r="CE428" s="643"/>
      <c r="CF428" s="643"/>
      <c r="CG428" s="643"/>
      <c r="CH428" s="643"/>
      <c r="CI428" s="643"/>
      <c r="CJ428" s="643"/>
      <c r="CK428" s="643"/>
      <c r="CL428" s="643"/>
      <c r="CM428" s="643"/>
      <c r="CN428" s="643"/>
      <c r="CO428" s="643"/>
      <c r="CP428" s="643"/>
      <c r="CQ428" s="643"/>
      <c r="CR428" s="643"/>
      <c r="CS428" s="643"/>
      <c r="CT428" s="643"/>
      <c r="CU428" s="643"/>
      <c r="CV428" s="643"/>
      <c r="CW428" s="643"/>
      <c r="CX428" s="643"/>
      <c r="CY428" s="643"/>
      <c r="CZ428" s="643"/>
      <c r="DA428" s="643"/>
      <c r="DB428" s="643"/>
      <c r="DC428" s="643"/>
      <c r="DD428" s="643"/>
      <c r="DE428" s="643"/>
      <c r="DF428" s="643"/>
      <c r="DG428" s="643"/>
      <c r="DH428" s="643"/>
      <c r="DI428" s="643"/>
      <c r="DJ428" s="643"/>
      <c r="DK428" s="643"/>
      <c r="DL428" s="644"/>
      <c r="DM428" s="643"/>
      <c r="DN428" s="628"/>
      <c r="DO428" s="643"/>
      <c r="DP428" s="643"/>
      <c r="DQ428" s="643"/>
      <c r="DR428" s="643"/>
      <c r="DS428" s="643"/>
      <c r="DT428" s="643"/>
      <c r="DU428" s="643"/>
      <c r="DV428" s="643"/>
      <c r="DW428" s="643"/>
      <c r="DX428" s="643"/>
      <c r="DY428" s="643"/>
      <c r="DZ428" s="643"/>
      <c r="EA428" s="643"/>
      <c r="EB428" s="643"/>
      <c r="EC428" s="643"/>
      <c r="ED428" s="643"/>
      <c r="EE428" s="643"/>
      <c r="EF428" s="643"/>
      <c r="EG428" s="643"/>
      <c r="EH428" s="643"/>
      <c r="EI428" s="643"/>
      <c r="EJ428" s="643"/>
      <c r="EK428" s="643"/>
      <c r="EL428" s="643"/>
      <c r="EM428" s="643"/>
      <c r="EN428" s="643"/>
      <c r="EO428" s="643"/>
      <c r="EP428" s="643"/>
      <c r="EQ428" s="643"/>
      <c r="ER428" s="643"/>
      <c r="ES428" s="643"/>
      <c r="ET428" s="643"/>
      <c r="EU428" s="643"/>
      <c r="EV428" s="643"/>
      <c r="EW428" s="643"/>
      <c r="EX428" s="643"/>
      <c r="EY428" s="644"/>
    </row>
    <row r="429">
      <c r="A429" s="669"/>
      <c r="B429" s="670" t="s">
        <v>1023</v>
      </c>
      <c r="C429" s="15"/>
      <c r="D429" s="15"/>
      <c r="E429" s="15"/>
      <c r="F429" s="15"/>
      <c r="G429" s="15"/>
      <c r="H429" s="16"/>
      <c r="I429" s="671"/>
      <c r="J429" s="646" t="s">
        <v>1024</v>
      </c>
      <c r="K429" s="15"/>
      <c r="L429" s="15"/>
      <c r="M429" s="15"/>
      <c r="N429" s="15"/>
      <c r="O429" s="15"/>
      <c r="P429" s="16"/>
      <c r="Q429" s="671"/>
      <c r="R429" s="670" t="s">
        <v>1025</v>
      </c>
      <c r="S429" s="15"/>
      <c r="T429" s="15"/>
      <c r="U429" s="15"/>
      <c r="V429" s="16"/>
      <c r="W429" s="672" t="s">
        <v>1026</v>
      </c>
      <c r="X429" s="41"/>
      <c r="Y429" s="672"/>
      <c r="Z429" s="673"/>
      <c r="AA429" s="674"/>
      <c r="AB429" s="672" t="s">
        <v>1027</v>
      </c>
      <c r="AC429" s="41"/>
      <c r="AD429" s="675"/>
      <c r="AE429" s="671"/>
      <c r="AF429" s="671"/>
      <c r="AG429" s="671"/>
      <c r="AH429" s="671"/>
      <c r="AI429" s="671"/>
      <c r="AJ429" s="671"/>
      <c r="AK429" s="671"/>
      <c r="AL429" s="676"/>
      <c r="AM429" s="671"/>
      <c r="AN429" s="669"/>
      <c r="AO429" s="670" t="s">
        <v>1023</v>
      </c>
      <c r="AP429" s="15"/>
      <c r="AQ429" s="15"/>
      <c r="AR429" s="15"/>
      <c r="AS429" s="15"/>
      <c r="AT429" s="15"/>
      <c r="AU429" s="16"/>
      <c r="AV429" s="671"/>
      <c r="AW429" s="646" t="s">
        <v>1024</v>
      </c>
      <c r="AX429" s="15"/>
      <c r="AY429" s="15"/>
      <c r="AZ429" s="15"/>
      <c r="BA429" s="15"/>
      <c r="BB429" s="15"/>
      <c r="BC429" s="16"/>
      <c r="BD429" s="671"/>
      <c r="BE429" s="670" t="s">
        <v>1025</v>
      </c>
      <c r="BF429" s="15"/>
      <c r="BG429" s="15"/>
      <c r="BH429" s="15"/>
      <c r="BI429" s="16"/>
      <c r="BJ429" s="672" t="s">
        <v>1026</v>
      </c>
      <c r="BK429" s="41"/>
      <c r="BL429" s="672"/>
      <c r="BM429" s="673"/>
      <c r="BN429" s="674"/>
      <c r="BO429" s="672" t="s">
        <v>1027</v>
      </c>
      <c r="BP429" s="41"/>
      <c r="BQ429" s="675"/>
      <c r="BR429" s="671"/>
      <c r="BS429" s="671"/>
      <c r="BT429" s="671"/>
      <c r="BU429" s="671"/>
      <c r="BV429" s="671"/>
      <c r="BW429" s="671"/>
      <c r="BX429" s="671"/>
      <c r="BY429" s="676"/>
      <c r="BZ429" s="671"/>
      <c r="CA429" s="669"/>
      <c r="CB429" s="670" t="s">
        <v>1023</v>
      </c>
      <c r="CC429" s="15"/>
      <c r="CD429" s="15"/>
      <c r="CE429" s="15"/>
      <c r="CF429" s="15"/>
      <c r="CG429" s="15"/>
      <c r="CH429" s="16"/>
      <c r="CI429" s="671"/>
      <c r="CJ429" s="646" t="s">
        <v>1024</v>
      </c>
      <c r="CK429" s="15"/>
      <c r="CL429" s="15"/>
      <c r="CM429" s="15"/>
      <c r="CN429" s="15"/>
      <c r="CO429" s="15"/>
      <c r="CP429" s="16"/>
      <c r="CQ429" s="671"/>
      <c r="CR429" s="670" t="s">
        <v>1025</v>
      </c>
      <c r="CS429" s="15"/>
      <c r="CT429" s="15"/>
      <c r="CU429" s="15"/>
      <c r="CV429" s="16"/>
      <c r="CW429" s="672" t="s">
        <v>1026</v>
      </c>
      <c r="CX429" s="41"/>
      <c r="CY429" s="672"/>
      <c r="CZ429" s="673"/>
      <c r="DA429" s="674"/>
      <c r="DB429" s="672" t="s">
        <v>1027</v>
      </c>
      <c r="DC429" s="41"/>
      <c r="DD429" s="675"/>
      <c r="DE429" s="671"/>
      <c r="DF429" s="671"/>
      <c r="DG429" s="671"/>
      <c r="DH429" s="671"/>
      <c r="DI429" s="671"/>
      <c r="DJ429" s="671"/>
      <c r="DK429" s="671"/>
      <c r="DL429" s="676"/>
      <c r="DM429" s="671"/>
      <c r="DN429" s="669"/>
      <c r="DO429" s="670" t="s">
        <v>1023</v>
      </c>
      <c r="DP429" s="15"/>
      <c r="DQ429" s="15"/>
      <c r="DR429" s="15"/>
      <c r="DS429" s="15"/>
      <c r="DT429" s="15"/>
      <c r="DU429" s="16"/>
      <c r="DV429" s="671"/>
      <c r="DW429" s="646" t="s">
        <v>1024</v>
      </c>
      <c r="DX429" s="15"/>
      <c r="DY429" s="15"/>
      <c r="DZ429" s="15"/>
      <c r="EA429" s="15"/>
      <c r="EB429" s="15"/>
      <c r="EC429" s="16"/>
      <c r="ED429" s="671"/>
      <c r="EE429" s="670" t="s">
        <v>1025</v>
      </c>
      <c r="EF429" s="15"/>
      <c r="EG429" s="15"/>
      <c r="EH429" s="15"/>
      <c r="EI429" s="16"/>
      <c r="EJ429" s="672" t="s">
        <v>1026</v>
      </c>
      <c r="EK429" s="41"/>
      <c r="EL429" s="672"/>
      <c r="EM429" s="673"/>
      <c r="EN429" s="674"/>
      <c r="EO429" s="672" t="s">
        <v>1027</v>
      </c>
      <c r="EP429" s="41"/>
      <c r="EQ429" s="675"/>
      <c r="ER429" s="671"/>
      <c r="ES429" s="671"/>
      <c r="ET429" s="671"/>
      <c r="EU429" s="671"/>
      <c r="EV429" s="671"/>
      <c r="EW429" s="671"/>
      <c r="EX429" s="671"/>
      <c r="EY429" s="676"/>
    </row>
    <row r="430">
      <c r="A430" s="669"/>
      <c r="B430" s="677" t="s">
        <v>1028</v>
      </c>
      <c r="C430" s="678" t="s">
        <v>1029</v>
      </c>
      <c r="D430" s="678" t="s">
        <v>1030</v>
      </c>
      <c r="E430" s="679" t="s">
        <v>1031</v>
      </c>
      <c r="F430" s="15"/>
      <c r="G430" s="15"/>
      <c r="H430" s="16"/>
      <c r="I430" s="671"/>
      <c r="J430" s="680" t="s">
        <v>1032</v>
      </c>
      <c r="K430" s="681" t="s">
        <v>1033</v>
      </c>
      <c r="P430" s="682"/>
      <c r="Q430" s="671"/>
      <c r="R430" s="671"/>
      <c r="S430" s="671"/>
      <c r="T430" s="671"/>
      <c r="U430" s="671"/>
      <c r="V430" s="671"/>
      <c r="W430" s="671"/>
      <c r="X430" s="671"/>
      <c r="Y430" s="671"/>
      <c r="Z430" s="671"/>
      <c r="AA430" s="671"/>
      <c r="AB430" s="671"/>
      <c r="AC430" s="671"/>
      <c r="AD430" s="671"/>
      <c r="AE430" s="671"/>
      <c r="AF430" s="671"/>
      <c r="AG430" s="671"/>
      <c r="AH430" s="671"/>
      <c r="AI430" s="671"/>
      <c r="AJ430" s="671"/>
      <c r="AK430" s="671"/>
      <c r="AL430" s="676"/>
      <c r="AM430" s="671"/>
      <c r="AN430" s="669"/>
      <c r="AO430" s="677" t="s">
        <v>1028</v>
      </c>
      <c r="AP430" s="678" t="s">
        <v>1029</v>
      </c>
      <c r="AQ430" s="678" t="s">
        <v>1030</v>
      </c>
      <c r="AR430" s="679" t="s">
        <v>1031</v>
      </c>
      <c r="AS430" s="15"/>
      <c r="AT430" s="15"/>
      <c r="AU430" s="16"/>
      <c r="AV430" s="671"/>
      <c r="AW430" s="680" t="s">
        <v>1032</v>
      </c>
      <c r="AX430" s="681" t="s">
        <v>1033</v>
      </c>
      <c r="BC430" s="682"/>
      <c r="BD430" s="671"/>
      <c r="BE430" s="671"/>
      <c r="BF430" s="671"/>
      <c r="BG430" s="671"/>
      <c r="BH430" s="671"/>
      <c r="BI430" s="671"/>
      <c r="BJ430" s="671"/>
      <c r="BK430" s="671"/>
      <c r="BL430" s="671"/>
      <c r="BM430" s="671"/>
      <c r="BN430" s="671"/>
      <c r="BO430" s="671"/>
      <c r="BP430" s="671"/>
      <c r="BQ430" s="671"/>
      <c r="BR430" s="671"/>
      <c r="BS430" s="671"/>
      <c r="BT430" s="671"/>
      <c r="BU430" s="671"/>
      <c r="BV430" s="671"/>
      <c r="BW430" s="671"/>
      <c r="BX430" s="671"/>
      <c r="BY430" s="676"/>
      <c r="BZ430" s="671"/>
      <c r="CA430" s="669"/>
      <c r="CB430" s="677" t="s">
        <v>1028</v>
      </c>
      <c r="CC430" s="678" t="s">
        <v>1029</v>
      </c>
      <c r="CD430" s="678" t="s">
        <v>1030</v>
      </c>
      <c r="CE430" s="679" t="s">
        <v>1031</v>
      </c>
      <c r="CF430" s="15"/>
      <c r="CG430" s="15"/>
      <c r="CH430" s="16"/>
      <c r="CI430" s="671"/>
      <c r="CJ430" s="680" t="s">
        <v>1032</v>
      </c>
      <c r="CK430" s="681" t="s">
        <v>1033</v>
      </c>
      <c r="CP430" s="682"/>
      <c r="CQ430" s="671"/>
      <c r="CR430" s="671"/>
      <c r="CS430" s="671"/>
      <c r="CT430" s="671"/>
      <c r="CU430" s="671"/>
      <c r="CV430" s="671"/>
      <c r="CW430" s="671"/>
      <c r="CX430" s="671"/>
      <c r="CY430" s="671"/>
      <c r="CZ430" s="671"/>
      <c r="DA430" s="671"/>
      <c r="DB430" s="671"/>
      <c r="DC430" s="671"/>
      <c r="DD430" s="671"/>
      <c r="DE430" s="671"/>
      <c r="DF430" s="671"/>
      <c r="DG430" s="671"/>
      <c r="DH430" s="671"/>
      <c r="DI430" s="671"/>
      <c r="DJ430" s="671"/>
      <c r="DK430" s="671"/>
      <c r="DL430" s="676"/>
      <c r="DM430" s="671"/>
      <c r="DN430" s="669"/>
      <c r="DO430" s="677" t="s">
        <v>1028</v>
      </c>
      <c r="DP430" s="678" t="s">
        <v>1029</v>
      </c>
      <c r="DQ430" s="678" t="s">
        <v>1030</v>
      </c>
      <c r="DR430" s="679" t="s">
        <v>1031</v>
      </c>
      <c r="DS430" s="15"/>
      <c r="DT430" s="15"/>
      <c r="DU430" s="16"/>
      <c r="DV430" s="671"/>
      <c r="DW430" s="680" t="s">
        <v>1032</v>
      </c>
      <c r="DX430" s="681" t="s">
        <v>1033</v>
      </c>
      <c r="EC430" s="682"/>
      <c r="ED430" s="671"/>
      <c r="EE430" s="671"/>
      <c r="EF430" s="671"/>
      <c r="EG430" s="671"/>
      <c r="EH430" s="671"/>
      <c r="EI430" s="671"/>
      <c r="EJ430" s="671"/>
      <c r="EK430" s="671"/>
      <c r="EL430" s="671"/>
      <c r="EM430" s="671"/>
      <c r="EN430" s="671"/>
      <c r="EO430" s="671"/>
      <c r="EP430" s="671"/>
      <c r="EQ430" s="671"/>
      <c r="ER430" s="671"/>
      <c r="ES430" s="671"/>
      <c r="ET430" s="671"/>
      <c r="EU430" s="671"/>
      <c r="EV430" s="671"/>
      <c r="EW430" s="671"/>
      <c r="EX430" s="671"/>
      <c r="EY430" s="676"/>
    </row>
    <row r="431">
      <c r="A431" s="669"/>
      <c r="B431" s="43"/>
      <c r="C431" s="43"/>
      <c r="D431" s="43"/>
      <c r="E431" s="679" t="s">
        <v>1029</v>
      </c>
      <c r="F431" s="16"/>
      <c r="G431" s="679" t="s">
        <v>1030</v>
      </c>
      <c r="H431" s="16"/>
      <c r="I431" s="671"/>
      <c r="J431" s="680" t="s">
        <v>1034</v>
      </c>
      <c r="K431" s="681" t="s">
        <v>1035</v>
      </c>
      <c r="P431" s="682"/>
      <c r="Q431" s="671"/>
      <c r="R431" s="670" t="s">
        <v>1036</v>
      </c>
      <c r="S431" s="15"/>
      <c r="T431" s="15"/>
      <c r="U431" s="15"/>
      <c r="V431" s="15"/>
      <c r="W431" s="15"/>
      <c r="X431" s="15"/>
      <c r="Y431" s="15"/>
      <c r="Z431" s="15"/>
      <c r="AA431" s="15"/>
      <c r="AB431" s="15"/>
      <c r="AC431" s="15"/>
      <c r="AD431" s="15"/>
      <c r="AE431" s="15"/>
      <c r="AF431" s="15"/>
      <c r="AG431" s="15"/>
      <c r="AH431" s="15"/>
      <c r="AI431" s="15"/>
      <c r="AJ431" s="16"/>
      <c r="AK431" s="671"/>
      <c r="AL431" s="676"/>
      <c r="AM431" s="671"/>
      <c r="AN431" s="669"/>
      <c r="AO431" s="43"/>
      <c r="AP431" s="43"/>
      <c r="AQ431" s="43"/>
      <c r="AR431" s="679" t="s">
        <v>1029</v>
      </c>
      <c r="AS431" s="16"/>
      <c r="AT431" s="679" t="s">
        <v>1030</v>
      </c>
      <c r="AU431" s="16"/>
      <c r="AV431" s="671"/>
      <c r="AW431" s="680" t="s">
        <v>1034</v>
      </c>
      <c r="AX431" s="681" t="s">
        <v>1035</v>
      </c>
      <c r="BC431" s="682"/>
      <c r="BD431" s="671"/>
      <c r="BE431" s="670" t="s">
        <v>1036</v>
      </c>
      <c r="BF431" s="15"/>
      <c r="BG431" s="15"/>
      <c r="BH431" s="15"/>
      <c r="BI431" s="15"/>
      <c r="BJ431" s="15"/>
      <c r="BK431" s="15"/>
      <c r="BL431" s="15"/>
      <c r="BM431" s="15"/>
      <c r="BN431" s="15"/>
      <c r="BO431" s="15"/>
      <c r="BP431" s="15"/>
      <c r="BQ431" s="15"/>
      <c r="BR431" s="15"/>
      <c r="BS431" s="15"/>
      <c r="BT431" s="15"/>
      <c r="BU431" s="15"/>
      <c r="BV431" s="15"/>
      <c r="BW431" s="16"/>
      <c r="BX431" s="671"/>
      <c r="BY431" s="676"/>
      <c r="BZ431" s="671"/>
      <c r="CA431" s="669"/>
      <c r="CB431" s="43"/>
      <c r="CC431" s="43"/>
      <c r="CD431" s="43"/>
      <c r="CE431" s="679" t="s">
        <v>1029</v>
      </c>
      <c r="CF431" s="16"/>
      <c r="CG431" s="679" t="s">
        <v>1030</v>
      </c>
      <c r="CH431" s="16"/>
      <c r="CI431" s="671"/>
      <c r="CJ431" s="680" t="s">
        <v>1034</v>
      </c>
      <c r="CK431" s="681" t="s">
        <v>1035</v>
      </c>
      <c r="CP431" s="682"/>
      <c r="CQ431" s="671"/>
      <c r="CR431" s="670" t="s">
        <v>1036</v>
      </c>
      <c r="CS431" s="15"/>
      <c r="CT431" s="15"/>
      <c r="CU431" s="15"/>
      <c r="CV431" s="15"/>
      <c r="CW431" s="15"/>
      <c r="CX431" s="15"/>
      <c r="CY431" s="15"/>
      <c r="CZ431" s="15"/>
      <c r="DA431" s="15"/>
      <c r="DB431" s="15"/>
      <c r="DC431" s="15"/>
      <c r="DD431" s="15"/>
      <c r="DE431" s="15"/>
      <c r="DF431" s="15"/>
      <c r="DG431" s="15"/>
      <c r="DH431" s="15"/>
      <c r="DI431" s="15"/>
      <c r="DJ431" s="16"/>
      <c r="DK431" s="671"/>
      <c r="DL431" s="676"/>
      <c r="DM431" s="671"/>
      <c r="DN431" s="669"/>
      <c r="DO431" s="43"/>
      <c r="DP431" s="43"/>
      <c r="DQ431" s="43"/>
      <c r="DR431" s="679" t="s">
        <v>1029</v>
      </c>
      <c r="DS431" s="16"/>
      <c r="DT431" s="679" t="s">
        <v>1030</v>
      </c>
      <c r="DU431" s="16"/>
      <c r="DV431" s="671"/>
      <c r="DW431" s="680" t="s">
        <v>1034</v>
      </c>
      <c r="DX431" s="681" t="s">
        <v>1035</v>
      </c>
      <c r="EC431" s="682"/>
      <c r="ED431" s="671"/>
      <c r="EE431" s="670" t="s">
        <v>1036</v>
      </c>
      <c r="EF431" s="15"/>
      <c r="EG431" s="15"/>
      <c r="EH431" s="15"/>
      <c r="EI431" s="15"/>
      <c r="EJ431" s="15"/>
      <c r="EK431" s="15"/>
      <c r="EL431" s="15"/>
      <c r="EM431" s="15"/>
      <c r="EN431" s="15"/>
      <c r="EO431" s="15"/>
      <c r="EP431" s="15"/>
      <c r="EQ431" s="15"/>
      <c r="ER431" s="15"/>
      <c r="ES431" s="15"/>
      <c r="ET431" s="15"/>
      <c r="EU431" s="15"/>
      <c r="EV431" s="15"/>
      <c r="EW431" s="16"/>
      <c r="EX431" s="671"/>
      <c r="EY431" s="676"/>
    </row>
    <row r="432">
      <c r="A432" s="669"/>
      <c r="B432" s="677" t="s">
        <v>631</v>
      </c>
      <c r="C432" s="683"/>
      <c r="D432" s="683"/>
      <c r="E432" s="684"/>
      <c r="F432" s="42"/>
      <c r="G432" s="684"/>
      <c r="H432" s="42"/>
      <c r="I432" s="671"/>
      <c r="J432" s="680" t="s">
        <v>1037</v>
      </c>
      <c r="K432" s="681" t="s">
        <v>1038</v>
      </c>
      <c r="P432" s="682"/>
      <c r="Q432" s="671"/>
      <c r="R432" s="685"/>
      <c r="S432" s="41"/>
      <c r="T432" s="41"/>
      <c r="U432" s="41"/>
      <c r="V432" s="41"/>
      <c r="W432" s="41"/>
      <c r="X432" s="41"/>
      <c r="Y432" s="41"/>
      <c r="Z432" s="41"/>
      <c r="AA432" s="41"/>
      <c r="AB432" s="41"/>
      <c r="AC432" s="41"/>
      <c r="AD432" s="41"/>
      <c r="AE432" s="41"/>
      <c r="AF432" s="41"/>
      <c r="AG432" s="41"/>
      <c r="AH432" s="41"/>
      <c r="AI432" s="41"/>
      <c r="AJ432" s="42"/>
      <c r="AK432" s="671"/>
      <c r="AL432" s="676"/>
      <c r="AM432" s="671"/>
      <c r="AN432" s="669"/>
      <c r="AO432" s="677" t="s">
        <v>631</v>
      </c>
      <c r="AP432" s="683"/>
      <c r="AQ432" s="683"/>
      <c r="AR432" s="684"/>
      <c r="AS432" s="42"/>
      <c r="AT432" s="684"/>
      <c r="AU432" s="42"/>
      <c r="AV432" s="671"/>
      <c r="AW432" s="680" t="s">
        <v>1037</v>
      </c>
      <c r="AX432" s="681" t="s">
        <v>1038</v>
      </c>
      <c r="BC432" s="682"/>
      <c r="BD432" s="671"/>
      <c r="BE432" s="685"/>
      <c r="BF432" s="41"/>
      <c r="BG432" s="41"/>
      <c r="BH432" s="41"/>
      <c r="BI432" s="41"/>
      <c r="BJ432" s="41"/>
      <c r="BK432" s="41"/>
      <c r="BL432" s="41"/>
      <c r="BM432" s="41"/>
      <c r="BN432" s="41"/>
      <c r="BO432" s="41"/>
      <c r="BP432" s="41"/>
      <c r="BQ432" s="41"/>
      <c r="BR432" s="41"/>
      <c r="BS432" s="41"/>
      <c r="BT432" s="41"/>
      <c r="BU432" s="41"/>
      <c r="BV432" s="41"/>
      <c r="BW432" s="42"/>
      <c r="BX432" s="671"/>
      <c r="BY432" s="676"/>
      <c r="BZ432" s="671"/>
      <c r="CA432" s="669"/>
      <c r="CB432" s="677" t="s">
        <v>631</v>
      </c>
      <c r="CC432" s="683"/>
      <c r="CD432" s="683"/>
      <c r="CE432" s="684"/>
      <c r="CF432" s="42"/>
      <c r="CG432" s="684"/>
      <c r="CH432" s="42"/>
      <c r="CI432" s="671"/>
      <c r="CJ432" s="680" t="s">
        <v>1037</v>
      </c>
      <c r="CK432" s="681" t="s">
        <v>1038</v>
      </c>
      <c r="CP432" s="682"/>
      <c r="CQ432" s="671"/>
      <c r="CR432" s="685"/>
      <c r="CS432" s="41"/>
      <c r="CT432" s="41"/>
      <c r="CU432" s="41"/>
      <c r="CV432" s="41"/>
      <c r="CW432" s="41"/>
      <c r="CX432" s="41"/>
      <c r="CY432" s="41"/>
      <c r="CZ432" s="41"/>
      <c r="DA432" s="41"/>
      <c r="DB432" s="41"/>
      <c r="DC432" s="41"/>
      <c r="DD432" s="41"/>
      <c r="DE432" s="41"/>
      <c r="DF432" s="41"/>
      <c r="DG432" s="41"/>
      <c r="DH432" s="41"/>
      <c r="DI432" s="41"/>
      <c r="DJ432" s="42"/>
      <c r="DK432" s="671"/>
      <c r="DL432" s="676"/>
      <c r="DM432" s="671"/>
      <c r="DN432" s="669"/>
      <c r="DO432" s="677" t="s">
        <v>631</v>
      </c>
      <c r="DP432" s="683"/>
      <c r="DQ432" s="683"/>
      <c r="DR432" s="684"/>
      <c r="DS432" s="42"/>
      <c r="DT432" s="684"/>
      <c r="DU432" s="42"/>
      <c r="DV432" s="671"/>
      <c r="DW432" s="680" t="s">
        <v>1037</v>
      </c>
      <c r="DX432" s="681" t="s">
        <v>1038</v>
      </c>
      <c r="EC432" s="682"/>
      <c r="ED432" s="671"/>
      <c r="EE432" s="685"/>
      <c r="EF432" s="41"/>
      <c r="EG432" s="41"/>
      <c r="EH432" s="41"/>
      <c r="EI432" s="41"/>
      <c r="EJ432" s="41"/>
      <c r="EK432" s="41"/>
      <c r="EL432" s="41"/>
      <c r="EM432" s="41"/>
      <c r="EN432" s="41"/>
      <c r="EO432" s="41"/>
      <c r="EP432" s="41"/>
      <c r="EQ432" s="41"/>
      <c r="ER432" s="41"/>
      <c r="ES432" s="41"/>
      <c r="ET432" s="41"/>
      <c r="EU432" s="41"/>
      <c r="EV432" s="41"/>
      <c r="EW432" s="42"/>
      <c r="EX432" s="671"/>
      <c r="EY432" s="676"/>
    </row>
    <row r="433">
      <c r="A433" s="669"/>
      <c r="B433" s="47"/>
      <c r="C433" s="47"/>
      <c r="D433" s="47"/>
      <c r="E433" s="686"/>
      <c r="F433" s="682"/>
      <c r="G433" s="686"/>
      <c r="H433" s="682"/>
      <c r="I433" s="671"/>
      <c r="J433" s="680" t="s">
        <v>1039</v>
      </c>
      <c r="K433" s="681" t="s">
        <v>1040</v>
      </c>
      <c r="P433" s="682"/>
      <c r="Q433" s="671"/>
      <c r="R433" s="686"/>
      <c r="AJ433" s="682"/>
      <c r="AK433" s="671"/>
      <c r="AL433" s="676"/>
      <c r="AM433" s="671"/>
      <c r="AN433" s="669"/>
      <c r="AO433" s="47"/>
      <c r="AP433" s="47"/>
      <c r="AQ433" s="47"/>
      <c r="AR433" s="686"/>
      <c r="AS433" s="682"/>
      <c r="AT433" s="686"/>
      <c r="AU433" s="682"/>
      <c r="AV433" s="671"/>
      <c r="AW433" s="680" t="s">
        <v>1039</v>
      </c>
      <c r="AX433" s="681" t="s">
        <v>1040</v>
      </c>
      <c r="BC433" s="682"/>
      <c r="BD433" s="671"/>
      <c r="BE433" s="686"/>
      <c r="BW433" s="682"/>
      <c r="BX433" s="671"/>
      <c r="BY433" s="676"/>
      <c r="BZ433" s="671"/>
      <c r="CA433" s="669"/>
      <c r="CB433" s="47"/>
      <c r="CC433" s="47"/>
      <c r="CD433" s="47"/>
      <c r="CE433" s="686"/>
      <c r="CF433" s="682"/>
      <c r="CG433" s="686"/>
      <c r="CH433" s="682"/>
      <c r="CI433" s="671"/>
      <c r="CJ433" s="680" t="s">
        <v>1039</v>
      </c>
      <c r="CK433" s="681" t="s">
        <v>1040</v>
      </c>
      <c r="CP433" s="682"/>
      <c r="CQ433" s="671"/>
      <c r="CR433" s="686"/>
      <c r="DJ433" s="682"/>
      <c r="DK433" s="671"/>
      <c r="DL433" s="676"/>
      <c r="DM433" s="671"/>
      <c r="DN433" s="669"/>
      <c r="DO433" s="47"/>
      <c r="DP433" s="47"/>
      <c r="DQ433" s="47"/>
      <c r="DR433" s="686"/>
      <c r="DS433" s="682"/>
      <c r="DT433" s="686"/>
      <c r="DU433" s="682"/>
      <c r="DV433" s="671"/>
      <c r="DW433" s="680" t="s">
        <v>1039</v>
      </c>
      <c r="DX433" s="681" t="s">
        <v>1040</v>
      </c>
      <c r="EC433" s="682"/>
      <c r="ED433" s="671"/>
      <c r="EE433" s="686"/>
      <c r="EW433" s="682"/>
      <c r="EX433" s="671"/>
      <c r="EY433" s="676"/>
    </row>
    <row r="434">
      <c r="A434" s="669"/>
      <c r="B434" s="43"/>
      <c r="C434" s="43"/>
      <c r="D434" s="43"/>
      <c r="E434" s="686"/>
      <c r="F434" s="682"/>
      <c r="G434" s="686"/>
      <c r="H434" s="682"/>
      <c r="I434" s="671"/>
      <c r="J434" s="680" t="s">
        <v>1041</v>
      </c>
      <c r="K434" s="681" t="s">
        <v>1042</v>
      </c>
      <c r="P434" s="682"/>
      <c r="Q434" s="671"/>
      <c r="R434" s="686"/>
      <c r="AJ434" s="682"/>
      <c r="AK434" s="671"/>
      <c r="AL434" s="676"/>
      <c r="AM434" s="671"/>
      <c r="AN434" s="669"/>
      <c r="AO434" s="43"/>
      <c r="AP434" s="43"/>
      <c r="AQ434" s="43"/>
      <c r="AR434" s="686"/>
      <c r="AS434" s="682"/>
      <c r="AT434" s="686"/>
      <c r="AU434" s="682"/>
      <c r="AV434" s="671"/>
      <c r="AW434" s="680" t="s">
        <v>1041</v>
      </c>
      <c r="AX434" s="681" t="s">
        <v>1042</v>
      </c>
      <c r="BC434" s="682"/>
      <c r="BD434" s="671"/>
      <c r="BE434" s="686"/>
      <c r="BW434" s="682"/>
      <c r="BX434" s="671"/>
      <c r="BY434" s="676"/>
      <c r="BZ434" s="671"/>
      <c r="CA434" s="669"/>
      <c r="CB434" s="43"/>
      <c r="CC434" s="43"/>
      <c r="CD434" s="43"/>
      <c r="CE434" s="686"/>
      <c r="CF434" s="682"/>
      <c r="CG434" s="686"/>
      <c r="CH434" s="682"/>
      <c r="CI434" s="671"/>
      <c r="CJ434" s="680" t="s">
        <v>1041</v>
      </c>
      <c r="CK434" s="681" t="s">
        <v>1042</v>
      </c>
      <c r="CP434" s="682"/>
      <c r="CQ434" s="671"/>
      <c r="CR434" s="686"/>
      <c r="DJ434" s="682"/>
      <c r="DK434" s="671"/>
      <c r="DL434" s="676"/>
      <c r="DM434" s="671"/>
      <c r="DN434" s="669"/>
      <c r="DO434" s="43"/>
      <c r="DP434" s="43"/>
      <c r="DQ434" s="43"/>
      <c r="DR434" s="686"/>
      <c r="DS434" s="682"/>
      <c r="DT434" s="686"/>
      <c r="DU434" s="682"/>
      <c r="DV434" s="671"/>
      <c r="DW434" s="680" t="s">
        <v>1041</v>
      </c>
      <c r="DX434" s="681" t="s">
        <v>1042</v>
      </c>
      <c r="EC434" s="682"/>
      <c r="ED434" s="671"/>
      <c r="EE434" s="686"/>
      <c r="EW434" s="682"/>
      <c r="EX434" s="671"/>
      <c r="EY434" s="676"/>
    </row>
    <row r="435">
      <c r="A435" s="669"/>
      <c r="B435" s="677" t="s">
        <v>633</v>
      </c>
      <c r="C435" s="683"/>
      <c r="D435" s="683"/>
      <c r="E435" s="686"/>
      <c r="F435" s="682"/>
      <c r="G435" s="686"/>
      <c r="H435" s="682"/>
      <c r="I435" s="671"/>
      <c r="J435" s="680" t="s">
        <v>1043</v>
      </c>
      <c r="K435" s="681" t="s">
        <v>1044</v>
      </c>
      <c r="P435" s="682"/>
      <c r="Q435" s="671"/>
      <c r="R435" s="686"/>
      <c r="AJ435" s="682"/>
      <c r="AK435" s="671"/>
      <c r="AL435" s="676"/>
      <c r="AM435" s="671"/>
      <c r="AN435" s="669"/>
      <c r="AO435" s="677" t="s">
        <v>633</v>
      </c>
      <c r="AP435" s="683"/>
      <c r="AQ435" s="683"/>
      <c r="AR435" s="686"/>
      <c r="AS435" s="682"/>
      <c r="AT435" s="686"/>
      <c r="AU435" s="682"/>
      <c r="AV435" s="671"/>
      <c r="AW435" s="680" t="s">
        <v>1043</v>
      </c>
      <c r="AX435" s="681" t="s">
        <v>1044</v>
      </c>
      <c r="BC435" s="682"/>
      <c r="BD435" s="671"/>
      <c r="BE435" s="686"/>
      <c r="BW435" s="682"/>
      <c r="BX435" s="671"/>
      <c r="BY435" s="676"/>
      <c r="BZ435" s="671"/>
      <c r="CA435" s="669"/>
      <c r="CB435" s="677" t="s">
        <v>633</v>
      </c>
      <c r="CC435" s="683"/>
      <c r="CD435" s="683"/>
      <c r="CE435" s="686"/>
      <c r="CF435" s="682"/>
      <c r="CG435" s="686"/>
      <c r="CH435" s="682"/>
      <c r="CI435" s="671"/>
      <c r="CJ435" s="680" t="s">
        <v>1043</v>
      </c>
      <c r="CK435" s="681" t="s">
        <v>1044</v>
      </c>
      <c r="CP435" s="682"/>
      <c r="CQ435" s="671"/>
      <c r="CR435" s="686"/>
      <c r="DJ435" s="682"/>
      <c r="DK435" s="671"/>
      <c r="DL435" s="676"/>
      <c r="DM435" s="671"/>
      <c r="DN435" s="669"/>
      <c r="DO435" s="677" t="s">
        <v>633</v>
      </c>
      <c r="DP435" s="683"/>
      <c r="DQ435" s="683"/>
      <c r="DR435" s="686"/>
      <c r="DS435" s="682"/>
      <c r="DT435" s="686"/>
      <c r="DU435" s="682"/>
      <c r="DV435" s="671"/>
      <c r="DW435" s="680" t="s">
        <v>1043</v>
      </c>
      <c r="DX435" s="681" t="s">
        <v>1044</v>
      </c>
      <c r="EC435" s="682"/>
      <c r="ED435" s="671"/>
      <c r="EE435" s="686"/>
      <c r="EW435" s="682"/>
      <c r="EX435" s="671"/>
      <c r="EY435" s="676"/>
    </row>
    <row r="436">
      <c r="A436" s="687"/>
      <c r="B436" s="47"/>
      <c r="C436" s="47"/>
      <c r="D436" s="47"/>
      <c r="E436" s="686"/>
      <c r="F436" s="682"/>
      <c r="G436" s="686"/>
      <c r="H436" s="682"/>
      <c r="I436" s="688"/>
      <c r="J436" s="680" t="s">
        <v>1045</v>
      </c>
      <c r="K436" s="681" t="s">
        <v>1046</v>
      </c>
      <c r="P436" s="682"/>
      <c r="Q436" s="688"/>
      <c r="R436" s="686"/>
      <c r="AJ436" s="682"/>
      <c r="AK436" s="688"/>
      <c r="AL436" s="689"/>
      <c r="AM436" s="688"/>
      <c r="AN436" s="687"/>
      <c r="AO436" s="47"/>
      <c r="AP436" s="47"/>
      <c r="AQ436" s="47"/>
      <c r="AR436" s="686"/>
      <c r="AS436" s="682"/>
      <c r="AT436" s="686"/>
      <c r="AU436" s="682"/>
      <c r="AV436" s="688"/>
      <c r="AW436" s="680" t="s">
        <v>1045</v>
      </c>
      <c r="AX436" s="681" t="s">
        <v>1046</v>
      </c>
      <c r="BC436" s="682"/>
      <c r="BD436" s="688"/>
      <c r="BE436" s="686"/>
      <c r="BW436" s="682"/>
      <c r="BX436" s="688"/>
      <c r="BY436" s="689"/>
      <c r="BZ436" s="688"/>
      <c r="CA436" s="687"/>
      <c r="CB436" s="47"/>
      <c r="CC436" s="47"/>
      <c r="CD436" s="47"/>
      <c r="CE436" s="686"/>
      <c r="CF436" s="682"/>
      <c r="CG436" s="686"/>
      <c r="CH436" s="682"/>
      <c r="CI436" s="688"/>
      <c r="CJ436" s="680" t="s">
        <v>1045</v>
      </c>
      <c r="CK436" s="681" t="s">
        <v>1046</v>
      </c>
      <c r="CP436" s="682"/>
      <c r="CQ436" s="688"/>
      <c r="CR436" s="686"/>
      <c r="DJ436" s="682"/>
      <c r="DK436" s="688"/>
      <c r="DL436" s="689"/>
      <c r="DM436" s="688"/>
      <c r="DN436" s="687"/>
      <c r="DO436" s="47"/>
      <c r="DP436" s="47"/>
      <c r="DQ436" s="47"/>
      <c r="DR436" s="686"/>
      <c r="DS436" s="682"/>
      <c r="DT436" s="686"/>
      <c r="DU436" s="682"/>
      <c r="DV436" s="688"/>
      <c r="DW436" s="680" t="s">
        <v>1045</v>
      </c>
      <c r="DX436" s="681" t="s">
        <v>1046</v>
      </c>
      <c r="EC436" s="682"/>
      <c r="ED436" s="688"/>
      <c r="EE436" s="686"/>
      <c r="EW436" s="682"/>
      <c r="EX436" s="688"/>
      <c r="EY436" s="689"/>
    </row>
    <row r="437">
      <c r="A437" s="687"/>
      <c r="B437" s="43"/>
      <c r="C437" s="43"/>
      <c r="D437" s="43"/>
      <c r="E437" s="686"/>
      <c r="F437" s="682"/>
      <c r="G437" s="686"/>
      <c r="H437" s="682"/>
      <c r="I437" s="688"/>
      <c r="J437" s="680" t="s">
        <v>1047</v>
      </c>
      <c r="K437" s="681" t="s">
        <v>1048</v>
      </c>
      <c r="P437" s="682"/>
      <c r="Q437" s="688"/>
      <c r="R437" s="686"/>
      <c r="AJ437" s="682"/>
      <c r="AK437" s="688"/>
      <c r="AL437" s="689"/>
      <c r="AM437" s="688"/>
      <c r="AN437" s="687"/>
      <c r="AO437" s="43"/>
      <c r="AP437" s="43"/>
      <c r="AQ437" s="43"/>
      <c r="AR437" s="686"/>
      <c r="AS437" s="682"/>
      <c r="AT437" s="686"/>
      <c r="AU437" s="682"/>
      <c r="AV437" s="688"/>
      <c r="AW437" s="680" t="s">
        <v>1047</v>
      </c>
      <c r="AX437" s="681" t="s">
        <v>1048</v>
      </c>
      <c r="BC437" s="682"/>
      <c r="BD437" s="688"/>
      <c r="BE437" s="686"/>
      <c r="BW437" s="682"/>
      <c r="BX437" s="688"/>
      <c r="BY437" s="689"/>
      <c r="BZ437" s="688"/>
      <c r="CA437" s="687"/>
      <c r="CB437" s="43"/>
      <c r="CC437" s="43"/>
      <c r="CD437" s="43"/>
      <c r="CE437" s="686"/>
      <c r="CF437" s="682"/>
      <c r="CG437" s="686"/>
      <c r="CH437" s="682"/>
      <c r="CI437" s="688"/>
      <c r="CJ437" s="680" t="s">
        <v>1047</v>
      </c>
      <c r="CK437" s="681" t="s">
        <v>1048</v>
      </c>
      <c r="CP437" s="682"/>
      <c r="CQ437" s="688"/>
      <c r="CR437" s="686"/>
      <c r="DJ437" s="682"/>
      <c r="DK437" s="688"/>
      <c r="DL437" s="689"/>
      <c r="DM437" s="688"/>
      <c r="DN437" s="687"/>
      <c r="DO437" s="43"/>
      <c r="DP437" s="43"/>
      <c r="DQ437" s="43"/>
      <c r="DR437" s="686"/>
      <c r="DS437" s="682"/>
      <c r="DT437" s="686"/>
      <c r="DU437" s="682"/>
      <c r="DV437" s="688"/>
      <c r="DW437" s="680" t="s">
        <v>1047</v>
      </c>
      <c r="DX437" s="681" t="s">
        <v>1048</v>
      </c>
      <c r="EC437" s="682"/>
      <c r="ED437" s="688"/>
      <c r="EE437" s="686"/>
      <c r="EW437" s="682"/>
      <c r="EX437" s="688"/>
      <c r="EY437" s="689"/>
    </row>
    <row r="438">
      <c r="A438" s="687"/>
      <c r="B438" s="677" t="s">
        <v>635</v>
      </c>
      <c r="C438" s="683"/>
      <c r="D438" s="683"/>
      <c r="E438" s="686"/>
      <c r="F438" s="682"/>
      <c r="G438" s="686"/>
      <c r="H438" s="682"/>
      <c r="I438" s="688"/>
      <c r="J438" s="680" t="s">
        <v>1049</v>
      </c>
      <c r="K438" s="681" t="s">
        <v>1050</v>
      </c>
      <c r="P438" s="682"/>
      <c r="Q438" s="688"/>
      <c r="R438" s="686"/>
      <c r="AJ438" s="682"/>
      <c r="AK438" s="688"/>
      <c r="AL438" s="689"/>
      <c r="AM438" s="688"/>
      <c r="AN438" s="687"/>
      <c r="AO438" s="677" t="s">
        <v>635</v>
      </c>
      <c r="AP438" s="683"/>
      <c r="AQ438" s="683"/>
      <c r="AR438" s="686"/>
      <c r="AS438" s="682"/>
      <c r="AT438" s="686"/>
      <c r="AU438" s="682"/>
      <c r="AV438" s="688"/>
      <c r="AW438" s="680" t="s">
        <v>1049</v>
      </c>
      <c r="AX438" s="681" t="s">
        <v>1050</v>
      </c>
      <c r="BC438" s="682"/>
      <c r="BD438" s="688"/>
      <c r="BE438" s="686"/>
      <c r="BW438" s="682"/>
      <c r="BX438" s="688"/>
      <c r="BY438" s="689"/>
      <c r="BZ438" s="688"/>
      <c r="CA438" s="687"/>
      <c r="CB438" s="677" t="s">
        <v>635</v>
      </c>
      <c r="CC438" s="683"/>
      <c r="CD438" s="683"/>
      <c r="CE438" s="686"/>
      <c r="CF438" s="682"/>
      <c r="CG438" s="686"/>
      <c r="CH438" s="682"/>
      <c r="CI438" s="688"/>
      <c r="CJ438" s="680" t="s">
        <v>1049</v>
      </c>
      <c r="CK438" s="681" t="s">
        <v>1050</v>
      </c>
      <c r="CP438" s="682"/>
      <c r="CQ438" s="688"/>
      <c r="CR438" s="686"/>
      <c r="DJ438" s="682"/>
      <c r="DK438" s="688"/>
      <c r="DL438" s="689"/>
      <c r="DM438" s="688"/>
      <c r="DN438" s="687"/>
      <c r="DO438" s="677" t="s">
        <v>635</v>
      </c>
      <c r="DP438" s="683"/>
      <c r="DQ438" s="683"/>
      <c r="DR438" s="686"/>
      <c r="DS438" s="682"/>
      <c r="DT438" s="686"/>
      <c r="DU438" s="682"/>
      <c r="DV438" s="688"/>
      <c r="DW438" s="680" t="s">
        <v>1049</v>
      </c>
      <c r="DX438" s="681" t="s">
        <v>1050</v>
      </c>
      <c r="EC438" s="682"/>
      <c r="ED438" s="688"/>
      <c r="EE438" s="686"/>
      <c r="EW438" s="682"/>
      <c r="EX438" s="688"/>
      <c r="EY438" s="689"/>
    </row>
    <row r="439">
      <c r="A439" s="687"/>
      <c r="B439" s="47"/>
      <c r="C439" s="47"/>
      <c r="D439" s="47"/>
      <c r="E439" s="686"/>
      <c r="F439" s="682"/>
      <c r="G439" s="686"/>
      <c r="H439" s="682"/>
      <c r="I439" s="688"/>
      <c r="J439" s="680" t="s">
        <v>1051</v>
      </c>
      <c r="K439" s="681" t="s">
        <v>1052</v>
      </c>
      <c r="P439" s="682"/>
      <c r="Q439" s="688"/>
      <c r="R439" s="686"/>
      <c r="AJ439" s="682"/>
      <c r="AK439" s="688"/>
      <c r="AL439" s="689"/>
      <c r="AM439" s="688"/>
      <c r="AN439" s="687"/>
      <c r="AO439" s="47"/>
      <c r="AP439" s="47"/>
      <c r="AQ439" s="47"/>
      <c r="AR439" s="686"/>
      <c r="AS439" s="682"/>
      <c r="AT439" s="686"/>
      <c r="AU439" s="682"/>
      <c r="AV439" s="688"/>
      <c r="AW439" s="680" t="s">
        <v>1051</v>
      </c>
      <c r="AX439" s="681" t="s">
        <v>1052</v>
      </c>
      <c r="BC439" s="682"/>
      <c r="BD439" s="688"/>
      <c r="BE439" s="686"/>
      <c r="BW439" s="682"/>
      <c r="BX439" s="688"/>
      <c r="BY439" s="689"/>
      <c r="BZ439" s="688"/>
      <c r="CA439" s="687"/>
      <c r="CB439" s="47"/>
      <c r="CC439" s="47"/>
      <c r="CD439" s="47"/>
      <c r="CE439" s="686"/>
      <c r="CF439" s="682"/>
      <c r="CG439" s="686"/>
      <c r="CH439" s="682"/>
      <c r="CI439" s="688"/>
      <c r="CJ439" s="680" t="s">
        <v>1051</v>
      </c>
      <c r="CK439" s="681" t="s">
        <v>1052</v>
      </c>
      <c r="CP439" s="682"/>
      <c r="CQ439" s="688"/>
      <c r="CR439" s="686"/>
      <c r="DJ439" s="682"/>
      <c r="DK439" s="688"/>
      <c r="DL439" s="689"/>
      <c r="DM439" s="688"/>
      <c r="DN439" s="687"/>
      <c r="DO439" s="47"/>
      <c r="DP439" s="47"/>
      <c r="DQ439" s="47"/>
      <c r="DR439" s="686"/>
      <c r="DS439" s="682"/>
      <c r="DT439" s="686"/>
      <c r="DU439" s="682"/>
      <c r="DV439" s="688"/>
      <c r="DW439" s="680" t="s">
        <v>1051</v>
      </c>
      <c r="DX439" s="681" t="s">
        <v>1052</v>
      </c>
      <c r="EC439" s="682"/>
      <c r="ED439" s="688"/>
      <c r="EE439" s="686"/>
      <c r="EW439" s="682"/>
      <c r="EX439" s="688"/>
      <c r="EY439" s="689"/>
    </row>
    <row r="440">
      <c r="A440" s="687"/>
      <c r="B440" s="43"/>
      <c r="C440" s="43"/>
      <c r="D440" s="43"/>
      <c r="E440" s="686"/>
      <c r="F440" s="682"/>
      <c r="G440" s="686"/>
      <c r="H440" s="682"/>
      <c r="I440" s="688"/>
      <c r="J440" s="680" t="s">
        <v>1053</v>
      </c>
      <c r="K440" s="681" t="s">
        <v>1054</v>
      </c>
      <c r="P440" s="682"/>
      <c r="Q440" s="688"/>
      <c r="R440" s="686"/>
      <c r="AJ440" s="682"/>
      <c r="AK440" s="688"/>
      <c r="AL440" s="689"/>
      <c r="AM440" s="688"/>
      <c r="AN440" s="687"/>
      <c r="AO440" s="43"/>
      <c r="AP440" s="43"/>
      <c r="AQ440" s="43"/>
      <c r="AR440" s="686"/>
      <c r="AS440" s="682"/>
      <c r="AT440" s="686"/>
      <c r="AU440" s="682"/>
      <c r="AV440" s="688"/>
      <c r="AW440" s="680" t="s">
        <v>1053</v>
      </c>
      <c r="AX440" s="681" t="s">
        <v>1054</v>
      </c>
      <c r="BC440" s="682"/>
      <c r="BD440" s="688"/>
      <c r="BE440" s="686"/>
      <c r="BW440" s="682"/>
      <c r="BX440" s="688"/>
      <c r="BY440" s="689"/>
      <c r="BZ440" s="688"/>
      <c r="CA440" s="687"/>
      <c r="CB440" s="43"/>
      <c r="CC440" s="43"/>
      <c r="CD440" s="43"/>
      <c r="CE440" s="686"/>
      <c r="CF440" s="682"/>
      <c r="CG440" s="686"/>
      <c r="CH440" s="682"/>
      <c r="CI440" s="688"/>
      <c r="CJ440" s="680" t="s">
        <v>1053</v>
      </c>
      <c r="CK440" s="681" t="s">
        <v>1054</v>
      </c>
      <c r="CP440" s="682"/>
      <c r="CQ440" s="688"/>
      <c r="CR440" s="686"/>
      <c r="DJ440" s="682"/>
      <c r="DK440" s="688"/>
      <c r="DL440" s="689"/>
      <c r="DM440" s="688"/>
      <c r="DN440" s="687"/>
      <c r="DO440" s="43"/>
      <c r="DP440" s="43"/>
      <c r="DQ440" s="43"/>
      <c r="DR440" s="686"/>
      <c r="DS440" s="682"/>
      <c r="DT440" s="686"/>
      <c r="DU440" s="682"/>
      <c r="DV440" s="688"/>
      <c r="DW440" s="680" t="s">
        <v>1053</v>
      </c>
      <c r="DX440" s="681" t="s">
        <v>1054</v>
      </c>
      <c r="EC440" s="682"/>
      <c r="ED440" s="688"/>
      <c r="EE440" s="686"/>
      <c r="EW440" s="682"/>
      <c r="EX440" s="688"/>
      <c r="EY440" s="689"/>
    </row>
    <row r="441">
      <c r="A441" s="687"/>
      <c r="B441" s="677" t="s">
        <v>637</v>
      </c>
      <c r="C441" s="683"/>
      <c r="D441" s="683"/>
      <c r="E441" s="686"/>
      <c r="F441" s="682"/>
      <c r="G441" s="686"/>
      <c r="H441" s="682"/>
      <c r="I441" s="688"/>
      <c r="J441" s="680" t="s">
        <v>1055</v>
      </c>
      <c r="K441" s="681" t="s">
        <v>1056</v>
      </c>
      <c r="P441" s="682"/>
      <c r="Q441" s="688"/>
      <c r="R441" s="686"/>
      <c r="AJ441" s="682"/>
      <c r="AK441" s="688"/>
      <c r="AL441" s="689"/>
      <c r="AM441" s="688"/>
      <c r="AN441" s="687"/>
      <c r="AO441" s="677" t="s">
        <v>637</v>
      </c>
      <c r="AP441" s="683"/>
      <c r="AQ441" s="683"/>
      <c r="AR441" s="686"/>
      <c r="AS441" s="682"/>
      <c r="AT441" s="686"/>
      <c r="AU441" s="682"/>
      <c r="AV441" s="688"/>
      <c r="AW441" s="680" t="s">
        <v>1055</v>
      </c>
      <c r="AX441" s="681" t="s">
        <v>1056</v>
      </c>
      <c r="BC441" s="682"/>
      <c r="BD441" s="688"/>
      <c r="BE441" s="686"/>
      <c r="BW441" s="682"/>
      <c r="BX441" s="688"/>
      <c r="BY441" s="689"/>
      <c r="BZ441" s="688"/>
      <c r="CA441" s="687"/>
      <c r="CB441" s="677" t="s">
        <v>637</v>
      </c>
      <c r="CC441" s="683"/>
      <c r="CD441" s="683"/>
      <c r="CE441" s="686"/>
      <c r="CF441" s="682"/>
      <c r="CG441" s="686"/>
      <c r="CH441" s="682"/>
      <c r="CI441" s="688"/>
      <c r="CJ441" s="680" t="s">
        <v>1055</v>
      </c>
      <c r="CK441" s="681" t="s">
        <v>1056</v>
      </c>
      <c r="CP441" s="682"/>
      <c r="CQ441" s="688"/>
      <c r="CR441" s="686"/>
      <c r="DJ441" s="682"/>
      <c r="DK441" s="688"/>
      <c r="DL441" s="689"/>
      <c r="DM441" s="688"/>
      <c r="DN441" s="687"/>
      <c r="DO441" s="677" t="s">
        <v>637</v>
      </c>
      <c r="DP441" s="683"/>
      <c r="DQ441" s="683"/>
      <c r="DR441" s="686"/>
      <c r="DS441" s="682"/>
      <c r="DT441" s="686"/>
      <c r="DU441" s="682"/>
      <c r="DV441" s="688"/>
      <c r="DW441" s="680" t="s">
        <v>1055</v>
      </c>
      <c r="DX441" s="681" t="s">
        <v>1056</v>
      </c>
      <c r="EC441" s="682"/>
      <c r="ED441" s="688"/>
      <c r="EE441" s="686"/>
      <c r="EW441" s="682"/>
      <c r="EX441" s="688"/>
      <c r="EY441" s="689"/>
    </row>
    <row r="442">
      <c r="A442" s="687"/>
      <c r="B442" s="47"/>
      <c r="C442" s="47"/>
      <c r="D442" s="47"/>
      <c r="E442" s="686"/>
      <c r="F442" s="682"/>
      <c r="G442" s="686"/>
      <c r="H442" s="682"/>
      <c r="I442" s="688"/>
      <c r="J442" s="690" t="s">
        <v>1057</v>
      </c>
      <c r="K442" s="691" t="s">
        <v>1058</v>
      </c>
      <c r="L442" s="11"/>
      <c r="M442" s="11"/>
      <c r="N442" s="11"/>
      <c r="O442" s="11"/>
      <c r="P442" s="12"/>
      <c r="Q442" s="688"/>
      <c r="R442" s="48"/>
      <c r="S442" s="11"/>
      <c r="T442" s="11"/>
      <c r="U442" s="11"/>
      <c r="V442" s="11"/>
      <c r="W442" s="11"/>
      <c r="X442" s="11"/>
      <c r="Y442" s="11"/>
      <c r="Z442" s="11"/>
      <c r="AA442" s="11"/>
      <c r="AB442" s="11"/>
      <c r="AC442" s="11"/>
      <c r="AD442" s="11"/>
      <c r="AE442" s="11"/>
      <c r="AF442" s="11"/>
      <c r="AG442" s="11"/>
      <c r="AH442" s="11"/>
      <c r="AI442" s="11"/>
      <c r="AJ442" s="12"/>
      <c r="AK442" s="688"/>
      <c r="AL442" s="689"/>
      <c r="AM442" s="688"/>
      <c r="AN442" s="687"/>
      <c r="AO442" s="47"/>
      <c r="AP442" s="47"/>
      <c r="AQ442" s="47"/>
      <c r="AR442" s="686"/>
      <c r="AS442" s="682"/>
      <c r="AT442" s="686"/>
      <c r="AU442" s="682"/>
      <c r="AV442" s="688"/>
      <c r="AW442" s="690" t="s">
        <v>1057</v>
      </c>
      <c r="AX442" s="691" t="s">
        <v>1058</v>
      </c>
      <c r="AY442" s="11"/>
      <c r="AZ442" s="11"/>
      <c r="BA442" s="11"/>
      <c r="BB442" s="11"/>
      <c r="BC442" s="12"/>
      <c r="BD442" s="688"/>
      <c r="BE442" s="48"/>
      <c r="BF442" s="11"/>
      <c r="BG442" s="11"/>
      <c r="BH442" s="11"/>
      <c r="BI442" s="11"/>
      <c r="BJ442" s="11"/>
      <c r="BK442" s="11"/>
      <c r="BL442" s="11"/>
      <c r="BM442" s="11"/>
      <c r="BN442" s="11"/>
      <c r="BO442" s="11"/>
      <c r="BP442" s="11"/>
      <c r="BQ442" s="11"/>
      <c r="BR442" s="11"/>
      <c r="BS442" s="11"/>
      <c r="BT442" s="11"/>
      <c r="BU442" s="11"/>
      <c r="BV442" s="11"/>
      <c r="BW442" s="12"/>
      <c r="BX442" s="688"/>
      <c r="BY442" s="689"/>
      <c r="BZ442" s="688"/>
      <c r="CA442" s="687"/>
      <c r="CB442" s="47"/>
      <c r="CC442" s="47"/>
      <c r="CD442" s="47"/>
      <c r="CE442" s="686"/>
      <c r="CF442" s="682"/>
      <c r="CG442" s="686"/>
      <c r="CH442" s="682"/>
      <c r="CI442" s="688"/>
      <c r="CJ442" s="690" t="s">
        <v>1057</v>
      </c>
      <c r="CK442" s="691" t="s">
        <v>1058</v>
      </c>
      <c r="CL442" s="11"/>
      <c r="CM442" s="11"/>
      <c r="CN442" s="11"/>
      <c r="CO442" s="11"/>
      <c r="CP442" s="12"/>
      <c r="CQ442" s="688"/>
      <c r="CR442" s="48"/>
      <c r="CS442" s="11"/>
      <c r="CT442" s="11"/>
      <c r="CU442" s="11"/>
      <c r="CV442" s="11"/>
      <c r="CW442" s="11"/>
      <c r="CX442" s="11"/>
      <c r="CY442" s="11"/>
      <c r="CZ442" s="11"/>
      <c r="DA442" s="11"/>
      <c r="DB442" s="11"/>
      <c r="DC442" s="11"/>
      <c r="DD442" s="11"/>
      <c r="DE442" s="11"/>
      <c r="DF442" s="11"/>
      <c r="DG442" s="11"/>
      <c r="DH442" s="11"/>
      <c r="DI442" s="11"/>
      <c r="DJ442" s="12"/>
      <c r="DK442" s="688"/>
      <c r="DL442" s="689"/>
      <c r="DM442" s="688"/>
      <c r="DN442" s="687"/>
      <c r="DO442" s="47"/>
      <c r="DP442" s="47"/>
      <c r="DQ442" s="47"/>
      <c r="DR442" s="686"/>
      <c r="DS442" s="682"/>
      <c r="DT442" s="686"/>
      <c r="DU442" s="682"/>
      <c r="DV442" s="688"/>
      <c r="DW442" s="690" t="s">
        <v>1057</v>
      </c>
      <c r="DX442" s="691" t="s">
        <v>1058</v>
      </c>
      <c r="DY442" s="11"/>
      <c r="DZ442" s="11"/>
      <c r="EA442" s="11"/>
      <c r="EB442" s="11"/>
      <c r="EC442" s="12"/>
      <c r="ED442" s="688"/>
      <c r="EE442" s="48"/>
      <c r="EF442" s="11"/>
      <c r="EG442" s="11"/>
      <c r="EH442" s="11"/>
      <c r="EI442" s="11"/>
      <c r="EJ442" s="11"/>
      <c r="EK442" s="11"/>
      <c r="EL442" s="11"/>
      <c r="EM442" s="11"/>
      <c r="EN442" s="11"/>
      <c r="EO442" s="11"/>
      <c r="EP442" s="11"/>
      <c r="EQ442" s="11"/>
      <c r="ER442" s="11"/>
      <c r="ES442" s="11"/>
      <c r="ET442" s="11"/>
      <c r="EU442" s="11"/>
      <c r="EV442" s="11"/>
      <c r="EW442" s="12"/>
      <c r="EX442" s="688"/>
      <c r="EY442" s="689"/>
    </row>
    <row r="443">
      <c r="A443" s="687"/>
      <c r="B443" s="43"/>
      <c r="C443" s="43"/>
      <c r="D443" s="43"/>
      <c r="E443" s="48"/>
      <c r="F443" s="12"/>
      <c r="G443" s="48"/>
      <c r="H443" s="12"/>
      <c r="I443" s="688"/>
      <c r="J443" s="688"/>
      <c r="K443" s="688"/>
      <c r="L443" s="688"/>
      <c r="M443" s="688"/>
      <c r="N443" s="688"/>
      <c r="O443" s="688"/>
      <c r="P443" s="688"/>
      <c r="Q443" s="688"/>
      <c r="R443" s="688"/>
      <c r="S443" s="688"/>
      <c r="T443" s="688"/>
      <c r="U443" s="688"/>
      <c r="V443" s="688"/>
      <c r="W443" s="688"/>
      <c r="X443" s="688"/>
      <c r="Y443" s="688"/>
      <c r="Z443" s="688"/>
      <c r="AA443" s="688"/>
      <c r="AB443" s="688"/>
      <c r="AC443" s="688"/>
      <c r="AD443" s="688"/>
      <c r="AE443" s="688"/>
      <c r="AF443" s="688"/>
      <c r="AG443" s="688"/>
      <c r="AH443" s="688"/>
      <c r="AI443" s="688"/>
      <c r="AJ443" s="688"/>
      <c r="AK443" s="688"/>
      <c r="AL443" s="689"/>
      <c r="AM443" s="688"/>
      <c r="AN443" s="687"/>
      <c r="AO443" s="43"/>
      <c r="AP443" s="43"/>
      <c r="AQ443" s="43"/>
      <c r="AR443" s="48"/>
      <c r="AS443" s="12"/>
      <c r="AT443" s="48"/>
      <c r="AU443" s="12"/>
      <c r="AV443" s="688"/>
      <c r="AW443" s="688"/>
      <c r="AX443" s="688"/>
      <c r="AY443" s="688"/>
      <c r="AZ443" s="688"/>
      <c r="BA443" s="688"/>
      <c r="BB443" s="688"/>
      <c r="BC443" s="688"/>
      <c r="BD443" s="688"/>
      <c r="BE443" s="688"/>
      <c r="BF443" s="688"/>
      <c r="BG443" s="688"/>
      <c r="BH443" s="688"/>
      <c r="BI443" s="688"/>
      <c r="BJ443" s="688"/>
      <c r="BK443" s="688"/>
      <c r="BL443" s="688"/>
      <c r="BM443" s="688"/>
      <c r="BN443" s="688"/>
      <c r="BO443" s="688"/>
      <c r="BP443" s="688"/>
      <c r="BQ443" s="688"/>
      <c r="BR443" s="688"/>
      <c r="BS443" s="688"/>
      <c r="BT443" s="688"/>
      <c r="BU443" s="688"/>
      <c r="BV443" s="688"/>
      <c r="BW443" s="688"/>
      <c r="BX443" s="688"/>
      <c r="BY443" s="689"/>
      <c r="BZ443" s="688"/>
      <c r="CA443" s="687"/>
      <c r="CB443" s="43"/>
      <c r="CC443" s="43"/>
      <c r="CD443" s="43"/>
      <c r="CE443" s="48"/>
      <c r="CF443" s="12"/>
      <c r="CG443" s="48"/>
      <c r="CH443" s="12"/>
      <c r="CI443" s="688"/>
      <c r="CJ443" s="688"/>
      <c r="CK443" s="688"/>
      <c r="CL443" s="688"/>
      <c r="CM443" s="688"/>
      <c r="CN443" s="688"/>
      <c r="CO443" s="688"/>
      <c r="CP443" s="688"/>
      <c r="CQ443" s="688"/>
      <c r="CR443" s="688"/>
      <c r="CS443" s="688"/>
      <c r="CT443" s="688"/>
      <c r="CU443" s="688"/>
      <c r="CV443" s="688"/>
      <c r="CW443" s="688"/>
      <c r="CX443" s="688"/>
      <c r="CY443" s="688"/>
      <c r="CZ443" s="688"/>
      <c r="DA443" s="688"/>
      <c r="DB443" s="688"/>
      <c r="DC443" s="688"/>
      <c r="DD443" s="688"/>
      <c r="DE443" s="688"/>
      <c r="DF443" s="688"/>
      <c r="DG443" s="688"/>
      <c r="DH443" s="688"/>
      <c r="DI443" s="688"/>
      <c r="DJ443" s="688"/>
      <c r="DK443" s="688"/>
      <c r="DL443" s="689"/>
      <c r="DM443" s="688"/>
      <c r="DN443" s="687"/>
      <c r="DO443" s="43"/>
      <c r="DP443" s="43"/>
      <c r="DQ443" s="43"/>
      <c r="DR443" s="48"/>
      <c r="DS443" s="12"/>
      <c r="DT443" s="48"/>
      <c r="DU443" s="12"/>
      <c r="DV443" s="688"/>
      <c r="DW443" s="688"/>
      <c r="DX443" s="688"/>
      <c r="DY443" s="688"/>
      <c r="DZ443" s="688"/>
      <c r="EA443" s="688"/>
      <c r="EB443" s="688"/>
      <c r="EC443" s="688"/>
      <c r="ED443" s="688"/>
      <c r="EE443" s="688"/>
      <c r="EF443" s="688"/>
      <c r="EG443" s="688"/>
      <c r="EH443" s="688"/>
      <c r="EI443" s="688"/>
      <c r="EJ443" s="688"/>
      <c r="EK443" s="688"/>
      <c r="EL443" s="688"/>
      <c r="EM443" s="688"/>
      <c r="EN443" s="688"/>
      <c r="EO443" s="688"/>
      <c r="EP443" s="688"/>
      <c r="EQ443" s="688"/>
      <c r="ER443" s="688"/>
      <c r="ES443" s="688"/>
      <c r="ET443" s="688"/>
      <c r="EU443" s="688"/>
      <c r="EV443" s="688"/>
      <c r="EW443" s="688"/>
      <c r="EX443" s="688"/>
      <c r="EY443" s="689"/>
    </row>
    <row r="444">
      <c r="A444" s="697"/>
      <c r="B444" s="623"/>
      <c r="C444" s="623"/>
      <c r="D444" s="623"/>
      <c r="E444" s="623"/>
      <c r="F444" s="623"/>
      <c r="G444" s="623"/>
      <c r="H444" s="623"/>
      <c r="I444" s="623"/>
      <c r="J444" s="623"/>
      <c r="K444" s="623"/>
      <c r="L444" s="623"/>
      <c r="M444" s="623"/>
      <c r="N444" s="623"/>
      <c r="O444" s="623"/>
      <c r="P444" s="623"/>
      <c r="Q444" s="623"/>
      <c r="R444" s="623"/>
      <c r="S444" s="623"/>
      <c r="T444" s="623"/>
      <c r="U444" s="623"/>
      <c r="V444" s="623"/>
      <c r="W444" s="623"/>
      <c r="X444" s="623"/>
      <c r="Y444" s="623"/>
      <c r="Z444" s="623"/>
      <c r="AA444" s="623"/>
      <c r="AB444" s="623"/>
      <c r="AC444" s="623"/>
      <c r="AD444" s="623"/>
      <c r="AE444" s="623"/>
      <c r="AF444" s="623"/>
      <c r="AG444" s="623"/>
      <c r="AH444" s="623"/>
      <c r="AI444" s="623"/>
      <c r="AJ444" s="623"/>
      <c r="AK444" s="623"/>
      <c r="AL444" s="698"/>
      <c r="AM444" s="623"/>
      <c r="AN444" s="697"/>
      <c r="AO444" s="623"/>
      <c r="AP444" s="623"/>
      <c r="AQ444" s="623"/>
      <c r="AR444" s="623"/>
      <c r="AS444" s="623"/>
      <c r="AT444" s="623"/>
      <c r="AU444" s="623"/>
      <c r="AV444" s="623"/>
      <c r="AW444" s="623"/>
      <c r="AX444" s="623"/>
      <c r="AY444" s="623"/>
      <c r="AZ444" s="623"/>
      <c r="BA444" s="623"/>
      <c r="BB444" s="623"/>
      <c r="BC444" s="623"/>
      <c r="BD444" s="623"/>
      <c r="BE444" s="623"/>
      <c r="BF444" s="623"/>
      <c r="BG444" s="623"/>
      <c r="BH444" s="623"/>
      <c r="BI444" s="623"/>
      <c r="BJ444" s="623"/>
      <c r="BK444" s="623"/>
      <c r="BL444" s="623"/>
      <c r="BM444" s="623"/>
      <c r="BN444" s="623"/>
      <c r="BO444" s="623"/>
      <c r="BP444" s="623"/>
      <c r="BQ444" s="623"/>
      <c r="BR444" s="623"/>
      <c r="BS444" s="623"/>
      <c r="BT444" s="623"/>
      <c r="BU444" s="623"/>
      <c r="BV444" s="623"/>
      <c r="BW444" s="623"/>
      <c r="BX444" s="623"/>
      <c r="BY444" s="698"/>
      <c r="BZ444" s="623"/>
      <c r="CA444" s="697"/>
      <c r="CB444" s="623"/>
      <c r="CC444" s="623"/>
      <c r="CD444" s="623"/>
      <c r="CE444" s="623"/>
      <c r="CF444" s="623"/>
      <c r="CG444" s="623"/>
      <c r="CH444" s="623"/>
      <c r="CI444" s="623"/>
      <c r="CJ444" s="623"/>
      <c r="CK444" s="623"/>
      <c r="CL444" s="623"/>
      <c r="CM444" s="623"/>
      <c r="CN444" s="623"/>
      <c r="CO444" s="623"/>
      <c r="CP444" s="623"/>
      <c r="CQ444" s="623"/>
      <c r="CR444" s="623"/>
      <c r="CS444" s="623"/>
      <c r="CT444" s="623"/>
      <c r="CU444" s="623"/>
      <c r="CV444" s="623"/>
      <c r="CW444" s="623"/>
      <c r="CX444" s="623"/>
      <c r="CY444" s="623"/>
      <c r="CZ444" s="623"/>
      <c r="DA444" s="623"/>
      <c r="DB444" s="623"/>
      <c r="DC444" s="623"/>
      <c r="DD444" s="623"/>
      <c r="DE444" s="623"/>
      <c r="DF444" s="623"/>
      <c r="DG444" s="623"/>
      <c r="DH444" s="623"/>
      <c r="DI444" s="623"/>
      <c r="DJ444" s="623"/>
      <c r="DK444" s="623"/>
      <c r="DL444" s="698"/>
      <c r="DM444" s="623"/>
      <c r="DN444" s="697"/>
      <c r="DO444" s="623"/>
      <c r="DP444" s="623"/>
      <c r="DQ444" s="623"/>
      <c r="DR444" s="623"/>
      <c r="DS444" s="623"/>
      <c r="DT444" s="623"/>
      <c r="DU444" s="623"/>
      <c r="DV444" s="623"/>
      <c r="DW444" s="623"/>
      <c r="DX444" s="623"/>
      <c r="DY444" s="623"/>
      <c r="DZ444" s="623"/>
      <c r="EA444" s="623"/>
      <c r="EB444" s="623"/>
      <c r="EC444" s="623"/>
      <c r="ED444" s="623"/>
      <c r="EE444" s="623"/>
      <c r="EF444" s="623"/>
      <c r="EG444" s="623"/>
      <c r="EH444" s="623"/>
      <c r="EI444" s="623"/>
      <c r="EJ444" s="623"/>
      <c r="EK444" s="623"/>
      <c r="EL444" s="623"/>
      <c r="EM444" s="623"/>
      <c r="EN444" s="623"/>
      <c r="EO444" s="623"/>
      <c r="EP444" s="623"/>
      <c r="EQ444" s="623"/>
      <c r="ER444" s="623"/>
      <c r="ES444" s="623"/>
      <c r="ET444" s="623"/>
      <c r="EU444" s="623"/>
      <c r="EV444" s="623"/>
      <c r="EW444" s="623"/>
      <c r="EX444" s="623"/>
      <c r="EY444" s="698"/>
    </row>
    <row r="445">
      <c r="A445" s="697"/>
      <c r="B445" s="623"/>
      <c r="C445" s="623"/>
      <c r="D445" s="623"/>
      <c r="E445" s="623"/>
      <c r="F445" s="623"/>
      <c r="G445" s="623"/>
      <c r="H445" s="623"/>
      <c r="I445" s="623"/>
      <c r="J445" s="623"/>
      <c r="K445" s="623"/>
      <c r="L445" s="623"/>
      <c r="M445" s="623"/>
      <c r="N445" s="623"/>
      <c r="O445" s="623"/>
      <c r="P445" s="623"/>
      <c r="Q445" s="623"/>
      <c r="R445" s="623"/>
      <c r="S445" s="623"/>
      <c r="T445" s="623"/>
      <c r="U445" s="623"/>
      <c r="V445" s="623"/>
      <c r="W445" s="623"/>
      <c r="X445" s="623"/>
      <c r="Y445" s="623"/>
      <c r="Z445" s="623"/>
      <c r="AA445" s="623"/>
      <c r="AB445" s="623"/>
      <c r="AC445" s="623"/>
      <c r="AD445" s="623"/>
      <c r="AE445" s="623"/>
      <c r="AF445" s="623"/>
      <c r="AG445" s="623"/>
      <c r="AH445" s="623"/>
      <c r="AI445" s="623"/>
      <c r="AJ445" s="623"/>
      <c r="AK445" s="623"/>
      <c r="AL445" s="698"/>
      <c r="AM445" s="623"/>
      <c r="AN445" s="697"/>
      <c r="AO445" s="623"/>
      <c r="AP445" s="623"/>
      <c r="AQ445" s="623"/>
      <c r="AR445" s="623"/>
      <c r="AS445" s="623"/>
      <c r="AT445" s="623"/>
      <c r="AU445" s="623"/>
      <c r="AV445" s="623"/>
      <c r="AW445" s="623"/>
      <c r="AX445" s="623"/>
      <c r="AY445" s="623"/>
      <c r="AZ445" s="623"/>
      <c r="BA445" s="623"/>
      <c r="BB445" s="623"/>
      <c r="BC445" s="623"/>
      <c r="BD445" s="623"/>
      <c r="BE445" s="623"/>
      <c r="BF445" s="623"/>
      <c r="BG445" s="623"/>
      <c r="BH445" s="623"/>
      <c r="BI445" s="623"/>
      <c r="BJ445" s="623"/>
      <c r="BK445" s="623"/>
      <c r="BL445" s="623"/>
      <c r="BM445" s="623"/>
      <c r="BN445" s="623"/>
      <c r="BO445" s="623"/>
      <c r="BP445" s="623"/>
      <c r="BQ445" s="623"/>
      <c r="BR445" s="623"/>
      <c r="BS445" s="623"/>
      <c r="BT445" s="623"/>
      <c r="BU445" s="623"/>
      <c r="BV445" s="623"/>
      <c r="BW445" s="623"/>
      <c r="BX445" s="623"/>
      <c r="BY445" s="698"/>
      <c r="BZ445" s="623"/>
      <c r="CA445" s="697"/>
      <c r="CB445" s="623"/>
      <c r="CC445" s="623"/>
      <c r="CD445" s="623"/>
      <c r="CE445" s="623"/>
      <c r="CF445" s="623"/>
      <c r="CG445" s="623"/>
      <c r="CH445" s="623"/>
      <c r="CI445" s="623"/>
      <c r="CJ445" s="623"/>
      <c r="CK445" s="623"/>
      <c r="CL445" s="623"/>
      <c r="CM445" s="623"/>
      <c r="CN445" s="623"/>
      <c r="CO445" s="623"/>
      <c r="CP445" s="623"/>
      <c r="CQ445" s="623"/>
      <c r="CR445" s="623"/>
      <c r="CS445" s="623"/>
      <c r="CT445" s="623"/>
      <c r="CU445" s="623"/>
      <c r="CV445" s="623"/>
      <c r="CW445" s="623"/>
      <c r="CX445" s="623"/>
      <c r="CY445" s="623"/>
      <c r="CZ445" s="623"/>
      <c r="DA445" s="623"/>
      <c r="DB445" s="623"/>
      <c r="DC445" s="623"/>
      <c r="DD445" s="623"/>
      <c r="DE445" s="623"/>
      <c r="DF445" s="623"/>
      <c r="DG445" s="623"/>
      <c r="DH445" s="623"/>
      <c r="DI445" s="623"/>
      <c r="DJ445" s="623"/>
      <c r="DK445" s="623"/>
      <c r="DL445" s="698"/>
      <c r="DM445" s="623"/>
      <c r="DN445" s="697"/>
      <c r="DO445" s="623"/>
      <c r="DP445" s="623"/>
      <c r="DQ445" s="623"/>
      <c r="DR445" s="623"/>
      <c r="DS445" s="623"/>
      <c r="DT445" s="623"/>
      <c r="DU445" s="623"/>
      <c r="DV445" s="623"/>
      <c r="DW445" s="623"/>
      <c r="DX445" s="623"/>
      <c r="DY445" s="623"/>
      <c r="DZ445" s="623"/>
      <c r="EA445" s="623"/>
      <c r="EB445" s="623"/>
      <c r="EC445" s="623"/>
      <c r="ED445" s="623"/>
      <c r="EE445" s="623"/>
      <c r="EF445" s="623"/>
      <c r="EG445" s="623"/>
      <c r="EH445" s="623"/>
      <c r="EI445" s="623"/>
      <c r="EJ445" s="623"/>
      <c r="EK445" s="623"/>
      <c r="EL445" s="623"/>
      <c r="EM445" s="623"/>
      <c r="EN445" s="623"/>
      <c r="EO445" s="623"/>
      <c r="EP445" s="623"/>
      <c r="EQ445" s="623"/>
      <c r="ER445" s="623"/>
      <c r="ES445" s="623"/>
      <c r="ET445" s="623"/>
      <c r="EU445" s="623"/>
      <c r="EV445" s="623"/>
      <c r="EW445" s="623"/>
      <c r="EX445" s="623"/>
      <c r="EY445" s="698"/>
    </row>
    <row r="446">
      <c r="A446" s="697"/>
      <c r="B446" s="623"/>
      <c r="C446" s="623"/>
      <c r="D446" s="623"/>
      <c r="E446" s="623"/>
      <c r="F446" s="623"/>
      <c r="G446" s="623"/>
      <c r="H446" s="623"/>
      <c r="I446" s="623"/>
      <c r="J446" s="623"/>
      <c r="K446" s="623"/>
      <c r="L446" s="623"/>
      <c r="M446" s="623"/>
      <c r="N446" s="623"/>
      <c r="O446" s="623"/>
      <c r="P446" s="623"/>
      <c r="Q446" s="623"/>
      <c r="R446" s="623"/>
      <c r="S446" s="623"/>
      <c r="T446" s="623"/>
      <c r="U446" s="623"/>
      <c r="V446" s="623"/>
      <c r="W446" s="623"/>
      <c r="X446" s="623"/>
      <c r="Y446" s="623"/>
      <c r="Z446" s="623"/>
      <c r="AA446" s="623"/>
      <c r="AB446" s="623"/>
      <c r="AC446" s="623"/>
      <c r="AD446" s="623"/>
      <c r="AE446" s="623"/>
      <c r="AF446" s="623"/>
      <c r="AG446" s="623"/>
      <c r="AH446" s="623"/>
      <c r="AI446" s="623"/>
      <c r="AJ446" s="623"/>
      <c r="AK446" s="623"/>
      <c r="AL446" s="698"/>
      <c r="AM446" s="623"/>
      <c r="AN446" s="697"/>
      <c r="AO446" s="623"/>
      <c r="AP446" s="623"/>
      <c r="AQ446" s="623"/>
      <c r="AR446" s="623"/>
      <c r="AS446" s="623"/>
      <c r="AT446" s="623"/>
      <c r="AU446" s="623"/>
      <c r="AV446" s="623"/>
      <c r="AW446" s="623"/>
      <c r="AX446" s="623"/>
      <c r="AY446" s="623"/>
      <c r="AZ446" s="623"/>
      <c r="BA446" s="623"/>
      <c r="BB446" s="623"/>
      <c r="BC446" s="623"/>
      <c r="BD446" s="623"/>
      <c r="BE446" s="623"/>
      <c r="BF446" s="623"/>
      <c r="BG446" s="623"/>
      <c r="BH446" s="623"/>
      <c r="BI446" s="623"/>
      <c r="BJ446" s="623"/>
      <c r="BK446" s="623"/>
      <c r="BL446" s="623"/>
      <c r="BM446" s="623"/>
      <c r="BN446" s="623"/>
      <c r="BO446" s="623"/>
      <c r="BP446" s="623"/>
      <c r="BQ446" s="623"/>
      <c r="BR446" s="623"/>
      <c r="BS446" s="623"/>
      <c r="BT446" s="623"/>
      <c r="BU446" s="623"/>
      <c r="BV446" s="623"/>
      <c r="BW446" s="623"/>
      <c r="BX446" s="623"/>
      <c r="BY446" s="698"/>
      <c r="BZ446" s="623"/>
      <c r="CA446" s="697"/>
      <c r="CB446" s="623"/>
      <c r="CC446" s="623"/>
      <c r="CD446" s="623"/>
      <c r="CE446" s="623"/>
      <c r="CF446" s="623"/>
      <c r="CG446" s="623"/>
      <c r="CH446" s="623"/>
      <c r="CI446" s="623"/>
      <c r="CJ446" s="623"/>
      <c r="CK446" s="623"/>
      <c r="CL446" s="623"/>
      <c r="CM446" s="623"/>
      <c r="CN446" s="623"/>
      <c r="CO446" s="623"/>
      <c r="CP446" s="623"/>
      <c r="CQ446" s="623"/>
      <c r="CR446" s="623"/>
      <c r="CS446" s="623"/>
      <c r="CT446" s="623"/>
      <c r="CU446" s="623"/>
      <c r="CV446" s="623"/>
      <c r="CW446" s="623"/>
      <c r="CX446" s="623"/>
      <c r="CY446" s="623"/>
      <c r="CZ446" s="623"/>
      <c r="DA446" s="623"/>
      <c r="DB446" s="623"/>
      <c r="DC446" s="623"/>
      <c r="DD446" s="623"/>
      <c r="DE446" s="623"/>
      <c r="DF446" s="623"/>
      <c r="DG446" s="623"/>
      <c r="DH446" s="623"/>
      <c r="DI446" s="623"/>
      <c r="DJ446" s="623"/>
      <c r="DK446" s="623"/>
      <c r="DL446" s="698"/>
      <c r="DM446" s="623"/>
      <c r="DN446" s="697"/>
      <c r="DO446" s="623"/>
      <c r="DP446" s="623"/>
      <c r="DQ446" s="623"/>
      <c r="DR446" s="623"/>
      <c r="DS446" s="623"/>
      <c r="DT446" s="623"/>
      <c r="DU446" s="623"/>
      <c r="DV446" s="623"/>
      <c r="DW446" s="623"/>
      <c r="DX446" s="623"/>
      <c r="DY446" s="623"/>
      <c r="DZ446" s="623"/>
      <c r="EA446" s="623"/>
      <c r="EB446" s="623"/>
      <c r="EC446" s="623"/>
      <c r="ED446" s="623"/>
      <c r="EE446" s="623"/>
      <c r="EF446" s="623"/>
      <c r="EG446" s="623"/>
      <c r="EH446" s="623"/>
      <c r="EI446" s="623"/>
      <c r="EJ446" s="623"/>
      <c r="EK446" s="623"/>
      <c r="EL446" s="623"/>
      <c r="EM446" s="623"/>
      <c r="EN446" s="623"/>
      <c r="EO446" s="623"/>
      <c r="EP446" s="623"/>
      <c r="EQ446" s="623"/>
      <c r="ER446" s="623"/>
      <c r="ES446" s="623"/>
      <c r="ET446" s="623"/>
      <c r="EU446" s="623"/>
      <c r="EV446" s="623"/>
      <c r="EW446" s="623"/>
      <c r="EX446" s="623"/>
      <c r="EY446" s="698"/>
    </row>
    <row r="447">
      <c r="A447" s="692" t="s">
        <v>1059</v>
      </c>
      <c r="P447" s="693"/>
      <c r="Q447" s="627"/>
      <c r="R447" s="627"/>
      <c r="S447" s="627"/>
      <c r="T447" s="627"/>
      <c r="U447" s="627"/>
      <c r="V447" s="627"/>
      <c r="W447" s="627"/>
      <c r="X447" s="627"/>
      <c r="Y447" s="627"/>
      <c r="Z447" s="627"/>
      <c r="AA447" s="627"/>
      <c r="AB447" s="627"/>
      <c r="AC447" s="627"/>
      <c r="AD447" s="627"/>
      <c r="AE447" s="627"/>
      <c r="AF447" s="627"/>
      <c r="AG447" s="627"/>
      <c r="AH447" s="627"/>
      <c r="AI447" s="627"/>
      <c r="AJ447" s="627"/>
      <c r="AK447" s="627"/>
      <c r="AL447" s="626"/>
      <c r="AM447" s="626"/>
      <c r="AN447" s="625" t="s">
        <v>1059</v>
      </c>
      <c r="BC447" s="693"/>
      <c r="BD447" s="706"/>
      <c r="BE447" s="627"/>
      <c r="BF447" s="627"/>
      <c r="BG447" s="627"/>
      <c r="BH447" s="627"/>
      <c r="BI447" s="627"/>
      <c r="BJ447" s="627"/>
      <c r="BK447" s="627"/>
      <c r="BL447" s="627"/>
      <c r="BM447" s="627"/>
      <c r="BN447" s="627"/>
      <c r="BO447" s="627"/>
      <c r="BP447" s="627"/>
      <c r="BQ447" s="627"/>
      <c r="BR447" s="627"/>
      <c r="BS447" s="627"/>
      <c r="BT447" s="627"/>
      <c r="BU447" s="627"/>
      <c r="BV447" s="627"/>
      <c r="BW447" s="627"/>
      <c r="BX447" s="627"/>
      <c r="BY447" s="626"/>
      <c r="BZ447" s="626"/>
      <c r="CA447" s="625" t="s">
        <v>1059</v>
      </c>
      <c r="CP447" s="693"/>
      <c r="CQ447" s="706"/>
      <c r="CR447" s="627"/>
      <c r="CS447" s="627"/>
      <c r="CT447" s="627"/>
      <c r="CU447" s="627"/>
      <c r="CV447" s="627"/>
      <c r="CW447" s="627"/>
      <c r="CX447" s="627"/>
      <c r="CY447" s="627"/>
      <c r="CZ447" s="627"/>
      <c r="DA447" s="627"/>
      <c r="DB447" s="627"/>
      <c r="DC447" s="627"/>
      <c r="DD447" s="627"/>
      <c r="DE447" s="627"/>
      <c r="DF447" s="627"/>
      <c r="DG447" s="627"/>
      <c r="DH447" s="627"/>
      <c r="DI447" s="627"/>
      <c r="DJ447" s="627"/>
      <c r="DK447" s="627"/>
      <c r="DL447" s="626"/>
      <c r="DM447" s="626"/>
      <c r="DN447" s="625" t="s">
        <v>1059</v>
      </c>
      <c r="EC447" s="693"/>
      <c r="ED447" s="706"/>
      <c r="EE447" s="627"/>
      <c r="EF447" s="627"/>
      <c r="EG447" s="627"/>
      <c r="EH447" s="627"/>
      <c r="EI447" s="627"/>
      <c r="EJ447" s="627"/>
      <c r="EK447" s="627"/>
      <c r="EL447" s="627"/>
      <c r="EM447" s="627"/>
      <c r="EN447" s="627"/>
      <c r="EO447" s="627"/>
      <c r="EP447" s="627"/>
      <c r="EQ447" s="627"/>
      <c r="ER447" s="627"/>
      <c r="ES447" s="627"/>
      <c r="ET447" s="627"/>
      <c r="EU447" s="627"/>
      <c r="EV447" s="627"/>
      <c r="EW447" s="627"/>
      <c r="EX447" s="627"/>
      <c r="EY447" s="626"/>
    </row>
    <row r="448">
      <c r="A448" s="697"/>
      <c r="B448" s="623"/>
      <c r="C448" s="623"/>
      <c r="D448" s="623"/>
      <c r="E448" s="623"/>
      <c r="F448" s="623"/>
      <c r="G448" s="623"/>
      <c r="H448" s="623"/>
      <c r="I448" s="623"/>
      <c r="J448" s="623"/>
      <c r="K448" s="623"/>
      <c r="L448" s="623"/>
      <c r="M448" s="623"/>
      <c r="N448" s="623"/>
      <c r="O448" s="623"/>
      <c r="P448" s="623"/>
      <c r="Q448" s="623"/>
      <c r="R448" s="623"/>
      <c r="S448" s="623"/>
      <c r="T448" s="623"/>
      <c r="U448" s="623"/>
      <c r="V448" s="623"/>
      <c r="W448" s="623"/>
      <c r="X448" s="623"/>
      <c r="Y448" s="623"/>
      <c r="Z448" s="623"/>
      <c r="AA448" s="623"/>
      <c r="AB448" s="623"/>
      <c r="AC448" s="623"/>
      <c r="AD448" s="623"/>
      <c r="AE448" s="623"/>
      <c r="AF448" s="623"/>
      <c r="AG448" s="623"/>
      <c r="AH448" s="623"/>
      <c r="AI448" s="623"/>
      <c r="AJ448" s="623"/>
      <c r="AK448" s="623"/>
      <c r="AL448" s="698"/>
      <c r="AM448" s="623"/>
      <c r="AN448" s="697"/>
      <c r="AO448" s="623"/>
      <c r="AP448" s="623"/>
      <c r="AQ448" s="623"/>
      <c r="AR448" s="623"/>
      <c r="AS448" s="623"/>
      <c r="AT448" s="623"/>
      <c r="AU448" s="623"/>
      <c r="AV448" s="623"/>
      <c r="AW448" s="623"/>
      <c r="AX448" s="623"/>
      <c r="AY448" s="623"/>
      <c r="AZ448" s="623"/>
      <c r="BA448" s="623"/>
      <c r="BB448" s="623"/>
      <c r="BC448" s="623"/>
      <c r="BD448" s="623"/>
      <c r="BE448" s="623"/>
      <c r="BF448" s="623"/>
      <c r="BG448" s="623"/>
      <c r="BH448" s="623"/>
      <c r="BI448" s="623"/>
      <c r="BJ448" s="623"/>
      <c r="BK448" s="623"/>
      <c r="BL448" s="623"/>
      <c r="BM448" s="623"/>
      <c r="BN448" s="623"/>
      <c r="BO448" s="623"/>
      <c r="BP448" s="623"/>
      <c r="BQ448" s="623"/>
      <c r="BR448" s="623"/>
      <c r="BS448" s="623"/>
      <c r="BT448" s="623"/>
      <c r="BU448" s="623"/>
      <c r="BV448" s="623"/>
      <c r="BW448" s="623"/>
      <c r="BX448" s="623"/>
      <c r="BY448" s="698"/>
      <c r="BZ448" s="623"/>
      <c r="CA448" s="697"/>
      <c r="CB448" s="623"/>
      <c r="CC448" s="623"/>
      <c r="CD448" s="623"/>
      <c r="CE448" s="623"/>
      <c r="CF448" s="623"/>
      <c r="CG448" s="623"/>
      <c r="CH448" s="623"/>
      <c r="CI448" s="623"/>
      <c r="CJ448" s="623"/>
      <c r="CK448" s="623"/>
      <c r="CL448" s="623"/>
      <c r="CM448" s="623"/>
      <c r="CN448" s="623"/>
      <c r="CO448" s="623"/>
      <c r="CP448" s="623"/>
      <c r="CQ448" s="623"/>
      <c r="CR448" s="623"/>
      <c r="CS448" s="623"/>
      <c r="CT448" s="623"/>
      <c r="CU448" s="623"/>
      <c r="CV448" s="623"/>
      <c r="CW448" s="623"/>
      <c r="CX448" s="623"/>
      <c r="CY448" s="623"/>
      <c r="CZ448" s="623"/>
      <c r="DA448" s="623"/>
      <c r="DB448" s="623"/>
      <c r="DC448" s="623"/>
      <c r="DD448" s="623"/>
      <c r="DE448" s="623"/>
      <c r="DF448" s="623"/>
      <c r="DG448" s="623"/>
      <c r="DH448" s="623"/>
      <c r="DI448" s="623"/>
      <c r="DJ448" s="623"/>
      <c r="DK448" s="623"/>
      <c r="DL448" s="698"/>
      <c r="DM448" s="623"/>
      <c r="DN448" s="697"/>
      <c r="DO448" s="623"/>
      <c r="DP448" s="623"/>
      <c r="DQ448" s="623"/>
      <c r="DR448" s="623"/>
      <c r="DS448" s="623"/>
      <c r="DT448" s="623"/>
      <c r="DU448" s="623"/>
      <c r="DV448" s="623"/>
      <c r="DW448" s="623"/>
      <c r="DX448" s="623"/>
      <c r="DY448" s="623"/>
      <c r="DZ448" s="623"/>
      <c r="EA448" s="623"/>
      <c r="EB448" s="623"/>
      <c r="EC448" s="623"/>
      <c r="ED448" s="623"/>
      <c r="EE448" s="623"/>
      <c r="EF448" s="623"/>
      <c r="EG448" s="623"/>
      <c r="EH448" s="623"/>
      <c r="EI448" s="623"/>
      <c r="EJ448" s="623"/>
      <c r="EK448" s="623"/>
      <c r="EL448" s="623"/>
      <c r="EM448" s="623"/>
      <c r="EN448" s="623"/>
      <c r="EO448" s="623"/>
      <c r="EP448" s="623"/>
      <c r="EQ448" s="623"/>
      <c r="ER448" s="623"/>
      <c r="ES448" s="623"/>
      <c r="ET448" s="623"/>
      <c r="EU448" s="623"/>
      <c r="EV448" s="623"/>
      <c r="EW448" s="623"/>
      <c r="EX448" s="623"/>
      <c r="EY448" s="698"/>
    </row>
    <row r="449">
      <c r="A449" s="699"/>
      <c r="B449" s="700"/>
      <c r="C449" s="700"/>
      <c r="D449" s="700"/>
      <c r="E449" s="700"/>
      <c r="F449" s="700"/>
      <c r="G449" s="700"/>
      <c r="H449" s="700"/>
      <c r="I449" s="700"/>
      <c r="J449" s="700"/>
      <c r="K449" s="700"/>
      <c r="L449" s="700"/>
      <c r="M449" s="700"/>
      <c r="N449" s="700"/>
      <c r="O449" s="700"/>
      <c r="P449" s="700"/>
      <c r="Q449" s="700"/>
      <c r="R449" s="700"/>
      <c r="S449" s="701" t="s">
        <v>1060</v>
      </c>
      <c r="T449" s="702"/>
      <c r="U449" s="702"/>
      <c r="V449" s="702"/>
      <c r="W449" s="702"/>
      <c r="X449" s="702"/>
      <c r="Y449" s="702"/>
      <c r="Z449" s="702"/>
      <c r="AA449" s="700"/>
      <c r="AB449" s="700"/>
      <c r="AC449" s="701" t="s">
        <v>1061</v>
      </c>
      <c r="AD449" s="702"/>
      <c r="AE449" s="702"/>
      <c r="AF449" s="702"/>
      <c r="AG449" s="702"/>
      <c r="AH449" s="702"/>
      <c r="AI449" s="702"/>
      <c r="AJ449" s="700"/>
      <c r="AK449" s="700"/>
      <c r="AL449" s="703"/>
      <c r="AM449" s="623"/>
      <c r="AN449" s="699"/>
      <c r="AO449" s="700"/>
      <c r="AP449" s="700"/>
      <c r="AQ449" s="700"/>
      <c r="AR449" s="700"/>
      <c r="AS449" s="700"/>
      <c r="AT449" s="700"/>
      <c r="AU449" s="700"/>
      <c r="AV449" s="700"/>
      <c r="AW449" s="700"/>
      <c r="AX449" s="700"/>
      <c r="AY449" s="700"/>
      <c r="AZ449" s="700"/>
      <c r="BA449" s="700"/>
      <c r="BB449" s="700"/>
      <c r="BC449" s="700"/>
      <c r="BD449" s="700"/>
      <c r="BE449" s="700"/>
      <c r="BF449" s="701" t="s">
        <v>1060</v>
      </c>
      <c r="BG449" s="702"/>
      <c r="BH449" s="702"/>
      <c r="BI449" s="702"/>
      <c r="BJ449" s="702"/>
      <c r="BK449" s="702"/>
      <c r="BL449" s="702"/>
      <c r="BM449" s="702"/>
      <c r="BN449" s="700"/>
      <c r="BO449" s="700"/>
      <c r="BP449" s="701" t="s">
        <v>1061</v>
      </c>
      <c r="BQ449" s="702"/>
      <c r="BR449" s="702"/>
      <c r="BS449" s="702"/>
      <c r="BT449" s="702"/>
      <c r="BU449" s="702"/>
      <c r="BV449" s="702"/>
      <c r="BW449" s="700"/>
      <c r="BX449" s="700"/>
      <c r="BY449" s="703"/>
      <c r="BZ449" s="623"/>
      <c r="CA449" s="699"/>
      <c r="CB449" s="700"/>
      <c r="CC449" s="700"/>
      <c r="CD449" s="700"/>
      <c r="CE449" s="700"/>
      <c r="CF449" s="700"/>
      <c r="CG449" s="700"/>
      <c r="CH449" s="700"/>
      <c r="CI449" s="700"/>
      <c r="CJ449" s="700"/>
      <c r="CK449" s="700"/>
      <c r="CL449" s="700"/>
      <c r="CM449" s="700"/>
      <c r="CN449" s="700"/>
      <c r="CO449" s="700"/>
      <c r="CP449" s="700"/>
      <c r="CQ449" s="700"/>
      <c r="CR449" s="700"/>
      <c r="CS449" s="701" t="s">
        <v>1060</v>
      </c>
      <c r="CT449" s="702"/>
      <c r="CU449" s="702"/>
      <c r="CV449" s="702"/>
      <c r="CW449" s="702"/>
      <c r="CX449" s="702"/>
      <c r="CY449" s="702"/>
      <c r="CZ449" s="702"/>
      <c r="DA449" s="700"/>
      <c r="DB449" s="700"/>
      <c r="DC449" s="701" t="s">
        <v>1061</v>
      </c>
      <c r="DD449" s="702"/>
      <c r="DE449" s="702"/>
      <c r="DF449" s="702"/>
      <c r="DG449" s="702"/>
      <c r="DH449" s="702"/>
      <c r="DI449" s="702"/>
      <c r="DJ449" s="700"/>
      <c r="DK449" s="700"/>
      <c r="DL449" s="703"/>
      <c r="DM449" s="623"/>
      <c r="DN449" s="699"/>
      <c r="DO449" s="700"/>
      <c r="DP449" s="700"/>
      <c r="DQ449" s="700"/>
      <c r="DR449" s="700"/>
      <c r="DS449" s="700"/>
      <c r="DT449" s="700"/>
      <c r="DU449" s="700"/>
      <c r="DV449" s="700"/>
      <c r="DW449" s="700"/>
      <c r="DX449" s="700"/>
      <c r="DY449" s="700"/>
      <c r="DZ449" s="700"/>
      <c r="EA449" s="700"/>
      <c r="EB449" s="700"/>
      <c r="EC449" s="700"/>
      <c r="ED449" s="700"/>
      <c r="EE449" s="700"/>
      <c r="EF449" s="701" t="s">
        <v>1060</v>
      </c>
      <c r="EG449" s="702"/>
      <c r="EH449" s="702"/>
      <c r="EI449" s="702"/>
      <c r="EJ449" s="702"/>
      <c r="EK449" s="702"/>
      <c r="EL449" s="702"/>
      <c r="EM449" s="702"/>
      <c r="EN449" s="700"/>
      <c r="EO449" s="700"/>
      <c r="EP449" s="701" t="s">
        <v>1061</v>
      </c>
      <c r="EQ449" s="702"/>
      <c r="ER449" s="702"/>
      <c r="ES449" s="702"/>
      <c r="ET449" s="702"/>
      <c r="EU449" s="702"/>
      <c r="EV449" s="702"/>
      <c r="EW449" s="700"/>
      <c r="EX449" s="700"/>
      <c r="EY449" s="703"/>
    </row>
    <row r="450">
      <c r="A450" s="623"/>
      <c r="B450" s="623"/>
      <c r="C450" s="623"/>
      <c r="D450" s="623"/>
      <c r="E450" s="623"/>
      <c r="F450" s="623"/>
      <c r="G450" s="623"/>
      <c r="H450" s="623"/>
      <c r="I450" s="623"/>
      <c r="J450" s="623"/>
      <c r="K450" s="623"/>
      <c r="L450" s="623"/>
      <c r="M450" s="623"/>
      <c r="N450" s="623"/>
      <c r="O450" s="623"/>
      <c r="P450" s="623"/>
      <c r="Q450" s="623"/>
      <c r="R450" s="623"/>
      <c r="S450" s="704"/>
      <c r="T450" s="704"/>
      <c r="U450" s="704"/>
      <c r="V450" s="704"/>
      <c r="W450" s="704"/>
      <c r="X450" s="704"/>
      <c r="Y450" s="704"/>
      <c r="Z450" s="704"/>
      <c r="AA450" s="623"/>
      <c r="AB450" s="623"/>
      <c r="AC450" s="704"/>
      <c r="AD450" s="704"/>
      <c r="AE450" s="704"/>
      <c r="AF450" s="704"/>
      <c r="AG450" s="704"/>
      <c r="AH450" s="704"/>
      <c r="AI450" s="704"/>
      <c r="AJ450" s="623"/>
      <c r="AK450" s="623"/>
      <c r="AL450" s="623"/>
      <c r="AM450" s="623"/>
      <c r="AN450" s="623"/>
      <c r="AO450" s="623"/>
      <c r="AP450" s="623"/>
      <c r="AQ450" s="623"/>
      <c r="AR450" s="623"/>
      <c r="AS450" s="623"/>
      <c r="AT450" s="623"/>
      <c r="AU450" s="623"/>
      <c r="AV450" s="623"/>
      <c r="AW450" s="623"/>
      <c r="AX450" s="623"/>
      <c r="AY450" s="623"/>
      <c r="AZ450" s="623"/>
      <c r="BA450" s="623"/>
      <c r="BB450" s="623"/>
      <c r="BC450" s="623"/>
      <c r="BD450" s="623"/>
      <c r="BE450" s="623"/>
      <c r="BF450" s="704"/>
      <c r="BG450" s="704"/>
      <c r="BH450" s="704"/>
      <c r="BI450" s="704"/>
      <c r="BJ450" s="704"/>
      <c r="BK450" s="704"/>
      <c r="BL450" s="704"/>
      <c r="BM450" s="704"/>
      <c r="BN450" s="623"/>
      <c r="BO450" s="623"/>
      <c r="BP450" s="704"/>
      <c r="BQ450" s="704"/>
      <c r="BR450" s="704"/>
      <c r="BS450" s="704"/>
      <c r="BT450" s="704"/>
      <c r="BU450" s="704"/>
      <c r="BV450" s="704"/>
      <c r="BW450" s="623"/>
      <c r="BX450" s="623"/>
      <c r="BY450" s="623"/>
      <c r="BZ450" s="623"/>
      <c r="CA450" s="623"/>
      <c r="CB450" s="623"/>
      <c r="CC450" s="623"/>
      <c r="CD450" s="623"/>
      <c r="CE450" s="623"/>
      <c r="CF450" s="623"/>
      <c r="CG450" s="623"/>
      <c r="CH450" s="623"/>
      <c r="CI450" s="623"/>
      <c r="CJ450" s="623"/>
      <c r="CK450" s="623"/>
      <c r="CL450" s="623"/>
      <c r="CM450" s="623"/>
      <c r="CN450" s="623"/>
      <c r="CO450" s="623"/>
      <c r="CP450" s="623"/>
      <c r="CQ450" s="623"/>
      <c r="CR450" s="623"/>
      <c r="CS450" s="704"/>
      <c r="CT450" s="704"/>
      <c r="CU450" s="704"/>
      <c r="CV450" s="704"/>
      <c r="CW450" s="704"/>
      <c r="CX450" s="704"/>
      <c r="CY450" s="704"/>
      <c r="CZ450" s="704"/>
      <c r="DA450" s="623"/>
      <c r="DB450" s="623"/>
      <c r="DC450" s="704"/>
      <c r="DD450" s="704"/>
      <c r="DE450" s="704"/>
      <c r="DF450" s="704"/>
      <c r="DG450" s="704"/>
      <c r="DH450" s="704"/>
      <c r="DI450" s="704"/>
      <c r="DJ450" s="623"/>
      <c r="DK450" s="623"/>
      <c r="DL450" s="623"/>
      <c r="DM450" s="623"/>
      <c r="DN450" s="623"/>
      <c r="DO450" s="623"/>
      <c r="DP450" s="623"/>
      <c r="DQ450" s="623"/>
      <c r="DR450" s="623"/>
      <c r="DS450" s="623"/>
      <c r="DT450" s="623"/>
      <c r="DU450" s="623"/>
      <c r="DV450" s="623"/>
      <c r="DW450" s="623"/>
      <c r="DX450" s="623"/>
      <c r="DY450" s="623"/>
      <c r="DZ450" s="623"/>
      <c r="EA450" s="623"/>
      <c r="EB450" s="623"/>
      <c r="EC450" s="623"/>
      <c r="ED450" s="623"/>
      <c r="EE450" s="623"/>
      <c r="EF450" s="704"/>
      <c r="EG450" s="704"/>
      <c r="EH450" s="704"/>
      <c r="EI450" s="704"/>
      <c r="EJ450" s="704"/>
      <c r="EK450" s="704"/>
      <c r="EL450" s="704"/>
      <c r="EM450" s="704"/>
      <c r="EN450" s="623"/>
      <c r="EO450" s="623"/>
      <c r="EP450" s="704"/>
      <c r="EQ450" s="704"/>
      <c r="ER450" s="704"/>
      <c r="ES450" s="704"/>
      <c r="ET450" s="704"/>
      <c r="EU450" s="704"/>
      <c r="EV450" s="704"/>
      <c r="EW450" s="623"/>
      <c r="EX450" s="623"/>
      <c r="EY450" s="623"/>
    </row>
    <row r="451">
      <c r="A451" s="620"/>
      <c r="B451" s="621"/>
      <c r="C451" s="621"/>
      <c r="D451" s="621"/>
      <c r="E451" s="621"/>
      <c r="F451" s="621"/>
      <c r="G451" s="621"/>
      <c r="H451" s="621"/>
      <c r="I451" s="621"/>
      <c r="J451" s="621"/>
      <c r="K451" s="621"/>
      <c r="L451" s="621"/>
      <c r="M451" s="621"/>
      <c r="N451" s="621"/>
      <c r="O451" s="621"/>
      <c r="P451" s="621"/>
      <c r="Q451" s="621"/>
      <c r="R451" s="621"/>
      <c r="S451" s="621"/>
      <c r="T451" s="621"/>
      <c r="U451" s="621"/>
      <c r="V451" s="621"/>
      <c r="W451" s="621"/>
      <c r="X451" s="621"/>
      <c r="Y451" s="621"/>
      <c r="Z451" s="621"/>
      <c r="AA451" s="621"/>
      <c r="AB451" s="621"/>
      <c r="AC451" s="621"/>
      <c r="AD451" s="621"/>
      <c r="AE451" s="621"/>
      <c r="AF451" s="621"/>
      <c r="AG451" s="621"/>
      <c r="AH451" s="621"/>
      <c r="AI451" s="621"/>
      <c r="AJ451" s="621"/>
      <c r="AK451" s="621"/>
      <c r="AL451" s="622"/>
      <c r="AM451" s="623"/>
      <c r="AN451" s="620"/>
      <c r="AO451" s="621"/>
      <c r="AP451" s="621"/>
      <c r="AQ451" s="621"/>
      <c r="AR451" s="621"/>
      <c r="AS451" s="621"/>
      <c r="AT451" s="621"/>
      <c r="AU451" s="621"/>
      <c r="AV451" s="621"/>
      <c r="AW451" s="621"/>
      <c r="AX451" s="621"/>
      <c r="AY451" s="621"/>
      <c r="AZ451" s="621"/>
      <c r="BA451" s="621"/>
      <c r="BB451" s="621"/>
      <c r="BC451" s="621"/>
      <c r="BD451" s="621"/>
      <c r="BE451" s="621"/>
      <c r="BF451" s="621"/>
      <c r="BG451" s="621"/>
      <c r="BH451" s="621"/>
      <c r="BI451" s="621"/>
      <c r="BJ451" s="621"/>
      <c r="BK451" s="621"/>
      <c r="BL451" s="621"/>
      <c r="BM451" s="621"/>
      <c r="BN451" s="621"/>
      <c r="BO451" s="621"/>
      <c r="BP451" s="621"/>
      <c r="BQ451" s="621"/>
      <c r="BR451" s="621"/>
      <c r="BS451" s="621"/>
      <c r="BT451" s="621"/>
      <c r="BU451" s="621"/>
      <c r="BV451" s="621"/>
      <c r="BW451" s="621"/>
      <c r="BX451" s="621"/>
      <c r="BY451" s="622"/>
      <c r="BZ451" s="623"/>
      <c r="CA451" s="620"/>
      <c r="CB451" s="621"/>
      <c r="CC451" s="621"/>
      <c r="CD451" s="621"/>
      <c r="CE451" s="621"/>
      <c r="CF451" s="621"/>
      <c r="CG451" s="621"/>
      <c r="CH451" s="621"/>
      <c r="CI451" s="621"/>
      <c r="CJ451" s="621"/>
      <c r="CK451" s="621"/>
      <c r="CL451" s="621"/>
      <c r="CM451" s="621"/>
      <c r="CN451" s="621"/>
      <c r="CO451" s="621"/>
      <c r="CP451" s="621"/>
      <c r="CQ451" s="621"/>
      <c r="CR451" s="621"/>
      <c r="CS451" s="621"/>
      <c r="CT451" s="621"/>
      <c r="CU451" s="621"/>
      <c r="CV451" s="621"/>
      <c r="CW451" s="621"/>
      <c r="CX451" s="621"/>
      <c r="CY451" s="621"/>
      <c r="CZ451" s="621"/>
      <c r="DA451" s="621"/>
      <c r="DB451" s="621"/>
      <c r="DC451" s="621"/>
      <c r="DD451" s="621"/>
      <c r="DE451" s="621"/>
      <c r="DF451" s="621"/>
      <c r="DG451" s="621"/>
      <c r="DH451" s="621"/>
      <c r="DI451" s="621"/>
      <c r="DJ451" s="621"/>
      <c r="DK451" s="621"/>
      <c r="DL451" s="622"/>
      <c r="DM451" s="623"/>
      <c r="DN451" s="620"/>
      <c r="DO451" s="621"/>
      <c r="DP451" s="621"/>
      <c r="DQ451" s="621"/>
      <c r="DR451" s="621"/>
      <c r="DS451" s="621"/>
      <c r="DT451" s="621"/>
      <c r="DU451" s="621"/>
      <c r="DV451" s="621"/>
      <c r="DW451" s="621"/>
      <c r="DX451" s="621"/>
      <c r="DY451" s="621"/>
      <c r="DZ451" s="621"/>
      <c r="EA451" s="621"/>
      <c r="EB451" s="621"/>
      <c r="EC451" s="621"/>
      <c r="ED451" s="621"/>
      <c r="EE451" s="621"/>
      <c r="EF451" s="621"/>
      <c r="EG451" s="621"/>
      <c r="EH451" s="621"/>
      <c r="EI451" s="621"/>
      <c r="EJ451" s="621"/>
      <c r="EK451" s="621"/>
      <c r="EL451" s="621"/>
      <c r="EM451" s="621"/>
      <c r="EN451" s="621"/>
      <c r="EO451" s="621"/>
      <c r="EP451" s="621"/>
      <c r="EQ451" s="621"/>
      <c r="ER451" s="621"/>
      <c r="ES451" s="621"/>
      <c r="ET451" s="621"/>
      <c r="EU451" s="621"/>
      <c r="EV451" s="621"/>
      <c r="EW451" s="621"/>
      <c r="EX451" s="621"/>
      <c r="EY451" s="622"/>
    </row>
    <row r="452">
      <c r="A452" s="624"/>
      <c r="B452" s="625" t="s">
        <v>1003</v>
      </c>
      <c r="AL452" s="626"/>
      <c r="AM452" s="626"/>
      <c r="AN452" s="627"/>
      <c r="AO452" s="625" t="s">
        <v>1003</v>
      </c>
      <c r="BY452" s="626"/>
      <c r="BZ452" s="626"/>
      <c r="CA452" s="627"/>
      <c r="CB452" s="625" t="s">
        <v>1003</v>
      </c>
      <c r="DL452" s="626"/>
      <c r="DM452" s="626"/>
      <c r="DN452" s="627"/>
      <c r="DO452" s="625" t="s">
        <v>1003</v>
      </c>
      <c r="EY452" s="626"/>
    </row>
    <row r="453">
      <c r="A453" s="628"/>
      <c r="B453" s="629" t="s">
        <v>1004</v>
      </c>
      <c r="AL453" s="630"/>
      <c r="AM453" s="629"/>
      <c r="AN453" s="628"/>
      <c r="AO453" s="629" t="s">
        <v>1004</v>
      </c>
      <c r="BY453" s="630"/>
      <c r="BZ453" s="629"/>
      <c r="CA453" s="628"/>
      <c r="CB453" s="629" t="s">
        <v>1004</v>
      </c>
      <c r="DL453" s="630"/>
      <c r="DM453" s="629"/>
      <c r="DN453" s="628"/>
      <c r="DO453" s="629" t="s">
        <v>1004</v>
      </c>
      <c r="EY453" s="630"/>
    </row>
    <row r="454">
      <c r="A454" s="718"/>
      <c r="B454" s="719" t="s">
        <v>1063</v>
      </c>
      <c r="AL454" s="720"/>
      <c r="AM454" s="721"/>
      <c r="AN454" s="718"/>
      <c r="AO454" s="631" t="s">
        <v>1063</v>
      </c>
      <c r="BY454" s="720"/>
      <c r="BZ454" s="721"/>
      <c r="CA454" s="718"/>
      <c r="CB454" s="631" t="s">
        <v>1063</v>
      </c>
      <c r="DL454" s="720"/>
      <c r="DM454" s="721"/>
      <c r="DN454" s="718"/>
      <c r="DO454" s="631" t="s">
        <v>1063</v>
      </c>
      <c r="EY454" s="720"/>
    </row>
    <row r="455">
      <c r="A455" s="628"/>
      <c r="B455" s="633"/>
      <c r="C455" s="633"/>
      <c r="D455" s="633"/>
      <c r="E455" s="633"/>
      <c r="F455" s="633"/>
      <c r="G455" s="633"/>
      <c r="H455" s="633"/>
      <c r="I455" s="633"/>
      <c r="J455" s="633"/>
      <c r="K455" s="633"/>
      <c r="L455" s="633"/>
      <c r="M455" s="633"/>
      <c r="N455" s="633"/>
      <c r="O455" s="633"/>
      <c r="P455" s="633"/>
      <c r="Q455" s="633"/>
      <c r="R455" s="633"/>
      <c r="S455" s="633"/>
      <c r="T455" s="633"/>
      <c r="U455" s="633"/>
      <c r="V455" s="633"/>
      <c r="W455" s="633"/>
      <c r="X455" s="633"/>
      <c r="Y455" s="633"/>
      <c r="Z455" s="633"/>
      <c r="AA455" s="633"/>
      <c r="AB455" s="633"/>
      <c r="AC455" s="633"/>
      <c r="AD455" s="633"/>
      <c r="AE455" s="633"/>
      <c r="AF455" s="633"/>
      <c r="AG455" s="633"/>
      <c r="AH455" s="633"/>
      <c r="AI455" s="633"/>
      <c r="AJ455" s="633"/>
      <c r="AK455" s="633"/>
      <c r="AL455" s="632"/>
      <c r="AM455" s="631"/>
      <c r="AN455" s="628"/>
      <c r="AO455" s="633"/>
      <c r="AP455" s="633"/>
      <c r="AQ455" s="633"/>
      <c r="AR455" s="633"/>
      <c r="AS455" s="633"/>
      <c r="AT455" s="633"/>
      <c r="AU455" s="633"/>
      <c r="AV455" s="633"/>
      <c r="AW455" s="633"/>
      <c r="AX455" s="633"/>
      <c r="AY455" s="633"/>
      <c r="AZ455" s="633"/>
      <c r="BA455" s="633"/>
      <c r="BB455" s="633"/>
      <c r="BC455" s="633"/>
      <c r="BD455" s="633"/>
      <c r="BE455" s="633"/>
      <c r="BF455" s="633"/>
      <c r="BG455" s="633"/>
      <c r="BH455" s="633"/>
      <c r="BI455" s="633"/>
      <c r="BJ455" s="633"/>
      <c r="BK455" s="633"/>
      <c r="BL455" s="633"/>
      <c r="BM455" s="633"/>
      <c r="BN455" s="633"/>
      <c r="BO455" s="633"/>
      <c r="BP455" s="633"/>
      <c r="BQ455" s="633"/>
      <c r="BR455" s="633"/>
      <c r="BS455" s="633"/>
      <c r="BT455" s="633"/>
      <c r="BU455" s="633"/>
      <c r="BV455" s="633"/>
      <c r="BW455" s="633"/>
      <c r="BX455" s="633"/>
      <c r="BY455" s="632"/>
      <c r="BZ455" s="631"/>
      <c r="CA455" s="628"/>
      <c r="CB455" s="633"/>
      <c r="CC455" s="633"/>
      <c r="CD455" s="633"/>
      <c r="CE455" s="633"/>
      <c r="CF455" s="633"/>
      <c r="CG455" s="633"/>
      <c r="CH455" s="633"/>
      <c r="CI455" s="633"/>
      <c r="CJ455" s="633"/>
      <c r="CK455" s="633"/>
      <c r="CL455" s="633"/>
      <c r="CM455" s="633"/>
      <c r="CN455" s="633"/>
      <c r="CO455" s="633"/>
      <c r="CP455" s="633"/>
      <c r="CQ455" s="633"/>
      <c r="CR455" s="633"/>
      <c r="CS455" s="633"/>
      <c r="CT455" s="633"/>
      <c r="CU455" s="633"/>
      <c r="CV455" s="633"/>
      <c r="CW455" s="633"/>
      <c r="CX455" s="633"/>
      <c r="CY455" s="633"/>
      <c r="CZ455" s="633"/>
      <c r="DA455" s="633"/>
      <c r="DB455" s="633"/>
      <c r="DC455" s="633"/>
      <c r="DD455" s="633"/>
      <c r="DE455" s="633"/>
      <c r="DF455" s="633"/>
      <c r="DG455" s="633"/>
      <c r="DH455" s="633"/>
      <c r="DI455" s="633"/>
      <c r="DJ455" s="633"/>
      <c r="DK455" s="633"/>
      <c r="DL455" s="632"/>
      <c r="DM455" s="631"/>
      <c r="DN455" s="628"/>
      <c r="DO455" s="633"/>
      <c r="DP455" s="633"/>
      <c r="DQ455" s="633"/>
      <c r="DR455" s="633"/>
      <c r="DS455" s="633"/>
      <c r="DT455" s="633"/>
      <c r="DU455" s="633"/>
      <c r="DV455" s="633"/>
      <c r="DW455" s="633"/>
      <c r="DX455" s="633"/>
      <c r="DY455" s="633"/>
      <c r="DZ455" s="633"/>
      <c r="EA455" s="633"/>
      <c r="EB455" s="633"/>
      <c r="EC455" s="633"/>
      <c r="ED455" s="633"/>
      <c r="EE455" s="633"/>
      <c r="EF455" s="633"/>
      <c r="EG455" s="633"/>
      <c r="EH455" s="633"/>
      <c r="EI455" s="633"/>
      <c r="EJ455" s="633"/>
      <c r="EK455" s="633"/>
      <c r="EL455" s="633"/>
      <c r="EM455" s="633"/>
      <c r="EN455" s="633"/>
      <c r="EO455" s="633"/>
      <c r="EP455" s="633"/>
      <c r="EQ455" s="633"/>
      <c r="ER455" s="633"/>
      <c r="ES455" s="633"/>
      <c r="ET455" s="633"/>
      <c r="EU455" s="633"/>
      <c r="EV455" s="633"/>
      <c r="EW455" s="633"/>
      <c r="EX455" s="633"/>
      <c r="EY455" s="632"/>
    </row>
    <row r="456">
      <c r="A456" s="628"/>
      <c r="B456" s="634" t="s">
        <v>1006</v>
      </c>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2"/>
      <c r="AL456" s="635"/>
      <c r="AM456" s="636"/>
      <c r="AN456" s="628"/>
      <c r="AO456" s="634" t="s">
        <v>1006</v>
      </c>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2"/>
      <c r="BY456" s="635"/>
      <c r="BZ456" s="636"/>
      <c r="CA456" s="628"/>
      <c r="CB456" s="634" t="s">
        <v>1006</v>
      </c>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2"/>
      <c r="DL456" s="635"/>
      <c r="DM456" s="636"/>
      <c r="DN456" s="628"/>
      <c r="DO456" s="634" t="s">
        <v>1006</v>
      </c>
      <c r="DP456" s="11"/>
      <c r="DQ456" s="11"/>
      <c r="DR456" s="11"/>
      <c r="DS456" s="11"/>
      <c r="DT456" s="11"/>
      <c r="DU456" s="11"/>
      <c r="DV456" s="11"/>
      <c r="DW456" s="11"/>
      <c r="DX456" s="11"/>
      <c r="DY456" s="11"/>
      <c r="DZ456" s="11"/>
      <c r="EA456" s="11"/>
      <c r="EB456" s="11"/>
      <c r="EC456" s="11"/>
      <c r="ED456" s="11"/>
      <c r="EE456" s="11"/>
      <c r="EF456" s="11"/>
      <c r="EG456" s="11"/>
      <c r="EH456" s="11"/>
      <c r="EI456" s="11"/>
      <c r="EJ456" s="11"/>
      <c r="EK456" s="11"/>
      <c r="EL456" s="11"/>
      <c r="EM456" s="11"/>
      <c r="EN456" s="11"/>
      <c r="EO456" s="11"/>
      <c r="EP456" s="11"/>
      <c r="EQ456" s="11"/>
      <c r="ER456" s="11"/>
      <c r="ES456" s="11"/>
      <c r="ET456" s="11"/>
      <c r="EU456" s="11"/>
      <c r="EV456" s="11"/>
      <c r="EW456" s="11"/>
      <c r="EX456" s="12"/>
      <c r="EY456" s="635"/>
    </row>
    <row r="457">
      <c r="A457" s="628"/>
      <c r="B457" s="637" t="s">
        <v>43</v>
      </c>
      <c r="C457" s="12"/>
      <c r="D457" s="638" t="str">
        <f>'3A 2025-2026 REPORTE CALIFICACI'!E7</f>
        <v>2025-2026</v>
      </c>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6"/>
      <c r="AL457" s="639"/>
      <c r="AM457" s="640"/>
      <c r="AN457" s="628"/>
      <c r="AO457" s="637" t="s">
        <v>43</v>
      </c>
      <c r="AP457" s="12"/>
      <c r="AQ457" s="638" t="str">
        <f>'3A 2025-2026 REPORTE CALIFICACI'!E7</f>
        <v>2025-2026</v>
      </c>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6"/>
      <c r="BY457" s="639"/>
      <c r="BZ457" s="640"/>
      <c r="CA457" s="628"/>
      <c r="CB457" s="637" t="s">
        <v>43</v>
      </c>
      <c r="CC457" s="12"/>
      <c r="CD457" s="638" t="str">
        <f>'3A 2025-2026 REPORTE CALIFICACI'!E7</f>
        <v>2025-2026</v>
      </c>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c r="DF457" s="15"/>
      <c r="DG457" s="15"/>
      <c r="DH457" s="15"/>
      <c r="DI457" s="15"/>
      <c r="DJ457" s="15"/>
      <c r="DK457" s="16"/>
      <c r="DL457" s="639"/>
      <c r="DM457" s="640"/>
      <c r="DN457" s="628"/>
      <c r="DO457" s="637" t="s">
        <v>43</v>
      </c>
      <c r="DP457" s="12"/>
      <c r="DQ457" s="638" t="str">
        <f>'3A 2025-2026 REPORTE CALIFICACI'!E7</f>
        <v>2025-2026</v>
      </c>
      <c r="DR457" s="15"/>
      <c r="DS457" s="15"/>
      <c r="DT457" s="15"/>
      <c r="DU457" s="15"/>
      <c r="DV457" s="15"/>
      <c r="DW457" s="15"/>
      <c r="DX457" s="15"/>
      <c r="DY457" s="15"/>
      <c r="DZ457" s="15"/>
      <c r="EA457" s="15"/>
      <c r="EB457" s="15"/>
      <c r="EC457" s="15"/>
      <c r="ED457" s="15"/>
      <c r="EE457" s="15"/>
      <c r="EF457" s="15"/>
      <c r="EG457" s="15"/>
      <c r="EH457" s="15"/>
      <c r="EI457" s="15"/>
      <c r="EJ457" s="15"/>
      <c r="EK457" s="15"/>
      <c r="EL457" s="15"/>
      <c r="EM457" s="15"/>
      <c r="EN457" s="15"/>
      <c r="EO457" s="15"/>
      <c r="EP457" s="15"/>
      <c r="EQ457" s="15"/>
      <c r="ER457" s="15"/>
      <c r="ES457" s="15"/>
      <c r="ET457" s="15"/>
      <c r="EU457" s="15"/>
      <c r="EV457" s="15"/>
      <c r="EW457" s="15"/>
      <c r="EX457" s="16"/>
      <c r="EY457" s="639"/>
    </row>
    <row r="458">
      <c r="A458" s="628"/>
      <c r="B458" s="641" t="s">
        <v>1007</v>
      </c>
      <c r="C458" s="12"/>
      <c r="D458" s="638" t="str">
        <f>'3A 2025-2026 REPORTE CALIFICACI'!D47</f>
        <v>Melani  Taveras Bautista</v>
      </c>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6"/>
      <c r="AL458" s="639"/>
      <c r="AM458" s="640"/>
      <c r="AN458" s="628"/>
      <c r="AO458" s="641" t="s">
        <v>1007</v>
      </c>
      <c r="AP458" s="12"/>
      <c r="AQ458" s="638" t="str">
        <f>'3A 2025-2026 REPORTE CALIFICACI'!D48</f>
        <v>Arianny  Tejada Guzmán</v>
      </c>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6"/>
      <c r="BY458" s="639"/>
      <c r="BZ458" s="640"/>
      <c r="CA458" s="628"/>
      <c r="CB458" s="641" t="s">
        <v>1007</v>
      </c>
      <c r="CC458" s="12"/>
      <c r="CD458" s="638" t="str">
        <f>'3A 2025-2026 REPORTE CALIFICACI'!D49</f>
        <v>Jeilyn Aliah Tejada</v>
      </c>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c r="DF458" s="15"/>
      <c r="DG458" s="15"/>
      <c r="DH458" s="15"/>
      <c r="DI458" s="15"/>
      <c r="DJ458" s="15"/>
      <c r="DK458" s="16"/>
      <c r="DL458" s="639"/>
      <c r="DM458" s="640"/>
      <c r="DN458" s="628"/>
      <c r="DO458" s="641" t="s">
        <v>1007</v>
      </c>
      <c r="DP458" s="12"/>
      <c r="DQ458" s="638" t="str">
        <f>'3A 2025-2026 REPORTE CALIFICACI'!D50</f>
        <v>Rosenny  Ureña Arias</v>
      </c>
      <c r="DR458" s="15"/>
      <c r="DS458" s="15"/>
      <c r="DT458" s="15"/>
      <c r="DU458" s="15"/>
      <c r="DV458" s="15"/>
      <c r="DW458" s="15"/>
      <c r="DX458" s="15"/>
      <c r="DY458" s="15"/>
      <c r="DZ458" s="15"/>
      <c r="EA458" s="15"/>
      <c r="EB458" s="15"/>
      <c r="EC458" s="15"/>
      <c r="ED458" s="15"/>
      <c r="EE458" s="15"/>
      <c r="EF458" s="15"/>
      <c r="EG458" s="15"/>
      <c r="EH458" s="15"/>
      <c r="EI458" s="15"/>
      <c r="EJ458" s="15"/>
      <c r="EK458" s="15"/>
      <c r="EL458" s="15"/>
      <c r="EM458" s="15"/>
      <c r="EN458" s="15"/>
      <c r="EO458" s="15"/>
      <c r="EP458" s="15"/>
      <c r="EQ458" s="15"/>
      <c r="ER458" s="15"/>
      <c r="ES458" s="15"/>
      <c r="ET458" s="15"/>
      <c r="EU458" s="15"/>
      <c r="EV458" s="15"/>
      <c r="EW458" s="15"/>
      <c r="EX458" s="16"/>
      <c r="EY458" s="639"/>
    </row>
    <row r="459">
      <c r="A459" s="628"/>
      <c r="B459" s="641" t="s">
        <v>1008</v>
      </c>
      <c r="C459" s="12"/>
      <c r="D459" s="638">
        <f>'3A 2025-2026 REPORTE CALIFICACI'!A47</f>
        <v>37</v>
      </c>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6"/>
      <c r="AL459" s="639"/>
      <c r="AM459" s="640"/>
      <c r="AN459" s="628"/>
      <c r="AO459" s="641" t="s">
        <v>1008</v>
      </c>
      <c r="AP459" s="12"/>
      <c r="AQ459" s="638">
        <f>'3A 2025-2026 REPORTE CALIFICACI'!A48</f>
        <v>38</v>
      </c>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6"/>
      <c r="BY459" s="639"/>
      <c r="BZ459" s="640"/>
      <c r="CA459" s="628"/>
      <c r="CB459" s="641" t="s">
        <v>1008</v>
      </c>
      <c r="CC459" s="12"/>
      <c r="CD459" s="638">
        <f>'3A 2025-2026 REPORTE CALIFICACI'!A49</f>
        <v>39</v>
      </c>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c r="DF459" s="15"/>
      <c r="DG459" s="15"/>
      <c r="DH459" s="15"/>
      <c r="DI459" s="15"/>
      <c r="DJ459" s="15"/>
      <c r="DK459" s="16"/>
      <c r="DL459" s="639"/>
      <c r="DM459" s="640"/>
      <c r="DN459" s="628"/>
      <c r="DO459" s="641" t="s">
        <v>1008</v>
      </c>
      <c r="DP459" s="12"/>
      <c r="DQ459" s="638">
        <f>'3A 2025-2026 REPORTE CALIFICACI'!A50</f>
        <v>40</v>
      </c>
      <c r="DR459" s="15"/>
      <c r="DS459" s="15"/>
      <c r="DT459" s="15"/>
      <c r="DU459" s="15"/>
      <c r="DV459" s="15"/>
      <c r="DW459" s="15"/>
      <c r="DX459" s="15"/>
      <c r="DY459" s="15"/>
      <c r="DZ459" s="15"/>
      <c r="EA459" s="15"/>
      <c r="EB459" s="15"/>
      <c r="EC459" s="15"/>
      <c r="ED459" s="15"/>
      <c r="EE459" s="15"/>
      <c r="EF459" s="15"/>
      <c r="EG459" s="15"/>
      <c r="EH459" s="15"/>
      <c r="EI459" s="15"/>
      <c r="EJ459" s="15"/>
      <c r="EK459" s="15"/>
      <c r="EL459" s="15"/>
      <c r="EM459" s="15"/>
      <c r="EN459" s="15"/>
      <c r="EO459" s="15"/>
      <c r="EP459" s="15"/>
      <c r="EQ459" s="15"/>
      <c r="ER459" s="15"/>
      <c r="ES459" s="15"/>
      <c r="ET459" s="15"/>
      <c r="EU459" s="15"/>
      <c r="EV459" s="15"/>
      <c r="EW459" s="15"/>
      <c r="EX459" s="16"/>
      <c r="EY459" s="639"/>
    </row>
    <row r="460">
      <c r="A460" s="628"/>
      <c r="B460" s="641" t="s">
        <v>1009</v>
      </c>
      <c r="C460" s="12"/>
      <c r="D460" s="638">
        <f>'3A 2025-2026 REPORTE CALIFICACI'!C47</f>
        <v>32590071</v>
      </c>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6"/>
      <c r="AL460" s="639"/>
      <c r="AM460" s="640"/>
      <c r="AN460" s="628"/>
      <c r="AO460" s="641" t="s">
        <v>1009</v>
      </c>
      <c r="AP460" s="12"/>
      <c r="AQ460" s="638">
        <f>'3A 2025-2026 REPORTE CALIFICACI'!C48</f>
        <v>32790609</v>
      </c>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6"/>
      <c r="BY460" s="639"/>
      <c r="BZ460" s="640"/>
      <c r="CA460" s="628"/>
      <c r="CB460" s="641" t="s">
        <v>1009</v>
      </c>
      <c r="CC460" s="12"/>
      <c r="CD460" s="638">
        <f>'3A 2025-2026 REPORTE CALIFICACI'!C49</f>
        <v>6758894</v>
      </c>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c r="DF460" s="15"/>
      <c r="DG460" s="15"/>
      <c r="DH460" s="15"/>
      <c r="DI460" s="15"/>
      <c r="DJ460" s="15"/>
      <c r="DK460" s="16"/>
      <c r="DL460" s="639"/>
      <c r="DM460" s="640"/>
      <c r="DN460" s="628"/>
      <c r="DO460" s="641" t="s">
        <v>1009</v>
      </c>
      <c r="DP460" s="12"/>
      <c r="DQ460" s="638">
        <f>'3A 2025-2026 REPORTE CALIFICACI'!C50</f>
        <v>32718082</v>
      </c>
      <c r="DR460" s="15"/>
      <c r="DS460" s="15"/>
      <c r="DT460" s="15"/>
      <c r="DU460" s="15"/>
      <c r="DV460" s="15"/>
      <c r="DW460" s="15"/>
      <c r="DX460" s="15"/>
      <c r="DY460" s="15"/>
      <c r="DZ460" s="15"/>
      <c r="EA460" s="15"/>
      <c r="EB460" s="15"/>
      <c r="EC460" s="15"/>
      <c r="ED460" s="15"/>
      <c r="EE460" s="15"/>
      <c r="EF460" s="15"/>
      <c r="EG460" s="15"/>
      <c r="EH460" s="15"/>
      <c r="EI460" s="15"/>
      <c r="EJ460" s="15"/>
      <c r="EK460" s="15"/>
      <c r="EL460" s="15"/>
      <c r="EM460" s="15"/>
      <c r="EN460" s="15"/>
      <c r="EO460" s="15"/>
      <c r="EP460" s="15"/>
      <c r="EQ460" s="15"/>
      <c r="ER460" s="15"/>
      <c r="ES460" s="15"/>
      <c r="ET460" s="15"/>
      <c r="EU460" s="15"/>
      <c r="EV460" s="15"/>
      <c r="EW460" s="15"/>
      <c r="EX460" s="16"/>
      <c r="EY460" s="639"/>
    </row>
    <row r="461">
      <c r="A461" s="628"/>
      <c r="B461" s="641" t="s">
        <v>1010</v>
      </c>
      <c r="C461" s="12"/>
      <c r="D461" s="638" t="str">
        <f>'3A 2025-2026 REPORTE CALIFICACI'!D5</f>
        <v>3A</v>
      </c>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6"/>
      <c r="AL461" s="639"/>
      <c r="AM461" s="640"/>
      <c r="AN461" s="628"/>
      <c r="AO461" s="641" t="s">
        <v>1010</v>
      </c>
      <c r="AP461" s="12"/>
      <c r="AQ461" s="638" t="str">
        <f>'3A 2025-2026 REPORTE CALIFICACI'!D5</f>
        <v>3A</v>
      </c>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6"/>
      <c r="BY461" s="639"/>
      <c r="BZ461" s="640"/>
      <c r="CA461" s="628"/>
      <c r="CB461" s="641" t="s">
        <v>1010</v>
      </c>
      <c r="CC461" s="12"/>
      <c r="CD461" s="638" t="str">
        <f>'3A 2025-2026 REPORTE CALIFICACI'!D5</f>
        <v>3A</v>
      </c>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c r="DF461" s="15"/>
      <c r="DG461" s="15"/>
      <c r="DH461" s="15"/>
      <c r="DI461" s="15"/>
      <c r="DJ461" s="15"/>
      <c r="DK461" s="16"/>
      <c r="DL461" s="639"/>
      <c r="DM461" s="640"/>
      <c r="DN461" s="628"/>
      <c r="DO461" s="641" t="s">
        <v>1010</v>
      </c>
      <c r="DP461" s="12"/>
      <c r="DQ461" s="638" t="str">
        <f>'3A 2025-2026 REPORTE CALIFICACI'!D5</f>
        <v>3A</v>
      </c>
      <c r="DR461" s="15"/>
      <c r="DS461" s="15"/>
      <c r="DT461" s="15"/>
      <c r="DU461" s="15"/>
      <c r="DV461" s="15"/>
      <c r="DW461" s="15"/>
      <c r="DX461" s="15"/>
      <c r="DY461" s="15"/>
      <c r="DZ461" s="15"/>
      <c r="EA461" s="15"/>
      <c r="EB461" s="15"/>
      <c r="EC461" s="15"/>
      <c r="ED461" s="15"/>
      <c r="EE461" s="15"/>
      <c r="EF461" s="15"/>
      <c r="EG461" s="15"/>
      <c r="EH461" s="15"/>
      <c r="EI461" s="15"/>
      <c r="EJ461" s="15"/>
      <c r="EK461" s="15"/>
      <c r="EL461" s="15"/>
      <c r="EM461" s="15"/>
      <c r="EN461" s="15"/>
      <c r="EO461" s="15"/>
      <c r="EP461" s="15"/>
      <c r="EQ461" s="15"/>
      <c r="ER461" s="15"/>
      <c r="ES461" s="15"/>
      <c r="ET461" s="15"/>
      <c r="EU461" s="15"/>
      <c r="EV461" s="15"/>
      <c r="EW461" s="15"/>
      <c r="EX461" s="16"/>
      <c r="EY461" s="639"/>
    </row>
    <row r="462">
      <c r="A462" s="628"/>
      <c r="B462" s="642" t="s">
        <v>977</v>
      </c>
      <c r="C462" s="12"/>
      <c r="D462" s="638" t="str">
        <f>'3A 2025-2026 REPORTE CALIFICACI'!E6</f>
        <v>MAYELIN GARCIA</v>
      </c>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6"/>
      <c r="AL462" s="639"/>
      <c r="AM462" s="640"/>
      <c r="AN462" s="628"/>
      <c r="AO462" s="642" t="s">
        <v>977</v>
      </c>
      <c r="AP462" s="12"/>
      <c r="AQ462" s="638" t="str">
        <f>'3A 2025-2026 REPORTE CALIFICACI'!E6</f>
        <v>MAYELIN GARCIA</v>
      </c>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6"/>
      <c r="BY462" s="639"/>
      <c r="BZ462" s="640"/>
      <c r="CA462" s="628"/>
      <c r="CB462" s="642" t="s">
        <v>977</v>
      </c>
      <c r="CC462" s="12"/>
      <c r="CD462" s="638" t="str">
        <f>'3A 2025-2026 REPORTE CALIFICACI'!E6</f>
        <v>MAYELIN GARCIA</v>
      </c>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c r="DF462" s="15"/>
      <c r="DG462" s="15"/>
      <c r="DH462" s="15"/>
      <c r="DI462" s="15"/>
      <c r="DJ462" s="15"/>
      <c r="DK462" s="16"/>
      <c r="DL462" s="639"/>
      <c r="DM462" s="640"/>
      <c r="DN462" s="628"/>
      <c r="DO462" s="642" t="s">
        <v>977</v>
      </c>
      <c r="DP462" s="12"/>
      <c r="DQ462" s="638" t="str">
        <f>'3A 2025-2026 REPORTE CALIFICACI'!E6</f>
        <v>MAYELIN GARCIA</v>
      </c>
      <c r="DR462" s="15"/>
      <c r="DS462" s="15"/>
      <c r="DT462" s="15"/>
      <c r="DU462" s="15"/>
      <c r="DV462" s="15"/>
      <c r="DW462" s="15"/>
      <c r="DX462" s="15"/>
      <c r="DY462" s="15"/>
      <c r="DZ462" s="15"/>
      <c r="EA462" s="15"/>
      <c r="EB462" s="15"/>
      <c r="EC462" s="15"/>
      <c r="ED462" s="15"/>
      <c r="EE462" s="15"/>
      <c r="EF462" s="15"/>
      <c r="EG462" s="15"/>
      <c r="EH462" s="15"/>
      <c r="EI462" s="15"/>
      <c r="EJ462" s="15"/>
      <c r="EK462" s="15"/>
      <c r="EL462" s="15"/>
      <c r="EM462" s="15"/>
      <c r="EN462" s="15"/>
      <c r="EO462" s="15"/>
      <c r="EP462" s="15"/>
      <c r="EQ462" s="15"/>
      <c r="ER462" s="15"/>
      <c r="ES462" s="15"/>
      <c r="ET462" s="15"/>
      <c r="EU462" s="15"/>
      <c r="EV462" s="15"/>
      <c r="EW462" s="15"/>
      <c r="EX462" s="16"/>
      <c r="EY462" s="639"/>
    </row>
    <row r="463">
      <c r="A463" s="628"/>
      <c r="B463" s="643"/>
      <c r="C463" s="643"/>
      <c r="D463" s="643"/>
      <c r="E463" s="643"/>
      <c r="F463" s="643"/>
      <c r="G463" s="643"/>
      <c r="H463" s="643"/>
      <c r="I463" s="643"/>
      <c r="J463" s="643"/>
      <c r="K463" s="643"/>
      <c r="L463" s="643"/>
      <c r="M463" s="643"/>
      <c r="N463" s="643"/>
      <c r="O463" s="643"/>
      <c r="P463" s="643"/>
      <c r="Q463" s="643"/>
      <c r="R463" s="643"/>
      <c r="S463" s="643"/>
      <c r="T463" s="643"/>
      <c r="U463" s="643"/>
      <c r="V463" s="643"/>
      <c r="W463" s="643"/>
      <c r="X463" s="643"/>
      <c r="Y463" s="643"/>
      <c r="Z463" s="643"/>
      <c r="AA463" s="643"/>
      <c r="AB463" s="643"/>
      <c r="AC463" s="643"/>
      <c r="AD463" s="643"/>
      <c r="AE463" s="643"/>
      <c r="AF463" s="643"/>
      <c r="AG463" s="643"/>
      <c r="AH463" s="643"/>
      <c r="AI463" s="643"/>
      <c r="AJ463" s="643"/>
      <c r="AK463" s="643"/>
      <c r="AL463" s="644"/>
      <c r="AM463" s="643"/>
      <c r="AN463" s="628"/>
      <c r="AO463" s="643"/>
      <c r="AP463" s="643"/>
      <c r="AQ463" s="643"/>
      <c r="AR463" s="643"/>
      <c r="AS463" s="643"/>
      <c r="AT463" s="643"/>
      <c r="AU463" s="643"/>
      <c r="AV463" s="643"/>
      <c r="AW463" s="643"/>
      <c r="AX463" s="643"/>
      <c r="AY463" s="643"/>
      <c r="AZ463" s="643"/>
      <c r="BA463" s="643"/>
      <c r="BB463" s="643"/>
      <c r="BC463" s="643"/>
      <c r="BD463" s="643"/>
      <c r="BE463" s="643"/>
      <c r="BF463" s="643"/>
      <c r="BG463" s="643"/>
      <c r="BH463" s="643"/>
      <c r="BI463" s="643"/>
      <c r="BJ463" s="643"/>
      <c r="BK463" s="643"/>
      <c r="BL463" s="643"/>
      <c r="BM463" s="643"/>
      <c r="BN463" s="643"/>
      <c r="BO463" s="643"/>
      <c r="BP463" s="643"/>
      <c r="BQ463" s="643"/>
      <c r="BR463" s="643"/>
      <c r="BS463" s="643"/>
      <c r="BT463" s="643"/>
      <c r="BU463" s="643"/>
      <c r="BV463" s="643"/>
      <c r="BW463" s="643"/>
      <c r="BX463" s="643"/>
      <c r="BY463" s="644"/>
      <c r="BZ463" s="643"/>
      <c r="CA463" s="628"/>
      <c r="CB463" s="643"/>
      <c r="CC463" s="643"/>
      <c r="CD463" s="643"/>
      <c r="CE463" s="643"/>
      <c r="CF463" s="643"/>
      <c r="CG463" s="643"/>
      <c r="CH463" s="643"/>
      <c r="CI463" s="643"/>
      <c r="CJ463" s="643"/>
      <c r="CK463" s="643"/>
      <c r="CL463" s="643"/>
      <c r="CM463" s="643"/>
      <c r="CN463" s="643"/>
      <c r="CO463" s="643"/>
      <c r="CP463" s="643"/>
      <c r="CQ463" s="643"/>
      <c r="CR463" s="643"/>
      <c r="CS463" s="643"/>
      <c r="CT463" s="643"/>
      <c r="CU463" s="643"/>
      <c r="CV463" s="643"/>
      <c r="CW463" s="643"/>
      <c r="CX463" s="643"/>
      <c r="CY463" s="643"/>
      <c r="CZ463" s="643"/>
      <c r="DA463" s="643"/>
      <c r="DB463" s="643"/>
      <c r="DC463" s="643"/>
      <c r="DD463" s="643"/>
      <c r="DE463" s="643"/>
      <c r="DF463" s="643"/>
      <c r="DG463" s="643"/>
      <c r="DH463" s="643"/>
      <c r="DI463" s="643"/>
      <c r="DJ463" s="643"/>
      <c r="DK463" s="643"/>
      <c r="DL463" s="644"/>
      <c r="DM463" s="643"/>
      <c r="DN463" s="628"/>
      <c r="DO463" s="643"/>
      <c r="DP463" s="643"/>
      <c r="DQ463" s="643"/>
      <c r="DR463" s="643"/>
      <c r="DS463" s="643"/>
      <c r="DT463" s="643"/>
      <c r="DU463" s="643"/>
      <c r="DV463" s="643"/>
      <c r="DW463" s="643"/>
      <c r="DX463" s="643"/>
      <c r="DY463" s="643"/>
      <c r="DZ463" s="643"/>
      <c r="EA463" s="643"/>
      <c r="EB463" s="643"/>
      <c r="EC463" s="643"/>
      <c r="ED463" s="643"/>
      <c r="EE463" s="643"/>
      <c r="EF463" s="643"/>
      <c r="EG463" s="643"/>
      <c r="EH463" s="643"/>
      <c r="EI463" s="643"/>
      <c r="EJ463" s="643"/>
      <c r="EK463" s="643"/>
      <c r="EL463" s="643"/>
      <c r="EM463" s="643"/>
      <c r="EN463" s="643"/>
      <c r="EO463" s="643"/>
      <c r="EP463" s="643"/>
      <c r="EQ463" s="643"/>
      <c r="ER463" s="643"/>
      <c r="ES463" s="643"/>
      <c r="ET463" s="643"/>
      <c r="EU463" s="643"/>
      <c r="EV463" s="643"/>
      <c r="EW463" s="643"/>
      <c r="EX463" s="643"/>
      <c r="EY463" s="644"/>
    </row>
    <row r="464">
      <c r="A464" s="628"/>
      <c r="B464" s="643"/>
      <c r="C464" s="643"/>
      <c r="D464" s="643"/>
      <c r="E464" s="643"/>
      <c r="F464" s="643"/>
      <c r="G464" s="643"/>
      <c r="H464" s="643"/>
      <c r="I464" s="643"/>
      <c r="J464" s="643"/>
      <c r="K464" s="643"/>
      <c r="L464" s="643"/>
      <c r="M464" s="643"/>
      <c r="N464" s="643"/>
      <c r="O464" s="643"/>
      <c r="P464" s="643"/>
      <c r="Q464" s="643"/>
      <c r="R464" s="643"/>
      <c r="S464" s="643"/>
      <c r="T464" s="643"/>
      <c r="U464" s="643"/>
      <c r="V464" s="643"/>
      <c r="W464" s="643"/>
      <c r="X464" s="643"/>
      <c r="Y464" s="643"/>
      <c r="Z464" s="643"/>
      <c r="AA464" s="643"/>
      <c r="AB464" s="643"/>
      <c r="AC464" s="643"/>
      <c r="AD464" s="643"/>
      <c r="AE464" s="643"/>
      <c r="AF464" s="643"/>
      <c r="AG464" s="643"/>
      <c r="AH464" s="643"/>
      <c r="AI464" s="643"/>
      <c r="AJ464" s="643"/>
      <c r="AK464" s="643"/>
      <c r="AL464" s="644"/>
      <c r="AM464" s="643"/>
      <c r="AN464" s="628"/>
      <c r="AO464" s="643"/>
      <c r="AP464" s="643"/>
      <c r="AQ464" s="643"/>
      <c r="AR464" s="643"/>
      <c r="AS464" s="643"/>
      <c r="AT464" s="643"/>
      <c r="AU464" s="643"/>
      <c r="AV464" s="643"/>
      <c r="AW464" s="643"/>
      <c r="AX464" s="643"/>
      <c r="AY464" s="643"/>
      <c r="AZ464" s="643"/>
      <c r="BA464" s="643"/>
      <c r="BB464" s="643"/>
      <c r="BC464" s="643"/>
      <c r="BD464" s="643"/>
      <c r="BE464" s="643"/>
      <c r="BF464" s="643"/>
      <c r="BG464" s="643"/>
      <c r="BH464" s="643"/>
      <c r="BI464" s="643"/>
      <c r="BJ464" s="643"/>
      <c r="BK464" s="643"/>
      <c r="BL464" s="643"/>
      <c r="BM464" s="643"/>
      <c r="BN464" s="643"/>
      <c r="BO464" s="643"/>
      <c r="BP464" s="643"/>
      <c r="BQ464" s="643"/>
      <c r="BR464" s="643"/>
      <c r="BS464" s="643"/>
      <c r="BT464" s="643"/>
      <c r="BU464" s="643"/>
      <c r="BV464" s="643"/>
      <c r="BW464" s="643"/>
      <c r="BX464" s="643"/>
      <c r="BY464" s="644"/>
      <c r="BZ464" s="643"/>
      <c r="CA464" s="628"/>
      <c r="CB464" s="643"/>
      <c r="CC464" s="643"/>
      <c r="CD464" s="643"/>
      <c r="CE464" s="643"/>
      <c r="CF464" s="643"/>
      <c r="CG464" s="643"/>
      <c r="CH464" s="643"/>
      <c r="CI464" s="643"/>
      <c r="CJ464" s="643"/>
      <c r="CK464" s="643"/>
      <c r="CL464" s="643"/>
      <c r="CM464" s="643"/>
      <c r="CN464" s="643"/>
      <c r="CO464" s="643"/>
      <c r="CP464" s="643"/>
      <c r="CQ464" s="643"/>
      <c r="CR464" s="643"/>
      <c r="CS464" s="643"/>
      <c r="CT464" s="643"/>
      <c r="CU464" s="643"/>
      <c r="CV464" s="643"/>
      <c r="CW464" s="643"/>
      <c r="CX464" s="643"/>
      <c r="CY464" s="643"/>
      <c r="CZ464" s="643"/>
      <c r="DA464" s="643"/>
      <c r="DB464" s="643"/>
      <c r="DC464" s="643"/>
      <c r="DD464" s="643"/>
      <c r="DE464" s="643"/>
      <c r="DF464" s="643"/>
      <c r="DG464" s="643"/>
      <c r="DH464" s="643"/>
      <c r="DI464" s="643"/>
      <c r="DJ464" s="643"/>
      <c r="DK464" s="643"/>
      <c r="DL464" s="644"/>
      <c r="DM464" s="643"/>
      <c r="DN464" s="628"/>
      <c r="DO464" s="643"/>
      <c r="DP464" s="643"/>
      <c r="DQ464" s="643"/>
      <c r="DR464" s="643"/>
      <c r="DS464" s="643"/>
      <c r="DT464" s="643"/>
      <c r="DU464" s="643"/>
      <c r="DV464" s="643"/>
      <c r="DW464" s="643"/>
      <c r="DX464" s="643"/>
      <c r="DY464" s="643"/>
      <c r="DZ464" s="643"/>
      <c r="EA464" s="643"/>
      <c r="EB464" s="643"/>
      <c r="EC464" s="643"/>
      <c r="ED464" s="643"/>
      <c r="EE464" s="643"/>
      <c r="EF464" s="643"/>
      <c r="EG464" s="643"/>
      <c r="EH464" s="643"/>
      <c r="EI464" s="643"/>
      <c r="EJ464" s="643"/>
      <c r="EK464" s="643"/>
      <c r="EL464" s="643"/>
      <c r="EM464" s="643"/>
      <c r="EN464" s="643"/>
      <c r="EO464" s="643"/>
      <c r="EP464" s="643"/>
      <c r="EQ464" s="643"/>
      <c r="ER464" s="643"/>
      <c r="ES464" s="643"/>
      <c r="ET464" s="643"/>
      <c r="EU464" s="643"/>
      <c r="EV464" s="643"/>
      <c r="EW464" s="643"/>
      <c r="EX464" s="643"/>
      <c r="EY464" s="644"/>
    </row>
    <row r="465">
      <c r="A465" s="645"/>
      <c r="B465" s="646" t="s">
        <v>1011</v>
      </c>
      <c r="C465" s="16"/>
      <c r="D465" s="646" t="s">
        <v>981</v>
      </c>
      <c r="E465" s="15"/>
      <c r="F465" s="15"/>
      <c r="G465" s="16"/>
      <c r="H465" s="646" t="s">
        <v>1012</v>
      </c>
      <c r="I465" s="15"/>
      <c r="J465" s="15"/>
      <c r="K465" s="16"/>
      <c r="L465" s="646" t="s">
        <v>983</v>
      </c>
      <c r="M465" s="15"/>
      <c r="N465" s="15"/>
      <c r="O465" s="16"/>
      <c r="P465" s="646" t="s">
        <v>984</v>
      </c>
      <c r="Q465" s="15"/>
      <c r="R465" s="15"/>
      <c r="S465" s="16"/>
      <c r="T465" s="647" t="s">
        <v>985</v>
      </c>
      <c r="U465" s="15"/>
      <c r="V465" s="15"/>
      <c r="W465" s="16"/>
      <c r="X465" s="648" t="s">
        <v>986</v>
      </c>
      <c r="Y465" s="648" t="s">
        <v>652</v>
      </c>
      <c r="Z465" s="646" t="s">
        <v>987</v>
      </c>
      <c r="AA465" s="15"/>
      <c r="AB465" s="15"/>
      <c r="AC465" s="16"/>
      <c r="AD465" s="646" t="s">
        <v>988</v>
      </c>
      <c r="AE465" s="15"/>
      <c r="AF465" s="15"/>
      <c r="AG465" s="16"/>
      <c r="AH465" s="646" t="s">
        <v>989</v>
      </c>
      <c r="AI465" s="16"/>
      <c r="AJ465" s="646" t="s">
        <v>656</v>
      </c>
      <c r="AK465" s="16"/>
      <c r="AL465" s="649"/>
      <c r="AM465" s="650"/>
      <c r="AN465" s="645"/>
      <c r="AO465" s="646" t="s">
        <v>1011</v>
      </c>
      <c r="AP465" s="16"/>
      <c r="AQ465" s="646" t="s">
        <v>981</v>
      </c>
      <c r="AR465" s="15"/>
      <c r="AS465" s="15"/>
      <c r="AT465" s="16"/>
      <c r="AU465" s="646" t="s">
        <v>1012</v>
      </c>
      <c r="AV465" s="15"/>
      <c r="AW465" s="15"/>
      <c r="AX465" s="16"/>
      <c r="AY465" s="646" t="s">
        <v>983</v>
      </c>
      <c r="AZ465" s="15"/>
      <c r="BA465" s="15"/>
      <c r="BB465" s="16"/>
      <c r="BC465" s="646" t="s">
        <v>984</v>
      </c>
      <c r="BD465" s="15"/>
      <c r="BE465" s="15"/>
      <c r="BF465" s="16"/>
      <c r="BG465" s="647" t="s">
        <v>985</v>
      </c>
      <c r="BH465" s="15"/>
      <c r="BI465" s="15"/>
      <c r="BJ465" s="16"/>
      <c r="BK465" s="648" t="s">
        <v>986</v>
      </c>
      <c r="BL465" s="648" t="s">
        <v>652</v>
      </c>
      <c r="BM465" s="646" t="s">
        <v>987</v>
      </c>
      <c r="BN465" s="15"/>
      <c r="BO465" s="15"/>
      <c r="BP465" s="16"/>
      <c r="BQ465" s="646" t="s">
        <v>988</v>
      </c>
      <c r="BR465" s="15"/>
      <c r="BS465" s="15"/>
      <c r="BT465" s="16"/>
      <c r="BU465" s="646" t="s">
        <v>989</v>
      </c>
      <c r="BV465" s="16"/>
      <c r="BW465" s="646" t="s">
        <v>656</v>
      </c>
      <c r="BX465" s="16"/>
      <c r="BY465" s="649"/>
      <c r="BZ465" s="650"/>
      <c r="CA465" s="645"/>
      <c r="CB465" s="646" t="s">
        <v>1011</v>
      </c>
      <c r="CC465" s="16"/>
      <c r="CD465" s="646" t="s">
        <v>981</v>
      </c>
      <c r="CE465" s="15"/>
      <c r="CF465" s="15"/>
      <c r="CG465" s="16"/>
      <c r="CH465" s="646" t="s">
        <v>1012</v>
      </c>
      <c r="CI465" s="15"/>
      <c r="CJ465" s="15"/>
      <c r="CK465" s="16"/>
      <c r="CL465" s="646" t="s">
        <v>983</v>
      </c>
      <c r="CM465" s="15"/>
      <c r="CN465" s="15"/>
      <c r="CO465" s="16"/>
      <c r="CP465" s="646" t="s">
        <v>984</v>
      </c>
      <c r="CQ465" s="15"/>
      <c r="CR465" s="15"/>
      <c r="CS465" s="16"/>
      <c r="CT465" s="647" t="s">
        <v>985</v>
      </c>
      <c r="CU465" s="15"/>
      <c r="CV465" s="15"/>
      <c r="CW465" s="16"/>
      <c r="CX465" s="648" t="s">
        <v>986</v>
      </c>
      <c r="CY465" s="648" t="s">
        <v>652</v>
      </c>
      <c r="CZ465" s="646" t="s">
        <v>987</v>
      </c>
      <c r="DA465" s="15"/>
      <c r="DB465" s="15"/>
      <c r="DC465" s="16"/>
      <c r="DD465" s="646" t="s">
        <v>988</v>
      </c>
      <c r="DE465" s="15"/>
      <c r="DF465" s="15"/>
      <c r="DG465" s="16"/>
      <c r="DH465" s="646" t="s">
        <v>989</v>
      </c>
      <c r="DI465" s="16"/>
      <c r="DJ465" s="646" t="s">
        <v>656</v>
      </c>
      <c r="DK465" s="16"/>
      <c r="DL465" s="649"/>
      <c r="DM465" s="650"/>
      <c r="DN465" s="645"/>
      <c r="DO465" s="646" t="s">
        <v>1011</v>
      </c>
      <c r="DP465" s="16"/>
      <c r="DQ465" s="646" t="s">
        <v>981</v>
      </c>
      <c r="DR465" s="15"/>
      <c r="DS465" s="15"/>
      <c r="DT465" s="16"/>
      <c r="DU465" s="646" t="s">
        <v>1012</v>
      </c>
      <c r="DV465" s="15"/>
      <c r="DW465" s="15"/>
      <c r="DX465" s="16"/>
      <c r="DY465" s="646" t="s">
        <v>983</v>
      </c>
      <c r="DZ465" s="15"/>
      <c r="EA465" s="15"/>
      <c r="EB465" s="16"/>
      <c r="EC465" s="646" t="s">
        <v>984</v>
      </c>
      <c r="ED465" s="15"/>
      <c r="EE465" s="15"/>
      <c r="EF465" s="16"/>
      <c r="EG465" s="647" t="s">
        <v>985</v>
      </c>
      <c r="EH465" s="15"/>
      <c r="EI465" s="15"/>
      <c r="EJ465" s="16"/>
      <c r="EK465" s="648" t="s">
        <v>986</v>
      </c>
      <c r="EL465" s="648" t="s">
        <v>652</v>
      </c>
      <c r="EM465" s="646" t="s">
        <v>987</v>
      </c>
      <c r="EN465" s="15"/>
      <c r="EO465" s="15"/>
      <c r="EP465" s="16"/>
      <c r="EQ465" s="646" t="s">
        <v>988</v>
      </c>
      <c r="ER465" s="15"/>
      <c r="ES465" s="15"/>
      <c r="ET465" s="16"/>
      <c r="EU465" s="646" t="s">
        <v>989</v>
      </c>
      <c r="EV465" s="16"/>
      <c r="EW465" s="646" t="s">
        <v>656</v>
      </c>
      <c r="EX465" s="16"/>
      <c r="EY465" s="649"/>
    </row>
    <row r="466" ht="130.5" customHeight="1">
      <c r="A466" s="651"/>
      <c r="B466" s="652" t="s">
        <v>1013</v>
      </c>
      <c r="C466" s="16"/>
      <c r="D466" s="653" t="s">
        <v>631</v>
      </c>
      <c r="E466" s="654" t="s">
        <v>633</v>
      </c>
      <c r="F466" s="653" t="s">
        <v>635</v>
      </c>
      <c r="G466" s="653" t="s">
        <v>637</v>
      </c>
      <c r="H466" s="653" t="s">
        <v>631</v>
      </c>
      <c r="I466" s="654" t="s">
        <v>633</v>
      </c>
      <c r="J466" s="653" t="s">
        <v>635</v>
      </c>
      <c r="K466" s="653" t="s">
        <v>637</v>
      </c>
      <c r="L466" s="653" t="s">
        <v>631</v>
      </c>
      <c r="M466" s="654" t="s">
        <v>633</v>
      </c>
      <c r="N466" s="653" t="s">
        <v>635</v>
      </c>
      <c r="O466" s="653" t="s">
        <v>637</v>
      </c>
      <c r="P466" s="653" t="s">
        <v>631</v>
      </c>
      <c r="Q466" s="654" t="s">
        <v>633</v>
      </c>
      <c r="R466" s="653" t="s">
        <v>635</v>
      </c>
      <c r="S466" s="652" t="s">
        <v>637</v>
      </c>
      <c r="T466" s="655" t="s">
        <v>991</v>
      </c>
      <c r="U466" s="654" t="s">
        <v>992</v>
      </c>
      <c r="V466" s="653" t="s">
        <v>993</v>
      </c>
      <c r="W466" s="653" t="s">
        <v>994</v>
      </c>
      <c r="X466" s="43"/>
      <c r="Y466" s="43"/>
      <c r="Z466" s="656" t="s">
        <v>995</v>
      </c>
      <c r="AA466" s="656" t="s">
        <v>734</v>
      </c>
      <c r="AB466" s="656" t="s">
        <v>996</v>
      </c>
      <c r="AC466" s="657" t="s">
        <v>665</v>
      </c>
      <c r="AD466" s="656" t="s">
        <v>997</v>
      </c>
      <c r="AE466" s="656" t="s">
        <v>998</v>
      </c>
      <c r="AF466" s="656" t="s">
        <v>999</v>
      </c>
      <c r="AG466" s="657" t="s">
        <v>669</v>
      </c>
      <c r="AH466" s="658" t="s">
        <v>1000</v>
      </c>
      <c r="AI466" s="653" t="s">
        <v>1001</v>
      </c>
      <c r="AJ466" s="658" t="s">
        <v>579</v>
      </c>
      <c r="AK466" s="658" t="s">
        <v>672</v>
      </c>
      <c r="AL466" s="659"/>
      <c r="AM466" s="660"/>
      <c r="AN466" s="651"/>
      <c r="AO466" s="652" t="s">
        <v>1013</v>
      </c>
      <c r="AP466" s="16"/>
      <c r="AQ466" s="653" t="s">
        <v>631</v>
      </c>
      <c r="AR466" s="654" t="s">
        <v>633</v>
      </c>
      <c r="AS466" s="653" t="s">
        <v>635</v>
      </c>
      <c r="AT466" s="653" t="s">
        <v>637</v>
      </c>
      <c r="AU466" s="653" t="s">
        <v>631</v>
      </c>
      <c r="AV466" s="654" t="s">
        <v>633</v>
      </c>
      <c r="AW466" s="653" t="s">
        <v>635</v>
      </c>
      <c r="AX466" s="653" t="s">
        <v>637</v>
      </c>
      <c r="AY466" s="653" t="s">
        <v>631</v>
      </c>
      <c r="AZ466" s="654" t="s">
        <v>633</v>
      </c>
      <c r="BA466" s="653" t="s">
        <v>635</v>
      </c>
      <c r="BB466" s="653" t="s">
        <v>637</v>
      </c>
      <c r="BC466" s="653" t="s">
        <v>631</v>
      </c>
      <c r="BD466" s="654" t="s">
        <v>633</v>
      </c>
      <c r="BE466" s="653" t="s">
        <v>635</v>
      </c>
      <c r="BF466" s="652" t="s">
        <v>637</v>
      </c>
      <c r="BG466" s="655" t="s">
        <v>991</v>
      </c>
      <c r="BH466" s="654" t="s">
        <v>992</v>
      </c>
      <c r="BI466" s="653" t="s">
        <v>993</v>
      </c>
      <c r="BJ466" s="653" t="s">
        <v>994</v>
      </c>
      <c r="BK466" s="43"/>
      <c r="BL466" s="43"/>
      <c r="BM466" s="656" t="s">
        <v>995</v>
      </c>
      <c r="BN466" s="656" t="s">
        <v>734</v>
      </c>
      <c r="BO466" s="656" t="s">
        <v>996</v>
      </c>
      <c r="BP466" s="657" t="s">
        <v>665</v>
      </c>
      <c r="BQ466" s="656" t="s">
        <v>997</v>
      </c>
      <c r="BR466" s="656" t="s">
        <v>998</v>
      </c>
      <c r="BS466" s="656" t="s">
        <v>999</v>
      </c>
      <c r="BT466" s="657" t="s">
        <v>669</v>
      </c>
      <c r="BU466" s="658" t="s">
        <v>1000</v>
      </c>
      <c r="BV466" s="653" t="s">
        <v>1001</v>
      </c>
      <c r="BW466" s="658" t="s">
        <v>579</v>
      </c>
      <c r="BX466" s="658" t="s">
        <v>672</v>
      </c>
      <c r="BY466" s="659"/>
      <c r="BZ466" s="660"/>
      <c r="CA466" s="651"/>
      <c r="CB466" s="652" t="s">
        <v>1013</v>
      </c>
      <c r="CC466" s="16"/>
      <c r="CD466" s="653" t="s">
        <v>631</v>
      </c>
      <c r="CE466" s="654" t="s">
        <v>633</v>
      </c>
      <c r="CF466" s="653" t="s">
        <v>635</v>
      </c>
      <c r="CG466" s="653" t="s">
        <v>637</v>
      </c>
      <c r="CH466" s="653" t="s">
        <v>631</v>
      </c>
      <c r="CI466" s="654" t="s">
        <v>633</v>
      </c>
      <c r="CJ466" s="653" t="s">
        <v>635</v>
      </c>
      <c r="CK466" s="653" t="s">
        <v>637</v>
      </c>
      <c r="CL466" s="653" t="s">
        <v>631</v>
      </c>
      <c r="CM466" s="654" t="s">
        <v>633</v>
      </c>
      <c r="CN466" s="653" t="s">
        <v>635</v>
      </c>
      <c r="CO466" s="653" t="s">
        <v>637</v>
      </c>
      <c r="CP466" s="653" t="s">
        <v>631</v>
      </c>
      <c r="CQ466" s="654" t="s">
        <v>633</v>
      </c>
      <c r="CR466" s="653" t="s">
        <v>635</v>
      </c>
      <c r="CS466" s="652" t="s">
        <v>637</v>
      </c>
      <c r="CT466" s="655" t="s">
        <v>991</v>
      </c>
      <c r="CU466" s="654" t="s">
        <v>992</v>
      </c>
      <c r="CV466" s="653" t="s">
        <v>993</v>
      </c>
      <c r="CW466" s="653" t="s">
        <v>994</v>
      </c>
      <c r="CX466" s="43"/>
      <c r="CY466" s="43"/>
      <c r="CZ466" s="656" t="s">
        <v>995</v>
      </c>
      <c r="DA466" s="656" t="s">
        <v>734</v>
      </c>
      <c r="DB466" s="656" t="s">
        <v>996</v>
      </c>
      <c r="DC466" s="657" t="s">
        <v>665</v>
      </c>
      <c r="DD466" s="656" t="s">
        <v>997</v>
      </c>
      <c r="DE466" s="656" t="s">
        <v>998</v>
      </c>
      <c r="DF466" s="656" t="s">
        <v>999</v>
      </c>
      <c r="DG466" s="657" t="s">
        <v>669</v>
      </c>
      <c r="DH466" s="658" t="s">
        <v>1000</v>
      </c>
      <c r="DI466" s="653" t="s">
        <v>1001</v>
      </c>
      <c r="DJ466" s="658" t="s">
        <v>579</v>
      </c>
      <c r="DK466" s="658" t="s">
        <v>672</v>
      </c>
      <c r="DL466" s="659"/>
      <c r="DM466" s="660"/>
      <c r="DN466" s="651"/>
      <c r="DO466" s="652" t="s">
        <v>1013</v>
      </c>
      <c r="DP466" s="16"/>
      <c r="DQ466" s="653" t="s">
        <v>631</v>
      </c>
      <c r="DR466" s="654" t="s">
        <v>633</v>
      </c>
      <c r="DS466" s="653" t="s">
        <v>635</v>
      </c>
      <c r="DT466" s="653" t="s">
        <v>637</v>
      </c>
      <c r="DU466" s="653" t="s">
        <v>631</v>
      </c>
      <c r="DV466" s="654" t="s">
        <v>633</v>
      </c>
      <c r="DW466" s="653" t="s">
        <v>635</v>
      </c>
      <c r="DX466" s="653" t="s">
        <v>637</v>
      </c>
      <c r="DY466" s="653" t="s">
        <v>631</v>
      </c>
      <c r="DZ466" s="654" t="s">
        <v>633</v>
      </c>
      <c r="EA466" s="653" t="s">
        <v>635</v>
      </c>
      <c r="EB466" s="653" t="s">
        <v>637</v>
      </c>
      <c r="EC466" s="653" t="s">
        <v>631</v>
      </c>
      <c r="ED466" s="654" t="s">
        <v>633</v>
      </c>
      <c r="EE466" s="653" t="s">
        <v>635</v>
      </c>
      <c r="EF466" s="652" t="s">
        <v>637</v>
      </c>
      <c r="EG466" s="655" t="s">
        <v>991</v>
      </c>
      <c r="EH466" s="654" t="s">
        <v>992</v>
      </c>
      <c r="EI466" s="653" t="s">
        <v>993</v>
      </c>
      <c r="EJ466" s="653" t="s">
        <v>994</v>
      </c>
      <c r="EK466" s="43"/>
      <c r="EL466" s="43"/>
      <c r="EM466" s="656" t="s">
        <v>995</v>
      </c>
      <c r="EN466" s="656" t="s">
        <v>734</v>
      </c>
      <c r="EO466" s="656" t="s">
        <v>996</v>
      </c>
      <c r="EP466" s="657" t="s">
        <v>665</v>
      </c>
      <c r="EQ466" s="656" t="s">
        <v>997</v>
      </c>
      <c r="ER466" s="656" t="s">
        <v>998</v>
      </c>
      <c r="ES466" s="656" t="s">
        <v>999</v>
      </c>
      <c r="ET466" s="657" t="s">
        <v>669</v>
      </c>
      <c r="EU466" s="658" t="s">
        <v>1000</v>
      </c>
      <c r="EV466" s="653" t="s">
        <v>1001</v>
      </c>
      <c r="EW466" s="658" t="s">
        <v>579</v>
      </c>
      <c r="EX466" s="658" t="s">
        <v>672</v>
      </c>
      <c r="EY466" s="659"/>
    </row>
    <row r="467" ht="52.5" customHeight="1">
      <c r="A467" s="661"/>
      <c r="B467" s="662" t="s">
        <v>1014</v>
      </c>
      <c r="C467" s="663" t="s">
        <v>980</v>
      </c>
      <c r="D467" s="664">
        <f>'3A 2025-2026 REPORTE CALIFICACI'!E47</f>
        <v>86</v>
      </c>
      <c r="E467" s="664">
        <f>'3A 2025-2026 REPORTE CALIFICACI'!F47</f>
        <v>87</v>
      </c>
      <c r="F467" s="665">
        <f>'3A 2025-2026 REPORTE CALIFICACI'!G47</f>
        <v>81</v>
      </c>
      <c r="G467" s="664">
        <f>'3A 2025-2026 REPORTE CALIFICACI'!H47</f>
        <v>0</v>
      </c>
      <c r="H467" s="664">
        <f>'3A 2025-2026 REPORTE CALIFICACI'!I47</f>
        <v>82</v>
      </c>
      <c r="I467" s="664">
        <f>'3A 2025-2026 REPORTE CALIFICACI'!J47</f>
        <v>85</v>
      </c>
      <c r="J467" s="664">
        <f>'3A 2025-2026 REPORTE CALIFICACI'!K47</f>
        <v>85</v>
      </c>
      <c r="K467" s="664">
        <f>'3A 2025-2026 REPORTE CALIFICACI'!L47</f>
        <v>0</v>
      </c>
      <c r="L467" s="664">
        <f>'3A 2025-2026 REPORTE CALIFICACI'!M47</f>
        <v>88</v>
      </c>
      <c r="M467" s="664">
        <f>'3A 2025-2026 REPORTE CALIFICACI'!N47</f>
        <v>89</v>
      </c>
      <c r="N467" s="664">
        <f>'3A 2025-2026 REPORTE CALIFICACI'!O47</f>
        <v>91</v>
      </c>
      <c r="O467" s="664">
        <f>'3A 2025-2026 REPORTE CALIFICACI'!P47</f>
        <v>0</v>
      </c>
      <c r="P467" s="664">
        <f>'3A 2025-2026 REPORTE CALIFICACI'!Q47</f>
        <v>83</v>
      </c>
      <c r="Q467" s="664">
        <f>'3A 2025-2026 REPORTE CALIFICACI'!R47</f>
        <v>96</v>
      </c>
      <c r="R467" s="664">
        <f>'3A 2025-2026 REPORTE CALIFICACI'!S47</f>
        <v>91</v>
      </c>
      <c r="S467" s="664">
        <f>'3A 2025-2026 REPORTE CALIFICACI'!T47</f>
        <v>0</v>
      </c>
      <c r="T467" s="716">
        <f>'3A 2025-2026 REPORTE CALIFICACI'!U47</f>
        <v>63.5</v>
      </c>
      <c r="U467" s="716">
        <f>'3A 2025-2026 REPORTE CALIFICACI'!V47</f>
        <v>63</v>
      </c>
      <c r="V467" s="716">
        <f>'3A 2025-2026 REPORTE CALIFICACI'!W47</f>
        <v>67</v>
      </c>
      <c r="W467" s="716">
        <f>'3A 2025-2026 REPORTE CALIFICACI'!X47</f>
        <v>67.5</v>
      </c>
      <c r="X467" s="665">
        <f>'3A 2025-2026 REPORTE CALIFICACI'!Y47</f>
        <v>65.25</v>
      </c>
      <c r="Y467" s="717">
        <f>'3A 2025-2026 REPORTE CALIFICACI'!Z47</f>
        <v>0.5588235294</v>
      </c>
      <c r="Z467" s="665">
        <f>'3A 2025-2026 REPORTE CALIFICACI'!AA47</f>
        <v>32.625</v>
      </c>
      <c r="AA467" s="665" t="str">
        <f>'3A 2025-2026 REPORTE CALIFICACI'!AB47</f>
        <v/>
      </c>
      <c r="AB467" s="665" t="str">
        <f>'3A 2025-2026 REPORTE CALIFICACI'!AC47</f>
        <v/>
      </c>
      <c r="AC467" s="665">
        <f>'3A 2025-2026 REPORTE CALIFICACI'!AD47</f>
        <v>33</v>
      </c>
      <c r="AD467" s="665">
        <f>'3A 2025-2026 REPORTE CALIFICACI'!AE47</f>
        <v>19.575</v>
      </c>
      <c r="AE467" s="665" t="str">
        <f>'3A 2025-2026 REPORTE CALIFICACI'!AF47</f>
        <v/>
      </c>
      <c r="AF467" s="665" t="str">
        <f>'3A 2025-2026 REPORTE CALIFICACI'!AG47</f>
        <v/>
      </c>
      <c r="AG467" s="665">
        <f>'3A 2025-2026 REPORTE CALIFICACI'!AH47</f>
        <v>20</v>
      </c>
      <c r="AH467" s="665">
        <f>'3A 2025-2026 REPORTE CALIFICACI'!AI47</f>
        <v>65.25</v>
      </c>
      <c r="AI467" s="664" t="str">
        <f>'3A 2025-2026 REPORTE CALIFICACI'!AJ47</f>
        <v/>
      </c>
      <c r="AJ467" s="664" t="str">
        <f>'3A 2025-2026 REPORTE CALIFICACI'!AK47</f>
        <v/>
      </c>
      <c r="AK467" s="664" t="str">
        <f>'3A 2025-2026 REPORTE CALIFICACI'!AL47</f>
        <v>R</v>
      </c>
      <c r="AL467" s="666"/>
      <c r="AM467" s="667"/>
      <c r="AN467" s="661"/>
      <c r="AO467" s="662" t="s">
        <v>1014</v>
      </c>
      <c r="AP467" s="663" t="s">
        <v>980</v>
      </c>
      <c r="AQ467" s="664">
        <f>'3A 2025-2026 REPORTE CALIFICACI'!E48</f>
        <v>85</v>
      </c>
      <c r="AR467" s="664">
        <f>'3A 2025-2026 REPORTE CALIFICACI'!F48</f>
        <v>89</v>
      </c>
      <c r="AS467" s="665">
        <f>'3A 2025-2026 REPORTE CALIFICACI'!G48</f>
        <v>88</v>
      </c>
      <c r="AT467" s="664">
        <f>'3A 2025-2026 REPORTE CALIFICACI'!H48</f>
        <v>0</v>
      </c>
      <c r="AU467" s="664">
        <f>'3A 2025-2026 REPORTE CALIFICACI'!I48</f>
        <v>87</v>
      </c>
      <c r="AV467" s="664">
        <f>'3A 2025-2026 REPORTE CALIFICACI'!J48</f>
        <v>87</v>
      </c>
      <c r="AW467" s="664">
        <f>'3A 2025-2026 REPORTE CALIFICACI'!K48</f>
        <v>87</v>
      </c>
      <c r="AX467" s="664">
        <f>'3A 2025-2026 REPORTE CALIFICACI'!L48</f>
        <v>0</v>
      </c>
      <c r="AY467" s="664">
        <f>'3A 2025-2026 REPORTE CALIFICACI'!M48</f>
        <v>94</v>
      </c>
      <c r="AZ467" s="664">
        <f>'3A 2025-2026 REPORTE CALIFICACI'!N48</f>
        <v>90</v>
      </c>
      <c r="BA467" s="664">
        <f>'3A 2025-2026 REPORTE CALIFICACI'!O48</f>
        <v>93</v>
      </c>
      <c r="BB467" s="664">
        <f>'3A 2025-2026 REPORTE CALIFICACI'!P48</f>
        <v>0</v>
      </c>
      <c r="BC467" s="664">
        <f>'3A 2025-2026 REPORTE CALIFICACI'!Q48</f>
        <v>93</v>
      </c>
      <c r="BD467" s="664">
        <f>'3A 2025-2026 REPORTE CALIFICACI'!R48</f>
        <v>97</v>
      </c>
      <c r="BE467" s="664">
        <f>'3A 2025-2026 REPORTE CALIFICACI'!S48</f>
        <v>93</v>
      </c>
      <c r="BF467" s="664">
        <f>'3A 2025-2026 REPORTE CALIFICACI'!T48</f>
        <v>0</v>
      </c>
      <c r="BG467" s="716">
        <f>'3A 2025-2026 REPORTE CALIFICACI'!U48</f>
        <v>65.5</v>
      </c>
      <c r="BH467" s="716">
        <f>'3A 2025-2026 REPORTE CALIFICACI'!V48</f>
        <v>65.25</v>
      </c>
      <c r="BI467" s="716">
        <f>'3A 2025-2026 REPORTE CALIFICACI'!W48</f>
        <v>69.25</v>
      </c>
      <c r="BJ467" s="716">
        <f>'3A 2025-2026 REPORTE CALIFICACI'!X48</f>
        <v>70.75</v>
      </c>
      <c r="BK467" s="664"/>
      <c r="BL467" s="717">
        <f>'3A 2025-2026 REPORTE CALIFICACI'!Z48</f>
        <v>0.5547058824</v>
      </c>
      <c r="BM467" s="665">
        <f>'3A 2025-2026 REPORTE CALIFICACI'!AA48</f>
        <v>33.84375</v>
      </c>
      <c r="BN467" s="665" t="str">
        <f>'3A 2025-2026 REPORTE CALIFICACI'!AB48</f>
        <v/>
      </c>
      <c r="BO467" s="665" t="str">
        <f>'3A 2025-2026 REPORTE CALIFICACI'!AC48</f>
        <v/>
      </c>
      <c r="BP467" s="665">
        <f>'3A 2025-2026 REPORTE CALIFICACI'!AD48</f>
        <v>34</v>
      </c>
      <c r="BQ467" s="665">
        <f>'3A 2025-2026 REPORTE CALIFICACI'!AE48</f>
        <v>20.30625</v>
      </c>
      <c r="BR467" s="665" t="str">
        <f>'3A 2025-2026 REPORTE CALIFICACI'!AF48</f>
        <v/>
      </c>
      <c r="BS467" s="665" t="str">
        <f>'3A 2025-2026 REPORTE CALIFICACI'!AG48</f>
        <v/>
      </c>
      <c r="BT467" s="665">
        <f>'3A 2025-2026 REPORTE CALIFICACI'!AH48</f>
        <v>20</v>
      </c>
      <c r="BU467" s="665">
        <f>'3A 2025-2026 REPORTE CALIFICACI'!AI48</f>
        <v>67.6875</v>
      </c>
      <c r="BV467" s="664" t="str">
        <f>'3A 2025-2026 REPORTE CALIFICACI'!AJ48</f>
        <v/>
      </c>
      <c r="BW467" s="664" t="str">
        <f>'3A 2025-2026 REPORTE CALIFICACI'!AK48</f>
        <v/>
      </c>
      <c r="BX467" s="664" t="str">
        <f>'3A 2025-2026 REPORTE CALIFICACI'!AL48</f>
        <v>R</v>
      </c>
      <c r="BY467" s="666"/>
      <c r="BZ467" s="667"/>
      <c r="CA467" s="661"/>
      <c r="CB467" s="662" t="s">
        <v>1014</v>
      </c>
      <c r="CC467" s="663" t="s">
        <v>980</v>
      </c>
      <c r="CD467" s="664">
        <f>'3A 2025-2026 REPORTE CALIFICACI'!E49</f>
        <v>71</v>
      </c>
      <c r="CE467" s="664">
        <f>'3A 2025-2026 REPORTE CALIFICACI'!F49</f>
        <v>81</v>
      </c>
      <c r="CF467" s="665">
        <f>'3A 2025-2026 REPORTE CALIFICACI'!G49</f>
        <v>78</v>
      </c>
      <c r="CG467" s="664">
        <f>'3A 2025-2026 REPORTE CALIFICACI'!H49</f>
        <v>0</v>
      </c>
      <c r="CH467" s="664">
        <f>'3A 2025-2026 REPORTE CALIFICACI'!I49</f>
        <v>72</v>
      </c>
      <c r="CI467" s="664">
        <f>'3A 2025-2026 REPORTE CALIFICACI'!J49</f>
        <v>76</v>
      </c>
      <c r="CJ467" s="664">
        <f>'3A 2025-2026 REPORTE CALIFICACI'!K49</f>
        <v>79</v>
      </c>
      <c r="CK467" s="664">
        <f>'3A 2025-2026 REPORTE CALIFICACI'!L49</f>
        <v>0</v>
      </c>
      <c r="CL467" s="664">
        <f>'3A 2025-2026 REPORTE CALIFICACI'!M49</f>
        <v>76</v>
      </c>
      <c r="CM467" s="664">
        <f>'3A 2025-2026 REPORTE CALIFICACI'!N49</f>
        <v>86</v>
      </c>
      <c r="CN467" s="664">
        <f>'3A 2025-2026 REPORTE CALIFICACI'!O49</f>
        <v>85</v>
      </c>
      <c r="CO467" s="664">
        <f>'3A 2025-2026 REPORTE CALIFICACI'!P49</f>
        <v>0</v>
      </c>
      <c r="CP467" s="664">
        <f>'3A 2025-2026 REPORTE CALIFICACI'!Q49</f>
        <v>80</v>
      </c>
      <c r="CQ467" s="664">
        <f>'3A 2025-2026 REPORTE CALIFICACI'!R49</f>
        <v>98</v>
      </c>
      <c r="CR467" s="664">
        <f>'3A 2025-2026 REPORTE CALIFICACI'!S49</f>
        <v>85</v>
      </c>
      <c r="CS467" s="664">
        <f>'3A 2025-2026 REPORTE CALIFICACI'!T49</f>
        <v>0</v>
      </c>
      <c r="CT467" s="716">
        <f>'3A 2025-2026 REPORTE CALIFICACI'!U49</f>
        <v>57.5</v>
      </c>
      <c r="CU467" s="716">
        <f>'3A 2025-2026 REPORTE CALIFICACI'!V49</f>
        <v>56.75</v>
      </c>
      <c r="CV467" s="716">
        <f>'3A 2025-2026 REPORTE CALIFICACI'!W49</f>
        <v>61.75</v>
      </c>
      <c r="CW467" s="716">
        <f>'3A 2025-2026 REPORTE CALIFICACI'!X49</f>
        <v>65.75</v>
      </c>
      <c r="CX467" s="664"/>
      <c r="CY467" s="664"/>
      <c r="CZ467" s="664"/>
      <c r="DA467" s="664"/>
      <c r="DB467" s="664"/>
      <c r="DC467" s="664"/>
      <c r="DD467" s="664"/>
      <c r="DE467" s="664"/>
      <c r="DF467" s="664"/>
      <c r="DG467" s="664"/>
      <c r="DH467" s="664"/>
      <c r="DI467" s="664"/>
      <c r="DJ467" s="664"/>
      <c r="DK467" s="664"/>
      <c r="DL467" s="666"/>
      <c r="DM467" s="667"/>
      <c r="DN467" s="661"/>
      <c r="DO467" s="662" t="s">
        <v>1014</v>
      </c>
      <c r="DP467" s="663" t="s">
        <v>980</v>
      </c>
      <c r="DQ467" s="664">
        <f>'3A 2025-2026 REPORTE CALIFICACI'!E50</f>
        <v>78</v>
      </c>
      <c r="DR467" s="664">
        <f>'3A 2025-2026 REPORTE CALIFICACI'!F50</f>
        <v>80</v>
      </c>
      <c r="DS467" s="665">
        <f>'3A 2025-2026 REPORTE CALIFICACI'!G50</f>
        <v>81</v>
      </c>
      <c r="DT467" s="664">
        <f>'3A 2025-2026 REPORTE CALIFICACI'!H50</f>
        <v>0</v>
      </c>
      <c r="DU467" s="664">
        <f>'3A 2025-2026 REPORTE CALIFICACI'!I50</f>
        <v>80</v>
      </c>
      <c r="DV467" s="664">
        <f>'3A 2025-2026 REPORTE CALIFICACI'!J50</f>
        <v>77</v>
      </c>
      <c r="DW467" s="664">
        <f>'3A 2025-2026 REPORTE CALIFICACI'!K50</f>
        <v>78</v>
      </c>
      <c r="DX467" s="664">
        <f>'3A 2025-2026 REPORTE CALIFICACI'!L50</f>
        <v>0</v>
      </c>
      <c r="DY467" s="664">
        <f>'3A 2025-2026 REPORTE CALIFICACI'!M50</f>
        <v>85</v>
      </c>
      <c r="DZ467" s="664">
        <f>'3A 2025-2026 REPORTE CALIFICACI'!N50</f>
        <v>84</v>
      </c>
      <c r="EA467" s="664">
        <f>'3A 2025-2026 REPORTE CALIFICACI'!O50</f>
        <v>84</v>
      </c>
      <c r="EB467" s="664">
        <f>'3A 2025-2026 REPORTE CALIFICACI'!P50</f>
        <v>0</v>
      </c>
      <c r="EC467" s="664">
        <f>'3A 2025-2026 REPORTE CALIFICACI'!Q50</f>
        <v>88</v>
      </c>
      <c r="ED467" s="664">
        <f>'3A 2025-2026 REPORTE CALIFICACI'!R50</f>
        <v>97</v>
      </c>
      <c r="EE467" s="664">
        <f>'3A 2025-2026 REPORTE CALIFICACI'!S50</f>
        <v>84</v>
      </c>
      <c r="EF467" s="664">
        <f>'3A 2025-2026 REPORTE CALIFICACI'!T50</f>
        <v>0</v>
      </c>
      <c r="EG467" s="716">
        <f>'3A 2025-2026 REPORTE CALIFICACI'!U50</f>
        <v>59.75</v>
      </c>
      <c r="EH467" s="716">
        <f>'3A 2025-2026 REPORTE CALIFICACI'!V50</f>
        <v>58.75</v>
      </c>
      <c r="EI467" s="716">
        <f>'3A 2025-2026 REPORTE CALIFICACI'!W50</f>
        <v>63.25</v>
      </c>
      <c r="EJ467" s="716">
        <f>'3A 2025-2026 REPORTE CALIFICACI'!X50</f>
        <v>67.25</v>
      </c>
      <c r="EK467" s="665">
        <f>'3A 2025-2026 REPORTE CALIFICACI'!Y50</f>
        <v>62.25</v>
      </c>
      <c r="EL467" s="717">
        <f>'3A 2025-2026 REPORTE CALIFICACI'!Z50</f>
        <v>0.5535947712</v>
      </c>
      <c r="EM467" s="665">
        <f>'3A 2025-2026 REPORTE CALIFICACI'!AA50</f>
        <v>31.125</v>
      </c>
      <c r="EN467" s="665" t="str">
        <f>'3A 2025-2026 REPORTE CALIFICACI'!AB50</f>
        <v/>
      </c>
      <c r="EO467" s="665" t="str">
        <f>'3A 2025-2026 REPORTE CALIFICACI'!AC50</f>
        <v/>
      </c>
      <c r="EP467" s="665">
        <f>'3A 2025-2026 REPORTE CALIFICACI'!AD50</f>
        <v>31</v>
      </c>
      <c r="EQ467" s="665">
        <f>'3A 2025-2026 REPORTE CALIFICACI'!AE50</f>
        <v>18.675</v>
      </c>
      <c r="ER467" s="665" t="str">
        <f>'3A 2025-2026 REPORTE CALIFICACI'!AF50</f>
        <v/>
      </c>
      <c r="ES467" s="665" t="str">
        <f>'3A 2025-2026 REPORTE CALIFICACI'!AG50</f>
        <v/>
      </c>
      <c r="ET467" s="665">
        <f>'3A 2025-2026 REPORTE CALIFICACI'!AH50</f>
        <v>19</v>
      </c>
      <c r="EU467" s="665">
        <f>'3A 2025-2026 REPORTE CALIFICACI'!AI50</f>
        <v>62.25</v>
      </c>
      <c r="EV467" s="664" t="str">
        <f>'3A 2025-2026 REPORTE CALIFICACI'!AJ50</f>
        <v/>
      </c>
      <c r="EW467" s="664" t="str">
        <f>'3A 2025-2026 REPORTE CALIFICACI'!AK50</f>
        <v/>
      </c>
      <c r="EX467" s="664" t="str">
        <f>'3A 2025-2026 REPORTE CALIFICACI'!AL50</f>
        <v>R</v>
      </c>
      <c r="EY467" s="666"/>
    </row>
    <row r="468" ht="75.0" customHeight="1">
      <c r="A468" s="661"/>
      <c r="B468" s="47"/>
      <c r="C468" s="663" t="s">
        <v>1015</v>
      </c>
      <c r="D468" s="664">
        <f>'3A 2025-2026 REPORTE CALIFICACI'!AM47</f>
        <v>0</v>
      </c>
      <c r="E468" s="664">
        <f>'3A 2025-2026 REPORTE CALIFICACI'!AN47</f>
        <v>0</v>
      </c>
      <c r="F468" s="664">
        <f>'3A 2025-2026 REPORTE CALIFICACI'!AO47</f>
        <v>0</v>
      </c>
      <c r="G468" s="664">
        <f>'3A 2025-2026 REPORTE CALIFICACI'!AP47</f>
        <v>0</v>
      </c>
      <c r="H468" s="664">
        <f>'3A 2025-2026 REPORTE CALIFICACI'!AQ47</f>
        <v>0</v>
      </c>
      <c r="I468" s="664">
        <f>'3A 2025-2026 REPORTE CALIFICACI'!AR47</f>
        <v>0</v>
      </c>
      <c r="J468" s="664">
        <f>'3A 2025-2026 REPORTE CALIFICACI'!AS47</f>
        <v>0</v>
      </c>
      <c r="K468" s="664">
        <f>'3A 2025-2026 REPORTE CALIFICACI'!AT47</f>
        <v>0</v>
      </c>
      <c r="L468" s="664">
        <f>'3A 2025-2026 REPORTE CALIFICACI'!AU47</f>
        <v>0</v>
      </c>
      <c r="M468" s="664">
        <f>'3A 2025-2026 REPORTE CALIFICACI'!AV47</f>
        <v>0</v>
      </c>
      <c r="N468" s="664">
        <f>'3A 2025-2026 REPORTE CALIFICACI'!AW47</f>
        <v>0</v>
      </c>
      <c r="O468" s="664">
        <f>'3A 2025-2026 REPORTE CALIFICACI'!AX47</f>
        <v>0</v>
      </c>
      <c r="P468" s="664">
        <f>'3A 2025-2026 REPORTE CALIFICACI'!AY47</f>
        <v>0</v>
      </c>
      <c r="Q468" s="664">
        <f>'3A 2025-2026 REPORTE CALIFICACI'!AZ47</f>
        <v>0</v>
      </c>
      <c r="R468" s="664">
        <f>'3A 2025-2026 REPORTE CALIFICACI'!BA47</f>
        <v>0</v>
      </c>
      <c r="S468" s="664">
        <f>'3A 2025-2026 REPORTE CALIFICACI'!BB47</f>
        <v>0</v>
      </c>
      <c r="T468" s="716">
        <f>'3A 2025-2026 REPORTE CALIFICACI'!BC47</f>
        <v>0</v>
      </c>
      <c r="U468" s="716">
        <f>'3A 2025-2026 REPORTE CALIFICACI'!BD47</f>
        <v>0</v>
      </c>
      <c r="V468" s="716">
        <f>'3A 2025-2026 REPORTE CALIFICACI'!BE47</f>
        <v>0</v>
      </c>
      <c r="W468" s="716">
        <f>'3A 2025-2026 REPORTE CALIFICACI'!BF47</f>
        <v>0</v>
      </c>
      <c r="X468" s="665">
        <f>'3A 2025-2026 REPORTE CALIFICACI'!BG47</f>
        <v>0</v>
      </c>
      <c r="Y468" s="717">
        <f>'3A 2025-2026 REPORTE CALIFICACI'!BH47</f>
        <v>0</v>
      </c>
      <c r="Z468" s="665">
        <f>'3A 2025-2026 REPORTE CALIFICACI'!BI47</f>
        <v>0</v>
      </c>
      <c r="AA468" s="665" t="str">
        <f>'3A 2025-2026 REPORTE CALIFICACI'!BJ47</f>
        <v/>
      </c>
      <c r="AB468" s="665" t="str">
        <f>'3A 2025-2026 REPORTE CALIFICACI'!BK47</f>
        <v/>
      </c>
      <c r="AC468" s="665">
        <f>'3A 2025-2026 REPORTE CALIFICACI'!BL47</f>
        <v>0</v>
      </c>
      <c r="AD468" s="665">
        <f>'3A 2025-2026 REPORTE CALIFICACI'!BM47</f>
        <v>0</v>
      </c>
      <c r="AE468" s="665" t="str">
        <f>'3A 2025-2026 REPORTE CALIFICACI'!BN47</f>
        <v/>
      </c>
      <c r="AF468" s="665" t="str">
        <f>'3A 2025-2026 REPORTE CALIFICACI'!BO47</f>
        <v/>
      </c>
      <c r="AG468" s="665">
        <f>'3A 2025-2026 REPORTE CALIFICACI'!BP47</f>
        <v>0</v>
      </c>
      <c r="AH468" s="664" t="str">
        <f>'3A 2025-2026 REPORTE CALIFICACI'!BQ47</f>
        <v/>
      </c>
      <c r="AI468" s="664" t="str">
        <f>'3A 2025-2026 REPORTE CALIFICACI'!BR47</f>
        <v/>
      </c>
      <c r="AJ468" s="664" t="str">
        <f>'3A 2025-2026 REPORTE CALIFICACI'!BS47</f>
        <v/>
      </c>
      <c r="AK468" s="664" t="str">
        <f>'3A 2025-2026 REPORTE CALIFICACI'!BT47</f>
        <v>R</v>
      </c>
      <c r="AL468" s="666"/>
      <c r="AM468" s="667"/>
      <c r="AN468" s="661"/>
      <c r="AO468" s="47"/>
      <c r="AP468" s="663" t="s">
        <v>1015</v>
      </c>
      <c r="AQ468" s="664">
        <f>'3A 2025-2026 REPORTE CALIFICACI'!AM48</f>
        <v>0</v>
      </c>
      <c r="AR468" s="664">
        <f>'3A 2025-2026 REPORTE CALIFICACI'!AN48</f>
        <v>0</v>
      </c>
      <c r="AS468" s="664">
        <f>'3A 2025-2026 REPORTE CALIFICACI'!AO48</f>
        <v>0</v>
      </c>
      <c r="AT468" s="664">
        <f>'3A 2025-2026 REPORTE CALIFICACI'!AP48</f>
        <v>0</v>
      </c>
      <c r="AU468" s="664">
        <f>'3A 2025-2026 REPORTE CALIFICACI'!AQ48</f>
        <v>0</v>
      </c>
      <c r="AV468" s="664">
        <f>'3A 2025-2026 REPORTE CALIFICACI'!AR48</f>
        <v>0</v>
      </c>
      <c r="AW468" s="664">
        <f>'3A 2025-2026 REPORTE CALIFICACI'!AS48</f>
        <v>0</v>
      </c>
      <c r="AX468" s="664">
        <f>'3A 2025-2026 REPORTE CALIFICACI'!AT48</f>
        <v>0</v>
      </c>
      <c r="AY468" s="664">
        <f>'3A 2025-2026 REPORTE CALIFICACI'!AU48</f>
        <v>0</v>
      </c>
      <c r="AZ468" s="664">
        <f>'3A 2025-2026 REPORTE CALIFICACI'!AV48</f>
        <v>0</v>
      </c>
      <c r="BA468" s="664">
        <f>'3A 2025-2026 REPORTE CALIFICACI'!AW48</f>
        <v>0</v>
      </c>
      <c r="BB468" s="664">
        <f>'3A 2025-2026 REPORTE CALIFICACI'!AX48</f>
        <v>0</v>
      </c>
      <c r="BC468" s="664">
        <f>'3A 2025-2026 REPORTE CALIFICACI'!AY48</f>
        <v>0</v>
      </c>
      <c r="BD468" s="664">
        <f>'3A 2025-2026 REPORTE CALIFICACI'!AZ48</f>
        <v>0</v>
      </c>
      <c r="BE468" s="664">
        <f>'3A 2025-2026 REPORTE CALIFICACI'!BA48</f>
        <v>0</v>
      </c>
      <c r="BF468" s="664">
        <f>'3A 2025-2026 REPORTE CALIFICACI'!BB48</f>
        <v>0</v>
      </c>
      <c r="BG468" s="716">
        <f>'3A 2025-2026 REPORTE CALIFICACI'!BC48</f>
        <v>0</v>
      </c>
      <c r="BH468" s="716">
        <f>'3A 2025-2026 REPORTE CALIFICACI'!BD48</f>
        <v>0</v>
      </c>
      <c r="BI468" s="716">
        <f>'3A 2025-2026 REPORTE CALIFICACI'!BE48</f>
        <v>0</v>
      </c>
      <c r="BJ468" s="716">
        <f>'3A 2025-2026 REPORTE CALIFICACI'!BF48</f>
        <v>0</v>
      </c>
      <c r="BK468" s="664"/>
      <c r="BL468" s="717">
        <f>'3A 2025-2026 REPORTE CALIFICACI'!BH48</f>
        <v>0</v>
      </c>
      <c r="BM468" s="665">
        <f>'3A 2025-2026 REPORTE CALIFICACI'!BI48</f>
        <v>0</v>
      </c>
      <c r="BN468" s="665" t="str">
        <f>'3A 2025-2026 REPORTE CALIFICACI'!BJ48</f>
        <v/>
      </c>
      <c r="BO468" s="665" t="str">
        <f>'3A 2025-2026 REPORTE CALIFICACI'!BK48</f>
        <v/>
      </c>
      <c r="BP468" s="665">
        <f>'3A 2025-2026 REPORTE CALIFICACI'!BL48</f>
        <v>0</v>
      </c>
      <c r="BQ468" s="665">
        <f>'3A 2025-2026 REPORTE CALIFICACI'!BM48</f>
        <v>0</v>
      </c>
      <c r="BR468" s="665" t="str">
        <f>'3A 2025-2026 REPORTE CALIFICACI'!BN48</f>
        <v/>
      </c>
      <c r="BS468" s="665" t="str">
        <f>'3A 2025-2026 REPORTE CALIFICACI'!BO48</f>
        <v/>
      </c>
      <c r="BT468" s="665">
        <f>'3A 2025-2026 REPORTE CALIFICACI'!BP48</f>
        <v>0</v>
      </c>
      <c r="BU468" s="664" t="str">
        <f>'3A 2025-2026 REPORTE CALIFICACI'!BQ48</f>
        <v/>
      </c>
      <c r="BV468" s="664" t="str">
        <f>'3A 2025-2026 REPORTE CALIFICACI'!BR48</f>
        <v/>
      </c>
      <c r="BW468" s="664" t="str">
        <f>'3A 2025-2026 REPORTE CALIFICACI'!BS48</f>
        <v/>
      </c>
      <c r="BX468" s="664" t="str">
        <f>'3A 2025-2026 REPORTE CALIFICACI'!BT48</f>
        <v>R</v>
      </c>
      <c r="BY468" s="666"/>
      <c r="BZ468" s="667"/>
      <c r="CA468" s="661"/>
      <c r="CB468" s="47"/>
      <c r="CC468" s="663" t="s">
        <v>1015</v>
      </c>
      <c r="CD468" s="664">
        <f>'3A 2025-2026 REPORTE CALIFICACI'!AM49</f>
        <v>0</v>
      </c>
      <c r="CE468" s="664">
        <f>'3A 2025-2026 REPORTE CALIFICACI'!AN49</f>
        <v>0</v>
      </c>
      <c r="CF468" s="664">
        <f>'3A 2025-2026 REPORTE CALIFICACI'!AO49</f>
        <v>0</v>
      </c>
      <c r="CG468" s="664">
        <f>'3A 2025-2026 REPORTE CALIFICACI'!AP49</f>
        <v>0</v>
      </c>
      <c r="CH468" s="664">
        <f>'3A 2025-2026 REPORTE CALIFICACI'!AQ49</f>
        <v>0</v>
      </c>
      <c r="CI468" s="664">
        <f>'3A 2025-2026 REPORTE CALIFICACI'!AR49</f>
        <v>0</v>
      </c>
      <c r="CJ468" s="664">
        <f>'3A 2025-2026 REPORTE CALIFICACI'!AS49</f>
        <v>0</v>
      </c>
      <c r="CK468" s="664">
        <f>'3A 2025-2026 REPORTE CALIFICACI'!AT49</f>
        <v>0</v>
      </c>
      <c r="CL468" s="664">
        <f>'3A 2025-2026 REPORTE CALIFICACI'!AU49</f>
        <v>0</v>
      </c>
      <c r="CM468" s="664">
        <f>'3A 2025-2026 REPORTE CALIFICACI'!AV49</f>
        <v>0</v>
      </c>
      <c r="CN468" s="664">
        <f>'3A 2025-2026 REPORTE CALIFICACI'!AW49</f>
        <v>0</v>
      </c>
      <c r="CO468" s="664">
        <f>'3A 2025-2026 REPORTE CALIFICACI'!AX49</f>
        <v>0</v>
      </c>
      <c r="CP468" s="664">
        <f>'3A 2025-2026 REPORTE CALIFICACI'!AY49</f>
        <v>0</v>
      </c>
      <c r="CQ468" s="664">
        <f>'3A 2025-2026 REPORTE CALIFICACI'!AZ49</f>
        <v>0</v>
      </c>
      <c r="CR468" s="664">
        <f>'3A 2025-2026 REPORTE CALIFICACI'!BA49</f>
        <v>0</v>
      </c>
      <c r="CS468" s="664">
        <f>'3A 2025-2026 REPORTE CALIFICACI'!BB49</f>
        <v>0</v>
      </c>
      <c r="CT468" s="716">
        <f>'3A 2025-2026 REPORTE CALIFICACI'!BC49</f>
        <v>0</v>
      </c>
      <c r="CU468" s="716">
        <f>'3A 2025-2026 REPORTE CALIFICACI'!BD49</f>
        <v>0</v>
      </c>
      <c r="CV468" s="716">
        <f>'3A 2025-2026 REPORTE CALIFICACI'!BE49</f>
        <v>0</v>
      </c>
      <c r="CW468" s="716">
        <f>'3A 2025-2026 REPORTE CALIFICACI'!BF49</f>
        <v>0</v>
      </c>
      <c r="CX468" s="664"/>
      <c r="CY468" s="664"/>
      <c r="CZ468" s="664"/>
      <c r="DA468" s="664"/>
      <c r="DB468" s="664"/>
      <c r="DC468" s="664"/>
      <c r="DD468" s="664"/>
      <c r="DE468" s="664"/>
      <c r="DF468" s="664"/>
      <c r="DG468" s="664"/>
      <c r="DH468" s="664"/>
      <c r="DI468" s="664"/>
      <c r="DJ468" s="664"/>
      <c r="DK468" s="664"/>
      <c r="DL468" s="666"/>
      <c r="DM468" s="667"/>
      <c r="DN468" s="661"/>
      <c r="DO468" s="47"/>
      <c r="DP468" s="663" t="s">
        <v>1015</v>
      </c>
      <c r="DQ468" s="664">
        <f>'3A 2025-2026 REPORTE CALIFICACI'!AM50</f>
        <v>0</v>
      </c>
      <c r="DR468" s="664">
        <f>'3A 2025-2026 REPORTE CALIFICACI'!AN50</f>
        <v>0</v>
      </c>
      <c r="DS468" s="664">
        <f>'3A 2025-2026 REPORTE CALIFICACI'!AO50</f>
        <v>0</v>
      </c>
      <c r="DT468" s="664">
        <f>'3A 2025-2026 REPORTE CALIFICACI'!AP50</f>
        <v>0</v>
      </c>
      <c r="DU468" s="664">
        <f>'3A 2025-2026 REPORTE CALIFICACI'!AQ50</f>
        <v>0</v>
      </c>
      <c r="DV468" s="664">
        <f>'3A 2025-2026 REPORTE CALIFICACI'!AR50</f>
        <v>0</v>
      </c>
      <c r="DW468" s="664">
        <f>'3A 2025-2026 REPORTE CALIFICACI'!AS50</f>
        <v>0</v>
      </c>
      <c r="DX468" s="664">
        <f>'3A 2025-2026 REPORTE CALIFICACI'!AT50</f>
        <v>0</v>
      </c>
      <c r="DY468" s="664">
        <f>'3A 2025-2026 REPORTE CALIFICACI'!AU50</f>
        <v>0</v>
      </c>
      <c r="DZ468" s="664">
        <f>'3A 2025-2026 REPORTE CALIFICACI'!AV50</f>
        <v>0</v>
      </c>
      <c r="EA468" s="664">
        <f>'3A 2025-2026 REPORTE CALIFICACI'!AW50</f>
        <v>0</v>
      </c>
      <c r="EB468" s="664">
        <f>'3A 2025-2026 REPORTE CALIFICACI'!AX50</f>
        <v>0</v>
      </c>
      <c r="EC468" s="664">
        <f>'3A 2025-2026 REPORTE CALIFICACI'!AY50</f>
        <v>0</v>
      </c>
      <c r="ED468" s="664">
        <f>'3A 2025-2026 REPORTE CALIFICACI'!AZ50</f>
        <v>0</v>
      </c>
      <c r="EE468" s="664">
        <f>'3A 2025-2026 REPORTE CALIFICACI'!BA50</f>
        <v>0</v>
      </c>
      <c r="EF468" s="664">
        <f>'3A 2025-2026 REPORTE CALIFICACI'!BB50</f>
        <v>0</v>
      </c>
      <c r="EG468" s="716">
        <f>'3A 2025-2026 REPORTE CALIFICACI'!BC50</f>
        <v>0</v>
      </c>
      <c r="EH468" s="716">
        <f>'3A 2025-2026 REPORTE CALIFICACI'!BD50</f>
        <v>0</v>
      </c>
      <c r="EI468" s="716">
        <f>'3A 2025-2026 REPORTE CALIFICACI'!BE50</f>
        <v>0</v>
      </c>
      <c r="EJ468" s="716">
        <f>'3A 2025-2026 REPORTE CALIFICACI'!BF50</f>
        <v>0</v>
      </c>
      <c r="EK468" s="665">
        <f>'3A 2025-2026 REPORTE CALIFICACI'!BG50</f>
        <v>0</v>
      </c>
      <c r="EL468" s="717">
        <f>'3A 2025-2026 REPORTE CALIFICACI'!BH50</f>
        <v>0</v>
      </c>
      <c r="EM468" s="665">
        <f>'3A 2025-2026 REPORTE CALIFICACI'!BI50</f>
        <v>0</v>
      </c>
      <c r="EN468" s="665" t="str">
        <f>'3A 2025-2026 REPORTE CALIFICACI'!BJ50</f>
        <v/>
      </c>
      <c r="EO468" s="665" t="str">
        <f>'3A 2025-2026 REPORTE CALIFICACI'!BK50</f>
        <v/>
      </c>
      <c r="EP468" s="665">
        <f>'3A 2025-2026 REPORTE CALIFICACI'!BL50</f>
        <v>0</v>
      </c>
      <c r="EQ468" s="665">
        <f>'3A 2025-2026 REPORTE CALIFICACI'!BM50</f>
        <v>0</v>
      </c>
      <c r="ER468" s="665" t="str">
        <f>'3A 2025-2026 REPORTE CALIFICACI'!BN50</f>
        <v/>
      </c>
      <c r="ES468" s="665" t="str">
        <f>'3A 2025-2026 REPORTE CALIFICACI'!BO50</f>
        <v/>
      </c>
      <c r="ET468" s="665">
        <f>'3A 2025-2026 REPORTE CALIFICACI'!BP50</f>
        <v>0</v>
      </c>
      <c r="EU468" s="664" t="str">
        <f>'3A 2025-2026 REPORTE CALIFICACI'!BQ50</f>
        <v/>
      </c>
      <c r="EV468" s="664" t="str">
        <f>'3A 2025-2026 REPORTE CALIFICACI'!BR50</f>
        <v/>
      </c>
      <c r="EW468" s="664" t="str">
        <f>'3A 2025-2026 REPORTE CALIFICACI'!BS50</f>
        <v/>
      </c>
      <c r="EX468" s="664" t="str">
        <f>'3A 2025-2026 REPORTE CALIFICACI'!BT50</f>
        <v>R</v>
      </c>
      <c r="EY468" s="666"/>
    </row>
    <row r="469" ht="72.0" customHeight="1">
      <c r="A469" s="661"/>
      <c r="B469" s="47"/>
      <c r="C469" s="663" t="s">
        <v>1016</v>
      </c>
      <c r="D469" s="664">
        <f>'3A 2025-2026 REPORTE CALIFICACI'!BU47</f>
        <v>50</v>
      </c>
      <c r="E469" s="664">
        <f>'3A 2025-2026 REPORTE CALIFICACI'!BV47</f>
        <v>75</v>
      </c>
      <c r="F469" s="664">
        <f>'3A 2025-2026 REPORTE CALIFICACI'!BW47</f>
        <v>70</v>
      </c>
      <c r="G469" s="664">
        <f>'3A 2025-2026 REPORTE CALIFICACI'!BX47</f>
        <v>0</v>
      </c>
      <c r="H469" s="664">
        <f>'3A 2025-2026 REPORTE CALIFICACI'!BY47</f>
        <v>70</v>
      </c>
      <c r="I469" s="664">
        <f>'3A 2025-2026 REPORTE CALIFICACI'!BZ47</f>
        <v>78</v>
      </c>
      <c r="J469" s="664">
        <f>'3A 2025-2026 REPORTE CALIFICACI'!CA47</f>
        <v>70</v>
      </c>
      <c r="K469" s="664">
        <f>'3A 2025-2026 REPORTE CALIFICACI'!CB47</f>
        <v>0</v>
      </c>
      <c r="L469" s="664">
        <f>'3A 2025-2026 REPORTE CALIFICACI'!CC47</f>
        <v>71</v>
      </c>
      <c r="M469" s="664">
        <f>'3A 2025-2026 REPORTE CALIFICACI'!CD47</f>
        <v>71</v>
      </c>
      <c r="N469" s="664">
        <f>'3A 2025-2026 REPORTE CALIFICACI'!CE47</f>
        <v>70</v>
      </c>
      <c r="O469" s="664">
        <f>'3A 2025-2026 REPORTE CALIFICACI'!CF47</f>
        <v>0</v>
      </c>
      <c r="P469" s="664">
        <f>'3A 2025-2026 REPORTE CALIFICACI'!CG47</f>
        <v>72</v>
      </c>
      <c r="Q469" s="664">
        <f>'3A 2025-2026 REPORTE CALIFICACI'!CH47</f>
        <v>70</v>
      </c>
      <c r="R469" s="664">
        <f>'3A 2025-2026 REPORTE CALIFICACI'!CI47</f>
        <v>70</v>
      </c>
      <c r="S469" s="664">
        <f>'3A 2025-2026 REPORTE CALIFICACI'!CJ47</f>
        <v>0</v>
      </c>
      <c r="T469" s="716">
        <f>'3A 2025-2026 REPORTE CALIFICACI'!CK47</f>
        <v>48.75</v>
      </c>
      <c r="U469" s="716">
        <f>'3A 2025-2026 REPORTE CALIFICACI'!CL47</f>
        <v>54.5</v>
      </c>
      <c r="V469" s="716">
        <f>'3A 2025-2026 REPORTE CALIFICACI'!CM47</f>
        <v>53</v>
      </c>
      <c r="W469" s="716">
        <f>'3A 2025-2026 REPORTE CALIFICACI'!CN47</f>
        <v>53</v>
      </c>
      <c r="X469" s="665">
        <f>'3A 2025-2026 REPORTE CALIFICACI'!CO47</f>
        <v>52.3125</v>
      </c>
      <c r="Y469" s="717">
        <f>'3A 2025-2026 REPORTE CALIFICACI'!CP47</f>
        <v>0.6857142857</v>
      </c>
      <c r="Z469" s="665">
        <f>'3A 2025-2026 REPORTE CALIFICACI'!CQ47</f>
        <v>26.15625</v>
      </c>
      <c r="AA469" s="665" t="str">
        <f>'3A 2025-2026 REPORTE CALIFICACI'!CR47</f>
        <v/>
      </c>
      <c r="AB469" s="665" t="str">
        <f>'3A 2025-2026 REPORTE CALIFICACI'!CS47</f>
        <v/>
      </c>
      <c r="AC469" s="665">
        <f>'3A 2025-2026 REPORTE CALIFICACI'!CT47</f>
        <v>26</v>
      </c>
      <c r="AD469" s="665">
        <f>'3A 2025-2026 REPORTE CALIFICACI'!CU47</f>
        <v>15.69375</v>
      </c>
      <c r="AE469" s="665" t="str">
        <f>'3A 2025-2026 REPORTE CALIFICACI'!CV47</f>
        <v/>
      </c>
      <c r="AF469" s="665" t="str">
        <f>'3A 2025-2026 REPORTE CALIFICACI'!CW47</f>
        <v/>
      </c>
      <c r="AG469" s="665">
        <f>'3A 2025-2026 REPORTE CALIFICACI'!CX47</f>
        <v>16</v>
      </c>
      <c r="AH469" s="665">
        <f>'3A 2025-2026 REPORTE CALIFICACI'!CY47</f>
        <v>52.3125</v>
      </c>
      <c r="AI469" s="665" t="str">
        <f>'3A 2025-2026 REPORTE CALIFICACI'!CZ47</f>
        <v/>
      </c>
      <c r="AJ469" s="664" t="str">
        <f>'3A 2025-2026 REPORTE CALIFICACI'!DA47</f>
        <v/>
      </c>
      <c r="AK469" s="664" t="str">
        <f>'3A 2025-2026 REPORTE CALIFICACI'!DB47</f>
        <v>R</v>
      </c>
      <c r="AL469" s="666"/>
      <c r="AM469" s="667"/>
      <c r="AN469" s="661"/>
      <c r="AO469" s="47"/>
      <c r="AP469" s="663" t="s">
        <v>1016</v>
      </c>
      <c r="AQ469" s="664">
        <f>'3A 2025-2026 REPORTE CALIFICACI'!BU48</f>
        <v>90</v>
      </c>
      <c r="AR469" s="664">
        <f>'3A 2025-2026 REPORTE CALIFICACI'!BV48</f>
        <v>91</v>
      </c>
      <c r="AS469" s="664">
        <f>'3A 2025-2026 REPORTE CALIFICACI'!BW48</f>
        <v>92</v>
      </c>
      <c r="AT469" s="664">
        <f>'3A 2025-2026 REPORTE CALIFICACI'!BX48</f>
        <v>0</v>
      </c>
      <c r="AU469" s="664">
        <f>'3A 2025-2026 REPORTE CALIFICACI'!BY48</f>
        <v>92</v>
      </c>
      <c r="AV469" s="664">
        <f>'3A 2025-2026 REPORTE CALIFICACI'!BZ48</f>
        <v>92</v>
      </c>
      <c r="AW469" s="664">
        <f>'3A 2025-2026 REPORTE CALIFICACI'!CA48</f>
        <v>90</v>
      </c>
      <c r="AX469" s="664">
        <f>'3A 2025-2026 REPORTE CALIFICACI'!CB48</f>
        <v>0</v>
      </c>
      <c r="AY469" s="664">
        <f>'3A 2025-2026 REPORTE CALIFICACI'!CC48</f>
        <v>93</v>
      </c>
      <c r="AZ469" s="664">
        <f>'3A 2025-2026 REPORTE CALIFICACI'!CD48</f>
        <v>94</v>
      </c>
      <c r="BA469" s="664">
        <f>'3A 2025-2026 REPORTE CALIFICACI'!CE48</f>
        <v>93</v>
      </c>
      <c r="BB469" s="664">
        <f>'3A 2025-2026 REPORTE CALIFICACI'!CF48</f>
        <v>0</v>
      </c>
      <c r="BC469" s="664">
        <f>'3A 2025-2026 REPORTE CALIFICACI'!CG48</f>
        <v>92</v>
      </c>
      <c r="BD469" s="664">
        <f>'3A 2025-2026 REPORTE CALIFICACI'!CH48</f>
        <v>93</v>
      </c>
      <c r="BE469" s="664">
        <f>'3A 2025-2026 REPORTE CALIFICACI'!CI48</f>
        <v>94</v>
      </c>
      <c r="BF469" s="664">
        <f>'3A 2025-2026 REPORTE CALIFICACI'!CJ48</f>
        <v>0</v>
      </c>
      <c r="BG469" s="716">
        <f>'3A 2025-2026 REPORTE CALIFICACI'!CK48</f>
        <v>68.25</v>
      </c>
      <c r="BH469" s="716">
        <f>'3A 2025-2026 REPORTE CALIFICACI'!CL48</f>
        <v>68.5</v>
      </c>
      <c r="BI469" s="716">
        <f>'3A 2025-2026 REPORTE CALIFICACI'!CM48</f>
        <v>70</v>
      </c>
      <c r="BJ469" s="716">
        <f>'3A 2025-2026 REPORTE CALIFICACI'!CN48</f>
        <v>69.75</v>
      </c>
      <c r="BK469" s="664"/>
      <c r="BL469" s="717">
        <f>'3A 2025-2026 REPORTE CALIFICACI'!CP48</f>
        <v>0.7</v>
      </c>
      <c r="BM469" s="665" t="str">
        <f>'3A 2025-2026 REPORTE CALIFICACI'!CQ48</f>
        <v/>
      </c>
      <c r="BN469" s="665" t="str">
        <f>'3A 2025-2026 REPORTE CALIFICACI'!CR48</f>
        <v/>
      </c>
      <c r="BO469" s="665" t="str">
        <f>'3A 2025-2026 REPORTE CALIFICACI'!CS48</f>
        <v/>
      </c>
      <c r="BP469" s="665" t="str">
        <f>'3A 2025-2026 REPORTE CALIFICACI'!CT48</f>
        <v/>
      </c>
      <c r="BQ469" s="665" t="str">
        <f>'3A 2025-2026 REPORTE CALIFICACI'!CU48</f>
        <v/>
      </c>
      <c r="BR469" s="665" t="str">
        <f>'3A 2025-2026 REPORTE CALIFICACI'!CV48</f>
        <v/>
      </c>
      <c r="BS469" s="665" t="str">
        <f>'3A 2025-2026 REPORTE CALIFICACI'!CW48</f>
        <v/>
      </c>
      <c r="BT469" s="665" t="str">
        <f>'3A 2025-2026 REPORTE CALIFICACI'!CX48</f>
        <v/>
      </c>
      <c r="BU469" s="665">
        <f>'3A 2025-2026 REPORTE CALIFICACI'!CY48</f>
        <v>69.125</v>
      </c>
      <c r="BV469" s="665" t="str">
        <f>'3A 2025-2026 REPORTE CALIFICACI'!CZ48</f>
        <v/>
      </c>
      <c r="BW469" s="664" t="str">
        <f>'3A 2025-2026 REPORTE CALIFICACI'!DA48</f>
        <v>A</v>
      </c>
      <c r="BX469" s="664" t="str">
        <f>'3A 2025-2026 REPORTE CALIFICACI'!DB48</f>
        <v/>
      </c>
      <c r="BY469" s="666"/>
      <c r="BZ469" s="667"/>
      <c r="CA469" s="661"/>
      <c r="CB469" s="47"/>
      <c r="CC469" s="663" t="s">
        <v>1016</v>
      </c>
      <c r="CD469" s="664">
        <f>'3A 2025-2026 REPORTE CALIFICACI'!BU49</f>
        <v>71</v>
      </c>
      <c r="CE469" s="664">
        <f>'3A 2025-2026 REPORTE CALIFICACI'!BV49</f>
        <v>75</v>
      </c>
      <c r="CF469" s="664">
        <f>'3A 2025-2026 REPORTE CALIFICACI'!BW49</f>
        <v>80</v>
      </c>
      <c r="CG469" s="664">
        <f>'3A 2025-2026 REPORTE CALIFICACI'!BX49</f>
        <v>0</v>
      </c>
      <c r="CH469" s="664">
        <f>'3A 2025-2026 REPORTE CALIFICACI'!BY49</f>
        <v>75</v>
      </c>
      <c r="CI469" s="664">
        <f>'3A 2025-2026 REPORTE CALIFICACI'!BZ49</f>
        <v>78</v>
      </c>
      <c r="CJ469" s="664">
        <f>'3A 2025-2026 REPORTE CALIFICACI'!CA49</f>
        <v>79</v>
      </c>
      <c r="CK469" s="664">
        <f>'3A 2025-2026 REPORTE CALIFICACI'!CB49</f>
        <v>0</v>
      </c>
      <c r="CL469" s="664">
        <f>'3A 2025-2026 REPORTE CALIFICACI'!CC49</f>
        <v>73</v>
      </c>
      <c r="CM469" s="664">
        <f>'3A 2025-2026 REPORTE CALIFICACI'!CD49</f>
        <v>82</v>
      </c>
      <c r="CN469" s="664">
        <f>'3A 2025-2026 REPORTE CALIFICACI'!CE49</f>
        <v>80</v>
      </c>
      <c r="CO469" s="664">
        <f>'3A 2025-2026 REPORTE CALIFICACI'!CF49</f>
        <v>0</v>
      </c>
      <c r="CP469" s="664">
        <f>'3A 2025-2026 REPORTE CALIFICACI'!CG49</f>
        <v>75</v>
      </c>
      <c r="CQ469" s="664">
        <f>'3A 2025-2026 REPORTE CALIFICACI'!CH49</f>
        <v>80</v>
      </c>
      <c r="CR469" s="664">
        <f>'3A 2025-2026 REPORTE CALIFICACI'!CI49</f>
        <v>81</v>
      </c>
      <c r="CS469" s="664">
        <f>'3A 2025-2026 REPORTE CALIFICACI'!CJ49</f>
        <v>0</v>
      </c>
      <c r="CT469" s="716">
        <f>'3A 2025-2026 REPORTE CALIFICACI'!CK49</f>
        <v>56.5</v>
      </c>
      <c r="CU469" s="716">
        <f>'3A 2025-2026 REPORTE CALIFICACI'!CL49</f>
        <v>58</v>
      </c>
      <c r="CV469" s="716">
        <f>'3A 2025-2026 REPORTE CALIFICACI'!CM49</f>
        <v>58.75</v>
      </c>
      <c r="CW469" s="716">
        <f>'3A 2025-2026 REPORTE CALIFICACI'!CN49</f>
        <v>59</v>
      </c>
      <c r="CX469" s="664"/>
      <c r="CY469" s="664"/>
      <c r="CZ469" s="664"/>
      <c r="DA469" s="664"/>
      <c r="DB469" s="664"/>
      <c r="DC469" s="664"/>
      <c r="DD469" s="664"/>
      <c r="DE469" s="664"/>
      <c r="DF469" s="664"/>
      <c r="DG469" s="664"/>
      <c r="DH469" s="664"/>
      <c r="DI469" s="664"/>
      <c r="DJ469" s="664"/>
      <c r="DK469" s="664"/>
      <c r="DL469" s="666"/>
      <c r="DM469" s="667"/>
      <c r="DN469" s="661"/>
      <c r="DO469" s="47"/>
      <c r="DP469" s="663" t="s">
        <v>1016</v>
      </c>
      <c r="DQ469" s="664">
        <f>'3A 2025-2026 REPORTE CALIFICACI'!BU50</f>
        <v>92</v>
      </c>
      <c r="DR469" s="664">
        <f>'3A 2025-2026 REPORTE CALIFICACI'!BV50</f>
        <v>93</v>
      </c>
      <c r="DS469" s="664">
        <f>'3A 2025-2026 REPORTE CALIFICACI'!BW50</f>
        <v>91</v>
      </c>
      <c r="DT469" s="664">
        <f>'3A 2025-2026 REPORTE CALIFICACI'!BX50</f>
        <v>0</v>
      </c>
      <c r="DU469" s="664">
        <f>'3A 2025-2026 REPORTE CALIFICACI'!BY50</f>
        <v>93</v>
      </c>
      <c r="DV469" s="664">
        <f>'3A 2025-2026 REPORTE CALIFICACI'!BZ50</f>
        <v>94</v>
      </c>
      <c r="DW469" s="664">
        <f>'3A 2025-2026 REPORTE CALIFICACI'!CA50</f>
        <v>92</v>
      </c>
      <c r="DX469" s="664">
        <f>'3A 2025-2026 REPORTE CALIFICACI'!CB50</f>
        <v>0</v>
      </c>
      <c r="DY469" s="664">
        <f>'3A 2025-2026 REPORTE CALIFICACI'!CC50</f>
        <v>94</v>
      </c>
      <c r="DZ469" s="664">
        <f>'3A 2025-2026 REPORTE CALIFICACI'!CD50</f>
        <v>93</v>
      </c>
      <c r="EA469" s="664">
        <f>'3A 2025-2026 REPORTE CALIFICACI'!CE50</f>
        <v>90</v>
      </c>
      <c r="EB469" s="664">
        <f>'3A 2025-2026 REPORTE CALIFICACI'!CF50</f>
        <v>0</v>
      </c>
      <c r="EC469" s="664">
        <f>'3A 2025-2026 REPORTE CALIFICACI'!CG50</f>
        <v>93</v>
      </c>
      <c r="ED469" s="664">
        <f>'3A 2025-2026 REPORTE CALIFICACI'!CH50</f>
        <v>92</v>
      </c>
      <c r="EE469" s="664">
        <f>'3A 2025-2026 REPORTE CALIFICACI'!CI50</f>
        <v>93</v>
      </c>
      <c r="EF469" s="664">
        <f>'3A 2025-2026 REPORTE CALIFICACI'!CJ50</f>
        <v>0</v>
      </c>
      <c r="EG469" s="716">
        <f>'3A 2025-2026 REPORTE CALIFICACI'!CK50</f>
        <v>69</v>
      </c>
      <c r="EH469" s="716">
        <f>'3A 2025-2026 REPORTE CALIFICACI'!CL50</f>
        <v>69.75</v>
      </c>
      <c r="EI469" s="716">
        <f>'3A 2025-2026 REPORTE CALIFICACI'!CM50</f>
        <v>69.25</v>
      </c>
      <c r="EJ469" s="716">
        <f>'3A 2025-2026 REPORTE CALIFICACI'!CN50</f>
        <v>69.5</v>
      </c>
      <c r="EK469" s="665">
        <f>'3A 2025-2026 REPORTE CALIFICACI'!CO50</f>
        <v>69.375</v>
      </c>
      <c r="EL469" s="717">
        <f>'3A 2025-2026 REPORTE CALIFICACI'!CP50</f>
        <v>0.7</v>
      </c>
      <c r="EM469" s="665" t="str">
        <f>'3A 2025-2026 REPORTE CALIFICACI'!CQ50</f>
        <v/>
      </c>
      <c r="EN469" s="665" t="str">
        <f>'3A 2025-2026 REPORTE CALIFICACI'!CR50</f>
        <v/>
      </c>
      <c r="EO469" s="665" t="str">
        <f>'3A 2025-2026 REPORTE CALIFICACI'!CS50</f>
        <v/>
      </c>
      <c r="EP469" s="665" t="str">
        <f>'3A 2025-2026 REPORTE CALIFICACI'!CT50</f>
        <v/>
      </c>
      <c r="EQ469" s="665" t="str">
        <f>'3A 2025-2026 REPORTE CALIFICACI'!CU50</f>
        <v/>
      </c>
      <c r="ER469" s="665" t="str">
        <f>'3A 2025-2026 REPORTE CALIFICACI'!CV50</f>
        <v/>
      </c>
      <c r="ES469" s="665" t="str">
        <f>'3A 2025-2026 REPORTE CALIFICACI'!CW50</f>
        <v/>
      </c>
      <c r="ET469" s="665" t="str">
        <f>'3A 2025-2026 REPORTE CALIFICACI'!CX50</f>
        <v/>
      </c>
      <c r="EU469" s="665">
        <f>'3A 2025-2026 REPORTE CALIFICACI'!CY50</f>
        <v>69.375</v>
      </c>
      <c r="EV469" s="665" t="str">
        <f>'3A 2025-2026 REPORTE CALIFICACI'!CZ50</f>
        <v/>
      </c>
      <c r="EW469" s="664" t="str">
        <f>'3A 2025-2026 REPORTE CALIFICACI'!DA50</f>
        <v>A</v>
      </c>
      <c r="EX469" s="664" t="str">
        <f>'3A 2025-2026 REPORTE CALIFICACI'!DB50</f>
        <v/>
      </c>
      <c r="EY469" s="666"/>
    </row>
    <row r="470" ht="52.5" customHeight="1">
      <c r="A470" s="661"/>
      <c r="B470" s="47"/>
      <c r="C470" s="663" t="s">
        <v>1017</v>
      </c>
      <c r="D470" s="664">
        <f>'3A 2025-2026 REPORTE CALIFICACI'!DC47</f>
        <v>58</v>
      </c>
      <c r="E470" s="664">
        <f>'3A 2025-2026 REPORTE CALIFICACI'!DD47</f>
        <v>50</v>
      </c>
      <c r="F470" s="664">
        <f>'3A 2025-2026 REPORTE CALIFICACI'!DE47</f>
        <v>70</v>
      </c>
      <c r="G470" s="664">
        <f>'3A 2025-2026 REPORTE CALIFICACI'!DF47</f>
        <v>0</v>
      </c>
      <c r="H470" s="664">
        <f>'3A 2025-2026 REPORTE CALIFICACI'!DG47</f>
        <v>65</v>
      </c>
      <c r="I470" s="664">
        <f>'3A 2025-2026 REPORTE CALIFICACI'!DH47</f>
        <v>70</v>
      </c>
      <c r="J470" s="664">
        <f>'3A 2025-2026 REPORTE CALIFICACI'!DI47</f>
        <v>60</v>
      </c>
      <c r="K470" s="664">
        <f>'3A 2025-2026 REPORTE CALIFICACI'!DJ47</f>
        <v>0</v>
      </c>
      <c r="L470" s="664">
        <f>'3A 2025-2026 REPORTE CALIFICACI'!DK47</f>
        <v>70</v>
      </c>
      <c r="M470" s="664">
        <f>'3A 2025-2026 REPORTE CALIFICACI'!DL47</f>
        <v>70</v>
      </c>
      <c r="N470" s="664">
        <f>'3A 2025-2026 REPORTE CALIFICACI'!DM47</f>
        <v>70</v>
      </c>
      <c r="O470" s="664">
        <f>'3A 2025-2026 REPORTE CALIFICACI'!DN47</f>
        <v>0</v>
      </c>
      <c r="P470" s="664">
        <f>'3A 2025-2026 REPORTE CALIFICACI'!DO47</f>
        <v>70</v>
      </c>
      <c r="Q470" s="664">
        <f>'3A 2025-2026 REPORTE CALIFICACI'!DP47</f>
        <v>70</v>
      </c>
      <c r="R470" s="664">
        <f>'3A 2025-2026 REPORTE CALIFICACI'!DQ47</f>
        <v>70</v>
      </c>
      <c r="S470" s="664">
        <f>'3A 2025-2026 REPORTE CALIFICACI'!DR47</f>
        <v>0</v>
      </c>
      <c r="T470" s="716">
        <f>'3A 2025-2026 REPORTE CALIFICACI'!DS47</f>
        <v>44.5</v>
      </c>
      <c r="U470" s="716">
        <f>'3A 2025-2026 REPORTE CALIFICACI'!DT47</f>
        <v>48.75</v>
      </c>
      <c r="V470" s="716">
        <f>'3A 2025-2026 REPORTE CALIFICACI'!DU47</f>
        <v>52.5</v>
      </c>
      <c r="W470" s="716">
        <f>'3A 2025-2026 REPORTE CALIFICACI'!DV47</f>
        <v>52.5</v>
      </c>
      <c r="X470" s="665">
        <f>'3A 2025-2026 REPORTE CALIFICACI'!DW47</f>
        <v>49.5625</v>
      </c>
      <c r="Y470" s="717">
        <f>'3A 2025-2026 REPORTE CALIFICACI'!DX47</f>
        <v>0.69375</v>
      </c>
      <c r="Z470" s="665">
        <f>'3A 2025-2026 REPORTE CALIFICACI'!DY47</f>
        <v>24.78125</v>
      </c>
      <c r="AA470" s="665" t="str">
        <f>'3A 2025-2026 REPORTE CALIFICACI'!DZ47</f>
        <v/>
      </c>
      <c r="AB470" s="665" t="str">
        <f>'3A 2025-2026 REPORTE CALIFICACI'!EA47</f>
        <v/>
      </c>
      <c r="AC470" s="665">
        <f>'3A 2025-2026 REPORTE CALIFICACI'!EB47</f>
        <v>25</v>
      </c>
      <c r="AD470" s="665">
        <f>'3A 2025-2026 REPORTE CALIFICACI'!EC47</f>
        <v>14.86875</v>
      </c>
      <c r="AE470" s="665" t="str">
        <f>'3A 2025-2026 REPORTE CALIFICACI'!ED47</f>
        <v/>
      </c>
      <c r="AF470" s="665" t="str">
        <f>'3A 2025-2026 REPORTE CALIFICACI'!EE47</f>
        <v/>
      </c>
      <c r="AG470" s="665">
        <f>'3A 2025-2026 REPORTE CALIFICACI'!EF47</f>
        <v>15</v>
      </c>
      <c r="AH470" s="665">
        <f>'3A 2025-2026 REPORTE CALIFICACI'!EG47</f>
        <v>49.5625</v>
      </c>
      <c r="AI470" s="665" t="str">
        <f>'3A 2025-2026 REPORTE CALIFICACI'!EH47</f>
        <v/>
      </c>
      <c r="AJ470" s="664" t="str">
        <f>'3A 2025-2026 REPORTE CALIFICACI'!EI47</f>
        <v/>
      </c>
      <c r="AK470" s="664" t="str">
        <f>'3A 2025-2026 REPORTE CALIFICACI'!EJ47</f>
        <v>R</v>
      </c>
      <c r="AL470" s="666"/>
      <c r="AM470" s="667"/>
      <c r="AN470" s="661"/>
      <c r="AO470" s="47"/>
      <c r="AP470" s="663" t="s">
        <v>1017</v>
      </c>
      <c r="AQ470" s="664">
        <f>'3A 2025-2026 REPORTE CALIFICACI'!DC48</f>
        <v>70</v>
      </c>
      <c r="AR470" s="664">
        <f>'3A 2025-2026 REPORTE CALIFICACI'!DD48</f>
        <v>80</v>
      </c>
      <c r="AS470" s="664">
        <f>'3A 2025-2026 REPORTE CALIFICACI'!DE48</f>
        <v>79</v>
      </c>
      <c r="AT470" s="664">
        <f>'3A 2025-2026 REPORTE CALIFICACI'!DF48</f>
        <v>0</v>
      </c>
      <c r="AU470" s="664">
        <f>'3A 2025-2026 REPORTE CALIFICACI'!DG48</f>
        <v>79</v>
      </c>
      <c r="AV470" s="664">
        <f>'3A 2025-2026 REPORTE CALIFICACI'!DH48</f>
        <v>94</v>
      </c>
      <c r="AW470" s="664">
        <f>'3A 2025-2026 REPORTE CALIFICACI'!DI48</f>
        <v>80</v>
      </c>
      <c r="AX470" s="664">
        <f>'3A 2025-2026 REPORTE CALIFICACI'!DJ48</f>
        <v>0</v>
      </c>
      <c r="AY470" s="664">
        <f>'3A 2025-2026 REPORTE CALIFICACI'!DK48</f>
        <v>80</v>
      </c>
      <c r="AZ470" s="664">
        <f>'3A 2025-2026 REPORTE CALIFICACI'!DL48</f>
        <v>85</v>
      </c>
      <c r="BA470" s="664">
        <f>'3A 2025-2026 REPORTE CALIFICACI'!DM48</f>
        <v>76</v>
      </c>
      <c r="BB470" s="664">
        <f>'3A 2025-2026 REPORTE CALIFICACI'!DN48</f>
        <v>0</v>
      </c>
      <c r="BC470" s="664">
        <f>'3A 2025-2026 REPORTE CALIFICACI'!DO48</f>
        <v>88</v>
      </c>
      <c r="BD470" s="664">
        <f>'3A 2025-2026 REPORTE CALIFICACI'!DP48</f>
        <v>93</v>
      </c>
      <c r="BE470" s="664">
        <f>'3A 2025-2026 REPORTE CALIFICACI'!DQ48</f>
        <v>82</v>
      </c>
      <c r="BF470" s="664">
        <f>'3A 2025-2026 REPORTE CALIFICACI'!DR48</f>
        <v>0</v>
      </c>
      <c r="BG470" s="716">
        <f>'3A 2025-2026 REPORTE CALIFICACI'!DS48</f>
        <v>57.25</v>
      </c>
      <c r="BH470" s="716">
        <f>'3A 2025-2026 REPORTE CALIFICACI'!DT48</f>
        <v>63.25</v>
      </c>
      <c r="BI470" s="716">
        <f>'3A 2025-2026 REPORTE CALIFICACI'!DU48</f>
        <v>60.25</v>
      </c>
      <c r="BJ470" s="716">
        <f>'3A 2025-2026 REPORTE CALIFICACI'!DV48</f>
        <v>65.75</v>
      </c>
      <c r="BK470" s="664"/>
      <c r="BL470" s="717">
        <f>'3A 2025-2026 REPORTE CALIFICACI'!DX48</f>
        <v>0.6928571429</v>
      </c>
      <c r="BM470" s="665">
        <f>'3A 2025-2026 REPORTE CALIFICACI'!DY48</f>
        <v>30.8125</v>
      </c>
      <c r="BN470" s="665" t="str">
        <f>'3A 2025-2026 REPORTE CALIFICACI'!DZ48</f>
        <v/>
      </c>
      <c r="BO470" s="665" t="str">
        <f>'3A 2025-2026 REPORTE CALIFICACI'!EA48</f>
        <v/>
      </c>
      <c r="BP470" s="665">
        <f>'3A 2025-2026 REPORTE CALIFICACI'!EB48</f>
        <v>31</v>
      </c>
      <c r="BQ470" s="665">
        <f>'3A 2025-2026 REPORTE CALIFICACI'!EC48</f>
        <v>18.4875</v>
      </c>
      <c r="BR470" s="665" t="str">
        <f>'3A 2025-2026 REPORTE CALIFICACI'!ED48</f>
        <v/>
      </c>
      <c r="BS470" s="665" t="str">
        <f>'3A 2025-2026 REPORTE CALIFICACI'!EE48</f>
        <v/>
      </c>
      <c r="BT470" s="665">
        <f>'3A 2025-2026 REPORTE CALIFICACI'!EF48</f>
        <v>18</v>
      </c>
      <c r="BU470" s="665">
        <f>'3A 2025-2026 REPORTE CALIFICACI'!EG48</f>
        <v>61.625</v>
      </c>
      <c r="BV470" s="665" t="str">
        <f>'3A 2025-2026 REPORTE CALIFICACI'!EH48</f>
        <v/>
      </c>
      <c r="BW470" s="664" t="str">
        <f>'3A 2025-2026 REPORTE CALIFICACI'!EI48</f>
        <v/>
      </c>
      <c r="BX470" s="664" t="str">
        <f>'3A 2025-2026 REPORTE CALIFICACI'!EJ48</f>
        <v>R</v>
      </c>
      <c r="BY470" s="666"/>
      <c r="BZ470" s="667"/>
      <c r="CA470" s="661"/>
      <c r="CB470" s="47"/>
      <c r="CC470" s="663" t="s">
        <v>1017</v>
      </c>
      <c r="CD470" s="664">
        <f>'3A 2025-2026 REPORTE CALIFICACI'!DC49</f>
        <v>70</v>
      </c>
      <c r="CE470" s="664">
        <f>'3A 2025-2026 REPORTE CALIFICACI'!DD49</f>
        <v>75</v>
      </c>
      <c r="CF470" s="664">
        <f>'3A 2025-2026 REPORTE CALIFICACI'!DE49</f>
        <v>72</v>
      </c>
      <c r="CG470" s="664">
        <f>'3A 2025-2026 REPORTE CALIFICACI'!DF49</f>
        <v>0</v>
      </c>
      <c r="CH470" s="664">
        <f>'3A 2025-2026 REPORTE CALIFICACI'!DG49</f>
        <v>70</v>
      </c>
      <c r="CI470" s="664">
        <f>'3A 2025-2026 REPORTE CALIFICACI'!DH49</f>
        <v>85</v>
      </c>
      <c r="CJ470" s="664">
        <f>'3A 2025-2026 REPORTE CALIFICACI'!DI49</f>
        <v>70</v>
      </c>
      <c r="CK470" s="664">
        <f>'3A 2025-2026 REPORTE CALIFICACI'!DJ49</f>
        <v>0</v>
      </c>
      <c r="CL470" s="664">
        <f>'3A 2025-2026 REPORTE CALIFICACI'!DK49</f>
        <v>70</v>
      </c>
      <c r="CM470" s="664">
        <f>'3A 2025-2026 REPORTE CALIFICACI'!DL49</f>
        <v>70</v>
      </c>
      <c r="CN470" s="664">
        <f>'3A 2025-2026 REPORTE CALIFICACI'!DM49</f>
        <v>74</v>
      </c>
      <c r="CO470" s="664">
        <f>'3A 2025-2026 REPORTE CALIFICACI'!DN49</f>
        <v>0</v>
      </c>
      <c r="CP470" s="664">
        <f>'3A 2025-2026 REPORTE CALIFICACI'!DO49</f>
        <v>70</v>
      </c>
      <c r="CQ470" s="664">
        <f>'3A 2025-2026 REPORTE CALIFICACI'!DP49</f>
        <v>75</v>
      </c>
      <c r="CR470" s="664">
        <f>'3A 2025-2026 REPORTE CALIFICACI'!DQ49</f>
        <v>70</v>
      </c>
      <c r="CS470" s="664">
        <f>'3A 2025-2026 REPORTE CALIFICACI'!DR49</f>
        <v>0</v>
      </c>
      <c r="CT470" s="716">
        <f>'3A 2025-2026 REPORTE CALIFICACI'!DS49</f>
        <v>54.25</v>
      </c>
      <c r="CU470" s="716">
        <f>'3A 2025-2026 REPORTE CALIFICACI'!DT49</f>
        <v>56.25</v>
      </c>
      <c r="CV470" s="716">
        <f>'3A 2025-2026 REPORTE CALIFICACI'!DU49</f>
        <v>53.5</v>
      </c>
      <c r="CW470" s="716">
        <f>'3A 2025-2026 REPORTE CALIFICACI'!DV49</f>
        <v>53.75</v>
      </c>
      <c r="CX470" s="664"/>
      <c r="CY470" s="664"/>
      <c r="CZ470" s="664"/>
      <c r="DA470" s="664"/>
      <c r="DB470" s="664"/>
      <c r="DC470" s="664"/>
      <c r="DD470" s="664"/>
      <c r="DE470" s="664"/>
      <c r="DF470" s="664"/>
      <c r="DG470" s="664"/>
      <c r="DH470" s="664"/>
      <c r="DI470" s="664"/>
      <c r="DJ470" s="664"/>
      <c r="DK470" s="664"/>
      <c r="DL470" s="666"/>
      <c r="DM470" s="667"/>
      <c r="DN470" s="661"/>
      <c r="DO470" s="47"/>
      <c r="DP470" s="663" t="s">
        <v>1017</v>
      </c>
      <c r="DQ470" s="664">
        <f>'3A 2025-2026 REPORTE CALIFICACI'!DC50</f>
        <v>94</v>
      </c>
      <c r="DR470" s="664">
        <f>'3A 2025-2026 REPORTE CALIFICACI'!DD50</f>
        <v>75</v>
      </c>
      <c r="DS470" s="664">
        <f>'3A 2025-2026 REPORTE CALIFICACI'!DE50</f>
        <v>78</v>
      </c>
      <c r="DT470" s="664">
        <f>'3A 2025-2026 REPORTE CALIFICACI'!DF50</f>
        <v>0</v>
      </c>
      <c r="DU470" s="664">
        <f>'3A 2025-2026 REPORTE CALIFICACI'!DG50</f>
        <v>99</v>
      </c>
      <c r="DV470" s="664">
        <f>'3A 2025-2026 REPORTE CALIFICACI'!DH50</f>
        <v>78</v>
      </c>
      <c r="DW470" s="664">
        <f>'3A 2025-2026 REPORTE CALIFICACI'!DI50</f>
        <v>80</v>
      </c>
      <c r="DX470" s="664">
        <f>'3A 2025-2026 REPORTE CALIFICACI'!DJ50</f>
        <v>0</v>
      </c>
      <c r="DY470" s="664">
        <f>'3A 2025-2026 REPORTE CALIFICACI'!DK50</f>
        <v>96</v>
      </c>
      <c r="DZ470" s="664">
        <f>'3A 2025-2026 REPORTE CALIFICACI'!DL50</f>
        <v>84</v>
      </c>
      <c r="EA470" s="664">
        <f>'3A 2025-2026 REPORTE CALIFICACI'!DM50</f>
        <v>71</v>
      </c>
      <c r="EB470" s="664">
        <f>'3A 2025-2026 REPORTE CALIFICACI'!DN50</f>
        <v>0</v>
      </c>
      <c r="EC470" s="664">
        <f>'3A 2025-2026 REPORTE CALIFICACI'!DO50</f>
        <v>96</v>
      </c>
      <c r="ED470" s="664">
        <f>'3A 2025-2026 REPORTE CALIFICACI'!DP50</f>
        <v>80</v>
      </c>
      <c r="EE470" s="664">
        <f>'3A 2025-2026 REPORTE CALIFICACI'!DQ50</f>
        <v>70</v>
      </c>
      <c r="EF470" s="664">
        <f>'3A 2025-2026 REPORTE CALIFICACI'!DR50</f>
        <v>0</v>
      </c>
      <c r="EG470" s="716">
        <f>'3A 2025-2026 REPORTE CALIFICACI'!DS50</f>
        <v>61.75</v>
      </c>
      <c r="EH470" s="716">
        <f>'3A 2025-2026 REPORTE CALIFICACI'!DT50</f>
        <v>64.25</v>
      </c>
      <c r="EI470" s="716">
        <f>'3A 2025-2026 REPORTE CALIFICACI'!DU50</f>
        <v>62.75</v>
      </c>
      <c r="EJ470" s="716">
        <f>'3A 2025-2026 REPORTE CALIFICACI'!DV50</f>
        <v>61.5</v>
      </c>
      <c r="EK470" s="665">
        <f>'3A 2025-2026 REPORTE CALIFICACI'!DW50</f>
        <v>62.5625</v>
      </c>
      <c r="EL470" s="717">
        <f>'3A 2025-2026 REPORTE CALIFICACI'!DX50</f>
        <v>0.6810515873</v>
      </c>
      <c r="EM470" s="665">
        <f>'3A 2025-2026 REPORTE CALIFICACI'!DY50</f>
        <v>31.28125</v>
      </c>
      <c r="EN470" s="665" t="str">
        <f>'3A 2025-2026 REPORTE CALIFICACI'!DZ50</f>
        <v/>
      </c>
      <c r="EO470" s="665" t="str">
        <f>'3A 2025-2026 REPORTE CALIFICACI'!EA50</f>
        <v/>
      </c>
      <c r="EP470" s="665">
        <f>'3A 2025-2026 REPORTE CALIFICACI'!EB50</f>
        <v>31</v>
      </c>
      <c r="EQ470" s="665">
        <f>'3A 2025-2026 REPORTE CALIFICACI'!EC50</f>
        <v>18.76875</v>
      </c>
      <c r="ER470" s="665" t="str">
        <f>'3A 2025-2026 REPORTE CALIFICACI'!ED50</f>
        <v/>
      </c>
      <c r="ES470" s="665" t="str">
        <f>'3A 2025-2026 REPORTE CALIFICACI'!EE50</f>
        <v/>
      </c>
      <c r="ET470" s="665">
        <f>'3A 2025-2026 REPORTE CALIFICACI'!EF50</f>
        <v>19</v>
      </c>
      <c r="EU470" s="665">
        <f>'3A 2025-2026 REPORTE CALIFICACI'!EG50</f>
        <v>62.5625</v>
      </c>
      <c r="EV470" s="665" t="str">
        <f>'3A 2025-2026 REPORTE CALIFICACI'!EH50</f>
        <v/>
      </c>
      <c r="EW470" s="664" t="str">
        <f>'3A 2025-2026 REPORTE CALIFICACI'!EI50</f>
        <v/>
      </c>
      <c r="EX470" s="664" t="str">
        <f>'3A 2025-2026 REPORTE CALIFICACI'!EJ50</f>
        <v>R</v>
      </c>
      <c r="EY470" s="666"/>
    </row>
    <row r="471" ht="52.5" customHeight="1">
      <c r="A471" s="661"/>
      <c r="B471" s="47"/>
      <c r="C471" s="663" t="s">
        <v>1018</v>
      </c>
      <c r="D471" s="664">
        <f>'3A 2025-2026 REPORTE CALIFICACI'!EK47</f>
        <v>74</v>
      </c>
      <c r="E471" s="664">
        <f>'3A 2025-2026 REPORTE CALIFICACI'!EL47</f>
        <v>88</v>
      </c>
      <c r="F471" s="664">
        <f>'3A 2025-2026 REPORTE CALIFICACI'!EM47</f>
        <v>87</v>
      </c>
      <c r="G471" s="665">
        <f>'3A 2025-2026 REPORTE CALIFICACI'!EN47</f>
        <v>0</v>
      </c>
      <c r="H471" s="664">
        <f>'3A 2025-2026 REPORTE CALIFICACI'!EO47</f>
        <v>77</v>
      </c>
      <c r="I471" s="664">
        <f>'3A 2025-2026 REPORTE CALIFICACI'!EP47</f>
        <v>94</v>
      </c>
      <c r="J471" s="664">
        <f>'3A 2025-2026 REPORTE CALIFICACI'!EQ47</f>
        <v>90</v>
      </c>
      <c r="K471" s="664">
        <f>'3A 2025-2026 REPORTE CALIFICACI'!ER47</f>
        <v>0</v>
      </c>
      <c r="L471" s="664">
        <f>'3A 2025-2026 REPORTE CALIFICACI'!ES47</f>
        <v>90</v>
      </c>
      <c r="M471" s="665">
        <f>'3A 2025-2026 REPORTE CALIFICACI'!ET47</f>
        <v>83</v>
      </c>
      <c r="N471" s="665">
        <f>'3A 2025-2026 REPORTE CALIFICACI'!EU47</f>
        <v>89</v>
      </c>
      <c r="O471" s="664">
        <f>'3A 2025-2026 REPORTE CALIFICACI'!EV47</f>
        <v>0</v>
      </c>
      <c r="P471" s="665">
        <f>'3A 2025-2026 REPORTE CALIFICACI'!EW47</f>
        <v>72</v>
      </c>
      <c r="Q471" s="665">
        <f>'3A 2025-2026 REPORTE CALIFICACI'!EX47</f>
        <v>85</v>
      </c>
      <c r="R471" s="665">
        <f>'3A 2025-2026 REPORTE CALIFICACI'!EY47</f>
        <v>93</v>
      </c>
      <c r="S471" s="665">
        <f>'3A 2025-2026 REPORTE CALIFICACI'!EZ47</f>
        <v>0</v>
      </c>
      <c r="T471" s="716">
        <f>'3A 2025-2026 REPORTE CALIFICACI'!FA47</f>
        <v>62.25</v>
      </c>
      <c r="U471" s="716">
        <f>'3A 2025-2026 REPORTE CALIFICACI'!FB47</f>
        <v>65.25</v>
      </c>
      <c r="V471" s="716">
        <f>'3A 2025-2026 REPORTE CALIFICACI'!FC47</f>
        <v>65.5</v>
      </c>
      <c r="W471" s="716">
        <f>'3A 2025-2026 REPORTE CALIFICACI'!FD47</f>
        <v>62.5</v>
      </c>
      <c r="X471" s="665">
        <f>'3A 2025-2026 REPORTE CALIFICACI'!FE47</f>
        <v>63.875</v>
      </c>
      <c r="Y471" s="717">
        <f>'3A 2025-2026 REPORTE CALIFICACI'!FF47</f>
        <v>0.6933333333</v>
      </c>
      <c r="Z471" s="665">
        <f>'3A 2025-2026 REPORTE CALIFICACI'!FG47</f>
        <v>31.9375</v>
      </c>
      <c r="AA471" s="665" t="str">
        <f>'3A 2025-2026 REPORTE CALIFICACI'!FH47</f>
        <v/>
      </c>
      <c r="AB471" s="665" t="str">
        <f>'3A 2025-2026 REPORTE CALIFICACI'!FI47</f>
        <v/>
      </c>
      <c r="AC471" s="665">
        <f>'3A 2025-2026 REPORTE CALIFICACI'!FJ47</f>
        <v>32</v>
      </c>
      <c r="AD471" s="665">
        <f>'3A 2025-2026 REPORTE CALIFICACI'!FK47</f>
        <v>19.1625</v>
      </c>
      <c r="AE471" s="665" t="str">
        <f>'3A 2025-2026 REPORTE CALIFICACI'!FL47</f>
        <v/>
      </c>
      <c r="AF471" s="665" t="str">
        <f>'3A 2025-2026 REPORTE CALIFICACI'!FM47</f>
        <v/>
      </c>
      <c r="AG471" s="665">
        <f>'3A 2025-2026 REPORTE CALIFICACI'!FN47</f>
        <v>19</v>
      </c>
      <c r="AH471" s="664" t="str">
        <f>'3A 2025-2026 REPORTE CALIFICACI'!FO47</f>
        <v/>
      </c>
      <c r="AI471" s="665" t="str">
        <f>'3A 2025-2026 REPORTE CALIFICACI'!FP47</f>
        <v/>
      </c>
      <c r="AJ471" s="664" t="str">
        <f>'3A 2025-2026 REPORTE CALIFICACI'!FQ47</f>
        <v/>
      </c>
      <c r="AK471" s="664" t="str">
        <f>'3A 2025-2026 REPORTE CALIFICACI'!FR47</f>
        <v>R</v>
      </c>
      <c r="AL471" s="666"/>
      <c r="AM471" s="667"/>
      <c r="AN471" s="661"/>
      <c r="AO471" s="47"/>
      <c r="AP471" s="663" t="s">
        <v>1018</v>
      </c>
      <c r="AQ471" s="664">
        <f>'3A 2025-2026 REPORTE CALIFICACI'!EK48</f>
        <v>91</v>
      </c>
      <c r="AR471" s="664">
        <f>'3A 2025-2026 REPORTE CALIFICACI'!EL48</f>
        <v>93</v>
      </c>
      <c r="AS471" s="664">
        <f>'3A 2025-2026 REPORTE CALIFICACI'!EM48</f>
        <v>94</v>
      </c>
      <c r="AT471" s="665">
        <f>'3A 2025-2026 REPORTE CALIFICACI'!EN48</f>
        <v>0</v>
      </c>
      <c r="AU471" s="664">
        <f>'3A 2025-2026 REPORTE CALIFICACI'!EO48</f>
        <v>91</v>
      </c>
      <c r="AV471" s="664">
        <f>'3A 2025-2026 REPORTE CALIFICACI'!EP48</f>
        <v>97</v>
      </c>
      <c r="AW471" s="664">
        <f>'3A 2025-2026 REPORTE CALIFICACI'!EQ48</f>
        <v>96</v>
      </c>
      <c r="AX471" s="664">
        <f>'3A 2025-2026 REPORTE CALIFICACI'!ER48</f>
        <v>0</v>
      </c>
      <c r="AY471" s="664">
        <f>'3A 2025-2026 REPORTE CALIFICACI'!ES48</f>
        <v>92</v>
      </c>
      <c r="AZ471" s="665">
        <f>'3A 2025-2026 REPORTE CALIFICACI'!ET48</f>
        <v>100</v>
      </c>
      <c r="BA471" s="665">
        <f>'3A 2025-2026 REPORTE CALIFICACI'!EU48</f>
        <v>91</v>
      </c>
      <c r="BB471" s="664">
        <f>'3A 2025-2026 REPORTE CALIFICACI'!EV48</f>
        <v>0</v>
      </c>
      <c r="BC471" s="665">
        <f>'3A 2025-2026 REPORTE CALIFICACI'!EW48</f>
        <v>98</v>
      </c>
      <c r="BD471" s="665">
        <f>'3A 2025-2026 REPORTE CALIFICACI'!EX48</f>
        <v>94</v>
      </c>
      <c r="BE471" s="665">
        <f>'3A 2025-2026 REPORTE CALIFICACI'!EY48</f>
        <v>93</v>
      </c>
      <c r="BF471" s="665">
        <f>'3A 2025-2026 REPORTE CALIFICACI'!EZ48</f>
        <v>0</v>
      </c>
      <c r="BG471" s="716">
        <f>'3A 2025-2026 REPORTE CALIFICACI'!FA48</f>
        <v>69.5</v>
      </c>
      <c r="BH471" s="716">
        <f>'3A 2025-2026 REPORTE CALIFICACI'!FB48</f>
        <v>71</v>
      </c>
      <c r="BI471" s="716">
        <f>'3A 2025-2026 REPORTE CALIFICACI'!FC48</f>
        <v>70.75</v>
      </c>
      <c r="BJ471" s="716">
        <f>'3A 2025-2026 REPORTE CALIFICACI'!FD48</f>
        <v>71.25</v>
      </c>
      <c r="BK471" s="664"/>
      <c r="BL471" s="717">
        <f>'3A 2025-2026 REPORTE CALIFICACI'!FF48</f>
        <v>0.6933333333</v>
      </c>
      <c r="BM471" s="665" t="str">
        <f>'3A 2025-2026 REPORTE CALIFICACI'!FG48</f>
        <v/>
      </c>
      <c r="BN471" s="665" t="str">
        <f>'3A 2025-2026 REPORTE CALIFICACI'!FH48</f>
        <v/>
      </c>
      <c r="BO471" s="665" t="str">
        <f>'3A 2025-2026 REPORTE CALIFICACI'!FI48</f>
        <v/>
      </c>
      <c r="BP471" s="665" t="str">
        <f>'3A 2025-2026 REPORTE CALIFICACI'!FJ48</f>
        <v/>
      </c>
      <c r="BQ471" s="665" t="str">
        <f>'3A 2025-2026 REPORTE CALIFICACI'!FK48</f>
        <v/>
      </c>
      <c r="BR471" s="665" t="str">
        <f>'3A 2025-2026 REPORTE CALIFICACI'!FL48</f>
        <v/>
      </c>
      <c r="BS471" s="665" t="str">
        <f>'3A 2025-2026 REPORTE CALIFICACI'!FM48</f>
        <v/>
      </c>
      <c r="BT471" s="665" t="str">
        <f>'3A 2025-2026 REPORTE CALIFICACI'!FN48</f>
        <v/>
      </c>
      <c r="BU471" s="664" t="str">
        <f>'3A 2025-2026 REPORTE CALIFICACI'!FO48</f>
        <v/>
      </c>
      <c r="BV471" s="665" t="str">
        <f>'3A 2025-2026 REPORTE CALIFICACI'!FP48</f>
        <v/>
      </c>
      <c r="BW471" s="664" t="str">
        <f>'3A 2025-2026 REPORTE CALIFICACI'!FQ48</f>
        <v>A</v>
      </c>
      <c r="BX471" s="664" t="str">
        <f>'3A 2025-2026 REPORTE CALIFICACI'!FR48</f>
        <v/>
      </c>
      <c r="BY471" s="666"/>
      <c r="BZ471" s="667"/>
      <c r="CA471" s="661"/>
      <c r="CB471" s="47"/>
      <c r="CC471" s="663" t="s">
        <v>1018</v>
      </c>
      <c r="CD471" s="664">
        <f>'3A 2025-2026 REPORTE CALIFICACI'!EK49</f>
        <v>78</v>
      </c>
      <c r="CE471" s="664">
        <f>'3A 2025-2026 REPORTE CALIFICACI'!EL49</f>
        <v>82</v>
      </c>
      <c r="CF471" s="664">
        <f>'3A 2025-2026 REPORTE CALIFICACI'!EM49</f>
        <v>86</v>
      </c>
      <c r="CG471" s="665">
        <f>'3A 2025-2026 REPORTE CALIFICACI'!EN49</f>
        <v>0</v>
      </c>
      <c r="CH471" s="664">
        <f>'3A 2025-2026 REPORTE CALIFICACI'!EO49</f>
        <v>78</v>
      </c>
      <c r="CI471" s="664">
        <f>'3A 2025-2026 REPORTE CALIFICACI'!EP49</f>
        <v>86</v>
      </c>
      <c r="CJ471" s="664">
        <f>'3A 2025-2026 REPORTE CALIFICACI'!EQ49</f>
        <v>83</v>
      </c>
      <c r="CK471" s="664">
        <f>'3A 2025-2026 REPORTE CALIFICACI'!ER49</f>
        <v>0</v>
      </c>
      <c r="CL471" s="664">
        <f>'3A 2025-2026 REPORTE CALIFICACI'!ES49</f>
        <v>89</v>
      </c>
      <c r="CM471" s="665">
        <f>'3A 2025-2026 REPORTE CALIFICACI'!ET49</f>
        <v>85</v>
      </c>
      <c r="CN471" s="665">
        <f>'3A 2025-2026 REPORTE CALIFICACI'!EU49</f>
        <v>82</v>
      </c>
      <c r="CO471" s="664">
        <f>'3A 2025-2026 REPORTE CALIFICACI'!EV49</f>
        <v>0</v>
      </c>
      <c r="CP471" s="665">
        <f>'3A 2025-2026 REPORTE CALIFICACI'!EW49</f>
        <v>81</v>
      </c>
      <c r="CQ471" s="665">
        <f>'3A 2025-2026 REPORTE CALIFICACI'!EX49</f>
        <v>88</v>
      </c>
      <c r="CR471" s="665">
        <f>'3A 2025-2026 REPORTE CALIFICACI'!EY49</f>
        <v>71</v>
      </c>
      <c r="CS471" s="665">
        <f>'3A 2025-2026 REPORTE CALIFICACI'!EZ49</f>
        <v>0</v>
      </c>
      <c r="CT471" s="716">
        <f>'3A 2025-2026 REPORTE CALIFICACI'!FA49</f>
        <v>61.5</v>
      </c>
      <c r="CU471" s="716">
        <f>'3A 2025-2026 REPORTE CALIFICACI'!FB49</f>
        <v>61.75</v>
      </c>
      <c r="CV471" s="716">
        <f>'3A 2025-2026 REPORTE CALIFICACI'!FC49</f>
        <v>64</v>
      </c>
      <c r="CW471" s="716">
        <f>'3A 2025-2026 REPORTE CALIFICACI'!FD49</f>
        <v>60</v>
      </c>
      <c r="CX471" s="664"/>
      <c r="CY471" s="664"/>
      <c r="CZ471" s="664"/>
      <c r="DA471" s="664"/>
      <c r="DB471" s="664"/>
      <c r="DC471" s="664"/>
      <c r="DD471" s="664"/>
      <c r="DE471" s="664"/>
      <c r="DF471" s="664"/>
      <c r="DG471" s="664"/>
      <c r="DH471" s="664"/>
      <c r="DI471" s="664"/>
      <c r="DJ471" s="664"/>
      <c r="DK471" s="664"/>
      <c r="DL471" s="666"/>
      <c r="DM471" s="667"/>
      <c r="DN471" s="661"/>
      <c r="DO471" s="47"/>
      <c r="DP471" s="663" t="s">
        <v>1018</v>
      </c>
      <c r="DQ471" s="664">
        <f>'3A 2025-2026 REPORTE CALIFICACI'!EK50</f>
        <v>91</v>
      </c>
      <c r="DR471" s="664">
        <f>'3A 2025-2026 REPORTE CALIFICACI'!EL50</f>
        <v>92</v>
      </c>
      <c r="DS471" s="664">
        <f>'3A 2025-2026 REPORTE CALIFICACI'!EM50</f>
        <v>89</v>
      </c>
      <c r="DT471" s="665">
        <f>'3A 2025-2026 REPORTE CALIFICACI'!EN50</f>
        <v>0</v>
      </c>
      <c r="DU471" s="664">
        <f>'3A 2025-2026 REPORTE CALIFICACI'!EO50</f>
        <v>84</v>
      </c>
      <c r="DV471" s="664">
        <f>'3A 2025-2026 REPORTE CALIFICACI'!EP50</f>
        <v>93</v>
      </c>
      <c r="DW471" s="664">
        <f>'3A 2025-2026 REPORTE CALIFICACI'!EQ50</f>
        <v>90</v>
      </c>
      <c r="DX471" s="664">
        <f>'3A 2025-2026 REPORTE CALIFICACI'!ER50</f>
        <v>0</v>
      </c>
      <c r="DY471" s="664">
        <f>'3A 2025-2026 REPORTE CALIFICACI'!ES50</f>
        <v>93</v>
      </c>
      <c r="DZ471" s="665">
        <f>'3A 2025-2026 REPORTE CALIFICACI'!ET50</f>
        <v>81</v>
      </c>
      <c r="EA471" s="665">
        <f>'3A 2025-2026 REPORTE CALIFICACI'!EU50</f>
        <v>90</v>
      </c>
      <c r="EB471" s="664">
        <f>'3A 2025-2026 REPORTE CALIFICACI'!EV50</f>
        <v>0</v>
      </c>
      <c r="EC471" s="665">
        <f>'3A 2025-2026 REPORTE CALIFICACI'!EW50</f>
        <v>92</v>
      </c>
      <c r="ED471" s="665">
        <f>'3A 2025-2026 REPORTE CALIFICACI'!EX50</f>
        <v>90</v>
      </c>
      <c r="EE471" s="665">
        <f>'3A 2025-2026 REPORTE CALIFICACI'!EY50</f>
        <v>83</v>
      </c>
      <c r="EF471" s="665">
        <f>'3A 2025-2026 REPORTE CALIFICACI'!EZ50</f>
        <v>0</v>
      </c>
      <c r="EG471" s="716">
        <f>'3A 2025-2026 REPORTE CALIFICACI'!FA50</f>
        <v>68</v>
      </c>
      <c r="EH471" s="716">
        <f>'3A 2025-2026 REPORTE CALIFICACI'!FB50</f>
        <v>66.75</v>
      </c>
      <c r="EI471" s="716">
        <f>'3A 2025-2026 REPORTE CALIFICACI'!FC50</f>
        <v>66</v>
      </c>
      <c r="EJ471" s="716">
        <f>'3A 2025-2026 REPORTE CALIFICACI'!FD50</f>
        <v>66.25</v>
      </c>
      <c r="EK471" s="665">
        <f>'3A 2025-2026 REPORTE CALIFICACI'!FE50</f>
        <v>66.75</v>
      </c>
      <c r="EL471" s="717">
        <f>'3A 2025-2026 REPORTE CALIFICACI'!FF50</f>
        <v>0.6941176471</v>
      </c>
      <c r="EM471" s="665">
        <f>'3A 2025-2026 REPORTE CALIFICACI'!FG50</f>
        <v>33.375</v>
      </c>
      <c r="EN471" s="665" t="str">
        <f>'3A 2025-2026 REPORTE CALIFICACI'!FH50</f>
        <v/>
      </c>
      <c r="EO471" s="665" t="str">
        <f>'3A 2025-2026 REPORTE CALIFICACI'!FI50</f>
        <v/>
      </c>
      <c r="EP471" s="665">
        <f>'3A 2025-2026 REPORTE CALIFICACI'!FJ50</f>
        <v>33</v>
      </c>
      <c r="EQ471" s="665">
        <f>'3A 2025-2026 REPORTE CALIFICACI'!FK50</f>
        <v>20.025</v>
      </c>
      <c r="ER471" s="665" t="str">
        <f>'3A 2025-2026 REPORTE CALIFICACI'!FL50</f>
        <v/>
      </c>
      <c r="ES471" s="665" t="str">
        <f>'3A 2025-2026 REPORTE CALIFICACI'!FM50</f>
        <v/>
      </c>
      <c r="ET471" s="665">
        <f>'3A 2025-2026 REPORTE CALIFICACI'!FN50</f>
        <v>20</v>
      </c>
      <c r="EU471" s="664" t="str">
        <f>'3A 2025-2026 REPORTE CALIFICACI'!FO50</f>
        <v/>
      </c>
      <c r="EV471" s="665" t="str">
        <f>'3A 2025-2026 REPORTE CALIFICACI'!FP50</f>
        <v/>
      </c>
      <c r="EW471" s="664" t="str">
        <f>'3A 2025-2026 REPORTE CALIFICACI'!FQ50</f>
        <v/>
      </c>
      <c r="EX471" s="664" t="str">
        <f>'3A 2025-2026 REPORTE CALIFICACI'!FR50</f>
        <v>R</v>
      </c>
      <c r="EY471" s="666"/>
    </row>
    <row r="472" ht="52.5" customHeight="1">
      <c r="A472" s="661"/>
      <c r="B472" s="47"/>
      <c r="C472" s="663" t="s">
        <v>1019</v>
      </c>
      <c r="D472" s="664">
        <f>'3A 2025-2026 REPORTE CALIFICACI'!FS47</f>
        <v>75</v>
      </c>
      <c r="E472" s="664">
        <f>'3A 2025-2026 REPORTE CALIFICACI'!FT47</f>
        <v>90</v>
      </c>
      <c r="F472" s="664">
        <f>'3A 2025-2026 REPORTE CALIFICACI'!FU47</f>
        <v>57</v>
      </c>
      <c r="G472" s="664">
        <f>'3A 2025-2026 REPORTE CALIFICACI'!FV47</f>
        <v>0</v>
      </c>
      <c r="H472" s="664">
        <f>'3A 2025-2026 REPORTE CALIFICACI'!FW47</f>
        <v>70</v>
      </c>
      <c r="I472" s="664">
        <f>'3A 2025-2026 REPORTE CALIFICACI'!FX47</f>
        <v>88</v>
      </c>
      <c r="J472" s="664">
        <f>'3A 2025-2026 REPORTE CALIFICACI'!FY47</f>
        <v>50</v>
      </c>
      <c r="K472" s="664">
        <f>'3A 2025-2026 REPORTE CALIFICACI'!FZ47</f>
        <v>0</v>
      </c>
      <c r="L472" s="664">
        <f>'3A 2025-2026 REPORTE CALIFICACI'!GA47</f>
        <v>70</v>
      </c>
      <c r="M472" s="664">
        <f>'3A 2025-2026 REPORTE CALIFICACI'!GB47</f>
        <v>80</v>
      </c>
      <c r="N472" s="664">
        <f>'3A 2025-2026 REPORTE CALIFICACI'!GC47</f>
        <v>41</v>
      </c>
      <c r="O472" s="664">
        <f>'3A 2025-2026 REPORTE CALIFICACI'!GD47</f>
        <v>0</v>
      </c>
      <c r="P472" s="664">
        <f>'3A 2025-2026 REPORTE CALIFICACI'!GE47</f>
        <v>70</v>
      </c>
      <c r="Q472" s="664">
        <f>'3A 2025-2026 REPORTE CALIFICACI'!GF47</f>
        <v>88</v>
      </c>
      <c r="R472" s="664">
        <f>'3A 2025-2026 REPORTE CALIFICACI'!GG47</f>
        <v>80</v>
      </c>
      <c r="S472" s="664">
        <f>'3A 2025-2026 REPORTE CALIFICACI'!GH47</f>
        <v>0</v>
      </c>
      <c r="T472" s="716">
        <f>'3A 2025-2026 REPORTE CALIFICACI'!GI47</f>
        <v>55.5</v>
      </c>
      <c r="U472" s="716">
        <f>'3A 2025-2026 REPORTE CALIFICACI'!GJ47</f>
        <v>52</v>
      </c>
      <c r="V472" s="716">
        <f>'3A 2025-2026 REPORTE CALIFICACI'!GK47</f>
        <v>47.75</v>
      </c>
      <c r="W472" s="716">
        <f>'3A 2025-2026 REPORTE CALIFICACI'!GL47</f>
        <v>59.5</v>
      </c>
      <c r="X472" s="665">
        <f>'3A 2025-2026 REPORTE CALIFICACI'!GM47</f>
        <v>53.6875</v>
      </c>
      <c r="Y472" s="717">
        <f>'3A 2025-2026 REPORTE CALIFICACI'!GN47</f>
        <v>0.3</v>
      </c>
      <c r="Z472" s="665">
        <f>'3A 2025-2026 REPORTE CALIFICACI'!GO47</f>
        <v>26.84375</v>
      </c>
      <c r="AA472" s="665" t="str">
        <f>'3A 2025-2026 REPORTE CALIFICACI'!GP47</f>
        <v/>
      </c>
      <c r="AB472" s="665" t="str">
        <f>'3A 2025-2026 REPORTE CALIFICACI'!GQ47</f>
        <v/>
      </c>
      <c r="AC472" s="665">
        <f>'3A 2025-2026 REPORTE CALIFICACI'!GR47</f>
        <v>27</v>
      </c>
      <c r="AD472" s="665">
        <f>'3A 2025-2026 REPORTE CALIFICACI'!GS47</f>
        <v>16.10625</v>
      </c>
      <c r="AE472" s="665" t="str">
        <f>'3A 2025-2026 REPORTE CALIFICACI'!GT47</f>
        <v/>
      </c>
      <c r="AF472" s="665" t="str">
        <f>'3A 2025-2026 REPORTE CALIFICACI'!GU47</f>
        <v/>
      </c>
      <c r="AG472" s="665">
        <f>'3A 2025-2026 REPORTE CALIFICACI'!GV47</f>
        <v>16</v>
      </c>
      <c r="AH472" s="665">
        <f>'3A 2025-2026 REPORTE CALIFICACI'!GW47</f>
        <v>53.6875</v>
      </c>
      <c r="AI472" s="665" t="str">
        <f>'3A 2025-2026 REPORTE CALIFICACI'!GX47</f>
        <v/>
      </c>
      <c r="AJ472" s="664" t="str">
        <f>'3A 2025-2026 REPORTE CALIFICACI'!GY47</f>
        <v/>
      </c>
      <c r="AK472" s="664" t="str">
        <f>'3A 2025-2026 REPORTE CALIFICACI'!GZ47</f>
        <v>R</v>
      </c>
      <c r="AL472" s="666"/>
      <c r="AM472" s="667"/>
      <c r="AN472" s="661"/>
      <c r="AO472" s="47"/>
      <c r="AP472" s="663" t="s">
        <v>1019</v>
      </c>
      <c r="AQ472" s="664">
        <f>'3A 2025-2026 REPORTE CALIFICACI'!FS48</f>
        <v>86</v>
      </c>
      <c r="AR472" s="664">
        <f>'3A 2025-2026 REPORTE CALIFICACI'!FT48</f>
        <v>89</v>
      </c>
      <c r="AS472" s="664">
        <f>'3A 2025-2026 REPORTE CALIFICACI'!FU48</f>
        <v>85</v>
      </c>
      <c r="AT472" s="664">
        <f>'3A 2025-2026 REPORTE CALIFICACI'!FV48</f>
        <v>0</v>
      </c>
      <c r="AU472" s="664">
        <f>'3A 2025-2026 REPORTE CALIFICACI'!FW48</f>
        <v>95</v>
      </c>
      <c r="AV472" s="664">
        <f>'3A 2025-2026 REPORTE CALIFICACI'!FX48</f>
        <v>97</v>
      </c>
      <c r="AW472" s="664">
        <f>'3A 2025-2026 REPORTE CALIFICACI'!FY48</f>
        <v>85</v>
      </c>
      <c r="AX472" s="664">
        <f>'3A 2025-2026 REPORTE CALIFICACI'!FZ48</f>
        <v>0</v>
      </c>
      <c r="AY472" s="664">
        <f>'3A 2025-2026 REPORTE CALIFICACI'!GA48</f>
        <v>90</v>
      </c>
      <c r="AZ472" s="664">
        <f>'3A 2025-2026 REPORTE CALIFICACI'!GB48</f>
        <v>95</v>
      </c>
      <c r="BA472" s="664">
        <f>'3A 2025-2026 REPORTE CALIFICACI'!GC48</f>
        <v>85</v>
      </c>
      <c r="BB472" s="664">
        <f>'3A 2025-2026 REPORTE CALIFICACI'!GD48</f>
        <v>0</v>
      </c>
      <c r="BC472" s="664">
        <f>'3A 2025-2026 REPORTE CALIFICACI'!GE48</f>
        <v>92</v>
      </c>
      <c r="BD472" s="664">
        <f>'3A 2025-2026 REPORTE CALIFICACI'!GF48</f>
        <v>94</v>
      </c>
      <c r="BE472" s="664">
        <f>'3A 2025-2026 REPORTE CALIFICACI'!GG48</f>
        <v>92</v>
      </c>
      <c r="BF472" s="664">
        <f>'3A 2025-2026 REPORTE CALIFICACI'!GH48</f>
        <v>0</v>
      </c>
      <c r="BG472" s="716">
        <f>'3A 2025-2026 REPORTE CALIFICACI'!GI48</f>
        <v>65</v>
      </c>
      <c r="BH472" s="716">
        <f>'3A 2025-2026 REPORTE CALIFICACI'!GJ48</f>
        <v>69.25</v>
      </c>
      <c r="BI472" s="716">
        <f>'3A 2025-2026 REPORTE CALIFICACI'!GK48</f>
        <v>67.5</v>
      </c>
      <c r="BJ472" s="716">
        <f>'3A 2025-2026 REPORTE CALIFICACI'!GL48</f>
        <v>69.5</v>
      </c>
      <c r="BK472" s="664"/>
      <c r="BL472" s="717">
        <f>'3A 2025-2026 REPORTE CALIFICACI'!GN48</f>
        <v>0.3</v>
      </c>
      <c r="BM472" s="665">
        <f>'3A 2025-2026 REPORTE CALIFICACI'!GO48</f>
        <v>33.90625</v>
      </c>
      <c r="BN472" s="665" t="str">
        <f>'3A 2025-2026 REPORTE CALIFICACI'!GP48</f>
        <v/>
      </c>
      <c r="BO472" s="665" t="str">
        <f>'3A 2025-2026 REPORTE CALIFICACI'!GQ48</f>
        <v/>
      </c>
      <c r="BP472" s="665">
        <f>'3A 2025-2026 REPORTE CALIFICACI'!GR48</f>
        <v>34</v>
      </c>
      <c r="BQ472" s="665">
        <f>'3A 2025-2026 REPORTE CALIFICACI'!GS48</f>
        <v>20.34375</v>
      </c>
      <c r="BR472" s="665" t="str">
        <f>'3A 2025-2026 REPORTE CALIFICACI'!GT48</f>
        <v/>
      </c>
      <c r="BS472" s="665" t="str">
        <f>'3A 2025-2026 REPORTE CALIFICACI'!GU48</f>
        <v/>
      </c>
      <c r="BT472" s="665">
        <f>'3A 2025-2026 REPORTE CALIFICACI'!GV48</f>
        <v>20</v>
      </c>
      <c r="BU472" s="665">
        <f>'3A 2025-2026 REPORTE CALIFICACI'!GW48</f>
        <v>67.8125</v>
      </c>
      <c r="BV472" s="665" t="str">
        <f>'3A 2025-2026 REPORTE CALIFICACI'!GX48</f>
        <v/>
      </c>
      <c r="BW472" s="664" t="str">
        <f>'3A 2025-2026 REPORTE CALIFICACI'!GY48</f>
        <v/>
      </c>
      <c r="BX472" s="664" t="str">
        <f>'3A 2025-2026 REPORTE CALIFICACI'!GZ48</f>
        <v>R</v>
      </c>
      <c r="BY472" s="666"/>
      <c r="BZ472" s="667"/>
      <c r="CA472" s="661"/>
      <c r="CB472" s="47"/>
      <c r="CC472" s="663" t="s">
        <v>1019</v>
      </c>
      <c r="CD472" s="664">
        <f>'3A 2025-2026 REPORTE CALIFICACI'!FS49</f>
        <v>70</v>
      </c>
      <c r="CE472" s="664">
        <f>'3A 2025-2026 REPORTE CALIFICACI'!FT49</f>
        <v>88</v>
      </c>
      <c r="CF472" s="664">
        <f>'3A 2025-2026 REPORTE CALIFICACI'!FU49</f>
        <v>75</v>
      </c>
      <c r="CG472" s="664">
        <f>'3A 2025-2026 REPORTE CALIFICACI'!FV49</f>
        <v>0</v>
      </c>
      <c r="CH472" s="664">
        <f>'3A 2025-2026 REPORTE CALIFICACI'!FW49</f>
        <v>70</v>
      </c>
      <c r="CI472" s="664">
        <f>'3A 2025-2026 REPORTE CALIFICACI'!FX49</f>
        <v>88</v>
      </c>
      <c r="CJ472" s="664">
        <f>'3A 2025-2026 REPORTE CALIFICACI'!FY49</f>
        <v>78</v>
      </c>
      <c r="CK472" s="664">
        <f>'3A 2025-2026 REPORTE CALIFICACI'!FZ49</f>
        <v>0</v>
      </c>
      <c r="CL472" s="664">
        <f>'3A 2025-2026 REPORTE CALIFICACI'!GA49</f>
        <v>75</v>
      </c>
      <c r="CM472" s="664">
        <f>'3A 2025-2026 REPORTE CALIFICACI'!GB49</f>
        <v>80</v>
      </c>
      <c r="CN472" s="664">
        <f>'3A 2025-2026 REPORTE CALIFICACI'!GC49</f>
        <v>75</v>
      </c>
      <c r="CO472" s="664">
        <f>'3A 2025-2026 REPORTE CALIFICACI'!GD49</f>
        <v>0</v>
      </c>
      <c r="CP472" s="664">
        <f>'3A 2025-2026 REPORTE CALIFICACI'!GE49</f>
        <v>70</v>
      </c>
      <c r="CQ472" s="664">
        <f>'3A 2025-2026 REPORTE CALIFICACI'!GF49</f>
        <v>87</v>
      </c>
      <c r="CR472" s="664">
        <f>'3A 2025-2026 REPORTE CALIFICACI'!GG49</f>
        <v>80</v>
      </c>
      <c r="CS472" s="664">
        <f>'3A 2025-2026 REPORTE CALIFICACI'!GH49</f>
        <v>0</v>
      </c>
      <c r="CT472" s="716">
        <f>'3A 2025-2026 REPORTE CALIFICACI'!GI49</f>
        <v>58.25</v>
      </c>
      <c r="CU472" s="716">
        <f>'3A 2025-2026 REPORTE CALIFICACI'!GJ49</f>
        <v>59</v>
      </c>
      <c r="CV472" s="716">
        <f>'3A 2025-2026 REPORTE CALIFICACI'!GK49</f>
        <v>57.5</v>
      </c>
      <c r="CW472" s="716">
        <f>'3A 2025-2026 REPORTE CALIFICACI'!GL49</f>
        <v>59.25</v>
      </c>
      <c r="CX472" s="664"/>
      <c r="CY472" s="664"/>
      <c r="CZ472" s="664"/>
      <c r="DA472" s="664"/>
      <c r="DB472" s="664"/>
      <c r="DC472" s="664"/>
      <c r="DD472" s="664"/>
      <c r="DE472" s="664"/>
      <c r="DF472" s="664"/>
      <c r="DG472" s="664"/>
      <c r="DH472" s="664"/>
      <c r="DI472" s="664"/>
      <c r="DJ472" s="664"/>
      <c r="DK472" s="664"/>
      <c r="DL472" s="666"/>
      <c r="DM472" s="667"/>
      <c r="DN472" s="661"/>
      <c r="DO472" s="47"/>
      <c r="DP472" s="663" t="s">
        <v>1019</v>
      </c>
      <c r="DQ472" s="664">
        <f>'3A 2025-2026 REPORTE CALIFICACI'!FS50</f>
        <v>84</v>
      </c>
      <c r="DR472" s="664">
        <f>'3A 2025-2026 REPORTE CALIFICACI'!FT50</f>
        <v>84</v>
      </c>
      <c r="DS472" s="664">
        <f>'3A 2025-2026 REPORTE CALIFICACI'!FU50</f>
        <v>83</v>
      </c>
      <c r="DT472" s="664">
        <f>'3A 2025-2026 REPORTE CALIFICACI'!FV50</f>
        <v>0</v>
      </c>
      <c r="DU472" s="664">
        <f>'3A 2025-2026 REPORTE CALIFICACI'!FW50</f>
        <v>91</v>
      </c>
      <c r="DV472" s="664">
        <f>'3A 2025-2026 REPORTE CALIFICACI'!FX50</f>
        <v>90</v>
      </c>
      <c r="DW472" s="664">
        <f>'3A 2025-2026 REPORTE CALIFICACI'!FY50</f>
        <v>80</v>
      </c>
      <c r="DX472" s="664">
        <f>'3A 2025-2026 REPORTE CALIFICACI'!FZ50</f>
        <v>0</v>
      </c>
      <c r="DY472" s="664">
        <f>'3A 2025-2026 REPORTE CALIFICACI'!GA50</f>
        <v>90</v>
      </c>
      <c r="DZ472" s="664">
        <f>'3A 2025-2026 REPORTE CALIFICACI'!GB50</f>
        <v>95</v>
      </c>
      <c r="EA472" s="664">
        <f>'3A 2025-2026 REPORTE CALIFICACI'!GC50</f>
        <v>80</v>
      </c>
      <c r="EB472" s="664">
        <f>'3A 2025-2026 REPORTE CALIFICACI'!GD50</f>
        <v>0</v>
      </c>
      <c r="EC472" s="664">
        <f>'3A 2025-2026 REPORTE CALIFICACI'!GE50</f>
        <v>94</v>
      </c>
      <c r="ED472" s="664">
        <f>'3A 2025-2026 REPORTE CALIFICACI'!GF50</f>
        <v>85</v>
      </c>
      <c r="EE472" s="664">
        <f>'3A 2025-2026 REPORTE CALIFICACI'!GG50</f>
        <v>80</v>
      </c>
      <c r="EF472" s="664">
        <f>'3A 2025-2026 REPORTE CALIFICACI'!GH50</f>
        <v>0</v>
      </c>
      <c r="EG472" s="716">
        <f>'3A 2025-2026 REPORTE CALIFICACI'!GI50</f>
        <v>62.75</v>
      </c>
      <c r="EH472" s="716">
        <f>'3A 2025-2026 REPORTE CALIFICACI'!GJ50</f>
        <v>65.25</v>
      </c>
      <c r="EI472" s="716">
        <f>'3A 2025-2026 REPORTE CALIFICACI'!GK50</f>
        <v>66.25</v>
      </c>
      <c r="EJ472" s="716">
        <f>'3A 2025-2026 REPORTE CALIFICACI'!GL50</f>
        <v>64.75</v>
      </c>
      <c r="EK472" s="665">
        <f>'3A 2025-2026 REPORTE CALIFICACI'!GM50</f>
        <v>64.75</v>
      </c>
      <c r="EL472" s="717">
        <f>'3A 2025-2026 REPORTE CALIFICACI'!GN50</f>
        <v>0.275</v>
      </c>
      <c r="EM472" s="665">
        <f>'3A 2025-2026 REPORTE CALIFICACI'!GO50</f>
        <v>32.375</v>
      </c>
      <c r="EN472" s="665" t="str">
        <f>'3A 2025-2026 REPORTE CALIFICACI'!GP50</f>
        <v/>
      </c>
      <c r="EO472" s="665" t="str">
        <f>'3A 2025-2026 REPORTE CALIFICACI'!GQ50</f>
        <v/>
      </c>
      <c r="EP472" s="665">
        <f>'3A 2025-2026 REPORTE CALIFICACI'!GR50</f>
        <v>32</v>
      </c>
      <c r="EQ472" s="665">
        <f>'3A 2025-2026 REPORTE CALIFICACI'!GS50</f>
        <v>19.425</v>
      </c>
      <c r="ER472" s="665" t="str">
        <f>'3A 2025-2026 REPORTE CALIFICACI'!GT50</f>
        <v/>
      </c>
      <c r="ES472" s="665" t="str">
        <f>'3A 2025-2026 REPORTE CALIFICACI'!GU50</f>
        <v/>
      </c>
      <c r="ET472" s="665">
        <f>'3A 2025-2026 REPORTE CALIFICACI'!GV50</f>
        <v>19</v>
      </c>
      <c r="EU472" s="665">
        <f>'3A 2025-2026 REPORTE CALIFICACI'!GW50</f>
        <v>64.75</v>
      </c>
      <c r="EV472" s="665" t="str">
        <f>'3A 2025-2026 REPORTE CALIFICACI'!GX50</f>
        <v/>
      </c>
      <c r="EW472" s="664" t="str">
        <f>'3A 2025-2026 REPORTE CALIFICACI'!GY50</f>
        <v/>
      </c>
      <c r="EX472" s="664" t="str">
        <f>'3A 2025-2026 REPORTE CALIFICACI'!GZ50</f>
        <v>R</v>
      </c>
      <c r="EY472" s="666"/>
    </row>
    <row r="473" ht="52.5" customHeight="1">
      <c r="A473" s="661"/>
      <c r="B473" s="47"/>
      <c r="C473" s="663" t="s">
        <v>1020</v>
      </c>
      <c r="D473" s="664">
        <f>'3A 2025-2026 REPORTE CALIFICACI'!HA47</f>
        <v>88</v>
      </c>
      <c r="E473" s="664">
        <f>'3A 2025-2026 REPORTE CALIFICACI'!HB47</f>
        <v>77</v>
      </c>
      <c r="F473" s="664">
        <f>'3A 2025-2026 REPORTE CALIFICACI'!HC47</f>
        <v>54</v>
      </c>
      <c r="G473" s="664">
        <f>'3A 2025-2026 REPORTE CALIFICACI'!HD47</f>
        <v>0</v>
      </c>
      <c r="H473" s="664">
        <f>'3A 2025-2026 REPORTE CALIFICACI'!HE47</f>
        <v>82</v>
      </c>
      <c r="I473" s="664">
        <f>'3A 2025-2026 REPORTE CALIFICACI'!HF47</f>
        <v>70</v>
      </c>
      <c r="J473" s="664">
        <f>'3A 2025-2026 REPORTE CALIFICACI'!HG47</f>
        <v>71</v>
      </c>
      <c r="K473" s="664">
        <f>'3A 2025-2026 REPORTE CALIFICACI'!HH47</f>
        <v>0</v>
      </c>
      <c r="L473" s="664">
        <f>'3A 2025-2026 REPORTE CALIFICACI'!HI47</f>
        <v>80</v>
      </c>
      <c r="M473" s="664">
        <f>'3A 2025-2026 REPORTE CALIFICACI'!HJ47</f>
        <v>76</v>
      </c>
      <c r="N473" s="664">
        <f>'3A 2025-2026 REPORTE CALIFICACI'!HK47</f>
        <v>88</v>
      </c>
      <c r="O473" s="664">
        <f>'3A 2025-2026 REPORTE CALIFICACI'!HL47</f>
        <v>0</v>
      </c>
      <c r="P473" s="664">
        <f>'3A 2025-2026 REPORTE CALIFICACI'!HM47</f>
        <v>80</v>
      </c>
      <c r="Q473" s="664">
        <f>'3A 2025-2026 REPORTE CALIFICACI'!HN47</f>
        <v>72</v>
      </c>
      <c r="R473" s="664">
        <f>'3A 2025-2026 REPORTE CALIFICACI'!HO47</f>
        <v>90</v>
      </c>
      <c r="S473" s="664">
        <f>'3A 2025-2026 REPORTE CALIFICACI'!HP47</f>
        <v>0</v>
      </c>
      <c r="T473" s="716">
        <f>'3A 2025-2026 REPORTE CALIFICACI'!HQ47</f>
        <v>54.75</v>
      </c>
      <c r="U473" s="716">
        <f>'3A 2025-2026 REPORTE CALIFICACI'!HR47</f>
        <v>55.75</v>
      </c>
      <c r="V473" s="716">
        <f>'3A 2025-2026 REPORTE CALIFICACI'!HS47</f>
        <v>61</v>
      </c>
      <c r="W473" s="716">
        <f>'3A 2025-2026 REPORTE CALIFICACI'!HT47</f>
        <v>60.5</v>
      </c>
      <c r="X473" s="665">
        <f>'3A 2025-2026 REPORTE CALIFICACI'!HU47</f>
        <v>58</v>
      </c>
      <c r="Y473" s="717">
        <f>'3A 2025-2026 REPORTE CALIFICACI'!HV47</f>
        <v>0.4675925926</v>
      </c>
      <c r="Z473" s="665">
        <f>'3A 2025-2026 REPORTE CALIFICACI'!HW47</f>
        <v>29</v>
      </c>
      <c r="AA473" s="665" t="str">
        <f>'3A 2025-2026 REPORTE CALIFICACI'!HX47</f>
        <v/>
      </c>
      <c r="AB473" s="665" t="str">
        <f>'3A 2025-2026 REPORTE CALIFICACI'!HY47</f>
        <v/>
      </c>
      <c r="AC473" s="665">
        <f>'3A 2025-2026 REPORTE CALIFICACI'!HZ47</f>
        <v>29</v>
      </c>
      <c r="AD473" s="665">
        <f>'3A 2025-2026 REPORTE CALIFICACI'!IA47</f>
        <v>17.4</v>
      </c>
      <c r="AE473" s="665" t="str">
        <f>'3A 2025-2026 REPORTE CALIFICACI'!IB47</f>
        <v/>
      </c>
      <c r="AF473" s="665" t="str">
        <f>'3A 2025-2026 REPORTE CALIFICACI'!IC47</f>
        <v/>
      </c>
      <c r="AG473" s="665">
        <f>'3A 2025-2026 REPORTE CALIFICACI'!ID47</f>
        <v>17</v>
      </c>
      <c r="AH473" s="664" t="str">
        <f>'3A 2025-2026 REPORTE CALIFICACI'!IE47</f>
        <v/>
      </c>
      <c r="AI473" s="665" t="str">
        <f>'3A 2025-2026 REPORTE CALIFICACI'!IF47</f>
        <v/>
      </c>
      <c r="AJ473" s="664" t="str">
        <f>'3A 2025-2026 REPORTE CALIFICACI'!IG47</f>
        <v/>
      </c>
      <c r="AK473" s="664" t="str">
        <f>'3A 2025-2026 REPORTE CALIFICACI'!IH47</f>
        <v>R</v>
      </c>
      <c r="AL473" s="666"/>
      <c r="AM473" s="667"/>
      <c r="AN473" s="661"/>
      <c r="AO473" s="47"/>
      <c r="AP473" s="663" t="s">
        <v>1020</v>
      </c>
      <c r="AQ473" s="664">
        <f>'3A 2025-2026 REPORTE CALIFICACI'!HA48</f>
        <v>96</v>
      </c>
      <c r="AR473" s="664">
        <f>'3A 2025-2026 REPORTE CALIFICACI'!HB48</f>
        <v>87</v>
      </c>
      <c r="AS473" s="664">
        <f>'3A 2025-2026 REPORTE CALIFICACI'!HC48</f>
        <v>100</v>
      </c>
      <c r="AT473" s="664">
        <f>'3A 2025-2026 REPORTE CALIFICACI'!HD48</f>
        <v>0</v>
      </c>
      <c r="AU473" s="664">
        <f>'3A 2025-2026 REPORTE CALIFICACI'!HE48</f>
        <v>94</v>
      </c>
      <c r="AV473" s="664">
        <f>'3A 2025-2026 REPORTE CALIFICACI'!HF48</f>
        <v>90</v>
      </c>
      <c r="AW473" s="664">
        <f>'3A 2025-2026 REPORTE CALIFICACI'!HG48</f>
        <v>98</v>
      </c>
      <c r="AX473" s="664">
        <f>'3A 2025-2026 REPORTE CALIFICACI'!HH48</f>
        <v>0</v>
      </c>
      <c r="AY473" s="664">
        <f>'3A 2025-2026 REPORTE CALIFICACI'!HI48</f>
        <v>88</v>
      </c>
      <c r="AZ473" s="664">
        <f>'3A 2025-2026 REPORTE CALIFICACI'!HJ48</f>
        <v>93</v>
      </c>
      <c r="BA473" s="664">
        <f>'3A 2025-2026 REPORTE CALIFICACI'!HK48</f>
        <v>98</v>
      </c>
      <c r="BB473" s="664">
        <f>'3A 2025-2026 REPORTE CALIFICACI'!HL48</f>
        <v>0</v>
      </c>
      <c r="BC473" s="664">
        <f>'3A 2025-2026 REPORTE CALIFICACI'!HM48</f>
        <v>90</v>
      </c>
      <c r="BD473" s="664">
        <f>'3A 2025-2026 REPORTE CALIFICACI'!HN48</f>
        <v>90</v>
      </c>
      <c r="BE473" s="664">
        <f>'3A 2025-2026 REPORTE CALIFICACI'!HO48</f>
        <v>97</v>
      </c>
      <c r="BF473" s="664">
        <f>'3A 2025-2026 REPORTE CALIFICACI'!HP48</f>
        <v>0</v>
      </c>
      <c r="BG473" s="716">
        <f>'3A 2025-2026 REPORTE CALIFICACI'!HQ48</f>
        <v>70.75</v>
      </c>
      <c r="BH473" s="716">
        <f>'3A 2025-2026 REPORTE CALIFICACI'!HR48</f>
        <v>70.5</v>
      </c>
      <c r="BI473" s="716">
        <f>'3A 2025-2026 REPORTE CALIFICACI'!HS48</f>
        <v>69.75</v>
      </c>
      <c r="BJ473" s="716">
        <f>'3A 2025-2026 REPORTE CALIFICACI'!HT48</f>
        <v>69.25</v>
      </c>
      <c r="BK473" s="664"/>
      <c r="BL473" s="717">
        <f>'3A 2025-2026 REPORTE CALIFICACI'!HV48</f>
        <v>0.4814814815</v>
      </c>
      <c r="BM473" s="665" t="str">
        <f>'3A 2025-2026 REPORTE CALIFICACI'!HW48</f>
        <v/>
      </c>
      <c r="BN473" s="665" t="str">
        <f>'3A 2025-2026 REPORTE CALIFICACI'!HX48</f>
        <v/>
      </c>
      <c r="BO473" s="665" t="str">
        <f>'3A 2025-2026 REPORTE CALIFICACI'!HY48</f>
        <v/>
      </c>
      <c r="BP473" s="665" t="str">
        <f>'3A 2025-2026 REPORTE CALIFICACI'!HZ48</f>
        <v/>
      </c>
      <c r="BQ473" s="665" t="str">
        <f>'3A 2025-2026 REPORTE CALIFICACI'!IA48</f>
        <v/>
      </c>
      <c r="BR473" s="665" t="str">
        <f>'3A 2025-2026 REPORTE CALIFICACI'!IB48</f>
        <v/>
      </c>
      <c r="BS473" s="665" t="str">
        <f>'3A 2025-2026 REPORTE CALIFICACI'!IC48</f>
        <v/>
      </c>
      <c r="BT473" s="665" t="str">
        <f>'3A 2025-2026 REPORTE CALIFICACI'!ID48</f>
        <v/>
      </c>
      <c r="BU473" s="664" t="str">
        <f>'3A 2025-2026 REPORTE CALIFICACI'!IE48</f>
        <v/>
      </c>
      <c r="BV473" s="665" t="str">
        <f>'3A 2025-2026 REPORTE CALIFICACI'!IF48</f>
        <v/>
      </c>
      <c r="BW473" s="664" t="str">
        <f>'3A 2025-2026 REPORTE CALIFICACI'!IG48</f>
        <v/>
      </c>
      <c r="BX473" s="664" t="str">
        <f>'3A 2025-2026 REPORTE CALIFICACI'!IH48</f>
        <v>R</v>
      </c>
      <c r="BY473" s="666"/>
      <c r="BZ473" s="667"/>
      <c r="CA473" s="661"/>
      <c r="CB473" s="47"/>
      <c r="CC473" s="663" t="s">
        <v>1020</v>
      </c>
      <c r="CD473" s="664">
        <f>'3A 2025-2026 REPORTE CALIFICACI'!HA49</f>
        <v>82</v>
      </c>
      <c r="CE473" s="664">
        <f>'3A 2025-2026 REPORTE CALIFICACI'!HB49</f>
        <v>80</v>
      </c>
      <c r="CF473" s="664">
        <f>'3A 2025-2026 REPORTE CALIFICACI'!HC49</f>
        <v>91</v>
      </c>
      <c r="CG473" s="664">
        <f>'3A 2025-2026 REPORTE CALIFICACI'!HD49</f>
        <v>0</v>
      </c>
      <c r="CH473" s="664">
        <f>'3A 2025-2026 REPORTE CALIFICACI'!HE49</f>
        <v>88</v>
      </c>
      <c r="CI473" s="664">
        <f>'3A 2025-2026 REPORTE CALIFICACI'!HF49</f>
        <v>77</v>
      </c>
      <c r="CJ473" s="664">
        <f>'3A 2025-2026 REPORTE CALIFICACI'!HG49</f>
        <v>90</v>
      </c>
      <c r="CK473" s="664">
        <f>'3A 2025-2026 REPORTE CALIFICACI'!HH49</f>
        <v>0</v>
      </c>
      <c r="CL473" s="664">
        <f>'3A 2025-2026 REPORTE CALIFICACI'!HI49</f>
        <v>77</v>
      </c>
      <c r="CM473" s="664">
        <f>'3A 2025-2026 REPORTE CALIFICACI'!HJ49</f>
        <v>76</v>
      </c>
      <c r="CN473" s="664">
        <f>'3A 2025-2026 REPORTE CALIFICACI'!HK49</f>
        <v>87</v>
      </c>
      <c r="CO473" s="664">
        <f>'3A 2025-2026 REPORTE CALIFICACI'!HL49</f>
        <v>0</v>
      </c>
      <c r="CP473" s="664">
        <f>'3A 2025-2026 REPORTE CALIFICACI'!HM49</f>
        <v>80</v>
      </c>
      <c r="CQ473" s="664">
        <f>'3A 2025-2026 REPORTE CALIFICACI'!HN49</f>
        <v>86</v>
      </c>
      <c r="CR473" s="664">
        <f>'3A 2025-2026 REPORTE CALIFICACI'!HO49</f>
        <v>80</v>
      </c>
      <c r="CS473" s="664">
        <f>'3A 2025-2026 REPORTE CALIFICACI'!HP49</f>
        <v>0</v>
      </c>
      <c r="CT473" s="716">
        <f>'3A 2025-2026 REPORTE CALIFICACI'!HQ49</f>
        <v>63.25</v>
      </c>
      <c r="CU473" s="716">
        <f>'3A 2025-2026 REPORTE CALIFICACI'!HR49</f>
        <v>63.75</v>
      </c>
      <c r="CV473" s="716">
        <f>'3A 2025-2026 REPORTE CALIFICACI'!HS49</f>
        <v>60</v>
      </c>
      <c r="CW473" s="716">
        <f>'3A 2025-2026 REPORTE CALIFICACI'!HT49</f>
        <v>61.5</v>
      </c>
      <c r="CX473" s="664"/>
      <c r="CY473" s="664"/>
      <c r="CZ473" s="664"/>
      <c r="DA473" s="664"/>
      <c r="DB473" s="664"/>
      <c r="DC473" s="664"/>
      <c r="DD473" s="664"/>
      <c r="DE473" s="664"/>
      <c r="DF473" s="664"/>
      <c r="DG473" s="664"/>
      <c r="DH473" s="664"/>
      <c r="DI473" s="664"/>
      <c r="DJ473" s="664"/>
      <c r="DK473" s="664"/>
      <c r="DL473" s="666"/>
      <c r="DM473" s="667"/>
      <c r="DN473" s="661"/>
      <c r="DO473" s="47"/>
      <c r="DP473" s="663" t="s">
        <v>1020</v>
      </c>
      <c r="DQ473" s="664">
        <f>'3A 2025-2026 REPORTE CALIFICACI'!HA50</f>
        <v>97</v>
      </c>
      <c r="DR473" s="664">
        <f>'3A 2025-2026 REPORTE CALIFICACI'!HB50</f>
        <v>90</v>
      </c>
      <c r="DS473" s="664">
        <f>'3A 2025-2026 REPORTE CALIFICACI'!HC50</f>
        <v>100</v>
      </c>
      <c r="DT473" s="664">
        <f>'3A 2025-2026 REPORTE CALIFICACI'!HD50</f>
        <v>0</v>
      </c>
      <c r="DU473" s="664">
        <f>'3A 2025-2026 REPORTE CALIFICACI'!HE50</f>
        <v>93</v>
      </c>
      <c r="DV473" s="664">
        <f>'3A 2025-2026 REPORTE CALIFICACI'!HF50</f>
        <v>93</v>
      </c>
      <c r="DW473" s="664">
        <f>'3A 2025-2026 REPORTE CALIFICACI'!HG50</f>
        <v>96</v>
      </c>
      <c r="DX473" s="664">
        <f>'3A 2025-2026 REPORTE CALIFICACI'!HH50</f>
        <v>0</v>
      </c>
      <c r="DY473" s="664">
        <f>'3A 2025-2026 REPORTE CALIFICACI'!HI50</f>
        <v>90</v>
      </c>
      <c r="DZ473" s="664">
        <f>'3A 2025-2026 REPORTE CALIFICACI'!HJ50</f>
        <v>94</v>
      </c>
      <c r="EA473" s="664">
        <f>'3A 2025-2026 REPORTE CALIFICACI'!HK50</f>
        <v>96</v>
      </c>
      <c r="EB473" s="664">
        <f>'3A 2025-2026 REPORTE CALIFICACI'!HL50</f>
        <v>0</v>
      </c>
      <c r="EC473" s="664">
        <f>'3A 2025-2026 REPORTE CALIFICACI'!HM50</f>
        <v>87</v>
      </c>
      <c r="ED473" s="664">
        <f>'3A 2025-2026 REPORTE CALIFICACI'!HN50</f>
        <v>88</v>
      </c>
      <c r="EE473" s="664">
        <f>'3A 2025-2026 REPORTE CALIFICACI'!HO50</f>
        <v>96</v>
      </c>
      <c r="EF473" s="664">
        <f>'3A 2025-2026 REPORTE CALIFICACI'!HP50</f>
        <v>0</v>
      </c>
      <c r="EG473" s="716">
        <f>'3A 2025-2026 REPORTE CALIFICACI'!HQ50</f>
        <v>71.75</v>
      </c>
      <c r="EH473" s="716">
        <f>'3A 2025-2026 REPORTE CALIFICACI'!HR50</f>
        <v>70.5</v>
      </c>
      <c r="EI473" s="716">
        <f>'3A 2025-2026 REPORTE CALIFICACI'!HS50</f>
        <v>70</v>
      </c>
      <c r="EJ473" s="716">
        <f>'3A 2025-2026 REPORTE CALIFICACI'!HT50</f>
        <v>67.75</v>
      </c>
      <c r="EK473" s="664"/>
      <c r="EL473" s="717">
        <f>'3A 2025-2026 REPORTE CALIFICACI'!HV50</f>
        <v>0.8333333333</v>
      </c>
      <c r="EM473" s="665" t="str">
        <f>'3A 2025-2026 REPORTE CALIFICACI'!HW50</f>
        <v/>
      </c>
      <c r="EN473" s="665" t="str">
        <f>'3A 2025-2026 REPORTE CALIFICACI'!HX50</f>
        <v/>
      </c>
      <c r="EO473" s="665" t="str">
        <f>'3A 2025-2026 REPORTE CALIFICACI'!HY50</f>
        <v/>
      </c>
      <c r="EP473" s="665" t="str">
        <f>'3A 2025-2026 REPORTE CALIFICACI'!HZ50</f>
        <v/>
      </c>
      <c r="EQ473" s="665" t="str">
        <f>'3A 2025-2026 REPORTE CALIFICACI'!IA50</f>
        <v/>
      </c>
      <c r="ER473" s="665" t="str">
        <f>'3A 2025-2026 REPORTE CALIFICACI'!IB50</f>
        <v/>
      </c>
      <c r="ES473" s="665" t="str">
        <f>'3A 2025-2026 REPORTE CALIFICACI'!IC50</f>
        <v/>
      </c>
      <c r="ET473" s="665" t="str">
        <f>'3A 2025-2026 REPORTE CALIFICACI'!ID50</f>
        <v/>
      </c>
      <c r="EU473" s="664" t="str">
        <f>'3A 2025-2026 REPORTE CALIFICACI'!IE50</f>
        <v/>
      </c>
      <c r="EV473" s="665" t="str">
        <f>'3A 2025-2026 REPORTE CALIFICACI'!IF50</f>
        <v/>
      </c>
      <c r="EW473" s="664" t="str">
        <f>'3A 2025-2026 REPORTE CALIFICACI'!IG50</f>
        <v>A</v>
      </c>
      <c r="EX473" s="664" t="str">
        <f>'3A 2025-2026 REPORTE CALIFICACI'!IH50</f>
        <v/>
      </c>
      <c r="EY473" s="666"/>
    </row>
    <row r="474" ht="52.5" customHeight="1">
      <c r="A474" s="661"/>
      <c r="B474" s="47"/>
      <c r="C474" s="663" t="s">
        <v>1021</v>
      </c>
      <c r="D474" s="664">
        <f>'3A 2025-2026 REPORTE CALIFICACI'!II47</f>
        <v>76</v>
      </c>
      <c r="E474" s="664">
        <f>'3A 2025-2026 REPORTE CALIFICACI'!IJ47</f>
        <v>87</v>
      </c>
      <c r="F474" s="664">
        <f>'3A 2025-2026 REPORTE CALIFICACI'!IK47</f>
        <v>83</v>
      </c>
      <c r="G474" s="664">
        <f>'3A 2025-2026 REPORTE CALIFICACI'!IL47</f>
        <v>0</v>
      </c>
      <c r="H474" s="664">
        <f>'3A 2025-2026 REPORTE CALIFICACI'!IM47</f>
        <v>80</v>
      </c>
      <c r="I474" s="664">
        <f>'3A 2025-2026 REPORTE CALIFICACI'!IN47</f>
        <v>88</v>
      </c>
      <c r="J474" s="664">
        <f>'3A 2025-2026 REPORTE CALIFICACI'!IO47</f>
        <v>86</v>
      </c>
      <c r="K474" s="664">
        <f>'3A 2025-2026 REPORTE CALIFICACI'!IP47</f>
        <v>0</v>
      </c>
      <c r="L474" s="664">
        <f>'3A 2025-2026 REPORTE CALIFICACI'!IQ47</f>
        <v>83</v>
      </c>
      <c r="M474" s="664">
        <f>'3A 2025-2026 REPORTE CALIFICACI'!IR47</f>
        <v>82</v>
      </c>
      <c r="N474" s="664">
        <f>'3A 2025-2026 REPORTE CALIFICACI'!IS47</f>
        <v>86</v>
      </c>
      <c r="O474" s="664">
        <f>'3A 2025-2026 REPORTE CALIFICACI'!IT47</f>
        <v>0</v>
      </c>
      <c r="P474" s="664">
        <f>'3A 2025-2026 REPORTE CALIFICACI'!IU47</f>
        <v>80</v>
      </c>
      <c r="Q474" s="664">
        <f>'3A 2025-2026 REPORTE CALIFICACI'!IV47</f>
        <v>86</v>
      </c>
      <c r="R474" s="664">
        <f>'3A 2025-2026 REPORTE CALIFICACI'!IW47</f>
        <v>90</v>
      </c>
      <c r="S474" s="664">
        <f>'3A 2025-2026 REPORTE CALIFICACI'!IX47</f>
        <v>0</v>
      </c>
      <c r="T474" s="716">
        <f>'3A 2025-2026 REPORTE CALIFICACI'!IY47</f>
        <v>61.5</v>
      </c>
      <c r="U474" s="716">
        <f>'3A 2025-2026 REPORTE CALIFICACI'!IZ47</f>
        <v>63.5</v>
      </c>
      <c r="V474" s="716">
        <f>'3A 2025-2026 REPORTE CALIFICACI'!JA47</f>
        <v>62.75</v>
      </c>
      <c r="W474" s="716">
        <f>'3A 2025-2026 REPORTE CALIFICACI'!JB47</f>
        <v>64</v>
      </c>
      <c r="X474" s="665">
        <f>'3A 2025-2026 REPORTE CALIFICACI'!JC47</f>
        <v>62.9375</v>
      </c>
      <c r="Y474" s="717">
        <f>'3A 2025-2026 REPORTE CALIFICACI'!JD47</f>
        <v>0.8</v>
      </c>
      <c r="Z474" s="665">
        <f>'3A 2025-2026 REPORTE CALIFICACI'!JE47</f>
        <v>31.46875</v>
      </c>
      <c r="AA474" s="665" t="str">
        <f>'3A 2025-2026 REPORTE CALIFICACI'!JF47</f>
        <v/>
      </c>
      <c r="AB474" s="665" t="str">
        <f>'3A 2025-2026 REPORTE CALIFICACI'!JG47</f>
        <v/>
      </c>
      <c r="AC474" s="665">
        <f>'3A 2025-2026 REPORTE CALIFICACI'!JH47</f>
        <v>31</v>
      </c>
      <c r="AD474" s="665">
        <f>'3A 2025-2026 REPORTE CALIFICACI'!JI47</f>
        <v>18.88125</v>
      </c>
      <c r="AE474" s="665" t="str">
        <f>'3A 2025-2026 REPORTE CALIFICACI'!JJ47</f>
        <v/>
      </c>
      <c r="AF474" s="665" t="str">
        <f>'3A 2025-2026 REPORTE CALIFICACI'!JK47</f>
        <v/>
      </c>
      <c r="AG474" s="665">
        <f>'3A 2025-2026 REPORTE CALIFICACI'!JL47</f>
        <v>19</v>
      </c>
      <c r="AH474" s="664" t="str">
        <f>'3A 2025-2026 REPORTE CALIFICACI'!JM47</f>
        <v/>
      </c>
      <c r="AI474" s="665" t="str">
        <f>'3A 2025-2026 REPORTE CALIFICACI'!JN47</f>
        <v/>
      </c>
      <c r="AJ474" s="664" t="str">
        <f>'3A 2025-2026 REPORTE CALIFICACI'!JO47</f>
        <v/>
      </c>
      <c r="AK474" s="664" t="str">
        <f>'3A 2025-2026 REPORTE CALIFICACI'!JP47</f>
        <v>R</v>
      </c>
      <c r="AL474" s="666"/>
      <c r="AM474" s="667"/>
      <c r="AN474" s="661"/>
      <c r="AO474" s="47"/>
      <c r="AP474" s="663" t="s">
        <v>1021</v>
      </c>
      <c r="AQ474" s="664">
        <f>'3A 2025-2026 REPORTE CALIFICACI'!II48</f>
        <v>90</v>
      </c>
      <c r="AR474" s="664">
        <f>'3A 2025-2026 REPORTE CALIFICACI'!IJ48</f>
        <v>93</v>
      </c>
      <c r="AS474" s="664">
        <f>'3A 2025-2026 REPORTE CALIFICACI'!IK48</f>
        <v>95</v>
      </c>
      <c r="AT474" s="664">
        <f>'3A 2025-2026 REPORTE CALIFICACI'!IL48</f>
        <v>0</v>
      </c>
      <c r="AU474" s="664">
        <f>'3A 2025-2026 REPORTE CALIFICACI'!IM48</f>
        <v>91</v>
      </c>
      <c r="AV474" s="664">
        <f>'3A 2025-2026 REPORTE CALIFICACI'!IN48</f>
        <v>95</v>
      </c>
      <c r="AW474" s="664">
        <f>'3A 2025-2026 REPORTE CALIFICACI'!IO48</f>
        <v>94</v>
      </c>
      <c r="AX474" s="664">
        <f>'3A 2025-2026 REPORTE CALIFICACI'!IP48</f>
        <v>0</v>
      </c>
      <c r="AY474" s="664">
        <f>'3A 2025-2026 REPORTE CALIFICACI'!IQ48</f>
        <v>93</v>
      </c>
      <c r="AZ474" s="664">
        <f>'3A 2025-2026 REPORTE CALIFICACI'!IR48</f>
        <v>90</v>
      </c>
      <c r="BA474" s="664">
        <f>'3A 2025-2026 REPORTE CALIFICACI'!IS48</f>
        <v>93</v>
      </c>
      <c r="BB474" s="664">
        <f>'3A 2025-2026 REPORTE CALIFICACI'!IT48</f>
        <v>0</v>
      </c>
      <c r="BC474" s="664">
        <f>'3A 2025-2026 REPORTE CALIFICACI'!IU48</f>
        <v>87</v>
      </c>
      <c r="BD474" s="664">
        <f>'3A 2025-2026 REPORTE CALIFICACI'!IV48</f>
        <v>94</v>
      </c>
      <c r="BE474" s="664">
        <f>'3A 2025-2026 REPORTE CALIFICACI'!IW48</f>
        <v>96</v>
      </c>
      <c r="BF474" s="664">
        <f>'3A 2025-2026 REPORTE CALIFICACI'!IX48</f>
        <v>0</v>
      </c>
      <c r="BG474" s="716">
        <f>'3A 2025-2026 REPORTE CALIFICACI'!IY48</f>
        <v>69.5</v>
      </c>
      <c r="BH474" s="716">
        <f>'3A 2025-2026 REPORTE CALIFICACI'!IZ48</f>
        <v>70</v>
      </c>
      <c r="BI474" s="716">
        <f>'3A 2025-2026 REPORTE CALIFICACI'!JA48</f>
        <v>69</v>
      </c>
      <c r="BJ474" s="716">
        <f>'3A 2025-2026 REPORTE CALIFICACI'!JB48</f>
        <v>69.25</v>
      </c>
      <c r="BK474" s="664"/>
      <c r="BL474" s="717">
        <f>'3A 2025-2026 REPORTE CALIFICACI'!JD48</f>
        <v>0.8</v>
      </c>
      <c r="BM474" s="665" t="str">
        <f>'3A 2025-2026 REPORTE CALIFICACI'!JE48</f>
        <v/>
      </c>
      <c r="BN474" s="665" t="str">
        <f>'3A 2025-2026 REPORTE CALIFICACI'!JF48</f>
        <v/>
      </c>
      <c r="BO474" s="665" t="str">
        <f>'3A 2025-2026 REPORTE CALIFICACI'!JG48</f>
        <v/>
      </c>
      <c r="BP474" s="665" t="str">
        <f>'3A 2025-2026 REPORTE CALIFICACI'!JH48</f>
        <v/>
      </c>
      <c r="BQ474" s="665" t="str">
        <f>'3A 2025-2026 REPORTE CALIFICACI'!JI48</f>
        <v/>
      </c>
      <c r="BR474" s="665" t="str">
        <f>'3A 2025-2026 REPORTE CALIFICACI'!JJ48</f>
        <v/>
      </c>
      <c r="BS474" s="665" t="str">
        <f>'3A 2025-2026 REPORTE CALIFICACI'!JK48</f>
        <v/>
      </c>
      <c r="BT474" s="665" t="str">
        <f>'3A 2025-2026 REPORTE CALIFICACI'!JL48</f>
        <v/>
      </c>
      <c r="BU474" s="664" t="str">
        <f>'3A 2025-2026 REPORTE CALIFICACI'!JM48</f>
        <v/>
      </c>
      <c r="BV474" s="665" t="str">
        <f>'3A 2025-2026 REPORTE CALIFICACI'!JN48</f>
        <v/>
      </c>
      <c r="BW474" s="664" t="str">
        <f>'3A 2025-2026 REPORTE CALIFICACI'!JO48</f>
        <v>A</v>
      </c>
      <c r="BX474" s="664" t="str">
        <f>'3A 2025-2026 REPORTE CALIFICACI'!JP48</f>
        <v/>
      </c>
      <c r="BY474" s="666"/>
      <c r="BZ474" s="667"/>
      <c r="CA474" s="661"/>
      <c r="CB474" s="47"/>
      <c r="CC474" s="663" t="s">
        <v>1021</v>
      </c>
      <c r="CD474" s="664">
        <f>'3A 2025-2026 REPORTE CALIFICACI'!II49</f>
        <v>77</v>
      </c>
      <c r="CE474" s="664">
        <f>'3A 2025-2026 REPORTE CALIFICACI'!IJ49</f>
        <v>78</v>
      </c>
      <c r="CF474" s="664">
        <f>'3A 2025-2026 REPORTE CALIFICACI'!IK49</f>
        <v>83</v>
      </c>
      <c r="CG474" s="664">
        <f>'3A 2025-2026 REPORTE CALIFICACI'!IL49</f>
        <v>0</v>
      </c>
      <c r="CH474" s="664">
        <f>'3A 2025-2026 REPORTE CALIFICACI'!IM49</f>
        <v>80</v>
      </c>
      <c r="CI474" s="664">
        <f>'3A 2025-2026 REPORTE CALIFICACI'!IN49</f>
        <v>81</v>
      </c>
      <c r="CJ474" s="664">
        <f>'3A 2025-2026 REPORTE CALIFICACI'!IO49</f>
        <v>84</v>
      </c>
      <c r="CK474" s="664">
        <f>'3A 2025-2026 REPORTE CALIFICACI'!IP49</f>
        <v>0</v>
      </c>
      <c r="CL474" s="664">
        <f>'3A 2025-2026 REPORTE CALIFICACI'!IQ49</f>
        <v>78</v>
      </c>
      <c r="CM474" s="664">
        <f>'3A 2025-2026 REPORTE CALIFICACI'!IR49</f>
        <v>75</v>
      </c>
      <c r="CN474" s="664">
        <f>'3A 2025-2026 REPORTE CALIFICACI'!IS49</f>
        <v>82</v>
      </c>
      <c r="CO474" s="664">
        <f>'3A 2025-2026 REPORTE CALIFICACI'!IT49</f>
        <v>0</v>
      </c>
      <c r="CP474" s="664">
        <f>'3A 2025-2026 REPORTE CALIFICACI'!IU49</f>
        <v>80</v>
      </c>
      <c r="CQ474" s="664">
        <f>'3A 2025-2026 REPORTE CALIFICACI'!IV49</f>
        <v>76</v>
      </c>
      <c r="CR474" s="664">
        <f>'3A 2025-2026 REPORTE CALIFICACI'!IW49</f>
        <v>83</v>
      </c>
      <c r="CS474" s="664">
        <f>'3A 2025-2026 REPORTE CALIFICACI'!IX49</f>
        <v>0</v>
      </c>
      <c r="CT474" s="716">
        <f>'3A 2025-2026 REPORTE CALIFICACI'!IY49</f>
        <v>59.5</v>
      </c>
      <c r="CU474" s="716">
        <f>'3A 2025-2026 REPORTE CALIFICACI'!IZ49</f>
        <v>61.25</v>
      </c>
      <c r="CV474" s="716">
        <f>'3A 2025-2026 REPORTE CALIFICACI'!JA49</f>
        <v>58.75</v>
      </c>
      <c r="CW474" s="716">
        <f>'3A 2025-2026 REPORTE CALIFICACI'!JB49</f>
        <v>59.75</v>
      </c>
      <c r="CX474" s="664"/>
      <c r="CY474" s="664"/>
      <c r="CZ474" s="664"/>
      <c r="DA474" s="664"/>
      <c r="DB474" s="664"/>
      <c r="DC474" s="664"/>
      <c r="DD474" s="664"/>
      <c r="DE474" s="664"/>
      <c r="DF474" s="664"/>
      <c r="DG474" s="664"/>
      <c r="DH474" s="664"/>
      <c r="DI474" s="664"/>
      <c r="DJ474" s="664"/>
      <c r="DK474" s="664"/>
      <c r="DL474" s="666"/>
      <c r="DM474" s="667"/>
      <c r="DN474" s="661"/>
      <c r="DO474" s="47"/>
      <c r="DP474" s="663" t="s">
        <v>1021</v>
      </c>
      <c r="DQ474" s="664">
        <f>'3A 2025-2026 REPORTE CALIFICACI'!II50</f>
        <v>90</v>
      </c>
      <c r="DR474" s="664">
        <f>'3A 2025-2026 REPORTE CALIFICACI'!IJ50</f>
        <v>88</v>
      </c>
      <c r="DS474" s="664">
        <f>'3A 2025-2026 REPORTE CALIFICACI'!IK50</f>
        <v>90</v>
      </c>
      <c r="DT474" s="664">
        <f>'3A 2025-2026 REPORTE CALIFICACI'!IL50</f>
        <v>0</v>
      </c>
      <c r="DU474" s="664">
        <f>'3A 2025-2026 REPORTE CALIFICACI'!IM50</f>
        <v>88</v>
      </c>
      <c r="DV474" s="664">
        <f>'3A 2025-2026 REPORTE CALIFICACI'!IN50</f>
        <v>87</v>
      </c>
      <c r="DW474" s="664">
        <f>'3A 2025-2026 REPORTE CALIFICACI'!IO50</f>
        <v>88</v>
      </c>
      <c r="DX474" s="664">
        <f>'3A 2025-2026 REPORTE CALIFICACI'!IP50</f>
        <v>0</v>
      </c>
      <c r="DY474" s="664">
        <f>'3A 2025-2026 REPORTE CALIFICACI'!IQ50</f>
        <v>88</v>
      </c>
      <c r="DZ474" s="664">
        <f>'3A 2025-2026 REPORTE CALIFICACI'!IR50</f>
        <v>86</v>
      </c>
      <c r="EA474" s="664">
        <f>'3A 2025-2026 REPORTE CALIFICACI'!IS50</f>
        <v>85</v>
      </c>
      <c r="EB474" s="664">
        <f>'3A 2025-2026 REPORTE CALIFICACI'!IT50</f>
        <v>0</v>
      </c>
      <c r="EC474" s="664">
        <f>'3A 2025-2026 REPORTE CALIFICACI'!IU50</f>
        <v>86</v>
      </c>
      <c r="ED474" s="664">
        <f>'3A 2025-2026 REPORTE CALIFICACI'!IV50</f>
        <v>87</v>
      </c>
      <c r="EE474" s="664">
        <f>'3A 2025-2026 REPORTE CALIFICACI'!IW50</f>
        <v>88</v>
      </c>
      <c r="EF474" s="664">
        <f>'3A 2025-2026 REPORTE CALIFICACI'!IX50</f>
        <v>0</v>
      </c>
      <c r="EG474" s="716">
        <f>'3A 2025-2026 REPORTE CALIFICACI'!IY50</f>
        <v>67</v>
      </c>
      <c r="EH474" s="716">
        <f>'3A 2025-2026 REPORTE CALIFICACI'!IZ50</f>
        <v>65.75</v>
      </c>
      <c r="EI474" s="716">
        <f>'3A 2025-2026 REPORTE CALIFICACI'!JA50</f>
        <v>64.75</v>
      </c>
      <c r="EJ474" s="716">
        <f>'3A 2025-2026 REPORTE CALIFICACI'!JB50</f>
        <v>65.25</v>
      </c>
      <c r="EK474" s="665">
        <f>'3A 2025-2026 REPORTE CALIFICACI'!JC50</f>
        <v>65.6875</v>
      </c>
      <c r="EL474" s="717">
        <f>'3A 2025-2026 REPORTE CALIFICACI'!JD50</f>
        <v>0.8</v>
      </c>
      <c r="EM474" s="665">
        <f>'3A 2025-2026 REPORTE CALIFICACI'!JE50</f>
        <v>32.84375</v>
      </c>
      <c r="EN474" s="665" t="str">
        <f>'3A 2025-2026 REPORTE CALIFICACI'!JF50</f>
        <v/>
      </c>
      <c r="EO474" s="665" t="str">
        <f>'3A 2025-2026 REPORTE CALIFICACI'!JG50</f>
        <v/>
      </c>
      <c r="EP474" s="665">
        <f>'3A 2025-2026 REPORTE CALIFICACI'!JH50</f>
        <v>33</v>
      </c>
      <c r="EQ474" s="665">
        <f>'3A 2025-2026 REPORTE CALIFICACI'!JI50</f>
        <v>19.70625</v>
      </c>
      <c r="ER474" s="665" t="str">
        <f>'3A 2025-2026 REPORTE CALIFICACI'!JJ50</f>
        <v/>
      </c>
      <c r="ES474" s="665" t="str">
        <f>'3A 2025-2026 REPORTE CALIFICACI'!JK50</f>
        <v/>
      </c>
      <c r="ET474" s="665">
        <f>'3A 2025-2026 REPORTE CALIFICACI'!JL50</f>
        <v>20</v>
      </c>
      <c r="EU474" s="664" t="str">
        <f>'3A 2025-2026 REPORTE CALIFICACI'!JM50</f>
        <v/>
      </c>
      <c r="EV474" s="665" t="str">
        <f>'3A 2025-2026 REPORTE CALIFICACI'!JN50</f>
        <v/>
      </c>
      <c r="EW474" s="664" t="str">
        <f>'3A 2025-2026 REPORTE CALIFICACI'!JO50</f>
        <v/>
      </c>
      <c r="EX474" s="664" t="str">
        <f>'3A 2025-2026 REPORTE CALIFICACI'!JP50</f>
        <v>R</v>
      </c>
      <c r="EY474" s="666"/>
    </row>
    <row r="475" ht="81.0" customHeight="1">
      <c r="A475" s="661"/>
      <c r="B475" s="43"/>
      <c r="C475" s="663" t="s">
        <v>1022</v>
      </c>
      <c r="D475" s="664">
        <f>'3A 2025-2026 REPORTE CALIFICACI'!JQ47</f>
        <v>76</v>
      </c>
      <c r="E475" s="665">
        <f>'3A 2025-2026 REPORTE CALIFICACI'!JR47</f>
        <v>91</v>
      </c>
      <c r="F475" s="665">
        <f>'3A 2025-2026 REPORTE CALIFICACI'!JS47</f>
        <v>83</v>
      </c>
      <c r="G475" s="664">
        <f>'3A 2025-2026 REPORTE CALIFICACI'!JT47</f>
        <v>0</v>
      </c>
      <c r="H475" s="664">
        <f>'3A 2025-2026 REPORTE CALIFICACI'!JU47</f>
        <v>81</v>
      </c>
      <c r="I475" s="665">
        <f>'3A 2025-2026 REPORTE CALIFICACI'!JV47</f>
        <v>93</v>
      </c>
      <c r="J475" s="665">
        <f>'3A 2025-2026 REPORTE CALIFICACI'!JW47</f>
        <v>78</v>
      </c>
      <c r="K475" s="664">
        <f>'3A 2025-2026 REPORTE CALIFICACI'!JX47</f>
        <v>0</v>
      </c>
      <c r="L475" s="664">
        <f>'3A 2025-2026 REPORTE CALIFICACI'!JY47</f>
        <v>88</v>
      </c>
      <c r="M475" s="665">
        <f>'3A 2025-2026 REPORTE CALIFICACI'!JZ47</f>
        <v>94</v>
      </c>
      <c r="N475" s="665">
        <f>'3A 2025-2026 REPORTE CALIFICACI'!KA47</f>
        <v>80</v>
      </c>
      <c r="O475" s="664">
        <f>'3A 2025-2026 REPORTE CALIFICACI'!KB47</f>
        <v>0</v>
      </c>
      <c r="P475" s="665">
        <f>'3A 2025-2026 REPORTE CALIFICACI'!KC47</f>
        <v>77</v>
      </c>
      <c r="Q475" s="665">
        <f>'3A 2025-2026 REPORTE CALIFICACI'!KD47</f>
        <v>87</v>
      </c>
      <c r="R475" s="665">
        <f>'3A 2025-2026 REPORTE CALIFICACI'!KE47</f>
        <v>84</v>
      </c>
      <c r="S475" s="664">
        <f>'3A 2025-2026 REPORTE CALIFICACI'!KF47</f>
        <v>0</v>
      </c>
      <c r="T475" s="716">
        <f>'3A 2025-2026 REPORTE CALIFICACI'!KG47</f>
        <v>62.5</v>
      </c>
      <c r="U475" s="716">
        <f>'3A 2025-2026 REPORTE CALIFICACI'!KH47</f>
        <v>63</v>
      </c>
      <c r="V475" s="716">
        <f>'3A 2025-2026 REPORTE CALIFICACI'!KI47</f>
        <v>65.5</v>
      </c>
      <c r="W475" s="716">
        <f>'3A 2025-2026 REPORTE CALIFICACI'!KJ47</f>
        <v>62</v>
      </c>
      <c r="X475" s="665">
        <f>'3A 2025-2026 REPORTE CALIFICACI'!KK47</f>
        <v>63.25</v>
      </c>
      <c r="Y475" s="717">
        <f>'3A 2025-2026 REPORTE CALIFICACI'!KL47</f>
        <v>0.6349206349</v>
      </c>
      <c r="Z475" s="665">
        <f>'3A 2025-2026 REPORTE CALIFICACI'!KM47</f>
        <v>31.625</v>
      </c>
      <c r="AA475" s="665" t="str">
        <f>'3A 2025-2026 REPORTE CALIFICACI'!KN47</f>
        <v/>
      </c>
      <c r="AB475" s="665" t="str">
        <f>'3A 2025-2026 REPORTE CALIFICACI'!KO47</f>
        <v/>
      </c>
      <c r="AC475" s="665">
        <f>'3A 2025-2026 REPORTE CALIFICACI'!KP47</f>
        <v>32</v>
      </c>
      <c r="AD475" s="665">
        <f>'3A 2025-2026 REPORTE CALIFICACI'!KQ47</f>
        <v>18.975</v>
      </c>
      <c r="AE475" s="665" t="str">
        <f>'3A 2025-2026 REPORTE CALIFICACI'!KR47</f>
        <v/>
      </c>
      <c r="AF475" s="665" t="str">
        <f>'3A 2025-2026 REPORTE CALIFICACI'!KS47</f>
        <v/>
      </c>
      <c r="AG475" s="665">
        <f>'3A 2025-2026 REPORTE CALIFICACI'!KT47</f>
        <v>19</v>
      </c>
      <c r="AH475" s="664" t="str">
        <f>'3A 2025-2026 REPORTE CALIFICACI'!KU47</f>
        <v/>
      </c>
      <c r="AI475" s="665" t="str">
        <f>'3A 2025-2026 REPORTE CALIFICACI'!KV47</f>
        <v/>
      </c>
      <c r="AJ475" s="664" t="str">
        <f>'3A 2025-2026 REPORTE CALIFICACI'!KW47</f>
        <v/>
      </c>
      <c r="AK475" s="664" t="str">
        <f>'3A 2025-2026 REPORTE CALIFICACI'!KX47</f>
        <v>R</v>
      </c>
      <c r="AL475" s="666"/>
      <c r="AM475" s="667"/>
      <c r="AN475" s="661"/>
      <c r="AO475" s="43"/>
      <c r="AP475" s="663" t="s">
        <v>1022</v>
      </c>
      <c r="AQ475" s="664">
        <f>'3A 2025-2026 REPORTE CALIFICACI'!JQ48</f>
        <v>93</v>
      </c>
      <c r="AR475" s="665">
        <f>'3A 2025-2026 REPORTE CALIFICACI'!JR48</f>
        <v>96</v>
      </c>
      <c r="AS475" s="665">
        <f>'3A 2025-2026 REPORTE CALIFICACI'!JS48</f>
        <v>90</v>
      </c>
      <c r="AT475" s="664">
        <f>'3A 2025-2026 REPORTE CALIFICACI'!JT48</f>
        <v>0</v>
      </c>
      <c r="AU475" s="664">
        <f>'3A 2025-2026 REPORTE CALIFICACI'!JU48</f>
        <v>91</v>
      </c>
      <c r="AV475" s="665">
        <f>'3A 2025-2026 REPORTE CALIFICACI'!JV48</f>
        <v>97</v>
      </c>
      <c r="AW475" s="665">
        <f>'3A 2025-2026 REPORTE CALIFICACI'!JW48</f>
        <v>92</v>
      </c>
      <c r="AX475" s="664">
        <f>'3A 2025-2026 REPORTE CALIFICACI'!JX48</f>
        <v>0</v>
      </c>
      <c r="AY475" s="664">
        <f>'3A 2025-2026 REPORTE CALIFICACI'!JY48</f>
        <v>94</v>
      </c>
      <c r="AZ475" s="665">
        <f>'3A 2025-2026 REPORTE CALIFICACI'!JZ48</f>
        <v>95</v>
      </c>
      <c r="BA475" s="665">
        <f>'3A 2025-2026 REPORTE CALIFICACI'!KA48</f>
        <v>92</v>
      </c>
      <c r="BB475" s="664">
        <f>'3A 2025-2026 REPORTE CALIFICACI'!KB48</f>
        <v>0</v>
      </c>
      <c r="BC475" s="665">
        <f>'3A 2025-2026 REPORTE CALIFICACI'!KC48</f>
        <v>95</v>
      </c>
      <c r="BD475" s="665">
        <f>'3A 2025-2026 REPORTE CALIFICACI'!KD48</f>
        <v>92</v>
      </c>
      <c r="BE475" s="665">
        <f>'3A 2025-2026 REPORTE CALIFICACI'!KE48</f>
        <v>96</v>
      </c>
      <c r="BF475" s="664">
        <f>'3A 2025-2026 REPORTE CALIFICACI'!KF48</f>
        <v>0</v>
      </c>
      <c r="BG475" s="716">
        <f>'3A 2025-2026 REPORTE CALIFICACI'!KG48</f>
        <v>69.75</v>
      </c>
      <c r="BH475" s="716">
        <f>'3A 2025-2026 REPORTE CALIFICACI'!KH48</f>
        <v>70</v>
      </c>
      <c r="BI475" s="716">
        <f>'3A 2025-2026 REPORTE CALIFICACI'!KI48</f>
        <v>70.25</v>
      </c>
      <c r="BJ475" s="716">
        <f>'3A 2025-2026 REPORTE CALIFICACI'!KJ48</f>
        <v>70.75</v>
      </c>
      <c r="BK475" s="664"/>
      <c r="BL475" s="717">
        <f>'3A 2025-2026 REPORTE CALIFICACI'!KL48</f>
        <v>0.6349206349</v>
      </c>
      <c r="BM475" s="665" t="str">
        <f>'3A 2025-2026 REPORTE CALIFICACI'!KM48</f>
        <v/>
      </c>
      <c r="BN475" s="665" t="str">
        <f>'3A 2025-2026 REPORTE CALIFICACI'!KN48</f>
        <v/>
      </c>
      <c r="BO475" s="665" t="str">
        <f>'3A 2025-2026 REPORTE CALIFICACI'!KO48</f>
        <v/>
      </c>
      <c r="BP475" s="665" t="str">
        <f>'3A 2025-2026 REPORTE CALIFICACI'!KP48</f>
        <v/>
      </c>
      <c r="BQ475" s="665" t="str">
        <f>'3A 2025-2026 REPORTE CALIFICACI'!KQ48</f>
        <v/>
      </c>
      <c r="BR475" s="665" t="str">
        <f>'3A 2025-2026 REPORTE CALIFICACI'!KR48</f>
        <v/>
      </c>
      <c r="BS475" s="665" t="str">
        <f>'3A 2025-2026 REPORTE CALIFICACI'!KS48</f>
        <v/>
      </c>
      <c r="BT475" s="665" t="str">
        <f>'3A 2025-2026 REPORTE CALIFICACI'!KT48</f>
        <v/>
      </c>
      <c r="BU475" s="664" t="str">
        <f>'3A 2025-2026 REPORTE CALIFICACI'!KU48</f>
        <v/>
      </c>
      <c r="BV475" s="665" t="str">
        <f>'3A 2025-2026 REPORTE CALIFICACI'!KV48</f>
        <v/>
      </c>
      <c r="BW475" s="664" t="str">
        <f>'3A 2025-2026 REPORTE CALIFICACI'!KW48</f>
        <v>A</v>
      </c>
      <c r="BX475" s="664" t="str">
        <f>'3A 2025-2026 REPORTE CALIFICACI'!KX48</f>
        <v/>
      </c>
      <c r="BY475" s="666"/>
      <c r="BZ475" s="667"/>
      <c r="CA475" s="661"/>
      <c r="CB475" s="43"/>
      <c r="CC475" s="663" t="s">
        <v>1022</v>
      </c>
      <c r="CD475" s="664">
        <f>'3A 2025-2026 REPORTE CALIFICACI'!JQ49</f>
        <v>80</v>
      </c>
      <c r="CE475" s="665">
        <f>'3A 2025-2026 REPORTE CALIFICACI'!JR49</f>
        <v>81</v>
      </c>
      <c r="CF475" s="665">
        <f>'3A 2025-2026 REPORTE CALIFICACI'!JS49</f>
        <v>74</v>
      </c>
      <c r="CG475" s="664">
        <f>'3A 2025-2026 REPORTE CALIFICACI'!JT49</f>
        <v>0</v>
      </c>
      <c r="CH475" s="664">
        <f>'3A 2025-2026 REPORTE CALIFICACI'!JU49</f>
        <v>82</v>
      </c>
      <c r="CI475" s="665">
        <f>'3A 2025-2026 REPORTE CALIFICACI'!JV49</f>
        <v>85</v>
      </c>
      <c r="CJ475" s="665">
        <f>'3A 2025-2026 REPORTE CALIFICACI'!JW49</f>
        <v>76</v>
      </c>
      <c r="CK475" s="664">
        <f>'3A 2025-2026 REPORTE CALIFICACI'!JX49</f>
        <v>0</v>
      </c>
      <c r="CL475" s="664">
        <f>'3A 2025-2026 REPORTE CALIFICACI'!JY49</f>
        <v>83</v>
      </c>
      <c r="CM475" s="665">
        <f>'3A 2025-2026 REPORTE CALIFICACI'!JZ49</f>
        <v>84</v>
      </c>
      <c r="CN475" s="665">
        <f>'3A 2025-2026 REPORTE CALIFICACI'!KA49</f>
        <v>80</v>
      </c>
      <c r="CO475" s="664">
        <f>'3A 2025-2026 REPORTE CALIFICACI'!KB49</f>
        <v>0</v>
      </c>
      <c r="CP475" s="665">
        <f>'3A 2025-2026 REPORTE CALIFICACI'!KC49</f>
        <v>78</v>
      </c>
      <c r="CQ475" s="665">
        <f>'3A 2025-2026 REPORTE CALIFICACI'!KD49</f>
        <v>82</v>
      </c>
      <c r="CR475" s="665">
        <f>'3A 2025-2026 REPORTE CALIFICACI'!KE49</f>
        <v>74.66666667</v>
      </c>
      <c r="CS475" s="664">
        <f>'3A 2025-2026 REPORTE CALIFICACI'!KF49</f>
        <v>0</v>
      </c>
      <c r="CT475" s="716">
        <f>'3A 2025-2026 REPORTE CALIFICACI'!KG49</f>
        <v>58.75</v>
      </c>
      <c r="CU475" s="716">
        <f>'3A 2025-2026 REPORTE CALIFICACI'!KH49</f>
        <v>60.75</v>
      </c>
      <c r="CV475" s="716">
        <f>'3A 2025-2026 REPORTE CALIFICACI'!KI49</f>
        <v>61.75</v>
      </c>
      <c r="CW475" s="716">
        <f>'3A 2025-2026 REPORTE CALIFICACI'!KJ49</f>
        <v>58.66666667</v>
      </c>
      <c r="CX475" s="664"/>
      <c r="CY475" s="664"/>
      <c r="CZ475" s="664"/>
      <c r="DA475" s="664"/>
      <c r="DB475" s="664"/>
      <c r="DC475" s="664"/>
      <c r="DD475" s="664"/>
      <c r="DE475" s="664"/>
      <c r="DF475" s="664"/>
      <c r="DG475" s="664"/>
      <c r="DH475" s="664"/>
      <c r="DI475" s="664"/>
      <c r="DJ475" s="664"/>
      <c r="DK475" s="664"/>
      <c r="DL475" s="666"/>
      <c r="DM475" s="667"/>
      <c r="DN475" s="661"/>
      <c r="DO475" s="43"/>
      <c r="DP475" s="663" t="s">
        <v>1022</v>
      </c>
      <c r="DQ475" s="664">
        <f>'3A 2025-2026 REPORTE CALIFICACI'!JQ50</f>
        <v>93</v>
      </c>
      <c r="DR475" s="665">
        <f>'3A 2025-2026 REPORTE CALIFICACI'!JR50</f>
        <v>93</v>
      </c>
      <c r="DS475" s="665">
        <f>'3A 2025-2026 REPORTE CALIFICACI'!JS50</f>
        <v>80</v>
      </c>
      <c r="DT475" s="664">
        <f>'3A 2025-2026 REPORTE CALIFICACI'!JT50</f>
        <v>0</v>
      </c>
      <c r="DU475" s="664">
        <f>'3A 2025-2026 REPORTE CALIFICACI'!JU50</f>
        <v>90</v>
      </c>
      <c r="DV475" s="665">
        <f>'3A 2025-2026 REPORTE CALIFICACI'!JV50</f>
        <v>94</v>
      </c>
      <c r="DW475" s="665">
        <f>'3A 2025-2026 REPORTE CALIFICACI'!JW50</f>
        <v>87</v>
      </c>
      <c r="DX475" s="664">
        <f>'3A 2025-2026 REPORTE CALIFICACI'!JX50</f>
        <v>0</v>
      </c>
      <c r="DY475" s="664">
        <f>'3A 2025-2026 REPORTE CALIFICACI'!JY50</f>
        <v>94</v>
      </c>
      <c r="DZ475" s="665">
        <f>'3A 2025-2026 REPORTE CALIFICACI'!JZ50</f>
        <v>95</v>
      </c>
      <c r="EA475" s="665">
        <f>'3A 2025-2026 REPORTE CALIFICACI'!KA50</f>
        <v>92</v>
      </c>
      <c r="EB475" s="664">
        <f>'3A 2025-2026 REPORTE CALIFICACI'!KB50</f>
        <v>0</v>
      </c>
      <c r="EC475" s="665">
        <f>'3A 2025-2026 REPORTE CALIFICACI'!KC50</f>
        <v>95</v>
      </c>
      <c r="ED475" s="665">
        <f>'3A 2025-2026 REPORTE CALIFICACI'!KD50</f>
        <v>91</v>
      </c>
      <c r="EE475" s="665">
        <f>'3A 2025-2026 REPORTE CALIFICACI'!KE50</f>
        <v>93</v>
      </c>
      <c r="EF475" s="664">
        <f>'3A 2025-2026 REPORTE CALIFICACI'!KF50</f>
        <v>0</v>
      </c>
      <c r="EG475" s="716">
        <f>'3A 2025-2026 REPORTE CALIFICACI'!KG50</f>
        <v>66.5</v>
      </c>
      <c r="EH475" s="716">
        <f>'3A 2025-2026 REPORTE CALIFICACI'!KH50</f>
        <v>67.75</v>
      </c>
      <c r="EI475" s="716">
        <f>'3A 2025-2026 REPORTE CALIFICACI'!KI50</f>
        <v>70.25</v>
      </c>
      <c r="EJ475" s="716">
        <f>'3A 2025-2026 REPORTE CALIFICACI'!KJ50</f>
        <v>69.75</v>
      </c>
      <c r="EK475" s="665">
        <f>'3A 2025-2026 REPORTE CALIFICACI'!KK50</f>
        <v>68.5625</v>
      </c>
      <c r="EL475" s="717">
        <f>'3A 2025-2026 REPORTE CALIFICACI'!KL50</f>
        <v>0.6071428571</v>
      </c>
      <c r="EM475" s="665">
        <f>'3A 2025-2026 REPORTE CALIFICACI'!KM50</f>
        <v>34.28125</v>
      </c>
      <c r="EN475" s="665" t="str">
        <f>'3A 2025-2026 REPORTE CALIFICACI'!KN50</f>
        <v/>
      </c>
      <c r="EO475" s="665" t="str">
        <f>'3A 2025-2026 REPORTE CALIFICACI'!KO50</f>
        <v/>
      </c>
      <c r="EP475" s="665">
        <f>'3A 2025-2026 REPORTE CALIFICACI'!KP50</f>
        <v>34</v>
      </c>
      <c r="EQ475" s="665">
        <f>'3A 2025-2026 REPORTE CALIFICACI'!KQ50</f>
        <v>20.56875</v>
      </c>
      <c r="ER475" s="665" t="str">
        <f>'3A 2025-2026 REPORTE CALIFICACI'!KR50</f>
        <v/>
      </c>
      <c r="ES475" s="665" t="str">
        <f>'3A 2025-2026 REPORTE CALIFICACI'!KS50</f>
        <v/>
      </c>
      <c r="ET475" s="665">
        <f>'3A 2025-2026 REPORTE CALIFICACI'!KT50</f>
        <v>21</v>
      </c>
      <c r="EU475" s="664" t="str">
        <f>'3A 2025-2026 REPORTE CALIFICACI'!KU50</f>
        <v/>
      </c>
      <c r="EV475" s="665" t="str">
        <f>'3A 2025-2026 REPORTE CALIFICACI'!KV50</f>
        <v/>
      </c>
      <c r="EW475" s="664" t="str">
        <f>'3A 2025-2026 REPORTE CALIFICACI'!KW50</f>
        <v/>
      </c>
      <c r="EX475" s="664" t="str">
        <f>'3A 2025-2026 REPORTE CALIFICACI'!KX50</f>
        <v>R</v>
      </c>
      <c r="EY475" s="666"/>
    </row>
    <row r="476">
      <c r="A476" s="628"/>
      <c r="B476" s="643"/>
      <c r="C476" s="643"/>
      <c r="D476" s="643"/>
      <c r="E476" s="643"/>
      <c r="F476" s="643"/>
      <c r="G476" s="643"/>
      <c r="H476" s="643"/>
      <c r="I476" s="643"/>
      <c r="J476" s="643"/>
      <c r="K476" s="643"/>
      <c r="L476" s="643"/>
      <c r="M476" s="643"/>
      <c r="N476" s="643"/>
      <c r="O476" s="643"/>
      <c r="P476" s="643"/>
      <c r="Q476" s="643"/>
      <c r="R476" s="643"/>
      <c r="S476" s="643"/>
      <c r="T476" s="643"/>
      <c r="U476" s="643"/>
      <c r="V476" s="643"/>
      <c r="W476" s="643"/>
      <c r="X476" s="668"/>
      <c r="Y476" s="668"/>
      <c r="Z476" s="643"/>
      <c r="AA476" s="643"/>
      <c r="AB476" s="643"/>
      <c r="AC476" s="643"/>
      <c r="AD476" s="643"/>
      <c r="AE476" s="643"/>
      <c r="AF476" s="643"/>
      <c r="AG476" s="643"/>
      <c r="AH476" s="643"/>
      <c r="AI476" s="643"/>
      <c r="AJ476" s="643"/>
      <c r="AK476" s="643"/>
      <c r="AL476" s="644"/>
      <c r="AM476" s="643"/>
      <c r="AN476" s="628"/>
      <c r="AO476" s="643"/>
      <c r="AP476" s="643"/>
      <c r="AQ476" s="643"/>
      <c r="AR476" s="643"/>
      <c r="AS476" s="643"/>
      <c r="AT476" s="643"/>
      <c r="AU476" s="643"/>
      <c r="AV476" s="643"/>
      <c r="AW476" s="643"/>
      <c r="AX476" s="643"/>
      <c r="AY476" s="643"/>
      <c r="AZ476" s="643"/>
      <c r="BA476" s="643"/>
      <c r="BB476" s="643"/>
      <c r="BC476" s="643"/>
      <c r="BD476" s="643"/>
      <c r="BE476" s="643"/>
      <c r="BF476" s="643"/>
      <c r="BG476" s="643"/>
      <c r="BH476" s="643"/>
      <c r="BI476" s="643"/>
      <c r="BJ476" s="643"/>
      <c r="BK476" s="668"/>
      <c r="BL476" s="668"/>
      <c r="BM476" s="643"/>
      <c r="BN476" s="643"/>
      <c r="BO476" s="643"/>
      <c r="BP476" s="643"/>
      <c r="BQ476" s="643"/>
      <c r="BR476" s="643"/>
      <c r="BS476" s="643"/>
      <c r="BT476" s="643"/>
      <c r="BU476" s="643"/>
      <c r="BV476" s="643"/>
      <c r="BW476" s="643"/>
      <c r="BX476" s="643"/>
      <c r="BY476" s="644"/>
      <c r="BZ476" s="643"/>
      <c r="CA476" s="628"/>
      <c r="CB476" s="643"/>
      <c r="CC476" s="643"/>
      <c r="CD476" s="643"/>
      <c r="CE476" s="643"/>
      <c r="CF476" s="643"/>
      <c r="CG476" s="643"/>
      <c r="CH476" s="643"/>
      <c r="CI476" s="643"/>
      <c r="CJ476" s="643"/>
      <c r="CK476" s="643"/>
      <c r="CL476" s="643"/>
      <c r="CM476" s="643"/>
      <c r="CN476" s="643"/>
      <c r="CO476" s="643"/>
      <c r="CP476" s="643"/>
      <c r="CQ476" s="643"/>
      <c r="CR476" s="643"/>
      <c r="CS476" s="643"/>
      <c r="CT476" s="643"/>
      <c r="CU476" s="643"/>
      <c r="CV476" s="643"/>
      <c r="CW476" s="643"/>
      <c r="CX476" s="668"/>
      <c r="CY476" s="668"/>
      <c r="CZ476" s="643"/>
      <c r="DA476" s="643"/>
      <c r="DB476" s="643"/>
      <c r="DC476" s="643"/>
      <c r="DD476" s="643"/>
      <c r="DE476" s="643"/>
      <c r="DF476" s="643"/>
      <c r="DG476" s="643"/>
      <c r="DH476" s="643"/>
      <c r="DI476" s="643"/>
      <c r="DJ476" s="643"/>
      <c r="DK476" s="643"/>
      <c r="DL476" s="644"/>
      <c r="DM476" s="643"/>
      <c r="DN476" s="628"/>
      <c r="DO476" s="643"/>
      <c r="DP476" s="643"/>
      <c r="DQ476" s="643"/>
      <c r="DR476" s="643"/>
      <c r="DS476" s="643"/>
      <c r="DT476" s="643"/>
      <c r="DU476" s="643"/>
      <c r="DV476" s="643"/>
      <c r="DW476" s="643"/>
      <c r="DX476" s="643"/>
      <c r="DY476" s="643"/>
      <c r="DZ476" s="643"/>
      <c r="EA476" s="643"/>
      <c r="EB476" s="643"/>
      <c r="EC476" s="643"/>
      <c r="ED476" s="643"/>
      <c r="EE476" s="643"/>
      <c r="EF476" s="643"/>
      <c r="EG476" s="643"/>
      <c r="EH476" s="643"/>
      <c r="EI476" s="643"/>
      <c r="EJ476" s="643"/>
      <c r="EK476" s="668"/>
      <c r="EL476" s="668"/>
      <c r="EM476" s="643"/>
      <c r="EN476" s="643"/>
      <c r="EO476" s="643"/>
      <c r="EP476" s="643"/>
      <c r="EQ476" s="643"/>
      <c r="ER476" s="643"/>
      <c r="ES476" s="643"/>
      <c r="ET476" s="643"/>
      <c r="EU476" s="643"/>
      <c r="EV476" s="643"/>
      <c r="EW476" s="643"/>
      <c r="EX476" s="643"/>
      <c r="EY476" s="644"/>
    </row>
    <row r="477">
      <c r="A477" s="628"/>
      <c r="B477" s="643"/>
      <c r="C477" s="643"/>
      <c r="D477" s="643"/>
      <c r="E477" s="643"/>
      <c r="F477" s="643"/>
      <c r="G477" s="643"/>
      <c r="H477" s="643"/>
      <c r="I477" s="643"/>
      <c r="J477" s="643"/>
      <c r="K477" s="643"/>
      <c r="L477" s="643"/>
      <c r="M477" s="643"/>
      <c r="N477" s="643"/>
      <c r="O477" s="643"/>
      <c r="P477" s="643"/>
      <c r="Q477" s="643"/>
      <c r="R477" s="643"/>
      <c r="S477" s="643"/>
      <c r="T477" s="643"/>
      <c r="U477" s="643"/>
      <c r="V477" s="643"/>
      <c r="W477" s="643"/>
      <c r="X477" s="643"/>
      <c r="Y477" s="643"/>
      <c r="Z477" s="643"/>
      <c r="AA477" s="643"/>
      <c r="AB477" s="643"/>
      <c r="AC477" s="643"/>
      <c r="AD477" s="643"/>
      <c r="AE477" s="643"/>
      <c r="AF477" s="643"/>
      <c r="AG477" s="643"/>
      <c r="AH477" s="643"/>
      <c r="AI477" s="643"/>
      <c r="AJ477" s="643"/>
      <c r="AK477" s="643"/>
      <c r="AL477" s="644"/>
      <c r="AM477" s="643"/>
      <c r="AN477" s="628"/>
      <c r="AO477" s="643"/>
      <c r="AP477" s="643"/>
      <c r="AQ477" s="643"/>
      <c r="AR477" s="643"/>
      <c r="AS477" s="643"/>
      <c r="AT477" s="643"/>
      <c r="AU477" s="643"/>
      <c r="AV477" s="643"/>
      <c r="AW477" s="643"/>
      <c r="AX477" s="643"/>
      <c r="AY477" s="643"/>
      <c r="AZ477" s="643"/>
      <c r="BA477" s="643"/>
      <c r="BB477" s="643"/>
      <c r="BC477" s="643"/>
      <c r="BD477" s="643"/>
      <c r="BE477" s="643"/>
      <c r="BF477" s="643"/>
      <c r="BG477" s="643"/>
      <c r="BH477" s="643"/>
      <c r="BI477" s="643"/>
      <c r="BJ477" s="643"/>
      <c r="BK477" s="643"/>
      <c r="BL477" s="643"/>
      <c r="BM477" s="643"/>
      <c r="BN477" s="643"/>
      <c r="BO477" s="643"/>
      <c r="BP477" s="643"/>
      <c r="BQ477" s="643"/>
      <c r="BR477" s="643"/>
      <c r="BS477" s="643"/>
      <c r="BT477" s="643"/>
      <c r="BU477" s="643"/>
      <c r="BV477" s="643"/>
      <c r="BW477" s="643"/>
      <c r="BX477" s="643"/>
      <c r="BY477" s="644"/>
      <c r="BZ477" s="643"/>
      <c r="CA477" s="628"/>
      <c r="CB477" s="643"/>
      <c r="CC477" s="643"/>
      <c r="CD477" s="643"/>
      <c r="CE477" s="643"/>
      <c r="CF477" s="643"/>
      <c r="CG477" s="643"/>
      <c r="CH477" s="643"/>
      <c r="CI477" s="643"/>
      <c r="CJ477" s="643"/>
      <c r="CK477" s="643"/>
      <c r="CL477" s="643"/>
      <c r="CM477" s="643"/>
      <c r="CN477" s="643"/>
      <c r="CO477" s="643"/>
      <c r="CP477" s="643"/>
      <c r="CQ477" s="643"/>
      <c r="CR477" s="643"/>
      <c r="CS477" s="643"/>
      <c r="CT477" s="643"/>
      <c r="CU477" s="643"/>
      <c r="CV477" s="643"/>
      <c r="CW477" s="643"/>
      <c r="CX477" s="643"/>
      <c r="CY477" s="643"/>
      <c r="CZ477" s="643"/>
      <c r="DA477" s="643"/>
      <c r="DB477" s="643"/>
      <c r="DC477" s="643"/>
      <c r="DD477" s="643"/>
      <c r="DE477" s="643"/>
      <c r="DF477" s="643"/>
      <c r="DG477" s="643"/>
      <c r="DH477" s="643"/>
      <c r="DI477" s="643"/>
      <c r="DJ477" s="643"/>
      <c r="DK477" s="643"/>
      <c r="DL477" s="644"/>
      <c r="DM477" s="643"/>
      <c r="DN477" s="628"/>
      <c r="DO477" s="643"/>
      <c r="DP477" s="643"/>
      <c r="DQ477" s="643"/>
      <c r="DR477" s="643"/>
      <c r="DS477" s="643"/>
      <c r="DT477" s="643"/>
      <c r="DU477" s="643"/>
      <c r="DV477" s="643"/>
      <c r="DW477" s="643"/>
      <c r="DX477" s="643"/>
      <c r="DY477" s="643"/>
      <c r="DZ477" s="643"/>
      <c r="EA477" s="643"/>
      <c r="EB477" s="643"/>
      <c r="EC477" s="643"/>
      <c r="ED477" s="643"/>
      <c r="EE477" s="643"/>
      <c r="EF477" s="643"/>
      <c r="EG477" s="643"/>
      <c r="EH477" s="643"/>
      <c r="EI477" s="643"/>
      <c r="EJ477" s="643"/>
      <c r="EK477" s="643"/>
      <c r="EL477" s="643"/>
      <c r="EM477" s="643"/>
      <c r="EN477" s="643"/>
      <c r="EO477" s="643"/>
      <c r="EP477" s="643"/>
      <c r="EQ477" s="643"/>
      <c r="ER477" s="643"/>
      <c r="ES477" s="643"/>
      <c r="ET477" s="643"/>
      <c r="EU477" s="643"/>
      <c r="EV477" s="643"/>
      <c r="EW477" s="643"/>
      <c r="EX477" s="643"/>
      <c r="EY477" s="644"/>
    </row>
    <row r="478">
      <c r="A478" s="628"/>
      <c r="B478" s="643"/>
      <c r="C478" s="643"/>
      <c r="D478" s="643"/>
      <c r="E478" s="643"/>
      <c r="F478" s="643"/>
      <c r="G478" s="643"/>
      <c r="H478" s="643"/>
      <c r="I478" s="643"/>
      <c r="J478" s="643"/>
      <c r="K478" s="643"/>
      <c r="L478" s="643"/>
      <c r="M478" s="643"/>
      <c r="N478" s="643"/>
      <c r="O478" s="643"/>
      <c r="P478" s="643"/>
      <c r="Q478" s="643"/>
      <c r="R478" s="643"/>
      <c r="S478" s="643"/>
      <c r="T478" s="643"/>
      <c r="U478" s="643"/>
      <c r="V478" s="643"/>
      <c r="W478" s="643"/>
      <c r="X478" s="643"/>
      <c r="Y478" s="643"/>
      <c r="Z478" s="643"/>
      <c r="AA478" s="643"/>
      <c r="AB478" s="643"/>
      <c r="AC478" s="643"/>
      <c r="AD478" s="643"/>
      <c r="AE478" s="643"/>
      <c r="AF478" s="643"/>
      <c r="AG478" s="643"/>
      <c r="AH478" s="643"/>
      <c r="AI478" s="643"/>
      <c r="AJ478" s="643"/>
      <c r="AK478" s="643"/>
      <c r="AL478" s="644"/>
      <c r="AM478" s="643"/>
      <c r="AN478" s="628"/>
      <c r="AO478" s="643"/>
      <c r="AP478" s="643"/>
      <c r="AQ478" s="643"/>
      <c r="AR478" s="643"/>
      <c r="AS478" s="643"/>
      <c r="AT478" s="643"/>
      <c r="AU478" s="643"/>
      <c r="AV478" s="643"/>
      <c r="AW478" s="643"/>
      <c r="AX478" s="643"/>
      <c r="AY478" s="643"/>
      <c r="AZ478" s="643"/>
      <c r="BA478" s="643"/>
      <c r="BB478" s="643"/>
      <c r="BC478" s="643"/>
      <c r="BD478" s="643"/>
      <c r="BE478" s="643"/>
      <c r="BF478" s="643"/>
      <c r="BG478" s="643"/>
      <c r="BH478" s="643"/>
      <c r="BI478" s="643"/>
      <c r="BJ478" s="643"/>
      <c r="BK478" s="643"/>
      <c r="BL478" s="643"/>
      <c r="BM478" s="643"/>
      <c r="BN478" s="643"/>
      <c r="BO478" s="643"/>
      <c r="BP478" s="643"/>
      <c r="BQ478" s="643"/>
      <c r="BR478" s="643"/>
      <c r="BS478" s="643"/>
      <c r="BT478" s="643"/>
      <c r="BU478" s="643"/>
      <c r="BV478" s="643"/>
      <c r="BW478" s="643"/>
      <c r="BX478" s="643"/>
      <c r="BY478" s="644"/>
      <c r="BZ478" s="643"/>
      <c r="CA478" s="628"/>
      <c r="CB478" s="643"/>
      <c r="CC478" s="643"/>
      <c r="CD478" s="643"/>
      <c r="CE478" s="643"/>
      <c r="CF478" s="643"/>
      <c r="CG478" s="643"/>
      <c r="CH478" s="643"/>
      <c r="CI478" s="643"/>
      <c r="CJ478" s="643"/>
      <c r="CK478" s="643"/>
      <c r="CL478" s="643"/>
      <c r="CM478" s="643"/>
      <c r="CN478" s="643"/>
      <c r="CO478" s="643"/>
      <c r="CP478" s="643"/>
      <c r="CQ478" s="643"/>
      <c r="CR478" s="643"/>
      <c r="CS478" s="643"/>
      <c r="CT478" s="643"/>
      <c r="CU478" s="643"/>
      <c r="CV478" s="643"/>
      <c r="CW478" s="643"/>
      <c r="CX478" s="643"/>
      <c r="CY478" s="643"/>
      <c r="CZ478" s="643"/>
      <c r="DA478" s="643"/>
      <c r="DB478" s="643"/>
      <c r="DC478" s="643"/>
      <c r="DD478" s="643"/>
      <c r="DE478" s="643"/>
      <c r="DF478" s="643"/>
      <c r="DG478" s="643"/>
      <c r="DH478" s="643"/>
      <c r="DI478" s="643"/>
      <c r="DJ478" s="643"/>
      <c r="DK478" s="643"/>
      <c r="DL478" s="644"/>
      <c r="DM478" s="643"/>
      <c r="DN478" s="628"/>
      <c r="DO478" s="643"/>
      <c r="DP478" s="643"/>
      <c r="DQ478" s="643"/>
      <c r="DR478" s="643"/>
      <c r="DS478" s="643"/>
      <c r="DT478" s="643"/>
      <c r="DU478" s="643"/>
      <c r="DV478" s="643"/>
      <c r="DW478" s="643"/>
      <c r="DX478" s="643"/>
      <c r="DY478" s="643"/>
      <c r="DZ478" s="643"/>
      <c r="EA478" s="643"/>
      <c r="EB478" s="643"/>
      <c r="EC478" s="643"/>
      <c r="ED478" s="643"/>
      <c r="EE478" s="643"/>
      <c r="EF478" s="643"/>
      <c r="EG478" s="643"/>
      <c r="EH478" s="643"/>
      <c r="EI478" s="643"/>
      <c r="EJ478" s="643"/>
      <c r="EK478" s="643"/>
      <c r="EL478" s="643"/>
      <c r="EM478" s="643"/>
      <c r="EN478" s="643"/>
      <c r="EO478" s="643"/>
      <c r="EP478" s="643"/>
      <c r="EQ478" s="643"/>
      <c r="ER478" s="643"/>
      <c r="ES478" s="643"/>
      <c r="ET478" s="643"/>
      <c r="EU478" s="643"/>
      <c r="EV478" s="643"/>
      <c r="EW478" s="643"/>
      <c r="EX478" s="643"/>
      <c r="EY478" s="644"/>
    </row>
    <row r="479">
      <c r="A479" s="669"/>
      <c r="B479" s="670" t="s">
        <v>1023</v>
      </c>
      <c r="C479" s="15"/>
      <c r="D479" s="15"/>
      <c r="E479" s="15"/>
      <c r="F479" s="15"/>
      <c r="G479" s="15"/>
      <c r="H479" s="16"/>
      <c r="I479" s="671"/>
      <c r="J479" s="646" t="s">
        <v>1024</v>
      </c>
      <c r="K479" s="15"/>
      <c r="L479" s="15"/>
      <c r="M479" s="15"/>
      <c r="N479" s="15"/>
      <c r="O479" s="15"/>
      <c r="P479" s="16"/>
      <c r="Q479" s="671"/>
      <c r="R479" s="670" t="s">
        <v>1025</v>
      </c>
      <c r="S479" s="15"/>
      <c r="T479" s="15"/>
      <c r="U479" s="15"/>
      <c r="V479" s="16"/>
      <c r="W479" s="672" t="s">
        <v>1026</v>
      </c>
      <c r="X479" s="41"/>
      <c r="Y479" s="672"/>
      <c r="Z479" s="673"/>
      <c r="AA479" s="674"/>
      <c r="AB479" s="672" t="s">
        <v>1027</v>
      </c>
      <c r="AC479" s="41"/>
      <c r="AD479" s="675"/>
      <c r="AE479" s="671"/>
      <c r="AF479" s="671"/>
      <c r="AG479" s="671"/>
      <c r="AH479" s="671"/>
      <c r="AI479" s="671"/>
      <c r="AJ479" s="671"/>
      <c r="AK479" s="671"/>
      <c r="AL479" s="676"/>
      <c r="AM479" s="671"/>
      <c r="AN479" s="669"/>
      <c r="AO479" s="670" t="s">
        <v>1023</v>
      </c>
      <c r="AP479" s="15"/>
      <c r="AQ479" s="15"/>
      <c r="AR479" s="15"/>
      <c r="AS479" s="15"/>
      <c r="AT479" s="15"/>
      <c r="AU479" s="16"/>
      <c r="AV479" s="671"/>
      <c r="AW479" s="646" t="s">
        <v>1024</v>
      </c>
      <c r="AX479" s="15"/>
      <c r="AY479" s="15"/>
      <c r="AZ479" s="15"/>
      <c r="BA479" s="15"/>
      <c r="BB479" s="15"/>
      <c r="BC479" s="16"/>
      <c r="BD479" s="671"/>
      <c r="BE479" s="670" t="s">
        <v>1025</v>
      </c>
      <c r="BF479" s="15"/>
      <c r="BG479" s="15"/>
      <c r="BH479" s="15"/>
      <c r="BI479" s="16"/>
      <c r="BJ479" s="672" t="s">
        <v>1026</v>
      </c>
      <c r="BK479" s="41"/>
      <c r="BL479" s="672"/>
      <c r="BM479" s="673"/>
      <c r="BN479" s="674"/>
      <c r="BO479" s="672" t="s">
        <v>1027</v>
      </c>
      <c r="BP479" s="41"/>
      <c r="BQ479" s="675"/>
      <c r="BR479" s="671"/>
      <c r="BS479" s="671"/>
      <c r="BT479" s="671"/>
      <c r="BU479" s="671"/>
      <c r="BV479" s="671"/>
      <c r="BW479" s="671"/>
      <c r="BX479" s="671"/>
      <c r="BY479" s="676"/>
      <c r="BZ479" s="671"/>
      <c r="CA479" s="669"/>
      <c r="CB479" s="670" t="s">
        <v>1023</v>
      </c>
      <c r="CC479" s="15"/>
      <c r="CD479" s="15"/>
      <c r="CE479" s="15"/>
      <c r="CF479" s="15"/>
      <c r="CG479" s="15"/>
      <c r="CH479" s="16"/>
      <c r="CI479" s="671"/>
      <c r="CJ479" s="646" t="s">
        <v>1024</v>
      </c>
      <c r="CK479" s="15"/>
      <c r="CL479" s="15"/>
      <c r="CM479" s="15"/>
      <c r="CN479" s="15"/>
      <c r="CO479" s="15"/>
      <c r="CP479" s="16"/>
      <c r="CQ479" s="671"/>
      <c r="CR479" s="670" t="s">
        <v>1025</v>
      </c>
      <c r="CS479" s="15"/>
      <c r="CT479" s="15"/>
      <c r="CU479" s="15"/>
      <c r="CV479" s="16"/>
      <c r="CW479" s="672" t="s">
        <v>1026</v>
      </c>
      <c r="CX479" s="41"/>
      <c r="CY479" s="672"/>
      <c r="CZ479" s="673"/>
      <c r="DA479" s="674"/>
      <c r="DB479" s="672" t="s">
        <v>1027</v>
      </c>
      <c r="DC479" s="41"/>
      <c r="DD479" s="675"/>
      <c r="DE479" s="671"/>
      <c r="DF479" s="671"/>
      <c r="DG479" s="671"/>
      <c r="DH479" s="671"/>
      <c r="DI479" s="671"/>
      <c r="DJ479" s="671"/>
      <c r="DK479" s="671"/>
      <c r="DL479" s="676"/>
      <c r="DM479" s="671"/>
      <c r="DN479" s="669"/>
      <c r="DO479" s="670" t="s">
        <v>1023</v>
      </c>
      <c r="DP479" s="15"/>
      <c r="DQ479" s="15"/>
      <c r="DR479" s="15"/>
      <c r="DS479" s="15"/>
      <c r="DT479" s="15"/>
      <c r="DU479" s="16"/>
      <c r="DV479" s="671"/>
      <c r="DW479" s="646" t="s">
        <v>1024</v>
      </c>
      <c r="DX479" s="15"/>
      <c r="DY479" s="15"/>
      <c r="DZ479" s="15"/>
      <c r="EA479" s="15"/>
      <c r="EB479" s="15"/>
      <c r="EC479" s="16"/>
      <c r="ED479" s="671"/>
      <c r="EE479" s="670" t="s">
        <v>1025</v>
      </c>
      <c r="EF479" s="15"/>
      <c r="EG479" s="15"/>
      <c r="EH479" s="15"/>
      <c r="EI479" s="16"/>
      <c r="EJ479" s="672" t="s">
        <v>1026</v>
      </c>
      <c r="EK479" s="41"/>
      <c r="EL479" s="672"/>
      <c r="EM479" s="673"/>
      <c r="EN479" s="674"/>
      <c r="EO479" s="672" t="s">
        <v>1027</v>
      </c>
      <c r="EP479" s="41"/>
      <c r="EQ479" s="675"/>
      <c r="ER479" s="671"/>
      <c r="ES479" s="671"/>
      <c r="ET479" s="671"/>
      <c r="EU479" s="671"/>
      <c r="EV479" s="671"/>
      <c r="EW479" s="671"/>
      <c r="EX479" s="671"/>
      <c r="EY479" s="676"/>
    </row>
    <row r="480">
      <c r="A480" s="669"/>
      <c r="B480" s="677" t="s">
        <v>1028</v>
      </c>
      <c r="C480" s="678" t="s">
        <v>1029</v>
      </c>
      <c r="D480" s="678" t="s">
        <v>1030</v>
      </c>
      <c r="E480" s="679" t="s">
        <v>1031</v>
      </c>
      <c r="F480" s="15"/>
      <c r="G480" s="15"/>
      <c r="H480" s="16"/>
      <c r="I480" s="671"/>
      <c r="J480" s="680" t="s">
        <v>1032</v>
      </c>
      <c r="K480" s="681" t="s">
        <v>1033</v>
      </c>
      <c r="P480" s="682"/>
      <c r="Q480" s="671"/>
      <c r="R480" s="671"/>
      <c r="S480" s="671"/>
      <c r="T480" s="671"/>
      <c r="U480" s="671"/>
      <c r="V480" s="671"/>
      <c r="W480" s="671"/>
      <c r="X480" s="671"/>
      <c r="Y480" s="671"/>
      <c r="Z480" s="671"/>
      <c r="AA480" s="671"/>
      <c r="AB480" s="671"/>
      <c r="AC480" s="671"/>
      <c r="AD480" s="671"/>
      <c r="AE480" s="671"/>
      <c r="AF480" s="671"/>
      <c r="AG480" s="671"/>
      <c r="AH480" s="671"/>
      <c r="AI480" s="671"/>
      <c r="AJ480" s="671"/>
      <c r="AK480" s="671"/>
      <c r="AL480" s="676"/>
      <c r="AM480" s="671"/>
      <c r="AN480" s="669"/>
      <c r="AO480" s="677" t="s">
        <v>1028</v>
      </c>
      <c r="AP480" s="678" t="s">
        <v>1029</v>
      </c>
      <c r="AQ480" s="678" t="s">
        <v>1030</v>
      </c>
      <c r="AR480" s="679" t="s">
        <v>1031</v>
      </c>
      <c r="AS480" s="15"/>
      <c r="AT480" s="15"/>
      <c r="AU480" s="16"/>
      <c r="AV480" s="671"/>
      <c r="AW480" s="680" t="s">
        <v>1032</v>
      </c>
      <c r="AX480" s="681" t="s">
        <v>1033</v>
      </c>
      <c r="BC480" s="682"/>
      <c r="BD480" s="671"/>
      <c r="BE480" s="671"/>
      <c r="BF480" s="671"/>
      <c r="BG480" s="671"/>
      <c r="BH480" s="671"/>
      <c r="BI480" s="671"/>
      <c r="BJ480" s="671"/>
      <c r="BK480" s="671"/>
      <c r="BL480" s="671"/>
      <c r="BM480" s="671"/>
      <c r="BN480" s="671"/>
      <c r="BO480" s="671"/>
      <c r="BP480" s="671"/>
      <c r="BQ480" s="671"/>
      <c r="BR480" s="671"/>
      <c r="BS480" s="671"/>
      <c r="BT480" s="671"/>
      <c r="BU480" s="671"/>
      <c r="BV480" s="671"/>
      <c r="BW480" s="671"/>
      <c r="BX480" s="671"/>
      <c r="BY480" s="676"/>
      <c r="BZ480" s="671"/>
      <c r="CA480" s="669"/>
      <c r="CB480" s="677" t="s">
        <v>1028</v>
      </c>
      <c r="CC480" s="678" t="s">
        <v>1029</v>
      </c>
      <c r="CD480" s="678" t="s">
        <v>1030</v>
      </c>
      <c r="CE480" s="679" t="s">
        <v>1031</v>
      </c>
      <c r="CF480" s="15"/>
      <c r="CG480" s="15"/>
      <c r="CH480" s="16"/>
      <c r="CI480" s="671"/>
      <c r="CJ480" s="680" t="s">
        <v>1032</v>
      </c>
      <c r="CK480" s="681" t="s">
        <v>1033</v>
      </c>
      <c r="CP480" s="682"/>
      <c r="CQ480" s="671"/>
      <c r="CR480" s="671"/>
      <c r="CS480" s="671"/>
      <c r="CT480" s="671"/>
      <c r="CU480" s="671"/>
      <c r="CV480" s="671"/>
      <c r="CW480" s="671"/>
      <c r="CX480" s="671"/>
      <c r="CY480" s="671"/>
      <c r="CZ480" s="671"/>
      <c r="DA480" s="671"/>
      <c r="DB480" s="671"/>
      <c r="DC480" s="671"/>
      <c r="DD480" s="671"/>
      <c r="DE480" s="671"/>
      <c r="DF480" s="671"/>
      <c r="DG480" s="671"/>
      <c r="DH480" s="671"/>
      <c r="DI480" s="671"/>
      <c r="DJ480" s="671"/>
      <c r="DK480" s="671"/>
      <c r="DL480" s="676"/>
      <c r="DM480" s="671"/>
      <c r="DN480" s="669"/>
      <c r="DO480" s="677" t="s">
        <v>1028</v>
      </c>
      <c r="DP480" s="678" t="s">
        <v>1029</v>
      </c>
      <c r="DQ480" s="678" t="s">
        <v>1030</v>
      </c>
      <c r="DR480" s="679" t="s">
        <v>1031</v>
      </c>
      <c r="DS480" s="15"/>
      <c r="DT480" s="15"/>
      <c r="DU480" s="16"/>
      <c r="DV480" s="671"/>
      <c r="DW480" s="680" t="s">
        <v>1032</v>
      </c>
      <c r="DX480" s="681" t="s">
        <v>1033</v>
      </c>
      <c r="EC480" s="682"/>
      <c r="ED480" s="671"/>
      <c r="EE480" s="671"/>
      <c r="EF480" s="671"/>
      <c r="EG480" s="671"/>
      <c r="EH480" s="671"/>
      <c r="EI480" s="671"/>
      <c r="EJ480" s="671"/>
      <c r="EK480" s="671"/>
      <c r="EL480" s="671"/>
      <c r="EM480" s="671"/>
      <c r="EN480" s="671"/>
      <c r="EO480" s="671"/>
      <c r="EP480" s="671"/>
      <c r="EQ480" s="671"/>
      <c r="ER480" s="671"/>
      <c r="ES480" s="671"/>
      <c r="ET480" s="671"/>
      <c r="EU480" s="671"/>
      <c r="EV480" s="671"/>
      <c r="EW480" s="671"/>
      <c r="EX480" s="671"/>
      <c r="EY480" s="676"/>
    </row>
    <row r="481">
      <c r="A481" s="669"/>
      <c r="B481" s="43"/>
      <c r="C481" s="43"/>
      <c r="D481" s="43"/>
      <c r="E481" s="679" t="s">
        <v>1029</v>
      </c>
      <c r="F481" s="16"/>
      <c r="G481" s="679" t="s">
        <v>1030</v>
      </c>
      <c r="H481" s="16"/>
      <c r="I481" s="671"/>
      <c r="J481" s="680" t="s">
        <v>1034</v>
      </c>
      <c r="K481" s="681" t="s">
        <v>1035</v>
      </c>
      <c r="P481" s="682"/>
      <c r="Q481" s="671"/>
      <c r="R481" s="670" t="s">
        <v>1036</v>
      </c>
      <c r="S481" s="15"/>
      <c r="T481" s="15"/>
      <c r="U481" s="15"/>
      <c r="V481" s="15"/>
      <c r="W481" s="15"/>
      <c r="X481" s="15"/>
      <c r="Y481" s="15"/>
      <c r="Z481" s="15"/>
      <c r="AA481" s="15"/>
      <c r="AB481" s="15"/>
      <c r="AC481" s="15"/>
      <c r="AD481" s="15"/>
      <c r="AE481" s="15"/>
      <c r="AF481" s="15"/>
      <c r="AG481" s="15"/>
      <c r="AH481" s="15"/>
      <c r="AI481" s="15"/>
      <c r="AJ481" s="16"/>
      <c r="AK481" s="671"/>
      <c r="AL481" s="676"/>
      <c r="AM481" s="671"/>
      <c r="AN481" s="669"/>
      <c r="AO481" s="43"/>
      <c r="AP481" s="43"/>
      <c r="AQ481" s="43"/>
      <c r="AR481" s="679" t="s">
        <v>1029</v>
      </c>
      <c r="AS481" s="16"/>
      <c r="AT481" s="679" t="s">
        <v>1030</v>
      </c>
      <c r="AU481" s="16"/>
      <c r="AV481" s="671"/>
      <c r="AW481" s="680" t="s">
        <v>1034</v>
      </c>
      <c r="AX481" s="681" t="s">
        <v>1035</v>
      </c>
      <c r="BC481" s="682"/>
      <c r="BD481" s="671"/>
      <c r="BE481" s="670" t="s">
        <v>1036</v>
      </c>
      <c r="BF481" s="15"/>
      <c r="BG481" s="15"/>
      <c r="BH481" s="15"/>
      <c r="BI481" s="15"/>
      <c r="BJ481" s="15"/>
      <c r="BK481" s="15"/>
      <c r="BL481" s="15"/>
      <c r="BM481" s="15"/>
      <c r="BN481" s="15"/>
      <c r="BO481" s="15"/>
      <c r="BP481" s="15"/>
      <c r="BQ481" s="15"/>
      <c r="BR481" s="15"/>
      <c r="BS481" s="15"/>
      <c r="BT481" s="15"/>
      <c r="BU481" s="15"/>
      <c r="BV481" s="15"/>
      <c r="BW481" s="16"/>
      <c r="BX481" s="671"/>
      <c r="BY481" s="676"/>
      <c r="BZ481" s="671"/>
      <c r="CA481" s="669"/>
      <c r="CB481" s="43"/>
      <c r="CC481" s="43"/>
      <c r="CD481" s="43"/>
      <c r="CE481" s="679" t="s">
        <v>1029</v>
      </c>
      <c r="CF481" s="16"/>
      <c r="CG481" s="679" t="s">
        <v>1030</v>
      </c>
      <c r="CH481" s="16"/>
      <c r="CI481" s="671"/>
      <c r="CJ481" s="680" t="s">
        <v>1034</v>
      </c>
      <c r="CK481" s="681" t="s">
        <v>1035</v>
      </c>
      <c r="CP481" s="682"/>
      <c r="CQ481" s="671"/>
      <c r="CR481" s="670" t="s">
        <v>1036</v>
      </c>
      <c r="CS481" s="15"/>
      <c r="CT481" s="15"/>
      <c r="CU481" s="15"/>
      <c r="CV481" s="15"/>
      <c r="CW481" s="15"/>
      <c r="CX481" s="15"/>
      <c r="CY481" s="15"/>
      <c r="CZ481" s="15"/>
      <c r="DA481" s="15"/>
      <c r="DB481" s="15"/>
      <c r="DC481" s="15"/>
      <c r="DD481" s="15"/>
      <c r="DE481" s="15"/>
      <c r="DF481" s="15"/>
      <c r="DG481" s="15"/>
      <c r="DH481" s="15"/>
      <c r="DI481" s="15"/>
      <c r="DJ481" s="16"/>
      <c r="DK481" s="671"/>
      <c r="DL481" s="676"/>
      <c r="DM481" s="671"/>
      <c r="DN481" s="669"/>
      <c r="DO481" s="43"/>
      <c r="DP481" s="43"/>
      <c r="DQ481" s="43"/>
      <c r="DR481" s="679" t="s">
        <v>1029</v>
      </c>
      <c r="DS481" s="16"/>
      <c r="DT481" s="679" t="s">
        <v>1030</v>
      </c>
      <c r="DU481" s="16"/>
      <c r="DV481" s="671"/>
      <c r="DW481" s="680" t="s">
        <v>1034</v>
      </c>
      <c r="DX481" s="681" t="s">
        <v>1035</v>
      </c>
      <c r="EC481" s="682"/>
      <c r="ED481" s="671"/>
      <c r="EE481" s="670" t="s">
        <v>1036</v>
      </c>
      <c r="EF481" s="15"/>
      <c r="EG481" s="15"/>
      <c r="EH481" s="15"/>
      <c r="EI481" s="15"/>
      <c r="EJ481" s="15"/>
      <c r="EK481" s="15"/>
      <c r="EL481" s="15"/>
      <c r="EM481" s="15"/>
      <c r="EN481" s="15"/>
      <c r="EO481" s="15"/>
      <c r="EP481" s="15"/>
      <c r="EQ481" s="15"/>
      <c r="ER481" s="15"/>
      <c r="ES481" s="15"/>
      <c r="ET481" s="15"/>
      <c r="EU481" s="15"/>
      <c r="EV481" s="15"/>
      <c r="EW481" s="16"/>
      <c r="EX481" s="671"/>
      <c r="EY481" s="676"/>
    </row>
    <row r="482">
      <c r="A482" s="669"/>
      <c r="B482" s="677" t="s">
        <v>631</v>
      </c>
      <c r="C482" s="683"/>
      <c r="D482" s="683"/>
      <c r="E482" s="684"/>
      <c r="F482" s="42"/>
      <c r="G482" s="684"/>
      <c r="H482" s="42"/>
      <c r="I482" s="671"/>
      <c r="J482" s="680" t="s">
        <v>1037</v>
      </c>
      <c r="K482" s="681" t="s">
        <v>1038</v>
      </c>
      <c r="P482" s="682"/>
      <c r="Q482" s="671"/>
      <c r="R482" s="685"/>
      <c r="S482" s="41"/>
      <c r="T482" s="41"/>
      <c r="U482" s="41"/>
      <c r="V482" s="41"/>
      <c r="W482" s="41"/>
      <c r="X482" s="41"/>
      <c r="Y482" s="41"/>
      <c r="Z482" s="41"/>
      <c r="AA482" s="41"/>
      <c r="AB482" s="41"/>
      <c r="AC482" s="41"/>
      <c r="AD482" s="41"/>
      <c r="AE482" s="41"/>
      <c r="AF482" s="41"/>
      <c r="AG482" s="41"/>
      <c r="AH482" s="41"/>
      <c r="AI482" s="41"/>
      <c r="AJ482" s="42"/>
      <c r="AK482" s="671"/>
      <c r="AL482" s="676"/>
      <c r="AM482" s="671"/>
      <c r="AN482" s="669"/>
      <c r="AO482" s="677" t="s">
        <v>631</v>
      </c>
      <c r="AP482" s="683"/>
      <c r="AQ482" s="683"/>
      <c r="AR482" s="684"/>
      <c r="AS482" s="42"/>
      <c r="AT482" s="684"/>
      <c r="AU482" s="42"/>
      <c r="AV482" s="671"/>
      <c r="AW482" s="680" t="s">
        <v>1037</v>
      </c>
      <c r="AX482" s="681" t="s">
        <v>1038</v>
      </c>
      <c r="BC482" s="682"/>
      <c r="BD482" s="671"/>
      <c r="BE482" s="685"/>
      <c r="BF482" s="41"/>
      <c r="BG482" s="41"/>
      <c r="BH482" s="41"/>
      <c r="BI482" s="41"/>
      <c r="BJ482" s="41"/>
      <c r="BK482" s="41"/>
      <c r="BL482" s="41"/>
      <c r="BM482" s="41"/>
      <c r="BN482" s="41"/>
      <c r="BO482" s="41"/>
      <c r="BP482" s="41"/>
      <c r="BQ482" s="41"/>
      <c r="BR482" s="41"/>
      <c r="BS482" s="41"/>
      <c r="BT482" s="41"/>
      <c r="BU482" s="41"/>
      <c r="BV482" s="41"/>
      <c r="BW482" s="42"/>
      <c r="BX482" s="671"/>
      <c r="BY482" s="676"/>
      <c r="BZ482" s="671"/>
      <c r="CA482" s="669"/>
      <c r="CB482" s="677" t="s">
        <v>631</v>
      </c>
      <c r="CC482" s="683"/>
      <c r="CD482" s="683"/>
      <c r="CE482" s="684"/>
      <c r="CF482" s="42"/>
      <c r="CG482" s="684"/>
      <c r="CH482" s="42"/>
      <c r="CI482" s="671"/>
      <c r="CJ482" s="680" t="s">
        <v>1037</v>
      </c>
      <c r="CK482" s="681" t="s">
        <v>1038</v>
      </c>
      <c r="CP482" s="682"/>
      <c r="CQ482" s="671"/>
      <c r="CR482" s="685"/>
      <c r="CS482" s="41"/>
      <c r="CT482" s="41"/>
      <c r="CU482" s="41"/>
      <c r="CV482" s="41"/>
      <c r="CW482" s="41"/>
      <c r="CX482" s="41"/>
      <c r="CY482" s="41"/>
      <c r="CZ482" s="41"/>
      <c r="DA482" s="41"/>
      <c r="DB482" s="41"/>
      <c r="DC482" s="41"/>
      <c r="DD482" s="41"/>
      <c r="DE482" s="41"/>
      <c r="DF482" s="41"/>
      <c r="DG482" s="41"/>
      <c r="DH482" s="41"/>
      <c r="DI482" s="41"/>
      <c r="DJ482" s="42"/>
      <c r="DK482" s="671"/>
      <c r="DL482" s="676"/>
      <c r="DM482" s="671"/>
      <c r="DN482" s="669"/>
      <c r="DO482" s="677" t="s">
        <v>631</v>
      </c>
      <c r="DP482" s="683"/>
      <c r="DQ482" s="683"/>
      <c r="DR482" s="684"/>
      <c r="DS482" s="42"/>
      <c r="DT482" s="684"/>
      <c r="DU482" s="42"/>
      <c r="DV482" s="671"/>
      <c r="DW482" s="680" t="s">
        <v>1037</v>
      </c>
      <c r="DX482" s="681" t="s">
        <v>1038</v>
      </c>
      <c r="EC482" s="682"/>
      <c r="ED482" s="671"/>
      <c r="EE482" s="685"/>
      <c r="EF482" s="41"/>
      <c r="EG482" s="41"/>
      <c r="EH482" s="41"/>
      <c r="EI482" s="41"/>
      <c r="EJ482" s="41"/>
      <c r="EK482" s="41"/>
      <c r="EL482" s="41"/>
      <c r="EM482" s="41"/>
      <c r="EN482" s="41"/>
      <c r="EO482" s="41"/>
      <c r="EP482" s="41"/>
      <c r="EQ482" s="41"/>
      <c r="ER482" s="41"/>
      <c r="ES482" s="41"/>
      <c r="ET482" s="41"/>
      <c r="EU482" s="41"/>
      <c r="EV482" s="41"/>
      <c r="EW482" s="42"/>
      <c r="EX482" s="671"/>
      <c r="EY482" s="676"/>
    </row>
    <row r="483">
      <c r="A483" s="669"/>
      <c r="B483" s="47"/>
      <c r="C483" s="47"/>
      <c r="D483" s="47"/>
      <c r="E483" s="686"/>
      <c r="F483" s="682"/>
      <c r="G483" s="686"/>
      <c r="H483" s="682"/>
      <c r="I483" s="671"/>
      <c r="J483" s="680" t="s">
        <v>1039</v>
      </c>
      <c r="K483" s="681" t="s">
        <v>1040</v>
      </c>
      <c r="P483" s="682"/>
      <c r="Q483" s="671"/>
      <c r="R483" s="686"/>
      <c r="AJ483" s="682"/>
      <c r="AK483" s="671"/>
      <c r="AL483" s="676"/>
      <c r="AM483" s="671"/>
      <c r="AN483" s="669"/>
      <c r="AO483" s="47"/>
      <c r="AP483" s="47"/>
      <c r="AQ483" s="47"/>
      <c r="AR483" s="686"/>
      <c r="AS483" s="682"/>
      <c r="AT483" s="686"/>
      <c r="AU483" s="682"/>
      <c r="AV483" s="671"/>
      <c r="AW483" s="680" t="s">
        <v>1039</v>
      </c>
      <c r="AX483" s="681" t="s">
        <v>1040</v>
      </c>
      <c r="BC483" s="682"/>
      <c r="BD483" s="671"/>
      <c r="BE483" s="686"/>
      <c r="BW483" s="682"/>
      <c r="BX483" s="671"/>
      <c r="BY483" s="676"/>
      <c r="BZ483" s="671"/>
      <c r="CA483" s="669"/>
      <c r="CB483" s="47"/>
      <c r="CC483" s="47"/>
      <c r="CD483" s="47"/>
      <c r="CE483" s="686"/>
      <c r="CF483" s="682"/>
      <c r="CG483" s="686"/>
      <c r="CH483" s="682"/>
      <c r="CI483" s="671"/>
      <c r="CJ483" s="680" t="s">
        <v>1039</v>
      </c>
      <c r="CK483" s="681" t="s">
        <v>1040</v>
      </c>
      <c r="CP483" s="682"/>
      <c r="CQ483" s="671"/>
      <c r="CR483" s="686"/>
      <c r="DJ483" s="682"/>
      <c r="DK483" s="671"/>
      <c r="DL483" s="676"/>
      <c r="DM483" s="671"/>
      <c r="DN483" s="669"/>
      <c r="DO483" s="47"/>
      <c r="DP483" s="47"/>
      <c r="DQ483" s="47"/>
      <c r="DR483" s="686"/>
      <c r="DS483" s="682"/>
      <c r="DT483" s="686"/>
      <c r="DU483" s="682"/>
      <c r="DV483" s="671"/>
      <c r="DW483" s="680" t="s">
        <v>1039</v>
      </c>
      <c r="DX483" s="681" t="s">
        <v>1040</v>
      </c>
      <c r="EC483" s="682"/>
      <c r="ED483" s="671"/>
      <c r="EE483" s="686"/>
      <c r="EW483" s="682"/>
      <c r="EX483" s="671"/>
      <c r="EY483" s="676"/>
    </row>
    <row r="484">
      <c r="A484" s="669"/>
      <c r="B484" s="43"/>
      <c r="C484" s="43"/>
      <c r="D484" s="43"/>
      <c r="E484" s="686"/>
      <c r="F484" s="682"/>
      <c r="G484" s="686"/>
      <c r="H484" s="682"/>
      <c r="I484" s="671"/>
      <c r="J484" s="680" t="s">
        <v>1041</v>
      </c>
      <c r="K484" s="681" t="s">
        <v>1042</v>
      </c>
      <c r="P484" s="682"/>
      <c r="Q484" s="671"/>
      <c r="R484" s="686"/>
      <c r="AJ484" s="682"/>
      <c r="AK484" s="671"/>
      <c r="AL484" s="676"/>
      <c r="AM484" s="671"/>
      <c r="AN484" s="669"/>
      <c r="AO484" s="43"/>
      <c r="AP484" s="43"/>
      <c r="AQ484" s="43"/>
      <c r="AR484" s="686"/>
      <c r="AS484" s="682"/>
      <c r="AT484" s="686"/>
      <c r="AU484" s="682"/>
      <c r="AV484" s="671"/>
      <c r="AW484" s="680" t="s">
        <v>1041</v>
      </c>
      <c r="AX484" s="681" t="s">
        <v>1042</v>
      </c>
      <c r="BC484" s="682"/>
      <c r="BD484" s="671"/>
      <c r="BE484" s="686"/>
      <c r="BW484" s="682"/>
      <c r="BX484" s="671"/>
      <c r="BY484" s="676"/>
      <c r="BZ484" s="671"/>
      <c r="CA484" s="669"/>
      <c r="CB484" s="43"/>
      <c r="CC484" s="43"/>
      <c r="CD484" s="43"/>
      <c r="CE484" s="686"/>
      <c r="CF484" s="682"/>
      <c r="CG484" s="686"/>
      <c r="CH484" s="682"/>
      <c r="CI484" s="671"/>
      <c r="CJ484" s="680" t="s">
        <v>1041</v>
      </c>
      <c r="CK484" s="681" t="s">
        <v>1042</v>
      </c>
      <c r="CP484" s="682"/>
      <c r="CQ484" s="671"/>
      <c r="CR484" s="686"/>
      <c r="DJ484" s="682"/>
      <c r="DK484" s="671"/>
      <c r="DL484" s="676"/>
      <c r="DM484" s="671"/>
      <c r="DN484" s="669"/>
      <c r="DO484" s="43"/>
      <c r="DP484" s="43"/>
      <c r="DQ484" s="43"/>
      <c r="DR484" s="686"/>
      <c r="DS484" s="682"/>
      <c r="DT484" s="686"/>
      <c r="DU484" s="682"/>
      <c r="DV484" s="671"/>
      <c r="DW484" s="680" t="s">
        <v>1041</v>
      </c>
      <c r="DX484" s="681" t="s">
        <v>1042</v>
      </c>
      <c r="EC484" s="682"/>
      <c r="ED484" s="671"/>
      <c r="EE484" s="686"/>
      <c r="EW484" s="682"/>
      <c r="EX484" s="671"/>
      <c r="EY484" s="676"/>
    </row>
    <row r="485">
      <c r="A485" s="669"/>
      <c r="B485" s="677" t="s">
        <v>633</v>
      </c>
      <c r="C485" s="683"/>
      <c r="D485" s="683"/>
      <c r="E485" s="686"/>
      <c r="F485" s="682"/>
      <c r="G485" s="686"/>
      <c r="H485" s="682"/>
      <c r="I485" s="671"/>
      <c r="J485" s="680" t="s">
        <v>1043</v>
      </c>
      <c r="K485" s="681" t="s">
        <v>1044</v>
      </c>
      <c r="P485" s="682"/>
      <c r="Q485" s="671"/>
      <c r="R485" s="686"/>
      <c r="AJ485" s="682"/>
      <c r="AK485" s="671"/>
      <c r="AL485" s="676"/>
      <c r="AM485" s="671"/>
      <c r="AN485" s="669"/>
      <c r="AO485" s="677" t="s">
        <v>633</v>
      </c>
      <c r="AP485" s="683"/>
      <c r="AQ485" s="683"/>
      <c r="AR485" s="686"/>
      <c r="AS485" s="682"/>
      <c r="AT485" s="686"/>
      <c r="AU485" s="682"/>
      <c r="AV485" s="671"/>
      <c r="AW485" s="680" t="s">
        <v>1043</v>
      </c>
      <c r="AX485" s="681" t="s">
        <v>1044</v>
      </c>
      <c r="BC485" s="682"/>
      <c r="BD485" s="671"/>
      <c r="BE485" s="686"/>
      <c r="BW485" s="682"/>
      <c r="BX485" s="671"/>
      <c r="BY485" s="676"/>
      <c r="BZ485" s="671"/>
      <c r="CA485" s="669"/>
      <c r="CB485" s="677" t="s">
        <v>633</v>
      </c>
      <c r="CC485" s="683"/>
      <c r="CD485" s="683"/>
      <c r="CE485" s="686"/>
      <c r="CF485" s="682"/>
      <c r="CG485" s="686"/>
      <c r="CH485" s="682"/>
      <c r="CI485" s="671"/>
      <c r="CJ485" s="680" t="s">
        <v>1043</v>
      </c>
      <c r="CK485" s="681" t="s">
        <v>1044</v>
      </c>
      <c r="CP485" s="682"/>
      <c r="CQ485" s="671"/>
      <c r="CR485" s="686"/>
      <c r="DJ485" s="682"/>
      <c r="DK485" s="671"/>
      <c r="DL485" s="676"/>
      <c r="DM485" s="671"/>
      <c r="DN485" s="669"/>
      <c r="DO485" s="677" t="s">
        <v>633</v>
      </c>
      <c r="DP485" s="683"/>
      <c r="DQ485" s="683"/>
      <c r="DR485" s="686"/>
      <c r="DS485" s="682"/>
      <c r="DT485" s="686"/>
      <c r="DU485" s="682"/>
      <c r="DV485" s="671"/>
      <c r="DW485" s="680" t="s">
        <v>1043</v>
      </c>
      <c r="DX485" s="681" t="s">
        <v>1044</v>
      </c>
      <c r="EC485" s="682"/>
      <c r="ED485" s="671"/>
      <c r="EE485" s="686"/>
      <c r="EW485" s="682"/>
      <c r="EX485" s="671"/>
      <c r="EY485" s="676"/>
    </row>
    <row r="486">
      <c r="A486" s="687"/>
      <c r="B486" s="47"/>
      <c r="C486" s="47"/>
      <c r="D486" s="47"/>
      <c r="E486" s="686"/>
      <c r="F486" s="682"/>
      <c r="G486" s="686"/>
      <c r="H486" s="682"/>
      <c r="I486" s="688"/>
      <c r="J486" s="680" t="s">
        <v>1045</v>
      </c>
      <c r="K486" s="681" t="s">
        <v>1046</v>
      </c>
      <c r="P486" s="682"/>
      <c r="Q486" s="688"/>
      <c r="R486" s="686"/>
      <c r="AJ486" s="682"/>
      <c r="AK486" s="688"/>
      <c r="AL486" s="689"/>
      <c r="AM486" s="688"/>
      <c r="AN486" s="687"/>
      <c r="AO486" s="47"/>
      <c r="AP486" s="47"/>
      <c r="AQ486" s="47"/>
      <c r="AR486" s="686"/>
      <c r="AS486" s="682"/>
      <c r="AT486" s="686"/>
      <c r="AU486" s="682"/>
      <c r="AV486" s="688"/>
      <c r="AW486" s="680" t="s">
        <v>1045</v>
      </c>
      <c r="AX486" s="681" t="s">
        <v>1046</v>
      </c>
      <c r="BC486" s="682"/>
      <c r="BD486" s="688"/>
      <c r="BE486" s="686"/>
      <c r="BW486" s="682"/>
      <c r="BX486" s="688"/>
      <c r="BY486" s="689"/>
      <c r="BZ486" s="688"/>
      <c r="CA486" s="687"/>
      <c r="CB486" s="47"/>
      <c r="CC486" s="47"/>
      <c r="CD486" s="47"/>
      <c r="CE486" s="686"/>
      <c r="CF486" s="682"/>
      <c r="CG486" s="686"/>
      <c r="CH486" s="682"/>
      <c r="CI486" s="688"/>
      <c r="CJ486" s="680" t="s">
        <v>1045</v>
      </c>
      <c r="CK486" s="681" t="s">
        <v>1046</v>
      </c>
      <c r="CP486" s="682"/>
      <c r="CQ486" s="688"/>
      <c r="CR486" s="686"/>
      <c r="DJ486" s="682"/>
      <c r="DK486" s="688"/>
      <c r="DL486" s="689"/>
      <c r="DM486" s="688"/>
      <c r="DN486" s="687"/>
      <c r="DO486" s="47"/>
      <c r="DP486" s="47"/>
      <c r="DQ486" s="47"/>
      <c r="DR486" s="686"/>
      <c r="DS486" s="682"/>
      <c r="DT486" s="686"/>
      <c r="DU486" s="682"/>
      <c r="DV486" s="688"/>
      <c r="DW486" s="680" t="s">
        <v>1045</v>
      </c>
      <c r="DX486" s="681" t="s">
        <v>1046</v>
      </c>
      <c r="EC486" s="682"/>
      <c r="ED486" s="688"/>
      <c r="EE486" s="686"/>
      <c r="EW486" s="682"/>
      <c r="EX486" s="688"/>
      <c r="EY486" s="689"/>
    </row>
    <row r="487">
      <c r="A487" s="687"/>
      <c r="B487" s="43"/>
      <c r="C487" s="43"/>
      <c r="D487" s="43"/>
      <c r="E487" s="686"/>
      <c r="F487" s="682"/>
      <c r="G487" s="686"/>
      <c r="H487" s="682"/>
      <c r="I487" s="688"/>
      <c r="J487" s="680" t="s">
        <v>1047</v>
      </c>
      <c r="K487" s="681" t="s">
        <v>1048</v>
      </c>
      <c r="P487" s="682"/>
      <c r="Q487" s="688"/>
      <c r="R487" s="686"/>
      <c r="AJ487" s="682"/>
      <c r="AK487" s="688"/>
      <c r="AL487" s="689"/>
      <c r="AM487" s="688"/>
      <c r="AN487" s="687"/>
      <c r="AO487" s="43"/>
      <c r="AP487" s="43"/>
      <c r="AQ487" s="43"/>
      <c r="AR487" s="686"/>
      <c r="AS487" s="682"/>
      <c r="AT487" s="686"/>
      <c r="AU487" s="682"/>
      <c r="AV487" s="688"/>
      <c r="AW487" s="680" t="s">
        <v>1047</v>
      </c>
      <c r="AX487" s="681" t="s">
        <v>1048</v>
      </c>
      <c r="BC487" s="682"/>
      <c r="BD487" s="688"/>
      <c r="BE487" s="686"/>
      <c r="BW487" s="682"/>
      <c r="BX487" s="688"/>
      <c r="BY487" s="689"/>
      <c r="BZ487" s="688"/>
      <c r="CA487" s="687"/>
      <c r="CB487" s="43"/>
      <c r="CC487" s="43"/>
      <c r="CD487" s="43"/>
      <c r="CE487" s="686"/>
      <c r="CF487" s="682"/>
      <c r="CG487" s="686"/>
      <c r="CH487" s="682"/>
      <c r="CI487" s="688"/>
      <c r="CJ487" s="680" t="s">
        <v>1047</v>
      </c>
      <c r="CK487" s="681" t="s">
        <v>1048</v>
      </c>
      <c r="CP487" s="682"/>
      <c r="CQ487" s="688"/>
      <c r="CR487" s="686"/>
      <c r="DJ487" s="682"/>
      <c r="DK487" s="688"/>
      <c r="DL487" s="689"/>
      <c r="DM487" s="688"/>
      <c r="DN487" s="687"/>
      <c r="DO487" s="43"/>
      <c r="DP487" s="43"/>
      <c r="DQ487" s="43"/>
      <c r="DR487" s="686"/>
      <c r="DS487" s="682"/>
      <c r="DT487" s="686"/>
      <c r="DU487" s="682"/>
      <c r="DV487" s="688"/>
      <c r="DW487" s="680" t="s">
        <v>1047</v>
      </c>
      <c r="DX487" s="681" t="s">
        <v>1048</v>
      </c>
      <c r="EC487" s="682"/>
      <c r="ED487" s="688"/>
      <c r="EE487" s="686"/>
      <c r="EW487" s="682"/>
      <c r="EX487" s="688"/>
      <c r="EY487" s="689"/>
    </row>
    <row r="488">
      <c r="A488" s="687"/>
      <c r="B488" s="677" t="s">
        <v>635</v>
      </c>
      <c r="C488" s="683"/>
      <c r="D488" s="683"/>
      <c r="E488" s="686"/>
      <c r="F488" s="682"/>
      <c r="G488" s="686"/>
      <c r="H488" s="682"/>
      <c r="I488" s="688"/>
      <c r="J488" s="680" t="s">
        <v>1049</v>
      </c>
      <c r="K488" s="681" t="s">
        <v>1050</v>
      </c>
      <c r="P488" s="682"/>
      <c r="Q488" s="688"/>
      <c r="R488" s="686"/>
      <c r="AJ488" s="682"/>
      <c r="AK488" s="688"/>
      <c r="AL488" s="689"/>
      <c r="AM488" s="688"/>
      <c r="AN488" s="687"/>
      <c r="AO488" s="677" t="s">
        <v>635</v>
      </c>
      <c r="AP488" s="683"/>
      <c r="AQ488" s="683"/>
      <c r="AR488" s="686"/>
      <c r="AS488" s="682"/>
      <c r="AT488" s="686"/>
      <c r="AU488" s="682"/>
      <c r="AV488" s="688"/>
      <c r="AW488" s="680" t="s">
        <v>1049</v>
      </c>
      <c r="AX488" s="681" t="s">
        <v>1050</v>
      </c>
      <c r="BC488" s="682"/>
      <c r="BD488" s="688"/>
      <c r="BE488" s="686"/>
      <c r="BW488" s="682"/>
      <c r="BX488" s="688"/>
      <c r="BY488" s="689"/>
      <c r="BZ488" s="688"/>
      <c r="CA488" s="687"/>
      <c r="CB488" s="677" t="s">
        <v>635</v>
      </c>
      <c r="CC488" s="683"/>
      <c r="CD488" s="683"/>
      <c r="CE488" s="686"/>
      <c r="CF488" s="682"/>
      <c r="CG488" s="686"/>
      <c r="CH488" s="682"/>
      <c r="CI488" s="688"/>
      <c r="CJ488" s="680" t="s">
        <v>1049</v>
      </c>
      <c r="CK488" s="681" t="s">
        <v>1050</v>
      </c>
      <c r="CP488" s="682"/>
      <c r="CQ488" s="688"/>
      <c r="CR488" s="686"/>
      <c r="DJ488" s="682"/>
      <c r="DK488" s="688"/>
      <c r="DL488" s="689"/>
      <c r="DM488" s="688"/>
      <c r="DN488" s="687"/>
      <c r="DO488" s="677" t="s">
        <v>635</v>
      </c>
      <c r="DP488" s="683"/>
      <c r="DQ488" s="683"/>
      <c r="DR488" s="686"/>
      <c r="DS488" s="682"/>
      <c r="DT488" s="686"/>
      <c r="DU488" s="682"/>
      <c r="DV488" s="688"/>
      <c r="DW488" s="680" t="s">
        <v>1049</v>
      </c>
      <c r="DX488" s="681" t="s">
        <v>1050</v>
      </c>
      <c r="EC488" s="682"/>
      <c r="ED488" s="688"/>
      <c r="EE488" s="686"/>
      <c r="EW488" s="682"/>
      <c r="EX488" s="688"/>
      <c r="EY488" s="689"/>
    </row>
    <row r="489">
      <c r="A489" s="687"/>
      <c r="B489" s="47"/>
      <c r="C489" s="47"/>
      <c r="D489" s="47"/>
      <c r="E489" s="686"/>
      <c r="F489" s="682"/>
      <c r="G489" s="686"/>
      <c r="H489" s="682"/>
      <c r="I489" s="688"/>
      <c r="J489" s="680" t="s">
        <v>1051</v>
      </c>
      <c r="K489" s="681" t="s">
        <v>1052</v>
      </c>
      <c r="P489" s="682"/>
      <c r="Q489" s="688"/>
      <c r="R489" s="686"/>
      <c r="AJ489" s="682"/>
      <c r="AK489" s="688"/>
      <c r="AL489" s="689"/>
      <c r="AM489" s="688"/>
      <c r="AN489" s="687"/>
      <c r="AO489" s="47"/>
      <c r="AP489" s="47"/>
      <c r="AQ489" s="47"/>
      <c r="AR489" s="686"/>
      <c r="AS489" s="682"/>
      <c r="AT489" s="686"/>
      <c r="AU489" s="682"/>
      <c r="AV489" s="688"/>
      <c r="AW489" s="680" t="s">
        <v>1051</v>
      </c>
      <c r="AX489" s="681" t="s">
        <v>1052</v>
      </c>
      <c r="BC489" s="682"/>
      <c r="BD489" s="688"/>
      <c r="BE489" s="686"/>
      <c r="BW489" s="682"/>
      <c r="BX489" s="688"/>
      <c r="BY489" s="689"/>
      <c r="BZ489" s="688"/>
      <c r="CA489" s="687"/>
      <c r="CB489" s="47"/>
      <c r="CC489" s="47"/>
      <c r="CD489" s="47"/>
      <c r="CE489" s="686"/>
      <c r="CF489" s="682"/>
      <c r="CG489" s="686"/>
      <c r="CH489" s="682"/>
      <c r="CI489" s="688"/>
      <c r="CJ489" s="680" t="s">
        <v>1051</v>
      </c>
      <c r="CK489" s="681" t="s">
        <v>1052</v>
      </c>
      <c r="CP489" s="682"/>
      <c r="CQ489" s="688"/>
      <c r="CR489" s="686"/>
      <c r="DJ489" s="682"/>
      <c r="DK489" s="688"/>
      <c r="DL489" s="689"/>
      <c r="DM489" s="688"/>
      <c r="DN489" s="687"/>
      <c r="DO489" s="47"/>
      <c r="DP489" s="47"/>
      <c r="DQ489" s="47"/>
      <c r="DR489" s="686"/>
      <c r="DS489" s="682"/>
      <c r="DT489" s="686"/>
      <c r="DU489" s="682"/>
      <c r="DV489" s="688"/>
      <c r="DW489" s="680" t="s">
        <v>1051</v>
      </c>
      <c r="DX489" s="681" t="s">
        <v>1052</v>
      </c>
      <c r="EC489" s="682"/>
      <c r="ED489" s="688"/>
      <c r="EE489" s="686"/>
      <c r="EW489" s="682"/>
      <c r="EX489" s="688"/>
      <c r="EY489" s="689"/>
    </row>
    <row r="490">
      <c r="A490" s="687"/>
      <c r="B490" s="43"/>
      <c r="C490" s="43"/>
      <c r="D490" s="43"/>
      <c r="E490" s="686"/>
      <c r="F490" s="682"/>
      <c r="G490" s="686"/>
      <c r="H490" s="682"/>
      <c r="I490" s="688"/>
      <c r="J490" s="680" t="s">
        <v>1053</v>
      </c>
      <c r="K490" s="681" t="s">
        <v>1054</v>
      </c>
      <c r="P490" s="682"/>
      <c r="Q490" s="688"/>
      <c r="R490" s="686"/>
      <c r="AJ490" s="682"/>
      <c r="AK490" s="688"/>
      <c r="AL490" s="689"/>
      <c r="AM490" s="688"/>
      <c r="AN490" s="687"/>
      <c r="AO490" s="43"/>
      <c r="AP490" s="43"/>
      <c r="AQ490" s="43"/>
      <c r="AR490" s="686"/>
      <c r="AS490" s="682"/>
      <c r="AT490" s="686"/>
      <c r="AU490" s="682"/>
      <c r="AV490" s="688"/>
      <c r="AW490" s="680" t="s">
        <v>1053</v>
      </c>
      <c r="AX490" s="681" t="s">
        <v>1054</v>
      </c>
      <c r="BC490" s="682"/>
      <c r="BD490" s="688"/>
      <c r="BE490" s="686"/>
      <c r="BW490" s="682"/>
      <c r="BX490" s="688"/>
      <c r="BY490" s="689"/>
      <c r="BZ490" s="688"/>
      <c r="CA490" s="687"/>
      <c r="CB490" s="43"/>
      <c r="CC490" s="43"/>
      <c r="CD490" s="43"/>
      <c r="CE490" s="686"/>
      <c r="CF490" s="682"/>
      <c r="CG490" s="686"/>
      <c r="CH490" s="682"/>
      <c r="CI490" s="688"/>
      <c r="CJ490" s="680" t="s">
        <v>1053</v>
      </c>
      <c r="CK490" s="681" t="s">
        <v>1054</v>
      </c>
      <c r="CP490" s="682"/>
      <c r="CQ490" s="688"/>
      <c r="CR490" s="686"/>
      <c r="DJ490" s="682"/>
      <c r="DK490" s="688"/>
      <c r="DL490" s="689"/>
      <c r="DM490" s="688"/>
      <c r="DN490" s="687"/>
      <c r="DO490" s="43"/>
      <c r="DP490" s="43"/>
      <c r="DQ490" s="43"/>
      <c r="DR490" s="686"/>
      <c r="DS490" s="682"/>
      <c r="DT490" s="686"/>
      <c r="DU490" s="682"/>
      <c r="DV490" s="688"/>
      <c r="DW490" s="680" t="s">
        <v>1053</v>
      </c>
      <c r="DX490" s="681" t="s">
        <v>1054</v>
      </c>
      <c r="EC490" s="682"/>
      <c r="ED490" s="688"/>
      <c r="EE490" s="686"/>
      <c r="EW490" s="682"/>
      <c r="EX490" s="688"/>
      <c r="EY490" s="689"/>
    </row>
    <row r="491">
      <c r="A491" s="687"/>
      <c r="B491" s="677" t="s">
        <v>637</v>
      </c>
      <c r="C491" s="683"/>
      <c r="D491" s="683"/>
      <c r="E491" s="686"/>
      <c r="F491" s="682"/>
      <c r="G491" s="686"/>
      <c r="H491" s="682"/>
      <c r="I491" s="688"/>
      <c r="J491" s="680" t="s">
        <v>1055</v>
      </c>
      <c r="K491" s="681" t="s">
        <v>1056</v>
      </c>
      <c r="P491" s="682"/>
      <c r="Q491" s="688"/>
      <c r="R491" s="686"/>
      <c r="AJ491" s="682"/>
      <c r="AK491" s="688"/>
      <c r="AL491" s="689"/>
      <c r="AM491" s="688"/>
      <c r="AN491" s="687"/>
      <c r="AO491" s="677" t="s">
        <v>637</v>
      </c>
      <c r="AP491" s="683"/>
      <c r="AQ491" s="683"/>
      <c r="AR491" s="686"/>
      <c r="AS491" s="682"/>
      <c r="AT491" s="686"/>
      <c r="AU491" s="682"/>
      <c r="AV491" s="688"/>
      <c r="AW491" s="680" t="s">
        <v>1055</v>
      </c>
      <c r="AX491" s="681" t="s">
        <v>1056</v>
      </c>
      <c r="BC491" s="682"/>
      <c r="BD491" s="688"/>
      <c r="BE491" s="686"/>
      <c r="BW491" s="682"/>
      <c r="BX491" s="688"/>
      <c r="BY491" s="689"/>
      <c r="BZ491" s="688"/>
      <c r="CA491" s="687"/>
      <c r="CB491" s="677" t="s">
        <v>637</v>
      </c>
      <c r="CC491" s="683"/>
      <c r="CD491" s="683"/>
      <c r="CE491" s="686"/>
      <c r="CF491" s="682"/>
      <c r="CG491" s="686"/>
      <c r="CH491" s="682"/>
      <c r="CI491" s="688"/>
      <c r="CJ491" s="680" t="s">
        <v>1055</v>
      </c>
      <c r="CK491" s="681" t="s">
        <v>1056</v>
      </c>
      <c r="CP491" s="682"/>
      <c r="CQ491" s="688"/>
      <c r="CR491" s="686"/>
      <c r="DJ491" s="682"/>
      <c r="DK491" s="688"/>
      <c r="DL491" s="689"/>
      <c r="DM491" s="688"/>
      <c r="DN491" s="687"/>
      <c r="DO491" s="677" t="s">
        <v>637</v>
      </c>
      <c r="DP491" s="683"/>
      <c r="DQ491" s="683"/>
      <c r="DR491" s="686"/>
      <c r="DS491" s="682"/>
      <c r="DT491" s="686"/>
      <c r="DU491" s="682"/>
      <c r="DV491" s="688"/>
      <c r="DW491" s="680" t="s">
        <v>1055</v>
      </c>
      <c r="DX491" s="681" t="s">
        <v>1056</v>
      </c>
      <c r="EC491" s="682"/>
      <c r="ED491" s="688"/>
      <c r="EE491" s="686"/>
      <c r="EW491" s="682"/>
      <c r="EX491" s="688"/>
      <c r="EY491" s="689"/>
    </row>
    <row r="492">
      <c r="A492" s="687"/>
      <c r="B492" s="47"/>
      <c r="C492" s="47"/>
      <c r="D492" s="47"/>
      <c r="E492" s="686"/>
      <c r="F492" s="682"/>
      <c r="G492" s="686"/>
      <c r="H492" s="682"/>
      <c r="I492" s="688"/>
      <c r="J492" s="690" t="s">
        <v>1057</v>
      </c>
      <c r="K492" s="691" t="s">
        <v>1058</v>
      </c>
      <c r="L492" s="11"/>
      <c r="M492" s="11"/>
      <c r="N492" s="11"/>
      <c r="O492" s="11"/>
      <c r="P492" s="12"/>
      <c r="Q492" s="688"/>
      <c r="R492" s="48"/>
      <c r="S492" s="11"/>
      <c r="T492" s="11"/>
      <c r="U492" s="11"/>
      <c r="V492" s="11"/>
      <c r="W492" s="11"/>
      <c r="X492" s="11"/>
      <c r="Y492" s="11"/>
      <c r="Z492" s="11"/>
      <c r="AA492" s="11"/>
      <c r="AB492" s="11"/>
      <c r="AC492" s="11"/>
      <c r="AD492" s="11"/>
      <c r="AE492" s="11"/>
      <c r="AF492" s="11"/>
      <c r="AG492" s="11"/>
      <c r="AH492" s="11"/>
      <c r="AI492" s="11"/>
      <c r="AJ492" s="12"/>
      <c r="AK492" s="688"/>
      <c r="AL492" s="689"/>
      <c r="AM492" s="688"/>
      <c r="AN492" s="687"/>
      <c r="AO492" s="47"/>
      <c r="AP492" s="47"/>
      <c r="AQ492" s="47"/>
      <c r="AR492" s="686"/>
      <c r="AS492" s="682"/>
      <c r="AT492" s="686"/>
      <c r="AU492" s="682"/>
      <c r="AV492" s="688"/>
      <c r="AW492" s="690" t="s">
        <v>1057</v>
      </c>
      <c r="AX492" s="691" t="s">
        <v>1058</v>
      </c>
      <c r="AY492" s="11"/>
      <c r="AZ492" s="11"/>
      <c r="BA492" s="11"/>
      <c r="BB492" s="11"/>
      <c r="BC492" s="12"/>
      <c r="BD492" s="688"/>
      <c r="BE492" s="48"/>
      <c r="BF492" s="11"/>
      <c r="BG492" s="11"/>
      <c r="BH492" s="11"/>
      <c r="BI492" s="11"/>
      <c r="BJ492" s="11"/>
      <c r="BK492" s="11"/>
      <c r="BL492" s="11"/>
      <c r="BM492" s="11"/>
      <c r="BN492" s="11"/>
      <c r="BO492" s="11"/>
      <c r="BP492" s="11"/>
      <c r="BQ492" s="11"/>
      <c r="BR492" s="11"/>
      <c r="BS492" s="11"/>
      <c r="BT492" s="11"/>
      <c r="BU492" s="11"/>
      <c r="BV492" s="11"/>
      <c r="BW492" s="12"/>
      <c r="BX492" s="688"/>
      <c r="BY492" s="689"/>
      <c r="BZ492" s="688"/>
      <c r="CA492" s="687"/>
      <c r="CB492" s="47"/>
      <c r="CC492" s="47"/>
      <c r="CD492" s="47"/>
      <c r="CE492" s="686"/>
      <c r="CF492" s="682"/>
      <c r="CG492" s="686"/>
      <c r="CH492" s="682"/>
      <c r="CI492" s="688"/>
      <c r="CJ492" s="690" t="s">
        <v>1057</v>
      </c>
      <c r="CK492" s="691" t="s">
        <v>1058</v>
      </c>
      <c r="CL492" s="11"/>
      <c r="CM492" s="11"/>
      <c r="CN492" s="11"/>
      <c r="CO492" s="11"/>
      <c r="CP492" s="12"/>
      <c r="CQ492" s="688"/>
      <c r="CR492" s="48"/>
      <c r="CS492" s="11"/>
      <c r="CT492" s="11"/>
      <c r="CU492" s="11"/>
      <c r="CV492" s="11"/>
      <c r="CW492" s="11"/>
      <c r="CX492" s="11"/>
      <c r="CY492" s="11"/>
      <c r="CZ492" s="11"/>
      <c r="DA492" s="11"/>
      <c r="DB492" s="11"/>
      <c r="DC492" s="11"/>
      <c r="DD492" s="11"/>
      <c r="DE492" s="11"/>
      <c r="DF492" s="11"/>
      <c r="DG492" s="11"/>
      <c r="DH492" s="11"/>
      <c r="DI492" s="11"/>
      <c r="DJ492" s="12"/>
      <c r="DK492" s="688"/>
      <c r="DL492" s="689"/>
      <c r="DM492" s="688"/>
      <c r="DN492" s="687"/>
      <c r="DO492" s="47"/>
      <c r="DP492" s="47"/>
      <c r="DQ492" s="47"/>
      <c r="DR492" s="686"/>
      <c r="DS492" s="682"/>
      <c r="DT492" s="686"/>
      <c r="DU492" s="682"/>
      <c r="DV492" s="688"/>
      <c r="DW492" s="690" t="s">
        <v>1057</v>
      </c>
      <c r="DX492" s="691" t="s">
        <v>1058</v>
      </c>
      <c r="DY492" s="11"/>
      <c r="DZ492" s="11"/>
      <c r="EA492" s="11"/>
      <c r="EB492" s="11"/>
      <c r="EC492" s="12"/>
      <c r="ED492" s="688"/>
      <c r="EE492" s="48"/>
      <c r="EF492" s="11"/>
      <c r="EG492" s="11"/>
      <c r="EH492" s="11"/>
      <c r="EI492" s="11"/>
      <c r="EJ492" s="11"/>
      <c r="EK492" s="11"/>
      <c r="EL492" s="11"/>
      <c r="EM492" s="11"/>
      <c r="EN492" s="11"/>
      <c r="EO492" s="11"/>
      <c r="EP492" s="11"/>
      <c r="EQ492" s="11"/>
      <c r="ER492" s="11"/>
      <c r="ES492" s="11"/>
      <c r="ET492" s="11"/>
      <c r="EU492" s="11"/>
      <c r="EV492" s="11"/>
      <c r="EW492" s="12"/>
      <c r="EX492" s="688"/>
      <c r="EY492" s="689"/>
    </row>
    <row r="493">
      <c r="A493" s="697"/>
      <c r="B493" s="43"/>
      <c r="C493" s="43"/>
      <c r="D493" s="43"/>
      <c r="E493" s="48"/>
      <c r="F493" s="12"/>
      <c r="G493" s="48"/>
      <c r="H493" s="12"/>
      <c r="I493" s="623"/>
      <c r="J493" s="623"/>
      <c r="K493" s="623"/>
      <c r="L493" s="623"/>
      <c r="M493" s="623"/>
      <c r="N493" s="623"/>
      <c r="O493" s="623"/>
      <c r="P493" s="623"/>
      <c r="Q493" s="623"/>
      <c r="R493" s="623"/>
      <c r="S493" s="623"/>
      <c r="T493" s="623"/>
      <c r="U493" s="623"/>
      <c r="V493" s="623"/>
      <c r="W493" s="623"/>
      <c r="X493" s="623"/>
      <c r="Y493" s="623"/>
      <c r="Z493" s="623"/>
      <c r="AA493" s="623"/>
      <c r="AB493" s="623"/>
      <c r="AC493" s="623"/>
      <c r="AD493" s="623"/>
      <c r="AE493" s="623"/>
      <c r="AF493" s="623"/>
      <c r="AG493" s="623"/>
      <c r="AH493" s="623"/>
      <c r="AI493" s="623"/>
      <c r="AJ493" s="623"/>
      <c r="AK493" s="623"/>
      <c r="AL493" s="698"/>
      <c r="AM493" s="623"/>
      <c r="AN493" s="697"/>
      <c r="AO493" s="43"/>
      <c r="AP493" s="43"/>
      <c r="AQ493" s="43"/>
      <c r="AR493" s="48"/>
      <c r="AS493" s="12"/>
      <c r="AT493" s="48"/>
      <c r="AU493" s="12"/>
      <c r="AV493" s="623"/>
      <c r="AW493" s="623"/>
      <c r="AX493" s="623"/>
      <c r="AY493" s="623"/>
      <c r="AZ493" s="623"/>
      <c r="BA493" s="623"/>
      <c r="BB493" s="623"/>
      <c r="BC493" s="623"/>
      <c r="BD493" s="623"/>
      <c r="BE493" s="623"/>
      <c r="BF493" s="623"/>
      <c r="BG493" s="623"/>
      <c r="BH493" s="623"/>
      <c r="BI493" s="623"/>
      <c r="BJ493" s="623"/>
      <c r="BK493" s="623"/>
      <c r="BL493" s="623"/>
      <c r="BM493" s="623"/>
      <c r="BN493" s="623"/>
      <c r="BO493" s="623"/>
      <c r="BP493" s="623"/>
      <c r="BQ493" s="623"/>
      <c r="BR493" s="623"/>
      <c r="BS493" s="623"/>
      <c r="BT493" s="623"/>
      <c r="BU493" s="623"/>
      <c r="BV493" s="623"/>
      <c r="BW493" s="623"/>
      <c r="BX493" s="623"/>
      <c r="BY493" s="698"/>
      <c r="BZ493" s="623"/>
      <c r="CA493" s="697"/>
      <c r="CB493" s="43"/>
      <c r="CC493" s="43"/>
      <c r="CD493" s="43"/>
      <c r="CE493" s="48"/>
      <c r="CF493" s="12"/>
      <c r="CG493" s="48"/>
      <c r="CH493" s="12"/>
      <c r="CI493" s="623"/>
      <c r="CJ493" s="623"/>
      <c r="CK493" s="623"/>
      <c r="CL493" s="623"/>
      <c r="CM493" s="623"/>
      <c r="CN493" s="623"/>
      <c r="CO493" s="623"/>
      <c r="CP493" s="623"/>
      <c r="CQ493" s="623"/>
      <c r="CR493" s="623"/>
      <c r="CS493" s="623"/>
      <c r="CT493" s="623"/>
      <c r="CU493" s="623"/>
      <c r="CV493" s="623"/>
      <c r="CW493" s="623"/>
      <c r="CX493" s="623"/>
      <c r="CY493" s="623"/>
      <c r="CZ493" s="623"/>
      <c r="DA493" s="623"/>
      <c r="DB493" s="623"/>
      <c r="DC493" s="623"/>
      <c r="DD493" s="623"/>
      <c r="DE493" s="623"/>
      <c r="DF493" s="623"/>
      <c r="DG493" s="623"/>
      <c r="DH493" s="623"/>
      <c r="DI493" s="623"/>
      <c r="DJ493" s="623"/>
      <c r="DK493" s="623"/>
      <c r="DL493" s="698"/>
      <c r="DM493" s="623"/>
      <c r="DN493" s="697"/>
      <c r="DO493" s="43"/>
      <c r="DP493" s="43"/>
      <c r="DQ493" s="43"/>
      <c r="DR493" s="48"/>
      <c r="DS493" s="12"/>
      <c r="DT493" s="48"/>
      <c r="DU493" s="12"/>
      <c r="DV493" s="623"/>
      <c r="DW493" s="623"/>
      <c r="DX493" s="623"/>
      <c r="DY493" s="623"/>
      <c r="DZ493" s="623"/>
      <c r="EA493" s="623"/>
      <c r="EB493" s="623"/>
      <c r="EC493" s="623"/>
      <c r="ED493" s="623"/>
      <c r="EE493" s="623"/>
      <c r="EF493" s="623"/>
      <c r="EG493" s="623"/>
      <c r="EH493" s="623"/>
      <c r="EI493" s="623"/>
      <c r="EJ493" s="623"/>
      <c r="EK493" s="623"/>
      <c r="EL493" s="623"/>
      <c r="EM493" s="623"/>
      <c r="EN493" s="623"/>
      <c r="EO493" s="623"/>
      <c r="EP493" s="623"/>
      <c r="EQ493" s="623"/>
      <c r="ER493" s="623"/>
      <c r="ES493" s="623"/>
      <c r="ET493" s="623"/>
      <c r="EU493" s="623"/>
      <c r="EV493" s="623"/>
      <c r="EW493" s="623"/>
      <c r="EX493" s="623"/>
      <c r="EY493" s="698"/>
    </row>
    <row r="494">
      <c r="A494" s="697"/>
      <c r="B494" s="623"/>
      <c r="C494" s="623"/>
      <c r="D494" s="623"/>
      <c r="E494" s="623"/>
      <c r="F494" s="623"/>
      <c r="G494" s="623"/>
      <c r="H494" s="623"/>
      <c r="I494" s="623"/>
      <c r="J494" s="623"/>
      <c r="K494" s="623"/>
      <c r="L494" s="623"/>
      <c r="M494" s="623"/>
      <c r="N494" s="623"/>
      <c r="O494" s="623"/>
      <c r="P494" s="623"/>
      <c r="Q494" s="623"/>
      <c r="R494" s="623"/>
      <c r="S494" s="623"/>
      <c r="T494" s="623"/>
      <c r="U494" s="623"/>
      <c r="V494" s="623"/>
      <c r="W494" s="623"/>
      <c r="X494" s="623"/>
      <c r="Y494" s="623"/>
      <c r="Z494" s="623"/>
      <c r="AA494" s="623"/>
      <c r="AB494" s="623"/>
      <c r="AC494" s="623"/>
      <c r="AD494" s="623"/>
      <c r="AE494" s="623"/>
      <c r="AF494" s="623"/>
      <c r="AG494" s="623"/>
      <c r="AH494" s="623"/>
      <c r="AI494" s="623"/>
      <c r="AJ494" s="623"/>
      <c r="AK494" s="623"/>
      <c r="AL494" s="698"/>
      <c r="AM494" s="623"/>
      <c r="AN494" s="697"/>
      <c r="AO494" s="623"/>
      <c r="AP494" s="623"/>
      <c r="AQ494" s="623"/>
      <c r="AR494" s="623"/>
      <c r="AS494" s="623"/>
      <c r="AT494" s="623"/>
      <c r="AU494" s="623"/>
      <c r="AV494" s="623"/>
      <c r="AW494" s="623"/>
      <c r="AX494" s="623"/>
      <c r="AY494" s="623"/>
      <c r="AZ494" s="623"/>
      <c r="BA494" s="623"/>
      <c r="BB494" s="623"/>
      <c r="BC494" s="623"/>
      <c r="BD494" s="623"/>
      <c r="BE494" s="623"/>
      <c r="BF494" s="623"/>
      <c r="BG494" s="623"/>
      <c r="BH494" s="623"/>
      <c r="BI494" s="623"/>
      <c r="BJ494" s="623"/>
      <c r="BK494" s="623"/>
      <c r="BL494" s="623"/>
      <c r="BM494" s="623"/>
      <c r="BN494" s="623"/>
      <c r="BO494" s="623"/>
      <c r="BP494" s="623"/>
      <c r="BQ494" s="623"/>
      <c r="BR494" s="623"/>
      <c r="BS494" s="623"/>
      <c r="BT494" s="623"/>
      <c r="BU494" s="623"/>
      <c r="BV494" s="623"/>
      <c r="BW494" s="623"/>
      <c r="BX494" s="623"/>
      <c r="BY494" s="698"/>
      <c r="BZ494" s="623"/>
      <c r="CA494" s="697"/>
      <c r="CB494" s="623"/>
      <c r="CC494" s="623"/>
      <c r="CD494" s="623"/>
      <c r="CE494" s="623"/>
      <c r="CF494" s="623"/>
      <c r="CG494" s="623"/>
      <c r="CH494" s="623"/>
      <c r="CI494" s="623"/>
      <c r="CJ494" s="623"/>
      <c r="CK494" s="623"/>
      <c r="CL494" s="623"/>
      <c r="CM494" s="623"/>
      <c r="CN494" s="623"/>
      <c r="CO494" s="623"/>
      <c r="CP494" s="623"/>
      <c r="CQ494" s="623"/>
      <c r="CR494" s="623"/>
      <c r="CS494" s="623"/>
      <c r="CT494" s="623"/>
      <c r="CU494" s="623"/>
      <c r="CV494" s="623"/>
      <c r="CW494" s="623"/>
      <c r="CX494" s="623"/>
      <c r="CY494" s="623"/>
      <c r="CZ494" s="623"/>
      <c r="DA494" s="623"/>
      <c r="DB494" s="623"/>
      <c r="DC494" s="623"/>
      <c r="DD494" s="623"/>
      <c r="DE494" s="623"/>
      <c r="DF494" s="623"/>
      <c r="DG494" s="623"/>
      <c r="DH494" s="623"/>
      <c r="DI494" s="623"/>
      <c r="DJ494" s="623"/>
      <c r="DK494" s="623"/>
      <c r="DL494" s="698"/>
      <c r="DM494" s="623"/>
      <c r="DN494" s="697"/>
      <c r="DO494" s="623"/>
      <c r="DP494" s="623"/>
      <c r="DQ494" s="623"/>
      <c r="DR494" s="623"/>
      <c r="DS494" s="623"/>
      <c r="DT494" s="623"/>
      <c r="DU494" s="623"/>
      <c r="DV494" s="623"/>
      <c r="DW494" s="623"/>
      <c r="DX494" s="623"/>
      <c r="DY494" s="623"/>
      <c r="DZ494" s="623"/>
      <c r="EA494" s="623"/>
      <c r="EB494" s="623"/>
      <c r="EC494" s="623"/>
      <c r="ED494" s="623"/>
      <c r="EE494" s="623"/>
      <c r="EF494" s="623"/>
      <c r="EG494" s="623"/>
      <c r="EH494" s="623"/>
      <c r="EI494" s="623"/>
      <c r="EJ494" s="623"/>
      <c r="EK494" s="623"/>
      <c r="EL494" s="623"/>
      <c r="EM494" s="623"/>
      <c r="EN494" s="623"/>
      <c r="EO494" s="623"/>
      <c r="EP494" s="623"/>
      <c r="EQ494" s="623"/>
      <c r="ER494" s="623"/>
      <c r="ES494" s="623"/>
      <c r="ET494" s="623"/>
      <c r="EU494" s="623"/>
      <c r="EV494" s="623"/>
      <c r="EW494" s="623"/>
      <c r="EX494" s="623"/>
      <c r="EY494" s="698"/>
    </row>
    <row r="495">
      <c r="A495" s="697"/>
      <c r="B495" s="623"/>
      <c r="C495" s="623"/>
      <c r="D495" s="623"/>
      <c r="E495" s="623"/>
      <c r="F495" s="623"/>
      <c r="G495" s="623"/>
      <c r="H495" s="623"/>
      <c r="I495" s="623"/>
      <c r="J495" s="623"/>
      <c r="K495" s="623"/>
      <c r="L495" s="623"/>
      <c r="M495" s="623"/>
      <c r="N495" s="623"/>
      <c r="O495" s="623"/>
      <c r="P495" s="623"/>
      <c r="Q495" s="623"/>
      <c r="R495" s="623"/>
      <c r="S495" s="623"/>
      <c r="T495" s="623"/>
      <c r="U495" s="623"/>
      <c r="V495" s="623"/>
      <c r="W495" s="623"/>
      <c r="X495" s="623"/>
      <c r="Y495" s="623"/>
      <c r="Z495" s="623"/>
      <c r="AA495" s="623"/>
      <c r="AB495" s="623"/>
      <c r="AC495" s="623"/>
      <c r="AD495" s="623"/>
      <c r="AE495" s="623"/>
      <c r="AF495" s="623"/>
      <c r="AG495" s="623"/>
      <c r="AH495" s="623"/>
      <c r="AI495" s="623"/>
      <c r="AJ495" s="623"/>
      <c r="AK495" s="623"/>
      <c r="AL495" s="698"/>
      <c r="AM495" s="623"/>
      <c r="AN495" s="697"/>
      <c r="AO495" s="623"/>
      <c r="AP495" s="623"/>
      <c r="AQ495" s="623"/>
      <c r="AR495" s="623"/>
      <c r="AS495" s="623"/>
      <c r="AT495" s="623"/>
      <c r="AU495" s="623"/>
      <c r="AV495" s="623"/>
      <c r="AW495" s="623"/>
      <c r="AX495" s="623"/>
      <c r="AY495" s="623"/>
      <c r="AZ495" s="623"/>
      <c r="BA495" s="623"/>
      <c r="BB495" s="623"/>
      <c r="BC495" s="623"/>
      <c r="BD495" s="623"/>
      <c r="BE495" s="623"/>
      <c r="BF495" s="623"/>
      <c r="BG495" s="623"/>
      <c r="BH495" s="623"/>
      <c r="BI495" s="623"/>
      <c r="BJ495" s="623"/>
      <c r="BK495" s="623"/>
      <c r="BL495" s="623"/>
      <c r="BM495" s="623"/>
      <c r="BN495" s="623"/>
      <c r="BO495" s="623"/>
      <c r="BP495" s="623"/>
      <c r="BQ495" s="623"/>
      <c r="BR495" s="623"/>
      <c r="BS495" s="623"/>
      <c r="BT495" s="623"/>
      <c r="BU495" s="623"/>
      <c r="BV495" s="623"/>
      <c r="BW495" s="623"/>
      <c r="BX495" s="623"/>
      <c r="BY495" s="698"/>
      <c r="BZ495" s="623"/>
      <c r="CA495" s="697"/>
      <c r="CB495" s="623"/>
      <c r="CC495" s="623"/>
      <c r="CD495" s="623"/>
      <c r="CE495" s="623"/>
      <c r="CF495" s="623"/>
      <c r="CG495" s="623"/>
      <c r="CH495" s="623"/>
      <c r="CI495" s="623"/>
      <c r="CJ495" s="623"/>
      <c r="CK495" s="623"/>
      <c r="CL495" s="623"/>
      <c r="CM495" s="623"/>
      <c r="CN495" s="623"/>
      <c r="CO495" s="623"/>
      <c r="CP495" s="623"/>
      <c r="CQ495" s="623"/>
      <c r="CR495" s="623"/>
      <c r="CS495" s="623"/>
      <c r="CT495" s="623"/>
      <c r="CU495" s="623"/>
      <c r="CV495" s="623"/>
      <c r="CW495" s="623"/>
      <c r="CX495" s="623"/>
      <c r="CY495" s="623"/>
      <c r="CZ495" s="623"/>
      <c r="DA495" s="623"/>
      <c r="DB495" s="623"/>
      <c r="DC495" s="623"/>
      <c r="DD495" s="623"/>
      <c r="DE495" s="623"/>
      <c r="DF495" s="623"/>
      <c r="DG495" s="623"/>
      <c r="DH495" s="623"/>
      <c r="DI495" s="623"/>
      <c r="DJ495" s="623"/>
      <c r="DK495" s="623"/>
      <c r="DL495" s="698"/>
      <c r="DM495" s="623"/>
      <c r="DN495" s="697"/>
      <c r="DO495" s="623"/>
      <c r="DP495" s="623"/>
      <c r="DQ495" s="623"/>
      <c r="DR495" s="623"/>
      <c r="DS495" s="623"/>
      <c r="DT495" s="623"/>
      <c r="DU495" s="623"/>
      <c r="DV495" s="623"/>
      <c r="DW495" s="623"/>
      <c r="DX495" s="623"/>
      <c r="DY495" s="623"/>
      <c r="DZ495" s="623"/>
      <c r="EA495" s="623"/>
      <c r="EB495" s="623"/>
      <c r="EC495" s="623"/>
      <c r="ED495" s="623"/>
      <c r="EE495" s="623"/>
      <c r="EF495" s="623"/>
      <c r="EG495" s="623"/>
      <c r="EH495" s="623"/>
      <c r="EI495" s="623"/>
      <c r="EJ495" s="623"/>
      <c r="EK495" s="623"/>
      <c r="EL495" s="623"/>
      <c r="EM495" s="623"/>
      <c r="EN495" s="623"/>
      <c r="EO495" s="623"/>
      <c r="EP495" s="623"/>
      <c r="EQ495" s="623"/>
      <c r="ER495" s="623"/>
      <c r="ES495" s="623"/>
      <c r="ET495" s="623"/>
      <c r="EU495" s="623"/>
      <c r="EV495" s="623"/>
      <c r="EW495" s="623"/>
      <c r="EX495" s="623"/>
      <c r="EY495" s="698"/>
    </row>
    <row r="496">
      <c r="A496" s="697"/>
      <c r="B496" s="623"/>
      <c r="C496" s="623"/>
      <c r="D496" s="623"/>
      <c r="E496" s="623"/>
      <c r="F496" s="623"/>
      <c r="G496" s="623"/>
      <c r="H496" s="623"/>
      <c r="I496" s="623"/>
      <c r="J496" s="623"/>
      <c r="K496" s="623"/>
      <c r="L496" s="623"/>
      <c r="M496" s="623"/>
      <c r="N496" s="623"/>
      <c r="O496" s="623"/>
      <c r="P496" s="623"/>
      <c r="Q496" s="623"/>
      <c r="R496" s="623"/>
      <c r="S496" s="623"/>
      <c r="T496" s="623"/>
      <c r="U496" s="623"/>
      <c r="V496" s="623"/>
      <c r="W496" s="623"/>
      <c r="X496" s="623"/>
      <c r="Y496" s="623"/>
      <c r="Z496" s="623"/>
      <c r="AA496" s="623"/>
      <c r="AB496" s="623"/>
      <c r="AC496" s="623"/>
      <c r="AD496" s="623"/>
      <c r="AE496" s="623"/>
      <c r="AF496" s="623"/>
      <c r="AG496" s="623"/>
      <c r="AH496" s="623"/>
      <c r="AI496" s="623"/>
      <c r="AJ496" s="623"/>
      <c r="AK496" s="623"/>
      <c r="AL496" s="698"/>
      <c r="AM496" s="623"/>
      <c r="AN496" s="697"/>
      <c r="AO496" s="623"/>
      <c r="AP496" s="623"/>
      <c r="AQ496" s="623"/>
      <c r="AR496" s="623"/>
      <c r="AS496" s="623"/>
      <c r="AT496" s="623"/>
      <c r="AU496" s="623"/>
      <c r="AV496" s="623"/>
      <c r="AW496" s="623"/>
      <c r="AX496" s="623"/>
      <c r="AY496" s="623"/>
      <c r="AZ496" s="623"/>
      <c r="BA496" s="623"/>
      <c r="BB496" s="623"/>
      <c r="BC496" s="623"/>
      <c r="BD496" s="623"/>
      <c r="BE496" s="623"/>
      <c r="BF496" s="623"/>
      <c r="BG496" s="623"/>
      <c r="BH496" s="623"/>
      <c r="BI496" s="623"/>
      <c r="BJ496" s="623"/>
      <c r="BK496" s="623"/>
      <c r="BL496" s="623"/>
      <c r="BM496" s="623"/>
      <c r="BN496" s="623"/>
      <c r="BO496" s="623"/>
      <c r="BP496" s="623"/>
      <c r="BQ496" s="623"/>
      <c r="BR496" s="623"/>
      <c r="BS496" s="623"/>
      <c r="BT496" s="623"/>
      <c r="BU496" s="623"/>
      <c r="BV496" s="623"/>
      <c r="BW496" s="623"/>
      <c r="BX496" s="623"/>
      <c r="BY496" s="698"/>
      <c r="BZ496" s="623"/>
      <c r="CA496" s="697"/>
      <c r="CB496" s="623"/>
      <c r="CC496" s="623"/>
      <c r="CD496" s="623"/>
      <c r="CE496" s="623"/>
      <c r="CF496" s="623"/>
      <c r="CG496" s="623"/>
      <c r="CH496" s="623"/>
      <c r="CI496" s="623"/>
      <c r="CJ496" s="623"/>
      <c r="CK496" s="623"/>
      <c r="CL496" s="623"/>
      <c r="CM496" s="623"/>
      <c r="CN496" s="623"/>
      <c r="CO496" s="623"/>
      <c r="CP496" s="623"/>
      <c r="CQ496" s="623"/>
      <c r="CR496" s="623"/>
      <c r="CS496" s="623"/>
      <c r="CT496" s="623"/>
      <c r="CU496" s="623"/>
      <c r="CV496" s="623"/>
      <c r="CW496" s="623"/>
      <c r="CX496" s="623"/>
      <c r="CY496" s="623"/>
      <c r="CZ496" s="623"/>
      <c r="DA496" s="623"/>
      <c r="DB496" s="623"/>
      <c r="DC496" s="623"/>
      <c r="DD496" s="623"/>
      <c r="DE496" s="623"/>
      <c r="DF496" s="623"/>
      <c r="DG496" s="623"/>
      <c r="DH496" s="623"/>
      <c r="DI496" s="623"/>
      <c r="DJ496" s="623"/>
      <c r="DK496" s="623"/>
      <c r="DL496" s="698"/>
      <c r="DM496" s="623"/>
      <c r="DN496" s="697"/>
      <c r="DO496" s="623"/>
      <c r="DP496" s="623"/>
      <c r="DQ496" s="623"/>
      <c r="DR496" s="623"/>
      <c r="DS496" s="623"/>
      <c r="DT496" s="623"/>
      <c r="DU496" s="623"/>
      <c r="DV496" s="623"/>
      <c r="DW496" s="623"/>
      <c r="DX496" s="623"/>
      <c r="DY496" s="623"/>
      <c r="DZ496" s="623"/>
      <c r="EA496" s="623"/>
      <c r="EB496" s="623"/>
      <c r="EC496" s="623"/>
      <c r="ED496" s="623"/>
      <c r="EE496" s="623"/>
      <c r="EF496" s="623"/>
      <c r="EG496" s="623"/>
      <c r="EH496" s="623"/>
      <c r="EI496" s="623"/>
      <c r="EJ496" s="623"/>
      <c r="EK496" s="623"/>
      <c r="EL496" s="623"/>
      <c r="EM496" s="623"/>
      <c r="EN496" s="623"/>
      <c r="EO496" s="623"/>
      <c r="EP496" s="623"/>
      <c r="EQ496" s="623"/>
      <c r="ER496" s="623"/>
      <c r="ES496" s="623"/>
      <c r="ET496" s="623"/>
      <c r="EU496" s="623"/>
      <c r="EV496" s="623"/>
      <c r="EW496" s="623"/>
      <c r="EX496" s="623"/>
      <c r="EY496" s="698"/>
    </row>
    <row r="497">
      <c r="A497" s="692" t="s">
        <v>1059</v>
      </c>
      <c r="P497" s="693"/>
      <c r="Q497" s="627"/>
      <c r="R497" s="627"/>
      <c r="S497" s="627"/>
      <c r="T497" s="627"/>
      <c r="U497" s="627"/>
      <c r="V497" s="627"/>
      <c r="W497" s="627"/>
      <c r="X497" s="627"/>
      <c r="Y497" s="627"/>
      <c r="Z497" s="627"/>
      <c r="AA497" s="627"/>
      <c r="AB497" s="627"/>
      <c r="AC497" s="627"/>
      <c r="AD497" s="627"/>
      <c r="AE497" s="627"/>
      <c r="AF497" s="627"/>
      <c r="AG497" s="627"/>
      <c r="AH497" s="627"/>
      <c r="AI497" s="627"/>
      <c r="AJ497" s="627"/>
      <c r="AK497" s="627"/>
      <c r="AL497" s="626"/>
      <c r="AM497" s="626"/>
      <c r="AN497" s="625" t="s">
        <v>1059</v>
      </c>
      <c r="BC497" s="693"/>
      <c r="BD497" s="706"/>
      <c r="BE497" s="627"/>
      <c r="BF497" s="627"/>
      <c r="BG497" s="627"/>
      <c r="BH497" s="627"/>
      <c r="BI497" s="627"/>
      <c r="BJ497" s="627"/>
      <c r="BK497" s="627"/>
      <c r="BL497" s="627"/>
      <c r="BM497" s="627"/>
      <c r="BN497" s="627"/>
      <c r="BO497" s="627"/>
      <c r="BP497" s="627"/>
      <c r="BQ497" s="627"/>
      <c r="BR497" s="627"/>
      <c r="BS497" s="627"/>
      <c r="BT497" s="627"/>
      <c r="BU497" s="627"/>
      <c r="BV497" s="627"/>
      <c r="BW497" s="627"/>
      <c r="BX497" s="627"/>
      <c r="BY497" s="626"/>
      <c r="BZ497" s="626"/>
      <c r="CA497" s="625" t="s">
        <v>1059</v>
      </c>
      <c r="CP497" s="693"/>
      <c r="CQ497" s="706"/>
      <c r="CR497" s="627"/>
      <c r="CS497" s="627"/>
      <c r="CT497" s="627"/>
      <c r="CU497" s="627"/>
      <c r="CV497" s="627"/>
      <c r="CW497" s="627"/>
      <c r="CX497" s="627"/>
      <c r="CY497" s="627"/>
      <c r="CZ497" s="627"/>
      <c r="DA497" s="627"/>
      <c r="DB497" s="627"/>
      <c r="DC497" s="627"/>
      <c r="DD497" s="627"/>
      <c r="DE497" s="627"/>
      <c r="DF497" s="627"/>
      <c r="DG497" s="627"/>
      <c r="DH497" s="627"/>
      <c r="DI497" s="627"/>
      <c r="DJ497" s="627"/>
      <c r="DK497" s="627"/>
      <c r="DL497" s="626"/>
      <c r="DM497" s="626"/>
      <c r="DN497" s="625" t="s">
        <v>1059</v>
      </c>
      <c r="EC497" s="693"/>
      <c r="ED497" s="706"/>
      <c r="EE497" s="627"/>
      <c r="EF497" s="627"/>
      <c r="EG497" s="627"/>
      <c r="EH497" s="627"/>
      <c r="EI497" s="627"/>
      <c r="EJ497" s="627"/>
      <c r="EK497" s="627"/>
      <c r="EL497" s="627"/>
      <c r="EM497" s="627"/>
      <c r="EN497" s="627"/>
      <c r="EO497" s="627"/>
      <c r="EP497" s="627"/>
      <c r="EQ497" s="627"/>
      <c r="ER497" s="627"/>
      <c r="ES497" s="627"/>
      <c r="ET497" s="627"/>
      <c r="EU497" s="627"/>
      <c r="EV497" s="627"/>
      <c r="EW497" s="627"/>
      <c r="EX497" s="627"/>
      <c r="EY497" s="626"/>
    </row>
    <row r="498">
      <c r="A498" s="697"/>
      <c r="B498" s="623"/>
      <c r="C498" s="623"/>
      <c r="D498" s="623"/>
      <c r="E498" s="623"/>
      <c r="F498" s="623"/>
      <c r="G498" s="623"/>
      <c r="H498" s="623"/>
      <c r="I498" s="623"/>
      <c r="J498" s="623"/>
      <c r="K498" s="623"/>
      <c r="L498" s="623"/>
      <c r="M498" s="623"/>
      <c r="N498" s="623"/>
      <c r="O498" s="623"/>
      <c r="P498" s="623"/>
      <c r="Q498" s="623"/>
      <c r="R498" s="623"/>
      <c r="S498" s="623"/>
      <c r="T498" s="623"/>
      <c r="U498" s="623"/>
      <c r="V498" s="623"/>
      <c r="W498" s="623"/>
      <c r="X498" s="623"/>
      <c r="Y498" s="623"/>
      <c r="Z498" s="623"/>
      <c r="AA498" s="623"/>
      <c r="AB498" s="623"/>
      <c r="AC498" s="623"/>
      <c r="AD498" s="623"/>
      <c r="AE498" s="623"/>
      <c r="AF498" s="623"/>
      <c r="AG498" s="623"/>
      <c r="AH498" s="623"/>
      <c r="AI498" s="623"/>
      <c r="AJ498" s="623"/>
      <c r="AK498" s="623"/>
      <c r="AL498" s="698"/>
      <c r="AM498" s="623"/>
      <c r="AN498" s="697"/>
      <c r="AO498" s="623"/>
      <c r="AP498" s="623"/>
      <c r="AQ498" s="623"/>
      <c r="AR498" s="623"/>
      <c r="AS498" s="623"/>
      <c r="AT498" s="623"/>
      <c r="AU498" s="623"/>
      <c r="AV498" s="623"/>
      <c r="AW498" s="623"/>
      <c r="AX498" s="623"/>
      <c r="AY498" s="623"/>
      <c r="AZ498" s="623"/>
      <c r="BA498" s="623"/>
      <c r="BB498" s="623"/>
      <c r="BC498" s="623"/>
      <c r="BD498" s="623"/>
      <c r="BE498" s="623"/>
      <c r="BF498" s="623"/>
      <c r="BG498" s="623"/>
      <c r="BH498" s="623"/>
      <c r="BI498" s="623"/>
      <c r="BJ498" s="623"/>
      <c r="BK498" s="623"/>
      <c r="BL498" s="623"/>
      <c r="BM498" s="623"/>
      <c r="BN498" s="623"/>
      <c r="BO498" s="623"/>
      <c r="BP498" s="623"/>
      <c r="BQ498" s="623"/>
      <c r="BR498" s="623"/>
      <c r="BS498" s="623"/>
      <c r="BT498" s="623"/>
      <c r="BU498" s="623"/>
      <c r="BV498" s="623"/>
      <c r="BW498" s="623"/>
      <c r="BX498" s="623"/>
      <c r="BY498" s="698"/>
      <c r="BZ498" s="623"/>
      <c r="CA498" s="697"/>
      <c r="CB498" s="623"/>
      <c r="CC498" s="623"/>
      <c r="CD498" s="623"/>
      <c r="CE498" s="623"/>
      <c r="CF498" s="623"/>
      <c r="CG498" s="623"/>
      <c r="CH498" s="623"/>
      <c r="CI498" s="623"/>
      <c r="CJ498" s="623"/>
      <c r="CK498" s="623"/>
      <c r="CL498" s="623"/>
      <c r="CM498" s="623"/>
      <c r="CN498" s="623"/>
      <c r="CO498" s="623"/>
      <c r="CP498" s="623"/>
      <c r="CQ498" s="623"/>
      <c r="CR498" s="623"/>
      <c r="CS498" s="623"/>
      <c r="CT498" s="623"/>
      <c r="CU498" s="623"/>
      <c r="CV498" s="623"/>
      <c r="CW498" s="623"/>
      <c r="CX498" s="623"/>
      <c r="CY498" s="623"/>
      <c r="CZ498" s="623"/>
      <c r="DA498" s="623"/>
      <c r="DB498" s="623"/>
      <c r="DC498" s="623"/>
      <c r="DD498" s="623"/>
      <c r="DE498" s="623"/>
      <c r="DF498" s="623"/>
      <c r="DG498" s="623"/>
      <c r="DH498" s="623"/>
      <c r="DI498" s="623"/>
      <c r="DJ498" s="623"/>
      <c r="DK498" s="623"/>
      <c r="DL498" s="698"/>
      <c r="DM498" s="623"/>
      <c r="DN498" s="697"/>
      <c r="DO498" s="623"/>
      <c r="DP498" s="623"/>
      <c r="DQ498" s="623"/>
      <c r="DR498" s="623"/>
      <c r="DS498" s="623"/>
      <c r="DT498" s="623"/>
      <c r="DU498" s="623"/>
      <c r="DV498" s="623"/>
      <c r="DW498" s="623"/>
      <c r="DX498" s="623"/>
      <c r="DY498" s="623"/>
      <c r="DZ498" s="623"/>
      <c r="EA498" s="623"/>
      <c r="EB498" s="623"/>
      <c r="EC498" s="623"/>
      <c r="ED498" s="623"/>
      <c r="EE498" s="623"/>
      <c r="EF498" s="623"/>
      <c r="EG498" s="623"/>
      <c r="EH498" s="623"/>
      <c r="EI498" s="623"/>
      <c r="EJ498" s="623"/>
      <c r="EK498" s="623"/>
      <c r="EL498" s="623"/>
      <c r="EM498" s="623"/>
      <c r="EN498" s="623"/>
      <c r="EO498" s="623"/>
      <c r="EP498" s="623"/>
      <c r="EQ498" s="623"/>
      <c r="ER498" s="623"/>
      <c r="ES498" s="623"/>
      <c r="ET498" s="623"/>
      <c r="EU498" s="623"/>
      <c r="EV498" s="623"/>
      <c r="EW498" s="623"/>
      <c r="EX498" s="623"/>
      <c r="EY498" s="698"/>
    </row>
    <row r="499">
      <c r="A499" s="699"/>
      <c r="B499" s="700"/>
      <c r="C499" s="700"/>
      <c r="D499" s="700"/>
      <c r="E499" s="700"/>
      <c r="F499" s="700"/>
      <c r="G499" s="700"/>
      <c r="H499" s="700"/>
      <c r="I499" s="700"/>
      <c r="J499" s="700"/>
      <c r="K499" s="700"/>
      <c r="L499" s="700"/>
      <c r="M499" s="700"/>
      <c r="N499" s="700"/>
      <c r="O499" s="700"/>
      <c r="P499" s="700"/>
      <c r="Q499" s="700"/>
      <c r="R499" s="700"/>
      <c r="S499" s="701" t="s">
        <v>1060</v>
      </c>
      <c r="T499" s="702"/>
      <c r="U499" s="702"/>
      <c r="V499" s="702"/>
      <c r="W499" s="702"/>
      <c r="X499" s="702"/>
      <c r="Y499" s="702"/>
      <c r="Z499" s="702"/>
      <c r="AA499" s="700"/>
      <c r="AB499" s="700"/>
      <c r="AC499" s="701" t="s">
        <v>1061</v>
      </c>
      <c r="AD499" s="702"/>
      <c r="AE499" s="702"/>
      <c r="AF499" s="702"/>
      <c r="AG499" s="702"/>
      <c r="AH499" s="702"/>
      <c r="AI499" s="702"/>
      <c r="AJ499" s="700"/>
      <c r="AK499" s="700"/>
      <c r="AL499" s="703"/>
      <c r="AM499" s="623"/>
      <c r="AN499" s="699"/>
      <c r="AO499" s="700"/>
      <c r="AP499" s="700"/>
      <c r="AQ499" s="700"/>
      <c r="AR499" s="700"/>
      <c r="AS499" s="700"/>
      <c r="AT499" s="700"/>
      <c r="AU499" s="700"/>
      <c r="AV499" s="700"/>
      <c r="AW499" s="700"/>
      <c r="AX499" s="700"/>
      <c r="AY499" s="700"/>
      <c r="AZ499" s="700"/>
      <c r="BA499" s="700"/>
      <c r="BB499" s="700"/>
      <c r="BC499" s="700"/>
      <c r="BD499" s="700"/>
      <c r="BE499" s="700"/>
      <c r="BF499" s="701" t="s">
        <v>1060</v>
      </c>
      <c r="BG499" s="702"/>
      <c r="BH499" s="702"/>
      <c r="BI499" s="702"/>
      <c r="BJ499" s="702"/>
      <c r="BK499" s="702"/>
      <c r="BL499" s="702"/>
      <c r="BM499" s="702"/>
      <c r="BN499" s="700"/>
      <c r="BO499" s="700"/>
      <c r="BP499" s="701" t="s">
        <v>1061</v>
      </c>
      <c r="BQ499" s="702"/>
      <c r="BR499" s="702"/>
      <c r="BS499" s="702"/>
      <c r="BT499" s="702"/>
      <c r="BU499" s="702"/>
      <c r="BV499" s="702"/>
      <c r="BW499" s="700"/>
      <c r="BX499" s="700"/>
      <c r="BY499" s="703"/>
      <c r="BZ499" s="623"/>
      <c r="CA499" s="699"/>
      <c r="CB499" s="700"/>
      <c r="CC499" s="700"/>
      <c r="CD499" s="700"/>
      <c r="CE499" s="700"/>
      <c r="CF499" s="700"/>
      <c r="CG499" s="700"/>
      <c r="CH499" s="700"/>
      <c r="CI499" s="700"/>
      <c r="CJ499" s="700"/>
      <c r="CK499" s="700"/>
      <c r="CL499" s="700"/>
      <c r="CM499" s="700"/>
      <c r="CN499" s="700"/>
      <c r="CO499" s="700"/>
      <c r="CP499" s="700"/>
      <c r="CQ499" s="700"/>
      <c r="CR499" s="700"/>
      <c r="CS499" s="701" t="s">
        <v>1060</v>
      </c>
      <c r="CT499" s="702"/>
      <c r="CU499" s="702"/>
      <c r="CV499" s="702"/>
      <c r="CW499" s="702"/>
      <c r="CX499" s="702"/>
      <c r="CY499" s="702"/>
      <c r="CZ499" s="702"/>
      <c r="DA499" s="700"/>
      <c r="DB499" s="700"/>
      <c r="DC499" s="701" t="s">
        <v>1061</v>
      </c>
      <c r="DD499" s="702"/>
      <c r="DE499" s="702"/>
      <c r="DF499" s="702"/>
      <c r="DG499" s="702"/>
      <c r="DH499" s="702"/>
      <c r="DI499" s="702"/>
      <c r="DJ499" s="700"/>
      <c r="DK499" s="700"/>
      <c r="DL499" s="703"/>
      <c r="DM499" s="623"/>
      <c r="DN499" s="699"/>
      <c r="DO499" s="700"/>
      <c r="DP499" s="700"/>
      <c r="DQ499" s="700"/>
      <c r="DR499" s="700"/>
      <c r="DS499" s="700"/>
      <c r="DT499" s="700"/>
      <c r="DU499" s="700"/>
      <c r="DV499" s="700"/>
      <c r="DW499" s="700"/>
      <c r="DX499" s="700"/>
      <c r="DY499" s="700"/>
      <c r="DZ499" s="700"/>
      <c r="EA499" s="700"/>
      <c r="EB499" s="700"/>
      <c r="EC499" s="700"/>
      <c r="ED499" s="700"/>
      <c r="EE499" s="700"/>
      <c r="EF499" s="701" t="s">
        <v>1060</v>
      </c>
      <c r="EG499" s="702"/>
      <c r="EH499" s="702"/>
      <c r="EI499" s="702"/>
      <c r="EJ499" s="702"/>
      <c r="EK499" s="702"/>
      <c r="EL499" s="702"/>
      <c r="EM499" s="702"/>
      <c r="EN499" s="700"/>
      <c r="EO499" s="700"/>
      <c r="EP499" s="701" t="s">
        <v>1061</v>
      </c>
      <c r="EQ499" s="702"/>
      <c r="ER499" s="702"/>
      <c r="ES499" s="702"/>
      <c r="ET499" s="702"/>
      <c r="EU499" s="702"/>
      <c r="EV499" s="702"/>
      <c r="EW499" s="700"/>
      <c r="EX499" s="700"/>
      <c r="EY499" s="703"/>
    </row>
  </sheetData>
  <mergeCells count="2921">
    <mergeCell ref="L115:O115"/>
    <mergeCell ref="P115:S115"/>
    <mergeCell ref="X115:X116"/>
    <mergeCell ref="Y115:Y116"/>
    <mergeCell ref="D115:G115"/>
    <mergeCell ref="H115:K115"/>
    <mergeCell ref="B116:C116"/>
    <mergeCell ref="B117:B125"/>
    <mergeCell ref="B129:H129"/>
    <mergeCell ref="J129:P129"/>
    <mergeCell ref="R129:V129"/>
    <mergeCell ref="K132:P132"/>
    <mergeCell ref="AP132:AP134"/>
    <mergeCell ref="AQ132:AQ134"/>
    <mergeCell ref="AR132:AS143"/>
    <mergeCell ref="AT132:AU143"/>
    <mergeCell ref="AP135:AP137"/>
    <mergeCell ref="AQ135:AQ137"/>
    <mergeCell ref="AP141:AP143"/>
    <mergeCell ref="AQ141:AQ143"/>
    <mergeCell ref="K133:P133"/>
    <mergeCell ref="K134:P134"/>
    <mergeCell ref="B135:B137"/>
    <mergeCell ref="C135:C137"/>
    <mergeCell ref="B132:B134"/>
    <mergeCell ref="B138:B140"/>
    <mergeCell ref="B141:B143"/>
    <mergeCell ref="C138:C140"/>
    <mergeCell ref="D138:D140"/>
    <mergeCell ref="H165:K165"/>
    <mergeCell ref="L165:O165"/>
    <mergeCell ref="P165:S165"/>
    <mergeCell ref="T165:W165"/>
    <mergeCell ref="X165:X166"/>
    <mergeCell ref="Y165:Y166"/>
    <mergeCell ref="Z165:AC165"/>
    <mergeCell ref="B166:C166"/>
    <mergeCell ref="AD165:AG165"/>
    <mergeCell ref="AH165:AI165"/>
    <mergeCell ref="BC165:BF165"/>
    <mergeCell ref="BG165:BJ165"/>
    <mergeCell ref="BK165:BK166"/>
    <mergeCell ref="BL165:BL166"/>
    <mergeCell ref="BM165:BP165"/>
    <mergeCell ref="AO166:AP166"/>
    <mergeCell ref="BQ165:BT165"/>
    <mergeCell ref="BU165:BV165"/>
    <mergeCell ref="BW165:BX165"/>
    <mergeCell ref="CB165:CC165"/>
    <mergeCell ref="CD165:CG165"/>
    <mergeCell ref="CH165:CK165"/>
    <mergeCell ref="CL165:CO165"/>
    <mergeCell ref="CB166:CC166"/>
    <mergeCell ref="EK165:EK166"/>
    <mergeCell ref="EL165:EL166"/>
    <mergeCell ref="EM165:EP165"/>
    <mergeCell ref="EQ165:ET165"/>
    <mergeCell ref="EU165:EV165"/>
    <mergeCell ref="EW165:EX165"/>
    <mergeCell ref="DJ165:DK165"/>
    <mergeCell ref="DO165:DP165"/>
    <mergeCell ref="DQ165:DT165"/>
    <mergeCell ref="DU165:DX165"/>
    <mergeCell ref="DY165:EB165"/>
    <mergeCell ref="EC165:EF165"/>
    <mergeCell ref="EG165:EJ165"/>
    <mergeCell ref="DO166:DP166"/>
    <mergeCell ref="DO167:DO175"/>
    <mergeCell ref="CP165:CS165"/>
    <mergeCell ref="CT165:CW165"/>
    <mergeCell ref="CX165:CX166"/>
    <mergeCell ref="CY165:CY166"/>
    <mergeCell ref="CZ165:DC165"/>
    <mergeCell ref="DD165:DG165"/>
    <mergeCell ref="DH165:DI165"/>
    <mergeCell ref="DO179:DU179"/>
    <mergeCell ref="DW179:EC179"/>
    <mergeCell ref="EE179:EI179"/>
    <mergeCell ref="EJ179:EK179"/>
    <mergeCell ref="EO179:EP179"/>
    <mergeCell ref="AW179:BC179"/>
    <mergeCell ref="BE179:BI179"/>
    <mergeCell ref="CB179:CH179"/>
    <mergeCell ref="CJ179:CP179"/>
    <mergeCell ref="CR179:CV179"/>
    <mergeCell ref="CW179:CX179"/>
    <mergeCell ref="DB179:DC179"/>
    <mergeCell ref="AO165:AP165"/>
    <mergeCell ref="AQ165:AT165"/>
    <mergeCell ref="AU165:AX165"/>
    <mergeCell ref="AY165:BB165"/>
    <mergeCell ref="AO167:AO175"/>
    <mergeCell ref="CB167:CB175"/>
    <mergeCell ref="AO179:AU179"/>
    <mergeCell ref="DO180:DO181"/>
    <mergeCell ref="DP180:DS180"/>
    <mergeCell ref="DX180:EC180"/>
    <mergeCell ref="DP181:DQ181"/>
    <mergeCell ref="DR181:DS181"/>
    <mergeCell ref="DT181:DU181"/>
    <mergeCell ref="DX181:EC181"/>
    <mergeCell ref="DX182:EC182"/>
    <mergeCell ref="AR181:AS181"/>
    <mergeCell ref="AT181:AU181"/>
    <mergeCell ref="AX181:BC181"/>
    <mergeCell ref="BE181:BW181"/>
    <mergeCell ref="CE181:CF181"/>
    <mergeCell ref="CG181:CH181"/>
    <mergeCell ref="CK182:CP182"/>
    <mergeCell ref="CK181:CP181"/>
    <mergeCell ref="CR181:DJ181"/>
    <mergeCell ref="EE181:EW181"/>
    <mergeCell ref="CB180:CB181"/>
    <mergeCell ref="CC180:CC181"/>
    <mergeCell ref="CD180:CD181"/>
    <mergeCell ref="CE180:CH180"/>
    <mergeCell ref="CK180:CP180"/>
    <mergeCell ref="DM180:DM181"/>
    <mergeCell ref="DN180:DN181"/>
    <mergeCell ref="K183:P183"/>
    <mergeCell ref="K184:P184"/>
    <mergeCell ref="AO182:AO184"/>
    <mergeCell ref="AO185:AO187"/>
    <mergeCell ref="AP185:AP187"/>
    <mergeCell ref="AQ185:AQ187"/>
    <mergeCell ref="K186:P186"/>
    <mergeCell ref="K187:P187"/>
    <mergeCell ref="AP182:AP184"/>
    <mergeCell ref="AO188:AO190"/>
    <mergeCell ref="AP188:AP190"/>
    <mergeCell ref="K188:P188"/>
    <mergeCell ref="K189:P189"/>
    <mergeCell ref="J179:P179"/>
    <mergeCell ref="K180:P180"/>
    <mergeCell ref="K182:P182"/>
    <mergeCell ref="R182:AJ192"/>
    <mergeCell ref="AQ182:AQ184"/>
    <mergeCell ref="K185:P185"/>
    <mergeCell ref="AQ188:AQ190"/>
    <mergeCell ref="AX183:BC183"/>
    <mergeCell ref="AX184:BC184"/>
    <mergeCell ref="AX186:BC186"/>
    <mergeCell ref="AX187:BC187"/>
    <mergeCell ref="CC182:CC184"/>
    <mergeCell ref="CB188:CB190"/>
    <mergeCell ref="CC188:CC190"/>
    <mergeCell ref="AX188:BC188"/>
    <mergeCell ref="AX189:BC189"/>
    <mergeCell ref="AR182:AS193"/>
    <mergeCell ref="AT182:AU193"/>
    <mergeCell ref="BE182:BW192"/>
    <mergeCell ref="CD182:CD184"/>
    <mergeCell ref="CE182:CF193"/>
    <mergeCell ref="AX185:BC185"/>
    <mergeCell ref="CD188:CD190"/>
    <mergeCell ref="DX188:EC188"/>
    <mergeCell ref="DX189:EC189"/>
    <mergeCell ref="DT182:DU193"/>
    <mergeCell ref="EE182:EW192"/>
    <mergeCell ref="DX183:EC183"/>
    <mergeCell ref="DX184:EC184"/>
    <mergeCell ref="DX185:EC185"/>
    <mergeCell ref="DX186:EC186"/>
    <mergeCell ref="DX187:EC187"/>
    <mergeCell ref="DX192:EC192"/>
    <mergeCell ref="DO206:EX206"/>
    <mergeCell ref="DQ207:EX207"/>
    <mergeCell ref="DQ208:EX208"/>
    <mergeCell ref="DQ209:EX209"/>
    <mergeCell ref="DQ210:EX210"/>
    <mergeCell ref="DQ211:EX211"/>
    <mergeCell ref="DQ212:EX212"/>
    <mergeCell ref="DX190:EC190"/>
    <mergeCell ref="DX191:EC191"/>
    <mergeCell ref="ED199:EK199"/>
    <mergeCell ref="EN199:ET199"/>
    <mergeCell ref="DO202:EX202"/>
    <mergeCell ref="DO203:EX203"/>
    <mergeCell ref="DO204:EX204"/>
    <mergeCell ref="DN182:DN184"/>
    <mergeCell ref="DM188:DM190"/>
    <mergeCell ref="DN188:DN190"/>
    <mergeCell ref="CG182:CH193"/>
    <mergeCell ref="CR182:DJ192"/>
    <mergeCell ref="DO182:DO184"/>
    <mergeCell ref="DP182:DQ193"/>
    <mergeCell ref="DR182:DS193"/>
    <mergeCell ref="DO188:DO190"/>
    <mergeCell ref="DO191:DO193"/>
    <mergeCell ref="CK185:CP185"/>
    <mergeCell ref="CK192:CP192"/>
    <mergeCell ref="CA197:CP197"/>
    <mergeCell ref="CS199:CZ199"/>
    <mergeCell ref="DC199:DI199"/>
    <mergeCell ref="CB202:DK202"/>
    <mergeCell ref="CB203:DK203"/>
    <mergeCell ref="CD209:DK209"/>
    <mergeCell ref="CD210:DK210"/>
    <mergeCell ref="DO210:DP210"/>
    <mergeCell ref="CD211:DK211"/>
    <mergeCell ref="DO211:DP211"/>
    <mergeCell ref="CD212:DK212"/>
    <mergeCell ref="DO212:DP212"/>
    <mergeCell ref="CB204:DK204"/>
    <mergeCell ref="CB206:DK206"/>
    <mergeCell ref="CD207:DK207"/>
    <mergeCell ref="DO207:DP207"/>
    <mergeCell ref="CD208:DK208"/>
    <mergeCell ref="DO208:DP208"/>
    <mergeCell ref="DO209:DP209"/>
    <mergeCell ref="CK183:CP183"/>
    <mergeCell ref="CK184:CP184"/>
    <mergeCell ref="DM182:DM184"/>
    <mergeCell ref="DM185:DM187"/>
    <mergeCell ref="DN185:DN187"/>
    <mergeCell ref="DO185:DO187"/>
    <mergeCell ref="CK186:CP186"/>
    <mergeCell ref="CK187:CP187"/>
    <mergeCell ref="CK188:CP188"/>
    <mergeCell ref="CK189:CP189"/>
    <mergeCell ref="CK190:CP190"/>
    <mergeCell ref="CK191:CP191"/>
    <mergeCell ref="DM191:DM193"/>
    <mergeCell ref="DN191:DN193"/>
    <mergeCell ref="DP235:DP237"/>
    <mergeCell ref="DO238:DO240"/>
    <mergeCell ref="DP238:DP240"/>
    <mergeCell ref="DQ238:DQ240"/>
    <mergeCell ref="DX238:EC238"/>
    <mergeCell ref="DX239:EC239"/>
    <mergeCell ref="DX240:EC240"/>
    <mergeCell ref="DR230:DU230"/>
    <mergeCell ref="DR231:DS231"/>
    <mergeCell ref="DT231:DU231"/>
    <mergeCell ref="DQ235:DQ237"/>
    <mergeCell ref="DX235:EC235"/>
    <mergeCell ref="DX236:EC236"/>
    <mergeCell ref="DX237:EC237"/>
    <mergeCell ref="DD215:DG215"/>
    <mergeCell ref="DO216:DP216"/>
    <mergeCell ref="DO217:DO225"/>
    <mergeCell ref="DO229:DU229"/>
    <mergeCell ref="DW229:EC229"/>
    <mergeCell ref="EE229:EI229"/>
    <mergeCell ref="EJ229:EK229"/>
    <mergeCell ref="EO229:EP229"/>
    <mergeCell ref="CL215:CO215"/>
    <mergeCell ref="CP215:CS215"/>
    <mergeCell ref="CT215:CW215"/>
    <mergeCell ref="CX215:CX216"/>
    <mergeCell ref="CY215:CY216"/>
    <mergeCell ref="CZ215:DC215"/>
    <mergeCell ref="CB216:CC216"/>
    <mergeCell ref="CJ229:CP229"/>
    <mergeCell ref="CK230:CP230"/>
    <mergeCell ref="CK232:CP232"/>
    <mergeCell ref="CK236:CP236"/>
    <mergeCell ref="CK237:CP237"/>
    <mergeCell ref="CK238:CP238"/>
    <mergeCell ref="CK239:CP239"/>
    <mergeCell ref="CK240:CP240"/>
    <mergeCell ref="CB217:CB225"/>
    <mergeCell ref="CB229:CH229"/>
    <mergeCell ref="CR229:CV229"/>
    <mergeCell ref="CW229:CX229"/>
    <mergeCell ref="DB229:DC229"/>
    <mergeCell ref="CB230:CB231"/>
    <mergeCell ref="CE230:CH230"/>
    <mergeCell ref="CK231:CP231"/>
    <mergeCell ref="CE231:CF231"/>
    <mergeCell ref="CG231:CH231"/>
    <mergeCell ref="CB238:CB240"/>
    <mergeCell ref="CC238:CC240"/>
    <mergeCell ref="CD238:CD240"/>
    <mergeCell ref="DX231:EC231"/>
    <mergeCell ref="EE231:EW231"/>
    <mergeCell ref="DX232:EC232"/>
    <mergeCell ref="CC230:CC231"/>
    <mergeCell ref="CD230:CD231"/>
    <mergeCell ref="DO230:DO231"/>
    <mergeCell ref="DP230:DP231"/>
    <mergeCell ref="DQ230:DQ231"/>
    <mergeCell ref="DX230:EC230"/>
    <mergeCell ref="CR231:DJ231"/>
    <mergeCell ref="D135:D137"/>
    <mergeCell ref="K135:P135"/>
    <mergeCell ref="K136:P136"/>
    <mergeCell ref="K137:P137"/>
    <mergeCell ref="K139:P139"/>
    <mergeCell ref="K140:P140"/>
    <mergeCell ref="AO135:AO137"/>
    <mergeCell ref="AO141:AO143"/>
    <mergeCell ref="AN147:BC147"/>
    <mergeCell ref="C132:C134"/>
    <mergeCell ref="D132:D134"/>
    <mergeCell ref="E132:F143"/>
    <mergeCell ref="G132:H143"/>
    <mergeCell ref="R132:AJ142"/>
    <mergeCell ref="AO132:AO134"/>
    <mergeCell ref="K141:P141"/>
    <mergeCell ref="K142:P142"/>
    <mergeCell ref="C141:C143"/>
    <mergeCell ref="D141:D143"/>
    <mergeCell ref="A147:P147"/>
    <mergeCell ref="S149:Z149"/>
    <mergeCell ref="AC149:AI149"/>
    <mergeCell ref="B152:AK152"/>
    <mergeCell ref="B153:AK153"/>
    <mergeCell ref="D160:AK160"/>
    <mergeCell ref="AO160:AP160"/>
    <mergeCell ref="D161:AK161"/>
    <mergeCell ref="AO161:AP161"/>
    <mergeCell ref="D162:AK162"/>
    <mergeCell ref="AO162:AP162"/>
    <mergeCell ref="AJ165:AK165"/>
    <mergeCell ref="AX180:BC180"/>
    <mergeCell ref="AX182:BC182"/>
    <mergeCell ref="BJ179:BK179"/>
    <mergeCell ref="BO179:BP179"/>
    <mergeCell ref="AO180:AO181"/>
    <mergeCell ref="AP180:AP181"/>
    <mergeCell ref="AQ180:AQ181"/>
    <mergeCell ref="AR180:AU180"/>
    <mergeCell ref="R181:AJ181"/>
    <mergeCell ref="AQ209:BX209"/>
    <mergeCell ref="AQ210:BX210"/>
    <mergeCell ref="CB210:CC210"/>
    <mergeCell ref="AQ211:BX211"/>
    <mergeCell ref="CB211:CC211"/>
    <mergeCell ref="AQ212:BX212"/>
    <mergeCell ref="CB212:CC212"/>
    <mergeCell ref="AO204:BX204"/>
    <mergeCell ref="AO206:BX206"/>
    <mergeCell ref="AQ207:BX207"/>
    <mergeCell ref="CB207:CC207"/>
    <mergeCell ref="AQ208:BX208"/>
    <mergeCell ref="CB208:CC208"/>
    <mergeCell ref="CB209:CC209"/>
    <mergeCell ref="B158:C158"/>
    <mergeCell ref="B159:C159"/>
    <mergeCell ref="B160:C160"/>
    <mergeCell ref="B161:C161"/>
    <mergeCell ref="B162:C162"/>
    <mergeCell ref="B165:C165"/>
    <mergeCell ref="D165:G165"/>
    <mergeCell ref="E181:F181"/>
    <mergeCell ref="G181:H181"/>
    <mergeCell ref="E182:F193"/>
    <mergeCell ref="G182:H193"/>
    <mergeCell ref="B167:B175"/>
    <mergeCell ref="B179:H179"/>
    <mergeCell ref="R179:V179"/>
    <mergeCell ref="W179:X179"/>
    <mergeCell ref="AB179:AC179"/>
    <mergeCell ref="B180:B181"/>
    <mergeCell ref="E180:H180"/>
    <mergeCell ref="K181:P181"/>
    <mergeCell ref="CB182:CB184"/>
    <mergeCell ref="CB185:CB187"/>
    <mergeCell ref="CB191:CB193"/>
    <mergeCell ref="CC191:CC193"/>
    <mergeCell ref="CD191:CD193"/>
    <mergeCell ref="CC185:CC187"/>
    <mergeCell ref="CD185:CD187"/>
    <mergeCell ref="AX190:BC190"/>
    <mergeCell ref="AX191:BC191"/>
    <mergeCell ref="AX192:BC192"/>
    <mergeCell ref="C180:C181"/>
    <mergeCell ref="D180:D181"/>
    <mergeCell ref="B182:B184"/>
    <mergeCell ref="C182:C184"/>
    <mergeCell ref="D182:D184"/>
    <mergeCell ref="C185:C187"/>
    <mergeCell ref="D185:D187"/>
    <mergeCell ref="AN197:BC197"/>
    <mergeCell ref="S199:Z199"/>
    <mergeCell ref="AC199:AI199"/>
    <mergeCell ref="BF199:BM199"/>
    <mergeCell ref="BP199:BV199"/>
    <mergeCell ref="AO202:BX202"/>
    <mergeCell ref="AO203:BX203"/>
    <mergeCell ref="BK215:BK216"/>
    <mergeCell ref="BL215:BL216"/>
    <mergeCell ref="T215:W215"/>
    <mergeCell ref="Z215:AC215"/>
    <mergeCell ref="AQ215:AT215"/>
    <mergeCell ref="AU215:AX215"/>
    <mergeCell ref="AY215:BB215"/>
    <mergeCell ref="BC215:BF215"/>
    <mergeCell ref="BG215:BJ215"/>
    <mergeCell ref="AO216:AP216"/>
    <mergeCell ref="BM215:BP215"/>
    <mergeCell ref="BQ215:BT215"/>
    <mergeCell ref="BU215:BV215"/>
    <mergeCell ref="BW215:BX215"/>
    <mergeCell ref="CB215:CC215"/>
    <mergeCell ref="CD215:CG215"/>
    <mergeCell ref="CH215:CK215"/>
    <mergeCell ref="EG215:EJ215"/>
    <mergeCell ref="EK215:EK216"/>
    <mergeCell ref="EL215:EL216"/>
    <mergeCell ref="EM215:EP215"/>
    <mergeCell ref="EQ215:ET215"/>
    <mergeCell ref="EU215:EV215"/>
    <mergeCell ref="EW215:EX215"/>
    <mergeCell ref="DH215:DI215"/>
    <mergeCell ref="DJ215:DK215"/>
    <mergeCell ref="DO215:DP215"/>
    <mergeCell ref="DQ215:DT215"/>
    <mergeCell ref="DU215:DX215"/>
    <mergeCell ref="DY215:EB215"/>
    <mergeCell ref="EC215:EF215"/>
    <mergeCell ref="B215:C215"/>
    <mergeCell ref="B216:C216"/>
    <mergeCell ref="B211:C211"/>
    <mergeCell ref="D211:AK211"/>
    <mergeCell ref="B212:C212"/>
    <mergeCell ref="D212:AK212"/>
    <mergeCell ref="D215:G215"/>
    <mergeCell ref="H215:K215"/>
    <mergeCell ref="AJ215:AK215"/>
    <mergeCell ref="B185:B187"/>
    <mergeCell ref="B188:B190"/>
    <mergeCell ref="C188:C190"/>
    <mergeCell ref="D188:D190"/>
    <mergeCell ref="K190:P190"/>
    <mergeCell ref="K191:P191"/>
    <mergeCell ref="A197:P197"/>
    <mergeCell ref="B191:B193"/>
    <mergeCell ref="C191:C193"/>
    <mergeCell ref="D191:D193"/>
    <mergeCell ref="AO191:AO193"/>
    <mergeCell ref="AP191:AP193"/>
    <mergeCell ref="AQ191:AQ193"/>
    <mergeCell ref="K192:P192"/>
    <mergeCell ref="B202:AK202"/>
    <mergeCell ref="B203:AK203"/>
    <mergeCell ref="B204:AK204"/>
    <mergeCell ref="B206:AK206"/>
    <mergeCell ref="B207:C207"/>
    <mergeCell ref="D207:AK207"/>
    <mergeCell ref="AO207:AP207"/>
    <mergeCell ref="B208:C208"/>
    <mergeCell ref="D208:AK208"/>
    <mergeCell ref="AO208:AP208"/>
    <mergeCell ref="B209:C209"/>
    <mergeCell ref="D209:AK209"/>
    <mergeCell ref="B210:C210"/>
    <mergeCell ref="D210:AK210"/>
    <mergeCell ref="AD215:AG215"/>
    <mergeCell ref="AH215:AI215"/>
    <mergeCell ref="R229:V229"/>
    <mergeCell ref="W229:X229"/>
    <mergeCell ref="AB229:AC229"/>
    <mergeCell ref="AO229:AU229"/>
    <mergeCell ref="AW229:BC229"/>
    <mergeCell ref="BE229:BI229"/>
    <mergeCell ref="BJ229:BK229"/>
    <mergeCell ref="BO229:BP229"/>
    <mergeCell ref="AO209:AP209"/>
    <mergeCell ref="AO210:AP210"/>
    <mergeCell ref="AO211:AP211"/>
    <mergeCell ref="AO212:AP212"/>
    <mergeCell ref="AO215:AP215"/>
    <mergeCell ref="AO217:AO225"/>
    <mergeCell ref="AO230:AO231"/>
    <mergeCell ref="C230:C231"/>
    <mergeCell ref="D230:D231"/>
    <mergeCell ref="E230:H230"/>
    <mergeCell ref="K230:P230"/>
    <mergeCell ref="E231:F231"/>
    <mergeCell ref="G231:H231"/>
    <mergeCell ref="K231:P231"/>
    <mergeCell ref="K232:P232"/>
    <mergeCell ref="D238:D240"/>
    <mergeCell ref="K238:P238"/>
    <mergeCell ref="K239:P239"/>
    <mergeCell ref="K240:P240"/>
    <mergeCell ref="B241:B243"/>
    <mergeCell ref="C241:C243"/>
    <mergeCell ref="D241:D243"/>
    <mergeCell ref="K241:P241"/>
    <mergeCell ref="K242:P242"/>
    <mergeCell ref="B230:B231"/>
    <mergeCell ref="B232:B234"/>
    <mergeCell ref="C232:C234"/>
    <mergeCell ref="D232:D234"/>
    <mergeCell ref="E232:F243"/>
    <mergeCell ref="G232:H243"/>
    <mergeCell ref="R232:AJ242"/>
    <mergeCell ref="AO235:AO237"/>
    <mergeCell ref="AO241:AO243"/>
    <mergeCell ref="AO232:AO234"/>
    <mergeCell ref="AP232:AP234"/>
    <mergeCell ref="AQ232:AQ234"/>
    <mergeCell ref="AR232:AS243"/>
    <mergeCell ref="AT232:AU243"/>
    <mergeCell ref="AP235:AP237"/>
    <mergeCell ref="AQ238:AQ240"/>
    <mergeCell ref="DP241:DP243"/>
    <mergeCell ref="DQ241:DQ243"/>
    <mergeCell ref="DX241:EC241"/>
    <mergeCell ref="DX242:EC242"/>
    <mergeCell ref="CK241:CP241"/>
    <mergeCell ref="CK242:CP242"/>
    <mergeCell ref="AP241:AP243"/>
    <mergeCell ref="AQ241:AQ243"/>
    <mergeCell ref="CB241:CB243"/>
    <mergeCell ref="CC241:CC243"/>
    <mergeCell ref="CD241:CD243"/>
    <mergeCell ref="DO241:DO243"/>
    <mergeCell ref="AX242:BC242"/>
    <mergeCell ref="L215:O215"/>
    <mergeCell ref="P215:S215"/>
    <mergeCell ref="X215:X216"/>
    <mergeCell ref="Y215:Y216"/>
    <mergeCell ref="B217:B225"/>
    <mergeCell ref="B229:H229"/>
    <mergeCell ref="J229:P229"/>
    <mergeCell ref="K233:P233"/>
    <mergeCell ref="K234:P234"/>
    <mergeCell ref="B235:B237"/>
    <mergeCell ref="C235:C237"/>
    <mergeCell ref="D235:D237"/>
    <mergeCell ref="K235:P235"/>
    <mergeCell ref="K236:P236"/>
    <mergeCell ref="K237:P237"/>
    <mergeCell ref="AQ235:AQ237"/>
    <mergeCell ref="AX236:BC236"/>
    <mergeCell ref="AX237:BC237"/>
    <mergeCell ref="AX238:BC238"/>
    <mergeCell ref="AX239:BC239"/>
    <mergeCell ref="AX240:BC240"/>
    <mergeCell ref="AX241:BC241"/>
    <mergeCell ref="B238:B240"/>
    <mergeCell ref="C238:C240"/>
    <mergeCell ref="AO238:AO240"/>
    <mergeCell ref="AP238:AP240"/>
    <mergeCell ref="CK233:CP233"/>
    <mergeCell ref="CK234:CP234"/>
    <mergeCell ref="CE232:CF243"/>
    <mergeCell ref="CG232:CH243"/>
    <mergeCell ref="CR232:DJ242"/>
    <mergeCell ref="DP232:DP234"/>
    <mergeCell ref="DQ232:DQ234"/>
    <mergeCell ref="DR232:DS243"/>
    <mergeCell ref="CK235:CP235"/>
    <mergeCell ref="DO232:DO234"/>
    <mergeCell ref="DO235:DO237"/>
    <mergeCell ref="DT232:DU243"/>
    <mergeCell ref="EE232:EW242"/>
    <mergeCell ref="DX233:EC233"/>
    <mergeCell ref="DX234:EC234"/>
    <mergeCell ref="DN247:EC247"/>
    <mergeCell ref="EF249:EM249"/>
    <mergeCell ref="EP249:EV249"/>
    <mergeCell ref="AP230:AP231"/>
    <mergeCell ref="AQ230:AQ231"/>
    <mergeCell ref="AR230:AU230"/>
    <mergeCell ref="AX230:BC230"/>
    <mergeCell ref="R231:AJ231"/>
    <mergeCell ref="AR231:AS231"/>
    <mergeCell ref="AT231:AU231"/>
    <mergeCell ref="CB232:CB234"/>
    <mergeCell ref="CB235:CB237"/>
    <mergeCell ref="CC235:CC237"/>
    <mergeCell ref="CD235:CD237"/>
    <mergeCell ref="CA247:CP247"/>
    <mergeCell ref="CS249:CZ249"/>
    <mergeCell ref="DC249:DI249"/>
    <mergeCell ref="CB252:DK252"/>
    <mergeCell ref="CB253:DK253"/>
    <mergeCell ref="CB254:DK254"/>
    <mergeCell ref="AX231:BC231"/>
    <mergeCell ref="BE231:BW231"/>
    <mergeCell ref="AX232:BC232"/>
    <mergeCell ref="BE232:BW242"/>
    <mergeCell ref="CC232:CC234"/>
    <mergeCell ref="CD232:CD234"/>
    <mergeCell ref="AX235:BC235"/>
    <mergeCell ref="AX233:BC233"/>
    <mergeCell ref="AX234:BC234"/>
    <mergeCell ref="A247:P247"/>
    <mergeCell ref="AN247:BC247"/>
    <mergeCell ref="AC249:AI249"/>
    <mergeCell ref="BF249:BM249"/>
    <mergeCell ref="BP249:BV249"/>
    <mergeCell ref="DO252:EX252"/>
    <mergeCell ref="DO253:EX253"/>
    <mergeCell ref="DO254:EX254"/>
    <mergeCell ref="S249:Z249"/>
    <mergeCell ref="B252:AK252"/>
    <mergeCell ref="AO252:BX252"/>
    <mergeCell ref="B253:AK253"/>
    <mergeCell ref="AO253:BX253"/>
    <mergeCell ref="B254:AK254"/>
    <mergeCell ref="AO254:BX254"/>
    <mergeCell ref="D261:AK261"/>
    <mergeCell ref="AO261:AP261"/>
    <mergeCell ref="AQ261:BX261"/>
    <mergeCell ref="CB261:CC261"/>
    <mergeCell ref="CD261:DK261"/>
    <mergeCell ref="DO261:DP261"/>
    <mergeCell ref="DQ261:EX261"/>
    <mergeCell ref="B261:C261"/>
    <mergeCell ref="B262:C262"/>
    <mergeCell ref="D262:AK262"/>
    <mergeCell ref="AO262:AP262"/>
    <mergeCell ref="AQ262:BX262"/>
    <mergeCell ref="CB262:CC262"/>
    <mergeCell ref="CD262:DK262"/>
    <mergeCell ref="CD257:DK257"/>
    <mergeCell ref="DO257:DP257"/>
    <mergeCell ref="CD258:DK258"/>
    <mergeCell ref="DO258:DP258"/>
    <mergeCell ref="DQ258:EX258"/>
    <mergeCell ref="B256:AK256"/>
    <mergeCell ref="AO256:BX256"/>
    <mergeCell ref="CB256:DK256"/>
    <mergeCell ref="DO256:EX256"/>
    <mergeCell ref="B257:C257"/>
    <mergeCell ref="D257:AK257"/>
    <mergeCell ref="AO257:AP257"/>
    <mergeCell ref="DQ257:EX257"/>
    <mergeCell ref="D259:AK259"/>
    <mergeCell ref="AO259:AP259"/>
    <mergeCell ref="AQ259:BX259"/>
    <mergeCell ref="CB259:CC259"/>
    <mergeCell ref="CD259:DK259"/>
    <mergeCell ref="DO259:DP259"/>
    <mergeCell ref="DQ259:EX259"/>
    <mergeCell ref="DO260:DP260"/>
    <mergeCell ref="DQ260:EX260"/>
    <mergeCell ref="B259:C259"/>
    <mergeCell ref="B260:C260"/>
    <mergeCell ref="D260:AK260"/>
    <mergeCell ref="AO260:AP260"/>
    <mergeCell ref="AQ260:BX260"/>
    <mergeCell ref="CB260:CC260"/>
    <mergeCell ref="CD260:DK260"/>
    <mergeCell ref="DO262:DP262"/>
    <mergeCell ref="DQ262:EX262"/>
    <mergeCell ref="AQ257:BX257"/>
    <mergeCell ref="CB257:CC257"/>
    <mergeCell ref="B258:C258"/>
    <mergeCell ref="D258:AK258"/>
    <mergeCell ref="AO258:AP258"/>
    <mergeCell ref="AQ258:BX258"/>
    <mergeCell ref="CB258:CC258"/>
    <mergeCell ref="DJ265:DK265"/>
    <mergeCell ref="DO265:DP265"/>
    <mergeCell ref="DQ265:DT265"/>
    <mergeCell ref="DU265:DX265"/>
    <mergeCell ref="DY265:EB265"/>
    <mergeCell ref="EC265:EF265"/>
    <mergeCell ref="EG265:EJ265"/>
    <mergeCell ref="BQ265:BT265"/>
    <mergeCell ref="BU265:BV265"/>
    <mergeCell ref="BW265:BX265"/>
    <mergeCell ref="CB265:CC265"/>
    <mergeCell ref="CD265:CG265"/>
    <mergeCell ref="CH265:CK265"/>
    <mergeCell ref="CL265:CO265"/>
    <mergeCell ref="E281:F281"/>
    <mergeCell ref="G281:H281"/>
    <mergeCell ref="B280:B281"/>
    <mergeCell ref="C280:C281"/>
    <mergeCell ref="D280:D281"/>
    <mergeCell ref="E280:H280"/>
    <mergeCell ref="K280:P280"/>
    <mergeCell ref="AO280:AO281"/>
    <mergeCell ref="AP280:AP281"/>
    <mergeCell ref="EK265:EK266"/>
    <mergeCell ref="EL265:EL266"/>
    <mergeCell ref="EM265:EP265"/>
    <mergeCell ref="EQ265:ET265"/>
    <mergeCell ref="EU265:EV265"/>
    <mergeCell ref="EW265:EX265"/>
    <mergeCell ref="B266:C266"/>
    <mergeCell ref="B267:B275"/>
    <mergeCell ref="AO266:AP266"/>
    <mergeCell ref="AO267:AO275"/>
    <mergeCell ref="AU265:AX265"/>
    <mergeCell ref="AY265:BB265"/>
    <mergeCell ref="BC265:BF265"/>
    <mergeCell ref="BG265:BJ265"/>
    <mergeCell ref="BK265:BK266"/>
    <mergeCell ref="BL265:BL266"/>
    <mergeCell ref="BM265:BP265"/>
    <mergeCell ref="CB266:CC266"/>
    <mergeCell ref="CB267:CB275"/>
    <mergeCell ref="DO266:DP266"/>
    <mergeCell ref="DO267:DO275"/>
    <mergeCell ref="CP265:CS265"/>
    <mergeCell ref="CT265:CW265"/>
    <mergeCell ref="CX265:CX266"/>
    <mergeCell ref="CY265:CY266"/>
    <mergeCell ref="CZ265:DC265"/>
    <mergeCell ref="DD265:DG265"/>
    <mergeCell ref="DH265:DI265"/>
    <mergeCell ref="DR280:DU280"/>
    <mergeCell ref="DR281:DS281"/>
    <mergeCell ref="DT281:DU281"/>
    <mergeCell ref="DO291:DO293"/>
    <mergeCell ref="DP291:DP293"/>
    <mergeCell ref="DQ291:DQ293"/>
    <mergeCell ref="DX280:EC280"/>
    <mergeCell ref="DX282:EC282"/>
    <mergeCell ref="DX289:EC289"/>
    <mergeCell ref="DX290:EC290"/>
    <mergeCell ref="DX291:EC291"/>
    <mergeCell ref="DX292:EC292"/>
    <mergeCell ref="CK290:CP290"/>
    <mergeCell ref="CK291:CP291"/>
    <mergeCell ref="CK292:CP292"/>
    <mergeCell ref="CK280:CP280"/>
    <mergeCell ref="DO280:DO281"/>
    <mergeCell ref="DP280:DP281"/>
    <mergeCell ref="DQ280:DQ281"/>
    <mergeCell ref="CK281:CP281"/>
    <mergeCell ref="CR281:DJ281"/>
    <mergeCell ref="CK282:CP282"/>
    <mergeCell ref="T265:W265"/>
    <mergeCell ref="Z265:AC265"/>
    <mergeCell ref="AD265:AG265"/>
    <mergeCell ref="AH265:AI265"/>
    <mergeCell ref="AJ265:AK265"/>
    <mergeCell ref="AO265:AP265"/>
    <mergeCell ref="AQ265:AT265"/>
    <mergeCell ref="B265:C265"/>
    <mergeCell ref="D265:G265"/>
    <mergeCell ref="H265:K265"/>
    <mergeCell ref="L265:O265"/>
    <mergeCell ref="P265:S265"/>
    <mergeCell ref="X265:X266"/>
    <mergeCell ref="Y265:Y266"/>
    <mergeCell ref="DB279:DC279"/>
    <mergeCell ref="DO279:DU279"/>
    <mergeCell ref="DW279:EC279"/>
    <mergeCell ref="EE279:EI279"/>
    <mergeCell ref="EJ279:EK279"/>
    <mergeCell ref="EO279:EP279"/>
    <mergeCell ref="BE279:BI279"/>
    <mergeCell ref="BJ279:BK279"/>
    <mergeCell ref="BO279:BP279"/>
    <mergeCell ref="CB279:CH279"/>
    <mergeCell ref="CJ279:CP279"/>
    <mergeCell ref="CR279:CV279"/>
    <mergeCell ref="CW279:CX279"/>
    <mergeCell ref="B279:H279"/>
    <mergeCell ref="J279:P279"/>
    <mergeCell ref="R279:V279"/>
    <mergeCell ref="W279:X279"/>
    <mergeCell ref="AB279:AC279"/>
    <mergeCell ref="AO279:AU279"/>
    <mergeCell ref="AW279:BC279"/>
    <mergeCell ref="K281:P281"/>
    <mergeCell ref="R281:AJ281"/>
    <mergeCell ref="DX281:EC281"/>
    <mergeCell ref="EE281:EW281"/>
    <mergeCell ref="AX286:BC286"/>
    <mergeCell ref="AX287:BC287"/>
    <mergeCell ref="AX288:BC288"/>
    <mergeCell ref="AX289:BC289"/>
    <mergeCell ref="AX290:BC290"/>
    <mergeCell ref="AX291:BC291"/>
    <mergeCell ref="AX281:BC281"/>
    <mergeCell ref="BE281:BW281"/>
    <mergeCell ref="AX282:BC282"/>
    <mergeCell ref="BE282:BW292"/>
    <mergeCell ref="AX283:BC283"/>
    <mergeCell ref="AX284:BC284"/>
    <mergeCell ref="AX285:BC285"/>
    <mergeCell ref="AX292:BC292"/>
    <mergeCell ref="CC288:CC290"/>
    <mergeCell ref="CD288:CD290"/>
    <mergeCell ref="CC291:CC293"/>
    <mergeCell ref="CD291:CD293"/>
    <mergeCell ref="CE281:CF281"/>
    <mergeCell ref="CG281:CH281"/>
    <mergeCell ref="CC282:CC284"/>
    <mergeCell ref="CD282:CD284"/>
    <mergeCell ref="CE282:CF293"/>
    <mergeCell ref="CG282:CH293"/>
    <mergeCell ref="CD285:CD287"/>
    <mergeCell ref="AQ280:AQ281"/>
    <mergeCell ref="AR280:AU280"/>
    <mergeCell ref="AX280:BC280"/>
    <mergeCell ref="CB280:CB281"/>
    <mergeCell ref="CC280:CC281"/>
    <mergeCell ref="CD280:CD281"/>
    <mergeCell ref="CE280:CH280"/>
    <mergeCell ref="AO282:AO284"/>
    <mergeCell ref="AP282:AP284"/>
    <mergeCell ref="AR281:AS281"/>
    <mergeCell ref="AR282:AS293"/>
    <mergeCell ref="B282:B284"/>
    <mergeCell ref="B285:B287"/>
    <mergeCell ref="B288:B290"/>
    <mergeCell ref="B291:B293"/>
    <mergeCell ref="C285:C287"/>
    <mergeCell ref="D285:D287"/>
    <mergeCell ref="CB285:CB287"/>
    <mergeCell ref="CC285:CC287"/>
    <mergeCell ref="CB282:CB284"/>
    <mergeCell ref="CB288:CB290"/>
    <mergeCell ref="CB291:CB293"/>
    <mergeCell ref="AT281:AU281"/>
    <mergeCell ref="D282:D284"/>
    <mergeCell ref="E282:F293"/>
    <mergeCell ref="G282:H293"/>
    <mergeCell ref="AQ282:AQ284"/>
    <mergeCell ref="AT282:AU293"/>
    <mergeCell ref="K290:P290"/>
    <mergeCell ref="AQ291:AQ293"/>
    <mergeCell ref="K282:P282"/>
    <mergeCell ref="R282:AJ292"/>
    <mergeCell ref="K283:P283"/>
    <mergeCell ref="K284:P284"/>
    <mergeCell ref="K285:P285"/>
    <mergeCell ref="K286:P286"/>
    <mergeCell ref="K287:P287"/>
    <mergeCell ref="AO285:AO287"/>
    <mergeCell ref="AP285:AP287"/>
    <mergeCell ref="C282:C284"/>
    <mergeCell ref="C288:C290"/>
    <mergeCell ref="C291:C293"/>
    <mergeCell ref="AQ285:AQ287"/>
    <mergeCell ref="AO288:AO290"/>
    <mergeCell ref="AP288:AP290"/>
    <mergeCell ref="AQ288:AQ290"/>
    <mergeCell ref="K288:P288"/>
    <mergeCell ref="K289:P289"/>
    <mergeCell ref="D288:D290"/>
    <mergeCell ref="D291:D293"/>
    <mergeCell ref="AO291:AO293"/>
    <mergeCell ref="AP291:AP293"/>
    <mergeCell ref="K291:P291"/>
    <mergeCell ref="K292:P292"/>
    <mergeCell ref="DQ282:DQ284"/>
    <mergeCell ref="DX283:EC283"/>
    <mergeCell ref="DX284:EC284"/>
    <mergeCell ref="CK284:CP284"/>
    <mergeCell ref="CK285:CP285"/>
    <mergeCell ref="DO285:DO287"/>
    <mergeCell ref="DP285:DP287"/>
    <mergeCell ref="CK286:CP286"/>
    <mergeCell ref="CK287:CP287"/>
    <mergeCell ref="DO282:DO284"/>
    <mergeCell ref="DO288:DO290"/>
    <mergeCell ref="DP288:DP290"/>
    <mergeCell ref="DQ288:DQ290"/>
    <mergeCell ref="CK288:CP288"/>
    <mergeCell ref="CK289:CP289"/>
    <mergeCell ref="DQ285:DQ287"/>
    <mergeCell ref="DX285:EC285"/>
    <mergeCell ref="DX286:EC286"/>
    <mergeCell ref="DX287:EC287"/>
    <mergeCell ref="CR282:DJ292"/>
    <mergeCell ref="DP282:DP284"/>
    <mergeCell ref="DR282:DS293"/>
    <mergeCell ref="DT282:DU293"/>
    <mergeCell ref="EE282:EW292"/>
    <mergeCell ref="CK283:CP283"/>
    <mergeCell ref="DX288:EC288"/>
    <mergeCell ref="DC299:DI299"/>
    <mergeCell ref="EF299:EM299"/>
    <mergeCell ref="EP299:EV299"/>
    <mergeCell ref="DO302:EX302"/>
    <mergeCell ref="DO303:EX303"/>
    <mergeCell ref="DO304:EX304"/>
    <mergeCell ref="DO306:EX306"/>
    <mergeCell ref="A297:P297"/>
    <mergeCell ref="AN297:BC297"/>
    <mergeCell ref="CA297:CP297"/>
    <mergeCell ref="DN297:EC297"/>
    <mergeCell ref="S299:Z299"/>
    <mergeCell ref="AC299:AI299"/>
    <mergeCell ref="BF299:BM299"/>
    <mergeCell ref="BP299:BV299"/>
    <mergeCell ref="CS299:CZ299"/>
    <mergeCell ref="B302:AK302"/>
    <mergeCell ref="AO302:BX302"/>
    <mergeCell ref="CB302:DK302"/>
    <mergeCell ref="AO303:BX303"/>
    <mergeCell ref="CB303:DK303"/>
    <mergeCell ref="B303:AK303"/>
    <mergeCell ref="B304:AK304"/>
    <mergeCell ref="AO304:BX304"/>
    <mergeCell ref="CB304:DK304"/>
    <mergeCell ref="B306:AK306"/>
    <mergeCell ref="AO306:BX306"/>
    <mergeCell ref="CB306:DK306"/>
    <mergeCell ref="DO308:DP308"/>
    <mergeCell ref="DQ308:EX308"/>
    <mergeCell ref="D311:AK311"/>
    <mergeCell ref="AO311:AP311"/>
    <mergeCell ref="AQ311:BX311"/>
    <mergeCell ref="CB311:CC311"/>
    <mergeCell ref="CD311:DK311"/>
    <mergeCell ref="DO311:DP311"/>
    <mergeCell ref="DQ311:EX311"/>
    <mergeCell ref="B311:C311"/>
    <mergeCell ref="B312:C312"/>
    <mergeCell ref="D312:AK312"/>
    <mergeCell ref="AO312:AP312"/>
    <mergeCell ref="AQ312:BX312"/>
    <mergeCell ref="CB312:CC312"/>
    <mergeCell ref="CD312:DK312"/>
    <mergeCell ref="BW315:BX315"/>
    <mergeCell ref="CB315:CC315"/>
    <mergeCell ref="CB316:CC316"/>
    <mergeCell ref="CB317:CB325"/>
    <mergeCell ref="BC315:BF315"/>
    <mergeCell ref="BG315:BJ315"/>
    <mergeCell ref="BK315:BK316"/>
    <mergeCell ref="BL315:BL316"/>
    <mergeCell ref="BM315:BP315"/>
    <mergeCell ref="BQ315:BT315"/>
    <mergeCell ref="BU315:BV315"/>
    <mergeCell ref="CZ315:DC315"/>
    <mergeCell ref="DD315:DG315"/>
    <mergeCell ref="DO317:DO325"/>
    <mergeCell ref="CD315:CG315"/>
    <mergeCell ref="CH315:CK315"/>
    <mergeCell ref="CL315:CO315"/>
    <mergeCell ref="CP315:CS315"/>
    <mergeCell ref="CT315:CW315"/>
    <mergeCell ref="CX315:CX316"/>
    <mergeCell ref="CY315:CY316"/>
    <mergeCell ref="EE329:EI329"/>
    <mergeCell ref="EJ329:EK329"/>
    <mergeCell ref="EO329:EP329"/>
    <mergeCell ref="CB329:CH329"/>
    <mergeCell ref="CJ329:CP329"/>
    <mergeCell ref="CR329:CV329"/>
    <mergeCell ref="CW329:CX329"/>
    <mergeCell ref="DB329:DC329"/>
    <mergeCell ref="DO329:DU329"/>
    <mergeCell ref="DW329:EC329"/>
    <mergeCell ref="DQ330:DQ331"/>
    <mergeCell ref="DR330:DU330"/>
    <mergeCell ref="DX330:EC330"/>
    <mergeCell ref="DR331:DS331"/>
    <mergeCell ref="DT331:DU331"/>
    <mergeCell ref="DX331:EC331"/>
    <mergeCell ref="DX332:EC332"/>
    <mergeCell ref="CE331:CF331"/>
    <mergeCell ref="CG331:CH331"/>
    <mergeCell ref="CK332:CP332"/>
    <mergeCell ref="CK331:CP331"/>
    <mergeCell ref="CR331:DJ331"/>
    <mergeCell ref="EE331:EW331"/>
    <mergeCell ref="CB330:CB331"/>
    <mergeCell ref="CC330:CC331"/>
    <mergeCell ref="CD330:CD331"/>
    <mergeCell ref="CE330:CH330"/>
    <mergeCell ref="CK330:CP330"/>
    <mergeCell ref="DO330:DO331"/>
    <mergeCell ref="DP330:DP331"/>
    <mergeCell ref="EG315:EJ315"/>
    <mergeCell ref="EM315:EP315"/>
    <mergeCell ref="EQ315:ET315"/>
    <mergeCell ref="EU315:EV315"/>
    <mergeCell ref="DO312:DP312"/>
    <mergeCell ref="DQ312:EX312"/>
    <mergeCell ref="DH315:DI315"/>
    <mergeCell ref="DJ315:DK315"/>
    <mergeCell ref="DO315:DP315"/>
    <mergeCell ref="DQ315:DT315"/>
    <mergeCell ref="DU315:DX315"/>
    <mergeCell ref="EW315:EX315"/>
    <mergeCell ref="D307:AK307"/>
    <mergeCell ref="AO307:AP307"/>
    <mergeCell ref="AQ307:BX307"/>
    <mergeCell ref="CB307:CC307"/>
    <mergeCell ref="CD307:DK307"/>
    <mergeCell ref="DO307:DP307"/>
    <mergeCell ref="DQ307:EX307"/>
    <mergeCell ref="B307:C307"/>
    <mergeCell ref="B308:C308"/>
    <mergeCell ref="D308:AK308"/>
    <mergeCell ref="AO308:AP308"/>
    <mergeCell ref="AQ308:BX308"/>
    <mergeCell ref="CB308:CC308"/>
    <mergeCell ref="CD308:DK308"/>
    <mergeCell ref="D309:AK309"/>
    <mergeCell ref="AO309:AP309"/>
    <mergeCell ref="AQ309:BX309"/>
    <mergeCell ref="CB309:CC309"/>
    <mergeCell ref="CD309:DK309"/>
    <mergeCell ref="DO309:DP309"/>
    <mergeCell ref="DQ309:EX309"/>
    <mergeCell ref="DO310:DP310"/>
    <mergeCell ref="DQ310:EX310"/>
    <mergeCell ref="B309:C309"/>
    <mergeCell ref="B310:C310"/>
    <mergeCell ref="D310:AK310"/>
    <mergeCell ref="AO310:AP310"/>
    <mergeCell ref="AQ310:BX310"/>
    <mergeCell ref="CB310:CC310"/>
    <mergeCell ref="CD310:DK310"/>
    <mergeCell ref="DY315:EB315"/>
    <mergeCell ref="EC315:EF315"/>
    <mergeCell ref="EK315:EK316"/>
    <mergeCell ref="EL315:EL316"/>
    <mergeCell ref="DO316:DP316"/>
    <mergeCell ref="Y315:Y316"/>
    <mergeCell ref="AO316:AP316"/>
    <mergeCell ref="B315:C315"/>
    <mergeCell ref="D315:G315"/>
    <mergeCell ref="H315:K315"/>
    <mergeCell ref="L315:O315"/>
    <mergeCell ref="P315:S315"/>
    <mergeCell ref="X315:X316"/>
    <mergeCell ref="B316:C316"/>
    <mergeCell ref="AQ332:AQ334"/>
    <mergeCell ref="AR332:AS343"/>
    <mergeCell ref="AQ335:AQ337"/>
    <mergeCell ref="AQ338:AQ340"/>
    <mergeCell ref="AQ341:AQ343"/>
    <mergeCell ref="AO335:AO337"/>
    <mergeCell ref="AP335:AP337"/>
    <mergeCell ref="AO338:AO340"/>
    <mergeCell ref="AP338:AP340"/>
    <mergeCell ref="AO341:AO343"/>
    <mergeCell ref="AP341:AP343"/>
    <mergeCell ref="AO315:AP315"/>
    <mergeCell ref="AO317:AO325"/>
    <mergeCell ref="AO330:AO331"/>
    <mergeCell ref="AP330:AP331"/>
    <mergeCell ref="AQ330:AQ331"/>
    <mergeCell ref="AO332:AO334"/>
    <mergeCell ref="AP332:AP334"/>
    <mergeCell ref="CD335:CD337"/>
    <mergeCell ref="CK335:CP335"/>
    <mergeCell ref="CK336:CP336"/>
    <mergeCell ref="CK337:CP337"/>
    <mergeCell ref="CD338:CD340"/>
    <mergeCell ref="CK338:CP338"/>
    <mergeCell ref="CK339:CP339"/>
    <mergeCell ref="CK340:CP340"/>
    <mergeCell ref="CB341:CB343"/>
    <mergeCell ref="CC341:CC343"/>
    <mergeCell ref="BF349:BM349"/>
    <mergeCell ref="BP349:BV349"/>
    <mergeCell ref="BE332:BW342"/>
    <mergeCell ref="CB332:CB334"/>
    <mergeCell ref="CC332:CC334"/>
    <mergeCell ref="CD332:CD334"/>
    <mergeCell ref="CE332:CF343"/>
    <mergeCell ref="CG332:CH343"/>
    <mergeCell ref="CR332:DJ342"/>
    <mergeCell ref="CB353:DK353"/>
    <mergeCell ref="CB354:DK354"/>
    <mergeCell ref="CB356:DK356"/>
    <mergeCell ref="CD357:DK357"/>
    <mergeCell ref="CD358:DK358"/>
    <mergeCell ref="CD359:DK359"/>
    <mergeCell ref="CD360:DK360"/>
    <mergeCell ref="CD361:DK361"/>
    <mergeCell ref="CD341:CD343"/>
    <mergeCell ref="CK341:CP341"/>
    <mergeCell ref="CK342:CP342"/>
    <mergeCell ref="CA347:CP347"/>
    <mergeCell ref="CS349:CZ349"/>
    <mergeCell ref="DC349:DI349"/>
    <mergeCell ref="CB352:DK352"/>
    <mergeCell ref="DX337:EC337"/>
    <mergeCell ref="DX338:EC338"/>
    <mergeCell ref="DX339:EC339"/>
    <mergeCell ref="DX340:EC340"/>
    <mergeCell ref="DO341:DO343"/>
    <mergeCell ref="DP341:DP343"/>
    <mergeCell ref="DO357:DP357"/>
    <mergeCell ref="DO358:DP358"/>
    <mergeCell ref="DO359:DP359"/>
    <mergeCell ref="DO360:DP360"/>
    <mergeCell ref="DO361:DP361"/>
    <mergeCell ref="DQ332:DQ334"/>
    <mergeCell ref="DR332:DS343"/>
    <mergeCell ref="DT332:DU343"/>
    <mergeCell ref="EE332:EW342"/>
    <mergeCell ref="DX333:EC333"/>
    <mergeCell ref="DX334:EC334"/>
    <mergeCell ref="DQ338:DQ340"/>
    <mergeCell ref="DO353:EX353"/>
    <mergeCell ref="DO354:EX354"/>
    <mergeCell ref="DO356:EX356"/>
    <mergeCell ref="DQ357:EX357"/>
    <mergeCell ref="DQ358:EX358"/>
    <mergeCell ref="DQ359:EX359"/>
    <mergeCell ref="DQ360:EX360"/>
    <mergeCell ref="DQ361:EX361"/>
    <mergeCell ref="DQ341:DQ343"/>
    <mergeCell ref="DX341:EC341"/>
    <mergeCell ref="DX342:EC342"/>
    <mergeCell ref="DN347:EC347"/>
    <mergeCell ref="EF349:EM349"/>
    <mergeCell ref="EP349:EV349"/>
    <mergeCell ref="DO352:EX352"/>
    <mergeCell ref="CK333:CP333"/>
    <mergeCell ref="CK334:CP334"/>
    <mergeCell ref="CB335:CB337"/>
    <mergeCell ref="CC335:CC337"/>
    <mergeCell ref="DO332:DO334"/>
    <mergeCell ref="DO335:DO337"/>
    <mergeCell ref="DO338:DO340"/>
    <mergeCell ref="DP335:DP337"/>
    <mergeCell ref="DQ335:DQ337"/>
    <mergeCell ref="DX335:EC335"/>
    <mergeCell ref="DX336:EC336"/>
    <mergeCell ref="CB338:CB340"/>
    <mergeCell ref="CC338:CC340"/>
    <mergeCell ref="DP332:DP334"/>
    <mergeCell ref="DP338:DP340"/>
    <mergeCell ref="AX341:BC341"/>
    <mergeCell ref="AX342:BC342"/>
    <mergeCell ref="AX334:BC334"/>
    <mergeCell ref="AX335:BC335"/>
    <mergeCell ref="AX336:BC336"/>
    <mergeCell ref="AX337:BC337"/>
    <mergeCell ref="AX338:BC338"/>
    <mergeCell ref="AX339:BC339"/>
    <mergeCell ref="AX340:BC340"/>
    <mergeCell ref="AU315:AX315"/>
    <mergeCell ref="AY315:BB315"/>
    <mergeCell ref="T315:W315"/>
    <mergeCell ref="Z315:AC315"/>
    <mergeCell ref="AD315:AG315"/>
    <mergeCell ref="AH315:AI315"/>
    <mergeCell ref="AJ315:AK315"/>
    <mergeCell ref="AQ315:AT315"/>
    <mergeCell ref="B317:B325"/>
    <mergeCell ref="B329:H329"/>
    <mergeCell ref="J329:P329"/>
    <mergeCell ref="R329:V329"/>
    <mergeCell ref="W329:X329"/>
    <mergeCell ref="AB329:AC329"/>
    <mergeCell ref="AO329:AU329"/>
    <mergeCell ref="AW329:BC329"/>
    <mergeCell ref="K331:P331"/>
    <mergeCell ref="R331:AJ331"/>
    <mergeCell ref="AR331:AS331"/>
    <mergeCell ref="AT331:AU331"/>
    <mergeCell ref="AX331:BC331"/>
    <mergeCell ref="BE331:BW331"/>
    <mergeCell ref="B330:B331"/>
    <mergeCell ref="C330:C331"/>
    <mergeCell ref="D330:D331"/>
    <mergeCell ref="E330:H330"/>
    <mergeCell ref="K330:P330"/>
    <mergeCell ref="E331:F331"/>
    <mergeCell ref="G331:H331"/>
    <mergeCell ref="K332:P332"/>
    <mergeCell ref="B335:B337"/>
    <mergeCell ref="C335:C337"/>
    <mergeCell ref="BE329:BI329"/>
    <mergeCell ref="BJ329:BK329"/>
    <mergeCell ref="BO329:BP329"/>
    <mergeCell ref="AR330:AU330"/>
    <mergeCell ref="AX330:BC330"/>
    <mergeCell ref="AX332:BC332"/>
    <mergeCell ref="AX333:BC333"/>
    <mergeCell ref="B352:AK352"/>
    <mergeCell ref="AO352:BX352"/>
    <mergeCell ref="B353:AK353"/>
    <mergeCell ref="AO353:BX353"/>
    <mergeCell ref="B354:AK354"/>
    <mergeCell ref="AO354:BX354"/>
    <mergeCell ref="AO356:BX356"/>
    <mergeCell ref="CB358:CC358"/>
    <mergeCell ref="CB359:CC359"/>
    <mergeCell ref="AQ360:BX360"/>
    <mergeCell ref="CB360:CC360"/>
    <mergeCell ref="AQ361:BX361"/>
    <mergeCell ref="CB361:CC361"/>
    <mergeCell ref="B356:AK356"/>
    <mergeCell ref="D357:AK357"/>
    <mergeCell ref="AO357:AP357"/>
    <mergeCell ref="AQ357:BX357"/>
    <mergeCell ref="CB357:CC357"/>
    <mergeCell ref="AQ358:BX358"/>
    <mergeCell ref="AQ359:BX359"/>
    <mergeCell ref="D361:AK361"/>
    <mergeCell ref="D362:AK362"/>
    <mergeCell ref="AO362:AP362"/>
    <mergeCell ref="AQ362:BX362"/>
    <mergeCell ref="CB362:CC362"/>
    <mergeCell ref="CD362:DK362"/>
    <mergeCell ref="DO362:DP362"/>
    <mergeCell ref="DQ362:EX362"/>
    <mergeCell ref="D358:AK358"/>
    <mergeCell ref="AO358:AP358"/>
    <mergeCell ref="D359:AK359"/>
    <mergeCell ref="AO359:AP359"/>
    <mergeCell ref="D360:AK360"/>
    <mergeCell ref="AO360:AP360"/>
    <mergeCell ref="AO361:AP361"/>
    <mergeCell ref="B362:C362"/>
    <mergeCell ref="B365:C365"/>
    <mergeCell ref="D365:G365"/>
    <mergeCell ref="H365:K365"/>
    <mergeCell ref="L365:O365"/>
    <mergeCell ref="P365:S365"/>
    <mergeCell ref="T365:W365"/>
    <mergeCell ref="B366:C366"/>
    <mergeCell ref="X365:X366"/>
    <mergeCell ref="Y365:Y366"/>
    <mergeCell ref="Z365:AC365"/>
    <mergeCell ref="AD365:AG365"/>
    <mergeCell ref="AH365:AI365"/>
    <mergeCell ref="AJ365:AK365"/>
    <mergeCell ref="AO365:AP365"/>
    <mergeCell ref="AO366:AP366"/>
    <mergeCell ref="AQ365:AT365"/>
    <mergeCell ref="AU365:AX365"/>
    <mergeCell ref="AY365:BB365"/>
    <mergeCell ref="BC365:BF365"/>
    <mergeCell ref="BG365:BJ365"/>
    <mergeCell ref="BK365:BK366"/>
    <mergeCell ref="BL365:BL366"/>
    <mergeCell ref="BM365:BP365"/>
    <mergeCell ref="BQ365:BT365"/>
    <mergeCell ref="BU365:BV365"/>
    <mergeCell ref="BW365:BX365"/>
    <mergeCell ref="CB365:CC365"/>
    <mergeCell ref="CD365:CG365"/>
    <mergeCell ref="CH365:CK365"/>
    <mergeCell ref="EG365:EJ365"/>
    <mergeCell ref="EK365:EK366"/>
    <mergeCell ref="EL365:EL366"/>
    <mergeCell ref="EM365:EP365"/>
    <mergeCell ref="EQ365:ET365"/>
    <mergeCell ref="EU365:EV365"/>
    <mergeCell ref="EW365:EX365"/>
    <mergeCell ref="DH365:DI365"/>
    <mergeCell ref="DJ365:DK365"/>
    <mergeCell ref="DO365:DP365"/>
    <mergeCell ref="DQ365:DT365"/>
    <mergeCell ref="DU365:DX365"/>
    <mergeCell ref="DY365:EB365"/>
    <mergeCell ref="EC365:EF365"/>
    <mergeCell ref="DD365:DG365"/>
    <mergeCell ref="DO366:DP366"/>
    <mergeCell ref="DO367:DO375"/>
    <mergeCell ref="DO379:DU379"/>
    <mergeCell ref="DW379:EC379"/>
    <mergeCell ref="EE379:EI379"/>
    <mergeCell ref="EJ379:EK379"/>
    <mergeCell ref="EO379:EP379"/>
    <mergeCell ref="CL365:CO365"/>
    <mergeCell ref="CP365:CS365"/>
    <mergeCell ref="CT365:CW365"/>
    <mergeCell ref="CX365:CX366"/>
    <mergeCell ref="CY365:CY366"/>
    <mergeCell ref="CZ365:DC365"/>
    <mergeCell ref="CB366:CC366"/>
    <mergeCell ref="K333:P333"/>
    <mergeCell ref="K334:P334"/>
    <mergeCell ref="AO367:AO375"/>
    <mergeCell ref="CB367:CB375"/>
    <mergeCell ref="BJ379:BK379"/>
    <mergeCell ref="BO379:BP379"/>
    <mergeCell ref="CB379:CH379"/>
    <mergeCell ref="CJ379:CP379"/>
    <mergeCell ref="CR379:CV379"/>
    <mergeCell ref="CW379:CX379"/>
    <mergeCell ref="DB379:DC379"/>
    <mergeCell ref="B367:B375"/>
    <mergeCell ref="B379:H379"/>
    <mergeCell ref="J379:P379"/>
    <mergeCell ref="R379:V379"/>
    <mergeCell ref="W379:X379"/>
    <mergeCell ref="AB379:AC379"/>
    <mergeCell ref="AO379:AU379"/>
    <mergeCell ref="D335:D337"/>
    <mergeCell ref="K335:P335"/>
    <mergeCell ref="K336:P336"/>
    <mergeCell ref="K337:P337"/>
    <mergeCell ref="B338:B340"/>
    <mergeCell ref="C338:C340"/>
    <mergeCell ref="D338:D340"/>
    <mergeCell ref="K338:P338"/>
    <mergeCell ref="K339:P339"/>
    <mergeCell ref="K340:P340"/>
    <mergeCell ref="B332:B334"/>
    <mergeCell ref="C332:C334"/>
    <mergeCell ref="D332:D334"/>
    <mergeCell ref="E332:F343"/>
    <mergeCell ref="G332:H343"/>
    <mergeCell ref="R332:AJ342"/>
    <mergeCell ref="AT332:AU343"/>
    <mergeCell ref="D341:D343"/>
    <mergeCell ref="K341:P341"/>
    <mergeCell ref="K342:P342"/>
    <mergeCell ref="A347:P347"/>
    <mergeCell ref="AN347:BC347"/>
    <mergeCell ref="S349:Z349"/>
    <mergeCell ref="AC349:AI349"/>
    <mergeCell ref="AW379:BC379"/>
    <mergeCell ref="BE379:BI379"/>
    <mergeCell ref="B341:B343"/>
    <mergeCell ref="C341:C343"/>
    <mergeCell ref="B357:C357"/>
    <mergeCell ref="B358:C358"/>
    <mergeCell ref="B359:C359"/>
    <mergeCell ref="B360:C360"/>
    <mergeCell ref="B361:C361"/>
    <mergeCell ref="DR380:DU380"/>
    <mergeCell ref="DR381:DS381"/>
    <mergeCell ref="DT381:DU381"/>
    <mergeCell ref="DX381:EC381"/>
    <mergeCell ref="EE381:EW381"/>
    <mergeCell ref="DX380:EC380"/>
    <mergeCell ref="DX382:EC382"/>
    <mergeCell ref="CK380:CP380"/>
    <mergeCell ref="DO380:DO381"/>
    <mergeCell ref="DP380:DP381"/>
    <mergeCell ref="DQ380:DQ381"/>
    <mergeCell ref="CK381:CP381"/>
    <mergeCell ref="CR381:DJ381"/>
    <mergeCell ref="CK382:CP382"/>
    <mergeCell ref="AO385:AO387"/>
    <mergeCell ref="AP385:AP387"/>
    <mergeCell ref="AR381:AS381"/>
    <mergeCell ref="AT381:AU381"/>
    <mergeCell ref="AO382:AO384"/>
    <mergeCell ref="AP382:AP384"/>
    <mergeCell ref="AQ382:AQ384"/>
    <mergeCell ref="AR382:AS393"/>
    <mergeCell ref="AT382:AU393"/>
    <mergeCell ref="AQ385:AQ387"/>
    <mergeCell ref="DQ385:DQ387"/>
    <mergeCell ref="DX385:EC385"/>
    <mergeCell ref="DX386:EC386"/>
    <mergeCell ref="DX387:EC387"/>
    <mergeCell ref="CK383:CP383"/>
    <mergeCell ref="CK390:CP390"/>
    <mergeCell ref="CK391:CP391"/>
    <mergeCell ref="CK392:CP392"/>
    <mergeCell ref="DP382:DP384"/>
    <mergeCell ref="DO391:DO393"/>
    <mergeCell ref="DP391:DP393"/>
    <mergeCell ref="CR382:DJ392"/>
    <mergeCell ref="DR382:DS393"/>
    <mergeCell ref="DT382:DU393"/>
    <mergeCell ref="EE382:EW392"/>
    <mergeCell ref="DX388:EC388"/>
    <mergeCell ref="DX389:EC389"/>
    <mergeCell ref="DQ391:DQ393"/>
    <mergeCell ref="DX392:EC392"/>
    <mergeCell ref="DO404:EX404"/>
    <mergeCell ref="DO406:EX406"/>
    <mergeCell ref="DQ407:EX407"/>
    <mergeCell ref="DQ408:EX408"/>
    <mergeCell ref="DQ409:EX409"/>
    <mergeCell ref="DQ410:EX410"/>
    <mergeCell ref="DQ411:EX411"/>
    <mergeCell ref="DQ412:EX412"/>
    <mergeCell ref="DX390:EC390"/>
    <mergeCell ref="DX391:EC391"/>
    <mergeCell ref="DN397:EC397"/>
    <mergeCell ref="EF399:EM399"/>
    <mergeCell ref="EP399:EV399"/>
    <mergeCell ref="DO402:EX402"/>
    <mergeCell ref="DO403:EX403"/>
    <mergeCell ref="DQ382:DQ384"/>
    <mergeCell ref="DX383:EC383"/>
    <mergeCell ref="DX384:EC384"/>
    <mergeCell ref="CK384:CP384"/>
    <mergeCell ref="CK385:CP385"/>
    <mergeCell ref="DO385:DO387"/>
    <mergeCell ref="DP385:DP387"/>
    <mergeCell ref="CK386:CP386"/>
    <mergeCell ref="CK387:CP387"/>
    <mergeCell ref="DO382:DO384"/>
    <mergeCell ref="DO388:DO390"/>
    <mergeCell ref="DP388:DP390"/>
    <mergeCell ref="DQ388:DQ390"/>
    <mergeCell ref="CK388:CP388"/>
    <mergeCell ref="CK389:CP389"/>
    <mergeCell ref="B382:B384"/>
    <mergeCell ref="B388:B390"/>
    <mergeCell ref="B391:B393"/>
    <mergeCell ref="C388:C390"/>
    <mergeCell ref="D388:D390"/>
    <mergeCell ref="C391:C393"/>
    <mergeCell ref="D391:D393"/>
    <mergeCell ref="A397:P397"/>
    <mergeCell ref="E381:F381"/>
    <mergeCell ref="G381:H381"/>
    <mergeCell ref="C382:C384"/>
    <mergeCell ref="D382:D384"/>
    <mergeCell ref="E382:F393"/>
    <mergeCell ref="G382:H393"/>
    <mergeCell ref="D385:D387"/>
    <mergeCell ref="AX381:BC381"/>
    <mergeCell ref="BE381:BW381"/>
    <mergeCell ref="AX382:BC382"/>
    <mergeCell ref="BE382:BW392"/>
    <mergeCell ref="AX383:BC383"/>
    <mergeCell ref="AX384:BC384"/>
    <mergeCell ref="AX385:BC385"/>
    <mergeCell ref="AX391:BC391"/>
    <mergeCell ref="AX392:BC392"/>
    <mergeCell ref="AN397:BC397"/>
    <mergeCell ref="BF399:BM399"/>
    <mergeCell ref="BP399:BV399"/>
    <mergeCell ref="AO402:BX402"/>
    <mergeCell ref="AO403:BX403"/>
    <mergeCell ref="AO409:AP409"/>
    <mergeCell ref="AO410:AP410"/>
    <mergeCell ref="AO411:AP411"/>
    <mergeCell ref="AO412:AP412"/>
    <mergeCell ref="AQ410:BX410"/>
    <mergeCell ref="AQ411:BX411"/>
    <mergeCell ref="AQ412:BX412"/>
    <mergeCell ref="AO404:BX404"/>
    <mergeCell ref="AO406:BX406"/>
    <mergeCell ref="AO407:AP407"/>
    <mergeCell ref="AQ407:BX407"/>
    <mergeCell ref="AO408:AP408"/>
    <mergeCell ref="AQ408:BX408"/>
    <mergeCell ref="AQ409:BX409"/>
    <mergeCell ref="B380:B381"/>
    <mergeCell ref="C380:C381"/>
    <mergeCell ref="D380:D381"/>
    <mergeCell ref="E380:H380"/>
    <mergeCell ref="K380:P380"/>
    <mergeCell ref="AO380:AO381"/>
    <mergeCell ref="AP380:AP381"/>
    <mergeCell ref="AQ380:AQ381"/>
    <mergeCell ref="AR380:AU380"/>
    <mergeCell ref="AX380:BC380"/>
    <mergeCell ref="CB380:CB381"/>
    <mergeCell ref="CC380:CC381"/>
    <mergeCell ref="CD380:CD381"/>
    <mergeCell ref="CE380:CH380"/>
    <mergeCell ref="B385:B387"/>
    <mergeCell ref="C385:C387"/>
    <mergeCell ref="CB385:CB387"/>
    <mergeCell ref="CC385:CC387"/>
    <mergeCell ref="CB382:CB384"/>
    <mergeCell ref="CB388:CB390"/>
    <mergeCell ref="CB391:CB393"/>
    <mergeCell ref="AO388:AO390"/>
    <mergeCell ref="AO391:AO393"/>
    <mergeCell ref="AP391:AP393"/>
    <mergeCell ref="AQ391:AQ393"/>
    <mergeCell ref="AX386:BC386"/>
    <mergeCell ref="AX387:BC387"/>
    <mergeCell ref="AP388:AP390"/>
    <mergeCell ref="AQ388:AQ390"/>
    <mergeCell ref="AX388:BC388"/>
    <mergeCell ref="AX389:BC389"/>
    <mergeCell ref="AX390:BC390"/>
    <mergeCell ref="T415:W415"/>
    <mergeCell ref="Z415:AC415"/>
    <mergeCell ref="B410:C410"/>
    <mergeCell ref="D410:AK410"/>
    <mergeCell ref="B411:C411"/>
    <mergeCell ref="D411:AK411"/>
    <mergeCell ref="B412:C412"/>
    <mergeCell ref="D412:AK412"/>
    <mergeCell ref="AJ415:AK415"/>
    <mergeCell ref="AD415:AG415"/>
    <mergeCell ref="AH415:AI415"/>
    <mergeCell ref="AO415:AP415"/>
    <mergeCell ref="AQ415:AT415"/>
    <mergeCell ref="AU415:AX415"/>
    <mergeCell ref="AY415:BB415"/>
    <mergeCell ref="BC415:BF415"/>
    <mergeCell ref="AO416:AP416"/>
    <mergeCell ref="BG415:BJ415"/>
    <mergeCell ref="BK415:BK416"/>
    <mergeCell ref="BL415:BL416"/>
    <mergeCell ref="BM415:BP415"/>
    <mergeCell ref="BQ415:BT415"/>
    <mergeCell ref="BU415:BV415"/>
    <mergeCell ref="BW415:BX415"/>
    <mergeCell ref="CB415:CC415"/>
    <mergeCell ref="CD415:CG415"/>
    <mergeCell ref="CH415:CK415"/>
    <mergeCell ref="CL415:CO415"/>
    <mergeCell ref="CP415:CS415"/>
    <mergeCell ref="CX415:CX416"/>
    <mergeCell ref="CY415:CY416"/>
    <mergeCell ref="CB416:CC416"/>
    <mergeCell ref="CT415:CW415"/>
    <mergeCell ref="CZ415:DC415"/>
    <mergeCell ref="DD415:DG415"/>
    <mergeCell ref="DH415:DI415"/>
    <mergeCell ref="DJ415:DK415"/>
    <mergeCell ref="DO415:DP415"/>
    <mergeCell ref="DQ415:DT415"/>
    <mergeCell ref="EQ415:ET415"/>
    <mergeCell ref="EU415:EV415"/>
    <mergeCell ref="EW415:EX415"/>
    <mergeCell ref="DU415:DX415"/>
    <mergeCell ref="DY415:EB415"/>
    <mergeCell ref="EC415:EF415"/>
    <mergeCell ref="EG415:EJ415"/>
    <mergeCell ref="EK415:EK416"/>
    <mergeCell ref="EL415:EL416"/>
    <mergeCell ref="EM415:EP415"/>
    <mergeCell ref="DO416:DP416"/>
    <mergeCell ref="B415:C415"/>
    <mergeCell ref="B416:C416"/>
    <mergeCell ref="EJ429:EK429"/>
    <mergeCell ref="EO429:EP429"/>
    <mergeCell ref="CJ429:CP429"/>
    <mergeCell ref="CR429:CV429"/>
    <mergeCell ref="CW429:CX429"/>
    <mergeCell ref="DB429:DC429"/>
    <mergeCell ref="DO429:DU429"/>
    <mergeCell ref="DW429:EC429"/>
    <mergeCell ref="EE429:EI429"/>
    <mergeCell ref="CC388:CC390"/>
    <mergeCell ref="CD388:CD390"/>
    <mergeCell ref="CE381:CF381"/>
    <mergeCell ref="CG381:CH381"/>
    <mergeCell ref="CC382:CC384"/>
    <mergeCell ref="CD382:CD384"/>
    <mergeCell ref="CE382:CF393"/>
    <mergeCell ref="CG382:CH393"/>
    <mergeCell ref="CD385:CD387"/>
    <mergeCell ref="CC391:CC393"/>
    <mergeCell ref="CD391:CD393"/>
    <mergeCell ref="CA397:CP397"/>
    <mergeCell ref="CS399:CZ399"/>
    <mergeCell ref="DC399:DI399"/>
    <mergeCell ref="CB402:DK402"/>
    <mergeCell ref="CB403:DK403"/>
    <mergeCell ref="DO408:DP408"/>
    <mergeCell ref="DO409:DP409"/>
    <mergeCell ref="DO417:DO425"/>
    <mergeCell ref="CD410:DK410"/>
    <mergeCell ref="DO410:DP410"/>
    <mergeCell ref="CD411:DK411"/>
    <mergeCell ref="DO411:DP411"/>
    <mergeCell ref="CD412:DK412"/>
    <mergeCell ref="DO412:DP412"/>
    <mergeCell ref="CB404:DK404"/>
    <mergeCell ref="CB406:DK406"/>
    <mergeCell ref="CB407:CC407"/>
    <mergeCell ref="CD407:DK407"/>
    <mergeCell ref="DO407:DP407"/>
    <mergeCell ref="CD408:DK408"/>
    <mergeCell ref="CD409:DK409"/>
    <mergeCell ref="CB408:CC408"/>
    <mergeCell ref="CB409:CC409"/>
    <mergeCell ref="CB410:CC410"/>
    <mergeCell ref="CB411:CC411"/>
    <mergeCell ref="CB412:CC412"/>
    <mergeCell ref="CB417:CB425"/>
    <mergeCell ref="CB429:CH429"/>
    <mergeCell ref="D432:D434"/>
    <mergeCell ref="E432:F443"/>
    <mergeCell ref="G432:H443"/>
    <mergeCell ref="D435:D437"/>
    <mergeCell ref="D438:D440"/>
    <mergeCell ref="D441:D443"/>
    <mergeCell ref="B435:B437"/>
    <mergeCell ref="C435:C437"/>
    <mergeCell ref="B438:B440"/>
    <mergeCell ref="C438:C440"/>
    <mergeCell ref="B441:B443"/>
    <mergeCell ref="C441:C443"/>
    <mergeCell ref="A447:P447"/>
    <mergeCell ref="B417:B425"/>
    <mergeCell ref="B430:B431"/>
    <mergeCell ref="C430:C431"/>
    <mergeCell ref="D430:D431"/>
    <mergeCell ref="E430:H430"/>
    <mergeCell ref="B432:B434"/>
    <mergeCell ref="C432:C434"/>
    <mergeCell ref="CK431:CP431"/>
    <mergeCell ref="CR431:DJ431"/>
    <mergeCell ref="EE431:EW431"/>
    <mergeCell ref="E431:F431"/>
    <mergeCell ref="G431:H431"/>
    <mergeCell ref="K431:P431"/>
    <mergeCell ref="R431:AJ431"/>
    <mergeCell ref="AR431:AS431"/>
    <mergeCell ref="AT431:AU431"/>
    <mergeCell ref="BE431:BW431"/>
    <mergeCell ref="AX432:BC432"/>
    <mergeCell ref="AX434:BC434"/>
    <mergeCell ref="AX436:BC436"/>
    <mergeCell ref="AX437:BC437"/>
    <mergeCell ref="CB432:CB434"/>
    <mergeCell ref="CB438:CB440"/>
    <mergeCell ref="CC438:CC440"/>
    <mergeCell ref="CD438:CD440"/>
    <mergeCell ref="AX439:BC439"/>
    <mergeCell ref="AX440:BC440"/>
    <mergeCell ref="CC432:CC434"/>
    <mergeCell ref="CB441:CB443"/>
    <mergeCell ref="CC441:CC443"/>
    <mergeCell ref="AX441:BC441"/>
    <mergeCell ref="AX442:BC442"/>
    <mergeCell ref="AX430:BC430"/>
    <mergeCell ref="BE432:BW442"/>
    <mergeCell ref="CD432:CD434"/>
    <mergeCell ref="CE432:CF443"/>
    <mergeCell ref="CG432:CH443"/>
    <mergeCell ref="AX438:BC438"/>
    <mergeCell ref="CD441:CD443"/>
    <mergeCell ref="CC435:CC437"/>
    <mergeCell ref="CD435:CD437"/>
    <mergeCell ref="CK435:CP435"/>
    <mergeCell ref="CK436:CP436"/>
    <mergeCell ref="CK437:CP437"/>
    <mergeCell ref="CK438:CP438"/>
    <mergeCell ref="CK439:CP439"/>
    <mergeCell ref="CK440:CP440"/>
    <mergeCell ref="CE431:CF431"/>
    <mergeCell ref="CG431:CH431"/>
    <mergeCell ref="CK432:CP432"/>
    <mergeCell ref="CR432:DJ442"/>
    <mergeCell ref="CK433:CP433"/>
    <mergeCell ref="CK434:CP434"/>
    <mergeCell ref="CB435:CB437"/>
    <mergeCell ref="CK441:CP441"/>
    <mergeCell ref="CK442:CP442"/>
    <mergeCell ref="CA447:CP447"/>
    <mergeCell ref="CS449:CZ449"/>
    <mergeCell ref="DC449:DI449"/>
    <mergeCell ref="CB452:DK452"/>
    <mergeCell ref="CB453:DK453"/>
    <mergeCell ref="CB460:CC460"/>
    <mergeCell ref="CD460:DK460"/>
    <mergeCell ref="CB461:CC461"/>
    <mergeCell ref="CD461:DK461"/>
    <mergeCell ref="CB462:CC462"/>
    <mergeCell ref="CD462:DK462"/>
    <mergeCell ref="CB454:DK454"/>
    <mergeCell ref="CB456:DK456"/>
    <mergeCell ref="CB457:CC457"/>
    <mergeCell ref="CD457:DK457"/>
    <mergeCell ref="CB458:CC458"/>
    <mergeCell ref="CD458:DK458"/>
    <mergeCell ref="CD459:DK459"/>
    <mergeCell ref="L415:O415"/>
    <mergeCell ref="P415:S415"/>
    <mergeCell ref="X415:X416"/>
    <mergeCell ref="Y415:Y416"/>
    <mergeCell ref="AO417:AO425"/>
    <mergeCell ref="AO429:AU429"/>
    <mergeCell ref="AW429:BC429"/>
    <mergeCell ref="CB430:CB431"/>
    <mergeCell ref="CC430:CC431"/>
    <mergeCell ref="CD430:CD431"/>
    <mergeCell ref="CE430:CH430"/>
    <mergeCell ref="CK430:CP430"/>
    <mergeCell ref="DO430:DO431"/>
    <mergeCell ref="DP430:DP431"/>
    <mergeCell ref="DQ430:DQ431"/>
    <mergeCell ref="DR430:DU430"/>
    <mergeCell ref="DX430:EC430"/>
    <mergeCell ref="DR431:DS431"/>
    <mergeCell ref="DT431:DU431"/>
    <mergeCell ref="DX431:EC431"/>
    <mergeCell ref="DO432:DO434"/>
    <mergeCell ref="DX432:EC432"/>
    <mergeCell ref="AX431:BC431"/>
    <mergeCell ref="AX433:BC433"/>
    <mergeCell ref="AO435:AO437"/>
    <mergeCell ref="AP435:AP437"/>
    <mergeCell ref="AQ435:AQ437"/>
    <mergeCell ref="AX435:BC435"/>
    <mergeCell ref="K433:P433"/>
    <mergeCell ref="K435:P435"/>
    <mergeCell ref="D415:G415"/>
    <mergeCell ref="H415:K415"/>
    <mergeCell ref="B429:H429"/>
    <mergeCell ref="J429:P429"/>
    <mergeCell ref="R429:V429"/>
    <mergeCell ref="W429:X429"/>
    <mergeCell ref="AB429:AC429"/>
    <mergeCell ref="DO435:DO437"/>
    <mergeCell ref="DP435:DP437"/>
    <mergeCell ref="B459:C459"/>
    <mergeCell ref="D459:AK459"/>
    <mergeCell ref="AO459:AP459"/>
    <mergeCell ref="AQ459:BX459"/>
    <mergeCell ref="CB459:CC459"/>
    <mergeCell ref="B453:AK453"/>
    <mergeCell ref="B454:AK454"/>
    <mergeCell ref="B456:AK456"/>
    <mergeCell ref="B457:C457"/>
    <mergeCell ref="D457:AK457"/>
    <mergeCell ref="B458:C458"/>
    <mergeCell ref="D458:AK458"/>
    <mergeCell ref="DO460:DP460"/>
    <mergeCell ref="DO461:DP461"/>
    <mergeCell ref="DO462:DP462"/>
    <mergeCell ref="DO438:DO440"/>
    <mergeCell ref="DP438:DP440"/>
    <mergeCell ref="DO441:DO443"/>
    <mergeCell ref="DP441:DP443"/>
    <mergeCell ref="DO457:DP457"/>
    <mergeCell ref="DO458:DP458"/>
    <mergeCell ref="DO459:DP459"/>
    <mergeCell ref="DX434:EC434"/>
    <mergeCell ref="DX435:EC435"/>
    <mergeCell ref="DX436:EC436"/>
    <mergeCell ref="DX437:EC437"/>
    <mergeCell ref="DX433:EC433"/>
    <mergeCell ref="DX438:EC438"/>
    <mergeCell ref="DX439:EC439"/>
    <mergeCell ref="DX440:EC440"/>
    <mergeCell ref="DP432:DP434"/>
    <mergeCell ref="DQ432:DQ434"/>
    <mergeCell ref="DR432:DS443"/>
    <mergeCell ref="DT432:DU443"/>
    <mergeCell ref="EE432:EW442"/>
    <mergeCell ref="DQ435:DQ437"/>
    <mergeCell ref="DQ438:DQ440"/>
    <mergeCell ref="DQ441:DQ443"/>
    <mergeCell ref="DX441:EC441"/>
    <mergeCell ref="DX442:EC442"/>
    <mergeCell ref="DN447:EC447"/>
    <mergeCell ref="EF449:EM449"/>
    <mergeCell ref="EP449:EV449"/>
    <mergeCell ref="DO452:EX452"/>
    <mergeCell ref="DQ461:EX461"/>
    <mergeCell ref="DQ462:EX462"/>
    <mergeCell ref="DO453:EX453"/>
    <mergeCell ref="DO454:EX454"/>
    <mergeCell ref="DO456:EX456"/>
    <mergeCell ref="DQ457:EX457"/>
    <mergeCell ref="DQ458:EX458"/>
    <mergeCell ref="DQ459:EX459"/>
    <mergeCell ref="DQ460:EX460"/>
    <mergeCell ref="AO438:AO440"/>
    <mergeCell ref="AP438:AP440"/>
    <mergeCell ref="AO432:AO434"/>
    <mergeCell ref="AO441:AO443"/>
    <mergeCell ref="AO467:AO475"/>
    <mergeCell ref="AO480:AO481"/>
    <mergeCell ref="AP480:AP481"/>
    <mergeCell ref="AQ480:AQ481"/>
    <mergeCell ref="AP441:AP443"/>
    <mergeCell ref="AQ441:AQ443"/>
    <mergeCell ref="AN447:BC447"/>
    <mergeCell ref="AR430:AU430"/>
    <mergeCell ref="R432:AJ442"/>
    <mergeCell ref="AP432:AP434"/>
    <mergeCell ref="AQ432:AQ434"/>
    <mergeCell ref="AR432:AS443"/>
    <mergeCell ref="AT432:AU443"/>
    <mergeCell ref="AQ438:AQ440"/>
    <mergeCell ref="S449:Z449"/>
    <mergeCell ref="AC449:AI449"/>
    <mergeCell ref="BF449:BM449"/>
    <mergeCell ref="BP449:BV449"/>
    <mergeCell ref="B452:AK452"/>
    <mergeCell ref="AO452:BX452"/>
    <mergeCell ref="AO453:BX453"/>
    <mergeCell ref="AO454:BX454"/>
    <mergeCell ref="AO456:BX456"/>
    <mergeCell ref="AQ457:BX457"/>
    <mergeCell ref="AQ458:BX458"/>
    <mergeCell ref="AQ460:BX460"/>
    <mergeCell ref="AQ461:BX461"/>
    <mergeCell ref="AQ462:BX462"/>
    <mergeCell ref="CB480:CB481"/>
    <mergeCell ref="CC480:CC481"/>
    <mergeCell ref="R481:AJ481"/>
    <mergeCell ref="J479:P479"/>
    <mergeCell ref="K480:P480"/>
    <mergeCell ref="E481:F481"/>
    <mergeCell ref="G481:H481"/>
    <mergeCell ref="K481:P481"/>
    <mergeCell ref="K482:P482"/>
    <mergeCell ref="B461:C461"/>
    <mergeCell ref="B462:C462"/>
    <mergeCell ref="B479:H479"/>
    <mergeCell ref="R479:V479"/>
    <mergeCell ref="W479:X479"/>
    <mergeCell ref="AB479:AC479"/>
    <mergeCell ref="E480:H480"/>
    <mergeCell ref="B467:B475"/>
    <mergeCell ref="B480:B481"/>
    <mergeCell ref="C480:C481"/>
    <mergeCell ref="D480:D481"/>
    <mergeCell ref="B482:B484"/>
    <mergeCell ref="C482:C484"/>
    <mergeCell ref="D482:D484"/>
    <mergeCell ref="K486:P486"/>
    <mergeCell ref="K487:P487"/>
    <mergeCell ref="K488:P488"/>
    <mergeCell ref="K489:P489"/>
    <mergeCell ref="K490:P490"/>
    <mergeCell ref="K491:P491"/>
    <mergeCell ref="K492:P492"/>
    <mergeCell ref="AO491:AO493"/>
    <mergeCell ref="AP491:AP493"/>
    <mergeCell ref="AQ491:AQ493"/>
    <mergeCell ref="AX491:BC491"/>
    <mergeCell ref="CB491:CB493"/>
    <mergeCell ref="CC491:CC493"/>
    <mergeCell ref="AX492:BC492"/>
    <mergeCell ref="K386:P386"/>
    <mergeCell ref="K387:P387"/>
    <mergeCell ref="K388:P388"/>
    <mergeCell ref="K389:P389"/>
    <mergeCell ref="K381:P381"/>
    <mergeCell ref="R381:AJ381"/>
    <mergeCell ref="K382:P382"/>
    <mergeCell ref="R382:AJ392"/>
    <mergeCell ref="K383:P383"/>
    <mergeCell ref="K384:P384"/>
    <mergeCell ref="K385:P385"/>
    <mergeCell ref="K392:P392"/>
    <mergeCell ref="K390:P390"/>
    <mergeCell ref="K391:P391"/>
    <mergeCell ref="S399:Z399"/>
    <mergeCell ref="AC399:AI399"/>
    <mergeCell ref="B402:AK402"/>
    <mergeCell ref="B403:AK403"/>
    <mergeCell ref="B404:AK404"/>
    <mergeCell ref="B406:AK406"/>
    <mergeCell ref="B407:C407"/>
    <mergeCell ref="D407:AK407"/>
    <mergeCell ref="B408:C408"/>
    <mergeCell ref="D408:AK408"/>
    <mergeCell ref="B409:C409"/>
    <mergeCell ref="D409:AK409"/>
    <mergeCell ref="BE429:BI429"/>
    <mergeCell ref="BJ429:BK429"/>
    <mergeCell ref="BO429:BP429"/>
    <mergeCell ref="K430:P430"/>
    <mergeCell ref="AO430:AO431"/>
    <mergeCell ref="AP430:AP431"/>
    <mergeCell ref="AQ430:AQ431"/>
    <mergeCell ref="K432:P432"/>
    <mergeCell ref="K434:P434"/>
    <mergeCell ref="K436:P436"/>
    <mergeCell ref="K437:P437"/>
    <mergeCell ref="K438:P438"/>
    <mergeCell ref="K439:P439"/>
    <mergeCell ref="K440:P440"/>
    <mergeCell ref="K441:P441"/>
    <mergeCell ref="K442:P442"/>
    <mergeCell ref="AO461:AP461"/>
    <mergeCell ref="AO462:AP462"/>
    <mergeCell ref="AO466:AP466"/>
    <mergeCell ref="AO457:AP457"/>
    <mergeCell ref="AO458:AP458"/>
    <mergeCell ref="B460:C460"/>
    <mergeCell ref="D460:AK460"/>
    <mergeCell ref="AO460:AP460"/>
    <mergeCell ref="D461:AK461"/>
    <mergeCell ref="D462:AK462"/>
    <mergeCell ref="B465:C465"/>
    <mergeCell ref="D465:G465"/>
    <mergeCell ref="H465:K465"/>
    <mergeCell ref="L465:O465"/>
    <mergeCell ref="P465:S465"/>
    <mergeCell ref="X465:X466"/>
    <mergeCell ref="Y465:Y466"/>
    <mergeCell ref="B466:C466"/>
    <mergeCell ref="T465:W465"/>
    <mergeCell ref="Z465:AC465"/>
    <mergeCell ref="AD465:AG465"/>
    <mergeCell ref="AH465:AI465"/>
    <mergeCell ref="AJ465:AK465"/>
    <mergeCell ref="AO465:AP465"/>
    <mergeCell ref="AQ465:AT465"/>
    <mergeCell ref="AU465:AX465"/>
    <mergeCell ref="AY465:BB465"/>
    <mergeCell ref="BC465:BF465"/>
    <mergeCell ref="BG465:BJ465"/>
    <mergeCell ref="BK465:BK466"/>
    <mergeCell ref="BL465:BL466"/>
    <mergeCell ref="BM465:BP465"/>
    <mergeCell ref="CB466:CC466"/>
    <mergeCell ref="CP465:CS465"/>
    <mergeCell ref="CT465:CW465"/>
    <mergeCell ref="CX465:CX466"/>
    <mergeCell ref="CY465:CY466"/>
    <mergeCell ref="CZ465:DC465"/>
    <mergeCell ref="DD465:DG465"/>
    <mergeCell ref="DH465:DI465"/>
    <mergeCell ref="DO466:DP466"/>
    <mergeCell ref="EK465:EK466"/>
    <mergeCell ref="EL465:EL466"/>
    <mergeCell ref="CB482:CB484"/>
    <mergeCell ref="CB488:CB490"/>
    <mergeCell ref="CC488:CC490"/>
    <mergeCell ref="CD488:CD490"/>
    <mergeCell ref="CB479:CH479"/>
    <mergeCell ref="CE480:CH480"/>
    <mergeCell ref="CC482:CC484"/>
    <mergeCell ref="CD482:CD484"/>
    <mergeCell ref="CE482:CF493"/>
    <mergeCell ref="CG482:CH493"/>
    <mergeCell ref="CD485:CD487"/>
    <mergeCell ref="CD491:CD493"/>
    <mergeCell ref="AW479:BC479"/>
    <mergeCell ref="AX480:BC480"/>
    <mergeCell ref="AX482:BC482"/>
    <mergeCell ref="AR481:AS481"/>
    <mergeCell ref="AT481:AU481"/>
    <mergeCell ref="AO482:AO484"/>
    <mergeCell ref="AP482:AP484"/>
    <mergeCell ref="AQ482:AQ484"/>
    <mergeCell ref="CB467:CB475"/>
    <mergeCell ref="AO479:AU479"/>
    <mergeCell ref="BE479:BI479"/>
    <mergeCell ref="BJ479:BK479"/>
    <mergeCell ref="BO479:BP479"/>
    <mergeCell ref="AR480:AU480"/>
    <mergeCell ref="CD480:CD481"/>
    <mergeCell ref="CB485:CB487"/>
    <mergeCell ref="CC485:CC487"/>
    <mergeCell ref="CK484:CP484"/>
    <mergeCell ref="CK485:CP485"/>
    <mergeCell ref="CK491:CP491"/>
    <mergeCell ref="CK492:CP492"/>
    <mergeCell ref="AX487:BC487"/>
    <mergeCell ref="AX488:BC488"/>
    <mergeCell ref="AX489:BC489"/>
    <mergeCell ref="AX490:BC490"/>
    <mergeCell ref="AX481:BC481"/>
    <mergeCell ref="BE481:BW481"/>
    <mergeCell ref="BE482:BW492"/>
    <mergeCell ref="AX483:BC483"/>
    <mergeCell ref="AX484:BC484"/>
    <mergeCell ref="AX485:BC485"/>
    <mergeCell ref="AX486:BC486"/>
    <mergeCell ref="C491:C493"/>
    <mergeCell ref="D491:D493"/>
    <mergeCell ref="B485:B487"/>
    <mergeCell ref="C485:C487"/>
    <mergeCell ref="D485:D487"/>
    <mergeCell ref="B488:B490"/>
    <mergeCell ref="C488:C490"/>
    <mergeCell ref="D488:D490"/>
    <mergeCell ref="B491:B493"/>
    <mergeCell ref="E482:F493"/>
    <mergeCell ref="G482:H493"/>
    <mergeCell ref="R482:AJ492"/>
    <mergeCell ref="AT482:AU493"/>
    <mergeCell ref="K483:P483"/>
    <mergeCell ref="K484:P484"/>
    <mergeCell ref="K485:P485"/>
    <mergeCell ref="AR482:AS493"/>
    <mergeCell ref="AO485:AO487"/>
    <mergeCell ref="AP485:AP487"/>
    <mergeCell ref="AQ485:AQ487"/>
    <mergeCell ref="AO488:AO490"/>
    <mergeCell ref="AP488:AP490"/>
    <mergeCell ref="AQ488:AQ490"/>
    <mergeCell ref="EJ479:EK479"/>
    <mergeCell ref="EO479:EP479"/>
    <mergeCell ref="EE481:EW481"/>
    <mergeCell ref="DO479:DU479"/>
    <mergeCell ref="DO480:DO481"/>
    <mergeCell ref="DP480:DP481"/>
    <mergeCell ref="DQ480:DQ481"/>
    <mergeCell ref="DR480:DU480"/>
    <mergeCell ref="DR481:DS481"/>
    <mergeCell ref="DT481:DU481"/>
    <mergeCell ref="EM465:EP465"/>
    <mergeCell ref="EQ465:ET465"/>
    <mergeCell ref="EU465:EV465"/>
    <mergeCell ref="EW465:EX465"/>
    <mergeCell ref="DJ465:DK465"/>
    <mergeCell ref="DO465:DP465"/>
    <mergeCell ref="DQ465:DT465"/>
    <mergeCell ref="DU465:DX465"/>
    <mergeCell ref="DY465:EB465"/>
    <mergeCell ref="EC465:EF465"/>
    <mergeCell ref="EG465:EJ465"/>
    <mergeCell ref="DO467:DO475"/>
    <mergeCell ref="BQ465:BT465"/>
    <mergeCell ref="BU465:BV465"/>
    <mergeCell ref="BW465:BX465"/>
    <mergeCell ref="CB465:CC465"/>
    <mergeCell ref="CD465:CG465"/>
    <mergeCell ref="CH465:CK465"/>
    <mergeCell ref="CL465:CO465"/>
    <mergeCell ref="CK480:CP480"/>
    <mergeCell ref="CE481:CF481"/>
    <mergeCell ref="CG481:CH481"/>
    <mergeCell ref="CK481:CP481"/>
    <mergeCell ref="CR481:DJ481"/>
    <mergeCell ref="CK482:CP482"/>
    <mergeCell ref="CJ479:CP479"/>
    <mergeCell ref="CR479:CV479"/>
    <mergeCell ref="CW479:CX479"/>
    <mergeCell ref="DB479:DC479"/>
    <mergeCell ref="DW479:EC479"/>
    <mergeCell ref="EE479:EI479"/>
    <mergeCell ref="DX480:EC480"/>
    <mergeCell ref="DX481:EC481"/>
    <mergeCell ref="DX482:EC482"/>
    <mergeCell ref="DX490:EC490"/>
    <mergeCell ref="DX491:EC491"/>
    <mergeCell ref="DX492:EC492"/>
    <mergeCell ref="DO491:DO493"/>
    <mergeCell ref="DP491:DP493"/>
    <mergeCell ref="DQ491:DQ493"/>
    <mergeCell ref="DO12:DP12"/>
    <mergeCell ref="DQ12:EX12"/>
    <mergeCell ref="B11:C11"/>
    <mergeCell ref="B12:C12"/>
    <mergeCell ref="D12:AK12"/>
    <mergeCell ref="AO12:AP12"/>
    <mergeCell ref="AQ12:BX12"/>
    <mergeCell ref="CB12:CC12"/>
    <mergeCell ref="CD12:DK12"/>
    <mergeCell ref="B2:AK2"/>
    <mergeCell ref="AO2:BX2"/>
    <mergeCell ref="CB2:DK2"/>
    <mergeCell ref="DO2:EX2"/>
    <mergeCell ref="AO3:BX3"/>
    <mergeCell ref="CB3:DK3"/>
    <mergeCell ref="DO3:EX3"/>
    <mergeCell ref="CB6:DK6"/>
    <mergeCell ref="DO6:EX6"/>
    <mergeCell ref="B3:AK3"/>
    <mergeCell ref="B4:AK4"/>
    <mergeCell ref="AO4:BX4"/>
    <mergeCell ref="CB4:DK4"/>
    <mergeCell ref="DO4:EX4"/>
    <mergeCell ref="B6:AK6"/>
    <mergeCell ref="AO6:BX6"/>
    <mergeCell ref="D7:AK7"/>
    <mergeCell ref="AO7:AP7"/>
    <mergeCell ref="AQ7:BX7"/>
    <mergeCell ref="CB7:CC7"/>
    <mergeCell ref="CD7:DK7"/>
    <mergeCell ref="DO7:DP7"/>
    <mergeCell ref="DQ7:EX7"/>
    <mergeCell ref="DO8:DP8"/>
    <mergeCell ref="DQ8:EX8"/>
    <mergeCell ref="B7:C7"/>
    <mergeCell ref="B8:C8"/>
    <mergeCell ref="D8:AK8"/>
    <mergeCell ref="AO8:AP8"/>
    <mergeCell ref="AQ8:BX8"/>
    <mergeCell ref="CB8:CC8"/>
    <mergeCell ref="CD8:DK8"/>
    <mergeCell ref="EL15:EL16"/>
    <mergeCell ref="EM15:EP15"/>
    <mergeCell ref="EQ15:ET15"/>
    <mergeCell ref="EU15:EV15"/>
    <mergeCell ref="EW15:EX15"/>
    <mergeCell ref="CB16:CC16"/>
    <mergeCell ref="DO16:DP16"/>
    <mergeCell ref="D9:AK9"/>
    <mergeCell ref="AO9:AP9"/>
    <mergeCell ref="AQ9:BX9"/>
    <mergeCell ref="CB9:CC9"/>
    <mergeCell ref="CD9:DK9"/>
    <mergeCell ref="DO9:DP9"/>
    <mergeCell ref="DQ9:EX9"/>
    <mergeCell ref="B9:C9"/>
    <mergeCell ref="B10:C10"/>
    <mergeCell ref="D10:AK10"/>
    <mergeCell ref="AO10:AP10"/>
    <mergeCell ref="AQ10:BX10"/>
    <mergeCell ref="CB10:CC10"/>
    <mergeCell ref="CD10:DK10"/>
    <mergeCell ref="DO10:DP10"/>
    <mergeCell ref="DO11:DP11"/>
    <mergeCell ref="DQ10:EX10"/>
    <mergeCell ref="D11:AK11"/>
    <mergeCell ref="AO11:AP11"/>
    <mergeCell ref="AQ11:BX11"/>
    <mergeCell ref="CB11:CC11"/>
    <mergeCell ref="CD11:DK11"/>
    <mergeCell ref="DQ11:EX11"/>
    <mergeCell ref="AU15:AX15"/>
    <mergeCell ref="AY15:BB15"/>
    <mergeCell ref="T15:W15"/>
    <mergeCell ref="Z15:AC15"/>
    <mergeCell ref="AD15:AG15"/>
    <mergeCell ref="AH15:AI15"/>
    <mergeCell ref="AJ15:AK15"/>
    <mergeCell ref="AO15:AP15"/>
    <mergeCell ref="AQ15:AT15"/>
    <mergeCell ref="CZ15:DC15"/>
    <mergeCell ref="DD15:DG15"/>
    <mergeCell ref="CD15:CG15"/>
    <mergeCell ref="CH15:CK15"/>
    <mergeCell ref="CL15:CO15"/>
    <mergeCell ref="CP15:CS15"/>
    <mergeCell ref="CT15:CW15"/>
    <mergeCell ref="CX15:CX16"/>
    <mergeCell ref="CY15:CY16"/>
    <mergeCell ref="AX32:BC32"/>
    <mergeCell ref="AX33:BC33"/>
    <mergeCell ref="AX31:BC31"/>
    <mergeCell ref="BE32:BW42"/>
    <mergeCell ref="CB32:CB34"/>
    <mergeCell ref="CC32:CC34"/>
    <mergeCell ref="CD32:CD34"/>
    <mergeCell ref="CE32:CF43"/>
    <mergeCell ref="CG32:CH43"/>
    <mergeCell ref="AX34:BC34"/>
    <mergeCell ref="AO32:AO34"/>
    <mergeCell ref="AO35:AO37"/>
    <mergeCell ref="AR30:AU30"/>
    <mergeCell ref="AR31:AS31"/>
    <mergeCell ref="AT31:AU31"/>
    <mergeCell ref="AP32:AP34"/>
    <mergeCell ref="AQ32:AQ34"/>
    <mergeCell ref="AR32:AS43"/>
    <mergeCell ref="AT32:AU43"/>
    <mergeCell ref="DX40:EC40"/>
    <mergeCell ref="DX41:EC41"/>
    <mergeCell ref="DW29:EC29"/>
    <mergeCell ref="DX30:EC30"/>
    <mergeCell ref="DR31:DS31"/>
    <mergeCell ref="DT31:DU31"/>
    <mergeCell ref="DX31:EC31"/>
    <mergeCell ref="EE31:EW31"/>
    <mergeCell ref="EE32:EW42"/>
    <mergeCell ref="DX42:EC42"/>
    <mergeCell ref="DH15:DI15"/>
    <mergeCell ref="DJ15:DK15"/>
    <mergeCell ref="DO15:DP15"/>
    <mergeCell ref="DQ15:DT15"/>
    <mergeCell ref="DU15:DX15"/>
    <mergeCell ref="DY15:EB15"/>
    <mergeCell ref="EC15:EF15"/>
    <mergeCell ref="DO17:DO25"/>
    <mergeCell ref="DO30:DO31"/>
    <mergeCell ref="DP30:DP31"/>
    <mergeCell ref="DQ30:DQ31"/>
    <mergeCell ref="DO32:DO34"/>
    <mergeCell ref="DP32:DP34"/>
    <mergeCell ref="DQ32:DQ34"/>
    <mergeCell ref="EG15:EJ15"/>
    <mergeCell ref="EK15:EK16"/>
    <mergeCell ref="DO29:DU29"/>
    <mergeCell ref="EE29:EI29"/>
    <mergeCell ref="EJ29:EK29"/>
    <mergeCell ref="EO29:EP29"/>
    <mergeCell ref="DR30:DU30"/>
    <mergeCell ref="DX32:EC32"/>
    <mergeCell ref="DX33:EC33"/>
    <mergeCell ref="DX34:EC34"/>
    <mergeCell ref="DX35:EC35"/>
    <mergeCell ref="DX36:EC36"/>
    <mergeCell ref="DX37:EC37"/>
    <mergeCell ref="DX38:EC38"/>
    <mergeCell ref="DX39:EC39"/>
    <mergeCell ref="C38:C40"/>
    <mergeCell ref="D38:D40"/>
    <mergeCell ref="B41:B43"/>
    <mergeCell ref="C41:C43"/>
    <mergeCell ref="D41:D43"/>
    <mergeCell ref="A47:P47"/>
    <mergeCell ref="E31:F31"/>
    <mergeCell ref="G31:H31"/>
    <mergeCell ref="C32:C34"/>
    <mergeCell ref="D32:D34"/>
    <mergeCell ref="E32:F43"/>
    <mergeCell ref="G32:H43"/>
    <mergeCell ref="D35:D37"/>
    <mergeCell ref="AX39:BC39"/>
    <mergeCell ref="AX40:BC40"/>
    <mergeCell ref="AX41:BC41"/>
    <mergeCell ref="AX42:BC42"/>
    <mergeCell ref="AP35:AP37"/>
    <mergeCell ref="AQ35:AQ37"/>
    <mergeCell ref="AX35:BC35"/>
    <mergeCell ref="AX36:BC36"/>
    <mergeCell ref="AO38:AO40"/>
    <mergeCell ref="AP38:AP40"/>
    <mergeCell ref="AQ38:AQ40"/>
    <mergeCell ref="AO41:AO43"/>
    <mergeCell ref="AP41:AP43"/>
    <mergeCell ref="AQ41:AQ43"/>
    <mergeCell ref="AN47:BC47"/>
    <mergeCell ref="BF49:BM49"/>
    <mergeCell ref="BP49:BV49"/>
    <mergeCell ref="AO52:BX52"/>
    <mergeCell ref="AO59:AP59"/>
    <mergeCell ref="AQ59:BX59"/>
    <mergeCell ref="AO60:AP60"/>
    <mergeCell ref="AQ60:BX60"/>
    <mergeCell ref="AO61:AP61"/>
    <mergeCell ref="AQ61:BX61"/>
    <mergeCell ref="AO62:AP62"/>
    <mergeCell ref="AQ62:BX62"/>
    <mergeCell ref="AO53:BX53"/>
    <mergeCell ref="AO54:BX54"/>
    <mergeCell ref="AO56:BX56"/>
    <mergeCell ref="AO57:AP57"/>
    <mergeCell ref="AQ57:BX57"/>
    <mergeCell ref="AO58:AP58"/>
    <mergeCell ref="AQ58:BX58"/>
    <mergeCell ref="Y15:Y16"/>
    <mergeCell ref="AO16:AP16"/>
    <mergeCell ref="AO17:AO25"/>
    <mergeCell ref="AO29:AU29"/>
    <mergeCell ref="AW29:BC29"/>
    <mergeCell ref="BE29:BI29"/>
    <mergeCell ref="BJ29:BK29"/>
    <mergeCell ref="BO29:BP29"/>
    <mergeCell ref="B15:C15"/>
    <mergeCell ref="D15:G15"/>
    <mergeCell ref="H15:K15"/>
    <mergeCell ref="L15:O15"/>
    <mergeCell ref="P15:S15"/>
    <mergeCell ref="X15:X16"/>
    <mergeCell ref="B16:C16"/>
    <mergeCell ref="B17:B25"/>
    <mergeCell ref="B29:H29"/>
    <mergeCell ref="R29:V29"/>
    <mergeCell ref="W29:X29"/>
    <mergeCell ref="AB29:AC29"/>
    <mergeCell ref="B30:B31"/>
    <mergeCell ref="E30:H30"/>
    <mergeCell ref="K31:P31"/>
    <mergeCell ref="C30:C31"/>
    <mergeCell ref="D30:D31"/>
    <mergeCell ref="AO30:AO31"/>
    <mergeCell ref="AP30:AP31"/>
    <mergeCell ref="AQ30:AQ31"/>
    <mergeCell ref="AX30:BC30"/>
    <mergeCell ref="R31:AJ31"/>
    <mergeCell ref="B35:B37"/>
    <mergeCell ref="C35:C37"/>
    <mergeCell ref="B32:B34"/>
    <mergeCell ref="B38:B40"/>
    <mergeCell ref="AX37:BC37"/>
    <mergeCell ref="AX38:BC38"/>
    <mergeCell ref="CK33:CP33"/>
    <mergeCell ref="CK34:CP34"/>
    <mergeCell ref="CK35:CP35"/>
    <mergeCell ref="CK36:CP36"/>
    <mergeCell ref="CK37:CP37"/>
    <mergeCell ref="CK38:CP38"/>
    <mergeCell ref="CK39:CP39"/>
    <mergeCell ref="CK40:CP40"/>
    <mergeCell ref="CK41:CP41"/>
    <mergeCell ref="CA47:CP47"/>
    <mergeCell ref="CB52:DK52"/>
    <mergeCell ref="CB53:DK53"/>
    <mergeCell ref="CB54:DK54"/>
    <mergeCell ref="CB56:DK56"/>
    <mergeCell ref="CB60:CC60"/>
    <mergeCell ref="CB61:CC61"/>
    <mergeCell ref="CB62:CC62"/>
    <mergeCell ref="CD61:DK61"/>
    <mergeCell ref="CD62:DK62"/>
    <mergeCell ref="CB57:CC57"/>
    <mergeCell ref="CD57:DK57"/>
    <mergeCell ref="CB58:CC58"/>
    <mergeCell ref="CD58:DK58"/>
    <mergeCell ref="CB59:CC59"/>
    <mergeCell ref="CD59:DK59"/>
    <mergeCell ref="CD60:DK60"/>
    <mergeCell ref="DO35:DO37"/>
    <mergeCell ref="DO41:DO43"/>
    <mergeCell ref="DN47:EC47"/>
    <mergeCell ref="CR31:DJ31"/>
    <mergeCell ref="CR32:DJ42"/>
    <mergeCell ref="DR32:DS43"/>
    <mergeCell ref="DT32:DU43"/>
    <mergeCell ref="DP35:DP37"/>
    <mergeCell ref="DQ35:DQ37"/>
    <mergeCell ref="DQ38:DQ40"/>
    <mergeCell ref="CS49:CZ49"/>
    <mergeCell ref="DC49:DI49"/>
    <mergeCell ref="EF49:EM49"/>
    <mergeCell ref="EP49:EV49"/>
    <mergeCell ref="DO52:EX52"/>
    <mergeCell ref="DO53:EX53"/>
    <mergeCell ref="DO54:EX54"/>
    <mergeCell ref="DO60:DP60"/>
    <mergeCell ref="DQ60:EX60"/>
    <mergeCell ref="DO61:DP61"/>
    <mergeCell ref="DQ61:EX61"/>
    <mergeCell ref="DO62:DP62"/>
    <mergeCell ref="DQ62:EX62"/>
    <mergeCell ref="DO56:EX56"/>
    <mergeCell ref="DO57:DP57"/>
    <mergeCell ref="DQ57:EX57"/>
    <mergeCell ref="DO58:DP58"/>
    <mergeCell ref="DQ58:EX58"/>
    <mergeCell ref="DO59:DP59"/>
    <mergeCell ref="DQ59:EX59"/>
    <mergeCell ref="BC15:BF15"/>
    <mergeCell ref="BG15:BJ15"/>
    <mergeCell ref="BK15:BK16"/>
    <mergeCell ref="BL15:BL16"/>
    <mergeCell ref="BM15:BP15"/>
    <mergeCell ref="BQ15:BT15"/>
    <mergeCell ref="BU15:BV15"/>
    <mergeCell ref="BW15:BX15"/>
    <mergeCell ref="CB15:CC15"/>
    <mergeCell ref="CB29:CH29"/>
    <mergeCell ref="CR29:CV29"/>
    <mergeCell ref="CW29:CX29"/>
    <mergeCell ref="DB29:DC29"/>
    <mergeCell ref="CE30:CH30"/>
    <mergeCell ref="CJ29:CP29"/>
    <mergeCell ref="CK30:CP30"/>
    <mergeCell ref="BE31:BW31"/>
    <mergeCell ref="CE31:CF31"/>
    <mergeCell ref="CG31:CH31"/>
    <mergeCell ref="CK31:CP31"/>
    <mergeCell ref="CK32:CP32"/>
    <mergeCell ref="CB38:CB40"/>
    <mergeCell ref="CC38:CC40"/>
    <mergeCell ref="CD38:CD40"/>
    <mergeCell ref="CB41:CB43"/>
    <mergeCell ref="CC41:CC43"/>
    <mergeCell ref="CD41:CD43"/>
    <mergeCell ref="CK42:CP42"/>
    <mergeCell ref="CB17:CB25"/>
    <mergeCell ref="CB30:CB31"/>
    <mergeCell ref="CC30:CC31"/>
    <mergeCell ref="CD30:CD31"/>
    <mergeCell ref="CB35:CB37"/>
    <mergeCell ref="CC35:CC37"/>
    <mergeCell ref="CD35:CD37"/>
    <mergeCell ref="DO38:DO40"/>
    <mergeCell ref="DP38:DP40"/>
    <mergeCell ref="DP41:DP43"/>
    <mergeCell ref="DQ41:DQ43"/>
    <mergeCell ref="K36:P36"/>
    <mergeCell ref="K37:P37"/>
    <mergeCell ref="K38:P38"/>
    <mergeCell ref="K39:P39"/>
    <mergeCell ref="J29:P29"/>
    <mergeCell ref="K30:P30"/>
    <mergeCell ref="K32:P32"/>
    <mergeCell ref="R32:AJ42"/>
    <mergeCell ref="K33:P33"/>
    <mergeCell ref="K34:P34"/>
    <mergeCell ref="K35:P35"/>
    <mergeCell ref="K42:P42"/>
    <mergeCell ref="K40:P40"/>
    <mergeCell ref="K41:P41"/>
    <mergeCell ref="S49:Z49"/>
    <mergeCell ref="AC49:AI49"/>
    <mergeCell ref="B52:AK52"/>
    <mergeCell ref="B53:AK53"/>
    <mergeCell ref="B54:AK54"/>
    <mergeCell ref="B56:AK56"/>
    <mergeCell ref="B57:C57"/>
    <mergeCell ref="D57:AK57"/>
    <mergeCell ref="B58:C58"/>
    <mergeCell ref="D58:AK58"/>
    <mergeCell ref="B59:C59"/>
    <mergeCell ref="D59:AK59"/>
    <mergeCell ref="D65:G65"/>
    <mergeCell ref="H65:K65"/>
    <mergeCell ref="L65:O65"/>
    <mergeCell ref="P65:S65"/>
    <mergeCell ref="X65:X66"/>
    <mergeCell ref="Y65:Y66"/>
    <mergeCell ref="AD65:AG65"/>
    <mergeCell ref="AH65:AI65"/>
    <mergeCell ref="AO65:AP65"/>
    <mergeCell ref="AQ65:AT65"/>
    <mergeCell ref="AU65:AX65"/>
    <mergeCell ref="AY65:BB65"/>
    <mergeCell ref="BC65:BF65"/>
    <mergeCell ref="AO66:AP66"/>
    <mergeCell ref="BG65:BJ65"/>
    <mergeCell ref="BK65:BK66"/>
    <mergeCell ref="BL65:BL66"/>
    <mergeCell ref="BM65:BP65"/>
    <mergeCell ref="BQ65:BT65"/>
    <mergeCell ref="BU65:BV65"/>
    <mergeCell ref="BW65:BX65"/>
    <mergeCell ref="CB65:CC65"/>
    <mergeCell ref="CD65:CG65"/>
    <mergeCell ref="CH65:CK65"/>
    <mergeCell ref="CL65:CO65"/>
    <mergeCell ref="CP65:CS65"/>
    <mergeCell ref="CX65:CX66"/>
    <mergeCell ref="CY65:CY66"/>
    <mergeCell ref="CB66:CC66"/>
    <mergeCell ref="CT65:CW65"/>
    <mergeCell ref="CZ65:DC65"/>
    <mergeCell ref="DD65:DG65"/>
    <mergeCell ref="DH65:DI65"/>
    <mergeCell ref="DJ65:DK65"/>
    <mergeCell ref="DO65:DP65"/>
    <mergeCell ref="DQ65:DT65"/>
    <mergeCell ref="EQ65:ET65"/>
    <mergeCell ref="EU65:EV65"/>
    <mergeCell ref="EW65:EX65"/>
    <mergeCell ref="DU65:DX65"/>
    <mergeCell ref="DY65:EB65"/>
    <mergeCell ref="EC65:EF65"/>
    <mergeCell ref="EG65:EJ65"/>
    <mergeCell ref="EK65:EK66"/>
    <mergeCell ref="EL65:EL66"/>
    <mergeCell ref="EM65:EP65"/>
    <mergeCell ref="DO66:DP66"/>
    <mergeCell ref="B65:C65"/>
    <mergeCell ref="B66:C66"/>
    <mergeCell ref="BO79:BP79"/>
    <mergeCell ref="CB79:CH79"/>
    <mergeCell ref="DO79:DU79"/>
    <mergeCell ref="DW79:EC79"/>
    <mergeCell ref="EE79:EI79"/>
    <mergeCell ref="EJ79:EK79"/>
    <mergeCell ref="EO79:EP79"/>
    <mergeCell ref="DX80:EC80"/>
    <mergeCell ref="T65:W65"/>
    <mergeCell ref="Z65:AC65"/>
    <mergeCell ref="B67:B75"/>
    <mergeCell ref="AO67:AO75"/>
    <mergeCell ref="CB67:CB75"/>
    <mergeCell ref="DO67:DO75"/>
    <mergeCell ref="B79:H79"/>
    <mergeCell ref="DX81:EC81"/>
    <mergeCell ref="EE81:EW81"/>
    <mergeCell ref="DX82:EC82"/>
    <mergeCell ref="CW79:CX79"/>
    <mergeCell ref="DB79:DC79"/>
    <mergeCell ref="DO80:DO81"/>
    <mergeCell ref="DP80:DP81"/>
    <mergeCell ref="DQ80:DQ81"/>
    <mergeCell ref="DR80:DU80"/>
    <mergeCell ref="CR81:DJ81"/>
    <mergeCell ref="CK81:CP81"/>
    <mergeCell ref="CK82:CP82"/>
    <mergeCell ref="CJ79:CP79"/>
    <mergeCell ref="CR79:CV79"/>
    <mergeCell ref="CB80:CB81"/>
    <mergeCell ref="CC80:CC81"/>
    <mergeCell ref="CD80:CD81"/>
    <mergeCell ref="CE80:CH80"/>
    <mergeCell ref="CK80:CP80"/>
    <mergeCell ref="B60:C60"/>
    <mergeCell ref="D60:AK60"/>
    <mergeCell ref="B61:C61"/>
    <mergeCell ref="D61:AK61"/>
    <mergeCell ref="B62:C62"/>
    <mergeCell ref="D62:AK62"/>
    <mergeCell ref="AJ65:AK65"/>
    <mergeCell ref="W79:X79"/>
    <mergeCell ref="AB79:AC79"/>
    <mergeCell ref="BE79:BI79"/>
    <mergeCell ref="BJ79:BK79"/>
    <mergeCell ref="E81:F81"/>
    <mergeCell ref="G81:H81"/>
    <mergeCell ref="R81:AJ81"/>
    <mergeCell ref="BE81:BW81"/>
    <mergeCell ref="J79:P79"/>
    <mergeCell ref="R79:V79"/>
    <mergeCell ref="B80:B81"/>
    <mergeCell ref="C80:C81"/>
    <mergeCell ref="D80:D81"/>
    <mergeCell ref="E80:H80"/>
    <mergeCell ref="K80:P80"/>
    <mergeCell ref="K81:P81"/>
    <mergeCell ref="CE81:CF81"/>
    <mergeCell ref="CG81:CH81"/>
    <mergeCell ref="DR81:DS81"/>
    <mergeCell ref="DT81:DU81"/>
    <mergeCell ref="AX83:BC83"/>
    <mergeCell ref="AX84:BC84"/>
    <mergeCell ref="CB82:CB84"/>
    <mergeCell ref="CB85:CB87"/>
    <mergeCell ref="CC85:CC87"/>
    <mergeCell ref="CD85:CD87"/>
    <mergeCell ref="AX86:BC86"/>
    <mergeCell ref="AX87:BC87"/>
    <mergeCell ref="CC82:CC84"/>
    <mergeCell ref="CB88:CB90"/>
    <mergeCell ref="CC88:CC90"/>
    <mergeCell ref="AX88:BC88"/>
    <mergeCell ref="AX89:BC89"/>
    <mergeCell ref="AX81:BC81"/>
    <mergeCell ref="AX82:BC82"/>
    <mergeCell ref="BE82:BW92"/>
    <mergeCell ref="CD82:CD84"/>
    <mergeCell ref="CE82:CF93"/>
    <mergeCell ref="AX85:BC85"/>
    <mergeCell ref="CD88:CD90"/>
    <mergeCell ref="AX90:BC90"/>
    <mergeCell ref="DX86:EC86"/>
    <mergeCell ref="DX87:EC87"/>
    <mergeCell ref="DO88:DO90"/>
    <mergeCell ref="DP88:DP90"/>
    <mergeCell ref="DQ88:DQ90"/>
    <mergeCell ref="DX88:EC88"/>
    <mergeCell ref="DX89:EC89"/>
    <mergeCell ref="DX90:EC90"/>
    <mergeCell ref="CG82:CH93"/>
    <mergeCell ref="DO82:DO84"/>
    <mergeCell ref="DP82:DP84"/>
    <mergeCell ref="DQ82:DQ84"/>
    <mergeCell ref="DR82:DS93"/>
    <mergeCell ref="DT82:DU93"/>
    <mergeCell ref="EE82:EW92"/>
    <mergeCell ref="CK89:CP89"/>
    <mergeCell ref="CK90:CP90"/>
    <mergeCell ref="CR82:DJ92"/>
    <mergeCell ref="CK83:CP83"/>
    <mergeCell ref="CK84:CP84"/>
    <mergeCell ref="CK85:CP85"/>
    <mergeCell ref="CK86:CP86"/>
    <mergeCell ref="CK87:CP87"/>
    <mergeCell ref="CK88:CP88"/>
    <mergeCell ref="K82:P82"/>
    <mergeCell ref="R82:AJ92"/>
    <mergeCell ref="K83:P83"/>
    <mergeCell ref="K84:P84"/>
    <mergeCell ref="K85:P85"/>
    <mergeCell ref="K86:P86"/>
    <mergeCell ref="K87:P87"/>
    <mergeCell ref="K91:P91"/>
    <mergeCell ref="AT81:AU81"/>
    <mergeCell ref="D82:D84"/>
    <mergeCell ref="E82:F93"/>
    <mergeCell ref="G82:H93"/>
    <mergeCell ref="AQ82:AQ84"/>
    <mergeCell ref="AT82:AU93"/>
    <mergeCell ref="K90:P90"/>
    <mergeCell ref="AX91:BC91"/>
    <mergeCell ref="AX92:BC92"/>
    <mergeCell ref="AR81:AS81"/>
    <mergeCell ref="AR82:AS93"/>
    <mergeCell ref="AQ91:AQ93"/>
    <mergeCell ref="CB91:CB93"/>
    <mergeCell ref="CC91:CC93"/>
    <mergeCell ref="CD91:CD93"/>
    <mergeCell ref="CK91:CP91"/>
    <mergeCell ref="AO91:AO93"/>
    <mergeCell ref="AP91:AP93"/>
    <mergeCell ref="AN97:BC97"/>
    <mergeCell ref="BF99:BM99"/>
    <mergeCell ref="BP99:BV99"/>
    <mergeCell ref="AO102:BX102"/>
    <mergeCell ref="AO103:BX103"/>
    <mergeCell ref="AQ109:BX109"/>
    <mergeCell ref="AQ110:BX110"/>
    <mergeCell ref="CB110:CC110"/>
    <mergeCell ref="AQ111:BX111"/>
    <mergeCell ref="CB111:CC111"/>
    <mergeCell ref="AQ112:BX112"/>
    <mergeCell ref="CB112:CC112"/>
    <mergeCell ref="AO104:BX104"/>
    <mergeCell ref="AO106:BX106"/>
    <mergeCell ref="AQ107:BX107"/>
    <mergeCell ref="CB107:CC107"/>
    <mergeCell ref="AQ108:BX108"/>
    <mergeCell ref="CB108:CC108"/>
    <mergeCell ref="CB109:CC109"/>
    <mergeCell ref="CK92:CP92"/>
    <mergeCell ref="CA97:CP97"/>
    <mergeCell ref="CS99:CZ99"/>
    <mergeCell ref="DC99:DI99"/>
    <mergeCell ref="CB102:DK102"/>
    <mergeCell ref="CB103:DK103"/>
    <mergeCell ref="CB104:DK104"/>
    <mergeCell ref="CD111:DK111"/>
    <mergeCell ref="DO111:DP111"/>
    <mergeCell ref="CD112:DK112"/>
    <mergeCell ref="DO112:DP112"/>
    <mergeCell ref="CB106:DK106"/>
    <mergeCell ref="CD107:DK107"/>
    <mergeCell ref="DO107:DP107"/>
    <mergeCell ref="CD108:DK108"/>
    <mergeCell ref="DO108:DP108"/>
    <mergeCell ref="CD109:DK109"/>
    <mergeCell ref="CD110:DK110"/>
    <mergeCell ref="DO129:DU129"/>
    <mergeCell ref="DW129:EC129"/>
    <mergeCell ref="EE129:EI129"/>
    <mergeCell ref="EJ129:EK129"/>
    <mergeCell ref="EO129:EP129"/>
    <mergeCell ref="DO109:DP109"/>
    <mergeCell ref="DO110:DP110"/>
    <mergeCell ref="DO117:DO125"/>
    <mergeCell ref="CJ129:CP129"/>
    <mergeCell ref="CR129:CV129"/>
    <mergeCell ref="CW129:CX129"/>
    <mergeCell ref="DB129:DC129"/>
    <mergeCell ref="AO82:AO84"/>
    <mergeCell ref="AP82:AP84"/>
    <mergeCell ref="AO79:AU79"/>
    <mergeCell ref="AW79:BC79"/>
    <mergeCell ref="AO80:AO81"/>
    <mergeCell ref="AP80:AP81"/>
    <mergeCell ref="AQ80:AQ81"/>
    <mergeCell ref="AR80:AU80"/>
    <mergeCell ref="AX80:BC80"/>
    <mergeCell ref="DX83:EC83"/>
    <mergeCell ref="DX84:EC84"/>
    <mergeCell ref="DX91:EC91"/>
    <mergeCell ref="DX92:EC92"/>
    <mergeCell ref="B82:B84"/>
    <mergeCell ref="B85:B87"/>
    <mergeCell ref="B88:B90"/>
    <mergeCell ref="B91:B93"/>
    <mergeCell ref="K92:P92"/>
    <mergeCell ref="DO85:DO87"/>
    <mergeCell ref="DP85:DP87"/>
    <mergeCell ref="DO91:DO93"/>
    <mergeCell ref="DP91:DP93"/>
    <mergeCell ref="DQ91:DQ93"/>
    <mergeCell ref="DO104:EX104"/>
    <mergeCell ref="DO106:EX106"/>
    <mergeCell ref="DQ107:EX107"/>
    <mergeCell ref="DQ108:EX108"/>
    <mergeCell ref="DQ109:EX109"/>
    <mergeCell ref="DQ110:EX110"/>
    <mergeCell ref="DQ111:EX111"/>
    <mergeCell ref="DQ112:EX112"/>
    <mergeCell ref="DQ85:DQ87"/>
    <mergeCell ref="DX85:EC85"/>
    <mergeCell ref="DN97:EC97"/>
    <mergeCell ref="EF99:EM99"/>
    <mergeCell ref="EP99:EV99"/>
    <mergeCell ref="DO102:EX102"/>
    <mergeCell ref="DO103:EX103"/>
    <mergeCell ref="C85:C87"/>
    <mergeCell ref="D85:D87"/>
    <mergeCell ref="AO85:AO87"/>
    <mergeCell ref="AP85:AP87"/>
    <mergeCell ref="C82:C84"/>
    <mergeCell ref="C88:C90"/>
    <mergeCell ref="C91:C93"/>
    <mergeCell ref="AQ85:AQ87"/>
    <mergeCell ref="AO88:AO90"/>
    <mergeCell ref="AP88:AP90"/>
    <mergeCell ref="AQ88:AQ90"/>
    <mergeCell ref="D88:D90"/>
    <mergeCell ref="D91:D93"/>
    <mergeCell ref="K88:P88"/>
    <mergeCell ref="K89:P89"/>
    <mergeCell ref="A97:P97"/>
    <mergeCell ref="S99:Z99"/>
    <mergeCell ref="AC99:AI99"/>
    <mergeCell ref="B102:AK102"/>
    <mergeCell ref="B103:AK103"/>
    <mergeCell ref="B108:C108"/>
    <mergeCell ref="B109:C109"/>
    <mergeCell ref="T115:W115"/>
    <mergeCell ref="Z115:AC115"/>
    <mergeCell ref="AD115:AG115"/>
    <mergeCell ref="AH115:AI115"/>
    <mergeCell ref="AQ115:AT115"/>
    <mergeCell ref="AU115:AX115"/>
    <mergeCell ref="AY115:BB115"/>
    <mergeCell ref="BC115:BF115"/>
    <mergeCell ref="BG115:BJ115"/>
    <mergeCell ref="AO116:AP116"/>
    <mergeCell ref="BU115:BV115"/>
    <mergeCell ref="BW115:BX115"/>
    <mergeCell ref="CB115:CC115"/>
    <mergeCell ref="CD115:CG115"/>
    <mergeCell ref="CH115:CK115"/>
    <mergeCell ref="CL115:CO115"/>
    <mergeCell ref="CP115:CS115"/>
    <mergeCell ref="CB116:CC116"/>
    <mergeCell ref="CT115:CW115"/>
    <mergeCell ref="CX115:CX116"/>
    <mergeCell ref="CY115:CY116"/>
    <mergeCell ref="CZ115:DC115"/>
    <mergeCell ref="DD115:DG115"/>
    <mergeCell ref="DH115:DI115"/>
    <mergeCell ref="DJ115:DK115"/>
    <mergeCell ref="EG115:EJ115"/>
    <mergeCell ref="EM115:EP115"/>
    <mergeCell ref="EQ115:ET115"/>
    <mergeCell ref="EU115:EV115"/>
    <mergeCell ref="EW115:EX115"/>
    <mergeCell ref="DO115:DP115"/>
    <mergeCell ref="DQ115:DT115"/>
    <mergeCell ref="DU115:DX115"/>
    <mergeCell ref="DY115:EB115"/>
    <mergeCell ref="EC115:EF115"/>
    <mergeCell ref="EK115:EK116"/>
    <mergeCell ref="EL115:EL116"/>
    <mergeCell ref="DO116:DP116"/>
    <mergeCell ref="AO130:AO131"/>
    <mergeCell ref="AP130:AP131"/>
    <mergeCell ref="AQ130:AQ131"/>
    <mergeCell ref="AR130:AU130"/>
    <mergeCell ref="AX130:BC130"/>
    <mergeCell ref="CB130:CB131"/>
    <mergeCell ref="CC130:CC131"/>
    <mergeCell ref="CK130:CP130"/>
    <mergeCell ref="CK131:CP131"/>
    <mergeCell ref="CK132:CP132"/>
    <mergeCell ref="DR130:DU130"/>
    <mergeCell ref="DR131:DS131"/>
    <mergeCell ref="DT131:DU131"/>
    <mergeCell ref="DX131:EC131"/>
    <mergeCell ref="EE131:EW131"/>
    <mergeCell ref="DX132:EC132"/>
    <mergeCell ref="CD130:CD131"/>
    <mergeCell ref="CE130:CH130"/>
    <mergeCell ref="DO130:DO131"/>
    <mergeCell ref="DP130:DP131"/>
    <mergeCell ref="DQ130:DQ131"/>
    <mergeCell ref="DX130:EC130"/>
    <mergeCell ref="CR131:DJ131"/>
    <mergeCell ref="B104:AK104"/>
    <mergeCell ref="B106:AK106"/>
    <mergeCell ref="B107:C107"/>
    <mergeCell ref="D107:AK107"/>
    <mergeCell ref="AO107:AP107"/>
    <mergeCell ref="D108:AK108"/>
    <mergeCell ref="D109:AK109"/>
    <mergeCell ref="B110:C110"/>
    <mergeCell ref="D110:AK110"/>
    <mergeCell ref="B111:C111"/>
    <mergeCell ref="D111:AK111"/>
    <mergeCell ref="B112:C112"/>
    <mergeCell ref="D112:AK112"/>
    <mergeCell ref="B115:C115"/>
    <mergeCell ref="AJ115:AK115"/>
    <mergeCell ref="BK115:BK116"/>
    <mergeCell ref="BL115:BL116"/>
    <mergeCell ref="BM115:BP115"/>
    <mergeCell ref="BQ115:BT115"/>
    <mergeCell ref="CB117:CB125"/>
    <mergeCell ref="W129:X129"/>
    <mergeCell ref="AB129:AC129"/>
    <mergeCell ref="AO129:AU129"/>
    <mergeCell ref="AW129:BC129"/>
    <mergeCell ref="BE129:BI129"/>
    <mergeCell ref="BJ129:BK129"/>
    <mergeCell ref="BO129:BP129"/>
    <mergeCell ref="CB129:CH129"/>
    <mergeCell ref="AO108:AP108"/>
    <mergeCell ref="AO109:AP109"/>
    <mergeCell ref="AO110:AP110"/>
    <mergeCell ref="AO111:AP111"/>
    <mergeCell ref="AO112:AP112"/>
    <mergeCell ref="AO115:AP115"/>
    <mergeCell ref="AO117:AO125"/>
    <mergeCell ref="B130:B131"/>
    <mergeCell ref="C130:C131"/>
    <mergeCell ref="D130:D131"/>
    <mergeCell ref="E130:H130"/>
    <mergeCell ref="K130:P130"/>
    <mergeCell ref="E131:F131"/>
    <mergeCell ref="G131:H131"/>
    <mergeCell ref="K131:P131"/>
    <mergeCell ref="R131:AJ131"/>
    <mergeCell ref="AR131:AS131"/>
    <mergeCell ref="AT131:AU131"/>
    <mergeCell ref="BE131:BW131"/>
    <mergeCell ref="CE131:CF131"/>
    <mergeCell ref="CG131:CH131"/>
    <mergeCell ref="DX133:EC133"/>
    <mergeCell ref="DX134:EC134"/>
    <mergeCell ref="CB132:CB134"/>
    <mergeCell ref="CB135:CB137"/>
    <mergeCell ref="CC135:CC137"/>
    <mergeCell ref="CD135:CD137"/>
    <mergeCell ref="DO135:DO137"/>
    <mergeCell ref="DP135:DP137"/>
    <mergeCell ref="AX136:BC136"/>
    <mergeCell ref="AX137:BC137"/>
    <mergeCell ref="K138:P138"/>
    <mergeCell ref="AO138:AO140"/>
    <mergeCell ref="AP138:AP140"/>
    <mergeCell ref="AQ138:AQ140"/>
    <mergeCell ref="AX138:BC138"/>
    <mergeCell ref="CB138:CB140"/>
    <mergeCell ref="CC138:CC140"/>
    <mergeCell ref="CR132:DJ142"/>
    <mergeCell ref="CK133:CP133"/>
    <mergeCell ref="CK134:CP134"/>
    <mergeCell ref="CK135:CP135"/>
    <mergeCell ref="CK136:CP136"/>
    <mergeCell ref="CK137:CP137"/>
    <mergeCell ref="CK138:CP138"/>
    <mergeCell ref="CK142:CP142"/>
    <mergeCell ref="CG132:CH143"/>
    <mergeCell ref="DP132:DP134"/>
    <mergeCell ref="DQ132:DQ134"/>
    <mergeCell ref="DR132:DS143"/>
    <mergeCell ref="DT132:DU143"/>
    <mergeCell ref="EE132:EW142"/>
    <mergeCell ref="CK141:CP141"/>
    <mergeCell ref="CB156:DK156"/>
    <mergeCell ref="CD157:DK157"/>
    <mergeCell ref="CD158:DK158"/>
    <mergeCell ref="CD159:DK159"/>
    <mergeCell ref="CD160:DK160"/>
    <mergeCell ref="CD161:DK161"/>
    <mergeCell ref="CD162:DK162"/>
    <mergeCell ref="CK139:CP139"/>
    <mergeCell ref="CK140:CP140"/>
    <mergeCell ref="CS149:CZ149"/>
    <mergeCell ref="DC149:DI149"/>
    <mergeCell ref="CB152:DK152"/>
    <mergeCell ref="CB153:DK153"/>
    <mergeCell ref="CB154:DK154"/>
    <mergeCell ref="DQ135:DQ137"/>
    <mergeCell ref="DX135:EC135"/>
    <mergeCell ref="DX136:EC136"/>
    <mergeCell ref="DX137:EC137"/>
    <mergeCell ref="DO138:DO140"/>
    <mergeCell ref="DP138:DP140"/>
    <mergeCell ref="DO157:DP157"/>
    <mergeCell ref="DO158:DP158"/>
    <mergeCell ref="DO159:DP159"/>
    <mergeCell ref="DO160:DP160"/>
    <mergeCell ref="DO161:DP161"/>
    <mergeCell ref="DO162:DP162"/>
    <mergeCell ref="DQ138:DQ140"/>
    <mergeCell ref="DX138:EC138"/>
    <mergeCell ref="DX139:EC139"/>
    <mergeCell ref="DX140:EC140"/>
    <mergeCell ref="DO132:DO134"/>
    <mergeCell ref="DO141:DO143"/>
    <mergeCell ref="DP141:DP143"/>
    <mergeCell ref="DQ141:DQ143"/>
    <mergeCell ref="DO154:EX154"/>
    <mergeCell ref="DO156:EX156"/>
    <mergeCell ref="DQ157:EX157"/>
    <mergeCell ref="DQ158:EX158"/>
    <mergeCell ref="DQ159:EX159"/>
    <mergeCell ref="DQ160:EX160"/>
    <mergeCell ref="DQ161:EX161"/>
    <mergeCell ref="DQ162:EX162"/>
    <mergeCell ref="DX141:EC141"/>
    <mergeCell ref="DX142:EC142"/>
    <mergeCell ref="DN147:EC147"/>
    <mergeCell ref="EF149:EM149"/>
    <mergeCell ref="EP149:EV149"/>
    <mergeCell ref="DO152:EX152"/>
    <mergeCell ref="DO153:EX153"/>
    <mergeCell ref="AO158:AP158"/>
    <mergeCell ref="AO159:AP159"/>
    <mergeCell ref="B154:AK154"/>
    <mergeCell ref="B156:AK156"/>
    <mergeCell ref="B157:C157"/>
    <mergeCell ref="D157:AK157"/>
    <mergeCell ref="AO157:AP157"/>
    <mergeCell ref="D158:AK158"/>
    <mergeCell ref="D159:AK159"/>
    <mergeCell ref="CB159:CC159"/>
    <mergeCell ref="CB160:CC160"/>
    <mergeCell ref="AO156:BX156"/>
    <mergeCell ref="AQ157:BX157"/>
    <mergeCell ref="CB157:CC157"/>
    <mergeCell ref="AQ158:BX158"/>
    <mergeCell ref="CB158:CC158"/>
    <mergeCell ref="AQ159:BX159"/>
    <mergeCell ref="AQ160:BX160"/>
    <mergeCell ref="AX133:BC133"/>
    <mergeCell ref="AX134:BC134"/>
    <mergeCell ref="AX135:BC135"/>
    <mergeCell ref="AX139:BC139"/>
    <mergeCell ref="CB141:CB143"/>
    <mergeCell ref="CC141:CC143"/>
    <mergeCell ref="CA147:CP147"/>
    <mergeCell ref="AX132:BC132"/>
    <mergeCell ref="AX142:BC142"/>
    <mergeCell ref="AX131:BC131"/>
    <mergeCell ref="BE132:BW142"/>
    <mergeCell ref="CC132:CC134"/>
    <mergeCell ref="CD132:CD134"/>
    <mergeCell ref="CE132:CF143"/>
    <mergeCell ref="CD138:CD140"/>
    <mergeCell ref="CD141:CD143"/>
    <mergeCell ref="AX140:BC140"/>
    <mergeCell ref="AX141:BC141"/>
    <mergeCell ref="BF149:BM149"/>
    <mergeCell ref="BP149:BV149"/>
    <mergeCell ref="AO152:BX152"/>
    <mergeCell ref="AO153:BX153"/>
    <mergeCell ref="AO154:BX154"/>
    <mergeCell ref="AQ161:BX161"/>
    <mergeCell ref="CB161:CC161"/>
    <mergeCell ref="AQ162:BX162"/>
    <mergeCell ref="CB162:CC162"/>
    <mergeCell ref="DQ485:DQ487"/>
    <mergeCell ref="DX485:EC485"/>
    <mergeCell ref="DX486:EC486"/>
    <mergeCell ref="DX487:EC487"/>
    <mergeCell ref="CR482:DJ492"/>
    <mergeCell ref="DP482:DP484"/>
    <mergeCell ref="DR482:DS493"/>
    <mergeCell ref="DT482:DU493"/>
    <mergeCell ref="EE482:EW492"/>
    <mergeCell ref="DX488:EC488"/>
    <mergeCell ref="DX489:EC489"/>
    <mergeCell ref="DQ482:DQ484"/>
    <mergeCell ref="DX483:EC483"/>
    <mergeCell ref="DX484:EC484"/>
    <mergeCell ref="DO485:DO487"/>
    <mergeCell ref="DP485:DP487"/>
    <mergeCell ref="CK486:CP486"/>
    <mergeCell ref="CK487:CP487"/>
    <mergeCell ref="DO482:DO484"/>
    <mergeCell ref="DO488:DO490"/>
    <mergeCell ref="DP488:DP490"/>
    <mergeCell ref="DQ488:DQ490"/>
    <mergeCell ref="DN497:EC497"/>
    <mergeCell ref="CK483:CP483"/>
    <mergeCell ref="CK490:CP490"/>
    <mergeCell ref="BF499:BM499"/>
    <mergeCell ref="BP499:BV499"/>
    <mergeCell ref="CS499:CZ499"/>
    <mergeCell ref="DC499:DI499"/>
    <mergeCell ref="EF499:EM499"/>
    <mergeCell ref="EP499:EV499"/>
    <mergeCell ref="CK488:CP488"/>
    <mergeCell ref="CK489:CP489"/>
    <mergeCell ref="A497:P497"/>
    <mergeCell ref="AN497:BC497"/>
    <mergeCell ref="CA497:CP497"/>
    <mergeCell ref="S499:Z499"/>
    <mergeCell ref="AC499:AI499"/>
  </mergeCells>
  <conditionalFormatting sqref="A1:EY499">
    <cfRule type="cellIs" dxfId="16" priority="1" operator="equal">
      <formula>0</formula>
    </cfRule>
  </conditionalFormatting>
  <conditionalFormatting sqref="X1:AK1 X5:AK5 X13:AK28 Y29:AK29 X30:AK30 AK31 AK32:AK42 X43:AK48 AA49:AK49 X50:AK51 X55:AK55 X63:AK78 Y79:AK79 X80:AK80 AK81 AK82:AK92 X93:AK98 AA99:AK99 X100:AK101 X105:AK105 X113:AK128 Y129:AK129 X130:AK130 AK131 AK132:AK142 X143:AK148 AA149:AK149 X150:AK151 X155:AK155 X163:AK178 Y179:AK179 X180:AK180 AK181 AK182:AK192 X193:AK198 AA199:AK199 X200:AK201 X205:AK205 X213:AK228 Y229:AK229 X230:AK230 AK231 AK232:AK242 X243:AK248 AA249:AK249 X250:AK251 X255:AK255 X263:AK278 Y279:AK279 X280:AK280 AK281 AK282:AK292 X293:AK298 AA299:AK299 X300:AK301 X305:AK305 X313:AK328 Y329:AK329 X330:AK330 AK331 AK332:AK342 X343:AK348 AA349:AK349 X350:AK351 X355:AK355 X363:AK378 Y379:AK379 X380:AK380 AK381 AK382:AK392 X393:AK398 AA399:AK399 X400:AK401 X405:AK405 X413:AK428 Y429:AK429 X430:AK430 AK431 AK432:AK442 X443:AK448 AA449:AK449 X450:AK451 X455:AK455 X463:AK478 Y479:AK479 X480:AK480 AK481 AK482:AK492 X493:AK498 AA499:AK499">
    <cfRule type="cellIs" dxfId="16" priority="2" operator="between">
      <formula>1</formula>
      <formula>100</formula>
    </cfRule>
  </conditionalFormatting>
  <conditionalFormatting sqref="T1:AL3 AL4 T5:AL53 AL54 T55:AL103 AL104 T105:AL153 AL154 T155:AL203 AL204 T205:AL253 AL254 T255:AL303 AL304 T305:AL353 AL354 T355:AL403 AL404 T405:AL453 AL454 T455:AL499">
    <cfRule type="cellIs" dxfId="16" priority="3" operator="between">
      <formula>0</formula>
      <formula>69.4</formula>
    </cfRule>
  </conditionalFormatting>
  <conditionalFormatting sqref="B1:W46 Q47:W47 B48:W96 X67:Y75 Q97:W97 B98:W146 X117:AA125 Q147:W147 B148:W196 X167:Z175 Q197:W197 B198:W246 X217:AK225 Q247:W247 B248:W296 X267:AK275 Q297:W297 B298:W346 X317:Z325 Q347:W347 B348:W396 Q397:W397 B398:W446 Q447:W447 B448:W496 X467:AA475 Q497:W497 B498:W499">
    <cfRule type="cellIs" dxfId="26" priority="4" operator="lessThanOrEqual">
      <formula>69</formula>
    </cfRule>
  </conditionalFormatting>
  <conditionalFormatting sqref="BG1:BY3 BY4 BG5:BY53 BY54 BG55:BY103 BY104 BG105:BY153 BY154 BG155:BY203 BY204 BG205:BY253 BY254 BG255:BY303 BY304 BG305:BY353 BY354 BG355:BY403 BY404 BG405:BY453 BY454 BG455:BY499">
    <cfRule type="cellIs" dxfId="16" priority="5" operator="between">
      <formula>0</formula>
      <formula>69.4</formula>
    </cfRule>
  </conditionalFormatting>
  <conditionalFormatting sqref="AQ1:BJ1 AQ5:BJ5 AQ7:BJ28 AV29:BJ29 AQ30:BJ46 BD47:BJ47 AQ48:BJ51 AQ55:BJ55 AQ57:BJ78 BK67:BK75 AV79:BJ79 AQ80:BJ96 BD97:BJ97 AQ98:BJ101 AQ105:BJ105 AQ107:BJ128 BK117:BM125 AV129:BJ129 AQ130:BJ146 BD147:BJ147 AQ148:BJ151 AQ155:BJ155 AQ157:BJ178 BK167:BK175 AV179:BJ179 AQ180:BJ196 BD197:BJ197 AQ198:BJ201 AQ205:BJ205 AQ207:BJ228 BK217:BV225 AV229:BJ229 AQ230:BJ246 BD247:BJ247 AQ248:BJ251 AQ255:BJ255 AQ257:BJ278 BK267:BN275 AV279:BJ279 AQ280:BJ296 BD297:BJ297 AQ298:BJ301 AQ305:BJ305 AQ307:BJ328 AV329:BJ329 AQ330:BJ346 BD347:BJ347 AQ348:BJ351 AQ355:BJ355 AQ357:BJ378 AV379:BJ379 AQ380:BJ396 BD397:BJ397 AQ398:BJ401 AQ405:BJ405 AQ407:BJ428 BK417:BK425 AV429:BJ429 AQ430:BJ446 BD447:BJ447 AQ448:BJ451 AQ455:BJ455 AQ457:BJ478 BK467:BO475 AV479:BJ479 AQ480:BJ496 BD497:BJ497 AQ498:BJ499">
    <cfRule type="cellIs" dxfId="26" priority="6" operator="lessThanOrEqual">
      <formula>69</formula>
    </cfRule>
  </conditionalFormatting>
  <conditionalFormatting sqref="BK1:BX1 BK5:BX5 BK13:BX28 BL29:BX29 BK30:BX30 BX31 BX32:BX42 BK43:BX48 BN49:BX49 BK50:BX51 BK55:BX55 BK63:BX78 BL79:BX79 BK80:BX80 BX81 BX82:BX92 BK93:BX98 BN99:BX99 BK100:BX101 BK105:BX105 BK113:BX128 BL129:BX129 BK130:BX130 BX131 BX132:BX142 BK143:BX148 BN149:BX149 BK150:BX151 BK155:BX155 BK163:BX178 BL179:BX179 BK180:BX180 BX181 BX182:BX192 BK193:BX198 BN199:BX199 BK200:BX201 BK205:BX205 BK213:BX228 BL229:BX229 BK230:BX230 BX231 BX232:BX242 BK243:BX248 BN249:BX249 BK250:BX251 BK255:BX255 BK263:BX278 BL279:BX279 BK280:BX280 BX281 BX282:BX292 BK293:BX298 BN299:BX299 BK300:BX301 BK305:BX305 BK313:BX328 BL329:BX329 BK330:BX330 BX331 BX332:BX342 BK343:BX348 BN349:BX349 BK350:BX351 BK355:BX355 BK363:BX378 BL379:BX379 BK380:BX380 BX381 BX382:BX392 BK393:BX398 BN399:BX399 BK400:BX401 BK405:BX405 BK413:BX428 BL429:BX429 BK430:BX430 BX431 BX432:BX442 BK443:BX448 BN449:BX449 BK450:BX451 BK455:BX455 BK463:BX478 BL479:BX479 BK480:BX480 BX481 BX482:BX492 BK493:BX498 BN499:BX499">
    <cfRule type="cellIs" dxfId="16" priority="7" operator="between">
      <formula>1</formula>
      <formula>100</formula>
    </cfRule>
  </conditionalFormatting>
  <conditionalFormatting sqref="CT1:DK3 DL1:DL499 CT5:DK53 CT55:DK103 CT105:DK153 CT155:DK203 EJ179:EW179 EG180:EW180 CT205:DK253 CT255:DK303 CT305:DK353 CT355:DK403 CT405:DK453 CT455:DK499">
    <cfRule type="cellIs" dxfId="16" priority="8" operator="between">
      <formula>0</formula>
      <formula>69.4</formula>
    </cfRule>
  </conditionalFormatting>
  <conditionalFormatting sqref="CD1:CW1 CD5:CW5 CD7:CH28 CI7:CP46 CQ7:CW51 CD30:CH46 CD48:CP51 CD55:CW55 CD57:CH78 CI57:CP96 CQ57:CW101 CD80:CH96 CD98:CP101 CD105:CW105 CD107:CH128 CI107:CP146 CQ107:CW151 CX117:DA125 CD130:CH146 CD148:CP151 CD155:CW155 CD157:CH178 CI157:CP196 CQ157:CW201 CX167:CY175 DW179:EC192 EE179:EJ192 CD180:CH196 CD198:CP201 CD205:CW205 CD207:CH228 CI207:CP246 CQ207:CW251 CX217:CX225 CD230:CH246 CD248:CP251 CD255:CW255 CD257:CH278 CI257:CP296 CQ257:CW301 CX267:DF275 CD280:CH296 CD298:CP301 CD305:CW305 CD307:CH328 CI307:CP346 CQ307:CW351 CX317:CX325 CD330:CH346 CD348:CP351 CD355:CW355 CD357:CH378 CI357:CP396 CQ357:CW401 CX367:CX375 CD380:CH396 CD398:CP401 CD405:CW405 CD407:CH428 CI407:CP446 CQ407:CW451 CX417:CY425 CD430:CH446 CD448:CP451 CD455:CW455 CD457:CH478 CI457:CP496 CQ457:CW499 CD480:CH496 CD498:CP499">
    <cfRule type="cellIs" dxfId="26" priority="9" operator="lessThanOrEqual">
      <formula>69</formula>
    </cfRule>
  </conditionalFormatting>
  <conditionalFormatting sqref="CX1:DK1 CX5:DK5 CX13:CX28 CY13:DJ30 DK13:DK51 CX30 CX43:CZ48 DA43:DJ51 CX50:CZ51 CX55:DK55 CX63:CX78 CY63:DJ80 DK63:DK101 CX80 CX93:CZ98 DA93:DJ101 CX100:CZ101 CX105:DK105 CX113:CX128 CY113:DJ130 DK113:DK151 CX130 CX143:CZ148 DA143:DJ151 CX150:CZ151 CX155:DK155 CX163:CX178 CY163:DJ180 DK163:DK201 EL179:EW180 CX180 EK180 CX193:CZ198 DA193:DJ201 CX200:CZ201 CX205:DK205 CX213:CX228 CY213:DJ230 DK213:DK251 CX230 CX243:CZ248 DA243:DJ251 CX250:CZ251 CX255:DK255 CX263:CX278 CY263:DJ280 DK263:DK301 CX280 CX293:CZ298 DA293:DJ301 CX300:CZ301 CX305:DK305 CX313:CX328 CY313:DJ330 DK313:DK351 CX330 CX343:CZ348 DA343:DJ351 CX350:CZ351 CX355:DK355 CX363:CX378 CY363:DJ380 DK363:DK401 CX380 CX393:CZ398 DA393:DJ401 CX400:CZ401 CX405:DK405 CX413:CX428 CY413:DJ430 DK413:DK451 CX430 CX443:CZ448 DA443:DJ451 CX450:CZ451 CX455:DK455 CX463:CX478 CY463:DJ480 DK463:DK499 CX480 CX493:CZ498 DA493:DJ499">
    <cfRule type="cellIs" dxfId="16" priority="10" operator="between">
      <formula>1</formula>
      <formula>100</formula>
    </cfRule>
  </conditionalFormatting>
  <conditionalFormatting sqref="EK1:EV1 EW1:EX1 EK5:EV5 EW5:EX5 EK13:EV28 EW13:EX30 EL29:EV29 EK30:EV30 EX31 EX32:EX42 EK43:EV48 EW43:EX51 EN49:EV49 EK50:EV51 EK55:EV55 EW55:EX55 EK63:EV78 EW63:EX80 EL79:EV79 EK80:EV80 EX81 EX82:EX92 EK93:EV98 EW93:EX101 EN99:EV99 EK100:EV101 EK105:EV105 EW105:EX105 EK113:EV128 EW113:EX130 EL129:EV129 EK130:EV130 EX131 EX132:EX142 EK143:EV148 EW143:EX151 EN149:EV149 EK150:EV151 EK155:EU155 EV155 EW155:EX155 EK163:EU178 EV163:EV180 EW163:EX180 EL179:EU179 EK180:EU180 EX181 EX182:EX192 EK193:EK198 EL193:EU201 EV193:EV201 EW193:EX201 EK200:EK201 EK205 EL205:EU205 EV205 EW205:EX205 EK213:EK228 EL213:EU230 EV213:EV230 EW213:EX230 EK230 EX231 EX232:EX242 EK243:EK248 EL243:EU248 EV243:EV251 EW243:EX251 EN249:EU249 EK250:EK251 EL250:EU251 EK255 EL255:EU255 EV255 EW255:EX255 EK263:EK278 EL263:EU280 EV263:EV280 EW263:EX280 EK280 EX281 EX282:EX292 EK293:EK298 EL293:EU298 EV293:EV301 EW293:EX301 EN299:EU299 EK300:EK301 EL300:EU301 EK305 EL305:EU305 EV305 EW305:EX305 EK313:EK328 EL313:EU330 EV313:EV330 EW313:EX330 EK330 EX331 EX332:EX342 EK343:EK348 EL343:EU348 EV343:EV351 EW343:EX351 EN349:EU349 EK350:EK351 EL350:EU351 EK355 EL355:EU355 EV355 EW355:EX355 EK363:EK378 EL363:EU380 EV363:EV380 EW363:EX380 EK380 EX381 EX382:EX392 EK393:EK398 EL393:EU398 EV393:EV401 EW393:EX401 EN399:EU399 EK400:EK401 EL400:EU401 EK405 EL405:EU405 EV405 EW405:EX405 EK413:EK428 EL413:EU430 EV413:EV430 EW413:EX430 EK430 EX431 EX432:EX442 EK443:EK448 EL443:EU448 EV443:EV451 EW443:EX451 EN449:EU449 EK450:EK451 EL450:EU451 EK455 EL455:EU455 EV455 EW455:EX455 EK463:EK478 EL463:EU480 EV463:EV480 EW463:EX480 EK480 EX481 EX482:EX492 EK493:EK498 EL493:EU498 EV493:EV499 EW493:EX499 EN499:EU499">
    <cfRule type="cellIs" dxfId="16" priority="11" operator="lessThanOrEqual">
      <formula>69</formula>
    </cfRule>
  </conditionalFormatting>
  <conditionalFormatting sqref="EG1:EY3 EY4 EG5:EY53 EY54 EG55:EY103 EY104 EG105:EY151 EY152 EY153 EY154 EG155:EY178 EJ179:EY179 EG180:EY180 EX181:EY181 EX182:EY192 EG193:EY203 EY204 EG205:EY253 EY254 EG255:EY303 EY304 EG305:EY353 EY354 EG355:EY403 EY404 EG405:EY453 EY454 EG455:EY499">
    <cfRule type="cellIs" dxfId="16" priority="12" operator="between">
      <formula>69.5</formula>
      <formula>100</formula>
    </cfRule>
  </conditionalFormatting>
  <conditionalFormatting sqref="EG1:EY3 EY4 EG5:EY53 EY54 EG55:EY103 EY104 EG105:EY151 EY152 EY153 EY154 EG155:EY178 EJ179:EY179 EG180:EY180 EX181:EY181 EX182:EY192 EG193:EY203 EY204 EG205:EY253 EY254 EG255:EY303 EY304 EG305:EY353 EY354 EG355:EY403 EY404 EG405:EY453 EY454 EG455:EY499">
    <cfRule type="cellIs" dxfId="16" priority="13" operator="between">
      <formula>0</formula>
      <formula>69.4</formula>
    </cfRule>
  </conditionalFormatting>
  <conditionalFormatting sqref="DQ1:EJ1 DQ5:EJ5 DQ7:DU28 DV7:EC46 ED7:EJ51 DQ30:DU46 DQ48:EC51 DQ55:EJ55 DQ57:DU78 DV57:EC96 ED57:EJ101 DQ80:DU96 DQ98:EC101 DQ105:EJ105 DQ107:DU128 DV107:EC146 ED107:EJ151 EK117:EX125 DQ130:DU146 DQ148:EC151 DQ155:EJ155 DQ157:DU178 DV157:EJ201 DT180:DU196 DR181:DS196 DQ194:DQ196 DQ198:DU201 DQ205:EJ205 DQ207:DU228 DV207:EC246 ED207:EJ251 DQ230:DU246 DQ248:EC251 DQ255:EJ255 DQ257:DU278 DV257:EC296 ED257:EJ301 DQ280:DU296 DQ298:EC301 DQ305:EJ305 DQ307:DU328 DV307:EC346 ED307:EJ351 DQ330:DU346 DQ348:EC351 DQ355:EJ355 DQ357:DU378 DV357:EC396 ED357:EJ401 DQ380:DU396 DQ398:EC401 DQ405:EJ405 DQ407:DU428 DV407:EC446 ED407:EJ451 DQ430:DU446 DQ448:EC451 DQ455:EJ455 DQ457:DU478 DV457:EC496 ED457:EJ499 DQ480:DU496 DQ498:EC499">
    <cfRule type="cellIs" dxfId="26" priority="14" operator="between">
      <formula>1</formula>
      <formula>69</formula>
    </cfRule>
  </conditionalFormatting>
  <conditionalFormatting sqref="T1:AL3 AL4 T5:AL53 AL54 T55:AL103 AL104 T105:AL153 AL154 T155:AL203 AL204 T205:AL253 AL254 T255:AL303 AL304 T305:AL353 AL354 T355:AL403 AL404 T405:AL453 AL454 T455:AL499">
    <cfRule type="cellIs" dxfId="16" priority="15" operator="between">
      <formula>69.5</formula>
      <formula>100</formula>
    </cfRule>
  </conditionalFormatting>
  <conditionalFormatting sqref="T1:AL3 AL4 T5:AL53 AL54 T55:AL103 AL104 T105:AL153 AL154 T155:AL203 AL204 T205:AL253 AL254 T255:AL303 AL304 T305:AL353 AL354 T355:AL403 AL404 T405:AL453 AL454 T455:AL499">
    <cfRule type="cellIs" dxfId="16" priority="16" operator="equal">
      <formula>"A"</formula>
    </cfRule>
  </conditionalFormatting>
  <conditionalFormatting sqref="T1:AL3 AL4 T5:AL53 AL54 T55:AL103 AL104 T105:AL153 AL154 T155:AL203 AL204 T205:AL253 AL254 T255:AL303 AL304 T305:AL353 AL354 T355:AL403 AL404 T405:AL453 AL454 T455:AL499">
    <cfRule type="cellIs" dxfId="16" priority="17" operator="equal">
      <formula>"R"</formula>
    </cfRule>
  </conditionalFormatting>
  <conditionalFormatting sqref="BG1:BY3 BY4 BG5:BY53 BY54 BG55:BY103 BY104 BG105:BY153 BY154 BG155:BY203 BY204 BG205:BY253 BY254 BG255:BY303 BY304 BG305:BY353 BY354 BG355:BY403 BY404 BG405:BY453 BY454 BG455:BY499">
    <cfRule type="cellIs" dxfId="16" priority="18" operator="equal">
      <formula>"A"</formula>
    </cfRule>
  </conditionalFormatting>
  <conditionalFormatting sqref="BG1:BY3 BY4 BG5:BY53 BY54 BG55:BY103 BY104 BG105:BY153 BY154 BG155:BY203 BY204 BG205:BY253 BY254 BG255:BY303 BY304 BG305:BY353 BY354 BG355:BY403 BY404 BG405:BY453 BY454 BG455:BY499">
    <cfRule type="cellIs" dxfId="16" priority="19" operator="equal">
      <formula>"R"</formula>
    </cfRule>
  </conditionalFormatting>
  <conditionalFormatting sqref="BG1:BY3 BY4 BG5:BY53 BY54 BG55:BY103 BY104 BG105:BY153 BY154 BG155:BY203 BY204 BG205:BY253 BY254 BG255:BY303 BY304 BG305:BY353 BY354 BG355:BY403 BY404 BG405:BY453 BY454 BG455:BY499">
    <cfRule type="cellIs" dxfId="16" priority="20" operator="between">
      <formula>69.5</formula>
      <formula>100</formula>
    </cfRule>
  </conditionalFormatting>
  <conditionalFormatting sqref="CT1:DK3 DL1:DL499 CT5:DK53 CT55:DK103 CT105:DK153 CT155:DK203 EJ179:EW179 EG180:EW180 CT205:DK253 CT255:DK303 CT305:DK353 CT355:DK403 CT405:DK453 CT455:DK499">
    <cfRule type="cellIs" dxfId="16" priority="21" operator="equal">
      <formula>"A"</formula>
    </cfRule>
  </conditionalFormatting>
  <conditionalFormatting sqref="CT1:DK3 DL1:DL499 CT5:DK53 CT55:DK103 CT105:DK153 CT155:DK203 EJ179:EW179 EG180:EW180 CT205:DK253 CT255:DK303 CT305:DK353 CT355:DK403 CT405:DK453 CT455:DK499">
    <cfRule type="cellIs" dxfId="16" priority="22" operator="equal">
      <formula>"R"</formula>
    </cfRule>
  </conditionalFormatting>
  <conditionalFormatting sqref="CT1:DK3 DL1:DL499 CT5:DK53 CT55:DK103 CT105:DK153 CT155:DK203 EJ179:EW179 EG180:EW180 CT205:DK253 CT255:DK303 CT305:DK353 CT355:DK403 CT405:DK453 CT455:DK499">
    <cfRule type="cellIs" dxfId="16" priority="23" operator="between">
      <formula>69.5</formula>
      <formula>100</formula>
    </cfRule>
  </conditionalFormatting>
  <conditionalFormatting sqref="EG1:EY3 EY4 EG5:EY53 EY54 EG55:EY103 EY104 EG105:EY151 EY152 EY153 EY154 EG155:EY178 EJ179:EY179 EG180:EY180 EX181:EY181 EX182:EY192 EG193:EY203 EY204 EG205:EY253 EY254 EG255:EY303 EY304 EG305:EY353 EY354 EG355:EY403 EY404 EG405:EY453 EY454 EG455:EY499">
    <cfRule type="cellIs" dxfId="16" priority="24" operator="equal">
      <formula>"A"</formula>
    </cfRule>
  </conditionalFormatting>
  <conditionalFormatting sqref="EG1:EY3 EY4 EG5:EY53 EY54 EG55:EY103 EY104 EG105:EY151 EY152 EY153 EY154 EG155:EY178 EJ179:EY179 EG180:EY180 EX181:EY181 EX182:EY192 EG193:EY203 EY204 EG205:EY253 EY254 EG255:EY303 EY304 EG305:EY353 EY354 EG355:EY403 EY404 EG405:EY453 EY454 EG455:EY499">
    <cfRule type="cellIs" dxfId="16" priority="25" operator="equal">
      <formula>"R"</formula>
    </cfRule>
  </conditionalFormatting>
  <printOptions horizontalCentered="1"/>
  <pageMargins bottom="0.5905511811023622" footer="0.0" header="0.0" left="0.4925373134328358" right="0.4925373134328358" top="0.5905511811023622"/>
  <pageSetup orientation="landscape" pageOrder="overThenDown"/>
  <drawing r:id="rId1"/>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3.88"/>
    <col customWidth="1" min="2" max="2" width="19.88"/>
    <col customWidth="1" min="3" max="3" width="44.63"/>
    <col customWidth="1" min="4" max="4" width="21.13"/>
    <col customWidth="1" min="5" max="6" width="13.63"/>
    <col customWidth="1" min="7" max="8" width="12.13"/>
    <col customWidth="1" min="9" max="9" width="8.88"/>
    <col customWidth="1" min="10" max="10" width="21.88"/>
    <col customWidth="1" min="11" max="15" width="8.88"/>
    <col customWidth="1" min="16" max="16" width="20.13"/>
    <col customWidth="1" min="17" max="17" width="8.88"/>
    <col customWidth="1" min="18" max="22" width="15.38"/>
    <col customWidth="1" min="23" max="23" width="14.63"/>
    <col customWidth="1" min="24" max="24" width="22.88"/>
    <col customWidth="1" min="25" max="25" width="13.13"/>
    <col customWidth="1" min="26" max="26" width="11.13"/>
    <col customWidth="1" min="27" max="27" width="8.88"/>
    <col customWidth="1" min="28" max="28" width="11.38"/>
    <col customWidth="1" min="29" max="29" width="15.13"/>
    <col customWidth="1" min="30" max="33" width="12.13"/>
    <col customWidth="1" min="34" max="35" width="16.63"/>
    <col customWidth="1" min="36" max="37" width="17.63"/>
    <col customWidth="1" min="38" max="40" width="3.88"/>
    <col customWidth="1" min="41" max="41" width="22.38"/>
    <col customWidth="1" min="42" max="42" width="49.88"/>
    <col customWidth="1" min="43" max="43" width="21.88"/>
    <col customWidth="1" min="44" max="48" width="12.63"/>
    <col customWidth="1" min="49" max="49" width="21.63"/>
    <col customWidth="1" min="50" max="62" width="12.63"/>
    <col customWidth="1" min="63" max="63" width="16.13"/>
    <col customWidth="1" min="64" max="64" width="13.13"/>
    <col customWidth="1" min="65" max="65" width="12.63"/>
    <col customWidth="1" min="66" max="66" width="23.38"/>
    <col customWidth="1" min="67" max="69" width="12.63"/>
    <col customWidth="1" min="70" max="70" width="23.63"/>
    <col customWidth="1" min="71" max="72" width="12.63"/>
    <col customWidth="1" min="73" max="74" width="18.63"/>
    <col customWidth="1" min="75" max="76" width="19.63"/>
    <col customWidth="1" min="77" max="79" width="3.88"/>
    <col customWidth="1" min="80" max="80" width="21.13"/>
    <col customWidth="1" min="81" max="81" width="47.63"/>
    <col customWidth="1" min="82" max="82" width="20.38"/>
    <col customWidth="1" min="83" max="87" width="12.63"/>
    <col customWidth="1" min="88" max="88" width="21.63"/>
    <col customWidth="1" min="89" max="101" width="12.63"/>
    <col customWidth="1" min="102" max="102" width="16.88"/>
    <col customWidth="1" min="103" max="103" width="13.13"/>
    <col customWidth="1" min="104" max="111" width="12.63"/>
    <col customWidth="1" min="112" max="113" width="16.63"/>
    <col customWidth="1" min="114" max="115" width="19.88"/>
    <col customWidth="1" min="116" max="118" width="3.88"/>
    <col customWidth="1" min="119" max="119" width="21.38"/>
    <col customWidth="1" min="120" max="120" width="44.38"/>
    <col customWidth="1" min="121" max="121" width="24.38"/>
    <col customWidth="1" min="122" max="126" width="12.63"/>
    <col customWidth="1" min="127" max="127" width="20.88"/>
    <col customWidth="1" min="128" max="140" width="12.63"/>
    <col customWidth="1" min="141" max="141" width="17.88"/>
    <col customWidth="1" min="142" max="142" width="13.13"/>
    <col customWidth="1" min="143" max="150" width="12.63"/>
    <col customWidth="1" min="151" max="152" width="16.63"/>
    <col customWidth="1" min="153" max="154" width="19.13"/>
    <col customWidth="1" min="155" max="155" width="3.88"/>
  </cols>
  <sheetData>
    <row r="1">
      <c r="A1" s="620"/>
      <c r="B1" s="621"/>
      <c r="C1" s="621"/>
      <c r="D1" s="621"/>
      <c r="E1" s="621"/>
      <c r="F1" s="621"/>
      <c r="G1" s="621"/>
      <c r="H1" s="621"/>
      <c r="I1" s="621"/>
      <c r="J1" s="621"/>
      <c r="K1" s="621"/>
      <c r="L1" s="621"/>
      <c r="M1" s="621"/>
      <c r="N1" s="621"/>
      <c r="O1" s="621"/>
      <c r="P1" s="621"/>
      <c r="Q1" s="621"/>
      <c r="R1" s="621"/>
      <c r="S1" s="621"/>
      <c r="T1" s="621"/>
      <c r="U1" s="621"/>
      <c r="V1" s="621"/>
      <c r="W1" s="621"/>
      <c r="X1" s="734"/>
      <c r="Y1" s="734"/>
      <c r="Z1" s="621"/>
      <c r="AA1" s="621"/>
      <c r="AB1" s="621"/>
      <c r="AC1" s="621"/>
      <c r="AD1" s="621"/>
      <c r="AE1" s="621"/>
      <c r="AF1" s="621"/>
      <c r="AG1" s="621"/>
      <c r="AH1" s="621"/>
      <c r="AI1" s="621"/>
      <c r="AJ1" s="621"/>
      <c r="AK1" s="621"/>
      <c r="AL1" s="622"/>
      <c r="AM1" s="623"/>
      <c r="AN1" s="620"/>
      <c r="AO1" s="621"/>
      <c r="AP1" s="621"/>
      <c r="AQ1" s="621"/>
      <c r="AR1" s="621"/>
      <c r="AS1" s="621"/>
      <c r="AT1" s="621"/>
      <c r="AU1" s="621"/>
      <c r="AV1" s="621"/>
      <c r="AW1" s="621"/>
      <c r="AX1" s="621"/>
      <c r="AY1" s="621"/>
      <c r="AZ1" s="621"/>
      <c r="BA1" s="621"/>
      <c r="BB1" s="621"/>
      <c r="BC1" s="621"/>
      <c r="BD1" s="621"/>
      <c r="BE1" s="621"/>
      <c r="BF1" s="621"/>
      <c r="BG1" s="621"/>
      <c r="BH1" s="621"/>
      <c r="BI1" s="621"/>
      <c r="BJ1" s="621"/>
      <c r="BK1" s="734"/>
      <c r="BL1" s="734"/>
      <c r="BM1" s="621"/>
      <c r="BN1" s="621"/>
      <c r="BO1" s="621"/>
      <c r="BP1" s="621"/>
      <c r="BQ1" s="621"/>
      <c r="BR1" s="621"/>
      <c r="BS1" s="621"/>
      <c r="BT1" s="621"/>
      <c r="BU1" s="621"/>
      <c r="BV1" s="621"/>
      <c r="BW1" s="621"/>
      <c r="BX1" s="621"/>
      <c r="BY1" s="622"/>
      <c r="BZ1" s="623"/>
      <c r="CA1" s="620"/>
      <c r="CB1" s="621"/>
      <c r="CC1" s="621"/>
      <c r="CD1" s="621"/>
      <c r="CE1" s="621"/>
      <c r="CF1" s="621"/>
      <c r="CG1" s="621"/>
      <c r="CH1" s="621"/>
      <c r="CI1" s="621"/>
      <c r="CJ1" s="621"/>
      <c r="CK1" s="621"/>
      <c r="CL1" s="621"/>
      <c r="CM1" s="621"/>
      <c r="CN1" s="621"/>
      <c r="CO1" s="621"/>
      <c r="CP1" s="621"/>
      <c r="CQ1" s="621"/>
      <c r="CR1" s="621"/>
      <c r="CS1" s="621"/>
      <c r="CT1" s="621"/>
      <c r="CU1" s="621"/>
      <c r="CV1" s="621"/>
      <c r="CW1" s="621"/>
      <c r="CX1" s="734"/>
      <c r="CY1" s="734"/>
      <c r="CZ1" s="621"/>
      <c r="DA1" s="621"/>
      <c r="DB1" s="621"/>
      <c r="DC1" s="621"/>
      <c r="DD1" s="621"/>
      <c r="DE1" s="621"/>
      <c r="DF1" s="621"/>
      <c r="DG1" s="621"/>
      <c r="DH1" s="621"/>
      <c r="DI1" s="621"/>
      <c r="DJ1" s="621"/>
      <c r="DK1" s="621"/>
      <c r="DL1" s="622"/>
      <c r="DM1" s="623"/>
      <c r="DN1" s="620"/>
      <c r="DO1" s="621"/>
      <c r="DP1" s="621"/>
      <c r="DQ1" s="621"/>
      <c r="DR1" s="621"/>
      <c r="DS1" s="621"/>
      <c r="DT1" s="621"/>
      <c r="DU1" s="621"/>
      <c r="DV1" s="621"/>
      <c r="DW1" s="621"/>
      <c r="DX1" s="621"/>
      <c r="DY1" s="621"/>
      <c r="DZ1" s="621"/>
      <c r="EA1" s="621"/>
      <c r="EB1" s="621"/>
      <c r="EC1" s="621"/>
      <c r="ED1" s="621"/>
      <c r="EE1" s="621"/>
      <c r="EF1" s="621"/>
      <c r="EG1" s="621"/>
      <c r="EH1" s="621"/>
      <c r="EI1" s="621"/>
      <c r="EJ1" s="621"/>
      <c r="EK1" s="734"/>
      <c r="EL1" s="734"/>
      <c r="EM1" s="621"/>
      <c r="EN1" s="621"/>
      <c r="EO1" s="621"/>
      <c r="EP1" s="621"/>
      <c r="EQ1" s="621"/>
      <c r="ER1" s="621"/>
      <c r="ES1" s="621"/>
      <c r="ET1" s="621"/>
      <c r="EU1" s="621"/>
      <c r="EV1" s="621"/>
      <c r="EW1" s="621"/>
      <c r="EX1" s="621"/>
      <c r="EY1" s="622"/>
    </row>
    <row r="2">
      <c r="A2" s="735"/>
      <c r="B2" s="625" t="s">
        <v>1003</v>
      </c>
      <c r="AL2" s="736"/>
      <c r="AM2" s="736"/>
      <c r="AN2" s="706"/>
      <c r="AO2" s="625" t="s">
        <v>1003</v>
      </c>
      <c r="BY2" s="736"/>
      <c r="BZ2" s="736"/>
      <c r="CA2" s="706"/>
      <c r="CB2" s="625" t="s">
        <v>1003</v>
      </c>
      <c r="DL2" s="736"/>
      <c r="DM2" s="736"/>
      <c r="DN2" s="706"/>
      <c r="DO2" s="625" t="s">
        <v>1003</v>
      </c>
      <c r="EY2" s="736"/>
    </row>
    <row r="3">
      <c r="A3" s="628"/>
      <c r="B3" s="629" t="s">
        <v>1004</v>
      </c>
      <c r="AL3" s="630"/>
      <c r="AM3" s="629"/>
      <c r="AN3" s="628"/>
      <c r="AO3" s="629" t="s">
        <v>1004</v>
      </c>
      <c r="BY3" s="630"/>
      <c r="BZ3" s="629"/>
      <c r="CA3" s="628"/>
      <c r="CB3" s="629" t="s">
        <v>1004</v>
      </c>
      <c r="DL3" s="630"/>
      <c r="DM3" s="629"/>
      <c r="DN3" s="628"/>
      <c r="DO3" s="629" t="s">
        <v>1004</v>
      </c>
      <c r="EY3" s="630"/>
    </row>
    <row r="4">
      <c r="A4" s="628"/>
      <c r="B4" s="737" t="s">
        <v>1064</v>
      </c>
      <c r="AL4" s="632"/>
      <c r="AM4" s="631"/>
      <c r="AN4" s="628"/>
      <c r="AO4" s="737" t="s">
        <v>1064</v>
      </c>
      <c r="BY4" s="632"/>
      <c r="BZ4" s="631"/>
      <c r="CA4" s="628"/>
      <c r="CB4" s="737" t="s">
        <v>1064</v>
      </c>
      <c r="DL4" s="632"/>
      <c r="DM4" s="631"/>
      <c r="DN4" s="628"/>
      <c r="DO4" s="737" t="s">
        <v>1064</v>
      </c>
      <c r="EY4" s="632"/>
    </row>
    <row r="5">
      <c r="A5" s="628"/>
      <c r="B5" s="633"/>
      <c r="C5" s="633"/>
      <c r="D5" s="633"/>
      <c r="E5" s="633"/>
      <c r="F5" s="633"/>
      <c r="G5" s="633"/>
      <c r="H5" s="633"/>
      <c r="I5" s="633"/>
      <c r="J5" s="633"/>
      <c r="K5" s="633"/>
      <c r="L5" s="633"/>
      <c r="M5" s="633"/>
      <c r="N5" s="633"/>
      <c r="O5" s="633"/>
      <c r="P5" s="633"/>
      <c r="Q5" s="633"/>
      <c r="R5" s="633"/>
      <c r="S5" s="633"/>
      <c r="T5" s="633"/>
      <c r="U5" s="633"/>
      <c r="V5" s="633"/>
      <c r="W5" s="633"/>
      <c r="X5" s="633"/>
      <c r="Y5" s="633"/>
      <c r="Z5" s="633"/>
      <c r="AA5" s="633"/>
      <c r="AB5" s="633"/>
      <c r="AC5" s="633"/>
      <c r="AD5" s="633"/>
      <c r="AE5" s="633"/>
      <c r="AF5" s="633"/>
      <c r="AG5" s="633"/>
      <c r="AH5" s="633"/>
      <c r="AI5" s="633"/>
      <c r="AJ5" s="633"/>
      <c r="AK5" s="633"/>
      <c r="AL5" s="632"/>
      <c r="AM5" s="631"/>
      <c r="AN5" s="628"/>
      <c r="AO5" s="633"/>
      <c r="AP5" s="633"/>
      <c r="AQ5" s="633"/>
      <c r="AR5" s="633"/>
      <c r="AS5" s="633"/>
      <c r="AT5" s="633"/>
      <c r="AU5" s="633"/>
      <c r="AV5" s="633"/>
      <c r="AW5" s="633"/>
      <c r="AX5" s="633"/>
      <c r="AY5" s="633"/>
      <c r="AZ5" s="633"/>
      <c r="BA5" s="633"/>
      <c r="BB5" s="633"/>
      <c r="BC5" s="633"/>
      <c r="BD5" s="633"/>
      <c r="BE5" s="633"/>
      <c r="BF5" s="633"/>
      <c r="BG5" s="633"/>
      <c r="BH5" s="633"/>
      <c r="BI5" s="633"/>
      <c r="BJ5" s="633"/>
      <c r="BK5" s="633"/>
      <c r="BL5" s="633"/>
      <c r="BM5" s="633"/>
      <c r="BN5" s="633"/>
      <c r="BO5" s="633"/>
      <c r="BP5" s="633"/>
      <c r="BQ5" s="633"/>
      <c r="BR5" s="633"/>
      <c r="BS5" s="633"/>
      <c r="BT5" s="633"/>
      <c r="BU5" s="633"/>
      <c r="BV5" s="633"/>
      <c r="BW5" s="633"/>
      <c r="BX5" s="633"/>
      <c r="BY5" s="632"/>
      <c r="BZ5" s="631"/>
      <c r="CA5" s="628"/>
      <c r="CB5" s="633"/>
      <c r="CC5" s="633"/>
      <c r="CD5" s="633"/>
      <c r="CE5" s="633"/>
      <c r="CF5" s="633"/>
      <c r="CG5" s="633"/>
      <c r="CH5" s="633"/>
      <c r="CI5" s="633"/>
      <c r="CJ5" s="633"/>
      <c r="CK5" s="633"/>
      <c r="CL5" s="633"/>
      <c r="CM5" s="633"/>
      <c r="CN5" s="633"/>
      <c r="CO5" s="633"/>
      <c r="CP5" s="633"/>
      <c r="CQ5" s="633"/>
      <c r="CR5" s="633"/>
      <c r="CS5" s="633"/>
      <c r="CT5" s="633"/>
      <c r="CU5" s="633"/>
      <c r="CV5" s="633"/>
      <c r="CW5" s="633"/>
      <c r="CX5" s="633"/>
      <c r="CY5" s="633"/>
      <c r="CZ5" s="633"/>
      <c r="DA5" s="633"/>
      <c r="DB5" s="633"/>
      <c r="DC5" s="633"/>
      <c r="DD5" s="633"/>
      <c r="DE5" s="633"/>
      <c r="DF5" s="633"/>
      <c r="DG5" s="633"/>
      <c r="DH5" s="633"/>
      <c r="DI5" s="633"/>
      <c r="DJ5" s="633"/>
      <c r="DK5" s="633"/>
      <c r="DL5" s="632"/>
      <c r="DM5" s="631"/>
      <c r="DN5" s="628"/>
      <c r="DO5" s="633"/>
      <c r="DP5" s="633"/>
      <c r="DQ5" s="633"/>
      <c r="DR5" s="633"/>
      <c r="DS5" s="633"/>
      <c r="DT5" s="633"/>
      <c r="DU5" s="633"/>
      <c r="DV5" s="633"/>
      <c r="DW5" s="633"/>
      <c r="DX5" s="633"/>
      <c r="DY5" s="633"/>
      <c r="DZ5" s="633"/>
      <c r="EA5" s="633"/>
      <c r="EB5" s="633"/>
      <c r="EC5" s="633"/>
      <c r="ED5" s="633"/>
      <c r="EE5" s="633"/>
      <c r="EF5" s="633"/>
      <c r="EG5" s="633"/>
      <c r="EH5" s="633"/>
      <c r="EI5" s="633"/>
      <c r="EJ5" s="633"/>
      <c r="EK5" s="633"/>
      <c r="EL5" s="633"/>
      <c r="EM5" s="633"/>
      <c r="EN5" s="633"/>
      <c r="EO5" s="633"/>
      <c r="EP5" s="633"/>
      <c r="EQ5" s="633"/>
      <c r="ER5" s="633"/>
      <c r="ES5" s="633"/>
      <c r="ET5" s="633"/>
      <c r="EU5" s="633"/>
      <c r="EV5" s="633"/>
      <c r="EW5" s="633"/>
      <c r="EX5" s="633"/>
      <c r="EY5" s="632"/>
    </row>
    <row r="6">
      <c r="A6" s="628"/>
      <c r="B6" s="738" t="s">
        <v>1006</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2"/>
      <c r="AL6" s="635"/>
      <c r="AM6" s="636"/>
      <c r="AN6" s="628"/>
      <c r="AO6" s="738" t="s">
        <v>1006</v>
      </c>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2"/>
      <c r="BY6" s="635"/>
      <c r="BZ6" s="636"/>
      <c r="CA6" s="628"/>
      <c r="CB6" s="738" t="s">
        <v>1006</v>
      </c>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2"/>
      <c r="DL6" s="635"/>
      <c r="DM6" s="636"/>
      <c r="DN6" s="628"/>
      <c r="DO6" s="738" t="s">
        <v>1006</v>
      </c>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2"/>
      <c r="EY6" s="635"/>
    </row>
    <row r="7">
      <c r="A7" s="628"/>
      <c r="B7" s="637" t="s">
        <v>43</v>
      </c>
      <c r="C7" s="12"/>
      <c r="D7" s="638" t="str">
        <f>'3A 2025-2026 REPORTE CALIFICACI'!E7</f>
        <v>2025-2026</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6"/>
      <c r="AL7" s="639"/>
      <c r="AM7" s="640"/>
      <c r="AN7" s="628"/>
      <c r="AO7" s="637" t="s">
        <v>43</v>
      </c>
      <c r="AP7" s="12"/>
      <c r="AQ7" s="638" t="str">
        <f>'3A 2025-2026 REPORTE CALIFICACI'!E7</f>
        <v>2025-2026</v>
      </c>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6"/>
      <c r="BY7" s="639"/>
      <c r="BZ7" s="640"/>
      <c r="CA7" s="628"/>
      <c r="CB7" s="637" t="s">
        <v>43</v>
      </c>
      <c r="CC7" s="12"/>
      <c r="CD7" s="638" t="str">
        <f>'3A 2025-2026 REPORTE CALIFICACI'!E7</f>
        <v>2025-2026</v>
      </c>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6"/>
      <c r="DL7" s="639"/>
      <c r="DM7" s="640"/>
      <c r="DN7" s="628"/>
      <c r="DO7" s="637" t="s">
        <v>43</v>
      </c>
      <c r="DP7" s="12"/>
      <c r="DQ7" s="638" t="str">
        <f>'3A 2025-2026 REPORTE CALIFICACI'!E7</f>
        <v>2025-2026</v>
      </c>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6"/>
      <c r="EY7" s="639"/>
    </row>
    <row r="8">
      <c r="A8" s="628"/>
      <c r="B8" s="641" t="s">
        <v>1007</v>
      </c>
      <c r="C8" s="12"/>
      <c r="D8" s="638" t="str">
        <f>'3A 2025-2026 REPORTE CALIFICACI'!D11</f>
        <v>Jadiel De Jesús Acosta Peña</v>
      </c>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6"/>
      <c r="AL8" s="639"/>
      <c r="AM8" s="640"/>
      <c r="AN8" s="628"/>
      <c r="AO8" s="641" t="s">
        <v>1007</v>
      </c>
      <c r="AP8" s="12"/>
      <c r="AQ8" s="638" t="str">
        <f>'3A 2025-2026 REPORTE CALIFICACI'!D12</f>
        <v>Daniel  Elía Almonte Martínez</v>
      </c>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6"/>
      <c r="BY8" s="639"/>
      <c r="BZ8" s="640"/>
      <c r="CA8" s="628"/>
      <c r="CB8" s="641" t="s">
        <v>1007</v>
      </c>
      <c r="CC8" s="12"/>
      <c r="CD8" s="638" t="str">
        <f>'3A 2025-2026 REPORTE CALIFICACI'!D13</f>
        <v>Isaac  Ángeles Liriano</v>
      </c>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6"/>
      <c r="DL8" s="639"/>
      <c r="DM8" s="640"/>
      <c r="DN8" s="628"/>
      <c r="DO8" s="641" t="s">
        <v>1007</v>
      </c>
      <c r="DP8" s="12"/>
      <c r="DQ8" s="638" t="str">
        <f>'3A 2025-2026 REPORTE CALIFICACI'!D14</f>
        <v>Melaniee  Aquino  Estrella</v>
      </c>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6"/>
      <c r="EY8" s="639"/>
    </row>
    <row r="9">
      <c r="A9" s="628"/>
      <c r="B9" s="641" t="s">
        <v>1008</v>
      </c>
      <c r="C9" s="12"/>
      <c r="D9" s="638">
        <f>'3A 2025-2026 REPORTE CALIFICACI'!A11</f>
        <v>1</v>
      </c>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6"/>
      <c r="AL9" s="639"/>
      <c r="AM9" s="640"/>
      <c r="AN9" s="628"/>
      <c r="AO9" s="641" t="s">
        <v>1008</v>
      </c>
      <c r="AP9" s="12"/>
      <c r="AQ9" s="638">
        <f>'3A 2025-2026 REPORTE CALIFICACI'!A12</f>
        <v>2</v>
      </c>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6"/>
      <c r="BY9" s="639"/>
      <c r="BZ9" s="640"/>
      <c r="CA9" s="628"/>
      <c r="CB9" s="641" t="s">
        <v>1008</v>
      </c>
      <c r="CC9" s="12"/>
      <c r="CD9" s="638">
        <f>'3A 2025-2026 REPORTE CALIFICACI'!A13</f>
        <v>3</v>
      </c>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6"/>
      <c r="DL9" s="639"/>
      <c r="DM9" s="640"/>
      <c r="DN9" s="628"/>
      <c r="DO9" s="641" t="s">
        <v>1008</v>
      </c>
      <c r="DP9" s="12"/>
      <c r="DQ9" s="638">
        <f>'3A 2025-2026 REPORTE CALIFICACI'!A14</f>
        <v>4</v>
      </c>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6"/>
      <c r="EY9" s="639"/>
    </row>
    <row r="10">
      <c r="A10" s="628"/>
      <c r="B10" s="641" t="s">
        <v>1009</v>
      </c>
      <c r="C10" s="12"/>
      <c r="D10" s="638">
        <f>'3A 2025-2026 REPORTE CALIFICACI'!C12</f>
        <v>6954636</v>
      </c>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6"/>
      <c r="AL10" s="639"/>
      <c r="AM10" s="640"/>
      <c r="AN10" s="628"/>
      <c r="AO10" s="641" t="s">
        <v>1009</v>
      </c>
      <c r="AP10" s="12"/>
      <c r="AQ10" s="638">
        <f>'3A 2025-2026 REPORTE CALIFICACI'!C12</f>
        <v>6954636</v>
      </c>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6"/>
      <c r="BY10" s="639"/>
      <c r="BZ10" s="640"/>
      <c r="CA10" s="628"/>
      <c r="CB10" s="641" t="s">
        <v>1009</v>
      </c>
      <c r="CC10" s="12"/>
      <c r="CD10" s="638">
        <f>'3A 2025-2026 REPORTE CALIFICACI'!C13</f>
        <v>32743589</v>
      </c>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6"/>
      <c r="DL10" s="639"/>
      <c r="DM10" s="640"/>
      <c r="DN10" s="628"/>
      <c r="DO10" s="641" t="s">
        <v>1009</v>
      </c>
      <c r="DP10" s="12"/>
      <c r="DQ10" s="638">
        <f>'3A 2025-2026 REPORTE CALIFICACI'!C14</f>
        <v>32899338</v>
      </c>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6"/>
      <c r="EY10" s="639"/>
    </row>
    <row r="11">
      <c r="A11" s="628"/>
      <c r="B11" s="641" t="s">
        <v>1010</v>
      </c>
      <c r="C11" s="12"/>
      <c r="D11" s="638" t="str">
        <f>'3A 2025-2026 REPORTE CALIFICACI'!D5</f>
        <v>3A</v>
      </c>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6"/>
      <c r="AL11" s="639"/>
      <c r="AM11" s="640"/>
      <c r="AN11" s="628"/>
      <c r="AO11" s="641" t="s">
        <v>1010</v>
      </c>
      <c r="AP11" s="12"/>
      <c r="AQ11" s="638" t="str">
        <f>'3A 2025-2026 REPORTE CALIFICACI'!D5</f>
        <v>3A</v>
      </c>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6"/>
      <c r="BY11" s="639"/>
      <c r="BZ11" s="640"/>
      <c r="CA11" s="628"/>
      <c r="CB11" s="641" t="s">
        <v>1010</v>
      </c>
      <c r="CC11" s="12"/>
      <c r="CD11" s="638" t="str">
        <f>'3A 2025-2026 REPORTE CALIFICACI'!D5</f>
        <v>3A</v>
      </c>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6"/>
      <c r="DL11" s="639"/>
      <c r="DM11" s="640"/>
      <c r="DN11" s="628"/>
      <c r="DO11" s="641" t="s">
        <v>1010</v>
      </c>
      <c r="DP11" s="12"/>
      <c r="DQ11" s="638" t="str">
        <f>'3A 2025-2026 REPORTE CALIFICACI'!D5</f>
        <v>3A</v>
      </c>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6"/>
      <c r="EY11" s="639"/>
    </row>
    <row r="12">
      <c r="A12" s="628"/>
      <c r="B12" s="641" t="s">
        <v>977</v>
      </c>
      <c r="C12" s="12"/>
      <c r="D12" s="638" t="str">
        <f>'3A 2025-2026 REPORTE CALIFICACI'!E6</f>
        <v>MAYELIN GARCIA</v>
      </c>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6"/>
      <c r="AL12" s="639"/>
      <c r="AM12" s="640"/>
      <c r="AN12" s="628"/>
      <c r="AO12" s="641" t="s">
        <v>977</v>
      </c>
      <c r="AP12" s="12"/>
      <c r="AQ12" s="638" t="str">
        <f>'3A 2025-2026 REPORTE CALIFICACI'!E6</f>
        <v>MAYELIN GARCIA</v>
      </c>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6"/>
      <c r="BY12" s="639"/>
      <c r="BZ12" s="640"/>
      <c r="CA12" s="628"/>
      <c r="CB12" s="641" t="s">
        <v>977</v>
      </c>
      <c r="CC12" s="12"/>
      <c r="CD12" s="638" t="str">
        <f>'3A 2025-2026 REPORTE CALIFICACI'!E6</f>
        <v>MAYELIN GARCIA</v>
      </c>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6"/>
      <c r="DL12" s="639"/>
      <c r="DM12" s="640"/>
      <c r="DN12" s="628"/>
      <c r="DO12" s="641" t="s">
        <v>977</v>
      </c>
      <c r="DP12" s="12"/>
      <c r="DQ12" s="638" t="str">
        <f>'3A 2025-2026 REPORTE CALIFICACI'!E6</f>
        <v>MAYELIN GARCIA</v>
      </c>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6"/>
      <c r="EY12" s="639"/>
    </row>
    <row r="13">
      <c r="A13" s="628"/>
      <c r="B13" s="643"/>
      <c r="C13" s="643"/>
      <c r="D13" s="643"/>
      <c r="E13" s="643"/>
      <c r="F13" s="643"/>
      <c r="G13" s="643"/>
      <c r="H13" s="643"/>
      <c r="I13" s="643"/>
      <c r="J13" s="643"/>
      <c r="K13" s="643"/>
      <c r="L13" s="643"/>
      <c r="M13" s="643"/>
      <c r="N13" s="643"/>
      <c r="O13" s="643"/>
      <c r="P13" s="643"/>
      <c r="Q13" s="643"/>
      <c r="R13" s="643"/>
      <c r="S13" s="643"/>
      <c r="T13" s="643"/>
      <c r="U13" s="643"/>
      <c r="V13" s="643"/>
      <c r="W13" s="643"/>
      <c r="X13" s="739"/>
      <c r="Y13" s="739"/>
      <c r="Z13" s="643"/>
      <c r="AA13" s="643"/>
      <c r="AB13" s="643"/>
      <c r="AC13" s="643"/>
      <c r="AD13" s="643"/>
      <c r="AE13" s="643"/>
      <c r="AF13" s="643"/>
      <c r="AG13" s="643"/>
      <c r="AH13" s="643"/>
      <c r="AI13" s="643"/>
      <c r="AJ13" s="643"/>
      <c r="AK13" s="643"/>
      <c r="AL13" s="644"/>
      <c r="AM13" s="643"/>
      <c r="AN13" s="628"/>
      <c r="AO13" s="643"/>
      <c r="AP13" s="643"/>
      <c r="AQ13" s="643"/>
      <c r="AR13" s="643"/>
      <c r="AS13" s="643"/>
      <c r="AT13" s="643"/>
      <c r="AU13" s="643"/>
      <c r="AV13" s="643"/>
      <c r="AW13" s="643"/>
      <c r="AX13" s="643"/>
      <c r="AY13" s="643"/>
      <c r="AZ13" s="643"/>
      <c r="BA13" s="643"/>
      <c r="BB13" s="643"/>
      <c r="BC13" s="643"/>
      <c r="BD13" s="643"/>
      <c r="BE13" s="643"/>
      <c r="BF13" s="643"/>
      <c r="BG13" s="643"/>
      <c r="BH13" s="643"/>
      <c r="BI13" s="643"/>
      <c r="BJ13" s="643"/>
      <c r="BK13" s="739"/>
      <c r="BL13" s="739"/>
      <c r="BM13" s="643"/>
      <c r="BN13" s="643"/>
      <c r="BO13" s="643"/>
      <c r="BP13" s="643"/>
      <c r="BQ13" s="643"/>
      <c r="BR13" s="643"/>
      <c r="BS13" s="643"/>
      <c r="BT13" s="643"/>
      <c r="BU13" s="643"/>
      <c r="BV13" s="643"/>
      <c r="BW13" s="643"/>
      <c r="BX13" s="643"/>
      <c r="BY13" s="644"/>
      <c r="BZ13" s="643"/>
      <c r="CA13" s="628"/>
      <c r="CB13" s="643"/>
      <c r="CC13" s="643"/>
      <c r="CD13" s="643"/>
      <c r="CE13" s="643"/>
      <c r="CF13" s="643"/>
      <c r="CG13" s="643"/>
      <c r="CH13" s="643"/>
      <c r="CI13" s="643"/>
      <c r="CJ13" s="643"/>
      <c r="CK13" s="643"/>
      <c r="CL13" s="643"/>
      <c r="CM13" s="643"/>
      <c r="CN13" s="643"/>
      <c r="CO13" s="643"/>
      <c r="CP13" s="643"/>
      <c r="CQ13" s="643"/>
      <c r="CR13" s="643"/>
      <c r="CS13" s="643"/>
      <c r="CT13" s="643"/>
      <c r="CU13" s="643"/>
      <c r="CV13" s="643"/>
      <c r="CW13" s="643"/>
      <c r="CX13" s="739"/>
      <c r="CY13" s="739"/>
      <c r="CZ13" s="643"/>
      <c r="DA13" s="643"/>
      <c r="DB13" s="643"/>
      <c r="DC13" s="643"/>
      <c r="DD13" s="643"/>
      <c r="DE13" s="643"/>
      <c r="DF13" s="643"/>
      <c r="DG13" s="643"/>
      <c r="DH13" s="643"/>
      <c r="DI13" s="643"/>
      <c r="DJ13" s="643"/>
      <c r="DK13" s="643"/>
      <c r="DL13" s="644"/>
      <c r="DM13" s="643"/>
      <c r="DN13" s="628"/>
      <c r="DO13" s="643"/>
      <c r="DP13" s="643"/>
      <c r="DQ13" s="643"/>
      <c r="DR13" s="643"/>
      <c r="DS13" s="643"/>
      <c r="DT13" s="643"/>
      <c r="DU13" s="643"/>
      <c r="DV13" s="643"/>
      <c r="DW13" s="643"/>
      <c r="DX13" s="643"/>
      <c r="DY13" s="643"/>
      <c r="DZ13" s="643"/>
      <c r="EA13" s="643"/>
      <c r="EB13" s="643"/>
      <c r="EC13" s="643"/>
      <c r="ED13" s="643"/>
      <c r="EE13" s="643"/>
      <c r="EF13" s="643"/>
      <c r="EG13" s="643"/>
      <c r="EH13" s="643"/>
      <c r="EI13" s="643"/>
      <c r="EJ13" s="643"/>
      <c r="EK13" s="739"/>
      <c r="EL13" s="739"/>
      <c r="EM13" s="643"/>
      <c r="EN13" s="643"/>
      <c r="EO13" s="643"/>
      <c r="EP13" s="643"/>
      <c r="EQ13" s="643"/>
      <c r="ER13" s="643"/>
      <c r="ES13" s="643"/>
      <c r="ET13" s="643"/>
      <c r="EU13" s="643"/>
      <c r="EV13" s="643"/>
      <c r="EW13" s="643"/>
      <c r="EX13" s="643"/>
      <c r="EY13" s="644"/>
    </row>
    <row r="14">
      <c r="A14" s="628"/>
      <c r="B14" s="643"/>
      <c r="C14" s="643"/>
      <c r="D14" s="643"/>
      <c r="E14" s="643"/>
      <c r="F14" s="643"/>
      <c r="G14" s="643"/>
      <c r="H14" s="643"/>
      <c r="I14" s="643"/>
      <c r="J14" s="643"/>
      <c r="K14" s="643"/>
      <c r="L14" s="643"/>
      <c r="M14" s="643"/>
      <c r="N14" s="643"/>
      <c r="O14" s="643"/>
      <c r="P14" s="643"/>
      <c r="Q14" s="643"/>
      <c r="R14" s="643"/>
      <c r="S14" s="643"/>
      <c r="T14" s="643"/>
      <c r="U14" s="643"/>
      <c r="V14" s="643"/>
      <c r="W14" s="643"/>
      <c r="X14" s="739"/>
      <c r="Y14" s="739"/>
      <c r="Z14" s="643"/>
      <c r="AA14" s="643"/>
      <c r="AB14" s="643"/>
      <c r="AC14" s="643"/>
      <c r="AD14" s="643"/>
      <c r="AE14" s="643"/>
      <c r="AF14" s="643"/>
      <c r="AG14" s="643"/>
      <c r="AH14" s="643"/>
      <c r="AI14" s="643"/>
      <c r="AJ14" s="643"/>
      <c r="AK14" s="643"/>
      <c r="AL14" s="644"/>
      <c r="AM14" s="643"/>
      <c r="AN14" s="628"/>
      <c r="AO14" s="643"/>
      <c r="AP14" s="643"/>
      <c r="AQ14" s="643"/>
      <c r="AR14" s="643"/>
      <c r="AS14" s="643"/>
      <c r="AT14" s="643"/>
      <c r="AU14" s="643"/>
      <c r="AV14" s="643"/>
      <c r="AW14" s="643"/>
      <c r="AX14" s="643"/>
      <c r="AY14" s="643"/>
      <c r="AZ14" s="643"/>
      <c r="BA14" s="643"/>
      <c r="BB14" s="643"/>
      <c r="BC14" s="643"/>
      <c r="BD14" s="643"/>
      <c r="BE14" s="643"/>
      <c r="BF14" s="643"/>
      <c r="BG14" s="643"/>
      <c r="BH14" s="643"/>
      <c r="BI14" s="643"/>
      <c r="BJ14" s="643"/>
      <c r="BK14" s="739"/>
      <c r="BL14" s="739"/>
      <c r="BM14" s="643"/>
      <c r="BN14" s="643"/>
      <c r="BO14" s="643"/>
      <c r="BP14" s="643"/>
      <c r="BQ14" s="643"/>
      <c r="BR14" s="643"/>
      <c r="BS14" s="643"/>
      <c r="BT14" s="643"/>
      <c r="BU14" s="643"/>
      <c r="BV14" s="643"/>
      <c r="BW14" s="643"/>
      <c r="BX14" s="643"/>
      <c r="BY14" s="644"/>
      <c r="BZ14" s="643"/>
      <c r="CA14" s="628"/>
      <c r="CB14" s="643"/>
      <c r="CC14" s="643"/>
      <c r="CD14" s="643"/>
      <c r="CE14" s="643"/>
      <c r="CF14" s="643"/>
      <c r="CG14" s="643"/>
      <c r="CH14" s="643"/>
      <c r="CI14" s="643"/>
      <c r="CJ14" s="643"/>
      <c r="CK14" s="643"/>
      <c r="CL14" s="643"/>
      <c r="CM14" s="643"/>
      <c r="CN14" s="643"/>
      <c r="CO14" s="643"/>
      <c r="CP14" s="643"/>
      <c r="CQ14" s="643"/>
      <c r="CR14" s="643"/>
      <c r="CS14" s="643"/>
      <c r="CT14" s="643"/>
      <c r="CU14" s="643"/>
      <c r="CV14" s="643"/>
      <c r="CW14" s="643"/>
      <c r="CX14" s="739"/>
      <c r="CY14" s="739"/>
      <c r="CZ14" s="643"/>
      <c r="DA14" s="643"/>
      <c r="DB14" s="643"/>
      <c r="DC14" s="643"/>
      <c r="DD14" s="643"/>
      <c r="DE14" s="643"/>
      <c r="DF14" s="643"/>
      <c r="DG14" s="643"/>
      <c r="DH14" s="643"/>
      <c r="DI14" s="643"/>
      <c r="DJ14" s="643"/>
      <c r="DK14" s="643"/>
      <c r="DL14" s="644"/>
      <c r="DM14" s="643"/>
      <c r="DN14" s="628"/>
      <c r="DO14" s="643"/>
      <c r="DP14" s="643"/>
      <c r="DQ14" s="643"/>
      <c r="DR14" s="643"/>
      <c r="DS14" s="643"/>
      <c r="DT14" s="643"/>
      <c r="DU14" s="643"/>
      <c r="DV14" s="643"/>
      <c r="DW14" s="643"/>
      <c r="DX14" s="643"/>
      <c r="DY14" s="643"/>
      <c r="DZ14" s="643"/>
      <c r="EA14" s="643"/>
      <c r="EB14" s="643"/>
      <c r="EC14" s="643"/>
      <c r="ED14" s="643"/>
      <c r="EE14" s="643"/>
      <c r="EF14" s="643"/>
      <c r="EG14" s="643"/>
      <c r="EH14" s="643"/>
      <c r="EI14" s="643"/>
      <c r="EJ14" s="643"/>
      <c r="EK14" s="739"/>
      <c r="EL14" s="739"/>
      <c r="EM14" s="643"/>
      <c r="EN14" s="643"/>
      <c r="EO14" s="643"/>
      <c r="EP14" s="643"/>
      <c r="EQ14" s="643"/>
      <c r="ER14" s="643"/>
      <c r="ES14" s="643"/>
      <c r="ET14" s="643"/>
      <c r="EU14" s="643"/>
      <c r="EV14" s="643"/>
      <c r="EW14" s="643"/>
      <c r="EX14" s="643"/>
      <c r="EY14" s="644"/>
    </row>
    <row r="15">
      <c r="A15" s="645"/>
      <c r="B15" s="740" t="s">
        <v>1011</v>
      </c>
      <c r="C15" s="16"/>
      <c r="D15" s="740" t="s">
        <v>981</v>
      </c>
      <c r="E15" s="15"/>
      <c r="F15" s="15"/>
      <c r="G15" s="16"/>
      <c r="H15" s="740" t="s">
        <v>1012</v>
      </c>
      <c r="I15" s="15"/>
      <c r="J15" s="15"/>
      <c r="K15" s="16"/>
      <c r="L15" s="740" t="s">
        <v>983</v>
      </c>
      <c r="M15" s="15"/>
      <c r="N15" s="15"/>
      <c r="O15" s="16"/>
      <c r="P15" s="740" t="s">
        <v>984</v>
      </c>
      <c r="Q15" s="15"/>
      <c r="R15" s="15"/>
      <c r="S15" s="16"/>
      <c r="T15" s="741" t="s">
        <v>985</v>
      </c>
      <c r="U15" s="15"/>
      <c r="V15" s="15"/>
      <c r="W15" s="16"/>
      <c r="X15" s="742" t="s">
        <v>986</v>
      </c>
      <c r="Y15" s="742" t="s">
        <v>652</v>
      </c>
      <c r="Z15" s="740" t="s">
        <v>987</v>
      </c>
      <c r="AA15" s="15"/>
      <c r="AB15" s="15"/>
      <c r="AC15" s="16"/>
      <c r="AD15" s="740" t="s">
        <v>988</v>
      </c>
      <c r="AE15" s="15"/>
      <c r="AF15" s="15"/>
      <c r="AG15" s="16"/>
      <c r="AH15" s="740" t="s">
        <v>989</v>
      </c>
      <c r="AI15" s="16"/>
      <c r="AJ15" s="740" t="s">
        <v>656</v>
      </c>
      <c r="AK15" s="16"/>
      <c r="AL15" s="649"/>
      <c r="AM15" s="650"/>
      <c r="AN15" s="645"/>
      <c r="AO15" s="740" t="s">
        <v>1011</v>
      </c>
      <c r="AP15" s="16"/>
      <c r="AQ15" s="740" t="s">
        <v>981</v>
      </c>
      <c r="AR15" s="15"/>
      <c r="AS15" s="15"/>
      <c r="AT15" s="16"/>
      <c r="AU15" s="740" t="s">
        <v>1012</v>
      </c>
      <c r="AV15" s="15"/>
      <c r="AW15" s="15"/>
      <c r="AX15" s="16"/>
      <c r="AY15" s="740" t="s">
        <v>983</v>
      </c>
      <c r="AZ15" s="15"/>
      <c r="BA15" s="15"/>
      <c r="BB15" s="16"/>
      <c r="BC15" s="740" t="s">
        <v>984</v>
      </c>
      <c r="BD15" s="15"/>
      <c r="BE15" s="15"/>
      <c r="BF15" s="16"/>
      <c r="BG15" s="741" t="s">
        <v>985</v>
      </c>
      <c r="BH15" s="15"/>
      <c r="BI15" s="15"/>
      <c r="BJ15" s="16"/>
      <c r="BK15" s="742" t="s">
        <v>986</v>
      </c>
      <c r="BL15" s="742" t="s">
        <v>652</v>
      </c>
      <c r="BM15" s="740" t="s">
        <v>987</v>
      </c>
      <c r="BN15" s="15"/>
      <c r="BO15" s="15"/>
      <c r="BP15" s="16"/>
      <c r="BQ15" s="740" t="s">
        <v>988</v>
      </c>
      <c r="BR15" s="15"/>
      <c r="BS15" s="15"/>
      <c r="BT15" s="16"/>
      <c r="BU15" s="740" t="s">
        <v>989</v>
      </c>
      <c r="BV15" s="16"/>
      <c r="BW15" s="740" t="s">
        <v>656</v>
      </c>
      <c r="BX15" s="16"/>
      <c r="BY15" s="649"/>
      <c r="BZ15" s="650"/>
      <c r="CA15" s="645"/>
      <c r="CB15" s="740" t="s">
        <v>1011</v>
      </c>
      <c r="CC15" s="16"/>
      <c r="CD15" s="740" t="s">
        <v>981</v>
      </c>
      <c r="CE15" s="15"/>
      <c r="CF15" s="15"/>
      <c r="CG15" s="16"/>
      <c r="CH15" s="740" t="s">
        <v>1012</v>
      </c>
      <c r="CI15" s="15"/>
      <c r="CJ15" s="15"/>
      <c r="CK15" s="16"/>
      <c r="CL15" s="740" t="s">
        <v>983</v>
      </c>
      <c r="CM15" s="15"/>
      <c r="CN15" s="15"/>
      <c r="CO15" s="16"/>
      <c r="CP15" s="740" t="s">
        <v>984</v>
      </c>
      <c r="CQ15" s="15"/>
      <c r="CR15" s="15"/>
      <c r="CS15" s="16"/>
      <c r="CT15" s="741" t="s">
        <v>985</v>
      </c>
      <c r="CU15" s="15"/>
      <c r="CV15" s="15"/>
      <c r="CW15" s="16"/>
      <c r="CX15" s="742" t="s">
        <v>986</v>
      </c>
      <c r="CY15" s="742" t="s">
        <v>652</v>
      </c>
      <c r="CZ15" s="740" t="s">
        <v>987</v>
      </c>
      <c r="DA15" s="15"/>
      <c r="DB15" s="15"/>
      <c r="DC15" s="16"/>
      <c r="DD15" s="740" t="s">
        <v>988</v>
      </c>
      <c r="DE15" s="15"/>
      <c r="DF15" s="15"/>
      <c r="DG15" s="16"/>
      <c r="DH15" s="740" t="s">
        <v>989</v>
      </c>
      <c r="DI15" s="16"/>
      <c r="DJ15" s="740" t="s">
        <v>656</v>
      </c>
      <c r="DK15" s="16"/>
      <c r="DL15" s="649"/>
      <c r="DM15" s="650"/>
      <c r="DN15" s="645"/>
      <c r="DO15" s="740" t="s">
        <v>1011</v>
      </c>
      <c r="DP15" s="16"/>
      <c r="DQ15" s="740" t="s">
        <v>981</v>
      </c>
      <c r="DR15" s="15"/>
      <c r="DS15" s="15"/>
      <c r="DT15" s="16"/>
      <c r="DU15" s="740" t="s">
        <v>1012</v>
      </c>
      <c r="DV15" s="15"/>
      <c r="DW15" s="15"/>
      <c r="DX15" s="16"/>
      <c r="DY15" s="740" t="s">
        <v>983</v>
      </c>
      <c r="DZ15" s="15"/>
      <c r="EA15" s="15"/>
      <c r="EB15" s="16"/>
      <c r="EC15" s="740" t="s">
        <v>984</v>
      </c>
      <c r="ED15" s="15"/>
      <c r="EE15" s="15"/>
      <c r="EF15" s="16"/>
      <c r="EG15" s="741" t="s">
        <v>985</v>
      </c>
      <c r="EH15" s="15"/>
      <c r="EI15" s="15"/>
      <c r="EJ15" s="16"/>
      <c r="EK15" s="742" t="s">
        <v>986</v>
      </c>
      <c r="EL15" s="742" t="s">
        <v>652</v>
      </c>
      <c r="EM15" s="740" t="s">
        <v>987</v>
      </c>
      <c r="EN15" s="15"/>
      <c r="EO15" s="15"/>
      <c r="EP15" s="16"/>
      <c r="EQ15" s="740" t="s">
        <v>988</v>
      </c>
      <c r="ER15" s="15"/>
      <c r="ES15" s="15"/>
      <c r="ET15" s="16"/>
      <c r="EU15" s="740" t="s">
        <v>989</v>
      </c>
      <c r="EV15" s="16"/>
      <c r="EW15" s="740" t="s">
        <v>656</v>
      </c>
      <c r="EX15" s="16"/>
      <c r="EY15" s="649"/>
    </row>
    <row r="16" ht="157.5" customHeight="1">
      <c r="A16" s="651"/>
      <c r="B16" s="743" t="s">
        <v>1013</v>
      </c>
      <c r="C16" s="16"/>
      <c r="D16" s="744" t="s">
        <v>631</v>
      </c>
      <c r="E16" s="745" t="s">
        <v>633</v>
      </c>
      <c r="F16" s="744" t="s">
        <v>635</v>
      </c>
      <c r="G16" s="744" t="s">
        <v>637</v>
      </c>
      <c r="H16" s="744" t="s">
        <v>631</v>
      </c>
      <c r="I16" s="745" t="s">
        <v>633</v>
      </c>
      <c r="J16" s="744" t="s">
        <v>635</v>
      </c>
      <c r="K16" s="744" t="s">
        <v>637</v>
      </c>
      <c r="L16" s="744" t="s">
        <v>631</v>
      </c>
      <c r="M16" s="745" t="s">
        <v>633</v>
      </c>
      <c r="N16" s="744" t="s">
        <v>635</v>
      </c>
      <c r="O16" s="744" t="s">
        <v>637</v>
      </c>
      <c r="P16" s="744" t="s">
        <v>631</v>
      </c>
      <c r="Q16" s="745" t="s">
        <v>633</v>
      </c>
      <c r="R16" s="744" t="s">
        <v>635</v>
      </c>
      <c r="S16" s="743" t="s">
        <v>637</v>
      </c>
      <c r="T16" s="746" t="s">
        <v>991</v>
      </c>
      <c r="U16" s="745" t="s">
        <v>992</v>
      </c>
      <c r="V16" s="744" t="s">
        <v>993</v>
      </c>
      <c r="W16" s="744" t="s">
        <v>994</v>
      </c>
      <c r="X16" s="43"/>
      <c r="Y16" s="43"/>
      <c r="Z16" s="747" t="s">
        <v>995</v>
      </c>
      <c r="AA16" s="747" t="s">
        <v>734</v>
      </c>
      <c r="AB16" s="747" t="s">
        <v>996</v>
      </c>
      <c r="AC16" s="747" t="s">
        <v>665</v>
      </c>
      <c r="AD16" s="747" t="s">
        <v>997</v>
      </c>
      <c r="AE16" s="747" t="s">
        <v>998</v>
      </c>
      <c r="AF16" s="747" t="s">
        <v>999</v>
      </c>
      <c r="AG16" s="747" t="s">
        <v>669</v>
      </c>
      <c r="AH16" s="744" t="s">
        <v>1000</v>
      </c>
      <c r="AI16" s="744" t="s">
        <v>1001</v>
      </c>
      <c r="AJ16" s="744" t="s">
        <v>579</v>
      </c>
      <c r="AK16" s="744" t="s">
        <v>672</v>
      </c>
      <c r="AL16" s="659"/>
      <c r="AM16" s="660"/>
      <c r="AN16" s="651"/>
      <c r="AO16" s="743" t="s">
        <v>1013</v>
      </c>
      <c r="AP16" s="16"/>
      <c r="AQ16" s="744" t="s">
        <v>631</v>
      </c>
      <c r="AR16" s="745" t="s">
        <v>633</v>
      </c>
      <c r="AS16" s="744" t="s">
        <v>635</v>
      </c>
      <c r="AT16" s="744" t="s">
        <v>637</v>
      </c>
      <c r="AU16" s="744" t="s">
        <v>631</v>
      </c>
      <c r="AV16" s="745" t="s">
        <v>633</v>
      </c>
      <c r="AW16" s="744" t="s">
        <v>635</v>
      </c>
      <c r="AX16" s="744" t="s">
        <v>637</v>
      </c>
      <c r="AY16" s="744" t="s">
        <v>631</v>
      </c>
      <c r="AZ16" s="745" t="s">
        <v>633</v>
      </c>
      <c r="BA16" s="744" t="s">
        <v>635</v>
      </c>
      <c r="BB16" s="744" t="s">
        <v>637</v>
      </c>
      <c r="BC16" s="744" t="s">
        <v>631</v>
      </c>
      <c r="BD16" s="745" t="s">
        <v>633</v>
      </c>
      <c r="BE16" s="744" t="s">
        <v>635</v>
      </c>
      <c r="BF16" s="743" t="s">
        <v>637</v>
      </c>
      <c r="BG16" s="746" t="s">
        <v>991</v>
      </c>
      <c r="BH16" s="745" t="s">
        <v>992</v>
      </c>
      <c r="BI16" s="744" t="s">
        <v>993</v>
      </c>
      <c r="BJ16" s="744" t="s">
        <v>994</v>
      </c>
      <c r="BK16" s="43"/>
      <c r="BL16" s="43"/>
      <c r="BM16" s="747" t="s">
        <v>995</v>
      </c>
      <c r="BN16" s="747" t="s">
        <v>734</v>
      </c>
      <c r="BO16" s="747" t="s">
        <v>996</v>
      </c>
      <c r="BP16" s="747" t="s">
        <v>665</v>
      </c>
      <c r="BQ16" s="747" t="s">
        <v>997</v>
      </c>
      <c r="BR16" s="747" t="s">
        <v>998</v>
      </c>
      <c r="BS16" s="747" t="s">
        <v>999</v>
      </c>
      <c r="BT16" s="747" t="s">
        <v>669</v>
      </c>
      <c r="BU16" s="744" t="s">
        <v>1000</v>
      </c>
      <c r="BV16" s="744" t="s">
        <v>1001</v>
      </c>
      <c r="BW16" s="744" t="s">
        <v>579</v>
      </c>
      <c r="BX16" s="744" t="s">
        <v>672</v>
      </c>
      <c r="BY16" s="659"/>
      <c r="BZ16" s="660"/>
      <c r="CA16" s="651"/>
      <c r="CB16" s="743" t="s">
        <v>1013</v>
      </c>
      <c r="CC16" s="16"/>
      <c r="CD16" s="744" t="s">
        <v>631</v>
      </c>
      <c r="CE16" s="745" t="s">
        <v>633</v>
      </c>
      <c r="CF16" s="744" t="s">
        <v>635</v>
      </c>
      <c r="CG16" s="744" t="s">
        <v>637</v>
      </c>
      <c r="CH16" s="744" t="s">
        <v>631</v>
      </c>
      <c r="CI16" s="745" t="s">
        <v>633</v>
      </c>
      <c r="CJ16" s="744" t="s">
        <v>635</v>
      </c>
      <c r="CK16" s="744" t="s">
        <v>637</v>
      </c>
      <c r="CL16" s="744" t="s">
        <v>631</v>
      </c>
      <c r="CM16" s="745" t="s">
        <v>633</v>
      </c>
      <c r="CN16" s="744" t="s">
        <v>635</v>
      </c>
      <c r="CO16" s="744" t="s">
        <v>637</v>
      </c>
      <c r="CP16" s="744" t="s">
        <v>631</v>
      </c>
      <c r="CQ16" s="745" t="s">
        <v>633</v>
      </c>
      <c r="CR16" s="744" t="s">
        <v>635</v>
      </c>
      <c r="CS16" s="743" t="s">
        <v>637</v>
      </c>
      <c r="CT16" s="746" t="s">
        <v>991</v>
      </c>
      <c r="CU16" s="745" t="s">
        <v>992</v>
      </c>
      <c r="CV16" s="744" t="s">
        <v>993</v>
      </c>
      <c r="CW16" s="744" t="s">
        <v>994</v>
      </c>
      <c r="CX16" s="43"/>
      <c r="CY16" s="43"/>
      <c r="CZ16" s="747" t="s">
        <v>995</v>
      </c>
      <c r="DA16" s="747" t="s">
        <v>734</v>
      </c>
      <c r="DB16" s="747" t="s">
        <v>996</v>
      </c>
      <c r="DC16" s="747" t="s">
        <v>665</v>
      </c>
      <c r="DD16" s="747" t="s">
        <v>997</v>
      </c>
      <c r="DE16" s="747" t="s">
        <v>998</v>
      </c>
      <c r="DF16" s="747" t="s">
        <v>999</v>
      </c>
      <c r="DG16" s="747" t="s">
        <v>669</v>
      </c>
      <c r="DH16" s="744" t="s">
        <v>1000</v>
      </c>
      <c r="DI16" s="744" t="s">
        <v>1001</v>
      </c>
      <c r="DJ16" s="744" t="s">
        <v>579</v>
      </c>
      <c r="DK16" s="744" t="s">
        <v>672</v>
      </c>
      <c r="DL16" s="659"/>
      <c r="DM16" s="660"/>
      <c r="DN16" s="651"/>
      <c r="DO16" s="743" t="s">
        <v>1013</v>
      </c>
      <c r="DP16" s="16"/>
      <c r="DQ16" s="744" t="s">
        <v>631</v>
      </c>
      <c r="DR16" s="745" t="s">
        <v>633</v>
      </c>
      <c r="DS16" s="744" t="s">
        <v>635</v>
      </c>
      <c r="DT16" s="744" t="s">
        <v>637</v>
      </c>
      <c r="DU16" s="744" t="s">
        <v>631</v>
      </c>
      <c r="DV16" s="745" t="s">
        <v>633</v>
      </c>
      <c r="DW16" s="744" t="s">
        <v>635</v>
      </c>
      <c r="DX16" s="744" t="s">
        <v>637</v>
      </c>
      <c r="DY16" s="744" t="s">
        <v>631</v>
      </c>
      <c r="DZ16" s="745" t="s">
        <v>633</v>
      </c>
      <c r="EA16" s="744" t="s">
        <v>635</v>
      </c>
      <c r="EB16" s="744" t="s">
        <v>637</v>
      </c>
      <c r="EC16" s="744" t="s">
        <v>631</v>
      </c>
      <c r="ED16" s="745" t="s">
        <v>633</v>
      </c>
      <c r="EE16" s="744" t="s">
        <v>635</v>
      </c>
      <c r="EF16" s="743" t="s">
        <v>637</v>
      </c>
      <c r="EG16" s="746" t="s">
        <v>991</v>
      </c>
      <c r="EH16" s="745" t="s">
        <v>992</v>
      </c>
      <c r="EI16" s="744" t="s">
        <v>993</v>
      </c>
      <c r="EJ16" s="744" t="s">
        <v>994</v>
      </c>
      <c r="EK16" s="43"/>
      <c r="EL16" s="43"/>
      <c r="EM16" s="747" t="s">
        <v>995</v>
      </c>
      <c r="EN16" s="747" t="s">
        <v>734</v>
      </c>
      <c r="EO16" s="747" t="s">
        <v>996</v>
      </c>
      <c r="EP16" s="747" t="s">
        <v>665</v>
      </c>
      <c r="EQ16" s="747" t="s">
        <v>997</v>
      </c>
      <c r="ER16" s="747" t="s">
        <v>998</v>
      </c>
      <c r="ES16" s="747" t="s">
        <v>999</v>
      </c>
      <c r="ET16" s="747" t="s">
        <v>669</v>
      </c>
      <c r="EU16" s="744" t="s">
        <v>1000</v>
      </c>
      <c r="EV16" s="744" t="s">
        <v>1001</v>
      </c>
      <c r="EW16" s="744" t="s">
        <v>579</v>
      </c>
      <c r="EX16" s="744" t="s">
        <v>672</v>
      </c>
      <c r="EY16" s="659"/>
    </row>
    <row r="17" ht="88.5" customHeight="1">
      <c r="A17" s="661"/>
      <c r="B17" s="748" t="s">
        <v>1014</v>
      </c>
      <c r="C17" s="663" t="s">
        <v>980</v>
      </c>
      <c r="D17" s="664">
        <f>'3A 2025-2026 REPORTE CALIFICACI'!E11</f>
        <v>83</v>
      </c>
      <c r="E17" s="664">
        <f>'3A 2025-2026 REPORTE CALIFICACI'!F11</f>
        <v>89</v>
      </c>
      <c r="F17" s="665">
        <f>'3A 2025-2026 REPORTE CALIFICACI'!G11</f>
        <v>90</v>
      </c>
      <c r="G17" s="664">
        <f>'3A 2025-2026 REPORTE CALIFICACI'!H11</f>
        <v>0</v>
      </c>
      <c r="H17" s="664">
        <f>'3A 2025-2026 REPORTE CALIFICACI'!I11</f>
        <v>80</v>
      </c>
      <c r="I17" s="664">
        <f>'3A 2025-2026 REPORTE CALIFICACI'!J11</f>
        <v>82</v>
      </c>
      <c r="J17" s="664">
        <f>'3A 2025-2026 REPORTE CALIFICACI'!K11</f>
        <v>87</v>
      </c>
      <c r="K17" s="664">
        <f>'3A 2025-2026 REPORTE CALIFICACI'!L11</f>
        <v>0</v>
      </c>
      <c r="L17" s="664">
        <f>'3A 2025-2026 REPORTE CALIFICACI'!M11</f>
        <v>89</v>
      </c>
      <c r="M17" s="664">
        <f>'3A 2025-2026 REPORTE CALIFICACI'!N11</f>
        <v>90</v>
      </c>
      <c r="N17" s="664">
        <f>'3A 2025-2026 REPORTE CALIFICACI'!O11</f>
        <v>90</v>
      </c>
      <c r="O17" s="664">
        <f>'3A 2025-2026 REPORTE CALIFICACI'!P11</f>
        <v>0</v>
      </c>
      <c r="P17" s="664">
        <f>'3A 2025-2026 REPORTE CALIFICACI'!Q11</f>
        <v>94</v>
      </c>
      <c r="Q17" s="664">
        <f>'3A 2025-2026 REPORTE CALIFICACI'!R11</f>
        <v>96</v>
      </c>
      <c r="R17" s="664">
        <f>'3A 2025-2026 REPORTE CALIFICACI'!S11</f>
        <v>93</v>
      </c>
      <c r="S17" s="664">
        <f>'3A 2025-2026 REPORTE CALIFICACI'!T11</f>
        <v>0</v>
      </c>
      <c r="T17" s="716">
        <f>'3A 2025-2026 REPORTE CALIFICACI'!U11</f>
        <v>65.5</v>
      </c>
      <c r="U17" s="716">
        <f>'3A 2025-2026 REPORTE CALIFICACI'!V11</f>
        <v>62.25</v>
      </c>
      <c r="V17" s="716">
        <f>'3A 2025-2026 REPORTE CALIFICACI'!W11</f>
        <v>67.25</v>
      </c>
      <c r="W17" s="716">
        <f>'3A 2025-2026 REPORTE CALIFICACI'!X11</f>
        <v>70.75</v>
      </c>
      <c r="X17" s="749">
        <f>'3A 2025-2026 REPORTE CALIFICACI'!Y11</f>
        <v>66.4375</v>
      </c>
      <c r="Y17" s="750">
        <f>'3A 2025-2026 REPORTE CALIFICACI'!Z11</f>
        <v>0.5647058824</v>
      </c>
      <c r="Z17" s="665">
        <f>'3A 2025-2026 REPORTE CALIFICACI'!AA11</f>
        <v>33.21875</v>
      </c>
      <c r="AA17" s="665" t="str">
        <f>'3A 2025-2026 REPORTE CALIFICACI'!AB11</f>
        <v/>
      </c>
      <c r="AB17" s="665" t="str">
        <f>'3A 2025-2026 REPORTE CALIFICACI'!AC11</f>
        <v/>
      </c>
      <c r="AC17" s="749">
        <f>'3A 2025-2026 REPORTE CALIFICACI'!AD11</f>
        <v>33</v>
      </c>
      <c r="AD17" s="665">
        <f>'3A 2025-2026 REPORTE CALIFICACI'!AE11</f>
        <v>19.93125</v>
      </c>
      <c r="AE17" s="665" t="str">
        <f>'3A 2025-2026 REPORTE CALIFICACI'!AF11</f>
        <v/>
      </c>
      <c r="AF17" s="665" t="str">
        <f>'3A 2025-2026 REPORTE CALIFICACI'!AG11</f>
        <v/>
      </c>
      <c r="AG17" s="749">
        <f>'3A 2025-2026 REPORTE CALIFICACI'!AH11</f>
        <v>20</v>
      </c>
      <c r="AH17" s="665">
        <f>'3A 2025-2026 REPORTE CALIFICACI'!AI11</f>
        <v>66.4375</v>
      </c>
      <c r="AI17" s="664" t="str">
        <f>'3A 2025-2026 REPORTE CALIFICACI'!AJ11</f>
        <v/>
      </c>
      <c r="AJ17" s="664" t="str">
        <f>'3A 2025-2026 REPORTE CALIFICACI'!AK11</f>
        <v/>
      </c>
      <c r="AK17" s="664" t="str">
        <f>'3A 2025-2026 REPORTE CALIFICACI'!AL11</f>
        <v>R</v>
      </c>
      <c r="AL17" s="666"/>
      <c r="AM17" s="667"/>
      <c r="AN17" s="661"/>
      <c r="AO17" s="748" t="s">
        <v>1014</v>
      </c>
      <c r="AP17" s="663" t="s">
        <v>980</v>
      </c>
      <c r="AQ17" s="664">
        <f>'3A 2025-2026 REPORTE CALIFICACI'!E12</f>
        <v>75</v>
      </c>
      <c r="AR17" s="664">
        <f>'3A 2025-2026 REPORTE CALIFICACI'!F12</f>
        <v>80</v>
      </c>
      <c r="AS17" s="665">
        <f>'3A 2025-2026 REPORTE CALIFICACI'!G12</f>
        <v>84</v>
      </c>
      <c r="AT17" s="664">
        <f>'3A 2025-2026 REPORTE CALIFICACI'!H12</f>
        <v>0</v>
      </c>
      <c r="AU17" s="664">
        <f>'3A 2025-2026 REPORTE CALIFICACI'!I12</f>
        <v>72</v>
      </c>
      <c r="AV17" s="664">
        <f>'3A 2025-2026 REPORTE CALIFICACI'!J12</f>
        <v>74</v>
      </c>
      <c r="AW17" s="664">
        <f>'3A 2025-2026 REPORTE CALIFICACI'!K12</f>
        <v>81</v>
      </c>
      <c r="AX17" s="664">
        <f>'3A 2025-2026 REPORTE CALIFICACI'!L12</f>
        <v>0</v>
      </c>
      <c r="AY17" s="664">
        <f>'3A 2025-2026 REPORTE CALIFICACI'!M12</f>
        <v>70</v>
      </c>
      <c r="AZ17" s="664">
        <f>'3A 2025-2026 REPORTE CALIFICACI'!N12</f>
        <v>87</v>
      </c>
      <c r="BA17" s="664">
        <f>'3A 2025-2026 REPORTE CALIFICACI'!O12</f>
        <v>86</v>
      </c>
      <c r="BB17" s="664">
        <f>'3A 2025-2026 REPORTE CALIFICACI'!P12</f>
        <v>0</v>
      </c>
      <c r="BC17" s="664">
        <f>'3A 2025-2026 REPORTE CALIFICACI'!Q12</f>
        <v>70</v>
      </c>
      <c r="BD17" s="664">
        <f>'3A 2025-2026 REPORTE CALIFICACI'!R12</f>
        <v>93</v>
      </c>
      <c r="BE17" s="664">
        <f>'3A 2025-2026 REPORTE CALIFICACI'!S12</f>
        <v>84</v>
      </c>
      <c r="BF17" s="664">
        <f>'3A 2025-2026 REPORTE CALIFICACI'!T12</f>
        <v>0</v>
      </c>
      <c r="BG17" s="716">
        <f>'3A 2025-2026 REPORTE CALIFICACI'!U12</f>
        <v>59.75</v>
      </c>
      <c r="BH17" s="716">
        <f>'3A 2025-2026 REPORTE CALIFICACI'!V12</f>
        <v>56.75</v>
      </c>
      <c r="BI17" s="716">
        <f>'3A 2025-2026 REPORTE CALIFICACI'!W12</f>
        <v>60.75</v>
      </c>
      <c r="BJ17" s="716">
        <f>'3A 2025-2026 REPORTE CALIFICACI'!X12</f>
        <v>61.75</v>
      </c>
      <c r="BK17" s="749">
        <f>'3A 2025-2026 REPORTE CALIFICACI'!Y12</f>
        <v>59.75</v>
      </c>
      <c r="BL17" s="750">
        <f>'3A 2025-2026 REPORTE CALIFICACI'!Z12</f>
        <v>0.5497058824</v>
      </c>
      <c r="BM17" s="665">
        <f>'3A 2025-2026 REPORTE CALIFICACI'!AA12</f>
        <v>29.875</v>
      </c>
      <c r="BN17" s="665" t="str">
        <f>'3A 2025-2026 REPORTE CALIFICACI'!AB12</f>
        <v/>
      </c>
      <c r="BO17" s="665" t="str">
        <f>'3A 2025-2026 REPORTE CALIFICACI'!AC12</f>
        <v/>
      </c>
      <c r="BP17" s="665">
        <f>'3A 2025-2026 REPORTE CALIFICACI'!AD12</f>
        <v>30</v>
      </c>
      <c r="BQ17" s="665">
        <f>'3A 2025-2026 REPORTE CALIFICACI'!AE12</f>
        <v>17.925</v>
      </c>
      <c r="BR17" s="665" t="str">
        <f>'3A 2025-2026 REPORTE CALIFICACI'!AF12</f>
        <v/>
      </c>
      <c r="BS17" s="665" t="str">
        <f>'3A 2025-2026 REPORTE CALIFICACI'!AG12</f>
        <v/>
      </c>
      <c r="BT17" s="665">
        <f>'3A 2025-2026 REPORTE CALIFICACI'!AH12</f>
        <v>18</v>
      </c>
      <c r="BU17" s="664"/>
      <c r="BV17" s="664" t="str">
        <f>'3A 2025-2026 REPORTE CALIFICACI'!AJ12</f>
        <v/>
      </c>
      <c r="BW17" s="664" t="str">
        <f>'3A 2025-2026 REPORTE CALIFICACI'!AK12</f>
        <v/>
      </c>
      <c r="BX17" s="664" t="str">
        <f>'3A 2025-2026 REPORTE CALIFICACI'!AL12</f>
        <v>R</v>
      </c>
      <c r="BY17" s="666"/>
      <c r="BZ17" s="667"/>
      <c r="CA17" s="661"/>
      <c r="CB17" s="748" t="s">
        <v>1014</v>
      </c>
      <c r="CC17" s="663" t="s">
        <v>980</v>
      </c>
      <c r="CD17" s="664">
        <f>'3A 2025-2026 REPORTE CALIFICACI'!E13</f>
        <v>52</v>
      </c>
      <c r="CE17" s="664">
        <f>'3A 2025-2026 REPORTE CALIFICACI'!F13</f>
        <v>71</v>
      </c>
      <c r="CF17" s="665">
        <f>'3A 2025-2026 REPORTE CALIFICACI'!G13</f>
        <v>77</v>
      </c>
      <c r="CG17" s="664">
        <f>'3A 2025-2026 REPORTE CALIFICACI'!H13</f>
        <v>0</v>
      </c>
      <c r="CH17" s="664">
        <f>'3A 2025-2026 REPORTE CALIFICACI'!I13</f>
        <v>51</v>
      </c>
      <c r="CI17" s="664">
        <f>'3A 2025-2026 REPORTE CALIFICACI'!J13</f>
        <v>60</v>
      </c>
      <c r="CJ17" s="664">
        <f>'3A 2025-2026 REPORTE CALIFICACI'!K13</f>
        <v>60</v>
      </c>
      <c r="CK17" s="664">
        <f>'3A 2025-2026 REPORTE CALIFICACI'!L13</f>
        <v>0</v>
      </c>
      <c r="CL17" s="664">
        <f>'3A 2025-2026 REPORTE CALIFICACI'!M13</f>
        <v>75</v>
      </c>
      <c r="CM17" s="664">
        <f>'3A 2025-2026 REPORTE CALIFICACI'!N13</f>
        <v>62</v>
      </c>
      <c r="CN17" s="664">
        <f>'3A 2025-2026 REPORTE CALIFICACI'!O13</f>
        <v>55</v>
      </c>
      <c r="CO17" s="664">
        <f>'3A 2025-2026 REPORTE CALIFICACI'!P13</f>
        <v>0</v>
      </c>
      <c r="CP17" s="664">
        <f>'3A 2025-2026 REPORTE CALIFICACI'!Q13</f>
        <v>52</v>
      </c>
      <c r="CQ17" s="664">
        <f>'3A 2025-2026 REPORTE CALIFICACI'!R13</f>
        <v>61</v>
      </c>
      <c r="CR17" s="664">
        <f>'3A 2025-2026 REPORTE CALIFICACI'!S13</f>
        <v>60</v>
      </c>
      <c r="CS17" s="664">
        <f>'3A 2025-2026 REPORTE CALIFICACI'!T13</f>
        <v>0</v>
      </c>
      <c r="CT17" s="716">
        <f>'3A 2025-2026 REPORTE CALIFICACI'!U13</f>
        <v>50</v>
      </c>
      <c r="CU17" s="716">
        <f>'3A 2025-2026 REPORTE CALIFICACI'!V13</f>
        <v>42.75</v>
      </c>
      <c r="CV17" s="716">
        <f>'3A 2025-2026 REPORTE CALIFICACI'!W13</f>
        <v>48</v>
      </c>
      <c r="CW17" s="716">
        <f>'3A 2025-2026 REPORTE CALIFICACI'!X13</f>
        <v>43.25</v>
      </c>
      <c r="CX17" s="749">
        <f>'3A 2025-2026 REPORTE CALIFICACI'!Y13</f>
        <v>46</v>
      </c>
      <c r="CY17" s="750">
        <f>'3A 2025-2026 REPORTE CALIFICACI'!Z13</f>
        <v>0.5591503268</v>
      </c>
      <c r="CZ17" s="665">
        <f>'3A 2025-2026 REPORTE CALIFICACI'!AA13</f>
        <v>23</v>
      </c>
      <c r="DA17" s="665" t="str">
        <f>'3A 2025-2026 REPORTE CALIFICACI'!AB13</f>
        <v/>
      </c>
      <c r="DB17" s="665" t="str">
        <f>'3A 2025-2026 REPORTE CALIFICACI'!AC13</f>
        <v/>
      </c>
      <c r="DC17" s="665">
        <f>'3A 2025-2026 REPORTE CALIFICACI'!AD13</f>
        <v>23</v>
      </c>
      <c r="DD17" s="665">
        <f>'3A 2025-2026 REPORTE CALIFICACI'!AE13</f>
        <v>13.8</v>
      </c>
      <c r="DE17" s="665" t="str">
        <f>'3A 2025-2026 REPORTE CALIFICACI'!AF13</f>
        <v/>
      </c>
      <c r="DF17" s="665" t="str">
        <f>'3A 2025-2026 REPORTE CALIFICACI'!AG13</f>
        <v/>
      </c>
      <c r="DG17" s="665">
        <f>'3A 2025-2026 REPORTE CALIFICACI'!AH13</f>
        <v>14</v>
      </c>
      <c r="DH17" s="664"/>
      <c r="DI17" s="664" t="str">
        <f>'3A 2025-2026 REPORTE CALIFICACI'!AJ13</f>
        <v/>
      </c>
      <c r="DJ17" s="664" t="str">
        <f>'3A 2025-2026 REPORTE CALIFICACI'!AK13</f>
        <v/>
      </c>
      <c r="DK17" s="664" t="str">
        <f>'3A 2025-2026 REPORTE CALIFICACI'!AL13</f>
        <v>R</v>
      </c>
      <c r="DL17" s="666"/>
      <c r="DM17" s="667"/>
      <c r="DN17" s="661"/>
      <c r="DO17" s="748" t="s">
        <v>1014</v>
      </c>
      <c r="DP17" s="663" t="s">
        <v>980</v>
      </c>
      <c r="DQ17" s="664">
        <f>'3A 2025-2026 REPORTE CALIFICACI'!E14</f>
        <v>62</v>
      </c>
      <c r="DR17" s="664">
        <f>'3A 2025-2026 REPORTE CALIFICACI'!F14</f>
        <v>71</v>
      </c>
      <c r="DS17" s="665">
        <f>'3A 2025-2026 REPORTE CALIFICACI'!G14</f>
        <v>58</v>
      </c>
      <c r="DT17" s="664">
        <f>'3A 2025-2026 REPORTE CALIFICACI'!H14</f>
        <v>0</v>
      </c>
      <c r="DU17" s="664">
        <f>'3A 2025-2026 REPORTE CALIFICACI'!I14</f>
        <v>71</v>
      </c>
      <c r="DV17" s="664">
        <f>'3A 2025-2026 REPORTE CALIFICACI'!J14</f>
        <v>75</v>
      </c>
      <c r="DW17" s="664">
        <f>'3A 2025-2026 REPORTE CALIFICACI'!K14</f>
        <v>78</v>
      </c>
      <c r="DX17" s="664">
        <f>'3A 2025-2026 REPORTE CALIFICACI'!L14</f>
        <v>0</v>
      </c>
      <c r="DY17" s="664">
        <f>'3A 2025-2026 REPORTE CALIFICACI'!M14</f>
        <v>87</v>
      </c>
      <c r="DZ17" s="664">
        <f>'3A 2025-2026 REPORTE CALIFICACI'!N14</f>
        <v>80</v>
      </c>
      <c r="EA17" s="664">
        <f>'3A 2025-2026 REPORTE CALIFICACI'!O14</f>
        <v>80</v>
      </c>
      <c r="EB17" s="664">
        <f>'3A 2025-2026 REPORTE CALIFICACI'!P14</f>
        <v>0</v>
      </c>
      <c r="EC17" s="664">
        <f>'3A 2025-2026 REPORTE CALIFICACI'!Q14</f>
        <v>89</v>
      </c>
      <c r="ED17" s="664">
        <f>'3A 2025-2026 REPORTE CALIFICACI'!R14</f>
        <v>83</v>
      </c>
      <c r="EE17" s="664">
        <f>'3A 2025-2026 REPORTE CALIFICACI'!S14</f>
        <v>75</v>
      </c>
      <c r="EF17" s="664">
        <f>'3A 2025-2026 REPORTE CALIFICACI'!T14</f>
        <v>0</v>
      </c>
      <c r="EG17" s="716">
        <f>'3A 2025-2026 REPORTE CALIFICACI'!U14</f>
        <v>47.75</v>
      </c>
      <c r="EH17" s="716">
        <f>'3A 2025-2026 REPORTE CALIFICACI'!V14</f>
        <v>56</v>
      </c>
      <c r="EI17" s="716">
        <f>'3A 2025-2026 REPORTE CALIFICACI'!W14</f>
        <v>61.75</v>
      </c>
      <c r="EJ17" s="716">
        <f>'3A 2025-2026 REPORTE CALIFICACI'!X14</f>
        <v>61.75</v>
      </c>
      <c r="EK17" s="749">
        <f>'3A 2025-2026 REPORTE CALIFICACI'!Y14</f>
        <v>56.8125</v>
      </c>
      <c r="EL17" s="750">
        <f>'3A 2025-2026 REPORTE CALIFICACI'!Z14</f>
        <v>0.5382679739</v>
      </c>
      <c r="EM17" s="665">
        <f>'3A 2025-2026 REPORTE CALIFICACI'!AA14</f>
        <v>28.40625</v>
      </c>
      <c r="EN17" s="665" t="str">
        <f>'3A 2025-2026 REPORTE CALIFICACI'!AB14</f>
        <v/>
      </c>
      <c r="EO17" s="665" t="str">
        <f>'3A 2025-2026 REPORTE CALIFICACI'!AC14</f>
        <v/>
      </c>
      <c r="EP17" s="665">
        <f>'3A 2025-2026 REPORTE CALIFICACI'!AD14</f>
        <v>28</v>
      </c>
      <c r="EQ17" s="665">
        <f>'3A 2025-2026 REPORTE CALIFICACI'!AE14</f>
        <v>17.04375</v>
      </c>
      <c r="ER17" s="665" t="str">
        <f>'3A 2025-2026 REPORTE CALIFICACI'!AF14</f>
        <v/>
      </c>
      <c r="ES17" s="665" t="str">
        <f>'3A 2025-2026 REPORTE CALIFICACI'!AG14</f>
        <v/>
      </c>
      <c r="ET17" s="665">
        <f>'3A 2025-2026 REPORTE CALIFICACI'!AH14</f>
        <v>17</v>
      </c>
      <c r="EU17" s="665">
        <f>'3A 2025-2026 REPORTE CALIFICACI'!AI14</f>
        <v>56.8125</v>
      </c>
      <c r="EV17" s="664" t="str">
        <f>'3A 2025-2026 REPORTE CALIFICACI'!AJ14</f>
        <v/>
      </c>
      <c r="EW17" s="664" t="str">
        <f>'3A 2025-2026 REPORTE CALIFICACI'!AK14</f>
        <v/>
      </c>
      <c r="EX17" s="664" t="str">
        <f>'3A 2025-2026 REPORTE CALIFICACI'!AL14</f>
        <v>R</v>
      </c>
      <c r="EY17" s="664"/>
    </row>
    <row r="18" ht="81.0" customHeight="1">
      <c r="A18" s="661"/>
      <c r="B18" s="47"/>
      <c r="C18" s="663" t="s">
        <v>1015</v>
      </c>
      <c r="D18" s="664">
        <f>'3A 2025-2026 REPORTE CALIFICACI'!AM11</f>
        <v>0</v>
      </c>
      <c r="E18" s="664">
        <f>'3A 2025-2026 REPORTE CALIFICACI'!AN11</f>
        <v>0</v>
      </c>
      <c r="F18" s="664">
        <f>'3A 2025-2026 REPORTE CALIFICACI'!AO11</f>
        <v>0</v>
      </c>
      <c r="G18" s="664">
        <f>'3A 2025-2026 REPORTE CALIFICACI'!AP11</f>
        <v>0</v>
      </c>
      <c r="H18" s="664">
        <f>'3A 2025-2026 REPORTE CALIFICACI'!AQ11</f>
        <v>0</v>
      </c>
      <c r="I18" s="664">
        <f>'3A 2025-2026 REPORTE CALIFICACI'!AR11</f>
        <v>0</v>
      </c>
      <c r="J18" s="664">
        <f>'3A 2025-2026 REPORTE CALIFICACI'!AS11</f>
        <v>0</v>
      </c>
      <c r="K18" s="664">
        <f>'3A 2025-2026 REPORTE CALIFICACI'!AT11</f>
        <v>0</v>
      </c>
      <c r="L18" s="664">
        <f>'3A 2025-2026 REPORTE CALIFICACI'!AU11</f>
        <v>0</v>
      </c>
      <c r="M18" s="664">
        <f>'3A 2025-2026 REPORTE CALIFICACI'!AV11</f>
        <v>0</v>
      </c>
      <c r="N18" s="664">
        <f>'3A 2025-2026 REPORTE CALIFICACI'!AW11</f>
        <v>0</v>
      </c>
      <c r="O18" s="664">
        <f>'3A 2025-2026 REPORTE CALIFICACI'!AX11</f>
        <v>0</v>
      </c>
      <c r="P18" s="664">
        <f>'3A 2025-2026 REPORTE CALIFICACI'!AY11</f>
        <v>0</v>
      </c>
      <c r="Q18" s="664">
        <f>'3A 2025-2026 REPORTE CALIFICACI'!AZ11</f>
        <v>0</v>
      </c>
      <c r="R18" s="664">
        <f>'3A 2025-2026 REPORTE CALIFICACI'!BA11</f>
        <v>0</v>
      </c>
      <c r="S18" s="664">
        <f>'3A 2025-2026 REPORTE CALIFICACI'!BB11</f>
        <v>0</v>
      </c>
      <c r="T18" s="716">
        <f>'3A 2025-2026 REPORTE CALIFICACI'!BC11</f>
        <v>0</v>
      </c>
      <c r="U18" s="716">
        <f>'3A 2025-2026 REPORTE CALIFICACI'!BD11</f>
        <v>0</v>
      </c>
      <c r="V18" s="716">
        <f>'3A 2025-2026 REPORTE CALIFICACI'!BE11</f>
        <v>0</v>
      </c>
      <c r="W18" s="716">
        <f>'3A 2025-2026 REPORTE CALIFICACI'!BF11</f>
        <v>0</v>
      </c>
      <c r="X18" s="749">
        <f>'3A 2025-2026 REPORTE CALIFICACI'!BG11</f>
        <v>0</v>
      </c>
      <c r="Y18" s="750">
        <f>'3A 2025-2026 REPORTE CALIFICACI'!BH11</f>
        <v>0</v>
      </c>
      <c r="Z18" s="665">
        <f>'3A 2025-2026 REPORTE CALIFICACI'!BI11</f>
        <v>0</v>
      </c>
      <c r="AA18" s="665" t="str">
        <f>'3A 2025-2026 REPORTE CALIFICACI'!BJ11</f>
        <v/>
      </c>
      <c r="AB18" s="665" t="str">
        <f>'3A 2025-2026 REPORTE CALIFICACI'!BK11</f>
        <v/>
      </c>
      <c r="AC18" s="749">
        <f>'3A 2025-2026 REPORTE CALIFICACI'!BL11</f>
        <v>0</v>
      </c>
      <c r="AD18" s="665">
        <f>'3A 2025-2026 REPORTE CALIFICACI'!BM11</f>
        <v>0</v>
      </c>
      <c r="AE18" s="665" t="str">
        <f>'3A 2025-2026 REPORTE CALIFICACI'!BN11</f>
        <v/>
      </c>
      <c r="AF18" s="665" t="str">
        <f>'3A 2025-2026 REPORTE CALIFICACI'!BO11</f>
        <v/>
      </c>
      <c r="AG18" s="749">
        <f>'3A 2025-2026 REPORTE CALIFICACI'!BP11</f>
        <v>0</v>
      </c>
      <c r="AH18" s="664" t="str">
        <f>'3A 2025-2026 REPORTE CALIFICACI'!BQ11</f>
        <v/>
      </c>
      <c r="AI18" s="664" t="str">
        <f>'3A 2025-2026 REPORTE CALIFICACI'!BR11</f>
        <v/>
      </c>
      <c r="AJ18" s="664" t="str">
        <f>'3A 2025-2026 REPORTE CALIFICACI'!BS11</f>
        <v/>
      </c>
      <c r="AK18" s="664" t="str">
        <f>'3A 2025-2026 REPORTE CALIFICACI'!BT11</f>
        <v>R</v>
      </c>
      <c r="AL18" s="666"/>
      <c r="AM18" s="667"/>
      <c r="AN18" s="661"/>
      <c r="AO18" s="47"/>
      <c r="AP18" s="663" t="s">
        <v>1015</v>
      </c>
      <c r="AQ18" s="664">
        <f>'3A 2025-2026 REPORTE CALIFICACI'!AM12</f>
        <v>0</v>
      </c>
      <c r="AR18" s="664">
        <f>'3A 2025-2026 REPORTE CALIFICACI'!AN12</f>
        <v>0</v>
      </c>
      <c r="AS18" s="664">
        <f>'3A 2025-2026 REPORTE CALIFICACI'!AO12</f>
        <v>0</v>
      </c>
      <c r="AT18" s="664">
        <f>'3A 2025-2026 REPORTE CALIFICACI'!AP12</f>
        <v>0</v>
      </c>
      <c r="AU18" s="664">
        <f>'3A 2025-2026 REPORTE CALIFICACI'!AQ12</f>
        <v>0</v>
      </c>
      <c r="AV18" s="664">
        <f>'3A 2025-2026 REPORTE CALIFICACI'!AR12</f>
        <v>0</v>
      </c>
      <c r="AW18" s="664">
        <f>'3A 2025-2026 REPORTE CALIFICACI'!AS12</f>
        <v>0</v>
      </c>
      <c r="AX18" s="664">
        <f>'3A 2025-2026 REPORTE CALIFICACI'!AT12</f>
        <v>0</v>
      </c>
      <c r="AY18" s="664">
        <f>'3A 2025-2026 REPORTE CALIFICACI'!AU12</f>
        <v>0</v>
      </c>
      <c r="AZ18" s="664">
        <f>'3A 2025-2026 REPORTE CALIFICACI'!AV12</f>
        <v>0</v>
      </c>
      <c r="BA18" s="664">
        <f>'3A 2025-2026 REPORTE CALIFICACI'!AW12</f>
        <v>0</v>
      </c>
      <c r="BB18" s="664">
        <f>'3A 2025-2026 REPORTE CALIFICACI'!AX12</f>
        <v>0</v>
      </c>
      <c r="BC18" s="664">
        <f>'3A 2025-2026 REPORTE CALIFICACI'!AY12</f>
        <v>0</v>
      </c>
      <c r="BD18" s="664">
        <f>'3A 2025-2026 REPORTE CALIFICACI'!AZ12</f>
        <v>0</v>
      </c>
      <c r="BE18" s="664">
        <f>'3A 2025-2026 REPORTE CALIFICACI'!BA12</f>
        <v>0</v>
      </c>
      <c r="BF18" s="664">
        <f>'3A 2025-2026 REPORTE CALIFICACI'!BB12</f>
        <v>0</v>
      </c>
      <c r="BG18" s="716">
        <f>'3A 2025-2026 REPORTE CALIFICACI'!BC12</f>
        <v>0</v>
      </c>
      <c r="BH18" s="716">
        <f>'3A 2025-2026 REPORTE CALIFICACI'!BD12</f>
        <v>0</v>
      </c>
      <c r="BI18" s="716">
        <f>'3A 2025-2026 REPORTE CALIFICACI'!BE12</f>
        <v>0</v>
      </c>
      <c r="BJ18" s="716">
        <f>'3A 2025-2026 REPORTE CALIFICACI'!BF12</f>
        <v>0</v>
      </c>
      <c r="BK18" s="749">
        <f>'3A 2025-2026 REPORTE CALIFICACI'!BG12</f>
        <v>0</v>
      </c>
      <c r="BL18" s="750">
        <f>'3A 2025-2026 REPORTE CALIFICACI'!BH12</f>
        <v>0</v>
      </c>
      <c r="BM18" s="665">
        <f>'3A 2025-2026 REPORTE CALIFICACI'!BI12</f>
        <v>0</v>
      </c>
      <c r="BN18" s="665" t="str">
        <f>'3A 2025-2026 REPORTE CALIFICACI'!BJ12</f>
        <v/>
      </c>
      <c r="BO18" s="665" t="str">
        <f>'3A 2025-2026 REPORTE CALIFICACI'!BK12</f>
        <v/>
      </c>
      <c r="BP18" s="665">
        <f>'3A 2025-2026 REPORTE CALIFICACI'!BL12</f>
        <v>0</v>
      </c>
      <c r="BQ18" s="665">
        <f>'3A 2025-2026 REPORTE CALIFICACI'!BM12</f>
        <v>0</v>
      </c>
      <c r="BR18" s="665" t="str">
        <f>'3A 2025-2026 REPORTE CALIFICACI'!BN12</f>
        <v/>
      </c>
      <c r="BS18" s="665" t="str">
        <f>'3A 2025-2026 REPORTE CALIFICACI'!BO12</f>
        <v/>
      </c>
      <c r="BT18" s="665">
        <f>'3A 2025-2026 REPORTE CALIFICACI'!BP12</f>
        <v>0</v>
      </c>
      <c r="BU18" s="664"/>
      <c r="BV18" s="664" t="str">
        <f>'3A 2025-2026 REPORTE CALIFICACI'!BR12</f>
        <v/>
      </c>
      <c r="BW18" s="664" t="str">
        <f>'3A 2025-2026 REPORTE CALIFICACI'!BS12</f>
        <v/>
      </c>
      <c r="BX18" s="664" t="str">
        <f>'3A 2025-2026 REPORTE CALIFICACI'!BT12</f>
        <v>R</v>
      </c>
      <c r="BY18" s="666"/>
      <c r="BZ18" s="667"/>
      <c r="CA18" s="661"/>
      <c r="CB18" s="47"/>
      <c r="CC18" s="663" t="s">
        <v>1015</v>
      </c>
      <c r="CD18" s="664">
        <f>'3A 2025-2026 REPORTE CALIFICACI'!AM13</f>
        <v>0</v>
      </c>
      <c r="CE18" s="664">
        <f>'3A 2025-2026 REPORTE CALIFICACI'!AN13</f>
        <v>0</v>
      </c>
      <c r="CF18" s="664">
        <f>'3A 2025-2026 REPORTE CALIFICACI'!AO13</f>
        <v>0</v>
      </c>
      <c r="CG18" s="664">
        <f>'3A 2025-2026 REPORTE CALIFICACI'!AP13</f>
        <v>0</v>
      </c>
      <c r="CH18" s="664">
        <f>'3A 2025-2026 REPORTE CALIFICACI'!AQ13</f>
        <v>0</v>
      </c>
      <c r="CI18" s="664">
        <f>'3A 2025-2026 REPORTE CALIFICACI'!AR13</f>
        <v>0</v>
      </c>
      <c r="CJ18" s="664">
        <f>'3A 2025-2026 REPORTE CALIFICACI'!AS13</f>
        <v>0</v>
      </c>
      <c r="CK18" s="664">
        <f>'3A 2025-2026 REPORTE CALIFICACI'!AT13</f>
        <v>0</v>
      </c>
      <c r="CL18" s="664">
        <f>'3A 2025-2026 REPORTE CALIFICACI'!AU13</f>
        <v>0</v>
      </c>
      <c r="CM18" s="664">
        <f>'3A 2025-2026 REPORTE CALIFICACI'!AV13</f>
        <v>0</v>
      </c>
      <c r="CN18" s="664">
        <f>'3A 2025-2026 REPORTE CALIFICACI'!AW13</f>
        <v>0</v>
      </c>
      <c r="CO18" s="664">
        <f>'3A 2025-2026 REPORTE CALIFICACI'!AX13</f>
        <v>0</v>
      </c>
      <c r="CP18" s="664">
        <f>'3A 2025-2026 REPORTE CALIFICACI'!AY13</f>
        <v>0</v>
      </c>
      <c r="CQ18" s="664">
        <f>'3A 2025-2026 REPORTE CALIFICACI'!AZ13</f>
        <v>0</v>
      </c>
      <c r="CR18" s="664">
        <f>'3A 2025-2026 REPORTE CALIFICACI'!BA13</f>
        <v>0</v>
      </c>
      <c r="CS18" s="664">
        <f>'3A 2025-2026 REPORTE CALIFICACI'!BB13</f>
        <v>0</v>
      </c>
      <c r="CT18" s="716">
        <f>'3A 2025-2026 REPORTE CALIFICACI'!BC13</f>
        <v>0</v>
      </c>
      <c r="CU18" s="716">
        <f>'3A 2025-2026 REPORTE CALIFICACI'!BD13</f>
        <v>0</v>
      </c>
      <c r="CV18" s="716">
        <f>'3A 2025-2026 REPORTE CALIFICACI'!BE13</f>
        <v>0</v>
      </c>
      <c r="CW18" s="716">
        <f>'3A 2025-2026 REPORTE CALIFICACI'!BF13</f>
        <v>0</v>
      </c>
      <c r="CX18" s="749">
        <f>'3A 2025-2026 REPORTE CALIFICACI'!BG13</f>
        <v>0</v>
      </c>
      <c r="CY18" s="750">
        <f>'3A 2025-2026 REPORTE CALIFICACI'!BH13</f>
        <v>0</v>
      </c>
      <c r="CZ18" s="665">
        <f>'3A 2025-2026 REPORTE CALIFICACI'!BI13</f>
        <v>0</v>
      </c>
      <c r="DA18" s="665" t="str">
        <f>'3A 2025-2026 REPORTE CALIFICACI'!BJ13</f>
        <v/>
      </c>
      <c r="DB18" s="665" t="str">
        <f>'3A 2025-2026 REPORTE CALIFICACI'!BK13</f>
        <v/>
      </c>
      <c r="DC18" s="665">
        <f>'3A 2025-2026 REPORTE CALIFICACI'!BL13</f>
        <v>0</v>
      </c>
      <c r="DD18" s="665">
        <f>'3A 2025-2026 REPORTE CALIFICACI'!BM13</f>
        <v>0</v>
      </c>
      <c r="DE18" s="665" t="str">
        <f>'3A 2025-2026 REPORTE CALIFICACI'!BN13</f>
        <v/>
      </c>
      <c r="DF18" s="665" t="str">
        <f>'3A 2025-2026 REPORTE CALIFICACI'!BO13</f>
        <v/>
      </c>
      <c r="DG18" s="665">
        <f>'3A 2025-2026 REPORTE CALIFICACI'!BP13</f>
        <v>0</v>
      </c>
      <c r="DH18" s="664"/>
      <c r="DI18" s="664" t="str">
        <f>'3A 2025-2026 REPORTE CALIFICACI'!BR13</f>
        <v/>
      </c>
      <c r="DJ18" s="664" t="str">
        <f>'3A 2025-2026 REPORTE CALIFICACI'!BS13</f>
        <v/>
      </c>
      <c r="DK18" s="664" t="str">
        <f>'3A 2025-2026 REPORTE CALIFICACI'!BT13</f>
        <v>R</v>
      </c>
      <c r="DL18" s="666"/>
      <c r="DM18" s="667"/>
      <c r="DN18" s="661"/>
      <c r="DO18" s="47"/>
      <c r="DP18" s="663" t="s">
        <v>1015</v>
      </c>
      <c r="DQ18" s="664">
        <f>'3A 2025-2026 REPORTE CALIFICACI'!AM14</f>
        <v>0</v>
      </c>
      <c r="DR18" s="664">
        <f>'3A 2025-2026 REPORTE CALIFICACI'!AN14</f>
        <v>0</v>
      </c>
      <c r="DS18" s="664">
        <f>'3A 2025-2026 REPORTE CALIFICACI'!AO14</f>
        <v>0</v>
      </c>
      <c r="DT18" s="664">
        <f>'3A 2025-2026 REPORTE CALIFICACI'!AP14</f>
        <v>0</v>
      </c>
      <c r="DU18" s="664">
        <f>'3A 2025-2026 REPORTE CALIFICACI'!AQ14</f>
        <v>0</v>
      </c>
      <c r="DV18" s="664">
        <f>'3A 2025-2026 REPORTE CALIFICACI'!AR14</f>
        <v>0</v>
      </c>
      <c r="DW18" s="664">
        <f>'3A 2025-2026 REPORTE CALIFICACI'!AS14</f>
        <v>0</v>
      </c>
      <c r="DX18" s="664">
        <f>'3A 2025-2026 REPORTE CALIFICACI'!AT14</f>
        <v>0</v>
      </c>
      <c r="DY18" s="664">
        <f>'3A 2025-2026 REPORTE CALIFICACI'!AU14</f>
        <v>0</v>
      </c>
      <c r="DZ18" s="664">
        <f>'3A 2025-2026 REPORTE CALIFICACI'!AV14</f>
        <v>0</v>
      </c>
      <c r="EA18" s="664">
        <f>'3A 2025-2026 REPORTE CALIFICACI'!AW14</f>
        <v>0</v>
      </c>
      <c r="EB18" s="664">
        <f>'3A 2025-2026 REPORTE CALIFICACI'!AX14</f>
        <v>0</v>
      </c>
      <c r="EC18" s="664">
        <f>'3A 2025-2026 REPORTE CALIFICACI'!AY14</f>
        <v>0</v>
      </c>
      <c r="ED18" s="664">
        <f>'3A 2025-2026 REPORTE CALIFICACI'!AZ14</f>
        <v>0</v>
      </c>
      <c r="EE18" s="664">
        <f>'3A 2025-2026 REPORTE CALIFICACI'!BA14</f>
        <v>0</v>
      </c>
      <c r="EF18" s="664">
        <f>'3A 2025-2026 REPORTE CALIFICACI'!BB14</f>
        <v>0</v>
      </c>
      <c r="EG18" s="716">
        <f>'3A 2025-2026 REPORTE CALIFICACI'!BC14</f>
        <v>0</v>
      </c>
      <c r="EH18" s="716">
        <f>'3A 2025-2026 REPORTE CALIFICACI'!BD14</f>
        <v>0</v>
      </c>
      <c r="EI18" s="716">
        <f>'3A 2025-2026 REPORTE CALIFICACI'!BE14</f>
        <v>0</v>
      </c>
      <c r="EJ18" s="716">
        <f>'3A 2025-2026 REPORTE CALIFICACI'!BF14</f>
        <v>0</v>
      </c>
      <c r="EK18" s="749">
        <f>'3A 2025-2026 REPORTE CALIFICACI'!BG14</f>
        <v>0</v>
      </c>
      <c r="EL18" s="750">
        <f>'3A 2025-2026 REPORTE CALIFICACI'!BH14</f>
        <v>0</v>
      </c>
      <c r="EM18" s="665">
        <f>'3A 2025-2026 REPORTE CALIFICACI'!BI14</f>
        <v>0</v>
      </c>
      <c r="EN18" s="665" t="str">
        <f>'3A 2025-2026 REPORTE CALIFICACI'!BJ14</f>
        <v/>
      </c>
      <c r="EO18" s="665" t="str">
        <f>'3A 2025-2026 REPORTE CALIFICACI'!BK14</f>
        <v/>
      </c>
      <c r="EP18" s="665">
        <f>'3A 2025-2026 REPORTE CALIFICACI'!BL14</f>
        <v>0</v>
      </c>
      <c r="EQ18" s="665">
        <f>'3A 2025-2026 REPORTE CALIFICACI'!BM14</f>
        <v>0</v>
      </c>
      <c r="ER18" s="665" t="str">
        <f>'3A 2025-2026 REPORTE CALIFICACI'!BN14</f>
        <v/>
      </c>
      <c r="ES18" s="665" t="str">
        <f>'3A 2025-2026 REPORTE CALIFICACI'!BO14</f>
        <v/>
      </c>
      <c r="ET18" s="665">
        <f>'3A 2025-2026 REPORTE CALIFICACI'!BP14</f>
        <v>0</v>
      </c>
      <c r="EU18" s="664" t="str">
        <f>'3A 2025-2026 REPORTE CALIFICACI'!BQ14</f>
        <v/>
      </c>
      <c r="EV18" s="664" t="str">
        <f>'3A 2025-2026 REPORTE CALIFICACI'!BR14</f>
        <v/>
      </c>
      <c r="EW18" s="664" t="str">
        <f>'3A 2025-2026 REPORTE CALIFICACI'!BS14</f>
        <v/>
      </c>
      <c r="EX18" s="664" t="str">
        <f>'3A 2025-2026 REPORTE CALIFICACI'!BT14</f>
        <v>R</v>
      </c>
      <c r="EY18" s="666"/>
    </row>
    <row r="19" ht="72.0" customHeight="1">
      <c r="A19" s="661"/>
      <c r="B19" s="47"/>
      <c r="C19" s="663" t="s">
        <v>1016</v>
      </c>
      <c r="D19" s="664">
        <f>'3A 2025-2026 REPORTE CALIFICACI'!BU11</f>
        <v>80</v>
      </c>
      <c r="E19" s="664">
        <f>'3A 2025-2026 REPORTE CALIFICACI'!BV11</f>
        <v>85</v>
      </c>
      <c r="F19" s="664">
        <f>'3A 2025-2026 REPORTE CALIFICACI'!BW11</f>
        <v>92</v>
      </c>
      <c r="G19" s="664">
        <f>'3A 2025-2026 REPORTE CALIFICACI'!BX11</f>
        <v>0</v>
      </c>
      <c r="H19" s="664">
        <f>'3A 2025-2026 REPORTE CALIFICACI'!BY11</f>
        <v>83</v>
      </c>
      <c r="I19" s="664">
        <f>'3A 2025-2026 REPORTE CALIFICACI'!BZ11</f>
        <v>86</v>
      </c>
      <c r="J19" s="664">
        <f>'3A 2025-2026 REPORTE CALIFICACI'!CA11</f>
        <v>91</v>
      </c>
      <c r="K19" s="664">
        <f>'3A 2025-2026 REPORTE CALIFICACI'!CB11</f>
        <v>0</v>
      </c>
      <c r="L19" s="664">
        <f>'3A 2025-2026 REPORTE CALIFICACI'!CC11</f>
        <v>86</v>
      </c>
      <c r="M19" s="664">
        <f>'3A 2025-2026 REPORTE CALIFICACI'!CD11</f>
        <v>87</v>
      </c>
      <c r="N19" s="664">
        <f>'3A 2025-2026 REPORTE CALIFICACI'!CE11</f>
        <v>88</v>
      </c>
      <c r="O19" s="664">
        <f>'3A 2025-2026 REPORTE CALIFICACI'!CF11</f>
        <v>0</v>
      </c>
      <c r="P19" s="664">
        <f>'3A 2025-2026 REPORTE CALIFICACI'!CG11</f>
        <v>85</v>
      </c>
      <c r="Q19" s="664">
        <f>'3A 2025-2026 REPORTE CALIFICACI'!CH11</f>
        <v>86</v>
      </c>
      <c r="R19" s="664">
        <f>'3A 2025-2026 REPORTE CALIFICACI'!CI11</f>
        <v>84</v>
      </c>
      <c r="S19" s="664">
        <f>'3A 2025-2026 REPORTE CALIFICACI'!CJ11</f>
        <v>0</v>
      </c>
      <c r="T19" s="716">
        <f>'3A 2025-2026 REPORTE CALIFICACI'!CK11</f>
        <v>64.25</v>
      </c>
      <c r="U19" s="716">
        <f>'3A 2025-2026 REPORTE CALIFICACI'!CL11</f>
        <v>65</v>
      </c>
      <c r="V19" s="716">
        <f>'3A 2025-2026 REPORTE CALIFICACI'!CM11</f>
        <v>65.25</v>
      </c>
      <c r="W19" s="716">
        <f>'3A 2025-2026 REPORTE CALIFICACI'!CN11</f>
        <v>63.75</v>
      </c>
      <c r="X19" s="749">
        <f>'3A 2025-2026 REPORTE CALIFICACI'!CO11</f>
        <v>64.5625</v>
      </c>
      <c r="Y19" s="750">
        <f>'3A 2025-2026 REPORTE CALIFICACI'!CP11</f>
        <v>0.68</v>
      </c>
      <c r="Z19" s="665">
        <f>'3A 2025-2026 REPORTE CALIFICACI'!CQ11</f>
        <v>32.28125</v>
      </c>
      <c r="AA19" s="665" t="str">
        <f>'3A 2025-2026 REPORTE CALIFICACI'!CR11</f>
        <v/>
      </c>
      <c r="AB19" s="665" t="str">
        <f>'3A 2025-2026 REPORTE CALIFICACI'!CS11</f>
        <v/>
      </c>
      <c r="AC19" s="749">
        <f>'3A 2025-2026 REPORTE CALIFICACI'!CT11</f>
        <v>32</v>
      </c>
      <c r="AD19" s="665">
        <f>'3A 2025-2026 REPORTE CALIFICACI'!CU11</f>
        <v>19.36875</v>
      </c>
      <c r="AE19" s="665" t="str">
        <f>'3A 2025-2026 REPORTE CALIFICACI'!CV11</f>
        <v/>
      </c>
      <c r="AF19" s="665" t="str">
        <f>'3A 2025-2026 REPORTE CALIFICACI'!CW11</f>
        <v/>
      </c>
      <c r="AG19" s="749">
        <f>'3A 2025-2026 REPORTE CALIFICACI'!CX11</f>
        <v>19</v>
      </c>
      <c r="AH19" s="664"/>
      <c r="AI19" s="665" t="str">
        <f>'3A 2025-2026 REPORTE CALIFICACI'!CZ11</f>
        <v/>
      </c>
      <c r="AJ19" s="664" t="str">
        <f>'3A 2025-2026 REPORTE CALIFICACI'!DA11</f>
        <v/>
      </c>
      <c r="AK19" s="664" t="str">
        <f>'3A 2025-2026 REPORTE CALIFICACI'!DB11</f>
        <v>R</v>
      </c>
      <c r="AL19" s="666"/>
      <c r="AM19" s="667"/>
      <c r="AN19" s="661"/>
      <c r="AO19" s="47"/>
      <c r="AP19" s="663" t="s">
        <v>1016</v>
      </c>
      <c r="AQ19" s="664">
        <f>'3A 2025-2026 REPORTE CALIFICACI'!BU12</f>
        <v>75</v>
      </c>
      <c r="AR19" s="664">
        <f>'3A 2025-2026 REPORTE CALIFICACI'!BV12</f>
        <v>70</v>
      </c>
      <c r="AS19" s="664">
        <f>'3A 2025-2026 REPORTE CALIFICACI'!BW12</f>
        <v>71</v>
      </c>
      <c r="AT19" s="664">
        <f>'3A 2025-2026 REPORTE CALIFICACI'!BX12</f>
        <v>0</v>
      </c>
      <c r="AU19" s="664">
        <f>'3A 2025-2026 REPORTE CALIFICACI'!BY12</f>
        <v>73</v>
      </c>
      <c r="AV19" s="664">
        <f>'3A 2025-2026 REPORTE CALIFICACI'!BZ12</f>
        <v>71</v>
      </c>
      <c r="AW19" s="664">
        <f>'3A 2025-2026 REPORTE CALIFICACI'!CA12</f>
        <v>72</v>
      </c>
      <c r="AX19" s="664">
        <f>'3A 2025-2026 REPORTE CALIFICACI'!CB12</f>
        <v>0</v>
      </c>
      <c r="AY19" s="664">
        <f>'3A 2025-2026 REPORTE CALIFICACI'!CC12</f>
        <v>74</v>
      </c>
      <c r="AZ19" s="664">
        <f>'3A 2025-2026 REPORTE CALIFICACI'!CD12</f>
        <v>70</v>
      </c>
      <c r="BA19" s="664">
        <f>'3A 2025-2026 REPORTE CALIFICACI'!CE12</f>
        <v>71</v>
      </c>
      <c r="BB19" s="664">
        <f>'3A 2025-2026 REPORTE CALIFICACI'!CF12</f>
        <v>0</v>
      </c>
      <c r="BC19" s="664">
        <f>'3A 2025-2026 REPORTE CALIFICACI'!CG12</f>
        <v>70</v>
      </c>
      <c r="BD19" s="664">
        <f>'3A 2025-2026 REPORTE CALIFICACI'!CH12</f>
        <v>72</v>
      </c>
      <c r="BE19" s="664">
        <f>'3A 2025-2026 REPORTE CALIFICACI'!CI12</f>
        <v>70</v>
      </c>
      <c r="BF19" s="664">
        <f>'3A 2025-2026 REPORTE CALIFICACI'!CJ12</f>
        <v>0</v>
      </c>
      <c r="BG19" s="716">
        <f>'3A 2025-2026 REPORTE CALIFICACI'!CK12</f>
        <v>54</v>
      </c>
      <c r="BH19" s="716">
        <f>'3A 2025-2026 REPORTE CALIFICACI'!CL12</f>
        <v>54</v>
      </c>
      <c r="BI19" s="716">
        <f>'3A 2025-2026 REPORTE CALIFICACI'!CM12</f>
        <v>53.75</v>
      </c>
      <c r="BJ19" s="716">
        <f>'3A 2025-2026 REPORTE CALIFICACI'!CN12</f>
        <v>53</v>
      </c>
      <c r="BK19" s="749">
        <f>'3A 2025-2026 REPORTE CALIFICACI'!CO12</f>
        <v>53.6875</v>
      </c>
      <c r="BL19" s="750">
        <f>'3A 2025-2026 REPORTE CALIFICACI'!CP12</f>
        <v>0.6857142857</v>
      </c>
      <c r="BM19" s="665">
        <f>'3A 2025-2026 REPORTE CALIFICACI'!CQ12</f>
        <v>26.84375</v>
      </c>
      <c r="BN19" s="665" t="str">
        <f>'3A 2025-2026 REPORTE CALIFICACI'!CR12</f>
        <v/>
      </c>
      <c r="BO19" s="665" t="str">
        <f>'3A 2025-2026 REPORTE CALIFICACI'!CS12</f>
        <v/>
      </c>
      <c r="BP19" s="665">
        <f>'3A 2025-2026 REPORTE CALIFICACI'!CT12</f>
        <v>27</v>
      </c>
      <c r="BQ19" s="665">
        <f>'3A 2025-2026 REPORTE CALIFICACI'!CU12</f>
        <v>16.10625</v>
      </c>
      <c r="BR19" s="665" t="str">
        <f>'3A 2025-2026 REPORTE CALIFICACI'!CV12</f>
        <v/>
      </c>
      <c r="BS19" s="665" t="str">
        <f>'3A 2025-2026 REPORTE CALIFICACI'!CW12</f>
        <v/>
      </c>
      <c r="BT19" s="665">
        <f>'3A 2025-2026 REPORTE CALIFICACI'!CX12</f>
        <v>16</v>
      </c>
      <c r="BU19" s="664"/>
      <c r="BV19" s="665" t="str">
        <f>'3A 2025-2026 REPORTE CALIFICACI'!CZ12</f>
        <v/>
      </c>
      <c r="BW19" s="664" t="str">
        <f>'3A 2025-2026 REPORTE CALIFICACI'!DA12</f>
        <v/>
      </c>
      <c r="BX19" s="664" t="str">
        <f>'3A 2025-2026 REPORTE CALIFICACI'!DB12</f>
        <v>R</v>
      </c>
      <c r="BY19" s="666"/>
      <c r="BZ19" s="667"/>
      <c r="CA19" s="661"/>
      <c r="CB19" s="47"/>
      <c r="CC19" s="663" t="s">
        <v>1016</v>
      </c>
      <c r="CD19" s="664">
        <f>'3A 2025-2026 REPORTE CALIFICACI'!BU13</f>
        <v>70</v>
      </c>
      <c r="CE19" s="664">
        <f>'3A 2025-2026 REPORTE CALIFICACI'!BV13</f>
        <v>71</v>
      </c>
      <c r="CF19" s="664">
        <f>'3A 2025-2026 REPORTE CALIFICACI'!BW13</f>
        <v>30</v>
      </c>
      <c r="CG19" s="664">
        <f>'3A 2025-2026 REPORTE CALIFICACI'!BX13</f>
        <v>0</v>
      </c>
      <c r="CH19" s="664">
        <f>'3A 2025-2026 REPORTE CALIFICACI'!BY13</f>
        <v>71</v>
      </c>
      <c r="CI19" s="664">
        <f>'3A 2025-2026 REPORTE CALIFICACI'!BZ13</f>
        <v>71</v>
      </c>
      <c r="CJ19" s="664">
        <f>'3A 2025-2026 REPORTE CALIFICACI'!CA13</f>
        <v>35</v>
      </c>
      <c r="CK19" s="664">
        <f>'3A 2025-2026 REPORTE CALIFICACI'!CB13</f>
        <v>0</v>
      </c>
      <c r="CL19" s="664">
        <f>'3A 2025-2026 REPORTE CALIFICACI'!CC13</f>
        <v>70</v>
      </c>
      <c r="CM19" s="664">
        <f>'3A 2025-2026 REPORTE CALIFICACI'!CD13</f>
        <v>71</v>
      </c>
      <c r="CN19" s="664">
        <f>'3A 2025-2026 REPORTE CALIFICACI'!CE13</f>
        <v>70</v>
      </c>
      <c r="CO19" s="664">
        <f>'3A 2025-2026 REPORTE CALIFICACI'!CF13</f>
        <v>0</v>
      </c>
      <c r="CP19" s="664">
        <f>'3A 2025-2026 REPORTE CALIFICACI'!CG13</f>
        <v>71</v>
      </c>
      <c r="CQ19" s="664">
        <f>'3A 2025-2026 REPORTE CALIFICACI'!CH13</f>
        <v>70</v>
      </c>
      <c r="CR19" s="664">
        <f>'3A 2025-2026 REPORTE CALIFICACI'!CI13</f>
        <v>50</v>
      </c>
      <c r="CS19" s="664">
        <f>'3A 2025-2026 REPORTE CALIFICACI'!CJ13</f>
        <v>0</v>
      </c>
      <c r="CT19" s="716">
        <f>'3A 2025-2026 REPORTE CALIFICACI'!CK13</f>
        <v>42.75</v>
      </c>
      <c r="CU19" s="716">
        <f>'3A 2025-2026 REPORTE CALIFICACI'!CL13</f>
        <v>44.25</v>
      </c>
      <c r="CV19" s="716">
        <f>'3A 2025-2026 REPORTE CALIFICACI'!CM13</f>
        <v>52.75</v>
      </c>
      <c r="CW19" s="716">
        <f>'3A 2025-2026 REPORTE CALIFICACI'!CN13</f>
        <v>47.75</v>
      </c>
      <c r="CX19" s="749">
        <f>'3A 2025-2026 REPORTE CALIFICACI'!CO13</f>
        <v>46.875</v>
      </c>
      <c r="CY19" s="750">
        <f>'3A 2025-2026 REPORTE CALIFICACI'!CP13</f>
        <v>0.6323809524</v>
      </c>
      <c r="CZ19" s="665">
        <f>'3A 2025-2026 REPORTE CALIFICACI'!CQ13</f>
        <v>23.4375</v>
      </c>
      <c r="DA19" s="665" t="str">
        <f>'3A 2025-2026 REPORTE CALIFICACI'!CR13</f>
        <v/>
      </c>
      <c r="DB19" s="665" t="str">
        <f>'3A 2025-2026 REPORTE CALIFICACI'!CS13</f>
        <v/>
      </c>
      <c r="DC19" s="665">
        <f>'3A 2025-2026 REPORTE CALIFICACI'!CT13</f>
        <v>23</v>
      </c>
      <c r="DD19" s="665">
        <f>'3A 2025-2026 REPORTE CALIFICACI'!CU13</f>
        <v>14.0625</v>
      </c>
      <c r="DE19" s="665" t="str">
        <f>'3A 2025-2026 REPORTE CALIFICACI'!CV13</f>
        <v/>
      </c>
      <c r="DF19" s="665" t="str">
        <f>'3A 2025-2026 REPORTE CALIFICACI'!CW13</f>
        <v/>
      </c>
      <c r="DG19" s="665">
        <f>'3A 2025-2026 REPORTE CALIFICACI'!CX13</f>
        <v>14</v>
      </c>
      <c r="DH19" s="664"/>
      <c r="DI19" s="665" t="str">
        <f>'3A 2025-2026 REPORTE CALIFICACI'!CZ13</f>
        <v/>
      </c>
      <c r="DJ19" s="664" t="str">
        <f>'3A 2025-2026 REPORTE CALIFICACI'!DA13</f>
        <v/>
      </c>
      <c r="DK19" s="664" t="str">
        <f>'3A 2025-2026 REPORTE CALIFICACI'!DB13</f>
        <v>R</v>
      </c>
      <c r="DL19" s="666"/>
      <c r="DM19" s="667"/>
      <c r="DN19" s="661"/>
      <c r="DO19" s="47"/>
      <c r="DP19" s="663" t="s">
        <v>1016</v>
      </c>
      <c r="DQ19" s="664">
        <f>'3A 2025-2026 REPORTE CALIFICACI'!BU14</f>
        <v>85</v>
      </c>
      <c r="DR19" s="664">
        <f>'3A 2025-2026 REPORTE CALIFICACI'!BV14</f>
        <v>70</v>
      </c>
      <c r="DS19" s="664">
        <f>'3A 2025-2026 REPORTE CALIFICACI'!BW14</f>
        <v>70</v>
      </c>
      <c r="DT19" s="664">
        <f>'3A 2025-2026 REPORTE CALIFICACI'!BX14</f>
        <v>0</v>
      </c>
      <c r="DU19" s="664">
        <f>'3A 2025-2026 REPORTE CALIFICACI'!BY14</f>
        <v>86</v>
      </c>
      <c r="DV19" s="664">
        <f>'3A 2025-2026 REPORTE CALIFICACI'!BZ14</f>
        <v>70</v>
      </c>
      <c r="DW19" s="664">
        <f>'3A 2025-2026 REPORTE CALIFICACI'!CA14</f>
        <v>70</v>
      </c>
      <c r="DX19" s="664">
        <f>'3A 2025-2026 REPORTE CALIFICACI'!CB14</f>
        <v>0</v>
      </c>
      <c r="DY19" s="664">
        <f>'3A 2025-2026 REPORTE CALIFICACI'!CC14</f>
        <v>85</v>
      </c>
      <c r="DZ19" s="664">
        <f>'3A 2025-2026 REPORTE CALIFICACI'!CD14</f>
        <v>70</v>
      </c>
      <c r="EA19" s="664">
        <f>'3A 2025-2026 REPORTE CALIFICACI'!CE14</f>
        <v>71</v>
      </c>
      <c r="EB19" s="664">
        <f>'3A 2025-2026 REPORTE CALIFICACI'!CF14</f>
        <v>0</v>
      </c>
      <c r="EC19" s="664">
        <f>'3A 2025-2026 REPORTE CALIFICACI'!CG14</f>
        <v>86</v>
      </c>
      <c r="ED19" s="664">
        <f>'3A 2025-2026 REPORTE CALIFICACI'!CH14</f>
        <v>70</v>
      </c>
      <c r="EE19" s="664">
        <f>'3A 2025-2026 REPORTE CALIFICACI'!CI14</f>
        <v>70</v>
      </c>
      <c r="EF19" s="664">
        <f>'3A 2025-2026 REPORTE CALIFICACI'!CJ14</f>
        <v>0</v>
      </c>
      <c r="EG19" s="716">
        <f>'3A 2025-2026 REPORTE CALIFICACI'!CK14</f>
        <v>56.25</v>
      </c>
      <c r="EH19" s="716">
        <f>'3A 2025-2026 REPORTE CALIFICACI'!CL14</f>
        <v>56.5</v>
      </c>
      <c r="EI19" s="716">
        <f>'3A 2025-2026 REPORTE CALIFICACI'!CM14</f>
        <v>56.5</v>
      </c>
      <c r="EJ19" s="716">
        <f>'3A 2025-2026 REPORTE CALIFICACI'!CN14</f>
        <v>56.5</v>
      </c>
      <c r="EK19" s="749">
        <f>'3A 2025-2026 REPORTE CALIFICACI'!CO14</f>
        <v>56.4375</v>
      </c>
      <c r="EL19" s="750">
        <f>'3A 2025-2026 REPORTE CALIFICACI'!CP14</f>
        <v>0.6857142857</v>
      </c>
      <c r="EM19" s="665">
        <f>'3A 2025-2026 REPORTE CALIFICACI'!CQ14</f>
        <v>28.21875</v>
      </c>
      <c r="EN19" s="665" t="str">
        <f>'3A 2025-2026 REPORTE CALIFICACI'!CR14</f>
        <v/>
      </c>
      <c r="EO19" s="665" t="str">
        <f>'3A 2025-2026 REPORTE CALIFICACI'!CS14</f>
        <v/>
      </c>
      <c r="EP19" s="665">
        <f>'3A 2025-2026 REPORTE CALIFICACI'!CT14</f>
        <v>28</v>
      </c>
      <c r="EQ19" s="665">
        <f>'3A 2025-2026 REPORTE CALIFICACI'!CU14</f>
        <v>16.93125</v>
      </c>
      <c r="ER19" s="665" t="str">
        <f>'3A 2025-2026 REPORTE CALIFICACI'!CV14</f>
        <v/>
      </c>
      <c r="ES19" s="665" t="str">
        <f>'3A 2025-2026 REPORTE CALIFICACI'!CW14</f>
        <v/>
      </c>
      <c r="ET19" s="665">
        <f>'3A 2025-2026 REPORTE CALIFICACI'!CX14</f>
        <v>17</v>
      </c>
      <c r="EU19" s="665">
        <f>'3A 2025-2026 REPORTE CALIFICACI'!CY14</f>
        <v>56.4375</v>
      </c>
      <c r="EV19" s="665" t="str">
        <f>'3A 2025-2026 REPORTE CALIFICACI'!CZ14</f>
        <v/>
      </c>
      <c r="EW19" s="664" t="str">
        <f>'3A 2025-2026 REPORTE CALIFICACI'!DA14</f>
        <v/>
      </c>
      <c r="EX19" s="664" t="str">
        <f>'3A 2025-2026 REPORTE CALIFICACI'!DB14</f>
        <v>R</v>
      </c>
      <c r="EY19" s="666"/>
    </row>
    <row r="20" ht="52.5" customHeight="1">
      <c r="A20" s="661"/>
      <c r="B20" s="47"/>
      <c r="C20" s="663" t="s">
        <v>1017</v>
      </c>
      <c r="D20" s="664">
        <f>'3A 2025-2026 REPORTE CALIFICACI'!DC11</f>
        <v>85</v>
      </c>
      <c r="E20" s="664">
        <f>'3A 2025-2026 REPORTE CALIFICACI'!DD11</f>
        <v>87</v>
      </c>
      <c r="F20" s="664">
        <f>'3A 2025-2026 REPORTE CALIFICACI'!DE11</f>
        <v>96</v>
      </c>
      <c r="G20" s="664">
        <f>'3A 2025-2026 REPORTE CALIFICACI'!DF11</f>
        <v>0</v>
      </c>
      <c r="H20" s="664">
        <f>'3A 2025-2026 REPORTE CALIFICACI'!DG11</f>
        <v>70</v>
      </c>
      <c r="I20" s="664">
        <f>'3A 2025-2026 REPORTE CALIFICACI'!DH11</f>
        <v>100</v>
      </c>
      <c r="J20" s="664">
        <f>'3A 2025-2026 REPORTE CALIFICACI'!DI11</f>
        <v>93</v>
      </c>
      <c r="K20" s="664">
        <f>'3A 2025-2026 REPORTE CALIFICACI'!DJ11</f>
        <v>0</v>
      </c>
      <c r="L20" s="664">
        <f>'3A 2025-2026 REPORTE CALIFICACI'!DK11</f>
        <v>91</v>
      </c>
      <c r="M20" s="664">
        <f>'3A 2025-2026 REPORTE CALIFICACI'!DL11</f>
        <v>100</v>
      </c>
      <c r="N20" s="664">
        <f>'3A 2025-2026 REPORTE CALIFICACI'!DM11</f>
        <v>95</v>
      </c>
      <c r="O20" s="664">
        <f>'3A 2025-2026 REPORTE CALIFICACI'!DN11</f>
        <v>0</v>
      </c>
      <c r="P20" s="664">
        <f>'3A 2025-2026 REPORTE CALIFICACI'!DO11</f>
        <v>81</v>
      </c>
      <c r="Q20" s="664">
        <f>'3A 2025-2026 REPORTE CALIFICACI'!DP11</f>
        <v>100</v>
      </c>
      <c r="R20" s="664">
        <f>'3A 2025-2026 REPORTE CALIFICACI'!DQ11</f>
        <v>95</v>
      </c>
      <c r="S20" s="664">
        <f>'3A 2025-2026 REPORTE CALIFICACI'!DR11</f>
        <v>0</v>
      </c>
      <c r="T20" s="716">
        <f>'3A 2025-2026 REPORTE CALIFICACI'!DS11</f>
        <v>67</v>
      </c>
      <c r="U20" s="716">
        <f>'3A 2025-2026 REPORTE CALIFICACI'!DT11</f>
        <v>65.75</v>
      </c>
      <c r="V20" s="716">
        <f>'3A 2025-2026 REPORTE CALIFICACI'!DU11</f>
        <v>71.5</v>
      </c>
      <c r="W20" s="716">
        <f>'3A 2025-2026 REPORTE CALIFICACI'!DV11</f>
        <v>69</v>
      </c>
      <c r="X20" s="749">
        <f>'3A 2025-2026 REPORTE CALIFICACI'!DW11</f>
        <v>68.3125</v>
      </c>
      <c r="Y20" s="750">
        <f>'3A 2025-2026 REPORTE CALIFICACI'!DX11</f>
        <v>0.7</v>
      </c>
      <c r="Z20" s="665">
        <f>'3A 2025-2026 REPORTE CALIFICACI'!DY11</f>
        <v>34.15625</v>
      </c>
      <c r="AA20" s="665" t="str">
        <f>'3A 2025-2026 REPORTE CALIFICACI'!DZ11</f>
        <v/>
      </c>
      <c r="AB20" s="665" t="str">
        <f>'3A 2025-2026 REPORTE CALIFICACI'!EA11</f>
        <v/>
      </c>
      <c r="AC20" s="749">
        <f>'3A 2025-2026 REPORTE CALIFICACI'!EB11</f>
        <v>34</v>
      </c>
      <c r="AD20" s="665">
        <f>'3A 2025-2026 REPORTE CALIFICACI'!EC11</f>
        <v>20.49375</v>
      </c>
      <c r="AE20" s="665" t="str">
        <f>'3A 2025-2026 REPORTE CALIFICACI'!ED11</f>
        <v/>
      </c>
      <c r="AF20" s="665" t="str">
        <f>'3A 2025-2026 REPORTE CALIFICACI'!EE11</f>
        <v/>
      </c>
      <c r="AG20" s="749">
        <f>'3A 2025-2026 REPORTE CALIFICACI'!EF11</f>
        <v>20</v>
      </c>
      <c r="AH20" s="665">
        <f>'3A 2025-2026 REPORTE CALIFICACI'!EG11</f>
        <v>68.3125</v>
      </c>
      <c r="AI20" s="665" t="str">
        <f>'3A 2025-2026 REPORTE CALIFICACI'!EH11</f>
        <v/>
      </c>
      <c r="AJ20" s="664" t="str">
        <f>'3A 2025-2026 REPORTE CALIFICACI'!EI11</f>
        <v/>
      </c>
      <c r="AK20" s="664" t="str">
        <f>'3A 2025-2026 REPORTE CALIFICACI'!EJ11</f>
        <v>R</v>
      </c>
      <c r="AL20" s="666"/>
      <c r="AM20" s="667"/>
      <c r="AN20" s="661"/>
      <c r="AO20" s="47"/>
      <c r="AP20" s="663" t="s">
        <v>1017</v>
      </c>
      <c r="AQ20" s="664">
        <f>'3A 2025-2026 REPORTE CALIFICACI'!DC12</f>
        <v>78</v>
      </c>
      <c r="AR20" s="664">
        <f>'3A 2025-2026 REPORTE CALIFICACI'!DD12</f>
        <v>70</v>
      </c>
      <c r="AS20" s="664">
        <f>'3A 2025-2026 REPORTE CALIFICACI'!DE12</f>
        <v>74</v>
      </c>
      <c r="AT20" s="664">
        <f>'3A 2025-2026 REPORTE CALIFICACI'!DF12</f>
        <v>0</v>
      </c>
      <c r="AU20" s="664">
        <f>'3A 2025-2026 REPORTE CALIFICACI'!DG12</f>
        <v>70</v>
      </c>
      <c r="AV20" s="664">
        <f>'3A 2025-2026 REPORTE CALIFICACI'!DH12</f>
        <v>70</v>
      </c>
      <c r="AW20" s="664">
        <f>'3A 2025-2026 REPORTE CALIFICACI'!DI12</f>
        <v>70</v>
      </c>
      <c r="AX20" s="664">
        <f>'3A 2025-2026 REPORTE CALIFICACI'!DJ12</f>
        <v>0</v>
      </c>
      <c r="AY20" s="664">
        <f>'3A 2025-2026 REPORTE CALIFICACI'!DK12</f>
        <v>70</v>
      </c>
      <c r="AZ20" s="664">
        <f>'3A 2025-2026 REPORTE CALIFICACI'!DL12</f>
        <v>70</v>
      </c>
      <c r="BA20" s="664">
        <f>'3A 2025-2026 REPORTE CALIFICACI'!DM12</f>
        <v>73</v>
      </c>
      <c r="BB20" s="664">
        <f>'3A 2025-2026 REPORTE CALIFICACI'!DN12</f>
        <v>0</v>
      </c>
      <c r="BC20" s="664">
        <f>'3A 2025-2026 REPORTE CALIFICACI'!DO12</f>
        <v>75</v>
      </c>
      <c r="BD20" s="664">
        <f>'3A 2025-2026 REPORTE CALIFICACI'!DP12</f>
        <v>70</v>
      </c>
      <c r="BE20" s="664">
        <f>'3A 2025-2026 REPORTE CALIFICACI'!DQ12</f>
        <v>78</v>
      </c>
      <c r="BF20" s="664">
        <f>'3A 2025-2026 REPORTE CALIFICACI'!DR12</f>
        <v>0</v>
      </c>
      <c r="BG20" s="716">
        <f>'3A 2025-2026 REPORTE CALIFICACI'!DS12</f>
        <v>55.5</v>
      </c>
      <c r="BH20" s="716">
        <f>'3A 2025-2026 REPORTE CALIFICACI'!DT12</f>
        <v>52.5</v>
      </c>
      <c r="BI20" s="716">
        <f>'3A 2025-2026 REPORTE CALIFICACI'!DU12</f>
        <v>53.25</v>
      </c>
      <c r="BJ20" s="716">
        <f>'3A 2025-2026 REPORTE CALIFICACI'!DV12</f>
        <v>55.75</v>
      </c>
      <c r="BK20" s="749">
        <f>'3A 2025-2026 REPORTE CALIFICACI'!DW12</f>
        <v>54.25</v>
      </c>
      <c r="BL20" s="750">
        <f>'3A 2025-2026 REPORTE CALIFICACI'!DX12</f>
        <v>0.6794642857</v>
      </c>
      <c r="BM20" s="665">
        <f>'3A 2025-2026 REPORTE CALIFICACI'!DY12</f>
        <v>27.125</v>
      </c>
      <c r="BN20" s="665" t="str">
        <f>'3A 2025-2026 REPORTE CALIFICACI'!DZ12</f>
        <v/>
      </c>
      <c r="BO20" s="665" t="str">
        <f>'3A 2025-2026 REPORTE CALIFICACI'!EA12</f>
        <v/>
      </c>
      <c r="BP20" s="665">
        <f>'3A 2025-2026 REPORTE CALIFICACI'!EB12</f>
        <v>27</v>
      </c>
      <c r="BQ20" s="665">
        <f>'3A 2025-2026 REPORTE CALIFICACI'!EC12</f>
        <v>16.275</v>
      </c>
      <c r="BR20" s="665" t="str">
        <f>'3A 2025-2026 REPORTE CALIFICACI'!ED12</f>
        <v/>
      </c>
      <c r="BS20" s="665" t="str">
        <f>'3A 2025-2026 REPORTE CALIFICACI'!EE12</f>
        <v/>
      </c>
      <c r="BT20" s="665">
        <f>'3A 2025-2026 REPORTE CALIFICACI'!EF12</f>
        <v>16</v>
      </c>
      <c r="BU20" s="664"/>
      <c r="BV20" s="665" t="str">
        <f>'3A 2025-2026 REPORTE CALIFICACI'!EH12</f>
        <v/>
      </c>
      <c r="BW20" s="664" t="str">
        <f>'3A 2025-2026 REPORTE CALIFICACI'!EI12</f>
        <v/>
      </c>
      <c r="BX20" s="664" t="str">
        <f>'3A 2025-2026 REPORTE CALIFICACI'!EJ12</f>
        <v>R</v>
      </c>
      <c r="BY20" s="666"/>
      <c r="BZ20" s="667"/>
      <c r="CA20" s="661"/>
      <c r="CB20" s="47"/>
      <c r="CC20" s="663" t="s">
        <v>1017</v>
      </c>
      <c r="CD20" s="664">
        <f>'3A 2025-2026 REPORTE CALIFICACI'!DC13</f>
        <v>70</v>
      </c>
      <c r="CE20" s="664">
        <f>'3A 2025-2026 REPORTE CALIFICACI'!DD13</f>
        <v>55</v>
      </c>
      <c r="CF20" s="664">
        <f>'3A 2025-2026 REPORTE CALIFICACI'!DE13</f>
        <v>48</v>
      </c>
      <c r="CG20" s="664">
        <f>'3A 2025-2026 REPORTE CALIFICACI'!DF13</f>
        <v>0</v>
      </c>
      <c r="CH20" s="664">
        <f>'3A 2025-2026 REPORTE CALIFICACI'!DG13</f>
        <v>65</v>
      </c>
      <c r="CI20" s="664">
        <f>'3A 2025-2026 REPORTE CALIFICACI'!DH13</f>
        <v>60</v>
      </c>
      <c r="CJ20" s="664">
        <f>'3A 2025-2026 REPORTE CALIFICACI'!DI13</f>
        <v>40</v>
      </c>
      <c r="CK20" s="664">
        <f>'3A 2025-2026 REPORTE CALIFICACI'!DJ13</f>
        <v>0</v>
      </c>
      <c r="CL20" s="664">
        <f>'3A 2025-2026 REPORTE CALIFICACI'!DK13</f>
        <v>70</v>
      </c>
      <c r="CM20" s="664">
        <f>'3A 2025-2026 REPORTE CALIFICACI'!DL13</f>
        <v>70</v>
      </c>
      <c r="CN20" s="664">
        <f>'3A 2025-2026 REPORTE CALIFICACI'!DM13</f>
        <v>50</v>
      </c>
      <c r="CO20" s="664">
        <f>'3A 2025-2026 REPORTE CALIFICACI'!DN13</f>
        <v>0</v>
      </c>
      <c r="CP20" s="664">
        <f>'3A 2025-2026 REPORTE CALIFICACI'!DO13</f>
        <v>70</v>
      </c>
      <c r="CQ20" s="664">
        <f>'3A 2025-2026 REPORTE CALIFICACI'!DP13</f>
        <v>70</v>
      </c>
      <c r="CR20" s="664">
        <f>'3A 2025-2026 REPORTE CALIFICACI'!DQ13</f>
        <v>60</v>
      </c>
      <c r="CS20" s="664">
        <f>'3A 2025-2026 REPORTE CALIFICACI'!DR13</f>
        <v>0</v>
      </c>
      <c r="CT20" s="716">
        <f>'3A 2025-2026 REPORTE CALIFICACI'!DS13</f>
        <v>43.25</v>
      </c>
      <c r="CU20" s="716">
        <f>'3A 2025-2026 REPORTE CALIFICACI'!DT13</f>
        <v>41.25</v>
      </c>
      <c r="CV20" s="716">
        <f>'3A 2025-2026 REPORTE CALIFICACI'!DU13</f>
        <v>47.5</v>
      </c>
      <c r="CW20" s="716">
        <f>'3A 2025-2026 REPORTE CALIFICACI'!DV13</f>
        <v>50</v>
      </c>
      <c r="CX20" s="749">
        <f>'3A 2025-2026 REPORTE CALIFICACI'!DW13</f>
        <v>45.5</v>
      </c>
      <c r="CY20" s="750">
        <f>'3A 2025-2026 REPORTE CALIFICACI'!DX13</f>
        <v>0.6623015873</v>
      </c>
      <c r="CZ20" s="665">
        <f>'3A 2025-2026 REPORTE CALIFICACI'!DY13</f>
        <v>22.75</v>
      </c>
      <c r="DA20" s="665" t="str">
        <f>'3A 2025-2026 REPORTE CALIFICACI'!DZ13</f>
        <v/>
      </c>
      <c r="DB20" s="665" t="str">
        <f>'3A 2025-2026 REPORTE CALIFICACI'!EA13</f>
        <v/>
      </c>
      <c r="DC20" s="665">
        <f>'3A 2025-2026 REPORTE CALIFICACI'!EB13</f>
        <v>23</v>
      </c>
      <c r="DD20" s="665">
        <f>'3A 2025-2026 REPORTE CALIFICACI'!EC13</f>
        <v>13.65</v>
      </c>
      <c r="DE20" s="665" t="str">
        <f>'3A 2025-2026 REPORTE CALIFICACI'!ED13</f>
        <v/>
      </c>
      <c r="DF20" s="665" t="str">
        <f>'3A 2025-2026 REPORTE CALIFICACI'!EE13</f>
        <v/>
      </c>
      <c r="DG20" s="665">
        <f>'3A 2025-2026 REPORTE CALIFICACI'!EF13</f>
        <v>14</v>
      </c>
      <c r="DH20" s="664"/>
      <c r="DI20" s="665" t="str">
        <f>'3A 2025-2026 REPORTE CALIFICACI'!EH13</f>
        <v/>
      </c>
      <c r="DJ20" s="664" t="str">
        <f>'3A 2025-2026 REPORTE CALIFICACI'!EI13</f>
        <v/>
      </c>
      <c r="DK20" s="664" t="str">
        <f>'3A 2025-2026 REPORTE CALIFICACI'!EJ13</f>
        <v>R</v>
      </c>
      <c r="DL20" s="666"/>
      <c r="DM20" s="667"/>
      <c r="DN20" s="661"/>
      <c r="DO20" s="47"/>
      <c r="DP20" s="663" t="s">
        <v>1017</v>
      </c>
      <c r="DQ20" s="664">
        <f>'3A 2025-2026 REPORTE CALIFICACI'!DC14</f>
        <v>70</v>
      </c>
      <c r="DR20" s="664">
        <f>'3A 2025-2026 REPORTE CALIFICACI'!DD14</f>
        <v>70</v>
      </c>
      <c r="DS20" s="664">
        <f>'3A 2025-2026 REPORTE CALIFICACI'!DE14</f>
        <v>76</v>
      </c>
      <c r="DT20" s="664">
        <f>'3A 2025-2026 REPORTE CALIFICACI'!DF14</f>
        <v>0</v>
      </c>
      <c r="DU20" s="664">
        <f>'3A 2025-2026 REPORTE CALIFICACI'!DG14</f>
        <v>71</v>
      </c>
      <c r="DV20" s="664">
        <f>'3A 2025-2026 REPORTE CALIFICACI'!DH14</f>
        <v>73</v>
      </c>
      <c r="DW20" s="664">
        <f>'3A 2025-2026 REPORTE CALIFICACI'!DI14</f>
        <v>70</v>
      </c>
      <c r="DX20" s="664">
        <f>'3A 2025-2026 REPORTE CALIFICACI'!DJ14</f>
        <v>0</v>
      </c>
      <c r="DY20" s="664">
        <f>'3A 2025-2026 REPORTE CALIFICACI'!DK14</f>
        <v>70</v>
      </c>
      <c r="DZ20" s="664">
        <f>'3A 2025-2026 REPORTE CALIFICACI'!DL14</f>
        <v>70</v>
      </c>
      <c r="EA20" s="664">
        <f>'3A 2025-2026 REPORTE CALIFICACI'!DM14</f>
        <v>70</v>
      </c>
      <c r="EB20" s="664">
        <f>'3A 2025-2026 REPORTE CALIFICACI'!DN14</f>
        <v>0</v>
      </c>
      <c r="EC20" s="664">
        <f>'3A 2025-2026 REPORTE CALIFICACI'!DO14</f>
        <v>70</v>
      </c>
      <c r="ED20" s="664">
        <f>'3A 2025-2026 REPORTE CALIFICACI'!DP14</f>
        <v>71</v>
      </c>
      <c r="EE20" s="664">
        <f>'3A 2025-2026 REPORTE CALIFICACI'!DQ14</f>
        <v>71</v>
      </c>
      <c r="EF20" s="664">
        <f>'3A 2025-2026 REPORTE CALIFICACI'!DR14</f>
        <v>0</v>
      </c>
      <c r="EG20" s="716">
        <f>'3A 2025-2026 REPORTE CALIFICACI'!DS14</f>
        <v>54</v>
      </c>
      <c r="EH20" s="716">
        <f>'3A 2025-2026 REPORTE CALIFICACI'!DT14</f>
        <v>53.5</v>
      </c>
      <c r="EI20" s="716">
        <f>'3A 2025-2026 REPORTE CALIFICACI'!DU14</f>
        <v>52.5</v>
      </c>
      <c r="EJ20" s="716">
        <f>'3A 2025-2026 REPORTE CALIFICACI'!DV14</f>
        <v>53</v>
      </c>
      <c r="EK20" s="749">
        <f>'3A 2025-2026 REPORTE CALIFICACI'!DW14</f>
        <v>53.25</v>
      </c>
      <c r="EL20" s="750">
        <f>'3A 2025-2026 REPORTE CALIFICACI'!DX14</f>
        <v>0.652593985</v>
      </c>
      <c r="EM20" s="665">
        <f>'3A 2025-2026 REPORTE CALIFICACI'!DY14</f>
        <v>26.625</v>
      </c>
      <c r="EN20" s="665" t="str">
        <f>'3A 2025-2026 REPORTE CALIFICACI'!DZ14</f>
        <v/>
      </c>
      <c r="EO20" s="665" t="str">
        <f>'3A 2025-2026 REPORTE CALIFICACI'!EA14</f>
        <v/>
      </c>
      <c r="EP20" s="665">
        <f>'3A 2025-2026 REPORTE CALIFICACI'!EB14</f>
        <v>27</v>
      </c>
      <c r="EQ20" s="665">
        <f>'3A 2025-2026 REPORTE CALIFICACI'!EC14</f>
        <v>15.975</v>
      </c>
      <c r="ER20" s="665" t="str">
        <f>'3A 2025-2026 REPORTE CALIFICACI'!ED14</f>
        <v/>
      </c>
      <c r="ES20" s="665" t="str">
        <f>'3A 2025-2026 REPORTE CALIFICACI'!EE14</f>
        <v/>
      </c>
      <c r="ET20" s="665">
        <f>'3A 2025-2026 REPORTE CALIFICACI'!EF14</f>
        <v>16</v>
      </c>
      <c r="EU20" s="665">
        <f>'3A 2025-2026 REPORTE CALIFICACI'!EG14</f>
        <v>53.25</v>
      </c>
      <c r="EV20" s="665" t="str">
        <f>'3A 2025-2026 REPORTE CALIFICACI'!EH14</f>
        <v/>
      </c>
      <c r="EW20" s="664" t="str">
        <f>'3A 2025-2026 REPORTE CALIFICACI'!EI14</f>
        <v/>
      </c>
      <c r="EX20" s="664" t="str">
        <f>'3A 2025-2026 REPORTE CALIFICACI'!EJ14</f>
        <v>R</v>
      </c>
      <c r="EY20" s="666"/>
    </row>
    <row r="21" ht="52.5" customHeight="1">
      <c r="A21" s="661"/>
      <c r="B21" s="47"/>
      <c r="C21" s="663" t="s">
        <v>1018</v>
      </c>
      <c r="D21" s="664">
        <f>'3A 2025-2026 REPORTE CALIFICACI'!EK11</f>
        <v>81</v>
      </c>
      <c r="E21" s="664">
        <f>'3A 2025-2026 REPORTE CALIFICACI'!EL11</f>
        <v>85</v>
      </c>
      <c r="F21" s="664">
        <f>'3A 2025-2026 REPORTE CALIFICACI'!EM11</f>
        <v>94</v>
      </c>
      <c r="G21" s="665">
        <f>'3A 2025-2026 REPORTE CALIFICACI'!EN11</f>
        <v>0</v>
      </c>
      <c r="H21" s="664">
        <f>'3A 2025-2026 REPORTE CALIFICACI'!EO11</f>
        <v>81</v>
      </c>
      <c r="I21" s="664">
        <f>'3A 2025-2026 REPORTE CALIFICACI'!EP11</f>
        <v>93</v>
      </c>
      <c r="J21" s="664">
        <f>'3A 2025-2026 REPORTE CALIFICACI'!EQ11</f>
        <v>93</v>
      </c>
      <c r="K21" s="664">
        <f>'3A 2025-2026 REPORTE CALIFICACI'!ER11</f>
        <v>0</v>
      </c>
      <c r="L21" s="664">
        <f>'3A 2025-2026 REPORTE CALIFICACI'!ES11</f>
        <v>92</v>
      </c>
      <c r="M21" s="665">
        <f>'3A 2025-2026 REPORTE CALIFICACI'!ET11</f>
        <v>98</v>
      </c>
      <c r="N21" s="665">
        <f>'3A 2025-2026 REPORTE CALIFICACI'!EU11</f>
        <v>94</v>
      </c>
      <c r="O21" s="664">
        <f>'3A 2025-2026 REPORTE CALIFICACI'!EV11</f>
        <v>0</v>
      </c>
      <c r="P21" s="665">
        <f>'3A 2025-2026 REPORTE CALIFICACI'!EW11</f>
        <v>82</v>
      </c>
      <c r="Q21" s="665">
        <f>'3A 2025-2026 REPORTE CALIFICACI'!EX11</f>
        <v>97</v>
      </c>
      <c r="R21" s="665">
        <f>'3A 2025-2026 REPORTE CALIFICACI'!EY11</f>
        <v>83</v>
      </c>
      <c r="S21" s="665">
        <f>'3A 2025-2026 REPORTE CALIFICACI'!EZ11</f>
        <v>0</v>
      </c>
      <c r="T21" s="716">
        <f>'3A 2025-2026 REPORTE CALIFICACI'!FA11</f>
        <v>65</v>
      </c>
      <c r="U21" s="716">
        <f>'3A 2025-2026 REPORTE CALIFICACI'!FB11</f>
        <v>66.75</v>
      </c>
      <c r="V21" s="716">
        <f>'3A 2025-2026 REPORTE CALIFICACI'!FC11</f>
        <v>71</v>
      </c>
      <c r="W21" s="716">
        <f>'3A 2025-2026 REPORTE CALIFICACI'!FD11</f>
        <v>65.5</v>
      </c>
      <c r="X21" s="749">
        <f>'3A 2025-2026 REPORTE CALIFICACI'!FE11</f>
        <v>67.0625</v>
      </c>
      <c r="Y21" s="750">
        <f>'3A 2025-2026 REPORTE CALIFICACI'!FF11</f>
        <v>0.7</v>
      </c>
      <c r="Z21" s="665">
        <f>'3A 2025-2026 REPORTE CALIFICACI'!FG11</f>
        <v>33.53125</v>
      </c>
      <c r="AA21" s="665" t="str">
        <f>'3A 2025-2026 REPORTE CALIFICACI'!FH11</f>
        <v/>
      </c>
      <c r="AB21" s="665" t="str">
        <f>'3A 2025-2026 REPORTE CALIFICACI'!FI11</f>
        <v/>
      </c>
      <c r="AC21" s="749">
        <f>'3A 2025-2026 REPORTE CALIFICACI'!FJ11</f>
        <v>34</v>
      </c>
      <c r="AD21" s="665">
        <f>'3A 2025-2026 REPORTE CALIFICACI'!FK11</f>
        <v>20.11875</v>
      </c>
      <c r="AE21" s="665" t="str">
        <f>'3A 2025-2026 REPORTE CALIFICACI'!FL11</f>
        <v/>
      </c>
      <c r="AF21" s="665" t="str">
        <f>'3A 2025-2026 REPORTE CALIFICACI'!FM11</f>
        <v/>
      </c>
      <c r="AG21" s="749">
        <f>'3A 2025-2026 REPORTE CALIFICACI'!FN11</f>
        <v>20</v>
      </c>
      <c r="AH21" s="664" t="str">
        <f>'3A 2025-2026 REPORTE CALIFICACI'!FO11</f>
        <v/>
      </c>
      <c r="AI21" s="665" t="str">
        <f>'3A 2025-2026 REPORTE CALIFICACI'!FP11</f>
        <v/>
      </c>
      <c r="AJ21" s="664" t="str">
        <f>'3A 2025-2026 REPORTE CALIFICACI'!FQ11</f>
        <v/>
      </c>
      <c r="AK21" s="664" t="str">
        <f>'3A 2025-2026 REPORTE CALIFICACI'!FR11</f>
        <v>R</v>
      </c>
      <c r="AL21" s="666"/>
      <c r="AM21" s="667"/>
      <c r="AN21" s="661"/>
      <c r="AO21" s="47"/>
      <c r="AP21" s="663" t="s">
        <v>1018</v>
      </c>
      <c r="AQ21" s="664">
        <f>'3A 2025-2026 REPORTE CALIFICACI'!EK12</f>
        <v>71</v>
      </c>
      <c r="AR21" s="664">
        <f>'3A 2025-2026 REPORTE CALIFICACI'!EL12</f>
        <v>78</v>
      </c>
      <c r="AS21" s="664">
        <f>'3A 2025-2026 REPORTE CALIFICACI'!EM12</f>
        <v>73</v>
      </c>
      <c r="AT21" s="665">
        <f>'3A 2025-2026 REPORTE CALIFICACI'!EN12</f>
        <v>0</v>
      </c>
      <c r="AU21" s="664">
        <f>'3A 2025-2026 REPORTE CALIFICACI'!EO12</f>
        <v>73</v>
      </c>
      <c r="AV21" s="664">
        <f>'3A 2025-2026 REPORTE CALIFICACI'!EP12</f>
        <v>74</v>
      </c>
      <c r="AW21" s="664">
        <f>'3A 2025-2026 REPORTE CALIFICACI'!EQ12</f>
        <v>50</v>
      </c>
      <c r="AX21" s="664">
        <f>'3A 2025-2026 REPORTE CALIFICACI'!ER12</f>
        <v>0</v>
      </c>
      <c r="AY21" s="664">
        <f>'3A 2025-2026 REPORTE CALIFICACI'!ES12</f>
        <v>73</v>
      </c>
      <c r="AZ21" s="665">
        <f>'3A 2025-2026 REPORTE CALIFICACI'!ET12</f>
        <v>71</v>
      </c>
      <c r="BA21" s="665">
        <f>'3A 2025-2026 REPORTE CALIFICACI'!EU12</f>
        <v>57</v>
      </c>
      <c r="BB21" s="664">
        <f>'3A 2025-2026 REPORTE CALIFICACI'!EV12</f>
        <v>0</v>
      </c>
      <c r="BC21" s="665">
        <f>'3A 2025-2026 REPORTE CALIFICACI'!EW12</f>
        <v>70</v>
      </c>
      <c r="BD21" s="665">
        <f>'3A 2025-2026 REPORTE CALIFICACI'!EX12</f>
        <v>65</v>
      </c>
      <c r="BE21" s="665">
        <f>'3A 2025-2026 REPORTE CALIFICACI'!EY12</f>
        <v>66</v>
      </c>
      <c r="BF21" s="665">
        <f>'3A 2025-2026 REPORTE CALIFICACI'!EZ12</f>
        <v>0</v>
      </c>
      <c r="BG21" s="716">
        <f>'3A 2025-2026 REPORTE CALIFICACI'!FA12</f>
        <v>55.5</v>
      </c>
      <c r="BH21" s="716">
        <f>'3A 2025-2026 REPORTE CALIFICACI'!FB12</f>
        <v>49.25</v>
      </c>
      <c r="BI21" s="716">
        <f>'3A 2025-2026 REPORTE CALIFICACI'!FC12</f>
        <v>50.25</v>
      </c>
      <c r="BJ21" s="716">
        <f>'3A 2025-2026 REPORTE CALIFICACI'!FD12</f>
        <v>50.25</v>
      </c>
      <c r="BK21" s="749">
        <f>'3A 2025-2026 REPORTE CALIFICACI'!FE12</f>
        <v>51.3125</v>
      </c>
      <c r="BL21" s="750">
        <f>'3A 2025-2026 REPORTE CALIFICACI'!FF12</f>
        <v>0.6816666667</v>
      </c>
      <c r="BM21" s="665">
        <f>'3A 2025-2026 REPORTE CALIFICACI'!FG12</f>
        <v>25.65625</v>
      </c>
      <c r="BN21" s="665" t="str">
        <f>'3A 2025-2026 REPORTE CALIFICACI'!FH12</f>
        <v/>
      </c>
      <c r="BO21" s="665" t="str">
        <f>'3A 2025-2026 REPORTE CALIFICACI'!FI12</f>
        <v/>
      </c>
      <c r="BP21" s="665">
        <f>'3A 2025-2026 REPORTE CALIFICACI'!FJ12</f>
        <v>26</v>
      </c>
      <c r="BQ21" s="665">
        <f>'3A 2025-2026 REPORTE CALIFICACI'!FK12</f>
        <v>15.39375</v>
      </c>
      <c r="BR21" s="665" t="str">
        <f>'3A 2025-2026 REPORTE CALIFICACI'!FL12</f>
        <v/>
      </c>
      <c r="BS21" s="665" t="str">
        <f>'3A 2025-2026 REPORTE CALIFICACI'!FM12</f>
        <v/>
      </c>
      <c r="BT21" s="665">
        <f>'3A 2025-2026 REPORTE CALIFICACI'!FN12</f>
        <v>15</v>
      </c>
      <c r="BU21" s="664"/>
      <c r="BV21" s="665" t="str">
        <f>'3A 2025-2026 REPORTE CALIFICACI'!FP12</f>
        <v/>
      </c>
      <c r="BW21" s="664" t="str">
        <f>'3A 2025-2026 REPORTE CALIFICACI'!FQ12</f>
        <v/>
      </c>
      <c r="BX21" s="664" t="str">
        <f>'3A 2025-2026 REPORTE CALIFICACI'!FR12</f>
        <v>R</v>
      </c>
      <c r="BY21" s="666"/>
      <c r="BZ21" s="667"/>
      <c r="CA21" s="661"/>
      <c r="CB21" s="47"/>
      <c r="CC21" s="663" t="s">
        <v>1018</v>
      </c>
      <c r="CD21" s="664">
        <f>'3A 2025-2026 REPORTE CALIFICACI'!EK13</f>
        <v>48</v>
      </c>
      <c r="CE21" s="664">
        <f>'3A 2025-2026 REPORTE CALIFICACI'!EL13</f>
        <v>68</v>
      </c>
      <c r="CF21" s="664">
        <f>'3A 2025-2026 REPORTE CALIFICACI'!EM13</f>
        <v>51</v>
      </c>
      <c r="CG21" s="665">
        <f>'3A 2025-2026 REPORTE CALIFICACI'!EN13</f>
        <v>0</v>
      </c>
      <c r="CH21" s="664">
        <f>'3A 2025-2026 REPORTE CALIFICACI'!EO13</f>
        <v>36</v>
      </c>
      <c r="CI21" s="664">
        <f>'3A 2025-2026 REPORTE CALIFICACI'!EP13</f>
        <v>70</v>
      </c>
      <c r="CJ21" s="664">
        <f>'3A 2025-2026 REPORTE CALIFICACI'!EQ13</f>
        <v>47</v>
      </c>
      <c r="CK21" s="664">
        <f>'3A 2025-2026 REPORTE CALIFICACI'!ER13</f>
        <v>0</v>
      </c>
      <c r="CL21" s="664">
        <f>'3A 2025-2026 REPORTE CALIFICACI'!ES13</f>
        <v>36</v>
      </c>
      <c r="CM21" s="665">
        <f>'3A 2025-2026 REPORTE CALIFICACI'!ET13</f>
        <v>70</v>
      </c>
      <c r="CN21" s="665">
        <f>'3A 2025-2026 REPORTE CALIFICACI'!EU13</f>
        <v>55</v>
      </c>
      <c r="CO21" s="664">
        <f>'3A 2025-2026 REPORTE CALIFICACI'!EV13</f>
        <v>0</v>
      </c>
      <c r="CP21" s="665">
        <f>'3A 2025-2026 REPORTE CALIFICACI'!EW13</f>
        <v>48</v>
      </c>
      <c r="CQ21" s="665">
        <f>'3A 2025-2026 REPORTE CALIFICACI'!EX13</f>
        <v>72</v>
      </c>
      <c r="CR21" s="665">
        <f>'3A 2025-2026 REPORTE CALIFICACI'!EY13</f>
        <v>51</v>
      </c>
      <c r="CS21" s="665">
        <f>'3A 2025-2026 REPORTE CALIFICACI'!EZ13</f>
        <v>0</v>
      </c>
      <c r="CT21" s="716">
        <f>'3A 2025-2026 REPORTE CALIFICACI'!FA13</f>
        <v>41.75</v>
      </c>
      <c r="CU21" s="716">
        <f>'3A 2025-2026 REPORTE CALIFICACI'!FB13</f>
        <v>38.25</v>
      </c>
      <c r="CV21" s="716">
        <f>'3A 2025-2026 REPORTE CALIFICACI'!FC13</f>
        <v>40.25</v>
      </c>
      <c r="CW21" s="716">
        <f>'3A 2025-2026 REPORTE CALIFICACI'!FD13</f>
        <v>42.75</v>
      </c>
      <c r="CX21" s="749">
        <f>'3A 2025-2026 REPORTE CALIFICACI'!FE13</f>
        <v>40.75</v>
      </c>
      <c r="CY21" s="750">
        <f>'3A 2025-2026 REPORTE CALIFICACI'!FF13</f>
        <v>0.6384150327</v>
      </c>
      <c r="CZ21" s="665">
        <f>'3A 2025-2026 REPORTE CALIFICACI'!FG13</f>
        <v>20.375</v>
      </c>
      <c r="DA21" s="665" t="str">
        <f>'3A 2025-2026 REPORTE CALIFICACI'!FH13</f>
        <v/>
      </c>
      <c r="DB21" s="665" t="str">
        <f>'3A 2025-2026 REPORTE CALIFICACI'!FI13</f>
        <v/>
      </c>
      <c r="DC21" s="665">
        <f>'3A 2025-2026 REPORTE CALIFICACI'!FJ13</f>
        <v>20</v>
      </c>
      <c r="DD21" s="665">
        <f>'3A 2025-2026 REPORTE CALIFICACI'!FK13</f>
        <v>12.225</v>
      </c>
      <c r="DE21" s="665" t="str">
        <f>'3A 2025-2026 REPORTE CALIFICACI'!FL13</f>
        <v/>
      </c>
      <c r="DF21" s="665" t="str">
        <f>'3A 2025-2026 REPORTE CALIFICACI'!FM13</f>
        <v/>
      </c>
      <c r="DG21" s="665">
        <f>'3A 2025-2026 REPORTE CALIFICACI'!FN13</f>
        <v>12</v>
      </c>
      <c r="DH21" s="664"/>
      <c r="DI21" s="665" t="str">
        <f>'3A 2025-2026 REPORTE CALIFICACI'!FP13</f>
        <v/>
      </c>
      <c r="DJ21" s="664" t="str">
        <f>'3A 2025-2026 REPORTE CALIFICACI'!FQ13</f>
        <v/>
      </c>
      <c r="DK21" s="664" t="str">
        <f>'3A 2025-2026 REPORTE CALIFICACI'!FR13</f>
        <v>R</v>
      </c>
      <c r="DL21" s="666"/>
      <c r="DM21" s="667"/>
      <c r="DN21" s="661"/>
      <c r="DO21" s="47"/>
      <c r="DP21" s="663" t="s">
        <v>1018</v>
      </c>
      <c r="DQ21" s="664">
        <f>'3A 2025-2026 REPORTE CALIFICACI'!EK14</f>
        <v>76</v>
      </c>
      <c r="DR21" s="664">
        <f>'3A 2025-2026 REPORTE CALIFICACI'!EL14</f>
        <v>81</v>
      </c>
      <c r="DS21" s="664">
        <f>'3A 2025-2026 REPORTE CALIFICACI'!EM14</f>
        <v>78</v>
      </c>
      <c r="DT21" s="665">
        <f>'3A 2025-2026 REPORTE CALIFICACI'!EN14</f>
        <v>0</v>
      </c>
      <c r="DU21" s="664">
        <f>'3A 2025-2026 REPORTE CALIFICACI'!EO14</f>
        <v>73</v>
      </c>
      <c r="DV21" s="664">
        <f>'3A 2025-2026 REPORTE CALIFICACI'!EP14</f>
        <v>71</v>
      </c>
      <c r="DW21" s="664">
        <f>'3A 2025-2026 REPORTE CALIFICACI'!EQ14</f>
        <v>83</v>
      </c>
      <c r="DX21" s="664">
        <f>'3A 2025-2026 REPORTE CALIFICACI'!ER14</f>
        <v>0</v>
      </c>
      <c r="DY21" s="664">
        <f>'3A 2025-2026 REPORTE CALIFICACI'!ES14</f>
        <v>84</v>
      </c>
      <c r="DZ21" s="665">
        <f>'3A 2025-2026 REPORTE CALIFICACI'!ET14</f>
        <v>73</v>
      </c>
      <c r="EA21" s="665">
        <f>'3A 2025-2026 REPORTE CALIFICACI'!EU14</f>
        <v>77</v>
      </c>
      <c r="EB21" s="664">
        <f>'3A 2025-2026 REPORTE CALIFICACI'!EV14</f>
        <v>0</v>
      </c>
      <c r="EC21" s="665">
        <f>'3A 2025-2026 REPORTE CALIFICACI'!EW14</f>
        <v>70</v>
      </c>
      <c r="ED21" s="665">
        <f>'3A 2025-2026 REPORTE CALIFICACI'!EX14</f>
        <v>78</v>
      </c>
      <c r="EE21" s="665">
        <f>'3A 2025-2026 REPORTE CALIFICACI'!EY14</f>
        <v>51</v>
      </c>
      <c r="EF21" s="665">
        <f>'3A 2025-2026 REPORTE CALIFICACI'!EZ14</f>
        <v>0</v>
      </c>
      <c r="EG21" s="716">
        <f>'3A 2025-2026 REPORTE CALIFICACI'!FA14</f>
        <v>58.75</v>
      </c>
      <c r="EH21" s="716">
        <f>'3A 2025-2026 REPORTE CALIFICACI'!FB14</f>
        <v>56.75</v>
      </c>
      <c r="EI21" s="716">
        <f>'3A 2025-2026 REPORTE CALIFICACI'!FC14</f>
        <v>58.5</v>
      </c>
      <c r="EJ21" s="716">
        <f>'3A 2025-2026 REPORTE CALIFICACI'!FD14</f>
        <v>49.75</v>
      </c>
      <c r="EK21" s="749">
        <f>'3A 2025-2026 REPORTE CALIFICACI'!FE14</f>
        <v>55.9375</v>
      </c>
      <c r="EL21" s="750">
        <f>'3A 2025-2026 REPORTE CALIFICACI'!FF14</f>
        <v>0.6468464052</v>
      </c>
      <c r="EM21" s="665">
        <f>'3A 2025-2026 REPORTE CALIFICACI'!FG14</f>
        <v>27.96875</v>
      </c>
      <c r="EN21" s="665" t="str">
        <f>'3A 2025-2026 REPORTE CALIFICACI'!FH14</f>
        <v/>
      </c>
      <c r="EO21" s="665" t="str">
        <f>'3A 2025-2026 REPORTE CALIFICACI'!FI14</f>
        <v/>
      </c>
      <c r="EP21" s="665">
        <f>'3A 2025-2026 REPORTE CALIFICACI'!FJ14</f>
        <v>28</v>
      </c>
      <c r="EQ21" s="665">
        <f>'3A 2025-2026 REPORTE CALIFICACI'!FK14</f>
        <v>16.78125</v>
      </c>
      <c r="ER21" s="665" t="str">
        <f>'3A 2025-2026 REPORTE CALIFICACI'!FL14</f>
        <v/>
      </c>
      <c r="ES21" s="665" t="str">
        <f>'3A 2025-2026 REPORTE CALIFICACI'!FM14</f>
        <v/>
      </c>
      <c r="ET21" s="665">
        <f>'3A 2025-2026 REPORTE CALIFICACI'!FN14</f>
        <v>17</v>
      </c>
      <c r="EU21" s="664" t="str">
        <f>'3A 2025-2026 REPORTE CALIFICACI'!FO14</f>
        <v/>
      </c>
      <c r="EV21" s="665" t="str">
        <f>'3A 2025-2026 REPORTE CALIFICACI'!FP14</f>
        <v/>
      </c>
      <c r="EW21" s="664" t="str">
        <f>'3A 2025-2026 REPORTE CALIFICACI'!FQ14</f>
        <v/>
      </c>
      <c r="EX21" s="664" t="str">
        <f>'3A 2025-2026 REPORTE CALIFICACI'!FR14</f>
        <v>R</v>
      </c>
      <c r="EY21" s="666"/>
    </row>
    <row r="22" ht="52.5" customHeight="1">
      <c r="A22" s="661"/>
      <c r="B22" s="47"/>
      <c r="C22" s="663" t="s">
        <v>1019</v>
      </c>
      <c r="D22" s="664">
        <f>'3A 2025-2026 REPORTE CALIFICACI'!FS11</f>
        <v>86</v>
      </c>
      <c r="E22" s="664">
        <f>'3A 2025-2026 REPORTE CALIFICACI'!FT11</f>
        <v>92</v>
      </c>
      <c r="F22" s="664">
        <f>'3A 2025-2026 REPORTE CALIFICACI'!FU11</f>
        <v>86</v>
      </c>
      <c r="G22" s="664">
        <f>'3A 2025-2026 REPORTE CALIFICACI'!FV11</f>
        <v>0</v>
      </c>
      <c r="H22" s="664">
        <f>'3A 2025-2026 REPORTE CALIFICACI'!FW11</f>
        <v>91</v>
      </c>
      <c r="I22" s="664">
        <f>'3A 2025-2026 REPORTE CALIFICACI'!FX11</f>
        <v>92</v>
      </c>
      <c r="J22" s="664">
        <f>'3A 2025-2026 REPORTE CALIFICACI'!FY11</f>
        <v>90</v>
      </c>
      <c r="K22" s="664">
        <f>'3A 2025-2026 REPORTE CALIFICACI'!FZ11</f>
        <v>0</v>
      </c>
      <c r="L22" s="664">
        <f>'3A 2025-2026 REPORTE CALIFICACI'!GA11</f>
        <v>96</v>
      </c>
      <c r="M22" s="664">
        <f>'3A 2025-2026 REPORTE CALIFICACI'!GB11</f>
        <v>98</v>
      </c>
      <c r="N22" s="664">
        <f>'3A 2025-2026 REPORTE CALIFICACI'!GC11</f>
        <v>87</v>
      </c>
      <c r="O22" s="664">
        <f>'3A 2025-2026 REPORTE CALIFICACI'!GD11</f>
        <v>0</v>
      </c>
      <c r="P22" s="664">
        <f>'3A 2025-2026 REPORTE CALIFICACI'!GE11</f>
        <v>94</v>
      </c>
      <c r="Q22" s="664">
        <f>'3A 2025-2026 REPORTE CALIFICACI'!GF11</f>
        <v>95</v>
      </c>
      <c r="R22" s="664">
        <f>'3A 2025-2026 REPORTE CALIFICACI'!GG11</f>
        <v>85</v>
      </c>
      <c r="S22" s="664">
        <f>'3A 2025-2026 REPORTE CALIFICACI'!GH11</f>
        <v>0</v>
      </c>
      <c r="T22" s="716">
        <f>'3A 2025-2026 REPORTE CALIFICACI'!GI11</f>
        <v>66</v>
      </c>
      <c r="U22" s="716">
        <f>'3A 2025-2026 REPORTE CALIFICACI'!GJ11</f>
        <v>68.25</v>
      </c>
      <c r="V22" s="716">
        <f>'3A 2025-2026 REPORTE CALIFICACI'!GK11</f>
        <v>70.25</v>
      </c>
      <c r="W22" s="716">
        <f>'3A 2025-2026 REPORTE CALIFICACI'!GL11</f>
        <v>68.5</v>
      </c>
      <c r="X22" s="749">
        <f>'3A 2025-2026 REPORTE CALIFICACI'!GM11</f>
        <v>68.25</v>
      </c>
      <c r="Y22" s="750">
        <f>'3A 2025-2026 REPORTE CALIFICACI'!GN11</f>
        <v>0.3</v>
      </c>
      <c r="Z22" s="665">
        <f>'3A 2025-2026 REPORTE CALIFICACI'!GO11</f>
        <v>34.125</v>
      </c>
      <c r="AA22" s="665" t="str">
        <f>'3A 2025-2026 REPORTE CALIFICACI'!GP11</f>
        <v/>
      </c>
      <c r="AB22" s="665" t="str">
        <f>'3A 2025-2026 REPORTE CALIFICACI'!GQ11</f>
        <v/>
      </c>
      <c r="AC22" s="749">
        <f>'3A 2025-2026 REPORTE CALIFICACI'!GR11</f>
        <v>34</v>
      </c>
      <c r="AD22" s="665">
        <f>'3A 2025-2026 REPORTE CALIFICACI'!GS11</f>
        <v>20.475</v>
      </c>
      <c r="AE22" s="665" t="str">
        <f>'3A 2025-2026 REPORTE CALIFICACI'!GT11</f>
        <v/>
      </c>
      <c r="AF22" s="665" t="str">
        <f>'3A 2025-2026 REPORTE CALIFICACI'!GU11</f>
        <v/>
      </c>
      <c r="AG22" s="749">
        <f>'3A 2025-2026 REPORTE CALIFICACI'!GV11</f>
        <v>20</v>
      </c>
      <c r="AH22" s="664"/>
      <c r="AI22" s="665" t="str">
        <f>'3A 2025-2026 REPORTE CALIFICACI'!GX11</f>
        <v/>
      </c>
      <c r="AJ22" s="664" t="str">
        <f>'3A 2025-2026 REPORTE CALIFICACI'!GY11</f>
        <v/>
      </c>
      <c r="AK22" s="664" t="str">
        <f>'3A 2025-2026 REPORTE CALIFICACI'!GZ11</f>
        <v>R</v>
      </c>
      <c r="AL22" s="666"/>
      <c r="AM22" s="667"/>
      <c r="AN22" s="661"/>
      <c r="AO22" s="47"/>
      <c r="AP22" s="663" t="s">
        <v>1019</v>
      </c>
      <c r="AQ22" s="664">
        <f>'3A 2025-2026 REPORTE CALIFICACI'!FS12</f>
        <v>70</v>
      </c>
      <c r="AR22" s="664">
        <f>'3A 2025-2026 REPORTE CALIFICACI'!FT12</f>
        <v>85</v>
      </c>
      <c r="AS22" s="664">
        <f>'3A 2025-2026 REPORTE CALIFICACI'!FU12</f>
        <v>75</v>
      </c>
      <c r="AT22" s="664">
        <f>'3A 2025-2026 REPORTE CALIFICACI'!FV12</f>
        <v>0</v>
      </c>
      <c r="AU22" s="664">
        <f>'3A 2025-2026 REPORTE CALIFICACI'!FW12</f>
        <v>70</v>
      </c>
      <c r="AV22" s="664">
        <f>'3A 2025-2026 REPORTE CALIFICACI'!FX12</f>
        <v>72</v>
      </c>
      <c r="AW22" s="664">
        <f>'3A 2025-2026 REPORTE CALIFICACI'!FY12</f>
        <v>78</v>
      </c>
      <c r="AX22" s="664">
        <f>'3A 2025-2026 REPORTE CALIFICACI'!FZ12</f>
        <v>0</v>
      </c>
      <c r="AY22" s="664">
        <f>'3A 2025-2026 REPORTE CALIFICACI'!GA12</f>
        <v>70</v>
      </c>
      <c r="AZ22" s="664">
        <f>'3A 2025-2026 REPORTE CALIFICACI'!GB12</f>
        <v>70</v>
      </c>
      <c r="BA22" s="664">
        <f>'3A 2025-2026 REPORTE CALIFICACI'!GC12</f>
        <v>74</v>
      </c>
      <c r="BB22" s="664">
        <f>'3A 2025-2026 REPORTE CALIFICACI'!GD12</f>
        <v>0</v>
      </c>
      <c r="BC22" s="664">
        <f>'3A 2025-2026 REPORTE CALIFICACI'!GE12</f>
        <v>70</v>
      </c>
      <c r="BD22" s="664">
        <f>'3A 2025-2026 REPORTE CALIFICACI'!GF12</f>
        <v>84</v>
      </c>
      <c r="BE22" s="664">
        <f>'3A 2025-2026 REPORTE CALIFICACI'!GG12</f>
        <v>54</v>
      </c>
      <c r="BF22" s="664">
        <f>'3A 2025-2026 REPORTE CALIFICACI'!GH12</f>
        <v>0</v>
      </c>
      <c r="BG22" s="716">
        <f>'3A 2025-2026 REPORTE CALIFICACI'!GI12</f>
        <v>57.5</v>
      </c>
      <c r="BH22" s="716">
        <f>'3A 2025-2026 REPORTE CALIFICACI'!GJ12</f>
        <v>55</v>
      </c>
      <c r="BI22" s="716">
        <f>'3A 2025-2026 REPORTE CALIFICACI'!GK12</f>
        <v>53.5</v>
      </c>
      <c r="BJ22" s="716">
        <f>'3A 2025-2026 REPORTE CALIFICACI'!GL12</f>
        <v>52</v>
      </c>
      <c r="BK22" s="749">
        <f>'3A 2025-2026 REPORTE CALIFICACI'!GM12</f>
        <v>54.5</v>
      </c>
      <c r="BL22" s="750">
        <f>'3A 2025-2026 REPORTE CALIFICACI'!GN12</f>
        <v>0.295</v>
      </c>
      <c r="BM22" s="665">
        <f>'3A 2025-2026 REPORTE CALIFICACI'!GO12</f>
        <v>27.25</v>
      </c>
      <c r="BN22" s="665" t="str">
        <f>'3A 2025-2026 REPORTE CALIFICACI'!GP12</f>
        <v/>
      </c>
      <c r="BO22" s="665" t="str">
        <f>'3A 2025-2026 REPORTE CALIFICACI'!GQ12</f>
        <v/>
      </c>
      <c r="BP22" s="665">
        <f>'3A 2025-2026 REPORTE CALIFICACI'!GR12</f>
        <v>27</v>
      </c>
      <c r="BQ22" s="665">
        <f>'3A 2025-2026 REPORTE CALIFICACI'!GS12</f>
        <v>16.35</v>
      </c>
      <c r="BR22" s="665" t="str">
        <f>'3A 2025-2026 REPORTE CALIFICACI'!GT12</f>
        <v/>
      </c>
      <c r="BS22" s="665" t="str">
        <f>'3A 2025-2026 REPORTE CALIFICACI'!GU12</f>
        <v/>
      </c>
      <c r="BT22" s="665">
        <f>'3A 2025-2026 REPORTE CALIFICACI'!GV12</f>
        <v>16</v>
      </c>
      <c r="BU22" s="664"/>
      <c r="BV22" s="665" t="str">
        <f>'3A 2025-2026 REPORTE CALIFICACI'!GX12</f>
        <v/>
      </c>
      <c r="BW22" s="664" t="str">
        <f>'3A 2025-2026 REPORTE CALIFICACI'!GY12</f>
        <v/>
      </c>
      <c r="BX22" s="664" t="str">
        <f>'3A 2025-2026 REPORTE CALIFICACI'!GZ12</f>
        <v>R</v>
      </c>
      <c r="BY22" s="666"/>
      <c r="BZ22" s="667"/>
      <c r="CA22" s="661"/>
      <c r="CB22" s="47"/>
      <c r="CC22" s="663" t="s">
        <v>1019</v>
      </c>
      <c r="CD22" s="664">
        <f>'3A 2025-2026 REPORTE CALIFICACI'!FS13</f>
        <v>65</v>
      </c>
      <c r="CE22" s="664">
        <f>'3A 2025-2026 REPORTE CALIFICACI'!FT13</f>
        <v>70</v>
      </c>
      <c r="CF22" s="664">
        <f>'3A 2025-2026 REPORTE CALIFICACI'!FU13</f>
        <v>45</v>
      </c>
      <c r="CG22" s="664">
        <f>'3A 2025-2026 REPORTE CALIFICACI'!FV13</f>
        <v>0</v>
      </c>
      <c r="CH22" s="664">
        <f>'3A 2025-2026 REPORTE CALIFICACI'!FW13</f>
        <v>70</v>
      </c>
      <c r="CI22" s="664">
        <f>'3A 2025-2026 REPORTE CALIFICACI'!FX13</f>
        <v>70</v>
      </c>
      <c r="CJ22" s="664">
        <f>'3A 2025-2026 REPORTE CALIFICACI'!FY13</f>
        <v>50</v>
      </c>
      <c r="CK22" s="664">
        <f>'3A 2025-2026 REPORTE CALIFICACI'!FZ13</f>
        <v>0</v>
      </c>
      <c r="CL22" s="664">
        <f>'3A 2025-2026 REPORTE CALIFICACI'!GA13</f>
        <v>70</v>
      </c>
      <c r="CM22" s="664">
        <f>'3A 2025-2026 REPORTE CALIFICACI'!GB13</f>
        <v>70</v>
      </c>
      <c r="CN22" s="664">
        <f>'3A 2025-2026 REPORTE CALIFICACI'!GC13</f>
        <v>33</v>
      </c>
      <c r="CO22" s="664">
        <f>'3A 2025-2026 REPORTE CALIFICACI'!GD13</f>
        <v>0</v>
      </c>
      <c r="CP22" s="664">
        <f>'3A 2025-2026 REPORTE CALIFICACI'!GE13</f>
        <v>70</v>
      </c>
      <c r="CQ22" s="664">
        <f>'3A 2025-2026 REPORTE CALIFICACI'!GF13</f>
        <v>65</v>
      </c>
      <c r="CR22" s="664">
        <f>'3A 2025-2026 REPORTE CALIFICACI'!GG13</f>
        <v>55</v>
      </c>
      <c r="CS22" s="664">
        <f>'3A 2025-2026 REPORTE CALIFICACI'!GH13</f>
        <v>0</v>
      </c>
      <c r="CT22" s="716">
        <f>'3A 2025-2026 REPORTE CALIFICACI'!GI13</f>
        <v>45</v>
      </c>
      <c r="CU22" s="716">
        <f>'3A 2025-2026 REPORTE CALIFICACI'!GJ13</f>
        <v>47.5</v>
      </c>
      <c r="CV22" s="716">
        <f>'3A 2025-2026 REPORTE CALIFICACI'!GK13</f>
        <v>43.25</v>
      </c>
      <c r="CW22" s="716">
        <f>'3A 2025-2026 REPORTE CALIFICACI'!GL13</f>
        <v>47.5</v>
      </c>
      <c r="CX22" s="749">
        <f>'3A 2025-2026 REPORTE CALIFICACI'!GM13</f>
        <v>45.8125</v>
      </c>
      <c r="CY22" s="750">
        <f>'3A 2025-2026 REPORTE CALIFICACI'!GN13</f>
        <v>0.26875</v>
      </c>
      <c r="CZ22" s="665">
        <f>'3A 2025-2026 REPORTE CALIFICACI'!GO13</f>
        <v>22.90625</v>
      </c>
      <c r="DA22" s="665" t="str">
        <f>'3A 2025-2026 REPORTE CALIFICACI'!GP13</f>
        <v/>
      </c>
      <c r="DB22" s="665" t="str">
        <f>'3A 2025-2026 REPORTE CALIFICACI'!GQ13</f>
        <v/>
      </c>
      <c r="DC22" s="665">
        <f>'3A 2025-2026 REPORTE CALIFICACI'!GR13</f>
        <v>23</v>
      </c>
      <c r="DD22" s="665">
        <f>'3A 2025-2026 REPORTE CALIFICACI'!GS13</f>
        <v>13.74375</v>
      </c>
      <c r="DE22" s="665" t="str">
        <f>'3A 2025-2026 REPORTE CALIFICACI'!GT13</f>
        <v/>
      </c>
      <c r="DF22" s="665" t="str">
        <f>'3A 2025-2026 REPORTE CALIFICACI'!GU13</f>
        <v/>
      </c>
      <c r="DG22" s="665">
        <f>'3A 2025-2026 REPORTE CALIFICACI'!GV13</f>
        <v>14</v>
      </c>
      <c r="DH22" s="664"/>
      <c r="DI22" s="665" t="str">
        <f>'3A 2025-2026 REPORTE CALIFICACI'!GX13</f>
        <v/>
      </c>
      <c r="DJ22" s="664" t="str">
        <f>'3A 2025-2026 REPORTE CALIFICACI'!GY13</f>
        <v/>
      </c>
      <c r="DK22" s="664" t="str">
        <f>'3A 2025-2026 REPORTE CALIFICACI'!GZ13</f>
        <v>R</v>
      </c>
      <c r="DL22" s="666"/>
      <c r="DM22" s="667"/>
      <c r="DN22" s="661"/>
      <c r="DO22" s="47"/>
      <c r="DP22" s="663" t="s">
        <v>1019</v>
      </c>
      <c r="DQ22" s="664">
        <f>'3A 2025-2026 REPORTE CALIFICACI'!FS14</f>
        <v>33</v>
      </c>
      <c r="DR22" s="664">
        <f>'3A 2025-2026 REPORTE CALIFICACI'!FT14</f>
        <v>70</v>
      </c>
      <c r="DS22" s="664">
        <f>'3A 2025-2026 REPORTE CALIFICACI'!FU14</f>
        <v>40</v>
      </c>
      <c r="DT22" s="664">
        <f>'3A 2025-2026 REPORTE CALIFICACI'!FV14</f>
        <v>0</v>
      </c>
      <c r="DU22" s="664">
        <f>'3A 2025-2026 REPORTE CALIFICACI'!FW14</f>
        <v>44</v>
      </c>
      <c r="DV22" s="664">
        <f>'3A 2025-2026 REPORTE CALIFICACI'!FX14</f>
        <v>71</v>
      </c>
      <c r="DW22" s="664">
        <f>'3A 2025-2026 REPORTE CALIFICACI'!FY14</f>
        <v>50</v>
      </c>
      <c r="DX22" s="664">
        <f>'3A 2025-2026 REPORTE CALIFICACI'!FZ14</f>
        <v>0</v>
      </c>
      <c r="DY22" s="664">
        <f>'3A 2025-2026 REPORTE CALIFICACI'!GA14</f>
        <v>70</v>
      </c>
      <c r="DZ22" s="664">
        <f>'3A 2025-2026 REPORTE CALIFICACI'!GB14</f>
        <v>70</v>
      </c>
      <c r="EA22" s="664">
        <f>'3A 2025-2026 REPORTE CALIFICACI'!GC14</f>
        <v>36</v>
      </c>
      <c r="EB22" s="664">
        <f>'3A 2025-2026 REPORTE CALIFICACI'!GD14</f>
        <v>0</v>
      </c>
      <c r="EC22" s="664">
        <f>'3A 2025-2026 REPORTE CALIFICACI'!GE14</f>
        <v>65</v>
      </c>
      <c r="ED22" s="664">
        <f>'3A 2025-2026 REPORTE CALIFICACI'!GF14</f>
        <v>76</v>
      </c>
      <c r="EE22" s="664">
        <f>'3A 2025-2026 REPORTE CALIFICACI'!GG14</f>
        <v>80</v>
      </c>
      <c r="EF22" s="664">
        <f>'3A 2025-2026 REPORTE CALIFICACI'!GH14</f>
        <v>0</v>
      </c>
      <c r="EG22" s="716">
        <f>'3A 2025-2026 REPORTE CALIFICACI'!GI14</f>
        <v>35.75</v>
      </c>
      <c r="EH22" s="716">
        <f>'3A 2025-2026 REPORTE CALIFICACI'!GJ14</f>
        <v>41.25</v>
      </c>
      <c r="EI22" s="716">
        <f>'3A 2025-2026 REPORTE CALIFICACI'!GK14</f>
        <v>44</v>
      </c>
      <c r="EJ22" s="716">
        <f>'3A 2025-2026 REPORTE CALIFICACI'!GL14</f>
        <v>55.25</v>
      </c>
      <c r="EK22" s="749">
        <f>'3A 2025-2026 REPORTE CALIFICACI'!GM14</f>
        <v>44.0625</v>
      </c>
      <c r="EL22" s="750">
        <f>'3A 2025-2026 REPORTE CALIFICACI'!GN14</f>
        <v>0.245</v>
      </c>
      <c r="EM22" s="665">
        <f>'3A 2025-2026 REPORTE CALIFICACI'!GO14</f>
        <v>22.03125</v>
      </c>
      <c r="EN22" s="665" t="str">
        <f>'3A 2025-2026 REPORTE CALIFICACI'!GP14</f>
        <v/>
      </c>
      <c r="EO22" s="665" t="str">
        <f>'3A 2025-2026 REPORTE CALIFICACI'!GQ14</f>
        <v/>
      </c>
      <c r="EP22" s="665">
        <f>'3A 2025-2026 REPORTE CALIFICACI'!GR14</f>
        <v>22</v>
      </c>
      <c r="EQ22" s="665">
        <f>'3A 2025-2026 REPORTE CALIFICACI'!GS14</f>
        <v>13.21875</v>
      </c>
      <c r="ER22" s="665" t="str">
        <f>'3A 2025-2026 REPORTE CALIFICACI'!GT14</f>
        <v/>
      </c>
      <c r="ES22" s="665" t="str">
        <f>'3A 2025-2026 REPORTE CALIFICACI'!GU14</f>
        <v/>
      </c>
      <c r="ET22" s="665">
        <f>'3A 2025-2026 REPORTE CALIFICACI'!GV14</f>
        <v>13</v>
      </c>
      <c r="EU22" s="665">
        <f>'3A 2025-2026 REPORTE CALIFICACI'!GW14</f>
        <v>44.0625</v>
      </c>
      <c r="EV22" s="665" t="str">
        <f>'3A 2025-2026 REPORTE CALIFICACI'!GX14</f>
        <v/>
      </c>
      <c r="EW22" s="664" t="str">
        <f>'3A 2025-2026 REPORTE CALIFICACI'!GY14</f>
        <v/>
      </c>
      <c r="EX22" s="664" t="str">
        <f>'3A 2025-2026 REPORTE CALIFICACI'!GZ14</f>
        <v>R</v>
      </c>
      <c r="EY22" s="666"/>
    </row>
    <row r="23" ht="52.5" customHeight="1">
      <c r="A23" s="661"/>
      <c r="B23" s="47"/>
      <c r="C23" s="663" t="s">
        <v>1020</v>
      </c>
      <c r="D23" s="664">
        <f>'3A 2025-2026 REPORTE CALIFICACI'!HA11</f>
        <v>83</v>
      </c>
      <c r="E23" s="664">
        <f>'3A 2025-2026 REPORTE CALIFICACI'!HB11</f>
        <v>97</v>
      </c>
      <c r="F23" s="664">
        <f>'3A 2025-2026 REPORTE CALIFICACI'!HC11</f>
        <v>100</v>
      </c>
      <c r="G23" s="664">
        <f>'3A 2025-2026 REPORTE CALIFICACI'!HD11</f>
        <v>0</v>
      </c>
      <c r="H23" s="664">
        <f>'3A 2025-2026 REPORTE CALIFICACI'!HE11</f>
        <v>87</v>
      </c>
      <c r="I23" s="664">
        <f>'3A 2025-2026 REPORTE CALIFICACI'!HF11</f>
        <v>90</v>
      </c>
      <c r="J23" s="664">
        <f>'3A 2025-2026 REPORTE CALIFICACI'!HG11</f>
        <v>86</v>
      </c>
      <c r="K23" s="664">
        <f>'3A 2025-2026 REPORTE CALIFICACI'!HH11</f>
        <v>0</v>
      </c>
      <c r="L23" s="664">
        <f>'3A 2025-2026 REPORTE CALIFICACI'!HI11</f>
        <v>90</v>
      </c>
      <c r="M23" s="664">
        <f>'3A 2025-2026 REPORTE CALIFICACI'!HJ11</f>
        <v>95</v>
      </c>
      <c r="N23" s="664">
        <f>'3A 2025-2026 REPORTE CALIFICACI'!HK11</f>
        <v>87</v>
      </c>
      <c r="O23" s="664">
        <f>'3A 2025-2026 REPORTE CALIFICACI'!HL11</f>
        <v>0</v>
      </c>
      <c r="P23" s="664">
        <f>'3A 2025-2026 REPORTE CALIFICACI'!HM11</f>
        <v>94</v>
      </c>
      <c r="Q23" s="664">
        <f>'3A 2025-2026 REPORTE CALIFICACI'!HN11</f>
        <v>86</v>
      </c>
      <c r="R23" s="664">
        <f>'3A 2025-2026 REPORTE CALIFICACI'!HO11</f>
        <v>97</v>
      </c>
      <c r="S23" s="664">
        <f>'3A 2025-2026 REPORTE CALIFICACI'!HP11</f>
        <v>0</v>
      </c>
      <c r="T23" s="716">
        <f>'3A 2025-2026 REPORTE CALIFICACI'!HQ11</f>
        <v>70</v>
      </c>
      <c r="U23" s="716">
        <f>'3A 2025-2026 REPORTE CALIFICACI'!HR11</f>
        <v>65.75</v>
      </c>
      <c r="V23" s="716">
        <f>'3A 2025-2026 REPORTE CALIFICACI'!HS11</f>
        <v>68</v>
      </c>
      <c r="W23" s="716">
        <f>'3A 2025-2026 REPORTE CALIFICACI'!HT11</f>
        <v>69.25</v>
      </c>
      <c r="X23" s="749">
        <f>'3A 2025-2026 REPORTE CALIFICACI'!HU11</f>
        <v>68.25</v>
      </c>
      <c r="Y23" s="750">
        <f>'3A 2025-2026 REPORTE CALIFICACI'!HV11</f>
        <v>0.4675925926</v>
      </c>
      <c r="Z23" s="665">
        <f>'3A 2025-2026 REPORTE CALIFICACI'!HW11</f>
        <v>34.125</v>
      </c>
      <c r="AA23" s="665" t="str">
        <f>'3A 2025-2026 REPORTE CALIFICACI'!HX11</f>
        <v/>
      </c>
      <c r="AB23" s="665" t="str">
        <f>'3A 2025-2026 REPORTE CALIFICACI'!HY11</f>
        <v/>
      </c>
      <c r="AC23" s="749">
        <f>'3A 2025-2026 REPORTE CALIFICACI'!HZ11</f>
        <v>34</v>
      </c>
      <c r="AD23" s="665">
        <f>'3A 2025-2026 REPORTE CALIFICACI'!IA11</f>
        <v>20.475</v>
      </c>
      <c r="AE23" s="665" t="str">
        <f>'3A 2025-2026 REPORTE CALIFICACI'!IB11</f>
        <v/>
      </c>
      <c r="AF23" s="665" t="str">
        <f>'3A 2025-2026 REPORTE CALIFICACI'!IC11</f>
        <v/>
      </c>
      <c r="AG23" s="749">
        <f>'3A 2025-2026 REPORTE CALIFICACI'!ID11</f>
        <v>20</v>
      </c>
      <c r="AH23" s="664" t="str">
        <f>'3A 2025-2026 REPORTE CALIFICACI'!IE11</f>
        <v/>
      </c>
      <c r="AI23" s="665" t="str">
        <f>'3A 2025-2026 REPORTE CALIFICACI'!IF11</f>
        <v/>
      </c>
      <c r="AJ23" s="664" t="str">
        <f>'3A 2025-2026 REPORTE CALIFICACI'!IG11</f>
        <v/>
      </c>
      <c r="AK23" s="664" t="str">
        <f>'3A 2025-2026 REPORTE CALIFICACI'!IH11</f>
        <v>R</v>
      </c>
      <c r="AL23" s="666"/>
      <c r="AM23" s="667"/>
      <c r="AN23" s="661"/>
      <c r="AO23" s="47"/>
      <c r="AP23" s="663" t="s">
        <v>1020</v>
      </c>
      <c r="AQ23" s="664">
        <f>'3A 2025-2026 REPORTE CALIFICACI'!HA12</f>
        <v>73</v>
      </c>
      <c r="AR23" s="664">
        <f>'3A 2025-2026 REPORTE CALIFICACI'!HB12</f>
        <v>70</v>
      </c>
      <c r="AS23" s="664">
        <f>'3A 2025-2026 REPORTE CALIFICACI'!HC12</f>
        <v>74</v>
      </c>
      <c r="AT23" s="664">
        <f>'3A 2025-2026 REPORTE CALIFICACI'!HD12</f>
        <v>0</v>
      </c>
      <c r="AU23" s="664">
        <f>'3A 2025-2026 REPORTE CALIFICACI'!HE12</f>
        <v>70</v>
      </c>
      <c r="AV23" s="664">
        <f>'3A 2025-2026 REPORTE CALIFICACI'!HF12</f>
        <v>70</v>
      </c>
      <c r="AW23" s="664">
        <f>'3A 2025-2026 REPORTE CALIFICACI'!HG12</f>
        <v>70</v>
      </c>
      <c r="AX23" s="664">
        <f>'3A 2025-2026 REPORTE CALIFICACI'!HH12</f>
        <v>0</v>
      </c>
      <c r="AY23" s="664">
        <f>'3A 2025-2026 REPORTE CALIFICACI'!HI12</f>
        <v>80</v>
      </c>
      <c r="AZ23" s="664">
        <f>'3A 2025-2026 REPORTE CALIFICACI'!HJ12</f>
        <v>73</v>
      </c>
      <c r="BA23" s="664">
        <f>'3A 2025-2026 REPORTE CALIFICACI'!HK12</f>
        <v>82</v>
      </c>
      <c r="BB23" s="664">
        <f>'3A 2025-2026 REPORTE CALIFICACI'!HL12</f>
        <v>0</v>
      </c>
      <c r="BC23" s="664">
        <f>'3A 2025-2026 REPORTE CALIFICACI'!HM12</f>
        <v>74</v>
      </c>
      <c r="BD23" s="664">
        <f>'3A 2025-2026 REPORTE CALIFICACI'!HN12</f>
        <v>75</v>
      </c>
      <c r="BE23" s="664">
        <f>'3A 2025-2026 REPORTE CALIFICACI'!HO12</f>
        <v>74</v>
      </c>
      <c r="BF23" s="664">
        <f>'3A 2025-2026 REPORTE CALIFICACI'!HP12</f>
        <v>0</v>
      </c>
      <c r="BG23" s="716">
        <f>'3A 2025-2026 REPORTE CALIFICACI'!HQ12</f>
        <v>54.25</v>
      </c>
      <c r="BH23" s="716">
        <f>'3A 2025-2026 REPORTE CALIFICACI'!HR12</f>
        <v>52.5</v>
      </c>
      <c r="BI23" s="716">
        <f>'3A 2025-2026 REPORTE CALIFICACI'!HS12</f>
        <v>58.75</v>
      </c>
      <c r="BJ23" s="716">
        <f>'3A 2025-2026 REPORTE CALIFICACI'!HT12</f>
        <v>55.75</v>
      </c>
      <c r="BK23" s="749">
        <f>'3A 2025-2026 REPORTE CALIFICACI'!HU12</f>
        <v>55.3125</v>
      </c>
      <c r="BL23" s="750">
        <f>'3A 2025-2026 REPORTE CALIFICACI'!HV12</f>
        <v>0.462962963</v>
      </c>
      <c r="BM23" s="665">
        <f>'3A 2025-2026 REPORTE CALIFICACI'!HW12</f>
        <v>27.65625</v>
      </c>
      <c r="BN23" s="665" t="str">
        <f>'3A 2025-2026 REPORTE CALIFICACI'!HX12</f>
        <v/>
      </c>
      <c r="BO23" s="665" t="str">
        <f>'3A 2025-2026 REPORTE CALIFICACI'!HY12</f>
        <v/>
      </c>
      <c r="BP23" s="665">
        <f>'3A 2025-2026 REPORTE CALIFICACI'!HZ12</f>
        <v>28</v>
      </c>
      <c r="BQ23" s="665">
        <f>'3A 2025-2026 REPORTE CALIFICACI'!IA12</f>
        <v>16.59375</v>
      </c>
      <c r="BR23" s="665" t="str">
        <f>'3A 2025-2026 REPORTE CALIFICACI'!IB12</f>
        <v/>
      </c>
      <c r="BS23" s="665" t="str">
        <f>'3A 2025-2026 REPORTE CALIFICACI'!IC12</f>
        <v/>
      </c>
      <c r="BT23" s="665">
        <f>'3A 2025-2026 REPORTE CALIFICACI'!ID12</f>
        <v>17</v>
      </c>
      <c r="BU23" s="664"/>
      <c r="BV23" s="665" t="str">
        <f>'3A 2025-2026 REPORTE CALIFICACI'!IF12</f>
        <v/>
      </c>
      <c r="BW23" s="664" t="str">
        <f>'3A 2025-2026 REPORTE CALIFICACI'!IG12</f>
        <v/>
      </c>
      <c r="BX23" s="664" t="str">
        <f>'3A 2025-2026 REPORTE CALIFICACI'!IH12</f>
        <v>R</v>
      </c>
      <c r="BY23" s="666"/>
      <c r="BZ23" s="667"/>
      <c r="CA23" s="661"/>
      <c r="CB23" s="47"/>
      <c r="CC23" s="663" t="s">
        <v>1020</v>
      </c>
      <c r="CD23" s="664">
        <f>'3A 2025-2026 REPORTE CALIFICACI'!HA13</f>
        <v>77</v>
      </c>
      <c r="CE23" s="664">
        <f>'3A 2025-2026 REPORTE CALIFICACI'!HB13</f>
        <v>70</v>
      </c>
      <c r="CF23" s="664">
        <f>'3A 2025-2026 REPORTE CALIFICACI'!HC13</f>
        <v>50</v>
      </c>
      <c r="CG23" s="664">
        <f>'3A 2025-2026 REPORTE CALIFICACI'!HD13</f>
        <v>0</v>
      </c>
      <c r="CH23" s="664">
        <f>'3A 2025-2026 REPORTE CALIFICACI'!HE13</f>
        <v>72</v>
      </c>
      <c r="CI23" s="664">
        <f>'3A 2025-2026 REPORTE CALIFICACI'!HF13</f>
        <v>72</v>
      </c>
      <c r="CJ23" s="664">
        <f>'3A 2025-2026 REPORTE CALIFICACI'!HG13</f>
        <v>51</v>
      </c>
      <c r="CK23" s="664">
        <f>'3A 2025-2026 REPORTE CALIFICACI'!HH13</f>
        <v>0</v>
      </c>
      <c r="CL23" s="664">
        <f>'3A 2025-2026 REPORTE CALIFICACI'!HI13</f>
        <v>77</v>
      </c>
      <c r="CM23" s="664">
        <f>'3A 2025-2026 REPORTE CALIFICACI'!HJ13</f>
        <v>73</v>
      </c>
      <c r="CN23" s="664">
        <f>'3A 2025-2026 REPORTE CALIFICACI'!HK13</f>
        <v>71</v>
      </c>
      <c r="CO23" s="664">
        <f>'3A 2025-2026 REPORTE CALIFICACI'!HL13</f>
        <v>0</v>
      </c>
      <c r="CP23" s="664">
        <f>'3A 2025-2026 REPORTE CALIFICACI'!HM13</f>
        <v>81</v>
      </c>
      <c r="CQ23" s="664">
        <f>'3A 2025-2026 REPORTE CALIFICACI'!HN13</f>
        <v>71</v>
      </c>
      <c r="CR23" s="664">
        <f>'3A 2025-2026 REPORTE CALIFICACI'!HO13</f>
        <v>73</v>
      </c>
      <c r="CS23" s="664">
        <f>'3A 2025-2026 REPORTE CALIFICACI'!HP13</f>
        <v>0</v>
      </c>
      <c r="CT23" s="716">
        <f>'3A 2025-2026 REPORTE CALIFICACI'!HQ13</f>
        <v>49.25</v>
      </c>
      <c r="CU23" s="716">
        <f>'3A 2025-2026 REPORTE CALIFICACI'!HR13</f>
        <v>48.75</v>
      </c>
      <c r="CV23" s="716">
        <f>'3A 2025-2026 REPORTE CALIFICACI'!HS13</f>
        <v>55.25</v>
      </c>
      <c r="CW23" s="716">
        <f>'3A 2025-2026 REPORTE CALIFICACI'!HT13</f>
        <v>56.25</v>
      </c>
      <c r="CX23" s="749">
        <f>'3A 2025-2026 REPORTE CALIFICACI'!HU13</f>
        <v>52.375</v>
      </c>
      <c r="CY23" s="750">
        <f>'3A 2025-2026 REPORTE CALIFICACI'!HV13</f>
        <v>0.4259259259</v>
      </c>
      <c r="CZ23" s="665">
        <f>'3A 2025-2026 REPORTE CALIFICACI'!HW13</f>
        <v>26.1875</v>
      </c>
      <c r="DA23" s="665" t="str">
        <f>'3A 2025-2026 REPORTE CALIFICACI'!HX13</f>
        <v/>
      </c>
      <c r="DB23" s="665" t="str">
        <f>'3A 2025-2026 REPORTE CALIFICACI'!HY13</f>
        <v/>
      </c>
      <c r="DC23" s="665">
        <f>'3A 2025-2026 REPORTE CALIFICACI'!HZ13</f>
        <v>26</v>
      </c>
      <c r="DD23" s="665">
        <f>'3A 2025-2026 REPORTE CALIFICACI'!IA13</f>
        <v>15.7125</v>
      </c>
      <c r="DE23" s="665" t="str">
        <f>'3A 2025-2026 REPORTE CALIFICACI'!IB13</f>
        <v/>
      </c>
      <c r="DF23" s="665" t="str">
        <f>'3A 2025-2026 REPORTE CALIFICACI'!IC13</f>
        <v/>
      </c>
      <c r="DG23" s="665">
        <f>'3A 2025-2026 REPORTE CALIFICACI'!ID13</f>
        <v>16</v>
      </c>
      <c r="DH23" s="664"/>
      <c r="DI23" s="665" t="str">
        <f>'3A 2025-2026 REPORTE CALIFICACI'!IF13</f>
        <v/>
      </c>
      <c r="DJ23" s="664" t="str">
        <f>'3A 2025-2026 REPORTE CALIFICACI'!IG13</f>
        <v/>
      </c>
      <c r="DK23" s="664" t="str">
        <f>'3A 2025-2026 REPORTE CALIFICACI'!IH13</f>
        <v>R</v>
      </c>
      <c r="DL23" s="666"/>
      <c r="DM23" s="667"/>
      <c r="DN23" s="661"/>
      <c r="DO23" s="47"/>
      <c r="DP23" s="663" t="s">
        <v>1020</v>
      </c>
      <c r="DQ23" s="664">
        <f>'3A 2025-2026 REPORTE CALIFICACI'!HA14</f>
        <v>93</v>
      </c>
      <c r="DR23" s="664">
        <f>'3A 2025-2026 REPORTE CALIFICACI'!HB14</f>
        <v>83</v>
      </c>
      <c r="DS23" s="664">
        <f>'3A 2025-2026 REPORTE CALIFICACI'!HC14</f>
        <v>55</v>
      </c>
      <c r="DT23" s="664">
        <f>'3A 2025-2026 REPORTE CALIFICACI'!HD14</f>
        <v>0</v>
      </c>
      <c r="DU23" s="664">
        <f>'3A 2025-2026 REPORTE CALIFICACI'!HE14</f>
        <v>81</v>
      </c>
      <c r="DV23" s="664">
        <f>'3A 2025-2026 REPORTE CALIFICACI'!HF14</f>
        <v>86</v>
      </c>
      <c r="DW23" s="664">
        <f>'3A 2025-2026 REPORTE CALIFICACI'!HG14</f>
        <v>86</v>
      </c>
      <c r="DX23" s="664">
        <f>'3A 2025-2026 REPORTE CALIFICACI'!HH14</f>
        <v>0</v>
      </c>
      <c r="DY23" s="664">
        <f>'3A 2025-2026 REPORTE CALIFICACI'!HI14</f>
        <v>83</v>
      </c>
      <c r="DZ23" s="664">
        <f>'3A 2025-2026 REPORTE CALIFICACI'!HJ14</f>
        <v>70</v>
      </c>
      <c r="EA23" s="664">
        <f>'3A 2025-2026 REPORTE CALIFICACI'!HK14</f>
        <v>76</v>
      </c>
      <c r="EB23" s="664">
        <f>'3A 2025-2026 REPORTE CALIFICACI'!HL14</f>
        <v>0</v>
      </c>
      <c r="EC23" s="664">
        <f>'3A 2025-2026 REPORTE CALIFICACI'!HM14</f>
        <v>80</v>
      </c>
      <c r="ED23" s="664">
        <f>'3A 2025-2026 REPORTE CALIFICACI'!HN14</f>
        <v>87</v>
      </c>
      <c r="EE23" s="664">
        <f>'3A 2025-2026 REPORTE CALIFICACI'!HO14</f>
        <v>72</v>
      </c>
      <c r="EF23" s="664">
        <f>'3A 2025-2026 REPORTE CALIFICACI'!HP14</f>
        <v>0</v>
      </c>
      <c r="EG23" s="716">
        <f>'3A 2025-2026 REPORTE CALIFICACI'!HQ14</f>
        <v>57.75</v>
      </c>
      <c r="EH23" s="716">
        <f>'3A 2025-2026 REPORTE CALIFICACI'!HR14</f>
        <v>63.25</v>
      </c>
      <c r="EI23" s="716">
        <f>'3A 2025-2026 REPORTE CALIFICACI'!HS14</f>
        <v>57.25</v>
      </c>
      <c r="EJ23" s="716">
        <f>'3A 2025-2026 REPORTE CALIFICACI'!HT14</f>
        <v>59.75</v>
      </c>
      <c r="EK23" s="749">
        <f>'3A 2025-2026 REPORTE CALIFICACI'!HU14</f>
        <v>59.5</v>
      </c>
      <c r="EL23" s="750">
        <f>'3A 2025-2026 REPORTE CALIFICACI'!HV14</f>
        <v>0.4814814815</v>
      </c>
      <c r="EM23" s="665">
        <f>'3A 2025-2026 REPORTE CALIFICACI'!HW14</f>
        <v>29.75</v>
      </c>
      <c r="EN23" s="665" t="str">
        <f>'3A 2025-2026 REPORTE CALIFICACI'!HX14</f>
        <v/>
      </c>
      <c r="EO23" s="665" t="str">
        <f>'3A 2025-2026 REPORTE CALIFICACI'!HY14</f>
        <v/>
      </c>
      <c r="EP23" s="665">
        <f>'3A 2025-2026 REPORTE CALIFICACI'!HZ14</f>
        <v>30</v>
      </c>
      <c r="EQ23" s="665">
        <f>'3A 2025-2026 REPORTE CALIFICACI'!IA14</f>
        <v>17.85</v>
      </c>
      <c r="ER23" s="665" t="str">
        <f>'3A 2025-2026 REPORTE CALIFICACI'!IB14</f>
        <v/>
      </c>
      <c r="ES23" s="665" t="str">
        <f>'3A 2025-2026 REPORTE CALIFICACI'!IC14</f>
        <v/>
      </c>
      <c r="ET23" s="665">
        <f>'3A 2025-2026 REPORTE CALIFICACI'!ID14</f>
        <v>18</v>
      </c>
      <c r="EU23" s="664" t="str">
        <f>'3A 2025-2026 REPORTE CALIFICACI'!IE14</f>
        <v/>
      </c>
      <c r="EV23" s="665" t="str">
        <f>'3A 2025-2026 REPORTE CALIFICACI'!IF14</f>
        <v/>
      </c>
      <c r="EW23" s="664" t="str">
        <f>'3A 2025-2026 REPORTE CALIFICACI'!IG14</f>
        <v/>
      </c>
      <c r="EX23" s="664" t="str">
        <f>'3A 2025-2026 REPORTE CALIFICACI'!IH14</f>
        <v>R</v>
      </c>
      <c r="EY23" s="666"/>
    </row>
    <row r="24" ht="52.5" customHeight="1">
      <c r="A24" s="661"/>
      <c r="B24" s="47"/>
      <c r="C24" s="663" t="s">
        <v>1021</v>
      </c>
      <c r="D24" s="664">
        <f>'3A 2025-2026 REPORTE CALIFICACI'!II11</f>
        <v>70</v>
      </c>
      <c r="E24" s="664">
        <f>'3A 2025-2026 REPORTE CALIFICACI'!IJ11</f>
        <v>75</v>
      </c>
      <c r="F24" s="664">
        <f>'3A 2025-2026 REPORTE CALIFICACI'!IK11</f>
        <v>83</v>
      </c>
      <c r="G24" s="664">
        <f>'3A 2025-2026 REPORTE CALIFICACI'!IL11</f>
        <v>0</v>
      </c>
      <c r="H24" s="664">
        <f>'3A 2025-2026 REPORTE CALIFICACI'!IM11</f>
        <v>75</v>
      </c>
      <c r="I24" s="664">
        <f>'3A 2025-2026 REPORTE CALIFICACI'!IN11</f>
        <v>78</v>
      </c>
      <c r="J24" s="664">
        <f>'3A 2025-2026 REPORTE CALIFICACI'!IO11</f>
        <v>82</v>
      </c>
      <c r="K24" s="664">
        <f>'3A 2025-2026 REPORTE CALIFICACI'!IP11</f>
        <v>0</v>
      </c>
      <c r="L24" s="664">
        <f>'3A 2025-2026 REPORTE CALIFICACI'!IQ11</f>
        <v>80</v>
      </c>
      <c r="M24" s="664">
        <f>'3A 2025-2026 REPORTE CALIFICACI'!IR11</f>
        <v>78</v>
      </c>
      <c r="N24" s="664">
        <f>'3A 2025-2026 REPORTE CALIFICACI'!IS11</f>
        <v>80</v>
      </c>
      <c r="O24" s="664">
        <f>'3A 2025-2026 REPORTE CALIFICACI'!IT11</f>
        <v>0</v>
      </c>
      <c r="P24" s="664">
        <f>'3A 2025-2026 REPORTE CALIFICACI'!IU11</f>
        <v>76</v>
      </c>
      <c r="Q24" s="664">
        <f>'3A 2025-2026 REPORTE CALIFICACI'!IV11</f>
        <v>83</v>
      </c>
      <c r="R24" s="664">
        <f>'3A 2025-2026 REPORTE CALIFICACI'!IW11</f>
        <v>86</v>
      </c>
      <c r="S24" s="664">
        <f>'3A 2025-2026 REPORTE CALIFICACI'!IX11</f>
        <v>0</v>
      </c>
      <c r="T24" s="716">
        <f>'3A 2025-2026 REPORTE CALIFICACI'!IY11</f>
        <v>57</v>
      </c>
      <c r="U24" s="716">
        <f>'3A 2025-2026 REPORTE CALIFICACI'!IZ11</f>
        <v>58.75</v>
      </c>
      <c r="V24" s="716">
        <f>'3A 2025-2026 REPORTE CALIFICACI'!JA11</f>
        <v>59.5</v>
      </c>
      <c r="W24" s="716">
        <f>'3A 2025-2026 REPORTE CALIFICACI'!JB11</f>
        <v>61.25</v>
      </c>
      <c r="X24" s="749">
        <f>'3A 2025-2026 REPORTE CALIFICACI'!JC11</f>
        <v>59.125</v>
      </c>
      <c r="Y24" s="750">
        <f>'3A 2025-2026 REPORTE CALIFICACI'!JD11</f>
        <v>0.8</v>
      </c>
      <c r="Z24" s="665">
        <f>'3A 2025-2026 REPORTE CALIFICACI'!JE11</f>
        <v>29.5625</v>
      </c>
      <c r="AA24" s="665" t="str">
        <f>'3A 2025-2026 REPORTE CALIFICACI'!JF11</f>
        <v/>
      </c>
      <c r="AB24" s="665" t="str">
        <f>'3A 2025-2026 REPORTE CALIFICACI'!JG11</f>
        <v/>
      </c>
      <c r="AC24" s="749">
        <f>'3A 2025-2026 REPORTE CALIFICACI'!JH11</f>
        <v>30</v>
      </c>
      <c r="AD24" s="665">
        <f>'3A 2025-2026 REPORTE CALIFICACI'!JI11</f>
        <v>17.7375</v>
      </c>
      <c r="AE24" s="665" t="str">
        <f>'3A 2025-2026 REPORTE CALIFICACI'!JJ11</f>
        <v/>
      </c>
      <c r="AF24" s="665" t="str">
        <f>'3A 2025-2026 REPORTE CALIFICACI'!JK11</f>
        <v/>
      </c>
      <c r="AG24" s="749">
        <f>'3A 2025-2026 REPORTE CALIFICACI'!JL11</f>
        <v>18</v>
      </c>
      <c r="AH24" s="664" t="str">
        <f>'3A 2025-2026 REPORTE CALIFICACI'!JM11</f>
        <v/>
      </c>
      <c r="AI24" s="665" t="str">
        <f>'3A 2025-2026 REPORTE CALIFICACI'!JN11</f>
        <v/>
      </c>
      <c r="AJ24" s="664" t="str">
        <f>'3A 2025-2026 REPORTE CALIFICACI'!JO11</f>
        <v/>
      </c>
      <c r="AK24" s="664" t="str">
        <f>'3A 2025-2026 REPORTE CALIFICACI'!JP11</f>
        <v>R</v>
      </c>
      <c r="AL24" s="666"/>
      <c r="AM24" s="667"/>
      <c r="AN24" s="661"/>
      <c r="AO24" s="47"/>
      <c r="AP24" s="663" t="s">
        <v>1021</v>
      </c>
      <c r="AQ24" s="664">
        <f>'3A 2025-2026 REPORTE CALIFICACI'!II12</f>
        <v>73</v>
      </c>
      <c r="AR24" s="664">
        <f>'3A 2025-2026 REPORTE CALIFICACI'!IJ12</f>
        <v>80</v>
      </c>
      <c r="AS24" s="664">
        <f>'3A 2025-2026 REPORTE CALIFICACI'!IK12</f>
        <v>82</v>
      </c>
      <c r="AT24" s="664">
        <f>'3A 2025-2026 REPORTE CALIFICACI'!IL12</f>
        <v>0</v>
      </c>
      <c r="AU24" s="664">
        <f>'3A 2025-2026 REPORTE CALIFICACI'!IM12</f>
        <v>78</v>
      </c>
      <c r="AV24" s="664">
        <f>'3A 2025-2026 REPORTE CALIFICACI'!IN12</f>
        <v>83</v>
      </c>
      <c r="AW24" s="664">
        <f>'3A 2025-2026 REPORTE CALIFICACI'!IO12</f>
        <v>81</v>
      </c>
      <c r="AX24" s="664">
        <f>'3A 2025-2026 REPORTE CALIFICACI'!IP12</f>
        <v>0</v>
      </c>
      <c r="AY24" s="664">
        <f>'3A 2025-2026 REPORTE CALIFICACI'!IQ12</f>
        <v>82</v>
      </c>
      <c r="AZ24" s="664">
        <f>'3A 2025-2026 REPORTE CALIFICACI'!IR12</f>
        <v>80</v>
      </c>
      <c r="BA24" s="664">
        <f>'3A 2025-2026 REPORTE CALIFICACI'!IS12</f>
        <v>83</v>
      </c>
      <c r="BB24" s="664">
        <f>'3A 2025-2026 REPORTE CALIFICACI'!IT12</f>
        <v>0</v>
      </c>
      <c r="BC24" s="664">
        <f>'3A 2025-2026 REPORTE CALIFICACI'!IU12</f>
        <v>78</v>
      </c>
      <c r="BD24" s="664">
        <f>'3A 2025-2026 REPORTE CALIFICACI'!IV12</f>
        <v>84</v>
      </c>
      <c r="BE24" s="664">
        <f>'3A 2025-2026 REPORTE CALIFICACI'!IW12</f>
        <v>80</v>
      </c>
      <c r="BF24" s="664">
        <f>'3A 2025-2026 REPORTE CALIFICACI'!IX12</f>
        <v>0</v>
      </c>
      <c r="BG24" s="716">
        <f>'3A 2025-2026 REPORTE CALIFICACI'!IY12</f>
        <v>58.75</v>
      </c>
      <c r="BH24" s="716">
        <f>'3A 2025-2026 REPORTE CALIFICACI'!IZ12</f>
        <v>60.5</v>
      </c>
      <c r="BI24" s="716">
        <f>'3A 2025-2026 REPORTE CALIFICACI'!JA12</f>
        <v>61.25</v>
      </c>
      <c r="BJ24" s="716">
        <f>'3A 2025-2026 REPORTE CALIFICACI'!JB12</f>
        <v>60.5</v>
      </c>
      <c r="BK24" s="749">
        <f>'3A 2025-2026 REPORTE CALIFICACI'!JC12</f>
        <v>60.25</v>
      </c>
      <c r="BL24" s="750">
        <f>'3A 2025-2026 REPORTE CALIFICACI'!JD12</f>
        <v>0.7</v>
      </c>
      <c r="BM24" s="665">
        <f>'3A 2025-2026 REPORTE CALIFICACI'!JE12</f>
        <v>30.125</v>
      </c>
      <c r="BN24" s="665" t="str">
        <f>'3A 2025-2026 REPORTE CALIFICACI'!JF12</f>
        <v/>
      </c>
      <c r="BO24" s="665" t="str">
        <f>'3A 2025-2026 REPORTE CALIFICACI'!JG12</f>
        <v/>
      </c>
      <c r="BP24" s="665">
        <f>'3A 2025-2026 REPORTE CALIFICACI'!JH12</f>
        <v>30</v>
      </c>
      <c r="BQ24" s="665">
        <f>'3A 2025-2026 REPORTE CALIFICACI'!JI12</f>
        <v>18.075</v>
      </c>
      <c r="BR24" s="665" t="str">
        <f>'3A 2025-2026 REPORTE CALIFICACI'!JJ12</f>
        <v/>
      </c>
      <c r="BS24" s="665" t="str">
        <f>'3A 2025-2026 REPORTE CALIFICACI'!JK12</f>
        <v/>
      </c>
      <c r="BT24" s="665">
        <f>'3A 2025-2026 REPORTE CALIFICACI'!JL12</f>
        <v>18</v>
      </c>
      <c r="BU24" s="664"/>
      <c r="BV24" s="665" t="str">
        <f>'3A 2025-2026 REPORTE CALIFICACI'!JN12</f>
        <v/>
      </c>
      <c r="BW24" s="664" t="str">
        <f>'3A 2025-2026 REPORTE CALIFICACI'!JO12</f>
        <v/>
      </c>
      <c r="BX24" s="664" t="str">
        <f>'3A 2025-2026 REPORTE CALIFICACI'!JP12</f>
        <v>R</v>
      </c>
      <c r="BY24" s="666"/>
      <c r="BZ24" s="667"/>
      <c r="CA24" s="661"/>
      <c r="CB24" s="47"/>
      <c r="CC24" s="663" t="s">
        <v>1021</v>
      </c>
      <c r="CD24" s="664">
        <f>'3A 2025-2026 REPORTE CALIFICACI'!II13</f>
        <v>77</v>
      </c>
      <c r="CE24" s="664">
        <f>'3A 2025-2026 REPORTE CALIFICACI'!IJ13</f>
        <v>78</v>
      </c>
      <c r="CF24" s="664">
        <f>'3A 2025-2026 REPORTE CALIFICACI'!IK13</f>
        <v>60</v>
      </c>
      <c r="CG24" s="664">
        <f>'3A 2025-2026 REPORTE CALIFICACI'!IL13</f>
        <v>0</v>
      </c>
      <c r="CH24" s="664">
        <f>'3A 2025-2026 REPORTE CALIFICACI'!IM13</f>
        <v>78</v>
      </c>
      <c r="CI24" s="664">
        <f>'3A 2025-2026 REPORTE CALIFICACI'!IN13</f>
        <v>80</v>
      </c>
      <c r="CJ24" s="664">
        <f>'3A 2025-2026 REPORTE CALIFICACI'!IO13</f>
        <v>60</v>
      </c>
      <c r="CK24" s="664">
        <f>'3A 2025-2026 REPORTE CALIFICACI'!IP13</f>
        <v>0</v>
      </c>
      <c r="CL24" s="664">
        <f>'3A 2025-2026 REPORTE CALIFICACI'!IQ13</f>
        <v>73</v>
      </c>
      <c r="CM24" s="664">
        <f>'3A 2025-2026 REPORTE CALIFICACI'!IR13</f>
        <v>75</v>
      </c>
      <c r="CN24" s="664">
        <f>'3A 2025-2026 REPORTE CALIFICACI'!IS13</f>
        <v>70</v>
      </c>
      <c r="CO24" s="664">
        <f>'3A 2025-2026 REPORTE CALIFICACI'!IT13</f>
        <v>0</v>
      </c>
      <c r="CP24" s="664">
        <f>'3A 2025-2026 REPORTE CALIFICACI'!IU13</f>
        <v>70</v>
      </c>
      <c r="CQ24" s="664">
        <f>'3A 2025-2026 REPORTE CALIFICACI'!IV13</f>
        <v>78</v>
      </c>
      <c r="CR24" s="664">
        <f>'3A 2025-2026 REPORTE CALIFICACI'!IW13</f>
        <v>73</v>
      </c>
      <c r="CS24" s="664">
        <f>'3A 2025-2026 REPORTE CALIFICACI'!IX13</f>
        <v>0</v>
      </c>
      <c r="CT24" s="716">
        <f>'3A 2025-2026 REPORTE CALIFICACI'!IY13</f>
        <v>53.75</v>
      </c>
      <c r="CU24" s="716">
        <f>'3A 2025-2026 REPORTE CALIFICACI'!IZ13</f>
        <v>54.5</v>
      </c>
      <c r="CV24" s="716">
        <f>'3A 2025-2026 REPORTE CALIFICACI'!JA13</f>
        <v>54.5</v>
      </c>
      <c r="CW24" s="716">
        <f>'3A 2025-2026 REPORTE CALIFICACI'!JB13</f>
        <v>55.25</v>
      </c>
      <c r="CX24" s="749">
        <f>'3A 2025-2026 REPORTE CALIFICACI'!JC13</f>
        <v>54.5</v>
      </c>
      <c r="CY24" s="750">
        <f>'3A 2025-2026 REPORTE CALIFICACI'!JD13</f>
        <v>0.7</v>
      </c>
      <c r="CZ24" s="665">
        <f>'3A 2025-2026 REPORTE CALIFICACI'!JE13</f>
        <v>27.25</v>
      </c>
      <c r="DA24" s="665" t="str">
        <f>'3A 2025-2026 REPORTE CALIFICACI'!JF13</f>
        <v/>
      </c>
      <c r="DB24" s="665" t="str">
        <f>'3A 2025-2026 REPORTE CALIFICACI'!JG13</f>
        <v/>
      </c>
      <c r="DC24" s="665">
        <f>'3A 2025-2026 REPORTE CALIFICACI'!JH13</f>
        <v>27</v>
      </c>
      <c r="DD24" s="665">
        <f>'3A 2025-2026 REPORTE CALIFICACI'!JI13</f>
        <v>16.35</v>
      </c>
      <c r="DE24" s="665" t="str">
        <f>'3A 2025-2026 REPORTE CALIFICACI'!JJ13</f>
        <v/>
      </c>
      <c r="DF24" s="665" t="str">
        <f>'3A 2025-2026 REPORTE CALIFICACI'!JK13</f>
        <v/>
      </c>
      <c r="DG24" s="665">
        <f>'3A 2025-2026 REPORTE CALIFICACI'!JL13</f>
        <v>16</v>
      </c>
      <c r="DH24" s="664"/>
      <c r="DI24" s="665" t="str">
        <f>'3A 2025-2026 REPORTE CALIFICACI'!JN13</f>
        <v/>
      </c>
      <c r="DJ24" s="664" t="str">
        <f>'3A 2025-2026 REPORTE CALIFICACI'!JO13</f>
        <v/>
      </c>
      <c r="DK24" s="664" t="str">
        <f>'3A 2025-2026 REPORTE CALIFICACI'!JP13</f>
        <v>R</v>
      </c>
      <c r="DL24" s="666"/>
      <c r="DM24" s="667"/>
      <c r="DN24" s="661"/>
      <c r="DO24" s="47"/>
      <c r="DP24" s="663" t="s">
        <v>1021</v>
      </c>
      <c r="DQ24" s="664">
        <f>'3A 2025-2026 REPORTE CALIFICACI'!II14</f>
        <v>80</v>
      </c>
      <c r="DR24" s="664">
        <f>'3A 2025-2026 REPORTE CALIFICACI'!IJ14</f>
        <v>84</v>
      </c>
      <c r="DS24" s="664">
        <f>'3A 2025-2026 REPORTE CALIFICACI'!IK14</f>
        <v>78</v>
      </c>
      <c r="DT24" s="664">
        <f>'3A 2025-2026 REPORTE CALIFICACI'!IL14</f>
        <v>0</v>
      </c>
      <c r="DU24" s="664">
        <f>'3A 2025-2026 REPORTE CALIFICACI'!IM14</f>
        <v>86</v>
      </c>
      <c r="DV24" s="664">
        <f>'3A 2025-2026 REPORTE CALIFICACI'!IN14</f>
        <v>85</v>
      </c>
      <c r="DW24" s="664">
        <f>'3A 2025-2026 REPORTE CALIFICACI'!IO14</f>
        <v>80</v>
      </c>
      <c r="DX24" s="664">
        <f>'3A 2025-2026 REPORTE CALIFICACI'!IP14</f>
        <v>0</v>
      </c>
      <c r="DY24" s="664">
        <f>'3A 2025-2026 REPORTE CALIFICACI'!IQ14</f>
        <v>81</v>
      </c>
      <c r="DZ24" s="664">
        <f>'3A 2025-2026 REPORTE CALIFICACI'!IR14</f>
        <v>78</v>
      </c>
      <c r="EA24" s="664">
        <f>'3A 2025-2026 REPORTE CALIFICACI'!IS14</f>
        <v>77</v>
      </c>
      <c r="EB24" s="664">
        <f>'3A 2025-2026 REPORTE CALIFICACI'!IT14</f>
        <v>0</v>
      </c>
      <c r="EC24" s="664">
        <f>'3A 2025-2026 REPORTE CALIFICACI'!IU14</f>
        <v>75</v>
      </c>
      <c r="ED24" s="664">
        <f>'3A 2025-2026 REPORTE CALIFICACI'!IV14</f>
        <v>83</v>
      </c>
      <c r="EE24" s="664">
        <f>'3A 2025-2026 REPORTE CALIFICACI'!IW14</f>
        <v>84</v>
      </c>
      <c r="EF24" s="664">
        <f>'3A 2025-2026 REPORTE CALIFICACI'!IX14</f>
        <v>0</v>
      </c>
      <c r="EG24" s="716">
        <f>'3A 2025-2026 REPORTE CALIFICACI'!IY14</f>
        <v>60.5</v>
      </c>
      <c r="EH24" s="716">
        <f>'3A 2025-2026 REPORTE CALIFICACI'!IZ14</f>
        <v>62.75</v>
      </c>
      <c r="EI24" s="716">
        <f>'3A 2025-2026 REPORTE CALIFICACI'!JA14</f>
        <v>59</v>
      </c>
      <c r="EJ24" s="716">
        <f>'3A 2025-2026 REPORTE CALIFICACI'!JB14</f>
        <v>60.5</v>
      </c>
      <c r="EK24" s="749">
        <f>'3A 2025-2026 REPORTE CALIFICACI'!JC14</f>
        <v>60.6875</v>
      </c>
      <c r="EL24" s="750">
        <f>'3A 2025-2026 REPORTE CALIFICACI'!JD14</f>
        <v>0.78</v>
      </c>
      <c r="EM24" s="665">
        <f>'3A 2025-2026 REPORTE CALIFICACI'!JE14</f>
        <v>30.34375</v>
      </c>
      <c r="EN24" s="665" t="str">
        <f>'3A 2025-2026 REPORTE CALIFICACI'!JF14</f>
        <v/>
      </c>
      <c r="EO24" s="665" t="str">
        <f>'3A 2025-2026 REPORTE CALIFICACI'!JG14</f>
        <v/>
      </c>
      <c r="EP24" s="665">
        <f>'3A 2025-2026 REPORTE CALIFICACI'!JH14</f>
        <v>30</v>
      </c>
      <c r="EQ24" s="665">
        <f>'3A 2025-2026 REPORTE CALIFICACI'!JI14</f>
        <v>18.20625</v>
      </c>
      <c r="ER24" s="665" t="str">
        <f>'3A 2025-2026 REPORTE CALIFICACI'!JJ14</f>
        <v/>
      </c>
      <c r="ES24" s="665" t="str">
        <f>'3A 2025-2026 REPORTE CALIFICACI'!JK14</f>
        <v/>
      </c>
      <c r="ET24" s="665">
        <f>'3A 2025-2026 REPORTE CALIFICACI'!JL14</f>
        <v>18</v>
      </c>
      <c r="EU24" s="664" t="str">
        <f>'3A 2025-2026 REPORTE CALIFICACI'!JM14</f>
        <v/>
      </c>
      <c r="EV24" s="665" t="str">
        <f>'3A 2025-2026 REPORTE CALIFICACI'!JN14</f>
        <v/>
      </c>
      <c r="EW24" s="664" t="str">
        <f>'3A 2025-2026 REPORTE CALIFICACI'!JO14</f>
        <v/>
      </c>
      <c r="EX24" s="664" t="str">
        <f>'3A 2025-2026 REPORTE CALIFICACI'!JP14</f>
        <v>R</v>
      </c>
      <c r="EY24" s="666"/>
    </row>
    <row r="25" ht="72.0" customHeight="1">
      <c r="A25" s="661"/>
      <c r="B25" s="43"/>
      <c r="C25" s="663" t="s">
        <v>1022</v>
      </c>
      <c r="D25" s="664">
        <f>'3A 2025-2026 REPORTE CALIFICACI'!JQ11</f>
        <v>83</v>
      </c>
      <c r="E25" s="665">
        <f>'3A 2025-2026 REPORTE CALIFICACI'!JR11</f>
        <v>93</v>
      </c>
      <c r="F25" s="665">
        <f>'3A 2025-2026 REPORTE CALIFICACI'!JS11</f>
        <v>88</v>
      </c>
      <c r="G25" s="664">
        <f>'3A 2025-2026 REPORTE CALIFICACI'!JT11</f>
        <v>0</v>
      </c>
      <c r="H25" s="664">
        <f>'3A 2025-2026 REPORTE CALIFICACI'!JU11</f>
        <v>81</v>
      </c>
      <c r="I25" s="665">
        <f>'3A 2025-2026 REPORTE CALIFICACI'!JV11</f>
        <v>89</v>
      </c>
      <c r="J25" s="665">
        <f>'3A 2025-2026 REPORTE CALIFICACI'!JW11</f>
        <v>80</v>
      </c>
      <c r="K25" s="664">
        <f>'3A 2025-2026 REPORTE CALIFICACI'!JX11</f>
        <v>0</v>
      </c>
      <c r="L25" s="664">
        <f>'3A 2025-2026 REPORTE CALIFICACI'!JY11</f>
        <v>87</v>
      </c>
      <c r="M25" s="665">
        <f>'3A 2025-2026 REPORTE CALIFICACI'!JZ11</f>
        <v>92</v>
      </c>
      <c r="N25" s="665">
        <f>'3A 2025-2026 REPORTE CALIFICACI'!KA11</f>
        <v>92</v>
      </c>
      <c r="O25" s="664">
        <f>'3A 2025-2026 REPORTE CALIFICACI'!KB11</f>
        <v>0</v>
      </c>
      <c r="P25" s="665">
        <f>'3A 2025-2026 REPORTE CALIFICACI'!KC11</f>
        <v>86</v>
      </c>
      <c r="Q25" s="665">
        <f>'3A 2025-2026 REPORTE CALIFICACI'!KD11</f>
        <v>90</v>
      </c>
      <c r="R25" s="665">
        <f>'3A 2025-2026 REPORTE CALIFICACI'!KE11</f>
        <v>96</v>
      </c>
      <c r="S25" s="664">
        <f>'3A 2025-2026 REPORTE CALIFICACI'!KF11</f>
        <v>0</v>
      </c>
      <c r="T25" s="716">
        <f>'3A 2025-2026 REPORTE CALIFICACI'!KG11</f>
        <v>66</v>
      </c>
      <c r="U25" s="716">
        <f>'3A 2025-2026 REPORTE CALIFICACI'!KH11</f>
        <v>62.5</v>
      </c>
      <c r="V25" s="716">
        <f>'3A 2025-2026 REPORTE CALIFICACI'!KI11</f>
        <v>67.75</v>
      </c>
      <c r="W25" s="716">
        <f>'3A 2025-2026 REPORTE CALIFICACI'!KJ11</f>
        <v>68</v>
      </c>
      <c r="X25" s="749">
        <f>'3A 2025-2026 REPORTE CALIFICACI'!KK11</f>
        <v>66.0625</v>
      </c>
      <c r="Y25" s="750">
        <f>'3A 2025-2026 REPORTE CALIFICACI'!KL11</f>
        <v>0.6126984127</v>
      </c>
      <c r="Z25" s="665">
        <f>'3A 2025-2026 REPORTE CALIFICACI'!KM11</f>
        <v>33.03125</v>
      </c>
      <c r="AA25" s="665" t="str">
        <f>'3A 2025-2026 REPORTE CALIFICACI'!KN11</f>
        <v/>
      </c>
      <c r="AB25" s="665" t="str">
        <f>'3A 2025-2026 REPORTE CALIFICACI'!KO11</f>
        <v/>
      </c>
      <c r="AC25" s="749">
        <f>'3A 2025-2026 REPORTE CALIFICACI'!KP11</f>
        <v>33</v>
      </c>
      <c r="AD25" s="665">
        <f>'3A 2025-2026 REPORTE CALIFICACI'!KQ11</f>
        <v>19.81875</v>
      </c>
      <c r="AE25" s="665" t="str">
        <f>'3A 2025-2026 REPORTE CALIFICACI'!KR11</f>
        <v/>
      </c>
      <c r="AF25" s="665" t="str">
        <f>'3A 2025-2026 REPORTE CALIFICACI'!KS11</f>
        <v/>
      </c>
      <c r="AG25" s="749">
        <f>'3A 2025-2026 REPORTE CALIFICACI'!KT11</f>
        <v>20</v>
      </c>
      <c r="AH25" s="664" t="str">
        <f>'3A 2025-2026 REPORTE CALIFICACI'!KU11</f>
        <v/>
      </c>
      <c r="AI25" s="665" t="str">
        <f>'3A 2025-2026 REPORTE CALIFICACI'!KV11</f>
        <v/>
      </c>
      <c r="AJ25" s="664" t="str">
        <f>'3A 2025-2026 REPORTE CALIFICACI'!KW11</f>
        <v/>
      </c>
      <c r="AK25" s="664" t="str">
        <f>'3A 2025-2026 REPORTE CALIFICACI'!KX11</f>
        <v>R</v>
      </c>
      <c r="AL25" s="666"/>
      <c r="AM25" s="667"/>
      <c r="AN25" s="661"/>
      <c r="AO25" s="43"/>
      <c r="AP25" s="663" t="s">
        <v>1022</v>
      </c>
      <c r="AQ25" s="664">
        <f>'3A 2025-2026 REPORTE CALIFICACI'!JQ12</f>
        <v>70</v>
      </c>
      <c r="AR25" s="665">
        <f>'3A 2025-2026 REPORTE CALIFICACI'!JR12</f>
        <v>70</v>
      </c>
      <c r="AS25" s="665">
        <f>'3A 2025-2026 REPORTE CALIFICACI'!JS12</f>
        <v>76</v>
      </c>
      <c r="AT25" s="664">
        <f>'3A 2025-2026 REPORTE CALIFICACI'!JT12</f>
        <v>0</v>
      </c>
      <c r="AU25" s="664">
        <f>'3A 2025-2026 REPORTE CALIFICACI'!JU12</f>
        <v>75</v>
      </c>
      <c r="AV25" s="665">
        <f>'3A 2025-2026 REPORTE CALIFICACI'!JV12</f>
        <v>68</v>
      </c>
      <c r="AW25" s="665">
        <f>'3A 2025-2026 REPORTE CALIFICACI'!JW12</f>
        <v>40</v>
      </c>
      <c r="AX25" s="664">
        <f>'3A 2025-2026 REPORTE CALIFICACI'!JX12</f>
        <v>0</v>
      </c>
      <c r="AY25" s="664">
        <f>'3A 2025-2026 REPORTE CALIFICACI'!JY12</f>
        <v>72</v>
      </c>
      <c r="AZ25" s="665">
        <f>'3A 2025-2026 REPORTE CALIFICACI'!JZ12</f>
        <v>76</v>
      </c>
      <c r="BA25" s="665">
        <f>'3A 2025-2026 REPORTE CALIFICACI'!KA12</f>
        <v>80</v>
      </c>
      <c r="BB25" s="664">
        <f>'3A 2025-2026 REPORTE CALIFICACI'!KB12</f>
        <v>0</v>
      </c>
      <c r="BC25" s="665">
        <f>'3A 2025-2026 REPORTE CALIFICACI'!KC12</f>
        <v>72</v>
      </c>
      <c r="BD25" s="665">
        <f>'3A 2025-2026 REPORTE CALIFICACI'!KD12</f>
        <v>73</v>
      </c>
      <c r="BE25" s="665">
        <f>'3A 2025-2026 REPORTE CALIFICACI'!KE12</f>
        <v>62.66666667</v>
      </c>
      <c r="BF25" s="664">
        <f>'3A 2025-2026 REPORTE CALIFICACI'!KF12</f>
        <v>0</v>
      </c>
      <c r="BG25" s="716">
        <f>'3A 2025-2026 REPORTE CALIFICACI'!KG12</f>
        <v>54</v>
      </c>
      <c r="BH25" s="716">
        <f>'3A 2025-2026 REPORTE CALIFICACI'!KH12</f>
        <v>45.75</v>
      </c>
      <c r="BI25" s="716">
        <f>'3A 2025-2026 REPORTE CALIFICACI'!KI12</f>
        <v>57</v>
      </c>
      <c r="BJ25" s="716">
        <f>'3A 2025-2026 REPORTE CALIFICACI'!KJ12</f>
        <v>51.91666667</v>
      </c>
      <c r="BK25" s="749">
        <f>'3A 2025-2026 REPORTE CALIFICACI'!KK12</f>
        <v>52.16666667</v>
      </c>
      <c r="BL25" s="750">
        <f>'3A 2025-2026 REPORTE CALIFICACI'!KL12</f>
        <v>0.621031746</v>
      </c>
      <c r="BM25" s="665">
        <f>'3A 2025-2026 REPORTE CALIFICACI'!KM12</f>
        <v>26.08333333</v>
      </c>
      <c r="BN25" s="665" t="str">
        <f>'3A 2025-2026 REPORTE CALIFICACI'!KN12</f>
        <v/>
      </c>
      <c r="BO25" s="665" t="str">
        <f>'3A 2025-2026 REPORTE CALIFICACI'!KO12</f>
        <v/>
      </c>
      <c r="BP25" s="665">
        <f>'3A 2025-2026 REPORTE CALIFICACI'!KP12</f>
        <v>26</v>
      </c>
      <c r="BQ25" s="665">
        <f>'3A 2025-2026 REPORTE CALIFICACI'!KQ12</f>
        <v>15.65</v>
      </c>
      <c r="BR25" s="665" t="str">
        <f>'3A 2025-2026 REPORTE CALIFICACI'!KR12</f>
        <v/>
      </c>
      <c r="BS25" s="665" t="str">
        <f>'3A 2025-2026 REPORTE CALIFICACI'!KS12</f>
        <v/>
      </c>
      <c r="BT25" s="665">
        <f>'3A 2025-2026 REPORTE CALIFICACI'!KT12</f>
        <v>16</v>
      </c>
      <c r="BU25" s="664"/>
      <c r="BV25" s="665" t="str">
        <f>'3A 2025-2026 REPORTE CALIFICACI'!KV12</f>
        <v/>
      </c>
      <c r="BW25" s="664" t="str">
        <f>'3A 2025-2026 REPORTE CALIFICACI'!KW12</f>
        <v/>
      </c>
      <c r="BX25" s="664" t="str">
        <f>'3A 2025-2026 REPORTE CALIFICACI'!KX12</f>
        <v>R</v>
      </c>
      <c r="BY25" s="666"/>
      <c r="BZ25" s="667"/>
      <c r="CA25" s="661"/>
      <c r="CB25" s="43"/>
      <c r="CC25" s="663" t="s">
        <v>1022</v>
      </c>
      <c r="CD25" s="664">
        <f>'3A 2025-2026 REPORTE CALIFICACI'!JQ13</f>
        <v>44</v>
      </c>
      <c r="CE25" s="665">
        <f>'3A 2025-2026 REPORTE CALIFICACI'!JR13</f>
        <v>65</v>
      </c>
      <c r="CF25" s="665">
        <f>'3A 2025-2026 REPORTE CALIFICACI'!JS13</f>
        <v>51</v>
      </c>
      <c r="CG25" s="664">
        <f>'3A 2025-2026 REPORTE CALIFICACI'!JT13</f>
        <v>0</v>
      </c>
      <c r="CH25" s="664">
        <f>'3A 2025-2026 REPORTE CALIFICACI'!JU13</f>
        <v>58</v>
      </c>
      <c r="CI25" s="665">
        <f>'3A 2025-2026 REPORTE CALIFICACI'!JV13</f>
        <v>68</v>
      </c>
      <c r="CJ25" s="665">
        <f>'3A 2025-2026 REPORTE CALIFICACI'!JW13</f>
        <v>44</v>
      </c>
      <c r="CK25" s="664">
        <f>'3A 2025-2026 REPORTE CALIFICACI'!JX13</f>
        <v>0</v>
      </c>
      <c r="CL25" s="664">
        <f>'3A 2025-2026 REPORTE CALIFICACI'!JY13</f>
        <v>54</v>
      </c>
      <c r="CM25" s="665">
        <f>'3A 2025-2026 REPORTE CALIFICACI'!JZ13</f>
        <v>71</v>
      </c>
      <c r="CN25" s="665">
        <f>'3A 2025-2026 REPORTE CALIFICACI'!KA13</f>
        <v>48</v>
      </c>
      <c r="CO25" s="664">
        <f>'3A 2025-2026 REPORTE CALIFICACI'!KB13</f>
        <v>0</v>
      </c>
      <c r="CP25" s="665">
        <f>'3A 2025-2026 REPORTE CALIFICACI'!KC13</f>
        <v>61</v>
      </c>
      <c r="CQ25" s="665">
        <f>'3A 2025-2026 REPORTE CALIFICACI'!KD13</f>
        <v>74</v>
      </c>
      <c r="CR25" s="665">
        <f>'3A 2025-2026 REPORTE CALIFICACI'!KE13</f>
        <v>43</v>
      </c>
      <c r="CS25" s="664">
        <f>'3A 2025-2026 REPORTE CALIFICACI'!KF13</f>
        <v>0</v>
      </c>
      <c r="CT25" s="716">
        <f>'3A 2025-2026 REPORTE CALIFICACI'!KG13</f>
        <v>40</v>
      </c>
      <c r="CU25" s="716">
        <f>'3A 2025-2026 REPORTE CALIFICACI'!KH13</f>
        <v>42.5</v>
      </c>
      <c r="CV25" s="716">
        <f>'3A 2025-2026 REPORTE CALIFICACI'!KI13</f>
        <v>43.25</v>
      </c>
      <c r="CW25" s="716">
        <f>'3A 2025-2026 REPORTE CALIFICACI'!KJ13</f>
        <v>44.5</v>
      </c>
      <c r="CX25" s="749">
        <f>'3A 2025-2026 REPORTE CALIFICACI'!KK13</f>
        <v>42.5625</v>
      </c>
      <c r="CY25" s="750">
        <f>'3A 2025-2026 REPORTE CALIFICACI'!KL13</f>
        <v>0.4615079365</v>
      </c>
      <c r="CZ25" s="665">
        <f>'3A 2025-2026 REPORTE CALIFICACI'!KM13</f>
        <v>21.28125</v>
      </c>
      <c r="DA25" s="665" t="str">
        <f>'3A 2025-2026 REPORTE CALIFICACI'!KN13</f>
        <v/>
      </c>
      <c r="DB25" s="665" t="str">
        <f>'3A 2025-2026 REPORTE CALIFICACI'!KO13</f>
        <v/>
      </c>
      <c r="DC25" s="665">
        <f>'3A 2025-2026 REPORTE CALIFICACI'!KP13</f>
        <v>21</v>
      </c>
      <c r="DD25" s="665">
        <f>'3A 2025-2026 REPORTE CALIFICACI'!KQ13</f>
        <v>12.76875</v>
      </c>
      <c r="DE25" s="665" t="str">
        <f>'3A 2025-2026 REPORTE CALIFICACI'!KR13</f>
        <v/>
      </c>
      <c r="DF25" s="665" t="str">
        <f>'3A 2025-2026 REPORTE CALIFICACI'!KS13</f>
        <v/>
      </c>
      <c r="DG25" s="665">
        <f>'3A 2025-2026 REPORTE CALIFICACI'!KT13</f>
        <v>13</v>
      </c>
      <c r="DH25" s="664"/>
      <c r="DI25" s="665" t="str">
        <f>'3A 2025-2026 REPORTE CALIFICACI'!KV13</f>
        <v/>
      </c>
      <c r="DJ25" s="664" t="str">
        <f>'3A 2025-2026 REPORTE CALIFICACI'!KW13</f>
        <v/>
      </c>
      <c r="DK25" s="664" t="str">
        <f>'3A 2025-2026 REPORTE CALIFICACI'!KX13</f>
        <v>R</v>
      </c>
      <c r="DL25" s="666"/>
      <c r="DM25" s="667"/>
      <c r="DN25" s="661"/>
      <c r="DO25" s="43"/>
      <c r="DP25" s="663" t="s">
        <v>1022</v>
      </c>
      <c r="DQ25" s="664">
        <f>'3A 2025-2026 REPORTE CALIFICACI'!JQ14</f>
        <v>78</v>
      </c>
      <c r="DR25" s="665">
        <f>'3A 2025-2026 REPORTE CALIFICACI'!JR14</f>
        <v>81</v>
      </c>
      <c r="DS25" s="665">
        <f>'3A 2025-2026 REPORTE CALIFICACI'!JS14</f>
        <v>62</v>
      </c>
      <c r="DT25" s="664">
        <f>'3A 2025-2026 REPORTE CALIFICACI'!JT14</f>
        <v>0</v>
      </c>
      <c r="DU25" s="664">
        <f>'3A 2025-2026 REPORTE CALIFICACI'!JU14</f>
        <v>82</v>
      </c>
      <c r="DV25" s="665">
        <f>'3A 2025-2026 REPORTE CALIFICACI'!JV14</f>
        <v>84</v>
      </c>
      <c r="DW25" s="665">
        <f>'3A 2025-2026 REPORTE CALIFICACI'!JW14</f>
        <v>58</v>
      </c>
      <c r="DX25" s="664">
        <f>'3A 2025-2026 REPORTE CALIFICACI'!JX14</f>
        <v>0</v>
      </c>
      <c r="DY25" s="664">
        <f>'3A 2025-2026 REPORTE CALIFICACI'!JY14</f>
        <v>84</v>
      </c>
      <c r="DZ25" s="665">
        <f>'3A 2025-2026 REPORTE CALIFICACI'!JZ14</f>
        <v>83</v>
      </c>
      <c r="EA25" s="665">
        <f>'3A 2025-2026 REPORTE CALIFICACI'!KA14</f>
        <v>54</v>
      </c>
      <c r="EB25" s="664">
        <f>'3A 2025-2026 REPORTE CALIFICACI'!KB14</f>
        <v>0</v>
      </c>
      <c r="EC25" s="665">
        <f>'3A 2025-2026 REPORTE CALIFICACI'!KC14</f>
        <v>81</v>
      </c>
      <c r="ED25" s="665">
        <f>'3A 2025-2026 REPORTE CALIFICACI'!KD14</f>
        <v>85</v>
      </c>
      <c r="EE25" s="665">
        <f>'3A 2025-2026 REPORTE CALIFICACI'!KE14</f>
        <v>61</v>
      </c>
      <c r="EF25" s="664">
        <f>'3A 2025-2026 REPORTE CALIFICACI'!KF14</f>
        <v>0</v>
      </c>
      <c r="EG25" s="716">
        <f>'3A 2025-2026 REPORTE CALIFICACI'!KG14</f>
        <v>55.25</v>
      </c>
      <c r="EH25" s="716">
        <f>'3A 2025-2026 REPORTE CALIFICACI'!KH14</f>
        <v>56</v>
      </c>
      <c r="EI25" s="716">
        <f>'3A 2025-2026 REPORTE CALIFICACI'!KI14</f>
        <v>55.25</v>
      </c>
      <c r="EJ25" s="716">
        <f>'3A 2025-2026 REPORTE CALIFICACI'!KJ14</f>
        <v>56.75</v>
      </c>
      <c r="EK25" s="749">
        <f>'3A 2025-2026 REPORTE CALIFICACI'!KK14</f>
        <v>55.8125</v>
      </c>
      <c r="EL25" s="750">
        <f>'3A 2025-2026 REPORTE CALIFICACI'!KL14</f>
        <v>0.5670634921</v>
      </c>
      <c r="EM25" s="665">
        <f>'3A 2025-2026 REPORTE CALIFICACI'!KM14</f>
        <v>27.90625</v>
      </c>
      <c r="EN25" s="665" t="str">
        <f>'3A 2025-2026 REPORTE CALIFICACI'!KN14</f>
        <v/>
      </c>
      <c r="EO25" s="665" t="str">
        <f>'3A 2025-2026 REPORTE CALIFICACI'!KO14</f>
        <v/>
      </c>
      <c r="EP25" s="665">
        <f>'3A 2025-2026 REPORTE CALIFICACI'!KP14</f>
        <v>28</v>
      </c>
      <c r="EQ25" s="665">
        <f>'3A 2025-2026 REPORTE CALIFICACI'!KQ14</f>
        <v>16.74375</v>
      </c>
      <c r="ER25" s="665" t="str">
        <f>'3A 2025-2026 REPORTE CALIFICACI'!KR14</f>
        <v/>
      </c>
      <c r="ES25" s="665" t="str">
        <f>'3A 2025-2026 REPORTE CALIFICACI'!KS14</f>
        <v/>
      </c>
      <c r="ET25" s="665">
        <f>'3A 2025-2026 REPORTE CALIFICACI'!KT14</f>
        <v>17</v>
      </c>
      <c r="EU25" s="664" t="str">
        <f>'3A 2025-2026 REPORTE CALIFICACI'!KU14</f>
        <v/>
      </c>
      <c r="EV25" s="665" t="str">
        <f>'3A 2025-2026 REPORTE CALIFICACI'!KV14</f>
        <v/>
      </c>
      <c r="EW25" s="664" t="str">
        <f>'3A 2025-2026 REPORTE CALIFICACI'!KW14</f>
        <v/>
      </c>
      <c r="EX25" s="664" t="str">
        <f>'3A 2025-2026 REPORTE CALIFICACI'!KX14</f>
        <v>R</v>
      </c>
      <c r="EY25" s="666"/>
    </row>
    <row r="26">
      <c r="A26" s="628"/>
      <c r="B26" s="643"/>
      <c r="C26" s="643"/>
      <c r="D26" s="643"/>
      <c r="E26" s="643"/>
      <c r="F26" s="643"/>
      <c r="G26" s="643"/>
      <c r="H26" s="643"/>
      <c r="I26" s="643"/>
      <c r="J26" s="643"/>
      <c r="K26" s="643"/>
      <c r="L26" s="643"/>
      <c r="M26" s="643"/>
      <c r="N26" s="643"/>
      <c r="O26" s="643"/>
      <c r="P26" s="643"/>
      <c r="Q26" s="643"/>
      <c r="R26" s="643"/>
      <c r="S26" s="643"/>
      <c r="T26" s="643"/>
      <c r="U26" s="643"/>
      <c r="V26" s="643"/>
      <c r="W26" s="643"/>
      <c r="X26" s="751"/>
      <c r="Y26" s="751"/>
      <c r="Z26" s="643"/>
      <c r="AA26" s="643"/>
      <c r="AB26" s="643"/>
      <c r="AC26" s="643"/>
      <c r="AD26" s="643"/>
      <c r="AE26" s="643"/>
      <c r="AF26" s="643"/>
      <c r="AG26" s="643"/>
      <c r="AH26" s="643"/>
      <c r="AI26" s="643"/>
      <c r="AJ26" s="643"/>
      <c r="AK26" s="643"/>
      <c r="AL26" s="644"/>
      <c r="AM26" s="643"/>
      <c r="AN26" s="628"/>
      <c r="AO26" s="643"/>
      <c r="AP26" s="643"/>
      <c r="AQ26" s="643"/>
      <c r="AR26" s="643"/>
      <c r="AS26" s="643"/>
      <c r="AT26" s="643"/>
      <c r="AU26" s="643"/>
      <c r="AV26" s="643"/>
      <c r="AW26" s="643"/>
      <c r="AX26" s="643"/>
      <c r="AY26" s="643"/>
      <c r="AZ26" s="643"/>
      <c r="BA26" s="643"/>
      <c r="BB26" s="643"/>
      <c r="BC26" s="643"/>
      <c r="BD26" s="643"/>
      <c r="BE26" s="643"/>
      <c r="BF26" s="643"/>
      <c r="BG26" s="643"/>
      <c r="BH26" s="643"/>
      <c r="BI26" s="643"/>
      <c r="BJ26" s="643"/>
      <c r="BK26" s="751"/>
      <c r="BL26" s="751"/>
      <c r="BM26" s="643"/>
      <c r="BN26" s="643"/>
      <c r="BO26" s="643"/>
      <c r="BP26" s="643"/>
      <c r="BQ26" s="643"/>
      <c r="BR26" s="643"/>
      <c r="BS26" s="643"/>
      <c r="BT26" s="643"/>
      <c r="BU26" s="643"/>
      <c r="BV26" s="643"/>
      <c r="BW26" s="643"/>
      <c r="BX26" s="643"/>
      <c r="BY26" s="644"/>
      <c r="BZ26" s="643"/>
      <c r="CA26" s="628"/>
      <c r="CB26" s="643"/>
      <c r="CC26" s="643"/>
      <c r="CD26" s="643"/>
      <c r="CE26" s="643"/>
      <c r="CF26" s="643"/>
      <c r="CG26" s="643"/>
      <c r="CH26" s="643"/>
      <c r="CI26" s="643"/>
      <c r="CJ26" s="643"/>
      <c r="CK26" s="643"/>
      <c r="CL26" s="643"/>
      <c r="CM26" s="643"/>
      <c r="CN26" s="643"/>
      <c r="CO26" s="643"/>
      <c r="CP26" s="643"/>
      <c r="CQ26" s="643"/>
      <c r="CR26" s="643"/>
      <c r="CS26" s="643"/>
      <c r="CT26" s="643"/>
      <c r="CU26" s="643"/>
      <c r="CV26" s="643"/>
      <c r="CW26" s="643"/>
      <c r="CX26" s="751"/>
      <c r="CY26" s="751"/>
      <c r="CZ26" s="643"/>
      <c r="DA26" s="643"/>
      <c r="DB26" s="643"/>
      <c r="DC26" s="643"/>
      <c r="DD26" s="643"/>
      <c r="DE26" s="643"/>
      <c r="DF26" s="643"/>
      <c r="DG26" s="643"/>
      <c r="DH26" s="643"/>
      <c r="DI26" s="643"/>
      <c r="DJ26" s="643"/>
      <c r="DK26" s="643"/>
      <c r="DL26" s="644"/>
      <c r="DM26" s="643"/>
      <c r="DN26" s="628"/>
      <c r="DO26" s="643"/>
      <c r="DP26" s="643"/>
      <c r="DQ26" s="643"/>
      <c r="DR26" s="643"/>
      <c r="DS26" s="643"/>
      <c r="DT26" s="643"/>
      <c r="DU26" s="643"/>
      <c r="DV26" s="643"/>
      <c r="DW26" s="643"/>
      <c r="DX26" s="643"/>
      <c r="DY26" s="643"/>
      <c r="DZ26" s="643"/>
      <c r="EA26" s="643"/>
      <c r="EB26" s="643"/>
      <c r="EC26" s="643"/>
      <c r="ED26" s="643"/>
      <c r="EE26" s="643"/>
      <c r="EF26" s="643"/>
      <c r="EG26" s="643"/>
      <c r="EH26" s="643"/>
      <c r="EI26" s="643"/>
      <c r="EJ26" s="643"/>
      <c r="EK26" s="751"/>
      <c r="EL26" s="751"/>
      <c r="EM26" s="643"/>
      <c r="EN26" s="643"/>
      <c r="EO26" s="643"/>
      <c r="EP26" s="643"/>
      <c r="EQ26" s="643"/>
      <c r="ER26" s="643"/>
      <c r="ES26" s="643"/>
      <c r="ET26" s="643"/>
      <c r="EU26" s="643"/>
      <c r="EV26" s="643"/>
      <c r="EW26" s="643"/>
      <c r="EX26" s="643"/>
      <c r="EY26" s="644"/>
    </row>
    <row r="27">
      <c r="A27" s="628"/>
      <c r="B27" s="643"/>
      <c r="C27" s="643"/>
      <c r="D27" s="643"/>
      <c r="E27" s="643"/>
      <c r="F27" s="643"/>
      <c r="G27" s="643"/>
      <c r="H27" s="643"/>
      <c r="I27" s="643"/>
      <c r="J27" s="643"/>
      <c r="K27" s="643"/>
      <c r="L27" s="643"/>
      <c r="M27" s="643"/>
      <c r="N27" s="643"/>
      <c r="O27" s="643"/>
      <c r="P27" s="643"/>
      <c r="Q27" s="643"/>
      <c r="R27" s="643"/>
      <c r="S27" s="643"/>
      <c r="T27" s="643"/>
      <c r="U27" s="643"/>
      <c r="V27" s="643"/>
      <c r="W27" s="643"/>
      <c r="X27" s="739"/>
      <c r="Y27" s="739"/>
      <c r="Z27" s="643"/>
      <c r="AA27" s="643"/>
      <c r="AB27" s="643"/>
      <c r="AC27" s="643"/>
      <c r="AD27" s="643"/>
      <c r="AE27" s="643"/>
      <c r="AF27" s="643"/>
      <c r="AG27" s="643"/>
      <c r="AH27" s="643"/>
      <c r="AI27" s="643"/>
      <c r="AJ27" s="643"/>
      <c r="AK27" s="643"/>
      <c r="AL27" s="644"/>
      <c r="AM27" s="643"/>
      <c r="AN27" s="628"/>
      <c r="AO27" s="643"/>
      <c r="AP27" s="643"/>
      <c r="AQ27" s="643"/>
      <c r="AR27" s="643"/>
      <c r="AS27" s="643"/>
      <c r="AT27" s="643"/>
      <c r="AU27" s="643"/>
      <c r="AV27" s="643"/>
      <c r="AW27" s="643"/>
      <c r="AX27" s="643"/>
      <c r="AY27" s="643"/>
      <c r="AZ27" s="643"/>
      <c r="BA27" s="643"/>
      <c r="BB27" s="643"/>
      <c r="BC27" s="643"/>
      <c r="BD27" s="643"/>
      <c r="BE27" s="643"/>
      <c r="BF27" s="643"/>
      <c r="BG27" s="643"/>
      <c r="BH27" s="643"/>
      <c r="BI27" s="643"/>
      <c r="BJ27" s="643"/>
      <c r="BK27" s="739"/>
      <c r="BL27" s="739"/>
      <c r="BM27" s="643"/>
      <c r="BN27" s="643"/>
      <c r="BO27" s="643"/>
      <c r="BP27" s="643"/>
      <c r="BQ27" s="643"/>
      <c r="BR27" s="643"/>
      <c r="BS27" s="643"/>
      <c r="BT27" s="643"/>
      <c r="BU27" s="643"/>
      <c r="BV27" s="643"/>
      <c r="BW27" s="643"/>
      <c r="BX27" s="643"/>
      <c r="BY27" s="644"/>
      <c r="BZ27" s="643"/>
      <c r="CA27" s="628"/>
      <c r="CB27" s="643"/>
      <c r="CC27" s="643"/>
      <c r="CD27" s="643"/>
      <c r="CE27" s="643"/>
      <c r="CF27" s="643"/>
      <c r="CG27" s="643"/>
      <c r="CH27" s="643"/>
      <c r="CI27" s="643"/>
      <c r="CJ27" s="643"/>
      <c r="CK27" s="643"/>
      <c r="CL27" s="643"/>
      <c r="CM27" s="643"/>
      <c r="CN27" s="643"/>
      <c r="CO27" s="643"/>
      <c r="CP27" s="643"/>
      <c r="CQ27" s="643"/>
      <c r="CR27" s="643"/>
      <c r="CS27" s="643"/>
      <c r="CT27" s="643"/>
      <c r="CU27" s="643"/>
      <c r="CV27" s="643"/>
      <c r="CW27" s="643"/>
      <c r="CX27" s="739"/>
      <c r="CY27" s="739"/>
      <c r="CZ27" s="643"/>
      <c r="DA27" s="643"/>
      <c r="DB27" s="643"/>
      <c r="DC27" s="643"/>
      <c r="DD27" s="643"/>
      <c r="DE27" s="643"/>
      <c r="DF27" s="643"/>
      <c r="DG27" s="643"/>
      <c r="DH27" s="643"/>
      <c r="DI27" s="643"/>
      <c r="DJ27" s="643"/>
      <c r="DK27" s="643"/>
      <c r="DL27" s="644"/>
      <c r="DM27" s="643"/>
      <c r="DN27" s="628"/>
      <c r="DO27" s="643"/>
      <c r="DP27" s="643"/>
      <c r="DQ27" s="643"/>
      <c r="DR27" s="643"/>
      <c r="DS27" s="643"/>
      <c r="DT27" s="643"/>
      <c r="DU27" s="643"/>
      <c r="DV27" s="643"/>
      <c r="DW27" s="643"/>
      <c r="DX27" s="643"/>
      <c r="DY27" s="643"/>
      <c r="DZ27" s="643"/>
      <c r="EA27" s="643"/>
      <c r="EB27" s="643"/>
      <c r="EC27" s="643"/>
      <c r="ED27" s="643"/>
      <c r="EE27" s="643"/>
      <c r="EF27" s="643"/>
      <c r="EG27" s="643"/>
      <c r="EH27" s="643"/>
      <c r="EI27" s="643"/>
      <c r="EJ27" s="643"/>
      <c r="EK27" s="739"/>
      <c r="EL27" s="739"/>
      <c r="EM27" s="643"/>
      <c r="EN27" s="643"/>
      <c r="EO27" s="643"/>
      <c r="EP27" s="643"/>
      <c r="EQ27" s="643"/>
      <c r="ER27" s="643"/>
      <c r="ES27" s="643"/>
      <c r="ET27" s="643"/>
      <c r="EU27" s="643"/>
      <c r="EV27" s="643"/>
      <c r="EW27" s="643"/>
      <c r="EX27" s="643"/>
      <c r="EY27" s="644"/>
    </row>
    <row r="28">
      <c r="A28" s="628"/>
      <c r="B28" s="643"/>
      <c r="C28" s="643"/>
      <c r="D28" s="643"/>
      <c r="E28" s="643"/>
      <c r="F28" s="643"/>
      <c r="G28" s="643"/>
      <c r="H28" s="643"/>
      <c r="I28" s="643"/>
      <c r="J28" s="643"/>
      <c r="K28" s="643"/>
      <c r="L28" s="643"/>
      <c r="M28" s="643"/>
      <c r="N28" s="643"/>
      <c r="O28" s="643"/>
      <c r="P28" s="643"/>
      <c r="Q28" s="643"/>
      <c r="R28" s="643"/>
      <c r="S28" s="643"/>
      <c r="T28" s="643"/>
      <c r="U28" s="643"/>
      <c r="V28" s="643"/>
      <c r="W28" s="643"/>
      <c r="X28" s="739"/>
      <c r="Y28" s="739"/>
      <c r="Z28" s="643"/>
      <c r="AA28" s="643"/>
      <c r="AB28" s="643"/>
      <c r="AC28" s="643"/>
      <c r="AD28" s="643"/>
      <c r="AE28" s="643"/>
      <c r="AF28" s="643"/>
      <c r="AG28" s="643"/>
      <c r="AH28" s="643"/>
      <c r="AI28" s="643"/>
      <c r="AJ28" s="643"/>
      <c r="AK28" s="643"/>
      <c r="AL28" s="644"/>
      <c r="AM28" s="643"/>
      <c r="AN28" s="628"/>
      <c r="AO28" s="643"/>
      <c r="AP28" s="643"/>
      <c r="AQ28" s="643"/>
      <c r="AR28" s="643"/>
      <c r="AS28" s="643"/>
      <c r="AT28" s="643"/>
      <c r="AU28" s="643"/>
      <c r="AV28" s="643"/>
      <c r="AW28" s="643"/>
      <c r="AX28" s="643"/>
      <c r="AY28" s="643"/>
      <c r="AZ28" s="643"/>
      <c r="BA28" s="643"/>
      <c r="BB28" s="643"/>
      <c r="BC28" s="643"/>
      <c r="BD28" s="643"/>
      <c r="BE28" s="643"/>
      <c r="BF28" s="643"/>
      <c r="BG28" s="643"/>
      <c r="BH28" s="643"/>
      <c r="BI28" s="643"/>
      <c r="BJ28" s="643"/>
      <c r="BK28" s="739"/>
      <c r="BL28" s="739"/>
      <c r="BM28" s="643"/>
      <c r="BN28" s="643"/>
      <c r="BO28" s="643"/>
      <c r="BP28" s="643"/>
      <c r="BQ28" s="643"/>
      <c r="BR28" s="643"/>
      <c r="BS28" s="643"/>
      <c r="BT28" s="643"/>
      <c r="BU28" s="643"/>
      <c r="BV28" s="643"/>
      <c r="BW28" s="643"/>
      <c r="BX28" s="643"/>
      <c r="BY28" s="644"/>
      <c r="BZ28" s="643"/>
      <c r="CA28" s="628"/>
      <c r="CB28" s="643"/>
      <c r="CC28" s="643"/>
      <c r="CD28" s="643"/>
      <c r="CE28" s="643"/>
      <c r="CF28" s="643"/>
      <c r="CG28" s="643"/>
      <c r="CH28" s="643"/>
      <c r="CI28" s="643"/>
      <c r="CJ28" s="643"/>
      <c r="CK28" s="643"/>
      <c r="CL28" s="643"/>
      <c r="CM28" s="643"/>
      <c r="CN28" s="643"/>
      <c r="CO28" s="643"/>
      <c r="CP28" s="643"/>
      <c r="CQ28" s="643"/>
      <c r="CR28" s="643"/>
      <c r="CS28" s="643"/>
      <c r="CT28" s="643"/>
      <c r="CU28" s="643"/>
      <c r="CV28" s="643"/>
      <c r="CW28" s="643"/>
      <c r="CX28" s="739"/>
      <c r="CY28" s="739"/>
      <c r="CZ28" s="643"/>
      <c r="DA28" s="643"/>
      <c r="DB28" s="643"/>
      <c r="DC28" s="643"/>
      <c r="DD28" s="643"/>
      <c r="DE28" s="643"/>
      <c r="DF28" s="643"/>
      <c r="DG28" s="643"/>
      <c r="DH28" s="643"/>
      <c r="DI28" s="643"/>
      <c r="DJ28" s="643"/>
      <c r="DK28" s="643"/>
      <c r="DL28" s="644"/>
      <c r="DM28" s="643"/>
      <c r="DN28" s="628"/>
      <c r="DO28" s="643"/>
      <c r="DP28" s="643"/>
      <c r="DQ28" s="643"/>
      <c r="DR28" s="643"/>
      <c r="DS28" s="643"/>
      <c r="DT28" s="643"/>
      <c r="DU28" s="643"/>
      <c r="DV28" s="643"/>
      <c r="DW28" s="643"/>
      <c r="DX28" s="643"/>
      <c r="DY28" s="643"/>
      <c r="DZ28" s="643"/>
      <c r="EA28" s="643"/>
      <c r="EB28" s="643"/>
      <c r="EC28" s="643"/>
      <c r="ED28" s="643"/>
      <c r="EE28" s="643"/>
      <c r="EF28" s="643"/>
      <c r="EG28" s="643"/>
      <c r="EH28" s="643"/>
      <c r="EI28" s="643"/>
      <c r="EJ28" s="643"/>
      <c r="EK28" s="739"/>
      <c r="EL28" s="739"/>
      <c r="EM28" s="643"/>
      <c r="EN28" s="643"/>
      <c r="EO28" s="643"/>
      <c r="EP28" s="643"/>
      <c r="EQ28" s="643"/>
      <c r="ER28" s="643"/>
      <c r="ES28" s="643"/>
      <c r="ET28" s="643"/>
      <c r="EU28" s="643"/>
      <c r="EV28" s="643"/>
      <c r="EW28" s="643"/>
      <c r="EX28" s="643"/>
      <c r="EY28" s="644"/>
    </row>
    <row r="29">
      <c r="A29" s="669"/>
      <c r="B29" s="679" t="s">
        <v>1023</v>
      </c>
      <c r="C29" s="15"/>
      <c r="D29" s="15"/>
      <c r="E29" s="15"/>
      <c r="F29" s="15"/>
      <c r="G29" s="15"/>
      <c r="H29" s="16"/>
      <c r="I29" s="671"/>
      <c r="J29" s="740" t="s">
        <v>1024</v>
      </c>
      <c r="K29" s="15"/>
      <c r="L29" s="15"/>
      <c r="M29" s="15"/>
      <c r="N29" s="15"/>
      <c r="O29" s="15"/>
      <c r="P29" s="16"/>
      <c r="Q29" s="671"/>
      <c r="R29" s="679" t="s">
        <v>1025</v>
      </c>
      <c r="S29" s="15"/>
      <c r="T29" s="15"/>
      <c r="U29" s="15"/>
      <c r="V29" s="16"/>
      <c r="W29" s="672" t="s">
        <v>1026</v>
      </c>
      <c r="X29" s="41"/>
      <c r="Y29" s="672"/>
      <c r="Z29" s="752"/>
      <c r="AA29" s="674"/>
      <c r="AB29" s="672" t="s">
        <v>1027</v>
      </c>
      <c r="AC29" s="41"/>
      <c r="AD29" s="675"/>
      <c r="AE29" s="671"/>
      <c r="AF29" s="671"/>
      <c r="AG29" s="671"/>
      <c r="AH29" s="671"/>
      <c r="AI29" s="671"/>
      <c r="AJ29" s="671"/>
      <c r="AK29" s="671"/>
      <c r="AL29" s="676"/>
      <c r="AM29" s="671"/>
      <c r="AN29" s="669"/>
      <c r="AO29" s="679" t="s">
        <v>1023</v>
      </c>
      <c r="AP29" s="15"/>
      <c r="AQ29" s="15"/>
      <c r="AR29" s="15"/>
      <c r="AS29" s="15"/>
      <c r="AT29" s="15"/>
      <c r="AU29" s="16"/>
      <c r="AV29" s="671"/>
      <c r="AW29" s="740" t="s">
        <v>1024</v>
      </c>
      <c r="AX29" s="15"/>
      <c r="AY29" s="15"/>
      <c r="AZ29" s="15"/>
      <c r="BA29" s="15"/>
      <c r="BB29" s="15"/>
      <c r="BC29" s="16"/>
      <c r="BD29" s="671"/>
      <c r="BE29" s="679" t="s">
        <v>1025</v>
      </c>
      <c r="BF29" s="15"/>
      <c r="BG29" s="15"/>
      <c r="BH29" s="15"/>
      <c r="BI29" s="16"/>
      <c r="BJ29" s="672" t="s">
        <v>1026</v>
      </c>
      <c r="BK29" s="41"/>
      <c r="BL29" s="672"/>
      <c r="BM29" s="711" t="s">
        <v>124</v>
      </c>
      <c r="BN29" s="674"/>
      <c r="BO29" s="672" t="s">
        <v>1027</v>
      </c>
      <c r="BP29" s="41"/>
      <c r="BQ29" s="675"/>
      <c r="BR29" s="671"/>
      <c r="BS29" s="671"/>
      <c r="BT29" s="671"/>
      <c r="BU29" s="671"/>
      <c r="BV29" s="671"/>
      <c r="BW29" s="671"/>
      <c r="BX29" s="671"/>
      <c r="BY29" s="676"/>
      <c r="BZ29" s="671"/>
      <c r="CA29" s="669"/>
      <c r="CB29" s="679" t="s">
        <v>1023</v>
      </c>
      <c r="CC29" s="15"/>
      <c r="CD29" s="15"/>
      <c r="CE29" s="15"/>
      <c r="CF29" s="15"/>
      <c r="CG29" s="15"/>
      <c r="CH29" s="16"/>
      <c r="CI29" s="671"/>
      <c r="CJ29" s="740" t="s">
        <v>1024</v>
      </c>
      <c r="CK29" s="15"/>
      <c r="CL29" s="15"/>
      <c r="CM29" s="15"/>
      <c r="CN29" s="15"/>
      <c r="CO29" s="15"/>
      <c r="CP29" s="16"/>
      <c r="CQ29" s="671"/>
      <c r="CR29" s="679" t="s">
        <v>1025</v>
      </c>
      <c r="CS29" s="15"/>
      <c r="CT29" s="15"/>
      <c r="CU29" s="15"/>
      <c r="CV29" s="16"/>
      <c r="CW29" s="672" t="s">
        <v>1026</v>
      </c>
      <c r="CX29" s="41"/>
      <c r="CY29" s="672"/>
      <c r="CZ29" s="711" t="s">
        <v>124</v>
      </c>
      <c r="DA29" s="674"/>
      <c r="DB29" s="672" t="s">
        <v>1027</v>
      </c>
      <c r="DC29" s="41"/>
      <c r="DD29" s="675"/>
      <c r="DE29" s="671"/>
      <c r="DF29" s="671"/>
      <c r="DG29" s="671"/>
      <c r="DH29" s="671"/>
      <c r="DI29" s="671"/>
      <c r="DJ29" s="671"/>
      <c r="DK29" s="671"/>
      <c r="DL29" s="676"/>
      <c r="DM29" s="671"/>
      <c r="DN29" s="669"/>
      <c r="DO29" s="679" t="s">
        <v>1023</v>
      </c>
      <c r="DP29" s="15"/>
      <c r="DQ29" s="15"/>
      <c r="DR29" s="15"/>
      <c r="DS29" s="15"/>
      <c r="DT29" s="15"/>
      <c r="DU29" s="16"/>
      <c r="DV29" s="671"/>
      <c r="DW29" s="740" t="s">
        <v>1024</v>
      </c>
      <c r="DX29" s="15"/>
      <c r="DY29" s="15"/>
      <c r="DZ29" s="15"/>
      <c r="EA29" s="15"/>
      <c r="EB29" s="15"/>
      <c r="EC29" s="16"/>
      <c r="ED29" s="671"/>
      <c r="EE29" s="679" t="s">
        <v>1025</v>
      </c>
      <c r="EF29" s="15"/>
      <c r="EG29" s="15"/>
      <c r="EH29" s="15"/>
      <c r="EI29" s="16"/>
      <c r="EJ29" s="672" t="s">
        <v>1026</v>
      </c>
      <c r="EK29" s="41"/>
      <c r="EL29" s="672"/>
      <c r="EM29" s="711" t="s">
        <v>124</v>
      </c>
      <c r="EN29" s="674"/>
      <c r="EO29" s="672" t="s">
        <v>1027</v>
      </c>
      <c r="EP29" s="41"/>
      <c r="EQ29" s="675"/>
      <c r="ER29" s="671"/>
      <c r="ES29" s="671"/>
      <c r="ET29" s="671"/>
      <c r="EU29" s="671"/>
      <c r="EV29" s="671"/>
      <c r="EW29" s="671"/>
      <c r="EX29" s="671"/>
      <c r="EY29" s="676"/>
    </row>
    <row r="30">
      <c r="A30" s="669"/>
      <c r="B30" s="678" t="s">
        <v>1028</v>
      </c>
      <c r="C30" s="678" t="s">
        <v>1029</v>
      </c>
      <c r="D30" s="678" t="s">
        <v>1030</v>
      </c>
      <c r="E30" s="679" t="s">
        <v>1031</v>
      </c>
      <c r="F30" s="15"/>
      <c r="G30" s="15"/>
      <c r="H30" s="16"/>
      <c r="I30" s="671"/>
      <c r="J30" s="680" t="s">
        <v>1032</v>
      </c>
      <c r="K30" s="681" t="s">
        <v>1033</v>
      </c>
      <c r="P30" s="682"/>
      <c r="Q30" s="671"/>
      <c r="R30" s="671"/>
      <c r="S30" s="671"/>
      <c r="T30" s="671"/>
      <c r="U30" s="671"/>
      <c r="V30" s="671"/>
      <c r="W30" s="671"/>
      <c r="X30" s="753"/>
      <c r="Y30" s="753"/>
      <c r="Z30" s="671"/>
      <c r="AA30" s="671"/>
      <c r="AB30" s="671"/>
      <c r="AC30" s="671"/>
      <c r="AD30" s="671"/>
      <c r="AE30" s="671"/>
      <c r="AF30" s="671"/>
      <c r="AG30" s="671"/>
      <c r="AH30" s="671"/>
      <c r="AI30" s="671"/>
      <c r="AJ30" s="671"/>
      <c r="AK30" s="671"/>
      <c r="AL30" s="676"/>
      <c r="AM30" s="671"/>
      <c r="AN30" s="669"/>
      <c r="AO30" s="678" t="s">
        <v>1028</v>
      </c>
      <c r="AP30" s="678" t="s">
        <v>1029</v>
      </c>
      <c r="AQ30" s="678" t="s">
        <v>1030</v>
      </c>
      <c r="AR30" s="679" t="s">
        <v>1031</v>
      </c>
      <c r="AS30" s="15"/>
      <c r="AT30" s="15"/>
      <c r="AU30" s="16"/>
      <c r="AV30" s="671"/>
      <c r="AW30" s="680" t="s">
        <v>1032</v>
      </c>
      <c r="AX30" s="681" t="s">
        <v>1033</v>
      </c>
      <c r="BC30" s="682"/>
      <c r="BD30" s="671"/>
      <c r="BE30" s="671"/>
      <c r="BF30" s="671"/>
      <c r="BG30" s="671"/>
      <c r="BH30" s="671"/>
      <c r="BI30" s="671"/>
      <c r="BJ30" s="671"/>
      <c r="BK30" s="753"/>
      <c r="BL30" s="753"/>
      <c r="BM30" s="671"/>
      <c r="BN30" s="671"/>
      <c r="BO30" s="671"/>
      <c r="BP30" s="671"/>
      <c r="BQ30" s="671"/>
      <c r="BR30" s="671"/>
      <c r="BS30" s="671"/>
      <c r="BT30" s="671"/>
      <c r="BU30" s="671"/>
      <c r="BV30" s="671"/>
      <c r="BW30" s="671"/>
      <c r="BX30" s="671"/>
      <c r="BY30" s="676"/>
      <c r="BZ30" s="671"/>
      <c r="CA30" s="669"/>
      <c r="CB30" s="678" t="s">
        <v>1028</v>
      </c>
      <c r="CC30" s="678" t="s">
        <v>1029</v>
      </c>
      <c r="CD30" s="678" t="s">
        <v>1030</v>
      </c>
      <c r="CE30" s="679" t="s">
        <v>1031</v>
      </c>
      <c r="CF30" s="15"/>
      <c r="CG30" s="15"/>
      <c r="CH30" s="16"/>
      <c r="CI30" s="671"/>
      <c r="CJ30" s="680" t="s">
        <v>1032</v>
      </c>
      <c r="CK30" s="681" t="s">
        <v>1033</v>
      </c>
      <c r="CP30" s="682"/>
      <c r="CQ30" s="671"/>
      <c r="CR30" s="671"/>
      <c r="CS30" s="671"/>
      <c r="CT30" s="671"/>
      <c r="CU30" s="671"/>
      <c r="CV30" s="671"/>
      <c r="CW30" s="671"/>
      <c r="CX30" s="753"/>
      <c r="CY30" s="753"/>
      <c r="CZ30" s="671"/>
      <c r="DA30" s="671"/>
      <c r="DB30" s="671"/>
      <c r="DC30" s="671"/>
      <c r="DD30" s="671"/>
      <c r="DE30" s="671"/>
      <c r="DF30" s="671"/>
      <c r="DG30" s="671"/>
      <c r="DH30" s="671"/>
      <c r="DI30" s="671"/>
      <c r="DJ30" s="671"/>
      <c r="DK30" s="671"/>
      <c r="DL30" s="676"/>
      <c r="DM30" s="671"/>
      <c r="DN30" s="669"/>
      <c r="DO30" s="678" t="s">
        <v>1028</v>
      </c>
      <c r="DP30" s="678" t="s">
        <v>1029</v>
      </c>
      <c r="DQ30" s="678" t="s">
        <v>1030</v>
      </c>
      <c r="DR30" s="679" t="s">
        <v>1031</v>
      </c>
      <c r="DS30" s="15"/>
      <c r="DT30" s="15"/>
      <c r="DU30" s="16"/>
      <c r="DV30" s="671"/>
      <c r="DW30" s="680" t="s">
        <v>1032</v>
      </c>
      <c r="DX30" s="681" t="s">
        <v>1033</v>
      </c>
      <c r="EC30" s="682"/>
      <c r="ED30" s="671"/>
      <c r="EE30" s="671"/>
      <c r="EF30" s="671"/>
      <c r="EG30" s="671"/>
      <c r="EH30" s="671"/>
      <c r="EI30" s="671"/>
      <c r="EJ30" s="671"/>
      <c r="EK30" s="753"/>
      <c r="EL30" s="753"/>
      <c r="EM30" s="671"/>
      <c r="EN30" s="671"/>
      <c r="EO30" s="671"/>
      <c r="EP30" s="671"/>
      <c r="EQ30" s="671"/>
      <c r="ER30" s="671"/>
      <c r="ES30" s="671"/>
      <c r="ET30" s="671"/>
      <c r="EU30" s="671"/>
      <c r="EV30" s="671"/>
      <c r="EW30" s="671"/>
      <c r="EX30" s="671"/>
      <c r="EY30" s="676"/>
    </row>
    <row r="31">
      <c r="A31" s="669"/>
      <c r="B31" s="43"/>
      <c r="C31" s="43"/>
      <c r="D31" s="43"/>
      <c r="E31" s="679" t="s">
        <v>1029</v>
      </c>
      <c r="F31" s="16"/>
      <c r="G31" s="679" t="s">
        <v>1030</v>
      </c>
      <c r="H31" s="16"/>
      <c r="I31" s="671"/>
      <c r="J31" s="680" t="s">
        <v>1034</v>
      </c>
      <c r="K31" s="681" t="s">
        <v>1035</v>
      </c>
      <c r="P31" s="682"/>
      <c r="Q31" s="671"/>
      <c r="R31" s="679" t="s">
        <v>1036</v>
      </c>
      <c r="S31" s="15"/>
      <c r="T31" s="15"/>
      <c r="U31" s="15"/>
      <c r="V31" s="15"/>
      <c r="W31" s="15"/>
      <c r="X31" s="15"/>
      <c r="Y31" s="15"/>
      <c r="Z31" s="15"/>
      <c r="AA31" s="15"/>
      <c r="AB31" s="15"/>
      <c r="AC31" s="15"/>
      <c r="AD31" s="15"/>
      <c r="AE31" s="15"/>
      <c r="AF31" s="15"/>
      <c r="AG31" s="15"/>
      <c r="AH31" s="15"/>
      <c r="AI31" s="15"/>
      <c r="AJ31" s="16"/>
      <c r="AK31" s="671"/>
      <c r="AL31" s="676"/>
      <c r="AM31" s="671"/>
      <c r="AN31" s="669"/>
      <c r="AO31" s="43"/>
      <c r="AP31" s="43"/>
      <c r="AQ31" s="43"/>
      <c r="AR31" s="679" t="s">
        <v>1029</v>
      </c>
      <c r="AS31" s="16"/>
      <c r="AT31" s="679" t="s">
        <v>1030</v>
      </c>
      <c r="AU31" s="16"/>
      <c r="AV31" s="671"/>
      <c r="AW31" s="680" t="s">
        <v>1034</v>
      </c>
      <c r="AX31" s="681" t="s">
        <v>1035</v>
      </c>
      <c r="BC31" s="682"/>
      <c r="BD31" s="671"/>
      <c r="BE31" s="679" t="s">
        <v>1036</v>
      </c>
      <c r="BF31" s="15"/>
      <c r="BG31" s="15"/>
      <c r="BH31" s="15"/>
      <c r="BI31" s="15"/>
      <c r="BJ31" s="15"/>
      <c r="BK31" s="15"/>
      <c r="BL31" s="15"/>
      <c r="BM31" s="15"/>
      <c r="BN31" s="15"/>
      <c r="BO31" s="15"/>
      <c r="BP31" s="15"/>
      <c r="BQ31" s="15"/>
      <c r="BR31" s="15"/>
      <c r="BS31" s="15"/>
      <c r="BT31" s="15"/>
      <c r="BU31" s="15"/>
      <c r="BV31" s="15"/>
      <c r="BW31" s="16"/>
      <c r="BX31" s="671"/>
      <c r="BY31" s="676"/>
      <c r="BZ31" s="671"/>
      <c r="CA31" s="669"/>
      <c r="CB31" s="43"/>
      <c r="CC31" s="43"/>
      <c r="CD31" s="43"/>
      <c r="CE31" s="679" t="s">
        <v>1029</v>
      </c>
      <c r="CF31" s="16"/>
      <c r="CG31" s="679" t="s">
        <v>1030</v>
      </c>
      <c r="CH31" s="16"/>
      <c r="CI31" s="671"/>
      <c r="CJ31" s="680" t="s">
        <v>1034</v>
      </c>
      <c r="CK31" s="681" t="s">
        <v>1035</v>
      </c>
      <c r="CP31" s="682"/>
      <c r="CQ31" s="671"/>
      <c r="CR31" s="679" t="s">
        <v>1036</v>
      </c>
      <c r="CS31" s="15"/>
      <c r="CT31" s="15"/>
      <c r="CU31" s="15"/>
      <c r="CV31" s="15"/>
      <c r="CW31" s="15"/>
      <c r="CX31" s="15"/>
      <c r="CY31" s="15"/>
      <c r="CZ31" s="15"/>
      <c r="DA31" s="15"/>
      <c r="DB31" s="15"/>
      <c r="DC31" s="15"/>
      <c r="DD31" s="15"/>
      <c r="DE31" s="15"/>
      <c r="DF31" s="15"/>
      <c r="DG31" s="15"/>
      <c r="DH31" s="15"/>
      <c r="DI31" s="15"/>
      <c r="DJ31" s="16"/>
      <c r="DK31" s="671"/>
      <c r="DL31" s="676"/>
      <c r="DM31" s="671"/>
      <c r="DN31" s="669"/>
      <c r="DO31" s="43"/>
      <c r="DP31" s="43"/>
      <c r="DQ31" s="43"/>
      <c r="DR31" s="679" t="s">
        <v>1029</v>
      </c>
      <c r="DS31" s="16"/>
      <c r="DT31" s="679" t="s">
        <v>1030</v>
      </c>
      <c r="DU31" s="16"/>
      <c r="DV31" s="671"/>
      <c r="DW31" s="680" t="s">
        <v>1034</v>
      </c>
      <c r="DX31" s="681" t="s">
        <v>1035</v>
      </c>
      <c r="EC31" s="682"/>
      <c r="ED31" s="671"/>
      <c r="EE31" s="679" t="s">
        <v>1036</v>
      </c>
      <c r="EF31" s="15"/>
      <c r="EG31" s="15"/>
      <c r="EH31" s="15"/>
      <c r="EI31" s="15"/>
      <c r="EJ31" s="15"/>
      <c r="EK31" s="15"/>
      <c r="EL31" s="15"/>
      <c r="EM31" s="15"/>
      <c r="EN31" s="15"/>
      <c r="EO31" s="15"/>
      <c r="EP31" s="15"/>
      <c r="EQ31" s="15"/>
      <c r="ER31" s="15"/>
      <c r="ES31" s="15"/>
      <c r="ET31" s="15"/>
      <c r="EU31" s="15"/>
      <c r="EV31" s="15"/>
      <c r="EW31" s="16"/>
      <c r="EX31" s="671"/>
      <c r="EY31" s="676"/>
    </row>
    <row r="32">
      <c r="A32" s="669"/>
      <c r="B32" s="678" t="s">
        <v>631</v>
      </c>
      <c r="C32" s="683"/>
      <c r="D32" s="683"/>
      <c r="E32" s="684"/>
      <c r="F32" s="42"/>
      <c r="G32" s="684"/>
      <c r="H32" s="42"/>
      <c r="I32" s="671"/>
      <c r="J32" s="680" t="s">
        <v>1037</v>
      </c>
      <c r="K32" s="681" t="s">
        <v>1038</v>
      </c>
      <c r="P32" s="682"/>
      <c r="Q32" s="671"/>
      <c r="R32" s="754" t="s">
        <v>1065</v>
      </c>
      <c r="S32" s="41"/>
      <c r="T32" s="41"/>
      <c r="U32" s="41"/>
      <c r="V32" s="41"/>
      <c r="W32" s="41"/>
      <c r="X32" s="41"/>
      <c r="Y32" s="41"/>
      <c r="Z32" s="41"/>
      <c r="AA32" s="41"/>
      <c r="AB32" s="41"/>
      <c r="AC32" s="41"/>
      <c r="AD32" s="41"/>
      <c r="AE32" s="41"/>
      <c r="AF32" s="41"/>
      <c r="AG32" s="41"/>
      <c r="AH32" s="41"/>
      <c r="AI32" s="41"/>
      <c r="AJ32" s="42"/>
      <c r="AK32" s="671"/>
      <c r="AL32" s="676"/>
      <c r="AM32" s="671"/>
      <c r="AN32" s="669"/>
      <c r="AO32" s="678" t="s">
        <v>631</v>
      </c>
      <c r="AP32" s="683"/>
      <c r="AQ32" s="683"/>
      <c r="AR32" s="684"/>
      <c r="AS32" s="42"/>
      <c r="AT32" s="684"/>
      <c r="AU32" s="42"/>
      <c r="AV32" s="671"/>
      <c r="AW32" s="680" t="s">
        <v>1037</v>
      </c>
      <c r="AX32" s="681" t="s">
        <v>1038</v>
      </c>
      <c r="BC32" s="682"/>
      <c r="BD32" s="671"/>
      <c r="BE32" s="685"/>
      <c r="BF32" s="41"/>
      <c r="BG32" s="41"/>
      <c r="BH32" s="41"/>
      <c r="BI32" s="41"/>
      <c r="BJ32" s="41"/>
      <c r="BK32" s="41"/>
      <c r="BL32" s="41"/>
      <c r="BM32" s="41"/>
      <c r="BN32" s="41"/>
      <c r="BO32" s="41"/>
      <c r="BP32" s="41"/>
      <c r="BQ32" s="41"/>
      <c r="BR32" s="41"/>
      <c r="BS32" s="41"/>
      <c r="BT32" s="41"/>
      <c r="BU32" s="41"/>
      <c r="BV32" s="41"/>
      <c r="BW32" s="42"/>
      <c r="BX32" s="671"/>
      <c r="BY32" s="676"/>
      <c r="BZ32" s="671"/>
      <c r="CA32" s="669"/>
      <c r="CB32" s="678" t="s">
        <v>631</v>
      </c>
      <c r="CC32" s="683"/>
      <c r="CD32" s="683"/>
      <c r="CE32" s="684"/>
      <c r="CF32" s="42"/>
      <c r="CG32" s="684"/>
      <c r="CH32" s="42"/>
      <c r="CI32" s="671"/>
      <c r="CJ32" s="680" t="s">
        <v>1037</v>
      </c>
      <c r="CK32" s="681" t="s">
        <v>1038</v>
      </c>
      <c r="CP32" s="682"/>
      <c r="CQ32" s="671"/>
      <c r="CR32" s="685"/>
      <c r="CS32" s="41"/>
      <c r="CT32" s="41"/>
      <c r="CU32" s="41"/>
      <c r="CV32" s="41"/>
      <c r="CW32" s="41"/>
      <c r="CX32" s="41"/>
      <c r="CY32" s="41"/>
      <c r="CZ32" s="41"/>
      <c r="DA32" s="41"/>
      <c r="DB32" s="41"/>
      <c r="DC32" s="41"/>
      <c r="DD32" s="41"/>
      <c r="DE32" s="41"/>
      <c r="DF32" s="41"/>
      <c r="DG32" s="41"/>
      <c r="DH32" s="41"/>
      <c r="DI32" s="41"/>
      <c r="DJ32" s="42"/>
      <c r="DK32" s="671"/>
      <c r="DL32" s="676"/>
      <c r="DM32" s="671"/>
      <c r="DN32" s="669"/>
      <c r="DO32" s="678" t="s">
        <v>631</v>
      </c>
      <c r="DP32" s="683"/>
      <c r="DQ32" s="683"/>
      <c r="DR32" s="684"/>
      <c r="DS32" s="42"/>
      <c r="DT32" s="684"/>
      <c r="DU32" s="42"/>
      <c r="DV32" s="671"/>
      <c r="DW32" s="680" t="s">
        <v>1037</v>
      </c>
      <c r="DX32" s="681" t="s">
        <v>1038</v>
      </c>
      <c r="EC32" s="682"/>
      <c r="ED32" s="671"/>
      <c r="EE32" s="685"/>
      <c r="EF32" s="41"/>
      <c r="EG32" s="41"/>
      <c r="EH32" s="41"/>
      <c r="EI32" s="41"/>
      <c r="EJ32" s="41"/>
      <c r="EK32" s="41"/>
      <c r="EL32" s="41"/>
      <c r="EM32" s="41"/>
      <c r="EN32" s="41"/>
      <c r="EO32" s="41"/>
      <c r="EP32" s="41"/>
      <c r="EQ32" s="41"/>
      <c r="ER32" s="41"/>
      <c r="ES32" s="41"/>
      <c r="ET32" s="41"/>
      <c r="EU32" s="41"/>
      <c r="EV32" s="41"/>
      <c r="EW32" s="42"/>
      <c r="EX32" s="671"/>
      <c r="EY32" s="676"/>
    </row>
    <row r="33">
      <c r="A33" s="669"/>
      <c r="B33" s="47"/>
      <c r="C33" s="47"/>
      <c r="D33" s="47"/>
      <c r="E33" s="686"/>
      <c r="F33" s="682"/>
      <c r="G33" s="686"/>
      <c r="H33" s="682"/>
      <c r="I33" s="671"/>
      <c r="J33" s="680" t="s">
        <v>1039</v>
      </c>
      <c r="K33" s="681" t="s">
        <v>1040</v>
      </c>
      <c r="P33" s="682"/>
      <c r="Q33" s="671"/>
      <c r="R33" s="686"/>
      <c r="AJ33" s="682"/>
      <c r="AK33" s="671"/>
      <c r="AL33" s="676"/>
      <c r="AM33" s="671"/>
      <c r="AN33" s="669"/>
      <c r="AO33" s="47"/>
      <c r="AP33" s="47"/>
      <c r="AQ33" s="47"/>
      <c r="AR33" s="686"/>
      <c r="AS33" s="682"/>
      <c r="AT33" s="686"/>
      <c r="AU33" s="682"/>
      <c r="AV33" s="671"/>
      <c r="AW33" s="680" t="s">
        <v>1039</v>
      </c>
      <c r="AX33" s="681" t="s">
        <v>1040</v>
      </c>
      <c r="BC33" s="682"/>
      <c r="BD33" s="671"/>
      <c r="BE33" s="686"/>
      <c r="BW33" s="682"/>
      <c r="BX33" s="671"/>
      <c r="BY33" s="676"/>
      <c r="BZ33" s="671"/>
      <c r="CA33" s="669"/>
      <c r="CB33" s="47"/>
      <c r="CC33" s="47"/>
      <c r="CD33" s="47"/>
      <c r="CE33" s="686"/>
      <c r="CF33" s="682"/>
      <c r="CG33" s="686"/>
      <c r="CH33" s="682"/>
      <c r="CI33" s="671"/>
      <c r="CJ33" s="680" t="s">
        <v>1039</v>
      </c>
      <c r="CK33" s="681" t="s">
        <v>1040</v>
      </c>
      <c r="CP33" s="682"/>
      <c r="CQ33" s="671"/>
      <c r="CR33" s="686"/>
      <c r="DJ33" s="682"/>
      <c r="DK33" s="671"/>
      <c r="DL33" s="676"/>
      <c r="DM33" s="671"/>
      <c r="DN33" s="669"/>
      <c r="DO33" s="47"/>
      <c r="DP33" s="47"/>
      <c r="DQ33" s="47"/>
      <c r="DR33" s="686"/>
      <c r="DS33" s="682"/>
      <c r="DT33" s="686"/>
      <c r="DU33" s="682"/>
      <c r="DV33" s="671"/>
      <c r="DW33" s="680" t="s">
        <v>1039</v>
      </c>
      <c r="DX33" s="681" t="s">
        <v>1040</v>
      </c>
      <c r="EC33" s="682"/>
      <c r="ED33" s="671"/>
      <c r="EE33" s="686"/>
      <c r="EW33" s="682"/>
      <c r="EX33" s="671"/>
      <c r="EY33" s="676"/>
    </row>
    <row r="34">
      <c r="A34" s="669"/>
      <c r="B34" s="43"/>
      <c r="C34" s="43"/>
      <c r="D34" s="43"/>
      <c r="E34" s="686"/>
      <c r="F34" s="682"/>
      <c r="G34" s="686"/>
      <c r="H34" s="682"/>
      <c r="I34" s="671"/>
      <c r="J34" s="680" t="s">
        <v>1041</v>
      </c>
      <c r="K34" s="681" t="s">
        <v>1042</v>
      </c>
      <c r="P34" s="682"/>
      <c r="Q34" s="671"/>
      <c r="R34" s="686"/>
      <c r="AJ34" s="682"/>
      <c r="AK34" s="671"/>
      <c r="AL34" s="676"/>
      <c r="AM34" s="671"/>
      <c r="AN34" s="669"/>
      <c r="AO34" s="43"/>
      <c r="AP34" s="43"/>
      <c r="AQ34" s="43"/>
      <c r="AR34" s="686"/>
      <c r="AS34" s="682"/>
      <c r="AT34" s="686"/>
      <c r="AU34" s="682"/>
      <c r="AV34" s="671"/>
      <c r="AW34" s="680" t="s">
        <v>1041</v>
      </c>
      <c r="AX34" s="681" t="s">
        <v>1042</v>
      </c>
      <c r="BC34" s="682"/>
      <c r="BD34" s="671"/>
      <c r="BE34" s="686"/>
      <c r="BW34" s="682"/>
      <c r="BX34" s="671"/>
      <c r="BY34" s="676"/>
      <c r="BZ34" s="671"/>
      <c r="CA34" s="669"/>
      <c r="CB34" s="43"/>
      <c r="CC34" s="43"/>
      <c r="CD34" s="43"/>
      <c r="CE34" s="686"/>
      <c r="CF34" s="682"/>
      <c r="CG34" s="686"/>
      <c r="CH34" s="682"/>
      <c r="CI34" s="671"/>
      <c r="CJ34" s="680" t="s">
        <v>1041</v>
      </c>
      <c r="CK34" s="681" t="s">
        <v>1042</v>
      </c>
      <c r="CP34" s="682"/>
      <c r="CQ34" s="671"/>
      <c r="CR34" s="686"/>
      <c r="DJ34" s="682"/>
      <c r="DK34" s="671"/>
      <c r="DL34" s="676"/>
      <c r="DM34" s="671"/>
      <c r="DN34" s="669"/>
      <c r="DO34" s="43"/>
      <c r="DP34" s="43"/>
      <c r="DQ34" s="43"/>
      <c r="DR34" s="686"/>
      <c r="DS34" s="682"/>
      <c r="DT34" s="686"/>
      <c r="DU34" s="682"/>
      <c r="DV34" s="671"/>
      <c r="DW34" s="680" t="s">
        <v>1041</v>
      </c>
      <c r="DX34" s="681" t="s">
        <v>1042</v>
      </c>
      <c r="EC34" s="682"/>
      <c r="ED34" s="671"/>
      <c r="EE34" s="686"/>
      <c r="EW34" s="682"/>
      <c r="EX34" s="671"/>
      <c r="EY34" s="676"/>
    </row>
    <row r="35">
      <c r="A35" s="669"/>
      <c r="B35" s="678" t="s">
        <v>633</v>
      </c>
      <c r="C35" s="683"/>
      <c r="D35" s="683"/>
      <c r="E35" s="686"/>
      <c r="F35" s="682"/>
      <c r="G35" s="686"/>
      <c r="H35" s="682"/>
      <c r="I35" s="671"/>
      <c r="J35" s="680" t="s">
        <v>1043</v>
      </c>
      <c r="K35" s="681" t="s">
        <v>1044</v>
      </c>
      <c r="P35" s="682"/>
      <c r="Q35" s="671"/>
      <c r="R35" s="686"/>
      <c r="AJ35" s="682"/>
      <c r="AK35" s="671"/>
      <c r="AL35" s="676"/>
      <c r="AM35" s="671"/>
      <c r="AN35" s="669"/>
      <c r="AO35" s="678" t="s">
        <v>633</v>
      </c>
      <c r="AP35" s="683"/>
      <c r="AQ35" s="683"/>
      <c r="AR35" s="686"/>
      <c r="AS35" s="682"/>
      <c r="AT35" s="686"/>
      <c r="AU35" s="682"/>
      <c r="AV35" s="671"/>
      <c r="AW35" s="680" t="s">
        <v>1043</v>
      </c>
      <c r="AX35" s="681" t="s">
        <v>1044</v>
      </c>
      <c r="BC35" s="682"/>
      <c r="BD35" s="671"/>
      <c r="BE35" s="686"/>
      <c r="BW35" s="682"/>
      <c r="BX35" s="671"/>
      <c r="BY35" s="676"/>
      <c r="BZ35" s="671"/>
      <c r="CA35" s="669"/>
      <c r="CB35" s="678" t="s">
        <v>633</v>
      </c>
      <c r="CC35" s="683"/>
      <c r="CD35" s="683"/>
      <c r="CE35" s="686"/>
      <c r="CF35" s="682"/>
      <c r="CG35" s="686"/>
      <c r="CH35" s="682"/>
      <c r="CI35" s="671"/>
      <c r="CJ35" s="680" t="s">
        <v>1043</v>
      </c>
      <c r="CK35" s="681" t="s">
        <v>1044</v>
      </c>
      <c r="CP35" s="682"/>
      <c r="CQ35" s="671"/>
      <c r="CR35" s="686"/>
      <c r="DJ35" s="682"/>
      <c r="DK35" s="671"/>
      <c r="DL35" s="676"/>
      <c r="DM35" s="671"/>
      <c r="DN35" s="669"/>
      <c r="DO35" s="678" t="s">
        <v>633</v>
      </c>
      <c r="DP35" s="683"/>
      <c r="DQ35" s="683"/>
      <c r="DR35" s="686"/>
      <c r="DS35" s="682"/>
      <c r="DT35" s="686"/>
      <c r="DU35" s="682"/>
      <c r="DV35" s="671"/>
      <c r="DW35" s="680" t="s">
        <v>1043</v>
      </c>
      <c r="DX35" s="681" t="s">
        <v>1044</v>
      </c>
      <c r="EC35" s="682"/>
      <c r="ED35" s="671"/>
      <c r="EE35" s="686"/>
      <c r="EW35" s="682"/>
      <c r="EX35" s="671"/>
      <c r="EY35" s="676"/>
    </row>
    <row r="36">
      <c r="A36" s="687"/>
      <c r="B36" s="47"/>
      <c r="C36" s="47"/>
      <c r="D36" s="47"/>
      <c r="E36" s="686"/>
      <c r="F36" s="682"/>
      <c r="G36" s="686"/>
      <c r="H36" s="682"/>
      <c r="I36" s="688"/>
      <c r="J36" s="680" t="s">
        <v>1045</v>
      </c>
      <c r="K36" s="681" t="s">
        <v>1046</v>
      </c>
      <c r="P36" s="682"/>
      <c r="Q36" s="688"/>
      <c r="R36" s="686"/>
      <c r="AJ36" s="682"/>
      <c r="AK36" s="688"/>
      <c r="AL36" s="689"/>
      <c r="AM36" s="688"/>
      <c r="AN36" s="687"/>
      <c r="AO36" s="47"/>
      <c r="AP36" s="47"/>
      <c r="AQ36" s="47"/>
      <c r="AR36" s="686"/>
      <c r="AS36" s="682"/>
      <c r="AT36" s="686"/>
      <c r="AU36" s="682"/>
      <c r="AV36" s="688"/>
      <c r="AW36" s="680" t="s">
        <v>1045</v>
      </c>
      <c r="AX36" s="681" t="s">
        <v>1046</v>
      </c>
      <c r="BC36" s="682"/>
      <c r="BD36" s="688"/>
      <c r="BE36" s="686"/>
      <c r="BW36" s="682"/>
      <c r="BX36" s="688"/>
      <c r="BY36" s="689"/>
      <c r="BZ36" s="688"/>
      <c r="CA36" s="687"/>
      <c r="CB36" s="47"/>
      <c r="CC36" s="47"/>
      <c r="CD36" s="47"/>
      <c r="CE36" s="686"/>
      <c r="CF36" s="682"/>
      <c r="CG36" s="686"/>
      <c r="CH36" s="682"/>
      <c r="CI36" s="688"/>
      <c r="CJ36" s="680" t="s">
        <v>1045</v>
      </c>
      <c r="CK36" s="681" t="s">
        <v>1046</v>
      </c>
      <c r="CP36" s="682"/>
      <c r="CQ36" s="688"/>
      <c r="CR36" s="686"/>
      <c r="DJ36" s="682"/>
      <c r="DK36" s="688"/>
      <c r="DL36" s="689"/>
      <c r="DM36" s="688"/>
      <c r="DN36" s="687"/>
      <c r="DO36" s="47"/>
      <c r="DP36" s="47"/>
      <c r="DQ36" s="47"/>
      <c r="DR36" s="686"/>
      <c r="DS36" s="682"/>
      <c r="DT36" s="686"/>
      <c r="DU36" s="682"/>
      <c r="DV36" s="688"/>
      <c r="DW36" s="680" t="s">
        <v>1045</v>
      </c>
      <c r="DX36" s="681" t="s">
        <v>1046</v>
      </c>
      <c r="EC36" s="682"/>
      <c r="ED36" s="688"/>
      <c r="EE36" s="686"/>
      <c r="EW36" s="682"/>
      <c r="EX36" s="688"/>
      <c r="EY36" s="689"/>
    </row>
    <row r="37">
      <c r="A37" s="687"/>
      <c r="B37" s="43"/>
      <c r="C37" s="43"/>
      <c r="D37" s="43"/>
      <c r="E37" s="686"/>
      <c r="F37" s="682"/>
      <c r="G37" s="686"/>
      <c r="H37" s="682"/>
      <c r="I37" s="688"/>
      <c r="J37" s="680" t="s">
        <v>1047</v>
      </c>
      <c r="K37" s="681" t="s">
        <v>1048</v>
      </c>
      <c r="P37" s="682"/>
      <c r="Q37" s="688"/>
      <c r="R37" s="686"/>
      <c r="AJ37" s="682"/>
      <c r="AK37" s="688"/>
      <c r="AL37" s="689"/>
      <c r="AM37" s="688"/>
      <c r="AN37" s="687"/>
      <c r="AO37" s="43"/>
      <c r="AP37" s="43"/>
      <c r="AQ37" s="43"/>
      <c r="AR37" s="686"/>
      <c r="AS37" s="682"/>
      <c r="AT37" s="686"/>
      <c r="AU37" s="682"/>
      <c r="AV37" s="688"/>
      <c r="AW37" s="680" t="s">
        <v>1047</v>
      </c>
      <c r="AX37" s="681" t="s">
        <v>1048</v>
      </c>
      <c r="BC37" s="682"/>
      <c r="BD37" s="688"/>
      <c r="BE37" s="686"/>
      <c r="BW37" s="682"/>
      <c r="BX37" s="688"/>
      <c r="BY37" s="689"/>
      <c r="BZ37" s="688"/>
      <c r="CA37" s="687"/>
      <c r="CB37" s="43"/>
      <c r="CC37" s="43"/>
      <c r="CD37" s="43"/>
      <c r="CE37" s="686"/>
      <c r="CF37" s="682"/>
      <c r="CG37" s="686"/>
      <c r="CH37" s="682"/>
      <c r="CI37" s="688"/>
      <c r="CJ37" s="680" t="s">
        <v>1047</v>
      </c>
      <c r="CK37" s="681" t="s">
        <v>1048</v>
      </c>
      <c r="CP37" s="682"/>
      <c r="CQ37" s="688"/>
      <c r="CR37" s="686"/>
      <c r="DJ37" s="682"/>
      <c r="DK37" s="688"/>
      <c r="DL37" s="689"/>
      <c r="DM37" s="688"/>
      <c r="DN37" s="687"/>
      <c r="DO37" s="43"/>
      <c r="DP37" s="43"/>
      <c r="DQ37" s="43"/>
      <c r="DR37" s="686"/>
      <c r="DS37" s="682"/>
      <c r="DT37" s="686"/>
      <c r="DU37" s="682"/>
      <c r="DV37" s="688"/>
      <c r="DW37" s="680" t="s">
        <v>1047</v>
      </c>
      <c r="DX37" s="681" t="s">
        <v>1048</v>
      </c>
      <c r="EC37" s="682"/>
      <c r="ED37" s="688"/>
      <c r="EE37" s="686"/>
      <c r="EW37" s="682"/>
      <c r="EX37" s="688"/>
      <c r="EY37" s="689"/>
    </row>
    <row r="38">
      <c r="A38" s="687"/>
      <c r="B38" s="678" t="s">
        <v>635</v>
      </c>
      <c r="C38" s="683"/>
      <c r="D38" s="683"/>
      <c r="E38" s="686"/>
      <c r="F38" s="682"/>
      <c r="G38" s="686"/>
      <c r="H38" s="682"/>
      <c r="I38" s="688"/>
      <c r="J38" s="680" t="s">
        <v>1049</v>
      </c>
      <c r="K38" s="681" t="s">
        <v>1050</v>
      </c>
      <c r="P38" s="682"/>
      <c r="Q38" s="688"/>
      <c r="R38" s="686"/>
      <c r="AJ38" s="682"/>
      <c r="AK38" s="688"/>
      <c r="AL38" s="689"/>
      <c r="AM38" s="688"/>
      <c r="AN38" s="687"/>
      <c r="AO38" s="678" t="s">
        <v>635</v>
      </c>
      <c r="AP38" s="683"/>
      <c r="AQ38" s="683"/>
      <c r="AR38" s="686"/>
      <c r="AS38" s="682"/>
      <c r="AT38" s="686"/>
      <c r="AU38" s="682"/>
      <c r="AV38" s="688"/>
      <c r="AW38" s="680" t="s">
        <v>1049</v>
      </c>
      <c r="AX38" s="681" t="s">
        <v>1050</v>
      </c>
      <c r="BC38" s="682"/>
      <c r="BD38" s="688"/>
      <c r="BE38" s="686"/>
      <c r="BW38" s="682"/>
      <c r="BX38" s="688"/>
      <c r="BY38" s="689"/>
      <c r="BZ38" s="688"/>
      <c r="CA38" s="687"/>
      <c r="CB38" s="678" t="s">
        <v>635</v>
      </c>
      <c r="CC38" s="683"/>
      <c r="CD38" s="683"/>
      <c r="CE38" s="686"/>
      <c r="CF38" s="682"/>
      <c r="CG38" s="686"/>
      <c r="CH38" s="682"/>
      <c r="CI38" s="688"/>
      <c r="CJ38" s="680" t="s">
        <v>1049</v>
      </c>
      <c r="CK38" s="681" t="s">
        <v>1050</v>
      </c>
      <c r="CP38" s="682"/>
      <c r="CQ38" s="688"/>
      <c r="CR38" s="686"/>
      <c r="DJ38" s="682"/>
      <c r="DK38" s="688"/>
      <c r="DL38" s="689"/>
      <c r="DM38" s="688"/>
      <c r="DN38" s="687"/>
      <c r="DO38" s="678" t="s">
        <v>635</v>
      </c>
      <c r="DP38" s="683"/>
      <c r="DQ38" s="683"/>
      <c r="DR38" s="686"/>
      <c r="DS38" s="682"/>
      <c r="DT38" s="686"/>
      <c r="DU38" s="682"/>
      <c r="DV38" s="688"/>
      <c r="DW38" s="680" t="s">
        <v>1049</v>
      </c>
      <c r="DX38" s="681" t="s">
        <v>1050</v>
      </c>
      <c r="EC38" s="682"/>
      <c r="ED38" s="688"/>
      <c r="EE38" s="686"/>
      <c r="EW38" s="682"/>
      <c r="EX38" s="688"/>
      <c r="EY38" s="689"/>
    </row>
    <row r="39">
      <c r="A39" s="687"/>
      <c r="B39" s="47"/>
      <c r="C39" s="47"/>
      <c r="D39" s="47"/>
      <c r="E39" s="686"/>
      <c r="F39" s="682"/>
      <c r="G39" s="686"/>
      <c r="H39" s="682"/>
      <c r="I39" s="688"/>
      <c r="J39" s="680" t="s">
        <v>1051</v>
      </c>
      <c r="K39" s="681" t="s">
        <v>1052</v>
      </c>
      <c r="P39" s="682"/>
      <c r="Q39" s="688"/>
      <c r="R39" s="686"/>
      <c r="AJ39" s="682"/>
      <c r="AK39" s="688"/>
      <c r="AL39" s="689"/>
      <c r="AM39" s="688"/>
      <c r="AN39" s="687"/>
      <c r="AO39" s="47"/>
      <c r="AP39" s="47"/>
      <c r="AQ39" s="47"/>
      <c r="AR39" s="686"/>
      <c r="AS39" s="682"/>
      <c r="AT39" s="686"/>
      <c r="AU39" s="682"/>
      <c r="AV39" s="688"/>
      <c r="AW39" s="680" t="s">
        <v>1051</v>
      </c>
      <c r="AX39" s="681" t="s">
        <v>1052</v>
      </c>
      <c r="BC39" s="682"/>
      <c r="BD39" s="688"/>
      <c r="BE39" s="686"/>
      <c r="BW39" s="682"/>
      <c r="BX39" s="688"/>
      <c r="BY39" s="689"/>
      <c r="BZ39" s="688"/>
      <c r="CA39" s="687"/>
      <c r="CB39" s="47"/>
      <c r="CC39" s="47"/>
      <c r="CD39" s="47"/>
      <c r="CE39" s="686"/>
      <c r="CF39" s="682"/>
      <c r="CG39" s="686"/>
      <c r="CH39" s="682"/>
      <c r="CI39" s="688"/>
      <c r="CJ39" s="680" t="s">
        <v>1051</v>
      </c>
      <c r="CK39" s="681" t="s">
        <v>1052</v>
      </c>
      <c r="CP39" s="682"/>
      <c r="CQ39" s="688"/>
      <c r="CR39" s="686"/>
      <c r="DJ39" s="682"/>
      <c r="DK39" s="688"/>
      <c r="DL39" s="689"/>
      <c r="DM39" s="688"/>
      <c r="DN39" s="687"/>
      <c r="DO39" s="47"/>
      <c r="DP39" s="47"/>
      <c r="DQ39" s="47"/>
      <c r="DR39" s="686"/>
      <c r="DS39" s="682"/>
      <c r="DT39" s="686"/>
      <c r="DU39" s="682"/>
      <c r="DV39" s="688"/>
      <c r="DW39" s="680" t="s">
        <v>1051</v>
      </c>
      <c r="DX39" s="681" t="s">
        <v>1052</v>
      </c>
      <c r="EC39" s="682"/>
      <c r="ED39" s="688"/>
      <c r="EE39" s="686"/>
      <c r="EW39" s="682"/>
      <c r="EX39" s="688"/>
      <c r="EY39" s="689"/>
    </row>
    <row r="40">
      <c r="A40" s="687"/>
      <c r="B40" s="43"/>
      <c r="C40" s="43"/>
      <c r="D40" s="43"/>
      <c r="E40" s="686"/>
      <c r="F40" s="682"/>
      <c r="G40" s="686"/>
      <c r="H40" s="682"/>
      <c r="I40" s="688"/>
      <c r="J40" s="680" t="s">
        <v>1053</v>
      </c>
      <c r="K40" s="681" t="s">
        <v>1054</v>
      </c>
      <c r="P40" s="682"/>
      <c r="Q40" s="688"/>
      <c r="R40" s="686"/>
      <c r="AJ40" s="682"/>
      <c r="AK40" s="688"/>
      <c r="AL40" s="689"/>
      <c r="AM40" s="688"/>
      <c r="AN40" s="687"/>
      <c r="AO40" s="43"/>
      <c r="AP40" s="43"/>
      <c r="AQ40" s="43"/>
      <c r="AR40" s="686"/>
      <c r="AS40" s="682"/>
      <c r="AT40" s="686"/>
      <c r="AU40" s="682"/>
      <c r="AV40" s="688"/>
      <c r="AW40" s="680" t="s">
        <v>1053</v>
      </c>
      <c r="AX40" s="681" t="s">
        <v>1054</v>
      </c>
      <c r="BC40" s="682"/>
      <c r="BD40" s="688"/>
      <c r="BE40" s="686"/>
      <c r="BW40" s="682"/>
      <c r="BX40" s="688"/>
      <c r="BY40" s="689"/>
      <c r="BZ40" s="688"/>
      <c r="CA40" s="687"/>
      <c r="CB40" s="43"/>
      <c r="CC40" s="43"/>
      <c r="CD40" s="43"/>
      <c r="CE40" s="686"/>
      <c r="CF40" s="682"/>
      <c r="CG40" s="686"/>
      <c r="CH40" s="682"/>
      <c r="CI40" s="688"/>
      <c r="CJ40" s="680" t="s">
        <v>1053</v>
      </c>
      <c r="CK40" s="681" t="s">
        <v>1054</v>
      </c>
      <c r="CP40" s="682"/>
      <c r="CQ40" s="688"/>
      <c r="CR40" s="686"/>
      <c r="DJ40" s="682"/>
      <c r="DK40" s="688"/>
      <c r="DL40" s="689"/>
      <c r="DM40" s="688"/>
      <c r="DN40" s="687"/>
      <c r="DO40" s="43"/>
      <c r="DP40" s="43"/>
      <c r="DQ40" s="43"/>
      <c r="DR40" s="686"/>
      <c r="DS40" s="682"/>
      <c r="DT40" s="686"/>
      <c r="DU40" s="682"/>
      <c r="DV40" s="688"/>
      <c r="DW40" s="680" t="s">
        <v>1053</v>
      </c>
      <c r="DX40" s="681" t="s">
        <v>1054</v>
      </c>
      <c r="EC40" s="682"/>
      <c r="ED40" s="688"/>
      <c r="EE40" s="686"/>
      <c r="EW40" s="682"/>
      <c r="EX40" s="688"/>
      <c r="EY40" s="689"/>
    </row>
    <row r="41">
      <c r="A41" s="687"/>
      <c r="B41" s="678" t="s">
        <v>637</v>
      </c>
      <c r="C41" s="683"/>
      <c r="D41" s="683"/>
      <c r="E41" s="686"/>
      <c r="F41" s="682"/>
      <c r="G41" s="686"/>
      <c r="H41" s="682"/>
      <c r="I41" s="688"/>
      <c r="J41" s="680" t="s">
        <v>1055</v>
      </c>
      <c r="K41" s="681" t="s">
        <v>1056</v>
      </c>
      <c r="P41" s="682"/>
      <c r="Q41" s="688"/>
      <c r="R41" s="686"/>
      <c r="AJ41" s="682"/>
      <c r="AK41" s="688"/>
      <c r="AL41" s="689"/>
      <c r="AM41" s="688"/>
      <c r="AN41" s="687"/>
      <c r="AO41" s="678" t="s">
        <v>637</v>
      </c>
      <c r="AP41" s="683"/>
      <c r="AQ41" s="683"/>
      <c r="AR41" s="686"/>
      <c r="AS41" s="682"/>
      <c r="AT41" s="686"/>
      <c r="AU41" s="682"/>
      <c r="AV41" s="688"/>
      <c r="AW41" s="680" t="s">
        <v>1055</v>
      </c>
      <c r="AX41" s="681" t="s">
        <v>1056</v>
      </c>
      <c r="BC41" s="682"/>
      <c r="BD41" s="688"/>
      <c r="BE41" s="686"/>
      <c r="BW41" s="682"/>
      <c r="BX41" s="688"/>
      <c r="BY41" s="689"/>
      <c r="BZ41" s="688"/>
      <c r="CA41" s="687"/>
      <c r="CB41" s="678" t="s">
        <v>637</v>
      </c>
      <c r="CC41" s="683"/>
      <c r="CD41" s="683"/>
      <c r="CE41" s="686"/>
      <c r="CF41" s="682"/>
      <c r="CG41" s="686"/>
      <c r="CH41" s="682"/>
      <c r="CI41" s="688"/>
      <c r="CJ41" s="680" t="s">
        <v>1055</v>
      </c>
      <c r="CK41" s="681" t="s">
        <v>1056</v>
      </c>
      <c r="CP41" s="682"/>
      <c r="CQ41" s="688"/>
      <c r="CR41" s="686"/>
      <c r="DJ41" s="682"/>
      <c r="DK41" s="688"/>
      <c r="DL41" s="689"/>
      <c r="DM41" s="688"/>
      <c r="DN41" s="687"/>
      <c r="DO41" s="678" t="s">
        <v>637</v>
      </c>
      <c r="DP41" s="683"/>
      <c r="DQ41" s="683"/>
      <c r="DR41" s="686"/>
      <c r="DS41" s="682"/>
      <c r="DT41" s="686"/>
      <c r="DU41" s="682"/>
      <c r="DV41" s="688"/>
      <c r="DW41" s="680" t="s">
        <v>1055</v>
      </c>
      <c r="DX41" s="681" t="s">
        <v>1056</v>
      </c>
      <c r="EC41" s="682"/>
      <c r="ED41" s="688"/>
      <c r="EE41" s="686"/>
      <c r="EW41" s="682"/>
      <c r="EX41" s="688"/>
      <c r="EY41" s="689"/>
    </row>
    <row r="42">
      <c r="A42" s="687"/>
      <c r="B42" s="47"/>
      <c r="C42" s="47"/>
      <c r="D42" s="47"/>
      <c r="E42" s="686"/>
      <c r="F42" s="682"/>
      <c r="G42" s="686"/>
      <c r="H42" s="682"/>
      <c r="I42" s="688"/>
      <c r="J42" s="690" t="s">
        <v>1057</v>
      </c>
      <c r="K42" s="691" t="s">
        <v>1058</v>
      </c>
      <c r="L42" s="11"/>
      <c r="M42" s="11"/>
      <c r="N42" s="11"/>
      <c r="O42" s="11"/>
      <c r="P42" s="12"/>
      <c r="Q42" s="688"/>
      <c r="R42" s="48"/>
      <c r="S42" s="11"/>
      <c r="T42" s="11"/>
      <c r="U42" s="11"/>
      <c r="V42" s="11"/>
      <c r="W42" s="11"/>
      <c r="X42" s="11"/>
      <c r="Y42" s="11"/>
      <c r="Z42" s="11"/>
      <c r="AA42" s="11"/>
      <c r="AB42" s="11"/>
      <c r="AC42" s="11"/>
      <c r="AD42" s="11"/>
      <c r="AE42" s="11"/>
      <c r="AF42" s="11"/>
      <c r="AG42" s="11"/>
      <c r="AH42" s="11"/>
      <c r="AI42" s="11"/>
      <c r="AJ42" s="12"/>
      <c r="AK42" s="688"/>
      <c r="AL42" s="689"/>
      <c r="AM42" s="688"/>
      <c r="AN42" s="687"/>
      <c r="AO42" s="47"/>
      <c r="AP42" s="47"/>
      <c r="AQ42" s="47"/>
      <c r="AR42" s="686"/>
      <c r="AS42" s="682"/>
      <c r="AT42" s="686"/>
      <c r="AU42" s="682"/>
      <c r="AV42" s="688"/>
      <c r="AW42" s="690" t="s">
        <v>1057</v>
      </c>
      <c r="AX42" s="691" t="s">
        <v>1058</v>
      </c>
      <c r="AY42" s="11"/>
      <c r="AZ42" s="11"/>
      <c r="BA42" s="11"/>
      <c r="BB42" s="11"/>
      <c r="BC42" s="12"/>
      <c r="BD42" s="688"/>
      <c r="BE42" s="48"/>
      <c r="BF42" s="11"/>
      <c r="BG42" s="11"/>
      <c r="BH42" s="11"/>
      <c r="BI42" s="11"/>
      <c r="BJ42" s="11"/>
      <c r="BK42" s="11"/>
      <c r="BL42" s="11"/>
      <c r="BM42" s="11"/>
      <c r="BN42" s="11"/>
      <c r="BO42" s="11"/>
      <c r="BP42" s="11"/>
      <c r="BQ42" s="11"/>
      <c r="BR42" s="11"/>
      <c r="BS42" s="11"/>
      <c r="BT42" s="11"/>
      <c r="BU42" s="11"/>
      <c r="BV42" s="11"/>
      <c r="BW42" s="12"/>
      <c r="BX42" s="688"/>
      <c r="BY42" s="689"/>
      <c r="BZ42" s="688"/>
      <c r="CA42" s="687"/>
      <c r="CB42" s="47"/>
      <c r="CC42" s="47"/>
      <c r="CD42" s="47"/>
      <c r="CE42" s="686"/>
      <c r="CF42" s="682"/>
      <c r="CG42" s="686"/>
      <c r="CH42" s="682"/>
      <c r="CI42" s="688"/>
      <c r="CJ42" s="690" t="s">
        <v>1057</v>
      </c>
      <c r="CK42" s="691" t="s">
        <v>1058</v>
      </c>
      <c r="CL42" s="11"/>
      <c r="CM42" s="11"/>
      <c r="CN42" s="11"/>
      <c r="CO42" s="11"/>
      <c r="CP42" s="12"/>
      <c r="CQ42" s="688"/>
      <c r="CR42" s="48"/>
      <c r="CS42" s="11"/>
      <c r="CT42" s="11"/>
      <c r="CU42" s="11"/>
      <c r="CV42" s="11"/>
      <c r="CW42" s="11"/>
      <c r="CX42" s="11"/>
      <c r="CY42" s="11"/>
      <c r="CZ42" s="11"/>
      <c r="DA42" s="11"/>
      <c r="DB42" s="11"/>
      <c r="DC42" s="11"/>
      <c r="DD42" s="11"/>
      <c r="DE42" s="11"/>
      <c r="DF42" s="11"/>
      <c r="DG42" s="11"/>
      <c r="DH42" s="11"/>
      <c r="DI42" s="11"/>
      <c r="DJ42" s="12"/>
      <c r="DK42" s="688"/>
      <c r="DL42" s="689"/>
      <c r="DM42" s="688"/>
      <c r="DN42" s="687"/>
      <c r="DO42" s="47"/>
      <c r="DP42" s="47"/>
      <c r="DQ42" s="47"/>
      <c r="DR42" s="686"/>
      <c r="DS42" s="682"/>
      <c r="DT42" s="686"/>
      <c r="DU42" s="682"/>
      <c r="DV42" s="688"/>
      <c r="DW42" s="690" t="s">
        <v>1057</v>
      </c>
      <c r="DX42" s="691" t="s">
        <v>1058</v>
      </c>
      <c r="DY42" s="11"/>
      <c r="DZ42" s="11"/>
      <c r="EA42" s="11"/>
      <c r="EB42" s="11"/>
      <c r="EC42" s="12"/>
      <c r="ED42" s="688"/>
      <c r="EE42" s="48"/>
      <c r="EF42" s="11"/>
      <c r="EG42" s="11"/>
      <c r="EH42" s="11"/>
      <c r="EI42" s="11"/>
      <c r="EJ42" s="11"/>
      <c r="EK42" s="11"/>
      <c r="EL42" s="11"/>
      <c r="EM42" s="11"/>
      <c r="EN42" s="11"/>
      <c r="EO42" s="11"/>
      <c r="EP42" s="11"/>
      <c r="EQ42" s="11"/>
      <c r="ER42" s="11"/>
      <c r="ES42" s="11"/>
      <c r="ET42" s="11"/>
      <c r="EU42" s="11"/>
      <c r="EV42" s="11"/>
      <c r="EW42" s="12"/>
      <c r="EX42" s="688"/>
      <c r="EY42" s="689"/>
    </row>
    <row r="43">
      <c r="A43" s="687"/>
      <c r="B43" s="43"/>
      <c r="C43" s="43"/>
      <c r="D43" s="43"/>
      <c r="E43" s="48"/>
      <c r="F43" s="12"/>
      <c r="G43" s="48"/>
      <c r="H43" s="12"/>
      <c r="I43" s="688"/>
      <c r="J43" s="688"/>
      <c r="K43" s="688"/>
      <c r="L43" s="688"/>
      <c r="M43" s="688"/>
      <c r="N43" s="688"/>
      <c r="O43" s="688"/>
      <c r="P43" s="688"/>
      <c r="Q43" s="688"/>
      <c r="R43" s="688"/>
      <c r="S43" s="688"/>
      <c r="T43" s="688"/>
      <c r="U43" s="688"/>
      <c r="V43" s="688"/>
      <c r="W43" s="688"/>
      <c r="X43" s="755"/>
      <c r="Y43" s="755"/>
      <c r="Z43" s="688"/>
      <c r="AA43" s="688"/>
      <c r="AB43" s="688"/>
      <c r="AC43" s="688"/>
      <c r="AD43" s="688"/>
      <c r="AE43" s="688"/>
      <c r="AF43" s="688"/>
      <c r="AG43" s="688"/>
      <c r="AH43" s="688"/>
      <c r="AI43" s="688"/>
      <c r="AJ43" s="688"/>
      <c r="AK43" s="688"/>
      <c r="AL43" s="689"/>
      <c r="AM43" s="688"/>
      <c r="AN43" s="687"/>
      <c r="AO43" s="43"/>
      <c r="AP43" s="43"/>
      <c r="AQ43" s="43"/>
      <c r="AR43" s="48"/>
      <c r="AS43" s="12"/>
      <c r="AT43" s="48"/>
      <c r="AU43" s="12"/>
      <c r="AV43" s="688"/>
      <c r="AW43" s="688"/>
      <c r="AX43" s="688"/>
      <c r="AY43" s="688"/>
      <c r="AZ43" s="688"/>
      <c r="BA43" s="688"/>
      <c r="BB43" s="688"/>
      <c r="BC43" s="688"/>
      <c r="BD43" s="688"/>
      <c r="BE43" s="688"/>
      <c r="BF43" s="688"/>
      <c r="BG43" s="688"/>
      <c r="BH43" s="688"/>
      <c r="BI43" s="688"/>
      <c r="BJ43" s="688"/>
      <c r="BK43" s="755"/>
      <c r="BL43" s="755"/>
      <c r="BM43" s="688"/>
      <c r="BN43" s="688"/>
      <c r="BO43" s="688"/>
      <c r="BP43" s="688"/>
      <c r="BQ43" s="688"/>
      <c r="BR43" s="688"/>
      <c r="BS43" s="688"/>
      <c r="BT43" s="688"/>
      <c r="BU43" s="688"/>
      <c r="BV43" s="688"/>
      <c r="BW43" s="688"/>
      <c r="BX43" s="688"/>
      <c r="BY43" s="689"/>
      <c r="BZ43" s="688"/>
      <c r="CA43" s="687"/>
      <c r="CB43" s="43"/>
      <c r="CC43" s="43"/>
      <c r="CD43" s="43"/>
      <c r="CE43" s="48"/>
      <c r="CF43" s="12"/>
      <c r="CG43" s="48"/>
      <c r="CH43" s="12"/>
      <c r="CI43" s="688"/>
      <c r="CJ43" s="688"/>
      <c r="CK43" s="688"/>
      <c r="CL43" s="688"/>
      <c r="CM43" s="688"/>
      <c r="CN43" s="688"/>
      <c r="CO43" s="688"/>
      <c r="CP43" s="688"/>
      <c r="CQ43" s="688"/>
      <c r="CR43" s="688"/>
      <c r="CS43" s="688"/>
      <c r="CT43" s="688"/>
      <c r="CU43" s="688"/>
      <c r="CV43" s="688"/>
      <c r="CW43" s="688"/>
      <c r="CX43" s="755"/>
      <c r="CY43" s="755"/>
      <c r="CZ43" s="688"/>
      <c r="DA43" s="688"/>
      <c r="DB43" s="688"/>
      <c r="DC43" s="688"/>
      <c r="DD43" s="688"/>
      <c r="DE43" s="688"/>
      <c r="DF43" s="688"/>
      <c r="DG43" s="688"/>
      <c r="DH43" s="688"/>
      <c r="DI43" s="688"/>
      <c r="DJ43" s="688"/>
      <c r="DK43" s="688"/>
      <c r="DL43" s="689"/>
      <c r="DM43" s="688"/>
      <c r="DN43" s="687"/>
      <c r="DO43" s="43"/>
      <c r="DP43" s="43"/>
      <c r="DQ43" s="43"/>
      <c r="DR43" s="48"/>
      <c r="DS43" s="12"/>
      <c r="DT43" s="48"/>
      <c r="DU43" s="12"/>
      <c r="DV43" s="688"/>
      <c r="DW43" s="688"/>
      <c r="DX43" s="688"/>
      <c r="DY43" s="688"/>
      <c r="DZ43" s="688"/>
      <c r="EA43" s="688"/>
      <c r="EB43" s="688"/>
      <c r="EC43" s="688"/>
      <c r="ED43" s="688"/>
      <c r="EE43" s="688"/>
      <c r="EF43" s="688"/>
      <c r="EG43" s="688"/>
      <c r="EH43" s="688"/>
      <c r="EI43" s="688"/>
      <c r="EJ43" s="688"/>
      <c r="EK43" s="755"/>
      <c r="EL43" s="755"/>
      <c r="EM43" s="688"/>
      <c r="EN43" s="688"/>
      <c r="EO43" s="688"/>
      <c r="EP43" s="688"/>
      <c r="EQ43" s="688"/>
      <c r="ER43" s="688"/>
      <c r="ES43" s="688"/>
      <c r="ET43" s="688"/>
      <c r="EU43" s="688"/>
      <c r="EV43" s="688"/>
      <c r="EW43" s="688"/>
      <c r="EX43" s="688"/>
      <c r="EY43" s="689"/>
    </row>
    <row r="44">
      <c r="A44" s="687"/>
      <c r="B44" s="688"/>
      <c r="C44" s="688"/>
      <c r="D44" s="688"/>
      <c r="E44" s="688"/>
      <c r="F44" s="688"/>
      <c r="G44" s="688"/>
      <c r="H44" s="688"/>
      <c r="I44" s="688"/>
      <c r="J44" s="688"/>
      <c r="K44" s="688"/>
      <c r="L44" s="688"/>
      <c r="M44" s="688"/>
      <c r="N44" s="688"/>
      <c r="O44" s="688"/>
      <c r="P44" s="688"/>
      <c r="Q44" s="688"/>
      <c r="R44" s="688"/>
      <c r="S44" s="688"/>
      <c r="T44" s="688"/>
      <c r="U44" s="688"/>
      <c r="V44" s="688"/>
      <c r="W44" s="688"/>
      <c r="X44" s="755"/>
      <c r="Y44" s="755"/>
      <c r="Z44" s="688"/>
      <c r="AA44" s="688"/>
      <c r="AB44" s="688"/>
      <c r="AC44" s="688"/>
      <c r="AD44" s="688"/>
      <c r="AE44" s="688"/>
      <c r="AF44" s="688"/>
      <c r="AG44" s="688"/>
      <c r="AH44" s="688"/>
      <c r="AI44" s="688"/>
      <c r="AJ44" s="688"/>
      <c r="AK44" s="688"/>
      <c r="AL44" s="689"/>
      <c r="AM44" s="688"/>
      <c r="AN44" s="687"/>
      <c r="AO44" s="688"/>
      <c r="AP44" s="688"/>
      <c r="AQ44" s="688"/>
      <c r="AR44" s="688"/>
      <c r="AS44" s="688"/>
      <c r="AT44" s="688"/>
      <c r="AU44" s="688"/>
      <c r="AV44" s="688"/>
      <c r="AW44" s="688"/>
      <c r="AX44" s="688"/>
      <c r="AY44" s="688"/>
      <c r="AZ44" s="688"/>
      <c r="BA44" s="688"/>
      <c r="BB44" s="688"/>
      <c r="BC44" s="688"/>
      <c r="BD44" s="688"/>
      <c r="BE44" s="688"/>
      <c r="BF44" s="688"/>
      <c r="BG44" s="688"/>
      <c r="BH44" s="688"/>
      <c r="BI44" s="688"/>
      <c r="BJ44" s="688"/>
      <c r="BK44" s="755"/>
      <c r="BL44" s="755"/>
      <c r="BM44" s="688"/>
      <c r="BN44" s="688"/>
      <c r="BO44" s="688"/>
      <c r="BP44" s="688"/>
      <c r="BQ44" s="688"/>
      <c r="BR44" s="688"/>
      <c r="BS44" s="688"/>
      <c r="BT44" s="688"/>
      <c r="BU44" s="688"/>
      <c r="BV44" s="688"/>
      <c r="BW44" s="688"/>
      <c r="BX44" s="688"/>
      <c r="BY44" s="689"/>
      <c r="BZ44" s="688"/>
      <c r="CA44" s="687"/>
      <c r="CB44" s="688"/>
      <c r="CC44" s="688"/>
      <c r="CD44" s="688"/>
      <c r="CE44" s="688"/>
      <c r="CF44" s="688"/>
      <c r="CG44" s="688"/>
      <c r="CH44" s="688"/>
      <c r="CI44" s="688"/>
      <c r="CJ44" s="688"/>
      <c r="CK44" s="688"/>
      <c r="CL44" s="688"/>
      <c r="CM44" s="688"/>
      <c r="CN44" s="688"/>
      <c r="CO44" s="688"/>
      <c r="CP44" s="688"/>
      <c r="CQ44" s="688"/>
      <c r="CR44" s="688"/>
      <c r="CS44" s="688"/>
      <c r="CT44" s="688"/>
      <c r="CU44" s="688"/>
      <c r="CV44" s="688"/>
      <c r="CW44" s="688"/>
      <c r="CX44" s="755"/>
      <c r="CY44" s="755"/>
      <c r="CZ44" s="688"/>
      <c r="DA44" s="688"/>
      <c r="DB44" s="688"/>
      <c r="DC44" s="688"/>
      <c r="DD44" s="688"/>
      <c r="DE44" s="688"/>
      <c r="DF44" s="688"/>
      <c r="DG44" s="688"/>
      <c r="DH44" s="688"/>
      <c r="DI44" s="688"/>
      <c r="DJ44" s="688"/>
      <c r="DK44" s="688"/>
      <c r="DL44" s="689"/>
      <c r="DM44" s="688"/>
      <c r="DN44" s="687"/>
      <c r="DO44" s="688"/>
      <c r="DP44" s="688"/>
      <c r="DQ44" s="688"/>
      <c r="DR44" s="688"/>
      <c r="DS44" s="688"/>
      <c r="DT44" s="688"/>
      <c r="DU44" s="688"/>
      <c r="DV44" s="688"/>
      <c r="DW44" s="688"/>
      <c r="DX44" s="688"/>
      <c r="DY44" s="688"/>
      <c r="DZ44" s="688"/>
      <c r="EA44" s="688"/>
      <c r="EB44" s="688"/>
      <c r="EC44" s="688"/>
      <c r="ED44" s="688"/>
      <c r="EE44" s="688"/>
      <c r="EF44" s="688"/>
      <c r="EG44" s="688"/>
      <c r="EH44" s="688"/>
      <c r="EI44" s="688"/>
      <c r="EJ44" s="688"/>
      <c r="EK44" s="755"/>
      <c r="EL44" s="755"/>
      <c r="EM44" s="688"/>
      <c r="EN44" s="688"/>
      <c r="EO44" s="688"/>
      <c r="EP44" s="688"/>
      <c r="EQ44" s="688"/>
      <c r="ER44" s="688"/>
      <c r="ES44" s="688"/>
      <c r="ET44" s="688"/>
      <c r="EU44" s="688"/>
      <c r="EV44" s="688"/>
      <c r="EW44" s="688"/>
      <c r="EX44" s="688"/>
      <c r="EY44" s="689"/>
    </row>
    <row r="45">
      <c r="A45" s="687"/>
      <c r="B45" s="688"/>
      <c r="C45" s="688"/>
      <c r="D45" s="688"/>
      <c r="E45" s="688"/>
      <c r="F45" s="688"/>
      <c r="G45" s="688"/>
      <c r="H45" s="688"/>
      <c r="I45" s="688"/>
      <c r="J45" s="688"/>
      <c r="K45" s="688"/>
      <c r="L45" s="688"/>
      <c r="M45" s="688"/>
      <c r="N45" s="688"/>
      <c r="O45" s="688"/>
      <c r="P45" s="688"/>
      <c r="Q45" s="688"/>
      <c r="R45" s="688"/>
      <c r="S45" s="688"/>
      <c r="T45" s="688"/>
      <c r="U45" s="688"/>
      <c r="V45" s="688"/>
      <c r="W45" s="688"/>
      <c r="X45" s="755"/>
      <c r="Y45" s="755"/>
      <c r="Z45" s="688"/>
      <c r="AA45" s="688"/>
      <c r="AB45" s="688"/>
      <c r="AC45" s="688"/>
      <c r="AD45" s="688"/>
      <c r="AE45" s="688"/>
      <c r="AF45" s="688"/>
      <c r="AG45" s="688"/>
      <c r="AH45" s="688"/>
      <c r="AI45" s="688"/>
      <c r="AJ45" s="688"/>
      <c r="AK45" s="688"/>
      <c r="AL45" s="689"/>
      <c r="AM45" s="688"/>
      <c r="AN45" s="687"/>
      <c r="AO45" s="688"/>
      <c r="AP45" s="688"/>
      <c r="AQ45" s="688"/>
      <c r="AR45" s="688"/>
      <c r="AS45" s="688"/>
      <c r="AT45" s="688"/>
      <c r="AU45" s="688"/>
      <c r="AV45" s="688"/>
      <c r="AW45" s="688"/>
      <c r="AX45" s="688"/>
      <c r="AY45" s="688"/>
      <c r="AZ45" s="688"/>
      <c r="BA45" s="688"/>
      <c r="BB45" s="688"/>
      <c r="BC45" s="688"/>
      <c r="BD45" s="688"/>
      <c r="BE45" s="688"/>
      <c r="BF45" s="688"/>
      <c r="BG45" s="688"/>
      <c r="BH45" s="688"/>
      <c r="BI45" s="688"/>
      <c r="BJ45" s="688"/>
      <c r="BK45" s="755"/>
      <c r="BL45" s="755"/>
      <c r="BM45" s="688"/>
      <c r="BN45" s="688"/>
      <c r="BO45" s="688"/>
      <c r="BP45" s="688"/>
      <c r="BQ45" s="688"/>
      <c r="BR45" s="688"/>
      <c r="BS45" s="688"/>
      <c r="BT45" s="688"/>
      <c r="BU45" s="688"/>
      <c r="BV45" s="688"/>
      <c r="BW45" s="688"/>
      <c r="BX45" s="688"/>
      <c r="BY45" s="689"/>
      <c r="BZ45" s="688"/>
      <c r="CA45" s="687"/>
      <c r="CB45" s="688"/>
      <c r="CC45" s="688"/>
      <c r="CD45" s="688"/>
      <c r="CE45" s="688"/>
      <c r="CF45" s="688"/>
      <c r="CG45" s="688"/>
      <c r="CH45" s="688"/>
      <c r="CI45" s="688"/>
      <c r="CJ45" s="688"/>
      <c r="CK45" s="688"/>
      <c r="CL45" s="688"/>
      <c r="CM45" s="688"/>
      <c r="CN45" s="688"/>
      <c r="CO45" s="688"/>
      <c r="CP45" s="688"/>
      <c r="CQ45" s="688"/>
      <c r="CR45" s="688"/>
      <c r="CS45" s="688"/>
      <c r="CT45" s="688"/>
      <c r="CU45" s="688"/>
      <c r="CV45" s="688"/>
      <c r="CW45" s="688"/>
      <c r="CX45" s="755"/>
      <c r="CY45" s="755"/>
      <c r="CZ45" s="688"/>
      <c r="DA45" s="688"/>
      <c r="DB45" s="688"/>
      <c r="DC45" s="688"/>
      <c r="DD45" s="688"/>
      <c r="DE45" s="688"/>
      <c r="DF45" s="688"/>
      <c r="DG45" s="688"/>
      <c r="DH45" s="688"/>
      <c r="DI45" s="688"/>
      <c r="DJ45" s="688"/>
      <c r="DK45" s="688"/>
      <c r="DL45" s="689"/>
      <c r="DM45" s="688"/>
      <c r="DN45" s="687"/>
      <c r="DO45" s="688"/>
      <c r="DP45" s="688"/>
      <c r="DQ45" s="688"/>
      <c r="DR45" s="688"/>
      <c r="DS45" s="688"/>
      <c r="DT45" s="688"/>
      <c r="DU45" s="688"/>
      <c r="DV45" s="688"/>
      <c r="DW45" s="688"/>
      <c r="DX45" s="688"/>
      <c r="DY45" s="688"/>
      <c r="DZ45" s="688"/>
      <c r="EA45" s="688"/>
      <c r="EB45" s="688"/>
      <c r="EC45" s="688"/>
      <c r="ED45" s="688"/>
      <c r="EE45" s="688"/>
      <c r="EF45" s="688"/>
      <c r="EG45" s="688"/>
      <c r="EH45" s="688"/>
      <c r="EI45" s="688"/>
      <c r="EJ45" s="688"/>
      <c r="EK45" s="755"/>
      <c r="EL45" s="755"/>
      <c r="EM45" s="688"/>
      <c r="EN45" s="688"/>
      <c r="EO45" s="688"/>
      <c r="EP45" s="688"/>
      <c r="EQ45" s="688"/>
      <c r="ER45" s="688"/>
      <c r="ES45" s="688"/>
      <c r="ET45" s="688"/>
      <c r="EU45" s="688"/>
      <c r="EV45" s="688"/>
      <c r="EW45" s="688"/>
      <c r="EX45" s="688"/>
      <c r="EY45" s="689"/>
    </row>
    <row r="46">
      <c r="A46" s="687"/>
      <c r="B46" s="688"/>
      <c r="C46" s="688"/>
      <c r="D46" s="688"/>
      <c r="E46" s="688"/>
      <c r="F46" s="688"/>
      <c r="G46" s="688"/>
      <c r="H46" s="688"/>
      <c r="I46" s="688"/>
      <c r="J46" s="688"/>
      <c r="K46" s="688"/>
      <c r="L46" s="688"/>
      <c r="M46" s="688"/>
      <c r="N46" s="688"/>
      <c r="O46" s="688"/>
      <c r="P46" s="688"/>
      <c r="Q46" s="688"/>
      <c r="R46" s="688"/>
      <c r="S46" s="688"/>
      <c r="T46" s="688"/>
      <c r="U46" s="688"/>
      <c r="V46" s="688"/>
      <c r="W46" s="688"/>
      <c r="X46" s="755"/>
      <c r="Y46" s="755"/>
      <c r="Z46" s="688"/>
      <c r="AA46" s="688"/>
      <c r="AB46" s="688"/>
      <c r="AC46" s="688"/>
      <c r="AD46" s="688"/>
      <c r="AE46" s="688"/>
      <c r="AF46" s="688"/>
      <c r="AG46" s="688"/>
      <c r="AH46" s="688"/>
      <c r="AI46" s="688"/>
      <c r="AJ46" s="688"/>
      <c r="AK46" s="688"/>
      <c r="AL46" s="689"/>
      <c r="AM46" s="688"/>
      <c r="AN46" s="687"/>
      <c r="AO46" s="688"/>
      <c r="AP46" s="688"/>
      <c r="AQ46" s="688"/>
      <c r="AR46" s="688"/>
      <c r="AS46" s="688"/>
      <c r="AT46" s="688"/>
      <c r="AU46" s="688"/>
      <c r="AV46" s="688"/>
      <c r="AW46" s="688"/>
      <c r="AX46" s="688"/>
      <c r="AY46" s="688"/>
      <c r="AZ46" s="688"/>
      <c r="BA46" s="688"/>
      <c r="BB46" s="688"/>
      <c r="BC46" s="688"/>
      <c r="BD46" s="688"/>
      <c r="BE46" s="688"/>
      <c r="BF46" s="688"/>
      <c r="BG46" s="688"/>
      <c r="BH46" s="688"/>
      <c r="BI46" s="688"/>
      <c r="BJ46" s="688"/>
      <c r="BK46" s="755"/>
      <c r="BL46" s="755"/>
      <c r="BM46" s="688"/>
      <c r="BN46" s="688"/>
      <c r="BO46" s="688"/>
      <c r="BP46" s="688"/>
      <c r="BQ46" s="688"/>
      <c r="BR46" s="688"/>
      <c r="BS46" s="688"/>
      <c r="BT46" s="688"/>
      <c r="BU46" s="688"/>
      <c r="BV46" s="688"/>
      <c r="BW46" s="688"/>
      <c r="BX46" s="688"/>
      <c r="BY46" s="689"/>
      <c r="BZ46" s="688"/>
      <c r="CA46" s="687"/>
      <c r="CB46" s="688"/>
      <c r="CC46" s="688"/>
      <c r="CD46" s="688"/>
      <c r="CE46" s="688"/>
      <c r="CF46" s="688"/>
      <c r="CG46" s="688"/>
      <c r="CH46" s="688"/>
      <c r="CI46" s="688"/>
      <c r="CJ46" s="688"/>
      <c r="CK46" s="688"/>
      <c r="CL46" s="688"/>
      <c r="CM46" s="688"/>
      <c r="CN46" s="688"/>
      <c r="CO46" s="688"/>
      <c r="CP46" s="688"/>
      <c r="CQ46" s="688"/>
      <c r="CR46" s="688"/>
      <c r="CS46" s="688"/>
      <c r="CT46" s="688"/>
      <c r="CU46" s="688"/>
      <c r="CV46" s="688"/>
      <c r="CW46" s="688"/>
      <c r="CX46" s="755"/>
      <c r="CY46" s="755"/>
      <c r="CZ46" s="688"/>
      <c r="DA46" s="688"/>
      <c r="DB46" s="688"/>
      <c r="DC46" s="688"/>
      <c r="DD46" s="688"/>
      <c r="DE46" s="688"/>
      <c r="DF46" s="688"/>
      <c r="DG46" s="688"/>
      <c r="DH46" s="688"/>
      <c r="DI46" s="688"/>
      <c r="DJ46" s="688"/>
      <c r="DK46" s="688"/>
      <c r="DL46" s="689"/>
      <c r="DM46" s="688"/>
      <c r="DN46" s="687"/>
      <c r="DO46" s="688"/>
      <c r="DP46" s="688"/>
      <c r="DQ46" s="688"/>
      <c r="DR46" s="688"/>
      <c r="DS46" s="688"/>
      <c r="DT46" s="688"/>
      <c r="DU46" s="688"/>
      <c r="DV46" s="688"/>
      <c r="DW46" s="688"/>
      <c r="DX46" s="688"/>
      <c r="DY46" s="688"/>
      <c r="DZ46" s="688"/>
      <c r="EA46" s="688"/>
      <c r="EB46" s="688"/>
      <c r="EC46" s="688"/>
      <c r="ED46" s="688"/>
      <c r="EE46" s="688"/>
      <c r="EF46" s="688"/>
      <c r="EG46" s="688"/>
      <c r="EH46" s="688"/>
      <c r="EI46" s="688"/>
      <c r="EJ46" s="688"/>
      <c r="EK46" s="755"/>
      <c r="EL46" s="755"/>
      <c r="EM46" s="688"/>
      <c r="EN46" s="688"/>
      <c r="EO46" s="688"/>
      <c r="EP46" s="688"/>
      <c r="EQ46" s="688"/>
      <c r="ER46" s="688"/>
      <c r="ES46" s="688"/>
      <c r="ET46" s="688"/>
      <c r="EU46" s="688"/>
      <c r="EV46" s="688"/>
      <c r="EW46" s="688"/>
      <c r="EX46" s="688"/>
      <c r="EY46" s="689"/>
    </row>
    <row r="47">
      <c r="A47" s="692" t="s">
        <v>1059</v>
      </c>
      <c r="P47" s="693"/>
      <c r="Q47" s="696"/>
      <c r="R47" s="696"/>
      <c r="S47" s="696"/>
      <c r="T47" s="696"/>
      <c r="U47" s="696"/>
      <c r="V47" s="696"/>
      <c r="W47" s="696"/>
      <c r="X47" s="756"/>
      <c r="Y47" s="756"/>
      <c r="Z47" s="696"/>
      <c r="AA47" s="696"/>
      <c r="AB47" s="696"/>
      <c r="AC47" s="696"/>
      <c r="AD47" s="696"/>
      <c r="AE47" s="696"/>
      <c r="AF47" s="696"/>
      <c r="AG47" s="696"/>
      <c r="AH47" s="696"/>
      <c r="AI47" s="696"/>
      <c r="AJ47" s="696"/>
      <c r="AK47" s="696"/>
      <c r="AL47" s="757"/>
      <c r="AM47" s="757"/>
      <c r="AN47" s="625" t="s">
        <v>1059</v>
      </c>
      <c r="BC47" s="693"/>
      <c r="BD47" s="696"/>
      <c r="BE47" s="696"/>
      <c r="BF47" s="696"/>
      <c r="BG47" s="696"/>
      <c r="BH47" s="696"/>
      <c r="BI47" s="696"/>
      <c r="BJ47" s="696"/>
      <c r="BK47" s="756"/>
      <c r="BL47" s="756"/>
      <c r="BM47" s="696"/>
      <c r="BN47" s="696"/>
      <c r="BO47" s="696"/>
      <c r="BP47" s="696"/>
      <c r="BQ47" s="696"/>
      <c r="BR47" s="696"/>
      <c r="BS47" s="696"/>
      <c r="BT47" s="696"/>
      <c r="BU47" s="696"/>
      <c r="BV47" s="696"/>
      <c r="BW47" s="696"/>
      <c r="BX47" s="696"/>
      <c r="BY47" s="757"/>
      <c r="BZ47" s="757"/>
      <c r="CA47" s="625" t="s">
        <v>1059</v>
      </c>
      <c r="CP47" s="693"/>
      <c r="CQ47" s="696"/>
      <c r="CR47" s="696"/>
      <c r="CS47" s="696"/>
      <c r="CT47" s="696"/>
      <c r="CU47" s="696"/>
      <c r="CV47" s="696"/>
      <c r="CW47" s="696"/>
      <c r="CX47" s="756"/>
      <c r="CY47" s="756"/>
      <c r="CZ47" s="696"/>
      <c r="DA47" s="696"/>
      <c r="DB47" s="696"/>
      <c r="DC47" s="696"/>
      <c r="DD47" s="696"/>
      <c r="DE47" s="696"/>
      <c r="DF47" s="696"/>
      <c r="DG47" s="696"/>
      <c r="DH47" s="696"/>
      <c r="DI47" s="696"/>
      <c r="DJ47" s="696"/>
      <c r="DK47" s="696"/>
      <c r="DL47" s="757"/>
      <c r="DM47" s="757"/>
      <c r="DN47" s="625" t="s">
        <v>1059</v>
      </c>
      <c r="EC47" s="693"/>
      <c r="ED47" s="696"/>
      <c r="EE47" s="696"/>
      <c r="EF47" s="696"/>
      <c r="EG47" s="696"/>
      <c r="EH47" s="696"/>
      <c r="EI47" s="696"/>
      <c r="EJ47" s="696"/>
      <c r="EK47" s="756"/>
      <c r="EL47" s="756"/>
      <c r="EM47" s="696"/>
      <c r="EN47" s="696"/>
      <c r="EO47" s="696"/>
      <c r="EP47" s="696"/>
      <c r="EQ47" s="696"/>
      <c r="ER47" s="696"/>
      <c r="ES47" s="696"/>
      <c r="ET47" s="696"/>
      <c r="EU47" s="696"/>
      <c r="EV47" s="696"/>
      <c r="EW47" s="696"/>
      <c r="EX47" s="696"/>
      <c r="EY47" s="757"/>
    </row>
    <row r="48">
      <c r="A48" s="697"/>
      <c r="B48" s="623"/>
      <c r="C48" s="623"/>
      <c r="D48" s="623"/>
      <c r="E48" s="623"/>
      <c r="F48" s="623"/>
      <c r="G48" s="623"/>
      <c r="H48" s="623"/>
      <c r="I48" s="623"/>
      <c r="J48" s="623"/>
      <c r="K48" s="623"/>
      <c r="L48" s="623"/>
      <c r="M48" s="623"/>
      <c r="N48" s="623"/>
      <c r="O48" s="623"/>
      <c r="P48" s="623"/>
      <c r="Q48" s="623"/>
      <c r="R48" s="623"/>
      <c r="S48" s="623"/>
      <c r="T48" s="623"/>
      <c r="U48" s="623"/>
      <c r="V48" s="623"/>
      <c r="W48" s="623"/>
      <c r="X48" s="758"/>
      <c r="Y48" s="758"/>
      <c r="Z48" s="623"/>
      <c r="AA48" s="623"/>
      <c r="AB48" s="623"/>
      <c r="AC48" s="623"/>
      <c r="AD48" s="623"/>
      <c r="AE48" s="623"/>
      <c r="AF48" s="623"/>
      <c r="AG48" s="623"/>
      <c r="AH48" s="623"/>
      <c r="AI48" s="623"/>
      <c r="AJ48" s="623"/>
      <c r="AK48" s="623"/>
      <c r="AL48" s="698"/>
      <c r="AM48" s="623"/>
      <c r="AN48" s="697"/>
      <c r="AO48" s="623"/>
      <c r="AP48" s="623"/>
      <c r="AQ48" s="623"/>
      <c r="AR48" s="623"/>
      <c r="AS48" s="623"/>
      <c r="AT48" s="623"/>
      <c r="AU48" s="623"/>
      <c r="AV48" s="623"/>
      <c r="AW48" s="623"/>
      <c r="AX48" s="623"/>
      <c r="AY48" s="623"/>
      <c r="AZ48" s="623"/>
      <c r="BA48" s="623"/>
      <c r="BB48" s="623"/>
      <c r="BC48" s="623"/>
      <c r="BD48" s="623"/>
      <c r="BE48" s="623"/>
      <c r="BF48" s="623"/>
      <c r="BG48" s="623"/>
      <c r="BH48" s="623"/>
      <c r="BI48" s="623"/>
      <c r="BJ48" s="623"/>
      <c r="BK48" s="758"/>
      <c r="BL48" s="758"/>
      <c r="BM48" s="623"/>
      <c r="BN48" s="623"/>
      <c r="BO48" s="623"/>
      <c r="BP48" s="623"/>
      <c r="BQ48" s="623"/>
      <c r="BR48" s="623"/>
      <c r="BS48" s="623"/>
      <c r="BT48" s="623"/>
      <c r="BU48" s="623"/>
      <c r="BV48" s="623"/>
      <c r="BW48" s="623"/>
      <c r="BX48" s="623"/>
      <c r="BY48" s="698"/>
      <c r="BZ48" s="623"/>
      <c r="CA48" s="697"/>
      <c r="CB48" s="623"/>
      <c r="CC48" s="623"/>
      <c r="CD48" s="623"/>
      <c r="CE48" s="623"/>
      <c r="CF48" s="623"/>
      <c r="CG48" s="623"/>
      <c r="CH48" s="623"/>
      <c r="CI48" s="623"/>
      <c r="CJ48" s="623"/>
      <c r="CK48" s="623"/>
      <c r="CL48" s="623"/>
      <c r="CM48" s="623"/>
      <c r="CN48" s="623"/>
      <c r="CO48" s="623"/>
      <c r="CP48" s="623"/>
      <c r="CQ48" s="623"/>
      <c r="CR48" s="623"/>
      <c r="CS48" s="623"/>
      <c r="CT48" s="623"/>
      <c r="CU48" s="623"/>
      <c r="CV48" s="623"/>
      <c r="CW48" s="623"/>
      <c r="CX48" s="758"/>
      <c r="CY48" s="758"/>
      <c r="CZ48" s="623"/>
      <c r="DA48" s="623"/>
      <c r="DB48" s="623"/>
      <c r="DC48" s="623"/>
      <c r="DD48" s="623"/>
      <c r="DE48" s="623"/>
      <c r="DF48" s="623"/>
      <c r="DG48" s="623"/>
      <c r="DH48" s="623"/>
      <c r="DI48" s="623"/>
      <c r="DJ48" s="623"/>
      <c r="DK48" s="623"/>
      <c r="DL48" s="698"/>
      <c r="DM48" s="623"/>
      <c r="DN48" s="697"/>
      <c r="DO48" s="623"/>
      <c r="DP48" s="623"/>
      <c r="DQ48" s="623"/>
      <c r="DR48" s="623"/>
      <c r="DS48" s="623"/>
      <c r="DT48" s="623"/>
      <c r="DU48" s="623"/>
      <c r="DV48" s="623"/>
      <c r="DW48" s="623"/>
      <c r="DX48" s="623"/>
      <c r="DY48" s="623"/>
      <c r="DZ48" s="623"/>
      <c r="EA48" s="623"/>
      <c r="EB48" s="623"/>
      <c r="EC48" s="623"/>
      <c r="ED48" s="623"/>
      <c r="EE48" s="623"/>
      <c r="EF48" s="623"/>
      <c r="EG48" s="623"/>
      <c r="EH48" s="623"/>
      <c r="EI48" s="623"/>
      <c r="EJ48" s="623"/>
      <c r="EK48" s="758"/>
      <c r="EL48" s="758"/>
      <c r="EM48" s="623"/>
      <c r="EN48" s="623"/>
      <c r="EO48" s="623"/>
      <c r="EP48" s="623"/>
      <c r="EQ48" s="623"/>
      <c r="ER48" s="623"/>
      <c r="ES48" s="623"/>
      <c r="ET48" s="623"/>
      <c r="EU48" s="623"/>
      <c r="EV48" s="623"/>
      <c r="EW48" s="623"/>
      <c r="EX48" s="623"/>
      <c r="EY48" s="698"/>
    </row>
    <row r="49">
      <c r="A49" s="699"/>
      <c r="B49" s="700"/>
      <c r="C49" s="700"/>
      <c r="D49" s="700"/>
      <c r="E49" s="700"/>
      <c r="F49" s="700"/>
      <c r="G49" s="700"/>
      <c r="H49" s="700"/>
      <c r="I49" s="700"/>
      <c r="J49" s="700"/>
      <c r="K49" s="700"/>
      <c r="L49" s="700"/>
      <c r="M49" s="700"/>
      <c r="N49" s="700"/>
      <c r="O49" s="700"/>
      <c r="P49" s="700"/>
      <c r="Q49" s="700"/>
      <c r="R49" s="700"/>
      <c r="S49" s="701" t="s">
        <v>1060</v>
      </c>
      <c r="T49" s="702"/>
      <c r="U49" s="702"/>
      <c r="V49" s="702"/>
      <c r="W49" s="702"/>
      <c r="X49" s="702"/>
      <c r="Y49" s="702"/>
      <c r="Z49" s="702"/>
      <c r="AA49" s="700"/>
      <c r="AB49" s="700"/>
      <c r="AC49" s="701" t="s">
        <v>1061</v>
      </c>
      <c r="AD49" s="702"/>
      <c r="AE49" s="702"/>
      <c r="AF49" s="702"/>
      <c r="AG49" s="702"/>
      <c r="AH49" s="702"/>
      <c r="AI49" s="702"/>
      <c r="AJ49" s="700"/>
      <c r="AK49" s="700"/>
      <c r="AL49" s="703"/>
      <c r="AM49" s="623"/>
      <c r="AN49" s="699"/>
      <c r="AO49" s="700"/>
      <c r="AP49" s="700"/>
      <c r="AQ49" s="700"/>
      <c r="AR49" s="700"/>
      <c r="AS49" s="700"/>
      <c r="AT49" s="700"/>
      <c r="AU49" s="700"/>
      <c r="AV49" s="700"/>
      <c r="AW49" s="700"/>
      <c r="AX49" s="700"/>
      <c r="AY49" s="700"/>
      <c r="AZ49" s="700"/>
      <c r="BA49" s="700"/>
      <c r="BB49" s="700"/>
      <c r="BC49" s="700"/>
      <c r="BD49" s="700"/>
      <c r="BE49" s="700"/>
      <c r="BF49" s="701" t="s">
        <v>1060</v>
      </c>
      <c r="BG49" s="702"/>
      <c r="BH49" s="702"/>
      <c r="BI49" s="702"/>
      <c r="BJ49" s="702"/>
      <c r="BK49" s="702"/>
      <c r="BL49" s="702"/>
      <c r="BM49" s="702"/>
      <c r="BN49" s="700"/>
      <c r="BO49" s="700"/>
      <c r="BP49" s="701" t="s">
        <v>1061</v>
      </c>
      <c r="BQ49" s="702"/>
      <c r="BR49" s="702"/>
      <c r="BS49" s="702"/>
      <c r="BT49" s="702"/>
      <c r="BU49" s="702"/>
      <c r="BV49" s="702"/>
      <c r="BW49" s="700"/>
      <c r="BX49" s="700"/>
      <c r="BY49" s="703"/>
      <c r="BZ49" s="623"/>
      <c r="CA49" s="699"/>
      <c r="CB49" s="700"/>
      <c r="CC49" s="700"/>
      <c r="CD49" s="700"/>
      <c r="CE49" s="700"/>
      <c r="CF49" s="700"/>
      <c r="CG49" s="700"/>
      <c r="CH49" s="700"/>
      <c r="CI49" s="700"/>
      <c r="CJ49" s="700"/>
      <c r="CK49" s="700"/>
      <c r="CL49" s="700"/>
      <c r="CM49" s="700"/>
      <c r="CN49" s="700"/>
      <c r="CO49" s="700"/>
      <c r="CP49" s="700"/>
      <c r="CQ49" s="700"/>
      <c r="CR49" s="700"/>
      <c r="CS49" s="701" t="s">
        <v>1060</v>
      </c>
      <c r="CT49" s="702"/>
      <c r="CU49" s="702"/>
      <c r="CV49" s="702"/>
      <c r="CW49" s="702"/>
      <c r="CX49" s="702"/>
      <c r="CY49" s="702"/>
      <c r="CZ49" s="702"/>
      <c r="DA49" s="700"/>
      <c r="DB49" s="700"/>
      <c r="DC49" s="701" t="s">
        <v>1061</v>
      </c>
      <c r="DD49" s="702"/>
      <c r="DE49" s="702"/>
      <c r="DF49" s="702"/>
      <c r="DG49" s="702"/>
      <c r="DH49" s="702"/>
      <c r="DI49" s="702"/>
      <c r="DJ49" s="700"/>
      <c r="DK49" s="700"/>
      <c r="DL49" s="703"/>
      <c r="DM49" s="623"/>
      <c r="DN49" s="699"/>
      <c r="DO49" s="700"/>
      <c r="DP49" s="700"/>
      <c r="DQ49" s="700"/>
      <c r="DR49" s="700"/>
      <c r="DS49" s="700"/>
      <c r="DT49" s="700"/>
      <c r="DU49" s="700"/>
      <c r="DV49" s="700"/>
      <c r="DW49" s="700"/>
      <c r="DX49" s="700"/>
      <c r="DY49" s="700"/>
      <c r="DZ49" s="700"/>
      <c r="EA49" s="700"/>
      <c r="EB49" s="700"/>
      <c r="EC49" s="700"/>
      <c r="ED49" s="700"/>
      <c r="EE49" s="700"/>
      <c r="EF49" s="701" t="s">
        <v>1060</v>
      </c>
      <c r="EG49" s="702"/>
      <c r="EH49" s="702"/>
      <c r="EI49" s="702"/>
      <c r="EJ49" s="702"/>
      <c r="EK49" s="702"/>
      <c r="EL49" s="702"/>
      <c r="EM49" s="702"/>
      <c r="EN49" s="700"/>
      <c r="EO49" s="700"/>
      <c r="EP49" s="701" t="s">
        <v>1061</v>
      </c>
      <c r="EQ49" s="702"/>
      <c r="ER49" s="702"/>
      <c r="ES49" s="702"/>
      <c r="ET49" s="702"/>
      <c r="EU49" s="702"/>
      <c r="EV49" s="702"/>
      <c r="EW49" s="700"/>
      <c r="EX49" s="700"/>
      <c r="EY49" s="703"/>
    </row>
    <row r="50">
      <c r="A50" s="623"/>
      <c r="B50" s="623"/>
      <c r="C50" s="623"/>
      <c r="D50" s="623"/>
      <c r="E50" s="623"/>
      <c r="F50" s="623"/>
      <c r="G50" s="623"/>
      <c r="H50" s="623"/>
      <c r="I50" s="623"/>
      <c r="J50" s="623"/>
      <c r="K50" s="623"/>
      <c r="L50" s="623"/>
      <c r="M50" s="623"/>
      <c r="N50" s="623"/>
      <c r="O50" s="623"/>
      <c r="P50" s="623"/>
      <c r="Q50" s="623"/>
      <c r="R50" s="623"/>
      <c r="S50" s="704"/>
      <c r="T50" s="704"/>
      <c r="U50" s="704"/>
      <c r="V50" s="704"/>
      <c r="W50" s="704"/>
      <c r="X50" s="704"/>
      <c r="Y50" s="704"/>
      <c r="Z50" s="704"/>
      <c r="AA50" s="623"/>
      <c r="AB50" s="623"/>
      <c r="AC50" s="704"/>
      <c r="AD50" s="704"/>
      <c r="AE50" s="704"/>
      <c r="AF50" s="704"/>
      <c r="AG50" s="704"/>
      <c r="AH50" s="704"/>
      <c r="AI50" s="704"/>
      <c r="AJ50" s="623"/>
      <c r="AK50" s="623"/>
      <c r="AL50" s="623"/>
      <c r="AM50" s="623"/>
      <c r="AN50" s="623"/>
      <c r="AO50" s="623"/>
      <c r="AP50" s="623"/>
      <c r="AQ50" s="623"/>
      <c r="AR50" s="623"/>
      <c r="AS50" s="623"/>
      <c r="AT50" s="623"/>
      <c r="AU50" s="623"/>
      <c r="AV50" s="623"/>
      <c r="AW50" s="623"/>
      <c r="AX50" s="623"/>
      <c r="AY50" s="623"/>
      <c r="AZ50" s="623"/>
      <c r="BA50" s="623"/>
      <c r="BB50" s="623"/>
      <c r="BC50" s="623"/>
      <c r="BD50" s="623"/>
      <c r="BE50" s="623"/>
      <c r="BF50" s="704"/>
      <c r="BG50" s="704"/>
      <c r="BH50" s="704"/>
      <c r="BI50" s="704"/>
      <c r="BJ50" s="704"/>
      <c r="BK50" s="704"/>
      <c r="BL50" s="704"/>
      <c r="BM50" s="704"/>
      <c r="BN50" s="623"/>
      <c r="BO50" s="623"/>
      <c r="BP50" s="704"/>
      <c r="BQ50" s="704"/>
      <c r="BR50" s="704"/>
      <c r="BS50" s="704"/>
      <c r="BT50" s="704"/>
      <c r="BU50" s="704"/>
      <c r="BV50" s="704"/>
      <c r="BW50" s="623"/>
      <c r="BX50" s="623"/>
      <c r="BY50" s="623"/>
      <c r="BZ50" s="623"/>
      <c r="CA50" s="623"/>
      <c r="CB50" s="623"/>
      <c r="CC50" s="623"/>
      <c r="CD50" s="623"/>
      <c r="CE50" s="623"/>
      <c r="CF50" s="623"/>
      <c r="CG50" s="623"/>
      <c r="CH50" s="623"/>
      <c r="CI50" s="623"/>
      <c r="CJ50" s="623"/>
      <c r="CK50" s="623"/>
      <c r="CL50" s="623"/>
      <c r="CM50" s="623"/>
      <c r="CN50" s="623"/>
      <c r="CO50" s="623"/>
      <c r="CP50" s="623"/>
      <c r="CQ50" s="623"/>
      <c r="CR50" s="623"/>
      <c r="CS50" s="704"/>
      <c r="CT50" s="704"/>
      <c r="CU50" s="704"/>
      <c r="CV50" s="704"/>
      <c r="CW50" s="704"/>
      <c r="CX50" s="704"/>
      <c r="CY50" s="704"/>
      <c r="CZ50" s="704"/>
      <c r="DA50" s="623"/>
      <c r="DB50" s="623"/>
      <c r="DC50" s="704"/>
      <c r="DD50" s="704"/>
      <c r="DE50" s="704"/>
      <c r="DF50" s="704"/>
      <c r="DG50" s="704"/>
      <c r="DH50" s="704"/>
      <c r="DI50" s="704"/>
      <c r="DJ50" s="623"/>
      <c r="DK50" s="623"/>
      <c r="DL50" s="623"/>
      <c r="DM50" s="623"/>
      <c r="DN50" s="623"/>
      <c r="DO50" s="623"/>
      <c r="DP50" s="623"/>
      <c r="DQ50" s="623"/>
      <c r="DR50" s="623"/>
      <c r="DS50" s="623"/>
      <c r="DT50" s="623"/>
      <c r="DU50" s="623"/>
      <c r="DV50" s="623"/>
      <c r="DW50" s="623"/>
      <c r="DX50" s="623"/>
      <c r="DY50" s="623"/>
      <c r="DZ50" s="623"/>
      <c r="EA50" s="623"/>
      <c r="EB50" s="623"/>
      <c r="EC50" s="623"/>
      <c r="ED50" s="623"/>
      <c r="EE50" s="623"/>
      <c r="EF50" s="704"/>
      <c r="EG50" s="704"/>
      <c r="EH50" s="704"/>
      <c r="EI50" s="704"/>
      <c r="EJ50" s="704"/>
      <c r="EK50" s="704"/>
      <c r="EL50" s="704"/>
      <c r="EM50" s="704"/>
      <c r="EN50" s="623"/>
      <c r="EO50" s="623"/>
      <c r="EP50" s="704"/>
      <c r="EQ50" s="704"/>
      <c r="ER50" s="704"/>
      <c r="ES50" s="704"/>
      <c r="ET50" s="704"/>
      <c r="EU50" s="704"/>
      <c r="EV50" s="704"/>
      <c r="EW50" s="623"/>
      <c r="EX50" s="623"/>
      <c r="EY50" s="623"/>
    </row>
    <row r="51">
      <c r="A51" s="620"/>
      <c r="B51" s="621"/>
      <c r="C51" s="621"/>
      <c r="D51" s="621"/>
      <c r="E51" s="621"/>
      <c r="F51" s="621"/>
      <c r="G51" s="621"/>
      <c r="H51" s="621"/>
      <c r="I51" s="621"/>
      <c r="J51" s="621"/>
      <c r="K51" s="621"/>
      <c r="L51" s="621"/>
      <c r="M51" s="621"/>
      <c r="N51" s="621"/>
      <c r="O51" s="621"/>
      <c r="P51" s="621"/>
      <c r="Q51" s="621"/>
      <c r="R51" s="621"/>
      <c r="S51" s="621"/>
      <c r="T51" s="621"/>
      <c r="U51" s="621"/>
      <c r="V51" s="621"/>
      <c r="W51" s="621"/>
      <c r="X51" s="734"/>
      <c r="Y51" s="734"/>
      <c r="Z51" s="621"/>
      <c r="AA51" s="621"/>
      <c r="AB51" s="621"/>
      <c r="AC51" s="621"/>
      <c r="AD51" s="621"/>
      <c r="AE51" s="621"/>
      <c r="AF51" s="621"/>
      <c r="AG51" s="621"/>
      <c r="AH51" s="621"/>
      <c r="AI51" s="621"/>
      <c r="AJ51" s="621"/>
      <c r="AK51" s="621"/>
      <c r="AL51" s="622"/>
      <c r="AM51" s="623"/>
      <c r="AN51" s="620"/>
      <c r="AO51" s="621"/>
      <c r="AP51" s="621"/>
      <c r="AQ51" s="621"/>
      <c r="AR51" s="621"/>
      <c r="AS51" s="621"/>
      <c r="AT51" s="621"/>
      <c r="AU51" s="621"/>
      <c r="AV51" s="621"/>
      <c r="AW51" s="621"/>
      <c r="AX51" s="621"/>
      <c r="AY51" s="621"/>
      <c r="AZ51" s="621"/>
      <c r="BA51" s="621"/>
      <c r="BB51" s="621"/>
      <c r="BC51" s="621"/>
      <c r="BD51" s="621"/>
      <c r="BE51" s="621"/>
      <c r="BF51" s="621"/>
      <c r="BG51" s="621"/>
      <c r="BH51" s="621"/>
      <c r="BI51" s="621"/>
      <c r="BJ51" s="621"/>
      <c r="BK51" s="734"/>
      <c r="BL51" s="734"/>
      <c r="BM51" s="621"/>
      <c r="BN51" s="621"/>
      <c r="BO51" s="621"/>
      <c r="BP51" s="621"/>
      <c r="BQ51" s="621"/>
      <c r="BR51" s="621"/>
      <c r="BS51" s="621"/>
      <c r="BT51" s="621"/>
      <c r="BU51" s="621"/>
      <c r="BV51" s="621"/>
      <c r="BW51" s="621"/>
      <c r="BX51" s="621"/>
      <c r="BY51" s="622"/>
      <c r="BZ51" s="623"/>
      <c r="CA51" s="620"/>
      <c r="CB51" s="621"/>
      <c r="CC51" s="621"/>
      <c r="CD51" s="621"/>
      <c r="CE51" s="621"/>
      <c r="CF51" s="621"/>
      <c r="CG51" s="621"/>
      <c r="CH51" s="621"/>
      <c r="CI51" s="621"/>
      <c r="CJ51" s="621"/>
      <c r="CK51" s="621"/>
      <c r="CL51" s="621"/>
      <c r="CM51" s="621"/>
      <c r="CN51" s="621"/>
      <c r="CO51" s="621"/>
      <c r="CP51" s="621"/>
      <c r="CQ51" s="621"/>
      <c r="CR51" s="621"/>
      <c r="CS51" s="621"/>
      <c r="CT51" s="621"/>
      <c r="CU51" s="621"/>
      <c r="CV51" s="621"/>
      <c r="CW51" s="621"/>
      <c r="CX51" s="734"/>
      <c r="CY51" s="734"/>
      <c r="CZ51" s="621"/>
      <c r="DA51" s="621"/>
      <c r="DB51" s="621"/>
      <c r="DC51" s="621"/>
      <c r="DD51" s="621"/>
      <c r="DE51" s="621"/>
      <c r="DF51" s="621"/>
      <c r="DG51" s="621"/>
      <c r="DH51" s="621"/>
      <c r="DI51" s="621"/>
      <c r="DJ51" s="621"/>
      <c r="DK51" s="621"/>
      <c r="DL51" s="622"/>
      <c r="DM51" s="623"/>
      <c r="DN51" s="620"/>
      <c r="DO51" s="621"/>
      <c r="DP51" s="621"/>
      <c r="DQ51" s="621"/>
      <c r="DR51" s="621"/>
      <c r="DS51" s="621"/>
      <c r="DT51" s="621"/>
      <c r="DU51" s="621"/>
      <c r="DV51" s="621"/>
      <c r="DW51" s="621"/>
      <c r="DX51" s="621"/>
      <c r="DY51" s="621"/>
      <c r="DZ51" s="621"/>
      <c r="EA51" s="621"/>
      <c r="EB51" s="621"/>
      <c r="EC51" s="621"/>
      <c r="ED51" s="621"/>
      <c r="EE51" s="621"/>
      <c r="EF51" s="621"/>
      <c r="EG51" s="621"/>
      <c r="EH51" s="621"/>
      <c r="EI51" s="621"/>
      <c r="EJ51" s="621"/>
      <c r="EK51" s="734"/>
      <c r="EL51" s="734"/>
      <c r="EM51" s="621"/>
      <c r="EN51" s="621"/>
      <c r="EO51" s="621"/>
      <c r="EP51" s="621"/>
      <c r="EQ51" s="621"/>
      <c r="ER51" s="621"/>
      <c r="ES51" s="621"/>
      <c r="ET51" s="621"/>
      <c r="EU51" s="621"/>
      <c r="EV51" s="621"/>
      <c r="EW51" s="621"/>
      <c r="EX51" s="621"/>
      <c r="EY51" s="622"/>
    </row>
    <row r="52">
      <c r="A52" s="735"/>
      <c r="B52" s="625" t="s">
        <v>1003</v>
      </c>
      <c r="AL52" s="736"/>
      <c r="AM52" s="736"/>
      <c r="AN52" s="706"/>
      <c r="AO52" s="625" t="s">
        <v>1003</v>
      </c>
      <c r="BY52" s="736"/>
      <c r="BZ52" s="736"/>
      <c r="CA52" s="706"/>
      <c r="CB52" s="625" t="s">
        <v>1003</v>
      </c>
      <c r="DL52" s="736"/>
      <c r="DM52" s="736"/>
      <c r="DN52" s="706"/>
      <c r="DO52" s="625" t="s">
        <v>1003</v>
      </c>
      <c r="EY52" s="736"/>
    </row>
    <row r="53">
      <c r="A53" s="628"/>
      <c r="B53" s="629" t="s">
        <v>1004</v>
      </c>
      <c r="AL53" s="630"/>
      <c r="AM53" s="629"/>
      <c r="AN53" s="628"/>
      <c r="AO53" s="629" t="s">
        <v>1004</v>
      </c>
      <c r="BY53" s="630"/>
      <c r="BZ53" s="629"/>
      <c r="CA53" s="628"/>
      <c r="CB53" s="629" t="s">
        <v>1004</v>
      </c>
      <c r="DL53" s="630"/>
      <c r="DM53" s="629"/>
      <c r="DN53" s="628"/>
      <c r="DO53" s="629" t="s">
        <v>1004</v>
      </c>
      <c r="EY53" s="630"/>
    </row>
    <row r="54">
      <c r="A54" s="628"/>
      <c r="B54" s="737" t="s">
        <v>1064</v>
      </c>
      <c r="AL54" s="632"/>
      <c r="AM54" s="631"/>
      <c r="AN54" s="628"/>
      <c r="AO54" s="737" t="s">
        <v>1064</v>
      </c>
      <c r="BY54" s="632"/>
      <c r="BZ54" s="631"/>
      <c r="CA54" s="628"/>
      <c r="CB54" s="737" t="s">
        <v>1064</v>
      </c>
      <c r="DL54" s="632"/>
      <c r="DM54" s="631"/>
      <c r="DN54" s="628"/>
      <c r="DO54" s="737" t="s">
        <v>1064</v>
      </c>
      <c r="EY54" s="632"/>
    </row>
    <row r="55">
      <c r="A55" s="628"/>
      <c r="B55" s="633"/>
      <c r="C55" s="633"/>
      <c r="D55" s="633"/>
      <c r="E55" s="633"/>
      <c r="F55" s="633"/>
      <c r="G55" s="633"/>
      <c r="H55" s="633"/>
      <c r="I55" s="633"/>
      <c r="J55" s="633"/>
      <c r="K55" s="633"/>
      <c r="L55" s="633"/>
      <c r="M55" s="633"/>
      <c r="N55" s="633"/>
      <c r="O55" s="633"/>
      <c r="P55" s="633"/>
      <c r="Q55" s="633"/>
      <c r="R55" s="633"/>
      <c r="S55" s="633"/>
      <c r="T55" s="633"/>
      <c r="U55" s="633"/>
      <c r="V55" s="633"/>
      <c r="W55" s="633"/>
      <c r="X55" s="633"/>
      <c r="Y55" s="633"/>
      <c r="Z55" s="633"/>
      <c r="AA55" s="633"/>
      <c r="AB55" s="633"/>
      <c r="AC55" s="633"/>
      <c r="AD55" s="633"/>
      <c r="AE55" s="633"/>
      <c r="AF55" s="633"/>
      <c r="AG55" s="633"/>
      <c r="AH55" s="633"/>
      <c r="AI55" s="633"/>
      <c r="AJ55" s="633"/>
      <c r="AK55" s="633"/>
      <c r="AL55" s="632"/>
      <c r="AM55" s="631"/>
      <c r="AN55" s="628"/>
      <c r="AO55" s="633"/>
      <c r="AP55" s="633"/>
      <c r="AQ55" s="633"/>
      <c r="AR55" s="633"/>
      <c r="AS55" s="633"/>
      <c r="AT55" s="633"/>
      <c r="AU55" s="633"/>
      <c r="AV55" s="633"/>
      <c r="AW55" s="633"/>
      <c r="AX55" s="633"/>
      <c r="AY55" s="633"/>
      <c r="AZ55" s="633"/>
      <c r="BA55" s="633"/>
      <c r="BB55" s="633"/>
      <c r="BC55" s="633"/>
      <c r="BD55" s="633"/>
      <c r="BE55" s="633"/>
      <c r="BF55" s="633"/>
      <c r="BG55" s="633"/>
      <c r="BH55" s="633"/>
      <c r="BI55" s="633"/>
      <c r="BJ55" s="633"/>
      <c r="BK55" s="633"/>
      <c r="BL55" s="633"/>
      <c r="BM55" s="633"/>
      <c r="BN55" s="633"/>
      <c r="BO55" s="633"/>
      <c r="BP55" s="633"/>
      <c r="BQ55" s="633"/>
      <c r="BR55" s="633"/>
      <c r="BS55" s="633"/>
      <c r="BT55" s="633"/>
      <c r="BU55" s="633"/>
      <c r="BV55" s="633"/>
      <c r="BW55" s="633"/>
      <c r="BX55" s="633"/>
      <c r="BY55" s="632"/>
      <c r="BZ55" s="631"/>
      <c r="CA55" s="628"/>
      <c r="CB55" s="633"/>
      <c r="CC55" s="633"/>
      <c r="CD55" s="633"/>
      <c r="CE55" s="633"/>
      <c r="CF55" s="633"/>
      <c r="CG55" s="633"/>
      <c r="CH55" s="633"/>
      <c r="CI55" s="633"/>
      <c r="CJ55" s="633"/>
      <c r="CK55" s="633"/>
      <c r="CL55" s="633"/>
      <c r="CM55" s="633"/>
      <c r="CN55" s="633"/>
      <c r="CO55" s="633"/>
      <c r="CP55" s="633"/>
      <c r="CQ55" s="633"/>
      <c r="CR55" s="633"/>
      <c r="CS55" s="633"/>
      <c r="CT55" s="633"/>
      <c r="CU55" s="633"/>
      <c r="CV55" s="633"/>
      <c r="CW55" s="633"/>
      <c r="CX55" s="633"/>
      <c r="CY55" s="633"/>
      <c r="CZ55" s="633"/>
      <c r="DA55" s="633"/>
      <c r="DB55" s="633"/>
      <c r="DC55" s="633"/>
      <c r="DD55" s="633"/>
      <c r="DE55" s="633"/>
      <c r="DF55" s="633"/>
      <c r="DG55" s="633"/>
      <c r="DH55" s="633"/>
      <c r="DI55" s="633"/>
      <c r="DJ55" s="633"/>
      <c r="DK55" s="633"/>
      <c r="DL55" s="632"/>
      <c r="DM55" s="631"/>
      <c r="DN55" s="628"/>
      <c r="DO55" s="633"/>
      <c r="DP55" s="633"/>
      <c r="DQ55" s="633"/>
      <c r="DR55" s="633"/>
      <c r="DS55" s="633"/>
      <c r="DT55" s="633"/>
      <c r="DU55" s="633"/>
      <c r="DV55" s="633"/>
      <c r="DW55" s="633"/>
      <c r="DX55" s="633"/>
      <c r="DY55" s="633"/>
      <c r="DZ55" s="633"/>
      <c r="EA55" s="633"/>
      <c r="EB55" s="633"/>
      <c r="EC55" s="633"/>
      <c r="ED55" s="633"/>
      <c r="EE55" s="633"/>
      <c r="EF55" s="633"/>
      <c r="EG55" s="633"/>
      <c r="EH55" s="633"/>
      <c r="EI55" s="633"/>
      <c r="EJ55" s="633"/>
      <c r="EK55" s="633"/>
      <c r="EL55" s="633"/>
      <c r="EM55" s="633"/>
      <c r="EN55" s="633"/>
      <c r="EO55" s="633"/>
      <c r="EP55" s="633"/>
      <c r="EQ55" s="633"/>
      <c r="ER55" s="633"/>
      <c r="ES55" s="633"/>
      <c r="ET55" s="633"/>
      <c r="EU55" s="633"/>
      <c r="EV55" s="633"/>
      <c r="EW55" s="633"/>
      <c r="EX55" s="633"/>
      <c r="EY55" s="632"/>
    </row>
    <row r="56">
      <c r="A56" s="628"/>
      <c r="B56" s="738" t="s">
        <v>1006</v>
      </c>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2"/>
      <c r="AL56" s="635"/>
      <c r="AM56" s="636"/>
      <c r="AN56" s="628"/>
      <c r="AO56" s="738" t="s">
        <v>1006</v>
      </c>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2"/>
      <c r="BY56" s="635"/>
      <c r="BZ56" s="636"/>
      <c r="CA56" s="628"/>
      <c r="CB56" s="738" t="s">
        <v>1006</v>
      </c>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2"/>
      <c r="DL56" s="635"/>
      <c r="DM56" s="636"/>
      <c r="DN56" s="628"/>
      <c r="DO56" s="738" t="s">
        <v>1006</v>
      </c>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2"/>
      <c r="EY56" s="635"/>
    </row>
    <row r="57">
      <c r="A57" s="628"/>
      <c r="B57" s="637" t="s">
        <v>43</v>
      </c>
      <c r="C57" s="12"/>
      <c r="D57" s="638" t="str">
        <f>'3A 2025-2026 REPORTE CALIFICACI'!E7</f>
        <v>2025-2026</v>
      </c>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6"/>
      <c r="AL57" s="639"/>
      <c r="AM57" s="640"/>
      <c r="AN57" s="628"/>
      <c r="AO57" s="637" t="s">
        <v>43</v>
      </c>
      <c r="AP57" s="12"/>
      <c r="AQ57" s="638" t="str">
        <f>'3A 2025-2026 REPORTE CALIFICACI'!E7</f>
        <v>2025-2026</v>
      </c>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6"/>
      <c r="BY57" s="639"/>
      <c r="BZ57" s="640"/>
      <c r="CA57" s="628"/>
      <c r="CB57" s="637" t="s">
        <v>43</v>
      </c>
      <c r="CC57" s="12"/>
      <c r="CD57" s="638" t="str">
        <f>'3A 2025-2026 REPORTE CALIFICACI'!E7</f>
        <v>2025-2026</v>
      </c>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6"/>
      <c r="DL57" s="639"/>
      <c r="DM57" s="640"/>
      <c r="DN57" s="628"/>
      <c r="DO57" s="637" t="s">
        <v>43</v>
      </c>
      <c r="DP57" s="12"/>
      <c r="DQ57" s="638" t="str">
        <f>'3A 2025-2026 REPORTE CALIFICACI'!E7</f>
        <v>2025-2026</v>
      </c>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6"/>
      <c r="EY57" s="639"/>
    </row>
    <row r="58">
      <c r="A58" s="628"/>
      <c r="B58" s="641" t="s">
        <v>1007</v>
      </c>
      <c r="C58" s="12"/>
      <c r="D58" s="638" t="str">
        <f>'3A 2025-2026 REPORTE CALIFICACI'!D15</f>
        <v>Jennifer  Asenjo  De Los Santos TRANSFERIDA 10/12/25</v>
      </c>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6"/>
      <c r="AL58" s="639"/>
      <c r="AM58" s="640"/>
      <c r="AN58" s="628"/>
      <c r="AO58" s="641" t="s">
        <v>1007</v>
      </c>
      <c r="AP58" s="12"/>
      <c r="AQ58" s="638" t="str">
        <f>'3A 2025-2026 REPORTE CALIFICACI'!D16</f>
        <v>Leshlie Crismayri Bautista Quezada</v>
      </c>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6"/>
      <c r="BY58" s="639"/>
      <c r="BZ58" s="640"/>
      <c r="CA58" s="628"/>
      <c r="CB58" s="641" t="s">
        <v>1007</v>
      </c>
      <c r="CC58" s="12"/>
      <c r="CD58" s="638" t="str">
        <f>'3A 2025-2026 REPORTE CALIFICACI'!D17</f>
        <v>Gilber  Bello Silva</v>
      </c>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6"/>
      <c r="DL58" s="639"/>
      <c r="DM58" s="640"/>
      <c r="DN58" s="628"/>
      <c r="DO58" s="641" t="s">
        <v>1007</v>
      </c>
      <c r="DP58" s="12"/>
      <c r="DQ58" s="638" t="str">
        <f>'3A 2025-2026 REPORTE CALIFICACI'!D18</f>
        <v>Sherlyn Mariel Bernabel Lora</v>
      </c>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6"/>
      <c r="EY58" s="639"/>
    </row>
    <row r="59">
      <c r="A59" s="628"/>
      <c r="B59" s="641" t="s">
        <v>1008</v>
      </c>
      <c r="C59" s="12"/>
      <c r="D59" s="638">
        <f>'3A 2025-2026 REPORTE CALIFICACI'!A15</f>
        <v>5</v>
      </c>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6"/>
      <c r="AL59" s="639"/>
      <c r="AM59" s="640"/>
      <c r="AN59" s="628"/>
      <c r="AO59" s="641" t="s">
        <v>1008</v>
      </c>
      <c r="AP59" s="12"/>
      <c r="AQ59" s="638">
        <f>'3A 2025-2026 REPORTE CALIFICACI'!A16</f>
        <v>6</v>
      </c>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6"/>
      <c r="BY59" s="639"/>
      <c r="BZ59" s="640"/>
      <c r="CA59" s="628"/>
      <c r="CB59" s="641" t="s">
        <v>1008</v>
      </c>
      <c r="CC59" s="12"/>
      <c r="CD59" s="638">
        <f>'3A 2025-2026 REPORTE CALIFICACI'!A17</f>
        <v>7</v>
      </c>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6"/>
      <c r="DL59" s="639"/>
      <c r="DM59" s="640"/>
      <c r="DN59" s="628"/>
      <c r="DO59" s="641" t="s">
        <v>1008</v>
      </c>
      <c r="DP59" s="12"/>
      <c r="DQ59" s="638">
        <f>'3A 2025-2026 REPORTE CALIFICACI'!A18</f>
        <v>8</v>
      </c>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6"/>
      <c r="EY59" s="639"/>
    </row>
    <row r="60">
      <c r="A60" s="628"/>
      <c r="B60" s="641" t="s">
        <v>1009</v>
      </c>
      <c r="C60" s="12"/>
      <c r="D60" s="705">
        <f>'3A 2025-2026 REPORTE CALIFICACI'!C15</f>
        <v>33109621</v>
      </c>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6"/>
      <c r="AL60" s="639"/>
      <c r="AM60" s="640"/>
      <c r="AN60" s="628"/>
      <c r="AO60" s="641" t="s">
        <v>1009</v>
      </c>
      <c r="AP60" s="12"/>
      <c r="AQ60" s="638">
        <f>'3A 2025-2026 REPORTE CALIFICACI'!C16</f>
        <v>32678295</v>
      </c>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6"/>
      <c r="BY60" s="639"/>
      <c r="BZ60" s="640"/>
      <c r="CA60" s="628"/>
      <c r="CB60" s="641" t="s">
        <v>1009</v>
      </c>
      <c r="CC60" s="12"/>
      <c r="CD60" s="638">
        <f>'3A 2025-2026 REPORTE CALIFICACI'!C17</f>
        <v>33224927</v>
      </c>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6"/>
      <c r="DL60" s="639"/>
      <c r="DM60" s="640"/>
      <c r="DN60" s="628"/>
      <c r="DO60" s="641" t="s">
        <v>1009</v>
      </c>
      <c r="DP60" s="12"/>
      <c r="DQ60" s="638">
        <f>'3A 2025-2026 REPORTE CALIFICACI'!C18</f>
        <v>6783589</v>
      </c>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6"/>
      <c r="EY60" s="639"/>
    </row>
    <row r="61">
      <c r="A61" s="628"/>
      <c r="B61" s="641" t="s">
        <v>1010</v>
      </c>
      <c r="C61" s="12"/>
      <c r="D61" s="638" t="str">
        <f>'3A 2025-2026 REPORTE CALIFICACI'!D5</f>
        <v>3A</v>
      </c>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6"/>
      <c r="AL61" s="639"/>
      <c r="AM61" s="640"/>
      <c r="AN61" s="628"/>
      <c r="AO61" s="641" t="s">
        <v>1010</v>
      </c>
      <c r="AP61" s="12"/>
      <c r="AQ61" s="705" t="s">
        <v>11</v>
      </c>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6"/>
      <c r="BY61" s="639"/>
      <c r="BZ61" s="640"/>
      <c r="CA61" s="628"/>
      <c r="CB61" s="641" t="s">
        <v>1010</v>
      </c>
      <c r="CC61" s="12"/>
      <c r="CD61" s="638" t="str">
        <f>'3A 2025-2026 REPORTE CALIFICACI'!D5</f>
        <v>3A</v>
      </c>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6"/>
      <c r="DL61" s="639"/>
      <c r="DM61" s="640"/>
      <c r="DN61" s="628"/>
      <c r="DO61" s="641" t="s">
        <v>1010</v>
      </c>
      <c r="DP61" s="12"/>
      <c r="DQ61" s="638" t="str">
        <f>'3A 2025-2026 REPORTE CALIFICACI'!D5</f>
        <v>3A</v>
      </c>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6"/>
      <c r="EY61" s="639"/>
    </row>
    <row r="62">
      <c r="A62" s="628"/>
      <c r="B62" s="641" t="s">
        <v>977</v>
      </c>
      <c r="C62" s="12"/>
      <c r="D62" s="638" t="str">
        <f>'3A 2025-2026 REPORTE CALIFICACI'!E6</f>
        <v>MAYELIN GARCIA</v>
      </c>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6"/>
      <c r="AL62" s="639"/>
      <c r="AM62" s="640"/>
      <c r="AN62" s="628"/>
      <c r="AO62" s="641" t="s">
        <v>977</v>
      </c>
      <c r="AP62" s="12"/>
      <c r="AQ62" s="638" t="str">
        <f>'3A 2025-2026 REPORTE CALIFICACI'!E6</f>
        <v>MAYELIN GARCIA</v>
      </c>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6"/>
      <c r="BY62" s="639"/>
      <c r="BZ62" s="640"/>
      <c r="CA62" s="628"/>
      <c r="CB62" s="641" t="s">
        <v>977</v>
      </c>
      <c r="CC62" s="12"/>
      <c r="CD62" s="638" t="str">
        <f>'3A 2025-2026 REPORTE CALIFICACI'!E6</f>
        <v>MAYELIN GARCIA</v>
      </c>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6"/>
      <c r="DL62" s="639"/>
      <c r="DM62" s="640"/>
      <c r="DN62" s="628"/>
      <c r="DO62" s="641" t="s">
        <v>977</v>
      </c>
      <c r="DP62" s="12"/>
      <c r="DQ62" s="638" t="str">
        <f>'3A 2025-2026 REPORTE CALIFICACI'!E6</f>
        <v>MAYELIN GARCIA</v>
      </c>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6"/>
      <c r="EY62" s="639"/>
    </row>
    <row r="63">
      <c r="A63" s="628"/>
      <c r="B63" s="643"/>
      <c r="C63" s="643"/>
      <c r="D63" s="643"/>
      <c r="E63" s="643"/>
      <c r="F63" s="643"/>
      <c r="G63" s="643"/>
      <c r="H63" s="643"/>
      <c r="I63" s="643"/>
      <c r="J63" s="643"/>
      <c r="K63" s="643"/>
      <c r="L63" s="643"/>
      <c r="M63" s="643"/>
      <c r="N63" s="643"/>
      <c r="O63" s="643"/>
      <c r="P63" s="643"/>
      <c r="Q63" s="643"/>
      <c r="R63" s="643"/>
      <c r="S63" s="643"/>
      <c r="T63" s="643"/>
      <c r="U63" s="643"/>
      <c r="V63" s="643"/>
      <c r="W63" s="643"/>
      <c r="X63" s="739"/>
      <c r="Y63" s="739"/>
      <c r="Z63" s="643"/>
      <c r="AA63" s="643"/>
      <c r="AB63" s="643"/>
      <c r="AC63" s="643"/>
      <c r="AD63" s="643"/>
      <c r="AE63" s="643"/>
      <c r="AF63" s="643"/>
      <c r="AG63" s="643"/>
      <c r="AH63" s="643"/>
      <c r="AI63" s="643"/>
      <c r="AJ63" s="643"/>
      <c r="AK63" s="643"/>
      <c r="AL63" s="644"/>
      <c r="AM63" s="643"/>
      <c r="AN63" s="628"/>
      <c r="AO63" s="643"/>
      <c r="AP63" s="643"/>
      <c r="AQ63" s="643"/>
      <c r="AR63" s="643"/>
      <c r="AS63" s="643"/>
      <c r="AT63" s="643"/>
      <c r="AU63" s="643"/>
      <c r="AV63" s="643"/>
      <c r="AW63" s="643"/>
      <c r="AX63" s="643"/>
      <c r="AY63" s="643"/>
      <c r="AZ63" s="643"/>
      <c r="BA63" s="643"/>
      <c r="BB63" s="643"/>
      <c r="BC63" s="643"/>
      <c r="BD63" s="643"/>
      <c r="BE63" s="643"/>
      <c r="BF63" s="643"/>
      <c r="BG63" s="668" t="s">
        <v>1062</v>
      </c>
      <c r="BH63" s="643"/>
      <c r="BI63" s="643"/>
      <c r="BJ63" s="643"/>
      <c r="BK63" s="739"/>
      <c r="BL63" s="739"/>
      <c r="BM63" s="643"/>
      <c r="BN63" s="643"/>
      <c r="BO63" s="643"/>
      <c r="BP63" s="643"/>
      <c r="BQ63" s="643"/>
      <c r="BR63" s="643"/>
      <c r="BS63" s="643"/>
      <c r="BT63" s="643"/>
      <c r="BU63" s="643"/>
      <c r="BV63" s="643"/>
      <c r="BW63" s="643"/>
      <c r="BX63" s="643"/>
      <c r="BY63" s="644"/>
      <c r="BZ63" s="643"/>
      <c r="CA63" s="628"/>
      <c r="CB63" s="643"/>
      <c r="CC63" s="643"/>
      <c r="CD63" s="643"/>
      <c r="CE63" s="643"/>
      <c r="CF63" s="643"/>
      <c r="CG63" s="643"/>
      <c r="CH63" s="643"/>
      <c r="CI63" s="643"/>
      <c r="CJ63" s="643"/>
      <c r="CK63" s="643"/>
      <c r="CL63" s="643"/>
      <c r="CM63" s="643"/>
      <c r="CN63" s="643"/>
      <c r="CO63" s="643"/>
      <c r="CP63" s="643"/>
      <c r="CQ63" s="643"/>
      <c r="CR63" s="643"/>
      <c r="CS63" s="643"/>
      <c r="CT63" s="643"/>
      <c r="CU63" s="643"/>
      <c r="CV63" s="643"/>
      <c r="CW63" s="643"/>
      <c r="CX63" s="739"/>
      <c r="CY63" s="739"/>
      <c r="CZ63" s="643"/>
      <c r="DA63" s="643"/>
      <c r="DB63" s="643"/>
      <c r="DC63" s="643"/>
      <c r="DD63" s="643"/>
      <c r="DE63" s="643"/>
      <c r="DF63" s="643"/>
      <c r="DG63" s="643"/>
      <c r="DH63" s="643"/>
      <c r="DI63" s="643"/>
      <c r="DJ63" s="643"/>
      <c r="DK63" s="643"/>
      <c r="DL63" s="644"/>
      <c r="DM63" s="643"/>
      <c r="DN63" s="628"/>
      <c r="DO63" s="643"/>
      <c r="DP63" s="643"/>
      <c r="DQ63" s="643"/>
      <c r="DR63" s="643"/>
      <c r="DS63" s="643"/>
      <c r="DT63" s="643"/>
      <c r="DU63" s="643"/>
      <c r="DV63" s="643"/>
      <c r="DW63" s="643"/>
      <c r="DX63" s="643"/>
      <c r="DY63" s="643"/>
      <c r="DZ63" s="643"/>
      <c r="EA63" s="643"/>
      <c r="EB63" s="643"/>
      <c r="EC63" s="643"/>
      <c r="ED63" s="643"/>
      <c r="EE63" s="643"/>
      <c r="EF63" s="643"/>
      <c r="EG63" s="643"/>
      <c r="EH63" s="643"/>
      <c r="EI63" s="643"/>
      <c r="EJ63" s="643"/>
      <c r="EK63" s="739"/>
      <c r="EL63" s="739"/>
      <c r="EM63" s="643"/>
      <c r="EN63" s="643"/>
      <c r="EO63" s="643"/>
      <c r="EP63" s="643"/>
      <c r="EQ63" s="643"/>
      <c r="ER63" s="643"/>
      <c r="ES63" s="643"/>
      <c r="ET63" s="643"/>
      <c r="EU63" s="643"/>
      <c r="EV63" s="643"/>
      <c r="EW63" s="643"/>
      <c r="EX63" s="643"/>
      <c r="EY63" s="644"/>
    </row>
    <row r="64">
      <c r="A64" s="628"/>
      <c r="B64" s="643"/>
      <c r="C64" s="643"/>
      <c r="D64" s="643"/>
      <c r="E64" s="643"/>
      <c r="F64" s="643"/>
      <c r="G64" s="643"/>
      <c r="H64" s="643"/>
      <c r="I64" s="643"/>
      <c r="J64" s="643"/>
      <c r="K64" s="643"/>
      <c r="L64" s="643"/>
      <c r="M64" s="643"/>
      <c r="N64" s="643"/>
      <c r="O64" s="643"/>
      <c r="P64" s="643"/>
      <c r="Q64" s="643"/>
      <c r="R64" s="643"/>
      <c r="S64" s="643"/>
      <c r="T64" s="643"/>
      <c r="U64" s="643"/>
      <c r="V64" s="643"/>
      <c r="W64" s="643"/>
      <c r="X64" s="739"/>
      <c r="Y64" s="739"/>
      <c r="Z64" s="643"/>
      <c r="AA64" s="643"/>
      <c r="AB64" s="643"/>
      <c r="AC64" s="643"/>
      <c r="AD64" s="643"/>
      <c r="AE64" s="643"/>
      <c r="AF64" s="643"/>
      <c r="AG64" s="643"/>
      <c r="AH64" s="643"/>
      <c r="AI64" s="643"/>
      <c r="AJ64" s="643"/>
      <c r="AK64" s="643"/>
      <c r="AL64" s="644"/>
      <c r="AM64" s="643"/>
      <c r="AN64" s="628"/>
      <c r="AO64" s="643"/>
      <c r="AP64" s="643"/>
      <c r="AQ64" s="643"/>
      <c r="AR64" s="643"/>
      <c r="AS64" s="643"/>
      <c r="AT64" s="643"/>
      <c r="AU64" s="643"/>
      <c r="AV64" s="643"/>
      <c r="AW64" s="643"/>
      <c r="AX64" s="643"/>
      <c r="AY64" s="643"/>
      <c r="AZ64" s="643"/>
      <c r="BA64" s="643"/>
      <c r="BB64" s="643"/>
      <c r="BC64" s="643"/>
      <c r="BD64" s="643"/>
      <c r="BE64" s="643"/>
      <c r="BF64" s="643"/>
      <c r="BG64" s="643"/>
      <c r="BH64" s="643"/>
      <c r="BI64" s="643"/>
      <c r="BJ64" s="643"/>
      <c r="BK64" s="739"/>
      <c r="BL64" s="739"/>
      <c r="BM64" s="643"/>
      <c r="BN64" s="643"/>
      <c r="BO64" s="643"/>
      <c r="BP64" s="643"/>
      <c r="BQ64" s="643"/>
      <c r="BR64" s="643"/>
      <c r="BS64" s="643"/>
      <c r="BT64" s="643"/>
      <c r="BU64" s="643"/>
      <c r="BV64" s="643"/>
      <c r="BW64" s="643"/>
      <c r="BX64" s="643"/>
      <c r="BY64" s="644"/>
      <c r="BZ64" s="643"/>
      <c r="CA64" s="628"/>
      <c r="CB64" s="643"/>
      <c r="CC64" s="643"/>
      <c r="CD64" s="643"/>
      <c r="CE64" s="643"/>
      <c r="CF64" s="643"/>
      <c r="CG64" s="643"/>
      <c r="CH64" s="643"/>
      <c r="CI64" s="643"/>
      <c r="CJ64" s="643"/>
      <c r="CK64" s="643"/>
      <c r="CL64" s="643"/>
      <c r="CM64" s="643"/>
      <c r="CN64" s="643"/>
      <c r="CO64" s="643"/>
      <c r="CP64" s="643"/>
      <c r="CQ64" s="643"/>
      <c r="CR64" s="643"/>
      <c r="CS64" s="643"/>
      <c r="CT64" s="643"/>
      <c r="CU64" s="643"/>
      <c r="CV64" s="643"/>
      <c r="CW64" s="643"/>
      <c r="CX64" s="739"/>
      <c r="CY64" s="739"/>
      <c r="CZ64" s="643"/>
      <c r="DA64" s="643"/>
      <c r="DB64" s="643"/>
      <c r="DC64" s="643"/>
      <c r="DD64" s="643"/>
      <c r="DE64" s="643"/>
      <c r="DF64" s="643"/>
      <c r="DG64" s="643"/>
      <c r="DH64" s="643"/>
      <c r="DI64" s="643"/>
      <c r="DJ64" s="643"/>
      <c r="DK64" s="643"/>
      <c r="DL64" s="644"/>
      <c r="DM64" s="643"/>
      <c r="DN64" s="628"/>
      <c r="DO64" s="643"/>
      <c r="DP64" s="643"/>
      <c r="DQ64" s="643"/>
      <c r="DR64" s="643"/>
      <c r="DS64" s="643"/>
      <c r="DT64" s="643"/>
      <c r="DU64" s="643"/>
      <c r="DV64" s="643"/>
      <c r="DW64" s="643"/>
      <c r="DX64" s="643"/>
      <c r="DY64" s="643"/>
      <c r="DZ64" s="643"/>
      <c r="EA64" s="643"/>
      <c r="EB64" s="643"/>
      <c r="EC64" s="643"/>
      <c r="ED64" s="643"/>
      <c r="EE64" s="643"/>
      <c r="EF64" s="643"/>
      <c r="EG64" s="643"/>
      <c r="EH64" s="643"/>
      <c r="EI64" s="643"/>
      <c r="EJ64" s="643"/>
      <c r="EK64" s="739"/>
      <c r="EL64" s="739"/>
      <c r="EM64" s="643"/>
      <c r="EN64" s="643"/>
      <c r="EO64" s="643"/>
      <c r="EP64" s="643"/>
      <c r="EQ64" s="643"/>
      <c r="ER64" s="643"/>
      <c r="ES64" s="643"/>
      <c r="ET64" s="643"/>
      <c r="EU64" s="643"/>
      <c r="EV64" s="643"/>
      <c r="EW64" s="643"/>
      <c r="EX64" s="643"/>
      <c r="EY64" s="644"/>
    </row>
    <row r="65">
      <c r="A65" s="645"/>
      <c r="B65" s="740" t="s">
        <v>1011</v>
      </c>
      <c r="C65" s="16"/>
      <c r="D65" s="740" t="s">
        <v>981</v>
      </c>
      <c r="E65" s="15"/>
      <c r="F65" s="15"/>
      <c r="G65" s="16"/>
      <c r="H65" s="740" t="s">
        <v>1012</v>
      </c>
      <c r="I65" s="15"/>
      <c r="J65" s="15"/>
      <c r="K65" s="16"/>
      <c r="L65" s="740" t="s">
        <v>983</v>
      </c>
      <c r="M65" s="15"/>
      <c r="N65" s="15"/>
      <c r="O65" s="16"/>
      <c r="P65" s="740" t="s">
        <v>984</v>
      </c>
      <c r="Q65" s="15"/>
      <c r="R65" s="15"/>
      <c r="S65" s="16"/>
      <c r="T65" s="741" t="s">
        <v>985</v>
      </c>
      <c r="U65" s="15"/>
      <c r="V65" s="15"/>
      <c r="W65" s="16"/>
      <c r="X65" s="742" t="s">
        <v>986</v>
      </c>
      <c r="Y65" s="742" t="s">
        <v>652</v>
      </c>
      <c r="Z65" s="740" t="s">
        <v>987</v>
      </c>
      <c r="AA65" s="15"/>
      <c r="AB65" s="15"/>
      <c r="AC65" s="16"/>
      <c r="AD65" s="740" t="s">
        <v>988</v>
      </c>
      <c r="AE65" s="15"/>
      <c r="AF65" s="15"/>
      <c r="AG65" s="16"/>
      <c r="AH65" s="740" t="s">
        <v>989</v>
      </c>
      <c r="AI65" s="16"/>
      <c r="AJ65" s="740" t="s">
        <v>656</v>
      </c>
      <c r="AK65" s="16"/>
      <c r="AL65" s="649"/>
      <c r="AM65" s="650"/>
      <c r="AN65" s="645"/>
      <c r="AO65" s="740" t="s">
        <v>1011</v>
      </c>
      <c r="AP65" s="16"/>
      <c r="AQ65" s="740" t="s">
        <v>981</v>
      </c>
      <c r="AR65" s="15"/>
      <c r="AS65" s="15"/>
      <c r="AT65" s="16"/>
      <c r="AU65" s="740" t="s">
        <v>1012</v>
      </c>
      <c r="AV65" s="15"/>
      <c r="AW65" s="15"/>
      <c r="AX65" s="16"/>
      <c r="AY65" s="740" t="s">
        <v>983</v>
      </c>
      <c r="AZ65" s="15"/>
      <c r="BA65" s="15"/>
      <c r="BB65" s="16"/>
      <c r="BC65" s="740" t="s">
        <v>984</v>
      </c>
      <c r="BD65" s="15"/>
      <c r="BE65" s="15"/>
      <c r="BF65" s="16"/>
      <c r="BG65" s="741" t="s">
        <v>985</v>
      </c>
      <c r="BH65" s="15"/>
      <c r="BI65" s="15"/>
      <c r="BJ65" s="16"/>
      <c r="BK65" s="742" t="s">
        <v>986</v>
      </c>
      <c r="BL65" s="742" t="s">
        <v>652</v>
      </c>
      <c r="BM65" s="740" t="s">
        <v>987</v>
      </c>
      <c r="BN65" s="15"/>
      <c r="BO65" s="15"/>
      <c r="BP65" s="16"/>
      <c r="BQ65" s="740" t="s">
        <v>988</v>
      </c>
      <c r="BR65" s="15"/>
      <c r="BS65" s="15"/>
      <c r="BT65" s="16"/>
      <c r="BU65" s="740" t="s">
        <v>989</v>
      </c>
      <c r="BV65" s="16"/>
      <c r="BW65" s="740" t="s">
        <v>656</v>
      </c>
      <c r="BX65" s="16"/>
      <c r="BY65" s="649"/>
      <c r="BZ65" s="650"/>
      <c r="CA65" s="645"/>
      <c r="CB65" s="740" t="s">
        <v>1011</v>
      </c>
      <c r="CC65" s="16"/>
      <c r="CD65" s="740" t="s">
        <v>981</v>
      </c>
      <c r="CE65" s="15"/>
      <c r="CF65" s="15"/>
      <c r="CG65" s="16"/>
      <c r="CH65" s="740" t="s">
        <v>1012</v>
      </c>
      <c r="CI65" s="15"/>
      <c r="CJ65" s="15"/>
      <c r="CK65" s="16"/>
      <c r="CL65" s="740" t="s">
        <v>983</v>
      </c>
      <c r="CM65" s="15"/>
      <c r="CN65" s="15"/>
      <c r="CO65" s="16"/>
      <c r="CP65" s="740" t="s">
        <v>984</v>
      </c>
      <c r="CQ65" s="15"/>
      <c r="CR65" s="15"/>
      <c r="CS65" s="16"/>
      <c r="CT65" s="741" t="s">
        <v>985</v>
      </c>
      <c r="CU65" s="15"/>
      <c r="CV65" s="15"/>
      <c r="CW65" s="16"/>
      <c r="CX65" s="742" t="s">
        <v>986</v>
      </c>
      <c r="CY65" s="742" t="s">
        <v>652</v>
      </c>
      <c r="CZ65" s="740" t="s">
        <v>987</v>
      </c>
      <c r="DA65" s="15"/>
      <c r="DB65" s="15"/>
      <c r="DC65" s="16"/>
      <c r="DD65" s="740" t="s">
        <v>988</v>
      </c>
      <c r="DE65" s="15"/>
      <c r="DF65" s="15"/>
      <c r="DG65" s="16"/>
      <c r="DH65" s="740" t="s">
        <v>989</v>
      </c>
      <c r="DI65" s="16"/>
      <c r="DJ65" s="740" t="s">
        <v>656</v>
      </c>
      <c r="DK65" s="16"/>
      <c r="DL65" s="649"/>
      <c r="DM65" s="650"/>
      <c r="DN65" s="645"/>
      <c r="DO65" s="740" t="s">
        <v>1011</v>
      </c>
      <c r="DP65" s="16"/>
      <c r="DQ65" s="740" t="s">
        <v>981</v>
      </c>
      <c r="DR65" s="15"/>
      <c r="DS65" s="15"/>
      <c r="DT65" s="16"/>
      <c r="DU65" s="740" t="s">
        <v>1012</v>
      </c>
      <c r="DV65" s="15"/>
      <c r="DW65" s="15"/>
      <c r="DX65" s="16"/>
      <c r="DY65" s="740" t="s">
        <v>983</v>
      </c>
      <c r="DZ65" s="15"/>
      <c r="EA65" s="15"/>
      <c r="EB65" s="16"/>
      <c r="EC65" s="740" t="s">
        <v>984</v>
      </c>
      <c r="ED65" s="15"/>
      <c r="EE65" s="15"/>
      <c r="EF65" s="16"/>
      <c r="EG65" s="741" t="s">
        <v>985</v>
      </c>
      <c r="EH65" s="15"/>
      <c r="EI65" s="15"/>
      <c r="EJ65" s="16"/>
      <c r="EK65" s="742" t="s">
        <v>986</v>
      </c>
      <c r="EL65" s="742" t="s">
        <v>652</v>
      </c>
      <c r="EM65" s="740" t="s">
        <v>987</v>
      </c>
      <c r="EN65" s="15"/>
      <c r="EO65" s="15"/>
      <c r="EP65" s="16"/>
      <c r="EQ65" s="740" t="s">
        <v>988</v>
      </c>
      <c r="ER65" s="15"/>
      <c r="ES65" s="15"/>
      <c r="ET65" s="16"/>
      <c r="EU65" s="740" t="s">
        <v>989</v>
      </c>
      <c r="EV65" s="16"/>
      <c r="EW65" s="740" t="s">
        <v>656</v>
      </c>
      <c r="EX65" s="16"/>
      <c r="EY65" s="649"/>
    </row>
    <row r="66" ht="126.0" customHeight="1">
      <c r="A66" s="651"/>
      <c r="B66" s="743" t="s">
        <v>1013</v>
      </c>
      <c r="C66" s="16"/>
      <c r="D66" s="744" t="s">
        <v>631</v>
      </c>
      <c r="E66" s="745" t="s">
        <v>633</v>
      </c>
      <c r="F66" s="744" t="s">
        <v>635</v>
      </c>
      <c r="G66" s="744" t="s">
        <v>637</v>
      </c>
      <c r="H66" s="744" t="s">
        <v>631</v>
      </c>
      <c r="I66" s="745" t="s">
        <v>633</v>
      </c>
      <c r="J66" s="744" t="s">
        <v>635</v>
      </c>
      <c r="K66" s="744" t="s">
        <v>637</v>
      </c>
      <c r="L66" s="744" t="s">
        <v>631</v>
      </c>
      <c r="M66" s="745" t="s">
        <v>633</v>
      </c>
      <c r="N66" s="744" t="s">
        <v>635</v>
      </c>
      <c r="O66" s="744" t="s">
        <v>637</v>
      </c>
      <c r="P66" s="744" t="s">
        <v>631</v>
      </c>
      <c r="Q66" s="745" t="s">
        <v>633</v>
      </c>
      <c r="R66" s="744" t="s">
        <v>635</v>
      </c>
      <c r="S66" s="743" t="s">
        <v>637</v>
      </c>
      <c r="T66" s="746" t="s">
        <v>991</v>
      </c>
      <c r="U66" s="745" t="s">
        <v>992</v>
      </c>
      <c r="V66" s="744" t="s">
        <v>993</v>
      </c>
      <c r="W66" s="744" t="s">
        <v>994</v>
      </c>
      <c r="X66" s="43"/>
      <c r="Y66" s="43"/>
      <c r="Z66" s="747" t="s">
        <v>995</v>
      </c>
      <c r="AA66" s="747" t="s">
        <v>734</v>
      </c>
      <c r="AB66" s="747" t="s">
        <v>996</v>
      </c>
      <c r="AC66" s="747" t="s">
        <v>665</v>
      </c>
      <c r="AD66" s="747" t="s">
        <v>997</v>
      </c>
      <c r="AE66" s="747" t="s">
        <v>998</v>
      </c>
      <c r="AF66" s="747" t="s">
        <v>999</v>
      </c>
      <c r="AG66" s="747" t="s">
        <v>669</v>
      </c>
      <c r="AH66" s="744" t="s">
        <v>1000</v>
      </c>
      <c r="AI66" s="744" t="s">
        <v>1001</v>
      </c>
      <c r="AJ66" s="744" t="s">
        <v>579</v>
      </c>
      <c r="AK66" s="744" t="s">
        <v>672</v>
      </c>
      <c r="AL66" s="659"/>
      <c r="AM66" s="660"/>
      <c r="AN66" s="651"/>
      <c r="AO66" s="743" t="s">
        <v>1013</v>
      </c>
      <c r="AP66" s="16"/>
      <c r="AQ66" s="744" t="s">
        <v>631</v>
      </c>
      <c r="AR66" s="745" t="s">
        <v>633</v>
      </c>
      <c r="AS66" s="744" t="s">
        <v>635</v>
      </c>
      <c r="AT66" s="744" t="s">
        <v>637</v>
      </c>
      <c r="AU66" s="744" t="s">
        <v>631</v>
      </c>
      <c r="AV66" s="745" t="s">
        <v>633</v>
      </c>
      <c r="AW66" s="744" t="s">
        <v>635</v>
      </c>
      <c r="AX66" s="744" t="s">
        <v>637</v>
      </c>
      <c r="AY66" s="744" t="s">
        <v>631</v>
      </c>
      <c r="AZ66" s="745" t="s">
        <v>633</v>
      </c>
      <c r="BA66" s="744" t="s">
        <v>635</v>
      </c>
      <c r="BB66" s="744" t="s">
        <v>637</v>
      </c>
      <c r="BC66" s="744" t="s">
        <v>631</v>
      </c>
      <c r="BD66" s="745" t="s">
        <v>633</v>
      </c>
      <c r="BE66" s="744" t="s">
        <v>635</v>
      </c>
      <c r="BF66" s="743" t="s">
        <v>637</v>
      </c>
      <c r="BG66" s="746" t="s">
        <v>991</v>
      </c>
      <c r="BH66" s="745" t="s">
        <v>992</v>
      </c>
      <c r="BI66" s="744" t="s">
        <v>993</v>
      </c>
      <c r="BJ66" s="744" t="s">
        <v>994</v>
      </c>
      <c r="BK66" s="43"/>
      <c r="BL66" s="43"/>
      <c r="BM66" s="747" t="s">
        <v>995</v>
      </c>
      <c r="BN66" s="747" t="s">
        <v>734</v>
      </c>
      <c r="BO66" s="747" t="s">
        <v>996</v>
      </c>
      <c r="BP66" s="747" t="s">
        <v>665</v>
      </c>
      <c r="BQ66" s="747" t="s">
        <v>997</v>
      </c>
      <c r="BR66" s="747" t="s">
        <v>998</v>
      </c>
      <c r="BS66" s="747" t="s">
        <v>999</v>
      </c>
      <c r="BT66" s="747" t="s">
        <v>669</v>
      </c>
      <c r="BU66" s="744" t="s">
        <v>1000</v>
      </c>
      <c r="BV66" s="744" t="s">
        <v>1001</v>
      </c>
      <c r="BW66" s="744" t="s">
        <v>579</v>
      </c>
      <c r="BX66" s="744" t="s">
        <v>672</v>
      </c>
      <c r="BY66" s="659"/>
      <c r="BZ66" s="660"/>
      <c r="CA66" s="651"/>
      <c r="CB66" s="743" t="s">
        <v>1013</v>
      </c>
      <c r="CC66" s="16"/>
      <c r="CD66" s="744" t="s">
        <v>631</v>
      </c>
      <c r="CE66" s="745" t="s">
        <v>633</v>
      </c>
      <c r="CF66" s="744" t="s">
        <v>635</v>
      </c>
      <c r="CG66" s="744" t="s">
        <v>637</v>
      </c>
      <c r="CH66" s="744" t="s">
        <v>631</v>
      </c>
      <c r="CI66" s="745" t="s">
        <v>633</v>
      </c>
      <c r="CJ66" s="744" t="s">
        <v>635</v>
      </c>
      <c r="CK66" s="744" t="s">
        <v>637</v>
      </c>
      <c r="CL66" s="744" t="s">
        <v>631</v>
      </c>
      <c r="CM66" s="745" t="s">
        <v>633</v>
      </c>
      <c r="CN66" s="744" t="s">
        <v>635</v>
      </c>
      <c r="CO66" s="744" t="s">
        <v>637</v>
      </c>
      <c r="CP66" s="744" t="s">
        <v>631</v>
      </c>
      <c r="CQ66" s="745" t="s">
        <v>633</v>
      </c>
      <c r="CR66" s="744" t="s">
        <v>635</v>
      </c>
      <c r="CS66" s="743" t="s">
        <v>637</v>
      </c>
      <c r="CT66" s="746" t="s">
        <v>991</v>
      </c>
      <c r="CU66" s="745" t="s">
        <v>992</v>
      </c>
      <c r="CV66" s="744" t="s">
        <v>993</v>
      </c>
      <c r="CW66" s="744" t="s">
        <v>994</v>
      </c>
      <c r="CX66" s="43"/>
      <c r="CY66" s="43"/>
      <c r="CZ66" s="747" t="s">
        <v>995</v>
      </c>
      <c r="DA66" s="747" t="s">
        <v>734</v>
      </c>
      <c r="DB66" s="747" t="s">
        <v>996</v>
      </c>
      <c r="DC66" s="747" t="s">
        <v>665</v>
      </c>
      <c r="DD66" s="747" t="s">
        <v>997</v>
      </c>
      <c r="DE66" s="747" t="s">
        <v>998</v>
      </c>
      <c r="DF66" s="747" t="s">
        <v>999</v>
      </c>
      <c r="DG66" s="747" t="s">
        <v>669</v>
      </c>
      <c r="DH66" s="744" t="s">
        <v>1000</v>
      </c>
      <c r="DI66" s="744" t="s">
        <v>1001</v>
      </c>
      <c r="DJ66" s="744" t="s">
        <v>579</v>
      </c>
      <c r="DK66" s="744" t="s">
        <v>672</v>
      </c>
      <c r="DL66" s="659"/>
      <c r="DM66" s="660"/>
      <c r="DN66" s="651"/>
      <c r="DO66" s="743" t="s">
        <v>1013</v>
      </c>
      <c r="DP66" s="16"/>
      <c r="DQ66" s="744" t="s">
        <v>631</v>
      </c>
      <c r="DR66" s="745" t="s">
        <v>633</v>
      </c>
      <c r="DS66" s="744" t="s">
        <v>635</v>
      </c>
      <c r="DT66" s="744" t="s">
        <v>637</v>
      </c>
      <c r="DU66" s="744" t="s">
        <v>631</v>
      </c>
      <c r="DV66" s="745" t="s">
        <v>633</v>
      </c>
      <c r="DW66" s="744" t="s">
        <v>635</v>
      </c>
      <c r="DX66" s="744" t="s">
        <v>637</v>
      </c>
      <c r="DY66" s="744" t="s">
        <v>631</v>
      </c>
      <c r="DZ66" s="745" t="s">
        <v>633</v>
      </c>
      <c r="EA66" s="744" t="s">
        <v>635</v>
      </c>
      <c r="EB66" s="744" t="s">
        <v>637</v>
      </c>
      <c r="EC66" s="744" t="s">
        <v>631</v>
      </c>
      <c r="ED66" s="745" t="s">
        <v>633</v>
      </c>
      <c r="EE66" s="744" t="s">
        <v>635</v>
      </c>
      <c r="EF66" s="743" t="s">
        <v>637</v>
      </c>
      <c r="EG66" s="746" t="s">
        <v>991</v>
      </c>
      <c r="EH66" s="745" t="s">
        <v>992</v>
      </c>
      <c r="EI66" s="744" t="s">
        <v>993</v>
      </c>
      <c r="EJ66" s="744" t="s">
        <v>994</v>
      </c>
      <c r="EK66" s="43"/>
      <c r="EL66" s="43"/>
      <c r="EM66" s="747" t="s">
        <v>995</v>
      </c>
      <c r="EN66" s="747" t="s">
        <v>734</v>
      </c>
      <c r="EO66" s="747" t="s">
        <v>996</v>
      </c>
      <c r="EP66" s="747" t="s">
        <v>665</v>
      </c>
      <c r="EQ66" s="747" t="s">
        <v>997</v>
      </c>
      <c r="ER66" s="747" t="s">
        <v>998</v>
      </c>
      <c r="ES66" s="747" t="s">
        <v>999</v>
      </c>
      <c r="ET66" s="747" t="s">
        <v>669</v>
      </c>
      <c r="EU66" s="744" t="s">
        <v>1000</v>
      </c>
      <c r="EV66" s="744" t="s">
        <v>1001</v>
      </c>
      <c r="EW66" s="744" t="s">
        <v>579</v>
      </c>
      <c r="EX66" s="744" t="s">
        <v>672</v>
      </c>
      <c r="EY66" s="659"/>
    </row>
    <row r="67" ht="52.5" customHeight="1">
      <c r="A67" s="661"/>
      <c r="B67" s="748" t="s">
        <v>1014</v>
      </c>
      <c r="C67" s="663" t="s">
        <v>980</v>
      </c>
      <c r="D67" s="664">
        <f>'3A 2025-2026 REPORTE CALIFICACI'!E15</f>
        <v>92</v>
      </c>
      <c r="E67" s="664">
        <f>'3A 2025-2026 REPORTE CALIFICACI'!F15</f>
        <v>0</v>
      </c>
      <c r="F67" s="665">
        <f>'3A 2025-2026 REPORTE CALIFICACI'!G15</f>
        <v>0</v>
      </c>
      <c r="G67" s="664">
        <f>'3A 2025-2026 REPORTE CALIFICACI'!H15</f>
        <v>0</v>
      </c>
      <c r="H67" s="664">
        <f>'3A 2025-2026 REPORTE CALIFICACI'!I15</f>
        <v>87</v>
      </c>
      <c r="I67" s="664">
        <f>'3A 2025-2026 REPORTE CALIFICACI'!J15</f>
        <v>0</v>
      </c>
      <c r="J67" s="664">
        <f>'3A 2025-2026 REPORTE CALIFICACI'!K15</f>
        <v>0</v>
      </c>
      <c r="K67" s="664">
        <f>'3A 2025-2026 REPORTE CALIFICACI'!L15</f>
        <v>0</v>
      </c>
      <c r="L67" s="664">
        <f>'3A 2025-2026 REPORTE CALIFICACI'!M15</f>
        <v>93</v>
      </c>
      <c r="M67" s="664">
        <f>'3A 2025-2026 REPORTE CALIFICACI'!N15</f>
        <v>0</v>
      </c>
      <c r="N67" s="664">
        <f>'3A 2025-2026 REPORTE CALIFICACI'!O15</f>
        <v>0</v>
      </c>
      <c r="O67" s="664">
        <f>'3A 2025-2026 REPORTE CALIFICACI'!P15</f>
        <v>0</v>
      </c>
      <c r="P67" s="664">
        <f>'3A 2025-2026 REPORTE CALIFICACI'!Q15</f>
        <v>97</v>
      </c>
      <c r="Q67" s="664">
        <f>'3A 2025-2026 REPORTE CALIFICACI'!R15</f>
        <v>0</v>
      </c>
      <c r="R67" s="664">
        <f>'3A 2025-2026 REPORTE CALIFICACI'!S15</f>
        <v>0</v>
      </c>
      <c r="S67" s="664">
        <f>'3A 2025-2026 REPORTE CALIFICACI'!T15</f>
        <v>0</v>
      </c>
      <c r="T67" s="716">
        <f>'3A 2025-2026 REPORTE CALIFICACI'!U15</f>
        <v>23</v>
      </c>
      <c r="U67" s="716">
        <f>'3A 2025-2026 REPORTE CALIFICACI'!V15</f>
        <v>21.75</v>
      </c>
      <c r="V67" s="716">
        <f>'3A 2025-2026 REPORTE CALIFICACI'!W15</f>
        <v>23.25</v>
      </c>
      <c r="W67" s="716">
        <f>'3A 2025-2026 REPORTE CALIFICACI'!X15</f>
        <v>24.25</v>
      </c>
      <c r="X67" s="749">
        <f>'3A 2025-2026 REPORTE CALIFICACI'!Y15</f>
        <v>23.0625</v>
      </c>
      <c r="Y67" s="750">
        <f>'3A 2025-2026 REPORTE CALIFICACI'!Z15</f>
        <v>0.4294117647</v>
      </c>
      <c r="Z67" s="665">
        <f>'3A 2025-2026 REPORTE CALIFICACI'!AA15</f>
        <v>11.53125</v>
      </c>
      <c r="AA67" s="665" t="str">
        <f>'3A 2025-2026 REPORTE CALIFICACI'!AB15</f>
        <v/>
      </c>
      <c r="AB67" s="665" t="str">
        <f>'3A 2025-2026 REPORTE CALIFICACI'!AC15</f>
        <v/>
      </c>
      <c r="AC67" s="665">
        <f>'3A 2025-2026 REPORTE CALIFICACI'!AD15</f>
        <v>12</v>
      </c>
      <c r="AD67" s="665">
        <f>'3A 2025-2026 REPORTE CALIFICACI'!AE15</f>
        <v>6.91875</v>
      </c>
      <c r="AE67" s="665" t="str">
        <f>'3A 2025-2026 REPORTE CALIFICACI'!AF15</f>
        <v/>
      </c>
      <c r="AF67" s="665" t="str">
        <f>'3A 2025-2026 REPORTE CALIFICACI'!AG15</f>
        <v/>
      </c>
      <c r="AG67" s="665">
        <f>'3A 2025-2026 REPORTE CALIFICACI'!AH15</f>
        <v>7</v>
      </c>
      <c r="AH67" s="665">
        <f>'3A 2025-2026 REPORTE CALIFICACI'!AI15</f>
        <v>23.0625</v>
      </c>
      <c r="AI67" s="664" t="str">
        <f>'3A 2025-2026 REPORTE CALIFICACI'!AJ15</f>
        <v/>
      </c>
      <c r="AJ67" s="664" t="str">
        <f>'3A 2025-2026 REPORTE CALIFICACI'!AK15</f>
        <v/>
      </c>
      <c r="AK67" s="664" t="str">
        <f>'3A 2025-2026 REPORTE CALIFICACI'!AL15</f>
        <v>R</v>
      </c>
      <c r="AL67" s="666"/>
      <c r="AM67" s="667"/>
      <c r="AN67" s="661"/>
      <c r="AO67" s="748" t="s">
        <v>1014</v>
      </c>
      <c r="AP67" s="663" t="s">
        <v>980</v>
      </c>
      <c r="AQ67" s="664">
        <f>'3A 2025-2026 REPORTE CALIFICACI'!E16</f>
        <v>93</v>
      </c>
      <c r="AR67" s="664">
        <f>'3A 2025-2026 REPORTE CALIFICACI'!F16</f>
        <v>86</v>
      </c>
      <c r="AS67" s="665">
        <f>'3A 2025-2026 REPORTE CALIFICACI'!G16</f>
        <v>90</v>
      </c>
      <c r="AT67" s="664">
        <f>'3A 2025-2026 REPORTE CALIFICACI'!H16</f>
        <v>0</v>
      </c>
      <c r="AU67" s="664">
        <f>'3A 2025-2026 REPORTE CALIFICACI'!I16</f>
        <v>90</v>
      </c>
      <c r="AV67" s="664">
        <f>'3A 2025-2026 REPORTE CALIFICACI'!J16</f>
        <v>87</v>
      </c>
      <c r="AW67" s="664">
        <f>'3A 2025-2026 REPORTE CALIFICACI'!K16</f>
        <v>84</v>
      </c>
      <c r="AX67" s="664">
        <f>'3A 2025-2026 REPORTE CALIFICACI'!L16</f>
        <v>0</v>
      </c>
      <c r="AY67" s="664">
        <f>'3A 2025-2026 REPORTE CALIFICACI'!M16</f>
        <v>92</v>
      </c>
      <c r="AZ67" s="664">
        <f>'3A 2025-2026 REPORTE CALIFICACI'!N16</f>
        <v>87</v>
      </c>
      <c r="BA67" s="664">
        <f>'3A 2025-2026 REPORTE CALIFICACI'!O16</f>
        <v>88</v>
      </c>
      <c r="BB67" s="664">
        <f>'3A 2025-2026 REPORTE CALIFICACI'!P16</f>
        <v>0</v>
      </c>
      <c r="BC67" s="664">
        <f>'3A 2025-2026 REPORTE CALIFICACI'!Q16</f>
        <v>93</v>
      </c>
      <c r="BD67" s="664">
        <f>'3A 2025-2026 REPORTE CALIFICACI'!R16</f>
        <v>87</v>
      </c>
      <c r="BE67" s="664">
        <f>'3A 2025-2026 REPORTE CALIFICACI'!S16</f>
        <v>90</v>
      </c>
      <c r="BF67" s="664">
        <f>'3A 2025-2026 REPORTE CALIFICACI'!T16</f>
        <v>0</v>
      </c>
      <c r="BG67" s="716">
        <f>'3A 2025-2026 REPORTE CALIFICACI'!U16</f>
        <v>67.25</v>
      </c>
      <c r="BH67" s="716">
        <f>'3A 2025-2026 REPORTE CALIFICACI'!V16</f>
        <v>65.25</v>
      </c>
      <c r="BI67" s="716">
        <f>'3A 2025-2026 REPORTE CALIFICACI'!W16</f>
        <v>66.75</v>
      </c>
      <c r="BJ67" s="716">
        <f>'3A 2025-2026 REPORTE CALIFICACI'!X16</f>
        <v>67.5</v>
      </c>
      <c r="BK67" s="749">
        <f>'3A 2025-2026 REPORTE CALIFICACI'!Y16</f>
        <v>66.6875</v>
      </c>
      <c r="BL67" s="750">
        <f>'3A 2025-2026 REPORTE CALIFICACI'!Z16</f>
        <v>0.5479411765</v>
      </c>
      <c r="BM67" s="665">
        <f>'3A 2025-2026 REPORTE CALIFICACI'!AA16</f>
        <v>33.34375</v>
      </c>
      <c r="BN67" s="665" t="str">
        <f>'3A 2025-2026 REPORTE CALIFICACI'!AB16</f>
        <v/>
      </c>
      <c r="BO67" s="665" t="str">
        <f>'3A 2025-2026 REPORTE CALIFICACI'!AC16</f>
        <v/>
      </c>
      <c r="BP67" s="749">
        <f>'3A 2025-2026 REPORTE CALIFICACI'!AD16</f>
        <v>33</v>
      </c>
      <c r="BQ67" s="665">
        <f>'3A 2025-2026 REPORTE CALIFICACI'!AE16</f>
        <v>20.00625</v>
      </c>
      <c r="BR67" s="665" t="str">
        <f>'3A 2025-2026 REPORTE CALIFICACI'!AF16</f>
        <v/>
      </c>
      <c r="BS67" s="665" t="str">
        <f>'3A 2025-2026 REPORTE CALIFICACI'!AG16</f>
        <v/>
      </c>
      <c r="BT67" s="749">
        <f>'3A 2025-2026 REPORTE CALIFICACI'!AH16</f>
        <v>20</v>
      </c>
      <c r="BU67" s="664"/>
      <c r="BV67" s="664" t="str">
        <f>'3A 2025-2026 REPORTE CALIFICACI'!AJ16</f>
        <v/>
      </c>
      <c r="BW67" s="664" t="str">
        <f>'3A 2025-2026 REPORTE CALIFICACI'!AK16</f>
        <v/>
      </c>
      <c r="BX67" s="664" t="str">
        <f>'3A 2025-2026 REPORTE CALIFICACI'!AL16</f>
        <v>R</v>
      </c>
      <c r="BY67" s="666"/>
      <c r="BZ67" s="667"/>
      <c r="CA67" s="661"/>
      <c r="CB67" s="748" t="s">
        <v>1014</v>
      </c>
      <c r="CC67" s="663" t="s">
        <v>980</v>
      </c>
      <c r="CD67" s="664">
        <f>'3A 2025-2026 REPORTE CALIFICACI'!E17</f>
        <v>78</v>
      </c>
      <c r="CE67" s="664">
        <f>'3A 2025-2026 REPORTE CALIFICACI'!F17</f>
        <v>72</v>
      </c>
      <c r="CF67" s="665">
        <f>'3A 2025-2026 REPORTE CALIFICACI'!G17</f>
        <v>72</v>
      </c>
      <c r="CG67" s="664">
        <f>'3A 2025-2026 REPORTE CALIFICACI'!H17</f>
        <v>0</v>
      </c>
      <c r="CH67" s="664">
        <f>'3A 2025-2026 REPORTE CALIFICACI'!I17</f>
        <v>77</v>
      </c>
      <c r="CI67" s="664">
        <f>'3A 2025-2026 REPORTE CALIFICACI'!J17</f>
        <v>72</v>
      </c>
      <c r="CJ67" s="664">
        <f>'3A 2025-2026 REPORTE CALIFICACI'!K17</f>
        <v>70</v>
      </c>
      <c r="CK67" s="664">
        <f>'3A 2025-2026 REPORTE CALIFICACI'!L17</f>
        <v>0</v>
      </c>
      <c r="CL67" s="664">
        <f>'3A 2025-2026 REPORTE CALIFICACI'!M17</f>
        <v>87</v>
      </c>
      <c r="CM67" s="664">
        <f>'3A 2025-2026 REPORTE CALIFICACI'!N17</f>
        <v>78</v>
      </c>
      <c r="CN67" s="664">
        <f>'3A 2025-2026 REPORTE CALIFICACI'!O17</f>
        <v>76</v>
      </c>
      <c r="CO67" s="664">
        <f>'3A 2025-2026 REPORTE CALIFICACI'!P17</f>
        <v>0</v>
      </c>
      <c r="CP67" s="664">
        <f>'3A 2025-2026 REPORTE CALIFICACI'!Q17</f>
        <v>89</v>
      </c>
      <c r="CQ67" s="664">
        <f>'3A 2025-2026 REPORTE CALIFICACI'!R17</f>
        <v>81</v>
      </c>
      <c r="CR67" s="664">
        <f>'3A 2025-2026 REPORTE CALIFICACI'!S17</f>
        <v>76</v>
      </c>
      <c r="CS67" s="664">
        <f>'3A 2025-2026 REPORTE CALIFICACI'!T17</f>
        <v>0</v>
      </c>
      <c r="CT67" s="716">
        <f>'3A 2025-2026 REPORTE CALIFICACI'!U17</f>
        <v>55.5</v>
      </c>
      <c r="CU67" s="716">
        <f>'3A 2025-2026 REPORTE CALIFICACI'!V17</f>
        <v>54.75</v>
      </c>
      <c r="CV67" s="716">
        <f>'3A 2025-2026 REPORTE CALIFICACI'!W17</f>
        <v>60.25</v>
      </c>
      <c r="CW67" s="716">
        <f>'3A 2025-2026 REPORTE CALIFICACI'!X17</f>
        <v>61.5</v>
      </c>
      <c r="CX67" s="749">
        <f>'3A 2025-2026 REPORTE CALIFICACI'!Y17</f>
        <v>58</v>
      </c>
      <c r="CY67" s="750">
        <f>'3A 2025-2026 REPORTE CALIFICACI'!Z17</f>
        <v>0.5591503268</v>
      </c>
      <c r="CZ67" s="664"/>
      <c r="DA67" s="664"/>
      <c r="DB67" s="664"/>
      <c r="DC67" s="744"/>
      <c r="DD67" s="664"/>
      <c r="DE67" s="664"/>
      <c r="DF67" s="664"/>
      <c r="DG67" s="744"/>
      <c r="DH67" s="664"/>
      <c r="DI67" s="664"/>
      <c r="DJ67" s="664" t="str">
        <f>'3A 2025-2026 REPORTE CALIFICACI'!AK17</f>
        <v/>
      </c>
      <c r="DK67" s="664" t="str">
        <f>'3A 2025-2026 REPORTE CALIFICACI'!AL17</f>
        <v>R</v>
      </c>
      <c r="DL67" s="666"/>
      <c r="DM67" s="667"/>
      <c r="DN67" s="661"/>
      <c r="DO67" s="748" t="s">
        <v>1014</v>
      </c>
      <c r="DP67" s="663" t="s">
        <v>980</v>
      </c>
      <c r="DQ67" s="664">
        <f>'3A 2025-2026 REPORTE CALIFICACI'!E18</f>
        <v>61</v>
      </c>
      <c r="DR67" s="664">
        <f>'3A 2025-2026 REPORTE CALIFICACI'!F18</f>
        <v>71</v>
      </c>
      <c r="DS67" s="665">
        <f>'3A 2025-2026 REPORTE CALIFICACI'!G18</f>
        <v>74</v>
      </c>
      <c r="DT67" s="664">
        <f>'3A 2025-2026 REPORTE CALIFICACI'!H18</f>
        <v>0</v>
      </c>
      <c r="DU67" s="664">
        <f>'3A 2025-2026 REPORTE CALIFICACI'!I18</f>
        <v>60</v>
      </c>
      <c r="DV67" s="664">
        <f>'3A 2025-2026 REPORTE CALIFICACI'!J18</f>
        <v>72</v>
      </c>
      <c r="DW67" s="664">
        <f>'3A 2025-2026 REPORTE CALIFICACI'!K18</f>
        <v>72</v>
      </c>
      <c r="DX67" s="664">
        <f>'3A 2025-2026 REPORTE CALIFICACI'!L18</f>
        <v>0</v>
      </c>
      <c r="DY67" s="664">
        <f>'3A 2025-2026 REPORTE CALIFICACI'!M18</f>
        <v>72</v>
      </c>
      <c r="DZ67" s="664">
        <f>'3A 2025-2026 REPORTE CALIFICACI'!N18</f>
        <v>70</v>
      </c>
      <c r="EA67" s="664">
        <f>'3A 2025-2026 REPORTE CALIFICACI'!O18</f>
        <v>78</v>
      </c>
      <c r="EB67" s="664">
        <f>'3A 2025-2026 REPORTE CALIFICACI'!P18</f>
        <v>0</v>
      </c>
      <c r="EC67" s="664">
        <f>'3A 2025-2026 REPORTE CALIFICACI'!Q18</f>
        <v>72</v>
      </c>
      <c r="ED67" s="664">
        <f>'3A 2025-2026 REPORTE CALIFICACI'!R18</f>
        <v>72</v>
      </c>
      <c r="EE67" s="664">
        <f>'3A 2025-2026 REPORTE CALIFICACI'!S18</f>
        <v>75</v>
      </c>
      <c r="EF67" s="664">
        <f>'3A 2025-2026 REPORTE CALIFICACI'!T18</f>
        <v>0</v>
      </c>
      <c r="EG67" s="716">
        <f>'3A 2025-2026 REPORTE CALIFICACI'!U18</f>
        <v>51.5</v>
      </c>
      <c r="EH67" s="716">
        <f>'3A 2025-2026 REPORTE CALIFICACI'!V18</f>
        <v>51</v>
      </c>
      <c r="EI67" s="716">
        <f>'3A 2025-2026 REPORTE CALIFICACI'!W18</f>
        <v>55</v>
      </c>
      <c r="EJ67" s="716">
        <f>'3A 2025-2026 REPORTE CALIFICACI'!X18</f>
        <v>54.75</v>
      </c>
      <c r="EK67" s="749">
        <f>'3A 2025-2026 REPORTE CALIFICACI'!Y18</f>
        <v>53.0625</v>
      </c>
      <c r="EL67" s="750">
        <f>'3A 2025-2026 REPORTE CALIFICACI'!Z18</f>
        <v>0.5211764706</v>
      </c>
      <c r="EM67" s="665">
        <f>'3A 2025-2026 REPORTE CALIFICACI'!AA18</f>
        <v>26.53125</v>
      </c>
      <c r="EN67" s="665" t="str">
        <f>'3A 2025-2026 REPORTE CALIFICACI'!AB18</f>
        <v/>
      </c>
      <c r="EO67" s="665" t="str">
        <f>'3A 2025-2026 REPORTE CALIFICACI'!AC18</f>
        <v/>
      </c>
      <c r="EP67" s="749">
        <f>'3A 2025-2026 REPORTE CALIFICACI'!AD18</f>
        <v>27</v>
      </c>
      <c r="EQ67" s="665">
        <f>'3A 2025-2026 REPORTE CALIFICACI'!AE18</f>
        <v>15.91875</v>
      </c>
      <c r="ER67" s="665" t="str">
        <f>'3A 2025-2026 REPORTE CALIFICACI'!AF18</f>
        <v/>
      </c>
      <c r="ES67" s="665" t="str">
        <f>'3A 2025-2026 REPORTE CALIFICACI'!AG18</f>
        <v/>
      </c>
      <c r="ET67" s="749">
        <f>'3A 2025-2026 REPORTE CALIFICACI'!AH18</f>
        <v>16</v>
      </c>
      <c r="EU67" s="664"/>
      <c r="EV67" s="664" t="str">
        <f>'3A 2025-2026 REPORTE CALIFICACI'!AJ18</f>
        <v/>
      </c>
      <c r="EW67" s="664" t="str">
        <f>'3A 2025-2026 REPORTE CALIFICACI'!AK18</f>
        <v/>
      </c>
      <c r="EX67" s="664" t="str">
        <f>'3A 2025-2026 REPORTE CALIFICACI'!AL18</f>
        <v>R</v>
      </c>
      <c r="EY67" s="666"/>
    </row>
    <row r="68" ht="79.5" customHeight="1">
      <c r="A68" s="661"/>
      <c r="B68" s="47"/>
      <c r="C68" s="663" t="s">
        <v>1015</v>
      </c>
      <c r="D68" s="664">
        <f>'3A 2025-2026 REPORTE CALIFICACI'!AM15</f>
        <v>0</v>
      </c>
      <c r="E68" s="664">
        <f>'3A 2025-2026 REPORTE CALIFICACI'!AN15</f>
        <v>0</v>
      </c>
      <c r="F68" s="664">
        <f>'3A 2025-2026 REPORTE CALIFICACI'!AO15</f>
        <v>0</v>
      </c>
      <c r="G68" s="664">
        <f>'3A 2025-2026 REPORTE CALIFICACI'!AP15</f>
        <v>0</v>
      </c>
      <c r="H68" s="664">
        <f>'3A 2025-2026 REPORTE CALIFICACI'!AQ15</f>
        <v>0</v>
      </c>
      <c r="I68" s="664">
        <f>'3A 2025-2026 REPORTE CALIFICACI'!AR15</f>
        <v>0</v>
      </c>
      <c r="J68" s="664">
        <f>'3A 2025-2026 REPORTE CALIFICACI'!AS15</f>
        <v>0</v>
      </c>
      <c r="K68" s="664">
        <f>'3A 2025-2026 REPORTE CALIFICACI'!AT15</f>
        <v>0</v>
      </c>
      <c r="L68" s="664">
        <f>'3A 2025-2026 REPORTE CALIFICACI'!AU15</f>
        <v>0</v>
      </c>
      <c r="M68" s="664">
        <f>'3A 2025-2026 REPORTE CALIFICACI'!AV15</f>
        <v>0</v>
      </c>
      <c r="N68" s="664">
        <f>'3A 2025-2026 REPORTE CALIFICACI'!AW15</f>
        <v>0</v>
      </c>
      <c r="O68" s="664">
        <f>'3A 2025-2026 REPORTE CALIFICACI'!AX15</f>
        <v>0</v>
      </c>
      <c r="P68" s="664">
        <f>'3A 2025-2026 REPORTE CALIFICACI'!AY15</f>
        <v>0</v>
      </c>
      <c r="Q68" s="664">
        <f>'3A 2025-2026 REPORTE CALIFICACI'!AZ15</f>
        <v>0</v>
      </c>
      <c r="R68" s="664">
        <f>'3A 2025-2026 REPORTE CALIFICACI'!BA15</f>
        <v>0</v>
      </c>
      <c r="S68" s="664">
        <f>'3A 2025-2026 REPORTE CALIFICACI'!BB15</f>
        <v>0</v>
      </c>
      <c r="T68" s="716">
        <f>'3A 2025-2026 REPORTE CALIFICACI'!BC15</f>
        <v>0</v>
      </c>
      <c r="U68" s="716">
        <f>'3A 2025-2026 REPORTE CALIFICACI'!BD15</f>
        <v>0</v>
      </c>
      <c r="V68" s="716">
        <f>'3A 2025-2026 REPORTE CALIFICACI'!BE15</f>
        <v>0</v>
      </c>
      <c r="W68" s="716">
        <f>'3A 2025-2026 REPORTE CALIFICACI'!BF15</f>
        <v>0</v>
      </c>
      <c r="X68" s="749">
        <f>'3A 2025-2026 REPORTE CALIFICACI'!BG15</f>
        <v>0</v>
      </c>
      <c r="Y68" s="750">
        <f>'3A 2025-2026 REPORTE CALIFICACI'!BH15</f>
        <v>0</v>
      </c>
      <c r="Z68" s="665">
        <f>'3A 2025-2026 REPORTE CALIFICACI'!BI15</f>
        <v>0</v>
      </c>
      <c r="AA68" s="665" t="str">
        <f>'3A 2025-2026 REPORTE CALIFICACI'!BJ15</f>
        <v/>
      </c>
      <c r="AB68" s="665" t="str">
        <f>'3A 2025-2026 REPORTE CALIFICACI'!BK15</f>
        <v/>
      </c>
      <c r="AC68" s="665">
        <f>'3A 2025-2026 REPORTE CALIFICACI'!BL15</f>
        <v>0</v>
      </c>
      <c r="AD68" s="665">
        <f>'3A 2025-2026 REPORTE CALIFICACI'!BM15</f>
        <v>0</v>
      </c>
      <c r="AE68" s="665" t="str">
        <f>'3A 2025-2026 REPORTE CALIFICACI'!BN15</f>
        <v/>
      </c>
      <c r="AF68" s="665" t="str">
        <f>'3A 2025-2026 REPORTE CALIFICACI'!BO15</f>
        <v/>
      </c>
      <c r="AG68" s="665">
        <f>'3A 2025-2026 REPORTE CALIFICACI'!BP15</f>
        <v>0</v>
      </c>
      <c r="AH68" s="664" t="str">
        <f>'3A 2025-2026 REPORTE CALIFICACI'!BQ15</f>
        <v/>
      </c>
      <c r="AI68" s="664" t="str">
        <f>'3A 2025-2026 REPORTE CALIFICACI'!BR15</f>
        <v/>
      </c>
      <c r="AJ68" s="664" t="str">
        <f>'3A 2025-2026 REPORTE CALIFICACI'!BS15</f>
        <v/>
      </c>
      <c r="AK68" s="664" t="str">
        <f>'3A 2025-2026 REPORTE CALIFICACI'!BT15</f>
        <v>R</v>
      </c>
      <c r="AL68" s="666"/>
      <c r="AM68" s="667"/>
      <c r="AN68" s="661"/>
      <c r="AO68" s="47"/>
      <c r="AP68" s="663" t="s">
        <v>1015</v>
      </c>
      <c r="AQ68" s="664">
        <f>'3A 2025-2026 REPORTE CALIFICACI'!AM16</f>
        <v>0</v>
      </c>
      <c r="AR68" s="664">
        <f>'3A 2025-2026 REPORTE CALIFICACI'!AN16</f>
        <v>0</v>
      </c>
      <c r="AS68" s="664">
        <f>'3A 2025-2026 REPORTE CALIFICACI'!AO16</f>
        <v>0</v>
      </c>
      <c r="AT68" s="664">
        <f>'3A 2025-2026 REPORTE CALIFICACI'!AP16</f>
        <v>0</v>
      </c>
      <c r="AU68" s="664">
        <f>'3A 2025-2026 REPORTE CALIFICACI'!AQ16</f>
        <v>0</v>
      </c>
      <c r="AV68" s="664">
        <f>'3A 2025-2026 REPORTE CALIFICACI'!AR16</f>
        <v>0</v>
      </c>
      <c r="AW68" s="664">
        <f>'3A 2025-2026 REPORTE CALIFICACI'!AS16</f>
        <v>0</v>
      </c>
      <c r="AX68" s="664">
        <f>'3A 2025-2026 REPORTE CALIFICACI'!AT16</f>
        <v>0</v>
      </c>
      <c r="AY68" s="664">
        <f>'3A 2025-2026 REPORTE CALIFICACI'!AU16</f>
        <v>0</v>
      </c>
      <c r="AZ68" s="664">
        <f>'3A 2025-2026 REPORTE CALIFICACI'!AV16</f>
        <v>0</v>
      </c>
      <c r="BA68" s="664">
        <f>'3A 2025-2026 REPORTE CALIFICACI'!AW16</f>
        <v>0</v>
      </c>
      <c r="BB68" s="664">
        <f>'3A 2025-2026 REPORTE CALIFICACI'!AX16</f>
        <v>0</v>
      </c>
      <c r="BC68" s="664">
        <f>'3A 2025-2026 REPORTE CALIFICACI'!AY16</f>
        <v>0</v>
      </c>
      <c r="BD68" s="664">
        <f>'3A 2025-2026 REPORTE CALIFICACI'!AZ16</f>
        <v>0</v>
      </c>
      <c r="BE68" s="664">
        <f>'3A 2025-2026 REPORTE CALIFICACI'!BA16</f>
        <v>0</v>
      </c>
      <c r="BF68" s="664">
        <f>'3A 2025-2026 REPORTE CALIFICACI'!BB16</f>
        <v>0</v>
      </c>
      <c r="BG68" s="716">
        <f>'3A 2025-2026 REPORTE CALIFICACI'!BC16</f>
        <v>0</v>
      </c>
      <c r="BH68" s="716">
        <f>'3A 2025-2026 REPORTE CALIFICACI'!BD16</f>
        <v>0</v>
      </c>
      <c r="BI68" s="716">
        <f>'3A 2025-2026 REPORTE CALIFICACI'!BE16</f>
        <v>0</v>
      </c>
      <c r="BJ68" s="716">
        <f>'3A 2025-2026 REPORTE CALIFICACI'!BF16</f>
        <v>0</v>
      </c>
      <c r="BK68" s="749">
        <f>'3A 2025-2026 REPORTE CALIFICACI'!BG16</f>
        <v>0</v>
      </c>
      <c r="BL68" s="750">
        <f>'3A 2025-2026 REPORTE CALIFICACI'!BH16</f>
        <v>0</v>
      </c>
      <c r="BM68" s="665">
        <f>'3A 2025-2026 REPORTE CALIFICACI'!BI16</f>
        <v>0</v>
      </c>
      <c r="BN68" s="665" t="str">
        <f>'3A 2025-2026 REPORTE CALIFICACI'!BJ16</f>
        <v/>
      </c>
      <c r="BO68" s="665" t="str">
        <f>'3A 2025-2026 REPORTE CALIFICACI'!BK16</f>
        <v/>
      </c>
      <c r="BP68" s="749">
        <f>'3A 2025-2026 REPORTE CALIFICACI'!BL16</f>
        <v>0</v>
      </c>
      <c r="BQ68" s="665">
        <f>'3A 2025-2026 REPORTE CALIFICACI'!BM16</f>
        <v>0</v>
      </c>
      <c r="BR68" s="665" t="str">
        <f>'3A 2025-2026 REPORTE CALIFICACI'!BN16</f>
        <v/>
      </c>
      <c r="BS68" s="665" t="str">
        <f>'3A 2025-2026 REPORTE CALIFICACI'!BO16</f>
        <v/>
      </c>
      <c r="BT68" s="749">
        <f>'3A 2025-2026 REPORTE CALIFICACI'!BP16</f>
        <v>0</v>
      </c>
      <c r="BU68" s="664" t="str">
        <f>'3A 2025-2026 REPORTE CALIFICACI'!BQ16</f>
        <v/>
      </c>
      <c r="BV68" s="664" t="str">
        <f>'3A 2025-2026 REPORTE CALIFICACI'!BR16</f>
        <v/>
      </c>
      <c r="BW68" s="664" t="str">
        <f>'3A 2025-2026 REPORTE CALIFICACI'!BS16</f>
        <v/>
      </c>
      <c r="BX68" s="664" t="str">
        <f>'3A 2025-2026 REPORTE CALIFICACI'!BT16</f>
        <v>R</v>
      </c>
      <c r="BY68" s="666"/>
      <c r="BZ68" s="667"/>
      <c r="CA68" s="661"/>
      <c r="CB68" s="47"/>
      <c r="CC68" s="663" t="s">
        <v>1015</v>
      </c>
      <c r="CD68" s="664">
        <f>'3A 2025-2026 REPORTE CALIFICACI'!AM17</f>
        <v>0</v>
      </c>
      <c r="CE68" s="664">
        <f>'3A 2025-2026 REPORTE CALIFICACI'!AN17</f>
        <v>0</v>
      </c>
      <c r="CF68" s="664">
        <f>'3A 2025-2026 REPORTE CALIFICACI'!AO17</f>
        <v>0</v>
      </c>
      <c r="CG68" s="664">
        <f>'3A 2025-2026 REPORTE CALIFICACI'!AP17</f>
        <v>0</v>
      </c>
      <c r="CH68" s="664">
        <f>'3A 2025-2026 REPORTE CALIFICACI'!AQ17</f>
        <v>0</v>
      </c>
      <c r="CI68" s="664">
        <f>'3A 2025-2026 REPORTE CALIFICACI'!AR17</f>
        <v>0</v>
      </c>
      <c r="CJ68" s="664">
        <f>'3A 2025-2026 REPORTE CALIFICACI'!AS17</f>
        <v>0</v>
      </c>
      <c r="CK68" s="664">
        <f>'3A 2025-2026 REPORTE CALIFICACI'!AT17</f>
        <v>0</v>
      </c>
      <c r="CL68" s="664">
        <f>'3A 2025-2026 REPORTE CALIFICACI'!AU17</f>
        <v>0</v>
      </c>
      <c r="CM68" s="664">
        <f>'3A 2025-2026 REPORTE CALIFICACI'!AV17</f>
        <v>0</v>
      </c>
      <c r="CN68" s="664">
        <f>'3A 2025-2026 REPORTE CALIFICACI'!AW17</f>
        <v>0</v>
      </c>
      <c r="CO68" s="664">
        <f>'3A 2025-2026 REPORTE CALIFICACI'!AX17</f>
        <v>0</v>
      </c>
      <c r="CP68" s="664">
        <f>'3A 2025-2026 REPORTE CALIFICACI'!AY17</f>
        <v>0</v>
      </c>
      <c r="CQ68" s="664">
        <f>'3A 2025-2026 REPORTE CALIFICACI'!AZ17</f>
        <v>0</v>
      </c>
      <c r="CR68" s="664">
        <f>'3A 2025-2026 REPORTE CALIFICACI'!BA17</f>
        <v>0</v>
      </c>
      <c r="CS68" s="664">
        <f>'3A 2025-2026 REPORTE CALIFICACI'!BB17</f>
        <v>0</v>
      </c>
      <c r="CT68" s="716">
        <f>'3A 2025-2026 REPORTE CALIFICACI'!BC17</f>
        <v>0</v>
      </c>
      <c r="CU68" s="716">
        <f>'3A 2025-2026 REPORTE CALIFICACI'!BD17</f>
        <v>0</v>
      </c>
      <c r="CV68" s="716">
        <f>'3A 2025-2026 REPORTE CALIFICACI'!BE17</f>
        <v>0</v>
      </c>
      <c r="CW68" s="716">
        <f>'3A 2025-2026 REPORTE CALIFICACI'!BF17</f>
        <v>0</v>
      </c>
      <c r="CX68" s="749">
        <f>'3A 2025-2026 REPORTE CALIFICACI'!BG17</f>
        <v>0</v>
      </c>
      <c r="CY68" s="750">
        <f>'3A 2025-2026 REPORTE CALIFICACI'!BH17</f>
        <v>0</v>
      </c>
      <c r="CZ68" s="664"/>
      <c r="DA68" s="664"/>
      <c r="DB68" s="664"/>
      <c r="DC68" s="744"/>
      <c r="DD68" s="664"/>
      <c r="DE68" s="664"/>
      <c r="DF68" s="664"/>
      <c r="DG68" s="744"/>
      <c r="DH68" s="664"/>
      <c r="DI68" s="664"/>
      <c r="DJ68" s="664" t="str">
        <f>'3A 2025-2026 REPORTE CALIFICACI'!BS17</f>
        <v/>
      </c>
      <c r="DK68" s="664" t="str">
        <f>'3A 2025-2026 REPORTE CALIFICACI'!BT17</f>
        <v>R</v>
      </c>
      <c r="DL68" s="666"/>
      <c r="DM68" s="667"/>
      <c r="DN68" s="661"/>
      <c r="DO68" s="47"/>
      <c r="DP68" s="663" t="s">
        <v>1015</v>
      </c>
      <c r="DQ68" s="664">
        <f>'3A 2025-2026 REPORTE CALIFICACI'!AM18</f>
        <v>0</v>
      </c>
      <c r="DR68" s="664">
        <f>'3A 2025-2026 REPORTE CALIFICACI'!AN18</f>
        <v>0</v>
      </c>
      <c r="DS68" s="664">
        <f>'3A 2025-2026 REPORTE CALIFICACI'!AO18</f>
        <v>0</v>
      </c>
      <c r="DT68" s="664">
        <f>'3A 2025-2026 REPORTE CALIFICACI'!AP18</f>
        <v>0</v>
      </c>
      <c r="DU68" s="664">
        <f>'3A 2025-2026 REPORTE CALIFICACI'!AQ18</f>
        <v>0</v>
      </c>
      <c r="DV68" s="664">
        <f>'3A 2025-2026 REPORTE CALIFICACI'!AR18</f>
        <v>0</v>
      </c>
      <c r="DW68" s="664">
        <f>'3A 2025-2026 REPORTE CALIFICACI'!AS18</f>
        <v>0</v>
      </c>
      <c r="DX68" s="664">
        <f>'3A 2025-2026 REPORTE CALIFICACI'!AT18</f>
        <v>0</v>
      </c>
      <c r="DY68" s="664">
        <f>'3A 2025-2026 REPORTE CALIFICACI'!AU18</f>
        <v>0</v>
      </c>
      <c r="DZ68" s="664">
        <f>'3A 2025-2026 REPORTE CALIFICACI'!AV18</f>
        <v>0</v>
      </c>
      <c r="EA68" s="664">
        <f>'3A 2025-2026 REPORTE CALIFICACI'!AW18</f>
        <v>0</v>
      </c>
      <c r="EB68" s="664">
        <f>'3A 2025-2026 REPORTE CALIFICACI'!AX18</f>
        <v>0</v>
      </c>
      <c r="EC68" s="664">
        <f>'3A 2025-2026 REPORTE CALIFICACI'!AY18</f>
        <v>0</v>
      </c>
      <c r="ED68" s="664">
        <f>'3A 2025-2026 REPORTE CALIFICACI'!AZ18</f>
        <v>0</v>
      </c>
      <c r="EE68" s="664">
        <f>'3A 2025-2026 REPORTE CALIFICACI'!BA18</f>
        <v>0</v>
      </c>
      <c r="EF68" s="664">
        <f>'3A 2025-2026 REPORTE CALIFICACI'!BB18</f>
        <v>0</v>
      </c>
      <c r="EG68" s="716">
        <f>'3A 2025-2026 REPORTE CALIFICACI'!BC18</f>
        <v>0</v>
      </c>
      <c r="EH68" s="716">
        <f>'3A 2025-2026 REPORTE CALIFICACI'!BD18</f>
        <v>0</v>
      </c>
      <c r="EI68" s="716">
        <f>'3A 2025-2026 REPORTE CALIFICACI'!BE18</f>
        <v>0</v>
      </c>
      <c r="EJ68" s="716">
        <f>'3A 2025-2026 REPORTE CALIFICACI'!BF18</f>
        <v>0</v>
      </c>
      <c r="EK68" s="749">
        <f>'3A 2025-2026 REPORTE CALIFICACI'!BG18</f>
        <v>0</v>
      </c>
      <c r="EL68" s="750">
        <f>'3A 2025-2026 REPORTE CALIFICACI'!BH18</f>
        <v>0</v>
      </c>
      <c r="EM68" s="665">
        <f>'3A 2025-2026 REPORTE CALIFICACI'!BI18</f>
        <v>0</v>
      </c>
      <c r="EN68" s="665" t="str">
        <f>'3A 2025-2026 REPORTE CALIFICACI'!BJ18</f>
        <v/>
      </c>
      <c r="EO68" s="665" t="str">
        <f>'3A 2025-2026 REPORTE CALIFICACI'!BK18</f>
        <v/>
      </c>
      <c r="EP68" s="749">
        <f>'3A 2025-2026 REPORTE CALIFICACI'!BL18</f>
        <v>0</v>
      </c>
      <c r="EQ68" s="665">
        <f>'3A 2025-2026 REPORTE CALIFICACI'!BM18</f>
        <v>0</v>
      </c>
      <c r="ER68" s="665" t="str">
        <f>'3A 2025-2026 REPORTE CALIFICACI'!BN18</f>
        <v/>
      </c>
      <c r="ES68" s="665" t="str">
        <f>'3A 2025-2026 REPORTE CALIFICACI'!BO18</f>
        <v/>
      </c>
      <c r="ET68" s="749">
        <f>'3A 2025-2026 REPORTE CALIFICACI'!BP18</f>
        <v>0</v>
      </c>
      <c r="EU68" s="664"/>
      <c r="EV68" s="664" t="str">
        <f>'3A 2025-2026 REPORTE CALIFICACI'!BR18</f>
        <v/>
      </c>
      <c r="EW68" s="664" t="str">
        <f>'3A 2025-2026 REPORTE CALIFICACI'!BS18</f>
        <v/>
      </c>
      <c r="EX68" s="664" t="str">
        <f>'3A 2025-2026 REPORTE CALIFICACI'!BT18</f>
        <v>R</v>
      </c>
      <c r="EY68" s="666"/>
    </row>
    <row r="69" ht="78.0" customHeight="1">
      <c r="A69" s="661"/>
      <c r="B69" s="47"/>
      <c r="C69" s="663" t="s">
        <v>1016</v>
      </c>
      <c r="D69" s="664">
        <f>'3A 2025-2026 REPORTE CALIFICACI'!BU15</f>
        <v>90</v>
      </c>
      <c r="E69" s="664">
        <f>'3A 2025-2026 REPORTE CALIFICACI'!BV15</f>
        <v>0</v>
      </c>
      <c r="F69" s="664">
        <f>'3A 2025-2026 REPORTE CALIFICACI'!BW15</f>
        <v>0</v>
      </c>
      <c r="G69" s="664">
        <f>'3A 2025-2026 REPORTE CALIFICACI'!BX15</f>
        <v>0</v>
      </c>
      <c r="H69" s="664">
        <f>'3A 2025-2026 REPORTE CALIFICACI'!BY15</f>
        <v>91</v>
      </c>
      <c r="I69" s="664">
        <f>'3A 2025-2026 REPORTE CALIFICACI'!BZ15</f>
        <v>0</v>
      </c>
      <c r="J69" s="664">
        <f>'3A 2025-2026 REPORTE CALIFICACI'!CA15</f>
        <v>0</v>
      </c>
      <c r="K69" s="664">
        <f>'3A 2025-2026 REPORTE CALIFICACI'!CB15</f>
        <v>0</v>
      </c>
      <c r="L69" s="664">
        <f>'3A 2025-2026 REPORTE CALIFICACI'!CC15</f>
        <v>95</v>
      </c>
      <c r="M69" s="664">
        <f>'3A 2025-2026 REPORTE CALIFICACI'!CD15</f>
        <v>0</v>
      </c>
      <c r="N69" s="664">
        <f>'3A 2025-2026 REPORTE CALIFICACI'!CE15</f>
        <v>0</v>
      </c>
      <c r="O69" s="664">
        <f>'3A 2025-2026 REPORTE CALIFICACI'!CF15</f>
        <v>0</v>
      </c>
      <c r="P69" s="664">
        <f>'3A 2025-2026 REPORTE CALIFICACI'!CG15</f>
        <v>93</v>
      </c>
      <c r="Q69" s="664">
        <f>'3A 2025-2026 REPORTE CALIFICACI'!CH15</f>
        <v>0</v>
      </c>
      <c r="R69" s="664">
        <f>'3A 2025-2026 REPORTE CALIFICACI'!CI15</f>
        <v>0</v>
      </c>
      <c r="S69" s="664">
        <f>'3A 2025-2026 REPORTE CALIFICACI'!CJ15</f>
        <v>0</v>
      </c>
      <c r="T69" s="716">
        <f>'3A 2025-2026 REPORTE CALIFICACI'!CK15</f>
        <v>22.5</v>
      </c>
      <c r="U69" s="716">
        <f>'3A 2025-2026 REPORTE CALIFICACI'!CL15</f>
        <v>22.75</v>
      </c>
      <c r="V69" s="716">
        <f>'3A 2025-2026 REPORTE CALIFICACI'!CM15</f>
        <v>23.75</v>
      </c>
      <c r="W69" s="716">
        <f>'3A 2025-2026 REPORTE CALIFICACI'!CN15</f>
        <v>23.25</v>
      </c>
      <c r="X69" s="749">
        <f>'3A 2025-2026 REPORTE CALIFICACI'!CO15</f>
        <v>23.0625</v>
      </c>
      <c r="Y69" s="750">
        <f>'3A 2025-2026 REPORTE CALIFICACI'!CP15</f>
        <v>0.4416666667</v>
      </c>
      <c r="Z69" s="665">
        <f>'3A 2025-2026 REPORTE CALIFICACI'!CQ15</f>
        <v>11.53125</v>
      </c>
      <c r="AA69" s="665" t="str">
        <f>'3A 2025-2026 REPORTE CALIFICACI'!CR15</f>
        <v/>
      </c>
      <c r="AB69" s="665" t="str">
        <f>'3A 2025-2026 REPORTE CALIFICACI'!CS15</f>
        <v/>
      </c>
      <c r="AC69" s="665">
        <f>'3A 2025-2026 REPORTE CALIFICACI'!CT15</f>
        <v>12</v>
      </c>
      <c r="AD69" s="665">
        <f>'3A 2025-2026 REPORTE CALIFICACI'!CU15</f>
        <v>6.91875</v>
      </c>
      <c r="AE69" s="665" t="str">
        <f>'3A 2025-2026 REPORTE CALIFICACI'!CV15</f>
        <v/>
      </c>
      <c r="AF69" s="665" t="str">
        <f>'3A 2025-2026 REPORTE CALIFICACI'!CW15</f>
        <v/>
      </c>
      <c r="AG69" s="665">
        <f>'3A 2025-2026 REPORTE CALIFICACI'!CX15</f>
        <v>7</v>
      </c>
      <c r="AH69" s="665">
        <f>'3A 2025-2026 REPORTE CALIFICACI'!CY15</f>
        <v>23.0625</v>
      </c>
      <c r="AI69" s="665" t="str">
        <f>'3A 2025-2026 REPORTE CALIFICACI'!CZ15</f>
        <v/>
      </c>
      <c r="AJ69" s="664" t="str">
        <f>'3A 2025-2026 REPORTE CALIFICACI'!DA15</f>
        <v/>
      </c>
      <c r="AK69" s="664" t="str">
        <f>'3A 2025-2026 REPORTE CALIFICACI'!DB15</f>
        <v>R</v>
      </c>
      <c r="AL69" s="666"/>
      <c r="AM69" s="667"/>
      <c r="AN69" s="661"/>
      <c r="AO69" s="47"/>
      <c r="AP69" s="663" t="s">
        <v>1016</v>
      </c>
      <c r="AQ69" s="664">
        <f>'3A 2025-2026 REPORTE CALIFICACI'!BU16</f>
        <v>86</v>
      </c>
      <c r="AR69" s="664">
        <f>'3A 2025-2026 REPORTE CALIFICACI'!BV16</f>
        <v>80</v>
      </c>
      <c r="AS69" s="664">
        <f>'3A 2025-2026 REPORTE CALIFICACI'!BW16</f>
        <v>80</v>
      </c>
      <c r="AT69" s="664">
        <f>'3A 2025-2026 REPORTE CALIFICACI'!BX16</f>
        <v>0</v>
      </c>
      <c r="AU69" s="664">
        <f>'3A 2025-2026 REPORTE CALIFICACI'!BY16</f>
        <v>88</v>
      </c>
      <c r="AV69" s="664">
        <f>'3A 2025-2026 REPORTE CALIFICACI'!BZ16</f>
        <v>81</v>
      </c>
      <c r="AW69" s="664">
        <f>'3A 2025-2026 REPORTE CALIFICACI'!CA16</f>
        <v>80</v>
      </c>
      <c r="AX69" s="664">
        <f>'3A 2025-2026 REPORTE CALIFICACI'!CB16</f>
        <v>0</v>
      </c>
      <c r="AY69" s="664">
        <f>'3A 2025-2026 REPORTE CALIFICACI'!CC16</f>
        <v>94</v>
      </c>
      <c r="AZ69" s="664">
        <f>'3A 2025-2026 REPORTE CALIFICACI'!CD16</f>
        <v>86</v>
      </c>
      <c r="BA69" s="664">
        <f>'3A 2025-2026 REPORTE CALIFICACI'!CE16</f>
        <v>84</v>
      </c>
      <c r="BB69" s="664">
        <f>'3A 2025-2026 REPORTE CALIFICACI'!CF16</f>
        <v>0</v>
      </c>
      <c r="BC69" s="664">
        <f>'3A 2025-2026 REPORTE CALIFICACI'!CG16</f>
        <v>88</v>
      </c>
      <c r="BD69" s="664">
        <f>'3A 2025-2026 REPORTE CALIFICACI'!CH16</f>
        <v>84</v>
      </c>
      <c r="BE69" s="664">
        <f>'3A 2025-2026 REPORTE CALIFICACI'!CI16</f>
        <v>81</v>
      </c>
      <c r="BF69" s="664">
        <f>'3A 2025-2026 REPORTE CALIFICACI'!CJ16</f>
        <v>0</v>
      </c>
      <c r="BG69" s="716">
        <f>'3A 2025-2026 REPORTE CALIFICACI'!CK16</f>
        <v>61.5</v>
      </c>
      <c r="BH69" s="716">
        <f>'3A 2025-2026 REPORTE CALIFICACI'!CL16</f>
        <v>62.25</v>
      </c>
      <c r="BI69" s="716">
        <f>'3A 2025-2026 REPORTE CALIFICACI'!CM16</f>
        <v>66</v>
      </c>
      <c r="BJ69" s="716">
        <f>'3A 2025-2026 REPORTE CALIFICACI'!CN16</f>
        <v>63.25</v>
      </c>
      <c r="BK69" s="749">
        <f>'3A 2025-2026 REPORTE CALIFICACI'!CO16</f>
        <v>63.25</v>
      </c>
      <c r="BL69" s="750">
        <f>'3A 2025-2026 REPORTE CALIFICACI'!CP16</f>
        <v>0.6857142857</v>
      </c>
      <c r="BM69" s="665">
        <f>'3A 2025-2026 REPORTE CALIFICACI'!CQ16</f>
        <v>31.625</v>
      </c>
      <c r="BN69" s="665" t="str">
        <f>'3A 2025-2026 REPORTE CALIFICACI'!CR16</f>
        <v/>
      </c>
      <c r="BO69" s="665" t="str">
        <f>'3A 2025-2026 REPORTE CALIFICACI'!CS16</f>
        <v/>
      </c>
      <c r="BP69" s="749">
        <f>'3A 2025-2026 REPORTE CALIFICACI'!CT16</f>
        <v>32</v>
      </c>
      <c r="BQ69" s="665">
        <f>'3A 2025-2026 REPORTE CALIFICACI'!CU16</f>
        <v>18.975</v>
      </c>
      <c r="BR69" s="665" t="str">
        <f>'3A 2025-2026 REPORTE CALIFICACI'!CV16</f>
        <v/>
      </c>
      <c r="BS69" s="665" t="str">
        <f>'3A 2025-2026 REPORTE CALIFICACI'!CW16</f>
        <v/>
      </c>
      <c r="BT69" s="749">
        <f>'3A 2025-2026 REPORTE CALIFICACI'!CX16</f>
        <v>19</v>
      </c>
      <c r="BU69" s="664"/>
      <c r="BV69" s="665" t="str">
        <f>'3A 2025-2026 REPORTE CALIFICACI'!CZ16</f>
        <v/>
      </c>
      <c r="BW69" s="664" t="str">
        <f>'3A 2025-2026 REPORTE CALIFICACI'!DA16</f>
        <v/>
      </c>
      <c r="BX69" s="664" t="str">
        <f>'3A 2025-2026 REPORTE CALIFICACI'!DB16</f>
        <v>R</v>
      </c>
      <c r="BY69" s="666"/>
      <c r="BZ69" s="667"/>
      <c r="CA69" s="661"/>
      <c r="CB69" s="47"/>
      <c r="CC69" s="663" t="s">
        <v>1016</v>
      </c>
      <c r="CD69" s="664">
        <f>'3A 2025-2026 REPORTE CALIFICACI'!BU17</f>
        <v>71</v>
      </c>
      <c r="CE69" s="664">
        <f>'3A 2025-2026 REPORTE CALIFICACI'!BV17</f>
        <v>75</v>
      </c>
      <c r="CF69" s="664">
        <f>'3A 2025-2026 REPORTE CALIFICACI'!BW17</f>
        <v>76</v>
      </c>
      <c r="CG69" s="664">
        <f>'3A 2025-2026 REPORTE CALIFICACI'!BX17</f>
        <v>0</v>
      </c>
      <c r="CH69" s="664">
        <f>'3A 2025-2026 REPORTE CALIFICACI'!BY17</f>
        <v>73</v>
      </c>
      <c r="CI69" s="664">
        <f>'3A 2025-2026 REPORTE CALIFICACI'!BZ17</f>
        <v>75</v>
      </c>
      <c r="CJ69" s="664">
        <f>'3A 2025-2026 REPORTE CALIFICACI'!CA17</f>
        <v>77</v>
      </c>
      <c r="CK69" s="664">
        <f>'3A 2025-2026 REPORTE CALIFICACI'!CB17</f>
        <v>0</v>
      </c>
      <c r="CL69" s="664">
        <f>'3A 2025-2026 REPORTE CALIFICACI'!CC17</f>
        <v>73</v>
      </c>
      <c r="CM69" s="664">
        <f>'3A 2025-2026 REPORTE CALIFICACI'!CD17</f>
        <v>78</v>
      </c>
      <c r="CN69" s="664">
        <f>'3A 2025-2026 REPORTE CALIFICACI'!CE17</f>
        <v>75</v>
      </c>
      <c r="CO69" s="664">
        <f>'3A 2025-2026 REPORTE CALIFICACI'!CF17</f>
        <v>0</v>
      </c>
      <c r="CP69" s="664">
        <f>'3A 2025-2026 REPORTE CALIFICACI'!CG17</f>
        <v>75</v>
      </c>
      <c r="CQ69" s="664">
        <f>'3A 2025-2026 REPORTE CALIFICACI'!CH17</f>
        <v>78</v>
      </c>
      <c r="CR69" s="664">
        <f>'3A 2025-2026 REPORTE CALIFICACI'!CI17</f>
        <v>76</v>
      </c>
      <c r="CS69" s="664">
        <f>'3A 2025-2026 REPORTE CALIFICACI'!CJ17</f>
        <v>0</v>
      </c>
      <c r="CT69" s="716">
        <f>'3A 2025-2026 REPORTE CALIFICACI'!CK17</f>
        <v>55.5</v>
      </c>
      <c r="CU69" s="716">
        <f>'3A 2025-2026 REPORTE CALIFICACI'!CL17</f>
        <v>56.25</v>
      </c>
      <c r="CV69" s="716">
        <f>'3A 2025-2026 REPORTE CALIFICACI'!CM17</f>
        <v>56.5</v>
      </c>
      <c r="CW69" s="716">
        <f>'3A 2025-2026 REPORTE CALIFICACI'!CN17</f>
        <v>57.25</v>
      </c>
      <c r="CX69" s="749">
        <f>'3A 2025-2026 REPORTE CALIFICACI'!CO17</f>
        <v>56.375</v>
      </c>
      <c r="CY69" s="750">
        <f>'3A 2025-2026 REPORTE CALIFICACI'!CP17</f>
        <v>0.675</v>
      </c>
      <c r="CZ69" s="664"/>
      <c r="DA69" s="664"/>
      <c r="DB69" s="664"/>
      <c r="DC69" s="744"/>
      <c r="DD69" s="664"/>
      <c r="DE69" s="664"/>
      <c r="DF69" s="664"/>
      <c r="DG69" s="744"/>
      <c r="DH69" s="664"/>
      <c r="DI69" s="664"/>
      <c r="DJ69" s="664" t="str">
        <f>'3A 2025-2026 REPORTE CALIFICACI'!DA17</f>
        <v/>
      </c>
      <c r="DK69" s="664" t="str">
        <f>'3A 2025-2026 REPORTE CALIFICACI'!DB17</f>
        <v>R</v>
      </c>
      <c r="DL69" s="666"/>
      <c r="DM69" s="667"/>
      <c r="DN69" s="661"/>
      <c r="DO69" s="47"/>
      <c r="DP69" s="663" t="s">
        <v>1016</v>
      </c>
      <c r="DQ69" s="664">
        <f>'3A 2025-2026 REPORTE CALIFICACI'!BU18</f>
        <v>74</v>
      </c>
      <c r="DR69" s="664">
        <f>'3A 2025-2026 REPORTE CALIFICACI'!BV18</f>
        <v>55</v>
      </c>
      <c r="DS69" s="664">
        <f>'3A 2025-2026 REPORTE CALIFICACI'!BW18</f>
        <v>40</v>
      </c>
      <c r="DT69" s="664">
        <f>'3A 2025-2026 REPORTE CALIFICACI'!BX18</f>
        <v>0</v>
      </c>
      <c r="DU69" s="664">
        <f>'3A 2025-2026 REPORTE CALIFICACI'!BY18</f>
        <v>72</v>
      </c>
      <c r="DV69" s="664">
        <f>'3A 2025-2026 REPORTE CALIFICACI'!BZ18</f>
        <v>40</v>
      </c>
      <c r="DW69" s="664">
        <f>'3A 2025-2026 REPORTE CALIFICACI'!CA18</f>
        <v>30</v>
      </c>
      <c r="DX69" s="664">
        <f>'3A 2025-2026 REPORTE CALIFICACI'!CB18</f>
        <v>0</v>
      </c>
      <c r="DY69" s="664">
        <f>'3A 2025-2026 REPORTE CALIFICACI'!CC18</f>
        <v>74</v>
      </c>
      <c r="DZ69" s="664">
        <f>'3A 2025-2026 REPORTE CALIFICACI'!CD18</f>
        <v>70</v>
      </c>
      <c r="EA69" s="664">
        <f>'3A 2025-2026 REPORTE CALIFICACI'!CE18</f>
        <v>35</v>
      </c>
      <c r="EB69" s="664">
        <f>'3A 2025-2026 REPORTE CALIFICACI'!CF18</f>
        <v>0</v>
      </c>
      <c r="EC69" s="664">
        <f>'3A 2025-2026 REPORTE CALIFICACI'!CG18</f>
        <v>70</v>
      </c>
      <c r="ED69" s="664">
        <f>'3A 2025-2026 REPORTE CALIFICACI'!CH18</f>
        <v>55</v>
      </c>
      <c r="EE69" s="664">
        <f>'3A 2025-2026 REPORTE CALIFICACI'!CI18</f>
        <v>30</v>
      </c>
      <c r="EF69" s="664">
        <f>'3A 2025-2026 REPORTE CALIFICACI'!CJ18</f>
        <v>0</v>
      </c>
      <c r="EG69" s="716">
        <f>'3A 2025-2026 REPORTE CALIFICACI'!CK18</f>
        <v>42.25</v>
      </c>
      <c r="EH69" s="716">
        <f>'3A 2025-2026 REPORTE CALIFICACI'!CL18</f>
        <v>35.5</v>
      </c>
      <c r="EI69" s="716">
        <f>'3A 2025-2026 REPORTE CALIFICACI'!CM18</f>
        <v>44.75</v>
      </c>
      <c r="EJ69" s="716">
        <f>'3A 2025-2026 REPORTE CALIFICACI'!CN18</f>
        <v>38.75</v>
      </c>
      <c r="EK69" s="749">
        <f>'3A 2025-2026 REPORTE CALIFICACI'!CO18</f>
        <v>40.3125</v>
      </c>
      <c r="EL69" s="750">
        <f>'3A 2025-2026 REPORTE CALIFICACI'!CP18</f>
        <v>0.6714285714</v>
      </c>
      <c r="EM69" s="665">
        <f>'3A 2025-2026 REPORTE CALIFICACI'!CQ18</f>
        <v>20.15625</v>
      </c>
      <c r="EN69" s="665" t="str">
        <f>'3A 2025-2026 REPORTE CALIFICACI'!CR18</f>
        <v/>
      </c>
      <c r="EO69" s="665" t="str">
        <f>'3A 2025-2026 REPORTE CALIFICACI'!CS18</f>
        <v/>
      </c>
      <c r="EP69" s="749">
        <f>'3A 2025-2026 REPORTE CALIFICACI'!CT18</f>
        <v>20</v>
      </c>
      <c r="EQ69" s="665">
        <f>'3A 2025-2026 REPORTE CALIFICACI'!CU18</f>
        <v>12.09375</v>
      </c>
      <c r="ER69" s="665" t="str">
        <f>'3A 2025-2026 REPORTE CALIFICACI'!CV18</f>
        <v/>
      </c>
      <c r="ES69" s="665" t="str">
        <f>'3A 2025-2026 REPORTE CALIFICACI'!CW18</f>
        <v/>
      </c>
      <c r="ET69" s="749">
        <f>'3A 2025-2026 REPORTE CALIFICACI'!CX18</f>
        <v>12</v>
      </c>
      <c r="EU69" s="664"/>
      <c r="EV69" s="665" t="str">
        <f>'3A 2025-2026 REPORTE CALIFICACI'!CZ18</f>
        <v/>
      </c>
      <c r="EW69" s="664" t="str">
        <f>'3A 2025-2026 REPORTE CALIFICACI'!DA18</f>
        <v/>
      </c>
      <c r="EX69" s="664" t="str">
        <f>'3A 2025-2026 REPORTE CALIFICACI'!DB18</f>
        <v>R</v>
      </c>
      <c r="EY69" s="666"/>
    </row>
    <row r="70" ht="52.5" customHeight="1">
      <c r="A70" s="661"/>
      <c r="B70" s="47"/>
      <c r="C70" s="663" t="s">
        <v>1017</v>
      </c>
      <c r="D70" s="664">
        <f>'3A 2025-2026 REPORTE CALIFICACI'!DC15</f>
        <v>89</v>
      </c>
      <c r="E70" s="664">
        <f>'3A 2025-2026 REPORTE CALIFICACI'!DD15</f>
        <v>0</v>
      </c>
      <c r="F70" s="664">
        <f>'3A 2025-2026 REPORTE CALIFICACI'!DE15</f>
        <v>0</v>
      </c>
      <c r="G70" s="664">
        <f>'3A 2025-2026 REPORTE CALIFICACI'!DF15</f>
        <v>0</v>
      </c>
      <c r="H70" s="664">
        <f>'3A 2025-2026 REPORTE CALIFICACI'!DG15</f>
        <v>97</v>
      </c>
      <c r="I70" s="664">
        <f>'3A 2025-2026 REPORTE CALIFICACI'!DH15</f>
        <v>0</v>
      </c>
      <c r="J70" s="664">
        <f>'3A 2025-2026 REPORTE CALIFICACI'!DI15</f>
        <v>0</v>
      </c>
      <c r="K70" s="664">
        <f>'3A 2025-2026 REPORTE CALIFICACI'!DJ15</f>
        <v>0</v>
      </c>
      <c r="L70" s="664">
        <f>'3A 2025-2026 REPORTE CALIFICACI'!DK15</f>
        <v>90</v>
      </c>
      <c r="M70" s="664">
        <f>'3A 2025-2026 REPORTE CALIFICACI'!DL15</f>
        <v>0</v>
      </c>
      <c r="N70" s="664">
        <f>'3A 2025-2026 REPORTE CALIFICACI'!DM15</f>
        <v>0</v>
      </c>
      <c r="O70" s="664">
        <f>'3A 2025-2026 REPORTE CALIFICACI'!DN15</f>
        <v>0</v>
      </c>
      <c r="P70" s="664">
        <f>'3A 2025-2026 REPORTE CALIFICACI'!DO15</f>
        <v>95</v>
      </c>
      <c r="Q70" s="664">
        <f>'3A 2025-2026 REPORTE CALIFICACI'!DP15</f>
        <v>0</v>
      </c>
      <c r="R70" s="664">
        <f>'3A 2025-2026 REPORTE CALIFICACI'!DQ15</f>
        <v>0</v>
      </c>
      <c r="S70" s="664">
        <f>'3A 2025-2026 REPORTE CALIFICACI'!DR15</f>
        <v>0</v>
      </c>
      <c r="T70" s="716">
        <f>'3A 2025-2026 REPORTE CALIFICACI'!DS15</f>
        <v>22.25</v>
      </c>
      <c r="U70" s="716">
        <f>'3A 2025-2026 REPORTE CALIFICACI'!DT15</f>
        <v>24.25</v>
      </c>
      <c r="V70" s="716">
        <f>'3A 2025-2026 REPORTE CALIFICACI'!DU15</f>
        <v>22.5</v>
      </c>
      <c r="W70" s="716">
        <f>'3A 2025-2026 REPORTE CALIFICACI'!DV15</f>
        <v>23.75</v>
      </c>
      <c r="X70" s="749">
        <f>'3A 2025-2026 REPORTE CALIFICACI'!DW15</f>
        <v>23.1875</v>
      </c>
      <c r="Y70" s="750">
        <f>'3A 2025-2026 REPORTE CALIFICACI'!DX15</f>
        <v>0.4109273183</v>
      </c>
      <c r="Z70" s="665">
        <f>'3A 2025-2026 REPORTE CALIFICACI'!DY15</f>
        <v>11.59375</v>
      </c>
      <c r="AA70" s="665" t="str">
        <f>'3A 2025-2026 REPORTE CALIFICACI'!DZ15</f>
        <v/>
      </c>
      <c r="AB70" s="665" t="str">
        <f>'3A 2025-2026 REPORTE CALIFICACI'!EA15</f>
        <v/>
      </c>
      <c r="AC70" s="665">
        <f>'3A 2025-2026 REPORTE CALIFICACI'!EB15</f>
        <v>12</v>
      </c>
      <c r="AD70" s="665">
        <f>'3A 2025-2026 REPORTE CALIFICACI'!EC15</f>
        <v>6.95625</v>
      </c>
      <c r="AE70" s="665" t="str">
        <f>'3A 2025-2026 REPORTE CALIFICACI'!ED15</f>
        <v/>
      </c>
      <c r="AF70" s="665" t="str">
        <f>'3A 2025-2026 REPORTE CALIFICACI'!EE15</f>
        <v/>
      </c>
      <c r="AG70" s="665">
        <f>'3A 2025-2026 REPORTE CALIFICACI'!EF15</f>
        <v>7</v>
      </c>
      <c r="AH70" s="665">
        <f>'3A 2025-2026 REPORTE CALIFICACI'!EG15</f>
        <v>23.1875</v>
      </c>
      <c r="AI70" s="665" t="str">
        <f>'3A 2025-2026 REPORTE CALIFICACI'!EH15</f>
        <v/>
      </c>
      <c r="AJ70" s="664" t="str">
        <f>'3A 2025-2026 REPORTE CALIFICACI'!EI15</f>
        <v/>
      </c>
      <c r="AK70" s="664" t="str">
        <f>'3A 2025-2026 REPORTE CALIFICACI'!EJ15</f>
        <v>R</v>
      </c>
      <c r="AL70" s="666"/>
      <c r="AM70" s="667"/>
      <c r="AN70" s="661"/>
      <c r="AO70" s="47"/>
      <c r="AP70" s="663" t="s">
        <v>1017</v>
      </c>
      <c r="AQ70" s="664">
        <f>'3A 2025-2026 REPORTE CALIFICACI'!DC16</f>
        <v>99</v>
      </c>
      <c r="AR70" s="664">
        <f>'3A 2025-2026 REPORTE CALIFICACI'!DD16</f>
        <v>80</v>
      </c>
      <c r="AS70" s="664">
        <f>'3A 2025-2026 REPORTE CALIFICACI'!DE16</f>
        <v>88</v>
      </c>
      <c r="AT70" s="664">
        <f>'3A 2025-2026 REPORTE CALIFICACI'!DF16</f>
        <v>0</v>
      </c>
      <c r="AU70" s="664">
        <f>'3A 2025-2026 REPORTE CALIFICACI'!DG16</f>
        <v>95</v>
      </c>
      <c r="AV70" s="664">
        <f>'3A 2025-2026 REPORTE CALIFICACI'!DH16</f>
        <v>80</v>
      </c>
      <c r="AW70" s="664">
        <f>'3A 2025-2026 REPORTE CALIFICACI'!DI16</f>
        <v>87</v>
      </c>
      <c r="AX70" s="664">
        <f>'3A 2025-2026 REPORTE CALIFICACI'!DJ16</f>
        <v>0</v>
      </c>
      <c r="AY70" s="664">
        <f>'3A 2025-2026 REPORTE CALIFICACI'!DK16</f>
        <v>95</v>
      </c>
      <c r="AZ70" s="664">
        <f>'3A 2025-2026 REPORTE CALIFICACI'!DL16</f>
        <v>75</v>
      </c>
      <c r="BA70" s="664">
        <f>'3A 2025-2026 REPORTE CALIFICACI'!DM16</f>
        <v>95</v>
      </c>
      <c r="BB70" s="664">
        <f>'3A 2025-2026 REPORTE CALIFICACI'!DN16</f>
        <v>0</v>
      </c>
      <c r="BC70" s="664">
        <f>'3A 2025-2026 REPORTE CALIFICACI'!DO16</f>
        <v>97</v>
      </c>
      <c r="BD70" s="664">
        <f>'3A 2025-2026 REPORTE CALIFICACI'!DP16</f>
        <v>80</v>
      </c>
      <c r="BE70" s="664">
        <f>'3A 2025-2026 REPORTE CALIFICACI'!DQ16</f>
        <v>88</v>
      </c>
      <c r="BF70" s="664">
        <f>'3A 2025-2026 REPORTE CALIFICACI'!DR16</f>
        <v>0</v>
      </c>
      <c r="BG70" s="716">
        <f>'3A 2025-2026 REPORTE CALIFICACI'!DS16</f>
        <v>66.75</v>
      </c>
      <c r="BH70" s="716">
        <f>'3A 2025-2026 REPORTE CALIFICACI'!DT16</f>
        <v>65.5</v>
      </c>
      <c r="BI70" s="716">
        <f>'3A 2025-2026 REPORTE CALIFICACI'!DU16</f>
        <v>66.25</v>
      </c>
      <c r="BJ70" s="716">
        <f>'3A 2025-2026 REPORTE CALIFICACI'!DV16</f>
        <v>66.25</v>
      </c>
      <c r="BK70" s="749">
        <f>'3A 2025-2026 REPORTE CALIFICACI'!DW16</f>
        <v>66.1875</v>
      </c>
      <c r="BL70" s="750">
        <f>'3A 2025-2026 REPORTE CALIFICACI'!DX16</f>
        <v>0.635</v>
      </c>
      <c r="BM70" s="665">
        <f>'3A 2025-2026 REPORTE CALIFICACI'!DY16</f>
        <v>33.09375</v>
      </c>
      <c r="BN70" s="665" t="str">
        <f>'3A 2025-2026 REPORTE CALIFICACI'!DZ16</f>
        <v/>
      </c>
      <c r="BO70" s="665" t="str">
        <f>'3A 2025-2026 REPORTE CALIFICACI'!EA16</f>
        <v/>
      </c>
      <c r="BP70" s="749">
        <f>'3A 2025-2026 REPORTE CALIFICACI'!EB16</f>
        <v>33</v>
      </c>
      <c r="BQ70" s="665">
        <f>'3A 2025-2026 REPORTE CALIFICACI'!EC16</f>
        <v>19.85625</v>
      </c>
      <c r="BR70" s="665" t="str">
        <f>'3A 2025-2026 REPORTE CALIFICACI'!ED16</f>
        <v/>
      </c>
      <c r="BS70" s="665" t="str">
        <f>'3A 2025-2026 REPORTE CALIFICACI'!EE16</f>
        <v/>
      </c>
      <c r="BT70" s="749">
        <f>'3A 2025-2026 REPORTE CALIFICACI'!EF16</f>
        <v>20</v>
      </c>
      <c r="BU70" s="744">
        <v>59.0</v>
      </c>
      <c r="BV70" s="665" t="str">
        <f>'3A 2025-2026 REPORTE CALIFICACI'!EH16</f>
        <v/>
      </c>
      <c r="BW70" s="664" t="str">
        <f>'3A 2025-2026 REPORTE CALIFICACI'!EI16</f>
        <v/>
      </c>
      <c r="BX70" s="664" t="str">
        <f>'3A 2025-2026 REPORTE CALIFICACI'!EJ16</f>
        <v>R</v>
      </c>
      <c r="BY70" s="666"/>
      <c r="BZ70" s="667"/>
      <c r="CA70" s="661"/>
      <c r="CB70" s="47"/>
      <c r="CC70" s="663" t="s">
        <v>1017</v>
      </c>
      <c r="CD70" s="664">
        <f>'3A 2025-2026 REPORTE CALIFICACI'!DC17</f>
        <v>62</v>
      </c>
      <c r="CE70" s="664">
        <f>'3A 2025-2026 REPORTE CALIFICACI'!DD17</f>
        <v>70</v>
      </c>
      <c r="CF70" s="664">
        <f>'3A 2025-2026 REPORTE CALIFICACI'!DE17</f>
        <v>70</v>
      </c>
      <c r="CG70" s="664">
        <f>'3A 2025-2026 REPORTE CALIFICACI'!DF17</f>
        <v>0</v>
      </c>
      <c r="CH70" s="664">
        <f>'3A 2025-2026 REPORTE CALIFICACI'!DG17</f>
        <v>60</v>
      </c>
      <c r="CI70" s="664">
        <f>'3A 2025-2026 REPORTE CALIFICACI'!DH17</f>
        <v>60</v>
      </c>
      <c r="CJ70" s="664">
        <f>'3A 2025-2026 REPORTE CALIFICACI'!DI17</f>
        <v>63</v>
      </c>
      <c r="CK70" s="664">
        <f>'3A 2025-2026 REPORTE CALIFICACI'!DJ17</f>
        <v>0</v>
      </c>
      <c r="CL70" s="664">
        <f>'3A 2025-2026 REPORTE CALIFICACI'!DK17</f>
        <v>70</v>
      </c>
      <c r="CM70" s="664">
        <f>'3A 2025-2026 REPORTE CALIFICACI'!DL17</f>
        <v>70</v>
      </c>
      <c r="CN70" s="664">
        <f>'3A 2025-2026 REPORTE CALIFICACI'!DM17</f>
        <v>60</v>
      </c>
      <c r="CO70" s="664">
        <f>'3A 2025-2026 REPORTE CALIFICACI'!DN17</f>
        <v>0</v>
      </c>
      <c r="CP70" s="664">
        <f>'3A 2025-2026 REPORTE CALIFICACI'!DO17</f>
        <v>70</v>
      </c>
      <c r="CQ70" s="664">
        <f>'3A 2025-2026 REPORTE CALIFICACI'!DP17</f>
        <v>71</v>
      </c>
      <c r="CR70" s="664">
        <f>'3A 2025-2026 REPORTE CALIFICACI'!DQ17</f>
        <v>70</v>
      </c>
      <c r="CS70" s="664">
        <f>'3A 2025-2026 REPORTE CALIFICACI'!DR17</f>
        <v>0</v>
      </c>
      <c r="CT70" s="716">
        <f>'3A 2025-2026 REPORTE CALIFICACI'!DS17</f>
        <v>50.5</v>
      </c>
      <c r="CU70" s="716">
        <f>'3A 2025-2026 REPORTE CALIFICACI'!DT17</f>
        <v>45.75</v>
      </c>
      <c r="CV70" s="716">
        <f>'3A 2025-2026 REPORTE CALIFICACI'!DU17</f>
        <v>50</v>
      </c>
      <c r="CW70" s="716">
        <f>'3A 2025-2026 REPORTE CALIFICACI'!DV17</f>
        <v>52.75</v>
      </c>
      <c r="CX70" s="749">
        <f>'3A 2025-2026 REPORTE CALIFICACI'!DW17</f>
        <v>49.75</v>
      </c>
      <c r="CY70" s="750">
        <f>'3A 2025-2026 REPORTE CALIFICACI'!DX17</f>
        <v>0.6676587302</v>
      </c>
      <c r="CZ70" s="664"/>
      <c r="DA70" s="664"/>
      <c r="DB70" s="664"/>
      <c r="DC70" s="744"/>
      <c r="DD70" s="664"/>
      <c r="DE70" s="664"/>
      <c r="DF70" s="664"/>
      <c r="DG70" s="744"/>
      <c r="DH70" s="664"/>
      <c r="DI70" s="664"/>
      <c r="DJ70" s="664" t="str">
        <f>'3A 2025-2026 REPORTE CALIFICACI'!EI17</f>
        <v/>
      </c>
      <c r="DK70" s="664" t="str">
        <f>'3A 2025-2026 REPORTE CALIFICACI'!EJ17</f>
        <v>R</v>
      </c>
      <c r="DL70" s="666"/>
      <c r="DM70" s="667"/>
      <c r="DN70" s="661"/>
      <c r="DO70" s="47"/>
      <c r="DP70" s="663" t="s">
        <v>1017</v>
      </c>
      <c r="DQ70" s="664">
        <f>'3A 2025-2026 REPORTE CALIFICACI'!DC18</f>
        <v>60</v>
      </c>
      <c r="DR70" s="664">
        <f>'3A 2025-2026 REPORTE CALIFICACI'!DD18</f>
        <v>60</v>
      </c>
      <c r="DS70" s="664">
        <f>'3A 2025-2026 REPORTE CALIFICACI'!DE18</f>
        <v>50</v>
      </c>
      <c r="DT70" s="664">
        <f>'3A 2025-2026 REPORTE CALIFICACI'!DF18</f>
        <v>0</v>
      </c>
      <c r="DU70" s="664">
        <f>'3A 2025-2026 REPORTE CALIFICACI'!DG18</f>
        <v>60</v>
      </c>
      <c r="DV70" s="664">
        <f>'3A 2025-2026 REPORTE CALIFICACI'!DH18</f>
        <v>50</v>
      </c>
      <c r="DW70" s="664">
        <f>'3A 2025-2026 REPORTE CALIFICACI'!DI18</f>
        <v>40</v>
      </c>
      <c r="DX70" s="664">
        <f>'3A 2025-2026 REPORTE CALIFICACI'!DJ18</f>
        <v>0</v>
      </c>
      <c r="DY70" s="664">
        <f>'3A 2025-2026 REPORTE CALIFICACI'!DK18</f>
        <v>70</v>
      </c>
      <c r="DZ70" s="664">
        <f>'3A 2025-2026 REPORTE CALIFICACI'!DL18</f>
        <v>50</v>
      </c>
      <c r="EA70" s="664">
        <f>'3A 2025-2026 REPORTE CALIFICACI'!DM18</f>
        <v>60</v>
      </c>
      <c r="EB70" s="664">
        <f>'3A 2025-2026 REPORTE CALIFICACI'!DN18</f>
        <v>0</v>
      </c>
      <c r="EC70" s="664">
        <f>'3A 2025-2026 REPORTE CALIFICACI'!DO18</f>
        <v>70</v>
      </c>
      <c r="ED70" s="664">
        <f>'3A 2025-2026 REPORTE CALIFICACI'!DP18</f>
        <v>63</v>
      </c>
      <c r="EE70" s="664">
        <f>'3A 2025-2026 REPORTE CALIFICACI'!DQ18</f>
        <v>70</v>
      </c>
      <c r="EF70" s="664">
        <f>'3A 2025-2026 REPORTE CALIFICACI'!DR18</f>
        <v>0</v>
      </c>
      <c r="EG70" s="716">
        <f>'3A 2025-2026 REPORTE CALIFICACI'!DS18</f>
        <v>42.5</v>
      </c>
      <c r="EH70" s="716">
        <f>'3A 2025-2026 REPORTE CALIFICACI'!DT18</f>
        <v>37.5</v>
      </c>
      <c r="EI70" s="716">
        <f>'3A 2025-2026 REPORTE CALIFICACI'!DU18</f>
        <v>45</v>
      </c>
      <c r="EJ70" s="716">
        <f>'3A 2025-2026 REPORTE CALIFICACI'!DV18</f>
        <v>50.75</v>
      </c>
      <c r="EK70" s="749">
        <f>'3A 2025-2026 REPORTE CALIFICACI'!DW18</f>
        <v>43.9375</v>
      </c>
      <c r="EL70" s="750">
        <f>'3A 2025-2026 REPORTE CALIFICACI'!DX18</f>
        <v>0.6092752715</v>
      </c>
      <c r="EM70" s="665">
        <f>'3A 2025-2026 REPORTE CALIFICACI'!DY18</f>
        <v>21.96875</v>
      </c>
      <c r="EN70" s="665" t="str">
        <f>'3A 2025-2026 REPORTE CALIFICACI'!DZ18</f>
        <v/>
      </c>
      <c r="EO70" s="665" t="str">
        <f>'3A 2025-2026 REPORTE CALIFICACI'!EA18</f>
        <v/>
      </c>
      <c r="EP70" s="749">
        <f>'3A 2025-2026 REPORTE CALIFICACI'!EB18</f>
        <v>22</v>
      </c>
      <c r="EQ70" s="665">
        <f>'3A 2025-2026 REPORTE CALIFICACI'!EC18</f>
        <v>13.18125</v>
      </c>
      <c r="ER70" s="665" t="str">
        <f>'3A 2025-2026 REPORTE CALIFICACI'!ED18</f>
        <v/>
      </c>
      <c r="ES70" s="665" t="str">
        <f>'3A 2025-2026 REPORTE CALIFICACI'!EE18</f>
        <v/>
      </c>
      <c r="ET70" s="749">
        <f>'3A 2025-2026 REPORTE CALIFICACI'!EF18</f>
        <v>13</v>
      </c>
      <c r="EU70" s="664"/>
      <c r="EV70" s="665" t="str">
        <f>'3A 2025-2026 REPORTE CALIFICACI'!EH18</f>
        <v/>
      </c>
      <c r="EW70" s="664" t="str">
        <f>'3A 2025-2026 REPORTE CALIFICACI'!EI18</f>
        <v/>
      </c>
      <c r="EX70" s="664" t="str">
        <f>'3A 2025-2026 REPORTE CALIFICACI'!EJ18</f>
        <v>R</v>
      </c>
      <c r="EY70" s="666"/>
    </row>
    <row r="71" ht="52.5" customHeight="1">
      <c r="A71" s="661"/>
      <c r="B71" s="47"/>
      <c r="C71" s="663" t="s">
        <v>1018</v>
      </c>
      <c r="D71" s="664">
        <f>'3A 2025-2026 REPORTE CALIFICACI'!EK15</f>
        <v>90</v>
      </c>
      <c r="E71" s="664">
        <f>'3A 2025-2026 REPORTE CALIFICACI'!EL15</f>
        <v>0</v>
      </c>
      <c r="F71" s="664">
        <f>'3A 2025-2026 REPORTE CALIFICACI'!EM15</f>
        <v>0</v>
      </c>
      <c r="G71" s="665">
        <f>'3A 2025-2026 REPORTE CALIFICACI'!EN15</f>
        <v>0</v>
      </c>
      <c r="H71" s="664">
        <f>'3A 2025-2026 REPORTE CALIFICACI'!EO15</f>
        <v>85</v>
      </c>
      <c r="I71" s="664">
        <f>'3A 2025-2026 REPORTE CALIFICACI'!EP15</f>
        <v>0</v>
      </c>
      <c r="J71" s="664">
        <f>'3A 2025-2026 REPORTE CALIFICACI'!EQ15</f>
        <v>0</v>
      </c>
      <c r="K71" s="664">
        <f>'3A 2025-2026 REPORTE CALIFICACI'!ER15</f>
        <v>0</v>
      </c>
      <c r="L71" s="664">
        <f>'3A 2025-2026 REPORTE CALIFICACI'!ES15</f>
        <v>98</v>
      </c>
      <c r="M71" s="665">
        <f>'3A 2025-2026 REPORTE CALIFICACI'!ET15</f>
        <v>0</v>
      </c>
      <c r="N71" s="665">
        <f>'3A 2025-2026 REPORTE CALIFICACI'!EU15</f>
        <v>0</v>
      </c>
      <c r="O71" s="664">
        <f>'3A 2025-2026 REPORTE CALIFICACI'!EV15</f>
        <v>0</v>
      </c>
      <c r="P71" s="665">
        <f>'3A 2025-2026 REPORTE CALIFICACI'!EW15</f>
        <v>98</v>
      </c>
      <c r="Q71" s="665">
        <f>'3A 2025-2026 REPORTE CALIFICACI'!EX15</f>
        <v>0</v>
      </c>
      <c r="R71" s="665">
        <f>'3A 2025-2026 REPORTE CALIFICACI'!EY15</f>
        <v>0</v>
      </c>
      <c r="S71" s="665">
        <f>'3A 2025-2026 REPORTE CALIFICACI'!EZ15</f>
        <v>0</v>
      </c>
      <c r="T71" s="716">
        <f>'3A 2025-2026 REPORTE CALIFICACI'!FA15</f>
        <v>22.5</v>
      </c>
      <c r="U71" s="716">
        <f>'3A 2025-2026 REPORTE CALIFICACI'!FB15</f>
        <v>21.25</v>
      </c>
      <c r="V71" s="716">
        <f>'3A 2025-2026 REPORTE CALIFICACI'!FC15</f>
        <v>24.5</v>
      </c>
      <c r="W71" s="716">
        <f>'3A 2025-2026 REPORTE CALIFICACI'!FD15</f>
        <v>24.5</v>
      </c>
      <c r="X71" s="749">
        <f>'3A 2025-2026 REPORTE CALIFICACI'!FE15</f>
        <v>23.1875</v>
      </c>
      <c r="Y71" s="750">
        <f>'3A 2025-2026 REPORTE CALIFICACI'!FF15</f>
        <v>0.3213888889</v>
      </c>
      <c r="Z71" s="665">
        <f>'3A 2025-2026 REPORTE CALIFICACI'!FG15</f>
        <v>11.59375</v>
      </c>
      <c r="AA71" s="665" t="str">
        <f>'3A 2025-2026 REPORTE CALIFICACI'!FH15</f>
        <v/>
      </c>
      <c r="AB71" s="665" t="str">
        <f>'3A 2025-2026 REPORTE CALIFICACI'!FI15</f>
        <v/>
      </c>
      <c r="AC71" s="665">
        <f>'3A 2025-2026 REPORTE CALIFICACI'!FJ15</f>
        <v>12</v>
      </c>
      <c r="AD71" s="665">
        <f>'3A 2025-2026 REPORTE CALIFICACI'!FK15</f>
        <v>6.95625</v>
      </c>
      <c r="AE71" s="665" t="str">
        <f>'3A 2025-2026 REPORTE CALIFICACI'!FL15</f>
        <v/>
      </c>
      <c r="AF71" s="665" t="str">
        <f>'3A 2025-2026 REPORTE CALIFICACI'!FM15</f>
        <v/>
      </c>
      <c r="AG71" s="665">
        <f>'3A 2025-2026 REPORTE CALIFICACI'!FN15</f>
        <v>7</v>
      </c>
      <c r="AH71" s="664" t="str">
        <f>'3A 2025-2026 REPORTE CALIFICACI'!FO15</f>
        <v/>
      </c>
      <c r="AI71" s="665" t="str">
        <f>'3A 2025-2026 REPORTE CALIFICACI'!FP15</f>
        <v/>
      </c>
      <c r="AJ71" s="664" t="str">
        <f>'3A 2025-2026 REPORTE CALIFICACI'!FQ15</f>
        <v/>
      </c>
      <c r="AK71" s="664" t="str">
        <f>'3A 2025-2026 REPORTE CALIFICACI'!FR15</f>
        <v>R</v>
      </c>
      <c r="AL71" s="666"/>
      <c r="AM71" s="667"/>
      <c r="AN71" s="661"/>
      <c r="AO71" s="47"/>
      <c r="AP71" s="663" t="s">
        <v>1018</v>
      </c>
      <c r="AQ71" s="664">
        <f>'3A 2025-2026 REPORTE CALIFICACI'!EK16</f>
        <v>94</v>
      </c>
      <c r="AR71" s="664">
        <f>'3A 2025-2026 REPORTE CALIFICACI'!EL16</f>
        <v>86</v>
      </c>
      <c r="AS71" s="664">
        <f>'3A 2025-2026 REPORTE CALIFICACI'!EM16</f>
        <v>91</v>
      </c>
      <c r="AT71" s="665">
        <f>'3A 2025-2026 REPORTE CALIFICACI'!EN16</f>
        <v>0</v>
      </c>
      <c r="AU71" s="664">
        <f>'3A 2025-2026 REPORTE CALIFICACI'!EO16</f>
        <v>86</v>
      </c>
      <c r="AV71" s="664">
        <f>'3A 2025-2026 REPORTE CALIFICACI'!EP16</f>
        <v>85</v>
      </c>
      <c r="AW71" s="664">
        <f>'3A 2025-2026 REPORTE CALIFICACI'!EQ16</f>
        <v>90</v>
      </c>
      <c r="AX71" s="664">
        <f>'3A 2025-2026 REPORTE CALIFICACI'!ER16</f>
        <v>0</v>
      </c>
      <c r="AY71" s="664">
        <f>'3A 2025-2026 REPORTE CALIFICACI'!ES16</f>
        <v>98</v>
      </c>
      <c r="AZ71" s="665">
        <f>'3A 2025-2026 REPORTE CALIFICACI'!ET16</f>
        <v>94</v>
      </c>
      <c r="BA71" s="665">
        <f>'3A 2025-2026 REPORTE CALIFICACI'!EU16</f>
        <v>91</v>
      </c>
      <c r="BB71" s="664">
        <f>'3A 2025-2026 REPORTE CALIFICACI'!EV16</f>
        <v>0</v>
      </c>
      <c r="BC71" s="665">
        <f>'3A 2025-2026 REPORTE CALIFICACI'!EW16</f>
        <v>89</v>
      </c>
      <c r="BD71" s="665">
        <f>'3A 2025-2026 REPORTE CALIFICACI'!EX16</f>
        <v>90</v>
      </c>
      <c r="BE71" s="665">
        <f>'3A 2025-2026 REPORTE CALIFICACI'!EY16</f>
        <v>92</v>
      </c>
      <c r="BF71" s="665">
        <f>'3A 2025-2026 REPORTE CALIFICACI'!EZ16</f>
        <v>0</v>
      </c>
      <c r="BG71" s="716">
        <f>'3A 2025-2026 REPORTE CALIFICACI'!FA16</f>
        <v>67.75</v>
      </c>
      <c r="BH71" s="716">
        <f>'3A 2025-2026 REPORTE CALIFICACI'!FB16</f>
        <v>65.25</v>
      </c>
      <c r="BI71" s="716">
        <f>'3A 2025-2026 REPORTE CALIFICACI'!FC16</f>
        <v>70.75</v>
      </c>
      <c r="BJ71" s="716">
        <f>'3A 2025-2026 REPORTE CALIFICACI'!FD16</f>
        <v>67.75</v>
      </c>
      <c r="BK71" s="749">
        <f>'3A 2025-2026 REPORTE CALIFICACI'!FE16</f>
        <v>67.875</v>
      </c>
      <c r="BL71" s="750">
        <f>'3A 2025-2026 REPORTE CALIFICACI'!FF16</f>
        <v>0.6633333333</v>
      </c>
      <c r="BM71" s="665">
        <f>'3A 2025-2026 REPORTE CALIFICACI'!FG16</f>
        <v>33.9375</v>
      </c>
      <c r="BN71" s="665" t="str">
        <f>'3A 2025-2026 REPORTE CALIFICACI'!FH16</f>
        <v/>
      </c>
      <c r="BO71" s="665" t="str">
        <f>'3A 2025-2026 REPORTE CALIFICACI'!FI16</f>
        <v/>
      </c>
      <c r="BP71" s="749">
        <f>'3A 2025-2026 REPORTE CALIFICACI'!FJ16</f>
        <v>34</v>
      </c>
      <c r="BQ71" s="665">
        <f>'3A 2025-2026 REPORTE CALIFICACI'!FK16</f>
        <v>20.3625</v>
      </c>
      <c r="BR71" s="665" t="str">
        <f>'3A 2025-2026 REPORTE CALIFICACI'!FL16</f>
        <v/>
      </c>
      <c r="BS71" s="665" t="str">
        <f>'3A 2025-2026 REPORTE CALIFICACI'!FM16</f>
        <v/>
      </c>
      <c r="BT71" s="749">
        <f>'3A 2025-2026 REPORTE CALIFICACI'!FN16</f>
        <v>20</v>
      </c>
      <c r="BU71" s="664" t="str">
        <f>'3A 2025-2026 REPORTE CALIFICACI'!FO16</f>
        <v/>
      </c>
      <c r="BV71" s="665" t="str">
        <f>'3A 2025-2026 REPORTE CALIFICACI'!FP16</f>
        <v/>
      </c>
      <c r="BW71" s="664" t="str">
        <f>'3A 2025-2026 REPORTE CALIFICACI'!FQ16</f>
        <v/>
      </c>
      <c r="BX71" s="664" t="str">
        <f>'3A 2025-2026 REPORTE CALIFICACI'!FR16</f>
        <v>R</v>
      </c>
      <c r="BY71" s="666"/>
      <c r="BZ71" s="667"/>
      <c r="CA71" s="661"/>
      <c r="CB71" s="47"/>
      <c r="CC71" s="663" t="s">
        <v>1018</v>
      </c>
      <c r="CD71" s="664">
        <f>'3A 2025-2026 REPORTE CALIFICACI'!EK17</f>
        <v>76</v>
      </c>
      <c r="CE71" s="664">
        <f>'3A 2025-2026 REPORTE CALIFICACI'!EL17</f>
        <v>79</v>
      </c>
      <c r="CF71" s="664">
        <f>'3A 2025-2026 REPORTE CALIFICACI'!EM17</f>
        <v>65</v>
      </c>
      <c r="CG71" s="665">
        <f>'3A 2025-2026 REPORTE CALIFICACI'!EN17</f>
        <v>0</v>
      </c>
      <c r="CH71" s="664">
        <f>'3A 2025-2026 REPORTE CALIFICACI'!EO17</f>
        <v>72</v>
      </c>
      <c r="CI71" s="664">
        <f>'3A 2025-2026 REPORTE CALIFICACI'!EP17</f>
        <v>82</v>
      </c>
      <c r="CJ71" s="664">
        <f>'3A 2025-2026 REPORTE CALIFICACI'!EQ17</f>
        <v>81</v>
      </c>
      <c r="CK71" s="664">
        <f>'3A 2025-2026 REPORTE CALIFICACI'!ER17</f>
        <v>0</v>
      </c>
      <c r="CL71" s="664">
        <f>'3A 2025-2026 REPORTE CALIFICACI'!ES17</f>
        <v>90</v>
      </c>
      <c r="CM71" s="665">
        <f>'3A 2025-2026 REPORTE CALIFICACI'!ET17</f>
        <v>70</v>
      </c>
      <c r="CN71" s="665">
        <f>'3A 2025-2026 REPORTE CALIFICACI'!EU17</f>
        <v>74</v>
      </c>
      <c r="CO71" s="664">
        <f>'3A 2025-2026 REPORTE CALIFICACI'!EV17</f>
        <v>0</v>
      </c>
      <c r="CP71" s="665">
        <f>'3A 2025-2026 REPORTE CALIFICACI'!EW17</f>
        <v>93</v>
      </c>
      <c r="CQ71" s="665">
        <f>'3A 2025-2026 REPORTE CALIFICACI'!EX17</f>
        <v>88</v>
      </c>
      <c r="CR71" s="665">
        <f>'3A 2025-2026 REPORTE CALIFICACI'!EY17</f>
        <v>71</v>
      </c>
      <c r="CS71" s="665">
        <f>'3A 2025-2026 REPORTE CALIFICACI'!EZ17</f>
        <v>0</v>
      </c>
      <c r="CT71" s="716">
        <f>'3A 2025-2026 REPORTE CALIFICACI'!FA17</f>
        <v>55</v>
      </c>
      <c r="CU71" s="716">
        <f>'3A 2025-2026 REPORTE CALIFICACI'!FB17</f>
        <v>58.75</v>
      </c>
      <c r="CV71" s="716">
        <f>'3A 2025-2026 REPORTE CALIFICACI'!FC17</f>
        <v>58.5</v>
      </c>
      <c r="CW71" s="716">
        <f>'3A 2025-2026 REPORTE CALIFICACI'!FD17</f>
        <v>63</v>
      </c>
      <c r="CX71" s="749">
        <f>'3A 2025-2026 REPORTE CALIFICACI'!FE17</f>
        <v>58.8125</v>
      </c>
      <c r="CY71" s="750">
        <f>'3A 2025-2026 REPORTE CALIFICACI'!FF17</f>
        <v>0.6816666667</v>
      </c>
      <c r="CZ71" s="664"/>
      <c r="DA71" s="664"/>
      <c r="DB71" s="664"/>
      <c r="DC71" s="744"/>
      <c r="DD71" s="664"/>
      <c r="DE71" s="664"/>
      <c r="DF71" s="664"/>
      <c r="DG71" s="744"/>
      <c r="DH71" s="664"/>
      <c r="DI71" s="664"/>
      <c r="DJ71" s="664" t="str">
        <f>'3A 2025-2026 REPORTE CALIFICACI'!FQ17</f>
        <v/>
      </c>
      <c r="DK71" s="664" t="str">
        <f>'3A 2025-2026 REPORTE CALIFICACI'!FR17</f>
        <v>R</v>
      </c>
      <c r="DL71" s="666"/>
      <c r="DM71" s="667"/>
      <c r="DN71" s="661"/>
      <c r="DO71" s="47"/>
      <c r="DP71" s="663" t="s">
        <v>1018</v>
      </c>
      <c r="DQ71" s="664">
        <f>'3A 2025-2026 REPORTE CALIFICACI'!EK18</f>
        <v>77</v>
      </c>
      <c r="DR71" s="664">
        <f>'3A 2025-2026 REPORTE CALIFICACI'!EL18</f>
        <v>58</v>
      </c>
      <c r="DS71" s="664">
        <f>'3A 2025-2026 REPORTE CALIFICACI'!EM18</f>
        <v>43</v>
      </c>
      <c r="DT71" s="665">
        <f>'3A 2025-2026 REPORTE CALIFICACI'!EN18</f>
        <v>0</v>
      </c>
      <c r="DU71" s="664">
        <f>'3A 2025-2026 REPORTE CALIFICACI'!EO18</f>
        <v>81</v>
      </c>
      <c r="DV71" s="664">
        <f>'3A 2025-2026 REPORTE CALIFICACI'!EP18</f>
        <v>61</v>
      </c>
      <c r="DW71" s="664">
        <f>'3A 2025-2026 REPORTE CALIFICACI'!EQ18</f>
        <v>40</v>
      </c>
      <c r="DX71" s="664">
        <f>'3A 2025-2026 REPORTE CALIFICACI'!ER18</f>
        <v>0</v>
      </c>
      <c r="DY71" s="664">
        <f>'3A 2025-2026 REPORTE CALIFICACI'!ES18</f>
        <v>87</v>
      </c>
      <c r="DZ71" s="665">
        <f>'3A 2025-2026 REPORTE CALIFICACI'!ET18</f>
        <v>63</v>
      </c>
      <c r="EA71" s="665">
        <f>'3A 2025-2026 REPORTE CALIFICACI'!EU18</f>
        <v>51</v>
      </c>
      <c r="EB71" s="664">
        <f>'3A 2025-2026 REPORTE CALIFICACI'!EV18</f>
        <v>0</v>
      </c>
      <c r="EC71" s="665">
        <f>'3A 2025-2026 REPORTE CALIFICACI'!EW18</f>
        <v>84</v>
      </c>
      <c r="ED71" s="665">
        <f>'3A 2025-2026 REPORTE CALIFICACI'!EX18</f>
        <v>60</v>
      </c>
      <c r="EE71" s="665">
        <f>'3A 2025-2026 REPORTE CALIFICACI'!EY18</f>
        <v>43</v>
      </c>
      <c r="EF71" s="665">
        <f>'3A 2025-2026 REPORTE CALIFICACI'!EZ18</f>
        <v>0</v>
      </c>
      <c r="EG71" s="716">
        <f>'3A 2025-2026 REPORTE CALIFICACI'!FA18</f>
        <v>44.5</v>
      </c>
      <c r="EH71" s="716">
        <f>'3A 2025-2026 REPORTE CALIFICACI'!FB18</f>
        <v>45.5</v>
      </c>
      <c r="EI71" s="716">
        <f>'3A 2025-2026 REPORTE CALIFICACI'!FC18</f>
        <v>50.25</v>
      </c>
      <c r="EJ71" s="716">
        <f>'3A 2025-2026 REPORTE CALIFICACI'!FD18</f>
        <v>46.75</v>
      </c>
      <c r="EK71" s="749">
        <f>'3A 2025-2026 REPORTE CALIFICACI'!FE18</f>
        <v>46.75</v>
      </c>
      <c r="EL71" s="750">
        <f>'3A 2025-2026 REPORTE CALIFICACI'!FF18</f>
        <v>0.6041993464</v>
      </c>
      <c r="EM71" s="665">
        <f>'3A 2025-2026 REPORTE CALIFICACI'!FG18</f>
        <v>23.375</v>
      </c>
      <c r="EN71" s="665" t="str">
        <f>'3A 2025-2026 REPORTE CALIFICACI'!FH18</f>
        <v/>
      </c>
      <c r="EO71" s="665" t="str">
        <f>'3A 2025-2026 REPORTE CALIFICACI'!FI18</f>
        <v/>
      </c>
      <c r="EP71" s="749">
        <f>'3A 2025-2026 REPORTE CALIFICACI'!FJ18</f>
        <v>23</v>
      </c>
      <c r="EQ71" s="665">
        <f>'3A 2025-2026 REPORTE CALIFICACI'!FK18</f>
        <v>14.025</v>
      </c>
      <c r="ER71" s="665" t="str">
        <f>'3A 2025-2026 REPORTE CALIFICACI'!FL18</f>
        <v/>
      </c>
      <c r="ES71" s="665" t="str">
        <f>'3A 2025-2026 REPORTE CALIFICACI'!FM18</f>
        <v/>
      </c>
      <c r="ET71" s="749">
        <f>'3A 2025-2026 REPORTE CALIFICACI'!FN18</f>
        <v>14</v>
      </c>
      <c r="EU71" s="664"/>
      <c r="EV71" s="665" t="str">
        <f>'3A 2025-2026 REPORTE CALIFICACI'!FP18</f>
        <v/>
      </c>
      <c r="EW71" s="664" t="str">
        <f>'3A 2025-2026 REPORTE CALIFICACI'!FQ18</f>
        <v/>
      </c>
      <c r="EX71" s="664" t="str">
        <f>'3A 2025-2026 REPORTE CALIFICACI'!FR18</f>
        <v>R</v>
      </c>
      <c r="EY71" s="666"/>
    </row>
    <row r="72" ht="52.5" customHeight="1">
      <c r="A72" s="661"/>
      <c r="B72" s="47"/>
      <c r="C72" s="663" t="s">
        <v>1019</v>
      </c>
      <c r="D72" s="664">
        <f>'3A 2025-2026 REPORTE CALIFICACI'!FS15</f>
        <v>77</v>
      </c>
      <c r="E72" s="664">
        <f>'3A 2025-2026 REPORTE CALIFICACI'!FT15</f>
        <v>0</v>
      </c>
      <c r="F72" s="664">
        <f>'3A 2025-2026 REPORTE CALIFICACI'!FU15</f>
        <v>0</v>
      </c>
      <c r="G72" s="664">
        <f>'3A 2025-2026 REPORTE CALIFICACI'!FV15</f>
        <v>0</v>
      </c>
      <c r="H72" s="664">
        <f>'3A 2025-2026 REPORTE CALIFICACI'!FW15</f>
        <v>85</v>
      </c>
      <c r="I72" s="664">
        <f>'3A 2025-2026 REPORTE CALIFICACI'!FX15</f>
        <v>0</v>
      </c>
      <c r="J72" s="664">
        <f>'3A 2025-2026 REPORTE CALIFICACI'!FY15</f>
        <v>0</v>
      </c>
      <c r="K72" s="664">
        <f>'3A 2025-2026 REPORTE CALIFICACI'!FZ15</f>
        <v>0</v>
      </c>
      <c r="L72" s="664">
        <f>'3A 2025-2026 REPORTE CALIFICACI'!GA15</f>
        <v>87</v>
      </c>
      <c r="M72" s="664">
        <f>'3A 2025-2026 REPORTE CALIFICACI'!GB15</f>
        <v>0</v>
      </c>
      <c r="N72" s="664">
        <f>'3A 2025-2026 REPORTE CALIFICACI'!GC15</f>
        <v>0</v>
      </c>
      <c r="O72" s="664">
        <f>'3A 2025-2026 REPORTE CALIFICACI'!GD15</f>
        <v>0</v>
      </c>
      <c r="P72" s="664">
        <f>'3A 2025-2026 REPORTE CALIFICACI'!GE15</f>
        <v>82</v>
      </c>
      <c r="Q72" s="664">
        <f>'3A 2025-2026 REPORTE CALIFICACI'!GF15</f>
        <v>0</v>
      </c>
      <c r="R72" s="664">
        <f>'3A 2025-2026 REPORTE CALIFICACI'!GG15</f>
        <v>0</v>
      </c>
      <c r="S72" s="664">
        <f>'3A 2025-2026 REPORTE CALIFICACI'!GH15</f>
        <v>0</v>
      </c>
      <c r="T72" s="716">
        <f>'3A 2025-2026 REPORTE CALIFICACI'!GI15</f>
        <v>19.25</v>
      </c>
      <c r="U72" s="716">
        <f>'3A 2025-2026 REPORTE CALIFICACI'!GJ15</f>
        <v>21.25</v>
      </c>
      <c r="V72" s="716">
        <f>'3A 2025-2026 REPORTE CALIFICACI'!GK15</f>
        <v>21.75</v>
      </c>
      <c r="W72" s="716">
        <f>'3A 2025-2026 REPORTE CALIFICACI'!GL15</f>
        <v>20.5</v>
      </c>
      <c r="X72" s="749">
        <f>'3A 2025-2026 REPORTE CALIFICACI'!GM15</f>
        <v>20.6875</v>
      </c>
      <c r="Y72" s="750">
        <f>'3A 2025-2026 REPORTE CALIFICACI'!GN15</f>
        <v>0.275</v>
      </c>
      <c r="Z72" s="665">
        <f>'3A 2025-2026 REPORTE CALIFICACI'!GO15</f>
        <v>10.34375</v>
      </c>
      <c r="AA72" s="665" t="str">
        <f>'3A 2025-2026 REPORTE CALIFICACI'!GP15</f>
        <v/>
      </c>
      <c r="AB72" s="665" t="str">
        <f>'3A 2025-2026 REPORTE CALIFICACI'!GQ15</f>
        <v/>
      </c>
      <c r="AC72" s="665">
        <f>'3A 2025-2026 REPORTE CALIFICACI'!GR15</f>
        <v>10</v>
      </c>
      <c r="AD72" s="665">
        <f>'3A 2025-2026 REPORTE CALIFICACI'!GS15</f>
        <v>6.20625</v>
      </c>
      <c r="AE72" s="665" t="str">
        <f>'3A 2025-2026 REPORTE CALIFICACI'!GT15</f>
        <v/>
      </c>
      <c r="AF72" s="665" t="str">
        <f>'3A 2025-2026 REPORTE CALIFICACI'!GU15</f>
        <v/>
      </c>
      <c r="AG72" s="665">
        <f>'3A 2025-2026 REPORTE CALIFICACI'!GV15</f>
        <v>6</v>
      </c>
      <c r="AH72" s="665">
        <f>'3A 2025-2026 REPORTE CALIFICACI'!GW15</f>
        <v>20.6875</v>
      </c>
      <c r="AI72" s="665" t="str">
        <f>'3A 2025-2026 REPORTE CALIFICACI'!GX15</f>
        <v/>
      </c>
      <c r="AJ72" s="664" t="str">
        <f>'3A 2025-2026 REPORTE CALIFICACI'!GY15</f>
        <v/>
      </c>
      <c r="AK72" s="664" t="str">
        <f>'3A 2025-2026 REPORTE CALIFICACI'!GZ15</f>
        <v>R</v>
      </c>
      <c r="AL72" s="666"/>
      <c r="AM72" s="667"/>
      <c r="AN72" s="661"/>
      <c r="AO72" s="47"/>
      <c r="AP72" s="663" t="s">
        <v>1019</v>
      </c>
      <c r="AQ72" s="664">
        <f>'3A 2025-2026 REPORTE CALIFICACI'!FS16</f>
        <v>100</v>
      </c>
      <c r="AR72" s="664">
        <f>'3A 2025-2026 REPORTE CALIFICACI'!FT16</f>
        <v>95</v>
      </c>
      <c r="AS72" s="664">
        <f>'3A 2025-2026 REPORTE CALIFICACI'!FU16</f>
        <v>92</v>
      </c>
      <c r="AT72" s="664">
        <f>'3A 2025-2026 REPORTE CALIFICACI'!FV16</f>
        <v>0</v>
      </c>
      <c r="AU72" s="664">
        <f>'3A 2025-2026 REPORTE CALIFICACI'!FW16</f>
        <v>100</v>
      </c>
      <c r="AV72" s="664">
        <f>'3A 2025-2026 REPORTE CALIFICACI'!FX16</f>
        <v>97</v>
      </c>
      <c r="AW72" s="664">
        <f>'3A 2025-2026 REPORTE CALIFICACI'!FY16</f>
        <v>95</v>
      </c>
      <c r="AX72" s="664">
        <f>'3A 2025-2026 REPORTE CALIFICACI'!FZ16</f>
        <v>0</v>
      </c>
      <c r="AY72" s="664">
        <f>'3A 2025-2026 REPORTE CALIFICACI'!GA16</f>
        <v>98</v>
      </c>
      <c r="AZ72" s="664">
        <f>'3A 2025-2026 REPORTE CALIFICACI'!GB16</f>
        <v>90</v>
      </c>
      <c r="BA72" s="664">
        <f>'3A 2025-2026 REPORTE CALIFICACI'!GC16</f>
        <v>92</v>
      </c>
      <c r="BB72" s="664">
        <f>'3A 2025-2026 REPORTE CALIFICACI'!GD16</f>
        <v>0</v>
      </c>
      <c r="BC72" s="664">
        <f>'3A 2025-2026 REPORTE CALIFICACI'!GE16</f>
        <v>100</v>
      </c>
      <c r="BD72" s="664">
        <f>'3A 2025-2026 REPORTE CALIFICACI'!GF16</f>
        <v>95</v>
      </c>
      <c r="BE72" s="664">
        <f>'3A 2025-2026 REPORTE CALIFICACI'!GG16</f>
        <v>90</v>
      </c>
      <c r="BF72" s="664">
        <f>'3A 2025-2026 REPORTE CALIFICACI'!GH16</f>
        <v>0</v>
      </c>
      <c r="BG72" s="716">
        <f>'3A 2025-2026 REPORTE CALIFICACI'!GI16</f>
        <v>71.75</v>
      </c>
      <c r="BH72" s="716">
        <f>'3A 2025-2026 REPORTE CALIFICACI'!GJ16</f>
        <v>73</v>
      </c>
      <c r="BI72" s="716">
        <f>'3A 2025-2026 REPORTE CALIFICACI'!GK16</f>
        <v>70</v>
      </c>
      <c r="BJ72" s="716">
        <f>'3A 2025-2026 REPORTE CALIFICACI'!GL16</f>
        <v>71.25</v>
      </c>
      <c r="BK72" s="749">
        <f>'3A 2025-2026 REPORTE CALIFICACI'!GM16</f>
        <v>71.5</v>
      </c>
      <c r="BL72" s="750">
        <f>'3A 2025-2026 REPORTE CALIFICACI'!GN16</f>
        <v>0.3</v>
      </c>
      <c r="BM72" s="665" t="str">
        <f>'3A 2025-2026 REPORTE CALIFICACI'!GO16</f>
        <v/>
      </c>
      <c r="BN72" s="665" t="str">
        <f>'3A 2025-2026 REPORTE CALIFICACI'!GP16</f>
        <v/>
      </c>
      <c r="BO72" s="665" t="str">
        <f>'3A 2025-2026 REPORTE CALIFICACI'!GQ16</f>
        <v/>
      </c>
      <c r="BP72" s="749" t="str">
        <f>'3A 2025-2026 REPORTE CALIFICACI'!GR16</f>
        <v/>
      </c>
      <c r="BQ72" s="665" t="str">
        <f>'3A 2025-2026 REPORTE CALIFICACI'!GS16</f>
        <v/>
      </c>
      <c r="BR72" s="665" t="str">
        <f>'3A 2025-2026 REPORTE CALIFICACI'!GT16</f>
        <v/>
      </c>
      <c r="BS72" s="665" t="str">
        <f>'3A 2025-2026 REPORTE CALIFICACI'!GU16</f>
        <v/>
      </c>
      <c r="BT72" s="749" t="str">
        <f>'3A 2025-2026 REPORTE CALIFICACI'!GV16</f>
        <v/>
      </c>
      <c r="BU72" s="664"/>
      <c r="BV72" s="665" t="str">
        <f>'3A 2025-2026 REPORTE CALIFICACI'!GX16</f>
        <v/>
      </c>
      <c r="BW72" s="664" t="str">
        <f>'3A 2025-2026 REPORTE CALIFICACI'!GY16</f>
        <v>A</v>
      </c>
      <c r="BX72" s="664" t="str">
        <f>'3A 2025-2026 REPORTE CALIFICACI'!GZ16</f>
        <v/>
      </c>
      <c r="BY72" s="666"/>
      <c r="BZ72" s="667"/>
      <c r="CA72" s="661"/>
      <c r="CB72" s="47"/>
      <c r="CC72" s="663" t="s">
        <v>1019</v>
      </c>
      <c r="CD72" s="664">
        <f>'3A 2025-2026 REPORTE CALIFICACI'!FS17</f>
        <v>79</v>
      </c>
      <c r="CE72" s="664">
        <f>'3A 2025-2026 REPORTE CALIFICACI'!FT17</f>
        <v>80</v>
      </c>
      <c r="CF72" s="664">
        <f>'3A 2025-2026 REPORTE CALIFICACI'!FU17</f>
        <v>75</v>
      </c>
      <c r="CG72" s="664">
        <f>'3A 2025-2026 REPORTE CALIFICACI'!FV17</f>
        <v>0</v>
      </c>
      <c r="CH72" s="664">
        <f>'3A 2025-2026 REPORTE CALIFICACI'!FW17</f>
        <v>98</v>
      </c>
      <c r="CI72" s="664">
        <f>'3A 2025-2026 REPORTE CALIFICACI'!FX17</f>
        <v>85</v>
      </c>
      <c r="CJ72" s="664">
        <f>'3A 2025-2026 REPORTE CALIFICACI'!FY17</f>
        <v>70</v>
      </c>
      <c r="CK72" s="664">
        <f>'3A 2025-2026 REPORTE CALIFICACI'!FZ17</f>
        <v>0</v>
      </c>
      <c r="CL72" s="664">
        <f>'3A 2025-2026 REPORTE CALIFICACI'!GA17</f>
        <v>77</v>
      </c>
      <c r="CM72" s="664">
        <f>'3A 2025-2026 REPORTE CALIFICACI'!GB17</f>
        <v>85</v>
      </c>
      <c r="CN72" s="664">
        <f>'3A 2025-2026 REPORTE CALIFICACI'!GC17</f>
        <v>70</v>
      </c>
      <c r="CO72" s="664">
        <f>'3A 2025-2026 REPORTE CALIFICACI'!GD17</f>
        <v>0</v>
      </c>
      <c r="CP72" s="664">
        <f>'3A 2025-2026 REPORTE CALIFICACI'!GE17</f>
        <v>85</v>
      </c>
      <c r="CQ72" s="664">
        <f>'3A 2025-2026 REPORTE CALIFICACI'!GF17</f>
        <v>81</v>
      </c>
      <c r="CR72" s="664">
        <f>'3A 2025-2026 REPORTE CALIFICACI'!GG17</f>
        <v>80</v>
      </c>
      <c r="CS72" s="664">
        <f>'3A 2025-2026 REPORTE CALIFICACI'!GH17</f>
        <v>0</v>
      </c>
      <c r="CT72" s="716">
        <f>'3A 2025-2026 REPORTE CALIFICACI'!GI17</f>
        <v>58.5</v>
      </c>
      <c r="CU72" s="716">
        <f>'3A 2025-2026 REPORTE CALIFICACI'!GJ17</f>
        <v>63.25</v>
      </c>
      <c r="CV72" s="716">
        <f>'3A 2025-2026 REPORTE CALIFICACI'!GK17</f>
        <v>58</v>
      </c>
      <c r="CW72" s="716">
        <f>'3A 2025-2026 REPORTE CALIFICACI'!GL17</f>
        <v>61.5</v>
      </c>
      <c r="CX72" s="749">
        <f>'3A 2025-2026 REPORTE CALIFICACI'!GM17</f>
        <v>60.3125</v>
      </c>
      <c r="CY72" s="750">
        <f>'3A 2025-2026 REPORTE CALIFICACI'!GN17</f>
        <v>0.295</v>
      </c>
      <c r="CZ72" s="664"/>
      <c r="DA72" s="664"/>
      <c r="DB72" s="664"/>
      <c r="DC72" s="744"/>
      <c r="DD72" s="664"/>
      <c r="DE72" s="664"/>
      <c r="DF72" s="664"/>
      <c r="DG72" s="744"/>
      <c r="DH72" s="664"/>
      <c r="DI72" s="664"/>
      <c r="DJ72" s="664" t="str">
        <f>'3A 2025-2026 REPORTE CALIFICACI'!GY17</f>
        <v/>
      </c>
      <c r="DK72" s="664" t="str">
        <f>'3A 2025-2026 REPORTE CALIFICACI'!GZ17</f>
        <v>R</v>
      </c>
      <c r="DL72" s="666"/>
      <c r="DM72" s="667"/>
      <c r="DN72" s="661"/>
      <c r="DO72" s="47"/>
      <c r="DP72" s="663" t="s">
        <v>1019</v>
      </c>
      <c r="DQ72" s="664">
        <f>'3A 2025-2026 REPORTE CALIFICACI'!FS18</f>
        <v>70</v>
      </c>
      <c r="DR72" s="664">
        <f>'3A 2025-2026 REPORTE CALIFICACI'!FT18</f>
        <v>55</v>
      </c>
      <c r="DS72" s="664">
        <f>'3A 2025-2026 REPORTE CALIFICACI'!FU18</f>
        <v>0</v>
      </c>
      <c r="DT72" s="664">
        <f>'3A 2025-2026 REPORTE CALIFICACI'!FV18</f>
        <v>0</v>
      </c>
      <c r="DU72" s="664">
        <f>'3A 2025-2026 REPORTE CALIFICACI'!FW18</f>
        <v>54</v>
      </c>
      <c r="DV72" s="664">
        <f>'3A 2025-2026 REPORTE CALIFICACI'!FX18</f>
        <v>65</v>
      </c>
      <c r="DW72" s="664">
        <f>'3A 2025-2026 REPORTE CALIFICACI'!FY18</f>
        <v>0</v>
      </c>
      <c r="DX72" s="664">
        <f>'3A 2025-2026 REPORTE CALIFICACI'!FZ18</f>
        <v>0</v>
      </c>
      <c r="DY72" s="664">
        <f>'3A 2025-2026 REPORTE CALIFICACI'!GA18</f>
        <v>70</v>
      </c>
      <c r="DZ72" s="664">
        <f>'3A 2025-2026 REPORTE CALIFICACI'!GB18</f>
        <v>80</v>
      </c>
      <c r="EA72" s="664">
        <f>'3A 2025-2026 REPORTE CALIFICACI'!GC18</f>
        <v>0</v>
      </c>
      <c r="EB72" s="664">
        <f>'3A 2025-2026 REPORTE CALIFICACI'!GD18</f>
        <v>0</v>
      </c>
      <c r="EC72" s="664">
        <f>'3A 2025-2026 REPORTE CALIFICACI'!GE18</f>
        <v>70</v>
      </c>
      <c r="ED72" s="664">
        <f>'3A 2025-2026 REPORTE CALIFICACI'!GF18</f>
        <v>55</v>
      </c>
      <c r="EE72" s="664">
        <f>'3A 2025-2026 REPORTE CALIFICACI'!GG18</f>
        <v>70</v>
      </c>
      <c r="EF72" s="664">
        <f>'3A 2025-2026 REPORTE CALIFICACI'!GH18</f>
        <v>0</v>
      </c>
      <c r="EG72" s="716">
        <f>'3A 2025-2026 REPORTE CALIFICACI'!GI18</f>
        <v>31.25</v>
      </c>
      <c r="EH72" s="716">
        <f>'3A 2025-2026 REPORTE CALIFICACI'!GJ18</f>
        <v>29.75</v>
      </c>
      <c r="EI72" s="716">
        <f>'3A 2025-2026 REPORTE CALIFICACI'!GK18</f>
        <v>37.5</v>
      </c>
      <c r="EJ72" s="716">
        <f>'3A 2025-2026 REPORTE CALIFICACI'!GL18</f>
        <v>48.75</v>
      </c>
      <c r="EK72" s="749">
        <f>'3A 2025-2026 REPORTE CALIFICACI'!GM18</f>
        <v>36.8125</v>
      </c>
      <c r="EL72" s="750">
        <f>'3A 2025-2026 REPORTE CALIFICACI'!GN18</f>
        <v>0.29</v>
      </c>
      <c r="EM72" s="665">
        <f>'3A 2025-2026 REPORTE CALIFICACI'!GO18</f>
        <v>18.40625</v>
      </c>
      <c r="EN72" s="665" t="str">
        <f>'3A 2025-2026 REPORTE CALIFICACI'!GP18</f>
        <v/>
      </c>
      <c r="EO72" s="665" t="str">
        <f>'3A 2025-2026 REPORTE CALIFICACI'!GQ18</f>
        <v/>
      </c>
      <c r="EP72" s="749">
        <f>'3A 2025-2026 REPORTE CALIFICACI'!GR18</f>
        <v>18</v>
      </c>
      <c r="EQ72" s="665">
        <f>'3A 2025-2026 REPORTE CALIFICACI'!GS18</f>
        <v>11.04375</v>
      </c>
      <c r="ER72" s="665" t="str">
        <f>'3A 2025-2026 REPORTE CALIFICACI'!GT18</f>
        <v/>
      </c>
      <c r="ES72" s="665" t="str">
        <f>'3A 2025-2026 REPORTE CALIFICACI'!GU18</f>
        <v/>
      </c>
      <c r="ET72" s="749">
        <f>'3A 2025-2026 REPORTE CALIFICACI'!GV18</f>
        <v>11</v>
      </c>
      <c r="EU72" s="664"/>
      <c r="EV72" s="665" t="str">
        <f>'3A 2025-2026 REPORTE CALIFICACI'!GX18</f>
        <v/>
      </c>
      <c r="EW72" s="664" t="str">
        <f>'3A 2025-2026 REPORTE CALIFICACI'!GY18</f>
        <v/>
      </c>
      <c r="EX72" s="664" t="str">
        <f>'3A 2025-2026 REPORTE CALIFICACI'!GZ18</f>
        <v>R</v>
      </c>
      <c r="EY72" s="666"/>
    </row>
    <row r="73" ht="52.5" customHeight="1">
      <c r="A73" s="661"/>
      <c r="B73" s="47"/>
      <c r="C73" s="663" t="s">
        <v>1020</v>
      </c>
      <c r="D73" s="664">
        <f>'3A 2025-2026 REPORTE CALIFICACI'!HA15</f>
        <v>96</v>
      </c>
      <c r="E73" s="664">
        <f>'3A 2025-2026 REPORTE CALIFICACI'!HB15</f>
        <v>0</v>
      </c>
      <c r="F73" s="664">
        <f>'3A 2025-2026 REPORTE CALIFICACI'!HC15</f>
        <v>0</v>
      </c>
      <c r="G73" s="664">
        <f>'3A 2025-2026 REPORTE CALIFICACI'!HD15</f>
        <v>0</v>
      </c>
      <c r="H73" s="664">
        <f>'3A 2025-2026 REPORTE CALIFICACI'!HE15</f>
        <v>87</v>
      </c>
      <c r="I73" s="664">
        <f>'3A 2025-2026 REPORTE CALIFICACI'!HF15</f>
        <v>0</v>
      </c>
      <c r="J73" s="664">
        <f>'3A 2025-2026 REPORTE CALIFICACI'!HG15</f>
        <v>0</v>
      </c>
      <c r="K73" s="664">
        <f>'3A 2025-2026 REPORTE CALIFICACI'!HH15</f>
        <v>0</v>
      </c>
      <c r="L73" s="664">
        <f>'3A 2025-2026 REPORTE CALIFICACI'!HI15</f>
        <v>96</v>
      </c>
      <c r="M73" s="664">
        <f>'3A 2025-2026 REPORTE CALIFICACI'!HJ15</f>
        <v>0</v>
      </c>
      <c r="N73" s="664">
        <f>'3A 2025-2026 REPORTE CALIFICACI'!HK15</f>
        <v>0</v>
      </c>
      <c r="O73" s="664">
        <f>'3A 2025-2026 REPORTE CALIFICACI'!HL15</f>
        <v>0</v>
      </c>
      <c r="P73" s="664">
        <f>'3A 2025-2026 REPORTE CALIFICACI'!HM15</f>
        <v>97</v>
      </c>
      <c r="Q73" s="664">
        <f>'3A 2025-2026 REPORTE CALIFICACI'!HN15</f>
        <v>0</v>
      </c>
      <c r="R73" s="664">
        <f>'3A 2025-2026 REPORTE CALIFICACI'!HO15</f>
        <v>0</v>
      </c>
      <c r="S73" s="664">
        <f>'3A 2025-2026 REPORTE CALIFICACI'!HP15</f>
        <v>0</v>
      </c>
      <c r="T73" s="716">
        <f>'3A 2025-2026 REPORTE CALIFICACI'!HQ15</f>
        <v>24</v>
      </c>
      <c r="U73" s="716">
        <f>'3A 2025-2026 REPORTE CALIFICACI'!HR15</f>
        <v>21.75</v>
      </c>
      <c r="V73" s="716">
        <f>'3A 2025-2026 REPORTE CALIFICACI'!HS15</f>
        <v>24</v>
      </c>
      <c r="W73" s="716">
        <f>'3A 2025-2026 REPORTE CALIFICACI'!HT15</f>
        <v>24.25</v>
      </c>
      <c r="X73" s="749">
        <f>'3A 2025-2026 REPORTE CALIFICACI'!HU15</f>
        <v>23.5</v>
      </c>
      <c r="Y73" s="750">
        <f>'3A 2025-2026 REPORTE CALIFICACI'!HV15</f>
        <v>0.462962963</v>
      </c>
      <c r="Z73" s="665">
        <f>'3A 2025-2026 REPORTE CALIFICACI'!HW15</f>
        <v>11.75</v>
      </c>
      <c r="AA73" s="665" t="str">
        <f>'3A 2025-2026 REPORTE CALIFICACI'!HX15</f>
        <v/>
      </c>
      <c r="AB73" s="665" t="str">
        <f>'3A 2025-2026 REPORTE CALIFICACI'!HY15</f>
        <v/>
      </c>
      <c r="AC73" s="665">
        <f>'3A 2025-2026 REPORTE CALIFICACI'!HZ15</f>
        <v>12</v>
      </c>
      <c r="AD73" s="665">
        <f>'3A 2025-2026 REPORTE CALIFICACI'!IA15</f>
        <v>7.05</v>
      </c>
      <c r="AE73" s="665" t="str">
        <f>'3A 2025-2026 REPORTE CALIFICACI'!IB15</f>
        <v/>
      </c>
      <c r="AF73" s="665" t="str">
        <f>'3A 2025-2026 REPORTE CALIFICACI'!IC15</f>
        <v/>
      </c>
      <c r="AG73" s="665">
        <f>'3A 2025-2026 REPORTE CALIFICACI'!ID15</f>
        <v>7</v>
      </c>
      <c r="AH73" s="664" t="str">
        <f>'3A 2025-2026 REPORTE CALIFICACI'!IE15</f>
        <v/>
      </c>
      <c r="AI73" s="665" t="str">
        <f>'3A 2025-2026 REPORTE CALIFICACI'!IF15</f>
        <v/>
      </c>
      <c r="AJ73" s="664" t="str">
        <f>'3A 2025-2026 REPORTE CALIFICACI'!IG15</f>
        <v/>
      </c>
      <c r="AK73" s="664" t="str">
        <f>'3A 2025-2026 REPORTE CALIFICACI'!IH15</f>
        <v>R</v>
      </c>
      <c r="AL73" s="666"/>
      <c r="AM73" s="667"/>
      <c r="AN73" s="661"/>
      <c r="AO73" s="47"/>
      <c r="AP73" s="663" t="s">
        <v>1020</v>
      </c>
      <c r="AQ73" s="664">
        <f>'3A 2025-2026 REPORTE CALIFICACI'!HA16</f>
        <v>93</v>
      </c>
      <c r="AR73" s="664">
        <f>'3A 2025-2026 REPORTE CALIFICACI'!HB16</f>
        <v>93</v>
      </c>
      <c r="AS73" s="664">
        <f>'3A 2025-2026 REPORTE CALIFICACI'!HC16</f>
        <v>97</v>
      </c>
      <c r="AT73" s="664">
        <f>'3A 2025-2026 REPORTE CALIFICACI'!HD16</f>
        <v>0</v>
      </c>
      <c r="AU73" s="664">
        <f>'3A 2025-2026 REPORTE CALIFICACI'!HE16</f>
        <v>86</v>
      </c>
      <c r="AV73" s="664">
        <f>'3A 2025-2026 REPORTE CALIFICACI'!HF16</f>
        <v>90</v>
      </c>
      <c r="AW73" s="664">
        <f>'3A 2025-2026 REPORTE CALIFICACI'!HG16</f>
        <v>97</v>
      </c>
      <c r="AX73" s="664">
        <f>'3A 2025-2026 REPORTE CALIFICACI'!HH16</f>
        <v>0</v>
      </c>
      <c r="AY73" s="664">
        <f>'3A 2025-2026 REPORTE CALIFICACI'!HI16</f>
        <v>93</v>
      </c>
      <c r="AZ73" s="664">
        <f>'3A 2025-2026 REPORTE CALIFICACI'!HJ16</f>
        <v>80</v>
      </c>
      <c r="BA73" s="664">
        <f>'3A 2025-2026 REPORTE CALIFICACI'!HK16</f>
        <v>98</v>
      </c>
      <c r="BB73" s="664">
        <f>'3A 2025-2026 REPORTE CALIFICACI'!HL16</f>
        <v>0</v>
      </c>
      <c r="BC73" s="664">
        <f>'3A 2025-2026 REPORTE CALIFICACI'!HM16</f>
        <v>84</v>
      </c>
      <c r="BD73" s="664">
        <f>'3A 2025-2026 REPORTE CALIFICACI'!HN16</f>
        <v>88</v>
      </c>
      <c r="BE73" s="664">
        <f>'3A 2025-2026 REPORTE CALIFICACI'!HO16</f>
        <v>95</v>
      </c>
      <c r="BF73" s="664">
        <f>'3A 2025-2026 REPORTE CALIFICACI'!HP16</f>
        <v>0</v>
      </c>
      <c r="BG73" s="716">
        <f>'3A 2025-2026 REPORTE CALIFICACI'!HQ16</f>
        <v>70.75</v>
      </c>
      <c r="BH73" s="716">
        <f>'3A 2025-2026 REPORTE CALIFICACI'!HR16</f>
        <v>68.25</v>
      </c>
      <c r="BI73" s="716">
        <f>'3A 2025-2026 REPORTE CALIFICACI'!HS16</f>
        <v>67.75</v>
      </c>
      <c r="BJ73" s="716">
        <f>'3A 2025-2026 REPORTE CALIFICACI'!HT16</f>
        <v>66.75</v>
      </c>
      <c r="BK73" s="749">
        <f>'3A 2025-2026 REPORTE CALIFICACI'!HU16</f>
        <v>68.375</v>
      </c>
      <c r="BL73" s="750">
        <f>'3A 2025-2026 REPORTE CALIFICACI'!HV16</f>
        <v>0.412037037</v>
      </c>
      <c r="BM73" s="665">
        <f>'3A 2025-2026 REPORTE CALIFICACI'!HW16</f>
        <v>34.1875</v>
      </c>
      <c r="BN73" s="665" t="str">
        <f>'3A 2025-2026 REPORTE CALIFICACI'!HX16</f>
        <v/>
      </c>
      <c r="BO73" s="665" t="str">
        <f>'3A 2025-2026 REPORTE CALIFICACI'!HY16</f>
        <v/>
      </c>
      <c r="BP73" s="749">
        <f>'3A 2025-2026 REPORTE CALIFICACI'!HZ16</f>
        <v>34</v>
      </c>
      <c r="BQ73" s="665">
        <f>'3A 2025-2026 REPORTE CALIFICACI'!IA16</f>
        <v>20.5125</v>
      </c>
      <c r="BR73" s="665" t="str">
        <f>'3A 2025-2026 REPORTE CALIFICACI'!IB16</f>
        <v/>
      </c>
      <c r="BS73" s="665" t="str">
        <f>'3A 2025-2026 REPORTE CALIFICACI'!IC16</f>
        <v/>
      </c>
      <c r="BT73" s="749">
        <f>'3A 2025-2026 REPORTE CALIFICACI'!ID16</f>
        <v>21</v>
      </c>
      <c r="BU73" s="664" t="str">
        <f>'3A 2025-2026 REPORTE CALIFICACI'!IE16</f>
        <v/>
      </c>
      <c r="BV73" s="665" t="str">
        <f>'3A 2025-2026 REPORTE CALIFICACI'!IF16</f>
        <v/>
      </c>
      <c r="BW73" s="664" t="str">
        <f>'3A 2025-2026 REPORTE CALIFICACI'!IG16</f>
        <v/>
      </c>
      <c r="BX73" s="664" t="str">
        <f>'3A 2025-2026 REPORTE CALIFICACI'!IH16</f>
        <v>R</v>
      </c>
      <c r="BY73" s="666"/>
      <c r="BZ73" s="667"/>
      <c r="CA73" s="661"/>
      <c r="CB73" s="47"/>
      <c r="CC73" s="663" t="s">
        <v>1020</v>
      </c>
      <c r="CD73" s="664">
        <f>'3A 2025-2026 REPORTE CALIFICACI'!HA17</f>
        <v>80</v>
      </c>
      <c r="CE73" s="664">
        <f>'3A 2025-2026 REPORTE CALIFICACI'!HB17</f>
        <v>85</v>
      </c>
      <c r="CF73" s="664">
        <f>'3A 2025-2026 REPORTE CALIFICACI'!HC17</f>
        <v>90</v>
      </c>
      <c r="CG73" s="664">
        <f>'3A 2025-2026 REPORTE CALIFICACI'!HD17</f>
        <v>0</v>
      </c>
      <c r="CH73" s="664">
        <f>'3A 2025-2026 REPORTE CALIFICACI'!HE17</f>
        <v>86</v>
      </c>
      <c r="CI73" s="664">
        <f>'3A 2025-2026 REPORTE CALIFICACI'!HF17</f>
        <v>86</v>
      </c>
      <c r="CJ73" s="664">
        <f>'3A 2025-2026 REPORTE CALIFICACI'!HG17</f>
        <v>82</v>
      </c>
      <c r="CK73" s="664">
        <f>'3A 2025-2026 REPORTE CALIFICACI'!HH17</f>
        <v>0</v>
      </c>
      <c r="CL73" s="664">
        <f>'3A 2025-2026 REPORTE CALIFICACI'!HI17</f>
        <v>73</v>
      </c>
      <c r="CM73" s="664">
        <f>'3A 2025-2026 REPORTE CALIFICACI'!HJ17</f>
        <v>78</v>
      </c>
      <c r="CN73" s="664">
        <f>'3A 2025-2026 REPORTE CALIFICACI'!HK17</f>
        <v>73</v>
      </c>
      <c r="CO73" s="664">
        <f>'3A 2025-2026 REPORTE CALIFICACI'!HL17</f>
        <v>0</v>
      </c>
      <c r="CP73" s="664">
        <f>'3A 2025-2026 REPORTE CALIFICACI'!HM17</f>
        <v>72</v>
      </c>
      <c r="CQ73" s="664">
        <f>'3A 2025-2026 REPORTE CALIFICACI'!HN17</f>
        <v>78</v>
      </c>
      <c r="CR73" s="664">
        <f>'3A 2025-2026 REPORTE CALIFICACI'!HO17</f>
        <v>87</v>
      </c>
      <c r="CS73" s="664">
        <f>'3A 2025-2026 REPORTE CALIFICACI'!HP17</f>
        <v>0</v>
      </c>
      <c r="CT73" s="716">
        <f>'3A 2025-2026 REPORTE CALIFICACI'!HQ17</f>
        <v>63.75</v>
      </c>
      <c r="CU73" s="716">
        <f>'3A 2025-2026 REPORTE CALIFICACI'!HR17</f>
        <v>63.5</v>
      </c>
      <c r="CV73" s="716">
        <f>'3A 2025-2026 REPORTE CALIFICACI'!HS17</f>
        <v>56</v>
      </c>
      <c r="CW73" s="716">
        <f>'3A 2025-2026 REPORTE CALIFICACI'!HT17</f>
        <v>59.25</v>
      </c>
      <c r="CX73" s="749">
        <f>'3A 2025-2026 REPORTE CALIFICACI'!HU17</f>
        <v>60.625</v>
      </c>
      <c r="CY73" s="750">
        <f>'3A 2025-2026 REPORTE CALIFICACI'!HV17</f>
        <v>0.4444444444</v>
      </c>
      <c r="CZ73" s="664"/>
      <c r="DA73" s="664"/>
      <c r="DB73" s="664"/>
      <c r="DC73" s="744"/>
      <c r="DD73" s="664"/>
      <c r="DE73" s="664"/>
      <c r="DF73" s="664"/>
      <c r="DG73" s="744"/>
      <c r="DH73" s="664"/>
      <c r="DI73" s="664"/>
      <c r="DJ73" s="664" t="str">
        <f>'3A 2025-2026 REPORTE CALIFICACI'!IG17</f>
        <v/>
      </c>
      <c r="DK73" s="664" t="str">
        <f>'3A 2025-2026 REPORTE CALIFICACI'!IH17</f>
        <v>R</v>
      </c>
      <c r="DL73" s="666"/>
      <c r="DM73" s="667"/>
      <c r="DN73" s="661"/>
      <c r="DO73" s="47"/>
      <c r="DP73" s="663" t="s">
        <v>1020</v>
      </c>
      <c r="DQ73" s="664">
        <f>'3A 2025-2026 REPORTE CALIFICACI'!HA18</f>
        <v>87</v>
      </c>
      <c r="DR73" s="664">
        <f>'3A 2025-2026 REPORTE CALIFICACI'!HB18</f>
        <v>80</v>
      </c>
      <c r="DS73" s="664">
        <f>'3A 2025-2026 REPORTE CALIFICACI'!HC18</f>
        <v>75</v>
      </c>
      <c r="DT73" s="664">
        <f>'3A 2025-2026 REPORTE CALIFICACI'!HD18</f>
        <v>0</v>
      </c>
      <c r="DU73" s="664">
        <f>'3A 2025-2026 REPORTE CALIFICACI'!HE18</f>
        <v>77</v>
      </c>
      <c r="DV73" s="664">
        <f>'3A 2025-2026 REPORTE CALIFICACI'!HF18</f>
        <v>82</v>
      </c>
      <c r="DW73" s="664">
        <f>'3A 2025-2026 REPORTE CALIFICACI'!HG18</f>
        <v>54</v>
      </c>
      <c r="DX73" s="664">
        <f>'3A 2025-2026 REPORTE CALIFICACI'!HH18</f>
        <v>0</v>
      </c>
      <c r="DY73" s="664">
        <f>'3A 2025-2026 REPORTE CALIFICACI'!HI18</f>
        <v>87</v>
      </c>
      <c r="DZ73" s="664">
        <f>'3A 2025-2026 REPORTE CALIFICACI'!HJ18</f>
        <v>71</v>
      </c>
      <c r="EA73" s="664">
        <f>'3A 2025-2026 REPORTE CALIFICACI'!HK18</f>
        <v>51</v>
      </c>
      <c r="EB73" s="664">
        <f>'3A 2025-2026 REPORTE CALIFICACI'!HL18</f>
        <v>0</v>
      </c>
      <c r="EC73" s="664">
        <f>'3A 2025-2026 REPORTE CALIFICACI'!HM18</f>
        <v>87</v>
      </c>
      <c r="ED73" s="664">
        <f>'3A 2025-2026 REPORTE CALIFICACI'!HN18</f>
        <v>78</v>
      </c>
      <c r="EE73" s="664">
        <f>'3A 2025-2026 REPORTE CALIFICACI'!HO18</f>
        <v>70</v>
      </c>
      <c r="EF73" s="664">
        <f>'3A 2025-2026 REPORTE CALIFICACI'!HP18</f>
        <v>0</v>
      </c>
      <c r="EG73" s="716">
        <f>'3A 2025-2026 REPORTE CALIFICACI'!HQ18</f>
        <v>60.5</v>
      </c>
      <c r="EH73" s="716">
        <f>'3A 2025-2026 REPORTE CALIFICACI'!HR18</f>
        <v>53.25</v>
      </c>
      <c r="EI73" s="716">
        <f>'3A 2025-2026 REPORTE CALIFICACI'!HS18</f>
        <v>52.25</v>
      </c>
      <c r="EJ73" s="716">
        <f>'3A 2025-2026 REPORTE CALIFICACI'!HT18</f>
        <v>58.75</v>
      </c>
      <c r="EK73" s="749">
        <f>'3A 2025-2026 REPORTE CALIFICACI'!HU18</f>
        <v>56.1875</v>
      </c>
      <c r="EL73" s="750">
        <f>'3A 2025-2026 REPORTE CALIFICACI'!HV18</f>
        <v>0.4351851852</v>
      </c>
      <c r="EM73" s="665">
        <f>'3A 2025-2026 REPORTE CALIFICACI'!HW18</f>
        <v>28.09375</v>
      </c>
      <c r="EN73" s="665" t="str">
        <f>'3A 2025-2026 REPORTE CALIFICACI'!HX18</f>
        <v/>
      </c>
      <c r="EO73" s="665" t="str">
        <f>'3A 2025-2026 REPORTE CALIFICACI'!HY18</f>
        <v/>
      </c>
      <c r="EP73" s="749">
        <f>'3A 2025-2026 REPORTE CALIFICACI'!HZ18</f>
        <v>28</v>
      </c>
      <c r="EQ73" s="665">
        <f>'3A 2025-2026 REPORTE CALIFICACI'!IA18</f>
        <v>16.85625</v>
      </c>
      <c r="ER73" s="665" t="str">
        <f>'3A 2025-2026 REPORTE CALIFICACI'!IB18</f>
        <v/>
      </c>
      <c r="ES73" s="665" t="str">
        <f>'3A 2025-2026 REPORTE CALIFICACI'!IC18</f>
        <v/>
      </c>
      <c r="ET73" s="749">
        <f>'3A 2025-2026 REPORTE CALIFICACI'!ID18</f>
        <v>17</v>
      </c>
      <c r="EU73" s="664"/>
      <c r="EV73" s="665" t="str">
        <f>'3A 2025-2026 REPORTE CALIFICACI'!IF18</f>
        <v/>
      </c>
      <c r="EW73" s="664" t="str">
        <f>'3A 2025-2026 REPORTE CALIFICACI'!IG18</f>
        <v/>
      </c>
      <c r="EX73" s="664" t="str">
        <f>'3A 2025-2026 REPORTE CALIFICACI'!IH18</f>
        <v>R</v>
      </c>
      <c r="EY73" s="666"/>
    </row>
    <row r="74" ht="52.5" customHeight="1">
      <c r="A74" s="661"/>
      <c r="B74" s="47"/>
      <c r="C74" s="663" t="s">
        <v>1021</v>
      </c>
      <c r="D74" s="664">
        <f>'3A 2025-2026 REPORTE CALIFICACI'!II15</f>
        <v>90</v>
      </c>
      <c r="E74" s="664">
        <f>'3A 2025-2026 REPORTE CALIFICACI'!IJ15</f>
        <v>0</v>
      </c>
      <c r="F74" s="664">
        <f>'3A 2025-2026 REPORTE CALIFICACI'!IK15</f>
        <v>0</v>
      </c>
      <c r="G74" s="664">
        <f>'3A 2025-2026 REPORTE CALIFICACI'!IL15</f>
        <v>0</v>
      </c>
      <c r="H74" s="664">
        <f>'3A 2025-2026 REPORTE CALIFICACI'!IM15</f>
        <v>92</v>
      </c>
      <c r="I74" s="664">
        <f>'3A 2025-2026 REPORTE CALIFICACI'!IN15</f>
        <v>0</v>
      </c>
      <c r="J74" s="664">
        <f>'3A 2025-2026 REPORTE CALIFICACI'!IO15</f>
        <v>0</v>
      </c>
      <c r="K74" s="664">
        <f>'3A 2025-2026 REPORTE CALIFICACI'!IP15</f>
        <v>0</v>
      </c>
      <c r="L74" s="664">
        <f>'3A 2025-2026 REPORTE CALIFICACI'!IQ15</f>
        <v>91</v>
      </c>
      <c r="M74" s="664">
        <f>'3A 2025-2026 REPORTE CALIFICACI'!IR15</f>
        <v>0</v>
      </c>
      <c r="N74" s="664">
        <f>'3A 2025-2026 REPORTE CALIFICACI'!IS15</f>
        <v>0</v>
      </c>
      <c r="O74" s="664">
        <f>'3A 2025-2026 REPORTE CALIFICACI'!IT15</f>
        <v>0</v>
      </c>
      <c r="P74" s="664">
        <f>'3A 2025-2026 REPORTE CALIFICACI'!IU15</f>
        <v>85</v>
      </c>
      <c r="Q74" s="664">
        <f>'3A 2025-2026 REPORTE CALIFICACI'!IV15</f>
        <v>0</v>
      </c>
      <c r="R74" s="664">
        <f>'3A 2025-2026 REPORTE CALIFICACI'!IW15</f>
        <v>0</v>
      </c>
      <c r="S74" s="664">
        <f>'3A 2025-2026 REPORTE CALIFICACI'!IX15</f>
        <v>0</v>
      </c>
      <c r="T74" s="716">
        <f>'3A 2025-2026 REPORTE CALIFICACI'!IY15</f>
        <v>22.5</v>
      </c>
      <c r="U74" s="716">
        <f>'3A 2025-2026 REPORTE CALIFICACI'!IZ15</f>
        <v>23</v>
      </c>
      <c r="V74" s="716">
        <f>'3A 2025-2026 REPORTE CALIFICACI'!JA15</f>
        <v>22.75</v>
      </c>
      <c r="W74" s="716">
        <f>'3A 2025-2026 REPORTE CALIFICACI'!JB15</f>
        <v>21.25</v>
      </c>
      <c r="X74" s="749">
        <f>'3A 2025-2026 REPORTE CALIFICACI'!JC15</f>
        <v>22.375</v>
      </c>
      <c r="Y74" s="750">
        <f>'3A 2025-2026 REPORTE CALIFICACI'!JD15</f>
        <v>0.6833333333</v>
      </c>
      <c r="Z74" s="665">
        <f>'3A 2025-2026 REPORTE CALIFICACI'!JE15</f>
        <v>11.1875</v>
      </c>
      <c r="AA74" s="665" t="str">
        <f>'3A 2025-2026 REPORTE CALIFICACI'!JF15</f>
        <v/>
      </c>
      <c r="AB74" s="665" t="str">
        <f>'3A 2025-2026 REPORTE CALIFICACI'!JG15</f>
        <v/>
      </c>
      <c r="AC74" s="665">
        <f>'3A 2025-2026 REPORTE CALIFICACI'!JH15</f>
        <v>11</v>
      </c>
      <c r="AD74" s="665">
        <f>'3A 2025-2026 REPORTE CALIFICACI'!JI15</f>
        <v>6.7125</v>
      </c>
      <c r="AE74" s="665" t="str">
        <f>'3A 2025-2026 REPORTE CALIFICACI'!JJ15</f>
        <v/>
      </c>
      <c r="AF74" s="665" t="str">
        <f>'3A 2025-2026 REPORTE CALIFICACI'!JK15</f>
        <v/>
      </c>
      <c r="AG74" s="665">
        <f>'3A 2025-2026 REPORTE CALIFICACI'!JL15</f>
        <v>7</v>
      </c>
      <c r="AH74" s="664" t="str">
        <f>'3A 2025-2026 REPORTE CALIFICACI'!JM15</f>
        <v/>
      </c>
      <c r="AI74" s="665" t="str">
        <f>'3A 2025-2026 REPORTE CALIFICACI'!JN15</f>
        <v/>
      </c>
      <c r="AJ74" s="664" t="str">
        <f>'3A 2025-2026 REPORTE CALIFICACI'!JO15</f>
        <v/>
      </c>
      <c r="AK74" s="664" t="str">
        <f>'3A 2025-2026 REPORTE CALIFICACI'!JP15</f>
        <v>R</v>
      </c>
      <c r="AL74" s="666"/>
      <c r="AM74" s="667"/>
      <c r="AN74" s="661"/>
      <c r="AO74" s="47"/>
      <c r="AP74" s="663" t="s">
        <v>1021</v>
      </c>
      <c r="AQ74" s="664">
        <f>'3A 2025-2026 REPORTE CALIFICACI'!II16</f>
        <v>87</v>
      </c>
      <c r="AR74" s="664">
        <f>'3A 2025-2026 REPORTE CALIFICACI'!IJ16</f>
        <v>88</v>
      </c>
      <c r="AS74" s="664">
        <f>'3A 2025-2026 REPORTE CALIFICACI'!IK16</f>
        <v>92</v>
      </c>
      <c r="AT74" s="664">
        <f>'3A 2025-2026 REPORTE CALIFICACI'!IL16</f>
        <v>0</v>
      </c>
      <c r="AU74" s="664">
        <f>'3A 2025-2026 REPORTE CALIFICACI'!IM16</f>
        <v>88</v>
      </c>
      <c r="AV74" s="664">
        <f>'3A 2025-2026 REPORTE CALIFICACI'!IN16</f>
        <v>90</v>
      </c>
      <c r="AW74" s="664">
        <f>'3A 2025-2026 REPORTE CALIFICACI'!IO16</f>
        <v>87</v>
      </c>
      <c r="AX74" s="664">
        <f>'3A 2025-2026 REPORTE CALIFICACI'!IP16</f>
        <v>0</v>
      </c>
      <c r="AY74" s="664">
        <f>'3A 2025-2026 REPORTE CALIFICACI'!IQ16</f>
        <v>88</v>
      </c>
      <c r="AZ74" s="664">
        <f>'3A 2025-2026 REPORTE CALIFICACI'!IR16</f>
        <v>87</v>
      </c>
      <c r="BA74" s="664">
        <f>'3A 2025-2026 REPORTE CALIFICACI'!IS16</f>
        <v>92</v>
      </c>
      <c r="BB74" s="664">
        <f>'3A 2025-2026 REPORTE CALIFICACI'!IT16</f>
        <v>0</v>
      </c>
      <c r="BC74" s="664">
        <f>'3A 2025-2026 REPORTE CALIFICACI'!IU16</f>
        <v>86</v>
      </c>
      <c r="BD74" s="664">
        <f>'3A 2025-2026 REPORTE CALIFICACI'!IV16</f>
        <v>90</v>
      </c>
      <c r="BE74" s="664">
        <f>'3A 2025-2026 REPORTE CALIFICACI'!IW16</f>
        <v>88</v>
      </c>
      <c r="BF74" s="664">
        <f>'3A 2025-2026 REPORTE CALIFICACI'!IX16</f>
        <v>0</v>
      </c>
      <c r="BG74" s="716">
        <f>'3A 2025-2026 REPORTE CALIFICACI'!IY16</f>
        <v>66.75</v>
      </c>
      <c r="BH74" s="716">
        <f>'3A 2025-2026 REPORTE CALIFICACI'!IZ16</f>
        <v>66.25</v>
      </c>
      <c r="BI74" s="716">
        <f>'3A 2025-2026 REPORTE CALIFICACI'!JA16</f>
        <v>66.75</v>
      </c>
      <c r="BJ74" s="716">
        <f>'3A 2025-2026 REPORTE CALIFICACI'!JB16</f>
        <v>66</v>
      </c>
      <c r="BK74" s="749">
        <f>'3A 2025-2026 REPORTE CALIFICACI'!JC16</f>
        <v>66.4375</v>
      </c>
      <c r="BL74" s="750">
        <f>'3A 2025-2026 REPORTE CALIFICACI'!JD16</f>
        <v>0.68</v>
      </c>
      <c r="BM74" s="665">
        <f>'3A 2025-2026 REPORTE CALIFICACI'!JE16</f>
        <v>33.21875</v>
      </c>
      <c r="BN74" s="665" t="str">
        <f>'3A 2025-2026 REPORTE CALIFICACI'!JF16</f>
        <v/>
      </c>
      <c r="BO74" s="665" t="str">
        <f>'3A 2025-2026 REPORTE CALIFICACI'!JG16</f>
        <v/>
      </c>
      <c r="BP74" s="749">
        <f>'3A 2025-2026 REPORTE CALIFICACI'!JH16</f>
        <v>33</v>
      </c>
      <c r="BQ74" s="665">
        <f>'3A 2025-2026 REPORTE CALIFICACI'!JI16</f>
        <v>19.93125</v>
      </c>
      <c r="BR74" s="665" t="str">
        <f>'3A 2025-2026 REPORTE CALIFICACI'!JJ16</f>
        <v/>
      </c>
      <c r="BS74" s="665" t="str">
        <f>'3A 2025-2026 REPORTE CALIFICACI'!JK16</f>
        <v/>
      </c>
      <c r="BT74" s="749">
        <f>'3A 2025-2026 REPORTE CALIFICACI'!JL16</f>
        <v>20</v>
      </c>
      <c r="BU74" s="664" t="str">
        <f>'3A 2025-2026 REPORTE CALIFICACI'!JM16</f>
        <v/>
      </c>
      <c r="BV74" s="665" t="str">
        <f>'3A 2025-2026 REPORTE CALIFICACI'!JN16</f>
        <v/>
      </c>
      <c r="BW74" s="664" t="str">
        <f>'3A 2025-2026 REPORTE CALIFICACI'!JO16</f>
        <v/>
      </c>
      <c r="BX74" s="664" t="str">
        <f>'3A 2025-2026 REPORTE CALIFICACI'!JP16</f>
        <v>R</v>
      </c>
      <c r="BY74" s="666"/>
      <c r="BZ74" s="667"/>
      <c r="CA74" s="661"/>
      <c r="CB74" s="47"/>
      <c r="CC74" s="663" t="s">
        <v>1021</v>
      </c>
      <c r="CD74" s="664">
        <f>'3A 2025-2026 REPORTE CALIFICACI'!II17</f>
        <v>70</v>
      </c>
      <c r="CE74" s="664">
        <f>'3A 2025-2026 REPORTE CALIFICACI'!IJ17</f>
        <v>74</v>
      </c>
      <c r="CF74" s="664">
        <f>'3A 2025-2026 REPORTE CALIFICACI'!IK17</f>
        <v>73</v>
      </c>
      <c r="CG74" s="664">
        <f>'3A 2025-2026 REPORTE CALIFICACI'!IL17</f>
        <v>0</v>
      </c>
      <c r="CH74" s="664">
        <f>'3A 2025-2026 REPORTE CALIFICACI'!IM17</f>
        <v>75</v>
      </c>
      <c r="CI74" s="664">
        <f>'3A 2025-2026 REPORTE CALIFICACI'!IN17</f>
        <v>78</v>
      </c>
      <c r="CJ74" s="664">
        <f>'3A 2025-2026 REPORTE CALIFICACI'!IO17</f>
        <v>75</v>
      </c>
      <c r="CK74" s="664">
        <f>'3A 2025-2026 REPORTE CALIFICACI'!IP17</f>
        <v>0</v>
      </c>
      <c r="CL74" s="664">
        <f>'3A 2025-2026 REPORTE CALIFICACI'!IQ17</f>
        <v>78</v>
      </c>
      <c r="CM74" s="664">
        <f>'3A 2025-2026 REPORTE CALIFICACI'!IR17</f>
        <v>75</v>
      </c>
      <c r="CN74" s="664">
        <f>'3A 2025-2026 REPORTE CALIFICACI'!IS17</f>
        <v>77</v>
      </c>
      <c r="CO74" s="664">
        <f>'3A 2025-2026 REPORTE CALIFICACI'!IT17</f>
        <v>0</v>
      </c>
      <c r="CP74" s="664">
        <f>'3A 2025-2026 REPORTE CALIFICACI'!IU17</f>
        <v>72</v>
      </c>
      <c r="CQ74" s="664">
        <f>'3A 2025-2026 REPORTE CALIFICACI'!IV17</f>
        <v>80</v>
      </c>
      <c r="CR74" s="664">
        <f>'3A 2025-2026 REPORTE CALIFICACI'!IW17</f>
        <v>83</v>
      </c>
      <c r="CS74" s="664">
        <f>'3A 2025-2026 REPORTE CALIFICACI'!IX17</f>
        <v>0</v>
      </c>
      <c r="CT74" s="716">
        <f>'3A 2025-2026 REPORTE CALIFICACI'!IY17</f>
        <v>54.25</v>
      </c>
      <c r="CU74" s="716">
        <f>'3A 2025-2026 REPORTE CALIFICACI'!IZ17</f>
        <v>57</v>
      </c>
      <c r="CV74" s="716">
        <f>'3A 2025-2026 REPORTE CALIFICACI'!JA17</f>
        <v>57.5</v>
      </c>
      <c r="CW74" s="716">
        <f>'3A 2025-2026 REPORTE CALIFICACI'!JB17</f>
        <v>58.75</v>
      </c>
      <c r="CX74" s="749">
        <f>'3A 2025-2026 REPORTE CALIFICACI'!JC17</f>
        <v>56.875</v>
      </c>
      <c r="CY74" s="750">
        <f>'3A 2025-2026 REPORTE CALIFICACI'!JD17</f>
        <v>0.7</v>
      </c>
      <c r="CZ74" s="664"/>
      <c r="DA74" s="664"/>
      <c r="DB74" s="664"/>
      <c r="DC74" s="744"/>
      <c r="DD74" s="664"/>
      <c r="DE74" s="664"/>
      <c r="DF74" s="664"/>
      <c r="DG74" s="744"/>
      <c r="DH74" s="664"/>
      <c r="DI74" s="664"/>
      <c r="DJ74" s="664" t="str">
        <f>'3A 2025-2026 REPORTE CALIFICACI'!JO17</f>
        <v/>
      </c>
      <c r="DK74" s="664" t="str">
        <f>'3A 2025-2026 REPORTE CALIFICACI'!JP17</f>
        <v>R</v>
      </c>
      <c r="DL74" s="666"/>
      <c r="DM74" s="667"/>
      <c r="DN74" s="661"/>
      <c r="DO74" s="47"/>
      <c r="DP74" s="663" t="s">
        <v>1021</v>
      </c>
      <c r="DQ74" s="664">
        <f>'3A 2025-2026 REPORTE CALIFICACI'!II18</f>
        <v>73</v>
      </c>
      <c r="DR74" s="664">
        <f>'3A 2025-2026 REPORTE CALIFICACI'!IJ18</f>
        <v>80</v>
      </c>
      <c r="DS74" s="664">
        <f>'3A 2025-2026 REPORTE CALIFICACI'!IK18</f>
        <v>76</v>
      </c>
      <c r="DT74" s="664">
        <f>'3A 2025-2026 REPORTE CALIFICACI'!IL18</f>
        <v>0</v>
      </c>
      <c r="DU74" s="664">
        <f>'3A 2025-2026 REPORTE CALIFICACI'!IM18</f>
        <v>77</v>
      </c>
      <c r="DV74" s="664">
        <f>'3A 2025-2026 REPORTE CALIFICACI'!IN18</f>
        <v>82</v>
      </c>
      <c r="DW74" s="664">
        <f>'3A 2025-2026 REPORTE CALIFICACI'!IO18</f>
        <v>83</v>
      </c>
      <c r="DX74" s="664">
        <f>'3A 2025-2026 REPORTE CALIFICACI'!IP18</f>
        <v>0</v>
      </c>
      <c r="DY74" s="664">
        <f>'3A 2025-2026 REPORTE CALIFICACI'!IQ18</f>
        <v>77</v>
      </c>
      <c r="DZ74" s="664">
        <f>'3A 2025-2026 REPORTE CALIFICACI'!IR18</f>
        <v>78</v>
      </c>
      <c r="EA74" s="664">
        <f>'3A 2025-2026 REPORTE CALIFICACI'!IS18</f>
        <v>82</v>
      </c>
      <c r="EB74" s="664">
        <f>'3A 2025-2026 REPORTE CALIFICACI'!IT18</f>
        <v>0</v>
      </c>
      <c r="EC74" s="664">
        <f>'3A 2025-2026 REPORTE CALIFICACI'!IU18</f>
        <v>74</v>
      </c>
      <c r="ED74" s="664">
        <f>'3A 2025-2026 REPORTE CALIFICACI'!IV18</f>
        <v>80</v>
      </c>
      <c r="EE74" s="664">
        <f>'3A 2025-2026 REPORTE CALIFICACI'!IW18</f>
        <v>85</v>
      </c>
      <c r="EF74" s="664">
        <f>'3A 2025-2026 REPORTE CALIFICACI'!IX18</f>
        <v>0</v>
      </c>
      <c r="EG74" s="716">
        <f>'3A 2025-2026 REPORTE CALIFICACI'!IY18</f>
        <v>57.25</v>
      </c>
      <c r="EH74" s="716">
        <f>'3A 2025-2026 REPORTE CALIFICACI'!IZ18</f>
        <v>60.5</v>
      </c>
      <c r="EI74" s="716">
        <f>'3A 2025-2026 REPORTE CALIFICACI'!JA18</f>
        <v>59.25</v>
      </c>
      <c r="EJ74" s="716">
        <f>'3A 2025-2026 REPORTE CALIFICACI'!JB18</f>
        <v>59.75</v>
      </c>
      <c r="EK74" s="749">
        <f>'3A 2025-2026 REPORTE CALIFICACI'!JC18</f>
        <v>59.1875</v>
      </c>
      <c r="EL74" s="750">
        <f>'3A 2025-2026 REPORTE CALIFICACI'!JD18</f>
        <v>0.5633333333</v>
      </c>
      <c r="EM74" s="665">
        <f>'3A 2025-2026 REPORTE CALIFICACI'!JE18</f>
        <v>29.59375</v>
      </c>
      <c r="EN74" s="665" t="str">
        <f>'3A 2025-2026 REPORTE CALIFICACI'!JF18</f>
        <v/>
      </c>
      <c r="EO74" s="665" t="str">
        <f>'3A 2025-2026 REPORTE CALIFICACI'!JG18</f>
        <v/>
      </c>
      <c r="EP74" s="749">
        <f>'3A 2025-2026 REPORTE CALIFICACI'!JH18</f>
        <v>30</v>
      </c>
      <c r="EQ74" s="665">
        <f>'3A 2025-2026 REPORTE CALIFICACI'!JI18</f>
        <v>17.75625</v>
      </c>
      <c r="ER74" s="665" t="str">
        <f>'3A 2025-2026 REPORTE CALIFICACI'!JJ18</f>
        <v/>
      </c>
      <c r="ES74" s="665" t="str">
        <f>'3A 2025-2026 REPORTE CALIFICACI'!JK18</f>
        <v/>
      </c>
      <c r="ET74" s="749">
        <f>'3A 2025-2026 REPORTE CALIFICACI'!JL18</f>
        <v>18</v>
      </c>
      <c r="EU74" s="664"/>
      <c r="EV74" s="665" t="str">
        <f>'3A 2025-2026 REPORTE CALIFICACI'!JN18</f>
        <v/>
      </c>
      <c r="EW74" s="664" t="str">
        <f>'3A 2025-2026 REPORTE CALIFICACI'!JO18</f>
        <v/>
      </c>
      <c r="EX74" s="664" t="str">
        <f>'3A 2025-2026 REPORTE CALIFICACI'!JP18</f>
        <v>R</v>
      </c>
      <c r="EY74" s="666"/>
    </row>
    <row r="75" ht="79.5" customHeight="1">
      <c r="A75" s="661"/>
      <c r="B75" s="43"/>
      <c r="C75" s="663" t="s">
        <v>1022</v>
      </c>
      <c r="D75" s="664">
        <f>'3A 2025-2026 REPORTE CALIFICACI'!JQ15</f>
        <v>92</v>
      </c>
      <c r="E75" s="665">
        <f>'3A 2025-2026 REPORTE CALIFICACI'!JR15</f>
        <v>0</v>
      </c>
      <c r="F75" s="665">
        <f>'3A 2025-2026 REPORTE CALIFICACI'!JS15</f>
        <v>0</v>
      </c>
      <c r="G75" s="664">
        <f>'3A 2025-2026 REPORTE CALIFICACI'!JT15</f>
        <v>0</v>
      </c>
      <c r="H75" s="664">
        <f>'3A 2025-2026 REPORTE CALIFICACI'!JU15</f>
        <v>88</v>
      </c>
      <c r="I75" s="665">
        <f>'3A 2025-2026 REPORTE CALIFICACI'!JV15</f>
        <v>0</v>
      </c>
      <c r="J75" s="665">
        <f>'3A 2025-2026 REPORTE CALIFICACI'!JW15</f>
        <v>0</v>
      </c>
      <c r="K75" s="664">
        <f>'3A 2025-2026 REPORTE CALIFICACI'!JX15</f>
        <v>0</v>
      </c>
      <c r="L75" s="664">
        <f>'3A 2025-2026 REPORTE CALIFICACI'!JY15</f>
        <v>94</v>
      </c>
      <c r="M75" s="665">
        <f>'3A 2025-2026 REPORTE CALIFICACI'!JZ15</f>
        <v>0</v>
      </c>
      <c r="N75" s="665">
        <f>'3A 2025-2026 REPORTE CALIFICACI'!KA15</f>
        <v>0</v>
      </c>
      <c r="O75" s="664">
        <f>'3A 2025-2026 REPORTE CALIFICACI'!KB15</f>
        <v>0</v>
      </c>
      <c r="P75" s="665">
        <f>'3A 2025-2026 REPORTE CALIFICACI'!KC15</f>
        <v>94</v>
      </c>
      <c r="Q75" s="665">
        <f>'3A 2025-2026 REPORTE CALIFICACI'!KD15</f>
        <v>0</v>
      </c>
      <c r="R75" s="665">
        <f>'3A 2025-2026 REPORTE CALIFICACI'!KE15</f>
        <v>0</v>
      </c>
      <c r="S75" s="664">
        <f>'3A 2025-2026 REPORTE CALIFICACI'!KF15</f>
        <v>0</v>
      </c>
      <c r="T75" s="716">
        <f>'3A 2025-2026 REPORTE CALIFICACI'!KG15</f>
        <v>23</v>
      </c>
      <c r="U75" s="716">
        <f>'3A 2025-2026 REPORTE CALIFICACI'!KH15</f>
        <v>22</v>
      </c>
      <c r="V75" s="716">
        <f>'3A 2025-2026 REPORTE CALIFICACI'!KI15</f>
        <v>23.5</v>
      </c>
      <c r="W75" s="716">
        <f>'3A 2025-2026 REPORTE CALIFICACI'!KJ15</f>
        <v>23.5</v>
      </c>
      <c r="X75" s="749">
        <f>'3A 2025-2026 REPORTE CALIFICACI'!KK15</f>
        <v>23</v>
      </c>
      <c r="Y75" s="750">
        <f>'3A 2025-2026 REPORTE CALIFICACI'!KL15</f>
        <v>0.3349206349</v>
      </c>
      <c r="Z75" s="665">
        <f>'3A 2025-2026 REPORTE CALIFICACI'!KM15</f>
        <v>11.5</v>
      </c>
      <c r="AA75" s="665" t="str">
        <f>'3A 2025-2026 REPORTE CALIFICACI'!KN15</f>
        <v/>
      </c>
      <c r="AB75" s="665" t="str">
        <f>'3A 2025-2026 REPORTE CALIFICACI'!KO15</f>
        <v/>
      </c>
      <c r="AC75" s="665">
        <f>'3A 2025-2026 REPORTE CALIFICACI'!KP15</f>
        <v>12</v>
      </c>
      <c r="AD75" s="665">
        <f>'3A 2025-2026 REPORTE CALIFICACI'!KQ15</f>
        <v>6.9</v>
      </c>
      <c r="AE75" s="665" t="str">
        <f>'3A 2025-2026 REPORTE CALIFICACI'!KR15</f>
        <v/>
      </c>
      <c r="AF75" s="665" t="str">
        <f>'3A 2025-2026 REPORTE CALIFICACI'!KS15</f>
        <v/>
      </c>
      <c r="AG75" s="665">
        <f>'3A 2025-2026 REPORTE CALIFICACI'!KT15</f>
        <v>7</v>
      </c>
      <c r="AH75" s="664" t="str">
        <f>'3A 2025-2026 REPORTE CALIFICACI'!KU15</f>
        <v/>
      </c>
      <c r="AI75" s="665" t="str">
        <f>'3A 2025-2026 REPORTE CALIFICACI'!KV15</f>
        <v/>
      </c>
      <c r="AJ75" s="664" t="str">
        <f>'3A 2025-2026 REPORTE CALIFICACI'!KW15</f>
        <v/>
      </c>
      <c r="AK75" s="664" t="str">
        <f>'3A 2025-2026 REPORTE CALIFICACI'!KX15</f>
        <v>R</v>
      </c>
      <c r="AL75" s="666"/>
      <c r="AM75" s="667"/>
      <c r="AN75" s="661"/>
      <c r="AO75" s="43"/>
      <c r="AP75" s="663" t="s">
        <v>1022</v>
      </c>
      <c r="AQ75" s="664">
        <f>'3A 2025-2026 REPORTE CALIFICACI'!JQ16</f>
        <v>90</v>
      </c>
      <c r="AR75" s="665">
        <f>'3A 2025-2026 REPORTE CALIFICACI'!JR16</f>
        <v>90</v>
      </c>
      <c r="AS75" s="665">
        <f>'3A 2025-2026 REPORTE CALIFICACI'!JS16</f>
        <v>87</v>
      </c>
      <c r="AT75" s="664">
        <f>'3A 2025-2026 REPORTE CALIFICACI'!JT16</f>
        <v>0</v>
      </c>
      <c r="AU75" s="664">
        <f>'3A 2025-2026 REPORTE CALIFICACI'!JU16</f>
        <v>89</v>
      </c>
      <c r="AV75" s="665">
        <f>'3A 2025-2026 REPORTE CALIFICACI'!JV16</f>
        <v>87</v>
      </c>
      <c r="AW75" s="665">
        <f>'3A 2025-2026 REPORTE CALIFICACI'!JW16</f>
        <v>85</v>
      </c>
      <c r="AX75" s="664">
        <f>'3A 2025-2026 REPORTE CALIFICACI'!JX16</f>
        <v>0</v>
      </c>
      <c r="AY75" s="664">
        <f>'3A 2025-2026 REPORTE CALIFICACI'!JY16</f>
        <v>91</v>
      </c>
      <c r="AZ75" s="665">
        <f>'3A 2025-2026 REPORTE CALIFICACI'!JZ16</f>
        <v>92</v>
      </c>
      <c r="BA75" s="665">
        <f>'3A 2025-2026 REPORTE CALIFICACI'!KA16</f>
        <v>80</v>
      </c>
      <c r="BB75" s="664">
        <f>'3A 2025-2026 REPORTE CALIFICACI'!KB16</f>
        <v>0</v>
      </c>
      <c r="BC75" s="665">
        <f>'3A 2025-2026 REPORTE CALIFICACI'!KC16</f>
        <v>90</v>
      </c>
      <c r="BD75" s="665">
        <f>'3A 2025-2026 REPORTE CALIFICACI'!KD16</f>
        <v>91</v>
      </c>
      <c r="BE75" s="665">
        <f>'3A 2025-2026 REPORTE CALIFICACI'!KE16</f>
        <v>86.66666667</v>
      </c>
      <c r="BF75" s="664">
        <f>'3A 2025-2026 REPORTE CALIFICACI'!KF16</f>
        <v>0</v>
      </c>
      <c r="BG75" s="716">
        <f>'3A 2025-2026 REPORTE CALIFICACI'!KG16</f>
        <v>66.75</v>
      </c>
      <c r="BH75" s="716">
        <f>'3A 2025-2026 REPORTE CALIFICACI'!KH16</f>
        <v>65.25</v>
      </c>
      <c r="BI75" s="716">
        <f>'3A 2025-2026 REPORTE CALIFICACI'!KI16</f>
        <v>65.75</v>
      </c>
      <c r="BJ75" s="716">
        <f>'3A 2025-2026 REPORTE CALIFICACI'!KJ16</f>
        <v>66.91666667</v>
      </c>
      <c r="BK75" s="749">
        <f>'3A 2025-2026 REPORTE CALIFICACI'!KK16</f>
        <v>66.16666667</v>
      </c>
      <c r="BL75" s="750">
        <f>'3A 2025-2026 REPORTE CALIFICACI'!KL16</f>
        <v>0.5015873016</v>
      </c>
      <c r="BM75" s="665">
        <f>'3A 2025-2026 REPORTE CALIFICACI'!KM16</f>
        <v>33.08333333</v>
      </c>
      <c r="BN75" s="665" t="str">
        <f>'3A 2025-2026 REPORTE CALIFICACI'!KN16</f>
        <v/>
      </c>
      <c r="BO75" s="665" t="str">
        <f>'3A 2025-2026 REPORTE CALIFICACI'!KO16</f>
        <v/>
      </c>
      <c r="BP75" s="749">
        <f>'3A 2025-2026 REPORTE CALIFICACI'!KP16</f>
        <v>33</v>
      </c>
      <c r="BQ75" s="665">
        <f>'3A 2025-2026 REPORTE CALIFICACI'!KQ16</f>
        <v>19.85</v>
      </c>
      <c r="BR75" s="665" t="str">
        <f>'3A 2025-2026 REPORTE CALIFICACI'!KR16</f>
        <v/>
      </c>
      <c r="BS75" s="665" t="str">
        <f>'3A 2025-2026 REPORTE CALIFICACI'!KS16</f>
        <v/>
      </c>
      <c r="BT75" s="749">
        <f>'3A 2025-2026 REPORTE CALIFICACI'!KT16</f>
        <v>20</v>
      </c>
      <c r="BU75" s="664" t="str">
        <f>'3A 2025-2026 REPORTE CALIFICACI'!KU16</f>
        <v/>
      </c>
      <c r="BV75" s="665" t="str">
        <f>'3A 2025-2026 REPORTE CALIFICACI'!KV16</f>
        <v/>
      </c>
      <c r="BW75" s="664" t="str">
        <f>'3A 2025-2026 REPORTE CALIFICACI'!KW16</f>
        <v/>
      </c>
      <c r="BX75" s="664" t="str">
        <f>'3A 2025-2026 REPORTE CALIFICACI'!KX16</f>
        <v>R</v>
      </c>
      <c r="BY75" s="666"/>
      <c r="BZ75" s="667"/>
      <c r="CA75" s="661"/>
      <c r="CB75" s="43"/>
      <c r="CC75" s="663" t="s">
        <v>1022</v>
      </c>
      <c r="CD75" s="664">
        <f>'3A 2025-2026 REPORTE CALIFICACI'!JQ17</f>
        <v>77</v>
      </c>
      <c r="CE75" s="665">
        <f>'3A 2025-2026 REPORTE CALIFICACI'!JR17</f>
        <v>72</v>
      </c>
      <c r="CF75" s="665">
        <f>'3A 2025-2026 REPORTE CALIFICACI'!JS17</f>
        <v>53</v>
      </c>
      <c r="CG75" s="664">
        <f>'3A 2025-2026 REPORTE CALIFICACI'!JT17</f>
        <v>0</v>
      </c>
      <c r="CH75" s="664">
        <f>'3A 2025-2026 REPORTE CALIFICACI'!JU17</f>
        <v>81</v>
      </c>
      <c r="CI75" s="665">
        <f>'3A 2025-2026 REPORTE CALIFICACI'!JV17</f>
        <v>61</v>
      </c>
      <c r="CJ75" s="665">
        <f>'3A 2025-2026 REPORTE CALIFICACI'!JW17</f>
        <v>77</v>
      </c>
      <c r="CK75" s="664">
        <f>'3A 2025-2026 REPORTE CALIFICACI'!JX17</f>
        <v>0</v>
      </c>
      <c r="CL75" s="664">
        <f>'3A 2025-2026 REPORTE CALIFICACI'!JY17</f>
        <v>85</v>
      </c>
      <c r="CM75" s="665">
        <f>'3A 2025-2026 REPORTE CALIFICACI'!JZ17</f>
        <v>74</v>
      </c>
      <c r="CN75" s="665">
        <f>'3A 2025-2026 REPORTE CALIFICACI'!KA17</f>
        <v>72</v>
      </c>
      <c r="CO75" s="664">
        <f>'3A 2025-2026 REPORTE CALIFICACI'!KB17</f>
        <v>0</v>
      </c>
      <c r="CP75" s="665">
        <f>'3A 2025-2026 REPORTE CALIFICACI'!KC17</f>
        <v>84</v>
      </c>
      <c r="CQ75" s="665">
        <f>'3A 2025-2026 REPORTE CALIFICACI'!KD17</f>
        <v>54</v>
      </c>
      <c r="CR75" s="665">
        <f>'3A 2025-2026 REPORTE CALIFICACI'!KE17</f>
        <v>53.33333333</v>
      </c>
      <c r="CS75" s="664">
        <f>'3A 2025-2026 REPORTE CALIFICACI'!KF17</f>
        <v>0</v>
      </c>
      <c r="CT75" s="716">
        <f>'3A 2025-2026 REPORTE CALIFICACI'!KG17</f>
        <v>50.5</v>
      </c>
      <c r="CU75" s="716">
        <f>'3A 2025-2026 REPORTE CALIFICACI'!KH17</f>
        <v>54.75</v>
      </c>
      <c r="CV75" s="716">
        <f>'3A 2025-2026 REPORTE CALIFICACI'!KI17</f>
        <v>57.75</v>
      </c>
      <c r="CW75" s="716">
        <f>'3A 2025-2026 REPORTE CALIFICACI'!KJ17</f>
        <v>47.83333333</v>
      </c>
      <c r="CX75" s="749">
        <f>'3A 2025-2026 REPORTE CALIFICACI'!KK17</f>
        <v>52.70833333</v>
      </c>
      <c r="CY75" s="750">
        <f>'3A 2025-2026 REPORTE CALIFICACI'!KL17</f>
        <v>0.6005291005</v>
      </c>
      <c r="CZ75" s="664"/>
      <c r="DA75" s="664"/>
      <c r="DB75" s="664"/>
      <c r="DC75" s="744"/>
      <c r="DD75" s="664"/>
      <c r="DE75" s="664"/>
      <c r="DF75" s="664"/>
      <c r="DG75" s="744"/>
      <c r="DH75" s="664"/>
      <c r="DI75" s="664"/>
      <c r="DJ75" s="664" t="str">
        <f>'3A 2025-2026 REPORTE CALIFICACI'!KW17</f>
        <v/>
      </c>
      <c r="DK75" s="664" t="str">
        <f>'3A 2025-2026 REPORTE CALIFICACI'!KX17</f>
        <v>R</v>
      </c>
      <c r="DL75" s="666"/>
      <c r="DM75" s="667"/>
      <c r="DN75" s="661"/>
      <c r="DO75" s="43"/>
      <c r="DP75" s="663" t="s">
        <v>1022</v>
      </c>
      <c r="DQ75" s="664">
        <f>'3A 2025-2026 REPORTE CALIFICACI'!JQ18</f>
        <v>76</v>
      </c>
      <c r="DR75" s="665">
        <f>'3A 2025-2026 REPORTE CALIFICACI'!JR18</f>
        <v>69</v>
      </c>
      <c r="DS75" s="665">
        <f>'3A 2025-2026 REPORTE CALIFICACI'!JS18</f>
        <v>44</v>
      </c>
      <c r="DT75" s="664">
        <f>'3A 2025-2026 REPORTE CALIFICACI'!JT18</f>
        <v>0</v>
      </c>
      <c r="DU75" s="664">
        <f>'3A 2025-2026 REPORTE CALIFICACI'!JU18</f>
        <v>83</v>
      </c>
      <c r="DV75" s="665">
        <f>'3A 2025-2026 REPORTE CALIFICACI'!JV18</f>
        <v>64</v>
      </c>
      <c r="DW75" s="665">
        <f>'3A 2025-2026 REPORTE CALIFICACI'!JW18</f>
        <v>52</v>
      </c>
      <c r="DX75" s="664">
        <f>'3A 2025-2026 REPORTE CALIFICACI'!JX18</f>
        <v>0</v>
      </c>
      <c r="DY75" s="664">
        <f>'3A 2025-2026 REPORTE CALIFICACI'!JY18</f>
        <v>87</v>
      </c>
      <c r="DZ75" s="665">
        <f>'3A 2025-2026 REPORTE CALIFICACI'!JZ18</f>
        <v>71</v>
      </c>
      <c r="EA75" s="665">
        <f>'3A 2025-2026 REPORTE CALIFICACI'!KA18</f>
        <v>47</v>
      </c>
      <c r="EB75" s="664">
        <f>'3A 2025-2026 REPORTE CALIFICACI'!KB18</f>
        <v>0</v>
      </c>
      <c r="EC75" s="665">
        <f>'3A 2025-2026 REPORTE CALIFICACI'!KC18</f>
        <v>84</v>
      </c>
      <c r="ED75" s="665">
        <f>'3A 2025-2026 REPORTE CALIFICACI'!KD18</f>
        <v>66</v>
      </c>
      <c r="EE75" s="665">
        <f>'3A 2025-2026 REPORTE CALIFICACI'!KE18</f>
        <v>51</v>
      </c>
      <c r="EF75" s="664">
        <f>'3A 2025-2026 REPORTE CALIFICACI'!KF18</f>
        <v>0</v>
      </c>
      <c r="EG75" s="716">
        <f>'3A 2025-2026 REPORTE CALIFICACI'!KG18</f>
        <v>47.25</v>
      </c>
      <c r="EH75" s="716">
        <f>'3A 2025-2026 REPORTE CALIFICACI'!KH18</f>
        <v>49.75</v>
      </c>
      <c r="EI75" s="716">
        <f>'3A 2025-2026 REPORTE CALIFICACI'!KI18</f>
        <v>51.25</v>
      </c>
      <c r="EJ75" s="716">
        <f>'3A 2025-2026 REPORTE CALIFICACI'!KJ18</f>
        <v>50.25</v>
      </c>
      <c r="EK75" s="749">
        <f>'3A 2025-2026 REPORTE CALIFICACI'!KK18</f>
        <v>49.625</v>
      </c>
      <c r="EL75" s="750">
        <f>'3A 2025-2026 REPORTE CALIFICACI'!KL18</f>
        <v>0.530952381</v>
      </c>
      <c r="EM75" s="665">
        <f>'3A 2025-2026 REPORTE CALIFICACI'!KM18</f>
        <v>24.8125</v>
      </c>
      <c r="EN75" s="665" t="str">
        <f>'3A 2025-2026 REPORTE CALIFICACI'!KN18</f>
        <v/>
      </c>
      <c r="EO75" s="665" t="str">
        <f>'3A 2025-2026 REPORTE CALIFICACI'!KO18</f>
        <v/>
      </c>
      <c r="EP75" s="749">
        <f>'3A 2025-2026 REPORTE CALIFICACI'!KP18</f>
        <v>25</v>
      </c>
      <c r="EQ75" s="665">
        <f>'3A 2025-2026 REPORTE CALIFICACI'!KQ18</f>
        <v>14.8875</v>
      </c>
      <c r="ER75" s="665" t="str">
        <f>'3A 2025-2026 REPORTE CALIFICACI'!KR18</f>
        <v/>
      </c>
      <c r="ES75" s="665" t="str">
        <f>'3A 2025-2026 REPORTE CALIFICACI'!KS18</f>
        <v/>
      </c>
      <c r="ET75" s="749">
        <f>'3A 2025-2026 REPORTE CALIFICACI'!KT18</f>
        <v>15</v>
      </c>
      <c r="EU75" s="664"/>
      <c r="EV75" s="665" t="str">
        <f>'3A 2025-2026 REPORTE CALIFICACI'!KV18</f>
        <v/>
      </c>
      <c r="EW75" s="664" t="str">
        <f>'3A 2025-2026 REPORTE CALIFICACI'!KW18</f>
        <v/>
      </c>
      <c r="EX75" s="664" t="str">
        <f>'3A 2025-2026 REPORTE CALIFICACI'!KX18</f>
        <v>R</v>
      </c>
      <c r="EY75" s="666"/>
    </row>
    <row r="76">
      <c r="A76" s="628"/>
      <c r="B76" s="643"/>
      <c r="C76" s="643"/>
      <c r="D76" s="643"/>
      <c r="E76" s="643"/>
      <c r="F76" s="643"/>
      <c r="G76" s="643"/>
      <c r="H76" s="643"/>
      <c r="I76" s="643"/>
      <c r="J76" s="643"/>
      <c r="K76" s="643"/>
      <c r="L76" s="643"/>
      <c r="M76" s="643"/>
      <c r="N76" s="643"/>
      <c r="O76" s="643"/>
      <c r="P76" s="643"/>
      <c r="Q76" s="643"/>
      <c r="R76" s="643"/>
      <c r="S76" s="643"/>
      <c r="T76" s="643"/>
      <c r="U76" s="643"/>
      <c r="V76" s="643"/>
      <c r="W76" s="643"/>
      <c r="X76" s="751"/>
      <c r="Y76" s="751"/>
      <c r="Z76" s="643"/>
      <c r="AA76" s="643"/>
      <c r="AB76" s="643"/>
      <c r="AC76" s="643"/>
      <c r="AD76" s="643"/>
      <c r="AE76" s="643"/>
      <c r="AF76" s="643"/>
      <c r="AG76" s="643"/>
      <c r="AH76" s="643"/>
      <c r="AI76" s="643"/>
      <c r="AJ76" s="643"/>
      <c r="AK76" s="643"/>
      <c r="AL76" s="644"/>
      <c r="AM76" s="643"/>
      <c r="AN76" s="628"/>
      <c r="AO76" s="643"/>
      <c r="AP76" s="643"/>
      <c r="AQ76" s="643"/>
      <c r="AR76" s="643"/>
      <c r="AS76" s="643"/>
      <c r="AT76" s="643"/>
      <c r="AU76" s="643"/>
      <c r="AV76" s="643"/>
      <c r="AW76" s="643"/>
      <c r="AX76" s="643"/>
      <c r="AY76" s="643"/>
      <c r="AZ76" s="643"/>
      <c r="BA76" s="643"/>
      <c r="BB76" s="643"/>
      <c r="BC76" s="643"/>
      <c r="BD76" s="643"/>
      <c r="BE76" s="643"/>
      <c r="BF76" s="643"/>
      <c r="BG76" s="643"/>
      <c r="BH76" s="643"/>
      <c r="BI76" s="643"/>
      <c r="BJ76" s="643"/>
      <c r="BK76" s="751"/>
      <c r="BL76" s="751"/>
      <c r="BM76" s="643"/>
      <c r="BN76" s="643"/>
      <c r="BO76" s="643"/>
      <c r="BP76" s="643"/>
      <c r="BQ76" s="643"/>
      <c r="BR76" s="643"/>
      <c r="BS76" s="643"/>
      <c r="BT76" s="643"/>
      <c r="BU76" s="643"/>
      <c r="BV76" s="643"/>
      <c r="BW76" s="643"/>
      <c r="BX76" s="643"/>
      <c r="BY76" s="644"/>
      <c r="BZ76" s="643"/>
      <c r="CA76" s="628"/>
      <c r="CB76" s="643"/>
      <c r="CC76" s="643"/>
      <c r="CD76" s="643"/>
      <c r="CE76" s="643"/>
      <c r="CF76" s="643"/>
      <c r="CG76" s="643"/>
      <c r="CH76" s="643"/>
      <c r="CI76" s="643"/>
      <c r="CJ76" s="643"/>
      <c r="CK76" s="643"/>
      <c r="CL76" s="643"/>
      <c r="CM76" s="643"/>
      <c r="CN76" s="643"/>
      <c r="CO76" s="643"/>
      <c r="CP76" s="643"/>
      <c r="CQ76" s="643"/>
      <c r="CR76" s="643"/>
      <c r="CS76" s="643"/>
      <c r="CT76" s="643"/>
      <c r="CU76" s="643"/>
      <c r="CV76" s="643"/>
      <c r="CW76" s="643"/>
      <c r="CX76" s="751"/>
      <c r="CY76" s="751"/>
      <c r="CZ76" s="643"/>
      <c r="DA76" s="643"/>
      <c r="DB76" s="643"/>
      <c r="DC76" s="643"/>
      <c r="DD76" s="643"/>
      <c r="DE76" s="643"/>
      <c r="DF76" s="643"/>
      <c r="DG76" s="643"/>
      <c r="DH76" s="643"/>
      <c r="DI76" s="643"/>
      <c r="DJ76" s="643"/>
      <c r="DK76" s="643"/>
      <c r="DL76" s="644"/>
      <c r="DM76" s="643"/>
      <c r="DN76" s="628"/>
      <c r="DO76" s="643"/>
      <c r="DP76" s="643"/>
      <c r="DQ76" s="643"/>
      <c r="DR76" s="643"/>
      <c r="DS76" s="643"/>
      <c r="DT76" s="643"/>
      <c r="DU76" s="643"/>
      <c r="DV76" s="643"/>
      <c r="DW76" s="643"/>
      <c r="DX76" s="643"/>
      <c r="DY76" s="643"/>
      <c r="DZ76" s="643"/>
      <c r="EA76" s="643"/>
      <c r="EB76" s="643"/>
      <c r="EC76" s="643"/>
      <c r="ED76" s="643"/>
      <c r="EE76" s="643"/>
      <c r="EF76" s="643"/>
      <c r="EG76" s="643"/>
      <c r="EH76" s="643"/>
      <c r="EI76" s="643"/>
      <c r="EJ76" s="643"/>
      <c r="EK76" s="751"/>
      <c r="EL76" s="751"/>
      <c r="EM76" s="643"/>
      <c r="EN76" s="643"/>
      <c r="EO76" s="643"/>
      <c r="EP76" s="643"/>
      <c r="EQ76" s="643"/>
      <c r="ER76" s="643"/>
      <c r="ES76" s="643"/>
      <c r="ET76" s="643"/>
      <c r="EU76" s="643"/>
      <c r="EV76" s="643"/>
      <c r="EW76" s="643"/>
      <c r="EX76" s="643"/>
      <c r="EY76" s="644"/>
    </row>
    <row r="77">
      <c r="A77" s="628"/>
      <c r="B77" s="643"/>
      <c r="C77" s="643"/>
      <c r="D77" s="643"/>
      <c r="E77" s="643"/>
      <c r="F77" s="643"/>
      <c r="G77" s="643"/>
      <c r="H77" s="643"/>
      <c r="I77" s="643"/>
      <c r="J77" s="643"/>
      <c r="K77" s="643"/>
      <c r="L77" s="643"/>
      <c r="M77" s="643"/>
      <c r="N77" s="643"/>
      <c r="O77" s="643"/>
      <c r="P77" s="643"/>
      <c r="Q77" s="643"/>
      <c r="R77" s="643"/>
      <c r="S77" s="643"/>
      <c r="T77" s="643"/>
      <c r="U77" s="643"/>
      <c r="V77" s="643"/>
      <c r="W77" s="643"/>
      <c r="X77" s="739"/>
      <c r="Y77" s="739"/>
      <c r="Z77" s="643"/>
      <c r="AA77" s="643"/>
      <c r="AB77" s="643"/>
      <c r="AC77" s="643"/>
      <c r="AD77" s="643"/>
      <c r="AE77" s="643"/>
      <c r="AF77" s="643"/>
      <c r="AG77" s="643"/>
      <c r="AH77" s="643"/>
      <c r="AI77" s="643"/>
      <c r="AJ77" s="643"/>
      <c r="AK77" s="643"/>
      <c r="AL77" s="644"/>
      <c r="AM77" s="643"/>
      <c r="AN77" s="628"/>
      <c r="AO77" s="643"/>
      <c r="AP77" s="643"/>
      <c r="AQ77" s="643"/>
      <c r="AR77" s="643"/>
      <c r="AS77" s="643"/>
      <c r="AT77" s="643"/>
      <c r="AU77" s="643"/>
      <c r="AV77" s="643"/>
      <c r="AW77" s="643"/>
      <c r="AX77" s="643"/>
      <c r="AY77" s="643"/>
      <c r="AZ77" s="643"/>
      <c r="BA77" s="643"/>
      <c r="BB77" s="643"/>
      <c r="BC77" s="643"/>
      <c r="BD77" s="643"/>
      <c r="BE77" s="643"/>
      <c r="BF77" s="643"/>
      <c r="BG77" s="643"/>
      <c r="BH77" s="643"/>
      <c r="BI77" s="643"/>
      <c r="BJ77" s="643"/>
      <c r="BK77" s="739"/>
      <c r="BL77" s="739"/>
      <c r="BM77" s="643"/>
      <c r="BN77" s="643"/>
      <c r="BO77" s="643"/>
      <c r="BP77" s="643"/>
      <c r="BQ77" s="643"/>
      <c r="BR77" s="643"/>
      <c r="BS77" s="643"/>
      <c r="BT77" s="643"/>
      <c r="BU77" s="643"/>
      <c r="BV77" s="643"/>
      <c r="BW77" s="643"/>
      <c r="BX77" s="643"/>
      <c r="BY77" s="644"/>
      <c r="BZ77" s="643"/>
      <c r="CA77" s="628"/>
      <c r="CB77" s="643"/>
      <c r="CC77" s="643"/>
      <c r="CD77" s="643"/>
      <c r="CE77" s="643"/>
      <c r="CF77" s="643"/>
      <c r="CG77" s="643"/>
      <c r="CH77" s="643"/>
      <c r="CI77" s="643"/>
      <c r="CJ77" s="643"/>
      <c r="CK77" s="643"/>
      <c r="CL77" s="643"/>
      <c r="CM77" s="643"/>
      <c r="CN77" s="643"/>
      <c r="CO77" s="643"/>
      <c r="CP77" s="643"/>
      <c r="CQ77" s="643"/>
      <c r="CR77" s="643"/>
      <c r="CS77" s="643"/>
      <c r="CT77" s="643"/>
      <c r="CU77" s="643"/>
      <c r="CV77" s="643"/>
      <c r="CW77" s="643"/>
      <c r="CX77" s="739"/>
      <c r="CY77" s="739"/>
      <c r="CZ77" s="643"/>
      <c r="DA77" s="643"/>
      <c r="DB77" s="643"/>
      <c r="DC77" s="643"/>
      <c r="DD77" s="643"/>
      <c r="DE77" s="643"/>
      <c r="DF77" s="643"/>
      <c r="DG77" s="643"/>
      <c r="DH77" s="643"/>
      <c r="DI77" s="643"/>
      <c r="DJ77" s="643"/>
      <c r="DK77" s="643"/>
      <c r="DL77" s="644"/>
      <c r="DM77" s="643"/>
      <c r="DN77" s="628"/>
      <c r="DO77" s="643"/>
      <c r="DP77" s="643"/>
      <c r="DQ77" s="643"/>
      <c r="DR77" s="643"/>
      <c r="DS77" s="643"/>
      <c r="DT77" s="643"/>
      <c r="DU77" s="643"/>
      <c r="DV77" s="643"/>
      <c r="DW77" s="643"/>
      <c r="DX77" s="643"/>
      <c r="DY77" s="643"/>
      <c r="DZ77" s="643"/>
      <c r="EA77" s="643"/>
      <c r="EB77" s="643"/>
      <c r="EC77" s="643"/>
      <c r="ED77" s="643"/>
      <c r="EE77" s="643"/>
      <c r="EF77" s="643"/>
      <c r="EG77" s="643"/>
      <c r="EH77" s="643"/>
      <c r="EI77" s="643"/>
      <c r="EJ77" s="643"/>
      <c r="EK77" s="739"/>
      <c r="EL77" s="739"/>
      <c r="EM77" s="643"/>
      <c r="EN77" s="643"/>
      <c r="EO77" s="643"/>
      <c r="EP77" s="643"/>
      <c r="EQ77" s="643"/>
      <c r="ER77" s="643"/>
      <c r="ES77" s="643"/>
      <c r="ET77" s="643"/>
      <c r="EU77" s="643"/>
      <c r="EV77" s="643"/>
      <c r="EW77" s="643"/>
      <c r="EX77" s="643"/>
      <c r="EY77" s="644"/>
    </row>
    <row r="78">
      <c r="A78" s="628"/>
      <c r="B78" s="643"/>
      <c r="C78" s="643"/>
      <c r="D78" s="643"/>
      <c r="E78" s="643"/>
      <c r="F78" s="643"/>
      <c r="G78" s="643"/>
      <c r="H78" s="643"/>
      <c r="I78" s="643"/>
      <c r="J78" s="643"/>
      <c r="K78" s="643"/>
      <c r="L78" s="643"/>
      <c r="M78" s="643"/>
      <c r="N78" s="643"/>
      <c r="O78" s="643"/>
      <c r="P78" s="643"/>
      <c r="Q78" s="643"/>
      <c r="R78" s="643"/>
      <c r="S78" s="643"/>
      <c r="T78" s="643"/>
      <c r="U78" s="643"/>
      <c r="V78" s="643"/>
      <c r="W78" s="643"/>
      <c r="X78" s="739"/>
      <c r="Y78" s="739"/>
      <c r="Z78" s="643"/>
      <c r="AA78" s="643"/>
      <c r="AB78" s="643"/>
      <c r="AC78" s="643"/>
      <c r="AD78" s="643"/>
      <c r="AE78" s="643"/>
      <c r="AF78" s="643"/>
      <c r="AG78" s="643"/>
      <c r="AH78" s="643"/>
      <c r="AI78" s="643"/>
      <c r="AJ78" s="643"/>
      <c r="AK78" s="643"/>
      <c r="AL78" s="644"/>
      <c r="AM78" s="643"/>
      <c r="AN78" s="628"/>
      <c r="AO78" s="643"/>
      <c r="AP78" s="643"/>
      <c r="AQ78" s="643"/>
      <c r="AR78" s="643"/>
      <c r="AS78" s="643"/>
      <c r="AT78" s="643"/>
      <c r="AU78" s="643"/>
      <c r="AV78" s="643"/>
      <c r="AW78" s="643"/>
      <c r="AX78" s="643"/>
      <c r="AY78" s="643"/>
      <c r="AZ78" s="643"/>
      <c r="BA78" s="643"/>
      <c r="BB78" s="643"/>
      <c r="BC78" s="643"/>
      <c r="BD78" s="643"/>
      <c r="BE78" s="643"/>
      <c r="BF78" s="643"/>
      <c r="BG78" s="643"/>
      <c r="BH78" s="643"/>
      <c r="BI78" s="643"/>
      <c r="BJ78" s="643"/>
      <c r="BK78" s="739"/>
      <c r="BL78" s="739"/>
      <c r="BM78" s="643"/>
      <c r="BN78" s="643"/>
      <c r="BO78" s="643"/>
      <c r="BP78" s="643"/>
      <c r="BQ78" s="643"/>
      <c r="BR78" s="643"/>
      <c r="BS78" s="643"/>
      <c r="BT78" s="643"/>
      <c r="BU78" s="643"/>
      <c r="BV78" s="643"/>
      <c r="BW78" s="643"/>
      <c r="BX78" s="643"/>
      <c r="BY78" s="644"/>
      <c r="BZ78" s="643"/>
      <c r="CA78" s="628"/>
      <c r="CB78" s="643"/>
      <c r="CC78" s="643"/>
      <c r="CD78" s="643"/>
      <c r="CE78" s="643"/>
      <c r="CF78" s="643"/>
      <c r="CG78" s="643"/>
      <c r="CH78" s="643"/>
      <c r="CI78" s="643"/>
      <c r="CJ78" s="643"/>
      <c r="CK78" s="643"/>
      <c r="CL78" s="643"/>
      <c r="CM78" s="643"/>
      <c r="CN78" s="643"/>
      <c r="CO78" s="643"/>
      <c r="CP78" s="643"/>
      <c r="CQ78" s="643"/>
      <c r="CR78" s="643"/>
      <c r="CS78" s="643"/>
      <c r="CT78" s="643"/>
      <c r="CU78" s="643"/>
      <c r="CV78" s="643"/>
      <c r="CW78" s="643"/>
      <c r="CX78" s="739"/>
      <c r="CY78" s="739"/>
      <c r="CZ78" s="643"/>
      <c r="DA78" s="643"/>
      <c r="DB78" s="643"/>
      <c r="DC78" s="643"/>
      <c r="DD78" s="643"/>
      <c r="DE78" s="643"/>
      <c r="DF78" s="643"/>
      <c r="DG78" s="643"/>
      <c r="DH78" s="643"/>
      <c r="DI78" s="643"/>
      <c r="DJ78" s="643"/>
      <c r="DK78" s="643"/>
      <c r="DL78" s="644"/>
      <c r="DM78" s="643"/>
      <c r="DN78" s="628"/>
      <c r="DO78" s="643"/>
      <c r="DP78" s="643"/>
      <c r="DQ78" s="643"/>
      <c r="DR78" s="643"/>
      <c r="DS78" s="643"/>
      <c r="DT78" s="643"/>
      <c r="DU78" s="643"/>
      <c r="DV78" s="643"/>
      <c r="DW78" s="643"/>
      <c r="DX78" s="643"/>
      <c r="DY78" s="643"/>
      <c r="DZ78" s="643"/>
      <c r="EA78" s="643"/>
      <c r="EB78" s="643"/>
      <c r="EC78" s="643"/>
      <c r="ED78" s="643"/>
      <c r="EE78" s="643"/>
      <c r="EF78" s="643"/>
      <c r="EG78" s="643"/>
      <c r="EH78" s="643"/>
      <c r="EI78" s="643"/>
      <c r="EJ78" s="643"/>
      <c r="EK78" s="739"/>
      <c r="EL78" s="739"/>
      <c r="EM78" s="643"/>
      <c r="EN78" s="643"/>
      <c r="EO78" s="643"/>
      <c r="EP78" s="643"/>
      <c r="EQ78" s="643"/>
      <c r="ER78" s="643"/>
      <c r="ES78" s="643"/>
      <c r="ET78" s="643"/>
      <c r="EU78" s="643"/>
      <c r="EV78" s="643"/>
      <c r="EW78" s="643"/>
      <c r="EX78" s="643"/>
      <c r="EY78" s="644"/>
    </row>
    <row r="79">
      <c r="A79" s="669"/>
      <c r="B79" s="679" t="s">
        <v>1023</v>
      </c>
      <c r="C79" s="15"/>
      <c r="D79" s="15"/>
      <c r="E79" s="15"/>
      <c r="F79" s="15"/>
      <c r="G79" s="15"/>
      <c r="H79" s="16"/>
      <c r="I79" s="671"/>
      <c r="J79" s="740" t="s">
        <v>1024</v>
      </c>
      <c r="K79" s="15"/>
      <c r="L79" s="15"/>
      <c r="M79" s="15"/>
      <c r="N79" s="15"/>
      <c r="O79" s="15"/>
      <c r="P79" s="16"/>
      <c r="Q79" s="671"/>
      <c r="R79" s="679" t="s">
        <v>1025</v>
      </c>
      <c r="S79" s="15"/>
      <c r="T79" s="15"/>
      <c r="U79" s="15"/>
      <c r="V79" s="16"/>
      <c r="W79" s="672" t="s">
        <v>1026</v>
      </c>
      <c r="X79" s="41"/>
      <c r="Y79" s="672"/>
      <c r="Z79" s="711" t="s">
        <v>124</v>
      </c>
      <c r="AA79" s="674"/>
      <c r="AB79" s="672" t="s">
        <v>1027</v>
      </c>
      <c r="AC79" s="41"/>
      <c r="AD79" s="675"/>
      <c r="AE79" s="671"/>
      <c r="AF79" s="671"/>
      <c r="AG79" s="671"/>
      <c r="AH79" s="671"/>
      <c r="AI79" s="671"/>
      <c r="AJ79" s="671"/>
      <c r="AK79" s="671"/>
      <c r="AL79" s="676"/>
      <c r="AM79" s="671"/>
      <c r="AN79" s="669"/>
      <c r="AO79" s="679" t="s">
        <v>1023</v>
      </c>
      <c r="AP79" s="15"/>
      <c r="AQ79" s="15"/>
      <c r="AR79" s="15"/>
      <c r="AS79" s="15"/>
      <c r="AT79" s="15"/>
      <c r="AU79" s="16"/>
      <c r="AV79" s="671"/>
      <c r="AW79" s="740" t="s">
        <v>1024</v>
      </c>
      <c r="AX79" s="15"/>
      <c r="AY79" s="15"/>
      <c r="AZ79" s="15"/>
      <c r="BA79" s="15"/>
      <c r="BB79" s="15"/>
      <c r="BC79" s="16"/>
      <c r="BD79" s="671"/>
      <c r="BE79" s="679" t="s">
        <v>1025</v>
      </c>
      <c r="BF79" s="15"/>
      <c r="BG79" s="15"/>
      <c r="BH79" s="15"/>
      <c r="BI79" s="16"/>
      <c r="BJ79" s="672" t="s">
        <v>1026</v>
      </c>
      <c r="BK79" s="41"/>
      <c r="BL79" s="672"/>
      <c r="BM79" s="673"/>
      <c r="BN79" s="674"/>
      <c r="BO79" s="672" t="s">
        <v>1027</v>
      </c>
      <c r="BP79" s="41"/>
      <c r="BQ79" s="675"/>
      <c r="BR79" s="671"/>
      <c r="BS79" s="671"/>
      <c r="BT79" s="671"/>
      <c r="BU79" s="671"/>
      <c r="BV79" s="671"/>
      <c r="BW79" s="671"/>
      <c r="BX79" s="671"/>
      <c r="BY79" s="676"/>
      <c r="BZ79" s="671"/>
      <c r="CA79" s="669"/>
      <c r="CB79" s="679" t="s">
        <v>1023</v>
      </c>
      <c r="CC79" s="15"/>
      <c r="CD79" s="15"/>
      <c r="CE79" s="15"/>
      <c r="CF79" s="15"/>
      <c r="CG79" s="15"/>
      <c r="CH79" s="16"/>
      <c r="CI79" s="671"/>
      <c r="CJ79" s="740" t="s">
        <v>1024</v>
      </c>
      <c r="CK79" s="15"/>
      <c r="CL79" s="15"/>
      <c r="CM79" s="15"/>
      <c r="CN79" s="15"/>
      <c r="CO79" s="15"/>
      <c r="CP79" s="16"/>
      <c r="CQ79" s="671"/>
      <c r="CR79" s="679" t="s">
        <v>1025</v>
      </c>
      <c r="CS79" s="15"/>
      <c r="CT79" s="15"/>
      <c r="CU79" s="15"/>
      <c r="CV79" s="16"/>
      <c r="CW79" s="672" t="s">
        <v>1026</v>
      </c>
      <c r="CX79" s="41"/>
      <c r="CY79" s="672"/>
      <c r="CZ79" s="752" t="s">
        <v>124</v>
      </c>
      <c r="DA79" s="674"/>
      <c r="DB79" s="672" t="s">
        <v>1027</v>
      </c>
      <c r="DC79" s="41"/>
      <c r="DD79" s="675"/>
      <c r="DE79" s="671"/>
      <c r="DF79" s="671"/>
      <c r="DG79" s="671"/>
      <c r="DH79" s="671"/>
      <c r="DI79" s="671"/>
      <c r="DJ79" s="671"/>
      <c r="DK79" s="671"/>
      <c r="DL79" s="676"/>
      <c r="DM79" s="671"/>
      <c r="DN79" s="669"/>
      <c r="DO79" s="679" t="s">
        <v>1023</v>
      </c>
      <c r="DP79" s="15"/>
      <c r="DQ79" s="15"/>
      <c r="DR79" s="15"/>
      <c r="DS79" s="15"/>
      <c r="DT79" s="15"/>
      <c r="DU79" s="16"/>
      <c r="DV79" s="671"/>
      <c r="DW79" s="740" t="s">
        <v>1024</v>
      </c>
      <c r="DX79" s="15"/>
      <c r="DY79" s="15"/>
      <c r="DZ79" s="15"/>
      <c r="EA79" s="15"/>
      <c r="EB79" s="15"/>
      <c r="EC79" s="16"/>
      <c r="ED79" s="671"/>
      <c r="EE79" s="679" t="s">
        <v>1025</v>
      </c>
      <c r="EF79" s="15"/>
      <c r="EG79" s="15"/>
      <c r="EH79" s="15"/>
      <c r="EI79" s="16"/>
      <c r="EJ79" s="672" t="s">
        <v>1026</v>
      </c>
      <c r="EK79" s="41"/>
      <c r="EL79" s="672"/>
      <c r="EM79" s="759" t="s">
        <v>124</v>
      </c>
      <c r="EN79" s="674"/>
      <c r="EO79" s="672" t="s">
        <v>1027</v>
      </c>
      <c r="EP79" s="41"/>
      <c r="EQ79" s="675"/>
      <c r="ER79" s="671"/>
      <c r="ES79" s="671"/>
      <c r="ET79" s="671"/>
      <c r="EU79" s="671"/>
      <c r="EV79" s="671"/>
      <c r="EW79" s="671"/>
      <c r="EX79" s="671"/>
      <c r="EY79" s="676"/>
    </row>
    <row r="80">
      <c r="A80" s="669"/>
      <c r="B80" s="678" t="s">
        <v>1028</v>
      </c>
      <c r="C80" s="678" t="s">
        <v>1029</v>
      </c>
      <c r="D80" s="678" t="s">
        <v>1030</v>
      </c>
      <c r="E80" s="679" t="s">
        <v>1031</v>
      </c>
      <c r="F80" s="15"/>
      <c r="G80" s="15"/>
      <c r="H80" s="16"/>
      <c r="I80" s="671"/>
      <c r="J80" s="680" t="s">
        <v>1032</v>
      </c>
      <c r="K80" s="681" t="s">
        <v>1033</v>
      </c>
      <c r="P80" s="682"/>
      <c r="Q80" s="671"/>
      <c r="R80" s="671"/>
      <c r="S80" s="671"/>
      <c r="T80" s="671"/>
      <c r="U80" s="671"/>
      <c r="V80" s="671"/>
      <c r="W80" s="671"/>
      <c r="X80" s="753"/>
      <c r="Y80" s="753"/>
      <c r="Z80" s="671"/>
      <c r="AA80" s="671"/>
      <c r="AB80" s="671"/>
      <c r="AC80" s="671"/>
      <c r="AD80" s="671"/>
      <c r="AE80" s="671"/>
      <c r="AF80" s="671"/>
      <c r="AG80" s="671"/>
      <c r="AH80" s="671"/>
      <c r="AI80" s="671"/>
      <c r="AJ80" s="671"/>
      <c r="AK80" s="671"/>
      <c r="AL80" s="676"/>
      <c r="AM80" s="671"/>
      <c r="AN80" s="669"/>
      <c r="AO80" s="678" t="s">
        <v>1028</v>
      </c>
      <c r="AP80" s="678" t="s">
        <v>1029</v>
      </c>
      <c r="AQ80" s="678" t="s">
        <v>1030</v>
      </c>
      <c r="AR80" s="679" t="s">
        <v>1031</v>
      </c>
      <c r="AS80" s="15"/>
      <c r="AT80" s="15"/>
      <c r="AU80" s="16"/>
      <c r="AV80" s="671"/>
      <c r="AW80" s="680" t="s">
        <v>1032</v>
      </c>
      <c r="AX80" s="681" t="s">
        <v>1033</v>
      </c>
      <c r="BC80" s="682"/>
      <c r="BD80" s="671"/>
      <c r="BE80" s="671"/>
      <c r="BF80" s="671"/>
      <c r="BG80" s="671"/>
      <c r="BH80" s="671"/>
      <c r="BI80" s="671"/>
      <c r="BJ80" s="671"/>
      <c r="BK80" s="753"/>
      <c r="BL80" s="753"/>
      <c r="BM80" s="671"/>
      <c r="BN80" s="671"/>
      <c r="BO80" s="671"/>
      <c r="BP80" s="671"/>
      <c r="BQ80" s="671"/>
      <c r="BR80" s="671"/>
      <c r="BS80" s="671"/>
      <c r="BT80" s="671"/>
      <c r="BU80" s="671"/>
      <c r="BV80" s="671"/>
      <c r="BW80" s="671"/>
      <c r="BX80" s="671"/>
      <c r="BY80" s="676"/>
      <c r="BZ80" s="671"/>
      <c r="CA80" s="669"/>
      <c r="CB80" s="678" t="s">
        <v>1028</v>
      </c>
      <c r="CC80" s="678" t="s">
        <v>1029</v>
      </c>
      <c r="CD80" s="678" t="s">
        <v>1030</v>
      </c>
      <c r="CE80" s="679" t="s">
        <v>1031</v>
      </c>
      <c r="CF80" s="15"/>
      <c r="CG80" s="15"/>
      <c r="CH80" s="16"/>
      <c r="CI80" s="671"/>
      <c r="CJ80" s="680" t="s">
        <v>1032</v>
      </c>
      <c r="CK80" s="681" t="s">
        <v>1033</v>
      </c>
      <c r="CP80" s="682"/>
      <c r="CQ80" s="671"/>
      <c r="CR80" s="671"/>
      <c r="CS80" s="671"/>
      <c r="CT80" s="671"/>
      <c r="CU80" s="671"/>
      <c r="CV80" s="671"/>
      <c r="CW80" s="671"/>
      <c r="CX80" s="753"/>
      <c r="CY80" s="753"/>
      <c r="CZ80" s="671"/>
      <c r="DA80" s="671"/>
      <c r="DB80" s="671"/>
      <c r="DC80" s="671"/>
      <c r="DD80" s="671"/>
      <c r="DE80" s="671"/>
      <c r="DF80" s="671"/>
      <c r="DG80" s="671"/>
      <c r="DH80" s="671"/>
      <c r="DI80" s="671"/>
      <c r="DJ80" s="671"/>
      <c r="DK80" s="671"/>
      <c r="DL80" s="676"/>
      <c r="DM80" s="671"/>
      <c r="DN80" s="669"/>
      <c r="DO80" s="678" t="s">
        <v>1028</v>
      </c>
      <c r="DP80" s="678" t="s">
        <v>1029</v>
      </c>
      <c r="DQ80" s="678" t="s">
        <v>1030</v>
      </c>
      <c r="DR80" s="679" t="s">
        <v>1031</v>
      </c>
      <c r="DS80" s="15"/>
      <c r="DT80" s="15"/>
      <c r="DU80" s="16"/>
      <c r="DV80" s="671"/>
      <c r="DW80" s="680" t="s">
        <v>1032</v>
      </c>
      <c r="DX80" s="681" t="s">
        <v>1033</v>
      </c>
      <c r="EC80" s="682"/>
      <c r="ED80" s="671"/>
      <c r="EE80" s="671"/>
      <c r="EF80" s="671"/>
      <c r="EG80" s="671"/>
      <c r="EH80" s="671"/>
      <c r="EI80" s="671"/>
      <c r="EJ80" s="671"/>
      <c r="EK80" s="753"/>
      <c r="EL80" s="753"/>
      <c r="EM80" s="671"/>
      <c r="EN80" s="671"/>
      <c r="EO80" s="671"/>
      <c r="EP80" s="671"/>
      <c r="EQ80" s="671"/>
      <c r="ER80" s="671"/>
      <c r="ES80" s="671"/>
      <c r="ET80" s="671"/>
      <c r="EU80" s="671"/>
      <c r="EV80" s="671"/>
      <c r="EW80" s="671"/>
      <c r="EX80" s="671"/>
      <c r="EY80" s="676"/>
    </row>
    <row r="81">
      <c r="A81" s="669"/>
      <c r="B81" s="43"/>
      <c r="C81" s="43"/>
      <c r="D81" s="43"/>
      <c r="E81" s="679" t="s">
        <v>1029</v>
      </c>
      <c r="F81" s="16"/>
      <c r="G81" s="679" t="s">
        <v>1030</v>
      </c>
      <c r="H81" s="16"/>
      <c r="I81" s="671"/>
      <c r="J81" s="680" t="s">
        <v>1034</v>
      </c>
      <c r="K81" s="681" t="s">
        <v>1035</v>
      </c>
      <c r="P81" s="682"/>
      <c r="Q81" s="671"/>
      <c r="R81" s="679" t="s">
        <v>1036</v>
      </c>
      <c r="S81" s="15"/>
      <c r="T81" s="15"/>
      <c r="U81" s="15"/>
      <c r="V81" s="15"/>
      <c r="W81" s="15"/>
      <c r="X81" s="15"/>
      <c r="Y81" s="15"/>
      <c r="Z81" s="15"/>
      <c r="AA81" s="15"/>
      <c r="AB81" s="15"/>
      <c r="AC81" s="15"/>
      <c r="AD81" s="15"/>
      <c r="AE81" s="15"/>
      <c r="AF81" s="15"/>
      <c r="AG81" s="15"/>
      <c r="AH81" s="15"/>
      <c r="AI81" s="15"/>
      <c r="AJ81" s="16"/>
      <c r="AK81" s="671"/>
      <c r="AL81" s="676"/>
      <c r="AM81" s="671"/>
      <c r="AN81" s="669"/>
      <c r="AO81" s="43"/>
      <c r="AP81" s="43"/>
      <c r="AQ81" s="43"/>
      <c r="AR81" s="679" t="s">
        <v>1029</v>
      </c>
      <c r="AS81" s="16"/>
      <c r="AT81" s="679" t="s">
        <v>1030</v>
      </c>
      <c r="AU81" s="16"/>
      <c r="AV81" s="671"/>
      <c r="AW81" s="680" t="s">
        <v>1034</v>
      </c>
      <c r="AX81" s="681" t="s">
        <v>1035</v>
      </c>
      <c r="BC81" s="682"/>
      <c r="BD81" s="671"/>
      <c r="BE81" s="679" t="s">
        <v>1036</v>
      </c>
      <c r="BF81" s="15"/>
      <c r="BG81" s="15"/>
      <c r="BH81" s="15"/>
      <c r="BI81" s="15"/>
      <c r="BJ81" s="15"/>
      <c r="BK81" s="15"/>
      <c r="BL81" s="15"/>
      <c r="BM81" s="15"/>
      <c r="BN81" s="15"/>
      <c r="BO81" s="15"/>
      <c r="BP81" s="15"/>
      <c r="BQ81" s="15"/>
      <c r="BR81" s="15"/>
      <c r="BS81" s="15"/>
      <c r="BT81" s="15"/>
      <c r="BU81" s="15"/>
      <c r="BV81" s="15"/>
      <c r="BW81" s="16"/>
      <c r="BX81" s="671"/>
      <c r="BY81" s="676"/>
      <c r="BZ81" s="671"/>
      <c r="CA81" s="669"/>
      <c r="CB81" s="43"/>
      <c r="CC81" s="43"/>
      <c r="CD81" s="43"/>
      <c r="CE81" s="679" t="s">
        <v>1029</v>
      </c>
      <c r="CF81" s="16"/>
      <c r="CG81" s="679" t="s">
        <v>1030</v>
      </c>
      <c r="CH81" s="16"/>
      <c r="CI81" s="671"/>
      <c r="CJ81" s="680" t="s">
        <v>1034</v>
      </c>
      <c r="CK81" s="681" t="s">
        <v>1035</v>
      </c>
      <c r="CP81" s="682"/>
      <c r="CQ81" s="671"/>
      <c r="CR81" s="679" t="s">
        <v>1036</v>
      </c>
      <c r="CS81" s="15"/>
      <c r="CT81" s="15"/>
      <c r="CU81" s="15"/>
      <c r="CV81" s="15"/>
      <c r="CW81" s="15"/>
      <c r="CX81" s="15"/>
      <c r="CY81" s="15"/>
      <c r="CZ81" s="15"/>
      <c r="DA81" s="15"/>
      <c r="DB81" s="15"/>
      <c r="DC81" s="15"/>
      <c r="DD81" s="15"/>
      <c r="DE81" s="15"/>
      <c r="DF81" s="15"/>
      <c r="DG81" s="15"/>
      <c r="DH81" s="15"/>
      <c r="DI81" s="15"/>
      <c r="DJ81" s="16"/>
      <c r="DK81" s="671"/>
      <c r="DL81" s="676"/>
      <c r="DM81" s="671"/>
      <c r="DN81" s="669"/>
      <c r="DO81" s="43"/>
      <c r="DP81" s="43"/>
      <c r="DQ81" s="43"/>
      <c r="DR81" s="679" t="s">
        <v>1029</v>
      </c>
      <c r="DS81" s="16"/>
      <c r="DT81" s="679" t="s">
        <v>1030</v>
      </c>
      <c r="DU81" s="16"/>
      <c r="DV81" s="671"/>
      <c r="DW81" s="680" t="s">
        <v>1034</v>
      </c>
      <c r="DX81" s="681" t="s">
        <v>1035</v>
      </c>
      <c r="EC81" s="682"/>
      <c r="ED81" s="671"/>
      <c r="EE81" s="679" t="s">
        <v>1036</v>
      </c>
      <c r="EF81" s="15"/>
      <c r="EG81" s="15"/>
      <c r="EH81" s="15"/>
      <c r="EI81" s="15"/>
      <c r="EJ81" s="15"/>
      <c r="EK81" s="15"/>
      <c r="EL81" s="15"/>
      <c r="EM81" s="15"/>
      <c r="EN81" s="15"/>
      <c r="EO81" s="15"/>
      <c r="EP81" s="15"/>
      <c r="EQ81" s="15"/>
      <c r="ER81" s="15"/>
      <c r="ES81" s="15"/>
      <c r="ET81" s="15"/>
      <c r="EU81" s="15"/>
      <c r="EV81" s="15"/>
      <c r="EW81" s="16"/>
      <c r="EX81" s="671"/>
      <c r="EY81" s="676"/>
    </row>
    <row r="82">
      <c r="A82" s="669"/>
      <c r="B82" s="678" t="s">
        <v>631</v>
      </c>
      <c r="C82" s="683"/>
      <c r="D82" s="683"/>
      <c r="E82" s="684"/>
      <c r="F82" s="42"/>
      <c r="G82" s="684"/>
      <c r="H82" s="42"/>
      <c r="I82" s="671"/>
      <c r="J82" s="680" t="s">
        <v>1037</v>
      </c>
      <c r="K82" s="681" t="s">
        <v>1038</v>
      </c>
      <c r="P82" s="682"/>
      <c r="Q82" s="671"/>
      <c r="R82" s="685"/>
      <c r="S82" s="41"/>
      <c r="T82" s="41"/>
      <c r="U82" s="41"/>
      <c r="V82" s="41"/>
      <c r="W82" s="41"/>
      <c r="X82" s="41"/>
      <c r="Y82" s="41"/>
      <c r="Z82" s="41"/>
      <c r="AA82" s="41"/>
      <c r="AB82" s="41"/>
      <c r="AC82" s="41"/>
      <c r="AD82" s="41"/>
      <c r="AE82" s="41"/>
      <c r="AF82" s="41"/>
      <c r="AG82" s="41"/>
      <c r="AH82" s="41"/>
      <c r="AI82" s="41"/>
      <c r="AJ82" s="42"/>
      <c r="AK82" s="671"/>
      <c r="AL82" s="676"/>
      <c r="AM82" s="671"/>
      <c r="AN82" s="669"/>
      <c r="AO82" s="678" t="s">
        <v>631</v>
      </c>
      <c r="AP82" s="683"/>
      <c r="AQ82" s="683"/>
      <c r="AR82" s="684"/>
      <c r="AS82" s="42"/>
      <c r="AT82" s="684"/>
      <c r="AU82" s="42"/>
      <c r="AV82" s="671"/>
      <c r="AW82" s="680" t="s">
        <v>1037</v>
      </c>
      <c r="AX82" s="681" t="s">
        <v>1038</v>
      </c>
      <c r="BC82" s="682"/>
      <c r="BD82" s="671"/>
      <c r="BE82" s="754" t="s">
        <v>1065</v>
      </c>
      <c r="BF82" s="41"/>
      <c r="BG82" s="41"/>
      <c r="BH82" s="41"/>
      <c r="BI82" s="41"/>
      <c r="BJ82" s="41"/>
      <c r="BK82" s="41"/>
      <c r="BL82" s="41"/>
      <c r="BM82" s="41"/>
      <c r="BN82" s="41"/>
      <c r="BO82" s="41"/>
      <c r="BP82" s="41"/>
      <c r="BQ82" s="41"/>
      <c r="BR82" s="41"/>
      <c r="BS82" s="41"/>
      <c r="BT82" s="41"/>
      <c r="BU82" s="41"/>
      <c r="BV82" s="41"/>
      <c r="BW82" s="42"/>
      <c r="BX82" s="671"/>
      <c r="BY82" s="676"/>
      <c r="BZ82" s="671"/>
      <c r="CA82" s="669"/>
      <c r="CB82" s="678" t="s">
        <v>631</v>
      </c>
      <c r="CC82" s="683"/>
      <c r="CD82" s="683"/>
      <c r="CE82" s="684"/>
      <c r="CF82" s="42"/>
      <c r="CG82" s="684"/>
      <c r="CH82" s="42"/>
      <c r="CI82" s="671"/>
      <c r="CJ82" s="680" t="s">
        <v>1037</v>
      </c>
      <c r="CK82" s="681" t="s">
        <v>1038</v>
      </c>
      <c r="CP82" s="682"/>
      <c r="CQ82" s="671"/>
      <c r="CR82" s="685"/>
      <c r="CS82" s="41"/>
      <c r="CT82" s="41"/>
      <c r="CU82" s="41"/>
      <c r="CV82" s="41"/>
      <c r="CW82" s="41"/>
      <c r="CX82" s="41"/>
      <c r="CY82" s="41"/>
      <c r="CZ82" s="41"/>
      <c r="DA82" s="41"/>
      <c r="DB82" s="41"/>
      <c r="DC82" s="41"/>
      <c r="DD82" s="41"/>
      <c r="DE82" s="41"/>
      <c r="DF82" s="41"/>
      <c r="DG82" s="41"/>
      <c r="DH82" s="41"/>
      <c r="DI82" s="41"/>
      <c r="DJ82" s="42"/>
      <c r="DK82" s="671"/>
      <c r="DL82" s="676"/>
      <c r="DM82" s="671"/>
      <c r="DN82" s="669"/>
      <c r="DO82" s="678" t="s">
        <v>631</v>
      </c>
      <c r="DP82" s="683"/>
      <c r="DQ82" s="683"/>
      <c r="DR82" s="684"/>
      <c r="DS82" s="42"/>
      <c r="DT82" s="684"/>
      <c r="DU82" s="42"/>
      <c r="DV82" s="671"/>
      <c r="DW82" s="680" t="s">
        <v>1037</v>
      </c>
      <c r="DX82" s="681" t="s">
        <v>1038</v>
      </c>
      <c r="EC82" s="682"/>
      <c r="ED82" s="671"/>
      <c r="EE82" s="685"/>
      <c r="EF82" s="41"/>
      <c r="EG82" s="41"/>
      <c r="EH82" s="41"/>
      <c r="EI82" s="41"/>
      <c r="EJ82" s="41"/>
      <c r="EK82" s="41"/>
      <c r="EL82" s="41"/>
      <c r="EM82" s="41"/>
      <c r="EN82" s="41"/>
      <c r="EO82" s="41"/>
      <c r="EP82" s="41"/>
      <c r="EQ82" s="41"/>
      <c r="ER82" s="41"/>
      <c r="ES82" s="41"/>
      <c r="ET82" s="41"/>
      <c r="EU82" s="41"/>
      <c r="EV82" s="41"/>
      <c r="EW82" s="42"/>
      <c r="EX82" s="671"/>
      <c r="EY82" s="676"/>
    </row>
    <row r="83">
      <c r="A83" s="669"/>
      <c r="B83" s="47"/>
      <c r="C83" s="47"/>
      <c r="D83" s="47"/>
      <c r="E83" s="686"/>
      <c r="F83" s="682"/>
      <c r="G83" s="686"/>
      <c r="H83" s="682"/>
      <c r="I83" s="671"/>
      <c r="J83" s="680" t="s">
        <v>1039</v>
      </c>
      <c r="K83" s="681" t="s">
        <v>1040</v>
      </c>
      <c r="P83" s="682"/>
      <c r="Q83" s="671"/>
      <c r="R83" s="686"/>
      <c r="AJ83" s="682"/>
      <c r="AK83" s="671"/>
      <c r="AL83" s="676"/>
      <c r="AM83" s="671"/>
      <c r="AN83" s="669"/>
      <c r="AO83" s="47"/>
      <c r="AP83" s="47"/>
      <c r="AQ83" s="47"/>
      <c r="AR83" s="686"/>
      <c r="AS83" s="682"/>
      <c r="AT83" s="686"/>
      <c r="AU83" s="682"/>
      <c r="AV83" s="671"/>
      <c r="AW83" s="680" t="s">
        <v>1039</v>
      </c>
      <c r="AX83" s="681" t="s">
        <v>1040</v>
      </c>
      <c r="BC83" s="682"/>
      <c r="BD83" s="671"/>
      <c r="BE83" s="686"/>
      <c r="BW83" s="682"/>
      <c r="BX83" s="671"/>
      <c r="BY83" s="676"/>
      <c r="BZ83" s="671"/>
      <c r="CA83" s="669"/>
      <c r="CB83" s="47"/>
      <c r="CC83" s="47"/>
      <c r="CD83" s="47"/>
      <c r="CE83" s="686"/>
      <c r="CF83" s="682"/>
      <c r="CG83" s="686"/>
      <c r="CH83" s="682"/>
      <c r="CI83" s="671"/>
      <c r="CJ83" s="680" t="s">
        <v>1039</v>
      </c>
      <c r="CK83" s="681" t="s">
        <v>1040</v>
      </c>
      <c r="CP83" s="682"/>
      <c r="CQ83" s="671"/>
      <c r="CR83" s="686"/>
      <c r="DJ83" s="682"/>
      <c r="DK83" s="671"/>
      <c r="DL83" s="676"/>
      <c r="DM83" s="671"/>
      <c r="DN83" s="669"/>
      <c r="DO83" s="47"/>
      <c r="DP83" s="47"/>
      <c r="DQ83" s="47"/>
      <c r="DR83" s="686"/>
      <c r="DS83" s="682"/>
      <c r="DT83" s="686"/>
      <c r="DU83" s="682"/>
      <c r="DV83" s="671"/>
      <c r="DW83" s="680" t="s">
        <v>1039</v>
      </c>
      <c r="DX83" s="681" t="s">
        <v>1040</v>
      </c>
      <c r="EC83" s="682"/>
      <c r="ED83" s="671"/>
      <c r="EE83" s="686"/>
      <c r="EW83" s="682"/>
      <c r="EX83" s="671"/>
      <c r="EY83" s="676"/>
    </row>
    <row r="84">
      <c r="A84" s="669"/>
      <c r="B84" s="43"/>
      <c r="C84" s="43"/>
      <c r="D84" s="43"/>
      <c r="E84" s="686"/>
      <c r="F84" s="682"/>
      <c r="G84" s="686"/>
      <c r="H84" s="682"/>
      <c r="I84" s="671"/>
      <c r="J84" s="680" t="s">
        <v>1041</v>
      </c>
      <c r="K84" s="681" t="s">
        <v>1042</v>
      </c>
      <c r="P84" s="682"/>
      <c r="Q84" s="671"/>
      <c r="R84" s="686"/>
      <c r="AJ84" s="682"/>
      <c r="AK84" s="671"/>
      <c r="AL84" s="676"/>
      <c r="AM84" s="671"/>
      <c r="AN84" s="669"/>
      <c r="AO84" s="43"/>
      <c r="AP84" s="43"/>
      <c r="AQ84" s="43"/>
      <c r="AR84" s="686"/>
      <c r="AS84" s="682"/>
      <c r="AT84" s="686"/>
      <c r="AU84" s="682"/>
      <c r="AV84" s="671"/>
      <c r="AW84" s="680" t="s">
        <v>1041</v>
      </c>
      <c r="AX84" s="681" t="s">
        <v>1042</v>
      </c>
      <c r="BC84" s="682"/>
      <c r="BD84" s="671"/>
      <c r="BE84" s="686"/>
      <c r="BW84" s="682"/>
      <c r="BX84" s="671"/>
      <c r="BY84" s="676"/>
      <c r="BZ84" s="671"/>
      <c r="CA84" s="669"/>
      <c r="CB84" s="43"/>
      <c r="CC84" s="43"/>
      <c r="CD84" s="43"/>
      <c r="CE84" s="686"/>
      <c r="CF84" s="682"/>
      <c r="CG84" s="686"/>
      <c r="CH84" s="682"/>
      <c r="CI84" s="671"/>
      <c r="CJ84" s="680" t="s">
        <v>1041</v>
      </c>
      <c r="CK84" s="681" t="s">
        <v>1042</v>
      </c>
      <c r="CP84" s="682"/>
      <c r="CQ84" s="671"/>
      <c r="CR84" s="686"/>
      <c r="DJ84" s="682"/>
      <c r="DK84" s="671"/>
      <c r="DL84" s="676"/>
      <c r="DM84" s="671"/>
      <c r="DN84" s="669"/>
      <c r="DO84" s="43"/>
      <c r="DP84" s="43"/>
      <c r="DQ84" s="43"/>
      <c r="DR84" s="686"/>
      <c r="DS84" s="682"/>
      <c r="DT84" s="686"/>
      <c r="DU84" s="682"/>
      <c r="DV84" s="671"/>
      <c r="DW84" s="680" t="s">
        <v>1041</v>
      </c>
      <c r="DX84" s="681" t="s">
        <v>1042</v>
      </c>
      <c r="EC84" s="682"/>
      <c r="ED84" s="671"/>
      <c r="EE84" s="686"/>
      <c r="EW84" s="682"/>
      <c r="EX84" s="671"/>
      <c r="EY84" s="676"/>
    </row>
    <row r="85">
      <c r="A85" s="669"/>
      <c r="B85" s="678" t="s">
        <v>633</v>
      </c>
      <c r="C85" s="683"/>
      <c r="D85" s="683"/>
      <c r="E85" s="686"/>
      <c r="F85" s="682"/>
      <c r="G85" s="686"/>
      <c r="H85" s="682"/>
      <c r="I85" s="671"/>
      <c r="J85" s="680" t="s">
        <v>1043</v>
      </c>
      <c r="K85" s="681" t="s">
        <v>1044</v>
      </c>
      <c r="P85" s="682"/>
      <c r="Q85" s="671"/>
      <c r="R85" s="686"/>
      <c r="AJ85" s="682"/>
      <c r="AK85" s="671"/>
      <c r="AL85" s="676"/>
      <c r="AM85" s="671"/>
      <c r="AN85" s="669"/>
      <c r="AO85" s="678" t="s">
        <v>633</v>
      </c>
      <c r="AP85" s="683"/>
      <c r="AQ85" s="683"/>
      <c r="AR85" s="686"/>
      <c r="AS85" s="682"/>
      <c r="AT85" s="686"/>
      <c r="AU85" s="682"/>
      <c r="AV85" s="671"/>
      <c r="AW85" s="680" t="s">
        <v>1043</v>
      </c>
      <c r="AX85" s="681" t="s">
        <v>1044</v>
      </c>
      <c r="BC85" s="682"/>
      <c r="BD85" s="671"/>
      <c r="BE85" s="686"/>
      <c r="BW85" s="682"/>
      <c r="BX85" s="671"/>
      <c r="BY85" s="676"/>
      <c r="BZ85" s="671"/>
      <c r="CA85" s="669"/>
      <c r="CB85" s="678" t="s">
        <v>633</v>
      </c>
      <c r="CC85" s="683"/>
      <c r="CD85" s="683"/>
      <c r="CE85" s="686"/>
      <c r="CF85" s="682"/>
      <c r="CG85" s="686"/>
      <c r="CH85" s="682"/>
      <c r="CI85" s="671"/>
      <c r="CJ85" s="680" t="s">
        <v>1043</v>
      </c>
      <c r="CK85" s="681" t="s">
        <v>1044</v>
      </c>
      <c r="CP85" s="682"/>
      <c r="CQ85" s="671"/>
      <c r="CR85" s="686"/>
      <c r="DJ85" s="682"/>
      <c r="DK85" s="671"/>
      <c r="DL85" s="676"/>
      <c r="DM85" s="671"/>
      <c r="DN85" s="669"/>
      <c r="DO85" s="678" t="s">
        <v>633</v>
      </c>
      <c r="DP85" s="683"/>
      <c r="DQ85" s="683"/>
      <c r="DR85" s="686"/>
      <c r="DS85" s="682"/>
      <c r="DT85" s="686"/>
      <c r="DU85" s="682"/>
      <c r="DV85" s="671"/>
      <c r="DW85" s="680" t="s">
        <v>1043</v>
      </c>
      <c r="DX85" s="681" t="s">
        <v>1044</v>
      </c>
      <c r="EC85" s="682"/>
      <c r="ED85" s="671"/>
      <c r="EE85" s="686"/>
      <c r="EW85" s="682"/>
      <c r="EX85" s="671"/>
      <c r="EY85" s="676"/>
    </row>
    <row r="86">
      <c r="A86" s="687"/>
      <c r="B86" s="47"/>
      <c r="C86" s="47"/>
      <c r="D86" s="47"/>
      <c r="E86" s="686"/>
      <c r="F86" s="682"/>
      <c r="G86" s="686"/>
      <c r="H86" s="682"/>
      <c r="I86" s="688"/>
      <c r="J86" s="680" t="s">
        <v>1045</v>
      </c>
      <c r="K86" s="681" t="s">
        <v>1046</v>
      </c>
      <c r="P86" s="682"/>
      <c r="Q86" s="688"/>
      <c r="R86" s="686"/>
      <c r="AJ86" s="682"/>
      <c r="AK86" s="688"/>
      <c r="AL86" s="689"/>
      <c r="AM86" s="688"/>
      <c r="AN86" s="687"/>
      <c r="AO86" s="47"/>
      <c r="AP86" s="47"/>
      <c r="AQ86" s="47"/>
      <c r="AR86" s="686"/>
      <c r="AS86" s="682"/>
      <c r="AT86" s="686"/>
      <c r="AU86" s="682"/>
      <c r="AV86" s="688"/>
      <c r="AW86" s="680" t="s">
        <v>1045</v>
      </c>
      <c r="AX86" s="681" t="s">
        <v>1046</v>
      </c>
      <c r="BC86" s="682"/>
      <c r="BD86" s="688"/>
      <c r="BE86" s="686"/>
      <c r="BW86" s="682"/>
      <c r="BX86" s="688"/>
      <c r="BY86" s="689"/>
      <c r="BZ86" s="688"/>
      <c r="CA86" s="687"/>
      <c r="CB86" s="47"/>
      <c r="CC86" s="47"/>
      <c r="CD86" s="47"/>
      <c r="CE86" s="686"/>
      <c r="CF86" s="682"/>
      <c r="CG86" s="686"/>
      <c r="CH86" s="682"/>
      <c r="CI86" s="688"/>
      <c r="CJ86" s="680" t="s">
        <v>1045</v>
      </c>
      <c r="CK86" s="681" t="s">
        <v>1046</v>
      </c>
      <c r="CP86" s="682"/>
      <c r="CQ86" s="688"/>
      <c r="CR86" s="686"/>
      <c r="DJ86" s="682"/>
      <c r="DK86" s="688"/>
      <c r="DL86" s="689"/>
      <c r="DM86" s="688"/>
      <c r="DN86" s="687"/>
      <c r="DO86" s="47"/>
      <c r="DP86" s="47"/>
      <c r="DQ86" s="47"/>
      <c r="DR86" s="686"/>
      <c r="DS86" s="682"/>
      <c r="DT86" s="686"/>
      <c r="DU86" s="682"/>
      <c r="DV86" s="688"/>
      <c r="DW86" s="680" t="s">
        <v>1045</v>
      </c>
      <c r="DX86" s="681" t="s">
        <v>1046</v>
      </c>
      <c r="EC86" s="682"/>
      <c r="ED86" s="688"/>
      <c r="EE86" s="686"/>
      <c r="EW86" s="682"/>
      <c r="EX86" s="688"/>
      <c r="EY86" s="689"/>
    </row>
    <row r="87">
      <c r="A87" s="687"/>
      <c r="B87" s="43"/>
      <c r="C87" s="43"/>
      <c r="D87" s="43"/>
      <c r="E87" s="686"/>
      <c r="F87" s="682"/>
      <c r="G87" s="686"/>
      <c r="H87" s="682"/>
      <c r="I87" s="688"/>
      <c r="J87" s="680" t="s">
        <v>1047</v>
      </c>
      <c r="K87" s="681" t="s">
        <v>1048</v>
      </c>
      <c r="P87" s="682"/>
      <c r="Q87" s="688"/>
      <c r="R87" s="686"/>
      <c r="AJ87" s="682"/>
      <c r="AK87" s="688"/>
      <c r="AL87" s="689"/>
      <c r="AM87" s="688"/>
      <c r="AN87" s="687"/>
      <c r="AO87" s="43"/>
      <c r="AP87" s="43"/>
      <c r="AQ87" s="43"/>
      <c r="AR87" s="686"/>
      <c r="AS87" s="682"/>
      <c r="AT87" s="686"/>
      <c r="AU87" s="682"/>
      <c r="AV87" s="688"/>
      <c r="AW87" s="680" t="s">
        <v>1047</v>
      </c>
      <c r="AX87" s="681" t="s">
        <v>1048</v>
      </c>
      <c r="BC87" s="682"/>
      <c r="BD87" s="688"/>
      <c r="BE87" s="686"/>
      <c r="BW87" s="682"/>
      <c r="BX87" s="688"/>
      <c r="BY87" s="689"/>
      <c r="BZ87" s="688"/>
      <c r="CA87" s="687"/>
      <c r="CB87" s="43"/>
      <c r="CC87" s="43"/>
      <c r="CD87" s="43"/>
      <c r="CE87" s="686"/>
      <c r="CF87" s="682"/>
      <c r="CG87" s="686"/>
      <c r="CH87" s="682"/>
      <c r="CI87" s="688"/>
      <c r="CJ87" s="680" t="s">
        <v>1047</v>
      </c>
      <c r="CK87" s="681" t="s">
        <v>1048</v>
      </c>
      <c r="CP87" s="682"/>
      <c r="CQ87" s="688"/>
      <c r="CR87" s="686"/>
      <c r="DJ87" s="682"/>
      <c r="DK87" s="688"/>
      <c r="DL87" s="689"/>
      <c r="DM87" s="688"/>
      <c r="DN87" s="687"/>
      <c r="DO87" s="43"/>
      <c r="DP87" s="43"/>
      <c r="DQ87" s="43"/>
      <c r="DR87" s="686"/>
      <c r="DS87" s="682"/>
      <c r="DT87" s="686"/>
      <c r="DU87" s="682"/>
      <c r="DV87" s="688"/>
      <c r="DW87" s="680" t="s">
        <v>1047</v>
      </c>
      <c r="DX87" s="681" t="s">
        <v>1048</v>
      </c>
      <c r="EC87" s="682"/>
      <c r="ED87" s="688"/>
      <c r="EE87" s="686"/>
      <c r="EW87" s="682"/>
      <c r="EX87" s="688"/>
      <c r="EY87" s="689"/>
    </row>
    <row r="88">
      <c r="A88" s="687"/>
      <c r="B88" s="678" t="s">
        <v>635</v>
      </c>
      <c r="C88" s="683"/>
      <c r="D88" s="683"/>
      <c r="E88" s="686"/>
      <c r="F88" s="682"/>
      <c r="G88" s="686"/>
      <c r="H88" s="682"/>
      <c r="I88" s="688"/>
      <c r="J88" s="680" t="s">
        <v>1049</v>
      </c>
      <c r="K88" s="681" t="s">
        <v>1050</v>
      </c>
      <c r="P88" s="682"/>
      <c r="Q88" s="688"/>
      <c r="R88" s="686"/>
      <c r="AJ88" s="682"/>
      <c r="AK88" s="688"/>
      <c r="AL88" s="689"/>
      <c r="AM88" s="688"/>
      <c r="AN88" s="687"/>
      <c r="AO88" s="678" t="s">
        <v>635</v>
      </c>
      <c r="AP88" s="683"/>
      <c r="AQ88" s="683"/>
      <c r="AR88" s="686"/>
      <c r="AS88" s="682"/>
      <c r="AT88" s="686"/>
      <c r="AU88" s="682"/>
      <c r="AV88" s="688"/>
      <c r="AW88" s="680" t="s">
        <v>1049</v>
      </c>
      <c r="AX88" s="681" t="s">
        <v>1050</v>
      </c>
      <c r="BC88" s="682"/>
      <c r="BD88" s="688"/>
      <c r="BE88" s="686"/>
      <c r="BW88" s="682"/>
      <c r="BX88" s="688"/>
      <c r="BY88" s="689"/>
      <c r="BZ88" s="688"/>
      <c r="CA88" s="687"/>
      <c r="CB88" s="678" t="s">
        <v>635</v>
      </c>
      <c r="CC88" s="683"/>
      <c r="CD88" s="683"/>
      <c r="CE88" s="686"/>
      <c r="CF88" s="682"/>
      <c r="CG88" s="686"/>
      <c r="CH88" s="682"/>
      <c r="CI88" s="688"/>
      <c r="CJ88" s="680" t="s">
        <v>1049</v>
      </c>
      <c r="CK88" s="681" t="s">
        <v>1050</v>
      </c>
      <c r="CP88" s="682"/>
      <c r="CQ88" s="688"/>
      <c r="CR88" s="686"/>
      <c r="DJ88" s="682"/>
      <c r="DK88" s="688"/>
      <c r="DL88" s="689"/>
      <c r="DM88" s="688"/>
      <c r="DN88" s="687"/>
      <c r="DO88" s="678" t="s">
        <v>635</v>
      </c>
      <c r="DP88" s="683"/>
      <c r="DQ88" s="683"/>
      <c r="DR88" s="686"/>
      <c r="DS88" s="682"/>
      <c r="DT88" s="686"/>
      <c r="DU88" s="682"/>
      <c r="DV88" s="688"/>
      <c r="DW88" s="680" t="s">
        <v>1049</v>
      </c>
      <c r="DX88" s="681" t="s">
        <v>1050</v>
      </c>
      <c r="EC88" s="682"/>
      <c r="ED88" s="688"/>
      <c r="EE88" s="686"/>
      <c r="EW88" s="682"/>
      <c r="EX88" s="688"/>
      <c r="EY88" s="689"/>
    </row>
    <row r="89">
      <c r="A89" s="687"/>
      <c r="B89" s="47"/>
      <c r="C89" s="47"/>
      <c r="D89" s="47"/>
      <c r="E89" s="686"/>
      <c r="F89" s="682"/>
      <c r="G89" s="686"/>
      <c r="H89" s="682"/>
      <c r="I89" s="688"/>
      <c r="J89" s="680" t="s">
        <v>1051</v>
      </c>
      <c r="K89" s="681" t="s">
        <v>1052</v>
      </c>
      <c r="P89" s="682"/>
      <c r="Q89" s="688"/>
      <c r="R89" s="686"/>
      <c r="AJ89" s="682"/>
      <c r="AK89" s="688"/>
      <c r="AL89" s="689"/>
      <c r="AM89" s="688"/>
      <c r="AN89" s="687"/>
      <c r="AO89" s="47"/>
      <c r="AP89" s="47"/>
      <c r="AQ89" s="47"/>
      <c r="AR89" s="686"/>
      <c r="AS89" s="682"/>
      <c r="AT89" s="686"/>
      <c r="AU89" s="682"/>
      <c r="AV89" s="688"/>
      <c r="AW89" s="680" t="s">
        <v>1051</v>
      </c>
      <c r="AX89" s="681" t="s">
        <v>1052</v>
      </c>
      <c r="BC89" s="682"/>
      <c r="BD89" s="688"/>
      <c r="BE89" s="686"/>
      <c r="BW89" s="682"/>
      <c r="BX89" s="688"/>
      <c r="BY89" s="689"/>
      <c r="BZ89" s="688"/>
      <c r="CA89" s="687"/>
      <c r="CB89" s="47"/>
      <c r="CC89" s="47"/>
      <c r="CD89" s="47"/>
      <c r="CE89" s="686"/>
      <c r="CF89" s="682"/>
      <c r="CG89" s="686"/>
      <c r="CH89" s="682"/>
      <c r="CI89" s="688"/>
      <c r="CJ89" s="680" t="s">
        <v>1051</v>
      </c>
      <c r="CK89" s="681" t="s">
        <v>1052</v>
      </c>
      <c r="CP89" s="682"/>
      <c r="CQ89" s="688"/>
      <c r="CR89" s="686"/>
      <c r="DJ89" s="682"/>
      <c r="DK89" s="688"/>
      <c r="DL89" s="689"/>
      <c r="DM89" s="688"/>
      <c r="DN89" s="687"/>
      <c r="DO89" s="47"/>
      <c r="DP89" s="47"/>
      <c r="DQ89" s="47"/>
      <c r="DR89" s="686"/>
      <c r="DS89" s="682"/>
      <c r="DT89" s="686"/>
      <c r="DU89" s="682"/>
      <c r="DV89" s="688"/>
      <c r="DW89" s="680" t="s">
        <v>1051</v>
      </c>
      <c r="DX89" s="681" t="s">
        <v>1052</v>
      </c>
      <c r="EC89" s="682"/>
      <c r="ED89" s="688"/>
      <c r="EE89" s="686"/>
      <c r="EW89" s="682"/>
      <c r="EX89" s="688"/>
      <c r="EY89" s="689"/>
    </row>
    <row r="90">
      <c r="A90" s="687"/>
      <c r="B90" s="43"/>
      <c r="C90" s="43"/>
      <c r="D90" s="43"/>
      <c r="E90" s="686"/>
      <c r="F90" s="682"/>
      <c r="G90" s="686"/>
      <c r="H90" s="682"/>
      <c r="I90" s="688"/>
      <c r="J90" s="680" t="s">
        <v>1053</v>
      </c>
      <c r="K90" s="681" t="s">
        <v>1054</v>
      </c>
      <c r="P90" s="682"/>
      <c r="Q90" s="688"/>
      <c r="R90" s="686"/>
      <c r="AJ90" s="682"/>
      <c r="AK90" s="688"/>
      <c r="AL90" s="689"/>
      <c r="AM90" s="688"/>
      <c r="AN90" s="687"/>
      <c r="AO90" s="43"/>
      <c r="AP90" s="43"/>
      <c r="AQ90" s="43"/>
      <c r="AR90" s="686"/>
      <c r="AS90" s="682"/>
      <c r="AT90" s="686"/>
      <c r="AU90" s="682"/>
      <c r="AV90" s="688"/>
      <c r="AW90" s="680" t="s">
        <v>1053</v>
      </c>
      <c r="AX90" s="681" t="s">
        <v>1054</v>
      </c>
      <c r="BC90" s="682"/>
      <c r="BD90" s="688"/>
      <c r="BE90" s="686"/>
      <c r="BW90" s="682"/>
      <c r="BX90" s="688"/>
      <c r="BY90" s="689"/>
      <c r="BZ90" s="688"/>
      <c r="CA90" s="687"/>
      <c r="CB90" s="43"/>
      <c r="CC90" s="43"/>
      <c r="CD90" s="43"/>
      <c r="CE90" s="686"/>
      <c r="CF90" s="682"/>
      <c r="CG90" s="686"/>
      <c r="CH90" s="682"/>
      <c r="CI90" s="688"/>
      <c r="CJ90" s="680" t="s">
        <v>1053</v>
      </c>
      <c r="CK90" s="681" t="s">
        <v>1054</v>
      </c>
      <c r="CP90" s="682"/>
      <c r="CQ90" s="688"/>
      <c r="CR90" s="686"/>
      <c r="DJ90" s="682"/>
      <c r="DK90" s="688"/>
      <c r="DL90" s="689"/>
      <c r="DM90" s="688"/>
      <c r="DN90" s="687"/>
      <c r="DO90" s="43"/>
      <c r="DP90" s="43"/>
      <c r="DQ90" s="43"/>
      <c r="DR90" s="686"/>
      <c r="DS90" s="682"/>
      <c r="DT90" s="686"/>
      <c r="DU90" s="682"/>
      <c r="DV90" s="688"/>
      <c r="DW90" s="680" t="s">
        <v>1053</v>
      </c>
      <c r="DX90" s="681" t="s">
        <v>1054</v>
      </c>
      <c r="EC90" s="682"/>
      <c r="ED90" s="688"/>
      <c r="EE90" s="686"/>
      <c r="EW90" s="682"/>
      <c r="EX90" s="688"/>
      <c r="EY90" s="689"/>
    </row>
    <row r="91">
      <c r="A91" s="687"/>
      <c r="B91" s="678" t="s">
        <v>637</v>
      </c>
      <c r="C91" s="683"/>
      <c r="D91" s="683"/>
      <c r="E91" s="686"/>
      <c r="F91" s="682"/>
      <c r="G91" s="686"/>
      <c r="H91" s="682"/>
      <c r="I91" s="688"/>
      <c r="J91" s="680" t="s">
        <v>1055</v>
      </c>
      <c r="K91" s="681" t="s">
        <v>1056</v>
      </c>
      <c r="P91" s="682"/>
      <c r="Q91" s="688"/>
      <c r="R91" s="686"/>
      <c r="AJ91" s="682"/>
      <c r="AK91" s="688"/>
      <c r="AL91" s="689"/>
      <c r="AM91" s="688"/>
      <c r="AN91" s="687"/>
      <c r="AO91" s="678" t="s">
        <v>637</v>
      </c>
      <c r="AP91" s="683"/>
      <c r="AQ91" s="683"/>
      <c r="AR91" s="686"/>
      <c r="AS91" s="682"/>
      <c r="AT91" s="686"/>
      <c r="AU91" s="682"/>
      <c r="AV91" s="688"/>
      <c r="AW91" s="680" t="s">
        <v>1055</v>
      </c>
      <c r="AX91" s="681" t="s">
        <v>1056</v>
      </c>
      <c r="BC91" s="682"/>
      <c r="BD91" s="688"/>
      <c r="BE91" s="686"/>
      <c r="BW91" s="682"/>
      <c r="BX91" s="688"/>
      <c r="BY91" s="689"/>
      <c r="BZ91" s="688"/>
      <c r="CA91" s="687"/>
      <c r="CB91" s="678" t="s">
        <v>637</v>
      </c>
      <c r="CC91" s="683"/>
      <c r="CD91" s="683"/>
      <c r="CE91" s="686"/>
      <c r="CF91" s="682"/>
      <c r="CG91" s="686"/>
      <c r="CH91" s="682"/>
      <c r="CI91" s="688"/>
      <c r="CJ91" s="680" t="s">
        <v>1055</v>
      </c>
      <c r="CK91" s="681" t="s">
        <v>1056</v>
      </c>
      <c r="CP91" s="682"/>
      <c r="CQ91" s="688"/>
      <c r="CR91" s="686"/>
      <c r="DJ91" s="682"/>
      <c r="DK91" s="688"/>
      <c r="DL91" s="689"/>
      <c r="DM91" s="688"/>
      <c r="DN91" s="687"/>
      <c r="DO91" s="678" t="s">
        <v>637</v>
      </c>
      <c r="DP91" s="683"/>
      <c r="DQ91" s="683"/>
      <c r="DR91" s="686"/>
      <c r="DS91" s="682"/>
      <c r="DT91" s="686"/>
      <c r="DU91" s="682"/>
      <c r="DV91" s="688"/>
      <c r="DW91" s="680" t="s">
        <v>1055</v>
      </c>
      <c r="DX91" s="681" t="s">
        <v>1056</v>
      </c>
      <c r="EC91" s="682"/>
      <c r="ED91" s="688"/>
      <c r="EE91" s="686"/>
      <c r="EW91" s="682"/>
      <c r="EX91" s="688"/>
      <c r="EY91" s="689"/>
    </row>
    <row r="92">
      <c r="A92" s="687"/>
      <c r="B92" s="47"/>
      <c r="C92" s="47"/>
      <c r="D92" s="47"/>
      <c r="E92" s="686"/>
      <c r="F92" s="682"/>
      <c r="G92" s="686"/>
      <c r="H92" s="682"/>
      <c r="I92" s="688"/>
      <c r="J92" s="690" t="s">
        <v>1057</v>
      </c>
      <c r="K92" s="691" t="s">
        <v>1058</v>
      </c>
      <c r="L92" s="11"/>
      <c r="M92" s="11"/>
      <c r="N92" s="11"/>
      <c r="O92" s="11"/>
      <c r="P92" s="12"/>
      <c r="Q92" s="688"/>
      <c r="R92" s="48"/>
      <c r="S92" s="11"/>
      <c r="T92" s="11"/>
      <c r="U92" s="11"/>
      <c r="V92" s="11"/>
      <c r="W92" s="11"/>
      <c r="X92" s="11"/>
      <c r="Y92" s="11"/>
      <c r="Z92" s="11"/>
      <c r="AA92" s="11"/>
      <c r="AB92" s="11"/>
      <c r="AC92" s="11"/>
      <c r="AD92" s="11"/>
      <c r="AE92" s="11"/>
      <c r="AF92" s="11"/>
      <c r="AG92" s="11"/>
      <c r="AH92" s="11"/>
      <c r="AI92" s="11"/>
      <c r="AJ92" s="12"/>
      <c r="AK92" s="688"/>
      <c r="AL92" s="689"/>
      <c r="AM92" s="688"/>
      <c r="AN92" s="687"/>
      <c r="AO92" s="47"/>
      <c r="AP92" s="47"/>
      <c r="AQ92" s="47"/>
      <c r="AR92" s="686"/>
      <c r="AS92" s="682"/>
      <c r="AT92" s="686"/>
      <c r="AU92" s="682"/>
      <c r="AV92" s="688"/>
      <c r="AW92" s="690" t="s">
        <v>1057</v>
      </c>
      <c r="AX92" s="691" t="s">
        <v>1058</v>
      </c>
      <c r="AY92" s="11"/>
      <c r="AZ92" s="11"/>
      <c r="BA92" s="11"/>
      <c r="BB92" s="11"/>
      <c r="BC92" s="12"/>
      <c r="BD92" s="688"/>
      <c r="BE92" s="48"/>
      <c r="BF92" s="11"/>
      <c r="BG92" s="11"/>
      <c r="BH92" s="11"/>
      <c r="BI92" s="11"/>
      <c r="BJ92" s="11"/>
      <c r="BK92" s="11"/>
      <c r="BL92" s="11"/>
      <c r="BM92" s="11"/>
      <c r="BN92" s="11"/>
      <c r="BO92" s="11"/>
      <c r="BP92" s="11"/>
      <c r="BQ92" s="11"/>
      <c r="BR92" s="11"/>
      <c r="BS92" s="11"/>
      <c r="BT92" s="11"/>
      <c r="BU92" s="11"/>
      <c r="BV92" s="11"/>
      <c r="BW92" s="12"/>
      <c r="BX92" s="688"/>
      <c r="BY92" s="689"/>
      <c r="BZ92" s="688"/>
      <c r="CA92" s="687"/>
      <c r="CB92" s="47"/>
      <c r="CC92" s="47"/>
      <c r="CD92" s="47"/>
      <c r="CE92" s="686"/>
      <c r="CF92" s="682"/>
      <c r="CG92" s="686"/>
      <c r="CH92" s="682"/>
      <c r="CI92" s="688"/>
      <c r="CJ92" s="690" t="s">
        <v>1057</v>
      </c>
      <c r="CK92" s="691" t="s">
        <v>1058</v>
      </c>
      <c r="CL92" s="11"/>
      <c r="CM92" s="11"/>
      <c r="CN92" s="11"/>
      <c r="CO92" s="11"/>
      <c r="CP92" s="12"/>
      <c r="CQ92" s="688"/>
      <c r="CR92" s="48"/>
      <c r="CS92" s="11"/>
      <c r="CT92" s="11"/>
      <c r="CU92" s="11"/>
      <c r="CV92" s="11"/>
      <c r="CW92" s="11"/>
      <c r="CX92" s="11"/>
      <c r="CY92" s="11"/>
      <c r="CZ92" s="11"/>
      <c r="DA92" s="11"/>
      <c r="DB92" s="11"/>
      <c r="DC92" s="11"/>
      <c r="DD92" s="11"/>
      <c r="DE92" s="11"/>
      <c r="DF92" s="11"/>
      <c r="DG92" s="11"/>
      <c r="DH92" s="11"/>
      <c r="DI92" s="11"/>
      <c r="DJ92" s="12"/>
      <c r="DK92" s="688"/>
      <c r="DL92" s="689"/>
      <c r="DM92" s="688"/>
      <c r="DN92" s="687"/>
      <c r="DO92" s="47"/>
      <c r="DP92" s="47"/>
      <c r="DQ92" s="47"/>
      <c r="DR92" s="686"/>
      <c r="DS92" s="682"/>
      <c r="DT92" s="686"/>
      <c r="DU92" s="682"/>
      <c r="DV92" s="688"/>
      <c r="DW92" s="690" t="s">
        <v>1057</v>
      </c>
      <c r="DX92" s="691" t="s">
        <v>1058</v>
      </c>
      <c r="DY92" s="11"/>
      <c r="DZ92" s="11"/>
      <c r="EA92" s="11"/>
      <c r="EB92" s="11"/>
      <c r="EC92" s="12"/>
      <c r="ED92" s="688"/>
      <c r="EE92" s="48"/>
      <c r="EF92" s="11"/>
      <c r="EG92" s="11"/>
      <c r="EH92" s="11"/>
      <c r="EI92" s="11"/>
      <c r="EJ92" s="11"/>
      <c r="EK92" s="11"/>
      <c r="EL92" s="11"/>
      <c r="EM92" s="11"/>
      <c r="EN92" s="11"/>
      <c r="EO92" s="11"/>
      <c r="EP92" s="11"/>
      <c r="EQ92" s="11"/>
      <c r="ER92" s="11"/>
      <c r="ES92" s="11"/>
      <c r="ET92" s="11"/>
      <c r="EU92" s="11"/>
      <c r="EV92" s="11"/>
      <c r="EW92" s="12"/>
      <c r="EX92" s="688"/>
      <c r="EY92" s="689"/>
    </row>
    <row r="93">
      <c r="A93" s="687"/>
      <c r="B93" s="43"/>
      <c r="C93" s="43"/>
      <c r="D93" s="43"/>
      <c r="E93" s="48"/>
      <c r="F93" s="12"/>
      <c r="G93" s="48"/>
      <c r="H93" s="12"/>
      <c r="I93" s="688"/>
      <c r="J93" s="688"/>
      <c r="K93" s="688"/>
      <c r="L93" s="688"/>
      <c r="M93" s="688"/>
      <c r="N93" s="688"/>
      <c r="O93" s="688"/>
      <c r="P93" s="688"/>
      <c r="Q93" s="688"/>
      <c r="R93" s="688"/>
      <c r="S93" s="688"/>
      <c r="T93" s="688"/>
      <c r="U93" s="688"/>
      <c r="V93" s="688"/>
      <c r="W93" s="688"/>
      <c r="X93" s="755"/>
      <c r="Y93" s="755"/>
      <c r="Z93" s="688"/>
      <c r="AA93" s="688"/>
      <c r="AB93" s="688"/>
      <c r="AC93" s="688"/>
      <c r="AD93" s="688"/>
      <c r="AE93" s="688"/>
      <c r="AF93" s="688"/>
      <c r="AG93" s="688"/>
      <c r="AH93" s="688"/>
      <c r="AI93" s="688"/>
      <c r="AJ93" s="688"/>
      <c r="AK93" s="688"/>
      <c r="AL93" s="689"/>
      <c r="AM93" s="688"/>
      <c r="AN93" s="687"/>
      <c r="AO93" s="43"/>
      <c r="AP93" s="43"/>
      <c r="AQ93" s="43"/>
      <c r="AR93" s="48"/>
      <c r="AS93" s="12"/>
      <c r="AT93" s="48"/>
      <c r="AU93" s="12"/>
      <c r="AV93" s="688"/>
      <c r="AW93" s="688"/>
      <c r="AX93" s="688"/>
      <c r="AY93" s="688"/>
      <c r="AZ93" s="688"/>
      <c r="BA93" s="688"/>
      <c r="BB93" s="688"/>
      <c r="BC93" s="688"/>
      <c r="BD93" s="688"/>
      <c r="BE93" s="688"/>
      <c r="BF93" s="688"/>
      <c r="BG93" s="688"/>
      <c r="BH93" s="688"/>
      <c r="BI93" s="688"/>
      <c r="BJ93" s="688"/>
      <c r="BK93" s="755"/>
      <c r="BL93" s="755"/>
      <c r="BM93" s="688"/>
      <c r="BN93" s="688"/>
      <c r="BO93" s="688"/>
      <c r="BP93" s="688"/>
      <c r="BQ93" s="688"/>
      <c r="BR93" s="688"/>
      <c r="BS93" s="688"/>
      <c r="BT93" s="688"/>
      <c r="BU93" s="688"/>
      <c r="BV93" s="688"/>
      <c r="BW93" s="688"/>
      <c r="BX93" s="688"/>
      <c r="BY93" s="689"/>
      <c r="BZ93" s="688"/>
      <c r="CA93" s="687"/>
      <c r="CB93" s="43"/>
      <c r="CC93" s="43"/>
      <c r="CD93" s="43"/>
      <c r="CE93" s="48"/>
      <c r="CF93" s="12"/>
      <c r="CG93" s="48"/>
      <c r="CH93" s="12"/>
      <c r="CI93" s="688"/>
      <c r="CJ93" s="688"/>
      <c r="CK93" s="688"/>
      <c r="CL93" s="688"/>
      <c r="CM93" s="688"/>
      <c r="CN93" s="688"/>
      <c r="CO93" s="688"/>
      <c r="CP93" s="688"/>
      <c r="CQ93" s="688"/>
      <c r="CR93" s="688"/>
      <c r="CS93" s="688"/>
      <c r="CT93" s="688"/>
      <c r="CU93" s="688"/>
      <c r="CV93" s="688"/>
      <c r="CW93" s="688"/>
      <c r="CX93" s="755"/>
      <c r="CY93" s="755"/>
      <c r="CZ93" s="688"/>
      <c r="DA93" s="688"/>
      <c r="DB93" s="688"/>
      <c r="DC93" s="688"/>
      <c r="DD93" s="688"/>
      <c r="DE93" s="688"/>
      <c r="DF93" s="688"/>
      <c r="DG93" s="688"/>
      <c r="DH93" s="688"/>
      <c r="DI93" s="688"/>
      <c r="DJ93" s="688"/>
      <c r="DK93" s="688"/>
      <c r="DL93" s="689"/>
      <c r="DM93" s="688"/>
      <c r="DN93" s="687"/>
      <c r="DO93" s="43"/>
      <c r="DP93" s="43"/>
      <c r="DQ93" s="43"/>
      <c r="DR93" s="48"/>
      <c r="DS93" s="12"/>
      <c r="DT93" s="48"/>
      <c r="DU93" s="12"/>
      <c r="DV93" s="688"/>
      <c r="DW93" s="688"/>
      <c r="DX93" s="688"/>
      <c r="DY93" s="688"/>
      <c r="DZ93" s="688"/>
      <c r="EA93" s="688"/>
      <c r="EB93" s="688"/>
      <c r="EC93" s="688"/>
      <c r="ED93" s="688"/>
      <c r="EE93" s="688"/>
      <c r="EF93" s="688"/>
      <c r="EG93" s="688"/>
      <c r="EH93" s="688"/>
      <c r="EI93" s="688"/>
      <c r="EJ93" s="688"/>
      <c r="EK93" s="755"/>
      <c r="EL93" s="755"/>
      <c r="EM93" s="688"/>
      <c r="EN93" s="688"/>
      <c r="EO93" s="688"/>
      <c r="EP93" s="688"/>
      <c r="EQ93" s="688"/>
      <c r="ER93" s="688"/>
      <c r="ES93" s="688"/>
      <c r="ET93" s="688"/>
      <c r="EU93" s="688"/>
      <c r="EV93" s="688"/>
      <c r="EW93" s="688"/>
      <c r="EX93" s="688"/>
      <c r="EY93" s="689"/>
    </row>
    <row r="94">
      <c r="A94" s="697"/>
      <c r="B94" s="623"/>
      <c r="C94" s="623"/>
      <c r="D94" s="623"/>
      <c r="E94" s="623"/>
      <c r="F94" s="623"/>
      <c r="G94" s="623"/>
      <c r="H94" s="623"/>
      <c r="I94" s="623"/>
      <c r="J94" s="623"/>
      <c r="K94" s="623"/>
      <c r="L94" s="623"/>
      <c r="M94" s="623"/>
      <c r="N94" s="623"/>
      <c r="O94" s="623"/>
      <c r="P94" s="623"/>
      <c r="Q94" s="623"/>
      <c r="R94" s="623"/>
      <c r="S94" s="623"/>
      <c r="T94" s="623"/>
      <c r="U94" s="623"/>
      <c r="V94" s="623"/>
      <c r="W94" s="623"/>
      <c r="X94" s="758"/>
      <c r="Y94" s="758"/>
      <c r="Z94" s="623"/>
      <c r="AA94" s="623"/>
      <c r="AB94" s="623"/>
      <c r="AC94" s="623"/>
      <c r="AD94" s="623"/>
      <c r="AE94" s="623"/>
      <c r="AF94" s="623"/>
      <c r="AG94" s="623"/>
      <c r="AH94" s="623"/>
      <c r="AI94" s="623"/>
      <c r="AJ94" s="623"/>
      <c r="AK94" s="623"/>
      <c r="AL94" s="698"/>
      <c r="AM94" s="623"/>
      <c r="AN94" s="697"/>
      <c r="AO94" s="623"/>
      <c r="AP94" s="623"/>
      <c r="AQ94" s="623"/>
      <c r="AR94" s="623"/>
      <c r="AS94" s="623"/>
      <c r="AT94" s="623"/>
      <c r="AU94" s="623"/>
      <c r="AV94" s="623"/>
      <c r="AW94" s="623"/>
      <c r="AX94" s="623"/>
      <c r="AY94" s="623"/>
      <c r="AZ94" s="623"/>
      <c r="BA94" s="623"/>
      <c r="BB94" s="623"/>
      <c r="BC94" s="623"/>
      <c r="BD94" s="623"/>
      <c r="BE94" s="623"/>
      <c r="BF94" s="623"/>
      <c r="BG94" s="623"/>
      <c r="BH94" s="623"/>
      <c r="BI94" s="623"/>
      <c r="BJ94" s="623"/>
      <c r="BK94" s="758"/>
      <c r="BL94" s="758"/>
      <c r="BM94" s="623"/>
      <c r="BN94" s="623"/>
      <c r="BO94" s="623"/>
      <c r="BP94" s="623"/>
      <c r="BQ94" s="623"/>
      <c r="BR94" s="623"/>
      <c r="BS94" s="623"/>
      <c r="BT94" s="623"/>
      <c r="BU94" s="623"/>
      <c r="BV94" s="623"/>
      <c r="BW94" s="623"/>
      <c r="BX94" s="623"/>
      <c r="BY94" s="698"/>
      <c r="BZ94" s="623"/>
      <c r="CA94" s="697"/>
      <c r="CB94" s="623"/>
      <c r="CC94" s="623"/>
      <c r="CD94" s="623"/>
      <c r="CE94" s="623"/>
      <c r="CF94" s="623"/>
      <c r="CG94" s="623"/>
      <c r="CH94" s="623"/>
      <c r="CI94" s="623"/>
      <c r="CJ94" s="623"/>
      <c r="CK94" s="623"/>
      <c r="CL94" s="623"/>
      <c r="CM94" s="623"/>
      <c r="CN94" s="623"/>
      <c r="CO94" s="623"/>
      <c r="CP94" s="623"/>
      <c r="CQ94" s="623"/>
      <c r="CR94" s="623"/>
      <c r="CS94" s="623"/>
      <c r="CT94" s="623"/>
      <c r="CU94" s="623"/>
      <c r="CV94" s="623"/>
      <c r="CW94" s="623"/>
      <c r="CX94" s="758"/>
      <c r="CY94" s="758"/>
      <c r="CZ94" s="623"/>
      <c r="DA94" s="623"/>
      <c r="DB94" s="623"/>
      <c r="DC94" s="623"/>
      <c r="DD94" s="623"/>
      <c r="DE94" s="623"/>
      <c r="DF94" s="623"/>
      <c r="DG94" s="623"/>
      <c r="DH94" s="623"/>
      <c r="DI94" s="623"/>
      <c r="DJ94" s="623"/>
      <c r="DK94" s="623"/>
      <c r="DL94" s="698"/>
      <c r="DM94" s="623"/>
      <c r="DN94" s="697"/>
      <c r="DO94" s="623"/>
      <c r="DP94" s="623"/>
      <c r="DQ94" s="623"/>
      <c r="DR94" s="623"/>
      <c r="DS94" s="623"/>
      <c r="DT94" s="623"/>
      <c r="DU94" s="623"/>
      <c r="DV94" s="623"/>
      <c r="DW94" s="623"/>
      <c r="DX94" s="623"/>
      <c r="DY94" s="623"/>
      <c r="DZ94" s="623"/>
      <c r="EA94" s="623"/>
      <c r="EB94" s="623"/>
      <c r="EC94" s="623"/>
      <c r="ED94" s="623"/>
      <c r="EE94" s="623"/>
      <c r="EF94" s="623"/>
      <c r="EG94" s="623"/>
      <c r="EH94" s="623"/>
      <c r="EI94" s="623"/>
      <c r="EJ94" s="623"/>
      <c r="EK94" s="758"/>
      <c r="EL94" s="758"/>
      <c r="EM94" s="623"/>
      <c r="EN94" s="623"/>
      <c r="EO94" s="623"/>
      <c r="EP94" s="623"/>
      <c r="EQ94" s="623"/>
      <c r="ER94" s="623"/>
      <c r="ES94" s="623"/>
      <c r="ET94" s="623"/>
      <c r="EU94" s="623"/>
      <c r="EV94" s="623"/>
      <c r="EW94" s="623"/>
      <c r="EX94" s="623"/>
      <c r="EY94" s="698"/>
    </row>
    <row r="95">
      <c r="A95" s="697"/>
      <c r="B95" s="623"/>
      <c r="C95" s="623"/>
      <c r="D95" s="623"/>
      <c r="E95" s="623"/>
      <c r="F95" s="623"/>
      <c r="G95" s="623"/>
      <c r="H95" s="623"/>
      <c r="I95" s="623"/>
      <c r="J95" s="623"/>
      <c r="K95" s="623"/>
      <c r="L95" s="623"/>
      <c r="M95" s="623"/>
      <c r="N95" s="623"/>
      <c r="O95" s="623"/>
      <c r="P95" s="623"/>
      <c r="Q95" s="623"/>
      <c r="R95" s="623"/>
      <c r="S95" s="623"/>
      <c r="T95" s="623"/>
      <c r="U95" s="623"/>
      <c r="V95" s="623"/>
      <c r="W95" s="623"/>
      <c r="X95" s="758"/>
      <c r="Y95" s="758"/>
      <c r="Z95" s="623"/>
      <c r="AA95" s="623"/>
      <c r="AB95" s="623"/>
      <c r="AC95" s="623"/>
      <c r="AD95" s="623"/>
      <c r="AE95" s="623"/>
      <c r="AF95" s="623"/>
      <c r="AG95" s="623"/>
      <c r="AH95" s="623"/>
      <c r="AI95" s="623"/>
      <c r="AJ95" s="623"/>
      <c r="AK95" s="623"/>
      <c r="AL95" s="698"/>
      <c r="AM95" s="623"/>
      <c r="AN95" s="697"/>
      <c r="AO95" s="623"/>
      <c r="AP95" s="623"/>
      <c r="AQ95" s="623"/>
      <c r="AR95" s="623"/>
      <c r="AS95" s="623"/>
      <c r="AT95" s="623"/>
      <c r="AU95" s="623"/>
      <c r="AV95" s="623"/>
      <c r="AW95" s="623"/>
      <c r="AX95" s="623"/>
      <c r="AY95" s="623"/>
      <c r="AZ95" s="623"/>
      <c r="BA95" s="623"/>
      <c r="BB95" s="623"/>
      <c r="BC95" s="623"/>
      <c r="BD95" s="623"/>
      <c r="BE95" s="623"/>
      <c r="BF95" s="623"/>
      <c r="BG95" s="623"/>
      <c r="BH95" s="623"/>
      <c r="BI95" s="623"/>
      <c r="BJ95" s="623"/>
      <c r="BK95" s="758"/>
      <c r="BL95" s="758"/>
      <c r="BM95" s="623"/>
      <c r="BN95" s="623"/>
      <c r="BO95" s="623"/>
      <c r="BP95" s="623"/>
      <c r="BQ95" s="623"/>
      <c r="BR95" s="623"/>
      <c r="BS95" s="623"/>
      <c r="BT95" s="623"/>
      <c r="BU95" s="623"/>
      <c r="BV95" s="623"/>
      <c r="BW95" s="623"/>
      <c r="BX95" s="623"/>
      <c r="BY95" s="698"/>
      <c r="BZ95" s="623"/>
      <c r="CA95" s="697"/>
      <c r="CB95" s="623"/>
      <c r="CC95" s="623"/>
      <c r="CD95" s="623"/>
      <c r="CE95" s="623"/>
      <c r="CF95" s="623"/>
      <c r="CG95" s="623"/>
      <c r="CH95" s="623"/>
      <c r="CI95" s="623"/>
      <c r="CJ95" s="623"/>
      <c r="CK95" s="623"/>
      <c r="CL95" s="623"/>
      <c r="CM95" s="623"/>
      <c r="CN95" s="623"/>
      <c r="CO95" s="623"/>
      <c r="CP95" s="623"/>
      <c r="CQ95" s="623"/>
      <c r="CR95" s="623"/>
      <c r="CS95" s="623"/>
      <c r="CT95" s="623"/>
      <c r="CU95" s="623"/>
      <c r="CV95" s="623"/>
      <c r="CW95" s="623"/>
      <c r="CX95" s="758"/>
      <c r="CY95" s="758"/>
      <c r="CZ95" s="623"/>
      <c r="DA95" s="623"/>
      <c r="DB95" s="623"/>
      <c r="DC95" s="623"/>
      <c r="DD95" s="623"/>
      <c r="DE95" s="623"/>
      <c r="DF95" s="623"/>
      <c r="DG95" s="623"/>
      <c r="DH95" s="623"/>
      <c r="DI95" s="623"/>
      <c r="DJ95" s="623"/>
      <c r="DK95" s="623"/>
      <c r="DL95" s="698"/>
      <c r="DM95" s="623"/>
      <c r="DN95" s="697"/>
      <c r="DO95" s="623"/>
      <c r="DP95" s="623"/>
      <c r="DQ95" s="623"/>
      <c r="DR95" s="623"/>
      <c r="DS95" s="623"/>
      <c r="DT95" s="623"/>
      <c r="DU95" s="623"/>
      <c r="DV95" s="623"/>
      <c r="DW95" s="623"/>
      <c r="DX95" s="623"/>
      <c r="DY95" s="623"/>
      <c r="DZ95" s="623"/>
      <c r="EA95" s="623"/>
      <c r="EB95" s="623"/>
      <c r="EC95" s="623"/>
      <c r="ED95" s="623"/>
      <c r="EE95" s="623"/>
      <c r="EF95" s="623"/>
      <c r="EG95" s="623"/>
      <c r="EH95" s="623"/>
      <c r="EI95" s="623"/>
      <c r="EJ95" s="623"/>
      <c r="EK95" s="758"/>
      <c r="EL95" s="758"/>
      <c r="EM95" s="623"/>
      <c r="EN95" s="623"/>
      <c r="EO95" s="623"/>
      <c r="EP95" s="623"/>
      <c r="EQ95" s="623"/>
      <c r="ER95" s="623"/>
      <c r="ES95" s="623"/>
      <c r="ET95" s="623"/>
      <c r="EU95" s="623"/>
      <c r="EV95" s="623"/>
      <c r="EW95" s="623"/>
      <c r="EX95" s="623"/>
      <c r="EY95" s="698"/>
    </row>
    <row r="96">
      <c r="A96" s="697"/>
      <c r="B96" s="623"/>
      <c r="C96" s="623"/>
      <c r="D96" s="623"/>
      <c r="E96" s="623"/>
      <c r="F96" s="623"/>
      <c r="G96" s="623"/>
      <c r="H96" s="623"/>
      <c r="I96" s="623"/>
      <c r="J96" s="623"/>
      <c r="K96" s="623"/>
      <c r="L96" s="623"/>
      <c r="M96" s="623"/>
      <c r="N96" s="623"/>
      <c r="O96" s="623"/>
      <c r="P96" s="623"/>
      <c r="Q96" s="623"/>
      <c r="R96" s="623"/>
      <c r="S96" s="623"/>
      <c r="T96" s="623"/>
      <c r="U96" s="623"/>
      <c r="V96" s="623"/>
      <c r="W96" s="623"/>
      <c r="X96" s="758"/>
      <c r="Y96" s="758"/>
      <c r="Z96" s="623"/>
      <c r="AA96" s="623"/>
      <c r="AB96" s="623"/>
      <c r="AC96" s="623"/>
      <c r="AD96" s="623"/>
      <c r="AE96" s="623"/>
      <c r="AF96" s="623"/>
      <c r="AG96" s="623"/>
      <c r="AH96" s="623"/>
      <c r="AI96" s="623"/>
      <c r="AJ96" s="623"/>
      <c r="AK96" s="623"/>
      <c r="AL96" s="698"/>
      <c r="AM96" s="623"/>
      <c r="AN96" s="697"/>
      <c r="AO96" s="623"/>
      <c r="AP96" s="623"/>
      <c r="AQ96" s="623"/>
      <c r="AR96" s="623"/>
      <c r="AS96" s="623"/>
      <c r="AT96" s="623"/>
      <c r="AU96" s="623"/>
      <c r="AV96" s="623"/>
      <c r="AW96" s="623"/>
      <c r="AX96" s="623"/>
      <c r="AY96" s="623"/>
      <c r="AZ96" s="623"/>
      <c r="BA96" s="623"/>
      <c r="BB96" s="623"/>
      <c r="BC96" s="623"/>
      <c r="BD96" s="623"/>
      <c r="BE96" s="623"/>
      <c r="BF96" s="623"/>
      <c r="BG96" s="623"/>
      <c r="BH96" s="623"/>
      <c r="BI96" s="623"/>
      <c r="BJ96" s="623"/>
      <c r="BK96" s="758"/>
      <c r="BL96" s="758"/>
      <c r="BM96" s="623"/>
      <c r="BN96" s="623"/>
      <c r="BO96" s="623"/>
      <c r="BP96" s="623"/>
      <c r="BQ96" s="623"/>
      <c r="BR96" s="623"/>
      <c r="BS96" s="623"/>
      <c r="BT96" s="623"/>
      <c r="BU96" s="623"/>
      <c r="BV96" s="623"/>
      <c r="BW96" s="623"/>
      <c r="BX96" s="623"/>
      <c r="BY96" s="698"/>
      <c r="BZ96" s="623"/>
      <c r="CA96" s="697"/>
      <c r="CB96" s="623"/>
      <c r="CC96" s="623"/>
      <c r="CD96" s="623"/>
      <c r="CE96" s="623"/>
      <c r="CF96" s="623"/>
      <c r="CG96" s="623"/>
      <c r="CH96" s="623"/>
      <c r="CI96" s="623"/>
      <c r="CJ96" s="623"/>
      <c r="CK96" s="623"/>
      <c r="CL96" s="623"/>
      <c r="CM96" s="623"/>
      <c r="CN96" s="623"/>
      <c r="CO96" s="623"/>
      <c r="CP96" s="623"/>
      <c r="CQ96" s="623"/>
      <c r="CR96" s="623"/>
      <c r="CS96" s="623"/>
      <c r="CT96" s="623"/>
      <c r="CU96" s="623"/>
      <c r="CV96" s="623"/>
      <c r="CW96" s="623"/>
      <c r="CX96" s="758"/>
      <c r="CY96" s="758"/>
      <c r="CZ96" s="623"/>
      <c r="DA96" s="623"/>
      <c r="DB96" s="623"/>
      <c r="DC96" s="623"/>
      <c r="DD96" s="623"/>
      <c r="DE96" s="623"/>
      <c r="DF96" s="623"/>
      <c r="DG96" s="623"/>
      <c r="DH96" s="623"/>
      <c r="DI96" s="623"/>
      <c r="DJ96" s="623"/>
      <c r="DK96" s="623"/>
      <c r="DL96" s="698"/>
      <c r="DM96" s="623"/>
      <c r="DN96" s="697"/>
      <c r="DO96" s="623"/>
      <c r="DP96" s="623"/>
      <c r="DQ96" s="623"/>
      <c r="DR96" s="623"/>
      <c r="DS96" s="623"/>
      <c r="DT96" s="623"/>
      <c r="DU96" s="623"/>
      <c r="DV96" s="623"/>
      <c r="DW96" s="623"/>
      <c r="DX96" s="623"/>
      <c r="DY96" s="623"/>
      <c r="DZ96" s="623"/>
      <c r="EA96" s="623"/>
      <c r="EB96" s="623"/>
      <c r="EC96" s="623"/>
      <c r="ED96" s="623"/>
      <c r="EE96" s="623"/>
      <c r="EF96" s="623"/>
      <c r="EG96" s="623"/>
      <c r="EH96" s="623"/>
      <c r="EI96" s="623"/>
      <c r="EJ96" s="623"/>
      <c r="EK96" s="758"/>
      <c r="EL96" s="758"/>
      <c r="EM96" s="623"/>
      <c r="EN96" s="623"/>
      <c r="EO96" s="623"/>
      <c r="EP96" s="623"/>
      <c r="EQ96" s="623"/>
      <c r="ER96" s="623"/>
      <c r="ES96" s="623"/>
      <c r="ET96" s="623"/>
      <c r="EU96" s="623"/>
      <c r="EV96" s="623"/>
      <c r="EW96" s="623"/>
      <c r="EX96" s="623"/>
      <c r="EY96" s="698"/>
    </row>
    <row r="97">
      <c r="A97" s="692" t="s">
        <v>1059</v>
      </c>
      <c r="P97" s="693"/>
      <c r="Q97" s="706"/>
      <c r="R97" s="706"/>
      <c r="S97" s="706"/>
      <c r="T97" s="706"/>
      <c r="U97" s="706"/>
      <c r="V97" s="706"/>
      <c r="W97" s="706"/>
      <c r="X97" s="760"/>
      <c r="Y97" s="760"/>
      <c r="Z97" s="706"/>
      <c r="AA97" s="706"/>
      <c r="AB97" s="706"/>
      <c r="AC97" s="706"/>
      <c r="AD97" s="706"/>
      <c r="AE97" s="706"/>
      <c r="AF97" s="706"/>
      <c r="AG97" s="706"/>
      <c r="AH97" s="706"/>
      <c r="AI97" s="706"/>
      <c r="AJ97" s="706"/>
      <c r="AK97" s="706"/>
      <c r="AL97" s="736"/>
      <c r="AM97" s="736"/>
      <c r="AN97" s="625" t="s">
        <v>1059</v>
      </c>
      <c r="BC97" s="693"/>
      <c r="BD97" s="706"/>
      <c r="BE97" s="706"/>
      <c r="BF97" s="706"/>
      <c r="BG97" s="706"/>
      <c r="BH97" s="706"/>
      <c r="BI97" s="706"/>
      <c r="BJ97" s="706"/>
      <c r="BK97" s="760"/>
      <c r="BL97" s="760"/>
      <c r="BM97" s="706"/>
      <c r="BN97" s="706"/>
      <c r="BO97" s="706"/>
      <c r="BP97" s="706"/>
      <c r="BQ97" s="706"/>
      <c r="BR97" s="706"/>
      <c r="BS97" s="706"/>
      <c r="BT97" s="706"/>
      <c r="BU97" s="706"/>
      <c r="BV97" s="706"/>
      <c r="BW97" s="706"/>
      <c r="BX97" s="706"/>
      <c r="BY97" s="736"/>
      <c r="BZ97" s="736"/>
      <c r="CA97" s="625" t="s">
        <v>1059</v>
      </c>
      <c r="CP97" s="693"/>
      <c r="CQ97" s="706"/>
      <c r="CR97" s="706"/>
      <c r="CS97" s="706"/>
      <c r="CT97" s="706"/>
      <c r="CU97" s="706"/>
      <c r="CV97" s="706"/>
      <c r="CW97" s="706"/>
      <c r="CX97" s="760"/>
      <c r="CY97" s="760"/>
      <c r="CZ97" s="706"/>
      <c r="DA97" s="706"/>
      <c r="DB97" s="706"/>
      <c r="DC97" s="706"/>
      <c r="DD97" s="706"/>
      <c r="DE97" s="706"/>
      <c r="DF97" s="706"/>
      <c r="DG97" s="706"/>
      <c r="DH97" s="706"/>
      <c r="DI97" s="706"/>
      <c r="DJ97" s="706"/>
      <c r="DK97" s="706"/>
      <c r="DL97" s="736"/>
      <c r="DM97" s="736"/>
      <c r="DN97" s="625" t="s">
        <v>1059</v>
      </c>
      <c r="EC97" s="693"/>
      <c r="ED97" s="706"/>
      <c r="EE97" s="706"/>
      <c r="EF97" s="706"/>
      <c r="EG97" s="706"/>
      <c r="EH97" s="706"/>
      <c r="EI97" s="706"/>
      <c r="EJ97" s="706"/>
      <c r="EK97" s="760"/>
      <c r="EL97" s="760"/>
      <c r="EM97" s="706"/>
      <c r="EN97" s="706"/>
      <c r="EO97" s="706"/>
      <c r="EP97" s="706"/>
      <c r="EQ97" s="706"/>
      <c r="ER97" s="706"/>
      <c r="ES97" s="706"/>
      <c r="ET97" s="706"/>
      <c r="EU97" s="706"/>
      <c r="EV97" s="706"/>
      <c r="EW97" s="706"/>
      <c r="EX97" s="706"/>
      <c r="EY97" s="736"/>
    </row>
    <row r="98">
      <c r="A98" s="697"/>
      <c r="B98" s="623"/>
      <c r="C98" s="623"/>
      <c r="D98" s="623"/>
      <c r="E98" s="623"/>
      <c r="F98" s="623"/>
      <c r="G98" s="623"/>
      <c r="H98" s="623"/>
      <c r="I98" s="623"/>
      <c r="J98" s="623"/>
      <c r="K98" s="623"/>
      <c r="L98" s="623"/>
      <c r="M98" s="623"/>
      <c r="N98" s="623"/>
      <c r="O98" s="623"/>
      <c r="P98" s="623"/>
      <c r="Q98" s="623"/>
      <c r="R98" s="623"/>
      <c r="S98" s="623"/>
      <c r="T98" s="623"/>
      <c r="U98" s="623"/>
      <c r="V98" s="623"/>
      <c r="W98" s="623"/>
      <c r="X98" s="758"/>
      <c r="Y98" s="758"/>
      <c r="Z98" s="623"/>
      <c r="AA98" s="623"/>
      <c r="AB98" s="623"/>
      <c r="AC98" s="623"/>
      <c r="AD98" s="623"/>
      <c r="AE98" s="623"/>
      <c r="AF98" s="623"/>
      <c r="AG98" s="623"/>
      <c r="AH98" s="623"/>
      <c r="AI98" s="623"/>
      <c r="AJ98" s="623"/>
      <c r="AK98" s="623"/>
      <c r="AL98" s="698"/>
      <c r="AM98" s="623"/>
      <c r="AN98" s="697"/>
      <c r="AO98" s="623"/>
      <c r="AP98" s="623"/>
      <c r="AQ98" s="623"/>
      <c r="AR98" s="623"/>
      <c r="AS98" s="623"/>
      <c r="AT98" s="623"/>
      <c r="AU98" s="623"/>
      <c r="AV98" s="623"/>
      <c r="AW98" s="623"/>
      <c r="AX98" s="623"/>
      <c r="AY98" s="623"/>
      <c r="AZ98" s="623"/>
      <c r="BA98" s="623"/>
      <c r="BB98" s="623"/>
      <c r="BC98" s="623"/>
      <c r="BD98" s="623"/>
      <c r="BE98" s="623"/>
      <c r="BF98" s="623"/>
      <c r="BG98" s="623"/>
      <c r="BH98" s="623"/>
      <c r="BI98" s="623"/>
      <c r="BJ98" s="623"/>
      <c r="BK98" s="758"/>
      <c r="BL98" s="758"/>
      <c r="BM98" s="623"/>
      <c r="BN98" s="623"/>
      <c r="BO98" s="623"/>
      <c r="BP98" s="623"/>
      <c r="BQ98" s="623"/>
      <c r="BR98" s="623"/>
      <c r="BS98" s="623"/>
      <c r="BT98" s="623"/>
      <c r="BU98" s="623"/>
      <c r="BV98" s="623"/>
      <c r="BW98" s="623"/>
      <c r="BX98" s="623"/>
      <c r="BY98" s="698"/>
      <c r="BZ98" s="623"/>
      <c r="CA98" s="697"/>
      <c r="CB98" s="623"/>
      <c r="CC98" s="623"/>
      <c r="CD98" s="623"/>
      <c r="CE98" s="623"/>
      <c r="CF98" s="623"/>
      <c r="CG98" s="623"/>
      <c r="CH98" s="623"/>
      <c r="CI98" s="623"/>
      <c r="CJ98" s="623"/>
      <c r="CK98" s="623"/>
      <c r="CL98" s="623"/>
      <c r="CM98" s="623"/>
      <c r="CN98" s="623"/>
      <c r="CO98" s="623"/>
      <c r="CP98" s="623"/>
      <c r="CQ98" s="623"/>
      <c r="CR98" s="623"/>
      <c r="CS98" s="623"/>
      <c r="CT98" s="623"/>
      <c r="CU98" s="623"/>
      <c r="CV98" s="623"/>
      <c r="CW98" s="623"/>
      <c r="CX98" s="758"/>
      <c r="CY98" s="758"/>
      <c r="CZ98" s="623"/>
      <c r="DA98" s="623"/>
      <c r="DB98" s="623"/>
      <c r="DC98" s="623"/>
      <c r="DD98" s="623"/>
      <c r="DE98" s="623"/>
      <c r="DF98" s="623"/>
      <c r="DG98" s="623"/>
      <c r="DH98" s="623"/>
      <c r="DI98" s="623"/>
      <c r="DJ98" s="623"/>
      <c r="DK98" s="623"/>
      <c r="DL98" s="698"/>
      <c r="DM98" s="623"/>
      <c r="DN98" s="697"/>
      <c r="DO98" s="623"/>
      <c r="DP98" s="623"/>
      <c r="DQ98" s="623"/>
      <c r="DR98" s="623"/>
      <c r="DS98" s="623"/>
      <c r="DT98" s="623"/>
      <c r="DU98" s="623"/>
      <c r="DV98" s="623"/>
      <c r="DW98" s="623"/>
      <c r="DX98" s="623"/>
      <c r="DY98" s="623"/>
      <c r="DZ98" s="623"/>
      <c r="EA98" s="623"/>
      <c r="EB98" s="623"/>
      <c r="EC98" s="623"/>
      <c r="ED98" s="623"/>
      <c r="EE98" s="623"/>
      <c r="EF98" s="623"/>
      <c r="EG98" s="623"/>
      <c r="EH98" s="623"/>
      <c r="EI98" s="623"/>
      <c r="EJ98" s="623"/>
      <c r="EK98" s="758"/>
      <c r="EL98" s="758"/>
      <c r="EM98" s="623"/>
      <c r="EN98" s="623"/>
      <c r="EO98" s="623"/>
      <c r="EP98" s="623"/>
      <c r="EQ98" s="623"/>
      <c r="ER98" s="623"/>
      <c r="ES98" s="623"/>
      <c r="ET98" s="623"/>
      <c r="EU98" s="623"/>
      <c r="EV98" s="623"/>
      <c r="EW98" s="623"/>
      <c r="EX98" s="623"/>
      <c r="EY98" s="698"/>
    </row>
    <row r="99">
      <c r="A99" s="699"/>
      <c r="B99" s="700"/>
      <c r="C99" s="700"/>
      <c r="D99" s="700"/>
      <c r="E99" s="700"/>
      <c r="F99" s="700"/>
      <c r="G99" s="700"/>
      <c r="H99" s="700"/>
      <c r="I99" s="700"/>
      <c r="J99" s="700"/>
      <c r="K99" s="700"/>
      <c r="L99" s="700"/>
      <c r="M99" s="700"/>
      <c r="N99" s="700"/>
      <c r="O99" s="700"/>
      <c r="P99" s="700"/>
      <c r="Q99" s="700"/>
      <c r="R99" s="700"/>
      <c r="S99" s="701" t="s">
        <v>1060</v>
      </c>
      <c r="T99" s="702"/>
      <c r="U99" s="702"/>
      <c r="V99" s="702"/>
      <c r="W99" s="702"/>
      <c r="X99" s="702"/>
      <c r="Y99" s="702"/>
      <c r="Z99" s="702"/>
      <c r="AA99" s="700"/>
      <c r="AB99" s="700"/>
      <c r="AC99" s="701" t="s">
        <v>1061</v>
      </c>
      <c r="AD99" s="702"/>
      <c r="AE99" s="702"/>
      <c r="AF99" s="702"/>
      <c r="AG99" s="702"/>
      <c r="AH99" s="702"/>
      <c r="AI99" s="702"/>
      <c r="AJ99" s="700"/>
      <c r="AK99" s="700"/>
      <c r="AL99" s="703"/>
      <c r="AM99" s="623"/>
      <c r="AN99" s="699"/>
      <c r="AO99" s="700"/>
      <c r="AP99" s="700"/>
      <c r="AQ99" s="700"/>
      <c r="AR99" s="700"/>
      <c r="AS99" s="700"/>
      <c r="AT99" s="700"/>
      <c r="AU99" s="700"/>
      <c r="AV99" s="700"/>
      <c r="AW99" s="700"/>
      <c r="AX99" s="700"/>
      <c r="AY99" s="700"/>
      <c r="AZ99" s="700"/>
      <c r="BA99" s="700"/>
      <c r="BB99" s="700"/>
      <c r="BC99" s="700"/>
      <c r="BD99" s="700"/>
      <c r="BE99" s="700"/>
      <c r="BF99" s="701" t="s">
        <v>1060</v>
      </c>
      <c r="BG99" s="702"/>
      <c r="BH99" s="702"/>
      <c r="BI99" s="702"/>
      <c r="BJ99" s="702"/>
      <c r="BK99" s="702"/>
      <c r="BL99" s="702"/>
      <c r="BM99" s="702"/>
      <c r="BN99" s="700"/>
      <c r="BO99" s="700"/>
      <c r="BP99" s="701" t="s">
        <v>1061</v>
      </c>
      <c r="BQ99" s="702"/>
      <c r="BR99" s="702"/>
      <c r="BS99" s="702"/>
      <c r="BT99" s="702"/>
      <c r="BU99" s="702"/>
      <c r="BV99" s="702"/>
      <c r="BW99" s="700"/>
      <c r="BX99" s="700"/>
      <c r="BY99" s="703"/>
      <c r="BZ99" s="623"/>
      <c r="CA99" s="699"/>
      <c r="CB99" s="700"/>
      <c r="CC99" s="700"/>
      <c r="CD99" s="700"/>
      <c r="CE99" s="700"/>
      <c r="CF99" s="700"/>
      <c r="CG99" s="700"/>
      <c r="CH99" s="700"/>
      <c r="CI99" s="700"/>
      <c r="CJ99" s="700"/>
      <c r="CK99" s="700"/>
      <c r="CL99" s="700"/>
      <c r="CM99" s="700"/>
      <c r="CN99" s="700"/>
      <c r="CO99" s="700"/>
      <c r="CP99" s="700"/>
      <c r="CQ99" s="700"/>
      <c r="CR99" s="700"/>
      <c r="CS99" s="701" t="s">
        <v>1060</v>
      </c>
      <c r="CT99" s="702"/>
      <c r="CU99" s="702"/>
      <c r="CV99" s="702"/>
      <c r="CW99" s="702"/>
      <c r="CX99" s="702"/>
      <c r="CY99" s="702"/>
      <c r="CZ99" s="702"/>
      <c r="DA99" s="700"/>
      <c r="DB99" s="700"/>
      <c r="DC99" s="701" t="s">
        <v>1061</v>
      </c>
      <c r="DD99" s="702"/>
      <c r="DE99" s="702"/>
      <c r="DF99" s="702"/>
      <c r="DG99" s="702"/>
      <c r="DH99" s="702"/>
      <c r="DI99" s="702"/>
      <c r="DJ99" s="700"/>
      <c r="DK99" s="700"/>
      <c r="DL99" s="703"/>
      <c r="DM99" s="623"/>
      <c r="DN99" s="699"/>
      <c r="DO99" s="700"/>
      <c r="DP99" s="700"/>
      <c r="DQ99" s="700"/>
      <c r="DR99" s="700"/>
      <c r="DS99" s="700"/>
      <c r="DT99" s="700"/>
      <c r="DU99" s="700"/>
      <c r="DV99" s="700"/>
      <c r="DW99" s="700"/>
      <c r="DX99" s="700"/>
      <c r="DY99" s="700"/>
      <c r="DZ99" s="700"/>
      <c r="EA99" s="700"/>
      <c r="EB99" s="700"/>
      <c r="EC99" s="700"/>
      <c r="ED99" s="700"/>
      <c r="EE99" s="700"/>
      <c r="EF99" s="701" t="s">
        <v>1060</v>
      </c>
      <c r="EG99" s="702"/>
      <c r="EH99" s="702"/>
      <c r="EI99" s="702"/>
      <c r="EJ99" s="702"/>
      <c r="EK99" s="702"/>
      <c r="EL99" s="702"/>
      <c r="EM99" s="702"/>
      <c r="EN99" s="700"/>
      <c r="EO99" s="700"/>
      <c r="EP99" s="701" t="s">
        <v>1061</v>
      </c>
      <c r="EQ99" s="702"/>
      <c r="ER99" s="702"/>
      <c r="ES99" s="702"/>
      <c r="ET99" s="702"/>
      <c r="EU99" s="702"/>
      <c r="EV99" s="702"/>
      <c r="EW99" s="700"/>
      <c r="EX99" s="700"/>
      <c r="EY99" s="703"/>
    </row>
    <row r="100">
      <c r="A100" s="623"/>
      <c r="B100" s="623"/>
      <c r="C100" s="623"/>
      <c r="D100" s="623"/>
      <c r="E100" s="623"/>
      <c r="F100" s="623"/>
      <c r="G100" s="623"/>
      <c r="H100" s="623"/>
      <c r="I100" s="623"/>
      <c r="J100" s="623"/>
      <c r="K100" s="623"/>
      <c r="L100" s="623"/>
      <c r="M100" s="623"/>
      <c r="N100" s="623"/>
      <c r="O100" s="623"/>
      <c r="P100" s="623"/>
      <c r="Q100" s="623"/>
      <c r="R100" s="623"/>
      <c r="S100" s="704"/>
      <c r="T100" s="704"/>
      <c r="U100" s="704"/>
      <c r="V100" s="704"/>
      <c r="W100" s="704"/>
      <c r="X100" s="704"/>
      <c r="Y100" s="704"/>
      <c r="Z100" s="704"/>
      <c r="AA100" s="623"/>
      <c r="AB100" s="623"/>
      <c r="AC100" s="704"/>
      <c r="AD100" s="704"/>
      <c r="AE100" s="704"/>
      <c r="AF100" s="704"/>
      <c r="AG100" s="704"/>
      <c r="AH100" s="704"/>
      <c r="AI100" s="704"/>
      <c r="AJ100" s="623"/>
      <c r="AK100" s="623"/>
      <c r="AL100" s="623"/>
      <c r="AM100" s="623"/>
      <c r="AN100" s="623"/>
      <c r="AO100" s="623"/>
      <c r="AP100" s="623"/>
      <c r="AQ100" s="623"/>
      <c r="AR100" s="623"/>
      <c r="AS100" s="623"/>
      <c r="AT100" s="623"/>
      <c r="AU100" s="623"/>
      <c r="AV100" s="623"/>
      <c r="AW100" s="623"/>
      <c r="AX100" s="623"/>
      <c r="AY100" s="623"/>
      <c r="AZ100" s="623"/>
      <c r="BA100" s="623"/>
      <c r="BB100" s="623"/>
      <c r="BC100" s="623"/>
      <c r="BD100" s="623"/>
      <c r="BE100" s="623"/>
      <c r="BF100" s="704"/>
      <c r="BG100" s="704"/>
      <c r="BH100" s="704"/>
      <c r="BI100" s="704"/>
      <c r="BJ100" s="704"/>
      <c r="BK100" s="704"/>
      <c r="BL100" s="704"/>
      <c r="BM100" s="704"/>
      <c r="BN100" s="623"/>
      <c r="BO100" s="623"/>
      <c r="BP100" s="704"/>
      <c r="BQ100" s="704"/>
      <c r="BR100" s="704"/>
      <c r="BS100" s="704"/>
      <c r="BT100" s="704"/>
      <c r="BU100" s="704"/>
      <c r="BV100" s="704"/>
      <c r="BW100" s="623"/>
      <c r="BX100" s="623"/>
      <c r="BY100" s="623"/>
      <c r="BZ100" s="623"/>
      <c r="CA100" s="623"/>
      <c r="CB100" s="623"/>
      <c r="CC100" s="623"/>
      <c r="CD100" s="623"/>
      <c r="CE100" s="623"/>
      <c r="CF100" s="623"/>
      <c r="CG100" s="623"/>
      <c r="CH100" s="623"/>
      <c r="CI100" s="623"/>
      <c r="CJ100" s="623"/>
      <c r="CK100" s="623"/>
      <c r="CL100" s="623"/>
      <c r="CM100" s="623"/>
      <c r="CN100" s="623"/>
      <c r="CO100" s="623"/>
      <c r="CP100" s="623"/>
      <c r="CQ100" s="623"/>
      <c r="CR100" s="623"/>
      <c r="CS100" s="704"/>
      <c r="CT100" s="704"/>
      <c r="CU100" s="704"/>
      <c r="CV100" s="704"/>
      <c r="CW100" s="704"/>
      <c r="CX100" s="704"/>
      <c r="CY100" s="704"/>
      <c r="CZ100" s="704"/>
      <c r="DA100" s="623"/>
      <c r="DB100" s="623"/>
      <c r="DC100" s="704"/>
      <c r="DD100" s="704"/>
      <c r="DE100" s="704"/>
      <c r="DF100" s="704"/>
      <c r="DG100" s="704"/>
      <c r="DH100" s="704"/>
      <c r="DI100" s="704"/>
      <c r="DJ100" s="623"/>
      <c r="DK100" s="623"/>
      <c r="DL100" s="623"/>
      <c r="DM100" s="623"/>
      <c r="DN100" s="623"/>
      <c r="DO100" s="623"/>
      <c r="DP100" s="623"/>
      <c r="DQ100" s="623"/>
      <c r="DR100" s="623"/>
      <c r="DS100" s="623"/>
      <c r="DT100" s="623"/>
      <c r="DU100" s="623"/>
      <c r="DV100" s="623"/>
      <c r="DW100" s="623"/>
      <c r="DX100" s="623"/>
      <c r="DY100" s="623"/>
      <c r="DZ100" s="623"/>
      <c r="EA100" s="623"/>
      <c r="EB100" s="623"/>
      <c r="EC100" s="623"/>
      <c r="ED100" s="623"/>
      <c r="EE100" s="623"/>
      <c r="EF100" s="704"/>
      <c r="EG100" s="704"/>
      <c r="EH100" s="704"/>
      <c r="EI100" s="704"/>
      <c r="EJ100" s="704"/>
      <c r="EK100" s="704"/>
      <c r="EL100" s="704"/>
      <c r="EM100" s="704"/>
      <c r="EN100" s="623"/>
      <c r="EO100" s="623"/>
      <c r="EP100" s="704"/>
      <c r="EQ100" s="704"/>
      <c r="ER100" s="704"/>
      <c r="ES100" s="704"/>
      <c r="ET100" s="704"/>
      <c r="EU100" s="704"/>
      <c r="EV100" s="704"/>
      <c r="EW100" s="623"/>
      <c r="EX100" s="623"/>
      <c r="EY100" s="623"/>
    </row>
    <row r="101">
      <c r="A101" s="620"/>
      <c r="B101" s="621"/>
      <c r="C101" s="621"/>
      <c r="D101" s="621"/>
      <c r="E101" s="621"/>
      <c r="F101" s="621"/>
      <c r="G101" s="621"/>
      <c r="H101" s="621"/>
      <c r="I101" s="621"/>
      <c r="J101" s="621"/>
      <c r="K101" s="621"/>
      <c r="L101" s="621"/>
      <c r="M101" s="621"/>
      <c r="N101" s="621"/>
      <c r="O101" s="621"/>
      <c r="P101" s="621"/>
      <c r="Q101" s="621"/>
      <c r="R101" s="621"/>
      <c r="S101" s="621"/>
      <c r="T101" s="621"/>
      <c r="U101" s="621"/>
      <c r="V101" s="621"/>
      <c r="W101" s="621"/>
      <c r="X101" s="734"/>
      <c r="Y101" s="734"/>
      <c r="Z101" s="621"/>
      <c r="AA101" s="621"/>
      <c r="AB101" s="621"/>
      <c r="AC101" s="621"/>
      <c r="AD101" s="621"/>
      <c r="AE101" s="621"/>
      <c r="AF101" s="621"/>
      <c r="AG101" s="621"/>
      <c r="AH101" s="621"/>
      <c r="AI101" s="621"/>
      <c r="AJ101" s="621"/>
      <c r="AK101" s="621"/>
      <c r="AL101" s="622"/>
      <c r="AM101" s="623"/>
      <c r="AN101" s="620"/>
      <c r="AO101" s="621"/>
      <c r="AP101" s="621"/>
      <c r="AQ101" s="621"/>
      <c r="AR101" s="621"/>
      <c r="AS101" s="621"/>
      <c r="AT101" s="621"/>
      <c r="AU101" s="621"/>
      <c r="AV101" s="621"/>
      <c r="AW101" s="621"/>
      <c r="AX101" s="621"/>
      <c r="AY101" s="621"/>
      <c r="AZ101" s="621"/>
      <c r="BA101" s="621"/>
      <c r="BB101" s="621"/>
      <c r="BC101" s="621"/>
      <c r="BD101" s="621"/>
      <c r="BE101" s="621"/>
      <c r="BF101" s="621"/>
      <c r="BG101" s="621"/>
      <c r="BH101" s="621"/>
      <c r="BI101" s="621"/>
      <c r="BJ101" s="621"/>
      <c r="BK101" s="734"/>
      <c r="BL101" s="734"/>
      <c r="BM101" s="621"/>
      <c r="BN101" s="621"/>
      <c r="BO101" s="621"/>
      <c r="BP101" s="621"/>
      <c r="BQ101" s="621"/>
      <c r="BR101" s="621"/>
      <c r="BS101" s="621"/>
      <c r="BT101" s="621"/>
      <c r="BU101" s="621"/>
      <c r="BV101" s="621"/>
      <c r="BW101" s="621"/>
      <c r="BX101" s="621"/>
      <c r="BY101" s="622"/>
      <c r="BZ101" s="623"/>
      <c r="CA101" s="620"/>
      <c r="CB101" s="621"/>
      <c r="CC101" s="621"/>
      <c r="CD101" s="621"/>
      <c r="CE101" s="621"/>
      <c r="CF101" s="621"/>
      <c r="CG101" s="621"/>
      <c r="CH101" s="621"/>
      <c r="CI101" s="621"/>
      <c r="CJ101" s="621"/>
      <c r="CK101" s="621"/>
      <c r="CL101" s="621"/>
      <c r="CM101" s="621"/>
      <c r="CN101" s="621"/>
      <c r="CO101" s="621"/>
      <c r="CP101" s="621"/>
      <c r="CQ101" s="621"/>
      <c r="CR101" s="621"/>
      <c r="CS101" s="621"/>
      <c r="CT101" s="621"/>
      <c r="CU101" s="621"/>
      <c r="CV101" s="621"/>
      <c r="CW101" s="621"/>
      <c r="CX101" s="734"/>
      <c r="CY101" s="734"/>
      <c r="CZ101" s="621"/>
      <c r="DA101" s="621"/>
      <c r="DB101" s="621"/>
      <c r="DC101" s="621"/>
      <c r="DD101" s="621"/>
      <c r="DE101" s="621"/>
      <c r="DF101" s="621"/>
      <c r="DG101" s="621"/>
      <c r="DH101" s="621"/>
      <c r="DI101" s="621"/>
      <c r="DJ101" s="621"/>
      <c r="DK101" s="621"/>
      <c r="DL101" s="622"/>
      <c r="DM101" s="623"/>
      <c r="DN101" s="620"/>
      <c r="DO101" s="621"/>
      <c r="DP101" s="621"/>
      <c r="DQ101" s="621"/>
      <c r="DR101" s="621"/>
      <c r="DS101" s="621"/>
      <c r="DT101" s="621"/>
      <c r="DU101" s="621"/>
      <c r="DV101" s="621"/>
      <c r="DW101" s="621"/>
      <c r="DX101" s="621"/>
      <c r="DY101" s="621"/>
      <c r="DZ101" s="621"/>
      <c r="EA101" s="621"/>
      <c r="EB101" s="621"/>
      <c r="EC101" s="621"/>
      <c r="ED101" s="621"/>
      <c r="EE101" s="621"/>
      <c r="EF101" s="621"/>
      <c r="EG101" s="621"/>
      <c r="EH101" s="621"/>
      <c r="EI101" s="621"/>
      <c r="EJ101" s="621"/>
      <c r="EK101" s="734"/>
      <c r="EL101" s="734"/>
      <c r="EM101" s="621"/>
      <c r="EN101" s="621"/>
      <c r="EO101" s="621"/>
      <c r="EP101" s="621"/>
      <c r="EQ101" s="621"/>
      <c r="ER101" s="621"/>
      <c r="ES101" s="621"/>
      <c r="ET101" s="621"/>
      <c r="EU101" s="621"/>
      <c r="EV101" s="621"/>
      <c r="EW101" s="621"/>
      <c r="EX101" s="621"/>
      <c r="EY101" s="622"/>
    </row>
    <row r="102">
      <c r="A102" s="735"/>
      <c r="B102" s="625" t="s">
        <v>1003</v>
      </c>
      <c r="AL102" s="736"/>
      <c r="AM102" s="736"/>
      <c r="AN102" s="706"/>
      <c r="AO102" s="625" t="s">
        <v>1003</v>
      </c>
      <c r="BY102" s="736"/>
      <c r="BZ102" s="736"/>
      <c r="CA102" s="706"/>
      <c r="CB102" s="625" t="s">
        <v>1003</v>
      </c>
      <c r="DL102" s="736"/>
      <c r="DM102" s="736"/>
      <c r="DN102" s="706"/>
      <c r="DO102" s="625" t="s">
        <v>1003</v>
      </c>
      <c r="EY102" s="736"/>
    </row>
    <row r="103">
      <c r="A103" s="628"/>
      <c r="B103" s="629" t="s">
        <v>1004</v>
      </c>
      <c r="AL103" s="630"/>
      <c r="AM103" s="629"/>
      <c r="AN103" s="628"/>
      <c r="AO103" s="629" t="s">
        <v>1004</v>
      </c>
      <c r="BY103" s="630"/>
      <c r="BZ103" s="629"/>
      <c r="CA103" s="628"/>
      <c r="CB103" s="629" t="s">
        <v>1004</v>
      </c>
      <c r="DL103" s="630"/>
      <c r="DM103" s="629"/>
      <c r="DN103" s="628"/>
      <c r="DO103" s="629" t="s">
        <v>1004</v>
      </c>
      <c r="EY103" s="630"/>
    </row>
    <row r="104">
      <c r="A104" s="628"/>
      <c r="B104" s="737" t="s">
        <v>1064</v>
      </c>
      <c r="AL104" s="632"/>
      <c r="AM104" s="631"/>
      <c r="AN104" s="628"/>
      <c r="AO104" s="737" t="s">
        <v>1064</v>
      </c>
      <c r="BY104" s="632"/>
      <c r="BZ104" s="631"/>
      <c r="CA104" s="628"/>
      <c r="CB104" s="737" t="s">
        <v>1064</v>
      </c>
      <c r="DL104" s="632"/>
      <c r="DM104" s="631"/>
      <c r="DN104" s="628"/>
      <c r="DO104" s="737" t="s">
        <v>1064</v>
      </c>
      <c r="EY104" s="632"/>
    </row>
    <row r="105">
      <c r="A105" s="628"/>
      <c r="B105" s="633"/>
      <c r="C105" s="633"/>
      <c r="D105" s="633"/>
      <c r="E105" s="633"/>
      <c r="F105" s="633"/>
      <c r="G105" s="633"/>
      <c r="H105" s="633"/>
      <c r="I105" s="633"/>
      <c r="J105" s="633"/>
      <c r="K105" s="633"/>
      <c r="L105" s="633"/>
      <c r="M105" s="633"/>
      <c r="N105" s="633"/>
      <c r="O105" s="633"/>
      <c r="P105" s="633"/>
      <c r="Q105" s="633"/>
      <c r="R105" s="633"/>
      <c r="S105" s="633"/>
      <c r="T105" s="633"/>
      <c r="U105" s="633"/>
      <c r="V105" s="633"/>
      <c r="W105" s="633"/>
      <c r="X105" s="633"/>
      <c r="Y105" s="633"/>
      <c r="Z105" s="633"/>
      <c r="AA105" s="633"/>
      <c r="AB105" s="633"/>
      <c r="AC105" s="633"/>
      <c r="AD105" s="633"/>
      <c r="AE105" s="633"/>
      <c r="AF105" s="633"/>
      <c r="AG105" s="633"/>
      <c r="AH105" s="633"/>
      <c r="AI105" s="633"/>
      <c r="AJ105" s="633"/>
      <c r="AK105" s="633"/>
      <c r="AL105" s="632"/>
      <c r="AM105" s="631"/>
      <c r="AN105" s="628"/>
      <c r="AO105" s="633"/>
      <c r="AP105" s="633"/>
      <c r="AQ105" s="633"/>
      <c r="AR105" s="633"/>
      <c r="AS105" s="633"/>
      <c r="AT105" s="633"/>
      <c r="AU105" s="633"/>
      <c r="AV105" s="633"/>
      <c r="AW105" s="633"/>
      <c r="AX105" s="633"/>
      <c r="AY105" s="633"/>
      <c r="AZ105" s="633"/>
      <c r="BA105" s="633"/>
      <c r="BB105" s="633"/>
      <c r="BC105" s="633"/>
      <c r="BD105" s="633"/>
      <c r="BE105" s="633"/>
      <c r="BF105" s="633"/>
      <c r="BG105" s="633"/>
      <c r="BH105" s="633"/>
      <c r="BI105" s="633"/>
      <c r="BJ105" s="633"/>
      <c r="BK105" s="633"/>
      <c r="BL105" s="633"/>
      <c r="BM105" s="633"/>
      <c r="BN105" s="633"/>
      <c r="BO105" s="633"/>
      <c r="BP105" s="633"/>
      <c r="BQ105" s="633"/>
      <c r="BR105" s="633"/>
      <c r="BS105" s="633"/>
      <c r="BT105" s="633"/>
      <c r="BU105" s="633"/>
      <c r="BV105" s="633"/>
      <c r="BW105" s="633"/>
      <c r="BX105" s="633"/>
      <c r="BY105" s="632"/>
      <c r="BZ105" s="631"/>
      <c r="CA105" s="628"/>
      <c r="CB105" s="633"/>
      <c r="CC105" s="633"/>
      <c r="CD105" s="633"/>
      <c r="CE105" s="633"/>
      <c r="CF105" s="633"/>
      <c r="CG105" s="633"/>
      <c r="CH105" s="633"/>
      <c r="CI105" s="633"/>
      <c r="CJ105" s="633"/>
      <c r="CK105" s="633"/>
      <c r="CL105" s="633"/>
      <c r="CM105" s="633"/>
      <c r="CN105" s="633"/>
      <c r="CO105" s="633"/>
      <c r="CP105" s="633"/>
      <c r="CQ105" s="633"/>
      <c r="CR105" s="633"/>
      <c r="CS105" s="633"/>
      <c r="CT105" s="633"/>
      <c r="CU105" s="633"/>
      <c r="CV105" s="633"/>
      <c r="CW105" s="633"/>
      <c r="CX105" s="633"/>
      <c r="CY105" s="633"/>
      <c r="CZ105" s="633"/>
      <c r="DA105" s="633"/>
      <c r="DB105" s="633"/>
      <c r="DC105" s="633"/>
      <c r="DD105" s="633"/>
      <c r="DE105" s="633"/>
      <c r="DF105" s="633"/>
      <c r="DG105" s="633"/>
      <c r="DH105" s="633"/>
      <c r="DI105" s="633"/>
      <c r="DJ105" s="633"/>
      <c r="DK105" s="633"/>
      <c r="DL105" s="632"/>
      <c r="DM105" s="631"/>
      <c r="DN105" s="628"/>
      <c r="DO105" s="633"/>
      <c r="DP105" s="633"/>
      <c r="DQ105" s="633"/>
      <c r="DR105" s="633"/>
      <c r="DS105" s="633"/>
      <c r="DT105" s="633"/>
      <c r="DU105" s="633"/>
      <c r="DV105" s="633"/>
      <c r="DW105" s="633"/>
      <c r="DX105" s="633"/>
      <c r="DY105" s="633"/>
      <c r="DZ105" s="633"/>
      <c r="EA105" s="633"/>
      <c r="EB105" s="633"/>
      <c r="EC105" s="633"/>
      <c r="ED105" s="633"/>
      <c r="EE105" s="633"/>
      <c r="EF105" s="633"/>
      <c r="EG105" s="633"/>
      <c r="EH105" s="633"/>
      <c r="EI105" s="633"/>
      <c r="EJ105" s="633"/>
      <c r="EK105" s="633"/>
      <c r="EL105" s="633"/>
      <c r="EM105" s="633"/>
      <c r="EN105" s="633"/>
      <c r="EO105" s="633"/>
      <c r="EP105" s="633"/>
      <c r="EQ105" s="633"/>
      <c r="ER105" s="633"/>
      <c r="ES105" s="633"/>
      <c r="ET105" s="633"/>
      <c r="EU105" s="633"/>
      <c r="EV105" s="633"/>
      <c r="EW105" s="633"/>
      <c r="EX105" s="633"/>
      <c r="EY105" s="632"/>
    </row>
    <row r="106">
      <c r="A106" s="628"/>
      <c r="B106" s="738" t="s">
        <v>1006</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2"/>
      <c r="AL106" s="635"/>
      <c r="AM106" s="636"/>
      <c r="AN106" s="628"/>
      <c r="AO106" s="738" t="s">
        <v>1006</v>
      </c>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2"/>
      <c r="BY106" s="635"/>
      <c r="BZ106" s="636"/>
      <c r="CA106" s="628"/>
      <c r="CB106" s="738" t="s">
        <v>1006</v>
      </c>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2"/>
      <c r="DL106" s="635"/>
      <c r="DM106" s="636"/>
      <c r="DN106" s="628"/>
      <c r="DO106" s="738" t="s">
        <v>1006</v>
      </c>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2"/>
      <c r="EY106" s="635"/>
    </row>
    <row r="107">
      <c r="A107" s="628"/>
      <c r="B107" s="637" t="s">
        <v>43</v>
      </c>
      <c r="C107" s="12"/>
      <c r="D107" s="638" t="str">
        <f>'3A 2025-2026 REPORTE CALIFICACI'!E7</f>
        <v>2025-2026</v>
      </c>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6"/>
      <c r="AL107" s="639"/>
      <c r="AM107" s="640"/>
      <c r="AN107" s="628"/>
      <c r="AO107" s="637" t="s">
        <v>43</v>
      </c>
      <c r="AP107" s="12"/>
      <c r="AQ107" s="638" t="str">
        <f>'3A 2025-2026 REPORTE CALIFICACI'!E7</f>
        <v>2025-2026</v>
      </c>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6"/>
      <c r="BY107" s="639"/>
      <c r="BZ107" s="640"/>
      <c r="CA107" s="628"/>
      <c r="CB107" s="637" t="s">
        <v>43</v>
      </c>
      <c r="CC107" s="12"/>
      <c r="CD107" s="638" t="str">
        <f>'3A 2025-2026 REPORTE CALIFICACI'!E7</f>
        <v>2025-2026</v>
      </c>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6"/>
      <c r="DL107" s="639"/>
      <c r="DM107" s="640"/>
      <c r="DN107" s="628"/>
      <c r="DO107" s="637" t="s">
        <v>43</v>
      </c>
      <c r="DP107" s="12"/>
      <c r="DQ107" s="638" t="str">
        <f>'3A 2025-2026 REPORTE CALIFICACI'!E7</f>
        <v>2025-2026</v>
      </c>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6"/>
      <c r="EY107" s="639"/>
    </row>
    <row r="108">
      <c r="A108" s="628"/>
      <c r="B108" s="641" t="s">
        <v>1007</v>
      </c>
      <c r="C108" s="12"/>
      <c r="D108" s="638" t="str">
        <f>'3A 2025-2026 REPORTE CALIFICACI'!D19</f>
        <v>Erleen  Brito Castillo</v>
      </c>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6"/>
      <c r="AL108" s="639"/>
      <c r="AM108" s="640"/>
      <c r="AN108" s="628"/>
      <c r="AO108" s="641" t="s">
        <v>1007</v>
      </c>
      <c r="AP108" s="12"/>
      <c r="AQ108" s="638" t="str">
        <f>'3A 2025-2026 REPORTE CALIFICACI'!D20</f>
        <v>Brianny  Caraballo Guzmán</v>
      </c>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6"/>
      <c r="BY108" s="639"/>
      <c r="BZ108" s="640"/>
      <c r="CA108" s="628"/>
      <c r="CB108" s="641" t="s">
        <v>1007</v>
      </c>
      <c r="CC108" s="12"/>
      <c r="CD108" s="638" t="str">
        <f>'3A 2025-2026 REPORTE CALIFICACI'!D21</f>
        <v>Scarlet  Castillo</v>
      </c>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6"/>
      <c r="DL108" s="639"/>
      <c r="DM108" s="640"/>
      <c r="DN108" s="628"/>
      <c r="DO108" s="641" t="s">
        <v>1007</v>
      </c>
      <c r="DP108" s="12"/>
      <c r="DQ108" s="638" t="str">
        <f>'3A 2025-2026 REPORTE CALIFICACI'!D22</f>
        <v>Yarselin  Cruz Peña</v>
      </c>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6"/>
      <c r="EY108" s="639"/>
    </row>
    <row r="109">
      <c r="A109" s="628"/>
      <c r="B109" s="641" t="s">
        <v>1008</v>
      </c>
      <c r="C109" s="12"/>
      <c r="D109" s="638">
        <f>'3A 2025-2026 REPORTE CALIFICACI'!A19</f>
        <v>9</v>
      </c>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6"/>
      <c r="AL109" s="639"/>
      <c r="AM109" s="640"/>
      <c r="AN109" s="628"/>
      <c r="AO109" s="641" t="s">
        <v>1008</v>
      </c>
      <c r="AP109" s="12"/>
      <c r="AQ109" s="638">
        <f>'3A 2025-2026 REPORTE CALIFICACI'!A20</f>
        <v>10</v>
      </c>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6"/>
      <c r="BY109" s="639"/>
      <c r="BZ109" s="640"/>
      <c r="CA109" s="628"/>
      <c r="CB109" s="641" t="s">
        <v>1008</v>
      </c>
      <c r="CC109" s="12"/>
      <c r="CD109" s="638">
        <f>'3A 2025-2026 REPORTE CALIFICACI'!A21</f>
        <v>11</v>
      </c>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6"/>
      <c r="DL109" s="639"/>
      <c r="DM109" s="640"/>
      <c r="DN109" s="628"/>
      <c r="DO109" s="641" t="s">
        <v>1008</v>
      </c>
      <c r="DP109" s="12"/>
      <c r="DQ109" s="638">
        <f>'3A 2025-2026 REPORTE CALIFICACI'!A22</f>
        <v>12</v>
      </c>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6"/>
      <c r="EY109" s="639"/>
    </row>
    <row r="110">
      <c r="A110" s="628"/>
      <c r="B110" s="641" t="s">
        <v>1009</v>
      </c>
      <c r="C110" s="12"/>
      <c r="D110" s="638">
        <f>'3A 2025-2026 REPORTE CALIFICACI'!C18</f>
        <v>6783589</v>
      </c>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6"/>
      <c r="AL110" s="639"/>
      <c r="AM110" s="640"/>
      <c r="AN110" s="628"/>
      <c r="AO110" s="641" t="s">
        <v>1009</v>
      </c>
      <c r="AP110" s="12"/>
      <c r="AQ110" s="638">
        <f>'3A 2025-2026 REPORTE CALIFICACI'!C20</f>
        <v>7042227</v>
      </c>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6"/>
      <c r="BY110" s="639"/>
      <c r="BZ110" s="640"/>
      <c r="CA110" s="628"/>
      <c r="CB110" s="641" t="s">
        <v>1009</v>
      </c>
      <c r="CC110" s="12"/>
      <c r="CD110" s="638">
        <f>'3A 2025-2026 REPORTE CALIFICACI'!C21</f>
        <v>32626669</v>
      </c>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6"/>
      <c r="DL110" s="639"/>
      <c r="DM110" s="640"/>
      <c r="DN110" s="628"/>
      <c r="DO110" s="641" t="s">
        <v>1009</v>
      </c>
      <c r="DP110" s="12"/>
      <c r="DQ110" s="638">
        <f>'3A 2025-2026 REPORTE CALIFICACI'!C22</f>
        <v>33016326</v>
      </c>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6"/>
      <c r="EY110" s="639"/>
    </row>
    <row r="111">
      <c r="A111" s="628"/>
      <c r="B111" s="641" t="s">
        <v>1010</v>
      </c>
      <c r="C111" s="12"/>
      <c r="D111" s="638" t="str">
        <f>'3A 2025-2026 REPORTE CALIFICACI'!D5</f>
        <v>3A</v>
      </c>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6"/>
      <c r="AL111" s="639"/>
      <c r="AM111" s="640"/>
      <c r="AN111" s="628"/>
      <c r="AO111" s="641" t="s">
        <v>1010</v>
      </c>
      <c r="AP111" s="12"/>
      <c r="AQ111" s="638" t="str">
        <f>'3A 2025-2026 REPORTE CALIFICACI'!D5</f>
        <v>3A</v>
      </c>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6"/>
      <c r="BY111" s="639"/>
      <c r="BZ111" s="640"/>
      <c r="CA111" s="628"/>
      <c r="CB111" s="641" t="s">
        <v>1010</v>
      </c>
      <c r="CC111" s="12"/>
      <c r="CD111" s="638" t="str">
        <f>'3A 2025-2026 REPORTE CALIFICACI'!D5</f>
        <v>3A</v>
      </c>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6"/>
      <c r="DL111" s="639"/>
      <c r="DM111" s="640"/>
      <c r="DN111" s="628"/>
      <c r="DO111" s="641" t="s">
        <v>1010</v>
      </c>
      <c r="DP111" s="12"/>
      <c r="DQ111" s="638" t="str">
        <f>'3A 2025-2026 REPORTE CALIFICACI'!D5</f>
        <v>3A</v>
      </c>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6"/>
      <c r="EY111" s="639"/>
    </row>
    <row r="112">
      <c r="A112" s="628"/>
      <c r="B112" s="641" t="s">
        <v>977</v>
      </c>
      <c r="C112" s="12"/>
      <c r="D112" s="638" t="str">
        <f>'3A 2025-2026 REPORTE CALIFICACI'!E6</f>
        <v>MAYELIN GARCIA</v>
      </c>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6"/>
      <c r="AL112" s="639"/>
      <c r="AM112" s="640"/>
      <c r="AN112" s="628"/>
      <c r="AO112" s="641" t="s">
        <v>977</v>
      </c>
      <c r="AP112" s="12"/>
      <c r="AQ112" s="638" t="str">
        <f>'3A 2025-2026 REPORTE CALIFICACI'!E6</f>
        <v>MAYELIN GARCIA</v>
      </c>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6"/>
      <c r="BY112" s="639"/>
      <c r="BZ112" s="640"/>
      <c r="CA112" s="628"/>
      <c r="CB112" s="641" t="s">
        <v>977</v>
      </c>
      <c r="CC112" s="12"/>
      <c r="CD112" s="638" t="str">
        <f>'3A 2025-2026 REPORTE CALIFICACI'!E6</f>
        <v>MAYELIN GARCIA</v>
      </c>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6"/>
      <c r="DL112" s="639"/>
      <c r="DM112" s="640"/>
      <c r="DN112" s="628"/>
      <c r="DO112" s="641" t="s">
        <v>977</v>
      </c>
      <c r="DP112" s="12"/>
      <c r="DQ112" s="638" t="str">
        <f>'3A 2025-2026 REPORTE CALIFICACI'!E6</f>
        <v>MAYELIN GARCIA</v>
      </c>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6"/>
      <c r="EY112" s="639"/>
    </row>
    <row r="113">
      <c r="A113" s="628"/>
      <c r="B113" s="643"/>
      <c r="C113" s="643"/>
      <c r="D113" s="643"/>
      <c r="E113" s="643"/>
      <c r="F113" s="643"/>
      <c r="G113" s="643"/>
      <c r="H113" s="643"/>
      <c r="I113" s="643"/>
      <c r="J113" s="643"/>
      <c r="K113" s="643"/>
      <c r="L113" s="643"/>
      <c r="M113" s="643"/>
      <c r="N113" s="643"/>
      <c r="O113" s="643"/>
      <c r="P113" s="643"/>
      <c r="Q113" s="643"/>
      <c r="R113" s="643"/>
      <c r="S113" s="643"/>
      <c r="T113" s="643"/>
      <c r="U113" s="643"/>
      <c r="V113" s="643"/>
      <c r="W113" s="643"/>
      <c r="X113" s="739"/>
      <c r="Y113" s="739"/>
      <c r="Z113" s="643"/>
      <c r="AA113" s="643"/>
      <c r="AB113" s="643"/>
      <c r="AC113" s="643"/>
      <c r="AD113" s="643"/>
      <c r="AE113" s="643"/>
      <c r="AF113" s="643"/>
      <c r="AG113" s="643"/>
      <c r="AH113" s="643"/>
      <c r="AI113" s="643"/>
      <c r="AJ113" s="643"/>
      <c r="AK113" s="643"/>
      <c r="AL113" s="644"/>
      <c r="AM113" s="643"/>
      <c r="AN113" s="628"/>
      <c r="AO113" s="643"/>
      <c r="AP113" s="643"/>
      <c r="AQ113" s="643"/>
      <c r="AR113" s="643"/>
      <c r="AS113" s="643"/>
      <c r="AT113" s="643"/>
      <c r="AU113" s="643"/>
      <c r="AV113" s="643"/>
      <c r="AW113" s="643"/>
      <c r="AX113" s="643"/>
      <c r="AY113" s="643"/>
      <c r="AZ113" s="643"/>
      <c r="BA113" s="643"/>
      <c r="BB113" s="643"/>
      <c r="BC113" s="643"/>
      <c r="BD113" s="643"/>
      <c r="BE113" s="643"/>
      <c r="BF113" s="643"/>
      <c r="BG113" s="643"/>
      <c r="BH113" s="643"/>
      <c r="BI113" s="643"/>
      <c r="BJ113" s="643"/>
      <c r="BK113" s="739"/>
      <c r="BL113" s="739"/>
      <c r="BM113" s="643"/>
      <c r="BN113" s="643"/>
      <c r="BO113" s="643"/>
      <c r="BP113" s="643"/>
      <c r="BQ113" s="643"/>
      <c r="BR113" s="643"/>
      <c r="BS113" s="643"/>
      <c r="BT113" s="643"/>
      <c r="BU113" s="643"/>
      <c r="BV113" s="643"/>
      <c r="BW113" s="643"/>
      <c r="BX113" s="643"/>
      <c r="BY113" s="644"/>
      <c r="BZ113" s="643"/>
      <c r="CA113" s="628"/>
      <c r="CB113" s="643"/>
      <c r="CC113" s="643"/>
      <c r="CD113" s="643"/>
      <c r="CE113" s="643"/>
      <c r="CF113" s="643"/>
      <c r="CG113" s="643"/>
      <c r="CH113" s="643"/>
      <c r="CI113" s="643"/>
      <c r="CJ113" s="643"/>
      <c r="CK113" s="643"/>
      <c r="CL113" s="643"/>
      <c r="CM113" s="643"/>
      <c r="CN113" s="643"/>
      <c r="CO113" s="643"/>
      <c r="CP113" s="643"/>
      <c r="CQ113" s="643"/>
      <c r="CR113" s="643"/>
      <c r="CS113" s="643"/>
      <c r="CT113" s="643"/>
      <c r="CU113" s="643"/>
      <c r="CV113" s="643"/>
      <c r="CW113" s="643"/>
      <c r="CX113" s="739"/>
      <c r="CY113" s="739"/>
      <c r="CZ113" s="643"/>
      <c r="DA113" s="643"/>
      <c r="DB113" s="643"/>
      <c r="DC113" s="643"/>
      <c r="DD113" s="643"/>
      <c r="DE113" s="643"/>
      <c r="DF113" s="643"/>
      <c r="DG113" s="643"/>
      <c r="DH113" s="643"/>
      <c r="DI113" s="643"/>
      <c r="DJ113" s="643"/>
      <c r="DK113" s="643"/>
      <c r="DL113" s="644"/>
      <c r="DM113" s="643"/>
      <c r="DN113" s="628"/>
      <c r="DO113" s="643"/>
      <c r="DP113" s="643"/>
      <c r="DQ113" s="643"/>
      <c r="DR113" s="643"/>
      <c r="DS113" s="643"/>
      <c r="DT113" s="643"/>
      <c r="DU113" s="643"/>
      <c r="DV113" s="643"/>
      <c r="DW113" s="643"/>
      <c r="DX113" s="643"/>
      <c r="DY113" s="643"/>
      <c r="DZ113" s="643"/>
      <c r="EA113" s="643"/>
      <c r="EB113" s="643"/>
      <c r="EC113" s="643"/>
      <c r="ED113" s="643"/>
      <c r="EE113" s="643"/>
      <c r="EF113" s="643"/>
      <c r="EG113" s="643"/>
      <c r="EH113" s="643"/>
      <c r="EI113" s="643"/>
      <c r="EJ113" s="643"/>
      <c r="EK113" s="739"/>
      <c r="EL113" s="739"/>
      <c r="EM113" s="643"/>
      <c r="EN113" s="643"/>
      <c r="EO113" s="643"/>
      <c r="EP113" s="643"/>
      <c r="EQ113" s="643"/>
      <c r="ER113" s="643"/>
      <c r="ES113" s="643"/>
      <c r="ET113" s="643"/>
      <c r="EU113" s="643"/>
      <c r="EV113" s="643"/>
      <c r="EW113" s="643"/>
      <c r="EX113" s="643"/>
      <c r="EY113" s="644"/>
    </row>
    <row r="114">
      <c r="A114" s="628"/>
      <c r="B114" s="643"/>
      <c r="C114" s="643"/>
      <c r="D114" s="643"/>
      <c r="E114" s="643"/>
      <c r="F114" s="643"/>
      <c r="G114" s="643"/>
      <c r="H114" s="643"/>
      <c r="I114" s="643"/>
      <c r="J114" s="643"/>
      <c r="K114" s="643"/>
      <c r="L114" s="643"/>
      <c r="M114" s="643"/>
      <c r="N114" s="643"/>
      <c r="O114" s="643"/>
      <c r="P114" s="643"/>
      <c r="Q114" s="643"/>
      <c r="R114" s="643"/>
      <c r="S114" s="643"/>
      <c r="T114" s="643"/>
      <c r="U114" s="643"/>
      <c r="V114" s="643"/>
      <c r="W114" s="643"/>
      <c r="X114" s="739"/>
      <c r="Y114" s="739"/>
      <c r="Z114" s="643"/>
      <c r="AA114" s="643"/>
      <c r="AB114" s="643"/>
      <c r="AC114" s="643"/>
      <c r="AD114" s="643"/>
      <c r="AE114" s="643"/>
      <c r="AF114" s="643"/>
      <c r="AG114" s="643"/>
      <c r="AH114" s="643"/>
      <c r="AI114" s="643"/>
      <c r="AJ114" s="643"/>
      <c r="AK114" s="643"/>
      <c r="AL114" s="644"/>
      <c r="AM114" s="643"/>
      <c r="AN114" s="628"/>
      <c r="AO114" s="643"/>
      <c r="AP114" s="643"/>
      <c r="AQ114" s="643"/>
      <c r="AR114" s="643"/>
      <c r="AS114" s="643"/>
      <c r="AT114" s="643"/>
      <c r="AU114" s="643"/>
      <c r="AV114" s="643"/>
      <c r="AW114" s="643"/>
      <c r="AX114" s="643"/>
      <c r="AY114" s="643"/>
      <c r="AZ114" s="643"/>
      <c r="BA114" s="643"/>
      <c r="BB114" s="643"/>
      <c r="BC114" s="643"/>
      <c r="BD114" s="643"/>
      <c r="BE114" s="643"/>
      <c r="BF114" s="643"/>
      <c r="BG114" s="643"/>
      <c r="BH114" s="643"/>
      <c r="BI114" s="643"/>
      <c r="BJ114" s="643"/>
      <c r="BK114" s="739"/>
      <c r="BL114" s="739"/>
      <c r="BM114" s="643"/>
      <c r="BN114" s="643"/>
      <c r="BO114" s="643"/>
      <c r="BP114" s="643"/>
      <c r="BQ114" s="643"/>
      <c r="BR114" s="643"/>
      <c r="BS114" s="643"/>
      <c r="BT114" s="643"/>
      <c r="BU114" s="643"/>
      <c r="BV114" s="643"/>
      <c r="BW114" s="643"/>
      <c r="BX114" s="643"/>
      <c r="BY114" s="644"/>
      <c r="BZ114" s="643"/>
      <c r="CA114" s="628"/>
      <c r="CB114" s="643"/>
      <c r="CC114" s="643"/>
      <c r="CD114" s="643"/>
      <c r="CE114" s="643"/>
      <c r="CF114" s="643"/>
      <c r="CG114" s="643"/>
      <c r="CH114" s="643"/>
      <c r="CI114" s="643"/>
      <c r="CJ114" s="643"/>
      <c r="CK114" s="643"/>
      <c r="CL114" s="643"/>
      <c r="CM114" s="643"/>
      <c r="CN114" s="643"/>
      <c r="CO114" s="643"/>
      <c r="CP114" s="643"/>
      <c r="CQ114" s="643"/>
      <c r="CR114" s="643"/>
      <c r="CS114" s="643"/>
      <c r="CT114" s="643"/>
      <c r="CU114" s="643"/>
      <c r="CV114" s="643"/>
      <c r="CW114" s="643"/>
      <c r="CX114" s="739"/>
      <c r="CY114" s="739"/>
      <c r="CZ114" s="643"/>
      <c r="DA114" s="643"/>
      <c r="DB114" s="643"/>
      <c r="DC114" s="643"/>
      <c r="DD114" s="643"/>
      <c r="DE114" s="643"/>
      <c r="DF114" s="643"/>
      <c r="DG114" s="643"/>
      <c r="DH114" s="643"/>
      <c r="DI114" s="643"/>
      <c r="DJ114" s="643"/>
      <c r="DK114" s="643"/>
      <c r="DL114" s="644"/>
      <c r="DM114" s="643"/>
      <c r="DN114" s="628"/>
      <c r="DO114" s="643"/>
      <c r="DP114" s="643"/>
      <c r="DQ114" s="643"/>
      <c r="DR114" s="643"/>
      <c r="DS114" s="643"/>
      <c r="DT114" s="643"/>
      <c r="DU114" s="643"/>
      <c r="DV114" s="643"/>
      <c r="DW114" s="643"/>
      <c r="DX114" s="643"/>
      <c r="DY114" s="643"/>
      <c r="DZ114" s="643"/>
      <c r="EA114" s="643"/>
      <c r="EB114" s="643"/>
      <c r="EC114" s="643"/>
      <c r="ED114" s="643"/>
      <c r="EE114" s="643"/>
      <c r="EF114" s="643"/>
      <c r="EG114" s="643"/>
      <c r="EH114" s="643"/>
      <c r="EI114" s="643"/>
      <c r="EJ114" s="643"/>
      <c r="EK114" s="739"/>
      <c r="EL114" s="739"/>
      <c r="EM114" s="643"/>
      <c r="EN114" s="643"/>
      <c r="EO114" s="643"/>
      <c r="EP114" s="643"/>
      <c r="EQ114" s="643"/>
      <c r="ER114" s="643"/>
      <c r="ES114" s="643"/>
      <c r="ET114" s="643"/>
      <c r="EU114" s="643"/>
      <c r="EV114" s="643"/>
      <c r="EW114" s="643"/>
      <c r="EX114" s="643"/>
      <c r="EY114" s="644"/>
    </row>
    <row r="115">
      <c r="A115" s="645"/>
      <c r="B115" s="740" t="s">
        <v>1011</v>
      </c>
      <c r="C115" s="16"/>
      <c r="D115" s="740" t="s">
        <v>981</v>
      </c>
      <c r="E115" s="15"/>
      <c r="F115" s="15"/>
      <c r="G115" s="16"/>
      <c r="H115" s="740" t="s">
        <v>1012</v>
      </c>
      <c r="I115" s="15"/>
      <c r="J115" s="15"/>
      <c r="K115" s="16"/>
      <c r="L115" s="740" t="s">
        <v>983</v>
      </c>
      <c r="M115" s="15"/>
      <c r="N115" s="15"/>
      <c r="O115" s="16"/>
      <c r="P115" s="740" t="s">
        <v>984</v>
      </c>
      <c r="Q115" s="15"/>
      <c r="R115" s="15"/>
      <c r="S115" s="16"/>
      <c r="T115" s="741" t="s">
        <v>985</v>
      </c>
      <c r="U115" s="15"/>
      <c r="V115" s="15"/>
      <c r="W115" s="16"/>
      <c r="X115" s="742" t="s">
        <v>986</v>
      </c>
      <c r="Y115" s="742" t="s">
        <v>652</v>
      </c>
      <c r="Z115" s="740" t="s">
        <v>987</v>
      </c>
      <c r="AA115" s="15"/>
      <c r="AB115" s="15"/>
      <c r="AC115" s="16"/>
      <c r="AD115" s="740" t="s">
        <v>988</v>
      </c>
      <c r="AE115" s="15"/>
      <c r="AF115" s="15"/>
      <c r="AG115" s="16"/>
      <c r="AH115" s="740" t="s">
        <v>989</v>
      </c>
      <c r="AI115" s="16"/>
      <c r="AJ115" s="740" t="s">
        <v>656</v>
      </c>
      <c r="AK115" s="16"/>
      <c r="AL115" s="649"/>
      <c r="AM115" s="650"/>
      <c r="AN115" s="645"/>
      <c r="AO115" s="740" t="s">
        <v>1011</v>
      </c>
      <c r="AP115" s="16"/>
      <c r="AQ115" s="740" t="s">
        <v>981</v>
      </c>
      <c r="AR115" s="15"/>
      <c r="AS115" s="15"/>
      <c r="AT115" s="16"/>
      <c r="AU115" s="740" t="s">
        <v>1012</v>
      </c>
      <c r="AV115" s="15"/>
      <c r="AW115" s="15"/>
      <c r="AX115" s="16"/>
      <c r="AY115" s="740" t="s">
        <v>983</v>
      </c>
      <c r="AZ115" s="15"/>
      <c r="BA115" s="15"/>
      <c r="BB115" s="16"/>
      <c r="BC115" s="740" t="s">
        <v>984</v>
      </c>
      <c r="BD115" s="15"/>
      <c r="BE115" s="15"/>
      <c r="BF115" s="16"/>
      <c r="BG115" s="741" t="s">
        <v>985</v>
      </c>
      <c r="BH115" s="15"/>
      <c r="BI115" s="15"/>
      <c r="BJ115" s="16"/>
      <c r="BK115" s="742" t="s">
        <v>986</v>
      </c>
      <c r="BL115" s="742" t="s">
        <v>652</v>
      </c>
      <c r="BM115" s="740" t="s">
        <v>987</v>
      </c>
      <c r="BN115" s="15"/>
      <c r="BO115" s="15"/>
      <c r="BP115" s="16"/>
      <c r="BQ115" s="740" t="s">
        <v>988</v>
      </c>
      <c r="BR115" s="15"/>
      <c r="BS115" s="15"/>
      <c r="BT115" s="16"/>
      <c r="BU115" s="740" t="s">
        <v>989</v>
      </c>
      <c r="BV115" s="16"/>
      <c r="BW115" s="740" t="s">
        <v>656</v>
      </c>
      <c r="BX115" s="16"/>
      <c r="BY115" s="649"/>
      <c r="BZ115" s="650"/>
      <c r="CA115" s="645"/>
      <c r="CB115" s="740" t="s">
        <v>1011</v>
      </c>
      <c r="CC115" s="16"/>
      <c r="CD115" s="740" t="s">
        <v>981</v>
      </c>
      <c r="CE115" s="15"/>
      <c r="CF115" s="15"/>
      <c r="CG115" s="16"/>
      <c r="CH115" s="740" t="s">
        <v>1012</v>
      </c>
      <c r="CI115" s="15"/>
      <c r="CJ115" s="15"/>
      <c r="CK115" s="16"/>
      <c r="CL115" s="740" t="s">
        <v>983</v>
      </c>
      <c r="CM115" s="15"/>
      <c r="CN115" s="15"/>
      <c r="CO115" s="16"/>
      <c r="CP115" s="740" t="s">
        <v>984</v>
      </c>
      <c r="CQ115" s="15"/>
      <c r="CR115" s="15"/>
      <c r="CS115" s="16"/>
      <c r="CT115" s="741" t="s">
        <v>985</v>
      </c>
      <c r="CU115" s="15"/>
      <c r="CV115" s="15"/>
      <c r="CW115" s="16"/>
      <c r="CX115" s="742" t="s">
        <v>986</v>
      </c>
      <c r="CY115" s="742" t="s">
        <v>652</v>
      </c>
      <c r="CZ115" s="740" t="s">
        <v>987</v>
      </c>
      <c r="DA115" s="15"/>
      <c r="DB115" s="15"/>
      <c r="DC115" s="16"/>
      <c r="DD115" s="740" t="s">
        <v>988</v>
      </c>
      <c r="DE115" s="15"/>
      <c r="DF115" s="15"/>
      <c r="DG115" s="16"/>
      <c r="DH115" s="740" t="s">
        <v>989</v>
      </c>
      <c r="DI115" s="16"/>
      <c r="DJ115" s="740" t="s">
        <v>656</v>
      </c>
      <c r="DK115" s="16"/>
      <c r="DL115" s="649"/>
      <c r="DM115" s="650"/>
      <c r="DN115" s="645"/>
      <c r="DO115" s="740" t="s">
        <v>1011</v>
      </c>
      <c r="DP115" s="16"/>
      <c r="DQ115" s="740" t="s">
        <v>981</v>
      </c>
      <c r="DR115" s="15"/>
      <c r="DS115" s="15"/>
      <c r="DT115" s="16"/>
      <c r="DU115" s="740" t="s">
        <v>1012</v>
      </c>
      <c r="DV115" s="15"/>
      <c r="DW115" s="15"/>
      <c r="DX115" s="16"/>
      <c r="DY115" s="740" t="s">
        <v>983</v>
      </c>
      <c r="DZ115" s="15"/>
      <c r="EA115" s="15"/>
      <c r="EB115" s="16"/>
      <c r="EC115" s="740" t="s">
        <v>984</v>
      </c>
      <c r="ED115" s="15"/>
      <c r="EE115" s="15"/>
      <c r="EF115" s="16"/>
      <c r="EG115" s="741" t="s">
        <v>985</v>
      </c>
      <c r="EH115" s="15"/>
      <c r="EI115" s="15"/>
      <c r="EJ115" s="16"/>
      <c r="EK115" s="742" t="s">
        <v>986</v>
      </c>
      <c r="EL115" s="742" t="s">
        <v>652</v>
      </c>
      <c r="EM115" s="740" t="s">
        <v>987</v>
      </c>
      <c r="EN115" s="15"/>
      <c r="EO115" s="15"/>
      <c r="EP115" s="16"/>
      <c r="EQ115" s="740" t="s">
        <v>988</v>
      </c>
      <c r="ER115" s="15"/>
      <c r="ES115" s="15"/>
      <c r="ET115" s="16"/>
      <c r="EU115" s="740" t="s">
        <v>989</v>
      </c>
      <c r="EV115" s="16"/>
      <c r="EW115" s="740" t="s">
        <v>656</v>
      </c>
      <c r="EX115" s="16"/>
      <c r="EY115" s="649"/>
    </row>
    <row r="116" ht="123.0" customHeight="1">
      <c r="A116" s="651"/>
      <c r="B116" s="743" t="s">
        <v>1013</v>
      </c>
      <c r="C116" s="16"/>
      <c r="D116" s="744" t="s">
        <v>631</v>
      </c>
      <c r="E116" s="745" t="s">
        <v>633</v>
      </c>
      <c r="F116" s="744" t="s">
        <v>635</v>
      </c>
      <c r="G116" s="744" t="s">
        <v>637</v>
      </c>
      <c r="H116" s="744" t="s">
        <v>631</v>
      </c>
      <c r="I116" s="745" t="s">
        <v>633</v>
      </c>
      <c r="J116" s="744" t="s">
        <v>635</v>
      </c>
      <c r="K116" s="744" t="s">
        <v>637</v>
      </c>
      <c r="L116" s="744" t="s">
        <v>631</v>
      </c>
      <c r="M116" s="745" t="s">
        <v>633</v>
      </c>
      <c r="N116" s="744" t="s">
        <v>635</v>
      </c>
      <c r="O116" s="744" t="s">
        <v>637</v>
      </c>
      <c r="P116" s="744" t="s">
        <v>631</v>
      </c>
      <c r="Q116" s="745" t="s">
        <v>633</v>
      </c>
      <c r="R116" s="744" t="s">
        <v>635</v>
      </c>
      <c r="S116" s="743" t="s">
        <v>637</v>
      </c>
      <c r="T116" s="746" t="s">
        <v>991</v>
      </c>
      <c r="U116" s="745" t="s">
        <v>992</v>
      </c>
      <c r="V116" s="744" t="s">
        <v>993</v>
      </c>
      <c r="W116" s="744" t="s">
        <v>994</v>
      </c>
      <c r="X116" s="43"/>
      <c r="Y116" s="43"/>
      <c r="Z116" s="747" t="s">
        <v>995</v>
      </c>
      <c r="AA116" s="747" t="s">
        <v>734</v>
      </c>
      <c r="AB116" s="747" t="s">
        <v>996</v>
      </c>
      <c r="AC116" s="747" t="s">
        <v>665</v>
      </c>
      <c r="AD116" s="747" t="s">
        <v>997</v>
      </c>
      <c r="AE116" s="747" t="s">
        <v>998</v>
      </c>
      <c r="AF116" s="747" t="s">
        <v>999</v>
      </c>
      <c r="AG116" s="747" t="s">
        <v>669</v>
      </c>
      <c r="AH116" s="744" t="s">
        <v>1000</v>
      </c>
      <c r="AI116" s="744" t="s">
        <v>1001</v>
      </c>
      <c r="AJ116" s="744" t="s">
        <v>579</v>
      </c>
      <c r="AK116" s="744" t="s">
        <v>672</v>
      </c>
      <c r="AL116" s="659"/>
      <c r="AM116" s="660"/>
      <c r="AN116" s="651"/>
      <c r="AO116" s="743" t="s">
        <v>1013</v>
      </c>
      <c r="AP116" s="16"/>
      <c r="AQ116" s="744" t="s">
        <v>631</v>
      </c>
      <c r="AR116" s="745" t="s">
        <v>633</v>
      </c>
      <c r="AS116" s="744" t="s">
        <v>635</v>
      </c>
      <c r="AT116" s="744" t="s">
        <v>637</v>
      </c>
      <c r="AU116" s="744" t="s">
        <v>631</v>
      </c>
      <c r="AV116" s="745" t="s">
        <v>633</v>
      </c>
      <c r="AW116" s="744" t="s">
        <v>635</v>
      </c>
      <c r="AX116" s="744" t="s">
        <v>637</v>
      </c>
      <c r="AY116" s="744" t="s">
        <v>631</v>
      </c>
      <c r="AZ116" s="745" t="s">
        <v>633</v>
      </c>
      <c r="BA116" s="744" t="s">
        <v>635</v>
      </c>
      <c r="BB116" s="744" t="s">
        <v>637</v>
      </c>
      <c r="BC116" s="744" t="s">
        <v>631</v>
      </c>
      <c r="BD116" s="745" t="s">
        <v>633</v>
      </c>
      <c r="BE116" s="744" t="s">
        <v>635</v>
      </c>
      <c r="BF116" s="743" t="s">
        <v>637</v>
      </c>
      <c r="BG116" s="746" t="s">
        <v>991</v>
      </c>
      <c r="BH116" s="745" t="s">
        <v>992</v>
      </c>
      <c r="BI116" s="744" t="s">
        <v>993</v>
      </c>
      <c r="BJ116" s="744" t="s">
        <v>994</v>
      </c>
      <c r="BK116" s="43"/>
      <c r="BL116" s="43"/>
      <c r="BM116" s="747" t="s">
        <v>995</v>
      </c>
      <c r="BN116" s="747" t="s">
        <v>734</v>
      </c>
      <c r="BO116" s="747" t="s">
        <v>996</v>
      </c>
      <c r="BP116" s="747" t="s">
        <v>665</v>
      </c>
      <c r="BQ116" s="747" t="s">
        <v>997</v>
      </c>
      <c r="BR116" s="747" t="s">
        <v>998</v>
      </c>
      <c r="BS116" s="747" t="s">
        <v>999</v>
      </c>
      <c r="BT116" s="747" t="s">
        <v>669</v>
      </c>
      <c r="BU116" s="744" t="s">
        <v>1000</v>
      </c>
      <c r="BV116" s="744" t="s">
        <v>1001</v>
      </c>
      <c r="BW116" s="744" t="s">
        <v>579</v>
      </c>
      <c r="BX116" s="744" t="s">
        <v>672</v>
      </c>
      <c r="BY116" s="659"/>
      <c r="BZ116" s="660"/>
      <c r="CA116" s="651"/>
      <c r="CB116" s="743" t="s">
        <v>1013</v>
      </c>
      <c r="CC116" s="16"/>
      <c r="CD116" s="744" t="s">
        <v>631</v>
      </c>
      <c r="CE116" s="745" t="s">
        <v>633</v>
      </c>
      <c r="CF116" s="744" t="s">
        <v>635</v>
      </c>
      <c r="CG116" s="744" t="s">
        <v>637</v>
      </c>
      <c r="CH116" s="744" t="s">
        <v>631</v>
      </c>
      <c r="CI116" s="745" t="s">
        <v>633</v>
      </c>
      <c r="CJ116" s="744" t="s">
        <v>635</v>
      </c>
      <c r="CK116" s="744" t="s">
        <v>637</v>
      </c>
      <c r="CL116" s="744" t="s">
        <v>631</v>
      </c>
      <c r="CM116" s="745" t="s">
        <v>633</v>
      </c>
      <c r="CN116" s="744" t="s">
        <v>635</v>
      </c>
      <c r="CO116" s="744" t="s">
        <v>637</v>
      </c>
      <c r="CP116" s="744" t="s">
        <v>631</v>
      </c>
      <c r="CQ116" s="745" t="s">
        <v>633</v>
      </c>
      <c r="CR116" s="744" t="s">
        <v>635</v>
      </c>
      <c r="CS116" s="743" t="s">
        <v>637</v>
      </c>
      <c r="CT116" s="746" t="s">
        <v>991</v>
      </c>
      <c r="CU116" s="745" t="s">
        <v>992</v>
      </c>
      <c r="CV116" s="744" t="s">
        <v>993</v>
      </c>
      <c r="CW116" s="744" t="s">
        <v>994</v>
      </c>
      <c r="CX116" s="43"/>
      <c r="CY116" s="43"/>
      <c r="CZ116" s="747" t="s">
        <v>995</v>
      </c>
      <c r="DA116" s="747" t="s">
        <v>734</v>
      </c>
      <c r="DB116" s="747" t="s">
        <v>996</v>
      </c>
      <c r="DC116" s="747" t="s">
        <v>665</v>
      </c>
      <c r="DD116" s="747" t="s">
        <v>997</v>
      </c>
      <c r="DE116" s="747" t="s">
        <v>998</v>
      </c>
      <c r="DF116" s="747" t="s">
        <v>999</v>
      </c>
      <c r="DG116" s="747" t="s">
        <v>669</v>
      </c>
      <c r="DH116" s="744" t="s">
        <v>1000</v>
      </c>
      <c r="DI116" s="744" t="s">
        <v>1001</v>
      </c>
      <c r="DJ116" s="744" t="s">
        <v>579</v>
      </c>
      <c r="DK116" s="744" t="s">
        <v>672</v>
      </c>
      <c r="DL116" s="659"/>
      <c r="DM116" s="660"/>
      <c r="DN116" s="651"/>
      <c r="DO116" s="743" t="s">
        <v>1013</v>
      </c>
      <c r="DP116" s="16"/>
      <c r="DQ116" s="744" t="s">
        <v>631</v>
      </c>
      <c r="DR116" s="745" t="s">
        <v>633</v>
      </c>
      <c r="DS116" s="744" t="s">
        <v>635</v>
      </c>
      <c r="DT116" s="744" t="s">
        <v>637</v>
      </c>
      <c r="DU116" s="744" t="s">
        <v>631</v>
      </c>
      <c r="DV116" s="745" t="s">
        <v>633</v>
      </c>
      <c r="DW116" s="744" t="s">
        <v>635</v>
      </c>
      <c r="DX116" s="744" t="s">
        <v>637</v>
      </c>
      <c r="DY116" s="744" t="s">
        <v>631</v>
      </c>
      <c r="DZ116" s="745" t="s">
        <v>633</v>
      </c>
      <c r="EA116" s="744" t="s">
        <v>635</v>
      </c>
      <c r="EB116" s="744" t="s">
        <v>637</v>
      </c>
      <c r="EC116" s="744" t="s">
        <v>631</v>
      </c>
      <c r="ED116" s="745" t="s">
        <v>633</v>
      </c>
      <c r="EE116" s="744" t="s">
        <v>635</v>
      </c>
      <c r="EF116" s="743" t="s">
        <v>637</v>
      </c>
      <c r="EG116" s="746" t="s">
        <v>991</v>
      </c>
      <c r="EH116" s="745" t="s">
        <v>992</v>
      </c>
      <c r="EI116" s="744" t="s">
        <v>993</v>
      </c>
      <c r="EJ116" s="744" t="s">
        <v>994</v>
      </c>
      <c r="EK116" s="43"/>
      <c r="EL116" s="43"/>
      <c r="EM116" s="747" t="s">
        <v>995</v>
      </c>
      <c r="EN116" s="747" t="s">
        <v>734</v>
      </c>
      <c r="EO116" s="747" t="s">
        <v>996</v>
      </c>
      <c r="EP116" s="747" t="s">
        <v>665</v>
      </c>
      <c r="EQ116" s="747" t="s">
        <v>997</v>
      </c>
      <c r="ER116" s="747" t="s">
        <v>998</v>
      </c>
      <c r="ES116" s="747" t="s">
        <v>999</v>
      </c>
      <c r="ET116" s="747" t="s">
        <v>669</v>
      </c>
      <c r="EU116" s="744" t="s">
        <v>1000</v>
      </c>
      <c r="EV116" s="744" t="s">
        <v>1001</v>
      </c>
      <c r="EW116" s="744" t="s">
        <v>579</v>
      </c>
      <c r="EX116" s="744" t="s">
        <v>672</v>
      </c>
      <c r="EY116" s="659"/>
    </row>
    <row r="117" ht="52.5" customHeight="1">
      <c r="A117" s="661"/>
      <c r="B117" s="748" t="s">
        <v>1014</v>
      </c>
      <c r="C117" s="663" t="s">
        <v>980</v>
      </c>
      <c r="D117" s="664">
        <f>'3A 2025-2026 REPORTE CALIFICACI'!E19</f>
        <v>64</v>
      </c>
      <c r="E117" s="664">
        <f>'3A 2025-2026 REPORTE CALIFICACI'!F19</f>
        <v>71</v>
      </c>
      <c r="F117" s="665">
        <f>'3A 2025-2026 REPORTE CALIFICACI'!G19</f>
        <v>57</v>
      </c>
      <c r="G117" s="664">
        <f>'3A 2025-2026 REPORTE CALIFICACI'!H19</f>
        <v>0</v>
      </c>
      <c r="H117" s="664">
        <f>'3A 2025-2026 REPORTE CALIFICACI'!I19</f>
        <v>61</v>
      </c>
      <c r="I117" s="664">
        <f>'3A 2025-2026 REPORTE CALIFICACI'!J19</f>
        <v>74</v>
      </c>
      <c r="J117" s="664">
        <f>'3A 2025-2026 REPORTE CALIFICACI'!K19</f>
        <v>74</v>
      </c>
      <c r="K117" s="664">
        <f>'3A 2025-2026 REPORTE CALIFICACI'!L19</f>
        <v>0</v>
      </c>
      <c r="L117" s="664">
        <f>'3A 2025-2026 REPORTE CALIFICACI'!M19</f>
        <v>78</v>
      </c>
      <c r="M117" s="664">
        <f>'3A 2025-2026 REPORTE CALIFICACI'!N19</f>
        <v>72</v>
      </c>
      <c r="N117" s="664">
        <f>'3A 2025-2026 REPORTE CALIFICACI'!O19</f>
        <v>75</v>
      </c>
      <c r="O117" s="664">
        <f>'3A 2025-2026 REPORTE CALIFICACI'!P19</f>
        <v>0</v>
      </c>
      <c r="P117" s="664">
        <f>'3A 2025-2026 REPORTE CALIFICACI'!Q19</f>
        <v>83</v>
      </c>
      <c r="Q117" s="664">
        <f>'3A 2025-2026 REPORTE CALIFICACI'!R19</f>
        <v>74</v>
      </c>
      <c r="R117" s="664">
        <f>'3A 2025-2026 REPORTE CALIFICACI'!S19</f>
        <v>60</v>
      </c>
      <c r="S117" s="664">
        <f>'3A 2025-2026 REPORTE CALIFICACI'!T19</f>
        <v>0</v>
      </c>
      <c r="T117" s="716">
        <f>'3A 2025-2026 REPORTE CALIFICACI'!U19</f>
        <v>48</v>
      </c>
      <c r="U117" s="716">
        <f>'3A 2025-2026 REPORTE CALIFICACI'!V19</f>
        <v>52.25</v>
      </c>
      <c r="V117" s="716">
        <f>'3A 2025-2026 REPORTE CALIFICACI'!W19</f>
        <v>56.25</v>
      </c>
      <c r="W117" s="716">
        <f>'3A 2025-2026 REPORTE CALIFICACI'!X19</f>
        <v>54.25</v>
      </c>
      <c r="X117" s="749">
        <f>'3A 2025-2026 REPORTE CALIFICACI'!Y19</f>
        <v>52.6875</v>
      </c>
      <c r="Y117" s="750">
        <f>'3A 2025-2026 REPORTE CALIFICACI'!Z19</f>
        <v>0.5538235294</v>
      </c>
      <c r="Z117" s="665">
        <f>'3A 2025-2026 REPORTE CALIFICACI'!AA19</f>
        <v>26.34375</v>
      </c>
      <c r="AA117" s="665" t="str">
        <f>'3A 2025-2026 REPORTE CALIFICACI'!AB19</f>
        <v/>
      </c>
      <c r="AB117" s="665" t="str">
        <f>'3A 2025-2026 REPORTE CALIFICACI'!AC19</f>
        <v/>
      </c>
      <c r="AC117" s="665">
        <f>'3A 2025-2026 REPORTE CALIFICACI'!AD19</f>
        <v>26</v>
      </c>
      <c r="AD117" s="665">
        <f>'3A 2025-2026 REPORTE CALIFICACI'!AE19</f>
        <v>15.80625</v>
      </c>
      <c r="AE117" s="665" t="str">
        <f>'3A 2025-2026 REPORTE CALIFICACI'!AF19</f>
        <v/>
      </c>
      <c r="AF117" s="665" t="str">
        <f>'3A 2025-2026 REPORTE CALIFICACI'!AG19</f>
        <v/>
      </c>
      <c r="AG117" s="665">
        <f>'3A 2025-2026 REPORTE CALIFICACI'!AH19</f>
        <v>16</v>
      </c>
      <c r="AH117" s="664"/>
      <c r="AI117" s="664" t="str">
        <f>'3A 2025-2026 REPORTE CALIFICACI'!AJ19</f>
        <v/>
      </c>
      <c r="AJ117" s="664" t="str">
        <f>'3A 2025-2026 REPORTE CALIFICACI'!AK19</f>
        <v/>
      </c>
      <c r="AK117" s="664" t="str">
        <f>'3A 2025-2026 REPORTE CALIFICACI'!AL19</f>
        <v>R</v>
      </c>
      <c r="AL117" s="666"/>
      <c r="AM117" s="667"/>
      <c r="AN117" s="661"/>
      <c r="AO117" s="748" t="s">
        <v>1014</v>
      </c>
      <c r="AP117" s="663" t="s">
        <v>980</v>
      </c>
      <c r="AQ117" s="664">
        <f>'3A 2025-2026 REPORTE CALIFICACI'!E20</f>
        <v>98</v>
      </c>
      <c r="AR117" s="664">
        <f>'3A 2025-2026 REPORTE CALIFICACI'!F20</f>
        <v>95</v>
      </c>
      <c r="AS117" s="665">
        <f>'3A 2025-2026 REPORTE CALIFICACI'!G20</f>
        <v>100</v>
      </c>
      <c r="AT117" s="664">
        <f>'3A 2025-2026 REPORTE CALIFICACI'!H20</f>
        <v>0</v>
      </c>
      <c r="AU117" s="664">
        <f>'3A 2025-2026 REPORTE CALIFICACI'!I20</f>
        <v>97</v>
      </c>
      <c r="AV117" s="664">
        <f>'3A 2025-2026 REPORTE CALIFICACI'!J20</f>
        <v>100</v>
      </c>
      <c r="AW117" s="664">
        <f>'3A 2025-2026 REPORTE CALIFICACI'!K20</f>
        <v>96</v>
      </c>
      <c r="AX117" s="664">
        <f>'3A 2025-2026 REPORTE CALIFICACI'!L20</f>
        <v>0</v>
      </c>
      <c r="AY117" s="664">
        <f>'3A 2025-2026 REPORTE CALIFICACI'!M20</f>
        <v>100</v>
      </c>
      <c r="AZ117" s="664">
        <f>'3A 2025-2026 REPORTE CALIFICACI'!N20</f>
        <v>97</v>
      </c>
      <c r="BA117" s="664">
        <f>'3A 2025-2026 REPORTE CALIFICACI'!O20</f>
        <v>100</v>
      </c>
      <c r="BB117" s="664">
        <f>'3A 2025-2026 REPORTE CALIFICACI'!P20</f>
        <v>0</v>
      </c>
      <c r="BC117" s="664">
        <f>'3A 2025-2026 REPORTE CALIFICACI'!Q20</f>
        <v>96</v>
      </c>
      <c r="BD117" s="664">
        <f>'3A 2025-2026 REPORTE CALIFICACI'!R20</f>
        <v>100</v>
      </c>
      <c r="BE117" s="664">
        <f>'3A 2025-2026 REPORTE CALIFICACI'!S20</f>
        <v>99</v>
      </c>
      <c r="BF117" s="664">
        <f>'3A 2025-2026 REPORTE CALIFICACI'!T20</f>
        <v>0</v>
      </c>
      <c r="BG117" s="716">
        <f>'3A 2025-2026 REPORTE CALIFICACI'!U20</f>
        <v>73.25</v>
      </c>
      <c r="BH117" s="716">
        <f>'3A 2025-2026 REPORTE CALIFICACI'!V20</f>
        <v>73.25</v>
      </c>
      <c r="BI117" s="716">
        <f>'3A 2025-2026 REPORTE CALIFICACI'!W20</f>
        <v>74.25</v>
      </c>
      <c r="BJ117" s="716">
        <f>'3A 2025-2026 REPORTE CALIFICACI'!X20</f>
        <v>73.75</v>
      </c>
      <c r="BK117" s="749">
        <f>'3A 2025-2026 REPORTE CALIFICACI'!Y20</f>
        <v>73.625</v>
      </c>
      <c r="BL117" s="750">
        <f>'3A 2025-2026 REPORTE CALIFICACI'!Z20</f>
        <v>0.5647058824</v>
      </c>
      <c r="BM117" s="665" t="str">
        <f>'3A 2025-2026 REPORTE CALIFICACI'!AA20</f>
        <v/>
      </c>
      <c r="BN117" s="665" t="str">
        <f>'3A 2025-2026 REPORTE CALIFICACI'!AB20</f>
        <v/>
      </c>
      <c r="BO117" s="665" t="str">
        <f>'3A 2025-2026 REPORTE CALIFICACI'!AC20</f>
        <v/>
      </c>
      <c r="BP117" s="665" t="str">
        <f>'3A 2025-2026 REPORTE CALIFICACI'!AD20</f>
        <v/>
      </c>
      <c r="BQ117" s="665" t="str">
        <f>'3A 2025-2026 REPORTE CALIFICACI'!AE20</f>
        <v/>
      </c>
      <c r="BR117" s="665" t="str">
        <f>'3A 2025-2026 REPORTE CALIFICACI'!AF20</f>
        <v/>
      </c>
      <c r="BS117" s="665" t="str">
        <f>'3A 2025-2026 REPORTE CALIFICACI'!AG20</f>
        <v/>
      </c>
      <c r="BT117" s="665" t="str">
        <f>'3A 2025-2026 REPORTE CALIFICACI'!AH20</f>
        <v/>
      </c>
      <c r="BU117" s="664"/>
      <c r="BV117" s="664" t="str">
        <f>'3A 2025-2026 REPORTE CALIFICACI'!AJ20</f>
        <v/>
      </c>
      <c r="BW117" s="664" t="str">
        <f>'3A 2025-2026 REPORTE CALIFICACI'!AK20</f>
        <v>A</v>
      </c>
      <c r="BX117" s="664" t="str">
        <f>'3A 2025-2026 REPORTE CALIFICACI'!AL20</f>
        <v/>
      </c>
      <c r="BY117" s="666"/>
      <c r="BZ117" s="667"/>
      <c r="CA117" s="661"/>
      <c r="CB117" s="748" t="s">
        <v>1014</v>
      </c>
      <c r="CC117" s="663" t="s">
        <v>980</v>
      </c>
      <c r="CD117" s="664">
        <f>'3A 2025-2026 REPORTE CALIFICACI'!E21</f>
        <v>53</v>
      </c>
      <c r="CE117" s="664">
        <f>'3A 2025-2026 REPORTE CALIFICACI'!F21</f>
        <v>71</v>
      </c>
      <c r="CF117" s="665">
        <f>'3A 2025-2026 REPORTE CALIFICACI'!G21</f>
        <v>78</v>
      </c>
      <c r="CG117" s="664">
        <f>'3A 2025-2026 REPORTE CALIFICACI'!H21</f>
        <v>0</v>
      </c>
      <c r="CH117" s="664">
        <f>'3A 2025-2026 REPORTE CALIFICACI'!I21</f>
        <v>61</v>
      </c>
      <c r="CI117" s="664">
        <f>'3A 2025-2026 REPORTE CALIFICACI'!J21</f>
        <v>71</v>
      </c>
      <c r="CJ117" s="664">
        <f>'3A 2025-2026 REPORTE CALIFICACI'!K21</f>
        <v>60</v>
      </c>
      <c r="CK117" s="664">
        <f>'3A 2025-2026 REPORTE CALIFICACI'!L21</f>
        <v>0</v>
      </c>
      <c r="CL117" s="664">
        <f>'3A 2025-2026 REPORTE CALIFICACI'!M21</f>
        <v>75</v>
      </c>
      <c r="CM117" s="664">
        <f>'3A 2025-2026 REPORTE CALIFICACI'!N21</f>
        <v>78</v>
      </c>
      <c r="CN117" s="664">
        <f>'3A 2025-2026 REPORTE CALIFICACI'!O21</f>
        <v>60</v>
      </c>
      <c r="CO117" s="664">
        <f>'3A 2025-2026 REPORTE CALIFICACI'!P21</f>
        <v>0</v>
      </c>
      <c r="CP117" s="664">
        <f>'3A 2025-2026 REPORTE CALIFICACI'!Q21</f>
        <v>71</v>
      </c>
      <c r="CQ117" s="664">
        <f>'3A 2025-2026 REPORTE CALIFICACI'!R21</f>
        <v>71</v>
      </c>
      <c r="CR117" s="664">
        <f>'3A 2025-2026 REPORTE CALIFICACI'!S21</f>
        <v>60</v>
      </c>
      <c r="CS117" s="664">
        <f>'3A 2025-2026 REPORTE CALIFICACI'!T21</f>
        <v>0</v>
      </c>
      <c r="CT117" s="716">
        <f>'3A 2025-2026 REPORTE CALIFICACI'!U21</f>
        <v>50.5</v>
      </c>
      <c r="CU117" s="716">
        <f>'3A 2025-2026 REPORTE CALIFICACI'!V21</f>
        <v>48</v>
      </c>
      <c r="CV117" s="716">
        <f>'3A 2025-2026 REPORTE CALIFICACI'!W21</f>
        <v>53.25</v>
      </c>
      <c r="CW117" s="716">
        <f>'3A 2025-2026 REPORTE CALIFICACI'!X21</f>
        <v>50.5</v>
      </c>
      <c r="CX117" s="749">
        <f>'3A 2025-2026 REPORTE CALIFICACI'!Y21</f>
        <v>50.5625</v>
      </c>
      <c r="CY117" s="750">
        <f>'3A 2025-2026 REPORTE CALIFICACI'!Z21</f>
        <v>0.5491503268</v>
      </c>
      <c r="CZ117" s="665">
        <f>'3A 2025-2026 REPORTE CALIFICACI'!AA21</f>
        <v>25.28125</v>
      </c>
      <c r="DA117" s="665" t="str">
        <f>'3A 2025-2026 REPORTE CALIFICACI'!AB21</f>
        <v/>
      </c>
      <c r="DB117" s="665" t="str">
        <f>'3A 2025-2026 REPORTE CALIFICACI'!AC21</f>
        <v/>
      </c>
      <c r="DC117" s="665">
        <f>'3A 2025-2026 REPORTE CALIFICACI'!AD21</f>
        <v>25</v>
      </c>
      <c r="DD117" s="665">
        <f>'3A 2025-2026 REPORTE CALIFICACI'!AE21</f>
        <v>15.16875</v>
      </c>
      <c r="DE117" s="665" t="str">
        <f>'3A 2025-2026 REPORTE CALIFICACI'!AF21</f>
        <v/>
      </c>
      <c r="DF117" s="665" t="str">
        <f>'3A 2025-2026 REPORTE CALIFICACI'!AG21</f>
        <v/>
      </c>
      <c r="DG117" s="665">
        <f>'3A 2025-2026 REPORTE CALIFICACI'!AH21</f>
        <v>15</v>
      </c>
      <c r="DH117" s="664"/>
      <c r="DI117" s="664" t="str">
        <f>'3A 2025-2026 REPORTE CALIFICACI'!AJ21</f>
        <v/>
      </c>
      <c r="DJ117" s="664" t="str">
        <f>'3A 2025-2026 REPORTE CALIFICACI'!AK21</f>
        <v/>
      </c>
      <c r="DK117" s="664" t="str">
        <f>'3A 2025-2026 REPORTE CALIFICACI'!AL21</f>
        <v>R</v>
      </c>
      <c r="DL117" s="666"/>
      <c r="DM117" s="667"/>
      <c r="DN117" s="661"/>
      <c r="DO117" s="748" t="s">
        <v>1014</v>
      </c>
      <c r="DP117" s="663" t="s">
        <v>980</v>
      </c>
      <c r="DQ117" s="664">
        <f>'3A 2025-2026 REPORTE CALIFICACI'!E22</f>
        <v>85</v>
      </c>
      <c r="DR117" s="664">
        <f>'3A 2025-2026 REPORTE CALIFICACI'!F22</f>
        <v>85</v>
      </c>
      <c r="DS117" s="665">
        <f>'3A 2025-2026 REPORTE CALIFICACI'!G22</f>
        <v>84</v>
      </c>
      <c r="DT117" s="664">
        <f>'3A 2025-2026 REPORTE CALIFICACI'!H22</f>
        <v>0</v>
      </c>
      <c r="DU117" s="664">
        <f>'3A 2025-2026 REPORTE CALIFICACI'!I22</f>
        <v>75</v>
      </c>
      <c r="DV117" s="664">
        <f>'3A 2025-2026 REPORTE CALIFICACI'!J22</f>
        <v>86</v>
      </c>
      <c r="DW117" s="664">
        <f>'3A 2025-2026 REPORTE CALIFICACI'!K22</f>
        <v>83</v>
      </c>
      <c r="DX117" s="664">
        <f>'3A 2025-2026 REPORTE CALIFICACI'!L22</f>
        <v>0</v>
      </c>
      <c r="DY117" s="664">
        <f>'3A 2025-2026 REPORTE CALIFICACI'!M22</f>
        <v>94</v>
      </c>
      <c r="DZ117" s="664">
        <f>'3A 2025-2026 REPORTE CALIFICACI'!N22</f>
        <v>90</v>
      </c>
      <c r="EA117" s="664">
        <f>'3A 2025-2026 REPORTE CALIFICACI'!O22</f>
        <v>89</v>
      </c>
      <c r="EB117" s="664">
        <f>'3A 2025-2026 REPORTE CALIFICACI'!P22</f>
        <v>0</v>
      </c>
      <c r="EC117" s="664">
        <f>'3A 2025-2026 REPORTE CALIFICACI'!Q22</f>
        <v>93</v>
      </c>
      <c r="ED117" s="664">
        <f>'3A 2025-2026 REPORTE CALIFICACI'!R22</f>
        <v>90</v>
      </c>
      <c r="EE117" s="664">
        <f>'3A 2025-2026 REPORTE CALIFICACI'!S22</f>
        <v>89</v>
      </c>
      <c r="EF117" s="664">
        <f>'3A 2025-2026 REPORTE CALIFICACI'!T22</f>
        <v>0</v>
      </c>
      <c r="EG117" s="716">
        <f>'3A 2025-2026 REPORTE CALIFICACI'!U22</f>
        <v>63.5</v>
      </c>
      <c r="EH117" s="716">
        <f>'3A 2025-2026 REPORTE CALIFICACI'!V22</f>
        <v>61</v>
      </c>
      <c r="EI117" s="716">
        <f>'3A 2025-2026 REPORTE CALIFICACI'!W22</f>
        <v>68.25</v>
      </c>
      <c r="EJ117" s="716">
        <f>'3A 2025-2026 REPORTE CALIFICACI'!X22</f>
        <v>68</v>
      </c>
      <c r="EK117" s="749">
        <f>'3A 2025-2026 REPORTE CALIFICACI'!Y22</f>
        <v>65.1875</v>
      </c>
      <c r="EL117" s="750">
        <f>'3A 2025-2026 REPORTE CALIFICACI'!Z22</f>
        <v>0.5588235294</v>
      </c>
      <c r="EM117" s="665">
        <f>'3A 2025-2026 REPORTE CALIFICACI'!AA22</f>
        <v>32.59375</v>
      </c>
      <c r="EN117" s="665" t="str">
        <f>'3A 2025-2026 REPORTE CALIFICACI'!AB22</f>
        <v/>
      </c>
      <c r="EO117" s="665" t="str">
        <f>'3A 2025-2026 REPORTE CALIFICACI'!AC22</f>
        <v/>
      </c>
      <c r="EP117" s="665">
        <f>'3A 2025-2026 REPORTE CALIFICACI'!AD22</f>
        <v>33</v>
      </c>
      <c r="EQ117" s="665">
        <f>'3A 2025-2026 REPORTE CALIFICACI'!AE22</f>
        <v>19.55625</v>
      </c>
      <c r="ER117" s="665" t="str">
        <f>'3A 2025-2026 REPORTE CALIFICACI'!AF22</f>
        <v/>
      </c>
      <c r="ES117" s="665" t="str">
        <f>'3A 2025-2026 REPORTE CALIFICACI'!AG22</f>
        <v/>
      </c>
      <c r="ET117" s="665">
        <f>'3A 2025-2026 REPORTE CALIFICACI'!AH22</f>
        <v>20</v>
      </c>
      <c r="EU117" s="664"/>
      <c r="EV117" s="664" t="str">
        <f>'3A 2025-2026 REPORTE CALIFICACI'!AJ22</f>
        <v/>
      </c>
      <c r="EW117" s="664" t="str">
        <f>'3A 2025-2026 REPORTE CALIFICACI'!AK22</f>
        <v/>
      </c>
      <c r="EX117" s="664" t="str">
        <f>'3A 2025-2026 REPORTE CALIFICACI'!AL22</f>
        <v>R</v>
      </c>
      <c r="EY117" s="708"/>
    </row>
    <row r="118" ht="79.5" customHeight="1">
      <c r="A118" s="661"/>
      <c r="B118" s="47"/>
      <c r="C118" s="663" t="s">
        <v>1015</v>
      </c>
      <c r="D118" s="664">
        <f>'3A 2025-2026 REPORTE CALIFICACI'!AM19</f>
        <v>0</v>
      </c>
      <c r="E118" s="664">
        <f>'3A 2025-2026 REPORTE CALIFICACI'!AN19</f>
        <v>0</v>
      </c>
      <c r="F118" s="664">
        <f>'3A 2025-2026 REPORTE CALIFICACI'!AO19</f>
        <v>0</v>
      </c>
      <c r="G118" s="664">
        <f>'3A 2025-2026 REPORTE CALIFICACI'!AP19</f>
        <v>0</v>
      </c>
      <c r="H118" s="664">
        <f>'3A 2025-2026 REPORTE CALIFICACI'!AQ19</f>
        <v>0</v>
      </c>
      <c r="I118" s="664">
        <f>'3A 2025-2026 REPORTE CALIFICACI'!AR19</f>
        <v>0</v>
      </c>
      <c r="J118" s="664">
        <f>'3A 2025-2026 REPORTE CALIFICACI'!AS19</f>
        <v>0</v>
      </c>
      <c r="K118" s="664">
        <f>'3A 2025-2026 REPORTE CALIFICACI'!AT19</f>
        <v>0</v>
      </c>
      <c r="L118" s="664">
        <f>'3A 2025-2026 REPORTE CALIFICACI'!AU19</f>
        <v>0</v>
      </c>
      <c r="M118" s="664">
        <f>'3A 2025-2026 REPORTE CALIFICACI'!AV19</f>
        <v>0</v>
      </c>
      <c r="N118" s="664">
        <f>'3A 2025-2026 REPORTE CALIFICACI'!AW19</f>
        <v>0</v>
      </c>
      <c r="O118" s="664">
        <f>'3A 2025-2026 REPORTE CALIFICACI'!AX19</f>
        <v>0</v>
      </c>
      <c r="P118" s="664">
        <f>'3A 2025-2026 REPORTE CALIFICACI'!AY19</f>
        <v>0</v>
      </c>
      <c r="Q118" s="664">
        <f>'3A 2025-2026 REPORTE CALIFICACI'!AZ19</f>
        <v>0</v>
      </c>
      <c r="R118" s="664">
        <f>'3A 2025-2026 REPORTE CALIFICACI'!BA19</f>
        <v>0</v>
      </c>
      <c r="S118" s="664">
        <f>'3A 2025-2026 REPORTE CALIFICACI'!BB19</f>
        <v>0</v>
      </c>
      <c r="T118" s="716">
        <f>'3A 2025-2026 REPORTE CALIFICACI'!BC19</f>
        <v>0</v>
      </c>
      <c r="U118" s="716">
        <f>'3A 2025-2026 REPORTE CALIFICACI'!BD19</f>
        <v>0</v>
      </c>
      <c r="V118" s="716">
        <f>'3A 2025-2026 REPORTE CALIFICACI'!BE19</f>
        <v>0</v>
      </c>
      <c r="W118" s="716">
        <f>'3A 2025-2026 REPORTE CALIFICACI'!BF19</f>
        <v>0</v>
      </c>
      <c r="X118" s="749">
        <f>'3A 2025-2026 REPORTE CALIFICACI'!BG19</f>
        <v>0</v>
      </c>
      <c r="Y118" s="750">
        <f>'3A 2025-2026 REPORTE CALIFICACI'!BH19</f>
        <v>0</v>
      </c>
      <c r="Z118" s="665">
        <f>'3A 2025-2026 REPORTE CALIFICACI'!BI19</f>
        <v>0</v>
      </c>
      <c r="AA118" s="665" t="str">
        <f>'3A 2025-2026 REPORTE CALIFICACI'!BJ19</f>
        <v/>
      </c>
      <c r="AB118" s="665" t="str">
        <f>'3A 2025-2026 REPORTE CALIFICACI'!BK19</f>
        <v/>
      </c>
      <c r="AC118" s="665">
        <f>'3A 2025-2026 REPORTE CALIFICACI'!BL19</f>
        <v>0</v>
      </c>
      <c r="AD118" s="665">
        <f>'3A 2025-2026 REPORTE CALIFICACI'!BM19</f>
        <v>0</v>
      </c>
      <c r="AE118" s="665" t="str">
        <f>'3A 2025-2026 REPORTE CALIFICACI'!BN19</f>
        <v/>
      </c>
      <c r="AF118" s="665" t="str">
        <f>'3A 2025-2026 REPORTE CALIFICACI'!BO19</f>
        <v/>
      </c>
      <c r="AG118" s="665">
        <f>'3A 2025-2026 REPORTE CALIFICACI'!BP19</f>
        <v>0</v>
      </c>
      <c r="AH118" s="664"/>
      <c r="AI118" s="664" t="str">
        <f>'3A 2025-2026 REPORTE CALIFICACI'!BR19</f>
        <v/>
      </c>
      <c r="AJ118" s="664" t="str">
        <f>'3A 2025-2026 REPORTE CALIFICACI'!BS19</f>
        <v/>
      </c>
      <c r="AK118" s="664" t="str">
        <f>'3A 2025-2026 REPORTE CALIFICACI'!BT19</f>
        <v>R</v>
      </c>
      <c r="AL118" s="666"/>
      <c r="AM118" s="667"/>
      <c r="AN118" s="661"/>
      <c r="AO118" s="47"/>
      <c r="AP118" s="663" t="s">
        <v>1015</v>
      </c>
      <c r="AQ118" s="664">
        <f>'3A 2025-2026 REPORTE CALIFICACI'!AM20</f>
        <v>0</v>
      </c>
      <c r="AR118" s="664">
        <f>'3A 2025-2026 REPORTE CALIFICACI'!AN20</f>
        <v>0</v>
      </c>
      <c r="AS118" s="664">
        <f>'3A 2025-2026 REPORTE CALIFICACI'!AO20</f>
        <v>0</v>
      </c>
      <c r="AT118" s="664">
        <f>'3A 2025-2026 REPORTE CALIFICACI'!AP20</f>
        <v>0</v>
      </c>
      <c r="AU118" s="664">
        <f>'3A 2025-2026 REPORTE CALIFICACI'!AQ20</f>
        <v>0</v>
      </c>
      <c r="AV118" s="664">
        <f>'3A 2025-2026 REPORTE CALIFICACI'!AR20</f>
        <v>0</v>
      </c>
      <c r="AW118" s="664">
        <f>'3A 2025-2026 REPORTE CALIFICACI'!AS20</f>
        <v>0</v>
      </c>
      <c r="AX118" s="664">
        <f>'3A 2025-2026 REPORTE CALIFICACI'!AT20</f>
        <v>0</v>
      </c>
      <c r="AY118" s="664">
        <f>'3A 2025-2026 REPORTE CALIFICACI'!AU20</f>
        <v>0</v>
      </c>
      <c r="AZ118" s="664">
        <f>'3A 2025-2026 REPORTE CALIFICACI'!AV20</f>
        <v>0</v>
      </c>
      <c r="BA118" s="664">
        <f>'3A 2025-2026 REPORTE CALIFICACI'!AW20</f>
        <v>0</v>
      </c>
      <c r="BB118" s="664">
        <f>'3A 2025-2026 REPORTE CALIFICACI'!AX20</f>
        <v>0</v>
      </c>
      <c r="BC118" s="664">
        <f>'3A 2025-2026 REPORTE CALIFICACI'!AY20</f>
        <v>0</v>
      </c>
      <c r="BD118" s="664">
        <f>'3A 2025-2026 REPORTE CALIFICACI'!AZ20</f>
        <v>0</v>
      </c>
      <c r="BE118" s="664">
        <f>'3A 2025-2026 REPORTE CALIFICACI'!BA20</f>
        <v>0</v>
      </c>
      <c r="BF118" s="664">
        <f>'3A 2025-2026 REPORTE CALIFICACI'!BB20</f>
        <v>0</v>
      </c>
      <c r="BG118" s="716">
        <f>'3A 2025-2026 REPORTE CALIFICACI'!BC20</f>
        <v>0</v>
      </c>
      <c r="BH118" s="716">
        <f>'3A 2025-2026 REPORTE CALIFICACI'!BD20</f>
        <v>0</v>
      </c>
      <c r="BI118" s="716">
        <f>'3A 2025-2026 REPORTE CALIFICACI'!BE20</f>
        <v>0</v>
      </c>
      <c r="BJ118" s="716">
        <f>'3A 2025-2026 REPORTE CALIFICACI'!BF20</f>
        <v>0</v>
      </c>
      <c r="BK118" s="749">
        <f>'3A 2025-2026 REPORTE CALIFICACI'!BG20</f>
        <v>0</v>
      </c>
      <c r="BL118" s="750">
        <f>'3A 2025-2026 REPORTE CALIFICACI'!BH20</f>
        <v>0</v>
      </c>
      <c r="BM118" s="665">
        <f>'3A 2025-2026 REPORTE CALIFICACI'!BI20</f>
        <v>0</v>
      </c>
      <c r="BN118" s="665" t="str">
        <f>'3A 2025-2026 REPORTE CALIFICACI'!BJ20</f>
        <v/>
      </c>
      <c r="BO118" s="665" t="str">
        <f>'3A 2025-2026 REPORTE CALIFICACI'!BK20</f>
        <v/>
      </c>
      <c r="BP118" s="665">
        <f>'3A 2025-2026 REPORTE CALIFICACI'!BL20</f>
        <v>0</v>
      </c>
      <c r="BQ118" s="665">
        <f>'3A 2025-2026 REPORTE CALIFICACI'!BM20</f>
        <v>0</v>
      </c>
      <c r="BR118" s="665" t="str">
        <f>'3A 2025-2026 REPORTE CALIFICACI'!BN20</f>
        <v/>
      </c>
      <c r="BS118" s="665" t="str">
        <f>'3A 2025-2026 REPORTE CALIFICACI'!BO20</f>
        <v/>
      </c>
      <c r="BT118" s="665">
        <f>'3A 2025-2026 REPORTE CALIFICACI'!BP20</f>
        <v>0</v>
      </c>
      <c r="BU118" s="664"/>
      <c r="BV118" s="664" t="str">
        <f>'3A 2025-2026 REPORTE CALIFICACI'!BR20</f>
        <v/>
      </c>
      <c r="BW118" s="664" t="str">
        <f>'3A 2025-2026 REPORTE CALIFICACI'!BS20</f>
        <v/>
      </c>
      <c r="BX118" s="664" t="str">
        <f>'3A 2025-2026 REPORTE CALIFICACI'!BT20</f>
        <v>R</v>
      </c>
      <c r="BY118" s="666"/>
      <c r="BZ118" s="667"/>
      <c r="CA118" s="661"/>
      <c r="CB118" s="47"/>
      <c r="CC118" s="663" t="s">
        <v>1015</v>
      </c>
      <c r="CD118" s="664">
        <f>'3A 2025-2026 REPORTE CALIFICACI'!AM21</f>
        <v>0</v>
      </c>
      <c r="CE118" s="664">
        <f>'3A 2025-2026 REPORTE CALIFICACI'!AN21</f>
        <v>0</v>
      </c>
      <c r="CF118" s="664">
        <f>'3A 2025-2026 REPORTE CALIFICACI'!AO21</f>
        <v>0</v>
      </c>
      <c r="CG118" s="664">
        <f>'3A 2025-2026 REPORTE CALIFICACI'!AP21</f>
        <v>0</v>
      </c>
      <c r="CH118" s="664">
        <f>'3A 2025-2026 REPORTE CALIFICACI'!AQ21</f>
        <v>0</v>
      </c>
      <c r="CI118" s="664">
        <f>'3A 2025-2026 REPORTE CALIFICACI'!AR21</f>
        <v>0</v>
      </c>
      <c r="CJ118" s="664">
        <f>'3A 2025-2026 REPORTE CALIFICACI'!AS21</f>
        <v>0</v>
      </c>
      <c r="CK118" s="664">
        <f>'3A 2025-2026 REPORTE CALIFICACI'!AT21</f>
        <v>0</v>
      </c>
      <c r="CL118" s="664">
        <f>'3A 2025-2026 REPORTE CALIFICACI'!AU21</f>
        <v>0</v>
      </c>
      <c r="CM118" s="664">
        <f>'3A 2025-2026 REPORTE CALIFICACI'!AV21</f>
        <v>0</v>
      </c>
      <c r="CN118" s="664">
        <f>'3A 2025-2026 REPORTE CALIFICACI'!AW21</f>
        <v>0</v>
      </c>
      <c r="CO118" s="664">
        <f>'3A 2025-2026 REPORTE CALIFICACI'!AX21</f>
        <v>0</v>
      </c>
      <c r="CP118" s="664">
        <f>'3A 2025-2026 REPORTE CALIFICACI'!AY21</f>
        <v>0</v>
      </c>
      <c r="CQ118" s="664">
        <f>'3A 2025-2026 REPORTE CALIFICACI'!AZ21</f>
        <v>0</v>
      </c>
      <c r="CR118" s="664">
        <f>'3A 2025-2026 REPORTE CALIFICACI'!BA21</f>
        <v>0</v>
      </c>
      <c r="CS118" s="664">
        <f>'3A 2025-2026 REPORTE CALIFICACI'!BB21</f>
        <v>0</v>
      </c>
      <c r="CT118" s="716">
        <f>'3A 2025-2026 REPORTE CALIFICACI'!BC21</f>
        <v>0</v>
      </c>
      <c r="CU118" s="716">
        <f>'3A 2025-2026 REPORTE CALIFICACI'!BD21</f>
        <v>0</v>
      </c>
      <c r="CV118" s="716">
        <f>'3A 2025-2026 REPORTE CALIFICACI'!BE21</f>
        <v>0</v>
      </c>
      <c r="CW118" s="716">
        <f>'3A 2025-2026 REPORTE CALIFICACI'!BF21</f>
        <v>0</v>
      </c>
      <c r="CX118" s="749">
        <f>'3A 2025-2026 REPORTE CALIFICACI'!BG21</f>
        <v>0</v>
      </c>
      <c r="CY118" s="750">
        <f>'3A 2025-2026 REPORTE CALIFICACI'!BH21</f>
        <v>0</v>
      </c>
      <c r="CZ118" s="665">
        <f>'3A 2025-2026 REPORTE CALIFICACI'!BI21</f>
        <v>0</v>
      </c>
      <c r="DA118" s="665" t="str">
        <f>'3A 2025-2026 REPORTE CALIFICACI'!BJ21</f>
        <v/>
      </c>
      <c r="DB118" s="665" t="str">
        <f>'3A 2025-2026 REPORTE CALIFICACI'!BK21</f>
        <v/>
      </c>
      <c r="DC118" s="665">
        <f>'3A 2025-2026 REPORTE CALIFICACI'!BL21</f>
        <v>0</v>
      </c>
      <c r="DD118" s="665">
        <f>'3A 2025-2026 REPORTE CALIFICACI'!BM21</f>
        <v>0</v>
      </c>
      <c r="DE118" s="665" t="str">
        <f>'3A 2025-2026 REPORTE CALIFICACI'!BN21</f>
        <v/>
      </c>
      <c r="DF118" s="665" t="str">
        <f>'3A 2025-2026 REPORTE CALIFICACI'!BO21</f>
        <v/>
      </c>
      <c r="DG118" s="665">
        <f>'3A 2025-2026 REPORTE CALIFICACI'!BP21</f>
        <v>0</v>
      </c>
      <c r="DH118" s="664"/>
      <c r="DI118" s="664" t="str">
        <f>'3A 2025-2026 REPORTE CALIFICACI'!BR21</f>
        <v/>
      </c>
      <c r="DJ118" s="664" t="str">
        <f>'3A 2025-2026 REPORTE CALIFICACI'!BS21</f>
        <v/>
      </c>
      <c r="DK118" s="664" t="str">
        <f>'3A 2025-2026 REPORTE CALIFICACI'!BT21</f>
        <v>R</v>
      </c>
      <c r="DL118" s="666"/>
      <c r="DM118" s="667"/>
      <c r="DN118" s="661"/>
      <c r="DO118" s="47"/>
      <c r="DP118" s="663" t="s">
        <v>1015</v>
      </c>
      <c r="DQ118" s="664">
        <f>'3A 2025-2026 REPORTE CALIFICACI'!AM22</f>
        <v>0</v>
      </c>
      <c r="DR118" s="664">
        <f>'3A 2025-2026 REPORTE CALIFICACI'!AN22</f>
        <v>0</v>
      </c>
      <c r="DS118" s="664">
        <f>'3A 2025-2026 REPORTE CALIFICACI'!AO22</f>
        <v>0</v>
      </c>
      <c r="DT118" s="664">
        <f>'3A 2025-2026 REPORTE CALIFICACI'!AP22</f>
        <v>0</v>
      </c>
      <c r="DU118" s="664">
        <f>'3A 2025-2026 REPORTE CALIFICACI'!AQ22</f>
        <v>0</v>
      </c>
      <c r="DV118" s="664">
        <f>'3A 2025-2026 REPORTE CALIFICACI'!AR22</f>
        <v>0</v>
      </c>
      <c r="DW118" s="664">
        <f>'3A 2025-2026 REPORTE CALIFICACI'!AS22</f>
        <v>0</v>
      </c>
      <c r="DX118" s="664">
        <f>'3A 2025-2026 REPORTE CALIFICACI'!AT22</f>
        <v>0</v>
      </c>
      <c r="DY118" s="664">
        <f>'3A 2025-2026 REPORTE CALIFICACI'!AU22</f>
        <v>0</v>
      </c>
      <c r="DZ118" s="664">
        <f>'3A 2025-2026 REPORTE CALIFICACI'!AV22</f>
        <v>0</v>
      </c>
      <c r="EA118" s="664">
        <f>'3A 2025-2026 REPORTE CALIFICACI'!AW22</f>
        <v>0</v>
      </c>
      <c r="EB118" s="664">
        <f>'3A 2025-2026 REPORTE CALIFICACI'!AX22</f>
        <v>0</v>
      </c>
      <c r="EC118" s="664">
        <f>'3A 2025-2026 REPORTE CALIFICACI'!AY22</f>
        <v>0</v>
      </c>
      <c r="ED118" s="664">
        <f>'3A 2025-2026 REPORTE CALIFICACI'!AZ22</f>
        <v>0</v>
      </c>
      <c r="EE118" s="664">
        <f>'3A 2025-2026 REPORTE CALIFICACI'!BA22</f>
        <v>0</v>
      </c>
      <c r="EF118" s="664">
        <f>'3A 2025-2026 REPORTE CALIFICACI'!BB22</f>
        <v>0</v>
      </c>
      <c r="EG118" s="716">
        <f>'3A 2025-2026 REPORTE CALIFICACI'!BC22</f>
        <v>0</v>
      </c>
      <c r="EH118" s="716">
        <f>'3A 2025-2026 REPORTE CALIFICACI'!BD22</f>
        <v>0</v>
      </c>
      <c r="EI118" s="716">
        <f>'3A 2025-2026 REPORTE CALIFICACI'!BE22</f>
        <v>0</v>
      </c>
      <c r="EJ118" s="716">
        <f>'3A 2025-2026 REPORTE CALIFICACI'!BF22</f>
        <v>0</v>
      </c>
      <c r="EK118" s="749">
        <f>'3A 2025-2026 REPORTE CALIFICACI'!BG22</f>
        <v>0</v>
      </c>
      <c r="EL118" s="750">
        <f>'3A 2025-2026 REPORTE CALIFICACI'!BH22</f>
        <v>0</v>
      </c>
      <c r="EM118" s="665">
        <f>'3A 2025-2026 REPORTE CALIFICACI'!BI22</f>
        <v>0</v>
      </c>
      <c r="EN118" s="665" t="str">
        <f>'3A 2025-2026 REPORTE CALIFICACI'!BJ22</f>
        <v/>
      </c>
      <c r="EO118" s="665" t="str">
        <f>'3A 2025-2026 REPORTE CALIFICACI'!BK22</f>
        <v/>
      </c>
      <c r="EP118" s="665">
        <f>'3A 2025-2026 REPORTE CALIFICACI'!BL22</f>
        <v>0</v>
      </c>
      <c r="EQ118" s="665">
        <f>'3A 2025-2026 REPORTE CALIFICACI'!BM22</f>
        <v>0</v>
      </c>
      <c r="ER118" s="665" t="str">
        <f>'3A 2025-2026 REPORTE CALIFICACI'!BN22</f>
        <v/>
      </c>
      <c r="ES118" s="665" t="str">
        <f>'3A 2025-2026 REPORTE CALIFICACI'!BO22</f>
        <v/>
      </c>
      <c r="ET118" s="665">
        <f>'3A 2025-2026 REPORTE CALIFICACI'!BP22</f>
        <v>0</v>
      </c>
      <c r="EU118" s="664"/>
      <c r="EV118" s="664" t="str">
        <f>'3A 2025-2026 REPORTE CALIFICACI'!BR22</f>
        <v/>
      </c>
      <c r="EW118" s="664" t="str">
        <f>'3A 2025-2026 REPORTE CALIFICACI'!BS22</f>
        <v/>
      </c>
      <c r="EX118" s="664" t="str">
        <f>'3A 2025-2026 REPORTE CALIFICACI'!BT22</f>
        <v>R</v>
      </c>
      <c r="EY118" s="708"/>
    </row>
    <row r="119" ht="82.5" customHeight="1">
      <c r="A119" s="661"/>
      <c r="B119" s="47"/>
      <c r="C119" s="663" t="s">
        <v>1016</v>
      </c>
      <c r="D119" s="664">
        <f>'3A 2025-2026 REPORTE CALIFICACI'!BU19</f>
        <v>71</v>
      </c>
      <c r="E119" s="664">
        <f>'3A 2025-2026 REPORTE CALIFICACI'!BV19</f>
        <v>60</v>
      </c>
      <c r="F119" s="664">
        <f>'3A 2025-2026 REPORTE CALIFICACI'!BW19</f>
        <v>50</v>
      </c>
      <c r="G119" s="664">
        <f>'3A 2025-2026 REPORTE CALIFICACI'!BX19</f>
        <v>0</v>
      </c>
      <c r="H119" s="664">
        <f>'3A 2025-2026 REPORTE CALIFICACI'!BY19</f>
        <v>70</v>
      </c>
      <c r="I119" s="664">
        <f>'3A 2025-2026 REPORTE CALIFICACI'!BZ19</f>
        <v>70</v>
      </c>
      <c r="J119" s="664">
        <f>'3A 2025-2026 REPORTE CALIFICACI'!CA19</f>
        <v>70</v>
      </c>
      <c r="K119" s="664">
        <f>'3A 2025-2026 REPORTE CALIFICACI'!CB19</f>
        <v>0</v>
      </c>
      <c r="L119" s="664">
        <f>'3A 2025-2026 REPORTE CALIFICACI'!CC19</f>
        <v>70</v>
      </c>
      <c r="M119" s="664">
        <f>'3A 2025-2026 REPORTE CALIFICACI'!CD19</f>
        <v>71</v>
      </c>
      <c r="N119" s="664">
        <f>'3A 2025-2026 REPORTE CALIFICACI'!CE19</f>
        <v>70</v>
      </c>
      <c r="O119" s="664">
        <f>'3A 2025-2026 REPORTE CALIFICACI'!CF19</f>
        <v>0</v>
      </c>
      <c r="P119" s="664">
        <f>'3A 2025-2026 REPORTE CALIFICACI'!CG19</f>
        <v>72</v>
      </c>
      <c r="Q119" s="664">
        <f>'3A 2025-2026 REPORTE CALIFICACI'!CH19</f>
        <v>70</v>
      </c>
      <c r="R119" s="664">
        <f>'3A 2025-2026 REPORTE CALIFICACI'!CI19</f>
        <v>70</v>
      </c>
      <c r="S119" s="664">
        <f>'3A 2025-2026 REPORTE CALIFICACI'!CJ19</f>
        <v>0</v>
      </c>
      <c r="T119" s="716">
        <f>'3A 2025-2026 REPORTE CALIFICACI'!CK19</f>
        <v>45.25</v>
      </c>
      <c r="U119" s="716">
        <f>'3A 2025-2026 REPORTE CALIFICACI'!CL19</f>
        <v>52.5</v>
      </c>
      <c r="V119" s="716">
        <f>'3A 2025-2026 REPORTE CALIFICACI'!CM19</f>
        <v>52.75</v>
      </c>
      <c r="W119" s="716">
        <f>'3A 2025-2026 REPORTE CALIFICACI'!CN19</f>
        <v>53</v>
      </c>
      <c r="X119" s="749">
        <f>'3A 2025-2026 REPORTE CALIFICACI'!CO19</f>
        <v>50.875</v>
      </c>
      <c r="Y119" s="750">
        <f>'3A 2025-2026 REPORTE CALIFICACI'!CP19</f>
        <v>0.7</v>
      </c>
      <c r="Z119" s="665">
        <f>'3A 2025-2026 REPORTE CALIFICACI'!CQ19</f>
        <v>25.4375</v>
      </c>
      <c r="AA119" s="665" t="str">
        <f>'3A 2025-2026 REPORTE CALIFICACI'!CR19</f>
        <v/>
      </c>
      <c r="AB119" s="665" t="str">
        <f>'3A 2025-2026 REPORTE CALIFICACI'!CS19</f>
        <v/>
      </c>
      <c r="AC119" s="665">
        <f>'3A 2025-2026 REPORTE CALIFICACI'!CT19</f>
        <v>25</v>
      </c>
      <c r="AD119" s="665">
        <f>'3A 2025-2026 REPORTE CALIFICACI'!CU19</f>
        <v>15.2625</v>
      </c>
      <c r="AE119" s="665" t="str">
        <f>'3A 2025-2026 REPORTE CALIFICACI'!CV19</f>
        <v/>
      </c>
      <c r="AF119" s="665" t="str">
        <f>'3A 2025-2026 REPORTE CALIFICACI'!CW19</f>
        <v/>
      </c>
      <c r="AG119" s="665">
        <f>'3A 2025-2026 REPORTE CALIFICACI'!CX19</f>
        <v>15</v>
      </c>
      <c r="AH119" s="664"/>
      <c r="AI119" s="665" t="str">
        <f>'3A 2025-2026 REPORTE CALIFICACI'!CZ19</f>
        <v/>
      </c>
      <c r="AJ119" s="664" t="str">
        <f>'3A 2025-2026 REPORTE CALIFICACI'!DA19</f>
        <v/>
      </c>
      <c r="AK119" s="664" t="str">
        <f>'3A 2025-2026 REPORTE CALIFICACI'!DB19</f>
        <v>R</v>
      </c>
      <c r="AL119" s="666"/>
      <c r="AM119" s="667"/>
      <c r="AN119" s="661"/>
      <c r="AO119" s="47"/>
      <c r="AP119" s="663" t="s">
        <v>1016</v>
      </c>
      <c r="AQ119" s="664">
        <f>'3A 2025-2026 REPORTE CALIFICACI'!BU20</f>
        <v>93</v>
      </c>
      <c r="AR119" s="664">
        <f>'3A 2025-2026 REPORTE CALIFICACI'!BV20</f>
        <v>95</v>
      </c>
      <c r="AS119" s="664">
        <f>'3A 2025-2026 REPORTE CALIFICACI'!BW20</f>
        <v>96</v>
      </c>
      <c r="AT119" s="664">
        <f>'3A 2025-2026 REPORTE CALIFICACI'!BX20</f>
        <v>0</v>
      </c>
      <c r="AU119" s="664">
        <f>'3A 2025-2026 REPORTE CALIFICACI'!BY20</f>
        <v>92</v>
      </c>
      <c r="AV119" s="664">
        <f>'3A 2025-2026 REPORTE CALIFICACI'!BZ20</f>
        <v>95</v>
      </c>
      <c r="AW119" s="664">
        <f>'3A 2025-2026 REPORTE CALIFICACI'!CA20</f>
        <v>96</v>
      </c>
      <c r="AX119" s="664">
        <f>'3A 2025-2026 REPORTE CALIFICACI'!CB20</f>
        <v>0</v>
      </c>
      <c r="AY119" s="664">
        <f>'3A 2025-2026 REPORTE CALIFICACI'!CC20</f>
        <v>95</v>
      </c>
      <c r="AZ119" s="664">
        <f>'3A 2025-2026 REPORTE CALIFICACI'!CD20</f>
        <v>96</v>
      </c>
      <c r="BA119" s="664">
        <f>'3A 2025-2026 REPORTE CALIFICACI'!CE20</f>
        <v>98</v>
      </c>
      <c r="BB119" s="664">
        <f>'3A 2025-2026 REPORTE CALIFICACI'!CF20</f>
        <v>0</v>
      </c>
      <c r="BC119" s="664">
        <f>'3A 2025-2026 REPORTE CALIFICACI'!CG20</f>
        <v>98</v>
      </c>
      <c r="BD119" s="664">
        <f>'3A 2025-2026 REPORTE CALIFICACI'!CH20</f>
        <v>99</v>
      </c>
      <c r="BE119" s="664">
        <f>'3A 2025-2026 REPORTE CALIFICACI'!CI20</f>
        <v>99</v>
      </c>
      <c r="BF119" s="664">
        <f>'3A 2025-2026 REPORTE CALIFICACI'!CJ20</f>
        <v>0</v>
      </c>
      <c r="BG119" s="716">
        <f>'3A 2025-2026 REPORTE CALIFICACI'!CK20</f>
        <v>71</v>
      </c>
      <c r="BH119" s="716">
        <f>'3A 2025-2026 REPORTE CALIFICACI'!CL20</f>
        <v>70.75</v>
      </c>
      <c r="BI119" s="716">
        <f>'3A 2025-2026 REPORTE CALIFICACI'!CM20</f>
        <v>72.25</v>
      </c>
      <c r="BJ119" s="716">
        <f>'3A 2025-2026 REPORTE CALIFICACI'!CN20</f>
        <v>74</v>
      </c>
      <c r="BK119" s="749">
        <f>'3A 2025-2026 REPORTE CALIFICACI'!CO20</f>
        <v>72</v>
      </c>
      <c r="BL119" s="750">
        <f>'3A 2025-2026 REPORTE CALIFICACI'!CP20</f>
        <v>0.7</v>
      </c>
      <c r="BM119" s="665" t="str">
        <f>'3A 2025-2026 REPORTE CALIFICACI'!CQ20</f>
        <v/>
      </c>
      <c r="BN119" s="665" t="str">
        <f>'3A 2025-2026 REPORTE CALIFICACI'!CR20</f>
        <v/>
      </c>
      <c r="BO119" s="665" t="str">
        <f>'3A 2025-2026 REPORTE CALIFICACI'!CS20</f>
        <v/>
      </c>
      <c r="BP119" s="665" t="str">
        <f>'3A 2025-2026 REPORTE CALIFICACI'!CT20</f>
        <v/>
      </c>
      <c r="BQ119" s="665" t="str">
        <f>'3A 2025-2026 REPORTE CALIFICACI'!CU20</f>
        <v/>
      </c>
      <c r="BR119" s="665" t="str">
        <f>'3A 2025-2026 REPORTE CALIFICACI'!CV20</f>
        <v/>
      </c>
      <c r="BS119" s="665" t="str">
        <f>'3A 2025-2026 REPORTE CALIFICACI'!CW20</f>
        <v/>
      </c>
      <c r="BT119" s="665" t="str">
        <f>'3A 2025-2026 REPORTE CALIFICACI'!CX20</f>
        <v/>
      </c>
      <c r="BU119" s="664"/>
      <c r="BV119" s="665" t="str">
        <f>'3A 2025-2026 REPORTE CALIFICACI'!CZ20</f>
        <v/>
      </c>
      <c r="BW119" s="664" t="str">
        <f>'3A 2025-2026 REPORTE CALIFICACI'!DA20</f>
        <v>A</v>
      </c>
      <c r="BX119" s="664" t="str">
        <f>'3A 2025-2026 REPORTE CALIFICACI'!DB20</f>
        <v/>
      </c>
      <c r="BY119" s="666"/>
      <c r="BZ119" s="667"/>
      <c r="CA119" s="661"/>
      <c r="CB119" s="47"/>
      <c r="CC119" s="663" t="s">
        <v>1016</v>
      </c>
      <c r="CD119" s="664">
        <f>'3A 2025-2026 REPORTE CALIFICACI'!BU21</f>
        <v>70</v>
      </c>
      <c r="CE119" s="664">
        <f>'3A 2025-2026 REPORTE CALIFICACI'!BV21</f>
        <v>70</v>
      </c>
      <c r="CF119" s="664">
        <f>'3A 2025-2026 REPORTE CALIFICACI'!BW21</f>
        <v>70</v>
      </c>
      <c r="CG119" s="664">
        <f>'3A 2025-2026 REPORTE CALIFICACI'!BX21</f>
        <v>0</v>
      </c>
      <c r="CH119" s="664">
        <f>'3A 2025-2026 REPORTE CALIFICACI'!BY21</f>
        <v>71</v>
      </c>
      <c r="CI119" s="664">
        <f>'3A 2025-2026 REPORTE CALIFICACI'!BZ21</f>
        <v>70</v>
      </c>
      <c r="CJ119" s="664">
        <f>'3A 2025-2026 REPORTE CALIFICACI'!CA21</f>
        <v>70</v>
      </c>
      <c r="CK119" s="664">
        <f>'3A 2025-2026 REPORTE CALIFICACI'!CB21</f>
        <v>0</v>
      </c>
      <c r="CL119" s="664">
        <f>'3A 2025-2026 REPORTE CALIFICACI'!CC21</f>
        <v>72</v>
      </c>
      <c r="CM119" s="664">
        <f>'3A 2025-2026 REPORTE CALIFICACI'!CD21</f>
        <v>70</v>
      </c>
      <c r="CN119" s="664">
        <f>'3A 2025-2026 REPORTE CALIFICACI'!CE21</f>
        <v>70</v>
      </c>
      <c r="CO119" s="664">
        <f>'3A 2025-2026 REPORTE CALIFICACI'!CF21</f>
        <v>0</v>
      </c>
      <c r="CP119" s="664">
        <f>'3A 2025-2026 REPORTE CALIFICACI'!CG21</f>
        <v>71</v>
      </c>
      <c r="CQ119" s="664">
        <f>'3A 2025-2026 REPORTE CALIFICACI'!CH21</f>
        <v>70</v>
      </c>
      <c r="CR119" s="664">
        <f>'3A 2025-2026 REPORTE CALIFICACI'!CI21</f>
        <v>70</v>
      </c>
      <c r="CS119" s="664">
        <f>'3A 2025-2026 REPORTE CALIFICACI'!CJ21</f>
        <v>0</v>
      </c>
      <c r="CT119" s="716">
        <f>'3A 2025-2026 REPORTE CALIFICACI'!CK21</f>
        <v>52.5</v>
      </c>
      <c r="CU119" s="716">
        <f>'3A 2025-2026 REPORTE CALIFICACI'!CL21</f>
        <v>52.75</v>
      </c>
      <c r="CV119" s="716">
        <f>'3A 2025-2026 REPORTE CALIFICACI'!CM21</f>
        <v>53</v>
      </c>
      <c r="CW119" s="716">
        <f>'3A 2025-2026 REPORTE CALIFICACI'!CN21</f>
        <v>52.75</v>
      </c>
      <c r="CX119" s="749">
        <f>'3A 2025-2026 REPORTE CALIFICACI'!CO21</f>
        <v>52.75</v>
      </c>
      <c r="CY119" s="750">
        <f>'3A 2025-2026 REPORTE CALIFICACI'!CP21</f>
        <v>0.6113095238</v>
      </c>
      <c r="CZ119" s="665">
        <f>'3A 2025-2026 REPORTE CALIFICACI'!CQ21</f>
        <v>26.375</v>
      </c>
      <c r="DA119" s="665" t="str">
        <f>'3A 2025-2026 REPORTE CALIFICACI'!CR21</f>
        <v/>
      </c>
      <c r="DB119" s="665" t="str">
        <f>'3A 2025-2026 REPORTE CALIFICACI'!CS21</f>
        <v/>
      </c>
      <c r="DC119" s="665">
        <f>'3A 2025-2026 REPORTE CALIFICACI'!CT21</f>
        <v>26</v>
      </c>
      <c r="DD119" s="665">
        <f>'3A 2025-2026 REPORTE CALIFICACI'!CU21</f>
        <v>15.825</v>
      </c>
      <c r="DE119" s="665" t="str">
        <f>'3A 2025-2026 REPORTE CALIFICACI'!CV21</f>
        <v/>
      </c>
      <c r="DF119" s="665" t="str">
        <f>'3A 2025-2026 REPORTE CALIFICACI'!CW21</f>
        <v/>
      </c>
      <c r="DG119" s="665">
        <f>'3A 2025-2026 REPORTE CALIFICACI'!CX21</f>
        <v>16</v>
      </c>
      <c r="DH119" s="664"/>
      <c r="DI119" s="665" t="str">
        <f>'3A 2025-2026 REPORTE CALIFICACI'!CZ21</f>
        <v/>
      </c>
      <c r="DJ119" s="664" t="str">
        <f>'3A 2025-2026 REPORTE CALIFICACI'!DA21</f>
        <v/>
      </c>
      <c r="DK119" s="664" t="str">
        <f>'3A 2025-2026 REPORTE CALIFICACI'!DB21</f>
        <v>R</v>
      </c>
      <c r="DL119" s="666"/>
      <c r="DM119" s="667"/>
      <c r="DN119" s="661"/>
      <c r="DO119" s="47"/>
      <c r="DP119" s="663" t="s">
        <v>1016</v>
      </c>
      <c r="DQ119" s="664">
        <f>'3A 2025-2026 REPORTE CALIFICACI'!BU22</f>
        <v>82</v>
      </c>
      <c r="DR119" s="664">
        <f>'3A 2025-2026 REPORTE CALIFICACI'!BV22</f>
        <v>80</v>
      </c>
      <c r="DS119" s="664">
        <f>'3A 2025-2026 REPORTE CALIFICACI'!BW22</f>
        <v>80</v>
      </c>
      <c r="DT119" s="664">
        <f>'3A 2025-2026 REPORTE CALIFICACI'!BX22</f>
        <v>0</v>
      </c>
      <c r="DU119" s="664">
        <f>'3A 2025-2026 REPORTE CALIFICACI'!BY22</f>
        <v>81</v>
      </c>
      <c r="DV119" s="664">
        <f>'3A 2025-2026 REPORTE CALIFICACI'!BZ22</f>
        <v>81</v>
      </c>
      <c r="DW119" s="664">
        <f>'3A 2025-2026 REPORTE CALIFICACI'!CA22</f>
        <v>80</v>
      </c>
      <c r="DX119" s="664">
        <f>'3A 2025-2026 REPORTE CALIFICACI'!CB22</f>
        <v>0</v>
      </c>
      <c r="DY119" s="664">
        <f>'3A 2025-2026 REPORTE CALIFICACI'!CC22</f>
        <v>85</v>
      </c>
      <c r="DZ119" s="664">
        <f>'3A 2025-2026 REPORTE CALIFICACI'!CD22</f>
        <v>85</v>
      </c>
      <c r="EA119" s="664">
        <f>'3A 2025-2026 REPORTE CALIFICACI'!CE22</f>
        <v>80</v>
      </c>
      <c r="EB119" s="664">
        <f>'3A 2025-2026 REPORTE CALIFICACI'!CF22</f>
        <v>0</v>
      </c>
      <c r="EC119" s="664">
        <f>'3A 2025-2026 REPORTE CALIFICACI'!CG22</f>
        <v>83</v>
      </c>
      <c r="ED119" s="664">
        <f>'3A 2025-2026 REPORTE CALIFICACI'!CH22</f>
        <v>84</v>
      </c>
      <c r="EE119" s="664">
        <f>'3A 2025-2026 REPORTE CALIFICACI'!CI22</f>
        <v>80</v>
      </c>
      <c r="EF119" s="664">
        <f>'3A 2025-2026 REPORTE CALIFICACI'!CJ22</f>
        <v>0</v>
      </c>
      <c r="EG119" s="716">
        <f>'3A 2025-2026 REPORTE CALIFICACI'!CK22</f>
        <v>60.5</v>
      </c>
      <c r="EH119" s="716">
        <f>'3A 2025-2026 REPORTE CALIFICACI'!CL22</f>
        <v>60.5</v>
      </c>
      <c r="EI119" s="716">
        <f>'3A 2025-2026 REPORTE CALIFICACI'!CM22</f>
        <v>62.5</v>
      </c>
      <c r="EJ119" s="716">
        <f>'3A 2025-2026 REPORTE CALIFICACI'!CN22</f>
        <v>61.75</v>
      </c>
      <c r="EK119" s="749">
        <f>'3A 2025-2026 REPORTE CALIFICACI'!CO22</f>
        <v>61.3125</v>
      </c>
      <c r="EL119" s="750">
        <f>'3A 2025-2026 REPORTE CALIFICACI'!CP22</f>
        <v>0.7</v>
      </c>
      <c r="EM119" s="665">
        <f>'3A 2025-2026 REPORTE CALIFICACI'!CQ22</f>
        <v>30.65625</v>
      </c>
      <c r="EN119" s="665" t="str">
        <f>'3A 2025-2026 REPORTE CALIFICACI'!CR22</f>
        <v/>
      </c>
      <c r="EO119" s="665" t="str">
        <f>'3A 2025-2026 REPORTE CALIFICACI'!CS22</f>
        <v/>
      </c>
      <c r="EP119" s="665">
        <f>'3A 2025-2026 REPORTE CALIFICACI'!CT22</f>
        <v>31</v>
      </c>
      <c r="EQ119" s="665">
        <f>'3A 2025-2026 REPORTE CALIFICACI'!CU22</f>
        <v>18.39375</v>
      </c>
      <c r="ER119" s="665" t="str">
        <f>'3A 2025-2026 REPORTE CALIFICACI'!CV22</f>
        <v/>
      </c>
      <c r="ES119" s="665" t="str">
        <f>'3A 2025-2026 REPORTE CALIFICACI'!CW22</f>
        <v/>
      </c>
      <c r="ET119" s="665">
        <f>'3A 2025-2026 REPORTE CALIFICACI'!CX22</f>
        <v>18</v>
      </c>
      <c r="EU119" s="664"/>
      <c r="EV119" s="665" t="str">
        <f>'3A 2025-2026 REPORTE CALIFICACI'!CZ22</f>
        <v/>
      </c>
      <c r="EW119" s="664" t="str">
        <f>'3A 2025-2026 REPORTE CALIFICACI'!DA22</f>
        <v/>
      </c>
      <c r="EX119" s="664" t="str">
        <f>'3A 2025-2026 REPORTE CALIFICACI'!DB22</f>
        <v>R</v>
      </c>
      <c r="EY119" s="708"/>
    </row>
    <row r="120" ht="52.5" customHeight="1">
      <c r="A120" s="661"/>
      <c r="B120" s="47"/>
      <c r="C120" s="663" t="s">
        <v>1017</v>
      </c>
      <c r="D120" s="664">
        <f>'3A 2025-2026 REPORTE CALIFICACI'!DC19</f>
        <v>57</v>
      </c>
      <c r="E120" s="664">
        <f>'3A 2025-2026 REPORTE CALIFICACI'!DD19</f>
        <v>70</v>
      </c>
      <c r="F120" s="664">
        <f>'3A 2025-2026 REPORTE CALIFICACI'!DE19</f>
        <v>70</v>
      </c>
      <c r="G120" s="664">
        <f>'3A 2025-2026 REPORTE CALIFICACI'!DF19</f>
        <v>0</v>
      </c>
      <c r="H120" s="664">
        <f>'3A 2025-2026 REPORTE CALIFICACI'!DG19</f>
        <v>62</v>
      </c>
      <c r="I120" s="664">
        <f>'3A 2025-2026 REPORTE CALIFICACI'!DH19</f>
        <v>40</v>
      </c>
      <c r="J120" s="664">
        <f>'3A 2025-2026 REPORTE CALIFICACI'!DI19</f>
        <v>60</v>
      </c>
      <c r="K120" s="664">
        <f>'3A 2025-2026 REPORTE CALIFICACI'!DJ19</f>
        <v>0</v>
      </c>
      <c r="L120" s="664">
        <f>'3A 2025-2026 REPORTE CALIFICACI'!DK19</f>
        <v>70</v>
      </c>
      <c r="M120" s="664">
        <f>'3A 2025-2026 REPORTE CALIFICACI'!DL19</f>
        <v>60</v>
      </c>
      <c r="N120" s="664">
        <f>'3A 2025-2026 REPORTE CALIFICACI'!DM19</f>
        <v>63</v>
      </c>
      <c r="O120" s="664">
        <f>'3A 2025-2026 REPORTE CALIFICACI'!DN19</f>
        <v>0</v>
      </c>
      <c r="P120" s="664">
        <f>'3A 2025-2026 REPORTE CALIFICACI'!DO19</f>
        <v>70</v>
      </c>
      <c r="Q120" s="664">
        <f>'3A 2025-2026 REPORTE CALIFICACI'!DP19</f>
        <v>70</v>
      </c>
      <c r="R120" s="664">
        <f>'3A 2025-2026 REPORTE CALIFICACI'!DQ19</f>
        <v>70</v>
      </c>
      <c r="S120" s="664">
        <f>'3A 2025-2026 REPORTE CALIFICACI'!DR19</f>
        <v>0</v>
      </c>
      <c r="T120" s="716">
        <f>'3A 2025-2026 REPORTE CALIFICACI'!DS19</f>
        <v>49.25</v>
      </c>
      <c r="U120" s="716">
        <f>'3A 2025-2026 REPORTE CALIFICACI'!DT19</f>
        <v>40.5</v>
      </c>
      <c r="V120" s="716">
        <f>'3A 2025-2026 REPORTE CALIFICACI'!DU19</f>
        <v>48.25</v>
      </c>
      <c r="W120" s="716">
        <f>'3A 2025-2026 REPORTE CALIFICACI'!DV19</f>
        <v>52.5</v>
      </c>
      <c r="X120" s="749">
        <f>'3A 2025-2026 REPORTE CALIFICACI'!DW19</f>
        <v>47.625</v>
      </c>
      <c r="Y120" s="750">
        <f>'3A 2025-2026 REPORTE CALIFICACI'!DX19</f>
        <v>0.6603571429</v>
      </c>
      <c r="Z120" s="665">
        <f>'3A 2025-2026 REPORTE CALIFICACI'!DY19</f>
        <v>23.8125</v>
      </c>
      <c r="AA120" s="665" t="str">
        <f>'3A 2025-2026 REPORTE CALIFICACI'!DZ19</f>
        <v/>
      </c>
      <c r="AB120" s="665" t="str">
        <f>'3A 2025-2026 REPORTE CALIFICACI'!EA19</f>
        <v/>
      </c>
      <c r="AC120" s="665">
        <f>'3A 2025-2026 REPORTE CALIFICACI'!EB19</f>
        <v>24</v>
      </c>
      <c r="AD120" s="665">
        <f>'3A 2025-2026 REPORTE CALIFICACI'!EC19</f>
        <v>14.2875</v>
      </c>
      <c r="AE120" s="665" t="str">
        <f>'3A 2025-2026 REPORTE CALIFICACI'!ED19</f>
        <v/>
      </c>
      <c r="AF120" s="665" t="str">
        <f>'3A 2025-2026 REPORTE CALIFICACI'!EE19</f>
        <v/>
      </c>
      <c r="AG120" s="665">
        <f>'3A 2025-2026 REPORTE CALIFICACI'!EF19</f>
        <v>14</v>
      </c>
      <c r="AH120" s="664"/>
      <c r="AI120" s="665" t="str">
        <f>'3A 2025-2026 REPORTE CALIFICACI'!EH19</f>
        <v/>
      </c>
      <c r="AJ120" s="664" t="str">
        <f>'3A 2025-2026 REPORTE CALIFICACI'!EI19</f>
        <v/>
      </c>
      <c r="AK120" s="664" t="str">
        <f>'3A 2025-2026 REPORTE CALIFICACI'!EJ19</f>
        <v>R</v>
      </c>
      <c r="AL120" s="666"/>
      <c r="AM120" s="667"/>
      <c r="AN120" s="661"/>
      <c r="AO120" s="47"/>
      <c r="AP120" s="663" t="s">
        <v>1017</v>
      </c>
      <c r="AQ120" s="664">
        <f>'3A 2025-2026 REPORTE CALIFICACI'!DC20</f>
        <v>100</v>
      </c>
      <c r="AR120" s="664">
        <f>'3A 2025-2026 REPORTE CALIFICACI'!DD20</f>
        <v>100</v>
      </c>
      <c r="AS120" s="664">
        <f>'3A 2025-2026 REPORTE CALIFICACI'!DE20</f>
        <v>94</v>
      </c>
      <c r="AT120" s="664">
        <f>'3A 2025-2026 REPORTE CALIFICACI'!DF20</f>
        <v>0</v>
      </c>
      <c r="AU120" s="664">
        <f>'3A 2025-2026 REPORTE CALIFICACI'!DG20</f>
        <v>100</v>
      </c>
      <c r="AV120" s="664">
        <f>'3A 2025-2026 REPORTE CALIFICACI'!DH20</f>
        <v>100</v>
      </c>
      <c r="AW120" s="664">
        <f>'3A 2025-2026 REPORTE CALIFICACI'!DI20</f>
        <v>99</v>
      </c>
      <c r="AX120" s="664">
        <f>'3A 2025-2026 REPORTE CALIFICACI'!DJ20</f>
        <v>0</v>
      </c>
      <c r="AY120" s="664">
        <f>'3A 2025-2026 REPORTE CALIFICACI'!DK20</f>
        <v>100</v>
      </c>
      <c r="AZ120" s="664">
        <f>'3A 2025-2026 REPORTE CALIFICACI'!DL20</f>
        <v>100</v>
      </c>
      <c r="BA120" s="664">
        <f>'3A 2025-2026 REPORTE CALIFICACI'!DM20</f>
        <v>100</v>
      </c>
      <c r="BB120" s="664">
        <f>'3A 2025-2026 REPORTE CALIFICACI'!DN20</f>
        <v>0</v>
      </c>
      <c r="BC120" s="664">
        <f>'3A 2025-2026 REPORTE CALIFICACI'!DO20</f>
        <v>100</v>
      </c>
      <c r="BD120" s="664">
        <f>'3A 2025-2026 REPORTE CALIFICACI'!DP20</f>
        <v>100</v>
      </c>
      <c r="BE120" s="664">
        <f>'3A 2025-2026 REPORTE CALIFICACI'!DQ20</f>
        <v>99</v>
      </c>
      <c r="BF120" s="664">
        <f>'3A 2025-2026 REPORTE CALIFICACI'!DR20</f>
        <v>0</v>
      </c>
      <c r="BG120" s="716">
        <f>'3A 2025-2026 REPORTE CALIFICACI'!DS20</f>
        <v>73.5</v>
      </c>
      <c r="BH120" s="716">
        <f>'3A 2025-2026 REPORTE CALIFICACI'!DT20</f>
        <v>74.75</v>
      </c>
      <c r="BI120" s="716">
        <f>'3A 2025-2026 REPORTE CALIFICACI'!DU20</f>
        <v>75</v>
      </c>
      <c r="BJ120" s="716">
        <f>'3A 2025-2026 REPORTE CALIFICACI'!DV20</f>
        <v>74.75</v>
      </c>
      <c r="BK120" s="749">
        <f>'3A 2025-2026 REPORTE CALIFICACI'!DW20</f>
        <v>74.5</v>
      </c>
      <c r="BL120" s="750">
        <f>'3A 2025-2026 REPORTE CALIFICACI'!DX20</f>
        <v>0.7</v>
      </c>
      <c r="BM120" s="665" t="str">
        <f>'3A 2025-2026 REPORTE CALIFICACI'!DY20</f>
        <v/>
      </c>
      <c r="BN120" s="665" t="str">
        <f>'3A 2025-2026 REPORTE CALIFICACI'!DZ20</f>
        <v/>
      </c>
      <c r="BO120" s="665" t="str">
        <f>'3A 2025-2026 REPORTE CALIFICACI'!EA20</f>
        <v/>
      </c>
      <c r="BP120" s="665" t="str">
        <f>'3A 2025-2026 REPORTE CALIFICACI'!EB20</f>
        <v/>
      </c>
      <c r="BQ120" s="665" t="str">
        <f>'3A 2025-2026 REPORTE CALIFICACI'!EC20</f>
        <v/>
      </c>
      <c r="BR120" s="665" t="str">
        <f>'3A 2025-2026 REPORTE CALIFICACI'!ED20</f>
        <v/>
      </c>
      <c r="BS120" s="665" t="str">
        <f>'3A 2025-2026 REPORTE CALIFICACI'!EE20</f>
        <v/>
      </c>
      <c r="BT120" s="665" t="str">
        <f>'3A 2025-2026 REPORTE CALIFICACI'!EF20</f>
        <v/>
      </c>
      <c r="BU120" s="664">
        <v>60.0</v>
      </c>
      <c r="BV120" s="665" t="str">
        <f>'3A 2025-2026 REPORTE CALIFICACI'!EH20</f>
        <v/>
      </c>
      <c r="BW120" s="664" t="str">
        <f>'3A 2025-2026 REPORTE CALIFICACI'!EI20</f>
        <v>A</v>
      </c>
      <c r="BX120" s="664" t="str">
        <f>'3A 2025-2026 REPORTE CALIFICACI'!EJ20</f>
        <v/>
      </c>
      <c r="BY120" s="666"/>
      <c r="BZ120" s="667"/>
      <c r="CA120" s="661"/>
      <c r="CB120" s="47"/>
      <c r="CC120" s="663" t="s">
        <v>1017</v>
      </c>
      <c r="CD120" s="664">
        <f>'3A 2025-2026 REPORTE CALIFICACI'!DC21</f>
        <v>57</v>
      </c>
      <c r="CE120" s="664">
        <f>'3A 2025-2026 REPORTE CALIFICACI'!DD21</f>
        <v>30</v>
      </c>
      <c r="CF120" s="664">
        <f>'3A 2025-2026 REPORTE CALIFICACI'!DE21</f>
        <v>40</v>
      </c>
      <c r="CG120" s="664">
        <f>'3A 2025-2026 REPORTE CALIFICACI'!DF21</f>
        <v>0</v>
      </c>
      <c r="CH120" s="664">
        <f>'3A 2025-2026 REPORTE CALIFICACI'!DG21</f>
        <v>70</v>
      </c>
      <c r="CI120" s="664">
        <f>'3A 2025-2026 REPORTE CALIFICACI'!DH21</f>
        <v>50</v>
      </c>
      <c r="CJ120" s="664">
        <f>'3A 2025-2026 REPORTE CALIFICACI'!DI21</f>
        <v>30</v>
      </c>
      <c r="CK120" s="664">
        <f>'3A 2025-2026 REPORTE CALIFICACI'!DJ21</f>
        <v>0</v>
      </c>
      <c r="CL120" s="664">
        <f>'3A 2025-2026 REPORTE CALIFICACI'!DK21</f>
        <v>70</v>
      </c>
      <c r="CM120" s="664">
        <f>'3A 2025-2026 REPORTE CALIFICACI'!DL21</f>
        <v>60</v>
      </c>
      <c r="CN120" s="664">
        <f>'3A 2025-2026 REPORTE CALIFICACI'!DM21</f>
        <v>50</v>
      </c>
      <c r="CO120" s="664">
        <f>'3A 2025-2026 REPORTE CALIFICACI'!DN21</f>
        <v>0</v>
      </c>
      <c r="CP120" s="664">
        <f>'3A 2025-2026 REPORTE CALIFICACI'!DO21</f>
        <v>70</v>
      </c>
      <c r="CQ120" s="664">
        <f>'3A 2025-2026 REPORTE CALIFICACI'!DP21</f>
        <v>52</v>
      </c>
      <c r="CR120" s="664">
        <f>'3A 2025-2026 REPORTE CALIFICACI'!DQ21</f>
        <v>60</v>
      </c>
      <c r="CS120" s="664">
        <f>'3A 2025-2026 REPORTE CALIFICACI'!DR21</f>
        <v>0</v>
      </c>
      <c r="CT120" s="716">
        <f>'3A 2025-2026 REPORTE CALIFICACI'!DS21</f>
        <v>31.75</v>
      </c>
      <c r="CU120" s="716">
        <f>'3A 2025-2026 REPORTE CALIFICACI'!DT21</f>
        <v>37.5</v>
      </c>
      <c r="CV120" s="716">
        <f>'3A 2025-2026 REPORTE CALIFICACI'!DU21</f>
        <v>45</v>
      </c>
      <c r="CW120" s="716">
        <f>'3A 2025-2026 REPORTE CALIFICACI'!DV21</f>
        <v>45.5</v>
      </c>
      <c r="CX120" s="749">
        <f>'3A 2025-2026 REPORTE CALIFICACI'!DW21</f>
        <v>39.9375</v>
      </c>
      <c r="CY120" s="750">
        <f>'3A 2025-2026 REPORTE CALIFICACI'!DX21</f>
        <v>0.5956641604</v>
      </c>
      <c r="CZ120" s="665">
        <f>'3A 2025-2026 REPORTE CALIFICACI'!DY21</f>
        <v>19.96875</v>
      </c>
      <c r="DA120" s="665" t="str">
        <f>'3A 2025-2026 REPORTE CALIFICACI'!DZ21</f>
        <v/>
      </c>
      <c r="DB120" s="665" t="str">
        <f>'3A 2025-2026 REPORTE CALIFICACI'!EA21</f>
        <v/>
      </c>
      <c r="DC120" s="665">
        <f>'3A 2025-2026 REPORTE CALIFICACI'!EB21</f>
        <v>20</v>
      </c>
      <c r="DD120" s="665">
        <f>'3A 2025-2026 REPORTE CALIFICACI'!EC21</f>
        <v>11.98125</v>
      </c>
      <c r="DE120" s="665" t="str">
        <f>'3A 2025-2026 REPORTE CALIFICACI'!ED21</f>
        <v/>
      </c>
      <c r="DF120" s="665" t="str">
        <f>'3A 2025-2026 REPORTE CALIFICACI'!EE21</f>
        <v/>
      </c>
      <c r="DG120" s="665">
        <f>'3A 2025-2026 REPORTE CALIFICACI'!EF21</f>
        <v>12</v>
      </c>
      <c r="DH120" s="664"/>
      <c r="DI120" s="665" t="str">
        <f>'3A 2025-2026 REPORTE CALIFICACI'!EH21</f>
        <v/>
      </c>
      <c r="DJ120" s="664" t="str">
        <f>'3A 2025-2026 REPORTE CALIFICACI'!EI21</f>
        <v/>
      </c>
      <c r="DK120" s="664" t="str">
        <f>'3A 2025-2026 REPORTE CALIFICACI'!EJ21</f>
        <v>R</v>
      </c>
      <c r="DL120" s="666"/>
      <c r="DM120" s="667"/>
      <c r="DN120" s="661"/>
      <c r="DO120" s="47"/>
      <c r="DP120" s="663" t="s">
        <v>1017</v>
      </c>
      <c r="DQ120" s="664">
        <f>'3A 2025-2026 REPORTE CALIFICACI'!DC22</f>
        <v>95</v>
      </c>
      <c r="DR120" s="664">
        <f>'3A 2025-2026 REPORTE CALIFICACI'!DD22</f>
        <v>85</v>
      </c>
      <c r="DS120" s="664">
        <f>'3A 2025-2026 REPORTE CALIFICACI'!DE22</f>
        <v>80</v>
      </c>
      <c r="DT120" s="664">
        <f>'3A 2025-2026 REPORTE CALIFICACI'!DF22</f>
        <v>0</v>
      </c>
      <c r="DU120" s="664">
        <f>'3A 2025-2026 REPORTE CALIFICACI'!DG22</f>
        <v>97</v>
      </c>
      <c r="DV120" s="664">
        <f>'3A 2025-2026 REPORTE CALIFICACI'!DH22</f>
        <v>90</v>
      </c>
      <c r="DW120" s="664">
        <f>'3A 2025-2026 REPORTE CALIFICACI'!DI22</f>
        <v>82</v>
      </c>
      <c r="DX120" s="664">
        <f>'3A 2025-2026 REPORTE CALIFICACI'!DJ22</f>
        <v>0</v>
      </c>
      <c r="DY120" s="664">
        <f>'3A 2025-2026 REPORTE CALIFICACI'!DK22</f>
        <v>96</v>
      </c>
      <c r="DZ120" s="664">
        <f>'3A 2025-2026 REPORTE CALIFICACI'!DL22</f>
        <v>80</v>
      </c>
      <c r="EA120" s="664">
        <f>'3A 2025-2026 REPORTE CALIFICACI'!DM22</f>
        <v>80</v>
      </c>
      <c r="EB120" s="664">
        <f>'3A 2025-2026 REPORTE CALIFICACI'!DN22</f>
        <v>0</v>
      </c>
      <c r="EC120" s="664">
        <f>'3A 2025-2026 REPORTE CALIFICACI'!DO22</f>
        <v>97</v>
      </c>
      <c r="ED120" s="664">
        <f>'3A 2025-2026 REPORTE CALIFICACI'!DP22</f>
        <v>78</v>
      </c>
      <c r="EE120" s="664">
        <f>'3A 2025-2026 REPORTE CALIFICACI'!DQ22</f>
        <v>81</v>
      </c>
      <c r="EF120" s="664">
        <f>'3A 2025-2026 REPORTE CALIFICACI'!DR22</f>
        <v>0</v>
      </c>
      <c r="EG120" s="716">
        <f>'3A 2025-2026 REPORTE CALIFICACI'!DS22</f>
        <v>65</v>
      </c>
      <c r="EH120" s="716">
        <f>'3A 2025-2026 REPORTE CALIFICACI'!DT22</f>
        <v>67.25</v>
      </c>
      <c r="EI120" s="716">
        <f>'3A 2025-2026 REPORTE CALIFICACI'!DU22</f>
        <v>64</v>
      </c>
      <c r="EJ120" s="716">
        <f>'3A 2025-2026 REPORTE CALIFICACI'!DV22</f>
        <v>64</v>
      </c>
      <c r="EK120" s="749">
        <f>'3A 2025-2026 REPORTE CALIFICACI'!DW22</f>
        <v>65.0625</v>
      </c>
      <c r="EL120" s="750">
        <f>'3A 2025-2026 REPORTE CALIFICACI'!DX22</f>
        <v>0.6775</v>
      </c>
      <c r="EM120" s="665">
        <f>'3A 2025-2026 REPORTE CALIFICACI'!DY22</f>
        <v>32.53125</v>
      </c>
      <c r="EN120" s="665" t="str">
        <f>'3A 2025-2026 REPORTE CALIFICACI'!DZ22</f>
        <v/>
      </c>
      <c r="EO120" s="665" t="str">
        <f>'3A 2025-2026 REPORTE CALIFICACI'!EA22</f>
        <v/>
      </c>
      <c r="EP120" s="665">
        <f>'3A 2025-2026 REPORTE CALIFICACI'!EB22</f>
        <v>33</v>
      </c>
      <c r="EQ120" s="665">
        <f>'3A 2025-2026 REPORTE CALIFICACI'!EC22</f>
        <v>19.51875</v>
      </c>
      <c r="ER120" s="665" t="str">
        <f>'3A 2025-2026 REPORTE CALIFICACI'!ED22</f>
        <v/>
      </c>
      <c r="ES120" s="665" t="str">
        <f>'3A 2025-2026 REPORTE CALIFICACI'!EE22</f>
        <v/>
      </c>
      <c r="ET120" s="665">
        <f>'3A 2025-2026 REPORTE CALIFICACI'!EF22</f>
        <v>20</v>
      </c>
      <c r="EU120" s="664"/>
      <c r="EV120" s="665" t="str">
        <f>'3A 2025-2026 REPORTE CALIFICACI'!EH22</f>
        <v/>
      </c>
      <c r="EW120" s="664" t="str">
        <f>'3A 2025-2026 REPORTE CALIFICACI'!EI22</f>
        <v/>
      </c>
      <c r="EX120" s="664" t="str">
        <f>'3A 2025-2026 REPORTE CALIFICACI'!EJ22</f>
        <v>R</v>
      </c>
      <c r="EY120" s="708"/>
    </row>
    <row r="121" ht="52.5" customHeight="1">
      <c r="A121" s="661"/>
      <c r="B121" s="47"/>
      <c r="C121" s="663" t="s">
        <v>1018</v>
      </c>
      <c r="D121" s="664">
        <f>'3A 2025-2026 REPORTE CALIFICACI'!EK19</f>
        <v>73</v>
      </c>
      <c r="E121" s="664">
        <f>'3A 2025-2026 REPORTE CALIFICACI'!EL19</f>
        <v>72</v>
      </c>
      <c r="F121" s="664">
        <f>'3A 2025-2026 REPORTE CALIFICACI'!EM19</f>
        <v>50</v>
      </c>
      <c r="G121" s="665">
        <f>'3A 2025-2026 REPORTE CALIFICACI'!EN19</f>
        <v>0</v>
      </c>
      <c r="H121" s="664">
        <f>'3A 2025-2026 REPORTE CALIFICACI'!EO19</f>
        <v>62</v>
      </c>
      <c r="I121" s="664">
        <f>'3A 2025-2026 REPORTE CALIFICACI'!EP19</f>
        <v>75</v>
      </c>
      <c r="J121" s="664">
        <f>'3A 2025-2026 REPORTE CALIFICACI'!EQ19</f>
        <v>57</v>
      </c>
      <c r="K121" s="664">
        <f>'3A 2025-2026 REPORTE CALIFICACI'!ER19</f>
        <v>0</v>
      </c>
      <c r="L121" s="664">
        <f>'3A 2025-2026 REPORTE CALIFICACI'!ES19</f>
        <v>73</v>
      </c>
      <c r="M121" s="665">
        <f>'3A 2025-2026 REPORTE CALIFICACI'!ET19</f>
        <v>69</v>
      </c>
      <c r="N121" s="665">
        <f>'3A 2025-2026 REPORTE CALIFICACI'!EU19</f>
        <v>51</v>
      </c>
      <c r="O121" s="664">
        <f>'3A 2025-2026 REPORTE CALIFICACI'!EV19</f>
        <v>0</v>
      </c>
      <c r="P121" s="665">
        <f>'3A 2025-2026 REPORTE CALIFICACI'!EW19</f>
        <v>75</v>
      </c>
      <c r="Q121" s="665">
        <f>'3A 2025-2026 REPORTE CALIFICACI'!EX19</f>
        <v>71</v>
      </c>
      <c r="R121" s="665">
        <f>'3A 2025-2026 REPORTE CALIFICACI'!EY19</f>
        <v>41</v>
      </c>
      <c r="S121" s="665">
        <f>'3A 2025-2026 REPORTE CALIFICACI'!EZ19</f>
        <v>0</v>
      </c>
      <c r="T121" s="716">
        <f>'3A 2025-2026 REPORTE CALIFICACI'!FA19</f>
        <v>48.75</v>
      </c>
      <c r="U121" s="716">
        <f>'3A 2025-2026 REPORTE CALIFICACI'!FB19</f>
        <v>48.5</v>
      </c>
      <c r="V121" s="716">
        <f>'3A 2025-2026 REPORTE CALIFICACI'!FC19</f>
        <v>48.25</v>
      </c>
      <c r="W121" s="716">
        <f>'3A 2025-2026 REPORTE CALIFICACI'!FD19</f>
        <v>46.75</v>
      </c>
      <c r="X121" s="749">
        <f>'3A 2025-2026 REPORTE CALIFICACI'!FE19</f>
        <v>48.0625</v>
      </c>
      <c r="Y121" s="750">
        <f>'3A 2025-2026 REPORTE CALIFICACI'!FF19</f>
        <v>0.6941176471</v>
      </c>
      <c r="Z121" s="665">
        <f>'3A 2025-2026 REPORTE CALIFICACI'!FG19</f>
        <v>24.03125</v>
      </c>
      <c r="AA121" s="665" t="str">
        <f>'3A 2025-2026 REPORTE CALIFICACI'!FH19</f>
        <v/>
      </c>
      <c r="AB121" s="665" t="str">
        <f>'3A 2025-2026 REPORTE CALIFICACI'!FI19</f>
        <v/>
      </c>
      <c r="AC121" s="665">
        <f>'3A 2025-2026 REPORTE CALIFICACI'!FJ19</f>
        <v>24</v>
      </c>
      <c r="AD121" s="665">
        <f>'3A 2025-2026 REPORTE CALIFICACI'!FK19</f>
        <v>14.41875</v>
      </c>
      <c r="AE121" s="665" t="str">
        <f>'3A 2025-2026 REPORTE CALIFICACI'!FL19</f>
        <v/>
      </c>
      <c r="AF121" s="665" t="str">
        <f>'3A 2025-2026 REPORTE CALIFICACI'!FM19</f>
        <v/>
      </c>
      <c r="AG121" s="665">
        <f>'3A 2025-2026 REPORTE CALIFICACI'!FN19</f>
        <v>14</v>
      </c>
      <c r="AH121" s="664"/>
      <c r="AI121" s="665" t="str">
        <f>'3A 2025-2026 REPORTE CALIFICACI'!FP19</f>
        <v/>
      </c>
      <c r="AJ121" s="664" t="str">
        <f>'3A 2025-2026 REPORTE CALIFICACI'!FQ19</f>
        <v/>
      </c>
      <c r="AK121" s="664" t="str">
        <f>'3A 2025-2026 REPORTE CALIFICACI'!FR19</f>
        <v>R</v>
      </c>
      <c r="AL121" s="666"/>
      <c r="AM121" s="667"/>
      <c r="AN121" s="661"/>
      <c r="AO121" s="47"/>
      <c r="AP121" s="663" t="s">
        <v>1018</v>
      </c>
      <c r="AQ121" s="664">
        <f>'3A 2025-2026 REPORTE CALIFICACI'!EK20</f>
        <v>98</v>
      </c>
      <c r="AR121" s="664">
        <f>'3A 2025-2026 REPORTE CALIFICACI'!EL20</f>
        <v>100</v>
      </c>
      <c r="AS121" s="664">
        <f>'3A 2025-2026 REPORTE CALIFICACI'!EM20</f>
        <v>97</v>
      </c>
      <c r="AT121" s="665">
        <f>'3A 2025-2026 REPORTE CALIFICACI'!EN20</f>
        <v>0</v>
      </c>
      <c r="AU121" s="664">
        <f>'3A 2025-2026 REPORTE CALIFICACI'!EO20</f>
        <v>93</v>
      </c>
      <c r="AV121" s="664">
        <f>'3A 2025-2026 REPORTE CALIFICACI'!EP20</f>
        <v>97</v>
      </c>
      <c r="AW121" s="664">
        <f>'3A 2025-2026 REPORTE CALIFICACI'!EQ20</f>
        <v>100</v>
      </c>
      <c r="AX121" s="664">
        <f>'3A 2025-2026 REPORTE CALIFICACI'!ER20</f>
        <v>0</v>
      </c>
      <c r="AY121" s="664">
        <f>'3A 2025-2026 REPORTE CALIFICACI'!ES20</f>
        <v>100</v>
      </c>
      <c r="AZ121" s="665">
        <f>'3A 2025-2026 REPORTE CALIFICACI'!ET20</f>
        <v>100</v>
      </c>
      <c r="BA121" s="665">
        <f>'3A 2025-2026 REPORTE CALIFICACI'!EU20</f>
        <v>98</v>
      </c>
      <c r="BB121" s="664">
        <f>'3A 2025-2026 REPORTE CALIFICACI'!EV20</f>
        <v>0</v>
      </c>
      <c r="BC121" s="665">
        <f>'3A 2025-2026 REPORTE CALIFICACI'!EW20</f>
        <v>100</v>
      </c>
      <c r="BD121" s="665">
        <f>'3A 2025-2026 REPORTE CALIFICACI'!EX20</f>
        <v>100</v>
      </c>
      <c r="BE121" s="665">
        <f>'3A 2025-2026 REPORTE CALIFICACI'!EY20</f>
        <v>93</v>
      </c>
      <c r="BF121" s="665">
        <f>'3A 2025-2026 REPORTE CALIFICACI'!EZ20</f>
        <v>0</v>
      </c>
      <c r="BG121" s="716">
        <f>'3A 2025-2026 REPORTE CALIFICACI'!FA20</f>
        <v>73.75</v>
      </c>
      <c r="BH121" s="716">
        <f>'3A 2025-2026 REPORTE CALIFICACI'!FB20</f>
        <v>72.5</v>
      </c>
      <c r="BI121" s="716">
        <f>'3A 2025-2026 REPORTE CALIFICACI'!FC20</f>
        <v>74.5</v>
      </c>
      <c r="BJ121" s="716">
        <f>'3A 2025-2026 REPORTE CALIFICACI'!FD20</f>
        <v>73.25</v>
      </c>
      <c r="BK121" s="749">
        <f>'3A 2025-2026 REPORTE CALIFICACI'!FE20</f>
        <v>73.5</v>
      </c>
      <c r="BL121" s="750">
        <f>'3A 2025-2026 REPORTE CALIFICACI'!FF20</f>
        <v>0.7</v>
      </c>
      <c r="BM121" s="665" t="str">
        <f>'3A 2025-2026 REPORTE CALIFICACI'!FG20</f>
        <v/>
      </c>
      <c r="BN121" s="665" t="str">
        <f>'3A 2025-2026 REPORTE CALIFICACI'!FH20</f>
        <v/>
      </c>
      <c r="BO121" s="665" t="str">
        <f>'3A 2025-2026 REPORTE CALIFICACI'!FI20</f>
        <v/>
      </c>
      <c r="BP121" s="665" t="str">
        <f>'3A 2025-2026 REPORTE CALIFICACI'!FJ20</f>
        <v/>
      </c>
      <c r="BQ121" s="665" t="str">
        <f>'3A 2025-2026 REPORTE CALIFICACI'!FK20</f>
        <v/>
      </c>
      <c r="BR121" s="665" t="str">
        <f>'3A 2025-2026 REPORTE CALIFICACI'!FL20</f>
        <v/>
      </c>
      <c r="BS121" s="665" t="str">
        <f>'3A 2025-2026 REPORTE CALIFICACI'!FM20</f>
        <v/>
      </c>
      <c r="BT121" s="665" t="str">
        <f>'3A 2025-2026 REPORTE CALIFICACI'!FN20</f>
        <v/>
      </c>
      <c r="BU121" s="664" t="str">
        <f>'3A 2025-2026 REPORTE CALIFICACI'!FO20</f>
        <v/>
      </c>
      <c r="BV121" s="665" t="str">
        <f>'3A 2025-2026 REPORTE CALIFICACI'!FP20</f>
        <v/>
      </c>
      <c r="BW121" s="664" t="str">
        <f>'3A 2025-2026 REPORTE CALIFICACI'!FQ20</f>
        <v>A</v>
      </c>
      <c r="BX121" s="664" t="str">
        <f>'3A 2025-2026 REPORTE CALIFICACI'!FR20</f>
        <v/>
      </c>
      <c r="BY121" s="666"/>
      <c r="BZ121" s="667"/>
      <c r="CA121" s="661"/>
      <c r="CB121" s="47"/>
      <c r="CC121" s="663" t="s">
        <v>1018</v>
      </c>
      <c r="CD121" s="664">
        <f>'3A 2025-2026 REPORTE CALIFICACI'!EK21</f>
        <v>85</v>
      </c>
      <c r="CE121" s="664">
        <f>'3A 2025-2026 REPORTE CALIFICACI'!EL21</f>
        <v>61</v>
      </c>
      <c r="CF121" s="664">
        <f>'3A 2025-2026 REPORTE CALIFICACI'!EM21</f>
        <v>62</v>
      </c>
      <c r="CG121" s="665">
        <f>'3A 2025-2026 REPORTE CALIFICACI'!EN21</f>
        <v>0</v>
      </c>
      <c r="CH121" s="664">
        <f>'3A 2025-2026 REPORTE CALIFICACI'!EO21</f>
        <v>81</v>
      </c>
      <c r="CI121" s="664">
        <f>'3A 2025-2026 REPORTE CALIFICACI'!EP21</f>
        <v>65</v>
      </c>
      <c r="CJ121" s="664">
        <f>'3A 2025-2026 REPORTE CALIFICACI'!EQ21</f>
        <v>71</v>
      </c>
      <c r="CK121" s="664">
        <f>'3A 2025-2026 REPORTE CALIFICACI'!ER21</f>
        <v>0</v>
      </c>
      <c r="CL121" s="664">
        <f>'3A 2025-2026 REPORTE CALIFICACI'!ES21</f>
        <v>92</v>
      </c>
      <c r="CM121" s="665">
        <f>'3A 2025-2026 REPORTE CALIFICACI'!ET21</f>
        <v>60</v>
      </c>
      <c r="CN121" s="665">
        <f>'3A 2025-2026 REPORTE CALIFICACI'!EU21</f>
        <v>58</v>
      </c>
      <c r="CO121" s="664">
        <f>'3A 2025-2026 REPORTE CALIFICACI'!EV21</f>
        <v>0</v>
      </c>
      <c r="CP121" s="665">
        <f>'3A 2025-2026 REPORTE CALIFICACI'!EW21</f>
        <v>55</v>
      </c>
      <c r="CQ121" s="665">
        <f>'3A 2025-2026 REPORTE CALIFICACI'!EX21</f>
        <v>61</v>
      </c>
      <c r="CR121" s="665">
        <f>'3A 2025-2026 REPORTE CALIFICACI'!EY21</f>
        <v>42</v>
      </c>
      <c r="CS121" s="665">
        <f>'3A 2025-2026 REPORTE CALIFICACI'!EZ21</f>
        <v>0</v>
      </c>
      <c r="CT121" s="716">
        <f>'3A 2025-2026 REPORTE CALIFICACI'!FA21</f>
        <v>52</v>
      </c>
      <c r="CU121" s="716">
        <f>'3A 2025-2026 REPORTE CALIFICACI'!FB21</f>
        <v>54.25</v>
      </c>
      <c r="CV121" s="716">
        <f>'3A 2025-2026 REPORTE CALIFICACI'!FC21</f>
        <v>52.5</v>
      </c>
      <c r="CW121" s="716">
        <f>'3A 2025-2026 REPORTE CALIFICACI'!FD21</f>
        <v>39.5</v>
      </c>
      <c r="CX121" s="749">
        <f>'3A 2025-2026 REPORTE CALIFICACI'!FE21</f>
        <v>49.5625</v>
      </c>
      <c r="CY121" s="750">
        <f>'3A 2025-2026 REPORTE CALIFICACI'!FF21</f>
        <v>0.5929084967</v>
      </c>
      <c r="CZ121" s="665">
        <f>'3A 2025-2026 REPORTE CALIFICACI'!FG21</f>
        <v>24.78125</v>
      </c>
      <c r="DA121" s="665" t="str">
        <f>'3A 2025-2026 REPORTE CALIFICACI'!FH21</f>
        <v/>
      </c>
      <c r="DB121" s="665" t="str">
        <f>'3A 2025-2026 REPORTE CALIFICACI'!FI21</f>
        <v/>
      </c>
      <c r="DC121" s="665">
        <f>'3A 2025-2026 REPORTE CALIFICACI'!FJ21</f>
        <v>25</v>
      </c>
      <c r="DD121" s="665">
        <f>'3A 2025-2026 REPORTE CALIFICACI'!FK21</f>
        <v>14.86875</v>
      </c>
      <c r="DE121" s="665" t="str">
        <f>'3A 2025-2026 REPORTE CALIFICACI'!FL21</f>
        <v/>
      </c>
      <c r="DF121" s="665" t="str">
        <f>'3A 2025-2026 REPORTE CALIFICACI'!FM21</f>
        <v/>
      </c>
      <c r="DG121" s="665">
        <f>'3A 2025-2026 REPORTE CALIFICACI'!FN21</f>
        <v>15</v>
      </c>
      <c r="DH121" s="664"/>
      <c r="DI121" s="665" t="str">
        <f>'3A 2025-2026 REPORTE CALIFICACI'!FP21</f>
        <v/>
      </c>
      <c r="DJ121" s="664" t="str">
        <f>'3A 2025-2026 REPORTE CALIFICACI'!FQ21</f>
        <v/>
      </c>
      <c r="DK121" s="664" t="str">
        <f>'3A 2025-2026 REPORTE CALIFICACI'!FR21</f>
        <v>R</v>
      </c>
      <c r="DL121" s="666"/>
      <c r="DM121" s="667"/>
      <c r="DN121" s="661"/>
      <c r="DO121" s="47"/>
      <c r="DP121" s="663" t="s">
        <v>1018</v>
      </c>
      <c r="DQ121" s="664">
        <f>'3A 2025-2026 REPORTE CALIFICACI'!EK22</f>
        <v>88</v>
      </c>
      <c r="DR121" s="664">
        <f>'3A 2025-2026 REPORTE CALIFICACI'!EL22</f>
        <v>92</v>
      </c>
      <c r="DS121" s="664">
        <f>'3A 2025-2026 REPORTE CALIFICACI'!EM22</f>
        <v>91</v>
      </c>
      <c r="DT121" s="665">
        <f>'3A 2025-2026 REPORTE CALIFICACI'!EN22</f>
        <v>0</v>
      </c>
      <c r="DU121" s="664">
        <f>'3A 2025-2026 REPORTE CALIFICACI'!EO22</f>
        <v>89</v>
      </c>
      <c r="DV121" s="664">
        <f>'3A 2025-2026 REPORTE CALIFICACI'!EP22</f>
        <v>95</v>
      </c>
      <c r="DW121" s="664">
        <f>'3A 2025-2026 REPORTE CALIFICACI'!EQ22</f>
        <v>96</v>
      </c>
      <c r="DX121" s="664">
        <f>'3A 2025-2026 REPORTE CALIFICACI'!ER22</f>
        <v>0</v>
      </c>
      <c r="DY121" s="664">
        <f>'3A 2025-2026 REPORTE CALIFICACI'!ES22</f>
        <v>91</v>
      </c>
      <c r="DZ121" s="665">
        <f>'3A 2025-2026 REPORTE CALIFICACI'!ET22</f>
        <v>93</v>
      </c>
      <c r="EA121" s="665">
        <f>'3A 2025-2026 REPORTE CALIFICACI'!EU22</f>
        <v>95</v>
      </c>
      <c r="EB121" s="664">
        <f>'3A 2025-2026 REPORTE CALIFICACI'!EV22</f>
        <v>0</v>
      </c>
      <c r="EC121" s="665">
        <f>'3A 2025-2026 REPORTE CALIFICACI'!EW22</f>
        <v>95</v>
      </c>
      <c r="ED121" s="665">
        <f>'3A 2025-2026 REPORTE CALIFICACI'!EX22</f>
        <v>90</v>
      </c>
      <c r="EE121" s="665">
        <f>'3A 2025-2026 REPORTE CALIFICACI'!EY22</f>
        <v>98</v>
      </c>
      <c r="EF121" s="665">
        <f>'3A 2025-2026 REPORTE CALIFICACI'!EZ22</f>
        <v>0</v>
      </c>
      <c r="EG121" s="716">
        <f>'3A 2025-2026 REPORTE CALIFICACI'!FA22</f>
        <v>67.75</v>
      </c>
      <c r="EH121" s="716">
        <f>'3A 2025-2026 REPORTE CALIFICACI'!FB22</f>
        <v>70</v>
      </c>
      <c r="EI121" s="716">
        <f>'3A 2025-2026 REPORTE CALIFICACI'!FC22</f>
        <v>69.75</v>
      </c>
      <c r="EJ121" s="716">
        <f>'3A 2025-2026 REPORTE CALIFICACI'!FD22</f>
        <v>70.75</v>
      </c>
      <c r="EK121" s="749">
        <f>'3A 2025-2026 REPORTE CALIFICACI'!FE22</f>
        <v>69.5625</v>
      </c>
      <c r="EL121" s="750">
        <f>'3A 2025-2026 REPORTE CALIFICACI'!FF22</f>
        <v>0.6816176471</v>
      </c>
      <c r="EM121" s="665" t="str">
        <f>'3A 2025-2026 REPORTE CALIFICACI'!FG22</f>
        <v/>
      </c>
      <c r="EN121" s="665" t="str">
        <f>'3A 2025-2026 REPORTE CALIFICACI'!FH22</f>
        <v/>
      </c>
      <c r="EO121" s="665" t="str">
        <f>'3A 2025-2026 REPORTE CALIFICACI'!FI22</f>
        <v/>
      </c>
      <c r="EP121" s="665" t="str">
        <f>'3A 2025-2026 REPORTE CALIFICACI'!FJ22</f>
        <v/>
      </c>
      <c r="EQ121" s="665" t="str">
        <f>'3A 2025-2026 REPORTE CALIFICACI'!FK22</f>
        <v/>
      </c>
      <c r="ER121" s="665" t="str">
        <f>'3A 2025-2026 REPORTE CALIFICACI'!FL22</f>
        <v/>
      </c>
      <c r="ES121" s="665" t="str">
        <f>'3A 2025-2026 REPORTE CALIFICACI'!FM22</f>
        <v/>
      </c>
      <c r="ET121" s="665" t="str">
        <f>'3A 2025-2026 REPORTE CALIFICACI'!FN22</f>
        <v/>
      </c>
      <c r="EU121" s="664"/>
      <c r="EV121" s="665" t="str">
        <f>'3A 2025-2026 REPORTE CALIFICACI'!FP22</f>
        <v/>
      </c>
      <c r="EW121" s="664" t="str">
        <f>'3A 2025-2026 REPORTE CALIFICACI'!FQ22</f>
        <v>A</v>
      </c>
      <c r="EX121" s="664" t="str">
        <f>'3A 2025-2026 REPORTE CALIFICACI'!FR22</f>
        <v/>
      </c>
      <c r="EY121" s="708"/>
    </row>
    <row r="122" ht="52.5" customHeight="1">
      <c r="A122" s="661"/>
      <c r="B122" s="47"/>
      <c r="C122" s="663" t="s">
        <v>1019</v>
      </c>
      <c r="D122" s="664">
        <f>'3A 2025-2026 REPORTE CALIFICACI'!FS19</f>
        <v>40</v>
      </c>
      <c r="E122" s="664">
        <f>'3A 2025-2026 REPORTE CALIFICACI'!FT19</f>
        <v>58</v>
      </c>
      <c r="F122" s="664">
        <f>'3A 2025-2026 REPORTE CALIFICACI'!FU19</f>
        <v>0</v>
      </c>
      <c r="G122" s="664">
        <f>'3A 2025-2026 REPORTE CALIFICACI'!FV19</f>
        <v>0</v>
      </c>
      <c r="H122" s="664">
        <f>'3A 2025-2026 REPORTE CALIFICACI'!FW19</f>
        <v>62</v>
      </c>
      <c r="I122" s="664">
        <f>'3A 2025-2026 REPORTE CALIFICACI'!FX19</f>
        <v>50</v>
      </c>
      <c r="J122" s="664">
        <f>'3A 2025-2026 REPORTE CALIFICACI'!FY19</f>
        <v>40</v>
      </c>
      <c r="K122" s="664">
        <f>'3A 2025-2026 REPORTE CALIFICACI'!FZ19</f>
        <v>0</v>
      </c>
      <c r="L122" s="664">
        <f>'3A 2025-2026 REPORTE CALIFICACI'!GA19</f>
        <v>57</v>
      </c>
      <c r="M122" s="664">
        <f>'3A 2025-2026 REPORTE CALIFICACI'!GB19</f>
        <v>70</v>
      </c>
      <c r="N122" s="664">
        <f>'3A 2025-2026 REPORTE CALIFICACI'!GC19</f>
        <v>30</v>
      </c>
      <c r="O122" s="664">
        <f>'3A 2025-2026 REPORTE CALIFICACI'!GD19</f>
        <v>0</v>
      </c>
      <c r="P122" s="664">
        <f>'3A 2025-2026 REPORTE CALIFICACI'!GE19</f>
        <v>35</v>
      </c>
      <c r="Q122" s="664">
        <f>'3A 2025-2026 REPORTE CALIFICACI'!GF19</f>
        <v>70</v>
      </c>
      <c r="R122" s="664">
        <f>'3A 2025-2026 REPORTE CALIFICACI'!GG19</f>
        <v>75</v>
      </c>
      <c r="S122" s="664">
        <f>'3A 2025-2026 REPORTE CALIFICACI'!GH19</f>
        <v>0</v>
      </c>
      <c r="T122" s="716">
        <f>'3A 2025-2026 REPORTE CALIFICACI'!GI19</f>
        <v>24.5</v>
      </c>
      <c r="U122" s="716">
        <f>'3A 2025-2026 REPORTE CALIFICACI'!GJ19</f>
        <v>38</v>
      </c>
      <c r="V122" s="716">
        <f>'3A 2025-2026 REPORTE CALIFICACI'!GK19</f>
        <v>39.25</v>
      </c>
      <c r="W122" s="716">
        <f>'3A 2025-2026 REPORTE CALIFICACI'!GL19</f>
        <v>45</v>
      </c>
      <c r="X122" s="749">
        <f>'3A 2025-2026 REPORTE CALIFICACI'!GM19</f>
        <v>36.6875</v>
      </c>
      <c r="Y122" s="750">
        <f>'3A 2025-2026 REPORTE CALIFICACI'!GN19</f>
        <v>0.3</v>
      </c>
      <c r="Z122" s="665">
        <f>'3A 2025-2026 REPORTE CALIFICACI'!GO19</f>
        <v>18.34375</v>
      </c>
      <c r="AA122" s="665" t="str">
        <f>'3A 2025-2026 REPORTE CALIFICACI'!GP19</f>
        <v/>
      </c>
      <c r="AB122" s="665" t="str">
        <f>'3A 2025-2026 REPORTE CALIFICACI'!GQ19</f>
        <v/>
      </c>
      <c r="AC122" s="665">
        <f>'3A 2025-2026 REPORTE CALIFICACI'!GR19</f>
        <v>18</v>
      </c>
      <c r="AD122" s="665">
        <f>'3A 2025-2026 REPORTE CALIFICACI'!GS19</f>
        <v>11.00625</v>
      </c>
      <c r="AE122" s="665" t="str">
        <f>'3A 2025-2026 REPORTE CALIFICACI'!GT19</f>
        <v/>
      </c>
      <c r="AF122" s="665" t="str">
        <f>'3A 2025-2026 REPORTE CALIFICACI'!GU19</f>
        <v/>
      </c>
      <c r="AG122" s="665">
        <f>'3A 2025-2026 REPORTE CALIFICACI'!GV19</f>
        <v>11</v>
      </c>
      <c r="AH122" s="664"/>
      <c r="AI122" s="665" t="str">
        <f>'3A 2025-2026 REPORTE CALIFICACI'!GX19</f>
        <v/>
      </c>
      <c r="AJ122" s="664" t="str">
        <f>'3A 2025-2026 REPORTE CALIFICACI'!GY19</f>
        <v/>
      </c>
      <c r="AK122" s="664" t="str">
        <f>'3A 2025-2026 REPORTE CALIFICACI'!GZ19</f>
        <v>R</v>
      </c>
      <c r="AL122" s="666"/>
      <c r="AM122" s="667"/>
      <c r="AN122" s="661"/>
      <c r="AO122" s="47"/>
      <c r="AP122" s="663" t="s">
        <v>1019</v>
      </c>
      <c r="AQ122" s="664">
        <f>'3A 2025-2026 REPORTE CALIFICACI'!FS20</f>
        <v>100</v>
      </c>
      <c r="AR122" s="664">
        <f>'3A 2025-2026 REPORTE CALIFICACI'!FT20</f>
        <v>100</v>
      </c>
      <c r="AS122" s="664">
        <f>'3A 2025-2026 REPORTE CALIFICACI'!FU20</f>
        <v>99</v>
      </c>
      <c r="AT122" s="664">
        <f>'3A 2025-2026 REPORTE CALIFICACI'!FV20</f>
        <v>0</v>
      </c>
      <c r="AU122" s="664">
        <f>'3A 2025-2026 REPORTE CALIFICACI'!FW20</f>
        <v>100</v>
      </c>
      <c r="AV122" s="664">
        <f>'3A 2025-2026 REPORTE CALIFICACI'!FX20</f>
        <v>99</v>
      </c>
      <c r="AW122" s="664">
        <f>'3A 2025-2026 REPORTE CALIFICACI'!FY20</f>
        <v>99</v>
      </c>
      <c r="AX122" s="664">
        <f>'3A 2025-2026 REPORTE CALIFICACI'!FZ20</f>
        <v>0</v>
      </c>
      <c r="AY122" s="664">
        <f>'3A 2025-2026 REPORTE CALIFICACI'!GA20</f>
        <v>100</v>
      </c>
      <c r="AZ122" s="664">
        <f>'3A 2025-2026 REPORTE CALIFICACI'!GB20</f>
        <v>100</v>
      </c>
      <c r="BA122" s="664">
        <f>'3A 2025-2026 REPORTE CALIFICACI'!GC20</f>
        <v>99</v>
      </c>
      <c r="BB122" s="664">
        <f>'3A 2025-2026 REPORTE CALIFICACI'!GD20</f>
        <v>0</v>
      </c>
      <c r="BC122" s="664">
        <f>'3A 2025-2026 REPORTE CALIFICACI'!GE20</f>
        <v>100</v>
      </c>
      <c r="BD122" s="664">
        <f>'3A 2025-2026 REPORTE CALIFICACI'!GF20</f>
        <v>98</v>
      </c>
      <c r="BE122" s="664">
        <f>'3A 2025-2026 REPORTE CALIFICACI'!GG20</f>
        <v>95</v>
      </c>
      <c r="BF122" s="664">
        <f>'3A 2025-2026 REPORTE CALIFICACI'!GH20</f>
        <v>0</v>
      </c>
      <c r="BG122" s="716">
        <f>'3A 2025-2026 REPORTE CALIFICACI'!GI20</f>
        <v>74.75</v>
      </c>
      <c r="BH122" s="716">
        <f>'3A 2025-2026 REPORTE CALIFICACI'!GJ20</f>
        <v>74.5</v>
      </c>
      <c r="BI122" s="716">
        <f>'3A 2025-2026 REPORTE CALIFICACI'!GK20</f>
        <v>74.75</v>
      </c>
      <c r="BJ122" s="716">
        <f>'3A 2025-2026 REPORTE CALIFICACI'!GL20</f>
        <v>73.25</v>
      </c>
      <c r="BK122" s="749">
        <f>'3A 2025-2026 REPORTE CALIFICACI'!GM20</f>
        <v>74.3125</v>
      </c>
      <c r="BL122" s="750">
        <f>'3A 2025-2026 REPORTE CALIFICACI'!GN20</f>
        <v>0.3</v>
      </c>
      <c r="BM122" s="665" t="str">
        <f>'3A 2025-2026 REPORTE CALIFICACI'!GO20</f>
        <v/>
      </c>
      <c r="BN122" s="665" t="str">
        <f>'3A 2025-2026 REPORTE CALIFICACI'!GP20</f>
        <v/>
      </c>
      <c r="BO122" s="665" t="str">
        <f>'3A 2025-2026 REPORTE CALIFICACI'!GQ20</f>
        <v/>
      </c>
      <c r="BP122" s="665" t="str">
        <f>'3A 2025-2026 REPORTE CALIFICACI'!GR20</f>
        <v/>
      </c>
      <c r="BQ122" s="665" t="str">
        <f>'3A 2025-2026 REPORTE CALIFICACI'!GS20</f>
        <v/>
      </c>
      <c r="BR122" s="665" t="str">
        <f>'3A 2025-2026 REPORTE CALIFICACI'!GT20</f>
        <v/>
      </c>
      <c r="BS122" s="665" t="str">
        <f>'3A 2025-2026 REPORTE CALIFICACI'!GU20</f>
        <v/>
      </c>
      <c r="BT122" s="665" t="str">
        <f>'3A 2025-2026 REPORTE CALIFICACI'!GV20</f>
        <v/>
      </c>
      <c r="BU122" s="664"/>
      <c r="BV122" s="665" t="str">
        <f>'3A 2025-2026 REPORTE CALIFICACI'!GX20</f>
        <v/>
      </c>
      <c r="BW122" s="664" t="str">
        <f>'3A 2025-2026 REPORTE CALIFICACI'!GY20</f>
        <v>A</v>
      </c>
      <c r="BX122" s="664" t="str">
        <f>'3A 2025-2026 REPORTE CALIFICACI'!GZ20</f>
        <v/>
      </c>
      <c r="BY122" s="666"/>
      <c r="BZ122" s="667"/>
      <c r="CA122" s="661"/>
      <c r="CB122" s="47"/>
      <c r="CC122" s="663" t="s">
        <v>1019</v>
      </c>
      <c r="CD122" s="664">
        <f>'3A 2025-2026 REPORTE CALIFICACI'!FS21</f>
        <v>30</v>
      </c>
      <c r="CE122" s="664">
        <f>'3A 2025-2026 REPORTE CALIFICACI'!FT21</f>
        <v>66</v>
      </c>
      <c r="CF122" s="664">
        <f>'3A 2025-2026 REPORTE CALIFICACI'!FU21</f>
        <v>0</v>
      </c>
      <c r="CG122" s="664">
        <f>'3A 2025-2026 REPORTE CALIFICACI'!FV21</f>
        <v>0</v>
      </c>
      <c r="CH122" s="664">
        <f>'3A 2025-2026 REPORTE CALIFICACI'!FW21</f>
        <v>47</v>
      </c>
      <c r="CI122" s="664">
        <f>'3A 2025-2026 REPORTE CALIFICACI'!FX21</f>
        <v>55</v>
      </c>
      <c r="CJ122" s="664">
        <f>'3A 2025-2026 REPORTE CALIFICACI'!FY21</f>
        <v>0</v>
      </c>
      <c r="CK122" s="664">
        <f>'3A 2025-2026 REPORTE CALIFICACI'!FZ21</f>
        <v>0</v>
      </c>
      <c r="CL122" s="664">
        <f>'3A 2025-2026 REPORTE CALIFICACI'!GA21</f>
        <v>70</v>
      </c>
      <c r="CM122" s="664">
        <f>'3A 2025-2026 REPORTE CALIFICACI'!GB21</f>
        <v>70</v>
      </c>
      <c r="CN122" s="664">
        <f>'3A 2025-2026 REPORTE CALIFICACI'!GC21</f>
        <v>0</v>
      </c>
      <c r="CO122" s="664">
        <f>'3A 2025-2026 REPORTE CALIFICACI'!GD21</f>
        <v>0</v>
      </c>
      <c r="CP122" s="664">
        <f>'3A 2025-2026 REPORTE CALIFICACI'!GE21</f>
        <v>45</v>
      </c>
      <c r="CQ122" s="664">
        <f>'3A 2025-2026 REPORTE CALIFICACI'!GF21</f>
        <v>57</v>
      </c>
      <c r="CR122" s="664">
        <f>'3A 2025-2026 REPORTE CALIFICACI'!GG21</f>
        <v>70</v>
      </c>
      <c r="CS122" s="664">
        <f>'3A 2025-2026 REPORTE CALIFICACI'!GH21</f>
        <v>0</v>
      </c>
      <c r="CT122" s="716">
        <f>'3A 2025-2026 REPORTE CALIFICACI'!GI21</f>
        <v>24</v>
      </c>
      <c r="CU122" s="716">
        <f>'3A 2025-2026 REPORTE CALIFICACI'!GJ21</f>
        <v>25.5</v>
      </c>
      <c r="CV122" s="716">
        <f>'3A 2025-2026 REPORTE CALIFICACI'!GK21</f>
        <v>35</v>
      </c>
      <c r="CW122" s="716">
        <f>'3A 2025-2026 REPORTE CALIFICACI'!GL21</f>
        <v>43</v>
      </c>
      <c r="CX122" s="749">
        <f>'3A 2025-2026 REPORTE CALIFICACI'!GM21</f>
        <v>31.875</v>
      </c>
      <c r="CY122" s="750">
        <f>'3A 2025-2026 REPORTE CALIFICACI'!GN21</f>
        <v>0.29</v>
      </c>
      <c r="CZ122" s="665">
        <f>'3A 2025-2026 REPORTE CALIFICACI'!GO21</f>
        <v>15.9375</v>
      </c>
      <c r="DA122" s="665" t="str">
        <f>'3A 2025-2026 REPORTE CALIFICACI'!GP21</f>
        <v/>
      </c>
      <c r="DB122" s="665" t="str">
        <f>'3A 2025-2026 REPORTE CALIFICACI'!GQ21</f>
        <v/>
      </c>
      <c r="DC122" s="665">
        <f>'3A 2025-2026 REPORTE CALIFICACI'!GR21</f>
        <v>16</v>
      </c>
      <c r="DD122" s="665">
        <f>'3A 2025-2026 REPORTE CALIFICACI'!GS21</f>
        <v>9.5625</v>
      </c>
      <c r="DE122" s="665" t="str">
        <f>'3A 2025-2026 REPORTE CALIFICACI'!GT21</f>
        <v/>
      </c>
      <c r="DF122" s="665" t="str">
        <f>'3A 2025-2026 REPORTE CALIFICACI'!GU21</f>
        <v/>
      </c>
      <c r="DG122" s="665">
        <f>'3A 2025-2026 REPORTE CALIFICACI'!GV21</f>
        <v>10</v>
      </c>
      <c r="DH122" s="664"/>
      <c r="DI122" s="665" t="str">
        <f>'3A 2025-2026 REPORTE CALIFICACI'!GX21</f>
        <v/>
      </c>
      <c r="DJ122" s="664" t="str">
        <f>'3A 2025-2026 REPORTE CALIFICACI'!GY21</f>
        <v/>
      </c>
      <c r="DK122" s="664" t="str">
        <f>'3A 2025-2026 REPORTE CALIFICACI'!GZ21</f>
        <v>R</v>
      </c>
      <c r="DL122" s="666"/>
      <c r="DM122" s="667"/>
      <c r="DN122" s="661"/>
      <c r="DO122" s="47"/>
      <c r="DP122" s="663" t="s">
        <v>1019</v>
      </c>
      <c r="DQ122" s="664">
        <f>'3A 2025-2026 REPORTE CALIFICACI'!FS22</f>
        <v>95</v>
      </c>
      <c r="DR122" s="664">
        <f>'3A 2025-2026 REPORTE CALIFICACI'!FT22</f>
        <v>90</v>
      </c>
      <c r="DS122" s="664">
        <f>'3A 2025-2026 REPORTE CALIFICACI'!FU22</f>
        <v>86</v>
      </c>
      <c r="DT122" s="664">
        <f>'3A 2025-2026 REPORTE CALIFICACI'!FV22</f>
        <v>0</v>
      </c>
      <c r="DU122" s="664">
        <f>'3A 2025-2026 REPORTE CALIFICACI'!FW22</f>
        <v>92</v>
      </c>
      <c r="DV122" s="664">
        <f>'3A 2025-2026 REPORTE CALIFICACI'!FX22</f>
        <v>93</v>
      </c>
      <c r="DW122" s="664">
        <f>'3A 2025-2026 REPORTE CALIFICACI'!FY22</f>
        <v>74</v>
      </c>
      <c r="DX122" s="664">
        <f>'3A 2025-2026 REPORTE CALIFICACI'!FZ22</f>
        <v>0</v>
      </c>
      <c r="DY122" s="664">
        <f>'3A 2025-2026 REPORTE CALIFICACI'!GA22</f>
        <v>97</v>
      </c>
      <c r="DZ122" s="664">
        <f>'3A 2025-2026 REPORTE CALIFICACI'!GB22</f>
        <v>97</v>
      </c>
      <c r="EA122" s="664">
        <f>'3A 2025-2026 REPORTE CALIFICACI'!GC22</f>
        <v>76</v>
      </c>
      <c r="EB122" s="664">
        <f>'3A 2025-2026 REPORTE CALIFICACI'!GD22</f>
        <v>0</v>
      </c>
      <c r="EC122" s="664">
        <f>'3A 2025-2026 REPORTE CALIFICACI'!GE22</f>
        <v>97</v>
      </c>
      <c r="ED122" s="664">
        <f>'3A 2025-2026 REPORTE CALIFICACI'!GF22</f>
        <v>93</v>
      </c>
      <c r="EE122" s="664">
        <f>'3A 2025-2026 REPORTE CALIFICACI'!GG22</f>
        <v>82</v>
      </c>
      <c r="EF122" s="664">
        <f>'3A 2025-2026 REPORTE CALIFICACI'!GH22</f>
        <v>0</v>
      </c>
      <c r="EG122" s="716">
        <f>'3A 2025-2026 REPORTE CALIFICACI'!GI22</f>
        <v>67.75</v>
      </c>
      <c r="EH122" s="716">
        <f>'3A 2025-2026 REPORTE CALIFICACI'!GJ22</f>
        <v>64.75</v>
      </c>
      <c r="EI122" s="716">
        <f>'3A 2025-2026 REPORTE CALIFICACI'!GK22</f>
        <v>67.5</v>
      </c>
      <c r="EJ122" s="716">
        <f>'3A 2025-2026 REPORTE CALIFICACI'!GL22</f>
        <v>68</v>
      </c>
      <c r="EK122" s="749">
        <f>'3A 2025-2026 REPORTE CALIFICACI'!GM22</f>
        <v>67</v>
      </c>
      <c r="EL122" s="750">
        <f>'3A 2025-2026 REPORTE CALIFICACI'!GN22</f>
        <v>0.28875</v>
      </c>
      <c r="EM122" s="665">
        <f>'3A 2025-2026 REPORTE CALIFICACI'!GO22</f>
        <v>33.5</v>
      </c>
      <c r="EN122" s="665" t="str">
        <f>'3A 2025-2026 REPORTE CALIFICACI'!GP22</f>
        <v/>
      </c>
      <c r="EO122" s="665" t="str">
        <f>'3A 2025-2026 REPORTE CALIFICACI'!GQ22</f>
        <v/>
      </c>
      <c r="EP122" s="665">
        <f>'3A 2025-2026 REPORTE CALIFICACI'!GR22</f>
        <v>34</v>
      </c>
      <c r="EQ122" s="665">
        <f>'3A 2025-2026 REPORTE CALIFICACI'!GS22</f>
        <v>20.1</v>
      </c>
      <c r="ER122" s="665" t="str">
        <f>'3A 2025-2026 REPORTE CALIFICACI'!GT22</f>
        <v/>
      </c>
      <c r="ES122" s="665" t="str">
        <f>'3A 2025-2026 REPORTE CALIFICACI'!GU22</f>
        <v/>
      </c>
      <c r="ET122" s="665">
        <f>'3A 2025-2026 REPORTE CALIFICACI'!GV22</f>
        <v>20</v>
      </c>
      <c r="EU122" s="664"/>
      <c r="EV122" s="665" t="str">
        <f>'3A 2025-2026 REPORTE CALIFICACI'!GX22</f>
        <v/>
      </c>
      <c r="EW122" s="664" t="str">
        <f>'3A 2025-2026 REPORTE CALIFICACI'!GY22</f>
        <v/>
      </c>
      <c r="EX122" s="664" t="str">
        <f>'3A 2025-2026 REPORTE CALIFICACI'!GZ22</f>
        <v>R</v>
      </c>
      <c r="EY122" s="708"/>
    </row>
    <row r="123" ht="52.5" customHeight="1">
      <c r="A123" s="661"/>
      <c r="B123" s="47"/>
      <c r="C123" s="663" t="s">
        <v>1020</v>
      </c>
      <c r="D123" s="664">
        <f>'3A 2025-2026 REPORTE CALIFICACI'!HA19</f>
        <v>70</v>
      </c>
      <c r="E123" s="664">
        <f>'3A 2025-2026 REPORTE CALIFICACI'!HB19</f>
        <v>82</v>
      </c>
      <c r="F123" s="664">
        <f>'3A 2025-2026 REPORTE CALIFICACI'!HC19</f>
        <v>50</v>
      </c>
      <c r="G123" s="664">
        <f>'3A 2025-2026 REPORTE CALIFICACI'!HD19</f>
        <v>0</v>
      </c>
      <c r="H123" s="664">
        <f>'3A 2025-2026 REPORTE CALIFICACI'!HE19</f>
        <v>71</v>
      </c>
      <c r="I123" s="664">
        <f>'3A 2025-2026 REPORTE CALIFICACI'!HF19</f>
        <v>83</v>
      </c>
      <c r="J123" s="664">
        <f>'3A 2025-2026 REPORTE CALIFICACI'!HG19</f>
        <v>72</v>
      </c>
      <c r="K123" s="664">
        <f>'3A 2025-2026 REPORTE CALIFICACI'!HH19</f>
        <v>0</v>
      </c>
      <c r="L123" s="664">
        <f>'3A 2025-2026 REPORTE CALIFICACI'!HI19</f>
        <v>73</v>
      </c>
      <c r="M123" s="664">
        <f>'3A 2025-2026 REPORTE CALIFICACI'!HJ19</f>
        <v>70</v>
      </c>
      <c r="N123" s="664">
        <f>'3A 2025-2026 REPORTE CALIFICACI'!HK19</f>
        <v>75</v>
      </c>
      <c r="O123" s="664">
        <f>'3A 2025-2026 REPORTE CALIFICACI'!HL19</f>
        <v>0</v>
      </c>
      <c r="P123" s="664">
        <f>'3A 2025-2026 REPORTE CALIFICACI'!HM19</f>
        <v>72</v>
      </c>
      <c r="Q123" s="664">
        <f>'3A 2025-2026 REPORTE CALIFICACI'!HN19</f>
        <v>72</v>
      </c>
      <c r="R123" s="664">
        <f>'3A 2025-2026 REPORTE CALIFICACI'!HO19</f>
        <v>80</v>
      </c>
      <c r="S123" s="664">
        <f>'3A 2025-2026 REPORTE CALIFICACI'!HP19</f>
        <v>0</v>
      </c>
      <c r="T123" s="716">
        <f>'3A 2025-2026 REPORTE CALIFICACI'!HQ19</f>
        <v>50.5</v>
      </c>
      <c r="U123" s="716">
        <f>'3A 2025-2026 REPORTE CALIFICACI'!HR19</f>
        <v>56.5</v>
      </c>
      <c r="V123" s="716">
        <f>'3A 2025-2026 REPORTE CALIFICACI'!HS19</f>
        <v>54.5</v>
      </c>
      <c r="W123" s="716">
        <f>'3A 2025-2026 REPORTE CALIFICACI'!HT19</f>
        <v>56</v>
      </c>
      <c r="X123" s="749">
        <f>'3A 2025-2026 REPORTE CALIFICACI'!HU19</f>
        <v>54.375</v>
      </c>
      <c r="Y123" s="750">
        <f>'3A 2025-2026 REPORTE CALIFICACI'!HV19</f>
        <v>0.4814814815</v>
      </c>
      <c r="Z123" s="665">
        <f>'3A 2025-2026 REPORTE CALIFICACI'!HW19</f>
        <v>27.1875</v>
      </c>
      <c r="AA123" s="665" t="str">
        <f>'3A 2025-2026 REPORTE CALIFICACI'!HX19</f>
        <v/>
      </c>
      <c r="AB123" s="665" t="str">
        <f>'3A 2025-2026 REPORTE CALIFICACI'!HY19</f>
        <v/>
      </c>
      <c r="AC123" s="665">
        <f>'3A 2025-2026 REPORTE CALIFICACI'!HZ19</f>
        <v>27</v>
      </c>
      <c r="AD123" s="665">
        <f>'3A 2025-2026 REPORTE CALIFICACI'!IA19</f>
        <v>16.3125</v>
      </c>
      <c r="AE123" s="665" t="str">
        <f>'3A 2025-2026 REPORTE CALIFICACI'!IB19</f>
        <v/>
      </c>
      <c r="AF123" s="665" t="str">
        <f>'3A 2025-2026 REPORTE CALIFICACI'!IC19</f>
        <v/>
      </c>
      <c r="AG123" s="665">
        <f>'3A 2025-2026 REPORTE CALIFICACI'!ID19</f>
        <v>16</v>
      </c>
      <c r="AH123" s="664"/>
      <c r="AI123" s="665" t="str">
        <f>'3A 2025-2026 REPORTE CALIFICACI'!IF19</f>
        <v/>
      </c>
      <c r="AJ123" s="664" t="str">
        <f>'3A 2025-2026 REPORTE CALIFICACI'!IG19</f>
        <v/>
      </c>
      <c r="AK123" s="664" t="str">
        <f>'3A 2025-2026 REPORTE CALIFICACI'!IH19</f>
        <v>R</v>
      </c>
      <c r="AL123" s="666"/>
      <c r="AM123" s="667"/>
      <c r="AN123" s="661"/>
      <c r="AO123" s="47"/>
      <c r="AP123" s="663" t="s">
        <v>1020</v>
      </c>
      <c r="AQ123" s="664">
        <f>'3A 2025-2026 REPORTE CALIFICACI'!HA20</f>
        <v>97</v>
      </c>
      <c r="AR123" s="664">
        <f>'3A 2025-2026 REPORTE CALIFICACI'!HB20</f>
        <v>97</v>
      </c>
      <c r="AS123" s="664">
        <f>'3A 2025-2026 REPORTE CALIFICACI'!HC20</f>
        <v>97</v>
      </c>
      <c r="AT123" s="664">
        <f>'3A 2025-2026 REPORTE CALIFICACI'!HD20</f>
        <v>0</v>
      </c>
      <c r="AU123" s="664">
        <f>'3A 2025-2026 REPORTE CALIFICACI'!HE20</f>
        <v>93</v>
      </c>
      <c r="AV123" s="664">
        <f>'3A 2025-2026 REPORTE CALIFICACI'!HF20</f>
        <v>90</v>
      </c>
      <c r="AW123" s="664">
        <f>'3A 2025-2026 REPORTE CALIFICACI'!HG20</f>
        <v>98</v>
      </c>
      <c r="AX123" s="664">
        <f>'3A 2025-2026 REPORTE CALIFICACI'!HH20</f>
        <v>0</v>
      </c>
      <c r="AY123" s="664">
        <f>'3A 2025-2026 REPORTE CALIFICACI'!HI20</f>
        <v>96</v>
      </c>
      <c r="AZ123" s="664">
        <f>'3A 2025-2026 REPORTE CALIFICACI'!HJ20</f>
        <v>90</v>
      </c>
      <c r="BA123" s="664">
        <f>'3A 2025-2026 REPORTE CALIFICACI'!HK20</f>
        <v>100</v>
      </c>
      <c r="BB123" s="664">
        <f>'3A 2025-2026 REPORTE CALIFICACI'!HL20</f>
        <v>0</v>
      </c>
      <c r="BC123" s="664">
        <f>'3A 2025-2026 REPORTE CALIFICACI'!HM20</f>
        <v>97</v>
      </c>
      <c r="BD123" s="664">
        <f>'3A 2025-2026 REPORTE CALIFICACI'!HN20</f>
        <v>92</v>
      </c>
      <c r="BE123" s="664">
        <f>'3A 2025-2026 REPORTE CALIFICACI'!HO20</f>
        <v>96</v>
      </c>
      <c r="BF123" s="664">
        <f>'3A 2025-2026 REPORTE CALIFICACI'!HP20</f>
        <v>0</v>
      </c>
      <c r="BG123" s="716">
        <f>'3A 2025-2026 REPORTE CALIFICACI'!HQ20</f>
        <v>72.75</v>
      </c>
      <c r="BH123" s="716">
        <f>'3A 2025-2026 REPORTE CALIFICACI'!HR20</f>
        <v>70.25</v>
      </c>
      <c r="BI123" s="716">
        <f>'3A 2025-2026 REPORTE CALIFICACI'!HS20</f>
        <v>71.5</v>
      </c>
      <c r="BJ123" s="716">
        <f>'3A 2025-2026 REPORTE CALIFICACI'!HT20</f>
        <v>71.25</v>
      </c>
      <c r="BK123" s="749">
        <f>'3A 2025-2026 REPORTE CALIFICACI'!HU20</f>
        <v>71.4375</v>
      </c>
      <c r="BL123" s="750">
        <f>'3A 2025-2026 REPORTE CALIFICACI'!HV20</f>
        <v>0.4675925926</v>
      </c>
      <c r="BM123" s="665" t="str">
        <f>'3A 2025-2026 REPORTE CALIFICACI'!HW20</f>
        <v/>
      </c>
      <c r="BN123" s="665" t="str">
        <f>'3A 2025-2026 REPORTE CALIFICACI'!HX20</f>
        <v/>
      </c>
      <c r="BO123" s="665" t="str">
        <f>'3A 2025-2026 REPORTE CALIFICACI'!HY20</f>
        <v/>
      </c>
      <c r="BP123" s="665" t="str">
        <f>'3A 2025-2026 REPORTE CALIFICACI'!HZ20</f>
        <v/>
      </c>
      <c r="BQ123" s="665" t="str">
        <f>'3A 2025-2026 REPORTE CALIFICACI'!IA20</f>
        <v/>
      </c>
      <c r="BR123" s="665" t="str">
        <f>'3A 2025-2026 REPORTE CALIFICACI'!IB20</f>
        <v/>
      </c>
      <c r="BS123" s="665" t="str">
        <f>'3A 2025-2026 REPORTE CALIFICACI'!IC20</f>
        <v/>
      </c>
      <c r="BT123" s="665" t="str">
        <f>'3A 2025-2026 REPORTE CALIFICACI'!ID20</f>
        <v/>
      </c>
      <c r="BU123" s="664" t="str">
        <f>'3A 2025-2026 REPORTE CALIFICACI'!IE20</f>
        <v/>
      </c>
      <c r="BV123" s="665" t="str">
        <f>'3A 2025-2026 REPORTE CALIFICACI'!IF20</f>
        <v/>
      </c>
      <c r="BW123" s="664" t="str">
        <f>'3A 2025-2026 REPORTE CALIFICACI'!IG20</f>
        <v>A</v>
      </c>
      <c r="BX123" s="664" t="str">
        <f>'3A 2025-2026 REPORTE CALIFICACI'!IH20</f>
        <v/>
      </c>
      <c r="BY123" s="666"/>
      <c r="BZ123" s="667"/>
      <c r="CA123" s="661"/>
      <c r="CB123" s="47"/>
      <c r="CC123" s="663" t="s">
        <v>1020</v>
      </c>
      <c r="CD123" s="664">
        <f>'3A 2025-2026 REPORTE CALIFICACI'!HA21</f>
        <v>55</v>
      </c>
      <c r="CE123" s="664">
        <f>'3A 2025-2026 REPORTE CALIFICACI'!HB21</f>
        <v>71</v>
      </c>
      <c r="CF123" s="664">
        <f>'3A 2025-2026 REPORTE CALIFICACI'!HC21</f>
        <v>77</v>
      </c>
      <c r="CG123" s="664">
        <f>'3A 2025-2026 REPORTE CALIFICACI'!HD21</f>
        <v>0</v>
      </c>
      <c r="CH123" s="664">
        <f>'3A 2025-2026 REPORTE CALIFICACI'!HE21</f>
        <v>75</v>
      </c>
      <c r="CI123" s="664">
        <f>'3A 2025-2026 REPORTE CALIFICACI'!HF21</f>
        <v>80</v>
      </c>
      <c r="CJ123" s="664">
        <f>'3A 2025-2026 REPORTE CALIFICACI'!HG21</f>
        <v>82</v>
      </c>
      <c r="CK123" s="664">
        <f>'3A 2025-2026 REPORTE CALIFICACI'!HH21</f>
        <v>0</v>
      </c>
      <c r="CL123" s="664">
        <f>'3A 2025-2026 REPORTE CALIFICACI'!HI21</f>
        <v>73</v>
      </c>
      <c r="CM123" s="664">
        <f>'3A 2025-2026 REPORTE CALIFICACI'!HJ21</f>
        <v>78</v>
      </c>
      <c r="CN123" s="664">
        <f>'3A 2025-2026 REPORTE CALIFICACI'!HK21</f>
        <v>72</v>
      </c>
      <c r="CO123" s="664">
        <f>'3A 2025-2026 REPORTE CALIFICACI'!HL21</f>
        <v>0</v>
      </c>
      <c r="CP123" s="664">
        <f>'3A 2025-2026 REPORTE CALIFICACI'!HM21</f>
        <v>70</v>
      </c>
      <c r="CQ123" s="664">
        <f>'3A 2025-2026 REPORTE CALIFICACI'!HN21</f>
        <v>71</v>
      </c>
      <c r="CR123" s="664">
        <f>'3A 2025-2026 REPORTE CALIFICACI'!HO21</f>
        <v>75</v>
      </c>
      <c r="CS123" s="664">
        <f>'3A 2025-2026 REPORTE CALIFICACI'!HP21</f>
        <v>0</v>
      </c>
      <c r="CT123" s="716">
        <f>'3A 2025-2026 REPORTE CALIFICACI'!HQ21</f>
        <v>55.25</v>
      </c>
      <c r="CU123" s="716">
        <f>'3A 2025-2026 REPORTE CALIFICACI'!HR21</f>
        <v>59.25</v>
      </c>
      <c r="CV123" s="716">
        <f>'3A 2025-2026 REPORTE CALIFICACI'!HS21</f>
        <v>55.75</v>
      </c>
      <c r="CW123" s="716">
        <f>'3A 2025-2026 REPORTE CALIFICACI'!HT21</f>
        <v>54</v>
      </c>
      <c r="CX123" s="749">
        <f>'3A 2025-2026 REPORTE CALIFICACI'!HU21</f>
        <v>56.0625</v>
      </c>
      <c r="CY123" s="750">
        <f>'3A 2025-2026 REPORTE CALIFICACI'!HV21</f>
        <v>0.4074074074</v>
      </c>
      <c r="CZ123" s="665">
        <f>'3A 2025-2026 REPORTE CALIFICACI'!HW21</f>
        <v>28.03125</v>
      </c>
      <c r="DA123" s="665" t="str">
        <f>'3A 2025-2026 REPORTE CALIFICACI'!HX21</f>
        <v/>
      </c>
      <c r="DB123" s="665" t="str">
        <f>'3A 2025-2026 REPORTE CALIFICACI'!HY21</f>
        <v/>
      </c>
      <c r="DC123" s="665">
        <f>'3A 2025-2026 REPORTE CALIFICACI'!HZ21</f>
        <v>28</v>
      </c>
      <c r="DD123" s="665">
        <f>'3A 2025-2026 REPORTE CALIFICACI'!IA21</f>
        <v>16.81875</v>
      </c>
      <c r="DE123" s="665" t="str">
        <f>'3A 2025-2026 REPORTE CALIFICACI'!IB21</f>
        <v/>
      </c>
      <c r="DF123" s="665" t="str">
        <f>'3A 2025-2026 REPORTE CALIFICACI'!IC21</f>
        <v/>
      </c>
      <c r="DG123" s="665">
        <f>'3A 2025-2026 REPORTE CALIFICACI'!ID21</f>
        <v>17</v>
      </c>
      <c r="DH123" s="664"/>
      <c r="DI123" s="665" t="str">
        <f>'3A 2025-2026 REPORTE CALIFICACI'!IF21</f>
        <v/>
      </c>
      <c r="DJ123" s="664" t="str">
        <f>'3A 2025-2026 REPORTE CALIFICACI'!IG21</f>
        <v/>
      </c>
      <c r="DK123" s="664" t="str">
        <f>'3A 2025-2026 REPORTE CALIFICACI'!IH21</f>
        <v>R</v>
      </c>
      <c r="DL123" s="666"/>
      <c r="DM123" s="667"/>
      <c r="DN123" s="661"/>
      <c r="DO123" s="47"/>
      <c r="DP123" s="663" t="s">
        <v>1020</v>
      </c>
      <c r="DQ123" s="664">
        <f>'3A 2025-2026 REPORTE CALIFICACI'!HA22</f>
        <v>96</v>
      </c>
      <c r="DR123" s="664">
        <f>'3A 2025-2026 REPORTE CALIFICACI'!HB22</f>
        <v>92</v>
      </c>
      <c r="DS123" s="664">
        <f>'3A 2025-2026 REPORTE CALIFICACI'!HC22</f>
        <v>98</v>
      </c>
      <c r="DT123" s="664">
        <f>'3A 2025-2026 REPORTE CALIFICACI'!HD22</f>
        <v>0</v>
      </c>
      <c r="DU123" s="664">
        <f>'3A 2025-2026 REPORTE CALIFICACI'!HE22</f>
        <v>98</v>
      </c>
      <c r="DV123" s="664">
        <f>'3A 2025-2026 REPORTE CALIFICACI'!HF22</f>
        <v>90</v>
      </c>
      <c r="DW123" s="664">
        <f>'3A 2025-2026 REPORTE CALIFICACI'!HG22</f>
        <v>88</v>
      </c>
      <c r="DX123" s="664">
        <f>'3A 2025-2026 REPORTE CALIFICACI'!HH22</f>
        <v>0</v>
      </c>
      <c r="DY123" s="664">
        <f>'3A 2025-2026 REPORTE CALIFICACI'!HI22</f>
        <v>95</v>
      </c>
      <c r="DZ123" s="664">
        <f>'3A 2025-2026 REPORTE CALIFICACI'!HJ22</f>
        <v>80</v>
      </c>
      <c r="EA123" s="664">
        <f>'3A 2025-2026 REPORTE CALIFICACI'!HK22</f>
        <v>96</v>
      </c>
      <c r="EB123" s="664">
        <f>'3A 2025-2026 REPORTE CALIFICACI'!HL22</f>
        <v>0</v>
      </c>
      <c r="EC123" s="664">
        <f>'3A 2025-2026 REPORTE CALIFICACI'!HM22</f>
        <v>97</v>
      </c>
      <c r="ED123" s="664">
        <f>'3A 2025-2026 REPORTE CALIFICACI'!HN22</f>
        <v>88</v>
      </c>
      <c r="EE123" s="664">
        <f>'3A 2025-2026 REPORTE CALIFICACI'!HO22</f>
        <v>94</v>
      </c>
      <c r="EF123" s="664">
        <f>'3A 2025-2026 REPORTE CALIFICACI'!HP22</f>
        <v>0</v>
      </c>
      <c r="EG123" s="716">
        <f>'3A 2025-2026 REPORTE CALIFICACI'!HQ22</f>
        <v>71.5</v>
      </c>
      <c r="EH123" s="716">
        <f>'3A 2025-2026 REPORTE CALIFICACI'!HR22</f>
        <v>69</v>
      </c>
      <c r="EI123" s="716">
        <f>'3A 2025-2026 REPORTE CALIFICACI'!HS22</f>
        <v>67.75</v>
      </c>
      <c r="EJ123" s="716">
        <f>'3A 2025-2026 REPORTE CALIFICACI'!HT22</f>
        <v>69.75</v>
      </c>
      <c r="EK123" s="749">
        <f>'3A 2025-2026 REPORTE CALIFICACI'!HU22</f>
        <v>69.5</v>
      </c>
      <c r="EL123" s="750">
        <f>'3A 2025-2026 REPORTE CALIFICACI'!HV22</f>
        <v>0.4814814815</v>
      </c>
      <c r="EM123" s="665" t="str">
        <f>'3A 2025-2026 REPORTE CALIFICACI'!HW22</f>
        <v/>
      </c>
      <c r="EN123" s="665" t="str">
        <f>'3A 2025-2026 REPORTE CALIFICACI'!HX22</f>
        <v/>
      </c>
      <c r="EO123" s="665" t="str">
        <f>'3A 2025-2026 REPORTE CALIFICACI'!HY22</f>
        <v/>
      </c>
      <c r="EP123" s="665" t="str">
        <f>'3A 2025-2026 REPORTE CALIFICACI'!HZ22</f>
        <v/>
      </c>
      <c r="EQ123" s="665" t="str">
        <f>'3A 2025-2026 REPORTE CALIFICACI'!IA22</f>
        <v/>
      </c>
      <c r="ER123" s="665" t="str">
        <f>'3A 2025-2026 REPORTE CALIFICACI'!IB22</f>
        <v/>
      </c>
      <c r="ES123" s="665" t="str">
        <f>'3A 2025-2026 REPORTE CALIFICACI'!IC22</f>
        <v/>
      </c>
      <c r="ET123" s="665" t="str">
        <f>'3A 2025-2026 REPORTE CALIFICACI'!ID22</f>
        <v/>
      </c>
      <c r="EU123" s="664"/>
      <c r="EV123" s="665" t="str">
        <f>'3A 2025-2026 REPORTE CALIFICACI'!IF22</f>
        <v/>
      </c>
      <c r="EW123" s="664" t="str">
        <f>'3A 2025-2026 REPORTE CALIFICACI'!IG22</f>
        <v>A</v>
      </c>
      <c r="EX123" s="664" t="str">
        <f>'3A 2025-2026 REPORTE CALIFICACI'!IH22</f>
        <v/>
      </c>
      <c r="EY123" s="708"/>
    </row>
    <row r="124" ht="52.5" customHeight="1">
      <c r="A124" s="661"/>
      <c r="B124" s="47"/>
      <c r="C124" s="663" t="s">
        <v>1021</v>
      </c>
      <c r="D124" s="664">
        <f>'3A 2025-2026 REPORTE CALIFICACI'!II19</f>
        <v>70</v>
      </c>
      <c r="E124" s="664">
        <f>'3A 2025-2026 REPORTE CALIFICACI'!IJ19</f>
        <v>72</v>
      </c>
      <c r="F124" s="664">
        <f>'3A 2025-2026 REPORTE CALIFICACI'!IK19</f>
        <v>76</v>
      </c>
      <c r="G124" s="664">
        <f>'3A 2025-2026 REPORTE CALIFICACI'!IL19</f>
        <v>0</v>
      </c>
      <c r="H124" s="664">
        <f>'3A 2025-2026 REPORTE CALIFICACI'!IM19</f>
        <v>75</v>
      </c>
      <c r="I124" s="664">
        <f>'3A 2025-2026 REPORTE CALIFICACI'!IN19</f>
        <v>78</v>
      </c>
      <c r="J124" s="664">
        <f>'3A 2025-2026 REPORTE CALIFICACI'!IO19</f>
        <v>77</v>
      </c>
      <c r="K124" s="664">
        <f>'3A 2025-2026 REPORTE CALIFICACI'!IP19</f>
        <v>0</v>
      </c>
      <c r="L124" s="664">
        <f>'3A 2025-2026 REPORTE CALIFICACI'!IQ19</f>
        <v>82</v>
      </c>
      <c r="M124" s="664">
        <f>'3A 2025-2026 REPORTE CALIFICACI'!IR19</f>
        <v>80</v>
      </c>
      <c r="N124" s="664">
        <f>'3A 2025-2026 REPORTE CALIFICACI'!IS19</f>
        <v>82</v>
      </c>
      <c r="O124" s="664">
        <f>'3A 2025-2026 REPORTE CALIFICACI'!IT19</f>
        <v>0</v>
      </c>
      <c r="P124" s="664">
        <f>'3A 2025-2026 REPORTE CALIFICACI'!IU19</f>
        <v>76</v>
      </c>
      <c r="Q124" s="664">
        <f>'3A 2025-2026 REPORTE CALIFICACI'!IV19</f>
        <v>83</v>
      </c>
      <c r="R124" s="664">
        <f>'3A 2025-2026 REPORTE CALIFICACI'!IW19</f>
        <v>85</v>
      </c>
      <c r="S124" s="664">
        <f>'3A 2025-2026 REPORTE CALIFICACI'!IX19</f>
        <v>0</v>
      </c>
      <c r="T124" s="716">
        <f>'3A 2025-2026 REPORTE CALIFICACI'!IY19</f>
        <v>54.5</v>
      </c>
      <c r="U124" s="716">
        <f>'3A 2025-2026 REPORTE CALIFICACI'!IZ19</f>
        <v>57.5</v>
      </c>
      <c r="V124" s="716">
        <f>'3A 2025-2026 REPORTE CALIFICACI'!JA19</f>
        <v>61</v>
      </c>
      <c r="W124" s="716">
        <f>'3A 2025-2026 REPORTE CALIFICACI'!JB19</f>
        <v>61</v>
      </c>
      <c r="X124" s="749">
        <f>'3A 2025-2026 REPORTE CALIFICACI'!JC19</f>
        <v>58.5</v>
      </c>
      <c r="Y124" s="750">
        <f>'3A 2025-2026 REPORTE CALIFICACI'!JD19</f>
        <v>0.7</v>
      </c>
      <c r="Z124" s="665">
        <f>'3A 2025-2026 REPORTE CALIFICACI'!JE19</f>
        <v>29.25</v>
      </c>
      <c r="AA124" s="665" t="str">
        <f>'3A 2025-2026 REPORTE CALIFICACI'!JF19</f>
        <v/>
      </c>
      <c r="AB124" s="665" t="str">
        <f>'3A 2025-2026 REPORTE CALIFICACI'!JG19</f>
        <v/>
      </c>
      <c r="AC124" s="665">
        <f>'3A 2025-2026 REPORTE CALIFICACI'!JH19</f>
        <v>29</v>
      </c>
      <c r="AD124" s="665">
        <f>'3A 2025-2026 REPORTE CALIFICACI'!JI19</f>
        <v>17.55</v>
      </c>
      <c r="AE124" s="665" t="str">
        <f>'3A 2025-2026 REPORTE CALIFICACI'!JJ19</f>
        <v/>
      </c>
      <c r="AF124" s="665" t="str">
        <f>'3A 2025-2026 REPORTE CALIFICACI'!JK19</f>
        <v/>
      </c>
      <c r="AG124" s="665">
        <f>'3A 2025-2026 REPORTE CALIFICACI'!JL19</f>
        <v>18</v>
      </c>
      <c r="AH124" s="664"/>
      <c r="AI124" s="665" t="str">
        <f>'3A 2025-2026 REPORTE CALIFICACI'!JN19</f>
        <v/>
      </c>
      <c r="AJ124" s="664" t="str">
        <f>'3A 2025-2026 REPORTE CALIFICACI'!JO19</f>
        <v/>
      </c>
      <c r="AK124" s="664" t="str">
        <f>'3A 2025-2026 REPORTE CALIFICACI'!JP19</f>
        <v>R</v>
      </c>
      <c r="AL124" s="666"/>
      <c r="AM124" s="667"/>
      <c r="AN124" s="661"/>
      <c r="AO124" s="47"/>
      <c r="AP124" s="663" t="s">
        <v>1021</v>
      </c>
      <c r="AQ124" s="664">
        <f>'3A 2025-2026 REPORTE CALIFICACI'!II20</f>
        <v>88</v>
      </c>
      <c r="AR124" s="664">
        <f>'3A 2025-2026 REPORTE CALIFICACI'!IJ20</f>
        <v>92</v>
      </c>
      <c r="AS124" s="664">
        <f>'3A 2025-2026 REPORTE CALIFICACI'!IK20</f>
        <v>95</v>
      </c>
      <c r="AT124" s="664">
        <f>'3A 2025-2026 REPORTE CALIFICACI'!IL20</f>
        <v>0</v>
      </c>
      <c r="AU124" s="664">
        <f>'3A 2025-2026 REPORTE CALIFICACI'!IM20</f>
        <v>87</v>
      </c>
      <c r="AV124" s="664">
        <f>'3A 2025-2026 REPORTE CALIFICACI'!IN20</f>
        <v>90</v>
      </c>
      <c r="AW124" s="664">
        <f>'3A 2025-2026 REPORTE CALIFICACI'!IO20</f>
        <v>93</v>
      </c>
      <c r="AX124" s="664">
        <f>'3A 2025-2026 REPORTE CALIFICACI'!IP20</f>
        <v>0</v>
      </c>
      <c r="AY124" s="664">
        <f>'3A 2025-2026 REPORTE CALIFICACI'!IQ20</f>
        <v>88</v>
      </c>
      <c r="AZ124" s="664">
        <f>'3A 2025-2026 REPORTE CALIFICACI'!IR20</f>
        <v>90</v>
      </c>
      <c r="BA124" s="664">
        <f>'3A 2025-2026 REPORTE CALIFICACI'!IS20</f>
        <v>94</v>
      </c>
      <c r="BB124" s="664">
        <f>'3A 2025-2026 REPORTE CALIFICACI'!IT20</f>
        <v>0</v>
      </c>
      <c r="BC124" s="664">
        <f>'3A 2025-2026 REPORTE CALIFICACI'!IU20</f>
        <v>84</v>
      </c>
      <c r="BD124" s="664">
        <f>'3A 2025-2026 REPORTE CALIFICACI'!IV20</f>
        <v>91</v>
      </c>
      <c r="BE124" s="664">
        <f>'3A 2025-2026 REPORTE CALIFICACI'!IW20</f>
        <v>96</v>
      </c>
      <c r="BF124" s="664">
        <f>'3A 2025-2026 REPORTE CALIFICACI'!IX20</f>
        <v>0</v>
      </c>
      <c r="BG124" s="716">
        <f>'3A 2025-2026 REPORTE CALIFICACI'!IY20</f>
        <v>68.75</v>
      </c>
      <c r="BH124" s="716">
        <f>'3A 2025-2026 REPORTE CALIFICACI'!IZ20</f>
        <v>67.5</v>
      </c>
      <c r="BI124" s="716">
        <f>'3A 2025-2026 REPORTE CALIFICACI'!JA20</f>
        <v>68</v>
      </c>
      <c r="BJ124" s="716">
        <f>'3A 2025-2026 REPORTE CALIFICACI'!JB20</f>
        <v>67.75</v>
      </c>
      <c r="BK124" s="749">
        <f>'3A 2025-2026 REPORTE CALIFICACI'!JC20</f>
        <v>68</v>
      </c>
      <c r="BL124" s="750">
        <f>'3A 2025-2026 REPORTE CALIFICACI'!JD20</f>
        <v>0.8</v>
      </c>
      <c r="BM124" s="665">
        <f>'3A 2025-2026 REPORTE CALIFICACI'!JE20</f>
        <v>34</v>
      </c>
      <c r="BN124" s="665" t="str">
        <f>'3A 2025-2026 REPORTE CALIFICACI'!JF20</f>
        <v/>
      </c>
      <c r="BO124" s="665" t="str">
        <f>'3A 2025-2026 REPORTE CALIFICACI'!JG20</f>
        <v/>
      </c>
      <c r="BP124" s="665">
        <f>'3A 2025-2026 REPORTE CALIFICACI'!JH20</f>
        <v>34</v>
      </c>
      <c r="BQ124" s="665">
        <f>'3A 2025-2026 REPORTE CALIFICACI'!JI20</f>
        <v>20.4</v>
      </c>
      <c r="BR124" s="665" t="str">
        <f>'3A 2025-2026 REPORTE CALIFICACI'!JJ20</f>
        <v/>
      </c>
      <c r="BS124" s="665" t="str">
        <f>'3A 2025-2026 REPORTE CALIFICACI'!JK20</f>
        <v/>
      </c>
      <c r="BT124" s="665">
        <f>'3A 2025-2026 REPORTE CALIFICACI'!JL20</f>
        <v>20</v>
      </c>
      <c r="BU124" s="664" t="str">
        <f>'3A 2025-2026 REPORTE CALIFICACI'!JM20</f>
        <v/>
      </c>
      <c r="BV124" s="665" t="str">
        <f>'3A 2025-2026 REPORTE CALIFICACI'!JN20</f>
        <v/>
      </c>
      <c r="BW124" s="664" t="str">
        <f>'3A 2025-2026 REPORTE CALIFICACI'!JO20</f>
        <v/>
      </c>
      <c r="BX124" s="664" t="str">
        <f>'3A 2025-2026 REPORTE CALIFICACI'!JP20</f>
        <v>R</v>
      </c>
      <c r="BY124" s="666"/>
      <c r="BZ124" s="667"/>
      <c r="CA124" s="661"/>
      <c r="CB124" s="47"/>
      <c r="CC124" s="663" t="s">
        <v>1021</v>
      </c>
      <c r="CD124" s="664">
        <f>'3A 2025-2026 REPORTE CALIFICACI'!II21</f>
        <v>74</v>
      </c>
      <c r="CE124" s="664">
        <f>'3A 2025-2026 REPORTE CALIFICACI'!IJ21</f>
        <v>75</v>
      </c>
      <c r="CF124" s="664">
        <f>'3A 2025-2026 REPORTE CALIFICACI'!IK21</f>
        <v>60</v>
      </c>
      <c r="CG124" s="664">
        <f>'3A 2025-2026 REPORTE CALIFICACI'!IL21</f>
        <v>0</v>
      </c>
      <c r="CH124" s="664">
        <f>'3A 2025-2026 REPORTE CALIFICACI'!IM21</f>
        <v>78</v>
      </c>
      <c r="CI124" s="664">
        <f>'3A 2025-2026 REPORTE CALIFICACI'!IN21</f>
        <v>80</v>
      </c>
      <c r="CJ124" s="664">
        <f>'3A 2025-2026 REPORTE CALIFICACI'!IO21</f>
        <v>60</v>
      </c>
      <c r="CK124" s="664">
        <f>'3A 2025-2026 REPORTE CALIFICACI'!IP21</f>
        <v>0</v>
      </c>
      <c r="CL124" s="664">
        <f>'3A 2025-2026 REPORTE CALIFICACI'!IQ21</f>
        <v>75</v>
      </c>
      <c r="CM124" s="664">
        <f>'3A 2025-2026 REPORTE CALIFICACI'!IR21</f>
        <v>82</v>
      </c>
      <c r="CN124" s="664">
        <f>'3A 2025-2026 REPORTE CALIFICACI'!IS21</f>
        <v>80</v>
      </c>
      <c r="CO124" s="664">
        <f>'3A 2025-2026 REPORTE CALIFICACI'!IT21</f>
        <v>0</v>
      </c>
      <c r="CP124" s="664">
        <f>'3A 2025-2026 REPORTE CALIFICACI'!IU21</f>
        <v>76</v>
      </c>
      <c r="CQ124" s="664">
        <f>'3A 2025-2026 REPORTE CALIFICACI'!IV21</f>
        <v>83</v>
      </c>
      <c r="CR124" s="664">
        <f>'3A 2025-2026 REPORTE CALIFICACI'!IW21</f>
        <v>78</v>
      </c>
      <c r="CS124" s="664">
        <f>'3A 2025-2026 REPORTE CALIFICACI'!IX21</f>
        <v>0</v>
      </c>
      <c r="CT124" s="716">
        <f>'3A 2025-2026 REPORTE CALIFICACI'!IY21</f>
        <v>52.25</v>
      </c>
      <c r="CU124" s="716">
        <f>'3A 2025-2026 REPORTE CALIFICACI'!IZ21</f>
        <v>54.5</v>
      </c>
      <c r="CV124" s="716">
        <f>'3A 2025-2026 REPORTE CALIFICACI'!JA21</f>
        <v>59.25</v>
      </c>
      <c r="CW124" s="716">
        <f>'3A 2025-2026 REPORTE CALIFICACI'!JB21</f>
        <v>59.25</v>
      </c>
      <c r="CX124" s="749">
        <f>'3A 2025-2026 REPORTE CALIFICACI'!JC21</f>
        <v>56.3125</v>
      </c>
      <c r="CY124" s="750">
        <f>'3A 2025-2026 REPORTE CALIFICACI'!JD21</f>
        <v>0.7</v>
      </c>
      <c r="CZ124" s="665">
        <f>'3A 2025-2026 REPORTE CALIFICACI'!JE21</f>
        <v>28.15625</v>
      </c>
      <c r="DA124" s="665" t="str">
        <f>'3A 2025-2026 REPORTE CALIFICACI'!JF21</f>
        <v/>
      </c>
      <c r="DB124" s="665" t="str">
        <f>'3A 2025-2026 REPORTE CALIFICACI'!JG21</f>
        <v/>
      </c>
      <c r="DC124" s="665">
        <f>'3A 2025-2026 REPORTE CALIFICACI'!JH21</f>
        <v>28</v>
      </c>
      <c r="DD124" s="665">
        <f>'3A 2025-2026 REPORTE CALIFICACI'!JI21</f>
        <v>16.89375</v>
      </c>
      <c r="DE124" s="665" t="str">
        <f>'3A 2025-2026 REPORTE CALIFICACI'!JJ21</f>
        <v/>
      </c>
      <c r="DF124" s="665" t="str">
        <f>'3A 2025-2026 REPORTE CALIFICACI'!JK21</f>
        <v/>
      </c>
      <c r="DG124" s="665">
        <f>'3A 2025-2026 REPORTE CALIFICACI'!JL21</f>
        <v>17</v>
      </c>
      <c r="DH124" s="664"/>
      <c r="DI124" s="665" t="str">
        <f>'3A 2025-2026 REPORTE CALIFICACI'!JN21</f>
        <v/>
      </c>
      <c r="DJ124" s="664" t="str">
        <f>'3A 2025-2026 REPORTE CALIFICACI'!JO21</f>
        <v/>
      </c>
      <c r="DK124" s="664" t="str">
        <f>'3A 2025-2026 REPORTE CALIFICACI'!JP21</f>
        <v>R</v>
      </c>
      <c r="DL124" s="666"/>
      <c r="DM124" s="667"/>
      <c r="DN124" s="661"/>
      <c r="DO124" s="47"/>
      <c r="DP124" s="663" t="s">
        <v>1021</v>
      </c>
      <c r="DQ124" s="664">
        <f>'3A 2025-2026 REPORTE CALIFICACI'!II22</f>
        <v>87</v>
      </c>
      <c r="DR124" s="664">
        <f>'3A 2025-2026 REPORTE CALIFICACI'!IJ22</f>
        <v>90</v>
      </c>
      <c r="DS124" s="664">
        <f>'3A 2025-2026 REPORTE CALIFICACI'!IK22</f>
        <v>93</v>
      </c>
      <c r="DT124" s="664">
        <f>'3A 2025-2026 REPORTE CALIFICACI'!IL22</f>
        <v>0</v>
      </c>
      <c r="DU124" s="664">
        <f>'3A 2025-2026 REPORTE CALIFICACI'!IM22</f>
        <v>90</v>
      </c>
      <c r="DV124" s="664">
        <f>'3A 2025-2026 REPORTE CALIFICACI'!IN22</f>
        <v>88</v>
      </c>
      <c r="DW124" s="664">
        <f>'3A 2025-2026 REPORTE CALIFICACI'!IO22</f>
        <v>94</v>
      </c>
      <c r="DX124" s="664">
        <f>'3A 2025-2026 REPORTE CALIFICACI'!IP22</f>
        <v>0</v>
      </c>
      <c r="DY124" s="664">
        <f>'3A 2025-2026 REPORTE CALIFICACI'!IQ22</f>
        <v>82</v>
      </c>
      <c r="DZ124" s="664">
        <f>'3A 2025-2026 REPORTE CALIFICACI'!IR22</f>
        <v>83</v>
      </c>
      <c r="EA124" s="664">
        <f>'3A 2025-2026 REPORTE CALIFICACI'!IS22</f>
        <v>84</v>
      </c>
      <c r="EB124" s="664">
        <f>'3A 2025-2026 REPORTE CALIFICACI'!IT22</f>
        <v>0</v>
      </c>
      <c r="EC124" s="664">
        <f>'3A 2025-2026 REPORTE CALIFICACI'!IU22</f>
        <v>80</v>
      </c>
      <c r="ED124" s="664">
        <f>'3A 2025-2026 REPORTE CALIFICACI'!IV22</f>
        <v>86</v>
      </c>
      <c r="EE124" s="664">
        <f>'3A 2025-2026 REPORTE CALIFICACI'!IW22</f>
        <v>87</v>
      </c>
      <c r="EF124" s="664">
        <f>'3A 2025-2026 REPORTE CALIFICACI'!IX22</f>
        <v>0</v>
      </c>
      <c r="EG124" s="716">
        <f>'3A 2025-2026 REPORTE CALIFICACI'!IY22</f>
        <v>67.5</v>
      </c>
      <c r="EH124" s="716">
        <f>'3A 2025-2026 REPORTE CALIFICACI'!IZ22</f>
        <v>68</v>
      </c>
      <c r="EI124" s="716">
        <f>'3A 2025-2026 REPORTE CALIFICACI'!JA22</f>
        <v>62.25</v>
      </c>
      <c r="EJ124" s="716">
        <f>'3A 2025-2026 REPORTE CALIFICACI'!JB22</f>
        <v>63.25</v>
      </c>
      <c r="EK124" s="749">
        <f>'3A 2025-2026 REPORTE CALIFICACI'!JC22</f>
        <v>65.25</v>
      </c>
      <c r="EL124" s="750">
        <f>'3A 2025-2026 REPORTE CALIFICACI'!JD22</f>
        <v>0.8</v>
      </c>
      <c r="EM124" s="665">
        <f>'3A 2025-2026 REPORTE CALIFICACI'!JE22</f>
        <v>32.625</v>
      </c>
      <c r="EN124" s="665" t="str">
        <f>'3A 2025-2026 REPORTE CALIFICACI'!JF22</f>
        <v/>
      </c>
      <c r="EO124" s="665" t="str">
        <f>'3A 2025-2026 REPORTE CALIFICACI'!JG22</f>
        <v/>
      </c>
      <c r="EP124" s="665">
        <f>'3A 2025-2026 REPORTE CALIFICACI'!JH22</f>
        <v>33</v>
      </c>
      <c r="EQ124" s="665">
        <f>'3A 2025-2026 REPORTE CALIFICACI'!JI22</f>
        <v>19.575</v>
      </c>
      <c r="ER124" s="665" t="str">
        <f>'3A 2025-2026 REPORTE CALIFICACI'!JJ22</f>
        <v/>
      </c>
      <c r="ES124" s="665" t="str">
        <f>'3A 2025-2026 REPORTE CALIFICACI'!JK22</f>
        <v/>
      </c>
      <c r="ET124" s="665">
        <f>'3A 2025-2026 REPORTE CALIFICACI'!JL22</f>
        <v>20</v>
      </c>
      <c r="EU124" s="664"/>
      <c r="EV124" s="665" t="str">
        <f>'3A 2025-2026 REPORTE CALIFICACI'!JN22</f>
        <v/>
      </c>
      <c r="EW124" s="664" t="str">
        <f>'3A 2025-2026 REPORTE CALIFICACI'!JO22</f>
        <v/>
      </c>
      <c r="EX124" s="664" t="str">
        <f>'3A 2025-2026 REPORTE CALIFICACI'!JP22</f>
        <v>R</v>
      </c>
      <c r="EY124" s="708"/>
    </row>
    <row r="125" ht="75.0" customHeight="1">
      <c r="A125" s="661"/>
      <c r="B125" s="43"/>
      <c r="C125" s="663" t="s">
        <v>1022</v>
      </c>
      <c r="D125" s="664">
        <f>'3A 2025-2026 REPORTE CALIFICACI'!JQ19</f>
        <v>71</v>
      </c>
      <c r="E125" s="665">
        <f>'3A 2025-2026 REPORTE CALIFICACI'!JR19</f>
        <v>65</v>
      </c>
      <c r="F125" s="665">
        <f>'3A 2025-2026 REPORTE CALIFICACI'!JS19</f>
        <v>48</v>
      </c>
      <c r="G125" s="664">
        <f>'3A 2025-2026 REPORTE CALIFICACI'!JT19</f>
        <v>0</v>
      </c>
      <c r="H125" s="664">
        <f>'3A 2025-2026 REPORTE CALIFICACI'!JU19</f>
        <v>78</v>
      </c>
      <c r="I125" s="665">
        <f>'3A 2025-2026 REPORTE CALIFICACI'!JV19</f>
        <v>71</v>
      </c>
      <c r="J125" s="665">
        <f>'3A 2025-2026 REPORTE CALIFICACI'!JW19</f>
        <v>61</v>
      </c>
      <c r="K125" s="664">
        <f>'3A 2025-2026 REPORTE CALIFICACI'!JX19</f>
        <v>0</v>
      </c>
      <c r="L125" s="664">
        <f>'3A 2025-2026 REPORTE CALIFICACI'!JY19</f>
        <v>73</v>
      </c>
      <c r="M125" s="665">
        <f>'3A 2025-2026 REPORTE CALIFICACI'!JZ19</f>
        <v>68</v>
      </c>
      <c r="N125" s="665">
        <f>'3A 2025-2026 REPORTE CALIFICACI'!KA19</f>
        <v>47</v>
      </c>
      <c r="O125" s="664">
        <f>'3A 2025-2026 REPORTE CALIFICACI'!KB19</f>
        <v>0</v>
      </c>
      <c r="P125" s="665">
        <f>'3A 2025-2026 REPORTE CALIFICACI'!KC19</f>
        <v>77</v>
      </c>
      <c r="Q125" s="665">
        <f>'3A 2025-2026 REPORTE CALIFICACI'!KD19</f>
        <v>63</v>
      </c>
      <c r="R125" s="665">
        <f>'3A 2025-2026 REPORTE CALIFICACI'!KE19</f>
        <v>54</v>
      </c>
      <c r="S125" s="664">
        <f>'3A 2025-2026 REPORTE CALIFICACI'!KF19</f>
        <v>0</v>
      </c>
      <c r="T125" s="716">
        <f>'3A 2025-2026 REPORTE CALIFICACI'!KG19</f>
        <v>46</v>
      </c>
      <c r="U125" s="716">
        <f>'3A 2025-2026 REPORTE CALIFICACI'!KH19</f>
        <v>52.5</v>
      </c>
      <c r="V125" s="716">
        <f>'3A 2025-2026 REPORTE CALIFICACI'!KI19</f>
        <v>47</v>
      </c>
      <c r="W125" s="716">
        <f>'3A 2025-2026 REPORTE CALIFICACI'!KJ19</f>
        <v>48.5</v>
      </c>
      <c r="X125" s="749">
        <f>'3A 2025-2026 REPORTE CALIFICACI'!KK19</f>
        <v>48.5</v>
      </c>
      <c r="Y125" s="750">
        <f>'3A 2025-2026 REPORTE CALIFICACI'!KL19</f>
        <v>0.6126984127</v>
      </c>
      <c r="Z125" s="665">
        <f>'3A 2025-2026 REPORTE CALIFICACI'!KM19</f>
        <v>24.25</v>
      </c>
      <c r="AA125" s="665" t="str">
        <f>'3A 2025-2026 REPORTE CALIFICACI'!KN19</f>
        <v/>
      </c>
      <c r="AB125" s="665" t="str">
        <f>'3A 2025-2026 REPORTE CALIFICACI'!KO19</f>
        <v/>
      </c>
      <c r="AC125" s="665">
        <f>'3A 2025-2026 REPORTE CALIFICACI'!KP19</f>
        <v>24</v>
      </c>
      <c r="AD125" s="665">
        <f>'3A 2025-2026 REPORTE CALIFICACI'!KQ19</f>
        <v>14.55</v>
      </c>
      <c r="AE125" s="665" t="str">
        <f>'3A 2025-2026 REPORTE CALIFICACI'!KR19</f>
        <v/>
      </c>
      <c r="AF125" s="665" t="str">
        <f>'3A 2025-2026 REPORTE CALIFICACI'!KS19</f>
        <v/>
      </c>
      <c r="AG125" s="665">
        <f>'3A 2025-2026 REPORTE CALIFICACI'!KT19</f>
        <v>15</v>
      </c>
      <c r="AH125" s="664"/>
      <c r="AI125" s="665" t="str">
        <f>'3A 2025-2026 REPORTE CALIFICACI'!KV19</f>
        <v/>
      </c>
      <c r="AJ125" s="664" t="str">
        <f>'3A 2025-2026 REPORTE CALIFICACI'!KW19</f>
        <v/>
      </c>
      <c r="AK125" s="664" t="str">
        <f>'3A 2025-2026 REPORTE CALIFICACI'!KX19</f>
        <v>R</v>
      </c>
      <c r="AL125" s="666"/>
      <c r="AM125" s="667"/>
      <c r="AN125" s="661"/>
      <c r="AO125" s="43"/>
      <c r="AP125" s="663" t="s">
        <v>1022</v>
      </c>
      <c r="AQ125" s="664">
        <f>'3A 2025-2026 REPORTE CALIFICACI'!JQ20</f>
        <v>95</v>
      </c>
      <c r="AR125" s="665">
        <f>'3A 2025-2026 REPORTE CALIFICACI'!JR20</f>
        <v>100</v>
      </c>
      <c r="AS125" s="665">
        <f>'3A 2025-2026 REPORTE CALIFICACI'!JS20</f>
        <v>98</v>
      </c>
      <c r="AT125" s="664">
        <f>'3A 2025-2026 REPORTE CALIFICACI'!JT20</f>
        <v>0</v>
      </c>
      <c r="AU125" s="664">
        <f>'3A 2025-2026 REPORTE CALIFICACI'!JU20</f>
        <v>97</v>
      </c>
      <c r="AV125" s="665">
        <f>'3A 2025-2026 REPORTE CALIFICACI'!JV20</f>
        <v>97</v>
      </c>
      <c r="AW125" s="665">
        <f>'3A 2025-2026 REPORTE CALIFICACI'!JW20</f>
        <v>96</v>
      </c>
      <c r="AX125" s="664">
        <f>'3A 2025-2026 REPORTE CALIFICACI'!JX20</f>
        <v>0</v>
      </c>
      <c r="AY125" s="664">
        <f>'3A 2025-2026 REPORTE CALIFICACI'!JY20</f>
        <v>94</v>
      </c>
      <c r="AZ125" s="665">
        <f>'3A 2025-2026 REPORTE CALIFICACI'!JZ20</f>
        <v>96</v>
      </c>
      <c r="BA125" s="665">
        <f>'3A 2025-2026 REPORTE CALIFICACI'!KA20</f>
        <v>98</v>
      </c>
      <c r="BB125" s="664">
        <f>'3A 2025-2026 REPORTE CALIFICACI'!KB20</f>
        <v>0</v>
      </c>
      <c r="BC125" s="665">
        <f>'3A 2025-2026 REPORTE CALIFICACI'!KC20</f>
        <v>98</v>
      </c>
      <c r="BD125" s="665">
        <f>'3A 2025-2026 REPORTE CALIFICACI'!KD20</f>
        <v>91</v>
      </c>
      <c r="BE125" s="665">
        <f>'3A 2025-2026 REPORTE CALIFICACI'!KE20</f>
        <v>94</v>
      </c>
      <c r="BF125" s="664">
        <f>'3A 2025-2026 REPORTE CALIFICACI'!KF20</f>
        <v>0</v>
      </c>
      <c r="BG125" s="716">
        <f>'3A 2025-2026 REPORTE CALIFICACI'!KG20</f>
        <v>73.25</v>
      </c>
      <c r="BH125" s="716">
        <f>'3A 2025-2026 REPORTE CALIFICACI'!KH20</f>
        <v>72.5</v>
      </c>
      <c r="BI125" s="716">
        <f>'3A 2025-2026 REPORTE CALIFICACI'!KI20</f>
        <v>72</v>
      </c>
      <c r="BJ125" s="716">
        <f>'3A 2025-2026 REPORTE CALIFICACI'!KJ20</f>
        <v>70.75</v>
      </c>
      <c r="BK125" s="749">
        <f>'3A 2025-2026 REPORTE CALIFICACI'!KK20</f>
        <v>72.125</v>
      </c>
      <c r="BL125" s="750">
        <f>'3A 2025-2026 REPORTE CALIFICACI'!KL20</f>
        <v>0.6164021164</v>
      </c>
      <c r="BM125" s="665" t="str">
        <f>'3A 2025-2026 REPORTE CALIFICACI'!KM20</f>
        <v/>
      </c>
      <c r="BN125" s="665" t="str">
        <f>'3A 2025-2026 REPORTE CALIFICACI'!KN20</f>
        <v/>
      </c>
      <c r="BO125" s="665" t="str">
        <f>'3A 2025-2026 REPORTE CALIFICACI'!KO20</f>
        <v/>
      </c>
      <c r="BP125" s="665" t="str">
        <f>'3A 2025-2026 REPORTE CALIFICACI'!KP20</f>
        <v/>
      </c>
      <c r="BQ125" s="665" t="str">
        <f>'3A 2025-2026 REPORTE CALIFICACI'!KQ20</f>
        <v/>
      </c>
      <c r="BR125" s="665" t="str">
        <f>'3A 2025-2026 REPORTE CALIFICACI'!KR20</f>
        <v/>
      </c>
      <c r="BS125" s="665" t="str">
        <f>'3A 2025-2026 REPORTE CALIFICACI'!KS20</f>
        <v/>
      </c>
      <c r="BT125" s="665" t="str">
        <f>'3A 2025-2026 REPORTE CALIFICACI'!KT20</f>
        <v/>
      </c>
      <c r="BU125" s="664" t="str">
        <f>'3A 2025-2026 REPORTE CALIFICACI'!KU20</f>
        <v/>
      </c>
      <c r="BV125" s="665" t="str">
        <f>'3A 2025-2026 REPORTE CALIFICACI'!KV20</f>
        <v/>
      </c>
      <c r="BW125" s="664" t="str">
        <f>'3A 2025-2026 REPORTE CALIFICACI'!KW20</f>
        <v>A</v>
      </c>
      <c r="BX125" s="664" t="str">
        <f>'3A 2025-2026 REPORTE CALIFICACI'!KX20</f>
        <v/>
      </c>
      <c r="BY125" s="666"/>
      <c r="BZ125" s="667"/>
      <c r="CA125" s="661"/>
      <c r="CB125" s="43"/>
      <c r="CC125" s="663" t="s">
        <v>1022</v>
      </c>
      <c r="CD125" s="664">
        <f>'3A 2025-2026 REPORTE CALIFICACI'!JQ21</f>
        <v>81</v>
      </c>
      <c r="CE125" s="665">
        <f>'3A 2025-2026 REPORTE CALIFICACI'!JR21</f>
        <v>59</v>
      </c>
      <c r="CF125" s="665">
        <f>'3A 2025-2026 REPORTE CALIFICACI'!JS21</f>
        <v>51</v>
      </c>
      <c r="CG125" s="664">
        <f>'3A 2025-2026 REPORTE CALIFICACI'!JT21</f>
        <v>0</v>
      </c>
      <c r="CH125" s="664">
        <f>'3A 2025-2026 REPORTE CALIFICACI'!JU21</f>
        <v>84</v>
      </c>
      <c r="CI125" s="665">
        <f>'3A 2025-2026 REPORTE CALIFICACI'!JV21</f>
        <v>62</v>
      </c>
      <c r="CJ125" s="665">
        <f>'3A 2025-2026 REPORTE CALIFICACI'!JW21</f>
        <v>48</v>
      </c>
      <c r="CK125" s="664">
        <f>'3A 2025-2026 REPORTE CALIFICACI'!JX21</f>
        <v>0</v>
      </c>
      <c r="CL125" s="664">
        <f>'3A 2025-2026 REPORTE CALIFICACI'!JY21</f>
        <v>80</v>
      </c>
      <c r="CM125" s="665">
        <f>'3A 2025-2026 REPORTE CALIFICACI'!JZ21</f>
        <v>66</v>
      </c>
      <c r="CN125" s="665">
        <f>'3A 2025-2026 REPORTE CALIFICACI'!KA21</f>
        <v>53</v>
      </c>
      <c r="CO125" s="664">
        <f>'3A 2025-2026 REPORTE CALIFICACI'!KB21</f>
        <v>0</v>
      </c>
      <c r="CP125" s="665">
        <f>'3A 2025-2026 REPORTE CALIFICACI'!KC21</f>
        <v>72</v>
      </c>
      <c r="CQ125" s="665">
        <f>'3A 2025-2026 REPORTE CALIFICACI'!KD21</f>
        <v>68</v>
      </c>
      <c r="CR125" s="665">
        <f>'3A 2025-2026 REPORTE CALIFICACI'!KE21</f>
        <v>58</v>
      </c>
      <c r="CS125" s="664">
        <f>'3A 2025-2026 REPORTE CALIFICACI'!KF21</f>
        <v>0</v>
      </c>
      <c r="CT125" s="716">
        <f>'3A 2025-2026 REPORTE CALIFICACI'!KG21</f>
        <v>47.75</v>
      </c>
      <c r="CU125" s="716">
        <f>'3A 2025-2026 REPORTE CALIFICACI'!KH21</f>
        <v>48.5</v>
      </c>
      <c r="CV125" s="716">
        <f>'3A 2025-2026 REPORTE CALIFICACI'!KI21</f>
        <v>49.75</v>
      </c>
      <c r="CW125" s="716">
        <f>'3A 2025-2026 REPORTE CALIFICACI'!KJ21</f>
        <v>49.5</v>
      </c>
      <c r="CX125" s="749">
        <f>'3A 2025-2026 REPORTE CALIFICACI'!KK21</f>
        <v>48.875</v>
      </c>
      <c r="CY125" s="750">
        <f>'3A 2025-2026 REPORTE CALIFICACI'!KL21</f>
        <v>0.4541005291</v>
      </c>
      <c r="CZ125" s="665">
        <f>'3A 2025-2026 REPORTE CALIFICACI'!KM21</f>
        <v>24.4375</v>
      </c>
      <c r="DA125" s="665" t="str">
        <f>'3A 2025-2026 REPORTE CALIFICACI'!KN21</f>
        <v/>
      </c>
      <c r="DB125" s="665" t="str">
        <f>'3A 2025-2026 REPORTE CALIFICACI'!KO21</f>
        <v/>
      </c>
      <c r="DC125" s="665">
        <f>'3A 2025-2026 REPORTE CALIFICACI'!KP21</f>
        <v>24</v>
      </c>
      <c r="DD125" s="665">
        <f>'3A 2025-2026 REPORTE CALIFICACI'!KQ21</f>
        <v>14.6625</v>
      </c>
      <c r="DE125" s="665" t="str">
        <f>'3A 2025-2026 REPORTE CALIFICACI'!KR21</f>
        <v/>
      </c>
      <c r="DF125" s="665" t="str">
        <f>'3A 2025-2026 REPORTE CALIFICACI'!KS21</f>
        <v/>
      </c>
      <c r="DG125" s="665">
        <f>'3A 2025-2026 REPORTE CALIFICACI'!KT21</f>
        <v>15</v>
      </c>
      <c r="DH125" s="664"/>
      <c r="DI125" s="665" t="str">
        <f>'3A 2025-2026 REPORTE CALIFICACI'!KV21</f>
        <v/>
      </c>
      <c r="DJ125" s="664" t="str">
        <f>'3A 2025-2026 REPORTE CALIFICACI'!KW21</f>
        <v/>
      </c>
      <c r="DK125" s="664" t="str">
        <f>'3A 2025-2026 REPORTE CALIFICACI'!KX21</f>
        <v>R</v>
      </c>
      <c r="DL125" s="666"/>
      <c r="DM125" s="667"/>
      <c r="DN125" s="661"/>
      <c r="DO125" s="43"/>
      <c r="DP125" s="663" t="s">
        <v>1022</v>
      </c>
      <c r="DQ125" s="664">
        <f>'3A 2025-2026 REPORTE CALIFICACI'!JQ22</f>
        <v>90</v>
      </c>
      <c r="DR125" s="665">
        <f>'3A 2025-2026 REPORTE CALIFICACI'!JR22</f>
        <v>90</v>
      </c>
      <c r="DS125" s="665">
        <f>'3A 2025-2026 REPORTE CALIFICACI'!JS22</f>
        <v>90</v>
      </c>
      <c r="DT125" s="664">
        <f>'3A 2025-2026 REPORTE CALIFICACI'!JT22</f>
        <v>0</v>
      </c>
      <c r="DU125" s="664">
        <f>'3A 2025-2026 REPORTE CALIFICACI'!JU22</f>
        <v>93</v>
      </c>
      <c r="DV125" s="665">
        <f>'3A 2025-2026 REPORTE CALIFICACI'!JV22</f>
        <v>91</v>
      </c>
      <c r="DW125" s="665">
        <f>'3A 2025-2026 REPORTE CALIFICACI'!JW22</f>
        <v>90</v>
      </c>
      <c r="DX125" s="664">
        <f>'3A 2025-2026 REPORTE CALIFICACI'!JX22</f>
        <v>0</v>
      </c>
      <c r="DY125" s="664">
        <f>'3A 2025-2026 REPORTE CALIFICACI'!JY22</f>
        <v>91</v>
      </c>
      <c r="DZ125" s="665">
        <f>'3A 2025-2026 REPORTE CALIFICACI'!JZ22</f>
        <v>97</v>
      </c>
      <c r="EA125" s="665">
        <f>'3A 2025-2026 REPORTE CALIFICACI'!KA22</f>
        <v>88</v>
      </c>
      <c r="EB125" s="664">
        <f>'3A 2025-2026 REPORTE CALIFICACI'!KB22</f>
        <v>0</v>
      </c>
      <c r="EC125" s="665">
        <f>'3A 2025-2026 REPORTE CALIFICACI'!KC22</f>
        <v>91</v>
      </c>
      <c r="ED125" s="665">
        <f>'3A 2025-2026 REPORTE CALIFICACI'!KD22</f>
        <v>94</v>
      </c>
      <c r="EE125" s="665">
        <f>'3A 2025-2026 REPORTE CALIFICACI'!KE22</f>
        <v>91</v>
      </c>
      <c r="EF125" s="664">
        <f>'3A 2025-2026 REPORTE CALIFICACI'!KF22</f>
        <v>0</v>
      </c>
      <c r="EG125" s="716">
        <f>'3A 2025-2026 REPORTE CALIFICACI'!KG22</f>
        <v>67.5</v>
      </c>
      <c r="EH125" s="716">
        <f>'3A 2025-2026 REPORTE CALIFICACI'!KH22</f>
        <v>68.5</v>
      </c>
      <c r="EI125" s="716">
        <f>'3A 2025-2026 REPORTE CALIFICACI'!KI22</f>
        <v>69</v>
      </c>
      <c r="EJ125" s="716">
        <f>'3A 2025-2026 REPORTE CALIFICACI'!KJ22</f>
        <v>69</v>
      </c>
      <c r="EK125" s="749">
        <f>'3A 2025-2026 REPORTE CALIFICACI'!KK22</f>
        <v>68.5</v>
      </c>
      <c r="EL125" s="750">
        <f>'3A 2025-2026 REPORTE CALIFICACI'!KL22</f>
        <v>0.621031746</v>
      </c>
      <c r="EM125" s="665">
        <f>'3A 2025-2026 REPORTE CALIFICACI'!KM22</f>
        <v>34.25</v>
      </c>
      <c r="EN125" s="665" t="str">
        <f>'3A 2025-2026 REPORTE CALIFICACI'!KN22</f>
        <v/>
      </c>
      <c r="EO125" s="665" t="str">
        <f>'3A 2025-2026 REPORTE CALIFICACI'!KO22</f>
        <v/>
      </c>
      <c r="EP125" s="665">
        <f>'3A 2025-2026 REPORTE CALIFICACI'!KP22</f>
        <v>34</v>
      </c>
      <c r="EQ125" s="665">
        <f>'3A 2025-2026 REPORTE CALIFICACI'!KQ22</f>
        <v>20.55</v>
      </c>
      <c r="ER125" s="665" t="str">
        <f>'3A 2025-2026 REPORTE CALIFICACI'!KR22</f>
        <v/>
      </c>
      <c r="ES125" s="665" t="str">
        <f>'3A 2025-2026 REPORTE CALIFICACI'!KS22</f>
        <v/>
      </c>
      <c r="ET125" s="665">
        <f>'3A 2025-2026 REPORTE CALIFICACI'!KT22</f>
        <v>21</v>
      </c>
      <c r="EU125" s="664"/>
      <c r="EV125" s="665" t="str">
        <f>'3A 2025-2026 REPORTE CALIFICACI'!KV22</f>
        <v/>
      </c>
      <c r="EW125" s="664" t="str">
        <f>'3A 2025-2026 REPORTE CALIFICACI'!KW22</f>
        <v/>
      </c>
      <c r="EX125" s="664" t="str">
        <f>'3A 2025-2026 REPORTE CALIFICACI'!KX22</f>
        <v>R</v>
      </c>
      <c r="EY125" s="708"/>
    </row>
    <row r="126">
      <c r="A126" s="628"/>
      <c r="B126" s="643"/>
      <c r="C126" s="643"/>
      <c r="D126" s="643"/>
      <c r="E126" s="643"/>
      <c r="F126" s="643"/>
      <c r="G126" s="643"/>
      <c r="H126" s="643"/>
      <c r="I126" s="643"/>
      <c r="J126" s="643"/>
      <c r="K126" s="643"/>
      <c r="L126" s="643"/>
      <c r="M126" s="643"/>
      <c r="N126" s="643"/>
      <c r="O126" s="643"/>
      <c r="P126" s="643"/>
      <c r="Q126" s="643"/>
      <c r="R126" s="643"/>
      <c r="S126" s="643"/>
      <c r="T126" s="643"/>
      <c r="U126" s="643"/>
      <c r="V126" s="643"/>
      <c r="W126" s="643"/>
      <c r="X126" s="751"/>
      <c r="Y126" s="751"/>
      <c r="Z126" s="643"/>
      <c r="AA126" s="643"/>
      <c r="AB126" s="643"/>
      <c r="AC126" s="643"/>
      <c r="AD126" s="643"/>
      <c r="AE126" s="643"/>
      <c r="AF126" s="643"/>
      <c r="AG126" s="643"/>
      <c r="AH126" s="643"/>
      <c r="AI126" s="643"/>
      <c r="AJ126" s="643"/>
      <c r="AK126" s="643"/>
      <c r="AL126" s="644"/>
      <c r="AM126" s="643"/>
      <c r="AN126" s="628"/>
      <c r="AO126" s="643"/>
      <c r="AP126" s="643"/>
      <c r="AQ126" s="643"/>
      <c r="AR126" s="643"/>
      <c r="AS126" s="643"/>
      <c r="AT126" s="643"/>
      <c r="AU126" s="643"/>
      <c r="AV126" s="643"/>
      <c r="AW126" s="643"/>
      <c r="AX126" s="643"/>
      <c r="AY126" s="643"/>
      <c r="AZ126" s="643"/>
      <c r="BA126" s="643"/>
      <c r="BB126" s="643"/>
      <c r="BC126" s="643"/>
      <c r="BD126" s="643"/>
      <c r="BE126" s="643"/>
      <c r="BF126" s="643"/>
      <c r="BG126" s="643"/>
      <c r="BH126" s="643"/>
      <c r="BI126" s="643"/>
      <c r="BJ126" s="643"/>
      <c r="BK126" s="751"/>
      <c r="BL126" s="751"/>
      <c r="BM126" s="643"/>
      <c r="BN126" s="643"/>
      <c r="BO126" s="643"/>
      <c r="BP126" s="643"/>
      <c r="BQ126" s="643"/>
      <c r="BR126" s="643"/>
      <c r="BS126" s="643"/>
      <c r="BT126" s="643"/>
      <c r="BU126" s="643"/>
      <c r="BV126" s="643"/>
      <c r="BW126" s="643"/>
      <c r="BX126" s="643"/>
      <c r="BY126" s="644"/>
      <c r="BZ126" s="643"/>
      <c r="CA126" s="628"/>
      <c r="CB126" s="643"/>
      <c r="CC126" s="643"/>
      <c r="CD126" s="643"/>
      <c r="CE126" s="643"/>
      <c r="CF126" s="643"/>
      <c r="CG126" s="643"/>
      <c r="CH126" s="643"/>
      <c r="CI126" s="643"/>
      <c r="CJ126" s="643"/>
      <c r="CK126" s="643"/>
      <c r="CL126" s="643"/>
      <c r="CM126" s="643"/>
      <c r="CN126" s="643"/>
      <c r="CO126" s="643"/>
      <c r="CP126" s="643"/>
      <c r="CQ126" s="643"/>
      <c r="CR126" s="643"/>
      <c r="CS126" s="643"/>
      <c r="CT126" s="643"/>
      <c r="CU126" s="643"/>
      <c r="CV126" s="643"/>
      <c r="CW126" s="643"/>
      <c r="CX126" s="751"/>
      <c r="CY126" s="751"/>
      <c r="CZ126" s="643"/>
      <c r="DA126" s="643"/>
      <c r="DB126" s="643"/>
      <c r="DC126" s="643"/>
      <c r="DD126" s="643"/>
      <c r="DE126" s="643"/>
      <c r="DF126" s="643"/>
      <c r="DG126" s="643"/>
      <c r="DH126" s="643"/>
      <c r="DI126" s="643"/>
      <c r="DJ126" s="643"/>
      <c r="DK126" s="643"/>
      <c r="DL126" s="644"/>
      <c r="DM126" s="643"/>
      <c r="DN126" s="628"/>
      <c r="DO126" s="643"/>
      <c r="DP126" s="643"/>
      <c r="DQ126" s="643"/>
      <c r="DR126" s="643"/>
      <c r="DS126" s="643"/>
      <c r="DT126" s="643"/>
      <c r="DU126" s="643"/>
      <c r="DV126" s="643"/>
      <c r="DW126" s="643"/>
      <c r="DX126" s="643"/>
      <c r="DY126" s="643"/>
      <c r="DZ126" s="643"/>
      <c r="EA126" s="643"/>
      <c r="EB126" s="643"/>
      <c r="EC126" s="643"/>
      <c r="ED126" s="643"/>
      <c r="EE126" s="643"/>
      <c r="EF126" s="643"/>
      <c r="EG126" s="643"/>
      <c r="EH126" s="643"/>
      <c r="EI126" s="643"/>
      <c r="EJ126" s="643"/>
      <c r="EK126" s="751"/>
      <c r="EL126" s="751"/>
      <c r="EM126" s="643"/>
      <c r="EN126" s="643"/>
      <c r="EO126" s="643"/>
      <c r="EP126" s="643"/>
      <c r="EQ126" s="643"/>
      <c r="ER126" s="643"/>
      <c r="ES126" s="643"/>
      <c r="ET126" s="643"/>
      <c r="EU126" s="643"/>
      <c r="EV126" s="643"/>
      <c r="EW126" s="643"/>
      <c r="EX126" s="643"/>
      <c r="EY126" s="644"/>
    </row>
    <row r="127">
      <c r="A127" s="628"/>
      <c r="B127" s="643"/>
      <c r="C127" s="643"/>
      <c r="D127" s="643"/>
      <c r="E127" s="643"/>
      <c r="F127" s="643"/>
      <c r="G127" s="643"/>
      <c r="H127" s="643"/>
      <c r="I127" s="643"/>
      <c r="J127" s="643"/>
      <c r="K127" s="643"/>
      <c r="L127" s="643"/>
      <c r="M127" s="643"/>
      <c r="N127" s="643"/>
      <c r="O127" s="643"/>
      <c r="P127" s="643"/>
      <c r="Q127" s="643"/>
      <c r="R127" s="643"/>
      <c r="S127" s="643"/>
      <c r="T127" s="643"/>
      <c r="U127" s="643"/>
      <c r="V127" s="643"/>
      <c r="W127" s="643"/>
      <c r="X127" s="739"/>
      <c r="Y127" s="739"/>
      <c r="Z127" s="643"/>
      <c r="AA127" s="643"/>
      <c r="AB127" s="643"/>
      <c r="AC127" s="643"/>
      <c r="AD127" s="643"/>
      <c r="AE127" s="643"/>
      <c r="AF127" s="643"/>
      <c r="AG127" s="643"/>
      <c r="AH127" s="643"/>
      <c r="AI127" s="643"/>
      <c r="AJ127" s="643"/>
      <c r="AK127" s="643"/>
      <c r="AL127" s="644"/>
      <c r="AM127" s="643"/>
      <c r="AN127" s="628"/>
      <c r="AO127" s="643"/>
      <c r="AP127" s="643"/>
      <c r="AQ127" s="643"/>
      <c r="AR127" s="643"/>
      <c r="AS127" s="643"/>
      <c r="AT127" s="643"/>
      <c r="AU127" s="643"/>
      <c r="AV127" s="643"/>
      <c r="AW127" s="643"/>
      <c r="AX127" s="643"/>
      <c r="AY127" s="643"/>
      <c r="AZ127" s="643"/>
      <c r="BA127" s="643"/>
      <c r="BB127" s="643"/>
      <c r="BC127" s="643"/>
      <c r="BD127" s="643"/>
      <c r="BE127" s="643"/>
      <c r="BF127" s="643"/>
      <c r="BG127" s="643"/>
      <c r="BH127" s="643"/>
      <c r="BI127" s="643"/>
      <c r="BJ127" s="643"/>
      <c r="BK127" s="739"/>
      <c r="BL127" s="739"/>
      <c r="BM127" s="643"/>
      <c r="BN127" s="643"/>
      <c r="BO127" s="643"/>
      <c r="BP127" s="643"/>
      <c r="BQ127" s="643"/>
      <c r="BR127" s="643"/>
      <c r="BS127" s="643"/>
      <c r="BT127" s="643"/>
      <c r="BU127" s="643"/>
      <c r="BV127" s="643"/>
      <c r="BW127" s="643"/>
      <c r="BX127" s="643"/>
      <c r="BY127" s="644"/>
      <c r="BZ127" s="643"/>
      <c r="CA127" s="628"/>
      <c r="CB127" s="643"/>
      <c r="CC127" s="643"/>
      <c r="CD127" s="643"/>
      <c r="CE127" s="643"/>
      <c r="CF127" s="643"/>
      <c r="CG127" s="643"/>
      <c r="CH127" s="643"/>
      <c r="CI127" s="643"/>
      <c r="CJ127" s="643"/>
      <c r="CK127" s="643"/>
      <c r="CL127" s="643"/>
      <c r="CM127" s="643"/>
      <c r="CN127" s="643"/>
      <c r="CO127" s="643"/>
      <c r="CP127" s="643"/>
      <c r="CQ127" s="643"/>
      <c r="CR127" s="643"/>
      <c r="CS127" s="643"/>
      <c r="CT127" s="643"/>
      <c r="CU127" s="643"/>
      <c r="CV127" s="643"/>
      <c r="CW127" s="643"/>
      <c r="CX127" s="739"/>
      <c r="CY127" s="739"/>
      <c r="CZ127" s="643"/>
      <c r="DA127" s="643"/>
      <c r="DB127" s="643"/>
      <c r="DC127" s="643"/>
      <c r="DD127" s="643"/>
      <c r="DE127" s="643"/>
      <c r="DF127" s="643"/>
      <c r="DG127" s="643"/>
      <c r="DH127" s="643"/>
      <c r="DI127" s="643"/>
      <c r="DJ127" s="643"/>
      <c r="DK127" s="643"/>
      <c r="DL127" s="644"/>
      <c r="DM127" s="643"/>
      <c r="DN127" s="628"/>
      <c r="DO127" s="643"/>
      <c r="DP127" s="643"/>
      <c r="DQ127" s="643"/>
      <c r="DR127" s="643"/>
      <c r="DS127" s="643"/>
      <c r="DT127" s="643"/>
      <c r="DU127" s="643"/>
      <c r="DV127" s="643"/>
      <c r="DW127" s="643"/>
      <c r="DX127" s="643"/>
      <c r="DY127" s="643"/>
      <c r="DZ127" s="643"/>
      <c r="EA127" s="643"/>
      <c r="EB127" s="643"/>
      <c r="EC127" s="643"/>
      <c r="ED127" s="643"/>
      <c r="EE127" s="643"/>
      <c r="EF127" s="643"/>
      <c r="EG127" s="643"/>
      <c r="EH127" s="643"/>
      <c r="EI127" s="643"/>
      <c r="EJ127" s="643"/>
      <c r="EK127" s="739"/>
      <c r="EL127" s="739"/>
      <c r="EM127" s="643"/>
      <c r="EN127" s="643"/>
      <c r="EO127" s="643"/>
      <c r="EP127" s="643"/>
      <c r="EQ127" s="643"/>
      <c r="ER127" s="643"/>
      <c r="ES127" s="643"/>
      <c r="ET127" s="643"/>
      <c r="EU127" s="643"/>
      <c r="EV127" s="643"/>
      <c r="EW127" s="643"/>
      <c r="EX127" s="643"/>
      <c r="EY127" s="644"/>
    </row>
    <row r="128">
      <c r="A128" s="628"/>
      <c r="B128" s="643"/>
      <c r="C128" s="643"/>
      <c r="D128" s="643"/>
      <c r="E128" s="643"/>
      <c r="F128" s="643"/>
      <c r="G128" s="643"/>
      <c r="H128" s="643"/>
      <c r="I128" s="643"/>
      <c r="J128" s="643"/>
      <c r="K128" s="643"/>
      <c r="L128" s="643"/>
      <c r="M128" s="643"/>
      <c r="N128" s="643"/>
      <c r="O128" s="643"/>
      <c r="P128" s="643"/>
      <c r="Q128" s="643"/>
      <c r="R128" s="643"/>
      <c r="S128" s="643"/>
      <c r="T128" s="643"/>
      <c r="U128" s="643"/>
      <c r="V128" s="643"/>
      <c r="W128" s="643"/>
      <c r="X128" s="739"/>
      <c r="Y128" s="739"/>
      <c r="Z128" s="643"/>
      <c r="AA128" s="643"/>
      <c r="AB128" s="643"/>
      <c r="AC128" s="643"/>
      <c r="AD128" s="643"/>
      <c r="AE128" s="643"/>
      <c r="AF128" s="643"/>
      <c r="AG128" s="643"/>
      <c r="AH128" s="643"/>
      <c r="AI128" s="643"/>
      <c r="AJ128" s="643"/>
      <c r="AK128" s="643"/>
      <c r="AL128" s="644"/>
      <c r="AM128" s="643"/>
      <c r="AN128" s="628"/>
      <c r="AO128" s="643"/>
      <c r="AP128" s="643"/>
      <c r="AQ128" s="643"/>
      <c r="AR128" s="643"/>
      <c r="AS128" s="643"/>
      <c r="AT128" s="643"/>
      <c r="AU128" s="643"/>
      <c r="AV128" s="643"/>
      <c r="AW128" s="643"/>
      <c r="AX128" s="643"/>
      <c r="AY128" s="643"/>
      <c r="AZ128" s="643"/>
      <c r="BA128" s="643"/>
      <c r="BB128" s="643"/>
      <c r="BC128" s="643"/>
      <c r="BD128" s="643"/>
      <c r="BE128" s="643"/>
      <c r="BF128" s="643"/>
      <c r="BG128" s="643"/>
      <c r="BH128" s="643"/>
      <c r="BI128" s="643"/>
      <c r="BJ128" s="643"/>
      <c r="BK128" s="739"/>
      <c r="BL128" s="739"/>
      <c r="BM128" s="643"/>
      <c r="BN128" s="643"/>
      <c r="BO128" s="643"/>
      <c r="BP128" s="643"/>
      <c r="BQ128" s="643"/>
      <c r="BR128" s="643"/>
      <c r="BS128" s="643"/>
      <c r="BT128" s="643"/>
      <c r="BU128" s="643"/>
      <c r="BV128" s="643"/>
      <c r="BW128" s="643"/>
      <c r="BX128" s="643"/>
      <c r="BY128" s="644"/>
      <c r="BZ128" s="643"/>
      <c r="CA128" s="628"/>
      <c r="CB128" s="643"/>
      <c r="CC128" s="643"/>
      <c r="CD128" s="643"/>
      <c r="CE128" s="643"/>
      <c r="CF128" s="643"/>
      <c r="CG128" s="643"/>
      <c r="CH128" s="643"/>
      <c r="CI128" s="643"/>
      <c r="CJ128" s="643"/>
      <c r="CK128" s="643"/>
      <c r="CL128" s="643"/>
      <c r="CM128" s="643"/>
      <c r="CN128" s="643"/>
      <c r="CO128" s="643"/>
      <c r="CP128" s="643"/>
      <c r="CQ128" s="643"/>
      <c r="CR128" s="643"/>
      <c r="CS128" s="643"/>
      <c r="CT128" s="643"/>
      <c r="CU128" s="643"/>
      <c r="CV128" s="643"/>
      <c r="CW128" s="643"/>
      <c r="CX128" s="739"/>
      <c r="CY128" s="739"/>
      <c r="CZ128" s="643"/>
      <c r="DA128" s="643"/>
      <c r="DB128" s="643"/>
      <c r="DC128" s="643"/>
      <c r="DD128" s="643"/>
      <c r="DE128" s="643"/>
      <c r="DF128" s="643"/>
      <c r="DG128" s="643"/>
      <c r="DH128" s="643"/>
      <c r="DI128" s="643"/>
      <c r="DJ128" s="643"/>
      <c r="DK128" s="643"/>
      <c r="DL128" s="644"/>
      <c r="DM128" s="643"/>
      <c r="DN128" s="628"/>
      <c r="DO128" s="643"/>
      <c r="DP128" s="643"/>
      <c r="DQ128" s="643"/>
      <c r="DR128" s="643"/>
      <c r="DS128" s="643"/>
      <c r="DT128" s="643"/>
      <c r="DU128" s="643"/>
      <c r="DV128" s="643"/>
      <c r="DW128" s="643"/>
      <c r="DX128" s="643"/>
      <c r="DY128" s="643"/>
      <c r="DZ128" s="643"/>
      <c r="EA128" s="643"/>
      <c r="EB128" s="643"/>
      <c r="EC128" s="643"/>
      <c r="ED128" s="643"/>
      <c r="EE128" s="643"/>
      <c r="EF128" s="643"/>
      <c r="EG128" s="643"/>
      <c r="EH128" s="643"/>
      <c r="EI128" s="643"/>
      <c r="EJ128" s="643"/>
      <c r="EK128" s="739"/>
      <c r="EL128" s="739"/>
      <c r="EM128" s="643"/>
      <c r="EN128" s="643"/>
      <c r="EO128" s="643"/>
      <c r="EP128" s="643"/>
      <c r="EQ128" s="643"/>
      <c r="ER128" s="643"/>
      <c r="ES128" s="643"/>
      <c r="ET128" s="643"/>
      <c r="EU128" s="643"/>
      <c r="EV128" s="643"/>
      <c r="EW128" s="643"/>
      <c r="EX128" s="643"/>
      <c r="EY128" s="644"/>
    </row>
    <row r="129">
      <c r="A129" s="669"/>
      <c r="B129" s="679" t="s">
        <v>1023</v>
      </c>
      <c r="C129" s="15"/>
      <c r="D129" s="15"/>
      <c r="E129" s="15"/>
      <c r="F129" s="15"/>
      <c r="G129" s="15"/>
      <c r="H129" s="16"/>
      <c r="I129" s="671"/>
      <c r="J129" s="740" t="s">
        <v>1024</v>
      </c>
      <c r="K129" s="15"/>
      <c r="L129" s="15"/>
      <c r="M129" s="15"/>
      <c r="N129" s="15"/>
      <c r="O129" s="15"/>
      <c r="P129" s="16"/>
      <c r="Q129" s="671"/>
      <c r="R129" s="679" t="s">
        <v>1025</v>
      </c>
      <c r="S129" s="15"/>
      <c r="T129" s="15"/>
      <c r="U129" s="15"/>
      <c r="V129" s="16"/>
      <c r="W129" s="672" t="s">
        <v>1026</v>
      </c>
      <c r="X129" s="41"/>
      <c r="Y129" s="672"/>
      <c r="Z129" s="759" t="s">
        <v>124</v>
      </c>
      <c r="AA129" s="674"/>
      <c r="AB129" s="672" t="s">
        <v>1027</v>
      </c>
      <c r="AC129" s="41"/>
      <c r="AD129" s="675"/>
      <c r="AE129" s="671"/>
      <c r="AF129" s="671"/>
      <c r="AG129" s="671"/>
      <c r="AH129" s="671"/>
      <c r="AI129" s="671"/>
      <c r="AJ129" s="671"/>
      <c r="AK129" s="671"/>
      <c r="AL129" s="676"/>
      <c r="AM129" s="671"/>
      <c r="AN129" s="669"/>
      <c r="AO129" s="679" t="s">
        <v>1023</v>
      </c>
      <c r="AP129" s="15"/>
      <c r="AQ129" s="15"/>
      <c r="AR129" s="15"/>
      <c r="AS129" s="15"/>
      <c r="AT129" s="15"/>
      <c r="AU129" s="16"/>
      <c r="AV129" s="671"/>
      <c r="AW129" s="740" t="s">
        <v>1024</v>
      </c>
      <c r="AX129" s="15"/>
      <c r="AY129" s="15"/>
      <c r="AZ129" s="15"/>
      <c r="BA129" s="15"/>
      <c r="BB129" s="15"/>
      <c r="BC129" s="16"/>
      <c r="BD129" s="671"/>
      <c r="BE129" s="679" t="s">
        <v>1025</v>
      </c>
      <c r="BF129" s="15"/>
      <c r="BG129" s="15"/>
      <c r="BH129" s="15"/>
      <c r="BI129" s="16"/>
      <c r="BJ129" s="672" t="s">
        <v>1026</v>
      </c>
      <c r="BK129" s="41"/>
      <c r="BL129" s="672"/>
      <c r="BM129" s="711"/>
      <c r="BN129" s="674"/>
      <c r="BO129" s="672" t="s">
        <v>1027</v>
      </c>
      <c r="BP129" s="41"/>
      <c r="BQ129" s="675"/>
      <c r="BR129" s="671"/>
      <c r="BS129" s="671"/>
      <c r="BT129" s="671"/>
      <c r="BU129" s="671"/>
      <c r="BV129" s="671"/>
      <c r="BW129" s="671"/>
      <c r="BX129" s="671"/>
      <c r="BY129" s="676"/>
      <c r="BZ129" s="671"/>
      <c r="CA129" s="669"/>
      <c r="CB129" s="679" t="s">
        <v>1023</v>
      </c>
      <c r="CC129" s="15"/>
      <c r="CD129" s="15"/>
      <c r="CE129" s="15"/>
      <c r="CF129" s="15"/>
      <c r="CG129" s="15"/>
      <c r="CH129" s="16"/>
      <c r="CI129" s="671"/>
      <c r="CJ129" s="740" t="s">
        <v>1024</v>
      </c>
      <c r="CK129" s="15"/>
      <c r="CL129" s="15"/>
      <c r="CM129" s="15"/>
      <c r="CN129" s="15"/>
      <c r="CO129" s="15"/>
      <c r="CP129" s="16"/>
      <c r="CQ129" s="671"/>
      <c r="CR129" s="679" t="s">
        <v>1025</v>
      </c>
      <c r="CS129" s="15"/>
      <c r="CT129" s="15"/>
      <c r="CU129" s="15"/>
      <c r="CV129" s="16"/>
      <c r="CW129" s="672" t="s">
        <v>1026</v>
      </c>
      <c r="CX129" s="41"/>
      <c r="CY129" s="672"/>
      <c r="CZ129" s="711" t="s">
        <v>124</v>
      </c>
      <c r="DA129" s="674"/>
      <c r="DB129" s="672" t="s">
        <v>1027</v>
      </c>
      <c r="DC129" s="41"/>
      <c r="DD129" s="675"/>
      <c r="DE129" s="671"/>
      <c r="DF129" s="671"/>
      <c r="DG129" s="671"/>
      <c r="DH129" s="671"/>
      <c r="DI129" s="671"/>
      <c r="DJ129" s="671"/>
      <c r="DK129" s="671"/>
      <c r="DL129" s="676"/>
      <c r="DM129" s="671"/>
      <c r="DN129" s="669"/>
      <c r="DO129" s="679" t="s">
        <v>1023</v>
      </c>
      <c r="DP129" s="15"/>
      <c r="DQ129" s="15"/>
      <c r="DR129" s="15"/>
      <c r="DS129" s="15"/>
      <c r="DT129" s="15"/>
      <c r="DU129" s="16"/>
      <c r="DV129" s="671"/>
      <c r="DW129" s="740" t="s">
        <v>1024</v>
      </c>
      <c r="DX129" s="15"/>
      <c r="DY129" s="15"/>
      <c r="DZ129" s="15"/>
      <c r="EA129" s="15"/>
      <c r="EB129" s="15"/>
      <c r="EC129" s="16"/>
      <c r="ED129" s="671"/>
      <c r="EE129" s="679" t="s">
        <v>1025</v>
      </c>
      <c r="EF129" s="15"/>
      <c r="EG129" s="15"/>
      <c r="EH129" s="15"/>
      <c r="EI129" s="16"/>
      <c r="EJ129" s="672" t="s">
        <v>1026</v>
      </c>
      <c r="EK129" s="41"/>
      <c r="EL129" s="672"/>
      <c r="EM129" s="752" t="s">
        <v>124</v>
      </c>
      <c r="EN129" s="674"/>
      <c r="EO129" s="672" t="s">
        <v>1027</v>
      </c>
      <c r="EP129" s="41"/>
      <c r="EQ129" s="675"/>
      <c r="ER129" s="671"/>
      <c r="ES129" s="671"/>
      <c r="ET129" s="671"/>
      <c r="EU129" s="671"/>
      <c r="EV129" s="671"/>
      <c r="EW129" s="671"/>
      <c r="EX129" s="671"/>
      <c r="EY129" s="676"/>
    </row>
    <row r="130">
      <c r="A130" s="669"/>
      <c r="B130" s="678" t="s">
        <v>1028</v>
      </c>
      <c r="C130" s="678" t="s">
        <v>1029</v>
      </c>
      <c r="D130" s="678" t="s">
        <v>1030</v>
      </c>
      <c r="E130" s="679" t="s">
        <v>1031</v>
      </c>
      <c r="F130" s="15"/>
      <c r="G130" s="15"/>
      <c r="H130" s="16"/>
      <c r="I130" s="671"/>
      <c r="J130" s="680" t="s">
        <v>1032</v>
      </c>
      <c r="K130" s="681" t="s">
        <v>1033</v>
      </c>
      <c r="P130" s="682"/>
      <c r="Q130" s="671"/>
      <c r="R130" s="671"/>
      <c r="S130" s="671"/>
      <c r="T130" s="671"/>
      <c r="U130" s="671"/>
      <c r="V130" s="671"/>
      <c r="W130" s="671"/>
      <c r="X130" s="753"/>
      <c r="Y130" s="753"/>
      <c r="Z130" s="671"/>
      <c r="AA130" s="671"/>
      <c r="AB130" s="671"/>
      <c r="AC130" s="671"/>
      <c r="AD130" s="671"/>
      <c r="AE130" s="671"/>
      <c r="AF130" s="671"/>
      <c r="AG130" s="671"/>
      <c r="AH130" s="671"/>
      <c r="AI130" s="671"/>
      <c r="AJ130" s="671"/>
      <c r="AK130" s="671"/>
      <c r="AL130" s="676"/>
      <c r="AM130" s="671"/>
      <c r="AN130" s="669"/>
      <c r="AO130" s="678" t="s">
        <v>1028</v>
      </c>
      <c r="AP130" s="678" t="s">
        <v>1029</v>
      </c>
      <c r="AQ130" s="678" t="s">
        <v>1030</v>
      </c>
      <c r="AR130" s="679" t="s">
        <v>1031</v>
      </c>
      <c r="AS130" s="15"/>
      <c r="AT130" s="15"/>
      <c r="AU130" s="16"/>
      <c r="AV130" s="671"/>
      <c r="AW130" s="680" t="s">
        <v>1032</v>
      </c>
      <c r="AX130" s="681" t="s">
        <v>1033</v>
      </c>
      <c r="BC130" s="682"/>
      <c r="BD130" s="671"/>
      <c r="BE130" s="671"/>
      <c r="BF130" s="671"/>
      <c r="BG130" s="671"/>
      <c r="BH130" s="671"/>
      <c r="BI130" s="671"/>
      <c r="BJ130" s="671"/>
      <c r="BK130" s="753"/>
      <c r="BL130" s="753"/>
      <c r="BM130" s="671"/>
      <c r="BN130" s="671"/>
      <c r="BO130" s="671"/>
      <c r="BP130" s="671"/>
      <c r="BQ130" s="671"/>
      <c r="BR130" s="671"/>
      <c r="BS130" s="671"/>
      <c r="BT130" s="671"/>
      <c r="BU130" s="671"/>
      <c r="BV130" s="671"/>
      <c r="BW130" s="671"/>
      <c r="BX130" s="671"/>
      <c r="BY130" s="676"/>
      <c r="BZ130" s="671"/>
      <c r="CA130" s="669"/>
      <c r="CB130" s="678" t="s">
        <v>1028</v>
      </c>
      <c r="CC130" s="678" t="s">
        <v>1029</v>
      </c>
      <c r="CD130" s="678" t="s">
        <v>1030</v>
      </c>
      <c r="CE130" s="679" t="s">
        <v>1031</v>
      </c>
      <c r="CF130" s="15"/>
      <c r="CG130" s="15"/>
      <c r="CH130" s="16"/>
      <c r="CI130" s="671"/>
      <c r="CJ130" s="680" t="s">
        <v>1032</v>
      </c>
      <c r="CK130" s="681" t="s">
        <v>1033</v>
      </c>
      <c r="CP130" s="682"/>
      <c r="CQ130" s="671"/>
      <c r="CR130" s="671"/>
      <c r="CS130" s="671"/>
      <c r="CT130" s="671"/>
      <c r="CU130" s="671"/>
      <c r="CV130" s="671"/>
      <c r="CW130" s="671"/>
      <c r="CX130" s="753"/>
      <c r="CY130" s="753"/>
      <c r="CZ130" s="671"/>
      <c r="DA130" s="671"/>
      <c r="DB130" s="671"/>
      <c r="DC130" s="671"/>
      <c r="DD130" s="671"/>
      <c r="DE130" s="671"/>
      <c r="DF130" s="671"/>
      <c r="DG130" s="671"/>
      <c r="DH130" s="671"/>
      <c r="DI130" s="671"/>
      <c r="DJ130" s="671"/>
      <c r="DK130" s="671"/>
      <c r="DL130" s="676"/>
      <c r="DM130" s="671"/>
      <c r="DN130" s="669"/>
      <c r="DO130" s="678" t="s">
        <v>1028</v>
      </c>
      <c r="DP130" s="678" t="s">
        <v>1029</v>
      </c>
      <c r="DQ130" s="678" t="s">
        <v>1030</v>
      </c>
      <c r="DR130" s="679" t="s">
        <v>1031</v>
      </c>
      <c r="DS130" s="15"/>
      <c r="DT130" s="15"/>
      <c r="DU130" s="16"/>
      <c r="DV130" s="671"/>
      <c r="DW130" s="680" t="s">
        <v>1032</v>
      </c>
      <c r="DX130" s="681" t="s">
        <v>1033</v>
      </c>
      <c r="EC130" s="682"/>
      <c r="ED130" s="671"/>
      <c r="EE130" s="671"/>
      <c r="EF130" s="671"/>
      <c r="EG130" s="671"/>
      <c r="EH130" s="671"/>
      <c r="EI130" s="671"/>
      <c r="EJ130" s="671"/>
      <c r="EK130" s="753"/>
      <c r="EL130" s="753"/>
      <c r="EM130" s="671"/>
      <c r="EN130" s="671"/>
      <c r="EO130" s="671"/>
      <c r="EP130" s="671"/>
      <c r="EQ130" s="671"/>
      <c r="ER130" s="671"/>
      <c r="ES130" s="671"/>
      <c r="ET130" s="671"/>
      <c r="EU130" s="671"/>
      <c r="EV130" s="671"/>
      <c r="EW130" s="671"/>
      <c r="EX130" s="671"/>
      <c r="EY130" s="676"/>
    </row>
    <row r="131">
      <c r="A131" s="669"/>
      <c r="B131" s="43"/>
      <c r="C131" s="43"/>
      <c r="D131" s="43"/>
      <c r="E131" s="679" t="s">
        <v>1029</v>
      </c>
      <c r="F131" s="16"/>
      <c r="G131" s="679" t="s">
        <v>1030</v>
      </c>
      <c r="H131" s="16"/>
      <c r="I131" s="671"/>
      <c r="J131" s="680" t="s">
        <v>1034</v>
      </c>
      <c r="K131" s="681" t="s">
        <v>1035</v>
      </c>
      <c r="P131" s="682"/>
      <c r="Q131" s="671"/>
      <c r="R131" s="679" t="s">
        <v>1036</v>
      </c>
      <c r="S131" s="15"/>
      <c r="T131" s="15"/>
      <c r="U131" s="15"/>
      <c r="V131" s="15"/>
      <c r="W131" s="15"/>
      <c r="X131" s="15"/>
      <c r="Y131" s="15"/>
      <c r="Z131" s="15"/>
      <c r="AA131" s="15"/>
      <c r="AB131" s="15"/>
      <c r="AC131" s="15"/>
      <c r="AD131" s="15"/>
      <c r="AE131" s="15"/>
      <c r="AF131" s="15"/>
      <c r="AG131" s="15"/>
      <c r="AH131" s="15"/>
      <c r="AI131" s="15"/>
      <c r="AJ131" s="16"/>
      <c r="AK131" s="671"/>
      <c r="AL131" s="676"/>
      <c r="AM131" s="671"/>
      <c r="AN131" s="669"/>
      <c r="AO131" s="43"/>
      <c r="AP131" s="43"/>
      <c r="AQ131" s="43"/>
      <c r="AR131" s="679" t="s">
        <v>1029</v>
      </c>
      <c r="AS131" s="16"/>
      <c r="AT131" s="679" t="s">
        <v>1030</v>
      </c>
      <c r="AU131" s="16"/>
      <c r="AV131" s="671"/>
      <c r="AW131" s="680" t="s">
        <v>1034</v>
      </c>
      <c r="AX131" s="681" t="s">
        <v>1035</v>
      </c>
      <c r="BC131" s="682"/>
      <c r="BD131" s="671"/>
      <c r="BE131" s="679" t="s">
        <v>1036</v>
      </c>
      <c r="BF131" s="15"/>
      <c r="BG131" s="15"/>
      <c r="BH131" s="15"/>
      <c r="BI131" s="15"/>
      <c r="BJ131" s="15"/>
      <c r="BK131" s="15"/>
      <c r="BL131" s="15"/>
      <c r="BM131" s="15"/>
      <c r="BN131" s="15"/>
      <c r="BO131" s="15"/>
      <c r="BP131" s="15"/>
      <c r="BQ131" s="15"/>
      <c r="BR131" s="15"/>
      <c r="BS131" s="15"/>
      <c r="BT131" s="15"/>
      <c r="BU131" s="15"/>
      <c r="BV131" s="15"/>
      <c r="BW131" s="16"/>
      <c r="BX131" s="671"/>
      <c r="BY131" s="676"/>
      <c r="BZ131" s="671"/>
      <c r="CA131" s="669"/>
      <c r="CB131" s="43"/>
      <c r="CC131" s="43"/>
      <c r="CD131" s="43"/>
      <c r="CE131" s="679" t="s">
        <v>1029</v>
      </c>
      <c r="CF131" s="16"/>
      <c r="CG131" s="679" t="s">
        <v>1030</v>
      </c>
      <c r="CH131" s="16"/>
      <c r="CI131" s="671"/>
      <c r="CJ131" s="680" t="s">
        <v>1034</v>
      </c>
      <c r="CK131" s="681" t="s">
        <v>1035</v>
      </c>
      <c r="CP131" s="682"/>
      <c r="CQ131" s="671"/>
      <c r="CR131" s="679" t="s">
        <v>1036</v>
      </c>
      <c r="CS131" s="15"/>
      <c r="CT131" s="15"/>
      <c r="CU131" s="15"/>
      <c r="CV131" s="15"/>
      <c r="CW131" s="15"/>
      <c r="CX131" s="15"/>
      <c r="CY131" s="15"/>
      <c r="CZ131" s="15"/>
      <c r="DA131" s="15"/>
      <c r="DB131" s="15"/>
      <c r="DC131" s="15"/>
      <c r="DD131" s="15"/>
      <c r="DE131" s="15"/>
      <c r="DF131" s="15"/>
      <c r="DG131" s="15"/>
      <c r="DH131" s="15"/>
      <c r="DI131" s="15"/>
      <c r="DJ131" s="16"/>
      <c r="DK131" s="671"/>
      <c r="DL131" s="676"/>
      <c r="DM131" s="671"/>
      <c r="DN131" s="669"/>
      <c r="DO131" s="43"/>
      <c r="DP131" s="43"/>
      <c r="DQ131" s="43"/>
      <c r="DR131" s="679" t="s">
        <v>1029</v>
      </c>
      <c r="DS131" s="16"/>
      <c r="DT131" s="679" t="s">
        <v>1030</v>
      </c>
      <c r="DU131" s="16"/>
      <c r="DV131" s="671"/>
      <c r="DW131" s="680" t="s">
        <v>1034</v>
      </c>
      <c r="DX131" s="681" t="s">
        <v>1035</v>
      </c>
      <c r="EC131" s="682"/>
      <c r="ED131" s="671"/>
      <c r="EE131" s="679" t="s">
        <v>1036</v>
      </c>
      <c r="EF131" s="15"/>
      <c r="EG131" s="15"/>
      <c r="EH131" s="15"/>
      <c r="EI131" s="15"/>
      <c r="EJ131" s="15"/>
      <c r="EK131" s="15"/>
      <c r="EL131" s="15"/>
      <c r="EM131" s="15"/>
      <c r="EN131" s="15"/>
      <c r="EO131" s="15"/>
      <c r="EP131" s="15"/>
      <c r="EQ131" s="15"/>
      <c r="ER131" s="15"/>
      <c r="ES131" s="15"/>
      <c r="ET131" s="15"/>
      <c r="EU131" s="15"/>
      <c r="EV131" s="15"/>
      <c r="EW131" s="16"/>
      <c r="EX131" s="671"/>
      <c r="EY131" s="676"/>
    </row>
    <row r="132">
      <c r="A132" s="669"/>
      <c r="B132" s="678" t="s">
        <v>631</v>
      </c>
      <c r="C132" s="683"/>
      <c r="D132" s="683"/>
      <c r="E132" s="684"/>
      <c r="F132" s="42"/>
      <c r="G132" s="684"/>
      <c r="H132" s="42"/>
      <c r="I132" s="671"/>
      <c r="J132" s="680" t="s">
        <v>1037</v>
      </c>
      <c r="K132" s="681" t="s">
        <v>1038</v>
      </c>
      <c r="P132" s="682"/>
      <c r="Q132" s="671"/>
      <c r="R132" s="685"/>
      <c r="S132" s="41"/>
      <c r="T132" s="41"/>
      <c r="U132" s="41"/>
      <c r="V132" s="41"/>
      <c r="W132" s="41"/>
      <c r="X132" s="41"/>
      <c r="Y132" s="41"/>
      <c r="Z132" s="41"/>
      <c r="AA132" s="41"/>
      <c r="AB132" s="41"/>
      <c r="AC132" s="41"/>
      <c r="AD132" s="41"/>
      <c r="AE132" s="41"/>
      <c r="AF132" s="41"/>
      <c r="AG132" s="41"/>
      <c r="AH132" s="41"/>
      <c r="AI132" s="41"/>
      <c r="AJ132" s="42"/>
      <c r="AK132" s="671"/>
      <c r="AL132" s="676"/>
      <c r="AM132" s="671"/>
      <c r="AN132" s="669"/>
      <c r="AO132" s="678" t="s">
        <v>631</v>
      </c>
      <c r="AP132" s="683"/>
      <c r="AQ132" s="683"/>
      <c r="AR132" s="684"/>
      <c r="AS132" s="42"/>
      <c r="AT132" s="684"/>
      <c r="AU132" s="42"/>
      <c r="AV132" s="671"/>
      <c r="AW132" s="680" t="s">
        <v>1037</v>
      </c>
      <c r="AX132" s="681" t="s">
        <v>1038</v>
      </c>
      <c r="BC132" s="682"/>
      <c r="BD132" s="671"/>
      <c r="BE132" s="754" t="s">
        <v>1065</v>
      </c>
      <c r="BF132" s="41"/>
      <c r="BG132" s="41"/>
      <c r="BH132" s="41"/>
      <c r="BI132" s="41"/>
      <c r="BJ132" s="41"/>
      <c r="BK132" s="41"/>
      <c r="BL132" s="41"/>
      <c r="BM132" s="41"/>
      <c r="BN132" s="41"/>
      <c r="BO132" s="41"/>
      <c r="BP132" s="41"/>
      <c r="BQ132" s="41"/>
      <c r="BR132" s="41"/>
      <c r="BS132" s="41"/>
      <c r="BT132" s="41"/>
      <c r="BU132" s="41"/>
      <c r="BV132" s="41"/>
      <c r="BW132" s="42"/>
      <c r="BX132" s="671"/>
      <c r="BY132" s="676"/>
      <c r="BZ132" s="671"/>
      <c r="CA132" s="669"/>
      <c r="CB132" s="678" t="s">
        <v>631</v>
      </c>
      <c r="CC132" s="683"/>
      <c r="CD132" s="683"/>
      <c r="CE132" s="684"/>
      <c r="CF132" s="42"/>
      <c r="CG132" s="684"/>
      <c r="CH132" s="42"/>
      <c r="CI132" s="671"/>
      <c r="CJ132" s="680" t="s">
        <v>1037</v>
      </c>
      <c r="CK132" s="681" t="s">
        <v>1038</v>
      </c>
      <c r="CP132" s="682"/>
      <c r="CQ132" s="671"/>
      <c r="CR132" s="685"/>
      <c r="CS132" s="41"/>
      <c r="CT132" s="41"/>
      <c r="CU132" s="41"/>
      <c r="CV132" s="41"/>
      <c r="CW132" s="41"/>
      <c r="CX132" s="41"/>
      <c r="CY132" s="41"/>
      <c r="CZ132" s="41"/>
      <c r="DA132" s="41"/>
      <c r="DB132" s="41"/>
      <c r="DC132" s="41"/>
      <c r="DD132" s="41"/>
      <c r="DE132" s="41"/>
      <c r="DF132" s="41"/>
      <c r="DG132" s="41"/>
      <c r="DH132" s="41"/>
      <c r="DI132" s="41"/>
      <c r="DJ132" s="42"/>
      <c r="DK132" s="671"/>
      <c r="DL132" s="676"/>
      <c r="DM132" s="671"/>
      <c r="DN132" s="669"/>
      <c r="DO132" s="678" t="s">
        <v>631</v>
      </c>
      <c r="DP132" s="683"/>
      <c r="DQ132" s="683"/>
      <c r="DR132" s="684"/>
      <c r="DS132" s="42"/>
      <c r="DT132" s="684"/>
      <c r="DU132" s="42"/>
      <c r="DV132" s="671"/>
      <c r="DW132" s="680" t="s">
        <v>1037</v>
      </c>
      <c r="DX132" s="681" t="s">
        <v>1038</v>
      </c>
      <c r="EC132" s="682"/>
      <c r="ED132" s="671"/>
      <c r="EE132" s="685"/>
      <c r="EF132" s="41"/>
      <c r="EG132" s="41"/>
      <c r="EH132" s="41"/>
      <c r="EI132" s="41"/>
      <c r="EJ132" s="41"/>
      <c r="EK132" s="41"/>
      <c r="EL132" s="41"/>
      <c r="EM132" s="41"/>
      <c r="EN132" s="41"/>
      <c r="EO132" s="41"/>
      <c r="EP132" s="41"/>
      <c r="EQ132" s="41"/>
      <c r="ER132" s="41"/>
      <c r="ES132" s="41"/>
      <c r="ET132" s="41"/>
      <c r="EU132" s="41"/>
      <c r="EV132" s="41"/>
      <c r="EW132" s="42"/>
      <c r="EX132" s="671"/>
      <c r="EY132" s="676"/>
    </row>
    <row r="133">
      <c r="A133" s="669"/>
      <c r="B133" s="47"/>
      <c r="C133" s="47"/>
      <c r="D133" s="47"/>
      <c r="E133" s="686"/>
      <c r="F133" s="682"/>
      <c r="G133" s="686"/>
      <c r="H133" s="682"/>
      <c r="I133" s="671"/>
      <c r="J133" s="680" t="s">
        <v>1039</v>
      </c>
      <c r="K133" s="681" t="s">
        <v>1040</v>
      </c>
      <c r="P133" s="682"/>
      <c r="Q133" s="671"/>
      <c r="R133" s="686"/>
      <c r="AJ133" s="682"/>
      <c r="AK133" s="671"/>
      <c r="AL133" s="676"/>
      <c r="AM133" s="671"/>
      <c r="AN133" s="669"/>
      <c r="AO133" s="47"/>
      <c r="AP133" s="47"/>
      <c r="AQ133" s="47"/>
      <c r="AR133" s="686"/>
      <c r="AS133" s="682"/>
      <c r="AT133" s="686"/>
      <c r="AU133" s="682"/>
      <c r="AV133" s="671"/>
      <c r="AW133" s="680" t="s">
        <v>1039</v>
      </c>
      <c r="AX133" s="681" t="s">
        <v>1040</v>
      </c>
      <c r="BC133" s="682"/>
      <c r="BD133" s="671"/>
      <c r="BE133" s="686"/>
      <c r="BW133" s="682"/>
      <c r="BX133" s="671"/>
      <c r="BY133" s="676"/>
      <c r="BZ133" s="671"/>
      <c r="CA133" s="669"/>
      <c r="CB133" s="47"/>
      <c r="CC133" s="47"/>
      <c r="CD133" s="47"/>
      <c r="CE133" s="686"/>
      <c r="CF133" s="682"/>
      <c r="CG133" s="686"/>
      <c r="CH133" s="682"/>
      <c r="CI133" s="671"/>
      <c r="CJ133" s="680" t="s">
        <v>1039</v>
      </c>
      <c r="CK133" s="681" t="s">
        <v>1040</v>
      </c>
      <c r="CP133" s="682"/>
      <c r="CQ133" s="671"/>
      <c r="CR133" s="686"/>
      <c r="DJ133" s="682"/>
      <c r="DK133" s="671"/>
      <c r="DL133" s="676"/>
      <c r="DM133" s="671"/>
      <c r="DN133" s="669"/>
      <c r="DO133" s="47"/>
      <c r="DP133" s="47"/>
      <c r="DQ133" s="47"/>
      <c r="DR133" s="686"/>
      <c r="DS133" s="682"/>
      <c r="DT133" s="686"/>
      <c r="DU133" s="682"/>
      <c r="DV133" s="671"/>
      <c r="DW133" s="680" t="s">
        <v>1039</v>
      </c>
      <c r="DX133" s="681" t="s">
        <v>1040</v>
      </c>
      <c r="EC133" s="682"/>
      <c r="ED133" s="671"/>
      <c r="EE133" s="686"/>
      <c r="EW133" s="682"/>
      <c r="EX133" s="671"/>
      <c r="EY133" s="676"/>
    </row>
    <row r="134">
      <c r="A134" s="669"/>
      <c r="B134" s="43"/>
      <c r="C134" s="43"/>
      <c r="D134" s="43"/>
      <c r="E134" s="686"/>
      <c r="F134" s="682"/>
      <c r="G134" s="686"/>
      <c r="H134" s="682"/>
      <c r="I134" s="671"/>
      <c r="J134" s="680" t="s">
        <v>1041</v>
      </c>
      <c r="K134" s="681" t="s">
        <v>1042</v>
      </c>
      <c r="P134" s="682"/>
      <c r="Q134" s="671"/>
      <c r="R134" s="686"/>
      <c r="AJ134" s="682"/>
      <c r="AK134" s="671"/>
      <c r="AL134" s="676"/>
      <c r="AM134" s="671"/>
      <c r="AN134" s="669"/>
      <c r="AO134" s="43"/>
      <c r="AP134" s="43"/>
      <c r="AQ134" s="43"/>
      <c r="AR134" s="686"/>
      <c r="AS134" s="682"/>
      <c r="AT134" s="686"/>
      <c r="AU134" s="682"/>
      <c r="AV134" s="671"/>
      <c r="AW134" s="680" t="s">
        <v>1041</v>
      </c>
      <c r="AX134" s="681" t="s">
        <v>1042</v>
      </c>
      <c r="BC134" s="682"/>
      <c r="BD134" s="671"/>
      <c r="BE134" s="686"/>
      <c r="BW134" s="682"/>
      <c r="BX134" s="671"/>
      <c r="BY134" s="676"/>
      <c r="BZ134" s="671"/>
      <c r="CA134" s="669"/>
      <c r="CB134" s="43"/>
      <c r="CC134" s="43"/>
      <c r="CD134" s="43"/>
      <c r="CE134" s="686"/>
      <c r="CF134" s="682"/>
      <c r="CG134" s="686"/>
      <c r="CH134" s="682"/>
      <c r="CI134" s="671"/>
      <c r="CJ134" s="680" t="s">
        <v>1041</v>
      </c>
      <c r="CK134" s="681" t="s">
        <v>1042</v>
      </c>
      <c r="CP134" s="682"/>
      <c r="CQ134" s="671"/>
      <c r="CR134" s="686"/>
      <c r="DJ134" s="682"/>
      <c r="DK134" s="671"/>
      <c r="DL134" s="676"/>
      <c r="DM134" s="671"/>
      <c r="DN134" s="669"/>
      <c r="DO134" s="43"/>
      <c r="DP134" s="43"/>
      <c r="DQ134" s="43"/>
      <c r="DR134" s="686"/>
      <c r="DS134" s="682"/>
      <c r="DT134" s="686"/>
      <c r="DU134" s="682"/>
      <c r="DV134" s="671"/>
      <c r="DW134" s="680" t="s">
        <v>1041</v>
      </c>
      <c r="DX134" s="681" t="s">
        <v>1042</v>
      </c>
      <c r="EC134" s="682"/>
      <c r="ED134" s="671"/>
      <c r="EE134" s="686"/>
      <c r="EW134" s="682"/>
      <c r="EX134" s="671"/>
      <c r="EY134" s="676"/>
    </row>
    <row r="135">
      <c r="A135" s="669"/>
      <c r="B135" s="678" t="s">
        <v>633</v>
      </c>
      <c r="C135" s="683"/>
      <c r="D135" s="683"/>
      <c r="E135" s="686"/>
      <c r="F135" s="682"/>
      <c r="G135" s="686"/>
      <c r="H135" s="682"/>
      <c r="I135" s="671"/>
      <c r="J135" s="680" t="s">
        <v>1043</v>
      </c>
      <c r="K135" s="681" t="s">
        <v>1044</v>
      </c>
      <c r="P135" s="682"/>
      <c r="Q135" s="671"/>
      <c r="R135" s="686"/>
      <c r="AJ135" s="682"/>
      <c r="AK135" s="671"/>
      <c r="AL135" s="676"/>
      <c r="AM135" s="671"/>
      <c r="AN135" s="669"/>
      <c r="AO135" s="678" t="s">
        <v>633</v>
      </c>
      <c r="AP135" s="683"/>
      <c r="AQ135" s="683"/>
      <c r="AR135" s="686"/>
      <c r="AS135" s="682"/>
      <c r="AT135" s="686"/>
      <c r="AU135" s="682"/>
      <c r="AV135" s="671"/>
      <c r="AW135" s="680" t="s">
        <v>1043</v>
      </c>
      <c r="AX135" s="681" t="s">
        <v>1044</v>
      </c>
      <c r="BC135" s="682"/>
      <c r="BD135" s="671"/>
      <c r="BE135" s="686"/>
      <c r="BW135" s="682"/>
      <c r="BX135" s="671"/>
      <c r="BY135" s="676"/>
      <c r="BZ135" s="671"/>
      <c r="CA135" s="669"/>
      <c r="CB135" s="678" t="s">
        <v>633</v>
      </c>
      <c r="CC135" s="683"/>
      <c r="CD135" s="683"/>
      <c r="CE135" s="686"/>
      <c r="CF135" s="682"/>
      <c r="CG135" s="686"/>
      <c r="CH135" s="682"/>
      <c r="CI135" s="671"/>
      <c r="CJ135" s="680" t="s">
        <v>1043</v>
      </c>
      <c r="CK135" s="681" t="s">
        <v>1044</v>
      </c>
      <c r="CP135" s="682"/>
      <c r="CQ135" s="671"/>
      <c r="CR135" s="686"/>
      <c r="DJ135" s="682"/>
      <c r="DK135" s="671"/>
      <c r="DL135" s="676"/>
      <c r="DM135" s="671"/>
      <c r="DN135" s="669"/>
      <c r="DO135" s="678" t="s">
        <v>633</v>
      </c>
      <c r="DP135" s="683"/>
      <c r="DQ135" s="683"/>
      <c r="DR135" s="686"/>
      <c r="DS135" s="682"/>
      <c r="DT135" s="686"/>
      <c r="DU135" s="682"/>
      <c r="DV135" s="671"/>
      <c r="DW135" s="680" t="s">
        <v>1043</v>
      </c>
      <c r="DX135" s="681" t="s">
        <v>1044</v>
      </c>
      <c r="EC135" s="682"/>
      <c r="ED135" s="671"/>
      <c r="EE135" s="686"/>
      <c r="EW135" s="682"/>
      <c r="EX135" s="671"/>
      <c r="EY135" s="676"/>
    </row>
    <row r="136">
      <c r="A136" s="687"/>
      <c r="B136" s="47"/>
      <c r="C136" s="47"/>
      <c r="D136" s="47"/>
      <c r="E136" s="686"/>
      <c r="F136" s="682"/>
      <c r="G136" s="686"/>
      <c r="H136" s="682"/>
      <c r="I136" s="688"/>
      <c r="J136" s="680" t="s">
        <v>1045</v>
      </c>
      <c r="K136" s="681" t="s">
        <v>1046</v>
      </c>
      <c r="P136" s="682"/>
      <c r="Q136" s="688"/>
      <c r="R136" s="686"/>
      <c r="AJ136" s="682"/>
      <c r="AK136" s="688"/>
      <c r="AL136" s="689"/>
      <c r="AM136" s="688"/>
      <c r="AN136" s="687"/>
      <c r="AO136" s="47"/>
      <c r="AP136" s="47"/>
      <c r="AQ136" s="47"/>
      <c r="AR136" s="686"/>
      <c r="AS136" s="682"/>
      <c r="AT136" s="686"/>
      <c r="AU136" s="682"/>
      <c r="AV136" s="688"/>
      <c r="AW136" s="680" t="s">
        <v>1045</v>
      </c>
      <c r="AX136" s="681" t="s">
        <v>1046</v>
      </c>
      <c r="BC136" s="682"/>
      <c r="BD136" s="688"/>
      <c r="BE136" s="686"/>
      <c r="BW136" s="682"/>
      <c r="BX136" s="688"/>
      <c r="BY136" s="689"/>
      <c r="BZ136" s="688"/>
      <c r="CA136" s="687"/>
      <c r="CB136" s="47"/>
      <c r="CC136" s="47"/>
      <c r="CD136" s="47"/>
      <c r="CE136" s="686"/>
      <c r="CF136" s="682"/>
      <c r="CG136" s="686"/>
      <c r="CH136" s="682"/>
      <c r="CI136" s="688"/>
      <c r="CJ136" s="680" t="s">
        <v>1045</v>
      </c>
      <c r="CK136" s="681" t="s">
        <v>1046</v>
      </c>
      <c r="CP136" s="682"/>
      <c r="CQ136" s="688"/>
      <c r="CR136" s="686"/>
      <c r="DJ136" s="682"/>
      <c r="DK136" s="688"/>
      <c r="DL136" s="689"/>
      <c r="DM136" s="688"/>
      <c r="DN136" s="687"/>
      <c r="DO136" s="47"/>
      <c r="DP136" s="47"/>
      <c r="DQ136" s="47"/>
      <c r="DR136" s="686"/>
      <c r="DS136" s="682"/>
      <c r="DT136" s="686"/>
      <c r="DU136" s="682"/>
      <c r="DV136" s="688"/>
      <c r="DW136" s="680" t="s">
        <v>1045</v>
      </c>
      <c r="DX136" s="681" t="s">
        <v>1046</v>
      </c>
      <c r="EC136" s="682"/>
      <c r="ED136" s="688"/>
      <c r="EE136" s="686"/>
      <c r="EW136" s="682"/>
      <c r="EX136" s="688"/>
      <c r="EY136" s="689"/>
    </row>
    <row r="137">
      <c r="A137" s="687"/>
      <c r="B137" s="43"/>
      <c r="C137" s="43"/>
      <c r="D137" s="43"/>
      <c r="E137" s="686"/>
      <c r="F137" s="682"/>
      <c r="G137" s="686"/>
      <c r="H137" s="682"/>
      <c r="I137" s="688"/>
      <c r="J137" s="680" t="s">
        <v>1047</v>
      </c>
      <c r="K137" s="681" t="s">
        <v>1048</v>
      </c>
      <c r="P137" s="682"/>
      <c r="Q137" s="688"/>
      <c r="R137" s="686"/>
      <c r="AJ137" s="682"/>
      <c r="AK137" s="688"/>
      <c r="AL137" s="689"/>
      <c r="AM137" s="688"/>
      <c r="AN137" s="687"/>
      <c r="AO137" s="43"/>
      <c r="AP137" s="43"/>
      <c r="AQ137" s="43"/>
      <c r="AR137" s="686"/>
      <c r="AS137" s="682"/>
      <c r="AT137" s="686"/>
      <c r="AU137" s="682"/>
      <c r="AV137" s="688"/>
      <c r="AW137" s="680" t="s">
        <v>1047</v>
      </c>
      <c r="AX137" s="681" t="s">
        <v>1048</v>
      </c>
      <c r="BC137" s="682"/>
      <c r="BD137" s="688"/>
      <c r="BE137" s="686"/>
      <c r="BW137" s="682"/>
      <c r="BX137" s="688"/>
      <c r="BY137" s="689"/>
      <c r="BZ137" s="688"/>
      <c r="CA137" s="687"/>
      <c r="CB137" s="43"/>
      <c r="CC137" s="43"/>
      <c r="CD137" s="43"/>
      <c r="CE137" s="686"/>
      <c r="CF137" s="682"/>
      <c r="CG137" s="686"/>
      <c r="CH137" s="682"/>
      <c r="CI137" s="688"/>
      <c r="CJ137" s="680" t="s">
        <v>1047</v>
      </c>
      <c r="CK137" s="681" t="s">
        <v>1048</v>
      </c>
      <c r="CP137" s="682"/>
      <c r="CQ137" s="688"/>
      <c r="CR137" s="686"/>
      <c r="DJ137" s="682"/>
      <c r="DK137" s="688"/>
      <c r="DL137" s="689"/>
      <c r="DM137" s="688"/>
      <c r="DN137" s="687"/>
      <c r="DO137" s="43"/>
      <c r="DP137" s="43"/>
      <c r="DQ137" s="43"/>
      <c r="DR137" s="686"/>
      <c r="DS137" s="682"/>
      <c r="DT137" s="686"/>
      <c r="DU137" s="682"/>
      <c r="DV137" s="688"/>
      <c r="DW137" s="680" t="s">
        <v>1047</v>
      </c>
      <c r="DX137" s="681" t="s">
        <v>1048</v>
      </c>
      <c r="EC137" s="682"/>
      <c r="ED137" s="688"/>
      <c r="EE137" s="686"/>
      <c r="EW137" s="682"/>
      <c r="EX137" s="688"/>
      <c r="EY137" s="689"/>
    </row>
    <row r="138">
      <c r="A138" s="687"/>
      <c r="B138" s="678" t="s">
        <v>635</v>
      </c>
      <c r="C138" s="683"/>
      <c r="D138" s="683"/>
      <c r="E138" s="686"/>
      <c r="F138" s="682"/>
      <c r="G138" s="686"/>
      <c r="H138" s="682"/>
      <c r="I138" s="688"/>
      <c r="J138" s="680" t="s">
        <v>1049</v>
      </c>
      <c r="K138" s="681" t="s">
        <v>1050</v>
      </c>
      <c r="P138" s="682"/>
      <c r="Q138" s="688"/>
      <c r="R138" s="686"/>
      <c r="AJ138" s="682"/>
      <c r="AK138" s="688"/>
      <c r="AL138" s="689"/>
      <c r="AM138" s="688"/>
      <c r="AN138" s="687"/>
      <c r="AO138" s="678" t="s">
        <v>635</v>
      </c>
      <c r="AP138" s="683"/>
      <c r="AQ138" s="683"/>
      <c r="AR138" s="686"/>
      <c r="AS138" s="682"/>
      <c r="AT138" s="686"/>
      <c r="AU138" s="682"/>
      <c r="AV138" s="688"/>
      <c r="AW138" s="680" t="s">
        <v>1049</v>
      </c>
      <c r="AX138" s="681" t="s">
        <v>1050</v>
      </c>
      <c r="BC138" s="682"/>
      <c r="BD138" s="688"/>
      <c r="BE138" s="686"/>
      <c r="BW138" s="682"/>
      <c r="BX138" s="688"/>
      <c r="BY138" s="689"/>
      <c r="BZ138" s="688"/>
      <c r="CA138" s="687"/>
      <c r="CB138" s="678" t="s">
        <v>635</v>
      </c>
      <c r="CC138" s="683"/>
      <c r="CD138" s="683"/>
      <c r="CE138" s="686"/>
      <c r="CF138" s="682"/>
      <c r="CG138" s="686"/>
      <c r="CH138" s="682"/>
      <c r="CI138" s="688"/>
      <c r="CJ138" s="680" t="s">
        <v>1049</v>
      </c>
      <c r="CK138" s="681" t="s">
        <v>1050</v>
      </c>
      <c r="CP138" s="682"/>
      <c r="CQ138" s="688"/>
      <c r="CR138" s="686"/>
      <c r="DJ138" s="682"/>
      <c r="DK138" s="688"/>
      <c r="DL138" s="689"/>
      <c r="DM138" s="688"/>
      <c r="DN138" s="687"/>
      <c r="DO138" s="678" t="s">
        <v>635</v>
      </c>
      <c r="DP138" s="683"/>
      <c r="DQ138" s="683"/>
      <c r="DR138" s="686"/>
      <c r="DS138" s="682"/>
      <c r="DT138" s="686"/>
      <c r="DU138" s="682"/>
      <c r="DV138" s="688"/>
      <c r="DW138" s="680" t="s">
        <v>1049</v>
      </c>
      <c r="DX138" s="681" t="s">
        <v>1050</v>
      </c>
      <c r="EC138" s="682"/>
      <c r="ED138" s="688"/>
      <c r="EE138" s="686"/>
      <c r="EW138" s="682"/>
      <c r="EX138" s="688"/>
      <c r="EY138" s="689"/>
    </row>
    <row r="139">
      <c r="A139" s="687"/>
      <c r="B139" s="47"/>
      <c r="C139" s="47"/>
      <c r="D139" s="47"/>
      <c r="E139" s="686"/>
      <c r="F139" s="682"/>
      <c r="G139" s="686"/>
      <c r="H139" s="682"/>
      <c r="I139" s="688"/>
      <c r="J139" s="680" t="s">
        <v>1051</v>
      </c>
      <c r="K139" s="681" t="s">
        <v>1052</v>
      </c>
      <c r="P139" s="682"/>
      <c r="Q139" s="688"/>
      <c r="R139" s="686"/>
      <c r="AJ139" s="682"/>
      <c r="AK139" s="688"/>
      <c r="AL139" s="689"/>
      <c r="AM139" s="688"/>
      <c r="AN139" s="687"/>
      <c r="AO139" s="47"/>
      <c r="AP139" s="47"/>
      <c r="AQ139" s="47"/>
      <c r="AR139" s="686"/>
      <c r="AS139" s="682"/>
      <c r="AT139" s="686"/>
      <c r="AU139" s="682"/>
      <c r="AV139" s="688"/>
      <c r="AW139" s="680" t="s">
        <v>1051</v>
      </c>
      <c r="AX139" s="681" t="s">
        <v>1052</v>
      </c>
      <c r="BC139" s="682"/>
      <c r="BD139" s="688"/>
      <c r="BE139" s="686"/>
      <c r="BW139" s="682"/>
      <c r="BX139" s="688"/>
      <c r="BY139" s="689"/>
      <c r="BZ139" s="688"/>
      <c r="CA139" s="687"/>
      <c r="CB139" s="47"/>
      <c r="CC139" s="47"/>
      <c r="CD139" s="47"/>
      <c r="CE139" s="686"/>
      <c r="CF139" s="682"/>
      <c r="CG139" s="686"/>
      <c r="CH139" s="682"/>
      <c r="CI139" s="688"/>
      <c r="CJ139" s="680" t="s">
        <v>1051</v>
      </c>
      <c r="CK139" s="681" t="s">
        <v>1052</v>
      </c>
      <c r="CP139" s="682"/>
      <c r="CQ139" s="688"/>
      <c r="CR139" s="686"/>
      <c r="DJ139" s="682"/>
      <c r="DK139" s="688"/>
      <c r="DL139" s="689"/>
      <c r="DM139" s="688"/>
      <c r="DN139" s="687"/>
      <c r="DO139" s="47"/>
      <c r="DP139" s="47"/>
      <c r="DQ139" s="47"/>
      <c r="DR139" s="686"/>
      <c r="DS139" s="682"/>
      <c r="DT139" s="686"/>
      <c r="DU139" s="682"/>
      <c r="DV139" s="688"/>
      <c r="DW139" s="680" t="s">
        <v>1051</v>
      </c>
      <c r="DX139" s="681" t="s">
        <v>1052</v>
      </c>
      <c r="EC139" s="682"/>
      <c r="ED139" s="688"/>
      <c r="EE139" s="686"/>
      <c r="EW139" s="682"/>
      <c r="EX139" s="688"/>
      <c r="EY139" s="689"/>
    </row>
    <row r="140">
      <c r="A140" s="687"/>
      <c r="B140" s="43"/>
      <c r="C140" s="43"/>
      <c r="D140" s="43"/>
      <c r="E140" s="686"/>
      <c r="F140" s="682"/>
      <c r="G140" s="686"/>
      <c r="H140" s="682"/>
      <c r="I140" s="688"/>
      <c r="J140" s="680" t="s">
        <v>1053</v>
      </c>
      <c r="K140" s="681" t="s">
        <v>1054</v>
      </c>
      <c r="P140" s="682"/>
      <c r="Q140" s="688"/>
      <c r="R140" s="686"/>
      <c r="AJ140" s="682"/>
      <c r="AK140" s="688"/>
      <c r="AL140" s="689"/>
      <c r="AM140" s="688"/>
      <c r="AN140" s="687"/>
      <c r="AO140" s="43"/>
      <c r="AP140" s="43"/>
      <c r="AQ140" s="43"/>
      <c r="AR140" s="686"/>
      <c r="AS140" s="682"/>
      <c r="AT140" s="686"/>
      <c r="AU140" s="682"/>
      <c r="AV140" s="688"/>
      <c r="AW140" s="680" t="s">
        <v>1053</v>
      </c>
      <c r="AX140" s="681" t="s">
        <v>1054</v>
      </c>
      <c r="BC140" s="682"/>
      <c r="BD140" s="688"/>
      <c r="BE140" s="686"/>
      <c r="BW140" s="682"/>
      <c r="BX140" s="688"/>
      <c r="BY140" s="689"/>
      <c r="BZ140" s="688"/>
      <c r="CA140" s="687"/>
      <c r="CB140" s="43"/>
      <c r="CC140" s="43"/>
      <c r="CD140" s="43"/>
      <c r="CE140" s="686"/>
      <c r="CF140" s="682"/>
      <c r="CG140" s="686"/>
      <c r="CH140" s="682"/>
      <c r="CI140" s="688"/>
      <c r="CJ140" s="680" t="s">
        <v>1053</v>
      </c>
      <c r="CK140" s="681" t="s">
        <v>1054</v>
      </c>
      <c r="CP140" s="682"/>
      <c r="CQ140" s="688"/>
      <c r="CR140" s="686"/>
      <c r="DJ140" s="682"/>
      <c r="DK140" s="688"/>
      <c r="DL140" s="689"/>
      <c r="DM140" s="688"/>
      <c r="DN140" s="687"/>
      <c r="DO140" s="43"/>
      <c r="DP140" s="43"/>
      <c r="DQ140" s="43"/>
      <c r="DR140" s="686"/>
      <c r="DS140" s="682"/>
      <c r="DT140" s="686"/>
      <c r="DU140" s="682"/>
      <c r="DV140" s="688"/>
      <c r="DW140" s="680" t="s">
        <v>1053</v>
      </c>
      <c r="DX140" s="681" t="s">
        <v>1054</v>
      </c>
      <c r="EC140" s="682"/>
      <c r="ED140" s="688"/>
      <c r="EE140" s="686"/>
      <c r="EW140" s="682"/>
      <c r="EX140" s="688"/>
      <c r="EY140" s="689"/>
    </row>
    <row r="141">
      <c r="A141" s="687"/>
      <c r="B141" s="678" t="s">
        <v>637</v>
      </c>
      <c r="C141" s="683"/>
      <c r="D141" s="683"/>
      <c r="E141" s="686"/>
      <c r="F141" s="682"/>
      <c r="G141" s="686"/>
      <c r="H141" s="682"/>
      <c r="I141" s="688"/>
      <c r="J141" s="680" t="s">
        <v>1055</v>
      </c>
      <c r="K141" s="681" t="s">
        <v>1056</v>
      </c>
      <c r="P141" s="682"/>
      <c r="Q141" s="688"/>
      <c r="R141" s="686"/>
      <c r="AJ141" s="682"/>
      <c r="AK141" s="688"/>
      <c r="AL141" s="689"/>
      <c r="AM141" s="688"/>
      <c r="AN141" s="687"/>
      <c r="AO141" s="678" t="s">
        <v>637</v>
      </c>
      <c r="AP141" s="683"/>
      <c r="AQ141" s="683"/>
      <c r="AR141" s="686"/>
      <c r="AS141" s="682"/>
      <c r="AT141" s="686"/>
      <c r="AU141" s="682"/>
      <c r="AV141" s="688"/>
      <c r="AW141" s="680" t="s">
        <v>1055</v>
      </c>
      <c r="AX141" s="681" t="s">
        <v>1056</v>
      </c>
      <c r="BC141" s="682"/>
      <c r="BD141" s="688"/>
      <c r="BE141" s="686"/>
      <c r="BW141" s="682"/>
      <c r="BX141" s="688"/>
      <c r="BY141" s="689"/>
      <c r="BZ141" s="688"/>
      <c r="CA141" s="687"/>
      <c r="CB141" s="678" t="s">
        <v>637</v>
      </c>
      <c r="CC141" s="683"/>
      <c r="CD141" s="683"/>
      <c r="CE141" s="686"/>
      <c r="CF141" s="682"/>
      <c r="CG141" s="686"/>
      <c r="CH141" s="682"/>
      <c r="CI141" s="688"/>
      <c r="CJ141" s="680" t="s">
        <v>1055</v>
      </c>
      <c r="CK141" s="681" t="s">
        <v>1056</v>
      </c>
      <c r="CP141" s="682"/>
      <c r="CQ141" s="688"/>
      <c r="CR141" s="686"/>
      <c r="DJ141" s="682"/>
      <c r="DK141" s="688"/>
      <c r="DL141" s="689"/>
      <c r="DM141" s="688"/>
      <c r="DN141" s="687"/>
      <c r="DO141" s="678" t="s">
        <v>637</v>
      </c>
      <c r="DP141" s="683"/>
      <c r="DQ141" s="683"/>
      <c r="DR141" s="686"/>
      <c r="DS141" s="682"/>
      <c r="DT141" s="686"/>
      <c r="DU141" s="682"/>
      <c r="DV141" s="688"/>
      <c r="DW141" s="680" t="s">
        <v>1055</v>
      </c>
      <c r="DX141" s="681" t="s">
        <v>1056</v>
      </c>
      <c r="EC141" s="682"/>
      <c r="ED141" s="688"/>
      <c r="EE141" s="686"/>
      <c r="EW141" s="682"/>
      <c r="EX141" s="688"/>
      <c r="EY141" s="689"/>
    </row>
    <row r="142">
      <c r="A142" s="687"/>
      <c r="B142" s="47"/>
      <c r="C142" s="47"/>
      <c r="D142" s="47"/>
      <c r="E142" s="686"/>
      <c r="F142" s="682"/>
      <c r="G142" s="686"/>
      <c r="H142" s="682"/>
      <c r="I142" s="688"/>
      <c r="J142" s="690" t="s">
        <v>1057</v>
      </c>
      <c r="K142" s="691" t="s">
        <v>1058</v>
      </c>
      <c r="L142" s="11"/>
      <c r="M142" s="11"/>
      <c r="N142" s="11"/>
      <c r="O142" s="11"/>
      <c r="P142" s="12"/>
      <c r="Q142" s="688"/>
      <c r="R142" s="48"/>
      <c r="S142" s="11"/>
      <c r="T142" s="11"/>
      <c r="U142" s="11"/>
      <c r="V142" s="11"/>
      <c r="W142" s="11"/>
      <c r="X142" s="11"/>
      <c r="Y142" s="11"/>
      <c r="Z142" s="11"/>
      <c r="AA142" s="11"/>
      <c r="AB142" s="11"/>
      <c r="AC142" s="11"/>
      <c r="AD142" s="11"/>
      <c r="AE142" s="11"/>
      <c r="AF142" s="11"/>
      <c r="AG142" s="11"/>
      <c r="AH142" s="11"/>
      <c r="AI142" s="11"/>
      <c r="AJ142" s="12"/>
      <c r="AK142" s="688"/>
      <c r="AL142" s="689"/>
      <c r="AM142" s="688"/>
      <c r="AN142" s="687"/>
      <c r="AO142" s="47"/>
      <c r="AP142" s="47"/>
      <c r="AQ142" s="47"/>
      <c r="AR142" s="686"/>
      <c r="AS142" s="682"/>
      <c r="AT142" s="686"/>
      <c r="AU142" s="682"/>
      <c r="AV142" s="688"/>
      <c r="AW142" s="690" t="s">
        <v>1057</v>
      </c>
      <c r="AX142" s="691" t="s">
        <v>1058</v>
      </c>
      <c r="AY142" s="11"/>
      <c r="AZ142" s="11"/>
      <c r="BA142" s="11"/>
      <c r="BB142" s="11"/>
      <c r="BC142" s="12"/>
      <c r="BD142" s="688"/>
      <c r="BE142" s="48"/>
      <c r="BF142" s="11"/>
      <c r="BG142" s="11"/>
      <c r="BH142" s="11"/>
      <c r="BI142" s="11"/>
      <c r="BJ142" s="11"/>
      <c r="BK142" s="11"/>
      <c r="BL142" s="11"/>
      <c r="BM142" s="11"/>
      <c r="BN142" s="11"/>
      <c r="BO142" s="11"/>
      <c r="BP142" s="11"/>
      <c r="BQ142" s="11"/>
      <c r="BR142" s="11"/>
      <c r="BS142" s="11"/>
      <c r="BT142" s="11"/>
      <c r="BU142" s="11"/>
      <c r="BV142" s="11"/>
      <c r="BW142" s="12"/>
      <c r="BX142" s="688"/>
      <c r="BY142" s="689"/>
      <c r="BZ142" s="688"/>
      <c r="CA142" s="687"/>
      <c r="CB142" s="47"/>
      <c r="CC142" s="47"/>
      <c r="CD142" s="47"/>
      <c r="CE142" s="686"/>
      <c r="CF142" s="682"/>
      <c r="CG142" s="686"/>
      <c r="CH142" s="682"/>
      <c r="CI142" s="688"/>
      <c r="CJ142" s="690" t="s">
        <v>1057</v>
      </c>
      <c r="CK142" s="691" t="s">
        <v>1058</v>
      </c>
      <c r="CL142" s="11"/>
      <c r="CM142" s="11"/>
      <c r="CN142" s="11"/>
      <c r="CO142" s="11"/>
      <c r="CP142" s="12"/>
      <c r="CQ142" s="688"/>
      <c r="CR142" s="48"/>
      <c r="CS142" s="11"/>
      <c r="CT142" s="11"/>
      <c r="CU142" s="11"/>
      <c r="CV142" s="11"/>
      <c r="CW142" s="11"/>
      <c r="CX142" s="11"/>
      <c r="CY142" s="11"/>
      <c r="CZ142" s="11"/>
      <c r="DA142" s="11"/>
      <c r="DB142" s="11"/>
      <c r="DC142" s="11"/>
      <c r="DD142" s="11"/>
      <c r="DE142" s="11"/>
      <c r="DF142" s="11"/>
      <c r="DG142" s="11"/>
      <c r="DH142" s="11"/>
      <c r="DI142" s="11"/>
      <c r="DJ142" s="12"/>
      <c r="DK142" s="688"/>
      <c r="DL142" s="689"/>
      <c r="DM142" s="688"/>
      <c r="DN142" s="687"/>
      <c r="DO142" s="47"/>
      <c r="DP142" s="47"/>
      <c r="DQ142" s="47"/>
      <c r="DR142" s="686"/>
      <c r="DS142" s="682"/>
      <c r="DT142" s="686"/>
      <c r="DU142" s="682"/>
      <c r="DV142" s="688"/>
      <c r="DW142" s="690" t="s">
        <v>1057</v>
      </c>
      <c r="DX142" s="691" t="s">
        <v>1058</v>
      </c>
      <c r="DY142" s="11"/>
      <c r="DZ142" s="11"/>
      <c r="EA142" s="11"/>
      <c r="EB142" s="11"/>
      <c r="EC142" s="12"/>
      <c r="ED142" s="688"/>
      <c r="EE142" s="48"/>
      <c r="EF142" s="11"/>
      <c r="EG142" s="11"/>
      <c r="EH142" s="11"/>
      <c r="EI142" s="11"/>
      <c r="EJ142" s="11"/>
      <c r="EK142" s="11"/>
      <c r="EL142" s="11"/>
      <c r="EM142" s="11"/>
      <c r="EN142" s="11"/>
      <c r="EO142" s="11"/>
      <c r="EP142" s="11"/>
      <c r="EQ142" s="11"/>
      <c r="ER142" s="11"/>
      <c r="ES142" s="11"/>
      <c r="ET142" s="11"/>
      <c r="EU142" s="11"/>
      <c r="EV142" s="11"/>
      <c r="EW142" s="12"/>
      <c r="EX142" s="688"/>
      <c r="EY142" s="689"/>
    </row>
    <row r="143">
      <c r="A143" s="687"/>
      <c r="B143" s="43"/>
      <c r="C143" s="43"/>
      <c r="D143" s="43"/>
      <c r="E143" s="48"/>
      <c r="F143" s="12"/>
      <c r="G143" s="48"/>
      <c r="H143" s="12"/>
      <c r="I143" s="688"/>
      <c r="J143" s="688"/>
      <c r="K143" s="688"/>
      <c r="L143" s="688"/>
      <c r="M143" s="688"/>
      <c r="N143" s="688"/>
      <c r="O143" s="688"/>
      <c r="P143" s="688"/>
      <c r="Q143" s="688"/>
      <c r="R143" s="688"/>
      <c r="S143" s="688"/>
      <c r="T143" s="688"/>
      <c r="U143" s="688"/>
      <c r="V143" s="688"/>
      <c r="W143" s="688"/>
      <c r="X143" s="755"/>
      <c r="Y143" s="755"/>
      <c r="Z143" s="688"/>
      <c r="AA143" s="688"/>
      <c r="AB143" s="688"/>
      <c r="AC143" s="688"/>
      <c r="AD143" s="688"/>
      <c r="AE143" s="688"/>
      <c r="AF143" s="688"/>
      <c r="AG143" s="688"/>
      <c r="AH143" s="688"/>
      <c r="AI143" s="688"/>
      <c r="AJ143" s="688"/>
      <c r="AK143" s="688"/>
      <c r="AL143" s="689"/>
      <c r="AM143" s="688"/>
      <c r="AN143" s="687"/>
      <c r="AO143" s="43"/>
      <c r="AP143" s="43"/>
      <c r="AQ143" s="43"/>
      <c r="AR143" s="48"/>
      <c r="AS143" s="12"/>
      <c r="AT143" s="48"/>
      <c r="AU143" s="12"/>
      <c r="AV143" s="688"/>
      <c r="AW143" s="688"/>
      <c r="AX143" s="688"/>
      <c r="AY143" s="688"/>
      <c r="AZ143" s="688"/>
      <c r="BA143" s="688"/>
      <c r="BB143" s="688"/>
      <c r="BC143" s="688"/>
      <c r="BD143" s="688"/>
      <c r="BE143" s="688"/>
      <c r="BF143" s="688"/>
      <c r="BG143" s="688"/>
      <c r="BH143" s="688"/>
      <c r="BI143" s="688"/>
      <c r="BJ143" s="688"/>
      <c r="BK143" s="755"/>
      <c r="BL143" s="755"/>
      <c r="BM143" s="688"/>
      <c r="BN143" s="688"/>
      <c r="BO143" s="688"/>
      <c r="BP143" s="688"/>
      <c r="BQ143" s="688"/>
      <c r="BR143" s="688"/>
      <c r="BS143" s="688"/>
      <c r="BT143" s="688"/>
      <c r="BU143" s="688"/>
      <c r="BV143" s="688"/>
      <c r="BW143" s="688"/>
      <c r="BX143" s="688"/>
      <c r="BY143" s="689"/>
      <c r="BZ143" s="688"/>
      <c r="CA143" s="687"/>
      <c r="CB143" s="43"/>
      <c r="CC143" s="43"/>
      <c r="CD143" s="43"/>
      <c r="CE143" s="48"/>
      <c r="CF143" s="12"/>
      <c r="CG143" s="48"/>
      <c r="CH143" s="12"/>
      <c r="CI143" s="688"/>
      <c r="CJ143" s="688"/>
      <c r="CK143" s="688"/>
      <c r="CL143" s="688"/>
      <c r="CM143" s="688"/>
      <c r="CN143" s="688"/>
      <c r="CO143" s="688"/>
      <c r="CP143" s="688"/>
      <c r="CQ143" s="688"/>
      <c r="CR143" s="688"/>
      <c r="CS143" s="688"/>
      <c r="CT143" s="688"/>
      <c r="CU143" s="688"/>
      <c r="CV143" s="688"/>
      <c r="CW143" s="688"/>
      <c r="CX143" s="755"/>
      <c r="CY143" s="755"/>
      <c r="CZ143" s="688"/>
      <c r="DA143" s="688"/>
      <c r="DB143" s="688"/>
      <c r="DC143" s="688"/>
      <c r="DD143" s="688"/>
      <c r="DE143" s="688"/>
      <c r="DF143" s="688"/>
      <c r="DG143" s="688"/>
      <c r="DH143" s="688"/>
      <c r="DI143" s="688"/>
      <c r="DJ143" s="688"/>
      <c r="DK143" s="688"/>
      <c r="DL143" s="689"/>
      <c r="DM143" s="688"/>
      <c r="DN143" s="687"/>
      <c r="DO143" s="43"/>
      <c r="DP143" s="43"/>
      <c r="DQ143" s="43"/>
      <c r="DR143" s="48"/>
      <c r="DS143" s="12"/>
      <c r="DT143" s="48"/>
      <c r="DU143" s="12"/>
      <c r="DV143" s="688"/>
      <c r="DW143" s="688"/>
      <c r="DX143" s="688"/>
      <c r="DY143" s="688"/>
      <c r="DZ143" s="688"/>
      <c r="EA143" s="688"/>
      <c r="EB143" s="688"/>
      <c r="EC143" s="688"/>
      <c r="ED143" s="688"/>
      <c r="EE143" s="688"/>
      <c r="EF143" s="688"/>
      <c r="EG143" s="688"/>
      <c r="EH143" s="688"/>
      <c r="EI143" s="688"/>
      <c r="EJ143" s="688"/>
      <c r="EK143" s="755"/>
      <c r="EL143" s="755"/>
      <c r="EM143" s="688"/>
      <c r="EN143" s="688"/>
      <c r="EO143" s="688"/>
      <c r="EP143" s="688"/>
      <c r="EQ143" s="688"/>
      <c r="ER143" s="688"/>
      <c r="ES143" s="688"/>
      <c r="ET143" s="688"/>
      <c r="EU143" s="688"/>
      <c r="EV143" s="688"/>
      <c r="EW143" s="688"/>
      <c r="EX143" s="688"/>
      <c r="EY143" s="689"/>
    </row>
    <row r="144">
      <c r="A144" s="697"/>
      <c r="B144" s="623"/>
      <c r="C144" s="623"/>
      <c r="D144" s="623"/>
      <c r="E144" s="623"/>
      <c r="F144" s="623"/>
      <c r="G144" s="623"/>
      <c r="H144" s="623"/>
      <c r="I144" s="623"/>
      <c r="J144" s="623"/>
      <c r="K144" s="623"/>
      <c r="L144" s="623"/>
      <c r="M144" s="623"/>
      <c r="N144" s="623"/>
      <c r="O144" s="623"/>
      <c r="P144" s="623"/>
      <c r="Q144" s="623"/>
      <c r="R144" s="623"/>
      <c r="S144" s="623"/>
      <c r="T144" s="623"/>
      <c r="U144" s="623"/>
      <c r="V144" s="623"/>
      <c r="W144" s="623"/>
      <c r="X144" s="758"/>
      <c r="Y144" s="758"/>
      <c r="Z144" s="623"/>
      <c r="AA144" s="623"/>
      <c r="AB144" s="623"/>
      <c r="AC144" s="623"/>
      <c r="AD144" s="623"/>
      <c r="AE144" s="623"/>
      <c r="AF144" s="623"/>
      <c r="AG144" s="623"/>
      <c r="AH144" s="623"/>
      <c r="AI144" s="623"/>
      <c r="AJ144" s="623"/>
      <c r="AK144" s="623"/>
      <c r="AL144" s="698"/>
      <c r="AM144" s="623"/>
      <c r="AN144" s="697"/>
      <c r="AO144" s="623"/>
      <c r="AP144" s="623"/>
      <c r="AQ144" s="623"/>
      <c r="AR144" s="623"/>
      <c r="AS144" s="623"/>
      <c r="AT144" s="623"/>
      <c r="AU144" s="623"/>
      <c r="AV144" s="623"/>
      <c r="AW144" s="623"/>
      <c r="AX144" s="623"/>
      <c r="AY144" s="623"/>
      <c r="AZ144" s="623"/>
      <c r="BA144" s="623"/>
      <c r="BB144" s="623"/>
      <c r="BC144" s="623"/>
      <c r="BD144" s="623"/>
      <c r="BE144" s="623"/>
      <c r="BF144" s="623"/>
      <c r="BG144" s="623"/>
      <c r="BH144" s="623"/>
      <c r="BI144" s="623"/>
      <c r="BJ144" s="623"/>
      <c r="BK144" s="758"/>
      <c r="BL144" s="758"/>
      <c r="BM144" s="623"/>
      <c r="BN144" s="623"/>
      <c r="BO144" s="623"/>
      <c r="BP144" s="623"/>
      <c r="BQ144" s="623"/>
      <c r="BR144" s="623"/>
      <c r="BS144" s="623"/>
      <c r="BT144" s="623"/>
      <c r="BU144" s="623"/>
      <c r="BV144" s="623"/>
      <c r="BW144" s="623"/>
      <c r="BX144" s="623"/>
      <c r="BY144" s="698"/>
      <c r="BZ144" s="623"/>
      <c r="CA144" s="697"/>
      <c r="CB144" s="623"/>
      <c r="CC144" s="623"/>
      <c r="CD144" s="623"/>
      <c r="CE144" s="623"/>
      <c r="CF144" s="623"/>
      <c r="CG144" s="623"/>
      <c r="CH144" s="623"/>
      <c r="CI144" s="623"/>
      <c r="CJ144" s="623"/>
      <c r="CK144" s="623"/>
      <c r="CL144" s="623"/>
      <c r="CM144" s="623"/>
      <c r="CN144" s="623"/>
      <c r="CO144" s="623"/>
      <c r="CP144" s="623"/>
      <c r="CQ144" s="623"/>
      <c r="CR144" s="623"/>
      <c r="CS144" s="623"/>
      <c r="CT144" s="623"/>
      <c r="CU144" s="623"/>
      <c r="CV144" s="623"/>
      <c r="CW144" s="623"/>
      <c r="CX144" s="758"/>
      <c r="CY144" s="758"/>
      <c r="CZ144" s="623"/>
      <c r="DA144" s="623"/>
      <c r="DB144" s="623"/>
      <c r="DC144" s="623"/>
      <c r="DD144" s="623"/>
      <c r="DE144" s="623"/>
      <c r="DF144" s="623"/>
      <c r="DG144" s="623"/>
      <c r="DH144" s="623"/>
      <c r="DI144" s="623"/>
      <c r="DJ144" s="623"/>
      <c r="DK144" s="623"/>
      <c r="DL144" s="698"/>
      <c r="DM144" s="623"/>
      <c r="DN144" s="697"/>
      <c r="DO144" s="623"/>
      <c r="DP144" s="623"/>
      <c r="DQ144" s="623"/>
      <c r="DR144" s="623"/>
      <c r="DS144" s="623"/>
      <c r="DT144" s="623"/>
      <c r="DU144" s="623"/>
      <c r="DV144" s="623"/>
      <c r="DW144" s="623"/>
      <c r="DX144" s="623"/>
      <c r="DY144" s="623"/>
      <c r="DZ144" s="623"/>
      <c r="EA144" s="623"/>
      <c r="EB144" s="623"/>
      <c r="EC144" s="623"/>
      <c r="ED144" s="623"/>
      <c r="EE144" s="623"/>
      <c r="EF144" s="623"/>
      <c r="EG144" s="623"/>
      <c r="EH144" s="623"/>
      <c r="EI144" s="623"/>
      <c r="EJ144" s="623"/>
      <c r="EK144" s="758"/>
      <c r="EL144" s="758"/>
      <c r="EM144" s="623"/>
      <c r="EN144" s="623"/>
      <c r="EO144" s="623"/>
      <c r="EP144" s="623"/>
      <c r="EQ144" s="623"/>
      <c r="ER144" s="623"/>
      <c r="ES144" s="623"/>
      <c r="ET144" s="623"/>
      <c r="EU144" s="623"/>
      <c r="EV144" s="623"/>
      <c r="EW144" s="623"/>
      <c r="EX144" s="623"/>
      <c r="EY144" s="698"/>
    </row>
    <row r="145">
      <c r="A145" s="697"/>
      <c r="B145" s="623"/>
      <c r="C145" s="623"/>
      <c r="D145" s="623"/>
      <c r="E145" s="623"/>
      <c r="F145" s="623"/>
      <c r="G145" s="623"/>
      <c r="H145" s="623"/>
      <c r="I145" s="623"/>
      <c r="J145" s="623"/>
      <c r="K145" s="623"/>
      <c r="L145" s="623"/>
      <c r="M145" s="623"/>
      <c r="N145" s="623"/>
      <c r="O145" s="623"/>
      <c r="P145" s="623"/>
      <c r="Q145" s="623"/>
      <c r="R145" s="623"/>
      <c r="S145" s="623"/>
      <c r="T145" s="623"/>
      <c r="U145" s="623"/>
      <c r="V145" s="623"/>
      <c r="W145" s="623"/>
      <c r="X145" s="758"/>
      <c r="Y145" s="758"/>
      <c r="Z145" s="623"/>
      <c r="AA145" s="623"/>
      <c r="AB145" s="623"/>
      <c r="AC145" s="623"/>
      <c r="AD145" s="623"/>
      <c r="AE145" s="623"/>
      <c r="AF145" s="623"/>
      <c r="AG145" s="623"/>
      <c r="AH145" s="623"/>
      <c r="AI145" s="623"/>
      <c r="AJ145" s="623"/>
      <c r="AK145" s="623"/>
      <c r="AL145" s="698"/>
      <c r="AM145" s="623"/>
      <c r="AN145" s="697"/>
      <c r="AO145" s="623"/>
      <c r="AP145" s="623"/>
      <c r="AQ145" s="623"/>
      <c r="AR145" s="623"/>
      <c r="AS145" s="623"/>
      <c r="AT145" s="623"/>
      <c r="AU145" s="623"/>
      <c r="AV145" s="623"/>
      <c r="AW145" s="623"/>
      <c r="AX145" s="623"/>
      <c r="AY145" s="623"/>
      <c r="AZ145" s="623"/>
      <c r="BA145" s="623"/>
      <c r="BB145" s="623"/>
      <c r="BC145" s="623"/>
      <c r="BD145" s="623"/>
      <c r="BE145" s="623"/>
      <c r="BF145" s="623"/>
      <c r="BG145" s="623"/>
      <c r="BH145" s="623"/>
      <c r="BI145" s="623"/>
      <c r="BJ145" s="623"/>
      <c r="BK145" s="758"/>
      <c r="BL145" s="758"/>
      <c r="BM145" s="623"/>
      <c r="BN145" s="623"/>
      <c r="BO145" s="623"/>
      <c r="BP145" s="623"/>
      <c r="BQ145" s="623"/>
      <c r="BR145" s="623"/>
      <c r="BS145" s="623"/>
      <c r="BT145" s="623"/>
      <c r="BU145" s="623"/>
      <c r="BV145" s="623"/>
      <c r="BW145" s="623"/>
      <c r="BX145" s="623"/>
      <c r="BY145" s="698"/>
      <c r="BZ145" s="623"/>
      <c r="CA145" s="697"/>
      <c r="CB145" s="623"/>
      <c r="CC145" s="623"/>
      <c r="CD145" s="623"/>
      <c r="CE145" s="623"/>
      <c r="CF145" s="623"/>
      <c r="CG145" s="623"/>
      <c r="CH145" s="623"/>
      <c r="CI145" s="623"/>
      <c r="CJ145" s="623"/>
      <c r="CK145" s="623"/>
      <c r="CL145" s="623"/>
      <c r="CM145" s="623"/>
      <c r="CN145" s="623"/>
      <c r="CO145" s="623"/>
      <c r="CP145" s="623"/>
      <c r="CQ145" s="623"/>
      <c r="CR145" s="623"/>
      <c r="CS145" s="623"/>
      <c r="CT145" s="623"/>
      <c r="CU145" s="623"/>
      <c r="CV145" s="623"/>
      <c r="CW145" s="623"/>
      <c r="CX145" s="758"/>
      <c r="CY145" s="758"/>
      <c r="CZ145" s="623"/>
      <c r="DA145" s="623"/>
      <c r="DB145" s="623"/>
      <c r="DC145" s="623"/>
      <c r="DD145" s="623"/>
      <c r="DE145" s="623"/>
      <c r="DF145" s="623"/>
      <c r="DG145" s="623"/>
      <c r="DH145" s="623"/>
      <c r="DI145" s="623"/>
      <c r="DJ145" s="623"/>
      <c r="DK145" s="623"/>
      <c r="DL145" s="698"/>
      <c r="DM145" s="623"/>
      <c r="DN145" s="697"/>
      <c r="DO145" s="623"/>
      <c r="DP145" s="623"/>
      <c r="DQ145" s="623"/>
      <c r="DR145" s="623"/>
      <c r="DS145" s="623"/>
      <c r="DT145" s="623"/>
      <c r="DU145" s="623"/>
      <c r="DV145" s="623"/>
      <c r="DW145" s="623"/>
      <c r="DX145" s="623"/>
      <c r="DY145" s="623"/>
      <c r="DZ145" s="623"/>
      <c r="EA145" s="623"/>
      <c r="EB145" s="623"/>
      <c r="EC145" s="623"/>
      <c r="ED145" s="623"/>
      <c r="EE145" s="623"/>
      <c r="EF145" s="623"/>
      <c r="EG145" s="623"/>
      <c r="EH145" s="623"/>
      <c r="EI145" s="623"/>
      <c r="EJ145" s="623"/>
      <c r="EK145" s="758"/>
      <c r="EL145" s="758"/>
      <c r="EM145" s="623"/>
      <c r="EN145" s="623"/>
      <c r="EO145" s="623"/>
      <c r="EP145" s="623"/>
      <c r="EQ145" s="623"/>
      <c r="ER145" s="623"/>
      <c r="ES145" s="623"/>
      <c r="ET145" s="623"/>
      <c r="EU145" s="623"/>
      <c r="EV145" s="623"/>
      <c r="EW145" s="623"/>
      <c r="EX145" s="623"/>
      <c r="EY145" s="698"/>
    </row>
    <row r="146">
      <c r="A146" s="697"/>
      <c r="B146" s="623"/>
      <c r="C146" s="623"/>
      <c r="D146" s="623"/>
      <c r="E146" s="623"/>
      <c r="F146" s="623"/>
      <c r="G146" s="623"/>
      <c r="H146" s="623"/>
      <c r="I146" s="623"/>
      <c r="J146" s="623"/>
      <c r="K146" s="623"/>
      <c r="L146" s="623"/>
      <c r="M146" s="623"/>
      <c r="N146" s="623"/>
      <c r="O146" s="623"/>
      <c r="P146" s="623"/>
      <c r="Q146" s="623"/>
      <c r="R146" s="623"/>
      <c r="S146" s="623"/>
      <c r="T146" s="623"/>
      <c r="U146" s="623"/>
      <c r="V146" s="623"/>
      <c r="W146" s="623"/>
      <c r="X146" s="758"/>
      <c r="Y146" s="758"/>
      <c r="Z146" s="623"/>
      <c r="AA146" s="623"/>
      <c r="AB146" s="623"/>
      <c r="AC146" s="623"/>
      <c r="AD146" s="623"/>
      <c r="AE146" s="623"/>
      <c r="AF146" s="623"/>
      <c r="AG146" s="623"/>
      <c r="AH146" s="623"/>
      <c r="AI146" s="623"/>
      <c r="AJ146" s="623"/>
      <c r="AK146" s="623"/>
      <c r="AL146" s="698"/>
      <c r="AM146" s="623"/>
      <c r="AN146" s="697"/>
      <c r="AO146" s="623"/>
      <c r="AP146" s="623"/>
      <c r="AQ146" s="623"/>
      <c r="AR146" s="623"/>
      <c r="AS146" s="623"/>
      <c r="AT146" s="623"/>
      <c r="AU146" s="623"/>
      <c r="AV146" s="623"/>
      <c r="AW146" s="623"/>
      <c r="AX146" s="623"/>
      <c r="AY146" s="623"/>
      <c r="AZ146" s="623"/>
      <c r="BA146" s="623"/>
      <c r="BB146" s="623"/>
      <c r="BC146" s="623"/>
      <c r="BD146" s="623"/>
      <c r="BE146" s="623"/>
      <c r="BF146" s="623"/>
      <c r="BG146" s="623"/>
      <c r="BH146" s="623"/>
      <c r="BI146" s="623"/>
      <c r="BJ146" s="623"/>
      <c r="BK146" s="758"/>
      <c r="BL146" s="758"/>
      <c r="BM146" s="623"/>
      <c r="BN146" s="623"/>
      <c r="BO146" s="623"/>
      <c r="BP146" s="623"/>
      <c r="BQ146" s="623"/>
      <c r="BR146" s="623"/>
      <c r="BS146" s="623"/>
      <c r="BT146" s="623"/>
      <c r="BU146" s="623"/>
      <c r="BV146" s="623"/>
      <c r="BW146" s="623"/>
      <c r="BX146" s="623"/>
      <c r="BY146" s="698"/>
      <c r="BZ146" s="623"/>
      <c r="CA146" s="697"/>
      <c r="CB146" s="623"/>
      <c r="CC146" s="623"/>
      <c r="CD146" s="623"/>
      <c r="CE146" s="623"/>
      <c r="CF146" s="623"/>
      <c r="CG146" s="623"/>
      <c r="CH146" s="623"/>
      <c r="CI146" s="623"/>
      <c r="CJ146" s="623"/>
      <c r="CK146" s="623"/>
      <c r="CL146" s="623"/>
      <c r="CM146" s="623"/>
      <c r="CN146" s="623"/>
      <c r="CO146" s="623"/>
      <c r="CP146" s="623"/>
      <c r="CQ146" s="623"/>
      <c r="CR146" s="623"/>
      <c r="CS146" s="623"/>
      <c r="CT146" s="623"/>
      <c r="CU146" s="623"/>
      <c r="CV146" s="623"/>
      <c r="CW146" s="623"/>
      <c r="CX146" s="758"/>
      <c r="CY146" s="758"/>
      <c r="CZ146" s="623"/>
      <c r="DA146" s="623"/>
      <c r="DB146" s="623"/>
      <c r="DC146" s="623"/>
      <c r="DD146" s="623"/>
      <c r="DE146" s="623"/>
      <c r="DF146" s="623"/>
      <c r="DG146" s="623"/>
      <c r="DH146" s="623"/>
      <c r="DI146" s="623"/>
      <c r="DJ146" s="623"/>
      <c r="DK146" s="623"/>
      <c r="DL146" s="698"/>
      <c r="DM146" s="623"/>
      <c r="DN146" s="697"/>
      <c r="DO146" s="623"/>
      <c r="DP146" s="623"/>
      <c r="DQ146" s="623"/>
      <c r="DR146" s="623"/>
      <c r="DS146" s="623"/>
      <c r="DT146" s="623"/>
      <c r="DU146" s="623"/>
      <c r="DV146" s="623"/>
      <c r="DW146" s="623"/>
      <c r="DX146" s="623"/>
      <c r="DY146" s="623"/>
      <c r="DZ146" s="623"/>
      <c r="EA146" s="623"/>
      <c r="EB146" s="623"/>
      <c r="EC146" s="623"/>
      <c r="ED146" s="623"/>
      <c r="EE146" s="623"/>
      <c r="EF146" s="623"/>
      <c r="EG146" s="623"/>
      <c r="EH146" s="623"/>
      <c r="EI146" s="623"/>
      <c r="EJ146" s="623"/>
      <c r="EK146" s="758"/>
      <c r="EL146" s="758"/>
      <c r="EM146" s="623"/>
      <c r="EN146" s="623"/>
      <c r="EO146" s="623"/>
      <c r="EP146" s="623"/>
      <c r="EQ146" s="623"/>
      <c r="ER146" s="623"/>
      <c r="ES146" s="623"/>
      <c r="ET146" s="623"/>
      <c r="EU146" s="623"/>
      <c r="EV146" s="623"/>
      <c r="EW146" s="623"/>
      <c r="EX146" s="623"/>
      <c r="EY146" s="698"/>
    </row>
    <row r="147">
      <c r="A147" s="692" t="s">
        <v>1059</v>
      </c>
      <c r="P147" s="693"/>
      <c r="Q147" s="706"/>
      <c r="R147" s="706"/>
      <c r="S147" s="706"/>
      <c r="T147" s="706"/>
      <c r="U147" s="706"/>
      <c r="V147" s="706"/>
      <c r="W147" s="706"/>
      <c r="X147" s="760"/>
      <c r="Y147" s="760"/>
      <c r="Z147" s="706"/>
      <c r="AA147" s="706"/>
      <c r="AB147" s="706"/>
      <c r="AC147" s="706"/>
      <c r="AD147" s="706"/>
      <c r="AE147" s="706"/>
      <c r="AF147" s="706"/>
      <c r="AG147" s="706"/>
      <c r="AH147" s="706"/>
      <c r="AI147" s="706"/>
      <c r="AJ147" s="706"/>
      <c r="AK147" s="706"/>
      <c r="AL147" s="736"/>
      <c r="AM147" s="736"/>
      <c r="AN147" s="625" t="s">
        <v>1059</v>
      </c>
      <c r="BC147" s="693"/>
      <c r="BD147" s="706"/>
      <c r="BE147" s="706"/>
      <c r="BF147" s="706"/>
      <c r="BG147" s="706"/>
      <c r="BH147" s="706"/>
      <c r="BI147" s="706"/>
      <c r="BJ147" s="706"/>
      <c r="BK147" s="760"/>
      <c r="BL147" s="760"/>
      <c r="BM147" s="706"/>
      <c r="BN147" s="706"/>
      <c r="BO147" s="706"/>
      <c r="BP147" s="706"/>
      <c r="BQ147" s="706"/>
      <c r="BR147" s="706"/>
      <c r="BS147" s="706"/>
      <c r="BT147" s="706"/>
      <c r="BU147" s="706"/>
      <c r="BV147" s="706"/>
      <c r="BW147" s="706"/>
      <c r="BX147" s="706"/>
      <c r="BY147" s="736"/>
      <c r="BZ147" s="736"/>
      <c r="CA147" s="625" t="s">
        <v>1059</v>
      </c>
      <c r="CP147" s="693"/>
      <c r="CQ147" s="706"/>
      <c r="CR147" s="706"/>
      <c r="CS147" s="706"/>
      <c r="CT147" s="706"/>
      <c r="CU147" s="706"/>
      <c r="CV147" s="706"/>
      <c r="CW147" s="706"/>
      <c r="CX147" s="760"/>
      <c r="CY147" s="760"/>
      <c r="CZ147" s="706"/>
      <c r="DA147" s="706"/>
      <c r="DB147" s="706"/>
      <c r="DC147" s="706"/>
      <c r="DD147" s="706"/>
      <c r="DE147" s="706"/>
      <c r="DF147" s="706"/>
      <c r="DG147" s="706"/>
      <c r="DH147" s="706"/>
      <c r="DI147" s="706"/>
      <c r="DJ147" s="706"/>
      <c r="DK147" s="706"/>
      <c r="DL147" s="736"/>
      <c r="DM147" s="736"/>
      <c r="DN147" s="625" t="s">
        <v>1059</v>
      </c>
      <c r="EC147" s="693"/>
      <c r="ED147" s="706"/>
      <c r="EE147" s="706"/>
      <c r="EF147" s="706"/>
      <c r="EG147" s="706"/>
      <c r="EH147" s="706"/>
      <c r="EI147" s="706"/>
      <c r="EJ147" s="706"/>
      <c r="EK147" s="760"/>
      <c r="EL147" s="760"/>
      <c r="EM147" s="706"/>
      <c r="EN147" s="706"/>
      <c r="EO147" s="706"/>
      <c r="EP147" s="706"/>
      <c r="EQ147" s="706"/>
      <c r="ER147" s="706"/>
      <c r="ES147" s="706"/>
      <c r="ET147" s="706"/>
      <c r="EU147" s="706"/>
      <c r="EV147" s="706"/>
      <c r="EW147" s="706"/>
      <c r="EX147" s="706"/>
      <c r="EY147" s="736"/>
    </row>
    <row r="148">
      <c r="A148" s="697"/>
      <c r="B148" s="623"/>
      <c r="C148" s="623"/>
      <c r="D148" s="623"/>
      <c r="E148" s="623"/>
      <c r="F148" s="623"/>
      <c r="G148" s="623"/>
      <c r="H148" s="623"/>
      <c r="I148" s="623"/>
      <c r="J148" s="623"/>
      <c r="K148" s="623"/>
      <c r="L148" s="623"/>
      <c r="M148" s="623"/>
      <c r="N148" s="623"/>
      <c r="O148" s="623"/>
      <c r="P148" s="623"/>
      <c r="Q148" s="623"/>
      <c r="R148" s="623"/>
      <c r="S148" s="623"/>
      <c r="T148" s="623"/>
      <c r="U148" s="623"/>
      <c r="V148" s="623"/>
      <c r="W148" s="623"/>
      <c r="X148" s="758"/>
      <c r="Y148" s="758"/>
      <c r="Z148" s="623"/>
      <c r="AA148" s="623"/>
      <c r="AB148" s="623"/>
      <c r="AC148" s="623"/>
      <c r="AD148" s="623"/>
      <c r="AE148" s="623"/>
      <c r="AF148" s="623"/>
      <c r="AG148" s="623"/>
      <c r="AH148" s="623"/>
      <c r="AI148" s="623"/>
      <c r="AJ148" s="623"/>
      <c r="AK148" s="623"/>
      <c r="AL148" s="698"/>
      <c r="AM148" s="623"/>
      <c r="AN148" s="697"/>
      <c r="AO148" s="623"/>
      <c r="AP148" s="623"/>
      <c r="AQ148" s="623"/>
      <c r="AR148" s="623"/>
      <c r="AS148" s="623"/>
      <c r="AT148" s="623"/>
      <c r="AU148" s="623"/>
      <c r="AV148" s="623"/>
      <c r="AW148" s="623"/>
      <c r="AX148" s="623"/>
      <c r="AY148" s="623"/>
      <c r="AZ148" s="623"/>
      <c r="BA148" s="623"/>
      <c r="BB148" s="623"/>
      <c r="BC148" s="623"/>
      <c r="BD148" s="623"/>
      <c r="BE148" s="623"/>
      <c r="BF148" s="623"/>
      <c r="BG148" s="623"/>
      <c r="BH148" s="623"/>
      <c r="BI148" s="623"/>
      <c r="BJ148" s="623"/>
      <c r="BK148" s="758"/>
      <c r="BL148" s="758"/>
      <c r="BM148" s="623"/>
      <c r="BN148" s="623"/>
      <c r="BO148" s="623"/>
      <c r="BP148" s="623"/>
      <c r="BQ148" s="623"/>
      <c r="BR148" s="623"/>
      <c r="BS148" s="623"/>
      <c r="BT148" s="623"/>
      <c r="BU148" s="623"/>
      <c r="BV148" s="623"/>
      <c r="BW148" s="623"/>
      <c r="BX148" s="623"/>
      <c r="BY148" s="698"/>
      <c r="BZ148" s="623"/>
      <c r="CA148" s="697"/>
      <c r="CB148" s="623"/>
      <c r="CC148" s="623"/>
      <c r="CD148" s="623"/>
      <c r="CE148" s="623"/>
      <c r="CF148" s="623"/>
      <c r="CG148" s="623"/>
      <c r="CH148" s="623"/>
      <c r="CI148" s="623"/>
      <c r="CJ148" s="623"/>
      <c r="CK148" s="623"/>
      <c r="CL148" s="623"/>
      <c r="CM148" s="623"/>
      <c r="CN148" s="623"/>
      <c r="CO148" s="623"/>
      <c r="CP148" s="623"/>
      <c r="CQ148" s="623"/>
      <c r="CR148" s="623"/>
      <c r="CS148" s="623"/>
      <c r="CT148" s="623"/>
      <c r="CU148" s="623"/>
      <c r="CV148" s="623"/>
      <c r="CW148" s="623"/>
      <c r="CX148" s="758"/>
      <c r="CY148" s="758"/>
      <c r="CZ148" s="623"/>
      <c r="DA148" s="623"/>
      <c r="DB148" s="623"/>
      <c r="DC148" s="623"/>
      <c r="DD148" s="623"/>
      <c r="DE148" s="623"/>
      <c r="DF148" s="623"/>
      <c r="DG148" s="623"/>
      <c r="DH148" s="623"/>
      <c r="DI148" s="623"/>
      <c r="DJ148" s="623"/>
      <c r="DK148" s="623"/>
      <c r="DL148" s="698"/>
      <c r="DM148" s="623"/>
      <c r="DN148" s="697"/>
      <c r="DO148" s="623"/>
      <c r="DP148" s="623"/>
      <c r="DQ148" s="623"/>
      <c r="DR148" s="623"/>
      <c r="DS148" s="623"/>
      <c r="DT148" s="623"/>
      <c r="DU148" s="623"/>
      <c r="DV148" s="623"/>
      <c r="DW148" s="623"/>
      <c r="DX148" s="623"/>
      <c r="DY148" s="623"/>
      <c r="DZ148" s="623"/>
      <c r="EA148" s="623"/>
      <c r="EB148" s="623"/>
      <c r="EC148" s="623"/>
      <c r="ED148" s="623"/>
      <c r="EE148" s="623"/>
      <c r="EF148" s="623"/>
      <c r="EG148" s="623"/>
      <c r="EH148" s="623"/>
      <c r="EI148" s="623"/>
      <c r="EJ148" s="623"/>
      <c r="EK148" s="758"/>
      <c r="EL148" s="758"/>
      <c r="EM148" s="623"/>
      <c r="EN148" s="623"/>
      <c r="EO148" s="623"/>
      <c r="EP148" s="623"/>
      <c r="EQ148" s="623"/>
      <c r="ER148" s="623"/>
      <c r="ES148" s="623"/>
      <c r="ET148" s="623"/>
      <c r="EU148" s="623"/>
      <c r="EV148" s="623"/>
      <c r="EW148" s="623"/>
      <c r="EX148" s="623"/>
      <c r="EY148" s="698"/>
    </row>
    <row r="149">
      <c r="A149" s="699"/>
      <c r="B149" s="700"/>
      <c r="C149" s="700"/>
      <c r="D149" s="700"/>
      <c r="E149" s="700"/>
      <c r="F149" s="700"/>
      <c r="G149" s="700"/>
      <c r="H149" s="700"/>
      <c r="I149" s="700"/>
      <c r="J149" s="700"/>
      <c r="K149" s="700"/>
      <c r="L149" s="700"/>
      <c r="M149" s="700"/>
      <c r="N149" s="700"/>
      <c r="O149" s="700"/>
      <c r="P149" s="700"/>
      <c r="Q149" s="700"/>
      <c r="R149" s="700"/>
      <c r="S149" s="701" t="s">
        <v>1060</v>
      </c>
      <c r="T149" s="702"/>
      <c r="U149" s="702"/>
      <c r="V149" s="702"/>
      <c r="W149" s="702"/>
      <c r="X149" s="702"/>
      <c r="Y149" s="702"/>
      <c r="Z149" s="702"/>
      <c r="AA149" s="700"/>
      <c r="AB149" s="700"/>
      <c r="AC149" s="701" t="s">
        <v>1061</v>
      </c>
      <c r="AD149" s="702"/>
      <c r="AE149" s="702"/>
      <c r="AF149" s="702"/>
      <c r="AG149" s="702"/>
      <c r="AH149" s="702"/>
      <c r="AI149" s="702"/>
      <c r="AJ149" s="700"/>
      <c r="AK149" s="700"/>
      <c r="AL149" s="703"/>
      <c r="AM149" s="623"/>
      <c r="AN149" s="699"/>
      <c r="AO149" s="700"/>
      <c r="AP149" s="700"/>
      <c r="AQ149" s="700"/>
      <c r="AR149" s="700"/>
      <c r="AS149" s="700"/>
      <c r="AT149" s="700"/>
      <c r="AU149" s="700"/>
      <c r="AV149" s="700"/>
      <c r="AW149" s="700"/>
      <c r="AX149" s="700"/>
      <c r="AY149" s="700"/>
      <c r="AZ149" s="700"/>
      <c r="BA149" s="700"/>
      <c r="BB149" s="700"/>
      <c r="BC149" s="700"/>
      <c r="BD149" s="700"/>
      <c r="BE149" s="700"/>
      <c r="BF149" s="701" t="s">
        <v>1060</v>
      </c>
      <c r="BG149" s="702"/>
      <c r="BH149" s="702"/>
      <c r="BI149" s="702"/>
      <c r="BJ149" s="702"/>
      <c r="BK149" s="702"/>
      <c r="BL149" s="702"/>
      <c r="BM149" s="702"/>
      <c r="BN149" s="700"/>
      <c r="BO149" s="700"/>
      <c r="BP149" s="701" t="s">
        <v>1061</v>
      </c>
      <c r="BQ149" s="702"/>
      <c r="BR149" s="702"/>
      <c r="BS149" s="702"/>
      <c r="BT149" s="702"/>
      <c r="BU149" s="702"/>
      <c r="BV149" s="702"/>
      <c r="BW149" s="700"/>
      <c r="BX149" s="700"/>
      <c r="BY149" s="703"/>
      <c r="BZ149" s="623"/>
      <c r="CA149" s="699"/>
      <c r="CB149" s="700"/>
      <c r="CC149" s="700"/>
      <c r="CD149" s="700"/>
      <c r="CE149" s="700"/>
      <c r="CF149" s="700"/>
      <c r="CG149" s="700"/>
      <c r="CH149" s="700"/>
      <c r="CI149" s="700"/>
      <c r="CJ149" s="700"/>
      <c r="CK149" s="700"/>
      <c r="CL149" s="700"/>
      <c r="CM149" s="700"/>
      <c r="CN149" s="700"/>
      <c r="CO149" s="700"/>
      <c r="CP149" s="700"/>
      <c r="CQ149" s="700"/>
      <c r="CR149" s="700"/>
      <c r="CS149" s="701" t="s">
        <v>1060</v>
      </c>
      <c r="CT149" s="702"/>
      <c r="CU149" s="702"/>
      <c r="CV149" s="702"/>
      <c r="CW149" s="702"/>
      <c r="CX149" s="702"/>
      <c r="CY149" s="702"/>
      <c r="CZ149" s="702"/>
      <c r="DA149" s="700"/>
      <c r="DB149" s="700"/>
      <c r="DC149" s="701" t="s">
        <v>1061</v>
      </c>
      <c r="DD149" s="702"/>
      <c r="DE149" s="702"/>
      <c r="DF149" s="702"/>
      <c r="DG149" s="702"/>
      <c r="DH149" s="702"/>
      <c r="DI149" s="702"/>
      <c r="DJ149" s="700"/>
      <c r="DK149" s="700"/>
      <c r="DL149" s="703"/>
      <c r="DM149" s="623"/>
      <c r="DN149" s="699"/>
      <c r="DO149" s="700"/>
      <c r="DP149" s="700"/>
      <c r="DQ149" s="700"/>
      <c r="DR149" s="700"/>
      <c r="DS149" s="700"/>
      <c r="DT149" s="700"/>
      <c r="DU149" s="700"/>
      <c r="DV149" s="700"/>
      <c r="DW149" s="700"/>
      <c r="DX149" s="700"/>
      <c r="DY149" s="700"/>
      <c r="DZ149" s="700"/>
      <c r="EA149" s="700"/>
      <c r="EB149" s="700"/>
      <c r="EC149" s="700"/>
      <c r="ED149" s="700"/>
      <c r="EE149" s="700"/>
      <c r="EF149" s="701" t="s">
        <v>1060</v>
      </c>
      <c r="EG149" s="702"/>
      <c r="EH149" s="702"/>
      <c r="EI149" s="702"/>
      <c r="EJ149" s="702"/>
      <c r="EK149" s="702"/>
      <c r="EL149" s="702"/>
      <c r="EM149" s="702"/>
      <c r="EN149" s="700"/>
      <c r="EO149" s="700"/>
      <c r="EP149" s="701" t="s">
        <v>1061</v>
      </c>
      <c r="EQ149" s="702"/>
      <c r="ER149" s="702"/>
      <c r="ES149" s="702"/>
      <c r="ET149" s="702"/>
      <c r="EU149" s="702"/>
      <c r="EV149" s="702"/>
      <c r="EW149" s="700"/>
      <c r="EX149" s="700"/>
      <c r="EY149" s="703"/>
    </row>
    <row r="150">
      <c r="A150" s="623"/>
      <c r="B150" s="623"/>
      <c r="C150" s="623"/>
      <c r="D150" s="623"/>
      <c r="E150" s="623"/>
      <c r="F150" s="623"/>
      <c r="G150" s="623"/>
      <c r="H150" s="623"/>
      <c r="I150" s="623"/>
      <c r="J150" s="623"/>
      <c r="K150" s="623"/>
      <c r="L150" s="623"/>
      <c r="M150" s="623"/>
      <c r="N150" s="623"/>
      <c r="O150" s="623"/>
      <c r="P150" s="623"/>
      <c r="Q150" s="623"/>
      <c r="R150" s="623"/>
      <c r="S150" s="704"/>
      <c r="T150" s="704"/>
      <c r="U150" s="704"/>
      <c r="V150" s="704"/>
      <c r="W150" s="704"/>
      <c r="X150" s="704"/>
      <c r="Y150" s="704"/>
      <c r="Z150" s="704"/>
      <c r="AA150" s="623"/>
      <c r="AB150" s="623"/>
      <c r="AC150" s="704"/>
      <c r="AD150" s="704"/>
      <c r="AE150" s="704"/>
      <c r="AF150" s="704"/>
      <c r="AG150" s="704"/>
      <c r="AH150" s="704"/>
      <c r="AI150" s="704"/>
      <c r="AJ150" s="623"/>
      <c r="AK150" s="623"/>
      <c r="AL150" s="623"/>
      <c r="AM150" s="623"/>
      <c r="AN150" s="623"/>
      <c r="AO150" s="623"/>
      <c r="AP150" s="623"/>
      <c r="AQ150" s="623"/>
      <c r="AR150" s="623"/>
      <c r="AS150" s="623"/>
      <c r="AT150" s="623"/>
      <c r="AU150" s="623"/>
      <c r="AV150" s="623"/>
      <c r="AW150" s="623"/>
      <c r="AX150" s="623"/>
      <c r="AY150" s="623"/>
      <c r="AZ150" s="623"/>
      <c r="BA150" s="623"/>
      <c r="BB150" s="623"/>
      <c r="BC150" s="623"/>
      <c r="BD150" s="623"/>
      <c r="BE150" s="623"/>
      <c r="BF150" s="704"/>
      <c r="BG150" s="704"/>
      <c r="BH150" s="704"/>
      <c r="BI150" s="704"/>
      <c r="BJ150" s="704"/>
      <c r="BK150" s="704"/>
      <c r="BL150" s="704"/>
      <c r="BM150" s="704"/>
      <c r="BN150" s="623"/>
      <c r="BO150" s="623"/>
      <c r="BP150" s="704"/>
      <c r="BQ150" s="704"/>
      <c r="BR150" s="704"/>
      <c r="BS150" s="704"/>
      <c r="BT150" s="704"/>
      <c r="BU150" s="704"/>
      <c r="BV150" s="704"/>
      <c r="BW150" s="623"/>
      <c r="BX150" s="623"/>
      <c r="BY150" s="623"/>
      <c r="BZ150" s="623"/>
      <c r="CA150" s="623"/>
      <c r="CB150" s="623"/>
      <c r="CC150" s="623"/>
      <c r="CD150" s="623"/>
      <c r="CE150" s="623"/>
      <c r="CF150" s="623"/>
      <c r="CG150" s="623"/>
      <c r="CH150" s="623"/>
      <c r="CI150" s="623"/>
      <c r="CJ150" s="623"/>
      <c r="CK150" s="623"/>
      <c r="CL150" s="623"/>
      <c r="CM150" s="623"/>
      <c r="CN150" s="623"/>
      <c r="CO150" s="623"/>
      <c r="CP150" s="623"/>
      <c r="CQ150" s="623"/>
      <c r="CR150" s="623"/>
      <c r="CS150" s="704"/>
      <c r="CT150" s="704"/>
      <c r="CU150" s="704"/>
      <c r="CV150" s="704"/>
      <c r="CW150" s="704"/>
      <c r="CX150" s="704"/>
      <c r="CY150" s="704"/>
      <c r="CZ150" s="704"/>
      <c r="DA150" s="623"/>
      <c r="DB150" s="623"/>
      <c r="DC150" s="704"/>
      <c r="DD150" s="704"/>
      <c r="DE150" s="704"/>
      <c r="DF150" s="704"/>
      <c r="DG150" s="704"/>
      <c r="DH150" s="704"/>
      <c r="DI150" s="704"/>
      <c r="DJ150" s="623"/>
      <c r="DK150" s="623"/>
      <c r="DL150" s="623"/>
      <c r="DM150" s="623"/>
      <c r="DN150" s="623"/>
      <c r="DO150" s="623"/>
      <c r="DP150" s="623"/>
      <c r="DQ150" s="623"/>
      <c r="DR150" s="623"/>
      <c r="DS150" s="623"/>
      <c r="DT150" s="623"/>
      <c r="DU150" s="623"/>
      <c r="DV150" s="623"/>
      <c r="DW150" s="623"/>
      <c r="DX150" s="623"/>
      <c r="DY150" s="623"/>
      <c r="DZ150" s="623"/>
      <c r="EA150" s="623"/>
      <c r="EB150" s="623"/>
      <c r="EC150" s="623"/>
      <c r="ED150" s="623"/>
      <c r="EE150" s="623"/>
      <c r="EF150" s="704"/>
      <c r="EG150" s="704"/>
      <c r="EH150" s="704"/>
      <c r="EI150" s="704"/>
      <c r="EJ150" s="704"/>
      <c r="EK150" s="704"/>
      <c r="EL150" s="704"/>
      <c r="EM150" s="704"/>
      <c r="EN150" s="623"/>
      <c r="EO150" s="623"/>
      <c r="EP150" s="704"/>
      <c r="EQ150" s="704"/>
      <c r="ER150" s="704"/>
      <c r="ES150" s="704"/>
      <c r="ET150" s="704"/>
      <c r="EU150" s="704"/>
      <c r="EV150" s="704"/>
      <c r="EW150" s="623"/>
      <c r="EX150" s="623"/>
      <c r="EY150" s="623"/>
    </row>
    <row r="151">
      <c r="A151" s="620"/>
      <c r="B151" s="621"/>
      <c r="C151" s="621"/>
      <c r="D151" s="621"/>
      <c r="E151" s="621"/>
      <c r="F151" s="621"/>
      <c r="G151" s="621"/>
      <c r="H151" s="621"/>
      <c r="I151" s="621"/>
      <c r="J151" s="621"/>
      <c r="K151" s="621"/>
      <c r="L151" s="621"/>
      <c r="M151" s="621"/>
      <c r="N151" s="621"/>
      <c r="O151" s="621"/>
      <c r="P151" s="621"/>
      <c r="Q151" s="621"/>
      <c r="R151" s="621"/>
      <c r="S151" s="621"/>
      <c r="T151" s="621"/>
      <c r="U151" s="621"/>
      <c r="V151" s="621"/>
      <c r="W151" s="621"/>
      <c r="X151" s="734"/>
      <c r="Y151" s="734"/>
      <c r="Z151" s="621"/>
      <c r="AA151" s="621"/>
      <c r="AB151" s="621"/>
      <c r="AC151" s="621"/>
      <c r="AD151" s="621"/>
      <c r="AE151" s="621"/>
      <c r="AF151" s="621"/>
      <c r="AG151" s="621"/>
      <c r="AH151" s="621"/>
      <c r="AI151" s="621"/>
      <c r="AJ151" s="621"/>
      <c r="AK151" s="621"/>
      <c r="AL151" s="622"/>
      <c r="AM151" s="623"/>
      <c r="AN151" s="620"/>
      <c r="AO151" s="621"/>
      <c r="AP151" s="621"/>
      <c r="AQ151" s="621"/>
      <c r="AR151" s="621"/>
      <c r="AS151" s="621"/>
      <c r="AT151" s="621"/>
      <c r="AU151" s="621"/>
      <c r="AV151" s="621"/>
      <c r="AW151" s="621"/>
      <c r="AX151" s="621"/>
      <c r="AY151" s="621"/>
      <c r="AZ151" s="621"/>
      <c r="BA151" s="621"/>
      <c r="BB151" s="621"/>
      <c r="BC151" s="621"/>
      <c r="BD151" s="621"/>
      <c r="BE151" s="621"/>
      <c r="BF151" s="621"/>
      <c r="BG151" s="621"/>
      <c r="BH151" s="621"/>
      <c r="BI151" s="621"/>
      <c r="BJ151" s="621"/>
      <c r="BK151" s="734"/>
      <c r="BL151" s="734"/>
      <c r="BM151" s="621"/>
      <c r="BN151" s="621"/>
      <c r="BO151" s="621"/>
      <c r="BP151" s="621"/>
      <c r="BQ151" s="621"/>
      <c r="BR151" s="621"/>
      <c r="BS151" s="621"/>
      <c r="BT151" s="621"/>
      <c r="BU151" s="621"/>
      <c r="BV151" s="621"/>
      <c r="BW151" s="621"/>
      <c r="BX151" s="621"/>
      <c r="BY151" s="622"/>
      <c r="BZ151" s="623"/>
      <c r="CA151" s="620"/>
      <c r="CB151" s="621"/>
      <c r="CC151" s="621"/>
      <c r="CD151" s="621"/>
      <c r="CE151" s="621"/>
      <c r="CF151" s="621"/>
      <c r="CG151" s="621"/>
      <c r="CH151" s="621"/>
      <c r="CI151" s="621"/>
      <c r="CJ151" s="621"/>
      <c r="CK151" s="621"/>
      <c r="CL151" s="621"/>
      <c r="CM151" s="621"/>
      <c r="CN151" s="621"/>
      <c r="CO151" s="621"/>
      <c r="CP151" s="621"/>
      <c r="CQ151" s="621"/>
      <c r="CR151" s="621"/>
      <c r="CS151" s="621"/>
      <c r="CT151" s="621"/>
      <c r="CU151" s="621"/>
      <c r="CV151" s="621"/>
      <c r="CW151" s="621"/>
      <c r="CX151" s="734"/>
      <c r="CY151" s="734"/>
      <c r="CZ151" s="621"/>
      <c r="DA151" s="621"/>
      <c r="DB151" s="621"/>
      <c r="DC151" s="621"/>
      <c r="DD151" s="621"/>
      <c r="DE151" s="621"/>
      <c r="DF151" s="621"/>
      <c r="DG151" s="621"/>
      <c r="DH151" s="621"/>
      <c r="DI151" s="621"/>
      <c r="DJ151" s="621"/>
      <c r="DK151" s="621"/>
      <c r="DL151" s="620"/>
      <c r="DM151" s="623"/>
      <c r="DN151" s="620"/>
      <c r="DO151" s="621"/>
      <c r="DP151" s="621"/>
      <c r="DQ151" s="621"/>
      <c r="DR151" s="621"/>
      <c r="DS151" s="621"/>
      <c r="DT151" s="621"/>
      <c r="DU151" s="621"/>
      <c r="DV151" s="621"/>
      <c r="DW151" s="621"/>
      <c r="DX151" s="621"/>
      <c r="DY151" s="621"/>
      <c r="DZ151" s="621"/>
      <c r="EA151" s="621"/>
      <c r="EB151" s="621"/>
      <c r="EC151" s="621"/>
      <c r="ED151" s="621"/>
      <c r="EE151" s="621"/>
      <c r="EF151" s="621"/>
      <c r="EG151" s="621"/>
      <c r="EH151" s="621"/>
      <c r="EI151" s="621"/>
      <c r="EJ151" s="621"/>
      <c r="EK151" s="734"/>
      <c r="EL151" s="734"/>
      <c r="EM151" s="621"/>
      <c r="EN151" s="621"/>
      <c r="EO151" s="621"/>
      <c r="EP151" s="621"/>
      <c r="EQ151" s="621"/>
      <c r="ER151" s="621"/>
      <c r="ES151" s="621"/>
      <c r="ET151" s="621"/>
      <c r="EU151" s="621"/>
      <c r="EV151" s="621"/>
      <c r="EW151" s="621"/>
      <c r="EX151" s="621"/>
      <c r="EY151" s="622"/>
    </row>
    <row r="152">
      <c r="A152" s="735"/>
      <c r="B152" s="625" t="s">
        <v>1003</v>
      </c>
      <c r="AL152" s="736"/>
      <c r="AM152" s="736"/>
      <c r="AN152" s="706"/>
      <c r="AO152" s="625" t="s">
        <v>1003</v>
      </c>
      <c r="BY152" s="736"/>
      <c r="BZ152" s="736"/>
      <c r="CA152" s="706"/>
      <c r="CB152" s="625" t="s">
        <v>1003</v>
      </c>
      <c r="DL152" s="706"/>
      <c r="DM152" s="625" t="s">
        <v>1003</v>
      </c>
      <c r="EY152" s="736"/>
    </row>
    <row r="153">
      <c r="A153" s="628"/>
      <c r="B153" s="629" t="s">
        <v>1004</v>
      </c>
      <c r="AL153" s="630"/>
      <c r="AM153" s="629"/>
      <c r="AN153" s="628"/>
      <c r="AO153" s="629" t="s">
        <v>1004</v>
      </c>
      <c r="BY153" s="630"/>
      <c r="BZ153" s="629"/>
      <c r="CA153" s="628"/>
      <c r="CB153" s="629" t="s">
        <v>1004</v>
      </c>
      <c r="DL153" s="628"/>
      <c r="DM153" s="629" t="s">
        <v>1004</v>
      </c>
      <c r="EY153" s="630"/>
    </row>
    <row r="154">
      <c r="A154" s="628"/>
      <c r="B154" s="737" t="s">
        <v>1064</v>
      </c>
      <c r="AL154" s="632"/>
      <c r="AM154" s="631"/>
      <c r="AN154" s="628"/>
      <c r="AO154" s="737" t="s">
        <v>1064</v>
      </c>
      <c r="BY154" s="632"/>
      <c r="BZ154" s="631"/>
      <c r="CA154" s="628"/>
      <c r="CB154" s="737" t="s">
        <v>1064</v>
      </c>
      <c r="DL154" s="632"/>
      <c r="DM154" s="631"/>
      <c r="DN154" s="628"/>
      <c r="DO154" s="737" t="s">
        <v>1064</v>
      </c>
      <c r="EY154" s="632"/>
    </row>
    <row r="155">
      <c r="A155" s="628"/>
      <c r="B155" s="633"/>
      <c r="C155" s="633"/>
      <c r="D155" s="633"/>
      <c r="E155" s="633"/>
      <c r="F155" s="633"/>
      <c r="G155" s="633"/>
      <c r="H155" s="633"/>
      <c r="I155" s="633"/>
      <c r="J155" s="633"/>
      <c r="K155" s="633"/>
      <c r="L155" s="633"/>
      <c r="M155" s="633"/>
      <c r="N155" s="633"/>
      <c r="O155" s="633"/>
      <c r="P155" s="633"/>
      <c r="Q155" s="633"/>
      <c r="R155" s="633"/>
      <c r="S155" s="633"/>
      <c r="T155" s="633"/>
      <c r="U155" s="633"/>
      <c r="V155" s="633"/>
      <c r="W155" s="633"/>
      <c r="X155" s="633"/>
      <c r="Y155" s="633"/>
      <c r="Z155" s="633"/>
      <c r="AA155" s="633"/>
      <c r="AB155" s="633"/>
      <c r="AC155" s="633"/>
      <c r="AD155" s="633"/>
      <c r="AE155" s="633"/>
      <c r="AF155" s="633"/>
      <c r="AG155" s="633"/>
      <c r="AH155" s="633"/>
      <c r="AI155" s="633"/>
      <c r="AJ155" s="633"/>
      <c r="AK155" s="633"/>
      <c r="AL155" s="632"/>
      <c r="AM155" s="631"/>
      <c r="AN155" s="628"/>
      <c r="AO155" s="633"/>
      <c r="AP155" s="633"/>
      <c r="AQ155" s="633"/>
      <c r="AR155" s="633"/>
      <c r="AS155" s="633"/>
      <c r="AT155" s="633"/>
      <c r="AU155" s="633"/>
      <c r="AV155" s="633"/>
      <c r="AW155" s="633"/>
      <c r="AX155" s="633"/>
      <c r="AY155" s="633"/>
      <c r="AZ155" s="633"/>
      <c r="BA155" s="633"/>
      <c r="BB155" s="633"/>
      <c r="BC155" s="633"/>
      <c r="BD155" s="633"/>
      <c r="BE155" s="633"/>
      <c r="BF155" s="633"/>
      <c r="BG155" s="633"/>
      <c r="BH155" s="633"/>
      <c r="BI155" s="633"/>
      <c r="BJ155" s="633"/>
      <c r="BK155" s="633"/>
      <c r="BL155" s="633"/>
      <c r="BM155" s="633"/>
      <c r="BN155" s="633"/>
      <c r="BO155" s="633"/>
      <c r="BP155" s="633"/>
      <c r="BQ155" s="633"/>
      <c r="BR155" s="633"/>
      <c r="BS155" s="633"/>
      <c r="BT155" s="633"/>
      <c r="BU155" s="633"/>
      <c r="BV155" s="633"/>
      <c r="BW155" s="633"/>
      <c r="BX155" s="633"/>
      <c r="BY155" s="632"/>
      <c r="BZ155" s="631"/>
      <c r="CA155" s="628"/>
      <c r="CB155" s="633"/>
      <c r="CC155" s="633"/>
      <c r="CD155" s="633"/>
      <c r="CE155" s="633"/>
      <c r="CF155" s="633"/>
      <c r="CG155" s="633"/>
      <c r="CH155" s="633"/>
      <c r="CI155" s="633"/>
      <c r="CJ155" s="633"/>
      <c r="CK155" s="633"/>
      <c r="CL155" s="633"/>
      <c r="CM155" s="633"/>
      <c r="CN155" s="633"/>
      <c r="CO155" s="633"/>
      <c r="CP155" s="633"/>
      <c r="CQ155" s="633"/>
      <c r="CR155" s="633"/>
      <c r="CS155" s="633"/>
      <c r="CT155" s="633"/>
      <c r="CU155" s="633"/>
      <c r="CV155" s="633"/>
      <c r="CW155" s="633"/>
      <c r="CX155" s="633"/>
      <c r="CY155" s="633"/>
      <c r="CZ155" s="633"/>
      <c r="DA155" s="633"/>
      <c r="DB155" s="633"/>
      <c r="DC155" s="633"/>
      <c r="DD155" s="633"/>
      <c r="DE155" s="633"/>
      <c r="DF155" s="633"/>
      <c r="DG155" s="633"/>
      <c r="DH155" s="633"/>
      <c r="DI155" s="633"/>
      <c r="DJ155" s="633"/>
      <c r="DK155" s="633"/>
      <c r="DL155" s="628"/>
      <c r="DM155" s="631"/>
      <c r="DN155" s="628"/>
      <c r="DO155" s="633"/>
      <c r="DP155" s="633"/>
      <c r="DQ155" s="633"/>
      <c r="DR155" s="633"/>
      <c r="DS155" s="633"/>
      <c r="DT155" s="633"/>
      <c r="DU155" s="633"/>
      <c r="DV155" s="633"/>
      <c r="DW155" s="633"/>
      <c r="DX155" s="633"/>
      <c r="DY155" s="633"/>
      <c r="DZ155" s="633"/>
      <c r="EA155" s="633"/>
      <c r="EB155" s="633"/>
      <c r="EC155" s="633"/>
      <c r="ED155" s="633"/>
      <c r="EE155" s="633"/>
      <c r="EF155" s="633"/>
      <c r="EG155" s="633"/>
      <c r="EH155" s="633"/>
      <c r="EI155" s="633"/>
      <c r="EJ155" s="633"/>
      <c r="EK155" s="633"/>
      <c r="EL155" s="633"/>
      <c r="EM155" s="633"/>
      <c r="EN155" s="633"/>
      <c r="EO155" s="633"/>
      <c r="EP155" s="633"/>
      <c r="EQ155" s="633"/>
      <c r="ER155" s="633"/>
      <c r="ES155" s="633"/>
      <c r="ET155" s="633"/>
      <c r="EU155" s="633"/>
      <c r="EV155" s="633"/>
      <c r="EW155" s="631"/>
      <c r="EX155" s="631"/>
      <c r="EY155" s="632"/>
    </row>
    <row r="156">
      <c r="A156" s="628"/>
      <c r="B156" s="738" t="s">
        <v>1006</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2"/>
      <c r="AL156" s="635"/>
      <c r="AM156" s="636"/>
      <c r="AN156" s="628"/>
      <c r="AO156" s="738" t="s">
        <v>1006</v>
      </c>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2"/>
      <c r="BY156" s="635"/>
      <c r="BZ156" s="636"/>
      <c r="CA156" s="628"/>
      <c r="CB156" s="738" t="s">
        <v>1006</v>
      </c>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2"/>
      <c r="DL156" s="628"/>
      <c r="DM156" s="636"/>
      <c r="DN156" s="636"/>
      <c r="DO156" s="761" t="s">
        <v>1006</v>
      </c>
      <c r="DP156" s="15"/>
      <c r="DQ156" s="15"/>
      <c r="DR156" s="15"/>
      <c r="DS156" s="15"/>
      <c r="DT156" s="15"/>
      <c r="DU156" s="15"/>
      <c r="DV156" s="15"/>
      <c r="DW156" s="15"/>
      <c r="DX156" s="15"/>
      <c r="DY156" s="15"/>
      <c r="DZ156" s="15"/>
      <c r="EA156" s="15"/>
      <c r="EB156" s="15"/>
      <c r="EC156" s="15"/>
      <c r="ED156" s="15"/>
      <c r="EE156" s="15"/>
      <c r="EF156" s="15"/>
      <c r="EG156" s="15"/>
      <c r="EH156" s="15"/>
      <c r="EI156" s="15"/>
      <c r="EJ156" s="15"/>
      <c r="EK156" s="15"/>
      <c r="EL156" s="15"/>
      <c r="EM156" s="15"/>
      <c r="EN156" s="15"/>
      <c r="EO156" s="15"/>
      <c r="EP156" s="15"/>
      <c r="EQ156" s="15"/>
      <c r="ER156" s="15"/>
      <c r="ES156" s="15"/>
      <c r="ET156" s="15"/>
      <c r="EU156" s="15"/>
      <c r="EV156" s="15"/>
      <c r="EW156" s="15"/>
      <c r="EX156" s="16"/>
      <c r="EY156" s="635"/>
    </row>
    <row r="157">
      <c r="A157" s="628"/>
      <c r="B157" s="637" t="s">
        <v>43</v>
      </c>
      <c r="C157" s="12"/>
      <c r="D157" s="638" t="str">
        <f>'3A 2025-2026 REPORTE CALIFICACI'!E7</f>
        <v>2025-2026</v>
      </c>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6"/>
      <c r="AL157" s="639"/>
      <c r="AM157" s="640"/>
      <c r="AN157" s="628"/>
      <c r="AO157" s="637" t="s">
        <v>43</v>
      </c>
      <c r="AP157" s="12"/>
      <c r="AQ157" s="638" t="str">
        <f>'3A 2025-2026 REPORTE CALIFICACI'!E7</f>
        <v>2025-2026</v>
      </c>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6"/>
      <c r="BY157" s="639"/>
      <c r="BZ157" s="640"/>
      <c r="CA157" s="628"/>
      <c r="CB157" s="637" t="s">
        <v>43</v>
      </c>
      <c r="CC157" s="12"/>
      <c r="CD157" s="638" t="str">
        <f>'3A 2025-2026 REPORTE CALIFICACI'!E7</f>
        <v>2025-2026</v>
      </c>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c r="DF157" s="15"/>
      <c r="DG157" s="15"/>
      <c r="DH157" s="15"/>
      <c r="DI157" s="15"/>
      <c r="DJ157" s="15"/>
      <c r="DK157" s="16"/>
      <c r="DL157" s="628"/>
      <c r="DM157" s="640"/>
      <c r="DO157" s="637" t="s">
        <v>43</v>
      </c>
      <c r="DP157" s="12"/>
      <c r="DQ157" s="638" t="str">
        <f>'3A 2025-2026 REPORTE CALIFICACI'!E7</f>
        <v>2025-2026</v>
      </c>
      <c r="DR157" s="15"/>
      <c r="DS157" s="15"/>
      <c r="DT157" s="15"/>
      <c r="DU157" s="15"/>
      <c r="DV157" s="15"/>
      <c r="DW157" s="15"/>
      <c r="DX157" s="15"/>
      <c r="DY157" s="15"/>
      <c r="DZ157" s="15"/>
      <c r="EA157" s="15"/>
      <c r="EB157" s="15"/>
      <c r="EC157" s="15"/>
      <c r="ED157" s="15"/>
      <c r="EE157" s="15"/>
      <c r="EF157" s="15"/>
      <c r="EG157" s="15"/>
      <c r="EH157" s="15"/>
      <c r="EI157" s="15"/>
      <c r="EJ157" s="15"/>
      <c r="EK157" s="15"/>
      <c r="EL157" s="15"/>
      <c r="EM157" s="15"/>
      <c r="EN157" s="15"/>
      <c r="EO157" s="15"/>
      <c r="EP157" s="15"/>
      <c r="EQ157" s="15"/>
      <c r="ER157" s="15"/>
      <c r="ES157" s="15"/>
      <c r="ET157" s="15"/>
      <c r="EU157" s="15"/>
      <c r="EV157" s="15"/>
      <c r="EW157" s="15"/>
      <c r="EX157" s="16"/>
      <c r="EY157" s="639"/>
    </row>
    <row r="158">
      <c r="A158" s="628"/>
      <c r="B158" s="641" t="s">
        <v>1007</v>
      </c>
      <c r="C158" s="12"/>
      <c r="D158" s="638" t="str">
        <f>'3A 2025-2026 REPORTE CALIFICACI'!D23</f>
        <v>Fernando José Díaz Fernández</v>
      </c>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6"/>
      <c r="AL158" s="639"/>
      <c r="AM158" s="640"/>
      <c r="AN158" s="628"/>
      <c r="AO158" s="641" t="s">
        <v>1007</v>
      </c>
      <c r="AP158" s="12"/>
      <c r="AQ158" s="638" t="str">
        <f>'3A 2025-2026 REPORTE CALIFICACI'!D24</f>
        <v>Scarlett  Espinal Estéves</v>
      </c>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6"/>
      <c r="BY158" s="639"/>
      <c r="BZ158" s="640"/>
      <c r="CA158" s="628"/>
      <c r="CB158" s="641" t="s">
        <v>1007</v>
      </c>
      <c r="CC158" s="12"/>
      <c r="CD158" s="638" t="str">
        <f>'3A 2025-2026 REPORTE CALIFICACI'!D25</f>
        <v>José Manuel Estrella</v>
      </c>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c r="DF158" s="15"/>
      <c r="DG158" s="15"/>
      <c r="DH158" s="15"/>
      <c r="DI158" s="15"/>
      <c r="DJ158" s="15"/>
      <c r="DK158" s="16"/>
      <c r="DL158" s="628"/>
      <c r="DM158" s="640"/>
      <c r="DO158" s="641" t="s">
        <v>1007</v>
      </c>
      <c r="DP158" s="12"/>
      <c r="DQ158" s="638" t="str">
        <f>'3A 2025-2026 REPORTE CALIFICACI'!D26</f>
        <v>Misael Starberk Ferreras Pérez</v>
      </c>
      <c r="DR158" s="15"/>
      <c r="DS158" s="15"/>
      <c r="DT158" s="15"/>
      <c r="DU158" s="15"/>
      <c r="DV158" s="15"/>
      <c r="DW158" s="15"/>
      <c r="DX158" s="15"/>
      <c r="DY158" s="15"/>
      <c r="DZ158" s="15"/>
      <c r="EA158" s="15"/>
      <c r="EB158" s="15"/>
      <c r="EC158" s="15"/>
      <c r="ED158" s="15"/>
      <c r="EE158" s="15"/>
      <c r="EF158" s="15"/>
      <c r="EG158" s="15"/>
      <c r="EH158" s="15"/>
      <c r="EI158" s="15"/>
      <c r="EJ158" s="15"/>
      <c r="EK158" s="15"/>
      <c r="EL158" s="15"/>
      <c r="EM158" s="15"/>
      <c r="EN158" s="15"/>
      <c r="EO158" s="15"/>
      <c r="EP158" s="15"/>
      <c r="EQ158" s="15"/>
      <c r="ER158" s="15"/>
      <c r="ES158" s="15"/>
      <c r="ET158" s="15"/>
      <c r="EU158" s="15"/>
      <c r="EV158" s="15"/>
      <c r="EW158" s="15"/>
      <c r="EX158" s="16"/>
      <c r="EY158" s="639"/>
    </row>
    <row r="159">
      <c r="A159" s="628"/>
      <c r="B159" s="641" t="s">
        <v>1008</v>
      </c>
      <c r="C159" s="12"/>
      <c r="D159" s="638">
        <f>'3A 2025-2026 REPORTE CALIFICACI'!A23</f>
        <v>13</v>
      </c>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6"/>
      <c r="AL159" s="639"/>
      <c r="AM159" s="640"/>
      <c r="AN159" s="628"/>
      <c r="AO159" s="641" t="s">
        <v>1008</v>
      </c>
      <c r="AP159" s="12"/>
      <c r="AQ159" s="638">
        <f>'3A 2025-2026 REPORTE CALIFICACI'!A24</f>
        <v>14</v>
      </c>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6"/>
      <c r="BY159" s="639"/>
      <c r="BZ159" s="640"/>
      <c r="CA159" s="628"/>
      <c r="CB159" s="641" t="s">
        <v>1008</v>
      </c>
      <c r="CC159" s="12"/>
      <c r="CD159" s="638">
        <f>'3A 2025-2026 REPORTE CALIFICACI'!A25</f>
        <v>15</v>
      </c>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c r="DF159" s="15"/>
      <c r="DG159" s="15"/>
      <c r="DH159" s="15"/>
      <c r="DI159" s="15"/>
      <c r="DJ159" s="15"/>
      <c r="DK159" s="16"/>
      <c r="DL159" s="628"/>
      <c r="DM159" s="640"/>
      <c r="DO159" s="641" t="s">
        <v>1008</v>
      </c>
      <c r="DP159" s="12"/>
      <c r="DQ159" s="638">
        <f>'3A 2025-2026 REPORTE CALIFICACI'!A26</f>
        <v>16</v>
      </c>
      <c r="DR159" s="15"/>
      <c r="DS159" s="15"/>
      <c r="DT159" s="15"/>
      <c r="DU159" s="15"/>
      <c r="DV159" s="15"/>
      <c r="DW159" s="15"/>
      <c r="DX159" s="15"/>
      <c r="DY159" s="15"/>
      <c r="DZ159" s="15"/>
      <c r="EA159" s="15"/>
      <c r="EB159" s="15"/>
      <c r="EC159" s="15"/>
      <c r="ED159" s="15"/>
      <c r="EE159" s="15"/>
      <c r="EF159" s="15"/>
      <c r="EG159" s="15"/>
      <c r="EH159" s="15"/>
      <c r="EI159" s="15"/>
      <c r="EJ159" s="15"/>
      <c r="EK159" s="15"/>
      <c r="EL159" s="15"/>
      <c r="EM159" s="15"/>
      <c r="EN159" s="15"/>
      <c r="EO159" s="15"/>
      <c r="EP159" s="15"/>
      <c r="EQ159" s="15"/>
      <c r="ER159" s="15"/>
      <c r="ES159" s="15"/>
      <c r="ET159" s="15"/>
      <c r="EU159" s="15"/>
      <c r="EV159" s="15"/>
      <c r="EW159" s="15"/>
      <c r="EX159" s="16"/>
      <c r="EY159" s="639"/>
    </row>
    <row r="160">
      <c r="A160" s="628"/>
      <c r="B160" s="641" t="s">
        <v>1009</v>
      </c>
      <c r="C160" s="12"/>
      <c r="D160" s="638">
        <f>'3A 2025-2026 REPORTE CALIFICACI'!C23</f>
        <v>32387390</v>
      </c>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6"/>
      <c r="AL160" s="639"/>
      <c r="AM160" s="640"/>
      <c r="AN160" s="628"/>
      <c r="AO160" s="641" t="s">
        <v>1009</v>
      </c>
      <c r="AP160" s="12"/>
      <c r="AQ160" s="638">
        <f>'3A 2025-2026 REPORTE CALIFICACI'!C24</f>
        <v>27198412</v>
      </c>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6"/>
      <c r="BY160" s="639"/>
      <c r="BZ160" s="640"/>
      <c r="CA160" s="628"/>
      <c r="CB160" s="641" t="s">
        <v>1009</v>
      </c>
      <c r="CC160" s="12"/>
      <c r="CD160" s="638">
        <f>'3A 2025-2026 REPORTE CALIFICACI'!C25</f>
        <v>33382609</v>
      </c>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c r="DF160" s="15"/>
      <c r="DG160" s="15"/>
      <c r="DH160" s="15"/>
      <c r="DI160" s="15"/>
      <c r="DJ160" s="15"/>
      <c r="DK160" s="16"/>
      <c r="DL160" s="628"/>
      <c r="DM160" s="640"/>
      <c r="DO160" s="641" t="s">
        <v>1009</v>
      </c>
      <c r="DP160" s="12"/>
      <c r="DQ160" s="638">
        <f>'3A 2025-2026 REPORTE CALIFICACI'!C26</f>
        <v>32745811</v>
      </c>
      <c r="DR160" s="15"/>
      <c r="DS160" s="15"/>
      <c r="DT160" s="15"/>
      <c r="DU160" s="15"/>
      <c r="DV160" s="15"/>
      <c r="DW160" s="15"/>
      <c r="DX160" s="15"/>
      <c r="DY160" s="15"/>
      <c r="DZ160" s="15"/>
      <c r="EA160" s="15"/>
      <c r="EB160" s="15"/>
      <c r="EC160" s="15"/>
      <c r="ED160" s="15"/>
      <c r="EE160" s="15"/>
      <c r="EF160" s="15"/>
      <c r="EG160" s="15"/>
      <c r="EH160" s="15"/>
      <c r="EI160" s="15"/>
      <c r="EJ160" s="15"/>
      <c r="EK160" s="15"/>
      <c r="EL160" s="15"/>
      <c r="EM160" s="15"/>
      <c r="EN160" s="15"/>
      <c r="EO160" s="15"/>
      <c r="EP160" s="15"/>
      <c r="EQ160" s="15"/>
      <c r="ER160" s="15"/>
      <c r="ES160" s="15"/>
      <c r="ET160" s="15"/>
      <c r="EU160" s="15"/>
      <c r="EV160" s="15"/>
      <c r="EW160" s="15"/>
      <c r="EX160" s="16"/>
      <c r="EY160" s="639"/>
    </row>
    <row r="161">
      <c r="A161" s="628"/>
      <c r="B161" s="641" t="s">
        <v>1010</v>
      </c>
      <c r="C161" s="12"/>
      <c r="D161" s="638" t="str">
        <f>'3A 2025-2026 REPORTE CALIFICACI'!D5</f>
        <v>3A</v>
      </c>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6"/>
      <c r="AL161" s="639"/>
      <c r="AM161" s="640"/>
      <c r="AN161" s="628"/>
      <c r="AO161" s="641" t="s">
        <v>1010</v>
      </c>
      <c r="AP161" s="12"/>
      <c r="AQ161" s="638" t="str">
        <f>'3A 2025-2026 REPORTE CALIFICACI'!D5</f>
        <v>3A</v>
      </c>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6"/>
      <c r="BY161" s="639"/>
      <c r="BZ161" s="640"/>
      <c r="CA161" s="628"/>
      <c r="CB161" s="641" t="s">
        <v>1010</v>
      </c>
      <c r="CC161" s="12"/>
      <c r="CD161" s="638" t="str">
        <f>'3A 2025-2026 REPORTE CALIFICACI'!D5</f>
        <v>3A</v>
      </c>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c r="DF161" s="15"/>
      <c r="DG161" s="15"/>
      <c r="DH161" s="15"/>
      <c r="DI161" s="15"/>
      <c r="DJ161" s="15"/>
      <c r="DK161" s="16"/>
      <c r="DL161" s="628"/>
      <c r="DM161" s="640"/>
      <c r="DO161" s="641" t="s">
        <v>1010</v>
      </c>
      <c r="DP161" s="12"/>
      <c r="DQ161" s="638" t="str">
        <f>'3A 2025-2026 REPORTE CALIFICACI'!D5</f>
        <v>3A</v>
      </c>
      <c r="DR161" s="15"/>
      <c r="DS161" s="15"/>
      <c r="DT161" s="15"/>
      <c r="DU161" s="15"/>
      <c r="DV161" s="15"/>
      <c r="DW161" s="15"/>
      <c r="DX161" s="15"/>
      <c r="DY161" s="15"/>
      <c r="DZ161" s="15"/>
      <c r="EA161" s="15"/>
      <c r="EB161" s="15"/>
      <c r="EC161" s="15"/>
      <c r="ED161" s="15"/>
      <c r="EE161" s="15"/>
      <c r="EF161" s="15"/>
      <c r="EG161" s="15"/>
      <c r="EH161" s="15"/>
      <c r="EI161" s="15"/>
      <c r="EJ161" s="15"/>
      <c r="EK161" s="15"/>
      <c r="EL161" s="15"/>
      <c r="EM161" s="15"/>
      <c r="EN161" s="15"/>
      <c r="EO161" s="15"/>
      <c r="EP161" s="15"/>
      <c r="EQ161" s="15"/>
      <c r="ER161" s="15"/>
      <c r="ES161" s="15"/>
      <c r="ET161" s="15"/>
      <c r="EU161" s="15"/>
      <c r="EV161" s="15"/>
      <c r="EW161" s="15"/>
      <c r="EX161" s="16"/>
      <c r="EY161" s="639"/>
    </row>
    <row r="162">
      <c r="A162" s="628"/>
      <c r="B162" s="641" t="s">
        <v>977</v>
      </c>
      <c r="C162" s="12"/>
      <c r="D162" s="638" t="str">
        <f>'3A 2025-2026 REPORTE CALIFICACI'!E6</f>
        <v>MAYELIN GARCIA</v>
      </c>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6"/>
      <c r="AL162" s="639"/>
      <c r="AM162" s="640"/>
      <c r="AN162" s="628"/>
      <c r="AO162" s="641" t="s">
        <v>977</v>
      </c>
      <c r="AP162" s="12"/>
      <c r="AQ162" s="705" t="str">
        <f>'3A 2025-2026 REPORTE CALIFICACI'!E6</f>
        <v>MAYELIN GARCIA</v>
      </c>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6"/>
      <c r="BY162" s="639"/>
      <c r="BZ162" s="640"/>
      <c r="CA162" s="628"/>
      <c r="CB162" s="641" t="s">
        <v>977</v>
      </c>
      <c r="CC162" s="12"/>
      <c r="CD162" s="638" t="str">
        <f>'3A 2025-2026 REPORTE CALIFICACI'!E6</f>
        <v>MAYELIN GARCIA</v>
      </c>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6"/>
      <c r="DL162" s="628"/>
      <c r="DM162" s="640"/>
      <c r="DO162" s="641" t="s">
        <v>977</v>
      </c>
      <c r="DP162" s="12"/>
      <c r="DQ162" s="638" t="str">
        <f>'3A 2025-2026 REPORTE CALIFICACI'!E6</f>
        <v>MAYELIN GARCIA</v>
      </c>
      <c r="DR162" s="15"/>
      <c r="DS162" s="15"/>
      <c r="DT162" s="15"/>
      <c r="DU162" s="15"/>
      <c r="DV162" s="15"/>
      <c r="DW162" s="15"/>
      <c r="DX162" s="15"/>
      <c r="DY162" s="15"/>
      <c r="DZ162" s="15"/>
      <c r="EA162" s="15"/>
      <c r="EB162" s="15"/>
      <c r="EC162" s="15"/>
      <c r="ED162" s="15"/>
      <c r="EE162" s="15"/>
      <c r="EF162" s="15"/>
      <c r="EG162" s="15"/>
      <c r="EH162" s="15"/>
      <c r="EI162" s="15"/>
      <c r="EJ162" s="15"/>
      <c r="EK162" s="15"/>
      <c r="EL162" s="15"/>
      <c r="EM162" s="15"/>
      <c r="EN162" s="15"/>
      <c r="EO162" s="15"/>
      <c r="EP162" s="15"/>
      <c r="EQ162" s="15"/>
      <c r="ER162" s="15"/>
      <c r="ES162" s="15"/>
      <c r="ET162" s="15"/>
      <c r="EU162" s="15"/>
      <c r="EV162" s="15"/>
      <c r="EW162" s="15"/>
      <c r="EX162" s="16"/>
      <c r="EY162" s="639"/>
    </row>
    <row r="163">
      <c r="A163" s="628"/>
      <c r="B163" s="643"/>
      <c r="C163" s="643"/>
      <c r="D163" s="643"/>
      <c r="E163" s="643"/>
      <c r="F163" s="643"/>
      <c r="G163" s="643"/>
      <c r="H163" s="643"/>
      <c r="I163" s="643"/>
      <c r="J163" s="643"/>
      <c r="K163" s="643"/>
      <c r="L163" s="643"/>
      <c r="M163" s="643"/>
      <c r="N163" s="643"/>
      <c r="O163" s="643"/>
      <c r="P163" s="643"/>
      <c r="Q163" s="643"/>
      <c r="R163" s="643"/>
      <c r="S163" s="643"/>
      <c r="T163" s="643"/>
      <c r="U163" s="643"/>
      <c r="V163" s="643"/>
      <c r="W163" s="643"/>
      <c r="X163" s="739"/>
      <c r="Y163" s="739"/>
      <c r="Z163" s="643"/>
      <c r="AA163" s="643"/>
      <c r="AB163" s="643"/>
      <c r="AC163" s="643"/>
      <c r="AD163" s="643"/>
      <c r="AE163" s="643"/>
      <c r="AF163" s="643"/>
      <c r="AG163" s="643"/>
      <c r="AH163" s="643"/>
      <c r="AI163" s="643"/>
      <c r="AJ163" s="643"/>
      <c r="AK163" s="643"/>
      <c r="AL163" s="644"/>
      <c r="AM163" s="643"/>
      <c r="AN163" s="628"/>
      <c r="AO163" s="643"/>
      <c r="AP163" s="643"/>
      <c r="AQ163" s="643"/>
      <c r="AR163" s="643"/>
      <c r="AS163" s="643"/>
      <c r="AT163" s="643"/>
      <c r="AU163" s="643"/>
      <c r="AV163" s="643"/>
      <c r="AW163" s="643"/>
      <c r="AX163" s="643"/>
      <c r="AY163" s="643"/>
      <c r="AZ163" s="643"/>
      <c r="BA163" s="643"/>
      <c r="BB163" s="643"/>
      <c r="BC163" s="643"/>
      <c r="BD163" s="643"/>
      <c r="BE163" s="643"/>
      <c r="BF163" s="643"/>
      <c r="BG163" s="643"/>
      <c r="BH163" s="643"/>
      <c r="BI163" s="643"/>
      <c r="BJ163" s="643"/>
      <c r="BK163" s="739"/>
      <c r="BL163" s="739"/>
      <c r="BM163" s="643"/>
      <c r="BN163" s="643"/>
      <c r="BO163" s="643"/>
      <c r="BP163" s="643"/>
      <c r="BQ163" s="643"/>
      <c r="BR163" s="643"/>
      <c r="BS163" s="643"/>
      <c r="BT163" s="643"/>
      <c r="BU163" s="643"/>
      <c r="BV163" s="643"/>
      <c r="BW163" s="643"/>
      <c r="BX163" s="643"/>
      <c r="BY163" s="644"/>
      <c r="BZ163" s="643"/>
      <c r="CA163" s="628"/>
      <c r="CB163" s="643"/>
      <c r="CC163" s="643"/>
      <c r="CD163" s="643"/>
      <c r="CE163" s="643"/>
      <c r="CF163" s="643"/>
      <c r="CG163" s="643"/>
      <c r="CH163" s="643"/>
      <c r="CI163" s="643"/>
      <c r="CJ163" s="643"/>
      <c r="CK163" s="643"/>
      <c r="CL163" s="643"/>
      <c r="CM163" s="643"/>
      <c r="CN163" s="643"/>
      <c r="CO163" s="643"/>
      <c r="CP163" s="643"/>
      <c r="CQ163" s="643"/>
      <c r="CR163" s="643"/>
      <c r="CS163" s="643"/>
      <c r="CT163" s="643"/>
      <c r="CU163" s="643"/>
      <c r="CV163" s="643"/>
      <c r="CW163" s="643"/>
      <c r="CX163" s="739"/>
      <c r="CY163" s="739"/>
      <c r="CZ163" s="643"/>
      <c r="DA163" s="643"/>
      <c r="DB163" s="643"/>
      <c r="DC163" s="643"/>
      <c r="DD163" s="643"/>
      <c r="DE163" s="643"/>
      <c r="DF163" s="643"/>
      <c r="DG163" s="643"/>
      <c r="DH163" s="643"/>
      <c r="DI163" s="643"/>
      <c r="DJ163" s="643"/>
      <c r="DK163" s="643"/>
      <c r="DL163" s="628"/>
      <c r="DM163" s="643"/>
      <c r="DN163" s="628"/>
      <c r="DO163" s="643"/>
      <c r="DP163" s="643"/>
      <c r="DQ163" s="643"/>
      <c r="DR163" s="643"/>
      <c r="DS163" s="643"/>
      <c r="DT163" s="643"/>
      <c r="DU163" s="643"/>
      <c r="DV163" s="643"/>
      <c r="DW163" s="643"/>
      <c r="DX163" s="643"/>
      <c r="DY163" s="643"/>
      <c r="DZ163" s="643"/>
      <c r="EA163" s="643"/>
      <c r="EB163" s="643"/>
      <c r="EC163" s="643"/>
      <c r="ED163" s="643"/>
      <c r="EE163" s="643"/>
      <c r="EF163" s="643"/>
      <c r="EG163" s="643"/>
      <c r="EH163" s="643"/>
      <c r="EI163" s="643"/>
      <c r="EJ163" s="643"/>
      <c r="EK163" s="739"/>
      <c r="EL163" s="739"/>
      <c r="EM163" s="643"/>
      <c r="EN163" s="643"/>
      <c r="EO163" s="643"/>
      <c r="EP163" s="643"/>
      <c r="EQ163" s="643"/>
      <c r="ER163" s="643"/>
      <c r="ES163" s="643"/>
      <c r="ET163" s="643"/>
      <c r="EU163" s="643"/>
      <c r="EV163" s="643"/>
      <c r="EW163" s="643"/>
      <c r="EX163" s="643"/>
      <c r="EY163" s="644"/>
    </row>
    <row r="164">
      <c r="A164" s="628"/>
      <c r="B164" s="643"/>
      <c r="C164" s="643"/>
      <c r="D164" s="643"/>
      <c r="E164" s="643"/>
      <c r="F164" s="643"/>
      <c r="G164" s="643"/>
      <c r="H164" s="643"/>
      <c r="I164" s="643"/>
      <c r="J164" s="643"/>
      <c r="K164" s="643"/>
      <c r="L164" s="643"/>
      <c r="M164" s="643"/>
      <c r="N164" s="643"/>
      <c r="O164" s="643"/>
      <c r="P164" s="643"/>
      <c r="Q164" s="643"/>
      <c r="R164" s="643"/>
      <c r="S164" s="643"/>
      <c r="T164" s="643"/>
      <c r="U164" s="643"/>
      <c r="V164" s="643"/>
      <c r="W164" s="643"/>
      <c r="X164" s="739"/>
      <c r="Y164" s="739"/>
      <c r="Z164" s="643"/>
      <c r="AA164" s="643"/>
      <c r="AB164" s="643"/>
      <c r="AC164" s="643"/>
      <c r="AD164" s="643"/>
      <c r="AE164" s="643"/>
      <c r="AF164" s="643"/>
      <c r="AG164" s="643"/>
      <c r="AH164" s="643"/>
      <c r="AI164" s="643"/>
      <c r="AJ164" s="643"/>
      <c r="AK164" s="643"/>
      <c r="AL164" s="644"/>
      <c r="AM164" s="643"/>
      <c r="AN164" s="628"/>
      <c r="AO164" s="643"/>
      <c r="AP164" s="643"/>
      <c r="AQ164" s="643"/>
      <c r="AR164" s="643"/>
      <c r="AS164" s="643"/>
      <c r="AT164" s="643"/>
      <c r="AU164" s="643"/>
      <c r="AV164" s="643"/>
      <c r="AW164" s="643"/>
      <c r="AX164" s="643"/>
      <c r="AY164" s="643"/>
      <c r="AZ164" s="643"/>
      <c r="BA164" s="643"/>
      <c r="BB164" s="643"/>
      <c r="BC164" s="643"/>
      <c r="BD164" s="643"/>
      <c r="BE164" s="643"/>
      <c r="BF164" s="643"/>
      <c r="BG164" s="643"/>
      <c r="BH164" s="643"/>
      <c r="BI164" s="643"/>
      <c r="BJ164" s="643"/>
      <c r="BK164" s="739"/>
      <c r="BL164" s="739"/>
      <c r="BM164" s="643"/>
      <c r="BN164" s="643"/>
      <c r="BO164" s="643"/>
      <c r="BP164" s="643"/>
      <c r="BQ164" s="643"/>
      <c r="BR164" s="643"/>
      <c r="BS164" s="643"/>
      <c r="BT164" s="643"/>
      <c r="BU164" s="643"/>
      <c r="BV164" s="643"/>
      <c r="BW164" s="643"/>
      <c r="BX164" s="643"/>
      <c r="BY164" s="644"/>
      <c r="BZ164" s="643"/>
      <c r="CA164" s="628"/>
      <c r="CB164" s="643"/>
      <c r="CC164" s="643"/>
      <c r="CD164" s="643"/>
      <c r="CE164" s="643"/>
      <c r="CF164" s="643"/>
      <c r="CG164" s="643"/>
      <c r="CH164" s="643"/>
      <c r="CI164" s="643"/>
      <c r="CJ164" s="643"/>
      <c r="CK164" s="643"/>
      <c r="CL164" s="643"/>
      <c r="CM164" s="643"/>
      <c r="CN164" s="643"/>
      <c r="CO164" s="643"/>
      <c r="CP164" s="643"/>
      <c r="CQ164" s="643"/>
      <c r="CR164" s="643"/>
      <c r="CS164" s="643"/>
      <c r="CT164" s="643"/>
      <c r="CU164" s="643"/>
      <c r="CV164" s="643"/>
      <c r="CW164" s="643"/>
      <c r="CX164" s="739"/>
      <c r="CY164" s="739"/>
      <c r="CZ164" s="643"/>
      <c r="DA164" s="643"/>
      <c r="DB164" s="643"/>
      <c r="DC164" s="643"/>
      <c r="DD164" s="643"/>
      <c r="DE164" s="643"/>
      <c r="DF164" s="643"/>
      <c r="DG164" s="643"/>
      <c r="DH164" s="643"/>
      <c r="DI164" s="643"/>
      <c r="DJ164" s="643"/>
      <c r="DK164" s="643"/>
      <c r="DL164" s="628"/>
      <c r="DM164" s="643"/>
      <c r="DN164" s="628"/>
      <c r="DO164" s="643"/>
      <c r="DP164" s="643"/>
      <c r="DQ164" s="643"/>
      <c r="DR164" s="643"/>
      <c r="DS164" s="643"/>
      <c r="DT164" s="643"/>
      <c r="DU164" s="643"/>
      <c r="DV164" s="643"/>
      <c r="DW164" s="643"/>
      <c r="DX164" s="643"/>
      <c r="DY164" s="643"/>
      <c r="DZ164" s="643"/>
      <c r="EA164" s="643"/>
      <c r="EB164" s="643"/>
      <c r="EC164" s="643"/>
      <c r="ED164" s="643"/>
      <c r="EE164" s="643"/>
      <c r="EF164" s="643"/>
      <c r="EG164" s="643"/>
      <c r="EH164" s="643"/>
      <c r="EI164" s="643"/>
      <c r="EJ164" s="643"/>
      <c r="EK164" s="739"/>
      <c r="EL164" s="739"/>
      <c r="EM164" s="643"/>
      <c r="EN164" s="643"/>
      <c r="EO164" s="643"/>
      <c r="EP164" s="643"/>
      <c r="EQ164" s="643"/>
      <c r="ER164" s="643"/>
      <c r="ES164" s="643"/>
      <c r="ET164" s="643"/>
      <c r="EU164" s="643"/>
      <c r="EV164" s="643"/>
      <c r="EW164" s="643"/>
      <c r="EX164" s="643"/>
      <c r="EY164" s="644"/>
    </row>
    <row r="165">
      <c r="A165" s="645"/>
      <c r="B165" s="740" t="s">
        <v>1011</v>
      </c>
      <c r="C165" s="16"/>
      <c r="D165" s="740" t="s">
        <v>981</v>
      </c>
      <c r="E165" s="15"/>
      <c r="F165" s="15"/>
      <c r="G165" s="16"/>
      <c r="H165" s="740" t="s">
        <v>1012</v>
      </c>
      <c r="I165" s="15"/>
      <c r="J165" s="15"/>
      <c r="K165" s="16"/>
      <c r="L165" s="740" t="s">
        <v>983</v>
      </c>
      <c r="M165" s="15"/>
      <c r="N165" s="15"/>
      <c r="O165" s="16"/>
      <c r="P165" s="740" t="s">
        <v>984</v>
      </c>
      <c r="Q165" s="15"/>
      <c r="R165" s="15"/>
      <c r="S165" s="16"/>
      <c r="T165" s="741" t="s">
        <v>985</v>
      </c>
      <c r="U165" s="15"/>
      <c r="V165" s="15"/>
      <c r="W165" s="16"/>
      <c r="X165" s="742" t="s">
        <v>986</v>
      </c>
      <c r="Y165" s="742" t="s">
        <v>652</v>
      </c>
      <c r="Z165" s="740" t="s">
        <v>987</v>
      </c>
      <c r="AA165" s="15"/>
      <c r="AB165" s="15"/>
      <c r="AC165" s="16"/>
      <c r="AD165" s="740" t="s">
        <v>988</v>
      </c>
      <c r="AE165" s="15"/>
      <c r="AF165" s="15"/>
      <c r="AG165" s="16"/>
      <c r="AH165" s="740" t="s">
        <v>989</v>
      </c>
      <c r="AI165" s="16"/>
      <c r="AJ165" s="740" t="s">
        <v>656</v>
      </c>
      <c r="AK165" s="16"/>
      <c r="AL165" s="649"/>
      <c r="AM165" s="650"/>
      <c r="AN165" s="645"/>
      <c r="AO165" s="740" t="s">
        <v>1011</v>
      </c>
      <c r="AP165" s="16"/>
      <c r="AQ165" s="740" t="s">
        <v>981</v>
      </c>
      <c r="AR165" s="15"/>
      <c r="AS165" s="15"/>
      <c r="AT165" s="16"/>
      <c r="AU165" s="740" t="s">
        <v>1012</v>
      </c>
      <c r="AV165" s="15"/>
      <c r="AW165" s="15"/>
      <c r="AX165" s="16"/>
      <c r="AY165" s="740" t="s">
        <v>983</v>
      </c>
      <c r="AZ165" s="15"/>
      <c r="BA165" s="15"/>
      <c r="BB165" s="16"/>
      <c r="BC165" s="740" t="s">
        <v>984</v>
      </c>
      <c r="BD165" s="15"/>
      <c r="BE165" s="15"/>
      <c r="BF165" s="16"/>
      <c r="BG165" s="741" t="s">
        <v>985</v>
      </c>
      <c r="BH165" s="15"/>
      <c r="BI165" s="15"/>
      <c r="BJ165" s="16"/>
      <c r="BK165" s="742" t="s">
        <v>986</v>
      </c>
      <c r="BL165" s="742" t="s">
        <v>652</v>
      </c>
      <c r="BM165" s="740" t="s">
        <v>987</v>
      </c>
      <c r="BN165" s="15"/>
      <c r="BO165" s="15"/>
      <c r="BP165" s="16"/>
      <c r="BQ165" s="740" t="s">
        <v>988</v>
      </c>
      <c r="BR165" s="15"/>
      <c r="BS165" s="15"/>
      <c r="BT165" s="16"/>
      <c r="BU165" s="740" t="s">
        <v>989</v>
      </c>
      <c r="BV165" s="16"/>
      <c r="BW165" s="740" t="s">
        <v>656</v>
      </c>
      <c r="BX165" s="16"/>
      <c r="BY165" s="649"/>
      <c r="BZ165" s="650"/>
      <c r="CA165" s="645"/>
      <c r="CB165" s="740" t="s">
        <v>1011</v>
      </c>
      <c r="CC165" s="16"/>
      <c r="CD165" s="740" t="s">
        <v>981</v>
      </c>
      <c r="CE165" s="15"/>
      <c r="CF165" s="15"/>
      <c r="CG165" s="16"/>
      <c r="CH165" s="740" t="s">
        <v>1012</v>
      </c>
      <c r="CI165" s="15"/>
      <c r="CJ165" s="15"/>
      <c r="CK165" s="16"/>
      <c r="CL165" s="740" t="s">
        <v>983</v>
      </c>
      <c r="CM165" s="15"/>
      <c r="CN165" s="15"/>
      <c r="CO165" s="16"/>
      <c r="CP165" s="740" t="s">
        <v>984</v>
      </c>
      <c r="CQ165" s="15"/>
      <c r="CR165" s="15"/>
      <c r="CS165" s="16"/>
      <c r="CT165" s="741" t="s">
        <v>985</v>
      </c>
      <c r="CU165" s="15"/>
      <c r="CV165" s="15"/>
      <c r="CW165" s="16"/>
      <c r="CX165" s="742" t="s">
        <v>986</v>
      </c>
      <c r="CY165" s="742" t="s">
        <v>652</v>
      </c>
      <c r="CZ165" s="740" t="s">
        <v>987</v>
      </c>
      <c r="DA165" s="15"/>
      <c r="DB165" s="15"/>
      <c r="DC165" s="16"/>
      <c r="DD165" s="740" t="s">
        <v>988</v>
      </c>
      <c r="DE165" s="15"/>
      <c r="DF165" s="15"/>
      <c r="DG165" s="16"/>
      <c r="DH165" s="740" t="s">
        <v>989</v>
      </c>
      <c r="DI165" s="16"/>
      <c r="DJ165" s="740" t="s">
        <v>656</v>
      </c>
      <c r="DK165" s="16"/>
      <c r="DL165" s="645"/>
      <c r="DM165" s="650"/>
      <c r="DO165" s="740" t="s">
        <v>1011</v>
      </c>
      <c r="DP165" s="16"/>
      <c r="DQ165" s="740" t="s">
        <v>981</v>
      </c>
      <c r="DR165" s="15"/>
      <c r="DS165" s="15"/>
      <c r="DT165" s="16"/>
      <c r="DU165" s="740" t="s">
        <v>1012</v>
      </c>
      <c r="DV165" s="15"/>
      <c r="DW165" s="15"/>
      <c r="DX165" s="16"/>
      <c r="DY165" s="740" t="s">
        <v>983</v>
      </c>
      <c r="DZ165" s="15"/>
      <c r="EA165" s="15"/>
      <c r="EB165" s="16"/>
      <c r="EC165" s="740" t="s">
        <v>984</v>
      </c>
      <c r="ED165" s="15"/>
      <c r="EE165" s="15"/>
      <c r="EF165" s="16"/>
      <c r="EG165" s="741" t="s">
        <v>985</v>
      </c>
      <c r="EH165" s="15"/>
      <c r="EI165" s="15"/>
      <c r="EJ165" s="16"/>
      <c r="EK165" s="742" t="s">
        <v>986</v>
      </c>
      <c r="EL165" s="742" t="s">
        <v>652</v>
      </c>
      <c r="EM165" s="740" t="s">
        <v>987</v>
      </c>
      <c r="EN165" s="15"/>
      <c r="EO165" s="15"/>
      <c r="EP165" s="16"/>
      <c r="EQ165" s="740" t="s">
        <v>988</v>
      </c>
      <c r="ER165" s="15"/>
      <c r="ES165" s="15"/>
      <c r="ET165" s="16"/>
      <c r="EU165" s="740" t="s">
        <v>989</v>
      </c>
      <c r="EV165" s="16"/>
      <c r="EW165" s="740" t="s">
        <v>656</v>
      </c>
      <c r="EX165" s="16"/>
      <c r="EY165" s="649"/>
    </row>
    <row r="166" ht="114.0" customHeight="1">
      <c r="A166" s="651"/>
      <c r="B166" s="743" t="s">
        <v>1013</v>
      </c>
      <c r="C166" s="16"/>
      <c r="D166" s="744" t="s">
        <v>631</v>
      </c>
      <c r="E166" s="745" t="s">
        <v>633</v>
      </c>
      <c r="F166" s="744" t="s">
        <v>635</v>
      </c>
      <c r="G166" s="744" t="s">
        <v>637</v>
      </c>
      <c r="H166" s="744" t="s">
        <v>631</v>
      </c>
      <c r="I166" s="745" t="s">
        <v>633</v>
      </c>
      <c r="J166" s="744" t="s">
        <v>635</v>
      </c>
      <c r="K166" s="744" t="s">
        <v>637</v>
      </c>
      <c r="L166" s="744" t="s">
        <v>631</v>
      </c>
      <c r="M166" s="745" t="s">
        <v>633</v>
      </c>
      <c r="N166" s="744" t="s">
        <v>635</v>
      </c>
      <c r="O166" s="744" t="s">
        <v>637</v>
      </c>
      <c r="P166" s="744" t="s">
        <v>631</v>
      </c>
      <c r="Q166" s="745" t="s">
        <v>633</v>
      </c>
      <c r="R166" s="744" t="s">
        <v>635</v>
      </c>
      <c r="S166" s="743" t="s">
        <v>637</v>
      </c>
      <c r="T166" s="746" t="s">
        <v>991</v>
      </c>
      <c r="U166" s="745" t="s">
        <v>992</v>
      </c>
      <c r="V166" s="744" t="s">
        <v>993</v>
      </c>
      <c r="W166" s="744" t="s">
        <v>994</v>
      </c>
      <c r="X166" s="43"/>
      <c r="Y166" s="43"/>
      <c r="Z166" s="747" t="s">
        <v>995</v>
      </c>
      <c r="AA166" s="747" t="s">
        <v>734</v>
      </c>
      <c r="AB166" s="747" t="s">
        <v>996</v>
      </c>
      <c r="AC166" s="747" t="s">
        <v>665</v>
      </c>
      <c r="AD166" s="747" t="s">
        <v>997</v>
      </c>
      <c r="AE166" s="747" t="s">
        <v>998</v>
      </c>
      <c r="AF166" s="747" t="s">
        <v>999</v>
      </c>
      <c r="AG166" s="747" t="s">
        <v>669</v>
      </c>
      <c r="AH166" s="744" t="s">
        <v>1000</v>
      </c>
      <c r="AI166" s="744" t="s">
        <v>1001</v>
      </c>
      <c r="AJ166" s="744" t="s">
        <v>579</v>
      </c>
      <c r="AK166" s="744" t="s">
        <v>672</v>
      </c>
      <c r="AL166" s="659"/>
      <c r="AM166" s="660"/>
      <c r="AN166" s="651"/>
      <c r="AO166" s="743" t="s">
        <v>1013</v>
      </c>
      <c r="AP166" s="16"/>
      <c r="AQ166" s="744" t="s">
        <v>631</v>
      </c>
      <c r="AR166" s="745" t="s">
        <v>633</v>
      </c>
      <c r="AS166" s="744" t="s">
        <v>635</v>
      </c>
      <c r="AT166" s="744" t="s">
        <v>637</v>
      </c>
      <c r="AU166" s="744" t="s">
        <v>631</v>
      </c>
      <c r="AV166" s="745" t="s">
        <v>633</v>
      </c>
      <c r="AW166" s="744" t="s">
        <v>635</v>
      </c>
      <c r="AX166" s="744" t="s">
        <v>637</v>
      </c>
      <c r="AY166" s="744" t="s">
        <v>631</v>
      </c>
      <c r="AZ166" s="745" t="s">
        <v>633</v>
      </c>
      <c r="BA166" s="744" t="s">
        <v>635</v>
      </c>
      <c r="BB166" s="744" t="s">
        <v>637</v>
      </c>
      <c r="BC166" s="744" t="s">
        <v>631</v>
      </c>
      <c r="BD166" s="745" t="s">
        <v>633</v>
      </c>
      <c r="BE166" s="744" t="s">
        <v>635</v>
      </c>
      <c r="BF166" s="743" t="s">
        <v>637</v>
      </c>
      <c r="BG166" s="746" t="s">
        <v>991</v>
      </c>
      <c r="BH166" s="745" t="s">
        <v>992</v>
      </c>
      <c r="BI166" s="744" t="s">
        <v>993</v>
      </c>
      <c r="BJ166" s="744" t="s">
        <v>994</v>
      </c>
      <c r="BK166" s="43"/>
      <c r="BL166" s="43"/>
      <c r="BM166" s="747" t="s">
        <v>995</v>
      </c>
      <c r="BN166" s="747" t="s">
        <v>734</v>
      </c>
      <c r="BO166" s="747" t="s">
        <v>996</v>
      </c>
      <c r="BP166" s="747" t="s">
        <v>665</v>
      </c>
      <c r="BQ166" s="747" t="s">
        <v>997</v>
      </c>
      <c r="BR166" s="747" t="s">
        <v>998</v>
      </c>
      <c r="BS166" s="747" t="s">
        <v>999</v>
      </c>
      <c r="BT166" s="747" t="s">
        <v>669</v>
      </c>
      <c r="BU166" s="744" t="s">
        <v>1000</v>
      </c>
      <c r="BV166" s="744" t="s">
        <v>1001</v>
      </c>
      <c r="BW166" s="744" t="s">
        <v>579</v>
      </c>
      <c r="BX166" s="744" t="s">
        <v>672</v>
      </c>
      <c r="BY166" s="659"/>
      <c r="BZ166" s="660"/>
      <c r="CA166" s="651"/>
      <c r="CB166" s="743" t="s">
        <v>1013</v>
      </c>
      <c r="CC166" s="16"/>
      <c r="CD166" s="744" t="s">
        <v>631</v>
      </c>
      <c r="CE166" s="745" t="s">
        <v>633</v>
      </c>
      <c r="CF166" s="744" t="s">
        <v>635</v>
      </c>
      <c r="CG166" s="744" t="s">
        <v>637</v>
      </c>
      <c r="CH166" s="744" t="s">
        <v>631</v>
      </c>
      <c r="CI166" s="745" t="s">
        <v>633</v>
      </c>
      <c r="CJ166" s="744" t="s">
        <v>635</v>
      </c>
      <c r="CK166" s="744" t="s">
        <v>637</v>
      </c>
      <c r="CL166" s="744" t="s">
        <v>631</v>
      </c>
      <c r="CM166" s="745" t="s">
        <v>633</v>
      </c>
      <c r="CN166" s="744" t="s">
        <v>635</v>
      </c>
      <c r="CO166" s="744" t="s">
        <v>637</v>
      </c>
      <c r="CP166" s="744" t="s">
        <v>631</v>
      </c>
      <c r="CQ166" s="745" t="s">
        <v>633</v>
      </c>
      <c r="CR166" s="744" t="s">
        <v>635</v>
      </c>
      <c r="CS166" s="743" t="s">
        <v>637</v>
      </c>
      <c r="CT166" s="746" t="s">
        <v>991</v>
      </c>
      <c r="CU166" s="745" t="s">
        <v>992</v>
      </c>
      <c r="CV166" s="744" t="s">
        <v>993</v>
      </c>
      <c r="CW166" s="744" t="s">
        <v>994</v>
      </c>
      <c r="CX166" s="43"/>
      <c r="CY166" s="43"/>
      <c r="CZ166" s="747" t="s">
        <v>995</v>
      </c>
      <c r="DA166" s="747" t="s">
        <v>734</v>
      </c>
      <c r="DB166" s="747" t="s">
        <v>996</v>
      </c>
      <c r="DC166" s="747" t="s">
        <v>665</v>
      </c>
      <c r="DD166" s="747" t="s">
        <v>997</v>
      </c>
      <c r="DE166" s="747" t="s">
        <v>998</v>
      </c>
      <c r="DF166" s="747" t="s">
        <v>999</v>
      </c>
      <c r="DG166" s="747" t="s">
        <v>669</v>
      </c>
      <c r="DH166" s="744" t="s">
        <v>1000</v>
      </c>
      <c r="DI166" s="744" t="s">
        <v>1001</v>
      </c>
      <c r="DJ166" s="744" t="s">
        <v>579</v>
      </c>
      <c r="DK166" s="744" t="s">
        <v>672</v>
      </c>
      <c r="DL166" s="651"/>
      <c r="DM166" s="660"/>
      <c r="DO166" s="743" t="s">
        <v>1013</v>
      </c>
      <c r="DP166" s="16"/>
      <c r="DQ166" s="744" t="s">
        <v>631</v>
      </c>
      <c r="DR166" s="745" t="s">
        <v>633</v>
      </c>
      <c r="DS166" s="744" t="s">
        <v>635</v>
      </c>
      <c r="DT166" s="744" t="s">
        <v>637</v>
      </c>
      <c r="DU166" s="744" t="s">
        <v>631</v>
      </c>
      <c r="DV166" s="745" t="s">
        <v>633</v>
      </c>
      <c r="DW166" s="744" t="s">
        <v>635</v>
      </c>
      <c r="DX166" s="744" t="s">
        <v>637</v>
      </c>
      <c r="DY166" s="744" t="s">
        <v>631</v>
      </c>
      <c r="DZ166" s="745" t="s">
        <v>633</v>
      </c>
      <c r="EA166" s="744" t="s">
        <v>635</v>
      </c>
      <c r="EB166" s="744" t="s">
        <v>637</v>
      </c>
      <c r="EC166" s="744" t="s">
        <v>631</v>
      </c>
      <c r="ED166" s="745" t="s">
        <v>633</v>
      </c>
      <c r="EE166" s="744" t="s">
        <v>635</v>
      </c>
      <c r="EF166" s="743" t="s">
        <v>637</v>
      </c>
      <c r="EG166" s="746" t="s">
        <v>991</v>
      </c>
      <c r="EH166" s="745" t="s">
        <v>992</v>
      </c>
      <c r="EI166" s="744" t="s">
        <v>993</v>
      </c>
      <c r="EJ166" s="744" t="s">
        <v>994</v>
      </c>
      <c r="EK166" s="43"/>
      <c r="EL166" s="43"/>
      <c r="EM166" s="747" t="s">
        <v>995</v>
      </c>
      <c r="EN166" s="747" t="s">
        <v>734</v>
      </c>
      <c r="EO166" s="747" t="s">
        <v>996</v>
      </c>
      <c r="EP166" s="747" t="s">
        <v>665</v>
      </c>
      <c r="EQ166" s="747" t="s">
        <v>997</v>
      </c>
      <c r="ER166" s="747" t="s">
        <v>998</v>
      </c>
      <c r="ES166" s="747" t="s">
        <v>999</v>
      </c>
      <c r="ET166" s="747" t="s">
        <v>669</v>
      </c>
      <c r="EU166" s="744" t="s">
        <v>1000</v>
      </c>
      <c r="EV166" s="744" t="s">
        <v>1001</v>
      </c>
      <c r="EW166" s="744" t="s">
        <v>579</v>
      </c>
      <c r="EX166" s="744" t="s">
        <v>672</v>
      </c>
      <c r="EY166" s="659"/>
    </row>
    <row r="167" ht="52.5" customHeight="1">
      <c r="A167" s="661"/>
      <c r="B167" s="748" t="s">
        <v>1014</v>
      </c>
      <c r="C167" s="663" t="s">
        <v>980</v>
      </c>
      <c r="D167" s="664">
        <f>'3A 2025-2026 REPORTE CALIFICACI'!E23</f>
        <v>78</v>
      </c>
      <c r="E167" s="664">
        <f>'3A 2025-2026 REPORTE CALIFICACI'!F23</f>
        <v>82</v>
      </c>
      <c r="F167" s="665">
        <f>'3A 2025-2026 REPORTE CALIFICACI'!G23</f>
        <v>78</v>
      </c>
      <c r="G167" s="664">
        <f>'3A 2025-2026 REPORTE CALIFICACI'!H23</f>
        <v>0</v>
      </c>
      <c r="H167" s="664">
        <f>'3A 2025-2026 REPORTE CALIFICACI'!I23</f>
        <v>80</v>
      </c>
      <c r="I167" s="664">
        <f>'3A 2025-2026 REPORTE CALIFICACI'!J23</f>
        <v>85</v>
      </c>
      <c r="J167" s="664">
        <f>'3A 2025-2026 REPORTE CALIFICACI'!K23</f>
        <v>80</v>
      </c>
      <c r="K167" s="664">
        <f>'3A 2025-2026 REPORTE CALIFICACI'!L23</f>
        <v>0</v>
      </c>
      <c r="L167" s="664">
        <f>'3A 2025-2026 REPORTE CALIFICACI'!M23</f>
        <v>92</v>
      </c>
      <c r="M167" s="664">
        <f>'3A 2025-2026 REPORTE CALIFICACI'!N23</f>
        <v>90</v>
      </c>
      <c r="N167" s="664">
        <f>'3A 2025-2026 REPORTE CALIFICACI'!O23</f>
        <v>86</v>
      </c>
      <c r="O167" s="664">
        <f>'3A 2025-2026 REPORTE CALIFICACI'!P23</f>
        <v>0</v>
      </c>
      <c r="P167" s="664">
        <f>'3A 2025-2026 REPORTE CALIFICACI'!Q23</f>
        <v>90</v>
      </c>
      <c r="Q167" s="664">
        <f>'3A 2025-2026 REPORTE CALIFICACI'!R23</f>
        <v>93</v>
      </c>
      <c r="R167" s="664">
        <f>'3A 2025-2026 REPORTE CALIFICACI'!S23</f>
        <v>86</v>
      </c>
      <c r="S167" s="664">
        <f>'3A 2025-2026 REPORTE CALIFICACI'!T23</f>
        <v>0</v>
      </c>
      <c r="T167" s="716">
        <f>'3A 2025-2026 REPORTE CALIFICACI'!U23</f>
        <v>59.5</v>
      </c>
      <c r="U167" s="716">
        <f>'3A 2025-2026 REPORTE CALIFICACI'!V23</f>
        <v>61.25</v>
      </c>
      <c r="V167" s="716">
        <f>'3A 2025-2026 REPORTE CALIFICACI'!W23</f>
        <v>67</v>
      </c>
      <c r="W167" s="716">
        <f>'3A 2025-2026 REPORTE CALIFICACI'!X23</f>
        <v>67.25</v>
      </c>
      <c r="X167" s="749">
        <f>'3A 2025-2026 REPORTE CALIFICACI'!Y23</f>
        <v>63.75</v>
      </c>
      <c r="Y167" s="750">
        <f>'3A 2025-2026 REPORTE CALIFICACI'!Z23</f>
        <v>0.5647058824</v>
      </c>
      <c r="Z167" s="665">
        <f>'3A 2025-2026 REPORTE CALIFICACI'!AA23</f>
        <v>31.875</v>
      </c>
      <c r="AA167" s="665" t="str">
        <f>'3A 2025-2026 REPORTE CALIFICACI'!AB23</f>
        <v/>
      </c>
      <c r="AB167" s="665" t="str">
        <f>'3A 2025-2026 REPORTE CALIFICACI'!AC23</f>
        <v/>
      </c>
      <c r="AC167" s="665">
        <f>'3A 2025-2026 REPORTE CALIFICACI'!AD23</f>
        <v>32</v>
      </c>
      <c r="AD167" s="665">
        <f>'3A 2025-2026 REPORTE CALIFICACI'!AE23</f>
        <v>19.125</v>
      </c>
      <c r="AE167" s="665" t="str">
        <f>'3A 2025-2026 REPORTE CALIFICACI'!AF23</f>
        <v/>
      </c>
      <c r="AF167" s="665" t="str">
        <f>'3A 2025-2026 REPORTE CALIFICACI'!AG23</f>
        <v/>
      </c>
      <c r="AG167" s="665">
        <f>'3A 2025-2026 REPORTE CALIFICACI'!AH23</f>
        <v>19</v>
      </c>
      <c r="AH167" s="664"/>
      <c r="AI167" s="664" t="str">
        <f>'3A 2025-2026 REPORTE CALIFICACI'!AJ23</f>
        <v/>
      </c>
      <c r="AJ167" s="664" t="str">
        <f>'3A 2025-2026 REPORTE CALIFICACI'!AK23</f>
        <v/>
      </c>
      <c r="AK167" s="664" t="str">
        <f>'3A 2025-2026 REPORTE CALIFICACI'!AL23</f>
        <v>R</v>
      </c>
      <c r="AL167" s="666"/>
      <c r="AM167" s="667"/>
      <c r="AN167" s="661"/>
      <c r="AO167" s="748" t="s">
        <v>1014</v>
      </c>
      <c r="AP167" s="663" t="s">
        <v>980</v>
      </c>
      <c r="AQ167" s="664">
        <f>'3A 2025-2026 REPORTE CALIFICACI'!E24</f>
        <v>72</v>
      </c>
      <c r="AR167" s="664">
        <f>'3A 2025-2026 REPORTE CALIFICACI'!F24</f>
        <v>78</v>
      </c>
      <c r="AS167" s="665">
        <f>'3A 2025-2026 REPORTE CALIFICACI'!G24</f>
        <v>77</v>
      </c>
      <c r="AT167" s="664">
        <f>'3A 2025-2026 REPORTE CALIFICACI'!H24</f>
        <v>0</v>
      </c>
      <c r="AU167" s="664">
        <f>'3A 2025-2026 REPORTE CALIFICACI'!I24</f>
        <v>72</v>
      </c>
      <c r="AV167" s="664">
        <f>'3A 2025-2026 REPORTE CALIFICACI'!J24</f>
        <v>77</v>
      </c>
      <c r="AW167" s="664">
        <f>'3A 2025-2026 REPORTE CALIFICACI'!K24</f>
        <v>76</v>
      </c>
      <c r="AX167" s="664">
        <f>'3A 2025-2026 REPORTE CALIFICACI'!L24</f>
        <v>0</v>
      </c>
      <c r="AY167" s="664">
        <f>'3A 2025-2026 REPORTE CALIFICACI'!M24</f>
        <v>93</v>
      </c>
      <c r="AZ167" s="664">
        <f>'3A 2025-2026 REPORTE CALIFICACI'!N24</f>
        <v>88</v>
      </c>
      <c r="BA167" s="664">
        <f>'3A 2025-2026 REPORTE CALIFICACI'!O24</f>
        <v>82</v>
      </c>
      <c r="BB167" s="664">
        <f>'3A 2025-2026 REPORTE CALIFICACI'!P24</f>
        <v>0</v>
      </c>
      <c r="BC167" s="664">
        <f>'3A 2025-2026 REPORTE CALIFICACI'!Q24</f>
        <v>91</v>
      </c>
      <c r="BD167" s="664">
        <f>'3A 2025-2026 REPORTE CALIFICACI'!R24</f>
        <v>88</v>
      </c>
      <c r="BE167" s="664">
        <f>'3A 2025-2026 REPORTE CALIFICACI'!S24</f>
        <v>82</v>
      </c>
      <c r="BF167" s="664">
        <f>'3A 2025-2026 REPORTE CALIFICACI'!T24</f>
        <v>0</v>
      </c>
      <c r="BG167" s="716">
        <f>'3A 2025-2026 REPORTE CALIFICACI'!U24</f>
        <v>56.75</v>
      </c>
      <c r="BH167" s="716">
        <f>'3A 2025-2026 REPORTE CALIFICACI'!V24</f>
        <v>56.25</v>
      </c>
      <c r="BI167" s="716">
        <f>'3A 2025-2026 REPORTE CALIFICACI'!W24</f>
        <v>65.75</v>
      </c>
      <c r="BJ167" s="716">
        <f>'3A 2025-2026 REPORTE CALIFICACI'!X24</f>
        <v>65.25</v>
      </c>
      <c r="BK167" s="749">
        <f>'3A 2025-2026 REPORTE CALIFICACI'!Y24</f>
        <v>61</v>
      </c>
      <c r="BL167" s="750">
        <f>'3A 2025-2026 REPORTE CALIFICACI'!Z24</f>
        <v>0.5482679739</v>
      </c>
      <c r="BM167" s="665">
        <f>'3A 2025-2026 REPORTE CALIFICACI'!AA24</f>
        <v>30.5</v>
      </c>
      <c r="BN167" s="665" t="str">
        <f>'3A 2025-2026 REPORTE CALIFICACI'!AB24</f>
        <v/>
      </c>
      <c r="BO167" s="665" t="str">
        <f>'3A 2025-2026 REPORTE CALIFICACI'!AC24</f>
        <v/>
      </c>
      <c r="BP167" s="665">
        <f>'3A 2025-2026 REPORTE CALIFICACI'!AD24</f>
        <v>31</v>
      </c>
      <c r="BQ167" s="665">
        <f>'3A 2025-2026 REPORTE CALIFICACI'!AE24</f>
        <v>18.3</v>
      </c>
      <c r="BR167" s="665" t="str">
        <f>'3A 2025-2026 REPORTE CALIFICACI'!AF24</f>
        <v/>
      </c>
      <c r="BS167" s="665" t="str">
        <f>'3A 2025-2026 REPORTE CALIFICACI'!AG24</f>
        <v/>
      </c>
      <c r="BT167" s="749">
        <f>'3A 2025-2026 REPORTE CALIFICACI'!AH24</f>
        <v>18</v>
      </c>
      <c r="BU167" s="664"/>
      <c r="BV167" s="664"/>
      <c r="BW167" s="664" t="str">
        <f>'3A 2025-2026 REPORTE CALIFICACI'!AK24</f>
        <v/>
      </c>
      <c r="BX167" s="664" t="str">
        <f>'3A 2025-2026 REPORTE CALIFICACI'!AL24</f>
        <v>R</v>
      </c>
      <c r="BY167" s="666"/>
      <c r="BZ167" s="667"/>
      <c r="CA167" s="661"/>
      <c r="CB167" s="748" t="s">
        <v>1014</v>
      </c>
      <c r="CC167" s="663" t="s">
        <v>980</v>
      </c>
      <c r="CD167" s="664">
        <f>'3A 2025-2026 REPORTE CALIFICACI'!E25</f>
        <v>71</v>
      </c>
      <c r="CE167" s="664">
        <f>'3A 2025-2026 REPORTE CALIFICACI'!F25</f>
        <v>71</v>
      </c>
      <c r="CF167" s="665">
        <f>'3A 2025-2026 REPORTE CALIFICACI'!G25</f>
        <v>78</v>
      </c>
      <c r="CG167" s="664">
        <f>'3A 2025-2026 REPORTE CALIFICACI'!H25</f>
        <v>0</v>
      </c>
      <c r="CH167" s="664">
        <f>'3A 2025-2026 REPORTE CALIFICACI'!I25</f>
        <v>58</v>
      </c>
      <c r="CI167" s="664">
        <f>'3A 2025-2026 REPORTE CALIFICACI'!J25</f>
        <v>75</v>
      </c>
      <c r="CJ167" s="664">
        <f>'3A 2025-2026 REPORTE CALIFICACI'!K25</f>
        <v>75</v>
      </c>
      <c r="CK167" s="664">
        <f>'3A 2025-2026 REPORTE CALIFICACI'!L25</f>
        <v>0</v>
      </c>
      <c r="CL167" s="664">
        <f>'3A 2025-2026 REPORTE CALIFICACI'!M25</f>
        <v>76</v>
      </c>
      <c r="CM167" s="664">
        <f>'3A 2025-2026 REPORTE CALIFICACI'!N25</f>
        <v>79</v>
      </c>
      <c r="CN167" s="664">
        <f>'3A 2025-2026 REPORTE CALIFICACI'!O25</f>
        <v>75</v>
      </c>
      <c r="CO167" s="664">
        <f>'3A 2025-2026 REPORTE CALIFICACI'!P25</f>
        <v>0</v>
      </c>
      <c r="CP167" s="664">
        <f>'3A 2025-2026 REPORTE CALIFICACI'!Q25</f>
        <v>76</v>
      </c>
      <c r="CQ167" s="664">
        <f>'3A 2025-2026 REPORTE CALIFICACI'!R25</f>
        <v>85</v>
      </c>
      <c r="CR167" s="664">
        <f>'3A 2025-2026 REPORTE CALIFICACI'!S25</f>
        <v>75</v>
      </c>
      <c r="CS167" s="664">
        <f>'3A 2025-2026 REPORTE CALIFICACI'!T25</f>
        <v>0</v>
      </c>
      <c r="CT167" s="716">
        <f>'3A 2025-2026 REPORTE CALIFICACI'!U25</f>
        <v>55</v>
      </c>
      <c r="CU167" s="716">
        <f>'3A 2025-2026 REPORTE CALIFICACI'!V25</f>
        <v>52</v>
      </c>
      <c r="CV167" s="716">
        <f>'3A 2025-2026 REPORTE CALIFICACI'!W25</f>
        <v>57.5</v>
      </c>
      <c r="CW167" s="716">
        <f>'3A 2025-2026 REPORTE CALIFICACI'!X25</f>
        <v>59</v>
      </c>
      <c r="CX167" s="749">
        <f>'3A 2025-2026 REPORTE CALIFICACI'!Y25</f>
        <v>55.875</v>
      </c>
      <c r="CY167" s="750">
        <f>'3A 2025-2026 REPORTE CALIFICACI'!Z25</f>
        <v>0.5427124183</v>
      </c>
      <c r="CZ167" s="665">
        <f>'3A 2025-2026 REPORTE CALIFICACI'!AA25</f>
        <v>27.9375</v>
      </c>
      <c r="DA167" s="665" t="str">
        <f>'3A 2025-2026 REPORTE CALIFICACI'!AB25</f>
        <v/>
      </c>
      <c r="DB167" s="665" t="str">
        <f>'3A 2025-2026 REPORTE CALIFICACI'!AC25</f>
        <v/>
      </c>
      <c r="DC167" s="665">
        <f>'3A 2025-2026 REPORTE CALIFICACI'!AD25</f>
        <v>28</v>
      </c>
      <c r="DD167" s="665">
        <f>'3A 2025-2026 REPORTE CALIFICACI'!AE25</f>
        <v>16.7625</v>
      </c>
      <c r="DE167" s="665" t="str">
        <f>'3A 2025-2026 REPORTE CALIFICACI'!AF25</f>
        <v/>
      </c>
      <c r="DF167" s="665" t="str">
        <f>'3A 2025-2026 REPORTE CALIFICACI'!AG25</f>
        <v/>
      </c>
      <c r="DG167" s="665">
        <f>'3A 2025-2026 REPORTE CALIFICACI'!AH25</f>
        <v>17</v>
      </c>
      <c r="DH167" s="664"/>
      <c r="DI167" s="664" t="str">
        <f>'3A 2025-2026 REPORTE CALIFICACI'!AJ25</f>
        <v/>
      </c>
      <c r="DJ167" s="664" t="str">
        <f>'3A 2025-2026 REPORTE CALIFICACI'!AK25</f>
        <v/>
      </c>
      <c r="DK167" s="664" t="str">
        <f>'3A 2025-2026 REPORTE CALIFICACI'!AL25</f>
        <v>R</v>
      </c>
      <c r="DL167" s="661"/>
      <c r="DM167" s="667"/>
      <c r="DN167" s="661"/>
      <c r="DO167" s="748" t="s">
        <v>1014</v>
      </c>
      <c r="DP167" s="663" t="s">
        <v>980</v>
      </c>
      <c r="DQ167" s="664">
        <f>'3A 2025-2026 REPORTE CALIFICACI'!E26</f>
        <v>80</v>
      </c>
      <c r="DR167" s="664">
        <f>'3A 2025-2026 REPORTE CALIFICACI'!F26</f>
        <v>85</v>
      </c>
      <c r="DS167" s="665">
        <f>'3A 2025-2026 REPORTE CALIFICACI'!G26</f>
        <v>88</v>
      </c>
      <c r="DT167" s="664">
        <f>'3A 2025-2026 REPORTE CALIFICACI'!H26</f>
        <v>0</v>
      </c>
      <c r="DU167" s="664">
        <f>'3A 2025-2026 REPORTE CALIFICACI'!I26</f>
        <v>80</v>
      </c>
      <c r="DV167" s="664">
        <f>'3A 2025-2026 REPORTE CALIFICACI'!J26</f>
        <v>88</v>
      </c>
      <c r="DW167" s="664">
        <f>'3A 2025-2026 REPORTE CALIFICACI'!K26</f>
        <v>86</v>
      </c>
      <c r="DX167" s="664">
        <f>'3A 2025-2026 REPORTE CALIFICACI'!L26</f>
        <v>0</v>
      </c>
      <c r="DY167" s="664">
        <f>'3A 2025-2026 REPORTE CALIFICACI'!M26</f>
        <v>87</v>
      </c>
      <c r="DZ167" s="664">
        <f>'3A 2025-2026 REPORTE CALIFICACI'!N26</f>
        <v>85</v>
      </c>
      <c r="EA167" s="664">
        <f>'3A 2025-2026 REPORTE CALIFICACI'!O26</f>
        <v>89</v>
      </c>
      <c r="EB167" s="664">
        <f>'3A 2025-2026 REPORTE CALIFICACI'!P26</f>
        <v>0</v>
      </c>
      <c r="EC167" s="664">
        <f>'3A 2025-2026 REPORTE CALIFICACI'!Q26</f>
        <v>85</v>
      </c>
      <c r="ED167" s="664">
        <f>'3A 2025-2026 REPORTE CALIFICACI'!R26</f>
        <v>87</v>
      </c>
      <c r="EE167" s="664">
        <f>'3A 2025-2026 REPORTE CALIFICACI'!S26</f>
        <v>89</v>
      </c>
      <c r="EF167" s="664">
        <f>'3A 2025-2026 REPORTE CALIFICACI'!T26</f>
        <v>0</v>
      </c>
      <c r="EG167" s="716">
        <f>'3A 2025-2026 REPORTE CALIFICACI'!U26</f>
        <v>63.25</v>
      </c>
      <c r="EH167" s="716">
        <f>'3A 2025-2026 REPORTE CALIFICACI'!V26</f>
        <v>63.5</v>
      </c>
      <c r="EI167" s="716">
        <f>'3A 2025-2026 REPORTE CALIFICACI'!W26</f>
        <v>65.25</v>
      </c>
      <c r="EJ167" s="716">
        <f>'3A 2025-2026 REPORTE CALIFICACI'!X26</f>
        <v>65.25</v>
      </c>
      <c r="EK167" s="749">
        <f>'3A 2025-2026 REPORTE CALIFICACI'!Y26</f>
        <v>64.3125</v>
      </c>
      <c r="EL167" s="750">
        <f>'3A 2025-2026 REPORTE CALIFICACI'!Z26</f>
        <v>0.5588235294</v>
      </c>
      <c r="EM167" s="665">
        <f>'3A 2025-2026 REPORTE CALIFICACI'!AA26</f>
        <v>32.15625</v>
      </c>
      <c r="EN167" s="665" t="str">
        <f>'3A 2025-2026 REPORTE CALIFICACI'!AB26</f>
        <v/>
      </c>
      <c r="EO167" s="665" t="str">
        <f>'3A 2025-2026 REPORTE CALIFICACI'!AC26</f>
        <v/>
      </c>
      <c r="EP167" s="665">
        <f>'3A 2025-2026 REPORTE CALIFICACI'!AD26</f>
        <v>32</v>
      </c>
      <c r="EQ167" s="665">
        <f>'3A 2025-2026 REPORTE CALIFICACI'!AE26</f>
        <v>19.29375</v>
      </c>
      <c r="ER167" s="665" t="str">
        <f>'3A 2025-2026 REPORTE CALIFICACI'!AF26</f>
        <v/>
      </c>
      <c r="ES167" s="665" t="str">
        <f>'3A 2025-2026 REPORTE CALIFICACI'!AG26</f>
        <v/>
      </c>
      <c r="ET167" s="665">
        <f>'3A 2025-2026 REPORTE CALIFICACI'!AH26</f>
        <v>19</v>
      </c>
      <c r="EU167" s="664"/>
      <c r="EV167" s="664" t="str">
        <f>'3A 2025-2026 REPORTE CALIFICACI'!AJ26</f>
        <v/>
      </c>
      <c r="EW167" s="664" t="str">
        <f>'3A 2025-2026 REPORTE CALIFICACI'!AK26</f>
        <v/>
      </c>
      <c r="EX167" s="664" t="str">
        <f>'3A 2025-2026 REPORTE CALIFICACI'!AL26</f>
        <v>R</v>
      </c>
      <c r="EY167" s="666"/>
    </row>
    <row r="168" ht="84.0" customHeight="1">
      <c r="A168" s="661"/>
      <c r="B168" s="47"/>
      <c r="C168" s="663" t="s">
        <v>1015</v>
      </c>
      <c r="D168" s="664">
        <f>'3A 2025-2026 REPORTE CALIFICACI'!AM23</f>
        <v>0</v>
      </c>
      <c r="E168" s="664">
        <f>'3A 2025-2026 REPORTE CALIFICACI'!AN23</f>
        <v>0</v>
      </c>
      <c r="F168" s="664">
        <f>'3A 2025-2026 REPORTE CALIFICACI'!AO23</f>
        <v>0</v>
      </c>
      <c r="G168" s="664">
        <f>'3A 2025-2026 REPORTE CALIFICACI'!AP23</f>
        <v>0</v>
      </c>
      <c r="H168" s="664">
        <f>'3A 2025-2026 REPORTE CALIFICACI'!AQ23</f>
        <v>0</v>
      </c>
      <c r="I168" s="664">
        <f>'3A 2025-2026 REPORTE CALIFICACI'!AR23</f>
        <v>0</v>
      </c>
      <c r="J168" s="664">
        <f>'3A 2025-2026 REPORTE CALIFICACI'!AS23</f>
        <v>0</v>
      </c>
      <c r="K168" s="664">
        <f>'3A 2025-2026 REPORTE CALIFICACI'!AT23</f>
        <v>0</v>
      </c>
      <c r="L168" s="664">
        <f>'3A 2025-2026 REPORTE CALIFICACI'!AU23</f>
        <v>0</v>
      </c>
      <c r="M168" s="664">
        <f>'3A 2025-2026 REPORTE CALIFICACI'!AV23</f>
        <v>0</v>
      </c>
      <c r="N168" s="664">
        <f>'3A 2025-2026 REPORTE CALIFICACI'!AW23</f>
        <v>0</v>
      </c>
      <c r="O168" s="664">
        <f>'3A 2025-2026 REPORTE CALIFICACI'!AX23</f>
        <v>0</v>
      </c>
      <c r="P168" s="664">
        <f>'3A 2025-2026 REPORTE CALIFICACI'!AY23</f>
        <v>0</v>
      </c>
      <c r="Q168" s="664">
        <f>'3A 2025-2026 REPORTE CALIFICACI'!AZ23</f>
        <v>0</v>
      </c>
      <c r="R168" s="664">
        <f>'3A 2025-2026 REPORTE CALIFICACI'!BA23</f>
        <v>0</v>
      </c>
      <c r="S168" s="664">
        <f>'3A 2025-2026 REPORTE CALIFICACI'!BB23</f>
        <v>0</v>
      </c>
      <c r="T168" s="716">
        <f>'3A 2025-2026 REPORTE CALIFICACI'!BC23</f>
        <v>0</v>
      </c>
      <c r="U168" s="716">
        <f>'3A 2025-2026 REPORTE CALIFICACI'!BD23</f>
        <v>0</v>
      </c>
      <c r="V168" s="716">
        <f>'3A 2025-2026 REPORTE CALIFICACI'!BE23</f>
        <v>0</v>
      </c>
      <c r="W168" s="716">
        <f>'3A 2025-2026 REPORTE CALIFICACI'!BF23</f>
        <v>0</v>
      </c>
      <c r="X168" s="749">
        <f>'3A 2025-2026 REPORTE CALIFICACI'!BG23</f>
        <v>0</v>
      </c>
      <c r="Y168" s="750">
        <f>'3A 2025-2026 REPORTE CALIFICACI'!BH23</f>
        <v>0</v>
      </c>
      <c r="Z168" s="665">
        <f>'3A 2025-2026 REPORTE CALIFICACI'!BI23</f>
        <v>0</v>
      </c>
      <c r="AA168" s="665" t="str">
        <f>'3A 2025-2026 REPORTE CALIFICACI'!BJ23</f>
        <v/>
      </c>
      <c r="AB168" s="665" t="str">
        <f>'3A 2025-2026 REPORTE CALIFICACI'!BK23</f>
        <v/>
      </c>
      <c r="AC168" s="665">
        <f>'3A 2025-2026 REPORTE CALIFICACI'!BL23</f>
        <v>0</v>
      </c>
      <c r="AD168" s="665">
        <f>'3A 2025-2026 REPORTE CALIFICACI'!BM23</f>
        <v>0</v>
      </c>
      <c r="AE168" s="665" t="str">
        <f>'3A 2025-2026 REPORTE CALIFICACI'!BN23</f>
        <v/>
      </c>
      <c r="AF168" s="665" t="str">
        <f>'3A 2025-2026 REPORTE CALIFICACI'!BO23</f>
        <v/>
      </c>
      <c r="AG168" s="665">
        <f>'3A 2025-2026 REPORTE CALIFICACI'!BP23</f>
        <v>0</v>
      </c>
      <c r="AH168" s="664"/>
      <c r="AI168" s="664" t="str">
        <f>'3A 2025-2026 REPORTE CALIFICACI'!BR23</f>
        <v/>
      </c>
      <c r="AJ168" s="664" t="str">
        <f>'3A 2025-2026 REPORTE CALIFICACI'!BS23</f>
        <v/>
      </c>
      <c r="AK168" s="664" t="str">
        <f>'3A 2025-2026 REPORTE CALIFICACI'!BT23</f>
        <v>R</v>
      </c>
      <c r="AL168" s="666"/>
      <c r="AM168" s="667"/>
      <c r="AN168" s="661"/>
      <c r="AO168" s="47"/>
      <c r="AP168" s="663" t="s">
        <v>1015</v>
      </c>
      <c r="AQ168" s="664">
        <f>'3A 2025-2026 REPORTE CALIFICACI'!AM24</f>
        <v>0</v>
      </c>
      <c r="AR168" s="664">
        <f>'3A 2025-2026 REPORTE CALIFICACI'!AN24</f>
        <v>0</v>
      </c>
      <c r="AS168" s="664">
        <f>'3A 2025-2026 REPORTE CALIFICACI'!AO24</f>
        <v>0</v>
      </c>
      <c r="AT168" s="664">
        <f>'3A 2025-2026 REPORTE CALIFICACI'!AP24</f>
        <v>0</v>
      </c>
      <c r="AU168" s="664">
        <f>'3A 2025-2026 REPORTE CALIFICACI'!AQ24</f>
        <v>0</v>
      </c>
      <c r="AV168" s="664">
        <f>'3A 2025-2026 REPORTE CALIFICACI'!AR24</f>
        <v>0</v>
      </c>
      <c r="AW168" s="664">
        <f>'3A 2025-2026 REPORTE CALIFICACI'!AS24</f>
        <v>0</v>
      </c>
      <c r="AX168" s="664">
        <f>'3A 2025-2026 REPORTE CALIFICACI'!AT24</f>
        <v>0</v>
      </c>
      <c r="AY168" s="664">
        <f>'3A 2025-2026 REPORTE CALIFICACI'!AU24</f>
        <v>0</v>
      </c>
      <c r="AZ168" s="664">
        <f>'3A 2025-2026 REPORTE CALIFICACI'!AV24</f>
        <v>0</v>
      </c>
      <c r="BA168" s="664">
        <f>'3A 2025-2026 REPORTE CALIFICACI'!AW24</f>
        <v>0</v>
      </c>
      <c r="BB168" s="664">
        <f>'3A 2025-2026 REPORTE CALIFICACI'!AX24</f>
        <v>0</v>
      </c>
      <c r="BC168" s="664">
        <f>'3A 2025-2026 REPORTE CALIFICACI'!AY24</f>
        <v>0</v>
      </c>
      <c r="BD168" s="664">
        <f>'3A 2025-2026 REPORTE CALIFICACI'!AZ24</f>
        <v>0</v>
      </c>
      <c r="BE168" s="664">
        <f>'3A 2025-2026 REPORTE CALIFICACI'!BA24</f>
        <v>0</v>
      </c>
      <c r="BF168" s="664">
        <f>'3A 2025-2026 REPORTE CALIFICACI'!BB24</f>
        <v>0</v>
      </c>
      <c r="BG168" s="716">
        <f>'3A 2025-2026 REPORTE CALIFICACI'!BC24</f>
        <v>0</v>
      </c>
      <c r="BH168" s="716">
        <f>'3A 2025-2026 REPORTE CALIFICACI'!BD24</f>
        <v>0</v>
      </c>
      <c r="BI168" s="716">
        <f>'3A 2025-2026 REPORTE CALIFICACI'!BE24</f>
        <v>0</v>
      </c>
      <c r="BJ168" s="716">
        <f>'3A 2025-2026 REPORTE CALIFICACI'!BF24</f>
        <v>0</v>
      </c>
      <c r="BK168" s="749">
        <f>'3A 2025-2026 REPORTE CALIFICACI'!BG24</f>
        <v>0</v>
      </c>
      <c r="BL168" s="750">
        <f>'3A 2025-2026 REPORTE CALIFICACI'!BH24</f>
        <v>0</v>
      </c>
      <c r="BM168" s="665">
        <f>'3A 2025-2026 REPORTE CALIFICACI'!BI24</f>
        <v>0</v>
      </c>
      <c r="BN168" s="665" t="str">
        <f>'3A 2025-2026 REPORTE CALIFICACI'!BJ24</f>
        <v/>
      </c>
      <c r="BO168" s="665" t="str">
        <f>'3A 2025-2026 REPORTE CALIFICACI'!BK24</f>
        <v/>
      </c>
      <c r="BP168" s="665">
        <f>'3A 2025-2026 REPORTE CALIFICACI'!BL24</f>
        <v>0</v>
      </c>
      <c r="BQ168" s="665">
        <f>'3A 2025-2026 REPORTE CALIFICACI'!BM24</f>
        <v>0</v>
      </c>
      <c r="BR168" s="665" t="str">
        <f>'3A 2025-2026 REPORTE CALIFICACI'!BN24</f>
        <v/>
      </c>
      <c r="BS168" s="665" t="str">
        <f>'3A 2025-2026 REPORTE CALIFICACI'!BO24</f>
        <v/>
      </c>
      <c r="BT168" s="749">
        <f>'3A 2025-2026 REPORTE CALIFICACI'!BP24</f>
        <v>0</v>
      </c>
      <c r="BU168" s="664"/>
      <c r="BV168" s="664"/>
      <c r="BW168" s="664" t="str">
        <f>'3A 2025-2026 REPORTE CALIFICACI'!BS24</f>
        <v/>
      </c>
      <c r="BX168" s="664" t="str">
        <f>'3A 2025-2026 REPORTE CALIFICACI'!BT24</f>
        <v>R</v>
      </c>
      <c r="BY168" s="666"/>
      <c r="BZ168" s="667"/>
      <c r="CA168" s="661"/>
      <c r="CB168" s="47"/>
      <c r="CC168" s="663" t="s">
        <v>1015</v>
      </c>
      <c r="CD168" s="664">
        <f>'3A 2025-2026 REPORTE CALIFICACI'!AM25</f>
        <v>0</v>
      </c>
      <c r="CE168" s="664">
        <f>'3A 2025-2026 REPORTE CALIFICACI'!AN25</f>
        <v>0</v>
      </c>
      <c r="CF168" s="664">
        <f>'3A 2025-2026 REPORTE CALIFICACI'!AO25</f>
        <v>0</v>
      </c>
      <c r="CG168" s="664">
        <f>'3A 2025-2026 REPORTE CALIFICACI'!AP25</f>
        <v>0</v>
      </c>
      <c r="CH168" s="664">
        <f>'3A 2025-2026 REPORTE CALIFICACI'!AQ25</f>
        <v>0</v>
      </c>
      <c r="CI168" s="664">
        <f>'3A 2025-2026 REPORTE CALIFICACI'!AR25</f>
        <v>0</v>
      </c>
      <c r="CJ168" s="664">
        <f>'3A 2025-2026 REPORTE CALIFICACI'!AS25</f>
        <v>0</v>
      </c>
      <c r="CK168" s="664">
        <f>'3A 2025-2026 REPORTE CALIFICACI'!AT25</f>
        <v>0</v>
      </c>
      <c r="CL168" s="664">
        <f>'3A 2025-2026 REPORTE CALIFICACI'!AU25</f>
        <v>0</v>
      </c>
      <c r="CM168" s="664">
        <f>'3A 2025-2026 REPORTE CALIFICACI'!AV25</f>
        <v>0</v>
      </c>
      <c r="CN168" s="664">
        <f>'3A 2025-2026 REPORTE CALIFICACI'!AW25</f>
        <v>0</v>
      </c>
      <c r="CO168" s="664">
        <f>'3A 2025-2026 REPORTE CALIFICACI'!AX25</f>
        <v>0</v>
      </c>
      <c r="CP168" s="664">
        <f>'3A 2025-2026 REPORTE CALIFICACI'!AY25</f>
        <v>0</v>
      </c>
      <c r="CQ168" s="664">
        <f>'3A 2025-2026 REPORTE CALIFICACI'!AZ25</f>
        <v>0</v>
      </c>
      <c r="CR168" s="664">
        <f>'3A 2025-2026 REPORTE CALIFICACI'!BA25</f>
        <v>0</v>
      </c>
      <c r="CS168" s="664">
        <f>'3A 2025-2026 REPORTE CALIFICACI'!BB25</f>
        <v>0</v>
      </c>
      <c r="CT168" s="716">
        <f>'3A 2025-2026 REPORTE CALIFICACI'!BC25</f>
        <v>0</v>
      </c>
      <c r="CU168" s="716">
        <f>'3A 2025-2026 REPORTE CALIFICACI'!BD25</f>
        <v>0</v>
      </c>
      <c r="CV168" s="716">
        <f>'3A 2025-2026 REPORTE CALIFICACI'!BE25</f>
        <v>0</v>
      </c>
      <c r="CW168" s="716">
        <f>'3A 2025-2026 REPORTE CALIFICACI'!BF25</f>
        <v>0</v>
      </c>
      <c r="CX168" s="749">
        <f>'3A 2025-2026 REPORTE CALIFICACI'!BG25</f>
        <v>0</v>
      </c>
      <c r="CY168" s="750">
        <f>'3A 2025-2026 REPORTE CALIFICACI'!BH25</f>
        <v>0</v>
      </c>
      <c r="CZ168" s="665">
        <f>'3A 2025-2026 REPORTE CALIFICACI'!BI25</f>
        <v>0</v>
      </c>
      <c r="DA168" s="665" t="str">
        <f>'3A 2025-2026 REPORTE CALIFICACI'!BJ25</f>
        <v/>
      </c>
      <c r="DB168" s="665" t="str">
        <f>'3A 2025-2026 REPORTE CALIFICACI'!BK25</f>
        <v/>
      </c>
      <c r="DC168" s="665">
        <f>'3A 2025-2026 REPORTE CALIFICACI'!BL25</f>
        <v>0</v>
      </c>
      <c r="DD168" s="665">
        <f>'3A 2025-2026 REPORTE CALIFICACI'!BM25</f>
        <v>0</v>
      </c>
      <c r="DE168" s="665" t="str">
        <f>'3A 2025-2026 REPORTE CALIFICACI'!BN25</f>
        <v/>
      </c>
      <c r="DF168" s="665" t="str">
        <f>'3A 2025-2026 REPORTE CALIFICACI'!BO25</f>
        <v/>
      </c>
      <c r="DG168" s="665">
        <f>'3A 2025-2026 REPORTE CALIFICACI'!BP25</f>
        <v>0</v>
      </c>
      <c r="DH168" s="664"/>
      <c r="DI168" s="664" t="str">
        <f>'3A 2025-2026 REPORTE CALIFICACI'!BR25</f>
        <v/>
      </c>
      <c r="DJ168" s="664" t="str">
        <f>'3A 2025-2026 REPORTE CALIFICACI'!BS25</f>
        <v/>
      </c>
      <c r="DK168" s="664" t="str">
        <f>'3A 2025-2026 REPORTE CALIFICACI'!BT25</f>
        <v>R</v>
      </c>
      <c r="DL168" s="661"/>
      <c r="DN168" s="661"/>
      <c r="DO168" s="47"/>
      <c r="DP168" s="663" t="s">
        <v>1015</v>
      </c>
      <c r="DQ168" s="664">
        <f>'3A 2025-2026 REPORTE CALIFICACI'!AM26</f>
        <v>0</v>
      </c>
      <c r="DR168" s="664">
        <f>'3A 2025-2026 REPORTE CALIFICACI'!AN26</f>
        <v>0</v>
      </c>
      <c r="DS168" s="664">
        <f>'3A 2025-2026 REPORTE CALIFICACI'!AO26</f>
        <v>0</v>
      </c>
      <c r="DT168" s="664">
        <f>'3A 2025-2026 REPORTE CALIFICACI'!AP26</f>
        <v>0</v>
      </c>
      <c r="DU168" s="664">
        <f>'3A 2025-2026 REPORTE CALIFICACI'!AQ26</f>
        <v>0</v>
      </c>
      <c r="DV168" s="664">
        <f>'3A 2025-2026 REPORTE CALIFICACI'!AR26</f>
        <v>0</v>
      </c>
      <c r="DW168" s="664">
        <f>'3A 2025-2026 REPORTE CALIFICACI'!AS26</f>
        <v>0</v>
      </c>
      <c r="DX168" s="664">
        <f>'3A 2025-2026 REPORTE CALIFICACI'!AT26</f>
        <v>0</v>
      </c>
      <c r="DY168" s="664">
        <f>'3A 2025-2026 REPORTE CALIFICACI'!AU26</f>
        <v>0</v>
      </c>
      <c r="DZ168" s="664">
        <f>'3A 2025-2026 REPORTE CALIFICACI'!AV26</f>
        <v>0</v>
      </c>
      <c r="EA168" s="664">
        <f>'3A 2025-2026 REPORTE CALIFICACI'!AW26</f>
        <v>0</v>
      </c>
      <c r="EB168" s="664">
        <f>'3A 2025-2026 REPORTE CALIFICACI'!AX26</f>
        <v>0</v>
      </c>
      <c r="EC168" s="664">
        <f>'3A 2025-2026 REPORTE CALIFICACI'!AY26</f>
        <v>0</v>
      </c>
      <c r="ED168" s="664">
        <f>'3A 2025-2026 REPORTE CALIFICACI'!AZ26</f>
        <v>0</v>
      </c>
      <c r="EE168" s="664">
        <f>'3A 2025-2026 REPORTE CALIFICACI'!BA26</f>
        <v>0</v>
      </c>
      <c r="EF168" s="664">
        <f>'3A 2025-2026 REPORTE CALIFICACI'!BB26</f>
        <v>0</v>
      </c>
      <c r="EG168" s="716">
        <f>'3A 2025-2026 REPORTE CALIFICACI'!BC26</f>
        <v>0</v>
      </c>
      <c r="EH168" s="716">
        <f>'3A 2025-2026 REPORTE CALIFICACI'!BD26</f>
        <v>0</v>
      </c>
      <c r="EI168" s="716">
        <f>'3A 2025-2026 REPORTE CALIFICACI'!BE26</f>
        <v>0</v>
      </c>
      <c r="EJ168" s="716">
        <f>'3A 2025-2026 REPORTE CALIFICACI'!BF26</f>
        <v>0</v>
      </c>
      <c r="EK168" s="749">
        <f>'3A 2025-2026 REPORTE CALIFICACI'!BG26</f>
        <v>0</v>
      </c>
      <c r="EL168" s="750">
        <f>'3A 2025-2026 REPORTE CALIFICACI'!BH26</f>
        <v>0</v>
      </c>
      <c r="EM168" s="665">
        <f>'3A 2025-2026 REPORTE CALIFICACI'!BI26</f>
        <v>0</v>
      </c>
      <c r="EN168" s="665" t="str">
        <f>'3A 2025-2026 REPORTE CALIFICACI'!BJ26</f>
        <v/>
      </c>
      <c r="EO168" s="665" t="str">
        <f>'3A 2025-2026 REPORTE CALIFICACI'!BK26</f>
        <v/>
      </c>
      <c r="EP168" s="665">
        <f>'3A 2025-2026 REPORTE CALIFICACI'!BL26</f>
        <v>0</v>
      </c>
      <c r="EQ168" s="665">
        <f>'3A 2025-2026 REPORTE CALIFICACI'!BM26</f>
        <v>0</v>
      </c>
      <c r="ER168" s="665" t="str">
        <f>'3A 2025-2026 REPORTE CALIFICACI'!BN26</f>
        <v/>
      </c>
      <c r="ES168" s="665" t="str">
        <f>'3A 2025-2026 REPORTE CALIFICACI'!BO26</f>
        <v/>
      </c>
      <c r="ET168" s="665">
        <f>'3A 2025-2026 REPORTE CALIFICACI'!BP26</f>
        <v>0</v>
      </c>
      <c r="EU168" s="664"/>
      <c r="EV168" s="664" t="str">
        <f>'3A 2025-2026 REPORTE CALIFICACI'!BR26</f>
        <v/>
      </c>
      <c r="EW168" s="664" t="str">
        <f>'3A 2025-2026 REPORTE CALIFICACI'!BS26</f>
        <v/>
      </c>
      <c r="EX168" s="664" t="str">
        <f>'3A 2025-2026 REPORTE CALIFICACI'!BT26</f>
        <v>R</v>
      </c>
      <c r="EY168" s="666"/>
    </row>
    <row r="169" ht="85.5" customHeight="1">
      <c r="A169" s="661"/>
      <c r="B169" s="47"/>
      <c r="C169" s="663" t="s">
        <v>1016</v>
      </c>
      <c r="D169" s="664">
        <f>'3A 2025-2026 REPORTE CALIFICACI'!BU23</f>
        <v>73</v>
      </c>
      <c r="E169" s="664">
        <f>'3A 2025-2026 REPORTE CALIFICACI'!BV23</f>
        <v>72</v>
      </c>
      <c r="F169" s="664">
        <f>'3A 2025-2026 REPORTE CALIFICACI'!BW23</f>
        <v>75</v>
      </c>
      <c r="G169" s="664">
        <f>'3A 2025-2026 REPORTE CALIFICACI'!BX23</f>
        <v>0</v>
      </c>
      <c r="H169" s="664">
        <f>'3A 2025-2026 REPORTE CALIFICACI'!BY23</f>
        <v>70</v>
      </c>
      <c r="I169" s="664">
        <f>'3A 2025-2026 REPORTE CALIFICACI'!BZ23</f>
        <v>72</v>
      </c>
      <c r="J169" s="664">
        <f>'3A 2025-2026 REPORTE CALIFICACI'!CA23</f>
        <v>76</v>
      </c>
      <c r="K169" s="664">
        <f>'3A 2025-2026 REPORTE CALIFICACI'!CB23</f>
        <v>0</v>
      </c>
      <c r="L169" s="664">
        <f>'3A 2025-2026 REPORTE CALIFICACI'!CC23</f>
        <v>79</v>
      </c>
      <c r="M169" s="664">
        <f>'3A 2025-2026 REPORTE CALIFICACI'!CD23</f>
        <v>81</v>
      </c>
      <c r="N169" s="664">
        <f>'3A 2025-2026 REPORTE CALIFICACI'!CE23</f>
        <v>82</v>
      </c>
      <c r="O169" s="664">
        <f>'3A 2025-2026 REPORTE CALIFICACI'!CF23</f>
        <v>0</v>
      </c>
      <c r="P169" s="664">
        <f>'3A 2025-2026 REPORTE CALIFICACI'!CG23</f>
        <v>78</v>
      </c>
      <c r="Q169" s="664">
        <f>'3A 2025-2026 REPORTE CALIFICACI'!CH23</f>
        <v>80</v>
      </c>
      <c r="R169" s="664">
        <f>'3A 2025-2026 REPORTE CALIFICACI'!CI23</f>
        <v>81</v>
      </c>
      <c r="S169" s="664">
        <f>'3A 2025-2026 REPORTE CALIFICACI'!CJ23</f>
        <v>0</v>
      </c>
      <c r="T169" s="716">
        <f>'3A 2025-2026 REPORTE CALIFICACI'!CK23</f>
        <v>55</v>
      </c>
      <c r="U169" s="716">
        <f>'3A 2025-2026 REPORTE CALIFICACI'!CL23</f>
        <v>54.5</v>
      </c>
      <c r="V169" s="716">
        <f>'3A 2025-2026 REPORTE CALIFICACI'!CM23</f>
        <v>60.5</v>
      </c>
      <c r="W169" s="716">
        <f>'3A 2025-2026 REPORTE CALIFICACI'!CN23</f>
        <v>59.75</v>
      </c>
      <c r="X169" s="749">
        <f>'3A 2025-2026 REPORTE CALIFICACI'!CO23</f>
        <v>57.4375</v>
      </c>
      <c r="Y169" s="750">
        <f>'3A 2025-2026 REPORTE CALIFICACI'!CP23</f>
        <v>0.6875</v>
      </c>
      <c r="Z169" s="665">
        <f>'3A 2025-2026 REPORTE CALIFICACI'!CQ23</f>
        <v>28.71875</v>
      </c>
      <c r="AA169" s="665" t="str">
        <f>'3A 2025-2026 REPORTE CALIFICACI'!CR23</f>
        <v/>
      </c>
      <c r="AB169" s="665" t="str">
        <f>'3A 2025-2026 REPORTE CALIFICACI'!CS23</f>
        <v/>
      </c>
      <c r="AC169" s="665">
        <f>'3A 2025-2026 REPORTE CALIFICACI'!CT23</f>
        <v>29</v>
      </c>
      <c r="AD169" s="665">
        <f>'3A 2025-2026 REPORTE CALIFICACI'!CU23</f>
        <v>17.23125</v>
      </c>
      <c r="AE169" s="665" t="str">
        <f>'3A 2025-2026 REPORTE CALIFICACI'!CV23</f>
        <v/>
      </c>
      <c r="AF169" s="665" t="str">
        <f>'3A 2025-2026 REPORTE CALIFICACI'!CW23</f>
        <v/>
      </c>
      <c r="AG169" s="665">
        <f>'3A 2025-2026 REPORTE CALIFICACI'!CX23</f>
        <v>17</v>
      </c>
      <c r="AH169" s="664"/>
      <c r="AI169" s="665" t="str">
        <f>'3A 2025-2026 REPORTE CALIFICACI'!CZ23</f>
        <v/>
      </c>
      <c r="AJ169" s="664" t="str">
        <f>'3A 2025-2026 REPORTE CALIFICACI'!DA23</f>
        <v/>
      </c>
      <c r="AK169" s="664" t="str">
        <f>'3A 2025-2026 REPORTE CALIFICACI'!DB23</f>
        <v>R</v>
      </c>
      <c r="AL169" s="666"/>
      <c r="AM169" s="667"/>
      <c r="AN169" s="661"/>
      <c r="AO169" s="47"/>
      <c r="AP169" s="663" t="s">
        <v>1016</v>
      </c>
      <c r="AQ169" s="664">
        <f>'3A 2025-2026 REPORTE CALIFICACI'!BU24</f>
        <v>70</v>
      </c>
      <c r="AR169" s="664">
        <f>'3A 2025-2026 REPORTE CALIFICACI'!BV24</f>
        <v>55</v>
      </c>
      <c r="AS169" s="664">
        <f>'3A 2025-2026 REPORTE CALIFICACI'!BW24</f>
        <v>50</v>
      </c>
      <c r="AT169" s="664">
        <f>'3A 2025-2026 REPORTE CALIFICACI'!BX24</f>
        <v>0</v>
      </c>
      <c r="AU169" s="664">
        <f>'3A 2025-2026 REPORTE CALIFICACI'!BY24</f>
        <v>71</v>
      </c>
      <c r="AV169" s="664">
        <f>'3A 2025-2026 REPORTE CALIFICACI'!BZ24</f>
        <v>55</v>
      </c>
      <c r="AW169" s="664">
        <f>'3A 2025-2026 REPORTE CALIFICACI'!CA24</f>
        <v>45</v>
      </c>
      <c r="AX169" s="664">
        <f>'3A 2025-2026 REPORTE CALIFICACI'!CB24</f>
        <v>0</v>
      </c>
      <c r="AY169" s="664">
        <f>'3A 2025-2026 REPORTE CALIFICACI'!CC24</f>
        <v>71</v>
      </c>
      <c r="AZ169" s="664">
        <f>'3A 2025-2026 REPORTE CALIFICACI'!CD24</f>
        <v>72</v>
      </c>
      <c r="BA169" s="664">
        <f>'3A 2025-2026 REPORTE CALIFICACI'!CE24</f>
        <v>70</v>
      </c>
      <c r="BB169" s="664">
        <f>'3A 2025-2026 REPORTE CALIFICACI'!CF24</f>
        <v>0</v>
      </c>
      <c r="BC169" s="664">
        <f>'3A 2025-2026 REPORTE CALIFICACI'!CG24</f>
        <v>70</v>
      </c>
      <c r="BD169" s="664">
        <f>'3A 2025-2026 REPORTE CALIFICACI'!CH24</f>
        <v>71</v>
      </c>
      <c r="BE169" s="664">
        <f>'3A 2025-2026 REPORTE CALIFICACI'!CI24</f>
        <v>70</v>
      </c>
      <c r="BF169" s="664">
        <f>'3A 2025-2026 REPORTE CALIFICACI'!CJ24</f>
        <v>0</v>
      </c>
      <c r="BG169" s="716">
        <f>'3A 2025-2026 REPORTE CALIFICACI'!CK24</f>
        <v>43.75</v>
      </c>
      <c r="BH169" s="716">
        <f>'3A 2025-2026 REPORTE CALIFICACI'!CL24</f>
        <v>42.75</v>
      </c>
      <c r="BI169" s="716">
        <f>'3A 2025-2026 REPORTE CALIFICACI'!CM24</f>
        <v>53.25</v>
      </c>
      <c r="BJ169" s="716">
        <f>'3A 2025-2026 REPORTE CALIFICACI'!CN24</f>
        <v>52.75</v>
      </c>
      <c r="BK169" s="749">
        <f>'3A 2025-2026 REPORTE CALIFICACI'!CO24</f>
        <v>48.125</v>
      </c>
      <c r="BL169" s="750">
        <f>'3A 2025-2026 REPORTE CALIFICACI'!CP24</f>
        <v>0.6857142857</v>
      </c>
      <c r="BM169" s="665">
        <f>'3A 2025-2026 REPORTE CALIFICACI'!CQ24</f>
        <v>24.0625</v>
      </c>
      <c r="BN169" s="665" t="str">
        <f>'3A 2025-2026 REPORTE CALIFICACI'!CR24</f>
        <v/>
      </c>
      <c r="BO169" s="665" t="str">
        <f>'3A 2025-2026 REPORTE CALIFICACI'!CS24</f>
        <v/>
      </c>
      <c r="BP169" s="665">
        <f>'3A 2025-2026 REPORTE CALIFICACI'!CT24</f>
        <v>24</v>
      </c>
      <c r="BQ169" s="665">
        <f>'3A 2025-2026 REPORTE CALIFICACI'!CU24</f>
        <v>14.4375</v>
      </c>
      <c r="BR169" s="665" t="str">
        <f>'3A 2025-2026 REPORTE CALIFICACI'!CV24</f>
        <v/>
      </c>
      <c r="BS169" s="665" t="str">
        <f>'3A 2025-2026 REPORTE CALIFICACI'!CW24</f>
        <v/>
      </c>
      <c r="BT169" s="749">
        <f>'3A 2025-2026 REPORTE CALIFICACI'!CX24</f>
        <v>14</v>
      </c>
      <c r="BU169" s="664"/>
      <c r="BV169" s="664"/>
      <c r="BW169" s="664" t="str">
        <f>'3A 2025-2026 REPORTE CALIFICACI'!DA24</f>
        <v/>
      </c>
      <c r="BX169" s="664" t="str">
        <f>'3A 2025-2026 REPORTE CALIFICACI'!DB24</f>
        <v>R</v>
      </c>
      <c r="BY169" s="666"/>
      <c r="BZ169" s="667"/>
      <c r="CA169" s="661"/>
      <c r="CB169" s="47"/>
      <c r="CC169" s="663" t="s">
        <v>1016</v>
      </c>
      <c r="CD169" s="664">
        <f>'3A 2025-2026 REPORTE CALIFICACI'!BU25</f>
        <v>40</v>
      </c>
      <c r="CE169" s="664">
        <f>'3A 2025-2026 REPORTE CALIFICACI'!BV25</f>
        <v>25</v>
      </c>
      <c r="CF169" s="664">
        <f>'3A 2025-2026 REPORTE CALIFICACI'!BW25</f>
        <v>20</v>
      </c>
      <c r="CG169" s="664">
        <f>'3A 2025-2026 REPORTE CALIFICACI'!BX25</f>
        <v>0</v>
      </c>
      <c r="CH169" s="664">
        <f>'3A 2025-2026 REPORTE CALIFICACI'!BY25</f>
        <v>35</v>
      </c>
      <c r="CI169" s="664">
        <f>'3A 2025-2026 REPORTE CALIFICACI'!BZ25</f>
        <v>20</v>
      </c>
      <c r="CJ169" s="664">
        <f>'3A 2025-2026 REPORTE CALIFICACI'!CA25</f>
        <v>25</v>
      </c>
      <c r="CK169" s="664">
        <f>'3A 2025-2026 REPORTE CALIFICACI'!CB25</f>
        <v>0</v>
      </c>
      <c r="CL169" s="664">
        <f>'3A 2025-2026 REPORTE CALIFICACI'!CC25</f>
        <v>70</v>
      </c>
      <c r="CM169" s="664">
        <f>'3A 2025-2026 REPORTE CALIFICACI'!CD25</f>
        <v>71</v>
      </c>
      <c r="CN169" s="664">
        <f>'3A 2025-2026 REPORTE CALIFICACI'!CE25</f>
        <v>70</v>
      </c>
      <c r="CO169" s="664">
        <f>'3A 2025-2026 REPORTE CALIFICACI'!CF25</f>
        <v>0</v>
      </c>
      <c r="CP169" s="664">
        <f>'3A 2025-2026 REPORTE CALIFICACI'!CG25</f>
        <v>60</v>
      </c>
      <c r="CQ169" s="664">
        <f>'3A 2025-2026 REPORTE CALIFICACI'!CH25</f>
        <v>45</v>
      </c>
      <c r="CR169" s="664">
        <f>'3A 2025-2026 REPORTE CALIFICACI'!CI25</f>
        <v>50</v>
      </c>
      <c r="CS169" s="664">
        <f>'3A 2025-2026 REPORTE CALIFICACI'!CJ25</f>
        <v>0</v>
      </c>
      <c r="CT169" s="716">
        <f>'3A 2025-2026 REPORTE CALIFICACI'!CK25</f>
        <v>21.25</v>
      </c>
      <c r="CU169" s="716">
        <f>'3A 2025-2026 REPORTE CALIFICACI'!CL25</f>
        <v>20</v>
      </c>
      <c r="CV169" s="716">
        <f>'3A 2025-2026 REPORTE CALIFICACI'!CM25</f>
        <v>52.75</v>
      </c>
      <c r="CW169" s="716">
        <f>'3A 2025-2026 REPORTE CALIFICACI'!CN25</f>
        <v>38.75</v>
      </c>
      <c r="CX169" s="749">
        <f>'3A 2025-2026 REPORTE CALIFICACI'!CO25</f>
        <v>33.1875</v>
      </c>
      <c r="CY169" s="750">
        <f>'3A 2025-2026 REPORTE CALIFICACI'!CP25</f>
        <v>0.6571428571</v>
      </c>
      <c r="CZ169" s="665">
        <f>'3A 2025-2026 REPORTE CALIFICACI'!CQ25</f>
        <v>16.59375</v>
      </c>
      <c r="DA169" s="665" t="str">
        <f>'3A 2025-2026 REPORTE CALIFICACI'!CR25</f>
        <v/>
      </c>
      <c r="DB169" s="665" t="str">
        <f>'3A 2025-2026 REPORTE CALIFICACI'!CS25</f>
        <v/>
      </c>
      <c r="DC169" s="665">
        <f>'3A 2025-2026 REPORTE CALIFICACI'!CT25</f>
        <v>17</v>
      </c>
      <c r="DD169" s="665">
        <f>'3A 2025-2026 REPORTE CALIFICACI'!CU25</f>
        <v>9.95625</v>
      </c>
      <c r="DE169" s="665" t="str">
        <f>'3A 2025-2026 REPORTE CALIFICACI'!CV25</f>
        <v/>
      </c>
      <c r="DF169" s="665" t="str">
        <f>'3A 2025-2026 REPORTE CALIFICACI'!CW25</f>
        <v/>
      </c>
      <c r="DG169" s="665">
        <f>'3A 2025-2026 REPORTE CALIFICACI'!CX25</f>
        <v>10</v>
      </c>
      <c r="DH169" s="664"/>
      <c r="DI169" s="665" t="str">
        <f>'3A 2025-2026 REPORTE CALIFICACI'!CZ25</f>
        <v/>
      </c>
      <c r="DJ169" s="664" t="str">
        <f>'3A 2025-2026 REPORTE CALIFICACI'!DA25</f>
        <v/>
      </c>
      <c r="DK169" s="664" t="str">
        <f>'3A 2025-2026 REPORTE CALIFICACI'!DB25</f>
        <v>R</v>
      </c>
      <c r="DL169" s="661"/>
      <c r="DN169" s="661"/>
      <c r="DO169" s="47"/>
      <c r="DP169" s="663" t="s">
        <v>1016</v>
      </c>
      <c r="DQ169" s="664">
        <f>'3A 2025-2026 REPORTE CALIFICACI'!BU26</f>
        <v>88</v>
      </c>
      <c r="DR169" s="664">
        <f>'3A 2025-2026 REPORTE CALIFICACI'!BV26</f>
        <v>80</v>
      </c>
      <c r="DS169" s="664">
        <f>'3A 2025-2026 REPORTE CALIFICACI'!BW26</f>
        <v>80</v>
      </c>
      <c r="DT169" s="664">
        <f>'3A 2025-2026 REPORTE CALIFICACI'!BX26</f>
        <v>0</v>
      </c>
      <c r="DU169" s="664">
        <f>'3A 2025-2026 REPORTE CALIFICACI'!BY26</f>
        <v>89</v>
      </c>
      <c r="DV169" s="664">
        <f>'3A 2025-2026 REPORTE CALIFICACI'!BZ26</f>
        <v>81</v>
      </c>
      <c r="DW169" s="664">
        <f>'3A 2025-2026 REPORTE CALIFICACI'!CA26</f>
        <v>80</v>
      </c>
      <c r="DX169" s="664">
        <f>'3A 2025-2026 REPORTE CALIFICACI'!CB26</f>
        <v>0</v>
      </c>
      <c r="DY169" s="664">
        <f>'3A 2025-2026 REPORTE CALIFICACI'!CC26</f>
        <v>85</v>
      </c>
      <c r="DZ169" s="664">
        <f>'3A 2025-2026 REPORTE CALIFICACI'!CD26</f>
        <v>84</v>
      </c>
      <c r="EA169" s="664">
        <f>'3A 2025-2026 REPORTE CALIFICACI'!CE26</f>
        <v>80</v>
      </c>
      <c r="EB169" s="664">
        <f>'3A 2025-2026 REPORTE CALIFICACI'!CF26</f>
        <v>0</v>
      </c>
      <c r="EC169" s="664">
        <f>'3A 2025-2026 REPORTE CALIFICACI'!CG26</f>
        <v>84</v>
      </c>
      <c r="ED169" s="664">
        <f>'3A 2025-2026 REPORTE CALIFICACI'!CH26</f>
        <v>85</v>
      </c>
      <c r="EE169" s="664">
        <f>'3A 2025-2026 REPORTE CALIFICACI'!CI26</f>
        <v>80</v>
      </c>
      <c r="EF169" s="664">
        <f>'3A 2025-2026 REPORTE CALIFICACI'!CJ26</f>
        <v>0</v>
      </c>
      <c r="EG169" s="716">
        <f>'3A 2025-2026 REPORTE CALIFICACI'!CK26</f>
        <v>62</v>
      </c>
      <c r="EH169" s="716">
        <f>'3A 2025-2026 REPORTE CALIFICACI'!CL26</f>
        <v>62.5</v>
      </c>
      <c r="EI169" s="716">
        <f>'3A 2025-2026 REPORTE CALIFICACI'!CM26</f>
        <v>62.25</v>
      </c>
      <c r="EJ169" s="716">
        <f>'3A 2025-2026 REPORTE CALIFICACI'!CN26</f>
        <v>62.25</v>
      </c>
      <c r="EK169" s="749">
        <f>'3A 2025-2026 REPORTE CALIFICACI'!CO26</f>
        <v>62.25</v>
      </c>
      <c r="EL169" s="750">
        <f>'3A 2025-2026 REPORTE CALIFICACI'!CP26</f>
        <v>0.6857142857</v>
      </c>
      <c r="EM169" s="665">
        <f>'3A 2025-2026 REPORTE CALIFICACI'!CQ26</f>
        <v>31.125</v>
      </c>
      <c r="EN169" s="665" t="str">
        <f>'3A 2025-2026 REPORTE CALIFICACI'!CR26</f>
        <v/>
      </c>
      <c r="EO169" s="665" t="str">
        <f>'3A 2025-2026 REPORTE CALIFICACI'!CS26</f>
        <v/>
      </c>
      <c r="EP169" s="665">
        <f>'3A 2025-2026 REPORTE CALIFICACI'!CT26</f>
        <v>31</v>
      </c>
      <c r="EQ169" s="665">
        <f>'3A 2025-2026 REPORTE CALIFICACI'!CU26</f>
        <v>18.675</v>
      </c>
      <c r="ER169" s="665" t="str">
        <f>'3A 2025-2026 REPORTE CALIFICACI'!CV26</f>
        <v/>
      </c>
      <c r="ES169" s="665" t="str">
        <f>'3A 2025-2026 REPORTE CALIFICACI'!CW26</f>
        <v/>
      </c>
      <c r="ET169" s="665">
        <f>'3A 2025-2026 REPORTE CALIFICACI'!CX26</f>
        <v>19</v>
      </c>
      <c r="EU169" s="664"/>
      <c r="EV169" s="665" t="str">
        <f>'3A 2025-2026 REPORTE CALIFICACI'!CZ26</f>
        <v/>
      </c>
      <c r="EW169" s="664" t="str">
        <f>'3A 2025-2026 REPORTE CALIFICACI'!DA26</f>
        <v/>
      </c>
      <c r="EX169" s="664" t="str">
        <f>'3A 2025-2026 REPORTE CALIFICACI'!DB26</f>
        <v>R</v>
      </c>
      <c r="EY169" s="666"/>
    </row>
    <row r="170" ht="52.5" customHeight="1">
      <c r="A170" s="661"/>
      <c r="B170" s="47"/>
      <c r="C170" s="663" t="s">
        <v>1017</v>
      </c>
      <c r="D170" s="664">
        <f>'3A 2025-2026 REPORTE CALIFICACI'!DC23</f>
        <v>70</v>
      </c>
      <c r="E170" s="664">
        <f>'3A 2025-2026 REPORTE CALIFICACI'!DD23</f>
        <v>70</v>
      </c>
      <c r="F170" s="664">
        <f>'3A 2025-2026 REPORTE CALIFICACI'!DE23</f>
        <v>70</v>
      </c>
      <c r="G170" s="664">
        <f>'3A 2025-2026 REPORTE CALIFICACI'!DF23</f>
        <v>0</v>
      </c>
      <c r="H170" s="664">
        <f>'3A 2025-2026 REPORTE CALIFICACI'!DG23</f>
        <v>71</v>
      </c>
      <c r="I170" s="664">
        <f>'3A 2025-2026 REPORTE CALIFICACI'!DH23</f>
        <v>70</v>
      </c>
      <c r="J170" s="664">
        <f>'3A 2025-2026 REPORTE CALIFICACI'!DI23</f>
        <v>70</v>
      </c>
      <c r="K170" s="664">
        <f>'3A 2025-2026 REPORTE CALIFICACI'!DJ23</f>
        <v>0</v>
      </c>
      <c r="L170" s="664">
        <f>'3A 2025-2026 REPORTE CALIFICACI'!DK23</f>
        <v>70</v>
      </c>
      <c r="M170" s="664">
        <f>'3A 2025-2026 REPORTE CALIFICACI'!DL23</f>
        <v>75</v>
      </c>
      <c r="N170" s="664">
        <f>'3A 2025-2026 REPORTE CALIFICACI'!DM23</f>
        <v>70</v>
      </c>
      <c r="O170" s="664">
        <f>'3A 2025-2026 REPORTE CALIFICACI'!DN23</f>
        <v>0</v>
      </c>
      <c r="P170" s="664">
        <f>'3A 2025-2026 REPORTE CALIFICACI'!DO23</f>
        <v>70</v>
      </c>
      <c r="Q170" s="664">
        <f>'3A 2025-2026 REPORTE CALIFICACI'!DP23</f>
        <v>70</v>
      </c>
      <c r="R170" s="664">
        <f>'3A 2025-2026 REPORTE CALIFICACI'!DQ23</f>
        <v>74</v>
      </c>
      <c r="S170" s="664">
        <f>'3A 2025-2026 REPORTE CALIFICACI'!DR23</f>
        <v>0</v>
      </c>
      <c r="T170" s="716">
        <f>'3A 2025-2026 REPORTE CALIFICACI'!DS23</f>
        <v>52.5</v>
      </c>
      <c r="U170" s="716">
        <f>'3A 2025-2026 REPORTE CALIFICACI'!DT23</f>
        <v>52.75</v>
      </c>
      <c r="V170" s="716">
        <f>'3A 2025-2026 REPORTE CALIFICACI'!DU23</f>
        <v>53.75</v>
      </c>
      <c r="W170" s="716">
        <f>'3A 2025-2026 REPORTE CALIFICACI'!DV23</f>
        <v>53.5</v>
      </c>
      <c r="X170" s="749">
        <f>'3A 2025-2026 REPORTE CALIFICACI'!DW23</f>
        <v>53.125</v>
      </c>
      <c r="Y170" s="750">
        <f>'3A 2025-2026 REPORTE CALIFICACI'!DX23</f>
        <v>0.6820384294</v>
      </c>
      <c r="Z170" s="665">
        <f>'3A 2025-2026 REPORTE CALIFICACI'!DY23</f>
        <v>26.5625</v>
      </c>
      <c r="AA170" s="665" t="str">
        <f>'3A 2025-2026 REPORTE CALIFICACI'!DZ23</f>
        <v/>
      </c>
      <c r="AB170" s="665" t="str">
        <f>'3A 2025-2026 REPORTE CALIFICACI'!EA23</f>
        <v/>
      </c>
      <c r="AC170" s="665">
        <f>'3A 2025-2026 REPORTE CALIFICACI'!EB23</f>
        <v>27</v>
      </c>
      <c r="AD170" s="665">
        <f>'3A 2025-2026 REPORTE CALIFICACI'!EC23</f>
        <v>15.9375</v>
      </c>
      <c r="AE170" s="665" t="str">
        <f>'3A 2025-2026 REPORTE CALIFICACI'!ED23</f>
        <v/>
      </c>
      <c r="AF170" s="665" t="str">
        <f>'3A 2025-2026 REPORTE CALIFICACI'!EE23</f>
        <v/>
      </c>
      <c r="AG170" s="665">
        <f>'3A 2025-2026 REPORTE CALIFICACI'!EF23</f>
        <v>16</v>
      </c>
      <c r="AH170" s="664"/>
      <c r="AI170" s="665" t="str">
        <f>'3A 2025-2026 REPORTE CALIFICACI'!EH23</f>
        <v/>
      </c>
      <c r="AJ170" s="664" t="str">
        <f>'3A 2025-2026 REPORTE CALIFICACI'!EI23</f>
        <v/>
      </c>
      <c r="AK170" s="664" t="str">
        <f>'3A 2025-2026 REPORTE CALIFICACI'!EJ23</f>
        <v>R</v>
      </c>
      <c r="AL170" s="666"/>
      <c r="AM170" s="667"/>
      <c r="AN170" s="661"/>
      <c r="AO170" s="47"/>
      <c r="AP170" s="663" t="s">
        <v>1017</v>
      </c>
      <c r="AQ170" s="664">
        <f>'3A 2025-2026 REPORTE CALIFICACI'!DC24</f>
        <v>70</v>
      </c>
      <c r="AR170" s="664">
        <f>'3A 2025-2026 REPORTE CALIFICACI'!DD24</f>
        <v>70</v>
      </c>
      <c r="AS170" s="664">
        <f>'3A 2025-2026 REPORTE CALIFICACI'!DE24</f>
        <v>70</v>
      </c>
      <c r="AT170" s="664">
        <f>'3A 2025-2026 REPORTE CALIFICACI'!DF24</f>
        <v>0</v>
      </c>
      <c r="AU170" s="664">
        <f>'3A 2025-2026 REPORTE CALIFICACI'!DG24</f>
        <v>70</v>
      </c>
      <c r="AV170" s="664">
        <f>'3A 2025-2026 REPORTE CALIFICACI'!DH24</f>
        <v>70</v>
      </c>
      <c r="AW170" s="664">
        <f>'3A 2025-2026 REPORTE CALIFICACI'!DI24</f>
        <v>70</v>
      </c>
      <c r="AX170" s="664">
        <f>'3A 2025-2026 REPORTE CALIFICACI'!DJ24</f>
        <v>0</v>
      </c>
      <c r="AY170" s="664">
        <f>'3A 2025-2026 REPORTE CALIFICACI'!DK24</f>
        <v>70</v>
      </c>
      <c r="AZ170" s="664">
        <f>'3A 2025-2026 REPORTE CALIFICACI'!DL24</f>
        <v>74</v>
      </c>
      <c r="BA170" s="664">
        <f>'3A 2025-2026 REPORTE CALIFICACI'!DM24</f>
        <v>70</v>
      </c>
      <c r="BB170" s="664">
        <f>'3A 2025-2026 REPORTE CALIFICACI'!DN24</f>
        <v>0</v>
      </c>
      <c r="BC170" s="664">
        <f>'3A 2025-2026 REPORTE CALIFICACI'!DO24</f>
        <v>73</v>
      </c>
      <c r="BD170" s="664">
        <f>'3A 2025-2026 REPORTE CALIFICACI'!DP24</f>
        <v>70</v>
      </c>
      <c r="BE170" s="664">
        <f>'3A 2025-2026 REPORTE CALIFICACI'!DQ24</f>
        <v>70</v>
      </c>
      <c r="BF170" s="664">
        <f>'3A 2025-2026 REPORTE CALIFICACI'!DR24</f>
        <v>0</v>
      </c>
      <c r="BG170" s="716">
        <f>'3A 2025-2026 REPORTE CALIFICACI'!DS24</f>
        <v>52.5</v>
      </c>
      <c r="BH170" s="716">
        <f>'3A 2025-2026 REPORTE CALIFICACI'!DT24</f>
        <v>52.5</v>
      </c>
      <c r="BI170" s="716">
        <f>'3A 2025-2026 REPORTE CALIFICACI'!DU24</f>
        <v>53.5</v>
      </c>
      <c r="BJ170" s="716">
        <f>'3A 2025-2026 REPORTE CALIFICACI'!DV24</f>
        <v>53.25</v>
      </c>
      <c r="BK170" s="749">
        <f>'3A 2025-2026 REPORTE CALIFICACI'!DW24</f>
        <v>52.9375</v>
      </c>
      <c r="BL170" s="750">
        <f>'3A 2025-2026 REPORTE CALIFICACI'!DX24</f>
        <v>0.6325344612</v>
      </c>
      <c r="BM170" s="665">
        <f>'3A 2025-2026 REPORTE CALIFICACI'!DY24</f>
        <v>26.46875</v>
      </c>
      <c r="BN170" s="665" t="str">
        <f>'3A 2025-2026 REPORTE CALIFICACI'!DZ24</f>
        <v/>
      </c>
      <c r="BO170" s="665" t="str">
        <f>'3A 2025-2026 REPORTE CALIFICACI'!EA24</f>
        <v/>
      </c>
      <c r="BP170" s="665">
        <f>'3A 2025-2026 REPORTE CALIFICACI'!EB24</f>
        <v>26</v>
      </c>
      <c r="BQ170" s="665">
        <f>'3A 2025-2026 REPORTE CALIFICACI'!EC24</f>
        <v>15.88125</v>
      </c>
      <c r="BR170" s="665" t="str">
        <f>'3A 2025-2026 REPORTE CALIFICACI'!ED24</f>
        <v/>
      </c>
      <c r="BS170" s="665" t="str">
        <f>'3A 2025-2026 REPORTE CALIFICACI'!EE24</f>
        <v/>
      </c>
      <c r="BT170" s="749">
        <f>'3A 2025-2026 REPORTE CALIFICACI'!EF24</f>
        <v>16</v>
      </c>
      <c r="BU170" s="664"/>
      <c r="BV170" s="664"/>
      <c r="BW170" s="664" t="str">
        <f>'3A 2025-2026 REPORTE CALIFICACI'!EI24</f>
        <v/>
      </c>
      <c r="BX170" s="664" t="str">
        <f>'3A 2025-2026 REPORTE CALIFICACI'!EJ24</f>
        <v>R</v>
      </c>
      <c r="BY170" s="666"/>
      <c r="BZ170" s="667"/>
      <c r="CA170" s="661"/>
      <c r="CB170" s="47"/>
      <c r="CC170" s="663" t="s">
        <v>1017</v>
      </c>
      <c r="CD170" s="664">
        <f>'3A 2025-2026 REPORTE CALIFICACI'!DC25</f>
        <v>71</v>
      </c>
      <c r="CE170" s="664">
        <f>'3A 2025-2026 REPORTE CALIFICACI'!DD25</f>
        <v>50</v>
      </c>
      <c r="CF170" s="664">
        <f>'3A 2025-2026 REPORTE CALIFICACI'!DE25</f>
        <v>60</v>
      </c>
      <c r="CG170" s="664">
        <f>'3A 2025-2026 REPORTE CALIFICACI'!DF25</f>
        <v>0</v>
      </c>
      <c r="CH170" s="664">
        <f>'3A 2025-2026 REPORTE CALIFICACI'!DG25</f>
        <v>77</v>
      </c>
      <c r="CI170" s="664">
        <f>'3A 2025-2026 REPORTE CALIFICACI'!DH25</f>
        <v>55</v>
      </c>
      <c r="CJ170" s="664">
        <f>'3A 2025-2026 REPORTE CALIFICACI'!DI25</f>
        <v>40</v>
      </c>
      <c r="CK170" s="664">
        <f>'3A 2025-2026 REPORTE CALIFICACI'!DJ25</f>
        <v>0</v>
      </c>
      <c r="CL170" s="664">
        <f>'3A 2025-2026 REPORTE CALIFICACI'!DK25</f>
        <v>70</v>
      </c>
      <c r="CM170" s="664">
        <f>'3A 2025-2026 REPORTE CALIFICACI'!DL25</f>
        <v>60</v>
      </c>
      <c r="CN170" s="664">
        <f>'3A 2025-2026 REPORTE CALIFICACI'!DM25</f>
        <v>60</v>
      </c>
      <c r="CO170" s="664">
        <f>'3A 2025-2026 REPORTE CALIFICACI'!DN25</f>
        <v>0</v>
      </c>
      <c r="CP170" s="664">
        <f>'3A 2025-2026 REPORTE CALIFICACI'!DO25</f>
        <v>84</v>
      </c>
      <c r="CQ170" s="664">
        <f>'3A 2025-2026 REPORTE CALIFICACI'!DP25</f>
        <v>60</v>
      </c>
      <c r="CR170" s="664">
        <f>'3A 2025-2026 REPORTE CALIFICACI'!DQ25</f>
        <v>60</v>
      </c>
      <c r="CS170" s="664">
        <f>'3A 2025-2026 REPORTE CALIFICACI'!DR25</f>
        <v>0</v>
      </c>
      <c r="CT170" s="716">
        <f>'3A 2025-2026 REPORTE CALIFICACI'!DS25</f>
        <v>45.25</v>
      </c>
      <c r="CU170" s="716">
        <f>'3A 2025-2026 REPORTE CALIFICACI'!DT25</f>
        <v>43</v>
      </c>
      <c r="CV170" s="716">
        <f>'3A 2025-2026 REPORTE CALIFICACI'!DU25</f>
        <v>47.5</v>
      </c>
      <c r="CW170" s="716">
        <f>'3A 2025-2026 REPORTE CALIFICACI'!DV25</f>
        <v>51</v>
      </c>
      <c r="CX170" s="749">
        <f>'3A 2025-2026 REPORTE CALIFICACI'!DW25</f>
        <v>46.6875</v>
      </c>
      <c r="CY170" s="750">
        <f>'3A 2025-2026 REPORTE CALIFICACI'!DX25</f>
        <v>0.6273214286</v>
      </c>
      <c r="CZ170" s="665">
        <f>'3A 2025-2026 REPORTE CALIFICACI'!DY25</f>
        <v>23.34375</v>
      </c>
      <c r="DA170" s="665" t="str">
        <f>'3A 2025-2026 REPORTE CALIFICACI'!DZ25</f>
        <v/>
      </c>
      <c r="DB170" s="665" t="str">
        <f>'3A 2025-2026 REPORTE CALIFICACI'!EA25</f>
        <v/>
      </c>
      <c r="DC170" s="665">
        <f>'3A 2025-2026 REPORTE CALIFICACI'!EB25</f>
        <v>23</v>
      </c>
      <c r="DD170" s="665">
        <f>'3A 2025-2026 REPORTE CALIFICACI'!EC25</f>
        <v>14.00625</v>
      </c>
      <c r="DE170" s="665" t="str">
        <f>'3A 2025-2026 REPORTE CALIFICACI'!ED25</f>
        <v/>
      </c>
      <c r="DF170" s="665" t="str">
        <f>'3A 2025-2026 REPORTE CALIFICACI'!EE25</f>
        <v/>
      </c>
      <c r="DG170" s="665">
        <f>'3A 2025-2026 REPORTE CALIFICACI'!EF25</f>
        <v>14</v>
      </c>
      <c r="DH170" s="664"/>
      <c r="DI170" s="665" t="str">
        <f>'3A 2025-2026 REPORTE CALIFICACI'!EH25</f>
        <v/>
      </c>
      <c r="DJ170" s="664" t="str">
        <f>'3A 2025-2026 REPORTE CALIFICACI'!EI25</f>
        <v/>
      </c>
      <c r="DK170" s="664" t="str">
        <f>'3A 2025-2026 REPORTE CALIFICACI'!EJ25</f>
        <v>R</v>
      </c>
      <c r="DL170" s="661"/>
      <c r="DN170" s="661"/>
      <c r="DO170" s="47"/>
      <c r="DP170" s="663" t="s">
        <v>1017</v>
      </c>
      <c r="DQ170" s="664">
        <f>'3A 2025-2026 REPORTE CALIFICACI'!DC26</f>
        <v>70</v>
      </c>
      <c r="DR170" s="664">
        <f>'3A 2025-2026 REPORTE CALIFICACI'!DD26</f>
        <v>80</v>
      </c>
      <c r="DS170" s="664">
        <f>'3A 2025-2026 REPORTE CALIFICACI'!DE26</f>
        <v>90</v>
      </c>
      <c r="DT170" s="664">
        <f>'3A 2025-2026 REPORTE CALIFICACI'!DF26</f>
        <v>0</v>
      </c>
      <c r="DU170" s="664">
        <f>'3A 2025-2026 REPORTE CALIFICACI'!DG26</f>
        <v>71</v>
      </c>
      <c r="DV170" s="664">
        <f>'3A 2025-2026 REPORTE CALIFICACI'!DH26</f>
        <v>90</v>
      </c>
      <c r="DW170" s="664">
        <f>'3A 2025-2026 REPORTE CALIFICACI'!DI26</f>
        <v>91</v>
      </c>
      <c r="DX170" s="664">
        <f>'3A 2025-2026 REPORTE CALIFICACI'!DJ26</f>
        <v>0</v>
      </c>
      <c r="DY170" s="664">
        <f>'3A 2025-2026 REPORTE CALIFICACI'!DK26</f>
        <v>70</v>
      </c>
      <c r="DZ170" s="664">
        <f>'3A 2025-2026 REPORTE CALIFICACI'!DL26</f>
        <v>95</v>
      </c>
      <c r="EA170" s="664">
        <f>'3A 2025-2026 REPORTE CALIFICACI'!DM26</f>
        <v>93</v>
      </c>
      <c r="EB170" s="664">
        <f>'3A 2025-2026 REPORTE CALIFICACI'!DN26</f>
        <v>0</v>
      </c>
      <c r="EC170" s="664">
        <f>'3A 2025-2026 REPORTE CALIFICACI'!DO26</f>
        <v>80</v>
      </c>
      <c r="ED170" s="664">
        <f>'3A 2025-2026 REPORTE CALIFICACI'!DP26</f>
        <v>98</v>
      </c>
      <c r="EE170" s="664">
        <f>'3A 2025-2026 REPORTE CALIFICACI'!DQ26</f>
        <v>94</v>
      </c>
      <c r="EF170" s="664">
        <f>'3A 2025-2026 REPORTE CALIFICACI'!DR26</f>
        <v>0</v>
      </c>
      <c r="EG170" s="716">
        <f>'3A 2025-2026 REPORTE CALIFICACI'!DS26</f>
        <v>60</v>
      </c>
      <c r="EH170" s="716">
        <f>'3A 2025-2026 REPORTE CALIFICACI'!DT26</f>
        <v>63</v>
      </c>
      <c r="EI170" s="716">
        <f>'3A 2025-2026 REPORTE CALIFICACI'!DU26</f>
        <v>64.5</v>
      </c>
      <c r="EJ170" s="716">
        <f>'3A 2025-2026 REPORTE CALIFICACI'!DV26</f>
        <v>68</v>
      </c>
      <c r="EK170" s="749">
        <f>'3A 2025-2026 REPORTE CALIFICACI'!DW26</f>
        <v>63.875</v>
      </c>
      <c r="EL170" s="750">
        <f>'3A 2025-2026 REPORTE CALIFICACI'!DX26</f>
        <v>0.661343985</v>
      </c>
      <c r="EM170" s="665">
        <f>'3A 2025-2026 REPORTE CALIFICACI'!DY26</f>
        <v>31.9375</v>
      </c>
      <c r="EN170" s="665" t="str">
        <f>'3A 2025-2026 REPORTE CALIFICACI'!DZ26</f>
        <v/>
      </c>
      <c r="EO170" s="665" t="str">
        <f>'3A 2025-2026 REPORTE CALIFICACI'!EA26</f>
        <v/>
      </c>
      <c r="EP170" s="665">
        <f>'3A 2025-2026 REPORTE CALIFICACI'!EB26</f>
        <v>32</v>
      </c>
      <c r="EQ170" s="665">
        <f>'3A 2025-2026 REPORTE CALIFICACI'!EC26</f>
        <v>19.1625</v>
      </c>
      <c r="ER170" s="665" t="str">
        <f>'3A 2025-2026 REPORTE CALIFICACI'!ED26</f>
        <v/>
      </c>
      <c r="ES170" s="665" t="str">
        <f>'3A 2025-2026 REPORTE CALIFICACI'!EE26</f>
        <v/>
      </c>
      <c r="ET170" s="665">
        <f>'3A 2025-2026 REPORTE CALIFICACI'!EF26</f>
        <v>19</v>
      </c>
      <c r="EU170" s="664"/>
      <c r="EV170" s="665" t="str">
        <f>'3A 2025-2026 REPORTE CALIFICACI'!EH26</f>
        <v/>
      </c>
      <c r="EW170" s="664" t="str">
        <f>'3A 2025-2026 REPORTE CALIFICACI'!EI26</f>
        <v/>
      </c>
      <c r="EX170" s="664" t="str">
        <f>'3A 2025-2026 REPORTE CALIFICACI'!EJ26</f>
        <v>R</v>
      </c>
      <c r="EY170" s="666"/>
    </row>
    <row r="171" ht="52.5" customHeight="1">
      <c r="A171" s="661"/>
      <c r="B171" s="47"/>
      <c r="C171" s="663" t="s">
        <v>1018</v>
      </c>
      <c r="D171" s="664">
        <f>'3A 2025-2026 REPORTE CALIFICACI'!EK23</f>
        <v>78</v>
      </c>
      <c r="E171" s="664">
        <f>'3A 2025-2026 REPORTE CALIFICACI'!EL23</f>
        <v>88</v>
      </c>
      <c r="F171" s="664">
        <f>'3A 2025-2026 REPORTE CALIFICACI'!EM23</f>
        <v>92</v>
      </c>
      <c r="G171" s="665">
        <f>'3A 2025-2026 REPORTE CALIFICACI'!EN23</f>
        <v>0</v>
      </c>
      <c r="H171" s="664">
        <f>'3A 2025-2026 REPORTE CALIFICACI'!EO23</f>
        <v>80</v>
      </c>
      <c r="I171" s="664">
        <f>'3A 2025-2026 REPORTE CALIFICACI'!EP23</f>
        <v>90</v>
      </c>
      <c r="J171" s="664">
        <f>'3A 2025-2026 REPORTE CALIFICACI'!EQ23</f>
        <v>91</v>
      </c>
      <c r="K171" s="664">
        <f>'3A 2025-2026 REPORTE CALIFICACI'!ER23</f>
        <v>0</v>
      </c>
      <c r="L171" s="664">
        <f>'3A 2025-2026 REPORTE CALIFICACI'!ES23</f>
        <v>78</v>
      </c>
      <c r="M171" s="665">
        <f>'3A 2025-2026 REPORTE CALIFICACI'!ET23</f>
        <v>94</v>
      </c>
      <c r="N171" s="665">
        <f>'3A 2025-2026 REPORTE CALIFICACI'!EU23</f>
        <v>92</v>
      </c>
      <c r="O171" s="664">
        <f>'3A 2025-2026 REPORTE CALIFICACI'!EV23</f>
        <v>0</v>
      </c>
      <c r="P171" s="665">
        <f>'3A 2025-2026 REPORTE CALIFICACI'!EW23</f>
        <v>83</v>
      </c>
      <c r="Q171" s="665">
        <f>'3A 2025-2026 REPORTE CALIFICACI'!EX23</f>
        <v>88</v>
      </c>
      <c r="R171" s="665">
        <f>'3A 2025-2026 REPORTE CALIFICACI'!EY23</f>
        <v>98</v>
      </c>
      <c r="S171" s="665">
        <f>'3A 2025-2026 REPORTE CALIFICACI'!EZ23</f>
        <v>0</v>
      </c>
      <c r="T171" s="716">
        <f>'3A 2025-2026 REPORTE CALIFICACI'!FA23</f>
        <v>64.5</v>
      </c>
      <c r="U171" s="716">
        <f>'3A 2025-2026 REPORTE CALIFICACI'!FB23</f>
        <v>65.25</v>
      </c>
      <c r="V171" s="716">
        <f>'3A 2025-2026 REPORTE CALIFICACI'!FC23</f>
        <v>66</v>
      </c>
      <c r="W171" s="716">
        <f>'3A 2025-2026 REPORTE CALIFICACI'!FD23</f>
        <v>67.25</v>
      </c>
      <c r="X171" s="749">
        <f>'3A 2025-2026 REPORTE CALIFICACI'!FE23</f>
        <v>65.75</v>
      </c>
      <c r="Y171" s="750">
        <f>'3A 2025-2026 REPORTE CALIFICACI'!FF23</f>
        <v>0.6883333333</v>
      </c>
      <c r="Z171" s="665">
        <f>'3A 2025-2026 REPORTE CALIFICACI'!FG23</f>
        <v>32.875</v>
      </c>
      <c r="AA171" s="665" t="str">
        <f>'3A 2025-2026 REPORTE CALIFICACI'!FH23</f>
        <v/>
      </c>
      <c r="AB171" s="665" t="str">
        <f>'3A 2025-2026 REPORTE CALIFICACI'!FI23</f>
        <v/>
      </c>
      <c r="AC171" s="665">
        <f>'3A 2025-2026 REPORTE CALIFICACI'!FJ23</f>
        <v>33</v>
      </c>
      <c r="AD171" s="665">
        <f>'3A 2025-2026 REPORTE CALIFICACI'!FK23</f>
        <v>19.725</v>
      </c>
      <c r="AE171" s="665" t="str">
        <f>'3A 2025-2026 REPORTE CALIFICACI'!FL23</f>
        <v/>
      </c>
      <c r="AF171" s="665" t="str">
        <f>'3A 2025-2026 REPORTE CALIFICACI'!FM23</f>
        <v/>
      </c>
      <c r="AG171" s="665">
        <f>'3A 2025-2026 REPORTE CALIFICACI'!FN23</f>
        <v>20</v>
      </c>
      <c r="AH171" s="664"/>
      <c r="AI171" s="665" t="str">
        <f>'3A 2025-2026 REPORTE CALIFICACI'!FP23</f>
        <v/>
      </c>
      <c r="AJ171" s="664" t="str">
        <f>'3A 2025-2026 REPORTE CALIFICACI'!FQ23</f>
        <v/>
      </c>
      <c r="AK171" s="664" t="str">
        <f>'3A 2025-2026 REPORTE CALIFICACI'!FR23</f>
        <v>R</v>
      </c>
      <c r="AL171" s="666"/>
      <c r="AM171" s="667"/>
      <c r="AN171" s="661"/>
      <c r="AO171" s="47"/>
      <c r="AP171" s="663" t="s">
        <v>1018</v>
      </c>
      <c r="AQ171" s="664">
        <f>'3A 2025-2026 REPORTE CALIFICACI'!EK24</f>
        <v>71</v>
      </c>
      <c r="AR171" s="664">
        <f>'3A 2025-2026 REPORTE CALIFICACI'!EL24</f>
        <v>72</v>
      </c>
      <c r="AS171" s="664">
        <f>'3A 2025-2026 REPORTE CALIFICACI'!EM24</f>
        <v>61</v>
      </c>
      <c r="AT171" s="665">
        <f>'3A 2025-2026 REPORTE CALIFICACI'!EN24</f>
        <v>0</v>
      </c>
      <c r="AU171" s="664">
        <f>'3A 2025-2026 REPORTE CALIFICACI'!EO24</f>
        <v>72</v>
      </c>
      <c r="AV171" s="664">
        <f>'3A 2025-2026 REPORTE CALIFICACI'!EP24</f>
        <v>79</v>
      </c>
      <c r="AW171" s="664">
        <f>'3A 2025-2026 REPORTE CALIFICACI'!EQ24</f>
        <v>82</v>
      </c>
      <c r="AX171" s="664">
        <f>'3A 2025-2026 REPORTE CALIFICACI'!ER24</f>
        <v>0</v>
      </c>
      <c r="AY171" s="664">
        <f>'3A 2025-2026 REPORTE CALIFICACI'!ES24</f>
        <v>72</v>
      </c>
      <c r="AZ171" s="665">
        <f>'3A 2025-2026 REPORTE CALIFICACI'!ET24</f>
        <v>76</v>
      </c>
      <c r="BA171" s="665">
        <f>'3A 2025-2026 REPORTE CALIFICACI'!EU24</f>
        <v>74</v>
      </c>
      <c r="BB171" s="664">
        <f>'3A 2025-2026 REPORTE CALIFICACI'!EV24</f>
        <v>0</v>
      </c>
      <c r="BC171" s="665">
        <f>'3A 2025-2026 REPORTE CALIFICACI'!EW24</f>
        <v>72</v>
      </c>
      <c r="BD171" s="665">
        <f>'3A 2025-2026 REPORTE CALIFICACI'!EX24</f>
        <v>87</v>
      </c>
      <c r="BE171" s="665">
        <f>'3A 2025-2026 REPORTE CALIFICACI'!EY24</f>
        <v>98</v>
      </c>
      <c r="BF171" s="665">
        <f>'3A 2025-2026 REPORTE CALIFICACI'!EZ24</f>
        <v>0</v>
      </c>
      <c r="BG171" s="716">
        <f>'3A 2025-2026 REPORTE CALIFICACI'!FA24</f>
        <v>51</v>
      </c>
      <c r="BH171" s="716">
        <f>'3A 2025-2026 REPORTE CALIFICACI'!FB24</f>
        <v>58.25</v>
      </c>
      <c r="BI171" s="716">
        <f>'3A 2025-2026 REPORTE CALIFICACI'!FC24</f>
        <v>55.5</v>
      </c>
      <c r="BJ171" s="716">
        <f>'3A 2025-2026 REPORTE CALIFICACI'!FD24</f>
        <v>64.25</v>
      </c>
      <c r="BK171" s="749">
        <f>'3A 2025-2026 REPORTE CALIFICACI'!FE24</f>
        <v>57.25</v>
      </c>
      <c r="BL171" s="750">
        <f>'3A 2025-2026 REPORTE CALIFICACI'!FF24</f>
        <v>0.6526797386</v>
      </c>
      <c r="BM171" s="665">
        <f>'3A 2025-2026 REPORTE CALIFICACI'!FG24</f>
        <v>28.625</v>
      </c>
      <c r="BN171" s="665" t="str">
        <f>'3A 2025-2026 REPORTE CALIFICACI'!FH24</f>
        <v/>
      </c>
      <c r="BO171" s="665" t="str">
        <f>'3A 2025-2026 REPORTE CALIFICACI'!FI24</f>
        <v/>
      </c>
      <c r="BP171" s="665">
        <f>'3A 2025-2026 REPORTE CALIFICACI'!FJ24</f>
        <v>29</v>
      </c>
      <c r="BQ171" s="665">
        <f>'3A 2025-2026 REPORTE CALIFICACI'!FK24</f>
        <v>17.175</v>
      </c>
      <c r="BR171" s="665" t="str">
        <f>'3A 2025-2026 REPORTE CALIFICACI'!FL24</f>
        <v/>
      </c>
      <c r="BS171" s="665" t="str">
        <f>'3A 2025-2026 REPORTE CALIFICACI'!FM24</f>
        <v/>
      </c>
      <c r="BT171" s="749">
        <f>'3A 2025-2026 REPORTE CALIFICACI'!FN24</f>
        <v>17</v>
      </c>
      <c r="BU171" s="664"/>
      <c r="BV171" s="664"/>
      <c r="BW171" s="664" t="str">
        <f>'3A 2025-2026 REPORTE CALIFICACI'!FQ24</f>
        <v/>
      </c>
      <c r="BX171" s="664" t="str">
        <f>'3A 2025-2026 REPORTE CALIFICACI'!FR24</f>
        <v>R</v>
      </c>
      <c r="BY171" s="666"/>
      <c r="BZ171" s="667"/>
      <c r="CA171" s="661"/>
      <c r="CB171" s="47"/>
      <c r="CC171" s="663" t="s">
        <v>1018</v>
      </c>
      <c r="CD171" s="664">
        <f>'3A 2025-2026 REPORTE CALIFICACI'!EK25</f>
        <v>76</v>
      </c>
      <c r="CE171" s="664">
        <f>'3A 2025-2026 REPORTE CALIFICACI'!EL25</f>
        <v>72</v>
      </c>
      <c r="CF171" s="664">
        <f>'3A 2025-2026 REPORTE CALIFICACI'!EM25</f>
        <v>44</v>
      </c>
      <c r="CG171" s="665">
        <f>'3A 2025-2026 REPORTE CALIFICACI'!EN25</f>
        <v>0</v>
      </c>
      <c r="CH171" s="664">
        <f>'3A 2025-2026 REPORTE CALIFICACI'!EO25</f>
        <v>76</v>
      </c>
      <c r="CI171" s="664">
        <f>'3A 2025-2026 REPORTE CALIFICACI'!EP25</f>
        <v>65</v>
      </c>
      <c r="CJ171" s="664">
        <f>'3A 2025-2026 REPORTE CALIFICACI'!EQ25</f>
        <v>50</v>
      </c>
      <c r="CK171" s="664">
        <f>'3A 2025-2026 REPORTE CALIFICACI'!ER25</f>
        <v>0</v>
      </c>
      <c r="CL171" s="664">
        <f>'3A 2025-2026 REPORTE CALIFICACI'!ES25</f>
        <v>71</v>
      </c>
      <c r="CM171" s="665">
        <f>'3A 2025-2026 REPORTE CALIFICACI'!ET25</f>
        <v>68</v>
      </c>
      <c r="CN171" s="665">
        <f>'3A 2025-2026 REPORTE CALIFICACI'!EU25</f>
        <v>52</v>
      </c>
      <c r="CO171" s="664">
        <f>'3A 2025-2026 REPORTE CALIFICACI'!EV25</f>
        <v>0</v>
      </c>
      <c r="CP171" s="665">
        <f>'3A 2025-2026 REPORTE CALIFICACI'!EW25</f>
        <v>70</v>
      </c>
      <c r="CQ171" s="665">
        <f>'3A 2025-2026 REPORTE CALIFICACI'!EX25</f>
        <v>73</v>
      </c>
      <c r="CR171" s="665">
        <f>'3A 2025-2026 REPORTE CALIFICACI'!EY25</f>
        <v>45</v>
      </c>
      <c r="CS171" s="665">
        <f>'3A 2025-2026 REPORTE CALIFICACI'!EZ25</f>
        <v>0</v>
      </c>
      <c r="CT171" s="716">
        <f>'3A 2025-2026 REPORTE CALIFICACI'!FA25</f>
        <v>48</v>
      </c>
      <c r="CU171" s="716">
        <f>'3A 2025-2026 REPORTE CALIFICACI'!FB25</f>
        <v>47.75</v>
      </c>
      <c r="CV171" s="716">
        <f>'3A 2025-2026 REPORTE CALIFICACI'!FC25</f>
        <v>47.75</v>
      </c>
      <c r="CW171" s="716">
        <f>'3A 2025-2026 REPORTE CALIFICACI'!FD25</f>
        <v>47</v>
      </c>
      <c r="CX171" s="749">
        <f>'3A 2025-2026 REPORTE CALIFICACI'!FE25</f>
        <v>47.625</v>
      </c>
      <c r="CY171" s="750">
        <f>'3A 2025-2026 REPORTE CALIFICACI'!FF25</f>
        <v>0.6335130719</v>
      </c>
      <c r="CZ171" s="665">
        <f>'3A 2025-2026 REPORTE CALIFICACI'!FG25</f>
        <v>23.8125</v>
      </c>
      <c r="DA171" s="665" t="str">
        <f>'3A 2025-2026 REPORTE CALIFICACI'!FH25</f>
        <v/>
      </c>
      <c r="DB171" s="665" t="str">
        <f>'3A 2025-2026 REPORTE CALIFICACI'!FI25</f>
        <v/>
      </c>
      <c r="DC171" s="665">
        <f>'3A 2025-2026 REPORTE CALIFICACI'!FJ25</f>
        <v>24</v>
      </c>
      <c r="DD171" s="665">
        <f>'3A 2025-2026 REPORTE CALIFICACI'!FK25</f>
        <v>14.2875</v>
      </c>
      <c r="DE171" s="665" t="str">
        <f>'3A 2025-2026 REPORTE CALIFICACI'!FL25</f>
        <v/>
      </c>
      <c r="DF171" s="665" t="str">
        <f>'3A 2025-2026 REPORTE CALIFICACI'!FM25</f>
        <v/>
      </c>
      <c r="DG171" s="665">
        <f>'3A 2025-2026 REPORTE CALIFICACI'!FN25</f>
        <v>14</v>
      </c>
      <c r="DH171" s="664"/>
      <c r="DI171" s="665" t="str">
        <f>'3A 2025-2026 REPORTE CALIFICACI'!FP25</f>
        <v/>
      </c>
      <c r="DJ171" s="664" t="str">
        <f>'3A 2025-2026 REPORTE CALIFICACI'!FQ25</f>
        <v/>
      </c>
      <c r="DK171" s="664" t="str">
        <f>'3A 2025-2026 REPORTE CALIFICACI'!FR25</f>
        <v>R</v>
      </c>
      <c r="DL171" s="661"/>
      <c r="DN171" s="661"/>
      <c r="DO171" s="47"/>
      <c r="DP171" s="663" t="s">
        <v>1018</v>
      </c>
      <c r="DQ171" s="664">
        <f>'3A 2025-2026 REPORTE CALIFICACI'!EK26</f>
        <v>89</v>
      </c>
      <c r="DR171" s="664">
        <f>'3A 2025-2026 REPORTE CALIFICACI'!EL26</f>
        <v>79</v>
      </c>
      <c r="DS171" s="664">
        <f>'3A 2025-2026 REPORTE CALIFICACI'!EM26</f>
        <v>90</v>
      </c>
      <c r="DT171" s="665">
        <f>'3A 2025-2026 REPORTE CALIFICACI'!EN26</f>
        <v>0</v>
      </c>
      <c r="DU171" s="664">
        <f>'3A 2025-2026 REPORTE CALIFICACI'!EO26</f>
        <v>83</v>
      </c>
      <c r="DV171" s="664">
        <f>'3A 2025-2026 REPORTE CALIFICACI'!EP26</f>
        <v>75</v>
      </c>
      <c r="DW171" s="664">
        <f>'3A 2025-2026 REPORTE CALIFICACI'!EQ26</f>
        <v>96</v>
      </c>
      <c r="DX171" s="664">
        <f>'3A 2025-2026 REPORTE CALIFICACI'!ER26</f>
        <v>0</v>
      </c>
      <c r="DY171" s="664">
        <f>'3A 2025-2026 REPORTE CALIFICACI'!ES26</f>
        <v>95</v>
      </c>
      <c r="DZ171" s="665">
        <f>'3A 2025-2026 REPORTE CALIFICACI'!ET26</f>
        <v>77</v>
      </c>
      <c r="EA171" s="665">
        <f>'3A 2025-2026 REPORTE CALIFICACI'!EU26</f>
        <v>89</v>
      </c>
      <c r="EB171" s="664">
        <f>'3A 2025-2026 REPORTE CALIFICACI'!EV26</f>
        <v>0</v>
      </c>
      <c r="EC171" s="665">
        <f>'3A 2025-2026 REPORTE CALIFICACI'!EW26</f>
        <v>74</v>
      </c>
      <c r="ED171" s="665">
        <f>'3A 2025-2026 REPORTE CALIFICACI'!EX26</f>
        <v>70</v>
      </c>
      <c r="EE171" s="665">
        <f>'3A 2025-2026 REPORTE CALIFICACI'!EY26</f>
        <v>92</v>
      </c>
      <c r="EF171" s="665">
        <f>'3A 2025-2026 REPORTE CALIFICACI'!EZ26</f>
        <v>0</v>
      </c>
      <c r="EG171" s="716">
        <f>'3A 2025-2026 REPORTE CALIFICACI'!FA26</f>
        <v>64.5</v>
      </c>
      <c r="EH171" s="716">
        <f>'3A 2025-2026 REPORTE CALIFICACI'!FB26</f>
        <v>63.5</v>
      </c>
      <c r="EI171" s="716">
        <f>'3A 2025-2026 REPORTE CALIFICACI'!FC26</f>
        <v>65.25</v>
      </c>
      <c r="EJ171" s="716">
        <f>'3A 2025-2026 REPORTE CALIFICACI'!FD26</f>
        <v>59</v>
      </c>
      <c r="EK171" s="749">
        <f>'3A 2025-2026 REPORTE CALIFICACI'!FE26</f>
        <v>63.0625</v>
      </c>
      <c r="EL171" s="750">
        <f>'3A 2025-2026 REPORTE CALIFICACI'!FF26</f>
        <v>0.6808333333</v>
      </c>
      <c r="EM171" s="665">
        <f>'3A 2025-2026 REPORTE CALIFICACI'!FG26</f>
        <v>31.53125</v>
      </c>
      <c r="EN171" s="665" t="str">
        <f>'3A 2025-2026 REPORTE CALIFICACI'!FH26</f>
        <v/>
      </c>
      <c r="EO171" s="665" t="str">
        <f>'3A 2025-2026 REPORTE CALIFICACI'!FI26</f>
        <v/>
      </c>
      <c r="EP171" s="665">
        <f>'3A 2025-2026 REPORTE CALIFICACI'!FJ26</f>
        <v>32</v>
      </c>
      <c r="EQ171" s="665">
        <f>'3A 2025-2026 REPORTE CALIFICACI'!FK26</f>
        <v>18.91875</v>
      </c>
      <c r="ER171" s="665" t="str">
        <f>'3A 2025-2026 REPORTE CALIFICACI'!FL26</f>
        <v/>
      </c>
      <c r="ES171" s="665" t="str">
        <f>'3A 2025-2026 REPORTE CALIFICACI'!FM26</f>
        <v/>
      </c>
      <c r="ET171" s="665">
        <f>'3A 2025-2026 REPORTE CALIFICACI'!FN26</f>
        <v>19</v>
      </c>
      <c r="EU171" s="664"/>
      <c r="EV171" s="665" t="str">
        <f>'3A 2025-2026 REPORTE CALIFICACI'!FP26</f>
        <v/>
      </c>
      <c r="EW171" s="664" t="str">
        <f>'3A 2025-2026 REPORTE CALIFICACI'!FQ26</f>
        <v/>
      </c>
      <c r="EX171" s="664" t="str">
        <f>'3A 2025-2026 REPORTE CALIFICACI'!FR26</f>
        <v>R</v>
      </c>
      <c r="EY171" s="666"/>
    </row>
    <row r="172" ht="52.5" customHeight="1">
      <c r="A172" s="661"/>
      <c r="B172" s="47"/>
      <c r="C172" s="663" t="s">
        <v>1019</v>
      </c>
      <c r="D172" s="664">
        <f>'3A 2025-2026 REPORTE CALIFICACI'!FS23</f>
        <v>75</v>
      </c>
      <c r="E172" s="664">
        <f>'3A 2025-2026 REPORTE CALIFICACI'!FT23</f>
        <v>90</v>
      </c>
      <c r="F172" s="664">
        <f>'3A 2025-2026 REPORTE CALIFICACI'!FU23</f>
        <v>75</v>
      </c>
      <c r="G172" s="664">
        <f>'3A 2025-2026 REPORTE CALIFICACI'!FV23</f>
        <v>0</v>
      </c>
      <c r="H172" s="664">
        <f>'3A 2025-2026 REPORTE CALIFICACI'!FW23</f>
        <v>72</v>
      </c>
      <c r="I172" s="664">
        <f>'3A 2025-2026 REPORTE CALIFICACI'!FX23</f>
        <v>93</v>
      </c>
      <c r="J172" s="664">
        <f>'3A 2025-2026 REPORTE CALIFICACI'!FY23</f>
        <v>80</v>
      </c>
      <c r="K172" s="664">
        <f>'3A 2025-2026 REPORTE CALIFICACI'!FZ23</f>
        <v>0</v>
      </c>
      <c r="L172" s="664">
        <f>'3A 2025-2026 REPORTE CALIFICACI'!GA23</f>
        <v>86</v>
      </c>
      <c r="M172" s="664">
        <f>'3A 2025-2026 REPORTE CALIFICACI'!GB23</f>
        <v>90</v>
      </c>
      <c r="N172" s="664">
        <f>'3A 2025-2026 REPORTE CALIFICACI'!GC23</f>
        <v>75</v>
      </c>
      <c r="O172" s="664">
        <f>'3A 2025-2026 REPORTE CALIFICACI'!GD23</f>
        <v>0</v>
      </c>
      <c r="P172" s="664">
        <f>'3A 2025-2026 REPORTE CALIFICACI'!GE23</f>
        <v>75</v>
      </c>
      <c r="Q172" s="664">
        <f>'3A 2025-2026 REPORTE CALIFICACI'!GF23</f>
        <v>93</v>
      </c>
      <c r="R172" s="664">
        <f>'3A 2025-2026 REPORTE CALIFICACI'!GG23</f>
        <v>81</v>
      </c>
      <c r="S172" s="664">
        <f>'3A 2025-2026 REPORTE CALIFICACI'!GH23</f>
        <v>0</v>
      </c>
      <c r="T172" s="716">
        <f>'3A 2025-2026 REPORTE CALIFICACI'!GI23</f>
        <v>60</v>
      </c>
      <c r="U172" s="716">
        <f>'3A 2025-2026 REPORTE CALIFICACI'!GJ23</f>
        <v>61.25</v>
      </c>
      <c r="V172" s="716">
        <f>'3A 2025-2026 REPORTE CALIFICACI'!GK23</f>
        <v>62.75</v>
      </c>
      <c r="W172" s="716">
        <f>'3A 2025-2026 REPORTE CALIFICACI'!GL23</f>
        <v>62.25</v>
      </c>
      <c r="X172" s="749">
        <f>'3A 2025-2026 REPORTE CALIFICACI'!GM23</f>
        <v>61.5625</v>
      </c>
      <c r="Y172" s="750">
        <f>'3A 2025-2026 REPORTE CALIFICACI'!GN23</f>
        <v>0.3</v>
      </c>
      <c r="Z172" s="665">
        <f>'3A 2025-2026 REPORTE CALIFICACI'!GO23</f>
        <v>30.78125</v>
      </c>
      <c r="AA172" s="665" t="str">
        <f>'3A 2025-2026 REPORTE CALIFICACI'!GP23</f>
        <v/>
      </c>
      <c r="AB172" s="665" t="str">
        <f>'3A 2025-2026 REPORTE CALIFICACI'!GQ23</f>
        <v/>
      </c>
      <c r="AC172" s="665">
        <f>'3A 2025-2026 REPORTE CALIFICACI'!GR23</f>
        <v>31</v>
      </c>
      <c r="AD172" s="665">
        <f>'3A 2025-2026 REPORTE CALIFICACI'!GS23</f>
        <v>18.46875</v>
      </c>
      <c r="AE172" s="665" t="str">
        <f>'3A 2025-2026 REPORTE CALIFICACI'!GT23</f>
        <v/>
      </c>
      <c r="AF172" s="665" t="str">
        <f>'3A 2025-2026 REPORTE CALIFICACI'!GU23</f>
        <v/>
      </c>
      <c r="AG172" s="665">
        <f>'3A 2025-2026 REPORTE CALIFICACI'!GV23</f>
        <v>18</v>
      </c>
      <c r="AH172" s="664"/>
      <c r="AI172" s="665" t="str">
        <f>'3A 2025-2026 REPORTE CALIFICACI'!GX23</f>
        <v/>
      </c>
      <c r="AJ172" s="664" t="str">
        <f>'3A 2025-2026 REPORTE CALIFICACI'!GY23</f>
        <v/>
      </c>
      <c r="AK172" s="664" t="str">
        <f>'3A 2025-2026 REPORTE CALIFICACI'!GZ23</f>
        <v>R</v>
      </c>
      <c r="AL172" s="666"/>
      <c r="AM172" s="667"/>
      <c r="AN172" s="661"/>
      <c r="AO172" s="47"/>
      <c r="AP172" s="663" t="s">
        <v>1019</v>
      </c>
      <c r="AQ172" s="664">
        <f>'3A 2025-2026 REPORTE CALIFICACI'!FS24</f>
        <v>70</v>
      </c>
      <c r="AR172" s="664">
        <f>'3A 2025-2026 REPORTE CALIFICACI'!FT24</f>
        <v>60</v>
      </c>
      <c r="AS172" s="664">
        <f>'3A 2025-2026 REPORTE CALIFICACI'!FU24</f>
        <v>40</v>
      </c>
      <c r="AT172" s="664">
        <f>'3A 2025-2026 REPORTE CALIFICACI'!FV24</f>
        <v>0</v>
      </c>
      <c r="AU172" s="664">
        <f>'3A 2025-2026 REPORTE CALIFICACI'!FW24</f>
        <v>70</v>
      </c>
      <c r="AV172" s="664">
        <f>'3A 2025-2026 REPORTE CALIFICACI'!FX24</f>
        <v>70</v>
      </c>
      <c r="AW172" s="664">
        <f>'3A 2025-2026 REPORTE CALIFICACI'!FY24</f>
        <v>30</v>
      </c>
      <c r="AX172" s="664">
        <f>'3A 2025-2026 REPORTE CALIFICACI'!FZ24</f>
        <v>0</v>
      </c>
      <c r="AY172" s="664">
        <f>'3A 2025-2026 REPORTE CALIFICACI'!GA24</f>
        <v>71</v>
      </c>
      <c r="AZ172" s="664">
        <f>'3A 2025-2026 REPORTE CALIFICACI'!GB24</f>
        <v>80</v>
      </c>
      <c r="BA172" s="664">
        <f>'3A 2025-2026 REPORTE CALIFICACI'!GC24</f>
        <v>30</v>
      </c>
      <c r="BB172" s="664">
        <f>'3A 2025-2026 REPORTE CALIFICACI'!GD24</f>
        <v>0</v>
      </c>
      <c r="BC172" s="664">
        <f>'3A 2025-2026 REPORTE CALIFICACI'!GE24</f>
        <v>70</v>
      </c>
      <c r="BD172" s="664">
        <f>'3A 2025-2026 REPORTE CALIFICACI'!GF24</f>
        <v>70</v>
      </c>
      <c r="BE172" s="664">
        <f>'3A 2025-2026 REPORTE CALIFICACI'!GG24</f>
        <v>70</v>
      </c>
      <c r="BF172" s="664">
        <f>'3A 2025-2026 REPORTE CALIFICACI'!GH24</f>
        <v>0</v>
      </c>
      <c r="BG172" s="716">
        <f>'3A 2025-2026 REPORTE CALIFICACI'!GI24</f>
        <v>42.5</v>
      </c>
      <c r="BH172" s="716">
        <f>'3A 2025-2026 REPORTE CALIFICACI'!GJ24</f>
        <v>42.5</v>
      </c>
      <c r="BI172" s="716">
        <f>'3A 2025-2026 REPORTE CALIFICACI'!GK24</f>
        <v>45.25</v>
      </c>
      <c r="BJ172" s="716">
        <f>'3A 2025-2026 REPORTE CALIFICACI'!GL24</f>
        <v>52.5</v>
      </c>
      <c r="BK172" s="749">
        <f>'3A 2025-2026 REPORTE CALIFICACI'!GM24</f>
        <v>45.6875</v>
      </c>
      <c r="BL172" s="750">
        <f>'3A 2025-2026 REPORTE CALIFICACI'!GN24</f>
        <v>0.29</v>
      </c>
      <c r="BM172" s="665">
        <f>'3A 2025-2026 REPORTE CALIFICACI'!GO24</f>
        <v>22.84375</v>
      </c>
      <c r="BN172" s="665" t="str">
        <f>'3A 2025-2026 REPORTE CALIFICACI'!GP24</f>
        <v/>
      </c>
      <c r="BO172" s="665" t="str">
        <f>'3A 2025-2026 REPORTE CALIFICACI'!GQ24</f>
        <v/>
      </c>
      <c r="BP172" s="665">
        <f>'3A 2025-2026 REPORTE CALIFICACI'!GR24</f>
        <v>23</v>
      </c>
      <c r="BQ172" s="665">
        <f>'3A 2025-2026 REPORTE CALIFICACI'!GS24</f>
        <v>13.70625</v>
      </c>
      <c r="BR172" s="665" t="str">
        <f>'3A 2025-2026 REPORTE CALIFICACI'!GT24</f>
        <v/>
      </c>
      <c r="BS172" s="665" t="str">
        <f>'3A 2025-2026 REPORTE CALIFICACI'!GU24</f>
        <v/>
      </c>
      <c r="BT172" s="749">
        <f>'3A 2025-2026 REPORTE CALIFICACI'!GV24</f>
        <v>14</v>
      </c>
      <c r="BU172" s="664"/>
      <c r="BV172" s="664"/>
      <c r="BW172" s="664" t="str">
        <f>'3A 2025-2026 REPORTE CALIFICACI'!GY24</f>
        <v/>
      </c>
      <c r="BX172" s="664" t="str">
        <f>'3A 2025-2026 REPORTE CALIFICACI'!GZ24</f>
        <v>R</v>
      </c>
      <c r="BY172" s="666"/>
      <c r="BZ172" s="667"/>
      <c r="CA172" s="661"/>
      <c r="CB172" s="47"/>
      <c r="CC172" s="663" t="s">
        <v>1019</v>
      </c>
      <c r="CD172" s="664">
        <f>'3A 2025-2026 REPORTE CALIFICACI'!FS25</f>
        <v>58</v>
      </c>
      <c r="CE172" s="664">
        <f>'3A 2025-2026 REPORTE CALIFICACI'!FT25</f>
        <v>60</v>
      </c>
      <c r="CF172" s="664">
        <f>'3A 2025-2026 REPORTE CALIFICACI'!FU25</f>
        <v>40</v>
      </c>
      <c r="CG172" s="664">
        <f>'3A 2025-2026 REPORTE CALIFICACI'!FV25</f>
        <v>0</v>
      </c>
      <c r="CH172" s="664">
        <f>'3A 2025-2026 REPORTE CALIFICACI'!FW25</f>
        <v>59</v>
      </c>
      <c r="CI172" s="664" t="str">
        <f>'3A 2025-2026 REPORTE CALIFICACI'!FX25</f>
        <v>#REF!</v>
      </c>
      <c r="CJ172" s="664">
        <f>'3A 2025-2026 REPORTE CALIFICACI'!FY25</f>
        <v>40</v>
      </c>
      <c r="CK172" s="664">
        <f>'3A 2025-2026 REPORTE CALIFICACI'!FZ25</f>
        <v>0</v>
      </c>
      <c r="CL172" s="664">
        <f>'3A 2025-2026 REPORTE CALIFICACI'!GA25</f>
        <v>70</v>
      </c>
      <c r="CM172" s="664">
        <f>'3A 2025-2026 REPORTE CALIFICACI'!GB25</f>
        <v>70</v>
      </c>
      <c r="CN172" s="664">
        <f>'3A 2025-2026 REPORTE CALIFICACI'!GC25</f>
        <v>35</v>
      </c>
      <c r="CO172" s="664">
        <f>'3A 2025-2026 REPORTE CALIFICACI'!GD25</f>
        <v>0</v>
      </c>
      <c r="CP172" s="664">
        <f>'3A 2025-2026 REPORTE CALIFICACI'!GE25</f>
        <v>60</v>
      </c>
      <c r="CQ172" s="664">
        <f>'3A 2025-2026 REPORTE CALIFICACI'!GF25</f>
        <v>70</v>
      </c>
      <c r="CR172" s="664">
        <f>'3A 2025-2026 REPORTE CALIFICACI'!GG25</f>
        <v>51</v>
      </c>
      <c r="CS172" s="664">
        <f>'3A 2025-2026 REPORTE CALIFICACI'!GH25</f>
        <v>0</v>
      </c>
      <c r="CT172" s="716">
        <f>'3A 2025-2026 REPORTE CALIFICACI'!GI25</f>
        <v>39.5</v>
      </c>
      <c r="CU172" s="716" t="str">
        <f>'3A 2025-2026 REPORTE CALIFICACI'!GJ25</f>
        <v/>
      </c>
      <c r="CV172" s="716">
        <f>'3A 2025-2026 REPORTE CALIFICACI'!GK25</f>
        <v>43.75</v>
      </c>
      <c r="CW172" s="716">
        <f>'3A 2025-2026 REPORTE CALIFICACI'!GL25</f>
        <v>45.25</v>
      </c>
      <c r="CX172" s="749">
        <f>'3A 2025-2026 REPORTE CALIFICACI'!GM25</f>
        <v>32.125</v>
      </c>
      <c r="CY172" s="750">
        <f>'3A 2025-2026 REPORTE CALIFICACI'!GN25</f>
        <v>0.28375</v>
      </c>
      <c r="CZ172" s="665">
        <f>'3A 2025-2026 REPORTE CALIFICACI'!GO25</f>
        <v>16.0625</v>
      </c>
      <c r="DA172" s="665" t="str">
        <f>'3A 2025-2026 REPORTE CALIFICACI'!GP25</f>
        <v/>
      </c>
      <c r="DB172" s="665" t="str">
        <f>'3A 2025-2026 REPORTE CALIFICACI'!GQ25</f>
        <v/>
      </c>
      <c r="DC172" s="665">
        <f>'3A 2025-2026 REPORTE CALIFICACI'!GR25</f>
        <v>16</v>
      </c>
      <c r="DD172" s="665">
        <f>'3A 2025-2026 REPORTE CALIFICACI'!GS25</f>
        <v>9.6375</v>
      </c>
      <c r="DE172" s="665" t="str">
        <f>'3A 2025-2026 REPORTE CALIFICACI'!GT25</f>
        <v/>
      </c>
      <c r="DF172" s="665" t="str">
        <f>'3A 2025-2026 REPORTE CALIFICACI'!GU25</f>
        <v/>
      </c>
      <c r="DG172" s="665">
        <f>'3A 2025-2026 REPORTE CALIFICACI'!GV25</f>
        <v>10</v>
      </c>
      <c r="DH172" s="664"/>
      <c r="DI172" s="665" t="str">
        <f>'3A 2025-2026 REPORTE CALIFICACI'!GX25</f>
        <v/>
      </c>
      <c r="DJ172" s="664" t="str">
        <f>'3A 2025-2026 REPORTE CALIFICACI'!GY25</f>
        <v/>
      </c>
      <c r="DK172" s="664" t="str">
        <f>'3A 2025-2026 REPORTE CALIFICACI'!GZ25</f>
        <v/>
      </c>
      <c r="DL172" s="661"/>
      <c r="DN172" s="661"/>
      <c r="DO172" s="47"/>
      <c r="DP172" s="663" t="s">
        <v>1019</v>
      </c>
      <c r="DQ172" s="664">
        <f>'3A 2025-2026 REPORTE CALIFICACI'!FS26</f>
        <v>77</v>
      </c>
      <c r="DR172" s="664">
        <f>'3A 2025-2026 REPORTE CALIFICACI'!FT26</f>
        <v>80</v>
      </c>
      <c r="DS172" s="664">
        <f>'3A 2025-2026 REPORTE CALIFICACI'!FU26</f>
        <v>90</v>
      </c>
      <c r="DT172" s="664">
        <f>'3A 2025-2026 REPORTE CALIFICACI'!FV26</f>
        <v>0</v>
      </c>
      <c r="DU172" s="664">
        <f>'3A 2025-2026 REPORTE CALIFICACI'!FW26</f>
        <v>87</v>
      </c>
      <c r="DV172" s="664">
        <f>'3A 2025-2026 REPORTE CALIFICACI'!FX26</f>
        <v>83</v>
      </c>
      <c r="DW172" s="664">
        <f>'3A 2025-2026 REPORTE CALIFICACI'!FY26</f>
        <v>85</v>
      </c>
      <c r="DX172" s="664">
        <f>'3A 2025-2026 REPORTE CALIFICACI'!FZ26</f>
        <v>0</v>
      </c>
      <c r="DY172" s="664">
        <f>'3A 2025-2026 REPORTE CALIFICACI'!GA26</f>
        <v>79</v>
      </c>
      <c r="DZ172" s="664">
        <f>'3A 2025-2026 REPORTE CALIFICACI'!GB26</f>
        <v>85</v>
      </c>
      <c r="EA172" s="664">
        <f>'3A 2025-2026 REPORTE CALIFICACI'!GC26</f>
        <v>80</v>
      </c>
      <c r="EB172" s="664">
        <f>'3A 2025-2026 REPORTE CALIFICACI'!GD26</f>
        <v>0</v>
      </c>
      <c r="EC172" s="664">
        <f>'3A 2025-2026 REPORTE CALIFICACI'!GE26</f>
        <v>88</v>
      </c>
      <c r="ED172" s="664">
        <f>'3A 2025-2026 REPORTE CALIFICACI'!GF26</f>
        <v>79</v>
      </c>
      <c r="EE172" s="664">
        <f>'3A 2025-2026 REPORTE CALIFICACI'!GG26</f>
        <v>76</v>
      </c>
      <c r="EF172" s="664">
        <f>'3A 2025-2026 REPORTE CALIFICACI'!GH26</f>
        <v>0</v>
      </c>
      <c r="EG172" s="716">
        <f>'3A 2025-2026 REPORTE CALIFICACI'!GI26</f>
        <v>61.75</v>
      </c>
      <c r="EH172" s="716">
        <f>'3A 2025-2026 REPORTE CALIFICACI'!GJ26</f>
        <v>63.75</v>
      </c>
      <c r="EI172" s="716">
        <f>'3A 2025-2026 REPORTE CALIFICACI'!GK26</f>
        <v>61</v>
      </c>
      <c r="EJ172" s="716">
        <f>'3A 2025-2026 REPORTE CALIFICACI'!GL26</f>
        <v>60.75</v>
      </c>
      <c r="EK172" s="749">
        <f>'3A 2025-2026 REPORTE CALIFICACI'!GM26</f>
        <v>61.8125</v>
      </c>
      <c r="EL172" s="750">
        <f>'3A 2025-2026 REPORTE CALIFICACI'!GN26</f>
        <v>0.29375</v>
      </c>
      <c r="EM172" s="665">
        <f>'3A 2025-2026 REPORTE CALIFICACI'!GO26</f>
        <v>30.90625</v>
      </c>
      <c r="EN172" s="665" t="str">
        <f>'3A 2025-2026 REPORTE CALIFICACI'!GP26</f>
        <v/>
      </c>
      <c r="EO172" s="665" t="str">
        <f>'3A 2025-2026 REPORTE CALIFICACI'!GQ26</f>
        <v/>
      </c>
      <c r="EP172" s="665">
        <f>'3A 2025-2026 REPORTE CALIFICACI'!GR26</f>
        <v>31</v>
      </c>
      <c r="EQ172" s="665">
        <f>'3A 2025-2026 REPORTE CALIFICACI'!GS26</f>
        <v>18.54375</v>
      </c>
      <c r="ER172" s="665" t="str">
        <f>'3A 2025-2026 REPORTE CALIFICACI'!GT26</f>
        <v/>
      </c>
      <c r="ES172" s="665" t="str">
        <f>'3A 2025-2026 REPORTE CALIFICACI'!GU26</f>
        <v/>
      </c>
      <c r="ET172" s="665">
        <f>'3A 2025-2026 REPORTE CALIFICACI'!GV26</f>
        <v>19</v>
      </c>
      <c r="EU172" s="664"/>
      <c r="EV172" s="665" t="str">
        <f>'3A 2025-2026 REPORTE CALIFICACI'!GX26</f>
        <v/>
      </c>
      <c r="EW172" s="664" t="str">
        <f>'3A 2025-2026 REPORTE CALIFICACI'!GY26</f>
        <v/>
      </c>
      <c r="EX172" s="664" t="str">
        <f>'3A 2025-2026 REPORTE CALIFICACI'!GZ26</f>
        <v>R</v>
      </c>
      <c r="EY172" s="666"/>
    </row>
    <row r="173" ht="52.5" customHeight="1">
      <c r="A173" s="661"/>
      <c r="B173" s="47"/>
      <c r="C173" s="663" t="s">
        <v>1020</v>
      </c>
      <c r="D173" s="664">
        <f>'3A 2025-2026 REPORTE CALIFICACI'!HA23</f>
        <v>90</v>
      </c>
      <c r="E173" s="664">
        <f>'3A 2025-2026 REPORTE CALIFICACI'!HB23</f>
        <v>87</v>
      </c>
      <c r="F173" s="664">
        <f>'3A 2025-2026 REPORTE CALIFICACI'!HC23</f>
        <v>97</v>
      </c>
      <c r="G173" s="664">
        <f>'3A 2025-2026 REPORTE CALIFICACI'!HD23</f>
        <v>0</v>
      </c>
      <c r="H173" s="664">
        <f>'3A 2025-2026 REPORTE CALIFICACI'!HE23</f>
        <v>94</v>
      </c>
      <c r="I173" s="664">
        <f>'3A 2025-2026 REPORTE CALIFICACI'!HF23</f>
        <v>87</v>
      </c>
      <c r="J173" s="664">
        <f>'3A 2025-2026 REPORTE CALIFICACI'!HG23</f>
        <v>72</v>
      </c>
      <c r="K173" s="664">
        <f>'3A 2025-2026 REPORTE CALIFICACI'!HH23</f>
        <v>0</v>
      </c>
      <c r="L173" s="664">
        <f>'3A 2025-2026 REPORTE CALIFICACI'!HI23</f>
        <v>80</v>
      </c>
      <c r="M173" s="664">
        <f>'3A 2025-2026 REPORTE CALIFICACI'!HJ23</f>
        <v>90</v>
      </c>
      <c r="N173" s="664">
        <f>'3A 2025-2026 REPORTE CALIFICACI'!HK23</f>
        <v>83</v>
      </c>
      <c r="O173" s="664">
        <f>'3A 2025-2026 REPORTE CALIFICACI'!HL23</f>
        <v>0</v>
      </c>
      <c r="P173" s="664">
        <f>'3A 2025-2026 REPORTE CALIFICACI'!HM23</f>
        <v>76</v>
      </c>
      <c r="Q173" s="664">
        <f>'3A 2025-2026 REPORTE CALIFICACI'!HN23</f>
        <v>85</v>
      </c>
      <c r="R173" s="664">
        <f>'3A 2025-2026 REPORTE CALIFICACI'!HO23</f>
        <v>87</v>
      </c>
      <c r="S173" s="664">
        <f>'3A 2025-2026 REPORTE CALIFICACI'!HP23</f>
        <v>0</v>
      </c>
      <c r="T173" s="716">
        <f>'3A 2025-2026 REPORTE CALIFICACI'!HQ23</f>
        <v>68.5</v>
      </c>
      <c r="U173" s="716">
        <f>'3A 2025-2026 REPORTE CALIFICACI'!HR23</f>
        <v>63.25</v>
      </c>
      <c r="V173" s="716">
        <f>'3A 2025-2026 REPORTE CALIFICACI'!HS23</f>
        <v>63.25</v>
      </c>
      <c r="W173" s="716">
        <f>'3A 2025-2026 REPORTE CALIFICACI'!HT23</f>
        <v>62</v>
      </c>
      <c r="X173" s="749">
        <f>'3A 2025-2026 REPORTE CALIFICACI'!HU23</f>
        <v>64.25</v>
      </c>
      <c r="Y173" s="750">
        <f>'3A 2025-2026 REPORTE CALIFICACI'!HV23</f>
        <v>0.4814814815</v>
      </c>
      <c r="Z173" s="665">
        <f>'3A 2025-2026 REPORTE CALIFICACI'!HW23</f>
        <v>32.125</v>
      </c>
      <c r="AA173" s="665" t="str">
        <f>'3A 2025-2026 REPORTE CALIFICACI'!HX23</f>
        <v/>
      </c>
      <c r="AB173" s="665" t="str">
        <f>'3A 2025-2026 REPORTE CALIFICACI'!HY23</f>
        <v/>
      </c>
      <c r="AC173" s="665">
        <f>'3A 2025-2026 REPORTE CALIFICACI'!HZ23</f>
        <v>32</v>
      </c>
      <c r="AD173" s="665">
        <f>'3A 2025-2026 REPORTE CALIFICACI'!IA23</f>
        <v>19.275</v>
      </c>
      <c r="AE173" s="665" t="str">
        <f>'3A 2025-2026 REPORTE CALIFICACI'!IB23</f>
        <v/>
      </c>
      <c r="AF173" s="665" t="str">
        <f>'3A 2025-2026 REPORTE CALIFICACI'!IC23</f>
        <v/>
      </c>
      <c r="AG173" s="665">
        <f>'3A 2025-2026 REPORTE CALIFICACI'!ID23</f>
        <v>19</v>
      </c>
      <c r="AH173" s="664"/>
      <c r="AI173" s="665" t="str">
        <f>'3A 2025-2026 REPORTE CALIFICACI'!IF23</f>
        <v/>
      </c>
      <c r="AJ173" s="664" t="str">
        <f>'3A 2025-2026 REPORTE CALIFICACI'!IG23</f>
        <v/>
      </c>
      <c r="AK173" s="664" t="str">
        <f>'3A 2025-2026 REPORTE CALIFICACI'!IH23</f>
        <v>R</v>
      </c>
      <c r="AL173" s="666"/>
      <c r="AM173" s="667"/>
      <c r="AN173" s="661"/>
      <c r="AO173" s="47"/>
      <c r="AP173" s="663" t="s">
        <v>1020</v>
      </c>
      <c r="AQ173" s="664">
        <f>'3A 2025-2026 REPORTE CALIFICACI'!HA24</f>
        <v>77</v>
      </c>
      <c r="AR173" s="664">
        <f>'3A 2025-2026 REPORTE CALIFICACI'!HB24</f>
        <v>70</v>
      </c>
      <c r="AS173" s="664">
        <f>'3A 2025-2026 REPORTE CALIFICACI'!HC24</f>
        <v>73</v>
      </c>
      <c r="AT173" s="664">
        <f>'3A 2025-2026 REPORTE CALIFICACI'!HD24</f>
        <v>0</v>
      </c>
      <c r="AU173" s="664">
        <f>'3A 2025-2026 REPORTE CALIFICACI'!HE24</f>
        <v>72</v>
      </c>
      <c r="AV173" s="664">
        <f>'3A 2025-2026 REPORTE CALIFICACI'!HF24</f>
        <v>75</v>
      </c>
      <c r="AW173" s="664">
        <f>'3A 2025-2026 REPORTE CALIFICACI'!HG24</f>
        <v>88</v>
      </c>
      <c r="AX173" s="664">
        <f>'3A 2025-2026 REPORTE CALIFICACI'!HH24</f>
        <v>0</v>
      </c>
      <c r="AY173" s="664">
        <f>'3A 2025-2026 REPORTE CALIFICACI'!HI24</f>
        <v>81</v>
      </c>
      <c r="AZ173" s="664">
        <f>'3A 2025-2026 REPORTE CALIFICACI'!HJ24</f>
        <v>55</v>
      </c>
      <c r="BA173" s="664">
        <f>'3A 2025-2026 REPORTE CALIFICACI'!HK24</f>
        <v>78</v>
      </c>
      <c r="BB173" s="664">
        <f>'3A 2025-2026 REPORTE CALIFICACI'!HL24</f>
        <v>0</v>
      </c>
      <c r="BC173" s="664">
        <f>'3A 2025-2026 REPORTE CALIFICACI'!HM24</f>
        <v>75</v>
      </c>
      <c r="BD173" s="664">
        <f>'3A 2025-2026 REPORTE CALIFICACI'!HN24</f>
        <v>78</v>
      </c>
      <c r="BE173" s="664">
        <f>'3A 2025-2026 REPORTE CALIFICACI'!HO24</f>
        <v>73</v>
      </c>
      <c r="BF173" s="664">
        <f>'3A 2025-2026 REPORTE CALIFICACI'!HP24</f>
        <v>0</v>
      </c>
      <c r="BG173" s="716">
        <f>'3A 2025-2026 REPORTE CALIFICACI'!HQ24</f>
        <v>55</v>
      </c>
      <c r="BH173" s="716">
        <f>'3A 2025-2026 REPORTE CALIFICACI'!HR24</f>
        <v>58.75</v>
      </c>
      <c r="BI173" s="716">
        <f>'3A 2025-2026 REPORTE CALIFICACI'!HS24</f>
        <v>53.5</v>
      </c>
      <c r="BJ173" s="716">
        <f>'3A 2025-2026 REPORTE CALIFICACI'!HT24</f>
        <v>56.5</v>
      </c>
      <c r="BK173" s="749">
        <f>'3A 2025-2026 REPORTE CALIFICACI'!HU24</f>
        <v>55.9375</v>
      </c>
      <c r="BL173" s="750">
        <f>'3A 2025-2026 REPORTE CALIFICACI'!HV24</f>
        <v>0.4490740741</v>
      </c>
      <c r="BM173" s="665">
        <f>'3A 2025-2026 REPORTE CALIFICACI'!HW24</f>
        <v>27.96875</v>
      </c>
      <c r="BN173" s="665" t="str">
        <f>'3A 2025-2026 REPORTE CALIFICACI'!HX24</f>
        <v/>
      </c>
      <c r="BO173" s="665" t="str">
        <f>'3A 2025-2026 REPORTE CALIFICACI'!HY24</f>
        <v/>
      </c>
      <c r="BP173" s="665">
        <f>'3A 2025-2026 REPORTE CALIFICACI'!HZ24</f>
        <v>28</v>
      </c>
      <c r="BQ173" s="665">
        <f>'3A 2025-2026 REPORTE CALIFICACI'!IA24</f>
        <v>16.78125</v>
      </c>
      <c r="BR173" s="665" t="str">
        <f>'3A 2025-2026 REPORTE CALIFICACI'!IB24</f>
        <v/>
      </c>
      <c r="BS173" s="665" t="str">
        <f>'3A 2025-2026 REPORTE CALIFICACI'!IC24</f>
        <v/>
      </c>
      <c r="BT173" s="749">
        <f>'3A 2025-2026 REPORTE CALIFICACI'!ID24</f>
        <v>17</v>
      </c>
      <c r="BU173" s="664"/>
      <c r="BV173" s="664"/>
      <c r="BW173" s="664" t="str">
        <f>'3A 2025-2026 REPORTE CALIFICACI'!IG24</f>
        <v/>
      </c>
      <c r="BX173" s="664" t="str">
        <f>'3A 2025-2026 REPORTE CALIFICACI'!IH24</f>
        <v>R</v>
      </c>
      <c r="BY173" s="666"/>
      <c r="BZ173" s="667"/>
      <c r="CA173" s="661"/>
      <c r="CB173" s="47"/>
      <c r="CC173" s="663" t="s">
        <v>1020</v>
      </c>
      <c r="CD173" s="664">
        <f>'3A 2025-2026 REPORTE CALIFICACI'!HA25</f>
        <v>70</v>
      </c>
      <c r="CE173" s="664">
        <f>'3A 2025-2026 REPORTE CALIFICACI'!HB25</f>
        <v>73</v>
      </c>
      <c r="CF173" s="664">
        <f>'3A 2025-2026 REPORTE CALIFICACI'!HC25</f>
        <v>83</v>
      </c>
      <c r="CG173" s="664">
        <f>'3A 2025-2026 REPORTE CALIFICACI'!HD25</f>
        <v>0</v>
      </c>
      <c r="CH173" s="664">
        <f>'3A 2025-2026 REPORTE CALIFICACI'!HE25</f>
        <v>75</v>
      </c>
      <c r="CI173" s="664">
        <f>'3A 2025-2026 REPORTE CALIFICACI'!HF25</f>
        <v>87</v>
      </c>
      <c r="CJ173" s="664">
        <f>'3A 2025-2026 REPORTE CALIFICACI'!HG25</f>
        <v>70</v>
      </c>
      <c r="CK173" s="664">
        <f>'3A 2025-2026 REPORTE CALIFICACI'!HH25</f>
        <v>0</v>
      </c>
      <c r="CL173" s="664">
        <f>'3A 2025-2026 REPORTE CALIFICACI'!HI25</f>
        <v>73</v>
      </c>
      <c r="CM173" s="664">
        <f>'3A 2025-2026 REPORTE CALIFICACI'!HJ25</f>
        <v>75</v>
      </c>
      <c r="CN173" s="664">
        <f>'3A 2025-2026 REPORTE CALIFICACI'!HK25</f>
        <v>53</v>
      </c>
      <c r="CO173" s="664">
        <f>'3A 2025-2026 REPORTE CALIFICACI'!HL25</f>
        <v>0</v>
      </c>
      <c r="CP173" s="664">
        <f>'3A 2025-2026 REPORTE CALIFICACI'!HM25</f>
        <v>78</v>
      </c>
      <c r="CQ173" s="664">
        <f>'3A 2025-2026 REPORTE CALIFICACI'!HN25</f>
        <v>72</v>
      </c>
      <c r="CR173" s="664">
        <f>'3A 2025-2026 REPORTE CALIFICACI'!HO25</f>
        <v>72</v>
      </c>
      <c r="CS173" s="664">
        <f>'3A 2025-2026 REPORTE CALIFICACI'!HP25</f>
        <v>0</v>
      </c>
      <c r="CT173" s="716">
        <f>'3A 2025-2026 REPORTE CALIFICACI'!HQ25</f>
        <v>56.5</v>
      </c>
      <c r="CU173" s="716">
        <f>'3A 2025-2026 REPORTE CALIFICACI'!HR25</f>
        <v>58</v>
      </c>
      <c r="CV173" s="716">
        <f>'3A 2025-2026 REPORTE CALIFICACI'!HS25</f>
        <v>50.25</v>
      </c>
      <c r="CW173" s="716">
        <f>'3A 2025-2026 REPORTE CALIFICACI'!HT25</f>
        <v>55.5</v>
      </c>
      <c r="CX173" s="749">
        <f>'3A 2025-2026 REPORTE CALIFICACI'!HU25</f>
        <v>55.0625</v>
      </c>
      <c r="CY173" s="750">
        <f>'3A 2025-2026 REPORTE CALIFICACI'!HV25</f>
        <v>0.462962963</v>
      </c>
      <c r="CZ173" s="665">
        <f>'3A 2025-2026 REPORTE CALIFICACI'!HW25</f>
        <v>27.53125</v>
      </c>
      <c r="DA173" s="665" t="str">
        <f>'3A 2025-2026 REPORTE CALIFICACI'!HX25</f>
        <v/>
      </c>
      <c r="DB173" s="665" t="str">
        <f>'3A 2025-2026 REPORTE CALIFICACI'!HY25</f>
        <v/>
      </c>
      <c r="DC173" s="665">
        <f>'3A 2025-2026 REPORTE CALIFICACI'!HZ25</f>
        <v>28</v>
      </c>
      <c r="DD173" s="665">
        <f>'3A 2025-2026 REPORTE CALIFICACI'!IA25</f>
        <v>16.51875</v>
      </c>
      <c r="DE173" s="665" t="str">
        <f>'3A 2025-2026 REPORTE CALIFICACI'!IB25</f>
        <v/>
      </c>
      <c r="DF173" s="665" t="str">
        <f>'3A 2025-2026 REPORTE CALIFICACI'!IC25</f>
        <v/>
      </c>
      <c r="DG173" s="665">
        <f>'3A 2025-2026 REPORTE CALIFICACI'!ID25</f>
        <v>17</v>
      </c>
      <c r="DH173" s="664"/>
      <c r="DI173" s="665" t="str">
        <f>'3A 2025-2026 REPORTE CALIFICACI'!IF25</f>
        <v/>
      </c>
      <c r="DJ173" s="664" t="str">
        <f>'3A 2025-2026 REPORTE CALIFICACI'!IG25</f>
        <v/>
      </c>
      <c r="DK173" s="664" t="str">
        <f>'3A 2025-2026 REPORTE CALIFICACI'!IH25</f>
        <v>R</v>
      </c>
      <c r="DL173" s="661"/>
      <c r="DN173" s="661"/>
      <c r="DO173" s="47"/>
      <c r="DP173" s="663" t="s">
        <v>1020</v>
      </c>
      <c r="DQ173" s="664">
        <f>'3A 2025-2026 REPORTE CALIFICACI'!HA26</f>
        <v>86</v>
      </c>
      <c r="DR173" s="664">
        <f>'3A 2025-2026 REPORTE CALIFICACI'!HB26</f>
        <v>80</v>
      </c>
      <c r="DS173" s="664">
        <f>'3A 2025-2026 REPORTE CALIFICACI'!HC26</f>
        <v>93</v>
      </c>
      <c r="DT173" s="664">
        <f>'3A 2025-2026 REPORTE CALIFICACI'!HD26</f>
        <v>0</v>
      </c>
      <c r="DU173" s="664">
        <f>'3A 2025-2026 REPORTE CALIFICACI'!HE26</f>
        <v>85</v>
      </c>
      <c r="DV173" s="664">
        <f>'3A 2025-2026 REPORTE CALIFICACI'!HF26</f>
        <v>92</v>
      </c>
      <c r="DW173" s="664">
        <f>'3A 2025-2026 REPORTE CALIFICACI'!HG26</f>
        <v>71</v>
      </c>
      <c r="DX173" s="664">
        <f>'3A 2025-2026 REPORTE CALIFICACI'!HH26</f>
        <v>0</v>
      </c>
      <c r="DY173" s="664">
        <f>'3A 2025-2026 REPORTE CALIFICACI'!HI26</f>
        <v>77</v>
      </c>
      <c r="DZ173" s="664">
        <f>'3A 2025-2026 REPORTE CALIFICACI'!HJ26</f>
        <v>77</v>
      </c>
      <c r="EA173" s="664">
        <f>'3A 2025-2026 REPORTE CALIFICACI'!HK26</f>
        <v>90</v>
      </c>
      <c r="EB173" s="664">
        <f>'3A 2025-2026 REPORTE CALIFICACI'!HL26</f>
        <v>0</v>
      </c>
      <c r="EC173" s="664">
        <f>'3A 2025-2026 REPORTE CALIFICACI'!HM26</f>
        <v>95</v>
      </c>
      <c r="ED173" s="664">
        <f>'3A 2025-2026 REPORTE CALIFICACI'!HN26</f>
        <v>73</v>
      </c>
      <c r="EE173" s="664">
        <f>'3A 2025-2026 REPORTE CALIFICACI'!HO26</f>
        <v>87</v>
      </c>
      <c r="EF173" s="664">
        <f>'3A 2025-2026 REPORTE CALIFICACI'!HP26</f>
        <v>0</v>
      </c>
      <c r="EG173" s="716">
        <f>'3A 2025-2026 REPORTE CALIFICACI'!HQ26</f>
        <v>64.75</v>
      </c>
      <c r="EH173" s="716">
        <f>'3A 2025-2026 REPORTE CALIFICACI'!HR26</f>
        <v>62</v>
      </c>
      <c r="EI173" s="716">
        <f>'3A 2025-2026 REPORTE CALIFICACI'!HS26</f>
        <v>61</v>
      </c>
      <c r="EJ173" s="716">
        <f>'3A 2025-2026 REPORTE CALIFICACI'!HT26</f>
        <v>63.75</v>
      </c>
      <c r="EK173" s="749">
        <f>'3A 2025-2026 REPORTE CALIFICACI'!HU26</f>
        <v>62.875</v>
      </c>
      <c r="EL173" s="750">
        <f>'3A 2025-2026 REPORTE CALIFICACI'!HV26</f>
        <v>0.4074074074</v>
      </c>
      <c r="EM173" s="665">
        <f>'3A 2025-2026 REPORTE CALIFICACI'!HW26</f>
        <v>31.4375</v>
      </c>
      <c r="EN173" s="665" t="str">
        <f>'3A 2025-2026 REPORTE CALIFICACI'!HX26</f>
        <v/>
      </c>
      <c r="EO173" s="665" t="str">
        <f>'3A 2025-2026 REPORTE CALIFICACI'!HY26</f>
        <v/>
      </c>
      <c r="EP173" s="665">
        <f>'3A 2025-2026 REPORTE CALIFICACI'!HZ26</f>
        <v>31</v>
      </c>
      <c r="EQ173" s="665">
        <f>'3A 2025-2026 REPORTE CALIFICACI'!IA26</f>
        <v>18.8625</v>
      </c>
      <c r="ER173" s="665" t="str">
        <f>'3A 2025-2026 REPORTE CALIFICACI'!IB26</f>
        <v/>
      </c>
      <c r="ES173" s="665" t="str">
        <f>'3A 2025-2026 REPORTE CALIFICACI'!IC26</f>
        <v/>
      </c>
      <c r="ET173" s="665">
        <f>'3A 2025-2026 REPORTE CALIFICACI'!ID26</f>
        <v>19</v>
      </c>
      <c r="EU173" s="664"/>
      <c r="EV173" s="665" t="str">
        <f>'3A 2025-2026 REPORTE CALIFICACI'!IF26</f>
        <v/>
      </c>
      <c r="EW173" s="664" t="str">
        <f>'3A 2025-2026 REPORTE CALIFICACI'!IG26</f>
        <v/>
      </c>
      <c r="EX173" s="664" t="str">
        <f>'3A 2025-2026 REPORTE CALIFICACI'!IH26</f>
        <v>R</v>
      </c>
      <c r="EY173" s="666"/>
    </row>
    <row r="174" ht="52.5" customHeight="1">
      <c r="A174" s="661"/>
      <c r="B174" s="47"/>
      <c r="C174" s="663" t="s">
        <v>1021</v>
      </c>
      <c r="D174" s="664">
        <f>'3A 2025-2026 REPORTE CALIFICACI'!II23</f>
        <v>76</v>
      </c>
      <c r="E174" s="664">
        <f>'3A 2025-2026 REPORTE CALIFICACI'!IJ23</f>
        <v>80</v>
      </c>
      <c r="F174" s="664">
        <f>'3A 2025-2026 REPORTE CALIFICACI'!IK23</f>
        <v>85</v>
      </c>
      <c r="G174" s="664">
        <f>'3A 2025-2026 REPORTE CALIFICACI'!IL23</f>
        <v>0</v>
      </c>
      <c r="H174" s="664">
        <f>'3A 2025-2026 REPORTE CALIFICACI'!IM23</f>
        <v>80</v>
      </c>
      <c r="I174" s="664">
        <f>'3A 2025-2026 REPORTE CALIFICACI'!IN23</f>
        <v>83</v>
      </c>
      <c r="J174" s="664">
        <f>'3A 2025-2026 REPORTE CALIFICACI'!IO23</f>
        <v>87</v>
      </c>
      <c r="K174" s="664">
        <f>'3A 2025-2026 REPORTE CALIFICACI'!IP23</f>
        <v>0</v>
      </c>
      <c r="L174" s="664">
        <f>'3A 2025-2026 REPORTE CALIFICACI'!IQ23</f>
        <v>83</v>
      </c>
      <c r="M174" s="664">
        <f>'3A 2025-2026 REPORTE CALIFICACI'!IR23</f>
        <v>82</v>
      </c>
      <c r="N174" s="664">
        <f>'3A 2025-2026 REPORTE CALIFICACI'!IS23</f>
        <v>84</v>
      </c>
      <c r="O174" s="664">
        <f>'3A 2025-2026 REPORTE CALIFICACI'!IT23</f>
        <v>0</v>
      </c>
      <c r="P174" s="664">
        <f>'3A 2025-2026 REPORTE CALIFICACI'!IU23</f>
        <v>78</v>
      </c>
      <c r="Q174" s="664">
        <f>'3A 2025-2026 REPORTE CALIFICACI'!IV23</f>
        <v>85</v>
      </c>
      <c r="R174" s="664">
        <f>'3A 2025-2026 REPORTE CALIFICACI'!IW23</f>
        <v>90</v>
      </c>
      <c r="S174" s="664">
        <f>'3A 2025-2026 REPORTE CALIFICACI'!IX23</f>
        <v>0</v>
      </c>
      <c r="T174" s="716">
        <f>'3A 2025-2026 REPORTE CALIFICACI'!IY23</f>
        <v>60.25</v>
      </c>
      <c r="U174" s="716">
        <f>'3A 2025-2026 REPORTE CALIFICACI'!IZ23</f>
        <v>62.5</v>
      </c>
      <c r="V174" s="716">
        <f>'3A 2025-2026 REPORTE CALIFICACI'!JA23</f>
        <v>62.25</v>
      </c>
      <c r="W174" s="716">
        <f>'3A 2025-2026 REPORTE CALIFICACI'!JB23</f>
        <v>63.25</v>
      </c>
      <c r="X174" s="749">
        <f>'3A 2025-2026 REPORTE CALIFICACI'!JC23</f>
        <v>62.0625</v>
      </c>
      <c r="Y174" s="750">
        <f>'3A 2025-2026 REPORTE CALIFICACI'!JD23</f>
        <v>0.8</v>
      </c>
      <c r="Z174" s="665">
        <f>'3A 2025-2026 REPORTE CALIFICACI'!JE23</f>
        <v>31.03125</v>
      </c>
      <c r="AA174" s="665" t="str">
        <f>'3A 2025-2026 REPORTE CALIFICACI'!JF23</f>
        <v/>
      </c>
      <c r="AB174" s="665" t="str">
        <f>'3A 2025-2026 REPORTE CALIFICACI'!JG23</f>
        <v/>
      </c>
      <c r="AC174" s="665">
        <f>'3A 2025-2026 REPORTE CALIFICACI'!JH23</f>
        <v>31</v>
      </c>
      <c r="AD174" s="665">
        <f>'3A 2025-2026 REPORTE CALIFICACI'!JI23</f>
        <v>18.61875</v>
      </c>
      <c r="AE174" s="665" t="str">
        <f>'3A 2025-2026 REPORTE CALIFICACI'!JJ23</f>
        <v/>
      </c>
      <c r="AF174" s="665" t="str">
        <f>'3A 2025-2026 REPORTE CALIFICACI'!JK23</f>
        <v/>
      </c>
      <c r="AG174" s="665">
        <f>'3A 2025-2026 REPORTE CALIFICACI'!JL23</f>
        <v>19</v>
      </c>
      <c r="AH174" s="664"/>
      <c r="AI174" s="665" t="str">
        <f>'3A 2025-2026 REPORTE CALIFICACI'!JN23</f>
        <v/>
      </c>
      <c r="AJ174" s="664" t="str">
        <f>'3A 2025-2026 REPORTE CALIFICACI'!JO23</f>
        <v/>
      </c>
      <c r="AK174" s="664" t="str">
        <f>'3A 2025-2026 REPORTE CALIFICACI'!JP23</f>
        <v>R</v>
      </c>
      <c r="AL174" s="666"/>
      <c r="AM174" s="667"/>
      <c r="AN174" s="661"/>
      <c r="AO174" s="47"/>
      <c r="AP174" s="663" t="s">
        <v>1021</v>
      </c>
      <c r="AQ174" s="664">
        <f>'3A 2025-2026 REPORTE CALIFICACI'!II24</f>
        <v>78</v>
      </c>
      <c r="AR174" s="664">
        <f>'3A 2025-2026 REPORTE CALIFICACI'!IJ24</f>
        <v>83</v>
      </c>
      <c r="AS174" s="664">
        <f>'3A 2025-2026 REPORTE CALIFICACI'!IK24</f>
        <v>86</v>
      </c>
      <c r="AT174" s="664">
        <f>'3A 2025-2026 REPORTE CALIFICACI'!IL24</f>
        <v>0</v>
      </c>
      <c r="AU174" s="664">
        <f>'3A 2025-2026 REPORTE CALIFICACI'!IM24</f>
        <v>82</v>
      </c>
      <c r="AV174" s="664">
        <f>'3A 2025-2026 REPORTE CALIFICACI'!IN24</f>
        <v>85</v>
      </c>
      <c r="AW174" s="664">
        <f>'3A 2025-2026 REPORTE CALIFICACI'!IO24</f>
        <v>88</v>
      </c>
      <c r="AX174" s="664">
        <f>'3A 2025-2026 REPORTE CALIFICACI'!IP24</f>
        <v>0</v>
      </c>
      <c r="AY174" s="664">
        <f>'3A 2025-2026 REPORTE CALIFICACI'!IQ24</f>
        <v>83</v>
      </c>
      <c r="AZ174" s="664">
        <f>'3A 2025-2026 REPORTE CALIFICACI'!IR24</f>
        <v>84</v>
      </c>
      <c r="BA174" s="664">
        <f>'3A 2025-2026 REPORTE CALIFICACI'!IS24</f>
        <v>86</v>
      </c>
      <c r="BB174" s="664">
        <f>'3A 2025-2026 REPORTE CALIFICACI'!IT24</f>
        <v>0</v>
      </c>
      <c r="BC174" s="664">
        <f>'3A 2025-2026 REPORTE CALIFICACI'!IU24</f>
        <v>82</v>
      </c>
      <c r="BD174" s="664">
        <f>'3A 2025-2026 REPORTE CALIFICACI'!IV24</f>
        <v>87</v>
      </c>
      <c r="BE174" s="664">
        <f>'3A 2025-2026 REPORTE CALIFICACI'!IW24</f>
        <v>91</v>
      </c>
      <c r="BF174" s="664">
        <f>'3A 2025-2026 REPORTE CALIFICACI'!IX24</f>
        <v>0</v>
      </c>
      <c r="BG174" s="716">
        <f>'3A 2025-2026 REPORTE CALIFICACI'!IY24</f>
        <v>61.75</v>
      </c>
      <c r="BH174" s="716">
        <f>'3A 2025-2026 REPORTE CALIFICACI'!IZ24</f>
        <v>63.75</v>
      </c>
      <c r="BI174" s="716">
        <f>'3A 2025-2026 REPORTE CALIFICACI'!JA24</f>
        <v>63.25</v>
      </c>
      <c r="BJ174" s="716">
        <f>'3A 2025-2026 REPORTE CALIFICACI'!JB24</f>
        <v>65</v>
      </c>
      <c r="BK174" s="749">
        <f>'3A 2025-2026 REPORTE CALIFICACI'!JC24</f>
        <v>63.4375</v>
      </c>
      <c r="BL174" s="750">
        <f>'3A 2025-2026 REPORTE CALIFICACI'!JD24</f>
        <v>0.5433333333</v>
      </c>
      <c r="BM174" s="665">
        <f>'3A 2025-2026 REPORTE CALIFICACI'!JE24</f>
        <v>31.71875</v>
      </c>
      <c r="BN174" s="665" t="str">
        <f>'3A 2025-2026 REPORTE CALIFICACI'!JF24</f>
        <v/>
      </c>
      <c r="BO174" s="665" t="str">
        <f>'3A 2025-2026 REPORTE CALIFICACI'!JG24</f>
        <v/>
      </c>
      <c r="BP174" s="665">
        <f>'3A 2025-2026 REPORTE CALIFICACI'!JH24</f>
        <v>32</v>
      </c>
      <c r="BQ174" s="665">
        <f>'3A 2025-2026 REPORTE CALIFICACI'!JI24</f>
        <v>19.03125</v>
      </c>
      <c r="BR174" s="665" t="str">
        <f>'3A 2025-2026 REPORTE CALIFICACI'!JJ24</f>
        <v/>
      </c>
      <c r="BS174" s="665" t="str">
        <f>'3A 2025-2026 REPORTE CALIFICACI'!JK24</f>
        <v/>
      </c>
      <c r="BT174" s="749">
        <f>'3A 2025-2026 REPORTE CALIFICACI'!JL24</f>
        <v>19</v>
      </c>
      <c r="BU174" s="664"/>
      <c r="BV174" s="664"/>
      <c r="BW174" s="664" t="str">
        <f>'3A 2025-2026 REPORTE CALIFICACI'!JO24</f>
        <v/>
      </c>
      <c r="BX174" s="664" t="str">
        <f>'3A 2025-2026 REPORTE CALIFICACI'!JP24</f>
        <v>R</v>
      </c>
      <c r="BY174" s="666"/>
      <c r="BZ174" s="667"/>
      <c r="CA174" s="661"/>
      <c r="CB174" s="47"/>
      <c r="CC174" s="663" t="s">
        <v>1021</v>
      </c>
      <c r="CD174" s="664">
        <f>'3A 2025-2026 REPORTE CALIFICACI'!II25</f>
        <v>70</v>
      </c>
      <c r="CE174" s="664">
        <f>'3A 2025-2026 REPORTE CALIFICACI'!IJ25</f>
        <v>72</v>
      </c>
      <c r="CF174" s="664">
        <f>'3A 2025-2026 REPORTE CALIFICACI'!IK25</f>
        <v>78</v>
      </c>
      <c r="CG174" s="664">
        <f>'3A 2025-2026 REPORTE CALIFICACI'!IL25</f>
        <v>0</v>
      </c>
      <c r="CH174" s="664">
        <f>'3A 2025-2026 REPORTE CALIFICACI'!IM25</f>
        <v>70</v>
      </c>
      <c r="CI174" s="664">
        <f>'3A 2025-2026 REPORTE CALIFICACI'!IN25</f>
        <v>73</v>
      </c>
      <c r="CJ174" s="664">
        <f>'3A 2025-2026 REPORTE CALIFICACI'!IO25</f>
        <v>80</v>
      </c>
      <c r="CK174" s="664">
        <f>'3A 2025-2026 REPORTE CALIFICACI'!IP25</f>
        <v>0</v>
      </c>
      <c r="CL174" s="664">
        <f>'3A 2025-2026 REPORTE CALIFICACI'!IQ25</f>
        <v>78</v>
      </c>
      <c r="CM174" s="664">
        <f>'3A 2025-2026 REPORTE CALIFICACI'!IR25</f>
        <v>81</v>
      </c>
      <c r="CN174" s="664">
        <f>'3A 2025-2026 REPORTE CALIFICACI'!IS25</f>
        <v>84</v>
      </c>
      <c r="CO174" s="664">
        <f>'3A 2025-2026 REPORTE CALIFICACI'!IT25</f>
        <v>0</v>
      </c>
      <c r="CP174" s="664">
        <f>'3A 2025-2026 REPORTE CALIFICACI'!IU25</f>
        <v>76</v>
      </c>
      <c r="CQ174" s="664">
        <f>'3A 2025-2026 REPORTE CALIFICACI'!IV25</f>
        <v>83</v>
      </c>
      <c r="CR174" s="664">
        <f>'3A 2025-2026 REPORTE CALIFICACI'!IW25</f>
        <v>86</v>
      </c>
      <c r="CS174" s="664">
        <f>'3A 2025-2026 REPORTE CALIFICACI'!IX25</f>
        <v>0</v>
      </c>
      <c r="CT174" s="716">
        <f>'3A 2025-2026 REPORTE CALIFICACI'!IY25</f>
        <v>55</v>
      </c>
      <c r="CU174" s="716">
        <f>'3A 2025-2026 REPORTE CALIFICACI'!IZ25</f>
        <v>55.75</v>
      </c>
      <c r="CV174" s="716">
        <f>'3A 2025-2026 REPORTE CALIFICACI'!JA25</f>
        <v>60.75</v>
      </c>
      <c r="CW174" s="716">
        <f>'3A 2025-2026 REPORTE CALIFICACI'!JB25</f>
        <v>61.25</v>
      </c>
      <c r="CX174" s="749">
        <f>'3A 2025-2026 REPORTE CALIFICACI'!JC25</f>
        <v>58.1875</v>
      </c>
      <c r="CY174" s="750">
        <f>'3A 2025-2026 REPORTE CALIFICACI'!JD25</f>
        <v>0.7</v>
      </c>
      <c r="CZ174" s="665">
        <f>'3A 2025-2026 REPORTE CALIFICACI'!JE25</f>
        <v>29.09375</v>
      </c>
      <c r="DA174" s="665" t="str">
        <f>'3A 2025-2026 REPORTE CALIFICACI'!JF25</f>
        <v/>
      </c>
      <c r="DB174" s="665" t="str">
        <f>'3A 2025-2026 REPORTE CALIFICACI'!JG25</f>
        <v/>
      </c>
      <c r="DC174" s="665">
        <f>'3A 2025-2026 REPORTE CALIFICACI'!JH25</f>
        <v>29</v>
      </c>
      <c r="DD174" s="665">
        <f>'3A 2025-2026 REPORTE CALIFICACI'!JI25</f>
        <v>17.45625</v>
      </c>
      <c r="DE174" s="665" t="str">
        <f>'3A 2025-2026 REPORTE CALIFICACI'!JJ25</f>
        <v/>
      </c>
      <c r="DF174" s="665" t="str">
        <f>'3A 2025-2026 REPORTE CALIFICACI'!JK25</f>
        <v/>
      </c>
      <c r="DG174" s="665">
        <f>'3A 2025-2026 REPORTE CALIFICACI'!JL25</f>
        <v>17</v>
      </c>
      <c r="DH174" s="664"/>
      <c r="DI174" s="665" t="str">
        <f>'3A 2025-2026 REPORTE CALIFICACI'!JN25</f>
        <v/>
      </c>
      <c r="DJ174" s="664" t="str">
        <f>'3A 2025-2026 REPORTE CALIFICACI'!JO25</f>
        <v/>
      </c>
      <c r="DK174" s="664" t="str">
        <f>'3A 2025-2026 REPORTE CALIFICACI'!JP25</f>
        <v>R</v>
      </c>
      <c r="DL174" s="661"/>
      <c r="DN174" s="661"/>
      <c r="DO174" s="47"/>
      <c r="DP174" s="663" t="s">
        <v>1021</v>
      </c>
      <c r="DQ174" s="664">
        <f>'3A 2025-2026 REPORTE CALIFICACI'!II26</f>
        <v>75</v>
      </c>
      <c r="DR174" s="664">
        <f>'3A 2025-2026 REPORTE CALIFICACI'!IJ26</f>
        <v>82</v>
      </c>
      <c r="DS174" s="664">
        <f>'3A 2025-2026 REPORTE CALIFICACI'!IK26</f>
        <v>83</v>
      </c>
      <c r="DT174" s="664">
        <f>'3A 2025-2026 REPORTE CALIFICACI'!IL26</f>
        <v>0</v>
      </c>
      <c r="DU174" s="664">
        <f>'3A 2025-2026 REPORTE CALIFICACI'!IM26</f>
        <v>78</v>
      </c>
      <c r="DV174" s="664">
        <f>'3A 2025-2026 REPORTE CALIFICACI'!IN26</f>
        <v>84</v>
      </c>
      <c r="DW174" s="664">
        <f>'3A 2025-2026 REPORTE CALIFICACI'!IO26</f>
        <v>85</v>
      </c>
      <c r="DX174" s="664">
        <f>'3A 2025-2026 REPORTE CALIFICACI'!IP26</f>
        <v>0</v>
      </c>
      <c r="DY174" s="664">
        <f>'3A 2025-2026 REPORTE CALIFICACI'!IQ26</f>
        <v>80</v>
      </c>
      <c r="DZ174" s="664">
        <f>'3A 2025-2026 REPORTE CALIFICACI'!IR26</f>
        <v>82</v>
      </c>
      <c r="EA174" s="664">
        <f>'3A 2025-2026 REPORTE CALIFICACI'!IS26</f>
        <v>83</v>
      </c>
      <c r="EB174" s="664">
        <f>'3A 2025-2026 REPORTE CALIFICACI'!IT26</f>
        <v>0</v>
      </c>
      <c r="EC174" s="664">
        <f>'3A 2025-2026 REPORTE CALIFICACI'!IU26</f>
        <v>77</v>
      </c>
      <c r="ED174" s="664">
        <f>'3A 2025-2026 REPORTE CALIFICACI'!IV26</f>
        <v>84</v>
      </c>
      <c r="EE174" s="664">
        <f>'3A 2025-2026 REPORTE CALIFICACI'!IW26</f>
        <v>85</v>
      </c>
      <c r="EF174" s="664">
        <f>'3A 2025-2026 REPORTE CALIFICACI'!IX26</f>
        <v>0</v>
      </c>
      <c r="EG174" s="716">
        <f>'3A 2025-2026 REPORTE CALIFICACI'!IY26</f>
        <v>60</v>
      </c>
      <c r="EH174" s="716">
        <f>'3A 2025-2026 REPORTE CALIFICACI'!IZ26</f>
        <v>61.75</v>
      </c>
      <c r="EI174" s="716">
        <f>'3A 2025-2026 REPORTE CALIFICACI'!JA26</f>
        <v>61.25</v>
      </c>
      <c r="EJ174" s="716">
        <f>'3A 2025-2026 REPORTE CALIFICACI'!JB26</f>
        <v>61.5</v>
      </c>
      <c r="EK174" s="749">
        <f>'3A 2025-2026 REPORTE CALIFICACI'!JC26</f>
        <v>61.125</v>
      </c>
      <c r="EL174" s="750">
        <f>'3A 2025-2026 REPORTE CALIFICACI'!JD26</f>
        <v>0.6833333333</v>
      </c>
      <c r="EM174" s="665">
        <f>'3A 2025-2026 REPORTE CALIFICACI'!JE26</f>
        <v>30.5625</v>
      </c>
      <c r="EN174" s="665" t="str">
        <f>'3A 2025-2026 REPORTE CALIFICACI'!JF26</f>
        <v/>
      </c>
      <c r="EO174" s="665" t="str">
        <f>'3A 2025-2026 REPORTE CALIFICACI'!JG26</f>
        <v/>
      </c>
      <c r="EP174" s="665">
        <f>'3A 2025-2026 REPORTE CALIFICACI'!JH26</f>
        <v>31</v>
      </c>
      <c r="EQ174" s="665">
        <f>'3A 2025-2026 REPORTE CALIFICACI'!JI26</f>
        <v>18.3375</v>
      </c>
      <c r="ER174" s="665" t="str">
        <f>'3A 2025-2026 REPORTE CALIFICACI'!JJ26</f>
        <v/>
      </c>
      <c r="ES174" s="665" t="str">
        <f>'3A 2025-2026 REPORTE CALIFICACI'!JK26</f>
        <v/>
      </c>
      <c r="ET174" s="665">
        <f>'3A 2025-2026 REPORTE CALIFICACI'!JL26</f>
        <v>18</v>
      </c>
      <c r="EU174" s="664"/>
      <c r="EV174" s="665" t="str">
        <f>'3A 2025-2026 REPORTE CALIFICACI'!JN26</f>
        <v/>
      </c>
      <c r="EW174" s="664" t="str">
        <f>'3A 2025-2026 REPORTE CALIFICACI'!JO26</f>
        <v/>
      </c>
      <c r="EX174" s="664" t="str">
        <f>'3A 2025-2026 REPORTE CALIFICACI'!JP26</f>
        <v>R</v>
      </c>
      <c r="EY174" s="666"/>
    </row>
    <row r="175" ht="79.5" customHeight="1">
      <c r="A175" s="661"/>
      <c r="B175" s="43"/>
      <c r="C175" s="663" t="s">
        <v>1022</v>
      </c>
      <c r="D175" s="664">
        <f>'3A 2025-2026 REPORTE CALIFICACI'!JQ23</f>
        <v>80</v>
      </c>
      <c r="E175" s="665">
        <f>'3A 2025-2026 REPORTE CALIFICACI'!JR23</f>
        <v>84</v>
      </c>
      <c r="F175" s="665">
        <f>'3A 2025-2026 REPORTE CALIFICACI'!JS23</f>
        <v>82</v>
      </c>
      <c r="G175" s="664">
        <f>'3A 2025-2026 REPORTE CALIFICACI'!JT23</f>
        <v>0</v>
      </c>
      <c r="H175" s="664">
        <f>'3A 2025-2026 REPORTE CALIFICACI'!JU23</f>
        <v>84</v>
      </c>
      <c r="I175" s="665">
        <f>'3A 2025-2026 REPORTE CALIFICACI'!JV23</f>
        <v>86</v>
      </c>
      <c r="J175" s="665">
        <f>'3A 2025-2026 REPORTE CALIFICACI'!JW23</f>
        <v>84</v>
      </c>
      <c r="K175" s="664">
        <f>'3A 2025-2026 REPORTE CALIFICACI'!JX23</f>
        <v>0</v>
      </c>
      <c r="L175" s="664">
        <f>'3A 2025-2026 REPORTE CALIFICACI'!JY23</f>
        <v>80</v>
      </c>
      <c r="M175" s="665">
        <f>'3A 2025-2026 REPORTE CALIFICACI'!JZ23</f>
        <v>88</v>
      </c>
      <c r="N175" s="665">
        <f>'3A 2025-2026 REPORTE CALIFICACI'!KA23</f>
        <v>80</v>
      </c>
      <c r="O175" s="664">
        <f>'3A 2025-2026 REPORTE CALIFICACI'!KB23</f>
        <v>0</v>
      </c>
      <c r="P175" s="665">
        <f>'3A 2025-2026 REPORTE CALIFICACI'!KC23</f>
        <v>85</v>
      </c>
      <c r="Q175" s="665">
        <f>'3A 2025-2026 REPORTE CALIFICACI'!KD23</f>
        <v>87</v>
      </c>
      <c r="R175" s="665">
        <f>'3A 2025-2026 REPORTE CALIFICACI'!KE23</f>
        <v>82.66666667</v>
      </c>
      <c r="S175" s="664">
        <f>'3A 2025-2026 REPORTE CALIFICACI'!KF23</f>
        <v>0</v>
      </c>
      <c r="T175" s="716">
        <f>'3A 2025-2026 REPORTE CALIFICACI'!KG23</f>
        <v>61.5</v>
      </c>
      <c r="U175" s="716">
        <f>'3A 2025-2026 REPORTE CALIFICACI'!KH23</f>
        <v>63.5</v>
      </c>
      <c r="V175" s="716">
        <f>'3A 2025-2026 REPORTE CALIFICACI'!KI23</f>
        <v>62</v>
      </c>
      <c r="W175" s="716">
        <f>'3A 2025-2026 REPORTE CALIFICACI'!KJ23</f>
        <v>63.66666667</v>
      </c>
      <c r="X175" s="749">
        <f>'3A 2025-2026 REPORTE CALIFICACI'!KK23</f>
        <v>62.66666667</v>
      </c>
      <c r="Y175" s="750">
        <f>'3A 2025-2026 REPORTE CALIFICACI'!KL23</f>
        <v>0.6349206349</v>
      </c>
      <c r="Z175" s="665">
        <f>'3A 2025-2026 REPORTE CALIFICACI'!KM23</f>
        <v>31.33333333</v>
      </c>
      <c r="AA175" s="665" t="str">
        <f>'3A 2025-2026 REPORTE CALIFICACI'!KN23</f>
        <v/>
      </c>
      <c r="AB175" s="665" t="str">
        <f>'3A 2025-2026 REPORTE CALIFICACI'!KO23</f>
        <v/>
      </c>
      <c r="AC175" s="665">
        <f>'3A 2025-2026 REPORTE CALIFICACI'!KP23</f>
        <v>31</v>
      </c>
      <c r="AD175" s="665">
        <f>'3A 2025-2026 REPORTE CALIFICACI'!KQ23</f>
        <v>18.8</v>
      </c>
      <c r="AE175" s="665" t="str">
        <f>'3A 2025-2026 REPORTE CALIFICACI'!KR23</f>
        <v/>
      </c>
      <c r="AF175" s="665" t="str">
        <f>'3A 2025-2026 REPORTE CALIFICACI'!KS23</f>
        <v/>
      </c>
      <c r="AG175" s="665">
        <f>'3A 2025-2026 REPORTE CALIFICACI'!KT23</f>
        <v>19</v>
      </c>
      <c r="AH175" s="664"/>
      <c r="AI175" s="665" t="str">
        <f>'3A 2025-2026 REPORTE CALIFICACI'!KV23</f>
        <v/>
      </c>
      <c r="AJ175" s="664" t="str">
        <f>'3A 2025-2026 REPORTE CALIFICACI'!KW23</f>
        <v/>
      </c>
      <c r="AK175" s="664" t="str">
        <f>'3A 2025-2026 REPORTE CALIFICACI'!KX23</f>
        <v>R</v>
      </c>
      <c r="AL175" s="666"/>
      <c r="AM175" s="667"/>
      <c r="AN175" s="661"/>
      <c r="AO175" s="43"/>
      <c r="AP175" s="663" t="s">
        <v>1022</v>
      </c>
      <c r="AQ175" s="664">
        <f>'3A 2025-2026 REPORTE CALIFICACI'!JQ24</f>
        <v>76</v>
      </c>
      <c r="AR175" s="665">
        <f>'3A 2025-2026 REPORTE CALIFICACI'!JR24</f>
        <v>59</v>
      </c>
      <c r="AS175" s="665">
        <f>'3A 2025-2026 REPORTE CALIFICACI'!JS24</f>
        <v>58</v>
      </c>
      <c r="AT175" s="664">
        <f>'3A 2025-2026 REPORTE CALIFICACI'!JT24</f>
        <v>0</v>
      </c>
      <c r="AU175" s="664">
        <f>'3A 2025-2026 REPORTE CALIFICACI'!JU24</f>
        <v>77</v>
      </c>
      <c r="AV175" s="665">
        <f>'3A 2025-2026 REPORTE CALIFICACI'!JV24</f>
        <v>54</v>
      </c>
      <c r="AW175" s="665">
        <f>'3A 2025-2026 REPORTE CALIFICACI'!JW24</f>
        <v>51</v>
      </c>
      <c r="AX175" s="664">
        <f>'3A 2025-2026 REPORTE CALIFICACI'!JX24</f>
        <v>0</v>
      </c>
      <c r="AY175" s="664">
        <f>'3A 2025-2026 REPORTE CALIFICACI'!JY24</f>
        <v>79</v>
      </c>
      <c r="AZ175" s="665">
        <f>'3A 2025-2026 REPORTE CALIFICACI'!JZ24</f>
        <v>74</v>
      </c>
      <c r="BA175" s="665">
        <f>'3A 2025-2026 REPORTE CALIFICACI'!KA24</f>
        <v>55</v>
      </c>
      <c r="BB175" s="664">
        <f>'3A 2025-2026 REPORTE CALIFICACI'!KB24</f>
        <v>0</v>
      </c>
      <c r="BC175" s="665">
        <f>'3A 2025-2026 REPORTE CALIFICACI'!KC24</f>
        <v>81</v>
      </c>
      <c r="BD175" s="665">
        <f>'3A 2025-2026 REPORTE CALIFICACI'!KD24</f>
        <v>58</v>
      </c>
      <c r="BE175" s="665">
        <f>'3A 2025-2026 REPORTE CALIFICACI'!KE24</f>
        <v>59</v>
      </c>
      <c r="BF175" s="664">
        <f>'3A 2025-2026 REPORTE CALIFICACI'!KF24</f>
        <v>0</v>
      </c>
      <c r="BG175" s="716">
        <f>'3A 2025-2026 REPORTE CALIFICACI'!KG24</f>
        <v>48.25</v>
      </c>
      <c r="BH175" s="716">
        <f>'3A 2025-2026 REPORTE CALIFICACI'!KH24</f>
        <v>45.5</v>
      </c>
      <c r="BI175" s="716">
        <f>'3A 2025-2026 REPORTE CALIFICACI'!KI24</f>
        <v>52</v>
      </c>
      <c r="BJ175" s="716">
        <f>'3A 2025-2026 REPORTE CALIFICACI'!KJ24</f>
        <v>49.5</v>
      </c>
      <c r="BK175" s="749">
        <f>'3A 2025-2026 REPORTE CALIFICACI'!KK24</f>
        <v>48.8125</v>
      </c>
      <c r="BL175" s="750">
        <f>'3A 2025-2026 REPORTE CALIFICACI'!KL24</f>
        <v>0.5464285714</v>
      </c>
      <c r="BM175" s="665">
        <f>'3A 2025-2026 REPORTE CALIFICACI'!KM24</f>
        <v>24.40625</v>
      </c>
      <c r="BN175" s="665" t="str">
        <f>'3A 2025-2026 REPORTE CALIFICACI'!KN24</f>
        <v/>
      </c>
      <c r="BO175" s="665" t="str">
        <f>'3A 2025-2026 REPORTE CALIFICACI'!KO24</f>
        <v/>
      </c>
      <c r="BP175" s="665">
        <f>'3A 2025-2026 REPORTE CALIFICACI'!KP24</f>
        <v>24</v>
      </c>
      <c r="BQ175" s="665">
        <f>'3A 2025-2026 REPORTE CALIFICACI'!KQ24</f>
        <v>14.64375</v>
      </c>
      <c r="BR175" s="665" t="str">
        <f>'3A 2025-2026 REPORTE CALIFICACI'!KR24</f>
        <v/>
      </c>
      <c r="BS175" s="665" t="str">
        <f>'3A 2025-2026 REPORTE CALIFICACI'!KS24</f>
        <v/>
      </c>
      <c r="BT175" s="749">
        <f>'3A 2025-2026 REPORTE CALIFICACI'!KT24</f>
        <v>15</v>
      </c>
      <c r="BU175" s="664"/>
      <c r="BV175" s="664"/>
      <c r="BW175" s="664" t="str">
        <f>'3A 2025-2026 REPORTE CALIFICACI'!KW24</f>
        <v/>
      </c>
      <c r="BX175" s="664" t="str">
        <f>'3A 2025-2026 REPORTE CALIFICACI'!KX24</f>
        <v>R</v>
      </c>
      <c r="BY175" s="666"/>
      <c r="BZ175" s="667"/>
      <c r="CA175" s="661"/>
      <c r="CB175" s="43"/>
      <c r="CC175" s="663" t="s">
        <v>1022</v>
      </c>
      <c r="CD175" s="664">
        <f>'3A 2025-2026 REPORTE CALIFICACI'!JQ25</f>
        <v>74</v>
      </c>
      <c r="CE175" s="665">
        <f>'3A 2025-2026 REPORTE CALIFICACI'!JR25</f>
        <v>56</v>
      </c>
      <c r="CF175" s="665">
        <f>'3A 2025-2026 REPORTE CALIFICACI'!JS25</f>
        <v>74</v>
      </c>
      <c r="CG175" s="664">
        <f>'3A 2025-2026 REPORTE CALIFICACI'!JT25</f>
        <v>0</v>
      </c>
      <c r="CH175" s="664">
        <f>'3A 2025-2026 REPORTE CALIFICACI'!JU25</f>
        <v>71</v>
      </c>
      <c r="CI175" s="665">
        <f>'3A 2025-2026 REPORTE CALIFICACI'!JV25</f>
        <v>71</v>
      </c>
      <c r="CJ175" s="665">
        <f>'3A 2025-2026 REPORTE CALIFICACI'!JW25</f>
        <v>73</v>
      </c>
      <c r="CK175" s="664">
        <f>'3A 2025-2026 REPORTE CALIFICACI'!JX25</f>
        <v>0</v>
      </c>
      <c r="CL175" s="664">
        <f>'3A 2025-2026 REPORTE CALIFICACI'!JY25</f>
        <v>77</v>
      </c>
      <c r="CM175" s="665">
        <f>'3A 2025-2026 REPORTE CALIFICACI'!JZ25</f>
        <v>75</v>
      </c>
      <c r="CN175" s="665">
        <f>'3A 2025-2026 REPORTE CALIFICACI'!KA25</f>
        <v>78</v>
      </c>
      <c r="CO175" s="664">
        <f>'3A 2025-2026 REPORTE CALIFICACI'!KB25</f>
        <v>0</v>
      </c>
      <c r="CP175" s="665">
        <f>'3A 2025-2026 REPORTE CALIFICACI'!KC25</f>
        <v>55</v>
      </c>
      <c r="CQ175" s="665">
        <f>'3A 2025-2026 REPORTE CALIFICACI'!KD25</f>
        <v>72</v>
      </c>
      <c r="CR175" s="665">
        <f>'3A 2025-2026 REPORTE CALIFICACI'!KE25</f>
        <v>61</v>
      </c>
      <c r="CS175" s="664">
        <f>'3A 2025-2026 REPORTE CALIFICACI'!KF25</f>
        <v>0</v>
      </c>
      <c r="CT175" s="716">
        <f>'3A 2025-2026 REPORTE CALIFICACI'!KG25</f>
        <v>51</v>
      </c>
      <c r="CU175" s="716">
        <f>'3A 2025-2026 REPORTE CALIFICACI'!KH25</f>
        <v>53.75</v>
      </c>
      <c r="CV175" s="716">
        <f>'3A 2025-2026 REPORTE CALIFICACI'!KI25</f>
        <v>57.5</v>
      </c>
      <c r="CW175" s="716">
        <f>'3A 2025-2026 REPORTE CALIFICACI'!KJ25</f>
        <v>47</v>
      </c>
      <c r="CX175" s="749">
        <f>'3A 2025-2026 REPORTE CALIFICACI'!KK25</f>
        <v>52.3125</v>
      </c>
      <c r="CY175" s="750">
        <f>'3A 2025-2026 REPORTE CALIFICACI'!KL25</f>
        <v>0.6015873016</v>
      </c>
      <c r="CZ175" s="665">
        <f>'3A 2025-2026 REPORTE CALIFICACI'!KM25</f>
        <v>26.15625</v>
      </c>
      <c r="DA175" s="665" t="str">
        <f>'3A 2025-2026 REPORTE CALIFICACI'!KN25</f>
        <v/>
      </c>
      <c r="DB175" s="665" t="str">
        <f>'3A 2025-2026 REPORTE CALIFICACI'!KO25</f>
        <v/>
      </c>
      <c r="DC175" s="665">
        <f>'3A 2025-2026 REPORTE CALIFICACI'!KP25</f>
        <v>26</v>
      </c>
      <c r="DD175" s="665">
        <f>'3A 2025-2026 REPORTE CALIFICACI'!KQ25</f>
        <v>15.69375</v>
      </c>
      <c r="DE175" s="665" t="str">
        <f>'3A 2025-2026 REPORTE CALIFICACI'!KR25</f>
        <v/>
      </c>
      <c r="DF175" s="665" t="str">
        <f>'3A 2025-2026 REPORTE CALIFICACI'!KS25</f>
        <v/>
      </c>
      <c r="DG175" s="665">
        <f>'3A 2025-2026 REPORTE CALIFICACI'!KT25</f>
        <v>16</v>
      </c>
      <c r="DH175" s="664"/>
      <c r="DI175" s="665" t="str">
        <f>'3A 2025-2026 REPORTE CALIFICACI'!KV25</f>
        <v/>
      </c>
      <c r="DJ175" s="664" t="str">
        <f>'3A 2025-2026 REPORTE CALIFICACI'!KW25</f>
        <v/>
      </c>
      <c r="DK175" s="664" t="str">
        <f>'3A 2025-2026 REPORTE CALIFICACI'!KX25</f>
        <v>R</v>
      </c>
      <c r="DL175" s="661"/>
      <c r="DN175" s="661"/>
      <c r="DO175" s="43"/>
      <c r="DP175" s="663" t="s">
        <v>1022</v>
      </c>
      <c r="DQ175" s="664">
        <f>'3A 2025-2026 REPORTE CALIFICACI'!JQ26</f>
        <v>82</v>
      </c>
      <c r="DR175" s="665">
        <f>'3A 2025-2026 REPORTE CALIFICACI'!JR26</f>
        <v>72</v>
      </c>
      <c r="DS175" s="665">
        <f>'3A 2025-2026 REPORTE CALIFICACI'!JS26</f>
        <v>86</v>
      </c>
      <c r="DT175" s="664">
        <f>'3A 2025-2026 REPORTE CALIFICACI'!JT26</f>
        <v>0</v>
      </c>
      <c r="DU175" s="664">
        <f>'3A 2025-2026 REPORTE CALIFICACI'!JU26</f>
        <v>84</v>
      </c>
      <c r="DV175" s="665">
        <f>'3A 2025-2026 REPORTE CALIFICACI'!JV26</f>
        <v>75</v>
      </c>
      <c r="DW175" s="665">
        <f>'3A 2025-2026 REPORTE CALIFICACI'!JW26</f>
        <v>83</v>
      </c>
      <c r="DX175" s="664">
        <f>'3A 2025-2026 REPORTE CALIFICACI'!JX26</f>
        <v>0</v>
      </c>
      <c r="DY175" s="664">
        <f>'3A 2025-2026 REPORTE CALIFICACI'!JY26</f>
        <v>86</v>
      </c>
      <c r="DZ175" s="665">
        <f>'3A 2025-2026 REPORTE CALIFICACI'!JZ26</f>
        <v>74</v>
      </c>
      <c r="EA175" s="665">
        <f>'3A 2025-2026 REPORTE CALIFICACI'!KA26</f>
        <v>80</v>
      </c>
      <c r="EB175" s="664">
        <f>'3A 2025-2026 REPORTE CALIFICACI'!KB26</f>
        <v>0</v>
      </c>
      <c r="EC175" s="665">
        <f>'3A 2025-2026 REPORTE CALIFICACI'!KC26</f>
        <v>81</v>
      </c>
      <c r="ED175" s="665">
        <f>'3A 2025-2026 REPORTE CALIFICACI'!KD26</f>
        <v>76</v>
      </c>
      <c r="EE175" s="665">
        <f>'3A 2025-2026 REPORTE CALIFICACI'!KE26</f>
        <v>78</v>
      </c>
      <c r="EF175" s="664">
        <f>'3A 2025-2026 REPORTE CALIFICACI'!KF26</f>
        <v>0</v>
      </c>
      <c r="EG175" s="716">
        <f>'3A 2025-2026 REPORTE CALIFICACI'!KG26</f>
        <v>60</v>
      </c>
      <c r="EH175" s="716">
        <f>'3A 2025-2026 REPORTE CALIFICACI'!KH26</f>
        <v>60.5</v>
      </c>
      <c r="EI175" s="716">
        <f>'3A 2025-2026 REPORTE CALIFICACI'!KI26</f>
        <v>60</v>
      </c>
      <c r="EJ175" s="716">
        <f>'3A 2025-2026 REPORTE CALIFICACI'!KJ26</f>
        <v>58.75</v>
      </c>
      <c r="EK175" s="749">
        <f>'3A 2025-2026 REPORTE CALIFICACI'!KK26</f>
        <v>59.8125</v>
      </c>
      <c r="EL175" s="750">
        <f>'3A 2025-2026 REPORTE CALIFICACI'!KL26</f>
        <v>0.6349206349</v>
      </c>
      <c r="EM175" s="665">
        <f>'3A 2025-2026 REPORTE CALIFICACI'!KM26</f>
        <v>29.90625</v>
      </c>
      <c r="EN175" s="665" t="str">
        <f>'3A 2025-2026 REPORTE CALIFICACI'!KN26</f>
        <v/>
      </c>
      <c r="EO175" s="665" t="str">
        <f>'3A 2025-2026 REPORTE CALIFICACI'!KO26</f>
        <v/>
      </c>
      <c r="EP175" s="665">
        <f>'3A 2025-2026 REPORTE CALIFICACI'!KP26</f>
        <v>30</v>
      </c>
      <c r="EQ175" s="665">
        <f>'3A 2025-2026 REPORTE CALIFICACI'!KQ26</f>
        <v>17.94375</v>
      </c>
      <c r="ER175" s="665" t="str">
        <f>'3A 2025-2026 REPORTE CALIFICACI'!KR26</f>
        <v/>
      </c>
      <c r="ES175" s="665" t="str">
        <f>'3A 2025-2026 REPORTE CALIFICACI'!KS26</f>
        <v/>
      </c>
      <c r="ET175" s="665">
        <f>'3A 2025-2026 REPORTE CALIFICACI'!KT26</f>
        <v>18</v>
      </c>
      <c r="EU175" s="664"/>
      <c r="EV175" s="665" t="str">
        <f>'3A 2025-2026 REPORTE CALIFICACI'!KV26</f>
        <v/>
      </c>
      <c r="EW175" s="664" t="str">
        <f>'3A 2025-2026 REPORTE CALIFICACI'!KW26</f>
        <v/>
      </c>
      <c r="EX175" s="664" t="str">
        <f>'3A 2025-2026 REPORTE CALIFICACI'!KX26</f>
        <v>R</v>
      </c>
      <c r="EY175" s="666"/>
    </row>
    <row r="176">
      <c r="A176" s="628"/>
      <c r="B176" s="643"/>
      <c r="C176" s="643"/>
      <c r="D176" s="643"/>
      <c r="E176" s="643"/>
      <c r="F176" s="643"/>
      <c r="G176" s="643"/>
      <c r="H176" s="643"/>
      <c r="I176" s="643"/>
      <c r="J176" s="643"/>
      <c r="K176" s="643"/>
      <c r="L176" s="643"/>
      <c r="M176" s="643"/>
      <c r="N176" s="643"/>
      <c r="O176" s="643"/>
      <c r="P176" s="643"/>
      <c r="Q176" s="643"/>
      <c r="R176" s="643"/>
      <c r="S176" s="643"/>
      <c r="T176" s="643"/>
      <c r="U176" s="643"/>
      <c r="V176" s="643"/>
      <c r="W176" s="643"/>
      <c r="X176" s="751"/>
      <c r="Y176" s="751"/>
      <c r="Z176" s="643"/>
      <c r="AA176" s="643"/>
      <c r="AB176" s="643"/>
      <c r="AC176" s="643"/>
      <c r="AD176" s="643"/>
      <c r="AE176" s="643"/>
      <c r="AF176" s="643"/>
      <c r="AG176" s="643"/>
      <c r="AH176" s="643"/>
      <c r="AI176" s="643"/>
      <c r="AJ176" s="643"/>
      <c r="AK176" s="643"/>
      <c r="AL176" s="644"/>
      <c r="AM176" s="643"/>
      <c r="AN176" s="628"/>
      <c r="AO176" s="643"/>
      <c r="AP176" s="643"/>
      <c r="AQ176" s="643"/>
      <c r="AR176" s="643"/>
      <c r="AS176" s="643"/>
      <c r="AT176" s="643"/>
      <c r="AU176" s="643"/>
      <c r="AV176" s="643"/>
      <c r="AW176" s="643"/>
      <c r="AX176" s="643"/>
      <c r="AY176" s="643"/>
      <c r="AZ176" s="643"/>
      <c r="BA176" s="643"/>
      <c r="BB176" s="643"/>
      <c r="BC176" s="643"/>
      <c r="BD176" s="643"/>
      <c r="BE176" s="643"/>
      <c r="BF176" s="643"/>
      <c r="BG176" s="643"/>
      <c r="BH176" s="643"/>
      <c r="BI176" s="643"/>
      <c r="BJ176" s="643"/>
      <c r="BK176" s="751"/>
      <c r="BL176" s="751"/>
      <c r="BM176" s="643"/>
      <c r="BN176" s="643"/>
      <c r="BO176" s="643"/>
      <c r="BP176" s="643"/>
      <c r="BQ176" s="643"/>
      <c r="BR176" s="643"/>
      <c r="BS176" s="643"/>
      <c r="BT176" s="643"/>
      <c r="BU176" s="643"/>
      <c r="BV176" s="643"/>
      <c r="BW176" s="643"/>
      <c r="BX176" s="643"/>
      <c r="BY176" s="644"/>
      <c r="BZ176" s="643"/>
      <c r="CA176" s="628"/>
      <c r="CB176" s="643"/>
      <c r="CC176" s="643"/>
      <c r="CD176" s="643"/>
      <c r="CE176" s="643"/>
      <c r="CF176" s="643"/>
      <c r="CG176" s="643"/>
      <c r="CH176" s="643"/>
      <c r="CI176" s="643"/>
      <c r="CJ176" s="643"/>
      <c r="CK176" s="643"/>
      <c r="CL176" s="643"/>
      <c r="CM176" s="643"/>
      <c r="CN176" s="643"/>
      <c r="CO176" s="643"/>
      <c r="CP176" s="643"/>
      <c r="CQ176" s="643"/>
      <c r="CR176" s="643"/>
      <c r="CS176" s="643"/>
      <c r="CT176" s="643"/>
      <c r="CU176" s="643"/>
      <c r="CV176" s="643"/>
      <c r="CW176" s="643"/>
      <c r="CX176" s="751"/>
      <c r="CY176" s="751"/>
      <c r="CZ176" s="643"/>
      <c r="DA176" s="643"/>
      <c r="DB176" s="643"/>
      <c r="DC176" s="643"/>
      <c r="DD176" s="643"/>
      <c r="DE176" s="643"/>
      <c r="DF176" s="643"/>
      <c r="DG176" s="643"/>
      <c r="DH176" s="643"/>
      <c r="DI176" s="643"/>
      <c r="DJ176" s="643"/>
      <c r="DK176" s="643"/>
      <c r="DL176" s="628"/>
      <c r="DM176" s="643"/>
      <c r="DN176" s="628"/>
      <c r="DO176" s="643"/>
      <c r="DP176" s="643"/>
      <c r="DQ176" s="643"/>
      <c r="DR176" s="643"/>
      <c r="DS176" s="643"/>
      <c r="DT176" s="643"/>
      <c r="DU176" s="643"/>
      <c r="DV176" s="643"/>
      <c r="DW176" s="643"/>
      <c r="DX176" s="643"/>
      <c r="DY176" s="643"/>
      <c r="DZ176" s="643"/>
      <c r="EA176" s="643"/>
      <c r="EB176" s="643"/>
      <c r="EC176" s="643"/>
      <c r="ED176" s="643"/>
      <c r="EE176" s="643"/>
      <c r="EF176" s="643"/>
      <c r="EG176" s="643"/>
      <c r="EH176" s="643"/>
      <c r="EI176" s="643"/>
      <c r="EJ176" s="643"/>
      <c r="EK176" s="751"/>
      <c r="EL176" s="751"/>
      <c r="EM176" s="643"/>
      <c r="EN176" s="643"/>
      <c r="EO176" s="643"/>
      <c r="EP176" s="643"/>
      <c r="EQ176" s="643"/>
      <c r="ER176" s="643"/>
      <c r="ES176" s="643"/>
      <c r="ET176" s="643"/>
      <c r="EU176" s="643"/>
      <c r="EV176" s="643"/>
      <c r="EW176" s="643"/>
      <c r="EX176" s="643"/>
      <c r="EY176" s="644"/>
    </row>
    <row r="177">
      <c r="A177" s="628"/>
      <c r="B177" s="643"/>
      <c r="C177" s="643"/>
      <c r="D177" s="643"/>
      <c r="E177" s="643"/>
      <c r="F177" s="643"/>
      <c r="G177" s="643"/>
      <c r="H177" s="643"/>
      <c r="I177" s="643"/>
      <c r="J177" s="643"/>
      <c r="K177" s="643"/>
      <c r="L177" s="643"/>
      <c r="M177" s="643"/>
      <c r="N177" s="643"/>
      <c r="O177" s="643"/>
      <c r="P177" s="643"/>
      <c r="Q177" s="643"/>
      <c r="R177" s="643"/>
      <c r="S177" s="643"/>
      <c r="T177" s="643"/>
      <c r="U177" s="643"/>
      <c r="V177" s="643"/>
      <c r="W177" s="643"/>
      <c r="X177" s="739"/>
      <c r="Y177" s="739"/>
      <c r="Z177" s="643"/>
      <c r="AA177" s="643"/>
      <c r="AB177" s="643"/>
      <c r="AC177" s="643"/>
      <c r="AD177" s="643"/>
      <c r="AE177" s="643"/>
      <c r="AF177" s="643"/>
      <c r="AG177" s="643"/>
      <c r="AH177" s="643"/>
      <c r="AI177" s="643"/>
      <c r="AJ177" s="643"/>
      <c r="AK177" s="643"/>
      <c r="AL177" s="644"/>
      <c r="AM177" s="643"/>
      <c r="AN177" s="628"/>
      <c r="AO177" s="643"/>
      <c r="AP177" s="643"/>
      <c r="AQ177" s="643"/>
      <c r="AR177" s="643"/>
      <c r="AS177" s="643"/>
      <c r="AT177" s="643"/>
      <c r="AU177" s="643"/>
      <c r="AV177" s="643"/>
      <c r="AW177" s="643"/>
      <c r="AX177" s="643"/>
      <c r="AY177" s="643"/>
      <c r="AZ177" s="643"/>
      <c r="BA177" s="643"/>
      <c r="BB177" s="643"/>
      <c r="BC177" s="643"/>
      <c r="BD177" s="643"/>
      <c r="BE177" s="643"/>
      <c r="BF177" s="643"/>
      <c r="BG177" s="643"/>
      <c r="BH177" s="643"/>
      <c r="BI177" s="643"/>
      <c r="BJ177" s="643"/>
      <c r="BK177" s="739"/>
      <c r="BL177" s="739"/>
      <c r="BM177" s="643"/>
      <c r="BN177" s="643"/>
      <c r="BO177" s="643"/>
      <c r="BP177" s="643"/>
      <c r="BQ177" s="643"/>
      <c r="BR177" s="643"/>
      <c r="BS177" s="643"/>
      <c r="BT177" s="643"/>
      <c r="BU177" s="643"/>
      <c r="BV177" s="643"/>
      <c r="BW177" s="643"/>
      <c r="BX177" s="643"/>
      <c r="BY177" s="644"/>
      <c r="BZ177" s="643"/>
      <c r="CA177" s="628"/>
      <c r="CB177" s="643"/>
      <c r="CC177" s="643"/>
      <c r="CD177" s="643"/>
      <c r="CE177" s="643"/>
      <c r="CF177" s="643"/>
      <c r="CG177" s="643"/>
      <c r="CH177" s="643"/>
      <c r="CI177" s="643"/>
      <c r="CJ177" s="643"/>
      <c r="CK177" s="643"/>
      <c r="CL177" s="643"/>
      <c r="CM177" s="643"/>
      <c r="CN177" s="643"/>
      <c r="CO177" s="643"/>
      <c r="CP177" s="643"/>
      <c r="CQ177" s="643"/>
      <c r="CR177" s="643"/>
      <c r="CS177" s="643"/>
      <c r="CT177" s="643"/>
      <c r="CU177" s="643"/>
      <c r="CV177" s="643"/>
      <c r="CW177" s="643"/>
      <c r="CX177" s="739"/>
      <c r="CY177" s="739"/>
      <c r="CZ177" s="643"/>
      <c r="DA177" s="643"/>
      <c r="DB177" s="643"/>
      <c r="DC177" s="643"/>
      <c r="DD177" s="643"/>
      <c r="DE177" s="643"/>
      <c r="DF177" s="643"/>
      <c r="DG177" s="643"/>
      <c r="DH177" s="643"/>
      <c r="DI177" s="643"/>
      <c r="DJ177" s="643"/>
      <c r="DK177" s="643"/>
      <c r="DL177" s="628"/>
      <c r="DM177" s="643"/>
      <c r="DN177" s="628"/>
      <c r="DO177" s="643"/>
      <c r="DP177" s="643"/>
      <c r="DQ177" s="643"/>
      <c r="DR177" s="643"/>
      <c r="DS177" s="643"/>
      <c r="DT177" s="643"/>
      <c r="DU177" s="643"/>
      <c r="DV177" s="643"/>
      <c r="DW177" s="643"/>
      <c r="DX177" s="643"/>
      <c r="DY177" s="643"/>
      <c r="DZ177" s="643"/>
      <c r="EA177" s="643"/>
      <c r="EB177" s="643"/>
      <c r="EC177" s="643"/>
      <c r="ED177" s="643"/>
      <c r="EE177" s="643"/>
      <c r="EF177" s="643"/>
      <c r="EG177" s="643"/>
      <c r="EH177" s="643"/>
      <c r="EI177" s="643"/>
      <c r="EJ177" s="643"/>
      <c r="EK177" s="739"/>
      <c r="EL177" s="739"/>
      <c r="EM177" s="643"/>
      <c r="EN177" s="643"/>
      <c r="EO177" s="643"/>
      <c r="EP177" s="643"/>
      <c r="EQ177" s="643"/>
      <c r="ER177" s="643"/>
      <c r="ES177" s="643"/>
      <c r="ET177" s="643"/>
      <c r="EU177" s="643"/>
      <c r="EV177" s="643"/>
      <c r="EW177" s="643"/>
      <c r="EX177" s="643"/>
      <c r="EY177" s="644"/>
    </row>
    <row r="178">
      <c r="A178" s="628"/>
      <c r="B178" s="643"/>
      <c r="C178" s="643"/>
      <c r="D178" s="643"/>
      <c r="E178" s="643"/>
      <c r="F178" s="643"/>
      <c r="G178" s="643"/>
      <c r="H178" s="643"/>
      <c r="I178" s="643"/>
      <c r="J178" s="643"/>
      <c r="K178" s="643"/>
      <c r="L178" s="643"/>
      <c r="M178" s="643"/>
      <c r="N178" s="643"/>
      <c r="O178" s="643"/>
      <c r="P178" s="643"/>
      <c r="Q178" s="643"/>
      <c r="R178" s="643"/>
      <c r="S178" s="643"/>
      <c r="T178" s="643"/>
      <c r="U178" s="643"/>
      <c r="V178" s="643"/>
      <c r="W178" s="643"/>
      <c r="X178" s="739"/>
      <c r="Y178" s="739"/>
      <c r="Z178" s="643"/>
      <c r="AA178" s="643"/>
      <c r="AB178" s="643"/>
      <c r="AC178" s="643"/>
      <c r="AD178" s="643"/>
      <c r="AE178" s="643"/>
      <c r="AF178" s="643"/>
      <c r="AG178" s="643"/>
      <c r="AH178" s="643"/>
      <c r="AI178" s="643"/>
      <c r="AJ178" s="643"/>
      <c r="AK178" s="643"/>
      <c r="AL178" s="644"/>
      <c r="AM178" s="643"/>
      <c r="AN178" s="628"/>
      <c r="AO178" s="643"/>
      <c r="AP178" s="643"/>
      <c r="AQ178" s="643"/>
      <c r="AR178" s="643"/>
      <c r="AS178" s="643"/>
      <c r="AT178" s="643"/>
      <c r="AU178" s="643"/>
      <c r="AV178" s="643"/>
      <c r="AW178" s="643"/>
      <c r="AX178" s="643"/>
      <c r="AY178" s="643"/>
      <c r="AZ178" s="643"/>
      <c r="BA178" s="643"/>
      <c r="BB178" s="643"/>
      <c r="BC178" s="643"/>
      <c r="BD178" s="643"/>
      <c r="BE178" s="643"/>
      <c r="BF178" s="643"/>
      <c r="BG178" s="643"/>
      <c r="BH178" s="643"/>
      <c r="BI178" s="643"/>
      <c r="BJ178" s="643"/>
      <c r="BK178" s="739"/>
      <c r="BL178" s="739"/>
      <c r="BM178" s="643"/>
      <c r="BN178" s="643"/>
      <c r="BO178" s="643"/>
      <c r="BP178" s="643"/>
      <c r="BQ178" s="643"/>
      <c r="BR178" s="643"/>
      <c r="BS178" s="643"/>
      <c r="BT178" s="643"/>
      <c r="BU178" s="643"/>
      <c r="BV178" s="643"/>
      <c r="BW178" s="643"/>
      <c r="BX178" s="643"/>
      <c r="BY178" s="644"/>
      <c r="BZ178" s="643"/>
      <c r="CA178" s="628"/>
      <c r="CB178" s="643"/>
      <c r="CC178" s="643"/>
      <c r="CD178" s="643"/>
      <c r="CE178" s="643"/>
      <c r="CF178" s="643"/>
      <c r="CG178" s="643"/>
      <c r="CH178" s="643"/>
      <c r="CI178" s="643"/>
      <c r="CJ178" s="643"/>
      <c r="CK178" s="643"/>
      <c r="CL178" s="643"/>
      <c r="CM178" s="643"/>
      <c r="CN178" s="643"/>
      <c r="CO178" s="643"/>
      <c r="CP178" s="643"/>
      <c r="CQ178" s="643"/>
      <c r="CR178" s="643"/>
      <c r="CS178" s="643"/>
      <c r="CT178" s="643"/>
      <c r="CU178" s="643"/>
      <c r="CV178" s="643"/>
      <c r="CW178" s="643"/>
      <c r="CX178" s="739"/>
      <c r="CY178" s="739"/>
      <c r="CZ178" s="643"/>
      <c r="DA178" s="643"/>
      <c r="DB178" s="643"/>
      <c r="DC178" s="643"/>
      <c r="DD178" s="643"/>
      <c r="DE178" s="643"/>
      <c r="DF178" s="643"/>
      <c r="DG178" s="643"/>
      <c r="DH178" s="643"/>
      <c r="DI178" s="643"/>
      <c r="DJ178" s="643"/>
      <c r="DK178" s="643"/>
      <c r="DL178" s="628"/>
      <c r="DM178" s="643"/>
      <c r="DN178" s="628"/>
      <c r="DO178" s="643"/>
      <c r="DP178" s="643"/>
      <c r="DQ178" s="643"/>
      <c r="DR178" s="643"/>
      <c r="DS178" s="643"/>
      <c r="DT178" s="643"/>
      <c r="DU178" s="643"/>
      <c r="DV178" s="643"/>
      <c r="DW178" s="643"/>
      <c r="DX178" s="643"/>
      <c r="DY178" s="643"/>
      <c r="DZ178" s="643"/>
      <c r="EA178" s="643"/>
      <c r="EB178" s="643"/>
      <c r="EC178" s="643"/>
      <c r="ED178" s="643"/>
      <c r="EE178" s="643"/>
      <c r="EF178" s="643"/>
      <c r="EG178" s="643"/>
      <c r="EH178" s="643"/>
      <c r="EI178" s="643"/>
      <c r="EJ178" s="643"/>
      <c r="EK178" s="739"/>
      <c r="EL178" s="739"/>
      <c r="EM178" s="643"/>
      <c r="EN178" s="643"/>
      <c r="EO178" s="643"/>
      <c r="EP178" s="643"/>
      <c r="EQ178" s="643"/>
      <c r="ER178" s="643"/>
      <c r="ES178" s="643"/>
      <c r="ET178" s="643"/>
      <c r="EU178" s="643"/>
      <c r="EV178" s="643"/>
      <c r="EW178" s="643"/>
      <c r="EX178" s="643"/>
      <c r="EY178" s="644"/>
    </row>
    <row r="179">
      <c r="A179" s="669"/>
      <c r="B179" s="679" t="s">
        <v>1023</v>
      </c>
      <c r="C179" s="15"/>
      <c r="D179" s="15"/>
      <c r="E179" s="15"/>
      <c r="F179" s="15"/>
      <c r="G179" s="15"/>
      <c r="H179" s="16"/>
      <c r="I179" s="671"/>
      <c r="J179" s="740" t="s">
        <v>1024</v>
      </c>
      <c r="K179" s="15"/>
      <c r="L179" s="15"/>
      <c r="M179" s="15"/>
      <c r="N179" s="15"/>
      <c r="O179" s="15"/>
      <c r="P179" s="16"/>
      <c r="Q179" s="671"/>
      <c r="R179" s="679" t="s">
        <v>1025</v>
      </c>
      <c r="S179" s="15"/>
      <c r="T179" s="15"/>
      <c r="U179" s="15"/>
      <c r="V179" s="16"/>
      <c r="W179" s="672" t="s">
        <v>1026</v>
      </c>
      <c r="X179" s="41"/>
      <c r="Y179" s="672"/>
      <c r="Z179" s="711" t="s">
        <v>124</v>
      </c>
      <c r="AA179" s="674"/>
      <c r="AB179" s="672" t="s">
        <v>1027</v>
      </c>
      <c r="AC179" s="41"/>
      <c r="AD179" s="675"/>
      <c r="AE179" s="671"/>
      <c r="AF179" s="671"/>
      <c r="AG179" s="671"/>
      <c r="AH179" s="671"/>
      <c r="AI179" s="671"/>
      <c r="AJ179" s="671"/>
      <c r="AK179" s="671"/>
      <c r="AL179" s="676"/>
      <c r="AM179" s="671"/>
      <c r="AN179" s="669"/>
      <c r="AO179" s="679" t="s">
        <v>1023</v>
      </c>
      <c r="AP179" s="15"/>
      <c r="AQ179" s="15"/>
      <c r="AR179" s="15"/>
      <c r="AS179" s="15"/>
      <c r="AT179" s="15"/>
      <c r="AU179" s="16"/>
      <c r="AV179" s="671"/>
      <c r="AW179" s="740" t="s">
        <v>1024</v>
      </c>
      <c r="AX179" s="15"/>
      <c r="AY179" s="15"/>
      <c r="AZ179" s="15"/>
      <c r="BA179" s="15"/>
      <c r="BB179" s="15"/>
      <c r="BC179" s="16"/>
      <c r="BD179" s="671"/>
      <c r="BE179" s="679" t="s">
        <v>1025</v>
      </c>
      <c r="BF179" s="15"/>
      <c r="BG179" s="15"/>
      <c r="BH179" s="15"/>
      <c r="BI179" s="16"/>
      <c r="BJ179" s="672" t="s">
        <v>1026</v>
      </c>
      <c r="BK179" s="41"/>
      <c r="BL179" s="672"/>
      <c r="BM179" s="711"/>
      <c r="BN179" s="674"/>
      <c r="BO179" s="672" t="s">
        <v>1027</v>
      </c>
      <c r="BP179" s="41"/>
      <c r="BQ179" s="752" t="s">
        <v>124</v>
      </c>
      <c r="BR179" s="671"/>
      <c r="BS179" s="671"/>
      <c r="BT179" s="671"/>
      <c r="BU179" s="671"/>
      <c r="BV179" s="671"/>
      <c r="BW179" s="671"/>
      <c r="BX179" s="671"/>
      <c r="BY179" s="676"/>
      <c r="BZ179" s="671"/>
      <c r="CA179" s="669"/>
      <c r="CB179" s="679" t="s">
        <v>1023</v>
      </c>
      <c r="CC179" s="15"/>
      <c r="CD179" s="15"/>
      <c r="CE179" s="15"/>
      <c r="CF179" s="15"/>
      <c r="CG179" s="15"/>
      <c r="CH179" s="16"/>
      <c r="CI179" s="671"/>
      <c r="CJ179" s="740" t="s">
        <v>1024</v>
      </c>
      <c r="CK179" s="15"/>
      <c r="CL179" s="15"/>
      <c r="CM179" s="15"/>
      <c r="CN179" s="15"/>
      <c r="CO179" s="15"/>
      <c r="CP179" s="16"/>
      <c r="CQ179" s="671"/>
      <c r="CR179" s="679" t="s">
        <v>1025</v>
      </c>
      <c r="CS179" s="15"/>
      <c r="CT179" s="15"/>
      <c r="CU179" s="15"/>
      <c r="CV179" s="16"/>
      <c r="CW179" s="672" t="s">
        <v>1026</v>
      </c>
      <c r="CX179" s="41"/>
      <c r="CY179" s="672"/>
      <c r="CZ179" s="711" t="s">
        <v>124</v>
      </c>
      <c r="DA179" s="674"/>
      <c r="DB179" s="672" t="s">
        <v>1027</v>
      </c>
      <c r="DC179" s="41"/>
      <c r="DD179" s="675"/>
      <c r="DE179" s="671"/>
      <c r="DF179" s="671"/>
      <c r="DG179" s="671"/>
      <c r="DH179" s="671"/>
      <c r="DI179" s="671"/>
      <c r="DJ179" s="671"/>
      <c r="DK179" s="671"/>
      <c r="DL179" s="669"/>
      <c r="DM179" s="713"/>
      <c r="DN179" s="713"/>
      <c r="DO179" s="679" t="s">
        <v>1023</v>
      </c>
      <c r="DP179" s="15"/>
      <c r="DQ179" s="15"/>
      <c r="DR179" s="15"/>
      <c r="DS179" s="15"/>
      <c r="DT179" s="15"/>
      <c r="DU179" s="16"/>
      <c r="DV179" s="671"/>
      <c r="DW179" s="740" t="s">
        <v>1024</v>
      </c>
      <c r="DX179" s="15"/>
      <c r="DY179" s="15"/>
      <c r="DZ179" s="15"/>
      <c r="EA179" s="15"/>
      <c r="EB179" s="15"/>
      <c r="EC179" s="16"/>
      <c r="ED179" s="671"/>
      <c r="EE179" s="679" t="s">
        <v>1025</v>
      </c>
      <c r="EF179" s="15"/>
      <c r="EG179" s="15"/>
      <c r="EH179" s="15"/>
      <c r="EI179" s="16"/>
      <c r="EJ179" s="672" t="s">
        <v>1026</v>
      </c>
      <c r="EK179" s="41"/>
      <c r="EL179" s="672"/>
      <c r="EM179" s="711" t="s">
        <v>124</v>
      </c>
      <c r="EN179" s="674"/>
      <c r="EO179" s="672" t="s">
        <v>1027</v>
      </c>
      <c r="EP179" s="41"/>
      <c r="EQ179" s="675"/>
      <c r="ER179" s="671"/>
      <c r="ES179" s="671"/>
      <c r="ET179" s="671"/>
      <c r="EU179" s="671"/>
      <c r="EV179" s="671"/>
      <c r="EW179" s="671"/>
      <c r="EX179" s="671"/>
      <c r="EY179" s="676"/>
    </row>
    <row r="180">
      <c r="A180" s="669"/>
      <c r="B180" s="678" t="s">
        <v>1028</v>
      </c>
      <c r="C180" s="678" t="s">
        <v>1029</v>
      </c>
      <c r="D180" s="678" t="s">
        <v>1030</v>
      </c>
      <c r="E180" s="679" t="s">
        <v>1031</v>
      </c>
      <c r="F180" s="15"/>
      <c r="G180" s="15"/>
      <c r="H180" s="16"/>
      <c r="I180" s="671"/>
      <c r="J180" s="680" t="s">
        <v>1032</v>
      </c>
      <c r="K180" s="681" t="s">
        <v>1033</v>
      </c>
      <c r="P180" s="682"/>
      <c r="Q180" s="671"/>
      <c r="R180" s="671"/>
      <c r="S180" s="671"/>
      <c r="T180" s="671"/>
      <c r="U180" s="671"/>
      <c r="V180" s="671"/>
      <c r="W180" s="671"/>
      <c r="X180" s="753"/>
      <c r="Y180" s="753"/>
      <c r="Z180" s="671"/>
      <c r="AA180" s="671"/>
      <c r="AB180" s="671"/>
      <c r="AC180" s="671"/>
      <c r="AD180" s="671"/>
      <c r="AE180" s="671"/>
      <c r="AF180" s="671"/>
      <c r="AG180" s="671"/>
      <c r="AH180" s="671"/>
      <c r="AI180" s="671"/>
      <c r="AJ180" s="671"/>
      <c r="AK180" s="671"/>
      <c r="AL180" s="676"/>
      <c r="AM180" s="671"/>
      <c r="AN180" s="669"/>
      <c r="AO180" s="678" t="s">
        <v>1028</v>
      </c>
      <c r="AP180" s="678" t="s">
        <v>1029</v>
      </c>
      <c r="AQ180" s="678" t="s">
        <v>1030</v>
      </c>
      <c r="AR180" s="679" t="s">
        <v>1031</v>
      </c>
      <c r="AS180" s="15"/>
      <c r="AT180" s="15"/>
      <c r="AU180" s="16"/>
      <c r="AV180" s="671"/>
      <c r="AW180" s="680" t="s">
        <v>1032</v>
      </c>
      <c r="AX180" s="681" t="s">
        <v>1033</v>
      </c>
      <c r="BC180" s="682"/>
      <c r="BD180" s="671"/>
      <c r="BE180" s="671"/>
      <c r="BF180" s="671"/>
      <c r="BG180" s="671"/>
      <c r="BH180" s="671"/>
      <c r="BI180" s="671"/>
      <c r="BJ180" s="671"/>
      <c r="BK180" s="753"/>
      <c r="BL180" s="753"/>
      <c r="BM180" s="671"/>
      <c r="BN180" s="671"/>
      <c r="BO180" s="671"/>
      <c r="BP180" s="671"/>
      <c r="BQ180" s="671"/>
      <c r="BR180" s="671"/>
      <c r="BS180" s="671"/>
      <c r="BT180" s="671"/>
      <c r="BU180" s="671"/>
      <c r="BV180" s="671"/>
      <c r="BW180" s="671"/>
      <c r="BX180" s="671"/>
      <c r="BY180" s="676"/>
      <c r="BZ180" s="671"/>
      <c r="CA180" s="669"/>
      <c r="CB180" s="678" t="s">
        <v>1028</v>
      </c>
      <c r="CC180" s="678" t="s">
        <v>1029</v>
      </c>
      <c r="CD180" s="678" t="s">
        <v>1030</v>
      </c>
      <c r="CE180" s="679" t="s">
        <v>1031</v>
      </c>
      <c r="CF180" s="15"/>
      <c r="CG180" s="15"/>
      <c r="CH180" s="16"/>
      <c r="CI180" s="671"/>
      <c r="CJ180" s="680" t="s">
        <v>1032</v>
      </c>
      <c r="CK180" s="681" t="s">
        <v>1033</v>
      </c>
      <c r="CP180" s="682"/>
      <c r="CQ180" s="671"/>
      <c r="CR180" s="671"/>
      <c r="CS180" s="671"/>
      <c r="CT180" s="671"/>
      <c r="CU180" s="671"/>
      <c r="CV180" s="671"/>
      <c r="CW180" s="671"/>
      <c r="CX180" s="753"/>
      <c r="CY180" s="753"/>
      <c r="CZ180" s="671"/>
      <c r="DA180" s="671"/>
      <c r="DB180" s="671"/>
      <c r="DC180" s="671"/>
      <c r="DD180" s="671"/>
      <c r="DE180" s="671"/>
      <c r="DF180" s="671"/>
      <c r="DG180" s="671"/>
      <c r="DH180" s="671"/>
      <c r="DI180" s="671"/>
      <c r="DJ180" s="671"/>
      <c r="DK180" s="671"/>
      <c r="DL180" s="669"/>
      <c r="DM180" s="713"/>
      <c r="DN180" s="713"/>
      <c r="DO180" s="678" t="s">
        <v>1028</v>
      </c>
      <c r="DP180" s="678" t="s">
        <v>1029</v>
      </c>
      <c r="DQ180" s="678" t="s">
        <v>1030</v>
      </c>
      <c r="DR180" s="679" t="s">
        <v>1031</v>
      </c>
      <c r="DS180" s="15"/>
      <c r="DT180" s="15"/>
      <c r="DU180" s="16"/>
      <c r="DV180" s="671"/>
      <c r="DW180" s="680" t="s">
        <v>1032</v>
      </c>
      <c r="DX180" s="681" t="s">
        <v>1033</v>
      </c>
      <c r="EC180" s="682"/>
      <c r="ED180" s="671"/>
      <c r="EE180" s="671"/>
      <c r="EF180" s="671"/>
      <c r="EG180" s="671"/>
      <c r="EH180" s="671"/>
      <c r="EI180" s="671"/>
      <c r="EJ180" s="671"/>
      <c r="EK180" s="753"/>
      <c r="EL180" s="753"/>
      <c r="EM180" s="671"/>
      <c r="EN180" s="671"/>
      <c r="EO180" s="671"/>
      <c r="EP180" s="671"/>
      <c r="EQ180" s="671"/>
      <c r="ER180" s="671"/>
      <c r="ES180" s="671"/>
      <c r="ET180" s="671"/>
      <c r="EU180" s="671"/>
      <c r="EV180" s="671"/>
      <c r="EW180" s="671"/>
      <c r="EX180" s="671"/>
      <c r="EY180" s="676"/>
    </row>
    <row r="181">
      <c r="A181" s="669"/>
      <c r="B181" s="43"/>
      <c r="C181" s="43"/>
      <c r="D181" s="43"/>
      <c r="E181" s="679" t="s">
        <v>1029</v>
      </c>
      <c r="F181" s="16"/>
      <c r="G181" s="679" t="s">
        <v>1030</v>
      </c>
      <c r="H181" s="16"/>
      <c r="I181" s="671"/>
      <c r="J181" s="680" t="s">
        <v>1034</v>
      </c>
      <c r="K181" s="681" t="s">
        <v>1035</v>
      </c>
      <c r="P181" s="682"/>
      <c r="Q181" s="671"/>
      <c r="R181" s="679" t="s">
        <v>1036</v>
      </c>
      <c r="S181" s="15"/>
      <c r="T181" s="15"/>
      <c r="U181" s="15"/>
      <c r="V181" s="15"/>
      <c r="W181" s="15"/>
      <c r="X181" s="15"/>
      <c r="Y181" s="15"/>
      <c r="Z181" s="15"/>
      <c r="AA181" s="15"/>
      <c r="AB181" s="15"/>
      <c r="AC181" s="15"/>
      <c r="AD181" s="15"/>
      <c r="AE181" s="15"/>
      <c r="AF181" s="15"/>
      <c r="AG181" s="15"/>
      <c r="AH181" s="15"/>
      <c r="AI181" s="15"/>
      <c r="AJ181" s="16"/>
      <c r="AK181" s="671"/>
      <c r="AL181" s="676"/>
      <c r="AM181" s="671"/>
      <c r="AN181" s="669"/>
      <c r="AO181" s="43"/>
      <c r="AP181" s="43"/>
      <c r="AQ181" s="43"/>
      <c r="AR181" s="679" t="s">
        <v>1029</v>
      </c>
      <c r="AS181" s="16"/>
      <c r="AT181" s="679" t="s">
        <v>1030</v>
      </c>
      <c r="AU181" s="16"/>
      <c r="AV181" s="671"/>
      <c r="AW181" s="680" t="s">
        <v>1034</v>
      </c>
      <c r="AX181" s="681" t="s">
        <v>1035</v>
      </c>
      <c r="BC181" s="682"/>
      <c r="BD181" s="671"/>
      <c r="BE181" s="679" t="s">
        <v>1036</v>
      </c>
      <c r="BF181" s="15"/>
      <c r="BG181" s="15"/>
      <c r="BH181" s="15"/>
      <c r="BI181" s="15"/>
      <c r="BJ181" s="15"/>
      <c r="BK181" s="15"/>
      <c r="BL181" s="15"/>
      <c r="BM181" s="15"/>
      <c r="BN181" s="15"/>
      <c r="BO181" s="15"/>
      <c r="BP181" s="15"/>
      <c r="BQ181" s="15"/>
      <c r="BR181" s="15"/>
      <c r="BS181" s="15"/>
      <c r="BT181" s="15"/>
      <c r="BU181" s="15"/>
      <c r="BV181" s="15"/>
      <c r="BW181" s="16"/>
      <c r="BX181" s="671"/>
      <c r="BY181" s="676"/>
      <c r="BZ181" s="671"/>
      <c r="CA181" s="669"/>
      <c r="CB181" s="43"/>
      <c r="CC181" s="43"/>
      <c r="CD181" s="43"/>
      <c r="CE181" s="679" t="s">
        <v>1029</v>
      </c>
      <c r="CF181" s="16"/>
      <c r="CG181" s="679" t="s">
        <v>1030</v>
      </c>
      <c r="CH181" s="16"/>
      <c r="CI181" s="671"/>
      <c r="CJ181" s="680" t="s">
        <v>1034</v>
      </c>
      <c r="CK181" s="681" t="s">
        <v>1035</v>
      </c>
      <c r="CP181" s="682"/>
      <c r="CQ181" s="671"/>
      <c r="CR181" s="679" t="s">
        <v>1036</v>
      </c>
      <c r="CS181" s="15"/>
      <c r="CT181" s="15"/>
      <c r="CU181" s="15"/>
      <c r="CV181" s="15"/>
      <c r="CW181" s="15"/>
      <c r="CX181" s="15"/>
      <c r="CY181" s="15"/>
      <c r="CZ181" s="15"/>
      <c r="DA181" s="15"/>
      <c r="DB181" s="15"/>
      <c r="DC181" s="15"/>
      <c r="DD181" s="15"/>
      <c r="DE181" s="15"/>
      <c r="DF181" s="15"/>
      <c r="DG181" s="15"/>
      <c r="DH181" s="15"/>
      <c r="DI181" s="15"/>
      <c r="DJ181" s="16"/>
      <c r="DK181" s="671"/>
      <c r="DL181" s="669"/>
      <c r="DM181" s="713"/>
      <c r="DN181" s="713"/>
      <c r="DO181" s="43"/>
      <c r="DP181" s="43"/>
      <c r="DQ181" s="43"/>
      <c r="DR181" s="679" t="s">
        <v>1029</v>
      </c>
      <c r="DS181" s="16"/>
      <c r="DT181" s="679" t="s">
        <v>1030</v>
      </c>
      <c r="DU181" s="16"/>
      <c r="DV181" s="671"/>
      <c r="DW181" s="680" t="s">
        <v>1034</v>
      </c>
      <c r="DX181" s="681" t="s">
        <v>1035</v>
      </c>
      <c r="EC181" s="682"/>
      <c r="ED181" s="671"/>
      <c r="EE181" s="679" t="s">
        <v>1036</v>
      </c>
      <c r="EF181" s="15"/>
      <c r="EG181" s="15"/>
      <c r="EH181" s="15"/>
      <c r="EI181" s="15"/>
      <c r="EJ181" s="15"/>
      <c r="EK181" s="15"/>
      <c r="EL181" s="15"/>
      <c r="EM181" s="15"/>
      <c r="EN181" s="15"/>
      <c r="EO181" s="15"/>
      <c r="EP181" s="15"/>
      <c r="EQ181" s="15"/>
      <c r="ER181" s="15"/>
      <c r="ES181" s="15"/>
      <c r="ET181" s="15"/>
      <c r="EU181" s="15"/>
      <c r="EV181" s="15"/>
      <c r="EW181" s="16"/>
      <c r="EX181" s="671"/>
      <c r="EY181" s="676"/>
    </row>
    <row r="182">
      <c r="A182" s="669"/>
      <c r="B182" s="678" t="s">
        <v>631</v>
      </c>
      <c r="C182" s="683"/>
      <c r="D182" s="683"/>
      <c r="E182" s="684"/>
      <c r="F182" s="42"/>
      <c r="G182" s="684"/>
      <c r="H182" s="42"/>
      <c r="I182" s="671"/>
      <c r="J182" s="680" t="s">
        <v>1037</v>
      </c>
      <c r="K182" s="681" t="s">
        <v>1038</v>
      </c>
      <c r="P182" s="682"/>
      <c r="Q182" s="671"/>
      <c r="R182" s="685"/>
      <c r="S182" s="41"/>
      <c r="T182" s="41"/>
      <c r="U182" s="41"/>
      <c r="V182" s="41"/>
      <c r="W182" s="41"/>
      <c r="X182" s="41"/>
      <c r="Y182" s="41"/>
      <c r="Z182" s="41"/>
      <c r="AA182" s="41"/>
      <c r="AB182" s="41"/>
      <c r="AC182" s="41"/>
      <c r="AD182" s="41"/>
      <c r="AE182" s="41"/>
      <c r="AF182" s="41"/>
      <c r="AG182" s="41"/>
      <c r="AH182" s="41"/>
      <c r="AI182" s="41"/>
      <c r="AJ182" s="42"/>
      <c r="AK182" s="671"/>
      <c r="AL182" s="676"/>
      <c r="AM182" s="671"/>
      <c r="AN182" s="669"/>
      <c r="AO182" s="678" t="s">
        <v>631</v>
      </c>
      <c r="AP182" s="683"/>
      <c r="AQ182" s="683"/>
      <c r="AR182" s="684"/>
      <c r="AS182" s="42"/>
      <c r="AT182" s="684"/>
      <c r="AU182" s="42"/>
      <c r="AV182" s="671"/>
      <c r="AW182" s="680" t="s">
        <v>1037</v>
      </c>
      <c r="AX182" s="681" t="s">
        <v>1038</v>
      </c>
      <c r="BC182" s="682"/>
      <c r="BD182" s="671"/>
      <c r="BE182" s="685"/>
      <c r="BF182" s="41"/>
      <c r="BG182" s="41"/>
      <c r="BH182" s="41"/>
      <c r="BI182" s="41"/>
      <c r="BJ182" s="41"/>
      <c r="BK182" s="41"/>
      <c r="BL182" s="41"/>
      <c r="BM182" s="41"/>
      <c r="BN182" s="41"/>
      <c r="BO182" s="41"/>
      <c r="BP182" s="41"/>
      <c r="BQ182" s="41"/>
      <c r="BR182" s="41"/>
      <c r="BS182" s="41"/>
      <c r="BT182" s="41"/>
      <c r="BU182" s="41"/>
      <c r="BV182" s="41"/>
      <c r="BW182" s="42"/>
      <c r="BX182" s="671"/>
      <c r="BY182" s="676"/>
      <c r="BZ182" s="671"/>
      <c r="CA182" s="669"/>
      <c r="CB182" s="678" t="s">
        <v>631</v>
      </c>
      <c r="CC182" s="683"/>
      <c r="CD182" s="683"/>
      <c r="CE182" s="684"/>
      <c r="CF182" s="42"/>
      <c r="CG182" s="684"/>
      <c r="CH182" s="42"/>
      <c r="CI182" s="671"/>
      <c r="CJ182" s="680" t="s">
        <v>1037</v>
      </c>
      <c r="CK182" s="681" t="s">
        <v>1038</v>
      </c>
      <c r="CP182" s="682"/>
      <c r="CQ182" s="671"/>
      <c r="CR182" s="685"/>
      <c r="CS182" s="41"/>
      <c r="CT182" s="41"/>
      <c r="CU182" s="41"/>
      <c r="CV182" s="41"/>
      <c r="CW182" s="41"/>
      <c r="CX182" s="41"/>
      <c r="CY182" s="41"/>
      <c r="CZ182" s="41"/>
      <c r="DA182" s="41"/>
      <c r="DB182" s="41"/>
      <c r="DC182" s="41"/>
      <c r="DD182" s="41"/>
      <c r="DE182" s="41"/>
      <c r="DF182" s="41"/>
      <c r="DG182" s="41"/>
      <c r="DH182" s="41"/>
      <c r="DI182" s="41"/>
      <c r="DJ182" s="42"/>
      <c r="DK182" s="671"/>
      <c r="DL182" s="669"/>
      <c r="DM182" s="713"/>
      <c r="DN182" s="713"/>
      <c r="DO182" s="678" t="s">
        <v>631</v>
      </c>
      <c r="DP182" s="683"/>
      <c r="DQ182" s="683"/>
      <c r="DR182" s="684"/>
      <c r="DS182" s="42"/>
      <c r="DT182" s="684"/>
      <c r="DU182" s="42"/>
      <c r="DV182" s="671"/>
      <c r="DW182" s="680" t="s">
        <v>1037</v>
      </c>
      <c r="DX182" s="681" t="s">
        <v>1038</v>
      </c>
      <c r="EC182" s="682"/>
      <c r="ED182" s="671"/>
      <c r="EE182" s="685"/>
      <c r="EF182" s="41"/>
      <c r="EG182" s="41"/>
      <c r="EH182" s="41"/>
      <c r="EI182" s="41"/>
      <c r="EJ182" s="41"/>
      <c r="EK182" s="41"/>
      <c r="EL182" s="41"/>
      <c r="EM182" s="41"/>
      <c r="EN182" s="41"/>
      <c r="EO182" s="41"/>
      <c r="EP182" s="41"/>
      <c r="EQ182" s="41"/>
      <c r="ER182" s="41"/>
      <c r="ES182" s="41"/>
      <c r="ET182" s="41"/>
      <c r="EU182" s="41"/>
      <c r="EV182" s="41"/>
      <c r="EW182" s="42"/>
      <c r="EX182" s="671"/>
      <c r="EY182" s="676"/>
    </row>
    <row r="183">
      <c r="A183" s="669"/>
      <c r="B183" s="47"/>
      <c r="C183" s="47"/>
      <c r="D183" s="47"/>
      <c r="E183" s="686"/>
      <c r="F183" s="682"/>
      <c r="G183" s="686"/>
      <c r="H183" s="682"/>
      <c r="I183" s="671"/>
      <c r="J183" s="680" t="s">
        <v>1039</v>
      </c>
      <c r="K183" s="681" t="s">
        <v>1040</v>
      </c>
      <c r="P183" s="682"/>
      <c r="Q183" s="671"/>
      <c r="R183" s="686"/>
      <c r="AJ183" s="682"/>
      <c r="AK183" s="671"/>
      <c r="AL183" s="676"/>
      <c r="AM183" s="671"/>
      <c r="AN183" s="669"/>
      <c r="AO183" s="47"/>
      <c r="AP183" s="47"/>
      <c r="AQ183" s="47"/>
      <c r="AR183" s="686"/>
      <c r="AS183" s="682"/>
      <c r="AT183" s="686"/>
      <c r="AU183" s="682"/>
      <c r="AV183" s="671"/>
      <c r="AW183" s="680" t="s">
        <v>1039</v>
      </c>
      <c r="AX183" s="681" t="s">
        <v>1040</v>
      </c>
      <c r="BC183" s="682"/>
      <c r="BD183" s="671"/>
      <c r="BE183" s="686"/>
      <c r="BW183" s="682"/>
      <c r="BX183" s="671"/>
      <c r="BY183" s="676"/>
      <c r="BZ183" s="671"/>
      <c r="CA183" s="669"/>
      <c r="CB183" s="47"/>
      <c r="CC183" s="47"/>
      <c r="CD183" s="47"/>
      <c r="CE183" s="686"/>
      <c r="CF183" s="682"/>
      <c r="CG183" s="686"/>
      <c r="CH183" s="682"/>
      <c r="CI183" s="671"/>
      <c r="CJ183" s="680" t="s">
        <v>1039</v>
      </c>
      <c r="CK183" s="681" t="s">
        <v>1040</v>
      </c>
      <c r="CP183" s="682"/>
      <c r="CQ183" s="671"/>
      <c r="CR183" s="686"/>
      <c r="DJ183" s="682"/>
      <c r="DK183" s="671"/>
      <c r="DL183" s="669"/>
      <c r="DM183" s="713"/>
      <c r="DN183" s="713"/>
      <c r="DO183" s="47"/>
      <c r="DP183" s="47"/>
      <c r="DQ183" s="47"/>
      <c r="DR183" s="686"/>
      <c r="DS183" s="682"/>
      <c r="DT183" s="686"/>
      <c r="DU183" s="682"/>
      <c r="DV183" s="671"/>
      <c r="DW183" s="680" t="s">
        <v>1039</v>
      </c>
      <c r="DX183" s="681" t="s">
        <v>1040</v>
      </c>
      <c r="EC183" s="682"/>
      <c r="ED183" s="671"/>
      <c r="EE183" s="686"/>
      <c r="EW183" s="682"/>
      <c r="EX183" s="671"/>
      <c r="EY183" s="676"/>
    </row>
    <row r="184">
      <c r="A184" s="669"/>
      <c r="B184" s="43"/>
      <c r="C184" s="43"/>
      <c r="D184" s="43"/>
      <c r="E184" s="686"/>
      <c r="F184" s="682"/>
      <c r="G184" s="686"/>
      <c r="H184" s="682"/>
      <c r="I184" s="671"/>
      <c r="J184" s="680" t="s">
        <v>1041</v>
      </c>
      <c r="K184" s="681" t="s">
        <v>1042</v>
      </c>
      <c r="P184" s="682"/>
      <c r="Q184" s="671"/>
      <c r="R184" s="686"/>
      <c r="AJ184" s="682"/>
      <c r="AK184" s="671"/>
      <c r="AL184" s="676"/>
      <c r="AM184" s="671"/>
      <c r="AN184" s="669"/>
      <c r="AO184" s="43"/>
      <c r="AP184" s="43"/>
      <c r="AQ184" s="43"/>
      <c r="AR184" s="686"/>
      <c r="AS184" s="682"/>
      <c r="AT184" s="686"/>
      <c r="AU184" s="682"/>
      <c r="AV184" s="671"/>
      <c r="AW184" s="680" t="s">
        <v>1041</v>
      </c>
      <c r="AX184" s="681" t="s">
        <v>1042</v>
      </c>
      <c r="BC184" s="682"/>
      <c r="BD184" s="671"/>
      <c r="BE184" s="686"/>
      <c r="BW184" s="682"/>
      <c r="BX184" s="671"/>
      <c r="BY184" s="676"/>
      <c r="BZ184" s="671"/>
      <c r="CA184" s="669"/>
      <c r="CB184" s="43"/>
      <c r="CC184" s="43"/>
      <c r="CD184" s="43"/>
      <c r="CE184" s="686"/>
      <c r="CF184" s="682"/>
      <c r="CG184" s="686"/>
      <c r="CH184" s="682"/>
      <c r="CI184" s="671"/>
      <c r="CJ184" s="680" t="s">
        <v>1041</v>
      </c>
      <c r="CK184" s="681" t="s">
        <v>1042</v>
      </c>
      <c r="CP184" s="682"/>
      <c r="CQ184" s="671"/>
      <c r="CR184" s="686"/>
      <c r="DJ184" s="682"/>
      <c r="DK184" s="671"/>
      <c r="DL184" s="669"/>
      <c r="DM184" s="713"/>
      <c r="DN184" s="713"/>
      <c r="DO184" s="43"/>
      <c r="DP184" s="43"/>
      <c r="DQ184" s="43"/>
      <c r="DR184" s="686"/>
      <c r="DS184" s="682"/>
      <c r="DT184" s="686"/>
      <c r="DU184" s="682"/>
      <c r="DV184" s="671"/>
      <c r="DW184" s="680" t="s">
        <v>1041</v>
      </c>
      <c r="DX184" s="681" t="s">
        <v>1042</v>
      </c>
      <c r="EC184" s="682"/>
      <c r="ED184" s="671"/>
      <c r="EE184" s="686"/>
      <c r="EW184" s="682"/>
      <c r="EX184" s="671"/>
      <c r="EY184" s="676"/>
    </row>
    <row r="185">
      <c r="A185" s="669"/>
      <c r="B185" s="678" t="s">
        <v>633</v>
      </c>
      <c r="C185" s="683"/>
      <c r="D185" s="683"/>
      <c r="E185" s="686"/>
      <c r="F185" s="682"/>
      <c r="G185" s="686"/>
      <c r="H185" s="682"/>
      <c r="I185" s="671"/>
      <c r="J185" s="680" t="s">
        <v>1043</v>
      </c>
      <c r="K185" s="681" t="s">
        <v>1044</v>
      </c>
      <c r="P185" s="682"/>
      <c r="Q185" s="671"/>
      <c r="R185" s="686"/>
      <c r="AJ185" s="682"/>
      <c r="AK185" s="671"/>
      <c r="AL185" s="676"/>
      <c r="AM185" s="671"/>
      <c r="AN185" s="669"/>
      <c r="AO185" s="678" t="s">
        <v>633</v>
      </c>
      <c r="AP185" s="683"/>
      <c r="AQ185" s="683"/>
      <c r="AR185" s="686"/>
      <c r="AS185" s="682"/>
      <c r="AT185" s="686"/>
      <c r="AU185" s="682"/>
      <c r="AV185" s="671"/>
      <c r="AW185" s="680" t="s">
        <v>1043</v>
      </c>
      <c r="AX185" s="681" t="s">
        <v>1044</v>
      </c>
      <c r="BC185" s="682"/>
      <c r="BD185" s="671"/>
      <c r="BE185" s="686"/>
      <c r="BW185" s="682"/>
      <c r="BX185" s="671"/>
      <c r="BY185" s="676"/>
      <c r="BZ185" s="671"/>
      <c r="CA185" s="669"/>
      <c r="CB185" s="678" t="s">
        <v>633</v>
      </c>
      <c r="CC185" s="683"/>
      <c r="CD185" s="683"/>
      <c r="CE185" s="686"/>
      <c r="CF185" s="682"/>
      <c r="CG185" s="686"/>
      <c r="CH185" s="682"/>
      <c r="CI185" s="671"/>
      <c r="CJ185" s="680" t="s">
        <v>1043</v>
      </c>
      <c r="CK185" s="681" t="s">
        <v>1044</v>
      </c>
      <c r="CP185" s="682"/>
      <c r="CQ185" s="671"/>
      <c r="CR185" s="686"/>
      <c r="DJ185" s="682"/>
      <c r="DK185" s="671"/>
      <c r="DL185" s="669"/>
      <c r="DM185" s="713"/>
      <c r="DN185" s="713"/>
      <c r="DO185" s="678" t="s">
        <v>633</v>
      </c>
      <c r="DP185" s="683"/>
      <c r="DQ185" s="683"/>
      <c r="DR185" s="686"/>
      <c r="DS185" s="682"/>
      <c r="DT185" s="686"/>
      <c r="DU185" s="682"/>
      <c r="DV185" s="671"/>
      <c r="DW185" s="680" t="s">
        <v>1043</v>
      </c>
      <c r="DX185" s="681" t="s">
        <v>1044</v>
      </c>
      <c r="EC185" s="682"/>
      <c r="ED185" s="671"/>
      <c r="EE185" s="686"/>
      <c r="EW185" s="682"/>
      <c r="EX185" s="671"/>
      <c r="EY185" s="676"/>
    </row>
    <row r="186">
      <c r="A186" s="687"/>
      <c r="B186" s="47"/>
      <c r="C186" s="47"/>
      <c r="D186" s="47"/>
      <c r="E186" s="686"/>
      <c r="F186" s="682"/>
      <c r="G186" s="686"/>
      <c r="H186" s="682"/>
      <c r="I186" s="688"/>
      <c r="J186" s="680" t="s">
        <v>1045</v>
      </c>
      <c r="K186" s="681" t="s">
        <v>1046</v>
      </c>
      <c r="P186" s="682"/>
      <c r="Q186" s="688"/>
      <c r="R186" s="686"/>
      <c r="AJ186" s="682"/>
      <c r="AK186" s="688"/>
      <c r="AL186" s="689"/>
      <c r="AM186" s="688"/>
      <c r="AN186" s="687"/>
      <c r="AO186" s="47"/>
      <c r="AP186" s="47"/>
      <c r="AQ186" s="47"/>
      <c r="AR186" s="686"/>
      <c r="AS186" s="682"/>
      <c r="AT186" s="686"/>
      <c r="AU186" s="682"/>
      <c r="AV186" s="688"/>
      <c r="AW186" s="680" t="s">
        <v>1045</v>
      </c>
      <c r="AX186" s="681" t="s">
        <v>1046</v>
      </c>
      <c r="BC186" s="682"/>
      <c r="BD186" s="688"/>
      <c r="BE186" s="686"/>
      <c r="BW186" s="682"/>
      <c r="BX186" s="688"/>
      <c r="BY186" s="689"/>
      <c r="BZ186" s="688"/>
      <c r="CA186" s="687"/>
      <c r="CB186" s="47"/>
      <c r="CC186" s="47"/>
      <c r="CD186" s="47"/>
      <c r="CE186" s="686"/>
      <c r="CF186" s="682"/>
      <c r="CG186" s="686"/>
      <c r="CH186" s="682"/>
      <c r="CI186" s="688"/>
      <c r="CJ186" s="680" t="s">
        <v>1045</v>
      </c>
      <c r="CK186" s="681" t="s">
        <v>1046</v>
      </c>
      <c r="CP186" s="682"/>
      <c r="CQ186" s="688"/>
      <c r="CR186" s="686"/>
      <c r="DJ186" s="682"/>
      <c r="DK186" s="688"/>
      <c r="DL186" s="687"/>
      <c r="DM186" s="713"/>
      <c r="DN186" s="713"/>
      <c r="DO186" s="47"/>
      <c r="DP186" s="47"/>
      <c r="DQ186" s="47"/>
      <c r="DR186" s="686"/>
      <c r="DS186" s="682"/>
      <c r="DT186" s="686"/>
      <c r="DU186" s="682"/>
      <c r="DV186" s="688"/>
      <c r="DW186" s="680" t="s">
        <v>1045</v>
      </c>
      <c r="DX186" s="681" t="s">
        <v>1046</v>
      </c>
      <c r="EC186" s="682"/>
      <c r="ED186" s="688"/>
      <c r="EE186" s="686"/>
      <c r="EW186" s="682"/>
      <c r="EX186" s="688"/>
      <c r="EY186" s="689"/>
    </row>
    <row r="187">
      <c r="A187" s="687"/>
      <c r="B187" s="43"/>
      <c r="C187" s="43"/>
      <c r="D187" s="43"/>
      <c r="E187" s="686"/>
      <c r="F187" s="682"/>
      <c r="G187" s="686"/>
      <c r="H187" s="682"/>
      <c r="I187" s="688"/>
      <c r="J187" s="680" t="s">
        <v>1047</v>
      </c>
      <c r="K187" s="681" t="s">
        <v>1048</v>
      </c>
      <c r="P187" s="682"/>
      <c r="Q187" s="688"/>
      <c r="R187" s="686"/>
      <c r="AJ187" s="682"/>
      <c r="AK187" s="688"/>
      <c r="AL187" s="689"/>
      <c r="AM187" s="688"/>
      <c r="AN187" s="687"/>
      <c r="AO187" s="43"/>
      <c r="AP187" s="43"/>
      <c r="AQ187" s="43"/>
      <c r="AR187" s="686"/>
      <c r="AS187" s="682"/>
      <c r="AT187" s="686"/>
      <c r="AU187" s="682"/>
      <c r="AV187" s="688"/>
      <c r="AW187" s="680" t="s">
        <v>1047</v>
      </c>
      <c r="AX187" s="681" t="s">
        <v>1048</v>
      </c>
      <c r="BC187" s="682"/>
      <c r="BD187" s="688"/>
      <c r="BE187" s="686"/>
      <c r="BW187" s="682"/>
      <c r="BX187" s="688"/>
      <c r="BY187" s="689"/>
      <c r="BZ187" s="688"/>
      <c r="CA187" s="687"/>
      <c r="CB187" s="43"/>
      <c r="CC187" s="43"/>
      <c r="CD187" s="43"/>
      <c r="CE187" s="686"/>
      <c r="CF187" s="682"/>
      <c r="CG187" s="686"/>
      <c r="CH187" s="682"/>
      <c r="CI187" s="688"/>
      <c r="CJ187" s="680" t="s">
        <v>1047</v>
      </c>
      <c r="CK187" s="681" t="s">
        <v>1048</v>
      </c>
      <c r="CP187" s="682"/>
      <c r="CQ187" s="688"/>
      <c r="CR187" s="686"/>
      <c r="DJ187" s="682"/>
      <c r="DK187" s="688"/>
      <c r="DL187" s="687"/>
      <c r="DM187" s="713"/>
      <c r="DN187" s="713"/>
      <c r="DO187" s="43"/>
      <c r="DP187" s="43"/>
      <c r="DQ187" s="43"/>
      <c r="DR187" s="686"/>
      <c r="DS187" s="682"/>
      <c r="DT187" s="686"/>
      <c r="DU187" s="682"/>
      <c r="DV187" s="688"/>
      <c r="DW187" s="680" t="s">
        <v>1047</v>
      </c>
      <c r="DX187" s="681" t="s">
        <v>1048</v>
      </c>
      <c r="EC187" s="682"/>
      <c r="ED187" s="688"/>
      <c r="EE187" s="686"/>
      <c r="EW187" s="682"/>
      <c r="EX187" s="688"/>
      <c r="EY187" s="689"/>
    </row>
    <row r="188">
      <c r="A188" s="687"/>
      <c r="B188" s="678" t="s">
        <v>635</v>
      </c>
      <c r="C188" s="683"/>
      <c r="D188" s="683"/>
      <c r="E188" s="686"/>
      <c r="F188" s="682"/>
      <c r="G188" s="686"/>
      <c r="H188" s="682"/>
      <c r="I188" s="688"/>
      <c r="J188" s="680" t="s">
        <v>1049</v>
      </c>
      <c r="K188" s="681" t="s">
        <v>1050</v>
      </c>
      <c r="P188" s="682"/>
      <c r="Q188" s="688"/>
      <c r="R188" s="686"/>
      <c r="AJ188" s="682"/>
      <c r="AK188" s="688"/>
      <c r="AL188" s="689"/>
      <c r="AM188" s="688"/>
      <c r="AN188" s="687"/>
      <c r="AO188" s="678" t="s">
        <v>635</v>
      </c>
      <c r="AP188" s="683"/>
      <c r="AQ188" s="683"/>
      <c r="AR188" s="686"/>
      <c r="AS188" s="682"/>
      <c r="AT188" s="686"/>
      <c r="AU188" s="682"/>
      <c r="AV188" s="688"/>
      <c r="AW188" s="680" t="s">
        <v>1049</v>
      </c>
      <c r="AX188" s="681" t="s">
        <v>1050</v>
      </c>
      <c r="BC188" s="682"/>
      <c r="BD188" s="688"/>
      <c r="BE188" s="686"/>
      <c r="BW188" s="682"/>
      <c r="BX188" s="688"/>
      <c r="BY188" s="689"/>
      <c r="BZ188" s="688"/>
      <c r="CA188" s="687"/>
      <c r="CB188" s="678" t="s">
        <v>635</v>
      </c>
      <c r="CC188" s="683"/>
      <c r="CD188" s="683"/>
      <c r="CE188" s="686"/>
      <c r="CF188" s="682"/>
      <c r="CG188" s="686"/>
      <c r="CH188" s="682"/>
      <c r="CI188" s="688"/>
      <c r="CJ188" s="680" t="s">
        <v>1049</v>
      </c>
      <c r="CK188" s="681" t="s">
        <v>1050</v>
      </c>
      <c r="CP188" s="682"/>
      <c r="CQ188" s="688"/>
      <c r="CR188" s="686"/>
      <c r="DJ188" s="682"/>
      <c r="DK188" s="688"/>
      <c r="DL188" s="687"/>
      <c r="DM188" s="713"/>
      <c r="DN188" s="713"/>
      <c r="DO188" s="678" t="s">
        <v>635</v>
      </c>
      <c r="DP188" s="683"/>
      <c r="DQ188" s="683"/>
      <c r="DR188" s="686"/>
      <c r="DS188" s="682"/>
      <c r="DT188" s="686"/>
      <c r="DU188" s="682"/>
      <c r="DV188" s="688"/>
      <c r="DW188" s="680" t="s">
        <v>1049</v>
      </c>
      <c r="DX188" s="681" t="s">
        <v>1050</v>
      </c>
      <c r="EC188" s="682"/>
      <c r="ED188" s="688"/>
      <c r="EE188" s="686"/>
      <c r="EW188" s="682"/>
      <c r="EX188" s="688"/>
      <c r="EY188" s="689"/>
    </row>
    <row r="189">
      <c r="A189" s="687"/>
      <c r="B189" s="47"/>
      <c r="C189" s="47"/>
      <c r="D189" s="47"/>
      <c r="E189" s="686"/>
      <c r="F189" s="682"/>
      <c r="G189" s="686"/>
      <c r="H189" s="682"/>
      <c r="I189" s="688"/>
      <c r="J189" s="680" t="s">
        <v>1051</v>
      </c>
      <c r="K189" s="681" t="s">
        <v>1052</v>
      </c>
      <c r="P189" s="682"/>
      <c r="Q189" s="688"/>
      <c r="R189" s="686"/>
      <c r="AJ189" s="682"/>
      <c r="AK189" s="688"/>
      <c r="AL189" s="689"/>
      <c r="AM189" s="688"/>
      <c r="AN189" s="687"/>
      <c r="AO189" s="47"/>
      <c r="AP189" s="47"/>
      <c r="AQ189" s="47"/>
      <c r="AR189" s="686"/>
      <c r="AS189" s="682"/>
      <c r="AT189" s="686"/>
      <c r="AU189" s="682"/>
      <c r="AV189" s="688"/>
      <c r="AW189" s="680" t="s">
        <v>1051</v>
      </c>
      <c r="AX189" s="681" t="s">
        <v>1052</v>
      </c>
      <c r="BC189" s="682"/>
      <c r="BD189" s="688"/>
      <c r="BE189" s="686"/>
      <c r="BW189" s="682"/>
      <c r="BX189" s="688"/>
      <c r="BY189" s="689"/>
      <c r="BZ189" s="688"/>
      <c r="CA189" s="687"/>
      <c r="CB189" s="47"/>
      <c r="CC189" s="47"/>
      <c r="CD189" s="47"/>
      <c r="CE189" s="686"/>
      <c r="CF189" s="682"/>
      <c r="CG189" s="686"/>
      <c r="CH189" s="682"/>
      <c r="CI189" s="688"/>
      <c r="CJ189" s="680" t="s">
        <v>1051</v>
      </c>
      <c r="CK189" s="681" t="s">
        <v>1052</v>
      </c>
      <c r="CP189" s="682"/>
      <c r="CQ189" s="688"/>
      <c r="CR189" s="686"/>
      <c r="DJ189" s="682"/>
      <c r="DK189" s="688"/>
      <c r="DL189" s="687"/>
      <c r="DM189" s="713"/>
      <c r="DN189" s="713"/>
      <c r="DO189" s="47"/>
      <c r="DP189" s="47"/>
      <c r="DQ189" s="47"/>
      <c r="DR189" s="686"/>
      <c r="DS189" s="682"/>
      <c r="DT189" s="686"/>
      <c r="DU189" s="682"/>
      <c r="DV189" s="688"/>
      <c r="DW189" s="680" t="s">
        <v>1051</v>
      </c>
      <c r="DX189" s="681" t="s">
        <v>1052</v>
      </c>
      <c r="EC189" s="682"/>
      <c r="ED189" s="688"/>
      <c r="EE189" s="686"/>
      <c r="EW189" s="682"/>
      <c r="EX189" s="688"/>
      <c r="EY189" s="689"/>
    </row>
    <row r="190">
      <c r="A190" s="687"/>
      <c r="B190" s="43"/>
      <c r="C190" s="43"/>
      <c r="D190" s="43"/>
      <c r="E190" s="686"/>
      <c r="F190" s="682"/>
      <c r="G190" s="686"/>
      <c r="H190" s="682"/>
      <c r="I190" s="688"/>
      <c r="J190" s="680" t="s">
        <v>1053</v>
      </c>
      <c r="K190" s="681" t="s">
        <v>1054</v>
      </c>
      <c r="P190" s="682"/>
      <c r="Q190" s="688"/>
      <c r="R190" s="686"/>
      <c r="AJ190" s="682"/>
      <c r="AK190" s="688"/>
      <c r="AL190" s="689"/>
      <c r="AM190" s="688"/>
      <c r="AN190" s="687"/>
      <c r="AO190" s="43"/>
      <c r="AP190" s="43"/>
      <c r="AQ190" s="43"/>
      <c r="AR190" s="686"/>
      <c r="AS190" s="682"/>
      <c r="AT190" s="686"/>
      <c r="AU190" s="682"/>
      <c r="AV190" s="688"/>
      <c r="AW190" s="680" t="s">
        <v>1053</v>
      </c>
      <c r="AX190" s="681" t="s">
        <v>1054</v>
      </c>
      <c r="BC190" s="682"/>
      <c r="BD190" s="688"/>
      <c r="BE190" s="686"/>
      <c r="BW190" s="682"/>
      <c r="BX190" s="688"/>
      <c r="BY190" s="689"/>
      <c r="BZ190" s="688"/>
      <c r="CA190" s="687"/>
      <c r="CB190" s="43"/>
      <c r="CC190" s="43"/>
      <c r="CD190" s="43"/>
      <c r="CE190" s="686"/>
      <c r="CF190" s="682"/>
      <c r="CG190" s="686"/>
      <c r="CH190" s="682"/>
      <c r="CI190" s="688"/>
      <c r="CJ190" s="680" t="s">
        <v>1053</v>
      </c>
      <c r="CK190" s="681" t="s">
        <v>1054</v>
      </c>
      <c r="CP190" s="682"/>
      <c r="CQ190" s="688"/>
      <c r="CR190" s="686"/>
      <c r="DJ190" s="682"/>
      <c r="DK190" s="688"/>
      <c r="DL190" s="687"/>
      <c r="DM190" s="713"/>
      <c r="DN190" s="713"/>
      <c r="DO190" s="43"/>
      <c r="DP190" s="43"/>
      <c r="DQ190" s="43"/>
      <c r="DR190" s="686"/>
      <c r="DS190" s="682"/>
      <c r="DT190" s="686"/>
      <c r="DU190" s="682"/>
      <c r="DV190" s="688"/>
      <c r="DW190" s="680" t="s">
        <v>1053</v>
      </c>
      <c r="DX190" s="681" t="s">
        <v>1054</v>
      </c>
      <c r="EC190" s="682"/>
      <c r="ED190" s="688"/>
      <c r="EE190" s="686"/>
      <c r="EW190" s="682"/>
      <c r="EX190" s="688"/>
      <c r="EY190" s="689"/>
    </row>
    <row r="191">
      <c r="A191" s="687"/>
      <c r="B191" s="678" t="s">
        <v>637</v>
      </c>
      <c r="C191" s="683"/>
      <c r="D191" s="683"/>
      <c r="E191" s="686"/>
      <c r="F191" s="682"/>
      <c r="G191" s="686"/>
      <c r="H191" s="682"/>
      <c r="I191" s="688"/>
      <c r="J191" s="680" t="s">
        <v>1055</v>
      </c>
      <c r="K191" s="681" t="s">
        <v>1056</v>
      </c>
      <c r="P191" s="682"/>
      <c r="Q191" s="688"/>
      <c r="R191" s="686"/>
      <c r="AJ191" s="682"/>
      <c r="AK191" s="688"/>
      <c r="AL191" s="689"/>
      <c r="AM191" s="688"/>
      <c r="AN191" s="687"/>
      <c r="AO191" s="678" t="s">
        <v>637</v>
      </c>
      <c r="AP191" s="683"/>
      <c r="AQ191" s="683"/>
      <c r="AR191" s="686"/>
      <c r="AS191" s="682"/>
      <c r="AT191" s="686"/>
      <c r="AU191" s="682"/>
      <c r="AV191" s="688"/>
      <c r="AW191" s="680" t="s">
        <v>1055</v>
      </c>
      <c r="AX191" s="681" t="s">
        <v>1056</v>
      </c>
      <c r="BC191" s="682"/>
      <c r="BD191" s="688"/>
      <c r="BE191" s="686"/>
      <c r="BW191" s="682"/>
      <c r="BX191" s="688"/>
      <c r="BY191" s="689"/>
      <c r="BZ191" s="688"/>
      <c r="CA191" s="687"/>
      <c r="CB191" s="678" t="s">
        <v>637</v>
      </c>
      <c r="CC191" s="683"/>
      <c r="CD191" s="683"/>
      <c r="CE191" s="686"/>
      <c r="CF191" s="682"/>
      <c r="CG191" s="686"/>
      <c r="CH191" s="682"/>
      <c r="CI191" s="688"/>
      <c r="CJ191" s="680" t="s">
        <v>1055</v>
      </c>
      <c r="CK191" s="681" t="s">
        <v>1056</v>
      </c>
      <c r="CP191" s="682"/>
      <c r="CQ191" s="688"/>
      <c r="CR191" s="686"/>
      <c r="DJ191" s="682"/>
      <c r="DK191" s="688"/>
      <c r="DL191" s="687"/>
      <c r="DM191" s="713"/>
      <c r="DN191" s="713"/>
      <c r="DO191" s="678" t="s">
        <v>637</v>
      </c>
      <c r="DP191" s="683"/>
      <c r="DQ191" s="683"/>
      <c r="DR191" s="686"/>
      <c r="DS191" s="682"/>
      <c r="DT191" s="686"/>
      <c r="DU191" s="682"/>
      <c r="DV191" s="688"/>
      <c r="DW191" s="680" t="s">
        <v>1055</v>
      </c>
      <c r="DX191" s="681" t="s">
        <v>1056</v>
      </c>
      <c r="EC191" s="682"/>
      <c r="ED191" s="688"/>
      <c r="EE191" s="686"/>
      <c r="EW191" s="682"/>
      <c r="EX191" s="688"/>
      <c r="EY191" s="689"/>
    </row>
    <row r="192">
      <c r="A192" s="687"/>
      <c r="B192" s="47"/>
      <c r="C192" s="47"/>
      <c r="D192" s="47"/>
      <c r="E192" s="686"/>
      <c r="F192" s="682"/>
      <c r="G192" s="686"/>
      <c r="H192" s="682"/>
      <c r="I192" s="688"/>
      <c r="J192" s="690" t="s">
        <v>1057</v>
      </c>
      <c r="K192" s="691" t="s">
        <v>1058</v>
      </c>
      <c r="L192" s="11"/>
      <c r="M192" s="11"/>
      <c r="N192" s="11"/>
      <c r="O192" s="11"/>
      <c r="P192" s="12"/>
      <c r="Q192" s="688"/>
      <c r="R192" s="48"/>
      <c r="S192" s="11"/>
      <c r="T192" s="11"/>
      <c r="U192" s="11"/>
      <c r="V192" s="11"/>
      <c r="W192" s="11"/>
      <c r="X192" s="11"/>
      <c r="Y192" s="11"/>
      <c r="Z192" s="11"/>
      <c r="AA192" s="11"/>
      <c r="AB192" s="11"/>
      <c r="AC192" s="11"/>
      <c r="AD192" s="11"/>
      <c r="AE192" s="11"/>
      <c r="AF192" s="11"/>
      <c r="AG192" s="11"/>
      <c r="AH192" s="11"/>
      <c r="AI192" s="11"/>
      <c r="AJ192" s="12"/>
      <c r="AK192" s="688"/>
      <c r="AL192" s="689"/>
      <c r="AM192" s="688"/>
      <c r="AN192" s="687"/>
      <c r="AO192" s="47"/>
      <c r="AP192" s="47"/>
      <c r="AQ192" s="47"/>
      <c r="AR192" s="686"/>
      <c r="AS192" s="682"/>
      <c r="AT192" s="686"/>
      <c r="AU192" s="682"/>
      <c r="AV192" s="688"/>
      <c r="AW192" s="690" t="s">
        <v>1057</v>
      </c>
      <c r="AX192" s="691" t="s">
        <v>1058</v>
      </c>
      <c r="AY192" s="11"/>
      <c r="AZ192" s="11"/>
      <c r="BA192" s="11"/>
      <c r="BB192" s="11"/>
      <c r="BC192" s="12"/>
      <c r="BD192" s="688"/>
      <c r="BE192" s="48"/>
      <c r="BF192" s="11"/>
      <c r="BG192" s="11"/>
      <c r="BH192" s="11"/>
      <c r="BI192" s="11"/>
      <c r="BJ192" s="11"/>
      <c r="BK192" s="11"/>
      <c r="BL192" s="11"/>
      <c r="BM192" s="11"/>
      <c r="BN192" s="11"/>
      <c r="BO192" s="11"/>
      <c r="BP192" s="11"/>
      <c r="BQ192" s="11"/>
      <c r="BR192" s="11"/>
      <c r="BS192" s="11"/>
      <c r="BT192" s="11"/>
      <c r="BU192" s="11"/>
      <c r="BV192" s="11"/>
      <c r="BW192" s="12"/>
      <c r="BX192" s="688"/>
      <c r="BY192" s="689"/>
      <c r="BZ192" s="688"/>
      <c r="CA192" s="687"/>
      <c r="CB192" s="47"/>
      <c r="CC192" s="47"/>
      <c r="CD192" s="47"/>
      <c r="CE192" s="686"/>
      <c r="CF192" s="682"/>
      <c r="CG192" s="686"/>
      <c r="CH192" s="682"/>
      <c r="CI192" s="688"/>
      <c r="CJ192" s="690" t="s">
        <v>1057</v>
      </c>
      <c r="CK192" s="691" t="s">
        <v>1058</v>
      </c>
      <c r="CL192" s="11"/>
      <c r="CM192" s="11"/>
      <c r="CN192" s="11"/>
      <c r="CO192" s="11"/>
      <c r="CP192" s="12"/>
      <c r="CQ192" s="688"/>
      <c r="CR192" s="48"/>
      <c r="CS192" s="11"/>
      <c r="CT192" s="11"/>
      <c r="CU192" s="11"/>
      <c r="CV192" s="11"/>
      <c r="CW192" s="11"/>
      <c r="CX192" s="11"/>
      <c r="CY192" s="11"/>
      <c r="CZ192" s="11"/>
      <c r="DA192" s="11"/>
      <c r="DB192" s="11"/>
      <c r="DC192" s="11"/>
      <c r="DD192" s="11"/>
      <c r="DE192" s="11"/>
      <c r="DF192" s="11"/>
      <c r="DG192" s="11"/>
      <c r="DH192" s="11"/>
      <c r="DI192" s="11"/>
      <c r="DJ192" s="12"/>
      <c r="DK192" s="688"/>
      <c r="DL192" s="687"/>
      <c r="DM192" s="713"/>
      <c r="DN192" s="713"/>
      <c r="DO192" s="47"/>
      <c r="DP192" s="47"/>
      <c r="DQ192" s="47"/>
      <c r="DR192" s="686"/>
      <c r="DS192" s="682"/>
      <c r="DT192" s="686"/>
      <c r="DU192" s="682"/>
      <c r="DV192" s="688"/>
      <c r="DW192" s="690" t="s">
        <v>1057</v>
      </c>
      <c r="DX192" s="691" t="s">
        <v>1058</v>
      </c>
      <c r="DY192" s="11"/>
      <c r="DZ192" s="11"/>
      <c r="EA192" s="11"/>
      <c r="EB192" s="11"/>
      <c r="EC192" s="12"/>
      <c r="ED192" s="688"/>
      <c r="EE192" s="48"/>
      <c r="EF192" s="11"/>
      <c r="EG192" s="11"/>
      <c r="EH192" s="11"/>
      <c r="EI192" s="11"/>
      <c r="EJ192" s="11"/>
      <c r="EK192" s="11"/>
      <c r="EL192" s="11"/>
      <c r="EM192" s="11"/>
      <c r="EN192" s="11"/>
      <c r="EO192" s="11"/>
      <c r="EP192" s="11"/>
      <c r="EQ192" s="11"/>
      <c r="ER192" s="11"/>
      <c r="ES192" s="11"/>
      <c r="ET192" s="11"/>
      <c r="EU192" s="11"/>
      <c r="EV192" s="11"/>
      <c r="EW192" s="12"/>
      <c r="EX192" s="688"/>
      <c r="EY192" s="689"/>
    </row>
    <row r="193">
      <c r="A193" s="687"/>
      <c r="B193" s="43"/>
      <c r="C193" s="43"/>
      <c r="D193" s="43"/>
      <c r="E193" s="48"/>
      <c r="F193" s="12"/>
      <c r="G193" s="48"/>
      <c r="H193" s="12"/>
      <c r="I193" s="688"/>
      <c r="J193" s="688"/>
      <c r="K193" s="688"/>
      <c r="L193" s="688"/>
      <c r="M193" s="688"/>
      <c r="N193" s="688"/>
      <c r="O193" s="688"/>
      <c r="P193" s="688"/>
      <c r="Q193" s="688"/>
      <c r="R193" s="688"/>
      <c r="S193" s="688"/>
      <c r="T193" s="688"/>
      <c r="U193" s="688"/>
      <c r="V193" s="688"/>
      <c r="W193" s="688"/>
      <c r="X193" s="755"/>
      <c r="Y193" s="755"/>
      <c r="Z193" s="688"/>
      <c r="AA193" s="688"/>
      <c r="AB193" s="688"/>
      <c r="AC193" s="688"/>
      <c r="AD193" s="688"/>
      <c r="AE193" s="688"/>
      <c r="AF193" s="688"/>
      <c r="AG193" s="688"/>
      <c r="AH193" s="688"/>
      <c r="AI193" s="688"/>
      <c r="AJ193" s="688"/>
      <c r="AK193" s="688"/>
      <c r="AL193" s="689"/>
      <c r="AM193" s="688"/>
      <c r="AN193" s="687"/>
      <c r="AO193" s="43"/>
      <c r="AP193" s="43"/>
      <c r="AQ193" s="43"/>
      <c r="AR193" s="48"/>
      <c r="AS193" s="12"/>
      <c r="AT193" s="48"/>
      <c r="AU193" s="12"/>
      <c r="AV193" s="688"/>
      <c r="AW193" s="688"/>
      <c r="AX193" s="688"/>
      <c r="AY193" s="688"/>
      <c r="AZ193" s="688"/>
      <c r="BA193" s="688"/>
      <c r="BB193" s="688"/>
      <c r="BC193" s="688"/>
      <c r="BD193" s="688"/>
      <c r="BE193" s="688"/>
      <c r="BF193" s="688"/>
      <c r="BG193" s="688"/>
      <c r="BH193" s="688"/>
      <c r="BI193" s="688"/>
      <c r="BJ193" s="688"/>
      <c r="BK193" s="755"/>
      <c r="BL193" s="755"/>
      <c r="BM193" s="688"/>
      <c r="BN193" s="688"/>
      <c r="BO193" s="688"/>
      <c r="BP193" s="688"/>
      <c r="BQ193" s="688"/>
      <c r="BR193" s="688"/>
      <c r="BS193" s="688"/>
      <c r="BT193" s="688"/>
      <c r="BU193" s="688"/>
      <c r="BV193" s="688"/>
      <c r="BW193" s="688"/>
      <c r="BX193" s="688"/>
      <c r="BY193" s="689"/>
      <c r="BZ193" s="688"/>
      <c r="CA193" s="687"/>
      <c r="CB193" s="43"/>
      <c r="CC193" s="43"/>
      <c r="CD193" s="43"/>
      <c r="CE193" s="48"/>
      <c r="CF193" s="12"/>
      <c r="CG193" s="48"/>
      <c r="CH193" s="12"/>
      <c r="CI193" s="688"/>
      <c r="CJ193" s="688"/>
      <c r="CK193" s="688"/>
      <c r="CL193" s="688"/>
      <c r="CM193" s="688"/>
      <c r="CN193" s="688"/>
      <c r="CO193" s="688"/>
      <c r="CP193" s="688"/>
      <c r="CQ193" s="688"/>
      <c r="CR193" s="688"/>
      <c r="CS193" s="688"/>
      <c r="CT193" s="688"/>
      <c r="CU193" s="688"/>
      <c r="CV193" s="688"/>
      <c r="CW193" s="688"/>
      <c r="CX193" s="755"/>
      <c r="CY193" s="755"/>
      <c r="CZ193" s="688"/>
      <c r="DA193" s="688"/>
      <c r="DB193" s="688"/>
      <c r="DC193" s="688"/>
      <c r="DD193" s="688"/>
      <c r="DE193" s="688"/>
      <c r="DF193" s="688"/>
      <c r="DG193" s="688"/>
      <c r="DH193" s="688"/>
      <c r="DI193" s="688"/>
      <c r="DJ193" s="688"/>
      <c r="DK193" s="688"/>
      <c r="DL193" s="687"/>
      <c r="DM193" s="713"/>
      <c r="DN193" s="713"/>
      <c r="DO193" s="43"/>
      <c r="DP193" s="43"/>
      <c r="DQ193" s="43"/>
      <c r="DR193" s="48"/>
      <c r="DS193" s="12"/>
      <c r="DT193" s="48"/>
      <c r="DU193" s="12"/>
      <c r="DV193" s="688"/>
      <c r="DW193" s="688"/>
      <c r="DX193" s="688"/>
      <c r="DY193" s="688"/>
      <c r="DZ193" s="688"/>
      <c r="EA193" s="688"/>
      <c r="EB193" s="688"/>
      <c r="EC193" s="688"/>
      <c r="ED193" s="688"/>
      <c r="EE193" s="688"/>
      <c r="EF193" s="688"/>
      <c r="EG193" s="688"/>
      <c r="EH193" s="688"/>
      <c r="EI193" s="688"/>
      <c r="EJ193" s="688"/>
      <c r="EK193" s="755"/>
      <c r="EL193" s="755"/>
      <c r="EM193" s="688"/>
      <c r="EN193" s="688"/>
      <c r="EO193" s="688"/>
      <c r="EP193" s="688"/>
      <c r="EQ193" s="688"/>
      <c r="ER193" s="688"/>
      <c r="ES193" s="688"/>
      <c r="ET193" s="688"/>
      <c r="EU193" s="688"/>
      <c r="EV193" s="688"/>
      <c r="EW193" s="688"/>
      <c r="EX193" s="688"/>
      <c r="EY193" s="689"/>
    </row>
    <row r="194">
      <c r="A194" s="697"/>
      <c r="B194" s="623"/>
      <c r="C194" s="623"/>
      <c r="D194" s="623"/>
      <c r="E194" s="623"/>
      <c r="F194" s="623"/>
      <c r="G194" s="623"/>
      <c r="H194" s="623"/>
      <c r="I194" s="623"/>
      <c r="J194" s="623"/>
      <c r="K194" s="623"/>
      <c r="L194" s="623"/>
      <c r="M194" s="623"/>
      <c r="N194" s="623"/>
      <c r="O194" s="623"/>
      <c r="P194" s="623"/>
      <c r="Q194" s="623"/>
      <c r="R194" s="623"/>
      <c r="S194" s="623"/>
      <c r="T194" s="623"/>
      <c r="U194" s="623"/>
      <c r="V194" s="623"/>
      <c r="W194" s="623"/>
      <c r="X194" s="758"/>
      <c r="Y194" s="758"/>
      <c r="Z194" s="623"/>
      <c r="AA194" s="623"/>
      <c r="AB194" s="623"/>
      <c r="AC194" s="623"/>
      <c r="AD194" s="623"/>
      <c r="AE194" s="623"/>
      <c r="AF194" s="623"/>
      <c r="AG194" s="623"/>
      <c r="AH194" s="623"/>
      <c r="AI194" s="623"/>
      <c r="AJ194" s="623"/>
      <c r="AK194" s="623"/>
      <c r="AL194" s="698"/>
      <c r="AM194" s="623"/>
      <c r="AN194" s="697"/>
      <c r="AO194" s="623"/>
      <c r="AP194" s="623"/>
      <c r="AQ194" s="623"/>
      <c r="AR194" s="623"/>
      <c r="AS194" s="623"/>
      <c r="AT194" s="623"/>
      <c r="AU194" s="623"/>
      <c r="AV194" s="623"/>
      <c r="AW194" s="623"/>
      <c r="AX194" s="623"/>
      <c r="AY194" s="623"/>
      <c r="AZ194" s="623"/>
      <c r="BA194" s="623"/>
      <c r="BB194" s="623"/>
      <c r="BC194" s="623"/>
      <c r="BD194" s="623"/>
      <c r="BE194" s="623"/>
      <c r="BF194" s="623"/>
      <c r="BG194" s="623"/>
      <c r="BH194" s="623"/>
      <c r="BI194" s="623"/>
      <c r="BJ194" s="623"/>
      <c r="BK194" s="758"/>
      <c r="BL194" s="758"/>
      <c r="BM194" s="623"/>
      <c r="BN194" s="623"/>
      <c r="BO194" s="623"/>
      <c r="BP194" s="623"/>
      <c r="BQ194" s="623"/>
      <c r="BR194" s="623"/>
      <c r="BS194" s="623"/>
      <c r="BT194" s="623"/>
      <c r="BU194" s="623"/>
      <c r="BV194" s="623"/>
      <c r="BW194" s="623"/>
      <c r="BX194" s="623"/>
      <c r="BY194" s="698"/>
      <c r="BZ194" s="623"/>
      <c r="CA194" s="697"/>
      <c r="CB194" s="623"/>
      <c r="CC194" s="623"/>
      <c r="CD194" s="623"/>
      <c r="CE194" s="623"/>
      <c r="CF194" s="623"/>
      <c r="CG194" s="623"/>
      <c r="CH194" s="623"/>
      <c r="CI194" s="623"/>
      <c r="CJ194" s="623"/>
      <c r="CK194" s="623"/>
      <c r="CL194" s="623"/>
      <c r="CM194" s="623"/>
      <c r="CN194" s="623"/>
      <c r="CO194" s="623"/>
      <c r="CP194" s="623"/>
      <c r="CQ194" s="623"/>
      <c r="CR194" s="623"/>
      <c r="CS194" s="623"/>
      <c r="CT194" s="623"/>
      <c r="CU194" s="623"/>
      <c r="CV194" s="623"/>
      <c r="CW194" s="623"/>
      <c r="CX194" s="758"/>
      <c r="CY194" s="758"/>
      <c r="CZ194" s="623"/>
      <c r="DA194" s="623"/>
      <c r="DB194" s="623"/>
      <c r="DC194" s="623"/>
      <c r="DD194" s="623"/>
      <c r="DE194" s="623"/>
      <c r="DF194" s="623"/>
      <c r="DG194" s="623"/>
      <c r="DH194" s="623"/>
      <c r="DI194" s="623"/>
      <c r="DJ194" s="623"/>
      <c r="DK194" s="623"/>
      <c r="DL194" s="697"/>
      <c r="DM194" s="623"/>
      <c r="DN194" s="697"/>
      <c r="DO194" s="623"/>
      <c r="DP194" s="623"/>
      <c r="DQ194" s="623"/>
      <c r="DR194" s="623"/>
      <c r="DS194" s="623"/>
      <c r="DT194" s="623"/>
      <c r="DU194" s="623"/>
      <c r="DV194" s="623"/>
      <c r="DW194" s="623"/>
      <c r="DX194" s="623"/>
      <c r="DY194" s="623"/>
      <c r="DZ194" s="623"/>
      <c r="EA194" s="623"/>
      <c r="EB194" s="623"/>
      <c r="EC194" s="623"/>
      <c r="ED194" s="623"/>
      <c r="EE194" s="623"/>
      <c r="EF194" s="623"/>
      <c r="EG194" s="623"/>
      <c r="EH194" s="623"/>
      <c r="EI194" s="623"/>
      <c r="EJ194" s="623"/>
      <c r="EK194" s="758"/>
      <c r="EL194" s="758"/>
      <c r="EM194" s="623"/>
      <c r="EN194" s="623"/>
      <c r="EO194" s="623"/>
      <c r="EP194" s="623"/>
      <c r="EQ194" s="623"/>
      <c r="ER194" s="623"/>
      <c r="ES194" s="623"/>
      <c r="ET194" s="623"/>
      <c r="EU194" s="623"/>
      <c r="EV194" s="623"/>
      <c r="EW194" s="623"/>
      <c r="EX194" s="623"/>
      <c r="EY194" s="698"/>
    </row>
    <row r="195">
      <c r="A195" s="697"/>
      <c r="B195" s="623"/>
      <c r="C195" s="623"/>
      <c r="D195" s="623"/>
      <c r="E195" s="623"/>
      <c r="F195" s="623"/>
      <c r="G195" s="623"/>
      <c r="H195" s="623"/>
      <c r="I195" s="623"/>
      <c r="J195" s="623"/>
      <c r="K195" s="623"/>
      <c r="L195" s="623"/>
      <c r="M195" s="623"/>
      <c r="N195" s="623"/>
      <c r="O195" s="623"/>
      <c r="P195" s="623"/>
      <c r="Q195" s="623"/>
      <c r="R195" s="623"/>
      <c r="S195" s="623"/>
      <c r="T195" s="623"/>
      <c r="U195" s="623"/>
      <c r="V195" s="623"/>
      <c r="W195" s="623"/>
      <c r="X195" s="758"/>
      <c r="Y195" s="758"/>
      <c r="Z195" s="623"/>
      <c r="AA195" s="623"/>
      <c r="AB195" s="623"/>
      <c r="AC195" s="623"/>
      <c r="AD195" s="623"/>
      <c r="AE195" s="623"/>
      <c r="AF195" s="623"/>
      <c r="AG195" s="623"/>
      <c r="AH195" s="623"/>
      <c r="AI195" s="623"/>
      <c r="AJ195" s="623"/>
      <c r="AK195" s="623"/>
      <c r="AL195" s="698"/>
      <c r="AM195" s="623"/>
      <c r="AN195" s="697"/>
      <c r="AO195" s="623"/>
      <c r="AP195" s="623"/>
      <c r="AQ195" s="623"/>
      <c r="AR195" s="623"/>
      <c r="AS195" s="623"/>
      <c r="AT195" s="623"/>
      <c r="AU195" s="623"/>
      <c r="AV195" s="623"/>
      <c r="AW195" s="623"/>
      <c r="AX195" s="623"/>
      <c r="AY195" s="623"/>
      <c r="AZ195" s="623"/>
      <c r="BA195" s="623"/>
      <c r="BB195" s="623"/>
      <c r="BC195" s="623"/>
      <c r="BD195" s="623"/>
      <c r="BE195" s="623"/>
      <c r="BF195" s="623"/>
      <c r="BG195" s="623"/>
      <c r="BH195" s="623"/>
      <c r="BI195" s="623"/>
      <c r="BJ195" s="623"/>
      <c r="BK195" s="758"/>
      <c r="BL195" s="758"/>
      <c r="BM195" s="623"/>
      <c r="BN195" s="623"/>
      <c r="BO195" s="623"/>
      <c r="BP195" s="623"/>
      <c r="BQ195" s="623"/>
      <c r="BR195" s="623"/>
      <c r="BS195" s="623"/>
      <c r="BT195" s="623"/>
      <c r="BU195" s="623"/>
      <c r="BV195" s="623"/>
      <c r="BW195" s="623"/>
      <c r="BX195" s="623"/>
      <c r="BY195" s="698"/>
      <c r="BZ195" s="623"/>
      <c r="CA195" s="697"/>
      <c r="CB195" s="623"/>
      <c r="CC195" s="623"/>
      <c r="CD195" s="623"/>
      <c r="CE195" s="623"/>
      <c r="CF195" s="623"/>
      <c r="CG195" s="623"/>
      <c r="CH195" s="623"/>
      <c r="CI195" s="623"/>
      <c r="CJ195" s="623"/>
      <c r="CK195" s="623"/>
      <c r="CL195" s="623"/>
      <c r="CM195" s="623"/>
      <c r="CN195" s="623"/>
      <c r="CO195" s="623"/>
      <c r="CP195" s="623"/>
      <c r="CQ195" s="623"/>
      <c r="CR195" s="623"/>
      <c r="CS195" s="623"/>
      <c r="CT195" s="623"/>
      <c r="CU195" s="623"/>
      <c r="CV195" s="623"/>
      <c r="CW195" s="623"/>
      <c r="CX195" s="758"/>
      <c r="CY195" s="758"/>
      <c r="CZ195" s="623"/>
      <c r="DA195" s="623"/>
      <c r="DB195" s="623"/>
      <c r="DC195" s="623"/>
      <c r="DD195" s="623"/>
      <c r="DE195" s="623"/>
      <c r="DF195" s="623"/>
      <c r="DG195" s="623"/>
      <c r="DH195" s="623"/>
      <c r="DI195" s="623"/>
      <c r="DJ195" s="623"/>
      <c r="DK195" s="623"/>
      <c r="DL195" s="697"/>
      <c r="DM195" s="623"/>
      <c r="DN195" s="697"/>
      <c r="DO195" s="623"/>
      <c r="DP195" s="623"/>
      <c r="DQ195" s="623"/>
      <c r="DR195" s="623"/>
      <c r="DS195" s="623"/>
      <c r="DT195" s="623"/>
      <c r="DU195" s="623"/>
      <c r="DV195" s="623"/>
      <c r="DW195" s="623"/>
      <c r="DX195" s="623"/>
      <c r="DY195" s="623"/>
      <c r="DZ195" s="623"/>
      <c r="EA195" s="623"/>
      <c r="EB195" s="623"/>
      <c r="EC195" s="623"/>
      <c r="ED195" s="623"/>
      <c r="EE195" s="623"/>
      <c r="EF195" s="623"/>
      <c r="EG195" s="623"/>
      <c r="EH195" s="623"/>
      <c r="EI195" s="623"/>
      <c r="EJ195" s="623"/>
      <c r="EK195" s="758"/>
      <c r="EL195" s="758"/>
      <c r="EM195" s="623"/>
      <c r="EN195" s="623"/>
      <c r="EO195" s="623"/>
      <c r="EP195" s="623"/>
      <c r="EQ195" s="623"/>
      <c r="ER195" s="623"/>
      <c r="ES195" s="623"/>
      <c r="ET195" s="623"/>
      <c r="EU195" s="623"/>
      <c r="EV195" s="623"/>
      <c r="EW195" s="623"/>
      <c r="EX195" s="623"/>
      <c r="EY195" s="698"/>
    </row>
    <row r="196">
      <c r="A196" s="697"/>
      <c r="B196" s="623"/>
      <c r="C196" s="623"/>
      <c r="D196" s="623"/>
      <c r="E196" s="623"/>
      <c r="F196" s="623"/>
      <c r="G196" s="623"/>
      <c r="H196" s="623"/>
      <c r="I196" s="623"/>
      <c r="J196" s="623"/>
      <c r="K196" s="623"/>
      <c r="L196" s="623"/>
      <c r="M196" s="623"/>
      <c r="N196" s="623"/>
      <c r="O196" s="623"/>
      <c r="P196" s="623"/>
      <c r="Q196" s="623"/>
      <c r="R196" s="623"/>
      <c r="S196" s="623"/>
      <c r="T196" s="623"/>
      <c r="U196" s="623"/>
      <c r="V196" s="623"/>
      <c r="W196" s="623"/>
      <c r="X196" s="758"/>
      <c r="Y196" s="758"/>
      <c r="Z196" s="623"/>
      <c r="AA196" s="623"/>
      <c r="AB196" s="623"/>
      <c r="AC196" s="623"/>
      <c r="AD196" s="623"/>
      <c r="AE196" s="623"/>
      <c r="AF196" s="623"/>
      <c r="AG196" s="623"/>
      <c r="AH196" s="623"/>
      <c r="AI196" s="623"/>
      <c r="AJ196" s="623"/>
      <c r="AK196" s="623"/>
      <c r="AL196" s="698"/>
      <c r="AM196" s="623"/>
      <c r="AN196" s="697"/>
      <c r="AO196" s="623"/>
      <c r="AP196" s="623"/>
      <c r="AQ196" s="623"/>
      <c r="AR196" s="623"/>
      <c r="AS196" s="623"/>
      <c r="AT196" s="623"/>
      <c r="AU196" s="623"/>
      <c r="AV196" s="623"/>
      <c r="AW196" s="623"/>
      <c r="AX196" s="623"/>
      <c r="AY196" s="623"/>
      <c r="AZ196" s="623"/>
      <c r="BA196" s="623"/>
      <c r="BB196" s="623"/>
      <c r="BC196" s="623"/>
      <c r="BD196" s="623"/>
      <c r="BE196" s="623"/>
      <c r="BF196" s="623"/>
      <c r="BG196" s="623"/>
      <c r="BH196" s="623"/>
      <c r="BI196" s="623"/>
      <c r="BJ196" s="623"/>
      <c r="BK196" s="758"/>
      <c r="BL196" s="758"/>
      <c r="BM196" s="623"/>
      <c r="BN196" s="623"/>
      <c r="BO196" s="623"/>
      <c r="BP196" s="623"/>
      <c r="BQ196" s="623"/>
      <c r="BR196" s="623"/>
      <c r="BS196" s="623"/>
      <c r="BT196" s="623"/>
      <c r="BU196" s="623"/>
      <c r="BV196" s="623"/>
      <c r="BW196" s="623"/>
      <c r="BX196" s="623"/>
      <c r="BY196" s="698"/>
      <c r="BZ196" s="623"/>
      <c r="CA196" s="697"/>
      <c r="CB196" s="623"/>
      <c r="CC196" s="623"/>
      <c r="CD196" s="623"/>
      <c r="CE196" s="623"/>
      <c r="CF196" s="623"/>
      <c r="CG196" s="623"/>
      <c r="CH196" s="623"/>
      <c r="CI196" s="623"/>
      <c r="CJ196" s="623"/>
      <c r="CK196" s="623"/>
      <c r="CL196" s="623"/>
      <c r="CM196" s="623"/>
      <c r="CN196" s="623"/>
      <c r="CO196" s="623"/>
      <c r="CP196" s="623"/>
      <c r="CQ196" s="623"/>
      <c r="CR196" s="623"/>
      <c r="CS196" s="623"/>
      <c r="CT196" s="623"/>
      <c r="CU196" s="623"/>
      <c r="CV196" s="623"/>
      <c r="CW196" s="623"/>
      <c r="CX196" s="758"/>
      <c r="CY196" s="758"/>
      <c r="CZ196" s="623"/>
      <c r="DA196" s="623"/>
      <c r="DB196" s="623"/>
      <c r="DC196" s="623"/>
      <c r="DD196" s="623"/>
      <c r="DE196" s="623"/>
      <c r="DF196" s="623"/>
      <c r="DG196" s="623"/>
      <c r="DH196" s="623"/>
      <c r="DI196" s="623"/>
      <c r="DJ196" s="623"/>
      <c r="DK196" s="623"/>
      <c r="DL196" s="697"/>
      <c r="DM196" s="623"/>
      <c r="DN196" s="697"/>
      <c r="EE196" s="623"/>
      <c r="EF196" s="623"/>
      <c r="EG196" s="623"/>
      <c r="EH196" s="623"/>
      <c r="EI196" s="623"/>
      <c r="EJ196" s="623"/>
      <c r="EK196" s="758"/>
      <c r="EL196" s="758"/>
      <c r="EM196" s="623"/>
      <c r="EN196" s="623"/>
      <c r="EO196" s="623"/>
      <c r="EP196" s="623"/>
      <c r="EQ196" s="623"/>
      <c r="ER196" s="623"/>
      <c r="ES196" s="623"/>
      <c r="ET196" s="623"/>
      <c r="EU196" s="623"/>
      <c r="EV196" s="623"/>
      <c r="EW196" s="623"/>
      <c r="EX196" s="623"/>
      <c r="EY196" s="698"/>
    </row>
    <row r="197">
      <c r="A197" s="692" t="s">
        <v>1059</v>
      </c>
      <c r="P197" s="693"/>
      <c r="Q197" s="706"/>
      <c r="R197" s="706"/>
      <c r="S197" s="706"/>
      <c r="T197" s="706"/>
      <c r="U197" s="706"/>
      <c r="V197" s="706"/>
      <c r="W197" s="706"/>
      <c r="X197" s="760"/>
      <c r="Y197" s="760"/>
      <c r="Z197" s="706"/>
      <c r="AA197" s="706"/>
      <c r="AB197" s="706"/>
      <c r="AC197" s="706"/>
      <c r="AD197" s="706"/>
      <c r="AE197" s="706"/>
      <c r="AF197" s="706"/>
      <c r="AG197" s="706"/>
      <c r="AH197" s="706"/>
      <c r="AI197" s="706"/>
      <c r="AJ197" s="706"/>
      <c r="AK197" s="706"/>
      <c r="AL197" s="736"/>
      <c r="AM197" s="736"/>
      <c r="AN197" s="625" t="s">
        <v>1059</v>
      </c>
      <c r="BC197" s="693"/>
      <c r="BD197" s="706"/>
      <c r="BE197" s="706"/>
      <c r="BF197" s="706"/>
      <c r="BG197" s="706"/>
      <c r="BH197" s="706"/>
      <c r="BI197" s="706"/>
      <c r="BJ197" s="706"/>
      <c r="BK197" s="760"/>
      <c r="BL197" s="760"/>
      <c r="BM197" s="706"/>
      <c r="BN197" s="706"/>
      <c r="BO197" s="706"/>
      <c r="BP197" s="706"/>
      <c r="BQ197" s="706"/>
      <c r="BR197" s="706"/>
      <c r="BS197" s="706"/>
      <c r="BT197" s="706"/>
      <c r="BU197" s="706"/>
      <c r="BV197" s="706"/>
      <c r="BW197" s="706"/>
      <c r="BX197" s="706"/>
      <c r="BY197" s="736"/>
      <c r="BZ197" s="736"/>
      <c r="CA197" s="625" t="s">
        <v>1059</v>
      </c>
      <c r="CP197" s="693"/>
      <c r="CQ197" s="706"/>
      <c r="CR197" s="706"/>
      <c r="CS197" s="706"/>
      <c r="CT197" s="706"/>
      <c r="CU197" s="706"/>
      <c r="CV197" s="706"/>
      <c r="CW197" s="706"/>
      <c r="CX197" s="760"/>
      <c r="CY197" s="760"/>
      <c r="CZ197" s="706"/>
      <c r="DA197" s="706"/>
      <c r="DB197" s="706"/>
      <c r="DC197" s="706"/>
      <c r="DD197" s="706"/>
      <c r="DE197" s="706"/>
      <c r="DF197" s="706"/>
      <c r="DG197" s="706"/>
      <c r="DH197" s="706"/>
      <c r="DI197" s="706"/>
      <c r="DJ197" s="706"/>
      <c r="DK197" s="706"/>
      <c r="DO197" s="625" t="s">
        <v>1059</v>
      </c>
      <c r="EE197" s="706"/>
      <c r="EW197" s="706"/>
      <c r="EX197" s="706"/>
      <c r="EY197" s="736"/>
    </row>
    <row r="198">
      <c r="A198" s="697"/>
      <c r="B198" s="623"/>
      <c r="C198" s="623"/>
      <c r="D198" s="623"/>
      <c r="E198" s="623"/>
      <c r="F198" s="623"/>
      <c r="G198" s="623"/>
      <c r="H198" s="623"/>
      <c r="I198" s="623"/>
      <c r="J198" s="623"/>
      <c r="K198" s="623"/>
      <c r="L198" s="623"/>
      <c r="M198" s="623"/>
      <c r="N198" s="623"/>
      <c r="O198" s="623"/>
      <c r="P198" s="623"/>
      <c r="Q198" s="623"/>
      <c r="R198" s="623"/>
      <c r="S198" s="623"/>
      <c r="T198" s="623"/>
      <c r="U198" s="623"/>
      <c r="V198" s="623"/>
      <c r="W198" s="623"/>
      <c r="X198" s="758"/>
      <c r="Y198" s="758"/>
      <c r="Z198" s="623"/>
      <c r="AA198" s="623"/>
      <c r="AB198" s="623"/>
      <c r="AC198" s="623"/>
      <c r="AD198" s="623"/>
      <c r="AE198" s="623"/>
      <c r="AF198" s="623"/>
      <c r="AG198" s="623"/>
      <c r="AH198" s="623"/>
      <c r="AI198" s="623"/>
      <c r="AJ198" s="623"/>
      <c r="AK198" s="623"/>
      <c r="AL198" s="698"/>
      <c r="AM198" s="623"/>
      <c r="AN198" s="697"/>
      <c r="AO198" s="623"/>
      <c r="AP198" s="623"/>
      <c r="AQ198" s="623"/>
      <c r="AR198" s="623"/>
      <c r="AS198" s="623"/>
      <c r="AT198" s="623"/>
      <c r="AU198" s="623"/>
      <c r="AV198" s="623"/>
      <c r="AW198" s="623"/>
      <c r="AX198" s="623"/>
      <c r="AY198" s="623"/>
      <c r="AZ198" s="623"/>
      <c r="BA198" s="623"/>
      <c r="BB198" s="623"/>
      <c r="BC198" s="623"/>
      <c r="BD198" s="623"/>
      <c r="BE198" s="623"/>
      <c r="BF198" s="623"/>
      <c r="BG198" s="623"/>
      <c r="BH198" s="623"/>
      <c r="BI198" s="623"/>
      <c r="BJ198" s="623"/>
      <c r="BK198" s="758"/>
      <c r="BL198" s="758"/>
      <c r="BM198" s="623"/>
      <c r="BN198" s="623"/>
      <c r="BO198" s="623"/>
      <c r="BP198" s="623"/>
      <c r="BQ198" s="623"/>
      <c r="BR198" s="623"/>
      <c r="BS198" s="623"/>
      <c r="BT198" s="623"/>
      <c r="BU198" s="623"/>
      <c r="BV198" s="623"/>
      <c r="BW198" s="623"/>
      <c r="BX198" s="623"/>
      <c r="BY198" s="698"/>
      <c r="BZ198" s="623"/>
      <c r="CA198" s="697"/>
      <c r="CB198" s="623"/>
      <c r="CC198" s="623"/>
      <c r="CD198" s="623"/>
      <c r="CE198" s="623"/>
      <c r="CF198" s="623"/>
      <c r="CG198" s="623"/>
      <c r="CH198" s="623"/>
      <c r="CI198" s="623"/>
      <c r="CJ198" s="623"/>
      <c r="CK198" s="623"/>
      <c r="CL198" s="623"/>
      <c r="CM198" s="623"/>
      <c r="CN198" s="623"/>
      <c r="CO198" s="623"/>
      <c r="CP198" s="623"/>
      <c r="CQ198" s="623"/>
      <c r="CR198" s="623"/>
      <c r="CS198" s="623"/>
      <c r="CT198" s="623"/>
      <c r="CU198" s="623"/>
      <c r="CV198" s="623"/>
      <c r="CW198" s="623"/>
      <c r="CX198" s="758"/>
      <c r="CY198" s="758"/>
      <c r="CZ198" s="623"/>
      <c r="DA198" s="623"/>
      <c r="DB198" s="623"/>
      <c r="DC198" s="623"/>
      <c r="DD198" s="623"/>
      <c r="DE198" s="623"/>
      <c r="DF198" s="623"/>
      <c r="DG198" s="623"/>
      <c r="DH198" s="623"/>
      <c r="DI198" s="623"/>
      <c r="DJ198" s="623"/>
      <c r="DK198" s="623"/>
      <c r="DL198" s="697"/>
      <c r="DM198" s="623"/>
      <c r="DN198" s="697"/>
      <c r="DO198" s="623"/>
      <c r="DP198" s="623"/>
      <c r="DQ198" s="623"/>
      <c r="DR198" s="623"/>
      <c r="DS198" s="623"/>
      <c r="DT198" s="623"/>
      <c r="DU198" s="623"/>
      <c r="DV198" s="623"/>
      <c r="DW198" s="623"/>
      <c r="DX198" s="623"/>
      <c r="DY198" s="623"/>
      <c r="DZ198" s="623"/>
      <c r="EA198" s="623"/>
      <c r="EB198" s="623"/>
      <c r="EC198" s="623"/>
      <c r="ED198" s="623"/>
      <c r="EE198" s="623"/>
      <c r="EF198" s="623"/>
      <c r="EG198" s="623"/>
      <c r="EH198" s="623"/>
      <c r="EI198" s="623"/>
      <c r="EJ198" s="623"/>
      <c r="EK198" s="758"/>
      <c r="EL198" s="758"/>
      <c r="EM198" s="623"/>
      <c r="EN198" s="623"/>
      <c r="EO198" s="623"/>
      <c r="EP198" s="623"/>
      <c r="EQ198" s="623"/>
      <c r="ER198" s="623"/>
      <c r="ES198" s="623"/>
      <c r="ET198" s="623"/>
      <c r="EU198" s="623"/>
      <c r="EV198" s="623"/>
      <c r="EW198" s="623"/>
      <c r="EX198" s="623"/>
      <c r="EY198" s="698"/>
    </row>
    <row r="199">
      <c r="A199" s="699"/>
      <c r="B199" s="700"/>
      <c r="C199" s="700"/>
      <c r="D199" s="700"/>
      <c r="E199" s="700"/>
      <c r="F199" s="700"/>
      <c r="G199" s="700"/>
      <c r="H199" s="700"/>
      <c r="I199" s="700"/>
      <c r="J199" s="700"/>
      <c r="K199" s="700"/>
      <c r="L199" s="700"/>
      <c r="M199" s="700"/>
      <c r="N199" s="700"/>
      <c r="O199" s="700"/>
      <c r="P199" s="700"/>
      <c r="Q199" s="700"/>
      <c r="R199" s="700"/>
      <c r="S199" s="701" t="s">
        <v>1060</v>
      </c>
      <c r="T199" s="702"/>
      <c r="U199" s="702"/>
      <c r="V199" s="702"/>
      <c r="W199" s="702"/>
      <c r="X199" s="702"/>
      <c r="Y199" s="702"/>
      <c r="Z199" s="702"/>
      <c r="AA199" s="700"/>
      <c r="AB199" s="700"/>
      <c r="AC199" s="701" t="s">
        <v>1061</v>
      </c>
      <c r="AD199" s="702"/>
      <c r="AE199" s="702"/>
      <c r="AF199" s="702"/>
      <c r="AG199" s="702"/>
      <c r="AH199" s="702"/>
      <c r="AI199" s="702"/>
      <c r="AJ199" s="700"/>
      <c r="AK199" s="700"/>
      <c r="AL199" s="703"/>
      <c r="AM199" s="623"/>
      <c r="AN199" s="699"/>
      <c r="AO199" s="700"/>
      <c r="AP199" s="700"/>
      <c r="AQ199" s="700"/>
      <c r="AR199" s="700"/>
      <c r="AS199" s="700"/>
      <c r="AT199" s="700"/>
      <c r="AU199" s="700"/>
      <c r="AV199" s="700"/>
      <c r="AW199" s="700"/>
      <c r="AX199" s="700"/>
      <c r="AY199" s="700"/>
      <c r="AZ199" s="700"/>
      <c r="BA199" s="700"/>
      <c r="BB199" s="700"/>
      <c r="BC199" s="700"/>
      <c r="BD199" s="700"/>
      <c r="BE199" s="700"/>
      <c r="BF199" s="701" t="s">
        <v>1060</v>
      </c>
      <c r="BG199" s="702"/>
      <c r="BH199" s="702"/>
      <c r="BI199" s="702"/>
      <c r="BJ199" s="702"/>
      <c r="BK199" s="702"/>
      <c r="BL199" s="702"/>
      <c r="BM199" s="702"/>
      <c r="BN199" s="700"/>
      <c r="BO199" s="700"/>
      <c r="BP199" s="701" t="s">
        <v>1061</v>
      </c>
      <c r="BQ199" s="702"/>
      <c r="BR199" s="702"/>
      <c r="BS199" s="702"/>
      <c r="BT199" s="702"/>
      <c r="BU199" s="702"/>
      <c r="BV199" s="702"/>
      <c r="BW199" s="700"/>
      <c r="BX199" s="700"/>
      <c r="BY199" s="703"/>
      <c r="BZ199" s="623"/>
      <c r="CA199" s="699"/>
      <c r="CB199" s="700"/>
      <c r="CC199" s="700"/>
      <c r="CD199" s="700"/>
      <c r="CE199" s="700"/>
      <c r="CF199" s="700"/>
      <c r="CG199" s="700"/>
      <c r="CH199" s="700"/>
      <c r="CI199" s="700"/>
      <c r="CJ199" s="700"/>
      <c r="CK199" s="700"/>
      <c r="CL199" s="700"/>
      <c r="CM199" s="700"/>
      <c r="CN199" s="700"/>
      <c r="CO199" s="700"/>
      <c r="CP199" s="700"/>
      <c r="CQ199" s="700"/>
      <c r="CR199" s="700"/>
      <c r="CS199" s="701" t="s">
        <v>1060</v>
      </c>
      <c r="CT199" s="702"/>
      <c r="CU199" s="702"/>
      <c r="CV199" s="702"/>
      <c r="CW199" s="702"/>
      <c r="CX199" s="702"/>
      <c r="CY199" s="702"/>
      <c r="CZ199" s="702"/>
      <c r="DA199" s="700"/>
      <c r="DB199" s="700"/>
      <c r="DC199" s="701" t="s">
        <v>1061</v>
      </c>
      <c r="DD199" s="702"/>
      <c r="DE199" s="702"/>
      <c r="DF199" s="702"/>
      <c r="DG199" s="702"/>
      <c r="DH199" s="702"/>
      <c r="DI199" s="702"/>
      <c r="DJ199" s="700"/>
      <c r="DK199" s="700"/>
      <c r="DL199" s="699"/>
      <c r="DM199" s="623"/>
      <c r="DN199" s="699"/>
      <c r="DO199" s="700"/>
      <c r="DP199" s="700"/>
      <c r="DQ199" s="700"/>
      <c r="DR199" s="700"/>
      <c r="DS199" s="700"/>
      <c r="DT199" s="700"/>
      <c r="DU199" s="700"/>
      <c r="DV199" s="700"/>
      <c r="DW199" s="700"/>
      <c r="DX199" s="700"/>
      <c r="DY199" s="700"/>
      <c r="DZ199" s="700"/>
      <c r="EA199" s="700"/>
      <c r="EB199" s="700"/>
      <c r="EC199" s="700"/>
      <c r="EF199" s="701" t="s">
        <v>1060</v>
      </c>
      <c r="EG199" s="702"/>
      <c r="EH199" s="702"/>
      <c r="EI199" s="702"/>
      <c r="EJ199" s="702"/>
      <c r="EK199" s="702"/>
      <c r="EL199" s="702"/>
      <c r="EM199" s="702"/>
      <c r="EN199" s="762"/>
      <c r="EP199" s="701" t="s">
        <v>1061</v>
      </c>
      <c r="EQ199" s="702"/>
      <c r="ER199" s="702"/>
      <c r="ES199" s="702"/>
      <c r="ET199" s="702"/>
      <c r="EU199" s="702"/>
      <c r="EV199" s="702"/>
      <c r="EW199" s="700"/>
      <c r="EX199" s="700"/>
      <c r="EY199" s="703"/>
    </row>
    <row r="200">
      <c r="A200" s="623"/>
      <c r="B200" s="623"/>
      <c r="C200" s="623"/>
      <c r="D200" s="623"/>
      <c r="E200" s="623"/>
      <c r="F200" s="623"/>
      <c r="G200" s="623"/>
      <c r="H200" s="623"/>
      <c r="I200" s="623"/>
      <c r="J200" s="623"/>
      <c r="K200" s="623"/>
      <c r="L200" s="623"/>
      <c r="M200" s="623"/>
      <c r="N200" s="623"/>
      <c r="O200" s="623"/>
      <c r="P200" s="623"/>
      <c r="Q200" s="623"/>
      <c r="R200" s="623"/>
      <c r="S200" s="704"/>
      <c r="T200" s="704"/>
      <c r="U200" s="704"/>
      <c r="V200" s="704"/>
      <c r="W200" s="704"/>
      <c r="X200" s="704"/>
      <c r="Y200" s="704"/>
      <c r="Z200" s="704"/>
      <c r="AA200" s="623"/>
      <c r="AB200" s="623"/>
      <c r="AC200" s="704"/>
      <c r="AD200" s="704"/>
      <c r="AE200" s="704"/>
      <c r="AF200" s="704"/>
      <c r="AG200" s="704"/>
      <c r="AH200" s="704"/>
      <c r="AI200" s="704"/>
      <c r="AJ200" s="623"/>
      <c r="AK200" s="623"/>
      <c r="AL200" s="623"/>
      <c r="AM200" s="623"/>
      <c r="AN200" s="623"/>
      <c r="AO200" s="623"/>
      <c r="AP200" s="623"/>
      <c r="AQ200" s="623"/>
      <c r="AR200" s="623"/>
      <c r="AS200" s="623"/>
      <c r="AT200" s="623"/>
      <c r="AU200" s="623"/>
      <c r="AV200" s="623"/>
      <c r="AW200" s="623"/>
      <c r="AX200" s="623"/>
      <c r="AY200" s="623"/>
      <c r="AZ200" s="623"/>
      <c r="BA200" s="623"/>
      <c r="BB200" s="623"/>
      <c r="BC200" s="623"/>
      <c r="BD200" s="623"/>
      <c r="BE200" s="623"/>
      <c r="BF200" s="704"/>
      <c r="BG200" s="704"/>
      <c r="BH200" s="704"/>
      <c r="BI200" s="704"/>
      <c r="BJ200" s="704"/>
      <c r="BK200" s="704"/>
      <c r="BL200" s="704"/>
      <c r="BM200" s="704"/>
      <c r="BN200" s="623"/>
      <c r="BO200" s="623"/>
      <c r="BP200" s="704"/>
      <c r="BQ200" s="704"/>
      <c r="BR200" s="704"/>
      <c r="BS200" s="704"/>
      <c r="BT200" s="704"/>
      <c r="BU200" s="704"/>
      <c r="BV200" s="704"/>
      <c r="BW200" s="623"/>
      <c r="BX200" s="623"/>
      <c r="BY200" s="623"/>
      <c r="BZ200" s="623"/>
      <c r="CA200" s="623"/>
      <c r="CB200" s="623"/>
      <c r="CC200" s="623"/>
      <c r="CD200" s="623"/>
      <c r="CE200" s="623"/>
      <c r="CF200" s="623"/>
      <c r="CG200" s="623"/>
      <c r="CH200" s="623"/>
      <c r="CI200" s="623"/>
      <c r="CJ200" s="623"/>
      <c r="CK200" s="623"/>
      <c r="CL200" s="623"/>
      <c r="CM200" s="623"/>
      <c r="CN200" s="623"/>
      <c r="CO200" s="623"/>
      <c r="CP200" s="623"/>
      <c r="CQ200" s="623"/>
      <c r="CR200" s="623"/>
      <c r="CS200" s="704"/>
      <c r="CT200" s="704"/>
      <c r="CU200" s="704"/>
      <c r="CV200" s="704"/>
      <c r="CW200" s="704"/>
      <c r="CX200" s="704"/>
      <c r="CY200" s="704"/>
      <c r="CZ200" s="704"/>
      <c r="DA200" s="623"/>
      <c r="DB200" s="623"/>
      <c r="DC200" s="704"/>
      <c r="DD200" s="704"/>
      <c r="DE200" s="704"/>
      <c r="DF200" s="704"/>
      <c r="DG200" s="704"/>
      <c r="DH200" s="704"/>
      <c r="DI200" s="704"/>
      <c r="DJ200" s="623"/>
      <c r="DK200" s="623"/>
      <c r="DL200" s="623"/>
      <c r="DM200" s="623"/>
      <c r="DN200" s="623"/>
      <c r="DO200" s="623"/>
      <c r="DP200" s="623"/>
      <c r="DQ200" s="623"/>
      <c r="DR200" s="623"/>
      <c r="DS200" s="623"/>
      <c r="DT200" s="623"/>
      <c r="DU200" s="623"/>
      <c r="DV200" s="623"/>
      <c r="DW200" s="623"/>
      <c r="DX200" s="623"/>
      <c r="DY200" s="623"/>
      <c r="DZ200" s="623"/>
      <c r="EA200" s="623"/>
      <c r="EB200" s="623"/>
      <c r="EC200" s="623"/>
      <c r="ED200" s="623"/>
      <c r="EE200" s="623"/>
      <c r="EF200" s="704"/>
      <c r="EG200" s="704"/>
      <c r="EH200" s="704"/>
      <c r="EI200" s="704"/>
      <c r="EJ200" s="704"/>
      <c r="EK200" s="704"/>
      <c r="EL200" s="704"/>
      <c r="EM200" s="704"/>
      <c r="EN200" s="623"/>
      <c r="EO200" s="623"/>
      <c r="EP200" s="704"/>
      <c r="EQ200" s="704"/>
      <c r="ER200" s="704"/>
      <c r="ES200" s="704"/>
      <c r="ET200" s="704"/>
      <c r="EU200" s="704"/>
      <c r="EV200" s="704"/>
      <c r="EW200" s="623"/>
      <c r="EX200" s="623"/>
      <c r="EY200" s="623"/>
    </row>
    <row r="201">
      <c r="A201" s="620"/>
      <c r="B201" s="621"/>
      <c r="C201" s="621"/>
      <c r="D201" s="621"/>
      <c r="E201" s="621"/>
      <c r="F201" s="621"/>
      <c r="G201" s="621"/>
      <c r="H201" s="621"/>
      <c r="I201" s="621"/>
      <c r="J201" s="621"/>
      <c r="K201" s="621"/>
      <c r="L201" s="621"/>
      <c r="M201" s="621"/>
      <c r="N201" s="621"/>
      <c r="O201" s="621"/>
      <c r="P201" s="621"/>
      <c r="Q201" s="621"/>
      <c r="R201" s="621"/>
      <c r="S201" s="621"/>
      <c r="T201" s="621"/>
      <c r="U201" s="621"/>
      <c r="V201" s="621"/>
      <c r="W201" s="621"/>
      <c r="X201" s="734"/>
      <c r="Y201" s="734"/>
      <c r="Z201" s="621"/>
      <c r="AA201" s="621"/>
      <c r="AB201" s="621"/>
      <c r="AC201" s="621"/>
      <c r="AD201" s="621"/>
      <c r="AE201" s="621"/>
      <c r="AF201" s="621"/>
      <c r="AG201" s="621"/>
      <c r="AH201" s="621"/>
      <c r="AI201" s="621"/>
      <c r="AJ201" s="621"/>
      <c r="AK201" s="621"/>
      <c r="AL201" s="622"/>
      <c r="AM201" s="623"/>
      <c r="AN201" s="620"/>
      <c r="AO201" s="621"/>
      <c r="AP201" s="621"/>
      <c r="AQ201" s="621"/>
      <c r="AR201" s="621"/>
      <c r="AS201" s="621"/>
      <c r="AT201" s="621"/>
      <c r="AU201" s="621"/>
      <c r="AV201" s="621"/>
      <c r="AW201" s="621"/>
      <c r="AX201" s="621"/>
      <c r="AY201" s="621"/>
      <c r="AZ201" s="621"/>
      <c r="BA201" s="621"/>
      <c r="BB201" s="621"/>
      <c r="BC201" s="621"/>
      <c r="BD201" s="621"/>
      <c r="BE201" s="621"/>
      <c r="BF201" s="621"/>
      <c r="BG201" s="621"/>
      <c r="BH201" s="621"/>
      <c r="BI201" s="621"/>
      <c r="BJ201" s="621"/>
      <c r="BK201" s="734"/>
      <c r="BL201" s="734"/>
      <c r="BM201" s="621"/>
      <c r="BN201" s="621"/>
      <c r="BO201" s="621"/>
      <c r="BP201" s="621"/>
      <c r="BQ201" s="621"/>
      <c r="BR201" s="621"/>
      <c r="BS201" s="621"/>
      <c r="BT201" s="621"/>
      <c r="BU201" s="621"/>
      <c r="BV201" s="621"/>
      <c r="BW201" s="621"/>
      <c r="BX201" s="621"/>
      <c r="BY201" s="622"/>
      <c r="BZ201" s="623"/>
      <c r="CA201" s="620"/>
      <c r="CB201" s="621"/>
      <c r="CC201" s="621"/>
      <c r="CD201" s="621"/>
      <c r="CE201" s="621"/>
      <c r="CF201" s="621"/>
      <c r="CG201" s="621"/>
      <c r="CH201" s="621"/>
      <c r="CI201" s="621"/>
      <c r="CJ201" s="621"/>
      <c r="CK201" s="621"/>
      <c r="CL201" s="621"/>
      <c r="CM201" s="621"/>
      <c r="CN201" s="621"/>
      <c r="CO201" s="621"/>
      <c r="CP201" s="621"/>
      <c r="CQ201" s="621"/>
      <c r="CR201" s="621"/>
      <c r="CS201" s="621"/>
      <c r="CT201" s="621"/>
      <c r="CU201" s="621"/>
      <c r="CV201" s="621"/>
      <c r="CW201" s="621"/>
      <c r="CX201" s="734"/>
      <c r="CY201" s="734"/>
      <c r="CZ201" s="621"/>
      <c r="DA201" s="621"/>
      <c r="DB201" s="621"/>
      <c r="DC201" s="621"/>
      <c r="DD201" s="621"/>
      <c r="DE201" s="621"/>
      <c r="DF201" s="621"/>
      <c r="DG201" s="621"/>
      <c r="DH201" s="621"/>
      <c r="DI201" s="621"/>
      <c r="DJ201" s="621"/>
      <c r="DK201" s="621"/>
      <c r="DL201" s="622"/>
      <c r="DM201" s="623"/>
      <c r="DN201" s="620"/>
      <c r="DO201" s="621"/>
      <c r="DP201" s="621"/>
      <c r="DQ201" s="621"/>
      <c r="DR201" s="621"/>
      <c r="DS201" s="621"/>
      <c r="DT201" s="621"/>
      <c r="DU201" s="621"/>
      <c r="DV201" s="621"/>
      <c r="DW201" s="621"/>
      <c r="DX201" s="621"/>
      <c r="DY201" s="621"/>
      <c r="DZ201" s="621"/>
      <c r="EA201" s="621"/>
      <c r="EB201" s="621"/>
      <c r="EC201" s="621"/>
      <c r="ED201" s="621"/>
      <c r="EE201" s="621"/>
      <c r="EF201" s="621"/>
      <c r="EG201" s="621"/>
      <c r="EH201" s="621"/>
      <c r="EI201" s="621"/>
      <c r="EJ201" s="621"/>
      <c r="EK201" s="734"/>
      <c r="EL201" s="734"/>
      <c r="EM201" s="621"/>
      <c r="EN201" s="621"/>
      <c r="EO201" s="621"/>
      <c r="EP201" s="621"/>
      <c r="EQ201" s="621"/>
      <c r="ER201" s="621"/>
      <c r="ES201" s="621"/>
      <c r="ET201" s="621"/>
      <c r="EU201" s="621"/>
      <c r="EV201" s="621"/>
      <c r="EW201" s="621"/>
      <c r="EX201" s="621"/>
      <c r="EY201" s="622"/>
    </row>
    <row r="202">
      <c r="A202" s="735"/>
      <c r="B202" s="625" t="s">
        <v>1003</v>
      </c>
      <c r="AL202" s="736"/>
      <c r="AM202" s="736"/>
      <c r="AN202" s="706"/>
      <c r="AO202" s="625" t="s">
        <v>1003</v>
      </c>
      <c r="BY202" s="736"/>
      <c r="BZ202" s="736"/>
      <c r="CA202" s="706"/>
      <c r="CB202" s="625" t="s">
        <v>1003</v>
      </c>
      <c r="DL202" s="736"/>
      <c r="DM202" s="736"/>
      <c r="DN202" s="706"/>
      <c r="DO202" s="625" t="s">
        <v>1003</v>
      </c>
      <c r="EY202" s="736"/>
    </row>
    <row r="203">
      <c r="A203" s="628"/>
      <c r="B203" s="629" t="s">
        <v>1004</v>
      </c>
      <c r="AL203" s="630"/>
      <c r="AM203" s="629"/>
      <c r="AN203" s="628"/>
      <c r="AO203" s="629" t="s">
        <v>1004</v>
      </c>
      <c r="BY203" s="630"/>
      <c r="BZ203" s="629"/>
      <c r="CA203" s="628"/>
      <c r="CB203" s="629" t="s">
        <v>1004</v>
      </c>
      <c r="DL203" s="630"/>
      <c r="DM203" s="629"/>
      <c r="DN203" s="628"/>
      <c r="DO203" s="629" t="s">
        <v>1004</v>
      </c>
      <c r="EY203" s="630"/>
    </row>
    <row r="204">
      <c r="A204" s="628"/>
      <c r="B204" s="737" t="s">
        <v>1064</v>
      </c>
      <c r="AL204" s="632"/>
      <c r="AM204" s="631"/>
      <c r="AN204" s="628"/>
      <c r="AO204" s="737" t="s">
        <v>1064</v>
      </c>
      <c r="BY204" s="632"/>
      <c r="BZ204" s="631"/>
      <c r="CA204" s="628"/>
      <c r="CB204" s="737" t="s">
        <v>1064</v>
      </c>
      <c r="DL204" s="632"/>
      <c r="DM204" s="631"/>
      <c r="DN204" s="628"/>
      <c r="DO204" s="737" t="s">
        <v>1064</v>
      </c>
      <c r="EY204" s="632"/>
    </row>
    <row r="205">
      <c r="A205" s="628"/>
      <c r="B205" s="633"/>
      <c r="C205" s="633"/>
      <c r="D205" s="633"/>
      <c r="E205" s="633"/>
      <c r="F205" s="633"/>
      <c r="G205" s="633"/>
      <c r="H205" s="633"/>
      <c r="I205" s="633"/>
      <c r="J205" s="633"/>
      <c r="K205" s="633"/>
      <c r="L205" s="633"/>
      <c r="M205" s="633"/>
      <c r="N205" s="633"/>
      <c r="O205" s="633"/>
      <c r="P205" s="633"/>
      <c r="Q205" s="633"/>
      <c r="R205" s="633"/>
      <c r="S205" s="633"/>
      <c r="T205" s="633"/>
      <c r="U205" s="633"/>
      <c r="V205" s="633"/>
      <c r="W205" s="633"/>
      <c r="X205" s="633"/>
      <c r="Y205" s="633"/>
      <c r="Z205" s="633"/>
      <c r="AA205" s="633"/>
      <c r="AB205" s="633"/>
      <c r="AC205" s="633"/>
      <c r="AD205" s="633"/>
      <c r="AE205" s="633"/>
      <c r="AF205" s="633"/>
      <c r="AG205" s="633"/>
      <c r="AH205" s="633"/>
      <c r="AI205" s="633"/>
      <c r="AJ205" s="633"/>
      <c r="AK205" s="633"/>
      <c r="AL205" s="632"/>
      <c r="AM205" s="631"/>
      <c r="AN205" s="628"/>
      <c r="AO205" s="633"/>
      <c r="AP205" s="633"/>
      <c r="AQ205" s="633"/>
      <c r="AR205" s="633"/>
      <c r="AS205" s="633"/>
      <c r="AT205" s="633"/>
      <c r="AU205" s="633"/>
      <c r="AV205" s="633"/>
      <c r="AW205" s="633"/>
      <c r="AX205" s="633"/>
      <c r="AY205" s="633"/>
      <c r="AZ205" s="633"/>
      <c r="BA205" s="633"/>
      <c r="BB205" s="633"/>
      <c r="BC205" s="633"/>
      <c r="BD205" s="633"/>
      <c r="BE205" s="633"/>
      <c r="BF205" s="633"/>
      <c r="BG205" s="633"/>
      <c r="BH205" s="633"/>
      <c r="BI205" s="633"/>
      <c r="BJ205" s="633"/>
      <c r="BK205" s="633"/>
      <c r="BL205" s="633"/>
      <c r="BM205" s="633"/>
      <c r="BN205" s="633"/>
      <c r="BO205" s="633"/>
      <c r="BP205" s="633"/>
      <c r="BQ205" s="633"/>
      <c r="BR205" s="633"/>
      <c r="BS205" s="633"/>
      <c r="BT205" s="633"/>
      <c r="BU205" s="633"/>
      <c r="BV205" s="633"/>
      <c r="BW205" s="633"/>
      <c r="BX205" s="633"/>
      <c r="BY205" s="632"/>
      <c r="BZ205" s="631"/>
      <c r="CA205" s="628"/>
      <c r="CB205" s="633"/>
      <c r="CC205" s="633"/>
      <c r="CD205" s="633"/>
      <c r="CE205" s="633"/>
      <c r="CF205" s="633"/>
      <c r="CG205" s="633"/>
      <c r="CH205" s="633"/>
      <c r="CI205" s="633"/>
      <c r="CJ205" s="633"/>
      <c r="CK205" s="633"/>
      <c r="CL205" s="633"/>
      <c r="CM205" s="633"/>
      <c r="CN205" s="633"/>
      <c r="CO205" s="633"/>
      <c r="CP205" s="633"/>
      <c r="CQ205" s="633"/>
      <c r="CR205" s="633"/>
      <c r="CS205" s="633"/>
      <c r="CT205" s="633"/>
      <c r="CU205" s="633"/>
      <c r="CV205" s="633"/>
      <c r="CW205" s="633"/>
      <c r="CX205" s="633"/>
      <c r="CY205" s="633"/>
      <c r="CZ205" s="633"/>
      <c r="DA205" s="633"/>
      <c r="DB205" s="633"/>
      <c r="DC205" s="633"/>
      <c r="DD205" s="633"/>
      <c r="DE205" s="633"/>
      <c r="DF205" s="633"/>
      <c r="DG205" s="633"/>
      <c r="DH205" s="633"/>
      <c r="DI205" s="633"/>
      <c r="DJ205" s="633"/>
      <c r="DK205" s="633"/>
      <c r="DL205" s="632"/>
      <c r="DM205" s="631"/>
      <c r="DN205" s="628"/>
      <c r="DO205" s="633"/>
      <c r="DP205" s="633"/>
      <c r="DQ205" s="633"/>
      <c r="DR205" s="633"/>
      <c r="DS205" s="633"/>
      <c r="DT205" s="633"/>
      <c r="DU205" s="633"/>
      <c r="DV205" s="633"/>
      <c r="DW205" s="633"/>
      <c r="DX205" s="633"/>
      <c r="DY205" s="633"/>
      <c r="DZ205" s="633"/>
      <c r="EA205" s="633"/>
      <c r="EB205" s="633"/>
      <c r="EC205" s="633"/>
      <c r="ED205" s="633"/>
      <c r="EE205" s="633"/>
      <c r="EF205" s="633"/>
      <c r="EG205" s="633"/>
      <c r="EH205" s="633"/>
      <c r="EI205" s="633"/>
      <c r="EJ205" s="633"/>
      <c r="EK205" s="633"/>
      <c r="EL205" s="633"/>
      <c r="EM205" s="633"/>
      <c r="EN205" s="633"/>
      <c r="EO205" s="633"/>
      <c r="EP205" s="633"/>
      <c r="EQ205" s="633"/>
      <c r="ER205" s="633"/>
      <c r="ES205" s="633"/>
      <c r="ET205" s="633"/>
      <c r="EU205" s="633"/>
      <c r="EV205" s="633"/>
      <c r="EW205" s="633"/>
      <c r="EX205" s="633"/>
      <c r="EY205" s="632"/>
    </row>
    <row r="206">
      <c r="A206" s="628"/>
      <c r="B206" s="738" t="s">
        <v>1006</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2"/>
      <c r="AL206" s="635"/>
      <c r="AM206" s="636"/>
      <c r="AN206" s="628"/>
      <c r="AO206" s="738" t="s">
        <v>1006</v>
      </c>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2"/>
      <c r="BY206" s="635"/>
      <c r="BZ206" s="636"/>
      <c r="CA206" s="628"/>
      <c r="CB206" s="738" t="s">
        <v>1006</v>
      </c>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2"/>
      <c r="DL206" s="635"/>
      <c r="DM206" s="636"/>
      <c r="DN206" s="628"/>
      <c r="DO206" s="738" t="s">
        <v>1006</v>
      </c>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11"/>
      <c r="EW206" s="11"/>
      <c r="EX206" s="12"/>
      <c r="EY206" s="635"/>
    </row>
    <row r="207">
      <c r="A207" s="628"/>
      <c r="B207" s="637" t="s">
        <v>43</v>
      </c>
      <c r="C207" s="12"/>
      <c r="D207" s="638" t="str">
        <f>'3A 2025-2026 REPORTE CALIFICACI'!E7</f>
        <v>2025-2026</v>
      </c>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6"/>
      <c r="AL207" s="639"/>
      <c r="AM207" s="640"/>
      <c r="AN207" s="628"/>
      <c r="AO207" s="637" t="s">
        <v>43</v>
      </c>
      <c r="AP207" s="12"/>
      <c r="AQ207" s="638" t="str">
        <f>'3A 2025-2026 REPORTE CALIFICACI'!E7</f>
        <v>2025-2026</v>
      </c>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6"/>
      <c r="BY207" s="639"/>
      <c r="BZ207" s="640"/>
      <c r="CA207" s="628"/>
      <c r="CB207" s="637" t="s">
        <v>43</v>
      </c>
      <c r="CC207" s="12"/>
      <c r="CD207" s="638" t="str">
        <f>'3A 2025-2026 REPORTE CALIFICACI'!E7</f>
        <v>2025-2026</v>
      </c>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c r="DF207" s="15"/>
      <c r="DG207" s="15"/>
      <c r="DH207" s="15"/>
      <c r="DI207" s="15"/>
      <c r="DJ207" s="15"/>
      <c r="DK207" s="16"/>
      <c r="DL207" s="639"/>
      <c r="DM207" s="640"/>
      <c r="DN207" s="628"/>
      <c r="DO207" s="637" t="s">
        <v>43</v>
      </c>
      <c r="DP207" s="12"/>
      <c r="DQ207" s="638" t="str">
        <f>'3A 2025-2026 REPORTE CALIFICACI'!E7</f>
        <v>2025-2026</v>
      </c>
      <c r="DR207" s="15"/>
      <c r="DS207" s="15"/>
      <c r="DT207" s="15"/>
      <c r="DU207" s="15"/>
      <c r="DV207" s="15"/>
      <c r="DW207" s="15"/>
      <c r="DX207" s="15"/>
      <c r="DY207" s="15"/>
      <c r="DZ207" s="15"/>
      <c r="EA207" s="15"/>
      <c r="EB207" s="15"/>
      <c r="EC207" s="15"/>
      <c r="ED207" s="15"/>
      <c r="EE207" s="15"/>
      <c r="EF207" s="15"/>
      <c r="EG207" s="15"/>
      <c r="EH207" s="15"/>
      <c r="EI207" s="15"/>
      <c r="EJ207" s="15"/>
      <c r="EK207" s="15"/>
      <c r="EL207" s="15"/>
      <c r="EM207" s="15"/>
      <c r="EN207" s="15"/>
      <c r="EO207" s="15"/>
      <c r="EP207" s="15"/>
      <c r="EQ207" s="15"/>
      <c r="ER207" s="15"/>
      <c r="ES207" s="15"/>
      <c r="ET207" s="15"/>
      <c r="EU207" s="15"/>
      <c r="EV207" s="15"/>
      <c r="EW207" s="15"/>
      <c r="EX207" s="16"/>
      <c r="EY207" s="639"/>
    </row>
    <row r="208">
      <c r="A208" s="628"/>
      <c r="B208" s="641" t="s">
        <v>1007</v>
      </c>
      <c r="C208" s="12"/>
      <c r="D208" s="638" t="str">
        <f>'3A 2025-2026 REPORTE CALIFICACI'!D27</f>
        <v>Ruth Esther Fernández Rodríguez</v>
      </c>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6"/>
      <c r="AL208" s="639"/>
      <c r="AM208" s="640"/>
      <c r="AN208" s="628"/>
      <c r="AO208" s="641" t="s">
        <v>1007</v>
      </c>
      <c r="AP208" s="12"/>
      <c r="AQ208" s="638" t="str">
        <f>'3A 2025-2026 REPORTE CALIFICACI'!D28</f>
        <v>Discairy  Filpo Estrella</v>
      </c>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6"/>
      <c r="BY208" s="639"/>
      <c r="BZ208" s="640"/>
      <c r="CA208" s="628"/>
      <c r="CB208" s="641" t="s">
        <v>1007</v>
      </c>
      <c r="CC208" s="12"/>
      <c r="CD208" s="638" t="str">
        <f>'3A 2025-2026 REPORTE CALIFICACI'!D29</f>
        <v>Alexis Enmanuel Gil  Sánchez</v>
      </c>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c r="DF208" s="15"/>
      <c r="DG208" s="15"/>
      <c r="DH208" s="15"/>
      <c r="DI208" s="15"/>
      <c r="DJ208" s="15"/>
      <c r="DK208" s="16"/>
      <c r="DL208" s="639"/>
      <c r="DM208" s="640"/>
      <c r="DN208" s="628"/>
      <c r="DO208" s="641" t="s">
        <v>1007</v>
      </c>
      <c r="DP208" s="12"/>
      <c r="DQ208" s="638" t="str">
        <f>'3A 2025-2026 REPORTE CALIFICACI'!D30</f>
        <v>Ayendy Jesús Guzmán</v>
      </c>
      <c r="DR208" s="15"/>
      <c r="DS208" s="15"/>
      <c r="DT208" s="15"/>
      <c r="DU208" s="15"/>
      <c r="DV208" s="15"/>
      <c r="DW208" s="15"/>
      <c r="DX208" s="15"/>
      <c r="DY208" s="15"/>
      <c r="DZ208" s="15"/>
      <c r="EA208" s="15"/>
      <c r="EB208" s="15"/>
      <c r="EC208" s="15"/>
      <c r="ED208" s="15"/>
      <c r="EE208" s="15"/>
      <c r="EF208" s="15"/>
      <c r="EG208" s="15"/>
      <c r="EH208" s="15"/>
      <c r="EI208" s="15"/>
      <c r="EJ208" s="15"/>
      <c r="EK208" s="15"/>
      <c r="EL208" s="15"/>
      <c r="EM208" s="15"/>
      <c r="EN208" s="15"/>
      <c r="EO208" s="15"/>
      <c r="EP208" s="15"/>
      <c r="EQ208" s="15"/>
      <c r="ER208" s="15"/>
      <c r="ES208" s="15"/>
      <c r="ET208" s="15"/>
      <c r="EU208" s="15"/>
      <c r="EV208" s="15"/>
      <c r="EW208" s="15"/>
      <c r="EX208" s="16"/>
      <c r="EY208" s="639"/>
    </row>
    <row r="209">
      <c r="A209" s="628"/>
      <c r="B209" s="641" t="s">
        <v>1008</v>
      </c>
      <c r="C209" s="12"/>
      <c r="D209" s="638">
        <f>'3A 2025-2026 REPORTE CALIFICACI'!A27</f>
        <v>17</v>
      </c>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6"/>
      <c r="AL209" s="639"/>
      <c r="AM209" s="640"/>
      <c r="AN209" s="628"/>
      <c r="AO209" s="641" t="s">
        <v>1008</v>
      </c>
      <c r="AP209" s="12"/>
      <c r="AQ209" s="638">
        <f>'3A 2025-2026 REPORTE CALIFICACI'!A28</f>
        <v>18</v>
      </c>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6"/>
      <c r="BY209" s="639"/>
      <c r="BZ209" s="640"/>
      <c r="CA209" s="628"/>
      <c r="CB209" s="641" t="s">
        <v>1008</v>
      </c>
      <c r="CC209" s="12"/>
      <c r="CD209" s="638">
        <f>'3A 2025-2026 REPORTE CALIFICACI'!A29</f>
        <v>19</v>
      </c>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c r="DF209" s="15"/>
      <c r="DG209" s="15"/>
      <c r="DH209" s="15"/>
      <c r="DI209" s="15"/>
      <c r="DJ209" s="15"/>
      <c r="DK209" s="16"/>
      <c r="DL209" s="639"/>
      <c r="DM209" s="640"/>
      <c r="DN209" s="628"/>
      <c r="DO209" s="641" t="s">
        <v>1008</v>
      </c>
      <c r="DP209" s="12"/>
      <c r="DQ209" s="638">
        <f>'3A 2025-2026 REPORTE CALIFICACI'!A30</f>
        <v>20</v>
      </c>
      <c r="DR209" s="15"/>
      <c r="DS209" s="15"/>
      <c r="DT209" s="15"/>
      <c r="DU209" s="15"/>
      <c r="DV209" s="15"/>
      <c r="DW209" s="15"/>
      <c r="DX209" s="15"/>
      <c r="DY209" s="15"/>
      <c r="DZ209" s="15"/>
      <c r="EA209" s="15"/>
      <c r="EB209" s="15"/>
      <c r="EC209" s="15"/>
      <c r="ED209" s="15"/>
      <c r="EE209" s="15"/>
      <c r="EF209" s="15"/>
      <c r="EG209" s="15"/>
      <c r="EH209" s="15"/>
      <c r="EI209" s="15"/>
      <c r="EJ209" s="15"/>
      <c r="EK209" s="15"/>
      <c r="EL209" s="15"/>
      <c r="EM209" s="15"/>
      <c r="EN209" s="15"/>
      <c r="EO209" s="15"/>
      <c r="EP209" s="15"/>
      <c r="EQ209" s="15"/>
      <c r="ER209" s="15"/>
      <c r="ES209" s="15"/>
      <c r="ET209" s="15"/>
      <c r="EU209" s="15"/>
      <c r="EV209" s="15"/>
      <c r="EW209" s="15"/>
      <c r="EX209" s="16"/>
      <c r="EY209" s="639"/>
    </row>
    <row r="210">
      <c r="A210" s="628"/>
      <c r="B210" s="641" t="s">
        <v>1009</v>
      </c>
      <c r="C210" s="12"/>
      <c r="D210" s="638">
        <f>'3A 2025-2026 REPORTE CALIFICACI'!C27</f>
        <v>6739413</v>
      </c>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6"/>
      <c r="AL210" s="639"/>
      <c r="AM210" s="640"/>
      <c r="AN210" s="628"/>
      <c r="AO210" s="641" t="s">
        <v>1009</v>
      </c>
      <c r="AP210" s="12"/>
      <c r="AQ210" s="638">
        <f>'3A 2025-2026 REPORTE CALIFICACI'!C28</f>
        <v>32812732</v>
      </c>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6"/>
      <c r="BY210" s="639"/>
      <c r="BZ210" s="640"/>
      <c r="CA210" s="628"/>
      <c r="CB210" s="641" t="s">
        <v>1009</v>
      </c>
      <c r="CC210" s="12"/>
      <c r="CD210" s="638">
        <f>'3A 2025-2026 REPORTE CALIFICACI'!C29</f>
        <v>32529336</v>
      </c>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c r="DF210" s="15"/>
      <c r="DG210" s="15"/>
      <c r="DH210" s="15"/>
      <c r="DI210" s="15"/>
      <c r="DJ210" s="15"/>
      <c r="DK210" s="16"/>
      <c r="DL210" s="639"/>
      <c r="DM210" s="640"/>
      <c r="DN210" s="628"/>
      <c r="DO210" s="641" t="s">
        <v>1009</v>
      </c>
      <c r="DP210" s="12"/>
      <c r="DQ210" s="638">
        <f>'3A 2025-2026 REPORTE CALIFICACI'!C30</f>
        <v>22047916</v>
      </c>
      <c r="DR210" s="15"/>
      <c r="DS210" s="15"/>
      <c r="DT210" s="15"/>
      <c r="DU210" s="15"/>
      <c r="DV210" s="15"/>
      <c r="DW210" s="15"/>
      <c r="DX210" s="15"/>
      <c r="DY210" s="15"/>
      <c r="DZ210" s="15"/>
      <c r="EA210" s="15"/>
      <c r="EB210" s="15"/>
      <c r="EC210" s="15"/>
      <c r="ED210" s="15"/>
      <c r="EE210" s="15"/>
      <c r="EF210" s="15"/>
      <c r="EG210" s="15"/>
      <c r="EH210" s="15"/>
      <c r="EI210" s="15"/>
      <c r="EJ210" s="15"/>
      <c r="EK210" s="15"/>
      <c r="EL210" s="15"/>
      <c r="EM210" s="15"/>
      <c r="EN210" s="15"/>
      <c r="EO210" s="15"/>
      <c r="EP210" s="15"/>
      <c r="EQ210" s="15"/>
      <c r="ER210" s="15"/>
      <c r="ES210" s="15"/>
      <c r="ET210" s="15"/>
      <c r="EU210" s="15"/>
      <c r="EV210" s="15"/>
      <c r="EW210" s="15"/>
      <c r="EX210" s="16"/>
      <c r="EY210" s="639"/>
    </row>
    <row r="211">
      <c r="A211" s="628"/>
      <c r="B211" s="641" t="s">
        <v>1010</v>
      </c>
      <c r="C211" s="12"/>
      <c r="D211" s="638" t="str">
        <f>'3A 2025-2026 REPORTE CALIFICACI'!D5</f>
        <v>3A</v>
      </c>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6"/>
      <c r="AL211" s="639"/>
      <c r="AM211" s="640"/>
      <c r="AN211" s="628"/>
      <c r="AO211" s="641" t="s">
        <v>1010</v>
      </c>
      <c r="AP211" s="12"/>
      <c r="AQ211" s="638" t="str">
        <f>'3A 2025-2026 REPORTE CALIFICACI'!D5</f>
        <v>3A</v>
      </c>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6"/>
      <c r="BY211" s="639"/>
      <c r="BZ211" s="640"/>
      <c r="CA211" s="628"/>
      <c r="CB211" s="641" t="s">
        <v>1010</v>
      </c>
      <c r="CC211" s="12"/>
      <c r="CD211" s="638" t="str">
        <f>'3A 2025-2026 REPORTE CALIFICACI'!D5</f>
        <v>3A</v>
      </c>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c r="DF211" s="15"/>
      <c r="DG211" s="15"/>
      <c r="DH211" s="15"/>
      <c r="DI211" s="15"/>
      <c r="DJ211" s="15"/>
      <c r="DK211" s="16"/>
      <c r="DL211" s="639"/>
      <c r="DM211" s="640"/>
      <c r="DN211" s="628"/>
      <c r="DO211" s="641" t="s">
        <v>1010</v>
      </c>
      <c r="DP211" s="12"/>
      <c r="DQ211" s="638" t="str">
        <f>'3A 2025-2026 REPORTE CALIFICACI'!D5</f>
        <v>3A</v>
      </c>
      <c r="DR211" s="15"/>
      <c r="DS211" s="15"/>
      <c r="DT211" s="15"/>
      <c r="DU211" s="15"/>
      <c r="DV211" s="15"/>
      <c r="DW211" s="15"/>
      <c r="DX211" s="15"/>
      <c r="DY211" s="15"/>
      <c r="DZ211" s="15"/>
      <c r="EA211" s="15"/>
      <c r="EB211" s="15"/>
      <c r="EC211" s="15"/>
      <c r="ED211" s="15"/>
      <c r="EE211" s="15"/>
      <c r="EF211" s="15"/>
      <c r="EG211" s="15"/>
      <c r="EH211" s="15"/>
      <c r="EI211" s="15"/>
      <c r="EJ211" s="15"/>
      <c r="EK211" s="15"/>
      <c r="EL211" s="15"/>
      <c r="EM211" s="15"/>
      <c r="EN211" s="15"/>
      <c r="EO211" s="15"/>
      <c r="EP211" s="15"/>
      <c r="EQ211" s="15"/>
      <c r="ER211" s="15"/>
      <c r="ES211" s="15"/>
      <c r="ET211" s="15"/>
      <c r="EU211" s="15"/>
      <c r="EV211" s="15"/>
      <c r="EW211" s="15"/>
      <c r="EX211" s="16"/>
      <c r="EY211" s="639"/>
    </row>
    <row r="212">
      <c r="A212" s="628"/>
      <c r="B212" s="641" t="s">
        <v>977</v>
      </c>
      <c r="C212" s="12"/>
      <c r="D212" s="638" t="str">
        <f>'3A 2025-2026 REPORTE CALIFICACI'!E6</f>
        <v>MAYELIN GARCIA</v>
      </c>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6"/>
      <c r="AL212" s="639"/>
      <c r="AM212" s="640"/>
      <c r="AN212" s="628"/>
      <c r="AO212" s="641" t="s">
        <v>977</v>
      </c>
      <c r="AP212" s="12"/>
      <c r="AQ212" s="638" t="str">
        <f>'3A 2025-2026 REPORTE CALIFICACI'!E6</f>
        <v>MAYELIN GARCIA</v>
      </c>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6"/>
      <c r="BY212" s="639"/>
      <c r="BZ212" s="640"/>
      <c r="CA212" s="628"/>
      <c r="CB212" s="641" t="s">
        <v>977</v>
      </c>
      <c r="CC212" s="12"/>
      <c r="CD212" s="638" t="str">
        <f>'3A 2025-2026 REPORTE CALIFICACI'!E6</f>
        <v>MAYELIN GARCIA</v>
      </c>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c r="DF212" s="15"/>
      <c r="DG212" s="15"/>
      <c r="DH212" s="15"/>
      <c r="DI212" s="15"/>
      <c r="DJ212" s="15"/>
      <c r="DK212" s="16"/>
      <c r="DL212" s="639"/>
      <c r="DM212" s="640"/>
      <c r="DN212" s="628"/>
      <c r="DO212" s="641" t="s">
        <v>977</v>
      </c>
      <c r="DP212" s="12"/>
      <c r="DQ212" s="638" t="str">
        <f>'3A 2025-2026 REPORTE CALIFICACI'!E6</f>
        <v>MAYELIN GARCIA</v>
      </c>
      <c r="DR212" s="15"/>
      <c r="DS212" s="15"/>
      <c r="DT212" s="15"/>
      <c r="DU212" s="15"/>
      <c r="DV212" s="15"/>
      <c r="DW212" s="15"/>
      <c r="DX212" s="15"/>
      <c r="DY212" s="15"/>
      <c r="DZ212" s="15"/>
      <c r="EA212" s="15"/>
      <c r="EB212" s="15"/>
      <c r="EC212" s="15"/>
      <c r="ED212" s="15"/>
      <c r="EE212" s="15"/>
      <c r="EF212" s="15"/>
      <c r="EG212" s="15"/>
      <c r="EH212" s="15"/>
      <c r="EI212" s="15"/>
      <c r="EJ212" s="15"/>
      <c r="EK212" s="15"/>
      <c r="EL212" s="15"/>
      <c r="EM212" s="15"/>
      <c r="EN212" s="15"/>
      <c r="EO212" s="15"/>
      <c r="EP212" s="15"/>
      <c r="EQ212" s="15"/>
      <c r="ER212" s="15"/>
      <c r="ES212" s="15"/>
      <c r="ET212" s="15"/>
      <c r="EU212" s="15"/>
      <c r="EV212" s="15"/>
      <c r="EW212" s="15"/>
      <c r="EX212" s="16"/>
      <c r="EY212" s="639"/>
    </row>
    <row r="213">
      <c r="A213" s="628"/>
      <c r="B213" s="643"/>
      <c r="C213" s="643"/>
      <c r="D213" s="643"/>
      <c r="E213" s="643"/>
      <c r="F213" s="643"/>
      <c r="G213" s="643"/>
      <c r="H213" s="643"/>
      <c r="I213" s="643"/>
      <c r="J213" s="643"/>
      <c r="K213" s="643"/>
      <c r="L213" s="643"/>
      <c r="M213" s="643"/>
      <c r="N213" s="643"/>
      <c r="O213" s="643"/>
      <c r="P213" s="643"/>
      <c r="Q213" s="643"/>
      <c r="R213" s="643"/>
      <c r="S213" s="643"/>
      <c r="T213" s="643"/>
      <c r="U213" s="643"/>
      <c r="V213" s="643"/>
      <c r="W213" s="643"/>
      <c r="X213" s="739"/>
      <c r="Y213" s="739"/>
      <c r="Z213" s="643"/>
      <c r="AA213" s="643"/>
      <c r="AB213" s="643"/>
      <c r="AC213" s="643"/>
      <c r="AD213" s="643"/>
      <c r="AE213" s="643"/>
      <c r="AF213" s="643"/>
      <c r="AG213" s="643"/>
      <c r="AH213" s="643"/>
      <c r="AI213" s="643"/>
      <c r="AJ213" s="643"/>
      <c r="AK213" s="643"/>
      <c r="AL213" s="644"/>
      <c r="AM213" s="643"/>
      <c r="AN213" s="628"/>
      <c r="AO213" s="643"/>
      <c r="AP213" s="643"/>
      <c r="AQ213" s="643"/>
      <c r="AR213" s="643"/>
      <c r="AS213" s="643"/>
      <c r="AT213" s="643"/>
      <c r="AU213" s="643"/>
      <c r="AV213" s="643"/>
      <c r="AW213" s="643"/>
      <c r="AX213" s="643"/>
      <c r="AY213" s="643"/>
      <c r="AZ213" s="643"/>
      <c r="BA213" s="643"/>
      <c r="BB213" s="643"/>
      <c r="BC213" s="643"/>
      <c r="BD213" s="643"/>
      <c r="BE213" s="643"/>
      <c r="BF213" s="643"/>
      <c r="BG213" s="643"/>
      <c r="BH213" s="643"/>
      <c r="BI213" s="643"/>
      <c r="BJ213" s="643"/>
      <c r="BK213" s="739"/>
      <c r="BL213" s="739"/>
      <c r="BM213" s="643"/>
      <c r="BN213" s="643"/>
      <c r="BO213" s="643"/>
      <c r="BP213" s="643"/>
      <c r="BQ213" s="643"/>
      <c r="BR213" s="643"/>
      <c r="BS213" s="643"/>
      <c r="BT213" s="643"/>
      <c r="BU213" s="643"/>
      <c r="BV213" s="643"/>
      <c r="BW213" s="643"/>
      <c r="BX213" s="643"/>
      <c r="BY213" s="644"/>
      <c r="BZ213" s="643"/>
      <c r="CA213" s="628"/>
      <c r="CB213" s="643"/>
      <c r="CC213" s="643"/>
      <c r="CD213" s="643"/>
      <c r="CE213" s="643"/>
      <c r="CF213" s="643"/>
      <c r="CG213" s="643"/>
      <c r="CH213" s="643"/>
      <c r="CI213" s="643"/>
      <c r="CJ213" s="643"/>
      <c r="CK213" s="643"/>
      <c r="CL213" s="643"/>
      <c r="CM213" s="643"/>
      <c r="CN213" s="643"/>
      <c r="CO213" s="643"/>
      <c r="CP213" s="643"/>
      <c r="CQ213" s="643"/>
      <c r="CR213" s="643"/>
      <c r="CS213" s="643"/>
      <c r="CT213" s="643"/>
      <c r="CU213" s="643"/>
      <c r="CV213" s="643"/>
      <c r="CW213" s="643"/>
      <c r="CX213" s="739"/>
      <c r="CY213" s="739"/>
      <c r="CZ213" s="643"/>
      <c r="DA213" s="643"/>
      <c r="DB213" s="643"/>
      <c r="DC213" s="643"/>
      <c r="DD213" s="643"/>
      <c r="DE213" s="643"/>
      <c r="DF213" s="643"/>
      <c r="DG213" s="643"/>
      <c r="DH213" s="643"/>
      <c r="DI213" s="643"/>
      <c r="DJ213" s="643"/>
      <c r="DK213" s="643"/>
      <c r="DL213" s="644"/>
      <c r="DM213" s="643"/>
      <c r="DN213" s="628"/>
      <c r="DO213" s="643"/>
      <c r="DP213" s="643"/>
      <c r="DQ213" s="643"/>
      <c r="DR213" s="643"/>
      <c r="DS213" s="643"/>
      <c r="DT213" s="643"/>
      <c r="DU213" s="643"/>
      <c r="DV213" s="643"/>
      <c r="DW213" s="643"/>
      <c r="DX213" s="643"/>
      <c r="DY213" s="643"/>
      <c r="DZ213" s="643"/>
      <c r="EA213" s="643"/>
      <c r="EB213" s="643"/>
      <c r="EC213" s="643"/>
      <c r="ED213" s="643"/>
      <c r="EE213" s="643"/>
      <c r="EF213" s="643"/>
      <c r="EG213" s="643"/>
      <c r="EH213" s="643"/>
      <c r="EI213" s="643"/>
      <c r="EJ213" s="643"/>
      <c r="EK213" s="739"/>
      <c r="EL213" s="739"/>
      <c r="EM213" s="643"/>
      <c r="EN213" s="643"/>
      <c r="EO213" s="643"/>
      <c r="EP213" s="643"/>
      <c r="EQ213" s="643"/>
      <c r="ER213" s="643"/>
      <c r="ES213" s="643"/>
      <c r="ET213" s="643"/>
      <c r="EU213" s="643"/>
      <c r="EV213" s="643"/>
      <c r="EW213" s="643"/>
      <c r="EX213" s="643"/>
      <c r="EY213" s="644"/>
    </row>
    <row r="214">
      <c r="A214" s="628"/>
      <c r="B214" s="643"/>
      <c r="C214" s="643"/>
      <c r="D214" s="643"/>
      <c r="E214" s="643"/>
      <c r="F214" s="643"/>
      <c r="G214" s="643"/>
      <c r="H214" s="643"/>
      <c r="I214" s="643"/>
      <c r="J214" s="643"/>
      <c r="K214" s="643"/>
      <c r="L214" s="643"/>
      <c r="M214" s="643"/>
      <c r="N214" s="643"/>
      <c r="O214" s="643"/>
      <c r="P214" s="643"/>
      <c r="Q214" s="643"/>
      <c r="R214" s="643"/>
      <c r="S214" s="643"/>
      <c r="T214" s="643"/>
      <c r="U214" s="643"/>
      <c r="V214" s="643"/>
      <c r="W214" s="643"/>
      <c r="X214" s="739"/>
      <c r="Y214" s="739"/>
      <c r="Z214" s="643"/>
      <c r="AA214" s="643"/>
      <c r="AB214" s="643"/>
      <c r="AC214" s="643"/>
      <c r="AD214" s="643"/>
      <c r="AE214" s="643"/>
      <c r="AF214" s="643"/>
      <c r="AG214" s="643"/>
      <c r="AH214" s="643"/>
      <c r="AI214" s="643"/>
      <c r="AJ214" s="643"/>
      <c r="AK214" s="643"/>
      <c r="AL214" s="644"/>
      <c r="AM214" s="643"/>
      <c r="AN214" s="628"/>
      <c r="AO214" s="643"/>
      <c r="AP214" s="643"/>
      <c r="AQ214" s="643"/>
      <c r="AR214" s="643"/>
      <c r="AS214" s="643"/>
      <c r="AT214" s="643"/>
      <c r="AU214" s="643"/>
      <c r="AV214" s="643"/>
      <c r="AW214" s="643"/>
      <c r="AX214" s="643"/>
      <c r="AY214" s="643"/>
      <c r="AZ214" s="643"/>
      <c r="BA214" s="643"/>
      <c r="BB214" s="643"/>
      <c r="BC214" s="643"/>
      <c r="BD214" s="643"/>
      <c r="BE214" s="643"/>
      <c r="BF214" s="643"/>
      <c r="BG214" s="643"/>
      <c r="BH214" s="643"/>
      <c r="BI214" s="643"/>
      <c r="BJ214" s="643"/>
      <c r="BK214" s="739"/>
      <c r="BL214" s="739"/>
      <c r="BM214" s="643"/>
      <c r="BN214" s="643"/>
      <c r="BO214" s="643"/>
      <c r="BP214" s="643"/>
      <c r="BQ214" s="643"/>
      <c r="BR214" s="643"/>
      <c r="BS214" s="643"/>
      <c r="BT214" s="643"/>
      <c r="BU214" s="643"/>
      <c r="BV214" s="643"/>
      <c r="BW214" s="643"/>
      <c r="BX214" s="643"/>
      <c r="BY214" s="644"/>
      <c r="BZ214" s="643"/>
      <c r="CA214" s="628"/>
      <c r="CB214" s="643"/>
      <c r="CC214" s="643"/>
      <c r="CD214" s="643"/>
      <c r="CE214" s="643"/>
      <c r="CF214" s="643"/>
      <c r="CG214" s="643"/>
      <c r="CH214" s="643"/>
      <c r="CI214" s="643"/>
      <c r="CJ214" s="643"/>
      <c r="CK214" s="643"/>
      <c r="CL214" s="643"/>
      <c r="CM214" s="643"/>
      <c r="CN214" s="643"/>
      <c r="CO214" s="643"/>
      <c r="CP214" s="643"/>
      <c r="CQ214" s="643"/>
      <c r="CR214" s="643"/>
      <c r="CS214" s="643"/>
      <c r="CT214" s="643"/>
      <c r="CU214" s="643"/>
      <c r="CV214" s="643"/>
      <c r="CW214" s="643"/>
      <c r="CX214" s="739"/>
      <c r="CY214" s="739"/>
      <c r="CZ214" s="643"/>
      <c r="DA214" s="643"/>
      <c r="DB214" s="643"/>
      <c r="DC214" s="643"/>
      <c r="DD214" s="643"/>
      <c r="DE214" s="643"/>
      <c r="DF214" s="643"/>
      <c r="DG214" s="643"/>
      <c r="DH214" s="643"/>
      <c r="DI214" s="643"/>
      <c r="DJ214" s="643"/>
      <c r="DK214" s="643"/>
      <c r="DL214" s="644"/>
      <c r="DM214" s="643"/>
      <c r="DN214" s="628"/>
      <c r="DO214" s="643"/>
      <c r="DP214" s="643"/>
      <c r="DQ214" s="643"/>
      <c r="DR214" s="643"/>
      <c r="DS214" s="643"/>
      <c r="DT214" s="643"/>
      <c r="DU214" s="643"/>
      <c r="DV214" s="643"/>
      <c r="DW214" s="643"/>
      <c r="DX214" s="643"/>
      <c r="DY214" s="643"/>
      <c r="DZ214" s="643"/>
      <c r="EA214" s="643"/>
      <c r="EB214" s="643"/>
      <c r="EC214" s="643"/>
      <c r="ED214" s="643"/>
      <c r="EE214" s="643"/>
      <c r="EF214" s="643"/>
      <c r="EG214" s="643"/>
      <c r="EH214" s="643"/>
      <c r="EI214" s="643"/>
      <c r="EJ214" s="643"/>
      <c r="EK214" s="739"/>
      <c r="EL214" s="739"/>
      <c r="EM214" s="643"/>
      <c r="EN214" s="643"/>
      <c r="EO214" s="643"/>
      <c r="EP214" s="643"/>
      <c r="EQ214" s="643"/>
      <c r="ER214" s="643"/>
      <c r="ES214" s="643"/>
      <c r="ET214" s="643"/>
      <c r="EU214" s="643"/>
      <c r="EV214" s="643"/>
      <c r="EW214" s="643"/>
      <c r="EX214" s="643"/>
      <c r="EY214" s="644"/>
    </row>
    <row r="215">
      <c r="A215" s="645"/>
      <c r="B215" s="740" t="s">
        <v>1011</v>
      </c>
      <c r="C215" s="16"/>
      <c r="D215" s="740" t="s">
        <v>981</v>
      </c>
      <c r="E215" s="15"/>
      <c r="F215" s="15"/>
      <c r="G215" s="16"/>
      <c r="H215" s="740" t="s">
        <v>1012</v>
      </c>
      <c r="I215" s="15"/>
      <c r="J215" s="15"/>
      <c r="K215" s="16"/>
      <c r="L215" s="740" t="s">
        <v>983</v>
      </c>
      <c r="M215" s="15"/>
      <c r="N215" s="15"/>
      <c r="O215" s="16"/>
      <c r="P215" s="740" t="s">
        <v>984</v>
      </c>
      <c r="Q215" s="15"/>
      <c r="R215" s="15"/>
      <c r="S215" s="16"/>
      <c r="T215" s="741" t="s">
        <v>985</v>
      </c>
      <c r="U215" s="15"/>
      <c r="V215" s="15"/>
      <c r="W215" s="16"/>
      <c r="X215" s="742" t="s">
        <v>986</v>
      </c>
      <c r="Y215" s="742" t="s">
        <v>652</v>
      </c>
      <c r="Z215" s="740" t="s">
        <v>987</v>
      </c>
      <c r="AA215" s="15"/>
      <c r="AB215" s="15"/>
      <c r="AC215" s="16"/>
      <c r="AD215" s="740" t="s">
        <v>988</v>
      </c>
      <c r="AE215" s="15"/>
      <c r="AF215" s="15"/>
      <c r="AG215" s="16"/>
      <c r="AH215" s="740" t="s">
        <v>989</v>
      </c>
      <c r="AI215" s="16"/>
      <c r="AJ215" s="740" t="s">
        <v>656</v>
      </c>
      <c r="AK215" s="16"/>
      <c r="AL215" s="649"/>
      <c r="AM215" s="650"/>
      <c r="AN215" s="645"/>
      <c r="AO215" s="740" t="s">
        <v>1011</v>
      </c>
      <c r="AP215" s="16"/>
      <c r="AQ215" s="740" t="s">
        <v>981</v>
      </c>
      <c r="AR215" s="15"/>
      <c r="AS215" s="15"/>
      <c r="AT215" s="16"/>
      <c r="AU215" s="740" t="s">
        <v>1012</v>
      </c>
      <c r="AV215" s="15"/>
      <c r="AW215" s="15"/>
      <c r="AX215" s="16"/>
      <c r="AY215" s="740" t="s">
        <v>983</v>
      </c>
      <c r="AZ215" s="15"/>
      <c r="BA215" s="15"/>
      <c r="BB215" s="16"/>
      <c r="BC215" s="740" t="s">
        <v>984</v>
      </c>
      <c r="BD215" s="15"/>
      <c r="BE215" s="15"/>
      <c r="BF215" s="16"/>
      <c r="BG215" s="741" t="s">
        <v>985</v>
      </c>
      <c r="BH215" s="15"/>
      <c r="BI215" s="15"/>
      <c r="BJ215" s="16"/>
      <c r="BK215" s="742" t="s">
        <v>986</v>
      </c>
      <c r="BL215" s="742" t="s">
        <v>652</v>
      </c>
      <c r="BM215" s="740" t="s">
        <v>987</v>
      </c>
      <c r="BN215" s="15"/>
      <c r="BO215" s="15"/>
      <c r="BP215" s="16"/>
      <c r="BQ215" s="740" t="s">
        <v>988</v>
      </c>
      <c r="BR215" s="15"/>
      <c r="BS215" s="15"/>
      <c r="BT215" s="16"/>
      <c r="BU215" s="740" t="s">
        <v>989</v>
      </c>
      <c r="BV215" s="16"/>
      <c r="BW215" s="740" t="s">
        <v>656</v>
      </c>
      <c r="BX215" s="16"/>
      <c r="BY215" s="649"/>
      <c r="BZ215" s="650"/>
      <c r="CA215" s="645"/>
      <c r="CB215" s="740" t="s">
        <v>1011</v>
      </c>
      <c r="CC215" s="16"/>
      <c r="CD215" s="740" t="s">
        <v>981</v>
      </c>
      <c r="CE215" s="15"/>
      <c r="CF215" s="15"/>
      <c r="CG215" s="16"/>
      <c r="CH215" s="740" t="s">
        <v>1012</v>
      </c>
      <c r="CI215" s="15"/>
      <c r="CJ215" s="15"/>
      <c r="CK215" s="16"/>
      <c r="CL215" s="740" t="s">
        <v>983</v>
      </c>
      <c r="CM215" s="15"/>
      <c r="CN215" s="15"/>
      <c r="CO215" s="16"/>
      <c r="CP215" s="740" t="s">
        <v>984</v>
      </c>
      <c r="CQ215" s="15"/>
      <c r="CR215" s="15"/>
      <c r="CS215" s="16"/>
      <c r="CT215" s="741" t="s">
        <v>985</v>
      </c>
      <c r="CU215" s="15"/>
      <c r="CV215" s="15"/>
      <c r="CW215" s="16"/>
      <c r="CX215" s="742" t="s">
        <v>986</v>
      </c>
      <c r="CY215" s="742" t="s">
        <v>652</v>
      </c>
      <c r="CZ215" s="740" t="s">
        <v>987</v>
      </c>
      <c r="DA215" s="15"/>
      <c r="DB215" s="15"/>
      <c r="DC215" s="16"/>
      <c r="DD215" s="740" t="s">
        <v>988</v>
      </c>
      <c r="DE215" s="15"/>
      <c r="DF215" s="15"/>
      <c r="DG215" s="16"/>
      <c r="DH215" s="740" t="s">
        <v>989</v>
      </c>
      <c r="DI215" s="16"/>
      <c r="DJ215" s="740" t="s">
        <v>656</v>
      </c>
      <c r="DK215" s="16"/>
      <c r="DL215" s="649"/>
      <c r="DM215" s="650"/>
      <c r="DN215" s="645"/>
      <c r="DO215" s="740" t="s">
        <v>1011</v>
      </c>
      <c r="DP215" s="16"/>
      <c r="DQ215" s="740" t="s">
        <v>981</v>
      </c>
      <c r="DR215" s="15"/>
      <c r="DS215" s="15"/>
      <c r="DT215" s="16"/>
      <c r="DU215" s="740" t="s">
        <v>1012</v>
      </c>
      <c r="DV215" s="15"/>
      <c r="DW215" s="15"/>
      <c r="DX215" s="16"/>
      <c r="DY215" s="740" t="s">
        <v>983</v>
      </c>
      <c r="DZ215" s="15"/>
      <c r="EA215" s="15"/>
      <c r="EB215" s="16"/>
      <c r="EC215" s="740" t="s">
        <v>984</v>
      </c>
      <c r="ED215" s="15"/>
      <c r="EE215" s="15"/>
      <c r="EF215" s="16"/>
      <c r="EG215" s="741" t="s">
        <v>985</v>
      </c>
      <c r="EH215" s="15"/>
      <c r="EI215" s="15"/>
      <c r="EJ215" s="16"/>
      <c r="EK215" s="742" t="s">
        <v>986</v>
      </c>
      <c r="EL215" s="742" t="s">
        <v>652</v>
      </c>
      <c r="EM215" s="740" t="s">
        <v>987</v>
      </c>
      <c r="EN215" s="15"/>
      <c r="EO215" s="15"/>
      <c r="EP215" s="16"/>
      <c r="EQ215" s="740" t="s">
        <v>988</v>
      </c>
      <c r="ER215" s="15"/>
      <c r="ES215" s="15"/>
      <c r="ET215" s="16"/>
      <c r="EU215" s="740" t="s">
        <v>989</v>
      </c>
      <c r="EV215" s="16"/>
      <c r="EW215" s="740" t="s">
        <v>656</v>
      </c>
      <c r="EX215" s="16"/>
      <c r="EY215" s="649"/>
    </row>
    <row r="216" ht="111.0" customHeight="1">
      <c r="A216" s="651"/>
      <c r="B216" s="743" t="s">
        <v>1013</v>
      </c>
      <c r="C216" s="16"/>
      <c r="D216" s="744" t="s">
        <v>631</v>
      </c>
      <c r="E216" s="745" t="s">
        <v>633</v>
      </c>
      <c r="F216" s="744" t="s">
        <v>635</v>
      </c>
      <c r="G216" s="744" t="s">
        <v>637</v>
      </c>
      <c r="H216" s="744" t="s">
        <v>631</v>
      </c>
      <c r="I216" s="745" t="s">
        <v>633</v>
      </c>
      <c r="J216" s="744" t="s">
        <v>635</v>
      </c>
      <c r="K216" s="744" t="s">
        <v>637</v>
      </c>
      <c r="L216" s="744" t="s">
        <v>631</v>
      </c>
      <c r="M216" s="745" t="s">
        <v>633</v>
      </c>
      <c r="N216" s="744" t="s">
        <v>635</v>
      </c>
      <c r="O216" s="744" t="s">
        <v>637</v>
      </c>
      <c r="P216" s="744" t="s">
        <v>631</v>
      </c>
      <c r="Q216" s="745" t="s">
        <v>633</v>
      </c>
      <c r="R216" s="744" t="s">
        <v>635</v>
      </c>
      <c r="S216" s="743" t="s">
        <v>637</v>
      </c>
      <c r="T216" s="746" t="s">
        <v>991</v>
      </c>
      <c r="U216" s="745" t="s">
        <v>992</v>
      </c>
      <c r="V216" s="744" t="s">
        <v>993</v>
      </c>
      <c r="W216" s="744" t="s">
        <v>994</v>
      </c>
      <c r="X216" s="43"/>
      <c r="Y216" s="43"/>
      <c r="Z216" s="747" t="s">
        <v>995</v>
      </c>
      <c r="AA216" s="747" t="s">
        <v>734</v>
      </c>
      <c r="AB216" s="747" t="s">
        <v>996</v>
      </c>
      <c r="AC216" s="747" t="s">
        <v>665</v>
      </c>
      <c r="AD216" s="747" t="s">
        <v>997</v>
      </c>
      <c r="AE216" s="747" t="s">
        <v>998</v>
      </c>
      <c r="AF216" s="747" t="s">
        <v>999</v>
      </c>
      <c r="AG216" s="747" t="s">
        <v>669</v>
      </c>
      <c r="AH216" s="744" t="s">
        <v>1000</v>
      </c>
      <c r="AI216" s="744" t="s">
        <v>1001</v>
      </c>
      <c r="AJ216" s="744" t="s">
        <v>579</v>
      </c>
      <c r="AK216" s="744" t="s">
        <v>672</v>
      </c>
      <c r="AL216" s="659"/>
      <c r="AM216" s="660"/>
      <c r="AN216" s="651"/>
      <c r="AO216" s="743" t="s">
        <v>1013</v>
      </c>
      <c r="AP216" s="16"/>
      <c r="AQ216" s="744" t="s">
        <v>631</v>
      </c>
      <c r="AR216" s="745" t="s">
        <v>633</v>
      </c>
      <c r="AS216" s="744" t="s">
        <v>635</v>
      </c>
      <c r="AT216" s="744" t="s">
        <v>637</v>
      </c>
      <c r="AU216" s="744" t="s">
        <v>631</v>
      </c>
      <c r="AV216" s="745" t="s">
        <v>633</v>
      </c>
      <c r="AW216" s="744" t="s">
        <v>635</v>
      </c>
      <c r="AX216" s="744" t="s">
        <v>637</v>
      </c>
      <c r="AY216" s="744" t="s">
        <v>631</v>
      </c>
      <c r="AZ216" s="745" t="s">
        <v>633</v>
      </c>
      <c r="BA216" s="744" t="s">
        <v>635</v>
      </c>
      <c r="BB216" s="744" t="s">
        <v>637</v>
      </c>
      <c r="BC216" s="744" t="s">
        <v>631</v>
      </c>
      <c r="BD216" s="745" t="s">
        <v>633</v>
      </c>
      <c r="BE216" s="744" t="s">
        <v>635</v>
      </c>
      <c r="BF216" s="743" t="s">
        <v>637</v>
      </c>
      <c r="BG216" s="746" t="s">
        <v>991</v>
      </c>
      <c r="BH216" s="745" t="s">
        <v>992</v>
      </c>
      <c r="BI216" s="744" t="s">
        <v>993</v>
      </c>
      <c r="BJ216" s="744" t="s">
        <v>994</v>
      </c>
      <c r="BK216" s="43"/>
      <c r="BL216" s="43"/>
      <c r="BM216" s="747" t="s">
        <v>995</v>
      </c>
      <c r="BN216" s="747" t="s">
        <v>734</v>
      </c>
      <c r="BO216" s="747" t="s">
        <v>996</v>
      </c>
      <c r="BP216" s="747" t="s">
        <v>665</v>
      </c>
      <c r="BQ216" s="747" t="s">
        <v>997</v>
      </c>
      <c r="BR216" s="747" t="s">
        <v>998</v>
      </c>
      <c r="BS216" s="747" t="s">
        <v>999</v>
      </c>
      <c r="BT216" s="747" t="s">
        <v>669</v>
      </c>
      <c r="BU216" s="744" t="s">
        <v>1000</v>
      </c>
      <c r="BV216" s="744" t="s">
        <v>1001</v>
      </c>
      <c r="BW216" s="744" t="s">
        <v>579</v>
      </c>
      <c r="BX216" s="744" t="s">
        <v>672</v>
      </c>
      <c r="BY216" s="659"/>
      <c r="BZ216" s="660"/>
      <c r="CA216" s="651"/>
      <c r="CB216" s="743" t="s">
        <v>1013</v>
      </c>
      <c r="CC216" s="16"/>
      <c r="CD216" s="744" t="s">
        <v>631</v>
      </c>
      <c r="CE216" s="745" t="s">
        <v>633</v>
      </c>
      <c r="CF216" s="744" t="s">
        <v>635</v>
      </c>
      <c r="CG216" s="744" t="s">
        <v>637</v>
      </c>
      <c r="CH216" s="744" t="s">
        <v>631</v>
      </c>
      <c r="CI216" s="745" t="s">
        <v>633</v>
      </c>
      <c r="CJ216" s="744" t="s">
        <v>635</v>
      </c>
      <c r="CK216" s="744" t="s">
        <v>637</v>
      </c>
      <c r="CL216" s="744" t="s">
        <v>631</v>
      </c>
      <c r="CM216" s="745" t="s">
        <v>633</v>
      </c>
      <c r="CN216" s="744" t="s">
        <v>635</v>
      </c>
      <c r="CO216" s="744" t="s">
        <v>637</v>
      </c>
      <c r="CP216" s="744" t="s">
        <v>631</v>
      </c>
      <c r="CQ216" s="745" t="s">
        <v>633</v>
      </c>
      <c r="CR216" s="744" t="s">
        <v>635</v>
      </c>
      <c r="CS216" s="743" t="s">
        <v>637</v>
      </c>
      <c r="CT216" s="746" t="s">
        <v>991</v>
      </c>
      <c r="CU216" s="745" t="s">
        <v>992</v>
      </c>
      <c r="CV216" s="744" t="s">
        <v>993</v>
      </c>
      <c r="CW216" s="744" t="s">
        <v>994</v>
      </c>
      <c r="CX216" s="43"/>
      <c r="CY216" s="43"/>
      <c r="CZ216" s="747" t="s">
        <v>995</v>
      </c>
      <c r="DA216" s="747" t="s">
        <v>734</v>
      </c>
      <c r="DB216" s="747" t="s">
        <v>996</v>
      </c>
      <c r="DC216" s="747" t="s">
        <v>665</v>
      </c>
      <c r="DD216" s="747" t="s">
        <v>997</v>
      </c>
      <c r="DE216" s="747" t="s">
        <v>998</v>
      </c>
      <c r="DF216" s="747" t="s">
        <v>999</v>
      </c>
      <c r="DG216" s="747" t="s">
        <v>669</v>
      </c>
      <c r="DH216" s="744" t="s">
        <v>1000</v>
      </c>
      <c r="DI216" s="744" t="s">
        <v>1001</v>
      </c>
      <c r="DJ216" s="744" t="s">
        <v>579</v>
      </c>
      <c r="DK216" s="744" t="s">
        <v>672</v>
      </c>
      <c r="DL216" s="659"/>
      <c r="DM216" s="660"/>
      <c r="DN216" s="651"/>
      <c r="DO216" s="743" t="s">
        <v>1013</v>
      </c>
      <c r="DP216" s="16"/>
      <c r="DQ216" s="744" t="s">
        <v>631</v>
      </c>
      <c r="DR216" s="745" t="s">
        <v>633</v>
      </c>
      <c r="DS216" s="744" t="s">
        <v>635</v>
      </c>
      <c r="DT216" s="744" t="s">
        <v>637</v>
      </c>
      <c r="DU216" s="744" t="s">
        <v>631</v>
      </c>
      <c r="DV216" s="745" t="s">
        <v>633</v>
      </c>
      <c r="DW216" s="744" t="s">
        <v>635</v>
      </c>
      <c r="DX216" s="744" t="s">
        <v>637</v>
      </c>
      <c r="DY216" s="744" t="s">
        <v>631</v>
      </c>
      <c r="DZ216" s="745" t="s">
        <v>633</v>
      </c>
      <c r="EA216" s="744" t="s">
        <v>635</v>
      </c>
      <c r="EB216" s="744" t="s">
        <v>637</v>
      </c>
      <c r="EC216" s="744" t="s">
        <v>631</v>
      </c>
      <c r="ED216" s="745" t="s">
        <v>633</v>
      </c>
      <c r="EE216" s="744" t="s">
        <v>635</v>
      </c>
      <c r="EF216" s="743" t="s">
        <v>637</v>
      </c>
      <c r="EG216" s="746" t="s">
        <v>991</v>
      </c>
      <c r="EH216" s="745" t="s">
        <v>992</v>
      </c>
      <c r="EI216" s="744" t="s">
        <v>993</v>
      </c>
      <c r="EJ216" s="744" t="s">
        <v>994</v>
      </c>
      <c r="EK216" s="43"/>
      <c r="EL216" s="43"/>
      <c r="EM216" s="747" t="s">
        <v>995</v>
      </c>
      <c r="EN216" s="747" t="s">
        <v>734</v>
      </c>
      <c r="EO216" s="747" t="s">
        <v>996</v>
      </c>
      <c r="EP216" s="747" t="s">
        <v>665</v>
      </c>
      <c r="EQ216" s="747" t="s">
        <v>997</v>
      </c>
      <c r="ER216" s="747" t="s">
        <v>998</v>
      </c>
      <c r="ES216" s="747" t="s">
        <v>999</v>
      </c>
      <c r="ET216" s="747" t="s">
        <v>669</v>
      </c>
      <c r="EU216" s="744" t="s">
        <v>1000</v>
      </c>
      <c r="EV216" s="744" t="s">
        <v>1001</v>
      </c>
      <c r="EW216" s="744" t="s">
        <v>579</v>
      </c>
      <c r="EX216" s="744" t="s">
        <v>672</v>
      </c>
      <c r="EY216" s="659"/>
    </row>
    <row r="217" ht="52.5" customHeight="1">
      <c r="A217" s="661"/>
      <c r="B217" s="748" t="s">
        <v>1014</v>
      </c>
      <c r="C217" s="663" t="s">
        <v>980</v>
      </c>
      <c r="D217" s="664">
        <f>'3A 2025-2026 REPORTE CALIFICACI'!E27</f>
        <v>91</v>
      </c>
      <c r="E217" s="664">
        <f>'3A 2025-2026 REPORTE CALIFICACI'!F27</f>
        <v>80</v>
      </c>
      <c r="F217" s="665">
        <f>'3A 2025-2026 REPORTE CALIFICACI'!G27</f>
        <v>87</v>
      </c>
      <c r="G217" s="664">
        <f>'3A 2025-2026 REPORTE CALIFICACI'!H27</f>
        <v>0</v>
      </c>
      <c r="H217" s="664">
        <f>'3A 2025-2026 REPORTE CALIFICACI'!I27</f>
        <v>83</v>
      </c>
      <c r="I217" s="664">
        <f>'3A 2025-2026 REPORTE CALIFICACI'!J27</f>
        <v>84</v>
      </c>
      <c r="J217" s="664">
        <f>'3A 2025-2026 REPORTE CALIFICACI'!K27</f>
        <v>82</v>
      </c>
      <c r="K217" s="664">
        <f>'3A 2025-2026 REPORTE CALIFICACI'!L27</f>
        <v>0</v>
      </c>
      <c r="L217" s="664">
        <f>'3A 2025-2026 REPORTE CALIFICACI'!M27</f>
        <v>92</v>
      </c>
      <c r="M217" s="664">
        <f>'3A 2025-2026 REPORTE CALIFICACI'!N27</f>
        <v>85</v>
      </c>
      <c r="N217" s="664">
        <f>'3A 2025-2026 REPORTE CALIFICACI'!O27</f>
        <v>84</v>
      </c>
      <c r="O217" s="664">
        <f>'3A 2025-2026 REPORTE CALIFICACI'!P27</f>
        <v>0</v>
      </c>
      <c r="P217" s="664">
        <f>'3A 2025-2026 REPORTE CALIFICACI'!Q27</f>
        <v>90</v>
      </c>
      <c r="Q217" s="664">
        <f>'3A 2025-2026 REPORTE CALIFICACI'!R27</f>
        <v>87</v>
      </c>
      <c r="R217" s="664">
        <f>'3A 2025-2026 REPORTE CALIFICACI'!S27</f>
        <v>84</v>
      </c>
      <c r="S217" s="664">
        <f>'3A 2025-2026 REPORTE CALIFICACI'!T27</f>
        <v>0</v>
      </c>
      <c r="T217" s="716">
        <f>'3A 2025-2026 REPORTE CALIFICACI'!U27</f>
        <v>64.5</v>
      </c>
      <c r="U217" s="716">
        <f>'3A 2025-2026 REPORTE CALIFICACI'!V27</f>
        <v>62.25</v>
      </c>
      <c r="V217" s="716">
        <f>'3A 2025-2026 REPORTE CALIFICACI'!W27</f>
        <v>65.25</v>
      </c>
      <c r="W217" s="716">
        <f>'3A 2025-2026 REPORTE CALIFICACI'!X27</f>
        <v>65.25</v>
      </c>
      <c r="X217" s="749">
        <f>'3A 2025-2026 REPORTE CALIFICACI'!Y27</f>
        <v>64.3125</v>
      </c>
      <c r="Y217" s="750">
        <f>'3A 2025-2026 REPORTE CALIFICACI'!Z27</f>
        <v>0.5647058824</v>
      </c>
      <c r="Z217" s="665">
        <f>'3A 2025-2026 REPORTE CALIFICACI'!AA27</f>
        <v>32.15625</v>
      </c>
      <c r="AA217" s="665" t="str">
        <f>'3A 2025-2026 REPORTE CALIFICACI'!AB27</f>
        <v/>
      </c>
      <c r="AB217" s="665" t="str">
        <f>'3A 2025-2026 REPORTE CALIFICACI'!AC27</f>
        <v/>
      </c>
      <c r="AC217" s="665">
        <f>'3A 2025-2026 REPORTE CALIFICACI'!AD27</f>
        <v>32</v>
      </c>
      <c r="AD217" s="665">
        <f>'3A 2025-2026 REPORTE CALIFICACI'!AE27</f>
        <v>19.29375</v>
      </c>
      <c r="AE217" s="665" t="str">
        <f>'3A 2025-2026 REPORTE CALIFICACI'!AF27</f>
        <v/>
      </c>
      <c r="AF217" s="665" t="str">
        <f>'3A 2025-2026 REPORTE CALIFICACI'!AG27</f>
        <v/>
      </c>
      <c r="AG217" s="665">
        <f>'3A 2025-2026 REPORTE CALIFICACI'!AH27</f>
        <v>19</v>
      </c>
      <c r="AH217" s="664"/>
      <c r="AI217" s="664" t="str">
        <f>'3A 2025-2026 REPORTE CALIFICACI'!AJ27</f>
        <v/>
      </c>
      <c r="AJ217" s="664" t="str">
        <f>'3A 2025-2026 REPORTE CALIFICACI'!AK27</f>
        <v/>
      </c>
      <c r="AK217" s="664" t="str">
        <f>'3A 2025-2026 REPORTE CALIFICACI'!AL27</f>
        <v>R</v>
      </c>
      <c r="AL217" s="666"/>
      <c r="AM217" s="667"/>
      <c r="AN217" s="661"/>
      <c r="AO217" s="748" t="s">
        <v>1014</v>
      </c>
      <c r="AP217" s="663" t="s">
        <v>980</v>
      </c>
      <c r="AQ217" s="664">
        <f>'3A 2025-2026 REPORTE CALIFICACI'!E28</f>
        <v>89</v>
      </c>
      <c r="AR217" s="664">
        <f>'3A 2025-2026 REPORTE CALIFICACI'!F28</f>
        <v>85</v>
      </c>
      <c r="AS217" s="665">
        <f>'3A 2025-2026 REPORTE CALIFICACI'!G28</f>
        <v>81</v>
      </c>
      <c r="AT217" s="664">
        <f>'3A 2025-2026 REPORTE CALIFICACI'!H28</f>
        <v>0</v>
      </c>
      <c r="AU217" s="664">
        <f>'3A 2025-2026 REPORTE CALIFICACI'!I28</f>
        <v>81</v>
      </c>
      <c r="AV217" s="664">
        <f>'3A 2025-2026 REPORTE CALIFICACI'!J28</f>
        <v>84</v>
      </c>
      <c r="AW217" s="664">
        <f>'3A 2025-2026 REPORTE CALIFICACI'!K28</f>
        <v>83</v>
      </c>
      <c r="AX217" s="664">
        <f>'3A 2025-2026 REPORTE CALIFICACI'!L28</f>
        <v>0</v>
      </c>
      <c r="AY217" s="664">
        <f>'3A 2025-2026 REPORTE CALIFICACI'!M28</f>
        <v>92</v>
      </c>
      <c r="AZ217" s="664">
        <f>'3A 2025-2026 REPORTE CALIFICACI'!N28</f>
        <v>88</v>
      </c>
      <c r="BA217" s="664">
        <f>'3A 2025-2026 REPORTE CALIFICACI'!O28</f>
        <v>89</v>
      </c>
      <c r="BB217" s="664">
        <f>'3A 2025-2026 REPORTE CALIFICACI'!P28</f>
        <v>0</v>
      </c>
      <c r="BC217" s="664">
        <f>'3A 2025-2026 REPORTE CALIFICACI'!Q28</f>
        <v>89</v>
      </c>
      <c r="BD217" s="664">
        <f>'3A 2025-2026 REPORTE CALIFICACI'!R28</f>
        <v>91</v>
      </c>
      <c r="BE217" s="664">
        <f>'3A 2025-2026 REPORTE CALIFICACI'!S28</f>
        <v>89</v>
      </c>
      <c r="BF217" s="664">
        <f>'3A 2025-2026 REPORTE CALIFICACI'!T28</f>
        <v>0</v>
      </c>
      <c r="BG217" s="716">
        <f>'3A 2025-2026 REPORTE CALIFICACI'!U28</f>
        <v>63.75</v>
      </c>
      <c r="BH217" s="716">
        <f>'3A 2025-2026 REPORTE CALIFICACI'!V28</f>
        <v>62</v>
      </c>
      <c r="BI217" s="716">
        <f>'3A 2025-2026 REPORTE CALIFICACI'!W28</f>
        <v>67.25</v>
      </c>
      <c r="BJ217" s="716">
        <f>'3A 2025-2026 REPORTE CALIFICACI'!X28</f>
        <v>67.25</v>
      </c>
      <c r="BK217" s="749">
        <f>'3A 2025-2026 REPORTE CALIFICACI'!Y28</f>
        <v>65.0625</v>
      </c>
      <c r="BL217" s="750">
        <f>'3A 2025-2026 REPORTE CALIFICACI'!Z28</f>
        <v>0.5647058824</v>
      </c>
      <c r="BM217" s="665">
        <f>'3A 2025-2026 REPORTE CALIFICACI'!AA28</f>
        <v>32.53125</v>
      </c>
      <c r="BN217" s="665" t="str">
        <f>'3A 2025-2026 REPORTE CALIFICACI'!AB28</f>
        <v/>
      </c>
      <c r="BO217" s="665" t="str">
        <f>'3A 2025-2026 REPORTE CALIFICACI'!AC28</f>
        <v/>
      </c>
      <c r="BP217" s="665">
        <f>'3A 2025-2026 REPORTE CALIFICACI'!AD28</f>
        <v>33</v>
      </c>
      <c r="BQ217" s="665">
        <f>'3A 2025-2026 REPORTE CALIFICACI'!AE28</f>
        <v>19.51875</v>
      </c>
      <c r="BR217" s="665" t="str">
        <f>'3A 2025-2026 REPORTE CALIFICACI'!AF28</f>
        <v/>
      </c>
      <c r="BS217" s="665" t="str">
        <f>'3A 2025-2026 REPORTE CALIFICACI'!AG28</f>
        <v/>
      </c>
      <c r="BT217" s="665">
        <f>'3A 2025-2026 REPORTE CALIFICACI'!AH28</f>
        <v>20</v>
      </c>
      <c r="BU217" s="664"/>
      <c r="BV217" s="664" t="str">
        <f>'3A 2025-2026 REPORTE CALIFICACI'!AJ28</f>
        <v/>
      </c>
      <c r="BW217" s="664" t="str">
        <f>'3A 2025-2026 REPORTE CALIFICACI'!AK28</f>
        <v/>
      </c>
      <c r="BX217" s="664" t="str">
        <f>'3A 2025-2026 REPORTE CALIFICACI'!AL28</f>
        <v>R</v>
      </c>
      <c r="BY217" s="666"/>
      <c r="BZ217" s="667"/>
      <c r="CA217" s="661"/>
      <c r="CB217" s="748" t="s">
        <v>1014</v>
      </c>
      <c r="CC217" s="663" t="s">
        <v>980</v>
      </c>
      <c r="CD217" s="664">
        <f>'3A 2025-2026 REPORTE CALIFICACI'!E29</f>
        <v>54</v>
      </c>
      <c r="CE217" s="664">
        <f>'3A 2025-2026 REPORTE CALIFICACI'!F29</f>
        <v>62</v>
      </c>
      <c r="CF217" s="665">
        <f>'3A 2025-2026 REPORTE CALIFICACI'!G29</f>
        <v>71</v>
      </c>
      <c r="CG217" s="664">
        <f>'3A 2025-2026 REPORTE CALIFICACI'!H29</f>
        <v>0</v>
      </c>
      <c r="CH217" s="664">
        <f>'3A 2025-2026 REPORTE CALIFICACI'!I29</f>
        <v>51</v>
      </c>
      <c r="CI217" s="664">
        <f>'3A 2025-2026 REPORTE CALIFICACI'!J29</f>
        <v>64</v>
      </c>
      <c r="CJ217" s="664">
        <f>'3A 2025-2026 REPORTE CALIFICACI'!K29</f>
        <v>61</v>
      </c>
      <c r="CK217" s="664">
        <f>'3A 2025-2026 REPORTE CALIFICACI'!L29</f>
        <v>0</v>
      </c>
      <c r="CL217" s="664">
        <f>'3A 2025-2026 REPORTE CALIFICACI'!M29</f>
        <v>72</v>
      </c>
      <c r="CM217" s="664">
        <f>'3A 2025-2026 REPORTE CALIFICACI'!N29</f>
        <v>72</v>
      </c>
      <c r="CN217" s="664">
        <f>'3A 2025-2026 REPORTE CALIFICACI'!O29</f>
        <v>60</v>
      </c>
      <c r="CO217" s="664">
        <f>'3A 2025-2026 REPORTE CALIFICACI'!P29</f>
        <v>0</v>
      </c>
      <c r="CP217" s="664">
        <f>'3A 2025-2026 REPORTE CALIFICACI'!Q29</f>
        <v>75</v>
      </c>
      <c r="CQ217" s="664">
        <f>'3A 2025-2026 REPORTE CALIFICACI'!R29</f>
        <v>55</v>
      </c>
      <c r="CR217" s="664">
        <f>'3A 2025-2026 REPORTE CALIFICACI'!S29</f>
        <v>60</v>
      </c>
      <c r="CS217" s="664">
        <f>'3A 2025-2026 REPORTE CALIFICACI'!T29</f>
        <v>0</v>
      </c>
      <c r="CT217" s="716">
        <f>'3A 2025-2026 REPORTE CALIFICACI'!U29</f>
        <v>46.75</v>
      </c>
      <c r="CU217" s="716">
        <f>'3A 2025-2026 REPORTE CALIFICACI'!V29</f>
        <v>44</v>
      </c>
      <c r="CV217" s="716">
        <f>'3A 2025-2026 REPORTE CALIFICACI'!W29</f>
        <v>51</v>
      </c>
      <c r="CW217" s="716">
        <f>'3A 2025-2026 REPORTE CALIFICACI'!X29</f>
        <v>47.5</v>
      </c>
      <c r="CX217" s="749">
        <f>'3A 2025-2026 REPORTE CALIFICACI'!Y29</f>
        <v>47.3125</v>
      </c>
      <c r="CY217" s="750">
        <f>'3A 2025-2026 REPORTE CALIFICACI'!Z29</f>
        <v>0.5647058824</v>
      </c>
      <c r="CZ217" s="665">
        <f>'3A 2025-2026 REPORTE CALIFICACI'!AA29</f>
        <v>23.65625</v>
      </c>
      <c r="DA217" s="665" t="str">
        <f>'3A 2025-2026 REPORTE CALIFICACI'!AB29</f>
        <v/>
      </c>
      <c r="DB217" s="665" t="str">
        <f>'3A 2025-2026 REPORTE CALIFICACI'!AC29</f>
        <v/>
      </c>
      <c r="DC217" s="665">
        <f>'3A 2025-2026 REPORTE CALIFICACI'!AD29</f>
        <v>24</v>
      </c>
      <c r="DD217" s="665">
        <f>'3A 2025-2026 REPORTE CALIFICACI'!AE29</f>
        <v>14.19375</v>
      </c>
      <c r="DE217" s="665" t="str">
        <f>'3A 2025-2026 REPORTE CALIFICACI'!AF29</f>
        <v/>
      </c>
      <c r="DF217" s="665" t="str">
        <f>'3A 2025-2026 REPORTE CALIFICACI'!AG29</f>
        <v/>
      </c>
      <c r="DG217" s="665">
        <f>'3A 2025-2026 REPORTE CALIFICACI'!AH29</f>
        <v>14</v>
      </c>
      <c r="DH217" s="664"/>
      <c r="DI217" s="664"/>
      <c r="DJ217" s="664" t="str">
        <f>'3A 2025-2026 REPORTE CALIFICACI'!AK29</f>
        <v/>
      </c>
      <c r="DK217" s="664" t="str">
        <f>'3A 2025-2026 REPORTE CALIFICACI'!AL29</f>
        <v>R</v>
      </c>
      <c r="DL217" s="666"/>
      <c r="DM217" s="667"/>
      <c r="DN217" s="661"/>
      <c r="DO217" s="748" t="s">
        <v>1014</v>
      </c>
      <c r="DP217" s="663" t="s">
        <v>980</v>
      </c>
      <c r="DQ217" s="664">
        <f>'3A 2025-2026 REPORTE CALIFICACI'!E30</f>
        <v>75</v>
      </c>
      <c r="DR217" s="664">
        <f>'3A 2025-2026 REPORTE CALIFICACI'!F30</f>
        <v>72</v>
      </c>
      <c r="DS217" s="665">
        <f>'3A 2025-2026 REPORTE CALIFICACI'!G30</f>
        <v>72</v>
      </c>
      <c r="DT217" s="664">
        <f>'3A 2025-2026 REPORTE CALIFICACI'!H30</f>
        <v>0</v>
      </c>
      <c r="DU217" s="664">
        <f>'3A 2025-2026 REPORTE CALIFICACI'!I30</f>
        <v>72</v>
      </c>
      <c r="DV217" s="664">
        <f>'3A 2025-2026 REPORTE CALIFICACI'!J30</f>
        <v>65</v>
      </c>
      <c r="DW217" s="664">
        <f>'3A 2025-2026 REPORTE CALIFICACI'!K30</f>
        <v>62</v>
      </c>
      <c r="DX217" s="664">
        <f>'3A 2025-2026 REPORTE CALIFICACI'!L30</f>
        <v>0</v>
      </c>
      <c r="DY217" s="664">
        <f>'3A 2025-2026 REPORTE CALIFICACI'!M30</f>
        <v>71</v>
      </c>
      <c r="DZ217" s="664">
        <f>'3A 2025-2026 REPORTE CALIFICACI'!N30</f>
        <v>62</v>
      </c>
      <c r="EA217" s="664">
        <f>'3A 2025-2026 REPORTE CALIFICACI'!O30</f>
        <v>60</v>
      </c>
      <c r="EB217" s="664">
        <f>'3A 2025-2026 REPORTE CALIFICACI'!P30</f>
        <v>0</v>
      </c>
      <c r="EC217" s="664">
        <f>'3A 2025-2026 REPORTE CALIFICACI'!Q30</f>
        <v>83</v>
      </c>
      <c r="ED217" s="664">
        <f>'3A 2025-2026 REPORTE CALIFICACI'!R30</f>
        <v>58</v>
      </c>
      <c r="EE217" s="664">
        <f>'3A 2025-2026 REPORTE CALIFICACI'!S30</f>
        <v>60</v>
      </c>
      <c r="EF217" s="664">
        <f>'3A 2025-2026 REPORTE CALIFICACI'!T30</f>
        <v>0</v>
      </c>
      <c r="EG217" s="716">
        <f>'3A 2025-2026 REPORTE CALIFICACI'!U30</f>
        <v>54.75</v>
      </c>
      <c r="EH217" s="716">
        <f>'3A 2025-2026 REPORTE CALIFICACI'!V30</f>
        <v>49.75</v>
      </c>
      <c r="EI217" s="716">
        <f>'3A 2025-2026 REPORTE CALIFICACI'!W30</f>
        <v>48.25</v>
      </c>
      <c r="EJ217" s="716">
        <f>'3A 2025-2026 REPORTE CALIFICACI'!X30</f>
        <v>50.25</v>
      </c>
      <c r="EK217" s="749">
        <f>'3A 2025-2026 REPORTE CALIFICACI'!Y30</f>
        <v>50.75</v>
      </c>
      <c r="EL217" s="750">
        <f>'3A 2025-2026 REPORTE CALIFICACI'!Z30</f>
        <v>0.5368300654</v>
      </c>
      <c r="EM217" s="665">
        <f>'3A 2025-2026 REPORTE CALIFICACI'!AA30</f>
        <v>25.375</v>
      </c>
      <c r="EN217" s="665" t="str">
        <f>'3A 2025-2026 REPORTE CALIFICACI'!AB30</f>
        <v/>
      </c>
      <c r="EO217" s="665" t="str">
        <f>'3A 2025-2026 REPORTE CALIFICACI'!AC30</f>
        <v/>
      </c>
      <c r="EP217" s="665">
        <f>'3A 2025-2026 REPORTE CALIFICACI'!AD30</f>
        <v>25</v>
      </c>
      <c r="EQ217" s="665">
        <f>'3A 2025-2026 REPORTE CALIFICACI'!AE30</f>
        <v>15.225</v>
      </c>
      <c r="ER217" s="665" t="str">
        <f>'3A 2025-2026 REPORTE CALIFICACI'!AF30</f>
        <v/>
      </c>
      <c r="ES217" s="665" t="str">
        <f>'3A 2025-2026 REPORTE CALIFICACI'!AG30</f>
        <v/>
      </c>
      <c r="ET217" s="665">
        <f>'3A 2025-2026 REPORTE CALIFICACI'!AH30</f>
        <v>15</v>
      </c>
      <c r="EU217" s="664"/>
      <c r="EV217" s="664" t="str">
        <f>'3A 2025-2026 REPORTE CALIFICACI'!AJ30</f>
        <v/>
      </c>
      <c r="EW217" s="664" t="str">
        <f>'3A 2025-2026 REPORTE CALIFICACI'!AK30</f>
        <v/>
      </c>
      <c r="EX217" s="664" t="str">
        <f>'3A 2025-2026 REPORTE CALIFICACI'!AL30</f>
        <v>R</v>
      </c>
      <c r="EY217" s="666"/>
    </row>
    <row r="218" ht="76.5" customHeight="1">
      <c r="A218" s="661"/>
      <c r="B218" s="47"/>
      <c r="C218" s="663" t="s">
        <v>1015</v>
      </c>
      <c r="D218" s="664">
        <f>'3A 2025-2026 REPORTE CALIFICACI'!AM27</f>
        <v>0</v>
      </c>
      <c r="E218" s="664">
        <f>'3A 2025-2026 REPORTE CALIFICACI'!AN27</f>
        <v>0</v>
      </c>
      <c r="F218" s="664">
        <f>'3A 2025-2026 REPORTE CALIFICACI'!AO27</f>
        <v>0</v>
      </c>
      <c r="G218" s="664">
        <f>'3A 2025-2026 REPORTE CALIFICACI'!AP27</f>
        <v>0</v>
      </c>
      <c r="H218" s="664">
        <f>'3A 2025-2026 REPORTE CALIFICACI'!AQ27</f>
        <v>0</v>
      </c>
      <c r="I218" s="664">
        <f>'3A 2025-2026 REPORTE CALIFICACI'!AR27</f>
        <v>0</v>
      </c>
      <c r="J218" s="664">
        <f>'3A 2025-2026 REPORTE CALIFICACI'!AS27</f>
        <v>0</v>
      </c>
      <c r="K218" s="664">
        <f>'3A 2025-2026 REPORTE CALIFICACI'!AT27</f>
        <v>0</v>
      </c>
      <c r="L218" s="664">
        <f>'3A 2025-2026 REPORTE CALIFICACI'!AU27</f>
        <v>0</v>
      </c>
      <c r="M218" s="664">
        <f>'3A 2025-2026 REPORTE CALIFICACI'!AV27</f>
        <v>0</v>
      </c>
      <c r="N218" s="664">
        <f>'3A 2025-2026 REPORTE CALIFICACI'!AW27</f>
        <v>0</v>
      </c>
      <c r="O218" s="664">
        <f>'3A 2025-2026 REPORTE CALIFICACI'!AX27</f>
        <v>0</v>
      </c>
      <c r="P218" s="664">
        <f>'3A 2025-2026 REPORTE CALIFICACI'!AY27</f>
        <v>0</v>
      </c>
      <c r="Q218" s="664">
        <f>'3A 2025-2026 REPORTE CALIFICACI'!AZ27</f>
        <v>0</v>
      </c>
      <c r="R218" s="664">
        <f>'3A 2025-2026 REPORTE CALIFICACI'!BA27</f>
        <v>0</v>
      </c>
      <c r="S218" s="664">
        <f>'3A 2025-2026 REPORTE CALIFICACI'!BB27</f>
        <v>0</v>
      </c>
      <c r="T218" s="716">
        <f>'3A 2025-2026 REPORTE CALIFICACI'!BC27</f>
        <v>0</v>
      </c>
      <c r="U218" s="716">
        <f>'3A 2025-2026 REPORTE CALIFICACI'!BD27</f>
        <v>0</v>
      </c>
      <c r="V218" s="716">
        <f>'3A 2025-2026 REPORTE CALIFICACI'!BE27</f>
        <v>0</v>
      </c>
      <c r="W218" s="716">
        <f>'3A 2025-2026 REPORTE CALIFICACI'!BF27</f>
        <v>0</v>
      </c>
      <c r="X218" s="749">
        <f>'3A 2025-2026 REPORTE CALIFICACI'!BG27</f>
        <v>0</v>
      </c>
      <c r="Y218" s="750">
        <f>'3A 2025-2026 REPORTE CALIFICACI'!BH27</f>
        <v>0</v>
      </c>
      <c r="Z218" s="665">
        <f>'3A 2025-2026 REPORTE CALIFICACI'!BI27</f>
        <v>0</v>
      </c>
      <c r="AA218" s="665" t="str">
        <f>'3A 2025-2026 REPORTE CALIFICACI'!BJ27</f>
        <v/>
      </c>
      <c r="AB218" s="665" t="str">
        <f>'3A 2025-2026 REPORTE CALIFICACI'!BK27</f>
        <v/>
      </c>
      <c r="AC218" s="665">
        <f>'3A 2025-2026 REPORTE CALIFICACI'!BL27</f>
        <v>0</v>
      </c>
      <c r="AD218" s="665">
        <f>'3A 2025-2026 REPORTE CALIFICACI'!BM27</f>
        <v>0</v>
      </c>
      <c r="AE218" s="665" t="str">
        <f>'3A 2025-2026 REPORTE CALIFICACI'!BN27</f>
        <v/>
      </c>
      <c r="AF218" s="665" t="str">
        <f>'3A 2025-2026 REPORTE CALIFICACI'!BO27</f>
        <v/>
      </c>
      <c r="AG218" s="665">
        <f>'3A 2025-2026 REPORTE CALIFICACI'!BP27</f>
        <v>0</v>
      </c>
      <c r="AH218" s="664"/>
      <c r="AI218" s="664" t="str">
        <f>'3A 2025-2026 REPORTE CALIFICACI'!BR27</f>
        <v/>
      </c>
      <c r="AJ218" s="664" t="str">
        <f>'3A 2025-2026 REPORTE CALIFICACI'!BS27</f>
        <v/>
      </c>
      <c r="AK218" s="664" t="str">
        <f>'3A 2025-2026 REPORTE CALIFICACI'!BT27</f>
        <v>R</v>
      </c>
      <c r="AL218" s="666"/>
      <c r="AM218" s="667"/>
      <c r="AN218" s="661"/>
      <c r="AO218" s="47"/>
      <c r="AP218" s="663" t="s">
        <v>1015</v>
      </c>
      <c r="AQ218" s="664">
        <f>'3A 2025-2026 REPORTE CALIFICACI'!AM28</f>
        <v>0</v>
      </c>
      <c r="AR218" s="664">
        <f>'3A 2025-2026 REPORTE CALIFICACI'!AN28</f>
        <v>0</v>
      </c>
      <c r="AS218" s="664">
        <f>'3A 2025-2026 REPORTE CALIFICACI'!AO28</f>
        <v>0</v>
      </c>
      <c r="AT218" s="664">
        <f>'3A 2025-2026 REPORTE CALIFICACI'!AP28</f>
        <v>0</v>
      </c>
      <c r="AU218" s="664">
        <f>'3A 2025-2026 REPORTE CALIFICACI'!AQ28</f>
        <v>0</v>
      </c>
      <c r="AV218" s="664">
        <f>'3A 2025-2026 REPORTE CALIFICACI'!AR28</f>
        <v>0</v>
      </c>
      <c r="AW218" s="664">
        <f>'3A 2025-2026 REPORTE CALIFICACI'!AS28</f>
        <v>0</v>
      </c>
      <c r="AX218" s="664">
        <f>'3A 2025-2026 REPORTE CALIFICACI'!AT28</f>
        <v>0</v>
      </c>
      <c r="AY218" s="664">
        <f>'3A 2025-2026 REPORTE CALIFICACI'!AU28</f>
        <v>0</v>
      </c>
      <c r="AZ218" s="664">
        <f>'3A 2025-2026 REPORTE CALIFICACI'!AV28</f>
        <v>0</v>
      </c>
      <c r="BA218" s="664">
        <f>'3A 2025-2026 REPORTE CALIFICACI'!AW28</f>
        <v>0</v>
      </c>
      <c r="BB218" s="664">
        <f>'3A 2025-2026 REPORTE CALIFICACI'!AX28</f>
        <v>0</v>
      </c>
      <c r="BC218" s="664">
        <f>'3A 2025-2026 REPORTE CALIFICACI'!AY28</f>
        <v>0</v>
      </c>
      <c r="BD218" s="664">
        <f>'3A 2025-2026 REPORTE CALIFICACI'!AZ28</f>
        <v>0</v>
      </c>
      <c r="BE218" s="664">
        <f>'3A 2025-2026 REPORTE CALIFICACI'!BA28</f>
        <v>0</v>
      </c>
      <c r="BF218" s="664">
        <f>'3A 2025-2026 REPORTE CALIFICACI'!BB28</f>
        <v>0</v>
      </c>
      <c r="BG218" s="716">
        <f>'3A 2025-2026 REPORTE CALIFICACI'!BC28</f>
        <v>0</v>
      </c>
      <c r="BH218" s="716">
        <f>'3A 2025-2026 REPORTE CALIFICACI'!BD28</f>
        <v>0</v>
      </c>
      <c r="BI218" s="716">
        <f>'3A 2025-2026 REPORTE CALIFICACI'!BE28</f>
        <v>0</v>
      </c>
      <c r="BJ218" s="716">
        <f>'3A 2025-2026 REPORTE CALIFICACI'!BF28</f>
        <v>0</v>
      </c>
      <c r="BK218" s="749">
        <f>'3A 2025-2026 REPORTE CALIFICACI'!BG28</f>
        <v>0</v>
      </c>
      <c r="BL218" s="750">
        <f>'3A 2025-2026 REPORTE CALIFICACI'!BH28</f>
        <v>0</v>
      </c>
      <c r="BM218" s="665">
        <f>'3A 2025-2026 REPORTE CALIFICACI'!BI28</f>
        <v>0</v>
      </c>
      <c r="BN218" s="665" t="str">
        <f>'3A 2025-2026 REPORTE CALIFICACI'!BJ28</f>
        <v/>
      </c>
      <c r="BO218" s="665" t="str">
        <f>'3A 2025-2026 REPORTE CALIFICACI'!BK28</f>
        <v/>
      </c>
      <c r="BP218" s="665">
        <f>'3A 2025-2026 REPORTE CALIFICACI'!BL28</f>
        <v>0</v>
      </c>
      <c r="BQ218" s="665">
        <f>'3A 2025-2026 REPORTE CALIFICACI'!BM28</f>
        <v>0</v>
      </c>
      <c r="BR218" s="665" t="str">
        <f>'3A 2025-2026 REPORTE CALIFICACI'!BN28</f>
        <v/>
      </c>
      <c r="BS218" s="665" t="str">
        <f>'3A 2025-2026 REPORTE CALIFICACI'!BO28</f>
        <v/>
      </c>
      <c r="BT218" s="749">
        <f>'3A 2025-2026 REPORTE CALIFICACI'!BP28</f>
        <v>0</v>
      </c>
      <c r="BU218" s="664"/>
      <c r="BV218" s="664" t="str">
        <f>'3A 2025-2026 REPORTE CALIFICACI'!BR28</f>
        <v/>
      </c>
      <c r="BW218" s="664" t="str">
        <f>'3A 2025-2026 REPORTE CALIFICACI'!BS28</f>
        <v/>
      </c>
      <c r="BX218" s="664" t="str">
        <f>'3A 2025-2026 REPORTE CALIFICACI'!BT28</f>
        <v>R</v>
      </c>
      <c r="BY218" s="666"/>
      <c r="BZ218" s="667"/>
      <c r="CA218" s="661"/>
      <c r="CB218" s="47"/>
      <c r="CC218" s="663" t="s">
        <v>1015</v>
      </c>
      <c r="CD218" s="664">
        <f>'3A 2025-2026 REPORTE CALIFICACI'!AM29</f>
        <v>0</v>
      </c>
      <c r="CE218" s="664">
        <f>'3A 2025-2026 REPORTE CALIFICACI'!AN29</f>
        <v>0</v>
      </c>
      <c r="CF218" s="664">
        <f>'3A 2025-2026 REPORTE CALIFICACI'!AO29</f>
        <v>0</v>
      </c>
      <c r="CG218" s="664">
        <f>'3A 2025-2026 REPORTE CALIFICACI'!AP29</f>
        <v>0</v>
      </c>
      <c r="CH218" s="664">
        <f>'3A 2025-2026 REPORTE CALIFICACI'!AQ29</f>
        <v>0</v>
      </c>
      <c r="CI218" s="664">
        <f>'3A 2025-2026 REPORTE CALIFICACI'!AR29</f>
        <v>0</v>
      </c>
      <c r="CJ218" s="664">
        <f>'3A 2025-2026 REPORTE CALIFICACI'!AS29</f>
        <v>0</v>
      </c>
      <c r="CK218" s="664">
        <f>'3A 2025-2026 REPORTE CALIFICACI'!AT29</f>
        <v>0</v>
      </c>
      <c r="CL218" s="664">
        <f>'3A 2025-2026 REPORTE CALIFICACI'!AU29</f>
        <v>0</v>
      </c>
      <c r="CM218" s="664">
        <f>'3A 2025-2026 REPORTE CALIFICACI'!AV29</f>
        <v>0</v>
      </c>
      <c r="CN218" s="664">
        <f>'3A 2025-2026 REPORTE CALIFICACI'!AW29</f>
        <v>0</v>
      </c>
      <c r="CO218" s="664">
        <f>'3A 2025-2026 REPORTE CALIFICACI'!AX29</f>
        <v>0</v>
      </c>
      <c r="CP218" s="664">
        <f>'3A 2025-2026 REPORTE CALIFICACI'!AY29</f>
        <v>0</v>
      </c>
      <c r="CQ218" s="664">
        <f>'3A 2025-2026 REPORTE CALIFICACI'!AZ29</f>
        <v>0</v>
      </c>
      <c r="CR218" s="664">
        <f>'3A 2025-2026 REPORTE CALIFICACI'!BA29</f>
        <v>0</v>
      </c>
      <c r="CS218" s="664">
        <f>'3A 2025-2026 REPORTE CALIFICACI'!BB29</f>
        <v>0</v>
      </c>
      <c r="CT218" s="716">
        <f>'3A 2025-2026 REPORTE CALIFICACI'!BC29</f>
        <v>0</v>
      </c>
      <c r="CU218" s="716">
        <f>'3A 2025-2026 REPORTE CALIFICACI'!BD29</f>
        <v>0</v>
      </c>
      <c r="CV218" s="716">
        <f>'3A 2025-2026 REPORTE CALIFICACI'!BE29</f>
        <v>0</v>
      </c>
      <c r="CW218" s="716">
        <f>'3A 2025-2026 REPORTE CALIFICACI'!BF29</f>
        <v>0</v>
      </c>
      <c r="CX218" s="749">
        <f>'3A 2025-2026 REPORTE CALIFICACI'!BG29</f>
        <v>0</v>
      </c>
      <c r="CY218" s="750">
        <f>'3A 2025-2026 REPORTE CALIFICACI'!BH29</f>
        <v>0</v>
      </c>
      <c r="CZ218" s="665">
        <f>'3A 2025-2026 REPORTE CALIFICACI'!BI29</f>
        <v>0</v>
      </c>
      <c r="DA218" s="665" t="str">
        <f>'3A 2025-2026 REPORTE CALIFICACI'!BJ29</f>
        <v/>
      </c>
      <c r="DB218" s="665" t="str">
        <f>'3A 2025-2026 REPORTE CALIFICACI'!BK29</f>
        <v/>
      </c>
      <c r="DC218" s="665">
        <f>'3A 2025-2026 REPORTE CALIFICACI'!BL29</f>
        <v>0</v>
      </c>
      <c r="DD218" s="665">
        <f>'3A 2025-2026 REPORTE CALIFICACI'!BM29</f>
        <v>0</v>
      </c>
      <c r="DE218" s="665" t="str">
        <f>'3A 2025-2026 REPORTE CALIFICACI'!BN29</f>
        <v/>
      </c>
      <c r="DF218" s="665" t="str">
        <f>'3A 2025-2026 REPORTE CALIFICACI'!BO29</f>
        <v/>
      </c>
      <c r="DG218" s="665">
        <f>'3A 2025-2026 REPORTE CALIFICACI'!BP29</f>
        <v>0</v>
      </c>
      <c r="DH218" s="664"/>
      <c r="DI218" s="664"/>
      <c r="DJ218" s="664" t="str">
        <f>'3A 2025-2026 REPORTE CALIFICACI'!BS29</f>
        <v/>
      </c>
      <c r="DK218" s="664" t="str">
        <f>'3A 2025-2026 REPORTE CALIFICACI'!BT29</f>
        <v>R</v>
      </c>
      <c r="DL218" s="666"/>
      <c r="DM218" s="667"/>
      <c r="DN218" s="661"/>
      <c r="DO218" s="47"/>
      <c r="DP218" s="663" t="s">
        <v>1015</v>
      </c>
      <c r="DQ218" s="664">
        <f>'3A 2025-2026 REPORTE CALIFICACI'!AM30</f>
        <v>0</v>
      </c>
      <c r="DR218" s="664">
        <f>'3A 2025-2026 REPORTE CALIFICACI'!AN30</f>
        <v>0</v>
      </c>
      <c r="DS218" s="664">
        <f>'3A 2025-2026 REPORTE CALIFICACI'!AO30</f>
        <v>0</v>
      </c>
      <c r="DT218" s="664">
        <f>'3A 2025-2026 REPORTE CALIFICACI'!AP30</f>
        <v>0</v>
      </c>
      <c r="DU218" s="664">
        <f>'3A 2025-2026 REPORTE CALIFICACI'!AQ30</f>
        <v>0</v>
      </c>
      <c r="DV218" s="664">
        <f>'3A 2025-2026 REPORTE CALIFICACI'!AR30</f>
        <v>0</v>
      </c>
      <c r="DW218" s="664">
        <f>'3A 2025-2026 REPORTE CALIFICACI'!AS30</f>
        <v>0</v>
      </c>
      <c r="DX218" s="664">
        <f>'3A 2025-2026 REPORTE CALIFICACI'!AT30</f>
        <v>0</v>
      </c>
      <c r="DY218" s="664">
        <f>'3A 2025-2026 REPORTE CALIFICACI'!AU30</f>
        <v>0</v>
      </c>
      <c r="DZ218" s="664">
        <f>'3A 2025-2026 REPORTE CALIFICACI'!AV30</f>
        <v>0</v>
      </c>
      <c r="EA218" s="664">
        <f>'3A 2025-2026 REPORTE CALIFICACI'!AW30</f>
        <v>0</v>
      </c>
      <c r="EB218" s="664">
        <f>'3A 2025-2026 REPORTE CALIFICACI'!AX30</f>
        <v>0</v>
      </c>
      <c r="EC218" s="664">
        <f>'3A 2025-2026 REPORTE CALIFICACI'!AY30</f>
        <v>0</v>
      </c>
      <c r="ED218" s="664">
        <f>'3A 2025-2026 REPORTE CALIFICACI'!AZ30</f>
        <v>0</v>
      </c>
      <c r="EE218" s="664">
        <f>'3A 2025-2026 REPORTE CALIFICACI'!BA30</f>
        <v>0</v>
      </c>
      <c r="EF218" s="664">
        <f>'3A 2025-2026 REPORTE CALIFICACI'!BB30</f>
        <v>0</v>
      </c>
      <c r="EG218" s="716">
        <f>'3A 2025-2026 REPORTE CALIFICACI'!BC30</f>
        <v>0</v>
      </c>
      <c r="EH218" s="716">
        <f>'3A 2025-2026 REPORTE CALIFICACI'!BD30</f>
        <v>0</v>
      </c>
      <c r="EI218" s="716">
        <f>'3A 2025-2026 REPORTE CALIFICACI'!BE30</f>
        <v>0</v>
      </c>
      <c r="EJ218" s="716">
        <f>'3A 2025-2026 REPORTE CALIFICACI'!BF30</f>
        <v>0</v>
      </c>
      <c r="EK218" s="749">
        <f>'3A 2025-2026 REPORTE CALIFICACI'!BG30</f>
        <v>0</v>
      </c>
      <c r="EL218" s="750">
        <f>'3A 2025-2026 REPORTE CALIFICACI'!BH30</f>
        <v>0</v>
      </c>
      <c r="EM218" s="665">
        <f>'3A 2025-2026 REPORTE CALIFICACI'!BI30</f>
        <v>0</v>
      </c>
      <c r="EN218" s="665" t="str">
        <f>'3A 2025-2026 REPORTE CALIFICACI'!BJ30</f>
        <v/>
      </c>
      <c r="EO218" s="665" t="str">
        <f>'3A 2025-2026 REPORTE CALIFICACI'!BK30</f>
        <v/>
      </c>
      <c r="EP218" s="665">
        <f>'3A 2025-2026 REPORTE CALIFICACI'!BL30</f>
        <v>0</v>
      </c>
      <c r="EQ218" s="665">
        <f>'3A 2025-2026 REPORTE CALIFICACI'!BM30</f>
        <v>0</v>
      </c>
      <c r="ER218" s="665" t="str">
        <f>'3A 2025-2026 REPORTE CALIFICACI'!BN30</f>
        <v/>
      </c>
      <c r="ES218" s="665" t="str">
        <f>'3A 2025-2026 REPORTE CALIFICACI'!BO30</f>
        <v/>
      </c>
      <c r="ET218" s="665">
        <f>'3A 2025-2026 REPORTE CALIFICACI'!BP30</f>
        <v>0</v>
      </c>
      <c r="EU218" s="664"/>
      <c r="EV218" s="664" t="str">
        <f>'3A 2025-2026 REPORTE CALIFICACI'!BR30</f>
        <v/>
      </c>
      <c r="EW218" s="664" t="str">
        <f>'3A 2025-2026 REPORTE CALIFICACI'!BS30</f>
        <v/>
      </c>
      <c r="EX218" s="664" t="str">
        <f>'3A 2025-2026 REPORTE CALIFICACI'!BT30</f>
        <v>R</v>
      </c>
      <c r="EY218" s="666"/>
    </row>
    <row r="219" ht="76.5" customHeight="1">
      <c r="A219" s="661"/>
      <c r="B219" s="47"/>
      <c r="C219" s="663" t="s">
        <v>1016</v>
      </c>
      <c r="D219" s="664">
        <f>'3A 2025-2026 REPORTE CALIFICACI'!BU27</f>
        <v>82</v>
      </c>
      <c r="E219" s="664">
        <f>'3A 2025-2026 REPORTE CALIFICACI'!BV27</f>
        <v>80</v>
      </c>
      <c r="F219" s="664">
        <f>'3A 2025-2026 REPORTE CALIFICACI'!BW27</f>
        <v>82</v>
      </c>
      <c r="G219" s="664">
        <f>'3A 2025-2026 REPORTE CALIFICACI'!BX27</f>
        <v>0</v>
      </c>
      <c r="H219" s="664">
        <f>'3A 2025-2026 REPORTE CALIFICACI'!BY27</f>
        <v>83</v>
      </c>
      <c r="I219" s="664">
        <f>'3A 2025-2026 REPORTE CALIFICACI'!BZ27</f>
        <v>82</v>
      </c>
      <c r="J219" s="664">
        <f>'3A 2025-2026 REPORTE CALIFICACI'!CA27</f>
        <v>81</v>
      </c>
      <c r="K219" s="664">
        <f>'3A 2025-2026 REPORTE CALIFICACI'!CB27</f>
        <v>0</v>
      </c>
      <c r="L219" s="664">
        <f>'3A 2025-2026 REPORTE CALIFICACI'!CC27</f>
        <v>86</v>
      </c>
      <c r="M219" s="664">
        <f>'3A 2025-2026 REPORTE CALIFICACI'!CD27</f>
        <v>84</v>
      </c>
      <c r="N219" s="664">
        <f>'3A 2025-2026 REPORTE CALIFICACI'!CE27</f>
        <v>82</v>
      </c>
      <c r="O219" s="664">
        <f>'3A 2025-2026 REPORTE CALIFICACI'!CF27</f>
        <v>0</v>
      </c>
      <c r="P219" s="664">
        <f>'3A 2025-2026 REPORTE CALIFICACI'!CG27</f>
        <v>85</v>
      </c>
      <c r="Q219" s="664">
        <f>'3A 2025-2026 REPORTE CALIFICACI'!CH27</f>
        <v>85</v>
      </c>
      <c r="R219" s="664">
        <f>'3A 2025-2026 REPORTE CALIFICACI'!CI27</f>
        <v>83</v>
      </c>
      <c r="S219" s="664">
        <f>'3A 2025-2026 REPORTE CALIFICACI'!CJ27</f>
        <v>0</v>
      </c>
      <c r="T219" s="716">
        <f>'3A 2025-2026 REPORTE CALIFICACI'!CK27</f>
        <v>61</v>
      </c>
      <c r="U219" s="716">
        <f>'3A 2025-2026 REPORTE CALIFICACI'!CL27</f>
        <v>61.5</v>
      </c>
      <c r="V219" s="716">
        <f>'3A 2025-2026 REPORTE CALIFICACI'!CM27</f>
        <v>63</v>
      </c>
      <c r="W219" s="716">
        <f>'3A 2025-2026 REPORTE CALIFICACI'!CN27</f>
        <v>63.25</v>
      </c>
      <c r="X219" s="749">
        <f>'3A 2025-2026 REPORTE CALIFICACI'!CO27</f>
        <v>62.1875</v>
      </c>
      <c r="Y219" s="750">
        <f>'3A 2025-2026 REPORTE CALIFICACI'!CP27</f>
        <v>0.669047619</v>
      </c>
      <c r="Z219" s="665">
        <f>'3A 2025-2026 REPORTE CALIFICACI'!CQ27</f>
        <v>31.09375</v>
      </c>
      <c r="AA219" s="665" t="str">
        <f>'3A 2025-2026 REPORTE CALIFICACI'!CR27</f>
        <v/>
      </c>
      <c r="AB219" s="665" t="str">
        <f>'3A 2025-2026 REPORTE CALIFICACI'!CS27</f>
        <v/>
      </c>
      <c r="AC219" s="665">
        <f>'3A 2025-2026 REPORTE CALIFICACI'!CT27</f>
        <v>31</v>
      </c>
      <c r="AD219" s="665">
        <f>'3A 2025-2026 REPORTE CALIFICACI'!CU27</f>
        <v>18.65625</v>
      </c>
      <c r="AE219" s="665" t="str">
        <f>'3A 2025-2026 REPORTE CALIFICACI'!CV27</f>
        <v/>
      </c>
      <c r="AF219" s="665" t="str">
        <f>'3A 2025-2026 REPORTE CALIFICACI'!CW27</f>
        <v/>
      </c>
      <c r="AG219" s="665">
        <f>'3A 2025-2026 REPORTE CALIFICACI'!CX27</f>
        <v>19</v>
      </c>
      <c r="AH219" s="664"/>
      <c r="AI219" s="665" t="str">
        <f>'3A 2025-2026 REPORTE CALIFICACI'!CZ27</f>
        <v/>
      </c>
      <c r="AJ219" s="664" t="str">
        <f>'3A 2025-2026 REPORTE CALIFICACI'!DA27</f>
        <v/>
      </c>
      <c r="AK219" s="664" t="str">
        <f>'3A 2025-2026 REPORTE CALIFICACI'!DB27</f>
        <v>R</v>
      </c>
      <c r="AL219" s="666"/>
      <c r="AM219" s="667"/>
      <c r="AN219" s="661"/>
      <c r="AO219" s="47"/>
      <c r="AP219" s="663" t="s">
        <v>1016</v>
      </c>
      <c r="AQ219" s="664">
        <f>'3A 2025-2026 REPORTE CALIFICACI'!BU28</f>
        <v>70</v>
      </c>
      <c r="AR219" s="664">
        <f>'3A 2025-2026 REPORTE CALIFICACI'!BV28</f>
        <v>75</v>
      </c>
      <c r="AS219" s="664">
        <f>'3A 2025-2026 REPORTE CALIFICACI'!BW28</f>
        <v>80</v>
      </c>
      <c r="AT219" s="664">
        <f>'3A 2025-2026 REPORTE CALIFICACI'!BX28</f>
        <v>0</v>
      </c>
      <c r="AU219" s="664">
        <f>'3A 2025-2026 REPORTE CALIFICACI'!BY28</f>
        <v>70</v>
      </c>
      <c r="AV219" s="664">
        <f>'3A 2025-2026 REPORTE CALIFICACI'!BZ28</f>
        <v>75</v>
      </c>
      <c r="AW219" s="664">
        <f>'3A 2025-2026 REPORTE CALIFICACI'!CA28</f>
        <v>80</v>
      </c>
      <c r="AX219" s="664">
        <f>'3A 2025-2026 REPORTE CALIFICACI'!CB28</f>
        <v>0</v>
      </c>
      <c r="AY219" s="664">
        <f>'3A 2025-2026 REPORTE CALIFICACI'!CC28</f>
        <v>73</v>
      </c>
      <c r="AZ219" s="664">
        <f>'3A 2025-2026 REPORTE CALIFICACI'!CD28</f>
        <v>71</v>
      </c>
      <c r="BA219" s="664">
        <f>'3A 2025-2026 REPORTE CALIFICACI'!CE28</f>
        <v>74</v>
      </c>
      <c r="BB219" s="664">
        <f>'3A 2025-2026 REPORTE CALIFICACI'!CF28</f>
        <v>0</v>
      </c>
      <c r="BC219" s="664">
        <f>'3A 2025-2026 REPORTE CALIFICACI'!CG28</f>
        <v>72</v>
      </c>
      <c r="BD219" s="664">
        <f>'3A 2025-2026 REPORTE CALIFICACI'!CH28</f>
        <v>73</v>
      </c>
      <c r="BE219" s="664">
        <f>'3A 2025-2026 REPORTE CALIFICACI'!CI28</f>
        <v>75</v>
      </c>
      <c r="BF219" s="664">
        <f>'3A 2025-2026 REPORTE CALIFICACI'!CJ28</f>
        <v>0</v>
      </c>
      <c r="BG219" s="716">
        <f>'3A 2025-2026 REPORTE CALIFICACI'!CK28</f>
        <v>56.25</v>
      </c>
      <c r="BH219" s="716">
        <f>'3A 2025-2026 REPORTE CALIFICACI'!CL28</f>
        <v>56.25</v>
      </c>
      <c r="BI219" s="716">
        <f>'3A 2025-2026 REPORTE CALIFICACI'!CM28</f>
        <v>54.5</v>
      </c>
      <c r="BJ219" s="716">
        <f>'3A 2025-2026 REPORTE CALIFICACI'!CN28</f>
        <v>55</v>
      </c>
      <c r="BK219" s="749">
        <f>'3A 2025-2026 REPORTE CALIFICACI'!CO28</f>
        <v>55.5</v>
      </c>
      <c r="BL219" s="750">
        <f>'3A 2025-2026 REPORTE CALIFICACI'!CP28</f>
        <v>0.7</v>
      </c>
      <c r="BM219" s="665">
        <f>'3A 2025-2026 REPORTE CALIFICACI'!CQ28</f>
        <v>27.75</v>
      </c>
      <c r="BN219" s="665" t="str">
        <f>'3A 2025-2026 REPORTE CALIFICACI'!CR28</f>
        <v/>
      </c>
      <c r="BO219" s="665" t="str">
        <f>'3A 2025-2026 REPORTE CALIFICACI'!CS28</f>
        <v/>
      </c>
      <c r="BP219" s="665">
        <f>'3A 2025-2026 REPORTE CALIFICACI'!CT28</f>
        <v>28</v>
      </c>
      <c r="BQ219" s="665">
        <f>'3A 2025-2026 REPORTE CALIFICACI'!CU28</f>
        <v>16.65</v>
      </c>
      <c r="BR219" s="665" t="str">
        <f>'3A 2025-2026 REPORTE CALIFICACI'!CV28</f>
        <v/>
      </c>
      <c r="BS219" s="665" t="str">
        <f>'3A 2025-2026 REPORTE CALIFICACI'!CW28</f>
        <v/>
      </c>
      <c r="BT219" s="665">
        <f>'3A 2025-2026 REPORTE CALIFICACI'!CX28</f>
        <v>17</v>
      </c>
      <c r="BU219" s="664"/>
      <c r="BV219" s="665" t="str">
        <f>'3A 2025-2026 REPORTE CALIFICACI'!CZ28</f>
        <v/>
      </c>
      <c r="BW219" s="664" t="str">
        <f>'3A 2025-2026 REPORTE CALIFICACI'!DA28</f>
        <v/>
      </c>
      <c r="BX219" s="664" t="str">
        <f>'3A 2025-2026 REPORTE CALIFICACI'!DB28</f>
        <v>R</v>
      </c>
      <c r="BY219" s="666"/>
      <c r="BZ219" s="667"/>
      <c r="CA219" s="661"/>
      <c r="CB219" s="47"/>
      <c r="CC219" s="663" t="s">
        <v>1016</v>
      </c>
      <c r="CD219" s="664">
        <f>'3A 2025-2026 REPORTE CALIFICACI'!BU29</f>
        <v>72</v>
      </c>
      <c r="CE219" s="664">
        <f>'3A 2025-2026 REPORTE CALIFICACI'!BV29</f>
        <v>35</v>
      </c>
      <c r="CF219" s="664">
        <f>'3A 2025-2026 REPORTE CALIFICACI'!BW29</f>
        <v>50</v>
      </c>
      <c r="CG219" s="664">
        <f>'3A 2025-2026 REPORTE CALIFICACI'!BX29</f>
        <v>0</v>
      </c>
      <c r="CH219" s="664">
        <f>'3A 2025-2026 REPORTE CALIFICACI'!BY29</f>
        <v>71</v>
      </c>
      <c r="CI219" s="664">
        <f>'3A 2025-2026 REPORTE CALIFICACI'!BZ29</f>
        <v>70</v>
      </c>
      <c r="CJ219" s="664">
        <f>'3A 2025-2026 REPORTE CALIFICACI'!CA29</f>
        <v>70</v>
      </c>
      <c r="CK219" s="664">
        <f>'3A 2025-2026 REPORTE CALIFICACI'!CB29</f>
        <v>0</v>
      </c>
      <c r="CL219" s="664">
        <f>'3A 2025-2026 REPORTE CALIFICACI'!CC29</f>
        <v>71</v>
      </c>
      <c r="CM219" s="664">
        <f>'3A 2025-2026 REPORTE CALIFICACI'!CD29</f>
        <v>70</v>
      </c>
      <c r="CN219" s="664">
        <f>'3A 2025-2026 REPORTE CALIFICACI'!CE29</f>
        <v>70</v>
      </c>
      <c r="CO219" s="664">
        <f>'3A 2025-2026 REPORTE CALIFICACI'!CF29</f>
        <v>0</v>
      </c>
      <c r="CP219" s="664">
        <f>'3A 2025-2026 REPORTE CALIFICACI'!CG29</f>
        <v>70</v>
      </c>
      <c r="CQ219" s="664">
        <f>'3A 2025-2026 REPORTE CALIFICACI'!CH29</f>
        <v>70</v>
      </c>
      <c r="CR219" s="664">
        <f>'3A 2025-2026 REPORTE CALIFICACI'!CI29</f>
        <v>70</v>
      </c>
      <c r="CS219" s="664">
        <f>'3A 2025-2026 REPORTE CALIFICACI'!CJ29</f>
        <v>0</v>
      </c>
      <c r="CT219" s="716">
        <f>'3A 2025-2026 REPORTE CALIFICACI'!CK29</f>
        <v>39.25</v>
      </c>
      <c r="CU219" s="716">
        <f>'3A 2025-2026 REPORTE CALIFICACI'!CL29</f>
        <v>52.75</v>
      </c>
      <c r="CV219" s="716">
        <f>'3A 2025-2026 REPORTE CALIFICACI'!CM29</f>
        <v>52.75</v>
      </c>
      <c r="CW219" s="716">
        <f>'3A 2025-2026 REPORTE CALIFICACI'!CN29</f>
        <v>52.5</v>
      </c>
      <c r="CX219" s="749">
        <f>'3A 2025-2026 REPORTE CALIFICACI'!CO29</f>
        <v>49.3125</v>
      </c>
      <c r="CY219" s="750">
        <f>'3A 2025-2026 REPORTE CALIFICACI'!CP29</f>
        <v>0.6732142857</v>
      </c>
      <c r="CZ219" s="665">
        <f>'3A 2025-2026 REPORTE CALIFICACI'!CQ29</f>
        <v>24.65625</v>
      </c>
      <c r="DA219" s="665" t="str">
        <f>'3A 2025-2026 REPORTE CALIFICACI'!CR29</f>
        <v/>
      </c>
      <c r="DB219" s="665" t="str">
        <f>'3A 2025-2026 REPORTE CALIFICACI'!CS29</f>
        <v/>
      </c>
      <c r="DC219" s="665">
        <f>'3A 2025-2026 REPORTE CALIFICACI'!CT29</f>
        <v>25</v>
      </c>
      <c r="DD219" s="665">
        <f>'3A 2025-2026 REPORTE CALIFICACI'!CU29</f>
        <v>14.79375</v>
      </c>
      <c r="DE219" s="665" t="str">
        <f>'3A 2025-2026 REPORTE CALIFICACI'!CV29</f>
        <v/>
      </c>
      <c r="DF219" s="665" t="str">
        <f>'3A 2025-2026 REPORTE CALIFICACI'!CW29</f>
        <v/>
      </c>
      <c r="DG219" s="665">
        <f>'3A 2025-2026 REPORTE CALIFICACI'!CX29</f>
        <v>15</v>
      </c>
      <c r="DH219" s="664"/>
      <c r="DI219" s="664"/>
      <c r="DJ219" s="664" t="str">
        <f>'3A 2025-2026 REPORTE CALIFICACI'!DA29</f>
        <v/>
      </c>
      <c r="DK219" s="664" t="str">
        <f>'3A 2025-2026 REPORTE CALIFICACI'!DB29</f>
        <v>R</v>
      </c>
      <c r="DL219" s="666"/>
      <c r="DM219" s="667"/>
      <c r="DN219" s="661"/>
      <c r="DO219" s="47"/>
      <c r="DP219" s="663" t="s">
        <v>1016</v>
      </c>
      <c r="DQ219" s="664">
        <f>'3A 2025-2026 REPORTE CALIFICACI'!BU30</f>
        <v>35</v>
      </c>
      <c r="DR219" s="664">
        <f>'3A 2025-2026 REPORTE CALIFICACI'!BV30</f>
        <v>10</v>
      </c>
      <c r="DS219" s="664">
        <f>'3A 2025-2026 REPORTE CALIFICACI'!BW30</f>
        <v>15</v>
      </c>
      <c r="DT219" s="664">
        <f>'3A 2025-2026 REPORTE CALIFICACI'!BX30</f>
        <v>0</v>
      </c>
      <c r="DU219" s="664">
        <f>'3A 2025-2026 REPORTE CALIFICACI'!BY30</f>
        <v>30</v>
      </c>
      <c r="DV219" s="664">
        <f>'3A 2025-2026 REPORTE CALIFICACI'!BZ30</f>
        <v>10</v>
      </c>
      <c r="DW219" s="664">
        <f>'3A 2025-2026 REPORTE CALIFICACI'!CA30</f>
        <v>10</v>
      </c>
      <c r="DX219" s="664">
        <f>'3A 2025-2026 REPORTE CALIFICACI'!CB30</f>
        <v>0</v>
      </c>
      <c r="DY219" s="664">
        <f>'3A 2025-2026 REPORTE CALIFICACI'!CC30</f>
        <v>70</v>
      </c>
      <c r="DZ219" s="664">
        <f>'3A 2025-2026 REPORTE CALIFICACI'!CD30</f>
        <v>70</v>
      </c>
      <c r="EA219" s="664">
        <f>'3A 2025-2026 REPORTE CALIFICACI'!CE30</f>
        <v>70</v>
      </c>
      <c r="EB219" s="664">
        <f>'3A 2025-2026 REPORTE CALIFICACI'!CF30</f>
        <v>0</v>
      </c>
      <c r="EC219" s="664">
        <f>'3A 2025-2026 REPORTE CALIFICACI'!CG30</f>
        <v>73</v>
      </c>
      <c r="ED219" s="664">
        <f>'3A 2025-2026 REPORTE CALIFICACI'!CH30</f>
        <v>70</v>
      </c>
      <c r="EE219" s="664">
        <f>'3A 2025-2026 REPORTE CALIFICACI'!CI30</f>
        <v>70</v>
      </c>
      <c r="EF219" s="664">
        <f>'3A 2025-2026 REPORTE CALIFICACI'!CJ30</f>
        <v>0</v>
      </c>
      <c r="EG219" s="716">
        <f>'3A 2025-2026 REPORTE CALIFICACI'!CK30</f>
        <v>15</v>
      </c>
      <c r="EH219" s="716">
        <f>'3A 2025-2026 REPORTE CALIFICACI'!CL30</f>
        <v>12.5</v>
      </c>
      <c r="EI219" s="716">
        <f>'3A 2025-2026 REPORTE CALIFICACI'!CM30</f>
        <v>52.5</v>
      </c>
      <c r="EJ219" s="716">
        <f>'3A 2025-2026 REPORTE CALIFICACI'!CN30</f>
        <v>53.25</v>
      </c>
      <c r="EK219" s="749">
        <f>'3A 2025-2026 REPORTE CALIFICACI'!CO30</f>
        <v>33.3125</v>
      </c>
      <c r="EL219" s="750">
        <f>'3A 2025-2026 REPORTE CALIFICACI'!CP30</f>
        <v>0.6428571429</v>
      </c>
      <c r="EM219" s="665">
        <f>'3A 2025-2026 REPORTE CALIFICACI'!CQ30</f>
        <v>16.65625</v>
      </c>
      <c r="EN219" s="665" t="str">
        <f>'3A 2025-2026 REPORTE CALIFICACI'!CR30</f>
        <v/>
      </c>
      <c r="EO219" s="665" t="str">
        <f>'3A 2025-2026 REPORTE CALIFICACI'!CS30</f>
        <v/>
      </c>
      <c r="EP219" s="665">
        <f>'3A 2025-2026 REPORTE CALIFICACI'!CT30</f>
        <v>17</v>
      </c>
      <c r="EQ219" s="665">
        <f>'3A 2025-2026 REPORTE CALIFICACI'!CU30</f>
        <v>9.99375</v>
      </c>
      <c r="ER219" s="665" t="str">
        <f>'3A 2025-2026 REPORTE CALIFICACI'!CV30</f>
        <v/>
      </c>
      <c r="ES219" s="665" t="str">
        <f>'3A 2025-2026 REPORTE CALIFICACI'!CW30</f>
        <v/>
      </c>
      <c r="ET219" s="665">
        <f>'3A 2025-2026 REPORTE CALIFICACI'!CX30</f>
        <v>10</v>
      </c>
      <c r="EU219" s="664"/>
      <c r="EV219" s="665" t="str">
        <f>'3A 2025-2026 REPORTE CALIFICACI'!CZ30</f>
        <v/>
      </c>
      <c r="EW219" s="664" t="str">
        <f>'3A 2025-2026 REPORTE CALIFICACI'!DA30</f>
        <v/>
      </c>
      <c r="EX219" s="664" t="str">
        <f>'3A 2025-2026 REPORTE CALIFICACI'!DB30</f>
        <v>R</v>
      </c>
      <c r="EY219" s="666"/>
    </row>
    <row r="220" ht="52.5" customHeight="1">
      <c r="A220" s="661"/>
      <c r="B220" s="47"/>
      <c r="C220" s="663" t="s">
        <v>1017</v>
      </c>
      <c r="D220" s="664">
        <f>'3A 2025-2026 REPORTE CALIFICACI'!DC27</f>
        <v>91</v>
      </c>
      <c r="E220" s="664">
        <f>'3A 2025-2026 REPORTE CALIFICACI'!DD27</f>
        <v>70</v>
      </c>
      <c r="F220" s="664">
        <f>'3A 2025-2026 REPORTE CALIFICACI'!DE27</f>
        <v>70</v>
      </c>
      <c r="G220" s="664">
        <f>'3A 2025-2026 REPORTE CALIFICACI'!DF27</f>
        <v>0</v>
      </c>
      <c r="H220" s="664">
        <f>'3A 2025-2026 REPORTE CALIFICACI'!DG27</f>
        <v>70</v>
      </c>
      <c r="I220" s="664">
        <f>'3A 2025-2026 REPORTE CALIFICACI'!DH27</f>
        <v>70</v>
      </c>
      <c r="J220" s="664">
        <f>'3A 2025-2026 REPORTE CALIFICACI'!DI27</f>
        <v>70</v>
      </c>
      <c r="K220" s="664">
        <f>'3A 2025-2026 REPORTE CALIFICACI'!DJ27</f>
        <v>0</v>
      </c>
      <c r="L220" s="664">
        <f>'3A 2025-2026 REPORTE CALIFICACI'!DK27</f>
        <v>74</v>
      </c>
      <c r="M220" s="664">
        <f>'3A 2025-2026 REPORTE CALIFICACI'!DL27</f>
        <v>78</v>
      </c>
      <c r="N220" s="664">
        <f>'3A 2025-2026 REPORTE CALIFICACI'!DM27</f>
        <v>80</v>
      </c>
      <c r="O220" s="664">
        <f>'3A 2025-2026 REPORTE CALIFICACI'!DN27</f>
        <v>0</v>
      </c>
      <c r="P220" s="664">
        <f>'3A 2025-2026 REPORTE CALIFICACI'!DO27</f>
        <v>70</v>
      </c>
      <c r="Q220" s="664">
        <f>'3A 2025-2026 REPORTE CALIFICACI'!DP27</f>
        <v>73</v>
      </c>
      <c r="R220" s="664">
        <f>'3A 2025-2026 REPORTE CALIFICACI'!DQ27</f>
        <v>79</v>
      </c>
      <c r="S220" s="664">
        <f>'3A 2025-2026 REPORTE CALIFICACI'!DR27</f>
        <v>0</v>
      </c>
      <c r="T220" s="716">
        <f>'3A 2025-2026 REPORTE CALIFICACI'!DS27</f>
        <v>57.75</v>
      </c>
      <c r="U220" s="716">
        <f>'3A 2025-2026 REPORTE CALIFICACI'!DT27</f>
        <v>52.5</v>
      </c>
      <c r="V220" s="716">
        <f>'3A 2025-2026 REPORTE CALIFICACI'!DU27</f>
        <v>58</v>
      </c>
      <c r="W220" s="716">
        <f>'3A 2025-2026 REPORTE CALIFICACI'!DV27</f>
        <v>55.5</v>
      </c>
      <c r="X220" s="749">
        <f>'3A 2025-2026 REPORTE CALIFICACI'!DW27</f>
        <v>55.9375</v>
      </c>
      <c r="Y220" s="750">
        <f>'3A 2025-2026 REPORTE CALIFICACI'!DX27</f>
        <v>0.6374404762</v>
      </c>
      <c r="Z220" s="665">
        <f>'3A 2025-2026 REPORTE CALIFICACI'!DY27</f>
        <v>27.96875</v>
      </c>
      <c r="AA220" s="665" t="str">
        <f>'3A 2025-2026 REPORTE CALIFICACI'!DZ27</f>
        <v/>
      </c>
      <c r="AB220" s="665" t="str">
        <f>'3A 2025-2026 REPORTE CALIFICACI'!EA27</f>
        <v/>
      </c>
      <c r="AC220" s="665">
        <f>'3A 2025-2026 REPORTE CALIFICACI'!EB27</f>
        <v>28</v>
      </c>
      <c r="AD220" s="665">
        <f>'3A 2025-2026 REPORTE CALIFICACI'!EC27</f>
        <v>16.78125</v>
      </c>
      <c r="AE220" s="665" t="str">
        <f>'3A 2025-2026 REPORTE CALIFICACI'!ED27</f>
        <v/>
      </c>
      <c r="AF220" s="665" t="str">
        <f>'3A 2025-2026 REPORTE CALIFICACI'!EE27</f>
        <v/>
      </c>
      <c r="AG220" s="665">
        <f>'3A 2025-2026 REPORTE CALIFICACI'!EF27</f>
        <v>17</v>
      </c>
      <c r="AH220" s="664"/>
      <c r="AI220" s="665" t="str">
        <f>'3A 2025-2026 REPORTE CALIFICACI'!EH27</f>
        <v/>
      </c>
      <c r="AJ220" s="664" t="str">
        <f>'3A 2025-2026 REPORTE CALIFICACI'!EI27</f>
        <v/>
      </c>
      <c r="AK220" s="664" t="str">
        <f>'3A 2025-2026 REPORTE CALIFICACI'!EJ27</f>
        <v>R</v>
      </c>
      <c r="AL220" s="666"/>
      <c r="AM220" s="667"/>
      <c r="AN220" s="661"/>
      <c r="AO220" s="47"/>
      <c r="AP220" s="663" t="s">
        <v>1017</v>
      </c>
      <c r="AQ220" s="664">
        <f>'3A 2025-2026 REPORTE CALIFICACI'!DC28</f>
        <v>85</v>
      </c>
      <c r="AR220" s="664">
        <f>'3A 2025-2026 REPORTE CALIFICACI'!DD28</f>
        <v>72</v>
      </c>
      <c r="AS220" s="664">
        <f>'3A 2025-2026 REPORTE CALIFICACI'!DE28</f>
        <v>80</v>
      </c>
      <c r="AT220" s="664">
        <f>'3A 2025-2026 REPORTE CALIFICACI'!DF28</f>
        <v>0</v>
      </c>
      <c r="AU220" s="664">
        <f>'3A 2025-2026 REPORTE CALIFICACI'!DG28</f>
        <v>75</v>
      </c>
      <c r="AV220" s="664">
        <f>'3A 2025-2026 REPORTE CALIFICACI'!DH28</f>
        <v>90</v>
      </c>
      <c r="AW220" s="664">
        <f>'3A 2025-2026 REPORTE CALIFICACI'!DI28</f>
        <v>75</v>
      </c>
      <c r="AX220" s="664">
        <f>'3A 2025-2026 REPORTE CALIFICACI'!DJ28</f>
        <v>0</v>
      </c>
      <c r="AY220" s="664">
        <f>'3A 2025-2026 REPORTE CALIFICACI'!DK28</f>
        <v>87</v>
      </c>
      <c r="AZ220" s="664">
        <f>'3A 2025-2026 REPORTE CALIFICACI'!DL28</f>
        <v>88</v>
      </c>
      <c r="BA220" s="664">
        <f>'3A 2025-2026 REPORTE CALIFICACI'!DM28</f>
        <v>80</v>
      </c>
      <c r="BB220" s="664">
        <f>'3A 2025-2026 REPORTE CALIFICACI'!DN28</f>
        <v>0</v>
      </c>
      <c r="BC220" s="664">
        <f>'3A 2025-2026 REPORTE CALIFICACI'!DO28</f>
        <v>93</v>
      </c>
      <c r="BD220" s="664">
        <f>'3A 2025-2026 REPORTE CALIFICACI'!DP28</f>
        <v>83</v>
      </c>
      <c r="BE220" s="664">
        <f>'3A 2025-2026 REPORTE CALIFICACI'!DQ28</f>
        <v>85</v>
      </c>
      <c r="BF220" s="664">
        <f>'3A 2025-2026 REPORTE CALIFICACI'!DR28</f>
        <v>0</v>
      </c>
      <c r="BG220" s="716">
        <f>'3A 2025-2026 REPORTE CALIFICACI'!DS28</f>
        <v>59.25</v>
      </c>
      <c r="BH220" s="716">
        <f>'3A 2025-2026 REPORTE CALIFICACI'!DT28</f>
        <v>60</v>
      </c>
      <c r="BI220" s="716">
        <f>'3A 2025-2026 REPORTE CALIFICACI'!DU28</f>
        <v>63.75</v>
      </c>
      <c r="BJ220" s="716">
        <f>'3A 2025-2026 REPORTE CALIFICACI'!DV28</f>
        <v>65.25</v>
      </c>
      <c r="BK220" s="749">
        <f>'3A 2025-2026 REPORTE CALIFICACI'!DW28</f>
        <v>62.0625</v>
      </c>
      <c r="BL220" s="750">
        <f>'3A 2025-2026 REPORTE CALIFICACI'!DX28</f>
        <v>0.7</v>
      </c>
      <c r="BM220" s="665">
        <f>'3A 2025-2026 REPORTE CALIFICACI'!DY28</f>
        <v>31.03125</v>
      </c>
      <c r="BN220" s="665" t="str">
        <f>'3A 2025-2026 REPORTE CALIFICACI'!DZ28</f>
        <v/>
      </c>
      <c r="BO220" s="665" t="str">
        <f>'3A 2025-2026 REPORTE CALIFICACI'!EA28</f>
        <v/>
      </c>
      <c r="BP220" s="665">
        <f>'3A 2025-2026 REPORTE CALIFICACI'!EB28</f>
        <v>31</v>
      </c>
      <c r="BQ220" s="665">
        <f>'3A 2025-2026 REPORTE CALIFICACI'!EC28</f>
        <v>18.61875</v>
      </c>
      <c r="BR220" s="665" t="str">
        <f>'3A 2025-2026 REPORTE CALIFICACI'!ED28</f>
        <v/>
      </c>
      <c r="BS220" s="665" t="str">
        <f>'3A 2025-2026 REPORTE CALIFICACI'!EE28</f>
        <v/>
      </c>
      <c r="BT220" s="665">
        <f>'3A 2025-2026 REPORTE CALIFICACI'!EF28</f>
        <v>19</v>
      </c>
      <c r="BU220" s="664"/>
      <c r="BV220" s="665" t="str">
        <f>'3A 2025-2026 REPORTE CALIFICACI'!EH28</f>
        <v/>
      </c>
      <c r="BW220" s="664" t="str">
        <f>'3A 2025-2026 REPORTE CALIFICACI'!EI28</f>
        <v/>
      </c>
      <c r="BX220" s="664" t="str">
        <f>'3A 2025-2026 REPORTE CALIFICACI'!EJ28</f>
        <v>R</v>
      </c>
      <c r="BY220" s="666"/>
      <c r="BZ220" s="667"/>
      <c r="CA220" s="661"/>
      <c r="CB220" s="47"/>
      <c r="CC220" s="663" t="s">
        <v>1017</v>
      </c>
      <c r="CD220" s="664">
        <f>'3A 2025-2026 REPORTE CALIFICACI'!DC29</f>
        <v>60</v>
      </c>
      <c r="CE220" s="664">
        <f>'3A 2025-2026 REPORTE CALIFICACI'!DD29</f>
        <v>35</v>
      </c>
      <c r="CF220" s="664">
        <f>'3A 2025-2026 REPORTE CALIFICACI'!DE29</f>
        <v>50</v>
      </c>
      <c r="CG220" s="664">
        <f>'3A 2025-2026 REPORTE CALIFICACI'!DF29</f>
        <v>0</v>
      </c>
      <c r="CH220" s="664">
        <f>'3A 2025-2026 REPORTE CALIFICACI'!DG29</f>
        <v>60</v>
      </c>
      <c r="CI220" s="664">
        <f>'3A 2025-2026 REPORTE CALIFICACI'!DH29</f>
        <v>60</v>
      </c>
      <c r="CJ220" s="664">
        <f>'3A 2025-2026 REPORTE CALIFICACI'!DI29</f>
        <v>40</v>
      </c>
      <c r="CK220" s="664">
        <f>'3A 2025-2026 REPORTE CALIFICACI'!DJ29</f>
        <v>0</v>
      </c>
      <c r="CL220" s="664">
        <f>'3A 2025-2026 REPORTE CALIFICACI'!DK29</f>
        <v>70</v>
      </c>
      <c r="CM220" s="664">
        <f>'3A 2025-2026 REPORTE CALIFICACI'!DL29</f>
        <v>60</v>
      </c>
      <c r="CN220" s="664">
        <f>'3A 2025-2026 REPORTE CALIFICACI'!DM29</f>
        <v>60</v>
      </c>
      <c r="CO220" s="664">
        <f>'3A 2025-2026 REPORTE CALIFICACI'!DN29</f>
        <v>0</v>
      </c>
      <c r="CP220" s="664">
        <f>'3A 2025-2026 REPORTE CALIFICACI'!DO29</f>
        <v>60</v>
      </c>
      <c r="CQ220" s="664">
        <f>'3A 2025-2026 REPORTE CALIFICACI'!DP29</f>
        <v>60</v>
      </c>
      <c r="CR220" s="664">
        <f>'3A 2025-2026 REPORTE CALIFICACI'!DQ29</f>
        <v>70</v>
      </c>
      <c r="CS220" s="664">
        <f>'3A 2025-2026 REPORTE CALIFICACI'!DR29</f>
        <v>0</v>
      </c>
      <c r="CT220" s="716">
        <f>'3A 2025-2026 REPORTE CALIFICACI'!DS29</f>
        <v>36.25</v>
      </c>
      <c r="CU220" s="716">
        <f>'3A 2025-2026 REPORTE CALIFICACI'!DT29</f>
        <v>40</v>
      </c>
      <c r="CV220" s="716">
        <f>'3A 2025-2026 REPORTE CALIFICACI'!DU29</f>
        <v>47.5</v>
      </c>
      <c r="CW220" s="716">
        <f>'3A 2025-2026 REPORTE CALIFICACI'!DV29</f>
        <v>47.5</v>
      </c>
      <c r="CX220" s="749">
        <f>'3A 2025-2026 REPORTE CALIFICACI'!DW29</f>
        <v>42.8125</v>
      </c>
      <c r="CY220" s="750">
        <f>'3A 2025-2026 REPORTE CALIFICACI'!DX29</f>
        <v>0.69375</v>
      </c>
      <c r="CZ220" s="665">
        <f>'3A 2025-2026 REPORTE CALIFICACI'!DY29</f>
        <v>21.40625</v>
      </c>
      <c r="DA220" s="665" t="str">
        <f>'3A 2025-2026 REPORTE CALIFICACI'!DZ29</f>
        <v/>
      </c>
      <c r="DB220" s="665" t="str">
        <f>'3A 2025-2026 REPORTE CALIFICACI'!EA29</f>
        <v/>
      </c>
      <c r="DC220" s="665">
        <f>'3A 2025-2026 REPORTE CALIFICACI'!EB29</f>
        <v>21</v>
      </c>
      <c r="DD220" s="665">
        <f>'3A 2025-2026 REPORTE CALIFICACI'!EC29</f>
        <v>12.84375</v>
      </c>
      <c r="DE220" s="665" t="str">
        <f>'3A 2025-2026 REPORTE CALIFICACI'!ED29</f>
        <v/>
      </c>
      <c r="DF220" s="665" t="str">
        <f>'3A 2025-2026 REPORTE CALIFICACI'!EE29</f>
        <v/>
      </c>
      <c r="DG220" s="665">
        <f>'3A 2025-2026 REPORTE CALIFICACI'!EF29</f>
        <v>13</v>
      </c>
      <c r="DH220" s="744">
        <v>61.0</v>
      </c>
      <c r="DI220" s="665" t="str">
        <f>'3A 2025-2026 REPORTE CALIFICACI'!EH29</f>
        <v/>
      </c>
      <c r="DJ220" s="664" t="str">
        <f>'3A 2025-2026 REPORTE CALIFICACI'!EI29</f>
        <v/>
      </c>
      <c r="DK220" s="664" t="str">
        <f>'3A 2025-2026 REPORTE CALIFICACI'!EJ29</f>
        <v>R</v>
      </c>
      <c r="DL220" s="666"/>
      <c r="DM220" s="667"/>
      <c r="DN220" s="661"/>
      <c r="DO220" s="47"/>
      <c r="DP220" s="663" t="s">
        <v>1017</v>
      </c>
      <c r="DQ220" s="664">
        <f>'3A 2025-2026 REPORTE CALIFICACI'!DC30</f>
        <v>62</v>
      </c>
      <c r="DR220" s="664">
        <f>'3A 2025-2026 REPORTE CALIFICACI'!DD30</f>
        <v>40</v>
      </c>
      <c r="DS220" s="664">
        <f>'3A 2025-2026 REPORTE CALIFICACI'!DE30</f>
        <v>50</v>
      </c>
      <c r="DT220" s="664">
        <f>'3A 2025-2026 REPORTE CALIFICACI'!DF30</f>
        <v>0</v>
      </c>
      <c r="DU220" s="664">
        <f>'3A 2025-2026 REPORTE CALIFICACI'!DG30</f>
        <v>70</v>
      </c>
      <c r="DV220" s="664">
        <f>'3A 2025-2026 REPORTE CALIFICACI'!DH30</f>
        <v>60</v>
      </c>
      <c r="DW220" s="664">
        <f>'3A 2025-2026 REPORTE CALIFICACI'!DI30</f>
        <v>65</v>
      </c>
      <c r="DX220" s="664">
        <f>'3A 2025-2026 REPORTE CALIFICACI'!DJ30</f>
        <v>0</v>
      </c>
      <c r="DY220" s="664">
        <f>'3A 2025-2026 REPORTE CALIFICACI'!DK30</f>
        <v>70</v>
      </c>
      <c r="DZ220" s="664">
        <f>'3A 2025-2026 REPORTE CALIFICACI'!DL30</f>
        <v>75</v>
      </c>
      <c r="EA220" s="664">
        <f>'3A 2025-2026 REPORTE CALIFICACI'!DM30</f>
        <v>70</v>
      </c>
      <c r="EB220" s="664">
        <f>'3A 2025-2026 REPORTE CALIFICACI'!DN30</f>
        <v>0</v>
      </c>
      <c r="EC220" s="664">
        <f>'3A 2025-2026 REPORTE CALIFICACI'!DO30</f>
        <v>80</v>
      </c>
      <c r="ED220" s="664">
        <f>'3A 2025-2026 REPORTE CALIFICACI'!DP30</f>
        <v>70</v>
      </c>
      <c r="EE220" s="664">
        <f>'3A 2025-2026 REPORTE CALIFICACI'!DQ30</f>
        <v>60</v>
      </c>
      <c r="EF220" s="664">
        <f>'3A 2025-2026 REPORTE CALIFICACI'!DR30</f>
        <v>0</v>
      </c>
      <c r="EG220" s="716">
        <f>'3A 2025-2026 REPORTE CALIFICACI'!DS30</f>
        <v>38</v>
      </c>
      <c r="EH220" s="716">
        <f>'3A 2025-2026 REPORTE CALIFICACI'!DT30</f>
        <v>48.75</v>
      </c>
      <c r="EI220" s="716">
        <f>'3A 2025-2026 REPORTE CALIFICACI'!DU30</f>
        <v>53.75</v>
      </c>
      <c r="EJ220" s="716">
        <f>'3A 2025-2026 REPORTE CALIFICACI'!DV30</f>
        <v>52.5</v>
      </c>
      <c r="EK220" s="749">
        <f>'3A 2025-2026 REPORTE CALIFICACI'!DW30</f>
        <v>48.25</v>
      </c>
      <c r="EL220" s="750">
        <f>'3A 2025-2026 REPORTE CALIFICACI'!DX30</f>
        <v>0.6011455723</v>
      </c>
      <c r="EM220" s="665">
        <f>'3A 2025-2026 REPORTE CALIFICACI'!DY30</f>
        <v>24.125</v>
      </c>
      <c r="EN220" s="665" t="str">
        <f>'3A 2025-2026 REPORTE CALIFICACI'!DZ30</f>
        <v/>
      </c>
      <c r="EO220" s="665" t="str">
        <f>'3A 2025-2026 REPORTE CALIFICACI'!EA30</f>
        <v/>
      </c>
      <c r="EP220" s="665">
        <f>'3A 2025-2026 REPORTE CALIFICACI'!EB30</f>
        <v>24</v>
      </c>
      <c r="EQ220" s="665">
        <f>'3A 2025-2026 REPORTE CALIFICACI'!EC30</f>
        <v>14.475</v>
      </c>
      <c r="ER220" s="665" t="str">
        <f>'3A 2025-2026 REPORTE CALIFICACI'!ED30</f>
        <v/>
      </c>
      <c r="ES220" s="665" t="str">
        <f>'3A 2025-2026 REPORTE CALIFICACI'!EE30</f>
        <v/>
      </c>
      <c r="ET220" s="665">
        <f>'3A 2025-2026 REPORTE CALIFICACI'!EF30</f>
        <v>14</v>
      </c>
      <c r="EU220" s="664"/>
      <c r="EV220" s="665" t="str">
        <f>'3A 2025-2026 REPORTE CALIFICACI'!EH30</f>
        <v/>
      </c>
      <c r="EW220" s="664" t="str">
        <f>'3A 2025-2026 REPORTE CALIFICACI'!EI30</f>
        <v/>
      </c>
      <c r="EX220" s="664" t="str">
        <f>'3A 2025-2026 REPORTE CALIFICACI'!EJ30</f>
        <v>R</v>
      </c>
      <c r="EY220" s="666"/>
    </row>
    <row r="221" ht="52.5" customHeight="1">
      <c r="A221" s="661"/>
      <c r="B221" s="47"/>
      <c r="C221" s="663" t="s">
        <v>1018</v>
      </c>
      <c r="D221" s="664">
        <f>'3A 2025-2026 REPORTE CALIFICACI'!EK27</f>
        <v>86</v>
      </c>
      <c r="E221" s="664">
        <f>'3A 2025-2026 REPORTE CALIFICACI'!EL27</f>
        <v>86</v>
      </c>
      <c r="F221" s="664">
        <f>'3A 2025-2026 REPORTE CALIFICACI'!EM27</f>
        <v>90</v>
      </c>
      <c r="G221" s="665">
        <f>'3A 2025-2026 REPORTE CALIFICACI'!EN27</f>
        <v>0</v>
      </c>
      <c r="H221" s="664">
        <f>'3A 2025-2026 REPORTE CALIFICACI'!EO27</f>
        <v>82</v>
      </c>
      <c r="I221" s="664">
        <f>'3A 2025-2026 REPORTE CALIFICACI'!EP27</f>
        <v>84</v>
      </c>
      <c r="J221" s="664">
        <f>'3A 2025-2026 REPORTE CALIFICACI'!EQ27</f>
        <v>92</v>
      </c>
      <c r="K221" s="664">
        <f>'3A 2025-2026 REPORTE CALIFICACI'!ER27</f>
        <v>0</v>
      </c>
      <c r="L221" s="664">
        <f>'3A 2025-2026 REPORTE CALIFICACI'!ES27</f>
        <v>92</v>
      </c>
      <c r="M221" s="665">
        <f>'3A 2025-2026 REPORTE CALIFICACI'!ET27</f>
        <v>90</v>
      </c>
      <c r="N221" s="665">
        <f>'3A 2025-2026 REPORTE CALIFICACI'!EU27</f>
        <v>90</v>
      </c>
      <c r="O221" s="664">
        <f>'3A 2025-2026 REPORTE CALIFICACI'!EV27</f>
        <v>0</v>
      </c>
      <c r="P221" s="665">
        <f>'3A 2025-2026 REPORTE CALIFICACI'!EW27</f>
        <v>94</v>
      </c>
      <c r="Q221" s="665">
        <f>'3A 2025-2026 REPORTE CALIFICACI'!EX27</f>
        <v>92</v>
      </c>
      <c r="R221" s="665">
        <f>'3A 2025-2026 REPORTE CALIFICACI'!EY27</f>
        <v>86</v>
      </c>
      <c r="S221" s="665">
        <f>'3A 2025-2026 REPORTE CALIFICACI'!EZ27</f>
        <v>0</v>
      </c>
      <c r="T221" s="716">
        <f>'3A 2025-2026 REPORTE CALIFICACI'!FA27</f>
        <v>65.5</v>
      </c>
      <c r="U221" s="716">
        <f>'3A 2025-2026 REPORTE CALIFICACI'!FB27</f>
        <v>64.5</v>
      </c>
      <c r="V221" s="716">
        <f>'3A 2025-2026 REPORTE CALIFICACI'!FC27</f>
        <v>68</v>
      </c>
      <c r="W221" s="716">
        <f>'3A 2025-2026 REPORTE CALIFICACI'!FD27</f>
        <v>68</v>
      </c>
      <c r="X221" s="749">
        <f>'3A 2025-2026 REPORTE CALIFICACI'!FE27</f>
        <v>66.5</v>
      </c>
      <c r="Y221" s="750">
        <f>'3A 2025-2026 REPORTE CALIFICACI'!FF27</f>
        <v>0.5375</v>
      </c>
      <c r="Z221" s="665">
        <f>'3A 2025-2026 REPORTE CALIFICACI'!FG27</f>
        <v>33.25</v>
      </c>
      <c r="AA221" s="665" t="str">
        <f>'3A 2025-2026 REPORTE CALIFICACI'!FH27</f>
        <v/>
      </c>
      <c r="AB221" s="665" t="str">
        <f>'3A 2025-2026 REPORTE CALIFICACI'!FI27</f>
        <v/>
      </c>
      <c r="AC221" s="665">
        <f>'3A 2025-2026 REPORTE CALIFICACI'!FJ27</f>
        <v>33</v>
      </c>
      <c r="AD221" s="665">
        <f>'3A 2025-2026 REPORTE CALIFICACI'!FK27</f>
        <v>19.95</v>
      </c>
      <c r="AE221" s="665" t="str">
        <f>'3A 2025-2026 REPORTE CALIFICACI'!FL27</f>
        <v/>
      </c>
      <c r="AF221" s="665" t="str">
        <f>'3A 2025-2026 REPORTE CALIFICACI'!FM27</f>
        <v/>
      </c>
      <c r="AG221" s="665">
        <f>'3A 2025-2026 REPORTE CALIFICACI'!FN27</f>
        <v>20</v>
      </c>
      <c r="AH221" s="664"/>
      <c r="AI221" s="665" t="str">
        <f>'3A 2025-2026 REPORTE CALIFICACI'!FP27</f>
        <v/>
      </c>
      <c r="AJ221" s="664" t="str">
        <f>'3A 2025-2026 REPORTE CALIFICACI'!FQ27</f>
        <v/>
      </c>
      <c r="AK221" s="664" t="str">
        <f>'3A 2025-2026 REPORTE CALIFICACI'!FR27</f>
        <v>R</v>
      </c>
      <c r="AL221" s="666"/>
      <c r="AM221" s="667"/>
      <c r="AN221" s="661"/>
      <c r="AO221" s="47"/>
      <c r="AP221" s="663" t="s">
        <v>1018</v>
      </c>
      <c r="AQ221" s="664">
        <f>'3A 2025-2026 REPORTE CALIFICACI'!EK28</f>
        <v>83</v>
      </c>
      <c r="AR221" s="664">
        <f>'3A 2025-2026 REPORTE CALIFICACI'!EL28</f>
        <v>89</v>
      </c>
      <c r="AS221" s="664">
        <f>'3A 2025-2026 REPORTE CALIFICACI'!EM28</f>
        <v>86</v>
      </c>
      <c r="AT221" s="665">
        <f>'3A 2025-2026 REPORTE CALIFICACI'!EN28</f>
        <v>0</v>
      </c>
      <c r="AU221" s="664">
        <f>'3A 2025-2026 REPORTE CALIFICACI'!EO28</f>
        <v>82</v>
      </c>
      <c r="AV221" s="664">
        <f>'3A 2025-2026 REPORTE CALIFICACI'!EP28</f>
        <v>87</v>
      </c>
      <c r="AW221" s="664">
        <f>'3A 2025-2026 REPORTE CALIFICACI'!EQ28</f>
        <v>88</v>
      </c>
      <c r="AX221" s="664">
        <f>'3A 2025-2026 REPORTE CALIFICACI'!ER28</f>
        <v>0</v>
      </c>
      <c r="AY221" s="664">
        <f>'3A 2025-2026 REPORTE CALIFICACI'!ES28</f>
        <v>88</v>
      </c>
      <c r="AZ221" s="665">
        <f>'3A 2025-2026 REPORTE CALIFICACI'!ET28</f>
        <v>88</v>
      </c>
      <c r="BA221" s="665">
        <f>'3A 2025-2026 REPORTE CALIFICACI'!EU28</f>
        <v>85</v>
      </c>
      <c r="BB221" s="664">
        <f>'3A 2025-2026 REPORTE CALIFICACI'!EV28</f>
        <v>0</v>
      </c>
      <c r="BC221" s="665">
        <f>'3A 2025-2026 REPORTE CALIFICACI'!EW28</f>
        <v>83</v>
      </c>
      <c r="BD221" s="665">
        <f>'3A 2025-2026 REPORTE CALIFICACI'!EX28</f>
        <v>88</v>
      </c>
      <c r="BE221" s="665">
        <f>'3A 2025-2026 REPORTE CALIFICACI'!EY28</f>
        <v>92</v>
      </c>
      <c r="BF221" s="665">
        <f>'3A 2025-2026 REPORTE CALIFICACI'!EZ28</f>
        <v>0</v>
      </c>
      <c r="BG221" s="716">
        <f>'3A 2025-2026 REPORTE CALIFICACI'!FA28</f>
        <v>64.5</v>
      </c>
      <c r="BH221" s="716">
        <f>'3A 2025-2026 REPORTE CALIFICACI'!FB28</f>
        <v>64.25</v>
      </c>
      <c r="BI221" s="716">
        <f>'3A 2025-2026 REPORTE CALIFICACI'!FC28</f>
        <v>65.25</v>
      </c>
      <c r="BJ221" s="716">
        <f>'3A 2025-2026 REPORTE CALIFICACI'!FD28</f>
        <v>65.75</v>
      </c>
      <c r="BK221" s="749">
        <f>'3A 2025-2026 REPORTE CALIFICACI'!FE28</f>
        <v>64.9375</v>
      </c>
      <c r="BL221" s="750">
        <f>'3A 2025-2026 REPORTE CALIFICACI'!FF28</f>
        <v>0.7</v>
      </c>
      <c r="BM221" s="665">
        <f>'3A 2025-2026 REPORTE CALIFICACI'!FG28</f>
        <v>32.46875</v>
      </c>
      <c r="BN221" s="665" t="str">
        <f>'3A 2025-2026 REPORTE CALIFICACI'!FH28</f>
        <v/>
      </c>
      <c r="BO221" s="665" t="str">
        <f>'3A 2025-2026 REPORTE CALIFICACI'!FI28</f>
        <v/>
      </c>
      <c r="BP221" s="665">
        <f>'3A 2025-2026 REPORTE CALIFICACI'!FJ28</f>
        <v>32</v>
      </c>
      <c r="BQ221" s="665">
        <f>'3A 2025-2026 REPORTE CALIFICACI'!FK28</f>
        <v>19.48125</v>
      </c>
      <c r="BR221" s="665" t="str">
        <f>'3A 2025-2026 REPORTE CALIFICACI'!FL28</f>
        <v/>
      </c>
      <c r="BS221" s="665" t="str">
        <f>'3A 2025-2026 REPORTE CALIFICACI'!FM28</f>
        <v/>
      </c>
      <c r="BT221" s="665">
        <f>'3A 2025-2026 REPORTE CALIFICACI'!FN28</f>
        <v>19</v>
      </c>
      <c r="BU221" s="664"/>
      <c r="BV221" s="665" t="str">
        <f>'3A 2025-2026 REPORTE CALIFICACI'!FP28</f>
        <v/>
      </c>
      <c r="BW221" s="664" t="str">
        <f>'3A 2025-2026 REPORTE CALIFICACI'!FQ28</f>
        <v/>
      </c>
      <c r="BX221" s="664" t="str">
        <f>'3A 2025-2026 REPORTE CALIFICACI'!FR28</f>
        <v>R</v>
      </c>
      <c r="BY221" s="666"/>
      <c r="BZ221" s="667"/>
      <c r="CA221" s="661"/>
      <c r="CB221" s="47"/>
      <c r="CC221" s="663" t="s">
        <v>1018</v>
      </c>
      <c r="CD221" s="664">
        <f>'3A 2025-2026 REPORTE CALIFICACI'!EK29</f>
        <v>72</v>
      </c>
      <c r="CE221" s="664">
        <f>'3A 2025-2026 REPORTE CALIFICACI'!EL29</f>
        <v>71</v>
      </c>
      <c r="CF221" s="664">
        <f>'3A 2025-2026 REPORTE CALIFICACI'!EM29</f>
        <v>73</v>
      </c>
      <c r="CG221" s="665">
        <f>'3A 2025-2026 REPORTE CALIFICACI'!EN29</f>
        <v>0</v>
      </c>
      <c r="CH221" s="664">
        <f>'3A 2025-2026 REPORTE CALIFICACI'!EO29</f>
        <v>74</v>
      </c>
      <c r="CI221" s="664">
        <f>'3A 2025-2026 REPORTE CALIFICACI'!EP29</f>
        <v>74</v>
      </c>
      <c r="CJ221" s="664">
        <f>'3A 2025-2026 REPORTE CALIFICACI'!EQ29</f>
        <v>56</v>
      </c>
      <c r="CK221" s="664">
        <f>'3A 2025-2026 REPORTE CALIFICACI'!ER29</f>
        <v>0</v>
      </c>
      <c r="CL221" s="664">
        <f>'3A 2025-2026 REPORTE CALIFICACI'!ES29</f>
        <v>89</v>
      </c>
      <c r="CM221" s="665">
        <f>'3A 2025-2026 REPORTE CALIFICACI'!ET29</f>
        <v>69</v>
      </c>
      <c r="CN221" s="665">
        <f>'3A 2025-2026 REPORTE CALIFICACI'!EU29</f>
        <v>74</v>
      </c>
      <c r="CO221" s="664">
        <f>'3A 2025-2026 REPORTE CALIFICACI'!EV29</f>
        <v>0</v>
      </c>
      <c r="CP221" s="665">
        <f>'3A 2025-2026 REPORTE CALIFICACI'!EW29</f>
        <v>74</v>
      </c>
      <c r="CQ221" s="665">
        <f>'3A 2025-2026 REPORTE CALIFICACI'!EX29</f>
        <v>73</v>
      </c>
      <c r="CR221" s="665">
        <f>'3A 2025-2026 REPORTE CALIFICACI'!EY29</f>
        <v>82</v>
      </c>
      <c r="CS221" s="665">
        <f>'3A 2025-2026 REPORTE CALIFICACI'!EZ29</f>
        <v>0</v>
      </c>
      <c r="CT221" s="716">
        <f>'3A 2025-2026 REPORTE CALIFICACI'!FA29</f>
        <v>54</v>
      </c>
      <c r="CU221" s="716">
        <f>'3A 2025-2026 REPORTE CALIFICACI'!FB29</f>
        <v>51</v>
      </c>
      <c r="CV221" s="716">
        <f>'3A 2025-2026 REPORTE CALIFICACI'!FC29</f>
        <v>58</v>
      </c>
      <c r="CW221" s="716">
        <f>'3A 2025-2026 REPORTE CALIFICACI'!FD29</f>
        <v>57.25</v>
      </c>
      <c r="CX221" s="749">
        <f>'3A 2025-2026 REPORTE CALIFICACI'!FE29</f>
        <v>55.0625</v>
      </c>
      <c r="CY221" s="750">
        <f>'3A 2025-2026 REPORTE CALIFICACI'!FF29</f>
        <v>0.6824509804</v>
      </c>
      <c r="CZ221" s="665">
        <f>'3A 2025-2026 REPORTE CALIFICACI'!FG29</f>
        <v>27.53125</v>
      </c>
      <c r="DA221" s="665" t="str">
        <f>'3A 2025-2026 REPORTE CALIFICACI'!FH29</f>
        <v/>
      </c>
      <c r="DB221" s="665" t="str">
        <f>'3A 2025-2026 REPORTE CALIFICACI'!FI29</f>
        <v/>
      </c>
      <c r="DC221" s="665">
        <f>'3A 2025-2026 REPORTE CALIFICACI'!FJ29</f>
        <v>28</v>
      </c>
      <c r="DD221" s="665">
        <f>'3A 2025-2026 REPORTE CALIFICACI'!FK29</f>
        <v>16.51875</v>
      </c>
      <c r="DE221" s="665" t="str">
        <f>'3A 2025-2026 REPORTE CALIFICACI'!FL29</f>
        <v/>
      </c>
      <c r="DF221" s="665" t="str">
        <f>'3A 2025-2026 REPORTE CALIFICACI'!FM29</f>
        <v/>
      </c>
      <c r="DG221" s="665">
        <f>'3A 2025-2026 REPORTE CALIFICACI'!FN29</f>
        <v>17</v>
      </c>
      <c r="DH221" s="664"/>
      <c r="DI221" s="664"/>
      <c r="DJ221" s="664" t="str">
        <f>'3A 2025-2026 REPORTE CALIFICACI'!FQ29</f>
        <v/>
      </c>
      <c r="DK221" s="664" t="str">
        <f>'3A 2025-2026 REPORTE CALIFICACI'!FR29</f>
        <v>R</v>
      </c>
      <c r="DL221" s="666"/>
      <c r="DM221" s="667"/>
      <c r="DN221" s="661"/>
      <c r="DO221" s="47"/>
      <c r="DP221" s="663" t="s">
        <v>1018</v>
      </c>
      <c r="DQ221" s="664">
        <f>'3A 2025-2026 REPORTE CALIFICACI'!EK30</f>
        <v>76</v>
      </c>
      <c r="DR221" s="664">
        <f>'3A 2025-2026 REPORTE CALIFICACI'!EL30</f>
        <v>73</v>
      </c>
      <c r="DS221" s="664">
        <f>'3A 2025-2026 REPORTE CALIFICACI'!EM30</f>
        <v>55</v>
      </c>
      <c r="DT221" s="665">
        <f>'3A 2025-2026 REPORTE CALIFICACI'!EN30</f>
        <v>0</v>
      </c>
      <c r="DU221" s="664">
        <f>'3A 2025-2026 REPORTE CALIFICACI'!EO30</f>
        <v>72</v>
      </c>
      <c r="DV221" s="664">
        <f>'3A 2025-2026 REPORTE CALIFICACI'!EP30</f>
        <v>71</v>
      </c>
      <c r="DW221" s="664">
        <f>'3A 2025-2026 REPORTE CALIFICACI'!EQ30</f>
        <v>73</v>
      </c>
      <c r="DX221" s="664">
        <f>'3A 2025-2026 REPORTE CALIFICACI'!ER30</f>
        <v>0</v>
      </c>
      <c r="DY221" s="664">
        <f>'3A 2025-2026 REPORTE CALIFICACI'!ES30</f>
        <v>84</v>
      </c>
      <c r="DZ221" s="665">
        <f>'3A 2025-2026 REPORTE CALIFICACI'!ET30</f>
        <v>74</v>
      </c>
      <c r="EA221" s="665">
        <f>'3A 2025-2026 REPORTE CALIFICACI'!EU30</f>
        <v>58</v>
      </c>
      <c r="EB221" s="664">
        <f>'3A 2025-2026 REPORTE CALIFICACI'!EV30</f>
        <v>0</v>
      </c>
      <c r="EC221" s="665">
        <f>'3A 2025-2026 REPORTE CALIFICACI'!EW30</f>
        <v>55</v>
      </c>
      <c r="ED221" s="665">
        <f>'3A 2025-2026 REPORTE CALIFICACI'!EX30</f>
        <v>74</v>
      </c>
      <c r="EE221" s="665">
        <f>'3A 2025-2026 REPORTE CALIFICACI'!EY30</f>
        <v>71</v>
      </c>
      <c r="EF221" s="665">
        <f>'3A 2025-2026 REPORTE CALIFICACI'!EZ30</f>
        <v>0</v>
      </c>
      <c r="EG221" s="716">
        <f>'3A 2025-2026 REPORTE CALIFICACI'!FA30</f>
        <v>51</v>
      </c>
      <c r="EH221" s="716">
        <f>'3A 2025-2026 REPORTE CALIFICACI'!FB30</f>
        <v>54</v>
      </c>
      <c r="EI221" s="716">
        <f>'3A 2025-2026 REPORTE CALIFICACI'!FC30</f>
        <v>54</v>
      </c>
      <c r="EJ221" s="716">
        <f>'3A 2025-2026 REPORTE CALIFICACI'!FD30</f>
        <v>50</v>
      </c>
      <c r="EK221" s="749">
        <f>'3A 2025-2026 REPORTE CALIFICACI'!FE30</f>
        <v>52.25</v>
      </c>
      <c r="EL221" s="750">
        <f>'3A 2025-2026 REPORTE CALIFICACI'!FF30</f>
        <v>0.5856372549</v>
      </c>
      <c r="EM221" s="665">
        <f>'3A 2025-2026 REPORTE CALIFICACI'!FG30</f>
        <v>26.125</v>
      </c>
      <c r="EN221" s="665" t="str">
        <f>'3A 2025-2026 REPORTE CALIFICACI'!FH30</f>
        <v/>
      </c>
      <c r="EO221" s="665" t="str">
        <f>'3A 2025-2026 REPORTE CALIFICACI'!FI30</f>
        <v/>
      </c>
      <c r="EP221" s="665">
        <f>'3A 2025-2026 REPORTE CALIFICACI'!FJ30</f>
        <v>26</v>
      </c>
      <c r="EQ221" s="665">
        <f>'3A 2025-2026 REPORTE CALIFICACI'!FK30</f>
        <v>15.675</v>
      </c>
      <c r="ER221" s="665" t="str">
        <f>'3A 2025-2026 REPORTE CALIFICACI'!FL30</f>
        <v/>
      </c>
      <c r="ES221" s="665" t="str">
        <f>'3A 2025-2026 REPORTE CALIFICACI'!FM30</f>
        <v/>
      </c>
      <c r="ET221" s="665">
        <f>'3A 2025-2026 REPORTE CALIFICACI'!FN30</f>
        <v>16</v>
      </c>
      <c r="EU221" s="664"/>
      <c r="EV221" s="665" t="str">
        <f>'3A 2025-2026 REPORTE CALIFICACI'!FP30</f>
        <v/>
      </c>
      <c r="EW221" s="664" t="str">
        <f>'3A 2025-2026 REPORTE CALIFICACI'!FQ30</f>
        <v/>
      </c>
      <c r="EX221" s="664" t="str">
        <f>'3A 2025-2026 REPORTE CALIFICACI'!FR30</f>
        <v>R</v>
      </c>
      <c r="EY221" s="666"/>
    </row>
    <row r="222" ht="52.5" customHeight="1">
      <c r="A222" s="661"/>
      <c r="B222" s="47"/>
      <c r="C222" s="663" t="s">
        <v>1019</v>
      </c>
      <c r="D222" s="664">
        <f>'3A 2025-2026 REPORTE CALIFICACI'!FS27</f>
        <v>81</v>
      </c>
      <c r="E222" s="664">
        <f>'3A 2025-2026 REPORTE CALIFICACI'!FT27</f>
        <v>85</v>
      </c>
      <c r="F222" s="664">
        <f>'3A 2025-2026 REPORTE CALIFICACI'!FU27</f>
        <v>75</v>
      </c>
      <c r="G222" s="664">
        <f>'3A 2025-2026 REPORTE CALIFICACI'!FV27</f>
        <v>0</v>
      </c>
      <c r="H222" s="664">
        <f>'3A 2025-2026 REPORTE CALIFICACI'!FW27</f>
        <v>70</v>
      </c>
      <c r="I222" s="664">
        <f>'3A 2025-2026 REPORTE CALIFICACI'!FX27</f>
        <v>81</v>
      </c>
      <c r="J222" s="664">
        <f>'3A 2025-2026 REPORTE CALIFICACI'!FY27</f>
        <v>70</v>
      </c>
      <c r="K222" s="664">
        <f>'3A 2025-2026 REPORTE CALIFICACI'!FZ27</f>
        <v>0</v>
      </c>
      <c r="L222" s="664">
        <f>'3A 2025-2026 REPORTE CALIFICACI'!GA27</f>
        <v>76</v>
      </c>
      <c r="M222" s="664">
        <f>'3A 2025-2026 REPORTE CALIFICACI'!GB27</f>
        <v>85</v>
      </c>
      <c r="N222" s="664">
        <f>'3A 2025-2026 REPORTE CALIFICACI'!GC27</f>
        <v>70</v>
      </c>
      <c r="O222" s="664">
        <f>'3A 2025-2026 REPORTE CALIFICACI'!GD27</f>
        <v>0</v>
      </c>
      <c r="P222" s="664">
        <f>'3A 2025-2026 REPORTE CALIFICACI'!GE27</f>
        <v>71</v>
      </c>
      <c r="Q222" s="664">
        <f>'3A 2025-2026 REPORTE CALIFICACI'!GF27</f>
        <v>81</v>
      </c>
      <c r="R222" s="664">
        <f>'3A 2025-2026 REPORTE CALIFICACI'!GG27</f>
        <v>73</v>
      </c>
      <c r="S222" s="664">
        <f>'3A 2025-2026 REPORTE CALIFICACI'!GH27</f>
        <v>0</v>
      </c>
      <c r="T222" s="716">
        <f>'3A 2025-2026 REPORTE CALIFICACI'!GI27</f>
        <v>60.25</v>
      </c>
      <c r="U222" s="716">
        <f>'3A 2025-2026 REPORTE CALIFICACI'!GJ27</f>
        <v>55.25</v>
      </c>
      <c r="V222" s="716">
        <f>'3A 2025-2026 REPORTE CALIFICACI'!GK27</f>
        <v>57.75</v>
      </c>
      <c r="W222" s="716">
        <f>'3A 2025-2026 REPORTE CALIFICACI'!GL27</f>
        <v>56.25</v>
      </c>
      <c r="X222" s="749">
        <f>'3A 2025-2026 REPORTE CALIFICACI'!GM27</f>
        <v>57.375</v>
      </c>
      <c r="Y222" s="750">
        <f>'3A 2025-2026 REPORTE CALIFICACI'!GN27</f>
        <v>0.195</v>
      </c>
      <c r="Z222" s="665">
        <f>'3A 2025-2026 REPORTE CALIFICACI'!GO27</f>
        <v>28.6875</v>
      </c>
      <c r="AA222" s="665" t="str">
        <f>'3A 2025-2026 REPORTE CALIFICACI'!GP27</f>
        <v/>
      </c>
      <c r="AB222" s="665" t="str">
        <f>'3A 2025-2026 REPORTE CALIFICACI'!GQ27</f>
        <v/>
      </c>
      <c r="AC222" s="665">
        <f>'3A 2025-2026 REPORTE CALIFICACI'!GR27</f>
        <v>29</v>
      </c>
      <c r="AD222" s="665">
        <f>'3A 2025-2026 REPORTE CALIFICACI'!GS27</f>
        <v>17.2125</v>
      </c>
      <c r="AE222" s="665" t="str">
        <f>'3A 2025-2026 REPORTE CALIFICACI'!GT27</f>
        <v/>
      </c>
      <c r="AF222" s="665" t="str">
        <f>'3A 2025-2026 REPORTE CALIFICACI'!GU27</f>
        <v/>
      </c>
      <c r="AG222" s="665">
        <f>'3A 2025-2026 REPORTE CALIFICACI'!GV27</f>
        <v>17</v>
      </c>
      <c r="AH222" s="664"/>
      <c r="AI222" s="665" t="str">
        <f>'3A 2025-2026 REPORTE CALIFICACI'!GX27</f>
        <v/>
      </c>
      <c r="AJ222" s="664" t="str">
        <f>'3A 2025-2026 REPORTE CALIFICACI'!GY27</f>
        <v/>
      </c>
      <c r="AK222" s="664" t="str">
        <f>'3A 2025-2026 REPORTE CALIFICACI'!GZ27</f>
        <v>R</v>
      </c>
      <c r="AL222" s="666"/>
      <c r="AM222" s="667"/>
      <c r="AN222" s="661"/>
      <c r="AO222" s="47"/>
      <c r="AP222" s="663" t="s">
        <v>1019</v>
      </c>
      <c r="AQ222" s="664">
        <f>'3A 2025-2026 REPORTE CALIFICACI'!FS28</f>
        <v>84</v>
      </c>
      <c r="AR222" s="664">
        <f>'3A 2025-2026 REPORTE CALIFICACI'!FT28</f>
        <v>81</v>
      </c>
      <c r="AS222" s="664">
        <f>'3A 2025-2026 REPORTE CALIFICACI'!FU28</f>
        <v>70</v>
      </c>
      <c r="AT222" s="664">
        <f>'3A 2025-2026 REPORTE CALIFICACI'!FV28</f>
        <v>0</v>
      </c>
      <c r="AU222" s="664">
        <f>'3A 2025-2026 REPORTE CALIFICACI'!FW28</f>
        <v>85</v>
      </c>
      <c r="AV222" s="664">
        <f>'3A 2025-2026 REPORTE CALIFICACI'!FX28</f>
        <v>83</v>
      </c>
      <c r="AW222" s="664">
        <f>'3A 2025-2026 REPORTE CALIFICACI'!FY28</f>
        <v>70</v>
      </c>
      <c r="AX222" s="664">
        <f>'3A 2025-2026 REPORTE CALIFICACI'!FZ28</f>
        <v>0</v>
      </c>
      <c r="AY222" s="664">
        <f>'3A 2025-2026 REPORTE CALIFICACI'!GA28</f>
        <v>82</v>
      </c>
      <c r="AZ222" s="664">
        <f>'3A 2025-2026 REPORTE CALIFICACI'!GB28</f>
        <v>90</v>
      </c>
      <c r="BA222" s="664">
        <f>'3A 2025-2026 REPORTE CALIFICACI'!GC28</f>
        <v>70</v>
      </c>
      <c r="BB222" s="664">
        <f>'3A 2025-2026 REPORTE CALIFICACI'!GD28</f>
        <v>0</v>
      </c>
      <c r="BC222" s="664">
        <f>'3A 2025-2026 REPORTE CALIFICACI'!GE28</f>
        <v>83</v>
      </c>
      <c r="BD222" s="664">
        <f>'3A 2025-2026 REPORTE CALIFICACI'!GF28</f>
        <v>84</v>
      </c>
      <c r="BE222" s="664">
        <f>'3A 2025-2026 REPORTE CALIFICACI'!GG28</f>
        <v>87</v>
      </c>
      <c r="BF222" s="664">
        <f>'3A 2025-2026 REPORTE CALIFICACI'!GH28</f>
        <v>0</v>
      </c>
      <c r="BG222" s="716">
        <f>'3A 2025-2026 REPORTE CALIFICACI'!GI28</f>
        <v>58.75</v>
      </c>
      <c r="BH222" s="716">
        <f>'3A 2025-2026 REPORTE CALIFICACI'!GJ28</f>
        <v>59.5</v>
      </c>
      <c r="BI222" s="716">
        <f>'3A 2025-2026 REPORTE CALIFICACI'!GK28</f>
        <v>60.5</v>
      </c>
      <c r="BJ222" s="716">
        <f>'3A 2025-2026 REPORTE CALIFICACI'!GL28</f>
        <v>63.5</v>
      </c>
      <c r="BK222" s="749">
        <f>'3A 2025-2026 REPORTE CALIFICACI'!GM28</f>
        <v>60.5625</v>
      </c>
      <c r="BL222" s="750">
        <f>'3A 2025-2026 REPORTE CALIFICACI'!GN28</f>
        <v>0.275</v>
      </c>
      <c r="BM222" s="665">
        <f>'3A 2025-2026 REPORTE CALIFICACI'!GO28</f>
        <v>30.28125</v>
      </c>
      <c r="BN222" s="665" t="str">
        <f>'3A 2025-2026 REPORTE CALIFICACI'!GP28</f>
        <v/>
      </c>
      <c r="BO222" s="665" t="str">
        <f>'3A 2025-2026 REPORTE CALIFICACI'!GQ28</f>
        <v/>
      </c>
      <c r="BP222" s="665">
        <f>'3A 2025-2026 REPORTE CALIFICACI'!GR28</f>
        <v>30</v>
      </c>
      <c r="BQ222" s="665">
        <f>'3A 2025-2026 REPORTE CALIFICACI'!GS28</f>
        <v>18.16875</v>
      </c>
      <c r="BR222" s="665" t="str">
        <f>'3A 2025-2026 REPORTE CALIFICACI'!GT28</f>
        <v/>
      </c>
      <c r="BS222" s="665" t="str">
        <f>'3A 2025-2026 REPORTE CALIFICACI'!GU28</f>
        <v/>
      </c>
      <c r="BT222" s="665">
        <f>'3A 2025-2026 REPORTE CALIFICACI'!GV28</f>
        <v>18</v>
      </c>
      <c r="BU222" s="664"/>
      <c r="BV222" s="665" t="str">
        <f>'3A 2025-2026 REPORTE CALIFICACI'!GX28</f>
        <v/>
      </c>
      <c r="BW222" s="664" t="str">
        <f>'3A 2025-2026 REPORTE CALIFICACI'!GY28</f>
        <v/>
      </c>
      <c r="BX222" s="664" t="str">
        <f>'3A 2025-2026 REPORTE CALIFICACI'!GZ28</f>
        <v>R</v>
      </c>
      <c r="BY222" s="666"/>
      <c r="BZ222" s="667"/>
      <c r="CA222" s="661"/>
      <c r="CB222" s="47"/>
      <c r="CC222" s="663" t="s">
        <v>1019</v>
      </c>
      <c r="CD222" s="664">
        <f>'3A 2025-2026 REPORTE CALIFICACI'!FS29</f>
        <v>70</v>
      </c>
      <c r="CE222" s="664">
        <f>'3A 2025-2026 REPORTE CALIFICACI'!FT29</f>
        <v>70</v>
      </c>
      <c r="CF222" s="664">
        <f>'3A 2025-2026 REPORTE CALIFICACI'!FU29</f>
        <v>36</v>
      </c>
      <c r="CG222" s="664">
        <f>'3A 2025-2026 REPORTE CALIFICACI'!FV29</f>
        <v>0</v>
      </c>
      <c r="CH222" s="664">
        <f>'3A 2025-2026 REPORTE CALIFICACI'!FW29</f>
        <v>70</v>
      </c>
      <c r="CI222" s="664">
        <f>'3A 2025-2026 REPORTE CALIFICACI'!FX29</f>
        <v>70</v>
      </c>
      <c r="CJ222" s="664">
        <f>'3A 2025-2026 REPORTE CALIFICACI'!FY29</f>
        <v>50</v>
      </c>
      <c r="CK222" s="664">
        <f>'3A 2025-2026 REPORTE CALIFICACI'!FZ29</f>
        <v>0</v>
      </c>
      <c r="CL222" s="664">
        <f>'3A 2025-2026 REPORTE CALIFICACI'!GA29</f>
        <v>70</v>
      </c>
      <c r="CM222" s="664">
        <f>'3A 2025-2026 REPORTE CALIFICACI'!GB29</f>
        <v>70</v>
      </c>
      <c r="CN222" s="664">
        <f>'3A 2025-2026 REPORTE CALIFICACI'!GC29</f>
        <v>30</v>
      </c>
      <c r="CO222" s="664">
        <f>'3A 2025-2026 REPORTE CALIFICACI'!GD29</f>
        <v>0</v>
      </c>
      <c r="CP222" s="664">
        <f>'3A 2025-2026 REPORTE CALIFICACI'!GE29</f>
        <v>70</v>
      </c>
      <c r="CQ222" s="664">
        <f>'3A 2025-2026 REPORTE CALIFICACI'!GF29</f>
        <v>70</v>
      </c>
      <c r="CR222" s="664">
        <f>'3A 2025-2026 REPORTE CALIFICACI'!GG29</f>
        <v>75</v>
      </c>
      <c r="CS222" s="664">
        <f>'3A 2025-2026 REPORTE CALIFICACI'!GH29</f>
        <v>0</v>
      </c>
      <c r="CT222" s="716">
        <f>'3A 2025-2026 REPORTE CALIFICACI'!GI29</f>
        <v>44</v>
      </c>
      <c r="CU222" s="716">
        <f>'3A 2025-2026 REPORTE CALIFICACI'!GJ29</f>
        <v>47.5</v>
      </c>
      <c r="CV222" s="716">
        <f>'3A 2025-2026 REPORTE CALIFICACI'!GK29</f>
        <v>42.5</v>
      </c>
      <c r="CW222" s="716">
        <f>'3A 2025-2026 REPORTE CALIFICACI'!GL29</f>
        <v>53.75</v>
      </c>
      <c r="CX222" s="749">
        <f>'3A 2025-2026 REPORTE CALIFICACI'!GM29</f>
        <v>46.9375</v>
      </c>
      <c r="CY222" s="750">
        <f>'3A 2025-2026 REPORTE CALIFICACI'!GN29</f>
        <v>0.295</v>
      </c>
      <c r="CZ222" s="665">
        <f>'3A 2025-2026 REPORTE CALIFICACI'!GO29</f>
        <v>23.46875</v>
      </c>
      <c r="DA222" s="665" t="str">
        <f>'3A 2025-2026 REPORTE CALIFICACI'!GP29</f>
        <v/>
      </c>
      <c r="DB222" s="665" t="str">
        <f>'3A 2025-2026 REPORTE CALIFICACI'!GQ29</f>
        <v/>
      </c>
      <c r="DC222" s="665">
        <f>'3A 2025-2026 REPORTE CALIFICACI'!GR29</f>
        <v>23</v>
      </c>
      <c r="DD222" s="665">
        <f>'3A 2025-2026 REPORTE CALIFICACI'!GS29</f>
        <v>14.08125</v>
      </c>
      <c r="DE222" s="665" t="str">
        <f>'3A 2025-2026 REPORTE CALIFICACI'!GT29</f>
        <v/>
      </c>
      <c r="DF222" s="665" t="str">
        <f>'3A 2025-2026 REPORTE CALIFICACI'!GU29</f>
        <v/>
      </c>
      <c r="DG222" s="665">
        <f>'3A 2025-2026 REPORTE CALIFICACI'!GV29</f>
        <v>14</v>
      </c>
      <c r="DH222" s="664"/>
      <c r="DI222" s="664"/>
      <c r="DJ222" s="664" t="str">
        <f>'3A 2025-2026 REPORTE CALIFICACI'!GY29</f>
        <v/>
      </c>
      <c r="DK222" s="664" t="str">
        <f>'3A 2025-2026 REPORTE CALIFICACI'!GZ29</f>
        <v>R</v>
      </c>
      <c r="DL222" s="666"/>
      <c r="DM222" s="667"/>
      <c r="DN222" s="661"/>
      <c r="DO222" s="47"/>
      <c r="DP222" s="663" t="s">
        <v>1019</v>
      </c>
      <c r="DQ222" s="664">
        <f>'3A 2025-2026 REPORTE CALIFICACI'!FS30</f>
        <v>35</v>
      </c>
      <c r="DR222" s="664">
        <f>'3A 2025-2026 REPORTE CALIFICACI'!FT30</f>
        <v>70</v>
      </c>
      <c r="DS222" s="664">
        <f>'3A 2025-2026 REPORTE CALIFICACI'!FU30</f>
        <v>0</v>
      </c>
      <c r="DT222" s="664">
        <f>'3A 2025-2026 REPORTE CALIFICACI'!FV30</f>
        <v>0</v>
      </c>
      <c r="DU222" s="664">
        <f>'3A 2025-2026 REPORTE CALIFICACI'!FW30</f>
        <v>51</v>
      </c>
      <c r="DV222" s="664">
        <f>'3A 2025-2026 REPORTE CALIFICACI'!FX30</f>
        <v>56</v>
      </c>
      <c r="DW222" s="664">
        <f>'3A 2025-2026 REPORTE CALIFICACI'!FY30</f>
        <v>0</v>
      </c>
      <c r="DX222" s="664">
        <f>'3A 2025-2026 REPORTE CALIFICACI'!FZ30</f>
        <v>0</v>
      </c>
      <c r="DY222" s="664">
        <f>'3A 2025-2026 REPORTE CALIFICACI'!GA30</f>
        <v>55</v>
      </c>
      <c r="DZ222" s="664">
        <f>'3A 2025-2026 REPORTE CALIFICACI'!GB30</f>
        <v>70</v>
      </c>
      <c r="EA222" s="664">
        <f>'3A 2025-2026 REPORTE CALIFICACI'!GC30</f>
        <v>0</v>
      </c>
      <c r="EB222" s="664">
        <f>'3A 2025-2026 REPORTE CALIFICACI'!GD30</f>
        <v>0</v>
      </c>
      <c r="EC222" s="664">
        <f>'3A 2025-2026 REPORTE CALIFICACI'!GE30</f>
        <v>41</v>
      </c>
      <c r="ED222" s="664">
        <f>'3A 2025-2026 REPORTE CALIFICACI'!GF30</f>
        <v>59</v>
      </c>
      <c r="EE222" s="664">
        <f>'3A 2025-2026 REPORTE CALIFICACI'!GG30</f>
        <v>50</v>
      </c>
      <c r="EF222" s="664">
        <f>'3A 2025-2026 REPORTE CALIFICACI'!GH30</f>
        <v>0</v>
      </c>
      <c r="EG222" s="716">
        <f>'3A 2025-2026 REPORTE CALIFICACI'!GI30</f>
        <v>26.25</v>
      </c>
      <c r="EH222" s="716">
        <f>'3A 2025-2026 REPORTE CALIFICACI'!GJ30</f>
        <v>26.75</v>
      </c>
      <c r="EI222" s="716">
        <f>'3A 2025-2026 REPORTE CALIFICACI'!GK30</f>
        <v>31.25</v>
      </c>
      <c r="EJ222" s="716">
        <f>'3A 2025-2026 REPORTE CALIFICACI'!GL30</f>
        <v>37.5</v>
      </c>
      <c r="EK222" s="749">
        <f>'3A 2025-2026 REPORTE CALIFICACI'!GM30</f>
        <v>30.4375</v>
      </c>
      <c r="EL222" s="750">
        <f>'3A 2025-2026 REPORTE CALIFICACI'!GN30</f>
        <v>0.28375</v>
      </c>
      <c r="EM222" s="665">
        <f>'3A 2025-2026 REPORTE CALIFICACI'!GO30</f>
        <v>15.21875</v>
      </c>
      <c r="EN222" s="665" t="str">
        <f>'3A 2025-2026 REPORTE CALIFICACI'!GP30</f>
        <v/>
      </c>
      <c r="EO222" s="665" t="str">
        <f>'3A 2025-2026 REPORTE CALIFICACI'!GQ30</f>
        <v/>
      </c>
      <c r="EP222" s="665">
        <f>'3A 2025-2026 REPORTE CALIFICACI'!GR30</f>
        <v>15</v>
      </c>
      <c r="EQ222" s="665">
        <f>'3A 2025-2026 REPORTE CALIFICACI'!GS30</f>
        <v>9.13125</v>
      </c>
      <c r="ER222" s="665" t="str">
        <f>'3A 2025-2026 REPORTE CALIFICACI'!GT30</f>
        <v/>
      </c>
      <c r="ES222" s="665" t="str">
        <f>'3A 2025-2026 REPORTE CALIFICACI'!GU30</f>
        <v/>
      </c>
      <c r="ET222" s="665">
        <f>'3A 2025-2026 REPORTE CALIFICACI'!GV30</f>
        <v>9</v>
      </c>
      <c r="EU222" s="664"/>
      <c r="EV222" s="665" t="str">
        <f>'3A 2025-2026 REPORTE CALIFICACI'!GX30</f>
        <v/>
      </c>
      <c r="EW222" s="664" t="str">
        <f>'3A 2025-2026 REPORTE CALIFICACI'!GY30</f>
        <v/>
      </c>
      <c r="EX222" s="664" t="str">
        <f>'3A 2025-2026 REPORTE CALIFICACI'!GZ30</f>
        <v>R</v>
      </c>
      <c r="EY222" s="666"/>
    </row>
    <row r="223" ht="52.5" customHeight="1">
      <c r="A223" s="661"/>
      <c r="B223" s="47"/>
      <c r="C223" s="663" t="s">
        <v>1020</v>
      </c>
      <c r="D223" s="664">
        <f>'3A 2025-2026 REPORTE CALIFICACI'!HA27</f>
        <v>93</v>
      </c>
      <c r="E223" s="664">
        <f>'3A 2025-2026 REPORTE CALIFICACI'!HB27</f>
        <v>83</v>
      </c>
      <c r="F223" s="664">
        <f>'3A 2025-2026 REPORTE CALIFICACI'!HC27</f>
        <v>80</v>
      </c>
      <c r="G223" s="664">
        <f>'3A 2025-2026 REPORTE CALIFICACI'!HD27</f>
        <v>0</v>
      </c>
      <c r="H223" s="664">
        <f>'3A 2025-2026 REPORTE CALIFICACI'!HE27</f>
        <v>88</v>
      </c>
      <c r="I223" s="664">
        <f>'3A 2025-2026 REPORTE CALIFICACI'!HF27</f>
        <v>80</v>
      </c>
      <c r="J223" s="664">
        <f>'3A 2025-2026 REPORTE CALIFICACI'!HG27</f>
        <v>86</v>
      </c>
      <c r="K223" s="664">
        <f>'3A 2025-2026 REPORTE CALIFICACI'!HH27</f>
        <v>0</v>
      </c>
      <c r="L223" s="664">
        <f>'3A 2025-2026 REPORTE CALIFICACI'!HI27</f>
        <v>80</v>
      </c>
      <c r="M223" s="664">
        <f>'3A 2025-2026 REPORTE CALIFICACI'!HJ27</f>
        <v>76</v>
      </c>
      <c r="N223" s="664">
        <f>'3A 2025-2026 REPORTE CALIFICACI'!HK27</f>
        <v>85</v>
      </c>
      <c r="O223" s="664">
        <f>'3A 2025-2026 REPORTE CALIFICACI'!HL27</f>
        <v>0</v>
      </c>
      <c r="P223" s="664">
        <f>'3A 2025-2026 REPORTE CALIFICACI'!HM27</f>
        <v>92</v>
      </c>
      <c r="Q223" s="664">
        <f>'3A 2025-2026 REPORTE CALIFICACI'!HN27</f>
        <v>70</v>
      </c>
      <c r="R223" s="664">
        <f>'3A 2025-2026 REPORTE CALIFICACI'!HO27</f>
        <v>80</v>
      </c>
      <c r="S223" s="664">
        <f>'3A 2025-2026 REPORTE CALIFICACI'!HP27</f>
        <v>0</v>
      </c>
      <c r="T223" s="716">
        <f>'3A 2025-2026 REPORTE CALIFICACI'!HQ27</f>
        <v>64</v>
      </c>
      <c r="U223" s="716">
        <f>'3A 2025-2026 REPORTE CALIFICACI'!HR27</f>
        <v>63.5</v>
      </c>
      <c r="V223" s="716">
        <f>'3A 2025-2026 REPORTE CALIFICACI'!HS27</f>
        <v>60.25</v>
      </c>
      <c r="W223" s="716">
        <f>'3A 2025-2026 REPORTE CALIFICACI'!HT27</f>
        <v>60.5</v>
      </c>
      <c r="X223" s="749">
        <f>'3A 2025-2026 REPORTE CALIFICACI'!HU27</f>
        <v>62.0625</v>
      </c>
      <c r="Y223" s="750">
        <f>'3A 2025-2026 REPORTE CALIFICACI'!HV27</f>
        <v>0.4305555556</v>
      </c>
      <c r="Z223" s="665">
        <f>'3A 2025-2026 REPORTE CALIFICACI'!HW27</f>
        <v>31.03125</v>
      </c>
      <c r="AA223" s="665" t="str">
        <f>'3A 2025-2026 REPORTE CALIFICACI'!HX27</f>
        <v/>
      </c>
      <c r="AB223" s="665" t="str">
        <f>'3A 2025-2026 REPORTE CALIFICACI'!HY27</f>
        <v/>
      </c>
      <c r="AC223" s="665">
        <f>'3A 2025-2026 REPORTE CALIFICACI'!HZ27</f>
        <v>31</v>
      </c>
      <c r="AD223" s="665">
        <f>'3A 2025-2026 REPORTE CALIFICACI'!IA27</f>
        <v>18.61875</v>
      </c>
      <c r="AE223" s="665" t="str">
        <f>'3A 2025-2026 REPORTE CALIFICACI'!IB27</f>
        <v/>
      </c>
      <c r="AF223" s="665" t="str">
        <f>'3A 2025-2026 REPORTE CALIFICACI'!IC27</f>
        <v/>
      </c>
      <c r="AG223" s="665">
        <f>'3A 2025-2026 REPORTE CALIFICACI'!ID27</f>
        <v>19</v>
      </c>
      <c r="AH223" s="664"/>
      <c r="AI223" s="665" t="str">
        <f>'3A 2025-2026 REPORTE CALIFICACI'!IF27</f>
        <v/>
      </c>
      <c r="AJ223" s="664" t="str">
        <f>'3A 2025-2026 REPORTE CALIFICACI'!IG27</f>
        <v/>
      </c>
      <c r="AK223" s="664" t="str">
        <f>'3A 2025-2026 REPORTE CALIFICACI'!IH27</f>
        <v>R</v>
      </c>
      <c r="AL223" s="666"/>
      <c r="AM223" s="667"/>
      <c r="AN223" s="661"/>
      <c r="AO223" s="47"/>
      <c r="AP223" s="663" t="s">
        <v>1020</v>
      </c>
      <c r="AQ223" s="664">
        <f>'3A 2025-2026 REPORTE CALIFICACI'!HA28</f>
        <v>93</v>
      </c>
      <c r="AR223" s="664">
        <f>'3A 2025-2026 REPORTE CALIFICACI'!HB28</f>
        <v>90</v>
      </c>
      <c r="AS223" s="664">
        <f>'3A 2025-2026 REPORTE CALIFICACI'!HC28</f>
        <v>98</v>
      </c>
      <c r="AT223" s="664">
        <f>'3A 2025-2026 REPORTE CALIFICACI'!HD28</f>
        <v>0</v>
      </c>
      <c r="AU223" s="664">
        <f>'3A 2025-2026 REPORTE CALIFICACI'!HE28</f>
        <v>88</v>
      </c>
      <c r="AV223" s="664">
        <f>'3A 2025-2026 REPORTE CALIFICACI'!HF28</f>
        <v>82</v>
      </c>
      <c r="AW223" s="664">
        <f>'3A 2025-2026 REPORTE CALIFICACI'!HG28</f>
        <v>90</v>
      </c>
      <c r="AX223" s="664">
        <f>'3A 2025-2026 REPORTE CALIFICACI'!HH28</f>
        <v>0</v>
      </c>
      <c r="AY223" s="664">
        <f>'3A 2025-2026 REPORTE CALIFICACI'!HI28</f>
        <v>93</v>
      </c>
      <c r="AZ223" s="664">
        <f>'3A 2025-2026 REPORTE CALIFICACI'!HJ28</f>
        <v>86</v>
      </c>
      <c r="BA223" s="664">
        <f>'3A 2025-2026 REPORTE CALIFICACI'!HK28</f>
        <v>87</v>
      </c>
      <c r="BB223" s="664">
        <f>'3A 2025-2026 REPORTE CALIFICACI'!HL28</f>
        <v>0</v>
      </c>
      <c r="BC223" s="664">
        <f>'3A 2025-2026 REPORTE CALIFICACI'!HM28</f>
        <v>87</v>
      </c>
      <c r="BD223" s="664">
        <f>'3A 2025-2026 REPORTE CALIFICACI'!HN28</f>
        <v>83</v>
      </c>
      <c r="BE223" s="664">
        <f>'3A 2025-2026 REPORTE CALIFICACI'!HO28</f>
        <v>100</v>
      </c>
      <c r="BF223" s="664">
        <f>'3A 2025-2026 REPORTE CALIFICACI'!HP28</f>
        <v>0</v>
      </c>
      <c r="BG223" s="716">
        <f>'3A 2025-2026 REPORTE CALIFICACI'!HQ28</f>
        <v>70.25</v>
      </c>
      <c r="BH223" s="716">
        <f>'3A 2025-2026 REPORTE CALIFICACI'!HR28</f>
        <v>65</v>
      </c>
      <c r="BI223" s="716">
        <f>'3A 2025-2026 REPORTE CALIFICACI'!HS28</f>
        <v>66.5</v>
      </c>
      <c r="BJ223" s="716">
        <f>'3A 2025-2026 REPORTE CALIFICACI'!HT28</f>
        <v>67.5</v>
      </c>
      <c r="BK223" s="749">
        <f>'3A 2025-2026 REPORTE CALIFICACI'!HU28</f>
        <v>67.3125</v>
      </c>
      <c r="BL223" s="750">
        <f>'3A 2025-2026 REPORTE CALIFICACI'!HV28</f>
        <v>0.4814814815</v>
      </c>
      <c r="BM223" s="665">
        <f>'3A 2025-2026 REPORTE CALIFICACI'!HW28</f>
        <v>33.65625</v>
      </c>
      <c r="BN223" s="665" t="str">
        <f>'3A 2025-2026 REPORTE CALIFICACI'!HX28</f>
        <v/>
      </c>
      <c r="BO223" s="665" t="str">
        <f>'3A 2025-2026 REPORTE CALIFICACI'!HY28</f>
        <v/>
      </c>
      <c r="BP223" s="665">
        <f>'3A 2025-2026 REPORTE CALIFICACI'!HZ28</f>
        <v>34</v>
      </c>
      <c r="BQ223" s="665">
        <f>'3A 2025-2026 REPORTE CALIFICACI'!IA28</f>
        <v>20.19375</v>
      </c>
      <c r="BR223" s="665" t="str">
        <f>'3A 2025-2026 REPORTE CALIFICACI'!IB28</f>
        <v/>
      </c>
      <c r="BS223" s="665" t="str">
        <f>'3A 2025-2026 REPORTE CALIFICACI'!IC28</f>
        <v/>
      </c>
      <c r="BT223" s="665">
        <f>'3A 2025-2026 REPORTE CALIFICACI'!ID28</f>
        <v>20</v>
      </c>
      <c r="BU223" s="664"/>
      <c r="BV223" s="665" t="str">
        <f>'3A 2025-2026 REPORTE CALIFICACI'!IF28</f>
        <v/>
      </c>
      <c r="BW223" s="664" t="str">
        <f>'3A 2025-2026 REPORTE CALIFICACI'!IG28</f>
        <v/>
      </c>
      <c r="BX223" s="664" t="str">
        <f>'3A 2025-2026 REPORTE CALIFICACI'!IH28</f>
        <v>R</v>
      </c>
      <c r="BY223" s="666"/>
      <c r="BZ223" s="667"/>
      <c r="CA223" s="661"/>
      <c r="CB223" s="47"/>
      <c r="CC223" s="663" t="s">
        <v>1020</v>
      </c>
      <c r="CD223" s="664">
        <f>'3A 2025-2026 REPORTE CALIFICACI'!HA29</f>
        <v>87</v>
      </c>
      <c r="CE223" s="664">
        <f>'3A 2025-2026 REPORTE CALIFICACI'!HB29</f>
        <v>76</v>
      </c>
      <c r="CF223" s="664">
        <f>'3A 2025-2026 REPORTE CALIFICACI'!HC29</f>
        <v>82</v>
      </c>
      <c r="CG223" s="664">
        <f>'3A 2025-2026 REPORTE CALIFICACI'!HD29</f>
        <v>0</v>
      </c>
      <c r="CH223" s="664">
        <f>'3A 2025-2026 REPORTE CALIFICACI'!HE29</f>
        <v>72</v>
      </c>
      <c r="CI223" s="664">
        <f>'3A 2025-2026 REPORTE CALIFICACI'!HF29</f>
        <v>73</v>
      </c>
      <c r="CJ223" s="664">
        <f>'3A 2025-2026 REPORTE CALIFICACI'!HG29</f>
        <v>52</v>
      </c>
      <c r="CK223" s="664">
        <f>'3A 2025-2026 REPORTE CALIFICACI'!HH29</f>
        <v>0</v>
      </c>
      <c r="CL223" s="664">
        <f>'3A 2025-2026 REPORTE CALIFICACI'!HI29</f>
        <v>77</v>
      </c>
      <c r="CM223" s="664">
        <f>'3A 2025-2026 REPORTE CALIFICACI'!HJ29</f>
        <v>73</v>
      </c>
      <c r="CN223" s="664">
        <f>'3A 2025-2026 REPORTE CALIFICACI'!HK29</f>
        <v>71</v>
      </c>
      <c r="CO223" s="664">
        <f>'3A 2025-2026 REPORTE CALIFICACI'!HL29</f>
        <v>0</v>
      </c>
      <c r="CP223" s="664">
        <f>'3A 2025-2026 REPORTE CALIFICACI'!HM29</f>
        <v>75</v>
      </c>
      <c r="CQ223" s="664">
        <f>'3A 2025-2026 REPORTE CALIFICACI'!HN29</f>
        <v>70</v>
      </c>
      <c r="CR223" s="664">
        <f>'3A 2025-2026 REPORTE CALIFICACI'!HO29</f>
        <v>70</v>
      </c>
      <c r="CS223" s="664">
        <f>'3A 2025-2026 REPORTE CALIFICACI'!HP29</f>
        <v>0</v>
      </c>
      <c r="CT223" s="716">
        <f>'3A 2025-2026 REPORTE CALIFICACI'!HQ29</f>
        <v>61.25</v>
      </c>
      <c r="CU223" s="716">
        <f>'3A 2025-2026 REPORTE CALIFICACI'!HR29</f>
        <v>49.25</v>
      </c>
      <c r="CV223" s="716">
        <f>'3A 2025-2026 REPORTE CALIFICACI'!HS29</f>
        <v>55.25</v>
      </c>
      <c r="CW223" s="716">
        <f>'3A 2025-2026 REPORTE CALIFICACI'!HT29</f>
        <v>53.75</v>
      </c>
      <c r="CX223" s="749">
        <f>'3A 2025-2026 REPORTE CALIFICACI'!HU29</f>
        <v>54.875</v>
      </c>
      <c r="CY223" s="750">
        <f>'3A 2025-2026 REPORTE CALIFICACI'!HV29</f>
        <v>0.4814814815</v>
      </c>
      <c r="CZ223" s="665">
        <f>'3A 2025-2026 REPORTE CALIFICACI'!HW29</f>
        <v>27.4375</v>
      </c>
      <c r="DA223" s="665" t="str">
        <f>'3A 2025-2026 REPORTE CALIFICACI'!HX29</f>
        <v/>
      </c>
      <c r="DB223" s="665" t="str">
        <f>'3A 2025-2026 REPORTE CALIFICACI'!HY29</f>
        <v/>
      </c>
      <c r="DC223" s="665">
        <f>'3A 2025-2026 REPORTE CALIFICACI'!HZ29</f>
        <v>27</v>
      </c>
      <c r="DD223" s="665">
        <f>'3A 2025-2026 REPORTE CALIFICACI'!IA29</f>
        <v>16.4625</v>
      </c>
      <c r="DE223" s="665" t="str">
        <f>'3A 2025-2026 REPORTE CALIFICACI'!IB29</f>
        <v/>
      </c>
      <c r="DF223" s="665" t="str">
        <f>'3A 2025-2026 REPORTE CALIFICACI'!IC29</f>
        <v/>
      </c>
      <c r="DG223" s="665">
        <f>'3A 2025-2026 REPORTE CALIFICACI'!ID29</f>
        <v>16</v>
      </c>
      <c r="DH223" s="664"/>
      <c r="DI223" s="664"/>
      <c r="DJ223" s="664" t="str">
        <f>'3A 2025-2026 REPORTE CALIFICACI'!IG29</f>
        <v/>
      </c>
      <c r="DK223" s="664" t="str">
        <f>'3A 2025-2026 REPORTE CALIFICACI'!IH29</f>
        <v>R</v>
      </c>
      <c r="DL223" s="666"/>
      <c r="DM223" s="667"/>
      <c r="DN223" s="661"/>
      <c r="DO223" s="47"/>
      <c r="DP223" s="663" t="s">
        <v>1020</v>
      </c>
      <c r="DQ223" s="664">
        <f>'3A 2025-2026 REPORTE CALIFICACI'!HA30</f>
        <v>60</v>
      </c>
      <c r="DR223" s="664">
        <f>'3A 2025-2026 REPORTE CALIFICACI'!HB30</f>
        <v>76</v>
      </c>
      <c r="DS223" s="664">
        <f>'3A 2025-2026 REPORTE CALIFICACI'!HC30</f>
        <v>54</v>
      </c>
      <c r="DT223" s="664">
        <f>'3A 2025-2026 REPORTE CALIFICACI'!HD30</f>
        <v>0</v>
      </c>
      <c r="DU223" s="664">
        <f>'3A 2025-2026 REPORTE CALIFICACI'!HE30</f>
        <v>73</v>
      </c>
      <c r="DV223" s="664">
        <f>'3A 2025-2026 REPORTE CALIFICACI'!HF30</f>
        <v>78</v>
      </c>
      <c r="DW223" s="664">
        <f>'3A 2025-2026 REPORTE CALIFICACI'!HG30</f>
        <v>50</v>
      </c>
      <c r="DX223" s="664">
        <f>'3A 2025-2026 REPORTE CALIFICACI'!HH30</f>
        <v>0</v>
      </c>
      <c r="DY223" s="664">
        <f>'3A 2025-2026 REPORTE CALIFICACI'!HI30</f>
        <v>70</v>
      </c>
      <c r="DZ223" s="664">
        <f>'3A 2025-2026 REPORTE CALIFICACI'!HJ30</f>
        <v>75</v>
      </c>
      <c r="EA223" s="664">
        <f>'3A 2025-2026 REPORTE CALIFICACI'!HK30</f>
        <v>70</v>
      </c>
      <c r="EB223" s="664">
        <f>'3A 2025-2026 REPORTE CALIFICACI'!HL30</f>
        <v>0</v>
      </c>
      <c r="EC223" s="664">
        <f>'3A 2025-2026 REPORTE CALIFICACI'!HM30</f>
        <v>72</v>
      </c>
      <c r="ED223" s="664">
        <f>'3A 2025-2026 REPORTE CALIFICACI'!HN30</f>
        <v>70</v>
      </c>
      <c r="EE223" s="664">
        <f>'3A 2025-2026 REPORTE CALIFICACI'!HO30</f>
        <v>70</v>
      </c>
      <c r="EF223" s="664">
        <f>'3A 2025-2026 REPORTE CALIFICACI'!HP30</f>
        <v>0</v>
      </c>
      <c r="EG223" s="716">
        <f>'3A 2025-2026 REPORTE CALIFICACI'!HQ30</f>
        <v>51.5</v>
      </c>
      <c r="EH223" s="716">
        <f>'3A 2025-2026 REPORTE CALIFICACI'!HR30</f>
        <v>50.25</v>
      </c>
      <c r="EI223" s="716">
        <f>'3A 2025-2026 REPORTE CALIFICACI'!HS30</f>
        <v>53.75</v>
      </c>
      <c r="EJ223" s="716">
        <f>'3A 2025-2026 REPORTE CALIFICACI'!HT30</f>
        <v>53</v>
      </c>
      <c r="EK223" s="749">
        <f>'3A 2025-2026 REPORTE CALIFICACI'!HU30</f>
        <v>52.125</v>
      </c>
      <c r="EL223" s="750">
        <f>'3A 2025-2026 REPORTE CALIFICACI'!HV30</f>
        <v>0.4444444444</v>
      </c>
      <c r="EM223" s="665">
        <f>'3A 2025-2026 REPORTE CALIFICACI'!HW30</f>
        <v>26.0625</v>
      </c>
      <c r="EN223" s="665" t="str">
        <f>'3A 2025-2026 REPORTE CALIFICACI'!HX30</f>
        <v/>
      </c>
      <c r="EO223" s="665" t="str">
        <f>'3A 2025-2026 REPORTE CALIFICACI'!HY30</f>
        <v/>
      </c>
      <c r="EP223" s="665">
        <f>'3A 2025-2026 REPORTE CALIFICACI'!HZ30</f>
        <v>26</v>
      </c>
      <c r="EQ223" s="665">
        <f>'3A 2025-2026 REPORTE CALIFICACI'!IA30</f>
        <v>15.6375</v>
      </c>
      <c r="ER223" s="665" t="str">
        <f>'3A 2025-2026 REPORTE CALIFICACI'!IB30</f>
        <v/>
      </c>
      <c r="ES223" s="665" t="str">
        <f>'3A 2025-2026 REPORTE CALIFICACI'!IC30</f>
        <v/>
      </c>
      <c r="ET223" s="665">
        <f>'3A 2025-2026 REPORTE CALIFICACI'!ID30</f>
        <v>16</v>
      </c>
      <c r="EU223" s="664"/>
      <c r="EV223" s="665" t="str">
        <f>'3A 2025-2026 REPORTE CALIFICACI'!IF30</f>
        <v/>
      </c>
      <c r="EW223" s="664" t="str">
        <f>'3A 2025-2026 REPORTE CALIFICACI'!IG30</f>
        <v/>
      </c>
      <c r="EX223" s="664" t="str">
        <f>'3A 2025-2026 REPORTE CALIFICACI'!IH30</f>
        <v>R</v>
      </c>
      <c r="EY223" s="666"/>
    </row>
    <row r="224" ht="52.5" customHeight="1">
      <c r="A224" s="661"/>
      <c r="B224" s="47"/>
      <c r="C224" s="663" t="s">
        <v>1021</v>
      </c>
      <c r="D224" s="664">
        <f>'3A 2025-2026 REPORTE CALIFICACI'!II27</f>
        <v>82</v>
      </c>
      <c r="E224" s="664">
        <f>'3A 2025-2026 REPORTE CALIFICACI'!IJ27</f>
        <v>81</v>
      </c>
      <c r="F224" s="664">
        <f>'3A 2025-2026 REPORTE CALIFICACI'!IK27</f>
        <v>80</v>
      </c>
      <c r="G224" s="664">
        <f>'3A 2025-2026 REPORTE CALIFICACI'!IL27</f>
        <v>0</v>
      </c>
      <c r="H224" s="664">
        <f>'3A 2025-2026 REPORTE CALIFICACI'!IM27</f>
        <v>81</v>
      </c>
      <c r="I224" s="664">
        <f>'3A 2025-2026 REPORTE CALIFICACI'!IN27</f>
        <v>83</v>
      </c>
      <c r="J224" s="664">
        <f>'3A 2025-2026 REPORTE CALIFICACI'!IO27</f>
        <v>84</v>
      </c>
      <c r="K224" s="664">
        <f>'3A 2025-2026 REPORTE CALIFICACI'!IP27</f>
        <v>0</v>
      </c>
      <c r="L224" s="664">
        <f>'3A 2025-2026 REPORTE CALIFICACI'!IQ27</f>
        <v>84</v>
      </c>
      <c r="M224" s="664">
        <f>'3A 2025-2026 REPORTE CALIFICACI'!IR27</f>
        <v>80</v>
      </c>
      <c r="N224" s="664">
        <f>'3A 2025-2026 REPORTE CALIFICACI'!IS27</f>
        <v>83</v>
      </c>
      <c r="O224" s="664">
        <f>'3A 2025-2026 REPORTE CALIFICACI'!IT27</f>
        <v>0</v>
      </c>
      <c r="P224" s="664">
        <f>'3A 2025-2026 REPORTE CALIFICACI'!IU27</f>
        <v>82</v>
      </c>
      <c r="Q224" s="664">
        <f>'3A 2025-2026 REPORTE CALIFICACI'!IV27</f>
        <v>85</v>
      </c>
      <c r="R224" s="664">
        <f>'3A 2025-2026 REPORTE CALIFICACI'!IW27</f>
        <v>87</v>
      </c>
      <c r="S224" s="664">
        <f>'3A 2025-2026 REPORTE CALIFICACI'!IX27</f>
        <v>0</v>
      </c>
      <c r="T224" s="716">
        <f>'3A 2025-2026 REPORTE CALIFICACI'!IY27</f>
        <v>60.75</v>
      </c>
      <c r="U224" s="716">
        <f>'3A 2025-2026 REPORTE CALIFICACI'!IZ27</f>
        <v>62</v>
      </c>
      <c r="V224" s="716">
        <f>'3A 2025-2026 REPORTE CALIFICACI'!JA27</f>
        <v>61.75</v>
      </c>
      <c r="W224" s="716">
        <f>'3A 2025-2026 REPORTE CALIFICACI'!JB27</f>
        <v>63.5</v>
      </c>
      <c r="X224" s="749">
        <f>'3A 2025-2026 REPORTE CALIFICACI'!JC27</f>
        <v>62</v>
      </c>
      <c r="Y224" s="750">
        <f>'3A 2025-2026 REPORTE CALIFICACI'!JD27</f>
        <v>0.68</v>
      </c>
      <c r="Z224" s="665">
        <f>'3A 2025-2026 REPORTE CALIFICACI'!JE27</f>
        <v>31</v>
      </c>
      <c r="AA224" s="665" t="str">
        <f>'3A 2025-2026 REPORTE CALIFICACI'!JF27</f>
        <v/>
      </c>
      <c r="AB224" s="665" t="str">
        <f>'3A 2025-2026 REPORTE CALIFICACI'!JG27</f>
        <v/>
      </c>
      <c r="AC224" s="665">
        <f>'3A 2025-2026 REPORTE CALIFICACI'!JH27</f>
        <v>31</v>
      </c>
      <c r="AD224" s="665">
        <f>'3A 2025-2026 REPORTE CALIFICACI'!JI27</f>
        <v>18.6</v>
      </c>
      <c r="AE224" s="665" t="str">
        <f>'3A 2025-2026 REPORTE CALIFICACI'!JJ27</f>
        <v/>
      </c>
      <c r="AF224" s="665" t="str">
        <f>'3A 2025-2026 REPORTE CALIFICACI'!JK27</f>
        <v/>
      </c>
      <c r="AG224" s="665">
        <f>'3A 2025-2026 REPORTE CALIFICACI'!JL27</f>
        <v>19</v>
      </c>
      <c r="AH224" s="664"/>
      <c r="AI224" s="665" t="str">
        <f>'3A 2025-2026 REPORTE CALIFICACI'!JN27</f>
        <v/>
      </c>
      <c r="AJ224" s="664" t="str">
        <f>'3A 2025-2026 REPORTE CALIFICACI'!JO27</f>
        <v/>
      </c>
      <c r="AK224" s="664" t="str">
        <f>'3A 2025-2026 REPORTE CALIFICACI'!JP27</f>
        <v>R</v>
      </c>
      <c r="AL224" s="666"/>
      <c r="AM224" s="667"/>
      <c r="AN224" s="661"/>
      <c r="AO224" s="47"/>
      <c r="AP224" s="663" t="s">
        <v>1021</v>
      </c>
      <c r="AQ224" s="664">
        <f>'3A 2025-2026 REPORTE CALIFICACI'!II28</f>
        <v>78</v>
      </c>
      <c r="AR224" s="664">
        <f>'3A 2025-2026 REPORTE CALIFICACI'!IJ28</f>
        <v>90</v>
      </c>
      <c r="AS224" s="664">
        <f>'3A 2025-2026 REPORTE CALIFICACI'!IK28</f>
        <v>86</v>
      </c>
      <c r="AT224" s="664">
        <f>'3A 2025-2026 REPORTE CALIFICACI'!IL28</f>
        <v>0</v>
      </c>
      <c r="AU224" s="664">
        <f>'3A 2025-2026 REPORTE CALIFICACI'!IM28</f>
        <v>82</v>
      </c>
      <c r="AV224" s="664">
        <f>'3A 2025-2026 REPORTE CALIFICACI'!IN28</f>
        <v>88</v>
      </c>
      <c r="AW224" s="664">
        <f>'3A 2025-2026 REPORTE CALIFICACI'!IO28</f>
        <v>90</v>
      </c>
      <c r="AX224" s="664">
        <f>'3A 2025-2026 REPORTE CALIFICACI'!IP28</f>
        <v>0</v>
      </c>
      <c r="AY224" s="664">
        <f>'3A 2025-2026 REPORTE CALIFICACI'!IQ28</f>
        <v>83</v>
      </c>
      <c r="AZ224" s="664">
        <f>'3A 2025-2026 REPORTE CALIFICACI'!IR28</f>
        <v>81</v>
      </c>
      <c r="BA224" s="664">
        <f>'3A 2025-2026 REPORTE CALIFICACI'!IS28</f>
        <v>82</v>
      </c>
      <c r="BB224" s="664">
        <f>'3A 2025-2026 REPORTE CALIFICACI'!IT28</f>
        <v>0</v>
      </c>
      <c r="BC224" s="664">
        <f>'3A 2025-2026 REPORTE CALIFICACI'!IU28</f>
        <v>78</v>
      </c>
      <c r="BD224" s="664">
        <f>'3A 2025-2026 REPORTE CALIFICACI'!IV28</f>
        <v>85</v>
      </c>
      <c r="BE224" s="664">
        <f>'3A 2025-2026 REPORTE CALIFICACI'!IW28</f>
        <v>87</v>
      </c>
      <c r="BF224" s="664">
        <f>'3A 2025-2026 REPORTE CALIFICACI'!IX28</f>
        <v>0</v>
      </c>
      <c r="BG224" s="716">
        <f>'3A 2025-2026 REPORTE CALIFICACI'!IY28</f>
        <v>63.5</v>
      </c>
      <c r="BH224" s="716">
        <f>'3A 2025-2026 REPORTE CALIFICACI'!IZ28</f>
        <v>65</v>
      </c>
      <c r="BI224" s="716">
        <f>'3A 2025-2026 REPORTE CALIFICACI'!JA28</f>
        <v>61.5</v>
      </c>
      <c r="BJ224" s="716">
        <f>'3A 2025-2026 REPORTE CALIFICACI'!JB28</f>
        <v>62.5</v>
      </c>
      <c r="BK224" s="749">
        <f>'3A 2025-2026 REPORTE CALIFICACI'!JC28</f>
        <v>63.125</v>
      </c>
      <c r="BL224" s="750">
        <f>'3A 2025-2026 REPORTE CALIFICACI'!JD28</f>
        <v>0.8</v>
      </c>
      <c r="BM224" s="665">
        <f>'3A 2025-2026 REPORTE CALIFICACI'!JE28</f>
        <v>31.5625</v>
      </c>
      <c r="BN224" s="665" t="str">
        <f>'3A 2025-2026 REPORTE CALIFICACI'!JF28</f>
        <v/>
      </c>
      <c r="BO224" s="665" t="str">
        <f>'3A 2025-2026 REPORTE CALIFICACI'!JG28</f>
        <v/>
      </c>
      <c r="BP224" s="665">
        <f>'3A 2025-2026 REPORTE CALIFICACI'!JH28</f>
        <v>32</v>
      </c>
      <c r="BQ224" s="665">
        <f>'3A 2025-2026 REPORTE CALIFICACI'!JI28</f>
        <v>18.9375</v>
      </c>
      <c r="BR224" s="665" t="str">
        <f>'3A 2025-2026 REPORTE CALIFICACI'!JJ28</f>
        <v/>
      </c>
      <c r="BS224" s="665" t="str">
        <f>'3A 2025-2026 REPORTE CALIFICACI'!JK28</f>
        <v/>
      </c>
      <c r="BT224" s="665">
        <f>'3A 2025-2026 REPORTE CALIFICACI'!JL28</f>
        <v>19</v>
      </c>
      <c r="BU224" s="664"/>
      <c r="BV224" s="665" t="str">
        <f>'3A 2025-2026 REPORTE CALIFICACI'!JN28</f>
        <v/>
      </c>
      <c r="BW224" s="664" t="str">
        <f>'3A 2025-2026 REPORTE CALIFICACI'!JO28</f>
        <v/>
      </c>
      <c r="BX224" s="664" t="str">
        <f>'3A 2025-2026 REPORTE CALIFICACI'!JP28</f>
        <v>R</v>
      </c>
      <c r="BY224" s="666"/>
      <c r="BZ224" s="667"/>
      <c r="CA224" s="661"/>
      <c r="CB224" s="47"/>
      <c r="CC224" s="663" t="s">
        <v>1021</v>
      </c>
      <c r="CD224" s="664">
        <f>'3A 2025-2026 REPORTE CALIFICACI'!II29</f>
        <v>72</v>
      </c>
      <c r="CE224" s="664">
        <f>'3A 2025-2026 REPORTE CALIFICACI'!IJ29</f>
        <v>76</v>
      </c>
      <c r="CF224" s="664">
        <f>'3A 2025-2026 REPORTE CALIFICACI'!IK29</f>
        <v>70</v>
      </c>
      <c r="CG224" s="664">
        <f>'3A 2025-2026 REPORTE CALIFICACI'!IL29</f>
        <v>0</v>
      </c>
      <c r="CH224" s="664">
        <f>'3A 2025-2026 REPORTE CALIFICACI'!IM29</f>
        <v>78</v>
      </c>
      <c r="CI224" s="664">
        <f>'3A 2025-2026 REPORTE CALIFICACI'!IN29</f>
        <v>80</v>
      </c>
      <c r="CJ224" s="664">
        <f>'3A 2025-2026 REPORTE CALIFICACI'!IO29</f>
        <v>73</v>
      </c>
      <c r="CK224" s="664">
        <f>'3A 2025-2026 REPORTE CALIFICACI'!IP29</f>
        <v>0</v>
      </c>
      <c r="CL224" s="664">
        <f>'3A 2025-2026 REPORTE CALIFICACI'!IQ29</f>
        <v>76</v>
      </c>
      <c r="CM224" s="664">
        <f>'3A 2025-2026 REPORTE CALIFICACI'!IR29</f>
        <v>80</v>
      </c>
      <c r="CN224" s="664">
        <f>'3A 2025-2026 REPORTE CALIFICACI'!IS29</f>
        <v>81</v>
      </c>
      <c r="CO224" s="664">
        <f>'3A 2025-2026 REPORTE CALIFICACI'!IT29</f>
        <v>0</v>
      </c>
      <c r="CP224" s="664">
        <f>'3A 2025-2026 REPORTE CALIFICACI'!IU29</f>
        <v>77</v>
      </c>
      <c r="CQ224" s="664">
        <f>'3A 2025-2026 REPORTE CALIFICACI'!IV29</f>
        <v>78</v>
      </c>
      <c r="CR224" s="664">
        <f>'3A 2025-2026 REPORTE CALIFICACI'!IW29</f>
        <v>76</v>
      </c>
      <c r="CS224" s="664">
        <f>'3A 2025-2026 REPORTE CALIFICACI'!IX29</f>
        <v>0</v>
      </c>
      <c r="CT224" s="716">
        <f>'3A 2025-2026 REPORTE CALIFICACI'!IY29</f>
        <v>54.5</v>
      </c>
      <c r="CU224" s="716">
        <f>'3A 2025-2026 REPORTE CALIFICACI'!IZ29</f>
        <v>57.75</v>
      </c>
      <c r="CV224" s="716">
        <f>'3A 2025-2026 REPORTE CALIFICACI'!JA29</f>
        <v>59.25</v>
      </c>
      <c r="CW224" s="716">
        <f>'3A 2025-2026 REPORTE CALIFICACI'!JB29</f>
        <v>57.75</v>
      </c>
      <c r="CX224" s="749">
        <f>'3A 2025-2026 REPORTE CALIFICACI'!JC29</f>
        <v>57.3125</v>
      </c>
      <c r="CY224" s="750">
        <f>'3A 2025-2026 REPORTE CALIFICACI'!JD29</f>
        <v>0.7</v>
      </c>
      <c r="CZ224" s="665">
        <f>'3A 2025-2026 REPORTE CALIFICACI'!JE29</f>
        <v>28.65625</v>
      </c>
      <c r="DA224" s="665" t="str">
        <f>'3A 2025-2026 REPORTE CALIFICACI'!JF29</f>
        <v/>
      </c>
      <c r="DB224" s="665" t="str">
        <f>'3A 2025-2026 REPORTE CALIFICACI'!JG29</f>
        <v/>
      </c>
      <c r="DC224" s="665">
        <f>'3A 2025-2026 REPORTE CALIFICACI'!JH29</f>
        <v>29</v>
      </c>
      <c r="DD224" s="665">
        <f>'3A 2025-2026 REPORTE CALIFICACI'!JI29</f>
        <v>17.19375</v>
      </c>
      <c r="DE224" s="665" t="str">
        <f>'3A 2025-2026 REPORTE CALIFICACI'!JJ29</f>
        <v/>
      </c>
      <c r="DF224" s="665" t="str">
        <f>'3A 2025-2026 REPORTE CALIFICACI'!JK29</f>
        <v/>
      </c>
      <c r="DG224" s="665">
        <f>'3A 2025-2026 REPORTE CALIFICACI'!JL29</f>
        <v>17</v>
      </c>
      <c r="DH224" s="664"/>
      <c r="DI224" s="664"/>
      <c r="DJ224" s="664" t="str">
        <f>'3A 2025-2026 REPORTE CALIFICACI'!JO29</f>
        <v/>
      </c>
      <c r="DK224" s="664" t="str">
        <f>'3A 2025-2026 REPORTE CALIFICACI'!JP29</f>
        <v>R</v>
      </c>
      <c r="DL224" s="666"/>
      <c r="DM224" s="667"/>
      <c r="DN224" s="661"/>
      <c r="DO224" s="47"/>
      <c r="DP224" s="663" t="s">
        <v>1021</v>
      </c>
      <c r="DQ224" s="664">
        <f>'3A 2025-2026 REPORTE CALIFICACI'!II30</f>
        <v>70</v>
      </c>
      <c r="DR224" s="664">
        <f>'3A 2025-2026 REPORTE CALIFICACI'!IJ30</f>
        <v>78</v>
      </c>
      <c r="DS224" s="664">
        <f>'3A 2025-2026 REPORTE CALIFICACI'!IK30</f>
        <v>50</v>
      </c>
      <c r="DT224" s="664">
        <f>'3A 2025-2026 REPORTE CALIFICACI'!IL30</f>
        <v>0</v>
      </c>
      <c r="DU224" s="664">
        <f>'3A 2025-2026 REPORTE CALIFICACI'!IM30</f>
        <v>75</v>
      </c>
      <c r="DV224" s="664">
        <f>'3A 2025-2026 REPORTE CALIFICACI'!IN30</f>
        <v>84</v>
      </c>
      <c r="DW224" s="664">
        <f>'3A 2025-2026 REPORTE CALIFICACI'!IO30</f>
        <v>55</v>
      </c>
      <c r="DX224" s="664">
        <f>'3A 2025-2026 REPORTE CALIFICACI'!IP30</f>
        <v>0</v>
      </c>
      <c r="DY224" s="664">
        <f>'3A 2025-2026 REPORTE CALIFICACI'!IQ30</f>
        <v>78</v>
      </c>
      <c r="DZ224" s="664">
        <f>'3A 2025-2026 REPORTE CALIFICACI'!IR30</f>
        <v>83</v>
      </c>
      <c r="EA224" s="664">
        <f>'3A 2025-2026 REPORTE CALIFICACI'!IS30</f>
        <v>78</v>
      </c>
      <c r="EB224" s="664">
        <f>'3A 2025-2026 REPORTE CALIFICACI'!IT30</f>
        <v>0</v>
      </c>
      <c r="EC224" s="664">
        <f>'3A 2025-2026 REPORTE CALIFICACI'!IU30</f>
        <v>82</v>
      </c>
      <c r="ED224" s="664">
        <f>'3A 2025-2026 REPORTE CALIFICACI'!IV30</f>
        <v>78</v>
      </c>
      <c r="EE224" s="664">
        <f>'3A 2025-2026 REPORTE CALIFICACI'!IW30</f>
        <v>76</v>
      </c>
      <c r="EF224" s="664">
        <f>'3A 2025-2026 REPORTE CALIFICACI'!IX30</f>
        <v>0</v>
      </c>
      <c r="EG224" s="716">
        <f>'3A 2025-2026 REPORTE CALIFICACI'!IY30</f>
        <v>49.5</v>
      </c>
      <c r="EH224" s="716">
        <f>'3A 2025-2026 REPORTE CALIFICACI'!IZ30</f>
        <v>53.5</v>
      </c>
      <c r="EI224" s="716">
        <f>'3A 2025-2026 REPORTE CALIFICACI'!JA30</f>
        <v>59.75</v>
      </c>
      <c r="EJ224" s="716">
        <f>'3A 2025-2026 REPORTE CALIFICACI'!JB30</f>
        <v>59</v>
      </c>
      <c r="EK224" s="749">
        <f>'3A 2025-2026 REPORTE CALIFICACI'!JC30</f>
        <v>55.4375</v>
      </c>
      <c r="EL224" s="750">
        <f>'3A 2025-2026 REPORTE CALIFICACI'!JD30</f>
        <v>0.8</v>
      </c>
      <c r="EM224" s="665">
        <f>'3A 2025-2026 REPORTE CALIFICACI'!JE30</f>
        <v>27.71875</v>
      </c>
      <c r="EN224" s="665" t="str">
        <f>'3A 2025-2026 REPORTE CALIFICACI'!JF30</f>
        <v/>
      </c>
      <c r="EO224" s="665" t="str">
        <f>'3A 2025-2026 REPORTE CALIFICACI'!JG30</f>
        <v/>
      </c>
      <c r="EP224" s="665">
        <f>'3A 2025-2026 REPORTE CALIFICACI'!JH30</f>
        <v>28</v>
      </c>
      <c r="EQ224" s="665">
        <f>'3A 2025-2026 REPORTE CALIFICACI'!JI30</f>
        <v>16.63125</v>
      </c>
      <c r="ER224" s="665" t="str">
        <f>'3A 2025-2026 REPORTE CALIFICACI'!JJ30</f>
        <v/>
      </c>
      <c r="ES224" s="665" t="str">
        <f>'3A 2025-2026 REPORTE CALIFICACI'!JK30</f>
        <v/>
      </c>
      <c r="ET224" s="665">
        <f>'3A 2025-2026 REPORTE CALIFICACI'!JL30</f>
        <v>17</v>
      </c>
      <c r="EU224" s="664"/>
      <c r="EV224" s="665" t="str">
        <f>'3A 2025-2026 REPORTE CALIFICACI'!JN30</f>
        <v/>
      </c>
      <c r="EW224" s="664" t="str">
        <f>'3A 2025-2026 REPORTE CALIFICACI'!JO30</f>
        <v/>
      </c>
      <c r="EX224" s="664" t="str">
        <f>'3A 2025-2026 REPORTE CALIFICACI'!JP30</f>
        <v>R</v>
      </c>
      <c r="EY224" s="666"/>
    </row>
    <row r="225" ht="84.0" customHeight="1">
      <c r="A225" s="661"/>
      <c r="B225" s="43"/>
      <c r="C225" s="663" t="s">
        <v>1022</v>
      </c>
      <c r="D225" s="664">
        <f>'3A 2025-2026 REPORTE CALIFICACI'!JQ27</f>
        <v>88</v>
      </c>
      <c r="E225" s="665">
        <f>'3A 2025-2026 REPORTE CALIFICACI'!JR27</f>
        <v>94</v>
      </c>
      <c r="F225" s="665">
        <f>'3A 2025-2026 REPORTE CALIFICACI'!JS27</f>
        <v>78</v>
      </c>
      <c r="G225" s="664">
        <f>'3A 2025-2026 REPORTE CALIFICACI'!JT27</f>
        <v>0</v>
      </c>
      <c r="H225" s="664">
        <f>'3A 2025-2026 REPORTE CALIFICACI'!JU27</f>
        <v>89</v>
      </c>
      <c r="I225" s="665">
        <f>'3A 2025-2026 REPORTE CALIFICACI'!JV27</f>
        <v>86</v>
      </c>
      <c r="J225" s="665">
        <f>'3A 2025-2026 REPORTE CALIFICACI'!JW27</f>
        <v>61</v>
      </c>
      <c r="K225" s="664">
        <f>'3A 2025-2026 REPORTE CALIFICACI'!JX27</f>
        <v>0</v>
      </c>
      <c r="L225" s="664">
        <f>'3A 2025-2026 REPORTE CALIFICACI'!JY27</f>
        <v>90</v>
      </c>
      <c r="M225" s="665">
        <f>'3A 2025-2026 REPORTE CALIFICACI'!JZ27</f>
        <v>90</v>
      </c>
      <c r="N225" s="665">
        <f>'3A 2025-2026 REPORTE CALIFICACI'!KA27</f>
        <v>59</v>
      </c>
      <c r="O225" s="664">
        <f>'3A 2025-2026 REPORTE CALIFICACI'!KB27</f>
        <v>0</v>
      </c>
      <c r="P225" s="665">
        <f>'3A 2025-2026 REPORTE CALIFICACI'!KC27</f>
        <v>89</v>
      </c>
      <c r="Q225" s="665">
        <f>'3A 2025-2026 REPORTE CALIFICACI'!KD27</f>
        <v>91</v>
      </c>
      <c r="R225" s="665">
        <f>'3A 2025-2026 REPORTE CALIFICACI'!KE27</f>
        <v>76</v>
      </c>
      <c r="S225" s="664">
        <f>'3A 2025-2026 REPORTE CALIFICACI'!KF27</f>
        <v>0</v>
      </c>
      <c r="T225" s="716">
        <f>'3A 2025-2026 REPORTE CALIFICACI'!KG27</f>
        <v>65</v>
      </c>
      <c r="U225" s="716">
        <f>'3A 2025-2026 REPORTE CALIFICACI'!KH27</f>
        <v>59</v>
      </c>
      <c r="V225" s="716">
        <f>'3A 2025-2026 REPORTE CALIFICACI'!KI27</f>
        <v>59.75</v>
      </c>
      <c r="W225" s="716">
        <f>'3A 2025-2026 REPORTE CALIFICACI'!KJ27</f>
        <v>64</v>
      </c>
      <c r="X225" s="749">
        <f>'3A 2025-2026 REPORTE CALIFICACI'!KK27</f>
        <v>61.9375</v>
      </c>
      <c r="Y225" s="750">
        <f>'3A 2025-2026 REPORTE CALIFICACI'!KL27</f>
        <v>0.5560846561</v>
      </c>
      <c r="Z225" s="665">
        <f>'3A 2025-2026 REPORTE CALIFICACI'!KM27</f>
        <v>30.96875</v>
      </c>
      <c r="AA225" s="665" t="str">
        <f>'3A 2025-2026 REPORTE CALIFICACI'!KN27</f>
        <v/>
      </c>
      <c r="AB225" s="665" t="str">
        <f>'3A 2025-2026 REPORTE CALIFICACI'!KO27</f>
        <v/>
      </c>
      <c r="AC225" s="665">
        <f>'3A 2025-2026 REPORTE CALIFICACI'!KP27</f>
        <v>31</v>
      </c>
      <c r="AD225" s="665">
        <f>'3A 2025-2026 REPORTE CALIFICACI'!KQ27</f>
        <v>18.58125</v>
      </c>
      <c r="AE225" s="665" t="str">
        <f>'3A 2025-2026 REPORTE CALIFICACI'!KR27</f>
        <v/>
      </c>
      <c r="AF225" s="665" t="str">
        <f>'3A 2025-2026 REPORTE CALIFICACI'!KS27</f>
        <v/>
      </c>
      <c r="AG225" s="665">
        <f>'3A 2025-2026 REPORTE CALIFICACI'!KT27</f>
        <v>19</v>
      </c>
      <c r="AH225" s="664"/>
      <c r="AI225" s="665" t="str">
        <f>'3A 2025-2026 REPORTE CALIFICACI'!KV27</f>
        <v/>
      </c>
      <c r="AJ225" s="664" t="str">
        <f>'3A 2025-2026 REPORTE CALIFICACI'!KW27</f>
        <v/>
      </c>
      <c r="AK225" s="664" t="str">
        <f>'3A 2025-2026 REPORTE CALIFICACI'!KX27</f>
        <v>R</v>
      </c>
      <c r="AL225" s="666"/>
      <c r="AM225" s="667"/>
      <c r="AN225" s="661"/>
      <c r="AO225" s="43"/>
      <c r="AP225" s="663" t="s">
        <v>1022</v>
      </c>
      <c r="AQ225" s="664">
        <f>'3A 2025-2026 REPORTE CALIFICACI'!JQ28</f>
        <v>84</v>
      </c>
      <c r="AR225" s="665">
        <f>'3A 2025-2026 REPORTE CALIFICACI'!JR28</f>
        <v>83</v>
      </c>
      <c r="AS225" s="665">
        <f>'3A 2025-2026 REPORTE CALIFICACI'!JS28</f>
        <v>72</v>
      </c>
      <c r="AT225" s="664">
        <f>'3A 2025-2026 REPORTE CALIFICACI'!JT28</f>
        <v>0</v>
      </c>
      <c r="AU225" s="664">
        <f>'3A 2025-2026 REPORTE CALIFICACI'!JU28</f>
        <v>83</v>
      </c>
      <c r="AV225" s="665">
        <f>'3A 2025-2026 REPORTE CALIFICACI'!JV28</f>
        <v>72</v>
      </c>
      <c r="AW225" s="665">
        <f>'3A 2025-2026 REPORTE CALIFICACI'!JW28</f>
        <v>81</v>
      </c>
      <c r="AX225" s="664">
        <f>'3A 2025-2026 REPORTE CALIFICACI'!JX28</f>
        <v>0</v>
      </c>
      <c r="AY225" s="664">
        <f>'3A 2025-2026 REPORTE CALIFICACI'!JY28</f>
        <v>85</v>
      </c>
      <c r="AZ225" s="665">
        <f>'3A 2025-2026 REPORTE CALIFICACI'!JZ28</f>
        <v>91</v>
      </c>
      <c r="BA225" s="665">
        <f>'3A 2025-2026 REPORTE CALIFICACI'!KA28</f>
        <v>72</v>
      </c>
      <c r="BB225" s="664">
        <f>'3A 2025-2026 REPORTE CALIFICACI'!KB28</f>
        <v>0</v>
      </c>
      <c r="BC225" s="665">
        <f>'3A 2025-2026 REPORTE CALIFICACI'!KC28</f>
        <v>84</v>
      </c>
      <c r="BD225" s="665">
        <f>'3A 2025-2026 REPORTE CALIFICACI'!KD28</f>
        <v>88</v>
      </c>
      <c r="BE225" s="665">
        <f>'3A 2025-2026 REPORTE CALIFICACI'!KE28</f>
        <v>80</v>
      </c>
      <c r="BF225" s="664">
        <f>'3A 2025-2026 REPORTE CALIFICACI'!KF28</f>
        <v>0</v>
      </c>
      <c r="BG225" s="716">
        <f>'3A 2025-2026 REPORTE CALIFICACI'!KG28</f>
        <v>59.75</v>
      </c>
      <c r="BH225" s="716">
        <f>'3A 2025-2026 REPORTE CALIFICACI'!KH28</f>
        <v>59</v>
      </c>
      <c r="BI225" s="716">
        <f>'3A 2025-2026 REPORTE CALIFICACI'!KI28</f>
        <v>62</v>
      </c>
      <c r="BJ225" s="716">
        <f>'3A 2025-2026 REPORTE CALIFICACI'!KJ28</f>
        <v>63</v>
      </c>
      <c r="BK225" s="749">
        <f>'3A 2025-2026 REPORTE CALIFICACI'!KK28</f>
        <v>60.9375</v>
      </c>
      <c r="BL225" s="750">
        <f>'3A 2025-2026 REPORTE CALIFICACI'!KL28</f>
        <v>0.6349206349</v>
      </c>
      <c r="BM225" s="665">
        <f>'3A 2025-2026 REPORTE CALIFICACI'!KM28</f>
        <v>30.46875</v>
      </c>
      <c r="BN225" s="665" t="str">
        <f>'3A 2025-2026 REPORTE CALIFICACI'!KN28</f>
        <v/>
      </c>
      <c r="BO225" s="665" t="str">
        <f>'3A 2025-2026 REPORTE CALIFICACI'!KO28</f>
        <v/>
      </c>
      <c r="BP225" s="665">
        <f>'3A 2025-2026 REPORTE CALIFICACI'!KP28</f>
        <v>30</v>
      </c>
      <c r="BQ225" s="665">
        <f>'3A 2025-2026 REPORTE CALIFICACI'!KQ28</f>
        <v>18.28125</v>
      </c>
      <c r="BR225" s="665" t="str">
        <f>'3A 2025-2026 REPORTE CALIFICACI'!KR28</f>
        <v/>
      </c>
      <c r="BS225" s="665" t="str">
        <f>'3A 2025-2026 REPORTE CALIFICACI'!KS28</f>
        <v/>
      </c>
      <c r="BT225" s="665">
        <f>'3A 2025-2026 REPORTE CALIFICACI'!KT28</f>
        <v>18</v>
      </c>
      <c r="BU225" s="664"/>
      <c r="BV225" s="665" t="str">
        <f>'3A 2025-2026 REPORTE CALIFICACI'!KV28</f>
        <v/>
      </c>
      <c r="BW225" s="664" t="str">
        <f>'3A 2025-2026 REPORTE CALIFICACI'!KW28</f>
        <v/>
      </c>
      <c r="BX225" s="664" t="str">
        <f>'3A 2025-2026 REPORTE CALIFICACI'!KX28</f>
        <v>R</v>
      </c>
      <c r="BY225" s="666"/>
      <c r="BZ225" s="667"/>
      <c r="CA225" s="661"/>
      <c r="CB225" s="43"/>
      <c r="CC225" s="663" t="s">
        <v>1022</v>
      </c>
      <c r="CD225" s="664">
        <f>'3A 2025-2026 REPORTE CALIFICACI'!JQ29</f>
        <v>76</v>
      </c>
      <c r="CE225" s="665">
        <f>'3A 2025-2026 REPORTE CALIFICACI'!JR29</f>
        <v>64</v>
      </c>
      <c r="CF225" s="665">
        <f>'3A 2025-2026 REPORTE CALIFICACI'!JS29</f>
        <v>54</v>
      </c>
      <c r="CG225" s="664">
        <f>'3A 2025-2026 REPORTE CALIFICACI'!JT29</f>
        <v>0</v>
      </c>
      <c r="CH225" s="664">
        <f>'3A 2025-2026 REPORTE CALIFICACI'!JU29</f>
        <v>74</v>
      </c>
      <c r="CI225" s="665">
        <f>'3A 2025-2026 REPORTE CALIFICACI'!JV29</f>
        <v>71</v>
      </c>
      <c r="CJ225" s="665">
        <f>'3A 2025-2026 REPORTE CALIFICACI'!JW29</f>
        <v>72</v>
      </c>
      <c r="CK225" s="664">
        <f>'3A 2025-2026 REPORTE CALIFICACI'!JX29</f>
        <v>0</v>
      </c>
      <c r="CL225" s="664">
        <f>'3A 2025-2026 REPORTE CALIFICACI'!JY29</f>
        <v>81</v>
      </c>
      <c r="CM225" s="665">
        <f>'3A 2025-2026 REPORTE CALIFICACI'!JZ29</f>
        <v>61</v>
      </c>
      <c r="CN225" s="665">
        <f>'3A 2025-2026 REPORTE CALIFICACI'!KA29</f>
        <v>58</v>
      </c>
      <c r="CO225" s="664">
        <f>'3A 2025-2026 REPORTE CALIFICACI'!KB29</f>
        <v>0</v>
      </c>
      <c r="CP225" s="665">
        <f>'3A 2025-2026 REPORTE CALIFICACI'!KC29</f>
        <v>74</v>
      </c>
      <c r="CQ225" s="665">
        <f>'3A 2025-2026 REPORTE CALIFICACI'!KD29</f>
        <v>66</v>
      </c>
      <c r="CR225" s="665">
        <f>'3A 2025-2026 REPORTE CALIFICACI'!KE29</f>
        <v>59</v>
      </c>
      <c r="CS225" s="664">
        <f>'3A 2025-2026 REPORTE CALIFICACI'!KF29</f>
        <v>0</v>
      </c>
      <c r="CT225" s="716">
        <f>'3A 2025-2026 REPORTE CALIFICACI'!KG29</f>
        <v>48.5</v>
      </c>
      <c r="CU225" s="716">
        <f>'3A 2025-2026 REPORTE CALIFICACI'!KH29</f>
        <v>54.25</v>
      </c>
      <c r="CV225" s="716">
        <f>'3A 2025-2026 REPORTE CALIFICACI'!KI29</f>
        <v>50</v>
      </c>
      <c r="CW225" s="716">
        <f>'3A 2025-2026 REPORTE CALIFICACI'!KJ29</f>
        <v>49.75</v>
      </c>
      <c r="CX225" s="749">
        <f>'3A 2025-2026 REPORTE CALIFICACI'!KK29</f>
        <v>50.625</v>
      </c>
      <c r="CY225" s="750">
        <f>'3A 2025-2026 REPORTE CALIFICACI'!KL29</f>
        <v>0.6164021164</v>
      </c>
      <c r="CZ225" s="665">
        <f>'3A 2025-2026 REPORTE CALIFICACI'!KM29</f>
        <v>25.3125</v>
      </c>
      <c r="DA225" s="665" t="str">
        <f>'3A 2025-2026 REPORTE CALIFICACI'!KN29</f>
        <v/>
      </c>
      <c r="DB225" s="665" t="str">
        <f>'3A 2025-2026 REPORTE CALIFICACI'!KO29</f>
        <v/>
      </c>
      <c r="DC225" s="665">
        <f>'3A 2025-2026 REPORTE CALIFICACI'!KP29</f>
        <v>25</v>
      </c>
      <c r="DD225" s="665">
        <f>'3A 2025-2026 REPORTE CALIFICACI'!KQ29</f>
        <v>15.1875</v>
      </c>
      <c r="DE225" s="665" t="str">
        <f>'3A 2025-2026 REPORTE CALIFICACI'!KR29</f>
        <v/>
      </c>
      <c r="DF225" s="665" t="str">
        <f>'3A 2025-2026 REPORTE CALIFICACI'!KS29</f>
        <v/>
      </c>
      <c r="DG225" s="665">
        <f>'3A 2025-2026 REPORTE CALIFICACI'!KT29</f>
        <v>15</v>
      </c>
      <c r="DH225" s="664"/>
      <c r="DI225" s="664"/>
      <c r="DJ225" s="664" t="str">
        <f>'3A 2025-2026 REPORTE CALIFICACI'!KW29</f>
        <v/>
      </c>
      <c r="DK225" s="664" t="str">
        <f>'3A 2025-2026 REPORTE CALIFICACI'!KX29</f>
        <v>R</v>
      </c>
      <c r="DL225" s="666"/>
      <c r="DM225" s="667"/>
      <c r="DN225" s="661"/>
      <c r="DO225" s="43"/>
      <c r="DP225" s="663" t="s">
        <v>1022</v>
      </c>
      <c r="DQ225" s="664">
        <f>'3A 2025-2026 REPORTE CALIFICACI'!JQ30</f>
        <v>72</v>
      </c>
      <c r="DR225" s="665">
        <f>'3A 2025-2026 REPORTE CALIFICACI'!JR30</f>
        <v>64</v>
      </c>
      <c r="DS225" s="665">
        <f>'3A 2025-2026 REPORTE CALIFICACI'!JS30</f>
        <v>51</v>
      </c>
      <c r="DT225" s="664">
        <f>'3A 2025-2026 REPORTE CALIFICACI'!JT30</f>
        <v>0</v>
      </c>
      <c r="DU225" s="664">
        <f>'3A 2025-2026 REPORTE CALIFICACI'!JU30</f>
        <v>74</v>
      </c>
      <c r="DV225" s="665">
        <f>'3A 2025-2026 REPORTE CALIFICACI'!JV30</f>
        <v>71</v>
      </c>
      <c r="DW225" s="665">
        <f>'3A 2025-2026 REPORTE CALIFICACI'!JW30</f>
        <v>54</v>
      </c>
      <c r="DX225" s="664">
        <f>'3A 2025-2026 REPORTE CALIFICACI'!JX30</f>
        <v>0</v>
      </c>
      <c r="DY225" s="664">
        <f>'3A 2025-2026 REPORTE CALIFICACI'!JY30</f>
        <v>76</v>
      </c>
      <c r="DZ225" s="665">
        <f>'3A 2025-2026 REPORTE CALIFICACI'!JZ30</f>
        <v>61</v>
      </c>
      <c r="EA225" s="665">
        <f>'3A 2025-2026 REPORTE CALIFICACI'!KA30</f>
        <v>76</v>
      </c>
      <c r="EB225" s="664">
        <f>'3A 2025-2026 REPORTE CALIFICACI'!KB30</f>
        <v>0</v>
      </c>
      <c r="EC225" s="665">
        <f>'3A 2025-2026 REPORTE CALIFICACI'!KC30</f>
        <v>55</v>
      </c>
      <c r="ED225" s="665">
        <f>'3A 2025-2026 REPORTE CALIFICACI'!KD30</f>
        <v>67</v>
      </c>
      <c r="EE225" s="665">
        <f>'3A 2025-2026 REPORTE CALIFICACI'!KE30</f>
        <v>43</v>
      </c>
      <c r="EF225" s="664">
        <f>'3A 2025-2026 REPORTE CALIFICACI'!KF30</f>
        <v>0</v>
      </c>
      <c r="EG225" s="716">
        <f>'3A 2025-2026 REPORTE CALIFICACI'!KG30</f>
        <v>46.75</v>
      </c>
      <c r="EH225" s="716">
        <f>'3A 2025-2026 REPORTE CALIFICACI'!KH30</f>
        <v>49.75</v>
      </c>
      <c r="EI225" s="716">
        <f>'3A 2025-2026 REPORTE CALIFICACI'!KI30</f>
        <v>53.25</v>
      </c>
      <c r="EJ225" s="716">
        <f>'3A 2025-2026 REPORTE CALIFICACI'!KJ30</f>
        <v>41.25</v>
      </c>
      <c r="EK225" s="749">
        <f>'3A 2025-2026 REPORTE CALIFICACI'!KK30</f>
        <v>47.75</v>
      </c>
      <c r="EL225" s="750">
        <f>'3A 2025-2026 REPORTE CALIFICACI'!KL30</f>
        <v>0.5691798942</v>
      </c>
      <c r="EM225" s="665">
        <f>'3A 2025-2026 REPORTE CALIFICACI'!KM30</f>
        <v>23.875</v>
      </c>
      <c r="EN225" s="665" t="str">
        <f>'3A 2025-2026 REPORTE CALIFICACI'!KN30</f>
        <v/>
      </c>
      <c r="EO225" s="665" t="str">
        <f>'3A 2025-2026 REPORTE CALIFICACI'!KO30</f>
        <v/>
      </c>
      <c r="EP225" s="665">
        <f>'3A 2025-2026 REPORTE CALIFICACI'!KP30</f>
        <v>24</v>
      </c>
      <c r="EQ225" s="665">
        <f>'3A 2025-2026 REPORTE CALIFICACI'!KQ30</f>
        <v>14.325</v>
      </c>
      <c r="ER225" s="665" t="str">
        <f>'3A 2025-2026 REPORTE CALIFICACI'!KR30</f>
        <v/>
      </c>
      <c r="ES225" s="665" t="str">
        <f>'3A 2025-2026 REPORTE CALIFICACI'!KS30</f>
        <v/>
      </c>
      <c r="ET225" s="665">
        <f>'3A 2025-2026 REPORTE CALIFICACI'!KT30</f>
        <v>14</v>
      </c>
      <c r="EU225" s="664"/>
      <c r="EV225" s="665" t="str">
        <f>'3A 2025-2026 REPORTE CALIFICACI'!KV30</f>
        <v/>
      </c>
      <c r="EW225" s="664" t="str">
        <f>'3A 2025-2026 REPORTE CALIFICACI'!KW30</f>
        <v/>
      </c>
      <c r="EX225" s="664" t="str">
        <f>'3A 2025-2026 REPORTE CALIFICACI'!KX30</f>
        <v>R</v>
      </c>
      <c r="EY225" s="666"/>
    </row>
    <row r="226">
      <c r="A226" s="628"/>
      <c r="B226" s="643"/>
      <c r="C226" s="643"/>
      <c r="D226" s="643"/>
      <c r="E226" s="643"/>
      <c r="F226" s="643"/>
      <c r="G226" s="643"/>
      <c r="H226" s="643"/>
      <c r="I226" s="643"/>
      <c r="J226" s="643"/>
      <c r="K226" s="643"/>
      <c r="L226" s="643"/>
      <c r="M226" s="643"/>
      <c r="N226" s="643"/>
      <c r="O226" s="643"/>
      <c r="P226" s="643"/>
      <c r="Q226" s="643"/>
      <c r="R226" s="643"/>
      <c r="S226" s="643"/>
      <c r="T226" s="643"/>
      <c r="U226" s="643"/>
      <c r="V226" s="643"/>
      <c r="W226" s="643"/>
      <c r="X226" s="751"/>
      <c r="Y226" s="751"/>
      <c r="Z226" s="643"/>
      <c r="AA226" s="643"/>
      <c r="AB226" s="643"/>
      <c r="AC226" s="643"/>
      <c r="AD226" s="643"/>
      <c r="AE226" s="643"/>
      <c r="AF226" s="643"/>
      <c r="AG226" s="643"/>
      <c r="AH226" s="643"/>
      <c r="AI226" s="643"/>
      <c r="AJ226" s="643"/>
      <c r="AK226" s="643"/>
      <c r="AL226" s="644"/>
      <c r="AM226" s="643"/>
      <c r="AN226" s="628"/>
      <c r="AO226" s="643"/>
      <c r="AP226" s="643"/>
      <c r="AQ226" s="643"/>
      <c r="AR226" s="643"/>
      <c r="AS226" s="643"/>
      <c r="AT226" s="643"/>
      <c r="AU226" s="643"/>
      <c r="AV226" s="643"/>
      <c r="AW226" s="643"/>
      <c r="AX226" s="643"/>
      <c r="AY226" s="643"/>
      <c r="AZ226" s="643"/>
      <c r="BA226" s="643"/>
      <c r="BB226" s="643"/>
      <c r="BC226" s="643"/>
      <c r="BD226" s="643"/>
      <c r="BE226" s="643"/>
      <c r="BF226" s="643"/>
      <c r="BG226" s="643"/>
      <c r="BH226" s="643"/>
      <c r="BI226" s="643"/>
      <c r="BJ226" s="643"/>
      <c r="BK226" s="751"/>
      <c r="BL226" s="751"/>
      <c r="BM226" s="643"/>
      <c r="BN226" s="643"/>
      <c r="BO226" s="643"/>
      <c r="BP226" s="643"/>
      <c r="BQ226" s="643"/>
      <c r="BR226" s="643"/>
      <c r="BS226" s="643"/>
      <c r="BT226" s="643"/>
      <c r="BU226" s="643"/>
      <c r="BV226" s="643"/>
      <c r="BW226" s="643"/>
      <c r="BX226" s="643"/>
      <c r="BY226" s="644"/>
      <c r="BZ226" s="643"/>
      <c r="CA226" s="628"/>
      <c r="CB226" s="643"/>
      <c r="CC226" s="643"/>
      <c r="CD226" s="643"/>
      <c r="CE226" s="643"/>
      <c r="CF226" s="643"/>
      <c r="CG226" s="643"/>
      <c r="CH226" s="643"/>
      <c r="CI226" s="643"/>
      <c r="CJ226" s="643"/>
      <c r="CK226" s="643"/>
      <c r="CL226" s="643"/>
      <c r="CM226" s="643"/>
      <c r="CN226" s="643"/>
      <c r="CO226" s="643"/>
      <c r="CP226" s="643"/>
      <c r="CQ226" s="643"/>
      <c r="CR226" s="643"/>
      <c r="CS226" s="643"/>
      <c r="CT226" s="643"/>
      <c r="CU226" s="643"/>
      <c r="CV226" s="643"/>
      <c r="CW226" s="643"/>
      <c r="CX226" s="751"/>
      <c r="CY226" s="751"/>
      <c r="CZ226" s="643"/>
      <c r="DA226" s="643"/>
      <c r="DB226" s="643"/>
      <c r="DC226" s="643"/>
      <c r="DD226" s="643"/>
      <c r="DE226" s="643"/>
      <c r="DF226" s="643"/>
      <c r="DG226" s="643"/>
      <c r="DH226" s="643"/>
      <c r="DI226" s="643"/>
      <c r="DJ226" s="643"/>
      <c r="DK226" s="643"/>
      <c r="DL226" s="644"/>
      <c r="DM226" s="643"/>
      <c r="DN226" s="628"/>
      <c r="DO226" s="643"/>
      <c r="DP226" s="643"/>
      <c r="DQ226" s="643"/>
      <c r="DR226" s="643"/>
      <c r="DS226" s="643"/>
      <c r="DT226" s="643"/>
      <c r="DU226" s="643"/>
      <c r="DV226" s="643"/>
      <c r="DW226" s="643"/>
      <c r="DX226" s="643"/>
      <c r="DY226" s="643"/>
      <c r="DZ226" s="643"/>
      <c r="EA226" s="643"/>
      <c r="EB226" s="643"/>
      <c r="EC226" s="643"/>
      <c r="ED226" s="643"/>
      <c r="EE226" s="643"/>
      <c r="EF226" s="643"/>
      <c r="EG226" s="643"/>
      <c r="EH226" s="643"/>
      <c r="EI226" s="643"/>
      <c r="EJ226" s="643"/>
      <c r="EK226" s="751"/>
      <c r="EL226" s="751"/>
      <c r="EM226" s="643"/>
      <c r="EN226" s="643"/>
      <c r="EO226" s="643"/>
      <c r="EP226" s="643"/>
      <c r="EQ226" s="643"/>
      <c r="ER226" s="643"/>
      <c r="ES226" s="643"/>
      <c r="ET226" s="643"/>
      <c r="EU226" s="643"/>
      <c r="EV226" s="643"/>
      <c r="EW226" s="643"/>
      <c r="EX226" s="643"/>
      <c r="EY226" s="644"/>
    </row>
    <row r="227">
      <c r="A227" s="628"/>
      <c r="B227" s="643"/>
      <c r="C227" s="643"/>
      <c r="D227" s="643"/>
      <c r="E227" s="643"/>
      <c r="F227" s="643"/>
      <c r="G227" s="643"/>
      <c r="H227" s="643"/>
      <c r="I227" s="643"/>
      <c r="J227" s="643"/>
      <c r="K227" s="643"/>
      <c r="L227" s="643"/>
      <c r="M227" s="643"/>
      <c r="N227" s="643"/>
      <c r="O227" s="643"/>
      <c r="P227" s="643"/>
      <c r="Q227" s="643"/>
      <c r="R227" s="643"/>
      <c r="S227" s="643"/>
      <c r="T227" s="643"/>
      <c r="U227" s="643"/>
      <c r="V227" s="643"/>
      <c r="W227" s="643"/>
      <c r="X227" s="739"/>
      <c r="Y227" s="739"/>
      <c r="Z227" s="643"/>
      <c r="AA227" s="643"/>
      <c r="AB227" s="643"/>
      <c r="AC227" s="643"/>
      <c r="AD227" s="643"/>
      <c r="AE227" s="643"/>
      <c r="AF227" s="643"/>
      <c r="AG227" s="643"/>
      <c r="AH227" s="643"/>
      <c r="AI227" s="643"/>
      <c r="AJ227" s="643"/>
      <c r="AK227" s="643"/>
      <c r="AL227" s="644"/>
      <c r="AM227" s="643"/>
      <c r="AN227" s="628"/>
      <c r="AO227" s="643"/>
      <c r="AP227" s="643"/>
      <c r="AQ227" s="643"/>
      <c r="AR227" s="643"/>
      <c r="AS227" s="643"/>
      <c r="AT227" s="643"/>
      <c r="AU227" s="643"/>
      <c r="AV227" s="643"/>
      <c r="AW227" s="643"/>
      <c r="AX227" s="643"/>
      <c r="AY227" s="643"/>
      <c r="AZ227" s="643"/>
      <c r="BA227" s="643"/>
      <c r="BB227" s="643"/>
      <c r="BC227" s="643"/>
      <c r="BD227" s="643"/>
      <c r="BE227" s="643"/>
      <c r="BF227" s="643"/>
      <c r="BG227" s="643"/>
      <c r="BH227" s="643"/>
      <c r="BI227" s="643"/>
      <c r="BJ227" s="643"/>
      <c r="BK227" s="739"/>
      <c r="BL227" s="739"/>
      <c r="BM227" s="643"/>
      <c r="BN227" s="643"/>
      <c r="BO227" s="643"/>
      <c r="BP227" s="643"/>
      <c r="BQ227" s="643"/>
      <c r="BR227" s="643"/>
      <c r="BS227" s="643"/>
      <c r="BT227" s="643"/>
      <c r="BU227" s="643"/>
      <c r="BV227" s="643"/>
      <c r="BW227" s="643"/>
      <c r="BX227" s="643"/>
      <c r="BY227" s="644"/>
      <c r="BZ227" s="643"/>
      <c r="CA227" s="628"/>
      <c r="CB227" s="643"/>
      <c r="CC227" s="643"/>
      <c r="CD227" s="643"/>
      <c r="CE227" s="643"/>
      <c r="CF227" s="643"/>
      <c r="CG227" s="643"/>
      <c r="CH227" s="643"/>
      <c r="CI227" s="643"/>
      <c r="CJ227" s="643"/>
      <c r="CK227" s="643"/>
      <c r="CL227" s="643"/>
      <c r="CM227" s="643"/>
      <c r="CN227" s="643"/>
      <c r="CO227" s="643"/>
      <c r="CP227" s="643"/>
      <c r="CQ227" s="643"/>
      <c r="CR227" s="643"/>
      <c r="CS227" s="643"/>
      <c r="CT227" s="643"/>
      <c r="CU227" s="643"/>
      <c r="CV227" s="643"/>
      <c r="CW227" s="643"/>
      <c r="CX227" s="739"/>
      <c r="CY227" s="739"/>
      <c r="CZ227" s="643"/>
      <c r="DA227" s="643"/>
      <c r="DB227" s="643"/>
      <c r="DC227" s="643"/>
      <c r="DD227" s="643"/>
      <c r="DE227" s="643"/>
      <c r="DF227" s="643"/>
      <c r="DG227" s="643"/>
      <c r="DH227" s="643"/>
      <c r="DI227" s="643"/>
      <c r="DJ227" s="643"/>
      <c r="DK227" s="643"/>
      <c r="DL227" s="644"/>
      <c r="DM227" s="643"/>
      <c r="DN227" s="628"/>
      <c r="DO227" s="643"/>
      <c r="DP227" s="643"/>
      <c r="DQ227" s="643"/>
      <c r="DR227" s="643"/>
      <c r="DS227" s="643"/>
      <c r="DT227" s="643"/>
      <c r="DU227" s="643"/>
      <c r="DV227" s="643"/>
      <c r="DW227" s="643"/>
      <c r="DX227" s="643"/>
      <c r="DY227" s="643"/>
      <c r="DZ227" s="643"/>
      <c r="EA227" s="643"/>
      <c r="EB227" s="643"/>
      <c r="EC227" s="643"/>
      <c r="ED227" s="643"/>
      <c r="EE227" s="643"/>
      <c r="EF227" s="643"/>
      <c r="EG227" s="643"/>
      <c r="EH227" s="643"/>
      <c r="EI227" s="643"/>
      <c r="EJ227" s="643"/>
      <c r="EK227" s="739"/>
      <c r="EL227" s="739"/>
      <c r="EM227" s="643"/>
      <c r="EN227" s="643"/>
      <c r="EO227" s="643"/>
      <c r="EP227" s="643"/>
      <c r="EQ227" s="643"/>
      <c r="ER227" s="643"/>
      <c r="ES227" s="643"/>
      <c r="ET227" s="643"/>
      <c r="EU227" s="643"/>
      <c r="EV227" s="643"/>
      <c r="EW227" s="643"/>
      <c r="EX227" s="643"/>
      <c r="EY227" s="644"/>
    </row>
    <row r="228">
      <c r="A228" s="628"/>
      <c r="B228" s="643"/>
      <c r="C228" s="643"/>
      <c r="D228" s="643"/>
      <c r="E228" s="643"/>
      <c r="F228" s="643"/>
      <c r="G228" s="643"/>
      <c r="H228" s="643"/>
      <c r="I228" s="643"/>
      <c r="J228" s="643"/>
      <c r="K228" s="643"/>
      <c r="L228" s="643"/>
      <c r="M228" s="643"/>
      <c r="N228" s="643"/>
      <c r="O228" s="643"/>
      <c r="P228" s="643"/>
      <c r="Q228" s="643"/>
      <c r="R228" s="643"/>
      <c r="S228" s="643"/>
      <c r="T228" s="643"/>
      <c r="U228" s="643"/>
      <c r="V228" s="643"/>
      <c r="W228" s="643"/>
      <c r="X228" s="739"/>
      <c r="Y228" s="739"/>
      <c r="Z228" s="643"/>
      <c r="AA228" s="643"/>
      <c r="AB228" s="643"/>
      <c r="AC228" s="643"/>
      <c r="AD228" s="643"/>
      <c r="AE228" s="643"/>
      <c r="AF228" s="643"/>
      <c r="AG228" s="643"/>
      <c r="AH228" s="643"/>
      <c r="AI228" s="643"/>
      <c r="AJ228" s="643"/>
      <c r="AK228" s="643"/>
      <c r="AL228" s="644"/>
      <c r="AM228" s="643"/>
      <c r="AN228" s="628"/>
      <c r="AO228" s="643"/>
      <c r="AP228" s="643"/>
      <c r="AQ228" s="643"/>
      <c r="AR228" s="643"/>
      <c r="AS228" s="643"/>
      <c r="AT228" s="643"/>
      <c r="AU228" s="643"/>
      <c r="AV228" s="643"/>
      <c r="AW228" s="643"/>
      <c r="AX228" s="643"/>
      <c r="AY228" s="643"/>
      <c r="AZ228" s="643"/>
      <c r="BA228" s="643"/>
      <c r="BB228" s="643"/>
      <c r="BC228" s="643"/>
      <c r="BD228" s="643"/>
      <c r="BE228" s="643"/>
      <c r="BF228" s="643"/>
      <c r="BG228" s="643"/>
      <c r="BH228" s="643"/>
      <c r="BI228" s="643"/>
      <c r="BJ228" s="643"/>
      <c r="BK228" s="739"/>
      <c r="BL228" s="739"/>
      <c r="BM228" s="643"/>
      <c r="BN228" s="643"/>
      <c r="BO228" s="643"/>
      <c r="BP228" s="643"/>
      <c r="BQ228" s="643"/>
      <c r="BR228" s="643"/>
      <c r="BS228" s="643"/>
      <c r="BT228" s="643"/>
      <c r="BU228" s="643"/>
      <c r="BV228" s="643"/>
      <c r="BW228" s="643"/>
      <c r="BX228" s="643"/>
      <c r="BY228" s="644"/>
      <c r="BZ228" s="643"/>
      <c r="CA228" s="628"/>
      <c r="CB228" s="643"/>
      <c r="CC228" s="643"/>
      <c r="CD228" s="643"/>
      <c r="CE228" s="643"/>
      <c r="CF228" s="643"/>
      <c r="CG228" s="643"/>
      <c r="CH228" s="643"/>
      <c r="CI228" s="643"/>
      <c r="CJ228" s="643"/>
      <c r="CK228" s="643"/>
      <c r="CL228" s="643"/>
      <c r="CM228" s="643"/>
      <c r="CN228" s="643"/>
      <c r="CO228" s="643"/>
      <c r="CP228" s="643"/>
      <c r="CQ228" s="643"/>
      <c r="CR228" s="643"/>
      <c r="CS228" s="643"/>
      <c r="CT228" s="643"/>
      <c r="CU228" s="643"/>
      <c r="CV228" s="643"/>
      <c r="CW228" s="643"/>
      <c r="CX228" s="739"/>
      <c r="CY228" s="739"/>
      <c r="CZ228" s="643"/>
      <c r="DA228" s="643"/>
      <c r="DB228" s="643"/>
      <c r="DC228" s="643"/>
      <c r="DD228" s="643"/>
      <c r="DE228" s="643"/>
      <c r="DF228" s="643"/>
      <c r="DG228" s="643"/>
      <c r="DH228" s="643"/>
      <c r="DI228" s="643"/>
      <c r="DJ228" s="643"/>
      <c r="DK228" s="643"/>
      <c r="DL228" s="644"/>
      <c r="DM228" s="643"/>
      <c r="DN228" s="628"/>
      <c r="DO228" s="643"/>
      <c r="DP228" s="643"/>
      <c r="DQ228" s="643"/>
      <c r="DR228" s="643"/>
      <c r="DS228" s="643"/>
      <c r="DT228" s="643"/>
      <c r="DU228" s="643"/>
      <c r="DV228" s="643"/>
      <c r="DW228" s="643"/>
      <c r="DX228" s="643"/>
      <c r="DY228" s="643"/>
      <c r="DZ228" s="643"/>
      <c r="EA228" s="643"/>
      <c r="EB228" s="643"/>
      <c r="EC228" s="643"/>
      <c r="ED228" s="643"/>
      <c r="EE228" s="643"/>
      <c r="EF228" s="643"/>
      <c r="EG228" s="643"/>
      <c r="EH228" s="643"/>
      <c r="EI228" s="643"/>
      <c r="EJ228" s="643"/>
      <c r="EK228" s="739"/>
      <c r="EL228" s="739"/>
      <c r="EM228" s="643"/>
      <c r="EN228" s="643"/>
      <c r="EO228" s="643"/>
      <c r="EP228" s="643"/>
      <c r="EQ228" s="643"/>
      <c r="ER228" s="643"/>
      <c r="ES228" s="643"/>
      <c r="ET228" s="643"/>
      <c r="EU228" s="643"/>
      <c r="EV228" s="643"/>
      <c r="EW228" s="643"/>
      <c r="EX228" s="643"/>
      <c r="EY228" s="644"/>
    </row>
    <row r="229">
      <c r="A229" s="669"/>
      <c r="B229" s="679" t="s">
        <v>1023</v>
      </c>
      <c r="C229" s="15"/>
      <c r="D229" s="15"/>
      <c r="E229" s="15"/>
      <c r="F229" s="15"/>
      <c r="G229" s="15"/>
      <c r="H229" s="16"/>
      <c r="I229" s="671"/>
      <c r="J229" s="740" t="s">
        <v>1024</v>
      </c>
      <c r="K229" s="15"/>
      <c r="L229" s="15"/>
      <c r="M229" s="15"/>
      <c r="N229" s="15"/>
      <c r="O229" s="15"/>
      <c r="P229" s="16"/>
      <c r="Q229" s="671"/>
      <c r="R229" s="679" t="s">
        <v>1025</v>
      </c>
      <c r="S229" s="15"/>
      <c r="T229" s="15"/>
      <c r="U229" s="15"/>
      <c r="V229" s="16"/>
      <c r="W229" s="672" t="s">
        <v>1026</v>
      </c>
      <c r="X229" s="41"/>
      <c r="Y229" s="672"/>
      <c r="Z229" s="711" t="s">
        <v>124</v>
      </c>
      <c r="AA229" s="674"/>
      <c r="AB229" s="672" t="s">
        <v>1027</v>
      </c>
      <c r="AC229" s="41"/>
      <c r="AD229" s="675"/>
      <c r="AE229" s="671"/>
      <c r="AF229" s="671"/>
      <c r="AG229" s="671"/>
      <c r="AH229" s="671"/>
      <c r="AI229" s="671"/>
      <c r="AJ229" s="671"/>
      <c r="AK229" s="671"/>
      <c r="AL229" s="676"/>
      <c r="AM229" s="671"/>
      <c r="AN229" s="669"/>
      <c r="AO229" s="679" t="s">
        <v>1023</v>
      </c>
      <c r="AP229" s="15"/>
      <c r="AQ229" s="15"/>
      <c r="AR229" s="15"/>
      <c r="AS229" s="15"/>
      <c r="AT229" s="15"/>
      <c r="AU229" s="16"/>
      <c r="AV229" s="671"/>
      <c r="AW229" s="740" t="s">
        <v>1024</v>
      </c>
      <c r="AX229" s="15"/>
      <c r="AY229" s="15"/>
      <c r="AZ229" s="15"/>
      <c r="BA229" s="15"/>
      <c r="BB229" s="15"/>
      <c r="BC229" s="16"/>
      <c r="BD229" s="671"/>
      <c r="BE229" s="679" t="s">
        <v>1025</v>
      </c>
      <c r="BF229" s="15"/>
      <c r="BG229" s="15"/>
      <c r="BH229" s="15"/>
      <c r="BI229" s="16"/>
      <c r="BJ229" s="672" t="s">
        <v>1026</v>
      </c>
      <c r="BK229" s="41"/>
      <c r="BL229" s="672"/>
      <c r="BM229" s="711" t="s">
        <v>124</v>
      </c>
      <c r="BN229" s="674"/>
      <c r="BO229" s="672" t="s">
        <v>1027</v>
      </c>
      <c r="BP229" s="41"/>
      <c r="BQ229" s="675"/>
      <c r="BR229" s="671"/>
      <c r="BS229" s="671"/>
      <c r="BT229" s="671"/>
      <c r="BU229" s="671"/>
      <c r="BV229" s="671"/>
      <c r="BW229" s="671"/>
      <c r="BX229" s="671"/>
      <c r="BY229" s="676"/>
      <c r="BZ229" s="671"/>
      <c r="CA229" s="669"/>
      <c r="CB229" s="679" t="s">
        <v>1023</v>
      </c>
      <c r="CC229" s="15"/>
      <c r="CD229" s="15"/>
      <c r="CE229" s="15"/>
      <c r="CF229" s="15"/>
      <c r="CG229" s="15"/>
      <c r="CH229" s="16"/>
      <c r="CI229" s="671"/>
      <c r="CJ229" s="740" t="s">
        <v>1024</v>
      </c>
      <c r="CK229" s="15"/>
      <c r="CL229" s="15"/>
      <c r="CM229" s="15"/>
      <c r="CN229" s="15"/>
      <c r="CO229" s="15"/>
      <c r="CP229" s="16"/>
      <c r="CQ229" s="671"/>
      <c r="CR229" s="679" t="s">
        <v>1025</v>
      </c>
      <c r="CS229" s="15"/>
      <c r="CT229" s="15"/>
      <c r="CU229" s="15"/>
      <c r="CV229" s="16"/>
      <c r="CW229" s="672" t="s">
        <v>1026</v>
      </c>
      <c r="CX229" s="41"/>
      <c r="CY229" s="672"/>
      <c r="CZ229" s="711"/>
      <c r="DA229" s="674"/>
      <c r="DB229" s="672" t="s">
        <v>1027</v>
      </c>
      <c r="DC229" s="41"/>
      <c r="DD229" s="675"/>
      <c r="DE229" s="671"/>
      <c r="DF229" s="671"/>
      <c r="DG229" s="671"/>
      <c r="DH229" s="671"/>
      <c r="DI229" s="671"/>
      <c r="DJ229" s="671"/>
      <c r="DK229" s="671"/>
      <c r="DL229" s="676"/>
      <c r="DM229" s="671"/>
      <c r="DN229" s="669"/>
      <c r="DO229" s="679" t="s">
        <v>1023</v>
      </c>
      <c r="DP229" s="15"/>
      <c r="DQ229" s="15"/>
      <c r="DR229" s="15"/>
      <c r="DS229" s="15"/>
      <c r="DT229" s="15"/>
      <c r="DU229" s="16"/>
      <c r="DV229" s="671"/>
      <c r="DW229" s="740" t="s">
        <v>1024</v>
      </c>
      <c r="DX229" s="15"/>
      <c r="DY229" s="15"/>
      <c r="DZ229" s="15"/>
      <c r="EA229" s="15"/>
      <c r="EB229" s="15"/>
      <c r="EC229" s="16"/>
      <c r="ED229" s="671"/>
      <c r="EE229" s="679" t="s">
        <v>1025</v>
      </c>
      <c r="EF229" s="15"/>
      <c r="EG229" s="15"/>
      <c r="EH229" s="15"/>
      <c r="EI229" s="16"/>
      <c r="EJ229" s="672" t="s">
        <v>1026</v>
      </c>
      <c r="EK229" s="41"/>
      <c r="EL229" s="672"/>
      <c r="EM229" s="759" t="s">
        <v>124</v>
      </c>
      <c r="EN229" s="674"/>
      <c r="EO229" s="672" t="s">
        <v>1027</v>
      </c>
      <c r="EP229" s="41"/>
      <c r="EQ229" s="675"/>
      <c r="ER229" s="671"/>
      <c r="ES229" s="671"/>
      <c r="ET229" s="671"/>
      <c r="EU229" s="671"/>
      <c r="EV229" s="671"/>
      <c r="EW229" s="671"/>
      <c r="EX229" s="671"/>
      <c r="EY229" s="676"/>
    </row>
    <row r="230">
      <c r="A230" s="669"/>
      <c r="B230" s="678" t="s">
        <v>1028</v>
      </c>
      <c r="C230" s="678" t="s">
        <v>1029</v>
      </c>
      <c r="D230" s="678" t="s">
        <v>1030</v>
      </c>
      <c r="E230" s="679" t="s">
        <v>1031</v>
      </c>
      <c r="F230" s="15"/>
      <c r="G230" s="15"/>
      <c r="H230" s="16"/>
      <c r="I230" s="671"/>
      <c r="J230" s="680" t="s">
        <v>1032</v>
      </c>
      <c r="K230" s="681" t="s">
        <v>1033</v>
      </c>
      <c r="P230" s="682"/>
      <c r="Q230" s="671"/>
      <c r="R230" s="671"/>
      <c r="S230" s="671"/>
      <c r="T230" s="671"/>
      <c r="U230" s="671"/>
      <c r="V230" s="671"/>
      <c r="W230" s="671"/>
      <c r="X230" s="753"/>
      <c r="Y230" s="753"/>
      <c r="Z230" s="671"/>
      <c r="AA230" s="671"/>
      <c r="AB230" s="671"/>
      <c r="AC230" s="671"/>
      <c r="AD230" s="671"/>
      <c r="AE230" s="671"/>
      <c r="AF230" s="671"/>
      <c r="AG230" s="671"/>
      <c r="AH230" s="671"/>
      <c r="AI230" s="671"/>
      <c r="AJ230" s="671"/>
      <c r="AK230" s="671"/>
      <c r="AL230" s="676"/>
      <c r="AM230" s="671"/>
      <c r="AN230" s="669"/>
      <c r="AO230" s="678" t="s">
        <v>1028</v>
      </c>
      <c r="AP230" s="678" t="s">
        <v>1029</v>
      </c>
      <c r="AQ230" s="678" t="s">
        <v>1030</v>
      </c>
      <c r="AR230" s="679" t="s">
        <v>1031</v>
      </c>
      <c r="AS230" s="15"/>
      <c r="AT230" s="15"/>
      <c r="AU230" s="16"/>
      <c r="AV230" s="671"/>
      <c r="AW230" s="680" t="s">
        <v>1032</v>
      </c>
      <c r="AX230" s="681" t="s">
        <v>1033</v>
      </c>
      <c r="BC230" s="682"/>
      <c r="BD230" s="671"/>
      <c r="BE230" s="671"/>
      <c r="BF230" s="671"/>
      <c r="BG230" s="671"/>
      <c r="BH230" s="671"/>
      <c r="BI230" s="671"/>
      <c r="BJ230" s="671"/>
      <c r="BK230" s="753"/>
      <c r="BL230" s="753"/>
      <c r="BM230" s="671"/>
      <c r="BN230" s="671"/>
      <c r="BO230" s="671"/>
      <c r="BP230" s="671"/>
      <c r="BQ230" s="671"/>
      <c r="BR230" s="671"/>
      <c r="BS230" s="671"/>
      <c r="BT230" s="671"/>
      <c r="BU230" s="671"/>
      <c r="BV230" s="671"/>
      <c r="BW230" s="671"/>
      <c r="BX230" s="671"/>
      <c r="BY230" s="676"/>
      <c r="BZ230" s="671"/>
      <c r="CA230" s="669"/>
      <c r="CB230" s="678" t="s">
        <v>1028</v>
      </c>
      <c r="CC230" s="678" t="s">
        <v>1029</v>
      </c>
      <c r="CD230" s="678" t="s">
        <v>1030</v>
      </c>
      <c r="CE230" s="679" t="s">
        <v>1031</v>
      </c>
      <c r="CF230" s="15"/>
      <c r="CG230" s="15"/>
      <c r="CH230" s="16"/>
      <c r="CI230" s="671"/>
      <c r="CJ230" s="680" t="s">
        <v>1032</v>
      </c>
      <c r="CK230" s="681" t="s">
        <v>1033</v>
      </c>
      <c r="CP230" s="682"/>
      <c r="CQ230" s="671"/>
      <c r="CR230" s="671"/>
      <c r="CS230" s="671"/>
      <c r="CT230" s="671"/>
      <c r="CU230" s="671"/>
      <c r="CV230" s="671"/>
      <c r="CW230" s="671"/>
      <c r="CX230" s="753"/>
      <c r="CY230" s="753"/>
      <c r="CZ230" s="671"/>
      <c r="DA230" s="671"/>
      <c r="DB230" s="671"/>
      <c r="DC230" s="671"/>
      <c r="DD230" s="671"/>
      <c r="DE230" s="671"/>
      <c r="DF230" s="671"/>
      <c r="DG230" s="671"/>
      <c r="DH230" s="671"/>
      <c r="DI230" s="671"/>
      <c r="DJ230" s="671"/>
      <c r="DK230" s="671"/>
      <c r="DL230" s="676"/>
      <c r="DM230" s="671"/>
      <c r="DN230" s="669"/>
      <c r="DO230" s="678" t="s">
        <v>1028</v>
      </c>
      <c r="DP230" s="678" t="s">
        <v>1029</v>
      </c>
      <c r="DQ230" s="678" t="s">
        <v>1030</v>
      </c>
      <c r="DR230" s="679" t="s">
        <v>1031</v>
      </c>
      <c r="DS230" s="15"/>
      <c r="DT230" s="15"/>
      <c r="DU230" s="16"/>
      <c r="DV230" s="671"/>
      <c r="DW230" s="680" t="s">
        <v>1032</v>
      </c>
      <c r="DX230" s="681" t="s">
        <v>1033</v>
      </c>
      <c r="EC230" s="682"/>
      <c r="ED230" s="671"/>
      <c r="EE230" s="671"/>
      <c r="EF230" s="671"/>
      <c r="EG230" s="671"/>
      <c r="EH230" s="671"/>
      <c r="EI230" s="671"/>
      <c r="EJ230" s="671"/>
      <c r="EK230" s="753"/>
      <c r="EL230" s="753"/>
      <c r="EM230" s="671"/>
      <c r="EN230" s="671"/>
      <c r="EO230" s="671"/>
      <c r="EP230" s="671"/>
      <c r="EQ230" s="671"/>
      <c r="ER230" s="671"/>
      <c r="ES230" s="671"/>
      <c r="ET230" s="671"/>
      <c r="EU230" s="671"/>
      <c r="EV230" s="671"/>
      <c r="EW230" s="671"/>
      <c r="EX230" s="671"/>
      <c r="EY230" s="676"/>
    </row>
    <row r="231">
      <c r="A231" s="669"/>
      <c r="B231" s="43"/>
      <c r="C231" s="43"/>
      <c r="D231" s="43"/>
      <c r="E231" s="679" t="s">
        <v>1029</v>
      </c>
      <c r="F231" s="16"/>
      <c r="G231" s="679" t="s">
        <v>1030</v>
      </c>
      <c r="H231" s="16"/>
      <c r="I231" s="671"/>
      <c r="J231" s="680" t="s">
        <v>1034</v>
      </c>
      <c r="K231" s="681" t="s">
        <v>1035</v>
      </c>
      <c r="P231" s="682"/>
      <c r="Q231" s="671"/>
      <c r="R231" s="679" t="s">
        <v>1036</v>
      </c>
      <c r="S231" s="15"/>
      <c r="T231" s="15"/>
      <c r="U231" s="15"/>
      <c r="V231" s="15"/>
      <c r="W231" s="15"/>
      <c r="X231" s="15"/>
      <c r="Y231" s="15"/>
      <c r="Z231" s="15"/>
      <c r="AA231" s="15"/>
      <c r="AB231" s="15"/>
      <c r="AC231" s="15"/>
      <c r="AD231" s="15"/>
      <c r="AE231" s="15"/>
      <c r="AF231" s="15"/>
      <c r="AG231" s="15"/>
      <c r="AH231" s="15"/>
      <c r="AI231" s="15"/>
      <c r="AJ231" s="16"/>
      <c r="AK231" s="671"/>
      <c r="AL231" s="676"/>
      <c r="AM231" s="671"/>
      <c r="AN231" s="669"/>
      <c r="AO231" s="43"/>
      <c r="AP231" s="43"/>
      <c r="AQ231" s="43"/>
      <c r="AR231" s="679" t="s">
        <v>1029</v>
      </c>
      <c r="AS231" s="16"/>
      <c r="AT231" s="679" t="s">
        <v>1030</v>
      </c>
      <c r="AU231" s="16"/>
      <c r="AV231" s="671"/>
      <c r="AW231" s="680" t="s">
        <v>1034</v>
      </c>
      <c r="AX231" s="681" t="s">
        <v>1035</v>
      </c>
      <c r="BC231" s="682"/>
      <c r="BD231" s="671"/>
      <c r="BE231" s="679" t="s">
        <v>1036</v>
      </c>
      <c r="BF231" s="15"/>
      <c r="BG231" s="15"/>
      <c r="BH231" s="15"/>
      <c r="BI231" s="15"/>
      <c r="BJ231" s="15"/>
      <c r="BK231" s="15"/>
      <c r="BL231" s="15"/>
      <c r="BM231" s="15"/>
      <c r="BN231" s="15"/>
      <c r="BO231" s="15"/>
      <c r="BP231" s="15"/>
      <c r="BQ231" s="15"/>
      <c r="BR231" s="15"/>
      <c r="BS231" s="15"/>
      <c r="BT231" s="15"/>
      <c r="BU231" s="15"/>
      <c r="BV231" s="15"/>
      <c r="BW231" s="16"/>
      <c r="BX231" s="671"/>
      <c r="BY231" s="676"/>
      <c r="BZ231" s="671"/>
      <c r="CA231" s="669"/>
      <c r="CB231" s="43"/>
      <c r="CC231" s="43"/>
      <c r="CD231" s="43"/>
      <c r="CE231" s="679" t="s">
        <v>1029</v>
      </c>
      <c r="CF231" s="16"/>
      <c r="CG231" s="679" t="s">
        <v>1030</v>
      </c>
      <c r="CH231" s="16"/>
      <c r="CI231" s="671"/>
      <c r="CJ231" s="680" t="s">
        <v>1034</v>
      </c>
      <c r="CK231" s="681" t="s">
        <v>1035</v>
      </c>
      <c r="CP231" s="682"/>
      <c r="CQ231" s="671"/>
      <c r="CR231" s="679" t="s">
        <v>1036</v>
      </c>
      <c r="CS231" s="15"/>
      <c r="CT231" s="15"/>
      <c r="CU231" s="15"/>
      <c r="CV231" s="15"/>
      <c r="CW231" s="15"/>
      <c r="CX231" s="15"/>
      <c r="CY231" s="15"/>
      <c r="CZ231" s="15"/>
      <c r="DA231" s="15"/>
      <c r="DB231" s="15"/>
      <c r="DC231" s="15"/>
      <c r="DD231" s="15"/>
      <c r="DE231" s="15"/>
      <c r="DF231" s="15"/>
      <c r="DG231" s="15"/>
      <c r="DH231" s="15"/>
      <c r="DI231" s="15"/>
      <c r="DJ231" s="16"/>
      <c r="DK231" s="671"/>
      <c r="DL231" s="676"/>
      <c r="DM231" s="671"/>
      <c r="DN231" s="669"/>
      <c r="DO231" s="43"/>
      <c r="DP231" s="43"/>
      <c r="DQ231" s="43"/>
      <c r="DR231" s="679" t="s">
        <v>1029</v>
      </c>
      <c r="DS231" s="16"/>
      <c r="DT231" s="679" t="s">
        <v>1030</v>
      </c>
      <c r="DU231" s="16"/>
      <c r="DV231" s="671"/>
      <c r="DW231" s="680" t="s">
        <v>1034</v>
      </c>
      <c r="DX231" s="681" t="s">
        <v>1035</v>
      </c>
      <c r="EC231" s="682"/>
      <c r="ED231" s="671"/>
      <c r="EE231" s="679" t="s">
        <v>1036</v>
      </c>
      <c r="EF231" s="15"/>
      <c r="EG231" s="15"/>
      <c r="EH231" s="15"/>
      <c r="EI231" s="15"/>
      <c r="EJ231" s="15"/>
      <c r="EK231" s="15"/>
      <c r="EL231" s="15"/>
      <c r="EM231" s="15"/>
      <c r="EN231" s="15"/>
      <c r="EO231" s="15"/>
      <c r="EP231" s="15"/>
      <c r="EQ231" s="15"/>
      <c r="ER231" s="15"/>
      <c r="ES231" s="15"/>
      <c r="ET231" s="15"/>
      <c r="EU231" s="15"/>
      <c r="EV231" s="15"/>
      <c r="EW231" s="16"/>
      <c r="EX231" s="671"/>
      <c r="EY231" s="676"/>
    </row>
    <row r="232">
      <c r="A232" s="669"/>
      <c r="B232" s="678" t="s">
        <v>631</v>
      </c>
      <c r="C232" s="683"/>
      <c r="D232" s="683"/>
      <c r="E232" s="684"/>
      <c r="F232" s="42"/>
      <c r="G232" s="684"/>
      <c r="H232" s="42"/>
      <c r="I232" s="671"/>
      <c r="J232" s="680" t="s">
        <v>1037</v>
      </c>
      <c r="K232" s="681" t="s">
        <v>1038</v>
      </c>
      <c r="P232" s="682"/>
      <c r="Q232" s="671"/>
      <c r="R232" s="685"/>
      <c r="S232" s="41"/>
      <c r="T232" s="41"/>
      <c r="U232" s="41"/>
      <c r="V232" s="41"/>
      <c r="W232" s="41"/>
      <c r="X232" s="41"/>
      <c r="Y232" s="41"/>
      <c r="Z232" s="41"/>
      <c r="AA232" s="41"/>
      <c r="AB232" s="41"/>
      <c r="AC232" s="41"/>
      <c r="AD232" s="41"/>
      <c r="AE232" s="41"/>
      <c r="AF232" s="41"/>
      <c r="AG232" s="41"/>
      <c r="AH232" s="41"/>
      <c r="AI232" s="41"/>
      <c r="AJ232" s="42"/>
      <c r="AK232" s="671"/>
      <c r="AL232" s="676"/>
      <c r="AM232" s="671"/>
      <c r="AN232" s="669"/>
      <c r="AO232" s="678" t="s">
        <v>631</v>
      </c>
      <c r="AP232" s="683"/>
      <c r="AQ232" s="683"/>
      <c r="AR232" s="684"/>
      <c r="AS232" s="42"/>
      <c r="AT232" s="684"/>
      <c r="AU232" s="42"/>
      <c r="AV232" s="671"/>
      <c r="AW232" s="680" t="s">
        <v>1037</v>
      </c>
      <c r="AX232" s="681" t="s">
        <v>1038</v>
      </c>
      <c r="BC232" s="682"/>
      <c r="BD232" s="671"/>
      <c r="BE232" s="685"/>
      <c r="BF232" s="41"/>
      <c r="BG232" s="41"/>
      <c r="BH232" s="41"/>
      <c r="BI232" s="41"/>
      <c r="BJ232" s="41"/>
      <c r="BK232" s="41"/>
      <c r="BL232" s="41"/>
      <c r="BM232" s="41"/>
      <c r="BN232" s="41"/>
      <c r="BO232" s="41"/>
      <c r="BP232" s="41"/>
      <c r="BQ232" s="41"/>
      <c r="BR232" s="41"/>
      <c r="BS232" s="41"/>
      <c r="BT232" s="41"/>
      <c r="BU232" s="41"/>
      <c r="BV232" s="41"/>
      <c r="BW232" s="42"/>
      <c r="BX232" s="671"/>
      <c r="BY232" s="676"/>
      <c r="BZ232" s="671"/>
      <c r="CA232" s="669"/>
      <c r="CB232" s="678" t="s">
        <v>631</v>
      </c>
      <c r="CC232" s="683"/>
      <c r="CD232" s="683"/>
      <c r="CE232" s="684"/>
      <c r="CF232" s="42"/>
      <c r="CG232" s="684"/>
      <c r="CH232" s="42"/>
      <c r="CI232" s="671"/>
      <c r="CJ232" s="680" t="s">
        <v>1037</v>
      </c>
      <c r="CK232" s="681" t="s">
        <v>1038</v>
      </c>
      <c r="CP232" s="682"/>
      <c r="CQ232" s="671"/>
      <c r="CR232" s="754" t="s">
        <v>1065</v>
      </c>
      <c r="CS232" s="41"/>
      <c r="CT232" s="41"/>
      <c r="CU232" s="41"/>
      <c r="CV232" s="41"/>
      <c r="CW232" s="41"/>
      <c r="CX232" s="41"/>
      <c r="CY232" s="41"/>
      <c r="CZ232" s="41"/>
      <c r="DA232" s="41"/>
      <c r="DB232" s="41"/>
      <c r="DC232" s="41"/>
      <c r="DD232" s="41"/>
      <c r="DE232" s="41"/>
      <c r="DF232" s="41"/>
      <c r="DG232" s="41"/>
      <c r="DH232" s="41"/>
      <c r="DI232" s="41"/>
      <c r="DJ232" s="42"/>
      <c r="DK232" s="671"/>
      <c r="DL232" s="676"/>
      <c r="DM232" s="671"/>
      <c r="DN232" s="669"/>
      <c r="DO232" s="678" t="s">
        <v>631</v>
      </c>
      <c r="DP232" s="683"/>
      <c r="DQ232" s="683"/>
      <c r="DR232" s="684"/>
      <c r="DS232" s="42"/>
      <c r="DT232" s="684"/>
      <c r="DU232" s="42"/>
      <c r="DV232" s="671"/>
      <c r="DW232" s="680" t="s">
        <v>1037</v>
      </c>
      <c r="DX232" s="681" t="s">
        <v>1038</v>
      </c>
      <c r="EC232" s="682"/>
      <c r="ED232" s="671"/>
      <c r="EE232" s="685"/>
      <c r="EF232" s="41"/>
      <c r="EG232" s="41"/>
      <c r="EH232" s="41"/>
      <c r="EI232" s="41"/>
      <c r="EJ232" s="41"/>
      <c r="EK232" s="41"/>
      <c r="EL232" s="41"/>
      <c r="EM232" s="41"/>
      <c r="EN232" s="41"/>
      <c r="EO232" s="41"/>
      <c r="EP232" s="41"/>
      <c r="EQ232" s="41"/>
      <c r="ER232" s="41"/>
      <c r="ES232" s="41"/>
      <c r="ET232" s="41"/>
      <c r="EU232" s="41"/>
      <c r="EV232" s="41"/>
      <c r="EW232" s="42"/>
      <c r="EX232" s="671"/>
      <c r="EY232" s="676"/>
    </row>
    <row r="233">
      <c r="A233" s="669"/>
      <c r="B233" s="47"/>
      <c r="C233" s="47"/>
      <c r="D233" s="47"/>
      <c r="E233" s="686"/>
      <c r="F233" s="682"/>
      <c r="G233" s="686"/>
      <c r="H233" s="682"/>
      <c r="I233" s="671"/>
      <c r="J233" s="680" t="s">
        <v>1039</v>
      </c>
      <c r="K233" s="681" t="s">
        <v>1040</v>
      </c>
      <c r="P233" s="682"/>
      <c r="Q233" s="671"/>
      <c r="R233" s="686"/>
      <c r="AJ233" s="682"/>
      <c r="AK233" s="671"/>
      <c r="AL233" s="676"/>
      <c r="AM233" s="671"/>
      <c r="AN233" s="669"/>
      <c r="AO233" s="47"/>
      <c r="AP233" s="47"/>
      <c r="AQ233" s="47"/>
      <c r="AR233" s="686"/>
      <c r="AS233" s="682"/>
      <c r="AT233" s="686"/>
      <c r="AU233" s="682"/>
      <c r="AV233" s="671"/>
      <c r="AW233" s="680" t="s">
        <v>1039</v>
      </c>
      <c r="AX233" s="681" t="s">
        <v>1040</v>
      </c>
      <c r="BC233" s="682"/>
      <c r="BD233" s="671"/>
      <c r="BE233" s="686"/>
      <c r="BW233" s="682"/>
      <c r="BX233" s="671"/>
      <c r="BY233" s="676"/>
      <c r="BZ233" s="671"/>
      <c r="CA233" s="669"/>
      <c r="CB233" s="47"/>
      <c r="CC233" s="47"/>
      <c r="CD233" s="47"/>
      <c r="CE233" s="686"/>
      <c r="CF233" s="682"/>
      <c r="CG233" s="686"/>
      <c r="CH233" s="682"/>
      <c r="CI233" s="671"/>
      <c r="CJ233" s="680" t="s">
        <v>1039</v>
      </c>
      <c r="CK233" s="681" t="s">
        <v>1040</v>
      </c>
      <c r="CP233" s="682"/>
      <c r="CQ233" s="671"/>
      <c r="CR233" s="686"/>
      <c r="DJ233" s="682"/>
      <c r="DK233" s="671"/>
      <c r="DL233" s="676"/>
      <c r="DM233" s="671"/>
      <c r="DN233" s="669"/>
      <c r="DO233" s="47"/>
      <c r="DP233" s="47"/>
      <c r="DQ233" s="47"/>
      <c r="DR233" s="686"/>
      <c r="DS233" s="682"/>
      <c r="DT233" s="686"/>
      <c r="DU233" s="682"/>
      <c r="DV233" s="671"/>
      <c r="DW233" s="680" t="s">
        <v>1039</v>
      </c>
      <c r="DX233" s="681" t="s">
        <v>1040</v>
      </c>
      <c r="EC233" s="682"/>
      <c r="ED233" s="671"/>
      <c r="EE233" s="686"/>
      <c r="EW233" s="682"/>
      <c r="EX233" s="671"/>
      <c r="EY233" s="676"/>
    </row>
    <row r="234">
      <c r="A234" s="669"/>
      <c r="B234" s="43"/>
      <c r="C234" s="43"/>
      <c r="D234" s="43"/>
      <c r="E234" s="686"/>
      <c r="F234" s="682"/>
      <c r="G234" s="686"/>
      <c r="H234" s="682"/>
      <c r="I234" s="671"/>
      <c r="J234" s="680" t="s">
        <v>1041</v>
      </c>
      <c r="K234" s="681" t="s">
        <v>1042</v>
      </c>
      <c r="P234" s="682"/>
      <c r="Q234" s="671"/>
      <c r="R234" s="686"/>
      <c r="AJ234" s="682"/>
      <c r="AK234" s="671"/>
      <c r="AL234" s="676"/>
      <c r="AM234" s="671"/>
      <c r="AN234" s="669"/>
      <c r="AO234" s="43"/>
      <c r="AP234" s="43"/>
      <c r="AQ234" s="43"/>
      <c r="AR234" s="686"/>
      <c r="AS234" s="682"/>
      <c r="AT234" s="686"/>
      <c r="AU234" s="682"/>
      <c r="AV234" s="671"/>
      <c r="AW234" s="680" t="s">
        <v>1041</v>
      </c>
      <c r="AX234" s="681" t="s">
        <v>1042</v>
      </c>
      <c r="BC234" s="682"/>
      <c r="BD234" s="671"/>
      <c r="BE234" s="686"/>
      <c r="BW234" s="682"/>
      <c r="BX234" s="671"/>
      <c r="BY234" s="676"/>
      <c r="BZ234" s="671"/>
      <c r="CA234" s="669"/>
      <c r="CB234" s="43"/>
      <c r="CC234" s="43"/>
      <c r="CD234" s="43"/>
      <c r="CE234" s="686"/>
      <c r="CF234" s="682"/>
      <c r="CG234" s="686"/>
      <c r="CH234" s="682"/>
      <c r="CI234" s="671"/>
      <c r="CJ234" s="680" t="s">
        <v>1041</v>
      </c>
      <c r="CK234" s="681" t="s">
        <v>1042</v>
      </c>
      <c r="CP234" s="682"/>
      <c r="CQ234" s="671"/>
      <c r="CR234" s="686"/>
      <c r="DJ234" s="682"/>
      <c r="DK234" s="671"/>
      <c r="DL234" s="676"/>
      <c r="DM234" s="671"/>
      <c r="DN234" s="669"/>
      <c r="DO234" s="43"/>
      <c r="DP234" s="43"/>
      <c r="DQ234" s="43"/>
      <c r="DR234" s="686"/>
      <c r="DS234" s="682"/>
      <c r="DT234" s="686"/>
      <c r="DU234" s="682"/>
      <c r="DV234" s="671"/>
      <c r="DW234" s="680" t="s">
        <v>1041</v>
      </c>
      <c r="DX234" s="681" t="s">
        <v>1042</v>
      </c>
      <c r="EC234" s="682"/>
      <c r="ED234" s="671"/>
      <c r="EE234" s="686"/>
      <c r="EW234" s="682"/>
      <c r="EX234" s="671"/>
      <c r="EY234" s="676"/>
    </row>
    <row r="235">
      <c r="A235" s="669"/>
      <c r="B235" s="678" t="s">
        <v>633</v>
      </c>
      <c r="C235" s="683"/>
      <c r="D235" s="683"/>
      <c r="E235" s="686"/>
      <c r="F235" s="682"/>
      <c r="G235" s="686"/>
      <c r="H235" s="682"/>
      <c r="I235" s="671"/>
      <c r="J235" s="680" t="s">
        <v>1043</v>
      </c>
      <c r="K235" s="681" t="s">
        <v>1044</v>
      </c>
      <c r="P235" s="682"/>
      <c r="Q235" s="671"/>
      <c r="R235" s="686"/>
      <c r="AJ235" s="682"/>
      <c r="AK235" s="671"/>
      <c r="AL235" s="676"/>
      <c r="AM235" s="671"/>
      <c r="AN235" s="669"/>
      <c r="AO235" s="678" t="s">
        <v>633</v>
      </c>
      <c r="AP235" s="683"/>
      <c r="AQ235" s="683"/>
      <c r="AR235" s="686"/>
      <c r="AS235" s="682"/>
      <c r="AT235" s="686"/>
      <c r="AU235" s="682"/>
      <c r="AV235" s="671"/>
      <c r="AW235" s="680" t="s">
        <v>1043</v>
      </c>
      <c r="AX235" s="681" t="s">
        <v>1044</v>
      </c>
      <c r="BC235" s="682"/>
      <c r="BD235" s="671"/>
      <c r="BE235" s="686"/>
      <c r="BW235" s="682"/>
      <c r="BX235" s="671"/>
      <c r="BY235" s="676"/>
      <c r="BZ235" s="671"/>
      <c r="CA235" s="669"/>
      <c r="CB235" s="678" t="s">
        <v>633</v>
      </c>
      <c r="CC235" s="683"/>
      <c r="CD235" s="683"/>
      <c r="CE235" s="686"/>
      <c r="CF235" s="682"/>
      <c r="CG235" s="686"/>
      <c r="CH235" s="682"/>
      <c r="CI235" s="671"/>
      <c r="CJ235" s="680" t="s">
        <v>1043</v>
      </c>
      <c r="CK235" s="681" t="s">
        <v>1044</v>
      </c>
      <c r="CP235" s="682"/>
      <c r="CQ235" s="671"/>
      <c r="CR235" s="686"/>
      <c r="DJ235" s="682"/>
      <c r="DK235" s="671"/>
      <c r="DL235" s="676"/>
      <c r="DM235" s="671"/>
      <c r="DN235" s="669"/>
      <c r="DO235" s="678" t="s">
        <v>633</v>
      </c>
      <c r="DP235" s="683"/>
      <c r="DQ235" s="683"/>
      <c r="DR235" s="686"/>
      <c r="DS235" s="682"/>
      <c r="DT235" s="686"/>
      <c r="DU235" s="682"/>
      <c r="DV235" s="671"/>
      <c r="DW235" s="680" t="s">
        <v>1043</v>
      </c>
      <c r="DX235" s="681" t="s">
        <v>1044</v>
      </c>
      <c r="EC235" s="682"/>
      <c r="ED235" s="671"/>
      <c r="EE235" s="686"/>
      <c r="EW235" s="682"/>
      <c r="EX235" s="671"/>
      <c r="EY235" s="676"/>
    </row>
    <row r="236">
      <c r="A236" s="687"/>
      <c r="B236" s="47"/>
      <c r="C236" s="47"/>
      <c r="D236" s="47"/>
      <c r="E236" s="686"/>
      <c r="F236" s="682"/>
      <c r="G236" s="686"/>
      <c r="H236" s="682"/>
      <c r="I236" s="688"/>
      <c r="J236" s="680" t="s">
        <v>1045</v>
      </c>
      <c r="K236" s="681" t="s">
        <v>1046</v>
      </c>
      <c r="P236" s="682"/>
      <c r="Q236" s="688"/>
      <c r="R236" s="686"/>
      <c r="AJ236" s="682"/>
      <c r="AK236" s="688"/>
      <c r="AL236" s="689"/>
      <c r="AM236" s="688"/>
      <c r="AN236" s="687"/>
      <c r="AO236" s="47"/>
      <c r="AP236" s="47"/>
      <c r="AQ236" s="47"/>
      <c r="AR236" s="686"/>
      <c r="AS236" s="682"/>
      <c r="AT236" s="686"/>
      <c r="AU236" s="682"/>
      <c r="AV236" s="688"/>
      <c r="AW236" s="680" t="s">
        <v>1045</v>
      </c>
      <c r="AX236" s="681" t="s">
        <v>1046</v>
      </c>
      <c r="BC236" s="682"/>
      <c r="BD236" s="688"/>
      <c r="BE236" s="686"/>
      <c r="BW236" s="682"/>
      <c r="BX236" s="688"/>
      <c r="BY236" s="689"/>
      <c r="BZ236" s="688"/>
      <c r="CA236" s="687"/>
      <c r="CB236" s="47"/>
      <c r="CC236" s="47"/>
      <c r="CD236" s="47"/>
      <c r="CE236" s="686"/>
      <c r="CF236" s="682"/>
      <c r="CG236" s="686"/>
      <c r="CH236" s="682"/>
      <c r="CI236" s="688"/>
      <c r="CJ236" s="680" t="s">
        <v>1045</v>
      </c>
      <c r="CK236" s="681" t="s">
        <v>1046</v>
      </c>
      <c r="CP236" s="682"/>
      <c r="CQ236" s="688"/>
      <c r="CR236" s="686"/>
      <c r="DJ236" s="682"/>
      <c r="DK236" s="688"/>
      <c r="DL236" s="689"/>
      <c r="DM236" s="688"/>
      <c r="DN236" s="687"/>
      <c r="DO236" s="47"/>
      <c r="DP236" s="47"/>
      <c r="DQ236" s="47"/>
      <c r="DR236" s="686"/>
      <c r="DS236" s="682"/>
      <c r="DT236" s="686"/>
      <c r="DU236" s="682"/>
      <c r="DV236" s="688"/>
      <c r="DW236" s="680" t="s">
        <v>1045</v>
      </c>
      <c r="DX236" s="681" t="s">
        <v>1046</v>
      </c>
      <c r="EC236" s="682"/>
      <c r="ED236" s="688"/>
      <c r="EE236" s="686"/>
      <c r="EW236" s="682"/>
      <c r="EX236" s="688"/>
      <c r="EY236" s="689"/>
    </row>
    <row r="237">
      <c r="A237" s="687"/>
      <c r="B237" s="43"/>
      <c r="C237" s="43"/>
      <c r="D237" s="43"/>
      <c r="E237" s="686"/>
      <c r="F237" s="682"/>
      <c r="G237" s="686"/>
      <c r="H237" s="682"/>
      <c r="I237" s="688"/>
      <c r="J237" s="680" t="s">
        <v>1047</v>
      </c>
      <c r="K237" s="681" t="s">
        <v>1048</v>
      </c>
      <c r="P237" s="682"/>
      <c r="Q237" s="688"/>
      <c r="R237" s="686"/>
      <c r="AJ237" s="682"/>
      <c r="AK237" s="688"/>
      <c r="AL237" s="689"/>
      <c r="AM237" s="688"/>
      <c r="AN237" s="687"/>
      <c r="AO237" s="43"/>
      <c r="AP237" s="43"/>
      <c r="AQ237" s="43"/>
      <c r="AR237" s="686"/>
      <c r="AS237" s="682"/>
      <c r="AT237" s="686"/>
      <c r="AU237" s="682"/>
      <c r="AV237" s="688"/>
      <c r="AW237" s="680" t="s">
        <v>1047</v>
      </c>
      <c r="AX237" s="681" t="s">
        <v>1048</v>
      </c>
      <c r="BC237" s="682"/>
      <c r="BD237" s="688"/>
      <c r="BE237" s="686"/>
      <c r="BW237" s="682"/>
      <c r="BX237" s="688"/>
      <c r="BY237" s="689"/>
      <c r="BZ237" s="688"/>
      <c r="CA237" s="687"/>
      <c r="CB237" s="43"/>
      <c r="CC237" s="43"/>
      <c r="CD237" s="43"/>
      <c r="CE237" s="686"/>
      <c r="CF237" s="682"/>
      <c r="CG237" s="686"/>
      <c r="CH237" s="682"/>
      <c r="CI237" s="688"/>
      <c r="CJ237" s="680" t="s">
        <v>1047</v>
      </c>
      <c r="CK237" s="681" t="s">
        <v>1048</v>
      </c>
      <c r="CP237" s="682"/>
      <c r="CQ237" s="688"/>
      <c r="CR237" s="686"/>
      <c r="DJ237" s="682"/>
      <c r="DK237" s="688"/>
      <c r="DL237" s="689"/>
      <c r="DM237" s="688"/>
      <c r="DN237" s="687"/>
      <c r="DO237" s="43"/>
      <c r="DP237" s="43"/>
      <c r="DQ237" s="43"/>
      <c r="DR237" s="686"/>
      <c r="DS237" s="682"/>
      <c r="DT237" s="686"/>
      <c r="DU237" s="682"/>
      <c r="DV237" s="688"/>
      <c r="DW237" s="680" t="s">
        <v>1047</v>
      </c>
      <c r="DX237" s="681" t="s">
        <v>1048</v>
      </c>
      <c r="EC237" s="682"/>
      <c r="ED237" s="688"/>
      <c r="EE237" s="686"/>
      <c r="EW237" s="682"/>
      <c r="EX237" s="688"/>
      <c r="EY237" s="689"/>
    </row>
    <row r="238">
      <c r="A238" s="687"/>
      <c r="B238" s="678" t="s">
        <v>635</v>
      </c>
      <c r="C238" s="683"/>
      <c r="D238" s="683"/>
      <c r="E238" s="686"/>
      <c r="F238" s="682"/>
      <c r="G238" s="686"/>
      <c r="H238" s="682"/>
      <c r="I238" s="688"/>
      <c r="J238" s="680" t="s">
        <v>1049</v>
      </c>
      <c r="K238" s="681" t="s">
        <v>1050</v>
      </c>
      <c r="P238" s="682"/>
      <c r="Q238" s="688"/>
      <c r="R238" s="686"/>
      <c r="AJ238" s="682"/>
      <c r="AK238" s="688"/>
      <c r="AL238" s="689"/>
      <c r="AM238" s="688"/>
      <c r="AN238" s="687"/>
      <c r="AO238" s="678" t="s">
        <v>635</v>
      </c>
      <c r="AP238" s="683"/>
      <c r="AQ238" s="683"/>
      <c r="AR238" s="686"/>
      <c r="AS238" s="682"/>
      <c r="AT238" s="686"/>
      <c r="AU238" s="682"/>
      <c r="AV238" s="688"/>
      <c r="AW238" s="680" t="s">
        <v>1049</v>
      </c>
      <c r="AX238" s="681" t="s">
        <v>1050</v>
      </c>
      <c r="BC238" s="682"/>
      <c r="BD238" s="688"/>
      <c r="BE238" s="686"/>
      <c r="BW238" s="682"/>
      <c r="BX238" s="688"/>
      <c r="BY238" s="689"/>
      <c r="BZ238" s="688"/>
      <c r="CA238" s="687"/>
      <c r="CB238" s="678" t="s">
        <v>635</v>
      </c>
      <c r="CC238" s="683"/>
      <c r="CD238" s="683"/>
      <c r="CE238" s="686"/>
      <c r="CF238" s="682"/>
      <c r="CG238" s="686"/>
      <c r="CH238" s="682"/>
      <c r="CI238" s="688"/>
      <c r="CJ238" s="680" t="s">
        <v>1049</v>
      </c>
      <c r="CK238" s="681" t="s">
        <v>1050</v>
      </c>
      <c r="CP238" s="682"/>
      <c r="CQ238" s="688"/>
      <c r="CR238" s="686"/>
      <c r="DJ238" s="682"/>
      <c r="DK238" s="688"/>
      <c r="DL238" s="689"/>
      <c r="DM238" s="688"/>
      <c r="DN238" s="687"/>
      <c r="DO238" s="678" t="s">
        <v>635</v>
      </c>
      <c r="DP238" s="683"/>
      <c r="DQ238" s="683"/>
      <c r="DR238" s="686"/>
      <c r="DS238" s="682"/>
      <c r="DT238" s="686"/>
      <c r="DU238" s="682"/>
      <c r="DV238" s="688"/>
      <c r="DW238" s="680" t="s">
        <v>1049</v>
      </c>
      <c r="DX238" s="681" t="s">
        <v>1050</v>
      </c>
      <c r="EC238" s="682"/>
      <c r="ED238" s="688"/>
      <c r="EE238" s="686"/>
      <c r="EW238" s="682"/>
      <c r="EX238" s="688"/>
      <c r="EY238" s="689"/>
    </row>
    <row r="239">
      <c r="A239" s="687"/>
      <c r="B239" s="47"/>
      <c r="C239" s="47"/>
      <c r="D239" s="47"/>
      <c r="E239" s="686"/>
      <c r="F239" s="682"/>
      <c r="G239" s="686"/>
      <c r="H239" s="682"/>
      <c r="I239" s="688"/>
      <c r="J239" s="680" t="s">
        <v>1051</v>
      </c>
      <c r="K239" s="681" t="s">
        <v>1052</v>
      </c>
      <c r="P239" s="682"/>
      <c r="Q239" s="688"/>
      <c r="R239" s="686"/>
      <c r="AJ239" s="682"/>
      <c r="AK239" s="688"/>
      <c r="AL239" s="689"/>
      <c r="AM239" s="688"/>
      <c r="AN239" s="687"/>
      <c r="AO239" s="47"/>
      <c r="AP239" s="47"/>
      <c r="AQ239" s="47"/>
      <c r="AR239" s="686"/>
      <c r="AS239" s="682"/>
      <c r="AT239" s="686"/>
      <c r="AU239" s="682"/>
      <c r="AV239" s="688"/>
      <c r="AW239" s="680" t="s">
        <v>1051</v>
      </c>
      <c r="AX239" s="681" t="s">
        <v>1052</v>
      </c>
      <c r="BC239" s="682"/>
      <c r="BD239" s="688"/>
      <c r="BE239" s="686"/>
      <c r="BW239" s="682"/>
      <c r="BX239" s="688"/>
      <c r="BY239" s="689"/>
      <c r="BZ239" s="688"/>
      <c r="CA239" s="687"/>
      <c r="CB239" s="47"/>
      <c r="CC239" s="47"/>
      <c r="CD239" s="47"/>
      <c r="CE239" s="686"/>
      <c r="CF239" s="682"/>
      <c r="CG239" s="686"/>
      <c r="CH239" s="682"/>
      <c r="CI239" s="688"/>
      <c r="CJ239" s="680" t="s">
        <v>1051</v>
      </c>
      <c r="CK239" s="681" t="s">
        <v>1052</v>
      </c>
      <c r="CP239" s="682"/>
      <c r="CQ239" s="688"/>
      <c r="CR239" s="686"/>
      <c r="DJ239" s="682"/>
      <c r="DK239" s="688"/>
      <c r="DL239" s="689"/>
      <c r="DM239" s="688"/>
      <c r="DN239" s="687"/>
      <c r="DO239" s="47"/>
      <c r="DP239" s="47"/>
      <c r="DQ239" s="47"/>
      <c r="DR239" s="686"/>
      <c r="DS239" s="682"/>
      <c r="DT239" s="686"/>
      <c r="DU239" s="682"/>
      <c r="DV239" s="688"/>
      <c r="DW239" s="680" t="s">
        <v>1051</v>
      </c>
      <c r="DX239" s="681" t="s">
        <v>1052</v>
      </c>
      <c r="EC239" s="682"/>
      <c r="ED239" s="688"/>
      <c r="EE239" s="686"/>
      <c r="EW239" s="682"/>
      <c r="EX239" s="688"/>
      <c r="EY239" s="689"/>
    </row>
    <row r="240">
      <c r="A240" s="687"/>
      <c r="B240" s="43"/>
      <c r="C240" s="43"/>
      <c r="D240" s="43"/>
      <c r="E240" s="686"/>
      <c r="F240" s="682"/>
      <c r="G240" s="686"/>
      <c r="H240" s="682"/>
      <c r="I240" s="688"/>
      <c r="J240" s="680" t="s">
        <v>1053</v>
      </c>
      <c r="K240" s="681" t="s">
        <v>1054</v>
      </c>
      <c r="P240" s="682"/>
      <c r="Q240" s="688"/>
      <c r="R240" s="686"/>
      <c r="AJ240" s="682"/>
      <c r="AK240" s="688"/>
      <c r="AL240" s="689"/>
      <c r="AM240" s="688"/>
      <c r="AN240" s="687"/>
      <c r="AO240" s="43"/>
      <c r="AP240" s="43"/>
      <c r="AQ240" s="43"/>
      <c r="AR240" s="686"/>
      <c r="AS240" s="682"/>
      <c r="AT240" s="686"/>
      <c r="AU240" s="682"/>
      <c r="AV240" s="688"/>
      <c r="AW240" s="680" t="s">
        <v>1053</v>
      </c>
      <c r="AX240" s="681" t="s">
        <v>1054</v>
      </c>
      <c r="BC240" s="682"/>
      <c r="BD240" s="688"/>
      <c r="BE240" s="686"/>
      <c r="BW240" s="682"/>
      <c r="BX240" s="688"/>
      <c r="BY240" s="689"/>
      <c r="BZ240" s="688"/>
      <c r="CA240" s="687"/>
      <c r="CB240" s="43"/>
      <c r="CC240" s="43"/>
      <c r="CD240" s="43"/>
      <c r="CE240" s="686"/>
      <c r="CF240" s="682"/>
      <c r="CG240" s="686"/>
      <c r="CH240" s="682"/>
      <c r="CI240" s="688"/>
      <c r="CJ240" s="680" t="s">
        <v>1053</v>
      </c>
      <c r="CK240" s="681" t="s">
        <v>1054</v>
      </c>
      <c r="CP240" s="682"/>
      <c r="CQ240" s="688"/>
      <c r="CR240" s="686"/>
      <c r="DJ240" s="682"/>
      <c r="DK240" s="688"/>
      <c r="DL240" s="689"/>
      <c r="DM240" s="688"/>
      <c r="DN240" s="687"/>
      <c r="DO240" s="43"/>
      <c r="DP240" s="43"/>
      <c r="DQ240" s="43"/>
      <c r="DR240" s="686"/>
      <c r="DS240" s="682"/>
      <c r="DT240" s="686"/>
      <c r="DU240" s="682"/>
      <c r="DV240" s="688"/>
      <c r="DW240" s="680" t="s">
        <v>1053</v>
      </c>
      <c r="DX240" s="681" t="s">
        <v>1054</v>
      </c>
      <c r="EC240" s="682"/>
      <c r="ED240" s="688"/>
      <c r="EE240" s="686"/>
      <c r="EW240" s="682"/>
      <c r="EX240" s="688"/>
      <c r="EY240" s="689"/>
    </row>
    <row r="241">
      <c r="A241" s="687"/>
      <c r="B241" s="678" t="s">
        <v>637</v>
      </c>
      <c r="C241" s="683"/>
      <c r="D241" s="683"/>
      <c r="E241" s="686"/>
      <c r="F241" s="682"/>
      <c r="G241" s="686"/>
      <c r="H241" s="682"/>
      <c r="I241" s="688"/>
      <c r="J241" s="680" t="s">
        <v>1055</v>
      </c>
      <c r="K241" s="681" t="s">
        <v>1056</v>
      </c>
      <c r="P241" s="682"/>
      <c r="Q241" s="688"/>
      <c r="R241" s="686"/>
      <c r="AJ241" s="682"/>
      <c r="AK241" s="688"/>
      <c r="AL241" s="689"/>
      <c r="AM241" s="688"/>
      <c r="AN241" s="687"/>
      <c r="AO241" s="678" t="s">
        <v>637</v>
      </c>
      <c r="AP241" s="683"/>
      <c r="AQ241" s="683"/>
      <c r="AR241" s="686"/>
      <c r="AS241" s="682"/>
      <c r="AT241" s="686"/>
      <c r="AU241" s="682"/>
      <c r="AV241" s="688"/>
      <c r="AW241" s="680" t="s">
        <v>1055</v>
      </c>
      <c r="AX241" s="681" t="s">
        <v>1056</v>
      </c>
      <c r="BC241" s="682"/>
      <c r="BD241" s="688"/>
      <c r="BE241" s="686"/>
      <c r="BW241" s="682"/>
      <c r="BX241" s="688"/>
      <c r="BY241" s="689"/>
      <c r="BZ241" s="688"/>
      <c r="CA241" s="687"/>
      <c r="CB241" s="678" t="s">
        <v>637</v>
      </c>
      <c r="CC241" s="683"/>
      <c r="CD241" s="683"/>
      <c r="CE241" s="686"/>
      <c r="CF241" s="682"/>
      <c r="CG241" s="686"/>
      <c r="CH241" s="682"/>
      <c r="CI241" s="688"/>
      <c r="CJ241" s="680" t="s">
        <v>1055</v>
      </c>
      <c r="CK241" s="681" t="s">
        <v>1056</v>
      </c>
      <c r="CP241" s="682"/>
      <c r="CQ241" s="688"/>
      <c r="CR241" s="686"/>
      <c r="DJ241" s="682"/>
      <c r="DK241" s="688"/>
      <c r="DL241" s="689"/>
      <c r="DM241" s="688"/>
      <c r="DN241" s="687"/>
      <c r="DO241" s="678" t="s">
        <v>637</v>
      </c>
      <c r="DP241" s="683"/>
      <c r="DQ241" s="683"/>
      <c r="DR241" s="686"/>
      <c r="DS241" s="682"/>
      <c r="DT241" s="686"/>
      <c r="DU241" s="682"/>
      <c r="DV241" s="688"/>
      <c r="DW241" s="680" t="s">
        <v>1055</v>
      </c>
      <c r="DX241" s="681" t="s">
        <v>1056</v>
      </c>
      <c r="EC241" s="682"/>
      <c r="ED241" s="688"/>
      <c r="EE241" s="686"/>
      <c r="EW241" s="682"/>
      <c r="EX241" s="688"/>
      <c r="EY241" s="689"/>
    </row>
    <row r="242">
      <c r="A242" s="687"/>
      <c r="B242" s="47"/>
      <c r="C242" s="47"/>
      <c r="D242" s="47"/>
      <c r="E242" s="686"/>
      <c r="F242" s="682"/>
      <c r="G242" s="686"/>
      <c r="H242" s="682"/>
      <c r="I242" s="688"/>
      <c r="J242" s="690" t="s">
        <v>1057</v>
      </c>
      <c r="K242" s="691" t="s">
        <v>1058</v>
      </c>
      <c r="L242" s="11"/>
      <c r="M242" s="11"/>
      <c r="N242" s="11"/>
      <c r="O242" s="11"/>
      <c r="P242" s="12"/>
      <c r="Q242" s="688"/>
      <c r="R242" s="48"/>
      <c r="S242" s="11"/>
      <c r="T242" s="11"/>
      <c r="U242" s="11"/>
      <c r="V242" s="11"/>
      <c r="W242" s="11"/>
      <c r="X242" s="11"/>
      <c r="Y242" s="11"/>
      <c r="Z242" s="11"/>
      <c r="AA242" s="11"/>
      <c r="AB242" s="11"/>
      <c r="AC242" s="11"/>
      <c r="AD242" s="11"/>
      <c r="AE242" s="11"/>
      <c r="AF242" s="11"/>
      <c r="AG242" s="11"/>
      <c r="AH242" s="11"/>
      <c r="AI242" s="11"/>
      <c r="AJ242" s="12"/>
      <c r="AK242" s="688"/>
      <c r="AL242" s="689"/>
      <c r="AM242" s="688"/>
      <c r="AN242" s="687"/>
      <c r="AO242" s="47"/>
      <c r="AP242" s="47"/>
      <c r="AQ242" s="47"/>
      <c r="AR242" s="686"/>
      <c r="AS242" s="682"/>
      <c r="AT242" s="686"/>
      <c r="AU242" s="682"/>
      <c r="AV242" s="688"/>
      <c r="AW242" s="690" t="s">
        <v>1057</v>
      </c>
      <c r="AX242" s="691" t="s">
        <v>1058</v>
      </c>
      <c r="AY242" s="11"/>
      <c r="AZ242" s="11"/>
      <c r="BA242" s="11"/>
      <c r="BB242" s="11"/>
      <c r="BC242" s="12"/>
      <c r="BD242" s="688"/>
      <c r="BE242" s="48"/>
      <c r="BF242" s="11"/>
      <c r="BG242" s="11"/>
      <c r="BH242" s="11"/>
      <c r="BI242" s="11"/>
      <c r="BJ242" s="11"/>
      <c r="BK242" s="11"/>
      <c r="BL242" s="11"/>
      <c r="BM242" s="11"/>
      <c r="BN242" s="11"/>
      <c r="BO242" s="11"/>
      <c r="BP242" s="11"/>
      <c r="BQ242" s="11"/>
      <c r="BR242" s="11"/>
      <c r="BS242" s="11"/>
      <c r="BT242" s="11"/>
      <c r="BU242" s="11"/>
      <c r="BV242" s="11"/>
      <c r="BW242" s="12"/>
      <c r="BX242" s="688"/>
      <c r="BY242" s="689"/>
      <c r="BZ242" s="688"/>
      <c r="CA242" s="687"/>
      <c r="CB242" s="47"/>
      <c r="CC242" s="47"/>
      <c r="CD242" s="47"/>
      <c r="CE242" s="686"/>
      <c r="CF242" s="682"/>
      <c r="CG242" s="686"/>
      <c r="CH242" s="682"/>
      <c r="CI242" s="688"/>
      <c r="CJ242" s="690" t="s">
        <v>1057</v>
      </c>
      <c r="CK242" s="691" t="s">
        <v>1058</v>
      </c>
      <c r="CL242" s="11"/>
      <c r="CM242" s="11"/>
      <c r="CN242" s="11"/>
      <c r="CO242" s="11"/>
      <c r="CP242" s="12"/>
      <c r="CQ242" s="688"/>
      <c r="CR242" s="48"/>
      <c r="CS242" s="11"/>
      <c r="CT242" s="11"/>
      <c r="CU242" s="11"/>
      <c r="CV242" s="11"/>
      <c r="CW242" s="11"/>
      <c r="CX242" s="11"/>
      <c r="CY242" s="11"/>
      <c r="CZ242" s="11"/>
      <c r="DA242" s="11"/>
      <c r="DB242" s="11"/>
      <c r="DC242" s="11"/>
      <c r="DD242" s="11"/>
      <c r="DE242" s="11"/>
      <c r="DF242" s="11"/>
      <c r="DG242" s="11"/>
      <c r="DH242" s="11"/>
      <c r="DI242" s="11"/>
      <c r="DJ242" s="12"/>
      <c r="DK242" s="688"/>
      <c r="DL242" s="689"/>
      <c r="DM242" s="688"/>
      <c r="DN242" s="687"/>
      <c r="DO242" s="47"/>
      <c r="DP242" s="47"/>
      <c r="DQ242" s="47"/>
      <c r="DR242" s="686"/>
      <c r="DS242" s="682"/>
      <c r="DT242" s="686"/>
      <c r="DU242" s="682"/>
      <c r="DV242" s="688"/>
      <c r="DW242" s="690" t="s">
        <v>1057</v>
      </c>
      <c r="DX242" s="691" t="s">
        <v>1058</v>
      </c>
      <c r="DY242" s="11"/>
      <c r="DZ242" s="11"/>
      <c r="EA242" s="11"/>
      <c r="EB242" s="11"/>
      <c r="EC242" s="12"/>
      <c r="ED242" s="688"/>
      <c r="EE242" s="48"/>
      <c r="EF242" s="11"/>
      <c r="EG242" s="11"/>
      <c r="EH242" s="11"/>
      <c r="EI242" s="11"/>
      <c r="EJ242" s="11"/>
      <c r="EK242" s="11"/>
      <c r="EL242" s="11"/>
      <c r="EM242" s="11"/>
      <c r="EN242" s="11"/>
      <c r="EO242" s="11"/>
      <c r="EP242" s="11"/>
      <c r="EQ242" s="11"/>
      <c r="ER242" s="11"/>
      <c r="ES242" s="11"/>
      <c r="ET242" s="11"/>
      <c r="EU242" s="11"/>
      <c r="EV242" s="11"/>
      <c r="EW242" s="12"/>
      <c r="EX242" s="688"/>
      <c r="EY242" s="689"/>
    </row>
    <row r="243">
      <c r="A243" s="687"/>
      <c r="B243" s="43"/>
      <c r="C243" s="43"/>
      <c r="D243" s="43"/>
      <c r="E243" s="48"/>
      <c r="F243" s="12"/>
      <c r="G243" s="48"/>
      <c r="H243" s="12"/>
      <c r="I243" s="688"/>
      <c r="J243" s="688"/>
      <c r="K243" s="688"/>
      <c r="L243" s="688"/>
      <c r="M243" s="688"/>
      <c r="N243" s="688"/>
      <c r="O243" s="688"/>
      <c r="P243" s="688"/>
      <c r="Q243" s="688"/>
      <c r="R243" s="688"/>
      <c r="S243" s="688"/>
      <c r="T243" s="688"/>
      <c r="U243" s="688"/>
      <c r="V243" s="688"/>
      <c r="W243" s="688"/>
      <c r="X243" s="755"/>
      <c r="Y243" s="755"/>
      <c r="Z243" s="688"/>
      <c r="AA243" s="688"/>
      <c r="AB243" s="688"/>
      <c r="AC243" s="688"/>
      <c r="AD243" s="688"/>
      <c r="AE243" s="688"/>
      <c r="AF243" s="688"/>
      <c r="AG243" s="688"/>
      <c r="AH243" s="688"/>
      <c r="AI243" s="688"/>
      <c r="AJ243" s="688"/>
      <c r="AK243" s="688"/>
      <c r="AL243" s="689"/>
      <c r="AM243" s="688"/>
      <c r="AN243" s="687"/>
      <c r="AO243" s="43"/>
      <c r="AP243" s="43"/>
      <c r="AQ243" s="43"/>
      <c r="AR243" s="48"/>
      <c r="AS243" s="12"/>
      <c r="AT243" s="48"/>
      <c r="AU243" s="12"/>
      <c r="AV243" s="688"/>
      <c r="AW243" s="688"/>
      <c r="AX243" s="688"/>
      <c r="AY243" s="688"/>
      <c r="AZ243" s="688"/>
      <c r="BA243" s="688"/>
      <c r="BB243" s="688"/>
      <c r="BC243" s="688"/>
      <c r="BD243" s="688"/>
      <c r="BE243" s="688"/>
      <c r="BF243" s="688"/>
      <c r="BG243" s="688"/>
      <c r="BH243" s="688"/>
      <c r="BI243" s="688"/>
      <c r="BJ243" s="688"/>
      <c r="BK243" s="755"/>
      <c r="BL243" s="755"/>
      <c r="BM243" s="688"/>
      <c r="BN243" s="688"/>
      <c r="BO243" s="688"/>
      <c r="BP243" s="688"/>
      <c r="BQ243" s="688"/>
      <c r="BR243" s="688"/>
      <c r="BS243" s="688"/>
      <c r="BT243" s="688"/>
      <c r="BU243" s="688"/>
      <c r="BV243" s="688"/>
      <c r="BW243" s="688"/>
      <c r="BX243" s="688"/>
      <c r="BY243" s="689"/>
      <c r="BZ243" s="688"/>
      <c r="CA243" s="687"/>
      <c r="CB243" s="43"/>
      <c r="CC243" s="43"/>
      <c r="CD243" s="43"/>
      <c r="CE243" s="48"/>
      <c r="CF243" s="12"/>
      <c r="CG243" s="48"/>
      <c r="CH243" s="12"/>
      <c r="CI243" s="688"/>
      <c r="CJ243" s="688"/>
      <c r="CK243" s="688"/>
      <c r="CL243" s="688"/>
      <c r="CM243" s="688"/>
      <c r="CN243" s="688"/>
      <c r="CO243" s="688"/>
      <c r="CP243" s="688"/>
      <c r="CQ243" s="688"/>
      <c r="CR243" s="688"/>
      <c r="CS243" s="688"/>
      <c r="CT243" s="688"/>
      <c r="CU243" s="688"/>
      <c r="CV243" s="688"/>
      <c r="CW243" s="688"/>
      <c r="CX243" s="755"/>
      <c r="CY243" s="755"/>
      <c r="CZ243" s="688"/>
      <c r="DA243" s="688"/>
      <c r="DB243" s="688"/>
      <c r="DC243" s="688"/>
      <c r="DD243" s="688"/>
      <c r="DE243" s="688"/>
      <c r="DF243" s="688"/>
      <c r="DG243" s="688"/>
      <c r="DH243" s="688"/>
      <c r="DI243" s="688"/>
      <c r="DJ243" s="688"/>
      <c r="DK243" s="688"/>
      <c r="DL243" s="689"/>
      <c r="DM243" s="688"/>
      <c r="DN243" s="687"/>
      <c r="DO243" s="43"/>
      <c r="DP243" s="43"/>
      <c r="DQ243" s="43"/>
      <c r="DR243" s="48"/>
      <c r="DS243" s="12"/>
      <c r="DT243" s="48"/>
      <c r="DU243" s="12"/>
      <c r="DV243" s="688"/>
      <c r="DW243" s="688"/>
      <c r="DX243" s="688"/>
      <c r="DY243" s="688"/>
      <c r="DZ243" s="688"/>
      <c r="EA243" s="688"/>
      <c r="EB243" s="688"/>
      <c r="EC243" s="688"/>
      <c r="ED243" s="688"/>
      <c r="EE243" s="688"/>
      <c r="EF243" s="688"/>
      <c r="EG243" s="688"/>
      <c r="EH243" s="688"/>
      <c r="EI243" s="688"/>
      <c r="EJ243" s="688"/>
      <c r="EK243" s="755"/>
      <c r="EL243" s="755"/>
      <c r="EM243" s="688"/>
      <c r="EN243" s="688"/>
      <c r="EO243" s="688"/>
      <c r="EP243" s="688"/>
      <c r="EQ243" s="688"/>
      <c r="ER243" s="688"/>
      <c r="ES243" s="688"/>
      <c r="ET243" s="688"/>
      <c r="EU243" s="688"/>
      <c r="EV243" s="688"/>
      <c r="EW243" s="688"/>
      <c r="EX243" s="688"/>
      <c r="EY243" s="689"/>
    </row>
    <row r="244">
      <c r="A244" s="697"/>
      <c r="B244" s="623"/>
      <c r="C244" s="623"/>
      <c r="D244" s="623"/>
      <c r="E244" s="623"/>
      <c r="F244" s="623"/>
      <c r="G244" s="623"/>
      <c r="H244" s="623"/>
      <c r="I244" s="623"/>
      <c r="J244" s="623"/>
      <c r="K244" s="623"/>
      <c r="L244" s="623"/>
      <c r="M244" s="623"/>
      <c r="N244" s="623"/>
      <c r="O244" s="623"/>
      <c r="P244" s="623"/>
      <c r="Q244" s="623"/>
      <c r="R244" s="623"/>
      <c r="S244" s="623"/>
      <c r="T244" s="623"/>
      <c r="U244" s="623"/>
      <c r="V244" s="623"/>
      <c r="W244" s="623"/>
      <c r="X244" s="758"/>
      <c r="Y244" s="758"/>
      <c r="Z244" s="623"/>
      <c r="AA244" s="623"/>
      <c r="AB244" s="623"/>
      <c r="AC244" s="623"/>
      <c r="AD244" s="623"/>
      <c r="AE244" s="623"/>
      <c r="AF244" s="623"/>
      <c r="AG244" s="623"/>
      <c r="AH244" s="623"/>
      <c r="AI244" s="623"/>
      <c r="AJ244" s="623"/>
      <c r="AK244" s="623"/>
      <c r="AL244" s="698"/>
      <c r="AM244" s="623"/>
      <c r="AN244" s="697"/>
      <c r="AO244" s="623"/>
      <c r="AP244" s="623"/>
      <c r="AQ244" s="623"/>
      <c r="AR244" s="623"/>
      <c r="AS244" s="623"/>
      <c r="AT244" s="623"/>
      <c r="AU244" s="623"/>
      <c r="AV244" s="623"/>
      <c r="AW244" s="623"/>
      <c r="AX244" s="623"/>
      <c r="AY244" s="623"/>
      <c r="AZ244" s="623"/>
      <c r="BA244" s="623"/>
      <c r="BB244" s="623"/>
      <c r="BC244" s="623"/>
      <c r="BD244" s="623"/>
      <c r="BE244" s="623"/>
      <c r="BF244" s="623"/>
      <c r="BG244" s="623"/>
      <c r="BH244" s="623"/>
      <c r="BI244" s="623"/>
      <c r="BJ244" s="623"/>
      <c r="BK244" s="758"/>
      <c r="BL244" s="758"/>
      <c r="BM244" s="623"/>
      <c r="BN244" s="623"/>
      <c r="BO244" s="623"/>
      <c r="BP244" s="623"/>
      <c r="BQ244" s="623"/>
      <c r="BR244" s="623"/>
      <c r="BS244" s="623"/>
      <c r="BT244" s="623"/>
      <c r="BU244" s="623"/>
      <c r="BV244" s="623"/>
      <c r="BW244" s="623"/>
      <c r="BX244" s="623"/>
      <c r="BY244" s="698"/>
      <c r="BZ244" s="623"/>
      <c r="CA244" s="697"/>
      <c r="CB244" s="623"/>
      <c r="CC244" s="623"/>
      <c r="CD244" s="623"/>
      <c r="CE244" s="623"/>
      <c r="CF244" s="623"/>
      <c r="CG244" s="623"/>
      <c r="CH244" s="623"/>
      <c r="CI244" s="623"/>
      <c r="CJ244" s="623"/>
      <c r="CK244" s="623"/>
      <c r="CL244" s="623"/>
      <c r="CM244" s="623"/>
      <c r="CN244" s="623"/>
      <c r="CO244" s="623"/>
      <c r="CP244" s="623"/>
      <c r="CQ244" s="623"/>
      <c r="CR244" s="623"/>
      <c r="CS244" s="623"/>
      <c r="CT244" s="623"/>
      <c r="CU244" s="623"/>
      <c r="CV244" s="623"/>
      <c r="CW244" s="623"/>
      <c r="CX244" s="758"/>
      <c r="CY244" s="758"/>
      <c r="CZ244" s="623"/>
      <c r="DA244" s="623"/>
      <c r="DB244" s="623"/>
      <c r="DC244" s="623"/>
      <c r="DD244" s="623"/>
      <c r="DE244" s="623"/>
      <c r="DF244" s="623"/>
      <c r="DG244" s="623"/>
      <c r="DH244" s="623"/>
      <c r="DI244" s="623"/>
      <c r="DJ244" s="623"/>
      <c r="DK244" s="623"/>
      <c r="DL244" s="698"/>
      <c r="DM244" s="623"/>
      <c r="DN244" s="697"/>
      <c r="DO244" s="623"/>
      <c r="DP244" s="623"/>
      <c r="DQ244" s="623"/>
      <c r="DR244" s="623"/>
      <c r="DS244" s="623"/>
      <c r="DT244" s="623"/>
      <c r="DU244" s="623"/>
      <c r="DV244" s="623"/>
      <c r="DW244" s="623"/>
      <c r="DX244" s="623"/>
      <c r="DY244" s="623"/>
      <c r="DZ244" s="623"/>
      <c r="EA244" s="623"/>
      <c r="EB244" s="623"/>
      <c r="EC244" s="623"/>
      <c r="ED244" s="623"/>
      <c r="EE244" s="623"/>
      <c r="EF244" s="623"/>
      <c r="EG244" s="623"/>
      <c r="EH244" s="623"/>
      <c r="EI244" s="623"/>
      <c r="EJ244" s="623"/>
      <c r="EK244" s="758"/>
      <c r="EL244" s="758"/>
      <c r="EM244" s="623"/>
      <c r="EN244" s="623"/>
      <c r="EO244" s="623"/>
      <c r="EP244" s="623"/>
      <c r="EQ244" s="623"/>
      <c r="ER244" s="623"/>
      <c r="ES244" s="623"/>
      <c r="ET244" s="623"/>
      <c r="EU244" s="623"/>
      <c r="EV244" s="623"/>
      <c r="EW244" s="623"/>
      <c r="EX244" s="623"/>
      <c r="EY244" s="698"/>
    </row>
    <row r="245">
      <c r="A245" s="697"/>
      <c r="B245" s="623"/>
      <c r="C245" s="623"/>
      <c r="D245" s="623"/>
      <c r="E245" s="623"/>
      <c r="F245" s="623"/>
      <c r="G245" s="623"/>
      <c r="H245" s="623"/>
      <c r="I245" s="623"/>
      <c r="J245" s="623"/>
      <c r="K245" s="623"/>
      <c r="L245" s="623"/>
      <c r="M245" s="623"/>
      <c r="N245" s="623"/>
      <c r="O245" s="623"/>
      <c r="P245" s="623"/>
      <c r="Q245" s="623"/>
      <c r="R245" s="623"/>
      <c r="S245" s="623"/>
      <c r="T245" s="623"/>
      <c r="U245" s="623"/>
      <c r="V245" s="623"/>
      <c r="W245" s="623"/>
      <c r="X245" s="758"/>
      <c r="Y245" s="758"/>
      <c r="Z245" s="623"/>
      <c r="AA245" s="623"/>
      <c r="AB245" s="623"/>
      <c r="AC245" s="623"/>
      <c r="AD245" s="623"/>
      <c r="AE245" s="623"/>
      <c r="AF245" s="623"/>
      <c r="AG245" s="623"/>
      <c r="AH245" s="623"/>
      <c r="AI245" s="623"/>
      <c r="AJ245" s="623"/>
      <c r="AK245" s="623"/>
      <c r="AL245" s="698"/>
      <c r="AM245" s="623"/>
      <c r="AN245" s="697"/>
      <c r="AO245" s="623"/>
      <c r="AP245" s="623"/>
      <c r="AQ245" s="623"/>
      <c r="AR245" s="623"/>
      <c r="AS245" s="623"/>
      <c r="AT245" s="623"/>
      <c r="AU245" s="623"/>
      <c r="AV245" s="623"/>
      <c r="AW245" s="623"/>
      <c r="AX245" s="623"/>
      <c r="AY245" s="623"/>
      <c r="AZ245" s="623"/>
      <c r="BA245" s="623"/>
      <c r="BB245" s="623"/>
      <c r="BC245" s="623"/>
      <c r="BD245" s="623"/>
      <c r="BE245" s="623"/>
      <c r="BF245" s="623"/>
      <c r="BG245" s="623"/>
      <c r="BH245" s="623"/>
      <c r="BI245" s="623"/>
      <c r="BJ245" s="623"/>
      <c r="BK245" s="758"/>
      <c r="BL245" s="758"/>
      <c r="BM245" s="623"/>
      <c r="BN245" s="623"/>
      <c r="BO245" s="623"/>
      <c r="BP245" s="623"/>
      <c r="BQ245" s="623"/>
      <c r="BR245" s="623"/>
      <c r="BS245" s="623"/>
      <c r="BT245" s="623"/>
      <c r="BU245" s="623"/>
      <c r="BV245" s="623"/>
      <c r="BW245" s="623"/>
      <c r="BX245" s="623"/>
      <c r="BY245" s="698"/>
      <c r="BZ245" s="623"/>
      <c r="CA245" s="697"/>
      <c r="CB245" s="623"/>
      <c r="CC245" s="623"/>
      <c r="CD245" s="623"/>
      <c r="CE245" s="623"/>
      <c r="CF245" s="623"/>
      <c r="CG245" s="623"/>
      <c r="CH245" s="623"/>
      <c r="CI245" s="623"/>
      <c r="CJ245" s="623"/>
      <c r="CK245" s="623"/>
      <c r="CL245" s="623"/>
      <c r="CM245" s="623"/>
      <c r="CN245" s="623"/>
      <c r="CO245" s="623"/>
      <c r="CP245" s="623"/>
      <c r="CQ245" s="623"/>
      <c r="CR245" s="623"/>
      <c r="CS245" s="623"/>
      <c r="CT245" s="623"/>
      <c r="CU245" s="623"/>
      <c r="CV245" s="623"/>
      <c r="CW245" s="623"/>
      <c r="CX245" s="758"/>
      <c r="CY245" s="758"/>
      <c r="CZ245" s="623"/>
      <c r="DA245" s="623"/>
      <c r="DB245" s="623"/>
      <c r="DC245" s="623"/>
      <c r="DD245" s="623"/>
      <c r="DE245" s="623"/>
      <c r="DF245" s="623"/>
      <c r="DG245" s="623"/>
      <c r="DH245" s="623"/>
      <c r="DI245" s="623"/>
      <c r="DJ245" s="623"/>
      <c r="DK245" s="623"/>
      <c r="DL245" s="698"/>
      <c r="DM245" s="623"/>
      <c r="DN245" s="697"/>
      <c r="DO245" s="623"/>
      <c r="DP245" s="623"/>
      <c r="DQ245" s="623"/>
      <c r="DR245" s="623"/>
      <c r="DS245" s="623"/>
      <c r="DT245" s="623"/>
      <c r="DU245" s="623"/>
      <c r="DV245" s="623"/>
      <c r="DW245" s="623"/>
      <c r="DX245" s="623"/>
      <c r="DY245" s="623"/>
      <c r="DZ245" s="623"/>
      <c r="EA245" s="623"/>
      <c r="EB245" s="623"/>
      <c r="EC245" s="623"/>
      <c r="ED245" s="623"/>
      <c r="EE245" s="623"/>
      <c r="EF245" s="623"/>
      <c r="EG245" s="623"/>
      <c r="EH245" s="623"/>
      <c r="EI245" s="623"/>
      <c r="EJ245" s="623"/>
      <c r="EK245" s="758"/>
      <c r="EL245" s="758"/>
      <c r="EM245" s="623"/>
      <c r="EN245" s="623"/>
      <c r="EO245" s="623"/>
      <c r="EP245" s="623"/>
      <c r="EQ245" s="623"/>
      <c r="ER245" s="623"/>
      <c r="ES245" s="623"/>
      <c r="ET245" s="623"/>
      <c r="EU245" s="623"/>
      <c r="EV245" s="623"/>
      <c r="EW245" s="623"/>
      <c r="EX245" s="623"/>
      <c r="EY245" s="698"/>
    </row>
    <row r="246">
      <c r="A246" s="697"/>
      <c r="B246" s="623"/>
      <c r="C246" s="623"/>
      <c r="D246" s="623"/>
      <c r="E246" s="623"/>
      <c r="F246" s="623"/>
      <c r="G246" s="623"/>
      <c r="H246" s="623"/>
      <c r="I246" s="623"/>
      <c r="J246" s="623"/>
      <c r="K246" s="623"/>
      <c r="L246" s="623"/>
      <c r="M246" s="623"/>
      <c r="N246" s="623"/>
      <c r="O246" s="623"/>
      <c r="P246" s="623"/>
      <c r="Q246" s="623"/>
      <c r="R246" s="623"/>
      <c r="S246" s="623"/>
      <c r="T246" s="623"/>
      <c r="U246" s="623"/>
      <c r="V246" s="623"/>
      <c r="W246" s="623"/>
      <c r="X246" s="758"/>
      <c r="Y246" s="758"/>
      <c r="Z246" s="623"/>
      <c r="AA246" s="623"/>
      <c r="AB246" s="623"/>
      <c r="AC246" s="623"/>
      <c r="AD246" s="623"/>
      <c r="AE246" s="623"/>
      <c r="AF246" s="623"/>
      <c r="AG246" s="623"/>
      <c r="AH246" s="623"/>
      <c r="AI246" s="623"/>
      <c r="AJ246" s="623"/>
      <c r="AK246" s="623"/>
      <c r="AL246" s="698"/>
      <c r="AM246" s="623"/>
      <c r="AN246" s="697"/>
      <c r="AO246" s="623"/>
      <c r="AP246" s="623"/>
      <c r="AQ246" s="623"/>
      <c r="AR246" s="623"/>
      <c r="AS246" s="623"/>
      <c r="AT246" s="623"/>
      <c r="AU246" s="623"/>
      <c r="AV246" s="623"/>
      <c r="AW246" s="623"/>
      <c r="AX246" s="623"/>
      <c r="AY246" s="623"/>
      <c r="AZ246" s="623"/>
      <c r="BA246" s="623"/>
      <c r="BB246" s="623"/>
      <c r="BC246" s="623"/>
      <c r="BD246" s="623"/>
      <c r="BE246" s="623"/>
      <c r="BF246" s="623"/>
      <c r="BG246" s="623"/>
      <c r="BH246" s="623"/>
      <c r="BI246" s="623"/>
      <c r="BJ246" s="623"/>
      <c r="BK246" s="758"/>
      <c r="BL246" s="758"/>
      <c r="BM246" s="623"/>
      <c r="BN246" s="623"/>
      <c r="BO246" s="623"/>
      <c r="BP246" s="623"/>
      <c r="BQ246" s="623"/>
      <c r="BR246" s="623"/>
      <c r="BS246" s="623"/>
      <c r="BT246" s="623"/>
      <c r="BU246" s="623"/>
      <c r="BV246" s="623"/>
      <c r="BW246" s="623"/>
      <c r="BX246" s="623"/>
      <c r="BY246" s="698"/>
      <c r="BZ246" s="623"/>
      <c r="CA246" s="697"/>
      <c r="CB246" s="623"/>
      <c r="CC246" s="623"/>
      <c r="CD246" s="623"/>
      <c r="CE246" s="623"/>
      <c r="CF246" s="623"/>
      <c r="CG246" s="623"/>
      <c r="CH246" s="623"/>
      <c r="CI246" s="623"/>
      <c r="CJ246" s="623"/>
      <c r="CK246" s="623"/>
      <c r="CL246" s="623"/>
      <c r="CM246" s="623"/>
      <c r="CN246" s="623"/>
      <c r="CO246" s="623"/>
      <c r="CP246" s="623"/>
      <c r="CQ246" s="623"/>
      <c r="CR246" s="623"/>
      <c r="CS246" s="623"/>
      <c r="CT246" s="623"/>
      <c r="CU246" s="623"/>
      <c r="CV246" s="623"/>
      <c r="CW246" s="623"/>
      <c r="CX246" s="758"/>
      <c r="CY246" s="758"/>
      <c r="CZ246" s="623"/>
      <c r="DA246" s="623"/>
      <c r="DB246" s="623"/>
      <c r="DC246" s="623"/>
      <c r="DD246" s="623"/>
      <c r="DE246" s="623"/>
      <c r="DF246" s="623"/>
      <c r="DG246" s="623"/>
      <c r="DH246" s="623"/>
      <c r="DI246" s="623"/>
      <c r="DJ246" s="623"/>
      <c r="DK246" s="623"/>
      <c r="DL246" s="698"/>
      <c r="DM246" s="623"/>
      <c r="DN246" s="697"/>
      <c r="DO246" s="623"/>
      <c r="DP246" s="623"/>
      <c r="DQ246" s="623"/>
      <c r="DR246" s="623"/>
      <c r="DS246" s="623"/>
      <c r="DT246" s="623"/>
      <c r="DU246" s="623"/>
      <c r="DV246" s="623"/>
      <c r="DW246" s="623"/>
      <c r="DX246" s="623"/>
      <c r="DY246" s="623"/>
      <c r="DZ246" s="623"/>
      <c r="EA246" s="623"/>
      <c r="EB246" s="623"/>
      <c r="EC246" s="623"/>
      <c r="ED246" s="623"/>
      <c r="EE246" s="623"/>
      <c r="EF246" s="623"/>
      <c r="EG246" s="623"/>
      <c r="EH246" s="623"/>
      <c r="EI246" s="623"/>
      <c r="EJ246" s="623"/>
      <c r="EK246" s="758"/>
      <c r="EL246" s="758"/>
      <c r="EM246" s="623"/>
      <c r="EN246" s="623"/>
      <c r="EO246" s="623"/>
      <c r="EP246" s="623"/>
      <c r="EQ246" s="623"/>
      <c r="ER246" s="623"/>
      <c r="ES246" s="623"/>
      <c r="ET246" s="623"/>
      <c r="EU246" s="623"/>
      <c r="EV246" s="623"/>
      <c r="EW246" s="623"/>
      <c r="EX246" s="623"/>
      <c r="EY246" s="698"/>
    </row>
    <row r="247">
      <c r="A247" s="692" t="s">
        <v>1059</v>
      </c>
      <c r="P247" s="693"/>
      <c r="Q247" s="706"/>
      <c r="R247" s="706"/>
      <c r="S247" s="706"/>
      <c r="T247" s="706"/>
      <c r="U247" s="706"/>
      <c r="V247" s="706"/>
      <c r="W247" s="706"/>
      <c r="X247" s="760"/>
      <c r="Y247" s="760"/>
      <c r="Z247" s="706"/>
      <c r="AA247" s="706"/>
      <c r="AB247" s="706"/>
      <c r="AC247" s="706"/>
      <c r="AD247" s="706"/>
      <c r="AE247" s="706"/>
      <c r="AF247" s="706"/>
      <c r="AG247" s="706"/>
      <c r="AH247" s="706"/>
      <c r="AI247" s="706"/>
      <c r="AJ247" s="706"/>
      <c r="AK247" s="706"/>
      <c r="AL247" s="736"/>
      <c r="AM247" s="736"/>
      <c r="AN247" s="625" t="s">
        <v>1059</v>
      </c>
      <c r="BC247" s="693"/>
      <c r="BD247" s="706"/>
      <c r="BE247" s="706"/>
      <c r="BF247" s="706"/>
      <c r="BG247" s="706"/>
      <c r="BH247" s="706"/>
      <c r="BI247" s="706"/>
      <c r="BJ247" s="706"/>
      <c r="BK247" s="760"/>
      <c r="BL247" s="760"/>
      <c r="BM247" s="706"/>
      <c r="BN247" s="706"/>
      <c r="BO247" s="706"/>
      <c r="BP247" s="706"/>
      <c r="BQ247" s="706"/>
      <c r="BR247" s="706"/>
      <c r="BS247" s="706"/>
      <c r="BT247" s="706"/>
      <c r="BU247" s="706"/>
      <c r="BV247" s="706"/>
      <c r="BW247" s="706"/>
      <c r="BX247" s="706"/>
      <c r="BY247" s="736"/>
      <c r="BZ247" s="736"/>
      <c r="CA247" s="625" t="s">
        <v>1059</v>
      </c>
      <c r="CP247" s="693"/>
      <c r="CQ247" s="706"/>
      <c r="CR247" s="706"/>
      <c r="CS247" s="706"/>
      <c r="CT247" s="706"/>
      <c r="CU247" s="706"/>
      <c r="CV247" s="706"/>
      <c r="CW247" s="706"/>
      <c r="CX247" s="760"/>
      <c r="CY247" s="760"/>
      <c r="CZ247" s="706"/>
      <c r="DA247" s="706"/>
      <c r="DB247" s="706"/>
      <c r="DC247" s="706"/>
      <c r="DD247" s="706"/>
      <c r="DE247" s="706"/>
      <c r="DF247" s="706"/>
      <c r="DG247" s="706"/>
      <c r="DH247" s="706"/>
      <c r="DI247" s="706"/>
      <c r="DJ247" s="706"/>
      <c r="DK247" s="706"/>
      <c r="DL247" s="736"/>
      <c r="DM247" s="736"/>
      <c r="DN247" s="625" t="s">
        <v>1059</v>
      </c>
      <c r="EC247" s="693"/>
      <c r="ED247" s="706"/>
      <c r="EE247" s="706"/>
      <c r="EF247" s="706"/>
      <c r="EG247" s="706"/>
      <c r="EH247" s="706"/>
      <c r="EI247" s="706"/>
      <c r="EJ247" s="706"/>
      <c r="EK247" s="760"/>
      <c r="EL247" s="760"/>
      <c r="EM247" s="706"/>
      <c r="EN247" s="706"/>
      <c r="EO247" s="706"/>
      <c r="EP247" s="706"/>
      <c r="EQ247" s="706"/>
      <c r="ER247" s="706"/>
      <c r="ES247" s="706"/>
      <c r="ET247" s="706"/>
      <c r="EU247" s="706"/>
      <c r="EV247" s="706"/>
      <c r="EW247" s="706"/>
      <c r="EX247" s="706"/>
      <c r="EY247" s="736"/>
    </row>
    <row r="248">
      <c r="A248" s="697"/>
      <c r="B248" s="623"/>
      <c r="C248" s="623"/>
      <c r="D248" s="623"/>
      <c r="E248" s="623"/>
      <c r="F248" s="623"/>
      <c r="G248" s="623"/>
      <c r="H248" s="623"/>
      <c r="I248" s="623"/>
      <c r="J248" s="623"/>
      <c r="K248" s="623"/>
      <c r="L248" s="623"/>
      <c r="M248" s="623"/>
      <c r="N248" s="623"/>
      <c r="O248" s="623"/>
      <c r="P248" s="623"/>
      <c r="Q248" s="623"/>
      <c r="R248" s="623"/>
      <c r="S248" s="623"/>
      <c r="T248" s="623"/>
      <c r="U248" s="623"/>
      <c r="V248" s="623"/>
      <c r="W248" s="623"/>
      <c r="X248" s="758"/>
      <c r="Y248" s="758"/>
      <c r="Z248" s="623"/>
      <c r="AA248" s="623"/>
      <c r="AB248" s="623"/>
      <c r="AC248" s="623"/>
      <c r="AD248" s="623"/>
      <c r="AE248" s="623"/>
      <c r="AF248" s="623"/>
      <c r="AG248" s="623"/>
      <c r="AH248" s="623"/>
      <c r="AI248" s="623"/>
      <c r="AJ248" s="623"/>
      <c r="AK248" s="623"/>
      <c r="AL248" s="698"/>
      <c r="AM248" s="623"/>
      <c r="AN248" s="697"/>
      <c r="AO248" s="623"/>
      <c r="AP248" s="623"/>
      <c r="AQ248" s="623"/>
      <c r="AR248" s="623"/>
      <c r="AS248" s="623"/>
      <c r="AT248" s="623"/>
      <c r="AU248" s="623"/>
      <c r="AV248" s="623"/>
      <c r="AW248" s="623"/>
      <c r="AX248" s="623"/>
      <c r="AY248" s="623"/>
      <c r="AZ248" s="623"/>
      <c r="BA248" s="623"/>
      <c r="BB248" s="623"/>
      <c r="BC248" s="623"/>
      <c r="BD248" s="623"/>
      <c r="BE248" s="623"/>
      <c r="BF248" s="623"/>
      <c r="BG248" s="623"/>
      <c r="BH248" s="623"/>
      <c r="BI248" s="623"/>
      <c r="BJ248" s="623"/>
      <c r="BK248" s="758"/>
      <c r="BL248" s="758"/>
      <c r="BM248" s="623"/>
      <c r="BN248" s="623"/>
      <c r="BO248" s="623"/>
      <c r="BP248" s="623"/>
      <c r="BQ248" s="623"/>
      <c r="BR248" s="623"/>
      <c r="BS248" s="623"/>
      <c r="BT248" s="623"/>
      <c r="BU248" s="623"/>
      <c r="BV248" s="623"/>
      <c r="BW248" s="623"/>
      <c r="BX248" s="623"/>
      <c r="BY248" s="698"/>
      <c r="BZ248" s="623"/>
      <c r="CA248" s="697"/>
      <c r="CB248" s="623"/>
      <c r="CC248" s="623"/>
      <c r="CD248" s="623"/>
      <c r="CE248" s="623"/>
      <c r="CF248" s="623"/>
      <c r="CG248" s="623"/>
      <c r="CH248" s="623"/>
      <c r="CI248" s="623"/>
      <c r="CJ248" s="623"/>
      <c r="CK248" s="623"/>
      <c r="CL248" s="623"/>
      <c r="CM248" s="623"/>
      <c r="CN248" s="623"/>
      <c r="CO248" s="623"/>
      <c r="CP248" s="623"/>
      <c r="CQ248" s="623"/>
      <c r="CR248" s="623"/>
      <c r="CS248" s="623"/>
      <c r="CT248" s="623"/>
      <c r="CU248" s="623"/>
      <c r="CV248" s="623"/>
      <c r="CW248" s="623"/>
      <c r="CX248" s="758"/>
      <c r="CY248" s="758"/>
      <c r="CZ248" s="623"/>
      <c r="DA248" s="623"/>
      <c r="DB248" s="623"/>
      <c r="DC248" s="623"/>
      <c r="DD248" s="623"/>
      <c r="DE248" s="623"/>
      <c r="DF248" s="623"/>
      <c r="DG248" s="623"/>
      <c r="DH248" s="623"/>
      <c r="DI248" s="623"/>
      <c r="DJ248" s="623"/>
      <c r="DK248" s="623"/>
      <c r="DL248" s="698"/>
      <c r="DM248" s="623"/>
      <c r="DN248" s="697"/>
      <c r="DO248" s="623"/>
      <c r="DP248" s="623"/>
      <c r="DQ248" s="623"/>
      <c r="DR248" s="623"/>
      <c r="DS248" s="623"/>
      <c r="DT248" s="623"/>
      <c r="DU248" s="623"/>
      <c r="DV248" s="623"/>
      <c r="DW248" s="623"/>
      <c r="DX248" s="623"/>
      <c r="DY248" s="623"/>
      <c r="DZ248" s="623"/>
      <c r="EA248" s="623"/>
      <c r="EB248" s="623"/>
      <c r="EC248" s="623"/>
      <c r="ED248" s="623"/>
      <c r="EE248" s="623"/>
      <c r="EF248" s="623"/>
      <c r="EG248" s="623"/>
      <c r="EH248" s="623"/>
      <c r="EI248" s="623"/>
      <c r="EJ248" s="623"/>
      <c r="EK248" s="758"/>
      <c r="EL248" s="758"/>
      <c r="EM248" s="623"/>
      <c r="EN248" s="623"/>
      <c r="EO248" s="623"/>
      <c r="EP248" s="623"/>
      <c r="EQ248" s="623"/>
      <c r="ER248" s="623"/>
      <c r="ES248" s="623"/>
      <c r="ET248" s="623"/>
      <c r="EU248" s="623"/>
      <c r="EV248" s="623"/>
      <c r="EW248" s="623"/>
      <c r="EX248" s="623"/>
      <c r="EY248" s="698"/>
    </row>
    <row r="249">
      <c r="A249" s="699"/>
      <c r="B249" s="700"/>
      <c r="C249" s="700"/>
      <c r="D249" s="700"/>
      <c r="E249" s="700"/>
      <c r="F249" s="700"/>
      <c r="G249" s="700"/>
      <c r="H249" s="700"/>
      <c r="I249" s="700"/>
      <c r="J249" s="700"/>
      <c r="K249" s="700"/>
      <c r="L249" s="700"/>
      <c r="M249" s="700"/>
      <c r="N249" s="700"/>
      <c r="O249" s="700"/>
      <c r="P249" s="700"/>
      <c r="Q249" s="700"/>
      <c r="R249" s="700"/>
      <c r="S249" s="701" t="s">
        <v>1060</v>
      </c>
      <c r="T249" s="702"/>
      <c r="U249" s="702"/>
      <c r="V249" s="702"/>
      <c r="W249" s="702"/>
      <c r="X249" s="702"/>
      <c r="Y249" s="702"/>
      <c r="Z249" s="702"/>
      <c r="AA249" s="700"/>
      <c r="AB249" s="700"/>
      <c r="AC249" s="701" t="s">
        <v>1061</v>
      </c>
      <c r="AD249" s="702"/>
      <c r="AE249" s="702"/>
      <c r="AF249" s="702"/>
      <c r="AG249" s="702"/>
      <c r="AH249" s="702"/>
      <c r="AI249" s="702"/>
      <c r="AJ249" s="700"/>
      <c r="AK249" s="700"/>
      <c r="AL249" s="703"/>
      <c r="AM249" s="623"/>
      <c r="AN249" s="699"/>
      <c r="AO249" s="700"/>
      <c r="AP249" s="700"/>
      <c r="AQ249" s="700"/>
      <c r="AR249" s="700"/>
      <c r="AS249" s="700"/>
      <c r="AT249" s="700"/>
      <c r="AU249" s="700"/>
      <c r="AV249" s="700"/>
      <c r="AW249" s="700"/>
      <c r="AX249" s="700"/>
      <c r="AY249" s="700"/>
      <c r="AZ249" s="700"/>
      <c r="BA249" s="700"/>
      <c r="BB249" s="700"/>
      <c r="BC249" s="700"/>
      <c r="BD249" s="700"/>
      <c r="BE249" s="700"/>
      <c r="BF249" s="701" t="s">
        <v>1060</v>
      </c>
      <c r="BG249" s="702"/>
      <c r="BH249" s="702"/>
      <c r="BI249" s="702"/>
      <c r="BJ249" s="702"/>
      <c r="BK249" s="702"/>
      <c r="BL249" s="702"/>
      <c r="BM249" s="702"/>
      <c r="BN249" s="700"/>
      <c r="BO249" s="700"/>
      <c r="BP249" s="701" t="s">
        <v>1061</v>
      </c>
      <c r="BQ249" s="702"/>
      <c r="BR249" s="702"/>
      <c r="BS249" s="702"/>
      <c r="BT249" s="702"/>
      <c r="BU249" s="702"/>
      <c r="BV249" s="702"/>
      <c r="BW249" s="700"/>
      <c r="BX249" s="700"/>
      <c r="BY249" s="703"/>
      <c r="BZ249" s="623"/>
      <c r="CA249" s="699"/>
      <c r="CB249" s="700"/>
      <c r="CC249" s="700"/>
      <c r="CD249" s="700"/>
      <c r="CE249" s="700"/>
      <c r="CF249" s="700"/>
      <c r="CG249" s="700"/>
      <c r="CH249" s="700"/>
      <c r="CI249" s="700"/>
      <c r="CJ249" s="700"/>
      <c r="CK249" s="700"/>
      <c r="CL249" s="700"/>
      <c r="CM249" s="700"/>
      <c r="CN249" s="700"/>
      <c r="CO249" s="700"/>
      <c r="CP249" s="700"/>
      <c r="CQ249" s="700"/>
      <c r="CR249" s="700"/>
      <c r="CS249" s="701" t="s">
        <v>1060</v>
      </c>
      <c r="CT249" s="702"/>
      <c r="CU249" s="702"/>
      <c r="CV249" s="702"/>
      <c r="CW249" s="702"/>
      <c r="CX249" s="702"/>
      <c r="CY249" s="702"/>
      <c r="CZ249" s="702"/>
      <c r="DA249" s="700"/>
      <c r="DB249" s="700"/>
      <c r="DC249" s="701" t="s">
        <v>1061</v>
      </c>
      <c r="DD249" s="702"/>
      <c r="DE249" s="702"/>
      <c r="DF249" s="702"/>
      <c r="DG249" s="702"/>
      <c r="DH249" s="702"/>
      <c r="DI249" s="702"/>
      <c r="DJ249" s="700"/>
      <c r="DK249" s="700"/>
      <c r="DL249" s="703"/>
      <c r="DM249" s="623"/>
      <c r="DN249" s="699"/>
      <c r="DO249" s="700"/>
      <c r="DP249" s="700"/>
      <c r="DQ249" s="700"/>
      <c r="DR249" s="700"/>
      <c r="DS249" s="700"/>
      <c r="DT249" s="700"/>
      <c r="DU249" s="700"/>
      <c r="DV249" s="700"/>
      <c r="DW249" s="700"/>
      <c r="DX249" s="700"/>
      <c r="DY249" s="700"/>
      <c r="DZ249" s="700"/>
      <c r="EA249" s="700"/>
      <c r="EB249" s="700"/>
      <c r="EC249" s="700"/>
      <c r="ED249" s="700"/>
      <c r="EE249" s="700"/>
      <c r="EF249" s="701" t="s">
        <v>1060</v>
      </c>
      <c r="EG249" s="702"/>
      <c r="EH249" s="702"/>
      <c r="EI249" s="702"/>
      <c r="EJ249" s="702"/>
      <c r="EK249" s="702"/>
      <c r="EL249" s="702"/>
      <c r="EM249" s="702"/>
      <c r="EN249" s="700"/>
      <c r="EO249" s="700"/>
      <c r="EP249" s="701" t="s">
        <v>1061</v>
      </c>
      <c r="EQ249" s="702"/>
      <c r="ER249" s="702"/>
      <c r="ES249" s="702"/>
      <c r="ET249" s="702"/>
      <c r="EU249" s="702"/>
      <c r="EV249" s="702"/>
      <c r="EW249" s="700"/>
      <c r="EX249" s="700"/>
      <c r="EY249" s="703"/>
    </row>
    <row r="250">
      <c r="A250" s="623"/>
      <c r="B250" s="623"/>
      <c r="C250" s="623"/>
      <c r="D250" s="623"/>
      <c r="E250" s="623"/>
      <c r="F250" s="623"/>
      <c r="G250" s="623"/>
      <c r="H250" s="623"/>
      <c r="I250" s="623"/>
      <c r="J250" s="623"/>
      <c r="K250" s="623"/>
      <c r="L250" s="623"/>
      <c r="M250" s="623"/>
      <c r="N250" s="623"/>
      <c r="O250" s="623"/>
      <c r="P250" s="623"/>
      <c r="Q250" s="623"/>
      <c r="R250" s="623"/>
      <c r="S250" s="704"/>
      <c r="T250" s="704"/>
      <c r="U250" s="704"/>
      <c r="V250" s="704"/>
      <c r="W250" s="704"/>
      <c r="X250" s="704"/>
      <c r="Y250" s="704"/>
      <c r="Z250" s="704"/>
      <c r="AA250" s="623"/>
      <c r="AB250" s="623"/>
      <c r="AC250" s="704"/>
      <c r="AD250" s="704"/>
      <c r="AE250" s="704"/>
      <c r="AF250" s="704"/>
      <c r="AG250" s="704"/>
      <c r="AH250" s="704"/>
      <c r="AI250" s="704"/>
      <c r="AJ250" s="623"/>
      <c r="AK250" s="623"/>
      <c r="AL250" s="623"/>
      <c r="AM250" s="623"/>
      <c r="AN250" s="623"/>
      <c r="AO250" s="623"/>
      <c r="AP250" s="623"/>
      <c r="AQ250" s="623"/>
      <c r="AR250" s="623"/>
      <c r="AS250" s="623"/>
      <c r="AT250" s="623"/>
      <c r="AU250" s="623"/>
      <c r="AV250" s="623"/>
      <c r="AW250" s="623"/>
      <c r="AX250" s="623"/>
      <c r="AY250" s="623"/>
      <c r="AZ250" s="623"/>
      <c r="BA250" s="623"/>
      <c r="BB250" s="623"/>
      <c r="BC250" s="623"/>
      <c r="BD250" s="623"/>
      <c r="BE250" s="623"/>
      <c r="BF250" s="704"/>
      <c r="BG250" s="704"/>
      <c r="BH250" s="704"/>
      <c r="BI250" s="704"/>
      <c r="BJ250" s="704"/>
      <c r="BK250" s="704"/>
      <c r="BL250" s="704"/>
      <c r="BM250" s="704"/>
      <c r="BN250" s="623"/>
      <c r="BO250" s="623"/>
      <c r="BP250" s="704"/>
      <c r="BQ250" s="704"/>
      <c r="BR250" s="704"/>
      <c r="BS250" s="704"/>
      <c r="BT250" s="704"/>
      <c r="BU250" s="704"/>
      <c r="BV250" s="704"/>
      <c r="BW250" s="623"/>
      <c r="BX250" s="623"/>
      <c r="BY250" s="623"/>
      <c r="BZ250" s="623"/>
      <c r="CA250" s="623"/>
      <c r="CB250" s="623"/>
      <c r="CC250" s="623"/>
      <c r="CD250" s="623"/>
      <c r="CE250" s="623"/>
      <c r="CF250" s="623"/>
      <c r="CG250" s="623"/>
      <c r="CH250" s="623"/>
      <c r="CI250" s="623"/>
      <c r="CJ250" s="623"/>
      <c r="CK250" s="623"/>
      <c r="CL250" s="623"/>
      <c r="CM250" s="623"/>
      <c r="CN250" s="623"/>
      <c r="CO250" s="623"/>
      <c r="CP250" s="623"/>
      <c r="CQ250" s="623"/>
      <c r="CR250" s="623"/>
      <c r="CS250" s="704"/>
      <c r="CT250" s="704"/>
      <c r="CU250" s="704"/>
      <c r="CV250" s="704"/>
      <c r="CW250" s="704"/>
      <c r="CX250" s="704"/>
      <c r="CY250" s="704"/>
      <c r="CZ250" s="704"/>
      <c r="DA250" s="623"/>
      <c r="DB250" s="623"/>
      <c r="DC250" s="704"/>
      <c r="DD250" s="704"/>
      <c r="DE250" s="704"/>
      <c r="DF250" s="704"/>
      <c r="DG250" s="704"/>
      <c r="DH250" s="704"/>
      <c r="DI250" s="704"/>
      <c r="DJ250" s="623"/>
      <c r="DK250" s="623"/>
      <c r="DL250" s="623"/>
      <c r="DM250" s="623"/>
      <c r="DN250" s="623"/>
      <c r="DO250" s="623"/>
      <c r="DP250" s="623"/>
      <c r="DQ250" s="623"/>
      <c r="DR250" s="623"/>
      <c r="DS250" s="623"/>
      <c r="DT250" s="623"/>
      <c r="DU250" s="623"/>
      <c r="DV250" s="623"/>
      <c r="DW250" s="623"/>
      <c r="DX250" s="623"/>
      <c r="DY250" s="623"/>
      <c r="DZ250" s="623"/>
      <c r="EA250" s="623"/>
      <c r="EB250" s="623"/>
      <c r="EC250" s="623"/>
      <c r="ED250" s="623"/>
      <c r="EE250" s="623"/>
      <c r="EF250" s="704"/>
      <c r="EG250" s="704"/>
      <c r="EH250" s="704"/>
      <c r="EI250" s="704"/>
      <c r="EJ250" s="704"/>
      <c r="EK250" s="704"/>
      <c r="EL250" s="704"/>
      <c r="EM250" s="704"/>
      <c r="EN250" s="623"/>
      <c r="EO250" s="623"/>
      <c r="EP250" s="704"/>
      <c r="EQ250" s="704"/>
      <c r="ER250" s="704"/>
      <c r="ES250" s="704"/>
      <c r="ET250" s="704"/>
      <c r="EU250" s="704"/>
      <c r="EV250" s="704"/>
      <c r="EW250" s="623"/>
      <c r="EX250" s="623"/>
      <c r="EY250" s="623"/>
    </row>
    <row r="251">
      <c r="A251" s="620"/>
      <c r="B251" s="621"/>
      <c r="C251" s="621"/>
      <c r="D251" s="621"/>
      <c r="E251" s="621"/>
      <c r="F251" s="621"/>
      <c r="G251" s="621"/>
      <c r="H251" s="621"/>
      <c r="I251" s="621"/>
      <c r="J251" s="621"/>
      <c r="K251" s="621"/>
      <c r="L251" s="621"/>
      <c r="M251" s="621"/>
      <c r="N251" s="621"/>
      <c r="O251" s="621"/>
      <c r="P251" s="621"/>
      <c r="Q251" s="621"/>
      <c r="R251" s="621"/>
      <c r="S251" s="621"/>
      <c r="T251" s="621"/>
      <c r="U251" s="621"/>
      <c r="V251" s="621"/>
      <c r="W251" s="621"/>
      <c r="X251" s="734"/>
      <c r="Y251" s="734"/>
      <c r="Z251" s="621"/>
      <c r="AA251" s="621"/>
      <c r="AB251" s="621"/>
      <c r="AC251" s="621"/>
      <c r="AD251" s="621"/>
      <c r="AE251" s="621"/>
      <c r="AF251" s="621"/>
      <c r="AG251" s="621"/>
      <c r="AH251" s="621"/>
      <c r="AI251" s="621"/>
      <c r="AJ251" s="621"/>
      <c r="AK251" s="621"/>
      <c r="AL251" s="622"/>
      <c r="AM251" s="623"/>
      <c r="AN251" s="620"/>
      <c r="AO251" s="621"/>
      <c r="AP251" s="621"/>
      <c r="AQ251" s="621"/>
      <c r="AR251" s="621"/>
      <c r="AS251" s="621"/>
      <c r="AT251" s="621"/>
      <c r="AU251" s="621"/>
      <c r="AV251" s="621"/>
      <c r="AW251" s="621"/>
      <c r="AX251" s="621"/>
      <c r="AY251" s="621"/>
      <c r="AZ251" s="621"/>
      <c r="BA251" s="621"/>
      <c r="BB251" s="621"/>
      <c r="BC251" s="621"/>
      <c r="BD251" s="621"/>
      <c r="BE251" s="621"/>
      <c r="BF251" s="621"/>
      <c r="BG251" s="621"/>
      <c r="BH251" s="621"/>
      <c r="BI251" s="621"/>
      <c r="BJ251" s="621"/>
      <c r="BK251" s="734"/>
      <c r="BL251" s="734"/>
      <c r="BM251" s="621"/>
      <c r="BN251" s="621"/>
      <c r="BO251" s="621"/>
      <c r="BP251" s="621"/>
      <c r="BQ251" s="621"/>
      <c r="BR251" s="621"/>
      <c r="BS251" s="621"/>
      <c r="BT251" s="621"/>
      <c r="BU251" s="621"/>
      <c r="BV251" s="621"/>
      <c r="BW251" s="621"/>
      <c r="BX251" s="621"/>
      <c r="BY251" s="622"/>
      <c r="BZ251" s="623"/>
      <c r="CA251" s="620"/>
      <c r="CB251" s="621"/>
      <c r="CC251" s="621"/>
      <c r="CD251" s="621"/>
      <c r="CE251" s="621"/>
      <c r="CF251" s="621"/>
      <c r="CG251" s="621"/>
      <c r="CH251" s="621"/>
      <c r="CI251" s="621"/>
      <c r="CJ251" s="621"/>
      <c r="CK251" s="621"/>
      <c r="CL251" s="621"/>
      <c r="CM251" s="621"/>
      <c r="CN251" s="621"/>
      <c r="CO251" s="621"/>
      <c r="CP251" s="621"/>
      <c r="CQ251" s="621"/>
      <c r="CR251" s="621"/>
      <c r="CS251" s="621"/>
      <c r="CT251" s="621"/>
      <c r="CU251" s="621"/>
      <c r="CV251" s="621"/>
      <c r="CW251" s="621"/>
      <c r="CX251" s="734"/>
      <c r="CY251" s="734"/>
      <c r="CZ251" s="621"/>
      <c r="DA251" s="621"/>
      <c r="DB251" s="621"/>
      <c r="DC251" s="621"/>
      <c r="DD251" s="621"/>
      <c r="DE251" s="621"/>
      <c r="DF251" s="621"/>
      <c r="DG251" s="621"/>
      <c r="DH251" s="621"/>
      <c r="DI251" s="621"/>
      <c r="DJ251" s="621"/>
      <c r="DK251" s="621"/>
      <c r="DL251" s="622"/>
      <c r="DM251" s="623"/>
      <c r="DN251" s="620"/>
      <c r="DO251" s="621"/>
      <c r="DP251" s="621"/>
      <c r="DQ251" s="621"/>
      <c r="DR251" s="621"/>
      <c r="DS251" s="621"/>
      <c r="DT251" s="621"/>
      <c r="DU251" s="621"/>
      <c r="DV251" s="621"/>
      <c r="DW251" s="621"/>
      <c r="DX251" s="621"/>
      <c r="DY251" s="621"/>
      <c r="DZ251" s="621"/>
      <c r="EA251" s="621"/>
      <c r="EB251" s="621"/>
      <c r="EC251" s="621"/>
      <c r="ED251" s="621"/>
      <c r="EE251" s="621"/>
      <c r="EF251" s="621"/>
      <c r="EG251" s="621"/>
      <c r="EH251" s="621"/>
      <c r="EI251" s="621"/>
      <c r="EJ251" s="621"/>
      <c r="EK251" s="734"/>
      <c r="EL251" s="734"/>
      <c r="EM251" s="621"/>
      <c r="EN251" s="621"/>
      <c r="EO251" s="621"/>
      <c r="EP251" s="621"/>
      <c r="EQ251" s="621"/>
      <c r="ER251" s="621"/>
      <c r="ES251" s="621"/>
      <c r="ET251" s="621"/>
      <c r="EU251" s="621"/>
      <c r="EV251" s="621"/>
      <c r="EW251" s="621"/>
      <c r="EX251" s="621"/>
      <c r="EY251" s="622"/>
    </row>
    <row r="252">
      <c r="A252" s="735"/>
      <c r="B252" s="625" t="s">
        <v>1003</v>
      </c>
      <c r="AL252" s="736"/>
      <c r="AM252" s="736"/>
      <c r="AN252" s="706"/>
      <c r="AO252" s="625" t="s">
        <v>1003</v>
      </c>
      <c r="BY252" s="736"/>
      <c r="BZ252" s="736"/>
      <c r="CA252" s="706"/>
      <c r="CB252" s="625" t="s">
        <v>1003</v>
      </c>
      <c r="DL252" s="736"/>
      <c r="DM252" s="736"/>
      <c r="DN252" s="706"/>
      <c r="DO252" s="625" t="s">
        <v>1003</v>
      </c>
      <c r="EY252" s="736"/>
    </row>
    <row r="253">
      <c r="A253" s="628"/>
      <c r="B253" s="629" t="s">
        <v>1004</v>
      </c>
      <c r="AL253" s="630"/>
      <c r="AM253" s="629"/>
      <c r="AN253" s="628"/>
      <c r="AO253" s="629" t="s">
        <v>1004</v>
      </c>
      <c r="BY253" s="630"/>
      <c r="BZ253" s="629"/>
      <c r="CA253" s="628"/>
      <c r="CB253" s="629" t="s">
        <v>1004</v>
      </c>
      <c r="DL253" s="630"/>
      <c r="DM253" s="629"/>
      <c r="DN253" s="628"/>
      <c r="DO253" s="629" t="s">
        <v>1004</v>
      </c>
      <c r="EY253" s="630"/>
    </row>
    <row r="254">
      <c r="A254" s="628"/>
      <c r="B254" s="737" t="s">
        <v>1064</v>
      </c>
      <c r="AL254" s="632"/>
      <c r="AM254" s="631"/>
      <c r="AN254" s="628"/>
      <c r="AO254" s="737" t="s">
        <v>1064</v>
      </c>
      <c r="BY254" s="632"/>
      <c r="BZ254" s="631"/>
      <c r="CA254" s="628"/>
      <c r="CB254" s="737" t="s">
        <v>1064</v>
      </c>
      <c r="DL254" s="632"/>
      <c r="DM254" s="631"/>
      <c r="DN254" s="628"/>
      <c r="DO254" s="737" t="s">
        <v>1064</v>
      </c>
      <c r="EY254" s="632"/>
    </row>
    <row r="255">
      <c r="A255" s="628"/>
      <c r="B255" s="633"/>
      <c r="C255" s="633"/>
      <c r="D255" s="633"/>
      <c r="E255" s="633"/>
      <c r="F255" s="633"/>
      <c r="G255" s="633"/>
      <c r="H255" s="633"/>
      <c r="I255" s="633"/>
      <c r="J255" s="633"/>
      <c r="K255" s="633"/>
      <c r="L255" s="633"/>
      <c r="M255" s="633"/>
      <c r="N255" s="633"/>
      <c r="O255" s="633"/>
      <c r="P255" s="633"/>
      <c r="Q255" s="633"/>
      <c r="R255" s="633"/>
      <c r="S255" s="633"/>
      <c r="T255" s="633"/>
      <c r="U255" s="633"/>
      <c r="V255" s="633"/>
      <c r="W255" s="633"/>
      <c r="X255" s="633"/>
      <c r="Y255" s="633"/>
      <c r="Z255" s="633"/>
      <c r="AA255" s="633"/>
      <c r="AB255" s="633"/>
      <c r="AC255" s="633"/>
      <c r="AD255" s="633"/>
      <c r="AE255" s="633"/>
      <c r="AF255" s="633"/>
      <c r="AG255" s="633"/>
      <c r="AH255" s="633"/>
      <c r="AI255" s="633"/>
      <c r="AJ255" s="633"/>
      <c r="AK255" s="633"/>
      <c r="AL255" s="632"/>
      <c r="AM255" s="631"/>
      <c r="AN255" s="628"/>
      <c r="AO255" s="633"/>
      <c r="AP255" s="633"/>
      <c r="AQ255" s="633"/>
      <c r="AR255" s="633"/>
      <c r="AS255" s="633"/>
      <c r="AT255" s="633"/>
      <c r="AU255" s="633"/>
      <c r="AV255" s="633"/>
      <c r="AW255" s="633"/>
      <c r="AX255" s="633"/>
      <c r="AY255" s="633"/>
      <c r="AZ255" s="633"/>
      <c r="BA255" s="633"/>
      <c r="BB255" s="633"/>
      <c r="BC255" s="633"/>
      <c r="BD255" s="633"/>
      <c r="BE255" s="633"/>
      <c r="BF255" s="633"/>
      <c r="BG255" s="633"/>
      <c r="BH255" s="633"/>
      <c r="BI255" s="633"/>
      <c r="BJ255" s="633"/>
      <c r="BK255" s="633"/>
      <c r="BL255" s="633"/>
      <c r="BM255" s="633"/>
      <c r="BN255" s="633"/>
      <c r="BO255" s="633"/>
      <c r="BP255" s="633"/>
      <c r="BQ255" s="633"/>
      <c r="BR255" s="633"/>
      <c r="BS255" s="633"/>
      <c r="BT255" s="633"/>
      <c r="BU255" s="633"/>
      <c r="BV255" s="633"/>
      <c r="BW255" s="633"/>
      <c r="BX255" s="633"/>
      <c r="BY255" s="632"/>
      <c r="BZ255" s="631"/>
      <c r="CA255" s="628"/>
      <c r="CB255" s="633"/>
      <c r="CC255" s="633"/>
      <c r="CD255" s="633"/>
      <c r="CE255" s="633"/>
      <c r="CF255" s="633"/>
      <c r="CG255" s="633"/>
      <c r="CH255" s="633"/>
      <c r="CI255" s="633"/>
      <c r="CJ255" s="633"/>
      <c r="CK255" s="633"/>
      <c r="CL255" s="633"/>
      <c r="CM255" s="633"/>
      <c r="CN255" s="633"/>
      <c r="CO255" s="633"/>
      <c r="CP255" s="633"/>
      <c r="CQ255" s="633"/>
      <c r="CR255" s="633"/>
      <c r="CS255" s="633"/>
      <c r="CT255" s="633"/>
      <c r="CU255" s="633"/>
      <c r="CV255" s="633"/>
      <c r="CW255" s="633"/>
      <c r="CX255" s="633"/>
      <c r="CY255" s="633"/>
      <c r="CZ255" s="633"/>
      <c r="DA255" s="633"/>
      <c r="DB255" s="633"/>
      <c r="DC255" s="633"/>
      <c r="DD255" s="633"/>
      <c r="DE255" s="633"/>
      <c r="DF255" s="633"/>
      <c r="DG255" s="633"/>
      <c r="DH255" s="633"/>
      <c r="DI255" s="633"/>
      <c r="DJ255" s="633"/>
      <c r="DK255" s="633"/>
      <c r="DL255" s="632"/>
      <c r="DM255" s="631"/>
      <c r="DN255" s="628"/>
      <c r="DO255" s="633"/>
      <c r="DP255" s="633"/>
      <c r="DQ255" s="633"/>
      <c r="DR255" s="633"/>
      <c r="DS255" s="633"/>
      <c r="DT255" s="633"/>
      <c r="DU255" s="633"/>
      <c r="DV255" s="633"/>
      <c r="DW255" s="633"/>
      <c r="DX255" s="633"/>
      <c r="DY255" s="633"/>
      <c r="DZ255" s="633"/>
      <c r="EA255" s="633"/>
      <c r="EB255" s="633"/>
      <c r="EC255" s="633"/>
      <c r="ED255" s="633"/>
      <c r="EE255" s="633"/>
      <c r="EF255" s="633"/>
      <c r="EG255" s="633"/>
      <c r="EH255" s="633"/>
      <c r="EI255" s="633"/>
      <c r="EJ255" s="633"/>
      <c r="EK255" s="633"/>
      <c r="EL255" s="633"/>
      <c r="EM255" s="633"/>
      <c r="EN255" s="633"/>
      <c r="EO255" s="633"/>
      <c r="EP255" s="633"/>
      <c r="EQ255" s="633"/>
      <c r="ER255" s="633"/>
      <c r="ES255" s="633"/>
      <c r="ET255" s="633"/>
      <c r="EU255" s="633"/>
      <c r="EV255" s="633"/>
      <c r="EW255" s="633"/>
      <c r="EX255" s="633"/>
      <c r="EY255" s="632"/>
    </row>
    <row r="256">
      <c r="A256" s="628"/>
      <c r="B256" s="738" t="s">
        <v>1006</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2"/>
      <c r="AL256" s="635"/>
      <c r="AM256" s="636"/>
      <c r="AN256" s="628"/>
      <c r="AO256" s="738" t="s">
        <v>1006</v>
      </c>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2"/>
      <c r="BY256" s="635"/>
      <c r="BZ256" s="636"/>
      <c r="CA256" s="628"/>
      <c r="CB256" s="738" t="s">
        <v>1006</v>
      </c>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2"/>
      <c r="DL256" s="635"/>
      <c r="DM256" s="636"/>
      <c r="DN256" s="628"/>
      <c r="DO256" s="738" t="s">
        <v>1006</v>
      </c>
      <c r="DP256" s="11"/>
      <c r="DQ256" s="11"/>
      <c r="DR256" s="11"/>
      <c r="DS256" s="11"/>
      <c r="DT256" s="11"/>
      <c r="DU256" s="11"/>
      <c r="DV256" s="11"/>
      <c r="DW256" s="11"/>
      <c r="DX256" s="11"/>
      <c r="DY256" s="11"/>
      <c r="DZ256" s="11"/>
      <c r="EA256" s="11"/>
      <c r="EB256" s="11"/>
      <c r="EC256" s="11"/>
      <c r="ED256" s="11"/>
      <c r="EE256" s="11"/>
      <c r="EF256" s="11"/>
      <c r="EG256" s="11"/>
      <c r="EH256" s="11"/>
      <c r="EI256" s="11"/>
      <c r="EJ256" s="11"/>
      <c r="EK256" s="11"/>
      <c r="EL256" s="11"/>
      <c r="EM256" s="11"/>
      <c r="EN256" s="11"/>
      <c r="EO256" s="11"/>
      <c r="EP256" s="11"/>
      <c r="EQ256" s="11"/>
      <c r="ER256" s="11"/>
      <c r="ES256" s="11"/>
      <c r="ET256" s="11"/>
      <c r="EU256" s="11"/>
      <c r="EV256" s="11"/>
      <c r="EW256" s="11"/>
      <c r="EX256" s="12"/>
      <c r="EY256" s="635"/>
    </row>
    <row r="257">
      <c r="A257" s="628"/>
      <c r="B257" s="637" t="s">
        <v>43</v>
      </c>
      <c r="C257" s="12"/>
      <c r="D257" s="638" t="str">
        <f>'3A 2025-2026 REPORTE CALIFICACI'!E7</f>
        <v>2025-2026</v>
      </c>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6"/>
      <c r="AL257" s="639"/>
      <c r="AM257" s="640"/>
      <c r="AN257" s="628"/>
      <c r="AO257" s="637" t="s">
        <v>43</v>
      </c>
      <c r="AP257" s="12"/>
      <c r="AQ257" s="638" t="str">
        <f>'3A 2025-2026 REPORTE CALIFICACI'!E7</f>
        <v>2025-2026</v>
      </c>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6"/>
      <c r="BY257" s="639"/>
      <c r="BZ257" s="640"/>
      <c r="CA257" s="628"/>
      <c r="CB257" s="637" t="s">
        <v>43</v>
      </c>
      <c r="CC257" s="12"/>
      <c r="CD257" s="638" t="str">
        <f>'3A 2025-2026 REPORTE CALIFICACI'!E7</f>
        <v>2025-2026</v>
      </c>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c r="DF257" s="15"/>
      <c r="DG257" s="15"/>
      <c r="DH257" s="15"/>
      <c r="DI257" s="15"/>
      <c r="DJ257" s="15"/>
      <c r="DK257" s="16"/>
      <c r="DL257" s="639"/>
      <c r="DM257" s="640"/>
      <c r="DN257" s="628"/>
      <c r="DO257" s="637" t="s">
        <v>43</v>
      </c>
      <c r="DP257" s="12"/>
      <c r="DQ257" s="638" t="str">
        <f>'3A 2025-2026 REPORTE CALIFICACI'!E7</f>
        <v>2025-2026</v>
      </c>
      <c r="DR257" s="15"/>
      <c r="DS257" s="15"/>
      <c r="DT257" s="15"/>
      <c r="DU257" s="15"/>
      <c r="DV257" s="15"/>
      <c r="DW257" s="15"/>
      <c r="DX257" s="15"/>
      <c r="DY257" s="15"/>
      <c r="DZ257" s="15"/>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6"/>
      <c r="EY257" s="639"/>
    </row>
    <row r="258">
      <c r="A258" s="628"/>
      <c r="B258" s="641" t="s">
        <v>1007</v>
      </c>
      <c r="C258" s="12"/>
      <c r="D258" s="638" t="str">
        <f>'3A 2025-2026 REPORTE CALIFICACI'!D31</f>
        <v>Yassir  Hernández Disla</v>
      </c>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6"/>
      <c r="AL258" s="639"/>
      <c r="AM258" s="640"/>
      <c r="AN258" s="628"/>
      <c r="AO258" s="641" t="s">
        <v>1007</v>
      </c>
      <c r="AP258" s="12"/>
      <c r="AQ258" s="638" t="str">
        <f>'3A 2025-2026 REPORTE CALIFICACI'!D32</f>
        <v>Yadiel  Jiménez Betances</v>
      </c>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6"/>
      <c r="BY258" s="639"/>
      <c r="BZ258" s="640"/>
      <c r="CA258" s="628"/>
      <c r="CB258" s="641" t="s">
        <v>1007</v>
      </c>
      <c r="CC258" s="12"/>
      <c r="CD258" s="638" t="str">
        <f>'3A 2025-2026 REPORTE CALIFICACI'!D33</f>
        <v>Yamel  Mella Aquino</v>
      </c>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c r="DF258" s="15"/>
      <c r="DG258" s="15"/>
      <c r="DH258" s="15"/>
      <c r="DI258" s="15"/>
      <c r="DJ258" s="15"/>
      <c r="DK258" s="16"/>
      <c r="DL258" s="639"/>
      <c r="DM258" s="640"/>
      <c r="DN258" s="628"/>
      <c r="DO258" s="641" t="s">
        <v>1007</v>
      </c>
      <c r="DP258" s="12"/>
      <c r="DQ258" s="638" t="str">
        <f>'3A 2025-2026 REPORTE CALIFICACI'!D34</f>
        <v>Sariely Del Carmen Mena Chávez</v>
      </c>
      <c r="DR258" s="15"/>
      <c r="DS258" s="15"/>
      <c r="DT258" s="15"/>
      <c r="DU258" s="15"/>
      <c r="DV258" s="15"/>
      <c r="DW258" s="15"/>
      <c r="DX258" s="15"/>
      <c r="DY258" s="15"/>
      <c r="DZ258" s="15"/>
      <c r="EA258" s="15"/>
      <c r="EB258" s="15"/>
      <c r="EC258" s="15"/>
      <c r="ED258" s="15"/>
      <c r="EE258" s="15"/>
      <c r="EF258" s="15"/>
      <c r="EG258" s="15"/>
      <c r="EH258" s="15"/>
      <c r="EI258" s="15"/>
      <c r="EJ258" s="15"/>
      <c r="EK258" s="15"/>
      <c r="EL258" s="15"/>
      <c r="EM258" s="15"/>
      <c r="EN258" s="15"/>
      <c r="EO258" s="15"/>
      <c r="EP258" s="15"/>
      <c r="EQ258" s="15"/>
      <c r="ER258" s="15"/>
      <c r="ES258" s="15"/>
      <c r="ET258" s="15"/>
      <c r="EU258" s="15"/>
      <c r="EV258" s="15"/>
      <c r="EW258" s="15"/>
      <c r="EX258" s="16"/>
      <c r="EY258" s="639"/>
    </row>
    <row r="259">
      <c r="A259" s="628"/>
      <c r="B259" s="641" t="s">
        <v>1008</v>
      </c>
      <c r="C259" s="12"/>
      <c r="D259" s="638">
        <f>'3A 2025-2026 REPORTE CALIFICACI'!A31</f>
        <v>21</v>
      </c>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6"/>
      <c r="AL259" s="639"/>
      <c r="AM259" s="640"/>
      <c r="AN259" s="628"/>
      <c r="AO259" s="641" t="s">
        <v>1008</v>
      </c>
      <c r="AP259" s="12"/>
      <c r="AQ259" s="638">
        <f>'3A 2025-2026 REPORTE CALIFICACI'!A32</f>
        <v>22</v>
      </c>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6"/>
      <c r="BY259" s="639"/>
      <c r="BZ259" s="640"/>
      <c r="CA259" s="628"/>
      <c r="CB259" s="641" t="s">
        <v>1008</v>
      </c>
      <c r="CC259" s="12"/>
      <c r="CD259" s="638">
        <f>'3A 2025-2026 REPORTE CALIFICACI'!A33</f>
        <v>23</v>
      </c>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c r="DF259" s="15"/>
      <c r="DG259" s="15"/>
      <c r="DH259" s="15"/>
      <c r="DI259" s="15"/>
      <c r="DJ259" s="15"/>
      <c r="DK259" s="16"/>
      <c r="DL259" s="639"/>
      <c r="DM259" s="640"/>
      <c r="DN259" s="628"/>
      <c r="DO259" s="641" t="s">
        <v>1008</v>
      </c>
      <c r="DP259" s="12"/>
      <c r="DQ259" s="638">
        <f>'3A 2025-2026 REPORTE CALIFICACI'!A34</f>
        <v>24</v>
      </c>
      <c r="DR259" s="15"/>
      <c r="DS259" s="15"/>
      <c r="DT259" s="15"/>
      <c r="DU259" s="15"/>
      <c r="DV259" s="15"/>
      <c r="DW259" s="15"/>
      <c r="DX259" s="15"/>
      <c r="DY259" s="15"/>
      <c r="DZ259" s="15"/>
      <c r="EA259" s="15"/>
      <c r="EB259" s="15"/>
      <c r="EC259" s="15"/>
      <c r="ED259" s="15"/>
      <c r="EE259" s="15"/>
      <c r="EF259" s="15"/>
      <c r="EG259" s="15"/>
      <c r="EH259" s="15"/>
      <c r="EI259" s="15"/>
      <c r="EJ259" s="15"/>
      <c r="EK259" s="15"/>
      <c r="EL259" s="15"/>
      <c r="EM259" s="15"/>
      <c r="EN259" s="15"/>
      <c r="EO259" s="15"/>
      <c r="EP259" s="15"/>
      <c r="EQ259" s="15"/>
      <c r="ER259" s="15"/>
      <c r="ES259" s="15"/>
      <c r="ET259" s="15"/>
      <c r="EU259" s="15"/>
      <c r="EV259" s="15"/>
      <c r="EW259" s="15"/>
      <c r="EX259" s="16"/>
      <c r="EY259" s="639"/>
    </row>
    <row r="260">
      <c r="A260" s="628"/>
      <c r="B260" s="641" t="s">
        <v>1009</v>
      </c>
      <c r="C260" s="12"/>
      <c r="D260" s="638">
        <f>'3A 2025-2026 REPORTE CALIFICACI'!C31</f>
        <v>32387479</v>
      </c>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6"/>
      <c r="AL260" s="639"/>
      <c r="AM260" s="640"/>
      <c r="AN260" s="628"/>
      <c r="AO260" s="641" t="s">
        <v>1009</v>
      </c>
      <c r="AP260" s="12"/>
      <c r="AQ260" s="638">
        <f>'3A 2025-2026 REPORTE CALIFICACI'!C32</f>
        <v>6635033</v>
      </c>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6"/>
      <c r="BY260" s="639"/>
      <c r="BZ260" s="640"/>
      <c r="CA260" s="628"/>
      <c r="CB260" s="641" t="s">
        <v>1009</v>
      </c>
      <c r="CC260" s="12"/>
      <c r="CD260" s="638">
        <f>'3A 2025-2026 REPORTE CALIFICACI'!C33</f>
        <v>32857385</v>
      </c>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c r="DF260" s="15"/>
      <c r="DG260" s="15"/>
      <c r="DH260" s="15"/>
      <c r="DI260" s="15"/>
      <c r="DJ260" s="15"/>
      <c r="DK260" s="16"/>
      <c r="DL260" s="639"/>
      <c r="DM260" s="640"/>
      <c r="DN260" s="628"/>
      <c r="DO260" s="641" t="s">
        <v>1009</v>
      </c>
      <c r="DP260" s="12"/>
      <c r="DQ260" s="638">
        <f>'3A 2025-2026 REPORTE CALIFICACI'!C34</f>
        <v>6396255</v>
      </c>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15"/>
      <c r="ES260" s="15"/>
      <c r="ET260" s="15"/>
      <c r="EU260" s="15"/>
      <c r="EV260" s="15"/>
      <c r="EW260" s="15"/>
      <c r="EX260" s="16"/>
      <c r="EY260" s="639"/>
    </row>
    <row r="261">
      <c r="A261" s="628"/>
      <c r="B261" s="641" t="s">
        <v>1010</v>
      </c>
      <c r="C261" s="12"/>
      <c r="D261" s="638" t="str">
        <f>'3A 2025-2026 REPORTE CALIFICACI'!D5</f>
        <v>3A</v>
      </c>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6"/>
      <c r="AL261" s="639"/>
      <c r="AM261" s="640"/>
      <c r="AN261" s="628"/>
      <c r="AO261" s="641" t="s">
        <v>1010</v>
      </c>
      <c r="AP261" s="12"/>
      <c r="AQ261" s="638" t="str">
        <f>'3A 2025-2026 REPORTE CALIFICACI'!D5</f>
        <v>3A</v>
      </c>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6"/>
      <c r="BY261" s="639"/>
      <c r="BZ261" s="640"/>
      <c r="CA261" s="628"/>
      <c r="CB261" s="641" t="s">
        <v>1010</v>
      </c>
      <c r="CC261" s="12"/>
      <c r="CD261" s="638" t="str">
        <f>'3A 2025-2026 REPORTE CALIFICACI'!D5</f>
        <v>3A</v>
      </c>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c r="DF261" s="15"/>
      <c r="DG261" s="15"/>
      <c r="DH261" s="15"/>
      <c r="DI261" s="15"/>
      <c r="DJ261" s="15"/>
      <c r="DK261" s="16"/>
      <c r="DL261" s="639"/>
      <c r="DM261" s="640"/>
      <c r="DN261" s="628"/>
      <c r="DO261" s="641" t="s">
        <v>1010</v>
      </c>
      <c r="DP261" s="12"/>
      <c r="DQ261" s="638" t="str">
        <f>'3A 2025-2026 REPORTE CALIFICACI'!D5</f>
        <v>3A</v>
      </c>
      <c r="DR261" s="15"/>
      <c r="DS261" s="15"/>
      <c r="DT261" s="15"/>
      <c r="DU261" s="15"/>
      <c r="DV261" s="15"/>
      <c r="DW261" s="15"/>
      <c r="DX261" s="15"/>
      <c r="DY261" s="15"/>
      <c r="DZ261" s="15"/>
      <c r="EA261" s="15"/>
      <c r="EB261" s="15"/>
      <c r="EC261" s="15"/>
      <c r="ED261" s="15"/>
      <c r="EE261" s="15"/>
      <c r="EF261" s="15"/>
      <c r="EG261" s="15"/>
      <c r="EH261" s="15"/>
      <c r="EI261" s="15"/>
      <c r="EJ261" s="15"/>
      <c r="EK261" s="15"/>
      <c r="EL261" s="15"/>
      <c r="EM261" s="15"/>
      <c r="EN261" s="15"/>
      <c r="EO261" s="15"/>
      <c r="EP261" s="15"/>
      <c r="EQ261" s="15"/>
      <c r="ER261" s="15"/>
      <c r="ES261" s="15"/>
      <c r="ET261" s="15"/>
      <c r="EU261" s="15"/>
      <c r="EV261" s="15"/>
      <c r="EW261" s="15"/>
      <c r="EX261" s="16"/>
      <c r="EY261" s="639"/>
    </row>
    <row r="262">
      <c r="A262" s="628"/>
      <c r="B262" s="641" t="s">
        <v>977</v>
      </c>
      <c r="C262" s="12"/>
      <c r="D262" s="638" t="str">
        <f>'3A 2025-2026 REPORTE CALIFICACI'!E6</f>
        <v>MAYELIN GARCIA</v>
      </c>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6"/>
      <c r="AL262" s="639"/>
      <c r="AM262" s="640"/>
      <c r="AN262" s="628"/>
      <c r="AO262" s="641" t="s">
        <v>977</v>
      </c>
      <c r="AP262" s="12"/>
      <c r="AQ262" s="638" t="str">
        <f>'3A 2025-2026 REPORTE CALIFICACI'!E6</f>
        <v>MAYELIN GARCIA</v>
      </c>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6"/>
      <c r="BY262" s="639"/>
      <c r="BZ262" s="640"/>
      <c r="CA262" s="628"/>
      <c r="CB262" s="641" t="s">
        <v>977</v>
      </c>
      <c r="CC262" s="12"/>
      <c r="CD262" s="638" t="str">
        <f>'3A 2025-2026 REPORTE CALIFICACI'!E6</f>
        <v>MAYELIN GARCIA</v>
      </c>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c r="DF262" s="15"/>
      <c r="DG262" s="15"/>
      <c r="DH262" s="15"/>
      <c r="DI262" s="15"/>
      <c r="DJ262" s="15"/>
      <c r="DK262" s="16"/>
      <c r="DL262" s="639"/>
      <c r="DM262" s="640"/>
      <c r="DN262" s="628"/>
      <c r="DO262" s="641" t="s">
        <v>977</v>
      </c>
      <c r="DP262" s="12"/>
      <c r="DQ262" s="638" t="str">
        <f>'3A 2025-2026 REPORTE CALIFICACI'!E6</f>
        <v>MAYELIN GARCIA</v>
      </c>
      <c r="DR262" s="15"/>
      <c r="DS262" s="15"/>
      <c r="DT262" s="15"/>
      <c r="DU262" s="15"/>
      <c r="DV262" s="15"/>
      <c r="DW262" s="15"/>
      <c r="DX262" s="15"/>
      <c r="DY262" s="15"/>
      <c r="DZ262" s="15"/>
      <c r="EA262" s="15"/>
      <c r="EB262" s="15"/>
      <c r="EC262" s="15"/>
      <c r="ED262" s="15"/>
      <c r="EE262" s="15"/>
      <c r="EF262" s="15"/>
      <c r="EG262" s="15"/>
      <c r="EH262" s="15"/>
      <c r="EI262" s="15"/>
      <c r="EJ262" s="15"/>
      <c r="EK262" s="15"/>
      <c r="EL262" s="15"/>
      <c r="EM262" s="15"/>
      <c r="EN262" s="15"/>
      <c r="EO262" s="15"/>
      <c r="EP262" s="15"/>
      <c r="EQ262" s="15"/>
      <c r="ER262" s="15"/>
      <c r="ES262" s="15"/>
      <c r="ET262" s="15"/>
      <c r="EU262" s="15"/>
      <c r="EV262" s="15"/>
      <c r="EW262" s="15"/>
      <c r="EX262" s="16"/>
      <c r="EY262" s="639"/>
    </row>
    <row r="263">
      <c r="A263" s="628"/>
      <c r="B263" s="643"/>
      <c r="C263" s="643"/>
      <c r="D263" s="643"/>
      <c r="E263" s="643"/>
      <c r="F263" s="643"/>
      <c r="G263" s="643"/>
      <c r="H263" s="643"/>
      <c r="I263" s="643"/>
      <c r="J263" s="643"/>
      <c r="K263" s="643"/>
      <c r="L263" s="643"/>
      <c r="M263" s="643"/>
      <c r="N263" s="643"/>
      <c r="O263" s="643"/>
      <c r="P263" s="643"/>
      <c r="Q263" s="643"/>
      <c r="R263" s="643"/>
      <c r="S263" s="643"/>
      <c r="T263" s="643"/>
      <c r="U263" s="643"/>
      <c r="V263" s="643"/>
      <c r="W263" s="643"/>
      <c r="X263" s="739"/>
      <c r="Y263" s="739"/>
      <c r="Z263" s="643"/>
      <c r="AA263" s="643"/>
      <c r="AB263" s="643"/>
      <c r="AC263" s="643"/>
      <c r="AD263" s="643"/>
      <c r="AE263" s="643"/>
      <c r="AF263" s="643"/>
      <c r="AG263" s="643"/>
      <c r="AH263" s="643"/>
      <c r="AI263" s="643"/>
      <c r="AJ263" s="643"/>
      <c r="AK263" s="643"/>
      <c r="AL263" s="644"/>
      <c r="AM263" s="643"/>
      <c r="AN263" s="628"/>
      <c r="AO263" s="643"/>
      <c r="AP263" s="643"/>
      <c r="AQ263" s="643"/>
      <c r="AR263" s="643"/>
      <c r="AS263" s="643"/>
      <c r="AT263" s="643"/>
      <c r="AU263" s="643"/>
      <c r="AV263" s="643"/>
      <c r="AW263" s="643"/>
      <c r="AX263" s="643"/>
      <c r="AY263" s="643"/>
      <c r="AZ263" s="643"/>
      <c r="BA263" s="643"/>
      <c r="BB263" s="643"/>
      <c r="BC263" s="643"/>
      <c r="BD263" s="643"/>
      <c r="BE263" s="643"/>
      <c r="BF263" s="643"/>
      <c r="BG263" s="643"/>
      <c r="BH263" s="643"/>
      <c r="BI263" s="643"/>
      <c r="BJ263" s="643"/>
      <c r="BK263" s="739"/>
      <c r="BL263" s="739"/>
      <c r="BM263" s="643"/>
      <c r="BN263" s="643"/>
      <c r="BO263" s="643"/>
      <c r="BP263" s="643"/>
      <c r="BQ263" s="643"/>
      <c r="BR263" s="643"/>
      <c r="BS263" s="643"/>
      <c r="BT263" s="643"/>
      <c r="BU263" s="643"/>
      <c r="BV263" s="643"/>
      <c r="BW263" s="643"/>
      <c r="BX263" s="643"/>
      <c r="BY263" s="644"/>
      <c r="BZ263" s="643"/>
      <c r="CA263" s="628"/>
      <c r="CB263" s="643"/>
      <c r="CC263" s="643"/>
      <c r="CD263" s="643"/>
      <c r="CE263" s="643"/>
      <c r="CF263" s="643"/>
      <c r="CG263" s="643"/>
      <c r="CH263" s="643"/>
      <c r="CI263" s="643"/>
      <c r="CJ263" s="643"/>
      <c r="CK263" s="643"/>
      <c r="CL263" s="643"/>
      <c r="CM263" s="643"/>
      <c r="CN263" s="643"/>
      <c r="CO263" s="643"/>
      <c r="CP263" s="643"/>
      <c r="CQ263" s="643"/>
      <c r="CR263" s="643"/>
      <c r="CS263" s="643"/>
      <c r="CT263" s="643"/>
      <c r="CU263" s="643"/>
      <c r="CV263" s="643"/>
      <c r="CW263" s="643"/>
      <c r="CX263" s="739"/>
      <c r="CY263" s="739"/>
      <c r="CZ263" s="643"/>
      <c r="DA263" s="643"/>
      <c r="DB263" s="643"/>
      <c r="DC263" s="643"/>
      <c r="DD263" s="643"/>
      <c r="DE263" s="643"/>
      <c r="DF263" s="643"/>
      <c r="DG263" s="643"/>
      <c r="DH263" s="643"/>
      <c r="DI263" s="643"/>
      <c r="DJ263" s="643"/>
      <c r="DK263" s="643"/>
      <c r="DL263" s="644"/>
      <c r="DM263" s="643"/>
      <c r="DN263" s="628"/>
      <c r="DO263" s="643"/>
      <c r="DP263" s="643"/>
      <c r="DQ263" s="643"/>
      <c r="DR263" s="643"/>
      <c r="DS263" s="643"/>
      <c r="DT263" s="643"/>
      <c r="DU263" s="643"/>
      <c r="DV263" s="643"/>
      <c r="DW263" s="643"/>
      <c r="DX263" s="643"/>
      <c r="DY263" s="643"/>
      <c r="DZ263" s="643"/>
      <c r="EA263" s="643"/>
      <c r="EB263" s="643"/>
      <c r="EC263" s="643"/>
      <c r="ED263" s="643"/>
      <c r="EE263" s="643"/>
      <c r="EF263" s="643"/>
      <c r="EG263" s="643"/>
      <c r="EH263" s="643"/>
      <c r="EI263" s="643"/>
      <c r="EJ263" s="643"/>
      <c r="EK263" s="739"/>
      <c r="EL263" s="739"/>
      <c r="EM263" s="643"/>
      <c r="EN263" s="643"/>
      <c r="EO263" s="643"/>
      <c r="EP263" s="643"/>
      <c r="EQ263" s="643"/>
      <c r="ER263" s="643"/>
      <c r="ES263" s="643"/>
      <c r="ET263" s="643"/>
      <c r="EU263" s="643"/>
      <c r="EV263" s="643"/>
      <c r="EW263" s="643"/>
      <c r="EX263" s="643"/>
      <c r="EY263" s="644"/>
    </row>
    <row r="264">
      <c r="A264" s="628"/>
      <c r="B264" s="643"/>
      <c r="C264" s="643"/>
      <c r="D264" s="643"/>
      <c r="E264" s="643"/>
      <c r="F264" s="643"/>
      <c r="G264" s="643"/>
      <c r="H264" s="643"/>
      <c r="I264" s="643"/>
      <c r="J264" s="643"/>
      <c r="K264" s="643"/>
      <c r="L264" s="643"/>
      <c r="M264" s="643"/>
      <c r="N264" s="643"/>
      <c r="O264" s="643"/>
      <c r="P264" s="643"/>
      <c r="Q264" s="643"/>
      <c r="R264" s="643"/>
      <c r="S264" s="643"/>
      <c r="T264" s="643"/>
      <c r="U264" s="643"/>
      <c r="V264" s="643"/>
      <c r="W264" s="643"/>
      <c r="X264" s="739"/>
      <c r="Y264" s="739"/>
      <c r="Z264" s="643"/>
      <c r="AA264" s="643"/>
      <c r="AB264" s="643"/>
      <c r="AC264" s="643"/>
      <c r="AD264" s="643"/>
      <c r="AE264" s="643"/>
      <c r="AF264" s="643"/>
      <c r="AG264" s="643"/>
      <c r="AH264" s="643"/>
      <c r="AI264" s="643"/>
      <c r="AJ264" s="643"/>
      <c r="AK264" s="643"/>
      <c r="AL264" s="644"/>
      <c r="AM264" s="643"/>
      <c r="AN264" s="628"/>
      <c r="AO264" s="643"/>
      <c r="AP264" s="643"/>
      <c r="AQ264" s="643"/>
      <c r="AR264" s="643"/>
      <c r="AS264" s="643"/>
      <c r="AT264" s="643"/>
      <c r="AU264" s="643"/>
      <c r="AV264" s="643"/>
      <c r="AW264" s="643"/>
      <c r="AX264" s="643"/>
      <c r="AY264" s="643"/>
      <c r="AZ264" s="643"/>
      <c r="BA264" s="643"/>
      <c r="BB264" s="643"/>
      <c r="BC264" s="643"/>
      <c r="BD264" s="643"/>
      <c r="BE264" s="643"/>
      <c r="BF264" s="643"/>
      <c r="BG264" s="643"/>
      <c r="BH264" s="643"/>
      <c r="BI264" s="643"/>
      <c r="BJ264" s="643"/>
      <c r="BK264" s="739"/>
      <c r="BL264" s="739"/>
      <c r="BM264" s="643"/>
      <c r="BN264" s="643"/>
      <c r="BO264" s="643"/>
      <c r="BP264" s="643"/>
      <c r="BQ264" s="643"/>
      <c r="BR264" s="643"/>
      <c r="BS264" s="643"/>
      <c r="BT264" s="643"/>
      <c r="BU264" s="643"/>
      <c r="BV264" s="643"/>
      <c r="BW264" s="643"/>
      <c r="BX264" s="643"/>
      <c r="BY264" s="644"/>
      <c r="BZ264" s="643"/>
      <c r="CA264" s="628"/>
      <c r="CB264" s="643"/>
      <c r="CC264" s="643"/>
      <c r="CD264" s="643"/>
      <c r="CE264" s="643"/>
      <c r="CF264" s="643"/>
      <c r="CG264" s="643"/>
      <c r="CH264" s="643"/>
      <c r="CI264" s="643"/>
      <c r="CJ264" s="643"/>
      <c r="CK264" s="643"/>
      <c r="CL264" s="643"/>
      <c r="CM264" s="643"/>
      <c r="CN264" s="643"/>
      <c r="CO264" s="643"/>
      <c r="CP264" s="643"/>
      <c r="CQ264" s="643"/>
      <c r="CR264" s="643"/>
      <c r="CS264" s="643"/>
      <c r="CT264" s="643"/>
      <c r="CU264" s="643"/>
      <c r="CV264" s="643"/>
      <c r="CW264" s="643"/>
      <c r="CX264" s="739"/>
      <c r="CY264" s="739"/>
      <c r="CZ264" s="643"/>
      <c r="DA264" s="643"/>
      <c r="DB264" s="643"/>
      <c r="DC264" s="643"/>
      <c r="DD264" s="643"/>
      <c r="DE264" s="643"/>
      <c r="DF264" s="643"/>
      <c r="DG264" s="643"/>
      <c r="DH264" s="643"/>
      <c r="DI264" s="643"/>
      <c r="DJ264" s="643"/>
      <c r="DK264" s="643"/>
      <c r="DL264" s="644"/>
      <c r="DM264" s="643"/>
      <c r="DN264" s="628"/>
      <c r="DO264" s="643"/>
      <c r="DP264" s="643"/>
      <c r="DQ264" s="643"/>
      <c r="DR264" s="643"/>
      <c r="DS264" s="643"/>
      <c r="DT264" s="643"/>
      <c r="DU264" s="643"/>
      <c r="DV264" s="643"/>
      <c r="DW264" s="643"/>
      <c r="DX264" s="643"/>
      <c r="DY264" s="643"/>
      <c r="DZ264" s="643"/>
      <c r="EA264" s="643"/>
      <c r="EB264" s="643"/>
      <c r="EC264" s="643"/>
      <c r="ED264" s="643"/>
      <c r="EE264" s="643"/>
      <c r="EF264" s="643"/>
      <c r="EG264" s="643"/>
      <c r="EH264" s="643"/>
      <c r="EI264" s="643"/>
      <c r="EJ264" s="643"/>
      <c r="EK264" s="739"/>
      <c r="EL264" s="739"/>
      <c r="EM264" s="643"/>
      <c r="EN264" s="643"/>
      <c r="EO264" s="643"/>
      <c r="EP264" s="643"/>
      <c r="EQ264" s="643"/>
      <c r="ER264" s="643"/>
      <c r="ES264" s="643"/>
      <c r="ET264" s="643"/>
      <c r="EU264" s="643"/>
      <c r="EV264" s="643"/>
      <c r="EW264" s="643"/>
      <c r="EX264" s="643"/>
      <c r="EY264" s="644"/>
    </row>
    <row r="265">
      <c r="A265" s="645"/>
      <c r="B265" s="740" t="s">
        <v>1011</v>
      </c>
      <c r="C265" s="16"/>
      <c r="D265" s="740" t="s">
        <v>981</v>
      </c>
      <c r="E265" s="15"/>
      <c r="F265" s="15"/>
      <c r="G265" s="16"/>
      <c r="H265" s="740" t="s">
        <v>1012</v>
      </c>
      <c r="I265" s="15"/>
      <c r="J265" s="15"/>
      <c r="K265" s="16"/>
      <c r="L265" s="740" t="s">
        <v>983</v>
      </c>
      <c r="M265" s="15"/>
      <c r="N265" s="15"/>
      <c r="O265" s="16"/>
      <c r="P265" s="740" t="s">
        <v>984</v>
      </c>
      <c r="Q265" s="15"/>
      <c r="R265" s="15"/>
      <c r="S265" s="16"/>
      <c r="T265" s="741" t="s">
        <v>985</v>
      </c>
      <c r="U265" s="15"/>
      <c r="V265" s="15"/>
      <c r="W265" s="16"/>
      <c r="X265" s="742" t="s">
        <v>986</v>
      </c>
      <c r="Y265" s="742" t="s">
        <v>652</v>
      </c>
      <c r="Z265" s="740" t="s">
        <v>987</v>
      </c>
      <c r="AA265" s="15"/>
      <c r="AB265" s="15"/>
      <c r="AC265" s="16"/>
      <c r="AD265" s="740" t="s">
        <v>988</v>
      </c>
      <c r="AE265" s="15"/>
      <c r="AF265" s="15"/>
      <c r="AG265" s="16"/>
      <c r="AH265" s="740" t="s">
        <v>989</v>
      </c>
      <c r="AI265" s="16"/>
      <c r="AJ265" s="740" t="s">
        <v>656</v>
      </c>
      <c r="AK265" s="16"/>
      <c r="AL265" s="649"/>
      <c r="AM265" s="650"/>
      <c r="AN265" s="645"/>
      <c r="AO265" s="740" t="s">
        <v>1011</v>
      </c>
      <c r="AP265" s="16"/>
      <c r="AQ265" s="740" t="s">
        <v>981</v>
      </c>
      <c r="AR265" s="15"/>
      <c r="AS265" s="15"/>
      <c r="AT265" s="16"/>
      <c r="AU265" s="740" t="s">
        <v>1012</v>
      </c>
      <c r="AV265" s="15"/>
      <c r="AW265" s="15"/>
      <c r="AX265" s="16"/>
      <c r="AY265" s="740" t="s">
        <v>983</v>
      </c>
      <c r="AZ265" s="15"/>
      <c r="BA265" s="15"/>
      <c r="BB265" s="16"/>
      <c r="BC265" s="740" t="s">
        <v>984</v>
      </c>
      <c r="BD265" s="15"/>
      <c r="BE265" s="15"/>
      <c r="BF265" s="16"/>
      <c r="BG265" s="741" t="s">
        <v>985</v>
      </c>
      <c r="BH265" s="15"/>
      <c r="BI265" s="15"/>
      <c r="BJ265" s="16"/>
      <c r="BK265" s="742" t="s">
        <v>986</v>
      </c>
      <c r="BL265" s="742" t="s">
        <v>652</v>
      </c>
      <c r="BM265" s="740" t="s">
        <v>987</v>
      </c>
      <c r="BN265" s="15"/>
      <c r="BO265" s="15"/>
      <c r="BP265" s="16"/>
      <c r="BQ265" s="740" t="s">
        <v>988</v>
      </c>
      <c r="BR265" s="15"/>
      <c r="BS265" s="15"/>
      <c r="BT265" s="16"/>
      <c r="BU265" s="740" t="s">
        <v>989</v>
      </c>
      <c r="BV265" s="16"/>
      <c r="BW265" s="740" t="s">
        <v>656</v>
      </c>
      <c r="BX265" s="16"/>
      <c r="BY265" s="649"/>
      <c r="BZ265" s="650"/>
      <c r="CA265" s="645"/>
      <c r="CB265" s="740" t="s">
        <v>1011</v>
      </c>
      <c r="CC265" s="16"/>
      <c r="CD265" s="740" t="s">
        <v>981</v>
      </c>
      <c r="CE265" s="15"/>
      <c r="CF265" s="15"/>
      <c r="CG265" s="16"/>
      <c r="CH265" s="740" t="s">
        <v>1012</v>
      </c>
      <c r="CI265" s="15"/>
      <c r="CJ265" s="15"/>
      <c r="CK265" s="16"/>
      <c r="CL265" s="740" t="s">
        <v>983</v>
      </c>
      <c r="CM265" s="15"/>
      <c r="CN265" s="15"/>
      <c r="CO265" s="16"/>
      <c r="CP265" s="740" t="s">
        <v>984</v>
      </c>
      <c r="CQ265" s="15"/>
      <c r="CR265" s="15"/>
      <c r="CS265" s="16"/>
      <c r="CT265" s="741" t="s">
        <v>985</v>
      </c>
      <c r="CU265" s="15"/>
      <c r="CV265" s="15"/>
      <c r="CW265" s="16"/>
      <c r="CX265" s="742" t="s">
        <v>986</v>
      </c>
      <c r="CY265" s="742" t="s">
        <v>652</v>
      </c>
      <c r="CZ265" s="740" t="s">
        <v>987</v>
      </c>
      <c r="DA265" s="15"/>
      <c r="DB265" s="15"/>
      <c r="DC265" s="16"/>
      <c r="DD265" s="740" t="s">
        <v>988</v>
      </c>
      <c r="DE265" s="15"/>
      <c r="DF265" s="15"/>
      <c r="DG265" s="16"/>
      <c r="DH265" s="740" t="s">
        <v>989</v>
      </c>
      <c r="DI265" s="16"/>
      <c r="DJ265" s="740" t="s">
        <v>656</v>
      </c>
      <c r="DK265" s="16"/>
      <c r="DL265" s="649"/>
      <c r="DM265" s="650"/>
      <c r="DN265" s="645"/>
      <c r="DO265" s="740" t="s">
        <v>1011</v>
      </c>
      <c r="DP265" s="16"/>
      <c r="DQ265" s="740" t="s">
        <v>981</v>
      </c>
      <c r="DR265" s="15"/>
      <c r="DS265" s="15"/>
      <c r="DT265" s="16"/>
      <c r="DU265" s="740" t="s">
        <v>1012</v>
      </c>
      <c r="DV265" s="15"/>
      <c r="DW265" s="15"/>
      <c r="DX265" s="16"/>
      <c r="DY265" s="740" t="s">
        <v>983</v>
      </c>
      <c r="DZ265" s="15"/>
      <c r="EA265" s="15"/>
      <c r="EB265" s="16"/>
      <c r="EC265" s="740" t="s">
        <v>984</v>
      </c>
      <c r="ED265" s="15"/>
      <c r="EE265" s="15"/>
      <c r="EF265" s="16"/>
      <c r="EG265" s="741" t="s">
        <v>985</v>
      </c>
      <c r="EH265" s="15"/>
      <c r="EI265" s="15"/>
      <c r="EJ265" s="16"/>
      <c r="EK265" s="742" t="s">
        <v>986</v>
      </c>
      <c r="EL265" s="742" t="s">
        <v>652</v>
      </c>
      <c r="EM265" s="740" t="s">
        <v>987</v>
      </c>
      <c r="EN265" s="15"/>
      <c r="EO265" s="15"/>
      <c r="EP265" s="16"/>
      <c r="EQ265" s="740" t="s">
        <v>988</v>
      </c>
      <c r="ER265" s="15"/>
      <c r="ES265" s="15"/>
      <c r="ET265" s="16"/>
      <c r="EU265" s="740" t="s">
        <v>989</v>
      </c>
      <c r="EV265" s="16"/>
      <c r="EW265" s="740" t="s">
        <v>656</v>
      </c>
      <c r="EX265" s="16"/>
      <c r="EY265" s="649"/>
    </row>
    <row r="266" ht="112.5" customHeight="1">
      <c r="A266" s="651"/>
      <c r="B266" s="743" t="s">
        <v>1013</v>
      </c>
      <c r="C266" s="16"/>
      <c r="D266" s="744" t="s">
        <v>631</v>
      </c>
      <c r="E266" s="745" t="s">
        <v>633</v>
      </c>
      <c r="F266" s="744" t="s">
        <v>635</v>
      </c>
      <c r="G266" s="744" t="s">
        <v>637</v>
      </c>
      <c r="H266" s="744" t="s">
        <v>631</v>
      </c>
      <c r="I266" s="745" t="s">
        <v>633</v>
      </c>
      <c r="J266" s="744" t="s">
        <v>635</v>
      </c>
      <c r="K266" s="744" t="s">
        <v>637</v>
      </c>
      <c r="L266" s="744" t="s">
        <v>631</v>
      </c>
      <c r="M266" s="745" t="s">
        <v>633</v>
      </c>
      <c r="N266" s="744" t="s">
        <v>635</v>
      </c>
      <c r="O266" s="744" t="s">
        <v>637</v>
      </c>
      <c r="P266" s="744" t="s">
        <v>631</v>
      </c>
      <c r="Q266" s="745" t="s">
        <v>633</v>
      </c>
      <c r="R266" s="744" t="s">
        <v>635</v>
      </c>
      <c r="S266" s="743" t="s">
        <v>637</v>
      </c>
      <c r="T266" s="746" t="s">
        <v>991</v>
      </c>
      <c r="U266" s="745" t="s">
        <v>992</v>
      </c>
      <c r="V266" s="744" t="s">
        <v>993</v>
      </c>
      <c r="W266" s="744" t="s">
        <v>994</v>
      </c>
      <c r="X266" s="43"/>
      <c r="Y266" s="43"/>
      <c r="Z266" s="747" t="s">
        <v>995</v>
      </c>
      <c r="AA266" s="747" t="s">
        <v>734</v>
      </c>
      <c r="AB266" s="747" t="s">
        <v>996</v>
      </c>
      <c r="AC266" s="747" t="s">
        <v>665</v>
      </c>
      <c r="AD266" s="747" t="s">
        <v>997</v>
      </c>
      <c r="AE266" s="747" t="s">
        <v>998</v>
      </c>
      <c r="AF266" s="747" t="s">
        <v>999</v>
      </c>
      <c r="AG266" s="747" t="s">
        <v>669</v>
      </c>
      <c r="AH266" s="744" t="s">
        <v>1000</v>
      </c>
      <c r="AI266" s="744" t="s">
        <v>1001</v>
      </c>
      <c r="AJ266" s="744" t="s">
        <v>579</v>
      </c>
      <c r="AK266" s="744" t="s">
        <v>672</v>
      </c>
      <c r="AL266" s="659"/>
      <c r="AM266" s="660"/>
      <c r="AN266" s="651"/>
      <c r="AO266" s="743" t="s">
        <v>1013</v>
      </c>
      <c r="AP266" s="16"/>
      <c r="AQ266" s="744" t="s">
        <v>631</v>
      </c>
      <c r="AR266" s="745" t="s">
        <v>633</v>
      </c>
      <c r="AS266" s="744" t="s">
        <v>635</v>
      </c>
      <c r="AT266" s="744" t="s">
        <v>637</v>
      </c>
      <c r="AU266" s="744" t="s">
        <v>631</v>
      </c>
      <c r="AV266" s="745" t="s">
        <v>633</v>
      </c>
      <c r="AW266" s="744" t="s">
        <v>635</v>
      </c>
      <c r="AX266" s="744" t="s">
        <v>637</v>
      </c>
      <c r="AY266" s="744" t="s">
        <v>631</v>
      </c>
      <c r="AZ266" s="745" t="s">
        <v>633</v>
      </c>
      <c r="BA266" s="744" t="s">
        <v>635</v>
      </c>
      <c r="BB266" s="744" t="s">
        <v>637</v>
      </c>
      <c r="BC266" s="744" t="s">
        <v>631</v>
      </c>
      <c r="BD266" s="745" t="s">
        <v>633</v>
      </c>
      <c r="BE266" s="744" t="s">
        <v>635</v>
      </c>
      <c r="BF266" s="743" t="s">
        <v>637</v>
      </c>
      <c r="BG266" s="746" t="s">
        <v>991</v>
      </c>
      <c r="BH266" s="745" t="s">
        <v>992</v>
      </c>
      <c r="BI266" s="744" t="s">
        <v>993</v>
      </c>
      <c r="BJ266" s="744" t="s">
        <v>994</v>
      </c>
      <c r="BK266" s="43"/>
      <c r="BL266" s="43"/>
      <c r="BM266" s="747" t="s">
        <v>995</v>
      </c>
      <c r="BN266" s="747" t="s">
        <v>734</v>
      </c>
      <c r="BO266" s="747" t="s">
        <v>996</v>
      </c>
      <c r="BP266" s="747" t="s">
        <v>665</v>
      </c>
      <c r="BQ266" s="747" t="s">
        <v>997</v>
      </c>
      <c r="BR266" s="747" t="s">
        <v>998</v>
      </c>
      <c r="BS266" s="747" t="s">
        <v>999</v>
      </c>
      <c r="BT266" s="747" t="s">
        <v>669</v>
      </c>
      <c r="BU266" s="744" t="s">
        <v>1000</v>
      </c>
      <c r="BV266" s="744" t="s">
        <v>1001</v>
      </c>
      <c r="BW266" s="744" t="s">
        <v>579</v>
      </c>
      <c r="BX266" s="744" t="s">
        <v>672</v>
      </c>
      <c r="BY266" s="659"/>
      <c r="BZ266" s="660"/>
      <c r="CA266" s="651"/>
      <c r="CB266" s="743" t="s">
        <v>1013</v>
      </c>
      <c r="CC266" s="16"/>
      <c r="CD266" s="744" t="s">
        <v>631</v>
      </c>
      <c r="CE266" s="745" t="s">
        <v>633</v>
      </c>
      <c r="CF266" s="744" t="s">
        <v>635</v>
      </c>
      <c r="CG266" s="744" t="s">
        <v>637</v>
      </c>
      <c r="CH266" s="744" t="s">
        <v>631</v>
      </c>
      <c r="CI266" s="745" t="s">
        <v>633</v>
      </c>
      <c r="CJ266" s="744" t="s">
        <v>635</v>
      </c>
      <c r="CK266" s="744" t="s">
        <v>637</v>
      </c>
      <c r="CL266" s="744" t="s">
        <v>631</v>
      </c>
      <c r="CM266" s="745" t="s">
        <v>633</v>
      </c>
      <c r="CN266" s="744" t="s">
        <v>635</v>
      </c>
      <c r="CO266" s="744" t="s">
        <v>637</v>
      </c>
      <c r="CP266" s="744" t="s">
        <v>631</v>
      </c>
      <c r="CQ266" s="745" t="s">
        <v>633</v>
      </c>
      <c r="CR266" s="744" t="s">
        <v>635</v>
      </c>
      <c r="CS266" s="743" t="s">
        <v>637</v>
      </c>
      <c r="CT266" s="746" t="s">
        <v>991</v>
      </c>
      <c r="CU266" s="745" t="s">
        <v>992</v>
      </c>
      <c r="CV266" s="744" t="s">
        <v>993</v>
      </c>
      <c r="CW266" s="744" t="s">
        <v>994</v>
      </c>
      <c r="CX266" s="43"/>
      <c r="CY266" s="43"/>
      <c r="CZ266" s="747" t="s">
        <v>995</v>
      </c>
      <c r="DA266" s="747" t="s">
        <v>734</v>
      </c>
      <c r="DB266" s="747" t="s">
        <v>996</v>
      </c>
      <c r="DC266" s="747" t="s">
        <v>665</v>
      </c>
      <c r="DD266" s="747" t="s">
        <v>997</v>
      </c>
      <c r="DE266" s="747" t="s">
        <v>998</v>
      </c>
      <c r="DF266" s="747" t="s">
        <v>999</v>
      </c>
      <c r="DG266" s="747" t="s">
        <v>669</v>
      </c>
      <c r="DH266" s="744" t="s">
        <v>1000</v>
      </c>
      <c r="DI266" s="744" t="s">
        <v>1001</v>
      </c>
      <c r="DJ266" s="744" t="s">
        <v>579</v>
      </c>
      <c r="DK266" s="744" t="s">
        <v>672</v>
      </c>
      <c r="DL266" s="659"/>
      <c r="DM266" s="660"/>
      <c r="DN266" s="651"/>
      <c r="DO266" s="743" t="s">
        <v>1013</v>
      </c>
      <c r="DP266" s="16"/>
      <c r="DQ266" s="744" t="s">
        <v>631</v>
      </c>
      <c r="DR266" s="745" t="s">
        <v>633</v>
      </c>
      <c r="DS266" s="744" t="s">
        <v>635</v>
      </c>
      <c r="DT266" s="744" t="s">
        <v>637</v>
      </c>
      <c r="DU266" s="744" t="s">
        <v>631</v>
      </c>
      <c r="DV266" s="745" t="s">
        <v>633</v>
      </c>
      <c r="DW266" s="744" t="s">
        <v>635</v>
      </c>
      <c r="DX266" s="744" t="s">
        <v>637</v>
      </c>
      <c r="DY266" s="744" t="s">
        <v>631</v>
      </c>
      <c r="DZ266" s="745" t="s">
        <v>633</v>
      </c>
      <c r="EA266" s="744" t="s">
        <v>635</v>
      </c>
      <c r="EB266" s="744" t="s">
        <v>637</v>
      </c>
      <c r="EC266" s="744" t="s">
        <v>631</v>
      </c>
      <c r="ED266" s="745" t="s">
        <v>633</v>
      </c>
      <c r="EE266" s="744" t="s">
        <v>635</v>
      </c>
      <c r="EF266" s="743" t="s">
        <v>637</v>
      </c>
      <c r="EG266" s="746" t="s">
        <v>991</v>
      </c>
      <c r="EH266" s="745" t="s">
        <v>992</v>
      </c>
      <c r="EI266" s="744" t="s">
        <v>993</v>
      </c>
      <c r="EJ266" s="744" t="s">
        <v>994</v>
      </c>
      <c r="EK266" s="43"/>
      <c r="EL266" s="43"/>
      <c r="EM266" s="747" t="s">
        <v>995</v>
      </c>
      <c r="EN266" s="747" t="s">
        <v>734</v>
      </c>
      <c r="EO266" s="747" t="s">
        <v>996</v>
      </c>
      <c r="EP266" s="747" t="s">
        <v>665</v>
      </c>
      <c r="EQ266" s="747" t="s">
        <v>997</v>
      </c>
      <c r="ER266" s="747" t="s">
        <v>998</v>
      </c>
      <c r="ES266" s="747" t="s">
        <v>999</v>
      </c>
      <c r="ET266" s="747" t="s">
        <v>669</v>
      </c>
      <c r="EU266" s="744" t="s">
        <v>1000</v>
      </c>
      <c r="EV266" s="744" t="s">
        <v>1001</v>
      </c>
      <c r="EW266" s="744" t="s">
        <v>579</v>
      </c>
      <c r="EX266" s="744" t="s">
        <v>672</v>
      </c>
      <c r="EY266" s="659"/>
    </row>
    <row r="267" ht="52.5" customHeight="1">
      <c r="A267" s="661"/>
      <c r="B267" s="748" t="s">
        <v>1014</v>
      </c>
      <c r="C267" s="663" t="s">
        <v>980</v>
      </c>
      <c r="D267" s="664">
        <f>'3A 2025-2026 REPORTE CALIFICACI'!E31</f>
        <v>75</v>
      </c>
      <c r="E267" s="664">
        <f>'3A 2025-2026 REPORTE CALIFICACI'!F31</f>
        <v>80</v>
      </c>
      <c r="F267" s="665">
        <f>'3A 2025-2026 REPORTE CALIFICACI'!G31</f>
        <v>78</v>
      </c>
      <c r="G267" s="664">
        <f>'3A 2025-2026 REPORTE CALIFICACI'!H31</f>
        <v>0</v>
      </c>
      <c r="H267" s="664">
        <f>'3A 2025-2026 REPORTE CALIFICACI'!I31</f>
        <v>78</v>
      </c>
      <c r="I267" s="664">
        <f>'3A 2025-2026 REPORTE CALIFICACI'!J31</f>
        <v>84</v>
      </c>
      <c r="J267" s="664">
        <f>'3A 2025-2026 REPORTE CALIFICACI'!K31</f>
        <v>80</v>
      </c>
      <c r="K267" s="664">
        <f>'3A 2025-2026 REPORTE CALIFICACI'!L31</f>
        <v>0</v>
      </c>
      <c r="L267" s="664">
        <f>'3A 2025-2026 REPORTE CALIFICACI'!M31</f>
        <v>90</v>
      </c>
      <c r="M267" s="664">
        <f>'3A 2025-2026 REPORTE CALIFICACI'!N31</f>
        <v>90</v>
      </c>
      <c r="N267" s="664">
        <f>'3A 2025-2026 REPORTE CALIFICACI'!O31</f>
        <v>84</v>
      </c>
      <c r="O267" s="664">
        <f>'3A 2025-2026 REPORTE CALIFICACI'!P31</f>
        <v>0</v>
      </c>
      <c r="P267" s="664">
        <f>'3A 2025-2026 REPORTE CALIFICACI'!Q31</f>
        <v>90</v>
      </c>
      <c r="Q267" s="664">
        <f>'3A 2025-2026 REPORTE CALIFICACI'!R31</f>
        <v>94</v>
      </c>
      <c r="R267" s="664">
        <f>'3A 2025-2026 REPORTE CALIFICACI'!S31</f>
        <v>84</v>
      </c>
      <c r="S267" s="664">
        <f>'3A 2025-2026 REPORTE CALIFICACI'!T31</f>
        <v>0</v>
      </c>
      <c r="T267" s="716">
        <f>'3A 2025-2026 REPORTE CALIFICACI'!U31</f>
        <v>58.25</v>
      </c>
      <c r="U267" s="716">
        <f>'3A 2025-2026 REPORTE CALIFICACI'!V31</f>
        <v>60.5</v>
      </c>
      <c r="V267" s="716">
        <f>'3A 2025-2026 REPORTE CALIFICACI'!W31</f>
        <v>66</v>
      </c>
      <c r="W267" s="716">
        <f>'3A 2025-2026 REPORTE CALIFICACI'!X31</f>
        <v>67</v>
      </c>
      <c r="X267" s="749">
        <f>'3A 2025-2026 REPORTE CALIFICACI'!Y31</f>
        <v>62.9375</v>
      </c>
      <c r="Y267" s="750">
        <f>'3A 2025-2026 REPORTE CALIFICACI'!Z31</f>
        <v>0.5647058824</v>
      </c>
      <c r="Z267" s="665">
        <f>'3A 2025-2026 REPORTE CALIFICACI'!AA31</f>
        <v>31.46875</v>
      </c>
      <c r="AA267" s="665" t="str">
        <f>'3A 2025-2026 REPORTE CALIFICACI'!AB31</f>
        <v/>
      </c>
      <c r="AB267" s="665" t="str">
        <f>'3A 2025-2026 REPORTE CALIFICACI'!AC31</f>
        <v/>
      </c>
      <c r="AC267" s="749">
        <f>'3A 2025-2026 REPORTE CALIFICACI'!AD31</f>
        <v>31</v>
      </c>
      <c r="AD267" s="665">
        <f>'3A 2025-2026 REPORTE CALIFICACI'!AE31</f>
        <v>18.88125</v>
      </c>
      <c r="AE267" s="665" t="str">
        <f>'3A 2025-2026 REPORTE CALIFICACI'!AF31</f>
        <v/>
      </c>
      <c r="AF267" s="665" t="str">
        <f>'3A 2025-2026 REPORTE CALIFICACI'!AG31</f>
        <v/>
      </c>
      <c r="AG267" s="749">
        <f>'3A 2025-2026 REPORTE CALIFICACI'!AH31</f>
        <v>19</v>
      </c>
      <c r="AH267" s="664"/>
      <c r="AI267" s="664" t="str">
        <f>'3A 2025-2026 REPORTE CALIFICACI'!AJ31</f>
        <v/>
      </c>
      <c r="AJ267" s="664" t="str">
        <f>'3A 2025-2026 REPORTE CALIFICACI'!AK31</f>
        <v/>
      </c>
      <c r="AK267" s="664" t="str">
        <f>'3A 2025-2026 REPORTE CALIFICACI'!AL31</f>
        <v>R</v>
      </c>
      <c r="AL267" s="666"/>
      <c r="AM267" s="667"/>
      <c r="AN267" s="661"/>
      <c r="AO267" s="748" t="s">
        <v>1014</v>
      </c>
      <c r="AP267" s="663" t="s">
        <v>980</v>
      </c>
      <c r="AQ267" s="664">
        <f>'3A 2025-2026 REPORTE CALIFICACI'!E32</f>
        <v>84</v>
      </c>
      <c r="AR267" s="664">
        <f>'3A 2025-2026 REPORTE CALIFICACI'!F32</f>
        <v>86</v>
      </c>
      <c r="AS267" s="665">
        <f>'3A 2025-2026 REPORTE CALIFICACI'!G32</f>
        <v>80</v>
      </c>
      <c r="AT267" s="664">
        <f>'3A 2025-2026 REPORTE CALIFICACI'!H32</f>
        <v>0</v>
      </c>
      <c r="AU267" s="664">
        <f>'3A 2025-2026 REPORTE CALIFICACI'!I32</f>
        <v>83</v>
      </c>
      <c r="AV267" s="664">
        <f>'3A 2025-2026 REPORTE CALIFICACI'!J32</f>
        <v>84</v>
      </c>
      <c r="AW267" s="664">
        <f>'3A 2025-2026 REPORTE CALIFICACI'!K32</f>
        <v>84</v>
      </c>
      <c r="AX267" s="664">
        <f>'3A 2025-2026 REPORTE CALIFICACI'!L32</f>
        <v>0</v>
      </c>
      <c r="AY267" s="664">
        <f>'3A 2025-2026 REPORTE CALIFICACI'!M32</f>
        <v>94</v>
      </c>
      <c r="AZ267" s="664">
        <f>'3A 2025-2026 REPORTE CALIFICACI'!N32</f>
        <v>90</v>
      </c>
      <c r="BA267" s="664">
        <f>'3A 2025-2026 REPORTE CALIFICACI'!O32</f>
        <v>90</v>
      </c>
      <c r="BB267" s="664">
        <f>'3A 2025-2026 REPORTE CALIFICACI'!P32</f>
        <v>0</v>
      </c>
      <c r="BC267" s="664">
        <f>'3A 2025-2026 REPORTE CALIFICACI'!Q32</f>
        <v>95</v>
      </c>
      <c r="BD267" s="664">
        <f>'3A 2025-2026 REPORTE CALIFICACI'!R32</f>
        <v>95</v>
      </c>
      <c r="BE267" s="664">
        <f>'3A 2025-2026 REPORTE CALIFICACI'!S32</f>
        <v>90</v>
      </c>
      <c r="BF267" s="664">
        <f>'3A 2025-2026 REPORTE CALIFICACI'!T32</f>
        <v>0</v>
      </c>
      <c r="BG267" s="716">
        <f>'3A 2025-2026 REPORTE CALIFICACI'!U32</f>
        <v>62.5</v>
      </c>
      <c r="BH267" s="716">
        <f>'3A 2025-2026 REPORTE CALIFICACI'!V32</f>
        <v>62.75</v>
      </c>
      <c r="BI267" s="716">
        <f>'3A 2025-2026 REPORTE CALIFICACI'!W32</f>
        <v>68.5</v>
      </c>
      <c r="BJ267" s="716">
        <f>'3A 2025-2026 REPORTE CALIFICACI'!X32</f>
        <v>70</v>
      </c>
      <c r="BK267" s="749">
        <f>'3A 2025-2026 REPORTE CALIFICACI'!Y32</f>
        <v>65.9375</v>
      </c>
      <c r="BL267" s="750">
        <f>'3A 2025-2026 REPORTE CALIFICACI'!Z32</f>
        <v>0.5647058824</v>
      </c>
      <c r="BM267" s="665">
        <f>'3A 2025-2026 REPORTE CALIFICACI'!AA32</f>
        <v>32.96875</v>
      </c>
      <c r="BN267" s="665" t="str">
        <f>'3A 2025-2026 REPORTE CALIFICACI'!AB32</f>
        <v/>
      </c>
      <c r="BO267" s="665" t="str">
        <f>'3A 2025-2026 REPORTE CALIFICACI'!AC32</f>
        <v/>
      </c>
      <c r="BP267" s="665">
        <f>'3A 2025-2026 REPORTE CALIFICACI'!AD32</f>
        <v>33</v>
      </c>
      <c r="BQ267" s="665">
        <f>'3A 2025-2026 REPORTE CALIFICACI'!AE32</f>
        <v>19.78125</v>
      </c>
      <c r="BR267" s="665" t="str">
        <f>'3A 2025-2026 REPORTE CALIFICACI'!AF32</f>
        <v/>
      </c>
      <c r="BS267" s="665" t="str">
        <f>'3A 2025-2026 REPORTE CALIFICACI'!AG32</f>
        <v/>
      </c>
      <c r="BT267" s="665">
        <f>'3A 2025-2026 REPORTE CALIFICACI'!AH32</f>
        <v>20</v>
      </c>
      <c r="BU267" s="664"/>
      <c r="BV267" s="664" t="str">
        <f>'3A 2025-2026 REPORTE CALIFICACI'!AJ32</f>
        <v/>
      </c>
      <c r="BW267" s="664" t="str">
        <f>'3A 2025-2026 REPORTE CALIFICACI'!AK32</f>
        <v/>
      </c>
      <c r="BX267" s="664" t="str">
        <f>'3A 2025-2026 REPORTE CALIFICACI'!AL32</f>
        <v>R</v>
      </c>
      <c r="BY267" s="666"/>
      <c r="BZ267" s="667"/>
      <c r="CA267" s="661"/>
      <c r="CB267" s="748" t="s">
        <v>1014</v>
      </c>
      <c r="CC267" s="663" t="s">
        <v>980</v>
      </c>
      <c r="CD267" s="664">
        <f>'3A 2025-2026 REPORTE CALIFICACI'!E33</f>
        <v>78</v>
      </c>
      <c r="CE267" s="664">
        <f>'3A 2025-2026 REPORTE CALIFICACI'!F33</f>
        <v>87</v>
      </c>
      <c r="CF267" s="665">
        <f>'3A 2025-2026 REPORTE CALIFICACI'!G33</f>
        <v>88</v>
      </c>
      <c r="CG267" s="664">
        <f>'3A 2025-2026 REPORTE CALIFICACI'!H33</f>
        <v>0</v>
      </c>
      <c r="CH267" s="664">
        <f>'3A 2025-2026 REPORTE CALIFICACI'!I33</f>
        <v>83</v>
      </c>
      <c r="CI267" s="664">
        <f>'3A 2025-2026 REPORTE CALIFICACI'!J33</f>
        <v>86</v>
      </c>
      <c r="CJ267" s="664">
        <f>'3A 2025-2026 REPORTE CALIFICACI'!K33</f>
        <v>85</v>
      </c>
      <c r="CK267" s="664">
        <f>'3A 2025-2026 REPORTE CALIFICACI'!L33</f>
        <v>0</v>
      </c>
      <c r="CL267" s="664">
        <f>'3A 2025-2026 REPORTE CALIFICACI'!M33</f>
        <v>84</v>
      </c>
      <c r="CM267" s="664">
        <f>'3A 2025-2026 REPORTE CALIFICACI'!N33</f>
        <v>85</v>
      </c>
      <c r="CN267" s="664">
        <f>'3A 2025-2026 REPORTE CALIFICACI'!O33</f>
        <v>91</v>
      </c>
      <c r="CO267" s="664">
        <f>'3A 2025-2026 REPORTE CALIFICACI'!P33</f>
        <v>0</v>
      </c>
      <c r="CP267" s="664">
        <f>'3A 2025-2026 REPORTE CALIFICACI'!Q33</f>
        <v>75</v>
      </c>
      <c r="CQ267" s="664">
        <f>'3A 2025-2026 REPORTE CALIFICACI'!R33</f>
        <v>91</v>
      </c>
      <c r="CR267" s="664">
        <f>'3A 2025-2026 REPORTE CALIFICACI'!S33</f>
        <v>91</v>
      </c>
      <c r="CS267" s="664">
        <f>'3A 2025-2026 REPORTE CALIFICACI'!T33</f>
        <v>0</v>
      </c>
      <c r="CT267" s="716">
        <f>'3A 2025-2026 REPORTE CALIFICACI'!U33</f>
        <v>63.25</v>
      </c>
      <c r="CU267" s="716">
        <f>'3A 2025-2026 REPORTE CALIFICACI'!V33</f>
        <v>63.5</v>
      </c>
      <c r="CV267" s="716">
        <f>'3A 2025-2026 REPORTE CALIFICACI'!W33</f>
        <v>65</v>
      </c>
      <c r="CW267" s="716">
        <f>'3A 2025-2026 REPORTE CALIFICACI'!X33</f>
        <v>64.25</v>
      </c>
      <c r="CX267" s="749">
        <f>'3A 2025-2026 REPORTE CALIFICACI'!Y33</f>
        <v>64</v>
      </c>
      <c r="CY267" s="750">
        <f>'3A 2025-2026 REPORTE CALIFICACI'!Z33</f>
        <v>0.5538235294</v>
      </c>
      <c r="CZ267" s="665">
        <f>'3A 2025-2026 REPORTE CALIFICACI'!AA33</f>
        <v>32</v>
      </c>
      <c r="DA267" s="665" t="str">
        <f>'3A 2025-2026 REPORTE CALIFICACI'!AB33</f>
        <v/>
      </c>
      <c r="DB267" s="665" t="str">
        <f>'3A 2025-2026 REPORTE CALIFICACI'!AC33</f>
        <v/>
      </c>
      <c r="DC267" s="665">
        <f>'3A 2025-2026 REPORTE CALIFICACI'!AD33</f>
        <v>32</v>
      </c>
      <c r="DD267" s="665">
        <f>'3A 2025-2026 REPORTE CALIFICACI'!AE33</f>
        <v>19.2</v>
      </c>
      <c r="DE267" s="665" t="str">
        <f>'3A 2025-2026 REPORTE CALIFICACI'!AF33</f>
        <v/>
      </c>
      <c r="DF267" s="665" t="str">
        <f>'3A 2025-2026 REPORTE CALIFICACI'!AG33</f>
        <v/>
      </c>
      <c r="DG267" s="665">
        <f>'3A 2025-2026 REPORTE CALIFICACI'!AH33</f>
        <v>19</v>
      </c>
      <c r="DH267" s="664"/>
      <c r="DI267" s="664" t="str">
        <f>'3A 2025-2026 REPORTE CALIFICACI'!AJ33</f>
        <v/>
      </c>
      <c r="DJ267" s="664" t="str">
        <f>'3A 2025-2026 REPORTE CALIFICACI'!AK33</f>
        <v/>
      </c>
      <c r="DK267" s="664" t="str">
        <f>'3A 2025-2026 REPORTE CALIFICACI'!AL33</f>
        <v>R</v>
      </c>
      <c r="DL267" s="666"/>
      <c r="DM267" s="667"/>
      <c r="DN267" s="661"/>
      <c r="DO267" s="748" t="s">
        <v>1014</v>
      </c>
      <c r="DP267" s="663" t="s">
        <v>980</v>
      </c>
      <c r="DQ267" s="664">
        <f>'3A 2025-2026 REPORTE CALIFICACI'!E34</f>
        <v>83</v>
      </c>
      <c r="DR267" s="664">
        <f>'3A 2025-2026 REPORTE CALIFICACI'!F34</f>
        <v>82</v>
      </c>
      <c r="DS267" s="665">
        <f>'3A 2025-2026 REPORTE CALIFICACI'!G34</f>
        <v>78</v>
      </c>
      <c r="DT267" s="664">
        <f>'3A 2025-2026 REPORTE CALIFICACI'!H34</f>
        <v>0</v>
      </c>
      <c r="DU267" s="664">
        <f>'3A 2025-2026 REPORTE CALIFICACI'!I34</f>
        <v>71</v>
      </c>
      <c r="DV267" s="664">
        <f>'3A 2025-2026 REPORTE CALIFICACI'!J34</f>
        <v>77</v>
      </c>
      <c r="DW267" s="664">
        <f>'3A 2025-2026 REPORTE CALIFICACI'!K34</f>
        <v>80</v>
      </c>
      <c r="DX267" s="664">
        <f>'3A 2025-2026 REPORTE CALIFICACI'!L34</f>
        <v>0</v>
      </c>
      <c r="DY267" s="664">
        <f>'3A 2025-2026 REPORTE CALIFICACI'!M34</f>
        <v>84</v>
      </c>
      <c r="DZ267" s="664">
        <f>'3A 2025-2026 REPORTE CALIFICACI'!N34</f>
        <v>89</v>
      </c>
      <c r="EA267" s="664">
        <f>'3A 2025-2026 REPORTE CALIFICACI'!O34</f>
        <v>86</v>
      </c>
      <c r="EB267" s="664">
        <f>'3A 2025-2026 REPORTE CALIFICACI'!P34</f>
        <v>0</v>
      </c>
      <c r="EC267" s="664">
        <f>'3A 2025-2026 REPORTE CALIFICACI'!Q34</f>
        <v>87</v>
      </c>
      <c r="ED267" s="664">
        <f>'3A 2025-2026 REPORTE CALIFICACI'!R34</f>
        <v>88</v>
      </c>
      <c r="EE267" s="664">
        <f>'3A 2025-2026 REPORTE CALIFICACI'!S34</f>
        <v>86</v>
      </c>
      <c r="EF267" s="664">
        <f>'3A 2025-2026 REPORTE CALIFICACI'!T34</f>
        <v>0</v>
      </c>
      <c r="EG267" s="716">
        <f>'3A 2025-2026 REPORTE CALIFICACI'!U34</f>
        <v>60.75</v>
      </c>
      <c r="EH267" s="716">
        <f>'3A 2025-2026 REPORTE CALIFICACI'!V34</f>
        <v>57</v>
      </c>
      <c r="EI267" s="716">
        <f>'3A 2025-2026 REPORTE CALIFICACI'!W34</f>
        <v>64.75</v>
      </c>
      <c r="EJ267" s="716">
        <f>'3A 2025-2026 REPORTE CALIFICACI'!X34</f>
        <v>65.25</v>
      </c>
      <c r="EK267" s="749">
        <f>'3A 2025-2026 REPORTE CALIFICACI'!Y34</f>
        <v>61.9375</v>
      </c>
      <c r="EL267" s="750">
        <f>'3A 2025-2026 REPORTE CALIFICACI'!Z34</f>
        <v>0.5103921569</v>
      </c>
      <c r="EM267" s="665">
        <f>'3A 2025-2026 REPORTE CALIFICACI'!AA34</f>
        <v>30.96875</v>
      </c>
      <c r="EN267" s="665" t="str">
        <f>'3A 2025-2026 REPORTE CALIFICACI'!AB34</f>
        <v/>
      </c>
      <c r="EO267" s="665" t="str">
        <f>'3A 2025-2026 REPORTE CALIFICACI'!AC34</f>
        <v/>
      </c>
      <c r="EP267" s="665">
        <f>'3A 2025-2026 REPORTE CALIFICACI'!AD34</f>
        <v>31</v>
      </c>
      <c r="EQ267" s="665">
        <f>'3A 2025-2026 REPORTE CALIFICACI'!AE34</f>
        <v>18.58125</v>
      </c>
      <c r="ER267" s="665" t="str">
        <f>'3A 2025-2026 REPORTE CALIFICACI'!AF34</f>
        <v/>
      </c>
      <c r="ES267" s="665" t="str">
        <f>'3A 2025-2026 REPORTE CALIFICACI'!AG34</f>
        <v/>
      </c>
      <c r="ET267" s="665">
        <f>'3A 2025-2026 REPORTE CALIFICACI'!AH34</f>
        <v>19</v>
      </c>
      <c r="EU267" s="665">
        <f>'3A 2025-2026 REPORTE CALIFICACI'!AI34</f>
        <v>61.9375</v>
      </c>
      <c r="EV267" s="664" t="str">
        <f>'3A 2025-2026 REPORTE CALIFICACI'!AJ34</f>
        <v/>
      </c>
      <c r="EW267" s="664" t="str">
        <f>'3A 2025-2026 REPORTE CALIFICACI'!AK34</f>
        <v/>
      </c>
      <c r="EX267" s="664" t="str">
        <f>'3A 2025-2026 REPORTE CALIFICACI'!AL34</f>
        <v>R</v>
      </c>
      <c r="EY267" s="666"/>
    </row>
    <row r="268" ht="75.0" customHeight="1">
      <c r="A268" s="661"/>
      <c r="B268" s="47"/>
      <c r="C268" s="663" t="s">
        <v>1015</v>
      </c>
      <c r="D268" s="664">
        <f>'3A 2025-2026 REPORTE CALIFICACI'!AM31</f>
        <v>0</v>
      </c>
      <c r="E268" s="664">
        <f>'3A 2025-2026 REPORTE CALIFICACI'!AN31</f>
        <v>0</v>
      </c>
      <c r="F268" s="664">
        <f>'3A 2025-2026 REPORTE CALIFICACI'!AO31</f>
        <v>0</v>
      </c>
      <c r="G268" s="664">
        <f>'3A 2025-2026 REPORTE CALIFICACI'!AP31</f>
        <v>0</v>
      </c>
      <c r="H268" s="664">
        <f>'3A 2025-2026 REPORTE CALIFICACI'!AQ31</f>
        <v>0</v>
      </c>
      <c r="I268" s="664">
        <f>'3A 2025-2026 REPORTE CALIFICACI'!AR31</f>
        <v>0</v>
      </c>
      <c r="J268" s="664">
        <f>'3A 2025-2026 REPORTE CALIFICACI'!AS31</f>
        <v>0</v>
      </c>
      <c r="K268" s="664">
        <f>'3A 2025-2026 REPORTE CALIFICACI'!AT31</f>
        <v>0</v>
      </c>
      <c r="L268" s="664">
        <f>'3A 2025-2026 REPORTE CALIFICACI'!AU31</f>
        <v>0</v>
      </c>
      <c r="M268" s="664">
        <f>'3A 2025-2026 REPORTE CALIFICACI'!AV31</f>
        <v>0</v>
      </c>
      <c r="N268" s="664">
        <f>'3A 2025-2026 REPORTE CALIFICACI'!AW31</f>
        <v>0</v>
      </c>
      <c r="O268" s="664">
        <f>'3A 2025-2026 REPORTE CALIFICACI'!AX31</f>
        <v>0</v>
      </c>
      <c r="P268" s="664">
        <f>'3A 2025-2026 REPORTE CALIFICACI'!AY31</f>
        <v>0</v>
      </c>
      <c r="Q268" s="664">
        <f>'3A 2025-2026 REPORTE CALIFICACI'!AZ31</f>
        <v>0</v>
      </c>
      <c r="R268" s="664">
        <f>'3A 2025-2026 REPORTE CALIFICACI'!BA31</f>
        <v>0</v>
      </c>
      <c r="S268" s="664">
        <f>'3A 2025-2026 REPORTE CALIFICACI'!BB31</f>
        <v>0</v>
      </c>
      <c r="T268" s="716">
        <f>'3A 2025-2026 REPORTE CALIFICACI'!BC31</f>
        <v>0</v>
      </c>
      <c r="U268" s="716">
        <f>'3A 2025-2026 REPORTE CALIFICACI'!BD31</f>
        <v>0</v>
      </c>
      <c r="V268" s="716">
        <f>'3A 2025-2026 REPORTE CALIFICACI'!BE31</f>
        <v>0</v>
      </c>
      <c r="W268" s="716">
        <f>'3A 2025-2026 REPORTE CALIFICACI'!BF31</f>
        <v>0</v>
      </c>
      <c r="X268" s="749">
        <f>'3A 2025-2026 REPORTE CALIFICACI'!BG31</f>
        <v>0</v>
      </c>
      <c r="Y268" s="750">
        <f>'3A 2025-2026 REPORTE CALIFICACI'!BH31</f>
        <v>0</v>
      </c>
      <c r="Z268" s="665">
        <f>'3A 2025-2026 REPORTE CALIFICACI'!BI31</f>
        <v>0</v>
      </c>
      <c r="AA268" s="665" t="str">
        <f>'3A 2025-2026 REPORTE CALIFICACI'!BJ31</f>
        <v/>
      </c>
      <c r="AB268" s="665" t="str">
        <f>'3A 2025-2026 REPORTE CALIFICACI'!BK31</f>
        <v/>
      </c>
      <c r="AC268" s="749">
        <f>'3A 2025-2026 REPORTE CALIFICACI'!BL31</f>
        <v>0</v>
      </c>
      <c r="AD268" s="665">
        <f>'3A 2025-2026 REPORTE CALIFICACI'!BM31</f>
        <v>0</v>
      </c>
      <c r="AE268" s="665" t="str">
        <f>'3A 2025-2026 REPORTE CALIFICACI'!BN31</f>
        <v/>
      </c>
      <c r="AF268" s="665" t="str">
        <f>'3A 2025-2026 REPORTE CALIFICACI'!BO31</f>
        <v/>
      </c>
      <c r="AG268" s="749">
        <f>'3A 2025-2026 REPORTE CALIFICACI'!BP31</f>
        <v>0</v>
      </c>
      <c r="AH268" s="664"/>
      <c r="AI268" s="664" t="str">
        <f>'3A 2025-2026 REPORTE CALIFICACI'!BR31</f>
        <v/>
      </c>
      <c r="AJ268" s="664" t="str">
        <f>'3A 2025-2026 REPORTE CALIFICACI'!BS31</f>
        <v/>
      </c>
      <c r="AK268" s="664" t="str">
        <f>'3A 2025-2026 REPORTE CALIFICACI'!BT31</f>
        <v>R</v>
      </c>
      <c r="AL268" s="666"/>
      <c r="AM268" s="667"/>
      <c r="AN268" s="661"/>
      <c r="AO268" s="47"/>
      <c r="AP268" s="663" t="s">
        <v>1015</v>
      </c>
      <c r="AQ268" s="664">
        <f>'3A 2025-2026 REPORTE CALIFICACI'!AM32</f>
        <v>0</v>
      </c>
      <c r="AR268" s="664">
        <f>'3A 2025-2026 REPORTE CALIFICACI'!AN32</f>
        <v>0</v>
      </c>
      <c r="AS268" s="664">
        <f>'3A 2025-2026 REPORTE CALIFICACI'!AO32</f>
        <v>0</v>
      </c>
      <c r="AT268" s="664">
        <f>'3A 2025-2026 REPORTE CALIFICACI'!AP32</f>
        <v>0</v>
      </c>
      <c r="AU268" s="664">
        <f>'3A 2025-2026 REPORTE CALIFICACI'!AQ32</f>
        <v>0</v>
      </c>
      <c r="AV268" s="664">
        <f>'3A 2025-2026 REPORTE CALIFICACI'!AR32</f>
        <v>0</v>
      </c>
      <c r="AW268" s="664">
        <f>'3A 2025-2026 REPORTE CALIFICACI'!AS32</f>
        <v>0</v>
      </c>
      <c r="AX268" s="664">
        <f>'3A 2025-2026 REPORTE CALIFICACI'!AT32</f>
        <v>0</v>
      </c>
      <c r="AY268" s="664">
        <f>'3A 2025-2026 REPORTE CALIFICACI'!AU32</f>
        <v>0</v>
      </c>
      <c r="AZ268" s="664">
        <f>'3A 2025-2026 REPORTE CALIFICACI'!AV32</f>
        <v>0</v>
      </c>
      <c r="BA268" s="664">
        <f>'3A 2025-2026 REPORTE CALIFICACI'!AW32</f>
        <v>0</v>
      </c>
      <c r="BB268" s="664">
        <f>'3A 2025-2026 REPORTE CALIFICACI'!AX32</f>
        <v>0</v>
      </c>
      <c r="BC268" s="664">
        <f>'3A 2025-2026 REPORTE CALIFICACI'!AY32</f>
        <v>0</v>
      </c>
      <c r="BD268" s="664">
        <f>'3A 2025-2026 REPORTE CALIFICACI'!AZ32</f>
        <v>0</v>
      </c>
      <c r="BE268" s="664">
        <f>'3A 2025-2026 REPORTE CALIFICACI'!BA32</f>
        <v>0</v>
      </c>
      <c r="BF268" s="664">
        <f>'3A 2025-2026 REPORTE CALIFICACI'!BB32</f>
        <v>0</v>
      </c>
      <c r="BG268" s="716">
        <f>'3A 2025-2026 REPORTE CALIFICACI'!BC32</f>
        <v>0</v>
      </c>
      <c r="BH268" s="716">
        <f>'3A 2025-2026 REPORTE CALIFICACI'!BD32</f>
        <v>0</v>
      </c>
      <c r="BI268" s="716">
        <f>'3A 2025-2026 REPORTE CALIFICACI'!BE32</f>
        <v>0</v>
      </c>
      <c r="BJ268" s="716">
        <f>'3A 2025-2026 REPORTE CALIFICACI'!BF32</f>
        <v>0</v>
      </c>
      <c r="BK268" s="749">
        <f>'3A 2025-2026 REPORTE CALIFICACI'!BG32</f>
        <v>0</v>
      </c>
      <c r="BL268" s="750">
        <f>'3A 2025-2026 REPORTE CALIFICACI'!BH32</f>
        <v>0</v>
      </c>
      <c r="BM268" s="665">
        <f>'3A 2025-2026 REPORTE CALIFICACI'!BI32</f>
        <v>0</v>
      </c>
      <c r="BN268" s="665" t="str">
        <f>'3A 2025-2026 REPORTE CALIFICACI'!BJ32</f>
        <v/>
      </c>
      <c r="BO268" s="665" t="str">
        <f>'3A 2025-2026 REPORTE CALIFICACI'!BK32</f>
        <v/>
      </c>
      <c r="BP268" s="665">
        <f>'3A 2025-2026 REPORTE CALIFICACI'!BL32</f>
        <v>0</v>
      </c>
      <c r="BQ268" s="665">
        <f>'3A 2025-2026 REPORTE CALIFICACI'!BM32</f>
        <v>0</v>
      </c>
      <c r="BR268" s="665" t="str">
        <f>'3A 2025-2026 REPORTE CALIFICACI'!BN32</f>
        <v/>
      </c>
      <c r="BS268" s="665" t="str">
        <f>'3A 2025-2026 REPORTE CALIFICACI'!BO32</f>
        <v/>
      </c>
      <c r="BT268" s="665">
        <f>'3A 2025-2026 REPORTE CALIFICACI'!BP32</f>
        <v>0</v>
      </c>
      <c r="BU268" s="664"/>
      <c r="BV268" s="664" t="str">
        <f>'3A 2025-2026 REPORTE CALIFICACI'!BR32</f>
        <v/>
      </c>
      <c r="BW268" s="664" t="str">
        <f>'3A 2025-2026 REPORTE CALIFICACI'!BS32</f>
        <v/>
      </c>
      <c r="BX268" s="664" t="str">
        <f>'3A 2025-2026 REPORTE CALIFICACI'!BT32</f>
        <v>R</v>
      </c>
      <c r="BY268" s="666"/>
      <c r="BZ268" s="667"/>
      <c r="CA268" s="661"/>
      <c r="CB268" s="47"/>
      <c r="CC268" s="663" t="s">
        <v>1015</v>
      </c>
      <c r="CD268" s="664">
        <f>'3A 2025-2026 REPORTE CALIFICACI'!AM33</f>
        <v>0</v>
      </c>
      <c r="CE268" s="664">
        <f>'3A 2025-2026 REPORTE CALIFICACI'!AN33</f>
        <v>0</v>
      </c>
      <c r="CF268" s="664">
        <f>'3A 2025-2026 REPORTE CALIFICACI'!AO33</f>
        <v>0</v>
      </c>
      <c r="CG268" s="664">
        <f>'3A 2025-2026 REPORTE CALIFICACI'!AP33</f>
        <v>0</v>
      </c>
      <c r="CH268" s="664">
        <f>'3A 2025-2026 REPORTE CALIFICACI'!AQ33</f>
        <v>0</v>
      </c>
      <c r="CI268" s="664">
        <f>'3A 2025-2026 REPORTE CALIFICACI'!AR33</f>
        <v>0</v>
      </c>
      <c r="CJ268" s="664">
        <f>'3A 2025-2026 REPORTE CALIFICACI'!AS33</f>
        <v>0</v>
      </c>
      <c r="CK268" s="664">
        <f>'3A 2025-2026 REPORTE CALIFICACI'!AT33</f>
        <v>0</v>
      </c>
      <c r="CL268" s="664">
        <f>'3A 2025-2026 REPORTE CALIFICACI'!AU33</f>
        <v>0</v>
      </c>
      <c r="CM268" s="664">
        <f>'3A 2025-2026 REPORTE CALIFICACI'!AV33</f>
        <v>0</v>
      </c>
      <c r="CN268" s="664">
        <f>'3A 2025-2026 REPORTE CALIFICACI'!AW33</f>
        <v>0</v>
      </c>
      <c r="CO268" s="664">
        <f>'3A 2025-2026 REPORTE CALIFICACI'!AX33</f>
        <v>0</v>
      </c>
      <c r="CP268" s="664">
        <f>'3A 2025-2026 REPORTE CALIFICACI'!AY33</f>
        <v>0</v>
      </c>
      <c r="CQ268" s="664">
        <f>'3A 2025-2026 REPORTE CALIFICACI'!AZ33</f>
        <v>0</v>
      </c>
      <c r="CR268" s="664">
        <f>'3A 2025-2026 REPORTE CALIFICACI'!BA33</f>
        <v>0</v>
      </c>
      <c r="CS268" s="664">
        <f>'3A 2025-2026 REPORTE CALIFICACI'!BB33</f>
        <v>0</v>
      </c>
      <c r="CT268" s="716">
        <f>'3A 2025-2026 REPORTE CALIFICACI'!BC33</f>
        <v>0</v>
      </c>
      <c r="CU268" s="716">
        <f>'3A 2025-2026 REPORTE CALIFICACI'!BD33</f>
        <v>0</v>
      </c>
      <c r="CV268" s="716">
        <f>'3A 2025-2026 REPORTE CALIFICACI'!BE33</f>
        <v>0</v>
      </c>
      <c r="CW268" s="716">
        <f>'3A 2025-2026 REPORTE CALIFICACI'!BF33</f>
        <v>0</v>
      </c>
      <c r="CX268" s="749">
        <f>'3A 2025-2026 REPORTE CALIFICACI'!BG33</f>
        <v>0</v>
      </c>
      <c r="CY268" s="750">
        <f>'3A 2025-2026 REPORTE CALIFICACI'!BH33</f>
        <v>0</v>
      </c>
      <c r="CZ268" s="665">
        <f>'3A 2025-2026 REPORTE CALIFICACI'!BI33</f>
        <v>0</v>
      </c>
      <c r="DA268" s="665" t="str">
        <f>'3A 2025-2026 REPORTE CALIFICACI'!BJ33</f>
        <v/>
      </c>
      <c r="DB268" s="665" t="str">
        <f>'3A 2025-2026 REPORTE CALIFICACI'!BK33</f>
        <v/>
      </c>
      <c r="DC268" s="665">
        <f>'3A 2025-2026 REPORTE CALIFICACI'!BL33</f>
        <v>0</v>
      </c>
      <c r="DD268" s="665">
        <f>'3A 2025-2026 REPORTE CALIFICACI'!BM33</f>
        <v>0</v>
      </c>
      <c r="DE268" s="665" t="str">
        <f>'3A 2025-2026 REPORTE CALIFICACI'!BN33</f>
        <v/>
      </c>
      <c r="DF268" s="665" t="str">
        <f>'3A 2025-2026 REPORTE CALIFICACI'!BO33</f>
        <v/>
      </c>
      <c r="DG268" s="665">
        <f>'3A 2025-2026 REPORTE CALIFICACI'!BP33</f>
        <v>0</v>
      </c>
      <c r="DH268" s="664"/>
      <c r="DI268" s="664" t="str">
        <f>'3A 2025-2026 REPORTE CALIFICACI'!BR33</f>
        <v/>
      </c>
      <c r="DJ268" s="664" t="str">
        <f>'3A 2025-2026 REPORTE CALIFICACI'!BS33</f>
        <v/>
      </c>
      <c r="DK268" s="664" t="str">
        <f>'3A 2025-2026 REPORTE CALIFICACI'!BT33</f>
        <v>R</v>
      </c>
      <c r="DL268" s="666"/>
      <c r="DM268" s="667"/>
      <c r="DN268" s="661"/>
      <c r="DO268" s="47"/>
      <c r="DP268" s="663" t="s">
        <v>1015</v>
      </c>
      <c r="DQ268" s="664">
        <f>'3A 2025-2026 REPORTE CALIFICACI'!AM34</f>
        <v>0</v>
      </c>
      <c r="DR268" s="664">
        <f>'3A 2025-2026 REPORTE CALIFICACI'!AN34</f>
        <v>0</v>
      </c>
      <c r="DS268" s="664">
        <f>'3A 2025-2026 REPORTE CALIFICACI'!AO34</f>
        <v>0</v>
      </c>
      <c r="DT268" s="664">
        <f>'3A 2025-2026 REPORTE CALIFICACI'!AP34</f>
        <v>0</v>
      </c>
      <c r="DU268" s="664">
        <f>'3A 2025-2026 REPORTE CALIFICACI'!AQ34</f>
        <v>0</v>
      </c>
      <c r="DV268" s="664">
        <f>'3A 2025-2026 REPORTE CALIFICACI'!AR34</f>
        <v>0</v>
      </c>
      <c r="DW268" s="664">
        <f>'3A 2025-2026 REPORTE CALIFICACI'!AS34</f>
        <v>0</v>
      </c>
      <c r="DX268" s="664">
        <f>'3A 2025-2026 REPORTE CALIFICACI'!AT34</f>
        <v>0</v>
      </c>
      <c r="DY268" s="664">
        <f>'3A 2025-2026 REPORTE CALIFICACI'!AU34</f>
        <v>0</v>
      </c>
      <c r="DZ268" s="664">
        <f>'3A 2025-2026 REPORTE CALIFICACI'!AV34</f>
        <v>0</v>
      </c>
      <c r="EA268" s="664">
        <f>'3A 2025-2026 REPORTE CALIFICACI'!AW34</f>
        <v>0</v>
      </c>
      <c r="EB268" s="664">
        <f>'3A 2025-2026 REPORTE CALIFICACI'!AX34</f>
        <v>0</v>
      </c>
      <c r="EC268" s="664">
        <f>'3A 2025-2026 REPORTE CALIFICACI'!AY34</f>
        <v>0</v>
      </c>
      <c r="ED268" s="664">
        <f>'3A 2025-2026 REPORTE CALIFICACI'!AZ34</f>
        <v>0</v>
      </c>
      <c r="EE268" s="664">
        <f>'3A 2025-2026 REPORTE CALIFICACI'!BA34</f>
        <v>0</v>
      </c>
      <c r="EF268" s="664">
        <f>'3A 2025-2026 REPORTE CALIFICACI'!BB34</f>
        <v>0</v>
      </c>
      <c r="EG268" s="716">
        <f>'3A 2025-2026 REPORTE CALIFICACI'!BC34</f>
        <v>0</v>
      </c>
      <c r="EH268" s="716">
        <f>'3A 2025-2026 REPORTE CALIFICACI'!BD34</f>
        <v>0</v>
      </c>
      <c r="EI268" s="716">
        <f>'3A 2025-2026 REPORTE CALIFICACI'!BE34</f>
        <v>0</v>
      </c>
      <c r="EJ268" s="716">
        <f>'3A 2025-2026 REPORTE CALIFICACI'!BF34</f>
        <v>0</v>
      </c>
      <c r="EK268" s="749">
        <f>'3A 2025-2026 REPORTE CALIFICACI'!BG34</f>
        <v>0</v>
      </c>
      <c r="EL268" s="750">
        <f>'3A 2025-2026 REPORTE CALIFICACI'!BH34</f>
        <v>0</v>
      </c>
      <c r="EM268" s="665">
        <f>'3A 2025-2026 REPORTE CALIFICACI'!BI34</f>
        <v>0</v>
      </c>
      <c r="EN268" s="665" t="str">
        <f>'3A 2025-2026 REPORTE CALIFICACI'!BJ34</f>
        <v/>
      </c>
      <c r="EO268" s="665" t="str">
        <f>'3A 2025-2026 REPORTE CALIFICACI'!BK34</f>
        <v/>
      </c>
      <c r="EP268" s="665">
        <f>'3A 2025-2026 REPORTE CALIFICACI'!BL34</f>
        <v>0</v>
      </c>
      <c r="EQ268" s="665">
        <f>'3A 2025-2026 REPORTE CALIFICACI'!BM34</f>
        <v>0</v>
      </c>
      <c r="ER268" s="665" t="str">
        <f>'3A 2025-2026 REPORTE CALIFICACI'!BN34</f>
        <v/>
      </c>
      <c r="ES268" s="665" t="str">
        <f>'3A 2025-2026 REPORTE CALIFICACI'!BO34</f>
        <v/>
      </c>
      <c r="ET268" s="665">
        <f>'3A 2025-2026 REPORTE CALIFICACI'!BP34</f>
        <v>0</v>
      </c>
      <c r="EU268" s="664" t="str">
        <f>'3A 2025-2026 REPORTE CALIFICACI'!BQ34</f>
        <v/>
      </c>
      <c r="EV268" s="664" t="str">
        <f>'3A 2025-2026 REPORTE CALIFICACI'!BR34</f>
        <v/>
      </c>
      <c r="EW268" s="664" t="str">
        <f>'3A 2025-2026 REPORTE CALIFICACI'!BS34</f>
        <v/>
      </c>
      <c r="EX268" s="664" t="str">
        <f>'3A 2025-2026 REPORTE CALIFICACI'!BT34</f>
        <v>R</v>
      </c>
      <c r="EY268" s="666"/>
    </row>
    <row r="269" ht="76.5" customHeight="1">
      <c r="A269" s="661"/>
      <c r="B269" s="47"/>
      <c r="C269" s="663" t="s">
        <v>1016</v>
      </c>
      <c r="D269" s="664">
        <f>'3A 2025-2026 REPORTE CALIFICACI'!BU31</f>
        <v>80</v>
      </c>
      <c r="E269" s="664">
        <f>'3A 2025-2026 REPORTE CALIFICACI'!BV31</f>
        <v>70</v>
      </c>
      <c r="F269" s="664">
        <f>'3A 2025-2026 REPORTE CALIFICACI'!BW31</f>
        <v>71</v>
      </c>
      <c r="G269" s="664">
        <f>'3A 2025-2026 REPORTE CALIFICACI'!BX31</f>
        <v>0</v>
      </c>
      <c r="H269" s="664">
        <f>'3A 2025-2026 REPORTE CALIFICACI'!BY31</f>
        <v>84</v>
      </c>
      <c r="I269" s="664">
        <f>'3A 2025-2026 REPORTE CALIFICACI'!BZ31</f>
        <v>71</v>
      </c>
      <c r="J269" s="664">
        <f>'3A 2025-2026 REPORTE CALIFICACI'!CA31</f>
        <v>70</v>
      </c>
      <c r="K269" s="664">
        <f>'3A 2025-2026 REPORTE CALIFICACI'!CB31</f>
        <v>0</v>
      </c>
      <c r="L269" s="664">
        <f>'3A 2025-2026 REPORTE CALIFICACI'!CC31</f>
        <v>85</v>
      </c>
      <c r="M269" s="664">
        <f>'3A 2025-2026 REPORTE CALIFICACI'!CD31</f>
        <v>71</v>
      </c>
      <c r="N269" s="664">
        <f>'3A 2025-2026 REPORTE CALIFICACI'!CE31</f>
        <v>71</v>
      </c>
      <c r="O269" s="664">
        <f>'3A 2025-2026 REPORTE CALIFICACI'!CF31</f>
        <v>0</v>
      </c>
      <c r="P269" s="664">
        <f>'3A 2025-2026 REPORTE CALIFICACI'!CG31</f>
        <v>88</v>
      </c>
      <c r="Q269" s="664">
        <f>'3A 2025-2026 REPORTE CALIFICACI'!CH31</f>
        <v>70</v>
      </c>
      <c r="R269" s="664">
        <f>'3A 2025-2026 REPORTE CALIFICACI'!CI31</f>
        <v>71</v>
      </c>
      <c r="S269" s="664">
        <f>'3A 2025-2026 REPORTE CALIFICACI'!CJ31</f>
        <v>0</v>
      </c>
      <c r="T269" s="716">
        <f>'3A 2025-2026 REPORTE CALIFICACI'!CK31</f>
        <v>55.25</v>
      </c>
      <c r="U269" s="716">
        <f>'3A 2025-2026 REPORTE CALIFICACI'!CL31</f>
        <v>56.25</v>
      </c>
      <c r="V269" s="716">
        <f>'3A 2025-2026 REPORTE CALIFICACI'!CM31</f>
        <v>56.75</v>
      </c>
      <c r="W269" s="716">
        <f>'3A 2025-2026 REPORTE CALIFICACI'!CN31</f>
        <v>57.25</v>
      </c>
      <c r="X269" s="749">
        <f>'3A 2025-2026 REPORTE CALIFICACI'!CO31</f>
        <v>56.375</v>
      </c>
      <c r="Y269" s="750">
        <f>'3A 2025-2026 REPORTE CALIFICACI'!CP31</f>
        <v>0.6732142857</v>
      </c>
      <c r="Z269" s="665">
        <f>'3A 2025-2026 REPORTE CALIFICACI'!CQ31</f>
        <v>28.1875</v>
      </c>
      <c r="AA269" s="665" t="str">
        <f>'3A 2025-2026 REPORTE CALIFICACI'!CR31</f>
        <v/>
      </c>
      <c r="AB269" s="665" t="str">
        <f>'3A 2025-2026 REPORTE CALIFICACI'!CS31</f>
        <v/>
      </c>
      <c r="AC269" s="749">
        <f>'3A 2025-2026 REPORTE CALIFICACI'!CT31</f>
        <v>28</v>
      </c>
      <c r="AD269" s="665">
        <f>'3A 2025-2026 REPORTE CALIFICACI'!CU31</f>
        <v>16.9125</v>
      </c>
      <c r="AE269" s="665" t="str">
        <f>'3A 2025-2026 REPORTE CALIFICACI'!CV31</f>
        <v/>
      </c>
      <c r="AF269" s="665" t="str">
        <f>'3A 2025-2026 REPORTE CALIFICACI'!CW31</f>
        <v/>
      </c>
      <c r="AG269" s="749">
        <f>'3A 2025-2026 REPORTE CALIFICACI'!CX31</f>
        <v>17</v>
      </c>
      <c r="AH269" s="664"/>
      <c r="AI269" s="665" t="str">
        <f>'3A 2025-2026 REPORTE CALIFICACI'!CZ31</f>
        <v/>
      </c>
      <c r="AJ269" s="664" t="str">
        <f>'3A 2025-2026 REPORTE CALIFICACI'!DA31</f>
        <v/>
      </c>
      <c r="AK269" s="664" t="str">
        <f>'3A 2025-2026 REPORTE CALIFICACI'!DB31</f>
        <v>R</v>
      </c>
      <c r="AL269" s="666"/>
      <c r="AM269" s="667"/>
      <c r="AN269" s="661"/>
      <c r="AO269" s="47"/>
      <c r="AP269" s="663" t="s">
        <v>1016</v>
      </c>
      <c r="AQ269" s="664">
        <f>'3A 2025-2026 REPORTE CALIFICACI'!BU32</f>
        <v>83</v>
      </c>
      <c r="AR269" s="664">
        <f>'3A 2025-2026 REPORTE CALIFICACI'!BV32</f>
        <v>86</v>
      </c>
      <c r="AS269" s="664">
        <f>'3A 2025-2026 REPORTE CALIFICACI'!BW32</f>
        <v>83</v>
      </c>
      <c r="AT269" s="664">
        <f>'3A 2025-2026 REPORTE CALIFICACI'!BX32</f>
        <v>0</v>
      </c>
      <c r="AU269" s="664">
        <f>'3A 2025-2026 REPORTE CALIFICACI'!BY32</f>
        <v>85</v>
      </c>
      <c r="AV269" s="664">
        <f>'3A 2025-2026 REPORTE CALIFICACI'!BZ32</f>
        <v>88</v>
      </c>
      <c r="AW269" s="664">
        <f>'3A 2025-2026 REPORTE CALIFICACI'!CA32</f>
        <v>84</v>
      </c>
      <c r="AX269" s="664">
        <f>'3A 2025-2026 REPORTE CALIFICACI'!CB32</f>
        <v>0</v>
      </c>
      <c r="AY269" s="664">
        <f>'3A 2025-2026 REPORTE CALIFICACI'!CC32</f>
        <v>95</v>
      </c>
      <c r="AZ269" s="664">
        <f>'3A 2025-2026 REPORTE CALIFICACI'!CD32</f>
        <v>95</v>
      </c>
      <c r="BA269" s="664">
        <f>'3A 2025-2026 REPORTE CALIFICACI'!CE32</f>
        <v>93</v>
      </c>
      <c r="BB269" s="664">
        <f>'3A 2025-2026 REPORTE CALIFICACI'!CF32</f>
        <v>0</v>
      </c>
      <c r="BC269" s="664">
        <f>'3A 2025-2026 REPORTE CALIFICACI'!CG32</f>
        <v>93</v>
      </c>
      <c r="BD269" s="664">
        <f>'3A 2025-2026 REPORTE CALIFICACI'!CH32</f>
        <v>95</v>
      </c>
      <c r="BE269" s="664">
        <f>'3A 2025-2026 REPORTE CALIFICACI'!CI32</f>
        <v>93</v>
      </c>
      <c r="BF269" s="664">
        <f>'3A 2025-2026 REPORTE CALIFICACI'!CJ32</f>
        <v>0</v>
      </c>
      <c r="BG269" s="716">
        <f>'3A 2025-2026 REPORTE CALIFICACI'!CK32</f>
        <v>63</v>
      </c>
      <c r="BH269" s="716">
        <f>'3A 2025-2026 REPORTE CALIFICACI'!CL32</f>
        <v>64.25</v>
      </c>
      <c r="BI269" s="716">
        <f>'3A 2025-2026 REPORTE CALIFICACI'!CM32</f>
        <v>70.75</v>
      </c>
      <c r="BJ269" s="716">
        <f>'3A 2025-2026 REPORTE CALIFICACI'!CN32</f>
        <v>70.25</v>
      </c>
      <c r="BK269" s="749">
        <f>'3A 2025-2026 REPORTE CALIFICACI'!CO32</f>
        <v>67.0625</v>
      </c>
      <c r="BL269" s="750">
        <f>'3A 2025-2026 REPORTE CALIFICACI'!CP32</f>
        <v>0.68</v>
      </c>
      <c r="BM269" s="665">
        <f>'3A 2025-2026 REPORTE CALIFICACI'!CQ32</f>
        <v>33.53125</v>
      </c>
      <c r="BN269" s="665" t="str">
        <f>'3A 2025-2026 REPORTE CALIFICACI'!CR32</f>
        <v/>
      </c>
      <c r="BO269" s="665" t="str">
        <f>'3A 2025-2026 REPORTE CALIFICACI'!CS32</f>
        <v/>
      </c>
      <c r="BP269" s="665">
        <f>'3A 2025-2026 REPORTE CALIFICACI'!CT32</f>
        <v>34</v>
      </c>
      <c r="BQ269" s="665">
        <f>'3A 2025-2026 REPORTE CALIFICACI'!CU32</f>
        <v>20.11875</v>
      </c>
      <c r="BR269" s="665" t="str">
        <f>'3A 2025-2026 REPORTE CALIFICACI'!CV32</f>
        <v/>
      </c>
      <c r="BS269" s="665" t="str">
        <f>'3A 2025-2026 REPORTE CALIFICACI'!CW32</f>
        <v/>
      </c>
      <c r="BT269" s="665">
        <f>'3A 2025-2026 REPORTE CALIFICACI'!CX32</f>
        <v>20</v>
      </c>
      <c r="BU269" s="664"/>
      <c r="BV269" s="665" t="str">
        <f>'3A 2025-2026 REPORTE CALIFICACI'!CZ32</f>
        <v/>
      </c>
      <c r="BW269" s="664" t="str">
        <f>'3A 2025-2026 REPORTE CALIFICACI'!DA32</f>
        <v/>
      </c>
      <c r="BX269" s="664" t="str">
        <f>'3A 2025-2026 REPORTE CALIFICACI'!DB32</f>
        <v>R</v>
      </c>
      <c r="BY269" s="666"/>
      <c r="BZ269" s="667"/>
      <c r="CA269" s="661"/>
      <c r="CB269" s="47"/>
      <c r="CC269" s="663" t="s">
        <v>1016</v>
      </c>
      <c r="CD269" s="664">
        <f>'3A 2025-2026 REPORTE CALIFICACI'!BU33</f>
        <v>81</v>
      </c>
      <c r="CE269" s="664">
        <f>'3A 2025-2026 REPORTE CALIFICACI'!BV33</f>
        <v>80</v>
      </c>
      <c r="CF269" s="664">
        <f>'3A 2025-2026 REPORTE CALIFICACI'!BW33</f>
        <v>80</v>
      </c>
      <c r="CG269" s="664">
        <f>'3A 2025-2026 REPORTE CALIFICACI'!BX33</f>
        <v>0</v>
      </c>
      <c r="CH269" s="664">
        <f>'3A 2025-2026 REPORTE CALIFICACI'!BY33</f>
        <v>82</v>
      </c>
      <c r="CI269" s="664">
        <f>'3A 2025-2026 REPORTE CALIFICACI'!BZ33</f>
        <v>81</v>
      </c>
      <c r="CJ269" s="664">
        <f>'3A 2025-2026 REPORTE CALIFICACI'!CA33</f>
        <v>81</v>
      </c>
      <c r="CK269" s="664">
        <f>'3A 2025-2026 REPORTE CALIFICACI'!CB33</f>
        <v>0</v>
      </c>
      <c r="CL269" s="664">
        <f>'3A 2025-2026 REPORTE CALIFICACI'!CC33</f>
        <v>84</v>
      </c>
      <c r="CM269" s="664">
        <f>'3A 2025-2026 REPORTE CALIFICACI'!CD33</f>
        <v>80</v>
      </c>
      <c r="CN269" s="664">
        <f>'3A 2025-2026 REPORTE CALIFICACI'!CE33</f>
        <v>81</v>
      </c>
      <c r="CO269" s="664">
        <f>'3A 2025-2026 REPORTE CALIFICACI'!CF33</f>
        <v>0</v>
      </c>
      <c r="CP269" s="664">
        <f>'3A 2025-2026 REPORTE CALIFICACI'!CG33</f>
        <v>86</v>
      </c>
      <c r="CQ269" s="664">
        <f>'3A 2025-2026 REPORTE CALIFICACI'!CH33</f>
        <v>82</v>
      </c>
      <c r="CR269" s="664">
        <f>'3A 2025-2026 REPORTE CALIFICACI'!CI33</f>
        <v>81</v>
      </c>
      <c r="CS269" s="664">
        <f>'3A 2025-2026 REPORTE CALIFICACI'!CJ33</f>
        <v>0</v>
      </c>
      <c r="CT269" s="716">
        <f>'3A 2025-2026 REPORTE CALIFICACI'!CK33</f>
        <v>60.25</v>
      </c>
      <c r="CU269" s="716">
        <f>'3A 2025-2026 REPORTE CALIFICACI'!CL33</f>
        <v>61</v>
      </c>
      <c r="CV269" s="716">
        <f>'3A 2025-2026 REPORTE CALIFICACI'!CM33</f>
        <v>61.25</v>
      </c>
      <c r="CW269" s="716">
        <f>'3A 2025-2026 REPORTE CALIFICACI'!CN33</f>
        <v>62.25</v>
      </c>
      <c r="CX269" s="749">
        <f>'3A 2025-2026 REPORTE CALIFICACI'!CO33</f>
        <v>61.1875</v>
      </c>
      <c r="CY269" s="750">
        <f>'3A 2025-2026 REPORTE CALIFICACI'!CP33</f>
        <v>0.6466666667</v>
      </c>
      <c r="CZ269" s="665">
        <f>'3A 2025-2026 REPORTE CALIFICACI'!CQ33</f>
        <v>30.59375</v>
      </c>
      <c r="DA269" s="665" t="str">
        <f>'3A 2025-2026 REPORTE CALIFICACI'!CR33</f>
        <v/>
      </c>
      <c r="DB269" s="665" t="str">
        <f>'3A 2025-2026 REPORTE CALIFICACI'!CS33</f>
        <v/>
      </c>
      <c r="DC269" s="665">
        <f>'3A 2025-2026 REPORTE CALIFICACI'!CT33</f>
        <v>31</v>
      </c>
      <c r="DD269" s="665">
        <f>'3A 2025-2026 REPORTE CALIFICACI'!CU33</f>
        <v>18.35625</v>
      </c>
      <c r="DE269" s="665" t="str">
        <f>'3A 2025-2026 REPORTE CALIFICACI'!CV33</f>
        <v/>
      </c>
      <c r="DF269" s="665" t="str">
        <f>'3A 2025-2026 REPORTE CALIFICACI'!CW33</f>
        <v/>
      </c>
      <c r="DG269" s="665">
        <f>'3A 2025-2026 REPORTE CALIFICACI'!CX33</f>
        <v>18</v>
      </c>
      <c r="DH269" s="664"/>
      <c r="DI269" s="665" t="str">
        <f>'3A 2025-2026 REPORTE CALIFICACI'!CZ33</f>
        <v/>
      </c>
      <c r="DJ269" s="664" t="str">
        <f>'3A 2025-2026 REPORTE CALIFICACI'!DA33</f>
        <v/>
      </c>
      <c r="DK269" s="664" t="str">
        <f>'3A 2025-2026 REPORTE CALIFICACI'!DB33</f>
        <v>R</v>
      </c>
      <c r="DL269" s="666"/>
      <c r="DM269" s="667"/>
      <c r="DN269" s="661"/>
      <c r="DO269" s="47"/>
      <c r="DP269" s="663" t="s">
        <v>1016</v>
      </c>
      <c r="DQ269" s="664">
        <f>'3A 2025-2026 REPORTE CALIFICACI'!BU34</f>
        <v>75</v>
      </c>
      <c r="DR269" s="664">
        <f>'3A 2025-2026 REPORTE CALIFICACI'!BV34</f>
        <v>70</v>
      </c>
      <c r="DS269" s="664">
        <f>'3A 2025-2026 REPORTE CALIFICACI'!BW34</f>
        <v>71</v>
      </c>
      <c r="DT269" s="664">
        <f>'3A 2025-2026 REPORTE CALIFICACI'!BX34</f>
        <v>0</v>
      </c>
      <c r="DU269" s="664">
        <f>'3A 2025-2026 REPORTE CALIFICACI'!BY34</f>
        <v>73</v>
      </c>
      <c r="DV269" s="664">
        <f>'3A 2025-2026 REPORTE CALIFICACI'!BZ34</f>
        <v>70</v>
      </c>
      <c r="DW269" s="664">
        <f>'3A 2025-2026 REPORTE CALIFICACI'!CA34</f>
        <v>70</v>
      </c>
      <c r="DX269" s="664">
        <f>'3A 2025-2026 REPORTE CALIFICACI'!CB34</f>
        <v>0</v>
      </c>
      <c r="DY269" s="664">
        <f>'3A 2025-2026 REPORTE CALIFICACI'!CC34</f>
        <v>82</v>
      </c>
      <c r="DZ269" s="664">
        <f>'3A 2025-2026 REPORTE CALIFICACI'!CD34</f>
        <v>81</v>
      </c>
      <c r="EA269" s="664">
        <f>'3A 2025-2026 REPORTE CALIFICACI'!CE34</f>
        <v>70</v>
      </c>
      <c r="EB269" s="664">
        <f>'3A 2025-2026 REPORTE CALIFICACI'!CF34</f>
        <v>0</v>
      </c>
      <c r="EC269" s="664">
        <f>'3A 2025-2026 REPORTE CALIFICACI'!CG34</f>
        <v>80</v>
      </c>
      <c r="ED269" s="664">
        <f>'3A 2025-2026 REPORTE CALIFICACI'!CH34</f>
        <v>81</v>
      </c>
      <c r="EE269" s="664">
        <f>'3A 2025-2026 REPORTE CALIFICACI'!CI34</f>
        <v>70</v>
      </c>
      <c r="EF269" s="664">
        <f>'3A 2025-2026 REPORTE CALIFICACI'!CJ34</f>
        <v>0</v>
      </c>
      <c r="EG269" s="716">
        <f>'3A 2025-2026 REPORTE CALIFICACI'!CK34</f>
        <v>54</v>
      </c>
      <c r="EH269" s="716">
        <f>'3A 2025-2026 REPORTE CALIFICACI'!CL34</f>
        <v>53.25</v>
      </c>
      <c r="EI269" s="716">
        <f>'3A 2025-2026 REPORTE CALIFICACI'!CM34</f>
        <v>58.25</v>
      </c>
      <c r="EJ269" s="716">
        <f>'3A 2025-2026 REPORTE CALIFICACI'!CN34</f>
        <v>57.75</v>
      </c>
      <c r="EK269" s="749">
        <f>'3A 2025-2026 REPORTE CALIFICACI'!CO34</f>
        <v>55.8125</v>
      </c>
      <c r="EL269" s="750">
        <f>'3A 2025-2026 REPORTE CALIFICACI'!CP34</f>
        <v>0.656547619</v>
      </c>
      <c r="EM269" s="665">
        <f>'3A 2025-2026 REPORTE CALIFICACI'!CQ34</f>
        <v>27.90625</v>
      </c>
      <c r="EN269" s="665" t="str">
        <f>'3A 2025-2026 REPORTE CALIFICACI'!CR34</f>
        <v/>
      </c>
      <c r="EO269" s="665" t="str">
        <f>'3A 2025-2026 REPORTE CALIFICACI'!CS34</f>
        <v/>
      </c>
      <c r="EP269" s="665">
        <f>'3A 2025-2026 REPORTE CALIFICACI'!CT34</f>
        <v>28</v>
      </c>
      <c r="EQ269" s="665">
        <f>'3A 2025-2026 REPORTE CALIFICACI'!CU34</f>
        <v>16.74375</v>
      </c>
      <c r="ER269" s="665" t="str">
        <f>'3A 2025-2026 REPORTE CALIFICACI'!CV34</f>
        <v/>
      </c>
      <c r="ES269" s="665" t="str">
        <f>'3A 2025-2026 REPORTE CALIFICACI'!CW34</f>
        <v/>
      </c>
      <c r="ET269" s="665">
        <f>'3A 2025-2026 REPORTE CALIFICACI'!CX34</f>
        <v>17</v>
      </c>
      <c r="EU269" s="665">
        <f>'3A 2025-2026 REPORTE CALIFICACI'!CY34</f>
        <v>55.8125</v>
      </c>
      <c r="EV269" s="665" t="str">
        <f>'3A 2025-2026 REPORTE CALIFICACI'!CZ34</f>
        <v/>
      </c>
      <c r="EW269" s="664" t="str">
        <f>'3A 2025-2026 REPORTE CALIFICACI'!DA34</f>
        <v/>
      </c>
      <c r="EX269" s="664" t="str">
        <f>'3A 2025-2026 REPORTE CALIFICACI'!DB34</f>
        <v>R</v>
      </c>
      <c r="EY269" s="666"/>
    </row>
    <row r="270" ht="52.5" customHeight="1">
      <c r="A270" s="661"/>
      <c r="B270" s="47"/>
      <c r="C270" s="663" t="s">
        <v>1017</v>
      </c>
      <c r="D270" s="664">
        <f>'3A 2025-2026 REPORTE CALIFICACI'!DC31</f>
        <v>90</v>
      </c>
      <c r="E270" s="664">
        <f>'3A 2025-2026 REPORTE CALIFICACI'!DD31</f>
        <v>71</v>
      </c>
      <c r="F270" s="664">
        <f>'3A 2025-2026 REPORTE CALIFICACI'!DE31</f>
        <v>78</v>
      </c>
      <c r="G270" s="664">
        <f>'3A 2025-2026 REPORTE CALIFICACI'!DF31</f>
        <v>0</v>
      </c>
      <c r="H270" s="664">
        <f>'3A 2025-2026 REPORTE CALIFICACI'!DG31</f>
        <v>77</v>
      </c>
      <c r="I270" s="664">
        <f>'3A 2025-2026 REPORTE CALIFICACI'!DH31</f>
        <v>80</v>
      </c>
      <c r="J270" s="664">
        <f>'3A 2025-2026 REPORTE CALIFICACI'!DI31</f>
        <v>75</v>
      </c>
      <c r="K270" s="664">
        <f>'3A 2025-2026 REPORTE CALIFICACI'!DJ31</f>
        <v>0</v>
      </c>
      <c r="L270" s="664">
        <f>'3A 2025-2026 REPORTE CALIFICACI'!DK31</f>
        <v>80</v>
      </c>
      <c r="M270" s="664">
        <f>'3A 2025-2026 REPORTE CALIFICACI'!DL31</f>
        <v>84</v>
      </c>
      <c r="N270" s="664">
        <f>'3A 2025-2026 REPORTE CALIFICACI'!DM31</f>
        <v>81</v>
      </c>
      <c r="O270" s="664">
        <f>'3A 2025-2026 REPORTE CALIFICACI'!DN31</f>
        <v>0</v>
      </c>
      <c r="P270" s="664">
        <f>'3A 2025-2026 REPORTE CALIFICACI'!DO31</f>
        <v>81</v>
      </c>
      <c r="Q270" s="664">
        <f>'3A 2025-2026 REPORTE CALIFICACI'!DP31</f>
        <v>80</v>
      </c>
      <c r="R270" s="664">
        <f>'3A 2025-2026 REPORTE CALIFICACI'!DQ31</f>
        <v>80</v>
      </c>
      <c r="S270" s="664">
        <f>'3A 2025-2026 REPORTE CALIFICACI'!DR31</f>
        <v>0</v>
      </c>
      <c r="T270" s="716">
        <f>'3A 2025-2026 REPORTE CALIFICACI'!DS31</f>
        <v>59.75</v>
      </c>
      <c r="U270" s="716">
        <f>'3A 2025-2026 REPORTE CALIFICACI'!DT31</f>
        <v>58</v>
      </c>
      <c r="V270" s="716">
        <f>'3A 2025-2026 REPORTE CALIFICACI'!DU31</f>
        <v>61.25</v>
      </c>
      <c r="W270" s="716">
        <f>'3A 2025-2026 REPORTE CALIFICACI'!DV31</f>
        <v>60.25</v>
      </c>
      <c r="X270" s="749">
        <f>'3A 2025-2026 REPORTE CALIFICACI'!DW31</f>
        <v>59.8125</v>
      </c>
      <c r="Y270" s="750">
        <f>'3A 2025-2026 REPORTE CALIFICACI'!DX31</f>
        <v>0.68375</v>
      </c>
      <c r="Z270" s="665">
        <f>'3A 2025-2026 REPORTE CALIFICACI'!DY31</f>
        <v>29.90625</v>
      </c>
      <c r="AA270" s="665" t="str">
        <f>'3A 2025-2026 REPORTE CALIFICACI'!DZ31</f>
        <v/>
      </c>
      <c r="AB270" s="665" t="str">
        <f>'3A 2025-2026 REPORTE CALIFICACI'!EA31</f>
        <v/>
      </c>
      <c r="AC270" s="749">
        <f>'3A 2025-2026 REPORTE CALIFICACI'!EB31</f>
        <v>30</v>
      </c>
      <c r="AD270" s="665">
        <f>'3A 2025-2026 REPORTE CALIFICACI'!EC31</f>
        <v>17.94375</v>
      </c>
      <c r="AE270" s="665" t="str">
        <f>'3A 2025-2026 REPORTE CALIFICACI'!ED31</f>
        <v/>
      </c>
      <c r="AF270" s="665" t="str">
        <f>'3A 2025-2026 REPORTE CALIFICACI'!EE31</f>
        <v/>
      </c>
      <c r="AG270" s="749">
        <f>'3A 2025-2026 REPORTE CALIFICACI'!EF31</f>
        <v>18</v>
      </c>
      <c r="AH270" s="664"/>
      <c r="AI270" s="665" t="str">
        <f>'3A 2025-2026 REPORTE CALIFICACI'!EH31</f>
        <v/>
      </c>
      <c r="AJ270" s="664" t="str">
        <f>'3A 2025-2026 REPORTE CALIFICACI'!EI31</f>
        <v/>
      </c>
      <c r="AK270" s="664" t="str">
        <f>'3A 2025-2026 REPORTE CALIFICACI'!EJ31</f>
        <v>R</v>
      </c>
      <c r="AL270" s="666"/>
      <c r="AM270" s="667"/>
      <c r="AN270" s="661"/>
      <c r="AO270" s="47"/>
      <c r="AP270" s="663" t="s">
        <v>1017</v>
      </c>
      <c r="AQ270" s="664">
        <f>'3A 2025-2026 REPORTE CALIFICACI'!DC32</f>
        <v>84</v>
      </c>
      <c r="AR270" s="664">
        <f>'3A 2025-2026 REPORTE CALIFICACI'!DD32</f>
        <v>72</v>
      </c>
      <c r="AS270" s="664">
        <f>'3A 2025-2026 REPORTE CALIFICACI'!DE32</f>
        <v>80</v>
      </c>
      <c r="AT270" s="664">
        <f>'3A 2025-2026 REPORTE CALIFICACI'!DF32</f>
        <v>0</v>
      </c>
      <c r="AU270" s="664">
        <f>'3A 2025-2026 REPORTE CALIFICACI'!DG32</f>
        <v>75</v>
      </c>
      <c r="AV270" s="664">
        <f>'3A 2025-2026 REPORTE CALIFICACI'!DH32</f>
        <v>90</v>
      </c>
      <c r="AW270" s="664">
        <f>'3A 2025-2026 REPORTE CALIFICACI'!DI32</f>
        <v>84</v>
      </c>
      <c r="AX270" s="664">
        <f>'3A 2025-2026 REPORTE CALIFICACI'!DJ32</f>
        <v>0</v>
      </c>
      <c r="AY270" s="664">
        <f>'3A 2025-2026 REPORTE CALIFICACI'!DK32</f>
        <v>85</v>
      </c>
      <c r="AZ270" s="664">
        <f>'3A 2025-2026 REPORTE CALIFICACI'!DL32</f>
        <v>85</v>
      </c>
      <c r="BA270" s="664">
        <f>'3A 2025-2026 REPORTE CALIFICACI'!DM32</f>
        <v>85</v>
      </c>
      <c r="BB270" s="664">
        <f>'3A 2025-2026 REPORTE CALIFICACI'!DN32</f>
        <v>0</v>
      </c>
      <c r="BC270" s="664">
        <f>'3A 2025-2026 REPORTE CALIFICACI'!DO32</f>
        <v>85</v>
      </c>
      <c r="BD270" s="664">
        <f>'3A 2025-2026 REPORTE CALIFICACI'!DP32</f>
        <v>81</v>
      </c>
      <c r="BE270" s="664">
        <f>'3A 2025-2026 REPORTE CALIFICACI'!DQ32</f>
        <v>86</v>
      </c>
      <c r="BF270" s="664">
        <f>'3A 2025-2026 REPORTE CALIFICACI'!DR32</f>
        <v>0</v>
      </c>
      <c r="BG270" s="716">
        <f>'3A 2025-2026 REPORTE CALIFICACI'!DS32</f>
        <v>59</v>
      </c>
      <c r="BH270" s="716">
        <f>'3A 2025-2026 REPORTE CALIFICACI'!DT32</f>
        <v>62.25</v>
      </c>
      <c r="BI270" s="716">
        <f>'3A 2025-2026 REPORTE CALIFICACI'!DU32</f>
        <v>63.75</v>
      </c>
      <c r="BJ270" s="716">
        <f>'3A 2025-2026 REPORTE CALIFICACI'!DV32</f>
        <v>63</v>
      </c>
      <c r="BK270" s="749">
        <f>'3A 2025-2026 REPORTE CALIFICACI'!DW32</f>
        <v>62</v>
      </c>
      <c r="BL270" s="750">
        <f>'3A 2025-2026 REPORTE CALIFICACI'!DX32</f>
        <v>0.6891812865</v>
      </c>
      <c r="BM270" s="665">
        <f>'3A 2025-2026 REPORTE CALIFICACI'!DY32</f>
        <v>31</v>
      </c>
      <c r="BN270" s="665" t="str">
        <f>'3A 2025-2026 REPORTE CALIFICACI'!DZ32</f>
        <v/>
      </c>
      <c r="BO270" s="665" t="str">
        <f>'3A 2025-2026 REPORTE CALIFICACI'!EA32</f>
        <v/>
      </c>
      <c r="BP270" s="665">
        <f>'3A 2025-2026 REPORTE CALIFICACI'!EB32</f>
        <v>31</v>
      </c>
      <c r="BQ270" s="665">
        <f>'3A 2025-2026 REPORTE CALIFICACI'!EC32</f>
        <v>18.6</v>
      </c>
      <c r="BR270" s="665" t="str">
        <f>'3A 2025-2026 REPORTE CALIFICACI'!ED32</f>
        <v/>
      </c>
      <c r="BS270" s="665" t="str">
        <f>'3A 2025-2026 REPORTE CALIFICACI'!EE32</f>
        <v/>
      </c>
      <c r="BT270" s="665">
        <f>'3A 2025-2026 REPORTE CALIFICACI'!EF32</f>
        <v>19</v>
      </c>
      <c r="BU270" s="664"/>
      <c r="BV270" s="665" t="str">
        <f>'3A 2025-2026 REPORTE CALIFICACI'!EH32</f>
        <v/>
      </c>
      <c r="BW270" s="664" t="str">
        <f>'3A 2025-2026 REPORTE CALIFICACI'!EI32</f>
        <v/>
      </c>
      <c r="BX270" s="664" t="str">
        <f>'3A 2025-2026 REPORTE CALIFICACI'!EJ32</f>
        <v>R</v>
      </c>
      <c r="BY270" s="666"/>
      <c r="BZ270" s="667"/>
      <c r="CA270" s="661"/>
      <c r="CB270" s="47"/>
      <c r="CC270" s="663" t="s">
        <v>1017</v>
      </c>
      <c r="CD270" s="664">
        <f>'3A 2025-2026 REPORTE CALIFICACI'!DC33</f>
        <v>70</v>
      </c>
      <c r="CE270" s="664">
        <f>'3A 2025-2026 REPORTE CALIFICACI'!DD33</f>
        <v>70</v>
      </c>
      <c r="CF270" s="664">
        <f>'3A 2025-2026 REPORTE CALIFICACI'!DE33</f>
        <v>76</v>
      </c>
      <c r="CG270" s="664">
        <f>'3A 2025-2026 REPORTE CALIFICACI'!DF33</f>
        <v>0</v>
      </c>
      <c r="CH270" s="664">
        <f>'3A 2025-2026 REPORTE CALIFICACI'!DG33</f>
        <v>73</v>
      </c>
      <c r="CI270" s="664">
        <f>'3A 2025-2026 REPORTE CALIFICACI'!DH33</f>
        <v>70</v>
      </c>
      <c r="CJ270" s="664">
        <f>'3A 2025-2026 REPORTE CALIFICACI'!DI33</f>
        <v>80</v>
      </c>
      <c r="CK270" s="664">
        <f>'3A 2025-2026 REPORTE CALIFICACI'!DJ33</f>
        <v>0</v>
      </c>
      <c r="CL270" s="664">
        <f>'3A 2025-2026 REPORTE CALIFICACI'!DK33</f>
        <v>70</v>
      </c>
      <c r="CM270" s="664">
        <f>'3A 2025-2026 REPORTE CALIFICACI'!DL33</f>
        <v>80</v>
      </c>
      <c r="CN270" s="664">
        <f>'3A 2025-2026 REPORTE CALIFICACI'!DM33</f>
        <v>80</v>
      </c>
      <c r="CO270" s="664">
        <f>'3A 2025-2026 REPORTE CALIFICACI'!DN33</f>
        <v>0</v>
      </c>
      <c r="CP270" s="664">
        <f>'3A 2025-2026 REPORTE CALIFICACI'!DO33</f>
        <v>75</v>
      </c>
      <c r="CQ270" s="664">
        <f>'3A 2025-2026 REPORTE CALIFICACI'!DP33</f>
        <v>78</v>
      </c>
      <c r="CR270" s="664">
        <f>'3A 2025-2026 REPORTE CALIFICACI'!DQ33</f>
        <v>88</v>
      </c>
      <c r="CS270" s="664">
        <f>'3A 2025-2026 REPORTE CALIFICACI'!DR33</f>
        <v>0</v>
      </c>
      <c r="CT270" s="716">
        <f>'3A 2025-2026 REPORTE CALIFICACI'!DS33</f>
        <v>54</v>
      </c>
      <c r="CU270" s="716">
        <f>'3A 2025-2026 REPORTE CALIFICACI'!DT33</f>
        <v>55.75</v>
      </c>
      <c r="CV270" s="716">
        <f>'3A 2025-2026 REPORTE CALIFICACI'!DU33</f>
        <v>57.5</v>
      </c>
      <c r="CW270" s="716">
        <f>'3A 2025-2026 REPORTE CALIFICACI'!DV33</f>
        <v>60.25</v>
      </c>
      <c r="CX270" s="749">
        <f>'3A 2025-2026 REPORTE CALIFICACI'!DW33</f>
        <v>56.875</v>
      </c>
      <c r="CY270" s="750">
        <f>'3A 2025-2026 REPORTE CALIFICACI'!DX33</f>
        <v>0.6508082707</v>
      </c>
      <c r="CZ270" s="665">
        <f>'3A 2025-2026 REPORTE CALIFICACI'!DY33</f>
        <v>28.4375</v>
      </c>
      <c r="DA270" s="665" t="str">
        <f>'3A 2025-2026 REPORTE CALIFICACI'!DZ33</f>
        <v/>
      </c>
      <c r="DB270" s="665" t="str">
        <f>'3A 2025-2026 REPORTE CALIFICACI'!EA33</f>
        <v/>
      </c>
      <c r="DC270" s="665">
        <f>'3A 2025-2026 REPORTE CALIFICACI'!EB33</f>
        <v>28</v>
      </c>
      <c r="DD270" s="665">
        <f>'3A 2025-2026 REPORTE CALIFICACI'!EC33</f>
        <v>17.0625</v>
      </c>
      <c r="DE270" s="665" t="str">
        <f>'3A 2025-2026 REPORTE CALIFICACI'!ED33</f>
        <v/>
      </c>
      <c r="DF270" s="665" t="str">
        <f>'3A 2025-2026 REPORTE CALIFICACI'!EE33</f>
        <v/>
      </c>
      <c r="DG270" s="665">
        <f>'3A 2025-2026 REPORTE CALIFICACI'!EF33</f>
        <v>17</v>
      </c>
      <c r="DH270" s="664"/>
      <c r="DI270" s="665" t="str">
        <f>'3A 2025-2026 REPORTE CALIFICACI'!EH33</f>
        <v/>
      </c>
      <c r="DJ270" s="664" t="str">
        <f>'3A 2025-2026 REPORTE CALIFICACI'!EI33</f>
        <v/>
      </c>
      <c r="DK270" s="664" t="str">
        <f>'3A 2025-2026 REPORTE CALIFICACI'!EJ33</f>
        <v>R</v>
      </c>
      <c r="DL270" s="666"/>
      <c r="DM270" s="667"/>
      <c r="DN270" s="661"/>
      <c r="DO270" s="47"/>
      <c r="DP270" s="663" t="s">
        <v>1017</v>
      </c>
      <c r="DQ270" s="664">
        <f>'3A 2025-2026 REPORTE CALIFICACI'!DC34</f>
        <v>70</v>
      </c>
      <c r="DR270" s="664">
        <f>'3A 2025-2026 REPORTE CALIFICACI'!DD34</f>
        <v>75</v>
      </c>
      <c r="DS270" s="664">
        <f>'3A 2025-2026 REPORTE CALIFICACI'!DE34</f>
        <v>70</v>
      </c>
      <c r="DT270" s="664">
        <f>'3A 2025-2026 REPORTE CALIFICACI'!DF34</f>
        <v>0</v>
      </c>
      <c r="DU270" s="664">
        <f>'3A 2025-2026 REPORTE CALIFICACI'!DG34</f>
        <v>70</v>
      </c>
      <c r="DV270" s="664">
        <f>'3A 2025-2026 REPORTE CALIFICACI'!DH34</f>
        <v>70</v>
      </c>
      <c r="DW270" s="664">
        <f>'3A 2025-2026 REPORTE CALIFICACI'!DI34</f>
        <v>70</v>
      </c>
      <c r="DX270" s="664">
        <f>'3A 2025-2026 REPORTE CALIFICACI'!DJ34</f>
        <v>0</v>
      </c>
      <c r="DY270" s="664">
        <f>'3A 2025-2026 REPORTE CALIFICACI'!DK34</f>
        <v>70</v>
      </c>
      <c r="DZ270" s="664">
        <f>'3A 2025-2026 REPORTE CALIFICACI'!DL34</f>
        <v>75</v>
      </c>
      <c r="EA270" s="664">
        <f>'3A 2025-2026 REPORTE CALIFICACI'!DM34</f>
        <v>70</v>
      </c>
      <c r="EB270" s="664">
        <f>'3A 2025-2026 REPORTE CALIFICACI'!DN34</f>
        <v>0</v>
      </c>
      <c r="EC270" s="664">
        <f>'3A 2025-2026 REPORTE CALIFICACI'!DO34</f>
        <v>70</v>
      </c>
      <c r="ED270" s="664">
        <f>'3A 2025-2026 REPORTE CALIFICACI'!DP34</f>
        <v>76</v>
      </c>
      <c r="EE270" s="664">
        <f>'3A 2025-2026 REPORTE CALIFICACI'!DQ34</f>
        <v>74</v>
      </c>
      <c r="EF270" s="664">
        <f>'3A 2025-2026 REPORTE CALIFICACI'!DR34</f>
        <v>0</v>
      </c>
      <c r="EG270" s="716">
        <f>'3A 2025-2026 REPORTE CALIFICACI'!DS34</f>
        <v>53.75</v>
      </c>
      <c r="EH270" s="716">
        <f>'3A 2025-2026 REPORTE CALIFICACI'!DT34</f>
        <v>52.5</v>
      </c>
      <c r="EI270" s="716">
        <f>'3A 2025-2026 REPORTE CALIFICACI'!DU34</f>
        <v>53.75</v>
      </c>
      <c r="EJ270" s="716">
        <f>'3A 2025-2026 REPORTE CALIFICACI'!DV34</f>
        <v>55</v>
      </c>
      <c r="EK270" s="749">
        <f>'3A 2025-2026 REPORTE CALIFICACI'!DW34</f>
        <v>53.75</v>
      </c>
      <c r="EL270" s="750">
        <f>'3A 2025-2026 REPORTE CALIFICACI'!DX34</f>
        <v>0.5855148287</v>
      </c>
      <c r="EM270" s="665">
        <f>'3A 2025-2026 REPORTE CALIFICACI'!DY34</f>
        <v>26.875</v>
      </c>
      <c r="EN270" s="665" t="str">
        <f>'3A 2025-2026 REPORTE CALIFICACI'!DZ34</f>
        <v/>
      </c>
      <c r="EO270" s="665" t="str">
        <f>'3A 2025-2026 REPORTE CALIFICACI'!EA34</f>
        <v/>
      </c>
      <c r="EP270" s="665">
        <f>'3A 2025-2026 REPORTE CALIFICACI'!EB34</f>
        <v>27</v>
      </c>
      <c r="EQ270" s="665">
        <f>'3A 2025-2026 REPORTE CALIFICACI'!EC34</f>
        <v>16.125</v>
      </c>
      <c r="ER270" s="665" t="str">
        <f>'3A 2025-2026 REPORTE CALIFICACI'!ED34</f>
        <v/>
      </c>
      <c r="ES270" s="665" t="str">
        <f>'3A 2025-2026 REPORTE CALIFICACI'!EE34</f>
        <v/>
      </c>
      <c r="ET270" s="665">
        <f>'3A 2025-2026 REPORTE CALIFICACI'!EF34</f>
        <v>16</v>
      </c>
      <c r="EU270" s="665">
        <f>'3A 2025-2026 REPORTE CALIFICACI'!EG34</f>
        <v>53.75</v>
      </c>
      <c r="EV270" s="665" t="str">
        <f>'3A 2025-2026 REPORTE CALIFICACI'!EH34</f>
        <v/>
      </c>
      <c r="EW270" s="664" t="str">
        <f>'3A 2025-2026 REPORTE CALIFICACI'!EI34</f>
        <v/>
      </c>
      <c r="EX270" s="664" t="str">
        <f>'3A 2025-2026 REPORTE CALIFICACI'!EJ34</f>
        <v>R</v>
      </c>
      <c r="EY270" s="666"/>
    </row>
    <row r="271" ht="52.5" customHeight="1">
      <c r="A271" s="661"/>
      <c r="B271" s="47"/>
      <c r="C271" s="663" t="s">
        <v>1018</v>
      </c>
      <c r="D271" s="664">
        <f>'3A 2025-2026 REPORTE CALIFICACI'!EK31</f>
        <v>78</v>
      </c>
      <c r="E271" s="664">
        <f>'3A 2025-2026 REPORTE CALIFICACI'!EL31</f>
        <v>81</v>
      </c>
      <c r="F271" s="664">
        <f>'3A 2025-2026 REPORTE CALIFICACI'!EM31</f>
        <v>91</v>
      </c>
      <c r="G271" s="665">
        <f>'3A 2025-2026 REPORTE CALIFICACI'!EN31</f>
        <v>0</v>
      </c>
      <c r="H271" s="664">
        <f>'3A 2025-2026 REPORTE CALIFICACI'!EO31</f>
        <v>75</v>
      </c>
      <c r="I271" s="664">
        <f>'3A 2025-2026 REPORTE CALIFICACI'!EP31</f>
        <v>78</v>
      </c>
      <c r="J271" s="664">
        <f>'3A 2025-2026 REPORTE CALIFICACI'!EQ31</f>
        <v>94</v>
      </c>
      <c r="K271" s="664">
        <f>'3A 2025-2026 REPORTE CALIFICACI'!ER31</f>
        <v>0</v>
      </c>
      <c r="L271" s="664">
        <f>'3A 2025-2026 REPORTE CALIFICACI'!ES31</f>
        <v>91</v>
      </c>
      <c r="M271" s="665">
        <f>'3A 2025-2026 REPORTE CALIFICACI'!ET31</f>
        <v>98</v>
      </c>
      <c r="N271" s="665">
        <f>'3A 2025-2026 REPORTE CALIFICACI'!EU31</f>
        <v>93</v>
      </c>
      <c r="O271" s="664">
        <f>'3A 2025-2026 REPORTE CALIFICACI'!EV31</f>
        <v>0</v>
      </c>
      <c r="P271" s="665">
        <f>'3A 2025-2026 REPORTE CALIFICACI'!EW31</f>
        <v>85</v>
      </c>
      <c r="Q271" s="665">
        <f>'3A 2025-2026 REPORTE CALIFICACI'!EX31</f>
        <v>78</v>
      </c>
      <c r="R271" s="665">
        <f>'3A 2025-2026 REPORTE CALIFICACI'!EY31</f>
        <v>78</v>
      </c>
      <c r="S271" s="665">
        <f>'3A 2025-2026 REPORTE CALIFICACI'!EZ31</f>
        <v>0</v>
      </c>
      <c r="T271" s="716">
        <f>'3A 2025-2026 REPORTE CALIFICACI'!FA31</f>
        <v>62.5</v>
      </c>
      <c r="U271" s="716">
        <f>'3A 2025-2026 REPORTE CALIFICACI'!FB31</f>
        <v>61.75</v>
      </c>
      <c r="V271" s="716">
        <f>'3A 2025-2026 REPORTE CALIFICACI'!FC31</f>
        <v>70.5</v>
      </c>
      <c r="W271" s="716">
        <f>'3A 2025-2026 REPORTE CALIFICACI'!FD31</f>
        <v>60.25</v>
      </c>
      <c r="X271" s="749">
        <f>'3A 2025-2026 REPORTE CALIFICACI'!FE31</f>
        <v>63.75</v>
      </c>
      <c r="Y271" s="750">
        <f>'3A 2025-2026 REPORTE CALIFICACI'!FF31</f>
        <v>0.6866666667</v>
      </c>
      <c r="Z271" s="665">
        <f>'3A 2025-2026 REPORTE CALIFICACI'!FG31</f>
        <v>31.875</v>
      </c>
      <c r="AA271" s="665" t="str">
        <f>'3A 2025-2026 REPORTE CALIFICACI'!FH31</f>
        <v/>
      </c>
      <c r="AB271" s="665" t="str">
        <f>'3A 2025-2026 REPORTE CALIFICACI'!FI31</f>
        <v/>
      </c>
      <c r="AC271" s="749">
        <f>'3A 2025-2026 REPORTE CALIFICACI'!FJ31</f>
        <v>32</v>
      </c>
      <c r="AD271" s="665">
        <f>'3A 2025-2026 REPORTE CALIFICACI'!FK31</f>
        <v>19.125</v>
      </c>
      <c r="AE271" s="665" t="str">
        <f>'3A 2025-2026 REPORTE CALIFICACI'!FL31</f>
        <v/>
      </c>
      <c r="AF271" s="665" t="str">
        <f>'3A 2025-2026 REPORTE CALIFICACI'!FM31</f>
        <v/>
      </c>
      <c r="AG271" s="749">
        <f>'3A 2025-2026 REPORTE CALIFICACI'!FN31</f>
        <v>19</v>
      </c>
      <c r="AH271" s="664"/>
      <c r="AI271" s="665" t="str">
        <f>'3A 2025-2026 REPORTE CALIFICACI'!FP31</f>
        <v/>
      </c>
      <c r="AJ271" s="664" t="str">
        <f>'3A 2025-2026 REPORTE CALIFICACI'!FQ31</f>
        <v/>
      </c>
      <c r="AK271" s="664" t="str">
        <f>'3A 2025-2026 REPORTE CALIFICACI'!FR31</f>
        <v>R</v>
      </c>
      <c r="AL271" s="666"/>
      <c r="AM271" s="667"/>
      <c r="AN271" s="661"/>
      <c r="AO271" s="47"/>
      <c r="AP271" s="663" t="s">
        <v>1018</v>
      </c>
      <c r="AQ271" s="664">
        <f>'3A 2025-2026 REPORTE CALIFICACI'!EK32</f>
        <v>82</v>
      </c>
      <c r="AR271" s="664">
        <f>'3A 2025-2026 REPORTE CALIFICACI'!EL32</f>
        <v>89</v>
      </c>
      <c r="AS271" s="664">
        <f>'3A 2025-2026 REPORTE CALIFICACI'!EM32</f>
        <v>87</v>
      </c>
      <c r="AT271" s="665">
        <f>'3A 2025-2026 REPORTE CALIFICACI'!EN32</f>
        <v>0</v>
      </c>
      <c r="AU271" s="664">
        <f>'3A 2025-2026 REPORTE CALIFICACI'!EO32</f>
        <v>76</v>
      </c>
      <c r="AV271" s="664">
        <f>'3A 2025-2026 REPORTE CALIFICACI'!EP32</f>
        <v>92</v>
      </c>
      <c r="AW271" s="664">
        <f>'3A 2025-2026 REPORTE CALIFICACI'!EQ32</f>
        <v>91</v>
      </c>
      <c r="AX271" s="664">
        <f>'3A 2025-2026 REPORTE CALIFICACI'!ER32</f>
        <v>0</v>
      </c>
      <c r="AY271" s="664">
        <f>'3A 2025-2026 REPORTE CALIFICACI'!ES32</f>
        <v>96</v>
      </c>
      <c r="AZ271" s="665">
        <f>'3A 2025-2026 REPORTE CALIFICACI'!ET32</f>
        <v>100</v>
      </c>
      <c r="BA271" s="665">
        <f>'3A 2025-2026 REPORTE CALIFICACI'!EU32</f>
        <v>95</v>
      </c>
      <c r="BB271" s="664">
        <f>'3A 2025-2026 REPORTE CALIFICACI'!EV32</f>
        <v>0</v>
      </c>
      <c r="BC271" s="665">
        <f>'3A 2025-2026 REPORTE CALIFICACI'!EW32</f>
        <v>87</v>
      </c>
      <c r="BD271" s="665">
        <f>'3A 2025-2026 REPORTE CALIFICACI'!EX32</f>
        <v>96</v>
      </c>
      <c r="BE271" s="665">
        <f>'3A 2025-2026 REPORTE CALIFICACI'!EY32</f>
        <v>86</v>
      </c>
      <c r="BF271" s="665">
        <f>'3A 2025-2026 REPORTE CALIFICACI'!EZ32</f>
        <v>0</v>
      </c>
      <c r="BG271" s="716">
        <f>'3A 2025-2026 REPORTE CALIFICACI'!FA32</f>
        <v>64.5</v>
      </c>
      <c r="BH271" s="716">
        <f>'3A 2025-2026 REPORTE CALIFICACI'!FB32</f>
        <v>64.75</v>
      </c>
      <c r="BI271" s="716">
        <f>'3A 2025-2026 REPORTE CALIFICACI'!FC32</f>
        <v>72.75</v>
      </c>
      <c r="BJ271" s="716">
        <f>'3A 2025-2026 REPORTE CALIFICACI'!FD32</f>
        <v>67.25</v>
      </c>
      <c r="BK271" s="749">
        <f>'3A 2025-2026 REPORTE CALIFICACI'!FE32</f>
        <v>67.3125</v>
      </c>
      <c r="BL271" s="750">
        <f>'3A 2025-2026 REPORTE CALIFICACI'!FF32</f>
        <v>0.6944444444</v>
      </c>
      <c r="BM271" s="665">
        <f>'3A 2025-2026 REPORTE CALIFICACI'!FG32</f>
        <v>33.65625</v>
      </c>
      <c r="BN271" s="665" t="str">
        <f>'3A 2025-2026 REPORTE CALIFICACI'!FH32</f>
        <v/>
      </c>
      <c r="BO271" s="665" t="str">
        <f>'3A 2025-2026 REPORTE CALIFICACI'!FI32</f>
        <v/>
      </c>
      <c r="BP271" s="665">
        <f>'3A 2025-2026 REPORTE CALIFICACI'!FJ32</f>
        <v>34</v>
      </c>
      <c r="BQ271" s="665">
        <f>'3A 2025-2026 REPORTE CALIFICACI'!FK32</f>
        <v>20.19375</v>
      </c>
      <c r="BR271" s="665" t="str">
        <f>'3A 2025-2026 REPORTE CALIFICACI'!FL32</f>
        <v/>
      </c>
      <c r="BS271" s="665" t="str">
        <f>'3A 2025-2026 REPORTE CALIFICACI'!FM32</f>
        <v/>
      </c>
      <c r="BT271" s="665">
        <f>'3A 2025-2026 REPORTE CALIFICACI'!FN32</f>
        <v>20</v>
      </c>
      <c r="BU271" s="664"/>
      <c r="BV271" s="665" t="str">
        <f>'3A 2025-2026 REPORTE CALIFICACI'!FP32</f>
        <v/>
      </c>
      <c r="BW271" s="664" t="str">
        <f>'3A 2025-2026 REPORTE CALIFICACI'!FQ32</f>
        <v/>
      </c>
      <c r="BX271" s="664" t="str">
        <f>'3A 2025-2026 REPORTE CALIFICACI'!FR32</f>
        <v>R</v>
      </c>
      <c r="BY271" s="666"/>
      <c r="BZ271" s="667"/>
      <c r="CA271" s="661"/>
      <c r="CB271" s="47"/>
      <c r="CC271" s="663" t="s">
        <v>1018</v>
      </c>
      <c r="CD271" s="664">
        <f>'3A 2025-2026 REPORTE CALIFICACI'!EK33</f>
        <v>81</v>
      </c>
      <c r="CE271" s="664">
        <f>'3A 2025-2026 REPORTE CALIFICACI'!EL33</f>
        <v>82</v>
      </c>
      <c r="CF271" s="664">
        <f>'3A 2025-2026 REPORTE CALIFICACI'!EM33</f>
        <v>94</v>
      </c>
      <c r="CG271" s="665">
        <f>'3A 2025-2026 REPORTE CALIFICACI'!EN33</f>
        <v>0</v>
      </c>
      <c r="CH271" s="664">
        <f>'3A 2025-2026 REPORTE CALIFICACI'!EO33</f>
        <v>82</v>
      </c>
      <c r="CI271" s="664">
        <f>'3A 2025-2026 REPORTE CALIFICACI'!EP33</f>
        <v>84</v>
      </c>
      <c r="CJ271" s="664">
        <f>'3A 2025-2026 REPORTE CALIFICACI'!EQ33</f>
        <v>92</v>
      </c>
      <c r="CK271" s="664">
        <f>'3A 2025-2026 REPORTE CALIFICACI'!ER33</f>
        <v>0</v>
      </c>
      <c r="CL271" s="664">
        <f>'3A 2025-2026 REPORTE CALIFICACI'!ES33</f>
        <v>77</v>
      </c>
      <c r="CM271" s="665">
        <f>'3A 2025-2026 REPORTE CALIFICACI'!ET33</f>
        <v>72</v>
      </c>
      <c r="CN271" s="665">
        <f>'3A 2025-2026 REPORTE CALIFICACI'!EU33</f>
        <v>91</v>
      </c>
      <c r="CO271" s="664">
        <f>'3A 2025-2026 REPORTE CALIFICACI'!EV33</f>
        <v>0</v>
      </c>
      <c r="CP271" s="665">
        <f>'3A 2025-2026 REPORTE CALIFICACI'!EW33</f>
        <v>76</v>
      </c>
      <c r="CQ271" s="665">
        <f>'3A 2025-2026 REPORTE CALIFICACI'!EX33</f>
        <v>73</v>
      </c>
      <c r="CR271" s="665">
        <f>'3A 2025-2026 REPORTE CALIFICACI'!EY33</f>
        <v>81</v>
      </c>
      <c r="CS271" s="665">
        <f>'3A 2025-2026 REPORTE CALIFICACI'!EZ33</f>
        <v>0</v>
      </c>
      <c r="CT271" s="716">
        <f>'3A 2025-2026 REPORTE CALIFICACI'!FA33</f>
        <v>64.25</v>
      </c>
      <c r="CU271" s="716">
        <f>'3A 2025-2026 REPORTE CALIFICACI'!FB33</f>
        <v>64.5</v>
      </c>
      <c r="CV271" s="716">
        <f>'3A 2025-2026 REPORTE CALIFICACI'!FC33</f>
        <v>60</v>
      </c>
      <c r="CW271" s="716">
        <f>'3A 2025-2026 REPORTE CALIFICACI'!FD33</f>
        <v>57.5</v>
      </c>
      <c r="CX271" s="749">
        <f>'3A 2025-2026 REPORTE CALIFICACI'!FE33</f>
        <v>61.5625</v>
      </c>
      <c r="CY271" s="750">
        <f>'3A 2025-2026 REPORTE CALIFICACI'!FF33</f>
        <v>0.6412908497</v>
      </c>
      <c r="CZ271" s="665">
        <f>'3A 2025-2026 REPORTE CALIFICACI'!FG33</f>
        <v>30.78125</v>
      </c>
      <c r="DA271" s="665" t="str">
        <f>'3A 2025-2026 REPORTE CALIFICACI'!FH33</f>
        <v/>
      </c>
      <c r="DB271" s="665" t="str">
        <f>'3A 2025-2026 REPORTE CALIFICACI'!FI33</f>
        <v/>
      </c>
      <c r="DC271" s="665">
        <f>'3A 2025-2026 REPORTE CALIFICACI'!FJ33</f>
        <v>31</v>
      </c>
      <c r="DD271" s="665">
        <f>'3A 2025-2026 REPORTE CALIFICACI'!FK33</f>
        <v>18.46875</v>
      </c>
      <c r="DE271" s="665" t="str">
        <f>'3A 2025-2026 REPORTE CALIFICACI'!FL33</f>
        <v/>
      </c>
      <c r="DF271" s="665" t="str">
        <f>'3A 2025-2026 REPORTE CALIFICACI'!FM33</f>
        <v/>
      </c>
      <c r="DG271" s="665">
        <f>'3A 2025-2026 REPORTE CALIFICACI'!FN33</f>
        <v>18</v>
      </c>
      <c r="DH271" s="664"/>
      <c r="DI271" s="665" t="str">
        <f>'3A 2025-2026 REPORTE CALIFICACI'!FP33</f>
        <v/>
      </c>
      <c r="DJ271" s="664" t="str">
        <f>'3A 2025-2026 REPORTE CALIFICACI'!FQ33</f>
        <v/>
      </c>
      <c r="DK271" s="664" t="str">
        <f>'3A 2025-2026 REPORTE CALIFICACI'!FR33</f>
        <v>R</v>
      </c>
      <c r="DL271" s="666"/>
      <c r="DM271" s="667"/>
      <c r="DN271" s="661"/>
      <c r="DO271" s="47"/>
      <c r="DP271" s="663" t="s">
        <v>1018</v>
      </c>
      <c r="DQ271" s="664">
        <f>'3A 2025-2026 REPORTE CALIFICACI'!EK34</f>
        <v>74</v>
      </c>
      <c r="DR271" s="664">
        <f>'3A 2025-2026 REPORTE CALIFICACI'!EL34</f>
        <v>75</v>
      </c>
      <c r="DS271" s="664">
        <f>'3A 2025-2026 REPORTE CALIFICACI'!EM34</f>
        <v>81</v>
      </c>
      <c r="DT271" s="665">
        <f>'3A 2025-2026 REPORTE CALIFICACI'!EN34</f>
        <v>0</v>
      </c>
      <c r="DU271" s="664">
        <f>'3A 2025-2026 REPORTE CALIFICACI'!EO34</f>
        <v>77</v>
      </c>
      <c r="DV271" s="664">
        <f>'3A 2025-2026 REPORTE CALIFICACI'!EP34</f>
        <v>81</v>
      </c>
      <c r="DW271" s="664">
        <f>'3A 2025-2026 REPORTE CALIFICACI'!EQ34</f>
        <v>87</v>
      </c>
      <c r="DX271" s="664">
        <f>'3A 2025-2026 REPORTE CALIFICACI'!ER34</f>
        <v>0</v>
      </c>
      <c r="DY271" s="664">
        <f>'3A 2025-2026 REPORTE CALIFICACI'!ES34</f>
        <v>70</v>
      </c>
      <c r="DZ271" s="665">
        <f>'3A 2025-2026 REPORTE CALIFICACI'!ET34</f>
        <v>93</v>
      </c>
      <c r="EA271" s="665">
        <f>'3A 2025-2026 REPORTE CALIFICACI'!EU34</f>
        <v>87</v>
      </c>
      <c r="EB271" s="664">
        <f>'3A 2025-2026 REPORTE CALIFICACI'!EV34</f>
        <v>0</v>
      </c>
      <c r="EC271" s="665">
        <f>'3A 2025-2026 REPORTE CALIFICACI'!EW34</f>
        <v>72</v>
      </c>
      <c r="ED271" s="665">
        <f>'3A 2025-2026 REPORTE CALIFICACI'!EX34</f>
        <v>81</v>
      </c>
      <c r="EE271" s="665">
        <f>'3A 2025-2026 REPORTE CALIFICACI'!EY34</f>
        <v>76</v>
      </c>
      <c r="EF271" s="665">
        <f>'3A 2025-2026 REPORTE CALIFICACI'!EZ34</f>
        <v>0</v>
      </c>
      <c r="EG271" s="716">
        <f>'3A 2025-2026 REPORTE CALIFICACI'!FA34</f>
        <v>57.5</v>
      </c>
      <c r="EH271" s="716">
        <f>'3A 2025-2026 REPORTE CALIFICACI'!FB34</f>
        <v>61.25</v>
      </c>
      <c r="EI271" s="716">
        <f>'3A 2025-2026 REPORTE CALIFICACI'!FC34</f>
        <v>62.5</v>
      </c>
      <c r="EJ271" s="716">
        <f>'3A 2025-2026 REPORTE CALIFICACI'!FD34</f>
        <v>57.25</v>
      </c>
      <c r="EK271" s="749">
        <f>'3A 2025-2026 REPORTE CALIFICACI'!FE34</f>
        <v>59.625</v>
      </c>
      <c r="EL271" s="750">
        <f>'3A 2025-2026 REPORTE CALIFICACI'!FF34</f>
        <v>0.582254902</v>
      </c>
      <c r="EM271" s="665">
        <f>'3A 2025-2026 REPORTE CALIFICACI'!FG34</f>
        <v>29.8125</v>
      </c>
      <c r="EN271" s="665" t="str">
        <f>'3A 2025-2026 REPORTE CALIFICACI'!FH34</f>
        <v/>
      </c>
      <c r="EO271" s="665" t="str">
        <f>'3A 2025-2026 REPORTE CALIFICACI'!FI34</f>
        <v/>
      </c>
      <c r="EP271" s="665">
        <f>'3A 2025-2026 REPORTE CALIFICACI'!FJ34</f>
        <v>30</v>
      </c>
      <c r="EQ271" s="665">
        <f>'3A 2025-2026 REPORTE CALIFICACI'!FK34</f>
        <v>17.8875</v>
      </c>
      <c r="ER271" s="665" t="str">
        <f>'3A 2025-2026 REPORTE CALIFICACI'!FL34</f>
        <v/>
      </c>
      <c r="ES271" s="665" t="str">
        <f>'3A 2025-2026 REPORTE CALIFICACI'!FM34</f>
        <v/>
      </c>
      <c r="ET271" s="665">
        <f>'3A 2025-2026 REPORTE CALIFICACI'!FN34</f>
        <v>18</v>
      </c>
      <c r="EU271" s="664" t="str">
        <f>'3A 2025-2026 REPORTE CALIFICACI'!FO34</f>
        <v/>
      </c>
      <c r="EV271" s="665" t="str">
        <f>'3A 2025-2026 REPORTE CALIFICACI'!FP34</f>
        <v/>
      </c>
      <c r="EW271" s="664" t="str">
        <f>'3A 2025-2026 REPORTE CALIFICACI'!FQ34</f>
        <v/>
      </c>
      <c r="EX271" s="664" t="str">
        <f>'3A 2025-2026 REPORTE CALIFICACI'!FR34</f>
        <v>R</v>
      </c>
      <c r="EY271" s="666"/>
    </row>
    <row r="272" ht="52.5" customHeight="1">
      <c r="A272" s="661"/>
      <c r="B272" s="47"/>
      <c r="C272" s="663" t="s">
        <v>1019</v>
      </c>
      <c r="D272" s="664">
        <f>'3A 2025-2026 REPORTE CALIFICACI'!FS31</f>
        <v>92</v>
      </c>
      <c r="E272" s="664">
        <f>'3A 2025-2026 REPORTE CALIFICACI'!FT31</f>
        <v>88</v>
      </c>
      <c r="F272" s="664">
        <f>'3A 2025-2026 REPORTE CALIFICACI'!FU31</f>
        <v>75</v>
      </c>
      <c r="G272" s="664">
        <f>'3A 2025-2026 REPORTE CALIFICACI'!FV31</f>
        <v>0</v>
      </c>
      <c r="H272" s="664">
        <f>'3A 2025-2026 REPORTE CALIFICACI'!FW31</f>
        <v>80</v>
      </c>
      <c r="I272" s="664">
        <f>'3A 2025-2026 REPORTE CALIFICACI'!FX31</f>
        <v>80</v>
      </c>
      <c r="J272" s="664">
        <f>'3A 2025-2026 REPORTE CALIFICACI'!FY31</f>
        <v>75</v>
      </c>
      <c r="K272" s="664">
        <f>'3A 2025-2026 REPORTE CALIFICACI'!FZ31</f>
        <v>0</v>
      </c>
      <c r="L272" s="664">
        <f>'3A 2025-2026 REPORTE CALIFICACI'!GA31</f>
        <v>86</v>
      </c>
      <c r="M272" s="664">
        <f>'3A 2025-2026 REPORTE CALIFICACI'!GB31</f>
        <v>90</v>
      </c>
      <c r="N272" s="664">
        <f>'3A 2025-2026 REPORTE CALIFICACI'!GC31</f>
        <v>75</v>
      </c>
      <c r="O272" s="664">
        <f>'3A 2025-2026 REPORTE CALIFICACI'!GD31</f>
        <v>0</v>
      </c>
      <c r="P272" s="664">
        <f>'3A 2025-2026 REPORTE CALIFICACI'!GE31</f>
        <v>87</v>
      </c>
      <c r="Q272" s="664">
        <f>'3A 2025-2026 REPORTE CALIFICACI'!GF31</f>
        <v>90</v>
      </c>
      <c r="R272" s="664">
        <f>'3A 2025-2026 REPORTE CALIFICACI'!GG31</f>
        <v>84</v>
      </c>
      <c r="S272" s="664">
        <f>'3A 2025-2026 REPORTE CALIFICACI'!GH31</f>
        <v>0</v>
      </c>
      <c r="T272" s="716">
        <f>'3A 2025-2026 REPORTE CALIFICACI'!GI31</f>
        <v>63.75</v>
      </c>
      <c r="U272" s="716">
        <f>'3A 2025-2026 REPORTE CALIFICACI'!GJ31</f>
        <v>58.75</v>
      </c>
      <c r="V272" s="716">
        <f>'3A 2025-2026 REPORTE CALIFICACI'!GK31</f>
        <v>62.75</v>
      </c>
      <c r="W272" s="716">
        <f>'3A 2025-2026 REPORTE CALIFICACI'!GL31</f>
        <v>65.25</v>
      </c>
      <c r="X272" s="749">
        <f>'3A 2025-2026 REPORTE CALIFICACI'!GM31</f>
        <v>62.625</v>
      </c>
      <c r="Y272" s="750">
        <f>'3A 2025-2026 REPORTE CALIFICACI'!GN31</f>
        <v>0.3</v>
      </c>
      <c r="Z272" s="665">
        <f>'3A 2025-2026 REPORTE CALIFICACI'!GO31</f>
        <v>31.3125</v>
      </c>
      <c r="AA272" s="665" t="str">
        <f>'3A 2025-2026 REPORTE CALIFICACI'!GP31</f>
        <v/>
      </c>
      <c r="AB272" s="665" t="str">
        <f>'3A 2025-2026 REPORTE CALIFICACI'!GQ31</f>
        <v/>
      </c>
      <c r="AC272" s="749">
        <f>'3A 2025-2026 REPORTE CALIFICACI'!GR31</f>
        <v>31</v>
      </c>
      <c r="AD272" s="665">
        <f>'3A 2025-2026 REPORTE CALIFICACI'!GS31</f>
        <v>18.7875</v>
      </c>
      <c r="AE272" s="665" t="str">
        <f>'3A 2025-2026 REPORTE CALIFICACI'!GT31</f>
        <v/>
      </c>
      <c r="AF272" s="665" t="str">
        <f>'3A 2025-2026 REPORTE CALIFICACI'!GU31</f>
        <v/>
      </c>
      <c r="AG272" s="749">
        <f>'3A 2025-2026 REPORTE CALIFICACI'!GV31</f>
        <v>19</v>
      </c>
      <c r="AH272" s="664"/>
      <c r="AI272" s="665" t="str">
        <f>'3A 2025-2026 REPORTE CALIFICACI'!GX31</f>
        <v/>
      </c>
      <c r="AJ272" s="664" t="str">
        <f>'3A 2025-2026 REPORTE CALIFICACI'!GY31</f>
        <v/>
      </c>
      <c r="AK272" s="664" t="str">
        <f>'3A 2025-2026 REPORTE CALIFICACI'!GZ31</f>
        <v>R</v>
      </c>
      <c r="AL272" s="666"/>
      <c r="AM272" s="667"/>
      <c r="AN272" s="661"/>
      <c r="AO272" s="47"/>
      <c r="AP272" s="663" t="s">
        <v>1019</v>
      </c>
      <c r="AQ272" s="664">
        <f>'3A 2025-2026 REPORTE CALIFICACI'!FS32</f>
        <v>83</v>
      </c>
      <c r="AR272" s="664">
        <f>'3A 2025-2026 REPORTE CALIFICACI'!FT32</f>
        <v>85</v>
      </c>
      <c r="AS272" s="664">
        <f>'3A 2025-2026 REPORTE CALIFICACI'!FU32</f>
        <v>79</v>
      </c>
      <c r="AT272" s="664">
        <f>'3A 2025-2026 REPORTE CALIFICACI'!FV32</f>
        <v>0</v>
      </c>
      <c r="AU272" s="664">
        <f>'3A 2025-2026 REPORTE CALIFICACI'!FW32</f>
        <v>98</v>
      </c>
      <c r="AV272" s="664">
        <f>'3A 2025-2026 REPORTE CALIFICACI'!FX32</f>
        <v>91</v>
      </c>
      <c r="AW272" s="664">
        <f>'3A 2025-2026 REPORTE CALIFICACI'!FY32</f>
        <v>80</v>
      </c>
      <c r="AX272" s="664">
        <f>'3A 2025-2026 REPORTE CALIFICACI'!FZ32</f>
        <v>0</v>
      </c>
      <c r="AY272" s="664">
        <f>'3A 2025-2026 REPORTE CALIFICACI'!GA32</f>
        <v>93</v>
      </c>
      <c r="AZ272" s="664">
        <f>'3A 2025-2026 REPORTE CALIFICACI'!GB32</f>
        <v>95</v>
      </c>
      <c r="BA272" s="664">
        <f>'3A 2025-2026 REPORTE CALIFICACI'!GC32</f>
        <v>82</v>
      </c>
      <c r="BB272" s="664">
        <f>'3A 2025-2026 REPORTE CALIFICACI'!GD32</f>
        <v>0</v>
      </c>
      <c r="BC272" s="664">
        <f>'3A 2025-2026 REPORTE CALIFICACI'!GE32</f>
        <v>96</v>
      </c>
      <c r="BD272" s="664">
        <f>'3A 2025-2026 REPORTE CALIFICACI'!GF32</f>
        <v>89</v>
      </c>
      <c r="BE272" s="664">
        <f>'3A 2025-2026 REPORTE CALIFICACI'!GG32</f>
        <v>82</v>
      </c>
      <c r="BF272" s="664">
        <f>'3A 2025-2026 REPORTE CALIFICACI'!GH32</f>
        <v>0</v>
      </c>
      <c r="BG272" s="716">
        <f>'3A 2025-2026 REPORTE CALIFICACI'!GI32</f>
        <v>61.75</v>
      </c>
      <c r="BH272" s="716">
        <f>'3A 2025-2026 REPORTE CALIFICACI'!GJ32</f>
        <v>67.25</v>
      </c>
      <c r="BI272" s="716">
        <f>'3A 2025-2026 REPORTE CALIFICACI'!GK32</f>
        <v>67.5</v>
      </c>
      <c r="BJ272" s="716">
        <f>'3A 2025-2026 REPORTE CALIFICACI'!GL32</f>
        <v>66.75</v>
      </c>
      <c r="BK272" s="749">
        <f>'3A 2025-2026 REPORTE CALIFICACI'!GM32</f>
        <v>65.8125</v>
      </c>
      <c r="BL272" s="750">
        <f>'3A 2025-2026 REPORTE CALIFICACI'!GN32</f>
        <v>0.25</v>
      </c>
      <c r="BM272" s="665">
        <f>'3A 2025-2026 REPORTE CALIFICACI'!GO32</f>
        <v>32.90625</v>
      </c>
      <c r="BN272" s="665" t="str">
        <f>'3A 2025-2026 REPORTE CALIFICACI'!GP32</f>
        <v/>
      </c>
      <c r="BO272" s="665" t="str">
        <f>'3A 2025-2026 REPORTE CALIFICACI'!GQ32</f>
        <v/>
      </c>
      <c r="BP272" s="665">
        <f>'3A 2025-2026 REPORTE CALIFICACI'!GR32</f>
        <v>33</v>
      </c>
      <c r="BQ272" s="665">
        <f>'3A 2025-2026 REPORTE CALIFICACI'!GS32</f>
        <v>19.74375</v>
      </c>
      <c r="BR272" s="665" t="str">
        <f>'3A 2025-2026 REPORTE CALIFICACI'!GT32</f>
        <v/>
      </c>
      <c r="BS272" s="665" t="str">
        <f>'3A 2025-2026 REPORTE CALIFICACI'!GU32</f>
        <v/>
      </c>
      <c r="BT272" s="665">
        <f>'3A 2025-2026 REPORTE CALIFICACI'!GV32</f>
        <v>20</v>
      </c>
      <c r="BU272" s="664"/>
      <c r="BV272" s="665" t="str">
        <f>'3A 2025-2026 REPORTE CALIFICACI'!GX32</f>
        <v/>
      </c>
      <c r="BW272" s="664" t="str">
        <f>'3A 2025-2026 REPORTE CALIFICACI'!GY32</f>
        <v/>
      </c>
      <c r="BX272" s="664" t="str">
        <f>'3A 2025-2026 REPORTE CALIFICACI'!GZ32</f>
        <v>R</v>
      </c>
      <c r="BY272" s="666"/>
      <c r="BZ272" s="667"/>
      <c r="CA272" s="661"/>
      <c r="CB272" s="47"/>
      <c r="CC272" s="663" t="s">
        <v>1019</v>
      </c>
      <c r="CD272" s="664">
        <f>'3A 2025-2026 REPORTE CALIFICACI'!FS33</f>
        <v>83</v>
      </c>
      <c r="CE272" s="664">
        <f>'3A 2025-2026 REPORTE CALIFICACI'!FT33</f>
        <v>89</v>
      </c>
      <c r="CF272" s="664">
        <f>'3A 2025-2026 REPORTE CALIFICACI'!FU33</f>
        <v>82</v>
      </c>
      <c r="CG272" s="664">
        <f>'3A 2025-2026 REPORTE CALIFICACI'!FV33</f>
        <v>0</v>
      </c>
      <c r="CH272" s="664">
        <f>'3A 2025-2026 REPORTE CALIFICACI'!FW33</f>
        <v>74</v>
      </c>
      <c r="CI272" s="664">
        <f>'3A 2025-2026 REPORTE CALIFICACI'!FX33</f>
        <v>91</v>
      </c>
      <c r="CJ272" s="664">
        <f>'3A 2025-2026 REPORTE CALIFICACI'!FY33</f>
        <v>75</v>
      </c>
      <c r="CK272" s="664">
        <f>'3A 2025-2026 REPORTE CALIFICACI'!FZ33</f>
        <v>0</v>
      </c>
      <c r="CL272" s="664">
        <f>'3A 2025-2026 REPORTE CALIFICACI'!GA33</f>
        <v>84</v>
      </c>
      <c r="CM272" s="664">
        <f>'3A 2025-2026 REPORTE CALIFICACI'!GB33</f>
        <v>92</v>
      </c>
      <c r="CN272" s="664">
        <f>'3A 2025-2026 REPORTE CALIFICACI'!GC33</f>
        <v>80</v>
      </c>
      <c r="CO272" s="664">
        <f>'3A 2025-2026 REPORTE CALIFICACI'!GD33</f>
        <v>0</v>
      </c>
      <c r="CP272" s="664">
        <f>'3A 2025-2026 REPORTE CALIFICACI'!GE33</f>
        <v>81</v>
      </c>
      <c r="CQ272" s="664">
        <f>'3A 2025-2026 REPORTE CALIFICACI'!GF33</f>
        <v>94</v>
      </c>
      <c r="CR272" s="664">
        <f>'3A 2025-2026 REPORTE CALIFICACI'!GG33</f>
        <v>82</v>
      </c>
      <c r="CS272" s="664">
        <f>'3A 2025-2026 REPORTE CALIFICACI'!GH33</f>
        <v>0</v>
      </c>
      <c r="CT272" s="716">
        <f>'3A 2025-2026 REPORTE CALIFICACI'!GI33</f>
        <v>63.5</v>
      </c>
      <c r="CU272" s="716">
        <f>'3A 2025-2026 REPORTE CALIFICACI'!GJ33</f>
        <v>60</v>
      </c>
      <c r="CV272" s="716">
        <f>'3A 2025-2026 REPORTE CALIFICACI'!GK33</f>
        <v>64</v>
      </c>
      <c r="CW272" s="716">
        <f>'3A 2025-2026 REPORTE CALIFICACI'!GL33</f>
        <v>64.25</v>
      </c>
      <c r="CX272" s="749">
        <f>'3A 2025-2026 REPORTE CALIFICACI'!GM33</f>
        <v>62.9375</v>
      </c>
      <c r="CY272" s="750">
        <f>'3A 2025-2026 REPORTE CALIFICACI'!GN33</f>
        <v>0.25875</v>
      </c>
      <c r="CZ272" s="665">
        <f>'3A 2025-2026 REPORTE CALIFICACI'!GO33</f>
        <v>31.46875</v>
      </c>
      <c r="DA272" s="665" t="str">
        <f>'3A 2025-2026 REPORTE CALIFICACI'!GP33</f>
        <v/>
      </c>
      <c r="DB272" s="665" t="str">
        <f>'3A 2025-2026 REPORTE CALIFICACI'!GQ33</f>
        <v/>
      </c>
      <c r="DC272" s="665">
        <f>'3A 2025-2026 REPORTE CALIFICACI'!GR33</f>
        <v>31</v>
      </c>
      <c r="DD272" s="665">
        <f>'3A 2025-2026 REPORTE CALIFICACI'!GS33</f>
        <v>18.88125</v>
      </c>
      <c r="DE272" s="665" t="str">
        <f>'3A 2025-2026 REPORTE CALIFICACI'!GT33</f>
        <v/>
      </c>
      <c r="DF272" s="665" t="str">
        <f>'3A 2025-2026 REPORTE CALIFICACI'!GU33</f>
        <v/>
      </c>
      <c r="DG272" s="665">
        <f>'3A 2025-2026 REPORTE CALIFICACI'!GV33</f>
        <v>19</v>
      </c>
      <c r="DH272" s="664"/>
      <c r="DI272" s="665" t="str">
        <f>'3A 2025-2026 REPORTE CALIFICACI'!GX33</f>
        <v/>
      </c>
      <c r="DJ272" s="664" t="str">
        <f>'3A 2025-2026 REPORTE CALIFICACI'!GY33</f>
        <v/>
      </c>
      <c r="DK272" s="664" t="str">
        <f>'3A 2025-2026 REPORTE CALIFICACI'!GZ33</f>
        <v>R</v>
      </c>
      <c r="DL272" s="666"/>
      <c r="DM272" s="667"/>
      <c r="DN272" s="661"/>
      <c r="DO272" s="47"/>
      <c r="DP272" s="663" t="s">
        <v>1019</v>
      </c>
      <c r="DQ272" s="664">
        <f>'3A 2025-2026 REPORTE CALIFICACI'!FS34</f>
        <v>87</v>
      </c>
      <c r="DR272" s="664">
        <f>'3A 2025-2026 REPORTE CALIFICACI'!FT34</f>
        <v>70</v>
      </c>
      <c r="DS272" s="664">
        <f>'3A 2025-2026 REPORTE CALIFICACI'!FU34</f>
        <v>70</v>
      </c>
      <c r="DT272" s="664">
        <f>'3A 2025-2026 REPORTE CALIFICACI'!FV34</f>
        <v>0</v>
      </c>
      <c r="DU272" s="664">
        <f>'3A 2025-2026 REPORTE CALIFICACI'!FW34</f>
        <v>80</v>
      </c>
      <c r="DV272" s="664">
        <f>'3A 2025-2026 REPORTE CALIFICACI'!FX34</f>
        <v>92</v>
      </c>
      <c r="DW272" s="664">
        <f>'3A 2025-2026 REPORTE CALIFICACI'!FY34</f>
        <v>70</v>
      </c>
      <c r="DX272" s="664">
        <f>'3A 2025-2026 REPORTE CALIFICACI'!FZ34</f>
        <v>0</v>
      </c>
      <c r="DY272" s="664">
        <f>'3A 2025-2026 REPORTE CALIFICACI'!GA34</f>
        <v>83</v>
      </c>
      <c r="DZ272" s="664">
        <f>'3A 2025-2026 REPORTE CALIFICACI'!GB34</f>
        <v>88</v>
      </c>
      <c r="EA272" s="664">
        <f>'3A 2025-2026 REPORTE CALIFICACI'!GC34</f>
        <v>70</v>
      </c>
      <c r="EB272" s="664">
        <f>'3A 2025-2026 REPORTE CALIFICACI'!GD34</f>
        <v>0</v>
      </c>
      <c r="EC272" s="664">
        <f>'3A 2025-2026 REPORTE CALIFICACI'!GE34</f>
        <v>82</v>
      </c>
      <c r="ED272" s="664">
        <f>'3A 2025-2026 REPORTE CALIFICACI'!GF34</f>
        <v>91</v>
      </c>
      <c r="EE272" s="664">
        <f>'3A 2025-2026 REPORTE CALIFICACI'!GG34</f>
        <v>79</v>
      </c>
      <c r="EF272" s="664">
        <f>'3A 2025-2026 REPORTE CALIFICACI'!GH34</f>
        <v>0</v>
      </c>
      <c r="EG272" s="716">
        <f>'3A 2025-2026 REPORTE CALIFICACI'!GI34</f>
        <v>56.75</v>
      </c>
      <c r="EH272" s="716">
        <f>'3A 2025-2026 REPORTE CALIFICACI'!GJ34</f>
        <v>60.5</v>
      </c>
      <c r="EI272" s="716">
        <f>'3A 2025-2026 REPORTE CALIFICACI'!GK34</f>
        <v>60.25</v>
      </c>
      <c r="EJ272" s="716">
        <f>'3A 2025-2026 REPORTE CALIFICACI'!GL34</f>
        <v>63</v>
      </c>
      <c r="EK272" s="749">
        <f>'3A 2025-2026 REPORTE CALIFICACI'!GM34</f>
        <v>60.125</v>
      </c>
      <c r="EL272" s="750">
        <f>'3A 2025-2026 REPORTE CALIFICACI'!GN34</f>
        <v>0.275</v>
      </c>
      <c r="EM272" s="665">
        <f>'3A 2025-2026 REPORTE CALIFICACI'!GO34</f>
        <v>30.0625</v>
      </c>
      <c r="EN272" s="665" t="str">
        <f>'3A 2025-2026 REPORTE CALIFICACI'!GP34</f>
        <v/>
      </c>
      <c r="EO272" s="665" t="str">
        <f>'3A 2025-2026 REPORTE CALIFICACI'!GQ34</f>
        <v/>
      </c>
      <c r="EP272" s="665">
        <f>'3A 2025-2026 REPORTE CALIFICACI'!GR34</f>
        <v>30</v>
      </c>
      <c r="EQ272" s="665">
        <f>'3A 2025-2026 REPORTE CALIFICACI'!GS34</f>
        <v>18.0375</v>
      </c>
      <c r="ER272" s="665" t="str">
        <f>'3A 2025-2026 REPORTE CALIFICACI'!GT34</f>
        <v/>
      </c>
      <c r="ES272" s="665" t="str">
        <f>'3A 2025-2026 REPORTE CALIFICACI'!GU34</f>
        <v/>
      </c>
      <c r="ET272" s="665">
        <f>'3A 2025-2026 REPORTE CALIFICACI'!GV34</f>
        <v>18</v>
      </c>
      <c r="EU272" s="665">
        <f>'3A 2025-2026 REPORTE CALIFICACI'!GW34</f>
        <v>60.125</v>
      </c>
      <c r="EV272" s="665" t="str">
        <f>'3A 2025-2026 REPORTE CALIFICACI'!GX34</f>
        <v/>
      </c>
      <c r="EW272" s="664" t="str">
        <f>'3A 2025-2026 REPORTE CALIFICACI'!GY34</f>
        <v/>
      </c>
      <c r="EX272" s="664" t="str">
        <f>'3A 2025-2026 REPORTE CALIFICACI'!GZ34</f>
        <v>R</v>
      </c>
      <c r="EY272" s="666"/>
    </row>
    <row r="273" ht="52.5" customHeight="1">
      <c r="A273" s="661"/>
      <c r="B273" s="47"/>
      <c r="C273" s="663" t="s">
        <v>1020</v>
      </c>
      <c r="D273" s="664">
        <f>'3A 2025-2026 REPORTE CALIFICACI'!HA31</f>
        <v>83</v>
      </c>
      <c r="E273" s="664">
        <f>'3A 2025-2026 REPORTE CALIFICACI'!HB31</f>
        <v>86</v>
      </c>
      <c r="F273" s="664">
        <f>'3A 2025-2026 REPORTE CALIFICACI'!HC31</f>
        <v>87</v>
      </c>
      <c r="G273" s="664">
        <f>'3A 2025-2026 REPORTE CALIFICACI'!HD31</f>
        <v>0</v>
      </c>
      <c r="H273" s="664">
        <f>'3A 2025-2026 REPORTE CALIFICACI'!HE31</f>
        <v>77</v>
      </c>
      <c r="I273" s="664">
        <f>'3A 2025-2026 REPORTE CALIFICACI'!HF31</f>
        <v>80</v>
      </c>
      <c r="J273" s="664">
        <f>'3A 2025-2026 REPORTE CALIFICACI'!HG31</f>
        <v>82</v>
      </c>
      <c r="K273" s="664">
        <f>'3A 2025-2026 REPORTE CALIFICACI'!HH31</f>
        <v>0</v>
      </c>
      <c r="L273" s="664">
        <f>'3A 2025-2026 REPORTE CALIFICACI'!HI31</f>
        <v>78</v>
      </c>
      <c r="M273" s="664">
        <f>'3A 2025-2026 REPORTE CALIFICACI'!HJ31</f>
        <v>75</v>
      </c>
      <c r="N273" s="664">
        <f>'3A 2025-2026 REPORTE CALIFICACI'!HK31</f>
        <v>76</v>
      </c>
      <c r="O273" s="664">
        <f>'3A 2025-2026 REPORTE CALIFICACI'!HL31</f>
        <v>0</v>
      </c>
      <c r="P273" s="664">
        <f>'3A 2025-2026 REPORTE CALIFICACI'!HM31</f>
        <v>90</v>
      </c>
      <c r="Q273" s="664">
        <f>'3A 2025-2026 REPORTE CALIFICACI'!HN31</f>
        <v>92</v>
      </c>
      <c r="R273" s="664">
        <f>'3A 2025-2026 REPORTE CALIFICACI'!HO31</f>
        <v>80</v>
      </c>
      <c r="S273" s="664">
        <f>'3A 2025-2026 REPORTE CALIFICACI'!HP31</f>
        <v>0</v>
      </c>
      <c r="T273" s="716">
        <f>'3A 2025-2026 REPORTE CALIFICACI'!HQ31</f>
        <v>64</v>
      </c>
      <c r="U273" s="716">
        <f>'3A 2025-2026 REPORTE CALIFICACI'!HR31</f>
        <v>59.75</v>
      </c>
      <c r="V273" s="716">
        <f>'3A 2025-2026 REPORTE CALIFICACI'!HS31</f>
        <v>57.25</v>
      </c>
      <c r="W273" s="716">
        <f>'3A 2025-2026 REPORTE CALIFICACI'!HT31</f>
        <v>65.5</v>
      </c>
      <c r="X273" s="749">
        <f>'3A 2025-2026 REPORTE CALIFICACI'!HU31</f>
        <v>61.625</v>
      </c>
      <c r="Y273" s="750">
        <f>'3A 2025-2026 REPORTE CALIFICACI'!HV31</f>
        <v>0.4675925926</v>
      </c>
      <c r="Z273" s="665">
        <f>'3A 2025-2026 REPORTE CALIFICACI'!HW31</f>
        <v>30.8125</v>
      </c>
      <c r="AA273" s="665" t="str">
        <f>'3A 2025-2026 REPORTE CALIFICACI'!HX31</f>
        <v/>
      </c>
      <c r="AB273" s="665" t="str">
        <f>'3A 2025-2026 REPORTE CALIFICACI'!HY31</f>
        <v/>
      </c>
      <c r="AC273" s="749">
        <f>'3A 2025-2026 REPORTE CALIFICACI'!HZ31</f>
        <v>31</v>
      </c>
      <c r="AD273" s="665">
        <f>'3A 2025-2026 REPORTE CALIFICACI'!IA31</f>
        <v>18.4875</v>
      </c>
      <c r="AE273" s="665" t="str">
        <f>'3A 2025-2026 REPORTE CALIFICACI'!IB31</f>
        <v/>
      </c>
      <c r="AF273" s="665" t="str">
        <f>'3A 2025-2026 REPORTE CALIFICACI'!IC31</f>
        <v/>
      </c>
      <c r="AG273" s="749">
        <f>'3A 2025-2026 REPORTE CALIFICACI'!ID31</f>
        <v>18</v>
      </c>
      <c r="AH273" s="664"/>
      <c r="AI273" s="665" t="str">
        <f>'3A 2025-2026 REPORTE CALIFICACI'!IF31</f>
        <v/>
      </c>
      <c r="AJ273" s="664" t="str">
        <f>'3A 2025-2026 REPORTE CALIFICACI'!IG31</f>
        <v/>
      </c>
      <c r="AK273" s="664" t="str">
        <f>'3A 2025-2026 REPORTE CALIFICACI'!IH31</f>
        <v>R</v>
      </c>
      <c r="AL273" s="666"/>
      <c r="AM273" s="667"/>
      <c r="AN273" s="661"/>
      <c r="AO273" s="47"/>
      <c r="AP273" s="663" t="s">
        <v>1020</v>
      </c>
      <c r="AQ273" s="664">
        <f>'3A 2025-2026 REPORTE CALIFICACI'!HA32</f>
        <v>90</v>
      </c>
      <c r="AR273" s="664">
        <f>'3A 2025-2026 REPORTE CALIFICACI'!HB32</f>
        <v>87</v>
      </c>
      <c r="AS273" s="664">
        <f>'3A 2025-2026 REPORTE CALIFICACI'!HC32</f>
        <v>97</v>
      </c>
      <c r="AT273" s="664">
        <f>'3A 2025-2026 REPORTE CALIFICACI'!HD32</f>
        <v>0</v>
      </c>
      <c r="AU273" s="664">
        <f>'3A 2025-2026 REPORTE CALIFICACI'!HE32</f>
        <v>90</v>
      </c>
      <c r="AV273" s="664">
        <f>'3A 2025-2026 REPORTE CALIFICACI'!HF32</f>
        <v>88</v>
      </c>
      <c r="AW273" s="664">
        <f>'3A 2025-2026 REPORTE CALIFICACI'!HG32</f>
        <v>80</v>
      </c>
      <c r="AX273" s="664">
        <f>'3A 2025-2026 REPORTE CALIFICACI'!HH32</f>
        <v>0</v>
      </c>
      <c r="AY273" s="664">
        <f>'3A 2025-2026 REPORTE CALIFICACI'!HI32</f>
        <v>88</v>
      </c>
      <c r="AZ273" s="664">
        <f>'3A 2025-2026 REPORTE CALIFICACI'!HJ32</f>
        <v>80</v>
      </c>
      <c r="BA273" s="664">
        <f>'3A 2025-2026 REPORTE CALIFICACI'!HK32</f>
        <v>73</v>
      </c>
      <c r="BB273" s="664">
        <f>'3A 2025-2026 REPORTE CALIFICACI'!HL32</f>
        <v>0</v>
      </c>
      <c r="BC273" s="664">
        <f>'3A 2025-2026 REPORTE CALIFICACI'!HM32</f>
        <v>92</v>
      </c>
      <c r="BD273" s="664">
        <f>'3A 2025-2026 REPORTE CALIFICACI'!HN32</f>
        <v>85</v>
      </c>
      <c r="BE273" s="664">
        <f>'3A 2025-2026 REPORTE CALIFICACI'!HO32</f>
        <v>90</v>
      </c>
      <c r="BF273" s="664">
        <f>'3A 2025-2026 REPORTE CALIFICACI'!HP32</f>
        <v>0</v>
      </c>
      <c r="BG273" s="716">
        <f>'3A 2025-2026 REPORTE CALIFICACI'!HQ32</f>
        <v>68.5</v>
      </c>
      <c r="BH273" s="716">
        <f>'3A 2025-2026 REPORTE CALIFICACI'!HR32</f>
        <v>64.5</v>
      </c>
      <c r="BI273" s="716">
        <f>'3A 2025-2026 REPORTE CALIFICACI'!HS32</f>
        <v>60.25</v>
      </c>
      <c r="BJ273" s="716">
        <f>'3A 2025-2026 REPORTE CALIFICACI'!HT32</f>
        <v>66.75</v>
      </c>
      <c r="BK273" s="749">
        <f>'3A 2025-2026 REPORTE CALIFICACI'!HU32</f>
        <v>65</v>
      </c>
      <c r="BL273" s="750">
        <f>'3A 2025-2026 REPORTE CALIFICACI'!HV32</f>
        <v>0.4814814815</v>
      </c>
      <c r="BM273" s="665">
        <f>'3A 2025-2026 REPORTE CALIFICACI'!HW32</f>
        <v>32.5</v>
      </c>
      <c r="BN273" s="665" t="str">
        <f>'3A 2025-2026 REPORTE CALIFICACI'!HX32</f>
        <v/>
      </c>
      <c r="BO273" s="665" t="str">
        <f>'3A 2025-2026 REPORTE CALIFICACI'!HY32</f>
        <v/>
      </c>
      <c r="BP273" s="665">
        <f>'3A 2025-2026 REPORTE CALIFICACI'!HZ32</f>
        <v>33</v>
      </c>
      <c r="BQ273" s="665">
        <f>'3A 2025-2026 REPORTE CALIFICACI'!IA32</f>
        <v>19.5</v>
      </c>
      <c r="BR273" s="665" t="str">
        <f>'3A 2025-2026 REPORTE CALIFICACI'!IB32</f>
        <v/>
      </c>
      <c r="BS273" s="665" t="str">
        <f>'3A 2025-2026 REPORTE CALIFICACI'!IC32</f>
        <v/>
      </c>
      <c r="BT273" s="665">
        <f>'3A 2025-2026 REPORTE CALIFICACI'!ID32</f>
        <v>20</v>
      </c>
      <c r="BU273" s="664"/>
      <c r="BV273" s="665" t="str">
        <f>'3A 2025-2026 REPORTE CALIFICACI'!IF32</f>
        <v/>
      </c>
      <c r="BW273" s="664" t="str">
        <f>'3A 2025-2026 REPORTE CALIFICACI'!IG32</f>
        <v/>
      </c>
      <c r="BX273" s="664" t="str">
        <f>'3A 2025-2026 REPORTE CALIFICACI'!IH32</f>
        <v>R</v>
      </c>
      <c r="BY273" s="666"/>
      <c r="BZ273" s="667"/>
      <c r="CA273" s="661"/>
      <c r="CB273" s="47"/>
      <c r="CC273" s="663" t="s">
        <v>1020</v>
      </c>
      <c r="CD273" s="664">
        <f>'3A 2025-2026 REPORTE CALIFICACI'!HA33</f>
        <v>90</v>
      </c>
      <c r="CE273" s="664">
        <f>'3A 2025-2026 REPORTE CALIFICACI'!HB33</f>
        <v>75</v>
      </c>
      <c r="CF273" s="664">
        <f>'3A 2025-2026 REPORTE CALIFICACI'!HC33</f>
        <v>83</v>
      </c>
      <c r="CG273" s="664">
        <f>'3A 2025-2026 REPORTE CALIFICACI'!HD33</f>
        <v>0</v>
      </c>
      <c r="CH273" s="664">
        <f>'3A 2025-2026 REPORTE CALIFICACI'!HE33</f>
        <v>80</v>
      </c>
      <c r="CI273" s="664">
        <f>'3A 2025-2026 REPORTE CALIFICACI'!HF33</f>
        <v>77</v>
      </c>
      <c r="CJ273" s="664">
        <f>'3A 2025-2026 REPORTE CALIFICACI'!HG33</f>
        <v>84</v>
      </c>
      <c r="CK273" s="664">
        <f>'3A 2025-2026 REPORTE CALIFICACI'!HH33</f>
        <v>0</v>
      </c>
      <c r="CL273" s="664">
        <f>'3A 2025-2026 REPORTE CALIFICACI'!HI33</f>
        <v>88</v>
      </c>
      <c r="CM273" s="664">
        <f>'3A 2025-2026 REPORTE CALIFICACI'!HJ33</f>
        <v>84</v>
      </c>
      <c r="CN273" s="664">
        <f>'3A 2025-2026 REPORTE CALIFICACI'!HK33</f>
        <v>84</v>
      </c>
      <c r="CO273" s="664">
        <f>'3A 2025-2026 REPORTE CALIFICACI'!HL33</f>
        <v>0</v>
      </c>
      <c r="CP273" s="664">
        <f>'3A 2025-2026 REPORTE CALIFICACI'!HM33</f>
        <v>85</v>
      </c>
      <c r="CQ273" s="664">
        <f>'3A 2025-2026 REPORTE CALIFICACI'!HN33</f>
        <v>80</v>
      </c>
      <c r="CR273" s="664">
        <f>'3A 2025-2026 REPORTE CALIFICACI'!HO33</f>
        <v>80</v>
      </c>
      <c r="CS273" s="664">
        <f>'3A 2025-2026 REPORTE CALIFICACI'!HP33</f>
        <v>0</v>
      </c>
      <c r="CT273" s="716">
        <f>'3A 2025-2026 REPORTE CALIFICACI'!HQ33</f>
        <v>62</v>
      </c>
      <c r="CU273" s="716">
        <f>'3A 2025-2026 REPORTE CALIFICACI'!HR33</f>
        <v>60.25</v>
      </c>
      <c r="CV273" s="716">
        <f>'3A 2025-2026 REPORTE CALIFICACI'!HS33</f>
        <v>64</v>
      </c>
      <c r="CW273" s="716">
        <f>'3A 2025-2026 REPORTE CALIFICACI'!HT33</f>
        <v>61.25</v>
      </c>
      <c r="CX273" s="749">
        <f>'3A 2025-2026 REPORTE CALIFICACI'!HU33</f>
        <v>61.875</v>
      </c>
      <c r="CY273" s="750">
        <f>'3A 2025-2026 REPORTE CALIFICACI'!HV33</f>
        <v>0.462962963</v>
      </c>
      <c r="CZ273" s="665">
        <f>'3A 2025-2026 REPORTE CALIFICACI'!HW33</f>
        <v>30.9375</v>
      </c>
      <c r="DA273" s="665" t="str">
        <f>'3A 2025-2026 REPORTE CALIFICACI'!HX33</f>
        <v/>
      </c>
      <c r="DB273" s="665" t="str">
        <f>'3A 2025-2026 REPORTE CALIFICACI'!HY33</f>
        <v/>
      </c>
      <c r="DC273" s="665">
        <f>'3A 2025-2026 REPORTE CALIFICACI'!HZ33</f>
        <v>31</v>
      </c>
      <c r="DD273" s="665">
        <f>'3A 2025-2026 REPORTE CALIFICACI'!IA33</f>
        <v>18.5625</v>
      </c>
      <c r="DE273" s="665" t="str">
        <f>'3A 2025-2026 REPORTE CALIFICACI'!IB33</f>
        <v/>
      </c>
      <c r="DF273" s="665" t="str">
        <f>'3A 2025-2026 REPORTE CALIFICACI'!IC33</f>
        <v/>
      </c>
      <c r="DG273" s="665">
        <f>'3A 2025-2026 REPORTE CALIFICACI'!ID33</f>
        <v>19</v>
      </c>
      <c r="DH273" s="664"/>
      <c r="DI273" s="665" t="str">
        <f>'3A 2025-2026 REPORTE CALIFICACI'!IF33</f>
        <v/>
      </c>
      <c r="DJ273" s="664" t="str">
        <f>'3A 2025-2026 REPORTE CALIFICACI'!IG33</f>
        <v/>
      </c>
      <c r="DK273" s="664" t="str">
        <f>'3A 2025-2026 REPORTE CALIFICACI'!IH33</f>
        <v>R</v>
      </c>
      <c r="DL273" s="666"/>
      <c r="DM273" s="667"/>
      <c r="DN273" s="661"/>
      <c r="DO273" s="47"/>
      <c r="DP273" s="663" t="s">
        <v>1020</v>
      </c>
      <c r="DQ273" s="664">
        <f>'3A 2025-2026 REPORTE CALIFICACI'!HA34</f>
        <v>80</v>
      </c>
      <c r="DR273" s="664">
        <f>'3A 2025-2026 REPORTE CALIFICACI'!HB34</f>
        <v>70</v>
      </c>
      <c r="DS273" s="664">
        <f>'3A 2025-2026 REPORTE CALIFICACI'!HC34</f>
        <v>97</v>
      </c>
      <c r="DT273" s="664">
        <f>'3A 2025-2026 REPORTE CALIFICACI'!HD34</f>
        <v>0</v>
      </c>
      <c r="DU273" s="664">
        <f>'3A 2025-2026 REPORTE CALIFICACI'!HE34</f>
        <v>80</v>
      </c>
      <c r="DV273" s="664">
        <f>'3A 2025-2026 REPORTE CALIFICACI'!HF34</f>
        <v>76</v>
      </c>
      <c r="DW273" s="664">
        <f>'3A 2025-2026 REPORTE CALIFICACI'!HG34</f>
        <v>88</v>
      </c>
      <c r="DX273" s="664">
        <f>'3A 2025-2026 REPORTE CALIFICACI'!HH34</f>
        <v>0</v>
      </c>
      <c r="DY273" s="664">
        <f>'3A 2025-2026 REPORTE CALIFICACI'!HI34</f>
        <v>75</v>
      </c>
      <c r="DZ273" s="664">
        <f>'3A 2025-2026 REPORTE CALIFICACI'!HJ34</f>
        <v>76</v>
      </c>
      <c r="EA273" s="664">
        <f>'3A 2025-2026 REPORTE CALIFICACI'!HK34</f>
        <v>88</v>
      </c>
      <c r="EB273" s="664">
        <f>'3A 2025-2026 REPORTE CALIFICACI'!HL34</f>
        <v>0</v>
      </c>
      <c r="EC273" s="664">
        <f>'3A 2025-2026 REPORTE CALIFICACI'!HM34</f>
        <v>91</v>
      </c>
      <c r="ED273" s="664">
        <f>'3A 2025-2026 REPORTE CALIFICACI'!HN34</f>
        <v>78</v>
      </c>
      <c r="EE273" s="664">
        <f>'3A 2025-2026 REPORTE CALIFICACI'!HO34</f>
        <v>81</v>
      </c>
      <c r="EF273" s="664">
        <f>'3A 2025-2026 REPORTE CALIFICACI'!HP34</f>
        <v>0</v>
      </c>
      <c r="EG273" s="716">
        <f>'3A 2025-2026 REPORTE CALIFICACI'!HQ34</f>
        <v>61.75</v>
      </c>
      <c r="EH273" s="716">
        <f>'3A 2025-2026 REPORTE CALIFICACI'!HR34</f>
        <v>61</v>
      </c>
      <c r="EI273" s="716">
        <f>'3A 2025-2026 REPORTE CALIFICACI'!HS34</f>
        <v>59.75</v>
      </c>
      <c r="EJ273" s="716">
        <f>'3A 2025-2026 REPORTE CALIFICACI'!HT34</f>
        <v>62.5</v>
      </c>
      <c r="EK273" s="749">
        <f>'3A 2025-2026 REPORTE CALIFICACI'!HU34</f>
        <v>61.25</v>
      </c>
      <c r="EL273" s="750">
        <f>'3A 2025-2026 REPORTE CALIFICACI'!HV34</f>
        <v>0.412037037</v>
      </c>
      <c r="EM273" s="665">
        <f>'3A 2025-2026 REPORTE CALIFICACI'!HW34</f>
        <v>30.625</v>
      </c>
      <c r="EN273" s="665" t="str">
        <f>'3A 2025-2026 REPORTE CALIFICACI'!HX34</f>
        <v/>
      </c>
      <c r="EO273" s="665" t="str">
        <f>'3A 2025-2026 REPORTE CALIFICACI'!HY34</f>
        <v/>
      </c>
      <c r="EP273" s="665">
        <f>'3A 2025-2026 REPORTE CALIFICACI'!HZ34</f>
        <v>31</v>
      </c>
      <c r="EQ273" s="665">
        <f>'3A 2025-2026 REPORTE CALIFICACI'!IA34</f>
        <v>18.375</v>
      </c>
      <c r="ER273" s="665" t="str">
        <f>'3A 2025-2026 REPORTE CALIFICACI'!IB34</f>
        <v/>
      </c>
      <c r="ES273" s="665" t="str">
        <f>'3A 2025-2026 REPORTE CALIFICACI'!IC34</f>
        <v/>
      </c>
      <c r="ET273" s="665">
        <f>'3A 2025-2026 REPORTE CALIFICACI'!ID34</f>
        <v>18</v>
      </c>
      <c r="EU273" s="664" t="str">
        <f>'3A 2025-2026 REPORTE CALIFICACI'!IE34</f>
        <v/>
      </c>
      <c r="EV273" s="665" t="str">
        <f>'3A 2025-2026 REPORTE CALIFICACI'!IF34</f>
        <v/>
      </c>
      <c r="EW273" s="664" t="str">
        <f>'3A 2025-2026 REPORTE CALIFICACI'!IG34</f>
        <v/>
      </c>
      <c r="EX273" s="664" t="str">
        <f>'3A 2025-2026 REPORTE CALIFICACI'!IH34</f>
        <v>R</v>
      </c>
      <c r="EY273" s="666"/>
    </row>
    <row r="274" ht="52.5" customHeight="1">
      <c r="A274" s="661"/>
      <c r="B274" s="47"/>
      <c r="C274" s="663" t="s">
        <v>1021</v>
      </c>
      <c r="D274" s="664">
        <f>'3A 2025-2026 REPORTE CALIFICACI'!II31</f>
        <v>77</v>
      </c>
      <c r="E274" s="664">
        <f>'3A 2025-2026 REPORTE CALIFICACI'!IJ31</f>
        <v>82</v>
      </c>
      <c r="F274" s="664">
        <f>'3A 2025-2026 REPORTE CALIFICACI'!IK31</f>
        <v>86</v>
      </c>
      <c r="G274" s="664">
        <f>'3A 2025-2026 REPORTE CALIFICACI'!IL31</f>
        <v>0</v>
      </c>
      <c r="H274" s="664">
        <f>'3A 2025-2026 REPORTE CALIFICACI'!IM31</f>
        <v>82</v>
      </c>
      <c r="I274" s="664">
        <f>'3A 2025-2026 REPORTE CALIFICACI'!IN31</f>
        <v>84</v>
      </c>
      <c r="J274" s="664">
        <f>'3A 2025-2026 REPORTE CALIFICACI'!IO31</f>
        <v>88</v>
      </c>
      <c r="K274" s="664">
        <f>'3A 2025-2026 REPORTE CALIFICACI'!IP31</f>
        <v>0</v>
      </c>
      <c r="L274" s="664">
        <f>'3A 2025-2026 REPORTE CALIFICACI'!IQ31</f>
        <v>83</v>
      </c>
      <c r="M274" s="664">
        <f>'3A 2025-2026 REPORTE CALIFICACI'!IR31</f>
        <v>78</v>
      </c>
      <c r="N274" s="664">
        <f>'3A 2025-2026 REPORTE CALIFICACI'!IS31</f>
        <v>83</v>
      </c>
      <c r="O274" s="664">
        <f>'3A 2025-2026 REPORTE CALIFICACI'!IT31</f>
        <v>0</v>
      </c>
      <c r="P274" s="664">
        <f>'3A 2025-2026 REPORTE CALIFICACI'!IU31</f>
        <v>76</v>
      </c>
      <c r="Q274" s="664">
        <f>'3A 2025-2026 REPORTE CALIFICACI'!IV31</f>
        <v>85</v>
      </c>
      <c r="R274" s="664">
        <f>'3A 2025-2026 REPORTE CALIFICACI'!IW31</f>
        <v>88</v>
      </c>
      <c r="S274" s="664">
        <f>'3A 2025-2026 REPORTE CALIFICACI'!IX31</f>
        <v>0</v>
      </c>
      <c r="T274" s="716">
        <f>'3A 2025-2026 REPORTE CALIFICACI'!IY31</f>
        <v>61.25</v>
      </c>
      <c r="U274" s="716">
        <f>'3A 2025-2026 REPORTE CALIFICACI'!IZ31</f>
        <v>63.5</v>
      </c>
      <c r="V274" s="716">
        <f>'3A 2025-2026 REPORTE CALIFICACI'!JA31</f>
        <v>61</v>
      </c>
      <c r="W274" s="716">
        <f>'3A 2025-2026 REPORTE CALIFICACI'!JB31</f>
        <v>62.25</v>
      </c>
      <c r="X274" s="749">
        <f>'3A 2025-2026 REPORTE CALIFICACI'!JC31</f>
        <v>62</v>
      </c>
      <c r="Y274" s="750">
        <f>'3A 2025-2026 REPORTE CALIFICACI'!JD31</f>
        <v>0.8</v>
      </c>
      <c r="Z274" s="665">
        <f>'3A 2025-2026 REPORTE CALIFICACI'!JE31</f>
        <v>31</v>
      </c>
      <c r="AA274" s="665" t="str">
        <f>'3A 2025-2026 REPORTE CALIFICACI'!JF31</f>
        <v/>
      </c>
      <c r="AB274" s="665" t="str">
        <f>'3A 2025-2026 REPORTE CALIFICACI'!JG31</f>
        <v/>
      </c>
      <c r="AC274" s="749">
        <f>'3A 2025-2026 REPORTE CALIFICACI'!JH31</f>
        <v>31</v>
      </c>
      <c r="AD274" s="665">
        <f>'3A 2025-2026 REPORTE CALIFICACI'!JI31</f>
        <v>18.6</v>
      </c>
      <c r="AE274" s="665" t="str">
        <f>'3A 2025-2026 REPORTE CALIFICACI'!JJ31</f>
        <v/>
      </c>
      <c r="AF274" s="665" t="str">
        <f>'3A 2025-2026 REPORTE CALIFICACI'!JK31</f>
        <v/>
      </c>
      <c r="AG274" s="749">
        <f>'3A 2025-2026 REPORTE CALIFICACI'!JL31</f>
        <v>19</v>
      </c>
      <c r="AH274" s="664"/>
      <c r="AI274" s="665" t="str">
        <f>'3A 2025-2026 REPORTE CALIFICACI'!JN31</f>
        <v/>
      </c>
      <c r="AJ274" s="664" t="str">
        <f>'3A 2025-2026 REPORTE CALIFICACI'!JO31</f>
        <v/>
      </c>
      <c r="AK274" s="664" t="str">
        <f>'3A 2025-2026 REPORTE CALIFICACI'!JP31</f>
        <v>R</v>
      </c>
      <c r="AL274" s="666"/>
      <c r="AM274" s="667"/>
      <c r="AN274" s="661"/>
      <c r="AO274" s="47"/>
      <c r="AP274" s="663" t="s">
        <v>1021</v>
      </c>
      <c r="AQ274" s="664">
        <f>'3A 2025-2026 REPORTE CALIFICACI'!II32</f>
        <v>82</v>
      </c>
      <c r="AR274" s="664">
        <f>'3A 2025-2026 REPORTE CALIFICACI'!IJ32</f>
        <v>88</v>
      </c>
      <c r="AS274" s="664">
        <f>'3A 2025-2026 REPORTE CALIFICACI'!IK32</f>
        <v>90</v>
      </c>
      <c r="AT274" s="664">
        <f>'3A 2025-2026 REPORTE CALIFICACI'!IL32</f>
        <v>0</v>
      </c>
      <c r="AU274" s="664">
        <f>'3A 2025-2026 REPORTE CALIFICACI'!IM32</f>
        <v>85</v>
      </c>
      <c r="AV274" s="664">
        <f>'3A 2025-2026 REPORTE CALIFICACI'!IN32</f>
        <v>90</v>
      </c>
      <c r="AW274" s="664">
        <f>'3A 2025-2026 REPORTE CALIFICACI'!IO32</f>
        <v>91</v>
      </c>
      <c r="AX274" s="664">
        <f>'3A 2025-2026 REPORTE CALIFICACI'!IP32</f>
        <v>0</v>
      </c>
      <c r="AY274" s="664">
        <f>'3A 2025-2026 REPORTE CALIFICACI'!IQ32</f>
        <v>88</v>
      </c>
      <c r="AZ274" s="664">
        <f>'3A 2025-2026 REPORTE CALIFICACI'!IR32</f>
        <v>86</v>
      </c>
      <c r="BA274" s="664">
        <f>'3A 2025-2026 REPORTE CALIFICACI'!IS32</f>
        <v>88</v>
      </c>
      <c r="BB274" s="664">
        <f>'3A 2025-2026 REPORTE CALIFICACI'!IT32</f>
        <v>0</v>
      </c>
      <c r="BC274" s="664">
        <f>'3A 2025-2026 REPORTE CALIFICACI'!IU32</f>
        <v>84</v>
      </c>
      <c r="BD274" s="664">
        <f>'3A 2025-2026 REPORTE CALIFICACI'!IV32</f>
        <v>90</v>
      </c>
      <c r="BE274" s="664">
        <f>'3A 2025-2026 REPORTE CALIFICACI'!IW32</f>
        <v>93</v>
      </c>
      <c r="BF274" s="664">
        <f>'3A 2025-2026 REPORTE CALIFICACI'!IX32</f>
        <v>0</v>
      </c>
      <c r="BG274" s="716">
        <f>'3A 2025-2026 REPORTE CALIFICACI'!IY32</f>
        <v>65</v>
      </c>
      <c r="BH274" s="716">
        <f>'3A 2025-2026 REPORTE CALIFICACI'!IZ32</f>
        <v>66.5</v>
      </c>
      <c r="BI274" s="716">
        <f>'3A 2025-2026 REPORTE CALIFICACI'!JA32</f>
        <v>65.5</v>
      </c>
      <c r="BJ274" s="716">
        <f>'3A 2025-2026 REPORTE CALIFICACI'!JB32</f>
        <v>66.75</v>
      </c>
      <c r="BK274" s="749">
        <f>'3A 2025-2026 REPORTE CALIFICACI'!JC32</f>
        <v>65.9375</v>
      </c>
      <c r="BL274" s="750">
        <f>'3A 2025-2026 REPORTE CALIFICACI'!JD32</f>
        <v>0.8</v>
      </c>
      <c r="BM274" s="665">
        <f>'3A 2025-2026 REPORTE CALIFICACI'!JE32</f>
        <v>32.96875</v>
      </c>
      <c r="BN274" s="665" t="str">
        <f>'3A 2025-2026 REPORTE CALIFICACI'!JF32</f>
        <v/>
      </c>
      <c r="BO274" s="665" t="str">
        <f>'3A 2025-2026 REPORTE CALIFICACI'!JG32</f>
        <v/>
      </c>
      <c r="BP274" s="665">
        <f>'3A 2025-2026 REPORTE CALIFICACI'!JH32</f>
        <v>33</v>
      </c>
      <c r="BQ274" s="665">
        <f>'3A 2025-2026 REPORTE CALIFICACI'!JI32</f>
        <v>19.78125</v>
      </c>
      <c r="BR274" s="665" t="str">
        <f>'3A 2025-2026 REPORTE CALIFICACI'!JJ32</f>
        <v/>
      </c>
      <c r="BS274" s="665" t="str">
        <f>'3A 2025-2026 REPORTE CALIFICACI'!JK32</f>
        <v/>
      </c>
      <c r="BT274" s="665">
        <f>'3A 2025-2026 REPORTE CALIFICACI'!JL32</f>
        <v>20</v>
      </c>
      <c r="BU274" s="664"/>
      <c r="BV274" s="665" t="str">
        <f>'3A 2025-2026 REPORTE CALIFICACI'!JN32</f>
        <v/>
      </c>
      <c r="BW274" s="664" t="str">
        <f>'3A 2025-2026 REPORTE CALIFICACI'!JO32</f>
        <v/>
      </c>
      <c r="BX274" s="664" t="str">
        <f>'3A 2025-2026 REPORTE CALIFICACI'!JP32</f>
        <v>R</v>
      </c>
      <c r="BY274" s="666"/>
      <c r="BZ274" s="667"/>
      <c r="CA274" s="661"/>
      <c r="CB274" s="47"/>
      <c r="CC274" s="663" t="s">
        <v>1021</v>
      </c>
      <c r="CD274" s="664">
        <f>'3A 2025-2026 REPORTE CALIFICACI'!II33</f>
        <v>83</v>
      </c>
      <c r="CE274" s="664">
        <f>'3A 2025-2026 REPORTE CALIFICACI'!IJ33</f>
        <v>87</v>
      </c>
      <c r="CF274" s="664">
        <f>'3A 2025-2026 REPORTE CALIFICACI'!IK33</f>
        <v>86</v>
      </c>
      <c r="CG274" s="664">
        <f>'3A 2025-2026 REPORTE CALIFICACI'!IL33</f>
        <v>0</v>
      </c>
      <c r="CH274" s="664">
        <f>'3A 2025-2026 REPORTE CALIFICACI'!IM33</f>
        <v>86</v>
      </c>
      <c r="CI274" s="664">
        <f>'3A 2025-2026 REPORTE CALIFICACI'!IN33</f>
        <v>90</v>
      </c>
      <c r="CJ274" s="664">
        <f>'3A 2025-2026 REPORTE CALIFICACI'!IO33</f>
        <v>92</v>
      </c>
      <c r="CK274" s="664">
        <f>'3A 2025-2026 REPORTE CALIFICACI'!IP33</f>
        <v>0</v>
      </c>
      <c r="CL274" s="664">
        <f>'3A 2025-2026 REPORTE CALIFICACI'!IQ33</f>
        <v>87</v>
      </c>
      <c r="CM274" s="664">
        <f>'3A 2025-2026 REPORTE CALIFICACI'!IR33</f>
        <v>84</v>
      </c>
      <c r="CN274" s="664">
        <f>'3A 2025-2026 REPORTE CALIFICACI'!IS33</f>
        <v>86</v>
      </c>
      <c r="CO274" s="664">
        <f>'3A 2025-2026 REPORTE CALIFICACI'!IT33</f>
        <v>0</v>
      </c>
      <c r="CP274" s="664">
        <f>'3A 2025-2026 REPORTE CALIFICACI'!IU33</f>
        <v>82</v>
      </c>
      <c r="CQ274" s="664">
        <f>'3A 2025-2026 REPORTE CALIFICACI'!IV33</f>
        <v>90</v>
      </c>
      <c r="CR274" s="664">
        <f>'3A 2025-2026 REPORTE CALIFICACI'!IW33</f>
        <v>88</v>
      </c>
      <c r="CS274" s="664">
        <f>'3A 2025-2026 REPORTE CALIFICACI'!IX33</f>
        <v>0</v>
      </c>
      <c r="CT274" s="716">
        <f>'3A 2025-2026 REPORTE CALIFICACI'!IY33</f>
        <v>64</v>
      </c>
      <c r="CU274" s="716">
        <f>'3A 2025-2026 REPORTE CALIFICACI'!IZ33</f>
        <v>67</v>
      </c>
      <c r="CV274" s="716">
        <f>'3A 2025-2026 REPORTE CALIFICACI'!JA33</f>
        <v>64.25</v>
      </c>
      <c r="CW274" s="716">
        <f>'3A 2025-2026 REPORTE CALIFICACI'!JB33</f>
        <v>65</v>
      </c>
      <c r="CX274" s="749">
        <f>'3A 2025-2026 REPORTE CALIFICACI'!JC33</f>
        <v>65.0625</v>
      </c>
      <c r="CY274" s="750">
        <f>'3A 2025-2026 REPORTE CALIFICACI'!JD33</f>
        <v>0.8</v>
      </c>
      <c r="CZ274" s="665">
        <f>'3A 2025-2026 REPORTE CALIFICACI'!JE33</f>
        <v>32.53125</v>
      </c>
      <c r="DA274" s="665" t="str">
        <f>'3A 2025-2026 REPORTE CALIFICACI'!JF33</f>
        <v/>
      </c>
      <c r="DB274" s="665" t="str">
        <f>'3A 2025-2026 REPORTE CALIFICACI'!JG33</f>
        <v/>
      </c>
      <c r="DC274" s="665">
        <f>'3A 2025-2026 REPORTE CALIFICACI'!JH33</f>
        <v>33</v>
      </c>
      <c r="DD274" s="665">
        <f>'3A 2025-2026 REPORTE CALIFICACI'!JI33</f>
        <v>19.51875</v>
      </c>
      <c r="DE274" s="665" t="str">
        <f>'3A 2025-2026 REPORTE CALIFICACI'!JJ33</f>
        <v/>
      </c>
      <c r="DF274" s="665" t="str">
        <f>'3A 2025-2026 REPORTE CALIFICACI'!JK33</f>
        <v/>
      </c>
      <c r="DG274" s="665">
        <f>'3A 2025-2026 REPORTE CALIFICACI'!JL33</f>
        <v>20</v>
      </c>
      <c r="DH274" s="664"/>
      <c r="DI274" s="665" t="str">
        <f>'3A 2025-2026 REPORTE CALIFICACI'!JN33</f>
        <v/>
      </c>
      <c r="DJ274" s="664" t="str">
        <f>'3A 2025-2026 REPORTE CALIFICACI'!JO33</f>
        <v/>
      </c>
      <c r="DK274" s="664" t="str">
        <f>'3A 2025-2026 REPORTE CALIFICACI'!JP33</f>
        <v>R</v>
      </c>
      <c r="DL274" s="666"/>
      <c r="DM274" s="667"/>
      <c r="DN274" s="661"/>
      <c r="DO274" s="47"/>
      <c r="DP274" s="663" t="s">
        <v>1021</v>
      </c>
      <c r="DQ274" s="664">
        <f>'3A 2025-2026 REPORTE CALIFICACI'!II34</f>
        <v>74</v>
      </c>
      <c r="DR274" s="664">
        <f>'3A 2025-2026 REPORTE CALIFICACI'!IJ34</f>
        <v>75</v>
      </c>
      <c r="DS274" s="664">
        <f>'3A 2025-2026 REPORTE CALIFICACI'!IK34</f>
        <v>78</v>
      </c>
      <c r="DT274" s="664">
        <f>'3A 2025-2026 REPORTE CALIFICACI'!IL34</f>
        <v>0</v>
      </c>
      <c r="DU274" s="664">
        <f>'3A 2025-2026 REPORTE CALIFICACI'!IM34</f>
        <v>78</v>
      </c>
      <c r="DV274" s="664">
        <f>'3A 2025-2026 REPORTE CALIFICACI'!IN34</f>
        <v>77</v>
      </c>
      <c r="DW274" s="664">
        <f>'3A 2025-2026 REPORTE CALIFICACI'!IO34</f>
        <v>76</v>
      </c>
      <c r="DX274" s="664">
        <f>'3A 2025-2026 REPORTE CALIFICACI'!IP34</f>
        <v>0</v>
      </c>
      <c r="DY274" s="664">
        <f>'3A 2025-2026 REPORTE CALIFICACI'!IQ34</f>
        <v>85</v>
      </c>
      <c r="DZ274" s="664">
        <f>'3A 2025-2026 REPORTE CALIFICACI'!IR34</f>
        <v>80</v>
      </c>
      <c r="EA274" s="664">
        <f>'3A 2025-2026 REPORTE CALIFICACI'!IS34</f>
        <v>81</v>
      </c>
      <c r="EB274" s="664">
        <f>'3A 2025-2026 REPORTE CALIFICACI'!IT34</f>
        <v>0</v>
      </c>
      <c r="EC274" s="664">
        <f>'3A 2025-2026 REPORTE CALIFICACI'!IU34</f>
        <v>83</v>
      </c>
      <c r="ED274" s="664">
        <f>'3A 2025-2026 REPORTE CALIFICACI'!IV34</f>
        <v>78</v>
      </c>
      <c r="EE274" s="664">
        <f>'3A 2025-2026 REPORTE CALIFICACI'!IW34</f>
        <v>84</v>
      </c>
      <c r="EF274" s="664">
        <f>'3A 2025-2026 REPORTE CALIFICACI'!IX34</f>
        <v>0</v>
      </c>
      <c r="EG274" s="716">
        <f>'3A 2025-2026 REPORTE CALIFICACI'!IY34</f>
        <v>56.75</v>
      </c>
      <c r="EH274" s="716">
        <f>'3A 2025-2026 REPORTE CALIFICACI'!IZ34</f>
        <v>57.75</v>
      </c>
      <c r="EI274" s="716">
        <f>'3A 2025-2026 REPORTE CALIFICACI'!JA34</f>
        <v>61.5</v>
      </c>
      <c r="EJ274" s="716">
        <f>'3A 2025-2026 REPORTE CALIFICACI'!JB34</f>
        <v>61.25</v>
      </c>
      <c r="EK274" s="749">
        <f>'3A 2025-2026 REPORTE CALIFICACI'!JC34</f>
        <v>59.3125</v>
      </c>
      <c r="EL274" s="750">
        <f>'3A 2025-2026 REPORTE CALIFICACI'!JD34</f>
        <v>0.5833333333</v>
      </c>
      <c r="EM274" s="665">
        <f>'3A 2025-2026 REPORTE CALIFICACI'!JE34</f>
        <v>29.65625</v>
      </c>
      <c r="EN274" s="665" t="str">
        <f>'3A 2025-2026 REPORTE CALIFICACI'!JF34</f>
        <v/>
      </c>
      <c r="EO274" s="665" t="str">
        <f>'3A 2025-2026 REPORTE CALIFICACI'!JG34</f>
        <v/>
      </c>
      <c r="EP274" s="665">
        <f>'3A 2025-2026 REPORTE CALIFICACI'!JH34</f>
        <v>30</v>
      </c>
      <c r="EQ274" s="665">
        <f>'3A 2025-2026 REPORTE CALIFICACI'!JI34</f>
        <v>17.79375</v>
      </c>
      <c r="ER274" s="665" t="str">
        <f>'3A 2025-2026 REPORTE CALIFICACI'!JJ34</f>
        <v/>
      </c>
      <c r="ES274" s="665" t="str">
        <f>'3A 2025-2026 REPORTE CALIFICACI'!JK34</f>
        <v/>
      </c>
      <c r="ET274" s="665">
        <f>'3A 2025-2026 REPORTE CALIFICACI'!JL34</f>
        <v>18</v>
      </c>
      <c r="EU274" s="664" t="str">
        <f>'3A 2025-2026 REPORTE CALIFICACI'!JM34</f>
        <v/>
      </c>
      <c r="EV274" s="665" t="str">
        <f>'3A 2025-2026 REPORTE CALIFICACI'!JN34</f>
        <v/>
      </c>
      <c r="EW274" s="664" t="str">
        <f>'3A 2025-2026 REPORTE CALIFICACI'!JO34</f>
        <v/>
      </c>
      <c r="EX274" s="664" t="str">
        <f>'3A 2025-2026 REPORTE CALIFICACI'!JP34</f>
        <v>R</v>
      </c>
      <c r="EY274" s="666"/>
    </row>
    <row r="275" ht="79.5" customHeight="1">
      <c r="A275" s="661"/>
      <c r="B275" s="43"/>
      <c r="C275" s="663" t="s">
        <v>1022</v>
      </c>
      <c r="D275" s="664">
        <f>'3A 2025-2026 REPORTE CALIFICACI'!JQ31</f>
        <v>81</v>
      </c>
      <c r="E275" s="665">
        <f>'3A 2025-2026 REPORTE CALIFICACI'!JR31</f>
        <v>91</v>
      </c>
      <c r="F275" s="665">
        <f>'3A 2025-2026 REPORTE CALIFICACI'!JS31</f>
        <v>72</v>
      </c>
      <c r="G275" s="664">
        <f>'3A 2025-2026 REPORTE CALIFICACI'!JT31</f>
        <v>0</v>
      </c>
      <c r="H275" s="664">
        <f>'3A 2025-2026 REPORTE CALIFICACI'!JU31</f>
        <v>78</v>
      </c>
      <c r="I275" s="665">
        <f>'3A 2025-2026 REPORTE CALIFICACI'!JV31</f>
        <v>94</v>
      </c>
      <c r="J275" s="665">
        <f>'3A 2025-2026 REPORTE CALIFICACI'!JW31</f>
        <v>76</v>
      </c>
      <c r="K275" s="664">
        <f>'3A 2025-2026 REPORTE CALIFICACI'!JX31</f>
        <v>0</v>
      </c>
      <c r="L275" s="664">
        <f>'3A 2025-2026 REPORTE CALIFICACI'!JY31</f>
        <v>80</v>
      </c>
      <c r="M275" s="665">
        <f>'3A 2025-2026 REPORTE CALIFICACI'!JZ31</f>
        <v>90</v>
      </c>
      <c r="N275" s="665">
        <f>'3A 2025-2026 REPORTE CALIFICACI'!KA31</f>
        <v>80</v>
      </c>
      <c r="O275" s="664">
        <f>'3A 2025-2026 REPORTE CALIFICACI'!KB31</f>
        <v>0</v>
      </c>
      <c r="P275" s="665">
        <f>'3A 2025-2026 REPORTE CALIFICACI'!KC31</f>
        <v>87</v>
      </c>
      <c r="Q275" s="665">
        <f>'3A 2025-2026 REPORTE CALIFICACI'!KD31</f>
        <v>89</v>
      </c>
      <c r="R275" s="665">
        <f>'3A 2025-2026 REPORTE CALIFICACI'!KE31</f>
        <v>82.66666667</v>
      </c>
      <c r="S275" s="664">
        <f>'3A 2025-2026 REPORTE CALIFICACI'!KF31</f>
        <v>0</v>
      </c>
      <c r="T275" s="716">
        <f>'3A 2025-2026 REPORTE CALIFICACI'!KG31</f>
        <v>61</v>
      </c>
      <c r="U275" s="716">
        <f>'3A 2025-2026 REPORTE CALIFICACI'!KH31</f>
        <v>62</v>
      </c>
      <c r="V275" s="716">
        <f>'3A 2025-2026 REPORTE CALIFICACI'!KI31</f>
        <v>62.5</v>
      </c>
      <c r="W275" s="716">
        <f>'3A 2025-2026 REPORTE CALIFICACI'!KJ31</f>
        <v>64.66666667</v>
      </c>
      <c r="X275" s="749">
        <f>'3A 2025-2026 REPORTE CALIFICACI'!KK31</f>
        <v>62.54166667</v>
      </c>
      <c r="Y275" s="750">
        <f>'3A 2025-2026 REPORTE CALIFICACI'!KL31</f>
        <v>0.6349206349</v>
      </c>
      <c r="Z275" s="665">
        <f>'3A 2025-2026 REPORTE CALIFICACI'!KM31</f>
        <v>31.27083333</v>
      </c>
      <c r="AA275" s="665" t="str">
        <f>'3A 2025-2026 REPORTE CALIFICACI'!KN31</f>
        <v/>
      </c>
      <c r="AB275" s="665" t="str">
        <f>'3A 2025-2026 REPORTE CALIFICACI'!KO31</f>
        <v/>
      </c>
      <c r="AC275" s="749">
        <f>'3A 2025-2026 REPORTE CALIFICACI'!KP31</f>
        <v>31</v>
      </c>
      <c r="AD275" s="665">
        <f>'3A 2025-2026 REPORTE CALIFICACI'!KQ31</f>
        <v>18.7625</v>
      </c>
      <c r="AE275" s="665" t="str">
        <f>'3A 2025-2026 REPORTE CALIFICACI'!KR31</f>
        <v/>
      </c>
      <c r="AF275" s="665" t="str">
        <f>'3A 2025-2026 REPORTE CALIFICACI'!KS31</f>
        <v/>
      </c>
      <c r="AG275" s="749">
        <f>'3A 2025-2026 REPORTE CALIFICACI'!KT31</f>
        <v>19</v>
      </c>
      <c r="AH275" s="664"/>
      <c r="AI275" s="665" t="str">
        <f>'3A 2025-2026 REPORTE CALIFICACI'!KV31</f>
        <v/>
      </c>
      <c r="AJ275" s="664" t="str">
        <f>'3A 2025-2026 REPORTE CALIFICACI'!KW31</f>
        <v/>
      </c>
      <c r="AK275" s="664" t="str">
        <f>'3A 2025-2026 REPORTE CALIFICACI'!KX31</f>
        <v>R</v>
      </c>
      <c r="AL275" s="666"/>
      <c r="AM275" s="667"/>
      <c r="AN275" s="661"/>
      <c r="AO275" s="43"/>
      <c r="AP275" s="663" t="s">
        <v>1022</v>
      </c>
      <c r="AQ275" s="664">
        <f>'3A 2025-2026 REPORTE CALIFICACI'!JQ32</f>
        <v>86</v>
      </c>
      <c r="AR275" s="665">
        <f>'3A 2025-2026 REPORTE CALIFICACI'!JR32</f>
        <v>81</v>
      </c>
      <c r="AS275" s="665">
        <f>'3A 2025-2026 REPORTE CALIFICACI'!JS32</f>
        <v>80</v>
      </c>
      <c r="AT275" s="664">
        <f>'3A 2025-2026 REPORTE CALIFICACI'!JT32</f>
        <v>0</v>
      </c>
      <c r="AU275" s="664">
        <f>'3A 2025-2026 REPORTE CALIFICACI'!JU32</f>
        <v>81</v>
      </c>
      <c r="AV275" s="665">
        <f>'3A 2025-2026 REPORTE CALIFICACI'!JV32</f>
        <v>86</v>
      </c>
      <c r="AW275" s="665">
        <f>'3A 2025-2026 REPORTE CALIFICACI'!JW32</f>
        <v>86</v>
      </c>
      <c r="AX275" s="664">
        <f>'3A 2025-2026 REPORTE CALIFICACI'!JX32</f>
        <v>0</v>
      </c>
      <c r="AY275" s="664">
        <f>'3A 2025-2026 REPORTE CALIFICACI'!JY32</f>
        <v>89</v>
      </c>
      <c r="AZ275" s="665">
        <f>'3A 2025-2026 REPORTE CALIFICACI'!JZ32</f>
        <v>83</v>
      </c>
      <c r="BA275" s="665">
        <f>'3A 2025-2026 REPORTE CALIFICACI'!KA32</f>
        <v>84</v>
      </c>
      <c r="BB275" s="664">
        <f>'3A 2025-2026 REPORTE CALIFICACI'!KB32</f>
        <v>0</v>
      </c>
      <c r="BC275" s="665">
        <f>'3A 2025-2026 REPORTE CALIFICACI'!KC32</f>
        <v>89</v>
      </c>
      <c r="BD275" s="665">
        <f>'3A 2025-2026 REPORTE CALIFICACI'!KD32</f>
        <v>88</v>
      </c>
      <c r="BE275" s="665">
        <f>'3A 2025-2026 REPORTE CALIFICACI'!KE32</f>
        <v>87</v>
      </c>
      <c r="BF275" s="664">
        <f>'3A 2025-2026 REPORTE CALIFICACI'!KF32</f>
        <v>0</v>
      </c>
      <c r="BG275" s="716">
        <f>'3A 2025-2026 REPORTE CALIFICACI'!KG32</f>
        <v>61.75</v>
      </c>
      <c r="BH275" s="716">
        <f>'3A 2025-2026 REPORTE CALIFICACI'!KH32</f>
        <v>63.25</v>
      </c>
      <c r="BI275" s="716">
        <f>'3A 2025-2026 REPORTE CALIFICACI'!KI32</f>
        <v>64</v>
      </c>
      <c r="BJ275" s="716">
        <f>'3A 2025-2026 REPORTE CALIFICACI'!KJ32</f>
        <v>66</v>
      </c>
      <c r="BK275" s="749">
        <f>'3A 2025-2026 REPORTE CALIFICACI'!KK32</f>
        <v>63.75</v>
      </c>
      <c r="BL275" s="750">
        <f>'3A 2025-2026 REPORTE CALIFICACI'!KL32</f>
        <v>0.6349206349</v>
      </c>
      <c r="BM275" s="665">
        <f>'3A 2025-2026 REPORTE CALIFICACI'!KM32</f>
        <v>31.875</v>
      </c>
      <c r="BN275" s="665" t="str">
        <f>'3A 2025-2026 REPORTE CALIFICACI'!KN32</f>
        <v/>
      </c>
      <c r="BO275" s="665" t="str">
        <f>'3A 2025-2026 REPORTE CALIFICACI'!KO32</f>
        <v/>
      </c>
      <c r="BP275" s="665">
        <f>'3A 2025-2026 REPORTE CALIFICACI'!KP32</f>
        <v>32</v>
      </c>
      <c r="BQ275" s="665">
        <f>'3A 2025-2026 REPORTE CALIFICACI'!KQ32</f>
        <v>19.125</v>
      </c>
      <c r="BR275" s="665" t="str">
        <f>'3A 2025-2026 REPORTE CALIFICACI'!KR32</f>
        <v/>
      </c>
      <c r="BS275" s="665" t="str">
        <f>'3A 2025-2026 REPORTE CALIFICACI'!KS32</f>
        <v/>
      </c>
      <c r="BT275" s="665">
        <f>'3A 2025-2026 REPORTE CALIFICACI'!KT32</f>
        <v>19</v>
      </c>
      <c r="BU275" s="664"/>
      <c r="BV275" s="665" t="str">
        <f>'3A 2025-2026 REPORTE CALIFICACI'!KV32</f>
        <v/>
      </c>
      <c r="BW275" s="664" t="str">
        <f>'3A 2025-2026 REPORTE CALIFICACI'!KW32</f>
        <v/>
      </c>
      <c r="BX275" s="664" t="str">
        <f>'3A 2025-2026 REPORTE CALIFICACI'!KX32</f>
        <v>R</v>
      </c>
      <c r="BY275" s="666"/>
      <c r="BZ275" s="667"/>
      <c r="CA275" s="661"/>
      <c r="CB275" s="43"/>
      <c r="CC275" s="663" t="s">
        <v>1022</v>
      </c>
      <c r="CD275" s="664">
        <f>'3A 2025-2026 REPORTE CALIFICACI'!JQ33</f>
        <v>82</v>
      </c>
      <c r="CE275" s="665">
        <f>'3A 2025-2026 REPORTE CALIFICACI'!JR33</f>
        <v>93</v>
      </c>
      <c r="CF275" s="665">
        <f>'3A 2025-2026 REPORTE CALIFICACI'!JS33</f>
        <v>92</v>
      </c>
      <c r="CG275" s="664">
        <f>'3A 2025-2026 REPORTE CALIFICACI'!JT33</f>
        <v>0</v>
      </c>
      <c r="CH275" s="664">
        <f>'3A 2025-2026 REPORTE CALIFICACI'!JU33</f>
        <v>84</v>
      </c>
      <c r="CI275" s="665">
        <f>'3A 2025-2026 REPORTE CALIFICACI'!JV33</f>
        <v>82</v>
      </c>
      <c r="CJ275" s="665">
        <f>'3A 2025-2026 REPORTE CALIFICACI'!JW33</f>
        <v>82</v>
      </c>
      <c r="CK275" s="664">
        <f>'3A 2025-2026 REPORTE CALIFICACI'!JX33</f>
        <v>0</v>
      </c>
      <c r="CL275" s="664">
        <f>'3A 2025-2026 REPORTE CALIFICACI'!JY33</f>
        <v>88</v>
      </c>
      <c r="CM275" s="665">
        <f>'3A 2025-2026 REPORTE CALIFICACI'!JZ33</f>
        <v>86</v>
      </c>
      <c r="CN275" s="665">
        <f>'3A 2025-2026 REPORTE CALIFICACI'!KA33</f>
        <v>88</v>
      </c>
      <c r="CO275" s="664">
        <f>'3A 2025-2026 REPORTE CALIFICACI'!KB33</f>
        <v>0</v>
      </c>
      <c r="CP275" s="665">
        <f>'3A 2025-2026 REPORTE CALIFICACI'!KC33</f>
        <v>87</v>
      </c>
      <c r="CQ275" s="665">
        <f>'3A 2025-2026 REPORTE CALIFICACI'!KD33</f>
        <v>84</v>
      </c>
      <c r="CR275" s="665">
        <f>'3A 2025-2026 REPORTE CALIFICACI'!KE33</f>
        <v>86.66666667</v>
      </c>
      <c r="CS275" s="664">
        <f>'3A 2025-2026 REPORTE CALIFICACI'!KF33</f>
        <v>0</v>
      </c>
      <c r="CT275" s="716">
        <f>'3A 2025-2026 REPORTE CALIFICACI'!KG33</f>
        <v>66.75</v>
      </c>
      <c r="CU275" s="716">
        <f>'3A 2025-2026 REPORTE CALIFICACI'!KH33</f>
        <v>62</v>
      </c>
      <c r="CV275" s="716">
        <f>'3A 2025-2026 REPORTE CALIFICACI'!KI33</f>
        <v>65.5</v>
      </c>
      <c r="CW275" s="716">
        <f>'3A 2025-2026 REPORTE CALIFICACI'!KJ33</f>
        <v>64.41666667</v>
      </c>
      <c r="CX275" s="749">
        <f>'3A 2025-2026 REPORTE CALIFICACI'!KK33</f>
        <v>64.66666667</v>
      </c>
      <c r="CY275" s="750">
        <f>'3A 2025-2026 REPORTE CALIFICACI'!KL33</f>
        <v>0.5734126984</v>
      </c>
      <c r="CZ275" s="665">
        <f>'3A 2025-2026 REPORTE CALIFICACI'!KM33</f>
        <v>32.33333333</v>
      </c>
      <c r="DA275" s="665" t="str">
        <f>'3A 2025-2026 REPORTE CALIFICACI'!KN33</f>
        <v/>
      </c>
      <c r="DB275" s="665" t="str">
        <f>'3A 2025-2026 REPORTE CALIFICACI'!KO33</f>
        <v/>
      </c>
      <c r="DC275" s="665">
        <f>'3A 2025-2026 REPORTE CALIFICACI'!KP33</f>
        <v>32</v>
      </c>
      <c r="DD275" s="665">
        <f>'3A 2025-2026 REPORTE CALIFICACI'!KQ33</f>
        <v>19.4</v>
      </c>
      <c r="DE275" s="665" t="str">
        <f>'3A 2025-2026 REPORTE CALIFICACI'!KR33</f>
        <v/>
      </c>
      <c r="DF275" s="665" t="str">
        <f>'3A 2025-2026 REPORTE CALIFICACI'!KS33</f>
        <v/>
      </c>
      <c r="DG275" s="665">
        <f>'3A 2025-2026 REPORTE CALIFICACI'!KT33</f>
        <v>19</v>
      </c>
      <c r="DH275" s="664"/>
      <c r="DI275" s="665" t="str">
        <f>'3A 2025-2026 REPORTE CALIFICACI'!KV33</f>
        <v/>
      </c>
      <c r="DJ275" s="664" t="str">
        <f>'3A 2025-2026 REPORTE CALIFICACI'!KW33</f>
        <v/>
      </c>
      <c r="DK275" s="664" t="str">
        <f>'3A 2025-2026 REPORTE CALIFICACI'!KX33</f>
        <v>R</v>
      </c>
      <c r="DL275" s="666"/>
      <c r="DM275" s="667"/>
      <c r="DN275" s="661"/>
      <c r="DO275" s="43"/>
      <c r="DP275" s="663" t="s">
        <v>1022</v>
      </c>
      <c r="DQ275" s="664">
        <f>'3A 2025-2026 REPORTE CALIFICACI'!JQ34</f>
        <v>78</v>
      </c>
      <c r="DR275" s="665">
        <f>'3A 2025-2026 REPORTE CALIFICACI'!JR34</f>
        <v>80</v>
      </c>
      <c r="DS275" s="665">
        <f>'3A 2025-2026 REPORTE CALIFICACI'!JS34</f>
        <v>76</v>
      </c>
      <c r="DT275" s="664">
        <f>'3A 2025-2026 REPORTE CALIFICACI'!JT34</f>
        <v>0</v>
      </c>
      <c r="DU275" s="664">
        <f>'3A 2025-2026 REPORTE CALIFICACI'!JU34</f>
        <v>81</v>
      </c>
      <c r="DV275" s="665">
        <f>'3A 2025-2026 REPORTE CALIFICACI'!JV34</f>
        <v>84</v>
      </c>
      <c r="DW275" s="665">
        <f>'3A 2025-2026 REPORTE CALIFICACI'!JW34</f>
        <v>80</v>
      </c>
      <c r="DX275" s="664">
        <f>'3A 2025-2026 REPORTE CALIFICACI'!JX34</f>
        <v>0</v>
      </c>
      <c r="DY275" s="664">
        <f>'3A 2025-2026 REPORTE CALIFICACI'!JY34</f>
        <v>86</v>
      </c>
      <c r="DZ275" s="665">
        <f>'3A 2025-2026 REPORTE CALIFICACI'!JZ34</f>
        <v>82</v>
      </c>
      <c r="EA275" s="665">
        <f>'3A 2025-2026 REPORTE CALIFICACI'!KA34</f>
        <v>58</v>
      </c>
      <c r="EB275" s="664">
        <f>'3A 2025-2026 REPORTE CALIFICACI'!KB34</f>
        <v>0</v>
      </c>
      <c r="EC275" s="665">
        <f>'3A 2025-2026 REPORTE CALIFICACI'!KC34</f>
        <v>80</v>
      </c>
      <c r="ED275" s="665">
        <f>'3A 2025-2026 REPORTE CALIFICACI'!KD34</f>
        <v>81</v>
      </c>
      <c r="EE275" s="665">
        <f>'3A 2025-2026 REPORTE CALIFICACI'!KE34</f>
        <v>78</v>
      </c>
      <c r="EF275" s="664">
        <f>'3A 2025-2026 REPORTE CALIFICACI'!KF34</f>
        <v>0</v>
      </c>
      <c r="EG275" s="716">
        <f>'3A 2025-2026 REPORTE CALIFICACI'!KG34</f>
        <v>58.5</v>
      </c>
      <c r="EH275" s="716">
        <f>'3A 2025-2026 REPORTE CALIFICACI'!KH34</f>
        <v>61.25</v>
      </c>
      <c r="EI275" s="716">
        <f>'3A 2025-2026 REPORTE CALIFICACI'!KI34</f>
        <v>56.5</v>
      </c>
      <c r="EJ275" s="716">
        <f>'3A 2025-2026 REPORTE CALIFICACI'!KJ34</f>
        <v>59.75</v>
      </c>
      <c r="EK275" s="749">
        <f>'3A 2025-2026 REPORTE CALIFICACI'!KK34</f>
        <v>59</v>
      </c>
      <c r="EL275" s="750">
        <f>'3A 2025-2026 REPORTE CALIFICACI'!KL34</f>
        <v>0.5166666667</v>
      </c>
      <c r="EM275" s="665">
        <f>'3A 2025-2026 REPORTE CALIFICACI'!KM34</f>
        <v>29.5</v>
      </c>
      <c r="EN275" s="665" t="str">
        <f>'3A 2025-2026 REPORTE CALIFICACI'!KN34</f>
        <v/>
      </c>
      <c r="EO275" s="665" t="str">
        <f>'3A 2025-2026 REPORTE CALIFICACI'!KO34</f>
        <v/>
      </c>
      <c r="EP275" s="665">
        <f>'3A 2025-2026 REPORTE CALIFICACI'!KP34</f>
        <v>30</v>
      </c>
      <c r="EQ275" s="665">
        <f>'3A 2025-2026 REPORTE CALIFICACI'!KQ34</f>
        <v>17.7</v>
      </c>
      <c r="ER275" s="665" t="str">
        <f>'3A 2025-2026 REPORTE CALIFICACI'!KR34</f>
        <v/>
      </c>
      <c r="ES275" s="665" t="str">
        <f>'3A 2025-2026 REPORTE CALIFICACI'!KS34</f>
        <v/>
      </c>
      <c r="ET275" s="665">
        <f>'3A 2025-2026 REPORTE CALIFICACI'!KT34</f>
        <v>18</v>
      </c>
      <c r="EU275" s="664" t="str">
        <f>'3A 2025-2026 REPORTE CALIFICACI'!KU34</f>
        <v/>
      </c>
      <c r="EV275" s="665" t="str">
        <f>'3A 2025-2026 REPORTE CALIFICACI'!KV34</f>
        <v/>
      </c>
      <c r="EW275" s="664" t="str">
        <f>'3A 2025-2026 REPORTE CALIFICACI'!KW34</f>
        <v/>
      </c>
      <c r="EX275" s="664" t="str">
        <f>'3A 2025-2026 REPORTE CALIFICACI'!KX34</f>
        <v>R</v>
      </c>
      <c r="EY275" s="666"/>
    </row>
    <row r="276">
      <c r="A276" s="628"/>
      <c r="B276" s="643"/>
      <c r="C276" s="643"/>
      <c r="D276" s="643"/>
      <c r="E276" s="643"/>
      <c r="F276" s="643"/>
      <c r="G276" s="643"/>
      <c r="H276" s="643"/>
      <c r="I276" s="643"/>
      <c r="J276" s="643"/>
      <c r="K276" s="643"/>
      <c r="L276" s="643"/>
      <c r="M276" s="643"/>
      <c r="N276" s="643"/>
      <c r="O276" s="643"/>
      <c r="P276" s="643"/>
      <c r="Q276" s="643"/>
      <c r="R276" s="643"/>
      <c r="S276" s="643"/>
      <c r="T276" s="643"/>
      <c r="U276" s="643"/>
      <c r="V276" s="643"/>
      <c r="W276" s="643"/>
      <c r="X276" s="751"/>
      <c r="Y276" s="751"/>
      <c r="Z276" s="643"/>
      <c r="AA276" s="643"/>
      <c r="AB276" s="643"/>
      <c r="AC276" s="643"/>
      <c r="AD276" s="643"/>
      <c r="AE276" s="643"/>
      <c r="AF276" s="643"/>
      <c r="AG276" s="643"/>
      <c r="AH276" s="643"/>
      <c r="AI276" s="643"/>
      <c r="AJ276" s="643"/>
      <c r="AK276" s="643"/>
      <c r="AL276" s="644"/>
      <c r="AM276" s="643"/>
      <c r="AN276" s="628"/>
      <c r="AO276" s="643"/>
      <c r="AP276" s="643"/>
      <c r="AQ276" s="643"/>
      <c r="AR276" s="643"/>
      <c r="AS276" s="643"/>
      <c r="AT276" s="643"/>
      <c r="AU276" s="643"/>
      <c r="AV276" s="643"/>
      <c r="AW276" s="643"/>
      <c r="AX276" s="643"/>
      <c r="AY276" s="643"/>
      <c r="AZ276" s="643"/>
      <c r="BA276" s="643"/>
      <c r="BB276" s="643"/>
      <c r="BC276" s="643"/>
      <c r="BD276" s="643"/>
      <c r="BE276" s="643"/>
      <c r="BF276" s="643"/>
      <c r="BG276" s="643"/>
      <c r="BH276" s="643"/>
      <c r="BI276" s="643"/>
      <c r="BJ276" s="643"/>
      <c r="BK276" s="751"/>
      <c r="BL276" s="751"/>
      <c r="BM276" s="643"/>
      <c r="BN276" s="643"/>
      <c r="BO276" s="643"/>
      <c r="BP276" s="643"/>
      <c r="BQ276" s="643"/>
      <c r="BR276" s="643"/>
      <c r="BS276" s="643"/>
      <c r="BT276" s="643"/>
      <c r="BU276" s="643"/>
      <c r="BV276" s="643"/>
      <c r="BW276" s="643"/>
      <c r="BX276" s="643"/>
      <c r="BY276" s="644"/>
      <c r="BZ276" s="643"/>
      <c r="CA276" s="628"/>
      <c r="CB276" s="643"/>
      <c r="CC276" s="643"/>
      <c r="CD276" s="643"/>
      <c r="CE276" s="643"/>
      <c r="CF276" s="643"/>
      <c r="CG276" s="643"/>
      <c r="CH276" s="643"/>
      <c r="CI276" s="643"/>
      <c r="CJ276" s="643"/>
      <c r="CK276" s="643"/>
      <c r="CL276" s="643"/>
      <c r="CM276" s="643"/>
      <c r="CN276" s="643"/>
      <c r="CO276" s="643"/>
      <c r="CP276" s="643"/>
      <c r="CQ276" s="643"/>
      <c r="CR276" s="643"/>
      <c r="CS276" s="643"/>
      <c r="CT276" s="643"/>
      <c r="CU276" s="643"/>
      <c r="CV276" s="643"/>
      <c r="CW276" s="643"/>
      <c r="CX276" s="751"/>
      <c r="CY276" s="751"/>
      <c r="CZ276" s="643"/>
      <c r="DA276" s="643"/>
      <c r="DB276" s="643"/>
      <c r="DC276" s="643"/>
      <c r="DD276" s="643"/>
      <c r="DE276" s="643"/>
      <c r="DF276" s="643"/>
      <c r="DG276" s="643"/>
      <c r="DH276" s="643"/>
      <c r="DI276" s="643"/>
      <c r="DJ276" s="643"/>
      <c r="DK276" s="643"/>
      <c r="DL276" s="644"/>
      <c r="DM276" s="643"/>
      <c r="DN276" s="628"/>
      <c r="DO276" s="643"/>
      <c r="DP276" s="643"/>
      <c r="DQ276" s="643"/>
      <c r="DR276" s="643"/>
      <c r="DS276" s="643"/>
      <c r="DT276" s="643"/>
      <c r="DU276" s="643"/>
      <c r="DV276" s="643"/>
      <c r="DW276" s="643"/>
      <c r="DX276" s="643"/>
      <c r="DY276" s="643"/>
      <c r="DZ276" s="643"/>
      <c r="EA276" s="643"/>
      <c r="EB276" s="643"/>
      <c r="EC276" s="643"/>
      <c r="ED276" s="643"/>
      <c r="EE276" s="643"/>
      <c r="EF276" s="643"/>
      <c r="EG276" s="643"/>
      <c r="EH276" s="643"/>
      <c r="EI276" s="643"/>
      <c r="EJ276" s="643"/>
      <c r="EK276" s="751"/>
      <c r="EL276" s="751"/>
      <c r="EM276" s="643"/>
      <c r="EN276" s="643"/>
      <c r="EO276" s="643"/>
      <c r="EP276" s="643"/>
      <c r="EQ276" s="643"/>
      <c r="ER276" s="643"/>
      <c r="ES276" s="643"/>
      <c r="ET276" s="643"/>
      <c r="EU276" s="643"/>
      <c r="EV276" s="643"/>
      <c r="EW276" s="643"/>
      <c r="EX276" s="643"/>
      <c r="EY276" s="644"/>
    </row>
    <row r="277">
      <c r="A277" s="628"/>
      <c r="B277" s="643"/>
      <c r="C277" s="643"/>
      <c r="D277" s="643"/>
      <c r="E277" s="643"/>
      <c r="F277" s="643"/>
      <c r="G277" s="643"/>
      <c r="H277" s="643"/>
      <c r="I277" s="643"/>
      <c r="J277" s="643"/>
      <c r="K277" s="643"/>
      <c r="L277" s="643"/>
      <c r="M277" s="643"/>
      <c r="N277" s="643"/>
      <c r="O277" s="643"/>
      <c r="P277" s="643"/>
      <c r="Q277" s="643"/>
      <c r="R277" s="643"/>
      <c r="S277" s="643"/>
      <c r="T277" s="643"/>
      <c r="U277" s="643"/>
      <c r="V277" s="643"/>
      <c r="W277" s="643"/>
      <c r="X277" s="739"/>
      <c r="Y277" s="739"/>
      <c r="Z277" s="643"/>
      <c r="AA277" s="643"/>
      <c r="AB277" s="643"/>
      <c r="AC277" s="643"/>
      <c r="AD277" s="643"/>
      <c r="AE277" s="643"/>
      <c r="AF277" s="643"/>
      <c r="AG277" s="643"/>
      <c r="AH277" s="643"/>
      <c r="AI277" s="643"/>
      <c r="AJ277" s="643"/>
      <c r="AK277" s="643"/>
      <c r="AL277" s="644"/>
      <c r="AM277" s="643"/>
      <c r="AN277" s="628"/>
      <c r="AO277" s="643"/>
      <c r="AP277" s="643"/>
      <c r="AQ277" s="643"/>
      <c r="AR277" s="643"/>
      <c r="AS277" s="643"/>
      <c r="AT277" s="643"/>
      <c r="AU277" s="643"/>
      <c r="AV277" s="643"/>
      <c r="AW277" s="643"/>
      <c r="AX277" s="643"/>
      <c r="AY277" s="643"/>
      <c r="AZ277" s="643"/>
      <c r="BA277" s="643"/>
      <c r="BB277" s="643"/>
      <c r="BC277" s="643"/>
      <c r="BD277" s="643"/>
      <c r="BE277" s="643"/>
      <c r="BF277" s="643"/>
      <c r="BG277" s="643"/>
      <c r="BH277" s="643"/>
      <c r="BI277" s="643"/>
      <c r="BJ277" s="643"/>
      <c r="BK277" s="739"/>
      <c r="BL277" s="739"/>
      <c r="BM277" s="643"/>
      <c r="BN277" s="643"/>
      <c r="BO277" s="643"/>
      <c r="BP277" s="643"/>
      <c r="BQ277" s="643"/>
      <c r="BR277" s="643"/>
      <c r="BS277" s="643"/>
      <c r="BT277" s="643"/>
      <c r="BU277" s="643"/>
      <c r="BV277" s="643"/>
      <c r="BW277" s="643"/>
      <c r="BX277" s="643"/>
      <c r="BY277" s="644"/>
      <c r="BZ277" s="643"/>
      <c r="CA277" s="628"/>
      <c r="CB277" s="643"/>
      <c r="CC277" s="643"/>
      <c r="CD277" s="643"/>
      <c r="CE277" s="643"/>
      <c r="CF277" s="643"/>
      <c r="CG277" s="643"/>
      <c r="CH277" s="643"/>
      <c r="CI277" s="643"/>
      <c r="CJ277" s="643"/>
      <c r="CK277" s="643"/>
      <c r="CL277" s="643"/>
      <c r="CM277" s="643"/>
      <c r="CN277" s="643"/>
      <c r="CO277" s="643"/>
      <c r="CP277" s="643"/>
      <c r="CQ277" s="643"/>
      <c r="CR277" s="643"/>
      <c r="CS277" s="643"/>
      <c r="CT277" s="643"/>
      <c r="CU277" s="643"/>
      <c r="CV277" s="643"/>
      <c r="CW277" s="643"/>
      <c r="CX277" s="739"/>
      <c r="CY277" s="739"/>
      <c r="CZ277" s="643"/>
      <c r="DA277" s="643"/>
      <c r="DB277" s="643"/>
      <c r="DC277" s="643"/>
      <c r="DD277" s="643"/>
      <c r="DE277" s="643"/>
      <c r="DF277" s="643"/>
      <c r="DG277" s="643"/>
      <c r="DH277" s="643"/>
      <c r="DI277" s="643"/>
      <c r="DJ277" s="643"/>
      <c r="DK277" s="643"/>
      <c r="DL277" s="644"/>
      <c r="DM277" s="643"/>
      <c r="DN277" s="628"/>
      <c r="DO277" s="643"/>
      <c r="DP277" s="643"/>
      <c r="DQ277" s="643"/>
      <c r="DR277" s="643"/>
      <c r="DS277" s="643"/>
      <c r="DT277" s="643"/>
      <c r="DU277" s="643"/>
      <c r="DV277" s="643"/>
      <c r="DW277" s="643"/>
      <c r="DX277" s="643"/>
      <c r="DY277" s="643"/>
      <c r="DZ277" s="643"/>
      <c r="EA277" s="643"/>
      <c r="EB277" s="643"/>
      <c r="EC277" s="643"/>
      <c r="ED277" s="643"/>
      <c r="EE277" s="643"/>
      <c r="EF277" s="643"/>
      <c r="EG277" s="643"/>
      <c r="EH277" s="643"/>
      <c r="EI277" s="643"/>
      <c r="EJ277" s="643"/>
      <c r="EK277" s="739"/>
      <c r="EL277" s="739"/>
      <c r="EM277" s="643"/>
      <c r="EN277" s="643"/>
      <c r="EO277" s="643"/>
      <c r="EP277" s="643"/>
      <c r="EQ277" s="643"/>
      <c r="ER277" s="643"/>
      <c r="ES277" s="643"/>
      <c r="ET277" s="643"/>
      <c r="EU277" s="643"/>
      <c r="EV277" s="643"/>
      <c r="EW277" s="643"/>
      <c r="EX277" s="643"/>
      <c r="EY277" s="644"/>
    </row>
    <row r="278">
      <c r="A278" s="628"/>
      <c r="B278" s="643"/>
      <c r="C278" s="643"/>
      <c r="D278" s="643"/>
      <c r="E278" s="643"/>
      <c r="F278" s="643"/>
      <c r="G278" s="643"/>
      <c r="H278" s="643"/>
      <c r="I278" s="643"/>
      <c r="J278" s="643"/>
      <c r="K278" s="643"/>
      <c r="L278" s="643"/>
      <c r="M278" s="643"/>
      <c r="N278" s="643"/>
      <c r="O278" s="643"/>
      <c r="P278" s="643"/>
      <c r="Q278" s="643"/>
      <c r="R278" s="643"/>
      <c r="S278" s="643"/>
      <c r="T278" s="643"/>
      <c r="U278" s="643"/>
      <c r="V278" s="643"/>
      <c r="W278" s="643"/>
      <c r="X278" s="739"/>
      <c r="Y278" s="739"/>
      <c r="Z278" s="643"/>
      <c r="AA278" s="643"/>
      <c r="AB278" s="643"/>
      <c r="AC278" s="643"/>
      <c r="AD278" s="643"/>
      <c r="AE278" s="643"/>
      <c r="AF278" s="643"/>
      <c r="AG278" s="643"/>
      <c r="AH278" s="643"/>
      <c r="AI278" s="643"/>
      <c r="AJ278" s="643"/>
      <c r="AK278" s="643"/>
      <c r="AL278" s="644"/>
      <c r="AM278" s="643"/>
      <c r="AN278" s="628"/>
      <c r="AO278" s="643"/>
      <c r="AP278" s="643"/>
      <c r="AQ278" s="643"/>
      <c r="AR278" s="643"/>
      <c r="AS278" s="643"/>
      <c r="AT278" s="643"/>
      <c r="AU278" s="643"/>
      <c r="AV278" s="643"/>
      <c r="AW278" s="643"/>
      <c r="AX278" s="643"/>
      <c r="AY278" s="643"/>
      <c r="AZ278" s="643"/>
      <c r="BA278" s="643"/>
      <c r="BB278" s="643"/>
      <c r="BC278" s="643"/>
      <c r="BD278" s="643"/>
      <c r="BE278" s="643"/>
      <c r="BF278" s="643"/>
      <c r="BG278" s="643"/>
      <c r="BH278" s="643"/>
      <c r="BI278" s="643"/>
      <c r="BJ278" s="643"/>
      <c r="BK278" s="739"/>
      <c r="BL278" s="739"/>
      <c r="BM278" s="643"/>
      <c r="BN278" s="643"/>
      <c r="BO278" s="643"/>
      <c r="BP278" s="643"/>
      <c r="BQ278" s="643"/>
      <c r="BR278" s="643"/>
      <c r="BS278" s="643"/>
      <c r="BT278" s="643"/>
      <c r="BU278" s="643"/>
      <c r="BV278" s="643"/>
      <c r="BW278" s="643"/>
      <c r="BX278" s="643"/>
      <c r="BY278" s="644"/>
      <c r="BZ278" s="643"/>
      <c r="CA278" s="628"/>
      <c r="CB278" s="643"/>
      <c r="CC278" s="643"/>
      <c r="CD278" s="643"/>
      <c r="CE278" s="643"/>
      <c r="CF278" s="643"/>
      <c r="CG278" s="643"/>
      <c r="CH278" s="643"/>
      <c r="CI278" s="643"/>
      <c r="CJ278" s="643"/>
      <c r="CK278" s="643"/>
      <c r="CL278" s="643"/>
      <c r="CM278" s="643"/>
      <c r="CN278" s="643"/>
      <c r="CO278" s="643"/>
      <c r="CP278" s="643"/>
      <c r="CQ278" s="643"/>
      <c r="CR278" s="643"/>
      <c r="CS278" s="643"/>
      <c r="CT278" s="643"/>
      <c r="CU278" s="643"/>
      <c r="CV278" s="643"/>
      <c r="CW278" s="643"/>
      <c r="CX278" s="739"/>
      <c r="CY278" s="739"/>
      <c r="CZ278" s="643"/>
      <c r="DA278" s="643"/>
      <c r="DB278" s="643"/>
      <c r="DC278" s="643"/>
      <c r="DD278" s="643"/>
      <c r="DE278" s="643"/>
      <c r="DF278" s="643"/>
      <c r="DG278" s="643"/>
      <c r="DH278" s="643"/>
      <c r="DI278" s="643"/>
      <c r="DJ278" s="643"/>
      <c r="DK278" s="643"/>
      <c r="DL278" s="644"/>
      <c r="DM278" s="643"/>
      <c r="DN278" s="628"/>
      <c r="DO278" s="643"/>
      <c r="DP278" s="643"/>
      <c r="DQ278" s="643"/>
      <c r="DR278" s="643"/>
      <c r="DS278" s="643"/>
      <c r="DT278" s="643"/>
      <c r="DU278" s="643"/>
      <c r="DV278" s="643"/>
      <c r="DW278" s="643"/>
      <c r="DX278" s="643"/>
      <c r="DY278" s="643"/>
      <c r="DZ278" s="643"/>
      <c r="EA278" s="643"/>
      <c r="EB278" s="643"/>
      <c r="EC278" s="643"/>
      <c r="ED278" s="643"/>
      <c r="EE278" s="643"/>
      <c r="EF278" s="643"/>
      <c r="EG278" s="643"/>
      <c r="EH278" s="643"/>
      <c r="EI278" s="643"/>
      <c r="EJ278" s="643"/>
      <c r="EK278" s="739"/>
      <c r="EL278" s="739"/>
      <c r="EM278" s="643"/>
      <c r="EN278" s="643"/>
      <c r="EO278" s="643"/>
      <c r="EP278" s="643"/>
      <c r="EQ278" s="643"/>
      <c r="ER278" s="643"/>
      <c r="ES278" s="643"/>
      <c r="ET278" s="643"/>
      <c r="EU278" s="643"/>
      <c r="EV278" s="643"/>
      <c r="EW278" s="643"/>
      <c r="EX278" s="643"/>
      <c r="EY278" s="644"/>
    </row>
    <row r="279">
      <c r="A279" s="669"/>
      <c r="B279" s="679" t="s">
        <v>1023</v>
      </c>
      <c r="C279" s="15"/>
      <c r="D279" s="15"/>
      <c r="E279" s="15"/>
      <c r="F279" s="15"/>
      <c r="G279" s="15"/>
      <c r="H279" s="16"/>
      <c r="I279" s="671"/>
      <c r="J279" s="740" t="s">
        <v>1024</v>
      </c>
      <c r="K279" s="15"/>
      <c r="L279" s="15"/>
      <c r="M279" s="15"/>
      <c r="N279" s="15"/>
      <c r="O279" s="15"/>
      <c r="P279" s="16"/>
      <c r="Q279" s="671"/>
      <c r="R279" s="679" t="s">
        <v>1025</v>
      </c>
      <c r="S279" s="15"/>
      <c r="T279" s="15"/>
      <c r="U279" s="15"/>
      <c r="V279" s="16"/>
      <c r="W279" s="672" t="s">
        <v>1026</v>
      </c>
      <c r="X279" s="41"/>
      <c r="Y279" s="672"/>
      <c r="Z279" s="752" t="s">
        <v>124</v>
      </c>
      <c r="AA279" s="674"/>
      <c r="AB279" s="672" t="s">
        <v>1027</v>
      </c>
      <c r="AC279" s="41"/>
      <c r="AD279" s="752"/>
      <c r="AE279" s="671"/>
      <c r="AF279" s="671"/>
      <c r="AG279" s="671"/>
      <c r="AH279" s="671"/>
      <c r="AI279" s="671"/>
      <c r="AJ279" s="671"/>
      <c r="AK279" s="671"/>
      <c r="AL279" s="676"/>
      <c r="AM279" s="671"/>
      <c r="AN279" s="669"/>
      <c r="AO279" s="679" t="s">
        <v>1023</v>
      </c>
      <c r="AP279" s="15"/>
      <c r="AQ279" s="15"/>
      <c r="AR279" s="15"/>
      <c r="AS279" s="15"/>
      <c r="AT279" s="15"/>
      <c r="AU279" s="16"/>
      <c r="AV279" s="671"/>
      <c r="AW279" s="740" t="s">
        <v>1024</v>
      </c>
      <c r="AX279" s="15"/>
      <c r="AY279" s="15"/>
      <c r="AZ279" s="15"/>
      <c r="BA279" s="15"/>
      <c r="BB279" s="15"/>
      <c r="BC279" s="16"/>
      <c r="BD279" s="671"/>
      <c r="BE279" s="679" t="s">
        <v>1025</v>
      </c>
      <c r="BF279" s="15"/>
      <c r="BG279" s="15"/>
      <c r="BH279" s="15"/>
      <c r="BI279" s="16"/>
      <c r="BJ279" s="672" t="s">
        <v>1026</v>
      </c>
      <c r="BK279" s="41"/>
      <c r="BL279" s="672"/>
      <c r="BM279" s="711" t="s">
        <v>124</v>
      </c>
      <c r="BN279" s="674"/>
      <c r="BO279" s="672" t="s">
        <v>1027</v>
      </c>
      <c r="BP279" s="41"/>
      <c r="BQ279" s="675"/>
      <c r="BR279" s="671"/>
      <c r="BS279" s="671"/>
      <c r="BT279" s="671"/>
      <c r="BU279" s="671"/>
      <c r="BV279" s="671"/>
      <c r="BW279" s="671"/>
      <c r="BX279" s="671"/>
      <c r="BY279" s="676"/>
      <c r="BZ279" s="671"/>
      <c r="CA279" s="669"/>
      <c r="CB279" s="679" t="s">
        <v>1023</v>
      </c>
      <c r="CC279" s="15"/>
      <c r="CD279" s="15"/>
      <c r="CE279" s="15"/>
      <c r="CF279" s="15"/>
      <c r="CG279" s="15"/>
      <c r="CH279" s="16"/>
      <c r="CI279" s="671"/>
      <c r="CJ279" s="740" t="s">
        <v>1024</v>
      </c>
      <c r="CK279" s="15"/>
      <c r="CL279" s="15"/>
      <c r="CM279" s="15"/>
      <c r="CN279" s="15"/>
      <c r="CO279" s="15"/>
      <c r="CP279" s="16"/>
      <c r="CQ279" s="671"/>
      <c r="CR279" s="679" t="s">
        <v>1025</v>
      </c>
      <c r="CS279" s="15"/>
      <c r="CT279" s="15"/>
      <c r="CU279" s="15"/>
      <c r="CV279" s="16"/>
      <c r="CW279" s="672" t="s">
        <v>1026</v>
      </c>
      <c r="CX279" s="41"/>
      <c r="CY279" s="672"/>
      <c r="CZ279" s="711" t="s">
        <v>124</v>
      </c>
      <c r="DA279" s="674"/>
      <c r="DB279" s="672" t="s">
        <v>1027</v>
      </c>
      <c r="DC279" s="41"/>
      <c r="DD279" s="675"/>
      <c r="DE279" s="671"/>
      <c r="DF279" s="671"/>
      <c r="DG279" s="671"/>
      <c r="DH279" s="671"/>
      <c r="DI279" s="671"/>
      <c r="DJ279" s="671"/>
      <c r="DK279" s="671"/>
      <c r="DL279" s="676"/>
      <c r="DM279" s="671"/>
      <c r="DN279" s="669"/>
      <c r="DO279" s="679" t="s">
        <v>1023</v>
      </c>
      <c r="DP279" s="15"/>
      <c r="DQ279" s="15"/>
      <c r="DR279" s="15"/>
      <c r="DS279" s="15"/>
      <c r="DT279" s="15"/>
      <c r="DU279" s="16"/>
      <c r="DV279" s="671"/>
      <c r="DW279" s="740" t="s">
        <v>1024</v>
      </c>
      <c r="DX279" s="15"/>
      <c r="DY279" s="15"/>
      <c r="DZ279" s="15"/>
      <c r="EA279" s="15"/>
      <c r="EB279" s="15"/>
      <c r="EC279" s="16"/>
      <c r="ED279" s="671"/>
      <c r="EE279" s="679" t="s">
        <v>1025</v>
      </c>
      <c r="EF279" s="15"/>
      <c r="EG279" s="15"/>
      <c r="EH279" s="15"/>
      <c r="EI279" s="16"/>
      <c r="EJ279" s="672" t="s">
        <v>1026</v>
      </c>
      <c r="EK279" s="41"/>
      <c r="EL279" s="672"/>
      <c r="EM279" s="711" t="s">
        <v>124</v>
      </c>
      <c r="EN279" s="674"/>
      <c r="EO279" s="672" t="s">
        <v>1027</v>
      </c>
      <c r="EP279" s="41"/>
      <c r="EQ279" s="675"/>
      <c r="ER279" s="671"/>
      <c r="ES279" s="671"/>
      <c r="ET279" s="671"/>
      <c r="EU279" s="671"/>
      <c r="EV279" s="671"/>
      <c r="EW279" s="671"/>
      <c r="EX279" s="671"/>
      <c r="EY279" s="676"/>
    </row>
    <row r="280">
      <c r="A280" s="669"/>
      <c r="B280" s="678" t="s">
        <v>1028</v>
      </c>
      <c r="C280" s="678" t="s">
        <v>1029</v>
      </c>
      <c r="D280" s="678" t="s">
        <v>1030</v>
      </c>
      <c r="E280" s="679" t="s">
        <v>1031</v>
      </c>
      <c r="F280" s="15"/>
      <c r="G280" s="15"/>
      <c r="H280" s="16"/>
      <c r="I280" s="671"/>
      <c r="J280" s="680" t="s">
        <v>1032</v>
      </c>
      <c r="K280" s="681" t="s">
        <v>1033</v>
      </c>
      <c r="P280" s="682"/>
      <c r="Q280" s="671"/>
      <c r="R280" s="671"/>
      <c r="S280" s="671"/>
      <c r="T280" s="671"/>
      <c r="U280" s="671"/>
      <c r="V280" s="671"/>
      <c r="W280" s="671"/>
      <c r="X280" s="753"/>
      <c r="Y280" s="753"/>
      <c r="Z280" s="671"/>
      <c r="AA280" s="671"/>
      <c r="AB280" s="671"/>
      <c r="AC280" s="671"/>
      <c r="AD280" s="671"/>
      <c r="AE280" s="671"/>
      <c r="AF280" s="671"/>
      <c r="AG280" s="671"/>
      <c r="AH280" s="671"/>
      <c r="AI280" s="671"/>
      <c r="AJ280" s="671"/>
      <c r="AK280" s="671"/>
      <c r="AL280" s="676"/>
      <c r="AM280" s="671"/>
      <c r="AN280" s="669"/>
      <c r="AO280" s="678" t="s">
        <v>1028</v>
      </c>
      <c r="AP280" s="678" t="s">
        <v>1029</v>
      </c>
      <c r="AQ280" s="678" t="s">
        <v>1030</v>
      </c>
      <c r="AR280" s="679" t="s">
        <v>1031</v>
      </c>
      <c r="AS280" s="15"/>
      <c r="AT280" s="15"/>
      <c r="AU280" s="16"/>
      <c r="AV280" s="671"/>
      <c r="AW280" s="680" t="s">
        <v>1032</v>
      </c>
      <c r="AX280" s="681" t="s">
        <v>1033</v>
      </c>
      <c r="BC280" s="682"/>
      <c r="BD280" s="671"/>
      <c r="BE280" s="671"/>
      <c r="BF280" s="671"/>
      <c r="BG280" s="671"/>
      <c r="BH280" s="671"/>
      <c r="BI280" s="671"/>
      <c r="BJ280" s="671"/>
      <c r="BK280" s="753"/>
      <c r="BL280" s="753"/>
      <c r="BM280" s="671"/>
      <c r="BN280" s="671"/>
      <c r="BO280" s="671"/>
      <c r="BP280" s="671"/>
      <c r="BQ280" s="671"/>
      <c r="BR280" s="671"/>
      <c r="BS280" s="671"/>
      <c r="BT280" s="671"/>
      <c r="BU280" s="671"/>
      <c r="BV280" s="671"/>
      <c r="BW280" s="671"/>
      <c r="BX280" s="671"/>
      <c r="BY280" s="676"/>
      <c r="BZ280" s="671"/>
      <c r="CA280" s="669"/>
      <c r="CB280" s="678" t="s">
        <v>1028</v>
      </c>
      <c r="CC280" s="678" t="s">
        <v>1029</v>
      </c>
      <c r="CD280" s="678" t="s">
        <v>1030</v>
      </c>
      <c r="CE280" s="679" t="s">
        <v>1031</v>
      </c>
      <c r="CF280" s="15"/>
      <c r="CG280" s="15"/>
      <c r="CH280" s="16"/>
      <c r="CI280" s="671"/>
      <c r="CJ280" s="680" t="s">
        <v>1032</v>
      </c>
      <c r="CK280" s="681" t="s">
        <v>1033</v>
      </c>
      <c r="CP280" s="682"/>
      <c r="CQ280" s="671"/>
      <c r="CR280" s="671"/>
      <c r="CS280" s="671"/>
      <c r="CT280" s="671"/>
      <c r="CU280" s="671"/>
      <c r="CV280" s="671"/>
      <c r="CW280" s="671"/>
      <c r="CX280" s="753"/>
      <c r="CY280" s="753"/>
      <c r="CZ280" s="671"/>
      <c r="DA280" s="671"/>
      <c r="DB280" s="671"/>
      <c r="DC280" s="671"/>
      <c r="DD280" s="671"/>
      <c r="DE280" s="671"/>
      <c r="DF280" s="671"/>
      <c r="DG280" s="671"/>
      <c r="DH280" s="671"/>
      <c r="DI280" s="671"/>
      <c r="DJ280" s="671"/>
      <c r="DK280" s="671"/>
      <c r="DL280" s="676"/>
      <c r="DM280" s="671"/>
      <c r="DN280" s="669"/>
      <c r="DO280" s="678" t="s">
        <v>1028</v>
      </c>
      <c r="DP280" s="678" t="s">
        <v>1029</v>
      </c>
      <c r="DQ280" s="678" t="s">
        <v>1030</v>
      </c>
      <c r="DR280" s="679" t="s">
        <v>1031</v>
      </c>
      <c r="DS280" s="15"/>
      <c r="DT280" s="15"/>
      <c r="DU280" s="16"/>
      <c r="DV280" s="671"/>
      <c r="DW280" s="680" t="s">
        <v>1032</v>
      </c>
      <c r="DX280" s="681" t="s">
        <v>1033</v>
      </c>
      <c r="EC280" s="682"/>
      <c r="ED280" s="671"/>
      <c r="EE280" s="671"/>
      <c r="EF280" s="671"/>
      <c r="EG280" s="671"/>
      <c r="EH280" s="671"/>
      <c r="EI280" s="671"/>
      <c r="EJ280" s="671"/>
      <c r="EK280" s="753"/>
      <c r="EL280" s="753"/>
      <c r="EM280" s="671"/>
      <c r="EN280" s="671"/>
      <c r="EO280" s="671"/>
      <c r="EP280" s="671"/>
      <c r="EQ280" s="671"/>
      <c r="ER280" s="671"/>
      <c r="ES280" s="671"/>
      <c r="ET280" s="671"/>
      <c r="EU280" s="671"/>
      <c r="EV280" s="671"/>
      <c r="EW280" s="671"/>
      <c r="EX280" s="671"/>
      <c r="EY280" s="676"/>
    </row>
    <row r="281">
      <c r="A281" s="669"/>
      <c r="B281" s="43"/>
      <c r="C281" s="43"/>
      <c r="D281" s="43"/>
      <c r="E281" s="679" t="s">
        <v>1029</v>
      </c>
      <c r="F281" s="16"/>
      <c r="G281" s="679" t="s">
        <v>1030</v>
      </c>
      <c r="H281" s="16"/>
      <c r="I281" s="671"/>
      <c r="J281" s="680" t="s">
        <v>1034</v>
      </c>
      <c r="K281" s="681" t="s">
        <v>1035</v>
      </c>
      <c r="P281" s="682"/>
      <c r="Q281" s="671"/>
      <c r="R281" s="679" t="s">
        <v>1036</v>
      </c>
      <c r="S281" s="15"/>
      <c r="T281" s="15"/>
      <c r="U281" s="15"/>
      <c r="V281" s="15"/>
      <c r="W281" s="15"/>
      <c r="X281" s="15"/>
      <c r="Y281" s="15"/>
      <c r="Z281" s="15"/>
      <c r="AA281" s="15"/>
      <c r="AB281" s="15"/>
      <c r="AC281" s="15"/>
      <c r="AD281" s="15"/>
      <c r="AE281" s="15"/>
      <c r="AF281" s="15"/>
      <c r="AG281" s="15"/>
      <c r="AH281" s="15"/>
      <c r="AI281" s="15"/>
      <c r="AJ281" s="16"/>
      <c r="AK281" s="671"/>
      <c r="AL281" s="676"/>
      <c r="AM281" s="671"/>
      <c r="AN281" s="669"/>
      <c r="AO281" s="43"/>
      <c r="AP281" s="43"/>
      <c r="AQ281" s="43"/>
      <c r="AR281" s="679" t="s">
        <v>1029</v>
      </c>
      <c r="AS281" s="16"/>
      <c r="AT281" s="679" t="s">
        <v>1030</v>
      </c>
      <c r="AU281" s="16"/>
      <c r="AV281" s="671"/>
      <c r="AW281" s="680" t="s">
        <v>1034</v>
      </c>
      <c r="AX281" s="681" t="s">
        <v>1035</v>
      </c>
      <c r="BC281" s="682"/>
      <c r="BD281" s="671"/>
      <c r="BE281" s="679" t="s">
        <v>1036</v>
      </c>
      <c r="BF281" s="15"/>
      <c r="BG281" s="15"/>
      <c r="BH281" s="15"/>
      <c r="BI281" s="15"/>
      <c r="BJ281" s="15"/>
      <c r="BK281" s="15"/>
      <c r="BL281" s="15"/>
      <c r="BM281" s="15"/>
      <c r="BN281" s="15"/>
      <c r="BO281" s="15"/>
      <c r="BP281" s="15"/>
      <c r="BQ281" s="15"/>
      <c r="BR281" s="15"/>
      <c r="BS281" s="15"/>
      <c r="BT281" s="15"/>
      <c r="BU281" s="15"/>
      <c r="BV281" s="15"/>
      <c r="BW281" s="16"/>
      <c r="BX281" s="671"/>
      <c r="BY281" s="676"/>
      <c r="BZ281" s="671"/>
      <c r="CA281" s="669"/>
      <c r="CB281" s="43"/>
      <c r="CC281" s="43"/>
      <c r="CD281" s="43"/>
      <c r="CE281" s="679" t="s">
        <v>1029</v>
      </c>
      <c r="CF281" s="16"/>
      <c r="CG281" s="679" t="s">
        <v>1030</v>
      </c>
      <c r="CH281" s="16"/>
      <c r="CI281" s="671"/>
      <c r="CJ281" s="680" t="s">
        <v>1034</v>
      </c>
      <c r="CK281" s="681" t="s">
        <v>1035</v>
      </c>
      <c r="CP281" s="682"/>
      <c r="CQ281" s="671"/>
      <c r="CR281" s="679" t="s">
        <v>1036</v>
      </c>
      <c r="CS281" s="15"/>
      <c r="CT281" s="15"/>
      <c r="CU281" s="15"/>
      <c r="CV281" s="15"/>
      <c r="CW281" s="15"/>
      <c r="CX281" s="15"/>
      <c r="CY281" s="15"/>
      <c r="CZ281" s="15"/>
      <c r="DA281" s="15"/>
      <c r="DB281" s="15"/>
      <c r="DC281" s="15"/>
      <c r="DD281" s="15"/>
      <c r="DE281" s="15"/>
      <c r="DF281" s="15"/>
      <c r="DG281" s="15"/>
      <c r="DH281" s="15"/>
      <c r="DI281" s="15"/>
      <c r="DJ281" s="16"/>
      <c r="DK281" s="671"/>
      <c r="DL281" s="676"/>
      <c r="DM281" s="671"/>
      <c r="DN281" s="669"/>
      <c r="DO281" s="43"/>
      <c r="DP281" s="43"/>
      <c r="DQ281" s="43"/>
      <c r="DR281" s="679" t="s">
        <v>1029</v>
      </c>
      <c r="DS281" s="16"/>
      <c r="DT281" s="679" t="s">
        <v>1030</v>
      </c>
      <c r="DU281" s="16"/>
      <c r="DV281" s="671"/>
      <c r="DW281" s="680" t="s">
        <v>1034</v>
      </c>
      <c r="DX281" s="681" t="s">
        <v>1035</v>
      </c>
      <c r="EC281" s="682"/>
      <c r="ED281" s="671"/>
      <c r="EE281" s="679" t="s">
        <v>1036</v>
      </c>
      <c r="EF281" s="15"/>
      <c r="EG281" s="15"/>
      <c r="EH281" s="15"/>
      <c r="EI281" s="15"/>
      <c r="EJ281" s="15"/>
      <c r="EK281" s="15"/>
      <c r="EL281" s="15"/>
      <c r="EM281" s="15"/>
      <c r="EN281" s="15"/>
      <c r="EO281" s="15"/>
      <c r="EP281" s="15"/>
      <c r="EQ281" s="15"/>
      <c r="ER281" s="15"/>
      <c r="ES281" s="15"/>
      <c r="ET281" s="15"/>
      <c r="EU281" s="15"/>
      <c r="EV281" s="15"/>
      <c r="EW281" s="16"/>
      <c r="EX281" s="671"/>
      <c r="EY281" s="676"/>
    </row>
    <row r="282">
      <c r="A282" s="669"/>
      <c r="B282" s="678" t="s">
        <v>631</v>
      </c>
      <c r="C282" s="683"/>
      <c r="D282" s="683"/>
      <c r="E282" s="684"/>
      <c r="F282" s="42"/>
      <c r="G282" s="684"/>
      <c r="H282" s="42"/>
      <c r="I282" s="671"/>
      <c r="J282" s="680" t="s">
        <v>1037</v>
      </c>
      <c r="K282" s="681" t="s">
        <v>1038</v>
      </c>
      <c r="P282" s="682"/>
      <c r="Q282" s="671"/>
      <c r="R282" s="685"/>
      <c r="S282" s="41"/>
      <c r="T282" s="41"/>
      <c r="U282" s="41"/>
      <c r="V282" s="41"/>
      <c r="W282" s="41"/>
      <c r="X282" s="41"/>
      <c r="Y282" s="41"/>
      <c r="Z282" s="41"/>
      <c r="AA282" s="41"/>
      <c r="AB282" s="41"/>
      <c r="AC282" s="41"/>
      <c r="AD282" s="41"/>
      <c r="AE282" s="41"/>
      <c r="AF282" s="41"/>
      <c r="AG282" s="41"/>
      <c r="AH282" s="41"/>
      <c r="AI282" s="41"/>
      <c r="AJ282" s="42"/>
      <c r="AK282" s="671"/>
      <c r="AL282" s="676"/>
      <c r="AM282" s="671"/>
      <c r="AN282" s="669"/>
      <c r="AO282" s="678" t="s">
        <v>631</v>
      </c>
      <c r="AP282" s="683"/>
      <c r="AQ282" s="683"/>
      <c r="AR282" s="684"/>
      <c r="AS282" s="42"/>
      <c r="AT282" s="684"/>
      <c r="AU282" s="42"/>
      <c r="AV282" s="671"/>
      <c r="AW282" s="680" t="s">
        <v>1037</v>
      </c>
      <c r="AX282" s="681" t="s">
        <v>1038</v>
      </c>
      <c r="BC282" s="682"/>
      <c r="BD282" s="671"/>
      <c r="BE282" s="685"/>
      <c r="BF282" s="41"/>
      <c r="BG282" s="41"/>
      <c r="BH282" s="41"/>
      <c r="BI282" s="41"/>
      <c r="BJ282" s="41"/>
      <c r="BK282" s="41"/>
      <c r="BL282" s="41"/>
      <c r="BM282" s="41"/>
      <c r="BN282" s="41"/>
      <c r="BO282" s="41"/>
      <c r="BP282" s="41"/>
      <c r="BQ282" s="41"/>
      <c r="BR282" s="41"/>
      <c r="BS282" s="41"/>
      <c r="BT282" s="41"/>
      <c r="BU282" s="41"/>
      <c r="BV282" s="41"/>
      <c r="BW282" s="42"/>
      <c r="BX282" s="671"/>
      <c r="BY282" s="676"/>
      <c r="BZ282" s="671"/>
      <c r="CA282" s="669"/>
      <c r="CB282" s="678" t="s">
        <v>631</v>
      </c>
      <c r="CC282" s="683"/>
      <c r="CD282" s="683"/>
      <c r="CE282" s="684"/>
      <c r="CF282" s="42"/>
      <c r="CG282" s="684"/>
      <c r="CH282" s="42"/>
      <c r="CI282" s="671"/>
      <c r="CJ282" s="680" t="s">
        <v>1037</v>
      </c>
      <c r="CK282" s="681" t="s">
        <v>1038</v>
      </c>
      <c r="CP282" s="682"/>
      <c r="CQ282" s="671"/>
      <c r="CR282" s="685"/>
      <c r="CS282" s="41"/>
      <c r="CT282" s="41"/>
      <c r="CU282" s="41"/>
      <c r="CV282" s="41"/>
      <c r="CW282" s="41"/>
      <c r="CX282" s="41"/>
      <c r="CY282" s="41"/>
      <c r="CZ282" s="41"/>
      <c r="DA282" s="41"/>
      <c r="DB282" s="41"/>
      <c r="DC282" s="41"/>
      <c r="DD282" s="41"/>
      <c r="DE282" s="41"/>
      <c r="DF282" s="41"/>
      <c r="DG282" s="41"/>
      <c r="DH282" s="41"/>
      <c r="DI282" s="41"/>
      <c r="DJ282" s="42"/>
      <c r="DK282" s="671"/>
      <c r="DL282" s="676"/>
      <c r="DM282" s="671"/>
      <c r="DN282" s="669"/>
      <c r="DO282" s="678" t="s">
        <v>631</v>
      </c>
      <c r="DP282" s="683"/>
      <c r="DQ282" s="683"/>
      <c r="DR282" s="684"/>
      <c r="DS282" s="42"/>
      <c r="DT282" s="684"/>
      <c r="DU282" s="42"/>
      <c r="DV282" s="671"/>
      <c r="DW282" s="680" t="s">
        <v>1037</v>
      </c>
      <c r="DX282" s="681" t="s">
        <v>1038</v>
      </c>
      <c r="EC282" s="682"/>
      <c r="ED282" s="671"/>
      <c r="EE282" s="685"/>
      <c r="EF282" s="41"/>
      <c r="EG282" s="41"/>
      <c r="EH282" s="41"/>
      <c r="EI282" s="41"/>
      <c r="EJ282" s="41"/>
      <c r="EK282" s="41"/>
      <c r="EL282" s="41"/>
      <c r="EM282" s="41"/>
      <c r="EN282" s="41"/>
      <c r="EO282" s="41"/>
      <c r="EP282" s="41"/>
      <c r="EQ282" s="41"/>
      <c r="ER282" s="41"/>
      <c r="ES282" s="41"/>
      <c r="ET282" s="41"/>
      <c r="EU282" s="41"/>
      <c r="EV282" s="41"/>
      <c r="EW282" s="42"/>
      <c r="EX282" s="671"/>
      <c r="EY282" s="676"/>
    </row>
    <row r="283">
      <c r="A283" s="669"/>
      <c r="B283" s="47"/>
      <c r="C283" s="47"/>
      <c r="D283" s="47"/>
      <c r="E283" s="686"/>
      <c r="F283" s="682"/>
      <c r="G283" s="686"/>
      <c r="H283" s="682"/>
      <c r="I283" s="671"/>
      <c r="J283" s="680" t="s">
        <v>1039</v>
      </c>
      <c r="K283" s="681" t="s">
        <v>1040</v>
      </c>
      <c r="P283" s="682"/>
      <c r="Q283" s="671"/>
      <c r="R283" s="686"/>
      <c r="AJ283" s="682"/>
      <c r="AK283" s="671"/>
      <c r="AL283" s="676"/>
      <c r="AM283" s="671"/>
      <c r="AN283" s="669"/>
      <c r="AO283" s="47"/>
      <c r="AP283" s="47"/>
      <c r="AQ283" s="47"/>
      <c r="AR283" s="686"/>
      <c r="AS283" s="682"/>
      <c r="AT283" s="686"/>
      <c r="AU283" s="682"/>
      <c r="AV283" s="671"/>
      <c r="AW283" s="680" t="s">
        <v>1039</v>
      </c>
      <c r="AX283" s="681" t="s">
        <v>1040</v>
      </c>
      <c r="BC283" s="682"/>
      <c r="BD283" s="671"/>
      <c r="BE283" s="686"/>
      <c r="BW283" s="682"/>
      <c r="BX283" s="671"/>
      <c r="BY283" s="676"/>
      <c r="BZ283" s="671"/>
      <c r="CA283" s="669"/>
      <c r="CB283" s="47"/>
      <c r="CC283" s="47"/>
      <c r="CD283" s="47"/>
      <c r="CE283" s="686"/>
      <c r="CF283" s="682"/>
      <c r="CG283" s="686"/>
      <c r="CH283" s="682"/>
      <c r="CI283" s="671"/>
      <c r="CJ283" s="680" t="s">
        <v>1039</v>
      </c>
      <c r="CK283" s="681" t="s">
        <v>1040</v>
      </c>
      <c r="CP283" s="682"/>
      <c r="CQ283" s="671"/>
      <c r="CR283" s="686"/>
      <c r="DJ283" s="682"/>
      <c r="DK283" s="671"/>
      <c r="DL283" s="676"/>
      <c r="DM283" s="671"/>
      <c r="DN283" s="669"/>
      <c r="DO283" s="47"/>
      <c r="DP283" s="47"/>
      <c r="DQ283" s="47"/>
      <c r="DR283" s="686"/>
      <c r="DS283" s="682"/>
      <c r="DT283" s="686"/>
      <c r="DU283" s="682"/>
      <c r="DV283" s="671"/>
      <c r="DW283" s="680" t="s">
        <v>1039</v>
      </c>
      <c r="DX283" s="681" t="s">
        <v>1040</v>
      </c>
      <c r="EC283" s="682"/>
      <c r="ED283" s="671"/>
      <c r="EE283" s="686"/>
      <c r="EW283" s="682"/>
      <c r="EX283" s="671"/>
      <c r="EY283" s="676"/>
    </row>
    <row r="284">
      <c r="A284" s="669"/>
      <c r="B284" s="43"/>
      <c r="C284" s="43"/>
      <c r="D284" s="43"/>
      <c r="E284" s="686"/>
      <c r="F284" s="682"/>
      <c r="G284" s="686"/>
      <c r="H284" s="682"/>
      <c r="I284" s="671"/>
      <c r="J284" s="680" t="s">
        <v>1041</v>
      </c>
      <c r="K284" s="681" t="s">
        <v>1042</v>
      </c>
      <c r="P284" s="682"/>
      <c r="Q284" s="671"/>
      <c r="R284" s="686"/>
      <c r="AJ284" s="682"/>
      <c r="AK284" s="671"/>
      <c r="AL284" s="676"/>
      <c r="AM284" s="671"/>
      <c r="AN284" s="669"/>
      <c r="AO284" s="43"/>
      <c r="AP284" s="43"/>
      <c r="AQ284" s="43"/>
      <c r="AR284" s="686"/>
      <c r="AS284" s="682"/>
      <c r="AT284" s="686"/>
      <c r="AU284" s="682"/>
      <c r="AV284" s="671"/>
      <c r="AW284" s="680" t="s">
        <v>1041</v>
      </c>
      <c r="AX284" s="681" t="s">
        <v>1042</v>
      </c>
      <c r="BC284" s="682"/>
      <c r="BD284" s="671"/>
      <c r="BE284" s="686"/>
      <c r="BW284" s="682"/>
      <c r="BX284" s="671"/>
      <c r="BY284" s="676"/>
      <c r="BZ284" s="671"/>
      <c r="CA284" s="669"/>
      <c r="CB284" s="43"/>
      <c r="CC284" s="43"/>
      <c r="CD284" s="43"/>
      <c r="CE284" s="686"/>
      <c r="CF284" s="682"/>
      <c r="CG284" s="686"/>
      <c r="CH284" s="682"/>
      <c r="CI284" s="671"/>
      <c r="CJ284" s="680" t="s">
        <v>1041</v>
      </c>
      <c r="CK284" s="681" t="s">
        <v>1042</v>
      </c>
      <c r="CP284" s="682"/>
      <c r="CQ284" s="671"/>
      <c r="CR284" s="686"/>
      <c r="DJ284" s="682"/>
      <c r="DK284" s="671"/>
      <c r="DL284" s="676"/>
      <c r="DM284" s="671"/>
      <c r="DN284" s="669"/>
      <c r="DO284" s="43"/>
      <c r="DP284" s="43"/>
      <c r="DQ284" s="43"/>
      <c r="DR284" s="686"/>
      <c r="DS284" s="682"/>
      <c r="DT284" s="686"/>
      <c r="DU284" s="682"/>
      <c r="DV284" s="671"/>
      <c r="DW284" s="680" t="s">
        <v>1041</v>
      </c>
      <c r="DX284" s="681" t="s">
        <v>1042</v>
      </c>
      <c r="EC284" s="682"/>
      <c r="ED284" s="671"/>
      <c r="EE284" s="686"/>
      <c r="EW284" s="682"/>
      <c r="EX284" s="671"/>
      <c r="EY284" s="676"/>
    </row>
    <row r="285">
      <c r="A285" s="669"/>
      <c r="B285" s="678" t="s">
        <v>633</v>
      </c>
      <c r="C285" s="683"/>
      <c r="D285" s="683"/>
      <c r="E285" s="686"/>
      <c r="F285" s="682"/>
      <c r="G285" s="686"/>
      <c r="H285" s="682"/>
      <c r="I285" s="671"/>
      <c r="J285" s="680" t="s">
        <v>1043</v>
      </c>
      <c r="K285" s="681" t="s">
        <v>1044</v>
      </c>
      <c r="P285" s="682"/>
      <c r="Q285" s="671"/>
      <c r="R285" s="686"/>
      <c r="AJ285" s="682"/>
      <c r="AK285" s="671"/>
      <c r="AL285" s="676"/>
      <c r="AM285" s="671"/>
      <c r="AN285" s="669"/>
      <c r="AO285" s="678" t="s">
        <v>633</v>
      </c>
      <c r="AP285" s="683"/>
      <c r="AQ285" s="683"/>
      <c r="AR285" s="686"/>
      <c r="AS285" s="682"/>
      <c r="AT285" s="686"/>
      <c r="AU285" s="682"/>
      <c r="AV285" s="671"/>
      <c r="AW285" s="680" t="s">
        <v>1043</v>
      </c>
      <c r="AX285" s="681" t="s">
        <v>1044</v>
      </c>
      <c r="BC285" s="682"/>
      <c r="BD285" s="671"/>
      <c r="BE285" s="686"/>
      <c r="BW285" s="682"/>
      <c r="BX285" s="671"/>
      <c r="BY285" s="676"/>
      <c r="BZ285" s="671"/>
      <c r="CA285" s="669"/>
      <c r="CB285" s="678" t="s">
        <v>633</v>
      </c>
      <c r="CC285" s="683"/>
      <c r="CD285" s="683"/>
      <c r="CE285" s="686"/>
      <c r="CF285" s="682"/>
      <c r="CG285" s="686"/>
      <c r="CH285" s="682"/>
      <c r="CI285" s="671"/>
      <c r="CJ285" s="680" t="s">
        <v>1043</v>
      </c>
      <c r="CK285" s="681" t="s">
        <v>1044</v>
      </c>
      <c r="CP285" s="682"/>
      <c r="CQ285" s="671"/>
      <c r="CR285" s="686"/>
      <c r="DJ285" s="682"/>
      <c r="DK285" s="671"/>
      <c r="DL285" s="676"/>
      <c r="DM285" s="671"/>
      <c r="DN285" s="669"/>
      <c r="DO285" s="678" t="s">
        <v>633</v>
      </c>
      <c r="DP285" s="683"/>
      <c r="DQ285" s="683"/>
      <c r="DR285" s="686"/>
      <c r="DS285" s="682"/>
      <c r="DT285" s="686"/>
      <c r="DU285" s="682"/>
      <c r="DV285" s="671"/>
      <c r="DW285" s="680" t="s">
        <v>1043</v>
      </c>
      <c r="DX285" s="681" t="s">
        <v>1044</v>
      </c>
      <c r="EC285" s="682"/>
      <c r="ED285" s="671"/>
      <c r="EE285" s="686"/>
      <c r="EW285" s="682"/>
      <c r="EX285" s="671"/>
      <c r="EY285" s="676"/>
    </row>
    <row r="286">
      <c r="A286" s="687"/>
      <c r="B286" s="47"/>
      <c r="C286" s="47"/>
      <c r="D286" s="47"/>
      <c r="E286" s="686"/>
      <c r="F286" s="682"/>
      <c r="G286" s="686"/>
      <c r="H286" s="682"/>
      <c r="I286" s="688"/>
      <c r="J286" s="680" t="s">
        <v>1045</v>
      </c>
      <c r="K286" s="681" t="s">
        <v>1046</v>
      </c>
      <c r="P286" s="682"/>
      <c r="Q286" s="688"/>
      <c r="R286" s="686"/>
      <c r="AJ286" s="682"/>
      <c r="AK286" s="688"/>
      <c r="AL286" s="689"/>
      <c r="AM286" s="688"/>
      <c r="AN286" s="687"/>
      <c r="AO286" s="47"/>
      <c r="AP286" s="47"/>
      <c r="AQ286" s="47"/>
      <c r="AR286" s="686"/>
      <c r="AS286" s="682"/>
      <c r="AT286" s="686"/>
      <c r="AU286" s="682"/>
      <c r="AV286" s="688"/>
      <c r="AW286" s="680" t="s">
        <v>1045</v>
      </c>
      <c r="AX286" s="681" t="s">
        <v>1046</v>
      </c>
      <c r="BC286" s="682"/>
      <c r="BD286" s="688"/>
      <c r="BE286" s="686"/>
      <c r="BW286" s="682"/>
      <c r="BX286" s="688"/>
      <c r="BY286" s="689"/>
      <c r="BZ286" s="688"/>
      <c r="CA286" s="687"/>
      <c r="CB286" s="47"/>
      <c r="CC286" s="47"/>
      <c r="CD286" s="47"/>
      <c r="CE286" s="686"/>
      <c r="CF286" s="682"/>
      <c r="CG286" s="686"/>
      <c r="CH286" s="682"/>
      <c r="CI286" s="688"/>
      <c r="CJ286" s="680" t="s">
        <v>1045</v>
      </c>
      <c r="CK286" s="681" t="s">
        <v>1046</v>
      </c>
      <c r="CP286" s="682"/>
      <c r="CQ286" s="688"/>
      <c r="CR286" s="686"/>
      <c r="DJ286" s="682"/>
      <c r="DK286" s="688"/>
      <c r="DL286" s="689"/>
      <c r="DM286" s="688"/>
      <c r="DN286" s="687"/>
      <c r="DO286" s="47"/>
      <c r="DP286" s="47"/>
      <c r="DQ286" s="47"/>
      <c r="DR286" s="686"/>
      <c r="DS286" s="682"/>
      <c r="DT286" s="686"/>
      <c r="DU286" s="682"/>
      <c r="DV286" s="688"/>
      <c r="DW286" s="680" t="s">
        <v>1045</v>
      </c>
      <c r="DX286" s="681" t="s">
        <v>1046</v>
      </c>
      <c r="EC286" s="682"/>
      <c r="ED286" s="688"/>
      <c r="EE286" s="686"/>
      <c r="EW286" s="682"/>
      <c r="EX286" s="688"/>
      <c r="EY286" s="689"/>
    </row>
    <row r="287">
      <c r="A287" s="687"/>
      <c r="B287" s="43"/>
      <c r="C287" s="43"/>
      <c r="D287" s="43"/>
      <c r="E287" s="686"/>
      <c r="F287" s="682"/>
      <c r="G287" s="686"/>
      <c r="H287" s="682"/>
      <c r="I287" s="688"/>
      <c r="J287" s="680" t="s">
        <v>1047</v>
      </c>
      <c r="K287" s="681" t="s">
        <v>1048</v>
      </c>
      <c r="P287" s="682"/>
      <c r="Q287" s="688"/>
      <c r="R287" s="686"/>
      <c r="AJ287" s="682"/>
      <c r="AK287" s="688"/>
      <c r="AL287" s="689"/>
      <c r="AM287" s="688"/>
      <c r="AN287" s="687"/>
      <c r="AO287" s="43"/>
      <c r="AP287" s="43"/>
      <c r="AQ287" s="43"/>
      <c r="AR287" s="686"/>
      <c r="AS287" s="682"/>
      <c r="AT287" s="686"/>
      <c r="AU287" s="682"/>
      <c r="AV287" s="688"/>
      <c r="AW287" s="680" t="s">
        <v>1047</v>
      </c>
      <c r="AX287" s="681" t="s">
        <v>1048</v>
      </c>
      <c r="BC287" s="682"/>
      <c r="BD287" s="688"/>
      <c r="BE287" s="686"/>
      <c r="BW287" s="682"/>
      <c r="BX287" s="688"/>
      <c r="BY287" s="689"/>
      <c r="BZ287" s="688"/>
      <c r="CA287" s="687"/>
      <c r="CB287" s="43"/>
      <c r="CC287" s="43"/>
      <c r="CD287" s="43"/>
      <c r="CE287" s="686"/>
      <c r="CF287" s="682"/>
      <c r="CG287" s="686"/>
      <c r="CH287" s="682"/>
      <c r="CI287" s="688"/>
      <c r="CJ287" s="680" t="s">
        <v>1047</v>
      </c>
      <c r="CK287" s="681" t="s">
        <v>1048</v>
      </c>
      <c r="CP287" s="682"/>
      <c r="CQ287" s="688"/>
      <c r="CR287" s="686"/>
      <c r="DJ287" s="682"/>
      <c r="DK287" s="688"/>
      <c r="DL287" s="689"/>
      <c r="DM287" s="688"/>
      <c r="DN287" s="687"/>
      <c r="DO287" s="43"/>
      <c r="DP287" s="43"/>
      <c r="DQ287" s="43"/>
      <c r="DR287" s="686"/>
      <c r="DS287" s="682"/>
      <c r="DT287" s="686"/>
      <c r="DU287" s="682"/>
      <c r="DV287" s="688"/>
      <c r="DW287" s="680" t="s">
        <v>1047</v>
      </c>
      <c r="DX287" s="681" t="s">
        <v>1048</v>
      </c>
      <c r="EC287" s="682"/>
      <c r="ED287" s="688"/>
      <c r="EE287" s="686"/>
      <c r="EW287" s="682"/>
      <c r="EX287" s="688"/>
      <c r="EY287" s="689"/>
    </row>
    <row r="288">
      <c r="A288" s="687"/>
      <c r="B288" s="678" t="s">
        <v>635</v>
      </c>
      <c r="C288" s="683"/>
      <c r="D288" s="683"/>
      <c r="E288" s="686"/>
      <c r="F288" s="682"/>
      <c r="G288" s="686"/>
      <c r="H288" s="682"/>
      <c r="I288" s="688"/>
      <c r="J288" s="680" t="s">
        <v>1049</v>
      </c>
      <c r="K288" s="681" t="s">
        <v>1050</v>
      </c>
      <c r="P288" s="682"/>
      <c r="Q288" s="688"/>
      <c r="R288" s="686"/>
      <c r="AJ288" s="682"/>
      <c r="AK288" s="688"/>
      <c r="AL288" s="689"/>
      <c r="AM288" s="688"/>
      <c r="AN288" s="687"/>
      <c r="AO288" s="678" t="s">
        <v>635</v>
      </c>
      <c r="AP288" s="683"/>
      <c r="AQ288" s="683"/>
      <c r="AR288" s="686"/>
      <c r="AS288" s="682"/>
      <c r="AT288" s="686"/>
      <c r="AU288" s="682"/>
      <c r="AV288" s="688"/>
      <c r="AW288" s="680" t="s">
        <v>1049</v>
      </c>
      <c r="AX288" s="681" t="s">
        <v>1050</v>
      </c>
      <c r="BC288" s="682"/>
      <c r="BD288" s="688"/>
      <c r="BE288" s="686"/>
      <c r="BW288" s="682"/>
      <c r="BX288" s="688"/>
      <c r="BY288" s="689"/>
      <c r="BZ288" s="688"/>
      <c r="CA288" s="687"/>
      <c r="CB288" s="678" t="s">
        <v>635</v>
      </c>
      <c r="CC288" s="683"/>
      <c r="CD288" s="683"/>
      <c r="CE288" s="686"/>
      <c r="CF288" s="682"/>
      <c r="CG288" s="686"/>
      <c r="CH288" s="682"/>
      <c r="CI288" s="688"/>
      <c r="CJ288" s="680" t="s">
        <v>1049</v>
      </c>
      <c r="CK288" s="681" t="s">
        <v>1050</v>
      </c>
      <c r="CP288" s="682"/>
      <c r="CQ288" s="688"/>
      <c r="CR288" s="686"/>
      <c r="DJ288" s="682"/>
      <c r="DK288" s="688"/>
      <c r="DL288" s="689"/>
      <c r="DM288" s="688"/>
      <c r="DN288" s="687"/>
      <c r="DO288" s="678" t="s">
        <v>635</v>
      </c>
      <c r="DP288" s="683"/>
      <c r="DQ288" s="683"/>
      <c r="DR288" s="686"/>
      <c r="DS288" s="682"/>
      <c r="DT288" s="686"/>
      <c r="DU288" s="682"/>
      <c r="DV288" s="688"/>
      <c r="DW288" s="680" t="s">
        <v>1049</v>
      </c>
      <c r="DX288" s="681" t="s">
        <v>1050</v>
      </c>
      <c r="EC288" s="682"/>
      <c r="ED288" s="688"/>
      <c r="EE288" s="686"/>
      <c r="EW288" s="682"/>
      <c r="EX288" s="688"/>
      <c r="EY288" s="689"/>
    </row>
    <row r="289">
      <c r="A289" s="687"/>
      <c r="B289" s="47"/>
      <c r="C289" s="47"/>
      <c r="D289" s="47"/>
      <c r="E289" s="686"/>
      <c r="F289" s="682"/>
      <c r="G289" s="686"/>
      <c r="H289" s="682"/>
      <c r="I289" s="688"/>
      <c r="J289" s="680" t="s">
        <v>1051</v>
      </c>
      <c r="K289" s="681" t="s">
        <v>1052</v>
      </c>
      <c r="P289" s="682"/>
      <c r="Q289" s="688"/>
      <c r="R289" s="686"/>
      <c r="AJ289" s="682"/>
      <c r="AK289" s="688"/>
      <c r="AL289" s="689"/>
      <c r="AM289" s="688"/>
      <c r="AN289" s="687"/>
      <c r="AO289" s="47"/>
      <c r="AP289" s="47"/>
      <c r="AQ289" s="47"/>
      <c r="AR289" s="686"/>
      <c r="AS289" s="682"/>
      <c r="AT289" s="686"/>
      <c r="AU289" s="682"/>
      <c r="AV289" s="688"/>
      <c r="AW289" s="680" t="s">
        <v>1051</v>
      </c>
      <c r="AX289" s="681" t="s">
        <v>1052</v>
      </c>
      <c r="BC289" s="682"/>
      <c r="BD289" s="688"/>
      <c r="BE289" s="686"/>
      <c r="BW289" s="682"/>
      <c r="BX289" s="688"/>
      <c r="BY289" s="689"/>
      <c r="BZ289" s="688"/>
      <c r="CA289" s="687"/>
      <c r="CB289" s="47"/>
      <c r="CC289" s="47"/>
      <c r="CD289" s="47"/>
      <c r="CE289" s="686"/>
      <c r="CF289" s="682"/>
      <c r="CG289" s="686"/>
      <c r="CH289" s="682"/>
      <c r="CI289" s="688"/>
      <c r="CJ289" s="680" t="s">
        <v>1051</v>
      </c>
      <c r="CK289" s="681" t="s">
        <v>1052</v>
      </c>
      <c r="CP289" s="682"/>
      <c r="CQ289" s="688"/>
      <c r="CR289" s="686"/>
      <c r="DJ289" s="682"/>
      <c r="DK289" s="688"/>
      <c r="DL289" s="689"/>
      <c r="DM289" s="688"/>
      <c r="DN289" s="687"/>
      <c r="DO289" s="47"/>
      <c r="DP289" s="47"/>
      <c r="DQ289" s="47"/>
      <c r="DR289" s="686"/>
      <c r="DS289" s="682"/>
      <c r="DT289" s="686"/>
      <c r="DU289" s="682"/>
      <c r="DV289" s="688"/>
      <c r="DW289" s="680" t="s">
        <v>1051</v>
      </c>
      <c r="DX289" s="681" t="s">
        <v>1052</v>
      </c>
      <c r="EC289" s="682"/>
      <c r="ED289" s="688"/>
      <c r="EE289" s="686"/>
      <c r="EW289" s="682"/>
      <c r="EX289" s="688"/>
      <c r="EY289" s="689"/>
    </row>
    <row r="290">
      <c r="A290" s="687"/>
      <c r="B290" s="43"/>
      <c r="C290" s="43"/>
      <c r="D290" s="43"/>
      <c r="E290" s="686"/>
      <c r="F290" s="682"/>
      <c r="G290" s="686"/>
      <c r="H290" s="682"/>
      <c r="I290" s="688"/>
      <c r="J290" s="680" t="s">
        <v>1053</v>
      </c>
      <c r="K290" s="681" t="s">
        <v>1054</v>
      </c>
      <c r="P290" s="682"/>
      <c r="Q290" s="688"/>
      <c r="R290" s="686"/>
      <c r="AJ290" s="682"/>
      <c r="AK290" s="688"/>
      <c r="AL290" s="689"/>
      <c r="AM290" s="688"/>
      <c r="AN290" s="687"/>
      <c r="AO290" s="43"/>
      <c r="AP290" s="43"/>
      <c r="AQ290" s="43"/>
      <c r="AR290" s="686"/>
      <c r="AS290" s="682"/>
      <c r="AT290" s="686"/>
      <c r="AU290" s="682"/>
      <c r="AV290" s="688"/>
      <c r="AW290" s="680" t="s">
        <v>1053</v>
      </c>
      <c r="AX290" s="681" t="s">
        <v>1054</v>
      </c>
      <c r="BC290" s="682"/>
      <c r="BD290" s="688"/>
      <c r="BE290" s="686"/>
      <c r="BW290" s="682"/>
      <c r="BX290" s="688"/>
      <c r="BY290" s="689"/>
      <c r="BZ290" s="688"/>
      <c r="CA290" s="687"/>
      <c r="CB290" s="43"/>
      <c r="CC290" s="43"/>
      <c r="CD290" s="43"/>
      <c r="CE290" s="686"/>
      <c r="CF290" s="682"/>
      <c r="CG290" s="686"/>
      <c r="CH290" s="682"/>
      <c r="CI290" s="688"/>
      <c r="CJ290" s="680" t="s">
        <v>1053</v>
      </c>
      <c r="CK290" s="681" t="s">
        <v>1054</v>
      </c>
      <c r="CP290" s="682"/>
      <c r="CQ290" s="688"/>
      <c r="CR290" s="686"/>
      <c r="DJ290" s="682"/>
      <c r="DK290" s="688"/>
      <c r="DL290" s="689"/>
      <c r="DM290" s="688"/>
      <c r="DN290" s="687"/>
      <c r="DO290" s="43"/>
      <c r="DP290" s="43"/>
      <c r="DQ290" s="43"/>
      <c r="DR290" s="686"/>
      <c r="DS290" s="682"/>
      <c r="DT290" s="686"/>
      <c r="DU290" s="682"/>
      <c r="DV290" s="688"/>
      <c r="DW290" s="680" t="s">
        <v>1053</v>
      </c>
      <c r="DX290" s="681" t="s">
        <v>1054</v>
      </c>
      <c r="EC290" s="682"/>
      <c r="ED290" s="688"/>
      <c r="EE290" s="686"/>
      <c r="EW290" s="682"/>
      <c r="EX290" s="688"/>
      <c r="EY290" s="689"/>
    </row>
    <row r="291">
      <c r="A291" s="687"/>
      <c r="B291" s="678" t="s">
        <v>637</v>
      </c>
      <c r="C291" s="683"/>
      <c r="D291" s="683"/>
      <c r="E291" s="686"/>
      <c r="F291" s="682"/>
      <c r="G291" s="686"/>
      <c r="H291" s="682"/>
      <c r="I291" s="688"/>
      <c r="J291" s="680" t="s">
        <v>1055</v>
      </c>
      <c r="K291" s="681" t="s">
        <v>1056</v>
      </c>
      <c r="P291" s="682"/>
      <c r="Q291" s="688"/>
      <c r="R291" s="686"/>
      <c r="AJ291" s="682"/>
      <c r="AK291" s="688"/>
      <c r="AL291" s="689"/>
      <c r="AM291" s="688"/>
      <c r="AN291" s="687"/>
      <c r="AO291" s="678" t="s">
        <v>637</v>
      </c>
      <c r="AP291" s="683"/>
      <c r="AQ291" s="683"/>
      <c r="AR291" s="686"/>
      <c r="AS291" s="682"/>
      <c r="AT291" s="686"/>
      <c r="AU291" s="682"/>
      <c r="AV291" s="688"/>
      <c r="AW291" s="680" t="s">
        <v>1055</v>
      </c>
      <c r="AX291" s="681" t="s">
        <v>1056</v>
      </c>
      <c r="BC291" s="682"/>
      <c r="BD291" s="688"/>
      <c r="BE291" s="686"/>
      <c r="BW291" s="682"/>
      <c r="BX291" s="688"/>
      <c r="BY291" s="689"/>
      <c r="BZ291" s="688"/>
      <c r="CA291" s="687"/>
      <c r="CB291" s="678" t="s">
        <v>637</v>
      </c>
      <c r="CC291" s="683"/>
      <c r="CD291" s="683"/>
      <c r="CE291" s="686"/>
      <c r="CF291" s="682"/>
      <c r="CG291" s="686"/>
      <c r="CH291" s="682"/>
      <c r="CI291" s="688"/>
      <c r="CJ291" s="680" t="s">
        <v>1055</v>
      </c>
      <c r="CK291" s="681" t="s">
        <v>1056</v>
      </c>
      <c r="CP291" s="682"/>
      <c r="CQ291" s="688"/>
      <c r="CR291" s="686"/>
      <c r="DJ291" s="682"/>
      <c r="DK291" s="688"/>
      <c r="DL291" s="689"/>
      <c r="DM291" s="688"/>
      <c r="DN291" s="687"/>
      <c r="DO291" s="678" t="s">
        <v>637</v>
      </c>
      <c r="DP291" s="683"/>
      <c r="DQ291" s="683"/>
      <c r="DR291" s="686"/>
      <c r="DS291" s="682"/>
      <c r="DT291" s="686"/>
      <c r="DU291" s="682"/>
      <c r="DV291" s="688"/>
      <c r="DW291" s="680" t="s">
        <v>1055</v>
      </c>
      <c r="DX291" s="681" t="s">
        <v>1056</v>
      </c>
      <c r="EC291" s="682"/>
      <c r="ED291" s="688"/>
      <c r="EE291" s="686"/>
      <c r="EW291" s="682"/>
      <c r="EX291" s="688"/>
      <c r="EY291" s="689"/>
    </row>
    <row r="292">
      <c r="A292" s="687"/>
      <c r="B292" s="47"/>
      <c r="C292" s="47"/>
      <c r="D292" s="47"/>
      <c r="E292" s="686"/>
      <c r="F292" s="682"/>
      <c r="G292" s="686"/>
      <c r="H292" s="682"/>
      <c r="I292" s="688"/>
      <c r="J292" s="690" t="s">
        <v>1057</v>
      </c>
      <c r="K292" s="691" t="s">
        <v>1058</v>
      </c>
      <c r="L292" s="11"/>
      <c r="M292" s="11"/>
      <c r="N292" s="11"/>
      <c r="O292" s="11"/>
      <c r="P292" s="12"/>
      <c r="Q292" s="688"/>
      <c r="R292" s="48"/>
      <c r="S292" s="11"/>
      <c r="T292" s="11"/>
      <c r="U292" s="11"/>
      <c r="V292" s="11"/>
      <c r="W292" s="11"/>
      <c r="X292" s="11"/>
      <c r="Y292" s="11"/>
      <c r="Z292" s="11"/>
      <c r="AA292" s="11"/>
      <c r="AB292" s="11"/>
      <c r="AC292" s="11"/>
      <c r="AD292" s="11"/>
      <c r="AE292" s="11"/>
      <c r="AF292" s="11"/>
      <c r="AG292" s="11"/>
      <c r="AH292" s="11"/>
      <c r="AI292" s="11"/>
      <c r="AJ292" s="12"/>
      <c r="AK292" s="688"/>
      <c r="AL292" s="689"/>
      <c r="AM292" s="688"/>
      <c r="AN292" s="687"/>
      <c r="AO292" s="47"/>
      <c r="AP292" s="47"/>
      <c r="AQ292" s="47"/>
      <c r="AR292" s="686"/>
      <c r="AS292" s="682"/>
      <c r="AT292" s="686"/>
      <c r="AU292" s="682"/>
      <c r="AV292" s="688"/>
      <c r="AW292" s="690" t="s">
        <v>1057</v>
      </c>
      <c r="AX292" s="691" t="s">
        <v>1058</v>
      </c>
      <c r="AY292" s="11"/>
      <c r="AZ292" s="11"/>
      <c r="BA292" s="11"/>
      <c r="BB292" s="11"/>
      <c r="BC292" s="12"/>
      <c r="BD292" s="688"/>
      <c r="BE292" s="48"/>
      <c r="BF292" s="11"/>
      <c r="BG292" s="11"/>
      <c r="BH292" s="11"/>
      <c r="BI292" s="11"/>
      <c r="BJ292" s="11"/>
      <c r="BK292" s="11"/>
      <c r="BL292" s="11"/>
      <c r="BM292" s="11"/>
      <c r="BN292" s="11"/>
      <c r="BO292" s="11"/>
      <c r="BP292" s="11"/>
      <c r="BQ292" s="11"/>
      <c r="BR292" s="11"/>
      <c r="BS292" s="11"/>
      <c r="BT292" s="11"/>
      <c r="BU292" s="11"/>
      <c r="BV292" s="11"/>
      <c r="BW292" s="12"/>
      <c r="BX292" s="688"/>
      <c r="BY292" s="689"/>
      <c r="BZ292" s="688"/>
      <c r="CA292" s="687"/>
      <c r="CB292" s="47"/>
      <c r="CC292" s="47"/>
      <c r="CD292" s="47"/>
      <c r="CE292" s="686"/>
      <c r="CF292" s="682"/>
      <c r="CG292" s="686"/>
      <c r="CH292" s="682"/>
      <c r="CI292" s="688"/>
      <c r="CJ292" s="690" t="s">
        <v>1057</v>
      </c>
      <c r="CK292" s="691" t="s">
        <v>1058</v>
      </c>
      <c r="CL292" s="11"/>
      <c r="CM292" s="11"/>
      <c r="CN292" s="11"/>
      <c r="CO292" s="11"/>
      <c r="CP292" s="12"/>
      <c r="CQ292" s="688"/>
      <c r="CR292" s="48"/>
      <c r="CS292" s="11"/>
      <c r="CT292" s="11"/>
      <c r="CU292" s="11"/>
      <c r="CV292" s="11"/>
      <c r="CW292" s="11"/>
      <c r="CX292" s="11"/>
      <c r="CY292" s="11"/>
      <c r="CZ292" s="11"/>
      <c r="DA292" s="11"/>
      <c r="DB292" s="11"/>
      <c r="DC292" s="11"/>
      <c r="DD292" s="11"/>
      <c r="DE292" s="11"/>
      <c r="DF292" s="11"/>
      <c r="DG292" s="11"/>
      <c r="DH292" s="11"/>
      <c r="DI292" s="11"/>
      <c r="DJ292" s="12"/>
      <c r="DK292" s="688"/>
      <c r="DL292" s="689"/>
      <c r="DM292" s="688"/>
      <c r="DN292" s="687"/>
      <c r="DO292" s="47"/>
      <c r="DP292" s="47"/>
      <c r="DQ292" s="47"/>
      <c r="DR292" s="686"/>
      <c r="DS292" s="682"/>
      <c r="DT292" s="686"/>
      <c r="DU292" s="682"/>
      <c r="DV292" s="688"/>
      <c r="DW292" s="690" t="s">
        <v>1057</v>
      </c>
      <c r="DX292" s="691" t="s">
        <v>1058</v>
      </c>
      <c r="DY292" s="11"/>
      <c r="DZ292" s="11"/>
      <c r="EA292" s="11"/>
      <c r="EB292" s="11"/>
      <c r="EC292" s="12"/>
      <c r="ED292" s="688"/>
      <c r="EE292" s="48"/>
      <c r="EF292" s="11"/>
      <c r="EG292" s="11"/>
      <c r="EH292" s="11"/>
      <c r="EI292" s="11"/>
      <c r="EJ292" s="11"/>
      <c r="EK292" s="11"/>
      <c r="EL292" s="11"/>
      <c r="EM292" s="11"/>
      <c r="EN292" s="11"/>
      <c r="EO292" s="11"/>
      <c r="EP292" s="11"/>
      <c r="EQ292" s="11"/>
      <c r="ER292" s="11"/>
      <c r="ES292" s="11"/>
      <c r="ET292" s="11"/>
      <c r="EU292" s="11"/>
      <c r="EV292" s="11"/>
      <c r="EW292" s="12"/>
      <c r="EX292" s="688"/>
      <c r="EY292" s="689"/>
    </row>
    <row r="293">
      <c r="A293" s="697"/>
      <c r="B293" s="43"/>
      <c r="C293" s="43"/>
      <c r="D293" s="43"/>
      <c r="E293" s="48"/>
      <c r="F293" s="12"/>
      <c r="G293" s="48"/>
      <c r="H293" s="12"/>
      <c r="I293" s="623"/>
      <c r="J293" s="623"/>
      <c r="K293" s="623"/>
      <c r="L293" s="623"/>
      <c r="M293" s="623"/>
      <c r="N293" s="623"/>
      <c r="O293" s="623"/>
      <c r="P293" s="623"/>
      <c r="Q293" s="623"/>
      <c r="R293" s="623"/>
      <c r="S293" s="623"/>
      <c r="T293" s="623"/>
      <c r="U293" s="623"/>
      <c r="V293" s="623"/>
      <c r="W293" s="623"/>
      <c r="X293" s="758"/>
      <c r="Y293" s="758"/>
      <c r="Z293" s="623"/>
      <c r="AA293" s="623"/>
      <c r="AB293" s="623"/>
      <c r="AC293" s="623"/>
      <c r="AD293" s="623"/>
      <c r="AE293" s="623"/>
      <c r="AF293" s="623"/>
      <c r="AG293" s="623"/>
      <c r="AH293" s="623"/>
      <c r="AI293" s="623"/>
      <c r="AJ293" s="623"/>
      <c r="AK293" s="623"/>
      <c r="AL293" s="698"/>
      <c r="AM293" s="623"/>
      <c r="AN293" s="697"/>
      <c r="AO293" s="43"/>
      <c r="AP293" s="43"/>
      <c r="AQ293" s="43"/>
      <c r="AR293" s="48"/>
      <c r="AS293" s="12"/>
      <c r="AT293" s="48"/>
      <c r="AU293" s="12"/>
      <c r="AV293" s="623"/>
      <c r="AW293" s="623"/>
      <c r="AX293" s="623"/>
      <c r="AY293" s="623"/>
      <c r="AZ293" s="623"/>
      <c r="BA293" s="623"/>
      <c r="BB293" s="623"/>
      <c r="BC293" s="623"/>
      <c r="BD293" s="623"/>
      <c r="BE293" s="623"/>
      <c r="BF293" s="623"/>
      <c r="BG293" s="623"/>
      <c r="BH293" s="623"/>
      <c r="BI293" s="623"/>
      <c r="BJ293" s="623"/>
      <c r="BK293" s="758"/>
      <c r="BL293" s="758"/>
      <c r="BM293" s="623"/>
      <c r="BN293" s="623"/>
      <c r="BO293" s="623"/>
      <c r="BP293" s="623"/>
      <c r="BQ293" s="623"/>
      <c r="BR293" s="623"/>
      <c r="BS293" s="623"/>
      <c r="BT293" s="623"/>
      <c r="BU293" s="623"/>
      <c r="BV293" s="623"/>
      <c r="BW293" s="623"/>
      <c r="BX293" s="623"/>
      <c r="BY293" s="698"/>
      <c r="BZ293" s="623"/>
      <c r="CA293" s="697"/>
      <c r="CB293" s="43"/>
      <c r="CC293" s="43"/>
      <c r="CD293" s="43"/>
      <c r="CE293" s="48"/>
      <c r="CF293" s="12"/>
      <c r="CG293" s="48"/>
      <c r="CH293" s="12"/>
      <c r="CI293" s="623"/>
      <c r="CJ293" s="623"/>
      <c r="CK293" s="623"/>
      <c r="CL293" s="623"/>
      <c r="CM293" s="623"/>
      <c r="CN293" s="623"/>
      <c r="CO293" s="623"/>
      <c r="CP293" s="623"/>
      <c r="CQ293" s="623"/>
      <c r="CR293" s="623"/>
      <c r="CS293" s="623"/>
      <c r="CT293" s="623"/>
      <c r="CU293" s="623"/>
      <c r="CV293" s="623"/>
      <c r="CW293" s="623"/>
      <c r="CX293" s="758"/>
      <c r="CY293" s="758"/>
      <c r="CZ293" s="623"/>
      <c r="DA293" s="623"/>
      <c r="DB293" s="623"/>
      <c r="DC293" s="623"/>
      <c r="DD293" s="623"/>
      <c r="DE293" s="623"/>
      <c r="DF293" s="623"/>
      <c r="DG293" s="623"/>
      <c r="DH293" s="623"/>
      <c r="DI293" s="623"/>
      <c r="DJ293" s="623"/>
      <c r="DK293" s="623"/>
      <c r="DL293" s="698"/>
      <c r="DM293" s="623"/>
      <c r="DN293" s="697"/>
      <c r="DO293" s="43"/>
      <c r="DP293" s="43"/>
      <c r="DQ293" s="43"/>
      <c r="DR293" s="48"/>
      <c r="DS293" s="12"/>
      <c r="DT293" s="48"/>
      <c r="DU293" s="12"/>
      <c r="DV293" s="623"/>
      <c r="DW293" s="623"/>
      <c r="DX293" s="623"/>
      <c r="DY293" s="623"/>
      <c r="DZ293" s="623"/>
      <c r="EA293" s="623"/>
      <c r="EB293" s="623"/>
      <c r="EC293" s="623"/>
      <c r="ED293" s="623"/>
      <c r="EE293" s="623"/>
      <c r="EF293" s="623"/>
      <c r="EG293" s="623"/>
      <c r="EH293" s="623"/>
      <c r="EI293" s="623"/>
      <c r="EJ293" s="623"/>
      <c r="EK293" s="758"/>
      <c r="EL293" s="758"/>
      <c r="EM293" s="623"/>
      <c r="EN293" s="623"/>
      <c r="EO293" s="623"/>
      <c r="EP293" s="623"/>
      <c r="EQ293" s="623"/>
      <c r="ER293" s="623"/>
      <c r="ES293" s="623"/>
      <c r="ET293" s="623"/>
      <c r="EU293" s="623"/>
      <c r="EV293" s="623"/>
      <c r="EW293" s="623"/>
      <c r="EX293" s="623"/>
      <c r="EY293" s="698"/>
    </row>
    <row r="294">
      <c r="A294" s="697"/>
      <c r="B294" s="623"/>
      <c r="C294" s="623"/>
      <c r="D294" s="623"/>
      <c r="E294" s="623"/>
      <c r="F294" s="623"/>
      <c r="G294" s="623"/>
      <c r="H294" s="623"/>
      <c r="I294" s="623"/>
      <c r="J294" s="623"/>
      <c r="K294" s="623"/>
      <c r="L294" s="623"/>
      <c r="M294" s="623"/>
      <c r="N294" s="623"/>
      <c r="O294" s="623"/>
      <c r="P294" s="623"/>
      <c r="Q294" s="623"/>
      <c r="R294" s="623"/>
      <c r="S294" s="623"/>
      <c r="T294" s="623"/>
      <c r="U294" s="623"/>
      <c r="V294" s="623"/>
      <c r="W294" s="623"/>
      <c r="X294" s="758"/>
      <c r="Y294" s="758"/>
      <c r="Z294" s="623"/>
      <c r="AA294" s="623"/>
      <c r="AB294" s="623"/>
      <c r="AC294" s="623"/>
      <c r="AD294" s="623"/>
      <c r="AE294" s="623"/>
      <c r="AF294" s="623"/>
      <c r="AG294" s="623"/>
      <c r="AH294" s="623"/>
      <c r="AI294" s="623"/>
      <c r="AJ294" s="623"/>
      <c r="AK294" s="623"/>
      <c r="AL294" s="698"/>
      <c r="AM294" s="623"/>
      <c r="AN294" s="697"/>
      <c r="AO294" s="623"/>
      <c r="AP294" s="623"/>
      <c r="AQ294" s="623"/>
      <c r="AR294" s="623"/>
      <c r="AS294" s="623"/>
      <c r="AT294" s="623"/>
      <c r="AU294" s="623"/>
      <c r="AV294" s="623"/>
      <c r="AW294" s="623"/>
      <c r="AX294" s="623"/>
      <c r="AY294" s="623"/>
      <c r="AZ294" s="623"/>
      <c r="BA294" s="623"/>
      <c r="BB294" s="623"/>
      <c r="BC294" s="623"/>
      <c r="BD294" s="623"/>
      <c r="BE294" s="623"/>
      <c r="BF294" s="623"/>
      <c r="BG294" s="623"/>
      <c r="BH294" s="623"/>
      <c r="BI294" s="623"/>
      <c r="BJ294" s="623"/>
      <c r="BK294" s="758"/>
      <c r="BL294" s="758"/>
      <c r="BM294" s="623"/>
      <c r="BN294" s="623"/>
      <c r="BO294" s="623"/>
      <c r="BP294" s="623"/>
      <c r="BQ294" s="623"/>
      <c r="BR294" s="623"/>
      <c r="BS294" s="623"/>
      <c r="BT294" s="623"/>
      <c r="BU294" s="623"/>
      <c r="BV294" s="623"/>
      <c r="BW294" s="623"/>
      <c r="BX294" s="623"/>
      <c r="BY294" s="698"/>
      <c r="BZ294" s="623"/>
      <c r="CA294" s="697"/>
      <c r="CB294" s="623"/>
      <c r="CC294" s="623"/>
      <c r="CD294" s="623"/>
      <c r="CE294" s="623"/>
      <c r="CF294" s="623"/>
      <c r="CG294" s="623"/>
      <c r="CH294" s="623"/>
      <c r="CI294" s="623"/>
      <c r="CJ294" s="623"/>
      <c r="CK294" s="623"/>
      <c r="CL294" s="623"/>
      <c r="CM294" s="623"/>
      <c r="CN294" s="623"/>
      <c r="CO294" s="623"/>
      <c r="CP294" s="623"/>
      <c r="CQ294" s="623"/>
      <c r="CR294" s="623"/>
      <c r="CS294" s="623"/>
      <c r="CT294" s="623"/>
      <c r="CU294" s="623"/>
      <c r="CV294" s="623"/>
      <c r="CW294" s="623"/>
      <c r="CX294" s="758"/>
      <c r="CY294" s="758"/>
      <c r="CZ294" s="623"/>
      <c r="DA294" s="623"/>
      <c r="DB294" s="623"/>
      <c r="DC294" s="623"/>
      <c r="DD294" s="623"/>
      <c r="DE294" s="623"/>
      <c r="DF294" s="623"/>
      <c r="DG294" s="623"/>
      <c r="DH294" s="623"/>
      <c r="DI294" s="623"/>
      <c r="DJ294" s="623"/>
      <c r="DK294" s="623"/>
      <c r="DL294" s="698"/>
      <c r="DM294" s="623"/>
      <c r="DN294" s="697"/>
      <c r="DO294" s="623"/>
      <c r="DP294" s="623"/>
      <c r="DQ294" s="623"/>
      <c r="DR294" s="623"/>
      <c r="DS294" s="623"/>
      <c r="DT294" s="623"/>
      <c r="DU294" s="623"/>
      <c r="DV294" s="623"/>
      <c r="DW294" s="623"/>
      <c r="DX294" s="623"/>
      <c r="DY294" s="623"/>
      <c r="DZ294" s="623"/>
      <c r="EA294" s="623"/>
      <c r="EB294" s="623"/>
      <c r="EC294" s="623"/>
      <c r="ED294" s="623"/>
      <c r="EE294" s="623"/>
      <c r="EF294" s="623"/>
      <c r="EG294" s="623"/>
      <c r="EH294" s="623"/>
      <c r="EI294" s="623"/>
      <c r="EJ294" s="623"/>
      <c r="EK294" s="758"/>
      <c r="EL294" s="758"/>
      <c r="EM294" s="623"/>
      <c r="EN294" s="623"/>
      <c r="EO294" s="623"/>
      <c r="EP294" s="623"/>
      <c r="EQ294" s="623"/>
      <c r="ER294" s="623"/>
      <c r="ES294" s="623"/>
      <c r="ET294" s="623"/>
      <c r="EU294" s="623"/>
      <c r="EV294" s="623"/>
      <c r="EW294" s="623"/>
      <c r="EX294" s="623"/>
      <c r="EY294" s="698"/>
    </row>
    <row r="295">
      <c r="A295" s="697"/>
      <c r="B295" s="623"/>
      <c r="C295" s="623"/>
      <c r="D295" s="623"/>
      <c r="E295" s="623"/>
      <c r="F295" s="623"/>
      <c r="G295" s="623"/>
      <c r="H295" s="623"/>
      <c r="I295" s="623"/>
      <c r="J295" s="623"/>
      <c r="K295" s="623"/>
      <c r="L295" s="623"/>
      <c r="M295" s="623"/>
      <c r="N295" s="623"/>
      <c r="O295" s="623"/>
      <c r="P295" s="623"/>
      <c r="Q295" s="623"/>
      <c r="R295" s="623"/>
      <c r="S295" s="623"/>
      <c r="T295" s="623"/>
      <c r="U295" s="623"/>
      <c r="V295" s="623"/>
      <c r="W295" s="623"/>
      <c r="X295" s="758"/>
      <c r="Y295" s="758"/>
      <c r="Z295" s="623"/>
      <c r="AA295" s="623"/>
      <c r="AB295" s="623"/>
      <c r="AC295" s="623"/>
      <c r="AD295" s="623"/>
      <c r="AE295" s="623"/>
      <c r="AF295" s="623"/>
      <c r="AG295" s="623"/>
      <c r="AH295" s="623"/>
      <c r="AI295" s="623"/>
      <c r="AJ295" s="623"/>
      <c r="AK295" s="623"/>
      <c r="AL295" s="698"/>
      <c r="AM295" s="623"/>
      <c r="AN295" s="697"/>
      <c r="AO295" s="623"/>
      <c r="AP295" s="623"/>
      <c r="AQ295" s="623"/>
      <c r="AR295" s="623"/>
      <c r="AS295" s="623"/>
      <c r="AT295" s="623"/>
      <c r="AU295" s="623"/>
      <c r="AV295" s="623"/>
      <c r="AW295" s="623"/>
      <c r="AX295" s="623"/>
      <c r="AY295" s="623"/>
      <c r="AZ295" s="623"/>
      <c r="BA295" s="623"/>
      <c r="BB295" s="623"/>
      <c r="BC295" s="623"/>
      <c r="BD295" s="623"/>
      <c r="BE295" s="623"/>
      <c r="BF295" s="623"/>
      <c r="BG295" s="623"/>
      <c r="BH295" s="623"/>
      <c r="BI295" s="623"/>
      <c r="BJ295" s="623"/>
      <c r="BK295" s="758"/>
      <c r="BL295" s="758"/>
      <c r="BM295" s="623"/>
      <c r="BN295" s="623"/>
      <c r="BO295" s="623"/>
      <c r="BP295" s="623"/>
      <c r="BQ295" s="623"/>
      <c r="BR295" s="623"/>
      <c r="BS295" s="623"/>
      <c r="BT295" s="623"/>
      <c r="BU295" s="623"/>
      <c r="BV295" s="623"/>
      <c r="BW295" s="623"/>
      <c r="BX295" s="623"/>
      <c r="BY295" s="698"/>
      <c r="BZ295" s="623"/>
      <c r="CA295" s="697"/>
      <c r="CB295" s="623"/>
      <c r="CC295" s="623"/>
      <c r="CD295" s="623"/>
      <c r="CE295" s="623"/>
      <c r="CF295" s="623"/>
      <c r="CG295" s="623"/>
      <c r="CH295" s="623"/>
      <c r="CI295" s="623"/>
      <c r="CJ295" s="623"/>
      <c r="CK295" s="623"/>
      <c r="CL295" s="623"/>
      <c r="CM295" s="623"/>
      <c r="CN295" s="623"/>
      <c r="CO295" s="623"/>
      <c r="CP295" s="623"/>
      <c r="CQ295" s="623"/>
      <c r="CR295" s="623"/>
      <c r="CS295" s="623"/>
      <c r="CT295" s="623"/>
      <c r="CU295" s="623"/>
      <c r="CV295" s="623"/>
      <c r="CW295" s="623"/>
      <c r="CX295" s="758"/>
      <c r="CY295" s="758"/>
      <c r="CZ295" s="623"/>
      <c r="DA295" s="623"/>
      <c r="DB295" s="623"/>
      <c r="DC295" s="623"/>
      <c r="DD295" s="623"/>
      <c r="DE295" s="623"/>
      <c r="DF295" s="623"/>
      <c r="DG295" s="623"/>
      <c r="DH295" s="623"/>
      <c r="DI295" s="623"/>
      <c r="DJ295" s="623"/>
      <c r="DK295" s="623"/>
      <c r="DL295" s="698"/>
      <c r="DM295" s="623"/>
      <c r="DN295" s="697"/>
      <c r="DO295" s="623"/>
      <c r="DP295" s="623"/>
      <c r="DQ295" s="623"/>
      <c r="DR295" s="623"/>
      <c r="DS295" s="623"/>
      <c r="DT295" s="623"/>
      <c r="DU295" s="623"/>
      <c r="DV295" s="623"/>
      <c r="DW295" s="623"/>
      <c r="DX295" s="623"/>
      <c r="DY295" s="623"/>
      <c r="DZ295" s="623"/>
      <c r="EA295" s="623"/>
      <c r="EB295" s="623"/>
      <c r="EC295" s="623"/>
      <c r="ED295" s="623"/>
      <c r="EE295" s="623"/>
      <c r="EF295" s="623"/>
      <c r="EG295" s="623"/>
      <c r="EH295" s="623"/>
      <c r="EI295" s="623"/>
      <c r="EJ295" s="623"/>
      <c r="EK295" s="758"/>
      <c r="EL295" s="758"/>
      <c r="EM295" s="623"/>
      <c r="EN295" s="623"/>
      <c r="EO295" s="623"/>
      <c r="EP295" s="623"/>
      <c r="EQ295" s="623"/>
      <c r="ER295" s="623"/>
      <c r="ES295" s="623"/>
      <c r="ET295" s="623"/>
      <c r="EU295" s="623"/>
      <c r="EV295" s="623"/>
      <c r="EW295" s="623"/>
      <c r="EX295" s="623"/>
      <c r="EY295" s="698"/>
    </row>
    <row r="296">
      <c r="A296" s="697"/>
      <c r="B296" s="623"/>
      <c r="C296" s="623"/>
      <c r="D296" s="623"/>
      <c r="E296" s="623"/>
      <c r="F296" s="623"/>
      <c r="G296" s="623"/>
      <c r="H296" s="623"/>
      <c r="I296" s="623"/>
      <c r="J296" s="623"/>
      <c r="K296" s="623"/>
      <c r="L296" s="623"/>
      <c r="M296" s="623"/>
      <c r="N296" s="623"/>
      <c r="O296" s="623"/>
      <c r="P296" s="623"/>
      <c r="Q296" s="623"/>
      <c r="R296" s="623"/>
      <c r="S296" s="623"/>
      <c r="T296" s="623"/>
      <c r="U296" s="623"/>
      <c r="V296" s="623"/>
      <c r="W296" s="623"/>
      <c r="X296" s="758"/>
      <c r="Y296" s="758"/>
      <c r="Z296" s="623"/>
      <c r="AA296" s="623"/>
      <c r="AB296" s="623"/>
      <c r="AC296" s="623"/>
      <c r="AD296" s="623"/>
      <c r="AE296" s="623"/>
      <c r="AF296" s="623"/>
      <c r="AG296" s="623"/>
      <c r="AH296" s="623"/>
      <c r="AI296" s="623"/>
      <c r="AJ296" s="623"/>
      <c r="AK296" s="623"/>
      <c r="AL296" s="698"/>
      <c r="AM296" s="623"/>
      <c r="AN296" s="697"/>
      <c r="AO296" s="623"/>
      <c r="AP296" s="623"/>
      <c r="AQ296" s="623"/>
      <c r="AR296" s="623"/>
      <c r="AS296" s="623"/>
      <c r="AT296" s="623"/>
      <c r="AU296" s="623"/>
      <c r="AV296" s="623"/>
      <c r="AW296" s="623"/>
      <c r="AX296" s="623"/>
      <c r="AY296" s="623"/>
      <c r="AZ296" s="623"/>
      <c r="BA296" s="623"/>
      <c r="BB296" s="623"/>
      <c r="BC296" s="623"/>
      <c r="BD296" s="623"/>
      <c r="BE296" s="623"/>
      <c r="BF296" s="623"/>
      <c r="BG296" s="623"/>
      <c r="BH296" s="623"/>
      <c r="BI296" s="623"/>
      <c r="BJ296" s="623"/>
      <c r="BK296" s="758"/>
      <c r="BL296" s="758"/>
      <c r="BM296" s="623"/>
      <c r="BN296" s="623"/>
      <c r="BO296" s="623"/>
      <c r="BP296" s="623"/>
      <c r="BQ296" s="623"/>
      <c r="BR296" s="623"/>
      <c r="BS296" s="623"/>
      <c r="BT296" s="623"/>
      <c r="BU296" s="623"/>
      <c r="BV296" s="623"/>
      <c r="BW296" s="623"/>
      <c r="BX296" s="623"/>
      <c r="BY296" s="698"/>
      <c r="BZ296" s="623"/>
      <c r="CA296" s="697"/>
      <c r="CB296" s="623"/>
      <c r="CC296" s="623"/>
      <c r="CD296" s="623"/>
      <c r="CE296" s="623"/>
      <c r="CF296" s="623"/>
      <c r="CG296" s="623"/>
      <c r="CH296" s="623"/>
      <c r="CI296" s="623"/>
      <c r="CJ296" s="623"/>
      <c r="CK296" s="623"/>
      <c r="CL296" s="623"/>
      <c r="CM296" s="623"/>
      <c r="CN296" s="623"/>
      <c r="CO296" s="623"/>
      <c r="CP296" s="623"/>
      <c r="CQ296" s="623"/>
      <c r="CR296" s="623"/>
      <c r="CS296" s="623"/>
      <c r="CT296" s="623"/>
      <c r="CU296" s="623"/>
      <c r="CV296" s="623"/>
      <c r="CW296" s="623"/>
      <c r="CX296" s="758"/>
      <c r="CY296" s="758"/>
      <c r="CZ296" s="623"/>
      <c r="DA296" s="623"/>
      <c r="DB296" s="623"/>
      <c r="DC296" s="623"/>
      <c r="DD296" s="623"/>
      <c r="DE296" s="623"/>
      <c r="DF296" s="623"/>
      <c r="DG296" s="623"/>
      <c r="DH296" s="623"/>
      <c r="DI296" s="623"/>
      <c r="DJ296" s="623"/>
      <c r="DK296" s="623"/>
      <c r="DL296" s="698"/>
      <c r="DM296" s="623"/>
      <c r="DN296" s="697"/>
      <c r="DO296" s="623"/>
      <c r="DP296" s="623"/>
      <c r="DQ296" s="623"/>
      <c r="DR296" s="623"/>
      <c r="DS296" s="623"/>
      <c r="DT296" s="623"/>
      <c r="DU296" s="623"/>
      <c r="DV296" s="623"/>
      <c r="DW296" s="623"/>
      <c r="DX296" s="623"/>
      <c r="DY296" s="623"/>
      <c r="DZ296" s="623"/>
      <c r="EA296" s="623"/>
      <c r="EB296" s="623"/>
      <c r="EC296" s="623"/>
      <c r="ED296" s="623"/>
      <c r="EE296" s="623"/>
      <c r="EF296" s="623"/>
      <c r="EG296" s="623"/>
      <c r="EH296" s="623"/>
      <c r="EI296" s="623"/>
      <c r="EJ296" s="623"/>
      <c r="EK296" s="758"/>
      <c r="EL296" s="758"/>
      <c r="EM296" s="623"/>
      <c r="EN296" s="623"/>
      <c r="EO296" s="623"/>
      <c r="EP296" s="623"/>
      <c r="EQ296" s="623"/>
      <c r="ER296" s="623"/>
      <c r="ES296" s="623"/>
      <c r="ET296" s="623"/>
      <c r="EU296" s="623"/>
      <c r="EV296" s="623"/>
      <c r="EW296" s="623"/>
      <c r="EX296" s="623"/>
      <c r="EY296" s="698"/>
    </row>
    <row r="297">
      <c r="A297" s="692" t="s">
        <v>1059</v>
      </c>
      <c r="P297" s="693"/>
      <c r="Q297" s="706"/>
      <c r="R297" s="706"/>
      <c r="S297" s="706"/>
      <c r="T297" s="706"/>
      <c r="U297" s="706"/>
      <c r="V297" s="706"/>
      <c r="W297" s="706"/>
      <c r="X297" s="760"/>
      <c r="Y297" s="760"/>
      <c r="Z297" s="706"/>
      <c r="AA297" s="706"/>
      <c r="AB297" s="706"/>
      <c r="AC297" s="706"/>
      <c r="AD297" s="706"/>
      <c r="AE297" s="706"/>
      <c r="AF297" s="706"/>
      <c r="AG297" s="706"/>
      <c r="AH297" s="706"/>
      <c r="AI297" s="706"/>
      <c r="AJ297" s="706"/>
      <c r="AK297" s="706"/>
      <c r="AL297" s="736"/>
      <c r="AM297" s="736"/>
      <c r="AN297" s="625" t="s">
        <v>1059</v>
      </c>
      <c r="BC297" s="693"/>
      <c r="BD297" s="706"/>
      <c r="BE297" s="706"/>
      <c r="BF297" s="706"/>
      <c r="BG297" s="706"/>
      <c r="BH297" s="706"/>
      <c r="BI297" s="706"/>
      <c r="BJ297" s="706"/>
      <c r="BK297" s="760"/>
      <c r="BL297" s="760"/>
      <c r="BM297" s="706"/>
      <c r="BN297" s="706"/>
      <c r="BO297" s="706"/>
      <c r="BP297" s="706"/>
      <c r="BQ297" s="706"/>
      <c r="BR297" s="706"/>
      <c r="BS297" s="706"/>
      <c r="BT297" s="706"/>
      <c r="BU297" s="706"/>
      <c r="BV297" s="706"/>
      <c r="BW297" s="706"/>
      <c r="BX297" s="706"/>
      <c r="BY297" s="736"/>
      <c r="BZ297" s="736"/>
      <c r="CA297" s="625" t="s">
        <v>1059</v>
      </c>
      <c r="CP297" s="693"/>
      <c r="CQ297" s="706"/>
      <c r="CR297" s="706"/>
      <c r="CS297" s="706"/>
      <c r="CT297" s="706"/>
      <c r="CU297" s="706"/>
      <c r="CV297" s="706"/>
      <c r="CW297" s="706"/>
      <c r="CX297" s="760"/>
      <c r="CY297" s="760"/>
      <c r="CZ297" s="706"/>
      <c r="DA297" s="706"/>
      <c r="DB297" s="706"/>
      <c r="DC297" s="706"/>
      <c r="DD297" s="706"/>
      <c r="DE297" s="706"/>
      <c r="DF297" s="706"/>
      <c r="DG297" s="706"/>
      <c r="DH297" s="706"/>
      <c r="DI297" s="706"/>
      <c r="DJ297" s="706"/>
      <c r="DK297" s="706"/>
      <c r="DL297" s="736"/>
      <c r="DM297" s="736"/>
      <c r="DN297" s="625" t="s">
        <v>1059</v>
      </c>
      <c r="EC297" s="693"/>
      <c r="ED297" s="706"/>
      <c r="EE297" s="706"/>
      <c r="EF297" s="706"/>
      <c r="EG297" s="706"/>
      <c r="EH297" s="706"/>
      <c r="EI297" s="706"/>
      <c r="EJ297" s="706"/>
      <c r="EK297" s="760"/>
      <c r="EL297" s="760"/>
      <c r="EM297" s="706"/>
      <c r="EN297" s="706"/>
      <c r="EO297" s="706"/>
      <c r="EP297" s="706"/>
      <c r="EQ297" s="706"/>
      <c r="ER297" s="706"/>
      <c r="ES297" s="706"/>
      <c r="ET297" s="706"/>
      <c r="EU297" s="706"/>
      <c r="EV297" s="706"/>
      <c r="EW297" s="706"/>
      <c r="EX297" s="706"/>
      <c r="EY297" s="736"/>
    </row>
    <row r="298">
      <c r="A298" s="697"/>
      <c r="B298" s="623"/>
      <c r="C298" s="623"/>
      <c r="D298" s="623"/>
      <c r="E298" s="623"/>
      <c r="F298" s="623"/>
      <c r="G298" s="623"/>
      <c r="H298" s="623"/>
      <c r="I298" s="623"/>
      <c r="J298" s="623"/>
      <c r="K298" s="623"/>
      <c r="L298" s="623"/>
      <c r="M298" s="623"/>
      <c r="N298" s="623"/>
      <c r="O298" s="623"/>
      <c r="P298" s="623"/>
      <c r="Q298" s="623"/>
      <c r="R298" s="623"/>
      <c r="S298" s="623"/>
      <c r="T298" s="623"/>
      <c r="U298" s="623"/>
      <c r="V298" s="623"/>
      <c r="W298" s="623"/>
      <c r="X298" s="758"/>
      <c r="Y298" s="758"/>
      <c r="Z298" s="623"/>
      <c r="AA298" s="623"/>
      <c r="AB298" s="623"/>
      <c r="AC298" s="623"/>
      <c r="AD298" s="623"/>
      <c r="AE298" s="623"/>
      <c r="AF298" s="623"/>
      <c r="AG298" s="623"/>
      <c r="AH298" s="623"/>
      <c r="AI298" s="623"/>
      <c r="AJ298" s="623"/>
      <c r="AK298" s="623"/>
      <c r="AL298" s="698"/>
      <c r="AM298" s="623"/>
      <c r="AN298" s="697"/>
      <c r="AO298" s="623"/>
      <c r="AP298" s="623"/>
      <c r="AQ298" s="623"/>
      <c r="AR298" s="623"/>
      <c r="AS298" s="623"/>
      <c r="AT298" s="623"/>
      <c r="AU298" s="623"/>
      <c r="AV298" s="623"/>
      <c r="AW298" s="623"/>
      <c r="AX298" s="623"/>
      <c r="AY298" s="623"/>
      <c r="AZ298" s="623"/>
      <c r="BA298" s="623"/>
      <c r="BB298" s="623"/>
      <c r="BC298" s="623"/>
      <c r="BD298" s="623"/>
      <c r="BE298" s="623"/>
      <c r="BF298" s="623"/>
      <c r="BG298" s="623"/>
      <c r="BH298" s="623"/>
      <c r="BI298" s="623"/>
      <c r="BJ298" s="623"/>
      <c r="BK298" s="758"/>
      <c r="BL298" s="758"/>
      <c r="BM298" s="623"/>
      <c r="BN298" s="623"/>
      <c r="BO298" s="623"/>
      <c r="BP298" s="623"/>
      <c r="BQ298" s="623"/>
      <c r="BR298" s="623"/>
      <c r="BS298" s="623"/>
      <c r="BT298" s="623"/>
      <c r="BU298" s="623"/>
      <c r="BV298" s="623"/>
      <c r="BW298" s="623"/>
      <c r="BX298" s="623"/>
      <c r="BY298" s="698"/>
      <c r="BZ298" s="623"/>
      <c r="CA298" s="697"/>
      <c r="CB298" s="623"/>
      <c r="CC298" s="623"/>
      <c r="CD298" s="623"/>
      <c r="CE298" s="623"/>
      <c r="CF298" s="623"/>
      <c r="CG298" s="623"/>
      <c r="CH298" s="623"/>
      <c r="CI298" s="623"/>
      <c r="CJ298" s="623"/>
      <c r="CK298" s="623"/>
      <c r="CL298" s="623"/>
      <c r="CM298" s="623"/>
      <c r="CN298" s="623"/>
      <c r="CO298" s="623"/>
      <c r="CP298" s="623"/>
      <c r="CQ298" s="623"/>
      <c r="CR298" s="623"/>
      <c r="CS298" s="623"/>
      <c r="CT298" s="623"/>
      <c r="CU298" s="623"/>
      <c r="CV298" s="623"/>
      <c r="CW298" s="623"/>
      <c r="CX298" s="758"/>
      <c r="CY298" s="758"/>
      <c r="CZ298" s="623"/>
      <c r="DA298" s="623"/>
      <c r="DB298" s="623"/>
      <c r="DC298" s="623"/>
      <c r="DD298" s="623"/>
      <c r="DE298" s="623"/>
      <c r="DF298" s="623"/>
      <c r="DG298" s="623"/>
      <c r="DH298" s="623"/>
      <c r="DI298" s="623"/>
      <c r="DJ298" s="623"/>
      <c r="DK298" s="623"/>
      <c r="DL298" s="698"/>
      <c r="DM298" s="623"/>
      <c r="DN298" s="697"/>
      <c r="DO298" s="623"/>
      <c r="DP298" s="623"/>
      <c r="DQ298" s="623"/>
      <c r="DR298" s="623"/>
      <c r="DS298" s="623"/>
      <c r="DT298" s="623"/>
      <c r="DU298" s="623"/>
      <c r="DV298" s="623"/>
      <c r="DW298" s="623"/>
      <c r="DX298" s="623"/>
      <c r="DY298" s="623"/>
      <c r="DZ298" s="623"/>
      <c r="EA298" s="623"/>
      <c r="EB298" s="623"/>
      <c r="EC298" s="623"/>
      <c r="ED298" s="623"/>
      <c r="EE298" s="623"/>
      <c r="EF298" s="623"/>
      <c r="EG298" s="623"/>
      <c r="EH298" s="623"/>
      <c r="EI298" s="623"/>
      <c r="EJ298" s="623"/>
      <c r="EK298" s="758"/>
      <c r="EL298" s="758"/>
      <c r="EM298" s="623"/>
      <c r="EN298" s="623"/>
      <c r="EO298" s="623"/>
      <c r="EP298" s="623"/>
      <c r="EQ298" s="623"/>
      <c r="ER298" s="623"/>
      <c r="ES298" s="623"/>
      <c r="ET298" s="623"/>
      <c r="EU298" s="623"/>
      <c r="EV298" s="623"/>
      <c r="EW298" s="623"/>
      <c r="EX298" s="623"/>
      <c r="EY298" s="698"/>
    </row>
    <row r="299">
      <c r="A299" s="699"/>
      <c r="B299" s="700"/>
      <c r="C299" s="700"/>
      <c r="D299" s="700"/>
      <c r="E299" s="700"/>
      <c r="F299" s="700"/>
      <c r="G299" s="700"/>
      <c r="H299" s="700"/>
      <c r="I299" s="700"/>
      <c r="J299" s="700"/>
      <c r="K299" s="700"/>
      <c r="L299" s="700"/>
      <c r="M299" s="700"/>
      <c r="N299" s="700"/>
      <c r="O299" s="700"/>
      <c r="P299" s="700"/>
      <c r="Q299" s="700"/>
      <c r="R299" s="700"/>
      <c r="S299" s="701" t="s">
        <v>1060</v>
      </c>
      <c r="T299" s="702"/>
      <c r="U299" s="702"/>
      <c r="V299" s="702"/>
      <c r="W299" s="702"/>
      <c r="X299" s="702"/>
      <c r="Y299" s="702"/>
      <c r="Z299" s="702"/>
      <c r="AA299" s="700"/>
      <c r="AB299" s="700"/>
      <c r="AC299" s="701" t="s">
        <v>1061</v>
      </c>
      <c r="AD299" s="702"/>
      <c r="AE299" s="702"/>
      <c r="AF299" s="702"/>
      <c r="AG299" s="702"/>
      <c r="AH299" s="702"/>
      <c r="AI299" s="702"/>
      <c r="AJ299" s="700"/>
      <c r="AK299" s="700"/>
      <c r="AL299" s="703"/>
      <c r="AM299" s="623"/>
      <c r="AN299" s="699"/>
      <c r="AO299" s="700"/>
      <c r="AP299" s="700"/>
      <c r="AQ299" s="700"/>
      <c r="AR299" s="700"/>
      <c r="AS299" s="700"/>
      <c r="AT299" s="700"/>
      <c r="AU299" s="700"/>
      <c r="AV299" s="700"/>
      <c r="AW299" s="700"/>
      <c r="AX299" s="700"/>
      <c r="AY299" s="700"/>
      <c r="AZ299" s="700"/>
      <c r="BA299" s="700"/>
      <c r="BB299" s="700"/>
      <c r="BC299" s="700"/>
      <c r="BD299" s="700"/>
      <c r="BE299" s="700"/>
      <c r="BF299" s="701" t="s">
        <v>1060</v>
      </c>
      <c r="BG299" s="702"/>
      <c r="BH299" s="702"/>
      <c r="BI299" s="702"/>
      <c r="BJ299" s="702"/>
      <c r="BK299" s="702"/>
      <c r="BL299" s="702"/>
      <c r="BM299" s="702"/>
      <c r="BN299" s="700"/>
      <c r="BO299" s="700"/>
      <c r="BP299" s="701" t="s">
        <v>1061</v>
      </c>
      <c r="BQ299" s="702"/>
      <c r="BR299" s="702"/>
      <c r="BS299" s="702"/>
      <c r="BT299" s="702"/>
      <c r="BU299" s="702"/>
      <c r="BV299" s="702"/>
      <c r="BW299" s="700"/>
      <c r="BX299" s="700"/>
      <c r="BY299" s="703"/>
      <c r="BZ299" s="623"/>
      <c r="CA299" s="699"/>
      <c r="CB299" s="700"/>
      <c r="CC299" s="700"/>
      <c r="CD299" s="700"/>
      <c r="CE299" s="700"/>
      <c r="CF299" s="700"/>
      <c r="CG299" s="700"/>
      <c r="CH299" s="700"/>
      <c r="CI299" s="700"/>
      <c r="CJ299" s="700"/>
      <c r="CK299" s="700"/>
      <c r="CL299" s="700"/>
      <c r="CM299" s="700"/>
      <c r="CN299" s="700"/>
      <c r="CO299" s="700"/>
      <c r="CP299" s="700"/>
      <c r="CQ299" s="700"/>
      <c r="CR299" s="700"/>
      <c r="CS299" s="701" t="s">
        <v>1060</v>
      </c>
      <c r="CT299" s="702"/>
      <c r="CU299" s="702"/>
      <c r="CV299" s="702"/>
      <c r="CW299" s="702"/>
      <c r="CX299" s="702"/>
      <c r="CY299" s="702"/>
      <c r="CZ299" s="702"/>
      <c r="DA299" s="700"/>
      <c r="DB299" s="700"/>
      <c r="DC299" s="701" t="s">
        <v>1061</v>
      </c>
      <c r="DD299" s="702"/>
      <c r="DE299" s="702"/>
      <c r="DF299" s="702"/>
      <c r="DG299" s="702"/>
      <c r="DH299" s="702"/>
      <c r="DI299" s="702"/>
      <c r="DJ299" s="700"/>
      <c r="DK299" s="700"/>
      <c r="DL299" s="703"/>
      <c r="DM299" s="623"/>
      <c r="DN299" s="699"/>
      <c r="DO299" s="700"/>
      <c r="DP299" s="700"/>
      <c r="DQ299" s="700"/>
      <c r="DR299" s="700"/>
      <c r="DS299" s="700"/>
      <c r="DT299" s="700"/>
      <c r="DU299" s="700"/>
      <c r="DV299" s="700"/>
      <c r="DW299" s="700"/>
      <c r="DX299" s="700"/>
      <c r="DY299" s="700"/>
      <c r="DZ299" s="700"/>
      <c r="EA299" s="700"/>
      <c r="EB299" s="700"/>
      <c r="EC299" s="700"/>
      <c r="ED299" s="700"/>
      <c r="EE299" s="700"/>
      <c r="EF299" s="701" t="s">
        <v>1060</v>
      </c>
      <c r="EG299" s="702"/>
      <c r="EH299" s="702"/>
      <c r="EI299" s="702"/>
      <c r="EJ299" s="702"/>
      <c r="EK299" s="702"/>
      <c r="EL299" s="702"/>
      <c r="EM299" s="702"/>
      <c r="EN299" s="700"/>
      <c r="EO299" s="700"/>
      <c r="EP299" s="701" t="s">
        <v>1061</v>
      </c>
      <c r="EQ299" s="702"/>
      <c r="ER299" s="702"/>
      <c r="ES299" s="702"/>
      <c r="ET299" s="702"/>
      <c r="EU299" s="702"/>
      <c r="EV299" s="702"/>
      <c r="EW299" s="700"/>
      <c r="EX299" s="700"/>
      <c r="EY299" s="703"/>
    </row>
    <row r="300">
      <c r="A300" s="623"/>
      <c r="B300" s="623"/>
      <c r="C300" s="623"/>
      <c r="D300" s="623"/>
      <c r="E300" s="623"/>
      <c r="F300" s="623"/>
      <c r="G300" s="623"/>
      <c r="H300" s="623"/>
      <c r="I300" s="623"/>
      <c r="J300" s="623"/>
      <c r="K300" s="623"/>
      <c r="L300" s="623"/>
      <c r="M300" s="623"/>
      <c r="N300" s="623"/>
      <c r="O300" s="623"/>
      <c r="P300" s="623"/>
      <c r="Q300" s="623"/>
      <c r="R300" s="623"/>
      <c r="S300" s="704"/>
      <c r="T300" s="704"/>
      <c r="U300" s="704"/>
      <c r="V300" s="704"/>
      <c r="W300" s="704"/>
      <c r="X300" s="704"/>
      <c r="Y300" s="704"/>
      <c r="Z300" s="704"/>
      <c r="AA300" s="623"/>
      <c r="AB300" s="623"/>
      <c r="AC300" s="704"/>
      <c r="AD300" s="704"/>
      <c r="AE300" s="704"/>
      <c r="AF300" s="704"/>
      <c r="AG300" s="704"/>
      <c r="AH300" s="704"/>
      <c r="AI300" s="704"/>
      <c r="AJ300" s="623"/>
      <c r="AK300" s="623"/>
      <c r="AL300" s="623"/>
      <c r="AM300" s="623"/>
      <c r="AN300" s="623"/>
      <c r="AO300" s="623"/>
      <c r="AP300" s="623"/>
      <c r="AQ300" s="623"/>
      <c r="AR300" s="623"/>
      <c r="AS300" s="623"/>
      <c r="AT300" s="623"/>
      <c r="AU300" s="623"/>
      <c r="AV300" s="623"/>
      <c r="AW300" s="623"/>
      <c r="AX300" s="623"/>
      <c r="AY300" s="623"/>
      <c r="AZ300" s="623"/>
      <c r="BA300" s="623"/>
      <c r="BB300" s="623"/>
      <c r="BC300" s="623"/>
      <c r="BD300" s="623"/>
      <c r="BE300" s="623"/>
      <c r="BF300" s="704"/>
      <c r="BG300" s="704"/>
      <c r="BH300" s="704"/>
      <c r="BI300" s="704"/>
      <c r="BJ300" s="704"/>
      <c r="BK300" s="704"/>
      <c r="BL300" s="704"/>
      <c r="BM300" s="704"/>
      <c r="BN300" s="623"/>
      <c r="BO300" s="623"/>
      <c r="BP300" s="704"/>
      <c r="BQ300" s="704"/>
      <c r="BR300" s="704"/>
      <c r="BS300" s="704"/>
      <c r="BT300" s="704"/>
      <c r="BU300" s="704"/>
      <c r="BV300" s="704"/>
      <c r="BW300" s="623"/>
      <c r="BX300" s="623"/>
      <c r="BY300" s="623"/>
      <c r="BZ300" s="623"/>
      <c r="CA300" s="623"/>
      <c r="CB300" s="623"/>
      <c r="CC300" s="623"/>
      <c r="CD300" s="623"/>
      <c r="CE300" s="623"/>
      <c r="CF300" s="623"/>
      <c r="CG300" s="623"/>
      <c r="CH300" s="623"/>
      <c r="CI300" s="623"/>
      <c r="CJ300" s="623"/>
      <c r="CK300" s="623"/>
      <c r="CL300" s="623"/>
      <c r="CM300" s="623"/>
      <c r="CN300" s="623"/>
      <c r="CO300" s="623"/>
      <c r="CP300" s="623"/>
      <c r="CQ300" s="623"/>
      <c r="CR300" s="623"/>
      <c r="CS300" s="704"/>
      <c r="CT300" s="704"/>
      <c r="CU300" s="704"/>
      <c r="CV300" s="704"/>
      <c r="CW300" s="704"/>
      <c r="CX300" s="704"/>
      <c r="CY300" s="704"/>
      <c r="CZ300" s="704"/>
      <c r="DA300" s="623"/>
      <c r="DB300" s="623"/>
      <c r="DC300" s="704"/>
      <c r="DD300" s="704"/>
      <c r="DE300" s="704"/>
      <c r="DF300" s="704"/>
      <c r="DG300" s="704"/>
      <c r="DH300" s="704"/>
      <c r="DI300" s="704"/>
      <c r="DJ300" s="623"/>
      <c r="DK300" s="623"/>
      <c r="DL300" s="623"/>
      <c r="DM300" s="623"/>
      <c r="DN300" s="623"/>
      <c r="DO300" s="623"/>
      <c r="DP300" s="623"/>
      <c r="DQ300" s="623"/>
      <c r="DR300" s="623"/>
      <c r="DS300" s="623"/>
      <c r="DT300" s="623"/>
      <c r="DU300" s="623"/>
      <c r="DV300" s="623"/>
      <c r="DW300" s="623"/>
      <c r="DX300" s="623"/>
      <c r="DY300" s="623"/>
      <c r="DZ300" s="623"/>
      <c r="EA300" s="623"/>
      <c r="EB300" s="623"/>
      <c r="EC300" s="623"/>
      <c r="ED300" s="623"/>
      <c r="EE300" s="623"/>
      <c r="EF300" s="704"/>
      <c r="EG300" s="704"/>
      <c r="EH300" s="704"/>
      <c r="EI300" s="704"/>
      <c r="EJ300" s="704"/>
      <c r="EK300" s="704"/>
      <c r="EL300" s="704"/>
      <c r="EM300" s="704"/>
      <c r="EN300" s="623"/>
      <c r="EO300" s="623"/>
      <c r="EP300" s="704"/>
      <c r="EQ300" s="704"/>
      <c r="ER300" s="704"/>
      <c r="ES300" s="704"/>
      <c r="ET300" s="704"/>
      <c r="EU300" s="704"/>
      <c r="EV300" s="704"/>
      <c r="EW300" s="623"/>
      <c r="EX300" s="623"/>
      <c r="EY300" s="623"/>
    </row>
    <row r="301">
      <c r="A301" s="620"/>
      <c r="B301" s="621"/>
      <c r="C301" s="621"/>
      <c r="D301" s="621"/>
      <c r="E301" s="621"/>
      <c r="F301" s="621"/>
      <c r="G301" s="621"/>
      <c r="H301" s="621"/>
      <c r="I301" s="621"/>
      <c r="J301" s="621"/>
      <c r="K301" s="621"/>
      <c r="L301" s="621"/>
      <c r="M301" s="621"/>
      <c r="N301" s="621"/>
      <c r="O301" s="621"/>
      <c r="P301" s="621"/>
      <c r="Q301" s="621"/>
      <c r="R301" s="621"/>
      <c r="S301" s="621"/>
      <c r="T301" s="621"/>
      <c r="U301" s="621"/>
      <c r="V301" s="621"/>
      <c r="W301" s="621"/>
      <c r="X301" s="734"/>
      <c r="Y301" s="734"/>
      <c r="Z301" s="621"/>
      <c r="AA301" s="621"/>
      <c r="AB301" s="621"/>
      <c r="AC301" s="621"/>
      <c r="AD301" s="621"/>
      <c r="AE301" s="621"/>
      <c r="AF301" s="621"/>
      <c r="AG301" s="621"/>
      <c r="AH301" s="621"/>
      <c r="AI301" s="621"/>
      <c r="AJ301" s="621"/>
      <c r="AK301" s="621"/>
      <c r="AL301" s="622"/>
      <c r="AM301" s="623"/>
      <c r="AN301" s="620"/>
      <c r="AO301" s="621"/>
      <c r="AP301" s="621"/>
      <c r="AQ301" s="621"/>
      <c r="AR301" s="621"/>
      <c r="AS301" s="621"/>
      <c r="AT301" s="621"/>
      <c r="AU301" s="621"/>
      <c r="AV301" s="621"/>
      <c r="AW301" s="621"/>
      <c r="AX301" s="621"/>
      <c r="AY301" s="621"/>
      <c r="AZ301" s="621"/>
      <c r="BA301" s="621"/>
      <c r="BB301" s="621"/>
      <c r="BC301" s="621"/>
      <c r="BD301" s="621"/>
      <c r="BE301" s="621"/>
      <c r="BF301" s="621"/>
      <c r="BG301" s="621"/>
      <c r="BH301" s="621"/>
      <c r="BI301" s="621"/>
      <c r="BJ301" s="621"/>
      <c r="BK301" s="734"/>
      <c r="BL301" s="734"/>
      <c r="BM301" s="621"/>
      <c r="BN301" s="621"/>
      <c r="BO301" s="621"/>
      <c r="BP301" s="621"/>
      <c r="BQ301" s="621"/>
      <c r="BR301" s="621"/>
      <c r="BS301" s="621"/>
      <c r="BT301" s="621"/>
      <c r="BU301" s="621"/>
      <c r="BV301" s="621"/>
      <c r="BW301" s="621"/>
      <c r="BX301" s="621"/>
      <c r="BY301" s="622"/>
      <c r="BZ301" s="623"/>
      <c r="CA301" s="620"/>
      <c r="CB301" s="621"/>
      <c r="CC301" s="621"/>
      <c r="CD301" s="621"/>
      <c r="CE301" s="621"/>
      <c r="CF301" s="621"/>
      <c r="CG301" s="621"/>
      <c r="CH301" s="621"/>
      <c r="CI301" s="621"/>
      <c r="CJ301" s="621"/>
      <c r="CK301" s="621"/>
      <c r="CL301" s="621"/>
      <c r="CM301" s="621"/>
      <c r="CN301" s="621"/>
      <c r="CO301" s="621"/>
      <c r="CP301" s="621"/>
      <c r="CQ301" s="621"/>
      <c r="CR301" s="621"/>
      <c r="CS301" s="621"/>
      <c r="CT301" s="621"/>
      <c r="CU301" s="621"/>
      <c r="CV301" s="621"/>
      <c r="CW301" s="621"/>
      <c r="CX301" s="734"/>
      <c r="CY301" s="734"/>
      <c r="CZ301" s="621"/>
      <c r="DA301" s="621"/>
      <c r="DB301" s="621"/>
      <c r="DC301" s="621"/>
      <c r="DD301" s="621"/>
      <c r="DE301" s="621"/>
      <c r="DF301" s="621"/>
      <c r="DG301" s="621"/>
      <c r="DH301" s="621"/>
      <c r="DI301" s="621"/>
      <c r="DJ301" s="621"/>
      <c r="DK301" s="621"/>
      <c r="DL301" s="622"/>
      <c r="DM301" s="623"/>
      <c r="DN301" s="620"/>
      <c r="DO301" s="621"/>
      <c r="DP301" s="621"/>
      <c r="DQ301" s="621"/>
      <c r="DR301" s="621"/>
      <c r="DS301" s="621"/>
      <c r="DT301" s="621"/>
      <c r="DU301" s="621"/>
      <c r="DV301" s="621"/>
      <c r="DW301" s="621"/>
      <c r="DX301" s="621"/>
      <c r="DY301" s="621"/>
      <c r="DZ301" s="621"/>
      <c r="EA301" s="621"/>
      <c r="EB301" s="621"/>
      <c r="EC301" s="621"/>
      <c r="ED301" s="621"/>
      <c r="EE301" s="621"/>
      <c r="EF301" s="621"/>
      <c r="EG301" s="621"/>
      <c r="EH301" s="621"/>
      <c r="EI301" s="621"/>
      <c r="EJ301" s="621"/>
      <c r="EK301" s="734"/>
      <c r="EL301" s="734"/>
      <c r="EM301" s="621"/>
      <c r="EN301" s="621"/>
      <c r="EO301" s="621"/>
      <c r="EP301" s="621"/>
      <c r="EQ301" s="621"/>
      <c r="ER301" s="621"/>
      <c r="ES301" s="621"/>
      <c r="ET301" s="621"/>
      <c r="EU301" s="621"/>
      <c r="EV301" s="621"/>
      <c r="EW301" s="621"/>
      <c r="EX301" s="621"/>
      <c r="EY301" s="622"/>
    </row>
    <row r="302">
      <c r="A302" s="735"/>
      <c r="B302" s="625" t="s">
        <v>1003</v>
      </c>
      <c r="AL302" s="736"/>
      <c r="AM302" s="736"/>
      <c r="AN302" s="706"/>
      <c r="AO302" s="625" t="s">
        <v>1003</v>
      </c>
      <c r="BY302" s="736"/>
      <c r="BZ302" s="736"/>
      <c r="CA302" s="706"/>
      <c r="CB302" s="625" t="s">
        <v>1003</v>
      </c>
      <c r="DL302" s="736"/>
      <c r="DM302" s="736"/>
      <c r="DN302" s="706"/>
      <c r="DO302" s="625" t="s">
        <v>1003</v>
      </c>
      <c r="EY302" s="736"/>
    </row>
    <row r="303">
      <c r="A303" s="628"/>
      <c r="B303" s="629" t="s">
        <v>1004</v>
      </c>
      <c r="AL303" s="630"/>
      <c r="AM303" s="629"/>
      <c r="AN303" s="628"/>
      <c r="AO303" s="629" t="s">
        <v>1004</v>
      </c>
      <c r="BY303" s="630"/>
      <c r="BZ303" s="629"/>
      <c r="CA303" s="628"/>
      <c r="CB303" s="629" t="s">
        <v>1004</v>
      </c>
      <c r="DL303" s="630"/>
      <c r="DM303" s="629"/>
      <c r="DN303" s="628"/>
      <c r="DO303" s="629" t="s">
        <v>1004</v>
      </c>
      <c r="EY303" s="630"/>
    </row>
    <row r="304">
      <c r="A304" s="628"/>
      <c r="B304" s="737" t="s">
        <v>1064</v>
      </c>
      <c r="AL304" s="632"/>
      <c r="AM304" s="631"/>
      <c r="AN304" s="628"/>
      <c r="AO304" s="737" t="s">
        <v>1064</v>
      </c>
      <c r="BY304" s="632"/>
      <c r="BZ304" s="631"/>
      <c r="CA304" s="628"/>
      <c r="CB304" s="737" t="s">
        <v>1064</v>
      </c>
      <c r="DL304" s="632"/>
      <c r="DM304" s="631"/>
      <c r="DN304" s="628"/>
      <c r="DO304" s="737" t="s">
        <v>1064</v>
      </c>
      <c r="EY304" s="632"/>
    </row>
    <row r="305">
      <c r="A305" s="628"/>
      <c r="B305" s="633"/>
      <c r="C305" s="633"/>
      <c r="D305" s="633"/>
      <c r="E305" s="633"/>
      <c r="F305" s="633"/>
      <c r="G305" s="633"/>
      <c r="H305" s="633"/>
      <c r="I305" s="633"/>
      <c r="J305" s="633"/>
      <c r="K305" s="633"/>
      <c r="L305" s="633"/>
      <c r="M305" s="633"/>
      <c r="N305" s="633"/>
      <c r="O305" s="633"/>
      <c r="P305" s="633"/>
      <c r="Q305" s="633"/>
      <c r="R305" s="633"/>
      <c r="S305" s="633"/>
      <c r="T305" s="633"/>
      <c r="U305" s="633"/>
      <c r="V305" s="633"/>
      <c r="W305" s="633"/>
      <c r="X305" s="633"/>
      <c r="Y305" s="633"/>
      <c r="Z305" s="633"/>
      <c r="AA305" s="633"/>
      <c r="AB305" s="633"/>
      <c r="AC305" s="633"/>
      <c r="AD305" s="633"/>
      <c r="AE305" s="633"/>
      <c r="AF305" s="633"/>
      <c r="AG305" s="633"/>
      <c r="AH305" s="633"/>
      <c r="AI305" s="633"/>
      <c r="AJ305" s="633"/>
      <c r="AK305" s="633"/>
      <c r="AL305" s="632"/>
      <c r="AM305" s="631"/>
      <c r="AN305" s="628"/>
      <c r="AO305" s="633"/>
      <c r="AP305" s="633"/>
      <c r="AQ305" s="633"/>
      <c r="AR305" s="633"/>
      <c r="AS305" s="633"/>
      <c r="AT305" s="633"/>
      <c r="AU305" s="633"/>
      <c r="AV305" s="633"/>
      <c r="AW305" s="633"/>
      <c r="AX305" s="633"/>
      <c r="AY305" s="633"/>
      <c r="AZ305" s="633"/>
      <c r="BA305" s="633"/>
      <c r="BB305" s="633"/>
      <c r="BC305" s="633"/>
      <c r="BD305" s="633"/>
      <c r="BE305" s="633"/>
      <c r="BF305" s="633"/>
      <c r="BG305" s="633"/>
      <c r="BH305" s="633"/>
      <c r="BI305" s="633"/>
      <c r="BJ305" s="633"/>
      <c r="BK305" s="633"/>
      <c r="BL305" s="633"/>
      <c r="BM305" s="633"/>
      <c r="BN305" s="633"/>
      <c r="BO305" s="633"/>
      <c r="BP305" s="633"/>
      <c r="BQ305" s="633"/>
      <c r="BR305" s="633"/>
      <c r="BS305" s="633"/>
      <c r="BT305" s="633"/>
      <c r="BU305" s="633"/>
      <c r="BV305" s="633"/>
      <c r="BW305" s="633"/>
      <c r="BX305" s="633"/>
      <c r="BY305" s="632"/>
      <c r="BZ305" s="631"/>
      <c r="CA305" s="628"/>
      <c r="CB305" s="633"/>
      <c r="CC305" s="633"/>
      <c r="CD305" s="633"/>
      <c r="CE305" s="633"/>
      <c r="CF305" s="633"/>
      <c r="CG305" s="633"/>
      <c r="CH305" s="633"/>
      <c r="CI305" s="633"/>
      <c r="CJ305" s="633"/>
      <c r="CK305" s="633"/>
      <c r="CL305" s="633"/>
      <c r="CM305" s="633"/>
      <c r="CN305" s="633"/>
      <c r="CO305" s="633"/>
      <c r="CP305" s="633"/>
      <c r="CQ305" s="633"/>
      <c r="CR305" s="633"/>
      <c r="CS305" s="633"/>
      <c r="CT305" s="633"/>
      <c r="CU305" s="633"/>
      <c r="CV305" s="633"/>
      <c r="CW305" s="633"/>
      <c r="CX305" s="633"/>
      <c r="CY305" s="633"/>
      <c r="CZ305" s="633"/>
      <c r="DA305" s="633"/>
      <c r="DB305" s="633"/>
      <c r="DC305" s="633"/>
      <c r="DD305" s="633"/>
      <c r="DE305" s="633"/>
      <c r="DF305" s="633"/>
      <c r="DG305" s="633"/>
      <c r="DH305" s="633"/>
      <c r="DI305" s="633"/>
      <c r="DJ305" s="633"/>
      <c r="DK305" s="633"/>
      <c r="DL305" s="632"/>
      <c r="DM305" s="631"/>
      <c r="DN305" s="628"/>
      <c r="DO305" s="633"/>
      <c r="DP305" s="633"/>
      <c r="DQ305" s="633"/>
      <c r="DR305" s="633"/>
      <c r="DS305" s="633"/>
      <c r="DT305" s="633"/>
      <c r="DU305" s="633"/>
      <c r="DV305" s="633"/>
      <c r="DW305" s="633"/>
      <c r="DX305" s="633"/>
      <c r="DY305" s="633"/>
      <c r="DZ305" s="633"/>
      <c r="EA305" s="633"/>
      <c r="EB305" s="633"/>
      <c r="EC305" s="633"/>
      <c r="ED305" s="633"/>
      <c r="EE305" s="633"/>
      <c r="EF305" s="633"/>
      <c r="EG305" s="633"/>
      <c r="EH305" s="633"/>
      <c r="EI305" s="633"/>
      <c r="EJ305" s="633"/>
      <c r="EK305" s="633"/>
      <c r="EL305" s="633"/>
      <c r="EM305" s="633"/>
      <c r="EN305" s="633"/>
      <c r="EO305" s="633"/>
      <c r="EP305" s="633"/>
      <c r="EQ305" s="633"/>
      <c r="ER305" s="633"/>
      <c r="ES305" s="633"/>
      <c r="ET305" s="633"/>
      <c r="EU305" s="633"/>
      <c r="EV305" s="633"/>
      <c r="EW305" s="633"/>
      <c r="EX305" s="633"/>
      <c r="EY305" s="632"/>
    </row>
    <row r="306">
      <c r="A306" s="628"/>
      <c r="B306" s="738" t="s">
        <v>1006</v>
      </c>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2"/>
      <c r="AL306" s="635"/>
      <c r="AM306" s="636"/>
      <c r="AN306" s="628"/>
      <c r="AO306" s="738" t="s">
        <v>1006</v>
      </c>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2"/>
      <c r="BY306" s="635"/>
      <c r="BZ306" s="636"/>
      <c r="CA306" s="628"/>
      <c r="CB306" s="738" t="s">
        <v>1006</v>
      </c>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2"/>
      <c r="DL306" s="635"/>
      <c r="DM306" s="636"/>
      <c r="DN306" s="628"/>
      <c r="DO306" s="738" t="s">
        <v>1006</v>
      </c>
      <c r="DP306" s="11"/>
      <c r="DQ306" s="11"/>
      <c r="DR306" s="11"/>
      <c r="DS306" s="11"/>
      <c r="DT306" s="11"/>
      <c r="DU306" s="11"/>
      <c r="DV306" s="11"/>
      <c r="DW306" s="11"/>
      <c r="DX306" s="11"/>
      <c r="DY306" s="11"/>
      <c r="DZ306" s="11"/>
      <c r="EA306" s="11"/>
      <c r="EB306" s="11"/>
      <c r="EC306" s="11"/>
      <c r="ED306" s="11"/>
      <c r="EE306" s="11"/>
      <c r="EF306" s="11"/>
      <c r="EG306" s="11"/>
      <c r="EH306" s="11"/>
      <c r="EI306" s="11"/>
      <c r="EJ306" s="11"/>
      <c r="EK306" s="11"/>
      <c r="EL306" s="11"/>
      <c r="EM306" s="11"/>
      <c r="EN306" s="11"/>
      <c r="EO306" s="11"/>
      <c r="EP306" s="11"/>
      <c r="EQ306" s="11"/>
      <c r="ER306" s="11"/>
      <c r="ES306" s="11"/>
      <c r="ET306" s="11"/>
      <c r="EU306" s="11"/>
      <c r="EV306" s="11"/>
      <c r="EW306" s="11"/>
      <c r="EX306" s="12"/>
      <c r="EY306" s="635"/>
    </row>
    <row r="307">
      <c r="A307" s="628"/>
      <c r="B307" s="637" t="s">
        <v>43</v>
      </c>
      <c r="C307" s="12"/>
      <c r="D307" s="638" t="str">
        <f>'3A 2025-2026 REPORTE CALIFICACI'!E7</f>
        <v>2025-2026</v>
      </c>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6"/>
      <c r="AL307" s="639"/>
      <c r="AM307" s="640"/>
      <c r="AN307" s="628"/>
      <c r="AO307" s="637" t="s">
        <v>43</v>
      </c>
      <c r="AP307" s="12"/>
      <c r="AQ307" s="638" t="str">
        <f>'3A 2025-2026 REPORTE CALIFICACI'!E7</f>
        <v>2025-2026</v>
      </c>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6"/>
      <c r="BY307" s="639"/>
      <c r="BZ307" s="640"/>
      <c r="CA307" s="628"/>
      <c r="CB307" s="637" t="s">
        <v>43</v>
      </c>
      <c r="CC307" s="12"/>
      <c r="CD307" s="638" t="str">
        <f>'3A 2025-2026 REPORTE CALIFICACI'!E7</f>
        <v>2025-2026</v>
      </c>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c r="DF307" s="15"/>
      <c r="DG307" s="15"/>
      <c r="DH307" s="15"/>
      <c r="DI307" s="15"/>
      <c r="DJ307" s="15"/>
      <c r="DK307" s="16"/>
      <c r="DL307" s="639"/>
      <c r="DM307" s="640"/>
      <c r="DN307" s="628"/>
      <c r="DO307" s="637" t="s">
        <v>43</v>
      </c>
      <c r="DP307" s="12"/>
      <c r="DQ307" s="638" t="str">
        <f>'3A 2025-2026 REPORTE CALIFICACI'!E7</f>
        <v>2025-2026</v>
      </c>
      <c r="DR307" s="15"/>
      <c r="DS307" s="15"/>
      <c r="DT307" s="15"/>
      <c r="DU307" s="15"/>
      <c r="DV307" s="15"/>
      <c r="DW307" s="15"/>
      <c r="DX307" s="15"/>
      <c r="DY307" s="15"/>
      <c r="DZ307" s="15"/>
      <c r="EA307" s="15"/>
      <c r="EB307" s="15"/>
      <c r="EC307" s="15"/>
      <c r="ED307" s="15"/>
      <c r="EE307" s="15"/>
      <c r="EF307" s="15"/>
      <c r="EG307" s="15"/>
      <c r="EH307" s="15"/>
      <c r="EI307" s="15"/>
      <c r="EJ307" s="15"/>
      <c r="EK307" s="15"/>
      <c r="EL307" s="15"/>
      <c r="EM307" s="15"/>
      <c r="EN307" s="15"/>
      <c r="EO307" s="15"/>
      <c r="EP307" s="15"/>
      <c r="EQ307" s="15"/>
      <c r="ER307" s="15"/>
      <c r="ES307" s="15"/>
      <c r="ET307" s="15"/>
      <c r="EU307" s="15"/>
      <c r="EV307" s="15"/>
      <c r="EW307" s="15"/>
      <c r="EX307" s="16"/>
      <c r="EY307" s="639"/>
    </row>
    <row r="308">
      <c r="A308" s="628"/>
      <c r="B308" s="641" t="s">
        <v>1007</v>
      </c>
      <c r="C308" s="12"/>
      <c r="D308" s="638" t="str">
        <f>'3A 2025-2026 REPORTE CALIFICACI'!D35</f>
        <v>David Carmelo Navas Fernández</v>
      </c>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6"/>
      <c r="AL308" s="639"/>
      <c r="AM308" s="640"/>
      <c r="AN308" s="628"/>
      <c r="AO308" s="641" t="s">
        <v>1007</v>
      </c>
      <c r="AP308" s="12"/>
      <c r="AQ308" s="638" t="str">
        <f>'3A 2025-2026 REPORTE CALIFICACI'!D36</f>
        <v>Andriw Jelier Ortiz Rodríguez</v>
      </c>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6"/>
      <c r="BY308" s="639"/>
      <c r="BZ308" s="640"/>
      <c r="CA308" s="628"/>
      <c r="CB308" s="641" t="s">
        <v>1007</v>
      </c>
      <c r="CC308" s="12"/>
      <c r="CD308" s="638" t="str">
        <f>'3A 2025-2026 REPORTE CALIFICACI'!D37</f>
        <v>Dashley Nicole Peña García</v>
      </c>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c r="DF308" s="15"/>
      <c r="DG308" s="15"/>
      <c r="DH308" s="15"/>
      <c r="DI308" s="15"/>
      <c r="DJ308" s="15"/>
      <c r="DK308" s="16"/>
      <c r="DL308" s="639"/>
      <c r="DM308" s="640"/>
      <c r="DN308" s="628"/>
      <c r="DO308" s="641" t="s">
        <v>1007</v>
      </c>
      <c r="DP308" s="12"/>
      <c r="DQ308" s="638" t="str">
        <f>'3A 2025-2026 REPORTE CALIFICACI'!D38</f>
        <v>Yesly  Peña Muñoz</v>
      </c>
      <c r="DR308" s="15"/>
      <c r="DS308" s="15"/>
      <c r="DT308" s="15"/>
      <c r="DU308" s="15"/>
      <c r="DV308" s="15"/>
      <c r="DW308" s="15"/>
      <c r="DX308" s="15"/>
      <c r="DY308" s="15"/>
      <c r="DZ308" s="15"/>
      <c r="EA308" s="15"/>
      <c r="EB308" s="15"/>
      <c r="EC308" s="15"/>
      <c r="ED308" s="15"/>
      <c r="EE308" s="15"/>
      <c r="EF308" s="15"/>
      <c r="EG308" s="15"/>
      <c r="EH308" s="15"/>
      <c r="EI308" s="15"/>
      <c r="EJ308" s="15"/>
      <c r="EK308" s="15"/>
      <c r="EL308" s="15"/>
      <c r="EM308" s="15"/>
      <c r="EN308" s="15"/>
      <c r="EO308" s="15"/>
      <c r="EP308" s="15"/>
      <c r="EQ308" s="15"/>
      <c r="ER308" s="15"/>
      <c r="ES308" s="15"/>
      <c r="ET308" s="15"/>
      <c r="EU308" s="15"/>
      <c r="EV308" s="15"/>
      <c r="EW308" s="15"/>
      <c r="EX308" s="16"/>
      <c r="EY308" s="639"/>
    </row>
    <row r="309">
      <c r="A309" s="628"/>
      <c r="B309" s="641" t="s">
        <v>1008</v>
      </c>
      <c r="C309" s="12"/>
      <c r="D309" s="638">
        <f>'3A 2025-2026 REPORTE CALIFICACI'!A35</f>
        <v>25</v>
      </c>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6"/>
      <c r="AL309" s="639"/>
      <c r="AM309" s="640"/>
      <c r="AN309" s="628"/>
      <c r="AO309" s="641" t="s">
        <v>1008</v>
      </c>
      <c r="AP309" s="12"/>
      <c r="AQ309" s="638">
        <f>'3A 2025-2026 REPORTE CALIFICACI'!A36</f>
        <v>26</v>
      </c>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6"/>
      <c r="BY309" s="639"/>
      <c r="BZ309" s="640"/>
      <c r="CA309" s="628"/>
      <c r="CB309" s="641" t="s">
        <v>1008</v>
      </c>
      <c r="CC309" s="12"/>
      <c r="CD309" s="638">
        <f>'3A 2025-2026 REPORTE CALIFICACI'!A37</f>
        <v>27</v>
      </c>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c r="DF309" s="15"/>
      <c r="DG309" s="15"/>
      <c r="DH309" s="15"/>
      <c r="DI309" s="15"/>
      <c r="DJ309" s="15"/>
      <c r="DK309" s="16"/>
      <c r="DL309" s="639"/>
      <c r="DM309" s="640"/>
      <c r="DN309" s="628"/>
      <c r="DO309" s="641" t="s">
        <v>1008</v>
      </c>
      <c r="DP309" s="12"/>
      <c r="DQ309" s="638">
        <f>'3A 2025-2026 REPORTE CALIFICACI'!A38</f>
        <v>28</v>
      </c>
      <c r="DR309" s="15"/>
      <c r="DS309" s="15"/>
      <c r="DT309" s="15"/>
      <c r="DU309" s="15"/>
      <c r="DV309" s="15"/>
      <c r="DW309" s="15"/>
      <c r="DX309" s="15"/>
      <c r="DY309" s="15"/>
      <c r="DZ309" s="15"/>
      <c r="EA309" s="15"/>
      <c r="EB309" s="15"/>
      <c r="EC309" s="15"/>
      <c r="ED309" s="15"/>
      <c r="EE309" s="15"/>
      <c r="EF309" s="15"/>
      <c r="EG309" s="15"/>
      <c r="EH309" s="15"/>
      <c r="EI309" s="15"/>
      <c r="EJ309" s="15"/>
      <c r="EK309" s="15"/>
      <c r="EL309" s="15"/>
      <c r="EM309" s="15"/>
      <c r="EN309" s="15"/>
      <c r="EO309" s="15"/>
      <c r="EP309" s="15"/>
      <c r="EQ309" s="15"/>
      <c r="ER309" s="15"/>
      <c r="ES309" s="15"/>
      <c r="ET309" s="15"/>
      <c r="EU309" s="15"/>
      <c r="EV309" s="15"/>
      <c r="EW309" s="15"/>
      <c r="EX309" s="16"/>
      <c r="EY309" s="639"/>
    </row>
    <row r="310">
      <c r="A310" s="628"/>
      <c r="B310" s="641" t="s">
        <v>1009</v>
      </c>
      <c r="C310" s="12"/>
      <c r="D310" s="638">
        <f>'3A 2025-2026 REPORTE CALIFICACI'!C35</f>
        <v>33560794</v>
      </c>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6"/>
      <c r="AL310" s="639"/>
      <c r="AM310" s="640"/>
      <c r="AN310" s="628"/>
      <c r="AO310" s="641" t="s">
        <v>1009</v>
      </c>
      <c r="AP310" s="12"/>
      <c r="AQ310" s="638">
        <f>'3A 2025-2026 REPORTE CALIFICACI'!C36</f>
        <v>32720987</v>
      </c>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6"/>
      <c r="BY310" s="639"/>
      <c r="BZ310" s="640"/>
      <c r="CA310" s="628"/>
      <c r="CB310" s="641" t="s">
        <v>1009</v>
      </c>
      <c r="CC310" s="12"/>
      <c r="CD310" s="638">
        <f>'3A 2025-2026 REPORTE CALIFICACI'!C37</f>
        <v>32899290</v>
      </c>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c r="DF310" s="15"/>
      <c r="DG310" s="15"/>
      <c r="DH310" s="15"/>
      <c r="DI310" s="15"/>
      <c r="DJ310" s="15"/>
      <c r="DK310" s="16"/>
      <c r="DL310" s="639"/>
      <c r="DM310" s="640"/>
      <c r="DN310" s="628"/>
      <c r="DO310" s="641" t="s">
        <v>1009</v>
      </c>
      <c r="DP310" s="12"/>
      <c r="DQ310" s="638">
        <f>'3A 2025-2026 REPORTE CALIFICACI'!C38</f>
        <v>32607334</v>
      </c>
      <c r="DR310" s="15"/>
      <c r="DS310" s="15"/>
      <c r="DT310" s="15"/>
      <c r="DU310" s="15"/>
      <c r="DV310" s="15"/>
      <c r="DW310" s="15"/>
      <c r="DX310" s="15"/>
      <c r="DY310" s="15"/>
      <c r="DZ310" s="15"/>
      <c r="EA310" s="15"/>
      <c r="EB310" s="15"/>
      <c r="EC310" s="15"/>
      <c r="ED310" s="15"/>
      <c r="EE310" s="15"/>
      <c r="EF310" s="15"/>
      <c r="EG310" s="15"/>
      <c r="EH310" s="15"/>
      <c r="EI310" s="15"/>
      <c r="EJ310" s="15"/>
      <c r="EK310" s="15"/>
      <c r="EL310" s="15"/>
      <c r="EM310" s="15"/>
      <c r="EN310" s="15"/>
      <c r="EO310" s="15"/>
      <c r="EP310" s="15"/>
      <c r="EQ310" s="15"/>
      <c r="ER310" s="15"/>
      <c r="ES310" s="15"/>
      <c r="ET310" s="15"/>
      <c r="EU310" s="15"/>
      <c r="EV310" s="15"/>
      <c r="EW310" s="15"/>
      <c r="EX310" s="16"/>
      <c r="EY310" s="639"/>
    </row>
    <row r="311">
      <c r="A311" s="628"/>
      <c r="B311" s="641" t="s">
        <v>1010</v>
      </c>
      <c r="C311" s="12"/>
      <c r="D311" s="638" t="str">
        <f>'3A 2025-2026 REPORTE CALIFICACI'!D5</f>
        <v>3A</v>
      </c>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6"/>
      <c r="AL311" s="639"/>
      <c r="AM311" s="640"/>
      <c r="AN311" s="628"/>
      <c r="AO311" s="641" t="s">
        <v>1010</v>
      </c>
      <c r="AP311" s="12"/>
      <c r="AQ311" s="638" t="str">
        <f>'3A 2025-2026 REPORTE CALIFICACI'!D5</f>
        <v>3A</v>
      </c>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6"/>
      <c r="BY311" s="639"/>
      <c r="BZ311" s="640"/>
      <c r="CA311" s="628"/>
      <c r="CB311" s="641" t="s">
        <v>1010</v>
      </c>
      <c r="CC311" s="12"/>
      <c r="CD311" s="638" t="str">
        <f>'3A 2025-2026 REPORTE CALIFICACI'!D5</f>
        <v>3A</v>
      </c>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c r="DF311" s="15"/>
      <c r="DG311" s="15"/>
      <c r="DH311" s="15"/>
      <c r="DI311" s="15"/>
      <c r="DJ311" s="15"/>
      <c r="DK311" s="16"/>
      <c r="DL311" s="639"/>
      <c r="DM311" s="640"/>
      <c r="DN311" s="628"/>
      <c r="DO311" s="641" t="s">
        <v>1010</v>
      </c>
      <c r="DP311" s="12"/>
      <c r="DQ311" s="638" t="str">
        <f>'3A 2025-2026 REPORTE CALIFICACI'!D5</f>
        <v>3A</v>
      </c>
      <c r="DR311" s="15"/>
      <c r="DS311" s="15"/>
      <c r="DT311" s="15"/>
      <c r="DU311" s="15"/>
      <c r="DV311" s="15"/>
      <c r="DW311" s="15"/>
      <c r="DX311" s="15"/>
      <c r="DY311" s="15"/>
      <c r="DZ311" s="15"/>
      <c r="EA311" s="15"/>
      <c r="EB311" s="15"/>
      <c r="EC311" s="15"/>
      <c r="ED311" s="15"/>
      <c r="EE311" s="15"/>
      <c r="EF311" s="15"/>
      <c r="EG311" s="15"/>
      <c r="EH311" s="15"/>
      <c r="EI311" s="15"/>
      <c r="EJ311" s="15"/>
      <c r="EK311" s="15"/>
      <c r="EL311" s="15"/>
      <c r="EM311" s="15"/>
      <c r="EN311" s="15"/>
      <c r="EO311" s="15"/>
      <c r="EP311" s="15"/>
      <c r="EQ311" s="15"/>
      <c r="ER311" s="15"/>
      <c r="ES311" s="15"/>
      <c r="ET311" s="15"/>
      <c r="EU311" s="15"/>
      <c r="EV311" s="15"/>
      <c r="EW311" s="15"/>
      <c r="EX311" s="16"/>
      <c r="EY311" s="639"/>
    </row>
    <row r="312">
      <c r="A312" s="628"/>
      <c r="B312" s="641" t="s">
        <v>977</v>
      </c>
      <c r="C312" s="12"/>
      <c r="D312" s="638" t="str">
        <f>'3A 2025-2026 REPORTE CALIFICACI'!E6</f>
        <v>MAYELIN GARCIA</v>
      </c>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6"/>
      <c r="AL312" s="639"/>
      <c r="AM312" s="640"/>
      <c r="AN312" s="628"/>
      <c r="AO312" s="641" t="s">
        <v>977</v>
      </c>
      <c r="AP312" s="12"/>
      <c r="AQ312" s="638" t="str">
        <f>'3A 2025-2026 REPORTE CALIFICACI'!E6</f>
        <v>MAYELIN GARCIA</v>
      </c>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6"/>
      <c r="BY312" s="639"/>
      <c r="BZ312" s="640"/>
      <c r="CA312" s="628"/>
      <c r="CB312" s="641" t="s">
        <v>977</v>
      </c>
      <c r="CC312" s="12"/>
      <c r="CD312" s="638" t="str">
        <f>'3A 2025-2026 REPORTE CALIFICACI'!E6</f>
        <v>MAYELIN GARCIA</v>
      </c>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c r="DF312" s="15"/>
      <c r="DG312" s="15"/>
      <c r="DH312" s="15"/>
      <c r="DI312" s="15"/>
      <c r="DJ312" s="15"/>
      <c r="DK312" s="16"/>
      <c r="DL312" s="639"/>
      <c r="DM312" s="640"/>
      <c r="DN312" s="628"/>
      <c r="DO312" s="641" t="s">
        <v>977</v>
      </c>
      <c r="DP312" s="12"/>
      <c r="DQ312" s="638" t="str">
        <f>'3A 2025-2026 REPORTE CALIFICACI'!E6</f>
        <v>MAYELIN GARCIA</v>
      </c>
      <c r="DR312" s="15"/>
      <c r="DS312" s="15"/>
      <c r="DT312" s="15"/>
      <c r="DU312" s="15"/>
      <c r="DV312" s="15"/>
      <c r="DW312" s="15"/>
      <c r="DX312" s="15"/>
      <c r="DY312" s="15"/>
      <c r="DZ312" s="15"/>
      <c r="EA312" s="15"/>
      <c r="EB312" s="15"/>
      <c r="EC312" s="15"/>
      <c r="ED312" s="15"/>
      <c r="EE312" s="15"/>
      <c r="EF312" s="15"/>
      <c r="EG312" s="15"/>
      <c r="EH312" s="15"/>
      <c r="EI312" s="15"/>
      <c r="EJ312" s="15"/>
      <c r="EK312" s="15"/>
      <c r="EL312" s="15"/>
      <c r="EM312" s="15"/>
      <c r="EN312" s="15"/>
      <c r="EO312" s="15"/>
      <c r="EP312" s="15"/>
      <c r="EQ312" s="15"/>
      <c r="ER312" s="15"/>
      <c r="ES312" s="15"/>
      <c r="ET312" s="15"/>
      <c r="EU312" s="15"/>
      <c r="EV312" s="15"/>
      <c r="EW312" s="15"/>
      <c r="EX312" s="16"/>
      <c r="EY312" s="639"/>
    </row>
    <row r="313">
      <c r="A313" s="628"/>
      <c r="B313" s="643"/>
      <c r="C313" s="643"/>
      <c r="D313" s="643"/>
      <c r="E313" s="643"/>
      <c r="F313" s="643"/>
      <c r="G313" s="643"/>
      <c r="H313" s="643"/>
      <c r="I313" s="643"/>
      <c r="J313" s="643"/>
      <c r="K313" s="643"/>
      <c r="L313" s="643"/>
      <c r="M313" s="643"/>
      <c r="N313" s="643"/>
      <c r="O313" s="643"/>
      <c r="P313" s="643"/>
      <c r="Q313" s="643"/>
      <c r="R313" s="643"/>
      <c r="S313" s="643"/>
      <c r="T313" s="643"/>
      <c r="U313" s="643"/>
      <c r="V313" s="643"/>
      <c r="W313" s="643"/>
      <c r="X313" s="739"/>
      <c r="Y313" s="739"/>
      <c r="Z313" s="643"/>
      <c r="AA313" s="643"/>
      <c r="AB313" s="643"/>
      <c r="AC313" s="643"/>
      <c r="AD313" s="643"/>
      <c r="AE313" s="643"/>
      <c r="AF313" s="643"/>
      <c r="AG313" s="643"/>
      <c r="AH313" s="643"/>
      <c r="AI313" s="643"/>
      <c r="AJ313" s="643"/>
      <c r="AK313" s="643"/>
      <c r="AL313" s="644"/>
      <c r="AM313" s="643"/>
      <c r="AN313" s="628"/>
      <c r="AO313" s="643"/>
      <c r="AP313" s="643"/>
      <c r="AQ313" s="643"/>
      <c r="AR313" s="643"/>
      <c r="AS313" s="643"/>
      <c r="AT313" s="643"/>
      <c r="AU313" s="643"/>
      <c r="AV313" s="643"/>
      <c r="AW313" s="643"/>
      <c r="AX313" s="643"/>
      <c r="AY313" s="643"/>
      <c r="AZ313" s="643"/>
      <c r="BA313" s="643"/>
      <c r="BB313" s="643"/>
      <c r="BC313" s="643"/>
      <c r="BD313" s="643"/>
      <c r="BE313" s="643"/>
      <c r="BF313" s="643"/>
      <c r="BG313" s="643"/>
      <c r="BH313" s="643"/>
      <c r="BI313" s="643"/>
      <c r="BJ313" s="643"/>
      <c r="BK313" s="739"/>
      <c r="BL313" s="739"/>
      <c r="BM313" s="643"/>
      <c r="BN313" s="643"/>
      <c r="BO313" s="643"/>
      <c r="BP313" s="643"/>
      <c r="BQ313" s="643"/>
      <c r="BR313" s="643"/>
      <c r="BS313" s="643"/>
      <c r="BT313" s="643"/>
      <c r="BU313" s="643"/>
      <c r="BV313" s="643"/>
      <c r="BW313" s="643"/>
      <c r="BX313" s="643"/>
      <c r="BY313" s="644"/>
      <c r="BZ313" s="643"/>
      <c r="CA313" s="628"/>
      <c r="CB313" s="643"/>
      <c r="CC313" s="643"/>
      <c r="CD313" s="643"/>
      <c r="CE313" s="643"/>
      <c r="CF313" s="643"/>
      <c r="CG313" s="643"/>
      <c r="CH313" s="643"/>
      <c r="CI313" s="643"/>
      <c r="CJ313" s="643"/>
      <c r="CK313" s="643"/>
      <c r="CL313" s="643"/>
      <c r="CM313" s="643"/>
      <c r="CN313" s="643"/>
      <c r="CO313" s="643"/>
      <c r="CP313" s="643"/>
      <c r="CQ313" s="643"/>
      <c r="CR313" s="643"/>
      <c r="CS313" s="643"/>
      <c r="CT313" s="643"/>
      <c r="CU313" s="643"/>
      <c r="CV313" s="643"/>
      <c r="CW313" s="643"/>
      <c r="CX313" s="739"/>
      <c r="CY313" s="739"/>
      <c r="CZ313" s="643"/>
      <c r="DA313" s="643"/>
      <c r="DB313" s="643"/>
      <c r="DC313" s="643"/>
      <c r="DD313" s="643"/>
      <c r="DE313" s="643"/>
      <c r="DF313" s="643"/>
      <c r="DG313" s="643"/>
      <c r="DH313" s="643"/>
      <c r="DI313" s="643"/>
      <c r="DJ313" s="643"/>
      <c r="DK313" s="643"/>
      <c r="DL313" s="644"/>
      <c r="DM313" s="643"/>
      <c r="DN313" s="628"/>
      <c r="DO313" s="643"/>
      <c r="DP313" s="643"/>
      <c r="DQ313" s="643"/>
      <c r="DR313" s="643"/>
      <c r="DS313" s="643"/>
      <c r="DT313" s="643"/>
      <c r="DU313" s="643"/>
      <c r="DV313" s="643"/>
      <c r="DW313" s="643"/>
      <c r="DX313" s="643"/>
      <c r="DY313" s="643"/>
      <c r="DZ313" s="643"/>
      <c r="EA313" s="643"/>
      <c r="EB313" s="643"/>
      <c r="EC313" s="643"/>
      <c r="ED313" s="643"/>
      <c r="EE313" s="643"/>
      <c r="EF313" s="643"/>
      <c r="EG313" s="643"/>
      <c r="EH313" s="643"/>
      <c r="EI313" s="643"/>
      <c r="EJ313" s="643"/>
      <c r="EK313" s="739"/>
      <c r="EL313" s="739"/>
      <c r="EM313" s="643"/>
      <c r="EN313" s="643"/>
      <c r="EO313" s="643"/>
      <c r="EP313" s="643"/>
      <c r="EQ313" s="643"/>
      <c r="ER313" s="643"/>
      <c r="ES313" s="643"/>
      <c r="ET313" s="643"/>
      <c r="EU313" s="643"/>
      <c r="EV313" s="643"/>
      <c r="EW313" s="643"/>
      <c r="EX313" s="643"/>
      <c r="EY313" s="644"/>
    </row>
    <row r="314">
      <c r="A314" s="628"/>
      <c r="B314" s="643"/>
      <c r="C314" s="643"/>
      <c r="D314" s="643"/>
      <c r="E314" s="643"/>
      <c r="F314" s="643"/>
      <c r="G314" s="643"/>
      <c r="H314" s="643"/>
      <c r="I314" s="643"/>
      <c r="J314" s="643"/>
      <c r="K314" s="643"/>
      <c r="L314" s="643"/>
      <c r="M314" s="643"/>
      <c r="N314" s="643"/>
      <c r="O314" s="643"/>
      <c r="P314" s="643"/>
      <c r="Q314" s="643"/>
      <c r="R314" s="643"/>
      <c r="S314" s="643"/>
      <c r="T314" s="643"/>
      <c r="U314" s="643"/>
      <c r="V314" s="643"/>
      <c r="W314" s="643"/>
      <c r="X314" s="739"/>
      <c r="Y314" s="739"/>
      <c r="Z314" s="643"/>
      <c r="AA314" s="643"/>
      <c r="AB314" s="643"/>
      <c r="AC314" s="643"/>
      <c r="AD314" s="643"/>
      <c r="AE314" s="643"/>
      <c r="AF314" s="643"/>
      <c r="AG314" s="643"/>
      <c r="AH314" s="643"/>
      <c r="AI314" s="643"/>
      <c r="AJ314" s="643"/>
      <c r="AK314" s="643"/>
      <c r="AL314" s="644"/>
      <c r="AM314" s="643"/>
      <c r="AN314" s="628"/>
      <c r="AO314" s="643"/>
      <c r="AP314" s="643"/>
      <c r="AQ314" s="643"/>
      <c r="AR314" s="643"/>
      <c r="AS314" s="643"/>
      <c r="AT314" s="643"/>
      <c r="AU314" s="643"/>
      <c r="AV314" s="643"/>
      <c r="AW314" s="643"/>
      <c r="AX314" s="643"/>
      <c r="AY314" s="643"/>
      <c r="AZ314" s="643"/>
      <c r="BA314" s="643"/>
      <c r="BB314" s="643"/>
      <c r="BC314" s="643"/>
      <c r="BD314" s="643"/>
      <c r="BE314" s="643"/>
      <c r="BF314" s="643"/>
      <c r="BG314" s="643"/>
      <c r="BH314" s="643"/>
      <c r="BI314" s="643"/>
      <c r="BJ314" s="643"/>
      <c r="BK314" s="739"/>
      <c r="BL314" s="739"/>
      <c r="BM314" s="643"/>
      <c r="BN314" s="643"/>
      <c r="BO314" s="643"/>
      <c r="BP314" s="643"/>
      <c r="BQ314" s="643"/>
      <c r="BR314" s="643"/>
      <c r="BS314" s="643"/>
      <c r="BT314" s="643"/>
      <c r="BU314" s="643"/>
      <c r="BV314" s="643"/>
      <c r="BW314" s="643"/>
      <c r="BX314" s="643"/>
      <c r="BY314" s="644"/>
      <c r="BZ314" s="643"/>
      <c r="CA314" s="628"/>
      <c r="CB314" s="643"/>
      <c r="CC314" s="643"/>
      <c r="CD314" s="643"/>
      <c r="CE314" s="643"/>
      <c r="CF314" s="643"/>
      <c r="CG314" s="643"/>
      <c r="CH314" s="643"/>
      <c r="CI314" s="643"/>
      <c r="CJ314" s="643"/>
      <c r="CK314" s="643"/>
      <c r="CL314" s="643"/>
      <c r="CM314" s="643"/>
      <c r="CN314" s="643"/>
      <c r="CO314" s="643"/>
      <c r="CP314" s="643"/>
      <c r="CQ314" s="643"/>
      <c r="CR314" s="643"/>
      <c r="CS314" s="643"/>
      <c r="CT314" s="643"/>
      <c r="CU314" s="643"/>
      <c r="CV314" s="643"/>
      <c r="CW314" s="643"/>
      <c r="CX314" s="739"/>
      <c r="CY314" s="739"/>
      <c r="CZ314" s="643"/>
      <c r="DA314" s="643"/>
      <c r="DB314" s="643"/>
      <c r="DC314" s="643"/>
      <c r="DD314" s="643"/>
      <c r="DE314" s="643"/>
      <c r="DF314" s="643"/>
      <c r="DG314" s="643"/>
      <c r="DH314" s="643"/>
      <c r="DI314" s="643"/>
      <c r="DJ314" s="643"/>
      <c r="DK314" s="643"/>
      <c r="DL314" s="644"/>
      <c r="DM314" s="643"/>
      <c r="DN314" s="628"/>
      <c r="DO314" s="643"/>
      <c r="DP314" s="643"/>
      <c r="DQ314" s="643"/>
      <c r="DR314" s="643"/>
      <c r="DS314" s="643"/>
      <c r="DT314" s="643"/>
      <c r="DU314" s="643"/>
      <c r="DV314" s="643"/>
      <c r="DW314" s="643"/>
      <c r="DX314" s="643"/>
      <c r="DY314" s="643"/>
      <c r="DZ314" s="643"/>
      <c r="EA314" s="643"/>
      <c r="EB314" s="643"/>
      <c r="EC314" s="643"/>
      <c r="ED314" s="643"/>
      <c r="EE314" s="643"/>
      <c r="EF314" s="643"/>
      <c r="EG314" s="643"/>
      <c r="EH314" s="643"/>
      <c r="EI314" s="643"/>
      <c r="EJ314" s="643"/>
      <c r="EK314" s="739"/>
      <c r="EL314" s="739"/>
      <c r="EM314" s="643"/>
      <c r="EN314" s="643"/>
      <c r="EO314" s="643"/>
      <c r="EP314" s="643"/>
      <c r="EQ314" s="643"/>
      <c r="ER314" s="643"/>
      <c r="ES314" s="643"/>
      <c r="ET314" s="643"/>
      <c r="EU314" s="643"/>
      <c r="EV314" s="643"/>
      <c r="EW314" s="643"/>
      <c r="EX314" s="643"/>
      <c r="EY314" s="644"/>
    </row>
    <row r="315">
      <c r="A315" s="645"/>
      <c r="B315" s="740" t="s">
        <v>1011</v>
      </c>
      <c r="C315" s="16"/>
      <c r="D315" s="740" t="s">
        <v>981</v>
      </c>
      <c r="E315" s="15"/>
      <c r="F315" s="15"/>
      <c r="G315" s="16"/>
      <c r="H315" s="740" t="s">
        <v>1012</v>
      </c>
      <c r="I315" s="15"/>
      <c r="J315" s="15"/>
      <c r="K315" s="16"/>
      <c r="L315" s="740" t="s">
        <v>983</v>
      </c>
      <c r="M315" s="15"/>
      <c r="N315" s="15"/>
      <c r="O315" s="16"/>
      <c r="P315" s="740" t="s">
        <v>984</v>
      </c>
      <c r="Q315" s="15"/>
      <c r="R315" s="15"/>
      <c r="S315" s="16"/>
      <c r="T315" s="741" t="s">
        <v>985</v>
      </c>
      <c r="U315" s="15"/>
      <c r="V315" s="15"/>
      <c r="W315" s="16"/>
      <c r="X315" s="742" t="s">
        <v>986</v>
      </c>
      <c r="Y315" s="742" t="s">
        <v>652</v>
      </c>
      <c r="Z315" s="740" t="s">
        <v>987</v>
      </c>
      <c r="AA315" s="15"/>
      <c r="AB315" s="15"/>
      <c r="AC315" s="16"/>
      <c r="AD315" s="740" t="s">
        <v>988</v>
      </c>
      <c r="AE315" s="15"/>
      <c r="AF315" s="15"/>
      <c r="AG315" s="16"/>
      <c r="AH315" s="740" t="s">
        <v>989</v>
      </c>
      <c r="AI315" s="16"/>
      <c r="AJ315" s="740" t="s">
        <v>656</v>
      </c>
      <c r="AK315" s="16"/>
      <c r="AL315" s="649"/>
      <c r="AM315" s="650"/>
      <c r="AN315" s="645"/>
      <c r="AO315" s="740" t="s">
        <v>1011</v>
      </c>
      <c r="AP315" s="16"/>
      <c r="AQ315" s="740" t="s">
        <v>981</v>
      </c>
      <c r="AR315" s="15"/>
      <c r="AS315" s="15"/>
      <c r="AT315" s="16"/>
      <c r="AU315" s="740" t="s">
        <v>1012</v>
      </c>
      <c r="AV315" s="15"/>
      <c r="AW315" s="15"/>
      <c r="AX315" s="16"/>
      <c r="AY315" s="740" t="s">
        <v>983</v>
      </c>
      <c r="AZ315" s="15"/>
      <c r="BA315" s="15"/>
      <c r="BB315" s="16"/>
      <c r="BC315" s="740" t="s">
        <v>984</v>
      </c>
      <c r="BD315" s="15"/>
      <c r="BE315" s="15"/>
      <c r="BF315" s="16"/>
      <c r="BG315" s="741" t="s">
        <v>985</v>
      </c>
      <c r="BH315" s="15"/>
      <c r="BI315" s="15"/>
      <c r="BJ315" s="16"/>
      <c r="BK315" s="742" t="s">
        <v>986</v>
      </c>
      <c r="BL315" s="742" t="s">
        <v>652</v>
      </c>
      <c r="BM315" s="740" t="s">
        <v>987</v>
      </c>
      <c r="BN315" s="15"/>
      <c r="BO315" s="15"/>
      <c r="BP315" s="16"/>
      <c r="BQ315" s="740" t="s">
        <v>988</v>
      </c>
      <c r="BR315" s="15"/>
      <c r="BS315" s="15"/>
      <c r="BT315" s="16"/>
      <c r="BU315" s="740" t="s">
        <v>989</v>
      </c>
      <c r="BV315" s="16"/>
      <c r="BW315" s="740" t="s">
        <v>656</v>
      </c>
      <c r="BX315" s="16"/>
      <c r="BY315" s="649"/>
      <c r="BZ315" s="650"/>
      <c r="CA315" s="645"/>
      <c r="CB315" s="740" t="s">
        <v>1011</v>
      </c>
      <c r="CC315" s="16"/>
      <c r="CD315" s="740" t="s">
        <v>981</v>
      </c>
      <c r="CE315" s="15"/>
      <c r="CF315" s="15"/>
      <c r="CG315" s="16"/>
      <c r="CH315" s="740" t="s">
        <v>1012</v>
      </c>
      <c r="CI315" s="15"/>
      <c r="CJ315" s="15"/>
      <c r="CK315" s="16"/>
      <c r="CL315" s="740" t="s">
        <v>983</v>
      </c>
      <c r="CM315" s="15"/>
      <c r="CN315" s="15"/>
      <c r="CO315" s="16"/>
      <c r="CP315" s="740" t="s">
        <v>984</v>
      </c>
      <c r="CQ315" s="15"/>
      <c r="CR315" s="15"/>
      <c r="CS315" s="16"/>
      <c r="CT315" s="741" t="s">
        <v>985</v>
      </c>
      <c r="CU315" s="15"/>
      <c r="CV315" s="15"/>
      <c r="CW315" s="16"/>
      <c r="CX315" s="742" t="s">
        <v>986</v>
      </c>
      <c r="CY315" s="742" t="s">
        <v>652</v>
      </c>
      <c r="CZ315" s="740" t="s">
        <v>987</v>
      </c>
      <c r="DA315" s="15"/>
      <c r="DB315" s="15"/>
      <c r="DC315" s="16"/>
      <c r="DD315" s="740" t="s">
        <v>988</v>
      </c>
      <c r="DE315" s="15"/>
      <c r="DF315" s="15"/>
      <c r="DG315" s="16"/>
      <c r="DH315" s="740" t="s">
        <v>989</v>
      </c>
      <c r="DI315" s="16"/>
      <c r="DJ315" s="740" t="s">
        <v>656</v>
      </c>
      <c r="DK315" s="16"/>
      <c r="DL315" s="649"/>
      <c r="DM315" s="650"/>
      <c r="DN315" s="645"/>
      <c r="DO315" s="740" t="s">
        <v>1011</v>
      </c>
      <c r="DP315" s="16"/>
      <c r="DQ315" s="740" t="s">
        <v>981</v>
      </c>
      <c r="DR315" s="15"/>
      <c r="DS315" s="15"/>
      <c r="DT315" s="16"/>
      <c r="DU315" s="740" t="s">
        <v>1012</v>
      </c>
      <c r="DV315" s="15"/>
      <c r="DW315" s="15"/>
      <c r="DX315" s="16"/>
      <c r="DY315" s="740" t="s">
        <v>983</v>
      </c>
      <c r="DZ315" s="15"/>
      <c r="EA315" s="15"/>
      <c r="EB315" s="16"/>
      <c r="EC315" s="740" t="s">
        <v>984</v>
      </c>
      <c r="ED315" s="15"/>
      <c r="EE315" s="15"/>
      <c r="EF315" s="16"/>
      <c r="EG315" s="741" t="s">
        <v>985</v>
      </c>
      <c r="EH315" s="15"/>
      <c r="EI315" s="15"/>
      <c r="EJ315" s="16"/>
      <c r="EK315" s="742" t="s">
        <v>986</v>
      </c>
      <c r="EL315" s="742" t="s">
        <v>652</v>
      </c>
      <c r="EM315" s="740" t="s">
        <v>987</v>
      </c>
      <c r="EN315" s="15"/>
      <c r="EO315" s="15"/>
      <c r="EP315" s="16"/>
      <c r="EQ315" s="740" t="s">
        <v>988</v>
      </c>
      <c r="ER315" s="15"/>
      <c r="ES315" s="15"/>
      <c r="ET315" s="16"/>
      <c r="EU315" s="740" t="s">
        <v>989</v>
      </c>
      <c r="EV315" s="16"/>
      <c r="EW315" s="740" t="s">
        <v>656</v>
      </c>
      <c r="EX315" s="16"/>
      <c r="EY315" s="649"/>
    </row>
    <row r="316" ht="127.5" customHeight="1">
      <c r="A316" s="651"/>
      <c r="B316" s="743" t="s">
        <v>1013</v>
      </c>
      <c r="C316" s="16"/>
      <c r="D316" s="744" t="s">
        <v>631</v>
      </c>
      <c r="E316" s="745" t="s">
        <v>633</v>
      </c>
      <c r="F316" s="744" t="s">
        <v>635</v>
      </c>
      <c r="G316" s="744" t="s">
        <v>637</v>
      </c>
      <c r="H316" s="744" t="s">
        <v>631</v>
      </c>
      <c r="I316" s="745" t="s">
        <v>633</v>
      </c>
      <c r="J316" s="744" t="s">
        <v>635</v>
      </c>
      <c r="K316" s="744" t="s">
        <v>637</v>
      </c>
      <c r="L316" s="744" t="s">
        <v>631</v>
      </c>
      <c r="M316" s="745" t="s">
        <v>633</v>
      </c>
      <c r="N316" s="744" t="s">
        <v>635</v>
      </c>
      <c r="O316" s="744" t="s">
        <v>637</v>
      </c>
      <c r="P316" s="744" t="s">
        <v>631</v>
      </c>
      <c r="Q316" s="745" t="s">
        <v>633</v>
      </c>
      <c r="R316" s="744" t="s">
        <v>635</v>
      </c>
      <c r="S316" s="743" t="s">
        <v>637</v>
      </c>
      <c r="T316" s="746" t="s">
        <v>991</v>
      </c>
      <c r="U316" s="745" t="s">
        <v>992</v>
      </c>
      <c r="V316" s="744" t="s">
        <v>993</v>
      </c>
      <c r="W316" s="744" t="s">
        <v>994</v>
      </c>
      <c r="X316" s="43"/>
      <c r="Y316" s="43"/>
      <c r="Z316" s="747" t="s">
        <v>995</v>
      </c>
      <c r="AA316" s="747" t="s">
        <v>734</v>
      </c>
      <c r="AB316" s="747" t="s">
        <v>996</v>
      </c>
      <c r="AC316" s="747" t="s">
        <v>665</v>
      </c>
      <c r="AD316" s="747" t="s">
        <v>997</v>
      </c>
      <c r="AE316" s="747" t="s">
        <v>998</v>
      </c>
      <c r="AF316" s="747" t="s">
        <v>999</v>
      </c>
      <c r="AG316" s="747" t="s">
        <v>669</v>
      </c>
      <c r="AH316" s="744" t="s">
        <v>1000</v>
      </c>
      <c r="AI316" s="744" t="s">
        <v>1001</v>
      </c>
      <c r="AJ316" s="744" t="s">
        <v>579</v>
      </c>
      <c r="AK316" s="744" t="s">
        <v>672</v>
      </c>
      <c r="AL316" s="659"/>
      <c r="AM316" s="660"/>
      <c r="AN316" s="651"/>
      <c r="AO316" s="743" t="s">
        <v>1013</v>
      </c>
      <c r="AP316" s="16"/>
      <c r="AQ316" s="744" t="s">
        <v>631</v>
      </c>
      <c r="AR316" s="745" t="s">
        <v>633</v>
      </c>
      <c r="AS316" s="744" t="s">
        <v>635</v>
      </c>
      <c r="AT316" s="744" t="s">
        <v>637</v>
      </c>
      <c r="AU316" s="744" t="s">
        <v>631</v>
      </c>
      <c r="AV316" s="745" t="s">
        <v>633</v>
      </c>
      <c r="AW316" s="744" t="s">
        <v>635</v>
      </c>
      <c r="AX316" s="744" t="s">
        <v>637</v>
      </c>
      <c r="AY316" s="744" t="s">
        <v>631</v>
      </c>
      <c r="AZ316" s="745" t="s">
        <v>633</v>
      </c>
      <c r="BA316" s="744" t="s">
        <v>635</v>
      </c>
      <c r="BB316" s="744" t="s">
        <v>637</v>
      </c>
      <c r="BC316" s="744" t="s">
        <v>631</v>
      </c>
      <c r="BD316" s="745" t="s">
        <v>633</v>
      </c>
      <c r="BE316" s="744" t="s">
        <v>635</v>
      </c>
      <c r="BF316" s="743" t="s">
        <v>637</v>
      </c>
      <c r="BG316" s="746" t="s">
        <v>991</v>
      </c>
      <c r="BH316" s="745" t="s">
        <v>992</v>
      </c>
      <c r="BI316" s="744" t="s">
        <v>993</v>
      </c>
      <c r="BJ316" s="744" t="s">
        <v>994</v>
      </c>
      <c r="BK316" s="43"/>
      <c r="BL316" s="43"/>
      <c r="BM316" s="747" t="s">
        <v>995</v>
      </c>
      <c r="BN316" s="747" t="s">
        <v>734</v>
      </c>
      <c r="BO316" s="747" t="s">
        <v>996</v>
      </c>
      <c r="BP316" s="747" t="s">
        <v>665</v>
      </c>
      <c r="BQ316" s="747" t="s">
        <v>997</v>
      </c>
      <c r="BR316" s="747" t="s">
        <v>998</v>
      </c>
      <c r="BS316" s="747" t="s">
        <v>999</v>
      </c>
      <c r="BT316" s="747" t="s">
        <v>669</v>
      </c>
      <c r="BU316" s="744" t="s">
        <v>1000</v>
      </c>
      <c r="BV316" s="744" t="s">
        <v>1001</v>
      </c>
      <c r="BW316" s="744" t="s">
        <v>579</v>
      </c>
      <c r="BX316" s="744" t="s">
        <v>672</v>
      </c>
      <c r="BY316" s="659"/>
      <c r="BZ316" s="660"/>
      <c r="CA316" s="651"/>
      <c r="CB316" s="743" t="s">
        <v>1013</v>
      </c>
      <c r="CC316" s="16"/>
      <c r="CD316" s="744" t="s">
        <v>631</v>
      </c>
      <c r="CE316" s="745" t="s">
        <v>633</v>
      </c>
      <c r="CF316" s="744" t="s">
        <v>635</v>
      </c>
      <c r="CG316" s="744" t="s">
        <v>637</v>
      </c>
      <c r="CH316" s="744" t="s">
        <v>631</v>
      </c>
      <c r="CI316" s="745" t="s">
        <v>633</v>
      </c>
      <c r="CJ316" s="744" t="s">
        <v>635</v>
      </c>
      <c r="CK316" s="744" t="s">
        <v>637</v>
      </c>
      <c r="CL316" s="744" t="s">
        <v>631</v>
      </c>
      <c r="CM316" s="745" t="s">
        <v>633</v>
      </c>
      <c r="CN316" s="744" t="s">
        <v>635</v>
      </c>
      <c r="CO316" s="744" t="s">
        <v>637</v>
      </c>
      <c r="CP316" s="744" t="s">
        <v>631</v>
      </c>
      <c r="CQ316" s="745" t="s">
        <v>633</v>
      </c>
      <c r="CR316" s="744" t="s">
        <v>635</v>
      </c>
      <c r="CS316" s="743" t="s">
        <v>637</v>
      </c>
      <c r="CT316" s="746" t="s">
        <v>991</v>
      </c>
      <c r="CU316" s="745" t="s">
        <v>992</v>
      </c>
      <c r="CV316" s="744" t="s">
        <v>993</v>
      </c>
      <c r="CW316" s="744" t="s">
        <v>994</v>
      </c>
      <c r="CX316" s="43"/>
      <c r="CY316" s="43"/>
      <c r="CZ316" s="747" t="s">
        <v>995</v>
      </c>
      <c r="DA316" s="747" t="s">
        <v>734</v>
      </c>
      <c r="DB316" s="747" t="s">
        <v>996</v>
      </c>
      <c r="DC316" s="747" t="s">
        <v>665</v>
      </c>
      <c r="DD316" s="747" t="s">
        <v>997</v>
      </c>
      <c r="DE316" s="747" t="s">
        <v>998</v>
      </c>
      <c r="DF316" s="747" t="s">
        <v>999</v>
      </c>
      <c r="DG316" s="747" t="s">
        <v>669</v>
      </c>
      <c r="DH316" s="744" t="s">
        <v>1000</v>
      </c>
      <c r="DI316" s="744" t="s">
        <v>1001</v>
      </c>
      <c r="DJ316" s="744" t="s">
        <v>579</v>
      </c>
      <c r="DK316" s="744" t="s">
        <v>672</v>
      </c>
      <c r="DL316" s="659"/>
      <c r="DM316" s="660"/>
      <c r="DN316" s="651"/>
      <c r="DO316" s="743" t="s">
        <v>1013</v>
      </c>
      <c r="DP316" s="16"/>
      <c r="DQ316" s="744" t="s">
        <v>631</v>
      </c>
      <c r="DR316" s="745" t="s">
        <v>633</v>
      </c>
      <c r="DS316" s="744" t="s">
        <v>635</v>
      </c>
      <c r="DT316" s="744" t="s">
        <v>637</v>
      </c>
      <c r="DU316" s="744" t="s">
        <v>631</v>
      </c>
      <c r="DV316" s="745" t="s">
        <v>633</v>
      </c>
      <c r="DW316" s="744" t="s">
        <v>635</v>
      </c>
      <c r="DX316" s="744" t="s">
        <v>637</v>
      </c>
      <c r="DY316" s="744" t="s">
        <v>631</v>
      </c>
      <c r="DZ316" s="745" t="s">
        <v>633</v>
      </c>
      <c r="EA316" s="744" t="s">
        <v>635</v>
      </c>
      <c r="EB316" s="744" t="s">
        <v>637</v>
      </c>
      <c r="EC316" s="744" t="s">
        <v>631</v>
      </c>
      <c r="ED316" s="745" t="s">
        <v>633</v>
      </c>
      <c r="EE316" s="744" t="s">
        <v>635</v>
      </c>
      <c r="EF316" s="743" t="s">
        <v>637</v>
      </c>
      <c r="EG316" s="746" t="s">
        <v>991</v>
      </c>
      <c r="EH316" s="745" t="s">
        <v>992</v>
      </c>
      <c r="EI316" s="744" t="s">
        <v>993</v>
      </c>
      <c r="EJ316" s="744" t="s">
        <v>994</v>
      </c>
      <c r="EK316" s="43"/>
      <c r="EL316" s="43"/>
      <c r="EM316" s="747" t="s">
        <v>995</v>
      </c>
      <c r="EN316" s="747" t="s">
        <v>734</v>
      </c>
      <c r="EO316" s="747" t="s">
        <v>996</v>
      </c>
      <c r="EP316" s="747" t="s">
        <v>665</v>
      </c>
      <c r="EQ316" s="747" t="s">
        <v>997</v>
      </c>
      <c r="ER316" s="747" t="s">
        <v>998</v>
      </c>
      <c r="ES316" s="747" t="s">
        <v>999</v>
      </c>
      <c r="ET316" s="747" t="s">
        <v>669</v>
      </c>
      <c r="EU316" s="744" t="s">
        <v>1000</v>
      </c>
      <c r="EV316" s="744" t="s">
        <v>1001</v>
      </c>
      <c r="EW316" s="744" t="s">
        <v>579</v>
      </c>
      <c r="EX316" s="744" t="s">
        <v>672</v>
      </c>
      <c r="EY316" s="659"/>
    </row>
    <row r="317" ht="52.5" customHeight="1">
      <c r="A317" s="661"/>
      <c r="B317" s="748" t="s">
        <v>1014</v>
      </c>
      <c r="C317" s="663" t="s">
        <v>980</v>
      </c>
      <c r="D317" s="664">
        <f>'3A 2025-2026 REPORTE CALIFICACI'!E35</f>
        <v>77</v>
      </c>
      <c r="E317" s="664">
        <f>'3A 2025-2026 REPORTE CALIFICACI'!F35</f>
        <v>80</v>
      </c>
      <c r="F317" s="665">
        <f>'3A 2025-2026 REPORTE CALIFICACI'!G35</f>
        <v>88</v>
      </c>
      <c r="G317" s="664">
        <f>'3A 2025-2026 REPORTE CALIFICACI'!H35</f>
        <v>0</v>
      </c>
      <c r="H317" s="664">
        <f>'3A 2025-2026 REPORTE CALIFICACI'!I35</f>
        <v>76</v>
      </c>
      <c r="I317" s="664">
        <f>'3A 2025-2026 REPORTE CALIFICACI'!J35</f>
        <v>84</v>
      </c>
      <c r="J317" s="664">
        <f>'3A 2025-2026 REPORTE CALIFICACI'!K35</f>
        <v>87</v>
      </c>
      <c r="K317" s="664">
        <f>'3A 2025-2026 REPORTE CALIFICACI'!L35</f>
        <v>0</v>
      </c>
      <c r="L317" s="664">
        <f>'3A 2025-2026 REPORTE CALIFICACI'!M35</f>
        <v>91</v>
      </c>
      <c r="M317" s="664">
        <f>'3A 2025-2026 REPORTE CALIFICACI'!N35</f>
        <v>90</v>
      </c>
      <c r="N317" s="664">
        <f>'3A 2025-2026 REPORTE CALIFICACI'!O35</f>
        <v>84</v>
      </c>
      <c r="O317" s="664">
        <f>'3A 2025-2026 REPORTE CALIFICACI'!P35</f>
        <v>0</v>
      </c>
      <c r="P317" s="664">
        <f>'3A 2025-2026 REPORTE CALIFICACI'!Q35</f>
        <v>89</v>
      </c>
      <c r="Q317" s="664">
        <f>'3A 2025-2026 REPORTE CALIFICACI'!R35</f>
        <v>86</v>
      </c>
      <c r="R317" s="664">
        <f>'3A 2025-2026 REPORTE CALIFICACI'!S35</f>
        <v>84</v>
      </c>
      <c r="S317" s="664">
        <f>'3A 2025-2026 REPORTE CALIFICACI'!T35</f>
        <v>0</v>
      </c>
      <c r="T317" s="716">
        <f>'3A 2025-2026 REPORTE CALIFICACI'!U35</f>
        <v>61.25</v>
      </c>
      <c r="U317" s="716">
        <f>'3A 2025-2026 REPORTE CALIFICACI'!V35</f>
        <v>61.75</v>
      </c>
      <c r="V317" s="716">
        <f>'3A 2025-2026 REPORTE CALIFICACI'!W35</f>
        <v>66.25</v>
      </c>
      <c r="W317" s="716">
        <f>'3A 2025-2026 REPORTE CALIFICACI'!X35</f>
        <v>64.75</v>
      </c>
      <c r="X317" s="749">
        <f>'3A 2025-2026 REPORTE CALIFICACI'!Y35</f>
        <v>63.5</v>
      </c>
      <c r="Y317" s="750">
        <f>'3A 2025-2026 REPORTE CALIFICACI'!Z35</f>
        <v>0.5482679739</v>
      </c>
      <c r="Z317" s="665">
        <f>'3A 2025-2026 REPORTE CALIFICACI'!AA35</f>
        <v>31.75</v>
      </c>
      <c r="AA317" s="665" t="str">
        <f>'3A 2025-2026 REPORTE CALIFICACI'!AB35</f>
        <v/>
      </c>
      <c r="AB317" s="665" t="str">
        <f>'3A 2025-2026 REPORTE CALIFICACI'!AC35</f>
        <v/>
      </c>
      <c r="AC317" s="665">
        <f>'3A 2025-2026 REPORTE CALIFICACI'!AD35</f>
        <v>32</v>
      </c>
      <c r="AD317" s="665">
        <f>'3A 2025-2026 REPORTE CALIFICACI'!AE35</f>
        <v>19.05</v>
      </c>
      <c r="AE317" s="665" t="str">
        <f>'3A 2025-2026 REPORTE CALIFICACI'!AF35</f>
        <v/>
      </c>
      <c r="AF317" s="665" t="str">
        <f>'3A 2025-2026 REPORTE CALIFICACI'!AG35</f>
        <v/>
      </c>
      <c r="AG317" s="665">
        <f>'3A 2025-2026 REPORTE CALIFICACI'!AH35</f>
        <v>19</v>
      </c>
      <c r="AH317" s="664"/>
      <c r="AI317" s="664" t="str">
        <f>'3A 2025-2026 REPORTE CALIFICACI'!AJ35</f>
        <v/>
      </c>
      <c r="AJ317" s="664" t="str">
        <f>'3A 2025-2026 REPORTE CALIFICACI'!AK35</f>
        <v/>
      </c>
      <c r="AK317" s="664" t="str">
        <f>'3A 2025-2026 REPORTE CALIFICACI'!AL35</f>
        <v>R</v>
      </c>
      <c r="AL317" s="666"/>
      <c r="AM317" s="667"/>
      <c r="AN317" s="661"/>
      <c r="AO317" s="748" t="s">
        <v>1014</v>
      </c>
      <c r="AP317" s="663" t="s">
        <v>980</v>
      </c>
      <c r="AQ317" s="664">
        <f>'3A 2025-2026 REPORTE CALIFICACI'!E36</f>
        <v>85</v>
      </c>
      <c r="AR317" s="664">
        <f>'3A 2025-2026 REPORTE CALIFICACI'!F36</f>
        <v>85</v>
      </c>
      <c r="AS317" s="665">
        <f>'3A 2025-2026 REPORTE CALIFICACI'!G36</f>
        <v>86</v>
      </c>
      <c r="AT317" s="664">
        <f>'3A 2025-2026 REPORTE CALIFICACI'!H36</f>
        <v>0</v>
      </c>
      <c r="AU317" s="664">
        <f>'3A 2025-2026 REPORTE CALIFICACI'!I36</f>
        <v>90</v>
      </c>
      <c r="AV317" s="664">
        <f>'3A 2025-2026 REPORTE CALIFICACI'!J36</f>
        <v>94</v>
      </c>
      <c r="AW317" s="664">
        <f>'3A 2025-2026 REPORTE CALIFICACI'!K36</f>
        <v>85</v>
      </c>
      <c r="AX317" s="664">
        <f>'3A 2025-2026 REPORTE CALIFICACI'!L36</f>
        <v>0</v>
      </c>
      <c r="AY317" s="664">
        <f>'3A 2025-2026 REPORTE CALIFICACI'!M36</f>
        <v>81</v>
      </c>
      <c r="AZ317" s="664">
        <f>'3A 2025-2026 REPORTE CALIFICACI'!N36</f>
        <v>87</v>
      </c>
      <c r="BA317" s="664">
        <f>'3A 2025-2026 REPORTE CALIFICACI'!O36</f>
        <v>89</v>
      </c>
      <c r="BB317" s="664">
        <f>'3A 2025-2026 REPORTE CALIFICACI'!P36</f>
        <v>0</v>
      </c>
      <c r="BC317" s="664">
        <f>'3A 2025-2026 REPORTE CALIFICACI'!Q36</f>
        <v>80</v>
      </c>
      <c r="BD317" s="664">
        <f>'3A 2025-2026 REPORTE CALIFICACI'!R36</f>
        <v>86</v>
      </c>
      <c r="BE317" s="664">
        <f>'3A 2025-2026 REPORTE CALIFICACI'!S36</f>
        <v>89</v>
      </c>
      <c r="BF317" s="664">
        <f>'3A 2025-2026 REPORTE CALIFICACI'!T36</f>
        <v>0</v>
      </c>
      <c r="BG317" s="716">
        <f>'3A 2025-2026 REPORTE CALIFICACI'!U36</f>
        <v>64</v>
      </c>
      <c r="BH317" s="716">
        <f>'3A 2025-2026 REPORTE CALIFICACI'!V36</f>
        <v>67.25</v>
      </c>
      <c r="BI317" s="716">
        <f>'3A 2025-2026 REPORTE CALIFICACI'!W36</f>
        <v>64.25</v>
      </c>
      <c r="BJ317" s="716">
        <f>'3A 2025-2026 REPORTE CALIFICACI'!X36</f>
        <v>63.75</v>
      </c>
      <c r="BK317" s="749">
        <f>'3A 2025-2026 REPORTE CALIFICACI'!Y36</f>
        <v>64.8125</v>
      </c>
      <c r="BL317" s="750">
        <f>'3A 2025-2026 REPORTE CALIFICACI'!Z36</f>
        <v>0.5647058824</v>
      </c>
      <c r="BM317" s="665">
        <f>'3A 2025-2026 REPORTE CALIFICACI'!AA36</f>
        <v>32.40625</v>
      </c>
      <c r="BN317" s="665" t="str">
        <f>'3A 2025-2026 REPORTE CALIFICACI'!AB36</f>
        <v/>
      </c>
      <c r="BO317" s="665" t="str">
        <f>'3A 2025-2026 REPORTE CALIFICACI'!AC36</f>
        <v/>
      </c>
      <c r="BP317" s="665">
        <f>'3A 2025-2026 REPORTE CALIFICACI'!AD36</f>
        <v>32</v>
      </c>
      <c r="BQ317" s="665">
        <f>'3A 2025-2026 REPORTE CALIFICACI'!AE36</f>
        <v>19.44375</v>
      </c>
      <c r="BR317" s="665" t="str">
        <f>'3A 2025-2026 REPORTE CALIFICACI'!AF36</f>
        <v/>
      </c>
      <c r="BS317" s="665" t="str">
        <f>'3A 2025-2026 REPORTE CALIFICACI'!AG36</f>
        <v/>
      </c>
      <c r="BT317" s="665">
        <f>'3A 2025-2026 REPORTE CALIFICACI'!AH36</f>
        <v>19</v>
      </c>
      <c r="BU317" s="664"/>
      <c r="BV317" s="664" t="str">
        <f>'3A 2025-2026 REPORTE CALIFICACI'!AJ36</f>
        <v/>
      </c>
      <c r="BW317" s="664" t="str">
        <f>'3A 2025-2026 REPORTE CALIFICACI'!AK36</f>
        <v/>
      </c>
      <c r="BX317" s="664" t="str">
        <f>'3A 2025-2026 REPORTE CALIFICACI'!AL36</f>
        <v>R</v>
      </c>
      <c r="BY317" s="666"/>
      <c r="BZ317" s="667"/>
      <c r="CA317" s="661"/>
      <c r="CB317" s="748" t="s">
        <v>1014</v>
      </c>
      <c r="CC317" s="663" t="s">
        <v>980</v>
      </c>
      <c r="CD317" s="664">
        <f>'3A 2025-2026 REPORTE CALIFICACI'!E37</f>
        <v>79</v>
      </c>
      <c r="CE317" s="664">
        <f>'3A 2025-2026 REPORTE CALIFICACI'!F37</f>
        <v>80</v>
      </c>
      <c r="CF317" s="665">
        <f>'3A 2025-2026 REPORTE CALIFICACI'!G37</f>
        <v>78</v>
      </c>
      <c r="CG317" s="664">
        <f>'3A 2025-2026 REPORTE CALIFICACI'!H37</f>
        <v>0</v>
      </c>
      <c r="CH317" s="664">
        <f>'3A 2025-2026 REPORTE CALIFICACI'!I37</f>
        <v>76</v>
      </c>
      <c r="CI317" s="664">
        <f>'3A 2025-2026 REPORTE CALIFICACI'!J37</f>
        <v>76</v>
      </c>
      <c r="CJ317" s="664">
        <f>'3A 2025-2026 REPORTE CALIFICACI'!K37</f>
        <v>78</v>
      </c>
      <c r="CK317" s="664">
        <f>'3A 2025-2026 REPORTE CALIFICACI'!L37</f>
        <v>0</v>
      </c>
      <c r="CL317" s="664">
        <f>'3A 2025-2026 REPORTE CALIFICACI'!M37</f>
        <v>89</v>
      </c>
      <c r="CM317" s="664">
        <f>'3A 2025-2026 REPORTE CALIFICACI'!N37</f>
        <v>87</v>
      </c>
      <c r="CN317" s="664">
        <f>'3A 2025-2026 REPORTE CALIFICACI'!O37</f>
        <v>84</v>
      </c>
      <c r="CO317" s="664">
        <f>'3A 2025-2026 REPORTE CALIFICACI'!P37</f>
        <v>0</v>
      </c>
      <c r="CP317" s="664">
        <f>'3A 2025-2026 REPORTE CALIFICACI'!Q37</f>
        <v>88</v>
      </c>
      <c r="CQ317" s="664">
        <f>'3A 2025-2026 REPORTE CALIFICACI'!R37</f>
        <v>89</v>
      </c>
      <c r="CR317" s="664">
        <f>'3A 2025-2026 REPORTE CALIFICACI'!S37</f>
        <v>84</v>
      </c>
      <c r="CS317" s="664">
        <f>'3A 2025-2026 REPORTE CALIFICACI'!T37</f>
        <v>0</v>
      </c>
      <c r="CT317" s="716">
        <f>'3A 2025-2026 REPORTE CALIFICACI'!U37</f>
        <v>59.25</v>
      </c>
      <c r="CU317" s="716">
        <f>'3A 2025-2026 REPORTE CALIFICACI'!V37</f>
        <v>57.5</v>
      </c>
      <c r="CV317" s="716">
        <f>'3A 2025-2026 REPORTE CALIFICACI'!W37</f>
        <v>65</v>
      </c>
      <c r="CW317" s="716">
        <f>'3A 2025-2026 REPORTE CALIFICACI'!X37</f>
        <v>65.25</v>
      </c>
      <c r="CX317" s="749">
        <f>'3A 2025-2026 REPORTE CALIFICACI'!Y37</f>
        <v>61.75</v>
      </c>
      <c r="CY317" s="750">
        <f>'3A 2025-2026 REPORTE CALIFICACI'!Z37</f>
        <v>0.5438235294</v>
      </c>
      <c r="CZ317" s="665">
        <f>'3A 2025-2026 REPORTE CALIFICACI'!AA37</f>
        <v>30.875</v>
      </c>
      <c r="DA317" s="665" t="str">
        <f>'3A 2025-2026 REPORTE CALIFICACI'!AB37</f>
        <v/>
      </c>
      <c r="DB317" s="665" t="str">
        <f>'3A 2025-2026 REPORTE CALIFICACI'!AC37</f>
        <v/>
      </c>
      <c r="DC317" s="749">
        <f>'3A 2025-2026 REPORTE CALIFICACI'!AD37</f>
        <v>31</v>
      </c>
      <c r="DD317" s="665">
        <f>'3A 2025-2026 REPORTE CALIFICACI'!AE37</f>
        <v>18.525</v>
      </c>
      <c r="DE317" s="665" t="str">
        <f>'3A 2025-2026 REPORTE CALIFICACI'!AF37</f>
        <v/>
      </c>
      <c r="DF317" s="665" t="str">
        <f>'3A 2025-2026 REPORTE CALIFICACI'!AG37</f>
        <v/>
      </c>
      <c r="DG317" s="749">
        <f>'3A 2025-2026 REPORTE CALIFICACI'!AH37</f>
        <v>19</v>
      </c>
      <c r="DH317" s="664"/>
      <c r="DI317" s="664" t="str">
        <f>'3A 2025-2026 REPORTE CALIFICACI'!AJ37</f>
        <v/>
      </c>
      <c r="DJ317" s="664" t="str">
        <f>'3A 2025-2026 REPORTE CALIFICACI'!AK37</f>
        <v/>
      </c>
      <c r="DK317" s="664" t="str">
        <f>'3A 2025-2026 REPORTE CALIFICACI'!AL37</f>
        <v>R</v>
      </c>
      <c r="DL317" s="666"/>
      <c r="DM317" s="667"/>
      <c r="DN317" s="661"/>
      <c r="DO317" s="748" t="s">
        <v>1014</v>
      </c>
      <c r="DP317" s="663" t="s">
        <v>980</v>
      </c>
      <c r="DQ317" s="664">
        <f>'3A 2025-2026 REPORTE CALIFICACI'!E38</f>
        <v>92</v>
      </c>
      <c r="DR317" s="664">
        <f>'3A 2025-2026 REPORTE CALIFICACI'!F38</f>
        <v>90</v>
      </c>
      <c r="DS317" s="665">
        <f>'3A 2025-2026 REPORTE CALIFICACI'!G38</f>
        <v>93</v>
      </c>
      <c r="DT317" s="664">
        <f>'3A 2025-2026 REPORTE CALIFICACI'!H38</f>
        <v>0</v>
      </c>
      <c r="DU317" s="664">
        <f>'3A 2025-2026 REPORTE CALIFICACI'!I38</f>
        <v>86</v>
      </c>
      <c r="DV317" s="664">
        <f>'3A 2025-2026 REPORTE CALIFICACI'!J38</f>
        <v>87</v>
      </c>
      <c r="DW317" s="664">
        <f>'3A 2025-2026 REPORTE CALIFICACI'!K38</f>
        <v>88</v>
      </c>
      <c r="DX317" s="664">
        <f>'3A 2025-2026 REPORTE CALIFICACI'!L38</f>
        <v>0</v>
      </c>
      <c r="DY317" s="664">
        <f>'3A 2025-2026 REPORTE CALIFICACI'!M38</f>
        <v>96</v>
      </c>
      <c r="DZ317" s="664">
        <f>'3A 2025-2026 REPORTE CALIFICACI'!N38</f>
        <v>94</v>
      </c>
      <c r="EA317" s="664">
        <f>'3A 2025-2026 REPORTE CALIFICACI'!O38</f>
        <v>94</v>
      </c>
      <c r="EB317" s="664">
        <f>'3A 2025-2026 REPORTE CALIFICACI'!P38</f>
        <v>0</v>
      </c>
      <c r="EC317" s="664">
        <f>'3A 2025-2026 REPORTE CALIFICACI'!Q38</f>
        <v>93</v>
      </c>
      <c r="ED317" s="664">
        <f>'3A 2025-2026 REPORTE CALIFICACI'!R38</f>
        <v>95</v>
      </c>
      <c r="EE317" s="664">
        <f>'3A 2025-2026 REPORTE CALIFICACI'!S38</f>
        <v>94</v>
      </c>
      <c r="EF317" s="664">
        <f>'3A 2025-2026 REPORTE CALIFICACI'!T38</f>
        <v>0</v>
      </c>
      <c r="EG317" s="716">
        <f>'3A 2025-2026 REPORTE CALIFICACI'!U38</f>
        <v>68.75</v>
      </c>
      <c r="EH317" s="716">
        <f>'3A 2025-2026 REPORTE CALIFICACI'!V38</f>
        <v>65.25</v>
      </c>
      <c r="EI317" s="716">
        <f>'3A 2025-2026 REPORTE CALIFICACI'!W38</f>
        <v>71</v>
      </c>
      <c r="EJ317" s="716">
        <f>'3A 2025-2026 REPORTE CALIFICACI'!X38</f>
        <v>70.5</v>
      </c>
      <c r="EK317" s="749">
        <f>'3A 2025-2026 REPORTE CALIFICACI'!Y38</f>
        <v>68.875</v>
      </c>
      <c r="EL317" s="750">
        <f>'3A 2025-2026 REPORTE CALIFICACI'!Z38</f>
        <v>0.5647058824</v>
      </c>
      <c r="EM317" s="665">
        <f>'3A 2025-2026 REPORTE CALIFICACI'!AA38</f>
        <v>34.4375</v>
      </c>
      <c r="EN317" s="665" t="str">
        <f>'3A 2025-2026 REPORTE CALIFICACI'!AB38</f>
        <v/>
      </c>
      <c r="EO317" s="665" t="str">
        <f>'3A 2025-2026 REPORTE CALIFICACI'!AC38</f>
        <v/>
      </c>
      <c r="EP317" s="749">
        <f>'3A 2025-2026 REPORTE CALIFICACI'!AD38</f>
        <v>34</v>
      </c>
      <c r="EQ317" s="665">
        <f>'3A 2025-2026 REPORTE CALIFICACI'!AE38</f>
        <v>20.6625</v>
      </c>
      <c r="ER317" s="665" t="str">
        <f>'3A 2025-2026 REPORTE CALIFICACI'!AF38</f>
        <v/>
      </c>
      <c r="ES317" s="665" t="str">
        <f>'3A 2025-2026 REPORTE CALIFICACI'!AG38</f>
        <v/>
      </c>
      <c r="ET317" s="749">
        <f>'3A 2025-2026 REPORTE CALIFICACI'!AH38</f>
        <v>21</v>
      </c>
      <c r="EU317" s="664"/>
      <c r="EV317" s="664" t="str">
        <f>'3A 2025-2026 REPORTE CALIFICACI'!AJ38</f>
        <v/>
      </c>
      <c r="EW317" s="664" t="str">
        <f>'3A 2025-2026 REPORTE CALIFICACI'!AK38</f>
        <v/>
      </c>
      <c r="EX317" s="664" t="str">
        <f>'3A 2025-2026 REPORTE CALIFICACI'!AL38</f>
        <v>R</v>
      </c>
      <c r="EY317" s="666"/>
    </row>
    <row r="318" ht="84.0" customHeight="1">
      <c r="A318" s="661"/>
      <c r="B318" s="47"/>
      <c r="C318" s="663" t="s">
        <v>1015</v>
      </c>
      <c r="D318" s="664">
        <f>'3A 2025-2026 REPORTE CALIFICACI'!AM35</f>
        <v>0</v>
      </c>
      <c r="E318" s="664">
        <f>'3A 2025-2026 REPORTE CALIFICACI'!AN35</f>
        <v>0</v>
      </c>
      <c r="F318" s="664">
        <f>'3A 2025-2026 REPORTE CALIFICACI'!AO35</f>
        <v>0</v>
      </c>
      <c r="G318" s="664">
        <f>'3A 2025-2026 REPORTE CALIFICACI'!AP35</f>
        <v>0</v>
      </c>
      <c r="H318" s="664">
        <f>'3A 2025-2026 REPORTE CALIFICACI'!AQ35</f>
        <v>0</v>
      </c>
      <c r="I318" s="664">
        <f>'3A 2025-2026 REPORTE CALIFICACI'!AR35</f>
        <v>0</v>
      </c>
      <c r="J318" s="664">
        <f>'3A 2025-2026 REPORTE CALIFICACI'!AS35</f>
        <v>0</v>
      </c>
      <c r="K318" s="664">
        <f>'3A 2025-2026 REPORTE CALIFICACI'!AT35</f>
        <v>0</v>
      </c>
      <c r="L318" s="664">
        <f>'3A 2025-2026 REPORTE CALIFICACI'!AU35</f>
        <v>0</v>
      </c>
      <c r="M318" s="664">
        <f>'3A 2025-2026 REPORTE CALIFICACI'!AV35</f>
        <v>0</v>
      </c>
      <c r="N318" s="664">
        <f>'3A 2025-2026 REPORTE CALIFICACI'!AW35</f>
        <v>0</v>
      </c>
      <c r="O318" s="664">
        <f>'3A 2025-2026 REPORTE CALIFICACI'!AX35</f>
        <v>0</v>
      </c>
      <c r="P318" s="664">
        <f>'3A 2025-2026 REPORTE CALIFICACI'!AY35</f>
        <v>0</v>
      </c>
      <c r="Q318" s="664">
        <f>'3A 2025-2026 REPORTE CALIFICACI'!AZ35</f>
        <v>0</v>
      </c>
      <c r="R318" s="664">
        <f>'3A 2025-2026 REPORTE CALIFICACI'!BA35</f>
        <v>0</v>
      </c>
      <c r="S318" s="664">
        <f>'3A 2025-2026 REPORTE CALIFICACI'!BB35</f>
        <v>0</v>
      </c>
      <c r="T318" s="716">
        <f>'3A 2025-2026 REPORTE CALIFICACI'!BC35</f>
        <v>0</v>
      </c>
      <c r="U318" s="716">
        <f>'3A 2025-2026 REPORTE CALIFICACI'!BD35</f>
        <v>0</v>
      </c>
      <c r="V318" s="716">
        <f>'3A 2025-2026 REPORTE CALIFICACI'!BE35</f>
        <v>0</v>
      </c>
      <c r="W318" s="716">
        <f>'3A 2025-2026 REPORTE CALIFICACI'!BF35</f>
        <v>0</v>
      </c>
      <c r="X318" s="749">
        <f>'3A 2025-2026 REPORTE CALIFICACI'!BG35</f>
        <v>0</v>
      </c>
      <c r="Y318" s="750">
        <f>'3A 2025-2026 REPORTE CALIFICACI'!BH35</f>
        <v>0</v>
      </c>
      <c r="Z318" s="665">
        <f>'3A 2025-2026 REPORTE CALIFICACI'!BI35</f>
        <v>0</v>
      </c>
      <c r="AA318" s="665" t="str">
        <f>'3A 2025-2026 REPORTE CALIFICACI'!BJ35</f>
        <v/>
      </c>
      <c r="AB318" s="665" t="str">
        <f>'3A 2025-2026 REPORTE CALIFICACI'!BK35</f>
        <v/>
      </c>
      <c r="AC318" s="665">
        <f>'3A 2025-2026 REPORTE CALIFICACI'!BL35</f>
        <v>0</v>
      </c>
      <c r="AD318" s="665">
        <f>'3A 2025-2026 REPORTE CALIFICACI'!BM35</f>
        <v>0</v>
      </c>
      <c r="AE318" s="665" t="str">
        <f>'3A 2025-2026 REPORTE CALIFICACI'!BN35</f>
        <v/>
      </c>
      <c r="AF318" s="665" t="str">
        <f>'3A 2025-2026 REPORTE CALIFICACI'!BO35</f>
        <v/>
      </c>
      <c r="AG318" s="665">
        <f>'3A 2025-2026 REPORTE CALIFICACI'!BP35</f>
        <v>0</v>
      </c>
      <c r="AH318" s="664"/>
      <c r="AI318" s="664" t="str">
        <f>'3A 2025-2026 REPORTE CALIFICACI'!BR35</f>
        <v/>
      </c>
      <c r="AJ318" s="664" t="str">
        <f>'3A 2025-2026 REPORTE CALIFICACI'!BS35</f>
        <v/>
      </c>
      <c r="AK318" s="664" t="str">
        <f>'3A 2025-2026 REPORTE CALIFICACI'!BT35</f>
        <v>R</v>
      </c>
      <c r="AL318" s="666"/>
      <c r="AM318" s="667"/>
      <c r="AN318" s="661"/>
      <c r="AO318" s="47"/>
      <c r="AP318" s="663" t="s">
        <v>1015</v>
      </c>
      <c r="AQ318" s="664">
        <f>'3A 2025-2026 REPORTE CALIFICACI'!AM36</f>
        <v>0</v>
      </c>
      <c r="AR318" s="664">
        <f>'3A 2025-2026 REPORTE CALIFICACI'!AN36</f>
        <v>0</v>
      </c>
      <c r="AS318" s="664">
        <f>'3A 2025-2026 REPORTE CALIFICACI'!AO36</f>
        <v>0</v>
      </c>
      <c r="AT318" s="664">
        <f>'3A 2025-2026 REPORTE CALIFICACI'!AP36</f>
        <v>0</v>
      </c>
      <c r="AU318" s="664">
        <f>'3A 2025-2026 REPORTE CALIFICACI'!AQ36</f>
        <v>0</v>
      </c>
      <c r="AV318" s="664">
        <f>'3A 2025-2026 REPORTE CALIFICACI'!AR36</f>
        <v>0</v>
      </c>
      <c r="AW318" s="664">
        <f>'3A 2025-2026 REPORTE CALIFICACI'!AS36</f>
        <v>0</v>
      </c>
      <c r="AX318" s="664">
        <f>'3A 2025-2026 REPORTE CALIFICACI'!AT36</f>
        <v>0</v>
      </c>
      <c r="AY318" s="664">
        <f>'3A 2025-2026 REPORTE CALIFICACI'!AU36</f>
        <v>0</v>
      </c>
      <c r="AZ318" s="664">
        <f>'3A 2025-2026 REPORTE CALIFICACI'!AV36</f>
        <v>0</v>
      </c>
      <c r="BA318" s="664">
        <f>'3A 2025-2026 REPORTE CALIFICACI'!AW36</f>
        <v>0</v>
      </c>
      <c r="BB318" s="664">
        <f>'3A 2025-2026 REPORTE CALIFICACI'!AX36</f>
        <v>0</v>
      </c>
      <c r="BC318" s="664">
        <f>'3A 2025-2026 REPORTE CALIFICACI'!AY36</f>
        <v>0</v>
      </c>
      <c r="BD318" s="664">
        <f>'3A 2025-2026 REPORTE CALIFICACI'!AZ36</f>
        <v>0</v>
      </c>
      <c r="BE318" s="664">
        <f>'3A 2025-2026 REPORTE CALIFICACI'!BA36</f>
        <v>0</v>
      </c>
      <c r="BF318" s="664">
        <f>'3A 2025-2026 REPORTE CALIFICACI'!BB36</f>
        <v>0</v>
      </c>
      <c r="BG318" s="716">
        <f>'3A 2025-2026 REPORTE CALIFICACI'!BC36</f>
        <v>0</v>
      </c>
      <c r="BH318" s="716">
        <f>'3A 2025-2026 REPORTE CALIFICACI'!BD36</f>
        <v>0</v>
      </c>
      <c r="BI318" s="716">
        <f>'3A 2025-2026 REPORTE CALIFICACI'!BE36</f>
        <v>0</v>
      </c>
      <c r="BJ318" s="716">
        <f>'3A 2025-2026 REPORTE CALIFICACI'!BF36</f>
        <v>0</v>
      </c>
      <c r="BK318" s="749">
        <f>'3A 2025-2026 REPORTE CALIFICACI'!BG36</f>
        <v>0</v>
      </c>
      <c r="BL318" s="750">
        <f>'3A 2025-2026 REPORTE CALIFICACI'!BH36</f>
        <v>0</v>
      </c>
      <c r="BM318" s="665">
        <f>'3A 2025-2026 REPORTE CALIFICACI'!BI36</f>
        <v>0</v>
      </c>
      <c r="BN318" s="665" t="str">
        <f>'3A 2025-2026 REPORTE CALIFICACI'!BJ36</f>
        <v/>
      </c>
      <c r="BO318" s="665" t="str">
        <f>'3A 2025-2026 REPORTE CALIFICACI'!BK36</f>
        <v/>
      </c>
      <c r="BP318" s="665">
        <f>'3A 2025-2026 REPORTE CALIFICACI'!BL36</f>
        <v>0</v>
      </c>
      <c r="BQ318" s="665">
        <f>'3A 2025-2026 REPORTE CALIFICACI'!BM36</f>
        <v>0</v>
      </c>
      <c r="BR318" s="665" t="str">
        <f>'3A 2025-2026 REPORTE CALIFICACI'!BN36</f>
        <v/>
      </c>
      <c r="BS318" s="665" t="str">
        <f>'3A 2025-2026 REPORTE CALIFICACI'!BO36</f>
        <v/>
      </c>
      <c r="BT318" s="665">
        <f>'3A 2025-2026 REPORTE CALIFICACI'!BP36</f>
        <v>0</v>
      </c>
      <c r="BU318" s="664"/>
      <c r="BV318" s="664" t="str">
        <f>'3A 2025-2026 REPORTE CALIFICACI'!BR36</f>
        <v/>
      </c>
      <c r="BW318" s="664" t="str">
        <f>'3A 2025-2026 REPORTE CALIFICACI'!BS36</f>
        <v/>
      </c>
      <c r="BX318" s="664" t="str">
        <f>'3A 2025-2026 REPORTE CALIFICACI'!BT36</f>
        <v>R</v>
      </c>
      <c r="BY318" s="666"/>
      <c r="BZ318" s="667"/>
      <c r="CA318" s="661"/>
      <c r="CB318" s="47"/>
      <c r="CC318" s="663" t="s">
        <v>1015</v>
      </c>
      <c r="CD318" s="664">
        <f>'3A 2025-2026 REPORTE CALIFICACI'!AM37</f>
        <v>0</v>
      </c>
      <c r="CE318" s="664">
        <f>'3A 2025-2026 REPORTE CALIFICACI'!AN37</f>
        <v>0</v>
      </c>
      <c r="CF318" s="664">
        <f>'3A 2025-2026 REPORTE CALIFICACI'!AO37</f>
        <v>0</v>
      </c>
      <c r="CG318" s="664">
        <f>'3A 2025-2026 REPORTE CALIFICACI'!AP37</f>
        <v>0</v>
      </c>
      <c r="CH318" s="664">
        <f>'3A 2025-2026 REPORTE CALIFICACI'!AQ37</f>
        <v>0</v>
      </c>
      <c r="CI318" s="664">
        <f>'3A 2025-2026 REPORTE CALIFICACI'!AR37</f>
        <v>0</v>
      </c>
      <c r="CJ318" s="664">
        <f>'3A 2025-2026 REPORTE CALIFICACI'!AS37</f>
        <v>0</v>
      </c>
      <c r="CK318" s="664">
        <f>'3A 2025-2026 REPORTE CALIFICACI'!AT37</f>
        <v>0</v>
      </c>
      <c r="CL318" s="664">
        <f>'3A 2025-2026 REPORTE CALIFICACI'!AU37</f>
        <v>0</v>
      </c>
      <c r="CM318" s="664">
        <f>'3A 2025-2026 REPORTE CALIFICACI'!AV37</f>
        <v>0</v>
      </c>
      <c r="CN318" s="664">
        <f>'3A 2025-2026 REPORTE CALIFICACI'!AW37</f>
        <v>0</v>
      </c>
      <c r="CO318" s="664">
        <f>'3A 2025-2026 REPORTE CALIFICACI'!AX37</f>
        <v>0</v>
      </c>
      <c r="CP318" s="664">
        <f>'3A 2025-2026 REPORTE CALIFICACI'!AY37</f>
        <v>0</v>
      </c>
      <c r="CQ318" s="664">
        <f>'3A 2025-2026 REPORTE CALIFICACI'!AZ37</f>
        <v>0</v>
      </c>
      <c r="CR318" s="664">
        <f>'3A 2025-2026 REPORTE CALIFICACI'!BA37</f>
        <v>0</v>
      </c>
      <c r="CS318" s="664">
        <f>'3A 2025-2026 REPORTE CALIFICACI'!BB37</f>
        <v>0</v>
      </c>
      <c r="CT318" s="716">
        <f>'3A 2025-2026 REPORTE CALIFICACI'!BC37</f>
        <v>0</v>
      </c>
      <c r="CU318" s="716">
        <f>'3A 2025-2026 REPORTE CALIFICACI'!BD37</f>
        <v>0</v>
      </c>
      <c r="CV318" s="716">
        <f>'3A 2025-2026 REPORTE CALIFICACI'!BE37</f>
        <v>0</v>
      </c>
      <c r="CW318" s="716">
        <f>'3A 2025-2026 REPORTE CALIFICACI'!BF37</f>
        <v>0</v>
      </c>
      <c r="CX318" s="749">
        <f>'3A 2025-2026 REPORTE CALIFICACI'!BG37</f>
        <v>0</v>
      </c>
      <c r="CY318" s="750">
        <f>'3A 2025-2026 REPORTE CALIFICACI'!BH37</f>
        <v>0</v>
      </c>
      <c r="CZ318" s="665">
        <f>'3A 2025-2026 REPORTE CALIFICACI'!BI37</f>
        <v>0</v>
      </c>
      <c r="DA318" s="665" t="str">
        <f>'3A 2025-2026 REPORTE CALIFICACI'!BJ37</f>
        <v/>
      </c>
      <c r="DB318" s="665" t="str">
        <f>'3A 2025-2026 REPORTE CALIFICACI'!BK37</f>
        <v/>
      </c>
      <c r="DC318" s="749">
        <f>'3A 2025-2026 REPORTE CALIFICACI'!BL37</f>
        <v>0</v>
      </c>
      <c r="DD318" s="665">
        <f>'3A 2025-2026 REPORTE CALIFICACI'!BM37</f>
        <v>0</v>
      </c>
      <c r="DE318" s="665" t="str">
        <f>'3A 2025-2026 REPORTE CALIFICACI'!BN37</f>
        <v/>
      </c>
      <c r="DF318" s="665" t="str">
        <f>'3A 2025-2026 REPORTE CALIFICACI'!BO37</f>
        <v/>
      </c>
      <c r="DG318" s="749">
        <f>'3A 2025-2026 REPORTE CALIFICACI'!BP37</f>
        <v>0</v>
      </c>
      <c r="DH318" s="664"/>
      <c r="DI318" s="664" t="str">
        <f>'3A 2025-2026 REPORTE CALIFICACI'!BR37</f>
        <v/>
      </c>
      <c r="DJ318" s="664" t="str">
        <f>'3A 2025-2026 REPORTE CALIFICACI'!BS38</f>
        <v/>
      </c>
      <c r="DK318" s="664" t="str">
        <f>'3A 2025-2026 REPORTE CALIFICACI'!BT38</f>
        <v>R</v>
      </c>
      <c r="DL318" s="666"/>
      <c r="DM318" s="667"/>
      <c r="DN318" s="661"/>
      <c r="DO318" s="47"/>
      <c r="DP318" s="663" t="s">
        <v>1015</v>
      </c>
      <c r="DQ318" s="664">
        <f>'3A 2025-2026 REPORTE CALIFICACI'!AM38</f>
        <v>0</v>
      </c>
      <c r="DR318" s="664">
        <f>'3A 2025-2026 REPORTE CALIFICACI'!AN38</f>
        <v>0</v>
      </c>
      <c r="DS318" s="664">
        <f>'3A 2025-2026 REPORTE CALIFICACI'!AO38</f>
        <v>0</v>
      </c>
      <c r="DT318" s="664">
        <f>'3A 2025-2026 REPORTE CALIFICACI'!AP38</f>
        <v>0</v>
      </c>
      <c r="DU318" s="664">
        <f>'3A 2025-2026 REPORTE CALIFICACI'!AQ38</f>
        <v>0</v>
      </c>
      <c r="DV318" s="664">
        <f>'3A 2025-2026 REPORTE CALIFICACI'!AR38</f>
        <v>0</v>
      </c>
      <c r="DW318" s="664">
        <f>'3A 2025-2026 REPORTE CALIFICACI'!AS38</f>
        <v>0</v>
      </c>
      <c r="DX318" s="664">
        <f>'3A 2025-2026 REPORTE CALIFICACI'!AT38</f>
        <v>0</v>
      </c>
      <c r="DY318" s="664">
        <f>'3A 2025-2026 REPORTE CALIFICACI'!AU38</f>
        <v>0</v>
      </c>
      <c r="DZ318" s="664">
        <f>'3A 2025-2026 REPORTE CALIFICACI'!AV38</f>
        <v>0</v>
      </c>
      <c r="EA318" s="664">
        <f>'3A 2025-2026 REPORTE CALIFICACI'!AW38</f>
        <v>0</v>
      </c>
      <c r="EB318" s="664">
        <f>'3A 2025-2026 REPORTE CALIFICACI'!AX38</f>
        <v>0</v>
      </c>
      <c r="EC318" s="664">
        <f>'3A 2025-2026 REPORTE CALIFICACI'!AY38</f>
        <v>0</v>
      </c>
      <c r="ED318" s="664">
        <f>'3A 2025-2026 REPORTE CALIFICACI'!AZ38</f>
        <v>0</v>
      </c>
      <c r="EE318" s="664">
        <f>'3A 2025-2026 REPORTE CALIFICACI'!BA38</f>
        <v>0</v>
      </c>
      <c r="EF318" s="664">
        <f>'3A 2025-2026 REPORTE CALIFICACI'!BB38</f>
        <v>0</v>
      </c>
      <c r="EG318" s="716">
        <f>'3A 2025-2026 REPORTE CALIFICACI'!BC38</f>
        <v>0</v>
      </c>
      <c r="EH318" s="716">
        <f>'3A 2025-2026 REPORTE CALIFICACI'!BD38</f>
        <v>0</v>
      </c>
      <c r="EI318" s="716">
        <f>'3A 2025-2026 REPORTE CALIFICACI'!BE38</f>
        <v>0</v>
      </c>
      <c r="EJ318" s="716">
        <f>'3A 2025-2026 REPORTE CALIFICACI'!BF38</f>
        <v>0</v>
      </c>
      <c r="EK318" s="749">
        <f>'3A 2025-2026 REPORTE CALIFICACI'!BG38</f>
        <v>0</v>
      </c>
      <c r="EL318" s="750">
        <f>'3A 2025-2026 REPORTE CALIFICACI'!BH38</f>
        <v>0</v>
      </c>
      <c r="EM318" s="665">
        <f>'3A 2025-2026 REPORTE CALIFICACI'!BI38</f>
        <v>0</v>
      </c>
      <c r="EN318" s="665" t="str">
        <f>'3A 2025-2026 REPORTE CALIFICACI'!BJ38</f>
        <v/>
      </c>
      <c r="EO318" s="665" t="str">
        <f>'3A 2025-2026 REPORTE CALIFICACI'!BK38</f>
        <v/>
      </c>
      <c r="EP318" s="749">
        <f>'3A 2025-2026 REPORTE CALIFICACI'!BL38</f>
        <v>0</v>
      </c>
      <c r="EQ318" s="665">
        <f>'3A 2025-2026 REPORTE CALIFICACI'!BM38</f>
        <v>0</v>
      </c>
      <c r="ER318" s="665" t="str">
        <f>'3A 2025-2026 REPORTE CALIFICACI'!BN38</f>
        <v/>
      </c>
      <c r="ES318" s="665" t="str">
        <f>'3A 2025-2026 REPORTE CALIFICACI'!BO38</f>
        <v/>
      </c>
      <c r="ET318" s="749">
        <f>'3A 2025-2026 REPORTE CALIFICACI'!BP38</f>
        <v>0</v>
      </c>
      <c r="EU318" s="664"/>
      <c r="EV318" s="664" t="str">
        <f>'3A 2025-2026 REPORTE CALIFICACI'!BR38</f>
        <v/>
      </c>
      <c r="EW318" s="664" t="str">
        <f>'3A 2025-2026 REPORTE CALIFICACI'!BS38</f>
        <v/>
      </c>
      <c r="EX318" s="664" t="str">
        <f>'3A 2025-2026 REPORTE CALIFICACI'!BT38</f>
        <v>R</v>
      </c>
      <c r="EY318" s="666"/>
    </row>
    <row r="319" ht="82.5" customHeight="1">
      <c r="A319" s="661"/>
      <c r="B319" s="47"/>
      <c r="C319" s="663" t="s">
        <v>1016</v>
      </c>
      <c r="D319" s="664">
        <f>'3A 2025-2026 REPORTE CALIFICACI'!BU35</f>
        <v>85</v>
      </c>
      <c r="E319" s="664">
        <f>'3A 2025-2026 REPORTE CALIFICACI'!BV35</f>
        <v>82</v>
      </c>
      <c r="F319" s="664">
        <f>'3A 2025-2026 REPORTE CALIFICACI'!BW35</f>
        <v>80</v>
      </c>
      <c r="G319" s="664">
        <f>'3A 2025-2026 REPORTE CALIFICACI'!BX35</f>
        <v>0</v>
      </c>
      <c r="H319" s="664">
        <f>'3A 2025-2026 REPORTE CALIFICACI'!BY35</f>
        <v>82</v>
      </c>
      <c r="I319" s="664">
        <f>'3A 2025-2026 REPORTE CALIFICACI'!BZ35</f>
        <v>83</v>
      </c>
      <c r="J319" s="664">
        <f>'3A 2025-2026 REPORTE CALIFICACI'!CA35</f>
        <v>80</v>
      </c>
      <c r="K319" s="664">
        <f>'3A 2025-2026 REPORTE CALIFICACI'!CB35</f>
        <v>0</v>
      </c>
      <c r="L319" s="664">
        <f>'3A 2025-2026 REPORTE CALIFICACI'!CC35</f>
        <v>86</v>
      </c>
      <c r="M319" s="664">
        <f>'3A 2025-2026 REPORTE CALIFICACI'!CD35</f>
        <v>85</v>
      </c>
      <c r="N319" s="664">
        <f>'3A 2025-2026 REPORTE CALIFICACI'!CE35</f>
        <v>80</v>
      </c>
      <c r="O319" s="664">
        <f>'3A 2025-2026 REPORTE CALIFICACI'!CF35</f>
        <v>0</v>
      </c>
      <c r="P319" s="664">
        <f>'3A 2025-2026 REPORTE CALIFICACI'!CG35</f>
        <v>85</v>
      </c>
      <c r="Q319" s="664">
        <f>'3A 2025-2026 REPORTE CALIFICACI'!CH35</f>
        <v>86</v>
      </c>
      <c r="R319" s="664">
        <f>'3A 2025-2026 REPORTE CALIFICACI'!CI35</f>
        <v>83</v>
      </c>
      <c r="S319" s="664">
        <f>'3A 2025-2026 REPORTE CALIFICACI'!CJ35</f>
        <v>0</v>
      </c>
      <c r="T319" s="716">
        <f>'3A 2025-2026 REPORTE CALIFICACI'!CK35</f>
        <v>61.75</v>
      </c>
      <c r="U319" s="716">
        <f>'3A 2025-2026 REPORTE CALIFICACI'!CL35</f>
        <v>61.25</v>
      </c>
      <c r="V319" s="716">
        <f>'3A 2025-2026 REPORTE CALIFICACI'!CM35</f>
        <v>62.75</v>
      </c>
      <c r="W319" s="716">
        <f>'3A 2025-2026 REPORTE CALIFICACI'!CN35</f>
        <v>63.5</v>
      </c>
      <c r="X319" s="749">
        <f>'3A 2025-2026 REPORTE CALIFICACI'!CO35</f>
        <v>62.3125</v>
      </c>
      <c r="Y319" s="750">
        <f>'3A 2025-2026 REPORTE CALIFICACI'!CP35</f>
        <v>0.6255952381</v>
      </c>
      <c r="Z319" s="665">
        <f>'3A 2025-2026 REPORTE CALIFICACI'!CQ35</f>
        <v>31.15625</v>
      </c>
      <c r="AA319" s="665" t="str">
        <f>'3A 2025-2026 REPORTE CALIFICACI'!CR35</f>
        <v/>
      </c>
      <c r="AB319" s="665" t="str">
        <f>'3A 2025-2026 REPORTE CALIFICACI'!CS35</f>
        <v/>
      </c>
      <c r="AC319" s="665">
        <f>'3A 2025-2026 REPORTE CALIFICACI'!CT35</f>
        <v>31</v>
      </c>
      <c r="AD319" s="665">
        <f>'3A 2025-2026 REPORTE CALIFICACI'!CU35</f>
        <v>18.69375</v>
      </c>
      <c r="AE319" s="665" t="str">
        <f>'3A 2025-2026 REPORTE CALIFICACI'!CV35</f>
        <v/>
      </c>
      <c r="AF319" s="665" t="str">
        <f>'3A 2025-2026 REPORTE CALIFICACI'!CW35</f>
        <v/>
      </c>
      <c r="AG319" s="665">
        <f>'3A 2025-2026 REPORTE CALIFICACI'!CX35</f>
        <v>19</v>
      </c>
      <c r="AH319" s="664"/>
      <c r="AI319" s="665" t="str">
        <f>'3A 2025-2026 REPORTE CALIFICACI'!CZ35</f>
        <v/>
      </c>
      <c r="AJ319" s="664" t="str">
        <f>'3A 2025-2026 REPORTE CALIFICACI'!DA35</f>
        <v/>
      </c>
      <c r="AK319" s="664" t="str">
        <f>'3A 2025-2026 REPORTE CALIFICACI'!DB35</f>
        <v>R</v>
      </c>
      <c r="AL319" s="666"/>
      <c r="AM319" s="667"/>
      <c r="AN319" s="661"/>
      <c r="AO319" s="47"/>
      <c r="AP319" s="663" t="s">
        <v>1016</v>
      </c>
      <c r="AQ319" s="664">
        <f>'3A 2025-2026 REPORTE CALIFICACI'!BU36</f>
        <v>70</v>
      </c>
      <c r="AR319" s="664">
        <f>'3A 2025-2026 REPORTE CALIFICACI'!BV36</f>
        <v>71</v>
      </c>
      <c r="AS319" s="664">
        <f>'3A 2025-2026 REPORTE CALIFICACI'!BW36</f>
        <v>70</v>
      </c>
      <c r="AT319" s="664">
        <f>'3A 2025-2026 REPORTE CALIFICACI'!BX36</f>
        <v>0</v>
      </c>
      <c r="AU319" s="664">
        <f>'3A 2025-2026 REPORTE CALIFICACI'!BY36</f>
        <v>71</v>
      </c>
      <c r="AV319" s="664">
        <f>'3A 2025-2026 REPORTE CALIFICACI'!BZ36</f>
        <v>72</v>
      </c>
      <c r="AW319" s="664">
        <f>'3A 2025-2026 REPORTE CALIFICACI'!CA36</f>
        <v>70</v>
      </c>
      <c r="AX319" s="664">
        <f>'3A 2025-2026 REPORTE CALIFICACI'!CB36</f>
        <v>0</v>
      </c>
      <c r="AY319" s="664">
        <f>'3A 2025-2026 REPORTE CALIFICACI'!CC36</f>
        <v>72</v>
      </c>
      <c r="AZ319" s="664">
        <f>'3A 2025-2026 REPORTE CALIFICACI'!CD36</f>
        <v>75</v>
      </c>
      <c r="BA319" s="664">
        <f>'3A 2025-2026 REPORTE CALIFICACI'!CE36</f>
        <v>70</v>
      </c>
      <c r="BB319" s="664">
        <f>'3A 2025-2026 REPORTE CALIFICACI'!CF36</f>
        <v>0</v>
      </c>
      <c r="BC319" s="664">
        <f>'3A 2025-2026 REPORTE CALIFICACI'!CG36</f>
        <v>71</v>
      </c>
      <c r="BD319" s="664">
        <f>'3A 2025-2026 REPORTE CALIFICACI'!CH36</f>
        <v>75</v>
      </c>
      <c r="BE319" s="664">
        <f>'3A 2025-2026 REPORTE CALIFICACI'!CI36</f>
        <v>71</v>
      </c>
      <c r="BF319" s="664">
        <f>'3A 2025-2026 REPORTE CALIFICACI'!CJ36</f>
        <v>0</v>
      </c>
      <c r="BG319" s="716">
        <f>'3A 2025-2026 REPORTE CALIFICACI'!CK36</f>
        <v>52.75</v>
      </c>
      <c r="BH319" s="716">
        <f>'3A 2025-2026 REPORTE CALIFICACI'!CL36</f>
        <v>53.25</v>
      </c>
      <c r="BI319" s="716">
        <f>'3A 2025-2026 REPORTE CALIFICACI'!CM36</f>
        <v>54.25</v>
      </c>
      <c r="BJ319" s="716">
        <f>'3A 2025-2026 REPORTE CALIFICACI'!CN36</f>
        <v>54.25</v>
      </c>
      <c r="BK319" s="749">
        <f>'3A 2025-2026 REPORTE CALIFICACI'!CO36</f>
        <v>53.625</v>
      </c>
      <c r="BL319" s="750">
        <f>'3A 2025-2026 REPORTE CALIFICACI'!CP36</f>
        <v>0.675</v>
      </c>
      <c r="BM319" s="665">
        <f>'3A 2025-2026 REPORTE CALIFICACI'!CQ36</f>
        <v>26.8125</v>
      </c>
      <c r="BN319" s="665" t="str">
        <f>'3A 2025-2026 REPORTE CALIFICACI'!CR36</f>
        <v/>
      </c>
      <c r="BO319" s="665" t="str">
        <f>'3A 2025-2026 REPORTE CALIFICACI'!CS36</f>
        <v/>
      </c>
      <c r="BP319" s="665">
        <f>'3A 2025-2026 REPORTE CALIFICACI'!CT36</f>
        <v>27</v>
      </c>
      <c r="BQ319" s="665">
        <f>'3A 2025-2026 REPORTE CALIFICACI'!CU36</f>
        <v>16.0875</v>
      </c>
      <c r="BR319" s="665" t="str">
        <f>'3A 2025-2026 REPORTE CALIFICACI'!CV36</f>
        <v/>
      </c>
      <c r="BS319" s="665" t="str">
        <f>'3A 2025-2026 REPORTE CALIFICACI'!CW36</f>
        <v/>
      </c>
      <c r="BT319" s="665">
        <f>'3A 2025-2026 REPORTE CALIFICACI'!CX36</f>
        <v>16</v>
      </c>
      <c r="BU319" s="664"/>
      <c r="BV319" s="665" t="str">
        <f>'3A 2025-2026 REPORTE CALIFICACI'!CZ36</f>
        <v/>
      </c>
      <c r="BW319" s="664" t="str">
        <f>'3A 2025-2026 REPORTE CALIFICACI'!DA36</f>
        <v/>
      </c>
      <c r="BX319" s="664" t="str">
        <f>'3A 2025-2026 REPORTE CALIFICACI'!DB36</f>
        <v>R</v>
      </c>
      <c r="BY319" s="666"/>
      <c r="BZ319" s="667"/>
      <c r="CA319" s="661"/>
      <c r="CB319" s="47"/>
      <c r="CC319" s="663" t="s">
        <v>1016</v>
      </c>
      <c r="CD319" s="664">
        <f>'3A 2025-2026 REPORTE CALIFICACI'!BU37</f>
        <v>80</v>
      </c>
      <c r="CE319" s="664">
        <f>'3A 2025-2026 REPORTE CALIFICACI'!BV37</f>
        <v>75</v>
      </c>
      <c r="CF319" s="664">
        <f>'3A 2025-2026 REPORTE CALIFICACI'!BW37</f>
        <v>71</v>
      </c>
      <c r="CG319" s="664">
        <f>'3A 2025-2026 REPORTE CALIFICACI'!BX37</f>
        <v>0</v>
      </c>
      <c r="CH319" s="664">
        <f>'3A 2025-2026 REPORTE CALIFICACI'!BY37</f>
        <v>82</v>
      </c>
      <c r="CI319" s="664">
        <f>'3A 2025-2026 REPORTE CALIFICACI'!BZ37</f>
        <v>78</v>
      </c>
      <c r="CJ319" s="664">
        <f>'3A 2025-2026 REPORTE CALIFICACI'!CA37</f>
        <v>71</v>
      </c>
      <c r="CK319" s="664">
        <f>'3A 2025-2026 REPORTE CALIFICACI'!CB37</f>
        <v>0</v>
      </c>
      <c r="CL319" s="664">
        <f>'3A 2025-2026 REPORTE CALIFICACI'!CC37</f>
        <v>82</v>
      </c>
      <c r="CM319" s="664">
        <f>'3A 2025-2026 REPORTE CALIFICACI'!CD37</f>
        <v>80</v>
      </c>
      <c r="CN319" s="664">
        <f>'3A 2025-2026 REPORTE CALIFICACI'!CE37</f>
        <v>78</v>
      </c>
      <c r="CO319" s="664">
        <f>'3A 2025-2026 REPORTE CALIFICACI'!CF37</f>
        <v>0</v>
      </c>
      <c r="CP319" s="664">
        <f>'3A 2025-2026 REPORTE CALIFICACI'!CG37</f>
        <v>83</v>
      </c>
      <c r="CQ319" s="664">
        <f>'3A 2025-2026 REPORTE CALIFICACI'!CH37</f>
        <v>80</v>
      </c>
      <c r="CR319" s="664">
        <f>'3A 2025-2026 REPORTE CALIFICACI'!CI37</f>
        <v>79</v>
      </c>
      <c r="CS319" s="664">
        <f>'3A 2025-2026 REPORTE CALIFICACI'!CJ37</f>
        <v>0</v>
      </c>
      <c r="CT319" s="716">
        <f>'3A 2025-2026 REPORTE CALIFICACI'!CK37</f>
        <v>56.5</v>
      </c>
      <c r="CU319" s="716">
        <f>'3A 2025-2026 REPORTE CALIFICACI'!CL37</f>
        <v>57.75</v>
      </c>
      <c r="CV319" s="716">
        <f>'3A 2025-2026 REPORTE CALIFICACI'!CM37</f>
        <v>60</v>
      </c>
      <c r="CW319" s="716">
        <f>'3A 2025-2026 REPORTE CALIFICACI'!CN37</f>
        <v>60.5</v>
      </c>
      <c r="CX319" s="749">
        <f>'3A 2025-2026 REPORTE CALIFICACI'!CO37</f>
        <v>58.6875</v>
      </c>
      <c r="CY319" s="750">
        <f>'3A 2025-2026 REPORTE CALIFICACI'!CP37</f>
        <v>0.6857142857</v>
      </c>
      <c r="CZ319" s="665">
        <f>'3A 2025-2026 REPORTE CALIFICACI'!CQ37</f>
        <v>29.34375</v>
      </c>
      <c r="DA319" s="665" t="str">
        <f>'3A 2025-2026 REPORTE CALIFICACI'!CR37</f>
        <v/>
      </c>
      <c r="DB319" s="665" t="str">
        <f>'3A 2025-2026 REPORTE CALIFICACI'!CS37</f>
        <v/>
      </c>
      <c r="DC319" s="749">
        <f>'3A 2025-2026 REPORTE CALIFICACI'!CT37</f>
        <v>29</v>
      </c>
      <c r="DD319" s="665">
        <f>'3A 2025-2026 REPORTE CALIFICACI'!CU37</f>
        <v>17.60625</v>
      </c>
      <c r="DE319" s="665" t="str">
        <f>'3A 2025-2026 REPORTE CALIFICACI'!CV37</f>
        <v/>
      </c>
      <c r="DF319" s="665" t="str">
        <f>'3A 2025-2026 REPORTE CALIFICACI'!CW37</f>
        <v/>
      </c>
      <c r="DG319" s="749">
        <f>'3A 2025-2026 REPORTE CALIFICACI'!CX37</f>
        <v>18</v>
      </c>
      <c r="DH319" s="664"/>
      <c r="DI319" s="665" t="str">
        <f>'3A 2025-2026 REPORTE CALIFICACI'!CZ37</f>
        <v/>
      </c>
      <c r="DJ319" s="664" t="str">
        <f>'3A 2025-2026 REPORTE CALIFICACI'!DA37</f>
        <v/>
      </c>
      <c r="DK319" s="664" t="str">
        <f>'3A 2025-2026 REPORTE CALIFICACI'!DB37</f>
        <v>R</v>
      </c>
      <c r="DL319" s="666"/>
      <c r="DM319" s="667"/>
      <c r="DN319" s="661"/>
      <c r="DO319" s="47"/>
      <c r="DP319" s="663" t="s">
        <v>1016</v>
      </c>
      <c r="DQ319" s="664">
        <f>'3A 2025-2026 REPORTE CALIFICACI'!BU38</f>
        <v>85</v>
      </c>
      <c r="DR319" s="664">
        <f>'3A 2025-2026 REPORTE CALIFICACI'!BV38</f>
        <v>89</v>
      </c>
      <c r="DS319" s="664">
        <f>'3A 2025-2026 REPORTE CALIFICACI'!BW38</f>
        <v>92</v>
      </c>
      <c r="DT319" s="664">
        <f>'3A 2025-2026 REPORTE CALIFICACI'!BX38</f>
        <v>0</v>
      </c>
      <c r="DU319" s="664">
        <f>'3A 2025-2026 REPORTE CALIFICACI'!BY38</f>
        <v>88</v>
      </c>
      <c r="DV319" s="664">
        <f>'3A 2025-2026 REPORTE CALIFICACI'!BZ38</f>
        <v>90</v>
      </c>
      <c r="DW319" s="664">
        <f>'3A 2025-2026 REPORTE CALIFICACI'!CA38</f>
        <v>93</v>
      </c>
      <c r="DX319" s="664">
        <f>'3A 2025-2026 REPORTE CALIFICACI'!CB38</f>
        <v>0</v>
      </c>
      <c r="DY319" s="664">
        <f>'3A 2025-2026 REPORTE CALIFICACI'!CC38</f>
        <v>90</v>
      </c>
      <c r="DZ319" s="664">
        <f>'3A 2025-2026 REPORTE CALIFICACI'!CD38</f>
        <v>92</v>
      </c>
      <c r="EA319" s="664">
        <f>'3A 2025-2026 REPORTE CALIFICACI'!CE38</f>
        <v>92</v>
      </c>
      <c r="EB319" s="664">
        <f>'3A 2025-2026 REPORTE CALIFICACI'!CF38</f>
        <v>0</v>
      </c>
      <c r="EC319" s="664">
        <f>'3A 2025-2026 REPORTE CALIFICACI'!CG38</f>
        <v>89</v>
      </c>
      <c r="ED319" s="664">
        <f>'3A 2025-2026 REPORTE CALIFICACI'!CH38</f>
        <v>90</v>
      </c>
      <c r="EE319" s="664">
        <f>'3A 2025-2026 REPORTE CALIFICACI'!CI38</f>
        <v>91</v>
      </c>
      <c r="EF319" s="664">
        <f>'3A 2025-2026 REPORTE CALIFICACI'!CJ38</f>
        <v>0</v>
      </c>
      <c r="EG319" s="716">
        <f>'3A 2025-2026 REPORTE CALIFICACI'!CK38</f>
        <v>66.5</v>
      </c>
      <c r="EH319" s="716">
        <f>'3A 2025-2026 REPORTE CALIFICACI'!CL38</f>
        <v>67.75</v>
      </c>
      <c r="EI319" s="716">
        <f>'3A 2025-2026 REPORTE CALIFICACI'!CM38</f>
        <v>68.5</v>
      </c>
      <c r="EJ319" s="716">
        <f>'3A 2025-2026 REPORTE CALIFICACI'!CN38</f>
        <v>67.5</v>
      </c>
      <c r="EK319" s="749">
        <f>'3A 2025-2026 REPORTE CALIFICACI'!CO38</f>
        <v>67.5625</v>
      </c>
      <c r="EL319" s="750">
        <f>'3A 2025-2026 REPORTE CALIFICACI'!CP38</f>
        <v>0.68</v>
      </c>
      <c r="EM319" s="665">
        <f>'3A 2025-2026 REPORTE CALIFICACI'!CQ38</f>
        <v>33.78125</v>
      </c>
      <c r="EN319" s="665" t="str">
        <f>'3A 2025-2026 REPORTE CALIFICACI'!CR38</f>
        <v/>
      </c>
      <c r="EO319" s="665" t="str">
        <f>'3A 2025-2026 REPORTE CALIFICACI'!CS38</f>
        <v/>
      </c>
      <c r="EP319" s="749">
        <f>'3A 2025-2026 REPORTE CALIFICACI'!CT38</f>
        <v>34</v>
      </c>
      <c r="EQ319" s="665">
        <f>'3A 2025-2026 REPORTE CALIFICACI'!CU38</f>
        <v>20.26875</v>
      </c>
      <c r="ER319" s="665" t="str">
        <f>'3A 2025-2026 REPORTE CALIFICACI'!CV38</f>
        <v/>
      </c>
      <c r="ES319" s="665" t="str">
        <f>'3A 2025-2026 REPORTE CALIFICACI'!CW38</f>
        <v/>
      </c>
      <c r="ET319" s="749">
        <f>'3A 2025-2026 REPORTE CALIFICACI'!CX38</f>
        <v>20</v>
      </c>
      <c r="EU319" s="664"/>
      <c r="EV319" s="665" t="str">
        <f>'3A 2025-2026 REPORTE CALIFICACI'!CZ38</f>
        <v/>
      </c>
      <c r="EW319" s="664" t="str">
        <f>'3A 2025-2026 REPORTE CALIFICACI'!DA38</f>
        <v/>
      </c>
      <c r="EX319" s="664" t="str">
        <f>'3A 2025-2026 REPORTE CALIFICACI'!DB38</f>
        <v>R</v>
      </c>
      <c r="EY319" s="666"/>
    </row>
    <row r="320" ht="52.5" customHeight="1">
      <c r="A320" s="661"/>
      <c r="B320" s="47"/>
      <c r="C320" s="663" t="s">
        <v>1017</v>
      </c>
      <c r="D320" s="664">
        <f>'3A 2025-2026 REPORTE CALIFICACI'!DC35</f>
        <v>72</v>
      </c>
      <c r="E320" s="664">
        <f>'3A 2025-2026 REPORTE CALIFICACI'!DD35</f>
        <v>90</v>
      </c>
      <c r="F320" s="664">
        <f>'3A 2025-2026 REPORTE CALIFICACI'!DE35</f>
        <v>88</v>
      </c>
      <c r="G320" s="664">
        <f>'3A 2025-2026 REPORTE CALIFICACI'!DF35</f>
        <v>0</v>
      </c>
      <c r="H320" s="664">
        <f>'3A 2025-2026 REPORTE CALIFICACI'!DG35</f>
        <v>75</v>
      </c>
      <c r="I320" s="664">
        <f>'3A 2025-2026 REPORTE CALIFICACI'!DH35</f>
        <v>90</v>
      </c>
      <c r="J320" s="664">
        <f>'3A 2025-2026 REPORTE CALIFICACI'!DI35</f>
        <v>90</v>
      </c>
      <c r="K320" s="664">
        <f>'3A 2025-2026 REPORTE CALIFICACI'!DJ35</f>
        <v>0</v>
      </c>
      <c r="L320" s="664">
        <f>'3A 2025-2026 REPORTE CALIFICACI'!DK35</f>
        <v>70</v>
      </c>
      <c r="M320" s="664">
        <f>'3A 2025-2026 REPORTE CALIFICACI'!DL35</f>
        <v>90</v>
      </c>
      <c r="N320" s="664">
        <f>'3A 2025-2026 REPORTE CALIFICACI'!DM35</f>
        <v>80</v>
      </c>
      <c r="O320" s="664">
        <f>'3A 2025-2026 REPORTE CALIFICACI'!DN35</f>
        <v>0</v>
      </c>
      <c r="P320" s="664">
        <f>'3A 2025-2026 REPORTE CALIFICACI'!DO35</f>
        <v>75</v>
      </c>
      <c r="Q320" s="664">
        <f>'3A 2025-2026 REPORTE CALIFICACI'!DP35</f>
        <v>91</v>
      </c>
      <c r="R320" s="664">
        <f>'3A 2025-2026 REPORTE CALIFICACI'!DQ35</f>
        <v>91</v>
      </c>
      <c r="S320" s="664">
        <f>'3A 2025-2026 REPORTE CALIFICACI'!DR35</f>
        <v>0</v>
      </c>
      <c r="T320" s="716">
        <f>'3A 2025-2026 REPORTE CALIFICACI'!DS35</f>
        <v>62.5</v>
      </c>
      <c r="U320" s="716">
        <f>'3A 2025-2026 REPORTE CALIFICACI'!DT35</f>
        <v>63.75</v>
      </c>
      <c r="V320" s="716">
        <f>'3A 2025-2026 REPORTE CALIFICACI'!DU35</f>
        <v>60</v>
      </c>
      <c r="W320" s="716">
        <f>'3A 2025-2026 REPORTE CALIFICACI'!DV35</f>
        <v>64.25</v>
      </c>
      <c r="X320" s="749">
        <f>'3A 2025-2026 REPORTE CALIFICACI'!DW35</f>
        <v>62.625</v>
      </c>
      <c r="Y320" s="750">
        <f>'3A 2025-2026 REPORTE CALIFICACI'!DX35</f>
        <v>0.6651681287</v>
      </c>
      <c r="Z320" s="665">
        <f>'3A 2025-2026 REPORTE CALIFICACI'!DY35</f>
        <v>31.3125</v>
      </c>
      <c r="AA320" s="665" t="str">
        <f>'3A 2025-2026 REPORTE CALIFICACI'!DZ35</f>
        <v/>
      </c>
      <c r="AB320" s="665" t="str">
        <f>'3A 2025-2026 REPORTE CALIFICACI'!EA35</f>
        <v/>
      </c>
      <c r="AC320" s="665">
        <f>'3A 2025-2026 REPORTE CALIFICACI'!EB35</f>
        <v>31</v>
      </c>
      <c r="AD320" s="665">
        <f>'3A 2025-2026 REPORTE CALIFICACI'!EC35</f>
        <v>18.7875</v>
      </c>
      <c r="AE320" s="665" t="str">
        <f>'3A 2025-2026 REPORTE CALIFICACI'!ED35</f>
        <v/>
      </c>
      <c r="AF320" s="665" t="str">
        <f>'3A 2025-2026 REPORTE CALIFICACI'!EE35</f>
        <v/>
      </c>
      <c r="AG320" s="665">
        <f>'3A 2025-2026 REPORTE CALIFICACI'!EF35</f>
        <v>19</v>
      </c>
      <c r="AH320" s="664"/>
      <c r="AI320" s="665" t="str">
        <f>'3A 2025-2026 REPORTE CALIFICACI'!EH35</f>
        <v/>
      </c>
      <c r="AJ320" s="664" t="str">
        <f>'3A 2025-2026 REPORTE CALIFICACI'!EI35</f>
        <v/>
      </c>
      <c r="AK320" s="664" t="str">
        <f>'3A 2025-2026 REPORTE CALIFICACI'!EJ35</f>
        <v>R</v>
      </c>
      <c r="AL320" s="666"/>
      <c r="AM320" s="667"/>
      <c r="AN320" s="661"/>
      <c r="AO320" s="47"/>
      <c r="AP320" s="663" t="s">
        <v>1017</v>
      </c>
      <c r="AQ320" s="664">
        <f>'3A 2025-2026 REPORTE CALIFICACI'!DC36</f>
        <v>70</v>
      </c>
      <c r="AR320" s="664">
        <f>'3A 2025-2026 REPORTE CALIFICACI'!DD36</f>
        <v>90</v>
      </c>
      <c r="AS320" s="664">
        <f>'3A 2025-2026 REPORTE CALIFICACI'!DE36</f>
        <v>90</v>
      </c>
      <c r="AT320" s="664">
        <f>'3A 2025-2026 REPORTE CALIFICACI'!DF36</f>
        <v>0</v>
      </c>
      <c r="AU320" s="664">
        <f>'3A 2025-2026 REPORTE CALIFICACI'!DG36</f>
        <v>70</v>
      </c>
      <c r="AV320" s="664">
        <f>'3A 2025-2026 REPORTE CALIFICACI'!DH36</f>
        <v>100</v>
      </c>
      <c r="AW320" s="664">
        <f>'3A 2025-2026 REPORTE CALIFICACI'!DI36</f>
        <v>94</v>
      </c>
      <c r="AX320" s="664">
        <f>'3A 2025-2026 REPORTE CALIFICACI'!DJ36</f>
        <v>0</v>
      </c>
      <c r="AY320" s="664">
        <f>'3A 2025-2026 REPORTE CALIFICACI'!DK36</f>
        <v>70</v>
      </c>
      <c r="AZ320" s="664">
        <f>'3A 2025-2026 REPORTE CALIFICACI'!DL36</f>
        <v>90</v>
      </c>
      <c r="BA320" s="664">
        <f>'3A 2025-2026 REPORTE CALIFICACI'!DM36</f>
        <v>90</v>
      </c>
      <c r="BB320" s="664">
        <f>'3A 2025-2026 REPORTE CALIFICACI'!DN36</f>
        <v>0</v>
      </c>
      <c r="BC320" s="664">
        <f>'3A 2025-2026 REPORTE CALIFICACI'!DO36</f>
        <v>78</v>
      </c>
      <c r="BD320" s="664">
        <f>'3A 2025-2026 REPORTE CALIFICACI'!DP36</f>
        <v>93</v>
      </c>
      <c r="BE320" s="664">
        <f>'3A 2025-2026 REPORTE CALIFICACI'!DQ36</f>
        <v>85</v>
      </c>
      <c r="BF320" s="664">
        <f>'3A 2025-2026 REPORTE CALIFICACI'!DR36</f>
        <v>0</v>
      </c>
      <c r="BG320" s="716">
        <f>'3A 2025-2026 REPORTE CALIFICACI'!DS36</f>
        <v>62.5</v>
      </c>
      <c r="BH320" s="716">
        <f>'3A 2025-2026 REPORTE CALIFICACI'!DT36</f>
        <v>66</v>
      </c>
      <c r="BI320" s="716">
        <f>'3A 2025-2026 REPORTE CALIFICACI'!DU36</f>
        <v>62.5</v>
      </c>
      <c r="BJ320" s="716">
        <f>'3A 2025-2026 REPORTE CALIFICACI'!DV36</f>
        <v>64</v>
      </c>
      <c r="BK320" s="749">
        <f>'3A 2025-2026 REPORTE CALIFICACI'!DW36</f>
        <v>63.75</v>
      </c>
      <c r="BL320" s="750">
        <f>'3A 2025-2026 REPORTE CALIFICACI'!DX36</f>
        <v>0.6947368421</v>
      </c>
      <c r="BM320" s="665">
        <f>'3A 2025-2026 REPORTE CALIFICACI'!DY36</f>
        <v>31.875</v>
      </c>
      <c r="BN320" s="665" t="str">
        <f>'3A 2025-2026 REPORTE CALIFICACI'!DZ36</f>
        <v/>
      </c>
      <c r="BO320" s="665" t="str">
        <f>'3A 2025-2026 REPORTE CALIFICACI'!EA36</f>
        <v/>
      </c>
      <c r="BP320" s="665">
        <f>'3A 2025-2026 REPORTE CALIFICACI'!EB36</f>
        <v>32</v>
      </c>
      <c r="BQ320" s="665">
        <f>'3A 2025-2026 REPORTE CALIFICACI'!EC36</f>
        <v>19.125</v>
      </c>
      <c r="BR320" s="665" t="str">
        <f>'3A 2025-2026 REPORTE CALIFICACI'!ED36</f>
        <v/>
      </c>
      <c r="BS320" s="665" t="str">
        <f>'3A 2025-2026 REPORTE CALIFICACI'!EE36</f>
        <v/>
      </c>
      <c r="BT320" s="665">
        <f>'3A 2025-2026 REPORTE CALIFICACI'!EF36</f>
        <v>19</v>
      </c>
      <c r="BU320" s="664"/>
      <c r="BV320" s="665" t="str">
        <f>'3A 2025-2026 REPORTE CALIFICACI'!EH36</f>
        <v/>
      </c>
      <c r="BW320" s="664" t="str">
        <f>'3A 2025-2026 REPORTE CALIFICACI'!EI36</f>
        <v/>
      </c>
      <c r="BX320" s="664" t="str">
        <f>'3A 2025-2026 REPORTE CALIFICACI'!EJ36</f>
        <v>R</v>
      </c>
      <c r="BY320" s="666"/>
      <c r="BZ320" s="667"/>
      <c r="CA320" s="661"/>
      <c r="CB320" s="47"/>
      <c r="CC320" s="663" t="s">
        <v>1017</v>
      </c>
      <c r="CD320" s="664">
        <f>'3A 2025-2026 REPORTE CALIFICACI'!DC37</f>
        <v>70</v>
      </c>
      <c r="CE320" s="664">
        <f>'3A 2025-2026 REPORTE CALIFICACI'!DD37</f>
        <v>70</v>
      </c>
      <c r="CF320" s="664">
        <f>'3A 2025-2026 REPORTE CALIFICACI'!DE37</f>
        <v>70</v>
      </c>
      <c r="CG320" s="664">
        <f>'3A 2025-2026 REPORTE CALIFICACI'!DF37</f>
        <v>0</v>
      </c>
      <c r="CH320" s="664">
        <f>'3A 2025-2026 REPORTE CALIFICACI'!DG37</f>
        <v>71</v>
      </c>
      <c r="CI320" s="664">
        <f>'3A 2025-2026 REPORTE CALIFICACI'!DH37</f>
        <v>70</v>
      </c>
      <c r="CJ320" s="664">
        <f>'3A 2025-2026 REPORTE CALIFICACI'!DI37</f>
        <v>60</v>
      </c>
      <c r="CK320" s="664">
        <f>'3A 2025-2026 REPORTE CALIFICACI'!DJ37</f>
        <v>0</v>
      </c>
      <c r="CL320" s="664">
        <f>'3A 2025-2026 REPORTE CALIFICACI'!DK37</f>
        <v>70</v>
      </c>
      <c r="CM320" s="664">
        <f>'3A 2025-2026 REPORTE CALIFICACI'!DL37</f>
        <v>70</v>
      </c>
      <c r="CN320" s="664">
        <f>'3A 2025-2026 REPORTE CALIFICACI'!DM37</f>
        <v>70</v>
      </c>
      <c r="CO320" s="664">
        <f>'3A 2025-2026 REPORTE CALIFICACI'!DN37</f>
        <v>0</v>
      </c>
      <c r="CP320" s="664">
        <f>'3A 2025-2026 REPORTE CALIFICACI'!DO37</f>
        <v>76</v>
      </c>
      <c r="CQ320" s="664">
        <f>'3A 2025-2026 REPORTE CALIFICACI'!DP37</f>
        <v>81</v>
      </c>
      <c r="CR320" s="664">
        <f>'3A 2025-2026 REPORTE CALIFICACI'!DQ37</f>
        <v>70</v>
      </c>
      <c r="CS320" s="664">
        <f>'3A 2025-2026 REPORTE CALIFICACI'!DR37</f>
        <v>0</v>
      </c>
      <c r="CT320" s="716">
        <f>'3A 2025-2026 REPORTE CALIFICACI'!DS37</f>
        <v>52.5</v>
      </c>
      <c r="CU320" s="716">
        <f>'3A 2025-2026 REPORTE CALIFICACI'!DT37</f>
        <v>50.25</v>
      </c>
      <c r="CV320" s="716">
        <f>'3A 2025-2026 REPORTE CALIFICACI'!DU37</f>
        <v>52.5</v>
      </c>
      <c r="CW320" s="716">
        <f>'3A 2025-2026 REPORTE CALIFICACI'!DV37</f>
        <v>56.75</v>
      </c>
      <c r="CX320" s="749">
        <f>'3A 2025-2026 REPORTE CALIFICACI'!DW37</f>
        <v>53</v>
      </c>
      <c r="CY320" s="750">
        <f>'3A 2025-2026 REPORTE CALIFICACI'!DX37</f>
        <v>0.671343985</v>
      </c>
      <c r="CZ320" s="665">
        <f>'3A 2025-2026 REPORTE CALIFICACI'!DY37</f>
        <v>26.5</v>
      </c>
      <c r="DA320" s="665" t="str">
        <f>'3A 2025-2026 REPORTE CALIFICACI'!DZ37</f>
        <v/>
      </c>
      <c r="DB320" s="665" t="str">
        <f>'3A 2025-2026 REPORTE CALIFICACI'!EA37</f>
        <v/>
      </c>
      <c r="DC320" s="749">
        <f>'3A 2025-2026 REPORTE CALIFICACI'!EB37</f>
        <v>27</v>
      </c>
      <c r="DD320" s="665">
        <f>'3A 2025-2026 REPORTE CALIFICACI'!EC37</f>
        <v>15.9</v>
      </c>
      <c r="DE320" s="665" t="str">
        <f>'3A 2025-2026 REPORTE CALIFICACI'!ED37</f>
        <v/>
      </c>
      <c r="DF320" s="665" t="str">
        <f>'3A 2025-2026 REPORTE CALIFICACI'!EE37</f>
        <v/>
      </c>
      <c r="DG320" s="749">
        <f>'3A 2025-2026 REPORTE CALIFICACI'!EF37</f>
        <v>16</v>
      </c>
      <c r="DH320" s="664"/>
      <c r="DI320" s="665" t="str">
        <f>'3A 2025-2026 REPORTE CALIFICACI'!EH37</f>
        <v/>
      </c>
      <c r="DJ320" s="664" t="str">
        <f>'3A 2025-2026 REPORTE CALIFICACI'!EI37</f>
        <v/>
      </c>
      <c r="DK320" s="664" t="str">
        <f>'3A 2025-2026 REPORTE CALIFICACI'!EJ37</f>
        <v>R</v>
      </c>
      <c r="DL320" s="666"/>
      <c r="DM320" s="667"/>
      <c r="DN320" s="661"/>
      <c r="DO320" s="47"/>
      <c r="DP320" s="663" t="s">
        <v>1017</v>
      </c>
      <c r="DQ320" s="664">
        <f>'3A 2025-2026 REPORTE CALIFICACI'!DC38</f>
        <v>100</v>
      </c>
      <c r="DR320" s="664">
        <f>'3A 2025-2026 REPORTE CALIFICACI'!DD38</f>
        <v>100</v>
      </c>
      <c r="DS320" s="664">
        <f>'3A 2025-2026 REPORTE CALIFICACI'!DE38</f>
        <v>100</v>
      </c>
      <c r="DT320" s="664">
        <f>'3A 2025-2026 REPORTE CALIFICACI'!DF38</f>
        <v>0</v>
      </c>
      <c r="DU320" s="664">
        <f>'3A 2025-2026 REPORTE CALIFICACI'!DG38</f>
        <v>96</v>
      </c>
      <c r="DV320" s="664">
        <f>'3A 2025-2026 REPORTE CALIFICACI'!DH38</f>
        <v>100</v>
      </c>
      <c r="DW320" s="664">
        <f>'3A 2025-2026 REPORTE CALIFICACI'!DI38</f>
        <v>98</v>
      </c>
      <c r="DX320" s="664">
        <f>'3A 2025-2026 REPORTE CALIFICACI'!DJ38</f>
        <v>0</v>
      </c>
      <c r="DY320" s="664">
        <f>'3A 2025-2026 REPORTE CALIFICACI'!DK38</f>
        <v>94</v>
      </c>
      <c r="DZ320" s="664">
        <f>'3A 2025-2026 REPORTE CALIFICACI'!DL38</f>
        <v>100</v>
      </c>
      <c r="EA320" s="664">
        <f>'3A 2025-2026 REPORTE CALIFICACI'!DM38</f>
        <v>99</v>
      </c>
      <c r="EB320" s="664">
        <f>'3A 2025-2026 REPORTE CALIFICACI'!DN38</f>
        <v>0</v>
      </c>
      <c r="EC320" s="664">
        <f>'3A 2025-2026 REPORTE CALIFICACI'!DO38</f>
        <v>96</v>
      </c>
      <c r="ED320" s="664">
        <f>'3A 2025-2026 REPORTE CALIFICACI'!DP38</f>
        <v>100</v>
      </c>
      <c r="EE320" s="664">
        <f>'3A 2025-2026 REPORTE CALIFICACI'!DQ38</f>
        <v>99</v>
      </c>
      <c r="EF320" s="664">
        <f>'3A 2025-2026 REPORTE CALIFICACI'!DR38</f>
        <v>0</v>
      </c>
      <c r="EG320" s="716">
        <f>'3A 2025-2026 REPORTE CALIFICACI'!DS38</f>
        <v>75</v>
      </c>
      <c r="EH320" s="716">
        <f>'3A 2025-2026 REPORTE CALIFICACI'!DT38</f>
        <v>73.5</v>
      </c>
      <c r="EI320" s="716">
        <f>'3A 2025-2026 REPORTE CALIFICACI'!DU38</f>
        <v>73.25</v>
      </c>
      <c r="EJ320" s="716">
        <f>'3A 2025-2026 REPORTE CALIFICACI'!DV38</f>
        <v>73.75</v>
      </c>
      <c r="EK320" s="749">
        <f>'3A 2025-2026 REPORTE CALIFICACI'!DW38</f>
        <v>73.875</v>
      </c>
      <c r="EL320" s="750">
        <f>'3A 2025-2026 REPORTE CALIFICACI'!DX38</f>
        <v>0.7</v>
      </c>
      <c r="EM320" s="665" t="str">
        <f>'3A 2025-2026 REPORTE CALIFICACI'!DY38</f>
        <v/>
      </c>
      <c r="EN320" s="665" t="str">
        <f>'3A 2025-2026 REPORTE CALIFICACI'!DZ38</f>
        <v/>
      </c>
      <c r="EO320" s="665" t="str">
        <f>'3A 2025-2026 REPORTE CALIFICACI'!EA38</f>
        <v/>
      </c>
      <c r="EP320" s="749" t="str">
        <f>'3A 2025-2026 REPORTE CALIFICACI'!EB38</f>
        <v/>
      </c>
      <c r="EQ320" s="665" t="str">
        <f>'3A 2025-2026 REPORTE CALIFICACI'!EC38</f>
        <v/>
      </c>
      <c r="ER320" s="665" t="str">
        <f>'3A 2025-2026 REPORTE CALIFICACI'!ED38</f>
        <v/>
      </c>
      <c r="ES320" s="665" t="str">
        <f>'3A 2025-2026 REPORTE CALIFICACI'!EE38</f>
        <v/>
      </c>
      <c r="ET320" s="749" t="str">
        <f>'3A 2025-2026 REPORTE CALIFICACI'!EF38</f>
        <v/>
      </c>
      <c r="EU320" s="664"/>
      <c r="EV320" s="665" t="str">
        <f>'3A 2025-2026 REPORTE CALIFICACI'!EH38</f>
        <v/>
      </c>
      <c r="EW320" s="664" t="str">
        <f>'3A 2025-2026 REPORTE CALIFICACI'!EI38</f>
        <v>A</v>
      </c>
      <c r="EX320" s="664" t="str">
        <f>'3A 2025-2026 REPORTE CALIFICACI'!EJ38</f>
        <v/>
      </c>
      <c r="EY320" s="666"/>
    </row>
    <row r="321" ht="52.5" customHeight="1">
      <c r="A321" s="661"/>
      <c r="B321" s="47"/>
      <c r="C321" s="663" t="s">
        <v>1018</v>
      </c>
      <c r="D321" s="664">
        <f>'3A 2025-2026 REPORTE CALIFICACI'!EK35</f>
        <v>79</v>
      </c>
      <c r="E321" s="664">
        <f>'3A 2025-2026 REPORTE CALIFICACI'!EL35</f>
        <v>90</v>
      </c>
      <c r="F321" s="664">
        <f>'3A 2025-2026 REPORTE CALIFICACI'!EM35</f>
        <v>91</v>
      </c>
      <c r="G321" s="665">
        <f>'3A 2025-2026 REPORTE CALIFICACI'!EN35</f>
        <v>0</v>
      </c>
      <c r="H321" s="664">
        <f>'3A 2025-2026 REPORTE CALIFICACI'!EO35</f>
        <v>79</v>
      </c>
      <c r="I321" s="664">
        <f>'3A 2025-2026 REPORTE CALIFICACI'!EP35</f>
        <v>88</v>
      </c>
      <c r="J321" s="664">
        <f>'3A 2025-2026 REPORTE CALIFICACI'!EQ35</f>
        <v>94</v>
      </c>
      <c r="K321" s="664">
        <f>'3A 2025-2026 REPORTE CALIFICACI'!ER35</f>
        <v>0</v>
      </c>
      <c r="L321" s="664">
        <f>'3A 2025-2026 REPORTE CALIFICACI'!ES35</f>
        <v>92</v>
      </c>
      <c r="M321" s="665">
        <f>'3A 2025-2026 REPORTE CALIFICACI'!ET35</f>
        <v>85</v>
      </c>
      <c r="N321" s="665">
        <f>'3A 2025-2026 REPORTE CALIFICACI'!EU35</f>
        <v>90</v>
      </c>
      <c r="O321" s="664">
        <f>'3A 2025-2026 REPORTE CALIFICACI'!EV35</f>
        <v>0</v>
      </c>
      <c r="P321" s="665">
        <f>'3A 2025-2026 REPORTE CALIFICACI'!EW35</f>
        <v>86</v>
      </c>
      <c r="Q321" s="665">
        <f>'3A 2025-2026 REPORTE CALIFICACI'!EX35</f>
        <v>83</v>
      </c>
      <c r="R321" s="665">
        <f>'3A 2025-2026 REPORTE CALIFICACI'!EY35</f>
        <v>82</v>
      </c>
      <c r="S321" s="665">
        <f>'3A 2025-2026 REPORTE CALIFICACI'!EZ35</f>
        <v>0</v>
      </c>
      <c r="T321" s="716">
        <f>'3A 2025-2026 REPORTE CALIFICACI'!FA35</f>
        <v>65</v>
      </c>
      <c r="U321" s="716">
        <f>'3A 2025-2026 REPORTE CALIFICACI'!FB35</f>
        <v>65.25</v>
      </c>
      <c r="V321" s="716">
        <f>'3A 2025-2026 REPORTE CALIFICACI'!FC35</f>
        <v>66.75</v>
      </c>
      <c r="W321" s="716">
        <f>'3A 2025-2026 REPORTE CALIFICACI'!FD35</f>
        <v>62.75</v>
      </c>
      <c r="X321" s="749">
        <f>'3A 2025-2026 REPORTE CALIFICACI'!FE35</f>
        <v>64.9375</v>
      </c>
      <c r="Y321" s="750">
        <f>'3A 2025-2026 REPORTE CALIFICACI'!FF35</f>
        <v>0.6410620915</v>
      </c>
      <c r="Z321" s="665">
        <f>'3A 2025-2026 REPORTE CALIFICACI'!FG35</f>
        <v>32.46875</v>
      </c>
      <c r="AA321" s="665" t="str">
        <f>'3A 2025-2026 REPORTE CALIFICACI'!FH35</f>
        <v/>
      </c>
      <c r="AB321" s="665" t="str">
        <f>'3A 2025-2026 REPORTE CALIFICACI'!FI35</f>
        <v/>
      </c>
      <c r="AC321" s="665">
        <f>'3A 2025-2026 REPORTE CALIFICACI'!FJ35</f>
        <v>32</v>
      </c>
      <c r="AD321" s="665">
        <f>'3A 2025-2026 REPORTE CALIFICACI'!FK35</f>
        <v>19.48125</v>
      </c>
      <c r="AE321" s="665" t="str">
        <f>'3A 2025-2026 REPORTE CALIFICACI'!FL35</f>
        <v/>
      </c>
      <c r="AF321" s="665" t="str">
        <f>'3A 2025-2026 REPORTE CALIFICACI'!FM35</f>
        <v/>
      </c>
      <c r="AG321" s="665">
        <f>'3A 2025-2026 REPORTE CALIFICACI'!FN35</f>
        <v>19</v>
      </c>
      <c r="AH321" s="664"/>
      <c r="AI321" s="665" t="str">
        <f>'3A 2025-2026 REPORTE CALIFICACI'!FP35</f>
        <v/>
      </c>
      <c r="AJ321" s="664" t="str">
        <f>'3A 2025-2026 REPORTE CALIFICACI'!FQ35</f>
        <v/>
      </c>
      <c r="AK321" s="664" t="str">
        <f>'3A 2025-2026 REPORTE CALIFICACI'!FR35</f>
        <v>R</v>
      </c>
      <c r="AL321" s="666"/>
      <c r="AM321" s="667"/>
      <c r="AN321" s="661"/>
      <c r="AO321" s="47"/>
      <c r="AP321" s="663" t="s">
        <v>1018</v>
      </c>
      <c r="AQ321" s="664">
        <f>'3A 2025-2026 REPORTE CALIFICACI'!EK36</f>
        <v>81</v>
      </c>
      <c r="AR321" s="664">
        <f>'3A 2025-2026 REPORTE CALIFICACI'!EL36</f>
        <v>82</v>
      </c>
      <c r="AS321" s="664">
        <f>'3A 2025-2026 REPORTE CALIFICACI'!EM36</f>
        <v>87</v>
      </c>
      <c r="AT321" s="665">
        <f>'3A 2025-2026 REPORTE CALIFICACI'!EN36</f>
        <v>0</v>
      </c>
      <c r="AU321" s="664">
        <f>'3A 2025-2026 REPORTE CALIFICACI'!EO36</f>
        <v>83</v>
      </c>
      <c r="AV321" s="664">
        <f>'3A 2025-2026 REPORTE CALIFICACI'!EP36</f>
        <v>75</v>
      </c>
      <c r="AW321" s="664">
        <f>'3A 2025-2026 REPORTE CALIFICACI'!EQ36</f>
        <v>88</v>
      </c>
      <c r="AX321" s="664">
        <f>'3A 2025-2026 REPORTE CALIFICACI'!ER36</f>
        <v>0</v>
      </c>
      <c r="AY321" s="664">
        <f>'3A 2025-2026 REPORTE CALIFICACI'!ES36</f>
        <v>94</v>
      </c>
      <c r="AZ321" s="665">
        <f>'3A 2025-2026 REPORTE CALIFICACI'!ET36</f>
        <v>85</v>
      </c>
      <c r="BA321" s="665">
        <f>'3A 2025-2026 REPORTE CALIFICACI'!EU36</f>
        <v>87</v>
      </c>
      <c r="BB321" s="664">
        <f>'3A 2025-2026 REPORTE CALIFICACI'!EV36</f>
        <v>0</v>
      </c>
      <c r="BC321" s="665">
        <f>'3A 2025-2026 REPORTE CALIFICACI'!EW36</f>
        <v>46</v>
      </c>
      <c r="BD321" s="665">
        <f>'3A 2025-2026 REPORTE CALIFICACI'!EX36</f>
        <v>82</v>
      </c>
      <c r="BE321" s="665">
        <f>'3A 2025-2026 REPORTE CALIFICACI'!EY36</f>
        <v>73</v>
      </c>
      <c r="BF321" s="665">
        <f>'3A 2025-2026 REPORTE CALIFICACI'!EZ36</f>
        <v>0</v>
      </c>
      <c r="BG321" s="716">
        <f>'3A 2025-2026 REPORTE CALIFICACI'!FA36</f>
        <v>62.5</v>
      </c>
      <c r="BH321" s="716">
        <f>'3A 2025-2026 REPORTE CALIFICACI'!FB36</f>
        <v>61.5</v>
      </c>
      <c r="BI321" s="716">
        <f>'3A 2025-2026 REPORTE CALIFICACI'!FC36</f>
        <v>66.5</v>
      </c>
      <c r="BJ321" s="716">
        <f>'3A 2025-2026 REPORTE CALIFICACI'!FD36</f>
        <v>50.25</v>
      </c>
      <c r="BK321" s="749">
        <f>'3A 2025-2026 REPORTE CALIFICACI'!FE36</f>
        <v>60.1875</v>
      </c>
      <c r="BL321" s="750">
        <f>'3A 2025-2026 REPORTE CALIFICACI'!FF36</f>
        <v>0.695</v>
      </c>
      <c r="BM321" s="665">
        <f>'3A 2025-2026 REPORTE CALIFICACI'!FG36</f>
        <v>30.09375</v>
      </c>
      <c r="BN321" s="665" t="str">
        <f>'3A 2025-2026 REPORTE CALIFICACI'!FH36</f>
        <v/>
      </c>
      <c r="BO321" s="665" t="str">
        <f>'3A 2025-2026 REPORTE CALIFICACI'!FI36</f>
        <v/>
      </c>
      <c r="BP321" s="665">
        <f>'3A 2025-2026 REPORTE CALIFICACI'!FJ36</f>
        <v>30</v>
      </c>
      <c r="BQ321" s="665">
        <f>'3A 2025-2026 REPORTE CALIFICACI'!FK36</f>
        <v>18.05625</v>
      </c>
      <c r="BR321" s="665" t="str">
        <f>'3A 2025-2026 REPORTE CALIFICACI'!FL36</f>
        <v/>
      </c>
      <c r="BS321" s="665" t="str">
        <f>'3A 2025-2026 REPORTE CALIFICACI'!FM36</f>
        <v/>
      </c>
      <c r="BT321" s="665">
        <f>'3A 2025-2026 REPORTE CALIFICACI'!FN36</f>
        <v>18</v>
      </c>
      <c r="BU321" s="664"/>
      <c r="BV321" s="665" t="str">
        <f>'3A 2025-2026 REPORTE CALIFICACI'!FP36</f>
        <v/>
      </c>
      <c r="BW321" s="664" t="str">
        <f>'3A 2025-2026 REPORTE CALIFICACI'!FQ36</f>
        <v/>
      </c>
      <c r="BX321" s="664" t="str">
        <f>'3A 2025-2026 REPORTE CALIFICACI'!FR36</f>
        <v>R</v>
      </c>
      <c r="BY321" s="666"/>
      <c r="BZ321" s="667"/>
      <c r="CA321" s="661"/>
      <c r="CB321" s="47"/>
      <c r="CC321" s="663" t="s">
        <v>1018</v>
      </c>
      <c r="CD321" s="664">
        <f>'3A 2025-2026 REPORTE CALIFICACI'!EK37</f>
        <v>78</v>
      </c>
      <c r="CE321" s="664">
        <f>'3A 2025-2026 REPORTE CALIFICACI'!EL37</f>
        <v>72</v>
      </c>
      <c r="CF321" s="664">
        <f>'3A 2025-2026 REPORTE CALIFICACI'!EM37</f>
        <v>81</v>
      </c>
      <c r="CG321" s="665">
        <f>'3A 2025-2026 REPORTE CALIFICACI'!EN37</f>
        <v>0</v>
      </c>
      <c r="CH321" s="664">
        <f>'3A 2025-2026 REPORTE CALIFICACI'!EO37</f>
        <v>76</v>
      </c>
      <c r="CI321" s="664">
        <f>'3A 2025-2026 REPORTE CALIFICACI'!EP37</f>
        <v>72</v>
      </c>
      <c r="CJ321" s="664">
        <f>'3A 2025-2026 REPORTE CALIFICACI'!EQ37</f>
        <v>90</v>
      </c>
      <c r="CK321" s="664">
        <f>'3A 2025-2026 REPORTE CALIFICACI'!ER37</f>
        <v>0</v>
      </c>
      <c r="CL321" s="664">
        <f>'3A 2025-2026 REPORTE CALIFICACI'!ES37</f>
        <v>86</v>
      </c>
      <c r="CM321" s="665">
        <f>'3A 2025-2026 REPORTE CALIFICACI'!ET37</f>
        <v>89</v>
      </c>
      <c r="CN321" s="665">
        <f>'3A 2025-2026 REPORTE CALIFICACI'!EU37</f>
        <v>87</v>
      </c>
      <c r="CO321" s="664">
        <f>'3A 2025-2026 REPORTE CALIFICACI'!EV37</f>
        <v>0</v>
      </c>
      <c r="CP321" s="665">
        <f>'3A 2025-2026 REPORTE CALIFICACI'!EW37</f>
        <v>76</v>
      </c>
      <c r="CQ321" s="665">
        <f>'3A 2025-2026 REPORTE CALIFICACI'!EX37</f>
        <v>74</v>
      </c>
      <c r="CR321" s="665">
        <f>'3A 2025-2026 REPORTE CALIFICACI'!EY37</f>
        <v>81</v>
      </c>
      <c r="CS321" s="665">
        <f>'3A 2025-2026 REPORTE CALIFICACI'!EZ37</f>
        <v>0</v>
      </c>
      <c r="CT321" s="716">
        <f>'3A 2025-2026 REPORTE CALIFICACI'!FA37</f>
        <v>57.75</v>
      </c>
      <c r="CU321" s="716">
        <f>'3A 2025-2026 REPORTE CALIFICACI'!FB37</f>
        <v>59.5</v>
      </c>
      <c r="CV321" s="716">
        <f>'3A 2025-2026 REPORTE CALIFICACI'!FC37</f>
        <v>65.5</v>
      </c>
      <c r="CW321" s="716">
        <f>'3A 2025-2026 REPORTE CALIFICACI'!FD37</f>
        <v>57.75</v>
      </c>
      <c r="CX321" s="749">
        <f>'3A 2025-2026 REPORTE CALIFICACI'!FE37</f>
        <v>60.125</v>
      </c>
      <c r="CY321" s="750">
        <f>'3A 2025-2026 REPORTE CALIFICACI'!FF37</f>
        <v>0.6707843137</v>
      </c>
      <c r="CZ321" s="665">
        <f>'3A 2025-2026 REPORTE CALIFICACI'!FG37</f>
        <v>30.0625</v>
      </c>
      <c r="DA321" s="665" t="str">
        <f>'3A 2025-2026 REPORTE CALIFICACI'!FH37</f>
        <v/>
      </c>
      <c r="DB321" s="665" t="str">
        <f>'3A 2025-2026 REPORTE CALIFICACI'!FI37</f>
        <v/>
      </c>
      <c r="DC321" s="749">
        <f>'3A 2025-2026 REPORTE CALIFICACI'!FJ37</f>
        <v>30</v>
      </c>
      <c r="DD321" s="665">
        <f>'3A 2025-2026 REPORTE CALIFICACI'!FK37</f>
        <v>18.0375</v>
      </c>
      <c r="DE321" s="665" t="str">
        <f>'3A 2025-2026 REPORTE CALIFICACI'!FL37</f>
        <v/>
      </c>
      <c r="DF321" s="665" t="str">
        <f>'3A 2025-2026 REPORTE CALIFICACI'!FM37</f>
        <v/>
      </c>
      <c r="DG321" s="749">
        <f>'3A 2025-2026 REPORTE CALIFICACI'!FN37</f>
        <v>18</v>
      </c>
      <c r="DH321" s="664"/>
      <c r="DI321" s="665" t="str">
        <f>'3A 2025-2026 REPORTE CALIFICACI'!FP37</f>
        <v/>
      </c>
      <c r="DJ321" s="664" t="str">
        <f>'3A 2025-2026 REPORTE CALIFICACI'!FQ37</f>
        <v/>
      </c>
      <c r="DK321" s="664" t="str">
        <f>'3A 2025-2026 REPORTE CALIFICACI'!FR37</f>
        <v>R</v>
      </c>
      <c r="DL321" s="666"/>
      <c r="DM321" s="667"/>
      <c r="DN321" s="661"/>
      <c r="DO321" s="47"/>
      <c r="DP321" s="663" t="s">
        <v>1018</v>
      </c>
      <c r="DQ321" s="664">
        <f>'3A 2025-2026 REPORTE CALIFICACI'!EK38</f>
        <v>93</v>
      </c>
      <c r="DR321" s="664">
        <f>'3A 2025-2026 REPORTE CALIFICACI'!EL38</f>
        <v>97</v>
      </c>
      <c r="DS321" s="664">
        <f>'3A 2025-2026 REPORTE CALIFICACI'!EM38</f>
        <v>91</v>
      </c>
      <c r="DT321" s="665">
        <f>'3A 2025-2026 REPORTE CALIFICACI'!EN38</f>
        <v>0</v>
      </c>
      <c r="DU321" s="664">
        <f>'3A 2025-2026 REPORTE CALIFICACI'!EO38</f>
        <v>95</v>
      </c>
      <c r="DV321" s="664">
        <f>'3A 2025-2026 REPORTE CALIFICACI'!EP38</f>
        <v>100</v>
      </c>
      <c r="DW321" s="664">
        <f>'3A 2025-2026 REPORTE CALIFICACI'!EQ38</f>
        <v>92</v>
      </c>
      <c r="DX321" s="664">
        <f>'3A 2025-2026 REPORTE CALIFICACI'!ER38</f>
        <v>0</v>
      </c>
      <c r="DY321" s="664">
        <f>'3A 2025-2026 REPORTE CALIFICACI'!ES38</f>
        <v>96</v>
      </c>
      <c r="DZ321" s="665">
        <f>'3A 2025-2026 REPORTE CALIFICACI'!ET38</f>
        <v>100</v>
      </c>
      <c r="EA321" s="665">
        <f>'3A 2025-2026 REPORTE CALIFICACI'!EU38</f>
        <v>95</v>
      </c>
      <c r="EB321" s="664">
        <f>'3A 2025-2026 REPORTE CALIFICACI'!EV38</f>
        <v>0</v>
      </c>
      <c r="EC321" s="665">
        <f>'3A 2025-2026 REPORTE CALIFICACI'!EW38</f>
        <v>94</v>
      </c>
      <c r="ED321" s="665">
        <f>'3A 2025-2026 REPORTE CALIFICACI'!EX38</f>
        <v>97</v>
      </c>
      <c r="EE321" s="665">
        <f>'3A 2025-2026 REPORTE CALIFICACI'!EY38</f>
        <v>98</v>
      </c>
      <c r="EF321" s="665">
        <f>'3A 2025-2026 REPORTE CALIFICACI'!EZ38</f>
        <v>0</v>
      </c>
      <c r="EG321" s="716">
        <f>'3A 2025-2026 REPORTE CALIFICACI'!FA38</f>
        <v>70.25</v>
      </c>
      <c r="EH321" s="716">
        <f>'3A 2025-2026 REPORTE CALIFICACI'!FB38</f>
        <v>71.75</v>
      </c>
      <c r="EI321" s="716">
        <f>'3A 2025-2026 REPORTE CALIFICACI'!FC38</f>
        <v>72.75</v>
      </c>
      <c r="EJ321" s="716">
        <f>'3A 2025-2026 REPORTE CALIFICACI'!FD38</f>
        <v>72.25</v>
      </c>
      <c r="EK321" s="749">
        <f>'3A 2025-2026 REPORTE CALIFICACI'!FE38</f>
        <v>71.75</v>
      </c>
      <c r="EL321" s="750">
        <f>'3A 2025-2026 REPORTE CALIFICACI'!FF38</f>
        <v>0.6941176471</v>
      </c>
      <c r="EM321" s="665" t="str">
        <f>'3A 2025-2026 REPORTE CALIFICACI'!FG38</f>
        <v/>
      </c>
      <c r="EN321" s="665" t="str">
        <f>'3A 2025-2026 REPORTE CALIFICACI'!FH38</f>
        <v/>
      </c>
      <c r="EO321" s="665" t="str">
        <f>'3A 2025-2026 REPORTE CALIFICACI'!FI38</f>
        <v/>
      </c>
      <c r="EP321" s="749" t="str">
        <f>'3A 2025-2026 REPORTE CALIFICACI'!FJ38</f>
        <v/>
      </c>
      <c r="EQ321" s="665" t="str">
        <f>'3A 2025-2026 REPORTE CALIFICACI'!FK38</f>
        <v/>
      </c>
      <c r="ER321" s="665" t="str">
        <f>'3A 2025-2026 REPORTE CALIFICACI'!FL38</f>
        <v/>
      </c>
      <c r="ES321" s="665" t="str">
        <f>'3A 2025-2026 REPORTE CALIFICACI'!FM38</f>
        <v/>
      </c>
      <c r="ET321" s="749" t="str">
        <f>'3A 2025-2026 REPORTE CALIFICACI'!FN38</f>
        <v/>
      </c>
      <c r="EU321" s="664"/>
      <c r="EV321" s="665" t="str">
        <f>'3A 2025-2026 REPORTE CALIFICACI'!FP38</f>
        <v/>
      </c>
      <c r="EW321" s="664" t="str">
        <f>'3A 2025-2026 REPORTE CALIFICACI'!FQ38</f>
        <v>A</v>
      </c>
      <c r="EX321" s="664" t="str">
        <f>'3A 2025-2026 REPORTE CALIFICACI'!FR38</f>
        <v/>
      </c>
      <c r="EY321" s="666"/>
    </row>
    <row r="322" ht="52.5" customHeight="1">
      <c r="A322" s="661"/>
      <c r="B322" s="47"/>
      <c r="C322" s="663" t="s">
        <v>1019</v>
      </c>
      <c r="D322" s="664">
        <f>'3A 2025-2026 REPORTE CALIFICACI'!FS35</f>
        <v>82</v>
      </c>
      <c r="E322" s="664">
        <f>'3A 2025-2026 REPORTE CALIFICACI'!FT35</f>
        <v>83</v>
      </c>
      <c r="F322" s="664">
        <f>'3A 2025-2026 REPORTE CALIFICACI'!FU35</f>
        <v>81</v>
      </c>
      <c r="G322" s="664">
        <f>'3A 2025-2026 REPORTE CALIFICACI'!FV35</f>
        <v>0</v>
      </c>
      <c r="H322" s="664">
        <f>'3A 2025-2026 REPORTE CALIFICACI'!FW35</f>
        <v>80</v>
      </c>
      <c r="I322" s="664">
        <f>'3A 2025-2026 REPORTE CALIFICACI'!FX35</f>
        <v>88</v>
      </c>
      <c r="J322" s="664">
        <f>'3A 2025-2026 REPORTE CALIFICACI'!FY35</f>
        <v>79</v>
      </c>
      <c r="K322" s="664">
        <f>'3A 2025-2026 REPORTE CALIFICACI'!FZ35</f>
        <v>0</v>
      </c>
      <c r="L322" s="664">
        <f>'3A 2025-2026 REPORTE CALIFICACI'!GA35</f>
        <v>83</v>
      </c>
      <c r="M322" s="664">
        <f>'3A 2025-2026 REPORTE CALIFICACI'!GB35</f>
        <v>85</v>
      </c>
      <c r="N322" s="664">
        <f>'3A 2025-2026 REPORTE CALIFICACI'!GC35</f>
        <v>81</v>
      </c>
      <c r="O322" s="664">
        <f>'3A 2025-2026 REPORTE CALIFICACI'!GD35</f>
        <v>0</v>
      </c>
      <c r="P322" s="664">
        <f>'3A 2025-2026 REPORTE CALIFICACI'!GE35</f>
        <v>75</v>
      </c>
      <c r="Q322" s="664">
        <f>'3A 2025-2026 REPORTE CALIFICACI'!GF35</f>
        <v>82</v>
      </c>
      <c r="R322" s="664">
        <f>'3A 2025-2026 REPORTE CALIFICACI'!GG35</f>
        <v>77</v>
      </c>
      <c r="S322" s="664">
        <f>'3A 2025-2026 REPORTE CALIFICACI'!GH35</f>
        <v>0</v>
      </c>
      <c r="T322" s="716">
        <f>'3A 2025-2026 REPORTE CALIFICACI'!GI35</f>
        <v>61.5</v>
      </c>
      <c r="U322" s="716">
        <f>'3A 2025-2026 REPORTE CALIFICACI'!GJ35</f>
        <v>61.75</v>
      </c>
      <c r="V322" s="716">
        <f>'3A 2025-2026 REPORTE CALIFICACI'!GK35</f>
        <v>62.25</v>
      </c>
      <c r="W322" s="716">
        <f>'3A 2025-2026 REPORTE CALIFICACI'!GL35</f>
        <v>58.5</v>
      </c>
      <c r="X322" s="749">
        <f>'3A 2025-2026 REPORTE CALIFICACI'!GM35</f>
        <v>61</v>
      </c>
      <c r="Y322" s="750">
        <f>'3A 2025-2026 REPORTE CALIFICACI'!GN35</f>
        <v>0.29</v>
      </c>
      <c r="Z322" s="665">
        <f>'3A 2025-2026 REPORTE CALIFICACI'!GO35</f>
        <v>30.5</v>
      </c>
      <c r="AA322" s="665" t="str">
        <f>'3A 2025-2026 REPORTE CALIFICACI'!GP35</f>
        <v/>
      </c>
      <c r="AB322" s="665" t="str">
        <f>'3A 2025-2026 REPORTE CALIFICACI'!GQ35</f>
        <v/>
      </c>
      <c r="AC322" s="665">
        <f>'3A 2025-2026 REPORTE CALIFICACI'!GR35</f>
        <v>31</v>
      </c>
      <c r="AD322" s="665">
        <f>'3A 2025-2026 REPORTE CALIFICACI'!GS35</f>
        <v>18.3</v>
      </c>
      <c r="AE322" s="665" t="str">
        <f>'3A 2025-2026 REPORTE CALIFICACI'!GT35</f>
        <v/>
      </c>
      <c r="AF322" s="665" t="str">
        <f>'3A 2025-2026 REPORTE CALIFICACI'!GU35</f>
        <v/>
      </c>
      <c r="AG322" s="665">
        <f>'3A 2025-2026 REPORTE CALIFICACI'!GV35</f>
        <v>18</v>
      </c>
      <c r="AH322" s="664"/>
      <c r="AI322" s="665" t="str">
        <f>'3A 2025-2026 REPORTE CALIFICACI'!GX35</f>
        <v/>
      </c>
      <c r="AJ322" s="664" t="str">
        <f>'3A 2025-2026 REPORTE CALIFICACI'!GY35</f>
        <v/>
      </c>
      <c r="AK322" s="664" t="str">
        <f>'3A 2025-2026 REPORTE CALIFICACI'!GZ35</f>
        <v>R</v>
      </c>
      <c r="AL322" s="666"/>
      <c r="AM322" s="667"/>
      <c r="AN322" s="661"/>
      <c r="AO322" s="47"/>
      <c r="AP322" s="663" t="s">
        <v>1019</v>
      </c>
      <c r="AQ322" s="664">
        <f>'3A 2025-2026 REPORTE CALIFICACI'!FS36</f>
        <v>82</v>
      </c>
      <c r="AR322" s="664">
        <f>'3A 2025-2026 REPORTE CALIFICACI'!FT36</f>
        <v>93</v>
      </c>
      <c r="AS322" s="664">
        <f>'3A 2025-2026 REPORTE CALIFICACI'!FU36</f>
        <v>80</v>
      </c>
      <c r="AT322" s="664">
        <f>'3A 2025-2026 REPORTE CALIFICACI'!FV36</f>
        <v>0</v>
      </c>
      <c r="AU322" s="664">
        <f>'3A 2025-2026 REPORTE CALIFICACI'!FW36</f>
        <v>80</v>
      </c>
      <c r="AV322" s="664">
        <f>'3A 2025-2026 REPORTE CALIFICACI'!FX36</f>
        <v>94</v>
      </c>
      <c r="AW322" s="664">
        <f>'3A 2025-2026 REPORTE CALIFICACI'!FY36</f>
        <v>78</v>
      </c>
      <c r="AX322" s="664">
        <f>'3A 2025-2026 REPORTE CALIFICACI'!FZ36</f>
        <v>0</v>
      </c>
      <c r="AY322" s="664">
        <f>'3A 2025-2026 REPORTE CALIFICACI'!GA36</f>
        <v>75</v>
      </c>
      <c r="AZ322" s="664">
        <f>'3A 2025-2026 REPORTE CALIFICACI'!GB36</f>
        <v>85</v>
      </c>
      <c r="BA322" s="664">
        <f>'3A 2025-2026 REPORTE CALIFICACI'!GC36</f>
        <v>70</v>
      </c>
      <c r="BB322" s="664">
        <f>'3A 2025-2026 REPORTE CALIFICACI'!GD36</f>
        <v>0</v>
      </c>
      <c r="BC322" s="664">
        <f>'3A 2025-2026 REPORTE CALIFICACI'!GE36</f>
        <v>85</v>
      </c>
      <c r="BD322" s="664">
        <f>'3A 2025-2026 REPORTE CALIFICACI'!GF36</f>
        <v>94</v>
      </c>
      <c r="BE322" s="664">
        <f>'3A 2025-2026 REPORTE CALIFICACI'!GG36</f>
        <v>75</v>
      </c>
      <c r="BF322" s="664">
        <f>'3A 2025-2026 REPORTE CALIFICACI'!GH36</f>
        <v>0</v>
      </c>
      <c r="BG322" s="716">
        <f>'3A 2025-2026 REPORTE CALIFICACI'!GI36</f>
        <v>63.75</v>
      </c>
      <c r="BH322" s="716">
        <f>'3A 2025-2026 REPORTE CALIFICACI'!GJ36</f>
        <v>63</v>
      </c>
      <c r="BI322" s="716">
        <f>'3A 2025-2026 REPORTE CALIFICACI'!GK36</f>
        <v>57.5</v>
      </c>
      <c r="BJ322" s="716">
        <f>'3A 2025-2026 REPORTE CALIFICACI'!GL36</f>
        <v>63.5</v>
      </c>
      <c r="BK322" s="749">
        <f>'3A 2025-2026 REPORTE CALIFICACI'!GM36</f>
        <v>61.9375</v>
      </c>
      <c r="BL322" s="750">
        <f>'3A 2025-2026 REPORTE CALIFICACI'!GN36</f>
        <v>0.29375</v>
      </c>
      <c r="BM322" s="665">
        <f>'3A 2025-2026 REPORTE CALIFICACI'!GO36</f>
        <v>30.96875</v>
      </c>
      <c r="BN322" s="665" t="str">
        <f>'3A 2025-2026 REPORTE CALIFICACI'!GP36</f>
        <v/>
      </c>
      <c r="BO322" s="665" t="str">
        <f>'3A 2025-2026 REPORTE CALIFICACI'!GQ36</f>
        <v/>
      </c>
      <c r="BP322" s="665">
        <f>'3A 2025-2026 REPORTE CALIFICACI'!GR36</f>
        <v>31</v>
      </c>
      <c r="BQ322" s="665">
        <f>'3A 2025-2026 REPORTE CALIFICACI'!GS36</f>
        <v>18.58125</v>
      </c>
      <c r="BR322" s="665" t="str">
        <f>'3A 2025-2026 REPORTE CALIFICACI'!GT36</f>
        <v/>
      </c>
      <c r="BS322" s="665" t="str">
        <f>'3A 2025-2026 REPORTE CALIFICACI'!GU36</f>
        <v/>
      </c>
      <c r="BT322" s="665">
        <f>'3A 2025-2026 REPORTE CALIFICACI'!GV36</f>
        <v>19</v>
      </c>
      <c r="BU322" s="664"/>
      <c r="BV322" s="665" t="str">
        <f>'3A 2025-2026 REPORTE CALIFICACI'!GX36</f>
        <v/>
      </c>
      <c r="BW322" s="664" t="str">
        <f>'3A 2025-2026 REPORTE CALIFICACI'!GY36</f>
        <v/>
      </c>
      <c r="BX322" s="664" t="str">
        <f>'3A 2025-2026 REPORTE CALIFICACI'!GZ36</f>
        <v>R</v>
      </c>
      <c r="BY322" s="666"/>
      <c r="BZ322" s="667"/>
      <c r="CA322" s="661"/>
      <c r="CB322" s="47"/>
      <c r="CC322" s="663" t="s">
        <v>1019</v>
      </c>
      <c r="CD322" s="664">
        <f>'3A 2025-2026 REPORTE CALIFICACI'!FS37</f>
        <v>77</v>
      </c>
      <c r="CE322" s="664">
        <f>'3A 2025-2026 REPORTE CALIFICACI'!FT37</f>
        <v>93</v>
      </c>
      <c r="CF322" s="664">
        <f>'3A 2025-2026 REPORTE CALIFICACI'!FU37</f>
        <v>40</v>
      </c>
      <c r="CG322" s="664">
        <f>'3A 2025-2026 REPORTE CALIFICACI'!FV37</f>
        <v>0</v>
      </c>
      <c r="CH322" s="664">
        <f>'3A 2025-2026 REPORTE CALIFICACI'!FW37</f>
        <v>80</v>
      </c>
      <c r="CI322" s="664">
        <f>'3A 2025-2026 REPORTE CALIFICACI'!FX37</f>
        <v>90</v>
      </c>
      <c r="CJ322" s="664">
        <f>'3A 2025-2026 REPORTE CALIFICACI'!FY37</f>
        <v>40</v>
      </c>
      <c r="CK322" s="664">
        <f>'3A 2025-2026 REPORTE CALIFICACI'!FZ37</f>
        <v>0</v>
      </c>
      <c r="CL322" s="664">
        <f>'3A 2025-2026 REPORTE CALIFICACI'!GA37</f>
        <v>90</v>
      </c>
      <c r="CM322" s="664">
        <f>'3A 2025-2026 REPORTE CALIFICACI'!GB37</f>
        <v>90</v>
      </c>
      <c r="CN322" s="664">
        <f>'3A 2025-2026 REPORTE CALIFICACI'!GC37</f>
        <v>40</v>
      </c>
      <c r="CO322" s="664">
        <f>'3A 2025-2026 REPORTE CALIFICACI'!GD37</f>
        <v>0</v>
      </c>
      <c r="CP322" s="664">
        <f>'3A 2025-2026 REPORTE CALIFICACI'!GE37</f>
        <v>80</v>
      </c>
      <c r="CQ322" s="664">
        <f>'3A 2025-2026 REPORTE CALIFICACI'!GF37</f>
        <v>84</v>
      </c>
      <c r="CR322" s="664">
        <f>'3A 2025-2026 REPORTE CALIFICACI'!GG37</f>
        <v>75</v>
      </c>
      <c r="CS322" s="664">
        <f>'3A 2025-2026 REPORTE CALIFICACI'!GH37</f>
        <v>0</v>
      </c>
      <c r="CT322" s="716">
        <f>'3A 2025-2026 REPORTE CALIFICACI'!GI37</f>
        <v>52.5</v>
      </c>
      <c r="CU322" s="716">
        <f>'3A 2025-2026 REPORTE CALIFICACI'!GJ37</f>
        <v>52.5</v>
      </c>
      <c r="CV322" s="716">
        <f>'3A 2025-2026 REPORTE CALIFICACI'!GK37</f>
        <v>55</v>
      </c>
      <c r="CW322" s="716">
        <f>'3A 2025-2026 REPORTE CALIFICACI'!GL37</f>
        <v>59.75</v>
      </c>
      <c r="CX322" s="749">
        <f>'3A 2025-2026 REPORTE CALIFICACI'!GM37</f>
        <v>54.9375</v>
      </c>
      <c r="CY322" s="750">
        <f>'3A 2025-2026 REPORTE CALIFICACI'!GN37</f>
        <v>0.295</v>
      </c>
      <c r="CZ322" s="665">
        <f>'3A 2025-2026 REPORTE CALIFICACI'!GO37</f>
        <v>27.46875</v>
      </c>
      <c r="DA322" s="665" t="str">
        <f>'3A 2025-2026 REPORTE CALIFICACI'!GP37</f>
        <v/>
      </c>
      <c r="DB322" s="665" t="str">
        <f>'3A 2025-2026 REPORTE CALIFICACI'!GQ37</f>
        <v/>
      </c>
      <c r="DC322" s="749">
        <f>'3A 2025-2026 REPORTE CALIFICACI'!GR37</f>
        <v>27</v>
      </c>
      <c r="DD322" s="665">
        <f>'3A 2025-2026 REPORTE CALIFICACI'!GS37</f>
        <v>16.48125</v>
      </c>
      <c r="DE322" s="665" t="str">
        <f>'3A 2025-2026 REPORTE CALIFICACI'!GT37</f>
        <v/>
      </c>
      <c r="DF322" s="665" t="str">
        <f>'3A 2025-2026 REPORTE CALIFICACI'!GU37</f>
        <v/>
      </c>
      <c r="DG322" s="749">
        <f>'3A 2025-2026 REPORTE CALIFICACI'!GV37</f>
        <v>16</v>
      </c>
      <c r="DH322" s="664"/>
      <c r="DI322" s="665" t="str">
        <f>'3A 2025-2026 REPORTE CALIFICACI'!GX37</f>
        <v/>
      </c>
      <c r="DJ322" s="664" t="str">
        <f>'3A 2025-2026 REPORTE CALIFICACI'!GY37</f>
        <v/>
      </c>
      <c r="DK322" s="664" t="str">
        <f>'3A 2025-2026 REPORTE CALIFICACI'!GZ37</f>
        <v>R</v>
      </c>
      <c r="DL322" s="666"/>
      <c r="DM322" s="667"/>
      <c r="DN322" s="661"/>
      <c r="DO322" s="47"/>
      <c r="DP322" s="663" t="s">
        <v>1019</v>
      </c>
      <c r="DQ322" s="664">
        <f>'3A 2025-2026 REPORTE CALIFICACI'!FS38</f>
        <v>100</v>
      </c>
      <c r="DR322" s="664">
        <f>'3A 2025-2026 REPORTE CALIFICACI'!FT38</f>
        <v>95</v>
      </c>
      <c r="DS322" s="664">
        <f>'3A 2025-2026 REPORTE CALIFICACI'!FU38</f>
        <v>85</v>
      </c>
      <c r="DT322" s="664">
        <f>'3A 2025-2026 REPORTE CALIFICACI'!FV38</f>
        <v>0</v>
      </c>
      <c r="DU322" s="664">
        <f>'3A 2025-2026 REPORTE CALIFICACI'!FW38</f>
        <v>97</v>
      </c>
      <c r="DV322" s="664">
        <f>'3A 2025-2026 REPORTE CALIFICACI'!FX38</f>
        <v>94</v>
      </c>
      <c r="DW322" s="664">
        <f>'3A 2025-2026 REPORTE CALIFICACI'!FY38</f>
        <v>87</v>
      </c>
      <c r="DX322" s="664">
        <f>'3A 2025-2026 REPORTE CALIFICACI'!FZ38</f>
        <v>0</v>
      </c>
      <c r="DY322" s="664">
        <f>'3A 2025-2026 REPORTE CALIFICACI'!GA38</f>
        <v>97</v>
      </c>
      <c r="DZ322" s="664">
        <f>'3A 2025-2026 REPORTE CALIFICACI'!GB38</f>
        <v>98</v>
      </c>
      <c r="EA322" s="664">
        <f>'3A 2025-2026 REPORTE CALIFICACI'!GC38</f>
        <v>90</v>
      </c>
      <c r="EB322" s="664">
        <f>'3A 2025-2026 REPORTE CALIFICACI'!GD38</f>
        <v>0</v>
      </c>
      <c r="EC322" s="664">
        <f>'3A 2025-2026 REPORTE CALIFICACI'!GE38</f>
        <v>98</v>
      </c>
      <c r="ED322" s="664">
        <f>'3A 2025-2026 REPORTE CALIFICACI'!GF38</f>
        <v>94</v>
      </c>
      <c r="EE322" s="664">
        <f>'3A 2025-2026 REPORTE CALIFICACI'!GG38</f>
        <v>88</v>
      </c>
      <c r="EF322" s="664">
        <f>'3A 2025-2026 REPORTE CALIFICACI'!GH38</f>
        <v>0</v>
      </c>
      <c r="EG322" s="716">
        <f>'3A 2025-2026 REPORTE CALIFICACI'!GI38</f>
        <v>70</v>
      </c>
      <c r="EH322" s="716">
        <f>'3A 2025-2026 REPORTE CALIFICACI'!GJ38</f>
        <v>69.5</v>
      </c>
      <c r="EI322" s="716">
        <f>'3A 2025-2026 REPORTE CALIFICACI'!GK38</f>
        <v>71.25</v>
      </c>
      <c r="EJ322" s="716">
        <f>'3A 2025-2026 REPORTE CALIFICACI'!GL38</f>
        <v>70</v>
      </c>
      <c r="EK322" s="749">
        <f>'3A 2025-2026 REPORTE CALIFICACI'!GM38</f>
        <v>70.1875</v>
      </c>
      <c r="EL322" s="750">
        <f>'3A 2025-2026 REPORTE CALIFICACI'!GN38</f>
        <v>0.275</v>
      </c>
      <c r="EM322" s="664"/>
      <c r="EN322" s="665" t="str">
        <f>'3A 2025-2026 REPORTE CALIFICACI'!GP38</f>
        <v/>
      </c>
      <c r="EO322" s="665" t="str">
        <f>'3A 2025-2026 REPORTE CALIFICACI'!GQ38</f>
        <v/>
      </c>
      <c r="EP322" s="744"/>
      <c r="EQ322" s="664"/>
      <c r="ER322" s="665" t="str">
        <f>'3A 2025-2026 REPORTE CALIFICACI'!GT38</f>
        <v/>
      </c>
      <c r="ES322" s="665" t="str">
        <f>'3A 2025-2026 REPORTE CALIFICACI'!GU38</f>
        <v/>
      </c>
      <c r="ET322" s="744"/>
      <c r="EU322" s="664"/>
      <c r="EV322" s="665" t="str">
        <f>'3A 2025-2026 REPORTE CALIFICACI'!GX38</f>
        <v/>
      </c>
      <c r="EW322" s="664" t="str">
        <f>'3A 2025-2026 REPORTE CALIFICACI'!GY38</f>
        <v>A</v>
      </c>
      <c r="EX322" s="664" t="str">
        <f>'3A 2025-2026 REPORTE CALIFICACI'!GZ38</f>
        <v/>
      </c>
      <c r="EY322" s="666"/>
    </row>
    <row r="323" ht="52.5" customHeight="1">
      <c r="A323" s="661"/>
      <c r="B323" s="47"/>
      <c r="C323" s="663" t="s">
        <v>1020</v>
      </c>
      <c r="D323" s="664">
        <f>'3A 2025-2026 REPORTE CALIFICACI'!HA35</f>
        <v>80</v>
      </c>
      <c r="E323" s="664">
        <f>'3A 2025-2026 REPORTE CALIFICACI'!HB35</f>
        <v>90</v>
      </c>
      <c r="F323" s="664">
        <f>'3A 2025-2026 REPORTE CALIFICACI'!HC35</f>
        <v>96</v>
      </c>
      <c r="G323" s="664">
        <f>'3A 2025-2026 REPORTE CALIFICACI'!HD35</f>
        <v>0</v>
      </c>
      <c r="H323" s="664">
        <f>'3A 2025-2026 REPORTE CALIFICACI'!HE35</f>
        <v>71</v>
      </c>
      <c r="I323" s="664">
        <f>'3A 2025-2026 REPORTE CALIFICACI'!HF35</f>
        <v>85</v>
      </c>
      <c r="J323" s="664">
        <f>'3A 2025-2026 REPORTE CALIFICACI'!HG35</f>
        <v>84</v>
      </c>
      <c r="K323" s="664">
        <f>'3A 2025-2026 REPORTE CALIFICACI'!HH35</f>
        <v>0</v>
      </c>
      <c r="L323" s="664">
        <f>'3A 2025-2026 REPORTE CALIFICACI'!HI35</f>
        <v>73</v>
      </c>
      <c r="M323" s="664">
        <f>'3A 2025-2026 REPORTE CALIFICACI'!HJ35</f>
        <v>82</v>
      </c>
      <c r="N323" s="664">
        <f>'3A 2025-2026 REPORTE CALIFICACI'!HK35</f>
        <v>88</v>
      </c>
      <c r="O323" s="664">
        <f>'3A 2025-2026 REPORTE CALIFICACI'!HL35</f>
        <v>0</v>
      </c>
      <c r="P323" s="664">
        <f>'3A 2025-2026 REPORTE CALIFICACI'!HM35</f>
        <v>75</v>
      </c>
      <c r="Q323" s="664">
        <f>'3A 2025-2026 REPORTE CALIFICACI'!HN35</f>
        <v>80</v>
      </c>
      <c r="R323" s="664">
        <f>'3A 2025-2026 REPORTE CALIFICACI'!HO35</f>
        <v>98</v>
      </c>
      <c r="S323" s="664">
        <f>'3A 2025-2026 REPORTE CALIFICACI'!HP35</f>
        <v>0</v>
      </c>
      <c r="T323" s="716">
        <f>'3A 2025-2026 REPORTE CALIFICACI'!HQ35</f>
        <v>66.5</v>
      </c>
      <c r="U323" s="716">
        <f>'3A 2025-2026 REPORTE CALIFICACI'!HR35</f>
        <v>60</v>
      </c>
      <c r="V323" s="716">
        <f>'3A 2025-2026 REPORTE CALIFICACI'!HS35</f>
        <v>60.75</v>
      </c>
      <c r="W323" s="716">
        <f>'3A 2025-2026 REPORTE CALIFICACI'!HT35</f>
        <v>63.25</v>
      </c>
      <c r="X323" s="749">
        <f>'3A 2025-2026 REPORTE CALIFICACI'!HU35</f>
        <v>62.625</v>
      </c>
      <c r="Y323" s="750">
        <f>'3A 2025-2026 REPORTE CALIFICACI'!HV35</f>
        <v>0.4490740741</v>
      </c>
      <c r="Z323" s="665">
        <f>'3A 2025-2026 REPORTE CALIFICACI'!HW35</f>
        <v>31.3125</v>
      </c>
      <c r="AA323" s="665" t="str">
        <f>'3A 2025-2026 REPORTE CALIFICACI'!HX35</f>
        <v/>
      </c>
      <c r="AB323" s="665" t="str">
        <f>'3A 2025-2026 REPORTE CALIFICACI'!HY35</f>
        <v/>
      </c>
      <c r="AC323" s="665">
        <f>'3A 2025-2026 REPORTE CALIFICACI'!HZ35</f>
        <v>31</v>
      </c>
      <c r="AD323" s="665">
        <f>'3A 2025-2026 REPORTE CALIFICACI'!IA35</f>
        <v>18.7875</v>
      </c>
      <c r="AE323" s="665" t="str">
        <f>'3A 2025-2026 REPORTE CALIFICACI'!IB35</f>
        <v/>
      </c>
      <c r="AF323" s="665" t="str">
        <f>'3A 2025-2026 REPORTE CALIFICACI'!IC35</f>
        <v/>
      </c>
      <c r="AG323" s="665">
        <f>'3A 2025-2026 REPORTE CALIFICACI'!ID35</f>
        <v>19</v>
      </c>
      <c r="AH323" s="664"/>
      <c r="AI323" s="665" t="str">
        <f>'3A 2025-2026 REPORTE CALIFICACI'!IF35</f>
        <v/>
      </c>
      <c r="AJ323" s="664" t="str">
        <f>'3A 2025-2026 REPORTE CALIFICACI'!IG35</f>
        <v/>
      </c>
      <c r="AK323" s="664" t="str">
        <f>'3A 2025-2026 REPORTE CALIFICACI'!IH35</f>
        <v>R</v>
      </c>
      <c r="AL323" s="666"/>
      <c r="AM323" s="667"/>
      <c r="AN323" s="661"/>
      <c r="AO323" s="47"/>
      <c r="AP323" s="663" t="s">
        <v>1020</v>
      </c>
      <c r="AQ323" s="664">
        <f>'3A 2025-2026 REPORTE CALIFICACI'!HA36</f>
        <v>83</v>
      </c>
      <c r="AR323" s="664">
        <f>'3A 2025-2026 REPORTE CALIFICACI'!HB36</f>
        <v>85</v>
      </c>
      <c r="AS323" s="664">
        <f>'3A 2025-2026 REPORTE CALIFICACI'!HC36</f>
        <v>90</v>
      </c>
      <c r="AT323" s="664">
        <f>'3A 2025-2026 REPORTE CALIFICACI'!HD36</f>
        <v>0</v>
      </c>
      <c r="AU323" s="664">
        <f>'3A 2025-2026 REPORTE CALIFICACI'!HE36</f>
        <v>78</v>
      </c>
      <c r="AV323" s="664">
        <f>'3A 2025-2026 REPORTE CALIFICACI'!HF36</f>
        <v>86</v>
      </c>
      <c r="AW323" s="664">
        <f>'3A 2025-2026 REPORTE CALIFICACI'!HG36</f>
        <v>80</v>
      </c>
      <c r="AX323" s="664">
        <f>'3A 2025-2026 REPORTE CALIFICACI'!HH36</f>
        <v>0</v>
      </c>
      <c r="AY323" s="664">
        <f>'3A 2025-2026 REPORTE CALIFICACI'!HI36</f>
        <v>76</v>
      </c>
      <c r="AZ323" s="664">
        <f>'3A 2025-2026 REPORTE CALIFICACI'!HJ36</f>
        <v>80</v>
      </c>
      <c r="BA323" s="664">
        <f>'3A 2025-2026 REPORTE CALIFICACI'!HK36</f>
        <v>94</v>
      </c>
      <c r="BB323" s="664">
        <f>'3A 2025-2026 REPORTE CALIFICACI'!HL36</f>
        <v>0</v>
      </c>
      <c r="BC323" s="664">
        <f>'3A 2025-2026 REPORTE CALIFICACI'!HM36</f>
        <v>80</v>
      </c>
      <c r="BD323" s="664">
        <f>'3A 2025-2026 REPORTE CALIFICACI'!HN36</f>
        <v>78</v>
      </c>
      <c r="BE323" s="664">
        <f>'3A 2025-2026 REPORTE CALIFICACI'!HO36</f>
        <v>88</v>
      </c>
      <c r="BF323" s="664">
        <f>'3A 2025-2026 REPORTE CALIFICACI'!HP36</f>
        <v>0</v>
      </c>
      <c r="BG323" s="716">
        <f>'3A 2025-2026 REPORTE CALIFICACI'!HQ36</f>
        <v>64.5</v>
      </c>
      <c r="BH323" s="716">
        <f>'3A 2025-2026 REPORTE CALIFICACI'!HR36</f>
        <v>61</v>
      </c>
      <c r="BI323" s="716">
        <f>'3A 2025-2026 REPORTE CALIFICACI'!HS36</f>
        <v>62.5</v>
      </c>
      <c r="BJ323" s="716">
        <f>'3A 2025-2026 REPORTE CALIFICACI'!HT36</f>
        <v>61.5</v>
      </c>
      <c r="BK323" s="749">
        <f>'3A 2025-2026 REPORTE CALIFICACI'!HU36</f>
        <v>62.375</v>
      </c>
      <c r="BL323" s="750">
        <f>'3A 2025-2026 REPORTE CALIFICACI'!HV36</f>
        <v>0.4675925926</v>
      </c>
      <c r="BM323" s="665">
        <f>'3A 2025-2026 REPORTE CALIFICACI'!HW36</f>
        <v>31.1875</v>
      </c>
      <c r="BN323" s="665" t="str">
        <f>'3A 2025-2026 REPORTE CALIFICACI'!HX36</f>
        <v/>
      </c>
      <c r="BO323" s="665" t="str">
        <f>'3A 2025-2026 REPORTE CALIFICACI'!HY36</f>
        <v/>
      </c>
      <c r="BP323" s="665">
        <f>'3A 2025-2026 REPORTE CALIFICACI'!HZ36</f>
        <v>31</v>
      </c>
      <c r="BQ323" s="665">
        <f>'3A 2025-2026 REPORTE CALIFICACI'!IA36</f>
        <v>18.7125</v>
      </c>
      <c r="BR323" s="665" t="str">
        <f>'3A 2025-2026 REPORTE CALIFICACI'!IB36</f>
        <v/>
      </c>
      <c r="BS323" s="665" t="str">
        <f>'3A 2025-2026 REPORTE CALIFICACI'!IC36</f>
        <v/>
      </c>
      <c r="BT323" s="665">
        <f>'3A 2025-2026 REPORTE CALIFICACI'!ID36</f>
        <v>19</v>
      </c>
      <c r="BU323" s="664"/>
      <c r="BV323" s="665" t="str">
        <f>'3A 2025-2026 REPORTE CALIFICACI'!IF36</f>
        <v/>
      </c>
      <c r="BW323" s="664" t="str">
        <f>'3A 2025-2026 REPORTE CALIFICACI'!IG36</f>
        <v/>
      </c>
      <c r="BX323" s="664" t="str">
        <f>'3A 2025-2026 REPORTE CALIFICACI'!IH36</f>
        <v>R</v>
      </c>
      <c r="BY323" s="666"/>
      <c r="BZ323" s="667"/>
      <c r="CA323" s="661"/>
      <c r="CB323" s="47"/>
      <c r="CC323" s="663" t="s">
        <v>1020</v>
      </c>
      <c r="CD323" s="664">
        <f>'3A 2025-2026 REPORTE CALIFICACI'!HA37</f>
        <v>90</v>
      </c>
      <c r="CE323" s="664">
        <f>'3A 2025-2026 REPORTE CALIFICACI'!HB37</f>
        <v>96</v>
      </c>
      <c r="CF323" s="664">
        <f>'3A 2025-2026 REPORTE CALIFICACI'!HC37</f>
        <v>92</v>
      </c>
      <c r="CG323" s="664">
        <f>'3A 2025-2026 REPORTE CALIFICACI'!HD37</f>
        <v>0</v>
      </c>
      <c r="CH323" s="664">
        <f>'3A 2025-2026 REPORTE CALIFICACI'!HE37</f>
        <v>83</v>
      </c>
      <c r="CI323" s="664">
        <f>'3A 2025-2026 REPORTE CALIFICACI'!HF37</f>
        <v>90</v>
      </c>
      <c r="CJ323" s="664">
        <f>'3A 2025-2026 REPORTE CALIFICACI'!HG37</f>
        <v>94</v>
      </c>
      <c r="CK323" s="664">
        <f>'3A 2025-2026 REPORTE CALIFICACI'!HH37</f>
        <v>0</v>
      </c>
      <c r="CL323" s="664">
        <f>'3A 2025-2026 REPORTE CALIFICACI'!HI37</f>
        <v>93</v>
      </c>
      <c r="CM323" s="664">
        <f>'3A 2025-2026 REPORTE CALIFICACI'!HJ37</f>
        <v>91</v>
      </c>
      <c r="CN323" s="664">
        <f>'3A 2025-2026 REPORTE CALIFICACI'!HK37</f>
        <v>85</v>
      </c>
      <c r="CO323" s="664">
        <f>'3A 2025-2026 REPORTE CALIFICACI'!HL37</f>
        <v>0</v>
      </c>
      <c r="CP323" s="664">
        <f>'3A 2025-2026 REPORTE CALIFICACI'!HM37</f>
        <v>85</v>
      </c>
      <c r="CQ323" s="664">
        <f>'3A 2025-2026 REPORTE CALIFICACI'!HN37</f>
        <v>82</v>
      </c>
      <c r="CR323" s="664">
        <f>'3A 2025-2026 REPORTE CALIFICACI'!HO37</f>
        <v>87</v>
      </c>
      <c r="CS323" s="664">
        <f>'3A 2025-2026 REPORTE CALIFICACI'!HP37</f>
        <v>0</v>
      </c>
      <c r="CT323" s="716">
        <f>'3A 2025-2026 REPORTE CALIFICACI'!HQ37</f>
        <v>69.5</v>
      </c>
      <c r="CU323" s="716">
        <f>'3A 2025-2026 REPORTE CALIFICACI'!HR37</f>
        <v>66.75</v>
      </c>
      <c r="CV323" s="716">
        <f>'3A 2025-2026 REPORTE CALIFICACI'!HS37</f>
        <v>67.25</v>
      </c>
      <c r="CW323" s="716">
        <f>'3A 2025-2026 REPORTE CALIFICACI'!HT37</f>
        <v>63.5</v>
      </c>
      <c r="CX323" s="749">
        <f>'3A 2025-2026 REPORTE CALIFICACI'!HU37</f>
        <v>66.75</v>
      </c>
      <c r="CY323" s="750">
        <f>'3A 2025-2026 REPORTE CALIFICACI'!HV37</f>
        <v>0.4814814815</v>
      </c>
      <c r="CZ323" s="665">
        <f>'3A 2025-2026 REPORTE CALIFICACI'!HW37</f>
        <v>33.375</v>
      </c>
      <c r="DA323" s="665" t="str">
        <f>'3A 2025-2026 REPORTE CALIFICACI'!HX37</f>
        <v/>
      </c>
      <c r="DB323" s="665" t="str">
        <f>'3A 2025-2026 REPORTE CALIFICACI'!HY37</f>
        <v/>
      </c>
      <c r="DC323" s="749">
        <f>'3A 2025-2026 REPORTE CALIFICACI'!HZ37</f>
        <v>33</v>
      </c>
      <c r="DD323" s="665">
        <f>'3A 2025-2026 REPORTE CALIFICACI'!IA37</f>
        <v>20.025</v>
      </c>
      <c r="DE323" s="665" t="str">
        <f>'3A 2025-2026 REPORTE CALIFICACI'!IB37</f>
        <v/>
      </c>
      <c r="DF323" s="665" t="str">
        <f>'3A 2025-2026 REPORTE CALIFICACI'!IC37</f>
        <v/>
      </c>
      <c r="DG323" s="749">
        <f>'3A 2025-2026 REPORTE CALIFICACI'!ID37</f>
        <v>20</v>
      </c>
      <c r="DH323" s="664"/>
      <c r="DI323" s="665" t="str">
        <f>'3A 2025-2026 REPORTE CALIFICACI'!IF37</f>
        <v/>
      </c>
      <c r="DJ323" s="664" t="str">
        <f>'3A 2025-2026 REPORTE CALIFICACI'!IG37</f>
        <v/>
      </c>
      <c r="DK323" s="664" t="str">
        <f>'3A 2025-2026 REPORTE CALIFICACI'!IH37</f>
        <v>R</v>
      </c>
      <c r="DL323" s="666"/>
      <c r="DM323" s="667"/>
      <c r="DN323" s="661"/>
      <c r="DO323" s="47"/>
      <c r="DP323" s="663" t="s">
        <v>1020</v>
      </c>
      <c r="DQ323" s="664">
        <f>'3A 2025-2026 REPORTE CALIFICACI'!HA38</f>
        <v>97</v>
      </c>
      <c r="DR323" s="664">
        <f>'3A 2025-2026 REPORTE CALIFICACI'!HB38</f>
        <v>97</v>
      </c>
      <c r="DS323" s="664">
        <f>'3A 2025-2026 REPORTE CALIFICACI'!HC38</f>
        <v>97</v>
      </c>
      <c r="DT323" s="664">
        <f>'3A 2025-2026 REPORTE CALIFICACI'!HD38</f>
        <v>0</v>
      </c>
      <c r="DU323" s="664">
        <f>'3A 2025-2026 REPORTE CALIFICACI'!HE38</f>
        <v>96</v>
      </c>
      <c r="DV323" s="664">
        <f>'3A 2025-2026 REPORTE CALIFICACI'!HF38</f>
        <v>94</v>
      </c>
      <c r="DW323" s="664">
        <f>'3A 2025-2026 REPORTE CALIFICACI'!HG38</f>
        <v>98</v>
      </c>
      <c r="DX323" s="664">
        <f>'3A 2025-2026 REPORTE CALIFICACI'!HH38</f>
        <v>0</v>
      </c>
      <c r="DY323" s="664">
        <f>'3A 2025-2026 REPORTE CALIFICACI'!HI38</f>
        <v>85</v>
      </c>
      <c r="DZ323" s="664">
        <f>'3A 2025-2026 REPORTE CALIFICACI'!HJ38</f>
        <v>95</v>
      </c>
      <c r="EA323" s="664">
        <f>'3A 2025-2026 REPORTE CALIFICACI'!HK38</f>
        <v>100</v>
      </c>
      <c r="EB323" s="664">
        <f>'3A 2025-2026 REPORTE CALIFICACI'!HL38</f>
        <v>0</v>
      </c>
      <c r="EC323" s="664">
        <f>'3A 2025-2026 REPORTE CALIFICACI'!HM38</f>
        <v>96</v>
      </c>
      <c r="ED323" s="664">
        <f>'3A 2025-2026 REPORTE CALIFICACI'!HN38</f>
        <v>90</v>
      </c>
      <c r="EE323" s="664">
        <f>'3A 2025-2026 REPORTE CALIFICACI'!HO38</f>
        <v>98</v>
      </c>
      <c r="EF323" s="664">
        <f>'3A 2025-2026 REPORTE CALIFICACI'!HP38</f>
        <v>0</v>
      </c>
      <c r="EG323" s="716">
        <f>'3A 2025-2026 REPORTE CALIFICACI'!HQ38</f>
        <v>72.75</v>
      </c>
      <c r="EH323" s="716">
        <f>'3A 2025-2026 REPORTE CALIFICACI'!HR38</f>
        <v>72</v>
      </c>
      <c r="EI323" s="716">
        <f>'3A 2025-2026 REPORTE CALIFICACI'!HS38</f>
        <v>70</v>
      </c>
      <c r="EJ323" s="716">
        <f>'3A 2025-2026 REPORTE CALIFICACI'!HT38</f>
        <v>71</v>
      </c>
      <c r="EK323" s="749">
        <f>'3A 2025-2026 REPORTE CALIFICACI'!HU38</f>
        <v>71.4375</v>
      </c>
      <c r="EL323" s="750">
        <f>'3A 2025-2026 REPORTE CALIFICACI'!HV38</f>
        <v>0.4814814815</v>
      </c>
      <c r="EM323" s="665" t="str">
        <f>'3A 2025-2026 REPORTE CALIFICACI'!HW38</f>
        <v/>
      </c>
      <c r="EN323" s="665" t="str">
        <f>'3A 2025-2026 REPORTE CALIFICACI'!HX38</f>
        <v/>
      </c>
      <c r="EO323" s="665" t="str">
        <f>'3A 2025-2026 REPORTE CALIFICACI'!HY38</f>
        <v/>
      </c>
      <c r="EP323" s="749" t="str">
        <f>'3A 2025-2026 REPORTE CALIFICACI'!HZ38</f>
        <v/>
      </c>
      <c r="EQ323" s="665" t="str">
        <f>'3A 2025-2026 REPORTE CALIFICACI'!IA38</f>
        <v/>
      </c>
      <c r="ER323" s="665" t="str">
        <f>'3A 2025-2026 REPORTE CALIFICACI'!IB38</f>
        <v/>
      </c>
      <c r="ES323" s="665" t="str">
        <f>'3A 2025-2026 REPORTE CALIFICACI'!IC38</f>
        <v/>
      </c>
      <c r="ET323" s="749" t="str">
        <f>'3A 2025-2026 REPORTE CALIFICACI'!ID38</f>
        <v/>
      </c>
      <c r="EU323" s="664"/>
      <c r="EV323" s="665" t="str">
        <f>'3A 2025-2026 REPORTE CALIFICACI'!IF38</f>
        <v/>
      </c>
      <c r="EW323" s="664" t="str">
        <f>'3A 2025-2026 REPORTE CALIFICACI'!IG38</f>
        <v>A</v>
      </c>
      <c r="EX323" s="664" t="str">
        <f>'3A 2025-2026 REPORTE CALIFICACI'!IH38</f>
        <v/>
      </c>
      <c r="EY323" s="666"/>
    </row>
    <row r="324" ht="52.5" customHeight="1">
      <c r="A324" s="661"/>
      <c r="B324" s="47"/>
      <c r="C324" s="663" t="s">
        <v>1021</v>
      </c>
      <c r="D324" s="664">
        <f>'3A 2025-2026 REPORTE CALIFICACI'!II35</f>
        <v>76</v>
      </c>
      <c r="E324" s="664">
        <f>'3A 2025-2026 REPORTE CALIFICACI'!IJ35</f>
        <v>80</v>
      </c>
      <c r="F324" s="664">
        <f>'3A 2025-2026 REPORTE CALIFICACI'!IK35</f>
        <v>88</v>
      </c>
      <c r="G324" s="664">
        <f>'3A 2025-2026 REPORTE CALIFICACI'!IL35</f>
        <v>0</v>
      </c>
      <c r="H324" s="664">
        <f>'3A 2025-2026 REPORTE CALIFICACI'!IM35</f>
        <v>80</v>
      </c>
      <c r="I324" s="664">
        <f>'3A 2025-2026 REPORTE CALIFICACI'!IN35</f>
        <v>83</v>
      </c>
      <c r="J324" s="664">
        <f>'3A 2025-2026 REPORTE CALIFICACI'!IO35</f>
        <v>92</v>
      </c>
      <c r="K324" s="664">
        <f>'3A 2025-2026 REPORTE CALIFICACI'!IP35</f>
        <v>0</v>
      </c>
      <c r="L324" s="664">
        <f>'3A 2025-2026 REPORTE CALIFICACI'!IQ35</f>
        <v>86</v>
      </c>
      <c r="M324" s="664">
        <f>'3A 2025-2026 REPORTE CALIFICACI'!IR35</f>
        <v>84</v>
      </c>
      <c r="N324" s="664">
        <f>'3A 2025-2026 REPORTE CALIFICACI'!IS35</f>
        <v>87</v>
      </c>
      <c r="O324" s="664">
        <f>'3A 2025-2026 REPORTE CALIFICACI'!IT35</f>
        <v>0</v>
      </c>
      <c r="P324" s="664">
        <f>'3A 2025-2026 REPORTE CALIFICACI'!IU35</f>
        <v>82</v>
      </c>
      <c r="Q324" s="664">
        <f>'3A 2025-2026 REPORTE CALIFICACI'!IV35</f>
        <v>87</v>
      </c>
      <c r="R324" s="664">
        <f>'3A 2025-2026 REPORTE CALIFICACI'!IW35</f>
        <v>90</v>
      </c>
      <c r="S324" s="664">
        <f>'3A 2025-2026 REPORTE CALIFICACI'!IX35</f>
        <v>0</v>
      </c>
      <c r="T324" s="716">
        <f>'3A 2025-2026 REPORTE CALIFICACI'!IY35</f>
        <v>61</v>
      </c>
      <c r="U324" s="716">
        <f>'3A 2025-2026 REPORTE CALIFICACI'!IZ35</f>
        <v>63.75</v>
      </c>
      <c r="V324" s="716">
        <f>'3A 2025-2026 REPORTE CALIFICACI'!JA35</f>
        <v>64.25</v>
      </c>
      <c r="W324" s="716">
        <f>'3A 2025-2026 REPORTE CALIFICACI'!JB35</f>
        <v>64.75</v>
      </c>
      <c r="X324" s="749">
        <f>'3A 2025-2026 REPORTE CALIFICACI'!JC35</f>
        <v>63.4375</v>
      </c>
      <c r="Y324" s="750">
        <f>'3A 2025-2026 REPORTE CALIFICACI'!JD35</f>
        <v>0.6633333333</v>
      </c>
      <c r="Z324" s="665">
        <f>'3A 2025-2026 REPORTE CALIFICACI'!JE35</f>
        <v>31.71875</v>
      </c>
      <c r="AA324" s="665" t="str">
        <f>'3A 2025-2026 REPORTE CALIFICACI'!JF35</f>
        <v/>
      </c>
      <c r="AB324" s="665" t="str">
        <f>'3A 2025-2026 REPORTE CALIFICACI'!JG35</f>
        <v/>
      </c>
      <c r="AC324" s="665">
        <f>'3A 2025-2026 REPORTE CALIFICACI'!JH35</f>
        <v>32</v>
      </c>
      <c r="AD324" s="665">
        <f>'3A 2025-2026 REPORTE CALIFICACI'!JI35</f>
        <v>19.03125</v>
      </c>
      <c r="AE324" s="665" t="str">
        <f>'3A 2025-2026 REPORTE CALIFICACI'!JJ35</f>
        <v/>
      </c>
      <c r="AF324" s="665" t="str">
        <f>'3A 2025-2026 REPORTE CALIFICACI'!JK35</f>
        <v/>
      </c>
      <c r="AG324" s="665">
        <f>'3A 2025-2026 REPORTE CALIFICACI'!JL35</f>
        <v>19</v>
      </c>
      <c r="AH324" s="664"/>
      <c r="AI324" s="665" t="str">
        <f>'3A 2025-2026 REPORTE CALIFICACI'!JN35</f>
        <v/>
      </c>
      <c r="AJ324" s="664" t="str">
        <f>'3A 2025-2026 REPORTE CALIFICACI'!JO35</f>
        <v/>
      </c>
      <c r="AK324" s="664" t="str">
        <f>'3A 2025-2026 REPORTE CALIFICACI'!JP35</f>
        <v>R</v>
      </c>
      <c r="AL324" s="666"/>
      <c r="AM324" s="667"/>
      <c r="AN324" s="661"/>
      <c r="AO324" s="47"/>
      <c r="AP324" s="663" t="s">
        <v>1021</v>
      </c>
      <c r="AQ324" s="664">
        <f>'3A 2025-2026 REPORTE CALIFICACI'!II36</f>
        <v>70</v>
      </c>
      <c r="AR324" s="664">
        <f>'3A 2025-2026 REPORTE CALIFICACI'!IJ36</f>
        <v>78</v>
      </c>
      <c r="AS324" s="664">
        <f>'3A 2025-2026 REPORTE CALIFICACI'!IK36</f>
        <v>80</v>
      </c>
      <c r="AT324" s="664">
        <f>'3A 2025-2026 REPORTE CALIFICACI'!IL36</f>
        <v>0</v>
      </c>
      <c r="AU324" s="664">
        <f>'3A 2025-2026 REPORTE CALIFICACI'!IM36</f>
        <v>72</v>
      </c>
      <c r="AV324" s="664">
        <f>'3A 2025-2026 REPORTE CALIFICACI'!IN36</f>
        <v>81</v>
      </c>
      <c r="AW324" s="664">
        <f>'3A 2025-2026 REPORTE CALIFICACI'!IO36</f>
        <v>83</v>
      </c>
      <c r="AX324" s="664">
        <f>'3A 2025-2026 REPORTE CALIFICACI'!IP36</f>
        <v>0</v>
      </c>
      <c r="AY324" s="664">
        <f>'3A 2025-2026 REPORTE CALIFICACI'!IQ36</f>
        <v>75</v>
      </c>
      <c r="AZ324" s="664">
        <f>'3A 2025-2026 REPORTE CALIFICACI'!IR36</f>
        <v>83</v>
      </c>
      <c r="BA324" s="664">
        <f>'3A 2025-2026 REPORTE CALIFICACI'!IS36</f>
        <v>85</v>
      </c>
      <c r="BB324" s="664">
        <f>'3A 2025-2026 REPORTE CALIFICACI'!IT36</f>
        <v>0</v>
      </c>
      <c r="BC324" s="664">
        <f>'3A 2025-2026 REPORTE CALIFICACI'!IU36</f>
        <v>80</v>
      </c>
      <c r="BD324" s="664">
        <f>'3A 2025-2026 REPORTE CALIFICACI'!IV36</f>
        <v>78</v>
      </c>
      <c r="BE324" s="664">
        <f>'3A 2025-2026 REPORTE CALIFICACI'!IW36</f>
        <v>82</v>
      </c>
      <c r="BF324" s="664">
        <f>'3A 2025-2026 REPORTE CALIFICACI'!IX36</f>
        <v>0</v>
      </c>
      <c r="BG324" s="716">
        <f>'3A 2025-2026 REPORTE CALIFICACI'!IY36</f>
        <v>57</v>
      </c>
      <c r="BH324" s="716">
        <f>'3A 2025-2026 REPORTE CALIFICACI'!IZ36</f>
        <v>59</v>
      </c>
      <c r="BI324" s="716">
        <f>'3A 2025-2026 REPORTE CALIFICACI'!JA36</f>
        <v>60.75</v>
      </c>
      <c r="BJ324" s="716">
        <f>'3A 2025-2026 REPORTE CALIFICACI'!JB36</f>
        <v>60</v>
      </c>
      <c r="BK324" s="749">
        <f>'3A 2025-2026 REPORTE CALIFICACI'!JC36</f>
        <v>59.1875</v>
      </c>
      <c r="BL324" s="750">
        <f>'3A 2025-2026 REPORTE CALIFICACI'!JD36</f>
        <v>0.78</v>
      </c>
      <c r="BM324" s="665">
        <f>'3A 2025-2026 REPORTE CALIFICACI'!JE36</f>
        <v>29.59375</v>
      </c>
      <c r="BN324" s="665" t="str">
        <f>'3A 2025-2026 REPORTE CALIFICACI'!JF36</f>
        <v/>
      </c>
      <c r="BO324" s="665" t="str">
        <f>'3A 2025-2026 REPORTE CALIFICACI'!JG36</f>
        <v/>
      </c>
      <c r="BP324" s="665">
        <f>'3A 2025-2026 REPORTE CALIFICACI'!JH36</f>
        <v>30</v>
      </c>
      <c r="BQ324" s="665">
        <f>'3A 2025-2026 REPORTE CALIFICACI'!JI36</f>
        <v>17.75625</v>
      </c>
      <c r="BR324" s="665" t="str">
        <f>'3A 2025-2026 REPORTE CALIFICACI'!JJ36</f>
        <v/>
      </c>
      <c r="BS324" s="665" t="str">
        <f>'3A 2025-2026 REPORTE CALIFICACI'!JK36</f>
        <v/>
      </c>
      <c r="BT324" s="665">
        <f>'3A 2025-2026 REPORTE CALIFICACI'!JL36</f>
        <v>18</v>
      </c>
      <c r="BU324" s="664"/>
      <c r="BV324" s="665" t="str">
        <f>'3A 2025-2026 REPORTE CALIFICACI'!JN36</f>
        <v/>
      </c>
      <c r="BW324" s="664" t="str">
        <f>'3A 2025-2026 REPORTE CALIFICACI'!JO36</f>
        <v/>
      </c>
      <c r="BX324" s="664" t="str">
        <f>'3A 2025-2026 REPORTE CALIFICACI'!JP36</f>
        <v>R</v>
      </c>
      <c r="BY324" s="666"/>
      <c r="BZ324" s="667"/>
      <c r="CA324" s="661"/>
      <c r="CB324" s="47"/>
      <c r="CC324" s="663" t="s">
        <v>1021</v>
      </c>
      <c r="CD324" s="664">
        <f>'3A 2025-2026 REPORTE CALIFICACI'!II37</f>
        <v>75</v>
      </c>
      <c r="CE324" s="664">
        <f>'3A 2025-2026 REPORTE CALIFICACI'!IJ37</f>
        <v>85</v>
      </c>
      <c r="CF324" s="664">
        <f>'3A 2025-2026 REPORTE CALIFICACI'!IK37</f>
        <v>88</v>
      </c>
      <c r="CG324" s="664">
        <f>'3A 2025-2026 REPORTE CALIFICACI'!IL37</f>
        <v>0</v>
      </c>
      <c r="CH324" s="664">
        <f>'3A 2025-2026 REPORTE CALIFICACI'!IM37</f>
        <v>76</v>
      </c>
      <c r="CI324" s="664">
        <f>'3A 2025-2026 REPORTE CALIFICACI'!IN37</f>
        <v>84</v>
      </c>
      <c r="CJ324" s="664">
        <f>'3A 2025-2026 REPORTE CALIFICACI'!IO37</f>
        <v>90</v>
      </c>
      <c r="CK324" s="664">
        <f>'3A 2025-2026 REPORTE CALIFICACI'!IP37</f>
        <v>0</v>
      </c>
      <c r="CL324" s="664">
        <f>'3A 2025-2026 REPORTE CALIFICACI'!IQ37</f>
        <v>83</v>
      </c>
      <c r="CM324" s="664">
        <f>'3A 2025-2026 REPORTE CALIFICACI'!IR37</f>
        <v>78</v>
      </c>
      <c r="CN324" s="664">
        <f>'3A 2025-2026 REPORTE CALIFICACI'!IS37</f>
        <v>82</v>
      </c>
      <c r="CO324" s="664">
        <f>'3A 2025-2026 REPORTE CALIFICACI'!IT37</f>
        <v>0</v>
      </c>
      <c r="CP324" s="664">
        <f>'3A 2025-2026 REPORTE CALIFICACI'!IU37</f>
        <v>75</v>
      </c>
      <c r="CQ324" s="664">
        <f>'3A 2025-2026 REPORTE CALIFICACI'!IV37</f>
        <v>86</v>
      </c>
      <c r="CR324" s="664">
        <f>'3A 2025-2026 REPORTE CALIFICACI'!IW37</f>
        <v>85</v>
      </c>
      <c r="CS324" s="664">
        <f>'3A 2025-2026 REPORTE CALIFICACI'!IX37</f>
        <v>0</v>
      </c>
      <c r="CT324" s="716">
        <f>'3A 2025-2026 REPORTE CALIFICACI'!IY37</f>
        <v>62</v>
      </c>
      <c r="CU324" s="716">
        <f>'3A 2025-2026 REPORTE CALIFICACI'!IZ37</f>
        <v>62.5</v>
      </c>
      <c r="CV324" s="716">
        <f>'3A 2025-2026 REPORTE CALIFICACI'!JA37</f>
        <v>60.75</v>
      </c>
      <c r="CW324" s="716">
        <f>'3A 2025-2026 REPORTE CALIFICACI'!JB37</f>
        <v>61.5</v>
      </c>
      <c r="CX324" s="749">
        <f>'3A 2025-2026 REPORTE CALIFICACI'!JC37</f>
        <v>61.6875</v>
      </c>
      <c r="CY324" s="750">
        <f>'3A 2025-2026 REPORTE CALIFICACI'!JD37</f>
        <v>0.7</v>
      </c>
      <c r="CZ324" s="665">
        <f>'3A 2025-2026 REPORTE CALIFICACI'!JE37</f>
        <v>30.84375</v>
      </c>
      <c r="DA324" s="665" t="str">
        <f>'3A 2025-2026 REPORTE CALIFICACI'!JF37</f>
        <v/>
      </c>
      <c r="DB324" s="665" t="str">
        <f>'3A 2025-2026 REPORTE CALIFICACI'!JG37</f>
        <v/>
      </c>
      <c r="DC324" s="749">
        <f>'3A 2025-2026 REPORTE CALIFICACI'!JH37</f>
        <v>31</v>
      </c>
      <c r="DD324" s="665">
        <f>'3A 2025-2026 REPORTE CALIFICACI'!JI37</f>
        <v>18.50625</v>
      </c>
      <c r="DE324" s="665" t="str">
        <f>'3A 2025-2026 REPORTE CALIFICACI'!JJ37</f>
        <v/>
      </c>
      <c r="DF324" s="665" t="str">
        <f>'3A 2025-2026 REPORTE CALIFICACI'!JK37</f>
        <v/>
      </c>
      <c r="DG324" s="749">
        <f>'3A 2025-2026 REPORTE CALIFICACI'!JL37</f>
        <v>19</v>
      </c>
      <c r="DH324" s="664"/>
      <c r="DI324" s="665" t="str">
        <f>'3A 2025-2026 REPORTE CALIFICACI'!JN37</f>
        <v/>
      </c>
      <c r="DJ324" s="664" t="str">
        <f>'3A 2025-2026 REPORTE CALIFICACI'!JO37</f>
        <v/>
      </c>
      <c r="DK324" s="664" t="str">
        <f>'3A 2025-2026 REPORTE CALIFICACI'!JP37</f>
        <v>R</v>
      </c>
      <c r="DL324" s="666"/>
      <c r="DM324" s="667"/>
      <c r="DN324" s="661"/>
      <c r="DO324" s="47"/>
      <c r="DP324" s="663" t="s">
        <v>1021</v>
      </c>
      <c r="DQ324" s="664">
        <f>'3A 2025-2026 REPORTE CALIFICACI'!II38</f>
        <v>87</v>
      </c>
      <c r="DR324" s="664">
        <f>'3A 2025-2026 REPORTE CALIFICACI'!IJ38</f>
        <v>88</v>
      </c>
      <c r="DS324" s="664">
        <f>'3A 2025-2026 REPORTE CALIFICACI'!IK38</f>
        <v>93</v>
      </c>
      <c r="DT324" s="664">
        <f>'3A 2025-2026 REPORTE CALIFICACI'!IL38</f>
        <v>0</v>
      </c>
      <c r="DU324" s="664">
        <f>'3A 2025-2026 REPORTE CALIFICACI'!IM38</f>
        <v>88</v>
      </c>
      <c r="DV324" s="664">
        <f>'3A 2025-2026 REPORTE CALIFICACI'!IN38</f>
        <v>90</v>
      </c>
      <c r="DW324" s="664">
        <f>'3A 2025-2026 REPORTE CALIFICACI'!IO38</f>
        <v>94</v>
      </c>
      <c r="DX324" s="664">
        <f>'3A 2025-2026 REPORTE CALIFICACI'!IP38</f>
        <v>0</v>
      </c>
      <c r="DY324" s="664">
        <f>'3A 2025-2026 REPORTE CALIFICACI'!IQ38</f>
        <v>88</v>
      </c>
      <c r="DZ324" s="664">
        <f>'3A 2025-2026 REPORTE CALIFICACI'!IR38</f>
        <v>86</v>
      </c>
      <c r="EA324" s="664">
        <f>'3A 2025-2026 REPORTE CALIFICACI'!IS38</f>
        <v>90</v>
      </c>
      <c r="EB324" s="664">
        <f>'3A 2025-2026 REPORTE CALIFICACI'!IT38</f>
        <v>0</v>
      </c>
      <c r="EC324" s="664">
        <f>'3A 2025-2026 REPORTE CALIFICACI'!IU38</f>
        <v>83</v>
      </c>
      <c r="ED324" s="664">
        <f>'3A 2025-2026 REPORTE CALIFICACI'!IV38</f>
        <v>90</v>
      </c>
      <c r="EE324" s="664">
        <f>'3A 2025-2026 REPORTE CALIFICACI'!IW38</f>
        <v>94</v>
      </c>
      <c r="EF324" s="664">
        <f>'3A 2025-2026 REPORTE CALIFICACI'!IX38</f>
        <v>0</v>
      </c>
      <c r="EG324" s="716">
        <f>'3A 2025-2026 REPORTE CALIFICACI'!IY38</f>
        <v>67</v>
      </c>
      <c r="EH324" s="716">
        <f>'3A 2025-2026 REPORTE CALIFICACI'!IZ38</f>
        <v>68</v>
      </c>
      <c r="EI324" s="716">
        <f>'3A 2025-2026 REPORTE CALIFICACI'!JA38</f>
        <v>66</v>
      </c>
      <c r="EJ324" s="716">
        <f>'3A 2025-2026 REPORTE CALIFICACI'!JB38</f>
        <v>66.75</v>
      </c>
      <c r="EK324" s="749">
        <f>'3A 2025-2026 REPORTE CALIFICACI'!JC38</f>
        <v>66.9375</v>
      </c>
      <c r="EL324" s="750">
        <f>'3A 2025-2026 REPORTE CALIFICACI'!JD38</f>
        <v>0.8</v>
      </c>
      <c r="EM324" s="665">
        <f>'3A 2025-2026 REPORTE CALIFICACI'!JE38</f>
        <v>33.46875</v>
      </c>
      <c r="EN324" s="665" t="str">
        <f>'3A 2025-2026 REPORTE CALIFICACI'!JF38</f>
        <v/>
      </c>
      <c r="EO324" s="665" t="str">
        <f>'3A 2025-2026 REPORTE CALIFICACI'!JG38</f>
        <v/>
      </c>
      <c r="EP324" s="749">
        <f>'3A 2025-2026 REPORTE CALIFICACI'!JH38</f>
        <v>33</v>
      </c>
      <c r="EQ324" s="665">
        <f>'3A 2025-2026 REPORTE CALIFICACI'!JI38</f>
        <v>20.08125</v>
      </c>
      <c r="ER324" s="665" t="str">
        <f>'3A 2025-2026 REPORTE CALIFICACI'!JJ38</f>
        <v/>
      </c>
      <c r="ES324" s="665" t="str">
        <f>'3A 2025-2026 REPORTE CALIFICACI'!JK38</f>
        <v/>
      </c>
      <c r="ET324" s="749">
        <f>'3A 2025-2026 REPORTE CALIFICACI'!JL38</f>
        <v>20</v>
      </c>
      <c r="EU324" s="664"/>
      <c r="EV324" s="665" t="str">
        <f>'3A 2025-2026 REPORTE CALIFICACI'!JN38</f>
        <v/>
      </c>
      <c r="EW324" s="664" t="str">
        <f>'3A 2025-2026 REPORTE CALIFICACI'!JO38</f>
        <v/>
      </c>
      <c r="EX324" s="664" t="str">
        <f>'3A 2025-2026 REPORTE CALIFICACI'!JP38</f>
        <v>R</v>
      </c>
      <c r="EY324" s="666"/>
    </row>
    <row r="325" ht="85.5" customHeight="1">
      <c r="A325" s="661"/>
      <c r="B325" s="43"/>
      <c r="C325" s="663" t="s">
        <v>1022</v>
      </c>
      <c r="D325" s="664">
        <f>'3A 2025-2026 REPORTE CALIFICACI'!JQ35</f>
        <v>83</v>
      </c>
      <c r="E325" s="665">
        <f>'3A 2025-2026 REPORTE CALIFICACI'!JR35</f>
        <v>83</v>
      </c>
      <c r="F325" s="665">
        <f>'3A 2025-2026 REPORTE CALIFICACI'!JS35</f>
        <v>84</v>
      </c>
      <c r="G325" s="664">
        <f>'3A 2025-2026 REPORTE CALIFICACI'!JT35</f>
        <v>0</v>
      </c>
      <c r="H325" s="664">
        <f>'3A 2025-2026 REPORTE CALIFICACI'!JU35</f>
        <v>81</v>
      </c>
      <c r="I325" s="665">
        <f>'3A 2025-2026 REPORTE CALIFICACI'!JV35</f>
        <v>80</v>
      </c>
      <c r="J325" s="665">
        <f>'3A 2025-2026 REPORTE CALIFICACI'!JW35</f>
        <v>94</v>
      </c>
      <c r="K325" s="664">
        <f>'3A 2025-2026 REPORTE CALIFICACI'!JX35</f>
        <v>0</v>
      </c>
      <c r="L325" s="664">
        <f>'3A 2025-2026 REPORTE CALIFICACI'!JY35</f>
        <v>86</v>
      </c>
      <c r="M325" s="665">
        <f>'3A 2025-2026 REPORTE CALIFICACI'!JZ35</f>
        <v>84</v>
      </c>
      <c r="N325" s="665">
        <f>'3A 2025-2026 REPORTE CALIFICACI'!KA35</f>
        <v>88</v>
      </c>
      <c r="O325" s="664">
        <f>'3A 2025-2026 REPORTE CALIFICACI'!KB35</f>
        <v>0</v>
      </c>
      <c r="P325" s="665">
        <f>'3A 2025-2026 REPORTE CALIFICACI'!KC35</f>
        <v>89</v>
      </c>
      <c r="Q325" s="665">
        <f>'3A 2025-2026 REPORTE CALIFICACI'!KD35</f>
        <v>86</v>
      </c>
      <c r="R325" s="665">
        <f>'3A 2025-2026 REPORTE CALIFICACI'!KE35</f>
        <v>91</v>
      </c>
      <c r="S325" s="664">
        <f>'3A 2025-2026 REPORTE CALIFICACI'!KF35</f>
        <v>0</v>
      </c>
      <c r="T325" s="716">
        <f>'3A 2025-2026 REPORTE CALIFICACI'!KG35</f>
        <v>62.5</v>
      </c>
      <c r="U325" s="716">
        <f>'3A 2025-2026 REPORTE CALIFICACI'!KH35</f>
        <v>63.75</v>
      </c>
      <c r="V325" s="716">
        <f>'3A 2025-2026 REPORTE CALIFICACI'!KI35</f>
        <v>64.5</v>
      </c>
      <c r="W325" s="716">
        <f>'3A 2025-2026 REPORTE CALIFICACI'!KJ35</f>
        <v>66.5</v>
      </c>
      <c r="X325" s="749">
        <f>'3A 2025-2026 REPORTE CALIFICACI'!KK35</f>
        <v>64.3125</v>
      </c>
      <c r="Y325" s="750">
        <f>'3A 2025-2026 REPORTE CALIFICACI'!KL35</f>
        <v>0.594047619</v>
      </c>
      <c r="Z325" s="665">
        <f>'3A 2025-2026 REPORTE CALIFICACI'!KM35</f>
        <v>32.15625</v>
      </c>
      <c r="AA325" s="665" t="str">
        <f>'3A 2025-2026 REPORTE CALIFICACI'!KN35</f>
        <v/>
      </c>
      <c r="AB325" s="665" t="str">
        <f>'3A 2025-2026 REPORTE CALIFICACI'!KO35</f>
        <v/>
      </c>
      <c r="AC325" s="665">
        <f>'3A 2025-2026 REPORTE CALIFICACI'!KP35</f>
        <v>32</v>
      </c>
      <c r="AD325" s="665">
        <f>'3A 2025-2026 REPORTE CALIFICACI'!KQ35</f>
        <v>19.29375</v>
      </c>
      <c r="AE325" s="665" t="str">
        <f>'3A 2025-2026 REPORTE CALIFICACI'!KR35</f>
        <v/>
      </c>
      <c r="AF325" s="665" t="str">
        <f>'3A 2025-2026 REPORTE CALIFICACI'!KS35</f>
        <v/>
      </c>
      <c r="AG325" s="665">
        <f>'3A 2025-2026 REPORTE CALIFICACI'!KT35</f>
        <v>19</v>
      </c>
      <c r="AH325" s="664"/>
      <c r="AI325" s="665" t="str">
        <f>'3A 2025-2026 REPORTE CALIFICACI'!KV35</f>
        <v/>
      </c>
      <c r="AJ325" s="664" t="str">
        <f>'3A 2025-2026 REPORTE CALIFICACI'!KW35</f>
        <v/>
      </c>
      <c r="AK325" s="664" t="str">
        <f>'3A 2025-2026 REPORTE CALIFICACI'!KX35</f>
        <v>R</v>
      </c>
      <c r="AL325" s="666"/>
      <c r="AM325" s="667"/>
      <c r="AN325" s="661"/>
      <c r="AO325" s="43"/>
      <c r="AP325" s="663" t="s">
        <v>1022</v>
      </c>
      <c r="AQ325" s="664">
        <f>'3A 2025-2026 REPORTE CALIFICACI'!JQ36</f>
        <v>84</v>
      </c>
      <c r="AR325" s="665">
        <f>'3A 2025-2026 REPORTE CALIFICACI'!JR36</f>
        <v>83</v>
      </c>
      <c r="AS325" s="665">
        <f>'3A 2025-2026 REPORTE CALIFICACI'!JS36</f>
        <v>78</v>
      </c>
      <c r="AT325" s="664">
        <f>'3A 2025-2026 REPORTE CALIFICACI'!JT36</f>
        <v>0</v>
      </c>
      <c r="AU325" s="664">
        <f>'3A 2025-2026 REPORTE CALIFICACI'!JU36</f>
        <v>81</v>
      </c>
      <c r="AV325" s="665">
        <f>'3A 2025-2026 REPORTE CALIFICACI'!JV36</f>
        <v>81</v>
      </c>
      <c r="AW325" s="665">
        <f>'3A 2025-2026 REPORTE CALIFICACI'!JW36</f>
        <v>74</v>
      </c>
      <c r="AX325" s="664">
        <f>'3A 2025-2026 REPORTE CALIFICACI'!JX36</f>
        <v>0</v>
      </c>
      <c r="AY325" s="664">
        <f>'3A 2025-2026 REPORTE CALIFICACI'!JY36</f>
        <v>86</v>
      </c>
      <c r="AZ325" s="665">
        <f>'3A 2025-2026 REPORTE CALIFICACI'!JZ36</f>
        <v>84</v>
      </c>
      <c r="BA325" s="665">
        <f>'3A 2025-2026 REPORTE CALIFICACI'!KA36</f>
        <v>88</v>
      </c>
      <c r="BB325" s="664">
        <f>'3A 2025-2026 REPORTE CALIFICACI'!KB36</f>
        <v>0</v>
      </c>
      <c r="BC325" s="665">
        <f>'3A 2025-2026 REPORTE CALIFICACI'!KC36</f>
        <v>74</v>
      </c>
      <c r="BD325" s="665">
        <f>'3A 2025-2026 REPORTE CALIFICACI'!KD36</f>
        <v>74</v>
      </c>
      <c r="BE325" s="665">
        <f>'3A 2025-2026 REPORTE CALIFICACI'!KE36</f>
        <v>77.33333333</v>
      </c>
      <c r="BF325" s="664">
        <f>'3A 2025-2026 REPORTE CALIFICACI'!KF36</f>
        <v>0</v>
      </c>
      <c r="BG325" s="716">
        <f>'3A 2025-2026 REPORTE CALIFICACI'!KG36</f>
        <v>61.25</v>
      </c>
      <c r="BH325" s="716">
        <f>'3A 2025-2026 REPORTE CALIFICACI'!KH36</f>
        <v>59</v>
      </c>
      <c r="BI325" s="716">
        <f>'3A 2025-2026 REPORTE CALIFICACI'!KI36</f>
        <v>64.5</v>
      </c>
      <c r="BJ325" s="716">
        <f>'3A 2025-2026 REPORTE CALIFICACI'!KJ36</f>
        <v>56.33333333</v>
      </c>
      <c r="BK325" s="749">
        <f>'3A 2025-2026 REPORTE CALIFICACI'!KK36</f>
        <v>60.27083333</v>
      </c>
      <c r="BL325" s="750">
        <f>'3A 2025-2026 REPORTE CALIFICACI'!KL36</f>
        <v>0.6349206349</v>
      </c>
      <c r="BM325" s="665">
        <f>'3A 2025-2026 REPORTE CALIFICACI'!KM36</f>
        <v>30.13541667</v>
      </c>
      <c r="BN325" s="665" t="str">
        <f>'3A 2025-2026 REPORTE CALIFICACI'!KN36</f>
        <v/>
      </c>
      <c r="BO325" s="665" t="str">
        <f>'3A 2025-2026 REPORTE CALIFICACI'!KO36</f>
        <v/>
      </c>
      <c r="BP325" s="665">
        <f>'3A 2025-2026 REPORTE CALIFICACI'!KP36</f>
        <v>30</v>
      </c>
      <c r="BQ325" s="665">
        <f>'3A 2025-2026 REPORTE CALIFICACI'!KQ36</f>
        <v>18.08125</v>
      </c>
      <c r="BR325" s="665" t="str">
        <f>'3A 2025-2026 REPORTE CALIFICACI'!KR36</f>
        <v/>
      </c>
      <c r="BS325" s="665" t="str">
        <f>'3A 2025-2026 REPORTE CALIFICACI'!KS36</f>
        <v/>
      </c>
      <c r="BT325" s="665">
        <f>'3A 2025-2026 REPORTE CALIFICACI'!KT36</f>
        <v>18</v>
      </c>
      <c r="BU325" s="664"/>
      <c r="BV325" s="665" t="str">
        <f>'3A 2025-2026 REPORTE CALIFICACI'!KV36</f>
        <v/>
      </c>
      <c r="BW325" s="664" t="str">
        <f>'3A 2025-2026 REPORTE CALIFICACI'!KW36</f>
        <v/>
      </c>
      <c r="BX325" s="664" t="str">
        <f>'3A 2025-2026 REPORTE CALIFICACI'!KX36</f>
        <v>R</v>
      </c>
      <c r="BY325" s="666"/>
      <c r="BZ325" s="667"/>
      <c r="CA325" s="661"/>
      <c r="CB325" s="43"/>
      <c r="CC325" s="663" t="s">
        <v>1022</v>
      </c>
      <c r="CD325" s="664">
        <f>'3A 2025-2026 REPORTE CALIFICACI'!JQ37</f>
        <v>81</v>
      </c>
      <c r="CE325" s="665">
        <f>'3A 2025-2026 REPORTE CALIFICACI'!JR37</f>
        <v>80</v>
      </c>
      <c r="CF325" s="665">
        <f>'3A 2025-2026 REPORTE CALIFICACI'!JS37</f>
        <v>76</v>
      </c>
      <c r="CG325" s="664">
        <f>'3A 2025-2026 REPORTE CALIFICACI'!JT37</f>
        <v>0</v>
      </c>
      <c r="CH325" s="664">
        <f>'3A 2025-2026 REPORTE CALIFICACI'!JU37</f>
        <v>78</v>
      </c>
      <c r="CI325" s="665">
        <f>'3A 2025-2026 REPORTE CALIFICACI'!JV37</f>
        <v>94</v>
      </c>
      <c r="CJ325" s="665">
        <f>'3A 2025-2026 REPORTE CALIFICACI'!JW37</f>
        <v>74</v>
      </c>
      <c r="CK325" s="664">
        <f>'3A 2025-2026 REPORTE CALIFICACI'!JX37</f>
        <v>0</v>
      </c>
      <c r="CL325" s="664">
        <f>'3A 2025-2026 REPORTE CALIFICACI'!JY37</f>
        <v>86</v>
      </c>
      <c r="CM325" s="665">
        <f>'3A 2025-2026 REPORTE CALIFICACI'!JZ37</f>
        <v>91</v>
      </c>
      <c r="CN325" s="665">
        <f>'3A 2025-2026 REPORTE CALIFICACI'!KA37</f>
        <v>88</v>
      </c>
      <c r="CO325" s="664">
        <f>'3A 2025-2026 REPORTE CALIFICACI'!KB37</f>
        <v>0</v>
      </c>
      <c r="CP325" s="665">
        <f>'3A 2025-2026 REPORTE CALIFICACI'!KC37</f>
        <v>83</v>
      </c>
      <c r="CQ325" s="665">
        <f>'3A 2025-2026 REPORTE CALIFICACI'!KD37</f>
        <v>88</v>
      </c>
      <c r="CR325" s="665">
        <f>'3A 2025-2026 REPORTE CALIFICACI'!KE37</f>
        <v>84</v>
      </c>
      <c r="CS325" s="664">
        <f>'3A 2025-2026 REPORTE CALIFICACI'!KF37</f>
        <v>0</v>
      </c>
      <c r="CT325" s="716">
        <f>'3A 2025-2026 REPORTE CALIFICACI'!KG37</f>
        <v>59.25</v>
      </c>
      <c r="CU325" s="716">
        <f>'3A 2025-2026 REPORTE CALIFICACI'!KH37</f>
        <v>61.5</v>
      </c>
      <c r="CV325" s="716">
        <f>'3A 2025-2026 REPORTE CALIFICACI'!KI37</f>
        <v>66.25</v>
      </c>
      <c r="CW325" s="716">
        <f>'3A 2025-2026 REPORTE CALIFICACI'!KJ37</f>
        <v>63.75</v>
      </c>
      <c r="CX325" s="749">
        <f>'3A 2025-2026 REPORTE CALIFICACI'!KK37</f>
        <v>62.6875</v>
      </c>
      <c r="CY325" s="750">
        <f>'3A 2025-2026 REPORTE CALIFICACI'!KL37</f>
        <v>0.6051587302</v>
      </c>
      <c r="CZ325" s="665">
        <f>'3A 2025-2026 REPORTE CALIFICACI'!KM37</f>
        <v>31.34375</v>
      </c>
      <c r="DA325" s="665" t="str">
        <f>'3A 2025-2026 REPORTE CALIFICACI'!KN37</f>
        <v/>
      </c>
      <c r="DB325" s="665" t="str">
        <f>'3A 2025-2026 REPORTE CALIFICACI'!KO37</f>
        <v/>
      </c>
      <c r="DC325" s="749">
        <f>'3A 2025-2026 REPORTE CALIFICACI'!KP37</f>
        <v>31</v>
      </c>
      <c r="DD325" s="665">
        <f>'3A 2025-2026 REPORTE CALIFICACI'!KQ37</f>
        <v>18.80625</v>
      </c>
      <c r="DE325" s="665" t="str">
        <f>'3A 2025-2026 REPORTE CALIFICACI'!KR37</f>
        <v/>
      </c>
      <c r="DF325" s="665" t="str">
        <f>'3A 2025-2026 REPORTE CALIFICACI'!KS37</f>
        <v/>
      </c>
      <c r="DG325" s="749">
        <f>'3A 2025-2026 REPORTE CALIFICACI'!KT37</f>
        <v>19</v>
      </c>
      <c r="DH325" s="664"/>
      <c r="DI325" s="665" t="str">
        <f>'3A 2025-2026 REPORTE CALIFICACI'!KV37</f>
        <v/>
      </c>
      <c r="DJ325" s="664" t="str">
        <f>'3A 2025-2026 REPORTE CALIFICACI'!KW37</f>
        <v/>
      </c>
      <c r="DK325" s="664" t="str">
        <f>'3A 2025-2026 REPORTE CALIFICACI'!KX37</f>
        <v>R</v>
      </c>
      <c r="DL325" s="666"/>
      <c r="DM325" s="667"/>
      <c r="DN325" s="661"/>
      <c r="DO325" s="43"/>
      <c r="DP325" s="663" t="s">
        <v>1022</v>
      </c>
      <c r="DQ325" s="664">
        <f>'3A 2025-2026 REPORTE CALIFICACI'!JQ38</f>
        <v>94</v>
      </c>
      <c r="DR325" s="665">
        <f>'3A 2025-2026 REPORTE CALIFICACI'!JR38</f>
        <v>92</v>
      </c>
      <c r="DS325" s="665">
        <f>'3A 2025-2026 REPORTE CALIFICACI'!JS38</f>
        <v>100</v>
      </c>
      <c r="DT325" s="664">
        <f>'3A 2025-2026 REPORTE CALIFICACI'!JT38</f>
        <v>0</v>
      </c>
      <c r="DU325" s="664">
        <f>'3A 2025-2026 REPORTE CALIFICACI'!JU38</f>
        <v>91</v>
      </c>
      <c r="DV325" s="665">
        <f>'3A 2025-2026 REPORTE CALIFICACI'!JV38</f>
        <v>94</v>
      </c>
      <c r="DW325" s="665">
        <f>'3A 2025-2026 REPORTE CALIFICACI'!JW38</f>
        <v>94</v>
      </c>
      <c r="DX325" s="664">
        <f>'3A 2025-2026 REPORTE CALIFICACI'!JX38</f>
        <v>0</v>
      </c>
      <c r="DY325" s="664">
        <f>'3A 2025-2026 REPORTE CALIFICACI'!JY38</f>
        <v>94</v>
      </c>
      <c r="DZ325" s="665">
        <f>'3A 2025-2026 REPORTE CALIFICACI'!JZ38</f>
        <v>97</v>
      </c>
      <c r="EA325" s="665">
        <f>'3A 2025-2026 REPORTE CALIFICACI'!KA38</f>
        <v>92</v>
      </c>
      <c r="EB325" s="664">
        <f>'3A 2025-2026 REPORTE CALIFICACI'!KB38</f>
        <v>0</v>
      </c>
      <c r="EC325" s="665">
        <f>'3A 2025-2026 REPORTE CALIFICACI'!KC38</f>
        <v>96</v>
      </c>
      <c r="ED325" s="665">
        <f>'3A 2025-2026 REPORTE CALIFICACI'!KD38</f>
        <v>91</v>
      </c>
      <c r="EE325" s="665">
        <f>'3A 2025-2026 REPORTE CALIFICACI'!KE38</f>
        <v>93</v>
      </c>
      <c r="EF325" s="664">
        <f>'3A 2025-2026 REPORTE CALIFICACI'!KF38</f>
        <v>0</v>
      </c>
      <c r="EG325" s="716">
        <f>'3A 2025-2026 REPORTE CALIFICACI'!KG38</f>
        <v>71.5</v>
      </c>
      <c r="EH325" s="716">
        <f>'3A 2025-2026 REPORTE CALIFICACI'!KH38</f>
        <v>69.75</v>
      </c>
      <c r="EI325" s="716">
        <f>'3A 2025-2026 REPORTE CALIFICACI'!KI38</f>
        <v>70.75</v>
      </c>
      <c r="EJ325" s="716">
        <f>'3A 2025-2026 REPORTE CALIFICACI'!KJ38</f>
        <v>70</v>
      </c>
      <c r="EK325" s="749">
        <f>'3A 2025-2026 REPORTE CALIFICACI'!KK38</f>
        <v>70.5</v>
      </c>
      <c r="EL325" s="750">
        <f>'3A 2025-2026 REPORTE CALIFICACI'!KL38</f>
        <v>0.6349206349</v>
      </c>
      <c r="EM325" s="665" t="str">
        <f>'3A 2025-2026 REPORTE CALIFICACI'!KM38</f>
        <v/>
      </c>
      <c r="EN325" s="665" t="str">
        <f>'3A 2025-2026 REPORTE CALIFICACI'!KN38</f>
        <v/>
      </c>
      <c r="EO325" s="665" t="str">
        <f>'3A 2025-2026 REPORTE CALIFICACI'!KO38</f>
        <v/>
      </c>
      <c r="EP325" s="749" t="str">
        <f>'3A 2025-2026 REPORTE CALIFICACI'!KP38</f>
        <v/>
      </c>
      <c r="EQ325" s="665" t="str">
        <f>'3A 2025-2026 REPORTE CALIFICACI'!KQ38</f>
        <v/>
      </c>
      <c r="ER325" s="665" t="str">
        <f>'3A 2025-2026 REPORTE CALIFICACI'!KR38</f>
        <v/>
      </c>
      <c r="ES325" s="665" t="str">
        <f>'3A 2025-2026 REPORTE CALIFICACI'!KS38</f>
        <v/>
      </c>
      <c r="ET325" s="749" t="str">
        <f>'3A 2025-2026 REPORTE CALIFICACI'!KT38</f>
        <v/>
      </c>
      <c r="EU325" s="664"/>
      <c r="EV325" s="665" t="str">
        <f>'3A 2025-2026 REPORTE CALIFICACI'!KV38</f>
        <v/>
      </c>
      <c r="EW325" s="664" t="str">
        <f>'3A 2025-2026 REPORTE CALIFICACI'!KW38</f>
        <v>A</v>
      </c>
      <c r="EX325" s="664" t="str">
        <f>'3A 2025-2026 REPORTE CALIFICACI'!KX38</f>
        <v/>
      </c>
      <c r="EY325" s="666"/>
    </row>
    <row r="326">
      <c r="A326" s="628"/>
      <c r="B326" s="643"/>
      <c r="C326" s="643"/>
      <c r="D326" s="643"/>
      <c r="E326" s="643"/>
      <c r="F326" s="643"/>
      <c r="G326" s="643"/>
      <c r="H326" s="643"/>
      <c r="I326" s="643"/>
      <c r="J326" s="643"/>
      <c r="K326" s="643"/>
      <c r="L326" s="643"/>
      <c r="M326" s="643"/>
      <c r="N326" s="643"/>
      <c r="O326" s="643"/>
      <c r="P326" s="643"/>
      <c r="Q326" s="643"/>
      <c r="R326" s="643"/>
      <c r="S326" s="643"/>
      <c r="T326" s="643"/>
      <c r="U326" s="643"/>
      <c r="V326" s="643"/>
      <c r="W326" s="643"/>
      <c r="X326" s="751"/>
      <c r="Y326" s="751"/>
      <c r="Z326" s="643"/>
      <c r="AA326" s="643"/>
      <c r="AB326" s="643"/>
      <c r="AC326" s="643"/>
      <c r="AD326" s="643"/>
      <c r="AE326" s="643"/>
      <c r="AF326" s="643"/>
      <c r="AG326" s="643"/>
      <c r="AH326" s="643"/>
      <c r="AI326" s="643"/>
      <c r="AJ326" s="643"/>
      <c r="AK326" s="643"/>
      <c r="AL326" s="644"/>
      <c r="AM326" s="643"/>
      <c r="AN326" s="628"/>
      <c r="AO326" s="643"/>
      <c r="AP326" s="643"/>
      <c r="AQ326" s="643"/>
      <c r="AR326" s="643"/>
      <c r="AS326" s="643"/>
      <c r="AT326" s="643"/>
      <c r="AU326" s="643"/>
      <c r="AV326" s="643"/>
      <c r="AW326" s="643"/>
      <c r="AX326" s="643"/>
      <c r="AY326" s="643"/>
      <c r="AZ326" s="643"/>
      <c r="BA326" s="643"/>
      <c r="BB326" s="643"/>
      <c r="BC326" s="643"/>
      <c r="BD326" s="643"/>
      <c r="BE326" s="643"/>
      <c r="BF326" s="643"/>
      <c r="BG326" s="643"/>
      <c r="BH326" s="643"/>
      <c r="BI326" s="643"/>
      <c r="BJ326" s="643"/>
      <c r="BK326" s="751"/>
      <c r="BL326" s="751"/>
      <c r="BM326" s="643"/>
      <c r="BN326" s="643"/>
      <c r="BO326" s="643"/>
      <c r="BP326" s="643"/>
      <c r="BQ326" s="643"/>
      <c r="BR326" s="643"/>
      <c r="BS326" s="643"/>
      <c r="BT326" s="643"/>
      <c r="BU326" s="643"/>
      <c r="BV326" s="643"/>
      <c r="BW326" s="643"/>
      <c r="BX326" s="643"/>
      <c r="BY326" s="644"/>
      <c r="BZ326" s="643"/>
      <c r="CA326" s="628"/>
      <c r="CB326" s="643"/>
      <c r="CC326" s="643"/>
      <c r="CD326" s="643"/>
      <c r="CE326" s="643"/>
      <c r="CF326" s="643"/>
      <c r="CG326" s="643"/>
      <c r="CH326" s="643"/>
      <c r="CI326" s="643"/>
      <c r="CJ326" s="643"/>
      <c r="CK326" s="643"/>
      <c r="CL326" s="643"/>
      <c r="CM326" s="643"/>
      <c r="CN326" s="643"/>
      <c r="CO326" s="643"/>
      <c r="CP326" s="643"/>
      <c r="CQ326" s="643"/>
      <c r="CR326" s="643"/>
      <c r="CS326" s="643"/>
      <c r="CT326" s="643"/>
      <c r="CU326" s="643"/>
      <c r="CV326" s="643"/>
      <c r="CW326" s="643"/>
      <c r="CX326" s="751"/>
      <c r="CY326" s="751"/>
      <c r="CZ326" s="643"/>
      <c r="DA326" s="643"/>
      <c r="DB326" s="643"/>
      <c r="DC326" s="643"/>
      <c r="DD326" s="643"/>
      <c r="DE326" s="643"/>
      <c r="DF326" s="643"/>
      <c r="DG326" s="643"/>
      <c r="DH326" s="643"/>
      <c r="DI326" s="643"/>
      <c r="DJ326" s="643"/>
      <c r="DK326" s="643"/>
      <c r="DL326" s="644"/>
      <c r="DM326" s="643"/>
      <c r="DN326" s="628"/>
      <c r="DO326" s="643"/>
      <c r="DP326" s="643"/>
      <c r="DQ326" s="643"/>
      <c r="DR326" s="643"/>
      <c r="DS326" s="643"/>
      <c r="DT326" s="643"/>
      <c r="DU326" s="643"/>
      <c r="DV326" s="643"/>
      <c r="DW326" s="643"/>
      <c r="DX326" s="643"/>
      <c r="DY326" s="643"/>
      <c r="DZ326" s="643"/>
      <c r="EA326" s="643"/>
      <c r="EB326" s="643"/>
      <c r="EC326" s="643"/>
      <c r="ED326" s="643"/>
      <c r="EE326" s="643"/>
      <c r="EF326" s="643"/>
      <c r="EG326" s="643"/>
      <c r="EH326" s="643"/>
      <c r="EI326" s="643"/>
      <c r="EJ326" s="643"/>
      <c r="EK326" s="751"/>
      <c r="EL326" s="751"/>
      <c r="EM326" s="643"/>
      <c r="EN326" s="643"/>
      <c r="EO326" s="643"/>
      <c r="EP326" s="643"/>
      <c r="EQ326" s="643"/>
      <c r="ER326" s="643"/>
      <c r="ES326" s="643"/>
      <c r="ET326" s="643"/>
      <c r="EU326" s="643"/>
      <c r="EV326" s="643"/>
      <c r="EW326" s="643"/>
      <c r="EX326" s="643"/>
      <c r="EY326" s="644"/>
    </row>
    <row r="327">
      <c r="A327" s="628"/>
      <c r="B327" s="643"/>
      <c r="C327" s="643"/>
      <c r="D327" s="643"/>
      <c r="E327" s="643"/>
      <c r="F327" s="643"/>
      <c r="G327" s="643"/>
      <c r="H327" s="643"/>
      <c r="I327" s="643"/>
      <c r="J327" s="643"/>
      <c r="K327" s="643"/>
      <c r="L327" s="643"/>
      <c r="M327" s="643"/>
      <c r="N327" s="643"/>
      <c r="O327" s="643"/>
      <c r="P327" s="643"/>
      <c r="Q327" s="643"/>
      <c r="R327" s="643"/>
      <c r="S327" s="643"/>
      <c r="T327" s="643"/>
      <c r="U327" s="643"/>
      <c r="V327" s="643"/>
      <c r="W327" s="643"/>
      <c r="X327" s="739"/>
      <c r="Y327" s="739"/>
      <c r="Z327" s="643"/>
      <c r="AA327" s="643"/>
      <c r="AB327" s="643"/>
      <c r="AC327" s="643"/>
      <c r="AD327" s="643"/>
      <c r="AE327" s="643"/>
      <c r="AF327" s="643"/>
      <c r="AG327" s="643"/>
      <c r="AH327" s="643"/>
      <c r="AI327" s="643"/>
      <c r="AJ327" s="643"/>
      <c r="AK327" s="643"/>
      <c r="AL327" s="644"/>
      <c r="AM327" s="643"/>
      <c r="AN327" s="628"/>
      <c r="AO327" s="643"/>
      <c r="AP327" s="643"/>
      <c r="AQ327" s="643"/>
      <c r="AR327" s="643"/>
      <c r="AS327" s="643"/>
      <c r="AT327" s="643"/>
      <c r="AU327" s="643"/>
      <c r="AV327" s="643"/>
      <c r="AW327" s="643"/>
      <c r="AX327" s="643"/>
      <c r="AY327" s="643"/>
      <c r="AZ327" s="643"/>
      <c r="BA327" s="643"/>
      <c r="BB327" s="643"/>
      <c r="BC327" s="643"/>
      <c r="BD327" s="643"/>
      <c r="BE327" s="643"/>
      <c r="BF327" s="643"/>
      <c r="BG327" s="643"/>
      <c r="BH327" s="643"/>
      <c r="BI327" s="643"/>
      <c r="BJ327" s="643"/>
      <c r="BK327" s="739"/>
      <c r="BL327" s="739"/>
      <c r="BM327" s="643"/>
      <c r="BN327" s="643"/>
      <c r="BO327" s="643"/>
      <c r="BP327" s="643"/>
      <c r="BQ327" s="643"/>
      <c r="BR327" s="643"/>
      <c r="BS327" s="643"/>
      <c r="BT327" s="643"/>
      <c r="BU327" s="643"/>
      <c r="BV327" s="643"/>
      <c r="BW327" s="643"/>
      <c r="BX327" s="643"/>
      <c r="BY327" s="644"/>
      <c r="BZ327" s="643"/>
      <c r="CA327" s="628"/>
      <c r="CB327" s="643"/>
      <c r="CC327" s="643"/>
      <c r="CD327" s="643"/>
      <c r="CE327" s="643"/>
      <c r="CF327" s="643"/>
      <c r="CG327" s="643"/>
      <c r="CH327" s="643"/>
      <c r="CI327" s="643"/>
      <c r="CJ327" s="643"/>
      <c r="CK327" s="643"/>
      <c r="CL327" s="643"/>
      <c r="CM327" s="643"/>
      <c r="CN327" s="643"/>
      <c r="CO327" s="643"/>
      <c r="CP327" s="643"/>
      <c r="CQ327" s="643"/>
      <c r="CR327" s="643"/>
      <c r="CS327" s="643"/>
      <c r="CT327" s="643"/>
      <c r="CU327" s="643"/>
      <c r="CV327" s="643"/>
      <c r="CW327" s="643"/>
      <c r="CX327" s="739"/>
      <c r="CY327" s="739"/>
      <c r="CZ327" s="643"/>
      <c r="DA327" s="643"/>
      <c r="DB327" s="643"/>
      <c r="DC327" s="643"/>
      <c r="DD327" s="643"/>
      <c r="DE327" s="643"/>
      <c r="DF327" s="643"/>
      <c r="DG327" s="643"/>
      <c r="DH327" s="643"/>
      <c r="DI327" s="643"/>
      <c r="DJ327" s="643"/>
      <c r="DK327" s="643"/>
      <c r="DL327" s="644"/>
      <c r="DM327" s="643"/>
      <c r="DN327" s="628"/>
      <c r="DO327" s="643"/>
      <c r="DP327" s="643"/>
      <c r="DQ327" s="643"/>
      <c r="DR327" s="643"/>
      <c r="DS327" s="643"/>
      <c r="DT327" s="643"/>
      <c r="DU327" s="643"/>
      <c r="DV327" s="643"/>
      <c r="DW327" s="643"/>
      <c r="DX327" s="643"/>
      <c r="DY327" s="643"/>
      <c r="DZ327" s="643"/>
      <c r="EA327" s="643"/>
      <c r="EB327" s="643"/>
      <c r="EC327" s="643"/>
      <c r="ED327" s="643"/>
      <c r="EE327" s="643"/>
      <c r="EF327" s="643"/>
      <c r="EG327" s="643"/>
      <c r="EH327" s="643"/>
      <c r="EI327" s="643"/>
      <c r="EJ327" s="643"/>
      <c r="EK327" s="739"/>
      <c r="EL327" s="739"/>
      <c r="EM327" s="643"/>
      <c r="EN327" s="643"/>
      <c r="EO327" s="643"/>
      <c r="EP327" s="643"/>
      <c r="EQ327" s="643"/>
      <c r="ER327" s="643"/>
      <c r="ES327" s="643"/>
      <c r="ET327" s="643"/>
      <c r="EU327" s="643"/>
      <c r="EV327" s="643"/>
      <c r="EW327" s="643"/>
      <c r="EX327" s="643"/>
      <c r="EY327" s="644"/>
    </row>
    <row r="328">
      <c r="A328" s="628"/>
      <c r="B328" s="643"/>
      <c r="C328" s="643"/>
      <c r="D328" s="643"/>
      <c r="E328" s="643"/>
      <c r="F328" s="643"/>
      <c r="G328" s="643"/>
      <c r="H328" s="643"/>
      <c r="I328" s="643"/>
      <c r="J328" s="643"/>
      <c r="K328" s="643"/>
      <c r="L328" s="643"/>
      <c r="M328" s="643"/>
      <c r="N328" s="643"/>
      <c r="O328" s="643"/>
      <c r="P328" s="643"/>
      <c r="Q328" s="643"/>
      <c r="R328" s="643"/>
      <c r="S328" s="643"/>
      <c r="T328" s="643"/>
      <c r="U328" s="643"/>
      <c r="V328" s="643"/>
      <c r="W328" s="643"/>
      <c r="X328" s="739"/>
      <c r="Y328" s="739"/>
      <c r="Z328" s="643"/>
      <c r="AA328" s="643"/>
      <c r="AB328" s="643"/>
      <c r="AC328" s="643"/>
      <c r="AD328" s="643"/>
      <c r="AE328" s="643"/>
      <c r="AF328" s="643"/>
      <c r="AG328" s="643"/>
      <c r="AH328" s="643"/>
      <c r="AI328" s="643"/>
      <c r="AJ328" s="643"/>
      <c r="AK328" s="643"/>
      <c r="AL328" s="644"/>
      <c r="AM328" s="643"/>
      <c r="AN328" s="628"/>
      <c r="AO328" s="643"/>
      <c r="AP328" s="643"/>
      <c r="AQ328" s="643"/>
      <c r="AR328" s="643"/>
      <c r="AS328" s="643"/>
      <c r="AT328" s="643"/>
      <c r="AU328" s="643"/>
      <c r="AV328" s="643"/>
      <c r="AW328" s="643"/>
      <c r="AX328" s="643"/>
      <c r="AY328" s="643"/>
      <c r="AZ328" s="643"/>
      <c r="BA328" s="643"/>
      <c r="BB328" s="643"/>
      <c r="BC328" s="643"/>
      <c r="BD328" s="643"/>
      <c r="BE328" s="643"/>
      <c r="BF328" s="643"/>
      <c r="BG328" s="643"/>
      <c r="BH328" s="643"/>
      <c r="BI328" s="643"/>
      <c r="BJ328" s="643"/>
      <c r="BK328" s="739"/>
      <c r="BL328" s="739"/>
      <c r="BM328" s="643"/>
      <c r="BN328" s="643"/>
      <c r="BO328" s="643"/>
      <c r="BP328" s="643"/>
      <c r="BQ328" s="643"/>
      <c r="BR328" s="643"/>
      <c r="BS328" s="643"/>
      <c r="BT328" s="643"/>
      <c r="BU328" s="643"/>
      <c r="BV328" s="643"/>
      <c r="BW328" s="643"/>
      <c r="BX328" s="643"/>
      <c r="BY328" s="644"/>
      <c r="BZ328" s="643"/>
      <c r="CA328" s="628"/>
      <c r="CB328" s="643"/>
      <c r="CC328" s="643"/>
      <c r="CD328" s="643"/>
      <c r="CE328" s="643"/>
      <c r="CF328" s="643"/>
      <c r="CG328" s="643"/>
      <c r="CH328" s="643"/>
      <c r="CI328" s="643"/>
      <c r="CJ328" s="643"/>
      <c r="CK328" s="643"/>
      <c r="CL328" s="643"/>
      <c r="CM328" s="643"/>
      <c r="CN328" s="643"/>
      <c r="CO328" s="643"/>
      <c r="CP328" s="643"/>
      <c r="CQ328" s="643"/>
      <c r="CR328" s="643"/>
      <c r="CS328" s="643"/>
      <c r="CT328" s="643"/>
      <c r="CU328" s="643"/>
      <c r="CV328" s="643"/>
      <c r="CW328" s="643"/>
      <c r="CX328" s="739"/>
      <c r="CY328" s="739"/>
      <c r="CZ328" s="643"/>
      <c r="DA328" s="643"/>
      <c r="DB328" s="643"/>
      <c r="DC328" s="643"/>
      <c r="DD328" s="643"/>
      <c r="DE328" s="643"/>
      <c r="DF328" s="643"/>
      <c r="DG328" s="643"/>
      <c r="DH328" s="643"/>
      <c r="DI328" s="643"/>
      <c r="DJ328" s="643"/>
      <c r="DK328" s="643"/>
      <c r="DL328" s="644"/>
      <c r="DM328" s="643"/>
      <c r="DN328" s="628"/>
      <c r="DO328" s="643"/>
      <c r="DP328" s="643"/>
      <c r="DQ328" s="643"/>
      <c r="DR328" s="643"/>
      <c r="DS328" s="643"/>
      <c r="DT328" s="643"/>
      <c r="DU328" s="643"/>
      <c r="DV328" s="643"/>
      <c r="DW328" s="643"/>
      <c r="DX328" s="643"/>
      <c r="DY328" s="643"/>
      <c r="DZ328" s="643"/>
      <c r="EA328" s="643"/>
      <c r="EB328" s="643"/>
      <c r="EC328" s="643"/>
      <c r="ED328" s="643"/>
      <c r="EE328" s="643"/>
      <c r="EF328" s="643"/>
      <c r="EG328" s="643"/>
      <c r="EH328" s="643"/>
      <c r="EI328" s="643"/>
      <c r="EJ328" s="643"/>
      <c r="EK328" s="739"/>
      <c r="EL328" s="739"/>
      <c r="EM328" s="643"/>
      <c r="EN328" s="643"/>
      <c r="EO328" s="643"/>
      <c r="EP328" s="643"/>
      <c r="EQ328" s="643"/>
      <c r="ER328" s="643"/>
      <c r="ES328" s="643"/>
      <c r="ET328" s="643"/>
      <c r="EU328" s="643"/>
      <c r="EV328" s="643"/>
      <c r="EW328" s="643"/>
      <c r="EX328" s="643"/>
      <c r="EY328" s="644"/>
    </row>
    <row r="329">
      <c r="A329" s="669"/>
      <c r="B329" s="679" t="s">
        <v>1023</v>
      </c>
      <c r="C329" s="15"/>
      <c r="D329" s="15"/>
      <c r="E329" s="15"/>
      <c r="F329" s="15"/>
      <c r="G329" s="15"/>
      <c r="H329" s="16"/>
      <c r="I329" s="671"/>
      <c r="J329" s="740" t="s">
        <v>1024</v>
      </c>
      <c r="K329" s="15"/>
      <c r="L329" s="15"/>
      <c r="M329" s="15"/>
      <c r="N329" s="15"/>
      <c r="O329" s="15"/>
      <c r="P329" s="16"/>
      <c r="Q329" s="671"/>
      <c r="R329" s="679" t="s">
        <v>1025</v>
      </c>
      <c r="S329" s="15"/>
      <c r="T329" s="15"/>
      <c r="U329" s="15"/>
      <c r="V329" s="16"/>
      <c r="W329" s="672" t="s">
        <v>1026</v>
      </c>
      <c r="X329" s="41"/>
      <c r="Y329" s="672"/>
      <c r="Z329" s="711" t="s">
        <v>124</v>
      </c>
      <c r="AA329" s="674"/>
      <c r="AB329" s="672" t="s">
        <v>1027</v>
      </c>
      <c r="AC329" s="41"/>
      <c r="AD329" s="675"/>
      <c r="AE329" s="671"/>
      <c r="AF329" s="671"/>
      <c r="AG329" s="671"/>
      <c r="AH329" s="671"/>
      <c r="AI329" s="671"/>
      <c r="AJ329" s="671"/>
      <c r="AK329" s="671"/>
      <c r="AL329" s="676"/>
      <c r="AM329" s="671"/>
      <c r="AN329" s="669"/>
      <c r="AO329" s="679" t="s">
        <v>1023</v>
      </c>
      <c r="AP329" s="15"/>
      <c r="AQ329" s="15"/>
      <c r="AR329" s="15"/>
      <c r="AS329" s="15"/>
      <c r="AT329" s="15"/>
      <c r="AU329" s="16"/>
      <c r="AV329" s="671"/>
      <c r="AW329" s="740" t="s">
        <v>1024</v>
      </c>
      <c r="AX329" s="15"/>
      <c r="AY329" s="15"/>
      <c r="AZ329" s="15"/>
      <c r="BA329" s="15"/>
      <c r="BB329" s="15"/>
      <c r="BC329" s="16"/>
      <c r="BD329" s="671"/>
      <c r="BE329" s="679" t="s">
        <v>1025</v>
      </c>
      <c r="BF329" s="15"/>
      <c r="BG329" s="15"/>
      <c r="BH329" s="15"/>
      <c r="BI329" s="16"/>
      <c r="BJ329" s="672" t="s">
        <v>1026</v>
      </c>
      <c r="BK329" s="41"/>
      <c r="BL329" s="672"/>
      <c r="BM329" s="711" t="s">
        <v>124</v>
      </c>
      <c r="BN329" s="674"/>
      <c r="BO329" s="672" t="s">
        <v>1027</v>
      </c>
      <c r="BP329" s="41"/>
      <c r="BQ329" s="675"/>
      <c r="BR329" s="671"/>
      <c r="BS329" s="671"/>
      <c r="BT329" s="671"/>
      <c r="BU329" s="671"/>
      <c r="BV329" s="671"/>
      <c r="BW329" s="671"/>
      <c r="BX329" s="671"/>
      <c r="BY329" s="676"/>
      <c r="BZ329" s="671"/>
      <c r="CA329" s="669"/>
      <c r="CB329" s="679" t="s">
        <v>1023</v>
      </c>
      <c r="CC329" s="15"/>
      <c r="CD329" s="15"/>
      <c r="CE329" s="15"/>
      <c r="CF329" s="15"/>
      <c r="CG329" s="15"/>
      <c r="CH329" s="16"/>
      <c r="CI329" s="671"/>
      <c r="CJ329" s="740" t="s">
        <v>1024</v>
      </c>
      <c r="CK329" s="15"/>
      <c r="CL329" s="15"/>
      <c r="CM329" s="15"/>
      <c r="CN329" s="15"/>
      <c r="CO329" s="15"/>
      <c r="CP329" s="16"/>
      <c r="CQ329" s="671"/>
      <c r="CR329" s="679" t="s">
        <v>1025</v>
      </c>
      <c r="CS329" s="15"/>
      <c r="CT329" s="15"/>
      <c r="CU329" s="15"/>
      <c r="CV329" s="16"/>
      <c r="CW329" s="672" t="s">
        <v>1026</v>
      </c>
      <c r="CX329" s="41"/>
      <c r="CY329" s="672"/>
      <c r="CZ329" s="673"/>
      <c r="DA329" s="674"/>
      <c r="DB329" s="672" t="s">
        <v>1027</v>
      </c>
      <c r="DC329" s="41"/>
      <c r="DD329" s="675"/>
      <c r="DE329" s="671"/>
      <c r="DF329" s="671"/>
      <c r="DG329" s="671"/>
      <c r="DH329" s="671"/>
      <c r="DI329" s="671"/>
      <c r="DJ329" s="671"/>
      <c r="DK329" s="671"/>
      <c r="DL329" s="676"/>
      <c r="DM329" s="671"/>
      <c r="DN329" s="669"/>
      <c r="DO329" s="679" t="s">
        <v>1023</v>
      </c>
      <c r="DP329" s="15"/>
      <c r="DQ329" s="15"/>
      <c r="DR329" s="15"/>
      <c r="DS329" s="15"/>
      <c r="DT329" s="15"/>
      <c r="DU329" s="16"/>
      <c r="DV329" s="671"/>
      <c r="DW329" s="740" t="s">
        <v>1024</v>
      </c>
      <c r="DX329" s="15"/>
      <c r="DY329" s="15"/>
      <c r="DZ329" s="15"/>
      <c r="EA329" s="15"/>
      <c r="EB329" s="15"/>
      <c r="EC329" s="16"/>
      <c r="ED329" s="671"/>
      <c r="EE329" s="679" t="s">
        <v>1025</v>
      </c>
      <c r="EF329" s="15"/>
      <c r="EG329" s="15"/>
      <c r="EH329" s="15"/>
      <c r="EI329" s="16"/>
      <c r="EJ329" s="672" t="s">
        <v>1026</v>
      </c>
      <c r="EK329" s="41"/>
      <c r="EL329" s="672"/>
      <c r="EM329" s="673"/>
      <c r="EN329" s="674"/>
      <c r="EO329" s="672" t="s">
        <v>1027</v>
      </c>
      <c r="EP329" s="41"/>
      <c r="EQ329" s="675"/>
      <c r="ER329" s="671"/>
      <c r="ES329" s="671"/>
      <c r="ET329" s="671"/>
      <c r="EU329" s="671"/>
      <c r="EV329" s="671"/>
      <c r="EW329" s="671"/>
      <c r="EX329" s="671"/>
      <c r="EY329" s="676"/>
    </row>
    <row r="330">
      <c r="A330" s="669"/>
      <c r="B330" s="678" t="s">
        <v>1028</v>
      </c>
      <c r="C330" s="678" t="s">
        <v>1029</v>
      </c>
      <c r="D330" s="678" t="s">
        <v>1030</v>
      </c>
      <c r="E330" s="679" t="s">
        <v>1031</v>
      </c>
      <c r="F330" s="15"/>
      <c r="G330" s="15"/>
      <c r="H330" s="16"/>
      <c r="I330" s="671"/>
      <c r="J330" s="680" t="s">
        <v>1032</v>
      </c>
      <c r="K330" s="681" t="s">
        <v>1033</v>
      </c>
      <c r="P330" s="682"/>
      <c r="Q330" s="671"/>
      <c r="R330" s="671"/>
      <c r="S330" s="671"/>
      <c r="T330" s="671"/>
      <c r="U330" s="671"/>
      <c r="V330" s="671"/>
      <c r="W330" s="671"/>
      <c r="X330" s="753"/>
      <c r="Y330" s="753"/>
      <c r="Z330" s="671"/>
      <c r="AA330" s="671"/>
      <c r="AB330" s="671"/>
      <c r="AC330" s="671"/>
      <c r="AD330" s="671"/>
      <c r="AE330" s="671"/>
      <c r="AF330" s="671"/>
      <c r="AG330" s="671"/>
      <c r="AH330" s="671"/>
      <c r="AI330" s="671"/>
      <c r="AJ330" s="671"/>
      <c r="AK330" s="671"/>
      <c r="AL330" s="676"/>
      <c r="AM330" s="671"/>
      <c r="AN330" s="669"/>
      <c r="AO330" s="678" t="s">
        <v>1028</v>
      </c>
      <c r="AP330" s="678" t="s">
        <v>1029</v>
      </c>
      <c r="AQ330" s="678" t="s">
        <v>1030</v>
      </c>
      <c r="AR330" s="679" t="s">
        <v>1031</v>
      </c>
      <c r="AS330" s="15"/>
      <c r="AT330" s="15"/>
      <c r="AU330" s="16"/>
      <c r="AV330" s="671"/>
      <c r="AW330" s="680" t="s">
        <v>1032</v>
      </c>
      <c r="AX330" s="681" t="s">
        <v>1033</v>
      </c>
      <c r="BC330" s="682"/>
      <c r="BD330" s="671"/>
      <c r="BE330" s="671"/>
      <c r="BF330" s="671"/>
      <c r="BG330" s="671"/>
      <c r="BH330" s="671"/>
      <c r="BI330" s="671"/>
      <c r="BJ330" s="671"/>
      <c r="BK330" s="753"/>
      <c r="BL330" s="753"/>
      <c r="BM330" s="671"/>
      <c r="BN330" s="671"/>
      <c r="BO330" s="671"/>
      <c r="BP330" s="671"/>
      <c r="BQ330" s="671"/>
      <c r="BR330" s="671"/>
      <c r="BS330" s="671"/>
      <c r="BT330" s="671"/>
      <c r="BU330" s="671"/>
      <c r="BV330" s="671"/>
      <c r="BW330" s="671"/>
      <c r="BX330" s="671"/>
      <c r="BY330" s="676"/>
      <c r="BZ330" s="671"/>
      <c r="CA330" s="669"/>
      <c r="CB330" s="678" t="s">
        <v>1028</v>
      </c>
      <c r="CC330" s="678" t="s">
        <v>1029</v>
      </c>
      <c r="CD330" s="678" t="s">
        <v>1030</v>
      </c>
      <c r="CE330" s="679" t="s">
        <v>1031</v>
      </c>
      <c r="CF330" s="15"/>
      <c r="CG330" s="15"/>
      <c r="CH330" s="16"/>
      <c r="CI330" s="671"/>
      <c r="CJ330" s="680" t="s">
        <v>1032</v>
      </c>
      <c r="CK330" s="681" t="s">
        <v>1033</v>
      </c>
      <c r="CP330" s="682"/>
      <c r="CQ330" s="671"/>
      <c r="CR330" s="671"/>
      <c r="CS330" s="671"/>
      <c r="CT330" s="671"/>
      <c r="CU330" s="671"/>
      <c r="CV330" s="671"/>
      <c r="CW330" s="671"/>
      <c r="CX330" s="753"/>
      <c r="CY330" s="753"/>
      <c r="CZ330" s="671"/>
      <c r="DA330" s="671"/>
      <c r="DB330" s="671"/>
      <c r="DC330" s="671"/>
      <c r="DD330" s="671"/>
      <c r="DE330" s="671"/>
      <c r="DF330" s="671"/>
      <c r="DG330" s="671"/>
      <c r="DH330" s="671"/>
      <c r="DI330" s="671"/>
      <c r="DJ330" s="671"/>
      <c r="DK330" s="671"/>
      <c r="DL330" s="676"/>
      <c r="DM330" s="671"/>
      <c r="DN330" s="669"/>
      <c r="DO330" s="678" t="s">
        <v>1028</v>
      </c>
      <c r="DP330" s="678" t="s">
        <v>1029</v>
      </c>
      <c r="DQ330" s="678" t="s">
        <v>1030</v>
      </c>
      <c r="DR330" s="679" t="s">
        <v>1031</v>
      </c>
      <c r="DS330" s="15"/>
      <c r="DT330" s="15"/>
      <c r="DU330" s="16"/>
      <c r="DV330" s="671"/>
      <c r="DW330" s="680" t="s">
        <v>1032</v>
      </c>
      <c r="DX330" s="681" t="s">
        <v>1033</v>
      </c>
      <c r="EC330" s="682"/>
      <c r="ED330" s="671"/>
      <c r="EE330" s="671"/>
      <c r="EF330" s="671"/>
      <c r="EG330" s="671"/>
      <c r="EH330" s="671"/>
      <c r="EI330" s="671"/>
      <c r="EJ330" s="671"/>
      <c r="EK330" s="753"/>
      <c r="EL330" s="753"/>
      <c r="EM330" s="671"/>
      <c r="EN330" s="671"/>
      <c r="EO330" s="671"/>
      <c r="EP330" s="671"/>
      <c r="EQ330" s="671"/>
      <c r="ER330" s="671"/>
      <c r="ES330" s="671"/>
      <c r="ET330" s="671"/>
      <c r="EU330" s="671"/>
      <c r="EV330" s="671"/>
      <c r="EW330" s="671"/>
      <c r="EX330" s="671"/>
      <c r="EY330" s="676"/>
    </row>
    <row r="331">
      <c r="A331" s="669"/>
      <c r="B331" s="43"/>
      <c r="C331" s="43"/>
      <c r="D331" s="43"/>
      <c r="E331" s="679" t="s">
        <v>1029</v>
      </c>
      <c r="F331" s="16"/>
      <c r="G331" s="679" t="s">
        <v>1030</v>
      </c>
      <c r="H331" s="16"/>
      <c r="I331" s="671"/>
      <c r="J331" s="680" t="s">
        <v>1034</v>
      </c>
      <c r="K331" s="681" t="s">
        <v>1035</v>
      </c>
      <c r="P331" s="682"/>
      <c r="Q331" s="671"/>
      <c r="R331" s="679" t="s">
        <v>1036</v>
      </c>
      <c r="S331" s="15"/>
      <c r="T331" s="15"/>
      <c r="U331" s="15"/>
      <c r="V331" s="15"/>
      <c r="W331" s="15"/>
      <c r="X331" s="15"/>
      <c r="Y331" s="15"/>
      <c r="Z331" s="15"/>
      <c r="AA331" s="15"/>
      <c r="AB331" s="15"/>
      <c r="AC331" s="15"/>
      <c r="AD331" s="15"/>
      <c r="AE331" s="15"/>
      <c r="AF331" s="15"/>
      <c r="AG331" s="15"/>
      <c r="AH331" s="15"/>
      <c r="AI331" s="15"/>
      <c r="AJ331" s="16"/>
      <c r="AK331" s="671"/>
      <c r="AL331" s="676"/>
      <c r="AM331" s="671"/>
      <c r="AN331" s="669"/>
      <c r="AO331" s="43"/>
      <c r="AP331" s="43"/>
      <c r="AQ331" s="43"/>
      <c r="AR331" s="679" t="s">
        <v>1029</v>
      </c>
      <c r="AS331" s="16"/>
      <c r="AT331" s="679" t="s">
        <v>1030</v>
      </c>
      <c r="AU331" s="16"/>
      <c r="AV331" s="671"/>
      <c r="AW331" s="680" t="s">
        <v>1034</v>
      </c>
      <c r="AX331" s="681" t="s">
        <v>1035</v>
      </c>
      <c r="BC331" s="682"/>
      <c r="BD331" s="671"/>
      <c r="BE331" s="679" t="s">
        <v>1036</v>
      </c>
      <c r="BF331" s="15"/>
      <c r="BG331" s="15"/>
      <c r="BH331" s="15"/>
      <c r="BI331" s="15"/>
      <c r="BJ331" s="15"/>
      <c r="BK331" s="15"/>
      <c r="BL331" s="15"/>
      <c r="BM331" s="15"/>
      <c r="BN331" s="15"/>
      <c r="BO331" s="15"/>
      <c r="BP331" s="15"/>
      <c r="BQ331" s="15"/>
      <c r="BR331" s="15"/>
      <c r="BS331" s="15"/>
      <c r="BT331" s="15"/>
      <c r="BU331" s="15"/>
      <c r="BV331" s="15"/>
      <c r="BW331" s="16"/>
      <c r="BX331" s="671"/>
      <c r="BY331" s="676"/>
      <c r="BZ331" s="671"/>
      <c r="CA331" s="669"/>
      <c r="CB331" s="43"/>
      <c r="CC331" s="43"/>
      <c r="CD331" s="43"/>
      <c r="CE331" s="679" t="s">
        <v>1029</v>
      </c>
      <c r="CF331" s="16"/>
      <c r="CG331" s="679" t="s">
        <v>1030</v>
      </c>
      <c r="CH331" s="16"/>
      <c r="CI331" s="671"/>
      <c r="CJ331" s="680" t="s">
        <v>1034</v>
      </c>
      <c r="CK331" s="681" t="s">
        <v>1035</v>
      </c>
      <c r="CP331" s="682"/>
      <c r="CQ331" s="671"/>
      <c r="CR331" s="679" t="s">
        <v>1036</v>
      </c>
      <c r="CS331" s="15"/>
      <c r="CT331" s="15"/>
      <c r="CU331" s="15"/>
      <c r="CV331" s="15"/>
      <c r="CW331" s="15"/>
      <c r="CX331" s="15"/>
      <c r="CY331" s="15"/>
      <c r="CZ331" s="15"/>
      <c r="DA331" s="15"/>
      <c r="DB331" s="15"/>
      <c r="DC331" s="15"/>
      <c r="DD331" s="15"/>
      <c r="DE331" s="15"/>
      <c r="DF331" s="15"/>
      <c r="DG331" s="15"/>
      <c r="DH331" s="15"/>
      <c r="DI331" s="15"/>
      <c r="DJ331" s="16"/>
      <c r="DK331" s="671"/>
      <c r="DL331" s="676"/>
      <c r="DM331" s="671"/>
      <c r="DN331" s="669"/>
      <c r="DO331" s="43"/>
      <c r="DP331" s="43"/>
      <c r="DQ331" s="43"/>
      <c r="DR331" s="679" t="s">
        <v>1029</v>
      </c>
      <c r="DS331" s="16"/>
      <c r="DT331" s="679" t="s">
        <v>1030</v>
      </c>
      <c r="DU331" s="16"/>
      <c r="DV331" s="671"/>
      <c r="DW331" s="680" t="s">
        <v>1034</v>
      </c>
      <c r="DX331" s="681" t="s">
        <v>1035</v>
      </c>
      <c r="EC331" s="682"/>
      <c r="ED331" s="671"/>
      <c r="EE331" s="679" t="s">
        <v>1036</v>
      </c>
      <c r="EF331" s="15"/>
      <c r="EG331" s="15"/>
      <c r="EH331" s="15"/>
      <c r="EI331" s="15"/>
      <c r="EJ331" s="15"/>
      <c r="EK331" s="15"/>
      <c r="EL331" s="15"/>
      <c r="EM331" s="15"/>
      <c r="EN331" s="15"/>
      <c r="EO331" s="15"/>
      <c r="EP331" s="15"/>
      <c r="EQ331" s="15"/>
      <c r="ER331" s="15"/>
      <c r="ES331" s="15"/>
      <c r="ET331" s="15"/>
      <c r="EU331" s="15"/>
      <c r="EV331" s="15"/>
      <c r="EW331" s="16"/>
      <c r="EX331" s="671"/>
      <c r="EY331" s="676"/>
    </row>
    <row r="332">
      <c r="A332" s="669"/>
      <c r="B332" s="678" t="s">
        <v>631</v>
      </c>
      <c r="C332" s="683"/>
      <c r="D332" s="683"/>
      <c r="E332" s="684"/>
      <c r="F332" s="42"/>
      <c r="G332" s="684"/>
      <c r="H332" s="42"/>
      <c r="I332" s="671"/>
      <c r="J332" s="680" t="s">
        <v>1037</v>
      </c>
      <c r="K332" s="681" t="s">
        <v>1038</v>
      </c>
      <c r="P332" s="682"/>
      <c r="Q332" s="671"/>
      <c r="R332" s="685"/>
      <c r="S332" s="41"/>
      <c r="T332" s="41"/>
      <c r="U332" s="41"/>
      <c r="V332" s="41"/>
      <c r="W332" s="41"/>
      <c r="X332" s="41"/>
      <c r="Y332" s="41"/>
      <c r="Z332" s="41"/>
      <c r="AA332" s="41"/>
      <c r="AB332" s="41"/>
      <c r="AC332" s="41"/>
      <c r="AD332" s="41"/>
      <c r="AE332" s="41"/>
      <c r="AF332" s="41"/>
      <c r="AG332" s="41"/>
      <c r="AH332" s="41"/>
      <c r="AI332" s="41"/>
      <c r="AJ332" s="42"/>
      <c r="AK332" s="671"/>
      <c r="AL332" s="676"/>
      <c r="AM332" s="671"/>
      <c r="AN332" s="669"/>
      <c r="AO332" s="678" t="s">
        <v>631</v>
      </c>
      <c r="AP332" s="683"/>
      <c r="AQ332" s="683"/>
      <c r="AR332" s="684"/>
      <c r="AS332" s="42"/>
      <c r="AT332" s="684"/>
      <c r="AU332" s="42"/>
      <c r="AV332" s="671"/>
      <c r="AW332" s="680" t="s">
        <v>1037</v>
      </c>
      <c r="AX332" s="681" t="s">
        <v>1038</v>
      </c>
      <c r="BC332" s="682"/>
      <c r="BD332" s="671"/>
      <c r="BE332" s="685"/>
      <c r="BF332" s="41"/>
      <c r="BG332" s="41"/>
      <c r="BH332" s="41"/>
      <c r="BI332" s="41"/>
      <c r="BJ332" s="41"/>
      <c r="BK332" s="41"/>
      <c r="BL332" s="41"/>
      <c r="BM332" s="41"/>
      <c r="BN332" s="41"/>
      <c r="BO332" s="41"/>
      <c r="BP332" s="41"/>
      <c r="BQ332" s="41"/>
      <c r="BR332" s="41"/>
      <c r="BS332" s="41"/>
      <c r="BT332" s="41"/>
      <c r="BU332" s="41"/>
      <c r="BV332" s="41"/>
      <c r="BW332" s="42"/>
      <c r="BX332" s="671"/>
      <c r="BY332" s="676"/>
      <c r="BZ332" s="671"/>
      <c r="CA332" s="669"/>
      <c r="CB332" s="678" t="s">
        <v>631</v>
      </c>
      <c r="CC332" s="683"/>
      <c r="CD332" s="683"/>
      <c r="CE332" s="684"/>
      <c r="CF332" s="42"/>
      <c r="CG332" s="684"/>
      <c r="CH332" s="42"/>
      <c r="CI332" s="671"/>
      <c r="CJ332" s="680" t="s">
        <v>1037</v>
      </c>
      <c r="CK332" s="681" t="s">
        <v>1038</v>
      </c>
      <c r="CP332" s="682"/>
      <c r="CQ332" s="671"/>
      <c r="CR332" s="754" t="s">
        <v>1065</v>
      </c>
      <c r="CS332" s="41"/>
      <c r="CT332" s="41"/>
      <c r="CU332" s="41"/>
      <c r="CV332" s="41"/>
      <c r="CW332" s="41"/>
      <c r="CX332" s="41"/>
      <c r="CY332" s="41"/>
      <c r="CZ332" s="41"/>
      <c r="DA332" s="41"/>
      <c r="DB332" s="41"/>
      <c r="DC332" s="41"/>
      <c r="DD332" s="41"/>
      <c r="DE332" s="41"/>
      <c r="DF332" s="41"/>
      <c r="DG332" s="41"/>
      <c r="DH332" s="41"/>
      <c r="DI332" s="41"/>
      <c r="DJ332" s="42"/>
      <c r="DK332" s="671"/>
      <c r="DL332" s="676"/>
      <c r="DM332" s="671"/>
      <c r="DN332" s="669"/>
      <c r="DO332" s="678" t="s">
        <v>631</v>
      </c>
      <c r="DP332" s="683"/>
      <c r="DQ332" s="683"/>
      <c r="DR332" s="684"/>
      <c r="DS332" s="42"/>
      <c r="DT332" s="684"/>
      <c r="DU332" s="42"/>
      <c r="DV332" s="671"/>
      <c r="DW332" s="680" t="s">
        <v>1037</v>
      </c>
      <c r="DX332" s="681" t="s">
        <v>1038</v>
      </c>
      <c r="EC332" s="682"/>
      <c r="ED332" s="671"/>
      <c r="EE332" s="754" t="s">
        <v>1065</v>
      </c>
      <c r="EF332" s="41"/>
      <c r="EG332" s="41"/>
      <c r="EH332" s="41"/>
      <c r="EI332" s="41"/>
      <c r="EJ332" s="41"/>
      <c r="EK332" s="41"/>
      <c r="EL332" s="41"/>
      <c r="EM332" s="41"/>
      <c r="EN332" s="41"/>
      <c r="EO332" s="41"/>
      <c r="EP332" s="41"/>
      <c r="EQ332" s="41"/>
      <c r="ER332" s="41"/>
      <c r="ES332" s="41"/>
      <c r="ET332" s="41"/>
      <c r="EU332" s="41"/>
      <c r="EV332" s="41"/>
      <c r="EW332" s="42"/>
      <c r="EX332" s="671"/>
      <c r="EY332" s="676"/>
    </row>
    <row r="333">
      <c r="A333" s="669"/>
      <c r="B333" s="47"/>
      <c r="C333" s="47"/>
      <c r="D333" s="47"/>
      <c r="E333" s="686"/>
      <c r="F333" s="682"/>
      <c r="G333" s="686"/>
      <c r="H333" s="682"/>
      <c r="I333" s="671"/>
      <c r="J333" s="680" t="s">
        <v>1039</v>
      </c>
      <c r="K333" s="681" t="s">
        <v>1040</v>
      </c>
      <c r="P333" s="682"/>
      <c r="Q333" s="671"/>
      <c r="R333" s="686"/>
      <c r="AJ333" s="682"/>
      <c r="AK333" s="671"/>
      <c r="AL333" s="676"/>
      <c r="AM333" s="671"/>
      <c r="AN333" s="669"/>
      <c r="AO333" s="47"/>
      <c r="AP333" s="47"/>
      <c r="AQ333" s="47"/>
      <c r="AR333" s="686"/>
      <c r="AS333" s="682"/>
      <c r="AT333" s="686"/>
      <c r="AU333" s="682"/>
      <c r="AV333" s="671"/>
      <c r="AW333" s="680" t="s">
        <v>1039</v>
      </c>
      <c r="AX333" s="681" t="s">
        <v>1040</v>
      </c>
      <c r="BC333" s="682"/>
      <c r="BD333" s="671"/>
      <c r="BE333" s="686"/>
      <c r="BW333" s="682"/>
      <c r="BX333" s="671"/>
      <c r="BY333" s="676"/>
      <c r="BZ333" s="671"/>
      <c r="CA333" s="669"/>
      <c r="CB333" s="47"/>
      <c r="CC333" s="47"/>
      <c r="CD333" s="47"/>
      <c r="CE333" s="686"/>
      <c r="CF333" s="682"/>
      <c r="CG333" s="686"/>
      <c r="CH333" s="682"/>
      <c r="CI333" s="671"/>
      <c r="CJ333" s="680" t="s">
        <v>1039</v>
      </c>
      <c r="CK333" s="681" t="s">
        <v>1040</v>
      </c>
      <c r="CP333" s="682"/>
      <c r="CQ333" s="671"/>
      <c r="CR333" s="686"/>
      <c r="DJ333" s="682"/>
      <c r="DK333" s="671"/>
      <c r="DL333" s="676"/>
      <c r="DM333" s="671"/>
      <c r="DN333" s="669"/>
      <c r="DO333" s="47"/>
      <c r="DP333" s="47"/>
      <c r="DQ333" s="47"/>
      <c r="DR333" s="686"/>
      <c r="DS333" s="682"/>
      <c r="DT333" s="686"/>
      <c r="DU333" s="682"/>
      <c r="DV333" s="671"/>
      <c r="DW333" s="680" t="s">
        <v>1039</v>
      </c>
      <c r="DX333" s="681" t="s">
        <v>1040</v>
      </c>
      <c r="EC333" s="682"/>
      <c r="ED333" s="671"/>
      <c r="EE333" s="686"/>
      <c r="EW333" s="682"/>
      <c r="EX333" s="671"/>
      <c r="EY333" s="676"/>
    </row>
    <row r="334">
      <c r="A334" s="669"/>
      <c r="B334" s="43"/>
      <c r="C334" s="43"/>
      <c r="D334" s="43"/>
      <c r="E334" s="686"/>
      <c r="F334" s="682"/>
      <c r="G334" s="686"/>
      <c r="H334" s="682"/>
      <c r="I334" s="671"/>
      <c r="J334" s="680" t="s">
        <v>1041</v>
      </c>
      <c r="K334" s="681" t="s">
        <v>1042</v>
      </c>
      <c r="P334" s="682"/>
      <c r="Q334" s="671"/>
      <c r="R334" s="686"/>
      <c r="AJ334" s="682"/>
      <c r="AK334" s="671"/>
      <c r="AL334" s="676"/>
      <c r="AM334" s="671"/>
      <c r="AN334" s="669"/>
      <c r="AO334" s="43"/>
      <c r="AP334" s="43"/>
      <c r="AQ334" s="43"/>
      <c r="AR334" s="686"/>
      <c r="AS334" s="682"/>
      <c r="AT334" s="686"/>
      <c r="AU334" s="682"/>
      <c r="AV334" s="671"/>
      <c r="AW334" s="680" t="s">
        <v>1041</v>
      </c>
      <c r="AX334" s="681" t="s">
        <v>1042</v>
      </c>
      <c r="BC334" s="682"/>
      <c r="BD334" s="671"/>
      <c r="BE334" s="686"/>
      <c r="BW334" s="682"/>
      <c r="BX334" s="671"/>
      <c r="BY334" s="676"/>
      <c r="BZ334" s="671"/>
      <c r="CA334" s="669"/>
      <c r="CB334" s="43"/>
      <c r="CC334" s="43"/>
      <c r="CD334" s="43"/>
      <c r="CE334" s="686"/>
      <c r="CF334" s="682"/>
      <c r="CG334" s="686"/>
      <c r="CH334" s="682"/>
      <c r="CI334" s="671"/>
      <c r="CJ334" s="680" t="s">
        <v>1041</v>
      </c>
      <c r="CK334" s="681" t="s">
        <v>1042</v>
      </c>
      <c r="CP334" s="682"/>
      <c r="CQ334" s="671"/>
      <c r="CR334" s="686"/>
      <c r="DJ334" s="682"/>
      <c r="DK334" s="671"/>
      <c r="DL334" s="676"/>
      <c r="DM334" s="671"/>
      <c r="DN334" s="669"/>
      <c r="DO334" s="43"/>
      <c r="DP334" s="43"/>
      <c r="DQ334" s="43"/>
      <c r="DR334" s="686"/>
      <c r="DS334" s="682"/>
      <c r="DT334" s="686"/>
      <c r="DU334" s="682"/>
      <c r="DV334" s="671"/>
      <c r="DW334" s="680" t="s">
        <v>1041</v>
      </c>
      <c r="DX334" s="681" t="s">
        <v>1042</v>
      </c>
      <c r="EC334" s="682"/>
      <c r="ED334" s="671"/>
      <c r="EE334" s="686"/>
      <c r="EW334" s="682"/>
      <c r="EX334" s="671"/>
      <c r="EY334" s="676"/>
    </row>
    <row r="335">
      <c r="A335" s="669"/>
      <c r="B335" s="678" t="s">
        <v>633</v>
      </c>
      <c r="C335" s="683"/>
      <c r="D335" s="683"/>
      <c r="E335" s="686"/>
      <c r="F335" s="682"/>
      <c r="G335" s="686"/>
      <c r="H335" s="682"/>
      <c r="I335" s="671"/>
      <c r="J335" s="680" t="s">
        <v>1043</v>
      </c>
      <c r="K335" s="681" t="s">
        <v>1044</v>
      </c>
      <c r="P335" s="682"/>
      <c r="Q335" s="671"/>
      <c r="R335" s="686"/>
      <c r="AJ335" s="682"/>
      <c r="AK335" s="671"/>
      <c r="AL335" s="676"/>
      <c r="AM335" s="671"/>
      <c r="AN335" s="669"/>
      <c r="AO335" s="678" t="s">
        <v>633</v>
      </c>
      <c r="AP335" s="683"/>
      <c r="AQ335" s="683"/>
      <c r="AR335" s="686"/>
      <c r="AS335" s="682"/>
      <c r="AT335" s="686"/>
      <c r="AU335" s="682"/>
      <c r="AV335" s="671"/>
      <c r="AW335" s="680" t="s">
        <v>1043</v>
      </c>
      <c r="AX335" s="681" t="s">
        <v>1044</v>
      </c>
      <c r="BC335" s="682"/>
      <c r="BD335" s="671"/>
      <c r="BE335" s="686"/>
      <c r="BW335" s="682"/>
      <c r="BX335" s="671"/>
      <c r="BY335" s="676"/>
      <c r="BZ335" s="671"/>
      <c r="CA335" s="669"/>
      <c r="CB335" s="678" t="s">
        <v>633</v>
      </c>
      <c r="CC335" s="683"/>
      <c r="CD335" s="683"/>
      <c r="CE335" s="686"/>
      <c r="CF335" s="682"/>
      <c r="CG335" s="686"/>
      <c r="CH335" s="682"/>
      <c r="CI335" s="671"/>
      <c r="CJ335" s="680" t="s">
        <v>1043</v>
      </c>
      <c r="CK335" s="681" t="s">
        <v>1044</v>
      </c>
      <c r="CP335" s="682"/>
      <c r="CQ335" s="671"/>
      <c r="CR335" s="686"/>
      <c r="DJ335" s="682"/>
      <c r="DK335" s="671"/>
      <c r="DL335" s="676"/>
      <c r="DM335" s="671"/>
      <c r="DN335" s="669"/>
      <c r="DO335" s="678" t="s">
        <v>633</v>
      </c>
      <c r="DP335" s="683"/>
      <c r="DQ335" s="683"/>
      <c r="DR335" s="686"/>
      <c r="DS335" s="682"/>
      <c r="DT335" s="686"/>
      <c r="DU335" s="682"/>
      <c r="DV335" s="671"/>
      <c r="DW335" s="680" t="s">
        <v>1043</v>
      </c>
      <c r="DX335" s="681" t="s">
        <v>1044</v>
      </c>
      <c r="EC335" s="682"/>
      <c r="ED335" s="671"/>
      <c r="EE335" s="686"/>
      <c r="EW335" s="682"/>
      <c r="EX335" s="671"/>
      <c r="EY335" s="676"/>
    </row>
    <row r="336">
      <c r="A336" s="687"/>
      <c r="B336" s="47"/>
      <c r="C336" s="47"/>
      <c r="D336" s="47"/>
      <c r="E336" s="686"/>
      <c r="F336" s="682"/>
      <c r="G336" s="686"/>
      <c r="H336" s="682"/>
      <c r="I336" s="688"/>
      <c r="J336" s="680" t="s">
        <v>1045</v>
      </c>
      <c r="K336" s="681" t="s">
        <v>1046</v>
      </c>
      <c r="P336" s="682"/>
      <c r="Q336" s="688"/>
      <c r="R336" s="686"/>
      <c r="AJ336" s="682"/>
      <c r="AK336" s="688"/>
      <c r="AL336" s="689"/>
      <c r="AM336" s="688"/>
      <c r="AN336" s="687"/>
      <c r="AO336" s="47"/>
      <c r="AP336" s="47"/>
      <c r="AQ336" s="47"/>
      <c r="AR336" s="686"/>
      <c r="AS336" s="682"/>
      <c r="AT336" s="686"/>
      <c r="AU336" s="682"/>
      <c r="AV336" s="688"/>
      <c r="AW336" s="680" t="s">
        <v>1045</v>
      </c>
      <c r="AX336" s="681" t="s">
        <v>1046</v>
      </c>
      <c r="BC336" s="682"/>
      <c r="BD336" s="688"/>
      <c r="BE336" s="686"/>
      <c r="BW336" s="682"/>
      <c r="BX336" s="688"/>
      <c r="BY336" s="689"/>
      <c r="BZ336" s="688"/>
      <c r="CA336" s="687"/>
      <c r="CB336" s="47"/>
      <c r="CC336" s="47"/>
      <c r="CD336" s="47"/>
      <c r="CE336" s="686"/>
      <c r="CF336" s="682"/>
      <c r="CG336" s="686"/>
      <c r="CH336" s="682"/>
      <c r="CI336" s="688"/>
      <c r="CJ336" s="680" t="s">
        <v>1045</v>
      </c>
      <c r="CK336" s="681" t="s">
        <v>1046</v>
      </c>
      <c r="CP336" s="682"/>
      <c r="CQ336" s="688"/>
      <c r="CR336" s="686"/>
      <c r="DJ336" s="682"/>
      <c r="DK336" s="688"/>
      <c r="DL336" s="689"/>
      <c r="DM336" s="688"/>
      <c r="DN336" s="687"/>
      <c r="DO336" s="47"/>
      <c r="DP336" s="47"/>
      <c r="DQ336" s="47"/>
      <c r="DR336" s="686"/>
      <c r="DS336" s="682"/>
      <c r="DT336" s="686"/>
      <c r="DU336" s="682"/>
      <c r="DV336" s="688"/>
      <c r="DW336" s="680" t="s">
        <v>1045</v>
      </c>
      <c r="DX336" s="681" t="s">
        <v>1046</v>
      </c>
      <c r="EC336" s="682"/>
      <c r="ED336" s="688"/>
      <c r="EE336" s="686"/>
      <c r="EW336" s="682"/>
      <c r="EX336" s="688"/>
      <c r="EY336" s="689"/>
    </row>
    <row r="337">
      <c r="A337" s="687"/>
      <c r="B337" s="43"/>
      <c r="C337" s="43"/>
      <c r="D337" s="43"/>
      <c r="E337" s="686"/>
      <c r="F337" s="682"/>
      <c r="G337" s="686"/>
      <c r="H337" s="682"/>
      <c r="I337" s="688"/>
      <c r="J337" s="680" t="s">
        <v>1047</v>
      </c>
      <c r="K337" s="681" t="s">
        <v>1048</v>
      </c>
      <c r="P337" s="682"/>
      <c r="Q337" s="688"/>
      <c r="R337" s="686"/>
      <c r="AJ337" s="682"/>
      <c r="AK337" s="688"/>
      <c r="AL337" s="689"/>
      <c r="AM337" s="688"/>
      <c r="AN337" s="687"/>
      <c r="AO337" s="43"/>
      <c r="AP337" s="43"/>
      <c r="AQ337" s="43"/>
      <c r="AR337" s="686"/>
      <c r="AS337" s="682"/>
      <c r="AT337" s="686"/>
      <c r="AU337" s="682"/>
      <c r="AV337" s="688"/>
      <c r="AW337" s="680" t="s">
        <v>1047</v>
      </c>
      <c r="AX337" s="681" t="s">
        <v>1048</v>
      </c>
      <c r="BC337" s="682"/>
      <c r="BD337" s="688"/>
      <c r="BE337" s="686"/>
      <c r="BW337" s="682"/>
      <c r="BX337" s="688"/>
      <c r="BY337" s="689"/>
      <c r="BZ337" s="688"/>
      <c r="CA337" s="687"/>
      <c r="CB337" s="43"/>
      <c r="CC337" s="43"/>
      <c r="CD337" s="43"/>
      <c r="CE337" s="686"/>
      <c r="CF337" s="682"/>
      <c r="CG337" s="686"/>
      <c r="CH337" s="682"/>
      <c r="CI337" s="688"/>
      <c r="CJ337" s="680" t="s">
        <v>1047</v>
      </c>
      <c r="CK337" s="681" t="s">
        <v>1048</v>
      </c>
      <c r="CP337" s="682"/>
      <c r="CQ337" s="688"/>
      <c r="CR337" s="686"/>
      <c r="DJ337" s="682"/>
      <c r="DK337" s="688"/>
      <c r="DL337" s="689"/>
      <c r="DM337" s="688"/>
      <c r="DN337" s="687"/>
      <c r="DO337" s="43"/>
      <c r="DP337" s="43"/>
      <c r="DQ337" s="43"/>
      <c r="DR337" s="686"/>
      <c r="DS337" s="682"/>
      <c r="DT337" s="686"/>
      <c r="DU337" s="682"/>
      <c r="DV337" s="688"/>
      <c r="DW337" s="680" t="s">
        <v>1047</v>
      </c>
      <c r="DX337" s="681" t="s">
        <v>1048</v>
      </c>
      <c r="EC337" s="682"/>
      <c r="ED337" s="688"/>
      <c r="EE337" s="686"/>
      <c r="EW337" s="682"/>
      <c r="EX337" s="688"/>
      <c r="EY337" s="689"/>
    </row>
    <row r="338">
      <c r="A338" s="687"/>
      <c r="B338" s="678" t="s">
        <v>635</v>
      </c>
      <c r="C338" s="683"/>
      <c r="D338" s="683"/>
      <c r="E338" s="686"/>
      <c r="F338" s="682"/>
      <c r="G338" s="686"/>
      <c r="H338" s="682"/>
      <c r="I338" s="688"/>
      <c r="J338" s="680" t="s">
        <v>1049</v>
      </c>
      <c r="K338" s="681" t="s">
        <v>1050</v>
      </c>
      <c r="P338" s="682"/>
      <c r="Q338" s="688"/>
      <c r="R338" s="686"/>
      <c r="AJ338" s="682"/>
      <c r="AK338" s="688"/>
      <c r="AL338" s="689"/>
      <c r="AM338" s="688"/>
      <c r="AN338" s="687"/>
      <c r="AO338" s="678" t="s">
        <v>635</v>
      </c>
      <c r="AP338" s="683"/>
      <c r="AQ338" s="683"/>
      <c r="AR338" s="686"/>
      <c r="AS338" s="682"/>
      <c r="AT338" s="686"/>
      <c r="AU338" s="682"/>
      <c r="AV338" s="688"/>
      <c r="AW338" s="680" t="s">
        <v>1049</v>
      </c>
      <c r="AX338" s="681" t="s">
        <v>1050</v>
      </c>
      <c r="BC338" s="682"/>
      <c r="BD338" s="688"/>
      <c r="BE338" s="686"/>
      <c r="BW338" s="682"/>
      <c r="BX338" s="688"/>
      <c r="BY338" s="689"/>
      <c r="BZ338" s="688"/>
      <c r="CA338" s="687"/>
      <c r="CB338" s="678" t="s">
        <v>635</v>
      </c>
      <c r="CC338" s="683"/>
      <c r="CD338" s="683"/>
      <c r="CE338" s="686"/>
      <c r="CF338" s="682"/>
      <c r="CG338" s="686"/>
      <c r="CH338" s="682"/>
      <c r="CI338" s="688"/>
      <c r="CJ338" s="680" t="s">
        <v>1049</v>
      </c>
      <c r="CK338" s="681" t="s">
        <v>1050</v>
      </c>
      <c r="CP338" s="682"/>
      <c r="CQ338" s="688"/>
      <c r="CR338" s="686"/>
      <c r="DJ338" s="682"/>
      <c r="DK338" s="688"/>
      <c r="DL338" s="689"/>
      <c r="DM338" s="688"/>
      <c r="DN338" s="687"/>
      <c r="DO338" s="678" t="s">
        <v>635</v>
      </c>
      <c r="DP338" s="683"/>
      <c r="DQ338" s="683"/>
      <c r="DR338" s="686"/>
      <c r="DS338" s="682"/>
      <c r="DT338" s="686"/>
      <c r="DU338" s="682"/>
      <c r="DV338" s="688"/>
      <c r="DW338" s="680" t="s">
        <v>1049</v>
      </c>
      <c r="DX338" s="681" t="s">
        <v>1050</v>
      </c>
      <c r="EC338" s="682"/>
      <c r="ED338" s="688"/>
      <c r="EE338" s="686"/>
      <c r="EW338" s="682"/>
      <c r="EX338" s="688"/>
      <c r="EY338" s="689"/>
    </row>
    <row r="339">
      <c r="A339" s="687"/>
      <c r="B339" s="47"/>
      <c r="C339" s="47"/>
      <c r="D339" s="47"/>
      <c r="E339" s="686"/>
      <c r="F339" s="682"/>
      <c r="G339" s="686"/>
      <c r="H339" s="682"/>
      <c r="I339" s="688"/>
      <c r="J339" s="680" t="s">
        <v>1051</v>
      </c>
      <c r="K339" s="681" t="s">
        <v>1052</v>
      </c>
      <c r="P339" s="682"/>
      <c r="Q339" s="688"/>
      <c r="R339" s="686"/>
      <c r="AJ339" s="682"/>
      <c r="AK339" s="688"/>
      <c r="AL339" s="689"/>
      <c r="AM339" s="688"/>
      <c r="AN339" s="687"/>
      <c r="AO339" s="47"/>
      <c r="AP339" s="47"/>
      <c r="AQ339" s="47"/>
      <c r="AR339" s="686"/>
      <c r="AS339" s="682"/>
      <c r="AT339" s="686"/>
      <c r="AU339" s="682"/>
      <c r="AV339" s="688"/>
      <c r="AW339" s="680" t="s">
        <v>1051</v>
      </c>
      <c r="AX339" s="681" t="s">
        <v>1052</v>
      </c>
      <c r="BC339" s="682"/>
      <c r="BD339" s="688"/>
      <c r="BE339" s="686"/>
      <c r="BW339" s="682"/>
      <c r="BX339" s="688"/>
      <c r="BY339" s="689"/>
      <c r="BZ339" s="688"/>
      <c r="CA339" s="687"/>
      <c r="CB339" s="47"/>
      <c r="CC339" s="47"/>
      <c r="CD339" s="47"/>
      <c r="CE339" s="686"/>
      <c r="CF339" s="682"/>
      <c r="CG339" s="686"/>
      <c r="CH339" s="682"/>
      <c r="CI339" s="688"/>
      <c r="CJ339" s="680" t="s">
        <v>1051</v>
      </c>
      <c r="CK339" s="681" t="s">
        <v>1052</v>
      </c>
      <c r="CP339" s="682"/>
      <c r="CQ339" s="688"/>
      <c r="CR339" s="686"/>
      <c r="DJ339" s="682"/>
      <c r="DK339" s="688"/>
      <c r="DL339" s="689"/>
      <c r="DM339" s="688"/>
      <c r="DN339" s="687"/>
      <c r="DO339" s="47"/>
      <c r="DP339" s="47"/>
      <c r="DQ339" s="47"/>
      <c r="DR339" s="686"/>
      <c r="DS339" s="682"/>
      <c r="DT339" s="686"/>
      <c r="DU339" s="682"/>
      <c r="DV339" s="688"/>
      <c r="DW339" s="680" t="s">
        <v>1051</v>
      </c>
      <c r="DX339" s="681" t="s">
        <v>1052</v>
      </c>
      <c r="EC339" s="682"/>
      <c r="ED339" s="688"/>
      <c r="EE339" s="686"/>
      <c r="EW339" s="682"/>
      <c r="EX339" s="688"/>
      <c r="EY339" s="689"/>
    </row>
    <row r="340">
      <c r="A340" s="687"/>
      <c r="B340" s="43"/>
      <c r="C340" s="43"/>
      <c r="D340" s="43"/>
      <c r="E340" s="686"/>
      <c r="F340" s="682"/>
      <c r="G340" s="686"/>
      <c r="H340" s="682"/>
      <c r="I340" s="688"/>
      <c r="J340" s="680" t="s">
        <v>1053</v>
      </c>
      <c r="K340" s="681" t="s">
        <v>1054</v>
      </c>
      <c r="P340" s="682"/>
      <c r="Q340" s="688"/>
      <c r="R340" s="686"/>
      <c r="AJ340" s="682"/>
      <c r="AK340" s="688"/>
      <c r="AL340" s="689"/>
      <c r="AM340" s="688"/>
      <c r="AN340" s="687"/>
      <c r="AO340" s="43"/>
      <c r="AP340" s="43"/>
      <c r="AQ340" s="43"/>
      <c r="AR340" s="686"/>
      <c r="AS340" s="682"/>
      <c r="AT340" s="686"/>
      <c r="AU340" s="682"/>
      <c r="AV340" s="688"/>
      <c r="AW340" s="680" t="s">
        <v>1053</v>
      </c>
      <c r="AX340" s="681" t="s">
        <v>1054</v>
      </c>
      <c r="BC340" s="682"/>
      <c r="BD340" s="688"/>
      <c r="BE340" s="686"/>
      <c r="BW340" s="682"/>
      <c r="BX340" s="688"/>
      <c r="BY340" s="689"/>
      <c r="BZ340" s="688"/>
      <c r="CA340" s="687"/>
      <c r="CB340" s="43"/>
      <c r="CC340" s="43"/>
      <c r="CD340" s="43"/>
      <c r="CE340" s="686"/>
      <c r="CF340" s="682"/>
      <c r="CG340" s="686"/>
      <c r="CH340" s="682"/>
      <c r="CI340" s="688"/>
      <c r="CJ340" s="680" t="s">
        <v>1053</v>
      </c>
      <c r="CK340" s="681" t="s">
        <v>1054</v>
      </c>
      <c r="CP340" s="682"/>
      <c r="CQ340" s="688"/>
      <c r="CR340" s="686"/>
      <c r="DJ340" s="682"/>
      <c r="DK340" s="688"/>
      <c r="DL340" s="689"/>
      <c r="DM340" s="688"/>
      <c r="DN340" s="687"/>
      <c r="DO340" s="43"/>
      <c r="DP340" s="43"/>
      <c r="DQ340" s="43"/>
      <c r="DR340" s="686"/>
      <c r="DS340" s="682"/>
      <c r="DT340" s="686"/>
      <c r="DU340" s="682"/>
      <c r="DV340" s="688"/>
      <c r="DW340" s="680" t="s">
        <v>1053</v>
      </c>
      <c r="DX340" s="681" t="s">
        <v>1054</v>
      </c>
      <c r="EC340" s="682"/>
      <c r="ED340" s="688"/>
      <c r="EE340" s="686"/>
      <c r="EW340" s="682"/>
      <c r="EX340" s="688"/>
      <c r="EY340" s="689"/>
    </row>
    <row r="341">
      <c r="A341" s="687"/>
      <c r="B341" s="678" t="s">
        <v>637</v>
      </c>
      <c r="C341" s="683"/>
      <c r="D341" s="683"/>
      <c r="E341" s="686"/>
      <c r="F341" s="682"/>
      <c r="G341" s="686"/>
      <c r="H341" s="682"/>
      <c r="I341" s="688"/>
      <c r="J341" s="680" t="s">
        <v>1055</v>
      </c>
      <c r="K341" s="681" t="s">
        <v>1056</v>
      </c>
      <c r="P341" s="682"/>
      <c r="Q341" s="688"/>
      <c r="R341" s="686"/>
      <c r="AJ341" s="682"/>
      <c r="AK341" s="688"/>
      <c r="AL341" s="689"/>
      <c r="AM341" s="688"/>
      <c r="AN341" s="687"/>
      <c r="AO341" s="678" t="s">
        <v>637</v>
      </c>
      <c r="AP341" s="683"/>
      <c r="AQ341" s="683"/>
      <c r="AR341" s="686"/>
      <c r="AS341" s="682"/>
      <c r="AT341" s="686"/>
      <c r="AU341" s="682"/>
      <c r="AV341" s="688"/>
      <c r="AW341" s="680" t="s">
        <v>1055</v>
      </c>
      <c r="AX341" s="681" t="s">
        <v>1056</v>
      </c>
      <c r="BC341" s="682"/>
      <c r="BD341" s="688"/>
      <c r="BE341" s="686"/>
      <c r="BW341" s="682"/>
      <c r="BX341" s="688"/>
      <c r="BY341" s="689"/>
      <c r="BZ341" s="688"/>
      <c r="CA341" s="687"/>
      <c r="CB341" s="678" t="s">
        <v>637</v>
      </c>
      <c r="CC341" s="683"/>
      <c r="CD341" s="683"/>
      <c r="CE341" s="686"/>
      <c r="CF341" s="682"/>
      <c r="CG341" s="686"/>
      <c r="CH341" s="682"/>
      <c r="CI341" s="688"/>
      <c r="CJ341" s="680" t="s">
        <v>1055</v>
      </c>
      <c r="CK341" s="681" t="s">
        <v>1056</v>
      </c>
      <c r="CP341" s="682"/>
      <c r="CQ341" s="688"/>
      <c r="CR341" s="686"/>
      <c r="DJ341" s="682"/>
      <c r="DK341" s="688"/>
      <c r="DL341" s="689"/>
      <c r="DM341" s="688"/>
      <c r="DN341" s="687"/>
      <c r="DO341" s="678" t="s">
        <v>637</v>
      </c>
      <c r="DP341" s="683"/>
      <c r="DQ341" s="683"/>
      <c r="DR341" s="686"/>
      <c r="DS341" s="682"/>
      <c r="DT341" s="686"/>
      <c r="DU341" s="682"/>
      <c r="DV341" s="688"/>
      <c r="DW341" s="680" t="s">
        <v>1055</v>
      </c>
      <c r="DX341" s="681" t="s">
        <v>1056</v>
      </c>
      <c r="EC341" s="682"/>
      <c r="ED341" s="688"/>
      <c r="EE341" s="686"/>
      <c r="EW341" s="682"/>
      <c r="EX341" s="688"/>
      <c r="EY341" s="689"/>
    </row>
    <row r="342">
      <c r="A342" s="687"/>
      <c r="B342" s="47"/>
      <c r="C342" s="47"/>
      <c r="D342" s="47"/>
      <c r="E342" s="686"/>
      <c r="F342" s="682"/>
      <c r="G342" s="686"/>
      <c r="H342" s="682"/>
      <c r="I342" s="688"/>
      <c r="J342" s="690" t="s">
        <v>1057</v>
      </c>
      <c r="K342" s="691" t="s">
        <v>1058</v>
      </c>
      <c r="L342" s="11"/>
      <c r="M342" s="11"/>
      <c r="N342" s="11"/>
      <c r="O342" s="11"/>
      <c r="P342" s="12"/>
      <c r="Q342" s="688"/>
      <c r="R342" s="48"/>
      <c r="S342" s="11"/>
      <c r="T342" s="11"/>
      <c r="U342" s="11"/>
      <c r="V342" s="11"/>
      <c r="W342" s="11"/>
      <c r="X342" s="11"/>
      <c r="Y342" s="11"/>
      <c r="Z342" s="11"/>
      <c r="AA342" s="11"/>
      <c r="AB342" s="11"/>
      <c r="AC342" s="11"/>
      <c r="AD342" s="11"/>
      <c r="AE342" s="11"/>
      <c r="AF342" s="11"/>
      <c r="AG342" s="11"/>
      <c r="AH342" s="11"/>
      <c r="AI342" s="11"/>
      <c r="AJ342" s="12"/>
      <c r="AK342" s="688"/>
      <c r="AL342" s="689"/>
      <c r="AM342" s="688"/>
      <c r="AN342" s="687"/>
      <c r="AO342" s="47"/>
      <c r="AP342" s="47"/>
      <c r="AQ342" s="47"/>
      <c r="AR342" s="686"/>
      <c r="AS342" s="682"/>
      <c r="AT342" s="686"/>
      <c r="AU342" s="682"/>
      <c r="AV342" s="688"/>
      <c r="AW342" s="690" t="s">
        <v>1057</v>
      </c>
      <c r="AX342" s="691" t="s">
        <v>1058</v>
      </c>
      <c r="AY342" s="11"/>
      <c r="AZ342" s="11"/>
      <c r="BA342" s="11"/>
      <c r="BB342" s="11"/>
      <c r="BC342" s="12"/>
      <c r="BD342" s="688"/>
      <c r="BE342" s="48"/>
      <c r="BF342" s="11"/>
      <c r="BG342" s="11"/>
      <c r="BH342" s="11"/>
      <c r="BI342" s="11"/>
      <c r="BJ342" s="11"/>
      <c r="BK342" s="11"/>
      <c r="BL342" s="11"/>
      <c r="BM342" s="11"/>
      <c r="BN342" s="11"/>
      <c r="BO342" s="11"/>
      <c r="BP342" s="11"/>
      <c r="BQ342" s="11"/>
      <c r="BR342" s="11"/>
      <c r="BS342" s="11"/>
      <c r="BT342" s="11"/>
      <c r="BU342" s="11"/>
      <c r="BV342" s="11"/>
      <c r="BW342" s="12"/>
      <c r="BX342" s="688"/>
      <c r="BY342" s="689"/>
      <c r="BZ342" s="688"/>
      <c r="CA342" s="687"/>
      <c r="CB342" s="47"/>
      <c r="CC342" s="47"/>
      <c r="CD342" s="47"/>
      <c r="CE342" s="686"/>
      <c r="CF342" s="682"/>
      <c r="CG342" s="686"/>
      <c r="CH342" s="682"/>
      <c r="CI342" s="688"/>
      <c r="CJ342" s="690" t="s">
        <v>1057</v>
      </c>
      <c r="CK342" s="691" t="s">
        <v>1058</v>
      </c>
      <c r="CL342" s="11"/>
      <c r="CM342" s="11"/>
      <c r="CN342" s="11"/>
      <c r="CO342" s="11"/>
      <c r="CP342" s="12"/>
      <c r="CQ342" s="688"/>
      <c r="CR342" s="48"/>
      <c r="CS342" s="11"/>
      <c r="CT342" s="11"/>
      <c r="CU342" s="11"/>
      <c r="CV342" s="11"/>
      <c r="CW342" s="11"/>
      <c r="CX342" s="11"/>
      <c r="CY342" s="11"/>
      <c r="CZ342" s="11"/>
      <c r="DA342" s="11"/>
      <c r="DB342" s="11"/>
      <c r="DC342" s="11"/>
      <c r="DD342" s="11"/>
      <c r="DE342" s="11"/>
      <c r="DF342" s="11"/>
      <c r="DG342" s="11"/>
      <c r="DH342" s="11"/>
      <c r="DI342" s="11"/>
      <c r="DJ342" s="12"/>
      <c r="DK342" s="688"/>
      <c r="DL342" s="689"/>
      <c r="DM342" s="688"/>
      <c r="DN342" s="687"/>
      <c r="DO342" s="47"/>
      <c r="DP342" s="47"/>
      <c r="DQ342" s="47"/>
      <c r="DR342" s="686"/>
      <c r="DS342" s="682"/>
      <c r="DT342" s="686"/>
      <c r="DU342" s="682"/>
      <c r="DV342" s="688"/>
      <c r="DW342" s="690" t="s">
        <v>1057</v>
      </c>
      <c r="DX342" s="691" t="s">
        <v>1058</v>
      </c>
      <c r="DY342" s="11"/>
      <c r="DZ342" s="11"/>
      <c r="EA342" s="11"/>
      <c r="EB342" s="11"/>
      <c r="EC342" s="12"/>
      <c r="ED342" s="688"/>
      <c r="EE342" s="48"/>
      <c r="EF342" s="11"/>
      <c r="EG342" s="11"/>
      <c r="EH342" s="11"/>
      <c r="EI342" s="11"/>
      <c r="EJ342" s="11"/>
      <c r="EK342" s="11"/>
      <c r="EL342" s="11"/>
      <c r="EM342" s="11"/>
      <c r="EN342" s="11"/>
      <c r="EO342" s="11"/>
      <c r="EP342" s="11"/>
      <c r="EQ342" s="11"/>
      <c r="ER342" s="11"/>
      <c r="ES342" s="11"/>
      <c r="ET342" s="11"/>
      <c r="EU342" s="11"/>
      <c r="EV342" s="11"/>
      <c r="EW342" s="12"/>
      <c r="EX342" s="688"/>
      <c r="EY342" s="689"/>
    </row>
    <row r="343">
      <c r="A343" s="697"/>
      <c r="B343" s="43"/>
      <c r="C343" s="43"/>
      <c r="D343" s="43"/>
      <c r="E343" s="48"/>
      <c r="F343" s="12"/>
      <c r="G343" s="48"/>
      <c r="H343" s="12"/>
      <c r="I343" s="623"/>
      <c r="J343" s="623"/>
      <c r="K343" s="623"/>
      <c r="L343" s="623"/>
      <c r="M343" s="623"/>
      <c r="N343" s="623"/>
      <c r="O343" s="623"/>
      <c r="P343" s="623"/>
      <c r="Q343" s="623"/>
      <c r="R343" s="623"/>
      <c r="S343" s="623"/>
      <c r="T343" s="623"/>
      <c r="U343" s="623"/>
      <c r="V343" s="623"/>
      <c r="W343" s="623"/>
      <c r="X343" s="758"/>
      <c r="Y343" s="758"/>
      <c r="Z343" s="623"/>
      <c r="AA343" s="623"/>
      <c r="AB343" s="623"/>
      <c r="AC343" s="623"/>
      <c r="AD343" s="623"/>
      <c r="AE343" s="623"/>
      <c r="AF343" s="623"/>
      <c r="AG343" s="623"/>
      <c r="AH343" s="623"/>
      <c r="AI343" s="623"/>
      <c r="AJ343" s="623"/>
      <c r="AK343" s="623"/>
      <c r="AL343" s="698"/>
      <c r="AM343" s="623"/>
      <c r="AN343" s="697"/>
      <c r="AO343" s="43"/>
      <c r="AP343" s="43"/>
      <c r="AQ343" s="43"/>
      <c r="AR343" s="48"/>
      <c r="AS343" s="12"/>
      <c r="AT343" s="48"/>
      <c r="AU343" s="12"/>
      <c r="AV343" s="623"/>
      <c r="AW343" s="623"/>
      <c r="AX343" s="623"/>
      <c r="AY343" s="623"/>
      <c r="AZ343" s="623"/>
      <c r="BA343" s="623"/>
      <c r="BB343" s="623"/>
      <c r="BC343" s="623"/>
      <c r="BD343" s="623"/>
      <c r="BE343" s="623"/>
      <c r="BF343" s="623"/>
      <c r="BG343" s="623"/>
      <c r="BH343" s="623"/>
      <c r="BI343" s="623"/>
      <c r="BJ343" s="623"/>
      <c r="BK343" s="758"/>
      <c r="BL343" s="758"/>
      <c r="BM343" s="623"/>
      <c r="BN343" s="623"/>
      <c r="BO343" s="623"/>
      <c r="BP343" s="623"/>
      <c r="BQ343" s="623"/>
      <c r="BR343" s="623"/>
      <c r="BS343" s="623"/>
      <c r="BT343" s="623"/>
      <c r="BU343" s="623"/>
      <c r="BV343" s="623"/>
      <c r="BW343" s="623"/>
      <c r="BX343" s="623"/>
      <c r="BY343" s="698"/>
      <c r="BZ343" s="623"/>
      <c r="CA343" s="697"/>
      <c r="CB343" s="43"/>
      <c r="CC343" s="43"/>
      <c r="CD343" s="43"/>
      <c r="CE343" s="48"/>
      <c r="CF343" s="12"/>
      <c r="CG343" s="48"/>
      <c r="CH343" s="12"/>
      <c r="CI343" s="623"/>
      <c r="CJ343" s="623"/>
      <c r="CK343" s="623"/>
      <c r="CL343" s="623"/>
      <c r="CM343" s="623"/>
      <c r="CN343" s="623"/>
      <c r="CO343" s="623"/>
      <c r="CP343" s="623"/>
      <c r="CQ343" s="623"/>
      <c r="CR343" s="623"/>
      <c r="CS343" s="623"/>
      <c r="CT343" s="623"/>
      <c r="CU343" s="623"/>
      <c r="CV343" s="623"/>
      <c r="CW343" s="623"/>
      <c r="CX343" s="758"/>
      <c r="CY343" s="758"/>
      <c r="CZ343" s="623"/>
      <c r="DA343" s="623"/>
      <c r="DB343" s="623"/>
      <c r="DC343" s="623"/>
      <c r="DD343" s="623"/>
      <c r="DE343" s="623"/>
      <c r="DF343" s="623"/>
      <c r="DG343" s="623"/>
      <c r="DH343" s="623"/>
      <c r="DI343" s="623"/>
      <c r="DJ343" s="623"/>
      <c r="DK343" s="623"/>
      <c r="DL343" s="698"/>
      <c r="DM343" s="623"/>
      <c r="DN343" s="697"/>
      <c r="DO343" s="43"/>
      <c r="DP343" s="43"/>
      <c r="DQ343" s="43"/>
      <c r="DR343" s="48"/>
      <c r="DS343" s="12"/>
      <c r="DT343" s="48"/>
      <c r="DU343" s="12"/>
      <c r="DV343" s="623"/>
      <c r="DW343" s="623"/>
      <c r="DX343" s="623"/>
      <c r="DY343" s="623"/>
      <c r="DZ343" s="623"/>
      <c r="EA343" s="623"/>
      <c r="EB343" s="623"/>
      <c r="EC343" s="623"/>
      <c r="ED343" s="623"/>
      <c r="EE343" s="623"/>
      <c r="EF343" s="623"/>
      <c r="EG343" s="623"/>
      <c r="EH343" s="623"/>
      <c r="EI343" s="623"/>
      <c r="EJ343" s="623"/>
      <c r="EK343" s="758"/>
      <c r="EL343" s="758"/>
      <c r="EM343" s="623"/>
      <c r="EN343" s="623"/>
      <c r="EO343" s="623"/>
      <c r="EP343" s="623"/>
      <c r="EQ343" s="623"/>
      <c r="ER343" s="623"/>
      <c r="ES343" s="623"/>
      <c r="ET343" s="623"/>
      <c r="EU343" s="623"/>
      <c r="EV343" s="623"/>
      <c r="EW343" s="623"/>
      <c r="EX343" s="623"/>
      <c r="EY343" s="698"/>
    </row>
    <row r="344">
      <c r="A344" s="697"/>
      <c r="B344" s="623"/>
      <c r="C344" s="623"/>
      <c r="D344" s="623"/>
      <c r="E344" s="623"/>
      <c r="F344" s="623"/>
      <c r="G344" s="623"/>
      <c r="H344" s="623"/>
      <c r="I344" s="623"/>
      <c r="J344" s="623"/>
      <c r="K344" s="623"/>
      <c r="L344" s="623"/>
      <c r="M344" s="623"/>
      <c r="N344" s="623"/>
      <c r="O344" s="623"/>
      <c r="P344" s="623"/>
      <c r="Q344" s="623"/>
      <c r="R344" s="623"/>
      <c r="S344" s="623"/>
      <c r="T344" s="623"/>
      <c r="U344" s="623"/>
      <c r="V344" s="623"/>
      <c r="W344" s="623"/>
      <c r="X344" s="758"/>
      <c r="Y344" s="758"/>
      <c r="Z344" s="623"/>
      <c r="AA344" s="623"/>
      <c r="AB344" s="623"/>
      <c r="AC344" s="623"/>
      <c r="AD344" s="623"/>
      <c r="AE344" s="623"/>
      <c r="AF344" s="623"/>
      <c r="AG344" s="623"/>
      <c r="AH344" s="623"/>
      <c r="AI344" s="623"/>
      <c r="AJ344" s="623"/>
      <c r="AK344" s="623"/>
      <c r="AL344" s="698"/>
      <c r="AM344" s="623"/>
      <c r="AN344" s="697"/>
      <c r="AO344" s="623"/>
      <c r="AP344" s="623"/>
      <c r="AQ344" s="623"/>
      <c r="AR344" s="623"/>
      <c r="AS344" s="623"/>
      <c r="AT344" s="623"/>
      <c r="AU344" s="623"/>
      <c r="AV344" s="623"/>
      <c r="AW344" s="623"/>
      <c r="AX344" s="623"/>
      <c r="AY344" s="623"/>
      <c r="AZ344" s="623"/>
      <c r="BA344" s="623"/>
      <c r="BB344" s="623"/>
      <c r="BC344" s="623"/>
      <c r="BD344" s="623"/>
      <c r="BE344" s="623"/>
      <c r="BF344" s="623"/>
      <c r="BG344" s="623"/>
      <c r="BH344" s="623"/>
      <c r="BI344" s="623"/>
      <c r="BJ344" s="623"/>
      <c r="BK344" s="758"/>
      <c r="BL344" s="758"/>
      <c r="BM344" s="623"/>
      <c r="BN344" s="623"/>
      <c r="BO344" s="623"/>
      <c r="BP344" s="623"/>
      <c r="BQ344" s="623"/>
      <c r="BR344" s="623"/>
      <c r="BS344" s="623"/>
      <c r="BT344" s="623"/>
      <c r="BU344" s="623"/>
      <c r="BV344" s="623"/>
      <c r="BW344" s="623"/>
      <c r="BX344" s="623"/>
      <c r="BY344" s="698"/>
      <c r="BZ344" s="623"/>
      <c r="CA344" s="697"/>
      <c r="CB344" s="623"/>
      <c r="CC344" s="623"/>
      <c r="CD344" s="623"/>
      <c r="CE344" s="623"/>
      <c r="CF344" s="623"/>
      <c r="CG344" s="623"/>
      <c r="CH344" s="623"/>
      <c r="CI344" s="623"/>
      <c r="CJ344" s="623"/>
      <c r="CK344" s="623"/>
      <c r="CL344" s="623"/>
      <c r="CM344" s="623"/>
      <c r="CN344" s="623"/>
      <c r="CO344" s="623"/>
      <c r="CP344" s="623"/>
      <c r="CQ344" s="623"/>
      <c r="CR344" s="623"/>
      <c r="CS344" s="623"/>
      <c r="CT344" s="623"/>
      <c r="CU344" s="623"/>
      <c r="CV344" s="623"/>
      <c r="CW344" s="623"/>
      <c r="CX344" s="758"/>
      <c r="CY344" s="758"/>
      <c r="CZ344" s="623"/>
      <c r="DA344" s="623"/>
      <c r="DB344" s="623"/>
      <c r="DC344" s="623"/>
      <c r="DD344" s="623"/>
      <c r="DE344" s="623"/>
      <c r="DF344" s="623"/>
      <c r="DG344" s="623"/>
      <c r="DH344" s="623"/>
      <c r="DI344" s="623"/>
      <c r="DJ344" s="623"/>
      <c r="DK344" s="623"/>
      <c r="DL344" s="698"/>
      <c r="DM344" s="623"/>
      <c r="DN344" s="697"/>
      <c r="DO344" s="623"/>
      <c r="DP344" s="623"/>
      <c r="DQ344" s="623"/>
      <c r="DR344" s="623"/>
      <c r="DS344" s="623"/>
      <c r="DT344" s="623"/>
      <c r="DU344" s="623"/>
      <c r="DV344" s="623"/>
      <c r="DW344" s="623"/>
      <c r="DX344" s="623"/>
      <c r="DY344" s="623"/>
      <c r="DZ344" s="623"/>
      <c r="EA344" s="623"/>
      <c r="EB344" s="623"/>
      <c r="EC344" s="623"/>
      <c r="ED344" s="623"/>
      <c r="EE344" s="623"/>
      <c r="EF344" s="623"/>
      <c r="EG344" s="623"/>
      <c r="EH344" s="623"/>
      <c r="EI344" s="623"/>
      <c r="EJ344" s="623"/>
      <c r="EK344" s="758"/>
      <c r="EL344" s="758"/>
      <c r="EM344" s="623"/>
      <c r="EN344" s="623"/>
      <c r="EO344" s="623"/>
      <c r="EP344" s="623"/>
      <c r="EQ344" s="623"/>
      <c r="ER344" s="623"/>
      <c r="ES344" s="623"/>
      <c r="ET344" s="623"/>
      <c r="EU344" s="623"/>
      <c r="EV344" s="623"/>
      <c r="EW344" s="623"/>
      <c r="EX344" s="623"/>
      <c r="EY344" s="698"/>
    </row>
    <row r="345">
      <c r="A345" s="697"/>
      <c r="B345" s="623"/>
      <c r="C345" s="623"/>
      <c r="D345" s="623"/>
      <c r="E345" s="623"/>
      <c r="F345" s="623"/>
      <c r="G345" s="623"/>
      <c r="H345" s="623"/>
      <c r="I345" s="623"/>
      <c r="J345" s="623"/>
      <c r="K345" s="623"/>
      <c r="L345" s="623"/>
      <c r="M345" s="623"/>
      <c r="N345" s="623"/>
      <c r="O345" s="623"/>
      <c r="P345" s="623"/>
      <c r="Q345" s="623"/>
      <c r="R345" s="623"/>
      <c r="S345" s="623"/>
      <c r="T345" s="623"/>
      <c r="U345" s="623"/>
      <c r="V345" s="623"/>
      <c r="W345" s="623"/>
      <c r="X345" s="758"/>
      <c r="Y345" s="758"/>
      <c r="Z345" s="623"/>
      <c r="AA345" s="623"/>
      <c r="AB345" s="623"/>
      <c r="AC345" s="623"/>
      <c r="AD345" s="623"/>
      <c r="AE345" s="623"/>
      <c r="AF345" s="623"/>
      <c r="AG345" s="623"/>
      <c r="AH345" s="623"/>
      <c r="AI345" s="623"/>
      <c r="AJ345" s="623"/>
      <c r="AK345" s="623"/>
      <c r="AL345" s="698"/>
      <c r="AM345" s="623"/>
      <c r="AN345" s="697"/>
      <c r="AO345" s="623"/>
      <c r="AP345" s="623"/>
      <c r="AQ345" s="623"/>
      <c r="AR345" s="623"/>
      <c r="AS345" s="623"/>
      <c r="AT345" s="623"/>
      <c r="AU345" s="623"/>
      <c r="AV345" s="623"/>
      <c r="AW345" s="623"/>
      <c r="AX345" s="623"/>
      <c r="AY345" s="623"/>
      <c r="AZ345" s="623"/>
      <c r="BA345" s="623"/>
      <c r="BB345" s="623"/>
      <c r="BC345" s="623"/>
      <c r="BD345" s="623"/>
      <c r="BE345" s="623"/>
      <c r="BF345" s="623"/>
      <c r="BG345" s="623"/>
      <c r="BH345" s="623"/>
      <c r="BI345" s="623"/>
      <c r="BJ345" s="623"/>
      <c r="BK345" s="758"/>
      <c r="BL345" s="758"/>
      <c r="BM345" s="623"/>
      <c r="BN345" s="623"/>
      <c r="BO345" s="623"/>
      <c r="BP345" s="623"/>
      <c r="BQ345" s="623"/>
      <c r="BR345" s="623"/>
      <c r="BS345" s="623"/>
      <c r="BT345" s="623"/>
      <c r="BU345" s="623"/>
      <c r="BV345" s="623"/>
      <c r="BW345" s="623"/>
      <c r="BX345" s="623"/>
      <c r="BY345" s="698"/>
      <c r="BZ345" s="623"/>
      <c r="CA345" s="697"/>
      <c r="CB345" s="623"/>
      <c r="CC345" s="623"/>
      <c r="CD345" s="623"/>
      <c r="CE345" s="623"/>
      <c r="CF345" s="623"/>
      <c r="CG345" s="623"/>
      <c r="CH345" s="623"/>
      <c r="CI345" s="623"/>
      <c r="CJ345" s="623"/>
      <c r="CK345" s="623"/>
      <c r="CL345" s="623"/>
      <c r="CM345" s="623"/>
      <c r="CN345" s="623"/>
      <c r="CO345" s="623"/>
      <c r="CP345" s="623"/>
      <c r="CQ345" s="623"/>
      <c r="CR345" s="623"/>
      <c r="CS345" s="623"/>
      <c r="CT345" s="623"/>
      <c r="CU345" s="623"/>
      <c r="CV345" s="623"/>
      <c r="CW345" s="623"/>
      <c r="CX345" s="758"/>
      <c r="CY345" s="758"/>
      <c r="CZ345" s="623"/>
      <c r="DA345" s="623"/>
      <c r="DB345" s="623"/>
      <c r="DC345" s="623"/>
      <c r="DD345" s="623"/>
      <c r="DE345" s="623"/>
      <c r="DF345" s="623"/>
      <c r="DG345" s="623"/>
      <c r="DH345" s="623"/>
      <c r="DI345" s="623"/>
      <c r="DJ345" s="623"/>
      <c r="DK345" s="623"/>
      <c r="DL345" s="698"/>
      <c r="DM345" s="623"/>
      <c r="DN345" s="697"/>
      <c r="DO345" s="623"/>
      <c r="DP345" s="623"/>
      <c r="DQ345" s="623"/>
      <c r="DR345" s="623"/>
      <c r="DS345" s="623"/>
      <c r="DT345" s="623"/>
      <c r="DU345" s="623"/>
      <c r="DV345" s="623"/>
      <c r="DW345" s="623"/>
      <c r="DX345" s="623"/>
      <c r="DY345" s="623"/>
      <c r="DZ345" s="623"/>
      <c r="EA345" s="623"/>
      <c r="EB345" s="623"/>
      <c r="EC345" s="623"/>
      <c r="ED345" s="623"/>
      <c r="EE345" s="623"/>
      <c r="EF345" s="623"/>
      <c r="EG345" s="623"/>
      <c r="EH345" s="623"/>
      <c r="EI345" s="623"/>
      <c r="EJ345" s="623"/>
      <c r="EK345" s="758"/>
      <c r="EL345" s="758"/>
      <c r="EM345" s="623"/>
      <c r="EN345" s="623"/>
      <c r="EO345" s="623"/>
      <c r="EP345" s="623"/>
      <c r="EQ345" s="623"/>
      <c r="ER345" s="623"/>
      <c r="ES345" s="623"/>
      <c r="ET345" s="623"/>
      <c r="EU345" s="623"/>
      <c r="EV345" s="623"/>
      <c r="EW345" s="623"/>
      <c r="EX345" s="623"/>
      <c r="EY345" s="698"/>
    </row>
    <row r="346">
      <c r="A346" s="697"/>
      <c r="B346" s="623"/>
      <c r="C346" s="623"/>
      <c r="D346" s="623"/>
      <c r="E346" s="623"/>
      <c r="F346" s="623"/>
      <c r="G346" s="623"/>
      <c r="H346" s="623"/>
      <c r="I346" s="623"/>
      <c r="J346" s="623"/>
      <c r="K346" s="623"/>
      <c r="L346" s="623"/>
      <c r="M346" s="623"/>
      <c r="N346" s="623"/>
      <c r="O346" s="623"/>
      <c r="P346" s="623"/>
      <c r="Q346" s="623"/>
      <c r="R346" s="623"/>
      <c r="S346" s="623"/>
      <c r="T346" s="623"/>
      <c r="U346" s="623"/>
      <c r="V346" s="623"/>
      <c r="W346" s="623"/>
      <c r="X346" s="758"/>
      <c r="Y346" s="758"/>
      <c r="Z346" s="623"/>
      <c r="AA346" s="623"/>
      <c r="AB346" s="623"/>
      <c r="AC346" s="623"/>
      <c r="AD346" s="623"/>
      <c r="AE346" s="623"/>
      <c r="AF346" s="623"/>
      <c r="AG346" s="623"/>
      <c r="AH346" s="623"/>
      <c r="AI346" s="623"/>
      <c r="AJ346" s="623"/>
      <c r="AK346" s="623"/>
      <c r="AL346" s="698"/>
      <c r="AM346" s="623"/>
      <c r="AN346" s="697"/>
      <c r="AO346" s="623"/>
      <c r="AP346" s="623"/>
      <c r="AQ346" s="623"/>
      <c r="AR346" s="623"/>
      <c r="AS346" s="623"/>
      <c r="AT346" s="623"/>
      <c r="AU346" s="623"/>
      <c r="AV346" s="623"/>
      <c r="AW346" s="623"/>
      <c r="AX346" s="623"/>
      <c r="AY346" s="623"/>
      <c r="AZ346" s="623"/>
      <c r="BA346" s="623"/>
      <c r="BB346" s="623"/>
      <c r="BC346" s="623"/>
      <c r="BD346" s="623"/>
      <c r="BE346" s="623"/>
      <c r="BF346" s="623"/>
      <c r="BG346" s="623"/>
      <c r="BH346" s="623"/>
      <c r="BI346" s="623"/>
      <c r="BJ346" s="623"/>
      <c r="BK346" s="758"/>
      <c r="BL346" s="758"/>
      <c r="BM346" s="623"/>
      <c r="BN346" s="623"/>
      <c r="BO346" s="623"/>
      <c r="BP346" s="623"/>
      <c r="BQ346" s="623"/>
      <c r="BR346" s="623"/>
      <c r="BS346" s="623"/>
      <c r="BT346" s="623"/>
      <c r="BU346" s="623"/>
      <c r="BV346" s="623"/>
      <c r="BW346" s="623"/>
      <c r="BX346" s="623"/>
      <c r="BY346" s="698"/>
      <c r="BZ346" s="623"/>
      <c r="CA346" s="697"/>
      <c r="CB346" s="623"/>
      <c r="CC346" s="623"/>
      <c r="CD346" s="623"/>
      <c r="CE346" s="623"/>
      <c r="CF346" s="623"/>
      <c r="CG346" s="623"/>
      <c r="CH346" s="623"/>
      <c r="CI346" s="623"/>
      <c r="CJ346" s="623"/>
      <c r="CK346" s="623"/>
      <c r="CL346" s="623"/>
      <c r="CM346" s="623"/>
      <c r="CN346" s="623"/>
      <c r="CO346" s="623"/>
      <c r="CP346" s="623"/>
      <c r="CQ346" s="623"/>
      <c r="CR346" s="623"/>
      <c r="CS346" s="623"/>
      <c r="CT346" s="623"/>
      <c r="CU346" s="623"/>
      <c r="CV346" s="623"/>
      <c r="CW346" s="623"/>
      <c r="CX346" s="758"/>
      <c r="CY346" s="758"/>
      <c r="CZ346" s="623"/>
      <c r="DA346" s="623"/>
      <c r="DB346" s="623"/>
      <c r="DC346" s="623"/>
      <c r="DD346" s="623"/>
      <c r="DE346" s="623"/>
      <c r="DF346" s="623"/>
      <c r="DG346" s="623"/>
      <c r="DH346" s="623"/>
      <c r="DI346" s="623"/>
      <c r="DJ346" s="623"/>
      <c r="DK346" s="623"/>
      <c r="DL346" s="698"/>
      <c r="DM346" s="623"/>
      <c r="DN346" s="697"/>
      <c r="DO346" s="623"/>
      <c r="DP346" s="623"/>
      <c r="DQ346" s="623"/>
      <c r="DR346" s="623"/>
      <c r="DS346" s="623"/>
      <c r="DT346" s="623"/>
      <c r="DU346" s="623"/>
      <c r="DV346" s="623"/>
      <c r="DW346" s="623"/>
      <c r="DX346" s="623"/>
      <c r="DY346" s="623"/>
      <c r="DZ346" s="623"/>
      <c r="EA346" s="623"/>
      <c r="EB346" s="623"/>
      <c r="EC346" s="623"/>
      <c r="ED346" s="623"/>
      <c r="EE346" s="623"/>
      <c r="EF346" s="623"/>
      <c r="EG346" s="623"/>
      <c r="EH346" s="623"/>
      <c r="EI346" s="623"/>
      <c r="EJ346" s="623"/>
      <c r="EK346" s="758"/>
      <c r="EL346" s="758"/>
      <c r="EM346" s="623"/>
      <c r="EN346" s="623"/>
      <c r="EO346" s="623"/>
      <c r="EP346" s="623"/>
      <c r="EQ346" s="623"/>
      <c r="ER346" s="623"/>
      <c r="ES346" s="623"/>
      <c r="ET346" s="623"/>
      <c r="EU346" s="623"/>
      <c r="EV346" s="623"/>
      <c r="EW346" s="623"/>
      <c r="EX346" s="623"/>
      <c r="EY346" s="698"/>
    </row>
    <row r="347">
      <c r="A347" s="692" t="s">
        <v>1059</v>
      </c>
      <c r="P347" s="693"/>
      <c r="Q347" s="706"/>
      <c r="R347" s="706"/>
      <c r="S347" s="706"/>
      <c r="T347" s="706"/>
      <c r="U347" s="706"/>
      <c r="V347" s="706"/>
      <c r="W347" s="706"/>
      <c r="X347" s="760"/>
      <c r="Y347" s="760"/>
      <c r="Z347" s="706"/>
      <c r="AA347" s="706"/>
      <c r="AB347" s="706"/>
      <c r="AC347" s="706"/>
      <c r="AD347" s="706"/>
      <c r="AE347" s="706"/>
      <c r="AF347" s="706"/>
      <c r="AG347" s="706"/>
      <c r="AH347" s="706"/>
      <c r="AI347" s="706"/>
      <c r="AJ347" s="706"/>
      <c r="AK347" s="706"/>
      <c r="AL347" s="736"/>
      <c r="AM347" s="736"/>
      <c r="AN347" s="625" t="s">
        <v>1059</v>
      </c>
      <c r="BC347" s="693"/>
      <c r="BD347" s="706"/>
      <c r="BE347" s="706"/>
      <c r="BF347" s="706"/>
      <c r="BG347" s="706"/>
      <c r="BH347" s="706"/>
      <c r="BI347" s="706"/>
      <c r="BJ347" s="706"/>
      <c r="BK347" s="760"/>
      <c r="BL347" s="760"/>
      <c r="BM347" s="706"/>
      <c r="BN347" s="706"/>
      <c r="BO347" s="706"/>
      <c r="BP347" s="706"/>
      <c r="BQ347" s="706"/>
      <c r="BR347" s="706"/>
      <c r="BS347" s="706"/>
      <c r="BT347" s="706"/>
      <c r="BU347" s="706"/>
      <c r="BV347" s="706"/>
      <c r="BW347" s="706"/>
      <c r="BX347" s="706"/>
      <c r="BY347" s="736"/>
      <c r="BZ347" s="736"/>
      <c r="CA347" s="625" t="s">
        <v>1059</v>
      </c>
      <c r="CP347" s="693"/>
      <c r="CQ347" s="706"/>
      <c r="CR347" s="706"/>
      <c r="CS347" s="706"/>
      <c r="CT347" s="706"/>
      <c r="CU347" s="706"/>
      <c r="CV347" s="706"/>
      <c r="CW347" s="706"/>
      <c r="CX347" s="760"/>
      <c r="CY347" s="760"/>
      <c r="CZ347" s="706"/>
      <c r="DA347" s="706"/>
      <c r="DB347" s="706"/>
      <c r="DC347" s="706"/>
      <c r="DD347" s="706"/>
      <c r="DE347" s="706"/>
      <c r="DF347" s="706"/>
      <c r="DG347" s="706"/>
      <c r="DH347" s="706"/>
      <c r="DI347" s="706"/>
      <c r="DJ347" s="706"/>
      <c r="DK347" s="706"/>
      <c r="DL347" s="736"/>
      <c r="DM347" s="736"/>
      <c r="DN347" s="625" t="s">
        <v>1059</v>
      </c>
      <c r="EC347" s="693"/>
      <c r="ED347" s="706"/>
      <c r="EE347" s="706"/>
      <c r="EF347" s="706"/>
      <c r="EG347" s="706"/>
      <c r="EH347" s="706"/>
      <c r="EI347" s="706"/>
      <c r="EJ347" s="706"/>
      <c r="EK347" s="760"/>
      <c r="EL347" s="760"/>
      <c r="EM347" s="706"/>
      <c r="EN347" s="706"/>
      <c r="EO347" s="706"/>
      <c r="EP347" s="706"/>
      <c r="EQ347" s="706"/>
      <c r="ER347" s="706"/>
      <c r="ES347" s="706"/>
      <c r="ET347" s="706"/>
      <c r="EU347" s="706"/>
      <c r="EV347" s="706"/>
      <c r="EW347" s="706"/>
      <c r="EX347" s="706"/>
      <c r="EY347" s="736"/>
    </row>
    <row r="348">
      <c r="A348" s="697"/>
      <c r="B348" s="623"/>
      <c r="C348" s="623"/>
      <c r="D348" s="623"/>
      <c r="E348" s="623"/>
      <c r="F348" s="623"/>
      <c r="G348" s="623"/>
      <c r="H348" s="623"/>
      <c r="I348" s="623"/>
      <c r="J348" s="623"/>
      <c r="K348" s="623"/>
      <c r="L348" s="623"/>
      <c r="M348" s="623"/>
      <c r="N348" s="623"/>
      <c r="O348" s="623"/>
      <c r="P348" s="623"/>
      <c r="Q348" s="623"/>
      <c r="R348" s="623"/>
      <c r="S348" s="623"/>
      <c r="T348" s="623"/>
      <c r="U348" s="623"/>
      <c r="V348" s="623"/>
      <c r="W348" s="623"/>
      <c r="X348" s="758"/>
      <c r="Y348" s="758"/>
      <c r="Z348" s="623"/>
      <c r="AA348" s="623"/>
      <c r="AB348" s="623"/>
      <c r="AC348" s="623"/>
      <c r="AD348" s="623"/>
      <c r="AE348" s="623"/>
      <c r="AF348" s="623"/>
      <c r="AG348" s="623"/>
      <c r="AH348" s="623"/>
      <c r="AI348" s="623"/>
      <c r="AJ348" s="623"/>
      <c r="AK348" s="623"/>
      <c r="AL348" s="698"/>
      <c r="AM348" s="623"/>
      <c r="AN348" s="697"/>
      <c r="AO348" s="623"/>
      <c r="AP348" s="623"/>
      <c r="AQ348" s="623"/>
      <c r="AR348" s="623"/>
      <c r="AS348" s="623"/>
      <c r="AT348" s="623"/>
      <c r="AU348" s="623"/>
      <c r="AV348" s="623"/>
      <c r="AW348" s="623"/>
      <c r="AX348" s="623"/>
      <c r="AY348" s="623"/>
      <c r="AZ348" s="623"/>
      <c r="BA348" s="623"/>
      <c r="BB348" s="623"/>
      <c r="BC348" s="623"/>
      <c r="BD348" s="623"/>
      <c r="BE348" s="623"/>
      <c r="BF348" s="623"/>
      <c r="BG348" s="623"/>
      <c r="BH348" s="623"/>
      <c r="BI348" s="623"/>
      <c r="BJ348" s="623"/>
      <c r="BK348" s="758"/>
      <c r="BL348" s="758"/>
      <c r="BM348" s="623"/>
      <c r="BN348" s="623"/>
      <c r="BO348" s="623"/>
      <c r="BP348" s="623"/>
      <c r="BQ348" s="623"/>
      <c r="BR348" s="623"/>
      <c r="BS348" s="623"/>
      <c r="BT348" s="623"/>
      <c r="BU348" s="623"/>
      <c r="BV348" s="623"/>
      <c r="BW348" s="623"/>
      <c r="BX348" s="623"/>
      <c r="BY348" s="698"/>
      <c r="BZ348" s="623"/>
      <c r="CA348" s="697"/>
      <c r="CB348" s="623"/>
      <c r="CC348" s="623"/>
      <c r="CD348" s="623"/>
      <c r="CE348" s="623"/>
      <c r="CF348" s="623"/>
      <c r="CG348" s="623"/>
      <c r="CH348" s="623"/>
      <c r="CI348" s="623"/>
      <c r="CJ348" s="623"/>
      <c r="CK348" s="623"/>
      <c r="CL348" s="623"/>
      <c r="CM348" s="623"/>
      <c r="CN348" s="623"/>
      <c r="CO348" s="623"/>
      <c r="CP348" s="623"/>
      <c r="CQ348" s="623"/>
      <c r="CR348" s="623"/>
      <c r="CS348" s="623"/>
      <c r="CT348" s="623"/>
      <c r="CU348" s="623"/>
      <c r="CV348" s="623"/>
      <c r="CW348" s="623"/>
      <c r="CX348" s="758"/>
      <c r="CY348" s="758"/>
      <c r="CZ348" s="623"/>
      <c r="DA348" s="623"/>
      <c r="DB348" s="623"/>
      <c r="DC348" s="623"/>
      <c r="DD348" s="623"/>
      <c r="DE348" s="623"/>
      <c r="DF348" s="623"/>
      <c r="DG348" s="623"/>
      <c r="DH348" s="623"/>
      <c r="DI348" s="623"/>
      <c r="DJ348" s="623"/>
      <c r="DK348" s="623"/>
      <c r="DL348" s="698"/>
      <c r="DM348" s="623"/>
      <c r="DN348" s="697"/>
      <c r="DO348" s="623"/>
      <c r="DP348" s="623"/>
      <c r="DQ348" s="623"/>
      <c r="DR348" s="623"/>
      <c r="DS348" s="623"/>
      <c r="DT348" s="623"/>
      <c r="DU348" s="623"/>
      <c r="DV348" s="623"/>
      <c r="DW348" s="623"/>
      <c r="DX348" s="623"/>
      <c r="DY348" s="623"/>
      <c r="DZ348" s="623"/>
      <c r="EA348" s="623"/>
      <c r="EB348" s="623"/>
      <c r="EC348" s="623"/>
      <c r="ED348" s="623"/>
      <c r="EE348" s="623"/>
      <c r="EF348" s="623"/>
      <c r="EG348" s="623"/>
      <c r="EH348" s="623"/>
      <c r="EI348" s="623"/>
      <c r="EJ348" s="623"/>
      <c r="EK348" s="758"/>
      <c r="EL348" s="758"/>
      <c r="EM348" s="623"/>
      <c r="EN348" s="623"/>
      <c r="EO348" s="623"/>
      <c r="EP348" s="623"/>
      <c r="EQ348" s="623"/>
      <c r="ER348" s="623"/>
      <c r="ES348" s="623"/>
      <c r="ET348" s="623"/>
      <c r="EU348" s="623"/>
      <c r="EV348" s="623"/>
      <c r="EW348" s="623"/>
      <c r="EX348" s="623"/>
      <c r="EY348" s="698"/>
    </row>
    <row r="349">
      <c r="A349" s="699"/>
      <c r="B349" s="700"/>
      <c r="C349" s="700"/>
      <c r="D349" s="700"/>
      <c r="E349" s="700"/>
      <c r="F349" s="700"/>
      <c r="G349" s="700"/>
      <c r="H349" s="700"/>
      <c r="I349" s="700"/>
      <c r="J349" s="700"/>
      <c r="K349" s="700"/>
      <c r="L349" s="700"/>
      <c r="M349" s="700"/>
      <c r="N349" s="700"/>
      <c r="O349" s="700"/>
      <c r="P349" s="700"/>
      <c r="Q349" s="700"/>
      <c r="R349" s="700"/>
      <c r="S349" s="701" t="s">
        <v>1060</v>
      </c>
      <c r="T349" s="702"/>
      <c r="U349" s="702"/>
      <c r="V349" s="702"/>
      <c r="W349" s="702"/>
      <c r="X349" s="702"/>
      <c r="Y349" s="702"/>
      <c r="Z349" s="702"/>
      <c r="AA349" s="700"/>
      <c r="AB349" s="700"/>
      <c r="AC349" s="701" t="s">
        <v>1061</v>
      </c>
      <c r="AD349" s="702"/>
      <c r="AE349" s="702"/>
      <c r="AF349" s="702"/>
      <c r="AG349" s="702"/>
      <c r="AH349" s="702"/>
      <c r="AI349" s="702"/>
      <c r="AJ349" s="700"/>
      <c r="AK349" s="700"/>
      <c r="AL349" s="703"/>
      <c r="AM349" s="623"/>
      <c r="AN349" s="699"/>
      <c r="AO349" s="700"/>
      <c r="AP349" s="700"/>
      <c r="AQ349" s="700"/>
      <c r="AR349" s="700"/>
      <c r="AS349" s="700"/>
      <c r="AT349" s="700"/>
      <c r="AU349" s="700"/>
      <c r="AV349" s="700"/>
      <c r="AW349" s="700"/>
      <c r="AX349" s="700"/>
      <c r="AY349" s="700"/>
      <c r="AZ349" s="700"/>
      <c r="BA349" s="700"/>
      <c r="BB349" s="700"/>
      <c r="BC349" s="700"/>
      <c r="BD349" s="700"/>
      <c r="BE349" s="700"/>
      <c r="BF349" s="701" t="s">
        <v>1060</v>
      </c>
      <c r="BG349" s="702"/>
      <c r="BH349" s="702"/>
      <c r="BI349" s="702"/>
      <c r="BJ349" s="702"/>
      <c r="BK349" s="702"/>
      <c r="BL349" s="702"/>
      <c r="BM349" s="702"/>
      <c r="BN349" s="700"/>
      <c r="BO349" s="700"/>
      <c r="BP349" s="701" t="s">
        <v>1061</v>
      </c>
      <c r="BQ349" s="702"/>
      <c r="BR349" s="702"/>
      <c r="BS349" s="702"/>
      <c r="BT349" s="702"/>
      <c r="BU349" s="702"/>
      <c r="BV349" s="702"/>
      <c r="BW349" s="700"/>
      <c r="BX349" s="700"/>
      <c r="BY349" s="703"/>
      <c r="BZ349" s="623"/>
      <c r="CA349" s="699"/>
      <c r="CB349" s="700"/>
      <c r="CC349" s="700"/>
      <c r="CD349" s="700"/>
      <c r="CE349" s="700"/>
      <c r="CF349" s="700"/>
      <c r="CG349" s="700"/>
      <c r="CH349" s="700"/>
      <c r="CI349" s="700"/>
      <c r="CJ349" s="700"/>
      <c r="CK349" s="700"/>
      <c r="CL349" s="700"/>
      <c r="CM349" s="700"/>
      <c r="CN349" s="700"/>
      <c r="CO349" s="700"/>
      <c r="CP349" s="700"/>
      <c r="CQ349" s="700"/>
      <c r="CR349" s="700"/>
      <c r="CS349" s="701" t="s">
        <v>1060</v>
      </c>
      <c r="CT349" s="702"/>
      <c r="CU349" s="702"/>
      <c r="CV349" s="702"/>
      <c r="CW349" s="702"/>
      <c r="CX349" s="702"/>
      <c r="CY349" s="702"/>
      <c r="CZ349" s="702"/>
      <c r="DA349" s="700"/>
      <c r="DB349" s="700"/>
      <c r="DC349" s="701" t="s">
        <v>1061</v>
      </c>
      <c r="DD349" s="702"/>
      <c r="DE349" s="702"/>
      <c r="DF349" s="702"/>
      <c r="DG349" s="702"/>
      <c r="DH349" s="702"/>
      <c r="DI349" s="702"/>
      <c r="DJ349" s="700"/>
      <c r="DK349" s="700"/>
      <c r="DL349" s="703"/>
      <c r="DM349" s="623"/>
      <c r="DN349" s="699"/>
      <c r="DO349" s="700"/>
      <c r="DP349" s="700"/>
      <c r="DQ349" s="700"/>
      <c r="DR349" s="700"/>
      <c r="DS349" s="700"/>
      <c r="DT349" s="700"/>
      <c r="DU349" s="700"/>
      <c r="DV349" s="700"/>
      <c r="DW349" s="700"/>
      <c r="DX349" s="700"/>
      <c r="DY349" s="700"/>
      <c r="DZ349" s="700"/>
      <c r="EA349" s="700"/>
      <c r="EB349" s="700"/>
      <c r="EC349" s="700"/>
      <c r="ED349" s="700"/>
      <c r="EE349" s="700"/>
      <c r="EF349" s="701" t="s">
        <v>1060</v>
      </c>
      <c r="EG349" s="702"/>
      <c r="EH349" s="702"/>
      <c r="EI349" s="702"/>
      <c r="EJ349" s="702"/>
      <c r="EK349" s="702"/>
      <c r="EL349" s="702"/>
      <c r="EM349" s="702"/>
      <c r="EN349" s="700"/>
      <c r="EO349" s="700"/>
      <c r="EP349" s="701" t="s">
        <v>1061</v>
      </c>
      <c r="EQ349" s="702"/>
      <c r="ER349" s="702"/>
      <c r="ES349" s="702"/>
      <c r="ET349" s="702"/>
      <c r="EU349" s="702"/>
      <c r="EV349" s="702"/>
      <c r="EW349" s="700"/>
      <c r="EX349" s="700"/>
      <c r="EY349" s="703"/>
    </row>
    <row r="350">
      <c r="A350" s="623"/>
      <c r="B350" s="623"/>
      <c r="C350" s="623"/>
      <c r="D350" s="623"/>
      <c r="E350" s="623"/>
      <c r="F350" s="623"/>
      <c r="G350" s="623"/>
      <c r="H350" s="623"/>
      <c r="I350" s="623"/>
      <c r="J350" s="623"/>
      <c r="K350" s="623"/>
      <c r="L350" s="623"/>
      <c r="M350" s="623"/>
      <c r="N350" s="623"/>
      <c r="O350" s="623"/>
      <c r="P350" s="623"/>
      <c r="Q350" s="623"/>
      <c r="R350" s="623"/>
      <c r="S350" s="704"/>
      <c r="T350" s="704"/>
      <c r="U350" s="704"/>
      <c r="V350" s="704"/>
      <c r="W350" s="704"/>
      <c r="X350" s="704"/>
      <c r="Y350" s="704"/>
      <c r="Z350" s="704"/>
      <c r="AA350" s="623"/>
      <c r="AB350" s="623"/>
      <c r="AC350" s="704"/>
      <c r="AD350" s="704"/>
      <c r="AE350" s="704"/>
      <c r="AF350" s="704"/>
      <c r="AG350" s="704"/>
      <c r="AH350" s="704"/>
      <c r="AI350" s="704"/>
      <c r="AJ350" s="623"/>
      <c r="AK350" s="623"/>
      <c r="AL350" s="623"/>
      <c r="AM350" s="623"/>
      <c r="AN350" s="623"/>
      <c r="AO350" s="623"/>
      <c r="AP350" s="623"/>
      <c r="AQ350" s="623"/>
      <c r="AR350" s="623"/>
      <c r="AS350" s="623"/>
      <c r="AT350" s="623"/>
      <c r="AU350" s="623"/>
      <c r="AV350" s="623"/>
      <c r="AW350" s="623"/>
      <c r="AX350" s="623"/>
      <c r="AY350" s="623"/>
      <c r="AZ350" s="623"/>
      <c r="BA350" s="623"/>
      <c r="BB350" s="623"/>
      <c r="BC350" s="623"/>
      <c r="BD350" s="623"/>
      <c r="BE350" s="623"/>
      <c r="BF350" s="704"/>
      <c r="BG350" s="704"/>
      <c r="BH350" s="704"/>
      <c r="BI350" s="704"/>
      <c r="BJ350" s="704"/>
      <c r="BK350" s="704"/>
      <c r="BL350" s="704"/>
      <c r="BM350" s="704"/>
      <c r="BN350" s="623"/>
      <c r="BO350" s="623"/>
      <c r="BP350" s="704"/>
      <c r="BQ350" s="704"/>
      <c r="BR350" s="704"/>
      <c r="BS350" s="704"/>
      <c r="BT350" s="704"/>
      <c r="BU350" s="704"/>
      <c r="BV350" s="704"/>
      <c r="BW350" s="623"/>
      <c r="BX350" s="623"/>
      <c r="BY350" s="623"/>
      <c r="BZ350" s="623"/>
      <c r="CA350" s="623"/>
      <c r="CB350" s="623"/>
      <c r="CC350" s="623"/>
      <c r="CD350" s="623"/>
      <c r="CE350" s="623"/>
      <c r="CF350" s="623"/>
      <c r="CG350" s="623"/>
      <c r="CH350" s="623"/>
      <c r="CI350" s="623"/>
      <c r="CJ350" s="623"/>
      <c r="CK350" s="623"/>
      <c r="CL350" s="623"/>
      <c r="CM350" s="623"/>
      <c r="CN350" s="623"/>
      <c r="CO350" s="623"/>
      <c r="CP350" s="623"/>
      <c r="CQ350" s="623"/>
      <c r="CR350" s="623"/>
      <c r="CS350" s="704"/>
      <c r="CT350" s="704"/>
      <c r="CU350" s="704"/>
      <c r="CV350" s="704"/>
      <c r="CW350" s="704"/>
      <c r="CX350" s="704"/>
      <c r="CY350" s="704"/>
      <c r="CZ350" s="704"/>
      <c r="DA350" s="623"/>
      <c r="DB350" s="623"/>
      <c r="DC350" s="704"/>
      <c r="DD350" s="704"/>
      <c r="DE350" s="704"/>
      <c r="DF350" s="704"/>
      <c r="DG350" s="704"/>
      <c r="DH350" s="704"/>
      <c r="DI350" s="704"/>
      <c r="DJ350" s="623"/>
      <c r="DK350" s="623"/>
      <c r="DL350" s="623"/>
      <c r="DM350" s="623"/>
      <c r="DN350" s="623"/>
      <c r="DO350" s="623"/>
      <c r="DP350" s="623"/>
      <c r="DQ350" s="623"/>
      <c r="DR350" s="623"/>
      <c r="DS350" s="623"/>
      <c r="DT350" s="623"/>
      <c r="DU350" s="623"/>
      <c r="DV350" s="623"/>
      <c r="DW350" s="623"/>
      <c r="DX350" s="623"/>
      <c r="DY350" s="623"/>
      <c r="DZ350" s="623"/>
      <c r="EA350" s="623"/>
      <c r="EB350" s="623"/>
      <c r="EC350" s="623"/>
      <c r="ED350" s="623"/>
      <c r="EE350" s="623"/>
      <c r="EF350" s="704"/>
      <c r="EG350" s="704"/>
      <c r="EH350" s="704"/>
      <c r="EI350" s="704"/>
      <c r="EJ350" s="704"/>
      <c r="EK350" s="704"/>
      <c r="EL350" s="704"/>
      <c r="EM350" s="704"/>
      <c r="EN350" s="623"/>
      <c r="EO350" s="623"/>
      <c r="EP350" s="704"/>
      <c r="EQ350" s="704"/>
      <c r="ER350" s="704"/>
      <c r="ES350" s="704"/>
      <c r="ET350" s="704"/>
      <c r="EU350" s="704"/>
      <c r="EV350" s="704"/>
      <c r="EW350" s="623"/>
      <c r="EX350" s="623"/>
      <c r="EY350" s="623"/>
    </row>
    <row r="351">
      <c r="A351" s="620"/>
      <c r="B351" s="621"/>
      <c r="C351" s="621"/>
      <c r="D351" s="621"/>
      <c r="E351" s="621"/>
      <c r="F351" s="621"/>
      <c r="G351" s="621"/>
      <c r="H351" s="621"/>
      <c r="I351" s="621"/>
      <c r="J351" s="621"/>
      <c r="K351" s="621"/>
      <c r="L351" s="621"/>
      <c r="M351" s="621"/>
      <c r="N351" s="621"/>
      <c r="O351" s="621"/>
      <c r="P351" s="621"/>
      <c r="Q351" s="621"/>
      <c r="R351" s="621"/>
      <c r="S351" s="621"/>
      <c r="T351" s="621"/>
      <c r="U351" s="621"/>
      <c r="V351" s="621"/>
      <c r="W351" s="621"/>
      <c r="X351" s="734"/>
      <c r="Y351" s="734"/>
      <c r="Z351" s="621"/>
      <c r="AA351" s="621"/>
      <c r="AB351" s="621"/>
      <c r="AC351" s="621"/>
      <c r="AD351" s="621"/>
      <c r="AE351" s="621"/>
      <c r="AF351" s="621"/>
      <c r="AG351" s="621"/>
      <c r="AH351" s="621"/>
      <c r="AI351" s="621"/>
      <c r="AJ351" s="621"/>
      <c r="AK351" s="621"/>
      <c r="AL351" s="622"/>
      <c r="AM351" s="623"/>
      <c r="AN351" s="620"/>
      <c r="AO351" s="621"/>
      <c r="AP351" s="621"/>
      <c r="AQ351" s="621"/>
      <c r="AR351" s="621"/>
      <c r="AS351" s="621"/>
      <c r="AT351" s="621"/>
      <c r="AU351" s="621"/>
      <c r="AV351" s="621"/>
      <c r="AW351" s="621"/>
      <c r="AX351" s="621"/>
      <c r="AY351" s="621"/>
      <c r="AZ351" s="621"/>
      <c r="BA351" s="621"/>
      <c r="BB351" s="621"/>
      <c r="BC351" s="621"/>
      <c r="BD351" s="621"/>
      <c r="BE351" s="621"/>
      <c r="BF351" s="621"/>
      <c r="BG351" s="621"/>
      <c r="BH351" s="621"/>
      <c r="BI351" s="621"/>
      <c r="BJ351" s="621"/>
      <c r="BK351" s="734"/>
      <c r="BL351" s="734"/>
      <c r="BM351" s="621"/>
      <c r="BN351" s="621"/>
      <c r="BO351" s="621"/>
      <c r="BP351" s="621"/>
      <c r="BQ351" s="621"/>
      <c r="BR351" s="621"/>
      <c r="BS351" s="621"/>
      <c r="BT351" s="621"/>
      <c r="BU351" s="621"/>
      <c r="BV351" s="621"/>
      <c r="BW351" s="621"/>
      <c r="BX351" s="621"/>
      <c r="BY351" s="622"/>
      <c r="BZ351" s="623"/>
      <c r="CA351" s="620"/>
      <c r="CB351" s="621"/>
      <c r="CC351" s="621"/>
      <c r="CD351" s="621"/>
      <c r="CE351" s="621"/>
      <c r="CF351" s="621"/>
      <c r="CG351" s="621"/>
      <c r="CH351" s="621"/>
      <c r="CI351" s="621"/>
      <c r="CJ351" s="621"/>
      <c r="CK351" s="621"/>
      <c r="CL351" s="621"/>
      <c r="CM351" s="621"/>
      <c r="CN351" s="621"/>
      <c r="CO351" s="621"/>
      <c r="CP351" s="621"/>
      <c r="CQ351" s="621"/>
      <c r="CR351" s="621"/>
      <c r="CS351" s="621"/>
      <c r="CT351" s="621"/>
      <c r="CU351" s="621"/>
      <c r="CV351" s="621"/>
      <c r="CW351" s="621"/>
      <c r="CX351" s="734"/>
      <c r="CY351" s="734"/>
      <c r="CZ351" s="621"/>
      <c r="DA351" s="621"/>
      <c r="DB351" s="621"/>
      <c r="DC351" s="621"/>
      <c r="DD351" s="621"/>
      <c r="DE351" s="621"/>
      <c r="DF351" s="621"/>
      <c r="DG351" s="621"/>
      <c r="DH351" s="621"/>
      <c r="DI351" s="621"/>
      <c r="DJ351" s="621"/>
      <c r="DK351" s="621"/>
      <c r="DL351" s="622"/>
      <c r="DM351" s="623"/>
      <c r="DN351" s="620"/>
      <c r="DO351" s="621"/>
      <c r="DP351" s="621"/>
      <c r="DQ351" s="621"/>
      <c r="DR351" s="621"/>
      <c r="DS351" s="621"/>
      <c r="DT351" s="621"/>
      <c r="DU351" s="621"/>
      <c r="DV351" s="621"/>
      <c r="DW351" s="621"/>
      <c r="DX351" s="621"/>
      <c r="DY351" s="621"/>
      <c r="DZ351" s="621"/>
      <c r="EA351" s="621"/>
      <c r="EB351" s="621"/>
      <c r="EC351" s="621"/>
      <c r="ED351" s="621"/>
      <c r="EE351" s="621"/>
      <c r="EF351" s="621"/>
      <c r="EG351" s="621"/>
      <c r="EH351" s="621"/>
      <c r="EI351" s="621"/>
      <c r="EJ351" s="621"/>
      <c r="EK351" s="734"/>
      <c r="EL351" s="734"/>
      <c r="EM351" s="621"/>
      <c r="EN351" s="621"/>
      <c r="EO351" s="621"/>
      <c r="EP351" s="621"/>
      <c r="EQ351" s="621"/>
      <c r="ER351" s="621"/>
      <c r="ES351" s="621"/>
      <c r="ET351" s="621"/>
      <c r="EU351" s="621"/>
      <c r="EV351" s="621"/>
      <c r="EW351" s="621"/>
      <c r="EX351" s="621"/>
      <c r="EY351" s="622"/>
    </row>
    <row r="352">
      <c r="A352" s="735"/>
      <c r="B352" s="625" t="s">
        <v>1003</v>
      </c>
      <c r="AL352" s="736"/>
      <c r="AM352" s="736"/>
      <c r="AN352" s="706"/>
      <c r="AO352" s="625" t="s">
        <v>1003</v>
      </c>
      <c r="BY352" s="736"/>
      <c r="BZ352" s="736"/>
      <c r="CA352" s="706"/>
      <c r="CB352" s="625" t="s">
        <v>1003</v>
      </c>
      <c r="DL352" s="736"/>
      <c r="DM352" s="736"/>
      <c r="DN352" s="706"/>
      <c r="DO352" s="625" t="s">
        <v>1003</v>
      </c>
      <c r="EY352" s="736"/>
    </row>
    <row r="353">
      <c r="A353" s="628"/>
      <c r="B353" s="629" t="s">
        <v>1004</v>
      </c>
      <c r="AL353" s="630"/>
      <c r="AM353" s="629"/>
      <c r="AN353" s="628"/>
      <c r="AO353" s="629" t="s">
        <v>1004</v>
      </c>
      <c r="BY353" s="630"/>
      <c r="BZ353" s="629"/>
      <c r="CA353" s="628"/>
      <c r="CB353" s="629" t="s">
        <v>1004</v>
      </c>
      <c r="DL353" s="630"/>
      <c r="DM353" s="629"/>
      <c r="DN353" s="628"/>
      <c r="DO353" s="629" t="s">
        <v>1004</v>
      </c>
      <c r="EY353" s="630"/>
    </row>
    <row r="354">
      <c r="A354" s="628"/>
      <c r="B354" s="737" t="s">
        <v>1064</v>
      </c>
      <c r="AL354" s="632"/>
      <c r="AM354" s="631"/>
      <c r="AN354" s="628"/>
      <c r="AO354" s="737" t="s">
        <v>1064</v>
      </c>
      <c r="BY354" s="632"/>
      <c r="BZ354" s="631"/>
      <c r="CA354" s="628"/>
      <c r="CB354" s="737" t="s">
        <v>1064</v>
      </c>
      <c r="DL354" s="632"/>
      <c r="DM354" s="631"/>
      <c r="DN354" s="628"/>
      <c r="DO354" s="737" t="s">
        <v>1064</v>
      </c>
      <c r="EY354" s="632"/>
    </row>
    <row r="355">
      <c r="A355" s="628"/>
      <c r="B355" s="633"/>
      <c r="C355" s="633"/>
      <c r="D355" s="633"/>
      <c r="E355" s="633"/>
      <c r="F355" s="633"/>
      <c r="G355" s="633"/>
      <c r="H355" s="633"/>
      <c r="I355" s="633"/>
      <c r="J355" s="633"/>
      <c r="K355" s="633"/>
      <c r="L355" s="633"/>
      <c r="M355" s="633"/>
      <c r="N355" s="633"/>
      <c r="O355" s="633"/>
      <c r="P355" s="633"/>
      <c r="Q355" s="633"/>
      <c r="R355" s="633"/>
      <c r="S355" s="633"/>
      <c r="T355" s="633"/>
      <c r="U355" s="633"/>
      <c r="V355" s="633"/>
      <c r="W355" s="633"/>
      <c r="X355" s="633"/>
      <c r="Y355" s="633"/>
      <c r="Z355" s="633"/>
      <c r="AA355" s="633"/>
      <c r="AB355" s="633"/>
      <c r="AC355" s="633"/>
      <c r="AD355" s="633"/>
      <c r="AE355" s="633"/>
      <c r="AF355" s="633"/>
      <c r="AG355" s="633"/>
      <c r="AH355" s="633"/>
      <c r="AI355" s="633"/>
      <c r="AJ355" s="633"/>
      <c r="AK355" s="633"/>
      <c r="AL355" s="632"/>
      <c r="AM355" s="631"/>
      <c r="AN355" s="628"/>
      <c r="AO355" s="633"/>
      <c r="AP355" s="633"/>
      <c r="AQ355" s="633"/>
      <c r="AR355" s="633"/>
      <c r="AS355" s="633"/>
      <c r="AT355" s="633"/>
      <c r="AU355" s="633"/>
      <c r="AV355" s="633"/>
      <c r="AW355" s="633"/>
      <c r="AX355" s="633"/>
      <c r="AY355" s="633"/>
      <c r="AZ355" s="633"/>
      <c r="BA355" s="633"/>
      <c r="BB355" s="633"/>
      <c r="BC355" s="633"/>
      <c r="BD355" s="633"/>
      <c r="BE355" s="633"/>
      <c r="BF355" s="633"/>
      <c r="BG355" s="633"/>
      <c r="BH355" s="633"/>
      <c r="BI355" s="633"/>
      <c r="BJ355" s="633"/>
      <c r="BK355" s="633"/>
      <c r="BL355" s="633"/>
      <c r="BM355" s="633"/>
      <c r="BN355" s="633"/>
      <c r="BO355" s="633"/>
      <c r="BP355" s="633"/>
      <c r="BQ355" s="633"/>
      <c r="BR355" s="633"/>
      <c r="BS355" s="633"/>
      <c r="BT355" s="633"/>
      <c r="BU355" s="633"/>
      <c r="BV355" s="633"/>
      <c r="BW355" s="633"/>
      <c r="BX355" s="633"/>
      <c r="BY355" s="632"/>
      <c r="BZ355" s="631"/>
      <c r="CA355" s="628"/>
      <c r="CB355" s="633"/>
      <c r="CC355" s="633"/>
      <c r="CD355" s="633"/>
      <c r="CE355" s="633"/>
      <c r="CF355" s="633"/>
      <c r="CG355" s="633"/>
      <c r="CH355" s="633"/>
      <c r="CI355" s="633"/>
      <c r="CJ355" s="633"/>
      <c r="CK355" s="633"/>
      <c r="CL355" s="633"/>
      <c r="CM355" s="633"/>
      <c r="CN355" s="633"/>
      <c r="CO355" s="633"/>
      <c r="CP355" s="633"/>
      <c r="CQ355" s="633"/>
      <c r="CR355" s="633"/>
      <c r="CS355" s="633"/>
      <c r="CT355" s="633"/>
      <c r="CU355" s="633"/>
      <c r="CV355" s="633"/>
      <c r="CW355" s="633"/>
      <c r="CX355" s="633"/>
      <c r="CY355" s="633"/>
      <c r="CZ355" s="633"/>
      <c r="DA355" s="633"/>
      <c r="DB355" s="633"/>
      <c r="DC355" s="633"/>
      <c r="DD355" s="633"/>
      <c r="DE355" s="633"/>
      <c r="DF355" s="633"/>
      <c r="DG355" s="633"/>
      <c r="DH355" s="633"/>
      <c r="DI355" s="633"/>
      <c r="DJ355" s="633"/>
      <c r="DK355" s="633"/>
      <c r="DL355" s="632"/>
      <c r="DM355" s="631"/>
      <c r="DN355" s="628"/>
      <c r="DO355" s="633"/>
      <c r="DP355" s="633"/>
      <c r="DQ355" s="633"/>
      <c r="DR355" s="633"/>
      <c r="DS355" s="633"/>
      <c r="DT355" s="633"/>
      <c r="DU355" s="633"/>
      <c r="DV355" s="633"/>
      <c r="DW355" s="633"/>
      <c r="DX355" s="633"/>
      <c r="DY355" s="633"/>
      <c r="DZ355" s="633"/>
      <c r="EA355" s="633"/>
      <c r="EB355" s="633"/>
      <c r="EC355" s="633"/>
      <c r="ED355" s="633"/>
      <c r="EE355" s="633"/>
      <c r="EF355" s="633"/>
      <c r="EG355" s="633"/>
      <c r="EH355" s="633"/>
      <c r="EI355" s="633"/>
      <c r="EJ355" s="633"/>
      <c r="EK355" s="633"/>
      <c r="EL355" s="633"/>
      <c r="EM355" s="633"/>
      <c r="EN355" s="633"/>
      <c r="EO355" s="633"/>
      <c r="EP355" s="633"/>
      <c r="EQ355" s="633"/>
      <c r="ER355" s="633"/>
      <c r="ES355" s="633"/>
      <c r="ET355" s="633"/>
      <c r="EU355" s="633"/>
      <c r="EV355" s="633"/>
      <c r="EW355" s="633"/>
      <c r="EX355" s="633"/>
      <c r="EY355" s="632"/>
    </row>
    <row r="356">
      <c r="A356" s="628"/>
      <c r="B356" s="738" t="s">
        <v>1006</v>
      </c>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2"/>
      <c r="AL356" s="635"/>
      <c r="AM356" s="636"/>
      <c r="AN356" s="628"/>
      <c r="AO356" s="738" t="s">
        <v>1006</v>
      </c>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2"/>
      <c r="BY356" s="635"/>
      <c r="BZ356" s="636"/>
      <c r="CA356" s="628"/>
      <c r="CB356" s="738" t="s">
        <v>1006</v>
      </c>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2"/>
      <c r="DL356" s="635"/>
      <c r="DM356" s="636"/>
      <c r="DN356" s="628"/>
      <c r="DO356" s="738" t="s">
        <v>1006</v>
      </c>
      <c r="DP356" s="11"/>
      <c r="DQ356" s="11"/>
      <c r="DR356" s="11"/>
      <c r="DS356" s="11"/>
      <c r="DT356" s="11"/>
      <c r="DU356" s="11"/>
      <c r="DV356" s="11"/>
      <c r="DW356" s="11"/>
      <c r="DX356" s="11"/>
      <c r="DY356" s="11"/>
      <c r="DZ356" s="11"/>
      <c r="EA356" s="11"/>
      <c r="EB356" s="11"/>
      <c r="EC356" s="11"/>
      <c r="ED356" s="11"/>
      <c r="EE356" s="11"/>
      <c r="EF356" s="11"/>
      <c r="EG356" s="11"/>
      <c r="EH356" s="11"/>
      <c r="EI356" s="11"/>
      <c r="EJ356" s="11"/>
      <c r="EK356" s="11"/>
      <c r="EL356" s="11"/>
      <c r="EM356" s="11"/>
      <c r="EN356" s="11"/>
      <c r="EO356" s="11"/>
      <c r="EP356" s="11"/>
      <c r="EQ356" s="11"/>
      <c r="ER356" s="11"/>
      <c r="ES356" s="11"/>
      <c r="ET356" s="11"/>
      <c r="EU356" s="11"/>
      <c r="EV356" s="11"/>
      <c r="EW356" s="11"/>
      <c r="EX356" s="12"/>
      <c r="EY356" s="635"/>
    </row>
    <row r="357">
      <c r="A357" s="628"/>
      <c r="B357" s="637" t="s">
        <v>43</v>
      </c>
      <c r="C357" s="12"/>
      <c r="D357" s="638" t="str">
        <f>'3A 2025-2026 REPORTE CALIFICACI'!E7</f>
        <v>2025-2026</v>
      </c>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6"/>
      <c r="AL357" s="639"/>
      <c r="AM357" s="640"/>
      <c r="AN357" s="628"/>
      <c r="AO357" s="637" t="s">
        <v>43</v>
      </c>
      <c r="AP357" s="12"/>
      <c r="AQ357" s="638" t="str">
        <f>'3A 2025-2026 REPORTE CALIFICACI'!E7</f>
        <v>2025-2026</v>
      </c>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6"/>
      <c r="BY357" s="639"/>
      <c r="BZ357" s="640"/>
      <c r="CA357" s="628"/>
      <c r="CB357" s="637" t="s">
        <v>43</v>
      </c>
      <c r="CC357" s="12"/>
      <c r="CD357" s="638" t="str">
        <f>'3A 2025-2026 REPORTE CALIFICACI'!E7</f>
        <v>2025-2026</v>
      </c>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c r="DF357" s="15"/>
      <c r="DG357" s="15"/>
      <c r="DH357" s="15"/>
      <c r="DI357" s="15"/>
      <c r="DJ357" s="15"/>
      <c r="DK357" s="16"/>
      <c r="DL357" s="639"/>
      <c r="DM357" s="640"/>
      <c r="DN357" s="628"/>
      <c r="DO357" s="637" t="s">
        <v>43</v>
      </c>
      <c r="DP357" s="12"/>
      <c r="DQ357" s="638" t="str">
        <f>'3A 2025-2026 REPORTE CALIFICACI'!E7</f>
        <v>2025-2026</v>
      </c>
      <c r="DR357" s="15"/>
      <c r="DS357" s="15"/>
      <c r="DT357" s="15"/>
      <c r="DU357" s="15"/>
      <c r="DV357" s="15"/>
      <c r="DW357" s="15"/>
      <c r="DX357" s="15"/>
      <c r="DY357" s="15"/>
      <c r="DZ357" s="15"/>
      <c r="EA357" s="15"/>
      <c r="EB357" s="15"/>
      <c r="EC357" s="15"/>
      <c r="ED357" s="15"/>
      <c r="EE357" s="15"/>
      <c r="EF357" s="15"/>
      <c r="EG357" s="15"/>
      <c r="EH357" s="15"/>
      <c r="EI357" s="15"/>
      <c r="EJ357" s="15"/>
      <c r="EK357" s="15"/>
      <c r="EL357" s="15"/>
      <c r="EM357" s="15"/>
      <c r="EN357" s="15"/>
      <c r="EO357" s="15"/>
      <c r="EP357" s="15"/>
      <c r="EQ357" s="15"/>
      <c r="ER357" s="15"/>
      <c r="ES357" s="15"/>
      <c r="ET357" s="15"/>
      <c r="EU357" s="15"/>
      <c r="EV357" s="15"/>
      <c r="EW357" s="15"/>
      <c r="EX357" s="16"/>
      <c r="EY357" s="639"/>
    </row>
    <row r="358">
      <c r="A358" s="628"/>
      <c r="B358" s="641" t="s">
        <v>1007</v>
      </c>
      <c r="C358" s="12"/>
      <c r="D358" s="638" t="str">
        <f>'3A 2025-2026 REPORTE CALIFICACI'!D39</f>
        <v>Wilbert  Peña Paulino</v>
      </c>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6"/>
      <c r="AL358" s="639"/>
      <c r="AM358" s="640"/>
      <c r="AN358" s="628"/>
      <c r="AO358" s="641" t="s">
        <v>1007</v>
      </c>
      <c r="AP358" s="12"/>
      <c r="AQ358" s="638" t="str">
        <f>'3A 2025-2026 REPORTE CALIFICACI'!D40</f>
        <v>Yonayry  Peña Santos</v>
      </c>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6"/>
      <c r="BY358" s="639"/>
      <c r="BZ358" s="640"/>
      <c r="CA358" s="628"/>
      <c r="CB358" s="641" t="s">
        <v>1007</v>
      </c>
      <c r="CC358" s="12"/>
      <c r="CD358" s="638" t="str">
        <f>'3A 2025-2026 REPORTE CALIFICACI'!D41</f>
        <v>Rossier Analiz Pérez Rodríguez</v>
      </c>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c r="DF358" s="15"/>
      <c r="DG358" s="15"/>
      <c r="DH358" s="15"/>
      <c r="DI358" s="15"/>
      <c r="DJ358" s="15"/>
      <c r="DK358" s="16"/>
      <c r="DL358" s="639"/>
      <c r="DM358" s="640"/>
      <c r="DN358" s="628"/>
      <c r="DO358" s="641" t="s">
        <v>1007</v>
      </c>
      <c r="DP358" s="12"/>
      <c r="DQ358" s="638" t="str">
        <f>'3A 2025-2026 REPORTE CALIFICACI'!D42</f>
        <v>Joseph Francisco Ramírez Espinosa</v>
      </c>
      <c r="DR358" s="15"/>
      <c r="DS358" s="15"/>
      <c r="DT358" s="15"/>
      <c r="DU358" s="15"/>
      <c r="DV358" s="15"/>
      <c r="DW358" s="15"/>
      <c r="DX358" s="15"/>
      <c r="DY358" s="15"/>
      <c r="DZ358" s="15"/>
      <c r="EA358" s="15"/>
      <c r="EB358" s="15"/>
      <c r="EC358" s="15"/>
      <c r="ED358" s="15"/>
      <c r="EE358" s="15"/>
      <c r="EF358" s="15"/>
      <c r="EG358" s="15"/>
      <c r="EH358" s="15"/>
      <c r="EI358" s="15"/>
      <c r="EJ358" s="15"/>
      <c r="EK358" s="15"/>
      <c r="EL358" s="15"/>
      <c r="EM358" s="15"/>
      <c r="EN358" s="15"/>
      <c r="EO358" s="15"/>
      <c r="EP358" s="15"/>
      <c r="EQ358" s="15"/>
      <c r="ER358" s="15"/>
      <c r="ES358" s="15"/>
      <c r="ET358" s="15"/>
      <c r="EU358" s="15"/>
      <c r="EV358" s="15"/>
      <c r="EW358" s="15"/>
      <c r="EX358" s="16"/>
      <c r="EY358" s="639"/>
    </row>
    <row r="359">
      <c r="A359" s="628"/>
      <c r="B359" s="641" t="s">
        <v>1008</v>
      </c>
      <c r="C359" s="12"/>
      <c r="D359" s="638">
        <f>'3A 2025-2026 REPORTE CALIFICACI'!A39</f>
        <v>29</v>
      </c>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6"/>
      <c r="AL359" s="639"/>
      <c r="AM359" s="640"/>
      <c r="AN359" s="628"/>
      <c r="AO359" s="641" t="s">
        <v>1008</v>
      </c>
      <c r="AP359" s="12"/>
      <c r="AQ359" s="638">
        <f>'3A 2025-2026 REPORTE CALIFICACI'!A40</f>
        <v>30</v>
      </c>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6"/>
      <c r="BY359" s="639"/>
      <c r="BZ359" s="640"/>
      <c r="CA359" s="628"/>
      <c r="CB359" s="641" t="s">
        <v>1008</v>
      </c>
      <c r="CC359" s="12"/>
      <c r="CD359" s="638">
        <f>'3A 2025-2026 REPORTE CALIFICACI'!A41</f>
        <v>31</v>
      </c>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c r="DF359" s="15"/>
      <c r="DG359" s="15"/>
      <c r="DH359" s="15"/>
      <c r="DI359" s="15"/>
      <c r="DJ359" s="15"/>
      <c r="DK359" s="16"/>
      <c r="DL359" s="639"/>
      <c r="DM359" s="640"/>
      <c r="DN359" s="628"/>
      <c r="DO359" s="641" t="s">
        <v>1008</v>
      </c>
      <c r="DP359" s="12"/>
      <c r="DQ359" s="638">
        <f>'3A 2025-2026 REPORTE CALIFICACI'!A42</f>
        <v>32</v>
      </c>
      <c r="DR359" s="15"/>
      <c r="DS359" s="15"/>
      <c r="DT359" s="15"/>
      <c r="DU359" s="15"/>
      <c r="DV359" s="15"/>
      <c r="DW359" s="15"/>
      <c r="DX359" s="15"/>
      <c r="DY359" s="15"/>
      <c r="DZ359" s="15"/>
      <c r="EA359" s="15"/>
      <c r="EB359" s="15"/>
      <c r="EC359" s="15"/>
      <c r="ED359" s="15"/>
      <c r="EE359" s="15"/>
      <c r="EF359" s="15"/>
      <c r="EG359" s="15"/>
      <c r="EH359" s="15"/>
      <c r="EI359" s="15"/>
      <c r="EJ359" s="15"/>
      <c r="EK359" s="15"/>
      <c r="EL359" s="15"/>
      <c r="EM359" s="15"/>
      <c r="EN359" s="15"/>
      <c r="EO359" s="15"/>
      <c r="EP359" s="15"/>
      <c r="EQ359" s="15"/>
      <c r="ER359" s="15"/>
      <c r="ES359" s="15"/>
      <c r="ET359" s="15"/>
      <c r="EU359" s="15"/>
      <c r="EV359" s="15"/>
      <c r="EW359" s="15"/>
      <c r="EX359" s="16"/>
      <c r="EY359" s="639"/>
    </row>
    <row r="360">
      <c r="A360" s="628"/>
      <c r="B360" s="641" t="s">
        <v>1009</v>
      </c>
      <c r="C360" s="12"/>
      <c r="D360" s="638">
        <f>'3A 2025-2026 REPORTE CALIFICACI'!C39</f>
        <v>32687351</v>
      </c>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6"/>
      <c r="AL360" s="639"/>
      <c r="AM360" s="640"/>
      <c r="AN360" s="628"/>
      <c r="AO360" s="641" t="s">
        <v>1009</v>
      </c>
      <c r="AP360" s="12"/>
      <c r="AQ360" s="638">
        <f>'3A 2025-2026 REPORTE CALIFICACI'!C40</f>
        <v>6445759</v>
      </c>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6"/>
      <c r="BY360" s="639"/>
      <c r="BZ360" s="640"/>
      <c r="CA360" s="628"/>
      <c r="CB360" s="641" t="s">
        <v>1009</v>
      </c>
      <c r="CC360" s="12"/>
      <c r="CD360" s="638">
        <f>'3A 2025-2026 REPORTE CALIFICACI'!C41</f>
        <v>22023376</v>
      </c>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c r="DF360" s="15"/>
      <c r="DG360" s="15"/>
      <c r="DH360" s="15"/>
      <c r="DI360" s="15"/>
      <c r="DJ360" s="15"/>
      <c r="DK360" s="16"/>
      <c r="DL360" s="639"/>
      <c r="DM360" s="640"/>
      <c r="DN360" s="628"/>
      <c r="DO360" s="641" t="s">
        <v>1009</v>
      </c>
      <c r="DP360" s="12"/>
      <c r="DQ360" s="638">
        <f>'3A 2025-2026 REPORTE CALIFICACI'!C42</f>
        <v>6925657</v>
      </c>
      <c r="DR360" s="15"/>
      <c r="DS360" s="15"/>
      <c r="DT360" s="15"/>
      <c r="DU360" s="15"/>
      <c r="DV360" s="15"/>
      <c r="DW360" s="15"/>
      <c r="DX360" s="15"/>
      <c r="DY360" s="15"/>
      <c r="DZ360" s="15"/>
      <c r="EA360" s="15"/>
      <c r="EB360" s="15"/>
      <c r="EC360" s="15"/>
      <c r="ED360" s="15"/>
      <c r="EE360" s="15"/>
      <c r="EF360" s="15"/>
      <c r="EG360" s="15"/>
      <c r="EH360" s="15"/>
      <c r="EI360" s="15"/>
      <c r="EJ360" s="15"/>
      <c r="EK360" s="15"/>
      <c r="EL360" s="15"/>
      <c r="EM360" s="15"/>
      <c r="EN360" s="15"/>
      <c r="EO360" s="15"/>
      <c r="EP360" s="15"/>
      <c r="EQ360" s="15"/>
      <c r="ER360" s="15"/>
      <c r="ES360" s="15"/>
      <c r="ET360" s="15"/>
      <c r="EU360" s="15"/>
      <c r="EV360" s="15"/>
      <c r="EW360" s="15"/>
      <c r="EX360" s="16"/>
      <c r="EY360" s="639"/>
    </row>
    <row r="361">
      <c r="A361" s="628"/>
      <c r="B361" s="641" t="s">
        <v>1010</v>
      </c>
      <c r="C361" s="12"/>
      <c r="D361" s="638" t="str">
        <f>'3A 2025-2026 REPORTE CALIFICACI'!D5</f>
        <v>3A</v>
      </c>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6"/>
      <c r="AL361" s="639"/>
      <c r="AM361" s="640"/>
      <c r="AN361" s="628"/>
      <c r="AO361" s="641" t="s">
        <v>1010</v>
      </c>
      <c r="AP361" s="12"/>
      <c r="AQ361" s="638" t="str">
        <f>'3A 2025-2026 REPORTE CALIFICACI'!D5</f>
        <v>3A</v>
      </c>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6"/>
      <c r="BY361" s="639"/>
      <c r="BZ361" s="640"/>
      <c r="CA361" s="628"/>
      <c r="CB361" s="641" t="s">
        <v>1010</v>
      </c>
      <c r="CC361" s="12"/>
      <c r="CD361" s="638" t="str">
        <f>'3A 2025-2026 REPORTE CALIFICACI'!D5</f>
        <v>3A</v>
      </c>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c r="DF361" s="15"/>
      <c r="DG361" s="15"/>
      <c r="DH361" s="15"/>
      <c r="DI361" s="15"/>
      <c r="DJ361" s="15"/>
      <c r="DK361" s="16"/>
      <c r="DL361" s="639"/>
      <c r="DM361" s="640"/>
      <c r="DN361" s="628"/>
      <c r="DO361" s="641" t="s">
        <v>1010</v>
      </c>
      <c r="DP361" s="12"/>
      <c r="DQ361" s="638" t="str">
        <f>'3A 2025-2026 REPORTE CALIFICACI'!D5</f>
        <v>3A</v>
      </c>
      <c r="DR361" s="15"/>
      <c r="DS361" s="15"/>
      <c r="DT361" s="15"/>
      <c r="DU361" s="15"/>
      <c r="DV361" s="15"/>
      <c r="DW361" s="15"/>
      <c r="DX361" s="15"/>
      <c r="DY361" s="15"/>
      <c r="DZ361" s="15"/>
      <c r="EA361" s="15"/>
      <c r="EB361" s="15"/>
      <c r="EC361" s="15"/>
      <c r="ED361" s="15"/>
      <c r="EE361" s="15"/>
      <c r="EF361" s="15"/>
      <c r="EG361" s="15"/>
      <c r="EH361" s="15"/>
      <c r="EI361" s="15"/>
      <c r="EJ361" s="15"/>
      <c r="EK361" s="15"/>
      <c r="EL361" s="15"/>
      <c r="EM361" s="15"/>
      <c r="EN361" s="15"/>
      <c r="EO361" s="15"/>
      <c r="EP361" s="15"/>
      <c r="EQ361" s="15"/>
      <c r="ER361" s="15"/>
      <c r="ES361" s="15"/>
      <c r="ET361" s="15"/>
      <c r="EU361" s="15"/>
      <c r="EV361" s="15"/>
      <c r="EW361" s="15"/>
      <c r="EX361" s="16"/>
      <c r="EY361" s="639"/>
    </row>
    <row r="362">
      <c r="A362" s="628"/>
      <c r="B362" s="641" t="s">
        <v>977</v>
      </c>
      <c r="C362" s="12"/>
      <c r="D362" s="638" t="str">
        <f>'3A 2025-2026 REPORTE CALIFICACI'!E6</f>
        <v>MAYELIN GARCIA</v>
      </c>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6"/>
      <c r="AL362" s="639"/>
      <c r="AM362" s="640"/>
      <c r="AN362" s="628"/>
      <c r="AO362" s="641" t="s">
        <v>977</v>
      </c>
      <c r="AP362" s="12"/>
      <c r="AQ362" s="705" t="str">
        <f>'3A 2025-2026 REPORTE CALIFICACI'!E6</f>
        <v>MAYELIN GARCIA</v>
      </c>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6"/>
      <c r="BY362" s="639"/>
      <c r="BZ362" s="640"/>
      <c r="CA362" s="628"/>
      <c r="CB362" s="641" t="s">
        <v>977</v>
      </c>
      <c r="CC362" s="12"/>
      <c r="CD362" s="638" t="str">
        <f>'3A 2025-2026 REPORTE CALIFICACI'!E6</f>
        <v>MAYELIN GARCIA</v>
      </c>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c r="DF362" s="15"/>
      <c r="DG362" s="15"/>
      <c r="DH362" s="15"/>
      <c r="DI362" s="15"/>
      <c r="DJ362" s="15"/>
      <c r="DK362" s="16"/>
      <c r="DL362" s="639"/>
      <c r="DM362" s="640"/>
      <c r="DN362" s="628"/>
      <c r="DO362" s="641" t="s">
        <v>977</v>
      </c>
      <c r="DP362" s="12"/>
      <c r="DQ362" s="638" t="str">
        <f>'3A 2025-2026 REPORTE CALIFICACI'!E6</f>
        <v>MAYELIN GARCIA</v>
      </c>
      <c r="DR362" s="15"/>
      <c r="DS362" s="15"/>
      <c r="DT362" s="15"/>
      <c r="DU362" s="15"/>
      <c r="DV362" s="15"/>
      <c r="DW362" s="15"/>
      <c r="DX362" s="15"/>
      <c r="DY362" s="15"/>
      <c r="DZ362" s="15"/>
      <c r="EA362" s="15"/>
      <c r="EB362" s="15"/>
      <c r="EC362" s="15"/>
      <c r="ED362" s="15"/>
      <c r="EE362" s="15"/>
      <c r="EF362" s="15"/>
      <c r="EG362" s="15"/>
      <c r="EH362" s="15"/>
      <c r="EI362" s="15"/>
      <c r="EJ362" s="15"/>
      <c r="EK362" s="15"/>
      <c r="EL362" s="15"/>
      <c r="EM362" s="15"/>
      <c r="EN362" s="15"/>
      <c r="EO362" s="15"/>
      <c r="EP362" s="15"/>
      <c r="EQ362" s="15"/>
      <c r="ER362" s="15"/>
      <c r="ES362" s="15"/>
      <c r="ET362" s="15"/>
      <c r="EU362" s="15"/>
      <c r="EV362" s="15"/>
      <c r="EW362" s="15"/>
      <c r="EX362" s="16"/>
      <c r="EY362" s="639"/>
    </row>
    <row r="363">
      <c r="A363" s="628"/>
      <c r="B363" s="643"/>
      <c r="C363" s="643"/>
      <c r="D363" s="643"/>
      <c r="E363" s="643"/>
      <c r="F363" s="643"/>
      <c r="G363" s="643"/>
      <c r="H363" s="643"/>
      <c r="I363" s="643"/>
      <c r="J363" s="643"/>
      <c r="K363" s="643"/>
      <c r="L363" s="643"/>
      <c r="M363" s="643"/>
      <c r="N363" s="643"/>
      <c r="O363" s="643"/>
      <c r="P363" s="643"/>
      <c r="Q363" s="643"/>
      <c r="R363" s="643"/>
      <c r="S363" s="643"/>
      <c r="T363" s="643"/>
      <c r="U363" s="643"/>
      <c r="V363" s="643"/>
      <c r="W363" s="643"/>
      <c r="X363" s="739"/>
      <c r="Y363" s="739"/>
      <c r="Z363" s="643"/>
      <c r="AA363" s="643"/>
      <c r="AB363" s="643"/>
      <c r="AC363" s="643"/>
      <c r="AD363" s="643"/>
      <c r="AE363" s="643"/>
      <c r="AF363" s="643"/>
      <c r="AG363" s="643"/>
      <c r="AH363" s="643"/>
      <c r="AI363" s="643"/>
      <c r="AJ363" s="643"/>
      <c r="AK363" s="643"/>
      <c r="AL363" s="644"/>
      <c r="AM363" s="643"/>
      <c r="AN363" s="628"/>
      <c r="AO363" s="643"/>
      <c r="AP363" s="643"/>
      <c r="AQ363" s="643"/>
      <c r="AR363" s="643"/>
      <c r="AS363" s="643"/>
      <c r="AT363" s="643"/>
      <c r="AU363" s="643"/>
      <c r="AV363" s="643"/>
      <c r="AW363" s="643"/>
      <c r="AX363" s="643"/>
      <c r="AY363" s="643"/>
      <c r="AZ363" s="643"/>
      <c r="BA363" s="643"/>
      <c r="BB363" s="643"/>
      <c r="BC363" s="643"/>
      <c r="BD363" s="643"/>
      <c r="BE363" s="643"/>
      <c r="BF363" s="643"/>
      <c r="BG363" s="643"/>
      <c r="BH363" s="643"/>
      <c r="BI363" s="643"/>
      <c r="BJ363" s="643"/>
      <c r="BK363" s="739"/>
      <c r="BL363" s="739"/>
      <c r="BM363" s="643"/>
      <c r="BN363" s="643"/>
      <c r="BO363" s="643"/>
      <c r="BP363" s="643"/>
      <c r="BQ363" s="643"/>
      <c r="BR363" s="643"/>
      <c r="BS363" s="643"/>
      <c r="BT363" s="643"/>
      <c r="BU363" s="643"/>
      <c r="BV363" s="643"/>
      <c r="BW363" s="643"/>
      <c r="BX363" s="643"/>
      <c r="BY363" s="644"/>
      <c r="BZ363" s="643"/>
      <c r="CA363" s="628"/>
      <c r="CB363" s="643"/>
      <c r="CC363" s="643"/>
      <c r="CD363" s="643"/>
      <c r="CE363" s="643"/>
      <c r="CF363" s="643"/>
      <c r="CG363" s="643"/>
      <c r="CH363" s="643"/>
      <c r="CI363" s="643"/>
      <c r="CJ363" s="643"/>
      <c r="CK363" s="643"/>
      <c r="CL363" s="643"/>
      <c r="CM363" s="643"/>
      <c r="CN363" s="643"/>
      <c r="CO363" s="643"/>
      <c r="CP363" s="643"/>
      <c r="CQ363" s="643"/>
      <c r="CR363" s="643"/>
      <c r="CS363" s="643"/>
      <c r="CT363" s="643"/>
      <c r="CU363" s="643"/>
      <c r="CV363" s="643"/>
      <c r="CW363" s="643"/>
      <c r="CX363" s="739"/>
      <c r="CY363" s="739"/>
      <c r="CZ363" s="643"/>
      <c r="DA363" s="643"/>
      <c r="DB363" s="643"/>
      <c r="DC363" s="643"/>
      <c r="DD363" s="643"/>
      <c r="DE363" s="643"/>
      <c r="DF363" s="643"/>
      <c r="DG363" s="643"/>
      <c r="DH363" s="643"/>
      <c r="DI363" s="643"/>
      <c r="DJ363" s="643"/>
      <c r="DK363" s="643"/>
      <c r="DL363" s="644"/>
      <c r="DM363" s="643"/>
      <c r="DN363" s="628"/>
      <c r="DO363" s="643"/>
      <c r="DP363" s="643"/>
      <c r="DQ363" s="643"/>
      <c r="DR363" s="643"/>
      <c r="DS363" s="643"/>
      <c r="DT363" s="643"/>
      <c r="DU363" s="643"/>
      <c r="DV363" s="643"/>
      <c r="DW363" s="643"/>
      <c r="DX363" s="643"/>
      <c r="DY363" s="643"/>
      <c r="DZ363" s="643"/>
      <c r="EA363" s="643"/>
      <c r="EB363" s="643"/>
      <c r="EC363" s="643"/>
      <c r="ED363" s="643"/>
      <c r="EE363" s="643"/>
      <c r="EF363" s="643"/>
      <c r="EG363" s="643"/>
      <c r="EH363" s="643"/>
      <c r="EI363" s="643"/>
      <c r="EJ363" s="643"/>
      <c r="EK363" s="739"/>
      <c r="EL363" s="739"/>
      <c r="EM363" s="643"/>
      <c r="EN363" s="643"/>
      <c r="EO363" s="643"/>
      <c r="EP363" s="643"/>
      <c r="EQ363" s="643"/>
      <c r="ER363" s="643"/>
      <c r="ES363" s="643"/>
      <c r="ET363" s="643"/>
      <c r="EU363" s="643"/>
      <c r="EV363" s="643"/>
      <c r="EW363" s="643"/>
      <c r="EX363" s="643"/>
      <c r="EY363" s="644"/>
    </row>
    <row r="364">
      <c r="A364" s="628"/>
      <c r="B364" s="643"/>
      <c r="C364" s="643"/>
      <c r="D364" s="643"/>
      <c r="E364" s="643"/>
      <c r="F364" s="643"/>
      <c r="G364" s="643"/>
      <c r="H364" s="643"/>
      <c r="I364" s="643"/>
      <c r="J364" s="643"/>
      <c r="K364" s="643"/>
      <c r="L364" s="643"/>
      <c r="M364" s="643"/>
      <c r="N364" s="643"/>
      <c r="O364" s="643"/>
      <c r="P364" s="643"/>
      <c r="Q364" s="643"/>
      <c r="R364" s="643"/>
      <c r="S364" s="643"/>
      <c r="T364" s="643"/>
      <c r="U364" s="643"/>
      <c r="V364" s="643"/>
      <c r="W364" s="643"/>
      <c r="X364" s="739"/>
      <c r="Y364" s="739"/>
      <c r="Z364" s="643"/>
      <c r="AA364" s="643"/>
      <c r="AB364" s="643"/>
      <c r="AC364" s="643"/>
      <c r="AD364" s="643"/>
      <c r="AE364" s="643"/>
      <c r="AF364" s="643"/>
      <c r="AG364" s="643"/>
      <c r="AH364" s="643"/>
      <c r="AI364" s="643"/>
      <c r="AJ364" s="643"/>
      <c r="AK364" s="643"/>
      <c r="AL364" s="644"/>
      <c r="AM364" s="643"/>
      <c r="AN364" s="628"/>
      <c r="AO364" s="643"/>
      <c r="AP364" s="643"/>
      <c r="AQ364" s="643"/>
      <c r="AR364" s="643"/>
      <c r="AS364" s="643"/>
      <c r="AT364" s="643"/>
      <c r="AU364" s="643"/>
      <c r="AV364" s="643"/>
      <c r="AW364" s="643"/>
      <c r="AX364" s="643"/>
      <c r="AY364" s="643"/>
      <c r="AZ364" s="643"/>
      <c r="BA364" s="643"/>
      <c r="BB364" s="643"/>
      <c r="BC364" s="643"/>
      <c r="BD364" s="643"/>
      <c r="BE364" s="643"/>
      <c r="BF364" s="643"/>
      <c r="BG364" s="643"/>
      <c r="BH364" s="643"/>
      <c r="BI364" s="643"/>
      <c r="BJ364" s="643"/>
      <c r="BK364" s="739"/>
      <c r="BL364" s="739"/>
      <c r="BM364" s="643"/>
      <c r="BN364" s="643"/>
      <c r="BO364" s="643"/>
      <c r="BP364" s="643"/>
      <c r="BQ364" s="643"/>
      <c r="BR364" s="643"/>
      <c r="BS364" s="643"/>
      <c r="BT364" s="643"/>
      <c r="BU364" s="643"/>
      <c r="BV364" s="643"/>
      <c r="BW364" s="643"/>
      <c r="BX364" s="643"/>
      <c r="BY364" s="644"/>
      <c r="BZ364" s="643"/>
      <c r="CA364" s="628"/>
      <c r="CB364" s="643"/>
      <c r="CC364" s="643"/>
      <c r="CD364" s="643"/>
      <c r="CE364" s="643"/>
      <c r="CF364" s="643"/>
      <c r="CG364" s="643"/>
      <c r="CH364" s="643"/>
      <c r="CI364" s="643"/>
      <c r="CJ364" s="643"/>
      <c r="CK364" s="643"/>
      <c r="CL364" s="643"/>
      <c r="CM364" s="643"/>
      <c r="CN364" s="643"/>
      <c r="CO364" s="643"/>
      <c r="CP364" s="643"/>
      <c r="CQ364" s="643"/>
      <c r="CR364" s="643"/>
      <c r="CS364" s="643"/>
      <c r="CT364" s="643"/>
      <c r="CU364" s="643"/>
      <c r="CV364" s="643"/>
      <c r="CW364" s="643"/>
      <c r="CX364" s="739"/>
      <c r="CY364" s="739"/>
      <c r="CZ364" s="643"/>
      <c r="DA364" s="643"/>
      <c r="DB364" s="643"/>
      <c r="DC364" s="643"/>
      <c r="DD364" s="643"/>
      <c r="DE364" s="643"/>
      <c r="DF364" s="643"/>
      <c r="DG364" s="643"/>
      <c r="DH364" s="643"/>
      <c r="DI364" s="643"/>
      <c r="DJ364" s="643"/>
      <c r="DK364" s="643"/>
      <c r="DL364" s="644"/>
      <c r="DM364" s="643"/>
      <c r="DN364" s="628"/>
      <c r="DO364" s="643"/>
      <c r="DP364" s="643"/>
      <c r="DQ364" s="643"/>
      <c r="DR364" s="643"/>
      <c r="DS364" s="643"/>
      <c r="DT364" s="643"/>
      <c r="DU364" s="643"/>
      <c r="DV364" s="643"/>
      <c r="DW364" s="643"/>
      <c r="DX364" s="643"/>
      <c r="DY364" s="643"/>
      <c r="DZ364" s="643"/>
      <c r="EA364" s="643"/>
      <c r="EB364" s="643"/>
      <c r="EC364" s="643"/>
      <c r="ED364" s="643"/>
      <c r="EE364" s="643"/>
      <c r="EF364" s="643"/>
      <c r="EG364" s="643"/>
      <c r="EH364" s="643"/>
      <c r="EI364" s="643"/>
      <c r="EJ364" s="643"/>
      <c r="EK364" s="739"/>
      <c r="EL364" s="739"/>
      <c r="EM364" s="643"/>
      <c r="EN364" s="643"/>
      <c r="EO364" s="643"/>
      <c r="EP364" s="643"/>
      <c r="EQ364" s="643"/>
      <c r="ER364" s="643"/>
      <c r="ES364" s="643"/>
      <c r="ET364" s="643"/>
      <c r="EU364" s="643"/>
      <c r="EV364" s="643"/>
      <c r="EW364" s="643"/>
      <c r="EX364" s="643"/>
      <c r="EY364" s="644"/>
    </row>
    <row r="365">
      <c r="A365" s="645"/>
      <c r="B365" s="740" t="s">
        <v>1011</v>
      </c>
      <c r="C365" s="16"/>
      <c r="D365" s="740" t="s">
        <v>981</v>
      </c>
      <c r="E365" s="15"/>
      <c r="F365" s="15"/>
      <c r="G365" s="16"/>
      <c r="H365" s="740" t="s">
        <v>1012</v>
      </c>
      <c r="I365" s="15"/>
      <c r="J365" s="15"/>
      <c r="K365" s="16"/>
      <c r="L365" s="740" t="s">
        <v>983</v>
      </c>
      <c r="M365" s="15"/>
      <c r="N365" s="15"/>
      <c r="O365" s="16"/>
      <c r="P365" s="740" t="s">
        <v>984</v>
      </c>
      <c r="Q365" s="15"/>
      <c r="R365" s="15"/>
      <c r="S365" s="16"/>
      <c r="T365" s="741" t="s">
        <v>985</v>
      </c>
      <c r="U365" s="15"/>
      <c r="V365" s="15"/>
      <c r="W365" s="16"/>
      <c r="X365" s="742" t="s">
        <v>986</v>
      </c>
      <c r="Y365" s="742" t="s">
        <v>652</v>
      </c>
      <c r="Z365" s="740" t="s">
        <v>987</v>
      </c>
      <c r="AA365" s="15"/>
      <c r="AB365" s="15"/>
      <c r="AC365" s="16"/>
      <c r="AD365" s="740" t="s">
        <v>988</v>
      </c>
      <c r="AE365" s="15"/>
      <c r="AF365" s="15"/>
      <c r="AG365" s="16"/>
      <c r="AH365" s="740" t="s">
        <v>989</v>
      </c>
      <c r="AI365" s="16"/>
      <c r="AJ365" s="740" t="s">
        <v>656</v>
      </c>
      <c r="AK365" s="16"/>
      <c r="AL365" s="649"/>
      <c r="AM365" s="650"/>
      <c r="AN365" s="645"/>
      <c r="AO365" s="740" t="s">
        <v>1011</v>
      </c>
      <c r="AP365" s="16"/>
      <c r="AQ365" s="740" t="s">
        <v>981</v>
      </c>
      <c r="AR365" s="15"/>
      <c r="AS365" s="15"/>
      <c r="AT365" s="16"/>
      <c r="AU365" s="740" t="s">
        <v>1012</v>
      </c>
      <c r="AV365" s="15"/>
      <c r="AW365" s="15"/>
      <c r="AX365" s="16"/>
      <c r="AY365" s="740" t="s">
        <v>983</v>
      </c>
      <c r="AZ365" s="15"/>
      <c r="BA365" s="15"/>
      <c r="BB365" s="16"/>
      <c r="BC365" s="740" t="s">
        <v>984</v>
      </c>
      <c r="BD365" s="15"/>
      <c r="BE365" s="15"/>
      <c r="BF365" s="16"/>
      <c r="BG365" s="741" t="s">
        <v>985</v>
      </c>
      <c r="BH365" s="15"/>
      <c r="BI365" s="15"/>
      <c r="BJ365" s="16"/>
      <c r="BK365" s="742" t="s">
        <v>986</v>
      </c>
      <c r="BL365" s="742" t="s">
        <v>652</v>
      </c>
      <c r="BM365" s="740" t="s">
        <v>987</v>
      </c>
      <c r="BN365" s="15"/>
      <c r="BO365" s="15"/>
      <c r="BP365" s="16"/>
      <c r="BQ365" s="740" t="s">
        <v>988</v>
      </c>
      <c r="BR365" s="15"/>
      <c r="BS365" s="15"/>
      <c r="BT365" s="16"/>
      <c r="BU365" s="740" t="s">
        <v>989</v>
      </c>
      <c r="BV365" s="16"/>
      <c r="BW365" s="740" t="s">
        <v>656</v>
      </c>
      <c r="BX365" s="16"/>
      <c r="BY365" s="649"/>
      <c r="BZ365" s="650"/>
      <c r="CA365" s="645"/>
      <c r="CB365" s="740" t="s">
        <v>1011</v>
      </c>
      <c r="CC365" s="16"/>
      <c r="CD365" s="740" t="s">
        <v>981</v>
      </c>
      <c r="CE365" s="15"/>
      <c r="CF365" s="15"/>
      <c r="CG365" s="16"/>
      <c r="CH365" s="740" t="s">
        <v>1012</v>
      </c>
      <c r="CI365" s="15"/>
      <c r="CJ365" s="15"/>
      <c r="CK365" s="16"/>
      <c r="CL365" s="740" t="s">
        <v>983</v>
      </c>
      <c r="CM365" s="15"/>
      <c r="CN365" s="15"/>
      <c r="CO365" s="16"/>
      <c r="CP365" s="740" t="s">
        <v>984</v>
      </c>
      <c r="CQ365" s="15"/>
      <c r="CR365" s="15"/>
      <c r="CS365" s="16"/>
      <c r="CT365" s="741" t="s">
        <v>985</v>
      </c>
      <c r="CU365" s="15"/>
      <c r="CV365" s="15"/>
      <c r="CW365" s="16"/>
      <c r="CX365" s="742" t="s">
        <v>986</v>
      </c>
      <c r="CY365" s="742" t="s">
        <v>652</v>
      </c>
      <c r="CZ365" s="740" t="s">
        <v>987</v>
      </c>
      <c r="DA365" s="15"/>
      <c r="DB365" s="15"/>
      <c r="DC365" s="16"/>
      <c r="DD365" s="740" t="s">
        <v>988</v>
      </c>
      <c r="DE365" s="15"/>
      <c r="DF365" s="15"/>
      <c r="DG365" s="16"/>
      <c r="DH365" s="740" t="s">
        <v>989</v>
      </c>
      <c r="DI365" s="16"/>
      <c r="DJ365" s="740" t="s">
        <v>656</v>
      </c>
      <c r="DK365" s="16"/>
      <c r="DL365" s="649"/>
      <c r="DM365" s="650"/>
      <c r="DN365" s="645"/>
      <c r="DO365" s="740" t="s">
        <v>1011</v>
      </c>
      <c r="DP365" s="16"/>
      <c r="DQ365" s="740" t="s">
        <v>981</v>
      </c>
      <c r="DR365" s="15"/>
      <c r="DS365" s="15"/>
      <c r="DT365" s="16"/>
      <c r="DU365" s="740" t="s">
        <v>1012</v>
      </c>
      <c r="DV365" s="15"/>
      <c r="DW365" s="15"/>
      <c r="DX365" s="16"/>
      <c r="DY365" s="740" t="s">
        <v>983</v>
      </c>
      <c r="DZ365" s="15"/>
      <c r="EA365" s="15"/>
      <c r="EB365" s="16"/>
      <c r="EC365" s="740" t="s">
        <v>984</v>
      </c>
      <c r="ED365" s="15"/>
      <c r="EE365" s="15"/>
      <c r="EF365" s="16"/>
      <c r="EG365" s="741" t="s">
        <v>985</v>
      </c>
      <c r="EH365" s="15"/>
      <c r="EI365" s="15"/>
      <c r="EJ365" s="16"/>
      <c r="EK365" s="742" t="s">
        <v>986</v>
      </c>
      <c r="EL365" s="742" t="s">
        <v>652</v>
      </c>
      <c r="EM365" s="740" t="s">
        <v>987</v>
      </c>
      <c r="EN365" s="15"/>
      <c r="EO365" s="15"/>
      <c r="EP365" s="16"/>
      <c r="EQ365" s="740" t="s">
        <v>988</v>
      </c>
      <c r="ER365" s="15"/>
      <c r="ES365" s="15"/>
      <c r="ET365" s="16"/>
      <c r="EU365" s="740" t="s">
        <v>989</v>
      </c>
      <c r="EV365" s="16"/>
      <c r="EW365" s="740" t="s">
        <v>656</v>
      </c>
      <c r="EX365" s="16"/>
      <c r="EY365" s="649"/>
    </row>
    <row r="366" ht="121.5" customHeight="1">
      <c r="A366" s="651"/>
      <c r="B366" s="743" t="s">
        <v>1013</v>
      </c>
      <c r="C366" s="16"/>
      <c r="D366" s="744" t="s">
        <v>631</v>
      </c>
      <c r="E366" s="745" t="s">
        <v>633</v>
      </c>
      <c r="F366" s="744" t="s">
        <v>635</v>
      </c>
      <c r="G366" s="744" t="s">
        <v>637</v>
      </c>
      <c r="H366" s="744" t="s">
        <v>631</v>
      </c>
      <c r="I366" s="745" t="s">
        <v>633</v>
      </c>
      <c r="J366" s="744" t="s">
        <v>635</v>
      </c>
      <c r="K366" s="744" t="s">
        <v>637</v>
      </c>
      <c r="L366" s="744" t="s">
        <v>631</v>
      </c>
      <c r="M366" s="745" t="s">
        <v>633</v>
      </c>
      <c r="N366" s="744" t="s">
        <v>635</v>
      </c>
      <c r="O366" s="744" t="s">
        <v>637</v>
      </c>
      <c r="P366" s="744" t="s">
        <v>631</v>
      </c>
      <c r="Q366" s="745" t="s">
        <v>633</v>
      </c>
      <c r="R366" s="744" t="s">
        <v>635</v>
      </c>
      <c r="S366" s="743" t="s">
        <v>637</v>
      </c>
      <c r="T366" s="746" t="s">
        <v>991</v>
      </c>
      <c r="U366" s="745" t="s">
        <v>992</v>
      </c>
      <c r="V366" s="744" t="s">
        <v>993</v>
      </c>
      <c r="W366" s="744" t="s">
        <v>994</v>
      </c>
      <c r="X366" s="43"/>
      <c r="Y366" s="43"/>
      <c r="Z366" s="747" t="s">
        <v>995</v>
      </c>
      <c r="AA366" s="747" t="s">
        <v>734</v>
      </c>
      <c r="AB366" s="747" t="s">
        <v>996</v>
      </c>
      <c r="AC366" s="747" t="s">
        <v>665</v>
      </c>
      <c r="AD366" s="747" t="s">
        <v>997</v>
      </c>
      <c r="AE366" s="747" t="s">
        <v>998</v>
      </c>
      <c r="AF366" s="747" t="s">
        <v>999</v>
      </c>
      <c r="AG366" s="747" t="s">
        <v>669</v>
      </c>
      <c r="AH366" s="744" t="s">
        <v>1000</v>
      </c>
      <c r="AI366" s="744" t="s">
        <v>1001</v>
      </c>
      <c r="AJ366" s="744" t="s">
        <v>579</v>
      </c>
      <c r="AK366" s="744" t="s">
        <v>672</v>
      </c>
      <c r="AL366" s="659"/>
      <c r="AM366" s="660"/>
      <c r="AN366" s="651"/>
      <c r="AO366" s="743" t="s">
        <v>1013</v>
      </c>
      <c r="AP366" s="16"/>
      <c r="AQ366" s="744" t="s">
        <v>631</v>
      </c>
      <c r="AR366" s="745" t="s">
        <v>633</v>
      </c>
      <c r="AS366" s="744" t="s">
        <v>635</v>
      </c>
      <c r="AT366" s="744" t="s">
        <v>637</v>
      </c>
      <c r="AU366" s="744" t="s">
        <v>631</v>
      </c>
      <c r="AV366" s="745" t="s">
        <v>633</v>
      </c>
      <c r="AW366" s="744" t="s">
        <v>635</v>
      </c>
      <c r="AX366" s="744" t="s">
        <v>637</v>
      </c>
      <c r="AY366" s="744" t="s">
        <v>631</v>
      </c>
      <c r="AZ366" s="745" t="s">
        <v>633</v>
      </c>
      <c r="BA366" s="744" t="s">
        <v>635</v>
      </c>
      <c r="BB366" s="744" t="s">
        <v>637</v>
      </c>
      <c r="BC366" s="744" t="s">
        <v>631</v>
      </c>
      <c r="BD366" s="745" t="s">
        <v>633</v>
      </c>
      <c r="BE366" s="744" t="s">
        <v>635</v>
      </c>
      <c r="BF366" s="743" t="s">
        <v>637</v>
      </c>
      <c r="BG366" s="746" t="s">
        <v>991</v>
      </c>
      <c r="BH366" s="745" t="s">
        <v>992</v>
      </c>
      <c r="BI366" s="744" t="s">
        <v>993</v>
      </c>
      <c r="BJ366" s="744" t="s">
        <v>994</v>
      </c>
      <c r="BK366" s="43"/>
      <c r="BL366" s="43"/>
      <c r="BM366" s="747" t="s">
        <v>995</v>
      </c>
      <c r="BN366" s="747" t="s">
        <v>734</v>
      </c>
      <c r="BO366" s="747" t="s">
        <v>996</v>
      </c>
      <c r="BP366" s="747" t="s">
        <v>665</v>
      </c>
      <c r="BQ366" s="747" t="s">
        <v>997</v>
      </c>
      <c r="BR366" s="747" t="s">
        <v>998</v>
      </c>
      <c r="BS366" s="747" t="s">
        <v>999</v>
      </c>
      <c r="BT366" s="747" t="s">
        <v>669</v>
      </c>
      <c r="BU366" s="744" t="s">
        <v>1000</v>
      </c>
      <c r="BV366" s="744" t="s">
        <v>1001</v>
      </c>
      <c r="BW366" s="744" t="s">
        <v>579</v>
      </c>
      <c r="BX366" s="744" t="s">
        <v>672</v>
      </c>
      <c r="BY366" s="659"/>
      <c r="BZ366" s="660"/>
      <c r="CA366" s="651"/>
      <c r="CB366" s="743" t="s">
        <v>1013</v>
      </c>
      <c r="CC366" s="16"/>
      <c r="CD366" s="744" t="s">
        <v>631</v>
      </c>
      <c r="CE366" s="745" t="s">
        <v>633</v>
      </c>
      <c r="CF366" s="744" t="s">
        <v>635</v>
      </c>
      <c r="CG366" s="744" t="s">
        <v>637</v>
      </c>
      <c r="CH366" s="744" t="s">
        <v>631</v>
      </c>
      <c r="CI366" s="745" t="s">
        <v>633</v>
      </c>
      <c r="CJ366" s="744" t="s">
        <v>635</v>
      </c>
      <c r="CK366" s="744" t="s">
        <v>637</v>
      </c>
      <c r="CL366" s="744" t="s">
        <v>631</v>
      </c>
      <c r="CM366" s="745" t="s">
        <v>633</v>
      </c>
      <c r="CN366" s="744" t="s">
        <v>635</v>
      </c>
      <c r="CO366" s="744" t="s">
        <v>637</v>
      </c>
      <c r="CP366" s="744" t="s">
        <v>631</v>
      </c>
      <c r="CQ366" s="745" t="s">
        <v>633</v>
      </c>
      <c r="CR366" s="744" t="s">
        <v>635</v>
      </c>
      <c r="CS366" s="743" t="s">
        <v>637</v>
      </c>
      <c r="CT366" s="746" t="s">
        <v>991</v>
      </c>
      <c r="CU366" s="745" t="s">
        <v>992</v>
      </c>
      <c r="CV366" s="744" t="s">
        <v>993</v>
      </c>
      <c r="CW366" s="744" t="s">
        <v>994</v>
      </c>
      <c r="CX366" s="43"/>
      <c r="CY366" s="43"/>
      <c r="CZ366" s="747" t="s">
        <v>995</v>
      </c>
      <c r="DA366" s="747" t="s">
        <v>734</v>
      </c>
      <c r="DB366" s="747" t="s">
        <v>996</v>
      </c>
      <c r="DC366" s="747" t="s">
        <v>665</v>
      </c>
      <c r="DD366" s="747" t="s">
        <v>997</v>
      </c>
      <c r="DE366" s="747" t="s">
        <v>998</v>
      </c>
      <c r="DF366" s="747" t="s">
        <v>999</v>
      </c>
      <c r="DG366" s="747" t="s">
        <v>669</v>
      </c>
      <c r="DH366" s="744" t="s">
        <v>1000</v>
      </c>
      <c r="DI366" s="744" t="s">
        <v>1001</v>
      </c>
      <c r="DJ366" s="744" t="s">
        <v>579</v>
      </c>
      <c r="DK366" s="744" t="s">
        <v>672</v>
      </c>
      <c r="DL366" s="659"/>
      <c r="DM366" s="660"/>
      <c r="DN366" s="651"/>
      <c r="DO366" s="743" t="s">
        <v>1013</v>
      </c>
      <c r="DP366" s="16"/>
      <c r="DQ366" s="744" t="s">
        <v>631</v>
      </c>
      <c r="DR366" s="745" t="s">
        <v>633</v>
      </c>
      <c r="DS366" s="744" t="s">
        <v>635</v>
      </c>
      <c r="DT366" s="744" t="s">
        <v>637</v>
      </c>
      <c r="DU366" s="744" t="s">
        <v>631</v>
      </c>
      <c r="DV366" s="745" t="s">
        <v>633</v>
      </c>
      <c r="DW366" s="744" t="s">
        <v>635</v>
      </c>
      <c r="DX366" s="744" t="s">
        <v>637</v>
      </c>
      <c r="DY366" s="744" t="s">
        <v>631</v>
      </c>
      <c r="DZ366" s="745" t="s">
        <v>633</v>
      </c>
      <c r="EA366" s="744" t="s">
        <v>635</v>
      </c>
      <c r="EB366" s="744" t="s">
        <v>637</v>
      </c>
      <c r="EC366" s="744" t="s">
        <v>631</v>
      </c>
      <c r="ED366" s="745" t="s">
        <v>633</v>
      </c>
      <c r="EE366" s="744" t="s">
        <v>635</v>
      </c>
      <c r="EF366" s="743" t="s">
        <v>637</v>
      </c>
      <c r="EG366" s="746" t="s">
        <v>991</v>
      </c>
      <c r="EH366" s="745" t="s">
        <v>992</v>
      </c>
      <c r="EI366" s="744" t="s">
        <v>993</v>
      </c>
      <c r="EJ366" s="744" t="s">
        <v>994</v>
      </c>
      <c r="EK366" s="43"/>
      <c r="EL366" s="43"/>
      <c r="EM366" s="747" t="s">
        <v>995</v>
      </c>
      <c r="EN366" s="747" t="s">
        <v>734</v>
      </c>
      <c r="EO366" s="747" t="s">
        <v>996</v>
      </c>
      <c r="EP366" s="747" t="s">
        <v>665</v>
      </c>
      <c r="EQ366" s="747" t="s">
        <v>997</v>
      </c>
      <c r="ER366" s="747" t="s">
        <v>998</v>
      </c>
      <c r="ES366" s="747" t="s">
        <v>999</v>
      </c>
      <c r="ET366" s="747" t="s">
        <v>669</v>
      </c>
      <c r="EU366" s="744" t="s">
        <v>1000</v>
      </c>
      <c r="EV366" s="744" t="s">
        <v>1001</v>
      </c>
      <c r="EW366" s="744" t="s">
        <v>579</v>
      </c>
      <c r="EX366" s="744" t="s">
        <v>672</v>
      </c>
      <c r="EY366" s="659"/>
    </row>
    <row r="367" ht="52.5" customHeight="1">
      <c r="A367" s="661"/>
      <c r="B367" s="748" t="s">
        <v>1014</v>
      </c>
      <c r="C367" s="663" t="s">
        <v>980</v>
      </c>
      <c r="D367" s="664">
        <f>'3A 2025-2026 REPORTE CALIFICACI'!E39</f>
        <v>78</v>
      </c>
      <c r="E367" s="664">
        <f>'3A 2025-2026 REPORTE CALIFICACI'!F39</f>
        <v>77</v>
      </c>
      <c r="F367" s="665">
        <f>'3A 2025-2026 REPORTE CALIFICACI'!G39</f>
        <v>85</v>
      </c>
      <c r="G367" s="664">
        <f>'3A 2025-2026 REPORTE CALIFICACI'!H39</f>
        <v>0</v>
      </c>
      <c r="H367" s="664">
        <f>'3A 2025-2026 REPORTE CALIFICACI'!I39</f>
        <v>75</v>
      </c>
      <c r="I367" s="664">
        <f>'3A 2025-2026 REPORTE CALIFICACI'!J39</f>
        <v>78</v>
      </c>
      <c r="J367" s="664">
        <f>'3A 2025-2026 REPORTE CALIFICACI'!K39</f>
        <v>78</v>
      </c>
      <c r="K367" s="664">
        <f>'3A 2025-2026 REPORTE CALIFICACI'!L39</f>
        <v>0</v>
      </c>
      <c r="L367" s="664">
        <f>'3A 2025-2026 REPORTE CALIFICACI'!M39</f>
        <v>83</v>
      </c>
      <c r="M367" s="664">
        <f>'3A 2025-2026 REPORTE CALIFICACI'!N39</f>
        <v>85</v>
      </c>
      <c r="N367" s="664">
        <f>'3A 2025-2026 REPORTE CALIFICACI'!O39</f>
        <v>81</v>
      </c>
      <c r="O367" s="664">
        <f>'3A 2025-2026 REPORTE CALIFICACI'!P39</f>
        <v>0</v>
      </c>
      <c r="P367" s="664">
        <f>'3A 2025-2026 REPORTE CALIFICACI'!Q39</f>
        <v>77</v>
      </c>
      <c r="Q367" s="664">
        <f>'3A 2025-2026 REPORTE CALIFICACI'!R39</f>
        <v>91</v>
      </c>
      <c r="R367" s="664">
        <f>'3A 2025-2026 REPORTE CALIFICACI'!S39</f>
        <v>81</v>
      </c>
      <c r="S367" s="664">
        <f>'3A 2025-2026 REPORTE CALIFICACI'!T39</f>
        <v>0</v>
      </c>
      <c r="T367" s="716">
        <f>'3A 2025-2026 REPORTE CALIFICACI'!U39</f>
        <v>60</v>
      </c>
      <c r="U367" s="716">
        <f>'3A 2025-2026 REPORTE CALIFICACI'!V39</f>
        <v>57.75</v>
      </c>
      <c r="V367" s="716">
        <f>'3A 2025-2026 REPORTE CALIFICACI'!W39</f>
        <v>62.25</v>
      </c>
      <c r="W367" s="716">
        <f>'3A 2025-2026 REPORTE CALIFICACI'!X39</f>
        <v>62.25</v>
      </c>
      <c r="X367" s="749">
        <f>'3A 2025-2026 REPORTE CALIFICACI'!Y39</f>
        <v>60.5625</v>
      </c>
      <c r="Y367" s="750">
        <f>'3A 2025-2026 REPORTE CALIFICACI'!Z39</f>
        <v>0.5647058824</v>
      </c>
      <c r="Z367" s="665">
        <f>'3A 2025-2026 REPORTE CALIFICACI'!AA39</f>
        <v>30.28125</v>
      </c>
      <c r="AA367" s="665" t="str">
        <f>'3A 2025-2026 REPORTE CALIFICACI'!AB39</f>
        <v/>
      </c>
      <c r="AB367" s="665" t="str">
        <f>'3A 2025-2026 REPORTE CALIFICACI'!AC39</f>
        <v/>
      </c>
      <c r="AC367" s="749">
        <f>'3A 2025-2026 REPORTE CALIFICACI'!AD39</f>
        <v>30</v>
      </c>
      <c r="AD367" s="665">
        <f>'3A 2025-2026 REPORTE CALIFICACI'!AE39</f>
        <v>18.16875</v>
      </c>
      <c r="AE367" s="665" t="str">
        <f>'3A 2025-2026 REPORTE CALIFICACI'!AF39</f>
        <v/>
      </c>
      <c r="AF367" s="665" t="str">
        <f>'3A 2025-2026 REPORTE CALIFICACI'!AG39</f>
        <v/>
      </c>
      <c r="AG367" s="749">
        <f>'3A 2025-2026 REPORTE CALIFICACI'!AH39</f>
        <v>18</v>
      </c>
      <c r="AH367" s="664"/>
      <c r="AI367" s="664" t="str">
        <f>'3A 2025-2026 REPORTE CALIFICACI'!AJ39</f>
        <v/>
      </c>
      <c r="AJ367" s="664" t="str">
        <f>'3A 2025-2026 REPORTE CALIFICACI'!AK39</f>
        <v/>
      </c>
      <c r="AK367" s="664" t="str">
        <f>'3A 2025-2026 REPORTE CALIFICACI'!AL39</f>
        <v>R</v>
      </c>
      <c r="AL367" s="666"/>
      <c r="AM367" s="667"/>
      <c r="AN367" s="661"/>
      <c r="AO367" s="748" t="s">
        <v>1014</v>
      </c>
      <c r="AP367" s="663" t="s">
        <v>980</v>
      </c>
      <c r="AQ367" s="664">
        <f>'3A 2025-2026 REPORTE CALIFICACI'!E40</f>
        <v>78</v>
      </c>
      <c r="AR367" s="664">
        <f>'3A 2025-2026 REPORTE CALIFICACI'!F40</f>
        <v>75</v>
      </c>
      <c r="AS367" s="665">
        <f>'3A 2025-2026 REPORTE CALIFICACI'!G40</f>
        <v>74</v>
      </c>
      <c r="AT367" s="664">
        <f>'3A 2025-2026 REPORTE CALIFICACI'!H40</f>
        <v>0</v>
      </c>
      <c r="AU367" s="664">
        <f>'3A 2025-2026 REPORTE CALIFICACI'!I40</f>
        <v>71</v>
      </c>
      <c r="AV367" s="664">
        <f>'3A 2025-2026 REPORTE CALIFICACI'!J40</f>
        <v>74</v>
      </c>
      <c r="AW367" s="664">
        <f>'3A 2025-2026 REPORTE CALIFICACI'!K40</f>
        <v>75</v>
      </c>
      <c r="AX367" s="664">
        <f>'3A 2025-2026 REPORTE CALIFICACI'!L40</f>
        <v>0</v>
      </c>
      <c r="AY367" s="664">
        <f>'3A 2025-2026 REPORTE CALIFICACI'!M40</f>
        <v>89</v>
      </c>
      <c r="AZ367" s="664">
        <f>'3A 2025-2026 REPORTE CALIFICACI'!N40</f>
        <v>83</v>
      </c>
      <c r="BA367" s="664">
        <f>'3A 2025-2026 REPORTE CALIFICACI'!O40</f>
        <v>79</v>
      </c>
      <c r="BB367" s="664">
        <f>'3A 2025-2026 REPORTE CALIFICACI'!P40</f>
        <v>0</v>
      </c>
      <c r="BC367" s="664">
        <f>'3A 2025-2026 REPORTE CALIFICACI'!Q40</f>
        <v>87</v>
      </c>
      <c r="BD367" s="664">
        <f>'3A 2025-2026 REPORTE CALIFICACI'!R40</f>
        <v>89</v>
      </c>
      <c r="BE367" s="664">
        <f>'3A 2025-2026 REPORTE CALIFICACI'!S40</f>
        <v>79</v>
      </c>
      <c r="BF367" s="664">
        <f>'3A 2025-2026 REPORTE CALIFICACI'!T40</f>
        <v>0</v>
      </c>
      <c r="BG367" s="716">
        <f>'3A 2025-2026 REPORTE CALIFICACI'!U40</f>
        <v>56.75</v>
      </c>
      <c r="BH367" s="716">
        <f>'3A 2025-2026 REPORTE CALIFICACI'!V40</f>
        <v>55</v>
      </c>
      <c r="BI367" s="716">
        <f>'3A 2025-2026 REPORTE CALIFICACI'!W40</f>
        <v>62.75</v>
      </c>
      <c r="BJ367" s="716">
        <f>'3A 2025-2026 REPORTE CALIFICACI'!X40</f>
        <v>63.75</v>
      </c>
      <c r="BK367" s="749">
        <f>'3A 2025-2026 REPORTE CALIFICACI'!Y40</f>
        <v>59.5625</v>
      </c>
      <c r="BL367" s="750">
        <f>'3A 2025-2026 REPORTE CALIFICACI'!Z40</f>
        <v>0.5273856209</v>
      </c>
      <c r="BM367" s="665">
        <f>'3A 2025-2026 REPORTE CALIFICACI'!AA40</f>
        <v>29.78125</v>
      </c>
      <c r="BN367" s="665" t="str">
        <f>'3A 2025-2026 REPORTE CALIFICACI'!AB40</f>
        <v/>
      </c>
      <c r="BO367" s="665" t="str">
        <f>'3A 2025-2026 REPORTE CALIFICACI'!AC40</f>
        <v/>
      </c>
      <c r="BP367" s="749">
        <f>'3A 2025-2026 REPORTE CALIFICACI'!AD40</f>
        <v>30</v>
      </c>
      <c r="BQ367" s="665">
        <f>'3A 2025-2026 REPORTE CALIFICACI'!AE40</f>
        <v>17.86875</v>
      </c>
      <c r="BR367" s="665" t="str">
        <f>'3A 2025-2026 REPORTE CALIFICACI'!AF40</f>
        <v/>
      </c>
      <c r="BS367" s="665" t="str">
        <f>'3A 2025-2026 REPORTE CALIFICACI'!AG40</f>
        <v/>
      </c>
      <c r="BT367" s="749">
        <f>'3A 2025-2026 REPORTE CALIFICACI'!AH40</f>
        <v>18</v>
      </c>
      <c r="BU367" s="664"/>
      <c r="BV367" s="664" t="str">
        <f>'3A 2025-2026 REPORTE CALIFICACI'!AJ40</f>
        <v/>
      </c>
      <c r="BW367" s="664" t="str">
        <f>'3A 2025-2026 REPORTE CALIFICACI'!AK40</f>
        <v/>
      </c>
      <c r="BX367" s="664" t="str">
        <f>'3A 2025-2026 REPORTE CALIFICACI'!AL40</f>
        <v>R</v>
      </c>
      <c r="BY367" s="666"/>
      <c r="BZ367" s="667"/>
      <c r="CA367" s="661"/>
      <c r="CB367" s="748" t="s">
        <v>1014</v>
      </c>
      <c r="CC367" s="663" t="s">
        <v>980</v>
      </c>
      <c r="CD367" s="664">
        <f>'3A 2025-2026 REPORTE CALIFICACI'!E41</f>
        <v>80</v>
      </c>
      <c r="CE367" s="664">
        <f>'3A 2025-2026 REPORTE CALIFICACI'!F41</f>
        <v>85</v>
      </c>
      <c r="CF367" s="665">
        <f>'3A 2025-2026 REPORTE CALIFICACI'!G41</f>
        <v>89</v>
      </c>
      <c r="CG367" s="664">
        <f>'3A 2025-2026 REPORTE CALIFICACI'!H41</f>
        <v>0</v>
      </c>
      <c r="CH367" s="664">
        <f>'3A 2025-2026 REPORTE CALIFICACI'!I41</f>
        <v>81</v>
      </c>
      <c r="CI367" s="664">
        <f>'3A 2025-2026 REPORTE CALIFICACI'!J41</f>
        <v>86</v>
      </c>
      <c r="CJ367" s="664">
        <f>'3A 2025-2026 REPORTE CALIFICACI'!K41</f>
        <v>88</v>
      </c>
      <c r="CK367" s="664">
        <f>'3A 2025-2026 REPORTE CALIFICACI'!L41</f>
        <v>0</v>
      </c>
      <c r="CL367" s="664">
        <f>'3A 2025-2026 REPORTE CALIFICACI'!M41</f>
        <v>97</v>
      </c>
      <c r="CM367" s="664">
        <f>'3A 2025-2026 REPORTE CALIFICACI'!N41</f>
        <v>89</v>
      </c>
      <c r="CN367" s="664">
        <f>'3A 2025-2026 REPORTE CALIFICACI'!O41</f>
        <v>89</v>
      </c>
      <c r="CO367" s="664">
        <f>'3A 2025-2026 REPORTE CALIFICACI'!P41</f>
        <v>0</v>
      </c>
      <c r="CP367" s="664">
        <f>'3A 2025-2026 REPORTE CALIFICACI'!Q41</f>
        <v>95</v>
      </c>
      <c r="CQ367" s="664">
        <f>'3A 2025-2026 REPORTE CALIFICACI'!R41</f>
        <v>97</v>
      </c>
      <c r="CR367" s="664">
        <f>'3A 2025-2026 REPORTE CALIFICACI'!S41</f>
        <v>89</v>
      </c>
      <c r="CS367" s="664">
        <f>'3A 2025-2026 REPORTE CALIFICACI'!T41</f>
        <v>0</v>
      </c>
      <c r="CT367" s="716">
        <f>'3A 2025-2026 REPORTE CALIFICACI'!U41</f>
        <v>63.5</v>
      </c>
      <c r="CU367" s="716">
        <f>'3A 2025-2026 REPORTE CALIFICACI'!V41</f>
        <v>63.75</v>
      </c>
      <c r="CV367" s="716">
        <f>'3A 2025-2026 REPORTE CALIFICACI'!W41</f>
        <v>68.75</v>
      </c>
      <c r="CW367" s="716">
        <f>'3A 2025-2026 REPORTE CALIFICACI'!X41</f>
        <v>70.25</v>
      </c>
      <c r="CX367" s="665">
        <f>'3A 2025-2026 REPORTE CALIFICACI'!Y41</f>
        <v>66.5625</v>
      </c>
      <c r="CY367" s="750">
        <f>'3A 2025-2026 REPORTE CALIFICACI'!Z41</f>
        <v>0.5647058824</v>
      </c>
      <c r="CZ367" s="665">
        <f>'3A 2025-2026 REPORTE CALIFICACI'!AA41</f>
        <v>33.28125</v>
      </c>
      <c r="DA367" s="665" t="str">
        <f>'3A 2025-2026 REPORTE CALIFICACI'!AB41</f>
        <v/>
      </c>
      <c r="DB367" s="665" t="str">
        <f>'3A 2025-2026 REPORTE CALIFICACI'!AC41</f>
        <v/>
      </c>
      <c r="DC367" s="665">
        <f>'3A 2025-2026 REPORTE CALIFICACI'!AD41</f>
        <v>33</v>
      </c>
      <c r="DD367" s="665">
        <f>'3A 2025-2026 REPORTE CALIFICACI'!AE41</f>
        <v>19.96875</v>
      </c>
      <c r="DE367" s="665" t="str">
        <f>'3A 2025-2026 REPORTE CALIFICACI'!AF41</f>
        <v/>
      </c>
      <c r="DF367" s="665" t="str">
        <f>'3A 2025-2026 REPORTE CALIFICACI'!AG41</f>
        <v/>
      </c>
      <c r="DG367" s="665">
        <f>'3A 2025-2026 REPORTE CALIFICACI'!AH41</f>
        <v>20</v>
      </c>
      <c r="DH367" s="664"/>
      <c r="DI367" s="664" t="str">
        <f>'3A 2025-2026 REPORTE CALIFICACI'!AJ41</f>
        <v/>
      </c>
      <c r="DJ367" s="664" t="str">
        <f>'3A 2025-2026 REPORTE CALIFICACI'!AK41</f>
        <v/>
      </c>
      <c r="DK367" s="664" t="str">
        <f>'3A 2025-2026 REPORTE CALIFICACI'!AL41</f>
        <v>R</v>
      </c>
      <c r="DL367" s="666"/>
      <c r="DM367" s="667"/>
      <c r="DN367" s="661"/>
      <c r="DO367" s="748" t="s">
        <v>1014</v>
      </c>
      <c r="DP367" s="663" t="s">
        <v>980</v>
      </c>
      <c r="DQ367" s="664">
        <f>'3A 2025-2026 REPORTE CALIFICACI'!E42</f>
        <v>74</v>
      </c>
      <c r="DR367" s="664">
        <f>'3A 2025-2026 REPORTE CALIFICACI'!F42</f>
        <v>78</v>
      </c>
      <c r="DS367" s="665">
        <f>'3A 2025-2026 REPORTE CALIFICACI'!G42</f>
        <v>81</v>
      </c>
      <c r="DT367" s="664">
        <f>'3A 2025-2026 REPORTE CALIFICACI'!H42</f>
        <v>0</v>
      </c>
      <c r="DU367" s="664">
        <f>'3A 2025-2026 REPORTE CALIFICACI'!I42</f>
        <v>75</v>
      </c>
      <c r="DV367" s="664">
        <f>'3A 2025-2026 REPORTE CALIFICACI'!J42</f>
        <v>80</v>
      </c>
      <c r="DW367" s="664">
        <f>'3A 2025-2026 REPORTE CALIFICACI'!K42</f>
        <v>76</v>
      </c>
      <c r="DX367" s="664">
        <f>'3A 2025-2026 REPORTE CALIFICACI'!L42</f>
        <v>0</v>
      </c>
      <c r="DY367" s="664">
        <f>'3A 2025-2026 REPORTE CALIFICACI'!M42</f>
        <v>78</v>
      </c>
      <c r="DZ367" s="664">
        <f>'3A 2025-2026 REPORTE CALIFICACI'!N42</f>
        <v>86</v>
      </c>
      <c r="EA367" s="664">
        <f>'3A 2025-2026 REPORTE CALIFICACI'!O42</f>
        <v>82</v>
      </c>
      <c r="EB367" s="664">
        <f>'3A 2025-2026 REPORTE CALIFICACI'!P42</f>
        <v>0</v>
      </c>
      <c r="EC367" s="664">
        <f>'3A 2025-2026 REPORTE CALIFICACI'!Q42</f>
        <v>79</v>
      </c>
      <c r="ED367" s="664">
        <f>'3A 2025-2026 REPORTE CALIFICACI'!R42</f>
        <v>87</v>
      </c>
      <c r="EE367" s="664">
        <f>'3A 2025-2026 REPORTE CALIFICACI'!S42</f>
        <v>82</v>
      </c>
      <c r="EF367" s="664">
        <f>'3A 2025-2026 REPORTE CALIFICACI'!T42</f>
        <v>0</v>
      </c>
      <c r="EG367" s="716">
        <f>'3A 2025-2026 REPORTE CALIFICACI'!U42</f>
        <v>58.25</v>
      </c>
      <c r="EH367" s="716">
        <f>'3A 2025-2026 REPORTE CALIFICACI'!V42</f>
        <v>57.75</v>
      </c>
      <c r="EI367" s="716">
        <f>'3A 2025-2026 REPORTE CALIFICACI'!W42</f>
        <v>61.5</v>
      </c>
      <c r="EJ367" s="716">
        <f>'3A 2025-2026 REPORTE CALIFICACI'!X42</f>
        <v>62</v>
      </c>
      <c r="EK367" s="749">
        <f>'3A 2025-2026 REPORTE CALIFICACI'!Y42</f>
        <v>59.875</v>
      </c>
      <c r="EL367" s="750">
        <f>'3A 2025-2026 REPORTE CALIFICACI'!Z42</f>
        <v>0.5647058824</v>
      </c>
      <c r="EM367" s="665">
        <f>'3A 2025-2026 REPORTE CALIFICACI'!AA42</f>
        <v>29.9375</v>
      </c>
      <c r="EN367" s="665" t="str">
        <f>'3A 2025-2026 REPORTE CALIFICACI'!AB42</f>
        <v/>
      </c>
      <c r="EO367" s="665" t="str">
        <f>'3A 2025-2026 REPORTE CALIFICACI'!AC42</f>
        <v/>
      </c>
      <c r="EP367" s="665">
        <f>'3A 2025-2026 REPORTE CALIFICACI'!AD42</f>
        <v>30</v>
      </c>
      <c r="EQ367" s="665">
        <f>'3A 2025-2026 REPORTE CALIFICACI'!AE42</f>
        <v>17.9625</v>
      </c>
      <c r="ER367" s="665" t="str">
        <f>'3A 2025-2026 REPORTE CALIFICACI'!AF42</f>
        <v/>
      </c>
      <c r="ES367" s="665" t="str">
        <f>'3A 2025-2026 REPORTE CALIFICACI'!AG42</f>
        <v/>
      </c>
      <c r="ET367" s="665">
        <f>'3A 2025-2026 REPORTE CALIFICACI'!AH42</f>
        <v>18</v>
      </c>
      <c r="EU367" s="664"/>
      <c r="EV367" s="664" t="str">
        <f>'3A 2025-2026 REPORTE CALIFICACI'!AJ42</f>
        <v/>
      </c>
      <c r="EW367" s="664" t="str">
        <f>'3A 2025-2026 REPORTE CALIFICACI'!AK42</f>
        <v/>
      </c>
      <c r="EX367" s="664" t="str">
        <f>'3A 2025-2026 REPORTE CALIFICACI'!AL42</f>
        <v>R</v>
      </c>
      <c r="EY367" s="666"/>
    </row>
    <row r="368" ht="85.5" customHeight="1">
      <c r="A368" s="661"/>
      <c r="B368" s="47"/>
      <c r="C368" s="663" t="s">
        <v>1015</v>
      </c>
      <c r="D368" s="664">
        <f>'3A 2025-2026 REPORTE CALIFICACI'!AM39</f>
        <v>0</v>
      </c>
      <c r="E368" s="664">
        <f>'3A 2025-2026 REPORTE CALIFICACI'!AN39</f>
        <v>0</v>
      </c>
      <c r="F368" s="664">
        <f>'3A 2025-2026 REPORTE CALIFICACI'!AO39</f>
        <v>0</v>
      </c>
      <c r="G368" s="664">
        <f>'3A 2025-2026 REPORTE CALIFICACI'!AP39</f>
        <v>0</v>
      </c>
      <c r="H368" s="664">
        <f>'3A 2025-2026 REPORTE CALIFICACI'!AQ39</f>
        <v>0</v>
      </c>
      <c r="I368" s="664">
        <f>'3A 2025-2026 REPORTE CALIFICACI'!AR39</f>
        <v>0</v>
      </c>
      <c r="J368" s="664">
        <f>'3A 2025-2026 REPORTE CALIFICACI'!AS39</f>
        <v>0</v>
      </c>
      <c r="K368" s="664">
        <f>'3A 2025-2026 REPORTE CALIFICACI'!AT39</f>
        <v>0</v>
      </c>
      <c r="L368" s="664">
        <f>'3A 2025-2026 REPORTE CALIFICACI'!AU39</f>
        <v>0</v>
      </c>
      <c r="M368" s="664">
        <f>'3A 2025-2026 REPORTE CALIFICACI'!AV39</f>
        <v>0</v>
      </c>
      <c r="N368" s="664">
        <f>'3A 2025-2026 REPORTE CALIFICACI'!AW39</f>
        <v>0</v>
      </c>
      <c r="O368" s="664">
        <f>'3A 2025-2026 REPORTE CALIFICACI'!AX39</f>
        <v>0</v>
      </c>
      <c r="P368" s="664">
        <f>'3A 2025-2026 REPORTE CALIFICACI'!AY39</f>
        <v>0</v>
      </c>
      <c r="Q368" s="664">
        <f>'3A 2025-2026 REPORTE CALIFICACI'!AZ39</f>
        <v>0</v>
      </c>
      <c r="R368" s="664">
        <f>'3A 2025-2026 REPORTE CALIFICACI'!BA39</f>
        <v>0</v>
      </c>
      <c r="S368" s="664">
        <f>'3A 2025-2026 REPORTE CALIFICACI'!BB39</f>
        <v>0</v>
      </c>
      <c r="T368" s="716">
        <f>'3A 2025-2026 REPORTE CALIFICACI'!BC39</f>
        <v>0</v>
      </c>
      <c r="U368" s="716">
        <f>'3A 2025-2026 REPORTE CALIFICACI'!BD39</f>
        <v>0</v>
      </c>
      <c r="V368" s="716">
        <f>'3A 2025-2026 REPORTE CALIFICACI'!BE39</f>
        <v>0</v>
      </c>
      <c r="W368" s="716">
        <f>'3A 2025-2026 REPORTE CALIFICACI'!BF39</f>
        <v>0</v>
      </c>
      <c r="X368" s="749">
        <f>'3A 2025-2026 REPORTE CALIFICACI'!BG39</f>
        <v>0</v>
      </c>
      <c r="Y368" s="750">
        <f>'3A 2025-2026 REPORTE CALIFICACI'!BH39</f>
        <v>0</v>
      </c>
      <c r="Z368" s="665">
        <f>'3A 2025-2026 REPORTE CALIFICACI'!BI39</f>
        <v>0</v>
      </c>
      <c r="AA368" s="665" t="str">
        <f>'3A 2025-2026 REPORTE CALIFICACI'!BJ39</f>
        <v/>
      </c>
      <c r="AB368" s="665" t="str">
        <f>'3A 2025-2026 REPORTE CALIFICACI'!BK39</f>
        <v/>
      </c>
      <c r="AC368" s="749">
        <f>'3A 2025-2026 REPORTE CALIFICACI'!BL39</f>
        <v>0</v>
      </c>
      <c r="AD368" s="665">
        <f>'3A 2025-2026 REPORTE CALIFICACI'!BM39</f>
        <v>0</v>
      </c>
      <c r="AE368" s="665" t="str">
        <f>'3A 2025-2026 REPORTE CALIFICACI'!BN39</f>
        <v/>
      </c>
      <c r="AF368" s="665" t="str">
        <f>'3A 2025-2026 REPORTE CALIFICACI'!BO39</f>
        <v/>
      </c>
      <c r="AG368" s="749">
        <f>'3A 2025-2026 REPORTE CALIFICACI'!BP39</f>
        <v>0</v>
      </c>
      <c r="AH368" s="664"/>
      <c r="AI368" s="664" t="str">
        <f>'3A 2025-2026 REPORTE CALIFICACI'!BR39</f>
        <v/>
      </c>
      <c r="AJ368" s="664" t="str">
        <f>'3A 2025-2026 REPORTE CALIFICACI'!BS39</f>
        <v/>
      </c>
      <c r="AK368" s="664" t="str">
        <f>'3A 2025-2026 REPORTE CALIFICACI'!BT39</f>
        <v>R</v>
      </c>
      <c r="AL368" s="666"/>
      <c r="AM368" s="667"/>
      <c r="AN368" s="661"/>
      <c r="AO368" s="47"/>
      <c r="AP368" s="663" t="s">
        <v>1015</v>
      </c>
      <c r="AQ368" s="664">
        <f>'3A 2025-2026 REPORTE CALIFICACI'!AM40</f>
        <v>0</v>
      </c>
      <c r="AR368" s="664">
        <f>'3A 2025-2026 REPORTE CALIFICACI'!AN40</f>
        <v>0</v>
      </c>
      <c r="AS368" s="664">
        <f>'3A 2025-2026 REPORTE CALIFICACI'!AO40</f>
        <v>0</v>
      </c>
      <c r="AT368" s="664">
        <f>'3A 2025-2026 REPORTE CALIFICACI'!AP40</f>
        <v>0</v>
      </c>
      <c r="AU368" s="664">
        <f>'3A 2025-2026 REPORTE CALIFICACI'!AQ40</f>
        <v>0</v>
      </c>
      <c r="AV368" s="664">
        <f>'3A 2025-2026 REPORTE CALIFICACI'!AR40</f>
        <v>0</v>
      </c>
      <c r="AW368" s="664">
        <f>'3A 2025-2026 REPORTE CALIFICACI'!AS40</f>
        <v>0</v>
      </c>
      <c r="AX368" s="664">
        <f>'3A 2025-2026 REPORTE CALIFICACI'!AT40</f>
        <v>0</v>
      </c>
      <c r="AY368" s="664">
        <f>'3A 2025-2026 REPORTE CALIFICACI'!AU40</f>
        <v>0</v>
      </c>
      <c r="AZ368" s="664">
        <f>'3A 2025-2026 REPORTE CALIFICACI'!AV40</f>
        <v>0</v>
      </c>
      <c r="BA368" s="664">
        <f>'3A 2025-2026 REPORTE CALIFICACI'!AW40</f>
        <v>0</v>
      </c>
      <c r="BB368" s="664">
        <f>'3A 2025-2026 REPORTE CALIFICACI'!AX40</f>
        <v>0</v>
      </c>
      <c r="BC368" s="664">
        <f>'3A 2025-2026 REPORTE CALIFICACI'!AY40</f>
        <v>0</v>
      </c>
      <c r="BD368" s="664">
        <f>'3A 2025-2026 REPORTE CALIFICACI'!AZ40</f>
        <v>0</v>
      </c>
      <c r="BE368" s="664">
        <f>'3A 2025-2026 REPORTE CALIFICACI'!BA40</f>
        <v>0</v>
      </c>
      <c r="BF368" s="664">
        <f>'3A 2025-2026 REPORTE CALIFICACI'!BB40</f>
        <v>0</v>
      </c>
      <c r="BG368" s="716">
        <f>'3A 2025-2026 REPORTE CALIFICACI'!BC40</f>
        <v>0</v>
      </c>
      <c r="BH368" s="716">
        <f>'3A 2025-2026 REPORTE CALIFICACI'!BD40</f>
        <v>0</v>
      </c>
      <c r="BI368" s="716">
        <f>'3A 2025-2026 REPORTE CALIFICACI'!BE40</f>
        <v>0</v>
      </c>
      <c r="BJ368" s="716">
        <f>'3A 2025-2026 REPORTE CALIFICACI'!BF40</f>
        <v>0</v>
      </c>
      <c r="BK368" s="749">
        <f>'3A 2025-2026 REPORTE CALIFICACI'!BG40</f>
        <v>0</v>
      </c>
      <c r="BL368" s="750">
        <f>'3A 2025-2026 REPORTE CALIFICACI'!BH40</f>
        <v>0</v>
      </c>
      <c r="BM368" s="665">
        <f>'3A 2025-2026 REPORTE CALIFICACI'!BI40</f>
        <v>0</v>
      </c>
      <c r="BN368" s="665" t="str">
        <f>'3A 2025-2026 REPORTE CALIFICACI'!BJ40</f>
        <v/>
      </c>
      <c r="BO368" s="665" t="str">
        <f>'3A 2025-2026 REPORTE CALIFICACI'!BK40</f>
        <v/>
      </c>
      <c r="BP368" s="749">
        <f>'3A 2025-2026 REPORTE CALIFICACI'!BL40</f>
        <v>0</v>
      </c>
      <c r="BQ368" s="665">
        <f>'3A 2025-2026 REPORTE CALIFICACI'!BM40</f>
        <v>0</v>
      </c>
      <c r="BR368" s="665" t="str">
        <f>'3A 2025-2026 REPORTE CALIFICACI'!BN40</f>
        <v/>
      </c>
      <c r="BS368" s="665" t="str">
        <f>'3A 2025-2026 REPORTE CALIFICACI'!BO40</f>
        <v/>
      </c>
      <c r="BT368" s="749">
        <f>'3A 2025-2026 REPORTE CALIFICACI'!BP40</f>
        <v>0</v>
      </c>
      <c r="BU368" s="664"/>
      <c r="BV368" s="664" t="str">
        <f>'3A 2025-2026 REPORTE CALIFICACI'!BR40</f>
        <v/>
      </c>
      <c r="BW368" s="664" t="str">
        <f>'3A 2025-2026 REPORTE CALIFICACI'!BS40</f>
        <v/>
      </c>
      <c r="BX368" s="664" t="str">
        <f>'3A 2025-2026 REPORTE CALIFICACI'!BT40</f>
        <v>R</v>
      </c>
      <c r="BY368" s="666"/>
      <c r="BZ368" s="667"/>
      <c r="CA368" s="661"/>
      <c r="CB368" s="47"/>
      <c r="CC368" s="663" t="s">
        <v>1015</v>
      </c>
      <c r="CD368" s="664">
        <f>'3A 2025-2026 REPORTE CALIFICACI'!AM41</f>
        <v>0</v>
      </c>
      <c r="CE368" s="664">
        <f>'3A 2025-2026 REPORTE CALIFICACI'!AN41</f>
        <v>0</v>
      </c>
      <c r="CF368" s="664">
        <f>'3A 2025-2026 REPORTE CALIFICACI'!AO41</f>
        <v>0</v>
      </c>
      <c r="CG368" s="664">
        <f>'3A 2025-2026 REPORTE CALIFICACI'!AP41</f>
        <v>0</v>
      </c>
      <c r="CH368" s="664">
        <f>'3A 2025-2026 REPORTE CALIFICACI'!AQ41</f>
        <v>0</v>
      </c>
      <c r="CI368" s="664">
        <f>'3A 2025-2026 REPORTE CALIFICACI'!AR41</f>
        <v>0</v>
      </c>
      <c r="CJ368" s="664">
        <f>'3A 2025-2026 REPORTE CALIFICACI'!AS41</f>
        <v>0</v>
      </c>
      <c r="CK368" s="664">
        <f>'3A 2025-2026 REPORTE CALIFICACI'!AT41</f>
        <v>0</v>
      </c>
      <c r="CL368" s="664">
        <f>'3A 2025-2026 REPORTE CALIFICACI'!AU41</f>
        <v>0</v>
      </c>
      <c r="CM368" s="664">
        <f>'3A 2025-2026 REPORTE CALIFICACI'!AV41</f>
        <v>0</v>
      </c>
      <c r="CN368" s="664">
        <f>'3A 2025-2026 REPORTE CALIFICACI'!AW41</f>
        <v>0</v>
      </c>
      <c r="CO368" s="664">
        <f>'3A 2025-2026 REPORTE CALIFICACI'!AX41</f>
        <v>0</v>
      </c>
      <c r="CP368" s="664">
        <f>'3A 2025-2026 REPORTE CALIFICACI'!AY41</f>
        <v>0</v>
      </c>
      <c r="CQ368" s="664">
        <f>'3A 2025-2026 REPORTE CALIFICACI'!AZ41</f>
        <v>0</v>
      </c>
      <c r="CR368" s="664">
        <f>'3A 2025-2026 REPORTE CALIFICACI'!BA41</f>
        <v>0</v>
      </c>
      <c r="CS368" s="664">
        <f>'3A 2025-2026 REPORTE CALIFICACI'!BB41</f>
        <v>0</v>
      </c>
      <c r="CT368" s="716">
        <f>'3A 2025-2026 REPORTE CALIFICACI'!BC41</f>
        <v>0</v>
      </c>
      <c r="CU368" s="716">
        <f>'3A 2025-2026 REPORTE CALIFICACI'!BD41</f>
        <v>0</v>
      </c>
      <c r="CV368" s="716">
        <f>'3A 2025-2026 REPORTE CALIFICACI'!BE41</f>
        <v>0</v>
      </c>
      <c r="CW368" s="716">
        <f>'3A 2025-2026 REPORTE CALIFICACI'!BF41</f>
        <v>0</v>
      </c>
      <c r="CX368" s="665">
        <f>'3A 2025-2026 REPORTE CALIFICACI'!BG41</f>
        <v>0</v>
      </c>
      <c r="CY368" s="750">
        <f>'3A 2025-2026 REPORTE CALIFICACI'!BH41</f>
        <v>0</v>
      </c>
      <c r="CZ368" s="665">
        <f>'3A 2025-2026 REPORTE CALIFICACI'!BI41</f>
        <v>0</v>
      </c>
      <c r="DA368" s="665" t="str">
        <f>'3A 2025-2026 REPORTE CALIFICACI'!BJ41</f>
        <v/>
      </c>
      <c r="DB368" s="665" t="str">
        <f>'3A 2025-2026 REPORTE CALIFICACI'!BK41</f>
        <v/>
      </c>
      <c r="DC368" s="749">
        <f>'3A 2025-2026 REPORTE CALIFICACI'!BL41</f>
        <v>0</v>
      </c>
      <c r="DD368" s="665">
        <f>'3A 2025-2026 REPORTE CALIFICACI'!BM41</f>
        <v>0</v>
      </c>
      <c r="DE368" s="665" t="str">
        <f>'3A 2025-2026 REPORTE CALIFICACI'!BN41</f>
        <v/>
      </c>
      <c r="DF368" s="665" t="str">
        <f>'3A 2025-2026 REPORTE CALIFICACI'!BO41</f>
        <v/>
      </c>
      <c r="DG368" s="665">
        <f>'3A 2025-2026 REPORTE CALIFICACI'!BP41</f>
        <v>0</v>
      </c>
      <c r="DH368" s="664"/>
      <c r="DI368" s="664" t="str">
        <f>'3A 2025-2026 REPORTE CALIFICACI'!BR41</f>
        <v/>
      </c>
      <c r="DJ368" s="664" t="str">
        <f>'3A 2025-2026 REPORTE CALIFICACI'!BS41</f>
        <v/>
      </c>
      <c r="DK368" s="664" t="str">
        <f>'3A 2025-2026 REPORTE CALIFICACI'!BT41</f>
        <v>R</v>
      </c>
      <c r="DL368" s="666"/>
      <c r="DM368" s="667"/>
      <c r="DN368" s="661"/>
      <c r="DO368" s="47"/>
      <c r="DP368" s="663" t="s">
        <v>1015</v>
      </c>
      <c r="DQ368" s="664">
        <f>'3A 2025-2026 REPORTE CALIFICACI'!AM42</f>
        <v>0</v>
      </c>
      <c r="DR368" s="664">
        <f>'3A 2025-2026 REPORTE CALIFICACI'!AN42</f>
        <v>0</v>
      </c>
      <c r="DS368" s="664">
        <f>'3A 2025-2026 REPORTE CALIFICACI'!AO42</f>
        <v>0</v>
      </c>
      <c r="DT368" s="664">
        <f>'3A 2025-2026 REPORTE CALIFICACI'!AP42</f>
        <v>0</v>
      </c>
      <c r="DU368" s="664">
        <f>'3A 2025-2026 REPORTE CALIFICACI'!AQ42</f>
        <v>0</v>
      </c>
      <c r="DV368" s="664">
        <f>'3A 2025-2026 REPORTE CALIFICACI'!AR42</f>
        <v>0</v>
      </c>
      <c r="DW368" s="664">
        <f>'3A 2025-2026 REPORTE CALIFICACI'!AS42</f>
        <v>0</v>
      </c>
      <c r="DX368" s="664">
        <f>'3A 2025-2026 REPORTE CALIFICACI'!AT42</f>
        <v>0</v>
      </c>
      <c r="DY368" s="664">
        <f>'3A 2025-2026 REPORTE CALIFICACI'!AU42</f>
        <v>0</v>
      </c>
      <c r="DZ368" s="664">
        <f>'3A 2025-2026 REPORTE CALIFICACI'!AV42</f>
        <v>0</v>
      </c>
      <c r="EA368" s="664">
        <f>'3A 2025-2026 REPORTE CALIFICACI'!AW42</f>
        <v>0</v>
      </c>
      <c r="EB368" s="664">
        <f>'3A 2025-2026 REPORTE CALIFICACI'!AX42</f>
        <v>0</v>
      </c>
      <c r="EC368" s="664">
        <f>'3A 2025-2026 REPORTE CALIFICACI'!AY42</f>
        <v>0</v>
      </c>
      <c r="ED368" s="664">
        <f>'3A 2025-2026 REPORTE CALIFICACI'!AZ42</f>
        <v>0</v>
      </c>
      <c r="EE368" s="664">
        <f>'3A 2025-2026 REPORTE CALIFICACI'!BA42</f>
        <v>0</v>
      </c>
      <c r="EF368" s="664">
        <f>'3A 2025-2026 REPORTE CALIFICACI'!BB42</f>
        <v>0</v>
      </c>
      <c r="EG368" s="716">
        <f>'3A 2025-2026 REPORTE CALIFICACI'!BC42</f>
        <v>0</v>
      </c>
      <c r="EH368" s="716">
        <f>'3A 2025-2026 REPORTE CALIFICACI'!BD42</f>
        <v>0</v>
      </c>
      <c r="EI368" s="716">
        <f>'3A 2025-2026 REPORTE CALIFICACI'!BE42</f>
        <v>0</v>
      </c>
      <c r="EJ368" s="716">
        <f>'3A 2025-2026 REPORTE CALIFICACI'!BF42</f>
        <v>0</v>
      </c>
      <c r="EK368" s="749">
        <f>'3A 2025-2026 REPORTE CALIFICACI'!BG42</f>
        <v>0</v>
      </c>
      <c r="EL368" s="750">
        <f>'3A 2025-2026 REPORTE CALIFICACI'!BH42</f>
        <v>0</v>
      </c>
      <c r="EM368" s="665">
        <f>'3A 2025-2026 REPORTE CALIFICACI'!BI42</f>
        <v>0</v>
      </c>
      <c r="EN368" s="665" t="str">
        <f>'3A 2025-2026 REPORTE CALIFICACI'!BJ42</f>
        <v/>
      </c>
      <c r="EO368" s="665" t="str">
        <f>'3A 2025-2026 REPORTE CALIFICACI'!BK42</f>
        <v/>
      </c>
      <c r="EP368" s="665">
        <f>'3A 2025-2026 REPORTE CALIFICACI'!BL42</f>
        <v>0</v>
      </c>
      <c r="EQ368" s="665">
        <f>'3A 2025-2026 REPORTE CALIFICACI'!BM42</f>
        <v>0</v>
      </c>
      <c r="ER368" s="665" t="str">
        <f>'3A 2025-2026 REPORTE CALIFICACI'!BN42</f>
        <v/>
      </c>
      <c r="ES368" s="665" t="str">
        <f>'3A 2025-2026 REPORTE CALIFICACI'!BO42</f>
        <v/>
      </c>
      <c r="ET368" s="665">
        <f>'3A 2025-2026 REPORTE CALIFICACI'!BP42</f>
        <v>0</v>
      </c>
      <c r="EU368" s="664"/>
      <c r="EV368" s="664" t="str">
        <f>'3A 2025-2026 REPORTE CALIFICACI'!BR42</f>
        <v/>
      </c>
      <c r="EW368" s="664" t="str">
        <f>'3A 2025-2026 REPORTE CALIFICACI'!BS42</f>
        <v/>
      </c>
      <c r="EX368" s="664" t="str">
        <f>'3A 2025-2026 REPORTE CALIFICACI'!BT42</f>
        <v>R</v>
      </c>
      <c r="EY368" s="666"/>
    </row>
    <row r="369" ht="82.5" customHeight="1">
      <c r="A369" s="661"/>
      <c r="B369" s="47"/>
      <c r="C369" s="663" t="s">
        <v>1016</v>
      </c>
      <c r="D369" s="664">
        <f>'3A 2025-2026 REPORTE CALIFICACI'!BU39</f>
        <v>85</v>
      </c>
      <c r="E369" s="664">
        <f>'3A 2025-2026 REPORTE CALIFICACI'!BV39</f>
        <v>86</v>
      </c>
      <c r="F369" s="664">
        <f>'3A 2025-2026 REPORTE CALIFICACI'!BW39</f>
        <v>81</v>
      </c>
      <c r="G369" s="664">
        <f>'3A 2025-2026 REPORTE CALIFICACI'!BX39</f>
        <v>0</v>
      </c>
      <c r="H369" s="664">
        <f>'3A 2025-2026 REPORTE CALIFICACI'!BY39</f>
        <v>85</v>
      </c>
      <c r="I369" s="664">
        <f>'3A 2025-2026 REPORTE CALIFICACI'!BZ39</f>
        <v>84</v>
      </c>
      <c r="J369" s="664">
        <f>'3A 2025-2026 REPORTE CALIFICACI'!CA39</f>
        <v>82</v>
      </c>
      <c r="K369" s="664">
        <f>'3A 2025-2026 REPORTE CALIFICACI'!CB39</f>
        <v>0</v>
      </c>
      <c r="L369" s="664">
        <f>'3A 2025-2026 REPORTE CALIFICACI'!CC39</f>
        <v>86</v>
      </c>
      <c r="M369" s="664">
        <f>'3A 2025-2026 REPORTE CALIFICACI'!CD39</f>
        <v>83</v>
      </c>
      <c r="N369" s="664">
        <f>'3A 2025-2026 REPORTE CALIFICACI'!CE39</f>
        <v>81</v>
      </c>
      <c r="O369" s="664">
        <f>'3A 2025-2026 REPORTE CALIFICACI'!CF39</f>
        <v>0</v>
      </c>
      <c r="P369" s="664">
        <f>'3A 2025-2026 REPORTE CALIFICACI'!CG39</f>
        <v>87</v>
      </c>
      <c r="Q369" s="664">
        <f>'3A 2025-2026 REPORTE CALIFICACI'!CH39</f>
        <v>84</v>
      </c>
      <c r="R369" s="664">
        <f>'3A 2025-2026 REPORTE CALIFICACI'!CI39</f>
        <v>80</v>
      </c>
      <c r="S369" s="664">
        <f>'3A 2025-2026 REPORTE CALIFICACI'!CJ39</f>
        <v>0</v>
      </c>
      <c r="T369" s="716">
        <f>'3A 2025-2026 REPORTE CALIFICACI'!CK39</f>
        <v>63</v>
      </c>
      <c r="U369" s="716">
        <f>'3A 2025-2026 REPORTE CALIFICACI'!CL39</f>
        <v>62.75</v>
      </c>
      <c r="V369" s="716">
        <f>'3A 2025-2026 REPORTE CALIFICACI'!CM39</f>
        <v>62.5</v>
      </c>
      <c r="W369" s="716">
        <f>'3A 2025-2026 REPORTE CALIFICACI'!CN39</f>
        <v>62.75</v>
      </c>
      <c r="X369" s="749">
        <f>'3A 2025-2026 REPORTE CALIFICACI'!CO39</f>
        <v>62.75</v>
      </c>
      <c r="Y369" s="750">
        <f>'3A 2025-2026 REPORTE CALIFICACI'!CP39</f>
        <v>0.68</v>
      </c>
      <c r="Z369" s="665">
        <f>'3A 2025-2026 REPORTE CALIFICACI'!CQ39</f>
        <v>31.375</v>
      </c>
      <c r="AA369" s="665" t="str">
        <f>'3A 2025-2026 REPORTE CALIFICACI'!CR39</f>
        <v/>
      </c>
      <c r="AB369" s="665" t="str">
        <f>'3A 2025-2026 REPORTE CALIFICACI'!CS39</f>
        <v/>
      </c>
      <c r="AC369" s="749">
        <f>'3A 2025-2026 REPORTE CALIFICACI'!CT39</f>
        <v>31</v>
      </c>
      <c r="AD369" s="665">
        <f>'3A 2025-2026 REPORTE CALIFICACI'!CU39</f>
        <v>18.825</v>
      </c>
      <c r="AE369" s="665" t="str">
        <f>'3A 2025-2026 REPORTE CALIFICACI'!CV39</f>
        <v/>
      </c>
      <c r="AF369" s="665" t="str">
        <f>'3A 2025-2026 REPORTE CALIFICACI'!CW39</f>
        <v/>
      </c>
      <c r="AG369" s="749">
        <f>'3A 2025-2026 REPORTE CALIFICACI'!CX39</f>
        <v>19</v>
      </c>
      <c r="AH369" s="664"/>
      <c r="AI369" s="665" t="str">
        <f>'3A 2025-2026 REPORTE CALIFICACI'!CZ39</f>
        <v/>
      </c>
      <c r="AJ369" s="664" t="str">
        <f>'3A 2025-2026 REPORTE CALIFICACI'!DA39</f>
        <v/>
      </c>
      <c r="AK369" s="664" t="str">
        <f>'3A 2025-2026 REPORTE CALIFICACI'!DB39</f>
        <v>R</v>
      </c>
      <c r="AL369" s="666"/>
      <c r="AM369" s="667"/>
      <c r="AN369" s="661"/>
      <c r="AO369" s="47"/>
      <c r="AP369" s="663" t="s">
        <v>1016</v>
      </c>
      <c r="AQ369" s="664">
        <f>'3A 2025-2026 REPORTE CALIFICACI'!BU40</f>
        <v>72</v>
      </c>
      <c r="AR369" s="664">
        <f>'3A 2025-2026 REPORTE CALIFICACI'!BV40</f>
        <v>75</v>
      </c>
      <c r="AS369" s="664">
        <f>'3A 2025-2026 REPORTE CALIFICACI'!BW40</f>
        <v>80</v>
      </c>
      <c r="AT369" s="664">
        <f>'3A 2025-2026 REPORTE CALIFICACI'!BX40</f>
        <v>0</v>
      </c>
      <c r="AU369" s="664">
        <f>'3A 2025-2026 REPORTE CALIFICACI'!BY40</f>
        <v>71</v>
      </c>
      <c r="AV369" s="664">
        <f>'3A 2025-2026 REPORTE CALIFICACI'!BZ40</f>
        <v>75</v>
      </c>
      <c r="AW369" s="664">
        <f>'3A 2025-2026 REPORTE CALIFICACI'!CA40</f>
        <v>81</v>
      </c>
      <c r="AX369" s="664">
        <f>'3A 2025-2026 REPORTE CALIFICACI'!CB40</f>
        <v>0</v>
      </c>
      <c r="AY369" s="664">
        <f>'3A 2025-2026 REPORTE CALIFICACI'!CC40</f>
        <v>81</v>
      </c>
      <c r="AZ369" s="664">
        <f>'3A 2025-2026 REPORTE CALIFICACI'!CD40</f>
        <v>81</v>
      </c>
      <c r="BA369" s="664">
        <f>'3A 2025-2026 REPORTE CALIFICACI'!CE40</f>
        <v>82</v>
      </c>
      <c r="BB369" s="664">
        <f>'3A 2025-2026 REPORTE CALIFICACI'!CF40</f>
        <v>0</v>
      </c>
      <c r="BC369" s="664">
        <f>'3A 2025-2026 REPORTE CALIFICACI'!CG40</f>
        <v>80</v>
      </c>
      <c r="BD369" s="664">
        <f>'3A 2025-2026 REPORTE CALIFICACI'!CH40</f>
        <v>81</v>
      </c>
      <c r="BE369" s="664">
        <f>'3A 2025-2026 REPORTE CALIFICACI'!CI40</f>
        <v>80</v>
      </c>
      <c r="BF369" s="664">
        <f>'3A 2025-2026 REPORTE CALIFICACI'!CJ40</f>
        <v>0</v>
      </c>
      <c r="BG369" s="716">
        <f>'3A 2025-2026 REPORTE CALIFICACI'!CK40</f>
        <v>56.75</v>
      </c>
      <c r="BH369" s="716">
        <f>'3A 2025-2026 REPORTE CALIFICACI'!CL40</f>
        <v>56.75</v>
      </c>
      <c r="BI369" s="716">
        <f>'3A 2025-2026 REPORTE CALIFICACI'!CM40</f>
        <v>61</v>
      </c>
      <c r="BJ369" s="716">
        <f>'3A 2025-2026 REPORTE CALIFICACI'!CN40</f>
        <v>60.25</v>
      </c>
      <c r="BK369" s="749">
        <f>'3A 2025-2026 REPORTE CALIFICACI'!CO40</f>
        <v>58.6875</v>
      </c>
      <c r="BL369" s="750">
        <f>'3A 2025-2026 REPORTE CALIFICACI'!CP40</f>
        <v>0.6189285714</v>
      </c>
      <c r="BM369" s="665">
        <f>'3A 2025-2026 REPORTE CALIFICACI'!CQ40</f>
        <v>29.34375</v>
      </c>
      <c r="BN369" s="665" t="str">
        <f>'3A 2025-2026 REPORTE CALIFICACI'!CR40</f>
        <v/>
      </c>
      <c r="BO369" s="665" t="str">
        <f>'3A 2025-2026 REPORTE CALIFICACI'!CS40</f>
        <v/>
      </c>
      <c r="BP369" s="749">
        <f>'3A 2025-2026 REPORTE CALIFICACI'!CT40</f>
        <v>29</v>
      </c>
      <c r="BQ369" s="665">
        <f>'3A 2025-2026 REPORTE CALIFICACI'!CU40</f>
        <v>17.60625</v>
      </c>
      <c r="BR369" s="665" t="str">
        <f>'3A 2025-2026 REPORTE CALIFICACI'!CV40</f>
        <v/>
      </c>
      <c r="BS369" s="665" t="str">
        <f>'3A 2025-2026 REPORTE CALIFICACI'!CW40</f>
        <v/>
      </c>
      <c r="BT369" s="749">
        <f>'3A 2025-2026 REPORTE CALIFICACI'!CX40</f>
        <v>18</v>
      </c>
      <c r="BU369" s="664"/>
      <c r="BV369" s="665" t="str">
        <f>'3A 2025-2026 REPORTE CALIFICACI'!CZ40</f>
        <v/>
      </c>
      <c r="BW369" s="664" t="str">
        <f>'3A 2025-2026 REPORTE CALIFICACI'!DA40</f>
        <v/>
      </c>
      <c r="BX369" s="664" t="str">
        <f>'3A 2025-2026 REPORTE CALIFICACI'!DB40</f>
        <v>R</v>
      </c>
      <c r="BY369" s="666"/>
      <c r="BZ369" s="667"/>
      <c r="CA369" s="661"/>
      <c r="CB369" s="47"/>
      <c r="CC369" s="663" t="s">
        <v>1016</v>
      </c>
      <c r="CD369" s="664">
        <f>'3A 2025-2026 REPORTE CALIFICACI'!BU41</f>
        <v>80</v>
      </c>
      <c r="CE369" s="664">
        <f>'3A 2025-2026 REPORTE CALIFICACI'!BV41</f>
        <v>81</v>
      </c>
      <c r="CF369" s="664">
        <f>'3A 2025-2026 REPORTE CALIFICACI'!BW41</f>
        <v>82</v>
      </c>
      <c r="CG369" s="664">
        <f>'3A 2025-2026 REPORTE CALIFICACI'!BX41</f>
        <v>0</v>
      </c>
      <c r="CH369" s="664">
        <f>'3A 2025-2026 REPORTE CALIFICACI'!BY41</f>
        <v>81</v>
      </c>
      <c r="CI369" s="664">
        <f>'3A 2025-2026 REPORTE CALIFICACI'!BZ41</f>
        <v>81</v>
      </c>
      <c r="CJ369" s="664">
        <f>'3A 2025-2026 REPORTE CALIFICACI'!CA41</f>
        <v>83</v>
      </c>
      <c r="CK369" s="664">
        <f>'3A 2025-2026 REPORTE CALIFICACI'!CB41</f>
        <v>0</v>
      </c>
      <c r="CL369" s="664">
        <f>'3A 2025-2026 REPORTE CALIFICACI'!CC41</f>
        <v>88</v>
      </c>
      <c r="CM369" s="664">
        <f>'3A 2025-2026 REPORTE CALIFICACI'!CD41</f>
        <v>83</v>
      </c>
      <c r="CN369" s="664">
        <f>'3A 2025-2026 REPORTE CALIFICACI'!CE41</f>
        <v>83</v>
      </c>
      <c r="CO369" s="664">
        <f>'3A 2025-2026 REPORTE CALIFICACI'!CF41</f>
        <v>0</v>
      </c>
      <c r="CP369" s="664">
        <f>'3A 2025-2026 REPORTE CALIFICACI'!CG41</f>
        <v>82</v>
      </c>
      <c r="CQ369" s="664">
        <f>'3A 2025-2026 REPORTE CALIFICACI'!CH41</f>
        <v>83</v>
      </c>
      <c r="CR369" s="664">
        <f>'3A 2025-2026 REPORTE CALIFICACI'!CI41</f>
        <v>81</v>
      </c>
      <c r="CS369" s="664">
        <f>'3A 2025-2026 REPORTE CALIFICACI'!CJ41</f>
        <v>0</v>
      </c>
      <c r="CT369" s="716">
        <f>'3A 2025-2026 REPORTE CALIFICACI'!CK41</f>
        <v>60.75</v>
      </c>
      <c r="CU369" s="716">
        <f>'3A 2025-2026 REPORTE CALIFICACI'!CL41</f>
        <v>61.25</v>
      </c>
      <c r="CV369" s="716">
        <f>'3A 2025-2026 REPORTE CALIFICACI'!CM41</f>
        <v>63.5</v>
      </c>
      <c r="CW369" s="716">
        <f>'3A 2025-2026 REPORTE CALIFICACI'!CN41</f>
        <v>61.5</v>
      </c>
      <c r="CX369" s="665">
        <f>'3A 2025-2026 REPORTE CALIFICACI'!CO41</f>
        <v>61.75</v>
      </c>
      <c r="CY369" s="750">
        <f>'3A 2025-2026 REPORTE CALIFICACI'!CP41</f>
        <v>0.6657142857</v>
      </c>
      <c r="CZ369" s="665">
        <f>'3A 2025-2026 REPORTE CALIFICACI'!CQ41</f>
        <v>30.875</v>
      </c>
      <c r="DA369" s="665" t="str">
        <f>'3A 2025-2026 REPORTE CALIFICACI'!CR41</f>
        <v/>
      </c>
      <c r="DB369" s="665" t="str">
        <f>'3A 2025-2026 REPORTE CALIFICACI'!CS41</f>
        <v/>
      </c>
      <c r="DC369" s="665">
        <f>'3A 2025-2026 REPORTE CALIFICACI'!CT41</f>
        <v>31</v>
      </c>
      <c r="DD369" s="665">
        <f>'3A 2025-2026 REPORTE CALIFICACI'!CU41</f>
        <v>18.525</v>
      </c>
      <c r="DE369" s="665" t="str">
        <f>'3A 2025-2026 REPORTE CALIFICACI'!CV41</f>
        <v/>
      </c>
      <c r="DF369" s="665" t="str">
        <f>'3A 2025-2026 REPORTE CALIFICACI'!CW41</f>
        <v/>
      </c>
      <c r="DG369" s="665">
        <f>'3A 2025-2026 REPORTE CALIFICACI'!CX41</f>
        <v>19</v>
      </c>
      <c r="DH369" s="664"/>
      <c r="DI369" s="665" t="str">
        <f>'3A 2025-2026 REPORTE CALIFICACI'!CZ41</f>
        <v/>
      </c>
      <c r="DJ369" s="664" t="str">
        <f>'3A 2025-2026 REPORTE CALIFICACI'!DA41</f>
        <v/>
      </c>
      <c r="DK369" s="664" t="str">
        <f>'3A 2025-2026 REPORTE CALIFICACI'!DB41</f>
        <v>R</v>
      </c>
      <c r="DL369" s="666"/>
      <c r="DM369" s="667"/>
      <c r="DN369" s="661"/>
      <c r="DO369" s="47"/>
      <c r="DP369" s="663" t="s">
        <v>1016</v>
      </c>
      <c r="DQ369" s="664">
        <f>'3A 2025-2026 REPORTE CALIFICACI'!BU42</f>
        <v>78</v>
      </c>
      <c r="DR369" s="664">
        <f>'3A 2025-2026 REPORTE CALIFICACI'!BV42</f>
        <v>84</v>
      </c>
      <c r="DS369" s="664">
        <f>'3A 2025-2026 REPORTE CALIFICACI'!BW42</f>
        <v>80</v>
      </c>
      <c r="DT369" s="664">
        <f>'3A 2025-2026 REPORTE CALIFICACI'!BX42</f>
        <v>0</v>
      </c>
      <c r="DU369" s="664">
        <f>'3A 2025-2026 REPORTE CALIFICACI'!BY42</f>
        <v>79</v>
      </c>
      <c r="DV369" s="664">
        <f>'3A 2025-2026 REPORTE CALIFICACI'!BZ42</f>
        <v>85</v>
      </c>
      <c r="DW369" s="664">
        <f>'3A 2025-2026 REPORTE CALIFICACI'!CA42</f>
        <v>81</v>
      </c>
      <c r="DX369" s="664">
        <f>'3A 2025-2026 REPORTE CALIFICACI'!CB42</f>
        <v>0</v>
      </c>
      <c r="DY369" s="664">
        <f>'3A 2025-2026 REPORTE CALIFICACI'!CC42</f>
        <v>82</v>
      </c>
      <c r="DZ369" s="664">
        <f>'3A 2025-2026 REPORTE CALIFICACI'!CD42</f>
        <v>85</v>
      </c>
      <c r="EA369" s="664">
        <f>'3A 2025-2026 REPORTE CALIFICACI'!CE42</f>
        <v>82</v>
      </c>
      <c r="EB369" s="664">
        <f>'3A 2025-2026 REPORTE CALIFICACI'!CF42</f>
        <v>0</v>
      </c>
      <c r="EC369" s="664">
        <f>'3A 2025-2026 REPORTE CALIFICACI'!CG42</f>
        <v>80</v>
      </c>
      <c r="ED369" s="664">
        <f>'3A 2025-2026 REPORTE CALIFICACI'!CH42</f>
        <v>83</v>
      </c>
      <c r="EE369" s="664">
        <f>'3A 2025-2026 REPORTE CALIFICACI'!CI42</f>
        <v>80</v>
      </c>
      <c r="EF369" s="664">
        <f>'3A 2025-2026 REPORTE CALIFICACI'!CJ42</f>
        <v>0</v>
      </c>
      <c r="EG369" s="716">
        <f>'3A 2025-2026 REPORTE CALIFICACI'!CK42</f>
        <v>60.5</v>
      </c>
      <c r="EH369" s="716">
        <f>'3A 2025-2026 REPORTE CALIFICACI'!CL42</f>
        <v>61.25</v>
      </c>
      <c r="EI369" s="716">
        <f>'3A 2025-2026 REPORTE CALIFICACI'!CM42</f>
        <v>62.25</v>
      </c>
      <c r="EJ369" s="716">
        <f>'3A 2025-2026 REPORTE CALIFICACI'!CN42</f>
        <v>60.75</v>
      </c>
      <c r="EK369" s="749">
        <f>'3A 2025-2026 REPORTE CALIFICACI'!CO42</f>
        <v>61.1875</v>
      </c>
      <c r="EL369" s="750">
        <f>'3A 2025-2026 REPORTE CALIFICACI'!CP42</f>
        <v>0.7</v>
      </c>
      <c r="EM369" s="665">
        <f>'3A 2025-2026 REPORTE CALIFICACI'!CQ42</f>
        <v>30.59375</v>
      </c>
      <c r="EN369" s="665" t="str">
        <f>'3A 2025-2026 REPORTE CALIFICACI'!CR42</f>
        <v/>
      </c>
      <c r="EO369" s="665" t="str">
        <f>'3A 2025-2026 REPORTE CALIFICACI'!CS42</f>
        <v/>
      </c>
      <c r="EP369" s="665">
        <f>'3A 2025-2026 REPORTE CALIFICACI'!CT42</f>
        <v>31</v>
      </c>
      <c r="EQ369" s="665">
        <f>'3A 2025-2026 REPORTE CALIFICACI'!CU42</f>
        <v>18.35625</v>
      </c>
      <c r="ER369" s="665" t="str">
        <f>'3A 2025-2026 REPORTE CALIFICACI'!CV42</f>
        <v/>
      </c>
      <c r="ES369" s="665" t="str">
        <f>'3A 2025-2026 REPORTE CALIFICACI'!CW42</f>
        <v/>
      </c>
      <c r="ET369" s="665">
        <f>'3A 2025-2026 REPORTE CALIFICACI'!CX42</f>
        <v>18</v>
      </c>
      <c r="EU369" s="664"/>
      <c r="EV369" s="665" t="str">
        <f>'3A 2025-2026 REPORTE CALIFICACI'!CZ42</f>
        <v/>
      </c>
      <c r="EW369" s="664" t="str">
        <f>'3A 2025-2026 REPORTE CALIFICACI'!DA42</f>
        <v/>
      </c>
      <c r="EX369" s="664" t="str">
        <f>'3A 2025-2026 REPORTE CALIFICACI'!DB42</f>
        <v>R</v>
      </c>
      <c r="EY369" s="666"/>
    </row>
    <row r="370" ht="52.5" customHeight="1">
      <c r="A370" s="661"/>
      <c r="B370" s="47"/>
      <c r="C370" s="663" t="s">
        <v>1017</v>
      </c>
      <c r="D370" s="664">
        <f>'3A 2025-2026 REPORTE CALIFICACI'!DC39</f>
        <v>70</v>
      </c>
      <c r="E370" s="664">
        <f>'3A 2025-2026 REPORTE CALIFICACI'!DD39</f>
        <v>78</v>
      </c>
      <c r="F370" s="664">
        <f>'3A 2025-2026 REPORTE CALIFICACI'!DE39</f>
        <v>80</v>
      </c>
      <c r="G370" s="664">
        <f>'3A 2025-2026 REPORTE CALIFICACI'!DF39</f>
        <v>0</v>
      </c>
      <c r="H370" s="664">
        <f>'3A 2025-2026 REPORTE CALIFICACI'!DG39</f>
        <v>78</v>
      </c>
      <c r="I370" s="664">
        <f>'3A 2025-2026 REPORTE CALIFICACI'!DH39</f>
        <v>90</v>
      </c>
      <c r="J370" s="664">
        <f>'3A 2025-2026 REPORTE CALIFICACI'!DI39</f>
        <v>78</v>
      </c>
      <c r="K370" s="664">
        <f>'3A 2025-2026 REPORTE CALIFICACI'!DJ39</f>
        <v>0</v>
      </c>
      <c r="L370" s="664">
        <f>'3A 2025-2026 REPORTE CALIFICACI'!DK39</f>
        <v>70</v>
      </c>
      <c r="M370" s="664">
        <f>'3A 2025-2026 REPORTE CALIFICACI'!DL39</f>
        <v>81</v>
      </c>
      <c r="N370" s="664">
        <f>'3A 2025-2026 REPORTE CALIFICACI'!DM39</f>
        <v>90</v>
      </c>
      <c r="O370" s="664">
        <f>'3A 2025-2026 REPORTE CALIFICACI'!DN39</f>
        <v>0</v>
      </c>
      <c r="P370" s="664">
        <f>'3A 2025-2026 REPORTE CALIFICACI'!DO39</f>
        <v>70</v>
      </c>
      <c r="Q370" s="664">
        <f>'3A 2025-2026 REPORTE CALIFICACI'!DP39</f>
        <v>83</v>
      </c>
      <c r="R370" s="664">
        <f>'3A 2025-2026 REPORTE CALIFICACI'!DQ39</f>
        <v>77</v>
      </c>
      <c r="S370" s="664">
        <f>'3A 2025-2026 REPORTE CALIFICACI'!DR39</f>
        <v>0</v>
      </c>
      <c r="T370" s="716">
        <f>'3A 2025-2026 REPORTE CALIFICACI'!DS39</f>
        <v>57</v>
      </c>
      <c r="U370" s="716">
        <f>'3A 2025-2026 REPORTE CALIFICACI'!DT39</f>
        <v>61.5</v>
      </c>
      <c r="V370" s="716">
        <f>'3A 2025-2026 REPORTE CALIFICACI'!DU39</f>
        <v>60.25</v>
      </c>
      <c r="W370" s="716">
        <f>'3A 2025-2026 REPORTE CALIFICACI'!DV39</f>
        <v>57.5</v>
      </c>
      <c r="X370" s="749">
        <f>'3A 2025-2026 REPORTE CALIFICACI'!DW39</f>
        <v>59.0625</v>
      </c>
      <c r="Y370" s="750">
        <f>'3A 2025-2026 REPORTE CALIFICACI'!DX39</f>
        <v>0.6947368421</v>
      </c>
      <c r="Z370" s="665">
        <f>'3A 2025-2026 REPORTE CALIFICACI'!DY39</f>
        <v>29.53125</v>
      </c>
      <c r="AA370" s="665" t="str">
        <f>'3A 2025-2026 REPORTE CALIFICACI'!DZ39</f>
        <v/>
      </c>
      <c r="AB370" s="665" t="str">
        <f>'3A 2025-2026 REPORTE CALIFICACI'!EA39</f>
        <v/>
      </c>
      <c r="AC370" s="749">
        <f>'3A 2025-2026 REPORTE CALIFICACI'!EB39</f>
        <v>30</v>
      </c>
      <c r="AD370" s="665">
        <f>'3A 2025-2026 REPORTE CALIFICACI'!EC39</f>
        <v>17.71875</v>
      </c>
      <c r="AE370" s="665" t="str">
        <f>'3A 2025-2026 REPORTE CALIFICACI'!ED39</f>
        <v/>
      </c>
      <c r="AF370" s="665" t="str">
        <f>'3A 2025-2026 REPORTE CALIFICACI'!EE39</f>
        <v/>
      </c>
      <c r="AG370" s="749">
        <f>'3A 2025-2026 REPORTE CALIFICACI'!EF39</f>
        <v>18</v>
      </c>
      <c r="AH370" s="664"/>
      <c r="AI370" s="665" t="str">
        <f>'3A 2025-2026 REPORTE CALIFICACI'!EH39</f>
        <v/>
      </c>
      <c r="AJ370" s="664" t="str">
        <f>'3A 2025-2026 REPORTE CALIFICACI'!EI39</f>
        <v/>
      </c>
      <c r="AK370" s="664" t="str">
        <f>'3A 2025-2026 REPORTE CALIFICACI'!EJ39</f>
        <v>R</v>
      </c>
      <c r="AL370" s="666"/>
      <c r="AM370" s="667"/>
      <c r="AN370" s="661"/>
      <c r="AO370" s="47"/>
      <c r="AP370" s="663" t="s">
        <v>1017</v>
      </c>
      <c r="AQ370" s="664">
        <f>'3A 2025-2026 REPORTE CALIFICACI'!DC40</f>
        <v>70</v>
      </c>
      <c r="AR370" s="664">
        <f>'3A 2025-2026 REPORTE CALIFICACI'!DD40</f>
        <v>70</v>
      </c>
      <c r="AS370" s="664">
        <f>'3A 2025-2026 REPORTE CALIFICACI'!DE40</f>
        <v>70</v>
      </c>
      <c r="AT370" s="664">
        <f>'3A 2025-2026 REPORTE CALIFICACI'!DF40</f>
        <v>0</v>
      </c>
      <c r="AU370" s="664">
        <f>'3A 2025-2026 REPORTE CALIFICACI'!DG40</f>
        <v>70</v>
      </c>
      <c r="AV370" s="664">
        <f>'3A 2025-2026 REPORTE CALIFICACI'!DH40</f>
        <v>70</v>
      </c>
      <c r="AW370" s="664">
        <f>'3A 2025-2026 REPORTE CALIFICACI'!DI40</f>
        <v>70</v>
      </c>
      <c r="AX370" s="664">
        <f>'3A 2025-2026 REPORTE CALIFICACI'!DJ40</f>
        <v>0</v>
      </c>
      <c r="AY370" s="664">
        <f>'3A 2025-2026 REPORTE CALIFICACI'!DK40</f>
        <v>70</v>
      </c>
      <c r="AZ370" s="664">
        <f>'3A 2025-2026 REPORTE CALIFICACI'!DL40</f>
        <v>74</v>
      </c>
      <c r="BA370" s="664">
        <f>'3A 2025-2026 REPORTE CALIFICACI'!DM40</f>
        <v>70</v>
      </c>
      <c r="BB370" s="664">
        <f>'3A 2025-2026 REPORTE CALIFICACI'!DN40</f>
        <v>0</v>
      </c>
      <c r="BC370" s="664">
        <f>'3A 2025-2026 REPORTE CALIFICACI'!DO40</f>
        <v>72</v>
      </c>
      <c r="BD370" s="664">
        <f>'3A 2025-2026 REPORTE CALIFICACI'!DP40</f>
        <v>71</v>
      </c>
      <c r="BE370" s="664">
        <f>'3A 2025-2026 REPORTE CALIFICACI'!DQ40</f>
        <v>70</v>
      </c>
      <c r="BF370" s="664">
        <f>'3A 2025-2026 REPORTE CALIFICACI'!DR40</f>
        <v>0</v>
      </c>
      <c r="BG370" s="716">
        <f>'3A 2025-2026 REPORTE CALIFICACI'!DS40</f>
        <v>52.5</v>
      </c>
      <c r="BH370" s="716">
        <f>'3A 2025-2026 REPORTE CALIFICACI'!DT40</f>
        <v>52.5</v>
      </c>
      <c r="BI370" s="716">
        <f>'3A 2025-2026 REPORTE CALIFICACI'!DU40</f>
        <v>53.5</v>
      </c>
      <c r="BJ370" s="716">
        <f>'3A 2025-2026 REPORTE CALIFICACI'!DV40</f>
        <v>53.25</v>
      </c>
      <c r="BK370" s="749">
        <f>'3A 2025-2026 REPORTE CALIFICACI'!DW40</f>
        <v>52.9375</v>
      </c>
      <c r="BL370" s="750">
        <f>'3A 2025-2026 REPORTE CALIFICACI'!DX40</f>
        <v>0.6203717627</v>
      </c>
      <c r="BM370" s="665">
        <f>'3A 2025-2026 REPORTE CALIFICACI'!DY40</f>
        <v>26.46875</v>
      </c>
      <c r="BN370" s="665" t="str">
        <f>'3A 2025-2026 REPORTE CALIFICACI'!DZ40</f>
        <v/>
      </c>
      <c r="BO370" s="665" t="str">
        <f>'3A 2025-2026 REPORTE CALIFICACI'!EA40</f>
        <v/>
      </c>
      <c r="BP370" s="749">
        <f>'3A 2025-2026 REPORTE CALIFICACI'!EB40</f>
        <v>26</v>
      </c>
      <c r="BQ370" s="665">
        <f>'3A 2025-2026 REPORTE CALIFICACI'!EC40</f>
        <v>15.88125</v>
      </c>
      <c r="BR370" s="665" t="str">
        <f>'3A 2025-2026 REPORTE CALIFICACI'!ED40</f>
        <v/>
      </c>
      <c r="BS370" s="665" t="str">
        <f>'3A 2025-2026 REPORTE CALIFICACI'!EE40</f>
        <v/>
      </c>
      <c r="BT370" s="749">
        <f>'3A 2025-2026 REPORTE CALIFICACI'!EF40</f>
        <v>16</v>
      </c>
      <c r="BU370" s="664"/>
      <c r="BV370" s="665" t="str">
        <f>'3A 2025-2026 REPORTE CALIFICACI'!EH40</f>
        <v/>
      </c>
      <c r="BW370" s="664" t="str">
        <f>'3A 2025-2026 REPORTE CALIFICACI'!EI40</f>
        <v/>
      </c>
      <c r="BX370" s="664" t="str">
        <f>'3A 2025-2026 REPORTE CALIFICACI'!EJ40</f>
        <v>R</v>
      </c>
      <c r="BY370" s="666"/>
      <c r="BZ370" s="667"/>
      <c r="CA370" s="661"/>
      <c r="CB370" s="47"/>
      <c r="CC370" s="663" t="s">
        <v>1017</v>
      </c>
      <c r="CD370" s="664">
        <f>'3A 2025-2026 REPORTE CALIFICACI'!DC41</f>
        <v>71</v>
      </c>
      <c r="CE370" s="664">
        <f>'3A 2025-2026 REPORTE CALIFICACI'!DD41</f>
        <v>94</v>
      </c>
      <c r="CF370" s="664">
        <f>'3A 2025-2026 REPORTE CALIFICACI'!DE41</f>
        <v>90</v>
      </c>
      <c r="CG370" s="664">
        <f>'3A 2025-2026 REPORTE CALIFICACI'!DF41</f>
        <v>0</v>
      </c>
      <c r="CH370" s="664">
        <f>'3A 2025-2026 REPORTE CALIFICACI'!DG41</f>
        <v>84</v>
      </c>
      <c r="CI370" s="664">
        <f>'3A 2025-2026 REPORTE CALIFICACI'!DH41</f>
        <v>100</v>
      </c>
      <c r="CJ370" s="664">
        <f>'3A 2025-2026 REPORTE CALIFICACI'!DI41</f>
        <v>90</v>
      </c>
      <c r="CK370" s="664">
        <f>'3A 2025-2026 REPORTE CALIFICACI'!DJ41</f>
        <v>0</v>
      </c>
      <c r="CL370" s="664">
        <f>'3A 2025-2026 REPORTE CALIFICACI'!DK41</f>
        <v>80</v>
      </c>
      <c r="CM370" s="664">
        <f>'3A 2025-2026 REPORTE CALIFICACI'!DL41</f>
        <v>100</v>
      </c>
      <c r="CN370" s="664">
        <f>'3A 2025-2026 REPORTE CALIFICACI'!DM41</f>
        <v>90</v>
      </c>
      <c r="CO370" s="664">
        <f>'3A 2025-2026 REPORTE CALIFICACI'!DN41</f>
        <v>0</v>
      </c>
      <c r="CP370" s="664">
        <f>'3A 2025-2026 REPORTE CALIFICACI'!DO41</f>
        <v>90</v>
      </c>
      <c r="CQ370" s="664">
        <f>'3A 2025-2026 REPORTE CALIFICACI'!DP41</f>
        <v>94</v>
      </c>
      <c r="CR370" s="664">
        <f>'3A 2025-2026 REPORTE CALIFICACI'!DQ41</f>
        <v>92</v>
      </c>
      <c r="CS370" s="664">
        <f>'3A 2025-2026 REPORTE CALIFICACI'!DR41</f>
        <v>0</v>
      </c>
      <c r="CT370" s="716">
        <f>'3A 2025-2026 REPORTE CALIFICACI'!DS41</f>
        <v>63.75</v>
      </c>
      <c r="CU370" s="716">
        <f>'3A 2025-2026 REPORTE CALIFICACI'!DT41</f>
        <v>68.5</v>
      </c>
      <c r="CV370" s="716">
        <f>'3A 2025-2026 REPORTE CALIFICACI'!DU41</f>
        <v>67.5</v>
      </c>
      <c r="CW370" s="716">
        <f>'3A 2025-2026 REPORTE CALIFICACI'!DV41</f>
        <v>69</v>
      </c>
      <c r="CX370" s="665">
        <f>'3A 2025-2026 REPORTE CALIFICACI'!DW41</f>
        <v>67.1875</v>
      </c>
      <c r="CY370" s="750">
        <f>'3A 2025-2026 REPORTE CALIFICACI'!DX41</f>
        <v>0.6595384294</v>
      </c>
      <c r="CZ370" s="665">
        <f>'3A 2025-2026 REPORTE CALIFICACI'!DY41</f>
        <v>33.59375</v>
      </c>
      <c r="DA370" s="665" t="str">
        <f>'3A 2025-2026 REPORTE CALIFICACI'!DZ41</f>
        <v/>
      </c>
      <c r="DB370" s="665" t="str">
        <f>'3A 2025-2026 REPORTE CALIFICACI'!EA41</f>
        <v/>
      </c>
      <c r="DC370" s="665">
        <f>'3A 2025-2026 REPORTE CALIFICACI'!EB41</f>
        <v>34</v>
      </c>
      <c r="DD370" s="665">
        <f>'3A 2025-2026 REPORTE CALIFICACI'!EC41</f>
        <v>20.15625</v>
      </c>
      <c r="DE370" s="665" t="str">
        <f>'3A 2025-2026 REPORTE CALIFICACI'!ED41</f>
        <v/>
      </c>
      <c r="DF370" s="665" t="str">
        <f>'3A 2025-2026 REPORTE CALIFICACI'!EE41</f>
        <v/>
      </c>
      <c r="DG370" s="665">
        <f>'3A 2025-2026 REPORTE CALIFICACI'!EF41</f>
        <v>20</v>
      </c>
      <c r="DH370" s="664"/>
      <c r="DI370" s="665" t="str">
        <f>'3A 2025-2026 REPORTE CALIFICACI'!EH41</f>
        <v/>
      </c>
      <c r="DJ370" s="664" t="str">
        <f>'3A 2025-2026 REPORTE CALIFICACI'!EI41</f>
        <v/>
      </c>
      <c r="DK370" s="664" t="str">
        <f>'3A 2025-2026 REPORTE CALIFICACI'!EJ41</f>
        <v>R</v>
      </c>
      <c r="DL370" s="666"/>
      <c r="DM370" s="667"/>
      <c r="DN370" s="661"/>
      <c r="DO370" s="47"/>
      <c r="DP370" s="663" t="s">
        <v>1017</v>
      </c>
      <c r="DQ370" s="664">
        <f>'3A 2025-2026 REPORTE CALIFICACI'!DC42</f>
        <v>70</v>
      </c>
      <c r="DR370" s="664">
        <f>'3A 2025-2026 REPORTE CALIFICACI'!DD42</f>
        <v>70</v>
      </c>
      <c r="DS370" s="664">
        <f>'3A 2025-2026 REPORTE CALIFICACI'!DE42</f>
        <v>71</v>
      </c>
      <c r="DT370" s="664">
        <f>'3A 2025-2026 REPORTE CALIFICACI'!DF42</f>
        <v>0</v>
      </c>
      <c r="DU370" s="664">
        <f>'3A 2025-2026 REPORTE CALIFICACI'!DG42</f>
        <v>70</v>
      </c>
      <c r="DV370" s="664">
        <f>'3A 2025-2026 REPORTE CALIFICACI'!DH42</f>
        <v>73</v>
      </c>
      <c r="DW370" s="664">
        <f>'3A 2025-2026 REPORTE CALIFICACI'!DI42</f>
        <v>70</v>
      </c>
      <c r="DX370" s="664">
        <f>'3A 2025-2026 REPORTE CALIFICACI'!DJ42</f>
        <v>0</v>
      </c>
      <c r="DY370" s="664">
        <f>'3A 2025-2026 REPORTE CALIFICACI'!DK42</f>
        <v>70</v>
      </c>
      <c r="DZ370" s="664">
        <f>'3A 2025-2026 REPORTE CALIFICACI'!DL42</f>
        <v>70</v>
      </c>
      <c r="EA370" s="664">
        <f>'3A 2025-2026 REPORTE CALIFICACI'!DM42</f>
        <v>70</v>
      </c>
      <c r="EB370" s="664">
        <f>'3A 2025-2026 REPORTE CALIFICACI'!DN42</f>
        <v>0</v>
      </c>
      <c r="EC370" s="664">
        <f>'3A 2025-2026 REPORTE CALIFICACI'!DO42</f>
        <v>71</v>
      </c>
      <c r="ED370" s="664">
        <f>'3A 2025-2026 REPORTE CALIFICACI'!DP42</f>
        <v>70</v>
      </c>
      <c r="EE370" s="664">
        <f>'3A 2025-2026 REPORTE CALIFICACI'!DQ42</f>
        <v>71</v>
      </c>
      <c r="EF370" s="664">
        <f>'3A 2025-2026 REPORTE CALIFICACI'!DR42</f>
        <v>0</v>
      </c>
      <c r="EG370" s="716">
        <f>'3A 2025-2026 REPORTE CALIFICACI'!DS42</f>
        <v>52.75</v>
      </c>
      <c r="EH370" s="716">
        <f>'3A 2025-2026 REPORTE CALIFICACI'!DT42</f>
        <v>53.25</v>
      </c>
      <c r="EI370" s="716">
        <f>'3A 2025-2026 REPORTE CALIFICACI'!DU42</f>
        <v>52.5</v>
      </c>
      <c r="EJ370" s="716">
        <f>'3A 2025-2026 REPORTE CALIFICACI'!DV42</f>
        <v>53</v>
      </c>
      <c r="EK370" s="749">
        <f>'3A 2025-2026 REPORTE CALIFICACI'!DW42</f>
        <v>52.875</v>
      </c>
      <c r="EL370" s="750">
        <f>'3A 2025-2026 REPORTE CALIFICACI'!DX42</f>
        <v>0.7</v>
      </c>
      <c r="EM370" s="665">
        <f>'3A 2025-2026 REPORTE CALIFICACI'!DY42</f>
        <v>26.4375</v>
      </c>
      <c r="EN370" s="665" t="str">
        <f>'3A 2025-2026 REPORTE CALIFICACI'!DZ42</f>
        <v/>
      </c>
      <c r="EO370" s="665" t="str">
        <f>'3A 2025-2026 REPORTE CALIFICACI'!EA42</f>
        <v/>
      </c>
      <c r="EP370" s="665">
        <f>'3A 2025-2026 REPORTE CALIFICACI'!EB42</f>
        <v>26</v>
      </c>
      <c r="EQ370" s="665">
        <f>'3A 2025-2026 REPORTE CALIFICACI'!EC42</f>
        <v>15.8625</v>
      </c>
      <c r="ER370" s="665" t="str">
        <f>'3A 2025-2026 REPORTE CALIFICACI'!ED42</f>
        <v/>
      </c>
      <c r="ES370" s="665" t="str">
        <f>'3A 2025-2026 REPORTE CALIFICACI'!EE42</f>
        <v/>
      </c>
      <c r="ET370" s="665">
        <f>'3A 2025-2026 REPORTE CALIFICACI'!EF42</f>
        <v>16</v>
      </c>
      <c r="EU370" s="664"/>
      <c r="EV370" s="665" t="str">
        <f>'3A 2025-2026 REPORTE CALIFICACI'!EH42</f>
        <v/>
      </c>
      <c r="EW370" s="664" t="str">
        <f>'3A 2025-2026 REPORTE CALIFICACI'!EI42</f>
        <v/>
      </c>
      <c r="EX370" s="664" t="str">
        <f>'3A 2025-2026 REPORTE CALIFICACI'!EJ42</f>
        <v>R</v>
      </c>
      <c r="EY370" s="666"/>
    </row>
    <row r="371" ht="52.5" customHeight="1">
      <c r="A371" s="661"/>
      <c r="B371" s="47"/>
      <c r="C371" s="663" t="s">
        <v>1018</v>
      </c>
      <c r="D371" s="664">
        <f>'3A 2025-2026 REPORTE CALIFICACI'!EK39</f>
        <v>73</v>
      </c>
      <c r="E371" s="664">
        <f>'3A 2025-2026 REPORTE CALIFICACI'!EL39</f>
        <v>83</v>
      </c>
      <c r="F371" s="664">
        <f>'3A 2025-2026 REPORTE CALIFICACI'!EM39</f>
        <v>88</v>
      </c>
      <c r="G371" s="665">
        <f>'3A 2025-2026 REPORTE CALIFICACI'!EN39</f>
        <v>0</v>
      </c>
      <c r="H371" s="664">
        <f>'3A 2025-2026 REPORTE CALIFICACI'!EO39</f>
        <v>90</v>
      </c>
      <c r="I371" s="664">
        <f>'3A 2025-2026 REPORTE CALIFICACI'!EP39</f>
        <v>85</v>
      </c>
      <c r="J371" s="664">
        <f>'3A 2025-2026 REPORTE CALIFICACI'!EQ39</f>
        <v>91</v>
      </c>
      <c r="K371" s="664">
        <f>'3A 2025-2026 REPORTE CALIFICACI'!ER39</f>
        <v>0</v>
      </c>
      <c r="L371" s="664">
        <f>'3A 2025-2026 REPORTE CALIFICACI'!ES39</f>
        <v>71</v>
      </c>
      <c r="M371" s="665">
        <f>'3A 2025-2026 REPORTE CALIFICACI'!ET39</f>
        <v>89</v>
      </c>
      <c r="N371" s="665">
        <f>'3A 2025-2026 REPORTE CALIFICACI'!EU39</f>
        <v>87</v>
      </c>
      <c r="O371" s="664">
        <f>'3A 2025-2026 REPORTE CALIFICACI'!EV39</f>
        <v>0</v>
      </c>
      <c r="P371" s="665">
        <f>'3A 2025-2026 REPORTE CALIFICACI'!EW39</f>
        <v>81</v>
      </c>
      <c r="Q371" s="665">
        <f>'3A 2025-2026 REPORTE CALIFICACI'!EX39</f>
        <v>87</v>
      </c>
      <c r="R371" s="665">
        <f>'3A 2025-2026 REPORTE CALIFICACI'!EY39</f>
        <v>92</v>
      </c>
      <c r="S371" s="665">
        <f>'3A 2025-2026 REPORTE CALIFICACI'!EZ39</f>
        <v>0</v>
      </c>
      <c r="T371" s="716">
        <f>'3A 2025-2026 REPORTE CALIFICACI'!FA39</f>
        <v>61</v>
      </c>
      <c r="U371" s="716">
        <f>'3A 2025-2026 REPORTE CALIFICACI'!FB39</f>
        <v>66.5</v>
      </c>
      <c r="V371" s="716">
        <f>'3A 2025-2026 REPORTE CALIFICACI'!FC39</f>
        <v>61.75</v>
      </c>
      <c r="W371" s="716">
        <f>'3A 2025-2026 REPORTE CALIFICACI'!FD39</f>
        <v>65</v>
      </c>
      <c r="X371" s="749">
        <f>'3A 2025-2026 REPORTE CALIFICACI'!FE39</f>
        <v>63.5625</v>
      </c>
      <c r="Y371" s="750">
        <f>'3A 2025-2026 REPORTE CALIFICACI'!FF39</f>
        <v>0.7</v>
      </c>
      <c r="Z371" s="665">
        <f>'3A 2025-2026 REPORTE CALIFICACI'!FG39</f>
        <v>31.78125</v>
      </c>
      <c r="AA371" s="665" t="str">
        <f>'3A 2025-2026 REPORTE CALIFICACI'!FH39</f>
        <v/>
      </c>
      <c r="AB371" s="665" t="str">
        <f>'3A 2025-2026 REPORTE CALIFICACI'!FI39</f>
        <v/>
      </c>
      <c r="AC371" s="749">
        <f>'3A 2025-2026 REPORTE CALIFICACI'!FJ39</f>
        <v>32</v>
      </c>
      <c r="AD371" s="665">
        <f>'3A 2025-2026 REPORTE CALIFICACI'!FK39</f>
        <v>19.06875</v>
      </c>
      <c r="AE371" s="665" t="str">
        <f>'3A 2025-2026 REPORTE CALIFICACI'!FL39</f>
        <v/>
      </c>
      <c r="AF371" s="665" t="str">
        <f>'3A 2025-2026 REPORTE CALIFICACI'!FM39</f>
        <v/>
      </c>
      <c r="AG371" s="749">
        <f>'3A 2025-2026 REPORTE CALIFICACI'!FN39</f>
        <v>19</v>
      </c>
      <c r="AH371" s="664"/>
      <c r="AI371" s="665" t="str">
        <f>'3A 2025-2026 REPORTE CALIFICACI'!FP39</f>
        <v/>
      </c>
      <c r="AJ371" s="664" t="str">
        <f>'3A 2025-2026 REPORTE CALIFICACI'!FQ39</f>
        <v/>
      </c>
      <c r="AK371" s="664" t="str">
        <f>'3A 2025-2026 REPORTE CALIFICACI'!FR39</f>
        <v>R</v>
      </c>
      <c r="AL371" s="666"/>
      <c r="AM371" s="667"/>
      <c r="AN371" s="661"/>
      <c r="AO371" s="47"/>
      <c r="AP371" s="663" t="s">
        <v>1018</v>
      </c>
      <c r="AQ371" s="664">
        <f>'3A 2025-2026 REPORTE CALIFICACI'!EK40</f>
        <v>81</v>
      </c>
      <c r="AR371" s="664">
        <f>'3A 2025-2026 REPORTE CALIFICACI'!EL40</f>
        <v>77</v>
      </c>
      <c r="AS371" s="664">
        <f>'3A 2025-2026 REPORTE CALIFICACI'!EM40</f>
        <v>81</v>
      </c>
      <c r="AT371" s="665">
        <f>'3A 2025-2026 REPORTE CALIFICACI'!EN40</f>
        <v>0</v>
      </c>
      <c r="AU371" s="664">
        <f>'3A 2025-2026 REPORTE CALIFICACI'!EO40</f>
        <v>78</v>
      </c>
      <c r="AV371" s="664">
        <f>'3A 2025-2026 REPORTE CALIFICACI'!EP40</f>
        <v>79</v>
      </c>
      <c r="AW371" s="664">
        <f>'3A 2025-2026 REPORTE CALIFICACI'!EQ40</f>
        <v>88</v>
      </c>
      <c r="AX371" s="664">
        <f>'3A 2025-2026 REPORTE CALIFICACI'!ER40</f>
        <v>0</v>
      </c>
      <c r="AY371" s="664">
        <f>'3A 2025-2026 REPORTE CALIFICACI'!ES40</f>
        <v>83</v>
      </c>
      <c r="AZ371" s="665">
        <f>'3A 2025-2026 REPORTE CALIFICACI'!ET40</f>
        <v>76</v>
      </c>
      <c r="BA371" s="665">
        <f>'3A 2025-2026 REPORTE CALIFICACI'!EU40</f>
        <v>81</v>
      </c>
      <c r="BB371" s="664">
        <f>'3A 2025-2026 REPORTE CALIFICACI'!EV40</f>
        <v>0</v>
      </c>
      <c r="BC371" s="665">
        <f>'3A 2025-2026 REPORTE CALIFICACI'!EW40</f>
        <v>79</v>
      </c>
      <c r="BD371" s="665">
        <f>'3A 2025-2026 REPORTE CALIFICACI'!EX40</f>
        <v>93</v>
      </c>
      <c r="BE371" s="665">
        <f>'3A 2025-2026 REPORTE CALIFICACI'!EY40</f>
        <v>83</v>
      </c>
      <c r="BF371" s="665">
        <f>'3A 2025-2026 REPORTE CALIFICACI'!EZ40</f>
        <v>0</v>
      </c>
      <c r="BG371" s="716">
        <f>'3A 2025-2026 REPORTE CALIFICACI'!FA40</f>
        <v>59.75</v>
      </c>
      <c r="BH371" s="716">
        <f>'3A 2025-2026 REPORTE CALIFICACI'!FB40</f>
        <v>61.25</v>
      </c>
      <c r="BI371" s="716">
        <f>'3A 2025-2026 REPORTE CALIFICACI'!FC40</f>
        <v>60</v>
      </c>
      <c r="BJ371" s="716">
        <f>'3A 2025-2026 REPORTE CALIFICACI'!FD40</f>
        <v>63.75</v>
      </c>
      <c r="BK371" s="749">
        <f>'3A 2025-2026 REPORTE CALIFICACI'!FE40</f>
        <v>61.1875</v>
      </c>
      <c r="BL371" s="750">
        <f>'3A 2025-2026 REPORTE CALIFICACI'!FF40</f>
        <v>0.5205065359</v>
      </c>
      <c r="BM371" s="665">
        <f>'3A 2025-2026 REPORTE CALIFICACI'!FG40</f>
        <v>30.59375</v>
      </c>
      <c r="BN371" s="665" t="str">
        <f>'3A 2025-2026 REPORTE CALIFICACI'!FH40</f>
        <v/>
      </c>
      <c r="BO371" s="665" t="str">
        <f>'3A 2025-2026 REPORTE CALIFICACI'!FI40</f>
        <v/>
      </c>
      <c r="BP371" s="749">
        <f>'3A 2025-2026 REPORTE CALIFICACI'!FJ40</f>
        <v>31</v>
      </c>
      <c r="BQ371" s="665">
        <f>'3A 2025-2026 REPORTE CALIFICACI'!FK40</f>
        <v>18.35625</v>
      </c>
      <c r="BR371" s="665" t="str">
        <f>'3A 2025-2026 REPORTE CALIFICACI'!FL40</f>
        <v/>
      </c>
      <c r="BS371" s="665" t="str">
        <f>'3A 2025-2026 REPORTE CALIFICACI'!FM40</f>
        <v/>
      </c>
      <c r="BT371" s="749">
        <f>'3A 2025-2026 REPORTE CALIFICACI'!FN40</f>
        <v>18</v>
      </c>
      <c r="BU371" s="664"/>
      <c r="BV371" s="665" t="str">
        <f>'3A 2025-2026 REPORTE CALIFICACI'!FP40</f>
        <v/>
      </c>
      <c r="BW371" s="664" t="str">
        <f>'3A 2025-2026 REPORTE CALIFICACI'!FQ40</f>
        <v/>
      </c>
      <c r="BX371" s="664" t="str">
        <f>'3A 2025-2026 REPORTE CALIFICACI'!FR40</f>
        <v>R</v>
      </c>
      <c r="BY371" s="666"/>
      <c r="BZ371" s="667"/>
      <c r="CA371" s="661"/>
      <c r="CB371" s="47"/>
      <c r="CC371" s="663" t="s">
        <v>1018</v>
      </c>
      <c r="CD371" s="664">
        <f>'3A 2025-2026 REPORTE CALIFICACI'!EK41</f>
        <v>92</v>
      </c>
      <c r="CE371" s="664">
        <f>'3A 2025-2026 REPORTE CALIFICACI'!EL41</f>
        <v>85</v>
      </c>
      <c r="CF371" s="664">
        <f>'3A 2025-2026 REPORTE CALIFICACI'!EM41</f>
        <v>96</v>
      </c>
      <c r="CG371" s="665">
        <f>'3A 2025-2026 REPORTE CALIFICACI'!EN41</f>
        <v>0</v>
      </c>
      <c r="CH371" s="664">
        <f>'3A 2025-2026 REPORTE CALIFICACI'!EO41</f>
        <v>80</v>
      </c>
      <c r="CI371" s="664">
        <f>'3A 2025-2026 REPORTE CALIFICACI'!EP41</f>
        <v>83</v>
      </c>
      <c r="CJ371" s="664">
        <f>'3A 2025-2026 REPORTE CALIFICACI'!EQ41</f>
        <v>95</v>
      </c>
      <c r="CK371" s="664">
        <f>'3A 2025-2026 REPORTE CALIFICACI'!ER41</f>
        <v>0</v>
      </c>
      <c r="CL371" s="664">
        <f>'3A 2025-2026 REPORTE CALIFICACI'!ES41</f>
        <v>97</v>
      </c>
      <c r="CM371" s="665">
        <f>'3A 2025-2026 REPORTE CALIFICACI'!ET41</f>
        <v>91</v>
      </c>
      <c r="CN371" s="665">
        <f>'3A 2025-2026 REPORTE CALIFICACI'!EU41</f>
        <v>93</v>
      </c>
      <c r="CO371" s="664">
        <f>'3A 2025-2026 REPORTE CALIFICACI'!EV41</f>
        <v>0</v>
      </c>
      <c r="CP371" s="665">
        <f>'3A 2025-2026 REPORTE CALIFICACI'!EW41</f>
        <v>90</v>
      </c>
      <c r="CQ371" s="665">
        <f>'3A 2025-2026 REPORTE CALIFICACI'!EX41</f>
        <v>75</v>
      </c>
      <c r="CR371" s="665">
        <f>'3A 2025-2026 REPORTE CALIFICACI'!EY41</f>
        <v>98</v>
      </c>
      <c r="CS371" s="665">
        <f>'3A 2025-2026 REPORTE CALIFICACI'!EZ41</f>
        <v>0</v>
      </c>
      <c r="CT371" s="716">
        <f>'3A 2025-2026 REPORTE CALIFICACI'!FA41</f>
        <v>68.25</v>
      </c>
      <c r="CU371" s="716">
        <f>'3A 2025-2026 REPORTE CALIFICACI'!FB41</f>
        <v>64.5</v>
      </c>
      <c r="CV371" s="716">
        <f>'3A 2025-2026 REPORTE CALIFICACI'!FC41</f>
        <v>70.25</v>
      </c>
      <c r="CW371" s="716">
        <f>'3A 2025-2026 REPORTE CALIFICACI'!FD41</f>
        <v>65.75</v>
      </c>
      <c r="CX371" s="665">
        <f>'3A 2025-2026 REPORTE CALIFICACI'!FE41</f>
        <v>67.1875</v>
      </c>
      <c r="CY371" s="750">
        <f>'3A 2025-2026 REPORTE CALIFICACI'!FF41</f>
        <v>0.6744444444</v>
      </c>
      <c r="CZ371" s="665">
        <f>'3A 2025-2026 REPORTE CALIFICACI'!FG41</f>
        <v>33.59375</v>
      </c>
      <c r="DA371" s="665" t="str">
        <f>'3A 2025-2026 REPORTE CALIFICACI'!FH41</f>
        <v/>
      </c>
      <c r="DB371" s="665" t="str">
        <f>'3A 2025-2026 REPORTE CALIFICACI'!FI41</f>
        <v/>
      </c>
      <c r="DC371" s="665">
        <f>'3A 2025-2026 REPORTE CALIFICACI'!FJ41</f>
        <v>34</v>
      </c>
      <c r="DD371" s="665">
        <f>'3A 2025-2026 REPORTE CALIFICACI'!FK41</f>
        <v>20.15625</v>
      </c>
      <c r="DE371" s="665" t="str">
        <f>'3A 2025-2026 REPORTE CALIFICACI'!FL41</f>
        <v/>
      </c>
      <c r="DF371" s="665" t="str">
        <f>'3A 2025-2026 REPORTE CALIFICACI'!FM41</f>
        <v/>
      </c>
      <c r="DG371" s="665">
        <f>'3A 2025-2026 REPORTE CALIFICACI'!FN41</f>
        <v>20</v>
      </c>
      <c r="DH371" s="664"/>
      <c r="DI371" s="665" t="str">
        <f>'3A 2025-2026 REPORTE CALIFICACI'!FP41</f>
        <v/>
      </c>
      <c r="DJ371" s="664" t="str">
        <f>'3A 2025-2026 REPORTE CALIFICACI'!FQ41</f>
        <v/>
      </c>
      <c r="DK371" s="664" t="str">
        <f>'3A 2025-2026 REPORTE CALIFICACI'!FR41</f>
        <v>R</v>
      </c>
      <c r="DL371" s="666"/>
      <c r="DM371" s="667"/>
      <c r="DN371" s="661"/>
      <c r="DO371" s="47"/>
      <c r="DP371" s="663" t="s">
        <v>1018</v>
      </c>
      <c r="DQ371" s="664">
        <f>'3A 2025-2026 REPORTE CALIFICACI'!EK42</f>
        <v>84</v>
      </c>
      <c r="DR371" s="664">
        <f>'3A 2025-2026 REPORTE CALIFICACI'!EL42</f>
        <v>88</v>
      </c>
      <c r="DS371" s="664">
        <f>'3A 2025-2026 REPORTE CALIFICACI'!EM42</f>
        <v>86</v>
      </c>
      <c r="DT371" s="665">
        <f>'3A 2025-2026 REPORTE CALIFICACI'!EN42</f>
        <v>0</v>
      </c>
      <c r="DU371" s="664">
        <f>'3A 2025-2026 REPORTE CALIFICACI'!EO42</f>
        <v>81</v>
      </c>
      <c r="DV371" s="664">
        <f>'3A 2025-2026 REPORTE CALIFICACI'!EP42</f>
        <v>90</v>
      </c>
      <c r="DW371" s="664">
        <f>'3A 2025-2026 REPORTE CALIFICACI'!EQ42</f>
        <v>93</v>
      </c>
      <c r="DX371" s="664">
        <f>'3A 2025-2026 REPORTE CALIFICACI'!ER42</f>
        <v>0</v>
      </c>
      <c r="DY371" s="664">
        <f>'3A 2025-2026 REPORTE CALIFICACI'!ES42</f>
        <v>91</v>
      </c>
      <c r="DZ371" s="665">
        <f>'3A 2025-2026 REPORTE CALIFICACI'!ET42</f>
        <v>88</v>
      </c>
      <c r="EA371" s="665">
        <f>'3A 2025-2026 REPORTE CALIFICACI'!EU42</f>
        <v>89</v>
      </c>
      <c r="EB371" s="664">
        <f>'3A 2025-2026 REPORTE CALIFICACI'!EV42</f>
        <v>0</v>
      </c>
      <c r="EC371" s="665">
        <f>'3A 2025-2026 REPORTE CALIFICACI'!EW42</f>
        <v>89</v>
      </c>
      <c r="ED371" s="665">
        <f>'3A 2025-2026 REPORTE CALIFICACI'!EX42</f>
        <v>92</v>
      </c>
      <c r="EE371" s="665">
        <f>'3A 2025-2026 REPORTE CALIFICACI'!EY42</f>
        <v>83</v>
      </c>
      <c r="EF371" s="665">
        <f>'3A 2025-2026 REPORTE CALIFICACI'!EZ42</f>
        <v>0</v>
      </c>
      <c r="EG371" s="716">
        <f>'3A 2025-2026 REPORTE CALIFICACI'!FA42</f>
        <v>64.5</v>
      </c>
      <c r="EH371" s="716">
        <f>'3A 2025-2026 REPORTE CALIFICACI'!FB42</f>
        <v>66</v>
      </c>
      <c r="EI371" s="716">
        <f>'3A 2025-2026 REPORTE CALIFICACI'!FC42</f>
        <v>67</v>
      </c>
      <c r="EJ371" s="716">
        <f>'3A 2025-2026 REPORTE CALIFICACI'!FD42</f>
        <v>66</v>
      </c>
      <c r="EK371" s="749">
        <f>'3A 2025-2026 REPORTE CALIFICACI'!FE42</f>
        <v>65.875</v>
      </c>
      <c r="EL371" s="750">
        <f>'3A 2025-2026 REPORTE CALIFICACI'!FF42</f>
        <v>0.7</v>
      </c>
      <c r="EM371" s="665">
        <f>'3A 2025-2026 REPORTE CALIFICACI'!FG42</f>
        <v>32.9375</v>
      </c>
      <c r="EN371" s="665" t="str">
        <f>'3A 2025-2026 REPORTE CALIFICACI'!FH42</f>
        <v/>
      </c>
      <c r="EO371" s="665" t="str">
        <f>'3A 2025-2026 REPORTE CALIFICACI'!FI42</f>
        <v/>
      </c>
      <c r="EP371" s="665">
        <f>'3A 2025-2026 REPORTE CALIFICACI'!FJ42</f>
        <v>33</v>
      </c>
      <c r="EQ371" s="665">
        <f>'3A 2025-2026 REPORTE CALIFICACI'!FK42</f>
        <v>19.7625</v>
      </c>
      <c r="ER371" s="665" t="str">
        <f>'3A 2025-2026 REPORTE CALIFICACI'!FL42</f>
        <v/>
      </c>
      <c r="ES371" s="665" t="str">
        <f>'3A 2025-2026 REPORTE CALIFICACI'!FM42</f>
        <v/>
      </c>
      <c r="ET371" s="665">
        <f>'3A 2025-2026 REPORTE CALIFICACI'!FN42</f>
        <v>20</v>
      </c>
      <c r="EU371" s="664"/>
      <c r="EV371" s="665" t="str">
        <f>'3A 2025-2026 REPORTE CALIFICACI'!FP42</f>
        <v/>
      </c>
      <c r="EW371" s="664" t="str">
        <f>'3A 2025-2026 REPORTE CALIFICACI'!FQ42</f>
        <v/>
      </c>
      <c r="EX371" s="664" t="str">
        <f>'3A 2025-2026 REPORTE CALIFICACI'!FR42</f>
        <v>R</v>
      </c>
      <c r="EY371" s="666"/>
    </row>
    <row r="372" ht="52.5" customHeight="1">
      <c r="A372" s="661"/>
      <c r="B372" s="47"/>
      <c r="C372" s="663" t="s">
        <v>1019</v>
      </c>
      <c r="D372" s="664">
        <f>'3A 2025-2026 REPORTE CALIFICACI'!FS39</f>
        <v>82</v>
      </c>
      <c r="E372" s="664">
        <f>'3A 2025-2026 REPORTE CALIFICACI'!FT39</f>
        <v>95</v>
      </c>
      <c r="F372" s="664">
        <f>'3A 2025-2026 REPORTE CALIFICACI'!FU39</f>
        <v>75</v>
      </c>
      <c r="G372" s="664">
        <f>'3A 2025-2026 REPORTE CALIFICACI'!FV39</f>
        <v>0</v>
      </c>
      <c r="H372" s="664">
        <f>'3A 2025-2026 REPORTE CALIFICACI'!FW39</f>
        <v>75</v>
      </c>
      <c r="I372" s="664">
        <f>'3A 2025-2026 REPORTE CALIFICACI'!FX39</f>
        <v>90</v>
      </c>
      <c r="J372" s="664">
        <f>'3A 2025-2026 REPORTE CALIFICACI'!FY39</f>
        <v>70</v>
      </c>
      <c r="K372" s="664">
        <f>'3A 2025-2026 REPORTE CALIFICACI'!FZ39</f>
        <v>0</v>
      </c>
      <c r="L372" s="664">
        <f>'3A 2025-2026 REPORTE CALIFICACI'!GA39</f>
        <v>78</v>
      </c>
      <c r="M372" s="664">
        <f>'3A 2025-2026 REPORTE CALIFICACI'!GB39</f>
        <v>85</v>
      </c>
      <c r="N372" s="664">
        <f>'3A 2025-2026 REPORTE CALIFICACI'!GC39</f>
        <v>70</v>
      </c>
      <c r="O372" s="664">
        <f>'3A 2025-2026 REPORTE CALIFICACI'!GD39</f>
        <v>0</v>
      </c>
      <c r="P372" s="664">
        <f>'3A 2025-2026 REPORTE CALIFICACI'!GE39</f>
        <v>75</v>
      </c>
      <c r="Q372" s="664">
        <f>'3A 2025-2026 REPORTE CALIFICACI'!GF39</f>
        <v>91</v>
      </c>
      <c r="R372" s="664">
        <f>'3A 2025-2026 REPORTE CALIFICACI'!GG39</f>
        <v>72</v>
      </c>
      <c r="S372" s="664">
        <f>'3A 2025-2026 REPORTE CALIFICACI'!GH39</f>
        <v>0</v>
      </c>
      <c r="T372" s="716">
        <f>'3A 2025-2026 REPORTE CALIFICACI'!GI39</f>
        <v>63</v>
      </c>
      <c r="U372" s="716">
        <f>'3A 2025-2026 REPORTE CALIFICACI'!GJ39</f>
        <v>58.75</v>
      </c>
      <c r="V372" s="716">
        <f>'3A 2025-2026 REPORTE CALIFICACI'!GK39</f>
        <v>58.25</v>
      </c>
      <c r="W372" s="716">
        <f>'3A 2025-2026 REPORTE CALIFICACI'!GL39</f>
        <v>59.5</v>
      </c>
      <c r="X372" s="749">
        <f>'3A 2025-2026 REPORTE CALIFICACI'!GM39</f>
        <v>59.875</v>
      </c>
      <c r="Y372" s="750">
        <f>'3A 2025-2026 REPORTE CALIFICACI'!GN39</f>
        <v>0.3</v>
      </c>
      <c r="Z372" s="665">
        <f>'3A 2025-2026 REPORTE CALIFICACI'!GO39</f>
        <v>29.9375</v>
      </c>
      <c r="AA372" s="665" t="str">
        <f>'3A 2025-2026 REPORTE CALIFICACI'!GP39</f>
        <v/>
      </c>
      <c r="AB372" s="665" t="str">
        <f>'3A 2025-2026 REPORTE CALIFICACI'!GQ39</f>
        <v/>
      </c>
      <c r="AC372" s="749">
        <f>'3A 2025-2026 REPORTE CALIFICACI'!GR39</f>
        <v>30</v>
      </c>
      <c r="AD372" s="665">
        <f>'3A 2025-2026 REPORTE CALIFICACI'!GS39</f>
        <v>17.9625</v>
      </c>
      <c r="AE372" s="665" t="str">
        <f>'3A 2025-2026 REPORTE CALIFICACI'!GT39</f>
        <v/>
      </c>
      <c r="AF372" s="665" t="str">
        <f>'3A 2025-2026 REPORTE CALIFICACI'!GU39</f>
        <v/>
      </c>
      <c r="AG372" s="749">
        <f>'3A 2025-2026 REPORTE CALIFICACI'!GV39</f>
        <v>18</v>
      </c>
      <c r="AH372" s="664"/>
      <c r="AI372" s="665" t="str">
        <f>'3A 2025-2026 REPORTE CALIFICACI'!GX39</f>
        <v/>
      </c>
      <c r="AJ372" s="664" t="str">
        <f>'3A 2025-2026 REPORTE CALIFICACI'!GY39</f>
        <v/>
      </c>
      <c r="AK372" s="664" t="str">
        <f>'3A 2025-2026 REPORTE CALIFICACI'!GZ39</f>
        <v>R</v>
      </c>
      <c r="AL372" s="666"/>
      <c r="AM372" s="667"/>
      <c r="AN372" s="661"/>
      <c r="AO372" s="47"/>
      <c r="AP372" s="663" t="s">
        <v>1019</v>
      </c>
      <c r="AQ372" s="664">
        <f>'3A 2025-2026 REPORTE CALIFICACI'!FS40</f>
        <v>70</v>
      </c>
      <c r="AR372" s="664">
        <f>'3A 2025-2026 REPORTE CALIFICACI'!FT40</f>
        <v>70</v>
      </c>
      <c r="AS372" s="664">
        <f>'3A 2025-2026 REPORTE CALIFICACI'!FU40</f>
        <v>80</v>
      </c>
      <c r="AT372" s="664">
        <f>'3A 2025-2026 REPORTE CALIFICACI'!FV40</f>
        <v>0</v>
      </c>
      <c r="AU372" s="664">
        <f>'3A 2025-2026 REPORTE CALIFICACI'!FW40</f>
        <v>75</v>
      </c>
      <c r="AV372" s="664">
        <f>'3A 2025-2026 REPORTE CALIFICACI'!FX40</f>
        <v>70</v>
      </c>
      <c r="AW372" s="664">
        <f>'3A 2025-2026 REPORTE CALIFICACI'!FY40</f>
        <v>70</v>
      </c>
      <c r="AX372" s="664">
        <f>'3A 2025-2026 REPORTE CALIFICACI'!FZ40</f>
        <v>0</v>
      </c>
      <c r="AY372" s="664">
        <f>'3A 2025-2026 REPORTE CALIFICACI'!GA40</f>
        <v>79</v>
      </c>
      <c r="AZ372" s="664">
        <f>'3A 2025-2026 REPORTE CALIFICACI'!GB40</f>
        <v>85</v>
      </c>
      <c r="BA372" s="664">
        <f>'3A 2025-2026 REPORTE CALIFICACI'!GC40</f>
        <v>70</v>
      </c>
      <c r="BB372" s="664">
        <f>'3A 2025-2026 REPORTE CALIFICACI'!GD40</f>
        <v>0</v>
      </c>
      <c r="BC372" s="664">
        <f>'3A 2025-2026 REPORTE CALIFICACI'!GE40</f>
        <v>70</v>
      </c>
      <c r="BD372" s="664">
        <f>'3A 2025-2026 REPORTE CALIFICACI'!GF40</f>
        <v>70</v>
      </c>
      <c r="BE372" s="664">
        <f>'3A 2025-2026 REPORTE CALIFICACI'!GG40</f>
        <v>73</v>
      </c>
      <c r="BF372" s="664">
        <f>'3A 2025-2026 REPORTE CALIFICACI'!GH40</f>
        <v>0</v>
      </c>
      <c r="BG372" s="716">
        <f>'3A 2025-2026 REPORTE CALIFICACI'!GI40</f>
        <v>55</v>
      </c>
      <c r="BH372" s="716">
        <f>'3A 2025-2026 REPORTE CALIFICACI'!GJ40</f>
        <v>53.75</v>
      </c>
      <c r="BI372" s="716">
        <f>'3A 2025-2026 REPORTE CALIFICACI'!GK40</f>
        <v>58.5</v>
      </c>
      <c r="BJ372" s="716">
        <f>'3A 2025-2026 REPORTE CALIFICACI'!GL40</f>
        <v>53.25</v>
      </c>
      <c r="BK372" s="749">
        <f>'3A 2025-2026 REPORTE CALIFICACI'!GM40</f>
        <v>55.125</v>
      </c>
      <c r="BL372" s="750">
        <f>'3A 2025-2026 REPORTE CALIFICACI'!GN40</f>
        <v>0.2725</v>
      </c>
      <c r="BM372" s="665">
        <f>'3A 2025-2026 REPORTE CALIFICACI'!GO40</f>
        <v>27.5625</v>
      </c>
      <c r="BN372" s="665" t="str">
        <f>'3A 2025-2026 REPORTE CALIFICACI'!GP40</f>
        <v/>
      </c>
      <c r="BO372" s="665" t="str">
        <f>'3A 2025-2026 REPORTE CALIFICACI'!GQ40</f>
        <v/>
      </c>
      <c r="BP372" s="749">
        <f>'3A 2025-2026 REPORTE CALIFICACI'!GR40</f>
        <v>28</v>
      </c>
      <c r="BQ372" s="665">
        <f>'3A 2025-2026 REPORTE CALIFICACI'!GS40</f>
        <v>16.5375</v>
      </c>
      <c r="BR372" s="665" t="str">
        <f>'3A 2025-2026 REPORTE CALIFICACI'!GT40</f>
        <v/>
      </c>
      <c r="BS372" s="665" t="str">
        <f>'3A 2025-2026 REPORTE CALIFICACI'!GU40</f>
        <v/>
      </c>
      <c r="BT372" s="749">
        <f>'3A 2025-2026 REPORTE CALIFICACI'!GV40</f>
        <v>17</v>
      </c>
      <c r="BU372" s="664"/>
      <c r="BV372" s="665" t="str">
        <f>'3A 2025-2026 REPORTE CALIFICACI'!GX40</f>
        <v/>
      </c>
      <c r="BW372" s="664" t="str">
        <f>'3A 2025-2026 REPORTE CALIFICACI'!GY40</f>
        <v/>
      </c>
      <c r="BX372" s="664" t="str">
        <f>'3A 2025-2026 REPORTE CALIFICACI'!GZ40</f>
        <v>R</v>
      </c>
      <c r="BY372" s="666"/>
      <c r="BZ372" s="667"/>
      <c r="CA372" s="661"/>
      <c r="CB372" s="47"/>
      <c r="CC372" s="663" t="s">
        <v>1019</v>
      </c>
      <c r="CD372" s="664">
        <f>'3A 2025-2026 REPORTE CALIFICACI'!FS41</f>
        <v>89</v>
      </c>
      <c r="CE372" s="664">
        <f>'3A 2025-2026 REPORTE CALIFICACI'!FT41</f>
        <v>78</v>
      </c>
      <c r="CF372" s="664">
        <f>'3A 2025-2026 REPORTE CALIFICACI'!FU41</f>
        <v>90</v>
      </c>
      <c r="CG372" s="664">
        <f>'3A 2025-2026 REPORTE CALIFICACI'!FV41</f>
        <v>0</v>
      </c>
      <c r="CH372" s="664">
        <f>'3A 2025-2026 REPORTE CALIFICACI'!FW41</f>
        <v>81</v>
      </c>
      <c r="CI372" s="664">
        <f>'3A 2025-2026 REPORTE CALIFICACI'!FX41</f>
        <v>82</v>
      </c>
      <c r="CJ372" s="664">
        <f>'3A 2025-2026 REPORTE CALIFICACI'!FY41</f>
        <v>78</v>
      </c>
      <c r="CK372" s="664">
        <f>'3A 2025-2026 REPORTE CALIFICACI'!FZ41</f>
        <v>0</v>
      </c>
      <c r="CL372" s="664">
        <f>'3A 2025-2026 REPORTE CALIFICACI'!GA41</f>
        <v>92</v>
      </c>
      <c r="CM372" s="664">
        <f>'3A 2025-2026 REPORTE CALIFICACI'!GB41</f>
        <v>85</v>
      </c>
      <c r="CN372" s="664">
        <f>'3A 2025-2026 REPORTE CALIFICACI'!GC41</f>
        <v>80</v>
      </c>
      <c r="CO372" s="664">
        <f>'3A 2025-2026 REPORTE CALIFICACI'!GD41</f>
        <v>0</v>
      </c>
      <c r="CP372" s="664">
        <f>'3A 2025-2026 REPORTE CALIFICACI'!GE41</f>
        <v>85</v>
      </c>
      <c r="CQ372" s="664">
        <f>'3A 2025-2026 REPORTE CALIFICACI'!GF41</f>
        <v>90</v>
      </c>
      <c r="CR372" s="664">
        <f>'3A 2025-2026 REPORTE CALIFICACI'!GG41</f>
        <v>75</v>
      </c>
      <c r="CS372" s="664">
        <f>'3A 2025-2026 REPORTE CALIFICACI'!GH41</f>
        <v>0</v>
      </c>
      <c r="CT372" s="716">
        <f>'3A 2025-2026 REPORTE CALIFICACI'!GI41</f>
        <v>64.25</v>
      </c>
      <c r="CU372" s="716">
        <f>'3A 2025-2026 REPORTE CALIFICACI'!GJ41</f>
        <v>60.25</v>
      </c>
      <c r="CV372" s="716">
        <f>'3A 2025-2026 REPORTE CALIFICACI'!GK41</f>
        <v>64.25</v>
      </c>
      <c r="CW372" s="716">
        <f>'3A 2025-2026 REPORTE CALIFICACI'!GL41</f>
        <v>62.5</v>
      </c>
      <c r="CX372" s="665">
        <f>'3A 2025-2026 REPORTE CALIFICACI'!GM41</f>
        <v>62.8125</v>
      </c>
      <c r="CY372" s="750">
        <f>'3A 2025-2026 REPORTE CALIFICACI'!GN41</f>
        <v>0.3</v>
      </c>
      <c r="CZ372" s="665">
        <f>'3A 2025-2026 REPORTE CALIFICACI'!GO41</f>
        <v>31.40625</v>
      </c>
      <c r="DA372" s="665" t="str">
        <f>'3A 2025-2026 REPORTE CALIFICACI'!GP41</f>
        <v/>
      </c>
      <c r="DB372" s="665" t="str">
        <f>'3A 2025-2026 REPORTE CALIFICACI'!GQ41</f>
        <v/>
      </c>
      <c r="DC372" s="665">
        <f>'3A 2025-2026 REPORTE CALIFICACI'!GR41</f>
        <v>31</v>
      </c>
      <c r="DD372" s="665">
        <f>'3A 2025-2026 REPORTE CALIFICACI'!GS41</f>
        <v>18.84375</v>
      </c>
      <c r="DE372" s="665" t="str">
        <f>'3A 2025-2026 REPORTE CALIFICACI'!GT41</f>
        <v/>
      </c>
      <c r="DF372" s="665" t="str">
        <f>'3A 2025-2026 REPORTE CALIFICACI'!GU41</f>
        <v/>
      </c>
      <c r="DG372" s="665">
        <f>'3A 2025-2026 REPORTE CALIFICACI'!GV41</f>
        <v>19</v>
      </c>
      <c r="DH372" s="664"/>
      <c r="DI372" s="665" t="str">
        <f>'3A 2025-2026 REPORTE CALIFICACI'!GX41</f>
        <v/>
      </c>
      <c r="DJ372" s="664" t="str">
        <f>'3A 2025-2026 REPORTE CALIFICACI'!GY41</f>
        <v/>
      </c>
      <c r="DK372" s="664" t="str">
        <f>'3A 2025-2026 REPORTE CALIFICACI'!GZ41</f>
        <v>R</v>
      </c>
      <c r="DL372" s="666"/>
      <c r="DM372" s="667"/>
      <c r="DN372" s="661"/>
      <c r="DO372" s="47"/>
      <c r="DP372" s="663" t="s">
        <v>1019</v>
      </c>
      <c r="DQ372" s="664">
        <f>'3A 2025-2026 REPORTE CALIFICACI'!FS42</f>
        <v>75</v>
      </c>
      <c r="DR372" s="664">
        <f>'3A 2025-2026 REPORTE CALIFICACI'!FT42</f>
        <v>90</v>
      </c>
      <c r="DS372" s="664">
        <f>'3A 2025-2026 REPORTE CALIFICACI'!FU42</f>
        <v>70</v>
      </c>
      <c r="DT372" s="664">
        <f>'3A 2025-2026 REPORTE CALIFICACI'!FV42</f>
        <v>0</v>
      </c>
      <c r="DU372" s="664">
        <f>'3A 2025-2026 REPORTE CALIFICACI'!FW42</f>
        <v>80</v>
      </c>
      <c r="DV372" s="664">
        <f>'3A 2025-2026 REPORTE CALIFICACI'!FX42</f>
        <v>86</v>
      </c>
      <c r="DW372" s="664">
        <f>'3A 2025-2026 REPORTE CALIFICACI'!FY42</f>
        <v>75</v>
      </c>
      <c r="DX372" s="664">
        <f>'3A 2025-2026 REPORTE CALIFICACI'!FZ42</f>
        <v>0</v>
      </c>
      <c r="DY372" s="664">
        <f>'3A 2025-2026 REPORTE CALIFICACI'!GA42</f>
        <v>81</v>
      </c>
      <c r="DZ372" s="664">
        <f>'3A 2025-2026 REPORTE CALIFICACI'!GB42</f>
        <v>88</v>
      </c>
      <c r="EA372" s="664">
        <f>'3A 2025-2026 REPORTE CALIFICACI'!GC42</f>
        <v>71</v>
      </c>
      <c r="EB372" s="664">
        <f>'3A 2025-2026 REPORTE CALIFICACI'!GD42</f>
        <v>0</v>
      </c>
      <c r="EC372" s="664">
        <f>'3A 2025-2026 REPORTE CALIFICACI'!GE42</f>
        <v>80</v>
      </c>
      <c r="ED372" s="664">
        <f>'3A 2025-2026 REPORTE CALIFICACI'!GF42</f>
        <v>90</v>
      </c>
      <c r="EE372" s="664">
        <f>'3A 2025-2026 REPORTE CALIFICACI'!GG42</f>
        <v>77</v>
      </c>
      <c r="EF372" s="664">
        <f>'3A 2025-2026 REPORTE CALIFICACI'!GH42</f>
        <v>0</v>
      </c>
      <c r="EG372" s="716">
        <f>'3A 2025-2026 REPORTE CALIFICACI'!GI42</f>
        <v>58.75</v>
      </c>
      <c r="EH372" s="716">
        <f>'3A 2025-2026 REPORTE CALIFICACI'!GJ42</f>
        <v>60.25</v>
      </c>
      <c r="EI372" s="716">
        <f>'3A 2025-2026 REPORTE CALIFICACI'!GK42</f>
        <v>60</v>
      </c>
      <c r="EJ372" s="716">
        <f>'3A 2025-2026 REPORTE CALIFICACI'!GL42</f>
        <v>61.75</v>
      </c>
      <c r="EK372" s="749">
        <f>'3A 2025-2026 REPORTE CALIFICACI'!GM42</f>
        <v>60.1875</v>
      </c>
      <c r="EL372" s="750">
        <f>'3A 2025-2026 REPORTE CALIFICACI'!GN42</f>
        <v>0.3</v>
      </c>
      <c r="EM372" s="665">
        <f>'3A 2025-2026 REPORTE CALIFICACI'!GO42</f>
        <v>30.09375</v>
      </c>
      <c r="EN372" s="665" t="str">
        <f>'3A 2025-2026 REPORTE CALIFICACI'!GP42</f>
        <v/>
      </c>
      <c r="EO372" s="665" t="str">
        <f>'3A 2025-2026 REPORTE CALIFICACI'!GQ42</f>
        <v/>
      </c>
      <c r="EP372" s="665">
        <f>'3A 2025-2026 REPORTE CALIFICACI'!GR42</f>
        <v>30</v>
      </c>
      <c r="EQ372" s="665">
        <f>'3A 2025-2026 REPORTE CALIFICACI'!GS42</f>
        <v>18.05625</v>
      </c>
      <c r="ER372" s="665" t="str">
        <f>'3A 2025-2026 REPORTE CALIFICACI'!GT42</f>
        <v/>
      </c>
      <c r="ES372" s="665" t="str">
        <f>'3A 2025-2026 REPORTE CALIFICACI'!GU42</f>
        <v/>
      </c>
      <c r="ET372" s="665">
        <f>'3A 2025-2026 REPORTE CALIFICACI'!GV42</f>
        <v>18</v>
      </c>
      <c r="EU372" s="664"/>
      <c r="EV372" s="665" t="str">
        <f>'3A 2025-2026 REPORTE CALIFICACI'!GX42</f>
        <v/>
      </c>
      <c r="EW372" s="664" t="str">
        <f>'3A 2025-2026 REPORTE CALIFICACI'!GY42</f>
        <v/>
      </c>
      <c r="EX372" s="664" t="str">
        <f>'3A 2025-2026 REPORTE CALIFICACI'!GZ42</f>
        <v>R</v>
      </c>
      <c r="EY372" s="666"/>
    </row>
    <row r="373" ht="52.5" customHeight="1">
      <c r="A373" s="661"/>
      <c r="B373" s="47"/>
      <c r="C373" s="663" t="s">
        <v>1020</v>
      </c>
      <c r="D373" s="664">
        <f>'3A 2025-2026 REPORTE CALIFICACI'!HA39</f>
        <v>88</v>
      </c>
      <c r="E373" s="664">
        <f>'3A 2025-2026 REPORTE CALIFICACI'!HB39</f>
        <v>90</v>
      </c>
      <c r="F373" s="664">
        <f>'3A 2025-2026 REPORTE CALIFICACI'!HC39</f>
        <v>95</v>
      </c>
      <c r="G373" s="664">
        <f>'3A 2025-2026 REPORTE CALIFICACI'!HD39</f>
        <v>0</v>
      </c>
      <c r="H373" s="664">
        <f>'3A 2025-2026 REPORTE CALIFICACI'!HE39</f>
        <v>88</v>
      </c>
      <c r="I373" s="664">
        <f>'3A 2025-2026 REPORTE CALIFICACI'!HF39</f>
        <v>87</v>
      </c>
      <c r="J373" s="664">
        <f>'3A 2025-2026 REPORTE CALIFICACI'!HG39</f>
        <v>88</v>
      </c>
      <c r="K373" s="664">
        <f>'3A 2025-2026 REPORTE CALIFICACI'!HH39</f>
        <v>0</v>
      </c>
      <c r="L373" s="664">
        <f>'3A 2025-2026 REPORTE CALIFICACI'!HI39</f>
        <v>85</v>
      </c>
      <c r="M373" s="664">
        <f>'3A 2025-2026 REPORTE CALIFICACI'!HJ39</f>
        <v>93</v>
      </c>
      <c r="N373" s="664">
        <f>'3A 2025-2026 REPORTE CALIFICACI'!HK39</f>
        <v>85</v>
      </c>
      <c r="O373" s="664">
        <f>'3A 2025-2026 REPORTE CALIFICACI'!HL39</f>
        <v>0</v>
      </c>
      <c r="P373" s="664">
        <f>'3A 2025-2026 REPORTE CALIFICACI'!HM39</f>
        <v>77</v>
      </c>
      <c r="Q373" s="664">
        <f>'3A 2025-2026 REPORTE CALIFICACI'!HN39</f>
        <v>84</v>
      </c>
      <c r="R373" s="664">
        <f>'3A 2025-2026 REPORTE CALIFICACI'!HO39</f>
        <v>97</v>
      </c>
      <c r="S373" s="664">
        <f>'3A 2025-2026 REPORTE CALIFICACI'!HP39</f>
        <v>0</v>
      </c>
      <c r="T373" s="716">
        <f>'3A 2025-2026 REPORTE CALIFICACI'!HQ39</f>
        <v>68.25</v>
      </c>
      <c r="U373" s="716">
        <f>'3A 2025-2026 REPORTE CALIFICACI'!HR39</f>
        <v>65.75</v>
      </c>
      <c r="V373" s="716">
        <f>'3A 2025-2026 REPORTE CALIFICACI'!HS39</f>
        <v>65.75</v>
      </c>
      <c r="W373" s="716">
        <f>'3A 2025-2026 REPORTE CALIFICACI'!HT39</f>
        <v>64.5</v>
      </c>
      <c r="X373" s="749">
        <f>'3A 2025-2026 REPORTE CALIFICACI'!HU39</f>
        <v>66.0625</v>
      </c>
      <c r="Y373" s="750">
        <f>'3A 2025-2026 REPORTE CALIFICACI'!HV39</f>
        <v>0.462962963</v>
      </c>
      <c r="Z373" s="665">
        <f>'3A 2025-2026 REPORTE CALIFICACI'!HW39</f>
        <v>33.03125</v>
      </c>
      <c r="AA373" s="665" t="str">
        <f>'3A 2025-2026 REPORTE CALIFICACI'!HX39</f>
        <v/>
      </c>
      <c r="AB373" s="665" t="str">
        <f>'3A 2025-2026 REPORTE CALIFICACI'!HY39</f>
        <v/>
      </c>
      <c r="AC373" s="749">
        <f>'3A 2025-2026 REPORTE CALIFICACI'!HZ39</f>
        <v>33</v>
      </c>
      <c r="AD373" s="665">
        <f>'3A 2025-2026 REPORTE CALIFICACI'!IA39</f>
        <v>19.81875</v>
      </c>
      <c r="AE373" s="665" t="str">
        <f>'3A 2025-2026 REPORTE CALIFICACI'!IB39</f>
        <v/>
      </c>
      <c r="AF373" s="665" t="str">
        <f>'3A 2025-2026 REPORTE CALIFICACI'!IC39</f>
        <v/>
      </c>
      <c r="AG373" s="749">
        <f>'3A 2025-2026 REPORTE CALIFICACI'!ID39</f>
        <v>20</v>
      </c>
      <c r="AH373" s="664"/>
      <c r="AI373" s="665" t="str">
        <f>'3A 2025-2026 REPORTE CALIFICACI'!IF39</f>
        <v/>
      </c>
      <c r="AJ373" s="664" t="str">
        <f>'3A 2025-2026 REPORTE CALIFICACI'!IG39</f>
        <v/>
      </c>
      <c r="AK373" s="664" t="str">
        <f>'3A 2025-2026 REPORTE CALIFICACI'!IH39</f>
        <v>R</v>
      </c>
      <c r="AL373" s="666"/>
      <c r="AM373" s="667"/>
      <c r="AN373" s="661"/>
      <c r="AO373" s="47"/>
      <c r="AP373" s="663" t="s">
        <v>1020</v>
      </c>
      <c r="AQ373" s="664">
        <f>'3A 2025-2026 REPORTE CALIFICACI'!HA40</f>
        <v>96</v>
      </c>
      <c r="AR373" s="664">
        <f>'3A 2025-2026 REPORTE CALIFICACI'!HB40</f>
        <v>80</v>
      </c>
      <c r="AS373" s="664">
        <f>'3A 2025-2026 REPORTE CALIFICACI'!HC40</f>
        <v>94</v>
      </c>
      <c r="AT373" s="664">
        <f>'3A 2025-2026 REPORTE CALIFICACI'!HD40</f>
        <v>0</v>
      </c>
      <c r="AU373" s="664">
        <f>'3A 2025-2026 REPORTE CALIFICACI'!HE40</f>
        <v>80</v>
      </c>
      <c r="AV373" s="664">
        <f>'3A 2025-2026 REPORTE CALIFICACI'!HF40</f>
        <v>91</v>
      </c>
      <c r="AW373" s="664">
        <f>'3A 2025-2026 REPORTE CALIFICACI'!HG40</f>
        <v>88</v>
      </c>
      <c r="AX373" s="664">
        <f>'3A 2025-2026 REPORTE CALIFICACI'!HH40</f>
        <v>0</v>
      </c>
      <c r="AY373" s="664">
        <f>'3A 2025-2026 REPORTE CALIFICACI'!HI40</f>
        <v>95</v>
      </c>
      <c r="AZ373" s="664">
        <f>'3A 2025-2026 REPORTE CALIFICACI'!HJ40</f>
        <v>82</v>
      </c>
      <c r="BA373" s="664">
        <f>'3A 2025-2026 REPORTE CALIFICACI'!HK40</f>
        <v>80</v>
      </c>
      <c r="BB373" s="664">
        <f>'3A 2025-2026 REPORTE CALIFICACI'!HL40</f>
        <v>0</v>
      </c>
      <c r="BC373" s="664">
        <f>'3A 2025-2026 REPORTE CALIFICACI'!HM40</f>
        <v>87</v>
      </c>
      <c r="BD373" s="664">
        <f>'3A 2025-2026 REPORTE CALIFICACI'!HN40</f>
        <v>78</v>
      </c>
      <c r="BE373" s="664">
        <f>'3A 2025-2026 REPORTE CALIFICACI'!HO40</f>
        <v>87</v>
      </c>
      <c r="BF373" s="664">
        <f>'3A 2025-2026 REPORTE CALIFICACI'!HP40</f>
        <v>0</v>
      </c>
      <c r="BG373" s="716">
        <f>'3A 2025-2026 REPORTE CALIFICACI'!HQ40</f>
        <v>67.5</v>
      </c>
      <c r="BH373" s="716">
        <f>'3A 2025-2026 REPORTE CALIFICACI'!HR40</f>
        <v>64.75</v>
      </c>
      <c r="BI373" s="716">
        <f>'3A 2025-2026 REPORTE CALIFICACI'!HS40</f>
        <v>64.25</v>
      </c>
      <c r="BJ373" s="716">
        <f>'3A 2025-2026 REPORTE CALIFICACI'!HT40</f>
        <v>63</v>
      </c>
      <c r="BK373" s="749">
        <f>'3A 2025-2026 REPORTE CALIFICACI'!HU40</f>
        <v>64.875</v>
      </c>
      <c r="BL373" s="750">
        <f>'3A 2025-2026 REPORTE CALIFICACI'!HV40</f>
        <v>0.4537037037</v>
      </c>
      <c r="BM373" s="664"/>
      <c r="BN373" s="665" t="str">
        <f>'3A 2025-2026 REPORTE CALIFICACI'!HX40</f>
        <v/>
      </c>
      <c r="BO373" s="665" t="str">
        <f>'3A 2025-2026 REPORTE CALIFICACI'!HY40</f>
        <v/>
      </c>
      <c r="BP373" s="744"/>
      <c r="BQ373" s="664"/>
      <c r="BR373" s="665" t="str">
        <f>'3A 2025-2026 REPORTE CALIFICACI'!IB40</f>
        <v/>
      </c>
      <c r="BS373" s="665" t="str">
        <f>'3A 2025-2026 REPORTE CALIFICACI'!IC40</f>
        <v/>
      </c>
      <c r="BT373" s="744"/>
      <c r="BU373" s="664"/>
      <c r="BV373" s="665" t="str">
        <f>'3A 2025-2026 REPORTE CALIFICACI'!IF40</f>
        <v/>
      </c>
      <c r="BW373" s="664" t="str">
        <f>'3A 2025-2026 REPORTE CALIFICACI'!IG40</f>
        <v/>
      </c>
      <c r="BX373" s="664" t="str">
        <f>'3A 2025-2026 REPORTE CALIFICACI'!IH40</f>
        <v>R</v>
      </c>
      <c r="BY373" s="666"/>
      <c r="BZ373" s="667"/>
      <c r="CA373" s="661"/>
      <c r="CB373" s="47"/>
      <c r="CC373" s="663" t="s">
        <v>1020</v>
      </c>
      <c r="CD373" s="664">
        <f>'3A 2025-2026 REPORTE CALIFICACI'!HA41</f>
        <v>97</v>
      </c>
      <c r="CE373" s="664">
        <f>'3A 2025-2026 REPORTE CALIFICACI'!HB41</f>
        <v>93</v>
      </c>
      <c r="CF373" s="664">
        <f>'3A 2025-2026 REPORTE CALIFICACI'!HC41</f>
        <v>100</v>
      </c>
      <c r="CG373" s="664">
        <f>'3A 2025-2026 REPORTE CALIFICACI'!HD41</f>
        <v>0</v>
      </c>
      <c r="CH373" s="664">
        <f>'3A 2025-2026 REPORTE CALIFICACI'!HE41</f>
        <v>91</v>
      </c>
      <c r="CI373" s="664">
        <f>'3A 2025-2026 REPORTE CALIFICACI'!HF41</f>
        <v>90</v>
      </c>
      <c r="CJ373" s="664">
        <f>'3A 2025-2026 REPORTE CALIFICACI'!HG41</f>
        <v>95</v>
      </c>
      <c r="CK373" s="664">
        <f>'3A 2025-2026 REPORTE CALIFICACI'!HH41</f>
        <v>0</v>
      </c>
      <c r="CL373" s="664">
        <f>'3A 2025-2026 REPORTE CALIFICACI'!HI41</f>
        <v>96</v>
      </c>
      <c r="CM373" s="664">
        <f>'3A 2025-2026 REPORTE CALIFICACI'!HJ41</f>
        <v>83</v>
      </c>
      <c r="CN373" s="664">
        <f>'3A 2025-2026 REPORTE CALIFICACI'!HK41</f>
        <v>96</v>
      </c>
      <c r="CO373" s="664">
        <f>'3A 2025-2026 REPORTE CALIFICACI'!HL41</f>
        <v>0</v>
      </c>
      <c r="CP373" s="664">
        <f>'3A 2025-2026 REPORTE CALIFICACI'!HM41</f>
        <v>90</v>
      </c>
      <c r="CQ373" s="664">
        <f>'3A 2025-2026 REPORTE CALIFICACI'!HN41</f>
        <v>75</v>
      </c>
      <c r="CR373" s="664">
        <f>'3A 2025-2026 REPORTE CALIFICACI'!HO41</f>
        <v>88</v>
      </c>
      <c r="CS373" s="664">
        <f>'3A 2025-2026 REPORTE CALIFICACI'!HP41</f>
        <v>0</v>
      </c>
      <c r="CT373" s="716">
        <f>'3A 2025-2026 REPORTE CALIFICACI'!HQ41</f>
        <v>72.5</v>
      </c>
      <c r="CU373" s="716">
        <f>'3A 2025-2026 REPORTE CALIFICACI'!HR41</f>
        <v>69</v>
      </c>
      <c r="CV373" s="716">
        <f>'3A 2025-2026 REPORTE CALIFICACI'!HS41</f>
        <v>68.75</v>
      </c>
      <c r="CW373" s="716">
        <f>'3A 2025-2026 REPORTE CALIFICACI'!HT41</f>
        <v>63.25</v>
      </c>
      <c r="CX373" s="665">
        <f>'3A 2025-2026 REPORTE CALIFICACI'!HU41</f>
        <v>68.375</v>
      </c>
      <c r="CY373" s="750">
        <f>'3A 2025-2026 REPORTE CALIFICACI'!HV41</f>
        <v>0.462962963</v>
      </c>
      <c r="CZ373" s="665">
        <f>'3A 2025-2026 REPORTE CALIFICACI'!HW41</f>
        <v>34.1875</v>
      </c>
      <c r="DA373" s="665" t="str">
        <f>'3A 2025-2026 REPORTE CALIFICACI'!HX41</f>
        <v/>
      </c>
      <c r="DB373" s="665" t="str">
        <f>'3A 2025-2026 REPORTE CALIFICACI'!HY41</f>
        <v/>
      </c>
      <c r="DC373" s="665">
        <f>'3A 2025-2026 REPORTE CALIFICACI'!HZ41</f>
        <v>34</v>
      </c>
      <c r="DD373" s="665">
        <f>'3A 2025-2026 REPORTE CALIFICACI'!IA41</f>
        <v>20.5125</v>
      </c>
      <c r="DE373" s="665" t="str">
        <f>'3A 2025-2026 REPORTE CALIFICACI'!IB41</f>
        <v/>
      </c>
      <c r="DF373" s="665" t="str">
        <f>'3A 2025-2026 REPORTE CALIFICACI'!IC41</f>
        <v/>
      </c>
      <c r="DG373" s="665">
        <f>'3A 2025-2026 REPORTE CALIFICACI'!ID41</f>
        <v>21</v>
      </c>
      <c r="DH373" s="664"/>
      <c r="DI373" s="665" t="str">
        <f>'3A 2025-2026 REPORTE CALIFICACI'!IF41</f>
        <v/>
      </c>
      <c r="DJ373" s="664" t="str">
        <f>'3A 2025-2026 REPORTE CALIFICACI'!IG41</f>
        <v/>
      </c>
      <c r="DK373" s="664" t="str">
        <f>'3A 2025-2026 REPORTE CALIFICACI'!IH41</f>
        <v>R</v>
      </c>
      <c r="DL373" s="666"/>
      <c r="DM373" s="667"/>
      <c r="DN373" s="661"/>
      <c r="DO373" s="47"/>
      <c r="DP373" s="663" t="s">
        <v>1020</v>
      </c>
      <c r="DQ373" s="664">
        <f>'3A 2025-2026 REPORTE CALIFICACI'!HA42</f>
        <v>84</v>
      </c>
      <c r="DR373" s="664">
        <f>'3A 2025-2026 REPORTE CALIFICACI'!HB42</f>
        <v>92</v>
      </c>
      <c r="DS373" s="664">
        <f>'3A 2025-2026 REPORTE CALIFICACI'!HC42</f>
        <v>96</v>
      </c>
      <c r="DT373" s="664">
        <f>'3A 2025-2026 REPORTE CALIFICACI'!HD42</f>
        <v>0</v>
      </c>
      <c r="DU373" s="664">
        <f>'3A 2025-2026 REPORTE CALIFICACI'!HE42</f>
        <v>76</v>
      </c>
      <c r="DV373" s="664">
        <f>'3A 2025-2026 REPORTE CALIFICACI'!HF42</f>
        <v>83</v>
      </c>
      <c r="DW373" s="664">
        <f>'3A 2025-2026 REPORTE CALIFICACI'!HG42</f>
        <v>82</v>
      </c>
      <c r="DX373" s="664">
        <f>'3A 2025-2026 REPORTE CALIFICACI'!HH42</f>
        <v>0</v>
      </c>
      <c r="DY373" s="664">
        <f>'3A 2025-2026 REPORTE CALIFICACI'!HI42</f>
        <v>80</v>
      </c>
      <c r="DZ373" s="664">
        <f>'3A 2025-2026 REPORTE CALIFICACI'!HJ42</f>
        <v>81</v>
      </c>
      <c r="EA373" s="664">
        <f>'3A 2025-2026 REPORTE CALIFICACI'!HK42</f>
        <v>82</v>
      </c>
      <c r="EB373" s="664">
        <f>'3A 2025-2026 REPORTE CALIFICACI'!HL42</f>
        <v>0</v>
      </c>
      <c r="EC373" s="664">
        <f>'3A 2025-2026 REPORTE CALIFICACI'!HM42</f>
        <v>80</v>
      </c>
      <c r="ED373" s="664">
        <f>'3A 2025-2026 REPORTE CALIFICACI'!HN42</f>
        <v>85</v>
      </c>
      <c r="EE373" s="664">
        <f>'3A 2025-2026 REPORTE CALIFICACI'!HO42</f>
        <v>87</v>
      </c>
      <c r="EF373" s="664">
        <f>'3A 2025-2026 REPORTE CALIFICACI'!HP42</f>
        <v>0</v>
      </c>
      <c r="EG373" s="716">
        <f>'3A 2025-2026 REPORTE CALIFICACI'!HQ42</f>
        <v>68</v>
      </c>
      <c r="EH373" s="716">
        <f>'3A 2025-2026 REPORTE CALIFICACI'!HR42</f>
        <v>60.25</v>
      </c>
      <c r="EI373" s="716">
        <f>'3A 2025-2026 REPORTE CALIFICACI'!HS42</f>
        <v>60.75</v>
      </c>
      <c r="EJ373" s="716">
        <f>'3A 2025-2026 REPORTE CALIFICACI'!HT42</f>
        <v>63</v>
      </c>
      <c r="EK373" s="749">
        <f>'3A 2025-2026 REPORTE CALIFICACI'!HU42</f>
        <v>63</v>
      </c>
      <c r="EL373" s="750">
        <f>'3A 2025-2026 REPORTE CALIFICACI'!HV42</f>
        <v>0.4814814815</v>
      </c>
      <c r="EM373" s="665">
        <f>'3A 2025-2026 REPORTE CALIFICACI'!HW42</f>
        <v>31.5</v>
      </c>
      <c r="EN373" s="665" t="str">
        <f>'3A 2025-2026 REPORTE CALIFICACI'!HX42</f>
        <v/>
      </c>
      <c r="EO373" s="665" t="str">
        <f>'3A 2025-2026 REPORTE CALIFICACI'!HY42</f>
        <v/>
      </c>
      <c r="EP373" s="665">
        <f>'3A 2025-2026 REPORTE CALIFICACI'!HZ42</f>
        <v>32</v>
      </c>
      <c r="EQ373" s="665">
        <f>'3A 2025-2026 REPORTE CALIFICACI'!IA42</f>
        <v>18.9</v>
      </c>
      <c r="ER373" s="665" t="str">
        <f>'3A 2025-2026 REPORTE CALIFICACI'!IB42</f>
        <v/>
      </c>
      <c r="ES373" s="665" t="str">
        <f>'3A 2025-2026 REPORTE CALIFICACI'!IC42</f>
        <v/>
      </c>
      <c r="ET373" s="665">
        <f>'3A 2025-2026 REPORTE CALIFICACI'!ID42</f>
        <v>19</v>
      </c>
      <c r="EU373" s="664"/>
      <c r="EV373" s="665" t="str">
        <f>'3A 2025-2026 REPORTE CALIFICACI'!IF42</f>
        <v/>
      </c>
      <c r="EW373" s="664" t="str">
        <f>'3A 2025-2026 REPORTE CALIFICACI'!IG42</f>
        <v/>
      </c>
      <c r="EX373" s="664" t="str">
        <f>'3A 2025-2026 REPORTE CALIFICACI'!IH42</f>
        <v>R</v>
      </c>
      <c r="EY373" s="666"/>
    </row>
    <row r="374" ht="52.5" customHeight="1">
      <c r="A374" s="661"/>
      <c r="B374" s="47"/>
      <c r="C374" s="663" t="s">
        <v>1021</v>
      </c>
      <c r="D374" s="664">
        <f>'3A 2025-2026 REPORTE CALIFICACI'!II39</f>
        <v>76</v>
      </c>
      <c r="E374" s="664">
        <f>'3A 2025-2026 REPORTE CALIFICACI'!IJ39</f>
        <v>78</v>
      </c>
      <c r="F374" s="664">
        <f>'3A 2025-2026 REPORTE CALIFICACI'!IK39</f>
        <v>80</v>
      </c>
      <c r="G374" s="664">
        <f>'3A 2025-2026 REPORTE CALIFICACI'!IL39</f>
        <v>0</v>
      </c>
      <c r="H374" s="664">
        <f>'3A 2025-2026 REPORTE CALIFICACI'!IM39</f>
        <v>78</v>
      </c>
      <c r="I374" s="664">
        <f>'3A 2025-2026 REPORTE CALIFICACI'!IN39</f>
        <v>80</v>
      </c>
      <c r="J374" s="664">
        <f>'3A 2025-2026 REPORTE CALIFICACI'!IO39</f>
        <v>82</v>
      </c>
      <c r="K374" s="664">
        <f>'3A 2025-2026 REPORTE CALIFICACI'!IP39</f>
        <v>0</v>
      </c>
      <c r="L374" s="664">
        <f>'3A 2025-2026 REPORTE CALIFICACI'!IQ39</f>
        <v>82</v>
      </c>
      <c r="M374" s="664">
        <f>'3A 2025-2026 REPORTE CALIFICACI'!IR39</f>
        <v>81</v>
      </c>
      <c r="N374" s="664">
        <f>'3A 2025-2026 REPORTE CALIFICACI'!IS39</f>
        <v>83</v>
      </c>
      <c r="O374" s="664">
        <f>'3A 2025-2026 REPORTE CALIFICACI'!IT39</f>
        <v>0</v>
      </c>
      <c r="P374" s="664">
        <f>'3A 2025-2026 REPORTE CALIFICACI'!IU39</f>
        <v>80</v>
      </c>
      <c r="Q374" s="664">
        <f>'3A 2025-2026 REPORTE CALIFICACI'!IV39</f>
        <v>84</v>
      </c>
      <c r="R374" s="664">
        <f>'3A 2025-2026 REPORTE CALIFICACI'!IW39</f>
        <v>85</v>
      </c>
      <c r="S374" s="664">
        <f>'3A 2025-2026 REPORTE CALIFICACI'!IX39</f>
        <v>0</v>
      </c>
      <c r="T374" s="716">
        <f>'3A 2025-2026 REPORTE CALIFICACI'!IY39</f>
        <v>58.5</v>
      </c>
      <c r="U374" s="716">
        <f>'3A 2025-2026 REPORTE CALIFICACI'!IZ39</f>
        <v>60</v>
      </c>
      <c r="V374" s="716">
        <f>'3A 2025-2026 REPORTE CALIFICACI'!JA39</f>
        <v>61.5</v>
      </c>
      <c r="W374" s="716">
        <f>'3A 2025-2026 REPORTE CALIFICACI'!JB39</f>
        <v>62.25</v>
      </c>
      <c r="X374" s="749">
        <f>'3A 2025-2026 REPORTE CALIFICACI'!JC39</f>
        <v>60.5625</v>
      </c>
      <c r="Y374" s="750">
        <f>'3A 2025-2026 REPORTE CALIFICACI'!JD39</f>
        <v>0.8</v>
      </c>
      <c r="Z374" s="665">
        <f>'3A 2025-2026 REPORTE CALIFICACI'!JE39</f>
        <v>30.28125</v>
      </c>
      <c r="AA374" s="665" t="str">
        <f>'3A 2025-2026 REPORTE CALIFICACI'!JF39</f>
        <v/>
      </c>
      <c r="AB374" s="665" t="str">
        <f>'3A 2025-2026 REPORTE CALIFICACI'!JG39</f>
        <v/>
      </c>
      <c r="AC374" s="749">
        <f>'3A 2025-2026 REPORTE CALIFICACI'!JH39</f>
        <v>30</v>
      </c>
      <c r="AD374" s="665">
        <f>'3A 2025-2026 REPORTE CALIFICACI'!JI39</f>
        <v>18.16875</v>
      </c>
      <c r="AE374" s="665" t="str">
        <f>'3A 2025-2026 REPORTE CALIFICACI'!JJ39</f>
        <v/>
      </c>
      <c r="AF374" s="665" t="str">
        <f>'3A 2025-2026 REPORTE CALIFICACI'!JK39</f>
        <v/>
      </c>
      <c r="AG374" s="749">
        <f>'3A 2025-2026 REPORTE CALIFICACI'!JL39</f>
        <v>18</v>
      </c>
      <c r="AH374" s="664"/>
      <c r="AI374" s="665" t="str">
        <f>'3A 2025-2026 REPORTE CALIFICACI'!JN39</f>
        <v/>
      </c>
      <c r="AJ374" s="664" t="str">
        <f>'3A 2025-2026 REPORTE CALIFICACI'!JO39</f>
        <v/>
      </c>
      <c r="AK374" s="664" t="str">
        <f>'3A 2025-2026 REPORTE CALIFICACI'!JP39</f>
        <v>R</v>
      </c>
      <c r="AL374" s="666"/>
      <c r="AM374" s="667"/>
      <c r="AN374" s="661"/>
      <c r="AO374" s="47"/>
      <c r="AP374" s="663" t="s">
        <v>1021</v>
      </c>
      <c r="AQ374" s="664">
        <f>'3A 2025-2026 REPORTE CALIFICACI'!II40</f>
        <v>77</v>
      </c>
      <c r="AR374" s="664">
        <f>'3A 2025-2026 REPORTE CALIFICACI'!IJ40</f>
        <v>80</v>
      </c>
      <c r="AS374" s="664">
        <f>'3A 2025-2026 REPORTE CALIFICACI'!IK40</f>
        <v>85</v>
      </c>
      <c r="AT374" s="664">
        <f>'3A 2025-2026 REPORTE CALIFICACI'!IL40</f>
        <v>0</v>
      </c>
      <c r="AU374" s="664">
        <f>'3A 2025-2026 REPORTE CALIFICACI'!IM40</f>
        <v>80</v>
      </c>
      <c r="AV374" s="664">
        <f>'3A 2025-2026 REPORTE CALIFICACI'!IN40</f>
        <v>81</v>
      </c>
      <c r="AW374" s="664">
        <f>'3A 2025-2026 REPORTE CALIFICACI'!IO40</f>
        <v>86</v>
      </c>
      <c r="AX374" s="664">
        <f>'3A 2025-2026 REPORTE CALIFICACI'!IP40</f>
        <v>0</v>
      </c>
      <c r="AY374" s="664">
        <f>'3A 2025-2026 REPORTE CALIFICACI'!IQ40</f>
        <v>83</v>
      </c>
      <c r="AZ374" s="664">
        <f>'3A 2025-2026 REPORTE CALIFICACI'!IR40</f>
        <v>80</v>
      </c>
      <c r="BA374" s="664">
        <f>'3A 2025-2026 REPORTE CALIFICACI'!IS40</f>
        <v>84</v>
      </c>
      <c r="BB374" s="664">
        <f>'3A 2025-2026 REPORTE CALIFICACI'!IT40</f>
        <v>0</v>
      </c>
      <c r="BC374" s="664">
        <f>'3A 2025-2026 REPORTE CALIFICACI'!IU40</f>
        <v>77</v>
      </c>
      <c r="BD374" s="664">
        <f>'3A 2025-2026 REPORTE CALIFICACI'!IV40</f>
        <v>82</v>
      </c>
      <c r="BE374" s="664">
        <f>'3A 2025-2026 REPORTE CALIFICACI'!IW40</f>
        <v>86</v>
      </c>
      <c r="BF374" s="664">
        <f>'3A 2025-2026 REPORTE CALIFICACI'!IX40</f>
        <v>0</v>
      </c>
      <c r="BG374" s="716">
        <f>'3A 2025-2026 REPORTE CALIFICACI'!IY40</f>
        <v>60.5</v>
      </c>
      <c r="BH374" s="716">
        <f>'3A 2025-2026 REPORTE CALIFICACI'!IZ40</f>
        <v>61.75</v>
      </c>
      <c r="BI374" s="716">
        <f>'3A 2025-2026 REPORTE CALIFICACI'!JA40</f>
        <v>61.75</v>
      </c>
      <c r="BJ374" s="716">
        <f>'3A 2025-2026 REPORTE CALIFICACI'!JB40</f>
        <v>61.25</v>
      </c>
      <c r="BK374" s="749">
        <f>'3A 2025-2026 REPORTE CALIFICACI'!JC40</f>
        <v>61.3125</v>
      </c>
      <c r="BL374" s="750">
        <f>'3A 2025-2026 REPORTE CALIFICACI'!JD40</f>
        <v>0.76</v>
      </c>
      <c r="BM374" s="665">
        <f>'3A 2025-2026 REPORTE CALIFICACI'!JE40</f>
        <v>30.65625</v>
      </c>
      <c r="BN374" s="665" t="str">
        <f>'3A 2025-2026 REPORTE CALIFICACI'!JF40</f>
        <v/>
      </c>
      <c r="BO374" s="665" t="str">
        <f>'3A 2025-2026 REPORTE CALIFICACI'!JG40</f>
        <v/>
      </c>
      <c r="BP374" s="749">
        <f>'3A 2025-2026 REPORTE CALIFICACI'!JH40</f>
        <v>31</v>
      </c>
      <c r="BQ374" s="665">
        <f>'3A 2025-2026 REPORTE CALIFICACI'!JI40</f>
        <v>18.39375</v>
      </c>
      <c r="BR374" s="665" t="str">
        <f>'3A 2025-2026 REPORTE CALIFICACI'!JJ40</f>
        <v/>
      </c>
      <c r="BS374" s="665" t="str">
        <f>'3A 2025-2026 REPORTE CALIFICACI'!JK40</f>
        <v/>
      </c>
      <c r="BT374" s="749">
        <f>'3A 2025-2026 REPORTE CALIFICACI'!JL40</f>
        <v>18</v>
      </c>
      <c r="BU374" s="664"/>
      <c r="BV374" s="665" t="str">
        <f>'3A 2025-2026 REPORTE CALIFICACI'!JN40</f>
        <v/>
      </c>
      <c r="BW374" s="664" t="str">
        <f>'3A 2025-2026 REPORTE CALIFICACI'!JO40</f>
        <v/>
      </c>
      <c r="BX374" s="664" t="str">
        <f>'3A 2025-2026 REPORTE CALIFICACI'!JP40</f>
        <v>R</v>
      </c>
      <c r="BY374" s="666"/>
      <c r="BZ374" s="667"/>
      <c r="CA374" s="661"/>
      <c r="CB374" s="47"/>
      <c r="CC374" s="663" t="s">
        <v>1021</v>
      </c>
      <c r="CD374" s="664">
        <f>'3A 2025-2026 REPORTE CALIFICACI'!II41</f>
        <v>86</v>
      </c>
      <c r="CE374" s="664">
        <f>'3A 2025-2026 REPORTE CALIFICACI'!IJ41</f>
        <v>88</v>
      </c>
      <c r="CF374" s="664">
        <f>'3A 2025-2026 REPORTE CALIFICACI'!IK41</f>
        <v>84</v>
      </c>
      <c r="CG374" s="664">
        <f>'3A 2025-2026 REPORTE CALIFICACI'!IL41</f>
        <v>0</v>
      </c>
      <c r="CH374" s="664">
        <f>'3A 2025-2026 REPORTE CALIFICACI'!IM41</f>
        <v>88</v>
      </c>
      <c r="CI374" s="664">
        <f>'3A 2025-2026 REPORTE CALIFICACI'!IN41</f>
        <v>92</v>
      </c>
      <c r="CJ374" s="664">
        <f>'3A 2025-2026 REPORTE CALIFICACI'!IO41</f>
        <v>87</v>
      </c>
      <c r="CK374" s="664">
        <f>'3A 2025-2026 REPORTE CALIFICACI'!IP41</f>
        <v>0</v>
      </c>
      <c r="CL374" s="664">
        <f>'3A 2025-2026 REPORTE CALIFICACI'!IQ41</f>
        <v>90</v>
      </c>
      <c r="CM374" s="664">
        <f>'3A 2025-2026 REPORTE CALIFICACI'!IR41</f>
        <v>87</v>
      </c>
      <c r="CN374" s="664">
        <f>'3A 2025-2026 REPORTE CALIFICACI'!IS41</f>
        <v>86</v>
      </c>
      <c r="CO374" s="664">
        <f>'3A 2025-2026 REPORTE CALIFICACI'!IT41</f>
        <v>0</v>
      </c>
      <c r="CP374" s="664">
        <f>'3A 2025-2026 REPORTE CALIFICACI'!IU41</f>
        <v>85</v>
      </c>
      <c r="CQ374" s="664">
        <f>'3A 2025-2026 REPORTE CALIFICACI'!IV41</f>
        <v>91</v>
      </c>
      <c r="CR374" s="664">
        <f>'3A 2025-2026 REPORTE CALIFICACI'!IW41</f>
        <v>88</v>
      </c>
      <c r="CS374" s="664">
        <f>'3A 2025-2026 REPORTE CALIFICACI'!IX41</f>
        <v>0</v>
      </c>
      <c r="CT374" s="716">
        <f>'3A 2025-2026 REPORTE CALIFICACI'!IY41</f>
        <v>64.5</v>
      </c>
      <c r="CU374" s="716">
        <f>'3A 2025-2026 REPORTE CALIFICACI'!IZ41</f>
        <v>66.75</v>
      </c>
      <c r="CV374" s="716">
        <f>'3A 2025-2026 REPORTE CALIFICACI'!JA41</f>
        <v>65.75</v>
      </c>
      <c r="CW374" s="716">
        <f>'3A 2025-2026 REPORTE CALIFICACI'!JB41</f>
        <v>66</v>
      </c>
      <c r="CX374" s="665">
        <f>'3A 2025-2026 REPORTE CALIFICACI'!JC41</f>
        <v>65.75</v>
      </c>
      <c r="CY374" s="750">
        <f>'3A 2025-2026 REPORTE CALIFICACI'!JD41</f>
        <v>0.7</v>
      </c>
      <c r="CZ374" s="665">
        <f>'3A 2025-2026 REPORTE CALIFICACI'!JE41</f>
        <v>32.875</v>
      </c>
      <c r="DA374" s="665" t="str">
        <f>'3A 2025-2026 REPORTE CALIFICACI'!JF41</f>
        <v/>
      </c>
      <c r="DB374" s="665" t="str">
        <f>'3A 2025-2026 REPORTE CALIFICACI'!JG41</f>
        <v/>
      </c>
      <c r="DC374" s="665">
        <f>'3A 2025-2026 REPORTE CALIFICACI'!JH41</f>
        <v>33</v>
      </c>
      <c r="DD374" s="665">
        <f>'3A 2025-2026 REPORTE CALIFICACI'!JI41</f>
        <v>19.725</v>
      </c>
      <c r="DE374" s="665" t="str">
        <f>'3A 2025-2026 REPORTE CALIFICACI'!JJ41</f>
        <v/>
      </c>
      <c r="DF374" s="665" t="str">
        <f>'3A 2025-2026 REPORTE CALIFICACI'!JK41</f>
        <v/>
      </c>
      <c r="DG374" s="665">
        <f>'3A 2025-2026 REPORTE CALIFICACI'!JL41</f>
        <v>20</v>
      </c>
      <c r="DH374" s="664"/>
      <c r="DI374" s="665" t="str">
        <f>'3A 2025-2026 REPORTE CALIFICACI'!JN41</f>
        <v/>
      </c>
      <c r="DJ374" s="664" t="str">
        <f>'3A 2025-2026 REPORTE CALIFICACI'!JO41</f>
        <v/>
      </c>
      <c r="DK374" s="664" t="str">
        <f>'3A 2025-2026 REPORTE CALIFICACI'!JP41</f>
        <v>R</v>
      </c>
      <c r="DL374" s="666"/>
      <c r="DM374" s="667"/>
      <c r="DN374" s="661"/>
      <c r="DO374" s="47"/>
      <c r="DP374" s="663" t="s">
        <v>1021</v>
      </c>
      <c r="DQ374" s="664">
        <f>'3A 2025-2026 REPORTE CALIFICACI'!II42</f>
        <v>77</v>
      </c>
      <c r="DR374" s="664">
        <f>'3A 2025-2026 REPORTE CALIFICACI'!IJ42</f>
        <v>83</v>
      </c>
      <c r="DS374" s="664">
        <f>'3A 2025-2026 REPORTE CALIFICACI'!IK42</f>
        <v>86</v>
      </c>
      <c r="DT374" s="664">
        <f>'3A 2025-2026 REPORTE CALIFICACI'!IL42</f>
        <v>0</v>
      </c>
      <c r="DU374" s="664">
        <f>'3A 2025-2026 REPORTE CALIFICACI'!IM42</f>
        <v>80</v>
      </c>
      <c r="DV374" s="664">
        <f>'3A 2025-2026 REPORTE CALIFICACI'!IN42</f>
        <v>84</v>
      </c>
      <c r="DW374" s="664">
        <f>'3A 2025-2026 REPORTE CALIFICACI'!IO42</f>
        <v>87</v>
      </c>
      <c r="DX374" s="664">
        <f>'3A 2025-2026 REPORTE CALIFICACI'!IP42</f>
        <v>0</v>
      </c>
      <c r="DY374" s="664">
        <f>'3A 2025-2026 REPORTE CALIFICACI'!IQ42</f>
        <v>86</v>
      </c>
      <c r="DZ374" s="664">
        <f>'3A 2025-2026 REPORTE CALIFICACI'!IR42</f>
        <v>87</v>
      </c>
      <c r="EA374" s="664">
        <f>'3A 2025-2026 REPORTE CALIFICACI'!IS42</f>
        <v>88</v>
      </c>
      <c r="EB374" s="664">
        <f>'3A 2025-2026 REPORTE CALIFICACI'!IT42</f>
        <v>0</v>
      </c>
      <c r="EC374" s="664">
        <f>'3A 2025-2026 REPORTE CALIFICACI'!IU42</f>
        <v>84</v>
      </c>
      <c r="ED374" s="664">
        <f>'3A 2025-2026 REPORTE CALIFICACI'!IV42</f>
        <v>85</v>
      </c>
      <c r="EE374" s="664">
        <f>'3A 2025-2026 REPORTE CALIFICACI'!IW42</f>
        <v>86</v>
      </c>
      <c r="EF374" s="664">
        <f>'3A 2025-2026 REPORTE CALIFICACI'!IX42</f>
        <v>0</v>
      </c>
      <c r="EG374" s="716">
        <f>'3A 2025-2026 REPORTE CALIFICACI'!IY42</f>
        <v>61.5</v>
      </c>
      <c r="EH374" s="716">
        <f>'3A 2025-2026 REPORTE CALIFICACI'!IZ42</f>
        <v>62.75</v>
      </c>
      <c r="EI374" s="716">
        <f>'3A 2025-2026 REPORTE CALIFICACI'!JA42</f>
        <v>65.25</v>
      </c>
      <c r="EJ374" s="716">
        <f>'3A 2025-2026 REPORTE CALIFICACI'!JB42</f>
        <v>63.75</v>
      </c>
      <c r="EK374" s="749">
        <f>'3A 2025-2026 REPORTE CALIFICACI'!JC42</f>
        <v>63.3125</v>
      </c>
      <c r="EL374" s="750">
        <f>'3A 2025-2026 REPORTE CALIFICACI'!JD42</f>
        <v>0.8</v>
      </c>
      <c r="EM374" s="665">
        <f>'3A 2025-2026 REPORTE CALIFICACI'!JE42</f>
        <v>31.65625</v>
      </c>
      <c r="EN374" s="665" t="str">
        <f>'3A 2025-2026 REPORTE CALIFICACI'!JF42</f>
        <v/>
      </c>
      <c r="EO374" s="665" t="str">
        <f>'3A 2025-2026 REPORTE CALIFICACI'!JG42</f>
        <v/>
      </c>
      <c r="EP374" s="665">
        <f>'3A 2025-2026 REPORTE CALIFICACI'!JH42</f>
        <v>32</v>
      </c>
      <c r="EQ374" s="665">
        <f>'3A 2025-2026 REPORTE CALIFICACI'!JI42</f>
        <v>18.99375</v>
      </c>
      <c r="ER374" s="665" t="str">
        <f>'3A 2025-2026 REPORTE CALIFICACI'!JJ42</f>
        <v/>
      </c>
      <c r="ES374" s="665" t="str">
        <f>'3A 2025-2026 REPORTE CALIFICACI'!JK42</f>
        <v/>
      </c>
      <c r="ET374" s="665">
        <f>'3A 2025-2026 REPORTE CALIFICACI'!JL42</f>
        <v>19</v>
      </c>
      <c r="EU374" s="664"/>
      <c r="EV374" s="665" t="str">
        <f>'3A 2025-2026 REPORTE CALIFICACI'!JN42</f>
        <v/>
      </c>
      <c r="EW374" s="664" t="str">
        <f>'3A 2025-2026 REPORTE CALIFICACI'!JO42</f>
        <v/>
      </c>
      <c r="EX374" s="664" t="str">
        <f>'3A 2025-2026 REPORTE CALIFICACI'!JP42</f>
        <v>R</v>
      </c>
      <c r="EY374" s="666"/>
    </row>
    <row r="375" ht="70.5" customHeight="1">
      <c r="A375" s="661"/>
      <c r="B375" s="43"/>
      <c r="C375" s="663" t="s">
        <v>1022</v>
      </c>
      <c r="D375" s="664">
        <f>'3A 2025-2026 REPORTE CALIFICACI'!JQ39</f>
        <v>78</v>
      </c>
      <c r="E375" s="665">
        <f>'3A 2025-2026 REPORTE CALIFICACI'!JR39</f>
        <v>84</v>
      </c>
      <c r="F375" s="665">
        <f>'3A 2025-2026 REPORTE CALIFICACI'!JS39</f>
        <v>80</v>
      </c>
      <c r="G375" s="664">
        <f>'3A 2025-2026 REPORTE CALIFICACI'!JT39</f>
        <v>0</v>
      </c>
      <c r="H375" s="664">
        <f>'3A 2025-2026 REPORTE CALIFICACI'!JU39</f>
        <v>81</v>
      </c>
      <c r="I375" s="665">
        <f>'3A 2025-2026 REPORTE CALIFICACI'!JV39</f>
        <v>81</v>
      </c>
      <c r="J375" s="665">
        <f>'3A 2025-2026 REPORTE CALIFICACI'!JW39</f>
        <v>76</v>
      </c>
      <c r="K375" s="664">
        <f>'3A 2025-2026 REPORTE CALIFICACI'!JX39</f>
        <v>0</v>
      </c>
      <c r="L375" s="664">
        <f>'3A 2025-2026 REPORTE CALIFICACI'!JY39</f>
        <v>86</v>
      </c>
      <c r="M375" s="665">
        <f>'3A 2025-2026 REPORTE CALIFICACI'!JZ39</f>
        <v>86</v>
      </c>
      <c r="N375" s="665">
        <f>'3A 2025-2026 REPORTE CALIFICACI'!KA39</f>
        <v>84</v>
      </c>
      <c r="O375" s="664">
        <f>'3A 2025-2026 REPORTE CALIFICACI'!KB39</f>
        <v>0</v>
      </c>
      <c r="P375" s="665">
        <f>'3A 2025-2026 REPORTE CALIFICACI'!KC39</f>
        <v>80</v>
      </c>
      <c r="Q375" s="665">
        <f>'3A 2025-2026 REPORTE CALIFICACI'!KD39</f>
        <v>88</v>
      </c>
      <c r="R375" s="665">
        <f>'3A 2025-2026 REPORTE CALIFICACI'!KE39</f>
        <v>82.66666667</v>
      </c>
      <c r="S375" s="664">
        <f>'3A 2025-2026 REPORTE CALIFICACI'!KF39</f>
        <v>0</v>
      </c>
      <c r="T375" s="716">
        <f>'3A 2025-2026 REPORTE CALIFICACI'!KG39</f>
        <v>60.5</v>
      </c>
      <c r="U375" s="716">
        <f>'3A 2025-2026 REPORTE CALIFICACI'!KH39</f>
        <v>59.5</v>
      </c>
      <c r="V375" s="716">
        <f>'3A 2025-2026 REPORTE CALIFICACI'!KI39</f>
        <v>64</v>
      </c>
      <c r="W375" s="716">
        <f>'3A 2025-2026 REPORTE CALIFICACI'!KJ39</f>
        <v>62.66666667</v>
      </c>
      <c r="X375" s="749">
        <f>'3A 2025-2026 REPORTE CALIFICACI'!KK39</f>
        <v>61.66666667</v>
      </c>
      <c r="Y375" s="750">
        <f>'3A 2025-2026 REPORTE CALIFICACI'!KL39</f>
        <v>0.6349206349</v>
      </c>
      <c r="Z375" s="665">
        <f>'3A 2025-2026 REPORTE CALIFICACI'!KM39</f>
        <v>30.83333333</v>
      </c>
      <c r="AA375" s="665" t="str">
        <f>'3A 2025-2026 REPORTE CALIFICACI'!KN39</f>
        <v/>
      </c>
      <c r="AB375" s="665" t="str">
        <f>'3A 2025-2026 REPORTE CALIFICACI'!KO39</f>
        <v/>
      </c>
      <c r="AC375" s="749">
        <f>'3A 2025-2026 REPORTE CALIFICACI'!KP39</f>
        <v>31</v>
      </c>
      <c r="AD375" s="665">
        <f>'3A 2025-2026 REPORTE CALIFICACI'!KQ39</f>
        <v>18.5</v>
      </c>
      <c r="AE375" s="665" t="str">
        <f>'3A 2025-2026 REPORTE CALIFICACI'!KR39</f>
        <v/>
      </c>
      <c r="AF375" s="665" t="str">
        <f>'3A 2025-2026 REPORTE CALIFICACI'!KS39</f>
        <v/>
      </c>
      <c r="AG375" s="749">
        <f>'3A 2025-2026 REPORTE CALIFICACI'!KT39</f>
        <v>19</v>
      </c>
      <c r="AH375" s="664"/>
      <c r="AI375" s="665" t="str">
        <f>'3A 2025-2026 REPORTE CALIFICACI'!KV39</f>
        <v/>
      </c>
      <c r="AJ375" s="664" t="str">
        <f>'3A 2025-2026 REPORTE CALIFICACI'!KW39</f>
        <v/>
      </c>
      <c r="AK375" s="664" t="str">
        <f>'3A 2025-2026 REPORTE CALIFICACI'!KX39</f>
        <v>R</v>
      </c>
      <c r="AL375" s="666"/>
      <c r="AM375" s="667"/>
      <c r="AN375" s="661"/>
      <c r="AO375" s="43"/>
      <c r="AP375" s="663" t="s">
        <v>1022</v>
      </c>
      <c r="AQ375" s="664">
        <f>'3A 2025-2026 REPORTE CALIFICACI'!JQ40</f>
        <v>78</v>
      </c>
      <c r="AR375" s="665">
        <f>'3A 2025-2026 REPORTE CALIFICACI'!JR40</f>
        <v>78</v>
      </c>
      <c r="AS375" s="665">
        <f>'3A 2025-2026 REPORTE CALIFICACI'!JS40</f>
        <v>72</v>
      </c>
      <c r="AT375" s="664">
        <f>'3A 2025-2026 REPORTE CALIFICACI'!JT40</f>
        <v>0</v>
      </c>
      <c r="AU375" s="664">
        <f>'3A 2025-2026 REPORTE CALIFICACI'!JU40</f>
        <v>80</v>
      </c>
      <c r="AV375" s="665">
        <f>'3A 2025-2026 REPORTE CALIFICACI'!JV40</f>
        <v>74</v>
      </c>
      <c r="AW375" s="665">
        <f>'3A 2025-2026 REPORTE CALIFICACI'!JW40</f>
        <v>74</v>
      </c>
      <c r="AX375" s="664">
        <f>'3A 2025-2026 REPORTE CALIFICACI'!JX40</f>
        <v>0</v>
      </c>
      <c r="AY375" s="664">
        <f>'3A 2025-2026 REPORTE CALIFICACI'!JY40</f>
        <v>84</v>
      </c>
      <c r="AZ375" s="665">
        <f>'3A 2025-2026 REPORTE CALIFICACI'!JZ40</f>
        <v>77</v>
      </c>
      <c r="BA375" s="665">
        <f>'3A 2025-2026 REPORTE CALIFICACI'!KA40</f>
        <v>88</v>
      </c>
      <c r="BB375" s="664">
        <f>'3A 2025-2026 REPORTE CALIFICACI'!KB40</f>
        <v>0</v>
      </c>
      <c r="BC375" s="665">
        <f>'3A 2025-2026 REPORTE CALIFICACI'!KC40</f>
        <v>78</v>
      </c>
      <c r="BD375" s="665">
        <f>'3A 2025-2026 REPORTE CALIFICACI'!KD40</f>
        <v>86</v>
      </c>
      <c r="BE375" s="665">
        <f>'3A 2025-2026 REPORTE CALIFICACI'!KE40</f>
        <v>83</v>
      </c>
      <c r="BF375" s="664">
        <f>'3A 2025-2026 REPORTE CALIFICACI'!KF40</f>
        <v>0</v>
      </c>
      <c r="BG375" s="716">
        <f>'3A 2025-2026 REPORTE CALIFICACI'!KG40</f>
        <v>57</v>
      </c>
      <c r="BH375" s="716">
        <f>'3A 2025-2026 REPORTE CALIFICACI'!KH40</f>
        <v>57</v>
      </c>
      <c r="BI375" s="716">
        <f>'3A 2025-2026 REPORTE CALIFICACI'!KI40</f>
        <v>62.25</v>
      </c>
      <c r="BJ375" s="716">
        <f>'3A 2025-2026 REPORTE CALIFICACI'!KJ40</f>
        <v>61.75</v>
      </c>
      <c r="BK375" s="749">
        <f>'3A 2025-2026 REPORTE CALIFICACI'!KK40</f>
        <v>59.5</v>
      </c>
      <c r="BL375" s="750">
        <f>'3A 2025-2026 REPORTE CALIFICACI'!KL40</f>
        <v>0.528968254</v>
      </c>
      <c r="BM375" s="665">
        <f>'3A 2025-2026 REPORTE CALIFICACI'!KM40</f>
        <v>29.75</v>
      </c>
      <c r="BN375" s="665" t="str">
        <f>'3A 2025-2026 REPORTE CALIFICACI'!KN40</f>
        <v/>
      </c>
      <c r="BO375" s="665" t="str">
        <f>'3A 2025-2026 REPORTE CALIFICACI'!KO40</f>
        <v/>
      </c>
      <c r="BP375" s="749">
        <f>'3A 2025-2026 REPORTE CALIFICACI'!KP40</f>
        <v>30</v>
      </c>
      <c r="BQ375" s="665">
        <f>'3A 2025-2026 REPORTE CALIFICACI'!KQ40</f>
        <v>17.85</v>
      </c>
      <c r="BR375" s="665" t="str">
        <f>'3A 2025-2026 REPORTE CALIFICACI'!KR40</f>
        <v/>
      </c>
      <c r="BS375" s="665" t="str">
        <f>'3A 2025-2026 REPORTE CALIFICACI'!KS40</f>
        <v/>
      </c>
      <c r="BT375" s="749">
        <f>'3A 2025-2026 REPORTE CALIFICACI'!KT40</f>
        <v>18</v>
      </c>
      <c r="BU375" s="664"/>
      <c r="BV375" s="665" t="str">
        <f>'3A 2025-2026 REPORTE CALIFICACI'!KV40</f>
        <v/>
      </c>
      <c r="BW375" s="664" t="str">
        <f>'3A 2025-2026 REPORTE CALIFICACI'!KW40</f>
        <v/>
      </c>
      <c r="BX375" s="664" t="str">
        <f>'3A 2025-2026 REPORTE CALIFICACI'!KX40</f>
        <v>R</v>
      </c>
      <c r="BY375" s="666"/>
      <c r="BZ375" s="667"/>
      <c r="CA375" s="661"/>
      <c r="CB375" s="43"/>
      <c r="CC375" s="663" t="s">
        <v>1022</v>
      </c>
      <c r="CD375" s="664">
        <f>'3A 2025-2026 REPORTE CALIFICACI'!JQ41</f>
        <v>90</v>
      </c>
      <c r="CE375" s="665">
        <f>'3A 2025-2026 REPORTE CALIFICACI'!JR41</f>
        <v>92</v>
      </c>
      <c r="CF375" s="665">
        <f>'3A 2025-2026 REPORTE CALIFICACI'!JS41</f>
        <v>96</v>
      </c>
      <c r="CG375" s="664">
        <f>'3A 2025-2026 REPORTE CALIFICACI'!JT41</f>
        <v>0</v>
      </c>
      <c r="CH375" s="664">
        <f>'3A 2025-2026 REPORTE CALIFICACI'!JU41</f>
        <v>92</v>
      </c>
      <c r="CI375" s="665">
        <f>'3A 2025-2026 REPORTE CALIFICACI'!JV41</f>
        <v>83</v>
      </c>
      <c r="CJ375" s="665">
        <f>'3A 2025-2026 REPORTE CALIFICACI'!JW41</f>
        <v>90</v>
      </c>
      <c r="CK375" s="664">
        <f>'3A 2025-2026 REPORTE CALIFICACI'!JX41</f>
        <v>0</v>
      </c>
      <c r="CL375" s="664">
        <f>'3A 2025-2026 REPORTE CALIFICACI'!JY41</f>
        <v>87</v>
      </c>
      <c r="CM375" s="665">
        <f>'3A 2025-2026 REPORTE CALIFICACI'!JZ41</f>
        <v>86</v>
      </c>
      <c r="CN375" s="665">
        <f>'3A 2025-2026 REPORTE CALIFICACI'!KA41</f>
        <v>100</v>
      </c>
      <c r="CO375" s="664">
        <f>'3A 2025-2026 REPORTE CALIFICACI'!KB41</f>
        <v>0</v>
      </c>
      <c r="CP375" s="665">
        <f>'3A 2025-2026 REPORTE CALIFICACI'!KC41</f>
        <v>88</v>
      </c>
      <c r="CQ375" s="665">
        <f>'3A 2025-2026 REPORTE CALIFICACI'!KD41</f>
        <v>88</v>
      </c>
      <c r="CR375" s="665">
        <f>'3A 2025-2026 REPORTE CALIFICACI'!KE41</f>
        <v>92</v>
      </c>
      <c r="CS375" s="664">
        <f>'3A 2025-2026 REPORTE CALIFICACI'!KF41</f>
        <v>0</v>
      </c>
      <c r="CT375" s="716">
        <f>'3A 2025-2026 REPORTE CALIFICACI'!KG41</f>
        <v>69.5</v>
      </c>
      <c r="CU375" s="716">
        <f>'3A 2025-2026 REPORTE CALIFICACI'!KH41</f>
        <v>66.25</v>
      </c>
      <c r="CV375" s="716">
        <f>'3A 2025-2026 REPORTE CALIFICACI'!KI41</f>
        <v>68.25</v>
      </c>
      <c r="CW375" s="716">
        <f>'3A 2025-2026 REPORTE CALIFICACI'!KJ41</f>
        <v>67</v>
      </c>
      <c r="CX375" s="665">
        <f>'3A 2025-2026 REPORTE CALIFICACI'!KK41</f>
        <v>67.75</v>
      </c>
      <c r="CY375" s="750">
        <f>'3A 2025-2026 REPORTE CALIFICACI'!KL41</f>
        <v>0.619047619</v>
      </c>
      <c r="CZ375" s="665">
        <f>'3A 2025-2026 REPORTE CALIFICACI'!KM41</f>
        <v>33.875</v>
      </c>
      <c r="DA375" s="665" t="str">
        <f>'3A 2025-2026 REPORTE CALIFICACI'!KN41</f>
        <v/>
      </c>
      <c r="DB375" s="665" t="str">
        <f>'3A 2025-2026 REPORTE CALIFICACI'!KO41</f>
        <v/>
      </c>
      <c r="DC375" s="665">
        <f>'3A 2025-2026 REPORTE CALIFICACI'!KP41</f>
        <v>34</v>
      </c>
      <c r="DD375" s="665">
        <f>'3A 2025-2026 REPORTE CALIFICACI'!KQ41</f>
        <v>20.325</v>
      </c>
      <c r="DE375" s="665" t="str">
        <f>'3A 2025-2026 REPORTE CALIFICACI'!KR41</f>
        <v/>
      </c>
      <c r="DF375" s="665" t="str">
        <f>'3A 2025-2026 REPORTE CALIFICACI'!KS41</f>
        <v/>
      </c>
      <c r="DG375" s="665">
        <f>'3A 2025-2026 REPORTE CALIFICACI'!KT41</f>
        <v>20</v>
      </c>
      <c r="DH375" s="664"/>
      <c r="DI375" s="665" t="str">
        <f>'3A 2025-2026 REPORTE CALIFICACI'!KV41</f>
        <v/>
      </c>
      <c r="DJ375" s="664" t="str">
        <f>'3A 2025-2026 REPORTE CALIFICACI'!KW41</f>
        <v/>
      </c>
      <c r="DK375" s="664" t="str">
        <f>'3A 2025-2026 REPORTE CALIFICACI'!KX41</f>
        <v>R</v>
      </c>
      <c r="DL375" s="666"/>
      <c r="DM375" s="667"/>
      <c r="DN375" s="661"/>
      <c r="DO375" s="43"/>
      <c r="DP375" s="663" t="s">
        <v>1022</v>
      </c>
      <c r="DQ375" s="664">
        <f>'3A 2025-2026 REPORTE CALIFICACI'!JQ42</f>
        <v>81</v>
      </c>
      <c r="DR375" s="665">
        <f>'3A 2025-2026 REPORTE CALIFICACI'!JR42</f>
        <v>77</v>
      </c>
      <c r="DS375" s="665">
        <f>'3A 2025-2026 REPORTE CALIFICACI'!JS42</f>
        <v>76</v>
      </c>
      <c r="DT375" s="664">
        <f>'3A 2025-2026 REPORTE CALIFICACI'!JT42</f>
        <v>0</v>
      </c>
      <c r="DU375" s="664">
        <f>'3A 2025-2026 REPORTE CALIFICACI'!JU42</f>
        <v>83</v>
      </c>
      <c r="DV375" s="665">
        <f>'3A 2025-2026 REPORTE CALIFICACI'!JV42</f>
        <v>77</v>
      </c>
      <c r="DW375" s="665">
        <f>'3A 2025-2026 REPORTE CALIFICACI'!JW42</f>
        <v>74</v>
      </c>
      <c r="DX375" s="664">
        <f>'3A 2025-2026 REPORTE CALIFICACI'!JX42</f>
        <v>0</v>
      </c>
      <c r="DY375" s="664">
        <f>'3A 2025-2026 REPORTE CALIFICACI'!JY42</f>
        <v>88</v>
      </c>
      <c r="DZ375" s="665">
        <f>'3A 2025-2026 REPORTE CALIFICACI'!JZ42</f>
        <v>84</v>
      </c>
      <c r="EA375" s="665">
        <f>'3A 2025-2026 REPORTE CALIFICACI'!KA42</f>
        <v>80</v>
      </c>
      <c r="EB375" s="664">
        <f>'3A 2025-2026 REPORTE CALIFICACI'!KB42</f>
        <v>0</v>
      </c>
      <c r="EC375" s="665">
        <f>'3A 2025-2026 REPORTE CALIFICACI'!KC42</f>
        <v>84</v>
      </c>
      <c r="ED375" s="665">
        <f>'3A 2025-2026 REPORTE CALIFICACI'!KD42</f>
        <v>75</v>
      </c>
      <c r="EE375" s="665">
        <f>'3A 2025-2026 REPORTE CALIFICACI'!KE42</f>
        <v>77</v>
      </c>
      <c r="EF375" s="664">
        <f>'3A 2025-2026 REPORTE CALIFICACI'!KF42</f>
        <v>0</v>
      </c>
      <c r="EG375" s="716">
        <f>'3A 2025-2026 REPORTE CALIFICACI'!KG42</f>
        <v>58.5</v>
      </c>
      <c r="EH375" s="716">
        <f>'3A 2025-2026 REPORTE CALIFICACI'!KH42</f>
        <v>58.5</v>
      </c>
      <c r="EI375" s="716">
        <f>'3A 2025-2026 REPORTE CALIFICACI'!KI42</f>
        <v>63</v>
      </c>
      <c r="EJ375" s="716">
        <f>'3A 2025-2026 REPORTE CALIFICACI'!KJ42</f>
        <v>59</v>
      </c>
      <c r="EK375" s="749">
        <f>'3A 2025-2026 REPORTE CALIFICACI'!KK42</f>
        <v>59.75</v>
      </c>
      <c r="EL375" s="750">
        <f>'3A 2025-2026 REPORTE CALIFICACI'!KL42</f>
        <v>0.6349206349</v>
      </c>
      <c r="EM375" s="665">
        <f>'3A 2025-2026 REPORTE CALIFICACI'!KM42</f>
        <v>29.875</v>
      </c>
      <c r="EN375" s="665" t="str">
        <f>'3A 2025-2026 REPORTE CALIFICACI'!KN42</f>
        <v/>
      </c>
      <c r="EO375" s="665" t="str">
        <f>'3A 2025-2026 REPORTE CALIFICACI'!KO42</f>
        <v/>
      </c>
      <c r="EP375" s="665">
        <f>'3A 2025-2026 REPORTE CALIFICACI'!KP42</f>
        <v>30</v>
      </c>
      <c r="EQ375" s="665">
        <f>'3A 2025-2026 REPORTE CALIFICACI'!KQ42</f>
        <v>17.925</v>
      </c>
      <c r="ER375" s="665" t="str">
        <f>'3A 2025-2026 REPORTE CALIFICACI'!KR42</f>
        <v/>
      </c>
      <c r="ES375" s="665" t="str">
        <f>'3A 2025-2026 REPORTE CALIFICACI'!KS42</f>
        <v/>
      </c>
      <c r="ET375" s="665">
        <f>'3A 2025-2026 REPORTE CALIFICACI'!KT42</f>
        <v>18</v>
      </c>
      <c r="EU375" s="664"/>
      <c r="EV375" s="665" t="str">
        <f>'3A 2025-2026 REPORTE CALIFICACI'!KV42</f>
        <v/>
      </c>
      <c r="EW375" s="664" t="str">
        <f>'3A 2025-2026 REPORTE CALIFICACI'!KW42</f>
        <v/>
      </c>
      <c r="EX375" s="664" t="str">
        <f>'3A 2025-2026 REPORTE CALIFICACI'!KX42</f>
        <v>R</v>
      </c>
      <c r="EY375" s="666"/>
    </row>
    <row r="376">
      <c r="A376" s="628"/>
      <c r="B376" s="643"/>
      <c r="C376" s="643"/>
      <c r="D376" s="643"/>
      <c r="E376" s="643"/>
      <c r="F376" s="643"/>
      <c r="G376" s="643"/>
      <c r="H376" s="643"/>
      <c r="I376" s="643"/>
      <c r="J376" s="643"/>
      <c r="K376" s="643"/>
      <c r="L376" s="643"/>
      <c r="M376" s="643"/>
      <c r="N376" s="643"/>
      <c r="O376" s="643"/>
      <c r="P376" s="643"/>
      <c r="Q376" s="643"/>
      <c r="R376" s="643"/>
      <c r="S376" s="643"/>
      <c r="T376" s="643"/>
      <c r="U376" s="643"/>
      <c r="V376" s="643"/>
      <c r="W376" s="643"/>
      <c r="X376" s="751"/>
      <c r="Y376" s="751"/>
      <c r="Z376" s="643"/>
      <c r="AA376" s="643"/>
      <c r="AB376" s="643"/>
      <c r="AC376" s="643"/>
      <c r="AD376" s="643"/>
      <c r="AE376" s="643"/>
      <c r="AF376" s="643"/>
      <c r="AG376" s="643"/>
      <c r="AH376" s="643"/>
      <c r="AI376" s="643"/>
      <c r="AJ376" s="643"/>
      <c r="AK376" s="643"/>
      <c r="AL376" s="644"/>
      <c r="AM376" s="643"/>
      <c r="AN376" s="628"/>
      <c r="AO376" s="643"/>
      <c r="AP376" s="643"/>
      <c r="AQ376" s="643"/>
      <c r="AR376" s="643"/>
      <c r="AS376" s="643"/>
      <c r="AT376" s="643"/>
      <c r="AU376" s="643"/>
      <c r="AV376" s="643"/>
      <c r="AW376" s="643"/>
      <c r="AX376" s="643"/>
      <c r="AY376" s="643"/>
      <c r="AZ376" s="643"/>
      <c r="BA376" s="643"/>
      <c r="BB376" s="643"/>
      <c r="BC376" s="643"/>
      <c r="BD376" s="643"/>
      <c r="BE376" s="643"/>
      <c r="BF376" s="643"/>
      <c r="BG376" s="643"/>
      <c r="BH376" s="643"/>
      <c r="BI376" s="643"/>
      <c r="BJ376" s="643"/>
      <c r="BK376" s="751"/>
      <c r="BL376" s="751"/>
      <c r="BM376" s="643"/>
      <c r="BN376" s="643"/>
      <c r="BO376" s="643"/>
      <c r="BP376" s="643"/>
      <c r="BQ376" s="643"/>
      <c r="BR376" s="643"/>
      <c r="BS376" s="643"/>
      <c r="BT376" s="643"/>
      <c r="BU376" s="643"/>
      <c r="BV376" s="643"/>
      <c r="BW376" s="643"/>
      <c r="BX376" s="643"/>
      <c r="BY376" s="644"/>
      <c r="BZ376" s="643"/>
      <c r="CA376" s="628"/>
      <c r="CB376" s="643"/>
      <c r="CC376" s="643"/>
      <c r="CD376" s="643"/>
      <c r="CE376" s="643"/>
      <c r="CF376" s="643"/>
      <c r="CG376" s="643"/>
      <c r="CH376" s="643"/>
      <c r="CI376" s="643"/>
      <c r="CJ376" s="643"/>
      <c r="CK376" s="643"/>
      <c r="CL376" s="643"/>
      <c r="CM376" s="643"/>
      <c r="CN376" s="643"/>
      <c r="CO376" s="643"/>
      <c r="CP376" s="643"/>
      <c r="CQ376" s="643"/>
      <c r="CR376" s="643"/>
      <c r="CS376" s="643"/>
      <c r="CT376" s="643"/>
      <c r="CU376" s="643"/>
      <c r="CV376" s="643"/>
      <c r="CW376" s="643"/>
      <c r="CX376" s="751"/>
      <c r="CY376" s="751"/>
      <c r="CZ376" s="643"/>
      <c r="DA376" s="643"/>
      <c r="DB376" s="643"/>
      <c r="DC376" s="643"/>
      <c r="DD376" s="643"/>
      <c r="DE376" s="643"/>
      <c r="DF376" s="643"/>
      <c r="DG376" s="643"/>
      <c r="DH376" s="643"/>
      <c r="DI376" s="643"/>
      <c r="DJ376" s="643"/>
      <c r="DK376" s="643"/>
      <c r="DL376" s="644"/>
      <c r="DM376" s="643"/>
      <c r="DN376" s="628"/>
      <c r="DO376" s="643"/>
      <c r="DP376" s="643"/>
      <c r="DQ376" s="643"/>
      <c r="DR376" s="643"/>
      <c r="DS376" s="643"/>
      <c r="DT376" s="643"/>
      <c r="DU376" s="643"/>
      <c r="DV376" s="643"/>
      <c r="DW376" s="643"/>
      <c r="DX376" s="643"/>
      <c r="DY376" s="643"/>
      <c r="DZ376" s="643"/>
      <c r="EA376" s="643"/>
      <c r="EB376" s="643"/>
      <c r="EC376" s="643"/>
      <c r="ED376" s="643"/>
      <c r="EE376" s="643"/>
      <c r="EF376" s="643"/>
      <c r="EG376" s="643"/>
      <c r="EH376" s="643"/>
      <c r="EI376" s="643"/>
      <c r="EJ376" s="643"/>
      <c r="EK376" s="751"/>
      <c r="EL376" s="751"/>
      <c r="EM376" s="643"/>
      <c r="EN376" s="643"/>
      <c r="EO376" s="643"/>
      <c r="EP376" s="643"/>
      <c r="EQ376" s="643"/>
      <c r="ER376" s="643"/>
      <c r="ES376" s="643"/>
      <c r="ET376" s="643"/>
      <c r="EU376" s="643"/>
      <c r="EV376" s="643"/>
      <c r="EW376" s="643"/>
      <c r="EX376" s="643"/>
      <c r="EY376" s="644"/>
    </row>
    <row r="377">
      <c r="A377" s="628"/>
      <c r="B377" s="643"/>
      <c r="C377" s="643"/>
      <c r="D377" s="643"/>
      <c r="E377" s="643"/>
      <c r="F377" s="643"/>
      <c r="G377" s="643"/>
      <c r="H377" s="643"/>
      <c r="I377" s="643"/>
      <c r="J377" s="643"/>
      <c r="K377" s="643"/>
      <c r="L377" s="643"/>
      <c r="M377" s="643"/>
      <c r="N377" s="643"/>
      <c r="O377" s="643"/>
      <c r="P377" s="643"/>
      <c r="Q377" s="643"/>
      <c r="R377" s="643"/>
      <c r="S377" s="643"/>
      <c r="T377" s="643"/>
      <c r="U377" s="643"/>
      <c r="V377" s="643"/>
      <c r="W377" s="643"/>
      <c r="X377" s="739"/>
      <c r="Y377" s="739"/>
      <c r="Z377" s="643"/>
      <c r="AA377" s="643"/>
      <c r="AB377" s="643"/>
      <c r="AC377" s="643"/>
      <c r="AD377" s="643"/>
      <c r="AE377" s="643"/>
      <c r="AF377" s="643"/>
      <c r="AG377" s="643"/>
      <c r="AH377" s="643"/>
      <c r="AI377" s="643"/>
      <c r="AJ377" s="643"/>
      <c r="AK377" s="643"/>
      <c r="AL377" s="644"/>
      <c r="AM377" s="643"/>
      <c r="AN377" s="628"/>
      <c r="AO377" s="643"/>
      <c r="AP377" s="643"/>
      <c r="AQ377" s="643"/>
      <c r="AR377" s="643"/>
      <c r="AS377" s="643"/>
      <c r="AT377" s="643"/>
      <c r="AU377" s="643"/>
      <c r="AV377" s="643"/>
      <c r="AW377" s="643"/>
      <c r="AX377" s="643"/>
      <c r="AY377" s="643"/>
      <c r="AZ377" s="643"/>
      <c r="BA377" s="643"/>
      <c r="BB377" s="643"/>
      <c r="BC377" s="643"/>
      <c r="BD377" s="643"/>
      <c r="BE377" s="643"/>
      <c r="BF377" s="643"/>
      <c r="BG377" s="643"/>
      <c r="BH377" s="643"/>
      <c r="BI377" s="643"/>
      <c r="BJ377" s="643"/>
      <c r="BK377" s="739"/>
      <c r="BL377" s="739"/>
      <c r="BM377" s="643"/>
      <c r="BN377" s="643"/>
      <c r="BO377" s="643"/>
      <c r="BP377" s="643"/>
      <c r="BQ377" s="643"/>
      <c r="BR377" s="643"/>
      <c r="BS377" s="643"/>
      <c r="BT377" s="643"/>
      <c r="BU377" s="643"/>
      <c r="BV377" s="643"/>
      <c r="BW377" s="643"/>
      <c r="BX377" s="643"/>
      <c r="BY377" s="644"/>
      <c r="BZ377" s="643"/>
      <c r="CA377" s="628"/>
      <c r="CB377" s="643"/>
      <c r="CC377" s="643"/>
      <c r="CD377" s="643"/>
      <c r="CE377" s="643"/>
      <c r="CF377" s="643"/>
      <c r="CG377" s="643"/>
      <c r="CH377" s="643"/>
      <c r="CI377" s="643"/>
      <c r="CJ377" s="643"/>
      <c r="CK377" s="643"/>
      <c r="CL377" s="643"/>
      <c r="CM377" s="643"/>
      <c r="CN377" s="643"/>
      <c r="CO377" s="643"/>
      <c r="CP377" s="643"/>
      <c r="CQ377" s="643"/>
      <c r="CR377" s="643"/>
      <c r="CS377" s="643"/>
      <c r="CT377" s="643"/>
      <c r="CU377" s="643"/>
      <c r="CV377" s="643"/>
      <c r="CW377" s="643"/>
      <c r="CX377" s="739"/>
      <c r="CY377" s="739"/>
      <c r="CZ377" s="643"/>
      <c r="DA377" s="643"/>
      <c r="DB377" s="643"/>
      <c r="DC377" s="643"/>
      <c r="DD377" s="643"/>
      <c r="DE377" s="643"/>
      <c r="DF377" s="643"/>
      <c r="DG377" s="643"/>
      <c r="DH377" s="643"/>
      <c r="DI377" s="643"/>
      <c r="DJ377" s="643"/>
      <c r="DK377" s="643"/>
      <c r="DL377" s="644"/>
      <c r="DM377" s="643"/>
      <c r="DN377" s="628"/>
      <c r="DO377" s="643"/>
      <c r="DP377" s="643"/>
      <c r="DQ377" s="643"/>
      <c r="DR377" s="643"/>
      <c r="DS377" s="643"/>
      <c r="DT377" s="643"/>
      <c r="DU377" s="643"/>
      <c r="DV377" s="643"/>
      <c r="DW377" s="643"/>
      <c r="DX377" s="643"/>
      <c r="DY377" s="643"/>
      <c r="DZ377" s="643"/>
      <c r="EA377" s="643"/>
      <c r="EB377" s="643"/>
      <c r="EC377" s="643"/>
      <c r="ED377" s="643"/>
      <c r="EE377" s="643"/>
      <c r="EF377" s="643"/>
      <c r="EG377" s="643"/>
      <c r="EH377" s="643"/>
      <c r="EI377" s="643"/>
      <c r="EJ377" s="643"/>
      <c r="EK377" s="739"/>
      <c r="EL377" s="739"/>
      <c r="EM377" s="643"/>
      <c r="EN377" s="643"/>
      <c r="EO377" s="643"/>
      <c r="EP377" s="643"/>
      <c r="EQ377" s="643"/>
      <c r="ER377" s="643"/>
      <c r="ES377" s="643"/>
      <c r="ET377" s="643"/>
      <c r="EU377" s="643"/>
      <c r="EV377" s="643"/>
      <c r="EW377" s="643"/>
      <c r="EX377" s="643"/>
      <c r="EY377" s="644"/>
    </row>
    <row r="378">
      <c r="A378" s="628"/>
      <c r="B378" s="643"/>
      <c r="C378" s="643"/>
      <c r="D378" s="643"/>
      <c r="E378" s="643"/>
      <c r="F378" s="643"/>
      <c r="G378" s="643"/>
      <c r="H378" s="643"/>
      <c r="I378" s="643"/>
      <c r="J378" s="643"/>
      <c r="K378" s="643"/>
      <c r="L378" s="643"/>
      <c r="M378" s="643"/>
      <c r="N378" s="643"/>
      <c r="O378" s="643"/>
      <c r="P378" s="643"/>
      <c r="Q378" s="643"/>
      <c r="R378" s="643"/>
      <c r="S378" s="643"/>
      <c r="T378" s="643"/>
      <c r="U378" s="643"/>
      <c r="V378" s="643"/>
      <c r="W378" s="643"/>
      <c r="X378" s="739"/>
      <c r="Y378" s="739"/>
      <c r="Z378" s="643"/>
      <c r="AA378" s="643"/>
      <c r="AB378" s="643"/>
      <c r="AC378" s="643"/>
      <c r="AD378" s="643"/>
      <c r="AE378" s="643"/>
      <c r="AF378" s="643"/>
      <c r="AG378" s="643"/>
      <c r="AH378" s="643"/>
      <c r="AI378" s="643"/>
      <c r="AJ378" s="643"/>
      <c r="AK378" s="643"/>
      <c r="AL378" s="644"/>
      <c r="AM378" s="643"/>
      <c r="AN378" s="628"/>
      <c r="AO378" s="643"/>
      <c r="AP378" s="643"/>
      <c r="AQ378" s="643"/>
      <c r="AR378" s="643"/>
      <c r="AS378" s="643"/>
      <c r="AT378" s="643"/>
      <c r="AU378" s="643"/>
      <c r="AV378" s="643"/>
      <c r="AW378" s="643"/>
      <c r="AX378" s="643"/>
      <c r="AY378" s="643"/>
      <c r="AZ378" s="643"/>
      <c r="BA378" s="643"/>
      <c r="BB378" s="643"/>
      <c r="BC378" s="643"/>
      <c r="BD378" s="643"/>
      <c r="BE378" s="643"/>
      <c r="BF378" s="643"/>
      <c r="BG378" s="643"/>
      <c r="BH378" s="643"/>
      <c r="BI378" s="643"/>
      <c r="BJ378" s="643"/>
      <c r="BK378" s="739"/>
      <c r="BL378" s="739"/>
      <c r="BM378" s="643"/>
      <c r="BN378" s="643"/>
      <c r="BO378" s="643"/>
      <c r="BP378" s="643"/>
      <c r="BQ378" s="643"/>
      <c r="BR378" s="643"/>
      <c r="BS378" s="643"/>
      <c r="BT378" s="643"/>
      <c r="BU378" s="643"/>
      <c r="BV378" s="643"/>
      <c r="BW378" s="643"/>
      <c r="BX378" s="643"/>
      <c r="BY378" s="644"/>
      <c r="BZ378" s="643"/>
      <c r="CA378" s="628"/>
      <c r="CB378" s="643"/>
      <c r="CC378" s="643"/>
      <c r="CD378" s="643"/>
      <c r="CE378" s="643"/>
      <c r="CF378" s="643"/>
      <c r="CG378" s="643"/>
      <c r="CH378" s="643"/>
      <c r="CI378" s="643"/>
      <c r="CJ378" s="643"/>
      <c r="CK378" s="643"/>
      <c r="CL378" s="643"/>
      <c r="CM378" s="643"/>
      <c r="CN378" s="643"/>
      <c r="CO378" s="643"/>
      <c r="CP378" s="643"/>
      <c r="CQ378" s="643"/>
      <c r="CR378" s="643"/>
      <c r="CS378" s="643"/>
      <c r="CT378" s="643"/>
      <c r="CU378" s="643"/>
      <c r="CV378" s="643"/>
      <c r="CW378" s="643"/>
      <c r="CX378" s="739"/>
      <c r="CY378" s="739"/>
      <c r="CZ378" s="643"/>
      <c r="DA378" s="643"/>
      <c r="DB378" s="643"/>
      <c r="DC378" s="643"/>
      <c r="DD378" s="643"/>
      <c r="DE378" s="643"/>
      <c r="DF378" s="643"/>
      <c r="DG378" s="643"/>
      <c r="DH378" s="643"/>
      <c r="DI378" s="643"/>
      <c r="DJ378" s="643"/>
      <c r="DK378" s="643"/>
      <c r="DL378" s="644"/>
      <c r="DM378" s="643"/>
      <c r="DN378" s="628"/>
      <c r="DO378" s="643"/>
      <c r="DP378" s="643"/>
      <c r="DQ378" s="643"/>
      <c r="DR378" s="643"/>
      <c r="DS378" s="643"/>
      <c r="DT378" s="643"/>
      <c r="DU378" s="643"/>
      <c r="DV378" s="643"/>
      <c r="DW378" s="643"/>
      <c r="DX378" s="643"/>
      <c r="DY378" s="643"/>
      <c r="DZ378" s="643"/>
      <c r="EA378" s="643"/>
      <c r="EB378" s="643"/>
      <c r="EC378" s="643"/>
      <c r="ED378" s="643"/>
      <c r="EE378" s="643"/>
      <c r="EF378" s="643"/>
      <c r="EG378" s="643"/>
      <c r="EH378" s="643"/>
      <c r="EI378" s="643"/>
      <c r="EJ378" s="643"/>
      <c r="EK378" s="739"/>
      <c r="EL378" s="739"/>
      <c r="EM378" s="643"/>
      <c r="EN378" s="643"/>
      <c r="EO378" s="643"/>
      <c r="EP378" s="643"/>
      <c r="EQ378" s="643"/>
      <c r="ER378" s="643"/>
      <c r="ES378" s="643"/>
      <c r="ET378" s="643"/>
      <c r="EU378" s="643"/>
      <c r="EV378" s="643"/>
      <c r="EW378" s="643"/>
      <c r="EX378" s="643"/>
      <c r="EY378" s="644"/>
    </row>
    <row r="379">
      <c r="A379" s="669"/>
      <c r="B379" s="679" t="s">
        <v>1023</v>
      </c>
      <c r="C379" s="15"/>
      <c r="D379" s="15"/>
      <c r="E379" s="15"/>
      <c r="F379" s="15"/>
      <c r="G379" s="15"/>
      <c r="H379" s="16"/>
      <c r="I379" s="671"/>
      <c r="J379" s="740" t="s">
        <v>1024</v>
      </c>
      <c r="K379" s="15"/>
      <c r="L379" s="15"/>
      <c r="M379" s="15"/>
      <c r="N379" s="15"/>
      <c r="O379" s="15"/>
      <c r="P379" s="16"/>
      <c r="Q379" s="671"/>
      <c r="R379" s="679" t="s">
        <v>1025</v>
      </c>
      <c r="S379" s="15"/>
      <c r="T379" s="15"/>
      <c r="U379" s="15"/>
      <c r="V379" s="16"/>
      <c r="W379" s="672" t="s">
        <v>1026</v>
      </c>
      <c r="X379" s="41"/>
      <c r="Y379" s="672"/>
      <c r="Z379" s="673" t="s">
        <v>124</v>
      </c>
      <c r="AA379" s="674"/>
      <c r="AB379" s="672" t="s">
        <v>1027</v>
      </c>
      <c r="AC379" s="41"/>
      <c r="AD379" s="675"/>
      <c r="AE379" s="671"/>
      <c r="AF379" s="671"/>
      <c r="AG379" s="671"/>
      <c r="AH379" s="671"/>
      <c r="AI379" s="671"/>
      <c r="AJ379" s="671"/>
      <c r="AK379" s="671"/>
      <c r="AL379" s="676"/>
      <c r="AM379" s="671"/>
      <c r="AN379" s="669"/>
      <c r="AO379" s="679" t="s">
        <v>1023</v>
      </c>
      <c r="AP379" s="15"/>
      <c r="AQ379" s="15"/>
      <c r="AR379" s="15"/>
      <c r="AS379" s="15"/>
      <c r="AT379" s="15"/>
      <c r="AU379" s="16"/>
      <c r="AV379" s="671"/>
      <c r="AW379" s="740" t="s">
        <v>1024</v>
      </c>
      <c r="AX379" s="15"/>
      <c r="AY379" s="15"/>
      <c r="AZ379" s="15"/>
      <c r="BA379" s="15"/>
      <c r="BB379" s="15"/>
      <c r="BC379" s="16"/>
      <c r="BD379" s="671"/>
      <c r="BE379" s="679" t="s">
        <v>1025</v>
      </c>
      <c r="BF379" s="15"/>
      <c r="BG379" s="15"/>
      <c r="BH379" s="15"/>
      <c r="BI379" s="16"/>
      <c r="BJ379" s="672" t="s">
        <v>1026</v>
      </c>
      <c r="BK379" s="41"/>
      <c r="BL379" s="672"/>
      <c r="BM379" s="752" t="s">
        <v>124</v>
      </c>
      <c r="BN379" s="674"/>
      <c r="BO379" s="672" t="s">
        <v>1027</v>
      </c>
      <c r="BP379" s="41"/>
      <c r="BQ379" s="752"/>
      <c r="BR379" s="671"/>
      <c r="BS379" s="671"/>
      <c r="BT379" s="671"/>
      <c r="BU379" s="671"/>
      <c r="BV379" s="671"/>
      <c r="BW379" s="671"/>
      <c r="BX379" s="671"/>
      <c r="BY379" s="676"/>
      <c r="BZ379" s="671"/>
      <c r="CA379" s="669"/>
      <c r="CB379" s="679" t="s">
        <v>1023</v>
      </c>
      <c r="CC379" s="15"/>
      <c r="CD379" s="15"/>
      <c r="CE379" s="15"/>
      <c r="CF379" s="15"/>
      <c r="CG379" s="15"/>
      <c r="CH379" s="16"/>
      <c r="CI379" s="671"/>
      <c r="CJ379" s="740" t="s">
        <v>1024</v>
      </c>
      <c r="CK379" s="15"/>
      <c r="CL379" s="15"/>
      <c r="CM379" s="15"/>
      <c r="CN379" s="15"/>
      <c r="CO379" s="15"/>
      <c r="CP379" s="16"/>
      <c r="CQ379" s="671"/>
      <c r="CR379" s="679" t="s">
        <v>1025</v>
      </c>
      <c r="CS379" s="15"/>
      <c r="CT379" s="15"/>
      <c r="CU379" s="15"/>
      <c r="CV379" s="16"/>
      <c r="CW379" s="672" t="s">
        <v>1026</v>
      </c>
      <c r="CX379" s="41"/>
      <c r="CY379" s="672"/>
      <c r="CZ379" s="752" t="s">
        <v>124</v>
      </c>
      <c r="DA379" s="674"/>
      <c r="DB379" s="672" t="s">
        <v>1027</v>
      </c>
      <c r="DC379" s="41"/>
      <c r="DD379" s="675"/>
      <c r="DE379" s="671"/>
      <c r="DF379" s="671"/>
      <c r="DG379" s="671"/>
      <c r="DH379" s="671"/>
      <c r="DI379" s="671"/>
      <c r="DJ379" s="671"/>
      <c r="DK379" s="671"/>
      <c r="DL379" s="676"/>
      <c r="DM379" s="671"/>
      <c r="DN379" s="669"/>
      <c r="DO379" s="679" t="s">
        <v>1023</v>
      </c>
      <c r="DP379" s="15"/>
      <c r="DQ379" s="15"/>
      <c r="DR379" s="15"/>
      <c r="DS379" s="15"/>
      <c r="DT379" s="15"/>
      <c r="DU379" s="16"/>
      <c r="DV379" s="671"/>
      <c r="DW379" s="740" t="s">
        <v>1024</v>
      </c>
      <c r="DX379" s="15"/>
      <c r="DY379" s="15"/>
      <c r="DZ379" s="15"/>
      <c r="EA379" s="15"/>
      <c r="EB379" s="15"/>
      <c r="EC379" s="16"/>
      <c r="ED379" s="671"/>
      <c r="EE379" s="679" t="s">
        <v>1025</v>
      </c>
      <c r="EF379" s="15"/>
      <c r="EG379" s="15"/>
      <c r="EH379" s="15"/>
      <c r="EI379" s="16"/>
      <c r="EJ379" s="672" t="s">
        <v>1026</v>
      </c>
      <c r="EK379" s="41"/>
      <c r="EL379" s="672"/>
      <c r="EM379" s="711" t="s">
        <v>124</v>
      </c>
      <c r="EN379" s="674"/>
      <c r="EO379" s="672" t="s">
        <v>1027</v>
      </c>
      <c r="EP379" s="41"/>
      <c r="EQ379" s="675"/>
      <c r="ER379" s="671"/>
      <c r="ES379" s="671"/>
      <c r="ET379" s="671"/>
      <c r="EU379" s="671"/>
      <c r="EV379" s="671"/>
      <c r="EW379" s="671"/>
      <c r="EX379" s="671"/>
      <c r="EY379" s="676"/>
    </row>
    <row r="380">
      <c r="A380" s="669"/>
      <c r="B380" s="678" t="s">
        <v>1028</v>
      </c>
      <c r="C380" s="678" t="s">
        <v>1029</v>
      </c>
      <c r="D380" s="678" t="s">
        <v>1030</v>
      </c>
      <c r="E380" s="679" t="s">
        <v>1031</v>
      </c>
      <c r="F380" s="15"/>
      <c r="G380" s="15"/>
      <c r="H380" s="16"/>
      <c r="I380" s="671"/>
      <c r="J380" s="680" t="s">
        <v>1032</v>
      </c>
      <c r="K380" s="681" t="s">
        <v>1033</v>
      </c>
      <c r="P380" s="682"/>
      <c r="Q380" s="671"/>
      <c r="R380" s="671"/>
      <c r="S380" s="671"/>
      <c r="T380" s="671"/>
      <c r="U380" s="671"/>
      <c r="V380" s="671"/>
      <c r="W380" s="671"/>
      <c r="X380" s="753"/>
      <c r="Y380" s="753"/>
      <c r="Z380" s="671"/>
      <c r="AA380" s="671"/>
      <c r="AB380" s="671"/>
      <c r="AC380" s="671"/>
      <c r="AD380" s="671"/>
      <c r="AE380" s="671"/>
      <c r="AF380" s="671"/>
      <c r="AG380" s="671"/>
      <c r="AH380" s="671"/>
      <c r="AI380" s="671"/>
      <c r="AJ380" s="671"/>
      <c r="AK380" s="671"/>
      <c r="AL380" s="676"/>
      <c r="AM380" s="671"/>
      <c r="AN380" s="669"/>
      <c r="AO380" s="678" t="s">
        <v>1028</v>
      </c>
      <c r="AP380" s="678" t="s">
        <v>1029</v>
      </c>
      <c r="AQ380" s="678" t="s">
        <v>1030</v>
      </c>
      <c r="AR380" s="679" t="s">
        <v>1031</v>
      </c>
      <c r="AS380" s="15"/>
      <c r="AT380" s="15"/>
      <c r="AU380" s="16"/>
      <c r="AV380" s="671"/>
      <c r="AW380" s="680" t="s">
        <v>1032</v>
      </c>
      <c r="AX380" s="681" t="s">
        <v>1033</v>
      </c>
      <c r="BC380" s="682"/>
      <c r="BD380" s="671"/>
      <c r="BE380" s="671"/>
      <c r="BF380" s="671"/>
      <c r="BG380" s="671"/>
      <c r="BH380" s="671"/>
      <c r="BI380" s="671"/>
      <c r="BJ380" s="671"/>
      <c r="BK380" s="753"/>
      <c r="BL380" s="753"/>
      <c r="BM380" s="671"/>
      <c r="BN380" s="671"/>
      <c r="BO380" s="671"/>
      <c r="BP380" s="671"/>
      <c r="BQ380" s="671"/>
      <c r="BR380" s="671"/>
      <c r="BS380" s="671"/>
      <c r="BT380" s="671"/>
      <c r="BU380" s="671"/>
      <c r="BV380" s="671"/>
      <c r="BW380" s="671"/>
      <c r="BX380" s="671"/>
      <c r="BY380" s="676"/>
      <c r="BZ380" s="671"/>
      <c r="CA380" s="669"/>
      <c r="CB380" s="678" t="s">
        <v>1028</v>
      </c>
      <c r="CC380" s="678" t="s">
        <v>1029</v>
      </c>
      <c r="CD380" s="678" t="s">
        <v>1030</v>
      </c>
      <c r="CE380" s="679" t="s">
        <v>1031</v>
      </c>
      <c r="CF380" s="15"/>
      <c r="CG380" s="15"/>
      <c r="CH380" s="16"/>
      <c r="CI380" s="671"/>
      <c r="CJ380" s="680" t="s">
        <v>1032</v>
      </c>
      <c r="CK380" s="681" t="s">
        <v>1033</v>
      </c>
      <c r="CP380" s="682"/>
      <c r="CQ380" s="671"/>
      <c r="CR380" s="671"/>
      <c r="CS380" s="671"/>
      <c r="CT380" s="671"/>
      <c r="CU380" s="671"/>
      <c r="CV380" s="671"/>
      <c r="CW380" s="671"/>
      <c r="CX380" s="753"/>
      <c r="CY380" s="753"/>
      <c r="CZ380" s="671"/>
      <c r="DA380" s="671"/>
      <c r="DB380" s="671"/>
      <c r="DC380" s="671"/>
      <c r="DD380" s="671"/>
      <c r="DE380" s="671"/>
      <c r="DF380" s="671"/>
      <c r="DG380" s="671"/>
      <c r="DH380" s="671"/>
      <c r="DI380" s="671"/>
      <c r="DJ380" s="671"/>
      <c r="DK380" s="671"/>
      <c r="DL380" s="676"/>
      <c r="DM380" s="671"/>
      <c r="DN380" s="669"/>
      <c r="DO380" s="678" t="s">
        <v>1028</v>
      </c>
      <c r="DP380" s="678" t="s">
        <v>1029</v>
      </c>
      <c r="DQ380" s="678" t="s">
        <v>1030</v>
      </c>
      <c r="DR380" s="679" t="s">
        <v>1031</v>
      </c>
      <c r="DS380" s="15"/>
      <c r="DT380" s="15"/>
      <c r="DU380" s="16"/>
      <c r="DV380" s="671"/>
      <c r="DW380" s="680" t="s">
        <v>1032</v>
      </c>
      <c r="DX380" s="681" t="s">
        <v>1033</v>
      </c>
      <c r="EC380" s="682"/>
      <c r="ED380" s="671"/>
      <c r="EE380" s="671"/>
      <c r="EF380" s="671"/>
      <c r="EG380" s="671"/>
      <c r="EH380" s="671"/>
      <c r="EI380" s="671"/>
      <c r="EJ380" s="671"/>
      <c r="EK380" s="753"/>
      <c r="EL380" s="753"/>
      <c r="EM380" s="671"/>
      <c r="EN380" s="671"/>
      <c r="EO380" s="671"/>
      <c r="EP380" s="671"/>
      <c r="EQ380" s="671"/>
      <c r="ER380" s="671"/>
      <c r="ES380" s="671"/>
      <c r="ET380" s="671"/>
      <c r="EU380" s="671"/>
      <c r="EV380" s="671"/>
      <c r="EW380" s="671"/>
      <c r="EX380" s="671"/>
      <c r="EY380" s="676"/>
    </row>
    <row r="381">
      <c r="A381" s="669"/>
      <c r="B381" s="43"/>
      <c r="C381" s="43"/>
      <c r="D381" s="43"/>
      <c r="E381" s="679" t="s">
        <v>1029</v>
      </c>
      <c r="F381" s="16"/>
      <c r="G381" s="679" t="s">
        <v>1030</v>
      </c>
      <c r="H381" s="16"/>
      <c r="I381" s="671"/>
      <c r="J381" s="680" t="s">
        <v>1034</v>
      </c>
      <c r="K381" s="681" t="s">
        <v>1035</v>
      </c>
      <c r="P381" s="682"/>
      <c r="Q381" s="671"/>
      <c r="R381" s="679" t="s">
        <v>1036</v>
      </c>
      <c r="S381" s="15"/>
      <c r="T381" s="15"/>
      <c r="U381" s="15"/>
      <c r="V381" s="15"/>
      <c r="W381" s="15"/>
      <c r="X381" s="15"/>
      <c r="Y381" s="15"/>
      <c r="Z381" s="15"/>
      <c r="AA381" s="15"/>
      <c r="AB381" s="15"/>
      <c r="AC381" s="15"/>
      <c r="AD381" s="15"/>
      <c r="AE381" s="15"/>
      <c r="AF381" s="15"/>
      <c r="AG381" s="15"/>
      <c r="AH381" s="15"/>
      <c r="AI381" s="15"/>
      <c r="AJ381" s="16"/>
      <c r="AK381" s="671"/>
      <c r="AL381" s="676"/>
      <c r="AM381" s="671"/>
      <c r="AN381" s="669"/>
      <c r="AO381" s="43"/>
      <c r="AP381" s="43"/>
      <c r="AQ381" s="43"/>
      <c r="AR381" s="679" t="s">
        <v>1029</v>
      </c>
      <c r="AS381" s="16"/>
      <c r="AT381" s="679" t="s">
        <v>1030</v>
      </c>
      <c r="AU381" s="16"/>
      <c r="AV381" s="671"/>
      <c r="AW381" s="680" t="s">
        <v>1034</v>
      </c>
      <c r="AX381" s="681" t="s">
        <v>1035</v>
      </c>
      <c r="BC381" s="682"/>
      <c r="BD381" s="671"/>
      <c r="BE381" s="679" t="s">
        <v>1036</v>
      </c>
      <c r="BF381" s="15"/>
      <c r="BG381" s="15"/>
      <c r="BH381" s="15"/>
      <c r="BI381" s="15"/>
      <c r="BJ381" s="15"/>
      <c r="BK381" s="15"/>
      <c r="BL381" s="15"/>
      <c r="BM381" s="15"/>
      <c r="BN381" s="15"/>
      <c r="BO381" s="15"/>
      <c r="BP381" s="15"/>
      <c r="BQ381" s="15"/>
      <c r="BR381" s="15"/>
      <c r="BS381" s="15"/>
      <c r="BT381" s="15"/>
      <c r="BU381" s="15"/>
      <c r="BV381" s="15"/>
      <c r="BW381" s="16"/>
      <c r="BX381" s="671"/>
      <c r="BY381" s="676"/>
      <c r="BZ381" s="671"/>
      <c r="CA381" s="669"/>
      <c r="CB381" s="43"/>
      <c r="CC381" s="43"/>
      <c r="CD381" s="43"/>
      <c r="CE381" s="679" t="s">
        <v>1029</v>
      </c>
      <c r="CF381" s="16"/>
      <c r="CG381" s="679" t="s">
        <v>1030</v>
      </c>
      <c r="CH381" s="16"/>
      <c r="CI381" s="671"/>
      <c r="CJ381" s="680" t="s">
        <v>1034</v>
      </c>
      <c r="CK381" s="681" t="s">
        <v>1035</v>
      </c>
      <c r="CP381" s="682"/>
      <c r="CQ381" s="671"/>
      <c r="CR381" s="679" t="s">
        <v>1036</v>
      </c>
      <c r="CS381" s="15"/>
      <c r="CT381" s="15"/>
      <c r="CU381" s="15"/>
      <c r="CV381" s="15"/>
      <c r="CW381" s="15"/>
      <c r="CX381" s="15"/>
      <c r="CY381" s="15"/>
      <c r="CZ381" s="15"/>
      <c r="DA381" s="15"/>
      <c r="DB381" s="15"/>
      <c r="DC381" s="15"/>
      <c r="DD381" s="15"/>
      <c r="DE381" s="15"/>
      <c r="DF381" s="15"/>
      <c r="DG381" s="15"/>
      <c r="DH381" s="15"/>
      <c r="DI381" s="15"/>
      <c r="DJ381" s="16"/>
      <c r="DK381" s="671"/>
      <c r="DL381" s="676"/>
      <c r="DM381" s="671"/>
      <c r="DN381" s="669"/>
      <c r="DO381" s="43"/>
      <c r="DP381" s="43"/>
      <c r="DQ381" s="43"/>
      <c r="DR381" s="679" t="s">
        <v>1029</v>
      </c>
      <c r="DS381" s="16"/>
      <c r="DT381" s="679" t="s">
        <v>1030</v>
      </c>
      <c r="DU381" s="16"/>
      <c r="DV381" s="671"/>
      <c r="DW381" s="680" t="s">
        <v>1034</v>
      </c>
      <c r="DX381" s="681" t="s">
        <v>1035</v>
      </c>
      <c r="EC381" s="682"/>
      <c r="ED381" s="671"/>
      <c r="EE381" s="679" t="s">
        <v>1036</v>
      </c>
      <c r="EF381" s="15"/>
      <c r="EG381" s="15"/>
      <c r="EH381" s="15"/>
      <c r="EI381" s="15"/>
      <c r="EJ381" s="15"/>
      <c r="EK381" s="15"/>
      <c r="EL381" s="15"/>
      <c r="EM381" s="15"/>
      <c r="EN381" s="15"/>
      <c r="EO381" s="15"/>
      <c r="EP381" s="15"/>
      <c r="EQ381" s="15"/>
      <c r="ER381" s="15"/>
      <c r="ES381" s="15"/>
      <c r="ET381" s="15"/>
      <c r="EU381" s="15"/>
      <c r="EV381" s="15"/>
      <c r="EW381" s="16"/>
      <c r="EX381" s="671"/>
      <c r="EY381" s="676"/>
    </row>
    <row r="382">
      <c r="A382" s="669"/>
      <c r="B382" s="678" t="s">
        <v>631</v>
      </c>
      <c r="C382" s="683"/>
      <c r="D382" s="683"/>
      <c r="E382" s="684"/>
      <c r="F382" s="42"/>
      <c r="G382" s="684"/>
      <c r="H382" s="42"/>
      <c r="I382" s="671"/>
      <c r="J382" s="680" t="s">
        <v>1037</v>
      </c>
      <c r="K382" s="681" t="s">
        <v>1038</v>
      </c>
      <c r="P382" s="682"/>
      <c r="Q382" s="671"/>
      <c r="R382" s="685"/>
      <c r="S382" s="41"/>
      <c r="T382" s="41"/>
      <c r="U382" s="41"/>
      <c r="V382" s="41"/>
      <c r="W382" s="41"/>
      <c r="X382" s="41"/>
      <c r="Y382" s="41"/>
      <c r="Z382" s="41"/>
      <c r="AA382" s="41"/>
      <c r="AB382" s="41"/>
      <c r="AC382" s="41"/>
      <c r="AD382" s="41"/>
      <c r="AE382" s="41"/>
      <c r="AF382" s="41"/>
      <c r="AG382" s="41"/>
      <c r="AH382" s="41"/>
      <c r="AI382" s="41"/>
      <c r="AJ382" s="42"/>
      <c r="AK382" s="671"/>
      <c r="AL382" s="676"/>
      <c r="AM382" s="671"/>
      <c r="AN382" s="669"/>
      <c r="AO382" s="678" t="s">
        <v>631</v>
      </c>
      <c r="AP382" s="683"/>
      <c r="AQ382" s="683"/>
      <c r="AR382" s="684"/>
      <c r="AS382" s="42"/>
      <c r="AT382" s="684"/>
      <c r="AU382" s="42"/>
      <c r="AV382" s="671"/>
      <c r="AW382" s="680" t="s">
        <v>1037</v>
      </c>
      <c r="AX382" s="681" t="s">
        <v>1038</v>
      </c>
      <c r="BC382" s="682"/>
      <c r="BD382" s="671"/>
      <c r="BE382" s="685"/>
      <c r="BF382" s="41"/>
      <c r="BG382" s="41"/>
      <c r="BH382" s="41"/>
      <c r="BI382" s="41"/>
      <c r="BJ382" s="41"/>
      <c r="BK382" s="41"/>
      <c r="BL382" s="41"/>
      <c r="BM382" s="41"/>
      <c r="BN382" s="41"/>
      <c r="BO382" s="41"/>
      <c r="BP382" s="41"/>
      <c r="BQ382" s="41"/>
      <c r="BR382" s="41"/>
      <c r="BS382" s="41"/>
      <c r="BT382" s="41"/>
      <c r="BU382" s="41"/>
      <c r="BV382" s="41"/>
      <c r="BW382" s="42"/>
      <c r="BX382" s="671"/>
      <c r="BY382" s="676"/>
      <c r="BZ382" s="671"/>
      <c r="CA382" s="669"/>
      <c r="CB382" s="678" t="s">
        <v>631</v>
      </c>
      <c r="CC382" s="683"/>
      <c r="CD382" s="683"/>
      <c r="CE382" s="684"/>
      <c r="CF382" s="42"/>
      <c r="CG382" s="684"/>
      <c r="CH382" s="42"/>
      <c r="CI382" s="671"/>
      <c r="CJ382" s="680" t="s">
        <v>1037</v>
      </c>
      <c r="CK382" s="681" t="s">
        <v>1038</v>
      </c>
      <c r="CP382" s="682"/>
      <c r="CQ382" s="671"/>
      <c r="CR382" s="685"/>
      <c r="CS382" s="41"/>
      <c r="CT382" s="41"/>
      <c r="CU382" s="41"/>
      <c r="CV382" s="41"/>
      <c r="CW382" s="41"/>
      <c r="CX382" s="41"/>
      <c r="CY382" s="41"/>
      <c r="CZ382" s="41"/>
      <c r="DA382" s="41"/>
      <c r="DB382" s="41"/>
      <c r="DC382" s="41"/>
      <c r="DD382" s="41"/>
      <c r="DE382" s="41"/>
      <c r="DF382" s="41"/>
      <c r="DG382" s="41"/>
      <c r="DH382" s="41"/>
      <c r="DI382" s="41"/>
      <c r="DJ382" s="42"/>
      <c r="DK382" s="671"/>
      <c r="DL382" s="676"/>
      <c r="DM382" s="671"/>
      <c r="DN382" s="669"/>
      <c r="DO382" s="678" t="s">
        <v>631</v>
      </c>
      <c r="DP382" s="683"/>
      <c r="DQ382" s="683"/>
      <c r="DR382" s="684"/>
      <c r="DS382" s="42"/>
      <c r="DT382" s="684"/>
      <c r="DU382" s="42"/>
      <c r="DV382" s="671"/>
      <c r="DW382" s="680" t="s">
        <v>1037</v>
      </c>
      <c r="DX382" s="681" t="s">
        <v>1038</v>
      </c>
      <c r="EC382" s="682"/>
      <c r="ED382" s="671"/>
      <c r="EE382" s="685"/>
      <c r="EF382" s="41"/>
      <c r="EG382" s="41"/>
      <c r="EH382" s="41"/>
      <c r="EI382" s="41"/>
      <c r="EJ382" s="41"/>
      <c r="EK382" s="41"/>
      <c r="EL382" s="41"/>
      <c r="EM382" s="41"/>
      <c r="EN382" s="41"/>
      <c r="EO382" s="41"/>
      <c r="EP382" s="41"/>
      <c r="EQ382" s="41"/>
      <c r="ER382" s="41"/>
      <c r="ES382" s="41"/>
      <c r="ET382" s="41"/>
      <c r="EU382" s="41"/>
      <c r="EV382" s="41"/>
      <c r="EW382" s="42"/>
      <c r="EX382" s="671"/>
      <c r="EY382" s="676"/>
    </row>
    <row r="383">
      <c r="A383" s="669"/>
      <c r="B383" s="47"/>
      <c r="C383" s="47"/>
      <c r="D383" s="47"/>
      <c r="E383" s="686"/>
      <c r="F383" s="682"/>
      <c r="G383" s="686"/>
      <c r="H383" s="682"/>
      <c r="I383" s="671"/>
      <c r="J383" s="680" t="s">
        <v>1039</v>
      </c>
      <c r="K383" s="681" t="s">
        <v>1040</v>
      </c>
      <c r="P383" s="682"/>
      <c r="Q383" s="671"/>
      <c r="R383" s="686"/>
      <c r="AJ383" s="682"/>
      <c r="AK383" s="671"/>
      <c r="AL383" s="676"/>
      <c r="AM383" s="671"/>
      <c r="AN383" s="669"/>
      <c r="AO383" s="47"/>
      <c r="AP383" s="47"/>
      <c r="AQ383" s="47"/>
      <c r="AR383" s="686"/>
      <c r="AS383" s="682"/>
      <c r="AT383" s="686"/>
      <c r="AU383" s="682"/>
      <c r="AV383" s="671"/>
      <c r="AW383" s="680" t="s">
        <v>1039</v>
      </c>
      <c r="AX383" s="681" t="s">
        <v>1040</v>
      </c>
      <c r="BC383" s="682"/>
      <c r="BD383" s="671"/>
      <c r="BE383" s="686"/>
      <c r="BW383" s="682"/>
      <c r="BX383" s="671"/>
      <c r="BY383" s="676"/>
      <c r="BZ383" s="671"/>
      <c r="CA383" s="669"/>
      <c r="CB383" s="47"/>
      <c r="CC383" s="47"/>
      <c r="CD383" s="47"/>
      <c r="CE383" s="686"/>
      <c r="CF383" s="682"/>
      <c r="CG383" s="686"/>
      <c r="CH383" s="682"/>
      <c r="CI383" s="671"/>
      <c r="CJ383" s="680" t="s">
        <v>1039</v>
      </c>
      <c r="CK383" s="681" t="s">
        <v>1040</v>
      </c>
      <c r="CP383" s="682"/>
      <c r="CQ383" s="671"/>
      <c r="CR383" s="686"/>
      <c r="DJ383" s="682"/>
      <c r="DK383" s="671"/>
      <c r="DL383" s="676"/>
      <c r="DM383" s="671"/>
      <c r="DN383" s="669"/>
      <c r="DO383" s="47"/>
      <c r="DP383" s="47"/>
      <c r="DQ383" s="47"/>
      <c r="DR383" s="686"/>
      <c r="DS383" s="682"/>
      <c r="DT383" s="686"/>
      <c r="DU383" s="682"/>
      <c r="DV383" s="671"/>
      <c r="DW383" s="680" t="s">
        <v>1039</v>
      </c>
      <c r="DX383" s="681" t="s">
        <v>1040</v>
      </c>
      <c r="EC383" s="682"/>
      <c r="ED383" s="671"/>
      <c r="EE383" s="686"/>
      <c r="EW383" s="682"/>
      <c r="EX383" s="671"/>
      <c r="EY383" s="676"/>
    </row>
    <row r="384">
      <c r="A384" s="669"/>
      <c r="B384" s="43"/>
      <c r="C384" s="43"/>
      <c r="D384" s="43"/>
      <c r="E384" s="686"/>
      <c r="F384" s="682"/>
      <c r="G384" s="686"/>
      <c r="H384" s="682"/>
      <c r="I384" s="671"/>
      <c r="J384" s="680" t="s">
        <v>1041</v>
      </c>
      <c r="K384" s="681" t="s">
        <v>1042</v>
      </c>
      <c r="P384" s="682"/>
      <c r="Q384" s="671"/>
      <c r="R384" s="686"/>
      <c r="AJ384" s="682"/>
      <c r="AK384" s="671"/>
      <c r="AL384" s="676"/>
      <c r="AM384" s="671"/>
      <c r="AN384" s="669"/>
      <c r="AO384" s="43"/>
      <c r="AP384" s="43"/>
      <c r="AQ384" s="43"/>
      <c r="AR384" s="686"/>
      <c r="AS384" s="682"/>
      <c r="AT384" s="686"/>
      <c r="AU384" s="682"/>
      <c r="AV384" s="671"/>
      <c r="AW384" s="680" t="s">
        <v>1041</v>
      </c>
      <c r="AX384" s="681" t="s">
        <v>1042</v>
      </c>
      <c r="BC384" s="682"/>
      <c r="BD384" s="671"/>
      <c r="BE384" s="686"/>
      <c r="BW384" s="682"/>
      <c r="BX384" s="671"/>
      <c r="BY384" s="676"/>
      <c r="BZ384" s="671"/>
      <c r="CA384" s="669"/>
      <c r="CB384" s="43"/>
      <c r="CC384" s="43"/>
      <c r="CD384" s="43"/>
      <c r="CE384" s="686"/>
      <c r="CF384" s="682"/>
      <c r="CG384" s="686"/>
      <c r="CH384" s="682"/>
      <c r="CI384" s="671"/>
      <c r="CJ384" s="680" t="s">
        <v>1041</v>
      </c>
      <c r="CK384" s="681" t="s">
        <v>1042</v>
      </c>
      <c r="CP384" s="682"/>
      <c r="CQ384" s="671"/>
      <c r="CR384" s="686"/>
      <c r="DJ384" s="682"/>
      <c r="DK384" s="671"/>
      <c r="DL384" s="676"/>
      <c r="DM384" s="671"/>
      <c r="DN384" s="669"/>
      <c r="DO384" s="43"/>
      <c r="DP384" s="43"/>
      <c r="DQ384" s="43"/>
      <c r="DR384" s="686"/>
      <c r="DS384" s="682"/>
      <c r="DT384" s="686"/>
      <c r="DU384" s="682"/>
      <c r="DV384" s="671"/>
      <c r="DW384" s="680" t="s">
        <v>1041</v>
      </c>
      <c r="DX384" s="681" t="s">
        <v>1042</v>
      </c>
      <c r="EC384" s="682"/>
      <c r="ED384" s="671"/>
      <c r="EE384" s="686"/>
      <c r="EW384" s="682"/>
      <c r="EX384" s="671"/>
      <c r="EY384" s="676"/>
    </row>
    <row r="385">
      <c r="A385" s="669"/>
      <c r="B385" s="678" t="s">
        <v>633</v>
      </c>
      <c r="C385" s="683"/>
      <c r="D385" s="683"/>
      <c r="E385" s="686"/>
      <c r="F385" s="682"/>
      <c r="G385" s="686"/>
      <c r="H385" s="682"/>
      <c r="I385" s="671"/>
      <c r="J385" s="680" t="s">
        <v>1043</v>
      </c>
      <c r="K385" s="681" t="s">
        <v>1044</v>
      </c>
      <c r="P385" s="682"/>
      <c r="Q385" s="671"/>
      <c r="R385" s="686"/>
      <c r="AJ385" s="682"/>
      <c r="AK385" s="671"/>
      <c r="AL385" s="676"/>
      <c r="AM385" s="671"/>
      <c r="AN385" s="669"/>
      <c r="AO385" s="678" t="s">
        <v>633</v>
      </c>
      <c r="AP385" s="683"/>
      <c r="AQ385" s="683"/>
      <c r="AR385" s="686"/>
      <c r="AS385" s="682"/>
      <c r="AT385" s="686"/>
      <c r="AU385" s="682"/>
      <c r="AV385" s="671"/>
      <c r="AW385" s="680" t="s">
        <v>1043</v>
      </c>
      <c r="AX385" s="681" t="s">
        <v>1044</v>
      </c>
      <c r="BC385" s="682"/>
      <c r="BD385" s="671"/>
      <c r="BE385" s="686"/>
      <c r="BW385" s="682"/>
      <c r="BX385" s="671"/>
      <c r="BY385" s="676"/>
      <c r="BZ385" s="671"/>
      <c r="CA385" s="669"/>
      <c r="CB385" s="678" t="s">
        <v>633</v>
      </c>
      <c r="CC385" s="683"/>
      <c r="CD385" s="683"/>
      <c r="CE385" s="686"/>
      <c r="CF385" s="682"/>
      <c r="CG385" s="686"/>
      <c r="CH385" s="682"/>
      <c r="CI385" s="671"/>
      <c r="CJ385" s="680" t="s">
        <v>1043</v>
      </c>
      <c r="CK385" s="681" t="s">
        <v>1044</v>
      </c>
      <c r="CP385" s="682"/>
      <c r="CQ385" s="671"/>
      <c r="CR385" s="686"/>
      <c r="DJ385" s="682"/>
      <c r="DK385" s="671"/>
      <c r="DL385" s="676"/>
      <c r="DM385" s="671"/>
      <c r="DN385" s="669"/>
      <c r="DO385" s="678" t="s">
        <v>633</v>
      </c>
      <c r="DP385" s="683"/>
      <c r="DQ385" s="683"/>
      <c r="DR385" s="686"/>
      <c r="DS385" s="682"/>
      <c r="DT385" s="686"/>
      <c r="DU385" s="682"/>
      <c r="DV385" s="671"/>
      <c r="DW385" s="680" t="s">
        <v>1043</v>
      </c>
      <c r="DX385" s="681" t="s">
        <v>1044</v>
      </c>
      <c r="EC385" s="682"/>
      <c r="ED385" s="671"/>
      <c r="EE385" s="686"/>
      <c r="EW385" s="682"/>
      <c r="EX385" s="671"/>
      <c r="EY385" s="676"/>
    </row>
    <row r="386">
      <c r="A386" s="687"/>
      <c r="B386" s="47"/>
      <c r="C386" s="47"/>
      <c r="D386" s="47"/>
      <c r="E386" s="686"/>
      <c r="F386" s="682"/>
      <c r="G386" s="686"/>
      <c r="H386" s="682"/>
      <c r="I386" s="688"/>
      <c r="J386" s="680" t="s">
        <v>1045</v>
      </c>
      <c r="K386" s="681" t="s">
        <v>1046</v>
      </c>
      <c r="P386" s="682"/>
      <c r="Q386" s="688"/>
      <c r="R386" s="686"/>
      <c r="AJ386" s="682"/>
      <c r="AK386" s="688"/>
      <c r="AL386" s="689"/>
      <c r="AM386" s="688"/>
      <c r="AN386" s="687"/>
      <c r="AO386" s="47"/>
      <c r="AP386" s="47"/>
      <c r="AQ386" s="47"/>
      <c r="AR386" s="686"/>
      <c r="AS386" s="682"/>
      <c r="AT386" s="686"/>
      <c r="AU386" s="682"/>
      <c r="AV386" s="688"/>
      <c r="AW386" s="680" t="s">
        <v>1045</v>
      </c>
      <c r="AX386" s="681" t="s">
        <v>1046</v>
      </c>
      <c r="BC386" s="682"/>
      <c r="BD386" s="688"/>
      <c r="BE386" s="686"/>
      <c r="BW386" s="682"/>
      <c r="BX386" s="688"/>
      <c r="BY386" s="689"/>
      <c r="BZ386" s="688"/>
      <c r="CA386" s="687"/>
      <c r="CB386" s="47"/>
      <c r="CC386" s="47"/>
      <c r="CD386" s="47"/>
      <c r="CE386" s="686"/>
      <c r="CF386" s="682"/>
      <c r="CG386" s="686"/>
      <c r="CH386" s="682"/>
      <c r="CI386" s="688"/>
      <c r="CJ386" s="680" t="s">
        <v>1045</v>
      </c>
      <c r="CK386" s="681" t="s">
        <v>1046</v>
      </c>
      <c r="CP386" s="682"/>
      <c r="CQ386" s="688"/>
      <c r="CR386" s="686"/>
      <c r="DJ386" s="682"/>
      <c r="DK386" s="688"/>
      <c r="DL386" s="689"/>
      <c r="DM386" s="688"/>
      <c r="DN386" s="687"/>
      <c r="DO386" s="47"/>
      <c r="DP386" s="47"/>
      <c r="DQ386" s="47"/>
      <c r="DR386" s="686"/>
      <c r="DS386" s="682"/>
      <c r="DT386" s="686"/>
      <c r="DU386" s="682"/>
      <c r="DV386" s="688"/>
      <c r="DW386" s="680" t="s">
        <v>1045</v>
      </c>
      <c r="DX386" s="681" t="s">
        <v>1046</v>
      </c>
      <c r="EC386" s="682"/>
      <c r="ED386" s="688"/>
      <c r="EE386" s="686"/>
      <c r="EW386" s="682"/>
      <c r="EX386" s="688"/>
      <c r="EY386" s="689"/>
    </row>
    <row r="387">
      <c r="A387" s="687"/>
      <c r="B387" s="43"/>
      <c r="C387" s="43"/>
      <c r="D387" s="43"/>
      <c r="E387" s="686"/>
      <c r="F387" s="682"/>
      <c r="G387" s="686"/>
      <c r="H387" s="682"/>
      <c r="I387" s="688"/>
      <c r="J387" s="680" t="s">
        <v>1047</v>
      </c>
      <c r="K387" s="681" t="s">
        <v>1048</v>
      </c>
      <c r="P387" s="682"/>
      <c r="Q387" s="688"/>
      <c r="R387" s="686"/>
      <c r="AJ387" s="682"/>
      <c r="AK387" s="688"/>
      <c r="AL387" s="689"/>
      <c r="AM387" s="688"/>
      <c r="AN387" s="687"/>
      <c r="AO387" s="43"/>
      <c r="AP387" s="43"/>
      <c r="AQ387" s="43"/>
      <c r="AR387" s="686"/>
      <c r="AS387" s="682"/>
      <c r="AT387" s="686"/>
      <c r="AU387" s="682"/>
      <c r="AV387" s="688"/>
      <c r="AW387" s="680" t="s">
        <v>1047</v>
      </c>
      <c r="AX387" s="681" t="s">
        <v>1048</v>
      </c>
      <c r="BC387" s="682"/>
      <c r="BD387" s="688"/>
      <c r="BE387" s="686"/>
      <c r="BW387" s="682"/>
      <c r="BX387" s="688"/>
      <c r="BY387" s="689"/>
      <c r="BZ387" s="688"/>
      <c r="CA387" s="687"/>
      <c r="CB387" s="43"/>
      <c r="CC387" s="43"/>
      <c r="CD387" s="43"/>
      <c r="CE387" s="686"/>
      <c r="CF387" s="682"/>
      <c r="CG387" s="686"/>
      <c r="CH387" s="682"/>
      <c r="CI387" s="688"/>
      <c r="CJ387" s="680" t="s">
        <v>1047</v>
      </c>
      <c r="CK387" s="681" t="s">
        <v>1048</v>
      </c>
      <c r="CP387" s="682"/>
      <c r="CQ387" s="688"/>
      <c r="CR387" s="686"/>
      <c r="DJ387" s="682"/>
      <c r="DK387" s="688"/>
      <c r="DL387" s="689"/>
      <c r="DM387" s="688"/>
      <c r="DN387" s="687"/>
      <c r="DO387" s="43"/>
      <c r="DP387" s="43"/>
      <c r="DQ387" s="43"/>
      <c r="DR387" s="686"/>
      <c r="DS387" s="682"/>
      <c r="DT387" s="686"/>
      <c r="DU387" s="682"/>
      <c r="DV387" s="688"/>
      <c r="DW387" s="680" t="s">
        <v>1047</v>
      </c>
      <c r="DX387" s="681" t="s">
        <v>1048</v>
      </c>
      <c r="EC387" s="682"/>
      <c r="ED387" s="688"/>
      <c r="EE387" s="686"/>
      <c r="EW387" s="682"/>
      <c r="EX387" s="688"/>
      <c r="EY387" s="689"/>
    </row>
    <row r="388">
      <c r="A388" s="687"/>
      <c r="B388" s="678" t="s">
        <v>635</v>
      </c>
      <c r="C388" s="683"/>
      <c r="D388" s="683"/>
      <c r="E388" s="686"/>
      <c r="F388" s="682"/>
      <c r="G388" s="686"/>
      <c r="H388" s="682"/>
      <c r="I388" s="688"/>
      <c r="J388" s="680" t="s">
        <v>1049</v>
      </c>
      <c r="K388" s="681" t="s">
        <v>1050</v>
      </c>
      <c r="P388" s="682"/>
      <c r="Q388" s="688"/>
      <c r="R388" s="686"/>
      <c r="AJ388" s="682"/>
      <c r="AK388" s="688"/>
      <c r="AL388" s="689"/>
      <c r="AM388" s="688"/>
      <c r="AN388" s="687"/>
      <c r="AO388" s="678" t="s">
        <v>635</v>
      </c>
      <c r="AP388" s="683"/>
      <c r="AQ388" s="683"/>
      <c r="AR388" s="686"/>
      <c r="AS388" s="682"/>
      <c r="AT388" s="686"/>
      <c r="AU388" s="682"/>
      <c r="AV388" s="688"/>
      <c r="AW388" s="680" t="s">
        <v>1049</v>
      </c>
      <c r="AX388" s="681" t="s">
        <v>1050</v>
      </c>
      <c r="BC388" s="682"/>
      <c r="BD388" s="688"/>
      <c r="BE388" s="686"/>
      <c r="BW388" s="682"/>
      <c r="BX388" s="688"/>
      <c r="BY388" s="689"/>
      <c r="BZ388" s="688"/>
      <c r="CA388" s="687"/>
      <c r="CB388" s="678" t="s">
        <v>635</v>
      </c>
      <c r="CC388" s="683"/>
      <c r="CD388" s="683"/>
      <c r="CE388" s="686"/>
      <c r="CF388" s="682"/>
      <c r="CG388" s="686"/>
      <c r="CH388" s="682"/>
      <c r="CI388" s="688"/>
      <c r="CJ388" s="680" t="s">
        <v>1049</v>
      </c>
      <c r="CK388" s="681" t="s">
        <v>1050</v>
      </c>
      <c r="CP388" s="682"/>
      <c r="CQ388" s="688"/>
      <c r="CR388" s="686"/>
      <c r="DJ388" s="682"/>
      <c r="DK388" s="688"/>
      <c r="DL388" s="689"/>
      <c r="DM388" s="688"/>
      <c r="DN388" s="687"/>
      <c r="DO388" s="678" t="s">
        <v>635</v>
      </c>
      <c r="DP388" s="683"/>
      <c r="DQ388" s="683"/>
      <c r="DR388" s="686"/>
      <c r="DS388" s="682"/>
      <c r="DT388" s="686"/>
      <c r="DU388" s="682"/>
      <c r="DV388" s="688"/>
      <c r="DW388" s="680" t="s">
        <v>1049</v>
      </c>
      <c r="DX388" s="681" t="s">
        <v>1050</v>
      </c>
      <c r="EC388" s="682"/>
      <c r="ED388" s="688"/>
      <c r="EE388" s="686"/>
      <c r="EW388" s="682"/>
      <c r="EX388" s="688"/>
      <c r="EY388" s="689"/>
    </row>
    <row r="389">
      <c r="A389" s="687"/>
      <c r="B389" s="47"/>
      <c r="C389" s="47"/>
      <c r="D389" s="47"/>
      <c r="E389" s="686"/>
      <c r="F389" s="682"/>
      <c r="G389" s="686"/>
      <c r="H389" s="682"/>
      <c r="I389" s="688"/>
      <c r="J389" s="680" t="s">
        <v>1051</v>
      </c>
      <c r="K389" s="681" t="s">
        <v>1052</v>
      </c>
      <c r="P389" s="682"/>
      <c r="Q389" s="688"/>
      <c r="R389" s="686"/>
      <c r="AJ389" s="682"/>
      <c r="AK389" s="688"/>
      <c r="AL389" s="689"/>
      <c r="AM389" s="688"/>
      <c r="AN389" s="687"/>
      <c r="AO389" s="47"/>
      <c r="AP389" s="47"/>
      <c r="AQ389" s="47"/>
      <c r="AR389" s="686"/>
      <c r="AS389" s="682"/>
      <c r="AT389" s="686"/>
      <c r="AU389" s="682"/>
      <c r="AV389" s="688"/>
      <c r="AW389" s="680" t="s">
        <v>1051</v>
      </c>
      <c r="AX389" s="681" t="s">
        <v>1052</v>
      </c>
      <c r="BC389" s="682"/>
      <c r="BD389" s="688"/>
      <c r="BE389" s="686"/>
      <c r="BW389" s="682"/>
      <c r="BX389" s="688"/>
      <c r="BY389" s="689"/>
      <c r="BZ389" s="688"/>
      <c r="CA389" s="687"/>
      <c r="CB389" s="47"/>
      <c r="CC389" s="47"/>
      <c r="CD389" s="47"/>
      <c r="CE389" s="686"/>
      <c r="CF389" s="682"/>
      <c r="CG389" s="686"/>
      <c r="CH389" s="682"/>
      <c r="CI389" s="688"/>
      <c r="CJ389" s="680" t="s">
        <v>1051</v>
      </c>
      <c r="CK389" s="681" t="s">
        <v>1052</v>
      </c>
      <c r="CP389" s="682"/>
      <c r="CQ389" s="688"/>
      <c r="CR389" s="686"/>
      <c r="DJ389" s="682"/>
      <c r="DK389" s="688"/>
      <c r="DL389" s="689"/>
      <c r="DM389" s="688"/>
      <c r="DN389" s="687"/>
      <c r="DO389" s="47"/>
      <c r="DP389" s="47"/>
      <c r="DQ389" s="47"/>
      <c r="DR389" s="686"/>
      <c r="DS389" s="682"/>
      <c r="DT389" s="686"/>
      <c r="DU389" s="682"/>
      <c r="DV389" s="688"/>
      <c r="DW389" s="680" t="s">
        <v>1051</v>
      </c>
      <c r="DX389" s="681" t="s">
        <v>1052</v>
      </c>
      <c r="EC389" s="682"/>
      <c r="ED389" s="688"/>
      <c r="EE389" s="686"/>
      <c r="EW389" s="682"/>
      <c r="EX389" s="688"/>
      <c r="EY389" s="689"/>
    </row>
    <row r="390">
      <c r="A390" s="687"/>
      <c r="B390" s="43"/>
      <c r="C390" s="43"/>
      <c r="D390" s="43"/>
      <c r="E390" s="686"/>
      <c r="F390" s="682"/>
      <c r="G390" s="686"/>
      <c r="H390" s="682"/>
      <c r="I390" s="688"/>
      <c r="J390" s="680" t="s">
        <v>1053</v>
      </c>
      <c r="K390" s="681" t="s">
        <v>1054</v>
      </c>
      <c r="P390" s="682"/>
      <c r="Q390" s="688"/>
      <c r="R390" s="686"/>
      <c r="AJ390" s="682"/>
      <c r="AK390" s="688"/>
      <c r="AL390" s="689"/>
      <c r="AM390" s="688"/>
      <c r="AN390" s="687"/>
      <c r="AO390" s="43"/>
      <c r="AP390" s="43"/>
      <c r="AQ390" s="43"/>
      <c r="AR390" s="686"/>
      <c r="AS390" s="682"/>
      <c r="AT390" s="686"/>
      <c r="AU390" s="682"/>
      <c r="AV390" s="688"/>
      <c r="AW390" s="680" t="s">
        <v>1053</v>
      </c>
      <c r="AX390" s="681" t="s">
        <v>1054</v>
      </c>
      <c r="BC390" s="682"/>
      <c r="BD390" s="688"/>
      <c r="BE390" s="686"/>
      <c r="BW390" s="682"/>
      <c r="BX390" s="688"/>
      <c r="BY390" s="689"/>
      <c r="BZ390" s="688"/>
      <c r="CA390" s="687"/>
      <c r="CB390" s="43"/>
      <c r="CC390" s="43"/>
      <c r="CD390" s="43"/>
      <c r="CE390" s="686"/>
      <c r="CF390" s="682"/>
      <c r="CG390" s="686"/>
      <c r="CH390" s="682"/>
      <c r="CI390" s="688"/>
      <c r="CJ390" s="680" t="s">
        <v>1053</v>
      </c>
      <c r="CK390" s="681" t="s">
        <v>1054</v>
      </c>
      <c r="CP390" s="682"/>
      <c r="CQ390" s="688"/>
      <c r="CR390" s="686"/>
      <c r="DJ390" s="682"/>
      <c r="DK390" s="688"/>
      <c r="DL390" s="689"/>
      <c r="DM390" s="688"/>
      <c r="DN390" s="687"/>
      <c r="DO390" s="43"/>
      <c r="DP390" s="43"/>
      <c r="DQ390" s="43"/>
      <c r="DR390" s="686"/>
      <c r="DS390" s="682"/>
      <c r="DT390" s="686"/>
      <c r="DU390" s="682"/>
      <c r="DV390" s="688"/>
      <c r="DW390" s="680" t="s">
        <v>1053</v>
      </c>
      <c r="DX390" s="681" t="s">
        <v>1054</v>
      </c>
      <c r="EC390" s="682"/>
      <c r="ED390" s="688"/>
      <c r="EE390" s="686"/>
      <c r="EW390" s="682"/>
      <c r="EX390" s="688"/>
      <c r="EY390" s="689"/>
    </row>
    <row r="391">
      <c r="A391" s="687"/>
      <c r="B391" s="678" t="s">
        <v>637</v>
      </c>
      <c r="C391" s="683"/>
      <c r="D391" s="683"/>
      <c r="E391" s="686"/>
      <c r="F391" s="682"/>
      <c r="G391" s="686"/>
      <c r="H391" s="682"/>
      <c r="I391" s="688"/>
      <c r="J391" s="680" t="s">
        <v>1055</v>
      </c>
      <c r="K391" s="681" t="s">
        <v>1056</v>
      </c>
      <c r="P391" s="682"/>
      <c r="Q391" s="688"/>
      <c r="R391" s="686"/>
      <c r="AJ391" s="682"/>
      <c r="AK391" s="688"/>
      <c r="AL391" s="689"/>
      <c r="AM391" s="688"/>
      <c r="AN391" s="687"/>
      <c r="AO391" s="678" t="s">
        <v>637</v>
      </c>
      <c r="AP391" s="683"/>
      <c r="AQ391" s="683"/>
      <c r="AR391" s="686"/>
      <c r="AS391" s="682"/>
      <c r="AT391" s="686"/>
      <c r="AU391" s="682"/>
      <c r="AV391" s="688"/>
      <c r="AW391" s="680" t="s">
        <v>1055</v>
      </c>
      <c r="AX391" s="681" t="s">
        <v>1056</v>
      </c>
      <c r="BC391" s="682"/>
      <c r="BD391" s="688"/>
      <c r="BE391" s="686"/>
      <c r="BW391" s="682"/>
      <c r="BX391" s="688"/>
      <c r="BY391" s="689"/>
      <c r="BZ391" s="688"/>
      <c r="CA391" s="687"/>
      <c r="CB391" s="678" t="s">
        <v>637</v>
      </c>
      <c r="CC391" s="683"/>
      <c r="CD391" s="683"/>
      <c r="CE391" s="686"/>
      <c r="CF391" s="682"/>
      <c r="CG391" s="686"/>
      <c r="CH391" s="682"/>
      <c r="CI391" s="688"/>
      <c r="CJ391" s="680" t="s">
        <v>1055</v>
      </c>
      <c r="CK391" s="681" t="s">
        <v>1056</v>
      </c>
      <c r="CP391" s="682"/>
      <c r="CQ391" s="688"/>
      <c r="CR391" s="686"/>
      <c r="DJ391" s="682"/>
      <c r="DK391" s="688"/>
      <c r="DL391" s="689"/>
      <c r="DM391" s="688"/>
      <c r="DN391" s="687"/>
      <c r="DO391" s="678" t="s">
        <v>637</v>
      </c>
      <c r="DP391" s="683"/>
      <c r="DQ391" s="683"/>
      <c r="DR391" s="686"/>
      <c r="DS391" s="682"/>
      <c r="DT391" s="686"/>
      <c r="DU391" s="682"/>
      <c r="DV391" s="688"/>
      <c r="DW391" s="680" t="s">
        <v>1055</v>
      </c>
      <c r="DX391" s="681" t="s">
        <v>1056</v>
      </c>
      <c r="EC391" s="682"/>
      <c r="ED391" s="688"/>
      <c r="EE391" s="686"/>
      <c r="EW391" s="682"/>
      <c r="EX391" s="688"/>
      <c r="EY391" s="689"/>
    </row>
    <row r="392">
      <c r="A392" s="687"/>
      <c r="B392" s="47"/>
      <c r="C392" s="47"/>
      <c r="D392" s="47"/>
      <c r="E392" s="686"/>
      <c r="F392" s="682"/>
      <c r="G392" s="686"/>
      <c r="H392" s="682"/>
      <c r="I392" s="688"/>
      <c r="J392" s="690" t="s">
        <v>1057</v>
      </c>
      <c r="K392" s="691" t="s">
        <v>1058</v>
      </c>
      <c r="L392" s="11"/>
      <c r="M392" s="11"/>
      <c r="N392" s="11"/>
      <c r="O392" s="11"/>
      <c r="P392" s="12"/>
      <c r="Q392" s="688"/>
      <c r="R392" s="48"/>
      <c r="S392" s="11"/>
      <c r="T392" s="11"/>
      <c r="U392" s="11"/>
      <c r="V392" s="11"/>
      <c r="W392" s="11"/>
      <c r="X392" s="11"/>
      <c r="Y392" s="11"/>
      <c r="Z392" s="11"/>
      <c r="AA392" s="11"/>
      <c r="AB392" s="11"/>
      <c r="AC392" s="11"/>
      <c r="AD392" s="11"/>
      <c r="AE392" s="11"/>
      <c r="AF392" s="11"/>
      <c r="AG392" s="11"/>
      <c r="AH392" s="11"/>
      <c r="AI392" s="11"/>
      <c r="AJ392" s="12"/>
      <c r="AK392" s="688"/>
      <c r="AL392" s="689"/>
      <c r="AM392" s="688"/>
      <c r="AN392" s="687"/>
      <c r="AO392" s="47"/>
      <c r="AP392" s="47"/>
      <c r="AQ392" s="47"/>
      <c r="AR392" s="686"/>
      <c r="AS392" s="682"/>
      <c r="AT392" s="686"/>
      <c r="AU392" s="682"/>
      <c r="AV392" s="688"/>
      <c r="AW392" s="690" t="s">
        <v>1057</v>
      </c>
      <c r="AX392" s="691" t="s">
        <v>1058</v>
      </c>
      <c r="AY392" s="11"/>
      <c r="AZ392" s="11"/>
      <c r="BA392" s="11"/>
      <c r="BB392" s="11"/>
      <c r="BC392" s="12"/>
      <c r="BD392" s="688"/>
      <c r="BE392" s="48"/>
      <c r="BF392" s="11"/>
      <c r="BG392" s="11"/>
      <c r="BH392" s="11"/>
      <c r="BI392" s="11"/>
      <c r="BJ392" s="11"/>
      <c r="BK392" s="11"/>
      <c r="BL392" s="11"/>
      <c r="BM392" s="11"/>
      <c r="BN392" s="11"/>
      <c r="BO392" s="11"/>
      <c r="BP392" s="11"/>
      <c r="BQ392" s="11"/>
      <c r="BR392" s="11"/>
      <c r="BS392" s="11"/>
      <c r="BT392" s="11"/>
      <c r="BU392" s="11"/>
      <c r="BV392" s="11"/>
      <c r="BW392" s="12"/>
      <c r="BX392" s="688"/>
      <c r="BY392" s="689"/>
      <c r="BZ392" s="688"/>
      <c r="CA392" s="687"/>
      <c r="CB392" s="47"/>
      <c r="CC392" s="47"/>
      <c r="CD392" s="47"/>
      <c r="CE392" s="686"/>
      <c r="CF392" s="682"/>
      <c r="CG392" s="686"/>
      <c r="CH392" s="682"/>
      <c r="CI392" s="688"/>
      <c r="CJ392" s="690" t="s">
        <v>1057</v>
      </c>
      <c r="CK392" s="691" t="s">
        <v>1058</v>
      </c>
      <c r="CL392" s="11"/>
      <c r="CM392" s="11"/>
      <c r="CN392" s="11"/>
      <c r="CO392" s="11"/>
      <c r="CP392" s="12"/>
      <c r="CQ392" s="688"/>
      <c r="CR392" s="48"/>
      <c r="CS392" s="11"/>
      <c r="CT392" s="11"/>
      <c r="CU392" s="11"/>
      <c r="CV392" s="11"/>
      <c r="CW392" s="11"/>
      <c r="CX392" s="11"/>
      <c r="CY392" s="11"/>
      <c r="CZ392" s="11"/>
      <c r="DA392" s="11"/>
      <c r="DB392" s="11"/>
      <c r="DC392" s="11"/>
      <c r="DD392" s="11"/>
      <c r="DE392" s="11"/>
      <c r="DF392" s="11"/>
      <c r="DG392" s="11"/>
      <c r="DH392" s="11"/>
      <c r="DI392" s="11"/>
      <c r="DJ392" s="12"/>
      <c r="DK392" s="688"/>
      <c r="DL392" s="689"/>
      <c r="DM392" s="688"/>
      <c r="DN392" s="687"/>
      <c r="DO392" s="47"/>
      <c r="DP392" s="47"/>
      <c r="DQ392" s="47"/>
      <c r="DR392" s="686"/>
      <c r="DS392" s="682"/>
      <c r="DT392" s="686"/>
      <c r="DU392" s="682"/>
      <c r="DV392" s="688"/>
      <c r="DW392" s="690" t="s">
        <v>1057</v>
      </c>
      <c r="DX392" s="691" t="s">
        <v>1058</v>
      </c>
      <c r="DY392" s="11"/>
      <c r="DZ392" s="11"/>
      <c r="EA392" s="11"/>
      <c r="EB392" s="11"/>
      <c r="EC392" s="12"/>
      <c r="ED392" s="688"/>
      <c r="EE392" s="48"/>
      <c r="EF392" s="11"/>
      <c r="EG392" s="11"/>
      <c r="EH392" s="11"/>
      <c r="EI392" s="11"/>
      <c r="EJ392" s="11"/>
      <c r="EK392" s="11"/>
      <c r="EL392" s="11"/>
      <c r="EM392" s="11"/>
      <c r="EN392" s="11"/>
      <c r="EO392" s="11"/>
      <c r="EP392" s="11"/>
      <c r="EQ392" s="11"/>
      <c r="ER392" s="11"/>
      <c r="ES392" s="11"/>
      <c r="ET392" s="11"/>
      <c r="EU392" s="11"/>
      <c r="EV392" s="11"/>
      <c r="EW392" s="12"/>
      <c r="EX392" s="688"/>
      <c r="EY392" s="689"/>
    </row>
    <row r="393">
      <c r="A393" s="687"/>
      <c r="B393" s="43"/>
      <c r="C393" s="43"/>
      <c r="D393" s="43"/>
      <c r="E393" s="48"/>
      <c r="F393" s="12"/>
      <c r="G393" s="48"/>
      <c r="H393" s="12"/>
      <c r="I393" s="688"/>
      <c r="J393" s="688"/>
      <c r="K393" s="688"/>
      <c r="L393" s="688"/>
      <c r="M393" s="688"/>
      <c r="N393" s="688"/>
      <c r="O393" s="688"/>
      <c r="P393" s="688"/>
      <c r="Q393" s="688"/>
      <c r="R393" s="688"/>
      <c r="S393" s="688"/>
      <c r="T393" s="688"/>
      <c r="U393" s="688"/>
      <c r="V393" s="688"/>
      <c r="W393" s="688"/>
      <c r="X393" s="755"/>
      <c r="Y393" s="755"/>
      <c r="Z393" s="688"/>
      <c r="AA393" s="688"/>
      <c r="AB393" s="688"/>
      <c r="AC393" s="688"/>
      <c r="AD393" s="688"/>
      <c r="AE393" s="688"/>
      <c r="AF393" s="688"/>
      <c r="AG393" s="688"/>
      <c r="AH393" s="688"/>
      <c r="AI393" s="688"/>
      <c r="AJ393" s="688"/>
      <c r="AK393" s="688"/>
      <c r="AL393" s="689"/>
      <c r="AM393" s="688"/>
      <c r="AN393" s="687"/>
      <c r="AO393" s="43"/>
      <c r="AP393" s="43"/>
      <c r="AQ393" s="43"/>
      <c r="AR393" s="48"/>
      <c r="AS393" s="12"/>
      <c r="AT393" s="48"/>
      <c r="AU393" s="12"/>
      <c r="AV393" s="688"/>
      <c r="AW393" s="688"/>
      <c r="AX393" s="688"/>
      <c r="AY393" s="688"/>
      <c r="AZ393" s="688"/>
      <c r="BA393" s="688"/>
      <c r="BB393" s="688"/>
      <c r="BC393" s="688"/>
      <c r="BD393" s="688"/>
      <c r="BE393" s="688"/>
      <c r="BF393" s="688"/>
      <c r="BG393" s="688"/>
      <c r="BH393" s="688"/>
      <c r="BI393" s="688"/>
      <c r="BJ393" s="688"/>
      <c r="BK393" s="755"/>
      <c r="BL393" s="755"/>
      <c r="BM393" s="688"/>
      <c r="BN393" s="688"/>
      <c r="BO393" s="688"/>
      <c r="BP393" s="688"/>
      <c r="BQ393" s="688"/>
      <c r="BR393" s="688"/>
      <c r="BS393" s="688"/>
      <c r="BT393" s="688"/>
      <c r="BU393" s="688"/>
      <c r="BV393" s="688"/>
      <c r="BW393" s="688"/>
      <c r="BX393" s="688"/>
      <c r="BY393" s="689"/>
      <c r="BZ393" s="688"/>
      <c r="CA393" s="687"/>
      <c r="CB393" s="43"/>
      <c r="CC393" s="43"/>
      <c r="CD393" s="43"/>
      <c r="CE393" s="48"/>
      <c r="CF393" s="12"/>
      <c r="CG393" s="48"/>
      <c r="CH393" s="12"/>
      <c r="CI393" s="688"/>
      <c r="CJ393" s="688"/>
      <c r="CK393" s="688"/>
      <c r="CL393" s="688"/>
      <c r="CM393" s="688"/>
      <c r="CN393" s="688"/>
      <c r="CO393" s="688"/>
      <c r="CP393" s="688"/>
      <c r="CQ393" s="688"/>
      <c r="CR393" s="688"/>
      <c r="CS393" s="688"/>
      <c r="CT393" s="688"/>
      <c r="CU393" s="688"/>
      <c r="CV393" s="688"/>
      <c r="CW393" s="688"/>
      <c r="CX393" s="755"/>
      <c r="CY393" s="755"/>
      <c r="CZ393" s="688"/>
      <c r="DA393" s="688"/>
      <c r="DB393" s="688"/>
      <c r="DC393" s="688"/>
      <c r="DD393" s="688"/>
      <c r="DE393" s="688"/>
      <c r="DF393" s="688"/>
      <c r="DG393" s="688"/>
      <c r="DH393" s="688"/>
      <c r="DI393" s="688"/>
      <c r="DJ393" s="688"/>
      <c r="DK393" s="688"/>
      <c r="DL393" s="689"/>
      <c r="DM393" s="688"/>
      <c r="DN393" s="687"/>
      <c r="DO393" s="43"/>
      <c r="DP393" s="43"/>
      <c r="DQ393" s="43"/>
      <c r="DR393" s="48"/>
      <c r="DS393" s="12"/>
      <c r="DT393" s="48"/>
      <c r="DU393" s="12"/>
      <c r="DV393" s="688"/>
      <c r="DW393" s="688"/>
      <c r="DX393" s="688"/>
      <c r="DY393" s="688"/>
      <c r="DZ393" s="688"/>
      <c r="EA393" s="688"/>
      <c r="EB393" s="688"/>
      <c r="EC393" s="688"/>
      <c r="ED393" s="688"/>
      <c r="EE393" s="688"/>
      <c r="EF393" s="688"/>
      <c r="EG393" s="688"/>
      <c r="EH393" s="688"/>
      <c r="EI393" s="688"/>
      <c r="EJ393" s="688"/>
      <c r="EK393" s="755"/>
      <c r="EL393" s="755"/>
      <c r="EM393" s="688"/>
      <c r="EN393" s="688"/>
      <c r="EO393" s="688"/>
      <c r="EP393" s="688"/>
      <c r="EQ393" s="688"/>
      <c r="ER393" s="688"/>
      <c r="ES393" s="688"/>
      <c r="ET393" s="688"/>
      <c r="EU393" s="688"/>
      <c r="EV393" s="688"/>
      <c r="EW393" s="688"/>
      <c r="EX393" s="688"/>
      <c r="EY393" s="689"/>
    </row>
    <row r="394">
      <c r="A394" s="697"/>
      <c r="B394" s="623"/>
      <c r="C394" s="623"/>
      <c r="D394" s="623"/>
      <c r="E394" s="623"/>
      <c r="F394" s="623"/>
      <c r="G394" s="623"/>
      <c r="H394" s="623"/>
      <c r="I394" s="623"/>
      <c r="J394" s="623"/>
      <c r="K394" s="623"/>
      <c r="L394" s="623"/>
      <c r="M394" s="623"/>
      <c r="N394" s="623"/>
      <c r="O394" s="623"/>
      <c r="P394" s="623"/>
      <c r="Q394" s="623"/>
      <c r="R394" s="623"/>
      <c r="S394" s="623"/>
      <c r="T394" s="623"/>
      <c r="U394" s="623"/>
      <c r="V394" s="623"/>
      <c r="W394" s="623"/>
      <c r="X394" s="758"/>
      <c r="Y394" s="758"/>
      <c r="Z394" s="623"/>
      <c r="AA394" s="623"/>
      <c r="AB394" s="623"/>
      <c r="AC394" s="623"/>
      <c r="AD394" s="623"/>
      <c r="AE394" s="623"/>
      <c r="AF394" s="623"/>
      <c r="AG394" s="623"/>
      <c r="AH394" s="623"/>
      <c r="AI394" s="623"/>
      <c r="AJ394" s="623"/>
      <c r="AK394" s="623"/>
      <c r="AL394" s="698"/>
      <c r="AM394" s="623"/>
      <c r="AN394" s="697"/>
      <c r="AO394" s="623"/>
      <c r="AP394" s="623"/>
      <c r="AQ394" s="623"/>
      <c r="AR394" s="623"/>
      <c r="AS394" s="623"/>
      <c r="AT394" s="623"/>
      <c r="AU394" s="623"/>
      <c r="AV394" s="623"/>
      <c r="AW394" s="623"/>
      <c r="AX394" s="623"/>
      <c r="AY394" s="623"/>
      <c r="AZ394" s="623"/>
      <c r="BA394" s="623"/>
      <c r="BB394" s="623"/>
      <c r="BC394" s="623"/>
      <c r="BD394" s="623"/>
      <c r="BE394" s="623"/>
      <c r="BF394" s="623"/>
      <c r="BG394" s="623"/>
      <c r="BH394" s="623"/>
      <c r="BI394" s="623"/>
      <c r="BJ394" s="623"/>
      <c r="BK394" s="758"/>
      <c r="BL394" s="758"/>
      <c r="BM394" s="623"/>
      <c r="BN394" s="623"/>
      <c r="BO394" s="623"/>
      <c r="BP394" s="623"/>
      <c r="BQ394" s="623"/>
      <c r="BR394" s="623"/>
      <c r="BS394" s="623"/>
      <c r="BT394" s="623"/>
      <c r="BU394" s="623"/>
      <c r="BV394" s="623"/>
      <c r="BW394" s="623"/>
      <c r="BX394" s="623"/>
      <c r="BY394" s="698"/>
      <c r="BZ394" s="623"/>
      <c r="CA394" s="697"/>
      <c r="CB394" s="623"/>
      <c r="CC394" s="623"/>
      <c r="CD394" s="623"/>
      <c r="CE394" s="623"/>
      <c r="CF394" s="623"/>
      <c r="CG394" s="623"/>
      <c r="CH394" s="623"/>
      <c r="CI394" s="623"/>
      <c r="CJ394" s="623"/>
      <c r="CK394" s="623"/>
      <c r="CL394" s="623"/>
      <c r="CM394" s="623"/>
      <c r="CN394" s="623"/>
      <c r="CO394" s="623"/>
      <c r="CP394" s="623"/>
      <c r="CQ394" s="623"/>
      <c r="CR394" s="623"/>
      <c r="CS394" s="623"/>
      <c r="CT394" s="623"/>
      <c r="CU394" s="623"/>
      <c r="CV394" s="623"/>
      <c r="CW394" s="623"/>
      <c r="CX394" s="758"/>
      <c r="CY394" s="758"/>
      <c r="CZ394" s="623"/>
      <c r="DA394" s="623"/>
      <c r="DB394" s="623"/>
      <c r="DC394" s="623"/>
      <c r="DD394" s="623"/>
      <c r="DE394" s="623"/>
      <c r="DF394" s="623"/>
      <c r="DG394" s="623"/>
      <c r="DH394" s="623"/>
      <c r="DI394" s="623"/>
      <c r="DJ394" s="623"/>
      <c r="DK394" s="623"/>
      <c r="DL394" s="698"/>
      <c r="DM394" s="623"/>
      <c r="DN394" s="697"/>
      <c r="DO394" s="623"/>
      <c r="DP394" s="623"/>
      <c r="DQ394" s="623"/>
      <c r="DR394" s="623"/>
      <c r="DS394" s="623"/>
      <c r="DT394" s="623"/>
      <c r="DU394" s="623"/>
      <c r="DV394" s="623"/>
      <c r="DW394" s="623"/>
      <c r="DX394" s="623"/>
      <c r="DY394" s="623"/>
      <c r="DZ394" s="623"/>
      <c r="EA394" s="623"/>
      <c r="EB394" s="623"/>
      <c r="EC394" s="623"/>
      <c r="ED394" s="623"/>
      <c r="EE394" s="623"/>
      <c r="EF394" s="623"/>
      <c r="EG394" s="623"/>
      <c r="EH394" s="623"/>
      <c r="EI394" s="623"/>
      <c r="EJ394" s="623"/>
      <c r="EK394" s="758"/>
      <c r="EL394" s="758"/>
      <c r="EM394" s="623"/>
      <c r="EN394" s="623"/>
      <c r="EO394" s="623"/>
      <c r="EP394" s="623"/>
      <c r="EQ394" s="623"/>
      <c r="ER394" s="623"/>
      <c r="ES394" s="623"/>
      <c r="ET394" s="623"/>
      <c r="EU394" s="623"/>
      <c r="EV394" s="623"/>
      <c r="EW394" s="623"/>
      <c r="EX394" s="623"/>
      <c r="EY394" s="698"/>
    </row>
    <row r="395">
      <c r="A395" s="697"/>
      <c r="B395" s="623"/>
      <c r="C395" s="623"/>
      <c r="D395" s="623"/>
      <c r="E395" s="623"/>
      <c r="F395" s="623"/>
      <c r="G395" s="623"/>
      <c r="H395" s="623"/>
      <c r="I395" s="623"/>
      <c r="J395" s="623"/>
      <c r="K395" s="623"/>
      <c r="L395" s="623"/>
      <c r="M395" s="623"/>
      <c r="N395" s="623"/>
      <c r="O395" s="623"/>
      <c r="P395" s="623"/>
      <c r="Q395" s="623"/>
      <c r="R395" s="623"/>
      <c r="S395" s="623"/>
      <c r="T395" s="623"/>
      <c r="U395" s="623"/>
      <c r="V395" s="623"/>
      <c r="W395" s="623"/>
      <c r="X395" s="758"/>
      <c r="Y395" s="758"/>
      <c r="Z395" s="623"/>
      <c r="AA395" s="623"/>
      <c r="AB395" s="623"/>
      <c r="AC395" s="623"/>
      <c r="AD395" s="623"/>
      <c r="AE395" s="623"/>
      <c r="AF395" s="623"/>
      <c r="AG395" s="623"/>
      <c r="AH395" s="623"/>
      <c r="AI395" s="623"/>
      <c r="AJ395" s="623"/>
      <c r="AK395" s="623"/>
      <c r="AL395" s="698"/>
      <c r="AM395" s="623"/>
      <c r="AN395" s="697"/>
      <c r="AO395" s="623"/>
      <c r="AP395" s="623"/>
      <c r="AQ395" s="623"/>
      <c r="AR395" s="623"/>
      <c r="AS395" s="623"/>
      <c r="AT395" s="623"/>
      <c r="AU395" s="623"/>
      <c r="AV395" s="623"/>
      <c r="AW395" s="623"/>
      <c r="AX395" s="623"/>
      <c r="AY395" s="623"/>
      <c r="AZ395" s="623"/>
      <c r="BA395" s="623"/>
      <c r="BB395" s="623"/>
      <c r="BC395" s="623"/>
      <c r="BD395" s="623"/>
      <c r="BE395" s="623"/>
      <c r="BF395" s="623"/>
      <c r="BG395" s="623"/>
      <c r="BH395" s="623"/>
      <c r="BI395" s="623"/>
      <c r="BJ395" s="623"/>
      <c r="BK395" s="758"/>
      <c r="BL395" s="758"/>
      <c r="BM395" s="623"/>
      <c r="BN395" s="623"/>
      <c r="BO395" s="623"/>
      <c r="BP395" s="623"/>
      <c r="BQ395" s="623"/>
      <c r="BR395" s="623"/>
      <c r="BS395" s="623"/>
      <c r="BT395" s="623"/>
      <c r="BU395" s="623"/>
      <c r="BV395" s="623"/>
      <c r="BW395" s="623"/>
      <c r="BX395" s="623"/>
      <c r="BY395" s="698"/>
      <c r="BZ395" s="623"/>
      <c r="CA395" s="697"/>
      <c r="CB395" s="623"/>
      <c r="CC395" s="623"/>
      <c r="CD395" s="623"/>
      <c r="CE395" s="623"/>
      <c r="CF395" s="623"/>
      <c r="CG395" s="623"/>
      <c r="CH395" s="623"/>
      <c r="CI395" s="623"/>
      <c r="CJ395" s="623"/>
      <c r="CK395" s="623"/>
      <c r="CL395" s="623"/>
      <c r="CM395" s="623"/>
      <c r="CN395" s="623"/>
      <c r="CO395" s="623"/>
      <c r="CP395" s="623"/>
      <c r="CQ395" s="623"/>
      <c r="CR395" s="623"/>
      <c r="CS395" s="623"/>
      <c r="CT395" s="623"/>
      <c r="CU395" s="623"/>
      <c r="CV395" s="623"/>
      <c r="CW395" s="623"/>
      <c r="CX395" s="758"/>
      <c r="CY395" s="758"/>
      <c r="CZ395" s="623"/>
      <c r="DA395" s="623"/>
      <c r="DB395" s="623"/>
      <c r="DC395" s="623"/>
      <c r="DD395" s="623"/>
      <c r="DE395" s="623"/>
      <c r="DF395" s="623"/>
      <c r="DG395" s="623"/>
      <c r="DH395" s="623"/>
      <c r="DI395" s="623"/>
      <c r="DJ395" s="623"/>
      <c r="DK395" s="623"/>
      <c r="DL395" s="698"/>
      <c r="DM395" s="623"/>
      <c r="DN395" s="697"/>
      <c r="DO395" s="623"/>
      <c r="DP395" s="623"/>
      <c r="DQ395" s="623"/>
      <c r="DR395" s="623"/>
      <c r="DS395" s="623"/>
      <c r="DT395" s="623"/>
      <c r="DU395" s="623"/>
      <c r="DV395" s="623"/>
      <c r="DW395" s="623"/>
      <c r="DX395" s="623"/>
      <c r="DY395" s="623"/>
      <c r="DZ395" s="623"/>
      <c r="EA395" s="623"/>
      <c r="EB395" s="623"/>
      <c r="EC395" s="623"/>
      <c r="ED395" s="623"/>
      <c r="EE395" s="623"/>
      <c r="EF395" s="623"/>
      <c r="EG395" s="623"/>
      <c r="EH395" s="623"/>
      <c r="EI395" s="623"/>
      <c r="EJ395" s="623"/>
      <c r="EK395" s="758"/>
      <c r="EL395" s="758"/>
      <c r="EM395" s="623"/>
      <c r="EN395" s="623"/>
      <c r="EO395" s="623"/>
      <c r="EP395" s="623"/>
      <c r="EQ395" s="623"/>
      <c r="ER395" s="623"/>
      <c r="ES395" s="623"/>
      <c r="ET395" s="623"/>
      <c r="EU395" s="623"/>
      <c r="EV395" s="623"/>
      <c r="EW395" s="623"/>
      <c r="EX395" s="623"/>
      <c r="EY395" s="698"/>
    </row>
    <row r="396">
      <c r="A396" s="697"/>
      <c r="B396" s="623"/>
      <c r="C396" s="623"/>
      <c r="D396" s="623"/>
      <c r="E396" s="623"/>
      <c r="F396" s="623"/>
      <c r="G396" s="623"/>
      <c r="H396" s="623"/>
      <c r="I396" s="623"/>
      <c r="J396" s="623"/>
      <c r="K396" s="623"/>
      <c r="L396" s="623"/>
      <c r="M396" s="623"/>
      <c r="N396" s="623"/>
      <c r="O396" s="623"/>
      <c r="P396" s="623"/>
      <c r="Q396" s="623"/>
      <c r="R396" s="623"/>
      <c r="S396" s="623"/>
      <c r="T396" s="623"/>
      <c r="U396" s="623"/>
      <c r="V396" s="623"/>
      <c r="W396" s="623"/>
      <c r="X396" s="758"/>
      <c r="Y396" s="758"/>
      <c r="Z396" s="623"/>
      <c r="AA396" s="623"/>
      <c r="AB396" s="623"/>
      <c r="AC396" s="623"/>
      <c r="AD396" s="623"/>
      <c r="AE396" s="623"/>
      <c r="AF396" s="623"/>
      <c r="AG396" s="623"/>
      <c r="AH396" s="623"/>
      <c r="AI396" s="623"/>
      <c r="AJ396" s="623"/>
      <c r="AK396" s="623"/>
      <c r="AL396" s="698"/>
      <c r="AM396" s="623"/>
      <c r="AN396" s="697"/>
      <c r="AO396" s="623"/>
      <c r="AP396" s="623"/>
      <c r="AQ396" s="623"/>
      <c r="AR396" s="623"/>
      <c r="AS396" s="623"/>
      <c r="AT396" s="623"/>
      <c r="AU396" s="623"/>
      <c r="AV396" s="623"/>
      <c r="AW396" s="623"/>
      <c r="AX396" s="623"/>
      <c r="AY396" s="623"/>
      <c r="AZ396" s="623"/>
      <c r="BA396" s="623"/>
      <c r="BB396" s="623"/>
      <c r="BC396" s="623"/>
      <c r="BD396" s="623"/>
      <c r="BE396" s="623"/>
      <c r="BF396" s="623"/>
      <c r="BG396" s="623"/>
      <c r="BH396" s="623"/>
      <c r="BI396" s="623"/>
      <c r="BJ396" s="623"/>
      <c r="BK396" s="758"/>
      <c r="BL396" s="758"/>
      <c r="BM396" s="623"/>
      <c r="BN396" s="623"/>
      <c r="BO396" s="623"/>
      <c r="BP396" s="623"/>
      <c r="BQ396" s="623"/>
      <c r="BR396" s="623"/>
      <c r="BS396" s="623"/>
      <c r="BT396" s="623"/>
      <c r="BU396" s="623"/>
      <c r="BV396" s="623"/>
      <c r="BW396" s="623"/>
      <c r="BX396" s="623"/>
      <c r="BY396" s="698"/>
      <c r="BZ396" s="623"/>
      <c r="CA396" s="697"/>
      <c r="CB396" s="623"/>
      <c r="CC396" s="623"/>
      <c r="CD396" s="623"/>
      <c r="CE396" s="623"/>
      <c r="CF396" s="623"/>
      <c r="CG396" s="623"/>
      <c r="CH396" s="623"/>
      <c r="CI396" s="623"/>
      <c r="CJ396" s="623"/>
      <c r="CK396" s="623"/>
      <c r="CL396" s="623"/>
      <c r="CM396" s="623"/>
      <c r="CN396" s="623"/>
      <c r="CO396" s="623"/>
      <c r="CP396" s="623"/>
      <c r="CQ396" s="623"/>
      <c r="CR396" s="623"/>
      <c r="CS396" s="623"/>
      <c r="CT396" s="623"/>
      <c r="CU396" s="623"/>
      <c r="CV396" s="623"/>
      <c r="CW396" s="623"/>
      <c r="CX396" s="758"/>
      <c r="CY396" s="758"/>
      <c r="CZ396" s="623"/>
      <c r="DA396" s="623"/>
      <c r="DB396" s="623"/>
      <c r="DC396" s="623"/>
      <c r="DD396" s="623"/>
      <c r="DE396" s="623"/>
      <c r="DF396" s="623"/>
      <c r="DG396" s="623"/>
      <c r="DH396" s="623"/>
      <c r="DI396" s="623"/>
      <c r="DJ396" s="623"/>
      <c r="DK396" s="623"/>
      <c r="DL396" s="698"/>
      <c r="DM396" s="623"/>
      <c r="DN396" s="697"/>
      <c r="DO396" s="623"/>
      <c r="DP396" s="623"/>
      <c r="DQ396" s="623"/>
      <c r="DR396" s="623"/>
      <c r="DS396" s="623"/>
      <c r="DT396" s="623"/>
      <c r="DU396" s="623"/>
      <c r="DV396" s="623"/>
      <c r="DW396" s="623"/>
      <c r="DX396" s="623"/>
      <c r="DY396" s="623"/>
      <c r="DZ396" s="623"/>
      <c r="EA396" s="623"/>
      <c r="EB396" s="623"/>
      <c r="EC396" s="623"/>
      <c r="ED396" s="623"/>
      <c r="EE396" s="623"/>
      <c r="EF396" s="623"/>
      <c r="EG396" s="623"/>
      <c r="EH396" s="623"/>
      <c r="EI396" s="623"/>
      <c r="EJ396" s="623"/>
      <c r="EK396" s="758"/>
      <c r="EL396" s="758"/>
      <c r="EM396" s="623"/>
      <c r="EN396" s="623"/>
      <c r="EO396" s="623"/>
      <c r="EP396" s="623"/>
      <c r="EQ396" s="623"/>
      <c r="ER396" s="623"/>
      <c r="ES396" s="623"/>
      <c r="ET396" s="623"/>
      <c r="EU396" s="623"/>
      <c r="EV396" s="623"/>
      <c r="EW396" s="623"/>
      <c r="EX396" s="623"/>
      <c r="EY396" s="698"/>
    </row>
    <row r="397">
      <c r="A397" s="692" t="s">
        <v>1059</v>
      </c>
      <c r="P397" s="693"/>
      <c r="Q397" s="706"/>
      <c r="R397" s="706"/>
      <c r="S397" s="706"/>
      <c r="T397" s="706"/>
      <c r="U397" s="706"/>
      <c r="V397" s="706"/>
      <c r="W397" s="706"/>
      <c r="X397" s="760"/>
      <c r="Y397" s="760"/>
      <c r="Z397" s="706"/>
      <c r="AA397" s="706"/>
      <c r="AB397" s="706"/>
      <c r="AC397" s="706"/>
      <c r="AD397" s="706"/>
      <c r="AE397" s="706"/>
      <c r="AF397" s="706"/>
      <c r="AG397" s="706"/>
      <c r="AH397" s="706"/>
      <c r="AI397" s="706"/>
      <c r="AJ397" s="706"/>
      <c r="AK397" s="706"/>
      <c r="AL397" s="736"/>
      <c r="AM397" s="736"/>
      <c r="AN397" s="625" t="s">
        <v>1059</v>
      </c>
      <c r="BC397" s="693"/>
      <c r="BD397" s="706"/>
      <c r="BE397" s="706"/>
      <c r="BF397" s="706"/>
      <c r="BG397" s="706"/>
      <c r="BH397" s="706"/>
      <c r="BI397" s="706"/>
      <c r="BJ397" s="706"/>
      <c r="BK397" s="760"/>
      <c r="BL397" s="760"/>
      <c r="BM397" s="706"/>
      <c r="BN397" s="706"/>
      <c r="BO397" s="706"/>
      <c r="BP397" s="706"/>
      <c r="BQ397" s="706"/>
      <c r="BR397" s="706"/>
      <c r="BS397" s="706"/>
      <c r="BT397" s="706"/>
      <c r="BU397" s="706"/>
      <c r="BV397" s="706"/>
      <c r="BW397" s="706"/>
      <c r="BX397" s="706"/>
      <c r="BY397" s="736"/>
      <c r="BZ397" s="736"/>
      <c r="CA397" s="625" t="s">
        <v>1059</v>
      </c>
      <c r="CP397" s="693"/>
      <c r="CQ397" s="706"/>
      <c r="CR397" s="706"/>
      <c r="CS397" s="706"/>
      <c r="CT397" s="706"/>
      <c r="CU397" s="706"/>
      <c r="CV397" s="706"/>
      <c r="CW397" s="706"/>
      <c r="CX397" s="760"/>
      <c r="CY397" s="760"/>
      <c r="CZ397" s="706"/>
      <c r="DA397" s="706"/>
      <c r="DB397" s="706"/>
      <c r="DC397" s="706"/>
      <c r="DD397" s="706"/>
      <c r="DE397" s="706"/>
      <c r="DF397" s="706"/>
      <c r="DG397" s="706"/>
      <c r="DH397" s="706"/>
      <c r="DI397" s="706"/>
      <c r="DJ397" s="706"/>
      <c r="DK397" s="706"/>
      <c r="DL397" s="736"/>
      <c r="DM397" s="736"/>
      <c r="DN397" s="625" t="s">
        <v>1059</v>
      </c>
      <c r="EC397" s="693"/>
      <c r="ED397" s="706"/>
      <c r="EE397" s="706"/>
      <c r="EF397" s="706"/>
      <c r="EG397" s="706"/>
      <c r="EH397" s="706"/>
      <c r="EI397" s="706"/>
      <c r="EJ397" s="706"/>
      <c r="EK397" s="760"/>
      <c r="EL397" s="760"/>
      <c r="EM397" s="706"/>
      <c r="EN397" s="706"/>
      <c r="EO397" s="706"/>
      <c r="EP397" s="706"/>
      <c r="EQ397" s="706"/>
      <c r="ER397" s="706"/>
      <c r="ES397" s="706"/>
      <c r="ET397" s="706"/>
      <c r="EU397" s="706"/>
      <c r="EV397" s="706"/>
      <c r="EW397" s="706"/>
      <c r="EX397" s="706"/>
      <c r="EY397" s="736"/>
    </row>
    <row r="398">
      <c r="A398" s="697"/>
      <c r="B398" s="623"/>
      <c r="C398" s="623"/>
      <c r="D398" s="623"/>
      <c r="E398" s="623"/>
      <c r="F398" s="623"/>
      <c r="G398" s="623"/>
      <c r="H398" s="623"/>
      <c r="I398" s="623"/>
      <c r="J398" s="623"/>
      <c r="K398" s="623"/>
      <c r="L398" s="623"/>
      <c r="M398" s="623"/>
      <c r="N398" s="623"/>
      <c r="O398" s="623"/>
      <c r="P398" s="623"/>
      <c r="Q398" s="623"/>
      <c r="R398" s="623"/>
      <c r="S398" s="623"/>
      <c r="T398" s="623"/>
      <c r="U398" s="623"/>
      <c r="V398" s="623"/>
      <c r="W398" s="623"/>
      <c r="X398" s="758"/>
      <c r="Y398" s="758"/>
      <c r="Z398" s="623"/>
      <c r="AA398" s="623"/>
      <c r="AB398" s="623"/>
      <c r="AC398" s="623"/>
      <c r="AD398" s="623"/>
      <c r="AE398" s="623"/>
      <c r="AF398" s="623"/>
      <c r="AG398" s="623"/>
      <c r="AH398" s="623"/>
      <c r="AI398" s="623"/>
      <c r="AJ398" s="623"/>
      <c r="AK398" s="623"/>
      <c r="AL398" s="698"/>
      <c r="AM398" s="623"/>
      <c r="AN398" s="697"/>
      <c r="AO398" s="623"/>
      <c r="AP398" s="623"/>
      <c r="AQ398" s="623"/>
      <c r="AR398" s="623"/>
      <c r="AS398" s="623"/>
      <c r="AT398" s="623"/>
      <c r="AU398" s="623"/>
      <c r="AV398" s="623"/>
      <c r="AW398" s="623"/>
      <c r="AX398" s="623"/>
      <c r="AY398" s="623"/>
      <c r="AZ398" s="623"/>
      <c r="BA398" s="623"/>
      <c r="BB398" s="623"/>
      <c r="BC398" s="623"/>
      <c r="BD398" s="623"/>
      <c r="BE398" s="623"/>
      <c r="BF398" s="623"/>
      <c r="BG398" s="623"/>
      <c r="BH398" s="623"/>
      <c r="BI398" s="623"/>
      <c r="BJ398" s="623"/>
      <c r="BK398" s="758"/>
      <c r="BL398" s="758"/>
      <c r="BM398" s="623"/>
      <c r="BN398" s="623"/>
      <c r="BO398" s="623"/>
      <c r="BP398" s="623"/>
      <c r="BQ398" s="623"/>
      <c r="BR398" s="623"/>
      <c r="BS398" s="623"/>
      <c r="BT398" s="623"/>
      <c r="BU398" s="623"/>
      <c r="BV398" s="623"/>
      <c r="BW398" s="623"/>
      <c r="BX398" s="623"/>
      <c r="BY398" s="698"/>
      <c r="BZ398" s="623"/>
      <c r="CA398" s="697"/>
      <c r="CB398" s="623"/>
      <c r="CC398" s="623"/>
      <c r="CD398" s="623"/>
      <c r="CE398" s="623"/>
      <c r="CF398" s="623"/>
      <c r="CG398" s="623"/>
      <c r="CH398" s="623"/>
      <c r="CI398" s="623"/>
      <c r="CJ398" s="623"/>
      <c r="CK398" s="623"/>
      <c r="CL398" s="623"/>
      <c r="CM398" s="623"/>
      <c r="CN398" s="623"/>
      <c r="CO398" s="623"/>
      <c r="CP398" s="623"/>
      <c r="CQ398" s="623"/>
      <c r="CR398" s="623"/>
      <c r="CS398" s="623"/>
      <c r="CT398" s="623"/>
      <c r="CU398" s="623"/>
      <c r="CV398" s="623"/>
      <c r="CW398" s="623"/>
      <c r="CX398" s="758"/>
      <c r="CY398" s="758"/>
      <c r="CZ398" s="623"/>
      <c r="DA398" s="623"/>
      <c r="DB398" s="623"/>
      <c r="DC398" s="623"/>
      <c r="DD398" s="623"/>
      <c r="DE398" s="623"/>
      <c r="DF398" s="623"/>
      <c r="DG398" s="623"/>
      <c r="DH398" s="623"/>
      <c r="DI398" s="623"/>
      <c r="DJ398" s="623"/>
      <c r="DK398" s="623"/>
      <c r="DL398" s="698"/>
      <c r="DM398" s="623"/>
      <c r="DN398" s="697"/>
      <c r="DO398" s="623"/>
      <c r="DP398" s="623"/>
      <c r="DQ398" s="623"/>
      <c r="DR398" s="623"/>
      <c r="DS398" s="623"/>
      <c r="DT398" s="623"/>
      <c r="DU398" s="623"/>
      <c r="DV398" s="623"/>
      <c r="DW398" s="623"/>
      <c r="DX398" s="623"/>
      <c r="DY398" s="623"/>
      <c r="DZ398" s="623"/>
      <c r="EA398" s="623"/>
      <c r="EB398" s="623"/>
      <c r="EC398" s="623"/>
      <c r="ED398" s="623"/>
      <c r="EE398" s="623"/>
      <c r="EF398" s="623"/>
      <c r="EG398" s="623"/>
      <c r="EH398" s="623"/>
      <c r="EI398" s="623"/>
      <c r="EJ398" s="623"/>
      <c r="EK398" s="758"/>
      <c r="EL398" s="758"/>
      <c r="EM398" s="623"/>
      <c r="EN398" s="623"/>
      <c r="EO398" s="623"/>
      <c r="EP398" s="623"/>
      <c r="EQ398" s="623"/>
      <c r="ER398" s="623"/>
      <c r="ES398" s="623"/>
      <c r="ET398" s="623"/>
      <c r="EU398" s="623"/>
      <c r="EV398" s="623"/>
      <c r="EW398" s="623"/>
      <c r="EX398" s="623"/>
      <c r="EY398" s="698"/>
    </row>
    <row r="399">
      <c r="A399" s="699"/>
      <c r="B399" s="700"/>
      <c r="C399" s="700"/>
      <c r="D399" s="700"/>
      <c r="E399" s="700"/>
      <c r="F399" s="700"/>
      <c r="G399" s="700"/>
      <c r="H399" s="700"/>
      <c r="I399" s="700"/>
      <c r="J399" s="700"/>
      <c r="K399" s="700"/>
      <c r="L399" s="700"/>
      <c r="M399" s="700"/>
      <c r="N399" s="700"/>
      <c r="O399" s="700"/>
      <c r="P399" s="700"/>
      <c r="Q399" s="700"/>
      <c r="R399" s="700"/>
      <c r="S399" s="701" t="s">
        <v>1060</v>
      </c>
      <c r="T399" s="702"/>
      <c r="U399" s="702"/>
      <c r="V399" s="702"/>
      <c r="W399" s="702"/>
      <c r="X399" s="702"/>
      <c r="Y399" s="702"/>
      <c r="Z399" s="702"/>
      <c r="AA399" s="700"/>
      <c r="AB399" s="700"/>
      <c r="AC399" s="701" t="s">
        <v>1061</v>
      </c>
      <c r="AD399" s="702"/>
      <c r="AE399" s="702"/>
      <c r="AF399" s="702"/>
      <c r="AG399" s="702"/>
      <c r="AH399" s="702"/>
      <c r="AI399" s="702"/>
      <c r="AJ399" s="700"/>
      <c r="AK399" s="700"/>
      <c r="AL399" s="703"/>
      <c r="AM399" s="623"/>
      <c r="AN399" s="699"/>
      <c r="AO399" s="700"/>
      <c r="AP399" s="700"/>
      <c r="AQ399" s="700"/>
      <c r="AR399" s="700"/>
      <c r="AS399" s="700"/>
      <c r="AT399" s="700"/>
      <c r="AU399" s="700"/>
      <c r="AV399" s="700"/>
      <c r="AW399" s="700"/>
      <c r="AX399" s="700"/>
      <c r="AY399" s="700"/>
      <c r="AZ399" s="700"/>
      <c r="BA399" s="700"/>
      <c r="BB399" s="700"/>
      <c r="BC399" s="700"/>
      <c r="BD399" s="700"/>
      <c r="BE399" s="700"/>
      <c r="BF399" s="701" t="s">
        <v>1060</v>
      </c>
      <c r="BG399" s="702"/>
      <c r="BH399" s="702"/>
      <c r="BI399" s="702"/>
      <c r="BJ399" s="702"/>
      <c r="BK399" s="702"/>
      <c r="BL399" s="702"/>
      <c r="BM399" s="702"/>
      <c r="BN399" s="700"/>
      <c r="BO399" s="700"/>
      <c r="BP399" s="701" t="s">
        <v>1061</v>
      </c>
      <c r="BQ399" s="702"/>
      <c r="BR399" s="702"/>
      <c r="BS399" s="702"/>
      <c r="BT399" s="702"/>
      <c r="BU399" s="702"/>
      <c r="BV399" s="702"/>
      <c r="BW399" s="700"/>
      <c r="BX399" s="700"/>
      <c r="BY399" s="703"/>
      <c r="BZ399" s="623"/>
      <c r="CA399" s="699"/>
      <c r="CB399" s="700"/>
      <c r="CC399" s="700"/>
      <c r="CD399" s="700"/>
      <c r="CE399" s="700"/>
      <c r="CF399" s="700"/>
      <c r="CG399" s="700"/>
      <c r="CH399" s="700"/>
      <c r="CI399" s="700"/>
      <c r="CJ399" s="700"/>
      <c r="CK399" s="700"/>
      <c r="CL399" s="700"/>
      <c r="CM399" s="700"/>
      <c r="CN399" s="700"/>
      <c r="CO399" s="700"/>
      <c r="CP399" s="700"/>
      <c r="CQ399" s="700"/>
      <c r="CR399" s="700"/>
      <c r="CS399" s="701" t="s">
        <v>1060</v>
      </c>
      <c r="CT399" s="702"/>
      <c r="CU399" s="702"/>
      <c r="CV399" s="702"/>
      <c r="CW399" s="702"/>
      <c r="CX399" s="702"/>
      <c r="CY399" s="702"/>
      <c r="CZ399" s="702"/>
      <c r="DA399" s="700"/>
      <c r="DB399" s="700"/>
      <c r="DC399" s="701" t="s">
        <v>1061</v>
      </c>
      <c r="DD399" s="702"/>
      <c r="DE399" s="702"/>
      <c r="DF399" s="702"/>
      <c r="DG399" s="702"/>
      <c r="DH399" s="702"/>
      <c r="DI399" s="702"/>
      <c r="DJ399" s="700"/>
      <c r="DK399" s="700"/>
      <c r="DL399" s="703"/>
      <c r="DM399" s="623"/>
      <c r="DN399" s="699"/>
      <c r="DO399" s="700"/>
      <c r="DP399" s="700"/>
      <c r="DQ399" s="700"/>
      <c r="DR399" s="700"/>
      <c r="DS399" s="700"/>
      <c r="DT399" s="700"/>
      <c r="DU399" s="700"/>
      <c r="DV399" s="700"/>
      <c r="DW399" s="700"/>
      <c r="DX399" s="700"/>
      <c r="DY399" s="700"/>
      <c r="DZ399" s="700"/>
      <c r="EA399" s="700"/>
      <c r="EB399" s="700"/>
      <c r="EC399" s="700"/>
      <c r="ED399" s="700"/>
      <c r="EE399" s="700"/>
      <c r="EF399" s="701" t="s">
        <v>1060</v>
      </c>
      <c r="EG399" s="702"/>
      <c r="EH399" s="702"/>
      <c r="EI399" s="702"/>
      <c r="EJ399" s="702"/>
      <c r="EK399" s="702"/>
      <c r="EL399" s="702"/>
      <c r="EM399" s="702"/>
      <c r="EN399" s="700"/>
      <c r="EO399" s="700"/>
      <c r="EP399" s="701" t="s">
        <v>1061</v>
      </c>
      <c r="EQ399" s="702"/>
      <c r="ER399" s="702"/>
      <c r="ES399" s="702"/>
      <c r="ET399" s="702"/>
      <c r="EU399" s="702"/>
      <c r="EV399" s="702"/>
      <c r="EW399" s="700"/>
      <c r="EX399" s="700"/>
      <c r="EY399" s="703"/>
    </row>
    <row r="400">
      <c r="A400" s="623"/>
      <c r="B400" s="623"/>
      <c r="C400" s="623"/>
      <c r="D400" s="623"/>
      <c r="E400" s="623"/>
      <c r="F400" s="623"/>
      <c r="G400" s="623"/>
      <c r="H400" s="623"/>
      <c r="I400" s="623"/>
      <c r="J400" s="623"/>
      <c r="K400" s="623"/>
      <c r="L400" s="623"/>
      <c r="M400" s="623"/>
      <c r="N400" s="623"/>
      <c r="O400" s="623"/>
      <c r="P400" s="623"/>
      <c r="Q400" s="623"/>
      <c r="R400" s="623"/>
      <c r="S400" s="704"/>
      <c r="T400" s="704"/>
      <c r="U400" s="704"/>
      <c r="V400" s="704"/>
      <c r="W400" s="704"/>
      <c r="X400" s="704"/>
      <c r="Y400" s="704"/>
      <c r="Z400" s="704"/>
      <c r="AA400" s="623"/>
      <c r="AB400" s="623"/>
      <c r="AC400" s="704"/>
      <c r="AD400" s="704"/>
      <c r="AE400" s="704"/>
      <c r="AF400" s="704"/>
      <c r="AG400" s="704"/>
      <c r="AH400" s="704"/>
      <c r="AI400" s="704"/>
      <c r="AJ400" s="623"/>
      <c r="AK400" s="623"/>
      <c r="AL400" s="623"/>
      <c r="AM400" s="623"/>
      <c r="AN400" s="623"/>
      <c r="AO400" s="623"/>
      <c r="AP400" s="623"/>
      <c r="AQ400" s="623"/>
      <c r="AR400" s="623"/>
      <c r="AS400" s="623"/>
      <c r="AT400" s="623"/>
      <c r="AU400" s="623"/>
      <c r="AV400" s="623"/>
      <c r="AW400" s="623"/>
      <c r="AX400" s="623"/>
      <c r="AY400" s="623"/>
      <c r="AZ400" s="623"/>
      <c r="BA400" s="623"/>
      <c r="BB400" s="623"/>
      <c r="BC400" s="623"/>
      <c r="BD400" s="623"/>
      <c r="BE400" s="623"/>
      <c r="BF400" s="704"/>
      <c r="BG400" s="704"/>
      <c r="BH400" s="704"/>
      <c r="BI400" s="704"/>
      <c r="BJ400" s="704"/>
      <c r="BK400" s="704"/>
      <c r="BL400" s="704"/>
      <c r="BM400" s="704"/>
      <c r="BN400" s="623"/>
      <c r="BO400" s="623"/>
      <c r="BP400" s="704"/>
      <c r="BQ400" s="704"/>
      <c r="BR400" s="704"/>
      <c r="BS400" s="704"/>
      <c r="BT400" s="704"/>
      <c r="BU400" s="704"/>
      <c r="BV400" s="704"/>
      <c r="BW400" s="623"/>
      <c r="BX400" s="623"/>
      <c r="BY400" s="623"/>
      <c r="BZ400" s="623"/>
      <c r="CA400" s="623"/>
      <c r="CB400" s="623"/>
      <c r="CC400" s="623"/>
      <c r="CD400" s="623"/>
      <c r="CE400" s="623"/>
      <c r="CF400" s="623"/>
      <c r="CG400" s="623"/>
      <c r="CH400" s="623"/>
      <c r="CI400" s="623"/>
      <c r="CJ400" s="623"/>
      <c r="CK400" s="623"/>
      <c r="CL400" s="623"/>
      <c r="CM400" s="623"/>
      <c r="CN400" s="623"/>
      <c r="CO400" s="623"/>
      <c r="CP400" s="623"/>
      <c r="CQ400" s="623"/>
      <c r="CR400" s="623"/>
      <c r="CS400" s="704"/>
      <c r="CT400" s="704"/>
      <c r="CU400" s="704"/>
      <c r="CV400" s="704"/>
      <c r="CW400" s="704"/>
      <c r="CX400" s="704"/>
      <c r="CY400" s="704"/>
      <c r="CZ400" s="704"/>
      <c r="DA400" s="623"/>
      <c r="DB400" s="623"/>
      <c r="DC400" s="704"/>
      <c r="DD400" s="704"/>
      <c r="DE400" s="704"/>
      <c r="DF400" s="704"/>
      <c r="DG400" s="704"/>
      <c r="DH400" s="704"/>
      <c r="DI400" s="704"/>
      <c r="DJ400" s="623"/>
      <c r="DK400" s="623"/>
      <c r="DL400" s="623"/>
      <c r="DM400" s="623"/>
      <c r="DN400" s="623"/>
      <c r="DO400" s="623"/>
      <c r="DP400" s="623"/>
      <c r="DQ400" s="623"/>
      <c r="DR400" s="623"/>
      <c r="DS400" s="623"/>
      <c r="DT400" s="623"/>
      <c r="DU400" s="623"/>
      <c r="DV400" s="623"/>
      <c r="DW400" s="623"/>
      <c r="DX400" s="623"/>
      <c r="DY400" s="623"/>
      <c r="DZ400" s="623"/>
      <c r="EA400" s="623"/>
      <c r="EB400" s="623"/>
      <c r="EC400" s="623"/>
      <c r="ED400" s="623"/>
      <c r="EE400" s="623"/>
      <c r="EF400" s="704"/>
      <c r="EG400" s="704"/>
      <c r="EH400" s="704"/>
      <c r="EI400" s="704"/>
      <c r="EJ400" s="704"/>
      <c r="EK400" s="704"/>
      <c r="EL400" s="704"/>
      <c r="EM400" s="704"/>
      <c r="EN400" s="623"/>
      <c r="EO400" s="623"/>
      <c r="EP400" s="704"/>
      <c r="EQ400" s="704"/>
      <c r="ER400" s="704"/>
      <c r="ES400" s="704"/>
      <c r="ET400" s="704"/>
      <c r="EU400" s="704"/>
      <c r="EV400" s="704"/>
      <c r="EW400" s="623"/>
      <c r="EX400" s="623"/>
      <c r="EY400" s="623"/>
    </row>
    <row r="401">
      <c r="A401" s="620"/>
      <c r="B401" s="621"/>
      <c r="C401" s="621"/>
      <c r="D401" s="621"/>
      <c r="E401" s="621"/>
      <c r="F401" s="621"/>
      <c r="G401" s="621"/>
      <c r="H401" s="621"/>
      <c r="I401" s="621"/>
      <c r="J401" s="621"/>
      <c r="K401" s="621"/>
      <c r="L401" s="621"/>
      <c r="M401" s="621"/>
      <c r="N401" s="621"/>
      <c r="O401" s="621"/>
      <c r="P401" s="621"/>
      <c r="Q401" s="621"/>
      <c r="R401" s="621"/>
      <c r="S401" s="621"/>
      <c r="T401" s="621"/>
      <c r="U401" s="621"/>
      <c r="V401" s="621"/>
      <c r="W401" s="621"/>
      <c r="X401" s="734"/>
      <c r="Y401" s="734"/>
      <c r="Z401" s="621"/>
      <c r="AA401" s="621"/>
      <c r="AB401" s="621"/>
      <c r="AC401" s="621"/>
      <c r="AD401" s="621"/>
      <c r="AE401" s="621"/>
      <c r="AF401" s="621"/>
      <c r="AG401" s="621"/>
      <c r="AH401" s="621"/>
      <c r="AI401" s="621"/>
      <c r="AJ401" s="621"/>
      <c r="AK401" s="621"/>
      <c r="AL401" s="622"/>
      <c r="AM401" s="623"/>
      <c r="AN401" s="620"/>
      <c r="AO401" s="621"/>
      <c r="AP401" s="621"/>
      <c r="AQ401" s="621"/>
      <c r="AR401" s="621"/>
      <c r="AS401" s="621"/>
      <c r="AT401" s="621"/>
      <c r="AU401" s="621"/>
      <c r="AV401" s="621"/>
      <c r="AW401" s="621"/>
      <c r="AX401" s="621"/>
      <c r="AY401" s="621"/>
      <c r="AZ401" s="621"/>
      <c r="BA401" s="621"/>
      <c r="BB401" s="621"/>
      <c r="BC401" s="621"/>
      <c r="BD401" s="621"/>
      <c r="BE401" s="621"/>
      <c r="BF401" s="621"/>
      <c r="BG401" s="621"/>
      <c r="BH401" s="621"/>
      <c r="BI401" s="621"/>
      <c r="BJ401" s="621"/>
      <c r="BK401" s="734"/>
      <c r="BL401" s="734"/>
      <c r="BM401" s="621"/>
      <c r="BN401" s="621"/>
      <c r="BO401" s="621"/>
      <c r="BP401" s="621"/>
      <c r="BQ401" s="621"/>
      <c r="BR401" s="621"/>
      <c r="BS401" s="621"/>
      <c r="BT401" s="621"/>
      <c r="BU401" s="621"/>
      <c r="BV401" s="621"/>
      <c r="BW401" s="621"/>
      <c r="BX401" s="621"/>
      <c r="BY401" s="622"/>
      <c r="BZ401" s="623"/>
      <c r="CA401" s="620"/>
      <c r="CB401" s="621"/>
      <c r="CC401" s="621"/>
      <c r="CD401" s="621"/>
      <c r="CE401" s="621"/>
      <c r="CF401" s="621"/>
      <c r="CG401" s="621"/>
      <c r="CH401" s="621"/>
      <c r="CI401" s="621"/>
      <c r="CJ401" s="621"/>
      <c r="CK401" s="621"/>
      <c r="CL401" s="621"/>
      <c r="CM401" s="621"/>
      <c r="CN401" s="621"/>
      <c r="CO401" s="621"/>
      <c r="CP401" s="621"/>
      <c r="CQ401" s="621"/>
      <c r="CR401" s="621"/>
      <c r="CS401" s="621"/>
      <c r="CT401" s="621"/>
      <c r="CU401" s="621"/>
      <c r="CV401" s="621"/>
      <c r="CW401" s="621"/>
      <c r="CX401" s="734"/>
      <c r="CY401" s="734"/>
      <c r="CZ401" s="621"/>
      <c r="DA401" s="621"/>
      <c r="DB401" s="621"/>
      <c r="DC401" s="621"/>
      <c r="DD401" s="621"/>
      <c r="DE401" s="621"/>
      <c r="DF401" s="621"/>
      <c r="DG401" s="621"/>
      <c r="DH401" s="621"/>
      <c r="DI401" s="621"/>
      <c r="DJ401" s="621"/>
      <c r="DK401" s="621"/>
      <c r="DL401" s="622"/>
      <c r="DM401" s="623"/>
      <c r="DN401" s="620"/>
      <c r="DO401" s="621"/>
      <c r="DP401" s="621"/>
      <c r="DQ401" s="621"/>
      <c r="DR401" s="621"/>
      <c r="DS401" s="621"/>
      <c r="DT401" s="621"/>
      <c r="DU401" s="621"/>
      <c r="DV401" s="621"/>
      <c r="DW401" s="621"/>
      <c r="DX401" s="621"/>
      <c r="DY401" s="621"/>
      <c r="DZ401" s="621"/>
      <c r="EA401" s="621"/>
      <c r="EB401" s="621"/>
      <c r="EC401" s="621"/>
      <c r="ED401" s="621"/>
      <c r="EE401" s="621"/>
      <c r="EF401" s="621"/>
      <c r="EG401" s="621"/>
      <c r="EH401" s="621"/>
      <c r="EI401" s="621"/>
      <c r="EJ401" s="621"/>
      <c r="EK401" s="734"/>
      <c r="EL401" s="734"/>
      <c r="EM401" s="621"/>
      <c r="EN401" s="621"/>
      <c r="EO401" s="621"/>
      <c r="EP401" s="621"/>
      <c r="EQ401" s="621"/>
      <c r="ER401" s="621"/>
      <c r="ES401" s="621"/>
      <c r="ET401" s="621"/>
      <c r="EU401" s="621"/>
      <c r="EV401" s="621"/>
      <c r="EW401" s="621"/>
      <c r="EX401" s="621"/>
      <c r="EY401" s="622"/>
    </row>
    <row r="402">
      <c r="A402" s="735"/>
      <c r="B402" s="625" t="s">
        <v>1003</v>
      </c>
      <c r="AL402" s="736"/>
      <c r="AM402" s="736"/>
      <c r="AN402" s="706"/>
      <c r="AO402" s="625" t="s">
        <v>1003</v>
      </c>
      <c r="BY402" s="736"/>
      <c r="BZ402" s="736"/>
      <c r="CA402" s="706"/>
      <c r="CB402" s="625" t="s">
        <v>1003</v>
      </c>
      <c r="DL402" s="736"/>
      <c r="DM402" s="736"/>
      <c r="DN402" s="706"/>
      <c r="DO402" s="625" t="s">
        <v>1003</v>
      </c>
      <c r="EY402" s="736"/>
    </row>
    <row r="403">
      <c r="A403" s="628"/>
      <c r="B403" s="629" t="s">
        <v>1004</v>
      </c>
      <c r="AL403" s="630"/>
      <c r="AM403" s="629"/>
      <c r="AN403" s="628"/>
      <c r="AO403" s="629" t="s">
        <v>1004</v>
      </c>
      <c r="BY403" s="630"/>
      <c r="BZ403" s="629"/>
      <c r="CA403" s="628"/>
      <c r="CB403" s="629" t="s">
        <v>1004</v>
      </c>
      <c r="DL403" s="630"/>
      <c r="DM403" s="629"/>
      <c r="DN403" s="628"/>
      <c r="DO403" s="629" t="s">
        <v>1004</v>
      </c>
      <c r="EY403" s="630"/>
    </row>
    <row r="404">
      <c r="A404" s="628"/>
      <c r="B404" s="737" t="s">
        <v>1064</v>
      </c>
      <c r="AL404" s="632"/>
      <c r="AM404" s="631"/>
      <c r="AN404" s="628"/>
      <c r="AO404" s="737" t="s">
        <v>1064</v>
      </c>
      <c r="BY404" s="632"/>
      <c r="BZ404" s="631"/>
      <c r="CA404" s="628"/>
      <c r="CB404" s="737" t="s">
        <v>1064</v>
      </c>
      <c r="DL404" s="632"/>
      <c r="DM404" s="631"/>
      <c r="DN404" s="628"/>
      <c r="DO404" s="737" t="s">
        <v>1064</v>
      </c>
      <c r="EY404" s="632"/>
    </row>
    <row r="405">
      <c r="A405" s="628"/>
      <c r="B405" s="633"/>
      <c r="C405" s="633"/>
      <c r="D405" s="633"/>
      <c r="E405" s="633"/>
      <c r="F405" s="633"/>
      <c r="G405" s="633"/>
      <c r="H405" s="633"/>
      <c r="I405" s="633"/>
      <c r="J405" s="633"/>
      <c r="K405" s="633"/>
      <c r="L405" s="633"/>
      <c r="M405" s="633"/>
      <c r="N405" s="633"/>
      <c r="O405" s="633"/>
      <c r="P405" s="633"/>
      <c r="Q405" s="633"/>
      <c r="R405" s="633"/>
      <c r="S405" s="633"/>
      <c r="T405" s="633"/>
      <c r="U405" s="633"/>
      <c r="V405" s="633"/>
      <c r="W405" s="633"/>
      <c r="X405" s="633"/>
      <c r="Y405" s="633"/>
      <c r="Z405" s="633"/>
      <c r="AA405" s="633"/>
      <c r="AB405" s="633"/>
      <c r="AC405" s="633"/>
      <c r="AD405" s="633"/>
      <c r="AE405" s="633"/>
      <c r="AF405" s="633"/>
      <c r="AG405" s="633"/>
      <c r="AH405" s="633"/>
      <c r="AI405" s="633"/>
      <c r="AJ405" s="633"/>
      <c r="AK405" s="633"/>
      <c r="AL405" s="632"/>
      <c r="AM405" s="631"/>
      <c r="AN405" s="628"/>
      <c r="AO405" s="633"/>
      <c r="AP405" s="633"/>
      <c r="AQ405" s="633"/>
      <c r="AR405" s="633"/>
      <c r="AS405" s="633"/>
      <c r="AT405" s="633"/>
      <c r="AU405" s="633"/>
      <c r="AV405" s="633"/>
      <c r="AW405" s="633"/>
      <c r="AX405" s="633"/>
      <c r="AY405" s="633"/>
      <c r="AZ405" s="633"/>
      <c r="BA405" s="633"/>
      <c r="BB405" s="633"/>
      <c r="BC405" s="633"/>
      <c r="BD405" s="633"/>
      <c r="BE405" s="633"/>
      <c r="BF405" s="633"/>
      <c r="BG405" s="633"/>
      <c r="BH405" s="633"/>
      <c r="BI405" s="633"/>
      <c r="BJ405" s="633"/>
      <c r="BK405" s="633"/>
      <c r="BL405" s="633"/>
      <c r="BM405" s="633"/>
      <c r="BN405" s="633"/>
      <c r="BO405" s="633"/>
      <c r="BP405" s="633"/>
      <c r="BQ405" s="633"/>
      <c r="BR405" s="633"/>
      <c r="BS405" s="633"/>
      <c r="BT405" s="633"/>
      <c r="BU405" s="633"/>
      <c r="BV405" s="633"/>
      <c r="BW405" s="633"/>
      <c r="BX405" s="633"/>
      <c r="BY405" s="632"/>
      <c r="BZ405" s="631"/>
      <c r="CA405" s="628"/>
      <c r="CB405" s="633"/>
      <c r="CC405" s="633"/>
      <c r="CD405" s="633"/>
      <c r="CE405" s="633"/>
      <c r="CF405" s="633"/>
      <c r="CG405" s="633"/>
      <c r="CH405" s="633"/>
      <c r="CI405" s="633"/>
      <c r="CJ405" s="633"/>
      <c r="CK405" s="633"/>
      <c r="CL405" s="633"/>
      <c r="CM405" s="633"/>
      <c r="CN405" s="633"/>
      <c r="CO405" s="633"/>
      <c r="CP405" s="633"/>
      <c r="CQ405" s="633"/>
      <c r="CR405" s="633"/>
      <c r="CS405" s="633"/>
      <c r="CT405" s="633"/>
      <c r="CU405" s="633"/>
      <c r="CV405" s="633"/>
      <c r="CW405" s="633"/>
      <c r="CX405" s="633"/>
      <c r="CY405" s="633"/>
      <c r="CZ405" s="633"/>
      <c r="DA405" s="633"/>
      <c r="DB405" s="633"/>
      <c r="DC405" s="633"/>
      <c r="DD405" s="633"/>
      <c r="DE405" s="633"/>
      <c r="DF405" s="633"/>
      <c r="DG405" s="633"/>
      <c r="DH405" s="633"/>
      <c r="DI405" s="633"/>
      <c r="DJ405" s="633"/>
      <c r="DK405" s="633"/>
      <c r="DL405" s="632"/>
      <c r="DM405" s="631"/>
      <c r="DN405" s="628"/>
      <c r="DO405" s="633"/>
      <c r="DP405" s="633"/>
      <c r="DQ405" s="633"/>
      <c r="DR405" s="633"/>
      <c r="DS405" s="633"/>
      <c r="DT405" s="633"/>
      <c r="DU405" s="633"/>
      <c r="DV405" s="633"/>
      <c r="DW405" s="633"/>
      <c r="DX405" s="633"/>
      <c r="DY405" s="633"/>
      <c r="DZ405" s="633"/>
      <c r="EA405" s="633"/>
      <c r="EB405" s="633"/>
      <c r="EC405" s="633"/>
      <c r="ED405" s="633"/>
      <c r="EE405" s="633"/>
      <c r="EF405" s="633"/>
      <c r="EG405" s="633"/>
      <c r="EH405" s="633"/>
      <c r="EI405" s="633"/>
      <c r="EJ405" s="633"/>
      <c r="EK405" s="633"/>
      <c r="EL405" s="633"/>
      <c r="EM405" s="633"/>
      <c r="EN405" s="633"/>
      <c r="EO405" s="633"/>
      <c r="EP405" s="633"/>
      <c r="EQ405" s="633"/>
      <c r="ER405" s="633"/>
      <c r="ES405" s="633"/>
      <c r="ET405" s="633"/>
      <c r="EU405" s="633"/>
      <c r="EV405" s="633"/>
      <c r="EW405" s="633"/>
      <c r="EX405" s="633"/>
      <c r="EY405" s="632"/>
    </row>
    <row r="406">
      <c r="A406" s="628"/>
      <c r="B406" s="738" t="s">
        <v>1006</v>
      </c>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2"/>
      <c r="AL406" s="635"/>
      <c r="AM406" s="636"/>
      <c r="AN406" s="628"/>
      <c r="AO406" s="738" t="s">
        <v>1006</v>
      </c>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2"/>
      <c r="BY406" s="635"/>
      <c r="BZ406" s="636"/>
      <c r="CA406" s="628"/>
      <c r="CB406" s="738" t="s">
        <v>1006</v>
      </c>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2"/>
      <c r="DL406" s="635"/>
      <c r="DM406" s="636"/>
      <c r="DN406" s="628"/>
      <c r="DO406" s="738" t="s">
        <v>1006</v>
      </c>
      <c r="DP406" s="11"/>
      <c r="DQ406" s="11"/>
      <c r="DR406" s="11"/>
      <c r="DS406" s="11"/>
      <c r="DT406" s="11"/>
      <c r="DU406" s="11"/>
      <c r="DV406" s="11"/>
      <c r="DW406" s="11"/>
      <c r="DX406" s="11"/>
      <c r="DY406" s="11"/>
      <c r="DZ406" s="11"/>
      <c r="EA406" s="11"/>
      <c r="EB406" s="11"/>
      <c r="EC406" s="11"/>
      <c r="ED406" s="11"/>
      <c r="EE406" s="11"/>
      <c r="EF406" s="11"/>
      <c r="EG406" s="11"/>
      <c r="EH406" s="11"/>
      <c r="EI406" s="11"/>
      <c r="EJ406" s="11"/>
      <c r="EK406" s="11"/>
      <c r="EL406" s="11"/>
      <c r="EM406" s="11"/>
      <c r="EN406" s="11"/>
      <c r="EO406" s="11"/>
      <c r="EP406" s="11"/>
      <c r="EQ406" s="11"/>
      <c r="ER406" s="11"/>
      <c r="ES406" s="11"/>
      <c r="ET406" s="11"/>
      <c r="EU406" s="11"/>
      <c r="EV406" s="11"/>
      <c r="EW406" s="11"/>
      <c r="EX406" s="12"/>
      <c r="EY406" s="635"/>
    </row>
    <row r="407">
      <c r="A407" s="628"/>
      <c r="B407" s="637" t="s">
        <v>43</v>
      </c>
      <c r="C407" s="12"/>
      <c r="D407" s="638" t="str">
        <f>'3A 2025-2026 REPORTE CALIFICACI'!E7</f>
        <v>2025-2026</v>
      </c>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6"/>
      <c r="AL407" s="639"/>
      <c r="AM407" s="640"/>
      <c r="AN407" s="628"/>
      <c r="AO407" s="637" t="s">
        <v>43</v>
      </c>
      <c r="AP407" s="12"/>
      <c r="AQ407" s="638" t="str">
        <f>'3A 2025-2026 REPORTE CALIFICACI'!E7</f>
        <v>2025-2026</v>
      </c>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6"/>
      <c r="BY407" s="639"/>
      <c r="BZ407" s="640"/>
      <c r="CA407" s="628"/>
      <c r="CB407" s="637" t="s">
        <v>43</v>
      </c>
      <c r="CC407" s="12"/>
      <c r="CD407" s="638" t="str">
        <f>'3A 2025-2026 REPORTE CALIFICACI'!E7</f>
        <v>2025-2026</v>
      </c>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c r="DF407" s="15"/>
      <c r="DG407" s="15"/>
      <c r="DH407" s="15"/>
      <c r="DI407" s="15"/>
      <c r="DJ407" s="15"/>
      <c r="DK407" s="16"/>
      <c r="DL407" s="639"/>
      <c r="DM407" s="640"/>
      <c r="DN407" s="628"/>
      <c r="DO407" s="637" t="s">
        <v>43</v>
      </c>
      <c r="DP407" s="12"/>
      <c r="DQ407" s="638" t="str">
        <f>'3A 2025-2026 REPORTE CALIFICACI'!E7</f>
        <v>2025-2026</v>
      </c>
      <c r="DR407" s="15"/>
      <c r="DS407" s="15"/>
      <c r="DT407" s="15"/>
      <c r="DU407" s="15"/>
      <c r="DV407" s="15"/>
      <c r="DW407" s="15"/>
      <c r="DX407" s="15"/>
      <c r="DY407" s="15"/>
      <c r="DZ407" s="15"/>
      <c r="EA407" s="15"/>
      <c r="EB407" s="15"/>
      <c r="EC407" s="15"/>
      <c r="ED407" s="15"/>
      <c r="EE407" s="15"/>
      <c r="EF407" s="15"/>
      <c r="EG407" s="15"/>
      <c r="EH407" s="15"/>
      <c r="EI407" s="15"/>
      <c r="EJ407" s="15"/>
      <c r="EK407" s="15"/>
      <c r="EL407" s="15"/>
      <c r="EM407" s="15"/>
      <c r="EN407" s="15"/>
      <c r="EO407" s="15"/>
      <c r="EP407" s="15"/>
      <c r="EQ407" s="15"/>
      <c r="ER407" s="15"/>
      <c r="ES407" s="15"/>
      <c r="ET407" s="15"/>
      <c r="EU407" s="15"/>
      <c r="EV407" s="15"/>
      <c r="EW407" s="15"/>
      <c r="EX407" s="16"/>
      <c r="EY407" s="639"/>
    </row>
    <row r="408">
      <c r="A408" s="628"/>
      <c r="B408" s="641" t="s">
        <v>1007</v>
      </c>
      <c r="C408" s="12"/>
      <c r="D408" s="638" t="str">
        <f>'3A 2025-2026 REPORTE CALIFICACI'!D43</f>
        <v>Yariel Alfonso Ramos</v>
      </c>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6"/>
      <c r="AL408" s="639"/>
      <c r="AM408" s="640"/>
      <c r="AN408" s="628"/>
      <c r="AO408" s="641" t="s">
        <v>1007</v>
      </c>
      <c r="AP408" s="12"/>
      <c r="AQ408" s="638" t="str">
        <f>'3A 2025-2026 REPORTE CALIFICACI'!D44</f>
        <v>Carlos David Rodríguez Almánzar</v>
      </c>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6"/>
      <c r="BY408" s="639"/>
      <c r="BZ408" s="640"/>
      <c r="CA408" s="628"/>
      <c r="CB408" s="641" t="s">
        <v>1007</v>
      </c>
      <c r="CC408" s="12"/>
      <c r="CD408" s="638" t="str">
        <f>'3A 2025-2026 REPORTE CALIFICACI'!D45</f>
        <v>Darianni  Santos Medina</v>
      </c>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c r="DF408" s="15"/>
      <c r="DG408" s="15"/>
      <c r="DH408" s="15"/>
      <c r="DI408" s="15"/>
      <c r="DJ408" s="15"/>
      <c r="DK408" s="16"/>
      <c r="DL408" s="639"/>
      <c r="DM408" s="640"/>
      <c r="DN408" s="628"/>
      <c r="DO408" s="641" t="s">
        <v>1007</v>
      </c>
      <c r="DP408" s="12"/>
      <c r="DQ408" s="638" t="str">
        <f>'3A 2025-2026 REPORTE CALIFICACI'!D46</f>
        <v>Rosyeli Carolina Tavarez  Reyes</v>
      </c>
      <c r="DR408" s="15"/>
      <c r="DS408" s="15"/>
      <c r="DT408" s="15"/>
      <c r="DU408" s="15"/>
      <c r="DV408" s="15"/>
      <c r="DW408" s="15"/>
      <c r="DX408" s="15"/>
      <c r="DY408" s="15"/>
      <c r="DZ408" s="15"/>
      <c r="EA408" s="15"/>
      <c r="EB408" s="15"/>
      <c r="EC408" s="15"/>
      <c r="ED408" s="15"/>
      <c r="EE408" s="15"/>
      <c r="EF408" s="15"/>
      <c r="EG408" s="15"/>
      <c r="EH408" s="15"/>
      <c r="EI408" s="15"/>
      <c r="EJ408" s="15"/>
      <c r="EK408" s="15"/>
      <c r="EL408" s="15"/>
      <c r="EM408" s="15"/>
      <c r="EN408" s="15"/>
      <c r="EO408" s="15"/>
      <c r="EP408" s="15"/>
      <c r="EQ408" s="15"/>
      <c r="ER408" s="15"/>
      <c r="ES408" s="15"/>
      <c r="ET408" s="15"/>
      <c r="EU408" s="15"/>
      <c r="EV408" s="15"/>
      <c r="EW408" s="15"/>
      <c r="EX408" s="16"/>
      <c r="EY408" s="639"/>
    </row>
    <row r="409">
      <c r="A409" s="628"/>
      <c r="B409" s="641" t="s">
        <v>1008</v>
      </c>
      <c r="C409" s="12"/>
      <c r="D409" s="638">
        <f>'3A 2025-2026 REPORTE CALIFICACI'!A43</f>
        <v>33</v>
      </c>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6"/>
      <c r="AL409" s="639"/>
      <c r="AM409" s="640"/>
      <c r="AN409" s="628"/>
      <c r="AO409" s="641" t="s">
        <v>1008</v>
      </c>
      <c r="AP409" s="12"/>
      <c r="AQ409" s="638">
        <f>'3A 2025-2026 REPORTE CALIFICACI'!A44</f>
        <v>34</v>
      </c>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6"/>
      <c r="BY409" s="639"/>
      <c r="BZ409" s="640"/>
      <c r="CA409" s="628"/>
      <c r="CB409" s="641" t="s">
        <v>1008</v>
      </c>
      <c r="CC409" s="12"/>
      <c r="CD409" s="638">
        <f>'3A 2025-2026 REPORTE CALIFICACI'!A45</f>
        <v>35</v>
      </c>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c r="DF409" s="15"/>
      <c r="DG409" s="15"/>
      <c r="DH409" s="15"/>
      <c r="DI409" s="15"/>
      <c r="DJ409" s="15"/>
      <c r="DK409" s="16"/>
      <c r="DL409" s="639"/>
      <c r="DM409" s="640"/>
      <c r="DN409" s="628"/>
      <c r="DO409" s="641" t="s">
        <v>1008</v>
      </c>
      <c r="DP409" s="12"/>
      <c r="DQ409" s="638">
        <f>'3A 2025-2026 REPORTE CALIFICACI'!A46</f>
        <v>36</v>
      </c>
      <c r="DR409" s="15"/>
      <c r="DS409" s="15"/>
      <c r="DT409" s="15"/>
      <c r="DU409" s="15"/>
      <c r="DV409" s="15"/>
      <c r="DW409" s="15"/>
      <c r="DX409" s="15"/>
      <c r="DY409" s="15"/>
      <c r="DZ409" s="15"/>
      <c r="EA409" s="15"/>
      <c r="EB409" s="15"/>
      <c r="EC409" s="15"/>
      <c r="ED409" s="15"/>
      <c r="EE409" s="15"/>
      <c r="EF409" s="15"/>
      <c r="EG409" s="15"/>
      <c r="EH409" s="15"/>
      <c r="EI409" s="15"/>
      <c r="EJ409" s="15"/>
      <c r="EK409" s="15"/>
      <c r="EL409" s="15"/>
      <c r="EM409" s="15"/>
      <c r="EN409" s="15"/>
      <c r="EO409" s="15"/>
      <c r="EP409" s="15"/>
      <c r="EQ409" s="15"/>
      <c r="ER409" s="15"/>
      <c r="ES409" s="15"/>
      <c r="ET409" s="15"/>
      <c r="EU409" s="15"/>
      <c r="EV409" s="15"/>
      <c r="EW409" s="15"/>
      <c r="EX409" s="16"/>
      <c r="EY409" s="639"/>
    </row>
    <row r="410">
      <c r="A410" s="628"/>
      <c r="B410" s="641" t="s">
        <v>1009</v>
      </c>
      <c r="C410" s="12"/>
      <c r="D410" s="638">
        <f>'3A 2025-2026 REPORTE CALIFICACI'!C43</f>
        <v>12009792</v>
      </c>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6"/>
      <c r="AL410" s="639"/>
      <c r="AM410" s="640"/>
      <c r="AN410" s="628"/>
      <c r="AO410" s="641" t="s">
        <v>1009</v>
      </c>
      <c r="AP410" s="12"/>
      <c r="AQ410" s="638">
        <f>'3A 2025-2026 REPORTE CALIFICACI'!C44</f>
        <v>32790184</v>
      </c>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6"/>
      <c r="BY410" s="639"/>
      <c r="BZ410" s="640"/>
      <c r="CA410" s="628"/>
      <c r="CB410" s="641" t="s">
        <v>1009</v>
      </c>
      <c r="CC410" s="12"/>
      <c r="CD410" s="638">
        <f>'3A 2025-2026 REPORTE CALIFICACI'!C45</f>
        <v>32790393</v>
      </c>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c r="DF410" s="15"/>
      <c r="DG410" s="15"/>
      <c r="DH410" s="15"/>
      <c r="DI410" s="15"/>
      <c r="DJ410" s="15"/>
      <c r="DK410" s="16"/>
      <c r="DL410" s="639"/>
      <c r="DM410" s="640"/>
      <c r="DN410" s="628"/>
      <c r="DO410" s="641" t="s">
        <v>1009</v>
      </c>
      <c r="DP410" s="12"/>
      <c r="DQ410" s="638">
        <f>'3A 2025-2026 REPORTE CALIFICACI'!C46</f>
        <v>6947490</v>
      </c>
      <c r="DR410" s="15"/>
      <c r="DS410" s="15"/>
      <c r="DT410" s="15"/>
      <c r="DU410" s="15"/>
      <c r="DV410" s="15"/>
      <c r="DW410" s="15"/>
      <c r="DX410" s="15"/>
      <c r="DY410" s="15"/>
      <c r="DZ410" s="15"/>
      <c r="EA410" s="15"/>
      <c r="EB410" s="15"/>
      <c r="EC410" s="15"/>
      <c r="ED410" s="15"/>
      <c r="EE410" s="15"/>
      <c r="EF410" s="15"/>
      <c r="EG410" s="15"/>
      <c r="EH410" s="15"/>
      <c r="EI410" s="15"/>
      <c r="EJ410" s="15"/>
      <c r="EK410" s="15"/>
      <c r="EL410" s="15"/>
      <c r="EM410" s="15"/>
      <c r="EN410" s="15"/>
      <c r="EO410" s="15"/>
      <c r="EP410" s="15"/>
      <c r="EQ410" s="15"/>
      <c r="ER410" s="15"/>
      <c r="ES410" s="15"/>
      <c r="ET410" s="15"/>
      <c r="EU410" s="15"/>
      <c r="EV410" s="15"/>
      <c r="EW410" s="15"/>
      <c r="EX410" s="16"/>
      <c r="EY410" s="639"/>
    </row>
    <row r="411">
      <c r="A411" s="628"/>
      <c r="B411" s="641" t="s">
        <v>1010</v>
      </c>
      <c r="C411" s="12"/>
      <c r="D411" s="638" t="str">
        <f>'3A 2025-2026 REPORTE CALIFICACI'!D5</f>
        <v>3A</v>
      </c>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6"/>
      <c r="AL411" s="639"/>
      <c r="AM411" s="640"/>
      <c r="AN411" s="628"/>
      <c r="AO411" s="641" t="s">
        <v>1010</v>
      </c>
      <c r="AP411" s="12"/>
      <c r="AQ411" s="638" t="str">
        <f>'3A 2025-2026 REPORTE CALIFICACI'!D5</f>
        <v>3A</v>
      </c>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6"/>
      <c r="BY411" s="639"/>
      <c r="BZ411" s="640"/>
      <c r="CA411" s="628"/>
      <c r="CB411" s="641" t="s">
        <v>1010</v>
      </c>
      <c r="CC411" s="12"/>
      <c r="CD411" s="638" t="str">
        <f>'3A 2025-2026 REPORTE CALIFICACI'!D5</f>
        <v>3A</v>
      </c>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c r="DF411" s="15"/>
      <c r="DG411" s="15"/>
      <c r="DH411" s="15"/>
      <c r="DI411" s="15"/>
      <c r="DJ411" s="15"/>
      <c r="DK411" s="16"/>
      <c r="DL411" s="639"/>
      <c r="DM411" s="640"/>
      <c r="DN411" s="628"/>
      <c r="DO411" s="641" t="s">
        <v>1010</v>
      </c>
      <c r="DP411" s="12"/>
      <c r="DQ411" s="638" t="str">
        <f>'3A 2025-2026 REPORTE CALIFICACI'!D5</f>
        <v>3A</v>
      </c>
      <c r="DR411" s="15"/>
      <c r="DS411" s="15"/>
      <c r="DT411" s="15"/>
      <c r="DU411" s="15"/>
      <c r="DV411" s="15"/>
      <c r="DW411" s="15"/>
      <c r="DX411" s="15"/>
      <c r="DY411" s="15"/>
      <c r="DZ411" s="15"/>
      <c r="EA411" s="15"/>
      <c r="EB411" s="15"/>
      <c r="EC411" s="15"/>
      <c r="ED411" s="15"/>
      <c r="EE411" s="15"/>
      <c r="EF411" s="15"/>
      <c r="EG411" s="15"/>
      <c r="EH411" s="15"/>
      <c r="EI411" s="15"/>
      <c r="EJ411" s="15"/>
      <c r="EK411" s="15"/>
      <c r="EL411" s="15"/>
      <c r="EM411" s="15"/>
      <c r="EN411" s="15"/>
      <c r="EO411" s="15"/>
      <c r="EP411" s="15"/>
      <c r="EQ411" s="15"/>
      <c r="ER411" s="15"/>
      <c r="ES411" s="15"/>
      <c r="ET411" s="15"/>
      <c r="EU411" s="15"/>
      <c r="EV411" s="15"/>
      <c r="EW411" s="15"/>
      <c r="EX411" s="16"/>
      <c r="EY411" s="639"/>
    </row>
    <row r="412">
      <c r="A412" s="628"/>
      <c r="B412" s="641" t="s">
        <v>977</v>
      </c>
      <c r="C412" s="12"/>
      <c r="D412" s="638" t="str">
        <f>'3A 2025-2026 REPORTE CALIFICACI'!E6</f>
        <v>MAYELIN GARCIA</v>
      </c>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6"/>
      <c r="AL412" s="639"/>
      <c r="AM412" s="640"/>
      <c r="AN412" s="628"/>
      <c r="AO412" s="641" t="s">
        <v>977</v>
      </c>
      <c r="AP412" s="12"/>
      <c r="AQ412" s="638" t="str">
        <f>'3A 2025-2026 REPORTE CALIFICACI'!E6</f>
        <v>MAYELIN GARCIA</v>
      </c>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6"/>
      <c r="BY412" s="639"/>
      <c r="BZ412" s="640"/>
      <c r="CA412" s="628"/>
      <c r="CB412" s="641" t="s">
        <v>977</v>
      </c>
      <c r="CC412" s="12"/>
      <c r="CD412" s="638" t="str">
        <f>'3A 2025-2026 REPORTE CALIFICACI'!E6</f>
        <v>MAYELIN GARCIA</v>
      </c>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c r="DF412" s="15"/>
      <c r="DG412" s="15"/>
      <c r="DH412" s="15"/>
      <c r="DI412" s="15"/>
      <c r="DJ412" s="15"/>
      <c r="DK412" s="16"/>
      <c r="DL412" s="639"/>
      <c r="DM412" s="640"/>
      <c r="DN412" s="628"/>
      <c r="DO412" s="641" t="s">
        <v>977</v>
      </c>
      <c r="DP412" s="12"/>
      <c r="DQ412" s="638" t="str">
        <f>'3A 2025-2026 REPORTE CALIFICACI'!E6</f>
        <v>MAYELIN GARCIA</v>
      </c>
      <c r="DR412" s="15"/>
      <c r="DS412" s="15"/>
      <c r="DT412" s="15"/>
      <c r="DU412" s="15"/>
      <c r="DV412" s="15"/>
      <c r="DW412" s="15"/>
      <c r="DX412" s="15"/>
      <c r="DY412" s="15"/>
      <c r="DZ412" s="15"/>
      <c r="EA412" s="15"/>
      <c r="EB412" s="15"/>
      <c r="EC412" s="15"/>
      <c r="ED412" s="15"/>
      <c r="EE412" s="15"/>
      <c r="EF412" s="15"/>
      <c r="EG412" s="15"/>
      <c r="EH412" s="15"/>
      <c r="EI412" s="15"/>
      <c r="EJ412" s="15"/>
      <c r="EK412" s="15"/>
      <c r="EL412" s="15"/>
      <c r="EM412" s="15"/>
      <c r="EN412" s="15"/>
      <c r="EO412" s="15"/>
      <c r="EP412" s="15"/>
      <c r="EQ412" s="15"/>
      <c r="ER412" s="15"/>
      <c r="ES412" s="15"/>
      <c r="ET412" s="15"/>
      <c r="EU412" s="15"/>
      <c r="EV412" s="15"/>
      <c r="EW412" s="15"/>
      <c r="EX412" s="16"/>
      <c r="EY412" s="639"/>
    </row>
    <row r="413">
      <c r="A413" s="628"/>
      <c r="B413" s="643"/>
      <c r="C413" s="643"/>
      <c r="D413" s="643"/>
      <c r="E413" s="643"/>
      <c r="F413" s="643"/>
      <c r="G413" s="643"/>
      <c r="H413" s="643"/>
      <c r="I413" s="643"/>
      <c r="J413" s="643"/>
      <c r="K413" s="643"/>
      <c r="L413" s="643"/>
      <c r="M413" s="643"/>
      <c r="N413" s="643"/>
      <c r="O413" s="643"/>
      <c r="P413" s="643"/>
      <c r="Q413" s="643"/>
      <c r="R413" s="643"/>
      <c r="S413" s="643"/>
      <c r="T413" s="643"/>
      <c r="U413" s="643"/>
      <c r="V413" s="643"/>
      <c r="W413" s="643"/>
      <c r="X413" s="739"/>
      <c r="Y413" s="739"/>
      <c r="Z413" s="643"/>
      <c r="AA413" s="643"/>
      <c r="AB413" s="643"/>
      <c r="AC413" s="643"/>
      <c r="AD413" s="643"/>
      <c r="AE413" s="643"/>
      <c r="AF413" s="643"/>
      <c r="AG413" s="643"/>
      <c r="AH413" s="643"/>
      <c r="AI413" s="643"/>
      <c r="AJ413" s="643"/>
      <c r="AK413" s="643"/>
      <c r="AL413" s="644"/>
      <c r="AM413" s="643"/>
      <c r="AN413" s="628"/>
      <c r="AO413" s="643"/>
      <c r="AP413" s="643"/>
      <c r="AQ413" s="643"/>
      <c r="AR413" s="643"/>
      <c r="AS413" s="643"/>
      <c r="AT413" s="643"/>
      <c r="AU413" s="643"/>
      <c r="AV413" s="643"/>
      <c r="AW413" s="643"/>
      <c r="AX413" s="643"/>
      <c r="AY413" s="643"/>
      <c r="AZ413" s="643"/>
      <c r="BA413" s="643"/>
      <c r="BB413" s="643"/>
      <c r="BC413" s="643"/>
      <c r="BD413" s="643"/>
      <c r="BE413" s="643"/>
      <c r="BF413" s="643"/>
      <c r="BG413" s="643"/>
      <c r="BH413" s="643"/>
      <c r="BI413" s="643"/>
      <c r="BJ413" s="643"/>
      <c r="BK413" s="739"/>
      <c r="BL413" s="739"/>
      <c r="BM413" s="643"/>
      <c r="BN413" s="643"/>
      <c r="BO413" s="643"/>
      <c r="BP413" s="643"/>
      <c r="BQ413" s="643"/>
      <c r="BR413" s="643"/>
      <c r="BS413" s="643"/>
      <c r="BT413" s="643"/>
      <c r="BU413" s="643"/>
      <c r="BV413" s="643"/>
      <c r="BW413" s="643"/>
      <c r="BX413" s="643"/>
      <c r="BY413" s="644"/>
      <c r="BZ413" s="643"/>
      <c r="CA413" s="628"/>
      <c r="CB413" s="643"/>
      <c r="CC413" s="643"/>
      <c r="CD413" s="643"/>
      <c r="CE413" s="643"/>
      <c r="CF413" s="643"/>
      <c r="CG413" s="643"/>
      <c r="CH413" s="643"/>
      <c r="CI413" s="643"/>
      <c r="CJ413" s="643"/>
      <c r="CK413" s="643"/>
      <c r="CL413" s="643"/>
      <c r="CM413" s="643"/>
      <c r="CN413" s="643"/>
      <c r="CO413" s="643"/>
      <c r="CP413" s="643"/>
      <c r="CQ413" s="643"/>
      <c r="CR413" s="643"/>
      <c r="CS413" s="643"/>
      <c r="CT413" s="643"/>
      <c r="CU413" s="643"/>
      <c r="CV413" s="643"/>
      <c r="CW413" s="643"/>
      <c r="CX413" s="739"/>
      <c r="CY413" s="739"/>
      <c r="CZ413" s="643"/>
      <c r="DA413" s="643"/>
      <c r="DB413" s="643"/>
      <c r="DC413" s="643"/>
      <c r="DD413" s="643"/>
      <c r="DE413" s="643"/>
      <c r="DF413" s="643"/>
      <c r="DG413" s="643"/>
      <c r="DH413" s="643"/>
      <c r="DI413" s="643"/>
      <c r="DJ413" s="643"/>
      <c r="DK413" s="643"/>
      <c r="DL413" s="644"/>
      <c r="DM413" s="643"/>
      <c r="DN413" s="628"/>
      <c r="DO413" s="643"/>
      <c r="DP413" s="643"/>
      <c r="DQ413" s="643"/>
      <c r="DR413" s="643"/>
      <c r="DS413" s="643"/>
      <c r="DT413" s="643"/>
      <c r="DU413" s="643"/>
      <c r="DV413" s="643"/>
      <c r="DW413" s="643"/>
      <c r="DX413" s="643"/>
      <c r="DY413" s="643"/>
      <c r="DZ413" s="643"/>
      <c r="EA413" s="643"/>
      <c r="EB413" s="643"/>
      <c r="EC413" s="643"/>
      <c r="ED413" s="643"/>
      <c r="EE413" s="643"/>
      <c r="EF413" s="643"/>
      <c r="EG413" s="643"/>
      <c r="EH413" s="643"/>
      <c r="EI413" s="643"/>
      <c r="EJ413" s="643"/>
      <c r="EK413" s="739"/>
      <c r="EL413" s="739"/>
      <c r="EM413" s="643"/>
      <c r="EN413" s="643"/>
      <c r="EO413" s="643"/>
      <c r="EP413" s="643"/>
      <c r="EQ413" s="643"/>
      <c r="ER413" s="643"/>
      <c r="ES413" s="643"/>
      <c r="ET413" s="643"/>
      <c r="EU413" s="643"/>
      <c r="EV413" s="643"/>
      <c r="EW413" s="643"/>
      <c r="EX413" s="643"/>
      <c r="EY413" s="644"/>
    </row>
    <row r="414">
      <c r="A414" s="628"/>
      <c r="B414" s="643"/>
      <c r="C414" s="643"/>
      <c r="D414" s="643"/>
      <c r="E414" s="643"/>
      <c r="F414" s="643"/>
      <c r="G414" s="643"/>
      <c r="H414" s="643"/>
      <c r="I414" s="643"/>
      <c r="J414" s="643"/>
      <c r="K414" s="643"/>
      <c r="L414" s="643"/>
      <c r="M414" s="643"/>
      <c r="N414" s="643"/>
      <c r="O414" s="643"/>
      <c r="P414" s="643"/>
      <c r="Q414" s="643"/>
      <c r="R414" s="643"/>
      <c r="S414" s="643"/>
      <c r="T414" s="643"/>
      <c r="U414" s="643"/>
      <c r="V414" s="643"/>
      <c r="W414" s="643"/>
      <c r="X414" s="739"/>
      <c r="Y414" s="739"/>
      <c r="Z414" s="643"/>
      <c r="AA414" s="643"/>
      <c r="AB414" s="643"/>
      <c r="AC414" s="643"/>
      <c r="AD414" s="643"/>
      <c r="AE414" s="643"/>
      <c r="AF414" s="643"/>
      <c r="AG414" s="643"/>
      <c r="AH414" s="643"/>
      <c r="AI414" s="643"/>
      <c r="AJ414" s="643"/>
      <c r="AK414" s="643"/>
      <c r="AL414" s="644"/>
      <c r="AM414" s="643"/>
      <c r="AN414" s="628"/>
      <c r="AO414" s="643"/>
      <c r="AP414" s="643"/>
      <c r="AQ414" s="643"/>
      <c r="AR414" s="643"/>
      <c r="AS414" s="643"/>
      <c r="AT414" s="643"/>
      <c r="AU414" s="643"/>
      <c r="AV414" s="643"/>
      <c r="AW414" s="643"/>
      <c r="AX414" s="643"/>
      <c r="AY414" s="643"/>
      <c r="AZ414" s="643"/>
      <c r="BA414" s="643"/>
      <c r="BB414" s="643"/>
      <c r="BC414" s="643"/>
      <c r="BD414" s="643"/>
      <c r="BE414" s="643"/>
      <c r="BF414" s="643"/>
      <c r="BG414" s="643"/>
      <c r="BH414" s="643"/>
      <c r="BI414" s="643"/>
      <c r="BJ414" s="643"/>
      <c r="BK414" s="739"/>
      <c r="BL414" s="739"/>
      <c r="BM414" s="643"/>
      <c r="BN414" s="643"/>
      <c r="BO414" s="643"/>
      <c r="BP414" s="643"/>
      <c r="BQ414" s="643"/>
      <c r="BR414" s="643"/>
      <c r="BS414" s="643"/>
      <c r="BT414" s="643"/>
      <c r="BU414" s="643"/>
      <c r="BV414" s="643"/>
      <c r="BW414" s="643"/>
      <c r="BX414" s="643"/>
      <c r="BY414" s="644"/>
      <c r="BZ414" s="643"/>
      <c r="CA414" s="628"/>
      <c r="CB414" s="643"/>
      <c r="CC414" s="643"/>
      <c r="CD414" s="643"/>
      <c r="CE414" s="643"/>
      <c r="CF414" s="643"/>
      <c r="CG414" s="643"/>
      <c r="CH414" s="643"/>
      <c r="CI414" s="643"/>
      <c r="CJ414" s="643"/>
      <c r="CK414" s="643"/>
      <c r="CL414" s="643"/>
      <c r="CM414" s="643"/>
      <c r="CN414" s="643"/>
      <c r="CO414" s="643"/>
      <c r="CP414" s="643"/>
      <c r="CQ414" s="643"/>
      <c r="CR414" s="643"/>
      <c r="CS414" s="643"/>
      <c r="CT414" s="643"/>
      <c r="CU414" s="643"/>
      <c r="CV414" s="643"/>
      <c r="CW414" s="643"/>
      <c r="CX414" s="739"/>
      <c r="CY414" s="739"/>
      <c r="CZ414" s="643"/>
      <c r="DA414" s="643"/>
      <c r="DB414" s="643"/>
      <c r="DC414" s="643"/>
      <c r="DD414" s="643"/>
      <c r="DE414" s="643"/>
      <c r="DF414" s="643"/>
      <c r="DG414" s="643"/>
      <c r="DH414" s="643"/>
      <c r="DI414" s="643"/>
      <c r="DJ414" s="643"/>
      <c r="DK414" s="643"/>
      <c r="DL414" s="644"/>
      <c r="DM414" s="643"/>
      <c r="DN414" s="628"/>
      <c r="DO414" s="643"/>
      <c r="DP414" s="643"/>
      <c r="DQ414" s="643"/>
      <c r="DR414" s="643"/>
      <c r="DS414" s="643"/>
      <c r="DT414" s="643"/>
      <c r="DU414" s="643"/>
      <c r="DV414" s="643"/>
      <c r="DW414" s="643"/>
      <c r="DX414" s="643"/>
      <c r="DY414" s="643"/>
      <c r="DZ414" s="643"/>
      <c r="EA414" s="643"/>
      <c r="EB414" s="643"/>
      <c r="EC414" s="643"/>
      <c r="ED414" s="643"/>
      <c r="EE414" s="643"/>
      <c r="EF414" s="643"/>
      <c r="EG414" s="643"/>
      <c r="EH414" s="643"/>
      <c r="EI414" s="643"/>
      <c r="EJ414" s="643"/>
      <c r="EK414" s="739"/>
      <c r="EL414" s="739"/>
      <c r="EM414" s="643"/>
      <c r="EN414" s="643"/>
      <c r="EO414" s="643"/>
      <c r="EP414" s="643"/>
      <c r="EQ414" s="643"/>
      <c r="ER414" s="643"/>
      <c r="ES414" s="643"/>
      <c r="ET414" s="643"/>
      <c r="EU414" s="643"/>
      <c r="EV414" s="643"/>
      <c r="EW414" s="643"/>
      <c r="EX414" s="643"/>
      <c r="EY414" s="644"/>
    </row>
    <row r="415">
      <c r="A415" s="645"/>
      <c r="B415" s="740" t="s">
        <v>1011</v>
      </c>
      <c r="C415" s="16"/>
      <c r="D415" s="740" t="s">
        <v>981</v>
      </c>
      <c r="E415" s="15"/>
      <c r="F415" s="15"/>
      <c r="G415" s="16"/>
      <c r="H415" s="740" t="s">
        <v>1012</v>
      </c>
      <c r="I415" s="15"/>
      <c r="J415" s="15"/>
      <c r="K415" s="16"/>
      <c r="L415" s="740" t="s">
        <v>983</v>
      </c>
      <c r="M415" s="15"/>
      <c r="N415" s="15"/>
      <c r="O415" s="16"/>
      <c r="P415" s="740" t="s">
        <v>984</v>
      </c>
      <c r="Q415" s="15"/>
      <c r="R415" s="15"/>
      <c r="S415" s="16"/>
      <c r="T415" s="741" t="s">
        <v>985</v>
      </c>
      <c r="U415" s="15"/>
      <c r="V415" s="15"/>
      <c r="W415" s="16"/>
      <c r="X415" s="742" t="s">
        <v>986</v>
      </c>
      <c r="Y415" s="742" t="s">
        <v>652</v>
      </c>
      <c r="Z415" s="740" t="s">
        <v>987</v>
      </c>
      <c r="AA415" s="15"/>
      <c r="AB415" s="15"/>
      <c r="AC415" s="16"/>
      <c r="AD415" s="740" t="s">
        <v>988</v>
      </c>
      <c r="AE415" s="15"/>
      <c r="AF415" s="15"/>
      <c r="AG415" s="16"/>
      <c r="AH415" s="740" t="s">
        <v>989</v>
      </c>
      <c r="AI415" s="16"/>
      <c r="AJ415" s="740" t="s">
        <v>656</v>
      </c>
      <c r="AK415" s="16"/>
      <c r="AL415" s="649"/>
      <c r="AM415" s="650"/>
      <c r="AN415" s="645"/>
      <c r="AO415" s="740" t="s">
        <v>1011</v>
      </c>
      <c r="AP415" s="16"/>
      <c r="AQ415" s="740" t="s">
        <v>981</v>
      </c>
      <c r="AR415" s="15"/>
      <c r="AS415" s="15"/>
      <c r="AT415" s="16"/>
      <c r="AU415" s="740" t="s">
        <v>1012</v>
      </c>
      <c r="AV415" s="15"/>
      <c r="AW415" s="15"/>
      <c r="AX415" s="16"/>
      <c r="AY415" s="740" t="s">
        <v>983</v>
      </c>
      <c r="AZ415" s="15"/>
      <c r="BA415" s="15"/>
      <c r="BB415" s="16"/>
      <c r="BC415" s="740" t="s">
        <v>984</v>
      </c>
      <c r="BD415" s="15"/>
      <c r="BE415" s="15"/>
      <c r="BF415" s="16"/>
      <c r="BG415" s="741" t="s">
        <v>985</v>
      </c>
      <c r="BH415" s="15"/>
      <c r="BI415" s="15"/>
      <c r="BJ415" s="16"/>
      <c r="BK415" s="742" t="s">
        <v>986</v>
      </c>
      <c r="BL415" s="742" t="s">
        <v>652</v>
      </c>
      <c r="BM415" s="740" t="s">
        <v>987</v>
      </c>
      <c r="BN415" s="15"/>
      <c r="BO415" s="15"/>
      <c r="BP415" s="16"/>
      <c r="BQ415" s="740" t="s">
        <v>988</v>
      </c>
      <c r="BR415" s="15"/>
      <c r="BS415" s="15"/>
      <c r="BT415" s="16"/>
      <c r="BU415" s="740" t="s">
        <v>989</v>
      </c>
      <c r="BV415" s="16"/>
      <c r="BW415" s="740" t="s">
        <v>656</v>
      </c>
      <c r="BX415" s="16"/>
      <c r="BY415" s="649"/>
      <c r="BZ415" s="650"/>
      <c r="CA415" s="645"/>
      <c r="CB415" s="740" t="s">
        <v>1011</v>
      </c>
      <c r="CC415" s="16"/>
      <c r="CD415" s="740" t="s">
        <v>981</v>
      </c>
      <c r="CE415" s="15"/>
      <c r="CF415" s="15"/>
      <c r="CG415" s="16"/>
      <c r="CH415" s="740" t="s">
        <v>1012</v>
      </c>
      <c r="CI415" s="15"/>
      <c r="CJ415" s="15"/>
      <c r="CK415" s="16"/>
      <c r="CL415" s="740" t="s">
        <v>983</v>
      </c>
      <c r="CM415" s="15"/>
      <c r="CN415" s="15"/>
      <c r="CO415" s="16"/>
      <c r="CP415" s="740" t="s">
        <v>984</v>
      </c>
      <c r="CQ415" s="15"/>
      <c r="CR415" s="15"/>
      <c r="CS415" s="16"/>
      <c r="CT415" s="741" t="s">
        <v>985</v>
      </c>
      <c r="CU415" s="15"/>
      <c r="CV415" s="15"/>
      <c r="CW415" s="16"/>
      <c r="CX415" s="742" t="s">
        <v>986</v>
      </c>
      <c r="CY415" s="742" t="s">
        <v>652</v>
      </c>
      <c r="CZ415" s="740" t="s">
        <v>987</v>
      </c>
      <c r="DA415" s="15"/>
      <c r="DB415" s="15"/>
      <c r="DC415" s="16"/>
      <c r="DD415" s="740" t="s">
        <v>988</v>
      </c>
      <c r="DE415" s="15"/>
      <c r="DF415" s="15"/>
      <c r="DG415" s="16"/>
      <c r="DH415" s="740" t="s">
        <v>989</v>
      </c>
      <c r="DI415" s="16"/>
      <c r="DJ415" s="740" t="s">
        <v>656</v>
      </c>
      <c r="DK415" s="16"/>
      <c r="DL415" s="649"/>
      <c r="DM415" s="650"/>
      <c r="DN415" s="645"/>
      <c r="DO415" s="740" t="s">
        <v>1011</v>
      </c>
      <c r="DP415" s="16"/>
      <c r="DQ415" s="740" t="s">
        <v>981</v>
      </c>
      <c r="DR415" s="15"/>
      <c r="DS415" s="15"/>
      <c r="DT415" s="16"/>
      <c r="DU415" s="740" t="s">
        <v>1012</v>
      </c>
      <c r="DV415" s="15"/>
      <c r="DW415" s="15"/>
      <c r="DX415" s="16"/>
      <c r="DY415" s="740" t="s">
        <v>983</v>
      </c>
      <c r="DZ415" s="15"/>
      <c r="EA415" s="15"/>
      <c r="EB415" s="16"/>
      <c r="EC415" s="740" t="s">
        <v>984</v>
      </c>
      <c r="ED415" s="15"/>
      <c r="EE415" s="15"/>
      <c r="EF415" s="16"/>
      <c r="EG415" s="741" t="s">
        <v>985</v>
      </c>
      <c r="EH415" s="15"/>
      <c r="EI415" s="15"/>
      <c r="EJ415" s="16"/>
      <c r="EK415" s="742" t="s">
        <v>986</v>
      </c>
      <c r="EL415" s="742" t="s">
        <v>652</v>
      </c>
      <c r="EM415" s="740" t="s">
        <v>987</v>
      </c>
      <c r="EN415" s="15"/>
      <c r="EO415" s="15"/>
      <c r="EP415" s="16"/>
      <c r="EQ415" s="740" t="s">
        <v>988</v>
      </c>
      <c r="ER415" s="15"/>
      <c r="ES415" s="15"/>
      <c r="ET415" s="16"/>
      <c r="EU415" s="740" t="s">
        <v>989</v>
      </c>
      <c r="EV415" s="16"/>
      <c r="EW415" s="740" t="s">
        <v>656</v>
      </c>
      <c r="EX415" s="16"/>
      <c r="EY415" s="649"/>
    </row>
    <row r="416" ht="123.0" customHeight="1">
      <c r="A416" s="651"/>
      <c r="B416" s="743" t="s">
        <v>1013</v>
      </c>
      <c r="C416" s="16"/>
      <c r="D416" s="744" t="s">
        <v>631</v>
      </c>
      <c r="E416" s="745" t="s">
        <v>633</v>
      </c>
      <c r="F416" s="744" t="s">
        <v>635</v>
      </c>
      <c r="G416" s="744" t="s">
        <v>637</v>
      </c>
      <c r="H416" s="744" t="s">
        <v>631</v>
      </c>
      <c r="I416" s="745" t="s">
        <v>633</v>
      </c>
      <c r="J416" s="744" t="s">
        <v>635</v>
      </c>
      <c r="K416" s="744" t="s">
        <v>637</v>
      </c>
      <c r="L416" s="744" t="s">
        <v>631</v>
      </c>
      <c r="M416" s="745" t="s">
        <v>633</v>
      </c>
      <c r="N416" s="744" t="s">
        <v>635</v>
      </c>
      <c r="O416" s="744" t="s">
        <v>637</v>
      </c>
      <c r="P416" s="744" t="s">
        <v>631</v>
      </c>
      <c r="Q416" s="745" t="s">
        <v>633</v>
      </c>
      <c r="R416" s="744" t="s">
        <v>635</v>
      </c>
      <c r="S416" s="743" t="s">
        <v>637</v>
      </c>
      <c r="T416" s="746" t="s">
        <v>991</v>
      </c>
      <c r="U416" s="745" t="s">
        <v>992</v>
      </c>
      <c r="V416" s="744" t="s">
        <v>993</v>
      </c>
      <c r="W416" s="744" t="s">
        <v>994</v>
      </c>
      <c r="X416" s="43"/>
      <c r="Y416" s="43"/>
      <c r="Z416" s="747" t="s">
        <v>995</v>
      </c>
      <c r="AA416" s="747" t="s">
        <v>734</v>
      </c>
      <c r="AB416" s="747" t="s">
        <v>996</v>
      </c>
      <c r="AC416" s="747" t="s">
        <v>665</v>
      </c>
      <c r="AD416" s="747" t="s">
        <v>997</v>
      </c>
      <c r="AE416" s="747" t="s">
        <v>998</v>
      </c>
      <c r="AF416" s="747" t="s">
        <v>999</v>
      </c>
      <c r="AG416" s="747" t="s">
        <v>669</v>
      </c>
      <c r="AH416" s="744" t="s">
        <v>1000</v>
      </c>
      <c r="AI416" s="744" t="s">
        <v>1001</v>
      </c>
      <c r="AJ416" s="744" t="s">
        <v>579</v>
      </c>
      <c r="AK416" s="744" t="s">
        <v>672</v>
      </c>
      <c r="AL416" s="659"/>
      <c r="AM416" s="660"/>
      <c r="AN416" s="651"/>
      <c r="AO416" s="743" t="s">
        <v>1013</v>
      </c>
      <c r="AP416" s="16"/>
      <c r="AQ416" s="744" t="s">
        <v>631</v>
      </c>
      <c r="AR416" s="745" t="s">
        <v>633</v>
      </c>
      <c r="AS416" s="744" t="s">
        <v>635</v>
      </c>
      <c r="AT416" s="744" t="s">
        <v>637</v>
      </c>
      <c r="AU416" s="744" t="s">
        <v>631</v>
      </c>
      <c r="AV416" s="745" t="s">
        <v>633</v>
      </c>
      <c r="AW416" s="744" t="s">
        <v>635</v>
      </c>
      <c r="AX416" s="744" t="s">
        <v>637</v>
      </c>
      <c r="AY416" s="744" t="s">
        <v>631</v>
      </c>
      <c r="AZ416" s="745" t="s">
        <v>633</v>
      </c>
      <c r="BA416" s="744" t="s">
        <v>635</v>
      </c>
      <c r="BB416" s="744" t="s">
        <v>637</v>
      </c>
      <c r="BC416" s="744" t="s">
        <v>631</v>
      </c>
      <c r="BD416" s="745" t="s">
        <v>633</v>
      </c>
      <c r="BE416" s="744" t="s">
        <v>635</v>
      </c>
      <c r="BF416" s="743" t="s">
        <v>637</v>
      </c>
      <c r="BG416" s="746" t="s">
        <v>991</v>
      </c>
      <c r="BH416" s="745" t="s">
        <v>992</v>
      </c>
      <c r="BI416" s="744" t="s">
        <v>993</v>
      </c>
      <c r="BJ416" s="744" t="s">
        <v>994</v>
      </c>
      <c r="BK416" s="43"/>
      <c r="BL416" s="43"/>
      <c r="BM416" s="747" t="s">
        <v>995</v>
      </c>
      <c r="BN416" s="747" t="s">
        <v>734</v>
      </c>
      <c r="BO416" s="747" t="s">
        <v>996</v>
      </c>
      <c r="BP416" s="747" t="s">
        <v>665</v>
      </c>
      <c r="BQ416" s="747" t="s">
        <v>997</v>
      </c>
      <c r="BR416" s="747" t="s">
        <v>998</v>
      </c>
      <c r="BS416" s="747" t="s">
        <v>999</v>
      </c>
      <c r="BT416" s="747" t="s">
        <v>669</v>
      </c>
      <c r="BU416" s="744" t="s">
        <v>1000</v>
      </c>
      <c r="BV416" s="744" t="s">
        <v>1001</v>
      </c>
      <c r="BW416" s="744" t="s">
        <v>579</v>
      </c>
      <c r="BX416" s="744" t="s">
        <v>672</v>
      </c>
      <c r="BY416" s="659"/>
      <c r="BZ416" s="660"/>
      <c r="CA416" s="651"/>
      <c r="CB416" s="743" t="s">
        <v>1013</v>
      </c>
      <c r="CC416" s="16"/>
      <c r="CD416" s="744" t="s">
        <v>631</v>
      </c>
      <c r="CE416" s="745" t="s">
        <v>633</v>
      </c>
      <c r="CF416" s="744" t="s">
        <v>635</v>
      </c>
      <c r="CG416" s="744" t="s">
        <v>637</v>
      </c>
      <c r="CH416" s="744" t="s">
        <v>631</v>
      </c>
      <c r="CI416" s="745" t="s">
        <v>633</v>
      </c>
      <c r="CJ416" s="744" t="s">
        <v>635</v>
      </c>
      <c r="CK416" s="744" t="s">
        <v>637</v>
      </c>
      <c r="CL416" s="744" t="s">
        <v>631</v>
      </c>
      <c r="CM416" s="745" t="s">
        <v>633</v>
      </c>
      <c r="CN416" s="744" t="s">
        <v>635</v>
      </c>
      <c r="CO416" s="744" t="s">
        <v>637</v>
      </c>
      <c r="CP416" s="744" t="s">
        <v>631</v>
      </c>
      <c r="CQ416" s="745" t="s">
        <v>633</v>
      </c>
      <c r="CR416" s="744" t="s">
        <v>635</v>
      </c>
      <c r="CS416" s="743" t="s">
        <v>637</v>
      </c>
      <c r="CT416" s="746" t="s">
        <v>991</v>
      </c>
      <c r="CU416" s="745" t="s">
        <v>992</v>
      </c>
      <c r="CV416" s="744" t="s">
        <v>993</v>
      </c>
      <c r="CW416" s="744" t="s">
        <v>994</v>
      </c>
      <c r="CX416" s="43"/>
      <c r="CY416" s="43"/>
      <c r="CZ416" s="747" t="s">
        <v>995</v>
      </c>
      <c r="DA416" s="747" t="s">
        <v>734</v>
      </c>
      <c r="DB416" s="747" t="s">
        <v>996</v>
      </c>
      <c r="DC416" s="747" t="s">
        <v>665</v>
      </c>
      <c r="DD416" s="747" t="s">
        <v>997</v>
      </c>
      <c r="DE416" s="747" t="s">
        <v>998</v>
      </c>
      <c r="DF416" s="747" t="s">
        <v>999</v>
      </c>
      <c r="DG416" s="747" t="s">
        <v>669</v>
      </c>
      <c r="DH416" s="744" t="s">
        <v>1000</v>
      </c>
      <c r="DI416" s="744" t="s">
        <v>1001</v>
      </c>
      <c r="DJ416" s="744" t="s">
        <v>579</v>
      </c>
      <c r="DK416" s="744" t="s">
        <v>672</v>
      </c>
      <c r="DL416" s="659"/>
      <c r="DM416" s="660"/>
      <c r="DN416" s="651"/>
      <c r="DO416" s="743" t="s">
        <v>1013</v>
      </c>
      <c r="DP416" s="16"/>
      <c r="DQ416" s="744" t="s">
        <v>631</v>
      </c>
      <c r="DR416" s="745" t="s">
        <v>633</v>
      </c>
      <c r="DS416" s="744" t="s">
        <v>635</v>
      </c>
      <c r="DT416" s="744" t="s">
        <v>637</v>
      </c>
      <c r="DU416" s="744" t="s">
        <v>631</v>
      </c>
      <c r="DV416" s="745" t="s">
        <v>633</v>
      </c>
      <c r="DW416" s="744" t="s">
        <v>635</v>
      </c>
      <c r="DX416" s="744" t="s">
        <v>637</v>
      </c>
      <c r="DY416" s="744" t="s">
        <v>631</v>
      </c>
      <c r="DZ416" s="745" t="s">
        <v>633</v>
      </c>
      <c r="EA416" s="744" t="s">
        <v>635</v>
      </c>
      <c r="EB416" s="744" t="s">
        <v>637</v>
      </c>
      <c r="EC416" s="744" t="s">
        <v>631</v>
      </c>
      <c r="ED416" s="745" t="s">
        <v>633</v>
      </c>
      <c r="EE416" s="744" t="s">
        <v>635</v>
      </c>
      <c r="EF416" s="743" t="s">
        <v>637</v>
      </c>
      <c r="EG416" s="746" t="s">
        <v>991</v>
      </c>
      <c r="EH416" s="745" t="s">
        <v>992</v>
      </c>
      <c r="EI416" s="744" t="s">
        <v>993</v>
      </c>
      <c r="EJ416" s="744" t="s">
        <v>994</v>
      </c>
      <c r="EK416" s="43"/>
      <c r="EL416" s="43"/>
      <c r="EM416" s="747" t="s">
        <v>995</v>
      </c>
      <c r="EN416" s="747" t="s">
        <v>734</v>
      </c>
      <c r="EO416" s="747" t="s">
        <v>996</v>
      </c>
      <c r="EP416" s="747" t="s">
        <v>665</v>
      </c>
      <c r="EQ416" s="747" t="s">
        <v>997</v>
      </c>
      <c r="ER416" s="747" t="s">
        <v>998</v>
      </c>
      <c r="ES416" s="747" t="s">
        <v>999</v>
      </c>
      <c r="ET416" s="747" t="s">
        <v>669</v>
      </c>
      <c r="EU416" s="744" t="s">
        <v>1000</v>
      </c>
      <c r="EV416" s="744" t="s">
        <v>1001</v>
      </c>
      <c r="EW416" s="744" t="s">
        <v>579</v>
      </c>
      <c r="EX416" s="744" t="s">
        <v>672</v>
      </c>
      <c r="EY416" s="659"/>
    </row>
    <row r="417" ht="52.5" customHeight="1">
      <c r="A417" s="661"/>
      <c r="B417" s="748" t="s">
        <v>1014</v>
      </c>
      <c r="C417" s="663" t="s">
        <v>980</v>
      </c>
      <c r="D417" s="664">
        <f>'3A 2025-2026 REPORTE CALIFICACI'!E43</f>
        <v>51</v>
      </c>
      <c r="E417" s="664">
        <f>'3A 2025-2026 REPORTE CALIFICACI'!F43</f>
        <v>72</v>
      </c>
      <c r="F417" s="665">
        <f>'3A 2025-2026 REPORTE CALIFICACI'!G43</f>
        <v>72</v>
      </c>
      <c r="G417" s="664">
        <f>'3A 2025-2026 REPORTE CALIFICACI'!H43</f>
        <v>0</v>
      </c>
      <c r="H417" s="664">
        <f>'3A 2025-2026 REPORTE CALIFICACI'!I43</f>
        <v>57</v>
      </c>
      <c r="I417" s="664">
        <f>'3A 2025-2026 REPORTE CALIFICACI'!J43</f>
        <v>71</v>
      </c>
      <c r="J417" s="664">
        <f>'3A 2025-2026 REPORTE CALIFICACI'!K43</f>
        <v>60</v>
      </c>
      <c r="K417" s="664">
        <f>'3A 2025-2026 REPORTE CALIFICACI'!L43</f>
        <v>0</v>
      </c>
      <c r="L417" s="664">
        <f>'3A 2025-2026 REPORTE CALIFICACI'!M43</f>
        <v>72</v>
      </c>
      <c r="M417" s="664">
        <f>'3A 2025-2026 REPORTE CALIFICACI'!N43</f>
        <v>78</v>
      </c>
      <c r="N417" s="664">
        <f>'3A 2025-2026 REPORTE CALIFICACI'!O43</f>
        <v>88</v>
      </c>
      <c r="O417" s="664">
        <f>'3A 2025-2026 REPORTE CALIFICACI'!P43</f>
        <v>0</v>
      </c>
      <c r="P417" s="664">
        <f>'3A 2025-2026 REPORTE CALIFICACI'!Q43</f>
        <v>62</v>
      </c>
      <c r="Q417" s="664">
        <f>'3A 2025-2026 REPORTE CALIFICACI'!R43</f>
        <v>77</v>
      </c>
      <c r="R417" s="664">
        <f>'3A 2025-2026 REPORTE CALIFICACI'!S43</f>
        <v>84</v>
      </c>
      <c r="S417" s="664">
        <f>'3A 2025-2026 REPORTE CALIFICACI'!T43</f>
        <v>0</v>
      </c>
      <c r="T417" s="716">
        <f>'3A 2025-2026 REPORTE CALIFICACI'!U43</f>
        <v>48.75</v>
      </c>
      <c r="U417" s="716">
        <f>'3A 2025-2026 REPORTE CALIFICACI'!V43</f>
        <v>47</v>
      </c>
      <c r="V417" s="716">
        <f>'3A 2025-2026 REPORTE CALIFICACI'!W43</f>
        <v>59.5</v>
      </c>
      <c r="W417" s="716">
        <f>'3A 2025-2026 REPORTE CALIFICACI'!X43</f>
        <v>55.75</v>
      </c>
      <c r="X417" s="749">
        <f>'3A 2025-2026 REPORTE CALIFICACI'!Y43</f>
        <v>52.75</v>
      </c>
      <c r="Y417" s="750">
        <f>'3A 2025-2026 REPORTE CALIFICACI'!Z43</f>
        <v>0.5547058824</v>
      </c>
      <c r="Z417" s="665">
        <f>'3A 2025-2026 REPORTE CALIFICACI'!AA43</f>
        <v>26.375</v>
      </c>
      <c r="AA417" s="665" t="str">
        <f>'3A 2025-2026 REPORTE CALIFICACI'!AB43</f>
        <v/>
      </c>
      <c r="AB417" s="665" t="str">
        <f>'3A 2025-2026 REPORTE CALIFICACI'!AC43</f>
        <v/>
      </c>
      <c r="AC417" s="665">
        <f>'3A 2025-2026 REPORTE CALIFICACI'!AD43</f>
        <v>26</v>
      </c>
      <c r="AD417" s="665">
        <f>'3A 2025-2026 REPORTE CALIFICACI'!AE43</f>
        <v>15.825</v>
      </c>
      <c r="AE417" s="665" t="str">
        <f>'3A 2025-2026 REPORTE CALIFICACI'!AF43</f>
        <v/>
      </c>
      <c r="AF417" s="665" t="str">
        <f>'3A 2025-2026 REPORTE CALIFICACI'!AG43</f>
        <v/>
      </c>
      <c r="AG417" s="665">
        <f>'3A 2025-2026 REPORTE CALIFICACI'!AH43</f>
        <v>16</v>
      </c>
      <c r="AH417" s="664"/>
      <c r="AI417" s="664" t="str">
        <f>'3A 2025-2026 REPORTE CALIFICACI'!AJ43</f>
        <v/>
      </c>
      <c r="AJ417" s="664" t="str">
        <f>'3A 2025-2026 REPORTE CALIFICACI'!AK43</f>
        <v/>
      </c>
      <c r="AK417" s="664" t="str">
        <f>'3A 2025-2026 REPORTE CALIFICACI'!AL43</f>
        <v>R</v>
      </c>
      <c r="AL417" s="666"/>
      <c r="AM417" s="667"/>
      <c r="AN417" s="661"/>
      <c r="AO417" s="748" t="s">
        <v>1014</v>
      </c>
      <c r="AP417" s="663" t="s">
        <v>980</v>
      </c>
      <c r="AQ417" s="664">
        <f>'3A 2025-2026 REPORTE CALIFICACI'!E44</f>
        <v>78</v>
      </c>
      <c r="AR417" s="664">
        <f>'3A 2025-2026 REPORTE CALIFICACI'!F44</f>
        <v>75</v>
      </c>
      <c r="AS417" s="665">
        <f>'3A 2025-2026 REPORTE CALIFICACI'!G44</f>
        <v>71</v>
      </c>
      <c r="AT417" s="664">
        <f>'3A 2025-2026 REPORTE CALIFICACI'!H44</f>
        <v>0</v>
      </c>
      <c r="AU417" s="664">
        <f>'3A 2025-2026 REPORTE CALIFICACI'!I44</f>
        <v>79</v>
      </c>
      <c r="AV417" s="664">
        <f>'3A 2025-2026 REPORTE CALIFICACI'!J44</f>
        <v>72</v>
      </c>
      <c r="AW417" s="664">
        <f>'3A 2025-2026 REPORTE CALIFICACI'!K44</f>
        <v>73</v>
      </c>
      <c r="AX417" s="664">
        <f>'3A 2025-2026 REPORTE CALIFICACI'!L44</f>
        <v>0</v>
      </c>
      <c r="AY417" s="664">
        <f>'3A 2025-2026 REPORTE CALIFICACI'!M44</f>
        <v>70</v>
      </c>
      <c r="AZ417" s="664">
        <f>'3A 2025-2026 REPORTE CALIFICACI'!N44</f>
        <v>80</v>
      </c>
      <c r="BA417" s="664">
        <f>'3A 2025-2026 REPORTE CALIFICACI'!O44</f>
        <v>79</v>
      </c>
      <c r="BB417" s="664">
        <f>'3A 2025-2026 REPORTE CALIFICACI'!P44</f>
        <v>0</v>
      </c>
      <c r="BC417" s="664">
        <f>'3A 2025-2026 REPORTE CALIFICACI'!Q44</f>
        <v>70</v>
      </c>
      <c r="BD417" s="664">
        <f>'3A 2025-2026 REPORTE CALIFICACI'!R44</f>
        <v>85</v>
      </c>
      <c r="BE417" s="664">
        <f>'3A 2025-2026 REPORTE CALIFICACI'!S44</f>
        <v>79</v>
      </c>
      <c r="BF417" s="664">
        <f>'3A 2025-2026 REPORTE CALIFICACI'!T44</f>
        <v>0</v>
      </c>
      <c r="BG417" s="716">
        <f>'3A 2025-2026 REPORTE CALIFICACI'!U44</f>
        <v>56</v>
      </c>
      <c r="BH417" s="716">
        <f>'3A 2025-2026 REPORTE CALIFICACI'!V44</f>
        <v>56</v>
      </c>
      <c r="BI417" s="716">
        <f>'3A 2025-2026 REPORTE CALIFICACI'!W44</f>
        <v>57.25</v>
      </c>
      <c r="BJ417" s="716">
        <f>'3A 2025-2026 REPORTE CALIFICACI'!X44</f>
        <v>58.5</v>
      </c>
      <c r="BK417" s="749">
        <f>'3A 2025-2026 REPORTE CALIFICACI'!Y44</f>
        <v>56.9375</v>
      </c>
      <c r="BL417" s="750">
        <f>'3A 2025-2026 REPORTE CALIFICACI'!Z44</f>
        <v>0.5647058824</v>
      </c>
      <c r="BM417" s="665">
        <f>'3A 2025-2026 REPORTE CALIFICACI'!AA44</f>
        <v>28.46875</v>
      </c>
      <c r="BN417" s="665" t="str">
        <f>'3A 2025-2026 REPORTE CALIFICACI'!AB44</f>
        <v/>
      </c>
      <c r="BO417" s="665" t="str">
        <f>'3A 2025-2026 REPORTE CALIFICACI'!AC44</f>
        <v/>
      </c>
      <c r="BP417" s="749">
        <f>'3A 2025-2026 REPORTE CALIFICACI'!AD44</f>
        <v>28</v>
      </c>
      <c r="BQ417" s="665">
        <f>'3A 2025-2026 REPORTE CALIFICACI'!AE44</f>
        <v>17.08125</v>
      </c>
      <c r="BR417" s="665" t="str">
        <f>'3A 2025-2026 REPORTE CALIFICACI'!AF44</f>
        <v/>
      </c>
      <c r="BS417" s="665" t="str">
        <f>'3A 2025-2026 REPORTE CALIFICACI'!AG44</f>
        <v/>
      </c>
      <c r="BT417" s="749">
        <f>'3A 2025-2026 REPORTE CALIFICACI'!AH44</f>
        <v>17</v>
      </c>
      <c r="BU417" s="664"/>
      <c r="BV417" s="664" t="str">
        <f>'3A 2025-2026 REPORTE CALIFICACI'!AJ44</f>
        <v/>
      </c>
      <c r="BW417" s="664" t="str">
        <f>'3A 2025-2026 REPORTE CALIFICACI'!AK44</f>
        <v/>
      </c>
      <c r="BX417" s="664" t="str">
        <f>'3A 2025-2026 REPORTE CALIFICACI'!AL44</f>
        <v>R</v>
      </c>
      <c r="BY417" s="666"/>
      <c r="BZ417" s="667"/>
      <c r="CA417" s="661"/>
      <c r="CB417" s="748" t="s">
        <v>1014</v>
      </c>
      <c r="CC417" s="663" t="s">
        <v>980</v>
      </c>
      <c r="CD417" s="664">
        <f>'3A 2025-2026 REPORTE CALIFICACI'!E45</f>
        <v>86</v>
      </c>
      <c r="CE417" s="664">
        <f>'3A 2025-2026 REPORTE CALIFICACI'!F45</f>
        <v>89</v>
      </c>
      <c r="CF417" s="665">
        <f>'3A 2025-2026 REPORTE CALIFICACI'!G45</f>
        <v>88</v>
      </c>
      <c r="CG417" s="664">
        <f>'3A 2025-2026 REPORTE CALIFICACI'!H45</f>
        <v>0</v>
      </c>
      <c r="CH417" s="664">
        <f>'3A 2025-2026 REPORTE CALIFICACI'!I45</f>
        <v>82</v>
      </c>
      <c r="CI417" s="664">
        <f>'3A 2025-2026 REPORTE CALIFICACI'!J45</f>
        <v>84</v>
      </c>
      <c r="CJ417" s="664">
        <f>'3A 2025-2026 REPORTE CALIFICACI'!K45</f>
        <v>87</v>
      </c>
      <c r="CK417" s="664">
        <f>'3A 2025-2026 REPORTE CALIFICACI'!L45</f>
        <v>0</v>
      </c>
      <c r="CL417" s="664">
        <f>'3A 2025-2026 REPORTE CALIFICACI'!M45</f>
        <v>95</v>
      </c>
      <c r="CM417" s="664">
        <f>'3A 2025-2026 REPORTE CALIFICACI'!N45</f>
        <v>89</v>
      </c>
      <c r="CN417" s="664">
        <f>'3A 2025-2026 REPORTE CALIFICACI'!O45</f>
        <v>93</v>
      </c>
      <c r="CO417" s="664">
        <f>'3A 2025-2026 REPORTE CALIFICACI'!P45</f>
        <v>0</v>
      </c>
      <c r="CP417" s="664">
        <f>'3A 2025-2026 REPORTE CALIFICACI'!Q45</f>
        <v>95</v>
      </c>
      <c r="CQ417" s="664">
        <f>'3A 2025-2026 REPORTE CALIFICACI'!R45</f>
        <v>96</v>
      </c>
      <c r="CR417" s="664">
        <f>'3A 2025-2026 REPORTE CALIFICACI'!S45</f>
        <v>93</v>
      </c>
      <c r="CS417" s="664">
        <f>'3A 2025-2026 REPORTE CALIFICACI'!T45</f>
        <v>0</v>
      </c>
      <c r="CT417" s="716">
        <f>'3A 2025-2026 REPORTE CALIFICACI'!U45</f>
        <v>65.75</v>
      </c>
      <c r="CU417" s="716">
        <f>'3A 2025-2026 REPORTE CALIFICACI'!V45</f>
        <v>63.25</v>
      </c>
      <c r="CV417" s="716">
        <f>'3A 2025-2026 REPORTE CALIFICACI'!W45</f>
        <v>69.25</v>
      </c>
      <c r="CW417" s="716">
        <f>'3A 2025-2026 REPORTE CALIFICACI'!X45</f>
        <v>71</v>
      </c>
      <c r="CX417" s="749">
        <f>'3A 2025-2026 REPORTE CALIFICACI'!Y45</f>
        <v>67.3125</v>
      </c>
      <c r="CY417" s="750">
        <f>'3A 2025-2026 REPORTE CALIFICACI'!Z45</f>
        <v>0.5647058824</v>
      </c>
      <c r="CZ417" s="665">
        <f>'3A 2025-2026 REPORTE CALIFICACI'!AA45</f>
        <v>33.65625</v>
      </c>
      <c r="DA417" s="665" t="str">
        <f>'3A 2025-2026 REPORTE CALIFICACI'!AB45</f>
        <v/>
      </c>
      <c r="DB417" s="665" t="str">
        <f>'3A 2025-2026 REPORTE CALIFICACI'!AC45</f>
        <v/>
      </c>
      <c r="DC417" s="665">
        <f>'3A 2025-2026 REPORTE CALIFICACI'!AD45</f>
        <v>34</v>
      </c>
      <c r="DD417" s="665">
        <f>'3A 2025-2026 REPORTE CALIFICACI'!AE45</f>
        <v>20.19375</v>
      </c>
      <c r="DE417" s="665" t="str">
        <f>'3A 2025-2026 REPORTE CALIFICACI'!AF45</f>
        <v/>
      </c>
      <c r="DF417" s="665" t="str">
        <f>'3A 2025-2026 REPORTE CALIFICACI'!AG45</f>
        <v/>
      </c>
      <c r="DG417" s="665">
        <f>'3A 2025-2026 REPORTE CALIFICACI'!AH45</f>
        <v>20</v>
      </c>
      <c r="DH417" s="664"/>
      <c r="DI417" s="664" t="str">
        <f>'3A 2025-2026 REPORTE CALIFICACI'!AJ45</f>
        <v/>
      </c>
      <c r="DJ417" s="664" t="str">
        <f>'3A 2025-2026 REPORTE CALIFICACI'!AK45</f>
        <v/>
      </c>
      <c r="DK417" s="664" t="str">
        <f>'3A 2025-2026 REPORTE CALIFICACI'!AL45</f>
        <v>R</v>
      </c>
      <c r="DL417" s="666"/>
      <c r="DM417" s="667"/>
      <c r="DN417" s="661"/>
      <c r="DO417" s="748" t="s">
        <v>1014</v>
      </c>
      <c r="DP417" s="663" t="s">
        <v>980</v>
      </c>
      <c r="DQ417" s="664">
        <f>'3A 2025-2026 REPORTE CALIFICACI'!E46</f>
        <v>80</v>
      </c>
      <c r="DR417" s="664">
        <f>'3A 2025-2026 REPORTE CALIFICACI'!F46</f>
        <v>77</v>
      </c>
      <c r="DS417" s="665">
        <f>'3A 2025-2026 REPORTE CALIFICACI'!G46</f>
        <v>87</v>
      </c>
      <c r="DT417" s="664">
        <f>'3A 2025-2026 REPORTE CALIFICACI'!H46</f>
        <v>0</v>
      </c>
      <c r="DU417" s="664">
        <f>'3A 2025-2026 REPORTE CALIFICACI'!I46</f>
        <v>84</v>
      </c>
      <c r="DV417" s="664">
        <f>'3A 2025-2026 REPORTE CALIFICACI'!J46</f>
        <v>78</v>
      </c>
      <c r="DW417" s="664">
        <f>'3A 2025-2026 REPORTE CALIFICACI'!K46</f>
        <v>78</v>
      </c>
      <c r="DX417" s="664">
        <f>'3A 2025-2026 REPORTE CALIFICACI'!L46</f>
        <v>0</v>
      </c>
      <c r="DY417" s="664">
        <f>'3A 2025-2026 REPORTE CALIFICACI'!M46</f>
        <v>85</v>
      </c>
      <c r="DZ417" s="664">
        <f>'3A 2025-2026 REPORTE CALIFICACI'!N46</f>
        <v>83</v>
      </c>
      <c r="EA417" s="664">
        <f>'3A 2025-2026 REPORTE CALIFICACI'!O46</f>
        <v>81</v>
      </c>
      <c r="EB417" s="664">
        <f>'3A 2025-2026 REPORTE CALIFICACI'!P46</f>
        <v>0</v>
      </c>
      <c r="EC417" s="664">
        <f>'3A 2025-2026 REPORTE CALIFICACI'!Q46</f>
        <v>82</v>
      </c>
      <c r="ED417" s="664">
        <f>'3A 2025-2026 REPORTE CALIFICACI'!R46</f>
        <v>87</v>
      </c>
      <c r="EE417" s="664">
        <f>'3A 2025-2026 REPORTE CALIFICACI'!S46</f>
        <v>81</v>
      </c>
      <c r="EF417" s="664">
        <f>'3A 2025-2026 REPORTE CALIFICACI'!T46</f>
        <v>0</v>
      </c>
      <c r="EG417" s="716">
        <f>'3A 2025-2026 REPORTE CALIFICACI'!U46</f>
        <v>61</v>
      </c>
      <c r="EH417" s="716">
        <f>'3A 2025-2026 REPORTE CALIFICACI'!V46</f>
        <v>60</v>
      </c>
      <c r="EI417" s="716">
        <f>'3A 2025-2026 REPORTE CALIFICACI'!W46</f>
        <v>62.25</v>
      </c>
      <c r="EJ417" s="716">
        <f>'3A 2025-2026 REPORTE CALIFICACI'!X46</f>
        <v>62.5</v>
      </c>
      <c r="EK417" s="749">
        <f>'3A 2025-2026 REPORTE CALIFICACI'!Y46</f>
        <v>61.4375</v>
      </c>
      <c r="EL417" s="750">
        <f>'3A 2025-2026 REPORTE CALIFICACI'!Z46</f>
        <v>0.5277124183</v>
      </c>
      <c r="EM417" s="665">
        <f>'3A 2025-2026 REPORTE CALIFICACI'!AA46</f>
        <v>30.71875</v>
      </c>
      <c r="EN417" s="665" t="str">
        <f>'3A 2025-2026 REPORTE CALIFICACI'!AB46</f>
        <v/>
      </c>
      <c r="EO417" s="665" t="str">
        <f>'3A 2025-2026 REPORTE CALIFICACI'!AC46</f>
        <v/>
      </c>
      <c r="EP417" s="665">
        <f>'3A 2025-2026 REPORTE CALIFICACI'!AD46</f>
        <v>31</v>
      </c>
      <c r="EQ417" s="665">
        <f>'3A 2025-2026 REPORTE CALIFICACI'!AE46</f>
        <v>18.43125</v>
      </c>
      <c r="ER417" s="665" t="str">
        <f>'3A 2025-2026 REPORTE CALIFICACI'!AF46</f>
        <v/>
      </c>
      <c r="ES417" s="665" t="str">
        <f>'3A 2025-2026 REPORTE CALIFICACI'!AG46</f>
        <v/>
      </c>
      <c r="ET417" s="665">
        <f>'3A 2025-2026 REPORTE CALIFICACI'!AH46</f>
        <v>18</v>
      </c>
      <c r="EU417" s="664"/>
      <c r="EV417" s="664" t="str">
        <f>'3A 2025-2026 REPORTE CALIFICACI'!AJ46</f>
        <v/>
      </c>
      <c r="EW417" s="664" t="str">
        <f>'3A 2025-2026 REPORTE CALIFICACI'!AK46</f>
        <v/>
      </c>
      <c r="EX417" s="664" t="str">
        <f>'3A 2025-2026 REPORTE CALIFICACI'!AL46</f>
        <v>R</v>
      </c>
      <c r="EY417" s="666"/>
    </row>
    <row r="418" ht="52.5" customHeight="1">
      <c r="A418" s="661"/>
      <c r="B418" s="47"/>
      <c r="C418" s="663" t="s">
        <v>1015</v>
      </c>
      <c r="D418" s="664">
        <f>'3A 2025-2026 REPORTE CALIFICACI'!AM43</f>
        <v>0</v>
      </c>
      <c r="E418" s="664">
        <f>'3A 2025-2026 REPORTE CALIFICACI'!AN43</f>
        <v>0</v>
      </c>
      <c r="F418" s="664">
        <f>'3A 2025-2026 REPORTE CALIFICACI'!AO43</f>
        <v>0</v>
      </c>
      <c r="G418" s="664">
        <f>'3A 2025-2026 REPORTE CALIFICACI'!AP43</f>
        <v>0</v>
      </c>
      <c r="H418" s="664">
        <f>'3A 2025-2026 REPORTE CALIFICACI'!AQ43</f>
        <v>0</v>
      </c>
      <c r="I418" s="664">
        <f>'3A 2025-2026 REPORTE CALIFICACI'!AR43</f>
        <v>0</v>
      </c>
      <c r="J418" s="664">
        <f>'3A 2025-2026 REPORTE CALIFICACI'!AS43</f>
        <v>0</v>
      </c>
      <c r="K418" s="664">
        <f>'3A 2025-2026 REPORTE CALIFICACI'!AT43</f>
        <v>0</v>
      </c>
      <c r="L418" s="664">
        <f>'3A 2025-2026 REPORTE CALIFICACI'!AU43</f>
        <v>0</v>
      </c>
      <c r="M418" s="664">
        <f>'3A 2025-2026 REPORTE CALIFICACI'!AV43</f>
        <v>0</v>
      </c>
      <c r="N418" s="664">
        <f>'3A 2025-2026 REPORTE CALIFICACI'!AW43</f>
        <v>0</v>
      </c>
      <c r="O418" s="664">
        <f>'3A 2025-2026 REPORTE CALIFICACI'!AX43</f>
        <v>0</v>
      </c>
      <c r="P418" s="664">
        <f>'3A 2025-2026 REPORTE CALIFICACI'!AY43</f>
        <v>0</v>
      </c>
      <c r="Q418" s="664">
        <f>'3A 2025-2026 REPORTE CALIFICACI'!AZ43</f>
        <v>0</v>
      </c>
      <c r="R418" s="664">
        <f>'3A 2025-2026 REPORTE CALIFICACI'!BA43</f>
        <v>0</v>
      </c>
      <c r="S418" s="664">
        <f>'3A 2025-2026 REPORTE CALIFICACI'!BB43</f>
        <v>0</v>
      </c>
      <c r="T418" s="716">
        <f>'3A 2025-2026 REPORTE CALIFICACI'!BC43</f>
        <v>0</v>
      </c>
      <c r="U418" s="716">
        <f>'3A 2025-2026 REPORTE CALIFICACI'!BD43</f>
        <v>0</v>
      </c>
      <c r="V418" s="716">
        <f>'3A 2025-2026 REPORTE CALIFICACI'!BE43</f>
        <v>0</v>
      </c>
      <c r="W418" s="716">
        <f>'3A 2025-2026 REPORTE CALIFICACI'!BF43</f>
        <v>0</v>
      </c>
      <c r="X418" s="749">
        <f>'3A 2025-2026 REPORTE CALIFICACI'!BG43</f>
        <v>0</v>
      </c>
      <c r="Y418" s="750">
        <f>'3A 2025-2026 REPORTE CALIFICACI'!BH43</f>
        <v>0</v>
      </c>
      <c r="Z418" s="665">
        <f>'3A 2025-2026 REPORTE CALIFICACI'!BI43</f>
        <v>0</v>
      </c>
      <c r="AA418" s="665" t="str">
        <f>'3A 2025-2026 REPORTE CALIFICACI'!BJ43</f>
        <v/>
      </c>
      <c r="AB418" s="665" t="str">
        <f>'3A 2025-2026 REPORTE CALIFICACI'!BK43</f>
        <v/>
      </c>
      <c r="AC418" s="665">
        <f>'3A 2025-2026 REPORTE CALIFICACI'!BL43</f>
        <v>0</v>
      </c>
      <c r="AD418" s="665">
        <f>'3A 2025-2026 REPORTE CALIFICACI'!BM43</f>
        <v>0</v>
      </c>
      <c r="AE418" s="665" t="str">
        <f>'3A 2025-2026 REPORTE CALIFICACI'!BN43</f>
        <v/>
      </c>
      <c r="AF418" s="665" t="str">
        <f>'3A 2025-2026 REPORTE CALIFICACI'!BO43</f>
        <v/>
      </c>
      <c r="AG418" s="665">
        <f>'3A 2025-2026 REPORTE CALIFICACI'!BP43</f>
        <v>0</v>
      </c>
      <c r="AH418" s="664"/>
      <c r="AI418" s="664" t="str">
        <f>'3A 2025-2026 REPORTE CALIFICACI'!BR43</f>
        <v/>
      </c>
      <c r="AJ418" s="664" t="str">
        <f>'3A 2025-2026 REPORTE CALIFICACI'!BS43</f>
        <v/>
      </c>
      <c r="AK418" s="664" t="str">
        <f>'3A 2025-2026 REPORTE CALIFICACI'!BT43</f>
        <v>R</v>
      </c>
      <c r="AL418" s="666"/>
      <c r="AM418" s="667"/>
      <c r="AN418" s="661"/>
      <c r="AO418" s="47"/>
      <c r="AP418" s="663" t="s">
        <v>1015</v>
      </c>
      <c r="AQ418" s="664">
        <f>'3A 2025-2026 REPORTE CALIFICACI'!AM44</f>
        <v>0</v>
      </c>
      <c r="AR418" s="664">
        <f>'3A 2025-2026 REPORTE CALIFICACI'!AN44</f>
        <v>0</v>
      </c>
      <c r="AS418" s="664">
        <f>'3A 2025-2026 REPORTE CALIFICACI'!AO44</f>
        <v>0</v>
      </c>
      <c r="AT418" s="664">
        <f>'3A 2025-2026 REPORTE CALIFICACI'!AP44</f>
        <v>0</v>
      </c>
      <c r="AU418" s="664">
        <f>'3A 2025-2026 REPORTE CALIFICACI'!AQ44</f>
        <v>0</v>
      </c>
      <c r="AV418" s="664">
        <f>'3A 2025-2026 REPORTE CALIFICACI'!AR44</f>
        <v>0</v>
      </c>
      <c r="AW418" s="664">
        <f>'3A 2025-2026 REPORTE CALIFICACI'!AS44</f>
        <v>0</v>
      </c>
      <c r="AX418" s="664">
        <f>'3A 2025-2026 REPORTE CALIFICACI'!AT44</f>
        <v>0</v>
      </c>
      <c r="AY418" s="664">
        <f>'3A 2025-2026 REPORTE CALIFICACI'!AU44</f>
        <v>0</v>
      </c>
      <c r="AZ418" s="664">
        <f>'3A 2025-2026 REPORTE CALIFICACI'!AV44</f>
        <v>0</v>
      </c>
      <c r="BA418" s="664">
        <f>'3A 2025-2026 REPORTE CALIFICACI'!AW44</f>
        <v>0</v>
      </c>
      <c r="BB418" s="664">
        <f>'3A 2025-2026 REPORTE CALIFICACI'!AX44</f>
        <v>0</v>
      </c>
      <c r="BC418" s="664">
        <f>'3A 2025-2026 REPORTE CALIFICACI'!AY44</f>
        <v>0</v>
      </c>
      <c r="BD418" s="664">
        <f>'3A 2025-2026 REPORTE CALIFICACI'!AZ44</f>
        <v>0</v>
      </c>
      <c r="BE418" s="664">
        <f>'3A 2025-2026 REPORTE CALIFICACI'!BA44</f>
        <v>0</v>
      </c>
      <c r="BF418" s="664">
        <f>'3A 2025-2026 REPORTE CALIFICACI'!BB44</f>
        <v>0</v>
      </c>
      <c r="BG418" s="716">
        <f>'3A 2025-2026 REPORTE CALIFICACI'!BC44</f>
        <v>0</v>
      </c>
      <c r="BH418" s="716">
        <f>'3A 2025-2026 REPORTE CALIFICACI'!BD44</f>
        <v>0</v>
      </c>
      <c r="BI418" s="716">
        <f>'3A 2025-2026 REPORTE CALIFICACI'!BE44</f>
        <v>0</v>
      </c>
      <c r="BJ418" s="716">
        <f>'3A 2025-2026 REPORTE CALIFICACI'!BF44</f>
        <v>0</v>
      </c>
      <c r="BK418" s="749">
        <f>'3A 2025-2026 REPORTE CALIFICACI'!BG44</f>
        <v>0</v>
      </c>
      <c r="BL418" s="750">
        <f>'3A 2025-2026 REPORTE CALIFICACI'!BH44</f>
        <v>0</v>
      </c>
      <c r="BM418" s="665">
        <f>'3A 2025-2026 REPORTE CALIFICACI'!BI44</f>
        <v>0</v>
      </c>
      <c r="BN418" s="665" t="str">
        <f>'3A 2025-2026 REPORTE CALIFICACI'!BJ44</f>
        <v/>
      </c>
      <c r="BO418" s="665" t="str">
        <f>'3A 2025-2026 REPORTE CALIFICACI'!BK44</f>
        <v/>
      </c>
      <c r="BP418" s="749">
        <f>'3A 2025-2026 REPORTE CALIFICACI'!BL44</f>
        <v>0</v>
      </c>
      <c r="BQ418" s="665">
        <f>'3A 2025-2026 REPORTE CALIFICACI'!BM44</f>
        <v>0</v>
      </c>
      <c r="BR418" s="665" t="str">
        <f>'3A 2025-2026 REPORTE CALIFICACI'!BN44</f>
        <v/>
      </c>
      <c r="BS418" s="665" t="str">
        <f>'3A 2025-2026 REPORTE CALIFICACI'!BO44</f>
        <v/>
      </c>
      <c r="BT418" s="749">
        <f>'3A 2025-2026 REPORTE CALIFICACI'!BP44</f>
        <v>0</v>
      </c>
      <c r="BU418" s="664"/>
      <c r="BV418" s="664" t="str">
        <f>'3A 2025-2026 REPORTE CALIFICACI'!BR44</f>
        <v/>
      </c>
      <c r="BW418" s="664" t="str">
        <f>'3A 2025-2026 REPORTE CALIFICACI'!BS44</f>
        <v/>
      </c>
      <c r="BX418" s="664" t="str">
        <f>'3A 2025-2026 REPORTE CALIFICACI'!BT44</f>
        <v>R</v>
      </c>
      <c r="BY418" s="666"/>
      <c r="BZ418" s="667"/>
      <c r="CA418" s="661"/>
      <c r="CB418" s="47"/>
      <c r="CC418" s="663" t="s">
        <v>1015</v>
      </c>
      <c r="CD418" s="664">
        <f>'3A 2025-2026 REPORTE CALIFICACI'!AM45</f>
        <v>0</v>
      </c>
      <c r="CE418" s="664">
        <f>'3A 2025-2026 REPORTE CALIFICACI'!AN45</f>
        <v>0</v>
      </c>
      <c r="CF418" s="664">
        <f>'3A 2025-2026 REPORTE CALIFICACI'!AO45</f>
        <v>0</v>
      </c>
      <c r="CG418" s="664">
        <f>'3A 2025-2026 REPORTE CALIFICACI'!AP45</f>
        <v>0</v>
      </c>
      <c r="CH418" s="664">
        <f>'3A 2025-2026 REPORTE CALIFICACI'!AQ45</f>
        <v>0</v>
      </c>
      <c r="CI418" s="664">
        <f>'3A 2025-2026 REPORTE CALIFICACI'!AR45</f>
        <v>0</v>
      </c>
      <c r="CJ418" s="664">
        <f>'3A 2025-2026 REPORTE CALIFICACI'!AS45</f>
        <v>0</v>
      </c>
      <c r="CK418" s="664">
        <f>'3A 2025-2026 REPORTE CALIFICACI'!AT45</f>
        <v>0</v>
      </c>
      <c r="CL418" s="664">
        <f>'3A 2025-2026 REPORTE CALIFICACI'!AU45</f>
        <v>0</v>
      </c>
      <c r="CM418" s="664">
        <f>'3A 2025-2026 REPORTE CALIFICACI'!AV45</f>
        <v>0</v>
      </c>
      <c r="CN418" s="664">
        <f>'3A 2025-2026 REPORTE CALIFICACI'!AW45</f>
        <v>0</v>
      </c>
      <c r="CO418" s="664">
        <f>'3A 2025-2026 REPORTE CALIFICACI'!AX45</f>
        <v>0</v>
      </c>
      <c r="CP418" s="664">
        <f>'3A 2025-2026 REPORTE CALIFICACI'!AY45</f>
        <v>0</v>
      </c>
      <c r="CQ418" s="664">
        <f>'3A 2025-2026 REPORTE CALIFICACI'!AZ45</f>
        <v>0</v>
      </c>
      <c r="CR418" s="664">
        <f>'3A 2025-2026 REPORTE CALIFICACI'!BA45</f>
        <v>0</v>
      </c>
      <c r="CS418" s="664">
        <f>'3A 2025-2026 REPORTE CALIFICACI'!BB45</f>
        <v>0</v>
      </c>
      <c r="CT418" s="716">
        <f>'3A 2025-2026 REPORTE CALIFICACI'!BC45</f>
        <v>0</v>
      </c>
      <c r="CU418" s="716">
        <f>'3A 2025-2026 REPORTE CALIFICACI'!BD45</f>
        <v>0</v>
      </c>
      <c r="CV418" s="716">
        <f>'3A 2025-2026 REPORTE CALIFICACI'!BE45</f>
        <v>0</v>
      </c>
      <c r="CW418" s="716">
        <f>'3A 2025-2026 REPORTE CALIFICACI'!BF45</f>
        <v>0</v>
      </c>
      <c r="CX418" s="749">
        <f>'3A 2025-2026 REPORTE CALIFICACI'!BG45</f>
        <v>0</v>
      </c>
      <c r="CY418" s="750">
        <f>'3A 2025-2026 REPORTE CALIFICACI'!BH45</f>
        <v>0</v>
      </c>
      <c r="CZ418" s="665">
        <f>'3A 2025-2026 REPORTE CALIFICACI'!BI45</f>
        <v>0</v>
      </c>
      <c r="DA418" s="665" t="str">
        <f>'3A 2025-2026 REPORTE CALIFICACI'!BJ45</f>
        <v/>
      </c>
      <c r="DB418" s="665" t="str">
        <f>'3A 2025-2026 REPORTE CALIFICACI'!BK45</f>
        <v/>
      </c>
      <c r="DC418" s="665">
        <f>'3A 2025-2026 REPORTE CALIFICACI'!BL45</f>
        <v>0</v>
      </c>
      <c r="DD418" s="665">
        <f>'3A 2025-2026 REPORTE CALIFICACI'!BM45</f>
        <v>0</v>
      </c>
      <c r="DE418" s="665" t="str">
        <f>'3A 2025-2026 REPORTE CALIFICACI'!BN45</f>
        <v/>
      </c>
      <c r="DF418" s="665" t="str">
        <f>'3A 2025-2026 REPORTE CALIFICACI'!BO45</f>
        <v/>
      </c>
      <c r="DG418" s="665">
        <f>'3A 2025-2026 REPORTE CALIFICACI'!BP45</f>
        <v>0</v>
      </c>
      <c r="DH418" s="664"/>
      <c r="DI418" s="664" t="str">
        <f>'3A 2025-2026 REPORTE CALIFICACI'!BR45</f>
        <v/>
      </c>
      <c r="DJ418" s="664" t="str">
        <f>'3A 2025-2026 REPORTE CALIFICACI'!BS45</f>
        <v/>
      </c>
      <c r="DK418" s="664" t="str">
        <f>'3A 2025-2026 REPORTE CALIFICACI'!BT45</f>
        <v>R</v>
      </c>
      <c r="DL418" s="666"/>
      <c r="DM418" s="667"/>
      <c r="DN418" s="661"/>
      <c r="DO418" s="47"/>
      <c r="DP418" s="663" t="s">
        <v>1015</v>
      </c>
      <c r="DQ418" s="664">
        <f>'3A 2025-2026 REPORTE CALIFICACI'!AM46</f>
        <v>0</v>
      </c>
      <c r="DR418" s="664">
        <f>'3A 2025-2026 REPORTE CALIFICACI'!AN46</f>
        <v>0</v>
      </c>
      <c r="DS418" s="664">
        <f>'3A 2025-2026 REPORTE CALIFICACI'!AO46</f>
        <v>0</v>
      </c>
      <c r="DT418" s="664">
        <f>'3A 2025-2026 REPORTE CALIFICACI'!AP46</f>
        <v>0</v>
      </c>
      <c r="DU418" s="664">
        <f>'3A 2025-2026 REPORTE CALIFICACI'!AQ46</f>
        <v>0</v>
      </c>
      <c r="DV418" s="664">
        <f>'3A 2025-2026 REPORTE CALIFICACI'!AR46</f>
        <v>0</v>
      </c>
      <c r="DW418" s="664">
        <f>'3A 2025-2026 REPORTE CALIFICACI'!AS46</f>
        <v>0</v>
      </c>
      <c r="DX418" s="664">
        <f>'3A 2025-2026 REPORTE CALIFICACI'!AT46</f>
        <v>0</v>
      </c>
      <c r="DY418" s="664">
        <f>'3A 2025-2026 REPORTE CALIFICACI'!AU46</f>
        <v>0</v>
      </c>
      <c r="DZ418" s="664">
        <f>'3A 2025-2026 REPORTE CALIFICACI'!AV46</f>
        <v>0</v>
      </c>
      <c r="EA418" s="664">
        <f>'3A 2025-2026 REPORTE CALIFICACI'!AW46</f>
        <v>0</v>
      </c>
      <c r="EB418" s="664">
        <f>'3A 2025-2026 REPORTE CALIFICACI'!AX46</f>
        <v>0</v>
      </c>
      <c r="EC418" s="664">
        <f>'3A 2025-2026 REPORTE CALIFICACI'!AY46</f>
        <v>0</v>
      </c>
      <c r="ED418" s="664">
        <f>'3A 2025-2026 REPORTE CALIFICACI'!AZ46</f>
        <v>0</v>
      </c>
      <c r="EE418" s="664">
        <f>'3A 2025-2026 REPORTE CALIFICACI'!BA46</f>
        <v>0</v>
      </c>
      <c r="EF418" s="664">
        <f>'3A 2025-2026 REPORTE CALIFICACI'!BB46</f>
        <v>0</v>
      </c>
      <c r="EG418" s="716">
        <f>'3A 2025-2026 REPORTE CALIFICACI'!BC46</f>
        <v>0</v>
      </c>
      <c r="EH418" s="716">
        <f>'3A 2025-2026 REPORTE CALIFICACI'!BD46</f>
        <v>0</v>
      </c>
      <c r="EI418" s="716">
        <f>'3A 2025-2026 REPORTE CALIFICACI'!BE46</f>
        <v>0</v>
      </c>
      <c r="EJ418" s="716">
        <f>'3A 2025-2026 REPORTE CALIFICACI'!BF46</f>
        <v>0</v>
      </c>
      <c r="EK418" s="749">
        <f>'3A 2025-2026 REPORTE CALIFICACI'!BG46</f>
        <v>0</v>
      </c>
      <c r="EL418" s="750">
        <f>'3A 2025-2026 REPORTE CALIFICACI'!BH46</f>
        <v>0</v>
      </c>
      <c r="EM418" s="665">
        <f>'3A 2025-2026 REPORTE CALIFICACI'!BI46</f>
        <v>0</v>
      </c>
      <c r="EN418" s="665" t="str">
        <f>'3A 2025-2026 REPORTE CALIFICACI'!BJ46</f>
        <v/>
      </c>
      <c r="EO418" s="665" t="str">
        <f>'3A 2025-2026 REPORTE CALIFICACI'!BK46</f>
        <v/>
      </c>
      <c r="EP418" s="665">
        <f>'3A 2025-2026 REPORTE CALIFICACI'!BL46</f>
        <v>0</v>
      </c>
      <c r="EQ418" s="665">
        <f>'3A 2025-2026 REPORTE CALIFICACI'!BM46</f>
        <v>0</v>
      </c>
      <c r="ER418" s="665" t="str">
        <f>'3A 2025-2026 REPORTE CALIFICACI'!BN46</f>
        <v/>
      </c>
      <c r="ES418" s="665" t="str">
        <f>'3A 2025-2026 REPORTE CALIFICACI'!BO46</f>
        <v/>
      </c>
      <c r="ET418" s="665">
        <f>'3A 2025-2026 REPORTE CALIFICACI'!BP46</f>
        <v>0</v>
      </c>
      <c r="EU418" s="664"/>
      <c r="EV418" s="664" t="str">
        <f>'3A 2025-2026 REPORTE CALIFICACI'!BR46</f>
        <v/>
      </c>
      <c r="EW418" s="664" t="str">
        <f>'3A 2025-2026 REPORTE CALIFICACI'!BS46</f>
        <v/>
      </c>
      <c r="EX418" s="664" t="str">
        <f>'3A 2025-2026 REPORTE CALIFICACI'!BT46</f>
        <v>R</v>
      </c>
      <c r="EY418" s="666"/>
    </row>
    <row r="419" ht="52.5" customHeight="1">
      <c r="A419" s="661"/>
      <c r="B419" s="47"/>
      <c r="C419" s="663" t="s">
        <v>1016</v>
      </c>
      <c r="D419" s="664">
        <f>'3A 2025-2026 REPORTE CALIFICACI'!BU43</f>
        <v>70</v>
      </c>
      <c r="E419" s="664">
        <f>'3A 2025-2026 REPORTE CALIFICACI'!BV43</f>
        <v>70</v>
      </c>
      <c r="F419" s="664">
        <f>'3A 2025-2026 REPORTE CALIFICACI'!BW43</f>
        <v>70</v>
      </c>
      <c r="G419" s="664">
        <f>'3A 2025-2026 REPORTE CALIFICACI'!BX43</f>
        <v>0</v>
      </c>
      <c r="H419" s="664">
        <f>'3A 2025-2026 REPORTE CALIFICACI'!BY43</f>
        <v>71</v>
      </c>
      <c r="I419" s="664">
        <f>'3A 2025-2026 REPORTE CALIFICACI'!BZ43</f>
        <v>70</v>
      </c>
      <c r="J419" s="664">
        <f>'3A 2025-2026 REPORTE CALIFICACI'!CA43</f>
        <v>70</v>
      </c>
      <c r="K419" s="664">
        <f>'3A 2025-2026 REPORTE CALIFICACI'!CB43</f>
        <v>0</v>
      </c>
      <c r="L419" s="664">
        <f>'3A 2025-2026 REPORTE CALIFICACI'!CC43</f>
        <v>71</v>
      </c>
      <c r="M419" s="664">
        <f>'3A 2025-2026 REPORTE CALIFICACI'!CD43</f>
        <v>70</v>
      </c>
      <c r="N419" s="664">
        <f>'3A 2025-2026 REPORTE CALIFICACI'!CE43</f>
        <v>70</v>
      </c>
      <c r="O419" s="664">
        <f>'3A 2025-2026 REPORTE CALIFICACI'!CF43</f>
        <v>0</v>
      </c>
      <c r="P419" s="664">
        <f>'3A 2025-2026 REPORTE CALIFICACI'!CG43</f>
        <v>70</v>
      </c>
      <c r="Q419" s="664">
        <f>'3A 2025-2026 REPORTE CALIFICACI'!CH43</f>
        <v>71</v>
      </c>
      <c r="R419" s="664">
        <f>'3A 2025-2026 REPORTE CALIFICACI'!CI43</f>
        <v>70</v>
      </c>
      <c r="S419" s="664">
        <f>'3A 2025-2026 REPORTE CALIFICACI'!CJ43</f>
        <v>0</v>
      </c>
      <c r="T419" s="716">
        <f>'3A 2025-2026 REPORTE CALIFICACI'!CK43</f>
        <v>52.5</v>
      </c>
      <c r="U419" s="716">
        <f>'3A 2025-2026 REPORTE CALIFICACI'!CL43</f>
        <v>52.75</v>
      </c>
      <c r="V419" s="716">
        <f>'3A 2025-2026 REPORTE CALIFICACI'!CM43</f>
        <v>52.75</v>
      </c>
      <c r="W419" s="716">
        <f>'3A 2025-2026 REPORTE CALIFICACI'!CN43</f>
        <v>52.75</v>
      </c>
      <c r="X419" s="749">
        <f>'3A 2025-2026 REPORTE CALIFICACI'!CO43</f>
        <v>52.6875</v>
      </c>
      <c r="Y419" s="750">
        <f>'3A 2025-2026 REPORTE CALIFICACI'!CP43</f>
        <v>0.6457142857</v>
      </c>
      <c r="Z419" s="665">
        <f>'3A 2025-2026 REPORTE CALIFICACI'!CQ43</f>
        <v>26.34375</v>
      </c>
      <c r="AA419" s="665" t="str">
        <f>'3A 2025-2026 REPORTE CALIFICACI'!CR43</f>
        <v/>
      </c>
      <c r="AB419" s="665" t="str">
        <f>'3A 2025-2026 REPORTE CALIFICACI'!CS43</f>
        <v/>
      </c>
      <c r="AC419" s="665">
        <f>'3A 2025-2026 REPORTE CALIFICACI'!CT43</f>
        <v>26</v>
      </c>
      <c r="AD419" s="665">
        <f>'3A 2025-2026 REPORTE CALIFICACI'!CU43</f>
        <v>15.80625</v>
      </c>
      <c r="AE419" s="665" t="str">
        <f>'3A 2025-2026 REPORTE CALIFICACI'!CV43</f>
        <v/>
      </c>
      <c r="AF419" s="665" t="str">
        <f>'3A 2025-2026 REPORTE CALIFICACI'!CW43</f>
        <v/>
      </c>
      <c r="AG419" s="665">
        <f>'3A 2025-2026 REPORTE CALIFICACI'!CX43</f>
        <v>16</v>
      </c>
      <c r="AH419" s="664"/>
      <c r="AI419" s="665" t="str">
        <f>'3A 2025-2026 REPORTE CALIFICACI'!CZ43</f>
        <v/>
      </c>
      <c r="AJ419" s="664" t="str">
        <f>'3A 2025-2026 REPORTE CALIFICACI'!DA43</f>
        <v/>
      </c>
      <c r="AK419" s="664" t="str">
        <f>'3A 2025-2026 REPORTE CALIFICACI'!DB43</f>
        <v>R</v>
      </c>
      <c r="AL419" s="666"/>
      <c r="AM419" s="667"/>
      <c r="AN419" s="661"/>
      <c r="AO419" s="47"/>
      <c r="AP419" s="663" t="s">
        <v>1016</v>
      </c>
      <c r="AQ419" s="664">
        <f>'3A 2025-2026 REPORTE CALIFICACI'!BU44</f>
        <v>70</v>
      </c>
      <c r="AR419" s="664">
        <f>'3A 2025-2026 REPORTE CALIFICACI'!BV44</f>
        <v>70</v>
      </c>
      <c r="AS419" s="664">
        <f>'3A 2025-2026 REPORTE CALIFICACI'!BW44</f>
        <v>70</v>
      </c>
      <c r="AT419" s="664">
        <f>'3A 2025-2026 REPORTE CALIFICACI'!BX44</f>
        <v>0</v>
      </c>
      <c r="AU419" s="664">
        <f>'3A 2025-2026 REPORTE CALIFICACI'!BY44</f>
        <v>70</v>
      </c>
      <c r="AV419" s="664">
        <f>'3A 2025-2026 REPORTE CALIFICACI'!BZ44</f>
        <v>70</v>
      </c>
      <c r="AW419" s="664">
        <f>'3A 2025-2026 REPORTE CALIFICACI'!CA44</f>
        <v>70</v>
      </c>
      <c r="AX419" s="664">
        <f>'3A 2025-2026 REPORTE CALIFICACI'!CB44</f>
        <v>0</v>
      </c>
      <c r="AY419" s="664">
        <f>'3A 2025-2026 REPORTE CALIFICACI'!CC44</f>
        <v>81</v>
      </c>
      <c r="AZ419" s="664">
        <f>'3A 2025-2026 REPORTE CALIFICACI'!CD44</f>
        <v>70</v>
      </c>
      <c r="BA419" s="664">
        <f>'3A 2025-2026 REPORTE CALIFICACI'!CE44</f>
        <v>70</v>
      </c>
      <c r="BB419" s="664">
        <f>'3A 2025-2026 REPORTE CALIFICACI'!CF44</f>
        <v>0</v>
      </c>
      <c r="BC419" s="664">
        <f>'3A 2025-2026 REPORTE CALIFICACI'!CG44</f>
        <v>82</v>
      </c>
      <c r="BD419" s="664">
        <f>'3A 2025-2026 REPORTE CALIFICACI'!CH44</f>
        <v>70</v>
      </c>
      <c r="BE419" s="664">
        <f>'3A 2025-2026 REPORTE CALIFICACI'!CI44</f>
        <v>71</v>
      </c>
      <c r="BF419" s="664">
        <f>'3A 2025-2026 REPORTE CALIFICACI'!CJ44</f>
        <v>0</v>
      </c>
      <c r="BG419" s="716">
        <f>'3A 2025-2026 REPORTE CALIFICACI'!CK44</f>
        <v>52.5</v>
      </c>
      <c r="BH419" s="716">
        <f>'3A 2025-2026 REPORTE CALIFICACI'!CL44</f>
        <v>52.5</v>
      </c>
      <c r="BI419" s="716">
        <f>'3A 2025-2026 REPORTE CALIFICACI'!CM44</f>
        <v>55.25</v>
      </c>
      <c r="BJ419" s="716">
        <f>'3A 2025-2026 REPORTE CALIFICACI'!CN44</f>
        <v>55.75</v>
      </c>
      <c r="BK419" s="749">
        <f>'3A 2025-2026 REPORTE CALIFICACI'!CO44</f>
        <v>54</v>
      </c>
      <c r="BL419" s="750">
        <f>'3A 2025-2026 REPORTE CALIFICACI'!CP44</f>
        <v>0.7</v>
      </c>
      <c r="BM419" s="665">
        <f>'3A 2025-2026 REPORTE CALIFICACI'!CQ44</f>
        <v>27</v>
      </c>
      <c r="BN419" s="665" t="str">
        <f>'3A 2025-2026 REPORTE CALIFICACI'!CR44</f>
        <v/>
      </c>
      <c r="BO419" s="665" t="str">
        <f>'3A 2025-2026 REPORTE CALIFICACI'!CS44</f>
        <v/>
      </c>
      <c r="BP419" s="749">
        <f>'3A 2025-2026 REPORTE CALIFICACI'!CT44</f>
        <v>27</v>
      </c>
      <c r="BQ419" s="665">
        <f>'3A 2025-2026 REPORTE CALIFICACI'!CU44</f>
        <v>16.2</v>
      </c>
      <c r="BR419" s="665" t="str">
        <f>'3A 2025-2026 REPORTE CALIFICACI'!CV44</f>
        <v/>
      </c>
      <c r="BS419" s="665" t="str">
        <f>'3A 2025-2026 REPORTE CALIFICACI'!CW44</f>
        <v/>
      </c>
      <c r="BT419" s="749">
        <f>'3A 2025-2026 REPORTE CALIFICACI'!CX44</f>
        <v>16</v>
      </c>
      <c r="BU419" s="664"/>
      <c r="BV419" s="665" t="str">
        <f>'3A 2025-2026 REPORTE CALIFICACI'!CZ44</f>
        <v/>
      </c>
      <c r="BW419" s="664" t="str">
        <f>'3A 2025-2026 REPORTE CALIFICACI'!DA44</f>
        <v/>
      </c>
      <c r="BX419" s="664" t="str">
        <f>'3A 2025-2026 REPORTE CALIFICACI'!DB44</f>
        <v>R</v>
      </c>
      <c r="BY419" s="666"/>
      <c r="BZ419" s="667"/>
      <c r="CA419" s="661"/>
      <c r="CB419" s="47"/>
      <c r="CC419" s="663" t="s">
        <v>1016</v>
      </c>
      <c r="CD419" s="664">
        <f>'3A 2025-2026 REPORTE CALIFICACI'!BU45</f>
        <v>83</v>
      </c>
      <c r="CE419" s="664">
        <f>'3A 2025-2026 REPORTE CALIFICACI'!BV45</f>
        <v>84</v>
      </c>
      <c r="CF419" s="664">
        <f>'3A 2025-2026 REPORTE CALIFICACI'!BW45</f>
        <v>85</v>
      </c>
      <c r="CG419" s="664">
        <f>'3A 2025-2026 REPORTE CALIFICACI'!BX45</f>
        <v>0</v>
      </c>
      <c r="CH419" s="664">
        <f>'3A 2025-2026 REPORTE CALIFICACI'!BY45</f>
        <v>84</v>
      </c>
      <c r="CI419" s="664">
        <f>'3A 2025-2026 REPORTE CALIFICACI'!BZ45</f>
        <v>85</v>
      </c>
      <c r="CJ419" s="664">
        <f>'3A 2025-2026 REPORTE CALIFICACI'!CA45</f>
        <v>86</v>
      </c>
      <c r="CK419" s="664">
        <f>'3A 2025-2026 REPORTE CALIFICACI'!CB45</f>
        <v>0</v>
      </c>
      <c r="CL419" s="664">
        <f>'3A 2025-2026 REPORTE CALIFICACI'!CC45</f>
        <v>86</v>
      </c>
      <c r="CM419" s="664">
        <f>'3A 2025-2026 REPORTE CALIFICACI'!CD45</f>
        <v>89</v>
      </c>
      <c r="CN419" s="664">
        <f>'3A 2025-2026 REPORTE CALIFICACI'!CE45</f>
        <v>89</v>
      </c>
      <c r="CO419" s="664">
        <f>'3A 2025-2026 REPORTE CALIFICACI'!CF45</f>
        <v>0</v>
      </c>
      <c r="CP419" s="664">
        <f>'3A 2025-2026 REPORTE CALIFICACI'!CG45</f>
        <v>89</v>
      </c>
      <c r="CQ419" s="664">
        <f>'3A 2025-2026 REPORTE CALIFICACI'!CH45</f>
        <v>89</v>
      </c>
      <c r="CR419" s="664">
        <f>'3A 2025-2026 REPORTE CALIFICACI'!CI45</f>
        <v>88</v>
      </c>
      <c r="CS419" s="664">
        <f>'3A 2025-2026 REPORTE CALIFICACI'!CJ45</f>
        <v>0</v>
      </c>
      <c r="CT419" s="716">
        <f>'3A 2025-2026 REPORTE CALIFICACI'!CK45</f>
        <v>63</v>
      </c>
      <c r="CU419" s="716">
        <f>'3A 2025-2026 REPORTE CALIFICACI'!CL45</f>
        <v>63.75</v>
      </c>
      <c r="CV419" s="716">
        <f>'3A 2025-2026 REPORTE CALIFICACI'!CM45</f>
        <v>66</v>
      </c>
      <c r="CW419" s="716">
        <f>'3A 2025-2026 REPORTE CALIFICACI'!CN45</f>
        <v>66.5</v>
      </c>
      <c r="CX419" s="749">
        <f>'3A 2025-2026 REPORTE CALIFICACI'!CO45</f>
        <v>64.8125</v>
      </c>
      <c r="CY419" s="750">
        <f>'3A 2025-2026 REPORTE CALIFICACI'!CP45</f>
        <v>0.6857142857</v>
      </c>
      <c r="CZ419" s="665">
        <f>'3A 2025-2026 REPORTE CALIFICACI'!CQ45</f>
        <v>32.40625</v>
      </c>
      <c r="DA419" s="665" t="str">
        <f>'3A 2025-2026 REPORTE CALIFICACI'!CR45</f>
        <v/>
      </c>
      <c r="DB419" s="665" t="str">
        <f>'3A 2025-2026 REPORTE CALIFICACI'!CS45</f>
        <v/>
      </c>
      <c r="DC419" s="665">
        <f>'3A 2025-2026 REPORTE CALIFICACI'!CT45</f>
        <v>32</v>
      </c>
      <c r="DD419" s="665">
        <f>'3A 2025-2026 REPORTE CALIFICACI'!CU45</f>
        <v>19.44375</v>
      </c>
      <c r="DE419" s="665" t="str">
        <f>'3A 2025-2026 REPORTE CALIFICACI'!CV45</f>
        <v/>
      </c>
      <c r="DF419" s="665" t="str">
        <f>'3A 2025-2026 REPORTE CALIFICACI'!CW45</f>
        <v/>
      </c>
      <c r="DG419" s="665">
        <f>'3A 2025-2026 REPORTE CALIFICACI'!CX45</f>
        <v>19</v>
      </c>
      <c r="DH419" s="664"/>
      <c r="DI419" s="665" t="str">
        <f>'3A 2025-2026 REPORTE CALIFICACI'!CZ45</f>
        <v/>
      </c>
      <c r="DJ419" s="664" t="str">
        <f>'3A 2025-2026 REPORTE CALIFICACI'!DA45</f>
        <v/>
      </c>
      <c r="DK419" s="664" t="str">
        <f>'3A 2025-2026 REPORTE CALIFICACI'!DB45</f>
        <v>R</v>
      </c>
      <c r="DL419" s="666"/>
      <c r="DM419" s="667"/>
      <c r="DN419" s="661"/>
      <c r="DO419" s="47"/>
      <c r="DP419" s="663" t="s">
        <v>1016</v>
      </c>
      <c r="DQ419" s="664">
        <f>'3A 2025-2026 REPORTE CALIFICACI'!BU46</f>
        <v>70</v>
      </c>
      <c r="DR419" s="664">
        <f>'3A 2025-2026 REPORTE CALIFICACI'!BV46</f>
        <v>70</v>
      </c>
      <c r="DS419" s="664">
        <f>'3A 2025-2026 REPORTE CALIFICACI'!BW46</f>
        <v>70</v>
      </c>
      <c r="DT419" s="664">
        <f>'3A 2025-2026 REPORTE CALIFICACI'!BX46</f>
        <v>0</v>
      </c>
      <c r="DU419" s="664">
        <f>'3A 2025-2026 REPORTE CALIFICACI'!BY46</f>
        <v>71</v>
      </c>
      <c r="DV419" s="664">
        <f>'3A 2025-2026 REPORTE CALIFICACI'!BZ46</f>
        <v>70</v>
      </c>
      <c r="DW419" s="664">
        <f>'3A 2025-2026 REPORTE CALIFICACI'!CA46</f>
        <v>70</v>
      </c>
      <c r="DX419" s="664">
        <f>'3A 2025-2026 REPORTE CALIFICACI'!CB46</f>
        <v>0</v>
      </c>
      <c r="DY419" s="664">
        <f>'3A 2025-2026 REPORTE CALIFICACI'!CC46</f>
        <v>73</v>
      </c>
      <c r="DZ419" s="664">
        <f>'3A 2025-2026 REPORTE CALIFICACI'!CD46</f>
        <v>70</v>
      </c>
      <c r="EA419" s="664">
        <f>'3A 2025-2026 REPORTE CALIFICACI'!CE46</f>
        <v>70</v>
      </c>
      <c r="EB419" s="664">
        <f>'3A 2025-2026 REPORTE CALIFICACI'!CF46</f>
        <v>0</v>
      </c>
      <c r="EC419" s="664">
        <f>'3A 2025-2026 REPORTE CALIFICACI'!CG46</f>
        <v>75</v>
      </c>
      <c r="ED419" s="664">
        <f>'3A 2025-2026 REPORTE CALIFICACI'!CH46</f>
        <v>70</v>
      </c>
      <c r="EE419" s="664">
        <f>'3A 2025-2026 REPORTE CALIFICACI'!CI46</f>
        <v>70</v>
      </c>
      <c r="EF419" s="664">
        <f>'3A 2025-2026 REPORTE CALIFICACI'!CJ46</f>
        <v>0</v>
      </c>
      <c r="EG419" s="716">
        <f>'3A 2025-2026 REPORTE CALIFICACI'!CK46</f>
        <v>52.5</v>
      </c>
      <c r="EH419" s="716">
        <f>'3A 2025-2026 REPORTE CALIFICACI'!CL46</f>
        <v>52.75</v>
      </c>
      <c r="EI419" s="716">
        <f>'3A 2025-2026 REPORTE CALIFICACI'!CM46</f>
        <v>53.25</v>
      </c>
      <c r="EJ419" s="716">
        <f>'3A 2025-2026 REPORTE CALIFICACI'!CN46</f>
        <v>53.75</v>
      </c>
      <c r="EK419" s="749">
        <f>'3A 2025-2026 REPORTE CALIFICACI'!CO46</f>
        <v>53.0625</v>
      </c>
      <c r="EL419" s="750">
        <f>'3A 2025-2026 REPORTE CALIFICACI'!CP46</f>
        <v>0.5561904762</v>
      </c>
      <c r="EM419" s="665">
        <f>'3A 2025-2026 REPORTE CALIFICACI'!CQ46</f>
        <v>26.53125</v>
      </c>
      <c r="EN419" s="665" t="str">
        <f>'3A 2025-2026 REPORTE CALIFICACI'!CR46</f>
        <v/>
      </c>
      <c r="EO419" s="665" t="str">
        <f>'3A 2025-2026 REPORTE CALIFICACI'!CS46</f>
        <v/>
      </c>
      <c r="EP419" s="665">
        <f>'3A 2025-2026 REPORTE CALIFICACI'!CT46</f>
        <v>27</v>
      </c>
      <c r="EQ419" s="665">
        <f>'3A 2025-2026 REPORTE CALIFICACI'!CU46</f>
        <v>15.91875</v>
      </c>
      <c r="ER419" s="665" t="str">
        <f>'3A 2025-2026 REPORTE CALIFICACI'!CV46</f>
        <v/>
      </c>
      <c r="ES419" s="665" t="str">
        <f>'3A 2025-2026 REPORTE CALIFICACI'!CW46</f>
        <v/>
      </c>
      <c r="ET419" s="665">
        <f>'3A 2025-2026 REPORTE CALIFICACI'!CX46</f>
        <v>16</v>
      </c>
      <c r="EU419" s="664"/>
      <c r="EV419" s="665" t="str">
        <f>'3A 2025-2026 REPORTE CALIFICACI'!CZ46</f>
        <v/>
      </c>
      <c r="EW419" s="664" t="str">
        <f>'3A 2025-2026 REPORTE CALIFICACI'!DA46</f>
        <v/>
      </c>
      <c r="EX419" s="664" t="str">
        <f>'3A 2025-2026 REPORTE CALIFICACI'!DB46</f>
        <v>R</v>
      </c>
      <c r="EY419" s="666"/>
    </row>
    <row r="420" ht="52.5" customHeight="1">
      <c r="A420" s="661"/>
      <c r="B420" s="47"/>
      <c r="C420" s="663" t="s">
        <v>1017</v>
      </c>
      <c r="D420" s="664">
        <f>'3A 2025-2026 REPORTE CALIFICACI'!DC43</f>
        <v>56</v>
      </c>
      <c r="E420" s="664">
        <f>'3A 2025-2026 REPORTE CALIFICACI'!DD43</f>
        <v>50</v>
      </c>
      <c r="F420" s="664">
        <f>'3A 2025-2026 REPORTE CALIFICACI'!DE43</f>
        <v>70</v>
      </c>
      <c r="G420" s="664">
        <f>'3A 2025-2026 REPORTE CALIFICACI'!DF43</f>
        <v>0</v>
      </c>
      <c r="H420" s="664">
        <f>'3A 2025-2026 REPORTE CALIFICACI'!DG43</f>
        <v>61</v>
      </c>
      <c r="I420" s="664">
        <f>'3A 2025-2026 REPORTE CALIFICACI'!DH43</f>
        <v>60</v>
      </c>
      <c r="J420" s="664">
        <f>'3A 2025-2026 REPORTE CALIFICACI'!DI43</f>
        <v>50</v>
      </c>
      <c r="K420" s="664">
        <f>'3A 2025-2026 REPORTE CALIFICACI'!DJ43</f>
        <v>0</v>
      </c>
      <c r="L420" s="664">
        <f>'3A 2025-2026 REPORTE CALIFICACI'!DK43</f>
        <v>70</v>
      </c>
      <c r="M420" s="664">
        <f>'3A 2025-2026 REPORTE CALIFICACI'!DL43</f>
        <v>70</v>
      </c>
      <c r="N420" s="664">
        <f>'3A 2025-2026 REPORTE CALIFICACI'!DM43</f>
        <v>70</v>
      </c>
      <c r="O420" s="664">
        <f>'3A 2025-2026 REPORTE CALIFICACI'!DN43</f>
        <v>0</v>
      </c>
      <c r="P420" s="664">
        <f>'3A 2025-2026 REPORTE CALIFICACI'!DO43</f>
        <v>65</v>
      </c>
      <c r="Q420" s="664">
        <f>'3A 2025-2026 REPORTE CALIFICACI'!DP43</f>
        <v>55</v>
      </c>
      <c r="R420" s="664">
        <f>'3A 2025-2026 REPORTE CALIFICACI'!DQ43</f>
        <v>60</v>
      </c>
      <c r="S420" s="664">
        <f>'3A 2025-2026 REPORTE CALIFICACI'!DR43</f>
        <v>0</v>
      </c>
      <c r="T420" s="716">
        <f>'3A 2025-2026 REPORTE CALIFICACI'!DS43</f>
        <v>44</v>
      </c>
      <c r="U420" s="716">
        <f>'3A 2025-2026 REPORTE CALIFICACI'!DT43</f>
        <v>42.75</v>
      </c>
      <c r="V420" s="716">
        <f>'3A 2025-2026 REPORTE CALIFICACI'!DU43</f>
        <v>52.5</v>
      </c>
      <c r="W420" s="716">
        <f>'3A 2025-2026 REPORTE CALIFICACI'!DV43</f>
        <v>45</v>
      </c>
      <c r="X420" s="749">
        <f>'3A 2025-2026 REPORTE CALIFICACI'!DW43</f>
        <v>46.0625</v>
      </c>
      <c r="Y420" s="750">
        <f>'3A 2025-2026 REPORTE CALIFICACI'!DX43</f>
        <v>0.6663888889</v>
      </c>
      <c r="Z420" s="665">
        <f>'3A 2025-2026 REPORTE CALIFICACI'!DY43</f>
        <v>23.03125</v>
      </c>
      <c r="AA420" s="665" t="str">
        <f>'3A 2025-2026 REPORTE CALIFICACI'!DZ43</f>
        <v/>
      </c>
      <c r="AB420" s="665" t="str">
        <f>'3A 2025-2026 REPORTE CALIFICACI'!EA43</f>
        <v/>
      </c>
      <c r="AC420" s="665">
        <f>'3A 2025-2026 REPORTE CALIFICACI'!EB43</f>
        <v>23</v>
      </c>
      <c r="AD420" s="665">
        <f>'3A 2025-2026 REPORTE CALIFICACI'!EC43</f>
        <v>13.81875</v>
      </c>
      <c r="AE420" s="665" t="str">
        <f>'3A 2025-2026 REPORTE CALIFICACI'!ED43</f>
        <v/>
      </c>
      <c r="AF420" s="665" t="str">
        <f>'3A 2025-2026 REPORTE CALIFICACI'!EE43</f>
        <v/>
      </c>
      <c r="AG420" s="749">
        <f>'3A 2025-2026 REPORTE CALIFICACI'!EF43</f>
        <v>14</v>
      </c>
      <c r="AH420" s="664"/>
      <c r="AI420" s="665" t="str">
        <f>'3A 2025-2026 REPORTE CALIFICACI'!EH43</f>
        <v/>
      </c>
      <c r="AJ420" s="664" t="str">
        <f>'3A 2025-2026 REPORTE CALIFICACI'!EI43</f>
        <v/>
      </c>
      <c r="AK420" s="664" t="str">
        <f>'3A 2025-2026 REPORTE CALIFICACI'!EJ43</f>
        <v>R</v>
      </c>
      <c r="AL420" s="666"/>
      <c r="AM420" s="667"/>
      <c r="AN420" s="661"/>
      <c r="AO420" s="47"/>
      <c r="AP420" s="663" t="s">
        <v>1017</v>
      </c>
      <c r="AQ420" s="664">
        <f>'3A 2025-2026 REPORTE CALIFICACI'!DC44</f>
        <v>70</v>
      </c>
      <c r="AR420" s="664">
        <f>'3A 2025-2026 REPORTE CALIFICACI'!DD44</f>
        <v>70</v>
      </c>
      <c r="AS420" s="664">
        <f>'3A 2025-2026 REPORTE CALIFICACI'!DE44</f>
        <v>85</v>
      </c>
      <c r="AT420" s="664">
        <f>'3A 2025-2026 REPORTE CALIFICACI'!DF44</f>
        <v>0</v>
      </c>
      <c r="AU420" s="664">
        <f>'3A 2025-2026 REPORTE CALIFICACI'!DG44</f>
        <v>72</v>
      </c>
      <c r="AV420" s="664">
        <f>'3A 2025-2026 REPORTE CALIFICACI'!DH44</f>
        <v>75</v>
      </c>
      <c r="AW420" s="664">
        <f>'3A 2025-2026 REPORTE CALIFICACI'!DI44</f>
        <v>90</v>
      </c>
      <c r="AX420" s="664">
        <f>'3A 2025-2026 REPORTE CALIFICACI'!DJ44</f>
        <v>0</v>
      </c>
      <c r="AY420" s="664">
        <f>'3A 2025-2026 REPORTE CALIFICACI'!DK44</f>
        <v>70</v>
      </c>
      <c r="AZ420" s="664">
        <f>'3A 2025-2026 REPORTE CALIFICACI'!DL44</f>
        <v>85</v>
      </c>
      <c r="BA420" s="664">
        <f>'3A 2025-2026 REPORTE CALIFICACI'!DM44</f>
        <v>84</v>
      </c>
      <c r="BB420" s="664">
        <f>'3A 2025-2026 REPORTE CALIFICACI'!DN44</f>
        <v>0</v>
      </c>
      <c r="BC420" s="664">
        <f>'3A 2025-2026 REPORTE CALIFICACI'!DO44</f>
        <v>76</v>
      </c>
      <c r="BD420" s="664">
        <f>'3A 2025-2026 REPORTE CALIFICACI'!DP44</f>
        <v>78</v>
      </c>
      <c r="BE420" s="664">
        <f>'3A 2025-2026 REPORTE CALIFICACI'!DQ44</f>
        <v>88</v>
      </c>
      <c r="BF420" s="664">
        <f>'3A 2025-2026 REPORTE CALIFICACI'!DR44</f>
        <v>0</v>
      </c>
      <c r="BG420" s="716">
        <f>'3A 2025-2026 REPORTE CALIFICACI'!DS44</f>
        <v>56.25</v>
      </c>
      <c r="BH420" s="716">
        <f>'3A 2025-2026 REPORTE CALIFICACI'!DT44</f>
        <v>59.25</v>
      </c>
      <c r="BI420" s="716">
        <f>'3A 2025-2026 REPORTE CALIFICACI'!DU44</f>
        <v>59.75</v>
      </c>
      <c r="BJ420" s="716">
        <f>'3A 2025-2026 REPORTE CALIFICACI'!DV44</f>
        <v>60.5</v>
      </c>
      <c r="BK420" s="749">
        <f>'3A 2025-2026 REPORTE CALIFICACI'!DW44</f>
        <v>58.9375</v>
      </c>
      <c r="BL420" s="750">
        <f>'3A 2025-2026 REPORTE CALIFICACI'!DX44</f>
        <v>0.7</v>
      </c>
      <c r="BM420" s="665">
        <f>'3A 2025-2026 REPORTE CALIFICACI'!DY44</f>
        <v>29.46875</v>
      </c>
      <c r="BN420" s="665" t="str">
        <f>'3A 2025-2026 REPORTE CALIFICACI'!DZ44</f>
        <v/>
      </c>
      <c r="BO420" s="665" t="str">
        <f>'3A 2025-2026 REPORTE CALIFICACI'!EA44</f>
        <v/>
      </c>
      <c r="BP420" s="749">
        <f>'3A 2025-2026 REPORTE CALIFICACI'!EB44</f>
        <v>29</v>
      </c>
      <c r="BQ420" s="665">
        <f>'3A 2025-2026 REPORTE CALIFICACI'!EC44</f>
        <v>17.68125</v>
      </c>
      <c r="BR420" s="665" t="str">
        <f>'3A 2025-2026 REPORTE CALIFICACI'!ED44</f>
        <v/>
      </c>
      <c r="BS420" s="665" t="str">
        <f>'3A 2025-2026 REPORTE CALIFICACI'!EE44</f>
        <v/>
      </c>
      <c r="BT420" s="749">
        <f>'3A 2025-2026 REPORTE CALIFICACI'!EF44</f>
        <v>18</v>
      </c>
      <c r="BU420" s="664"/>
      <c r="BV420" s="665" t="str">
        <f>'3A 2025-2026 REPORTE CALIFICACI'!EH44</f>
        <v/>
      </c>
      <c r="BW420" s="664" t="str">
        <f>'3A 2025-2026 REPORTE CALIFICACI'!EI44</f>
        <v/>
      </c>
      <c r="BX420" s="664" t="str">
        <f>'3A 2025-2026 REPORTE CALIFICACI'!EJ44</f>
        <v>R</v>
      </c>
      <c r="BY420" s="666"/>
      <c r="BZ420" s="667"/>
      <c r="CA420" s="661"/>
      <c r="CB420" s="47"/>
      <c r="CC420" s="663" t="s">
        <v>1017</v>
      </c>
      <c r="CD420" s="664">
        <f>'3A 2025-2026 REPORTE CALIFICACI'!DC45</f>
        <v>72</v>
      </c>
      <c r="CE420" s="664">
        <f>'3A 2025-2026 REPORTE CALIFICACI'!DD45</f>
        <v>78</v>
      </c>
      <c r="CF420" s="664">
        <f>'3A 2025-2026 REPORTE CALIFICACI'!DE45</f>
        <v>79</v>
      </c>
      <c r="CG420" s="664">
        <f>'3A 2025-2026 REPORTE CALIFICACI'!DF45</f>
        <v>0</v>
      </c>
      <c r="CH420" s="664">
        <f>'3A 2025-2026 REPORTE CALIFICACI'!DG45</f>
        <v>95</v>
      </c>
      <c r="CI420" s="664">
        <f>'3A 2025-2026 REPORTE CALIFICACI'!DH45</f>
        <v>85</v>
      </c>
      <c r="CJ420" s="664">
        <f>'3A 2025-2026 REPORTE CALIFICACI'!DI45</f>
        <v>74</v>
      </c>
      <c r="CK420" s="664">
        <f>'3A 2025-2026 REPORTE CALIFICACI'!DJ45</f>
        <v>0</v>
      </c>
      <c r="CL420" s="664">
        <f>'3A 2025-2026 REPORTE CALIFICACI'!DK45</f>
        <v>74</v>
      </c>
      <c r="CM420" s="664">
        <f>'3A 2025-2026 REPORTE CALIFICACI'!DL45</f>
        <v>80</v>
      </c>
      <c r="CN420" s="664">
        <f>'3A 2025-2026 REPORTE CALIFICACI'!DM45</f>
        <v>80</v>
      </c>
      <c r="CO420" s="664">
        <f>'3A 2025-2026 REPORTE CALIFICACI'!DN45</f>
        <v>0</v>
      </c>
      <c r="CP420" s="664">
        <f>'3A 2025-2026 REPORTE CALIFICACI'!DO45</f>
        <v>88</v>
      </c>
      <c r="CQ420" s="664">
        <f>'3A 2025-2026 REPORTE CALIFICACI'!DP45</f>
        <v>82</v>
      </c>
      <c r="CR420" s="664">
        <f>'3A 2025-2026 REPORTE CALIFICACI'!DQ45</f>
        <v>78</v>
      </c>
      <c r="CS420" s="664">
        <f>'3A 2025-2026 REPORTE CALIFICACI'!DR45</f>
        <v>0</v>
      </c>
      <c r="CT420" s="716">
        <f>'3A 2025-2026 REPORTE CALIFICACI'!DS45</f>
        <v>57.25</v>
      </c>
      <c r="CU420" s="716">
        <f>'3A 2025-2026 REPORTE CALIFICACI'!DT45</f>
        <v>63.5</v>
      </c>
      <c r="CV420" s="716">
        <f>'3A 2025-2026 REPORTE CALIFICACI'!DU45</f>
        <v>58.5</v>
      </c>
      <c r="CW420" s="716">
        <f>'3A 2025-2026 REPORTE CALIFICACI'!DV45</f>
        <v>62</v>
      </c>
      <c r="CX420" s="749">
        <f>'3A 2025-2026 REPORTE CALIFICACI'!DW45</f>
        <v>60.3125</v>
      </c>
      <c r="CY420" s="750">
        <f>'3A 2025-2026 REPORTE CALIFICACI'!DX45</f>
        <v>0.6888888889</v>
      </c>
      <c r="CZ420" s="665">
        <f>'3A 2025-2026 REPORTE CALIFICACI'!DY45</f>
        <v>30.15625</v>
      </c>
      <c r="DA420" s="665" t="str">
        <f>'3A 2025-2026 REPORTE CALIFICACI'!DZ45</f>
        <v/>
      </c>
      <c r="DB420" s="665" t="str">
        <f>'3A 2025-2026 REPORTE CALIFICACI'!EA45</f>
        <v/>
      </c>
      <c r="DC420" s="665">
        <f>'3A 2025-2026 REPORTE CALIFICACI'!EB45</f>
        <v>30</v>
      </c>
      <c r="DD420" s="665">
        <f>'3A 2025-2026 REPORTE CALIFICACI'!EC45</f>
        <v>18.09375</v>
      </c>
      <c r="DE420" s="665" t="str">
        <f>'3A 2025-2026 REPORTE CALIFICACI'!ED45</f>
        <v/>
      </c>
      <c r="DF420" s="665" t="str">
        <f>'3A 2025-2026 REPORTE CALIFICACI'!EE45</f>
        <v/>
      </c>
      <c r="DG420" s="665">
        <f>'3A 2025-2026 REPORTE CALIFICACI'!EF45</f>
        <v>18</v>
      </c>
      <c r="DH420" s="664"/>
      <c r="DI420" s="665" t="str">
        <f>'3A 2025-2026 REPORTE CALIFICACI'!EH45</f>
        <v/>
      </c>
      <c r="DJ420" s="664" t="str">
        <f>'3A 2025-2026 REPORTE CALIFICACI'!EI45</f>
        <v/>
      </c>
      <c r="DK420" s="664" t="str">
        <f>'3A 2025-2026 REPORTE CALIFICACI'!EJ45</f>
        <v>R</v>
      </c>
      <c r="DL420" s="666"/>
      <c r="DM420" s="667"/>
      <c r="DN420" s="661"/>
      <c r="DO420" s="47"/>
      <c r="DP420" s="663" t="s">
        <v>1017</v>
      </c>
      <c r="DQ420" s="664">
        <f>'3A 2025-2026 REPORTE CALIFICACI'!DC46</f>
        <v>64</v>
      </c>
      <c r="DR420" s="664">
        <f>'3A 2025-2026 REPORTE CALIFICACI'!DD46</f>
        <v>70</v>
      </c>
      <c r="DS420" s="664">
        <f>'3A 2025-2026 REPORTE CALIFICACI'!DE46</f>
        <v>70</v>
      </c>
      <c r="DT420" s="664">
        <f>'3A 2025-2026 REPORTE CALIFICACI'!DF46</f>
        <v>0</v>
      </c>
      <c r="DU420" s="664">
        <f>'3A 2025-2026 REPORTE CALIFICACI'!DG46</f>
        <v>70</v>
      </c>
      <c r="DV420" s="664">
        <f>'3A 2025-2026 REPORTE CALIFICACI'!DH46</f>
        <v>70</v>
      </c>
      <c r="DW420" s="664">
        <f>'3A 2025-2026 REPORTE CALIFICACI'!DI46</f>
        <v>50</v>
      </c>
      <c r="DX420" s="664">
        <f>'3A 2025-2026 REPORTE CALIFICACI'!DJ46</f>
        <v>0</v>
      </c>
      <c r="DY420" s="664">
        <f>'3A 2025-2026 REPORTE CALIFICACI'!DK46</f>
        <v>70</v>
      </c>
      <c r="DZ420" s="664">
        <f>'3A 2025-2026 REPORTE CALIFICACI'!DL46</f>
        <v>70</v>
      </c>
      <c r="EA420" s="664">
        <f>'3A 2025-2026 REPORTE CALIFICACI'!DM46</f>
        <v>60</v>
      </c>
      <c r="EB420" s="664">
        <f>'3A 2025-2026 REPORTE CALIFICACI'!DN46</f>
        <v>0</v>
      </c>
      <c r="EC420" s="664">
        <f>'3A 2025-2026 REPORTE CALIFICACI'!DO46</f>
        <v>70</v>
      </c>
      <c r="ED420" s="664">
        <f>'3A 2025-2026 REPORTE CALIFICACI'!DP46</f>
        <v>72</v>
      </c>
      <c r="EE420" s="664">
        <f>'3A 2025-2026 REPORTE CALIFICACI'!DQ46</f>
        <v>70</v>
      </c>
      <c r="EF420" s="664">
        <f>'3A 2025-2026 REPORTE CALIFICACI'!DR46</f>
        <v>0</v>
      </c>
      <c r="EG420" s="716">
        <f>'3A 2025-2026 REPORTE CALIFICACI'!DS46</f>
        <v>51</v>
      </c>
      <c r="EH420" s="716">
        <f>'3A 2025-2026 REPORTE CALIFICACI'!DT46</f>
        <v>47.5</v>
      </c>
      <c r="EI420" s="716">
        <f>'3A 2025-2026 REPORTE CALIFICACI'!DU46</f>
        <v>50</v>
      </c>
      <c r="EJ420" s="716">
        <f>'3A 2025-2026 REPORTE CALIFICACI'!DV46</f>
        <v>53</v>
      </c>
      <c r="EK420" s="749">
        <f>'3A 2025-2026 REPORTE CALIFICACI'!DW46</f>
        <v>50.375</v>
      </c>
      <c r="EL420" s="750">
        <f>'3A 2025-2026 REPORTE CALIFICACI'!DX46</f>
        <v>0.596859858</v>
      </c>
      <c r="EM420" s="665">
        <f>'3A 2025-2026 REPORTE CALIFICACI'!DY46</f>
        <v>25.1875</v>
      </c>
      <c r="EN420" s="665" t="str">
        <f>'3A 2025-2026 REPORTE CALIFICACI'!DZ46</f>
        <v/>
      </c>
      <c r="EO420" s="665" t="str">
        <f>'3A 2025-2026 REPORTE CALIFICACI'!EA46</f>
        <v/>
      </c>
      <c r="EP420" s="665">
        <f>'3A 2025-2026 REPORTE CALIFICACI'!EB46</f>
        <v>25</v>
      </c>
      <c r="EQ420" s="665">
        <f>'3A 2025-2026 REPORTE CALIFICACI'!EC46</f>
        <v>15.1125</v>
      </c>
      <c r="ER420" s="665" t="str">
        <f>'3A 2025-2026 REPORTE CALIFICACI'!ED46</f>
        <v/>
      </c>
      <c r="ES420" s="665" t="str">
        <f>'3A 2025-2026 REPORTE CALIFICACI'!EE46</f>
        <v/>
      </c>
      <c r="ET420" s="665">
        <f>'3A 2025-2026 REPORTE CALIFICACI'!EF46</f>
        <v>15</v>
      </c>
      <c r="EU420" s="664"/>
      <c r="EV420" s="665" t="str">
        <f>'3A 2025-2026 REPORTE CALIFICACI'!EH46</f>
        <v/>
      </c>
      <c r="EW420" s="664" t="str">
        <f>'3A 2025-2026 REPORTE CALIFICACI'!EI46</f>
        <v/>
      </c>
      <c r="EX420" s="664" t="str">
        <f>'3A 2025-2026 REPORTE CALIFICACI'!EJ46</f>
        <v>R</v>
      </c>
      <c r="EY420" s="666"/>
    </row>
    <row r="421" ht="52.5" customHeight="1">
      <c r="A421" s="661"/>
      <c r="B421" s="47"/>
      <c r="C421" s="663" t="s">
        <v>1018</v>
      </c>
      <c r="D421" s="664">
        <f>'3A 2025-2026 REPORTE CALIFICACI'!EK43</f>
        <v>65</v>
      </c>
      <c r="E421" s="664">
        <f>'3A 2025-2026 REPORTE CALIFICACI'!EL43</f>
        <v>66</v>
      </c>
      <c r="F421" s="664">
        <f>'3A 2025-2026 REPORTE CALIFICACI'!EM43</f>
        <v>61</v>
      </c>
      <c r="G421" s="665">
        <f>'3A 2025-2026 REPORTE CALIFICACI'!EN43</f>
        <v>0</v>
      </c>
      <c r="H421" s="664">
        <f>'3A 2025-2026 REPORTE CALIFICACI'!EO43</f>
        <v>72</v>
      </c>
      <c r="I421" s="664">
        <f>'3A 2025-2026 REPORTE CALIFICACI'!EP43</f>
        <v>68</v>
      </c>
      <c r="J421" s="664">
        <f>'3A 2025-2026 REPORTE CALIFICACI'!EQ43</f>
        <v>60</v>
      </c>
      <c r="K421" s="664">
        <f>'3A 2025-2026 REPORTE CALIFICACI'!ER43</f>
        <v>0</v>
      </c>
      <c r="L421" s="664">
        <f>'3A 2025-2026 REPORTE CALIFICACI'!ES43</f>
        <v>67</v>
      </c>
      <c r="M421" s="665">
        <f>'3A 2025-2026 REPORTE CALIFICACI'!ET43</f>
        <v>70</v>
      </c>
      <c r="N421" s="665">
        <f>'3A 2025-2026 REPORTE CALIFICACI'!EU43</f>
        <v>57</v>
      </c>
      <c r="O421" s="664">
        <f>'3A 2025-2026 REPORTE CALIFICACI'!EV43</f>
        <v>0</v>
      </c>
      <c r="P421" s="665">
        <f>'3A 2025-2026 REPORTE CALIFICACI'!EW43</f>
        <v>41</v>
      </c>
      <c r="Q421" s="665">
        <f>'3A 2025-2026 REPORTE CALIFICACI'!EX43</f>
        <v>69</v>
      </c>
      <c r="R421" s="665">
        <f>'3A 2025-2026 REPORTE CALIFICACI'!EY43</f>
        <v>44</v>
      </c>
      <c r="S421" s="665">
        <f>'3A 2025-2026 REPORTE CALIFICACI'!EZ43</f>
        <v>0</v>
      </c>
      <c r="T421" s="716">
        <f>'3A 2025-2026 REPORTE CALIFICACI'!FA43</f>
        <v>48</v>
      </c>
      <c r="U421" s="716">
        <f>'3A 2025-2026 REPORTE CALIFICACI'!FB43</f>
        <v>50</v>
      </c>
      <c r="V421" s="716">
        <f>'3A 2025-2026 REPORTE CALIFICACI'!FC43</f>
        <v>48.5</v>
      </c>
      <c r="W421" s="716">
        <f>'3A 2025-2026 REPORTE CALIFICACI'!FD43</f>
        <v>38.5</v>
      </c>
      <c r="X421" s="749">
        <f>'3A 2025-2026 REPORTE CALIFICACI'!FE43</f>
        <v>46.25</v>
      </c>
      <c r="Y421" s="750">
        <f>'3A 2025-2026 REPORTE CALIFICACI'!FF43</f>
        <v>0.6530065359</v>
      </c>
      <c r="Z421" s="665">
        <f>'3A 2025-2026 REPORTE CALIFICACI'!FG43</f>
        <v>23.125</v>
      </c>
      <c r="AA421" s="665" t="str">
        <f>'3A 2025-2026 REPORTE CALIFICACI'!FH43</f>
        <v/>
      </c>
      <c r="AB421" s="665" t="str">
        <f>'3A 2025-2026 REPORTE CALIFICACI'!FI43</f>
        <v/>
      </c>
      <c r="AC421" s="665">
        <f>'3A 2025-2026 REPORTE CALIFICACI'!FJ43</f>
        <v>23</v>
      </c>
      <c r="AD421" s="665">
        <f>'3A 2025-2026 REPORTE CALIFICACI'!FK43</f>
        <v>13.875</v>
      </c>
      <c r="AE421" s="665" t="str">
        <f>'3A 2025-2026 REPORTE CALIFICACI'!FL43</f>
        <v/>
      </c>
      <c r="AF421" s="665" t="str">
        <f>'3A 2025-2026 REPORTE CALIFICACI'!FM43</f>
        <v/>
      </c>
      <c r="AG421" s="665">
        <f>'3A 2025-2026 REPORTE CALIFICACI'!FN43</f>
        <v>14</v>
      </c>
      <c r="AH421" s="664"/>
      <c r="AI421" s="665" t="str">
        <f>'3A 2025-2026 REPORTE CALIFICACI'!FP43</f>
        <v/>
      </c>
      <c r="AJ421" s="664" t="str">
        <f>'3A 2025-2026 REPORTE CALIFICACI'!FQ43</f>
        <v/>
      </c>
      <c r="AK421" s="664" t="str">
        <f>'3A 2025-2026 REPORTE CALIFICACI'!FR43</f>
        <v>R</v>
      </c>
      <c r="AL421" s="666"/>
      <c r="AM421" s="667"/>
      <c r="AN421" s="661"/>
      <c r="AO421" s="47"/>
      <c r="AP421" s="663" t="s">
        <v>1018</v>
      </c>
      <c r="AQ421" s="664">
        <f>'3A 2025-2026 REPORTE CALIFICACI'!EK44</f>
        <v>63</v>
      </c>
      <c r="AR421" s="664">
        <f>'3A 2025-2026 REPORTE CALIFICACI'!EL44</f>
        <v>78</v>
      </c>
      <c r="AS421" s="664">
        <f>'3A 2025-2026 REPORTE CALIFICACI'!EM44</f>
        <v>82</v>
      </c>
      <c r="AT421" s="665">
        <f>'3A 2025-2026 REPORTE CALIFICACI'!EN44</f>
        <v>0</v>
      </c>
      <c r="AU421" s="664">
        <f>'3A 2025-2026 REPORTE CALIFICACI'!EO44</f>
        <v>60</v>
      </c>
      <c r="AV421" s="664">
        <f>'3A 2025-2026 REPORTE CALIFICACI'!EP44</f>
        <v>71</v>
      </c>
      <c r="AW421" s="664">
        <f>'3A 2025-2026 REPORTE CALIFICACI'!EQ44</f>
        <v>81</v>
      </c>
      <c r="AX421" s="664">
        <f>'3A 2025-2026 REPORTE CALIFICACI'!ER44</f>
        <v>0</v>
      </c>
      <c r="AY421" s="664">
        <f>'3A 2025-2026 REPORTE CALIFICACI'!ES44</f>
        <v>48</v>
      </c>
      <c r="AZ421" s="665">
        <f>'3A 2025-2026 REPORTE CALIFICACI'!ET44</f>
        <v>76</v>
      </c>
      <c r="BA421" s="665">
        <f>'3A 2025-2026 REPORTE CALIFICACI'!EU44</f>
        <v>81</v>
      </c>
      <c r="BB421" s="664">
        <f>'3A 2025-2026 REPORTE CALIFICACI'!EV44</f>
        <v>0</v>
      </c>
      <c r="BC421" s="665">
        <f>'3A 2025-2026 REPORTE CALIFICACI'!EW44</f>
        <v>50</v>
      </c>
      <c r="BD421" s="665">
        <f>'3A 2025-2026 REPORTE CALIFICACI'!EX44</f>
        <v>75</v>
      </c>
      <c r="BE421" s="665">
        <f>'3A 2025-2026 REPORTE CALIFICACI'!EY44</f>
        <v>93</v>
      </c>
      <c r="BF421" s="665">
        <f>'3A 2025-2026 REPORTE CALIFICACI'!EZ44</f>
        <v>0</v>
      </c>
      <c r="BG421" s="716">
        <f>'3A 2025-2026 REPORTE CALIFICACI'!FA44</f>
        <v>55.75</v>
      </c>
      <c r="BH421" s="716">
        <f>'3A 2025-2026 REPORTE CALIFICACI'!FB44</f>
        <v>53</v>
      </c>
      <c r="BI421" s="716">
        <f>'3A 2025-2026 REPORTE CALIFICACI'!FC44</f>
        <v>51.25</v>
      </c>
      <c r="BJ421" s="716">
        <f>'3A 2025-2026 REPORTE CALIFICACI'!FD44</f>
        <v>54.5</v>
      </c>
      <c r="BK421" s="749">
        <f>'3A 2025-2026 REPORTE CALIFICACI'!FE44</f>
        <v>53.625</v>
      </c>
      <c r="BL421" s="750">
        <f>'3A 2025-2026 REPORTE CALIFICACI'!FF44</f>
        <v>0.7</v>
      </c>
      <c r="BM421" s="665">
        <f>'3A 2025-2026 REPORTE CALIFICACI'!FG44</f>
        <v>26.8125</v>
      </c>
      <c r="BN421" s="665" t="str">
        <f>'3A 2025-2026 REPORTE CALIFICACI'!FH44</f>
        <v/>
      </c>
      <c r="BO421" s="665" t="str">
        <f>'3A 2025-2026 REPORTE CALIFICACI'!FI44</f>
        <v/>
      </c>
      <c r="BP421" s="749">
        <f>'3A 2025-2026 REPORTE CALIFICACI'!FJ44</f>
        <v>27</v>
      </c>
      <c r="BQ421" s="665">
        <f>'3A 2025-2026 REPORTE CALIFICACI'!FK44</f>
        <v>16.0875</v>
      </c>
      <c r="BR421" s="665" t="str">
        <f>'3A 2025-2026 REPORTE CALIFICACI'!FL44</f>
        <v/>
      </c>
      <c r="BS421" s="665" t="str">
        <f>'3A 2025-2026 REPORTE CALIFICACI'!FM44</f>
        <v/>
      </c>
      <c r="BT421" s="749">
        <f>'3A 2025-2026 REPORTE CALIFICACI'!FN44</f>
        <v>16</v>
      </c>
      <c r="BU421" s="664"/>
      <c r="BV421" s="665" t="str">
        <f>'3A 2025-2026 REPORTE CALIFICACI'!FP44</f>
        <v/>
      </c>
      <c r="BW421" s="664" t="str">
        <f>'3A 2025-2026 REPORTE CALIFICACI'!FQ44</f>
        <v/>
      </c>
      <c r="BX421" s="664" t="str">
        <f>'3A 2025-2026 REPORTE CALIFICACI'!FR44</f>
        <v>R</v>
      </c>
      <c r="BY421" s="666"/>
      <c r="BZ421" s="667"/>
      <c r="CA421" s="661"/>
      <c r="CB421" s="47"/>
      <c r="CC421" s="663" t="s">
        <v>1018</v>
      </c>
      <c r="CD421" s="664">
        <f>'3A 2025-2026 REPORTE CALIFICACI'!EK45</f>
        <v>76</v>
      </c>
      <c r="CE421" s="664">
        <f>'3A 2025-2026 REPORTE CALIFICACI'!EL45</f>
        <v>91</v>
      </c>
      <c r="CF421" s="664">
        <f>'3A 2025-2026 REPORTE CALIFICACI'!EM45</f>
        <v>96</v>
      </c>
      <c r="CG421" s="665">
        <f>'3A 2025-2026 REPORTE CALIFICACI'!EN45</f>
        <v>0</v>
      </c>
      <c r="CH421" s="664">
        <f>'3A 2025-2026 REPORTE CALIFICACI'!EO45</f>
        <v>75</v>
      </c>
      <c r="CI421" s="664">
        <f>'3A 2025-2026 REPORTE CALIFICACI'!EP45</f>
        <v>90</v>
      </c>
      <c r="CJ421" s="664">
        <f>'3A 2025-2026 REPORTE CALIFICACI'!EQ45</f>
        <v>94</v>
      </c>
      <c r="CK421" s="664">
        <f>'3A 2025-2026 REPORTE CALIFICACI'!ER45</f>
        <v>0</v>
      </c>
      <c r="CL421" s="664">
        <f>'3A 2025-2026 REPORTE CALIFICACI'!ES45</f>
        <v>94</v>
      </c>
      <c r="CM421" s="665">
        <f>'3A 2025-2026 REPORTE CALIFICACI'!ET45</f>
        <v>96</v>
      </c>
      <c r="CN421" s="665">
        <f>'3A 2025-2026 REPORTE CALIFICACI'!EU45</f>
        <v>92</v>
      </c>
      <c r="CO421" s="664">
        <f>'3A 2025-2026 REPORTE CALIFICACI'!EV45</f>
        <v>0</v>
      </c>
      <c r="CP421" s="665">
        <f>'3A 2025-2026 REPORTE CALIFICACI'!EW45</f>
        <v>88</v>
      </c>
      <c r="CQ421" s="665">
        <f>'3A 2025-2026 REPORTE CALIFICACI'!EX45</f>
        <v>90</v>
      </c>
      <c r="CR421" s="665">
        <f>'3A 2025-2026 REPORTE CALIFICACI'!EY45</f>
        <v>81</v>
      </c>
      <c r="CS421" s="665">
        <f>'3A 2025-2026 REPORTE CALIFICACI'!EZ45</f>
        <v>0</v>
      </c>
      <c r="CT421" s="716">
        <f>'3A 2025-2026 REPORTE CALIFICACI'!FA45</f>
        <v>65.75</v>
      </c>
      <c r="CU421" s="716">
        <f>'3A 2025-2026 REPORTE CALIFICACI'!FB45</f>
        <v>64.75</v>
      </c>
      <c r="CV421" s="716">
        <f>'3A 2025-2026 REPORTE CALIFICACI'!FC45</f>
        <v>70.5</v>
      </c>
      <c r="CW421" s="716">
        <f>'3A 2025-2026 REPORTE CALIFICACI'!FD45</f>
        <v>64.75</v>
      </c>
      <c r="CX421" s="749">
        <f>'3A 2025-2026 REPORTE CALIFICACI'!FE45</f>
        <v>66.4375</v>
      </c>
      <c r="CY421" s="750">
        <f>'3A 2025-2026 REPORTE CALIFICACI'!FF45</f>
        <v>0.6944444444</v>
      </c>
      <c r="CZ421" s="665">
        <f>'3A 2025-2026 REPORTE CALIFICACI'!FG45</f>
        <v>33.21875</v>
      </c>
      <c r="DA421" s="665" t="str">
        <f>'3A 2025-2026 REPORTE CALIFICACI'!FH45</f>
        <v/>
      </c>
      <c r="DB421" s="665" t="str">
        <f>'3A 2025-2026 REPORTE CALIFICACI'!FI45</f>
        <v/>
      </c>
      <c r="DC421" s="665">
        <f>'3A 2025-2026 REPORTE CALIFICACI'!FJ45</f>
        <v>33</v>
      </c>
      <c r="DD421" s="665">
        <f>'3A 2025-2026 REPORTE CALIFICACI'!FK45</f>
        <v>19.93125</v>
      </c>
      <c r="DE421" s="665" t="str">
        <f>'3A 2025-2026 REPORTE CALIFICACI'!FL45</f>
        <v/>
      </c>
      <c r="DF421" s="665" t="str">
        <f>'3A 2025-2026 REPORTE CALIFICACI'!FM45</f>
        <v/>
      </c>
      <c r="DG421" s="665">
        <f>'3A 2025-2026 REPORTE CALIFICACI'!FN45</f>
        <v>20</v>
      </c>
      <c r="DH421" s="664"/>
      <c r="DI421" s="665" t="str">
        <f>'3A 2025-2026 REPORTE CALIFICACI'!FP45</f>
        <v/>
      </c>
      <c r="DJ421" s="664" t="str">
        <f>'3A 2025-2026 REPORTE CALIFICACI'!FQ45</f>
        <v/>
      </c>
      <c r="DK421" s="664" t="str">
        <f>'3A 2025-2026 REPORTE CALIFICACI'!FR45</f>
        <v>R</v>
      </c>
      <c r="DL421" s="666"/>
      <c r="DM421" s="667"/>
      <c r="DN421" s="661"/>
      <c r="DO421" s="47"/>
      <c r="DP421" s="663" t="s">
        <v>1018</v>
      </c>
      <c r="DQ421" s="664">
        <f>'3A 2025-2026 REPORTE CALIFICACI'!EK46</f>
        <v>71</v>
      </c>
      <c r="DR421" s="664">
        <f>'3A 2025-2026 REPORTE CALIFICACI'!EL46</f>
        <v>70</v>
      </c>
      <c r="DS421" s="664">
        <f>'3A 2025-2026 REPORTE CALIFICACI'!EM46</f>
        <v>72</v>
      </c>
      <c r="DT421" s="665">
        <f>'3A 2025-2026 REPORTE CALIFICACI'!EN46</f>
        <v>0</v>
      </c>
      <c r="DU421" s="664">
        <f>'3A 2025-2026 REPORTE CALIFICACI'!EO46</f>
        <v>76</v>
      </c>
      <c r="DV421" s="664">
        <f>'3A 2025-2026 REPORTE CALIFICACI'!EP46</f>
        <v>69</v>
      </c>
      <c r="DW421" s="664">
        <f>'3A 2025-2026 REPORTE CALIFICACI'!EQ46</f>
        <v>61</v>
      </c>
      <c r="DX421" s="664">
        <f>'3A 2025-2026 REPORTE CALIFICACI'!ER46</f>
        <v>0</v>
      </c>
      <c r="DY421" s="664">
        <f>'3A 2025-2026 REPORTE CALIFICACI'!ES46</f>
        <v>75</v>
      </c>
      <c r="DZ421" s="665">
        <f>'3A 2025-2026 REPORTE CALIFICACI'!ET46</f>
        <v>71</v>
      </c>
      <c r="EA421" s="665">
        <f>'3A 2025-2026 REPORTE CALIFICACI'!EU46</f>
        <v>58</v>
      </c>
      <c r="EB421" s="664">
        <f>'3A 2025-2026 REPORTE CALIFICACI'!EV46</f>
        <v>0</v>
      </c>
      <c r="EC421" s="665">
        <f>'3A 2025-2026 REPORTE CALIFICACI'!EW46</f>
        <v>63</v>
      </c>
      <c r="ED421" s="665">
        <f>'3A 2025-2026 REPORTE CALIFICACI'!EX46</f>
        <v>68</v>
      </c>
      <c r="EE421" s="665">
        <f>'3A 2025-2026 REPORTE CALIFICACI'!EY46</f>
        <v>83</v>
      </c>
      <c r="EF421" s="665">
        <f>'3A 2025-2026 REPORTE CALIFICACI'!EZ46</f>
        <v>0</v>
      </c>
      <c r="EG421" s="716">
        <f>'3A 2025-2026 REPORTE CALIFICACI'!FA46</f>
        <v>53.25</v>
      </c>
      <c r="EH421" s="716">
        <f>'3A 2025-2026 REPORTE CALIFICACI'!FB46</f>
        <v>51.5</v>
      </c>
      <c r="EI421" s="716">
        <f>'3A 2025-2026 REPORTE CALIFICACI'!FC46</f>
        <v>51</v>
      </c>
      <c r="EJ421" s="716">
        <f>'3A 2025-2026 REPORTE CALIFICACI'!FD46</f>
        <v>53.5</v>
      </c>
      <c r="EK421" s="749">
        <f>'3A 2025-2026 REPORTE CALIFICACI'!FE46</f>
        <v>52.3125</v>
      </c>
      <c r="EL421" s="750">
        <f>'3A 2025-2026 REPORTE CALIFICACI'!FF46</f>
        <v>0.5760130719</v>
      </c>
      <c r="EM421" s="665">
        <f>'3A 2025-2026 REPORTE CALIFICACI'!FG46</f>
        <v>26.15625</v>
      </c>
      <c r="EN421" s="665" t="str">
        <f>'3A 2025-2026 REPORTE CALIFICACI'!FH46</f>
        <v/>
      </c>
      <c r="EO421" s="665" t="str">
        <f>'3A 2025-2026 REPORTE CALIFICACI'!FI46</f>
        <v/>
      </c>
      <c r="EP421" s="665">
        <f>'3A 2025-2026 REPORTE CALIFICACI'!FJ46</f>
        <v>26</v>
      </c>
      <c r="EQ421" s="665">
        <f>'3A 2025-2026 REPORTE CALIFICACI'!FK46</f>
        <v>15.69375</v>
      </c>
      <c r="ER421" s="665" t="str">
        <f>'3A 2025-2026 REPORTE CALIFICACI'!FL46</f>
        <v/>
      </c>
      <c r="ES421" s="665" t="str">
        <f>'3A 2025-2026 REPORTE CALIFICACI'!FM46</f>
        <v/>
      </c>
      <c r="ET421" s="665">
        <f>'3A 2025-2026 REPORTE CALIFICACI'!FN46</f>
        <v>16</v>
      </c>
      <c r="EU421" s="664"/>
      <c r="EV421" s="665" t="str">
        <f>'3A 2025-2026 REPORTE CALIFICACI'!FP46</f>
        <v/>
      </c>
      <c r="EW421" s="664" t="str">
        <f>'3A 2025-2026 REPORTE CALIFICACI'!FQ46</f>
        <v/>
      </c>
      <c r="EX421" s="664" t="str">
        <f>'3A 2025-2026 REPORTE CALIFICACI'!FR46</f>
        <v>R</v>
      </c>
      <c r="EY421" s="666"/>
    </row>
    <row r="422" ht="52.5" customHeight="1">
      <c r="A422" s="661"/>
      <c r="B422" s="47"/>
      <c r="C422" s="663" t="s">
        <v>1019</v>
      </c>
      <c r="D422" s="664">
        <f>'3A 2025-2026 REPORTE CALIFICACI'!FS43</f>
        <v>47</v>
      </c>
      <c r="E422" s="664">
        <f>'3A 2025-2026 REPORTE CALIFICACI'!FT43</f>
        <v>50</v>
      </c>
      <c r="F422" s="664">
        <f>'3A 2025-2026 REPORTE CALIFICACI'!FU43</f>
        <v>30</v>
      </c>
      <c r="G422" s="664">
        <f>'3A 2025-2026 REPORTE CALIFICACI'!FV43</f>
        <v>0</v>
      </c>
      <c r="H422" s="664">
        <f>'3A 2025-2026 REPORTE CALIFICACI'!FW43</f>
        <v>50</v>
      </c>
      <c r="I422" s="664">
        <f>'3A 2025-2026 REPORTE CALIFICACI'!FX43</f>
        <v>40</v>
      </c>
      <c r="J422" s="664">
        <f>'3A 2025-2026 REPORTE CALIFICACI'!FY43</f>
        <v>30</v>
      </c>
      <c r="K422" s="664">
        <f>'3A 2025-2026 REPORTE CALIFICACI'!FZ43</f>
        <v>0</v>
      </c>
      <c r="L422" s="664">
        <f>'3A 2025-2026 REPORTE CALIFICACI'!GA43</f>
        <v>70</v>
      </c>
      <c r="M422" s="664">
        <f>'3A 2025-2026 REPORTE CALIFICACI'!GB43</f>
        <v>65</v>
      </c>
      <c r="N422" s="664">
        <f>'3A 2025-2026 REPORTE CALIFICACI'!GC43</f>
        <v>30</v>
      </c>
      <c r="O422" s="664">
        <f>'3A 2025-2026 REPORTE CALIFICACI'!GD43</f>
        <v>0</v>
      </c>
      <c r="P422" s="664">
        <f>'3A 2025-2026 REPORTE CALIFICACI'!GE43</f>
        <v>41</v>
      </c>
      <c r="Q422" s="664">
        <f>'3A 2025-2026 REPORTE CALIFICACI'!GF43</f>
        <v>45</v>
      </c>
      <c r="R422" s="664">
        <f>'3A 2025-2026 REPORTE CALIFICACI'!GG43</f>
        <v>70</v>
      </c>
      <c r="S422" s="664">
        <f>'3A 2025-2026 REPORTE CALIFICACI'!GH43</f>
        <v>0</v>
      </c>
      <c r="T422" s="716">
        <f>'3A 2025-2026 REPORTE CALIFICACI'!GI43</f>
        <v>31.75</v>
      </c>
      <c r="U422" s="716">
        <f>'3A 2025-2026 REPORTE CALIFICACI'!GJ43</f>
        <v>30</v>
      </c>
      <c r="V422" s="716">
        <f>'3A 2025-2026 REPORTE CALIFICACI'!GK43</f>
        <v>41.25</v>
      </c>
      <c r="W422" s="716">
        <f>'3A 2025-2026 REPORTE CALIFICACI'!GL43</f>
        <v>39</v>
      </c>
      <c r="X422" s="749">
        <f>'3A 2025-2026 REPORTE CALIFICACI'!GM43</f>
        <v>35.5</v>
      </c>
      <c r="Y422" s="750">
        <f>'3A 2025-2026 REPORTE CALIFICACI'!GN43</f>
        <v>0.29</v>
      </c>
      <c r="Z422" s="665">
        <f>'3A 2025-2026 REPORTE CALIFICACI'!GO43</f>
        <v>17.75</v>
      </c>
      <c r="AA422" s="665" t="str">
        <f>'3A 2025-2026 REPORTE CALIFICACI'!GP43</f>
        <v/>
      </c>
      <c r="AB422" s="665" t="str">
        <f>'3A 2025-2026 REPORTE CALIFICACI'!GQ43</f>
        <v/>
      </c>
      <c r="AC422" s="665">
        <f>'3A 2025-2026 REPORTE CALIFICACI'!GR43</f>
        <v>18</v>
      </c>
      <c r="AD422" s="665">
        <f>'3A 2025-2026 REPORTE CALIFICACI'!GS43</f>
        <v>10.65</v>
      </c>
      <c r="AE422" s="665" t="str">
        <f>'3A 2025-2026 REPORTE CALIFICACI'!GT43</f>
        <v/>
      </c>
      <c r="AF422" s="665" t="str">
        <f>'3A 2025-2026 REPORTE CALIFICACI'!GU43</f>
        <v/>
      </c>
      <c r="AG422" s="665">
        <f>'3A 2025-2026 REPORTE CALIFICACI'!GV43</f>
        <v>11</v>
      </c>
      <c r="AH422" s="664"/>
      <c r="AI422" s="665" t="str">
        <f>'3A 2025-2026 REPORTE CALIFICACI'!GX43</f>
        <v/>
      </c>
      <c r="AJ422" s="664" t="str">
        <f>'3A 2025-2026 REPORTE CALIFICACI'!GY43</f>
        <v/>
      </c>
      <c r="AK422" s="664" t="str">
        <f>'3A 2025-2026 REPORTE CALIFICACI'!GZ43</f>
        <v>R</v>
      </c>
      <c r="AL422" s="666"/>
      <c r="AM422" s="667"/>
      <c r="AN422" s="661"/>
      <c r="AO422" s="47"/>
      <c r="AP422" s="663" t="s">
        <v>1019</v>
      </c>
      <c r="AQ422" s="664">
        <f>'3A 2025-2026 REPORTE CALIFICACI'!FS44</f>
        <v>75</v>
      </c>
      <c r="AR422" s="664">
        <f>'3A 2025-2026 REPORTE CALIFICACI'!FT44</f>
        <v>70</v>
      </c>
      <c r="AS422" s="664">
        <f>'3A 2025-2026 REPORTE CALIFICACI'!FU44</f>
        <v>54</v>
      </c>
      <c r="AT422" s="664">
        <f>'3A 2025-2026 REPORTE CALIFICACI'!FV44</f>
        <v>0</v>
      </c>
      <c r="AU422" s="664" t="str">
        <f>'3A 2025-2026 REPORTE CALIFICACI'!FW44</f>
        <v>#REF!</v>
      </c>
      <c r="AV422" s="664">
        <f>'3A 2025-2026 REPORTE CALIFICACI'!FX44</f>
        <v>63</v>
      </c>
      <c r="AW422" s="664">
        <f>'3A 2025-2026 REPORTE CALIFICACI'!FY44</f>
        <v>55</v>
      </c>
      <c r="AX422" s="664">
        <f>'3A 2025-2026 REPORTE CALIFICACI'!FZ44</f>
        <v>0</v>
      </c>
      <c r="AY422" s="664">
        <f>'3A 2025-2026 REPORTE CALIFICACI'!GA44</f>
        <v>71</v>
      </c>
      <c r="AZ422" s="664">
        <f>'3A 2025-2026 REPORTE CALIFICACI'!GB44</f>
        <v>75</v>
      </c>
      <c r="BA422" s="664">
        <f>'3A 2025-2026 REPORTE CALIFICACI'!GC44</f>
        <v>50</v>
      </c>
      <c r="BB422" s="664">
        <f>'3A 2025-2026 REPORTE CALIFICACI'!GD44</f>
        <v>0</v>
      </c>
      <c r="BC422" s="664">
        <f>'3A 2025-2026 REPORTE CALIFICACI'!GE44</f>
        <v>75</v>
      </c>
      <c r="BD422" s="664">
        <f>'3A 2025-2026 REPORTE CALIFICACI'!GF44</f>
        <v>70</v>
      </c>
      <c r="BE422" s="664">
        <f>'3A 2025-2026 REPORTE CALIFICACI'!GG44</f>
        <v>75</v>
      </c>
      <c r="BF422" s="664">
        <f>'3A 2025-2026 REPORTE CALIFICACI'!GH44</f>
        <v>0</v>
      </c>
      <c r="BG422" s="716">
        <f>'3A 2025-2026 REPORTE CALIFICACI'!GI44</f>
        <v>49.75</v>
      </c>
      <c r="BH422" s="716" t="str">
        <f>'3A 2025-2026 REPORTE CALIFICACI'!GJ44</f>
        <v/>
      </c>
      <c r="BI422" s="716">
        <f>'3A 2025-2026 REPORTE CALIFICACI'!GK44</f>
        <v>49</v>
      </c>
      <c r="BJ422" s="716">
        <f>'3A 2025-2026 REPORTE CALIFICACI'!GL44</f>
        <v>55</v>
      </c>
      <c r="BK422" s="749">
        <f>'3A 2025-2026 REPORTE CALIFICACI'!GM44</f>
        <v>38.4375</v>
      </c>
      <c r="BL422" s="750">
        <f>'3A 2025-2026 REPORTE CALIFICACI'!GN44</f>
        <v>0.26875</v>
      </c>
      <c r="BM422" s="665">
        <f>'3A 2025-2026 REPORTE CALIFICACI'!GO44</f>
        <v>19.21875</v>
      </c>
      <c r="BN422" s="665" t="str">
        <f>'3A 2025-2026 REPORTE CALIFICACI'!GP44</f>
        <v/>
      </c>
      <c r="BO422" s="665" t="str">
        <f>'3A 2025-2026 REPORTE CALIFICACI'!GQ44</f>
        <v/>
      </c>
      <c r="BP422" s="749">
        <f>'3A 2025-2026 REPORTE CALIFICACI'!GR44</f>
        <v>19</v>
      </c>
      <c r="BQ422" s="665">
        <f>'3A 2025-2026 REPORTE CALIFICACI'!GS44</f>
        <v>11.53125</v>
      </c>
      <c r="BR422" s="665" t="str">
        <f>'3A 2025-2026 REPORTE CALIFICACI'!GT44</f>
        <v/>
      </c>
      <c r="BS422" s="665" t="str">
        <f>'3A 2025-2026 REPORTE CALIFICACI'!GU44</f>
        <v/>
      </c>
      <c r="BT422" s="749">
        <f>'3A 2025-2026 REPORTE CALIFICACI'!GV44</f>
        <v>12</v>
      </c>
      <c r="BU422" s="664"/>
      <c r="BV422" s="665" t="str">
        <f>'3A 2025-2026 REPORTE CALIFICACI'!GX44</f>
        <v/>
      </c>
      <c r="BW422" s="664" t="str">
        <f>'3A 2025-2026 REPORTE CALIFICACI'!GY44</f>
        <v/>
      </c>
      <c r="BX422" s="664" t="str">
        <f>'3A 2025-2026 REPORTE CALIFICACI'!GZ44</f>
        <v/>
      </c>
      <c r="BY422" s="666"/>
      <c r="BZ422" s="667"/>
      <c r="CA422" s="661"/>
      <c r="CB422" s="47"/>
      <c r="CC422" s="663" t="s">
        <v>1019</v>
      </c>
      <c r="CD422" s="664">
        <f>'3A 2025-2026 REPORTE CALIFICACI'!FS45</f>
        <v>73</v>
      </c>
      <c r="CE422" s="664">
        <f>'3A 2025-2026 REPORTE CALIFICACI'!FT45</f>
        <v>82</v>
      </c>
      <c r="CF422" s="664">
        <f>'3A 2025-2026 REPORTE CALIFICACI'!FU45</f>
        <v>80</v>
      </c>
      <c r="CG422" s="664">
        <f>'3A 2025-2026 REPORTE CALIFICACI'!FV45</f>
        <v>0</v>
      </c>
      <c r="CH422" s="664">
        <f>'3A 2025-2026 REPORTE CALIFICACI'!FW45</f>
        <v>75</v>
      </c>
      <c r="CI422" s="664">
        <f>'3A 2025-2026 REPORTE CALIFICACI'!FX45</f>
        <v>88</v>
      </c>
      <c r="CJ422" s="664">
        <f>'3A 2025-2026 REPORTE CALIFICACI'!FY45</f>
        <v>65</v>
      </c>
      <c r="CK422" s="664">
        <f>'3A 2025-2026 REPORTE CALIFICACI'!FZ45</f>
        <v>0</v>
      </c>
      <c r="CL422" s="664">
        <f>'3A 2025-2026 REPORTE CALIFICACI'!GA45</f>
        <v>82</v>
      </c>
      <c r="CM422" s="664">
        <f>'3A 2025-2026 REPORTE CALIFICACI'!GB45</f>
        <v>90</v>
      </c>
      <c r="CN422" s="664">
        <f>'3A 2025-2026 REPORTE CALIFICACI'!GC45</f>
        <v>80</v>
      </c>
      <c r="CO422" s="664">
        <f>'3A 2025-2026 REPORTE CALIFICACI'!GD45</f>
        <v>0</v>
      </c>
      <c r="CP422" s="664">
        <f>'3A 2025-2026 REPORTE CALIFICACI'!GE45</f>
        <v>76</v>
      </c>
      <c r="CQ422" s="664">
        <f>'3A 2025-2026 REPORTE CALIFICACI'!GF45</f>
        <v>90</v>
      </c>
      <c r="CR422" s="664">
        <f>'3A 2025-2026 REPORTE CALIFICACI'!GG45</f>
        <v>81</v>
      </c>
      <c r="CS422" s="664">
        <f>'3A 2025-2026 REPORTE CALIFICACI'!GH45</f>
        <v>0</v>
      </c>
      <c r="CT422" s="716">
        <f>'3A 2025-2026 REPORTE CALIFICACI'!GI45</f>
        <v>58.75</v>
      </c>
      <c r="CU422" s="716">
        <f>'3A 2025-2026 REPORTE CALIFICACI'!GJ45</f>
        <v>57</v>
      </c>
      <c r="CV422" s="716">
        <f>'3A 2025-2026 REPORTE CALIFICACI'!GK45</f>
        <v>63</v>
      </c>
      <c r="CW422" s="716">
        <f>'3A 2025-2026 REPORTE CALIFICACI'!GL45</f>
        <v>61.75</v>
      </c>
      <c r="CX422" s="749">
        <f>'3A 2025-2026 REPORTE CALIFICACI'!GM45</f>
        <v>60.125</v>
      </c>
      <c r="CY422" s="750">
        <f>'3A 2025-2026 REPORTE CALIFICACI'!GN45</f>
        <v>0.275</v>
      </c>
      <c r="CZ422" s="665">
        <f>'3A 2025-2026 REPORTE CALIFICACI'!GO45</f>
        <v>30.0625</v>
      </c>
      <c r="DA422" s="665" t="str">
        <f>'3A 2025-2026 REPORTE CALIFICACI'!GP45</f>
        <v/>
      </c>
      <c r="DB422" s="665" t="str">
        <f>'3A 2025-2026 REPORTE CALIFICACI'!GQ45</f>
        <v/>
      </c>
      <c r="DC422" s="665">
        <f>'3A 2025-2026 REPORTE CALIFICACI'!GR45</f>
        <v>30</v>
      </c>
      <c r="DD422" s="665">
        <f>'3A 2025-2026 REPORTE CALIFICACI'!GS45</f>
        <v>18.0375</v>
      </c>
      <c r="DE422" s="665" t="str">
        <f>'3A 2025-2026 REPORTE CALIFICACI'!GT45</f>
        <v/>
      </c>
      <c r="DF422" s="665" t="str">
        <f>'3A 2025-2026 REPORTE CALIFICACI'!GU45</f>
        <v/>
      </c>
      <c r="DG422" s="665">
        <f>'3A 2025-2026 REPORTE CALIFICACI'!GV45</f>
        <v>18</v>
      </c>
      <c r="DH422" s="664"/>
      <c r="DI422" s="665" t="str">
        <f>'3A 2025-2026 REPORTE CALIFICACI'!GX45</f>
        <v/>
      </c>
      <c r="DJ422" s="664" t="str">
        <f>'3A 2025-2026 REPORTE CALIFICACI'!GY45</f>
        <v/>
      </c>
      <c r="DK422" s="664" t="str">
        <f>'3A 2025-2026 REPORTE CALIFICACI'!GZ45</f>
        <v>R</v>
      </c>
      <c r="DL422" s="666"/>
      <c r="DM422" s="667"/>
      <c r="DN422" s="661"/>
      <c r="DO422" s="47"/>
      <c r="DP422" s="663" t="s">
        <v>1019</v>
      </c>
      <c r="DQ422" s="664">
        <f>'3A 2025-2026 REPORTE CALIFICACI'!FS46</f>
        <v>70</v>
      </c>
      <c r="DR422" s="664">
        <f>'3A 2025-2026 REPORTE CALIFICACI'!FT46</f>
        <v>75</v>
      </c>
      <c r="DS422" s="664">
        <f>'3A 2025-2026 REPORTE CALIFICACI'!FU46</f>
        <v>54</v>
      </c>
      <c r="DT422" s="664">
        <f>'3A 2025-2026 REPORTE CALIFICACI'!FV46</f>
        <v>0</v>
      </c>
      <c r="DU422" s="664">
        <f>'3A 2025-2026 REPORTE CALIFICACI'!FW46</f>
        <v>60</v>
      </c>
      <c r="DV422" s="664">
        <f>'3A 2025-2026 REPORTE CALIFICACI'!FX46</f>
        <v>74</v>
      </c>
      <c r="DW422" s="664">
        <f>'3A 2025-2026 REPORTE CALIFICACI'!FY46</f>
        <v>30</v>
      </c>
      <c r="DX422" s="664">
        <f>'3A 2025-2026 REPORTE CALIFICACI'!FZ46</f>
        <v>0</v>
      </c>
      <c r="DY422" s="664">
        <f>'3A 2025-2026 REPORTE CALIFICACI'!GA46</f>
        <v>79</v>
      </c>
      <c r="DZ422" s="664">
        <f>'3A 2025-2026 REPORTE CALIFICACI'!GB46</f>
        <v>79</v>
      </c>
      <c r="EA422" s="664">
        <f>'3A 2025-2026 REPORTE CALIFICACI'!GC46</f>
        <v>30</v>
      </c>
      <c r="EB422" s="664">
        <f>'3A 2025-2026 REPORTE CALIFICACI'!GD46</f>
        <v>0</v>
      </c>
      <c r="EC422" s="664">
        <f>'3A 2025-2026 REPORTE CALIFICACI'!GE46</f>
        <v>70</v>
      </c>
      <c r="ED422" s="664">
        <f>'3A 2025-2026 REPORTE CALIFICACI'!GF46</f>
        <v>70</v>
      </c>
      <c r="EE422" s="664">
        <f>'3A 2025-2026 REPORTE CALIFICACI'!GG46</f>
        <v>75</v>
      </c>
      <c r="EF422" s="664">
        <f>'3A 2025-2026 REPORTE CALIFICACI'!GH46</f>
        <v>0</v>
      </c>
      <c r="EG422" s="716">
        <f>'3A 2025-2026 REPORTE CALIFICACI'!GI46</f>
        <v>49.75</v>
      </c>
      <c r="EH422" s="716">
        <f>'3A 2025-2026 REPORTE CALIFICACI'!GJ46</f>
        <v>41</v>
      </c>
      <c r="EI422" s="716">
        <f>'3A 2025-2026 REPORTE CALIFICACI'!GK46</f>
        <v>47</v>
      </c>
      <c r="EJ422" s="716">
        <f>'3A 2025-2026 REPORTE CALIFICACI'!GL46</f>
        <v>53.75</v>
      </c>
      <c r="EK422" s="749">
        <f>'3A 2025-2026 REPORTE CALIFICACI'!GM46</f>
        <v>47.875</v>
      </c>
      <c r="EL422" s="750">
        <f>'3A 2025-2026 REPORTE CALIFICACI'!GN46</f>
        <v>0.28375</v>
      </c>
      <c r="EM422" s="665">
        <f>'3A 2025-2026 REPORTE CALIFICACI'!GO46</f>
        <v>23.9375</v>
      </c>
      <c r="EN422" s="665" t="str">
        <f>'3A 2025-2026 REPORTE CALIFICACI'!GP46</f>
        <v/>
      </c>
      <c r="EO422" s="665" t="str">
        <f>'3A 2025-2026 REPORTE CALIFICACI'!GQ46</f>
        <v/>
      </c>
      <c r="EP422" s="665">
        <f>'3A 2025-2026 REPORTE CALIFICACI'!GR46</f>
        <v>24</v>
      </c>
      <c r="EQ422" s="665">
        <f>'3A 2025-2026 REPORTE CALIFICACI'!GS46</f>
        <v>14.3625</v>
      </c>
      <c r="ER422" s="665" t="str">
        <f>'3A 2025-2026 REPORTE CALIFICACI'!GT46</f>
        <v/>
      </c>
      <c r="ES422" s="665" t="str">
        <f>'3A 2025-2026 REPORTE CALIFICACI'!GU46</f>
        <v/>
      </c>
      <c r="ET422" s="665">
        <f>'3A 2025-2026 REPORTE CALIFICACI'!GV46</f>
        <v>14</v>
      </c>
      <c r="EU422" s="664"/>
      <c r="EV422" s="665" t="str">
        <f>'3A 2025-2026 REPORTE CALIFICACI'!GX46</f>
        <v/>
      </c>
      <c r="EW422" s="664" t="str">
        <f>'3A 2025-2026 REPORTE CALIFICACI'!GY46</f>
        <v/>
      </c>
      <c r="EX422" s="664" t="str">
        <f>'3A 2025-2026 REPORTE CALIFICACI'!GZ46</f>
        <v>R</v>
      </c>
      <c r="EY422" s="666"/>
    </row>
    <row r="423" ht="52.5" customHeight="1">
      <c r="A423" s="661"/>
      <c r="B423" s="47"/>
      <c r="C423" s="663" t="s">
        <v>1020</v>
      </c>
      <c r="D423" s="664">
        <f>'3A 2025-2026 REPORTE CALIFICACI'!HA43</f>
        <v>60</v>
      </c>
      <c r="E423" s="664">
        <f>'3A 2025-2026 REPORTE CALIFICACI'!HB43</f>
        <v>71</v>
      </c>
      <c r="F423" s="664">
        <f>'3A 2025-2026 REPORTE CALIFICACI'!HC43</f>
        <v>52</v>
      </c>
      <c r="G423" s="664">
        <f>'3A 2025-2026 REPORTE CALIFICACI'!HD43</f>
        <v>0</v>
      </c>
      <c r="H423" s="664">
        <f>'3A 2025-2026 REPORTE CALIFICACI'!HE43</f>
        <v>70</v>
      </c>
      <c r="I423" s="664">
        <f>'3A 2025-2026 REPORTE CALIFICACI'!HF43</f>
        <v>76</v>
      </c>
      <c r="J423" s="664">
        <f>'3A 2025-2026 REPORTE CALIFICACI'!HG43</f>
        <v>53</v>
      </c>
      <c r="K423" s="664">
        <f>'3A 2025-2026 REPORTE CALIFICACI'!HH43</f>
        <v>0</v>
      </c>
      <c r="L423" s="664">
        <f>'3A 2025-2026 REPORTE CALIFICACI'!HI43</f>
        <v>70</v>
      </c>
      <c r="M423" s="664">
        <f>'3A 2025-2026 REPORTE CALIFICACI'!HJ43</f>
        <v>71</v>
      </c>
      <c r="N423" s="664">
        <f>'3A 2025-2026 REPORTE CALIFICACI'!HK43</f>
        <v>50</v>
      </c>
      <c r="O423" s="664">
        <f>'3A 2025-2026 REPORTE CALIFICACI'!HL43</f>
        <v>0</v>
      </c>
      <c r="P423" s="664">
        <f>'3A 2025-2026 REPORTE CALIFICACI'!HM43</f>
        <v>60</v>
      </c>
      <c r="Q423" s="664">
        <f>'3A 2025-2026 REPORTE CALIFICACI'!HN43</f>
        <v>70</v>
      </c>
      <c r="R423" s="664">
        <f>'3A 2025-2026 REPORTE CALIFICACI'!HO43</f>
        <v>75</v>
      </c>
      <c r="S423" s="664">
        <f>'3A 2025-2026 REPORTE CALIFICACI'!HP43</f>
        <v>0</v>
      </c>
      <c r="T423" s="716">
        <f>'3A 2025-2026 REPORTE CALIFICACI'!HQ43</f>
        <v>49.25</v>
      </c>
      <c r="U423" s="716">
        <f>'3A 2025-2026 REPORTE CALIFICACI'!HR43</f>
        <v>49.75</v>
      </c>
      <c r="V423" s="716">
        <f>'3A 2025-2026 REPORTE CALIFICACI'!HS43</f>
        <v>47.75</v>
      </c>
      <c r="W423" s="716">
        <f>'3A 2025-2026 REPORTE CALIFICACI'!HT43</f>
        <v>51.25</v>
      </c>
      <c r="X423" s="749">
        <f>'3A 2025-2026 REPORTE CALIFICACI'!HU43</f>
        <v>49.5</v>
      </c>
      <c r="Y423" s="750">
        <f>'3A 2025-2026 REPORTE CALIFICACI'!HV43</f>
        <v>0.4074074074</v>
      </c>
      <c r="Z423" s="665">
        <f>'3A 2025-2026 REPORTE CALIFICACI'!HW43</f>
        <v>24.75</v>
      </c>
      <c r="AA423" s="665" t="str">
        <f>'3A 2025-2026 REPORTE CALIFICACI'!HX43</f>
        <v/>
      </c>
      <c r="AB423" s="665" t="str">
        <f>'3A 2025-2026 REPORTE CALIFICACI'!HY43</f>
        <v/>
      </c>
      <c r="AC423" s="665">
        <f>'3A 2025-2026 REPORTE CALIFICACI'!HZ43</f>
        <v>25</v>
      </c>
      <c r="AD423" s="665">
        <f>'3A 2025-2026 REPORTE CALIFICACI'!IA43</f>
        <v>14.85</v>
      </c>
      <c r="AE423" s="665" t="str">
        <f>'3A 2025-2026 REPORTE CALIFICACI'!IB43</f>
        <v/>
      </c>
      <c r="AF423" s="665" t="str">
        <f>'3A 2025-2026 REPORTE CALIFICACI'!IC43</f>
        <v/>
      </c>
      <c r="AG423" s="665">
        <f>'3A 2025-2026 REPORTE CALIFICACI'!ID43</f>
        <v>15</v>
      </c>
      <c r="AH423" s="664"/>
      <c r="AI423" s="665" t="str">
        <f>'3A 2025-2026 REPORTE CALIFICACI'!IF43</f>
        <v/>
      </c>
      <c r="AJ423" s="664" t="str">
        <f>'3A 2025-2026 REPORTE CALIFICACI'!IG43</f>
        <v/>
      </c>
      <c r="AK423" s="664" t="str">
        <f>'3A 2025-2026 REPORTE CALIFICACI'!IH43</f>
        <v>R</v>
      </c>
      <c r="AL423" s="666"/>
      <c r="AM423" s="667"/>
      <c r="AN423" s="661"/>
      <c r="AO423" s="47"/>
      <c r="AP423" s="663" t="s">
        <v>1020</v>
      </c>
      <c r="AQ423" s="664">
        <f>'3A 2025-2026 REPORTE CALIFICACI'!HA44</f>
        <v>70</v>
      </c>
      <c r="AR423" s="664">
        <f>'3A 2025-2026 REPORTE CALIFICACI'!HB44</f>
        <v>70</v>
      </c>
      <c r="AS423" s="664">
        <f>'3A 2025-2026 REPORTE CALIFICACI'!HC44</f>
        <v>90</v>
      </c>
      <c r="AT423" s="664">
        <f>'3A 2025-2026 REPORTE CALIFICACI'!HD44</f>
        <v>0</v>
      </c>
      <c r="AU423" s="664">
        <f>'3A 2025-2026 REPORTE CALIFICACI'!HE44</f>
        <v>71</v>
      </c>
      <c r="AV423" s="664">
        <f>'3A 2025-2026 REPORTE CALIFICACI'!HF44</f>
        <v>86</v>
      </c>
      <c r="AW423" s="664">
        <f>'3A 2025-2026 REPORTE CALIFICACI'!HG44</f>
        <v>82</v>
      </c>
      <c r="AX423" s="664">
        <f>'3A 2025-2026 REPORTE CALIFICACI'!HH44</f>
        <v>0</v>
      </c>
      <c r="AY423" s="664">
        <f>'3A 2025-2026 REPORTE CALIFICACI'!HI44</f>
        <v>73</v>
      </c>
      <c r="AZ423" s="664">
        <f>'3A 2025-2026 REPORTE CALIFICACI'!HJ44</f>
        <v>78</v>
      </c>
      <c r="BA423" s="664">
        <f>'3A 2025-2026 REPORTE CALIFICACI'!HK44</f>
        <v>73</v>
      </c>
      <c r="BB423" s="664">
        <f>'3A 2025-2026 REPORTE CALIFICACI'!HL44</f>
        <v>0</v>
      </c>
      <c r="BC423" s="664">
        <f>'3A 2025-2026 REPORTE CALIFICACI'!HM44</f>
        <v>70</v>
      </c>
      <c r="BD423" s="664">
        <f>'3A 2025-2026 REPORTE CALIFICACI'!HN44</f>
        <v>75</v>
      </c>
      <c r="BE423" s="664">
        <f>'3A 2025-2026 REPORTE CALIFICACI'!HO44</f>
        <v>87</v>
      </c>
      <c r="BF423" s="664">
        <f>'3A 2025-2026 REPORTE CALIFICACI'!HP44</f>
        <v>0</v>
      </c>
      <c r="BG423" s="716">
        <f>'3A 2025-2026 REPORTE CALIFICACI'!HQ44</f>
        <v>57.5</v>
      </c>
      <c r="BH423" s="716">
        <f>'3A 2025-2026 REPORTE CALIFICACI'!HR44</f>
        <v>59.75</v>
      </c>
      <c r="BI423" s="716">
        <f>'3A 2025-2026 REPORTE CALIFICACI'!HS44</f>
        <v>56</v>
      </c>
      <c r="BJ423" s="716">
        <f>'3A 2025-2026 REPORTE CALIFICACI'!HT44</f>
        <v>58</v>
      </c>
      <c r="BK423" s="749">
        <f>'3A 2025-2026 REPORTE CALIFICACI'!HU44</f>
        <v>57.8125</v>
      </c>
      <c r="BL423" s="750">
        <f>'3A 2025-2026 REPORTE CALIFICACI'!HV44</f>
        <v>0.4814814815</v>
      </c>
      <c r="BM423" s="665">
        <f>'3A 2025-2026 REPORTE CALIFICACI'!HW44</f>
        <v>28.90625</v>
      </c>
      <c r="BN423" s="665" t="str">
        <f>'3A 2025-2026 REPORTE CALIFICACI'!HX44</f>
        <v/>
      </c>
      <c r="BO423" s="665" t="str">
        <f>'3A 2025-2026 REPORTE CALIFICACI'!HY44</f>
        <v/>
      </c>
      <c r="BP423" s="749">
        <f>'3A 2025-2026 REPORTE CALIFICACI'!HZ44</f>
        <v>29</v>
      </c>
      <c r="BQ423" s="665">
        <f>'3A 2025-2026 REPORTE CALIFICACI'!IA44</f>
        <v>17.34375</v>
      </c>
      <c r="BR423" s="665" t="str">
        <f>'3A 2025-2026 REPORTE CALIFICACI'!IB44</f>
        <v/>
      </c>
      <c r="BS423" s="665" t="str">
        <f>'3A 2025-2026 REPORTE CALIFICACI'!IC44</f>
        <v/>
      </c>
      <c r="BT423" s="749">
        <f>'3A 2025-2026 REPORTE CALIFICACI'!ID44</f>
        <v>17</v>
      </c>
      <c r="BU423" s="664"/>
      <c r="BV423" s="665" t="str">
        <f>'3A 2025-2026 REPORTE CALIFICACI'!IF44</f>
        <v/>
      </c>
      <c r="BW423" s="664" t="str">
        <f>'3A 2025-2026 REPORTE CALIFICACI'!IG44</f>
        <v/>
      </c>
      <c r="BX423" s="664" t="str">
        <f>'3A 2025-2026 REPORTE CALIFICACI'!IH44</f>
        <v>R</v>
      </c>
      <c r="BY423" s="666"/>
      <c r="BZ423" s="667"/>
      <c r="CA423" s="661"/>
      <c r="CB423" s="47"/>
      <c r="CC423" s="663" t="s">
        <v>1020</v>
      </c>
      <c r="CD423" s="664">
        <f>'3A 2025-2026 REPORTE CALIFICACI'!HA45</f>
        <v>93</v>
      </c>
      <c r="CE423" s="664">
        <f>'3A 2025-2026 REPORTE CALIFICACI'!HB45</f>
        <v>90</v>
      </c>
      <c r="CF423" s="664">
        <f>'3A 2025-2026 REPORTE CALIFICACI'!HC45</f>
        <v>97</v>
      </c>
      <c r="CG423" s="664">
        <f>'3A 2025-2026 REPORTE CALIFICACI'!HD45</f>
        <v>0</v>
      </c>
      <c r="CH423" s="664">
        <f>'3A 2025-2026 REPORTE CALIFICACI'!HE45</f>
        <v>91</v>
      </c>
      <c r="CI423" s="664">
        <f>'3A 2025-2026 REPORTE CALIFICACI'!HF45</f>
        <v>87</v>
      </c>
      <c r="CJ423" s="664">
        <f>'3A 2025-2026 REPORTE CALIFICACI'!HG45</f>
        <v>96</v>
      </c>
      <c r="CK423" s="664">
        <f>'3A 2025-2026 REPORTE CALIFICACI'!HH45</f>
        <v>0</v>
      </c>
      <c r="CL423" s="664">
        <f>'3A 2025-2026 REPORTE CALIFICACI'!HI45</f>
        <v>88</v>
      </c>
      <c r="CM423" s="664">
        <f>'3A 2025-2026 REPORTE CALIFICACI'!HJ45</f>
        <v>91</v>
      </c>
      <c r="CN423" s="664">
        <f>'3A 2025-2026 REPORTE CALIFICACI'!HK45</f>
        <v>93</v>
      </c>
      <c r="CO423" s="664">
        <f>'3A 2025-2026 REPORTE CALIFICACI'!HL45</f>
        <v>0</v>
      </c>
      <c r="CP423" s="664">
        <f>'3A 2025-2026 REPORTE CALIFICACI'!HM45</f>
        <v>85</v>
      </c>
      <c r="CQ423" s="664">
        <f>'3A 2025-2026 REPORTE CALIFICACI'!HN45</f>
        <v>86</v>
      </c>
      <c r="CR423" s="664">
        <f>'3A 2025-2026 REPORTE CALIFICACI'!HO45</f>
        <v>87</v>
      </c>
      <c r="CS423" s="664">
        <f>'3A 2025-2026 REPORTE CALIFICACI'!HP45</f>
        <v>0</v>
      </c>
      <c r="CT423" s="716">
        <f>'3A 2025-2026 REPORTE CALIFICACI'!HQ45</f>
        <v>70</v>
      </c>
      <c r="CU423" s="716">
        <f>'3A 2025-2026 REPORTE CALIFICACI'!HR45</f>
        <v>68.5</v>
      </c>
      <c r="CV423" s="716">
        <f>'3A 2025-2026 REPORTE CALIFICACI'!HS45</f>
        <v>68</v>
      </c>
      <c r="CW423" s="716">
        <f>'3A 2025-2026 REPORTE CALIFICACI'!HT45</f>
        <v>64.5</v>
      </c>
      <c r="CX423" s="749">
        <f>'3A 2025-2026 REPORTE CALIFICACI'!HU45</f>
        <v>67.75</v>
      </c>
      <c r="CY423" s="750">
        <f>'3A 2025-2026 REPORTE CALIFICACI'!HV45</f>
        <v>0.4814814815</v>
      </c>
      <c r="CZ423" s="665">
        <f>'3A 2025-2026 REPORTE CALIFICACI'!HW45</f>
        <v>33.875</v>
      </c>
      <c r="DA423" s="665" t="str">
        <f>'3A 2025-2026 REPORTE CALIFICACI'!HX45</f>
        <v/>
      </c>
      <c r="DB423" s="665" t="str">
        <f>'3A 2025-2026 REPORTE CALIFICACI'!HY45</f>
        <v/>
      </c>
      <c r="DC423" s="665">
        <f>'3A 2025-2026 REPORTE CALIFICACI'!HZ45</f>
        <v>34</v>
      </c>
      <c r="DD423" s="665">
        <f>'3A 2025-2026 REPORTE CALIFICACI'!IA45</f>
        <v>20.325</v>
      </c>
      <c r="DE423" s="665" t="str">
        <f>'3A 2025-2026 REPORTE CALIFICACI'!IB45</f>
        <v/>
      </c>
      <c r="DF423" s="665" t="str">
        <f>'3A 2025-2026 REPORTE CALIFICACI'!IC45</f>
        <v/>
      </c>
      <c r="DG423" s="665">
        <f>'3A 2025-2026 REPORTE CALIFICACI'!ID45</f>
        <v>20</v>
      </c>
      <c r="DH423" s="664"/>
      <c r="DI423" s="665" t="str">
        <f>'3A 2025-2026 REPORTE CALIFICACI'!IF45</f>
        <v/>
      </c>
      <c r="DJ423" s="664" t="str">
        <f>'3A 2025-2026 REPORTE CALIFICACI'!IG45</f>
        <v/>
      </c>
      <c r="DK423" s="664" t="str">
        <f>'3A 2025-2026 REPORTE CALIFICACI'!IH45</f>
        <v>R</v>
      </c>
      <c r="DL423" s="666"/>
      <c r="DM423" s="667"/>
      <c r="DN423" s="661"/>
      <c r="DO423" s="47"/>
      <c r="DP423" s="663" t="s">
        <v>1020</v>
      </c>
      <c r="DQ423" s="664">
        <f>'3A 2025-2026 REPORTE CALIFICACI'!HA46</f>
        <v>70</v>
      </c>
      <c r="DR423" s="664">
        <f>'3A 2025-2026 REPORTE CALIFICACI'!HB46</f>
        <v>71</v>
      </c>
      <c r="DS423" s="664">
        <f>'3A 2025-2026 REPORTE CALIFICACI'!HC46</f>
        <v>87</v>
      </c>
      <c r="DT423" s="664">
        <f>'3A 2025-2026 REPORTE CALIFICACI'!HD46</f>
        <v>0</v>
      </c>
      <c r="DU423" s="664">
        <f>'3A 2025-2026 REPORTE CALIFICACI'!HE46</f>
        <v>73</v>
      </c>
      <c r="DV423" s="664">
        <f>'3A 2025-2026 REPORTE CALIFICACI'!HF46</f>
        <v>75</v>
      </c>
      <c r="DW423" s="664">
        <f>'3A 2025-2026 REPORTE CALIFICACI'!HG46</f>
        <v>51</v>
      </c>
      <c r="DX423" s="664">
        <f>'3A 2025-2026 REPORTE CALIFICACI'!HH46</f>
        <v>0</v>
      </c>
      <c r="DY423" s="664">
        <f>'3A 2025-2026 REPORTE CALIFICACI'!HI46</f>
        <v>60</v>
      </c>
      <c r="DZ423" s="664">
        <f>'3A 2025-2026 REPORTE CALIFICACI'!HJ46</f>
        <v>60</v>
      </c>
      <c r="EA423" s="664">
        <f>'3A 2025-2026 REPORTE CALIFICACI'!HK46</f>
        <v>62</v>
      </c>
      <c r="EB423" s="664">
        <f>'3A 2025-2026 REPORTE CALIFICACI'!HL46</f>
        <v>0</v>
      </c>
      <c r="EC423" s="664">
        <f>'3A 2025-2026 REPORTE CALIFICACI'!HM46</f>
        <v>70</v>
      </c>
      <c r="ED423" s="664">
        <f>'3A 2025-2026 REPORTE CALIFICACI'!HN46</f>
        <v>72</v>
      </c>
      <c r="EE423" s="664">
        <f>'3A 2025-2026 REPORTE CALIFICACI'!HO46</f>
        <v>71</v>
      </c>
      <c r="EF423" s="664">
        <f>'3A 2025-2026 REPORTE CALIFICACI'!HP46</f>
        <v>0</v>
      </c>
      <c r="EG423" s="716">
        <f>'3A 2025-2026 REPORTE CALIFICACI'!HQ46</f>
        <v>57</v>
      </c>
      <c r="EH423" s="716">
        <f>'3A 2025-2026 REPORTE CALIFICACI'!HR46</f>
        <v>49.75</v>
      </c>
      <c r="EI423" s="716">
        <f>'3A 2025-2026 REPORTE CALIFICACI'!HS46</f>
        <v>45.5</v>
      </c>
      <c r="EJ423" s="716">
        <f>'3A 2025-2026 REPORTE CALIFICACI'!HT46</f>
        <v>53.25</v>
      </c>
      <c r="EK423" s="749">
        <f>'3A 2025-2026 REPORTE CALIFICACI'!HU46</f>
        <v>51.375</v>
      </c>
      <c r="EL423" s="750">
        <f>'3A 2025-2026 REPORTE CALIFICACI'!HV46</f>
        <v>0.4305555556</v>
      </c>
      <c r="EM423" s="665">
        <f>'3A 2025-2026 REPORTE CALIFICACI'!HW46</f>
        <v>25.6875</v>
      </c>
      <c r="EN423" s="665" t="str">
        <f>'3A 2025-2026 REPORTE CALIFICACI'!HX46</f>
        <v/>
      </c>
      <c r="EO423" s="665" t="str">
        <f>'3A 2025-2026 REPORTE CALIFICACI'!HY46</f>
        <v/>
      </c>
      <c r="EP423" s="665">
        <f>'3A 2025-2026 REPORTE CALIFICACI'!HZ46</f>
        <v>26</v>
      </c>
      <c r="EQ423" s="665">
        <f>'3A 2025-2026 REPORTE CALIFICACI'!IA46</f>
        <v>15.4125</v>
      </c>
      <c r="ER423" s="665" t="str">
        <f>'3A 2025-2026 REPORTE CALIFICACI'!IB46</f>
        <v/>
      </c>
      <c r="ES423" s="665" t="str">
        <f>'3A 2025-2026 REPORTE CALIFICACI'!IC46</f>
        <v/>
      </c>
      <c r="ET423" s="665">
        <f>'3A 2025-2026 REPORTE CALIFICACI'!ID46</f>
        <v>15</v>
      </c>
      <c r="EU423" s="664"/>
      <c r="EV423" s="665" t="str">
        <f>'3A 2025-2026 REPORTE CALIFICACI'!IF46</f>
        <v/>
      </c>
      <c r="EW423" s="664" t="str">
        <f>'3A 2025-2026 REPORTE CALIFICACI'!IG46</f>
        <v/>
      </c>
      <c r="EX423" s="664" t="str">
        <f>'3A 2025-2026 REPORTE CALIFICACI'!IH46</f>
        <v>R</v>
      </c>
      <c r="EY423" s="666"/>
    </row>
    <row r="424" ht="52.5" customHeight="1">
      <c r="A424" s="661"/>
      <c r="B424" s="47"/>
      <c r="C424" s="663" t="s">
        <v>1021</v>
      </c>
      <c r="D424" s="664">
        <f>'3A 2025-2026 REPORTE CALIFICACI'!II43</f>
        <v>70</v>
      </c>
      <c r="E424" s="664">
        <f>'3A 2025-2026 REPORTE CALIFICACI'!IJ43</f>
        <v>72</v>
      </c>
      <c r="F424" s="664">
        <f>'3A 2025-2026 REPORTE CALIFICACI'!IK43</f>
        <v>70</v>
      </c>
      <c r="G424" s="664">
        <f>'3A 2025-2026 REPORTE CALIFICACI'!IL43</f>
        <v>0</v>
      </c>
      <c r="H424" s="664">
        <f>'3A 2025-2026 REPORTE CALIFICACI'!IM43</f>
        <v>74</v>
      </c>
      <c r="I424" s="664">
        <f>'3A 2025-2026 REPORTE CALIFICACI'!IN43</f>
        <v>73</v>
      </c>
      <c r="J424" s="664">
        <f>'3A 2025-2026 REPORTE CALIFICACI'!IO43</f>
        <v>72</v>
      </c>
      <c r="K424" s="664">
        <f>'3A 2025-2026 REPORTE CALIFICACI'!IP43</f>
        <v>0</v>
      </c>
      <c r="L424" s="664">
        <f>'3A 2025-2026 REPORTE CALIFICACI'!IQ43</f>
        <v>77</v>
      </c>
      <c r="M424" s="664">
        <f>'3A 2025-2026 REPORTE CALIFICACI'!IR43</f>
        <v>76</v>
      </c>
      <c r="N424" s="664">
        <f>'3A 2025-2026 REPORTE CALIFICACI'!IS43</f>
        <v>74</v>
      </c>
      <c r="O424" s="664">
        <f>'3A 2025-2026 REPORTE CALIFICACI'!IT43</f>
        <v>0</v>
      </c>
      <c r="P424" s="664">
        <f>'3A 2025-2026 REPORTE CALIFICACI'!IU43</f>
        <v>80</v>
      </c>
      <c r="Q424" s="664">
        <f>'3A 2025-2026 REPORTE CALIFICACI'!IV43</f>
        <v>78</v>
      </c>
      <c r="R424" s="664">
        <f>'3A 2025-2026 REPORTE CALIFICACI'!IW43</f>
        <v>75</v>
      </c>
      <c r="S424" s="664">
        <f>'3A 2025-2026 REPORTE CALIFICACI'!IX43</f>
        <v>0</v>
      </c>
      <c r="T424" s="716">
        <f>'3A 2025-2026 REPORTE CALIFICACI'!IY43</f>
        <v>53</v>
      </c>
      <c r="U424" s="716">
        <f>'3A 2025-2026 REPORTE CALIFICACI'!IZ43</f>
        <v>54.75</v>
      </c>
      <c r="V424" s="716">
        <f>'3A 2025-2026 REPORTE CALIFICACI'!JA43</f>
        <v>56.75</v>
      </c>
      <c r="W424" s="716">
        <f>'3A 2025-2026 REPORTE CALIFICACI'!JB43</f>
        <v>58.25</v>
      </c>
      <c r="X424" s="749">
        <f>'3A 2025-2026 REPORTE CALIFICACI'!JC43</f>
        <v>55.6875</v>
      </c>
      <c r="Y424" s="750">
        <f>'3A 2025-2026 REPORTE CALIFICACI'!JD43</f>
        <v>0.7</v>
      </c>
      <c r="Z424" s="665">
        <f>'3A 2025-2026 REPORTE CALIFICACI'!JE43</f>
        <v>27.84375</v>
      </c>
      <c r="AA424" s="665" t="str">
        <f>'3A 2025-2026 REPORTE CALIFICACI'!JF43</f>
        <v/>
      </c>
      <c r="AB424" s="665" t="str">
        <f>'3A 2025-2026 REPORTE CALIFICACI'!JG43</f>
        <v/>
      </c>
      <c r="AC424" s="665">
        <f>'3A 2025-2026 REPORTE CALIFICACI'!JH43</f>
        <v>28</v>
      </c>
      <c r="AD424" s="665">
        <f>'3A 2025-2026 REPORTE CALIFICACI'!JI43</f>
        <v>16.70625</v>
      </c>
      <c r="AE424" s="665" t="str">
        <f>'3A 2025-2026 REPORTE CALIFICACI'!JJ43</f>
        <v/>
      </c>
      <c r="AF424" s="665" t="str">
        <f>'3A 2025-2026 REPORTE CALIFICACI'!JK43</f>
        <v/>
      </c>
      <c r="AG424" s="665">
        <f>'3A 2025-2026 REPORTE CALIFICACI'!JL43</f>
        <v>17</v>
      </c>
      <c r="AH424" s="664"/>
      <c r="AI424" s="665" t="str">
        <f>'3A 2025-2026 REPORTE CALIFICACI'!JN43</f>
        <v/>
      </c>
      <c r="AJ424" s="664" t="str">
        <f>'3A 2025-2026 REPORTE CALIFICACI'!JO43</f>
        <v/>
      </c>
      <c r="AK424" s="664" t="str">
        <f>'3A 2025-2026 REPORTE CALIFICACI'!JP43</f>
        <v>R</v>
      </c>
      <c r="AL424" s="666"/>
      <c r="AM424" s="667"/>
      <c r="AN424" s="661"/>
      <c r="AO424" s="47"/>
      <c r="AP424" s="663" t="s">
        <v>1021</v>
      </c>
      <c r="AQ424" s="664">
        <f>'3A 2025-2026 REPORTE CALIFICACI'!II44</f>
        <v>80</v>
      </c>
      <c r="AR424" s="664">
        <f>'3A 2025-2026 REPORTE CALIFICACI'!IJ44</f>
        <v>78</v>
      </c>
      <c r="AS424" s="664">
        <f>'3A 2025-2026 REPORTE CALIFICACI'!IK44</f>
        <v>76</v>
      </c>
      <c r="AT424" s="664">
        <f>'3A 2025-2026 REPORTE CALIFICACI'!IL44</f>
        <v>0</v>
      </c>
      <c r="AU424" s="664">
        <f>'3A 2025-2026 REPORTE CALIFICACI'!IM44</f>
        <v>81</v>
      </c>
      <c r="AV424" s="664">
        <f>'3A 2025-2026 REPORTE CALIFICACI'!IN44</f>
        <v>80</v>
      </c>
      <c r="AW424" s="664">
        <f>'3A 2025-2026 REPORTE CALIFICACI'!IO44</f>
        <v>82</v>
      </c>
      <c r="AX424" s="664">
        <f>'3A 2025-2026 REPORTE CALIFICACI'!IP44</f>
        <v>0</v>
      </c>
      <c r="AY424" s="664">
        <f>'3A 2025-2026 REPORTE CALIFICACI'!IQ44</f>
        <v>82</v>
      </c>
      <c r="AZ424" s="664">
        <f>'3A 2025-2026 REPORTE CALIFICACI'!IR44</f>
        <v>78</v>
      </c>
      <c r="BA424" s="664">
        <f>'3A 2025-2026 REPORTE CALIFICACI'!IS44</f>
        <v>77</v>
      </c>
      <c r="BB424" s="664">
        <f>'3A 2025-2026 REPORTE CALIFICACI'!IT44</f>
        <v>0</v>
      </c>
      <c r="BC424" s="664">
        <f>'3A 2025-2026 REPORTE CALIFICACI'!IU44</f>
        <v>81</v>
      </c>
      <c r="BD424" s="664">
        <f>'3A 2025-2026 REPORTE CALIFICACI'!IV44</f>
        <v>80</v>
      </c>
      <c r="BE424" s="664">
        <f>'3A 2025-2026 REPORTE CALIFICACI'!IW44</f>
        <v>82</v>
      </c>
      <c r="BF424" s="664">
        <f>'3A 2025-2026 REPORTE CALIFICACI'!IX44</f>
        <v>0</v>
      </c>
      <c r="BG424" s="716">
        <f>'3A 2025-2026 REPORTE CALIFICACI'!IY44</f>
        <v>58.5</v>
      </c>
      <c r="BH424" s="716">
        <f>'3A 2025-2026 REPORTE CALIFICACI'!IZ44</f>
        <v>60.75</v>
      </c>
      <c r="BI424" s="716">
        <f>'3A 2025-2026 REPORTE CALIFICACI'!JA44</f>
        <v>59.25</v>
      </c>
      <c r="BJ424" s="716">
        <f>'3A 2025-2026 REPORTE CALIFICACI'!JB44</f>
        <v>60.75</v>
      </c>
      <c r="BK424" s="749">
        <f>'3A 2025-2026 REPORTE CALIFICACI'!JC44</f>
        <v>59.8125</v>
      </c>
      <c r="BL424" s="750">
        <f>'3A 2025-2026 REPORTE CALIFICACI'!JD44</f>
        <v>0.8</v>
      </c>
      <c r="BM424" s="665">
        <f>'3A 2025-2026 REPORTE CALIFICACI'!JE44</f>
        <v>29.90625</v>
      </c>
      <c r="BN424" s="665" t="str">
        <f>'3A 2025-2026 REPORTE CALIFICACI'!JF44</f>
        <v/>
      </c>
      <c r="BO424" s="665" t="str">
        <f>'3A 2025-2026 REPORTE CALIFICACI'!JG44</f>
        <v/>
      </c>
      <c r="BP424" s="749">
        <f>'3A 2025-2026 REPORTE CALIFICACI'!JH44</f>
        <v>30</v>
      </c>
      <c r="BQ424" s="665">
        <f>'3A 2025-2026 REPORTE CALIFICACI'!JI44</f>
        <v>17.94375</v>
      </c>
      <c r="BR424" s="665" t="str">
        <f>'3A 2025-2026 REPORTE CALIFICACI'!JJ44</f>
        <v/>
      </c>
      <c r="BS424" s="665" t="str">
        <f>'3A 2025-2026 REPORTE CALIFICACI'!JK44</f>
        <v/>
      </c>
      <c r="BT424" s="749">
        <f>'3A 2025-2026 REPORTE CALIFICACI'!JL44</f>
        <v>18</v>
      </c>
      <c r="BU424" s="664"/>
      <c r="BV424" s="665" t="str">
        <f>'3A 2025-2026 REPORTE CALIFICACI'!JN44</f>
        <v/>
      </c>
      <c r="BW424" s="664" t="str">
        <f>'3A 2025-2026 REPORTE CALIFICACI'!JO44</f>
        <v/>
      </c>
      <c r="BX424" s="664" t="str">
        <f>'3A 2025-2026 REPORTE CALIFICACI'!JP44</f>
        <v>R</v>
      </c>
      <c r="BY424" s="666"/>
      <c r="BZ424" s="667"/>
      <c r="CA424" s="661"/>
      <c r="CB424" s="47"/>
      <c r="CC424" s="663" t="s">
        <v>1021</v>
      </c>
      <c r="CD424" s="664">
        <f>'3A 2025-2026 REPORTE CALIFICACI'!II45</f>
        <v>84</v>
      </c>
      <c r="CE424" s="664">
        <f>'3A 2025-2026 REPORTE CALIFICACI'!IJ45</f>
        <v>85</v>
      </c>
      <c r="CF424" s="664">
        <f>'3A 2025-2026 REPORTE CALIFICACI'!IK45</f>
        <v>83</v>
      </c>
      <c r="CG424" s="664">
        <f>'3A 2025-2026 REPORTE CALIFICACI'!IL45</f>
        <v>0</v>
      </c>
      <c r="CH424" s="664">
        <f>'3A 2025-2026 REPORTE CALIFICACI'!IM45</f>
        <v>86</v>
      </c>
      <c r="CI424" s="664">
        <f>'3A 2025-2026 REPORTE CALIFICACI'!IN45</f>
        <v>87</v>
      </c>
      <c r="CJ424" s="664">
        <f>'3A 2025-2026 REPORTE CALIFICACI'!IO45</f>
        <v>88</v>
      </c>
      <c r="CK424" s="664">
        <f>'3A 2025-2026 REPORTE CALIFICACI'!IP45</f>
        <v>0</v>
      </c>
      <c r="CL424" s="664">
        <f>'3A 2025-2026 REPORTE CALIFICACI'!IQ45</f>
        <v>85</v>
      </c>
      <c r="CM424" s="664">
        <f>'3A 2025-2026 REPORTE CALIFICACI'!IR45</f>
        <v>84</v>
      </c>
      <c r="CN424" s="664">
        <f>'3A 2025-2026 REPORTE CALIFICACI'!IS45</f>
        <v>83</v>
      </c>
      <c r="CO424" s="664">
        <f>'3A 2025-2026 REPORTE CALIFICACI'!IT45</f>
        <v>0</v>
      </c>
      <c r="CP424" s="664">
        <f>'3A 2025-2026 REPORTE CALIFICACI'!IU45</f>
        <v>83</v>
      </c>
      <c r="CQ424" s="664">
        <f>'3A 2025-2026 REPORTE CALIFICACI'!IV45</f>
        <v>86</v>
      </c>
      <c r="CR424" s="664">
        <f>'3A 2025-2026 REPORTE CALIFICACI'!IW45</f>
        <v>87</v>
      </c>
      <c r="CS424" s="664">
        <f>'3A 2025-2026 REPORTE CALIFICACI'!IX45</f>
        <v>0</v>
      </c>
      <c r="CT424" s="716">
        <f>'3A 2025-2026 REPORTE CALIFICACI'!IY45</f>
        <v>63</v>
      </c>
      <c r="CU424" s="716">
        <f>'3A 2025-2026 REPORTE CALIFICACI'!IZ45</f>
        <v>65.25</v>
      </c>
      <c r="CV424" s="716">
        <f>'3A 2025-2026 REPORTE CALIFICACI'!JA45</f>
        <v>63</v>
      </c>
      <c r="CW424" s="716">
        <f>'3A 2025-2026 REPORTE CALIFICACI'!JB45</f>
        <v>64</v>
      </c>
      <c r="CX424" s="749">
        <f>'3A 2025-2026 REPORTE CALIFICACI'!JC45</f>
        <v>63.8125</v>
      </c>
      <c r="CY424" s="750">
        <f>'3A 2025-2026 REPORTE CALIFICACI'!JD45</f>
        <v>0.78</v>
      </c>
      <c r="CZ424" s="665">
        <f>'3A 2025-2026 REPORTE CALIFICACI'!JE45</f>
        <v>31.90625</v>
      </c>
      <c r="DA424" s="665" t="str">
        <f>'3A 2025-2026 REPORTE CALIFICACI'!JF45</f>
        <v/>
      </c>
      <c r="DB424" s="665" t="str">
        <f>'3A 2025-2026 REPORTE CALIFICACI'!JG45</f>
        <v/>
      </c>
      <c r="DC424" s="665">
        <f>'3A 2025-2026 REPORTE CALIFICACI'!JH45</f>
        <v>32</v>
      </c>
      <c r="DD424" s="665">
        <f>'3A 2025-2026 REPORTE CALIFICACI'!JI45</f>
        <v>19.14375</v>
      </c>
      <c r="DE424" s="665" t="str">
        <f>'3A 2025-2026 REPORTE CALIFICACI'!JJ45</f>
        <v/>
      </c>
      <c r="DF424" s="665" t="str">
        <f>'3A 2025-2026 REPORTE CALIFICACI'!JK45</f>
        <v/>
      </c>
      <c r="DG424" s="665">
        <f>'3A 2025-2026 REPORTE CALIFICACI'!JL45</f>
        <v>19</v>
      </c>
      <c r="DH424" s="664"/>
      <c r="DI424" s="665" t="str">
        <f>'3A 2025-2026 REPORTE CALIFICACI'!JN45</f>
        <v/>
      </c>
      <c r="DJ424" s="664" t="str">
        <f>'3A 2025-2026 REPORTE CALIFICACI'!JO45</f>
        <v/>
      </c>
      <c r="DK424" s="664" t="str">
        <f>'3A 2025-2026 REPORTE CALIFICACI'!JP45</f>
        <v>R</v>
      </c>
      <c r="DL424" s="666"/>
      <c r="DM424" s="667"/>
      <c r="DN424" s="661"/>
      <c r="DO424" s="47"/>
      <c r="DP424" s="663" t="s">
        <v>1021</v>
      </c>
      <c r="DQ424" s="664">
        <f>'3A 2025-2026 REPORTE CALIFICACI'!II46</f>
        <v>70</v>
      </c>
      <c r="DR424" s="664">
        <f>'3A 2025-2026 REPORTE CALIFICACI'!IJ46</f>
        <v>78</v>
      </c>
      <c r="DS424" s="664">
        <f>'3A 2025-2026 REPORTE CALIFICACI'!IK46</f>
        <v>83</v>
      </c>
      <c r="DT424" s="664">
        <f>'3A 2025-2026 REPORTE CALIFICACI'!IL46</f>
        <v>0</v>
      </c>
      <c r="DU424" s="664">
        <f>'3A 2025-2026 REPORTE CALIFICACI'!IM46</f>
        <v>73</v>
      </c>
      <c r="DV424" s="664">
        <f>'3A 2025-2026 REPORTE CALIFICACI'!IN46</f>
        <v>81</v>
      </c>
      <c r="DW424" s="664">
        <f>'3A 2025-2026 REPORTE CALIFICACI'!IO46</f>
        <v>85</v>
      </c>
      <c r="DX424" s="664">
        <f>'3A 2025-2026 REPORTE CALIFICACI'!IP46</f>
        <v>0</v>
      </c>
      <c r="DY424" s="664">
        <f>'3A 2025-2026 REPORTE CALIFICACI'!IQ46</f>
        <v>80</v>
      </c>
      <c r="DZ424" s="664">
        <f>'3A 2025-2026 REPORTE CALIFICACI'!IR46</f>
        <v>78</v>
      </c>
      <c r="EA424" s="664">
        <f>'3A 2025-2026 REPORTE CALIFICACI'!IS46</f>
        <v>84</v>
      </c>
      <c r="EB424" s="664">
        <f>'3A 2025-2026 REPORTE CALIFICACI'!IT46</f>
        <v>0</v>
      </c>
      <c r="EC424" s="664">
        <f>'3A 2025-2026 REPORTE CALIFICACI'!IU46</f>
        <v>76</v>
      </c>
      <c r="ED424" s="664">
        <f>'3A 2025-2026 REPORTE CALIFICACI'!IV46</f>
        <v>83</v>
      </c>
      <c r="EE424" s="664">
        <f>'3A 2025-2026 REPORTE CALIFICACI'!IW46</f>
        <v>88</v>
      </c>
      <c r="EF424" s="664">
        <f>'3A 2025-2026 REPORTE CALIFICACI'!IX46</f>
        <v>0</v>
      </c>
      <c r="EG424" s="716">
        <f>'3A 2025-2026 REPORTE CALIFICACI'!IY46</f>
        <v>57.75</v>
      </c>
      <c r="EH424" s="716">
        <f>'3A 2025-2026 REPORTE CALIFICACI'!IZ46</f>
        <v>59.75</v>
      </c>
      <c r="EI424" s="716">
        <f>'3A 2025-2026 REPORTE CALIFICACI'!JA46</f>
        <v>60.5</v>
      </c>
      <c r="EJ424" s="716">
        <f>'3A 2025-2026 REPORTE CALIFICACI'!JB46</f>
        <v>61.75</v>
      </c>
      <c r="EK424" s="749">
        <f>'3A 2025-2026 REPORTE CALIFICACI'!JC46</f>
        <v>59.9375</v>
      </c>
      <c r="EL424" s="750">
        <f>'3A 2025-2026 REPORTE CALIFICACI'!JD46</f>
        <v>0.6833333333</v>
      </c>
      <c r="EM424" s="665">
        <f>'3A 2025-2026 REPORTE CALIFICACI'!JE46</f>
        <v>29.96875</v>
      </c>
      <c r="EN424" s="665" t="str">
        <f>'3A 2025-2026 REPORTE CALIFICACI'!JF46</f>
        <v/>
      </c>
      <c r="EO424" s="665" t="str">
        <f>'3A 2025-2026 REPORTE CALIFICACI'!JG46</f>
        <v/>
      </c>
      <c r="EP424" s="665">
        <f>'3A 2025-2026 REPORTE CALIFICACI'!JH46</f>
        <v>30</v>
      </c>
      <c r="EQ424" s="665">
        <f>'3A 2025-2026 REPORTE CALIFICACI'!JI46</f>
        <v>17.98125</v>
      </c>
      <c r="ER424" s="665" t="str">
        <f>'3A 2025-2026 REPORTE CALIFICACI'!JJ46</f>
        <v/>
      </c>
      <c r="ES424" s="665" t="str">
        <f>'3A 2025-2026 REPORTE CALIFICACI'!JK46</f>
        <v/>
      </c>
      <c r="ET424" s="665">
        <f>'3A 2025-2026 REPORTE CALIFICACI'!JL46</f>
        <v>18</v>
      </c>
      <c r="EU424" s="664"/>
      <c r="EV424" s="665" t="str">
        <f>'3A 2025-2026 REPORTE CALIFICACI'!JN46</f>
        <v/>
      </c>
      <c r="EW424" s="664" t="str">
        <f>'3A 2025-2026 REPORTE CALIFICACI'!JO46</f>
        <v/>
      </c>
      <c r="EX424" s="664" t="str">
        <f>'3A 2025-2026 REPORTE CALIFICACI'!JP46</f>
        <v>R</v>
      </c>
      <c r="EY424" s="666"/>
    </row>
    <row r="425" ht="75.0" customHeight="1">
      <c r="A425" s="661"/>
      <c r="B425" s="43"/>
      <c r="C425" s="663" t="s">
        <v>1022</v>
      </c>
      <c r="D425" s="664">
        <f>'3A 2025-2026 REPORTE CALIFICACI'!JQ43</f>
        <v>61</v>
      </c>
      <c r="E425" s="665">
        <f>'3A 2025-2026 REPORTE CALIFICACI'!JR43</f>
        <v>71</v>
      </c>
      <c r="F425" s="665">
        <f>'3A 2025-2026 REPORTE CALIFICACI'!JS43</f>
        <v>54</v>
      </c>
      <c r="G425" s="664">
        <f>'3A 2025-2026 REPORTE CALIFICACI'!JT43</f>
        <v>0</v>
      </c>
      <c r="H425" s="664">
        <f>'3A 2025-2026 REPORTE CALIFICACI'!JU43</f>
        <v>56</v>
      </c>
      <c r="I425" s="665">
        <f>'3A 2025-2026 REPORTE CALIFICACI'!JV43</f>
        <v>66</v>
      </c>
      <c r="J425" s="665">
        <f>'3A 2025-2026 REPORTE CALIFICACI'!JW43</f>
        <v>43</v>
      </c>
      <c r="K425" s="664">
        <f>'3A 2025-2026 REPORTE CALIFICACI'!JX43</f>
        <v>0</v>
      </c>
      <c r="L425" s="664">
        <f>'3A 2025-2026 REPORTE CALIFICACI'!JY43</f>
        <v>51</v>
      </c>
      <c r="M425" s="665">
        <f>'3A 2025-2026 REPORTE CALIFICACI'!JZ43</f>
        <v>67</v>
      </c>
      <c r="N425" s="665">
        <f>'3A 2025-2026 REPORTE CALIFICACI'!KA43</f>
        <v>50</v>
      </c>
      <c r="O425" s="664">
        <f>'3A 2025-2026 REPORTE CALIFICACI'!KB43</f>
        <v>0</v>
      </c>
      <c r="P425" s="665">
        <f>'3A 2025-2026 REPORTE CALIFICACI'!KC43</f>
        <v>63</v>
      </c>
      <c r="Q425" s="665">
        <f>'3A 2025-2026 REPORTE CALIFICACI'!KD43</f>
        <v>65</v>
      </c>
      <c r="R425" s="665">
        <f>'3A 2025-2026 REPORTE CALIFICACI'!KE43</f>
        <v>55</v>
      </c>
      <c r="S425" s="664">
        <f>'3A 2025-2026 REPORTE CALIFICACI'!KF43</f>
        <v>0</v>
      </c>
      <c r="T425" s="716">
        <f>'3A 2025-2026 REPORTE CALIFICACI'!KG43</f>
        <v>46.5</v>
      </c>
      <c r="U425" s="716">
        <f>'3A 2025-2026 REPORTE CALIFICACI'!KH43</f>
        <v>41.25</v>
      </c>
      <c r="V425" s="716">
        <f>'3A 2025-2026 REPORTE CALIFICACI'!KI43</f>
        <v>42</v>
      </c>
      <c r="W425" s="716">
        <f>'3A 2025-2026 REPORTE CALIFICACI'!KJ43</f>
        <v>45.75</v>
      </c>
      <c r="X425" s="749">
        <f>'3A 2025-2026 REPORTE CALIFICACI'!KK43</f>
        <v>43.875</v>
      </c>
      <c r="Y425" s="750">
        <f>'3A 2025-2026 REPORTE CALIFICACI'!KL43</f>
        <v>0.5866402116</v>
      </c>
      <c r="Z425" s="665">
        <f>'3A 2025-2026 REPORTE CALIFICACI'!KM43</f>
        <v>21.9375</v>
      </c>
      <c r="AA425" s="665" t="str">
        <f>'3A 2025-2026 REPORTE CALIFICACI'!KN43</f>
        <v/>
      </c>
      <c r="AB425" s="665" t="str">
        <f>'3A 2025-2026 REPORTE CALIFICACI'!KO43</f>
        <v/>
      </c>
      <c r="AC425" s="665">
        <f>'3A 2025-2026 REPORTE CALIFICACI'!KP43</f>
        <v>22</v>
      </c>
      <c r="AD425" s="665">
        <f>'3A 2025-2026 REPORTE CALIFICACI'!KQ43</f>
        <v>13.1625</v>
      </c>
      <c r="AE425" s="665" t="str">
        <f>'3A 2025-2026 REPORTE CALIFICACI'!KR43</f>
        <v/>
      </c>
      <c r="AF425" s="665" t="str">
        <f>'3A 2025-2026 REPORTE CALIFICACI'!KS43</f>
        <v/>
      </c>
      <c r="AG425" s="665">
        <f>'3A 2025-2026 REPORTE CALIFICACI'!KT43</f>
        <v>13</v>
      </c>
      <c r="AH425" s="664"/>
      <c r="AI425" s="665" t="str">
        <f>'3A 2025-2026 REPORTE CALIFICACI'!KV43</f>
        <v/>
      </c>
      <c r="AJ425" s="664" t="str">
        <f>'3A 2025-2026 REPORTE CALIFICACI'!KW43</f>
        <v/>
      </c>
      <c r="AK425" s="664" t="str">
        <f>'3A 2025-2026 REPORTE CALIFICACI'!KX43</f>
        <v>R</v>
      </c>
      <c r="AL425" s="666"/>
      <c r="AM425" s="667"/>
      <c r="AN425" s="661"/>
      <c r="AO425" s="43"/>
      <c r="AP425" s="663" t="s">
        <v>1022</v>
      </c>
      <c r="AQ425" s="664">
        <f>'3A 2025-2026 REPORTE CALIFICACI'!JQ44</f>
        <v>58</v>
      </c>
      <c r="AR425" s="665">
        <f>'3A 2025-2026 REPORTE CALIFICACI'!JR44</f>
        <v>76</v>
      </c>
      <c r="AS425" s="665">
        <f>'3A 2025-2026 REPORTE CALIFICACI'!JS44</f>
        <v>74</v>
      </c>
      <c r="AT425" s="664">
        <f>'3A 2025-2026 REPORTE CALIFICACI'!JT44</f>
        <v>0</v>
      </c>
      <c r="AU425" s="664">
        <f>'3A 2025-2026 REPORTE CALIFICACI'!JU44</f>
        <v>73</v>
      </c>
      <c r="AV425" s="665">
        <f>'3A 2025-2026 REPORTE CALIFICACI'!JV44</f>
        <v>72</v>
      </c>
      <c r="AW425" s="665">
        <f>'3A 2025-2026 REPORTE CALIFICACI'!JW44</f>
        <v>76</v>
      </c>
      <c r="AX425" s="664">
        <f>'3A 2025-2026 REPORTE CALIFICACI'!JX44</f>
        <v>0</v>
      </c>
      <c r="AY425" s="664">
        <f>'3A 2025-2026 REPORTE CALIFICACI'!JY44</f>
        <v>76</v>
      </c>
      <c r="AZ425" s="665">
        <f>'3A 2025-2026 REPORTE CALIFICACI'!JZ44</f>
        <v>71</v>
      </c>
      <c r="BA425" s="665">
        <f>'3A 2025-2026 REPORTE CALIFICACI'!KA44</f>
        <v>80</v>
      </c>
      <c r="BB425" s="664">
        <f>'3A 2025-2026 REPORTE CALIFICACI'!KB44</f>
        <v>0</v>
      </c>
      <c r="BC425" s="665">
        <f>'3A 2025-2026 REPORTE CALIFICACI'!KC44</f>
        <v>78</v>
      </c>
      <c r="BD425" s="665">
        <f>'3A 2025-2026 REPORTE CALIFICACI'!KD44</f>
        <v>74</v>
      </c>
      <c r="BE425" s="665">
        <f>'3A 2025-2026 REPORTE CALIFICACI'!KE44</f>
        <v>72</v>
      </c>
      <c r="BF425" s="664">
        <f>'3A 2025-2026 REPORTE CALIFICACI'!KF44</f>
        <v>0</v>
      </c>
      <c r="BG425" s="716">
        <f>'3A 2025-2026 REPORTE CALIFICACI'!KG44</f>
        <v>52</v>
      </c>
      <c r="BH425" s="716">
        <f>'3A 2025-2026 REPORTE CALIFICACI'!KH44</f>
        <v>55.25</v>
      </c>
      <c r="BI425" s="716">
        <f>'3A 2025-2026 REPORTE CALIFICACI'!KI44</f>
        <v>56.75</v>
      </c>
      <c r="BJ425" s="716">
        <f>'3A 2025-2026 REPORTE CALIFICACI'!KJ44</f>
        <v>56</v>
      </c>
      <c r="BK425" s="749">
        <f>'3A 2025-2026 REPORTE CALIFICACI'!KK44</f>
        <v>55</v>
      </c>
      <c r="BL425" s="750">
        <f>'3A 2025-2026 REPORTE CALIFICACI'!KL44</f>
        <v>0.6349206349</v>
      </c>
      <c r="BM425" s="665">
        <f>'3A 2025-2026 REPORTE CALIFICACI'!KM44</f>
        <v>27.5</v>
      </c>
      <c r="BN425" s="665" t="str">
        <f>'3A 2025-2026 REPORTE CALIFICACI'!KN44</f>
        <v/>
      </c>
      <c r="BO425" s="665" t="str">
        <f>'3A 2025-2026 REPORTE CALIFICACI'!KO44</f>
        <v/>
      </c>
      <c r="BP425" s="749">
        <f>'3A 2025-2026 REPORTE CALIFICACI'!KP44</f>
        <v>28</v>
      </c>
      <c r="BQ425" s="665">
        <f>'3A 2025-2026 REPORTE CALIFICACI'!KQ44</f>
        <v>16.5</v>
      </c>
      <c r="BR425" s="665" t="str">
        <f>'3A 2025-2026 REPORTE CALIFICACI'!KR44</f>
        <v/>
      </c>
      <c r="BS425" s="665" t="str">
        <f>'3A 2025-2026 REPORTE CALIFICACI'!KS44</f>
        <v/>
      </c>
      <c r="BT425" s="749">
        <f>'3A 2025-2026 REPORTE CALIFICACI'!KT44</f>
        <v>17</v>
      </c>
      <c r="BU425" s="664"/>
      <c r="BV425" s="665" t="str">
        <f>'3A 2025-2026 REPORTE CALIFICACI'!KV44</f>
        <v/>
      </c>
      <c r="BW425" s="664" t="str">
        <f>'3A 2025-2026 REPORTE CALIFICACI'!KW44</f>
        <v/>
      </c>
      <c r="BX425" s="664" t="str">
        <f>'3A 2025-2026 REPORTE CALIFICACI'!KX44</f>
        <v>R</v>
      </c>
      <c r="BY425" s="666"/>
      <c r="BZ425" s="667"/>
      <c r="CA425" s="661"/>
      <c r="CB425" s="43"/>
      <c r="CC425" s="663" t="s">
        <v>1022</v>
      </c>
      <c r="CD425" s="664">
        <f>'3A 2025-2026 REPORTE CALIFICACI'!JQ45</f>
        <v>79</v>
      </c>
      <c r="CE425" s="665">
        <f>'3A 2025-2026 REPORTE CALIFICACI'!JR45</f>
        <v>88</v>
      </c>
      <c r="CF425" s="665">
        <f>'3A 2025-2026 REPORTE CALIFICACI'!JS45</f>
        <v>92</v>
      </c>
      <c r="CG425" s="664">
        <f>'3A 2025-2026 REPORTE CALIFICACI'!JT45</f>
        <v>0</v>
      </c>
      <c r="CH425" s="664">
        <f>'3A 2025-2026 REPORTE CALIFICACI'!JU45</f>
        <v>80</v>
      </c>
      <c r="CI425" s="665">
        <f>'3A 2025-2026 REPORTE CALIFICACI'!JV45</f>
        <v>94</v>
      </c>
      <c r="CJ425" s="665">
        <f>'3A 2025-2026 REPORTE CALIFICACI'!JW45</f>
        <v>83</v>
      </c>
      <c r="CK425" s="664">
        <f>'3A 2025-2026 REPORTE CALIFICACI'!JX45</f>
        <v>0</v>
      </c>
      <c r="CL425" s="664">
        <f>'3A 2025-2026 REPORTE CALIFICACI'!JY45</f>
        <v>87</v>
      </c>
      <c r="CM425" s="665">
        <f>'3A 2025-2026 REPORTE CALIFICACI'!JZ45</f>
        <v>97</v>
      </c>
      <c r="CN425" s="665">
        <f>'3A 2025-2026 REPORTE CALIFICACI'!KA45</f>
        <v>92</v>
      </c>
      <c r="CO425" s="664">
        <f>'3A 2025-2026 REPORTE CALIFICACI'!KB45</f>
        <v>0</v>
      </c>
      <c r="CP425" s="665">
        <f>'3A 2025-2026 REPORTE CALIFICACI'!KC45</f>
        <v>88</v>
      </c>
      <c r="CQ425" s="665">
        <f>'3A 2025-2026 REPORTE CALIFICACI'!KD45</f>
        <v>92</v>
      </c>
      <c r="CR425" s="665">
        <f>'3A 2025-2026 REPORTE CALIFICACI'!KE45</f>
        <v>94</v>
      </c>
      <c r="CS425" s="664">
        <f>'3A 2025-2026 REPORTE CALIFICACI'!KF45</f>
        <v>0</v>
      </c>
      <c r="CT425" s="716">
        <f>'3A 2025-2026 REPORTE CALIFICACI'!KG45</f>
        <v>64.75</v>
      </c>
      <c r="CU425" s="716">
        <f>'3A 2025-2026 REPORTE CALIFICACI'!KH45</f>
        <v>64.25</v>
      </c>
      <c r="CV425" s="716">
        <f>'3A 2025-2026 REPORTE CALIFICACI'!KI45</f>
        <v>69</v>
      </c>
      <c r="CW425" s="716">
        <f>'3A 2025-2026 REPORTE CALIFICACI'!KJ45</f>
        <v>68.5</v>
      </c>
      <c r="CX425" s="749">
        <f>'3A 2025-2026 REPORTE CALIFICACI'!KK45</f>
        <v>66.625</v>
      </c>
      <c r="CY425" s="750">
        <f>'3A 2025-2026 REPORTE CALIFICACI'!KL45</f>
        <v>0.621031746</v>
      </c>
      <c r="CZ425" s="665">
        <f>'3A 2025-2026 REPORTE CALIFICACI'!KM45</f>
        <v>33.3125</v>
      </c>
      <c r="DA425" s="665" t="str">
        <f>'3A 2025-2026 REPORTE CALIFICACI'!KN45</f>
        <v/>
      </c>
      <c r="DB425" s="665" t="str">
        <f>'3A 2025-2026 REPORTE CALIFICACI'!KO45</f>
        <v/>
      </c>
      <c r="DC425" s="665">
        <f>'3A 2025-2026 REPORTE CALIFICACI'!KP45</f>
        <v>33</v>
      </c>
      <c r="DD425" s="665">
        <f>'3A 2025-2026 REPORTE CALIFICACI'!KQ45</f>
        <v>19.9875</v>
      </c>
      <c r="DE425" s="665" t="str">
        <f>'3A 2025-2026 REPORTE CALIFICACI'!KR45</f>
        <v/>
      </c>
      <c r="DF425" s="665" t="str">
        <f>'3A 2025-2026 REPORTE CALIFICACI'!KS45</f>
        <v/>
      </c>
      <c r="DG425" s="665">
        <f>'3A 2025-2026 REPORTE CALIFICACI'!KT45</f>
        <v>20</v>
      </c>
      <c r="DH425" s="664"/>
      <c r="DI425" s="665" t="str">
        <f>'3A 2025-2026 REPORTE CALIFICACI'!KV45</f>
        <v/>
      </c>
      <c r="DJ425" s="664" t="str">
        <f>'3A 2025-2026 REPORTE CALIFICACI'!KW45</f>
        <v/>
      </c>
      <c r="DK425" s="664" t="str">
        <f>'3A 2025-2026 REPORTE CALIFICACI'!KX45</f>
        <v>R</v>
      </c>
      <c r="DL425" s="666"/>
      <c r="DM425" s="667"/>
      <c r="DN425" s="661"/>
      <c r="DO425" s="43"/>
      <c r="DP425" s="663" t="s">
        <v>1022</v>
      </c>
      <c r="DQ425" s="664">
        <f>'3A 2025-2026 REPORTE CALIFICACI'!JQ46</f>
        <v>76</v>
      </c>
      <c r="DR425" s="665">
        <f>'3A 2025-2026 REPORTE CALIFICACI'!JR46</f>
        <v>86</v>
      </c>
      <c r="DS425" s="665">
        <f>'3A 2025-2026 REPORTE CALIFICACI'!JS46</f>
        <v>58</v>
      </c>
      <c r="DT425" s="664">
        <f>'3A 2025-2026 REPORTE CALIFICACI'!JT46</f>
        <v>0</v>
      </c>
      <c r="DU425" s="664">
        <f>'3A 2025-2026 REPORTE CALIFICACI'!JU46</f>
        <v>81</v>
      </c>
      <c r="DV425" s="665">
        <f>'3A 2025-2026 REPORTE CALIFICACI'!JV46</f>
        <v>61</v>
      </c>
      <c r="DW425" s="665">
        <f>'3A 2025-2026 REPORTE CALIFICACI'!JW46</f>
        <v>51</v>
      </c>
      <c r="DX425" s="664">
        <f>'3A 2025-2026 REPORTE CALIFICACI'!JX46</f>
        <v>0</v>
      </c>
      <c r="DY425" s="664">
        <f>'3A 2025-2026 REPORTE CALIFICACI'!JY46</f>
        <v>85</v>
      </c>
      <c r="DZ425" s="665">
        <f>'3A 2025-2026 REPORTE CALIFICACI'!JZ46</f>
        <v>58</v>
      </c>
      <c r="EA425" s="665">
        <f>'3A 2025-2026 REPORTE CALIFICACI'!KA46</f>
        <v>80</v>
      </c>
      <c r="EB425" s="664">
        <f>'3A 2025-2026 REPORTE CALIFICACI'!KB46</f>
        <v>0</v>
      </c>
      <c r="EC425" s="665">
        <f>'3A 2025-2026 REPORTE CALIFICACI'!KC46</f>
        <v>82</v>
      </c>
      <c r="ED425" s="665">
        <f>'3A 2025-2026 REPORTE CALIFICACI'!KD46</f>
        <v>62</v>
      </c>
      <c r="EE425" s="665">
        <f>'3A 2025-2026 REPORTE CALIFICACI'!KE46</f>
        <v>58</v>
      </c>
      <c r="EF425" s="664">
        <f>'3A 2025-2026 REPORTE CALIFICACI'!KF46</f>
        <v>0</v>
      </c>
      <c r="EG425" s="716">
        <f>'3A 2025-2026 REPORTE CALIFICACI'!KG46</f>
        <v>55</v>
      </c>
      <c r="EH425" s="716">
        <f>'3A 2025-2026 REPORTE CALIFICACI'!KH46</f>
        <v>48.25</v>
      </c>
      <c r="EI425" s="716">
        <f>'3A 2025-2026 REPORTE CALIFICACI'!KI46</f>
        <v>55.75</v>
      </c>
      <c r="EJ425" s="716">
        <f>'3A 2025-2026 REPORTE CALIFICACI'!KJ46</f>
        <v>50.5</v>
      </c>
      <c r="EK425" s="749">
        <f>'3A 2025-2026 REPORTE CALIFICACI'!KK46</f>
        <v>52.375</v>
      </c>
      <c r="EL425" s="750">
        <f>'3A 2025-2026 REPORTE CALIFICACI'!KL46</f>
        <v>0.6031746032</v>
      </c>
      <c r="EM425" s="665">
        <f>'3A 2025-2026 REPORTE CALIFICACI'!KM46</f>
        <v>26.1875</v>
      </c>
      <c r="EN425" s="665" t="str">
        <f>'3A 2025-2026 REPORTE CALIFICACI'!KN46</f>
        <v/>
      </c>
      <c r="EO425" s="665" t="str">
        <f>'3A 2025-2026 REPORTE CALIFICACI'!KO46</f>
        <v/>
      </c>
      <c r="EP425" s="665">
        <f>'3A 2025-2026 REPORTE CALIFICACI'!KP46</f>
        <v>26</v>
      </c>
      <c r="EQ425" s="665">
        <f>'3A 2025-2026 REPORTE CALIFICACI'!KQ46</f>
        <v>15.7125</v>
      </c>
      <c r="ER425" s="665" t="str">
        <f>'3A 2025-2026 REPORTE CALIFICACI'!KR46</f>
        <v/>
      </c>
      <c r="ES425" s="665" t="str">
        <f>'3A 2025-2026 REPORTE CALIFICACI'!KS46</f>
        <v/>
      </c>
      <c r="ET425" s="665">
        <f>'3A 2025-2026 REPORTE CALIFICACI'!KT46</f>
        <v>16</v>
      </c>
      <c r="EU425" s="664"/>
      <c r="EV425" s="665" t="str">
        <f>'3A 2025-2026 REPORTE CALIFICACI'!KV46</f>
        <v/>
      </c>
      <c r="EW425" s="664" t="str">
        <f>'3A 2025-2026 REPORTE CALIFICACI'!KW46</f>
        <v/>
      </c>
      <c r="EX425" s="664" t="str">
        <f>'3A 2025-2026 REPORTE CALIFICACI'!KX46</f>
        <v>R</v>
      </c>
      <c r="EY425" s="666"/>
    </row>
    <row r="426">
      <c r="A426" s="628"/>
      <c r="B426" s="643"/>
      <c r="C426" s="643"/>
      <c r="D426" s="643"/>
      <c r="E426" s="643"/>
      <c r="F426" s="643"/>
      <c r="G426" s="643"/>
      <c r="H426" s="643"/>
      <c r="I426" s="643"/>
      <c r="J426" s="643"/>
      <c r="K426" s="643"/>
      <c r="L426" s="643"/>
      <c r="M426" s="643"/>
      <c r="N426" s="643"/>
      <c r="O426" s="643"/>
      <c r="P426" s="643"/>
      <c r="Q426" s="643"/>
      <c r="R426" s="643"/>
      <c r="S426" s="643"/>
      <c r="T426" s="643"/>
      <c r="U426" s="643"/>
      <c r="V426" s="643"/>
      <c r="W426" s="643"/>
      <c r="X426" s="751"/>
      <c r="Y426" s="751"/>
      <c r="Z426" s="643"/>
      <c r="AA426" s="643"/>
      <c r="AB426" s="643"/>
      <c r="AC426" s="643"/>
      <c r="AD426" s="643"/>
      <c r="AE426" s="643"/>
      <c r="AF426" s="643"/>
      <c r="AG426" s="643"/>
      <c r="AH426" s="643"/>
      <c r="AI426" s="643"/>
      <c r="AJ426" s="643"/>
      <c r="AK426" s="643"/>
      <c r="AL426" s="644"/>
      <c r="AM426" s="643"/>
      <c r="AN426" s="628"/>
      <c r="AO426" s="643"/>
      <c r="AP426" s="643"/>
      <c r="AQ426" s="643"/>
      <c r="AR426" s="643"/>
      <c r="AS426" s="643"/>
      <c r="AT426" s="643"/>
      <c r="AU426" s="643"/>
      <c r="AV426" s="643"/>
      <c r="AW426" s="643"/>
      <c r="AX426" s="643"/>
      <c r="AY426" s="643"/>
      <c r="AZ426" s="643"/>
      <c r="BA426" s="643"/>
      <c r="BB426" s="643"/>
      <c r="BC426" s="643"/>
      <c r="BD426" s="643"/>
      <c r="BE426" s="643"/>
      <c r="BF426" s="643"/>
      <c r="BG426" s="643"/>
      <c r="BH426" s="643"/>
      <c r="BI426" s="643"/>
      <c r="BJ426" s="643"/>
      <c r="BK426" s="751"/>
      <c r="BL426" s="751"/>
      <c r="BM426" s="643"/>
      <c r="BN426" s="643"/>
      <c r="BO426" s="643"/>
      <c r="BP426" s="643"/>
      <c r="BQ426" s="643"/>
      <c r="BR426" s="643"/>
      <c r="BS426" s="643"/>
      <c r="BT426" s="643"/>
      <c r="BU426" s="643"/>
      <c r="BV426" s="643"/>
      <c r="BW426" s="643"/>
      <c r="BX426" s="643"/>
      <c r="BY426" s="644"/>
      <c r="BZ426" s="643"/>
      <c r="CA426" s="628"/>
      <c r="CB426" s="643"/>
      <c r="CC426" s="643"/>
      <c r="CD426" s="643"/>
      <c r="CE426" s="643"/>
      <c r="CF426" s="643"/>
      <c r="CG426" s="643"/>
      <c r="CH426" s="643"/>
      <c r="CI426" s="643"/>
      <c r="CJ426" s="643"/>
      <c r="CK426" s="643"/>
      <c r="CL426" s="643"/>
      <c r="CM426" s="643"/>
      <c r="CN426" s="643"/>
      <c r="CO426" s="643"/>
      <c r="CP426" s="643"/>
      <c r="CQ426" s="643"/>
      <c r="CR426" s="643"/>
      <c r="CS426" s="643"/>
      <c r="CT426" s="643"/>
      <c r="CU426" s="643"/>
      <c r="CV426" s="643"/>
      <c r="CW426" s="643"/>
      <c r="CX426" s="751"/>
      <c r="CY426" s="751"/>
      <c r="CZ426" s="643"/>
      <c r="DA426" s="643"/>
      <c r="DB426" s="643"/>
      <c r="DC426" s="643"/>
      <c r="DD426" s="643"/>
      <c r="DE426" s="643"/>
      <c r="DF426" s="643"/>
      <c r="DG426" s="643"/>
      <c r="DH426" s="643"/>
      <c r="DI426" s="643"/>
      <c r="DJ426" s="643"/>
      <c r="DK426" s="643"/>
      <c r="DL426" s="644"/>
      <c r="DM426" s="643"/>
      <c r="DN426" s="628"/>
      <c r="DO426" s="643"/>
      <c r="DP426" s="643"/>
      <c r="DQ426" s="643"/>
      <c r="DR426" s="643"/>
      <c r="DS426" s="643"/>
      <c r="DT426" s="643"/>
      <c r="DU426" s="643"/>
      <c r="DV426" s="643"/>
      <c r="DW426" s="643"/>
      <c r="DX426" s="643"/>
      <c r="DY426" s="643"/>
      <c r="DZ426" s="643"/>
      <c r="EA426" s="643"/>
      <c r="EB426" s="643"/>
      <c r="EC426" s="643"/>
      <c r="ED426" s="643"/>
      <c r="EE426" s="643"/>
      <c r="EF426" s="643"/>
      <c r="EG426" s="643"/>
      <c r="EH426" s="643"/>
      <c r="EI426" s="643"/>
      <c r="EJ426" s="643"/>
      <c r="EK426" s="751"/>
      <c r="EL426" s="751"/>
      <c r="EM426" s="643"/>
      <c r="EN426" s="643"/>
      <c r="EO426" s="643"/>
      <c r="EP426" s="643"/>
      <c r="EQ426" s="643"/>
      <c r="ER426" s="643"/>
      <c r="ES426" s="643"/>
      <c r="ET426" s="643"/>
      <c r="EU426" s="643"/>
      <c r="EV426" s="643"/>
      <c r="EW426" s="643"/>
      <c r="EX426" s="643"/>
      <c r="EY426" s="644"/>
    </row>
    <row r="427">
      <c r="A427" s="628"/>
      <c r="B427" s="643"/>
      <c r="C427" s="643"/>
      <c r="D427" s="643"/>
      <c r="E427" s="643"/>
      <c r="F427" s="643"/>
      <c r="G427" s="643"/>
      <c r="H427" s="643"/>
      <c r="I427" s="643"/>
      <c r="J427" s="643"/>
      <c r="K427" s="643"/>
      <c r="L427" s="643"/>
      <c r="M427" s="643"/>
      <c r="N427" s="643"/>
      <c r="O427" s="643"/>
      <c r="P427" s="643"/>
      <c r="Q427" s="643"/>
      <c r="R427" s="643"/>
      <c r="S427" s="643"/>
      <c r="T427" s="643"/>
      <c r="U427" s="643"/>
      <c r="V427" s="643"/>
      <c r="W427" s="643"/>
      <c r="X427" s="739"/>
      <c r="Y427" s="739"/>
      <c r="Z427" s="643"/>
      <c r="AA427" s="643"/>
      <c r="AB427" s="643"/>
      <c r="AC427" s="643"/>
      <c r="AD427" s="643"/>
      <c r="AE427" s="643"/>
      <c r="AF427" s="643"/>
      <c r="AG427" s="643"/>
      <c r="AH427" s="643"/>
      <c r="AI427" s="643"/>
      <c r="AJ427" s="643"/>
      <c r="AK427" s="643"/>
      <c r="AL427" s="644"/>
      <c r="AM427" s="643"/>
      <c r="AN427" s="628"/>
      <c r="AO427" s="643"/>
      <c r="AP427" s="643"/>
      <c r="AQ427" s="643"/>
      <c r="AR427" s="643"/>
      <c r="AS427" s="643"/>
      <c r="AT427" s="643"/>
      <c r="AU427" s="643"/>
      <c r="AV427" s="643"/>
      <c r="AW427" s="643"/>
      <c r="AX427" s="643"/>
      <c r="AY427" s="643"/>
      <c r="AZ427" s="643"/>
      <c r="BA427" s="643"/>
      <c r="BB427" s="643"/>
      <c r="BC427" s="643"/>
      <c r="BD427" s="643"/>
      <c r="BE427" s="643"/>
      <c r="BF427" s="643"/>
      <c r="BG427" s="643"/>
      <c r="BH427" s="643"/>
      <c r="BI427" s="643"/>
      <c r="BJ427" s="643"/>
      <c r="BK427" s="739"/>
      <c r="BL427" s="739"/>
      <c r="BM427" s="643"/>
      <c r="BN427" s="643"/>
      <c r="BO427" s="643"/>
      <c r="BP427" s="643"/>
      <c r="BQ427" s="643"/>
      <c r="BR427" s="643"/>
      <c r="BS427" s="643"/>
      <c r="BT427" s="643"/>
      <c r="BU427" s="643"/>
      <c r="BV427" s="643"/>
      <c r="BW427" s="643"/>
      <c r="BX427" s="643"/>
      <c r="BY427" s="644"/>
      <c r="BZ427" s="643"/>
      <c r="CA427" s="628"/>
      <c r="CB427" s="643"/>
      <c r="CC427" s="643"/>
      <c r="CD427" s="643"/>
      <c r="CE427" s="643"/>
      <c r="CF427" s="643"/>
      <c r="CG427" s="643"/>
      <c r="CH427" s="643"/>
      <c r="CI427" s="643"/>
      <c r="CJ427" s="643"/>
      <c r="CK427" s="643"/>
      <c r="CL427" s="643"/>
      <c r="CM427" s="643"/>
      <c r="CN427" s="643"/>
      <c r="CO427" s="643"/>
      <c r="CP427" s="643"/>
      <c r="CQ427" s="643"/>
      <c r="CR427" s="643"/>
      <c r="CS427" s="643"/>
      <c r="CT427" s="643"/>
      <c r="CU427" s="643"/>
      <c r="CV427" s="643"/>
      <c r="CW427" s="643"/>
      <c r="CX427" s="739"/>
      <c r="CY427" s="739"/>
      <c r="CZ427" s="643"/>
      <c r="DA427" s="643"/>
      <c r="DB427" s="643"/>
      <c r="DC427" s="643"/>
      <c r="DD427" s="643"/>
      <c r="DE427" s="643"/>
      <c r="DF427" s="643"/>
      <c r="DG427" s="643"/>
      <c r="DH427" s="643"/>
      <c r="DI427" s="643"/>
      <c r="DJ427" s="643"/>
      <c r="DK427" s="643"/>
      <c r="DL427" s="644"/>
      <c r="DM427" s="643"/>
      <c r="DN427" s="628"/>
      <c r="DO427" s="643"/>
      <c r="DP427" s="643"/>
      <c r="DQ427" s="643"/>
      <c r="DR427" s="643"/>
      <c r="DS427" s="643"/>
      <c r="DT427" s="643"/>
      <c r="DU427" s="643"/>
      <c r="DV427" s="643"/>
      <c r="DW427" s="643"/>
      <c r="DX427" s="643"/>
      <c r="DY427" s="643"/>
      <c r="DZ427" s="643"/>
      <c r="EA427" s="643"/>
      <c r="EB427" s="643"/>
      <c r="EC427" s="643"/>
      <c r="ED427" s="643"/>
      <c r="EE427" s="643"/>
      <c r="EF427" s="643"/>
      <c r="EG427" s="643"/>
      <c r="EH427" s="643"/>
      <c r="EI427" s="643"/>
      <c r="EJ427" s="643"/>
      <c r="EK427" s="739"/>
      <c r="EL427" s="739"/>
      <c r="EM427" s="643"/>
      <c r="EN427" s="643"/>
      <c r="EO427" s="643"/>
      <c r="EP427" s="643"/>
      <c r="EQ427" s="643"/>
      <c r="ER427" s="643"/>
      <c r="ES427" s="643"/>
      <c r="ET427" s="643"/>
      <c r="EU427" s="643"/>
      <c r="EV427" s="643"/>
      <c r="EW427" s="643"/>
      <c r="EX427" s="643"/>
      <c r="EY427" s="644"/>
    </row>
    <row r="428">
      <c r="A428" s="628"/>
      <c r="B428" s="643"/>
      <c r="C428" s="643"/>
      <c r="D428" s="643"/>
      <c r="E428" s="643"/>
      <c r="F428" s="643"/>
      <c r="G428" s="643"/>
      <c r="H428" s="643"/>
      <c r="I428" s="643"/>
      <c r="J428" s="643"/>
      <c r="K428" s="643"/>
      <c r="L428" s="643"/>
      <c r="M428" s="643"/>
      <c r="N428" s="643"/>
      <c r="O428" s="643"/>
      <c r="P428" s="643"/>
      <c r="Q428" s="643"/>
      <c r="R428" s="643"/>
      <c r="S428" s="643"/>
      <c r="T428" s="643"/>
      <c r="U428" s="643"/>
      <c r="V428" s="643"/>
      <c r="W428" s="643"/>
      <c r="X428" s="739"/>
      <c r="Y428" s="739"/>
      <c r="Z428" s="643"/>
      <c r="AA428" s="643"/>
      <c r="AB428" s="643"/>
      <c r="AC428" s="643"/>
      <c r="AD428" s="643"/>
      <c r="AE428" s="643"/>
      <c r="AF428" s="643"/>
      <c r="AG428" s="643"/>
      <c r="AH428" s="643"/>
      <c r="AI428" s="643"/>
      <c r="AJ428" s="643"/>
      <c r="AK428" s="643"/>
      <c r="AL428" s="644"/>
      <c r="AM428" s="643"/>
      <c r="AN428" s="628"/>
      <c r="AO428" s="643"/>
      <c r="AP428" s="643"/>
      <c r="AQ428" s="643"/>
      <c r="AR428" s="643"/>
      <c r="AS428" s="643"/>
      <c r="AT428" s="643"/>
      <c r="AU428" s="643"/>
      <c r="AV428" s="643"/>
      <c r="AW428" s="643"/>
      <c r="AX428" s="643"/>
      <c r="AY428" s="643"/>
      <c r="AZ428" s="643"/>
      <c r="BA428" s="643"/>
      <c r="BB428" s="643"/>
      <c r="BC428" s="643"/>
      <c r="BD428" s="643"/>
      <c r="BE428" s="643"/>
      <c r="BF428" s="643"/>
      <c r="BG428" s="643"/>
      <c r="BH428" s="643"/>
      <c r="BI428" s="643"/>
      <c r="BJ428" s="643"/>
      <c r="BK428" s="739"/>
      <c r="BL428" s="739"/>
      <c r="BM428" s="643"/>
      <c r="BN428" s="643"/>
      <c r="BO428" s="643"/>
      <c r="BP428" s="643"/>
      <c r="BQ428" s="643"/>
      <c r="BR428" s="643"/>
      <c r="BS428" s="643"/>
      <c r="BT428" s="643"/>
      <c r="BU428" s="643"/>
      <c r="BV428" s="643"/>
      <c r="BW428" s="643"/>
      <c r="BX428" s="643"/>
      <c r="BY428" s="644"/>
      <c r="BZ428" s="643"/>
      <c r="CA428" s="628"/>
      <c r="CB428" s="643"/>
      <c r="CC428" s="643"/>
      <c r="CD428" s="643"/>
      <c r="CE428" s="643"/>
      <c r="CF428" s="643"/>
      <c r="CG428" s="643"/>
      <c r="CH428" s="643"/>
      <c r="CI428" s="643"/>
      <c r="CJ428" s="643"/>
      <c r="CK428" s="643"/>
      <c r="CL428" s="643"/>
      <c r="CM428" s="643"/>
      <c r="CN428" s="643"/>
      <c r="CO428" s="643"/>
      <c r="CP428" s="643"/>
      <c r="CQ428" s="643"/>
      <c r="CR428" s="643"/>
      <c r="CS428" s="643"/>
      <c r="CT428" s="643"/>
      <c r="CU428" s="643"/>
      <c r="CV428" s="643"/>
      <c r="CW428" s="643"/>
      <c r="CX428" s="739"/>
      <c r="CY428" s="739"/>
      <c r="CZ428" s="643"/>
      <c r="DA428" s="643"/>
      <c r="DB428" s="643"/>
      <c r="DC428" s="643"/>
      <c r="DD428" s="643"/>
      <c r="DE428" s="643"/>
      <c r="DF428" s="643"/>
      <c r="DG428" s="643"/>
      <c r="DH428" s="643"/>
      <c r="DI428" s="643"/>
      <c r="DJ428" s="643"/>
      <c r="DK428" s="643"/>
      <c r="DL428" s="644"/>
      <c r="DM428" s="643"/>
      <c r="DN428" s="628"/>
      <c r="DO428" s="643"/>
      <c r="DP428" s="643"/>
      <c r="DQ428" s="643"/>
      <c r="DR428" s="643"/>
      <c r="DS428" s="643"/>
      <c r="DT428" s="643"/>
      <c r="DU428" s="643"/>
      <c r="DV428" s="643"/>
      <c r="DW428" s="643"/>
      <c r="DX428" s="643"/>
      <c r="DY428" s="643"/>
      <c r="DZ428" s="643"/>
      <c r="EA428" s="643"/>
      <c r="EB428" s="643"/>
      <c r="EC428" s="643"/>
      <c r="ED428" s="643"/>
      <c r="EE428" s="643"/>
      <c r="EF428" s="643"/>
      <c r="EG428" s="643"/>
      <c r="EH428" s="643"/>
      <c r="EI428" s="643"/>
      <c r="EJ428" s="643"/>
      <c r="EK428" s="739"/>
      <c r="EL428" s="739"/>
      <c r="EM428" s="643"/>
      <c r="EN428" s="643"/>
      <c r="EO428" s="643"/>
      <c r="EP428" s="643"/>
      <c r="EQ428" s="643"/>
      <c r="ER428" s="643"/>
      <c r="ES428" s="643"/>
      <c r="ET428" s="643"/>
      <c r="EU428" s="643"/>
      <c r="EV428" s="643"/>
      <c r="EW428" s="643"/>
      <c r="EX428" s="643"/>
      <c r="EY428" s="644"/>
    </row>
    <row r="429">
      <c r="A429" s="669"/>
      <c r="B429" s="679" t="s">
        <v>1023</v>
      </c>
      <c r="C429" s="15"/>
      <c r="D429" s="15"/>
      <c r="E429" s="15"/>
      <c r="F429" s="15"/>
      <c r="G429" s="15"/>
      <c r="H429" s="16"/>
      <c r="I429" s="671"/>
      <c r="J429" s="740" t="s">
        <v>1024</v>
      </c>
      <c r="K429" s="15"/>
      <c r="L429" s="15"/>
      <c r="M429" s="15"/>
      <c r="N429" s="15"/>
      <c r="O429" s="15"/>
      <c r="P429" s="16"/>
      <c r="Q429" s="671"/>
      <c r="R429" s="679" t="s">
        <v>1025</v>
      </c>
      <c r="S429" s="15"/>
      <c r="T429" s="15"/>
      <c r="U429" s="15"/>
      <c r="V429" s="16"/>
      <c r="W429" s="672" t="s">
        <v>1026</v>
      </c>
      <c r="X429" s="41"/>
      <c r="Y429" s="672"/>
      <c r="Z429" s="711"/>
      <c r="AA429" s="674"/>
      <c r="AB429" s="672" t="s">
        <v>1027</v>
      </c>
      <c r="AC429" s="41"/>
      <c r="AD429" s="675"/>
      <c r="AE429" s="671"/>
      <c r="AF429" s="671"/>
      <c r="AG429" s="671"/>
      <c r="AH429" s="671"/>
      <c r="AI429" s="671"/>
      <c r="AJ429" s="671"/>
      <c r="AK429" s="671"/>
      <c r="AL429" s="676"/>
      <c r="AM429" s="671"/>
      <c r="AN429" s="669"/>
      <c r="AO429" s="679" t="s">
        <v>1023</v>
      </c>
      <c r="AP429" s="15"/>
      <c r="AQ429" s="15"/>
      <c r="AR429" s="15"/>
      <c r="AS429" s="15"/>
      <c r="AT429" s="15"/>
      <c r="AU429" s="16"/>
      <c r="AV429" s="671"/>
      <c r="AW429" s="740" t="s">
        <v>1024</v>
      </c>
      <c r="AX429" s="15"/>
      <c r="AY429" s="15"/>
      <c r="AZ429" s="15"/>
      <c r="BA429" s="15"/>
      <c r="BB429" s="15"/>
      <c r="BC429" s="16"/>
      <c r="BD429" s="671"/>
      <c r="BE429" s="679" t="s">
        <v>1025</v>
      </c>
      <c r="BF429" s="15"/>
      <c r="BG429" s="15"/>
      <c r="BH429" s="15"/>
      <c r="BI429" s="16"/>
      <c r="BJ429" s="672" t="s">
        <v>1026</v>
      </c>
      <c r="BK429" s="41"/>
      <c r="BL429" s="672"/>
      <c r="BM429" s="673" t="s">
        <v>124</v>
      </c>
      <c r="BN429" s="674"/>
      <c r="BO429" s="672" t="s">
        <v>1027</v>
      </c>
      <c r="BP429" s="41"/>
      <c r="BQ429" s="675"/>
      <c r="BR429" s="671"/>
      <c r="BS429" s="671"/>
      <c r="BT429" s="671"/>
      <c r="BU429" s="671"/>
      <c r="BV429" s="671"/>
      <c r="BW429" s="671"/>
      <c r="BX429" s="671"/>
      <c r="BY429" s="676"/>
      <c r="BZ429" s="671"/>
      <c r="CA429" s="669"/>
      <c r="CB429" s="679" t="s">
        <v>1023</v>
      </c>
      <c r="CC429" s="15"/>
      <c r="CD429" s="15"/>
      <c r="CE429" s="15"/>
      <c r="CF429" s="15"/>
      <c r="CG429" s="15"/>
      <c r="CH429" s="16"/>
      <c r="CI429" s="671"/>
      <c r="CJ429" s="740" t="s">
        <v>1024</v>
      </c>
      <c r="CK429" s="15"/>
      <c r="CL429" s="15"/>
      <c r="CM429" s="15"/>
      <c r="CN429" s="15"/>
      <c r="CO429" s="15"/>
      <c r="CP429" s="16"/>
      <c r="CQ429" s="671"/>
      <c r="CR429" s="679" t="s">
        <v>1025</v>
      </c>
      <c r="CS429" s="15"/>
      <c r="CT429" s="15"/>
      <c r="CU429" s="15"/>
      <c r="CV429" s="16"/>
      <c r="CW429" s="672" t="s">
        <v>1026</v>
      </c>
      <c r="CX429" s="41"/>
      <c r="CY429" s="672"/>
      <c r="CZ429" s="759" t="s">
        <v>124</v>
      </c>
      <c r="DA429" s="674"/>
      <c r="DB429" s="672" t="s">
        <v>1027</v>
      </c>
      <c r="DC429" s="41"/>
      <c r="DD429" s="675"/>
      <c r="DE429" s="671"/>
      <c r="DF429" s="671"/>
      <c r="DG429" s="671"/>
      <c r="DH429" s="671"/>
      <c r="DI429" s="671"/>
      <c r="DJ429" s="671"/>
      <c r="DK429" s="671"/>
      <c r="DL429" s="676"/>
      <c r="DM429" s="671"/>
      <c r="DN429" s="669"/>
      <c r="DO429" s="679" t="s">
        <v>1023</v>
      </c>
      <c r="DP429" s="15"/>
      <c r="DQ429" s="15"/>
      <c r="DR429" s="15"/>
      <c r="DS429" s="15"/>
      <c r="DT429" s="15"/>
      <c r="DU429" s="16"/>
      <c r="DV429" s="671"/>
      <c r="DW429" s="740" t="s">
        <v>1024</v>
      </c>
      <c r="DX429" s="15"/>
      <c r="DY429" s="15"/>
      <c r="DZ429" s="15"/>
      <c r="EA429" s="15"/>
      <c r="EB429" s="15"/>
      <c r="EC429" s="16"/>
      <c r="ED429" s="671"/>
      <c r="EE429" s="679" t="s">
        <v>1025</v>
      </c>
      <c r="EF429" s="15"/>
      <c r="EG429" s="15"/>
      <c r="EH429" s="15"/>
      <c r="EI429" s="16"/>
      <c r="EJ429" s="672" t="s">
        <v>1026</v>
      </c>
      <c r="EK429" s="41"/>
      <c r="EL429" s="672"/>
      <c r="EM429" s="711" t="s">
        <v>124</v>
      </c>
      <c r="EN429" s="674"/>
      <c r="EO429" s="672" t="s">
        <v>1027</v>
      </c>
      <c r="EP429" s="41"/>
      <c r="EQ429" s="675"/>
      <c r="ER429" s="671"/>
      <c r="ES429" s="671"/>
      <c r="ET429" s="671"/>
      <c r="EU429" s="671"/>
      <c r="EV429" s="671"/>
      <c r="EW429" s="671"/>
      <c r="EX429" s="671"/>
      <c r="EY429" s="676"/>
    </row>
    <row r="430">
      <c r="A430" s="669"/>
      <c r="B430" s="678" t="s">
        <v>1028</v>
      </c>
      <c r="C430" s="678" t="s">
        <v>1029</v>
      </c>
      <c r="D430" s="678" t="s">
        <v>1030</v>
      </c>
      <c r="E430" s="679" t="s">
        <v>1031</v>
      </c>
      <c r="F430" s="15"/>
      <c r="G430" s="15"/>
      <c r="H430" s="16"/>
      <c r="I430" s="671"/>
      <c r="J430" s="680" t="s">
        <v>1032</v>
      </c>
      <c r="K430" s="681" t="s">
        <v>1033</v>
      </c>
      <c r="P430" s="682"/>
      <c r="Q430" s="671"/>
      <c r="R430" s="671"/>
      <c r="S430" s="671"/>
      <c r="T430" s="671"/>
      <c r="U430" s="671"/>
      <c r="V430" s="671"/>
      <c r="W430" s="671"/>
      <c r="X430" s="753"/>
      <c r="Y430" s="753"/>
      <c r="Z430" s="671"/>
      <c r="AA430" s="671"/>
      <c r="AB430" s="671"/>
      <c r="AC430" s="671"/>
      <c r="AD430" s="671"/>
      <c r="AE430" s="671"/>
      <c r="AF430" s="671"/>
      <c r="AG430" s="671"/>
      <c r="AH430" s="671"/>
      <c r="AI430" s="671"/>
      <c r="AJ430" s="671"/>
      <c r="AK430" s="671"/>
      <c r="AL430" s="676"/>
      <c r="AM430" s="671"/>
      <c r="AN430" s="669"/>
      <c r="AO430" s="678" t="s">
        <v>1028</v>
      </c>
      <c r="AP430" s="678" t="s">
        <v>1029</v>
      </c>
      <c r="AQ430" s="678" t="s">
        <v>1030</v>
      </c>
      <c r="AR430" s="679" t="s">
        <v>1031</v>
      </c>
      <c r="AS430" s="15"/>
      <c r="AT430" s="15"/>
      <c r="AU430" s="16"/>
      <c r="AV430" s="671"/>
      <c r="AW430" s="680" t="s">
        <v>1032</v>
      </c>
      <c r="AX430" s="681" t="s">
        <v>1033</v>
      </c>
      <c r="BC430" s="682"/>
      <c r="BD430" s="671"/>
      <c r="BE430" s="671"/>
      <c r="BF430" s="671"/>
      <c r="BG430" s="671"/>
      <c r="BH430" s="671"/>
      <c r="BI430" s="671"/>
      <c r="BJ430" s="671"/>
      <c r="BK430" s="753"/>
      <c r="BL430" s="753"/>
      <c r="BM430" s="671"/>
      <c r="BN430" s="671"/>
      <c r="BO430" s="671"/>
      <c r="BP430" s="671"/>
      <c r="BQ430" s="671"/>
      <c r="BR430" s="671"/>
      <c r="BS430" s="671"/>
      <c r="BT430" s="671"/>
      <c r="BU430" s="671"/>
      <c r="BV430" s="671"/>
      <c r="BW430" s="671"/>
      <c r="BX430" s="671"/>
      <c r="BY430" s="676"/>
      <c r="BZ430" s="671"/>
      <c r="CA430" s="669"/>
      <c r="CB430" s="678" t="s">
        <v>1028</v>
      </c>
      <c r="CC430" s="678" t="s">
        <v>1029</v>
      </c>
      <c r="CD430" s="678" t="s">
        <v>1030</v>
      </c>
      <c r="CE430" s="679" t="s">
        <v>1031</v>
      </c>
      <c r="CF430" s="15"/>
      <c r="CG430" s="15"/>
      <c r="CH430" s="16"/>
      <c r="CI430" s="671"/>
      <c r="CJ430" s="680" t="s">
        <v>1032</v>
      </c>
      <c r="CK430" s="681" t="s">
        <v>1033</v>
      </c>
      <c r="CP430" s="682"/>
      <c r="CQ430" s="671"/>
      <c r="CR430" s="671"/>
      <c r="CS430" s="671"/>
      <c r="CT430" s="671"/>
      <c r="CU430" s="671"/>
      <c r="CV430" s="671"/>
      <c r="CW430" s="671"/>
      <c r="CX430" s="753"/>
      <c r="CY430" s="753"/>
      <c r="CZ430" s="671"/>
      <c r="DA430" s="671"/>
      <c r="DB430" s="671"/>
      <c r="DC430" s="671"/>
      <c r="DD430" s="671"/>
      <c r="DE430" s="671"/>
      <c r="DF430" s="671"/>
      <c r="DG430" s="671"/>
      <c r="DH430" s="671"/>
      <c r="DI430" s="671"/>
      <c r="DJ430" s="671"/>
      <c r="DK430" s="671"/>
      <c r="DL430" s="676"/>
      <c r="DM430" s="671"/>
      <c r="DN430" s="669"/>
      <c r="DO430" s="678" t="s">
        <v>1028</v>
      </c>
      <c r="DP430" s="678" t="s">
        <v>1029</v>
      </c>
      <c r="DQ430" s="678" t="s">
        <v>1030</v>
      </c>
      <c r="DR430" s="679" t="s">
        <v>1031</v>
      </c>
      <c r="DS430" s="15"/>
      <c r="DT430" s="15"/>
      <c r="DU430" s="16"/>
      <c r="DV430" s="671"/>
      <c r="DW430" s="680" t="s">
        <v>1032</v>
      </c>
      <c r="DX430" s="681" t="s">
        <v>1033</v>
      </c>
      <c r="EC430" s="682"/>
      <c r="ED430" s="671"/>
      <c r="EE430" s="671"/>
      <c r="EF430" s="671"/>
      <c r="EG430" s="671"/>
      <c r="EH430" s="671"/>
      <c r="EI430" s="671"/>
      <c r="EJ430" s="671"/>
      <c r="EK430" s="753"/>
      <c r="EL430" s="753"/>
      <c r="EM430" s="671"/>
      <c r="EN430" s="671"/>
      <c r="EO430" s="671"/>
      <c r="EP430" s="671"/>
      <c r="EQ430" s="671"/>
      <c r="ER430" s="671"/>
      <c r="ES430" s="671"/>
      <c r="ET430" s="671"/>
      <c r="EU430" s="671"/>
      <c r="EV430" s="671"/>
      <c r="EW430" s="671"/>
      <c r="EX430" s="671"/>
      <c r="EY430" s="676"/>
    </row>
    <row r="431">
      <c r="A431" s="669"/>
      <c r="B431" s="43"/>
      <c r="C431" s="43"/>
      <c r="D431" s="43"/>
      <c r="E431" s="679" t="s">
        <v>1029</v>
      </c>
      <c r="F431" s="16"/>
      <c r="G431" s="679" t="s">
        <v>1030</v>
      </c>
      <c r="H431" s="16"/>
      <c r="I431" s="671"/>
      <c r="J431" s="680" t="s">
        <v>1034</v>
      </c>
      <c r="K431" s="681" t="s">
        <v>1035</v>
      </c>
      <c r="P431" s="682"/>
      <c r="Q431" s="671"/>
      <c r="R431" s="679" t="s">
        <v>1036</v>
      </c>
      <c r="S431" s="15"/>
      <c r="T431" s="15"/>
      <c r="U431" s="15"/>
      <c r="V431" s="15"/>
      <c r="W431" s="15"/>
      <c r="X431" s="15"/>
      <c r="Y431" s="15"/>
      <c r="Z431" s="15"/>
      <c r="AA431" s="15"/>
      <c r="AB431" s="15"/>
      <c r="AC431" s="15"/>
      <c r="AD431" s="15"/>
      <c r="AE431" s="15"/>
      <c r="AF431" s="15"/>
      <c r="AG431" s="15"/>
      <c r="AH431" s="15"/>
      <c r="AI431" s="15"/>
      <c r="AJ431" s="16"/>
      <c r="AK431" s="671"/>
      <c r="AL431" s="676"/>
      <c r="AM431" s="671"/>
      <c r="AN431" s="669"/>
      <c r="AO431" s="43"/>
      <c r="AP431" s="43"/>
      <c r="AQ431" s="43"/>
      <c r="AR431" s="679" t="s">
        <v>1029</v>
      </c>
      <c r="AS431" s="16"/>
      <c r="AT431" s="679" t="s">
        <v>1030</v>
      </c>
      <c r="AU431" s="16"/>
      <c r="AV431" s="671"/>
      <c r="AW431" s="680" t="s">
        <v>1034</v>
      </c>
      <c r="AX431" s="681" t="s">
        <v>1035</v>
      </c>
      <c r="BC431" s="682"/>
      <c r="BD431" s="671"/>
      <c r="BE431" s="679" t="s">
        <v>1036</v>
      </c>
      <c r="BF431" s="15"/>
      <c r="BG431" s="15"/>
      <c r="BH431" s="15"/>
      <c r="BI431" s="15"/>
      <c r="BJ431" s="15"/>
      <c r="BK431" s="15"/>
      <c r="BL431" s="15"/>
      <c r="BM431" s="15"/>
      <c r="BN431" s="15"/>
      <c r="BO431" s="15"/>
      <c r="BP431" s="15"/>
      <c r="BQ431" s="15"/>
      <c r="BR431" s="15"/>
      <c r="BS431" s="15"/>
      <c r="BT431" s="15"/>
      <c r="BU431" s="15"/>
      <c r="BV431" s="15"/>
      <c r="BW431" s="16"/>
      <c r="BX431" s="671"/>
      <c r="BY431" s="676"/>
      <c r="BZ431" s="671"/>
      <c r="CA431" s="669"/>
      <c r="CB431" s="43"/>
      <c r="CC431" s="43"/>
      <c r="CD431" s="43"/>
      <c r="CE431" s="679" t="s">
        <v>1029</v>
      </c>
      <c r="CF431" s="16"/>
      <c r="CG431" s="679" t="s">
        <v>1030</v>
      </c>
      <c r="CH431" s="16"/>
      <c r="CI431" s="671"/>
      <c r="CJ431" s="680" t="s">
        <v>1034</v>
      </c>
      <c r="CK431" s="681" t="s">
        <v>1035</v>
      </c>
      <c r="CP431" s="682"/>
      <c r="CQ431" s="671"/>
      <c r="CR431" s="679" t="s">
        <v>1036</v>
      </c>
      <c r="CS431" s="15"/>
      <c r="CT431" s="15"/>
      <c r="CU431" s="15"/>
      <c r="CV431" s="15"/>
      <c r="CW431" s="15"/>
      <c r="CX431" s="15"/>
      <c r="CY431" s="15"/>
      <c r="CZ431" s="15"/>
      <c r="DA431" s="15"/>
      <c r="DB431" s="15"/>
      <c r="DC431" s="15"/>
      <c r="DD431" s="15"/>
      <c r="DE431" s="15"/>
      <c r="DF431" s="15"/>
      <c r="DG431" s="15"/>
      <c r="DH431" s="15"/>
      <c r="DI431" s="15"/>
      <c r="DJ431" s="16"/>
      <c r="DK431" s="671"/>
      <c r="DL431" s="676"/>
      <c r="DM431" s="671"/>
      <c r="DN431" s="669"/>
      <c r="DO431" s="43"/>
      <c r="DP431" s="43"/>
      <c r="DQ431" s="43"/>
      <c r="DR431" s="679" t="s">
        <v>1029</v>
      </c>
      <c r="DS431" s="16"/>
      <c r="DT431" s="679" t="s">
        <v>1030</v>
      </c>
      <c r="DU431" s="16"/>
      <c r="DV431" s="671"/>
      <c r="DW431" s="680" t="s">
        <v>1034</v>
      </c>
      <c r="DX431" s="681" t="s">
        <v>1035</v>
      </c>
      <c r="EC431" s="682"/>
      <c r="ED431" s="671"/>
      <c r="EE431" s="679" t="s">
        <v>1036</v>
      </c>
      <c r="EF431" s="15"/>
      <c r="EG431" s="15"/>
      <c r="EH431" s="15"/>
      <c r="EI431" s="15"/>
      <c r="EJ431" s="15"/>
      <c r="EK431" s="15"/>
      <c r="EL431" s="15"/>
      <c r="EM431" s="15"/>
      <c r="EN431" s="15"/>
      <c r="EO431" s="15"/>
      <c r="EP431" s="15"/>
      <c r="EQ431" s="15"/>
      <c r="ER431" s="15"/>
      <c r="ES431" s="15"/>
      <c r="ET431" s="15"/>
      <c r="EU431" s="15"/>
      <c r="EV431" s="15"/>
      <c r="EW431" s="16"/>
      <c r="EX431" s="671"/>
      <c r="EY431" s="676"/>
    </row>
    <row r="432">
      <c r="A432" s="669"/>
      <c r="B432" s="678" t="s">
        <v>631</v>
      </c>
      <c r="C432" s="683"/>
      <c r="D432" s="683"/>
      <c r="E432" s="684"/>
      <c r="F432" s="42"/>
      <c r="G432" s="684"/>
      <c r="H432" s="42"/>
      <c r="I432" s="671"/>
      <c r="J432" s="680" t="s">
        <v>1037</v>
      </c>
      <c r="K432" s="681" t="s">
        <v>1038</v>
      </c>
      <c r="P432" s="682"/>
      <c r="Q432" s="671"/>
      <c r="R432" s="754" t="s">
        <v>1065</v>
      </c>
      <c r="S432" s="41"/>
      <c r="T432" s="41"/>
      <c r="U432" s="41"/>
      <c r="V432" s="41"/>
      <c r="W432" s="41"/>
      <c r="X432" s="41"/>
      <c r="Y432" s="41"/>
      <c r="Z432" s="41"/>
      <c r="AA432" s="41"/>
      <c r="AB432" s="41"/>
      <c r="AC432" s="41"/>
      <c r="AD432" s="41"/>
      <c r="AE432" s="41"/>
      <c r="AF432" s="41"/>
      <c r="AG432" s="41"/>
      <c r="AH432" s="41"/>
      <c r="AI432" s="41"/>
      <c r="AJ432" s="42"/>
      <c r="AK432" s="671"/>
      <c r="AL432" s="676"/>
      <c r="AM432" s="671"/>
      <c r="AN432" s="669"/>
      <c r="AO432" s="678" t="s">
        <v>631</v>
      </c>
      <c r="AP432" s="683"/>
      <c r="AQ432" s="683"/>
      <c r="AR432" s="684"/>
      <c r="AS432" s="42"/>
      <c r="AT432" s="684"/>
      <c r="AU432" s="42"/>
      <c r="AV432" s="671"/>
      <c r="AW432" s="680" t="s">
        <v>1037</v>
      </c>
      <c r="AX432" s="681" t="s">
        <v>1038</v>
      </c>
      <c r="BC432" s="682"/>
      <c r="BD432" s="671"/>
      <c r="BE432" s="685"/>
      <c r="BF432" s="41"/>
      <c r="BG432" s="41"/>
      <c r="BH432" s="41"/>
      <c r="BI432" s="41"/>
      <c r="BJ432" s="41"/>
      <c r="BK432" s="41"/>
      <c r="BL432" s="41"/>
      <c r="BM432" s="41"/>
      <c r="BN432" s="41"/>
      <c r="BO432" s="41"/>
      <c r="BP432" s="41"/>
      <c r="BQ432" s="41"/>
      <c r="BR432" s="41"/>
      <c r="BS432" s="41"/>
      <c r="BT432" s="41"/>
      <c r="BU432" s="41"/>
      <c r="BV432" s="41"/>
      <c r="BW432" s="42"/>
      <c r="BX432" s="671"/>
      <c r="BY432" s="676"/>
      <c r="BZ432" s="671"/>
      <c r="CA432" s="669"/>
      <c r="CB432" s="678" t="s">
        <v>631</v>
      </c>
      <c r="CC432" s="683"/>
      <c r="CD432" s="683"/>
      <c r="CE432" s="684"/>
      <c r="CF432" s="42"/>
      <c r="CG432" s="684"/>
      <c r="CH432" s="42"/>
      <c r="CI432" s="671"/>
      <c r="CJ432" s="680" t="s">
        <v>1037</v>
      </c>
      <c r="CK432" s="681" t="s">
        <v>1038</v>
      </c>
      <c r="CP432" s="682"/>
      <c r="CQ432" s="671"/>
      <c r="CR432" s="685"/>
      <c r="CS432" s="41"/>
      <c r="CT432" s="41"/>
      <c r="CU432" s="41"/>
      <c r="CV432" s="41"/>
      <c r="CW432" s="41"/>
      <c r="CX432" s="41"/>
      <c r="CY432" s="41"/>
      <c r="CZ432" s="41"/>
      <c r="DA432" s="41"/>
      <c r="DB432" s="41"/>
      <c r="DC432" s="41"/>
      <c r="DD432" s="41"/>
      <c r="DE432" s="41"/>
      <c r="DF432" s="41"/>
      <c r="DG432" s="41"/>
      <c r="DH432" s="41"/>
      <c r="DI432" s="41"/>
      <c r="DJ432" s="42"/>
      <c r="DK432" s="671"/>
      <c r="DL432" s="676"/>
      <c r="DM432" s="671"/>
      <c r="DN432" s="669"/>
      <c r="DO432" s="678" t="s">
        <v>631</v>
      </c>
      <c r="DP432" s="683"/>
      <c r="DQ432" s="683"/>
      <c r="DR432" s="684"/>
      <c r="DS432" s="42"/>
      <c r="DT432" s="684"/>
      <c r="DU432" s="42"/>
      <c r="DV432" s="671"/>
      <c r="DW432" s="680" t="s">
        <v>1037</v>
      </c>
      <c r="DX432" s="681" t="s">
        <v>1038</v>
      </c>
      <c r="EC432" s="682"/>
      <c r="ED432" s="671"/>
      <c r="EE432" s="685"/>
      <c r="EF432" s="41"/>
      <c r="EG432" s="41"/>
      <c r="EH432" s="41"/>
      <c r="EI432" s="41"/>
      <c r="EJ432" s="41"/>
      <c r="EK432" s="41"/>
      <c r="EL432" s="41"/>
      <c r="EM432" s="41"/>
      <c r="EN432" s="41"/>
      <c r="EO432" s="41"/>
      <c r="EP432" s="41"/>
      <c r="EQ432" s="41"/>
      <c r="ER432" s="41"/>
      <c r="ES432" s="41"/>
      <c r="ET432" s="41"/>
      <c r="EU432" s="41"/>
      <c r="EV432" s="41"/>
      <c r="EW432" s="42"/>
      <c r="EX432" s="671"/>
      <c r="EY432" s="676"/>
    </row>
    <row r="433">
      <c r="A433" s="669"/>
      <c r="B433" s="47"/>
      <c r="C433" s="47"/>
      <c r="D433" s="47"/>
      <c r="E433" s="686"/>
      <c r="F433" s="682"/>
      <c r="G433" s="686"/>
      <c r="H433" s="682"/>
      <c r="I433" s="671"/>
      <c r="J433" s="680" t="s">
        <v>1039</v>
      </c>
      <c r="K433" s="681" t="s">
        <v>1040</v>
      </c>
      <c r="P433" s="682"/>
      <c r="Q433" s="671"/>
      <c r="R433" s="686"/>
      <c r="AJ433" s="682"/>
      <c r="AK433" s="671"/>
      <c r="AL433" s="676"/>
      <c r="AM433" s="671"/>
      <c r="AN433" s="669"/>
      <c r="AO433" s="47"/>
      <c r="AP433" s="47"/>
      <c r="AQ433" s="47"/>
      <c r="AR433" s="686"/>
      <c r="AS433" s="682"/>
      <c r="AT433" s="686"/>
      <c r="AU433" s="682"/>
      <c r="AV433" s="671"/>
      <c r="AW433" s="680" t="s">
        <v>1039</v>
      </c>
      <c r="AX433" s="681" t="s">
        <v>1040</v>
      </c>
      <c r="BC433" s="682"/>
      <c r="BD433" s="671"/>
      <c r="BE433" s="686"/>
      <c r="BW433" s="682"/>
      <c r="BX433" s="671"/>
      <c r="BY433" s="676"/>
      <c r="BZ433" s="671"/>
      <c r="CA433" s="669"/>
      <c r="CB433" s="47"/>
      <c r="CC433" s="47"/>
      <c r="CD433" s="47"/>
      <c r="CE433" s="686"/>
      <c r="CF433" s="682"/>
      <c r="CG433" s="686"/>
      <c r="CH433" s="682"/>
      <c r="CI433" s="671"/>
      <c r="CJ433" s="680" t="s">
        <v>1039</v>
      </c>
      <c r="CK433" s="681" t="s">
        <v>1040</v>
      </c>
      <c r="CP433" s="682"/>
      <c r="CQ433" s="671"/>
      <c r="CR433" s="686"/>
      <c r="DJ433" s="682"/>
      <c r="DK433" s="671"/>
      <c r="DL433" s="676"/>
      <c r="DM433" s="671"/>
      <c r="DN433" s="669"/>
      <c r="DO433" s="47"/>
      <c r="DP433" s="47"/>
      <c r="DQ433" s="47"/>
      <c r="DR433" s="686"/>
      <c r="DS433" s="682"/>
      <c r="DT433" s="686"/>
      <c r="DU433" s="682"/>
      <c r="DV433" s="671"/>
      <c r="DW433" s="680" t="s">
        <v>1039</v>
      </c>
      <c r="DX433" s="681" t="s">
        <v>1040</v>
      </c>
      <c r="EC433" s="682"/>
      <c r="ED433" s="671"/>
      <c r="EE433" s="686"/>
      <c r="EW433" s="682"/>
      <c r="EX433" s="671"/>
      <c r="EY433" s="676"/>
    </row>
    <row r="434">
      <c r="A434" s="669"/>
      <c r="B434" s="43"/>
      <c r="C434" s="43"/>
      <c r="D434" s="43"/>
      <c r="E434" s="686"/>
      <c r="F434" s="682"/>
      <c r="G434" s="686"/>
      <c r="H434" s="682"/>
      <c r="I434" s="671"/>
      <c r="J434" s="680" t="s">
        <v>1041</v>
      </c>
      <c r="K434" s="681" t="s">
        <v>1042</v>
      </c>
      <c r="P434" s="682"/>
      <c r="Q434" s="671"/>
      <c r="R434" s="686"/>
      <c r="AJ434" s="682"/>
      <c r="AK434" s="671"/>
      <c r="AL434" s="676"/>
      <c r="AM434" s="671"/>
      <c r="AN434" s="669"/>
      <c r="AO434" s="43"/>
      <c r="AP434" s="43"/>
      <c r="AQ434" s="43"/>
      <c r="AR434" s="686"/>
      <c r="AS434" s="682"/>
      <c r="AT434" s="686"/>
      <c r="AU434" s="682"/>
      <c r="AV434" s="671"/>
      <c r="AW434" s="680" t="s">
        <v>1041</v>
      </c>
      <c r="AX434" s="681" t="s">
        <v>1042</v>
      </c>
      <c r="BC434" s="682"/>
      <c r="BD434" s="671"/>
      <c r="BE434" s="686"/>
      <c r="BW434" s="682"/>
      <c r="BX434" s="671"/>
      <c r="BY434" s="676"/>
      <c r="BZ434" s="671"/>
      <c r="CA434" s="669"/>
      <c r="CB434" s="43"/>
      <c r="CC434" s="43"/>
      <c r="CD434" s="43"/>
      <c r="CE434" s="686"/>
      <c r="CF434" s="682"/>
      <c r="CG434" s="686"/>
      <c r="CH434" s="682"/>
      <c r="CI434" s="671"/>
      <c r="CJ434" s="680" t="s">
        <v>1041</v>
      </c>
      <c r="CK434" s="681" t="s">
        <v>1042</v>
      </c>
      <c r="CP434" s="682"/>
      <c r="CQ434" s="671"/>
      <c r="CR434" s="686"/>
      <c r="DJ434" s="682"/>
      <c r="DK434" s="671"/>
      <c r="DL434" s="676"/>
      <c r="DM434" s="671"/>
      <c r="DN434" s="669"/>
      <c r="DO434" s="43"/>
      <c r="DP434" s="43"/>
      <c r="DQ434" s="43"/>
      <c r="DR434" s="686"/>
      <c r="DS434" s="682"/>
      <c r="DT434" s="686"/>
      <c r="DU434" s="682"/>
      <c r="DV434" s="671"/>
      <c r="DW434" s="680" t="s">
        <v>1041</v>
      </c>
      <c r="DX434" s="681" t="s">
        <v>1042</v>
      </c>
      <c r="EC434" s="682"/>
      <c r="ED434" s="671"/>
      <c r="EE434" s="686"/>
      <c r="EW434" s="682"/>
      <c r="EX434" s="671"/>
      <c r="EY434" s="676"/>
    </row>
    <row r="435">
      <c r="A435" s="669"/>
      <c r="B435" s="678" t="s">
        <v>633</v>
      </c>
      <c r="C435" s="683"/>
      <c r="D435" s="683"/>
      <c r="E435" s="686"/>
      <c r="F435" s="682"/>
      <c r="G435" s="686"/>
      <c r="H435" s="682"/>
      <c r="I435" s="671"/>
      <c r="J435" s="680" t="s">
        <v>1043</v>
      </c>
      <c r="K435" s="681" t="s">
        <v>1044</v>
      </c>
      <c r="P435" s="682"/>
      <c r="Q435" s="671"/>
      <c r="R435" s="686"/>
      <c r="AJ435" s="682"/>
      <c r="AK435" s="671"/>
      <c r="AL435" s="676"/>
      <c r="AM435" s="671"/>
      <c r="AN435" s="669"/>
      <c r="AO435" s="678" t="s">
        <v>633</v>
      </c>
      <c r="AP435" s="683"/>
      <c r="AQ435" s="683"/>
      <c r="AR435" s="686"/>
      <c r="AS435" s="682"/>
      <c r="AT435" s="686"/>
      <c r="AU435" s="682"/>
      <c r="AV435" s="671"/>
      <c r="AW435" s="680" t="s">
        <v>1043</v>
      </c>
      <c r="AX435" s="681" t="s">
        <v>1044</v>
      </c>
      <c r="BC435" s="682"/>
      <c r="BD435" s="671"/>
      <c r="BE435" s="686"/>
      <c r="BW435" s="682"/>
      <c r="BX435" s="671"/>
      <c r="BY435" s="676"/>
      <c r="BZ435" s="671"/>
      <c r="CA435" s="669"/>
      <c r="CB435" s="678" t="s">
        <v>633</v>
      </c>
      <c r="CC435" s="683"/>
      <c r="CD435" s="683"/>
      <c r="CE435" s="686"/>
      <c r="CF435" s="682"/>
      <c r="CG435" s="686"/>
      <c r="CH435" s="682"/>
      <c r="CI435" s="671"/>
      <c r="CJ435" s="680" t="s">
        <v>1043</v>
      </c>
      <c r="CK435" s="681" t="s">
        <v>1044</v>
      </c>
      <c r="CP435" s="682"/>
      <c r="CQ435" s="671"/>
      <c r="CR435" s="686"/>
      <c r="DJ435" s="682"/>
      <c r="DK435" s="671"/>
      <c r="DL435" s="676"/>
      <c r="DM435" s="671"/>
      <c r="DN435" s="669"/>
      <c r="DO435" s="678" t="s">
        <v>633</v>
      </c>
      <c r="DP435" s="683"/>
      <c r="DQ435" s="683"/>
      <c r="DR435" s="686"/>
      <c r="DS435" s="682"/>
      <c r="DT435" s="686"/>
      <c r="DU435" s="682"/>
      <c r="DV435" s="671"/>
      <c r="DW435" s="680" t="s">
        <v>1043</v>
      </c>
      <c r="DX435" s="681" t="s">
        <v>1044</v>
      </c>
      <c r="EC435" s="682"/>
      <c r="ED435" s="671"/>
      <c r="EE435" s="686"/>
      <c r="EW435" s="682"/>
      <c r="EX435" s="671"/>
      <c r="EY435" s="676"/>
    </row>
    <row r="436">
      <c r="A436" s="687"/>
      <c r="B436" s="47"/>
      <c r="C436" s="47"/>
      <c r="D436" s="47"/>
      <c r="E436" s="686"/>
      <c r="F436" s="682"/>
      <c r="G436" s="686"/>
      <c r="H436" s="682"/>
      <c r="I436" s="688"/>
      <c r="J436" s="680" t="s">
        <v>1045</v>
      </c>
      <c r="K436" s="681" t="s">
        <v>1046</v>
      </c>
      <c r="P436" s="682"/>
      <c r="Q436" s="688"/>
      <c r="R436" s="686"/>
      <c r="AJ436" s="682"/>
      <c r="AK436" s="688"/>
      <c r="AL436" s="689"/>
      <c r="AM436" s="688"/>
      <c r="AN436" s="687"/>
      <c r="AO436" s="47"/>
      <c r="AP436" s="47"/>
      <c r="AQ436" s="47"/>
      <c r="AR436" s="686"/>
      <c r="AS436" s="682"/>
      <c r="AT436" s="686"/>
      <c r="AU436" s="682"/>
      <c r="AV436" s="688"/>
      <c r="AW436" s="680" t="s">
        <v>1045</v>
      </c>
      <c r="AX436" s="681" t="s">
        <v>1046</v>
      </c>
      <c r="BC436" s="682"/>
      <c r="BD436" s="688"/>
      <c r="BE436" s="686"/>
      <c r="BW436" s="682"/>
      <c r="BX436" s="688"/>
      <c r="BY436" s="689"/>
      <c r="BZ436" s="688"/>
      <c r="CA436" s="687"/>
      <c r="CB436" s="47"/>
      <c r="CC436" s="47"/>
      <c r="CD436" s="47"/>
      <c r="CE436" s="686"/>
      <c r="CF436" s="682"/>
      <c r="CG436" s="686"/>
      <c r="CH436" s="682"/>
      <c r="CI436" s="688"/>
      <c r="CJ436" s="680" t="s">
        <v>1045</v>
      </c>
      <c r="CK436" s="681" t="s">
        <v>1046</v>
      </c>
      <c r="CP436" s="682"/>
      <c r="CQ436" s="688"/>
      <c r="CR436" s="686"/>
      <c r="DJ436" s="682"/>
      <c r="DK436" s="688"/>
      <c r="DL436" s="689"/>
      <c r="DM436" s="688"/>
      <c r="DN436" s="687"/>
      <c r="DO436" s="47"/>
      <c r="DP436" s="47"/>
      <c r="DQ436" s="47"/>
      <c r="DR436" s="686"/>
      <c r="DS436" s="682"/>
      <c r="DT436" s="686"/>
      <c r="DU436" s="682"/>
      <c r="DV436" s="688"/>
      <c r="DW436" s="680" t="s">
        <v>1045</v>
      </c>
      <c r="DX436" s="681" t="s">
        <v>1046</v>
      </c>
      <c r="EC436" s="682"/>
      <c r="ED436" s="688"/>
      <c r="EE436" s="686"/>
      <c r="EW436" s="682"/>
      <c r="EX436" s="688"/>
      <c r="EY436" s="689"/>
    </row>
    <row r="437">
      <c r="A437" s="687"/>
      <c r="B437" s="43"/>
      <c r="C437" s="43"/>
      <c r="D437" s="43"/>
      <c r="E437" s="686"/>
      <c r="F437" s="682"/>
      <c r="G437" s="686"/>
      <c r="H437" s="682"/>
      <c r="I437" s="688"/>
      <c r="J437" s="680" t="s">
        <v>1047</v>
      </c>
      <c r="K437" s="681" t="s">
        <v>1048</v>
      </c>
      <c r="P437" s="682"/>
      <c r="Q437" s="688"/>
      <c r="R437" s="686"/>
      <c r="AJ437" s="682"/>
      <c r="AK437" s="688"/>
      <c r="AL437" s="689"/>
      <c r="AM437" s="688"/>
      <c r="AN437" s="687"/>
      <c r="AO437" s="43"/>
      <c r="AP437" s="43"/>
      <c r="AQ437" s="43"/>
      <c r="AR437" s="686"/>
      <c r="AS437" s="682"/>
      <c r="AT437" s="686"/>
      <c r="AU437" s="682"/>
      <c r="AV437" s="688"/>
      <c r="AW437" s="680" t="s">
        <v>1047</v>
      </c>
      <c r="AX437" s="681" t="s">
        <v>1048</v>
      </c>
      <c r="BC437" s="682"/>
      <c r="BD437" s="688"/>
      <c r="BE437" s="686"/>
      <c r="BW437" s="682"/>
      <c r="BX437" s="688"/>
      <c r="BY437" s="689"/>
      <c r="BZ437" s="688"/>
      <c r="CA437" s="687"/>
      <c r="CB437" s="43"/>
      <c r="CC437" s="43"/>
      <c r="CD437" s="43"/>
      <c r="CE437" s="686"/>
      <c r="CF437" s="682"/>
      <c r="CG437" s="686"/>
      <c r="CH437" s="682"/>
      <c r="CI437" s="688"/>
      <c r="CJ437" s="680" t="s">
        <v>1047</v>
      </c>
      <c r="CK437" s="681" t="s">
        <v>1048</v>
      </c>
      <c r="CP437" s="682"/>
      <c r="CQ437" s="688"/>
      <c r="CR437" s="686"/>
      <c r="DJ437" s="682"/>
      <c r="DK437" s="688"/>
      <c r="DL437" s="689"/>
      <c r="DM437" s="688"/>
      <c r="DN437" s="687"/>
      <c r="DO437" s="43"/>
      <c r="DP437" s="43"/>
      <c r="DQ437" s="43"/>
      <c r="DR437" s="686"/>
      <c r="DS437" s="682"/>
      <c r="DT437" s="686"/>
      <c r="DU437" s="682"/>
      <c r="DV437" s="688"/>
      <c r="DW437" s="680" t="s">
        <v>1047</v>
      </c>
      <c r="DX437" s="681" t="s">
        <v>1048</v>
      </c>
      <c r="EC437" s="682"/>
      <c r="ED437" s="688"/>
      <c r="EE437" s="686"/>
      <c r="EW437" s="682"/>
      <c r="EX437" s="688"/>
      <c r="EY437" s="689"/>
    </row>
    <row r="438">
      <c r="A438" s="687"/>
      <c r="B438" s="678" t="s">
        <v>635</v>
      </c>
      <c r="C438" s="683"/>
      <c r="D438" s="683"/>
      <c r="E438" s="686"/>
      <c r="F438" s="682"/>
      <c r="G438" s="686"/>
      <c r="H438" s="682"/>
      <c r="I438" s="688"/>
      <c r="J438" s="680" t="s">
        <v>1049</v>
      </c>
      <c r="K438" s="681" t="s">
        <v>1050</v>
      </c>
      <c r="P438" s="682"/>
      <c r="Q438" s="688"/>
      <c r="R438" s="686"/>
      <c r="AJ438" s="682"/>
      <c r="AK438" s="688"/>
      <c r="AL438" s="689"/>
      <c r="AM438" s="688"/>
      <c r="AN438" s="687"/>
      <c r="AO438" s="678" t="s">
        <v>635</v>
      </c>
      <c r="AP438" s="683"/>
      <c r="AQ438" s="683"/>
      <c r="AR438" s="686"/>
      <c r="AS438" s="682"/>
      <c r="AT438" s="686"/>
      <c r="AU438" s="682"/>
      <c r="AV438" s="688"/>
      <c r="AW438" s="680" t="s">
        <v>1049</v>
      </c>
      <c r="AX438" s="681" t="s">
        <v>1050</v>
      </c>
      <c r="BC438" s="682"/>
      <c r="BD438" s="688"/>
      <c r="BE438" s="686"/>
      <c r="BW438" s="682"/>
      <c r="BX438" s="688"/>
      <c r="BY438" s="689"/>
      <c r="BZ438" s="688"/>
      <c r="CA438" s="687"/>
      <c r="CB438" s="678" t="s">
        <v>635</v>
      </c>
      <c r="CC438" s="683"/>
      <c r="CD438" s="683"/>
      <c r="CE438" s="686"/>
      <c r="CF438" s="682"/>
      <c r="CG438" s="686"/>
      <c r="CH438" s="682"/>
      <c r="CI438" s="688"/>
      <c r="CJ438" s="680" t="s">
        <v>1049</v>
      </c>
      <c r="CK438" s="681" t="s">
        <v>1050</v>
      </c>
      <c r="CP438" s="682"/>
      <c r="CQ438" s="688"/>
      <c r="CR438" s="686"/>
      <c r="DJ438" s="682"/>
      <c r="DK438" s="688"/>
      <c r="DL438" s="689"/>
      <c r="DM438" s="688"/>
      <c r="DN438" s="687"/>
      <c r="DO438" s="678" t="s">
        <v>635</v>
      </c>
      <c r="DP438" s="683"/>
      <c r="DQ438" s="683"/>
      <c r="DR438" s="686"/>
      <c r="DS438" s="682"/>
      <c r="DT438" s="686"/>
      <c r="DU438" s="682"/>
      <c r="DV438" s="688"/>
      <c r="DW438" s="680" t="s">
        <v>1049</v>
      </c>
      <c r="DX438" s="681" t="s">
        <v>1050</v>
      </c>
      <c r="EC438" s="682"/>
      <c r="ED438" s="688"/>
      <c r="EE438" s="686"/>
      <c r="EW438" s="682"/>
      <c r="EX438" s="688"/>
      <c r="EY438" s="689"/>
    </row>
    <row r="439">
      <c r="A439" s="687"/>
      <c r="B439" s="47"/>
      <c r="C439" s="47"/>
      <c r="D439" s="47"/>
      <c r="E439" s="686"/>
      <c r="F439" s="682"/>
      <c r="G439" s="686"/>
      <c r="H439" s="682"/>
      <c r="I439" s="688"/>
      <c r="J439" s="680" t="s">
        <v>1051</v>
      </c>
      <c r="K439" s="681" t="s">
        <v>1052</v>
      </c>
      <c r="P439" s="682"/>
      <c r="Q439" s="688"/>
      <c r="R439" s="686"/>
      <c r="AJ439" s="682"/>
      <c r="AK439" s="688"/>
      <c r="AL439" s="689"/>
      <c r="AM439" s="688"/>
      <c r="AN439" s="687"/>
      <c r="AO439" s="47"/>
      <c r="AP439" s="47"/>
      <c r="AQ439" s="47"/>
      <c r="AR439" s="686"/>
      <c r="AS439" s="682"/>
      <c r="AT439" s="686"/>
      <c r="AU439" s="682"/>
      <c r="AV439" s="688"/>
      <c r="AW439" s="680" t="s">
        <v>1051</v>
      </c>
      <c r="AX439" s="681" t="s">
        <v>1052</v>
      </c>
      <c r="BC439" s="682"/>
      <c r="BD439" s="688"/>
      <c r="BE439" s="686"/>
      <c r="BW439" s="682"/>
      <c r="BX439" s="688"/>
      <c r="BY439" s="689"/>
      <c r="BZ439" s="688"/>
      <c r="CA439" s="687"/>
      <c r="CB439" s="47"/>
      <c r="CC439" s="47"/>
      <c r="CD439" s="47"/>
      <c r="CE439" s="686"/>
      <c r="CF439" s="682"/>
      <c r="CG439" s="686"/>
      <c r="CH439" s="682"/>
      <c r="CI439" s="688"/>
      <c r="CJ439" s="680" t="s">
        <v>1051</v>
      </c>
      <c r="CK439" s="681" t="s">
        <v>1052</v>
      </c>
      <c r="CP439" s="682"/>
      <c r="CQ439" s="688"/>
      <c r="CR439" s="686"/>
      <c r="DJ439" s="682"/>
      <c r="DK439" s="688"/>
      <c r="DL439" s="689"/>
      <c r="DM439" s="688"/>
      <c r="DN439" s="687"/>
      <c r="DO439" s="47"/>
      <c r="DP439" s="47"/>
      <c r="DQ439" s="47"/>
      <c r="DR439" s="686"/>
      <c r="DS439" s="682"/>
      <c r="DT439" s="686"/>
      <c r="DU439" s="682"/>
      <c r="DV439" s="688"/>
      <c r="DW439" s="680" t="s">
        <v>1051</v>
      </c>
      <c r="DX439" s="681" t="s">
        <v>1052</v>
      </c>
      <c r="EC439" s="682"/>
      <c r="ED439" s="688"/>
      <c r="EE439" s="686"/>
      <c r="EW439" s="682"/>
      <c r="EX439" s="688"/>
      <c r="EY439" s="689"/>
    </row>
    <row r="440">
      <c r="A440" s="687"/>
      <c r="B440" s="43"/>
      <c r="C440" s="43"/>
      <c r="D440" s="43"/>
      <c r="E440" s="686"/>
      <c r="F440" s="682"/>
      <c r="G440" s="686"/>
      <c r="H440" s="682"/>
      <c r="I440" s="688"/>
      <c r="J440" s="680" t="s">
        <v>1053</v>
      </c>
      <c r="K440" s="681" t="s">
        <v>1054</v>
      </c>
      <c r="P440" s="682"/>
      <c r="Q440" s="688"/>
      <c r="R440" s="686"/>
      <c r="AJ440" s="682"/>
      <c r="AK440" s="688"/>
      <c r="AL440" s="689"/>
      <c r="AM440" s="688"/>
      <c r="AN440" s="687"/>
      <c r="AO440" s="43"/>
      <c r="AP440" s="43"/>
      <c r="AQ440" s="43"/>
      <c r="AR440" s="686"/>
      <c r="AS440" s="682"/>
      <c r="AT440" s="686"/>
      <c r="AU440" s="682"/>
      <c r="AV440" s="688"/>
      <c r="AW440" s="680" t="s">
        <v>1053</v>
      </c>
      <c r="AX440" s="681" t="s">
        <v>1054</v>
      </c>
      <c r="BC440" s="682"/>
      <c r="BD440" s="688"/>
      <c r="BE440" s="686"/>
      <c r="BW440" s="682"/>
      <c r="BX440" s="688"/>
      <c r="BY440" s="689"/>
      <c r="BZ440" s="688"/>
      <c r="CA440" s="687"/>
      <c r="CB440" s="43"/>
      <c r="CC440" s="43"/>
      <c r="CD440" s="43"/>
      <c r="CE440" s="686"/>
      <c r="CF440" s="682"/>
      <c r="CG440" s="686"/>
      <c r="CH440" s="682"/>
      <c r="CI440" s="688"/>
      <c r="CJ440" s="680" t="s">
        <v>1053</v>
      </c>
      <c r="CK440" s="681" t="s">
        <v>1054</v>
      </c>
      <c r="CP440" s="682"/>
      <c r="CQ440" s="688"/>
      <c r="CR440" s="686"/>
      <c r="DJ440" s="682"/>
      <c r="DK440" s="688"/>
      <c r="DL440" s="689"/>
      <c r="DM440" s="688"/>
      <c r="DN440" s="687"/>
      <c r="DO440" s="43"/>
      <c r="DP440" s="43"/>
      <c r="DQ440" s="43"/>
      <c r="DR440" s="686"/>
      <c r="DS440" s="682"/>
      <c r="DT440" s="686"/>
      <c r="DU440" s="682"/>
      <c r="DV440" s="688"/>
      <c r="DW440" s="680" t="s">
        <v>1053</v>
      </c>
      <c r="DX440" s="681" t="s">
        <v>1054</v>
      </c>
      <c r="EC440" s="682"/>
      <c r="ED440" s="688"/>
      <c r="EE440" s="686"/>
      <c r="EW440" s="682"/>
      <c r="EX440" s="688"/>
      <c r="EY440" s="689"/>
    </row>
    <row r="441">
      <c r="A441" s="687"/>
      <c r="B441" s="678" t="s">
        <v>637</v>
      </c>
      <c r="C441" s="683"/>
      <c r="D441" s="683"/>
      <c r="E441" s="686"/>
      <c r="F441" s="682"/>
      <c r="G441" s="686"/>
      <c r="H441" s="682"/>
      <c r="I441" s="688"/>
      <c r="J441" s="680" t="s">
        <v>1055</v>
      </c>
      <c r="K441" s="681" t="s">
        <v>1056</v>
      </c>
      <c r="P441" s="682"/>
      <c r="Q441" s="688"/>
      <c r="R441" s="686"/>
      <c r="AJ441" s="682"/>
      <c r="AK441" s="688"/>
      <c r="AL441" s="689"/>
      <c r="AM441" s="688"/>
      <c r="AN441" s="687"/>
      <c r="AO441" s="678" t="s">
        <v>637</v>
      </c>
      <c r="AP441" s="683"/>
      <c r="AQ441" s="683"/>
      <c r="AR441" s="686"/>
      <c r="AS441" s="682"/>
      <c r="AT441" s="686"/>
      <c r="AU441" s="682"/>
      <c r="AV441" s="688"/>
      <c r="AW441" s="680" t="s">
        <v>1055</v>
      </c>
      <c r="AX441" s="681" t="s">
        <v>1056</v>
      </c>
      <c r="BC441" s="682"/>
      <c r="BD441" s="688"/>
      <c r="BE441" s="686"/>
      <c r="BW441" s="682"/>
      <c r="BX441" s="688"/>
      <c r="BY441" s="689"/>
      <c r="BZ441" s="688"/>
      <c r="CA441" s="687"/>
      <c r="CB441" s="678" t="s">
        <v>637</v>
      </c>
      <c r="CC441" s="683"/>
      <c r="CD441" s="683"/>
      <c r="CE441" s="686"/>
      <c r="CF441" s="682"/>
      <c r="CG441" s="686"/>
      <c r="CH441" s="682"/>
      <c r="CI441" s="688"/>
      <c r="CJ441" s="680" t="s">
        <v>1055</v>
      </c>
      <c r="CK441" s="681" t="s">
        <v>1056</v>
      </c>
      <c r="CP441" s="682"/>
      <c r="CQ441" s="688"/>
      <c r="CR441" s="686"/>
      <c r="DJ441" s="682"/>
      <c r="DK441" s="688"/>
      <c r="DL441" s="689"/>
      <c r="DM441" s="688"/>
      <c r="DN441" s="687"/>
      <c r="DO441" s="678" t="s">
        <v>637</v>
      </c>
      <c r="DP441" s="683"/>
      <c r="DQ441" s="683"/>
      <c r="DR441" s="686"/>
      <c r="DS441" s="682"/>
      <c r="DT441" s="686"/>
      <c r="DU441" s="682"/>
      <c r="DV441" s="688"/>
      <c r="DW441" s="680" t="s">
        <v>1055</v>
      </c>
      <c r="DX441" s="681" t="s">
        <v>1056</v>
      </c>
      <c r="EC441" s="682"/>
      <c r="ED441" s="688"/>
      <c r="EE441" s="686"/>
      <c r="EW441" s="682"/>
      <c r="EX441" s="688"/>
      <c r="EY441" s="689"/>
    </row>
    <row r="442">
      <c r="A442" s="687"/>
      <c r="B442" s="47"/>
      <c r="C442" s="47"/>
      <c r="D442" s="47"/>
      <c r="E442" s="686"/>
      <c r="F442" s="682"/>
      <c r="G442" s="686"/>
      <c r="H442" s="682"/>
      <c r="I442" s="688"/>
      <c r="J442" s="690" t="s">
        <v>1057</v>
      </c>
      <c r="K442" s="691" t="s">
        <v>1058</v>
      </c>
      <c r="L442" s="11"/>
      <c r="M442" s="11"/>
      <c r="N442" s="11"/>
      <c r="O442" s="11"/>
      <c r="P442" s="12"/>
      <c r="Q442" s="688"/>
      <c r="R442" s="48"/>
      <c r="S442" s="11"/>
      <c r="T442" s="11"/>
      <c r="U442" s="11"/>
      <c r="V442" s="11"/>
      <c r="W442" s="11"/>
      <c r="X442" s="11"/>
      <c r="Y442" s="11"/>
      <c r="Z442" s="11"/>
      <c r="AA442" s="11"/>
      <c r="AB442" s="11"/>
      <c r="AC442" s="11"/>
      <c r="AD442" s="11"/>
      <c r="AE442" s="11"/>
      <c r="AF442" s="11"/>
      <c r="AG442" s="11"/>
      <c r="AH442" s="11"/>
      <c r="AI442" s="11"/>
      <c r="AJ442" s="12"/>
      <c r="AK442" s="688"/>
      <c r="AL442" s="689"/>
      <c r="AM442" s="688"/>
      <c r="AN442" s="687"/>
      <c r="AO442" s="47"/>
      <c r="AP442" s="47"/>
      <c r="AQ442" s="47"/>
      <c r="AR442" s="686"/>
      <c r="AS442" s="682"/>
      <c r="AT442" s="686"/>
      <c r="AU442" s="682"/>
      <c r="AV442" s="688"/>
      <c r="AW442" s="690" t="s">
        <v>1057</v>
      </c>
      <c r="AX442" s="691" t="s">
        <v>1058</v>
      </c>
      <c r="AY442" s="11"/>
      <c r="AZ442" s="11"/>
      <c r="BA442" s="11"/>
      <c r="BB442" s="11"/>
      <c r="BC442" s="12"/>
      <c r="BD442" s="688"/>
      <c r="BE442" s="48"/>
      <c r="BF442" s="11"/>
      <c r="BG442" s="11"/>
      <c r="BH442" s="11"/>
      <c r="BI442" s="11"/>
      <c r="BJ442" s="11"/>
      <c r="BK442" s="11"/>
      <c r="BL442" s="11"/>
      <c r="BM442" s="11"/>
      <c r="BN442" s="11"/>
      <c r="BO442" s="11"/>
      <c r="BP442" s="11"/>
      <c r="BQ442" s="11"/>
      <c r="BR442" s="11"/>
      <c r="BS442" s="11"/>
      <c r="BT442" s="11"/>
      <c r="BU442" s="11"/>
      <c r="BV442" s="11"/>
      <c r="BW442" s="12"/>
      <c r="BX442" s="688"/>
      <c r="BY442" s="689"/>
      <c r="BZ442" s="688"/>
      <c r="CA442" s="687"/>
      <c r="CB442" s="47"/>
      <c r="CC442" s="47"/>
      <c r="CD442" s="47"/>
      <c r="CE442" s="686"/>
      <c r="CF442" s="682"/>
      <c r="CG442" s="686"/>
      <c r="CH442" s="682"/>
      <c r="CI442" s="688"/>
      <c r="CJ442" s="690" t="s">
        <v>1057</v>
      </c>
      <c r="CK442" s="691" t="s">
        <v>1058</v>
      </c>
      <c r="CL442" s="11"/>
      <c r="CM442" s="11"/>
      <c r="CN442" s="11"/>
      <c r="CO442" s="11"/>
      <c r="CP442" s="12"/>
      <c r="CQ442" s="688"/>
      <c r="CR442" s="48"/>
      <c r="CS442" s="11"/>
      <c r="CT442" s="11"/>
      <c r="CU442" s="11"/>
      <c r="CV442" s="11"/>
      <c r="CW442" s="11"/>
      <c r="CX442" s="11"/>
      <c r="CY442" s="11"/>
      <c r="CZ442" s="11"/>
      <c r="DA442" s="11"/>
      <c r="DB442" s="11"/>
      <c r="DC442" s="11"/>
      <c r="DD442" s="11"/>
      <c r="DE442" s="11"/>
      <c r="DF442" s="11"/>
      <c r="DG442" s="11"/>
      <c r="DH442" s="11"/>
      <c r="DI442" s="11"/>
      <c r="DJ442" s="12"/>
      <c r="DK442" s="688"/>
      <c r="DL442" s="689"/>
      <c r="DM442" s="688"/>
      <c r="DN442" s="687"/>
      <c r="DO442" s="47"/>
      <c r="DP442" s="47"/>
      <c r="DQ442" s="47"/>
      <c r="DR442" s="686"/>
      <c r="DS442" s="682"/>
      <c r="DT442" s="686"/>
      <c r="DU442" s="682"/>
      <c r="DV442" s="688"/>
      <c r="DW442" s="690" t="s">
        <v>1057</v>
      </c>
      <c r="DX442" s="691" t="s">
        <v>1058</v>
      </c>
      <c r="DY442" s="11"/>
      <c r="DZ442" s="11"/>
      <c r="EA442" s="11"/>
      <c r="EB442" s="11"/>
      <c r="EC442" s="12"/>
      <c r="ED442" s="688"/>
      <c r="EE442" s="48"/>
      <c r="EF442" s="11"/>
      <c r="EG442" s="11"/>
      <c r="EH442" s="11"/>
      <c r="EI442" s="11"/>
      <c r="EJ442" s="11"/>
      <c r="EK442" s="11"/>
      <c r="EL442" s="11"/>
      <c r="EM442" s="11"/>
      <c r="EN442" s="11"/>
      <c r="EO442" s="11"/>
      <c r="EP442" s="11"/>
      <c r="EQ442" s="11"/>
      <c r="ER442" s="11"/>
      <c r="ES442" s="11"/>
      <c r="ET442" s="11"/>
      <c r="EU442" s="11"/>
      <c r="EV442" s="11"/>
      <c r="EW442" s="12"/>
      <c r="EX442" s="688"/>
      <c r="EY442" s="689"/>
    </row>
    <row r="443">
      <c r="A443" s="687"/>
      <c r="B443" s="43"/>
      <c r="C443" s="43"/>
      <c r="D443" s="43"/>
      <c r="E443" s="48"/>
      <c r="F443" s="12"/>
      <c r="G443" s="48"/>
      <c r="H443" s="12"/>
      <c r="I443" s="688"/>
      <c r="J443" s="688"/>
      <c r="K443" s="688"/>
      <c r="L443" s="688"/>
      <c r="M443" s="688"/>
      <c r="N443" s="688"/>
      <c r="O443" s="688"/>
      <c r="P443" s="688"/>
      <c r="Q443" s="688"/>
      <c r="R443" s="688"/>
      <c r="S443" s="688"/>
      <c r="T443" s="688"/>
      <c r="U443" s="688"/>
      <c r="V443" s="688"/>
      <c r="W443" s="688"/>
      <c r="X443" s="755"/>
      <c r="Y443" s="755"/>
      <c r="Z443" s="688"/>
      <c r="AA443" s="688"/>
      <c r="AB443" s="688"/>
      <c r="AC443" s="688"/>
      <c r="AD443" s="688"/>
      <c r="AE443" s="688"/>
      <c r="AF443" s="688"/>
      <c r="AG443" s="688"/>
      <c r="AH443" s="688"/>
      <c r="AI443" s="688"/>
      <c r="AJ443" s="688"/>
      <c r="AK443" s="688"/>
      <c r="AL443" s="689"/>
      <c r="AM443" s="688"/>
      <c r="AN443" s="687"/>
      <c r="AO443" s="43"/>
      <c r="AP443" s="43"/>
      <c r="AQ443" s="43"/>
      <c r="AR443" s="48"/>
      <c r="AS443" s="12"/>
      <c r="AT443" s="48"/>
      <c r="AU443" s="12"/>
      <c r="AV443" s="688"/>
      <c r="AW443" s="688"/>
      <c r="AX443" s="688"/>
      <c r="AY443" s="688"/>
      <c r="AZ443" s="688"/>
      <c r="BA443" s="688"/>
      <c r="BB443" s="688"/>
      <c r="BC443" s="688"/>
      <c r="BD443" s="688"/>
      <c r="BE443" s="688"/>
      <c r="BF443" s="688"/>
      <c r="BG443" s="688"/>
      <c r="BH443" s="688"/>
      <c r="BI443" s="688"/>
      <c r="BJ443" s="688"/>
      <c r="BK443" s="755"/>
      <c r="BL443" s="755"/>
      <c r="BM443" s="688"/>
      <c r="BN443" s="688"/>
      <c r="BO443" s="688"/>
      <c r="BP443" s="688"/>
      <c r="BQ443" s="688"/>
      <c r="BR443" s="688"/>
      <c r="BS443" s="688"/>
      <c r="BT443" s="688"/>
      <c r="BU443" s="688"/>
      <c r="BV443" s="688"/>
      <c r="BW443" s="688"/>
      <c r="BX443" s="688"/>
      <c r="BY443" s="689"/>
      <c r="BZ443" s="688"/>
      <c r="CA443" s="687"/>
      <c r="CB443" s="43"/>
      <c r="CC443" s="43"/>
      <c r="CD443" s="43"/>
      <c r="CE443" s="48"/>
      <c r="CF443" s="12"/>
      <c r="CG443" s="48"/>
      <c r="CH443" s="12"/>
      <c r="CI443" s="688"/>
      <c r="CJ443" s="688"/>
      <c r="CK443" s="688"/>
      <c r="CL443" s="688"/>
      <c r="CM443" s="688"/>
      <c r="CN443" s="688"/>
      <c r="CO443" s="688"/>
      <c r="CP443" s="688"/>
      <c r="CQ443" s="688"/>
      <c r="CR443" s="688"/>
      <c r="CS443" s="688"/>
      <c r="CT443" s="688"/>
      <c r="CU443" s="688"/>
      <c r="CV443" s="688"/>
      <c r="CW443" s="688"/>
      <c r="CX443" s="755"/>
      <c r="CY443" s="755"/>
      <c r="CZ443" s="688"/>
      <c r="DA443" s="688"/>
      <c r="DB443" s="688"/>
      <c r="DC443" s="688"/>
      <c r="DD443" s="688"/>
      <c r="DE443" s="688"/>
      <c r="DF443" s="688"/>
      <c r="DG443" s="688"/>
      <c r="DH443" s="688"/>
      <c r="DI443" s="688"/>
      <c r="DJ443" s="688"/>
      <c r="DK443" s="688"/>
      <c r="DL443" s="689"/>
      <c r="DM443" s="688"/>
      <c r="DN443" s="687"/>
      <c r="DO443" s="43"/>
      <c r="DP443" s="43"/>
      <c r="DQ443" s="43"/>
      <c r="DR443" s="48"/>
      <c r="DS443" s="12"/>
      <c r="DT443" s="48"/>
      <c r="DU443" s="12"/>
      <c r="DV443" s="688"/>
      <c r="DW443" s="688"/>
      <c r="DX443" s="688"/>
      <c r="DY443" s="688"/>
      <c r="DZ443" s="688"/>
      <c r="EA443" s="688"/>
      <c r="EB443" s="688"/>
      <c r="EC443" s="688"/>
      <c r="ED443" s="688"/>
      <c r="EE443" s="688"/>
      <c r="EF443" s="688"/>
      <c r="EG443" s="688"/>
      <c r="EH443" s="688"/>
      <c r="EI443" s="688"/>
      <c r="EJ443" s="688"/>
      <c r="EK443" s="755"/>
      <c r="EL443" s="755"/>
      <c r="EM443" s="688"/>
      <c r="EN443" s="688"/>
      <c r="EO443" s="688"/>
      <c r="EP443" s="688"/>
      <c r="EQ443" s="688"/>
      <c r="ER443" s="688"/>
      <c r="ES443" s="688"/>
      <c r="ET443" s="688"/>
      <c r="EU443" s="688"/>
      <c r="EV443" s="688"/>
      <c r="EW443" s="688"/>
      <c r="EX443" s="688"/>
      <c r="EY443" s="689"/>
    </row>
    <row r="444">
      <c r="A444" s="697"/>
      <c r="B444" s="623"/>
      <c r="C444" s="623"/>
      <c r="D444" s="623"/>
      <c r="E444" s="623"/>
      <c r="F444" s="623"/>
      <c r="G444" s="623"/>
      <c r="H444" s="623"/>
      <c r="I444" s="623"/>
      <c r="J444" s="623"/>
      <c r="K444" s="623"/>
      <c r="L444" s="623"/>
      <c r="M444" s="623"/>
      <c r="N444" s="623"/>
      <c r="O444" s="623"/>
      <c r="P444" s="623"/>
      <c r="Q444" s="623"/>
      <c r="R444" s="623"/>
      <c r="S444" s="623"/>
      <c r="T444" s="623"/>
      <c r="U444" s="623"/>
      <c r="V444" s="623"/>
      <c r="W444" s="623"/>
      <c r="X444" s="758"/>
      <c r="Y444" s="758"/>
      <c r="Z444" s="623"/>
      <c r="AA444" s="623"/>
      <c r="AB444" s="623"/>
      <c r="AC444" s="623"/>
      <c r="AD444" s="623"/>
      <c r="AE444" s="623"/>
      <c r="AF444" s="623"/>
      <c r="AG444" s="623"/>
      <c r="AH444" s="623"/>
      <c r="AI444" s="623"/>
      <c r="AJ444" s="623"/>
      <c r="AK444" s="623"/>
      <c r="AL444" s="698"/>
      <c r="AM444" s="623"/>
      <c r="AN444" s="697"/>
      <c r="AO444" s="623"/>
      <c r="AP444" s="623"/>
      <c r="AQ444" s="623"/>
      <c r="AR444" s="623"/>
      <c r="AS444" s="623"/>
      <c r="AT444" s="623"/>
      <c r="AU444" s="623"/>
      <c r="AV444" s="623"/>
      <c r="AW444" s="623"/>
      <c r="AX444" s="623"/>
      <c r="AY444" s="623"/>
      <c r="AZ444" s="623"/>
      <c r="BA444" s="623"/>
      <c r="BB444" s="623"/>
      <c r="BC444" s="623"/>
      <c r="BD444" s="623"/>
      <c r="BE444" s="623"/>
      <c r="BF444" s="623"/>
      <c r="BG444" s="623"/>
      <c r="BH444" s="623"/>
      <c r="BI444" s="623"/>
      <c r="BJ444" s="623"/>
      <c r="BK444" s="758"/>
      <c r="BL444" s="758"/>
      <c r="BM444" s="623"/>
      <c r="BN444" s="623"/>
      <c r="BO444" s="623"/>
      <c r="BP444" s="623"/>
      <c r="BQ444" s="623"/>
      <c r="BR444" s="623"/>
      <c r="BS444" s="623"/>
      <c r="BT444" s="623"/>
      <c r="BU444" s="623"/>
      <c r="BV444" s="623"/>
      <c r="BW444" s="623"/>
      <c r="BX444" s="623"/>
      <c r="BY444" s="698"/>
      <c r="BZ444" s="623"/>
      <c r="CA444" s="697"/>
      <c r="CB444" s="623"/>
      <c r="CC444" s="623"/>
      <c r="CD444" s="623"/>
      <c r="CE444" s="623"/>
      <c r="CF444" s="623"/>
      <c r="CG444" s="623"/>
      <c r="CH444" s="623"/>
      <c r="CI444" s="623"/>
      <c r="CJ444" s="623"/>
      <c r="CK444" s="623"/>
      <c r="CL444" s="623"/>
      <c r="CM444" s="623"/>
      <c r="CN444" s="623"/>
      <c r="CO444" s="623"/>
      <c r="CP444" s="623"/>
      <c r="CQ444" s="623"/>
      <c r="CR444" s="623"/>
      <c r="CS444" s="623"/>
      <c r="CT444" s="623"/>
      <c r="CU444" s="623"/>
      <c r="CV444" s="623"/>
      <c r="CW444" s="623"/>
      <c r="CX444" s="758"/>
      <c r="CY444" s="758"/>
      <c r="CZ444" s="623"/>
      <c r="DA444" s="623"/>
      <c r="DB444" s="623"/>
      <c r="DC444" s="623"/>
      <c r="DD444" s="623"/>
      <c r="DE444" s="623"/>
      <c r="DF444" s="623"/>
      <c r="DG444" s="623"/>
      <c r="DH444" s="623"/>
      <c r="DI444" s="623"/>
      <c r="DJ444" s="623"/>
      <c r="DK444" s="623"/>
      <c r="DL444" s="698"/>
      <c r="DM444" s="623"/>
      <c r="DN444" s="697"/>
      <c r="DO444" s="623"/>
      <c r="DP444" s="623"/>
      <c r="DQ444" s="623"/>
      <c r="DR444" s="623"/>
      <c r="DS444" s="623"/>
      <c r="DT444" s="623"/>
      <c r="DU444" s="623"/>
      <c r="DV444" s="623"/>
      <c r="DW444" s="623"/>
      <c r="DX444" s="623"/>
      <c r="DY444" s="623"/>
      <c r="DZ444" s="623"/>
      <c r="EA444" s="623"/>
      <c r="EB444" s="623"/>
      <c r="EC444" s="623"/>
      <c r="ED444" s="623"/>
      <c r="EE444" s="623"/>
      <c r="EF444" s="623"/>
      <c r="EG444" s="623"/>
      <c r="EH444" s="623"/>
      <c r="EI444" s="623"/>
      <c r="EJ444" s="623"/>
      <c r="EK444" s="758"/>
      <c r="EL444" s="758"/>
      <c r="EM444" s="623"/>
      <c r="EN444" s="623"/>
      <c r="EO444" s="623"/>
      <c r="EP444" s="623"/>
      <c r="EQ444" s="623"/>
      <c r="ER444" s="623"/>
      <c r="ES444" s="623"/>
      <c r="ET444" s="623"/>
      <c r="EU444" s="623"/>
      <c r="EV444" s="623"/>
      <c r="EW444" s="623"/>
      <c r="EX444" s="623"/>
      <c r="EY444" s="698"/>
    </row>
    <row r="445">
      <c r="A445" s="697"/>
      <c r="B445" s="623"/>
      <c r="C445" s="623"/>
      <c r="D445" s="623"/>
      <c r="E445" s="623"/>
      <c r="F445" s="623"/>
      <c r="G445" s="623"/>
      <c r="H445" s="623"/>
      <c r="I445" s="623"/>
      <c r="J445" s="623"/>
      <c r="K445" s="623"/>
      <c r="L445" s="623"/>
      <c r="M445" s="623"/>
      <c r="N445" s="623"/>
      <c r="O445" s="623"/>
      <c r="P445" s="623"/>
      <c r="Q445" s="623"/>
      <c r="R445" s="623"/>
      <c r="S445" s="623"/>
      <c r="T445" s="623"/>
      <c r="U445" s="623"/>
      <c r="V445" s="623"/>
      <c r="W445" s="623"/>
      <c r="X445" s="758"/>
      <c r="Y445" s="758"/>
      <c r="Z445" s="623"/>
      <c r="AA445" s="623"/>
      <c r="AB445" s="623"/>
      <c r="AC445" s="623"/>
      <c r="AD445" s="623"/>
      <c r="AE445" s="623"/>
      <c r="AF445" s="623"/>
      <c r="AG445" s="623"/>
      <c r="AH445" s="623"/>
      <c r="AI445" s="623"/>
      <c r="AJ445" s="623"/>
      <c r="AK445" s="623"/>
      <c r="AL445" s="698"/>
      <c r="AM445" s="623"/>
      <c r="AN445" s="697"/>
      <c r="AO445" s="623"/>
      <c r="AP445" s="623"/>
      <c r="AQ445" s="623"/>
      <c r="AR445" s="623"/>
      <c r="AS445" s="623"/>
      <c r="AT445" s="623"/>
      <c r="AU445" s="623"/>
      <c r="AV445" s="623"/>
      <c r="AW445" s="623"/>
      <c r="AX445" s="623"/>
      <c r="AY445" s="623"/>
      <c r="AZ445" s="623"/>
      <c r="BA445" s="623"/>
      <c r="BB445" s="623"/>
      <c r="BC445" s="623"/>
      <c r="BD445" s="623"/>
      <c r="BE445" s="623"/>
      <c r="BF445" s="623"/>
      <c r="BG445" s="623"/>
      <c r="BH445" s="623"/>
      <c r="BI445" s="623"/>
      <c r="BJ445" s="623"/>
      <c r="BK445" s="758"/>
      <c r="BL445" s="758"/>
      <c r="BM445" s="623"/>
      <c r="BN445" s="623"/>
      <c r="BO445" s="623"/>
      <c r="BP445" s="623"/>
      <c r="BQ445" s="623"/>
      <c r="BR445" s="623"/>
      <c r="BS445" s="623"/>
      <c r="BT445" s="623"/>
      <c r="BU445" s="623"/>
      <c r="BV445" s="623"/>
      <c r="BW445" s="623"/>
      <c r="BX445" s="623"/>
      <c r="BY445" s="698"/>
      <c r="BZ445" s="623"/>
      <c r="CA445" s="697"/>
      <c r="CB445" s="623"/>
      <c r="CC445" s="623"/>
      <c r="CD445" s="623"/>
      <c r="CE445" s="623"/>
      <c r="CF445" s="623"/>
      <c r="CG445" s="623"/>
      <c r="CH445" s="623"/>
      <c r="CI445" s="623"/>
      <c r="CJ445" s="623"/>
      <c r="CK445" s="623"/>
      <c r="CL445" s="623"/>
      <c r="CM445" s="623"/>
      <c r="CN445" s="623"/>
      <c r="CO445" s="623"/>
      <c r="CP445" s="623"/>
      <c r="CQ445" s="623"/>
      <c r="CR445" s="623"/>
      <c r="CS445" s="623"/>
      <c r="CT445" s="623"/>
      <c r="CU445" s="623"/>
      <c r="CV445" s="623"/>
      <c r="CW445" s="623"/>
      <c r="CX445" s="758"/>
      <c r="CY445" s="758"/>
      <c r="CZ445" s="623"/>
      <c r="DA445" s="623"/>
      <c r="DB445" s="623"/>
      <c r="DC445" s="623"/>
      <c r="DD445" s="623"/>
      <c r="DE445" s="623"/>
      <c r="DF445" s="623"/>
      <c r="DG445" s="623"/>
      <c r="DH445" s="623"/>
      <c r="DI445" s="623"/>
      <c r="DJ445" s="623"/>
      <c r="DK445" s="623"/>
      <c r="DL445" s="698"/>
      <c r="DM445" s="623"/>
      <c r="DN445" s="697"/>
      <c r="DO445" s="623"/>
      <c r="DP445" s="623"/>
      <c r="DQ445" s="623"/>
      <c r="DR445" s="623"/>
      <c r="DS445" s="623"/>
      <c r="DT445" s="623"/>
      <c r="DU445" s="623"/>
      <c r="DV445" s="623"/>
      <c r="DW445" s="623"/>
      <c r="DX445" s="623"/>
      <c r="DY445" s="623"/>
      <c r="DZ445" s="623"/>
      <c r="EA445" s="623"/>
      <c r="EB445" s="623"/>
      <c r="EC445" s="623"/>
      <c r="ED445" s="623"/>
      <c r="EE445" s="623"/>
      <c r="EF445" s="623"/>
      <c r="EG445" s="623"/>
      <c r="EH445" s="623"/>
      <c r="EI445" s="623"/>
      <c r="EJ445" s="623"/>
      <c r="EK445" s="758"/>
      <c r="EL445" s="758"/>
      <c r="EM445" s="623"/>
      <c r="EN445" s="623"/>
      <c r="EO445" s="623"/>
      <c r="EP445" s="623"/>
      <c r="EQ445" s="623"/>
      <c r="ER445" s="623"/>
      <c r="ES445" s="623"/>
      <c r="ET445" s="623"/>
      <c r="EU445" s="623"/>
      <c r="EV445" s="623"/>
      <c r="EW445" s="623"/>
      <c r="EX445" s="623"/>
      <c r="EY445" s="698"/>
    </row>
    <row r="446">
      <c r="A446" s="697"/>
      <c r="B446" s="623"/>
      <c r="C446" s="623"/>
      <c r="D446" s="623"/>
      <c r="E446" s="623"/>
      <c r="F446" s="623"/>
      <c r="G446" s="623"/>
      <c r="H446" s="623"/>
      <c r="I446" s="623"/>
      <c r="J446" s="623"/>
      <c r="K446" s="623"/>
      <c r="L446" s="623"/>
      <c r="M446" s="623"/>
      <c r="N446" s="623"/>
      <c r="O446" s="623"/>
      <c r="P446" s="623"/>
      <c r="Q446" s="623"/>
      <c r="R446" s="623"/>
      <c r="S446" s="623"/>
      <c r="T446" s="623"/>
      <c r="U446" s="623"/>
      <c r="V446" s="623"/>
      <c r="W446" s="623"/>
      <c r="X446" s="758"/>
      <c r="Y446" s="758"/>
      <c r="Z446" s="623"/>
      <c r="AA446" s="623"/>
      <c r="AB446" s="623"/>
      <c r="AC446" s="623"/>
      <c r="AD446" s="623"/>
      <c r="AE446" s="623"/>
      <c r="AF446" s="623"/>
      <c r="AG446" s="623"/>
      <c r="AH446" s="623"/>
      <c r="AI446" s="623"/>
      <c r="AJ446" s="623"/>
      <c r="AK446" s="623"/>
      <c r="AL446" s="698"/>
      <c r="AM446" s="623"/>
      <c r="AN446" s="697"/>
      <c r="AO446" s="623"/>
      <c r="AP446" s="623"/>
      <c r="AQ446" s="623"/>
      <c r="AR446" s="623"/>
      <c r="AS446" s="623"/>
      <c r="AT446" s="623"/>
      <c r="AU446" s="623"/>
      <c r="AV446" s="623"/>
      <c r="AW446" s="623"/>
      <c r="AX446" s="623"/>
      <c r="AY446" s="623"/>
      <c r="AZ446" s="623"/>
      <c r="BA446" s="623"/>
      <c r="BB446" s="623"/>
      <c r="BC446" s="623"/>
      <c r="BD446" s="623"/>
      <c r="BE446" s="623"/>
      <c r="BF446" s="623"/>
      <c r="BG446" s="623"/>
      <c r="BH446" s="623"/>
      <c r="BI446" s="623"/>
      <c r="BJ446" s="623"/>
      <c r="BK446" s="758"/>
      <c r="BL446" s="758"/>
      <c r="BM446" s="623"/>
      <c r="BN446" s="623"/>
      <c r="BO446" s="623"/>
      <c r="BP446" s="623"/>
      <c r="BQ446" s="623"/>
      <c r="BR446" s="623"/>
      <c r="BS446" s="623"/>
      <c r="BT446" s="623"/>
      <c r="BU446" s="623"/>
      <c r="BV446" s="623"/>
      <c r="BW446" s="623"/>
      <c r="BX446" s="623"/>
      <c r="BY446" s="698"/>
      <c r="BZ446" s="623"/>
      <c r="CA446" s="697"/>
      <c r="CB446" s="623"/>
      <c r="CC446" s="623"/>
      <c r="CD446" s="623"/>
      <c r="CE446" s="623"/>
      <c r="CF446" s="623"/>
      <c r="CG446" s="623"/>
      <c r="CH446" s="623"/>
      <c r="CI446" s="623"/>
      <c r="CJ446" s="623"/>
      <c r="CK446" s="623"/>
      <c r="CL446" s="623"/>
      <c r="CM446" s="623"/>
      <c r="CN446" s="623"/>
      <c r="CO446" s="623"/>
      <c r="CP446" s="623"/>
      <c r="CQ446" s="623"/>
      <c r="CR446" s="623"/>
      <c r="CS446" s="623"/>
      <c r="CT446" s="623"/>
      <c r="CU446" s="623"/>
      <c r="CV446" s="623"/>
      <c r="CW446" s="623"/>
      <c r="CX446" s="758"/>
      <c r="CY446" s="758"/>
      <c r="CZ446" s="623"/>
      <c r="DA446" s="623"/>
      <c r="DB446" s="623"/>
      <c r="DC446" s="623"/>
      <c r="DD446" s="623"/>
      <c r="DE446" s="623"/>
      <c r="DF446" s="623"/>
      <c r="DG446" s="623"/>
      <c r="DH446" s="623"/>
      <c r="DI446" s="623"/>
      <c r="DJ446" s="623"/>
      <c r="DK446" s="623"/>
      <c r="DL446" s="698"/>
      <c r="DM446" s="623"/>
      <c r="DN446" s="697"/>
      <c r="DO446" s="623"/>
      <c r="DP446" s="623"/>
      <c r="DQ446" s="623"/>
      <c r="DR446" s="623"/>
      <c r="DS446" s="623"/>
      <c r="DT446" s="623"/>
      <c r="DU446" s="623"/>
      <c r="DV446" s="623"/>
      <c r="DW446" s="623"/>
      <c r="DX446" s="623"/>
      <c r="DY446" s="623"/>
      <c r="DZ446" s="623"/>
      <c r="EA446" s="623"/>
      <c r="EB446" s="623"/>
      <c r="EC446" s="623"/>
      <c r="ED446" s="623"/>
      <c r="EE446" s="623"/>
      <c r="EF446" s="623"/>
      <c r="EG446" s="623"/>
      <c r="EH446" s="623"/>
      <c r="EI446" s="623"/>
      <c r="EJ446" s="623"/>
      <c r="EK446" s="758"/>
      <c r="EL446" s="758"/>
      <c r="EM446" s="623"/>
      <c r="EN446" s="623"/>
      <c r="EO446" s="623"/>
      <c r="EP446" s="623"/>
      <c r="EQ446" s="623"/>
      <c r="ER446" s="623"/>
      <c r="ES446" s="623"/>
      <c r="ET446" s="623"/>
      <c r="EU446" s="623"/>
      <c r="EV446" s="623"/>
      <c r="EW446" s="623"/>
      <c r="EX446" s="623"/>
      <c r="EY446" s="698"/>
    </row>
    <row r="447">
      <c r="A447" s="692" t="s">
        <v>1059</v>
      </c>
      <c r="P447" s="693"/>
      <c r="Q447" s="706"/>
      <c r="R447" s="706"/>
      <c r="S447" s="706"/>
      <c r="T447" s="706"/>
      <c r="U447" s="706"/>
      <c r="V447" s="706"/>
      <c r="W447" s="706"/>
      <c r="X447" s="760"/>
      <c r="Y447" s="760"/>
      <c r="Z447" s="706"/>
      <c r="AA447" s="706"/>
      <c r="AB447" s="706"/>
      <c r="AC447" s="706"/>
      <c r="AD447" s="706"/>
      <c r="AE447" s="706"/>
      <c r="AF447" s="706"/>
      <c r="AG447" s="706"/>
      <c r="AH447" s="706"/>
      <c r="AI447" s="706"/>
      <c r="AJ447" s="706"/>
      <c r="AK447" s="706"/>
      <c r="AL447" s="736"/>
      <c r="AM447" s="736"/>
      <c r="AN447" s="625" t="s">
        <v>1059</v>
      </c>
      <c r="BC447" s="693"/>
      <c r="BD447" s="706"/>
      <c r="BE447" s="706"/>
      <c r="BF447" s="706"/>
      <c r="BG447" s="706"/>
      <c r="BH447" s="706"/>
      <c r="BI447" s="706"/>
      <c r="BJ447" s="706"/>
      <c r="BK447" s="760"/>
      <c r="BL447" s="760"/>
      <c r="BM447" s="706"/>
      <c r="BN447" s="706"/>
      <c r="BO447" s="706"/>
      <c r="BP447" s="706"/>
      <c r="BQ447" s="706"/>
      <c r="BR447" s="706"/>
      <c r="BS447" s="706"/>
      <c r="BT447" s="706"/>
      <c r="BU447" s="706"/>
      <c r="BV447" s="706"/>
      <c r="BW447" s="706"/>
      <c r="BX447" s="706"/>
      <c r="BY447" s="736"/>
      <c r="BZ447" s="736"/>
      <c r="CA447" s="625" t="s">
        <v>1059</v>
      </c>
      <c r="CP447" s="693"/>
      <c r="CQ447" s="706"/>
      <c r="CR447" s="706"/>
      <c r="CS447" s="706"/>
      <c r="CT447" s="706"/>
      <c r="CU447" s="706"/>
      <c r="CV447" s="706"/>
      <c r="CW447" s="706"/>
      <c r="CX447" s="760"/>
      <c r="CY447" s="760"/>
      <c r="CZ447" s="706"/>
      <c r="DA447" s="706"/>
      <c r="DB447" s="706"/>
      <c r="DC447" s="706"/>
      <c r="DD447" s="706"/>
      <c r="DE447" s="706"/>
      <c r="DF447" s="706"/>
      <c r="DG447" s="706"/>
      <c r="DH447" s="706"/>
      <c r="DI447" s="706"/>
      <c r="DJ447" s="706"/>
      <c r="DK447" s="706"/>
      <c r="DL447" s="736"/>
      <c r="DM447" s="736"/>
      <c r="DN447" s="625" t="s">
        <v>1059</v>
      </c>
      <c r="EC447" s="693"/>
      <c r="ED447" s="706"/>
      <c r="EE447" s="706"/>
      <c r="EF447" s="706"/>
      <c r="EG447" s="706"/>
      <c r="EH447" s="706"/>
      <c r="EI447" s="706"/>
      <c r="EJ447" s="706"/>
      <c r="EK447" s="760"/>
      <c r="EL447" s="760"/>
      <c r="EM447" s="706"/>
      <c r="EN447" s="706"/>
      <c r="EO447" s="706"/>
      <c r="EP447" s="706"/>
      <c r="EQ447" s="706"/>
      <c r="ER447" s="706"/>
      <c r="ES447" s="706"/>
      <c r="ET447" s="706"/>
      <c r="EU447" s="706"/>
      <c r="EV447" s="706"/>
      <c r="EW447" s="706"/>
      <c r="EX447" s="706"/>
      <c r="EY447" s="736"/>
    </row>
    <row r="448">
      <c r="A448" s="697"/>
      <c r="B448" s="623"/>
      <c r="C448" s="623"/>
      <c r="D448" s="623"/>
      <c r="E448" s="623"/>
      <c r="F448" s="623"/>
      <c r="G448" s="623"/>
      <c r="H448" s="623"/>
      <c r="I448" s="623"/>
      <c r="J448" s="623"/>
      <c r="K448" s="623"/>
      <c r="L448" s="623"/>
      <c r="M448" s="623"/>
      <c r="N448" s="623"/>
      <c r="O448" s="623"/>
      <c r="P448" s="623"/>
      <c r="Q448" s="623"/>
      <c r="R448" s="623"/>
      <c r="S448" s="623"/>
      <c r="T448" s="623"/>
      <c r="U448" s="623"/>
      <c r="V448" s="623"/>
      <c r="W448" s="623"/>
      <c r="X448" s="758"/>
      <c r="Y448" s="758"/>
      <c r="Z448" s="623"/>
      <c r="AA448" s="623"/>
      <c r="AB448" s="623"/>
      <c r="AC448" s="623"/>
      <c r="AD448" s="623"/>
      <c r="AE448" s="623"/>
      <c r="AF448" s="623"/>
      <c r="AG448" s="623"/>
      <c r="AH448" s="623"/>
      <c r="AI448" s="623"/>
      <c r="AJ448" s="623"/>
      <c r="AK448" s="623"/>
      <c r="AL448" s="698"/>
      <c r="AM448" s="623"/>
      <c r="AN448" s="697"/>
      <c r="AO448" s="623"/>
      <c r="AP448" s="623"/>
      <c r="AQ448" s="623"/>
      <c r="AR448" s="623"/>
      <c r="AS448" s="623"/>
      <c r="AT448" s="623"/>
      <c r="AU448" s="623"/>
      <c r="AV448" s="623"/>
      <c r="AW448" s="623"/>
      <c r="AX448" s="623"/>
      <c r="AY448" s="623"/>
      <c r="AZ448" s="623"/>
      <c r="BA448" s="623"/>
      <c r="BB448" s="623"/>
      <c r="BC448" s="623"/>
      <c r="BD448" s="623"/>
      <c r="BE448" s="623"/>
      <c r="BF448" s="623"/>
      <c r="BG448" s="623"/>
      <c r="BH448" s="623"/>
      <c r="BI448" s="623"/>
      <c r="BJ448" s="623"/>
      <c r="BK448" s="758"/>
      <c r="BL448" s="758"/>
      <c r="BM448" s="623"/>
      <c r="BN448" s="623"/>
      <c r="BO448" s="623"/>
      <c r="BP448" s="623"/>
      <c r="BQ448" s="623"/>
      <c r="BR448" s="623"/>
      <c r="BS448" s="623"/>
      <c r="BT448" s="623"/>
      <c r="BU448" s="623"/>
      <c r="BV448" s="623"/>
      <c r="BW448" s="623"/>
      <c r="BX448" s="623"/>
      <c r="BY448" s="698"/>
      <c r="BZ448" s="623"/>
      <c r="CA448" s="697"/>
      <c r="CB448" s="623"/>
      <c r="CC448" s="623"/>
      <c r="CD448" s="623"/>
      <c r="CE448" s="623"/>
      <c r="CF448" s="623"/>
      <c r="CG448" s="623"/>
      <c r="CH448" s="623"/>
      <c r="CI448" s="623"/>
      <c r="CJ448" s="623"/>
      <c r="CK448" s="623"/>
      <c r="CL448" s="623"/>
      <c r="CM448" s="623"/>
      <c r="CN448" s="623"/>
      <c r="CO448" s="623"/>
      <c r="CP448" s="623"/>
      <c r="CQ448" s="623"/>
      <c r="CR448" s="623"/>
      <c r="CS448" s="623"/>
      <c r="CT448" s="623"/>
      <c r="CU448" s="623"/>
      <c r="CV448" s="623"/>
      <c r="CW448" s="623"/>
      <c r="CX448" s="758"/>
      <c r="CY448" s="758"/>
      <c r="CZ448" s="623"/>
      <c r="DA448" s="623"/>
      <c r="DB448" s="623"/>
      <c r="DC448" s="623"/>
      <c r="DD448" s="623"/>
      <c r="DE448" s="623"/>
      <c r="DF448" s="623"/>
      <c r="DG448" s="623"/>
      <c r="DH448" s="623"/>
      <c r="DI448" s="623"/>
      <c r="DJ448" s="623"/>
      <c r="DK448" s="623"/>
      <c r="DL448" s="698"/>
      <c r="DM448" s="623"/>
      <c r="DN448" s="697"/>
      <c r="DO448" s="623"/>
      <c r="DP448" s="623"/>
      <c r="DQ448" s="623"/>
      <c r="DR448" s="623"/>
      <c r="DS448" s="623"/>
      <c r="DT448" s="623"/>
      <c r="DU448" s="623"/>
      <c r="DV448" s="623"/>
      <c r="DW448" s="623"/>
      <c r="DX448" s="623"/>
      <c r="DY448" s="623"/>
      <c r="DZ448" s="623"/>
      <c r="EA448" s="623"/>
      <c r="EB448" s="623"/>
      <c r="EC448" s="623"/>
      <c r="ED448" s="623"/>
      <c r="EE448" s="623"/>
      <c r="EF448" s="623"/>
      <c r="EG448" s="623"/>
      <c r="EH448" s="623"/>
      <c r="EI448" s="623"/>
      <c r="EJ448" s="623"/>
      <c r="EK448" s="758"/>
      <c r="EL448" s="758"/>
      <c r="EM448" s="623"/>
      <c r="EN448" s="623"/>
      <c r="EO448" s="623"/>
      <c r="EP448" s="623"/>
      <c r="EQ448" s="623"/>
      <c r="ER448" s="623"/>
      <c r="ES448" s="623"/>
      <c r="ET448" s="623"/>
      <c r="EU448" s="623"/>
      <c r="EV448" s="623"/>
      <c r="EW448" s="623"/>
      <c r="EX448" s="623"/>
      <c r="EY448" s="698"/>
    </row>
    <row r="449">
      <c r="A449" s="699"/>
      <c r="B449" s="700"/>
      <c r="C449" s="700"/>
      <c r="D449" s="700"/>
      <c r="E449" s="700"/>
      <c r="F449" s="700"/>
      <c r="G449" s="700"/>
      <c r="H449" s="700"/>
      <c r="I449" s="700"/>
      <c r="J449" s="700"/>
      <c r="K449" s="700"/>
      <c r="L449" s="700"/>
      <c r="M449" s="700"/>
      <c r="N449" s="700"/>
      <c r="O449" s="700"/>
      <c r="P449" s="700"/>
      <c r="Q449" s="700"/>
      <c r="R449" s="700"/>
      <c r="S449" s="701" t="s">
        <v>1060</v>
      </c>
      <c r="T449" s="702"/>
      <c r="U449" s="702"/>
      <c r="V449" s="702"/>
      <c r="W449" s="702"/>
      <c r="X449" s="702"/>
      <c r="Y449" s="702"/>
      <c r="Z449" s="702"/>
      <c r="AA449" s="700"/>
      <c r="AB449" s="700"/>
      <c r="AC449" s="701" t="s">
        <v>1061</v>
      </c>
      <c r="AD449" s="702"/>
      <c r="AE449" s="702"/>
      <c r="AF449" s="702"/>
      <c r="AG449" s="702"/>
      <c r="AH449" s="702"/>
      <c r="AI449" s="702"/>
      <c r="AJ449" s="700"/>
      <c r="AK449" s="700"/>
      <c r="AL449" s="703"/>
      <c r="AM449" s="623"/>
      <c r="AN449" s="699"/>
      <c r="AO449" s="700"/>
      <c r="AP449" s="700"/>
      <c r="AQ449" s="700"/>
      <c r="AR449" s="700"/>
      <c r="AS449" s="700"/>
      <c r="AT449" s="700"/>
      <c r="AU449" s="700"/>
      <c r="AV449" s="700"/>
      <c r="AW449" s="700"/>
      <c r="AX449" s="700"/>
      <c r="AY449" s="700"/>
      <c r="AZ449" s="700"/>
      <c r="BA449" s="700"/>
      <c r="BB449" s="700"/>
      <c r="BC449" s="700"/>
      <c r="BD449" s="700"/>
      <c r="BE449" s="700"/>
      <c r="BF449" s="701" t="s">
        <v>1060</v>
      </c>
      <c r="BG449" s="702"/>
      <c r="BH449" s="702"/>
      <c r="BI449" s="702"/>
      <c r="BJ449" s="702"/>
      <c r="BK449" s="702"/>
      <c r="BL449" s="702"/>
      <c r="BM449" s="702"/>
      <c r="BN449" s="700"/>
      <c r="BO449" s="700"/>
      <c r="BP449" s="701" t="s">
        <v>1061</v>
      </c>
      <c r="BQ449" s="702"/>
      <c r="BR449" s="702"/>
      <c r="BS449" s="702"/>
      <c r="BT449" s="702"/>
      <c r="BU449" s="702"/>
      <c r="BV449" s="702"/>
      <c r="BW449" s="700"/>
      <c r="BX449" s="700"/>
      <c r="BY449" s="703"/>
      <c r="BZ449" s="623"/>
      <c r="CA449" s="699"/>
      <c r="CB449" s="700"/>
      <c r="CC449" s="700"/>
      <c r="CD449" s="700"/>
      <c r="CE449" s="700"/>
      <c r="CF449" s="700"/>
      <c r="CG449" s="700"/>
      <c r="CH449" s="700"/>
      <c r="CI449" s="700"/>
      <c r="CJ449" s="700"/>
      <c r="CK449" s="700"/>
      <c r="CL449" s="700"/>
      <c r="CM449" s="700"/>
      <c r="CN449" s="700"/>
      <c r="CO449" s="700"/>
      <c r="CP449" s="700"/>
      <c r="CQ449" s="700"/>
      <c r="CR449" s="700"/>
      <c r="CS449" s="701" t="s">
        <v>1060</v>
      </c>
      <c r="CT449" s="702"/>
      <c r="CU449" s="702"/>
      <c r="CV449" s="702"/>
      <c r="CW449" s="702"/>
      <c r="CX449" s="702"/>
      <c r="CY449" s="702"/>
      <c r="CZ449" s="702"/>
      <c r="DA449" s="700"/>
      <c r="DB449" s="700"/>
      <c r="DC449" s="701" t="s">
        <v>1061</v>
      </c>
      <c r="DD449" s="702"/>
      <c r="DE449" s="702"/>
      <c r="DF449" s="702"/>
      <c r="DG449" s="702"/>
      <c r="DH449" s="702"/>
      <c r="DI449" s="702"/>
      <c r="DJ449" s="700"/>
      <c r="DK449" s="700"/>
      <c r="DL449" s="703"/>
      <c r="DM449" s="623"/>
      <c r="DN449" s="699"/>
      <c r="DO449" s="700"/>
      <c r="DP449" s="700"/>
      <c r="DQ449" s="700"/>
      <c r="DR449" s="700"/>
      <c r="DS449" s="700"/>
      <c r="DT449" s="700"/>
      <c r="DU449" s="700"/>
      <c r="DV449" s="700"/>
      <c r="DW449" s="700"/>
      <c r="DX449" s="700"/>
      <c r="DY449" s="700"/>
      <c r="DZ449" s="700"/>
      <c r="EA449" s="700"/>
      <c r="EB449" s="700"/>
      <c r="EC449" s="700"/>
      <c r="ED449" s="700"/>
      <c r="EE449" s="700"/>
      <c r="EF449" s="701" t="s">
        <v>1060</v>
      </c>
      <c r="EG449" s="702"/>
      <c r="EH449" s="702"/>
      <c r="EI449" s="702"/>
      <c r="EJ449" s="702"/>
      <c r="EK449" s="702"/>
      <c r="EL449" s="702"/>
      <c r="EM449" s="702"/>
      <c r="EN449" s="700"/>
      <c r="EO449" s="700"/>
      <c r="EP449" s="701" t="s">
        <v>1061</v>
      </c>
      <c r="EQ449" s="702"/>
      <c r="ER449" s="702"/>
      <c r="ES449" s="702"/>
      <c r="ET449" s="702"/>
      <c r="EU449" s="702"/>
      <c r="EV449" s="702"/>
      <c r="EW449" s="700"/>
      <c r="EX449" s="700"/>
      <c r="EY449" s="703"/>
    </row>
    <row r="450">
      <c r="A450" s="623"/>
      <c r="B450" s="623"/>
      <c r="C450" s="623"/>
      <c r="D450" s="623"/>
      <c r="E450" s="623"/>
      <c r="F450" s="623"/>
      <c r="G450" s="623"/>
      <c r="H450" s="623"/>
      <c r="I450" s="623"/>
      <c r="J450" s="623"/>
      <c r="K450" s="623"/>
      <c r="L450" s="623"/>
      <c r="M450" s="623"/>
      <c r="N450" s="623"/>
      <c r="O450" s="623"/>
      <c r="P450" s="623"/>
      <c r="Q450" s="623"/>
      <c r="R450" s="623"/>
      <c r="S450" s="704"/>
      <c r="T450" s="704"/>
      <c r="U450" s="704"/>
      <c r="V450" s="704"/>
      <c r="W450" s="704"/>
      <c r="X450" s="704"/>
      <c r="Y450" s="704"/>
      <c r="Z450" s="704"/>
      <c r="AA450" s="623"/>
      <c r="AB450" s="623"/>
      <c r="AC450" s="704"/>
      <c r="AD450" s="704"/>
      <c r="AE450" s="704"/>
      <c r="AF450" s="704"/>
      <c r="AG450" s="704"/>
      <c r="AH450" s="704"/>
      <c r="AI450" s="704"/>
      <c r="AJ450" s="623"/>
      <c r="AK450" s="623"/>
      <c r="AL450" s="623"/>
      <c r="AM450" s="623"/>
      <c r="AN450" s="623"/>
      <c r="AO450" s="623"/>
      <c r="AP450" s="623"/>
      <c r="AQ450" s="623"/>
      <c r="AR450" s="623"/>
      <c r="AS450" s="623"/>
      <c r="AT450" s="623"/>
      <c r="AU450" s="623"/>
      <c r="AV450" s="623"/>
      <c r="AW450" s="623"/>
      <c r="AX450" s="623"/>
      <c r="AY450" s="623"/>
      <c r="AZ450" s="623"/>
      <c r="BA450" s="623"/>
      <c r="BB450" s="623"/>
      <c r="BC450" s="623"/>
      <c r="BD450" s="623"/>
      <c r="BE450" s="623"/>
      <c r="BF450" s="704"/>
      <c r="BG450" s="704"/>
      <c r="BH450" s="704"/>
      <c r="BI450" s="704"/>
      <c r="BJ450" s="704"/>
      <c r="BK450" s="704"/>
      <c r="BL450" s="704"/>
      <c r="BM450" s="704"/>
      <c r="BN450" s="623"/>
      <c r="BO450" s="623"/>
      <c r="BP450" s="704"/>
      <c r="BQ450" s="704"/>
      <c r="BR450" s="704"/>
      <c r="BS450" s="704"/>
      <c r="BT450" s="704"/>
      <c r="BU450" s="704"/>
      <c r="BV450" s="704"/>
      <c r="BW450" s="623"/>
      <c r="BX450" s="623"/>
      <c r="BY450" s="623"/>
      <c r="BZ450" s="623"/>
      <c r="CA450" s="623"/>
      <c r="CB450" s="623"/>
      <c r="CC450" s="623"/>
      <c r="CD450" s="623"/>
      <c r="CE450" s="623"/>
      <c r="CF450" s="623"/>
      <c r="CG450" s="623"/>
      <c r="CH450" s="623"/>
      <c r="CI450" s="623"/>
      <c r="CJ450" s="623"/>
      <c r="CK450" s="623"/>
      <c r="CL450" s="623"/>
      <c r="CM450" s="623"/>
      <c r="CN450" s="623"/>
      <c r="CO450" s="623"/>
      <c r="CP450" s="623"/>
      <c r="CQ450" s="623"/>
      <c r="CR450" s="623"/>
      <c r="CS450" s="704"/>
      <c r="CT450" s="704"/>
      <c r="CU450" s="704"/>
      <c r="CV450" s="704"/>
      <c r="CW450" s="704"/>
      <c r="CX450" s="704"/>
      <c r="CY450" s="704"/>
      <c r="CZ450" s="704"/>
      <c r="DA450" s="623"/>
      <c r="DB450" s="623"/>
      <c r="DC450" s="704"/>
      <c r="DD450" s="704"/>
      <c r="DE450" s="704"/>
      <c r="DF450" s="704"/>
      <c r="DG450" s="704"/>
      <c r="DH450" s="704"/>
      <c r="DI450" s="704"/>
      <c r="DJ450" s="623"/>
      <c r="DK450" s="623"/>
      <c r="DL450" s="623"/>
      <c r="DM450" s="623"/>
      <c r="DN450" s="623"/>
      <c r="DO450" s="623"/>
      <c r="DP450" s="623"/>
      <c r="DQ450" s="623"/>
      <c r="DR450" s="623"/>
      <c r="DS450" s="623"/>
      <c r="DT450" s="623"/>
      <c r="DU450" s="623"/>
      <c r="DV450" s="623"/>
      <c r="DW450" s="623"/>
      <c r="DX450" s="623"/>
      <c r="DY450" s="623"/>
      <c r="DZ450" s="623"/>
      <c r="EA450" s="623"/>
      <c r="EB450" s="623"/>
      <c r="EC450" s="623"/>
      <c r="ED450" s="623"/>
      <c r="EE450" s="623"/>
      <c r="EF450" s="704"/>
      <c r="EG450" s="704"/>
      <c r="EH450" s="704"/>
      <c r="EI450" s="704"/>
      <c r="EJ450" s="704"/>
      <c r="EK450" s="704"/>
      <c r="EL450" s="704"/>
      <c r="EM450" s="704"/>
      <c r="EN450" s="623"/>
      <c r="EO450" s="623"/>
      <c r="EP450" s="704"/>
      <c r="EQ450" s="704"/>
      <c r="ER450" s="704"/>
      <c r="ES450" s="704"/>
      <c r="ET450" s="704"/>
      <c r="EU450" s="704"/>
      <c r="EV450" s="704"/>
      <c r="EW450" s="623"/>
      <c r="EX450" s="623"/>
      <c r="EY450" s="623"/>
    </row>
    <row r="451">
      <c r="A451" s="620"/>
      <c r="B451" s="621"/>
      <c r="C451" s="621"/>
      <c r="D451" s="621"/>
      <c r="E451" s="621"/>
      <c r="F451" s="621"/>
      <c r="G451" s="621"/>
      <c r="H451" s="621"/>
      <c r="I451" s="621"/>
      <c r="J451" s="621"/>
      <c r="K451" s="621"/>
      <c r="L451" s="621"/>
      <c r="M451" s="621"/>
      <c r="N451" s="621"/>
      <c r="O451" s="621"/>
      <c r="P451" s="621"/>
      <c r="Q451" s="621"/>
      <c r="R451" s="621"/>
      <c r="S451" s="621"/>
      <c r="T451" s="621"/>
      <c r="U451" s="621"/>
      <c r="V451" s="621"/>
      <c r="W451" s="621"/>
      <c r="X451" s="734"/>
      <c r="Y451" s="734"/>
      <c r="Z451" s="621"/>
      <c r="AA451" s="621"/>
      <c r="AB451" s="621"/>
      <c r="AC451" s="621"/>
      <c r="AD451" s="621"/>
      <c r="AE451" s="621"/>
      <c r="AF451" s="621"/>
      <c r="AG451" s="621"/>
      <c r="AH451" s="621"/>
      <c r="AI451" s="621"/>
      <c r="AJ451" s="621"/>
      <c r="AK451" s="621"/>
      <c r="AL451" s="622"/>
      <c r="AM451" s="623"/>
      <c r="AN451" s="620"/>
      <c r="AO451" s="621"/>
      <c r="AP451" s="621"/>
      <c r="AQ451" s="621"/>
      <c r="AR451" s="621"/>
      <c r="AS451" s="621"/>
      <c r="AT451" s="621"/>
      <c r="AU451" s="621"/>
      <c r="AV451" s="621"/>
      <c r="AW451" s="621"/>
      <c r="AX451" s="621"/>
      <c r="AY451" s="621"/>
      <c r="AZ451" s="621"/>
      <c r="BA451" s="621"/>
      <c r="BB451" s="621"/>
      <c r="BC451" s="621"/>
      <c r="BD451" s="621"/>
      <c r="BE451" s="621"/>
      <c r="BF451" s="621"/>
      <c r="BG451" s="621"/>
      <c r="BH451" s="621"/>
      <c r="BI451" s="621"/>
      <c r="BJ451" s="621"/>
      <c r="BK451" s="734"/>
      <c r="BL451" s="734"/>
      <c r="BM451" s="621"/>
      <c r="BN451" s="621"/>
      <c r="BO451" s="621"/>
      <c r="BP451" s="621"/>
      <c r="BQ451" s="621"/>
      <c r="BR451" s="621"/>
      <c r="BS451" s="621"/>
      <c r="BT451" s="621"/>
      <c r="BU451" s="621"/>
      <c r="BV451" s="621"/>
      <c r="BW451" s="621"/>
      <c r="BX451" s="621"/>
      <c r="BY451" s="622"/>
      <c r="BZ451" s="623"/>
      <c r="CA451" s="620"/>
      <c r="CB451" s="621"/>
      <c r="CC451" s="621"/>
      <c r="CD451" s="621"/>
      <c r="CE451" s="621"/>
      <c r="CF451" s="621"/>
      <c r="CG451" s="621"/>
      <c r="CH451" s="621"/>
      <c r="CI451" s="621"/>
      <c r="CJ451" s="621"/>
      <c r="CK451" s="621"/>
      <c r="CL451" s="621"/>
      <c r="CM451" s="621"/>
      <c r="CN451" s="621"/>
      <c r="CO451" s="621"/>
      <c r="CP451" s="621"/>
      <c r="CQ451" s="621"/>
      <c r="CR451" s="621"/>
      <c r="CS451" s="621"/>
      <c r="CT451" s="621"/>
      <c r="CU451" s="621"/>
      <c r="CV451" s="621"/>
      <c r="CW451" s="621"/>
      <c r="CX451" s="734"/>
      <c r="CY451" s="734"/>
      <c r="CZ451" s="621"/>
      <c r="DA451" s="621"/>
      <c r="DB451" s="621"/>
      <c r="DC451" s="621"/>
      <c r="DD451" s="621"/>
      <c r="DE451" s="621"/>
      <c r="DF451" s="621"/>
      <c r="DG451" s="621"/>
      <c r="DH451" s="621"/>
      <c r="DI451" s="621"/>
      <c r="DJ451" s="621"/>
      <c r="DK451" s="621"/>
      <c r="DL451" s="622"/>
      <c r="DM451" s="623"/>
      <c r="DN451" s="620"/>
      <c r="DO451" s="621"/>
      <c r="DP451" s="621"/>
      <c r="DQ451" s="621"/>
      <c r="DR451" s="621"/>
      <c r="DS451" s="621"/>
      <c r="DT451" s="621"/>
      <c r="DU451" s="621"/>
      <c r="DV451" s="621"/>
      <c r="DW451" s="621"/>
      <c r="DX451" s="621"/>
      <c r="DY451" s="621"/>
      <c r="DZ451" s="621"/>
      <c r="EA451" s="621"/>
      <c r="EB451" s="621"/>
      <c r="EC451" s="621"/>
      <c r="ED451" s="621"/>
      <c r="EE451" s="621"/>
      <c r="EF451" s="621"/>
      <c r="EG451" s="621"/>
      <c r="EH451" s="621"/>
      <c r="EI451" s="621"/>
      <c r="EJ451" s="621"/>
      <c r="EK451" s="734"/>
      <c r="EL451" s="734"/>
      <c r="EM451" s="621"/>
      <c r="EN451" s="621"/>
      <c r="EO451" s="621"/>
      <c r="EP451" s="621"/>
      <c r="EQ451" s="621"/>
      <c r="ER451" s="621"/>
      <c r="ES451" s="621"/>
      <c r="ET451" s="621"/>
      <c r="EU451" s="621"/>
      <c r="EV451" s="621"/>
      <c r="EW451" s="621"/>
      <c r="EX451" s="621"/>
      <c r="EY451" s="622"/>
    </row>
    <row r="452">
      <c r="A452" s="735"/>
      <c r="B452" s="625" t="s">
        <v>1003</v>
      </c>
      <c r="AL452" s="736"/>
      <c r="AM452" s="736"/>
      <c r="AN452" s="706"/>
      <c r="AO452" s="625" t="s">
        <v>1003</v>
      </c>
      <c r="BY452" s="736"/>
      <c r="BZ452" s="736"/>
      <c r="CA452" s="706"/>
      <c r="CB452" s="625" t="s">
        <v>1003</v>
      </c>
      <c r="DL452" s="736"/>
      <c r="DM452" s="736"/>
      <c r="DN452" s="706"/>
      <c r="DO452" s="625" t="s">
        <v>1003</v>
      </c>
      <c r="EY452" s="736"/>
    </row>
    <row r="453">
      <c r="A453" s="628"/>
      <c r="B453" s="629" t="s">
        <v>1004</v>
      </c>
      <c r="AL453" s="630"/>
      <c r="AM453" s="629"/>
      <c r="AN453" s="628"/>
      <c r="AO453" s="629" t="s">
        <v>1004</v>
      </c>
      <c r="BY453" s="630"/>
      <c r="BZ453" s="629"/>
      <c r="CA453" s="628"/>
      <c r="CB453" s="629" t="s">
        <v>1004</v>
      </c>
      <c r="DL453" s="630"/>
      <c r="DM453" s="629"/>
      <c r="DN453" s="628"/>
      <c r="DO453" s="629" t="s">
        <v>1004</v>
      </c>
      <c r="EY453" s="630"/>
    </row>
    <row r="454">
      <c r="A454" s="628"/>
      <c r="B454" s="737" t="s">
        <v>1064</v>
      </c>
      <c r="AL454" s="632"/>
      <c r="AM454" s="631"/>
      <c r="AN454" s="628"/>
      <c r="AO454" s="737" t="s">
        <v>1064</v>
      </c>
      <c r="BY454" s="632"/>
      <c r="BZ454" s="631"/>
      <c r="CA454" s="628"/>
      <c r="CB454" s="737" t="s">
        <v>1064</v>
      </c>
      <c r="DL454" s="632"/>
      <c r="DM454" s="631"/>
      <c r="DN454" s="628"/>
      <c r="DO454" s="737" t="s">
        <v>1064</v>
      </c>
      <c r="EY454" s="632"/>
    </row>
    <row r="455">
      <c r="A455" s="628"/>
      <c r="B455" s="633"/>
      <c r="C455" s="633"/>
      <c r="D455" s="633"/>
      <c r="E455" s="633"/>
      <c r="F455" s="633"/>
      <c r="G455" s="633"/>
      <c r="H455" s="633"/>
      <c r="I455" s="633"/>
      <c r="J455" s="633"/>
      <c r="K455" s="633"/>
      <c r="L455" s="633"/>
      <c r="M455" s="633"/>
      <c r="N455" s="633"/>
      <c r="O455" s="633"/>
      <c r="P455" s="633"/>
      <c r="Q455" s="633"/>
      <c r="R455" s="633"/>
      <c r="S455" s="633"/>
      <c r="T455" s="633"/>
      <c r="U455" s="633"/>
      <c r="V455" s="633"/>
      <c r="W455" s="633"/>
      <c r="X455" s="633"/>
      <c r="Y455" s="633"/>
      <c r="Z455" s="633"/>
      <c r="AA455" s="633"/>
      <c r="AB455" s="633"/>
      <c r="AC455" s="633"/>
      <c r="AD455" s="633"/>
      <c r="AE455" s="633"/>
      <c r="AF455" s="633"/>
      <c r="AG455" s="633"/>
      <c r="AH455" s="633"/>
      <c r="AI455" s="633"/>
      <c r="AJ455" s="633"/>
      <c r="AK455" s="633"/>
      <c r="AL455" s="632"/>
      <c r="AM455" s="631"/>
      <c r="AN455" s="628"/>
      <c r="AO455" s="633"/>
      <c r="AP455" s="633"/>
      <c r="AQ455" s="633"/>
      <c r="AR455" s="633"/>
      <c r="AS455" s="633"/>
      <c r="AT455" s="633"/>
      <c r="AU455" s="633"/>
      <c r="AV455" s="633"/>
      <c r="AW455" s="633"/>
      <c r="AX455" s="633"/>
      <c r="AY455" s="633"/>
      <c r="AZ455" s="633"/>
      <c r="BA455" s="633"/>
      <c r="BB455" s="633"/>
      <c r="BC455" s="633"/>
      <c r="BD455" s="633"/>
      <c r="BE455" s="633"/>
      <c r="BF455" s="633"/>
      <c r="BG455" s="633"/>
      <c r="BH455" s="633"/>
      <c r="BI455" s="633"/>
      <c r="BJ455" s="633"/>
      <c r="BK455" s="633"/>
      <c r="BL455" s="633"/>
      <c r="BM455" s="633"/>
      <c r="BN455" s="633"/>
      <c r="BO455" s="633"/>
      <c r="BP455" s="633"/>
      <c r="BQ455" s="633"/>
      <c r="BR455" s="633"/>
      <c r="BS455" s="633"/>
      <c r="BT455" s="633"/>
      <c r="BU455" s="633"/>
      <c r="BV455" s="633"/>
      <c r="BW455" s="633"/>
      <c r="BX455" s="633"/>
      <c r="BY455" s="632"/>
      <c r="BZ455" s="631"/>
      <c r="CA455" s="628"/>
      <c r="CB455" s="633"/>
      <c r="CC455" s="633"/>
      <c r="CD455" s="633"/>
      <c r="CE455" s="633"/>
      <c r="CF455" s="633"/>
      <c r="CG455" s="633"/>
      <c r="CH455" s="633"/>
      <c r="CI455" s="633"/>
      <c r="CJ455" s="633"/>
      <c r="CK455" s="633"/>
      <c r="CL455" s="633"/>
      <c r="CM455" s="633"/>
      <c r="CN455" s="633"/>
      <c r="CO455" s="633"/>
      <c r="CP455" s="633"/>
      <c r="CQ455" s="633"/>
      <c r="CR455" s="633"/>
      <c r="CS455" s="633"/>
      <c r="CT455" s="633"/>
      <c r="CU455" s="633"/>
      <c r="CV455" s="633"/>
      <c r="CW455" s="633"/>
      <c r="CX455" s="633"/>
      <c r="CY455" s="633"/>
      <c r="CZ455" s="633"/>
      <c r="DA455" s="633"/>
      <c r="DB455" s="633"/>
      <c r="DC455" s="633"/>
      <c r="DD455" s="633"/>
      <c r="DE455" s="633"/>
      <c r="DF455" s="633"/>
      <c r="DG455" s="633"/>
      <c r="DH455" s="633"/>
      <c r="DI455" s="633"/>
      <c r="DJ455" s="633"/>
      <c r="DK455" s="633"/>
      <c r="DL455" s="632"/>
      <c r="DM455" s="631"/>
      <c r="DN455" s="628"/>
      <c r="DO455" s="633"/>
      <c r="DP455" s="633"/>
      <c r="DQ455" s="633"/>
      <c r="DR455" s="633"/>
      <c r="DS455" s="633"/>
      <c r="DT455" s="633"/>
      <c r="DU455" s="633"/>
      <c r="DV455" s="633"/>
      <c r="DW455" s="633"/>
      <c r="DX455" s="633"/>
      <c r="DY455" s="633"/>
      <c r="DZ455" s="633"/>
      <c r="EA455" s="633"/>
      <c r="EB455" s="633"/>
      <c r="EC455" s="633"/>
      <c r="ED455" s="633"/>
      <c r="EE455" s="633"/>
      <c r="EF455" s="633"/>
      <c r="EG455" s="633"/>
      <c r="EH455" s="633"/>
      <c r="EI455" s="633"/>
      <c r="EJ455" s="633"/>
      <c r="EK455" s="633"/>
      <c r="EL455" s="633"/>
      <c r="EM455" s="633"/>
      <c r="EN455" s="633"/>
      <c r="EO455" s="633"/>
      <c r="EP455" s="633"/>
      <c r="EQ455" s="633"/>
      <c r="ER455" s="633"/>
      <c r="ES455" s="633"/>
      <c r="ET455" s="633"/>
      <c r="EU455" s="633"/>
      <c r="EV455" s="633"/>
      <c r="EW455" s="633"/>
      <c r="EX455" s="633"/>
      <c r="EY455" s="632"/>
    </row>
    <row r="456">
      <c r="A456" s="628"/>
      <c r="B456" s="738" t="s">
        <v>1006</v>
      </c>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2"/>
      <c r="AL456" s="635"/>
      <c r="AM456" s="636"/>
      <c r="AN456" s="628"/>
      <c r="AO456" s="738" t="s">
        <v>1006</v>
      </c>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2"/>
      <c r="BY456" s="635"/>
      <c r="BZ456" s="636"/>
      <c r="CA456" s="628"/>
      <c r="CB456" s="738" t="s">
        <v>1006</v>
      </c>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2"/>
      <c r="DL456" s="635"/>
      <c r="DM456" s="636"/>
      <c r="DN456" s="628"/>
      <c r="DO456" s="738" t="s">
        <v>1006</v>
      </c>
      <c r="DP456" s="11"/>
      <c r="DQ456" s="11"/>
      <c r="DR456" s="11"/>
      <c r="DS456" s="11"/>
      <c r="DT456" s="11"/>
      <c r="DU456" s="11"/>
      <c r="DV456" s="11"/>
      <c r="DW456" s="11"/>
      <c r="DX456" s="11"/>
      <c r="DY456" s="11"/>
      <c r="DZ456" s="11"/>
      <c r="EA456" s="11"/>
      <c r="EB456" s="11"/>
      <c r="EC456" s="11"/>
      <c r="ED456" s="11"/>
      <c r="EE456" s="11"/>
      <c r="EF456" s="11"/>
      <c r="EG456" s="11"/>
      <c r="EH456" s="11"/>
      <c r="EI456" s="11"/>
      <c r="EJ456" s="11"/>
      <c r="EK456" s="11"/>
      <c r="EL456" s="11"/>
      <c r="EM456" s="11"/>
      <c r="EN456" s="11"/>
      <c r="EO456" s="11"/>
      <c r="EP456" s="11"/>
      <c r="EQ456" s="11"/>
      <c r="ER456" s="11"/>
      <c r="ES456" s="11"/>
      <c r="ET456" s="11"/>
      <c r="EU456" s="11"/>
      <c r="EV456" s="11"/>
      <c r="EW456" s="11"/>
      <c r="EX456" s="12"/>
      <c r="EY456" s="635"/>
    </row>
    <row r="457">
      <c r="A457" s="628"/>
      <c r="B457" s="637" t="s">
        <v>43</v>
      </c>
      <c r="C457" s="12"/>
      <c r="D457" s="638" t="str">
        <f>'3A 2025-2026 REPORTE CALIFICACI'!E7</f>
        <v>2025-2026</v>
      </c>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6"/>
      <c r="AL457" s="639"/>
      <c r="AM457" s="640"/>
      <c r="AN457" s="628"/>
      <c r="AO457" s="637" t="s">
        <v>43</v>
      </c>
      <c r="AP457" s="12"/>
      <c r="AQ457" s="638" t="str">
        <f>'3A 2025-2026 REPORTE CALIFICACI'!E7</f>
        <v>2025-2026</v>
      </c>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6"/>
      <c r="BY457" s="639"/>
      <c r="BZ457" s="640"/>
      <c r="CA457" s="628"/>
      <c r="CB457" s="637" t="s">
        <v>43</v>
      </c>
      <c r="CC457" s="12"/>
      <c r="CD457" s="638" t="str">
        <f>'3A 2025-2026 REPORTE CALIFICACI'!E7</f>
        <v>2025-2026</v>
      </c>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c r="DF457" s="15"/>
      <c r="DG457" s="15"/>
      <c r="DH457" s="15"/>
      <c r="DI457" s="15"/>
      <c r="DJ457" s="15"/>
      <c r="DK457" s="16"/>
      <c r="DL457" s="639"/>
      <c r="DM457" s="640"/>
      <c r="DN457" s="628"/>
      <c r="DO457" s="637" t="s">
        <v>43</v>
      </c>
      <c r="DP457" s="12"/>
      <c r="DQ457" s="638" t="str">
        <f>'3A 2025-2026 REPORTE CALIFICACI'!E7</f>
        <v>2025-2026</v>
      </c>
      <c r="DR457" s="15"/>
      <c r="DS457" s="15"/>
      <c r="DT457" s="15"/>
      <c r="DU457" s="15"/>
      <c r="DV457" s="15"/>
      <c r="DW457" s="15"/>
      <c r="DX457" s="15"/>
      <c r="DY457" s="15"/>
      <c r="DZ457" s="15"/>
      <c r="EA457" s="15"/>
      <c r="EB457" s="15"/>
      <c r="EC457" s="15"/>
      <c r="ED457" s="15"/>
      <c r="EE457" s="15"/>
      <c r="EF457" s="15"/>
      <c r="EG457" s="15"/>
      <c r="EH457" s="15"/>
      <c r="EI457" s="15"/>
      <c r="EJ457" s="15"/>
      <c r="EK457" s="15"/>
      <c r="EL457" s="15"/>
      <c r="EM457" s="15"/>
      <c r="EN457" s="15"/>
      <c r="EO457" s="15"/>
      <c r="EP457" s="15"/>
      <c r="EQ457" s="15"/>
      <c r="ER457" s="15"/>
      <c r="ES457" s="15"/>
      <c r="ET457" s="15"/>
      <c r="EU457" s="15"/>
      <c r="EV457" s="15"/>
      <c r="EW457" s="15"/>
      <c r="EX457" s="16"/>
      <c r="EY457" s="639"/>
    </row>
    <row r="458">
      <c r="A458" s="628"/>
      <c r="B458" s="641" t="s">
        <v>1007</v>
      </c>
      <c r="C458" s="12"/>
      <c r="D458" s="638" t="str">
        <f>'3A 2025-2026 REPORTE CALIFICACI'!D47</f>
        <v>Melani  Taveras Bautista</v>
      </c>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6"/>
      <c r="AL458" s="639"/>
      <c r="AM458" s="640"/>
      <c r="AN458" s="628"/>
      <c r="AO458" s="641" t="s">
        <v>1007</v>
      </c>
      <c r="AP458" s="12"/>
      <c r="AQ458" s="638" t="str">
        <f>'3A 2025-2026 REPORTE CALIFICACI'!D48</f>
        <v>Arianny  Tejada Guzmán</v>
      </c>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6"/>
      <c r="BY458" s="639"/>
      <c r="BZ458" s="640"/>
      <c r="CA458" s="628"/>
      <c r="CB458" s="641" t="s">
        <v>1007</v>
      </c>
      <c r="CC458" s="12"/>
      <c r="CD458" s="638" t="str">
        <f>'3A 2025-2026 REPORTE CALIFICACI'!D49</f>
        <v>Jeilyn Aliah Tejada</v>
      </c>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c r="DF458" s="15"/>
      <c r="DG458" s="15"/>
      <c r="DH458" s="15"/>
      <c r="DI458" s="15"/>
      <c r="DJ458" s="15"/>
      <c r="DK458" s="16"/>
      <c r="DL458" s="639"/>
      <c r="DM458" s="640"/>
      <c r="DN458" s="628"/>
      <c r="DO458" s="641" t="s">
        <v>1007</v>
      </c>
      <c r="DP458" s="12"/>
      <c r="DQ458" s="638" t="str">
        <f>'3A 2025-2026 REPORTE CALIFICACI'!D50</f>
        <v>Rosenny  Ureña Arias</v>
      </c>
      <c r="DR458" s="15"/>
      <c r="DS458" s="15"/>
      <c r="DT458" s="15"/>
      <c r="DU458" s="15"/>
      <c r="DV458" s="15"/>
      <c r="DW458" s="15"/>
      <c r="DX458" s="15"/>
      <c r="DY458" s="15"/>
      <c r="DZ458" s="15"/>
      <c r="EA458" s="15"/>
      <c r="EB458" s="15"/>
      <c r="EC458" s="15"/>
      <c r="ED458" s="15"/>
      <c r="EE458" s="15"/>
      <c r="EF458" s="15"/>
      <c r="EG458" s="15"/>
      <c r="EH458" s="15"/>
      <c r="EI458" s="15"/>
      <c r="EJ458" s="15"/>
      <c r="EK458" s="15"/>
      <c r="EL458" s="15"/>
      <c r="EM458" s="15"/>
      <c r="EN458" s="15"/>
      <c r="EO458" s="15"/>
      <c r="EP458" s="15"/>
      <c r="EQ458" s="15"/>
      <c r="ER458" s="15"/>
      <c r="ES458" s="15"/>
      <c r="ET458" s="15"/>
      <c r="EU458" s="15"/>
      <c r="EV458" s="15"/>
      <c r="EW458" s="15"/>
      <c r="EX458" s="16"/>
      <c r="EY458" s="639"/>
    </row>
    <row r="459">
      <c r="A459" s="628"/>
      <c r="B459" s="641" t="s">
        <v>1008</v>
      </c>
      <c r="C459" s="12"/>
      <c r="D459" s="638">
        <f>'3A 2025-2026 REPORTE CALIFICACI'!A47</f>
        <v>37</v>
      </c>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6"/>
      <c r="AL459" s="639"/>
      <c r="AM459" s="640"/>
      <c r="AN459" s="628"/>
      <c r="AO459" s="641" t="s">
        <v>1008</v>
      </c>
      <c r="AP459" s="12"/>
      <c r="AQ459" s="638">
        <f>'3A 2025-2026 REPORTE CALIFICACI'!A48</f>
        <v>38</v>
      </c>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6"/>
      <c r="BY459" s="639"/>
      <c r="BZ459" s="640"/>
      <c r="CA459" s="628"/>
      <c r="CB459" s="641" t="s">
        <v>1008</v>
      </c>
      <c r="CC459" s="12"/>
      <c r="CD459" s="638">
        <f>'3A 2025-2026 REPORTE CALIFICACI'!A49</f>
        <v>39</v>
      </c>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c r="DF459" s="15"/>
      <c r="DG459" s="15"/>
      <c r="DH459" s="15"/>
      <c r="DI459" s="15"/>
      <c r="DJ459" s="15"/>
      <c r="DK459" s="16"/>
      <c r="DL459" s="639"/>
      <c r="DM459" s="640"/>
      <c r="DN459" s="628"/>
      <c r="DO459" s="641" t="s">
        <v>1008</v>
      </c>
      <c r="DP459" s="12"/>
      <c r="DQ459" s="638">
        <f>'3A 2025-2026 REPORTE CALIFICACI'!A50</f>
        <v>40</v>
      </c>
      <c r="DR459" s="15"/>
      <c r="DS459" s="15"/>
      <c r="DT459" s="15"/>
      <c r="DU459" s="15"/>
      <c r="DV459" s="15"/>
      <c r="DW459" s="15"/>
      <c r="DX459" s="15"/>
      <c r="DY459" s="15"/>
      <c r="DZ459" s="15"/>
      <c r="EA459" s="15"/>
      <c r="EB459" s="15"/>
      <c r="EC459" s="15"/>
      <c r="ED459" s="15"/>
      <c r="EE459" s="15"/>
      <c r="EF459" s="15"/>
      <c r="EG459" s="15"/>
      <c r="EH459" s="15"/>
      <c r="EI459" s="15"/>
      <c r="EJ459" s="15"/>
      <c r="EK459" s="15"/>
      <c r="EL459" s="15"/>
      <c r="EM459" s="15"/>
      <c r="EN459" s="15"/>
      <c r="EO459" s="15"/>
      <c r="EP459" s="15"/>
      <c r="EQ459" s="15"/>
      <c r="ER459" s="15"/>
      <c r="ES459" s="15"/>
      <c r="ET459" s="15"/>
      <c r="EU459" s="15"/>
      <c r="EV459" s="15"/>
      <c r="EW459" s="15"/>
      <c r="EX459" s="16"/>
      <c r="EY459" s="639"/>
    </row>
    <row r="460">
      <c r="A460" s="628"/>
      <c r="B460" s="641" t="s">
        <v>1009</v>
      </c>
      <c r="C460" s="12"/>
      <c r="D460" s="638">
        <f>'3A 2025-2026 REPORTE CALIFICACI'!C47</f>
        <v>32590071</v>
      </c>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6"/>
      <c r="AL460" s="639"/>
      <c r="AM460" s="640"/>
      <c r="AN460" s="628"/>
      <c r="AO460" s="641" t="s">
        <v>1009</v>
      </c>
      <c r="AP460" s="12"/>
      <c r="AQ460" s="638">
        <f>'3A 2025-2026 REPORTE CALIFICACI'!C48</f>
        <v>32790609</v>
      </c>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6"/>
      <c r="BY460" s="639"/>
      <c r="BZ460" s="640"/>
      <c r="CA460" s="628"/>
      <c r="CB460" s="641" t="s">
        <v>1009</v>
      </c>
      <c r="CC460" s="12"/>
      <c r="CD460" s="638">
        <f>'3A 2025-2026 REPORTE CALIFICACI'!C49</f>
        <v>6758894</v>
      </c>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c r="DF460" s="15"/>
      <c r="DG460" s="15"/>
      <c r="DH460" s="15"/>
      <c r="DI460" s="15"/>
      <c r="DJ460" s="15"/>
      <c r="DK460" s="16"/>
      <c r="DL460" s="639"/>
      <c r="DM460" s="640"/>
      <c r="DN460" s="628"/>
      <c r="DO460" s="641" t="s">
        <v>1009</v>
      </c>
      <c r="DP460" s="12"/>
      <c r="DQ460" s="638">
        <f>'3A 2025-2026 REPORTE CALIFICACI'!C50</f>
        <v>32718082</v>
      </c>
      <c r="DR460" s="15"/>
      <c r="DS460" s="15"/>
      <c r="DT460" s="15"/>
      <c r="DU460" s="15"/>
      <c r="DV460" s="15"/>
      <c r="DW460" s="15"/>
      <c r="DX460" s="15"/>
      <c r="DY460" s="15"/>
      <c r="DZ460" s="15"/>
      <c r="EA460" s="15"/>
      <c r="EB460" s="15"/>
      <c r="EC460" s="15"/>
      <c r="ED460" s="15"/>
      <c r="EE460" s="15"/>
      <c r="EF460" s="15"/>
      <c r="EG460" s="15"/>
      <c r="EH460" s="15"/>
      <c r="EI460" s="15"/>
      <c r="EJ460" s="15"/>
      <c r="EK460" s="15"/>
      <c r="EL460" s="15"/>
      <c r="EM460" s="15"/>
      <c r="EN460" s="15"/>
      <c r="EO460" s="15"/>
      <c r="EP460" s="15"/>
      <c r="EQ460" s="15"/>
      <c r="ER460" s="15"/>
      <c r="ES460" s="15"/>
      <c r="ET460" s="15"/>
      <c r="EU460" s="15"/>
      <c r="EV460" s="15"/>
      <c r="EW460" s="15"/>
      <c r="EX460" s="16"/>
      <c r="EY460" s="639"/>
    </row>
    <row r="461">
      <c r="A461" s="628"/>
      <c r="B461" s="641" t="s">
        <v>1010</v>
      </c>
      <c r="C461" s="12"/>
      <c r="D461" s="638" t="str">
        <f>'3A 2025-2026 REPORTE CALIFICACI'!D5</f>
        <v>3A</v>
      </c>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6"/>
      <c r="AL461" s="639"/>
      <c r="AM461" s="640"/>
      <c r="AN461" s="628"/>
      <c r="AO461" s="641" t="s">
        <v>1010</v>
      </c>
      <c r="AP461" s="12"/>
      <c r="AQ461" s="638" t="str">
        <f>'3A 2025-2026 REPORTE CALIFICACI'!D5</f>
        <v>3A</v>
      </c>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6"/>
      <c r="BY461" s="639"/>
      <c r="BZ461" s="640"/>
      <c r="CA461" s="628"/>
      <c r="CB461" s="641" t="s">
        <v>1010</v>
      </c>
      <c r="CC461" s="12"/>
      <c r="CD461" s="638" t="str">
        <f>'3A 2025-2026 REPORTE CALIFICACI'!D5</f>
        <v>3A</v>
      </c>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c r="DF461" s="15"/>
      <c r="DG461" s="15"/>
      <c r="DH461" s="15"/>
      <c r="DI461" s="15"/>
      <c r="DJ461" s="15"/>
      <c r="DK461" s="16"/>
      <c r="DL461" s="639"/>
      <c r="DM461" s="640"/>
      <c r="DN461" s="628"/>
      <c r="DO461" s="641" t="s">
        <v>1010</v>
      </c>
      <c r="DP461" s="12"/>
      <c r="DQ461" s="638" t="str">
        <f>'3A 2025-2026 REPORTE CALIFICACI'!D5</f>
        <v>3A</v>
      </c>
      <c r="DR461" s="15"/>
      <c r="DS461" s="15"/>
      <c r="DT461" s="15"/>
      <c r="DU461" s="15"/>
      <c r="DV461" s="15"/>
      <c r="DW461" s="15"/>
      <c r="DX461" s="15"/>
      <c r="DY461" s="15"/>
      <c r="DZ461" s="15"/>
      <c r="EA461" s="15"/>
      <c r="EB461" s="15"/>
      <c r="EC461" s="15"/>
      <c r="ED461" s="15"/>
      <c r="EE461" s="15"/>
      <c r="EF461" s="15"/>
      <c r="EG461" s="15"/>
      <c r="EH461" s="15"/>
      <c r="EI461" s="15"/>
      <c r="EJ461" s="15"/>
      <c r="EK461" s="15"/>
      <c r="EL461" s="15"/>
      <c r="EM461" s="15"/>
      <c r="EN461" s="15"/>
      <c r="EO461" s="15"/>
      <c r="EP461" s="15"/>
      <c r="EQ461" s="15"/>
      <c r="ER461" s="15"/>
      <c r="ES461" s="15"/>
      <c r="ET461" s="15"/>
      <c r="EU461" s="15"/>
      <c r="EV461" s="15"/>
      <c r="EW461" s="15"/>
      <c r="EX461" s="16"/>
      <c r="EY461" s="639"/>
    </row>
    <row r="462">
      <c r="A462" s="628"/>
      <c r="B462" s="641" t="s">
        <v>977</v>
      </c>
      <c r="C462" s="12"/>
      <c r="D462" s="638" t="str">
        <f>'3A 2025-2026 REPORTE CALIFICACI'!E6</f>
        <v>MAYELIN GARCIA</v>
      </c>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6"/>
      <c r="AL462" s="639"/>
      <c r="AM462" s="640"/>
      <c r="AN462" s="628"/>
      <c r="AO462" s="641" t="s">
        <v>977</v>
      </c>
      <c r="AP462" s="12"/>
      <c r="AQ462" s="638" t="str">
        <f>'3A 2025-2026 REPORTE CALIFICACI'!E6</f>
        <v>MAYELIN GARCIA</v>
      </c>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6"/>
      <c r="BY462" s="639"/>
      <c r="BZ462" s="640"/>
      <c r="CA462" s="628"/>
      <c r="CB462" s="641" t="s">
        <v>977</v>
      </c>
      <c r="CC462" s="12"/>
      <c r="CD462" s="638" t="str">
        <f>'3A 2025-2026 REPORTE CALIFICACI'!E6</f>
        <v>MAYELIN GARCIA</v>
      </c>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c r="DF462" s="15"/>
      <c r="DG462" s="15"/>
      <c r="DH462" s="15"/>
      <c r="DI462" s="15"/>
      <c r="DJ462" s="15"/>
      <c r="DK462" s="16"/>
      <c r="DL462" s="639"/>
      <c r="DM462" s="640"/>
      <c r="DN462" s="628"/>
      <c r="DO462" s="641" t="s">
        <v>977</v>
      </c>
      <c r="DP462" s="12"/>
      <c r="DQ462" s="638" t="str">
        <f>'3A 2025-2026 REPORTE CALIFICACI'!E6</f>
        <v>MAYELIN GARCIA</v>
      </c>
      <c r="DR462" s="15"/>
      <c r="DS462" s="15"/>
      <c r="DT462" s="15"/>
      <c r="DU462" s="15"/>
      <c r="DV462" s="15"/>
      <c r="DW462" s="15"/>
      <c r="DX462" s="15"/>
      <c r="DY462" s="15"/>
      <c r="DZ462" s="15"/>
      <c r="EA462" s="15"/>
      <c r="EB462" s="15"/>
      <c r="EC462" s="15"/>
      <c r="ED462" s="15"/>
      <c r="EE462" s="15"/>
      <c r="EF462" s="15"/>
      <c r="EG462" s="15"/>
      <c r="EH462" s="15"/>
      <c r="EI462" s="15"/>
      <c r="EJ462" s="15"/>
      <c r="EK462" s="15"/>
      <c r="EL462" s="15"/>
      <c r="EM462" s="15"/>
      <c r="EN462" s="15"/>
      <c r="EO462" s="15"/>
      <c r="EP462" s="15"/>
      <c r="EQ462" s="15"/>
      <c r="ER462" s="15"/>
      <c r="ES462" s="15"/>
      <c r="ET462" s="15"/>
      <c r="EU462" s="15"/>
      <c r="EV462" s="15"/>
      <c r="EW462" s="15"/>
      <c r="EX462" s="16"/>
      <c r="EY462" s="639"/>
    </row>
    <row r="463">
      <c r="A463" s="628"/>
      <c r="B463" s="643"/>
      <c r="C463" s="643"/>
      <c r="D463" s="643"/>
      <c r="E463" s="643"/>
      <c r="F463" s="643"/>
      <c r="G463" s="643"/>
      <c r="H463" s="643"/>
      <c r="I463" s="643"/>
      <c r="J463" s="643"/>
      <c r="K463" s="643"/>
      <c r="L463" s="643"/>
      <c r="M463" s="643"/>
      <c r="N463" s="643"/>
      <c r="O463" s="643"/>
      <c r="P463" s="643"/>
      <c r="Q463" s="643"/>
      <c r="R463" s="643"/>
      <c r="S463" s="643"/>
      <c r="T463" s="643"/>
      <c r="U463" s="643"/>
      <c r="V463" s="643"/>
      <c r="W463" s="643"/>
      <c r="X463" s="739"/>
      <c r="Y463" s="739"/>
      <c r="Z463" s="643"/>
      <c r="AA463" s="643"/>
      <c r="AB463" s="643"/>
      <c r="AC463" s="643"/>
      <c r="AD463" s="643"/>
      <c r="AE463" s="643"/>
      <c r="AF463" s="643"/>
      <c r="AG463" s="643"/>
      <c r="AH463" s="643"/>
      <c r="AI463" s="643"/>
      <c r="AJ463" s="643"/>
      <c r="AK463" s="643"/>
      <c r="AL463" s="644"/>
      <c r="AM463" s="643"/>
      <c r="AN463" s="628"/>
      <c r="AO463" s="643"/>
      <c r="AP463" s="643"/>
      <c r="AQ463" s="643"/>
      <c r="AR463" s="643"/>
      <c r="AS463" s="643"/>
      <c r="AT463" s="643"/>
      <c r="AU463" s="643"/>
      <c r="AV463" s="643"/>
      <c r="AW463" s="643"/>
      <c r="AX463" s="643"/>
      <c r="AY463" s="643"/>
      <c r="AZ463" s="643"/>
      <c r="BA463" s="643"/>
      <c r="BB463" s="643"/>
      <c r="BC463" s="643"/>
      <c r="BD463" s="643"/>
      <c r="BE463" s="643"/>
      <c r="BF463" s="643"/>
      <c r="BG463" s="643"/>
      <c r="BH463" s="643"/>
      <c r="BI463" s="643"/>
      <c r="BJ463" s="643"/>
      <c r="BK463" s="739"/>
      <c r="BL463" s="739"/>
      <c r="BM463" s="643"/>
      <c r="BN463" s="643"/>
      <c r="BO463" s="643"/>
      <c r="BP463" s="643"/>
      <c r="BQ463" s="643"/>
      <c r="BR463" s="643"/>
      <c r="BS463" s="643"/>
      <c r="BT463" s="643"/>
      <c r="BU463" s="643"/>
      <c r="BV463" s="643"/>
      <c r="BW463" s="643"/>
      <c r="BX463" s="643"/>
      <c r="BY463" s="644"/>
      <c r="BZ463" s="643"/>
      <c r="CA463" s="628"/>
      <c r="CB463" s="643"/>
      <c r="CC463" s="643"/>
      <c r="CD463" s="643"/>
      <c r="CE463" s="643"/>
      <c r="CF463" s="643"/>
      <c r="CG463" s="643"/>
      <c r="CH463" s="643"/>
      <c r="CI463" s="643"/>
      <c r="CJ463" s="643"/>
      <c r="CK463" s="643"/>
      <c r="CL463" s="643"/>
      <c r="CM463" s="643"/>
      <c r="CN463" s="643"/>
      <c r="CO463" s="643"/>
      <c r="CP463" s="643"/>
      <c r="CQ463" s="643"/>
      <c r="CR463" s="643"/>
      <c r="CS463" s="643"/>
      <c r="CT463" s="643"/>
      <c r="CU463" s="643"/>
      <c r="CV463" s="643"/>
      <c r="CW463" s="643"/>
      <c r="CX463" s="739"/>
      <c r="CY463" s="739"/>
      <c r="CZ463" s="643"/>
      <c r="DA463" s="643"/>
      <c r="DB463" s="643"/>
      <c r="DC463" s="643"/>
      <c r="DD463" s="643"/>
      <c r="DE463" s="643"/>
      <c r="DF463" s="643"/>
      <c r="DG463" s="643"/>
      <c r="DH463" s="643"/>
      <c r="DI463" s="643"/>
      <c r="DJ463" s="643"/>
      <c r="DK463" s="643"/>
      <c r="DL463" s="644"/>
      <c r="DM463" s="643"/>
      <c r="DN463" s="628"/>
      <c r="DO463" s="643"/>
      <c r="DP463" s="643"/>
      <c r="DQ463" s="643"/>
      <c r="DR463" s="643"/>
      <c r="DS463" s="643"/>
      <c r="DT463" s="643"/>
      <c r="DU463" s="643"/>
      <c r="DV463" s="643"/>
      <c r="DW463" s="643"/>
      <c r="DX463" s="643"/>
      <c r="DY463" s="643"/>
      <c r="DZ463" s="643"/>
      <c r="EA463" s="643"/>
      <c r="EB463" s="643"/>
      <c r="EC463" s="643"/>
      <c r="ED463" s="643"/>
      <c r="EE463" s="643"/>
      <c r="EF463" s="643"/>
      <c r="EG463" s="643"/>
      <c r="EH463" s="643"/>
      <c r="EI463" s="643"/>
      <c r="EJ463" s="643"/>
      <c r="EK463" s="739"/>
      <c r="EL463" s="739"/>
      <c r="EM463" s="643"/>
      <c r="EN463" s="643"/>
      <c r="EO463" s="643"/>
      <c r="EP463" s="643"/>
      <c r="EQ463" s="643"/>
      <c r="ER463" s="643"/>
      <c r="ES463" s="643"/>
      <c r="ET463" s="643"/>
      <c r="EU463" s="643"/>
      <c r="EV463" s="643"/>
      <c r="EW463" s="643"/>
      <c r="EX463" s="643"/>
      <c r="EY463" s="644"/>
    </row>
    <row r="464">
      <c r="A464" s="628"/>
      <c r="B464" s="643"/>
      <c r="C464" s="643"/>
      <c r="D464" s="643"/>
      <c r="E464" s="643"/>
      <c r="F464" s="643"/>
      <c r="G464" s="643"/>
      <c r="H464" s="643"/>
      <c r="I464" s="643"/>
      <c r="J464" s="643"/>
      <c r="K464" s="643"/>
      <c r="L464" s="643"/>
      <c r="M464" s="643"/>
      <c r="N464" s="643"/>
      <c r="O464" s="643"/>
      <c r="P464" s="643"/>
      <c r="Q464" s="643"/>
      <c r="R464" s="643"/>
      <c r="S464" s="643"/>
      <c r="T464" s="643"/>
      <c r="U464" s="643"/>
      <c r="V464" s="643"/>
      <c r="W464" s="643"/>
      <c r="X464" s="739"/>
      <c r="Y464" s="739"/>
      <c r="Z464" s="643"/>
      <c r="AA464" s="643"/>
      <c r="AB464" s="643"/>
      <c r="AC464" s="643"/>
      <c r="AD464" s="643"/>
      <c r="AE464" s="643"/>
      <c r="AF464" s="643"/>
      <c r="AG464" s="643"/>
      <c r="AH464" s="643"/>
      <c r="AI464" s="643"/>
      <c r="AJ464" s="643"/>
      <c r="AK464" s="643"/>
      <c r="AL464" s="644"/>
      <c r="AM464" s="643"/>
      <c r="AN464" s="628"/>
      <c r="AO464" s="643"/>
      <c r="AP464" s="643"/>
      <c r="AQ464" s="643"/>
      <c r="AR464" s="643"/>
      <c r="AS464" s="643"/>
      <c r="AT464" s="643"/>
      <c r="AU464" s="643"/>
      <c r="AV464" s="643"/>
      <c r="AW464" s="643"/>
      <c r="AX464" s="643"/>
      <c r="AY464" s="643"/>
      <c r="AZ464" s="643"/>
      <c r="BA464" s="643"/>
      <c r="BB464" s="643"/>
      <c r="BC464" s="643"/>
      <c r="BD464" s="643"/>
      <c r="BE464" s="643"/>
      <c r="BF464" s="643"/>
      <c r="BG464" s="643"/>
      <c r="BH464" s="643"/>
      <c r="BI464" s="643"/>
      <c r="BJ464" s="643"/>
      <c r="BK464" s="739"/>
      <c r="BL464" s="739"/>
      <c r="BM464" s="643"/>
      <c r="BN464" s="643"/>
      <c r="BO464" s="643"/>
      <c r="BP464" s="643"/>
      <c r="BQ464" s="643"/>
      <c r="BR464" s="643"/>
      <c r="BS464" s="643"/>
      <c r="BT464" s="643"/>
      <c r="BU464" s="643"/>
      <c r="BV464" s="643"/>
      <c r="BW464" s="643"/>
      <c r="BX464" s="643"/>
      <c r="BY464" s="644"/>
      <c r="BZ464" s="643"/>
      <c r="CA464" s="628"/>
      <c r="CB464" s="643"/>
      <c r="CC464" s="643"/>
      <c r="CD464" s="643"/>
      <c r="CE464" s="643"/>
      <c r="CF464" s="643"/>
      <c r="CG464" s="643"/>
      <c r="CH464" s="643"/>
      <c r="CI464" s="643"/>
      <c r="CJ464" s="643"/>
      <c r="CK464" s="643"/>
      <c r="CL464" s="643"/>
      <c r="CM464" s="643"/>
      <c r="CN464" s="643"/>
      <c r="CO464" s="643"/>
      <c r="CP464" s="643"/>
      <c r="CQ464" s="643"/>
      <c r="CR464" s="643"/>
      <c r="CS464" s="643"/>
      <c r="CT464" s="643"/>
      <c r="CU464" s="643"/>
      <c r="CV464" s="643"/>
      <c r="CW464" s="643"/>
      <c r="CX464" s="739"/>
      <c r="CY464" s="739"/>
      <c r="CZ464" s="643"/>
      <c r="DA464" s="643"/>
      <c r="DB464" s="643"/>
      <c r="DC464" s="643"/>
      <c r="DD464" s="643"/>
      <c r="DE464" s="643"/>
      <c r="DF464" s="643"/>
      <c r="DG464" s="643"/>
      <c r="DH464" s="643"/>
      <c r="DI464" s="643"/>
      <c r="DJ464" s="643"/>
      <c r="DK464" s="643"/>
      <c r="DL464" s="644"/>
      <c r="DM464" s="643"/>
      <c r="DN464" s="628"/>
      <c r="DO464" s="643"/>
      <c r="DP464" s="643"/>
      <c r="DQ464" s="643"/>
      <c r="DR464" s="643"/>
      <c r="DS464" s="643"/>
      <c r="DT464" s="643"/>
      <c r="DU464" s="643"/>
      <c r="DV464" s="643"/>
      <c r="DW464" s="643"/>
      <c r="DX464" s="643"/>
      <c r="DY464" s="643"/>
      <c r="DZ464" s="643"/>
      <c r="EA464" s="643"/>
      <c r="EB464" s="643"/>
      <c r="EC464" s="643"/>
      <c r="ED464" s="643"/>
      <c r="EE464" s="643"/>
      <c r="EF464" s="643"/>
      <c r="EG464" s="643"/>
      <c r="EH464" s="643"/>
      <c r="EI464" s="643"/>
      <c r="EJ464" s="643"/>
      <c r="EK464" s="739"/>
      <c r="EL464" s="739"/>
      <c r="EM464" s="643"/>
      <c r="EN464" s="643"/>
      <c r="EO464" s="643"/>
      <c r="EP464" s="643"/>
      <c r="EQ464" s="643"/>
      <c r="ER464" s="643"/>
      <c r="ES464" s="643"/>
      <c r="ET464" s="643"/>
      <c r="EU464" s="643"/>
      <c r="EV464" s="643"/>
      <c r="EW464" s="643"/>
      <c r="EX464" s="643"/>
      <c r="EY464" s="644"/>
    </row>
    <row r="465">
      <c r="A465" s="645"/>
      <c r="B465" s="740" t="s">
        <v>1011</v>
      </c>
      <c r="C465" s="16"/>
      <c r="D465" s="740" t="s">
        <v>981</v>
      </c>
      <c r="E465" s="15"/>
      <c r="F465" s="15"/>
      <c r="G465" s="16"/>
      <c r="H465" s="740" t="s">
        <v>1012</v>
      </c>
      <c r="I465" s="15"/>
      <c r="J465" s="15"/>
      <c r="K465" s="16"/>
      <c r="L465" s="740" t="s">
        <v>983</v>
      </c>
      <c r="M465" s="15"/>
      <c r="N465" s="15"/>
      <c r="O465" s="16"/>
      <c r="P465" s="740" t="s">
        <v>984</v>
      </c>
      <c r="Q465" s="15"/>
      <c r="R465" s="15"/>
      <c r="S465" s="16"/>
      <c r="T465" s="741" t="s">
        <v>985</v>
      </c>
      <c r="U465" s="15"/>
      <c r="V465" s="15"/>
      <c r="W465" s="16"/>
      <c r="X465" s="742" t="s">
        <v>986</v>
      </c>
      <c r="Y465" s="742" t="s">
        <v>652</v>
      </c>
      <c r="Z465" s="740" t="s">
        <v>987</v>
      </c>
      <c r="AA465" s="15"/>
      <c r="AB465" s="15"/>
      <c r="AC465" s="16"/>
      <c r="AD465" s="740" t="s">
        <v>988</v>
      </c>
      <c r="AE465" s="15"/>
      <c r="AF465" s="15"/>
      <c r="AG465" s="16"/>
      <c r="AH465" s="740" t="s">
        <v>989</v>
      </c>
      <c r="AI465" s="16"/>
      <c r="AJ465" s="740" t="s">
        <v>656</v>
      </c>
      <c r="AK465" s="16"/>
      <c r="AL465" s="649"/>
      <c r="AM465" s="650"/>
      <c r="AN465" s="645"/>
      <c r="AO465" s="740" t="s">
        <v>1011</v>
      </c>
      <c r="AP465" s="16"/>
      <c r="AQ465" s="740" t="s">
        <v>981</v>
      </c>
      <c r="AR465" s="15"/>
      <c r="AS465" s="15"/>
      <c r="AT465" s="16"/>
      <c r="AU465" s="740" t="s">
        <v>1012</v>
      </c>
      <c r="AV465" s="15"/>
      <c r="AW465" s="15"/>
      <c r="AX465" s="16"/>
      <c r="AY465" s="740" t="s">
        <v>983</v>
      </c>
      <c r="AZ465" s="15"/>
      <c r="BA465" s="15"/>
      <c r="BB465" s="16"/>
      <c r="BC465" s="740" t="s">
        <v>984</v>
      </c>
      <c r="BD465" s="15"/>
      <c r="BE465" s="15"/>
      <c r="BF465" s="16"/>
      <c r="BG465" s="741" t="s">
        <v>985</v>
      </c>
      <c r="BH465" s="15"/>
      <c r="BI465" s="15"/>
      <c r="BJ465" s="16"/>
      <c r="BK465" s="742" t="s">
        <v>986</v>
      </c>
      <c r="BL465" s="742" t="s">
        <v>652</v>
      </c>
      <c r="BM465" s="740" t="s">
        <v>987</v>
      </c>
      <c r="BN465" s="15"/>
      <c r="BO465" s="15"/>
      <c r="BP465" s="16"/>
      <c r="BQ465" s="740" t="s">
        <v>988</v>
      </c>
      <c r="BR465" s="15"/>
      <c r="BS465" s="15"/>
      <c r="BT465" s="16"/>
      <c r="BU465" s="740" t="s">
        <v>989</v>
      </c>
      <c r="BV465" s="16"/>
      <c r="BW465" s="740" t="s">
        <v>656</v>
      </c>
      <c r="BX465" s="16"/>
      <c r="BY465" s="649"/>
      <c r="BZ465" s="650"/>
      <c r="CA465" s="645"/>
      <c r="CB465" s="740" t="s">
        <v>1011</v>
      </c>
      <c r="CC465" s="16"/>
      <c r="CD465" s="740" t="s">
        <v>981</v>
      </c>
      <c r="CE465" s="15"/>
      <c r="CF465" s="15"/>
      <c r="CG465" s="16"/>
      <c r="CH465" s="740" t="s">
        <v>1012</v>
      </c>
      <c r="CI465" s="15"/>
      <c r="CJ465" s="15"/>
      <c r="CK465" s="16"/>
      <c r="CL465" s="740" t="s">
        <v>983</v>
      </c>
      <c r="CM465" s="15"/>
      <c r="CN465" s="15"/>
      <c r="CO465" s="16"/>
      <c r="CP465" s="740" t="s">
        <v>984</v>
      </c>
      <c r="CQ465" s="15"/>
      <c r="CR465" s="15"/>
      <c r="CS465" s="16"/>
      <c r="CT465" s="741" t="s">
        <v>985</v>
      </c>
      <c r="CU465" s="15"/>
      <c r="CV465" s="15"/>
      <c r="CW465" s="16"/>
      <c r="CX465" s="742" t="s">
        <v>986</v>
      </c>
      <c r="CY465" s="742" t="s">
        <v>652</v>
      </c>
      <c r="CZ465" s="740" t="s">
        <v>987</v>
      </c>
      <c r="DA465" s="15"/>
      <c r="DB465" s="15"/>
      <c r="DC465" s="16"/>
      <c r="DD465" s="740" t="s">
        <v>988</v>
      </c>
      <c r="DE465" s="15"/>
      <c r="DF465" s="15"/>
      <c r="DG465" s="16"/>
      <c r="DH465" s="740" t="s">
        <v>989</v>
      </c>
      <c r="DI465" s="16"/>
      <c r="DJ465" s="740" t="s">
        <v>656</v>
      </c>
      <c r="DK465" s="16"/>
      <c r="DL465" s="649"/>
      <c r="DM465" s="650"/>
      <c r="DN465" s="645"/>
      <c r="DO465" s="740" t="s">
        <v>1011</v>
      </c>
      <c r="DP465" s="16"/>
      <c r="DQ465" s="740" t="s">
        <v>981</v>
      </c>
      <c r="DR465" s="15"/>
      <c r="DS465" s="15"/>
      <c r="DT465" s="16"/>
      <c r="DU465" s="740" t="s">
        <v>1012</v>
      </c>
      <c r="DV465" s="15"/>
      <c r="DW465" s="15"/>
      <c r="DX465" s="16"/>
      <c r="DY465" s="740" t="s">
        <v>983</v>
      </c>
      <c r="DZ465" s="15"/>
      <c r="EA465" s="15"/>
      <c r="EB465" s="16"/>
      <c r="EC465" s="740" t="s">
        <v>984</v>
      </c>
      <c r="ED465" s="15"/>
      <c r="EE465" s="15"/>
      <c r="EF465" s="16"/>
      <c r="EG465" s="741" t="s">
        <v>985</v>
      </c>
      <c r="EH465" s="15"/>
      <c r="EI465" s="15"/>
      <c r="EJ465" s="16"/>
      <c r="EK465" s="742" t="s">
        <v>986</v>
      </c>
      <c r="EL465" s="742" t="s">
        <v>652</v>
      </c>
      <c r="EM465" s="740" t="s">
        <v>987</v>
      </c>
      <c r="EN465" s="15"/>
      <c r="EO465" s="15"/>
      <c r="EP465" s="16"/>
      <c r="EQ465" s="740" t="s">
        <v>988</v>
      </c>
      <c r="ER465" s="15"/>
      <c r="ES465" s="15"/>
      <c r="ET465" s="16"/>
      <c r="EU465" s="740" t="s">
        <v>989</v>
      </c>
      <c r="EV465" s="16"/>
      <c r="EW465" s="740" t="s">
        <v>656</v>
      </c>
      <c r="EX465" s="16"/>
      <c r="EY465" s="649"/>
    </row>
    <row r="466" ht="130.5" customHeight="1">
      <c r="A466" s="651"/>
      <c r="B466" s="743" t="s">
        <v>1013</v>
      </c>
      <c r="C466" s="16"/>
      <c r="D466" s="744" t="s">
        <v>631</v>
      </c>
      <c r="E466" s="745" t="s">
        <v>633</v>
      </c>
      <c r="F466" s="744" t="s">
        <v>635</v>
      </c>
      <c r="G466" s="744" t="s">
        <v>637</v>
      </c>
      <c r="H466" s="744" t="s">
        <v>631</v>
      </c>
      <c r="I466" s="745" t="s">
        <v>633</v>
      </c>
      <c r="J466" s="744" t="s">
        <v>635</v>
      </c>
      <c r="K466" s="744" t="s">
        <v>637</v>
      </c>
      <c r="L466" s="744" t="s">
        <v>631</v>
      </c>
      <c r="M466" s="745" t="s">
        <v>633</v>
      </c>
      <c r="N466" s="744" t="s">
        <v>635</v>
      </c>
      <c r="O466" s="744" t="s">
        <v>637</v>
      </c>
      <c r="P466" s="744" t="s">
        <v>631</v>
      </c>
      <c r="Q466" s="745" t="s">
        <v>633</v>
      </c>
      <c r="R466" s="744" t="s">
        <v>635</v>
      </c>
      <c r="S466" s="743" t="s">
        <v>637</v>
      </c>
      <c r="T466" s="746" t="s">
        <v>991</v>
      </c>
      <c r="U466" s="745" t="s">
        <v>992</v>
      </c>
      <c r="V466" s="744" t="s">
        <v>993</v>
      </c>
      <c r="W466" s="744" t="s">
        <v>994</v>
      </c>
      <c r="X466" s="43"/>
      <c r="Y466" s="43"/>
      <c r="Z466" s="747" t="s">
        <v>995</v>
      </c>
      <c r="AA466" s="747" t="s">
        <v>734</v>
      </c>
      <c r="AB466" s="747" t="s">
        <v>996</v>
      </c>
      <c r="AC466" s="747" t="s">
        <v>665</v>
      </c>
      <c r="AD466" s="747" t="s">
        <v>997</v>
      </c>
      <c r="AE466" s="747" t="s">
        <v>998</v>
      </c>
      <c r="AF466" s="747" t="s">
        <v>999</v>
      </c>
      <c r="AG466" s="747" t="s">
        <v>669</v>
      </c>
      <c r="AH466" s="744" t="s">
        <v>1000</v>
      </c>
      <c r="AI466" s="744" t="s">
        <v>1001</v>
      </c>
      <c r="AJ466" s="744" t="s">
        <v>579</v>
      </c>
      <c r="AK466" s="744" t="s">
        <v>672</v>
      </c>
      <c r="AL466" s="659"/>
      <c r="AM466" s="660"/>
      <c r="AN466" s="651"/>
      <c r="AO466" s="743" t="s">
        <v>1013</v>
      </c>
      <c r="AP466" s="16"/>
      <c r="AQ466" s="744" t="s">
        <v>631</v>
      </c>
      <c r="AR466" s="745" t="s">
        <v>633</v>
      </c>
      <c r="AS466" s="744" t="s">
        <v>635</v>
      </c>
      <c r="AT466" s="744" t="s">
        <v>637</v>
      </c>
      <c r="AU466" s="744" t="s">
        <v>631</v>
      </c>
      <c r="AV466" s="745" t="s">
        <v>633</v>
      </c>
      <c r="AW466" s="744" t="s">
        <v>635</v>
      </c>
      <c r="AX466" s="744" t="s">
        <v>637</v>
      </c>
      <c r="AY466" s="744" t="s">
        <v>631</v>
      </c>
      <c r="AZ466" s="745" t="s">
        <v>633</v>
      </c>
      <c r="BA466" s="744" t="s">
        <v>635</v>
      </c>
      <c r="BB466" s="744" t="s">
        <v>637</v>
      </c>
      <c r="BC466" s="744" t="s">
        <v>631</v>
      </c>
      <c r="BD466" s="745" t="s">
        <v>633</v>
      </c>
      <c r="BE466" s="744" t="s">
        <v>635</v>
      </c>
      <c r="BF466" s="743" t="s">
        <v>637</v>
      </c>
      <c r="BG466" s="746" t="s">
        <v>991</v>
      </c>
      <c r="BH466" s="745" t="s">
        <v>992</v>
      </c>
      <c r="BI466" s="744" t="s">
        <v>993</v>
      </c>
      <c r="BJ466" s="744" t="s">
        <v>994</v>
      </c>
      <c r="BK466" s="43"/>
      <c r="BL466" s="43"/>
      <c r="BM466" s="747" t="s">
        <v>995</v>
      </c>
      <c r="BN466" s="747" t="s">
        <v>734</v>
      </c>
      <c r="BO466" s="747" t="s">
        <v>996</v>
      </c>
      <c r="BP466" s="747" t="s">
        <v>665</v>
      </c>
      <c r="BQ466" s="747" t="s">
        <v>997</v>
      </c>
      <c r="BR466" s="747" t="s">
        <v>998</v>
      </c>
      <c r="BS466" s="747" t="s">
        <v>999</v>
      </c>
      <c r="BT466" s="747" t="s">
        <v>669</v>
      </c>
      <c r="BU466" s="744" t="s">
        <v>1000</v>
      </c>
      <c r="BV466" s="744" t="s">
        <v>1001</v>
      </c>
      <c r="BW466" s="744" t="s">
        <v>579</v>
      </c>
      <c r="BX466" s="744" t="s">
        <v>672</v>
      </c>
      <c r="BY466" s="659"/>
      <c r="BZ466" s="660"/>
      <c r="CA466" s="651"/>
      <c r="CB466" s="743" t="s">
        <v>1013</v>
      </c>
      <c r="CC466" s="16"/>
      <c r="CD466" s="744" t="s">
        <v>631</v>
      </c>
      <c r="CE466" s="745" t="s">
        <v>633</v>
      </c>
      <c r="CF466" s="744" t="s">
        <v>635</v>
      </c>
      <c r="CG466" s="744" t="s">
        <v>637</v>
      </c>
      <c r="CH466" s="744" t="s">
        <v>631</v>
      </c>
      <c r="CI466" s="745" t="s">
        <v>633</v>
      </c>
      <c r="CJ466" s="744" t="s">
        <v>635</v>
      </c>
      <c r="CK466" s="744" t="s">
        <v>637</v>
      </c>
      <c r="CL466" s="744" t="s">
        <v>631</v>
      </c>
      <c r="CM466" s="745" t="s">
        <v>633</v>
      </c>
      <c r="CN466" s="744" t="s">
        <v>635</v>
      </c>
      <c r="CO466" s="744" t="s">
        <v>637</v>
      </c>
      <c r="CP466" s="744" t="s">
        <v>631</v>
      </c>
      <c r="CQ466" s="745" t="s">
        <v>633</v>
      </c>
      <c r="CR466" s="744" t="s">
        <v>635</v>
      </c>
      <c r="CS466" s="743" t="s">
        <v>637</v>
      </c>
      <c r="CT466" s="746" t="s">
        <v>991</v>
      </c>
      <c r="CU466" s="745" t="s">
        <v>992</v>
      </c>
      <c r="CV466" s="744" t="s">
        <v>993</v>
      </c>
      <c r="CW466" s="744" t="s">
        <v>994</v>
      </c>
      <c r="CX466" s="43"/>
      <c r="CY466" s="43"/>
      <c r="CZ466" s="747" t="s">
        <v>995</v>
      </c>
      <c r="DA466" s="747" t="s">
        <v>734</v>
      </c>
      <c r="DB466" s="747" t="s">
        <v>996</v>
      </c>
      <c r="DC466" s="747" t="s">
        <v>665</v>
      </c>
      <c r="DD466" s="747" t="s">
        <v>997</v>
      </c>
      <c r="DE466" s="747" t="s">
        <v>998</v>
      </c>
      <c r="DF466" s="747" t="s">
        <v>999</v>
      </c>
      <c r="DG466" s="747" t="s">
        <v>669</v>
      </c>
      <c r="DH466" s="744" t="s">
        <v>1000</v>
      </c>
      <c r="DI466" s="744" t="s">
        <v>1001</v>
      </c>
      <c r="DJ466" s="744" t="s">
        <v>579</v>
      </c>
      <c r="DK466" s="744" t="s">
        <v>672</v>
      </c>
      <c r="DL466" s="659"/>
      <c r="DM466" s="660"/>
      <c r="DN466" s="651"/>
      <c r="DO466" s="743" t="s">
        <v>1013</v>
      </c>
      <c r="DP466" s="16"/>
      <c r="DQ466" s="744" t="s">
        <v>631</v>
      </c>
      <c r="DR466" s="745" t="s">
        <v>633</v>
      </c>
      <c r="DS466" s="744" t="s">
        <v>635</v>
      </c>
      <c r="DT466" s="744" t="s">
        <v>637</v>
      </c>
      <c r="DU466" s="744" t="s">
        <v>631</v>
      </c>
      <c r="DV466" s="745" t="s">
        <v>633</v>
      </c>
      <c r="DW466" s="744" t="s">
        <v>635</v>
      </c>
      <c r="DX466" s="744" t="s">
        <v>637</v>
      </c>
      <c r="DY466" s="744" t="s">
        <v>631</v>
      </c>
      <c r="DZ466" s="745" t="s">
        <v>633</v>
      </c>
      <c r="EA466" s="744" t="s">
        <v>635</v>
      </c>
      <c r="EB466" s="744" t="s">
        <v>637</v>
      </c>
      <c r="EC466" s="744" t="s">
        <v>631</v>
      </c>
      <c r="ED466" s="745" t="s">
        <v>633</v>
      </c>
      <c r="EE466" s="744" t="s">
        <v>635</v>
      </c>
      <c r="EF466" s="743" t="s">
        <v>637</v>
      </c>
      <c r="EG466" s="746" t="s">
        <v>991</v>
      </c>
      <c r="EH466" s="745" t="s">
        <v>992</v>
      </c>
      <c r="EI466" s="744" t="s">
        <v>993</v>
      </c>
      <c r="EJ466" s="744" t="s">
        <v>994</v>
      </c>
      <c r="EK466" s="43"/>
      <c r="EL466" s="43"/>
      <c r="EM466" s="747" t="s">
        <v>995</v>
      </c>
      <c r="EN466" s="747" t="s">
        <v>734</v>
      </c>
      <c r="EO466" s="747" t="s">
        <v>996</v>
      </c>
      <c r="EP466" s="747" t="s">
        <v>665</v>
      </c>
      <c r="EQ466" s="747" t="s">
        <v>997</v>
      </c>
      <c r="ER466" s="747" t="s">
        <v>998</v>
      </c>
      <c r="ES466" s="747" t="s">
        <v>999</v>
      </c>
      <c r="ET466" s="747" t="s">
        <v>669</v>
      </c>
      <c r="EU466" s="744" t="s">
        <v>1000</v>
      </c>
      <c r="EV466" s="744" t="s">
        <v>1001</v>
      </c>
      <c r="EW466" s="744" t="s">
        <v>579</v>
      </c>
      <c r="EX466" s="744" t="s">
        <v>672</v>
      </c>
      <c r="EY466" s="659"/>
    </row>
    <row r="467" ht="52.5" customHeight="1">
      <c r="A467" s="661"/>
      <c r="B467" s="748" t="s">
        <v>1014</v>
      </c>
      <c r="C467" s="663" t="s">
        <v>980</v>
      </c>
      <c r="D467" s="664">
        <f>'3A 2025-2026 REPORTE CALIFICACI'!E47</f>
        <v>86</v>
      </c>
      <c r="E467" s="664">
        <f>'3A 2025-2026 REPORTE CALIFICACI'!F47</f>
        <v>87</v>
      </c>
      <c r="F467" s="665">
        <f>'3A 2025-2026 REPORTE CALIFICACI'!G47</f>
        <v>81</v>
      </c>
      <c r="G467" s="664">
        <f>'3A 2025-2026 REPORTE CALIFICACI'!H47</f>
        <v>0</v>
      </c>
      <c r="H467" s="664">
        <f>'3A 2025-2026 REPORTE CALIFICACI'!I47</f>
        <v>82</v>
      </c>
      <c r="I467" s="664">
        <f>'3A 2025-2026 REPORTE CALIFICACI'!J47</f>
        <v>85</v>
      </c>
      <c r="J467" s="664">
        <f>'3A 2025-2026 REPORTE CALIFICACI'!K47</f>
        <v>85</v>
      </c>
      <c r="K467" s="664">
        <f>'3A 2025-2026 REPORTE CALIFICACI'!L47</f>
        <v>0</v>
      </c>
      <c r="L467" s="664">
        <f>'3A 2025-2026 REPORTE CALIFICACI'!M47</f>
        <v>88</v>
      </c>
      <c r="M467" s="664">
        <f>'3A 2025-2026 REPORTE CALIFICACI'!N47</f>
        <v>89</v>
      </c>
      <c r="N467" s="664">
        <f>'3A 2025-2026 REPORTE CALIFICACI'!O47</f>
        <v>91</v>
      </c>
      <c r="O467" s="664">
        <f>'3A 2025-2026 REPORTE CALIFICACI'!P47</f>
        <v>0</v>
      </c>
      <c r="P467" s="664">
        <f>'3A 2025-2026 REPORTE CALIFICACI'!Q47</f>
        <v>83</v>
      </c>
      <c r="Q467" s="664">
        <f>'3A 2025-2026 REPORTE CALIFICACI'!R47</f>
        <v>96</v>
      </c>
      <c r="R467" s="664">
        <f>'3A 2025-2026 REPORTE CALIFICACI'!S47</f>
        <v>91</v>
      </c>
      <c r="S467" s="664">
        <f>'3A 2025-2026 REPORTE CALIFICACI'!T47</f>
        <v>0</v>
      </c>
      <c r="T467" s="716">
        <f>'3A 2025-2026 REPORTE CALIFICACI'!U47</f>
        <v>63.5</v>
      </c>
      <c r="U467" s="716">
        <f>'3A 2025-2026 REPORTE CALIFICACI'!V47</f>
        <v>63</v>
      </c>
      <c r="V467" s="716">
        <f>'3A 2025-2026 REPORTE CALIFICACI'!W47</f>
        <v>67</v>
      </c>
      <c r="W467" s="716">
        <f>'3A 2025-2026 REPORTE CALIFICACI'!X47</f>
        <v>67.5</v>
      </c>
      <c r="X467" s="749">
        <f>'3A 2025-2026 REPORTE CALIFICACI'!Y47</f>
        <v>65.25</v>
      </c>
      <c r="Y467" s="750">
        <f>'3A 2025-2026 REPORTE CALIFICACI'!Z47</f>
        <v>0.5588235294</v>
      </c>
      <c r="Z467" s="665">
        <f>'3A 2025-2026 REPORTE CALIFICACI'!AA47</f>
        <v>32.625</v>
      </c>
      <c r="AA467" s="665" t="str">
        <f>'3A 2025-2026 REPORTE CALIFICACI'!AB47</f>
        <v/>
      </c>
      <c r="AB467" s="665" t="str">
        <f>'3A 2025-2026 REPORTE CALIFICACI'!AC47</f>
        <v/>
      </c>
      <c r="AC467" s="665">
        <f>'3A 2025-2026 REPORTE CALIFICACI'!AD47</f>
        <v>33</v>
      </c>
      <c r="AD467" s="665">
        <f>'3A 2025-2026 REPORTE CALIFICACI'!AE47</f>
        <v>19.575</v>
      </c>
      <c r="AE467" s="665" t="str">
        <f>'3A 2025-2026 REPORTE CALIFICACI'!AF47</f>
        <v/>
      </c>
      <c r="AF467" s="665" t="str">
        <f>'3A 2025-2026 REPORTE CALIFICACI'!AG47</f>
        <v/>
      </c>
      <c r="AG467" s="665">
        <f>'3A 2025-2026 REPORTE CALIFICACI'!AH47</f>
        <v>20</v>
      </c>
      <c r="AH467" s="664"/>
      <c r="AI467" s="664" t="str">
        <f>'3A 2025-2026 REPORTE CALIFICACI'!AJ47</f>
        <v/>
      </c>
      <c r="AJ467" s="664" t="str">
        <f>'3A 2025-2026 REPORTE CALIFICACI'!AK47</f>
        <v/>
      </c>
      <c r="AK467" s="664" t="str">
        <f>'3A 2025-2026 REPORTE CALIFICACI'!AL47</f>
        <v>R</v>
      </c>
      <c r="AL467" s="666"/>
      <c r="AM467" s="667"/>
      <c r="AN467" s="661"/>
      <c r="AO467" s="748" t="s">
        <v>1014</v>
      </c>
      <c r="AP467" s="663" t="s">
        <v>980</v>
      </c>
      <c r="AQ467" s="664">
        <f>'3A 2025-2026 REPORTE CALIFICACI'!E48</f>
        <v>85</v>
      </c>
      <c r="AR467" s="664">
        <f>'3A 2025-2026 REPORTE CALIFICACI'!F48</f>
        <v>89</v>
      </c>
      <c r="AS467" s="665">
        <f>'3A 2025-2026 REPORTE CALIFICACI'!G48</f>
        <v>88</v>
      </c>
      <c r="AT467" s="664">
        <f>'3A 2025-2026 REPORTE CALIFICACI'!H48</f>
        <v>0</v>
      </c>
      <c r="AU467" s="664">
        <f>'3A 2025-2026 REPORTE CALIFICACI'!I48</f>
        <v>87</v>
      </c>
      <c r="AV467" s="664">
        <f>'3A 2025-2026 REPORTE CALIFICACI'!J48</f>
        <v>87</v>
      </c>
      <c r="AW467" s="664">
        <f>'3A 2025-2026 REPORTE CALIFICACI'!K48</f>
        <v>87</v>
      </c>
      <c r="AX467" s="664">
        <f>'3A 2025-2026 REPORTE CALIFICACI'!L48</f>
        <v>0</v>
      </c>
      <c r="AY467" s="664">
        <f>'3A 2025-2026 REPORTE CALIFICACI'!M48</f>
        <v>94</v>
      </c>
      <c r="AZ467" s="664">
        <f>'3A 2025-2026 REPORTE CALIFICACI'!N48</f>
        <v>90</v>
      </c>
      <c r="BA467" s="664">
        <f>'3A 2025-2026 REPORTE CALIFICACI'!O48</f>
        <v>93</v>
      </c>
      <c r="BB467" s="664">
        <f>'3A 2025-2026 REPORTE CALIFICACI'!P48</f>
        <v>0</v>
      </c>
      <c r="BC467" s="664">
        <f>'3A 2025-2026 REPORTE CALIFICACI'!Q48</f>
        <v>93</v>
      </c>
      <c r="BD467" s="664">
        <f>'3A 2025-2026 REPORTE CALIFICACI'!R48</f>
        <v>97</v>
      </c>
      <c r="BE467" s="664">
        <f>'3A 2025-2026 REPORTE CALIFICACI'!S48</f>
        <v>93</v>
      </c>
      <c r="BF467" s="664">
        <f>'3A 2025-2026 REPORTE CALIFICACI'!T48</f>
        <v>0</v>
      </c>
      <c r="BG467" s="716">
        <f>'3A 2025-2026 REPORTE CALIFICACI'!U48</f>
        <v>65.5</v>
      </c>
      <c r="BH467" s="716">
        <f>'3A 2025-2026 REPORTE CALIFICACI'!V48</f>
        <v>65.25</v>
      </c>
      <c r="BI467" s="716">
        <f>'3A 2025-2026 REPORTE CALIFICACI'!W48</f>
        <v>69.25</v>
      </c>
      <c r="BJ467" s="716">
        <f>'3A 2025-2026 REPORTE CALIFICACI'!X48</f>
        <v>70.75</v>
      </c>
      <c r="BK467" s="749">
        <f>'3A 2025-2026 REPORTE CALIFICACI'!Y48</f>
        <v>67.6875</v>
      </c>
      <c r="BL467" s="750">
        <f>'3A 2025-2026 REPORTE CALIFICACI'!Z48</f>
        <v>0.5547058824</v>
      </c>
      <c r="BM467" s="665">
        <f>'3A 2025-2026 REPORTE CALIFICACI'!AA48</f>
        <v>33.84375</v>
      </c>
      <c r="BN467" s="665" t="str">
        <f>'3A 2025-2026 REPORTE CALIFICACI'!AB48</f>
        <v/>
      </c>
      <c r="BO467" s="665" t="str">
        <f>'3A 2025-2026 REPORTE CALIFICACI'!AC48</f>
        <v/>
      </c>
      <c r="BP467" s="665">
        <f>'3A 2025-2026 REPORTE CALIFICACI'!AD48</f>
        <v>34</v>
      </c>
      <c r="BQ467" s="665">
        <f>'3A 2025-2026 REPORTE CALIFICACI'!AE48</f>
        <v>20.30625</v>
      </c>
      <c r="BR467" s="665" t="str">
        <f>'3A 2025-2026 REPORTE CALIFICACI'!AF48</f>
        <v/>
      </c>
      <c r="BS467" s="665" t="str">
        <f>'3A 2025-2026 REPORTE CALIFICACI'!AG48</f>
        <v/>
      </c>
      <c r="BT467" s="749">
        <f>'3A 2025-2026 REPORTE CALIFICACI'!AH48</f>
        <v>20</v>
      </c>
      <c r="BU467" s="664"/>
      <c r="BV467" s="664" t="str">
        <f>'3A 2025-2026 REPORTE CALIFICACI'!AJ48</f>
        <v/>
      </c>
      <c r="BW467" s="664" t="str">
        <f>'3A 2025-2026 REPORTE CALIFICACI'!AK48</f>
        <v/>
      </c>
      <c r="BX467" s="664" t="str">
        <f>'3A 2025-2026 REPORTE CALIFICACI'!AL48</f>
        <v>R</v>
      </c>
      <c r="BY467" s="666"/>
      <c r="BZ467" s="667"/>
      <c r="CA467" s="661"/>
      <c r="CB467" s="748" t="s">
        <v>1014</v>
      </c>
      <c r="CC467" s="663" t="s">
        <v>980</v>
      </c>
      <c r="CD467" s="664">
        <f>'3A 2025-2026 REPORTE CALIFICACI'!E49</f>
        <v>71</v>
      </c>
      <c r="CE467" s="664">
        <f>'3A 2025-2026 REPORTE CALIFICACI'!F49</f>
        <v>81</v>
      </c>
      <c r="CF467" s="665">
        <f>'3A 2025-2026 REPORTE CALIFICACI'!G49</f>
        <v>78</v>
      </c>
      <c r="CG467" s="664">
        <f>'3A 2025-2026 REPORTE CALIFICACI'!H49</f>
        <v>0</v>
      </c>
      <c r="CH467" s="664">
        <f>'3A 2025-2026 REPORTE CALIFICACI'!I49</f>
        <v>72</v>
      </c>
      <c r="CI467" s="664">
        <f>'3A 2025-2026 REPORTE CALIFICACI'!J49</f>
        <v>76</v>
      </c>
      <c r="CJ467" s="664">
        <f>'3A 2025-2026 REPORTE CALIFICACI'!K49</f>
        <v>79</v>
      </c>
      <c r="CK467" s="664">
        <f>'3A 2025-2026 REPORTE CALIFICACI'!L49</f>
        <v>0</v>
      </c>
      <c r="CL467" s="664">
        <f>'3A 2025-2026 REPORTE CALIFICACI'!M49</f>
        <v>76</v>
      </c>
      <c r="CM467" s="664">
        <f>'3A 2025-2026 REPORTE CALIFICACI'!N49</f>
        <v>86</v>
      </c>
      <c r="CN467" s="664">
        <f>'3A 2025-2026 REPORTE CALIFICACI'!O49</f>
        <v>85</v>
      </c>
      <c r="CO467" s="664">
        <f>'3A 2025-2026 REPORTE CALIFICACI'!P49</f>
        <v>0</v>
      </c>
      <c r="CP467" s="664">
        <f>'3A 2025-2026 REPORTE CALIFICACI'!Q49</f>
        <v>80</v>
      </c>
      <c r="CQ467" s="664">
        <f>'3A 2025-2026 REPORTE CALIFICACI'!R49</f>
        <v>98</v>
      </c>
      <c r="CR467" s="664">
        <f>'3A 2025-2026 REPORTE CALIFICACI'!S49</f>
        <v>85</v>
      </c>
      <c r="CS467" s="664">
        <f>'3A 2025-2026 REPORTE CALIFICACI'!T49</f>
        <v>0</v>
      </c>
      <c r="CT467" s="716">
        <f>'3A 2025-2026 REPORTE CALIFICACI'!U49</f>
        <v>57.5</v>
      </c>
      <c r="CU467" s="716">
        <f>'3A 2025-2026 REPORTE CALIFICACI'!V49</f>
        <v>56.75</v>
      </c>
      <c r="CV467" s="716">
        <f>'3A 2025-2026 REPORTE CALIFICACI'!W49</f>
        <v>61.75</v>
      </c>
      <c r="CW467" s="716">
        <f>'3A 2025-2026 REPORTE CALIFICACI'!X49</f>
        <v>65.75</v>
      </c>
      <c r="CX467" s="749">
        <f>'3A 2025-2026 REPORTE CALIFICACI'!Y49</f>
        <v>60.4375</v>
      </c>
      <c r="CY467" s="750">
        <f>'3A 2025-2026 REPORTE CALIFICACI'!Z49</f>
        <v>0.5432679739</v>
      </c>
      <c r="CZ467" s="665">
        <f>'3A 2025-2026 REPORTE CALIFICACI'!AA49</f>
        <v>30.21875</v>
      </c>
      <c r="DA467" s="665" t="str">
        <f>'3A 2025-2026 REPORTE CALIFICACI'!AB49</f>
        <v/>
      </c>
      <c r="DB467" s="665" t="str">
        <f>'3A 2025-2026 REPORTE CALIFICACI'!AC49</f>
        <v/>
      </c>
      <c r="DC467" s="749">
        <f>'3A 2025-2026 REPORTE CALIFICACI'!AD49</f>
        <v>30</v>
      </c>
      <c r="DD467" s="665">
        <f>'3A 2025-2026 REPORTE CALIFICACI'!AE49</f>
        <v>18.13125</v>
      </c>
      <c r="DE467" s="665" t="str">
        <f>'3A 2025-2026 REPORTE CALIFICACI'!AF49</f>
        <v/>
      </c>
      <c r="DF467" s="665" t="str">
        <f>'3A 2025-2026 REPORTE CALIFICACI'!AG49</f>
        <v/>
      </c>
      <c r="DG467" s="749">
        <f>'3A 2025-2026 REPORTE CALIFICACI'!AH49</f>
        <v>18</v>
      </c>
      <c r="DH467" s="749">
        <f>'3A 2025-2026 REPORTE CALIFICACI'!AI49</f>
        <v>60.4375</v>
      </c>
      <c r="DI467" s="664" t="str">
        <f>'3A 2025-2026 REPORTE CALIFICACI'!AJ49</f>
        <v/>
      </c>
      <c r="DJ467" s="664" t="str">
        <f>'3A 2025-2026 REPORTE CALIFICACI'!AK49</f>
        <v/>
      </c>
      <c r="DK467" s="664" t="str">
        <f>'3A 2025-2026 REPORTE CALIFICACI'!AL49</f>
        <v>R</v>
      </c>
      <c r="DL467" s="666"/>
      <c r="DM467" s="667"/>
      <c r="DN467" s="661"/>
      <c r="DO467" s="748" t="s">
        <v>1014</v>
      </c>
      <c r="DP467" s="663" t="s">
        <v>980</v>
      </c>
      <c r="DQ467" s="664">
        <f>'3A 2025-2026 REPORTE CALIFICACI'!E50</f>
        <v>78</v>
      </c>
      <c r="DR467" s="664">
        <f>'3A 2025-2026 REPORTE CALIFICACI'!F50</f>
        <v>80</v>
      </c>
      <c r="DS467" s="665">
        <f>'3A 2025-2026 REPORTE CALIFICACI'!G50</f>
        <v>81</v>
      </c>
      <c r="DT467" s="664">
        <f>'3A 2025-2026 REPORTE CALIFICACI'!H50</f>
        <v>0</v>
      </c>
      <c r="DU467" s="664">
        <f>'3A 2025-2026 REPORTE CALIFICACI'!I50</f>
        <v>80</v>
      </c>
      <c r="DV467" s="664">
        <f>'3A 2025-2026 REPORTE CALIFICACI'!J50</f>
        <v>77</v>
      </c>
      <c r="DW467" s="664">
        <f>'3A 2025-2026 REPORTE CALIFICACI'!K50</f>
        <v>78</v>
      </c>
      <c r="DX467" s="664">
        <f>'3A 2025-2026 REPORTE CALIFICACI'!L50</f>
        <v>0</v>
      </c>
      <c r="DY467" s="664">
        <f>'3A 2025-2026 REPORTE CALIFICACI'!M50</f>
        <v>85</v>
      </c>
      <c r="DZ467" s="664">
        <f>'3A 2025-2026 REPORTE CALIFICACI'!N50</f>
        <v>84</v>
      </c>
      <c r="EA467" s="664">
        <f>'3A 2025-2026 REPORTE CALIFICACI'!O50</f>
        <v>84</v>
      </c>
      <c r="EB467" s="664">
        <f>'3A 2025-2026 REPORTE CALIFICACI'!P50</f>
        <v>0</v>
      </c>
      <c r="EC467" s="664">
        <f>'3A 2025-2026 REPORTE CALIFICACI'!Q50</f>
        <v>88</v>
      </c>
      <c r="ED467" s="664">
        <f>'3A 2025-2026 REPORTE CALIFICACI'!R50</f>
        <v>97</v>
      </c>
      <c r="EE467" s="664">
        <f>'3A 2025-2026 REPORTE CALIFICACI'!S50</f>
        <v>84</v>
      </c>
      <c r="EF467" s="664">
        <f>'3A 2025-2026 REPORTE CALIFICACI'!T50</f>
        <v>0</v>
      </c>
      <c r="EG467" s="716">
        <f>'3A 2025-2026 REPORTE CALIFICACI'!U50</f>
        <v>59.75</v>
      </c>
      <c r="EH467" s="716">
        <f>'3A 2025-2026 REPORTE CALIFICACI'!V50</f>
        <v>58.75</v>
      </c>
      <c r="EI467" s="716">
        <f>'3A 2025-2026 REPORTE CALIFICACI'!W50</f>
        <v>63.25</v>
      </c>
      <c r="EJ467" s="716">
        <f>'3A 2025-2026 REPORTE CALIFICACI'!X50</f>
        <v>67.25</v>
      </c>
      <c r="EK467" s="749">
        <f>'3A 2025-2026 REPORTE CALIFICACI'!Y50</f>
        <v>62.25</v>
      </c>
      <c r="EL467" s="750">
        <f>'3A 2025-2026 REPORTE CALIFICACI'!Z50</f>
        <v>0.5535947712</v>
      </c>
      <c r="EM467" s="665">
        <f>'3A 2025-2026 REPORTE CALIFICACI'!AA50</f>
        <v>31.125</v>
      </c>
      <c r="EN467" s="665" t="str">
        <f>'3A 2025-2026 REPORTE CALIFICACI'!AB50</f>
        <v/>
      </c>
      <c r="EO467" s="665" t="str">
        <f>'3A 2025-2026 REPORTE CALIFICACI'!AC50</f>
        <v/>
      </c>
      <c r="EP467" s="665">
        <f>'3A 2025-2026 REPORTE CALIFICACI'!AD50</f>
        <v>31</v>
      </c>
      <c r="EQ467" s="665">
        <f>'3A 2025-2026 REPORTE CALIFICACI'!AE50</f>
        <v>18.675</v>
      </c>
      <c r="ER467" s="665" t="str">
        <f>'3A 2025-2026 REPORTE CALIFICACI'!AF50</f>
        <v/>
      </c>
      <c r="ES467" s="665" t="str">
        <f>'3A 2025-2026 REPORTE CALIFICACI'!AG50</f>
        <v/>
      </c>
      <c r="ET467" s="665">
        <f>'3A 2025-2026 REPORTE CALIFICACI'!AH50</f>
        <v>19</v>
      </c>
      <c r="EU467" s="664"/>
      <c r="EV467" s="664" t="str">
        <f>'3A 2025-2026 REPORTE CALIFICACI'!AJ50</f>
        <v/>
      </c>
      <c r="EW467" s="664" t="str">
        <f>'3A 2025-2026 REPORTE CALIFICACI'!AK50</f>
        <v/>
      </c>
      <c r="EX467" s="664" t="str">
        <f>'3A 2025-2026 REPORTE CALIFICACI'!AL50</f>
        <v>R</v>
      </c>
      <c r="EY467" s="666"/>
    </row>
    <row r="468" ht="75.0" customHeight="1">
      <c r="A468" s="661"/>
      <c r="B468" s="47"/>
      <c r="C468" s="663" t="s">
        <v>1015</v>
      </c>
      <c r="D468" s="664">
        <f>'3A 2025-2026 REPORTE CALIFICACI'!AM47</f>
        <v>0</v>
      </c>
      <c r="E468" s="664">
        <f>'3A 2025-2026 REPORTE CALIFICACI'!AN47</f>
        <v>0</v>
      </c>
      <c r="F468" s="664">
        <f>'3A 2025-2026 REPORTE CALIFICACI'!AO47</f>
        <v>0</v>
      </c>
      <c r="G468" s="664">
        <f>'3A 2025-2026 REPORTE CALIFICACI'!AP47</f>
        <v>0</v>
      </c>
      <c r="H468" s="664">
        <f>'3A 2025-2026 REPORTE CALIFICACI'!AQ47</f>
        <v>0</v>
      </c>
      <c r="I468" s="664">
        <f>'3A 2025-2026 REPORTE CALIFICACI'!AR47</f>
        <v>0</v>
      </c>
      <c r="J468" s="664">
        <f>'3A 2025-2026 REPORTE CALIFICACI'!AS47</f>
        <v>0</v>
      </c>
      <c r="K468" s="664">
        <f>'3A 2025-2026 REPORTE CALIFICACI'!AT47</f>
        <v>0</v>
      </c>
      <c r="L468" s="664">
        <f>'3A 2025-2026 REPORTE CALIFICACI'!AU47</f>
        <v>0</v>
      </c>
      <c r="M468" s="664">
        <f>'3A 2025-2026 REPORTE CALIFICACI'!AV47</f>
        <v>0</v>
      </c>
      <c r="N468" s="664">
        <f>'3A 2025-2026 REPORTE CALIFICACI'!AW47</f>
        <v>0</v>
      </c>
      <c r="O468" s="664">
        <f>'3A 2025-2026 REPORTE CALIFICACI'!AX47</f>
        <v>0</v>
      </c>
      <c r="P468" s="664">
        <f>'3A 2025-2026 REPORTE CALIFICACI'!AY47</f>
        <v>0</v>
      </c>
      <c r="Q468" s="664">
        <f>'3A 2025-2026 REPORTE CALIFICACI'!AZ47</f>
        <v>0</v>
      </c>
      <c r="R468" s="664">
        <f>'3A 2025-2026 REPORTE CALIFICACI'!BA47</f>
        <v>0</v>
      </c>
      <c r="S468" s="664">
        <f>'3A 2025-2026 REPORTE CALIFICACI'!BB47</f>
        <v>0</v>
      </c>
      <c r="T468" s="716">
        <f>'3A 2025-2026 REPORTE CALIFICACI'!BC47</f>
        <v>0</v>
      </c>
      <c r="U468" s="716">
        <f>'3A 2025-2026 REPORTE CALIFICACI'!BD47</f>
        <v>0</v>
      </c>
      <c r="V468" s="716">
        <f>'3A 2025-2026 REPORTE CALIFICACI'!BE47</f>
        <v>0</v>
      </c>
      <c r="W468" s="716">
        <f>'3A 2025-2026 REPORTE CALIFICACI'!BF47</f>
        <v>0</v>
      </c>
      <c r="X468" s="749">
        <f>'3A 2025-2026 REPORTE CALIFICACI'!BG47</f>
        <v>0</v>
      </c>
      <c r="Y468" s="750">
        <f>'3A 2025-2026 REPORTE CALIFICACI'!BH47</f>
        <v>0</v>
      </c>
      <c r="Z468" s="665">
        <f>'3A 2025-2026 REPORTE CALIFICACI'!BI47</f>
        <v>0</v>
      </c>
      <c r="AA468" s="665" t="str">
        <f>'3A 2025-2026 REPORTE CALIFICACI'!BJ47</f>
        <v/>
      </c>
      <c r="AB468" s="665" t="str">
        <f>'3A 2025-2026 REPORTE CALIFICACI'!BK47</f>
        <v/>
      </c>
      <c r="AC468" s="665">
        <f>'3A 2025-2026 REPORTE CALIFICACI'!BL47</f>
        <v>0</v>
      </c>
      <c r="AD468" s="665">
        <f>'3A 2025-2026 REPORTE CALIFICACI'!BM47</f>
        <v>0</v>
      </c>
      <c r="AE468" s="665" t="str">
        <f>'3A 2025-2026 REPORTE CALIFICACI'!BN47</f>
        <v/>
      </c>
      <c r="AF468" s="665" t="str">
        <f>'3A 2025-2026 REPORTE CALIFICACI'!BO47</f>
        <v/>
      </c>
      <c r="AG468" s="665">
        <f>'3A 2025-2026 REPORTE CALIFICACI'!BP47</f>
        <v>0</v>
      </c>
      <c r="AH468" s="664"/>
      <c r="AI468" s="664" t="str">
        <f>'3A 2025-2026 REPORTE CALIFICACI'!BR47</f>
        <v/>
      </c>
      <c r="AJ468" s="664" t="str">
        <f>'3A 2025-2026 REPORTE CALIFICACI'!BS47</f>
        <v/>
      </c>
      <c r="AK468" s="664" t="str">
        <f>'3A 2025-2026 REPORTE CALIFICACI'!BT47</f>
        <v>R</v>
      </c>
      <c r="AL468" s="666"/>
      <c r="AM468" s="667"/>
      <c r="AN468" s="661"/>
      <c r="AO468" s="47"/>
      <c r="AP468" s="663" t="s">
        <v>1015</v>
      </c>
      <c r="AQ468" s="664">
        <f>'3A 2025-2026 REPORTE CALIFICACI'!AM48</f>
        <v>0</v>
      </c>
      <c r="AR468" s="664">
        <f>'3A 2025-2026 REPORTE CALIFICACI'!AN48</f>
        <v>0</v>
      </c>
      <c r="AS468" s="664">
        <f>'3A 2025-2026 REPORTE CALIFICACI'!AO48</f>
        <v>0</v>
      </c>
      <c r="AT468" s="664">
        <f>'3A 2025-2026 REPORTE CALIFICACI'!AP48</f>
        <v>0</v>
      </c>
      <c r="AU468" s="664">
        <f>'3A 2025-2026 REPORTE CALIFICACI'!AQ48</f>
        <v>0</v>
      </c>
      <c r="AV468" s="664">
        <f>'3A 2025-2026 REPORTE CALIFICACI'!AR48</f>
        <v>0</v>
      </c>
      <c r="AW468" s="664">
        <f>'3A 2025-2026 REPORTE CALIFICACI'!AS48</f>
        <v>0</v>
      </c>
      <c r="AX468" s="664">
        <f>'3A 2025-2026 REPORTE CALIFICACI'!AT48</f>
        <v>0</v>
      </c>
      <c r="AY468" s="664">
        <f>'3A 2025-2026 REPORTE CALIFICACI'!AU48</f>
        <v>0</v>
      </c>
      <c r="AZ468" s="664">
        <f>'3A 2025-2026 REPORTE CALIFICACI'!AV48</f>
        <v>0</v>
      </c>
      <c r="BA468" s="664">
        <f>'3A 2025-2026 REPORTE CALIFICACI'!AW48</f>
        <v>0</v>
      </c>
      <c r="BB468" s="664">
        <f>'3A 2025-2026 REPORTE CALIFICACI'!AX48</f>
        <v>0</v>
      </c>
      <c r="BC468" s="664">
        <f>'3A 2025-2026 REPORTE CALIFICACI'!AY48</f>
        <v>0</v>
      </c>
      <c r="BD468" s="664">
        <f>'3A 2025-2026 REPORTE CALIFICACI'!AZ48</f>
        <v>0</v>
      </c>
      <c r="BE468" s="664">
        <f>'3A 2025-2026 REPORTE CALIFICACI'!BA48</f>
        <v>0</v>
      </c>
      <c r="BF468" s="664">
        <f>'3A 2025-2026 REPORTE CALIFICACI'!BB48</f>
        <v>0</v>
      </c>
      <c r="BG468" s="716">
        <f>'3A 2025-2026 REPORTE CALIFICACI'!BC48</f>
        <v>0</v>
      </c>
      <c r="BH468" s="716">
        <f>'3A 2025-2026 REPORTE CALIFICACI'!BD48</f>
        <v>0</v>
      </c>
      <c r="BI468" s="716">
        <f>'3A 2025-2026 REPORTE CALIFICACI'!BE48</f>
        <v>0</v>
      </c>
      <c r="BJ468" s="716">
        <f>'3A 2025-2026 REPORTE CALIFICACI'!BF48</f>
        <v>0</v>
      </c>
      <c r="BK468" s="749">
        <f>'3A 2025-2026 REPORTE CALIFICACI'!BG48</f>
        <v>0</v>
      </c>
      <c r="BL468" s="750">
        <f>'3A 2025-2026 REPORTE CALIFICACI'!BH48</f>
        <v>0</v>
      </c>
      <c r="BM468" s="665">
        <f>'3A 2025-2026 REPORTE CALIFICACI'!BI48</f>
        <v>0</v>
      </c>
      <c r="BN468" s="665" t="str">
        <f>'3A 2025-2026 REPORTE CALIFICACI'!BJ48</f>
        <v/>
      </c>
      <c r="BO468" s="665" t="str">
        <f>'3A 2025-2026 REPORTE CALIFICACI'!BK48</f>
        <v/>
      </c>
      <c r="BP468" s="665">
        <f>'3A 2025-2026 REPORTE CALIFICACI'!BL48</f>
        <v>0</v>
      </c>
      <c r="BQ468" s="665">
        <f>'3A 2025-2026 REPORTE CALIFICACI'!BM48</f>
        <v>0</v>
      </c>
      <c r="BR468" s="665" t="str">
        <f>'3A 2025-2026 REPORTE CALIFICACI'!BN48</f>
        <v/>
      </c>
      <c r="BS468" s="665" t="str">
        <f>'3A 2025-2026 REPORTE CALIFICACI'!BO48</f>
        <v/>
      </c>
      <c r="BT468" s="749">
        <f>'3A 2025-2026 REPORTE CALIFICACI'!BP48</f>
        <v>0</v>
      </c>
      <c r="BU468" s="664"/>
      <c r="BV468" s="664" t="str">
        <f>'3A 2025-2026 REPORTE CALIFICACI'!BR48</f>
        <v/>
      </c>
      <c r="BW468" s="664" t="str">
        <f>'3A 2025-2026 REPORTE CALIFICACI'!BS48</f>
        <v/>
      </c>
      <c r="BX468" s="664" t="str">
        <f>'3A 2025-2026 REPORTE CALIFICACI'!BT48</f>
        <v>R</v>
      </c>
      <c r="BY468" s="666"/>
      <c r="BZ468" s="667"/>
      <c r="CA468" s="661"/>
      <c r="CB468" s="47"/>
      <c r="CC468" s="663" t="s">
        <v>1015</v>
      </c>
      <c r="CD468" s="664">
        <f>'3A 2025-2026 REPORTE CALIFICACI'!AM49</f>
        <v>0</v>
      </c>
      <c r="CE468" s="664">
        <f>'3A 2025-2026 REPORTE CALIFICACI'!AN49</f>
        <v>0</v>
      </c>
      <c r="CF468" s="664">
        <f>'3A 2025-2026 REPORTE CALIFICACI'!AO49</f>
        <v>0</v>
      </c>
      <c r="CG468" s="664">
        <f>'3A 2025-2026 REPORTE CALIFICACI'!AP49</f>
        <v>0</v>
      </c>
      <c r="CH468" s="664">
        <f>'3A 2025-2026 REPORTE CALIFICACI'!AQ49</f>
        <v>0</v>
      </c>
      <c r="CI468" s="664">
        <f>'3A 2025-2026 REPORTE CALIFICACI'!AR49</f>
        <v>0</v>
      </c>
      <c r="CJ468" s="664">
        <f>'3A 2025-2026 REPORTE CALIFICACI'!AS49</f>
        <v>0</v>
      </c>
      <c r="CK468" s="664">
        <f>'3A 2025-2026 REPORTE CALIFICACI'!AT49</f>
        <v>0</v>
      </c>
      <c r="CL468" s="664">
        <f>'3A 2025-2026 REPORTE CALIFICACI'!AU49</f>
        <v>0</v>
      </c>
      <c r="CM468" s="664">
        <f>'3A 2025-2026 REPORTE CALIFICACI'!AV49</f>
        <v>0</v>
      </c>
      <c r="CN468" s="664">
        <f>'3A 2025-2026 REPORTE CALIFICACI'!AW49</f>
        <v>0</v>
      </c>
      <c r="CO468" s="664">
        <f>'3A 2025-2026 REPORTE CALIFICACI'!AX49</f>
        <v>0</v>
      </c>
      <c r="CP468" s="664">
        <f>'3A 2025-2026 REPORTE CALIFICACI'!AY49</f>
        <v>0</v>
      </c>
      <c r="CQ468" s="664">
        <f>'3A 2025-2026 REPORTE CALIFICACI'!AZ49</f>
        <v>0</v>
      </c>
      <c r="CR468" s="664">
        <f>'3A 2025-2026 REPORTE CALIFICACI'!BA49</f>
        <v>0</v>
      </c>
      <c r="CS468" s="664">
        <f>'3A 2025-2026 REPORTE CALIFICACI'!BB49</f>
        <v>0</v>
      </c>
      <c r="CT468" s="716">
        <f>'3A 2025-2026 REPORTE CALIFICACI'!BC49</f>
        <v>0</v>
      </c>
      <c r="CU468" s="716">
        <f>'3A 2025-2026 REPORTE CALIFICACI'!BD49</f>
        <v>0</v>
      </c>
      <c r="CV468" s="716">
        <f>'3A 2025-2026 REPORTE CALIFICACI'!BE49</f>
        <v>0</v>
      </c>
      <c r="CW468" s="716">
        <f>'3A 2025-2026 REPORTE CALIFICACI'!BF49</f>
        <v>0</v>
      </c>
      <c r="CX468" s="749">
        <f>'3A 2025-2026 REPORTE CALIFICACI'!BG49</f>
        <v>0</v>
      </c>
      <c r="CY468" s="750">
        <f>'3A 2025-2026 REPORTE CALIFICACI'!BH49</f>
        <v>0</v>
      </c>
      <c r="CZ468" s="665">
        <f>'3A 2025-2026 REPORTE CALIFICACI'!BI49</f>
        <v>0</v>
      </c>
      <c r="DA468" s="665" t="str">
        <f>'3A 2025-2026 REPORTE CALIFICACI'!BJ49</f>
        <v/>
      </c>
      <c r="DB468" s="665" t="str">
        <f>'3A 2025-2026 REPORTE CALIFICACI'!BK49</f>
        <v/>
      </c>
      <c r="DC468" s="749">
        <f>'3A 2025-2026 REPORTE CALIFICACI'!BL49</f>
        <v>0</v>
      </c>
      <c r="DD468" s="665">
        <f>'3A 2025-2026 REPORTE CALIFICACI'!BM49</f>
        <v>0</v>
      </c>
      <c r="DE468" s="665" t="str">
        <f>'3A 2025-2026 REPORTE CALIFICACI'!BN49</f>
        <v/>
      </c>
      <c r="DF468" s="665" t="str">
        <f>'3A 2025-2026 REPORTE CALIFICACI'!BO49</f>
        <v/>
      </c>
      <c r="DG468" s="749">
        <f>'3A 2025-2026 REPORTE CALIFICACI'!BP49</f>
        <v>0</v>
      </c>
      <c r="DH468" s="744" t="str">
        <f>'3A 2025-2026 REPORTE CALIFICACI'!BQ49</f>
        <v/>
      </c>
      <c r="DI468" s="664" t="str">
        <f>'3A 2025-2026 REPORTE CALIFICACI'!BR49</f>
        <v/>
      </c>
      <c r="DJ468" s="664" t="str">
        <f>'3A 2025-2026 REPORTE CALIFICACI'!BS49</f>
        <v/>
      </c>
      <c r="DK468" s="664" t="str">
        <f>'3A 2025-2026 REPORTE CALIFICACI'!BT49</f>
        <v>R</v>
      </c>
      <c r="DL468" s="666"/>
      <c r="DM468" s="667"/>
      <c r="DN468" s="661"/>
      <c r="DO468" s="47"/>
      <c r="DP468" s="663" t="s">
        <v>1015</v>
      </c>
      <c r="DQ468" s="664">
        <f>'3A 2025-2026 REPORTE CALIFICACI'!AM50</f>
        <v>0</v>
      </c>
      <c r="DR468" s="664">
        <f>'3A 2025-2026 REPORTE CALIFICACI'!AN50</f>
        <v>0</v>
      </c>
      <c r="DS468" s="664">
        <f>'3A 2025-2026 REPORTE CALIFICACI'!AO50</f>
        <v>0</v>
      </c>
      <c r="DT468" s="664">
        <f>'3A 2025-2026 REPORTE CALIFICACI'!AP50</f>
        <v>0</v>
      </c>
      <c r="DU468" s="664">
        <f>'3A 2025-2026 REPORTE CALIFICACI'!AQ50</f>
        <v>0</v>
      </c>
      <c r="DV468" s="664">
        <f>'3A 2025-2026 REPORTE CALIFICACI'!AR50</f>
        <v>0</v>
      </c>
      <c r="DW468" s="664">
        <f>'3A 2025-2026 REPORTE CALIFICACI'!AS50</f>
        <v>0</v>
      </c>
      <c r="DX468" s="664">
        <f>'3A 2025-2026 REPORTE CALIFICACI'!AT50</f>
        <v>0</v>
      </c>
      <c r="DY468" s="664">
        <f>'3A 2025-2026 REPORTE CALIFICACI'!AU50</f>
        <v>0</v>
      </c>
      <c r="DZ468" s="664">
        <f>'3A 2025-2026 REPORTE CALIFICACI'!AV50</f>
        <v>0</v>
      </c>
      <c r="EA468" s="664">
        <f>'3A 2025-2026 REPORTE CALIFICACI'!AW50</f>
        <v>0</v>
      </c>
      <c r="EB468" s="664">
        <f>'3A 2025-2026 REPORTE CALIFICACI'!AX50</f>
        <v>0</v>
      </c>
      <c r="EC468" s="664">
        <f>'3A 2025-2026 REPORTE CALIFICACI'!AY50</f>
        <v>0</v>
      </c>
      <c r="ED468" s="664">
        <f>'3A 2025-2026 REPORTE CALIFICACI'!AZ50</f>
        <v>0</v>
      </c>
      <c r="EE468" s="664">
        <f>'3A 2025-2026 REPORTE CALIFICACI'!BA50</f>
        <v>0</v>
      </c>
      <c r="EF468" s="664">
        <f>'3A 2025-2026 REPORTE CALIFICACI'!BB50</f>
        <v>0</v>
      </c>
      <c r="EG468" s="716">
        <f>'3A 2025-2026 REPORTE CALIFICACI'!BC50</f>
        <v>0</v>
      </c>
      <c r="EH468" s="716">
        <f>'3A 2025-2026 REPORTE CALIFICACI'!BD50</f>
        <v>0</v>
      </c>
      <c r="EI468" s="716">
        <f>'3A 2025-2026 REPORTE CALIFICACI'!BE50</f>
        <v>0</v>
      </c>
      <c r="EJ468" s="716">
        <f>'3A 2025-2026 REPORTE CALIFICACI'!BF50</f>
        <v>0</v>
      </c>
      <c r="EK468" s="749">
        <f>'3A 2025-2026 REPORTE CALIFICACI'!BG50</f>
        <v>0</v>
      </c>
      <c r="EL468" s="750">
        <f>'3A 2025-2026 REPORTE CALIFICACI'!BH50</f>
        <v>0</v>
      </c>
      <c r="EM468" s="665">
        <f>'3A 2025-2026 REPORTE CALIFICACI'!BI50</f>
        <v>0</v>
      </c>
      <c r="EN468" s="665" t="str">
        <f>'3A 2025-2026 REPORTE CALIFICACI'!BJ50</f>
        <v/>
      </c>
      <c r="EO468" s="665" t="str">
        <f>'3A 2025-2026 REPORTE CALIFICACI'!BK50</f>
        <v/>
      </c>
      <c r="EP468" s="665">
        <f>'3A 2025-2026 REPORTE CALIFICACI'!BL50</f>
        <v>0</v>
      </c>
      <c r="EQ468" s="665">
        <f>'3A 2025-2026 REPORTE CALIFICACI'!BM50</f>
        <v>0</v>
      </c>
      <c r="ER468" s="665" t="str">
        <f>'3A 2025-2026 REPORTE CALIFICACI'!BN50</f>
        <v/>
      </c>
      <c r="ES468" s="665" t="str">
        <f>'3A 2025-2026 REPORTE CALIFICACI'!BO50</f>
        <v/>
      </c>
      <c r="ET468" s="665">
        <f>'3A 2025-2026 REPORTE CALIFICACI'!BP50</f>
        <v>0</v>
      </c>
      <c r="EU468" s="664"/>
      <c r="EV468" s="664" t="str">
        <f>'3A 2025-2026 REPORTE CALIFICACI'!BR50</f>
        <v/>
      </c>
      <c r="EW468" s="664" t="str">
        <f>'3A 2025-2026 REPORTE CALIFICACI'!BS50</f>
        <v/>
      </c>
      <c r="EX468" s="664" t="str">
        <f>'3A 2025-2026 REPORTE CALIFICACI'!BT50</f>
        <v>R</v>
      </c>
      <c r="EY468" s="666"/>
    </row>
    <row r="469" ht="72.0" customHeight="1">
      <c r="A469" s="661"/>
      <c r="B469" s="47"/>
      <c r="C469" s="663" t="s">
        <v>1016</v>
      </c>
      <c r="D469" s="664">
        <f>'3A 2025-2026 REPORTE CALIFICACI'!BU47</f>
        <v>50</v>
      </c>
      <c r="E469" s="664">
        <f>'3A 2025-2026 REPORTE CALIFICACI'!BV47</f>
        <v>75</v>
      </c>
      <c r="F469" s="664">
        <f>'3A 2025-2026 REPORTE CALIFICACI'!BW47</f>
        <v>70</v>
      </c>
      <c r="G469" s="664">
        <f>'3A 2025-2026 REPORTE CALIFICACI'!BX47</f>
        <v>0</v>
      </c>
      <c r="H469" s="664">
        <f>'3A 2025-2026 REPORTE CALIFICACI'!BY47</f>
        <v>70</v>
      </c>
      <c r="I469" s="664">
        <f>'3A 2025-2026 REPORTE CALIFICACI'!BZ47</f>
        <v>78</v>
      </c>
      <c r="J469" s="664">
        <f>'3A 2025-2026 REPORTE CALIFICACI'!CA47</f>
        <v>70</v>
      </c>
      <c r="K469" s="664">
        <f>'3A 2025-2026 REPORTE CALIFICACI'!CB47</f>
        <v>0</v>
      </c>
      <c r="L469" s="664">
        <f>'3A 2025-2026 REPORTE CALIFICACI'!CC47</f>
        <v>71</v>
      </c>
      <c r="M469" s="664">
        <f>'3A 2025-2026 REPORTE CALIFICACI'!CD47</f>
        <v>71</v>
      </c>
      <c r="N469" s="664">
        <f>'3A 2025-2026 REPORTE CALIFICACI'!CE47</f>
        <v>70</v>
      </c>
      <c r="O469" s="664">
        <f>'3A 2025-2026 REPORTE CALIFICACI'!CF47</f>
        <v>0</v>
      </c>
      <c r="P469" s="664">
        <f>'3A 2025-2026 REPORTE CALIFICACI'!CG47</f>
        <v>72</v>
      </c>
      <c r="Q469" s="664">
        <f>'3A 2025-2026 REPORTE CALIFICACI'!CH47</f>
        <v>70</v>
      </c>
      <c r="R469" s="664">
        <f>'3A 2025-2026 REPORTE CALIFICACI'!CI47</f>
        <v>70</v>
      </c>
      <c r="S469" s="664">
        <f>'3A 2025-2026 REPORTE CALIFICACI'!CJ47</f>
        <v>0</v>
      </c>
      <c r="T469" s="716">
        <f>'3A 2025-2026 REPORTE CALIFICACI'!CK47</f>
        <v>48.75</v>
      </c>
      <c r="U469" s="716">
        <f>'3A 2025-2026 REPORTE CALIFICACI'!CL47</f>
        <v>54.5</v>
      </c>
      <c r="V469" s="716">
        <f>'3A 2025-2026 REPORTE CALIFICACI'!CM47</f>
        <v>53</v>
      </c>
      <c r="W469" s="716">
        <f>'3A 2025-2026 REPORTE CALIFICACI'!CN47</f>
        <v>53</v>
      </c>
      <c r="X469" s="749">
        <f>'3A 2025-2026 REPORTE CALIFICACI'!CO47</f>
        <v>52.3125</v>
      </c>
      <c r="Y469" s="750">
        <f>'3A 2025-2026 REPORTE CALIFICACI'!CP47</f>
        <v>0.6857142857</v>
      </c>
      <c r="Z469" s="665">
        <f>'3A 2025-2026 REPORTE CALIFICACI'!CQ47</f>
        <v>26.15625</v>
      </c>
      <c r="AA469" s="665" t="str">
        <f>'3A 2025-2026 REPORTE CALIFICACI'!CR47</f>
        <v/>
      </c>
      <c r="AB469" s="665" t="str">
        <f>'3A 2025-2026 REPORTE CALIFICACI'!CS47</f>
        <v/>
      </c>
      <c r="AC469" s="665">
        <f>'3A 2025-2026 REPORTE CALIFICACI'!CT47</f>
        <v>26</v>
      </c>
      <c r="AD469" s="665">
        <f>'3A 2025-2026 REPORTE CALIFICACI'!CU47</f>
        <v>15.69375</v>
      </c>
      <c r="AE469" s="665" t="str">
        <f>'3A 2025-2026 REPORTE CALIFICACI'!CV47</f>
        <v/>
      </c>
      <c r="AF469" s="665" t="str">
        <f>'3A 2025-2026 REPORTE CALIFICACI'!CW47</f>
        <v/>
      </c>
      <c r="AG469" s="665">
        <f>'3A 2025-2026 REPORTE CALIFICACI'!CX47</f>
        <v>16</v>
      </c>
      <c r="AH469" s="664"/>
      <c r="AI469" s="665" t="str">
        <f>'3A 2025-2026 REPORTE CALIFICACI'!CZ47</f>
        <v/>
      </c>
      <c r="AJ469" s="664" t="str">
        <f>'3A 2025-2026 REPORTE CALIFICACI'!DA47</f>
        <v/>
      </c>
      <c r="AK469" s="664" t="str">
        <f>'3A 2025-2026 REPORTE CALIFICACI'!DB47</f>
        <v>R</v>
      </c>
      <c r="AL469" s="666"/>
      <c r="AM469" s="667"/>
      <c r="AN469" s="661"/>
      <c r="AO469" s="47"/>
      <c r="AP469" s="663" t="s">
        <v>1016</v>
      </c>
      <c r="AQ469" s="664">
        <f>'3A 2025-2026 REPORTE CALIFICACI'!BU48</f>
        <v>90</v>
      </c>
      <c r="AR469" s="664">
        <f>'3A 2025-2026 REPORTE CALIFICACI'!BV48</f>
        <v>91</v>
      </c>
      <c r="AS469" s="664">
        <f>'3A 2025-2026 REPORTE CALIFICACI'!BW48</f>
        <v>92</v>
      </c>
      <c r="AT469" s="664">
        <f>'3A 2025-2026 REPORTE CALIFICACI'!BX48</f>
        <v>0</v>
      </c>
      <c r="AU469" s="664">
        <f>'3A 2025-2026 REPORTE CALIFICACI'!BY48</f>
        <v>92</v>
      </c>
      <c r="AV469" s="664">
        <f>'3A 2025-2026 REPORTE CALIFICACI'!BZ48</f>
        <v>92</v>
      </c>
      <c r="AW469" s="664">
        <f>'3A 2025-2026 REPORTE CALIFICACI'!CA48</f>
        <v>90</v>
      </c>
      <c r="AX469" s="664">
        <f>'3A 2025-2026 REPORTE CALIFICACI'!CB48</f>
        <v>0</v>
      </c>
      <c r="AY469" s="664">
        <f>'3A 2025-2026 REPORTE CALIFICACI'!CC48</f>
        <v>93</v>
      </c>
      <c r="AZ469" s="664">
        <f>'3A 2025-2026 REPORTE CALIFICACI'!CD48</f>
        <v>94</v>
      </c>
      <c r="BA469" s="664">
        <f>'3A 2025-2026 REPORTE CALIFICACI'!CE48</f>
        <v>93</v>
      </c>
      <c r="BB469" s="664">
        <f>'3A 2025-2026 REPORTE CALIFICACI'!CF48</f>
        <v>0</v>
      </c>
      <c r="BC469" s="664">
        <f>'3A 2025-2026 REPORTE CALIFICACI'!CG48</f>
        <v>92</v>
      </c>
      <c r="BD469" s="664">
        <f>'3A 2025-2026 REPORTE CALIFICACI'!CH48</f>
        <v>93</v>
      </c>
      <c r="BE469" s="664">
        <f>'3A 2025-2026 REPORTE CALIFICACI'!CI48</f>
        <v>94</v>
      </c>
      <c r="BF469" s="664">
        <f>'3A 2025-2026 REPORTE CALIFICACI'!CJ48</f>
        <v>0</v>
      </c>
      <c r="BG469" s="716">
        <f>'3A 2025-2026 REPORTE CALIFICACI'!CK48</f>
        <v>68.25</v>
      </c>
      <c r="BH469" s="716">
        <f>'3A 2025-2026 REPORTE CALIFICACI'!CL48</f>
        <v>68.5</v>
      </c>
      <c r="BI469" s="716">
        <f>'3A 2025-2026 REPORTE CALIFICACI'!CM48</f>
        <v>70</v>
      </c>
      <c r="BJ469" s="716">
        <f>'3A 2025-2026 REPORTE CALIFICACI'!CN48</f>
        <v>69.75</v>
      </c>
      <c r="BK469" s="749">
        <f>'3A 2025-2026 REPORTE CALIFICACI'!CO48</f>
        <v>69.125</v>
      </c>
      <c r="BL469" s="750">
        <f>'3A 2025-2026 REPORTE CALIFICACI'!CP48</f>
        <v>0.7</v>
      </c>
      <c r="BM469" s="665" t="str">
        <f>'3A 2025-2026 REPORTE CALIFICACI'!CQ48</f>
        <v/>
      </c>
      <c r="BN469" s="665" t="str">
        <f>'3A 2025-2026 REPORTE CALIFICACI'!CR48</f>
        <v/>
      </c>
      <c r="BO469" s="665" t="str">
        <f>'3A 2025-2026 REPORTE CALIFICACI'!CS48</f>
        <v/>
      </c>
      <c r="BP469" s="665" t="str">
        <f>'3A 2025-2026 REPORTE CALIFICACI'!CT48</f>
        <v/>
      </c>
      <c r="BQ469" s="665" t="str">
        <f>'3A 2025-2026 REPORTE CALIFICACI'!CU48</f>
        <v/>
      </c>
      <c r="BR469" s="665" t="str">
        <f>'3A 2025-2026 REPORTE CALIFICACI'!CV48</f>
        <v/>
      </c>
      <c r="BS469" s="665" t="str">
        <f>'3A 2025-2026 REPORTE CALIFICACI'!CW48</f>
        <v/>
      </c>
      <c r="BT469" s="749" t="str">
        <f>'3A 2025-2026 REPORTE CALIFICACI'!CX48</f>
        <v/>
      </c>
      <c r="BU469" s="664"/>
      <c r="BV469" s="665" t="str">
        <f>'3A 2025-2026 REPORTE CALIFICACI'!CZ48</f>
        <v/>
      </c>
      <c r="BW469" s="664" t="str">
        <f>'3A 2025-2026 REPORTE CALIFICACI'!DA48</f>
        <v>A</v>
      </c>
      <c r="BX469" s="664" t="str">
        <f>'3A 2025-2026 REPORTE CALIFICACI'!DB48</f>
        <v/>
      </c>
      <c r="BY469" s="666"/>
      <c r="BZ469" s="667"/>
      <c r="CA469" s="661"/>
      <c r="CB469" s="47"/>
      <c r="CC469" s="663" t="s">
        <v>1016</v>
      </c>
      <c r="CD469" s="664">
        <f>'3A 2025-2026 REPORTE CALIFICACI'!BU49</f>
        <v>71</v>
      </c>
      <c r="CE469" s="664">
        <f>'3A 2025-2026 REPORTE CALIFICACI'!BV49</f>
        <v>75</v>
      </c>
      <c r="CF469" s="664">
        <f>'3A 2025-2026 REPORTE CALIFICACI'!BW49</f>
        <v>80</v>
      </c>
      <c r="CG469" s="664">
        <f>'3A 2025-2026 REPORTE CALIFICACI'!BX49</f>
        <v>0</v>
      </c>
      <c r="CH469" s="664">
        <f>'3A 2025-2026 REPORTE CALIFICACI'!BY49</f>
        <v>75</v>
      </c>
      <c r="CI469" s="664">
        <f>'3A 2025-2026 REPORTE CALIFICACI'!BZ49</f>
        <v>78</v>
      </c>
      <c r="CJ469" s="664">
        <f>'3A 2025-2026 REPORTE CALIFICACI'!CA49</f>
        <v>79</v>
      </c>
      <c r="CK469" s="664">
        <f>'3A 2025-2026 REPORTE CALIFICACI'!CB49</f>
        <v>0</v>
      </c>
      <c r="CL469" s="664">
        <f>'3A 2025-2026 REPORTE CALIFICACI'!CC49</f>
        <v>73</v>
      </c>
      <c r="CM469" s="664">
        <f>'3A 2025-2026 REPORTE CALIFICACI'!CD49</f>
        <v>82</v>
      </c>
      <c r="CN469" s="664">
        <f>'3A 2025-2026 REPORTE CALIFICACI'!CE49</f>
        <v>80</v>
      </c>
      <c r="CO469" s="664">
        <f>'3A 2025-2026 REPORTE CALIFICACI'!CF49</f>
        <v>0</v>
      </c>
      <c r="CP469" s="664">
        <f>'3A 2025-2026 REPORTE CALIFICACI'!CG49</f>
        <v>75</v>
      </c>
      <c r="CQ469" s="664">
        <f>'3A 2025-2026 REPORTE CALIFICACI'!CH49</f>
        <v>80</v>
      </c>
      <c r="CR469" s="664">
        <f>'3A 2025-2026 REPORTE CALIFICACI'!CI49</f>
        <v>81</v>
      </c>
      <c r="CS469" s="664">
        <f>'3A 2025-2026 REPORTE CALIFICACI'!CJ49</f>
        <v>0</v>
      </c>
      <c r="CT469" s="716">
        <f>'3A 2025-2026 REPORTE CALIFICACI'!CK49</f>
        <v>56.5</v>
      </c>
      <c r="CU469" s="716">
        <f>'3A 2025-2026 REPORTE CALIFICACI'!CL49</f>
        <v>58</v>
      </c>
      <c r="CV469" s="716">
        <f>'3A 2025-2026 REPORTE CALIFICACI'!CM49</f>
        <v>58.75</v>
      </c>
      <c r="CW469" s="716">
        <f>'3A 2025-2026 REPORTE CALIFICACI'!CN49</f>
        <v>59</v>
      </c>
      <c r="CX469" s="749">
        <f>'3A 2025-2026 REPORTE CALIFICACI'!CO49</f>
        <v>58.0625</v>
      </c>
      <c r="CY469" s="750">
        <f>'3A 2025-2026 REPORTE CALIFICACI'!CP49</f>
        <v>0.68</v>
      </c>
      <c r="CZ469" s="665">
        <f>'3A 2025-2026 REPORTE CALIFICACI'!CQ49</f>
        <v>29.03125</v>
      </c>
      <c r="DA469" s="665" t="str">
        <f>'3A 2025-2026 REPORTE CALIFICACI'!CR49</f>
        <v/>
      </c>
      <c r="DB469" s="665" t="str">
        <f>'3A 2025-2026 REPORTE CALIFICACI'!CS49</f>
        <v/>
      </c>
      <c r="DC469" s="749">
        <f>'3A 2025-2026 REPORTE CALIFICACI'!CT49</f>
        <v>29</v>
      </c>
      <c r="DD469" s="665">
        <f>'3A 2025-2026 REPORTE CALIFICACI'!CU49</f>
        <v>17.41875</v>
      </c>
      <c r="DE469" s="665" t="str">
        <f>'3A 2025-2026 REPORTE CALIFICACI'!CV49</f>
        <v/>
      </c>
      <c r="DF469" s="665" t="str">
        <f>'3A 2025-2026 REPORTE CALIFICACI'!CW49</f>
        <v/>
      </c>
      <c r="DG469" s="749">
        <f>'3A 2025-2026 REPORTE CALIFICACI'!CX49</f>
        <v>17</v>
      </c>
      <c r="DH469" s="744"/>
      <c r="DI469" s="665" t="str">
        <f>'3A 2025-2026 REPORTE CALIFICACI'!CZ49</f>
        <v/>
      </c>
      <c r="DJ469" s="664" t="str">
        <f>'3A 2025-2026 REPORTE CALIFICACI'!DA49</f>
        <v/>
      </c>
      <c r="DK469" s="664" t="str">
        <f>'3A 2025-2026 REPORTE CALIFICACI'!DB49</f>
        <v>R</v>
      </c>
      <c r="DL469" s="666"/>
      <c r="DM469" s="667"/>
      <c r="DN469" s="661"/>
      <c r="DO469" s="47"/>
      <c r="DP469" s="663" t="s">
        <v>1016</v>
      </c>
      <c r="DQ469" s="664">
        <f>'3A 2025-2026 REPORTE CALIFICACI'!BU50</f>
        <v>92</v>
      </c>
      <c r="DR469" s="664">
        <f>'3A 2025-2026 REPORTE CALIFICACI'!BV50</f>
        <v>93</v>
      </c>
      <c r="DS469" s="664">
        <f>'3A 2025-2026 REPORTE CALIFICACI'!BW50</f>
        <v>91</v>
      </c>
      <c r="DT469" s="664">
        <f>'3A 2025-2026 REPORTE CALIFICACI'!BX50</f>
        <v>0</v>
      </c>
      <c r="DU469" s="664">
        <f>'3A 2025-2026 REPORTE CALIFICACI'!BY50</f>
        <v>93</v>
      </c>
      <c r="DV469" s="664">
        <f>'3A 2025-2026 REPORTE CALIFICACI'!BZ50</f>
        <v>94</v>
      </c>
      <c r="DW469" s="664">
        <f>'3A 2025-2026 REPORTE CALIFICACI'!CA50</f>
        <v>92</v>
      </c>
      <c r="DX469" s="664">
        <f>'3A 2025-2026 REPORTE CALIFICACI'!CB50</f>
        <v>0</v>
      </c>
      <c r="DY469" s="664">
        <f>'3A 2025-2026 REPORTE CALIFICACI'!CC50</f>
        <v>94</v>
      </c>
      <c r="DZ469" s="664">
        <f>'3A 2025-2026 REPORTE CALIFICACI'!CD50</f>
        <v>93</v>
      </c>
      <c r="EA469" s="664">
        <f>'3A 2025-2026 REPORTE CALIFICACI'!CE50</f>
        <v>90</v>
      </c>
      <c r="EB469" s="664">
        <f>'3A 2025-2026 REPORTE CALIFICACI'!CF50</f>
        <v>0</v>
      </c>
      <c r="EC469" s="664">
        <f>'3A 2025-2026 REPORTE CALIFICACI'!CG50</f>
        <v>93</v>
      </c>
      <c r="ED469" s="664">
        <f>'3A 2025-2026 REPORTE CALIFICACI'!CH50</f>
        <v>92</v>
      </c>
      <c r="EE469" s="664">
        <f>'3A 2025-2026 REPORTE CALIFICACI'!CI50</f>
        <v>93</v>
      </c>
      <c r="EF469" s="664">
        <f>'3A 2025-2026 REPORTE CALIFICACI'!CJ50</f>
        <v>0</v>
      </c>
      <c r="EG469" s="716">
        <f>'3A 2025-2026 REPORTE CALIFICACI'!CK50</f>
        <v>69</v>
      </c>
      <c r="EH469" s="716">
        <f>'3A 2025-2026 REPORTE CALIFICACI'!CL50</f>
        <v>69.75</v>
      </c>
      <c r="EI469" s="716">
        <f>'3A 2025-2026 REPORTE CALIFICACI'!CM50</f>
        <v>69.25</v>
      </c>
      <c r="EJ469" s="716">
        <f>'3A 2025-2026 REPORTE CALIFICACI'!CN50</f>
        <v>69.5</v>
      </c>
      <c r="EK469" s="749">
        <f>'3A 2025-2026 REPORTE CALIFICACI'!CO50</f>
        <v>69.375</v>
      </c>
      <c r="EL469" s="750">
        <f>'3A 2025-2026 REPORTE CALIFICACI'!CP50</f>
        <v>0.7</v>
      </c>
      <c r="EM469" s="665" t="str">
        <f>'3A 2025-2026 REPORTE CALIFICACI'!CQ50</f>
        <v/>
      </c>
      <c r="EN469" s="665" t="str">
        <f>'3A 2025-2026 REPORTE CALIFICACI'!CR50</f>
        <v/>
      </c>
      <c r="EO469" s="665" t="str">
        <f>'3A 2025-2026 REPORTE CALIFICACI'!CS50</f>
        <v/>
      </c>
      <c r="EP469" s="665" t="str">
        <f>'3A 2025-2026 REPORTE CALIFICACI'!CT50</f>
        <v/>
      </c>
      <c r="EQ469" s="665" t="str">
        <f>'3A 2025-2026 REPORTE CALIFICACI'!CU50</f>
        <v/>
      </c>
      <c r="ER469" s="665" t="str">
        <f>'3A 2025-2026 REPORTE CALIFICACI'!CV50</f>
        <v/>
      </c>
      <c r="ES469" s="665" t="str">
        <f>'3A 2025-2026 REPORTE CALIFICACI'!CW50</f>
        <v/>
      </c>
      <c r="ET469" s="665" t="str">
        <f>'3A 2025-2026 REPORTE CALIFICACI'!CX50</f>
        <v/>
      </c>
      <c r="EU469" s="664"/>
      <c r="EV469" s="665" t="str">
        <f>'3A 2025-2026 REPORTE CALIFICACI'!CZ50</f>
        <v/>
      </c>
      <c r="EW469" s="664" t="str">
        <f>'3A 2025-2026 REPORTE CALIFICACI'!DA50</f>
        <v>A</v>
      </c>
      <c r="EX469" s="664" t="str">
        <f>'3A 2025-2026 REPORTE CALIFICACI'!DB50</f>
        <v/>
      </c>
      <c r="EY469" s="666"/>
    </row>
    <row r="470" ht="52.5" customHeight="1">
      <c r="A470" s="661"/>
      <c r="B470" s="47"/>
      <c r="C470" s="663" t="s">
        <v>1017</v>
      </c>
      <c r="D470" s="664">
        <f>'3A 2025-2026 REPORTE CALIFICACI'!DC47</f>
        <v>58</v>
      </c>
      <c r="E470" s="664">
        <f>'3A 2025-2026 REPORTE CALIFICACI'!DD47</f>
        <v>50</v>
      </c>
      <c r="F470" s="664">
        <f>'3A 2025-2026 REPORTE CALIFICACI'!DE47</f>
        <v>70</v>
      </c>
      <c r="G470" s="664">
        <f>'3A 2025-2026 REPORTE CALIFICACI'!DF47</f>
        <v>0</v>
      </c>
      <c r="H470" s="664">
        <f>'3A 2025-2026 REPORTE CALIFICACI'!DG47</f>
        <v>65</v>
      </c>
      <c r="I470" s="664">
        <f>'3A 2025-2026 REPORTE CALIFICACI'!DH47</f>
        <v>70</v>
      </c>
      <c r="J470" s="664">
        <f>'3A 2025-2026 REPORTE CALIFICACI'!DI47</f>
        <v>60</v>
      </c>
      <c r="K470" s="664">
        <f>'3A 2025-2026 REPORTE CALIFICACI'!DJ47</f>
        <v>0</v>
      </c>
      <c r="L470" s="664">
        <f>'3A 2025-2026 REPORTE CALIFICACI'!DK47</f>
        <v>70</v>
      </c>
      <c r="M470" s="664">
        <f>'3A 2025-2026 REPORTE CALIFICACI'!DL47</f>
        <v>70</v>
      </c>
      <c r="N470" s="664">
        <f>'3A 2025-2026 REPORTE CALIFICACI'!DM47</f>
        <v>70</v>
      </c>
      <c r="O470" s="664">
        <f>'3A 2025-2026 REPORTE CALIFICACI'!DN47</f>
        <v>0</v>
      </c>
      <c r="P470" s="664">
        <f>'3A 2025-2026 REPORTE CALIFICACI'!DO47</f>
        <v>70</v>
      </c>
      <c r="Q470" s="664">
        <f>'3A 2025-2026 REPORTE CALIFICACI'!DP47</f>
        <v>70</v>
      </c>
      <c r="R470" s="664">
        <f>'3A 2025-2026 REPORTE CALIFICACI'!DQ47</f>
        <v>70</v>
      </c>
      <c r="S470" s="664">
        <f>'3A 2025-2026 REPORTE CALIFICACI'!DR47</f>
        <v>0</v>
      </c>
      <c r="T470" s="716">
        <f>'3A 2025-2026 REPORTE CALIFICACI'!DS47</f>
        <v>44.5</v>
      </c>
      <c r="U470" s="716">
        <f>'3A 2025-2026 REPORTE CALIFICACI'!DT47</f>
        <v>48.75</v>
      </c>
      <c r="V470" s="716">
        <f>'3A 2025-2026 REPORTE CALIFICACI'!DU47</f>
        <v>52.5</v>
      </c>
      <c r="W470" s="716">
        <f>'3A 2025-2026 REPORTE CALIFICACI'!DV47</f>
        <v>52.5</v>
      </c>
      <c r="X470" s="749">
        <f>'3A 2025-2026 REPORTE CALIFICACI'!DW47</f>
        <v>49.5625</v>
      </c>
      <c r="Y470" s="750">
        <f>'3A 2025-2026 REPORTE CALIFICACI'!DX47</f>
        <v>0.69375</v>
      </c>
      <c r="Z470" s="665">
        <f>'3A 2025-2026 REPORTE CALIFICACI'!DY47</f>
        <v>24.78125</v>
      </c>
      <c r="AA470" s="665" t="str">
        <f>'3A 2025-2026 REPORTE CALIFICACI'!DZ47</f>
        <v/>
      </c>
      <c r="AB470" s="665" t="str">
        <f>'3A 2025-2026 REPORTE CALIFICACI'!EA47</f>
        <v/>
      </c>
      <c r="AC470" s="665">
        <f>'3A 2025-2026 REPORTE CALIFICACI'!EB47</f>
        <v>25</v>
      </c>
      <c r="AD470" s="665">
        <f>'3A 2025-2026 REPORTE CALIFICACI'!EC47</f>
        <v>14.86875</v>
      </c>
      <c r="AE470" s="665" t="str">
        <f>'3A 2025-2026 REPORTE CALIFICACI'!ED47</f>
        <v/>
      </c>
      <c r="AF470" s="665" t="str">
        <f>'3A 2025-2026 REPORTE CALIFICACI'!EE47</f>
        <v/>
      </c>
      <c r="AG470" s="665">
        <f>'3A 2025-2026 REPORTE CALIFICACI'!EF47</f>
        <v>15</v>
      </c>
      <c r="AH470" s="664"/>
      <c r="AI470" s="665" t="str">
        <f>'3A 2025-2026 REPORTE CALIFICACI'!EH47</f>
        <v/>
      </c>
      <c r="AJ470" s="664" t="str">
        <f>'3A 2025-2026 REPORTE CALIFICACI'!EI47</f>
        <v/>
      </c>
      <c r="AK470" s="664" t="str">
        <f>'3A 2025-2026 REPORTE CALIFICACI'!EJ47</f>
        <v>R</v>
      </c>
      <c r="AL470" s="666"/>
      <c r="AM470" s="667"/>
      <c r="AN470" s="661"/>
      <c r="AO470" s="47"/>
      <c r="AP470" s="663" t="s">
        <v>1017</v>
      </c>
      <c r="AQ470" s="664">
        <f>'3A 2025-2026 REPORTE CALIFICACI'!DC48</f>
        <v>70</v>
      </c>
      <c r="AR470" s="664">
        <f>'3A 2025-2026 REPORTE CALIFICACI'!DD48</f>
        <v>80</v>
      </c>
      <c r="AS470" s="664">
        <f>'3A 2025-2026 REPORTE CALIFICACI'!DE48</f>
        <v>79</v>
      </c>
      <c r="AT470" s="664">
        <f>'3A 2025-2026 REPORTE CALIFICACI'!DF48</f>
        <v>0</v>
      </c>
      <c r="AU470" s="664">
        <f>'3A 2025-2026 REPORTE CALIFICACI'!DG48</f>
        <v>79</v>
      </c>
      <c r="AV470" s="664">
        <f>'3A 2025-2026 REPORTE CALIFICACI'!DH48</f>
        <v>94</v>
      </c>
      <c r="AW470" s="664">
        <f>'3A 2025-2026 REPORTE CALIFICACI'!DI48</f>
        <v>80</v>
      </c>
      <c r="AX470" s="664">
        <f>'3A 2025-2026 REPORTE CALIFICACI'!DJ48</f>
        <v>0</v>
      </c>
      <c r="AY470" s="664">
        <f>'3A 2025-2026 REPORTE CALIFICACI'!DK48</f>
        <v>80</v>
      </c>
      <c r="AZ470" s="664">
        <f>'3A 2025-2026 REPORTE CALIFICACI'!DL48</f>
        <v>85</v>
      </c>
      <c r="BA470" s="664">
        <f>'3A 2025-2026 REPORTE CALIFICACI'!DM48</f>
        <v>76</v>
      </c>
      <c r="BB470" s="664">
        <f>'3A 2025-2026 REPORTE CALIFICACI'!DN48</f>
        <v>0</v>
      </c>
      <c r="BC470" s="664">
        <f>'3A 2025-2026 REPORTE CALIFICACI'!DO48</f>
        <v>88</v>
      </c>
      <c r="BD470" s="664">
        <f>'3A 2025-2026 REPORTE CALIFICACI'!DP48</f>
        <v>93</v>
      </c>
      <c r="BE470" s="664">
        <f>'3A 2025-2026 REPORTE CALIFICACI'!DQ48</f>
        <v>82</v>
      </c>
      <c r="BF470" s="664">
        <f>'3A 2025-2026 REPORTE CALIFICACI'!DR48</f>
        <v>0</v>
      </c>
      <c r="BG470" s="716">
        <f>'3A 2025-2026 REPORTE CALIFICACI'!DS48</f>
        <v>57.25</v>
      </c>
      <c r="BH470" s="716">
        <f>'3A 2025-2026 REPORTE CALIFICACI'!DT48</f>
        <v>63.25</v>
      </c>
      <c r="BI470" s="716">
        <f>'3A 2025-2026 REPORTE CALIFICACI'!DU48</f>
        <v>60.25</v>
      </c>
      <c r="BJ470" s="716">
        <f>'3A 2025-2026 REPORTE CALIFICACI'!DV48</f>
        <v>65.75</v>
      </c>
      <c r="BK470" s="749">
        <f>'3A 2025-2026 REPORTE CALIFICACI'!DW48</f>
        <v>61.625</v>
      </c>
      <c r="BL470" s="750">
        <f>'3A 2025-2026 REPORTE CALIFICACI'!DX48</f>
        <v>0.6928571429</v>
      </c>
      <c r="BM470" s="665">
        <f>'3A 2025-2026 REPORTE CALIFICACI'!DY48</f>
        <v>30.8125</v>
      </c>
      <c r="BN470" s="665" t="str">
        <f>'3A 2025-2026 REPORTE CALIFICACI'!DZ48</f>
        <v/>
      </c>
      <c r="BO470" s="665" t="str">
        <f>'3A 2025-2026 REPORTE CALIFICACI'!EA48</f>
        <v/>
      </c>
      <c r="BP470" s="665">
        <f>'3A 2025-2026 REPORTE CALIFICACI'!EB48</f>
        <v>31</v>
      </c>
      <c r="BQ470" s="665">
        <f>'3A 2025-2026 REPORTE CALIFICACI'!EC48</f>
        <v>18.4875</v>
      </c>
      <c r="BR470" s="665" t="str">
        <f>'3A 2025-2026 REPORTE CALIFICACI'!ED48</f>
        <v/>
      </c>
      <c r="BS470" s="665" t="str">
        <f>'3A 2025-2026 REPORTE CALIFICACI'!EE48</f>
        <v/>
      </c>
      <c r="BT470" s="749">
        <f>'3A 2025-2026 REPORTE CALIFICACI'!EF48</f>
        <v>18</v>
      </c>
      <c r="BU470" s="664"/>
      <c r="BV470" s="665" t="str">
        <f>'3A 2025-2026 REPORTE CALIFICACI'!EH48</f>
        <v/>
      </c>
      <c r="BW470" s="664" t="str">
        <f>'3A 2025-2026 REPORTE CALIFICACI'!EI48</f>
        <v/>
      </c>
      <c r="BX470" s="664" t="str">
        <f>'3A 2025-2026 REPORTE CALIFICACI'!EJ48</f>
        <v>R</v>
      </c>
      <c r="BY470" s="666"/>
      <c r="BZ470" s="667"/>
      <c r="CA470" s="661"/>
      <c r="CB470" s="47"/>
      <c r="CC470" s="663" t="s">
        <v>1017</v>
      </c>
      <c r="CD470" s="664">
        <f>'3A 2025-2026 REPORTE CALIFICACI'!DC49</f>
        <v>70</v>
      </c>
      <c r="CE470" s="664">
        <f>'3A 2025-2026 REPORTE CALIFICACI'!DD49</f>
        <v>75</v>
      </c>
      <c r="CF470" s="664">
        <f>'3A 2025-2026 REPORTE CALIFICACI'!DE49</f>
        <v>72</v>
      </c>
      <c r="CG470" s="664">
        <f>'3A 2025-2026 REPORTE CALIFICACI'!DF49</f>
        <v>0</v>
      </c>
      <c r="CH470" s="664">
        <f>'3A 2025-2026 REPORTE CALIFICACI'!DG49</f>
        <v>70</v>
      </c>
      <c r="CI470" s="664">
        <f>'3A 2025-2026 REPORTE CALIFICACI'!DH49</f>
        <v>85</v>
      </c>
      <c r="CJ470" s="664">
        <f>'3A 2025-2026 REPORTE CALIFICACI'!DI49</f>
        <v>70</v>
      </c>
      <c r="CK470" s="664">
        <f>'3A 2025-2026 REPORTE CALIFICACI'!DJ49</f>
        <v>0</v>
      </c>
      <c r="CL470" s="664">
        <f>'3A 2025-2026 REPORTE CALIFICACI'!DK49</f>
        <v>70</v>
      </c>
      <c r="CM470" s="664">
        <f>'3A 2025-2026 REPORTE CALIFICACI'!DL49</f>
        <v>70</v>
      </c>
      <c r="CN470" s="664">
        <f>'3A 2025-2026 REPORTE CALIFICACI'!DM49</f>
        <v>74</v>
      </c>
      <c r="CO470" s="664">
        <f>'3A 2025-2026 REPORTE CALIFICACI'!DN49</f>
        <v>0</v>
      </c>
      <c r="CP470" s="664">
        <f>'3A 2025-2026 REPORTE CALIFICACI'!DO49</f>
        <v>70</v>
      </c>
      <c r="CQ470" s="664">
        <f>'3A 2025-2026 REPORTE CALIFICACI'!DP49</f>
        <v>75</v>
      </c>
      <c r="CR470" s="664">
        <f>'3A 2025-2026 REPORTE CALIFICACI'!DQ49</f>
        <v>70</v>
      </c>
      <c r="CS470" s="664">
        <f>'3A 2025-2026 REPORTE CALIFICACI'!DR49</f>
        <v>0</v>
      </c>
      <c r="CT470" s="716">
        <f>'3A 2025-2026 REPORTE CALIFICACI'!DS49</f>
        <v>54.25</v>
      </c>
      <c r="CU470" s="716">
        <f>'3A 2025-2026 REPORTE CALIFICACI'!DT49</f>
        <v>56.25</v>
      </c>
      <c r="CV470" s="716">
        <f>'3A 2025-2026 REPORTE CALIFICACI'!DU49</f>
        <v>53.5</v>
      </c>
      <c r="CW470" s="716">
        <f>'3A 2025-2026 REPORTE CALIFICACI'!DV49</f>
        <v>53.75</v>
      </c>
      <c r="CX470" s="749">
        <f>'3A 2025-2026 REPORTE CALIFICACI'!DW49</f>
        <v>54.4375</v>
      </c>
      <c r="CY470" s="750">
        <f>'3A 2025-2026 REPORTE CALIFICACI'!DX49</f>
        <v>0.6748955723</v>
      </c>
      <c r="CZ470" s="665">
        <f>'3A 2025-2026 REPORTE CALIFICACI'!DY49</f>
        <v>27.21875</v>
      </c>
      <c r="DA470" s="665" t="str">
        <f>'3A 2025-2026 REPORTE CALIFICACI'!DZ49</f>
        <v/>
      </c>
      <c r="DB470" s="665" t="str">
        <f>'3A 2025-2026 REPORTE CALIFICACI'!EA49</f>
        <v/>
      </c>
      <c r="DC470" s="749">
        <f>'3A 2025-2026 REPORTE CALIFICACI'!EB49</f>
        <v>27</v>
      </c>
      <c r="DD470" s="665">
        <f>'3A 2025-2026 REPORTE CALIFICACI'!EC49</f>
        <v>16.33125</v>
      </c>
      <c r="DE470" s="665" t="str">
        <f>'3A 2025-2026 REPORTE CALIFICACI'!ED49</f>
        <v/>
      </c>
      <c r="DF470" s="665" t="str">
        <f>'3A 2025-2026 REPORTE CALIFICACI'!EE49</f>
        <v/>
      </c>
      <c r="DG470" s="749">
        <f>'3A 2025-2026 REPORTE CALIFICACI'!EF49</f>
        <v>16</v>
      </c>
      <c r="DH470" s="744">
        <v>49.0</v>
      </c>
      <c r="DI470" s="665" t="str">
        <f>'3A 2025-2026 REPORTE CALIFICACI'!EH49</f>
        <v/>
      </c>
      <c r="DJ470" s="664" t="str">
        <f>'3A 2025-2026 REPORTE CALIFICACI'!EI49</f>
        <v/>
      </c>
      <c r="DK470" s="664" t="str">
        <f>'3A 2025-2026 REPORTE CALIFICACI'!EJ49</f>
        <v>R</v>
      </c>
      <c r="DL470" s="666"/>
      <c r="DM470" s="667"/>
      <c r="DN470" s="661"/>
      <c r="DO470" s="47"/>
      <c r="DP470" s="663" t="s">
        <v>1017</v>
      </c>
      <c r="DQ470" s="664">
        <f>'3A 2025-2026 REPORTE CALIFICACI'!DC50</f>
        <v>94</v>
      </c>
      <c r="DR470" s="664">
        <f>'3A 2025-2026 REPORTE CALIFICACI'!DD50</f>
        <v>75</v>
      </c>
      <c r="DS470" s="664">
        <f>'3A 2025-2026 REPORTE CALIFICACI'!DE50</f>
        <v>78</v>
      </c>
      <c r="DT470" s="664">
        <f>'3A 2025-2026 REPORTE CALIFICACI'!DF50</f>
        <v>0</v>
      </c>
      <c r="DU470" s="664">
        <f>'3A 2025-2026 REPORTE CALIFICACI'!DG50</f>
        <v>99</v>
      </c>
      <c r="DV470" s="664">
        <f>'3A 2025-2026 REPORTE CALIFICACI'!DH50</f>
        <v>78</v>
      </c>
      <c r="DW470" s="664">
        <f>'3A 2025-2026 REPORTE CALIFICACI'!DI50</f>
        <v>80</v>
      </c>
      <c r="DX470" s="664">
        <f>'3A 2025-2026 REPORTE CALIFICACI'!DJ50</f>
        <v>0</v>
      </c>
      <c r="DY470" s="664">
        <f>'3A 2025-2026 REPORTE CALIFICACI'!DK50</f>
        <v>96</v>
      </c>
      <c r="DZ470" s="664">
        <f>'3A 2025-2026 REPORTE CALIFICACI'!DL50</f>
        <v>84</v>
      </c>
      <c r="EA470" s="664">
        <f>'3A 2025-2026 REPORTE CALIFICACI'!DM50</f>
        <v>71</v>
      </c>
      <c r="EB470" s="664">
        <f>'3A 2025-2026 REPORTE CALIFICACI'!DN50</f>
        <v>0</v>
      </c>
      <c r="EC470" s="664">
        <f>'3A 2025-2026 REPORTE CALIFICACI'!DO50</f>
        <v>96</v>
      </c>
      <c r="ED470" s="664">
        <f>'3A 2025-2026 REPORTE CALIFICACI'!DP50</f>
        <v>80</v>
      </c>
      <c r="EE470" s="664">
        <f>'3A 2025-2026 REPORTE CALIFICACI'!DQ50</f>
        <v>70</v>
      </c>
      <c r="EF470" s="664">
        <f>'3A 2025-2026 REPORTE CALIFICACI'!DR50</f>
        <v>0</v>
      </c>
      <c r="EG470" s="716">
        <f>'3A 2025-2026 REPORTE CALIFICACI'!DS50</f>
        <v>61.75</v>
      </c>
      <c r="EH470" s="716">
        <f>'3A 2025-2026 REPORTE CALIFICACI'!DT50</f>
        <v>64.25</v>
      </c>
      <c r="EI470" s="716">
        <f>'3A 2025-2026 REPORTE CALIFICACI'!DU50</f>
        <v>62.75</v>
      </c>
      <c r="EJ470" s="716">
        <f>'3A 2025-2026 REPORTE CALIFICACI'!DV50</f>
        <v>61.5</v>
      </c>
      <c r="EK470" s="749">
        <f>'3A 2025-2026 REPORTE CALIFICACI'!DW50</f>
        <v>62.5625</v>
      </c>
      <c r="EL470" s="750">
        <f>'3A 2025-2026 REPORTE CALIFICACI'!DX50</f>
        <v>0.6810515873</v>
      </c>
      <c r="EM470" s="665">
        <f>'3A 2025-2026 REPORTE CALIFICACI'!DY50</f>
        <v>31.28125</v>
      </c>
      <c r="EN470" s="665" t="str">
        <f>'3A 2025-2026 REPORTE CALIFICACI'!DZ50</f>
        <v/>
      </c>
      <c r="EO470" s="665" t="str">
        <f>'3A 2025-2026 REPORTE CALIFICACI'!EA50</f>
        <v/>
      </c>
      <c r="EP470" s="665">
        <f>'3A 2025-2026 REPORTE CALIFICACI'!EB50</f>
        <v>31</v>
      </c>
      <c r="EQ470" s="665">
        <f>'3A 2025-2026 REPORTE CALIFICACI'!EC50</f>
        <v>18.76875</v>
      </c>
      <c r="ER470" s="665" t="str">
        <f>'3A 2025-2026 REPORTE CALIFICACI'!ED50</f>
        <v/>
      </c>
      <c r="ES470" s="665" t="str">
        <f>'3A 2025-2026 REPORTE CALIFICACI'!EE50</f>
        <v/>
      </c>
      <c r="ET470" s="665">
        <f>'3A 2025-2026 REPORTE CALIFICACI'!EF50</f>
        <v>19</v>
      </c>
      <c r="EU470" s="664"/>
      <c r="EV470" s="665" t="str">
        <f>'3A 2025-2026 REPORTE CALIFICACI'!EH50</f>
        <v/>
      </c>
      <c r="EW470" s="664" t="str">
        <f>'3A 2025-2026 REPORTE CALIFICACI'!EI50</f>
        <v/>
      </c>
      <c r="EX470" s="664" t="str">
        <f>'3A 2025-2026 REPORTE CALIFICACI'!EJ50</f>
        <v>R</v>
      </c>
      <c r="EY470" s="666"/>
    </row>
    <row r="471" ht="52.5" customHeight="1">
      <c r="A471" s="661"/>
      <c r="B471" s="47"/>
      <c r="C471" s="663" t="s">
        <v>1018</v>
      </c>
      <c r="D471" s="664">
        <f>'3A 2025-2026 REPORTE CALIFICACI'!EK47</f>
        <v>74</v>
      </c>
      <c r="E471" s="664">
        <f>'3A 2025-2026 REPORTE CALIFICACI'!EL47</f>
        <v>88</v>
      </c>
      <c r="F471" s="664">
        <f>'3A 2025-2026 REPORTE CALIFICACI'!EM47</f>
        <v>87</v>
      </c>
      <c r="G471" s="665">
        <f>'3A 2025-2026 REPORTE CALIFICACI'!EN47</f>
        <v>0</v>
      </c>
      <c r="H471" s="664">
        <f>'3A 2025-2026 REPORTE CALIFICACI'!EO47</f>
        <v>77</v>
      </c>
      <c r="I471" s="664">
        <f>'3A 2025-2026 REPORTE CALIFICACI'!EP47</f>
        <v>94</v>
      </c>
      <c r="J471" s="664">
        <f>'3A 2025-2026 REPORTE CALIFICACI'!EQ47</f>
        <v>90</v>
      </c>
      <c r="K471" s="664">
        <f>'3A 2025-2026 REPORTE CALIFICACI'!ER47</f>
        <v>0</v>
      </c>
      <c r="L471" s="664">
        <f>'3A 2025-2026 REPORTE CALIFICACI'!ES47</f>
        <v>90</v>
      </c>
      <c r="M471" s="665">
        <f>'3A 2025-2026 REPORTE CALIFICACI'!ET47</f>
        <v>83</v>
      </c>
      <c r="N471" s="665">
        <f>'3A 2025-2026 REPORTE CALIFICACI'!EU47</f>
        <v>89</v>
      </c>
      <c r="O471" s="664">
        <f>'3A 2025-2026 REPORTE CALIFICACI'!EV47</f>
        <v>0</v>
      </c>
      <c r="P471" s="665">
        <f>'3A 2025-2026 REPORTE CALIFICACI'!EW47</f>
        <v>72</v>
      </c>
      <c r="Q471" s="665">
        <f>'3A 2025-2026 REPORTE CALIFICACI'!EX47</f>
        <v>85</v>
      </c>
      <c r="R471" s="665">
        <f>'3A 2025-2026 REPORTE CALIFICACI'!EY47</f>
        <v>93</v>
      </c>
      <c r="S471" s="665">
        <f>'3A 2025-2026 REPORTE CALIFICACI'!EZ47</f>
        <v>0</v>
      </c>
      <c r="T471" s="716">
        <f>'3A 2025-2026 REPORTE CALIFICACI'!FA47</f>
        <v>62.25</v>
      </c>
      <c r="U471" s="716">
        <f>'3A 2025-2026 REPORTE CALIFICACI'!FB47</f>
        <v>65.25</v>
      </c>
      <c r="V471" s="716">
        <f>'3A 2025-2026 REPORTE CALIFICACI'!FC47</f>
        <v>65.5</v>
      </c>
      <c r="W471" s="716">
        <f>'3A 2025-2026 REPORTE CALIFICACI'!FD47</f>
        <v>62.5</v>
      </c>
      <c r="X471" s="749">
        <f>'3A 2025-2026 REPORTE CALIFICACI'!FE47</f>
        <v>63.875</v>
      </c>
      <c r="Y471" s="750">
        <f>'3A 2025-2026 REPORTE CALIFICACI'!FF47</f>
        <v>0.6933333333</v>
      </c>
      <c r="Z471" s="665">
        <f>'3A 2025-2026 REPORTE CALIFICACI'!FG47</f>
        <v>31.9375</v>
      </c>
      <c r="AA471" s="665" t="str">
        <f>'3A 2025-2026 REPORTE CALIFICACI'!FH47</f>
        <v/>
      </c>
      <c r="AB471" s="665" t="str">
        <f>'3A 2025-2026 REPORTE CALIFICACI'!FI47</f>
        <v/>
      </c>
      <c r="AC471" s="665">
        <f>'3A 2025-2026 REPORTE CALIFICACI'!FJ47</f>
        <v>32</v>
      </c>
      <c r="AD471" s="665">
        <f>'3A 2025-2026 REPORTE CALIFICACI'!FK47</f>
        <v>19.1625</v>
      </c>
      <c r="AE471" s="665" t="str">
        <f>'3A 2025-2026 REPORTE CALIFICACI'!FL47</f>
        <v/>
      </c>
      <c r="AF471" s="665" t="str">
        <f>'3A 2025-2026 REPORTE CALIFICACI'!FM47</f>
        <v/>
      </c>
      <c r="AG471" s="665">
        <f>'3A 2025-2026 REPORTE CALIFICACI'!FN47</f>
        <v>19</v>
      </c>
      <c r="AH471" s="664"/>
      <c r="AI471" s="665" t="str">
        <f>'3A 2025-2026 REPORTE CALIFICACI'!FP47</f>
        <v/>
      </c>
      <c r="AJ471" s="664" t="str">
        <f>'3A 2025-2026 REPORTE CALIFICACI'!FQ47</f>
        <v/>
      </c>
      <c r="AK471" s="664" t="str">
        <f>'3A 2025-2026 REPORTE CALIFICACI'!FR47</f>
        <v>R</v>
      </c>
      <c r="AL471" s="666"/>
      <c r="AM471" s="667"/>
      <c r="AN471" s="661"/>
      <c r="AO471" s="47"/>
      <c r="AP471" s="663" t="s">
        <v>1018</v>
      </c>
      <c r="AQ471" s="664">
        <f>'3A 2025-2026 REPORTE CALIFICACI'!EK48</f>
        <v>91</v>
      </c>
      <c r="AR471" s="664">
        <f>'3A 2025-2026 REPORTE CALIFICACI'!EL48</f>
        <v>93</v>
      </c>
      <c r="AS471" s="664">
        <f>'3A 2025-2026 REPORTE CALIFICACI'!EM48</f>
        <v>94</v>
      </c>
      <c r="AT471" s="665">
        <f>'3A 2025-2026 REPORTE CALIFICACI'!EN48</f>
        <v>0</v>
      </c>
      <c r="AU471" s="664">
        <f>'3A 2025-2026 REPORTE CALIFICACI'!EO48</f>
        <v>91</v>
      </c>
      <c r="AV471" s="664">
        <f>'3A 2025-2026 REPORTE CALIFICACI'!EP48</f>
        <v>97</v>
      </c>
      <c r="AW471" s="664">
        <f>'3A 2025-2026 REPORTE CALIFICACI'!EQ48</f>
        <v>96</v>
      </c>
      <c r="AX471" s="664">
        <f>'3A 2025-2026 REPORTE CALIFICACI'!ER48</f>
        <v>0</v>
      </c>
      <c r="AY471" s="664">
        <f>'3A 2025-2026 REPORTE CALIFICACI'!ES48</f>
        <v>92</v>
      </c>
      <c r="AZ471" s="665">
        <f>'3A 2025-2026 REPORTE CALIFICACI'!ET48</f>
        <v>100</v>
      </c>
      <c r="BA471" s="665">
        <f>'3A 2025-2026 REPORTE CALIFICACI'!EU48</f>
        <v>91</v>
      </c>
      <c r="BB471" s="664">
        <f>'3A 2025-2026 REPORTE CALIFICACI'!EV48</f>
        <v>0</v>
      </c>
      <c r="BC471" s="665">
        <f>'3A 2025-2026 REPORTE CALIFICACI'!EW48</f>
        <v>98</v>
      </c>
      <c r="BD471" s="665">
        <f>'3A 2025-2026 REPORTE CALIFICACI'!EX48</f>
        <v>94</v>
      </c>
      <c r="BE471" s="665">
        <f>'3A 2025-2026 REPORTE CALIFICACI'!EY48</f>
        <v>93</v>
      </c>
      <c r="BF471" s="665">
        <f>'3A 2025-2026 REPORTE CALIFICACI'!EZ48</f>
        <v>0</v>
      </c>
      <c r="BG471" s="716">
        <f>'3A 2025-2026 REPORTE CALIFICACI'!FA48</f>
        <v>69.5</v>
      </c>
      <c r="BH471" s="716">
        <f>'3A 2025-2026 REPORTE CALIFICACI'!FB48</f>
        <v>71</v>
      </c>
      <c r="BI471" s="716">
        <f>'3A 2025-2026 REPORTE CALIFICACI'!FC48</f>
        <v>70.75</v>
      </c>
      <c r="BJ471" s="716">
        <f>'3A 2025-2026 REPORTE CALIFICACI'!FD48</f>
        <v>71.25</v>
      </c>
      <c r="BK471" s="749">
        <f>'3A 2025-2026 REPORTE CALIFICACI'!FE48</f>
        <v>70.625</v>
      </c>
      <c r="BL471" s="750">
        <f>'3A 2025-2026 REPORTE CALIFICACI'!FF48</f>
        <v>0.6933333333</v>
      </c>
      <c r="BM471" s="665" t="str">
        <f>'3A 2025-2026 REPORTE CALIFICACI'!FG48</f>
        <v/>
      </c>
      <c r="BN471" s="665" t="str">
        <f>'3A 2025-2026 REPORTE CALIFICACI'!FH48</f>
        <v/>
      </c>
      <c r="BO471" s="665" t="str">
        <f>'3A 2025-2026 REPORTE CALIFICACI'!FI48</f>
        <v/>
      </c>
      <c r="BP471" s="665" t="str">
        <f>'3A 2025-2026 REPORTE CALIFICACI'!FJ48</f>
        <v/>
      </c>
      <c r="BQ471" s="665" t="str">
        <f>'3A 2025-2026 REPORTE CALIFICACI'!FK48</f>
        <v/>
      </c>
      <c r="BR471" s="665" t="str">
        <f>'3A 2025-2026 REPORTE CALIFICACI'!FL48</f>
        <v/>
      </c>
      <c r="BS471" s="665" t="str">
        <f>'3A 2025-2026 REPORTE CALIFICACI'!FM48</f>
        <v/>
      </c>
      <c r="BT471" s="749" t="str">
        <f>'3A 2025-2026 REPORTE CALIFICACI'!FN48</f>
        <v/>
      </c>
      <c r="BU471" s="664"/>
      <c r="BV471" s="665" t="str">
        <f>'3A 2025-2026 REPORTE CALIFICACI'!FP48</f>
        <v/>
      </c>
      <c r="BW471" s="664" t="str">
        <f>'3A 2025-2026 REPORTE CALIFICACI'!FQ48</f>
        <v>A</v>
      </c>
      <c r="BX471" s="664" t="str">
        <f>'3A 2025-2026 REPORTE CALIFICACI'!FR48</f>
        <v/>
      </c>
      <c r="BY471" s="666"/>
      <c r="BZ471" s="667"/>
      <c r="CA471" s="661"/>
      <c r="CB471" s="47"/>
      <c r="CC471" s="663" t="s">
        <v>1018</v>
      </c>
      <c r="CD471" s="664">
        <f>'3A 2025-2026 REPORTE CALIFICACI'!EK49</f>
        <v>78</v>
      </c>
      <c r="CE471" s="664">
        <f>'3A 2025-2026 REPORTE CALIFICACI'!EL49</f>
        <v>82</v>
      </c>
      <c r="CF471" s="664">
        <f>'3A 2025-2026 REPORTE CALIFICACI'!EM49</f>
        <v>86</v>
      </c>
      <c r="CG471" s="665">
        <f>'3A 2025-2026 REPORTE CALIFICACI'!EN49</f>
        <v>0</v>
      </c>
      <c r="CH471" s="664">
        <f>'3A 2025-2026 REPORTE CALIFICACI'!EO49</f>
        <v>78</v>
      </c>
      <c r="CI471" s="664">
        <f>'3A 2025-2026 REPORTE CALIFICACI'!EP49</f>
        <v>86</v>
      </c>
      <c r="CJ471" s="664">
        <f>'3A 2025-2026 REPORTE CALIFICACI'!EQ49</f>
        <v>83</v>
      </c>
      <c r="CK471" s="664">
        <f>'3A 2025-2026 REPORTE CALIFICACI'!ER49</f>
        <v>0</v>
      </c>
      <c r="CL471" s="664">
        <f>'3A 2025-2026 REPORTE CALIFICACI'!ES49</f>
        <v>89</v>
      </c>
      <c r="CM471" s="665">
        <f>'3A 2025-2026 REPORTE CALIFICACI'!ET49</f>
        <v>85</v>
      </c>
      <c r="CN471" s="665">
        <f>'3A 2025-2026 REPORTE CALIFICACI'!EU49</f>
        <v>82</v>
      </c>
      <c r="CO471" s="664">
        <f>'3A 2025-2026 REPORTE CALIFICACI'!EV49</f>
        <v>0</v>
      </c>
      <c r="CP471" s="665">
        <f>'3A 2025-2026 REPORTE CALIFICACI'!EW49</f>
        <v>81</v>
      </c>
      <c r="CQ471" s="665">
        <f>'3A 2025-2026 REPORTE CALIFICACI'!EX49</f>
        <v>88</v>
      </c>
      <c r="CR471" s="665">
        <f>'3A 2025-2026 REPORTE CALIFICACI'!EY49</f>
        <v>71</v>
      </c>
      <c r="CS471" s="665">
        <f>'3A 2025-2026 REPORTE CALIFICACI'!EZ49</f>
        <v>0</v>
      </c>
      <c r="CT471" s="716">
        <f>'3A 2025-2026 REPORTE CALIFICACI'!FA49</f>
        <v>61.5</v>
      </c>
      <c r="CU471" s="716">
        <f>'3A 2025-2026 REPORTE CALIFICACI'!FB49</f>
        <v>61.75</v>
      </c>
      <c r="CV471" s="716">
        <f>'3A 2025-2026 REPORTE CALIFICACI'!FC49</f>
        <v>64</v>
      </c>
      <c r="CW471" s="716">
        <f>'3A 2025-2026 REPORTE CALIFICACI'!FD49</f>
        <v>60</v>
      </c>
      <c r="CX471" s="749">
        <f>'3A 2025-2026 REPORTE CALIFICACI'!FE49</f>
        <v>61.8125</v>
      </c>
      <c r="CY471" s="750">
        <f>'3A 2025-2026 REPORTE CALIFICACI'!FF49</f>
        <v>0.6761111111</v>
      </c>
      <c r="CZ471" s="665">
        <f>'3A 2025-2026 REPORTE CALIFICACI'!FG49</f>
        <v>30.90625</v>
      </c>
      <c r="DA471" s="665" t="str">
        <f>'3A 2025-2026 REPORTE CALIFICACI'!FH49</f>
        <v/>
      </c>
      <c r="DB471" s="665" t="str">
        <f>'3A 2025-2026 REPORTE CALIFICACI'!FI49</f>
        <v/>
      </c>
      <c r="DC471" s="749">
        <f>'3A 2025-2026 REPORTE CALIFICACI'!FJ49</f>
        <v>31</v>
      </c>
      <c r="DD471" s="665">
        <f>'3A 2025-2026 REPORTE CALIFICACI'!FK49</f>
        <v>18.54375</v>
      </c>
      <c r="DE471" s="665" t="str">
        <f>'3A 2025-2026 REPORTE CALIFICACI'!FL49</f>
        <v/>
      </c>
      <c r="DF471" s="665" t="str">
        <f>'3A 2025-2026 REPORTE CALIFICACI'!FM49</f>
        <v/>
      </c>
      <c r="DG471" s="749">
        <f>'3A 2025-2026 REPORTE CALIFICACI'!FN49</f>
        <v>19</v>
      </c>
      <c r="DH471" s="744" t="str">
        <f>'3A 2025-2026 REPORTE CALIFICACI'!FO49</f>
        <v/>
      </c>
      <c r="DI471" s="665" t="str">
        <f>'3A 2025-2026 REPORTE CALIFICACI'!FP49</f>
        <v/>
      </c>
      <c r="DJ471" s="664" t="str">
        <f>'3A 2025-2026 REPORTE CALIFICACI'!FQ49</f>
        <v/>
      </c>
      <c r="DK471" s="664" t="str">
        <f>'3A 2025-2026 REPORTE CALIFICACI'!FR49</f>
        <v>R</v>
      </c>
      <c r="DL471" s="666"/>
      <c r="DM471" s="667"/>
      <c r="DN471" s="661"/>
      <c r="DO471" s="47"/>
      <c r="DP471" s="663" t="s">
        <v>1018</v>
      </c>
      <c r="DQ471" s="664">
        <f>'3A 2025-2026 REPORTE CALIFICACI'!EK50</f>
        <v>91</v>
      </c>
      <c r="DR471" s="664">
        <f>'3A 2025-2026 REPORTE CALIFICACI'!EL50</f>
        <v>92</v>
      </c>
      <c r="DS471" s="664">
        <f>'3A 2025-2026 REPORTE CALIFICACI'!EM50</f>
        <v>89</v>
      </c>
      <c r="DT471" s="665">
        <f>'3A 2025-2026 REPORTE CALIFICACI'!EN50</f>
        <v>0</v>
      </c>
      <c r="DU471" s="664">
        <f>'3A 2025-2026 REPORTE CALIFICACI'!EO50</f>
        <v>84</v>
      </c>
      <c r="DV471" s="664">
        <f>'3A 2025-2026 REPORTE CALIFICACI'!EP50</f>
        <v>93</v>
      </c>
      <c r="DW471" s="664">
        <f>'3A 2025-2026 REPORTE CALIFICACI'!EQ50</f>
        <v>90</v>
      </c>
      <c r="DX471" s="664">
        <f>'3A 2025-2026 REPORTE CALIFICACI'!ER50</f>
        <v>0</v>
      </c>
      <c r="DY471" s="664">
        <f>'3A 2025-2026 REPORTE CALIFICACI'!ES50</f>
        <v>93</v>
      </c>
      <c r="DZ471" s="665">
        <f>'3A 2025-2026 REPORTE CALIFICACI'!ET50</f>
        <v>81</v>
      </c>
      <c r="EA471" s="665">
        <f>'3A 2025-2026 REPORTE CALIFICACI'!EU50</f>
        <v>90</v>
      </c>
      <c r="EB471" s="664">
        <f>'3A 2025-2026 REPORTE CALIFICACI'!EV50</f>
        <v>0</v>
      </c>
      <c r="EC471" s="665">
        <f>'3A 2025-2026 REPORTE CALIFICACI'!EW50</f>
        <v>92</v>
      </c>
      <c r="ED471" s="665">
        <f>'3A 2025-2026 REPORTE CALIFICACI'!EX50</f>
        <v>90</v>
      </c>
      <c r="EE471" s="665">
        <f>'3A 2025-2026 REPORTE CALIFICACI'!EY50</f>
        <v>83</v>
      </c>
      <c r="EF471" s="665">
        <f>'3A 2025-2026 REPORTE CALIFICACI'!EZ50</f>
        <v>0</v>
      </c>
      <c r="EG471" s="716">
        <f>'3A 2025-2026 REPORTE CALIFICACI'!FA50</f>
        <v>68</v>
      </c>
      <c r="EH471" s="716">
        <f>'3A 2025-2026 REPORTE CALIFICACI'!FB50</f>
        <v>66.75</v>
      </c>
      <c r="EI471" s="716">
        <f>'3A 2025-2026 REPORTE CALIFICACI'!FC50</f>
        <v>66</v>
      </c>
      <c r="EJ471" s="716">
        <f>'3A 2025-2026 REPORTE CALIFICACI'!FD50</f>
        <v>66.25</v>
      </c>
      <c r="EK471" s="749">
        <f>'3A 2025-2026 REPORTE CALIFICACI'!FE50</f>
        <v>66.75</v>
      </c>
      <c r="EL471" s="750">
        <f>'3A 2025-2026 REPORTE CALIFICACI'!FF50</f>
        <v>0.6941176471</v>
      </c>
      <c r="EM471" s="665">
        <f>'3A 2025-2026 REPORTE CALIFICACI'!FG50</f>
        <v>33.375</v>
      </c>
      <c r="EN471" s="665" t="str">
        <f>'3A 2025-2026 REPORTE CALIFICACI'!FH50</f>
        <v/>
      </c>
      <c r="EO471" s="665" t="str">
        <f>'3A 2025-2026 REPORTE CALIFICACI'!FI50</f>
        <v/>
      </c>
      <c r="EP471" s="665">
        <f>'3A 2025-2026 REPORTE CALIFICACI'!FJ50</f>
        <v>33</v>
      </c>
      <c r="EQ471" s="665">
        <f>'3A 2025-2026 REPORTE CALIFICACI'!FK50</f>
        <v>20.025</v>
      </c>
      <c r="ER471" s="665" t="str">
        <f>'3A 2025-2026 REPORTE CALIFICACI'!FL50</f>
        <v/>
      </c>
      <c r="ES471" s="665" t="str">
        <f>'3A 2025-2026 REPORTE CALIFICACI'!FM50</f>
        <v/>
      </c>
      <c r="ET471" s="665">
        <f>'3A 2025-2026 REPORTE CALIFICACI'!FN50</f>
        <v>20</v>
      </c>
      <c r="EU471" s="664"/>
      <c r="EV471" s="665" t="str">
        <f>'3A 2025-2026 REPORTE CALIFICACI'!FP50</f>
        <v/>
      </c>
      <c r="EW471" s="664" t="str">
        <f>'3A 2025-2026 REPORTE CALIFICACI'!FQ50</f>
        <v/>
      </c>
      <c r="EX471" s="664" t="str">
        <f>'3A 2025-2026 REPORTE CALIFICACI'!FR50</f>
        <v>R</v>
      </c>
      <c r="EY471" s="666"/>
    </row>
    <row r="472" ht="52.5" customHeight="1">
      <c r="A472" s="661"/>
      <c r="B472" s="47"/>
      <c r="C472" s="663" t="s">
        <v>1019</v>
      </c>
      <c r="D472" s="664">
        <f>'3A 2025-2026 REPORTE CALIFICACI'!FS47</f>
        <v>75</v>
      </c>
      <c r="E472" s="664">
        <f>'3A 2025-2026 REPORTE CALIFICACI'!FT47</f>
        <v>90</v>
      </c>
      <c r="F472" s="664">
        <f>'3A 2025-2026 REPORTE CALIFICACI'!FU47</f>
        <v>57</v>
      </c>
      <c r="G472" s="664">
        <f>'3A 2025-2026 REPORTE CALIFICACI'!FV47</f>
        <v>0</v>
      </c>
      <c r="H472" s="664">
        <f>'3A 2025-2026 REPORTE CALIFICACI'!FW47</f>
        <v>70</v>
      </c>
      <c r="I472" s="664">
        <f>'3A 2025-2026 REPORTE CALIFICACI'!FX47</f>
        <v>88</v>
      </c>
      <c r="J472" s="664">
        <f>'3A 2025-2026 REPORTE CALIFICACI'!FY47</f>
        <v>50</v>
      </c>
      <c r="K472" s="664">
        <f>'3A 2025-2026 REPORTE CALIFICACI'!FZ47</f>
        <v>0</v>
      </c>
      <c r="L472" s="664">
        <f>'3A 2025-2026 REPORTE CALIFICACI'!GA47</f>
        <v>70</v>
      </c>
      <c r="M472" s="664">
        <f>'3A 2025-2026 REPORTE CALIFICACI'!GB47</f>
        <v>80</v>
      </c>
      <c r="N472" s="664">
        <f>'3A 2025-2026 REPORTE CALIFICACI'!GC47</f>
        <v>41</v>
      </c>
      <c r="O472" s="664">
        <f>'3A 2025-2026 REPORTE CALIFICACI'!GD47</f>
        <v>0</v>
      </c>
      <c r="P472" s="664">
        <f>'3A 2025-2026 REPORTE CALIFICACI'!GE47</f>
        <v>70</v>
      </c>
      <c r="Q472" s="664">
        <f>'3A 2025-2026 REPORTE CALIFICACI'!GF47</f>
        <v>88</v>
      </c>
      <c r="R472" s="664">
        <f>'3A 2025-2026 REPORTE CALIFICACI'!GG47</f>
        <v>80</v>
      </c>
      <c r="S472" s="664">
        <f>'3A 2025-2026 REPORTE CALIFICACI'!GH47</f>
        <v>0</v>
      </c>
      <c r="T472" s="716">
        <f>'3A 2025-2026 REPORTE CALIFICACI'!GI47</f>
        <v>55.5</v>
      </c>
      <c r="U472" s="716">
        <f>'3A 2025-2026 REPORTE CALIFICACI'!GJ47</f>
        <v>52</v>
      </c>
      <c r="V472" s="716">
        <f>'3A 2025-2026 REPORTE CALIFICACI'!GK47</f>
        <v>47.75</v>
      </c>
      <c r="W472" s="716">
        <f>'3A 2025-2026 REPORTE CALIFICACI'!GL47</f>
        <v>59.5</v>
      </c>
      <c r="X472" s="749">
        <f>'3A 2025-2026 REPORTE CALIFICACI'!GM47</f>
        <v>53.6875</v>
      </c>
      <c r="Y472" s="750">
        <f>'3A 2025-2026 REPORTE CALIFICACI'!GN47</f>
        <v>0.3</v>
      </c>
      <c r="Z472" s="665">
        <f>'3A 2025-2026 REPORTE CALIFICACI'!GO47</f>
        <v>26.84375</v>
      </c>
      <c r="AA472" s="665" t="str">
        <f>'3A 2025-2026 REPORTE CALIFICACI'!GP47</f>
        <v/>
      </c>
      <c r="AB472" s="665" t="str">
        <f>'3A 2025-2026 REPORTE CALIFICACI'!GQ47</f>
        <v/>
      </c>
      <c r="AC472" s="665">
        <f>'3A 2025-2026 REPORTE CALIFICACI'!GR47</f>
        <v>27</v>
      </c>
      <c r="AD472" s="665">
        <f>'3A 2025-2026 REPORTE CALIFICACI'!GS47</f>
        <v>16.10625</v>
      </c>
      <c r="AE472" s="665" t="str">
        <f>'3A 2025-2026 REPORTE CALIFICACI'!GT47</f>
        <v/>
      </c>
      <c r="AF472" s="665" t="str">
        <f>'3A 2025-2026 REPORTE CALIFICACI'!GU47</f>
        <v/>
      </c>
      <c r="AG472" s="665">
        <f>'3A 2025-2026 REPORTE CALIFICACI'!GV47</f>
        <v>16</v>
      </c>
      <c r="AH472" s="664"/>
      <c r="AI472" s="665" t="str">
        <f>'3A 2025-2026 REPORTE CALIFICACI'!GX47</f>
        <v/>
      </c>
      <c r="AJ472" s="664" t="str">
        <f>'3A 2025-2026 REPORTE CALIFICACI'!GY47</f>
        <v/>
      </c>
      <c r="AK472" s="664" t="str">
        <f>'3A 2025-2026 REPORTE CALIFICACI'!GZ47</f>
        <v>R</v>
      </c>
      <c r="AL472" s="666"/>
      <c r="AM472" s="667"/>
      <c r="AN472" s="661"/>
      <c r="AO472" s="47"/>
      <c r="AP472" s="663" t="s">
        <v>1019</v>
      </c>
      <c r="AQ472" s="664">
        <f>'3A 2025-2026 REPORTE CALIFICACI'!FS48</f>
        <v>86</v>
      </c>
      <c r="AR472" s="664">
        <f>'3A 2025-2026 REPORTE CALIFICACI'!FT48</f>
        <v>89</v>
      </c>
      <c r="AS472" s="664">
        <f>'3A 2025-2026 REPORTE CALIFICACI'!FU48</f>
        <v>85</v>
      </c>
      <c r="AT472" s="664">
        <f>'3A 2025-2026 REPORTE CALIFICACI'!FV48</f>
        <v>0</v>
      </c>
      <c r="AU472" s="664">
        <f>'3A 2025-2026 REPORTE CALIFICACI'!FW48</f>
        <v>95</v>
      </c>
      <c r="AV472" s="664">
        <f>'3A 2025-2026 REPORTE CALIFICACI'!FX48</f>
        <v>97</v>
      </c>
      <c r="AW472" s="664">
        <f>'3A 2025-2026 REPORTE CALIFICACI'!FY48</f>
        <v>85</v>
      </c>
      <c r="AX472" s="664">
        <f>'3A 2025-2026 REPORTE CALIFICACI'!FZ48</f>
        <v>0</v>
      </c>
      <c r="AY472" s="664">
        <f>'3A 2025-2026 REPORTE CALIFICACI'!GA48</f>
        <v>90</v>
      </c>
      <c r="AZ472" s="664">
        <f>'3A 2025-2026 REPORTE CALIFICACI'!GB48</f>
        <v>95</v>
      </c>
      <c r="BA472" s="664">
        <f>'3A 2025-2026 REPORTE CALIFICACI'!GC48</f>
        <v>85</v>
      </c>
      <c r="BB472" s="664">
        <f>'3A 2025-2026 REPORTE CALIFICACI'!GD48</f>
        <v>0</v>
      </c>
      <c r="BC472" s="664">
        <f>'3A 2025-2026 REPORTE CALIFICACI'!GE48</f>
        <v>92</v>
      </c>
      <c r="BD472" s="664">
        <f>'3A 2025-2026 REPORTE CALIFICACI'!GF48</f>
        <v>94</v>
      </c>
      <c r="BE472" s="664">
        <f>'3A 2025-2026 REPORTE CALIFICACI'!GG48</f>
        <v>92</v>
      </c>
      <c r="BF472" s="664">
        <f>'3A 2025-2026 REPORTE CALIFICACI'!GH48</f>
        <v>0</v>
      </c>
      <c r="BG472" s="716">
        <f>'3A 2025-2026 REPORTE CALIFICACI'!GI48</f>
        <v>65</v>
      </c>
      <c r="BH472" s="716">
        <f>'3A 2025-2026 REPORTE CALIFICACI'!GJ48</f>
        <v>69.25</v>
      </c>
      <c r="BI472" s="716">
        <f>'3A 2025-2026 REPORTE CALIFICACI'!GK48</f>
        <v>67.5</v>
      </c>
      <c r="BJ472" s="716">
        <f>'3A 2025-2026 REPORTE CALIFICACI'!GL48</f>
        <v>69.5</v>
      </c>
      <c r="BK472" s="749">
        <f>'3A 2025-2026 REPORTE CALIFICACI'!GM48</f>
        <v>67.8125</v>
      </c>
      <c r="BL472" s="750">
        <f>'3A 2025-2026 REPORTE CALIFICACI'!GN48</f>
        <v>0.3</v>
      </c>
      <c r="BM472" s="665">
        <f>'3A 2025-2026 REPORTE CALIFICACI'!GO48</f>
        <v>33.90625</v>
      </c>
      <c r="BN472" s="665" t="str">
        <f>'3A 2025-2026 REPORTE CALIFICACI'!GP48</f>
        <v/>
      </c>
      <c r="BO472" s="665" t="str">
        <f>'3A 2025-2026 REPORTE CALIFICACI'!GQ48</f>
        <v/>
      </c>
      <c r="BP472" s="665">
        <f>'3A 2025-2026 REPORTE CALIFICACI'!GR48</f>
        <v>34</v>
      </c>
      <c r="BQ472" s="665">
        <f>'3A 2025-2026 REPORTE CALIFICACI'!GS48</f>
        <v>20.34375</v>
      </c>
      <c r="BR472" s="665" t="str">
        <f>'3A 2025-2026 REPORTE CALIFICACI'!GT48</f>
        <v/>
      </c>
      <c r="BS472" s="665" t="str">
        <f>'3A 2025-2026 REPORTE CALIFICACI'!GU48</f>
        <v/>
      </c>
      <c r="BT472" s="749">
        <f>'3A 2025-2026 REPORTE CALIFICACI'!GV48</f>
        <v>20</v>
      </c>
      <c r="BU472" s="664"/>
      <c r="BV472" s="665" t="str">
        <f>'3A 2025-2026 REPORTE CALIFICACI'!GX48</f>
        <v/>
      </c>
      <c r="BW472" s="664" t="str">
        <f>'3A 2025-2026 REPORTE CALIFICACI'!GY48</f>
        <v/>
      </c>
      <c r="BX472" s="664" t="str">
        <f>'3A 2025-2026 REPORTE CALIFICACI'!GZ48</f>
        <v>R</v>
      </c>
      <c r="BY472" s="666"/>
      <c r="BZ472" s="667"/>
      <c r="CA472" s="661"/>
      <c r="CB472" s="47"/>
      <c r="CC472" s="663" t="s">
        <v>1019</v>
      </c>
      <c r="CD472" s="664">
        <f>'3A 2025-2026 REPORTE CALIFICACI'!FS49</f>
        <v>70</v>
      </c>
      <c r="CE472" s="664">
        <f>'3A 2025-2026 REPORTE CALIFICACI'!FT49</f>
        <v>88</v>
      </c>
      <c r="CF472" s="664">
        <f>'3A 2025-2026 REPORTE CALIFICACI'!FU49</f>
        <v>75</v>
      </c>
      <c r="CG472" s="664">
        <f>'3A 2025-2026 REPORTE CALIFICACI'!FV49</f>
        <v>0</v>
      </c>
      <c r="CH472" s="664">
        <f>'3A 2025-2026 REPORTE CALIFICACI'!FW49</f>
        <v>70</v>
      </c>
      <c r="CI472" s="664">
        <f>'3A 2025-2026 REPORTE CALIFICACI'!FX49</f>
        <v>88</v>
      </c>
      <c r="CJ472" s="664">
        <f>'3A 2025-2026 REPORTE CALIFICACI'!FY49</f>
        <v>78</v>
      </c>
      <c r="CK472" s="664">
        <f>'3A 2025-2026 REPORTE CALIFICACI'!FZ49</f>
        <v>0</v>
      </c>
      <c r="CL472" s="664">
        <f>'3A 2025-2026 REPORTE CALIFICACI'!GA49</f>
        <v>75</v>
      </c>
      <c r="CM472" s="664">
        <f>'3A 2025-2026 REPORTE CALIFICACI'!GB49</f>
        <v>80</v>
      </c>
      <c r="CN472" s="664">
        <f>'3A 2025-2026 REPORTE CALIFICACI'!GC49</f>
        <v>75</v>
      </c>
      <c r="CO472" s="664">
        <f>'3A 2025-2026 REPORTE CALIFICACI'!GD49</f>
        <v>0</v>
      </c>
      <c r="CP472" s="664">
        <f>'3A 2025-2026 REPORTE CALIFICACI'!GE49</f>
        <v>70</v>
      </c>
      <c r="CQ472" s="664">
        <f>'3A 2025-2026 REPORTE CALIFICACI'!GF49</f>
        <v>87</v>
      </c>
      <c r="CR472" s="664">
        <f>'3A 2025-2026 REPORTE CALIFICACI'!GG49</f>
        <v>80</v>
      </c>
      <c r="CS472" s="664">
        <f>'3A 2025-2026 REPORTE CALIFICACI'!GH49</f>
        <v>0</v>
      </c>
      <c r="CT472" s="716">
        <f>'3A 2025-2026 REPORTE CALIFICACI'!GI49</f>
        <v>58.25</v>
      </c>
      <c r="CU472" s="716">
        <f>'3A 2025-2026 REPORTE CALIFICACI'!GJ49</f>
        <v>59</v>
      </c>
      <c r="CV472" s="716">
        <f>'3A 2025-2026 REPORTE CALIFICACI'!GK49</f>
        <v>57.5</v>
      </c>
      <c r="CW472" s="716">
        <f>'3A 2025-2026 REPORTE CALIFICACI'!GL49</f>
        <v>59.25</v>
      </c>
      <c r="CX472" s="749">
        <f>'3A 2025-2026 REPORTE CALIFICACI'!GM49</f>
        <v>58.5</v>
      </c>
      <c r="CY472" s="750">
        <f>'3A 2025-2026 REPORTE CALIFICACI'!GN49</f>
        <v>0.28875</v>
      </c>
      <c r="CZ472" s="665">
        <f>'3A 2025-2026 REPORTE CALIFICACI'!GO49</f>
        <v>29.25</v>
      </c>
      <c r="DA472" s="665" t="str">
        <f>'3A 2025-2026 REPORTE CALIFICACI'!GP49</f>
        <v/>
      </c>
      <c r="DB472" s="665" t="str">
        <f>'3A 2025-2026 REPORTE CALIFICACI'!GQ49</f>
        <v/>
      </c>
      <c r="DC472" s="749">
        <f>'3A 2025-2026 REPORTE CALIFICACI'!GR49</f>
        <v>29</v>
      </c>
      <c r="DD472" s="665">
        <f>'3A 2025-2026 REPORTE CALIFICACI'!GS49</f>
        <v>17.55</v>
      </c>
      <c r="DE472" s="665" t="str">
        <f>'3A 2025-2026 REPORTE CALIFICACI'!GT49</f>
        <v/>
      </c>
      <c r="DF472" s="665" t="str">
        <f>'3A 2025-2026 REPORTE CALIFICACI'!GU49</f>
        <v/>
      </c>
      <c r="DG472" s="749">
        <f>'3A 2025-2026 REPORTE CALIFICACI'!GV49</f>
        <v>18</v>
      </c>
      <c r="DH472" s="744"/>
      <c r="DI472" s="665" t="str">
        <f>'3A 2025-2026 REPORTE CALIFICACI'!GX49</f>
        <v/>
      </c>
      <c r="DJ472" s="664" t="str">
        <f>'3A 2025-2026 REPORTE CALIFICACI'!GY49</f>
        <v/>
      </c>
      <c r="DK472" s="664" t="str">
        <f>'3A 2025-2026 REPORTE CALIFICACI'!GZ49</f>
        <v>R</v>
      </c>
      <c r="DL472" s="666"/>
      <c r="DM472" s="667"/>
      <c r="DN472" s="661"/>
      <c r="DO472" s="47"/>
      <c r="DP472" s="663" t="s">
        <v>1019</v>
      </c>
      <c r="DQ472" s="664">
        <f>'3A 2025-2026 REPORTE CALIFICACI'!FS50</f>
        <v>84</v>
      </c>
      <c r="DR472" s="664">
        <f>'3A 2025-2026 REPORTE CALIFICACI'!FT50</f>
        <v>84</v>
      </c>
      <c r="DS472" s="664">
        <f>'3A 2025-2026 REPORTE CALIFICACI'!FU50</f>
        <v>83</v>
      </c>
      <c r="DT472" s="664">
        <f>'3A 2025-2026 REPORTE CALIFICACI'!FV50</f>
        <v>0</v>
      </c>
      <c r="DU472" s="664">
        <f>'3A 2025-2026 REPORTE CALIFICACI'!FW50</f>
        <v>91</v>
      </c>
      <c r="DV472" s="664">
        <f>'3A 2025-2026 REPORTE CALIFICACI'!FX50</f>
        <v>90</v>
      </c>
      <c r="DW472" s="664">
        <f>'3A 2025-2026 REPORTE CALIFICACI'!FY50</f>
        <v>80</v>
      </c>
      <c r="DX472" s="664">
        <f>'3A 2025-2026 REPORTE CALIFICACI'!FZ50</f>
        <v>0</v>
      </c>
      <c r="DY472" s="664">
        <f>'3A 2025-2026 REPORTE CALIFICACI'!GA50</f>
        <v>90</v>
      </c>
      <c r="DZ472" s="664">
        <f>'3A 2025-2026 REPORTE CALIFICACI'!GB50</f>
        <v>95</v>
      </c>
      <c r="EA472" s="664">
        <f>'3A 2025-2026 REPORTE CALIFICACI'!GC50</f>
        <v>80</v>
      </c>
      <c r="EB472" s="664">
        <f>'3A 2025-2026 REPORTE CALIFICACI'!GD50</f>
        <v>0</v>
      </c>
      <c r="EC472" s="664">
        <f>'3A 2025-2026 REPORTE CALIFICACI'!GE50</f>
        <v>94</v>
      </c>
      <c r="ED472" s="664">
        <f>'3A 2025-2026 REPORTE CALIFICACI'!GF50</f>
        <v>85</v>
      </c>
      <c r="EE472" s="664">
        <f>'3A 2025-2026 REPORTE CALIFICACI'!GG50</f>
        <v>80</v>
      </c>
      <c r="EF472" s="664">
        <f>'3A 2025-2026 REPORTE CALIFICACI'!GH50</f>
        <v>0</v>
      </c>
      <c r="EG472" s="716">
        <f>'3A 2025-2026 REPORTE CALIFICACI'!GI50</f>
        <v>62.75</v>
      </c>
      <c r="EH472" s="716">
        <f>'3A 2025-2026 REPORTE CALIFICACI'!GJ50</f>
        <v>65.25</v>
      </c>
      <c r="EI472" s="716">
        <f>'3A 2025-2026 REPORTE CALIFICACI'!GK50</f>
        <v>66.25</v>
      </c>
      <c r="EJ472" s="716">
        <f>'3A 2025-2026 REPORTE CALIFICACI'!GL50</f>
        <v>64.75</v>
      </c>
      <c r="EK472" s="749">
        <f>'3A 2025-2026 REPORTE CALIFICACI'!GM50</f>
        <v>64.75</v>
      </c>
      <c r="EL472" s="750">
        <f>'3A 2025-2026 REPORTE CALIFICACI'!GN50</f>
        <v>0.275</v>
      </c>
      <c r="EM472" s="665">
        <f>'3A 2025-2026 REPORTE CALIFICACI'!GO50</f>
        <v>32.375</v>
      </c>
      <c r="EN472" s="665" t="str">
        <f>'3A 2025-2026 REPORTE CALIFICACI'!GP50</f>
        <v/>
      </c>
      <c r="EO472" s="665" t="str">
        <f>'3A 2025-2026 REPORTE CALIFICACI'!GQ50</f>
        <v/>
      </c>
      <c r="EP472" s="665">
        <f>'3A 2025-2026 REPORTE CALIFICACI'!GR50</f>
        <v>32</v>
      </c>
      <c r="EQ472" s="665">
        <f>'3A 2025-2026 REPORTE CALIFICACI'!GS50</f>
        <v>19.425</v>
      </c>
      <c r="ER472" s="665" t="str">
        <f>'3A 2025-2026 REPORTE CALIFICACI'!GT50</f>
        <v/>
      </c>
      <c r="ES472" s="665" t="str">
        <f>'3A 2025-2026 REPORTE CALIFICACI'!GU50</f>
        <v/>
      </c>
      <c r="ET472" s="665">
        <f>'3A 2025-2026 REPORTE CALIFICACI'!GV50</f>
        <v>19</v>
      </c>
      <c r="EU472" s="664"/>
      <c r="EV472" s="665" t="str">
        <f>'3A 2025-2026 REPORTE CALIFICACI'!GX50</f>
        <v/>
      </c>
      <c r="EW472" s="664" t="str">
        <f>'3A 2025-2026 REPORTE CALIFICACI'!GY50</f>
        <v/>
      </c>
      <c r="EX472" s="664" t="str">
        <f>'3A 2025-2026 REPORTE CALIFICACI'!GZ50</f>
        <v>R</v>
      </c>
      <c r="EY472" s="666"/>
    </row>
    <row r="473" ht="52.5" customHeight="1">
      <c r="A473" s="661"/>
      <c r="B473" s="47"/>
      <c r="C473" s="663" t="s">
        <v>1020</v>
      </c>
      <c r="D473" s="664">
        <f>'3A 2025-2026 REPORTE CALIFICACI'!HA47</f>
        <v>88</v>
      </c>
      <c r="E473" s="664">
        <f>'3A 2025-2026 REPORTE CALIFICACI'!HB47</f>
        <v>77</v>
      </c>
      <c r="F473" s="664">
        <f>'3A 2025-2026 REPORTE CALIFICACI'!HC47</f>
        <v>54</v>
      </c>
      <c r="G473" s="664">
        <f>'3A 2025-2026 REPORTE CALIFICACI'!HD47</f>
        <v>0</v>
      </c>
      <c r="H473" s="664">
        <f>'3A 2025-2026 REPORTE CALIFICACI'!HE47</f>
        <v>82</v>
      </c>
      <c r="I473" s="664">
        <f>'3A 2025-2026 REPORTE CALIFICACI'!HF47</f>
        <v>70</v>
      </c>
      <c r="J473" s="664">
        <f>'3A 2025-2026 REPORTE CALIFICACI'!HG47</f>
        <v>71</v>
      </c>
      <c r="K473" s="664">
        <f>'3A 2025-2026 REPORTE CALIFICACI'!HH47</f>
        <v>0</v>
      </c>
      <c r="L473" s="664">
        <f>'3A 2025-2026 REPORTE CALIFICACI'!HI47</f>
        <v>80</v>
      </c>
      <c r="M473" s="664">
        <f>'3A 2025-2026 REPORTE CALIFICACI'!HJ47</f>
        <v>76</v>
      </c>
      <c r="N473" s="664">
        <f>'3A 2025-2026 REPORTE CALIFICACI'!HK47</f>
        <v>88</v>
      </c>
      <c r="O473" s="664">
        <f>'3A 2025-2026 REPORTE CALIFICACI'!HL47</f>
        <v>0</v>
      </c>
      <c r="P473" s="664">
        <f>'3A 2025-2026 REPORTE CALIFICACI'!HM47</f>
        <v>80</v>
      </c>
      <c r="Q473" s="664">
        <f>'3A 2025-2026 REPORTE CALIFICACI'!HN47</f>
        <v>72</v>
      </c>
      <c r="R473" s="664">
        <f>'3A 2025-2026 REPORTE CALIFICACI'!HO47</f>
        <v>90</v>
      </c>
      <c r="S473" s="664">
        <f>'3A 2025-2026 REPORTE CALIFICACI'!HP47</f>
        <v>0</v>
      </c>
      <c r="T473" s="716">
        <f>'3A 2025-2026 REPORTE CALIFICACI'!HQ47</f>
        <v>54.75</v>
      </c>
      <c r="U473" s="716">
        <f>'3A 2025-2026 REPORTE CALIFICACI'!HR47</f>
        <v>55.75</v>
      </c>
      <c r="V473" s="716">
        <f>'3A 2025-2026 REPORTE CALIFICACI'!HS47</f>
        <v>61</v>
      </c>
      <c r="W473" s="716">
        <f>'3A 2025-2026 REPORTE CALIFICACI'!HT47</f>
        <v>60.5</v>
      </c>
      <c r="X473" s="749">
        <f>'3A 2025-2026 REPORTE CALIFICACI'!HU47</f>
        <v>58</v>
      </c>
      <c r="Y473" s="750">
        <f>'3A 2025-2026 REPORTE CALIFICACI'!HV47</f>
        <v>0.4675925926</v>
      </c>
      <c r="Z473" s="665">
        <f>'3A 2025-2026 REPORTE CALIFICACI'!HW47</f>
        <v>29</v>
      </c>
      <c r="AA473" s="665" t="str">
        <f>'3A 2025-2026 REPORTE CALIFICACI'!HX47</f>
        <v/>
      </c>
      <c r="AB473" s="665" t="str">
        <f>'3A 2025-2026 REPORTE CALIFICACI'!HY47</f>
        <v/>
      </c>
      <c r="AC473" s="665">
        <f>'3A 2025-2026 REPORTE CALIFICACI'!HZ47</f>
        <v>29</v>
      </c>
      <c r="AD473" s="665">
        <f>'3A 2025-2026 REPORTE CALIFICACI'!IA47</f>
        <v>17.4</v>
      </c>
      <c r="AE473" s="665" t="str">
        <f>'3A 2025-2026 REPORTE CALIFICACI'!IB47</f>
        <v/>
      </c>
      <c r="AF473" s="665" t="str">
        <f>'3A 2025-2026 REPORTE CALIFICACI'!IC47</f>
        <v/>
      </c>
      <c r="AG473" s="665">
        <f>'3A 2025-2026 REPORTE CALIFICACI'!ID47</f>
        <v>17</v>
      </c>
      <c r="AH473" s="664"/>
      <c r="AI473" s="665" t="str">
        <f>'3A 2025-2026 REPORTE CALIFICACI'!IF47</f>
        <v/>
      </c>
      <c r="AJ473" s="664" t="str">
        <f>'3A 2025-2026 REPORTE CALIFICACI'!IG47</f>
        <v/>
      </c>
      <c r="AK473" s="664" t="str">
        <f>'3A 2025-2026 REPORTE CALIFICACI'!IH47</f>
        <v>R</v>
      </c>
      <c r="AL473" s="666"/>
      <c r="AM473" s="667"/>
      <c r="AN473" s="661"/>
      <c r="AO473" s="47"/>
      <c r="AP473" s="663" t="s">
        <v>1020</v>
      </c>
      <c r="AQ473" s="664">
        <f>'3A 2025-2026 REPORTE CALIFICACI'!HA48</f>
        <v>96</v>
      </c>
      <c r="AR473" s="664">
        <f>'3A 2025-2026 REPORTE CALIFICACI'!HB48</f>
        <v>87</v>
      </c>
      <c r="AS473" s="664">
        <f>'3A 2025-2026 REPORTE CALIFICACI'!HC48</f>
        <v>100</v>
      </c>
      <c r="AT473" s="664">
        <f>'3A 2025-2026 REPORTE CALIFICACI'!HD48</f>
        <v>0</v>
      </c>
      <c r="AU473" s="664">
        <f>'3A 2025-2026 REPORTE CALIFICACI'!HE48</f>
        <v>94</v>
      </c>
      <c r="AV473" s="664">
        <f>'3A 2025-2026 REPORTE CALIFICACI'!HF48</f>
        <v>90</v>
      </c>
      <c r="AW473" s="664">
        <f>'3A 2025-2026 REPORTE CALIFICACI'!HG48</f>
        <v>98</v>
      </c>
      <c r="AX473" s="664">
        <f>'3A 2025-2026 REPORTE CALIFICACI'!HH48</f>
        <v>0</v>
      </c>
      <c r="AY473" s="664">
        <f>'3A 2025-2026 REPORTE CALIFICACI'!HI48</f>
        <v>88</v>
      </c>
      <c r="AZ473" s="664">
        <f>'3A 2025-2026 REPORTE CALIFICACI'!HJ48</f>
        <v>93</v>
      </c>
      <c r="BA473" s="664">
        <f>'3A 2025-2026 REPORTE CALIFICACI'!HK48</f>
        <v>98</v>
      </c>
      <c r="BB473" s="664">
        <f>'3A 2025-2026 REPORTE CALIFICACI'!HL48</f>
        <v>0</v>
      </c>
      <c r="BC473" s="664">
        <f>'3A 2025-2026 REPORTE CALIFICACI'!HM48</f>
        <v>90</v>
      </c>
      <c r="BD473" s="664">
        <f>'3A 2025-2026 REPORTE CALIFICACI'!HN48</f>
        <v>90</v>
      </c>
      <c r="BE473" s="664">
        <f>'3A 2025-2026 REPORTE CALIFICACI'!HO48</f>
        <v>97</v>
      </c>
      <c r="BF473" s="664">
        <f>'3A 2025-2026 REPORTE CALIFICACI'!HP48</f>
        <v>0</v>
      </c>
      <c r="BG473" s="716">
        <f>'3A 2025-2026 REPORTE CALIFICACI'!HQ48</f>
        <v>70.75</v>
      </c>
      <c r="BH473" s="716">
        <f>'3A 2025-2026 REPORTE CALIFICACI'!HR48</f>
        <v>70.5</v>
      </c>
      <c r="BI473" s="716">
        <f>'3A 2025-2026 REPORTE CALIFICACI'!HS48</f>
        <v>69.75</v>
      </c>
      <c r="BJ473" s="716">
        <f>'3A 2025-2026 REPORTE CALIFICACI'!HT48</f>
        <v>69.25</v>
      </c>
      <c r="BK473" s="749">
        <f>'3A 2025-2026 REPORTE CALIFICACI'!HU48</f>
        <v>70.0625</v>
      </c>
      <c r="BL473" s="750">
        <f>'3A 2025-2026 REPORTE CALIFICACI'!HV48</f>
        <v>0.4814814815</v>
      </c>
      <c r="BM473" s="665" t="str">
        <f>'3A 2025-2026 REPORTE CALIFICACI'!HW48</f>
        <v/>
      </c>
      <c r="BN473" s="665" t="str">
        <f>'3A 2025-2026 REPORTE CALIFICACI'!HX48</f>
        <v/>
      </c>
      <c r="BO473" s="665" t="str">
        <f>'3A 2025-2026 REPORTE CALIFICACI'!HY48</f>
        <v/>
      </c>
      <c r="BP473" s="665" t="str">
        <f>'3A 2025-2026 REPORTE CALIFICACI'!HZ48</f>
        <v/>
      </c>
      <c r="BQ473" s="665" t="str">
        <f>'3A 2025-2026 REPORTE CALIFICACI'!IA48</f>
        <v/>
      </c>
      <c r="BR473" s="665" t="str">
        <f>'3A 2025-2026 REPORTE CALIFICACI'!IB48</f>
        <v/>
      </c>
      <c r="BS473" s="665" t="str">
        <f>'3A 2025-2026 REPORTE CALIFICACI'!IC48</f>
        <v/>
      </c>
      <c r="BT473" s="749" t="str">
        <f>'3A 2025-2026 REPORTE CALIFICACI'!ID48</f>
        <v/>
      </c>
      <c r="BU473" s="664"/>
      <c r="BV473" s="665" t="str">
        <f>'3A 2025-2026 REPORTE CALIFICACI'!IF48</f>
        <v/>
      </c>
      <c r="BW473" s="664" t="str">
        <f>'3A 2025-2026 REPORTE CALIFICACI'!IG48</f>
        <v/>
      </c>
      <c r="BX473" s="664" t="str">
        <f>'3A 2025-2026 REPORTE CALIFICACI'!IH48</f>
        <v>R</v>
      </c>
      <c r="BY473" s="666"/>
      <c r="BZ473" s="667"/>
      <c r="CA473" s="661"/>
      <c r="CB473" s="47"/>
      <c r="CC473" s="663" t="s">
        <v>1020</v>
      </c>
      <c r="CD473" s="664">
        <f>'3A 2025-2026 REPORTE CALIFICACI'!HA49</f>
        <v>82</v>
      </c>
      <c r="CE473" s="664">
        <f>'3A 2025-2026 REPORTE CALIFICACI'!HB49</f>
        <v>80</v>
      </c>
      <c r="CF473" s="664">
        <f>'3A 2025-2026 REPORTE CALIFICACI'!HC49</f>
        <v>91</v>
      </c>
      <c r="CG473" s="664">
        <f>'3A 2025-2026 REPORTE CALIFICACI'!HD49</f>
        <v>0</v>
      </c>
      <c r="CH473" s="664">
        <f>'3A 2025-2026 REPORTE CALIFICACI'!HE49</f>
        <v>88</v>
      </c>
      <c r="CI473" s="664">
        <f>'3A 2025-2026 REPORTE CALIFICACI'!HF49</f>
        <v>77</v>
      </c>
      <c r="CJ473" s="664">
        <f>'3A 2025-2026 REPORTE CALIFICACI'!HG49</f>
        <v>90</v>
      </c>
      <c r="CK473" s="664">
        <f>'3A 2025-2026 REPORTE CALIFICACI'!HH49</f>
        <v>0</v>
      </c>
      <c r="CL473" s="664">
        <f>'3A 2025-2026 REPORTE CALIFICACI'!HI49</f>
        <v>77</v>
      </c>
      <c r="CM473" s="664">
        <f>'3A 2025-2026 REPORTE CALIFICACI'!HJ49</f>
        <v>76</v>
      </c>
      <c r="CN473" s="664">
        <f>'3A 2025-2026 REPORTE CALIFICACI'!HK49</f>
        <v>87</v>
      </c>
      <c r="CO473" s="664">
        <f>'3A 2025-2026 REPORTE CALIFICACI'!HL49</f>
        <v>0</v>
      </c>
      <c r="CP473" s="664">
        <f>'3A 2025-2026 REPORTE CALIFICACI'!HM49</f>
        <v>80</v>
      </c>
      <c r="CQ473" s="664">
        <f>'3A 2025-2026 REPORTE CALIFICACI'!HN49</f>
        <v>86</v>
      </c>
      <c r="CR473" s="664">
        <f>'3A 2025-2026 REPORTE CALIFICACI'!HO49</f>
        <v>80</v>
      </c>
      <c r="CS473" s="664">
        <f>'3A 2025-2026 REPORTE CALIFICACI'!HP49</f>
        <v>0</v>
      </c>
      <c r="CT473" s="716">
        <f>'3A 2025-2026 REPORTE CALIFICACI'!HQ49</f>
        <v>63.25</v>
      </c>
      <c r="CU473" s="716">
        <f>'3A 2025-2026 REPORTE CALIFICACI'!HR49</f>
        <v>63.75</v>
      </c>
      <c r="CV473" s="716">
        <f>'3A 2025-2026 REPORTE CALIFICACI'!HS49</f>
        <v>60</v>
      </c>
      <c r="CW473" s="716">
        <f>'3A 2025-2026 REPORTE CALIFICACI'!HT49</f>
        <v>61.5</v>
      </c>
      <c r="CX473" s="749">
        <f>'3A 2025-2026 REPORTE CALIFICACI'!HU49</f>
        <v>62.125</v>
      </c>
      <c r="CY473" s="750">
        <f>'3A 2025-2026 REPORTE CALIFICACI'!HV49</f>
        <v>0.619047619</v>
      </c>
      <c r="CZ473" s="665">
        <f>'3A 2025-2026 REPORTE CALIFICACI'!HW49</f>
        <v>31.0625</v>
      </c>
      <c r="DA473" s="665" t="str">
        <f>'3A 2025-2026 REPORTE CALIFICACI'!HX49</f>
        <v/>
      </c>
      <c r="DB473" s="665" t="str">
        <f>'3A 2025-2026 REPORTE CALIFICACI'!HY49</f>
        <v/>
      </c>
      <c r="DC473" s="749">
        <f>'3A 2025-2026 REPORTE CALIFICACI'!HZ49</f>
        <v>31</v>
      </c>
      <c r="DD473" s="665">
        <f>'3A 2025-2026 REPORTE CALIFICACI'!IA49</f>
        <v>18.6375</v>
      </c>
      <c r="DE473" s="665" t="str">
        <f>'3A 2025-2026 REPORTE CALIFICACI'!IB49</f>
        <v/>
      </c>
      <c r="DF473" s="665" t="str">
        <f>'3A 2025-2026 REPORTE CALIFICACI'!IC49</f>
        <v/>
      </c>
      <c r="DG473" s="749">
        <f>'3A 2025-2026 REPORTE CALIFICACI'!ID49</f>
        <v>19</v>
      </c>
      <c r="DH473" s="744" t="str">
        <f>'3A 2025-2026 REPORTE CALIFICACI'!IE49</f>
        <v/>
      </c>
      <c r="DI473" s="665" t="str">
        <f>'3A 2025-2026 REPORTE CALIFICACI'!IF49</f>
        <v/>
      </c>
      <c r="DJ473" s="664" t="str">
        <f>'3A 2025-2026 REPORTE CALIFICACI'!IG49</f>
        <v/>
      </c>
      <c r="DK473" s="664" t="str">
        <f>'3A 2025-2026 REPORTE CALIFICACI'!IH49</f>
        <v>R</v>
      </c>
      <c r="DL473" s="666"/>
      <c r="DM473" s="667"/>
      <c r="DN473" s="661"/>
      <c r="DO473" s="47"/>
      <c r="DP473" s="663" t="s">
        <v>1020</v>
      </c>
      <c r="DQ473" s="664">
        <f>'3A 2025-2026 REPORTE CALIFICACI'!HA50</f>
        <v>97</v>
      </c>
      <c r="DR473" s="664">
        <f>'3A 2025-2026 REPORTE CALIFICACI'!HB50</f>
        <v>90</v>
      </c>
      <c r="DS473" s="664">
        <f>'3A 2025-2026 REPORTE CALIFICACI'!HC50</f>
        <v>100</v>
      </c>
      <c r="DT473" s="664">
        <f>'3A 2025-2026 REPORTE CALIFICACI'!HD50</f>
        <v>0</v>
      </c>
      <c r="DU473" s="664">
        <f>'3A 2025-2026 REPORTE CALIFICACI'!HE50</f>
        <v>93</v>
      </c>
      <c r="DV473" s="664">
        <f>'3A 2025-2026 REPORTE CALIFICACI'!HF50</f>
        <v>93</v>
      </c>
      <c r="DW473" s="664">
        <f>'3A 2025-2026 REPORTE CALIFICACI'!HG50</f>
        <v>96</v>
      </c>
      <c r="DX473" s="664">
        <f>'3A 2025-2026 REPORTE CALIFICACI'!HH50</f>
        <v>0</v>
      </c>
      <c r="DY473" s="664">
        <f>'3A 2025-2026 REPORTE CALIFICACI'!HI50</f>
        <v>90</v>
      </c>
      <c r="DZ473" s="664">
        <f>'3A 2025-2026 REPORTE CALIFICACI'!HJ50</f>
        <v>94</v>
      </c>
      <c r="EA473" s="664">
        <f>'3A 2025-2026 REPORTE CALIFICACI'!HK50</f>
        <v>96</v>
      </c>
      <c r="EB473" s="664">
        <f>'3A 2025-2026 REPORTE CALIFICACI'!HL50</f>
        <v>0</v>
      </c>
      <c r="EC473" s="664">
        <f>'3A 2025-2026 REPORTE CALIFICACI'!HM50</f>
        <v>87</v>
      </c>
      <c r="ED473" s="664">
        <f>'3A 2025-2026 REPORTE CALIFICACI'!HN50</f>
        <v>88</v>
      </c>
      <c r="EE473" s="664">
        <f>'3A 2025-2026 REPORTE CALIFICACI'!HO50</f>
        <v>96</v>
      </c>
      <c r="EF473" s="664">
        <f>'3A 2025-2026 REPORTE CALIFICACI'!HP50</f>
        <v>0</v>
      </c>
      <c r="EG473" s="716">
        <f>'3A 2025-2026 REPORTE CALIFICACI'!HQ50</f>
        <v>71.75</v>
      </c>
      <c r="EH473" s="716">
        <f>'3A 2025-2026 REPORTE CALIFICACI'!HR50</f>
        <v>70.5</v>
      </c>
      <c r="EI473" s="716">
        <f>'3A 2025-2026 REPORTE CALIFICACI'!HS50</f>
        <v>70</v>
      </c>
      <c r="EJ473" s="716">
        <f>'3A 2025-2026 REPORTE CALIFICACI'!HT50</f>
        <v>67.75</v>
      </c>
      <c r="EK473" s="749">
        <f>'3A 2025-2026 REPORTE CALIFICACI'!HU50</f>
        <v>70</v>
      </c>
      <c r="EL473" s="750">
        <f>'3A 2025-2026 REPORTE CALIFICACI'!HV50</f>
        <v>0.8333333333</v>
      </c>
      <c r="EM473" s="665" t="str">
        <f>'3A 2025-2026 REPORTE CALIFICACI'!HW50</f>
        <v/>
      </c>
      <c r="EN473" s="665" t="str">
        <f>'3A 2025-2026 REPORTE CALIFICACI'!HX50</f>
        <v/>
      </c>
      <c r="EO473" s="665" t="str">
        <f>'3A 2025-2026 REPORTE CALIFICACI'!HY50</f>
        <v/>
      </c>
      <c r="EP473" s="665" t="str">
        <f>'3A 2025-2026 REPORTE CALIFICACI'!HZ50</f>
        <v/>
      </c>
      <c r="EQ473" s="665" t="str">
        <f>'3A 2025-2026 REPORTE CALIFICACI'!IA50</f>
        <v/>
      </c>
      <c r="ER473" s="665" t="str">
        <f>'3A 2025-2026 REPORTE CALIFICACI'!IB50</f>
        <v/>
      </c>
      <c r="ES473" s="665" t="str">
        <f>'3A 2025-2026 REPORTE CALIFICACI'!IC50</f>
        <v/>
      </c>
      <c r="ET473" s="665" t="str">
        <f>'3A 2025-2026 REPORTE CALIFICACI'!ID50</f>
        <v/>
      </c>
      <c r="EU473" s="664"/>
      <c r="EV473" s="665" t="str">
        <f>'3A 2025-2026 REPORTE CALIFICACI'!IF50</f>
        <v/>
      </c>
      <c r="EW473" s="664" t="str">
        <f>'3A 2025-2026 REPORTE CALIFICACI'!IG50</f>
        <v>A</v>
      </c>
      <c r="EX473" s="664" t="str">
        <f>'3A 2025-2026 REPORTE CALIFICACI'!IH50</f>
        <v/>
      </c>
      <c r="EY473" s="666"/>
    </row>
    <row r="474" ht="52.5" customHeight="1">
      <c r="A474" s="661"/>
      <c r="B474" s="47"/>
      <c r="C474" s="663" t="s">
        <v>1021</v>
      </c>
      <c r="D474" s="664">
        <f>'3A 2025-2026 REPORTE CALIFICACI'!II47</f>
        <v>76</v>
      </c>
      <c r="E474" s="664">
        <f>'3A 2025-2026 REPORTE CALIFICACI'!IJ47</f>
        <v>87</v>
      </c>
      <c r="F474" s="664">
        <f>'3A 2025-2026 REPORTE CALIFICACI'!IK47</f>
        <v>83</v>
      </c>
      <c r="G474" s="664">
        <f>'3A 2025-2026 REPORTE CALIFICACI'!IL47</f>
        <v>0</v>
      </c>
      <c r="H474" s="664">
        <f>'3A 2025-2026 REPORTE CALIFICACI'!IM47</f>
        <v>80</v>
      </c>
      <c r="I474" s="664">
        <f>'3A 2025-2026 REPORTE CALIFICACI'!IN47</f>
        <v>88</v>
      </c>
      <c r="J474" s="664">
        <f>'3A 2025-2026 REPORTE CALIFICACI'!IO47</f>
        <v>86</v>
      </c>
      <c r="K474" s="664">
        <f>'3A 2025-2026 REPORTE CALIFICACI'!IP47</f>
        <v>0</v>
      </c>
      <c r="L474" s="664">
        <f>'3A 2025-2026 REPORTE CALIFICACI'!IQ47</f>
        <v>83</v>
      </c>
      <c r="M474" s="664">
        <f>'3A 2025-2026 REPORTE CALIFICACI'!IR47</f>
        <v>82</v>
      </c>
      <c r="N474" s="664">
        <f>'3A 2025-2026 REPORTE CALIFICACI'!IS47</f>
        <v>86</v>
      </c>
      <c r="O474" s="664">
        <f>'3A 2025-2026 REPORTE CALIFICACI'!IT47</f>
        <v>0</v>
      </c>
      <c r="P474" s="664">
        <f>'3A 2025-2026 REPORTE CALIFICACI'!IU47</f>
        <v>80</v>
      </c>
      <c r="Q474" s="664">
        <f>'3A 2025-2026 REPORTE CALIFICACI'!IV47</f>
        <v>86</v>
      </c>
      <c r="R474" s="664">
        <f>'3A 2025-2026 REPORTE CALIFICACI'!IW47</f>
        <v>90</v>
      </c>
      <c r="S474" s="664">
        <f>'3A 2025-2026 REPORTE CALIFICACI'!IX47</f>
        <v>0</v>
      </c>
      <c r="T474" s="716">
        <f>'3A 2025-2026 REPORTE CALIFICACI'!IY47</f>
        <v>61.5</v>
      </c>
      <c r="U474" s="716">
        <f>'3A 2025-2026 REPORTE CALIFICACI'!IZ47</f>
        <v>63.5</v>
      </c>
      <c r="V474" s="716">
        <f>'3A 2025-2026 REPORTE CALIFICACI'!JA47</f>
        <v>62.75</v>
      </c>
      <c r="W474" s="716">
        <f>'3A 2025-2026 REPORTE CALIFICACI'!JB47</f>
        <v>64</v>
      </c>
      <c r="X474" s="749">
        <f>'3A 2025-2026 REPORTE CALIFICACI'!JC47</f>
        <v>62.9375</v>
      </c>
      <c r="Y474" s="750">
        <f>'3A 2025-2026 REPORTE CALIFICACI'!JD47</f>
        <v>0.8</v>
      </c>
      <c r="Z474" s="665">
        <f>'3A 2025-2026 REPORTE CALIFICACI'!JE47</f>
        <v>31.46875</v>
      </c>
      <c r="AA474" s="665" t="str">
        <f>'3A 2025-2026 REPORTE CALIFICACI'!JF47</f>
        <v/>
      </c>
      <c r="AB474" s="665" t="str">
        <f>'3A 2025-2026 REPORTE CALIFICACI'!JG47</f>
        <v/>
      </c>
      <c r="AC474" s="665">
        <f>'3A 2025-2026 REPORTE CALIFICACI'!JH47</f>
        <v>31</v>
      </c>
      <c r="AD474" s="665">
        <f>'3A 2025-2026 REPORTE CALIFICACI'!JI47</f>
        <v>18.88125</v>
      </c>
      <c r="AE474" s="665" t="str">
        <f>'3A 2025-2026 REPORTE CALIFICACI'!JJ47</f>
        <v/>
      </c>
      <c r="AF474" s="665" t="str">
        <f>'3A 2025-2026 REPORTE CALIFICACI'!JK47</f>
        <v/>
      </c>
      <c r="AG474" s="665">
        <f>'3A 2025-2026 REPORTE CALIFICACI'!JL47</f>
        <v>19</v>
      </c>
      <c r="AH474" s="664"/>
      <c r="AI474" s="665" t="str">
        <f>'3A 2025-2026 REPORTE CALIFICACI'!JN47</f>
        <v/>
      </c>
      <c r="AJ474" s="664" t="str">
        <f>'3A 2025-2026 REPORTE CALIFICACI'!JO47</f>
        <v/>
      </c>
      <c r="AK474" s="664" t="str">
        <f>'3A 2025-2026 REPORTE CALIFICACI'!JP47</f>
        <v>R</v>
      </c>
      <c r="AL474" s="666"/>
      <c r="AM474" s="667"/>
      <c r="AN474" s="661"/>
      <c r="AO474" s="47"/>
      <c r="AP474" s="663" t="s">
        <v>1021</v>
      </c>
      <c r="AQ474" s="664">
        <f>'3A 2025-2026 REPORTE CALIFICACI'!II48</f>
        <v>90</v>
      </c>
      <c r="AR474" s="664">
        <f>'3A 2025-2026 REPORTE CALIFICACI'!IJ48</f>
        <v>93</v>
      </c>
      <c r="AS474" s="664">
        <f>'3A 2025-2026 REPORTE CALIFICACI'!IK48</f>
        <v>95</v>
      </c>
      <c r="AT474" s="664">
        <f>'3A 2025-2026 REPORTE CALIFICACI'!IL48</f>
        <v>0</v>
      </c>
      <c r="AU474" s="664">
        <f>'3A 2025-2026 REPORTE CALIFICACI'!IM48</f>
        <v>91</v>
      </c>
      <c r="AV474" s="664">
        <f>'3A 2025-2026 REPORTE CALIFICACI'!IN48</f>
        <v>95</v>
      </c>
      <c r="AW474" s="664">
        <f>'3A 2025-2026 REPORTE CALIFICACI'!IO48</f>
        <v>94</v>
      </c>
      <c r="AX474" s="664">
        <f>'3A 2025-2026 REPORTE CALIFICACI'!IP48</f>
        <v>0</v>
      </c>
      <c r="AY474" s="664">
        <f>'3A 2025-2026 REPORTE CALIFICACI'!IQ48</f>
        <v>93</v>
      </c>
      <c r="AZ474" s="664">
        <f>'3A 2025-2026 REPORTE CALIFICACI'!IR48</f>
        <v>90</v>
      </c>
      <c r="BA474" s="664">
        <f>'3A 2025-2026 REPORTE CALIFICACI'!IS48</f>
        <v>93</v>
      </c>
      <c r="BB474" s="664">
        <f>'3A 2025-2026 REPORTE CALIFICACI'!IT48</f>
        <v>0</v>
      </c>
      <c r="BC474" s="664">
        <f>'3A 2025-2026 REPORTE CALIFICACI'!IU48</f>
        <v>87</v>
      </c>
      <c r="BD474" s="664">
        <f>'3A 2025-2026 REPORTE CALIFICACI'!IV48</f>
        <v>94</v>
      </c>
      <c r="BE474" s="664">
        <f>'3A 2025-2026 REPORTE CALIFICACI'!IW48</f>
        <v>96</v>
      </c>
      <c r="BF474" s="664">
        <f>'3A 2025-2026 REPORTE CALIFICACI'!IX48</f>
        <v>0</v>
      </c>
      <c r="BG474" s="716">
        <f>'3A 2025-2026 REPORTE CALIFICACI'!IY48</f>
        <v>69.5</v>
      </c>
      <c r="BH474" s="716">
        <f>'3A 2025-2026 REPORTE CALIFICACI'!IZ48</f>
        <v>70</v>
      </c>
      <c r="BI474" s="716">
        <f>'3A 2025-2026 REPORTE CALIFICACI'!JA48</f>
        <v>69</v>
      </c>
      <c r="BJ474" s="716">
        <f>'3A 2025-2026 REPORTE CALIFICACI'!JB48</f>
        <v>69.25</v>
      </c>
      <c r="BK474" s="749">
        <f>'3A 2025-2026 REPORTE CALIFICACI'!JC48</f>
        <v>69.4375</v>
      </c>
      <c r="BL474" s="750">
        <f>'3A 2025-2026 REPORTE CALIFICACI'!JD48</f>
        <v>0.8</v>
      </c>
      <c r="BM474" s="665" t="str">
        <f>'3A 2025-2026 REPORTE CALIFICACI'!JE48</f>
        <v/>
      </c>
      <c r="BN474" s="665" t="str">
        <f>'3A 2025-2026 REPORTE CALIFICACI'!JF48</f>
        <v/>
      </c>
      <c r="BO474" s="665" t="str">
        <f>'3A 2025-2026 REPORTE CALIFICACI'!JG48</f>
        <v/>
      </c>
      <c r="BP474" s="665" t="str">
        <f>'3A 2025-2026 REPORTE CALIFICACI'!JH48</f>
        <v/>
      </c>
      <c r="BQ474" s="665" t="str">
        <f>'3A 2025-2026 REPORTE CALIFICACI'!JI48</f>
        <v/>
      </c>
      <c r="BR474" s="665" t="str">
        <f>'3A 2025-2026 REPORTE CALIFICACI'!JJ48</f>
        <v/>
      </c>
      <c r="BS474" s="665" t="str">
        <f>'3A 2025-2026 REPORTE CALIFICACI'!JK48</f>
        <v/>
      </c>
      <c r="BT474" s="749" t="str">
        <f>'3A 2025-2026 REPORTE CALIFICACI'!JL48</f>
        <v/>
      </c>
      <c r="BU474" s="664"/>
      <c r="BV474" s="665" t="str">
        <f>'3A 2025-2026 REPORTE CALIFICACI'!JN48</f>
        <v/>
      </c>
      <c r="BW474" s="664" t="str">
        <f>'3A 2025-2026 REPORTE CALIFICACI'!JO48</f>
        <v>A</v>
      </c>
      <c r="BX474" s="664" t="str">
        <f>'3A 2025-2026 REPORTE CALIFICACI'!JP48</f>
        <v/>
      </c>
      <c r="BY474" s="666"/>
      <c r="BZ474" s="667"/>
      <c r="CA474" s="661"/>
      <c r="CB474" s="47"/>
      <c r="CC474" s="663" t="s">
        <v>1021</v>
      </c>
      <c r="CD474" s="664">
        <f>'3A 2025-2026 REPORTE CALIFICACI'!II49</f>
        <v>77</v>
      </c>
      <c r="CE474" s="664">
        <f>'3A 2025-2026 REPORTE CALIFICACI'!IJ49</f>
        <v>78</v>
      </c>
      <c r="CF474" s="664">
        <f>'3A 2025-2026 REPORTE CALIFICACI'!IK49</f>
        <v>83</v>
      </c>
      <c r="CG474" s="664">
        <f>'3A 2025-2026 REPORTE CALIFICACI'!IL49</f>
        <v>0</v>
      </c>
      <c r="CH474" s="664">
        <f>'3A 2025-2026 REPORTE CALIFICACI'!IM49</f>
        <v>80</v>
      </c>
      <c r="CI474" s="664">
        <f>'3A 2025-2026 REPORTE CALIFICACI'!IN49</f>
        <v>81</v>
      </c>
      <c r="CJ474" s="664">
        <f>'3A 2025-2026 REPORTE CALIFICACI'!IO49</f>
        <v>84</v>
      </c>
      <c r="CK474" s="664">
        <f>'3A 2025-2026 REPORTE CALIFICACI'!IP49</f>
        <v>0</v>
      </c>
      <c r="CL474" s="664">
        <f>'3A 2025-2026 REPORTE CALIFICACI'!IQ49</f>
        <v>78</v>
      </c>
      <c r="CM474" s="664">
        <f>'3A 2025-2026 REPORTE CALIFICACI'!IR49</f>
        <v>75</v>
      </c>
      <c r="CN474" s="664">
        <f>'3A 2025-2026 REPORTE CALIFICACI'!IS49</f>
        <v>82</v>
      </c>
      <c r="CO474" s="664">
        <f>'3A 2025-2026 REPORTE CALIFICACI'!IT49</f>
        <v>0</v>
      </c>
      <c r="CP474" s="664">
        <f>'3A 2025-2026 REPORTE CALIFICACI'!IU49</f>
        <v>80</v>
      </c>
      <c r="CQ474" s="664">
        <f>'3A 2025-2026 REPORTE CALIFICACI'!IV49</f>
        <v>76</v>
      </c>
      <c r="CR474" s="664">
        <f>'3A 2025-2026 REPORTE CALIFICACI'!IW49</f>
        <v>83</v>
      </c>
      <c r="CS474" s="664">
        <f>'3A 2025-2026 REPORTE CALIFICACI'!IX49</f>
        <v>0</v>
      </c>
      <c r="CT474" s="716">
        <f>'3A 2025-2026 REPORTE CALIFICACI'!IY49</f>
        <v>59.5</v>
      </c>
      <c r="CU474" s="716">
        <f>'3A 2025-2026 REPORTE CALIFICACI'!IZ49</f>
        <v>61.25</v>
      </c>
      <c r="CV474" s="716">
        <f>'3A 2025-2026 REPORTE CALIFICACI'!JA49</f>
        <v>58.75</v>
      </c>
      <c r="CW474" s="716">
        <f>'3A 2025-2026 REPORTE CALIFICACI'!JB49</f>
        <v>59.75</v>
      </c>
      <c r="CX474" s="749">
        <f>'3A 2025-2026 REPORTE CALIFICACI'!JC49</f>
        <v>59.8125</v>
      </c>
      <c r="CY474" s="750">
        <f>'3A 2025-2026 REPORTE CALIFICACI'!JD49</f>
        <v>0.8</v>
      </c>
      <c r="CZ474" s="665">
        <f>'3A 2025-2026 REPORTE CALIFICACI'!JE49</f>
        <v>29.90625</v>
      </c>
      <c r="DA474" s="665" t="str">
        <f>'3A 2025-2026 REPORTE CALIFICACI'!JF49</f>
        <v/>
      </c>
      <c r="DB474" s="665" t="str">
        <f>'3A 2025-2026 REPORTE CALIFICACI'!JG49</f>
        <v/>
      </c>
      <c r="DC474" s="749">
        <f>'3A 2025-2026 REPORTE CALIFICACI'!JH49</f>
        <v>30</v>
      </c>
      <c r="DD474" s="665">
        <f>'3A 2025-2026 REPORTE CALIFICACI'!JI49</f>
        <v>17.94375</v>
      </c>
      <c r="DE474" s="665" t="str">
        <f>'3A 2025-2026 REPORTE CALIFICACI'!JJ49</f>
        <v/>
      </c>
      <c r="DF474" s="665" t="str">
        <f>'3A 2025-2026 REPORTE CALIFICACI'!JK49</f>
        <v/>
      </c>
      <c r="DG474" s="749">
        <f>'3A 2025-2026 REPORTE CALIFICACI'!JL49</f>
        <v>18</v>
      </c>
      <c r="DH474" s="744" t="str">
        <f>'3A 2025-2026 REPORTE CALIFICACI'!JM49</f>
        <v/>
      </c>
      <c r="DI474" s="665" t="str">
        <f>'3A 2025-2026 REPORTE CALIFICACI'!JN49</f>
        <v/>
      </c>
      <c r="DJ474" s="664" t="str">
        <f>'3A 2025-2026 REPORTE CALIFICACI'!JO49</f>
        <v/>
      </c>
      <c r="DK474" s="664" t="str">
        <f>'3A 2025-2026 REPORTE CALIFICACI'!JP49</f>
        <v>R</v>
      </c>
      <c r="DL474" s="666"/>
      <c r="DM474" s="667"/>
      <c r="DN474" s="661"/>
      <c r="DO474" s="47"/>
      <c r="DP474" s="663" t="s">
        <v>1021</v>
      </c>
      <c r="DQ474" s="664">
        <f>'3A 2025-2026 REPORTE CALIFICACI'!II50</f>
        <v>90</v>
      </c>
      <c r="DR474" s="664">
        <f>'3A 2025-2026 REPORTE CALIFICACI'!IJ50</f>
        <v>88</v>
      </c>
      <c r="DS474" s="664">
        <f>'3A 2025-2026 REPORTE CALIFICACI'!IK50</f>
        <v>90</v>
      </c>
      <c r="DT474" s="664">
        <f>'3A 2025-2026 REPORTE CALIFICACI'!IL50</f>
        <v>0</v>
      </c>
      <c r="DU474" s="664">
        <f>'3A 2025-2026 REPORTE CALIFICACI'!IM50</f>
        <v>88</v>
      </c>
      <c r="DV474" s="664">
        <f>'3A 2025-2026 REPORTE CALIFICACI'!IN50</f>
        <v>87</v>
      </c>
      <c r="DW474" s="664">
        <f>'3A 2025-2026 REPORTE CALIFICACI'!IO50</f>
        <v>88</v>
      </c>
      <c r="DX474" s="664">
        <f>'3A 2025-2026 REPORTE CALIFICACI'!IP50</f>
        <v>0</v>
      </c>
      <c r="DY474" s="664">
        <f>'3A 2025-2026 REPORTE CALIFICACI'!IQ50</f>
        <v>88</v>
      </c>
      <c r="DZ474" s="664">
        <f>'3A 2025-2026 REPORTE CALIFICACI'!IR50</f>
        <v>86</v>
      </c>
      <c r="EA474" s="664">
        <f>'3A 2025-2026 REPORTE CALIFICACI'!IS50</f>
        <v>85</v>
      </c>
      <c r="EB474" s="664">
        <f>'3A 2025-2026 REPORTE CALIFICACI'!IT50</f>
        <v>0</v>
      </c>
      <c r="EC474" s="664">
        <f>'3A 2025-2026 REPORTE CALIFICACI'!IU50</f>
        <v>86</v>
      </c>
      <c r="ED474" s="664">
        <f>'3A 2025-2026 REPORTE CALIFICACI'!IV50</f>
        <v>87</v>
      </c>
      <c r="EE474" s="664">
        <f>'3A 2025-2026 REPORTE CALIFICACI'!IW50</f>
        <v>88</v>
      </c>
      <c r="EF474" s="664">
        <f>'3A 2025-2026 REPORTE CALIFICACI'!IX50</f>
        <v>0</v>
      </c>
      <c r="EG474" s="716">
        <f>'3A 2025-2026 REPORTE CALIFICACI'!IY50</f>
        <v>67</v>
      </c>
      <c r="EH474" s="716">
        <f>'3A 2025-2026 REPORTE CALIFICACI'!IZ50</f>
        <v>65.75</v>
      </c>
      <c r="EI474" s="716">
        <f>'3A 2025-2026 REPORTE CALIFICACI'!JA50</f>
        <v>64.75</v>
      </c>
      <c r="EJ474" s="716">
        <f>'3A 2025-2026 REPORTE CALIFICACI'!JB50</f>
        <v>65.25</v>
      </c>
      <c r="EK474" s="749">
        <f>'3A 2025-2026 REPORTE CALIFICACI'!JC50</f>
        <v>65.6875</v>
      </c>
      <c r="EL474" s="750">
        <f>'3A 2025-2026 REPORTE CALIFICACI'!JD50</f>
        <v>0.8</v>
      </c>
      <c r="EM474" s="665">
        <f>'3A 2025-2026 REPORTE CALIFICACI'!JE50</f>
        <v>32.84375</v>
      </c>
      <c r="EN474" s="665" t="str">
        <f>'3A 2025-2026 REPORTE CALIFICACI'!JF50</f>
        <v/>
      </c>
      <c r="EO474" s="665" t="str">
        <f>'3A 2025-2026 REPORTE CALIFICACI'!JG50</f>
        <v/>
      </c>
      <c r="EP474" s="665">
        <f>'3A 2025-2026 REPORTE CALIFICACI'!JH50</f>
        <v>33</v>
      </c>
      <c r="EQ474" s="665">
        <f>'3A 2025-2026 REPORTE CALIFICACI'!JI50</f>
        <v>19.70625</v>
      </c>
      <c r="ER474" s="665" t="str">
        <f>'3A 2025-2026 REPORTE CALIFICACI'!JJ50</f>
        <v/>
      </c>
      <c r="ES474" s="665" t="str">
        <f>'3A 2025-2026 REPORTE CALIFICACI'!JK50</f>
        <v/>
      </c>
      <c r="ET474" s="665">
        <f>'3A 2025-2026 REPORTE CALIFICACI'!JL50</f>
        <v>20</v>
      </c>
      <c r="EU474" s="664"/>
      <c r="EV474" s="665" t="str">
        <f>'3A 2025-2026 REPORTE CALIFICACI'!JN50</f>
        <v/>
      </c>
      <c r="EW474" s="664" t="str">
        <f>'3A 2025-2026 REPORTE CALIFICACI'!JO50</f>
        <v/>
      </c>
      <c r="EX474" s="664" t="str">
        <f>'3A 2025-2026 REPORTE CALIFICACI'!JP50</f>
        <v>R</v>
      </c>
      <c r="EY474" s="666"/>
    </row>
    <row r="475" ht="81.0" customHeight="1">
      <c r="A475" s="661"/>
      <c r="B475" s="43"/>
      <c r="C475" s="663" t="s">
        <v>1022</v>
      </c>
      <c r="D475" s="664">
        <f>'3A 2025-2026 REPORTE CALIFICACI'!JQ47</f>
        <v>76</v>
      </c>
      <c r="E475" s="665">
        <f>'3A 2025-2026 REPORTE CALIFICACI'!JR47</f>
        <v>91</v>
      </c>
      <c r="F475" s="665">
        <f>'3A 2025-2026 REPORTE CALIFICACI'!JS47</f>
        <v>83</v>
      </c>
      <c r="G475" s="664">
        <f>'3A 2025-2026 REPORTE CALIFICACI'!JT47</f>
        <v>0</v>
      </c>
      <c r="H475" s="664">
        <f>'3A 2025-2026 REPORTE CALIFICACI'!JU47</f>
        <v>81</v>
      </c>
      <c r="I475" s="665">
        <f>'3A 2025-2026 REPORTE CALIFICACI'!JV47</f>
        <v>93</v>
      </c>
      <c r="J475" s="665">
        <f>'3A 2025-2026 REPORTE CALIFICACI'!JW47</f>
        <v>78</v>
      </c>
      <c r="K475" s="664">
        <f>'3A 2025-2026 REPORTE CALIFICACI'!JX47</f>
        <v>0</v>
      </c>
      <c r="L475" s="664">
        <f>'3A 2025-2026 REPORTE CALIFICACI'!JY47</f>
        <v>88</v>
      </c>
      <c r="M475" s="665">
        <f>'3A 2025-2026 REPORTE CALIFICACI'!JZ47</f>
        <v>94</v>
      </c>
      <c r="N475" s="665">
        <f>'3A 2025-2026 REPORTE CALIFICACI'!KA47</f>
        <v>80</v>
      </c>
      <c r="O475" s="664">
        <f>'3A 2025-2026 REPORTE CALIFICACI'!KB47</f>
        <v>0</v>
      </c>
      <c r="P475" s="665">
        <f>'3A 2025-2026 REPORTE CALIFICACI'!KC47</f>
        <v>77</v>
      </c>
      <c r="Q475" s="665">
        <f>'3A 2025-2026 REPORTE CALIFICACI'!KD47</f>
        <v>87</v>
      </c>
      <c r="R475" s="665">
        <f>'3A 2025-2026 REPORTE CALIFICACI'!KE47</f>
        <v>84</v>
      </c>
      <c r="S475" s="664">
        <f>'3A 2025-2026 REPORTE CALIFICACI'!KF47</f>
        <v>0</v>
      </c>
      <c r="T475" s="716">
        <f>'3A 2025-2026 REPORTE CALIFICACI'!KG47</f>
        <v>62.5</v>
      </c>
      <c r="U475" s="716">
        <f>'3A 2025-2026 REPORTE CALIFICACI'!KH47</f>
        <v>63</v>
      </c>
      <c r="V475" s="716">
        <f>'3A 2025-2026 REPORTE CALIFICACI'!KI47</f>
        <v>65.5</v>
      </c>
      <c r="W475" s="716">
        <f>'3A 2025-2026 REPORTE CALIFICACI'!KJ47</f>
        <v>62</v>
      </c>
      <c r="X475" s="749">
        <f>'3A 2025-2026 REPORTE CALIFICACI'!KK47</f>
        <v>63.25</v>
      </c>
      <c r="Y475" s="750">
        <f>'3A 2025-2026 REPORTE CALIFICACI'!KL47</f>
        <v>0.6349206349</v>
      </c>
      <c r="Z475" s="665">
        <f>'3A 2025-2026 REPORTE CALIFICACI'!KM47</f>
        <v>31.625</v>
      </c>
      <c r="AA475" s="665" t="str">
        <f>'3A 2025-2026 REPORTE CALIFICACI'!KN47</f>
        <v/>
      </c>
      <c r="AB475" s="665" t="str">
        <f>'3A 2025-2026 REPORTE CALIFICACI'!KO47</f>
        <v/>
      </c>
      <c r="AC475" s="665">
        <f>'3A 2025-2026 REPORTE CALIFICACI'!KP47</f>
        <v>32</v>
      </c>
      <c r="AD475" s="665">
        <f>'3A 2025-2026 REPORTE CALIFICACI'!KQ47</f>
        <v>18.975</v>
      </c>
      <c r="AE475" s="665" t="str">
        <f>'3A 2025-2026 REPORTE CALIFICACI'!KR47</f>
        <v/>
      </c>
      <c r="AF475" s="665" t="str">
        <f>'3A 2025-2026 REPORTE CALIFICACI'!KS47</f>
        <v/>
      </c>
      <c r="AG475" s="665">
        <f>'3A 2025-2026 REPORTE CALIFICACI'!KT47</f>
        <v>19</v>
      </c>
      <c r="AH475" s="664"/>
      <c r="AI475" s="665" t="str">
        <f>'3A 2025-2026 REPORTE CALIFICACI'!KV47</f>
        <v/>
      </c>
      <c r="AJ475" s="664" t="str">
        <f>'3A 2025-2026 REPORTE CALIFICACI'!KW47</f>
        <v/>
      </c>
      <c r="AK475" s="664" t="str">
        <f>'3A 2025-2026 REPORTE CALIFICACI'!KX47</f>
        <v>R</v>
      </c>
      <c r="AL475" s="666"/>
      <c r="AM475" s="667"/>
      <c r="AN475" s="661"/>
      <c r="AO475" s="43"/>
      <c r="AP475" s="663" t="s">
        <v>1022</v>
      </c>
      <c r="AQ475" s="664">
        <f>'3A 2025-2026 REPORTE CALIFICACI'!JQ48</f>
        <v>93</v>
      </c>
      <c r="AR475" s="665">
        <f>'3A 2025-2026 REPORTE CALIFICACI'!JR48</f>
        <v>96</v>
      </c>
      <c r="AS475" s="665">
        <f>'3A 2025-2026 REPORTE CALIFICACI'!JS48</f>
        <v>90</v>
      </c>
      <c r="AT475" s="664">
        <f>'3A 2025-2026 REPORTE CALIFICACI'!JT48</f>
        <v>0</v>
      </c>
      <c r="AU475" s="664">
        <f>'3A 2025-2026 REPORTE CALIFICACI'!JU48</f>
        <v>91</v>
      </c>
      <c r="AV475" s="665">
        <f>'3A 2025-2026 REPORTE CALIFICACI'!JV48</f>
        <v>97</v>
      </c>
      <c r="AW475" s="665">
        <f>'3A 2025-2026 REPORTE CALIFICACI'!JW48</f>
        <v>92</v>
      </c>
      <c r="AX475" s="664">
        <f>'3A 2025-2026 REPORTE CALIFICACI'!JX48</f>
        <v>0</v>
      </c>
      <c r="AY475" s="664">
        <f>'3A 2025-2026 REPORTE CALIFICACI'!JY48</f>
        <v>94</v>
      </c>
      <c r="AZ475" s="665">
        <f>'3A 2025-2026 REPORTE CALIFICACI'!JZ48</f>
        <v>95</v>
      </c>
      <c r="BA475" s="665">
        <f>'3A 2025-2026 REPORTE CALIFICACI'!KA48</f>
        <v>92</v>
      </c>
      <c r="BB475" s="664">
        <f>'3A 2025-2026 REPORTE CALIFICACI'!KB48</f>
        <v>0</v>
      </c>
      <c r="BC475" s="665">
        <f>'3A 2025-2026 REPORTE CALIFICACI'!KC48</f>
        <v>95</v>
      </c>
      <c r="BD475" s="665">
        <f>'3A 2025-2026 REPORTE CALIFICACI'!KD48</f>
        <v>92</v>
      </c>
      <c r="BE475" s="665">
        <f>'3A 2025-2026 REPORTE CALIFICACI'!KE48</f>
        <v>96</v>
      </c>
      <c r="BF475" s="664">
        <f>'3A 2025-2026 REPORTE CALIFICACI'!KF48</f>
        <v>0</v>
      </c>
      <c r="BG475" s="716">
        <f>'3A 2025-2026 REPORTE CALIFICACI'!KG48</f>
        <v>69.75</v>
      </c>
      <c r="BH475" s="716">
        <f>'3A 2025-2026 REPORTE CALIFICACI'!KH48</f>
        <v>70</v>
      </c>
      <c r="BI475" s="716">
        <f>'3A 2025-2026 REPORTE CALIFICACI'!KI48</f>
        <v>70.25</v>
      </c>
      <c r="BJ475" s="716">
        <f>'3A 2025-2026 REPORTE CALIFICACI'!KJ48</f>
        <v>70.75</v>
      </c>
      <c r="BK475" s="749">
        <f>'3A 2025-2026 REPORTE CALIFICACI'!KK48</f>
        <v>70.1875</v>
      </c>
      <c r="BL475" s="750">
        <f>'3A 2025-2026 REPORTE CALIFICACI'!KL48</f>
        <v>0.6349206349</v>
      </c>
      <c r="BM475" s="665" t="str">
        <f>'3A 2025-2026 REPORTE CALIFICACI'!KM48</f>
        <v/>
      </c>
      <c r="BN475" s="665" t="str">
        <f>'3A 2025-2026 REPORTE CALIFICACI'!KN48</f>
        <v/>
      </c>
      <c r="BO475" s="665" t="str">
        <f>'3A 2025-2026 REPORTE CALIFICACI'!KO48</f>
        <v/>
      </c>
      <c r="BP475" s="665" t="str">
        <f>'3A 2025-2026 REPORTE CALIFICACI'!KP48</f>
        <v/>
      </c>
      <c r="BQ475" s="665" t="str">
        <f>'3A 2025-2026 REPORTE CALIFICACI'!KQ48</f>
        <v/>
      </c>
      <c r="BR475" s="665" t="str">
        <f>'3A 2025-2026 REPORTE CALIFICACI'!KR48</f>
        <v/>
      </c>
      <c r="BS475" s="665" t="str">
        <f>'3A 2025-2026 REPORTE CALIFICACI'!KS48</f>
        <v/>
      </c>
      <c r="BT475" s="749" t="str">
        <f>'3A 2025-2026 REPORTE CALIFICACI'!KT48</f>
        <v/>
      </c>
      <c r="BU475" s="664"/>
      <c r="BV475" s="665" t="str">
        <f>'3A 2025-2026 REPORTE CALIFICACI'!KV48</f>
        <v/>
      </c>
      <c r="BW475" s="664" t="str">
        <f>'3A 2025-2026 REPORTE CALIFICACI'!KW48</f>
        <v>A</v>
      </c>
      <c r="BX475" s="664" t="str">
        <f>'3A 2025-2026 REPORTE CALIFICACI'!KX48</f>
        <v/>
      </c>
      <c r="BY475" s="666"/>
      <c r="BZ475" s="667"/>
      <c r="CA475" s="661"/>
      <c r="CB475" s="43"/>
      <c r="CC475" s="663" t="s">
        <v>1022</v>
      </c>
      <c r="CD475" s="664">
        <f>'3A 2025-2026 REPORTE CALIFICACI'!JQ49</f>
        <v>80</v>
      </c>
      <c r="CE475" s="665">
        <f>'3A 2025-2026 REPORTE CALIFICACI'!JR49</f>
        <v>81</v>
      </c>
      <c r="CF475" s="665">
        <f>'3A 2025-2026 REPORTE CALIFICACI'!JS49</f>
        <v>74</v>
      </c>
      <c r="CG475" s="664">
        <f>'3A 2025-2026 REPORTE CALIFICACI'!JT49</f>
        <v>0</v>
      </c>
      <c r="CH475" s="664">
        <f>'3A 2025-2026 REPORTE CALIFICACI'!JU49</f>
        <v>82</v>
      </c>
      <c r="CI475" s="665">
        <f>'3A 2025-2026 REPORTE CALIFICACI'!JV49</f>
        <v>85</v>
      </c>
      <c r="CJ475" s="665">
        <f>'3A 2025-2026 REPORTE CALIFICACI'!JW49</f>
        <v>76</v>
      </c>
      <c r="CK475" s="664">
        <f>'3A 2025-2026 REPORTE CALIFICACI'!JX49</f>
        <v>0</v>
      </c>
      <c r="CL475" s="664">
        <f>'3A 2025-2026 REPORTE CALIFICACI'!JY49</f>
        <v>83</v>
      </c>
      <c r="CM475" s="665">
        <f>'3A 2025-2026 REPORTE CALIFICACI'!JZ49</f>
        <v>84</v>
      </c>
      <c r="CN475" s="665">
        <f>'3A 2025-2026 REPORTE CALIFICACI'!KA49</f>
        <v>80</v>
      </c>
      <c r="CO475" s="664">
        <f>'3A 2025-2026 REPORTE CALIFICACI'!KB49</f>
        <v>0</v>
      </c>
      <c r="CP475" s="665">
        <f>'3A 2025-2026 REPORTE CALIFICACI'!KC49</f>
        <v>78</v>
      </c>
      <c r="CQ475" s="665">
        <f>'3A 2025-2026 REPORTE CALIFICACI'!KD49</f>
        <v>82</v>
      </c>
      <c r="CR475" s="665">
        <f>'3A 2025-2026 REPORTE CALIFICACI'!KE49</f>
        <v>74.66666667</v>
      </c>
      <c r="CS475" s="664">
        <f>'3A 2025-2026 REPORTE CALIFICACI'!KF49</f>
        <v>0</v>
      </c>
      <c r="CT475" s="716">
        <f>'3A 2025-2026 REPORTE CALIFICACI'!KG49</f>
        <v>58.75</v>
      </c>
      <c r="CU475" s="716">
        <f>'3A 2025-2026 REPORTE CALIFICACI'!KH49</f>
        <v>60.75</v>
      </c>
      <c r="CV475" s="716">
        <f>'3A 2025-2026 REPORTE CALIFICACI'!KI49</f>
        <v>61.75</v>
      </c>
      <c r="CW475" s="716">
        <f>'3A 2025-2026 REPORTE CALIFICACI'!KJ49</f>
        <v>58.66666667</v>
      </c>
      <c r="CX475" s="749">
        <f>'3A 2025-2026 REPORTE CALIFICACI'!KK49</f>
        <v>59.97916667</v>
      </c>
      <c r="CY475" s="750">
        <f>'3A 2025-2026 REPORTE CALIFICACI'!KL49</f>
        <v>0.5781746032</v>
      </c>
      <c r="CZ475" s="665">
        <f>'3A 2025-2026 REPORTE CALIFICACI'!KM49</f>
        <v>29.98958333</v>
      </c>
      <c r="DA475" s="665" t="str">
        <f>'3A 2025-2026 REPORTE CALIFICACI'!KN49</f>
        <v/>
      </c>
      <c r="DB475" s="665" t="str">
        <f>'3A 2025-2026 REPORTE CALIFICACI'!KO49</f>
        <v/>
      </c>
      <c r="DC475" s="749">
        <f>'3A 2025-2026 REPORTE CALIFICACI'!KP49</f>
        <v>30</v>
      </c>
      <c r="DD475" s="665">
        <f>'3A 2025-2026 REPORTE CALIFICACI'!KQ49</f>
        <v>17.99375</v>
      </c>
      <c r="DE475" s="665" t="str">
        <f>'3A 2025-2026 REPORTE CALIFICACI'!KR49</f>
        <v/>
      </c>
      <c r="DF475" s="665" t="str">
        <f>'3A 2025-2026 REPORTE CALIFICACI'!KS49</f>
        <v/>
      </c>
      <c r="DG475" s="749">
        <f>'3A 2025-2026 REPORTE CALIFICACI'!KT49</f>
        <v>18</v>
      </c>
      <c r="DH475" s="744" t="str">
        <f>'3A 2025-2026 REPORTE CALIFICACI'!KU49</f>
        <v/>
      </c>
      <c r="DI475" s="665" t="str">
        <f>'3A 2025-2026 REPORTE CALIFICACI'!KV49</f>
        <v/>
      </c>
      <c r="DJ475" s="664" t="str">
        <f>'3A 2025-2026 REPORTE CALIFICACI'!KW49</f>
        <v/>
      </c>
      <c r="DK475" s="664" t="str">
        <f>'3A 2025-2026 REPORTE CALIFICACI'!KX49</f>
        <v>R</v>
      </c>
      <c r="DL475" s="666"/>
      <c r="DM475" s="667"/>
      <c r="DN475" s="661"/>
      <c r="DO475" s="43"/>
      <c r="DP475" s="663" t="s">
        <v>1022</v>
      </c>
      <c r="DQ475" s="664">
        <f>'3A 2025-2026 REPORTE CALIFICACI'!JQ50</f>
        <v>93</v>
      </c>
      <c r="DR475" s="665">
        <f>'3A 2025-2026 REPORTE CALIFICACI'!JR50</f>
        <v>93</v>
      </c>
      <c r="DS475" s="665">
        <f>'3A 2025-2026 REPORTE CALIFICACI'!JS50</f>
        <v>80</v>
      </c>
      <c r="DT475" s="664">
        <f>'3A 2025-2026 REPORTE CALIFICACI'!JT50</f>
        <v>0</v>
      </c>
      <c r="DU475" s="664">
        <f>'3A 2025-2026 REPORTE CALIFICACI'!JU50</f>
        <v>90</v>
      </c>
      <c r="DV475" s="665">
        <f>'3A 2025-2026 REPORTE CALIFICACI'!JV50</f>
        <v>94</v>
      </c>
      <c r="DW475" s="665">
        <f>'3A 2025-2026 REPORTE CALIFICACI'!JW50</f>
        <v>87</v>
      </c>
      <c r="DX475" s="664">
        <f>'3A 2025-2026 REPORTE CALIFICACI'!JX50</f>
        <v>0</v>
      </c>
      <c r="DY475" s="664">
        <f>'3A 2025-2026 REPORTE CALIFICACI'!JY50</f>
        <v>94</v>
      </c>
      <c r="DZ475" s="665">
        <f>'3A 2025-2026 REPORTE CALIFICACI'!JZ50</f>
        <v>95</v>
      </c>
      <c r="EA475" s="665">
        <f>'3A 2025-2026 REPORTE CALIFICACI'!KA50</f>
        <v>92</v>
      </c>
      <c r="EB475" s="664">
        <f>'3A 2025-2026 REPORTE CALIFICACI'!KB50</f>
        <v>0</v>
      </c>
      <c r="EC475" s="665">
        <f>'3A 2025-2026 REPORTE CALIFICACI'!KC50</f>
        <v>95</v>
      </c>
      <c r="ED475" s="665">
        <f>'3A 2025-2026 REPORTE CALIFICACI'!KD50</f>
        <v>91</v>
      </c>
      <c r="EE475" s="665">
        <f>'3A 2025-2026 REPORTE CALIFICACI'!KE50</f>
        <v>93</v>
      </c>
      <c r="EF475" s="664">
        <f>'3A 2025-2026 REPORTE CALIFICACI'!KF50</f>
        <v>0</v>
      </c>
      <c r="EG475" s="716">
        <f>'3A 2025-2026 REPORTE CALIFICACI'!KG50</f>
        <v>66.5</v>
      </c>
      <c r="EH475" s="716">
        <f>'3A 2025-2026 REPORTE CALIFICACI'!KH50</f>
        <v>67.75</v>
      </c>
      <c r="EI475" s="716">
        <f>'3A 2025-2026 REPORTE CALIFICACI'!KI50</f>
        <v>70.25</v>
      </c>
      <c r="EJ475" s="716">
        <f>'3A 2025-2026 REPORTE CALIFICACI'!KJ50</f>
        <v>69.75</v>
      </c>
      <c r="EK475" s="749">
        <f>'3A 2025-2026 REPORTE CALIFICACI'!KK50</f>
        <v>68.5625</v>
      </c>
      <c r="EL475" s="750">
        <f>'3A 2025-2026 REPORTE CALIFICACI'!KL50</f>
        <v>0.6071428571</v>
      </c>
      <c r="EM475" s="665">
        <f>'3A 2025-2026 REPORTE CALIFICACI'!KM50</f>
        <v>34.28125</v>
      </c>
      <c r="EN475" s="665" t="str">
        <f>'3A 2025-2026 REPORTE CALIFICACI'!KN50</f>
        <v/>
      </c>
      <c r="EO475" s="665" t="str">
        <f>'3A 2025-2026 REPORTE CALIFICACI'!KO50</f>
        <v/>
      </c>
      <c r="EP475" s="665">
        <f>'3A 2025-2026 REPORTE CALIFICACI'!KP50</f>
        <v>34</v>
      </c>
      <c r="EQ475" s="665">
        <f>'3A 2025-2026 REPORTE CALIFICACI'!KQ50</f>
        <v>20.56875</v>
      </c>
      <c r="ER475" s="665" t="str">
        <f>'3A 2025-2026 REPORTE CALIFICACI'!KR50</f>
        <v/>
      </c>
      <c r="ES475" s="665" t="str">
        <f>'3A 2025-2026 REPORTE CALIFICACI'!KS50</f>
        <v/>
      </c>
      <c r="ET475" s="665">
        <f>'3A 2025-2026 REPORTE CALIFICACI'!KT50</f>
        <v>21</v>
      </c>
      <c r="EU475" s="664"/>
      <c r="EV475" s="665" t="str">
        <f>'3A 2025-2026 REPORTE CALIFICACI'!KV50</f>
        <v/>
      </c>
      <c r="EW475" s="664" t="str">
        <f>'3A 2025-2026 REPORTE CALIFICACI'!KW50</f>
        <v/>
      </c>
      <c r="EX475" s="664" t="str">
        <f>'3A 2025-2026 REPORTE CALIFICACI'!KX50</f>
        <v>R</v>
      </c>
      <c r="EY475" s="666"/>
    </row>
    <row r="476">
      <c r="A476" s="628"/>
      <c r="B476" s="643"/>
      <c r="C476" s="643"/>
      <c r="D476" s="643"/>
      <c r="E476" s="643"/>
      <c r="F476" s="643"/>
      <c r="G476" s="643"/>
      <c r="H476" s="643"/>
      <c r="I476" s="643"/>
      <c r="J476" s="643"/>
      <c r="K476" s="643"/>
      <c r="L476" s="643"/>
      <c r="M476" s="643"/>
      <c r="N476" s="643"/>
      <c r="O476" s="643"/>
      <c r="P476" s="643"/>
      <c r="Q476" s="643"/>
      <c r="R476" s="643"/>
      <c r="S476" s="643"/>
      <c r="T476" s="643"/>
      <c r="U476" s="643"/>
      <c r="V476" s="643"/>
      <c r="W476" s="643"/>
      <c r="X476" s="751"/>
      <c r="Y476" s="751"/>
      <c r="Z476" s="643"/>
      <c r="AA476" s="643"/>
      <c r="AB476" s="643"/>
      <c r="AC476" s="643"/>
      <c r="AD476" s="643"/>
      <c r="AE476" s="643"/>
      <c r="AF476" s="643"/>
      <c r="AG476" s="643"/>
      <c r="AH476" s="643"/>
      <c r="AI476" s="643"/>
      <c r="AJ476" s="643"/>
      <c r="AK476" s="643"/>
      <c r="AL476" s="644"/>
      <c r="AM476" s="643"/>
      <c r="AN476" s="628"/>
      <c r="AO476" s="643"/>
      <c r="AP476" s="643"/>
      <c r="AQ476" s="643"/>
      <c r="AR476" s="643"/>
      <c r="AS476" s="643"/>
      <c r="AT476" s="643"/>
      <c r="AU476" s="643"/>
      <c r="AV476" s="643"/>
      <c r="AW476" s="643"/>
      <c r="AX476" s="643"/>
      <c r="AY476" s="643"/>
      <c r="AZ476" s="643"/>
      <c r="BA476" s="643"/>
      <c r="BB476" s="643"/>
      <c r="BC476" s="643"/>
      <c r="BD476" s="643"/>
      <c r="BE476" s="643"/>
      <c r="BF476" s="643"/>
      <c r="BG476" s="643"/>
      <c r="BH476" s="643"/>
      <c r="BI476" s="643"/>
      <c r="BJ476" s="643"/>
      <c r="BK476" s="751"/>
      <c r="BL476" s="751"/>
      <c r="BM476" s="643"/>
      <c r="BN476" s="643"/>
      <c r="BO476" s="643"/>
      <c r="BP476" s="643"/>
      <c r="BQ476" s="643"/>
      <c r="BR476" s="643"/>
      <c r="BS476" s="643"/>
      <c r="BT476" s="643"/>
      <c r="BU476" s="643"/>
      <c r="BV476" s="643"/>
      <c r="BW476" s="643"/>
      <c r="BX476" s="643"/>
      <c r="BY476" s="644"/>
      <c r="BZ476" s="643"/>
      <c r="CA476" s="628"/>
      <c r="CB476" s="643"/>
      <c r="CC476" s="643"/>
      <c r="CD476" s="643"/>
      <c r="CE476" s="643"/>
      <c r="CF476" s="643"/>
      <c r="CG476" s="643"/>
      <c r="CH476" s="643"/>
      <c r="CI476" s="643"/>
      <c r="CJ476" s="643"/>
      <c r="CK476" s="643"/>
      <c r="CL476" s="643"/>
      <c r="CM476" s="643"/>
      <c r="CN476" s="643"/>
      <c r="CO476" s="643"/>
      <c r="CP476" s="643"/>
      <c r="CQ476" s="643"/>
      <c r="CR476" s="643"/>
      <c r="CS476" s="643"/>
      <c r="CT476" s="643"/>
      <c r="CU476" s="643"/>
      <c r="CV476" s="643"/>
      <c r="CW476" s="643"/>
      <c r="CX476" s="751"/>
      <c r="CY476" s="751"/>
      <c r="CZ476" s="643"/>
      <c r="DA476" s="643"/>
      <c r="DB476" s="643"/>
      <c r="DC476" s="643"/>
      <c r="DD476" s="643"/>
      <c r="DE476" s="643"/>
      <c r="DF476" s="643"/>
      <c r="DG476" s="643"/>
      <c r="DH476" s="643"/>
      <c r="DI476" s="643"/>
      <c r="DJ476" s="643"/>
      <c r="DK476" s="643"/>
      <c r="DL476" s="644"/>
      <c r="DM476" s="643"/>
      <c r="DN476" s="628"/>
      <c r="DO476" s="643"/>
      <c r="DP476" s="643"/>
      <c r="DQ476" s="643"/>
      <c r="DR476" s="643"/>
      <c r="DS476" s="643"/>
      <c r="DT476" s="643"/>
      <c r="DU476" s="643"/>
      <c r="DV476" s="643"/>
      <c r="DW476" s="643"/>
      <c r="DX476" s="643"/>
      <c r="DY476" s="643"/>
      <c r="DZ476" s="643"/>
      <c r="EA476" s="643"/>
      <c r="EB476" s="643"/>
      <c r="EC476" s="643"/>
      <c r="ED476" s="643"/>
      <c r="EE476" s="643"/>
      <c r="EF476" s="643"/>
      <c r="EG476" s="643"/>
      <c r="EH476" s="643"/>
      <c r="EI476" s="643"/>
      <c r="EJ476" s="643"/>
      <c r="EK476" s="751"/>
      <c r="EL476" s="751"/>
      <c r="EM476" s="643"/>
      <c r="EN476" s="643"/>
      <c r="EO476" s="643"/>
      <c r="EP476" s="643"/>
      <c r="EQ476" s="643"/>
      <c r="ER476" s="643"/>
      <c r="ES476" s="643"/>
      <c r="ET476" s="643"/>
      <c r="EU476" s="643"/>
      <c r="EV476" s="643"/>
      <c r="EW476" s="643"/>
      <c r="EX476" s="643"/>
      <c r="EY476" s="644"/>
    </row>
    <row r="477">
      <c r="A477" s="628"/>
      <c r="B477" s="643"/>
      <c r="C477" s="643"/>
      <c r="D477" s="643"/>
      <c r="E477" s="643"/>
      <c r="F477" s="643"/>
      <c r="G477" s="643"/>
      <c r="H477" s="643"/>
      <c r="I477" s="643"/>
      <c r="J477" s="643"/>
      <c r="K477" s="643"/>
      <c r="L477" s="643"/>
      <c r="M477" s="643"/>
      <c r="N477" s="643"/>
      <c r="O477" s="643"/>
      <c r="P477" s="643"/>
      <c r="Q477" s="643"/>
      <c r="R477" s="643"/>
      <c r="S477" s="643"/>
      <c r="T477" s="643"/>
      <c r="U477" s="643"/>
      <c r="V477" s="643"/>
      <c r="W477" s="643"/>
      <c r="X477" s="739"/>
      <c r="Y477" s="739"/>
      <c r="Z477" s="643"/>
      <c r="AA477" s="643"/>
      <c r="AB477" s="643"/>
      <c r="AC477" s="643"/>
      <c r="AD477" s="643"/>
      <c r="AE477" s="643"/>
      <c r="AF477" s="643"/>
      <c r="AG477" s="643"/>
      <c r="AH477" s="643"/>
      <c r="AI477" s="643"/>
      <c r="AJ477" s="643"/>
      <c r="AK477" s="643"/>
      <c r="AL477" s="644"/>
      <c r="AM477" s="643"/>
      <c r="AN477" s="628"/>
      <c r="AO477" s="643"/>
      <c r="AP477" s="643"/>
      <c r="AQ477" s="643"/>
      <c r="AR477" s="643"/>
      <c r="AS477" s="643"/>
      <c r="AT477" s="643"/>
      <c r="AU477" s="643"/>
      <c r="AV477" s="643"/>
      <c r="AW477" s="643"/>
      <c r="AX477" s="643"/>
      <c r="AY477" s="643"/>
      <c r="AZ477" s="643"/>
      <c r="BA477" s="643"/>
      <c r="BB477" s="643"/>
      <c r="BC477" s="643"/>
      <c r="BD477" s="643"/>
      <c r="BE477" s="643"/>
      <c r="BF477" s="643"/>
      <c r="BG477" s="643"/>
      <c r="BH477" s="643"/>
      <c r="BI477" s="643"/>
      <c r="BJ477" s="643"/>
      <c r="BK477" s="739"/>
      <c r="BL477" s="739"/>
      <c r="BM477" s="643"/>
      <c r="BN477" s="643"/>
      <c r="BO477" s="643"/>
      <c r="BP477" s="643"/>
      <c r="BQ477" s="643"/>
      <c r="BR477" s="643"/>
      <c r="BS477" s="643"/>
      <c r="BT477" s="643"/>
      <c r="BU477" s="643"/>
      <c r="BV477" s="643"/>
      <c r="BW477" s="643"/>
      <c r="BX477" s="643"/>
      <c r="BY477" s="644"/>
      <c r="BZ477" s="643"/>
      <c r="CA477" s="628"/>
      <c r="CB477" s="643"/>
      <c r="CC477" s="643"/>
      <c r="CD477" s="643"/>
      <c r="CE477" s="643"/>
      <c r="CF477" s="643"/>
      <c r="CG477" s="643"/>
      <c r="CH477" s="643"/>
      <c r="CI477" s="643"/>
      <c r="CJ477" s="643"/>
      <c r="CK477" s="643"/>
      <c r="CL477" s="643"/>
      <c r="CM477" s="643"/>
      <c r="CN477" s="643"/>
      <c r="CO477" s="643"/>
      <c r="CP477" s="643"/>
      <c r="CQ477" s="643"/>
      <c r="CR477" s="643"/>
      <c r="CS477" s="643"/>
      <c r="CT477" s="643"/>
      <c r="CU477" s="643"/>
      <c r="CV477" s="643"/>
      <c r="CW477" s="643"/>
      <c r="CX477" s="739"/>
      <c r="CY477" s="739"/>
      <c r="CZ477" s="643"/>
      <c r="DA477" s="643"/>
      <c r="DB477" s="643"/>
      <c r="DC477" s="643"/>
      <c r="DD477" s="643"/>
      <c r="DE477" s="643"/>
      <c r="DF477" s="643"/>
      <c r="DG477" s="643"/>
      <c r="DH477" s="643"/>
      <c r="DI477" s="643"/>
      <c r="DJ477" s="643"/>
      <c r="DK477" s="643"/>
      <c r="DL477" s="644"/>
      <c r="DM477" s="643"/>
      <c r="DN477" s="628"/>
      <c r="DO477" s="643"/>
      <c r="DP477" s="643"/>
      <c r="DQ477" s="643"/>
      <c r="DR477" s="643"/>
      <c r="DS477" s="643"/>
      <c r="DT477" s="643"/>
      <c r="DU477" s="643"/>
      <c r="DV477" s="643"/>
      <c r="DW477" s="643"/>
      <c r="DX477" s="643"/>
      <c r="DY477" s="643"/>
      <c r="DZ477" s="643"/>
      <c r="EA477" s="643"/>
      <c r="EB477" s="643"/>
      <c r="EC477" s="643"/>
      <c r="ED477" s="643"/>
      <c r="EE477" s="643"/>
      <c r="EF477" s="643"/>
      <c r="EG477" s="643"/>
      <c r="EH477" s="643"/>
      <c r="EI477" s="643"/>
      <c r="EJ477" s="643"/>
      <c r="EK477" s="739"/>
      <c r="EL477" s="739"/>
      <c r="EM477" s="643"/>
      <c r="EN477" s="643"/>
      <c r="EO477" s="643"/>
      <c r="EP477" s="643"/>
      <c r="EQ477" s="643"/>
      <c r="ER477" s="643"/>
      <c r="ES477" s="643"/>
      <c r="ET477" s="643"/>
      <c r="EU477" s="643"/>
      <c r="EV477" s="643"/>
      <c r="EW477" s="643"/>
      <c r="EX477" s="643"/>
      <c r="EY477" s="644"/>
    </row>
    <row r="478">
      <c r="A478" s="628"/>
      <c r="B478" s="643"/>
      <c r="C478" s="643"/>
      <c r="D478" s="643"/>
      <c r="E478" s="643"/>
      <c r="F478" s="643"/>
      <c r="G478" s="643"/>
      <c r="H478" s="643"/>
      <c r="I478" s="643"/>
      <c r="J478" s="643"/>
      <c r="K478" s="643"/>
      <c r="L478" s="643"/>
      <c r="M478" s="643"/>
      <c r="N478" s="643"/>
      <c r="O478" s="643"/>
      <c r="P478" s="643"/>
      <c r="Q478" s="643"/>
      <c r="R478" s="643"/>
      <c r="S478" s="643"/>
      <c r="T478" s="643"/>
      <c r="U478" s="643"/>
      <c r="V478" s="643"/>
      <c r="W478" s="643"/>
      <c r="X478" s="739"/>
      <c r="Y478" s="739"/>
      <c r="Z478" s="643"/>
      <c r="AA478" s="643"/>
      <c r="AB478" s="643"/>
      <c r="AC478" s="643"/>
      <c r="AD478" s="643"/>
      <c r="AE478" s="643"/>
      <c r="AF478" s="643"/>
      <c r="AG478" s="643"/>
      <c r="AH478" s="643"/>
      <c r="AI478" s="643"/>
      <c r="AJ478" s="643"/>
      <c r="AK478" s="643"/>
      <c r="AL478" s="644"/>
      <c r="AM478" s="643"/>
      <c r="AN478" s="628"/>
      <c r="AO478" s="643"/>
      <c r="AP478" s="643"/>
      <c r="AQ478" s="643"/>
      <c r="AR478" s="643"/>
      <c r="AS478" s="643"/>
      <c r="AT478" s="643"/>
      <c r="AU478" s="643"/>
      <c r="AV478" s="643"/>
      <c r="AW478" s="643"/>
      <c r="AX478" s="643"/>
      <c r="AY478" s="643"/>
      <c r="AZ478" s="643"/>
      <c r="BA478" s="643"/>
      <c r="BB478" s="643"/>
      <c r="BC478" s="643"/>
      <c r="BD478" s="643"/>
      <c r="BE478" s="643"/>
      <c r="BF478" s="643"/>
      <c r="BG478" s="643"/>
      <c r="BH478" s="643"/>
      <c r="BI478" s="643"/>
      <c r="BJ478" s="643"/>
      <c r="BK478" s="739"/>
      <c r="BL478" s="739"/>
      <c r="BM478" s="643"/>
      <c r="BN478" s="643"/>
      <c r="BO478" s="643"/>
      <c r="BP478" s="643"/>
      <c r="BQ478" s="643"/>
      <c r="BR478" s="643"/>
      <c r="BS478" s="643"/>
      <c r="BT478" s="643"/>
      <c r="BU478" s="643"/>
      <c r="BV478" s="643"/>
      <c r="BW478" s="643"/>
      <c r="BX478" s="643"/>
      <c r="BY478" s="644"/>
      <c r="BZ478" s="643"/>
      <c r="CA478" s="628"/>
      <c r="CB478" s="643"/>
      <c r="CC478" s="643"/>
      <c r="CD478" s="643"/>
      <c r="CE478" s="643"/>
      <c r="CF478" s="643"/>
      <c r="CG478" s="643"/>
      <c r="CH478" s="643"/>
      <c r="CI478" s="643"/>
      <c r="CJ478" s="643"/>
      <c r="CK478" s="643"/>
      <c r="CL478" s="643"/>
      <c r="CM478" s="643"/>
      <c r="CN478" s="643"/>
      <c r="CO478" s="643"/>
      <c r="CP478" s="643"/>
      <c r="CQ478" s="643"/>
      <c r="CR478" s="643"/>
      <c r="CS478" s="643"/>
      <c r="CT478" s="643"/>
      <c r="CU478" s="643"/>
      <c r="CV478" s="643"/>
      <c r="CW478" s="643"/>
      <c r="CX478" s="739"/>
      <c r="CY478" s="739"/>
      <c r="CZ478" s="643"/>
      <c r="DA478" s="643"/>
      <c r="DB478" s="643"/>
      <c r="DC478" s="643"/>
      <c r="DD478" s="643"/>
      <c r="DE478" s="643"/>
      <c r="DF478" s="643"/>
      <c r="DG478" s="643"/>
      <c r="DH478" s="643"/>
      <c r="DI478" s="643"/>
      <c r="DJ478" s="643"/>
      <c r="DK478" s="643"/>
      <c r="DL478" s="644"/>
      <c r="DM478" s="643"/>
      <c r="DN478" s="628"/>
      <c r="DO478" s="643"/>
      <c r="DP478" s="643"/>
      <c r="DQ478" s="643"/>
      <c r="DR478" s="643"/>
      <c r="DS478" s="643"/>
      <c r="DT478" s="643"/>
      <c r="DU478" s="643"/>
      <c r="DV478" s="643"/>
      <c r="DW478" s="643"/>
      <c r="DX478" s="643"/>
      <c r="DY478" s="643"/>
      <c r="DZ478" s="643"/>
      <c r="EA478" s="643"/>
      <c r="EB478" s="643"/>
      <c r="EC478" s="643"/>
      <c r="ED478" s="643"/>
      <c r="EE478" s="643"/>
      <c r="EF478" s="643"/>
      <c r="EG478" s="643"/>
      <c r="EH478" s="643"/>
      <c r="EI478" s="643"/>
      <c r="EJ478" s="643"/>
      <c r="EK478" s="739"/>
      <c r="EL478" s="739"/>
      <c r="EM478" s="643"/>
      <c r="EN478" s="643"/>
      <c r="EO478" s="643"/>
      <c r="EP478" s="643"/>
      <c r="EQ478" s="643"/>
      <c r="ER478" s="643"/>
      <c r="ES478" s="643"/>
      <c r="ET478" s="643"/>
      <c r="EU478" s="643"/>
      <c r="EV478" s="643"/>
      <c r="EW478" s="643"/>
      <c r="EX478" s="643"/>
      <c r="EY478" s="644"/>
    </row>
    <row r="479">
      <c r="A479" s="669"/>
      <c r="B479" s="679" t="s">
        <v>1023</v>
      </c>
      <c r="C479" s="15"/>
      <c r="D479" s="15"/>
      <c r="E479" s="15"/>
      <c r="F479" s="15"/>
      <c r="G479" s="15"/>
      <c r="H479" s="16"/>
      <c r="I479" s="671"/>
      <c r="J479" s="740" t="s">
        <v>1024</v>
      </c>
      <c r="K479" s="15"/>
      <c r="L479" s="15"/>
      <c r="M479" s="15"/>
      <c r="N479" s="15"/>
      <c r="O479" s="15"/>
      <c r="P479" s="16"/>
      <c r="Q479" s="671"/>
      <c r="R479" s="679" t="s">
        <v>1025</v>
      </c>
      <c r="S479" s="15"/>
      <c r="T479" s="15"/>
      <c r="U479" s="15"/>
      <c r="V479" s="16"/>
      <c r="W479" s="672" t="s">
        <v>1026</v>
      </c>
      <c r="X479" s="41"/>
      <c r="Y479" s="672"/>
      <c r="Z479" s="711" t="s">
        <v>124</v>
      </c>
      <c r="AA479" s="674"/>
      <c r="AB479" s="672" t="s">
        <v>1027</v>
      </c>
      <c r="AC479" s="41"/>
      <c r="AD479" s="675"/>
      <c r="AE479" s="671"/>
      <c r="AF479" s="671"/>
      <c r="AG479" s="671"/>
      <c r="AH479" s="671"/>
      <c r="AI479" s="671"/>
      <c r="AJ479" s="671"/>
      <c r="AK479" s="671"/>
      <c r="AL479" s="676"/>
      <c r="AM479" s="671"/>
      <c r="AN479" s="669"/>
      <c r="AO479" s="679" t="s">
        <v>1023</v>
      </c>
      <c r="AP479" s="15"/>
      <c r="AQ479" s="15"/>
      <c r="AR479" s="15"/>
      <c r="AS479" s="15"/>
      <c r="AT479" s="15"/>
      <c r="AU479" s="16"/>
      <c r="AV479" s="671"/>
      <c r="AW479" s="740" t="s">
        <v>1024</v>
      </c>
      <c r="AX479" s="15"/>
      <c r="AY479" s="15"/>
      <c r="AZ479" s="15"/>
      <c r="BA479" s="15"/>
      <c r="BB479" s="15"/>
      <c r="BC479" s="16"/>
      <c r="BD479" s="671"/>
      <c r="BE479" s="679" t="s">
        <v>1025</v>
      </c>
      <c r="BF479" s="15"/>
      <c r="BG479" s="15"/>
      <c r="BH479" s="15"/>
      <c r="BI479" s="16"/>
      <c r="BJ479" s="672" t="s">
        <v>1026</v>
      </c>
      <c r="BK479" s="41"/>
      <c r="BL479" s="672"/>
      <c r="BM479" s="711"/>
      <c r="BN479" s="674"/>
      <c r="BO479" s="672" t="s">
        <v>1027</v>
      </c>
      <c r="BP479" s="41"/>
      <c r="BQ479" s="759" t="s">
        <v>124</v>
      </c>
      <c r="BR479" s="671"/>
      <c r="BS479" s="671"/>
      <c r="BT479" s="671"/>
      <c r="BU479" s="671"/>
      <c r="BV479" s="671"/>
      <c r="BW479" s="671"/>
      <c r="BX479" s="671"/>
      <c r="BY479" s="676"/>
      <c r="BZ479" s="671"/>
      <c r="CA479" s="669"/>
      <c r="CB479" s="679" t="s">
        <v>1023</v>
      </c>
      <c r="CC479" s="15"/>
      <c r="CD479" s="15"/>
      <c r="CE479" s="15"/>
      <c r="CF479" s="15"/>
      <c r="CG479" s="15"/>
      <c r="CH479" s="16"/>
      <c r="CI479" s="671"/>
      <c r="CJ479" s="740" t="s">
        <v>1024</v>
      </c>
      <c r="CK479" s="15"/>
      <c r="CL479" s="15"/>
      <c r="CM479" s="15"/>
      <c r="CN479" s="15"/>
      <c r="CO479" s="15"/>
      <c r="CP479" s="16"/>
      <c r="CQ479" s="671"/>
      <c r="CR479" s="679" t="s">
        <v>1025</v>
      </c>
      <c r="CS479" s="15"/>
      <c r="CT479" s="15"/>
      <c r="CU479" s="15"/>
      <c r="CV479" s="16"/>
      <c r="CW479" s="672" t="s">
        <v>1026</v>
      </c>
      <c r="CX479" s="41"/>
      <c r="CY479" s="672"/>
      <c r="CZ479" s="711"/>
      <c r="DA479" s="674"/>
      <c r="DB479" s="672" t="s">
        <v>1027</v>
      </c>
      <c r="DC479" s="41"/>
      <c r="DD479" s="675"/>
      <c r="DE479" s="671"/>
      <c r="DF479" s="671"/>
      <c r="DG479" s="671"/>
      <c r="DH479" s="671"/>
      <c r="DI479" s="671"/>
      <c r="DJ479" s="671"/>
      <c r="DK479" s="671"/>
      <c r="DL479" s="676"/>
      <c r="DM479" s="671"/>
      <c r="DN479" s="669"/>
      <c r="DO479" s="679" t="s">
        <v>1023</v>
      </c>
      <c r="DP479" s="15"/>
      <c r="DQ479" s="15"/>
      <c r="DR479" s="15"/>
      <c r="DS479" s="15"/>
      <c r="DT479" s="15"/>
      <c r="DU479" s="16"/>
      <c r="DV479" s="671"/>
      <c r="DW479" s="740" t="s">
        <v>1024</v>
      </c>
      <c r="DX479" s="15"/>
      <c r="DY479" s="15"/>
      <c r="DZ479" s="15"/>
      <c r="EA479" s="15"/>
      <c r="EB479" s="15"/>
      <c r="EC479" s="16"/>
      <c r="ED479" s="671"/>
      <c r="EE479" s="679" t="s">
        <v>1025</v>
      </c>
      <c r="EF479" s="15"/>
      <c r="EG479" s="15"/>
      <c r="EH479" s="15"/>
      <c r="EI479" s="16"/>
      <c r="EJ479" s="672" t="s">
        <v>1026</v>
      </c>
      <c r="EK479" s="41"/>
      <c r="EL479" s="672"/>
      <c r="EM479" s="711" t="s">
        <v>124</v>
      </c>
      <c r="EN479" s="674"/>
      <c r="EO479" s="672" t="s">
        <v>1027</v>
      </c>
      <c r="EP479" s="41"/>
      <c r="EQ479" s="675"/>
      <c r="ER479" s="671"/>
      <c r="ES479" s="671"/>
      <c r="ET479" s="671"/>
      <c r="EU479" s="671"/>
      <c r="EV479" s="671"/>
      <c r="EW479" s="671"/>
      <c r="EX479" s="671"/>
      <c r="EY479" s="676"/>
    </row>
    <row r="480">
      <c r="A480" s="669"/>
      <c r="B480" s="678" t="s">
        <v>1028</v>
      </c>
      <c r="C480" s="678" t="s">
        <v>1029</v>
      </c>
      <c r="D480" s="678" t="s">
        <v>1030</v>
      </c>
      <c r="E480" s="679" t="s">
        <v>1031</v>
      </c>
      <c r="F480" s="15"/>
      <c r="G480" s="15"/>
      <c r="H480" s="16"/>
      <c r="I480" s="671"/>
      <c r="J480" s="680" t="s">
        <v>1032</v>
      </c>
      <c r="K480" s="681" t="s">
        <v>1033</v>
      </c>
      <c r="P480" s="682"/>
      <c r="Q480" s="671"/>
      <c r="R480" s="671"/>
      <c r="S480" s="671"/>
      <c r="T480" s="671"/>
      <c r="U480" s="671"/>
      <c r="V480" s="671"/>
      <c r="W480" s="671"/>
      <c r="X480" s="753"/>
      <c r="Y480" s="753"/>
      <c r="Z480" s="671"/>
      <c r="AA480" s="671"/>
      <c r="AB480" s="671"/>
      <c r="AC480" s="671"/>
      <c r="AD480" s="671"/>
      <c r="AE480" s="671"/>
      <c r="AF480" s="671"/>
      <c r="AG480" s="671"/>
      <c r="AH480" s="671"/>
      <c r="AI480" s="671"/>
      <c r="AJ480" s="671"/>
      <c r="AK480" s="671"/>
      <c r="AL480" s="676"/>
      <c r="AM480" s="671"/>
      <c r="AN480" s="669"/>
      <c r="AO480" s="678" t="s">
        <v>1028</v>
      </c>
      <c r="AP480" s="678" t="s">
        <v>1029</v>
      </c>
      <c r="AQ480" s="678" t="s">
        <v>1030</v>
      </c>
      <c r="AR480" s="679" t="s">
        <v>1031</v>
      </c>
      <c r="AS480" s="15"/>
      <c r="AT480" s="15"/>
      <c r="AU480" s="16"/>
      <c r="AV480" s="671"/>
      <c r="AW480" s="680" t="s">
        <v>1032</v>
      </c>
      <c r="AX480" s="681" t="s">
        <v>1033</v>
      </c>
      <c r="BC480" s="682"/>
      <c r="BD480" s="671"/>
      <c r="BE480" s="671"/>
      <c r="BF480" s="671"/>
      <c r="BG480" s="671"/>
      <c r="BH480" s="671"/>
      <c r="BI480" s="671"/>
      <c r="BJ480" s="671"/>
      <c r="BK480" s="753"/>
      <c r="BL480" s="753"/>
      <c r="BM480" s="671"/>
      <c r="BN480" s="671"/>
      <c r="BO480" s="671"/>
      <c r="BP480" s="671"/>
      <c r="BQ480" s="671"/>
      <c r="BR480" s="671"/>
      <c r="BS480" s="671"/>
      <c r="BT480" s="671"/>
      <c r="BU480" s="671"/>
      <c r="BV480" s="671"/>
      <c r="BW480" s="671"/>
      <c r="BX480" s="671"/>
      <c r="BY480" s="676"/>
      <c r="BZ480" s="671"/>
      <c r="CA480" s="669"/>
      <c r="CB480" s="678" t="s">
        <v>1028</v>
      </c>
      <c r="CC480" s="678" t="s">
        <v>1029</v>
      </c>
      <c r="CD480" s="678" t="s">
        <v>1030</v>
      </c>
      <c r="CE480" s="679" t="s">
        <v>1031</v>
      </c>
      <c r="CF480" s="15"/>
      <c r="CG480" s="15"/>
      <c r="CH480" s="16"/>
      <c r="CI480" s="671"/>
      <c r="CJ480" s="680" t="s">
        <v>1032</v>
      </c>
      <c r="CK480" s="681" t="s">
        <v>1033</v>
      </c>
      <c r="CP480" s="682"/>
      <c r="CQ480" s="671"/>
      <c r="CR480" s="671"/>
      <c r="CS480" s="671"/>
      <c r="CT480" s="671"/>
      <c r="CU480" s="671"/>
      <c r="CV480" s="671"/>
      <c r="CW480" s="671"/>
      <c r="CX480" s="753"/>
      <c r="CY480" s="753"/>
      <c r="CZ480" s="671"/>
      <c r="DA480" s="671"/>
      <c r="DB480" s="671"/>
      <c r="DC480" s="671"/>
      <c r="DD480" s="671"/>
      <c r="DE480" s="671"/>
      <c r="DF480" s="671"/>
      <c r="DG480" s="671"/>
      <c r="DH480" s="671"/>
      <c r="DI480" s="671"/>
      <c r="DJ480" s="671"/>
      <c r="DK480" s="671"/>
      <c r="DL480" s="676"/>
      <c r="DM480" s="671"/>
      <c r="DN480" s="669"/>
      <c r="DO480" s="678" t="s">
        <v>1028</v>
      </c>
      <c r="DP480" s="678" t="s">
        <v>1029</v>
      </c>
      <c r="DQ480" s="678" t="s">
        <v>1030</v>
      </c>
      <c r="DR480" s="679" t="s">
        <v>1031</v>
      </c>
      <c r="DS480" s="15"/>
      <c r="DT480" s="15"/>
      <c r="DU480" s="16"/>
      <c r="DV480" s="671"/>
      <c r="DW480" s="680" t="s">
        <v>1032</v>
      </c>
      <c r="DX480" s="681" t="s">
        <v>1033</v>
      </c>
      <c r="EC480" s="682"/>
      <c r="ED480" s="671"/>
      <c r="EE480" s="671"/>
      <c r="EF480" s="671"/>
      <c r="EG480" s="671"/>
      <c r="EH480" s="671"/>
      <c r="EI480" s="671"/>
      <c r="EJ480" s="671"/>
      <c r="EK480" s="753"/>
      <c r="EL480" s="753"/>
      <c r="EM480" s="671"/>
      <c r="EN480" s="671"/>
      <c r="EO480" s="671"/>
      <c r="EP480" s="671"/>
      <c r="EQ480" s="671"/>
      <c r="ER480" s="671"/>
      <c r="ES480" s="671"/>
      <c r="ET480" s="671"/>
      <c r="EU480" s="671"/>
      <c r="EV480" s="671"/>
      <c r="EW480" s="671"/>
      <c r="EX480" s="671"/>
      <c r="EY480" s="676"/>
    </row>
    <row r="481">
      <c r="A481" s="669"/>
      <c r="B481" s="43"/>
      <c r="C481" s="43"/>
      <c r="D481" s="43"/>
      <c r="E481" s="679" t="s">
        <v>1029</v>
      </c>
      <c r="F481" s="16"/>
      <c r="G481" s="679" t="s">
        <v>1030</v>
      </c>
      <c r="H481" s="16"/>
      <c r="I481" s="671"/>
      <c r="J481" s="680" t="s">
        <v>1034</v>
      </c>
      <c r="K481" s="681" t="s">
        <v>1035</v>
      </c>
      <c r="P481" s="682"/>
      <c r="Q481" s="671"/>
      <c r="R481" s="679" t="s">
        <v>1036</v>
      </c>
      <c r="S481" s="15"/>
      <c r="T481" s="15"/>
      <c r="U481" s="15"/>
      <c r="V481" s="15"/>
      <c r="W481" s="15"/>
      <c r="X481" s="15"/>
      <c r="Y481" s="15"/>
      <c r="Z481" s="15"/>
      <c r="AA481" s="15"/>
      <c r="AB481" s="15"/>
      <c r="AC481" s="15"/>
      <c r="AD481" s="15"/>
      <c r="AE481" s="15"/>
      <c r="AF481" s="15"/>
      <c r="AG481" s="15"/>
      <c r="AH481" s="15"/>
      <c r="AI481" s="15"/>
      <c r="AJ481" s="16"/>
      <c r="AK481" s="671"/>
      <c r="AL481" s="676"/>
      <c r="AM481" s="671"/>
      <c r="AN481" s="669"/>
      <c r="AO481" s="43"/>
      <c r="AP481" s="43"/>
      <c r="AQ481" s="43"/>
      <c r="AR481" s="679" t="s">
        <v>1029</v>
      </c>
      <c r="AS481" s="16"/>
      <c r="AT481" s="679" t="s">
        <v>1030</v>
      </c>
      <c r="AU481" s="16"/>
      <c r="AV481" s="671"/>
      <c r="AW481" s="680" t="s">
        <v>1034</v>
      </c>
      <c r="AX481" s="681" t="s">
        <v>1035</v>
      </c>
      <c r="BC481" s="682"/>
      <c r="BD481" s="671"/>
      <c r="BE481" s="679" t="s">
        <v>1036</v>
      </c>
      <c r="BF481" s="15"/>
      <c r="BG481" s="15"/>
      <c r="BH481" s="15"/>
      <c r="BI481" s="15"/>
      <c r="BJ481" s="15"/>
      <c r="BK481" s="15"/>
      <c r="BL481" s="15"/>
      <c r="BM481" s="15"/>
      <c r="BN481" s="15"/>
      <c r="BO481" s="15"/>
      <c r="BP481" s="15"/>
      <c r="BQ481" s="15"/>
      <c r="BR481" s="15"/>
      <c r="BS481" s="15"/>
      <c r="BT481" s="15"/>
      <c r="BU481" s="15"/>
      <c r="BV481" s="15"/>
      <c r="BW481" s="16"/>
      <c r="BX481" s="671"/>
      <c r="BY481" s="676"/>
      <c r="BZ481" s="671"/>
      <c r="CA481" s="669"/>
      <c r="CB481" s="43"/>
      <c r="CC481" s="43"/>
      <c r="CD481" s="43"/>
      <c r="CE481" s="679" t="s">
        <v>1029</v>
      </c>
      <c r="CF481" s="16"/>
      <c r="CG481" s="679" t="s">
        <v>1030</v>
      </c>
      <c r="CH481" s="16"/>
      <c r="CI481" s="671"/>
      <c r="CJ481" s="680" t="s">
        <v>1034</v>
      </c>
      <c r="CK481" s="681" t="s">
        <v>1035</v>
      </c>
      <c r="CP481" s="682"/>
      <c r="CQ481" s="671"/>
      <c r="CR481" s="679" t="s">
        <v>1036</v>
      </c>
      <c r="CS481" s="15"/>
      <c r="CT481" s="15"/>
      <c r="CU481" s="15"/>
      <c r="CV481" s="15"/>
      <c r="CW481" s="15"/>
      <c r="CX481" s="15"/>
      <c r="CY481" s="15"/>
      <c r="CZ481" s="15"/>
      <c r="DA481" s="15"/>
      <c r="DB481" s="15"/>
      <c r="DC481" s="15"/>
      <c r="DD481" s="15"/>
      <c r="DE481" s="15"/>
      <c r="DF481" s="15"/>
      <c r="DG481" s="15"/>
      <c r="DH481" s="15"/>
      <c r="DI481" s="15"/>
      <c r="DJ481" s="16"/>
      <c r="DK481" s="671"/>
      <c r="DL481" s="676"/>
      <c r="DM481" s="671"/>
      <c r="DN481" s="669"/>
      <c r="DO481" s="43"/>
      <c r="DP481" s="43"/>
      <c r="DQ481" s="43"/>
      <c r="DR481" s="679" t="s">
        <v>1029</v>
      </c>
      <c r="DS481" s="16"/>
      <c r="DT481" s="679" t="s">
        <v>1030</v>
      </c>
      <c r="DU481" s="16"/>
      <c r="DV481" s="671"/>
      <c r="DW481" s="680" t="s">
        <v>1034</v>
      </c>
      <c r="DX481" s="681" t="s">
        <v>1035</v>
      </c>
      <c r="EC481" s="682"/>
      <c r="ED481" s="671"/>
      <c r="EE481" s="679" t="s">
        <v>1036</v>
      </c>
      <c r="EF481" s="15"/>
      <c r="EG481" s="15"/>
      <c r="EH481" s="15"/>
      <c r="EI481" s="15"/>
      <c r="EJ481" s="15"/>
      <c r="EK481" s="15"/>
      <c r="EL481" s="15"/>
      <c r="EM481" s="15"/>
      <c r="EN481" s="15"/>
      <c r="EO481" s="15"/>
      <c r="EP481" s="15"/>
      <c r="EQ481" s="15"/>
      <c r="ER481" s="15"/>
      <c r="ES481" s="15"/>
      <c r="ET481" s="15"/>
      <c r="EU481" s="15"/>
      <c r="EV481" s="15"/>
      <c r="EW481" s="16"/>
      <c r="EX481" s="671"/>
      <c r="EY481" s="676"/>
    </row>
    <row r="482">
      <c r="A482" s="669"/>
      <c r="B482" s="678" t="s">
        <v>631</v>
      </c>
      <c r="C482" s="683"/>
      <c r="D482" s="683"/>
      <c r="E482" s="684"/>
      <c r="F482" s="42"/>
      <c r="G482" s="684"/>
      <c r="H482" s="42"/>
      <c r="I482" s="671"/>
      <c r="J482" s="680" t="s">
        <v>1037</v>
      </c>
      <c r="K482" s="681" t="s">
        <v>1038</v>
      </c>
      <c r="P482" s="682"/>
      <c r="Q482" s="671"/>
      <c r="R482" s="685"/>
      <c r="S482" s="41"/>
      <c r="T482" s="41"/>
      <c r="U482" s="41"/>
      <c r="V482" s="41"/>
      <c r="W482" s="41"/>
      <c r="X482" s="41"/>
      <c r="Y482" s="41"/>
      <c r="Z482" s="41"/>
      <c r="AA482" s="41"/>
      <c r="AB482" s="41"/>
      <c r="AC482" s="41"/>
      <c r="AD482" s="41"/>
      <c r="AE482" s="41"/>
      <c r="AF482" s="41"/>
      <c r="AG482" s="41"/>
      <c r="AH482" s="41"/>
      <c r="AI482" s="41"/>
      <c r="AJ482" s="42"/>
      <c r="AK482" s="671"/>
      <c r="AL482" s="676"/>
      <c r="AM482" s="671"/>
      <c r="AN482" s="669"/>
      <c r="AO482" s="678" t="s">
        <v>631</v>
      </c>
      <c r="AP482" s="683"/>
      <c r="AQ482" s="683"/>
      <c r="AR482" s="684"/>
      <c r="AS482" s="42"/>
      <c r="AT482" s="684"/>
      <c r="AU482" s="42"/>
      <c r="AV482" s="671"/>
      <c r="AW482" s="680" t="s">
        <v>1037</v>
      </c>
      <c r="AX482" s="681" t="s">
        <v>1038</v>
      </c>
      <c r="BC482" s="682"/>
      <c r="BD482" s="671"/>
      <c r="BE482" s="685"/>
      <c r="BF482" s="41"/>
      <c r="BG482" s="41"/>
      <c r="BH482" s="41"/>
      <c r="BI482" s="41"/>
      <c r="BJ482" s="41"/>
      <c r="BK482" s="41"/>
      <c r="BL482" s="41"/>
      <c r="BM482" s="41"/>
      <c r="BN482" s="41"/>
      <c r="BO482" s="41"/>
      <c r="BP482" s="41"/>
      <c r="BQ482" s="41"/>
      <c r="BR482" s="41"/>
      <c r="BS482" s="41"/>
      <c r="BT482" s="41"/>
      <c r="BU482" s="41"/>
      <c r="BV482" s="41"/>
      <c r="BW482" s="42"/>
      <c r="BX482" s="671"/>
      <c r="BY482" s="676"/>
      <c r="BZ482" s="671"/>
      <c r="CA482" s="669"/>
      <c r="CB482" s="678" t="s">
        <v>631</v>
      </c>
      <c r="CC482" s="683"/>
      <c r="CD482" s="683"/>
      <c r="CE482" s="684"/>
      <c r="CF482" s="42"/>
      <c r="CG482" s="684"/>
      <c r="CH482" s="42"/>
      <c r="CI482" s="671"/>
      <c r="CJ482" s="680" t="s">
        <v>1037</v>
      </c>
      <c r="CK482" s="681" t="s">
        <v>1038</v>
      </c>
      <c r="CP482" s="682"/>
      <c r="CQ482" s="671"/>
      <c r="CR482" s="763" t="s">
        <v>1065</v>
      </c>
      <c r="CS482" s="41"/>
      <c r="CT482" s="41"/>
      <c r="CU482" s="41"/>
      <c r="CV482" s="41"/>
      <c r="CW482" s="41"/>
      <c r="CX482" s="41"/>
      <c r="CY482" s="41"/>
      <c r="CZ482" s="41"/>
      <c r="DA482" s="41"/>
      <c r="DB482" s="41"/>
      <c r="DC482" s="41"/>
      <c r="DD482" s="41"/>
      <c r="DE482" s="41"/>
      <c r="DF482" s="41"/>
      <c r="DG482" s="41"/>
      <c r="DH482" s="41"/>
      <c r="DI482" s="41"/>
      <c r="DJ482" s="42"/>
      <c r="DK482" s="671"/>
      <c r="DL482" s="676"/>
      <c r="DM482" s="671"/>
      <c r="DN482" s="669"/>
      <c r="DO482" s="678" t="s">
        <v>631</v>
      </c>
      <c r="DP482" s="683"/>
      <c r="DQ482" s="683"/>
      <c r="DR482" s="684"/>
      <c r="DS482" s="42"/>
      <c r="DT482" s="684"/>
      <c r="DU482" s="42"/>
      <c r="DV482" s="671"/>
      <c r="DW482" s="680" t="s">
        <v>1037</v>
      </c>
      <c r="DX482" s="681" t="s">
        <v>1038</v>
      </c>
      <c r="EC482" s="682"/>
      <c r="ED482" s="671"/>
      <c r="EE482" s="685"/>
      <c r="EF482" s="41"/>
      <c r="EG482" s="41"/>
      <c r="EH482" s="41"/>
      <c r="EI482" s="41"/>
      <c r="EJ482" s="41"/>
      <c r="EK482" s="41"/>
      <c r="EL482" s="41"/>
      <c r="EM482" s="41"/>
      <c r="EN482" s="41"/>
      <c r="EO482" s="41"/>
      <c r="EP482" s="41"/>
      <c r="EQ482" s="41"/>
      <c r="ER482" s="41"/>
      <c r="ES482" s="41"/>
      <c r="ET482" s="41"/>
      <c r="EU482" s="41"/>
      <c r="EV482" s="41"/>
      <c r="EW482" s="42"/>
      <c r="EX482" s="671"/>
      <c r="EY482" s="676"/>
    </row>
    <row r="483">
      <c r="A483" s="669"/>
      <c r="B483" s="47"/>
      <c r="C483" s="47"/>
      <c r="D483" s="47"/>
      <c r="E483" s="686"/>
      <c r="F483" s="682"/>
      <c r="G483" s="686"/>
      <c r="H483" s="682"/>
      <c r="I483" s="671"/>
      <c r="J483" s="680" t="s">
        <v>1039</v>
      </c>
      <c r="K483" s="681" t="s">
        <v>1040</v>
      </c>
      <c r="P483" s="682"/>
      <c r="Q483" s="671"/>
      <c r="R483" s="686"/>
      <c r="AJ483" s="682"/>
      <c r="AK483" s="671"/>
      <c r="AL483" s="676"/>
      <c r="AM483" s="671"/>
      <c r="AN483" s="669"/>
      <c r="AO483" s="47"/>
      <c r="AP483" s="47"/>
      <c r="AQ483" s="47"/>
      <c r="AR483" s="686"/>
      <c r="AS483" s="682"/>
      <c r="AT483" s="686"/>
      <c r="AU483" s="682"/>
      <c r="AV483" s="671"/>
      <c r="AW483" s="680" t="s">
        <v>1039</v>
      </c>
      <c r="AX483" s="681" t="s">
        <v>1040</v>
      </c>
      <c r="BC483" s="682"/>
      <c r="BD483" s="671"/>
      <c r="BE483" s="686"/>
      <c r="BW483" s="682"/>
      <c r="BX483" s="671"/>
      <c r="BY483" s="676"/>
      <c r="BZ483" s="671"/>
      <c r="CA483" s="669"/>
      <c r="CB483" s="47"/>
      <c r="CC483" s="47"/>
      <c r="CD483" s="47"/>
      <c r="CE483" s="686"/>
      <c r="CF483" s="682"/>
      <c r="CG483" s="686"/>
      <c r="CH483" s="682"/>
      <c r="CI483" s="671"/>
      <c r="CJ483" s="680" t="s">
        <v>1039</v>
      </c>
      <c r="CK483" s="681" t="s">
        <v>1040</v>
      </c>
      <c r="CP483" s="682"/>
      <c r="CQ483" s="671"/>
      <c r="CR483" s="686"/>
      <c r="DJ483" s="682"/>
      <c r="DK483" s="671"/>
      <c r="DL483" s="676"/>
      <c r="DM483" s="671"/>
      <c r="DN483" s="669"/>
      <c r="DO483" s="47"/>
      <c r="DP483" s="47"/>
      <c r="DQ483" s="47"/>
      <c r="DR483" s="686"/>
      <c r="DS483" s="682"/>
      <c r="DT483" s="686"/>
      <c r="DU483" s="682"/>
      <c r="DV483" s="671"/>
      <c r="DW483" s="680" t="s">
        <v>1039</v>
      </c>
      <c r="DX483" s="681" t="s">
        <v>1040</v>
      </c>
      <c r="EC483" s="682"/>
      <c r="ED483" s="671"/>
      <c r="EE483" s="686"/>
      <c r="EW483" s="682"/>
      <c r="EX483" s="671"/>
      <c r="EY483" s="676"/>
    </row>
    <row r="484">
      <c r="A484" s="669"/>
      <c r="B484" s="43"/>
      <c r="C484" s="43"/>
      <c r="D484" s="43"/>
      <c r="E484" s="686"/>
      <c r="F484" s="682"/>
      <c r="G484" s="686"/>
      <c r="H484" s="682"/>
      <c r="I484" s="671"/>
      <c r="J484" s="680" t="s">
        <v>1041</v>
      </c>
      <c r="K484" s="681" t="s">
        <v>1042</v>
      </c>
      <c r="P484" s="682"/>
      <c r="Q484" s="671"/>
      <c r="R484" s="686"/>
      <c r="AJ484" s="682"/>
      <c r="AK484" s="671"/>
      <c r="AL484" s="676"/>
      <c r="AM484" s="671"/>
      <c r="AN484" s="669"/>
      <c r="AO484" s="43"/>
      <c r="AP484" s="43"/>
      <c r="AQ484" s="43"/>
      <c r="AR484" s="686"/>
      <c r="AS484" s="682"/>
      <c r="AT484" s="686"/>
      <c r="AU484" s="682"/>
      <c r="AV484" s="671"/>
      <c r="AW484" s="680" t="s">
        <v>1041</v>
      </c>
      <c r="AX484" s="681" t="s">
        <v>1042</v>
      </c>
      <c r="BC484" s="682"/>
      <c r="BD484" s="671"/>
      <c r="BE484" s="686"/>
      <c r="BW484" s="682"/>
      <c r="BX484" s="671"/>
      <c r="BY484" s="676"/>
      <c r="BZ484" s="671"/>
      <c r="CA484" s="669"/>
      <c r="CB484" s="43"/>
      <c r="CC484" s="43"/>
      <c r="CD484" s="43"/>
      <c r="CE484" s="686"/>
      <c r="CF484" s="682"/>
      <c r="CG484" s="686"/>
      <c r="CH484" s="682"/>
      <c r="CI484" s="671"/>
      <c r="CJ484" s="680" t="s">
        <v>1041</v>
      </c>
      <c r="CK484" s="681" t="s">
        <v>1042</v>
      </c>
      <c r="CP484" s="682"/>
      <c r="CQ484" s="671"/>
      <c r="CR484" s="686"/>
      <c r="DJ484" s="682"/>
      <c r="DK484" s="671"/>
      <c r="DL484" s="676"/>
      <c r="DM484" s="671"/>
      <c r="DN484" s="669"/>
      <c r="DO484" s="43"/>
      <c r="DP484" s="43"/>
      <c r="DQ484" s="43"/>
      <c r="DR484" s="686"/>
      <c r="DS484" s="682"/>
      <c r="DT484" s="686"/>
      <c r="DU484" s="682"/>
      <c r="DV484" s="671"/>
      <c r="DW484" s="680" t="s">
        <v>1041</v>
      </c>
      <c r="DX484" s="681" t="s">
        <v>1042</v>
      </c>
      <c r="EC484" s="682"/>
      <c r="ED484" s="671"/>
      <c r="EE484" s="686"/>
      <c r="EW484" s="682"/>
      <c r="EX484" s="671"/>
      <c r="EY484" s="676"/>
    </row>
    <row r="485">
      <c r="A485" s="669"/>
      <c r="B485" s="678" t="s">
        <v>633</v>
      </c>
      <c r="C485" s="683"/>
      <c r="D485" s="683"/>
      <c r="E485" s="686"/>
      <c r="F485" s="682"/>
      <c r="G485" s="686"/>
      <c r="H485" s="682"/>
      <c r="I485" s="671"/>
      <c r="J485" s="680" t="s">
        <v>1043</v>
      </c>
      <c r="K485" s="681" t="s">
        <v>1044</v>
      </c>
      <c r="P485" s="682"/>
      <c r="Q485" s="671"/>
      <c r="R485" s="686"/>
      <c r="AJ485" s="682"/>
      <c r="AK485" s="671"/>
      <c r="AL485" s="676"/>
      <c r="AM485" s="671"/>
      <c r="AN485" s="669"/>
      <c r="AO485" s="678" t="s">
        <v>633</v>
      </c>
      <c r="AP485" s="683"/>
      <c r="AQ485" s="683"/>
      <c r="AR485" s="686"/>
      <c r="AS485" s="682"/>
      <c r="AT485" s="686"/>
      <c r="AU485" s="682"/>
      <c r="AV485" s="671"/>
      <c r="AW485" s="680" t="s">
        <v>1043</v>
      </c>
      <c r="AX485" s="681" t="s">
        <v>1044</v>
      </c>
      <c r="BC485" s="682"/>
      <c r="BD485" s="671"/>
      <c r="BE485" s="686"/>
      <c r="BW485" s="682"/>
      <c r="BX485" s="671"/>
      <c r="BY485" s="676"/>
      <c r="BZ485" s="671"/>
      <c r="CA485" s="669"/>
      <c r="CB485" s="678" t="s">
        <v>633</v>
      </c>
      <c r="CC485" s="683"/>
      <c r="CD485" s="683"/>
      <c r="CE485" s="686"/>
      <c r="CF485" s="682"/>
      <c r="CG485" s="686"/>
      <c r="CH485" s="682"/>
      <c r="CI485" s="671"/>
      <c r="CJ485" s="680" t="s">
        <v>1043</v>
      </c>
      <c r="CK485" s="681" t="s">
        <v>1044</v>
      </c>
      <c r="CP485" s="682"/>
      <c r="CQ485" s="671"/>
      <c r="CR485" s="686"/>
      <c r="DJ485" s="682"/>
      <c r="DK485" s="671"/>
      <c r="DL485" s="676"/>
      <c r="DM485" s="671"/>
      <c r="DN485" s="669"/>
      <c r="DO485" s="678" t="s">
        <v>633</v>
      </c>
      <c r="DP485" s="683"/>
      <c r="DQ485" s="683"/>
      <c r="DR485" s="686"/>
      <c r="DS485" s="682"/>
      <c r="DT485" s="686"/>
      <c r="DU485" s="682"/>
      <c r="DV485" s="671"/>
      <c r="DW485" s="680" t="s">
        <v>1043</v>
      </c>
      <c r="DX485" s="681" t="s">
        <v>1044</v>
      </c>
      <c r="EC485" s="682"/>
      <c r="ED485" s="671"/>
      <c r="EE485" s="686"/>
      <c r="EW485" s="682"/>
      <c r="EX485" s="671"/>
      <c r="EY485" s="676"/>
    </row>
    <row r="486">
      <c r="A486" s="687"/>
      <c r="B486" s="47"/>
      <c r="C486" s="47"/>
      <c r="D486" s="47"/>
      <c r="E486" s="686"/>
      <c r="F486" s="682"/>
      <c r="G486" s="686"/>
      <c r="H486" s="682"/>
      <c r="I486" s="688"/>
      <c r="J486" s="680" t="s">
        <v>1045</v>
      </c>
      <c r="K486" s="681" t="s">
        <v>1046</v>
      </c>
      <c r="P486" s="682"/>
      <c r="Q486" s="688"/>
      <c r="R486" s="686"/>
      <c r="AJ486" s="682"/>
      <c r="AK486" s="688"/>
      <c r="AL486" s="689"/>
      <c r="AM486" s="688"/>
      <c r="AN486" s="687"/>
      <c r="AO486" s="47"/>
      <c r="AP486" s="47"/>
      <c r="AQ486" s="47"/>
      <c r="AR486" s="686"/>
      <c r="AS486" s="682"/>
      <c r="AT486" s="686"/>
      <c r="AU486" s="682"/>
      <c r="AV486" s="688"/>
      <c r="AW486" s="680" t="s">
        <v>1045</v>
      </c>
      <c r="AX486" s="681" t="s">
        <v>1046</v>
      </c>
      <c r="BC486" s="682"/>
      <c r="BD486" s="688"/>
      <c r="BE486" s="686"/>
      <c r="BW486" s="682"/>
      <c r="BX486" s="688"/>
      <c r="BY486" s="689"/>
      <c r="BZ486" s="688"/>
      <c r="CA486" s="687"/>
      <c r="CB486" s="47"/>
      <c r="CC486" s="47"/>
      <c r="CD486" s="47"/>
      <c r="CE486" s="686"/>
      <c r="CF486" s="682"/>
      <c r="CG486" s="686"/>
      <c r="CH486" s="682"/>
      <c r="CI486" s="688"/>
      <c r="CJ486" s="680" t="s">
        <v>1045</v>
      </c>
      <c r="CK486" s="681" t="s">
        <v>1046</v>
      </c>
      <c r="CP486" s="682"/>
      <c r="CQ486" s="688"/>
      <c r="CR486" s="686"/>
      <c r="DJ486" s="682"/>
      <c r="DK486" s="688"/>
      <c r="DL486" s="689"/>
      <c r="DM486" s="688"/>
      <c r="DN486" s="687"/>
      <c r="DO486" s="47"/>
      <c r="DP486" s="47"/>
      <c r="DQ486" s="47"/>
      <c r="DR486" s="686"/>
      <c r="DS486" s="682"/>
      <c r="DT486" s="686"/>
      <c r="DU486" s="682"/>
      <c r="DV486" s="688"/>
      <c r="DW486" s="680" t="s">
        <v>1045</v>
      </c>
      <c r="DX486" s="681" t="s">
        <v>1046</v>
      </c>
      <c r="EC486" s="682"/>
      <c r="ED486" s="688"/>
      <c r="EE486" s="686"/>
      <c r="EW486" s="682"/>
      <c r="EX486" s="688"/>
      <c r="EY486" s="689"/>
    </row>
    <row r="487">
      <c r="A487" s="687"/>
      <c r="B487" s="43"/>
      <c r="C487" s="43"/>
      <c r="D487" s="43"/>
      <c r="E487" s="686"/>
      <c r="F487" s="682"/>
      <c r="G487" s="686"/>
      <c r="H487" s="682"/>
      <c r="I487" s="688"/>
      <c r="J487" s="680" t="s">
        <v>1047</v>
      </c>
      <c r="K487" s="681" t="s">
        <v>1048</v>
      </c>
      <c r="P487" s="682"/>
      <c r="Q487" s="688"/>
      <c r="R487" s="686"/>
      <c r="AJ487" s="682"/>
      <c r="AK487" s="688"/>
      <c r="AL487" s="689"/>
      <c r="AM487" s="688"/>
      <c r="AN487" s="687"/>
      <c r="AO487" s="43"/>
      <c r="AP487" s="43"/>
      <c r="AQ487" s="43"/>
      <c r="AR487" s="686"/>
      <c r="AS487" s="682"/>
      <c r="AT487" s="686"/>
      <c r="AU487" s="682"/>
      <c r="AV487" s="688"/>
      <c r="AW487" s="680" t="s">
        <v>1047</v>
      </c>
      <c r="AX487" s="681" t="s">
        <v>1048</v>
      </c>
      <c r="BC487" s="682"/>
      <c r="BD487" s="688"/>
      <c r="BE487" s="686"/>
      <c r="BW487" s="682"/>
      <c r="BX487" s="688"/>
      <c r="BY487" s="689"/>
      <c r="BZ487" s="688"/>
      <c r="CA487" s="687"/>
      <c r="CB487" s="43"/>
      <c r="CC487" s="43"/>
      <c r="CD487" s="43"/>
      <c r="CE487" s="686"/>
      <c r="CF487" s="682"/>
      <c r="CG487" s="686"/>
      <c r="CH487" s="682"/>
      <c r="CI487" s="688"/>
      <c r="CJ487" s="680" t="s">
        <v>1047</v>
      </c>
      <c r="CK487" s="681" t="s">
        <v>1048</v>
      </c>
      <c r="CP487" s="682"/>
      <c r="CQ487" s="688"/>
      <c r="CR487" s="686"/>
      <c r="DJ487" s="682"/>
      <c r="DK487" s="688"/>
      <c r="DL487" s="689"/>
      <c r="DM487" s="688"/>
      <c r="DN487" s="687"/>
      <c r="DO487" s="43"/>
      <c r="DP487" s="43"/>
      <c r="DQ487" s="43"/>
      <c r="DR487" s="686"/>
      <c r="DS487" s="682"/>
      <c r="DT487" s="686"/>
      <c r="DU487" s="682"/>
      <c r="DV487" s="688"/>
      <c r="DW487" s="680" t="s">
        <v>1047</v>
      </c>
      <c r="DX487" s="681" t="s">
        <v>1048</v>
      </c>
      <c r="EC487" s="682"/>
      <c r="ED487" s="688"/>
      <c r="EE487" s="686"/>
      <c r="EW487" s="682"/>
      <c r="EX487" s="688"/>
      <c r="EY487" s="689"/>
    </row>
    <row r="488">
      <c r="A488" s="687"/>
      <c r="B488" s="678" t="s">
        <v>635</v>
      </c>
      <c r="C488" s="683"/>
      <c r="D488" s="683"/>
      <c r="E488" s="686"/>
      <c r="F488" s="682"/>
      <c r="G488" s="686"/>
      <c r="H488" s="682"/>
      <c r="I488" s="688"/>
      <c r="J488" s="680" t="s">
        <v>1049</v>
      </c>
      <c r="K488" s="681" t="s">
        <v>1050</v>
      </c>
      <c r="P488" s="682"/>
      <c r="Q488" s="688"/>
      <c r="R488" s="686"/>
      <c r="AJ488" s="682"/>
      <c r="AK488" s="688"/>
      <c r="AL488" s="689"/>
      <c r="AM488" s="688"/>
      <c r="AN488" s="687"/>
      <c r="AO488" s="678" t="s">
        <v>635</v>
      </c>
      <c r="AP488" s="683"/>
      <c r="AQ488" s="683"/>
      <c r="AR488" s="686"/>
      <c r="AS488" s="682"/>
      <c r="AT488" s="686"/>
      <c r="AU488" s="682"/>
      <c r="AV488" s="688"/>
      <c r="AW488" s="680" t="s">
        <v>1049</v>
      </c>
      <c r="AX488" s="681" t="s">
        <v>1050</v>
      </c>
      <c r="BC488" s="682"/>
      <c r="BD488" s="688"/>
      <c r="BE488" s="686"/>
      <c r="BW488" s="682"/>
      <c r="BX488" s="688"/>
      <c r="BY488" s="689"/>
      <c r="BZ488" s="688"/>
      <c r="CA488" s="687"/>
      <c r="CB488" s="678" t="s">
        <v>635</v>
      </c>
      <c r="CC488" s="683"/>
      <c r="CD488" s="683"/>
      <c r="CE488" s="686"/>
      <c r="CF488" s="682"/>
      <c r="CG488" s="686"/>
      <c r="CH488" s="682"/>
      <c r="CI488" s="688"/>
      <c r="CJ488" s="680" t="s">
        <v>1049</v>
      </c>
      <c r="CK488" s="681" t="s">
        <v>1050</v>
      </c>
      <c r="CP488" s="682"/>
      <c r="CQ488" s="688"/>
      <c r="CR488" s="686"/>
      <c r="DJ488" s="682"/>
      <c r="DK488" s="688"/>
      <c r="DL488" s="689"/>
      <c r="DM488" s="688"/>
      <c r="DN488" s="687"/>
      <c r="DO488" s="678" t="s">
        <v>635</v>
      </c>
      <c r="DP488" s="683"/>
      <c r="DQ488" s="683"/>
      <c r="DR488" s="686"/>
      <c r="DS488" s="682"/>
      <c r="DT488" s="686"/>
      <c r="DU488" s="682"/>
      <c r="DV488" s="688"/>
      <c r="DW488" s="680" t="s">
        <v>1049</v>
      </c>
      <c r="DX488" s="681" t="s">
        <v>1050</v>
      </c>
      <c r="EC488" s="682"/>
      <c r="ED488" s="688"/>
      <c r="EE488" s="686"/>
      <c r="EW488" s="682"/>
      <c r="EX488" s="688"/>
      <c r="EY488" s="689"/>
    </row>
    <row r="489">
      <c r="A489" s="687"/>
      <c r="B489" s="47"/>
      <c r="C489" s="47"/>
      <c r="D489" s="47"/>
      <c r="E489" s="686"/>
      <c r="F489" s="682"/>
      <c r="G489" s="686"/>
      <c r="H489" s="682"/>
      <c r="I489" s="688"/>
      <c r="J489" s="680" t="s">
        <v>1051</v>
      </c>
      <c r="K489" s="681" t="s">
        <v>1052</v>
      </c>
      <c r="P489" s="682"/>
      <c r="Q489" s="688"/>
      <c r="R489" s="686"/>
      <c r="AJ489" s="682"/>
      <c r="AK489" s="688"/>
      <c r="AL489" s="689"/>
      <c r="AM489" s="688"/>
      <c r="AN489" s="687"/>
      <c r="AO489" s="47"/>
      <c r="AP489" s="47"/>
      <c r="AQ489" s="47"/>
      <c r="AR489" s="686"/>
      <c r="AS489" s="682"/>
      <c r="AT489" s="686"/>
      <c r="AU489" s="682"/>
      <c r="AV489" s="688"/>
      <c r="AW489" s="680" t="s">
        <v>1051</v>
      </c>
      <c r="AX489" s="681" t="s">
        <v>1052</v>
      </c>
      <c r="BC489" s="682"/>
      <c r="BD489" s="688"/>
      <c r="BE489" s="686"/>
      <c r="BW489" s="682"/>
      <c r="BX489" s="688"/>
      <c r="BY489" s="689"/>
      <c r="BZ489" s="688"/>
      <c r="CA489" s="687"/>
      <c r="CB489" s="47"/>
      <c r="CC489" s="47"/>
      <c r="CD489" s="47"/>
      <c r="CE489" s="686"/>
      <c r="CF489" s="682"/>
      <c r="CG489" s="686"/>
      <c r="CH489" s="682"/>
      <c r="CI489" s="688"/>
      <c r="CJ489" s="680" t="s">
        <v>1051</v>
      </c>
      <c r="CK489" s="681" t="s">
        <v>1052</v>
      </c>
      <c r="CP489" s="682"/>
      <c r="CQ489" s="688"/>
      <c r="CR489" s="686"/>
      <c r="DJ489" s="682"/>
      <c r="DK489" s="688"/>
      <c r="DL489" s="689"/>
      <c r="DM489" s="688"/>
      <c r="DN489" s="687"/>
      <c r="DO489" s="47"/>
      <c r="DP489" s="47"/>
      <c r="DQ489" s="47"/>
      <c r="DR489" s="686"/>
      <c r="DS489" s="682"/>
      <c r="DT489" s="686"/>
      <c r="DU489" s="682"/>
      <c r="DV489" s="688"/>
      <c r="DW489" s="680" t="s">
        <v>1051</v>
      </c>
      <c r="DX489" s="681" t="s">
        <v>1052</v>
      </c>
      <c r="EC489" s="682"/>
      <c r="ED489" s="688"/>
      <c r="EE489" s="686"/>
      <c r="EW489" s="682"/>
      <c r="EX489" s="688"/>
      <c r="EY489" s="689"/>
    </row>
    <row r="490">
      <c r="A490" s="687"/>
      <c r="B490" s="43"/>
      <c r="C490" s="43"/>
      <c r="D490" s="43"/>
      <c r="E490" s="686"/>
      <c r="F490" s="682"/>
      <c r="G490" s="686"/>
      <c r="H490" s="682"/>
      <c r="I490" s="688"/>
      <c r="J490" s="680" t="s">
        <v>1053</v>
      </c>
      <c r="K490" s="681" t="s">
        <v>1054</v>
      </c>
      <c r="P490" s="682"/>
      <c r="Q490" s="688"/>
      <c r="R490" s="686"/>
      <c r="AJ490" s="682"/>
      <c r="AK490" s="688"/>
      <c r="AL490" s="689"/>
      <c r="AM490" s="688"/>
      <c r="AN490" s="687"/>
      <c r="AO490" s="43"/>
      <c r="AP490" s="43"/>
      <c r="AQ490" s="43"/>
      <c r="AR490" s="686"/>
      <c r="AS490" s="682"/>
      <c r="AT490" s="686"/>
      <c r="AU490" s="682"/>
      <c r="AV490" s="688"/>
      <c r="AW490" s="680" t="s">
        <v>1053</v>
      </c>
      <c r="AX490" s="681" t="s">
        <v>1054</v>
      </c>
      <c r="BC490" s="682"/>
      <c r="BD490" s="688"/>
      <c r="BE490" s="686"/>
      <c r="BW490" s="682"/>
      <c r="BX490" s="688"/>
      <c r="BY490" s="689"/>
      <c r="BZ490" s="688"/>
      <c r="CA490" s="687"/>
      <c r="CB490" s="43"/>
      <c r="CC490" s="43"/>
      <c r="CD490" s="43"/>
      <c r="CE490" s="686"/>
      <c r="CF490" s="682"/>
      <c r="CG490" s="686"/>
      <c r="CH490" s="682"/>
      <c r="CI490" s="688"/>
      <c r="CJ490" s="680" t="s">
        <v>1053</v>
      </c>
      <c r="CK490" s="681" t="s">
        <v>1054</v>
      </c>
      <c r="CP490" s="682"/>
      <c r="CQ490" s="688"/>
      <c r="CR490" s="686"/>
      <c r="DJ490" s="682"/>
      <c r="DK490" s="688"/>
      <c r="DL490" s="689"/>
      <c r="DM490" s="688"/>
      <c r="DN490" s="687"/>
      <c r="DO490" s="43"/>
      <c r="DP490" s="43"/>
      <c r="DQ490" s="43"/>
      <c r="DR490" s="686"/>
      <c r="DS490" s="682"/>
      <c r="DT490" s="686"/>
      <c r="DU490" s="682"/>
      <c r="DV490" s="688"/>
      <c r="DW490" s="680" t="s">
        <v>1053</v>
      </c>
      <c r="DX490" s="681" t="s">
        <v>1054</v>
      </c>
      <c r="EC490" s="682"/>
      <c r="ED490" s="688"/>
      <c r="EE490" s="686"/>
      <c r="EW490" s="682"/>
      <c r="EX490" s="688"/>
      <c r="EY490" s="689"/>
    </row>
    <row r="491">
      <c r="A491" s="687"/>
      <c r="B491" s="678" t="s">
        <v>637</v>
      </c>
      <c r="C491" s="683"/>
      <c r="D491" s="683"/>
      <c r="E491" s="686"/>
      <c r="F491" s="682"/>
      <c r="G491" s="686"/>
      <c r="H491" s="682"/>
      <c r="I491" s="688"/>
      <c r="J491" s="680" t="s">
        <v>1055</v>
      </c>
      <c r="K491" s="681" t="s">
        <v>1056</v>
      </c>
      <c r="P491" s="682"/>
      <c r="Q491" s="688"/>
      <c r="R491" s="686"/>
      <c r="AJ491" s="682"/>
      <c r="AK491" s="688"/>
      <c r="AL491" s="689"/>
      <c r="AM491" s="688"/>
      <c r="AN491" s="687"/>
      <c r="AO491" s="678" t="s">
        <v>637</v>
      </c>
      <c r="AP491" s="683"/>
      <c r="AQ491" s="683"/>
      <c r="AR491" s="686"/>
      <c r="AS491" s="682"/>
      <c r="AT491" s="686"/>
      <c r="AU491" s="682"/>
      <c r="AV491" s="688"/>
      <c r="AW491" s="680" t="s">
        <v>1055</v>
      </c>
      <c r="AX491" s="681" t="s">
        <v>1056</v>
      </c>
      <c r="BC491" s="682"/>
      <c r="BD491" s="688"/>
      <c r="BE491" s="686"/>
      <c r="BW491" s="682"/>
      <c r="BX491" s="688"/>
      <c r="BY491" s="689"/>
      <c r="BZ491" s="688"/>
      <c r="CA491" s="687"/>
      <c r="CB491" s="678" t="s">
        <v>637</v>
      </c>
      <c r="CC491" s="683"/>
      <c r="CD491" s="683"/>
      <c r="CE491" s="686"/>
      <c r="CF491" s="682"/>
      <c r="CG491" s="686"/>
      <c r="CH491" s="682"/>
      <c r="CI491" s="688"/>
      <c r="CJ491" s="680" t="s">
        <v>1055</v>
      </c>
      <c r="CK491" s="681" t="s">
        <v>1056</v>
      </c>
      <c r="CP491" s="682"/>
      <c r="CQ491" s="688"/>
      <c r="CR491" s="686"/>
      <c r="DJ491" s="682"/>
      <c r="DK491" s="688"/>
      <c r="DL491" s="689"/>
      <c r="DM491" s="688"/>
      <c r="DN491" s="687"/>
      <c r="DO491" s="678" t="s">
        <v>637</v>
      </c>
      <c r="DP491" s="683"/>
      <c r="DQ491" s="683"/>
      <c r="DR491" s="686"/>
      <c r="DS491" s="682"/>
      <c r="DT491" s="686"/>
      <c r="DU491" s="682"/>
      <c r="DV491" s="688"/>
      <c r="DW491" s="680" t="s">
        <v>1055</v>
      </c>
      <c r="DX491" s="681" t="s">
        <v>1056</v>
      </c>
      <c r="EC491" s="682"/>
      <c r="ED491" s="688"/>
      <c r="EE491" s="686"/>
      <c r="EW491" s="682"/>
      <c r="EX491" s="688"/>
      <c r="EY491" s="689"/>
    </row>
    <row r="492">
      <c r="A492" s="687"/>
      <c r="B492" s="47"/>
      <c r="C492" s="47"/>
      <c r="D492" s="47"/>
      <c r="E492" s="686"/>
      <c r="F492" s="682"/>
      <c r="G492" s="686"/>
      <c r="H492" s="682"/>
      <c r="I492" s="688"/>
      <c r="J492" s="690" t="s">
        <v>1057</v>
      </c>
      <c r="K492" s="691" t="s">
        <v>1058</v>
      </c>
      <c r="L492" s="11"/>
      <c r="M492" s="11"/>
      <c r="N492" s="11"/>
      <c r="O492" s="11"/>
      <c r="P492" s="12"/>
      <c r="Q492" s="688"/>
      <c r="R492" s="48"/>
      <c r="S492" s="11"/>
      <c r="T492" s="11"/>
      <c r="U492" s="11"/>
      <c r="V492" s="11"/>
      <c r="W492" s="11"/>
      <c r="X492" s="11"/>
      <c r="Y492" s="11"/>
      <c r="Z492" s="11"/>
      <c r="AA492" s="11"/>
      <c r="AB492" s="11"/>
      <c r="AC492" s="11"/>
      <c r="AD492" s="11"/>
      <c r="AE492" s="11"/>
      <c r="AF492" s="11"/>
      <c r="AG492" s="11"/>
      <c r="AH492" s="11"/>
      <c r="AI492" s="11"/>
      <c r="AJ492" s="12"/>
      <c r="AK492" s="688"/>
      <c r="AL492" s="689"/>
      <c r="AM492" s="688"/>
      <c r="AN492" s="687"/>
      <c r="AO492" s="47"/>
      <c r="AP492" s="47"/>
      <c r="AQ492" s="47"/>
      <c r="AR492" s="686"/>
      <c r="AS492" s="682"/>
      <c r="AT492" s="686"/>
      <c r="AU492" s="682"/>
      <c r="AV492" s="688"/>
      <c r="AW492" s="690" t="s">
        <v>1057</v>
      </c>
      <c r="AX492" s="691" t="s">
        <v>1058</v>
      </c>
      <c r="AY492" s="11"/>
      <c r="AZ492" s="11"/>
      <c r="BA492" s="11"/>
      <c r="BB492" s="11"/>
      <c r="BC492" s="12"/>
      <c r="BD492" s="688"/>
      <c r="BE492" s="48"/>
      <c r="BF492" s="11"/>
      <c r="BG492" s="11"/>
      <c r="BH492" s="11"/>
      <c r="BI492" s="11"/>
      <c r="BJ492" s="11"/>
      <c r="BK492" s="11"/>
      <c r="BL492" s="11"/>
      <c r="BM492" s="11"/>
      <c r="BN492" s="11"/>
      <c r="BO492" s="11"/>
      <c r="BP492" s="11"/>
      <c r="BQ492" s="11"/>
      <c r="BR492" s="11"/>
      <c r="BS492" s="11"/>
      <c r="BT492" s="11"/>
      <c r="BU492" s="11"/>
      <c r="BV492" s="11"/>
      <c r="BW492" s="12"/>
      <c r="BX492" s="688"/>
      <c r="BY492" s="689"/>
      <c r="BZ492" s="688"/>
      <c r="CA492" s="687"/>
      <c r="CB492" s="47"/>
      <c r="CC492" s="47"/>
      <c r="CD492" s="47"/>
      <c r="CE492" s="686"/>
      <c r="CF492" s="682"/>
      <c r="CG492" s="686"/>
      <c r="CH492" s="682"/>
      <c r="CI492" s="688"/>
      <c r="CJ492" s="690" t="s">
        <v>1057</v>
      </c>
      <c r="CK492" s="691" t="s">
        <v>1058</v>
      </c>
      <c r="CL492" s="11"/>
      <c r="CM492" s="11"/>
      <c r="CN492" s="11"/>
      <c r="CO492" s="11"/>
      <c r="CP492" s="12"/>
      <c r="CQ492" s="688"/>
      <c r="CR492" s="48"/>
      <c r="CS492" s="11"/>
      <c r="CT492" s="11"/>
      <c r="CU492" s="11"/>
      <c r="CV492" s="11"/>
      <c r="CW492" s="11"/>
      <c r="CX492" s="11"/>
      <c r="CY492" s="11"/>
      <c r="CZ492" s="11"/>
      <c r="DA492" s="11"/>
      <c r="DB492" s="11"/>
      <c r="DC492" s="11"/>
      <c r="DD492" s="11"/>
      <c r="DE492" s="11"/>
      <c r="DF492" s="11"/>
      <c r="DG492" s="11"/>
      <c r="DH492" s="11"/>
      <c r="DI492" s="11"/>
      <c r="DJ492" s="12"/>
      <c r="DK492" s="688"/>
      <c r="DL492" s="689"/>
      <c r="DM492" s="688"/>
      <c r="DN492" s="687"/>
      <c r="DO492" s="47"/>
      <c r="DP492" s="47"/>
      <c r="DQ492" s="47"/>
      <c r="DR492" s="686"/>
      <c r="DS492" s="682"/>
      <c r="DT492" s="686"/>
      <c r="DU492" s="682"/>
      <c r="DV492" s="688"/>
      <c r="DW492" s="690" t="s">
        <v>1057</v>
      </c>
      <c r="DX492" s="691" t="s">
        <v>1058</v>
      </c>
      <c r="DY492" s="11"/>
      <c r="DZ492" s="11"/>
      <c r="EA492" s="11"/>
      <c r="EB492" s="11"/>
      <c r="EC492" s="12"/>
      <c r="ED492" s="688"/>
      <c r="EE492" s="48"/>
      <c r="EF492" s="11"/>
      <c r="EG492" s="11"/>
      <c r="EH492" s="11"/>
      <c r="EI492" s="11"/>
      <c r="EJ492" s="11"/>
      <c r="EK492" s="11"/>
      <c r="EL492" s="11"/>
      <c r="EM492" s="11"/>
      <c r="EN492" s="11"/>
      <c r="EO492" s="11"/>
      <c r="EP492" s="11"/>
      <c r="EQ492" s="11"/>
      <c r="ER492" s="11"/>
      <c r="ES492" s="11"/>
      <c r="ET492" s="11"/>
      <c r="EU492" s="11"/>
      <c r="EV492" s="11"/>
      <c r="EW492" s="12"/>
      <c r="EX492" s="688"/>
      <c r="EY492" s="689"/>
    </row>
    <row r="493">
      <c r="A493" s="697"/>
      <c r="B493" s="43"/>
      <c r="C493" s="43"/>
      <c r="D493" s="43"/>
      <c r="E493" s="48"/>
      <c r="F493" s="12"/>
      <c r="G493" s="48"/>
      <c r="H493" s="12"/>
      <c r="I493" s="623"/>
      <c r="J493" s="623"/>
      <c r="K493" s="623"/>
      <c r="L493" s="623"/>
      <c r="M493" s="623"/>
      <c r="N493" s="623"/>
      <c r="O493" s="623"/>
      <c r="P493" s="623"/>
      <c r="Q493" s="623"/>
      <c r="R493" s="623"/>
      <c r="S493" s="623"/>
      <c r="T493" s="623"/>
      <c r="U493" s="623"/>
      <c r="V493" s="623"/>
      <c r="W493" s="623"/>
      <c r="X493" s="758"/>
      <c r="Y493" s="758"/>
      <c r="Z493" s="623"/>
      <c r="AA493" s="623"/>
      <c r="AB493" s="623"/>
      <c r="AC493" s="623"/>
      <c r="AD493" s="623"/>
      <c r="AE493" s="623"/>
      <c r="AF493" s="623"/>
      <c r="AG493" s="623"/>
      <c r="AH493" s="623"/>
      <c r="AI493" s="623"/>
      <c r="AJ493" s="623"/>
      <c r="AK493" s="623"/>
      <c r="AL493" s="698"/>
      <c r="AM493" s="623"/>
      <c r="AN493" s="697"/>
      <c r="AO493" s="43"/>
      <c r="AP493" s="43"/>
      <c r="AQ493" s="43"/>
      <c r="AR493" s="48"/>
      <c r="AS493" s="12"/>
      <c r="AT493" s="48"/>
      <c r="AU493" s="12"/>
      <c r="AV493" s="623"/>
      <c r="AW493" s="623"/>
      <c r="AX493" s="623"/>
      <c r="AY493" s="623"/>
      <c r="AZ493" s="623"/>
      <c r="BA493" s="623"/>
      <c r="BB493" s="623"/>
      <c r="BC493" s="623"/>
      <c r="BD493" s="623"/>
      <c r="BE493" s="623"/>
      <c r="BF493" s="623"/>
      <c r="BG493" s="623"/>
      <c r="BH493" s="623"/>
      <c r="BI493" s="623"/>
      <c r="BJ493" s="623"/>
      <c r="BK493" s="758"/>
      <c r="BL493" s="758"/>
      <c r="BM493" s="623"/>
      <c r="BN493" s="623"/>
      <c r="BO493" s="623"/>
      <c r="BP493" s="623"/>
      <c r="BQ493" s="623"/>
      <c r="BR493" s="623"/>
      <c r="BS493" s="623"/>
      <c r="BT493" s="623"/>
      <c r="BU493" s="623"/>
      <c r="BV493" s="623"/>
      <c r="BW493" s="623"/>
      <c r="BX493" s="623"/>
      <c r="BY493" s="698"/>
      <c r="BZ493" s="623"/>
      <c r="CA493" s="697"/>
      <c r="CB493" s="43"/>
      <c r="CC493" s="43"/>
      <c r="CD493" s="43"/>
      <c r="CE493" s="48"/>
      <c r="CF493" s="12"/>
      <c r="CG493" s="48"/>
      <c r="CH493" s="12"/>
      <c r="CI493" s="623"/>
      <c r="CJ493" s="623"/>
      <c r="CK493" s="623"/>
      <c r="CL493" s="623"/>
      <c r="CM493" s="623"/>
      <c r="CN493" s="623"/>
      <c r="CO493" s="623"/>
      <c r="CP493" s="623"/>
      <c r="CQ493" s="623"/>
      <c r="CR493" s="623"/>
      <c r="CS493" s="623"/>
      <c r="CT493" s="623"/>
      <c r="CU493" s="623"/>
      <c r="CV493" s="623"/>
      <c r="CW493" s="623"/>
      <c r="CX493" s="758"/>
      <c r="CY493" s="758"/>
      <c r="CZ493" s="623"/>
      <c r="DA493" s="623"/>
      <c r="DB493" s="623"/>
      <c r="DC493" s="623"/>
      <c r="DD493" s="623"/>
      <c r="DE493" s="623"/>
      <c r="DF493" s="623"/>
      <c r="DG493" s="623"/>
      <c r="DH493" s="623"/>
      <c r="DI493" s="623"/>
      <c r="DJ493" s="623"/>
      <c r="DK493" s="623"/>
      <c r="DL493" s="698"/>
      <c r="DM493" s="623"/>
      <c r="DN493" s="697"/>
      <c r="DO493" s="43"/>
      <c r="DP493" s="43"/>
      <c r="DQ493" s="43"/>
      <c r="DR493" s="48"/>
      <c r="DS493" s="12"/>
      <c r="DT493" s="48"/>
      <c r="DU493" s="12"/>
      <c r="DV493" s="623"/>
      <c r="DW493" s="623"/>
      <c r="DX493" s="623"/>
      <c r="DY493" s="623"/>
      <c r="DZ493" s="623"/>
      <c r="EA493" s="623"/>
      <c r="EB493" s="623"/>
      <c r="EC493" s="623"/>
      <c r="ED493" s="623"/>
      <c r="EE493" s="623"/>
      <c r="EF493" s="623"/>
      <c r="EG493" s="623"/>
      <c r="EH493" s="623"/>
      <c r="EI493" s="623"/>
      <c r="EJ493" s="623"/>
      <c r="EK493" s="758"/>
      <c r="EL493" s="758"/>
      <c r="EM493" s="623"/>
      <c r="EN493" s="623"/>
      <c r="EO493" s="623"/>
      <c r="EP493" s="623"/>
      <c r="EQ493" s="623"/>
      <c r="ER493" s="623"/>
      <c r="ES493" s="623"/>
      <c r="ET493" s="623"/>
      <c r="EU493" s="623"/>
      <c r="EV493" s="623"/>
      <c r="EW493" s="623"/>
      <c r="EX493" s="623"/>
      <c r="EY493" s="698"/>
    </row>
    <row r="494">
      <c r="A494" s="697"/>
      <c r="B494" s="623"/>
      <c r="C494" s="623"/>
      <c r="D494" s="623"/>
      <c r="E494" s="623"/>
      <c r="F494" s="623"/>
      <c r="G494" s="623"/>
      <c r="H494" s="623"/>
      <c r="I494" s="623"/>
      <c r="J494" s="623"/>
      <c r="K494" s="623"/>
      <c r="L494" s="623"/>
      <c r="M494" s="623"/>
      <c r="N494" s="623"/>
      <c r="O494" s="623"/>
      <c r="P494" s="623"/>
      <c r="Q494" s="623"/>
      <c r="R494" s="623"/>
      <c r="S494" s="623"/>
      <c r="T494" s="623"/>
      <c r="U494" s="623"/>
      <c r="V494" s="623"/>
      <c r="W494" s="623"/>
      <c r="X494" s="758"/>
      <c r="Y494" s="758"/>
      <c r="Z494" s="623"/>
      <c r="AA494" s="623"/>
      <c r="AB494" s="623"/>
      <c r="AC494" s="623"/>
      <c r="AD494" s="623"/>
      <c r="AE494" s="623"/>
      <c r="AF494" s="623"/>
      <c r="AG494" s="623"/>
      <c r="AH494" s="623"/>
      <c r="AI494" s="623"/>
      <c r="AJ494" s="623"/>
      <c r="AK494" s="623"/>
      <c r="AL494" s="698"/>
      <c r="AM494" s="623"/>
      <c r="AN494" s="697"/>
      <c r="AO494" s="623"/>
      <c r="AP494" s="623"/>
      <c r="AQ494" s="623"/>
      <c r="AR494" s="623"/>
      <c r="AS494" s="623"/>
      <c r="AT494" s="623"/>
      <c r="AU494" s="623"/>
      <c r="AV494" s="623"/>
      <c r="AW494" s="623"/>
      <c r="AX494" s="623"/>
      <c r="AY494" s="623"/>
      <c r="AZ494" s="623"/>
      <c r="BA494" s="623"/>
      <c r="BB494" s="623"/>
      <c r="BC494" s="623"/>
      <c r="BD494" s="623"/>
      <c r="BE494" s="623"/>
      <c r="BF494" s="623"/>
      <c r="BG494" s="623"/>
      <c r="BH494" s="623"/>
      <c r="BI494" s="623"/>
      <c r="BJ494" s="623"/>
      <c r="BK494" s="758"/>
      <c r="BL494" s="758"/>
      <c r="BM494" s="623"/>
      <c r="BN494" s="623"/>
      <c r="BO494" s="623"/>
      <c r="BP494" s="623"/>
      <c r="BQ494" s="623"/>
      <c r="BR494" s="623"/>
      <c r="BS494" s="623"/>
      <c r="BT494" s="623"/>
      <c r="BU494" s="623"/>
      <c r="BV494" s="623"/>
      <c r="BW494" s="623"/>
      <c r="BX494" s="623"/>
      <c r="BY494" s="698"/>
      <c r="BZ494" s="623"/>
      <c r="CA494" s="697"/>
      <c r="CB494" s="623"/>
      <c r="CC494" s="623"/>
      <c r="CD494" s="623"/>
      <c r="CE494" s="623"/>
      <c r="CF494" s="623"/>
      <c r="CG494" s="623"/>
      <c r="CH494" s="623"/>
      <c r="CI494" s="623"/>
      <c r="CJ494" s="623"/>
      <c r="CK494" s="623"/>
      <c r="CL494" s="623"/>
      <c r="CM494" s="623"/>
      <c r="CN494" s="623"/>
      <c r="CO494" s="623"/>
      <c r="CP494" s="623"/>
      <c r="CQ494" s="623"/>
      <c r="CR494" s="623"/>
      <c r="CS494" s="623"/>
      <c r="CT494" s="623"/>
      <c r="CU494" s="623"/>
      <c r="CV494" s="623"/>
      <c r="CW494" s="623"/>
      <c r="CX494" s="758"/>
      <c r="CY494" s="758"/>
      <c r="CZ494" s="623"/>
      <c r="DA494" s="623"/>
      <c r="DB494" s="623"/>
      <c r="DC494" s="623"/>
      <c r="DD494" s="623"/>
      <c r="DE494" s="623"/>
      <c r="DF494" s="623"/>
      <c r="DG494" s="623"/>
      <c r="DH494" s="623"/>
      <c r="DI494" s="623"/>
      <c r="DJ494" s="623"/>
      <c r="DK494" s="623"/>
      <c r="DL494" s="698"/>
      <c r="DM494" s="623"/>
      <c r="DN494" s="697"/>
      <c r="DO494" s="623"/>
      <c r="DP494" s="623"/>
      <c r="DQ494" s="623"/>
      <c r="DR494" s="623"/>
      <c r="DS494" s="623"/>
      <c r="DT494" s="623"/>
      <c r="DU494" s="623"/>
      <c r="DV494" s="623"/>
      <c r="DW494" s="623"/>
      <c r="DX494" s="623"/>
      <c r="DY494" s="623"/>
      <c r="DZ494" s="623"/>
      <c r="EA494" s="623"/>
      <c r="EB494" s="623"/>
      <c r="EC494" s="623"/>
      <c r="ED494" s="623"/>
      <c r="EE494" s="623"/>
      <c r="EF494" s="623"/>
      <c r="EG494" s="623"/>
      <c r="EH494" s="623"/>
      <c r="EI494" s="623"/>
      <c r="EJ494" s="623"/>
      <c r="EK494" s="758"/>
      <c r="EL494" s="758"/>
      <c r="EM494" s="623"/>
      <c r="EN494" s="623"/>
      <c r="EO494" s="623"/>
      <c r="EP494" s="623"/>
      <c r="EQ494" s="623"/>
      <c r="ER494" s="623"/>
      <c r="ES494" s="623"/>
      <c r="ET494" s="623"/>
      <c r="EU494" s="623"/>
      <c r="EV494" s="623"/>
      <c r="EW494" s="623"/>
      <c r="EX494" s="623"/>
      <c r="EY494" s="698"/>
    </row>
    <row r="495">
      <c r="A495" s="697"/>
      <c r="B495" s="623"/>
      <c r="C495" s="623"/>
      <c r="D495" s="623"/>
      <c r="E495" s="623"/>
      <c r="F495" s="623"/>
      <c r="G495" s="623"/>
      <c r="H495" s="623"/>
      <c r="I495" s="623"/>
      <c r="J495" s="623"/>
      <c r="K495" s="623"/>
      <c r="L495" s="623"/>
      <c r="M495" s="623"/>
      <c r="N495" s="623"/>
      <c r="O495" s="623"/>
      <c r="P495" s="623"/>
      <c r="Q495" s="623"/>
      <c r="R495" s="623"/>
      <c r="S495" s="623"/>
      <c r="T495" s="623"/>
      <c r="U495" s="623"/>
      <c r="V495" s="623"/>
      <c r="W495" s="623"/>
      <c r="X495" s="758"/>
      <c r="Y495" s="758"/>
      <c r="Z495" s="623"/>
      <c r="AA495" s="623"/>
      <c r="AB495" s="623"/>
      <c r="AC495" s="623"/>
      <c r="AD495" s="623"/>
      <c r="AE495" s="623"/>
      <c r="AF495" s="623"/>
      <c r="AG495" s="623"/>
      <c r="AH495" s="623"/>
      <c r="AI495" s="623"/>
      <c r="AJ495" s="623"/>
      <c r="AK495" s="623"/>
      <c r="AL495" s="698"/>
      <c r="AM495" s="623"/>
      <c r="AN495" s="697"/>
      <c r="AO495" s="623"/>
      <c r="AP495" s="623"/>
      <c r="AQ495" s="623"/>
      <c r="AR495" s="623"/>
      <c r="AS495" s="623"/>
      <c r="AT495" s="623"/>
      <c r="AU495" s="623"/>
      <c r="AV495" s="623"/>
      <c r="AW495" s="623"/>
      <c r="AX495" s="623"/>
      <c r="AY495" s="623"/>
      <c r="AZ495" s="623"/>
      <c r="BA495" s="623"/>
      <c r="BB495" s="623"/>
      <c r="BC495" s="623"/>
      <c r="BD495" s="623"/>
      <c r="BE495" s="623"/>
      <c r="BF495" s="623"/>
      <c r="BG495" s="623"/>
      <c r="BH495" s="623"/>
      <c r="BI495" s="623"/>
      <c r="BJ495" s="623"/>
      <c r="BK495" s="758"/>
      <c r="BL495" s="758"/>
      <c r="BM495" s="623"/>
      <c r="BN495" s="623"/>
      <c r="BO495" s="623"/>
      <c r="BP495" s="623"/>
      <c r="BQ495" s="623"/>
      <c r="BR495" s="623"/>
      <c r="BS495" s="623"/>
      <c r="BT495" s="623"/>
      <c r="BU495" s="623"/>
      <c r="BV495" s="623"/>
      <c r="BW495" s="623"/>
      <c r="BX495" s="623"/>
      <c r="BY495" s="698"/>
      <c r="BZ495" s="623"/>
      <c r="CA495" s="697"/>
      <c r="CB495" s="623"/>
      <c r="CC495" s="623"/>
      <c r="CD495" s="623"/>
      <c r="CE495" s="623"/>
      <c r="CF495" s="623"/>
      <c r="CG495" s="623"/>
      <c r="CH495" s="623"/>
      <c r="CI495" s="623"/>
      <c r="CJ495" s="623"/>
      <c r="CK495" s="623"/>
      <c r="CL495" s="623"/>
      <c r="CM495" s="623"/>
      <c r="CN495" s="623"/>
      <c r="CO495" s="623"/>
      <c r="CP495" s="623"/>
      <c r="CQ495" s="623"/>
      <c r="CR495" s="623"/>
      <c r="CS495" s="623"/>
      <c r="CT495" s="623"/>
      <c r="CU495" s="623"/>
      <c r="CV495" s="623"/>
      <c r="CW495" s="623"/>
      <c r="CX495" s="758"/>
      <c r="CY495" s="758"/>
      <c r="CZ495" s="623"/>
      <c r="DA495" s="623"/>
      <c r="DB495" s="623"/>
      <c r="DC495" s="623"/>
      <c r="DD495" s="623"/>
      <c r="DE495" s="623"/>
      <c r="DF495" s="623"/>
      <c r="DG495" s="623"/>
      <c r="DH495" s="623"/>
      <c r="DI495" s="623"/>
      <c r="DJ495" s="623"/>
      <c r="DK495" s="623"/>
      <c r="DL495" s="698"/>
      <c r="DM495" s="623"/>
      <c r="DN495" s="697"/>
      <c r="DO495" s="623"/>
      <c r="DP495" s="623"/>
      <c r="DQ495" s="623"/>
      <c r="DR495" s="623"/>
      <c r="DS495" s="623"/>
      <c r="DT495" s="623"/>
      <c r="DU495" s="623"/>
      <c r="DV495" s="623"/>
      <c r="DW495" s="623"/>
      <c r="DX495" s="623"/>
      <c r="DY495" s="623"/>
      <c r="DZ495" s="623"/>
      <c r="EA495" s="623"/>
      <c r="EB495" s="623"/>
      <c r="EC495" s="623"/>
      <c r="ED495" s="623"/>
      <c r="EE495" s="623"/>
      <c r="EF495" s="623"/>
      <c r="EG495" s="623"/>
      <c r="EH495" s="623"/>
      <c r="EI495" s="623"/>
      <c r="EJ495" s="623"/>
      <c r="EK495" s="758"/>
      <c r="EL495" s="758"/>
      <c r="EM495" s="623"/>
      <c r="EN495" s="623"/>
      <c r="EO495" s="623"/>
      <c r="EP495" s="623"/>
      <c r="EQ495" s="623"/>
      <c r="ER495" s="623"/>
      <c r="ES495" s="623"/>
      <c r="ET495" s="623"/>
      <c r="EU495" s="623"/>
      <c r="EV495" s="623"/>
      <c r="EW495" s="623"/>
      <c r="EX495" s="623"/>
      <c r="EY495" s="698"/>
    </row>
    <row r="496">
      <c r="A496" s="697"/>
      <c r="B496" s="623"/>
      <c r="C496" s="623"/>
      <c r="D496" s="623"/>
      <c r="E496" s="623"/>
      <c r="F496" s="623"/>
      <c r="G496" s="623"/>
      <c r="H496" s="623"/>
      <c r="I496" s="623"/>
      <c r="J496" s="623"/>
      <c r="K496" s="623"/>
      <c r="L496" s="623"/>
      <c r="M496" s="623"/>
      <c r="N496" s="623"/>
      <c r="O496" s="623"/>
      <c r="P496" s="623"/>
      <c r="Q496" s="623"/>
      <c r="R496" s="623"/>
      <c r="S496" s="623"/>
      <c r="T496" s="623"/>
      <c r="U496" s="623"/>
      <c r="V496" s="623"/>
      <c r="W496" s="623"/>
      <c r="X496" s="758"/>
      <c r="Y496" s="758"/>
      <c r="Z496" s="623"/>
      <c r="AA496" s="623"/>
      <c r="AB496" s="623"/>
      <c r="AC496" s="623"/>
      <c r="AD496" s="623"/>
      <c r="AE496" s="623"/>
      <c r="AF496" s="623"/>
      <c r="AG496" s="623"/>
      <c r="AH496" s="623"/>
      <c r="AI496" s="623"/>
      <c r="AJ496" s="623"/>
      <c r="AK496" s="623"/>
      <c r="AL496" s="698"/>
      <c r="AM496" s="623"/>
      <c r="AN496" s="697"/>
      <c r="AO496" s="623"/>
      <c r="AP496" s="623"/>
      <c r="AQ496" s="623"/>
      <c r="AR496" s="623"/>
      <c r="AS496" s="623"/>
      <c r="AT496" s="623"/>
      <c r="AU496" s="623"/>
      <c r="AV496" s="623"/>
      <c r="AW496" s="623"/>
      <c r="AX496" s="623"/>
      <c r="AY496" s="623"/>
      <c r="AZ496" s="623"/>
      <c r="BA496" s="623"/>
      <c r="BB496" s="623"/>
      <c r="BC496" s="623"/>
      <c r="BD496" s="623"/>
      <c r="BE496" s="623"/>
      <c r="BF496" s="623"/>
      <c r="BG496" s="623"/>
      <c r="BH496" s="623"/>
      <c r="BI496" s="623"/>
      <c r="BJ496" s="623"/>
      <c r="BK496" s="758"/>
      <c r="BL496" s="758"/>
      <c r="BM496" s="623"/>
      <c r="BN496" s="623"/>
      <c r="BO496" s="623"/>
      <c r="BP496" s="623"/>
      <c r="BQ496" s="623"/>
      <c r="BR496" s="623"/>
      <c r="BS496" s="623"/>
      <c r="BT496" s="623"/>
      <c r="BU496" s="623"/>
      <c r="BV496" s="623"/>
      <c r="BW496" s="623"/>
      <c r="BX496" s="623"/>
      <c r="BY496" s="698"/>
      <c r="BZ496" s="623"/>
      <c r="CA496" s="697"/>
      <c r="CB496" s="623"/>
      <c r="CC496" s="623"/>
      <c r="CD496" s="623"/>
      <c r="CE496" s="623"/>
      <c r="CF496" s="623"/>
      <c r="CG496" s="623"/>
      <c r="CH496" s="623"/>
      <c r="CI496" s="623"/>
      <c r="CJ496" s="623"/>
      <c r="CK496" s="623"/>
      <c r="CL496" s="623"/>
      <c r="CM496" s="623"/>
      <c r="CN496" s="623"/>
      <c r="CO496" s="623"/>
      <c r="CP496" s="623"/>
      <c r="CQ496" s="623"/>
      <c r="CR496" s="623"/>
      <c r="CS496" s="623"/>
      <c r="CT496" s="623"/>
      <c r="CU496" s="623"/>
      <c r="CV496" s="623"/>
      <c r="CW496" s="623"/>
      <c r="CX496" s="758"/>
      <c r="CY496" s="758"/>
      <c r="CZ496" s="623"/>
      <c r="DA496" s="623"/>
      <c r="DB496" s="623"/>
      <c r="DC496" s="623"/>
      <c r="DD496" s="623"/>
      <c r="DE496" s="623"/>
      <c r="DF496" s="623"/>
      <c r="DG496" s="623"/>
      <c r="DH496" s="623"/>
      <c r="DI496" s="623"/>
      <c r="DJ496" s="623"/>
      <c r="DK496" s="623"/>
      <c r="DL496" s="698"/>
      <c r="DM496" s="623"/>
      <c r="DN496" s="697"/>
      <c r="DO496" s="623"/>
      <c r="DP496" s="623"/>
      <c r="DQ496" s="623"/>
      <c r="DR496" s="623"/>
      <c r="DS496" s="623"/>
      <c r="DT496" s="623"/>
      <c r="DU496" s="623"/>
      <c r="DV496" s="623"/>
      <c r="DW496" s="623"/>
      <c r="DX496" s="623"/>
      <c r="DY496" s="623"/>
      <c r="DZ496" s="623"/>
      <c r="EA496" s="623"/>
      <c r="EB496" s="623"/>
      <c r="EC496" s="623"/>
      <c r="ED496" s="623"/>
      <c r="EE496" s="623"/>
      <c r="EF496" s="623"/>
      <c r="EG496" s="623"/>
      <c r="EH496" s="623"/>
      <c r="EI496" s="623"/>
      <c r="EJ496" s="623"/>
      <c r="EK496" s="758"/>
      <c r="EL496" s="758"/>
      <c r="EM496" s="623"/>
      <c r="EN496" s="623"/>
      <c r="EO496" s="623"/>
      <c r="EP496" s="623"/>
      <c r="EQ496" s="623"/>
      <c r="ER496" s="623"/>
      <c r="ES496" s="623"/>
      <c r="ET496" s="623"/>
      <c r="EU496" s="623"/>
      <c r="EV496" s="623"/>
      <c r="EW496" s="623"/>
      <c r="EX496" s="623"/>
      <c r="EY496" s="698"/>
    </row>
    <row r="497">
      <c r="A497" s="692" t="s">
        <v>1059</v>
      </c>
      <c r="P497" s="693"/>
      <c r="Q497" s="706"/>
      <c r="R497" s="706"/>
      <c r="S497" s="706"/>
      <c r="T497" s="706"/>
      <c r="U497" s="706"/>
      <c r="V497" s="706"/>
      <c r="W497" s="706"/>
      <c r="X497" s="760"/>
      <c r="Y497" s="760"/>
      <c r="Z497" s="706"/>
      <c r="AA497" s="706"/>
      <c r="AB497" s="706"/>
      <c r="AC497" s="706"/>
      <c r="AD497" s="706"/>
      <c r="AE497" s="706"/>
      <c r="AF497" s="706"/>
      <c r="AG497" s="706"/>
      <c r="AH497" s="706"/>
      <c r="AI497" s="706"/>
      <c r="AJ497" s="706"/>
      <c r="AK497" s="706"/>
      <c r="AL497" s="736"/>
      <c r="AM497" s="736"/>
      <c r="AN497" s="625" t="s">
        <v>1059</v>
      </c>
      <c r="BC497" s="693"/>
      <c r="BD497" s="706"/>
      <c r="BE497" s="706"/>
      <c r="BF497" s="706"/>
      <c r="BG497" s="706"/>
      <c r="BH497" s="706"/>
      <c r="BI497" s="706"/>
      <c r="BJ497" s="706"/>
      <c r="BK497" s="760"/>
      <c r="BL497" s="760"/>
      <c r="BM497" s="706"/>
      <c r="BN497" s="706"/>
      <c r="BO497" s="706"/>
      <c r="BP497" s="706"/>
      <c r="BQ497" s="706"/>
      <c r="BR497" s="706"/>
      <c r="BS497" s="706"/>
      <c r="BT497" s="706"/>
      <c r="BU497" s="706"/>
      <c r="BV497" s="706"/>
      <c r="BW497" s="706"/>
      <c r="BX497" s="706"/>
      <c r="BY497" s="736"/>
      <c r="BZ497" s="736"/>
      <c r="CA497" s="625" t="s">
        <v>1059</v>
      </c>
      <c r="CP497" s="693"/>
      <c r="CQ497" s="706"/>
      <c r="CR497" s="706"/>
      <c r="CS497" s="706"/>
      <c r="CT497" s="706"/>
      <c r="CU497" s="706"/>
      <c r="CV497" s="706"/>
      <c r="CW497" s="706"/>
      <c r="CX497" s="760"/>
      <c r="CY497" s="760"/>
      <c r="CZ497" s="706"/>
      <c r="DA497" s="706"/>
      <c r="DB497" s="706"/>
      <c r="DC497" s="706"/>
      <c r="DD497" s="706"/>
      <c r="DE497" s="706"/>
      <c r="DF497" s="706"/>
      <c r="DG497" s="706"/>
      <c r="DH497" s="706"/>
      <c r="DI497" s="706"/>
      <c r="DJ497" s="706"/>
      <c r="DK497" s="706"/>
      <c r="DL497" s="736"/>
      <c r="DM497" s="736"/>
      <c r="DN497" s="625" t="s">
        <v>1059</v>
      </c>
      <c r="EC497" s="693"/>
      <c r="ED497" s="706"/>
      <c r="EE497" s="706"/>
      <c r="EF497" s="706"/>
      <c r="EG497" s="706"/>
      <c r="EH497" s="706"/>
      <c r="EI497" s="706"/>
      <c r="EJ497" s="706"/>
      <c r="EK497" s="760"/>
      <c r="EL497" s="760"/>
      <c r="EM497" s="706"/>
      <c r="EN497" s="706"/>
      <c r="EO497" s="706"/>
      <c r="EP497" s="706"/>
      <c r="EQ497" s="706"/>
      <c r="ER497" s="706"/>
      <c r="ES497" s="706"/>
      <c r="ET497" s="706"/>
      <c r="EU497" s="706"/>
      <c r="EV497" s="706"/>
      <c r="EW497" s="706"/>
      <c r="EX497" s="706"/>
      <c r="EY497" s="736"/>
    </row>
    <row r="498">
      <c r="A498" s="697"/>
      <c r="B498" s="623"/>
      <c r="C498" s="623"/>
      <c r="D498" s="623"/>
      <c r="E498" s="623"/>
      <c r="F498" s="623"/>
      <c r="G498" s="623"/>
      <c r="H498" s="623"/>
      <c r="I498" s="623"/>
      <c r="J498" s="623"/>
      <c r="K498" s="623"/>
      <c r="L498" s="623"/>
      <c r="M498" s="623"/>
      <c r="N498" s="623"/>
      <c r="O498" s="623"/>
      <c r="P498" s="623"/>
      <c r="Q498" s="623"/>
      <c r="R498" s="623"/>
      <c r="S498" s="623"/>
      <c r="T498" s="623"/>
      <c r="U498" s="623"/>
      <c r="V498" s="623"/>
      <c r="W498" s="623"/>
      <c r="X498" s="758"/>
      <c r="Y498" s="758"/>
      <c r="Z498" s="623"/>
      <c r="AA498" s="623"/>
      <c r="AB498" s="623"/>
      <c r="AC498" s="623"/>
      <c r="AD498" s="623"/>
      <c r="AE498" s="623"/>
      <c r="AF498" s="623"/>
      <c r="AG498" s="623"/>
      <c r="AH498" s="623"/>
      <c r="AI498" s="623"/>
      <c r="AJ498" s="623"/>
      <c r="AK498" s="623"/>
      <c r="AL498" s="698"/>
      <c r="AM498" s="623"/>
      <c r="AN498" s="697"/>
      <c r="AO498" s="623"/>
      <c r="AP498" s="623"/>
      <c r="AQ498" s="623"/>
      <c r="AR498" s="623"/>
      <c r="AS498" s="623"/>
      <c r="AT498" s="623"/>
      <c r="AU498" s="623"/>
      <c r="AV498" s="623"/>
      <c r="AW498" s="623"/>
      <c r="AX498" s="623"/>
      <c r="AY498" s="623"/>
      <c r="AZ498" s="623"/>
      <c r="BA498" s="623"/>
      <c r="BB498" s="623"/>
      <c r="BC498" s="623"/>
      <c r="BD498" s="623"/>
      <c r="BE498" s="623"/>
      <c r="BF498" s="623"/>
      <c r="BG498" s="623"/>
      <c r="BH498" s="623"/>
      <c r="BI498" s="623"/>
      <c r="BJ498" s="623"/>
      <c r="BK498" s="758"/>
      <c r="BL498" s="758"/>
      <c r="BM498" s="623"/>
      <c r="BN498" s="623"/>
      <c r="BO498" s="623"/>
      <c r="BP498" s="623"/>
      <c r="BQ498" s="623"/>
      <c r="BR498" s="623"/>
      <c r="BS498" s="623"/>
      <c r="BT498" s="623"/>
      <c r="BU498" s="623"/>
      <c r="BV498" s="623"/>
      <c r="BW498" s="623"/>
      <c r="BX498" s="623"/>
      <c r="BY498" s="698"/>
      <c r="BZ498" s="623"/>
      <c r="CA498" s="697"/>
      <c r="CB498" s="623"/>
      <c r="CC498" s="623"/>
      <c r="CD498" s="623"/>
      <c r="CE498" s="623"/>
      <c r="CF498" s="623"/>
      <c r="CG498" s="623"/>
      <c r="CH498" s="623"/>
      <c r="CI498" s="623"/>
      <c r="CJ498" s="623"/>
      <c r="CK498" s="623"/>
      <c r="CL498" s="623"/>
      <c r="CM498" s="623"/>
      <c r="CN498" s="623"/>
      <c r="CO498" s="623"/>
      <c r="CP498" s="623"/>
      <c r="CQ498" s="623"/>
      <c r="CR498" s="623"/>
      <c r="CS498" s="623"/>
      <c r="CT498" s="623"/>
      <c r="CU498" s="623"/>
      <c r="CV498" s="623"/>
      <c r="CW498" s="623"/>
      <c r="CX498" s="758"/>
      <c r="CY498" s="758"/>
      <c r="CZ498" s="623"/>
      <c r="DA498" s="623"/>
      <c r="DB498" s="623"/>
      <c r="DC498" s="623"/>
      <c r="DD498" s="623"/>
      <c r="DE498" s="623"/>
      <c r="DF498" s="623"/>
      <c r="DG498" s="623"/>
      <c r="DH498" s="623"/>
      <c r="DI498" s="623"/>
      <c r="DJ498" s="623"/>
      <c r="DK498" s="623"/>
      <c r="DL498" s="698"/>
      <c r="DM498" s="623"/>
      <c r="DN498" s="697"/>
      <c r="DO498" s="623"/>
      <c r="DP498" s="623"/>
      <c r="DQ498" s="623"/>
      <c r="DR498" s="623"/>
      <c r="DS498" s="623"/>
      <c r="DT498" s="623"/>
      <c r="DU498" s="623"/>
      <c r="DV498" s="623"/>
      <c r="DW498" s="623"/>
      <c r="DX498" s="623"/>
      <c r="DY498" s="623"/>
      <c r="DZ498" s="623"/>
      <c r="EA498" s="623"/>
      <c r="EB498" s="623"/>
      <c r="EC498" s="623"/>
      <c r="ED498" s="623"/>
      <c r="EE498" s="623"/>
      <c r="EF498" s="623"/>
      <c r="EG498" s="623"/>
      <c r="EH498" s="623"/>
      <c r="EI498" s="623"/>
      <c r="EJ498" s="623"/>
      <c r="EK498" s="758"/>
      <c r="EL498" s="758"/>
      <c r="EM498" s="623"/>
      <c r="EN498" s="623"/>
      <c r="EO498" s="623"/>
      <c r="EP498" s="623"/>
      <c r="EQ498" s="623"/>
      <c r="ER498" s="623"/>
      <c r="ES498" s="623"/>
      <c r="ET498" s="623"/>
      <c r="EU498" s="623"/>
      <c r="EV498" s="623"/>
      <c r="EW498" s="623"/>
      <c r="EX498" s="623"/>
      <c r="EY498" s="698"/>
    </row>
    <row r="499">
      <c r="A499" s="699"/>
      <c r="B499" s="700"/>
      <c r="C499" s="700"/>
      <c r="D499" s="700"/>
      <c r="E499" s="700"/>
      <c r="F499" s="700"/>
      <c r="G499" s="700"/>
      <c r="H499" s="700"/>
      <c r="I499" s="700"/>
      <c r="J499" s="700"/>
      <c r="K499" s="700"/>
      <c r="L499" s="700"/>
      <c r="M499" s="700"/>
      <c r="N499" s="700"/>
      <c r="O499" s="700"/>
      <c r="P499" s="700"/>
      <c r="Q499" s="700"/>
      <c r="R499" s="700"/>
      <c r="S499" s="701" t="s">
        <v>1060</v>
      </c>
      <c r="T499" s="702"/>
      <c r="U499" s="702"/>
      <c r="V499" s="702"/>
      <c r="W499" s="702"/>
      <c r="X499" s="702"/>
      <c r="Y499" s="702"/>
      <c r="Z499" s="702"/>
      <c r="AA499" s="700"/>
      <c r="AB499" s="700"/>
      <c r="AC499" s="701" t="s">
        <v>1061</v>
      </c>
      <c r="AD499" s="702"/>
      <c r="AE499" s="702"/>
      <c r="AF499" s="702"/>
      <c r="AG499" s="702"/>
      <c r="AH499" s="702"/>
      <c r="AI499" s="702"/>
      <c r="AJ499" s="700"/>
      <c r="AK499" s="700"/>
      <c r="AL499" s="703"/>
      <c r="AM499" s="623"/>
      <c r="AN499" s="699"/>
      <c r="AO499" s="700"/>
      <c r="AP499" s="700"/>
      <c r="AQ499" s="700"/>
      <c r="AR499" s="700"/>
      <c r="AS499" s="700"/>
      <c r="AT499" s="700"/>
      <c r="AU499" s="700"/>
      <c r="AV499" s="700"/>
      <c r="AW499" s="700"/>
      <c r="AX499" s="700"/>
      <c r="AY499" s="700"/>
      <c r="AZ499" s="700"/>
      <c r="BA499" s="700"/>
      <c r="BB499" s="700"/>
      <c r="BC499" s="700"/>
      <c r="BD499" s="700"/>
      <c r="BE499" s="700"/>
      <c r="BF499" s="701" t="s">
        <v>1060</v>
      </c>
      <c r="BG499" s="702"/>
      <c r="BH499" s="702"/>
      <c r="BI499" s="702"/>
      <c r="BJ499" s="702"/>
      <c r="BK499" s="702"/>
      <c r="BL499" s="702"/>
      <c r="BM499" s="702"/>
      <c r="BN499" s="700"/>
      <c r="BO499" s="700"/>
      <c r="BP499" s="701" t="s">
        <v>1061</v>
      </c>
      <c r="BQ499" s="702"/>
      <c r="BR499" s="702"/>
      <c r="BS499" s="702"/>
      <c r="BT499" s="702"/>
      <c r="BU499" s="702"/>
      <c r="BV499" s="702"/>
      <c r="BW499" s="700"/>
      <c r="BX499" s="700"/>
      <c r="BY499" s="703"/>
      <c r="BZ499" s="623"/>
      <c r="CA499" s="699"/>
      <c r="CB499" s="700"/>
      <c r="CC499" s="700"/>
      <c r="CD499" s="700"/>
      <c r="CE499" s="700"/>
      <c r="CF499" s="700"/>
      <c r="CG499" s="700"/>
      <c r="CH499" s="700"/>
      <c r="CI499" s="700"/>
      <c r="CJ499" s="700"/>
      <c r="CK499" s="700"/>
      <c r="CL499" s="700"/>
      <c r="CM499" s="700"/>
      <c r="CN499" s="700"/>
      <c r="CO499" s="700"/>
      <c r="CP499" s="700"/>
      <c r="CQ499" s="700"/>
      <c r="CR499" s="700"/>
      <c r="CS499" s="701" t="s">
        <v>1060</v>
      </c>
      <c r="CT499" s="702"/>
      <c r="CU499" s="702"/>
      <c r="CV499" s="702"/>
      <c r="CW499" s="702"/>
      <c r="CX499" s="702"/>
      <c r="CY499" s="702"/>
      <c r="CZ499" s="702"/>
      <c r="DA499" s="700"/>
      <c r="DB499" s="700"/>
      <c r="DC499" s="701" t="s">
        <v>1061</v>
      </c>
      <c r="DD499" s="702"/>
      <c r="DE499" s="702"/>
      <c r="DF499" s="702"/>
      <c r="DG499" s="702"/>
      <c r="DH499" s="702"/>
      <c r="DI499" s="702"/>
      <c r="DJ499" s="700"/>
      <c r="DK499" s="700"/>
      <c r="DL499" s="703"/>
      <c r="DM499" s="623"/>
      <c r="DN499" s="699"/>
      <c r="DO499" s="700"/>
      <c r="DP499" s="700"/>
      <c r="DQ499" s="700"/>
      <c r="DR499" s="700"/>
      <c r="DS499" s="700"/>
      <c r="DT499" s="700"/>
      <c r="DU499" s="700"/>
      <c r="DV499" s="700"/>
      <c r="DW499" s="700"/>
      <c r="DX499" s="700"/>
      <c r="DY499" s="700"/>
      <c r="DZ499" s="700"/>
      <c r="EA499" s="700"/>
      <c r="EB499" s="700"/>
      <c r="EC499" s="700"/>
      <c r="ED499" s="700"/>
      <c r="EE499" s="700"/>
      <c r="EF499" s="701" t="s">
        <v>1060</v>
      </c>
      <c r="EG499" s="702"/>
      <c r="EH499" s="702"/>
      <c r="EI499" s="702"/>
      <c r="EJ499" s="702"/>
      <c r="EK499" s="702"/>
      <c r="EL499" s="702"/>
      <c r="EM499" s="702"/>
      <c r="EN499" s="700"/>
      <c r="EO499" s="700"/>
      <c r="EP499" s="701" t="s">
        <v>1061</v>
      </c>
      <c r="EQ499" s="702"/>
      <c r="ER499" s="702"/>
      <c r="ES499" s="702"/>
      <c r="ET499" s="702"/>
      <c r="EU499" s="702"/>
      <c r="EV499" s="702"/>
      <c r="EW499" s="700"/>
      <c r="EX499" s="700"/>
      <c r="EY499" s="703"/>
    </row>
  </sheetData>
  <mergeCells count="2929">
    <mergeCell ref="B104:AK104"/>
    <mergeCell ref="B106:AK106"/>
    <mergeCell ref="B107:C107"/>
    <mergeCell ref="D107:AK107"/>
    <mergeCell ref="AO107:AP107"/>
    <mergeCell ref="D108:AK108"/>
    <mergeCell ref="D109:AK109"/>
    <mergeCell ref="B110:C110"/>
    <mergeCell ref="D110:AK110"/>
    <mergeCell ref="B111:C111"/>
    <mergeCell ref="D111:AK111"/>
    <mergeCell ref="B112:C112"/>
    <mergeCell ref="D112:AK112"/>
    <mergeCell ref="B115:C115"/>
    <mergeCell ref="AJ115:AK115"/>
    <mergeCell ref="BK115:BK116"/>
    <mergeCell ref="BL115:BL116"/>
    <mergeCell ref="BM115:BP115"/>
    <mergeCell ref="BQ115:BT115"/>
    <mergeCell ref="CB117:CB125"/>
    <mergeCell ref="W129:X129"/>
    <mergeCell ref="AB129:AC129"/>
    <mergeCell ref="AO129:AU129"/>
    <mergeCell ref="AW129:BC129"/>
    <mergeCell ref="BE129:BI129"/>
    <mergeCell ref="BJ129:BK129"/>
    <mergeCell ref="BO129:BP129"/>
    <mergeCell ref="CB129:CH129"/>
    <mergeCell ref="AO108:AP108"/>
    <mergeCell ref="AO109:AP109"/>
    <mergeCell ref="AO110:AP110"/>
    <mergeCell ref="AO111:AP111"/>
    <mergeCell ref="AO112:AP112"/>
    <mergeCell ref="AO115:AP115"/>
    <mergeCell ref="AO117:AO125"/>
    <mergeCell ref="B130:B131"/>
    <mergeCell ref="C130:C131"/>
    <mergeCell ref="D130:D131"/>
    <mergeCell ref="E130:H130"/>
    <mergeCell ref="K130:P130"/>
    <mergeCell ref="E131:F131"/>
    <mergeCell ref="G131:H131"/>
    <mergeCell ref="K131:P131"/>
    <mergeCell ref="R131:AJ131"/>
    <mergeCell ref="AR131:AS131"/>
    <mergeCell ref="AT131:AU131"/>
    <mergeCell ref="BE131:BW131"/>
    <mergeCell ref="CE131:CF131"/>
    <mergeCell ref="CG131:CH131"/>
    <mergeCell ref="DX133:EC133"/>
    <mergeCell ref="DX134:EC134"/>
    <mergeCell ref="CB132:CB134"/>
    <mergeCell ref="CB135:CB137"/>
    <mergeCell ref="CC135:CC137"/>
    <mergeCell ref="CD135:CD137"/>
    <mergeCell ref="DO135:DO137"/>
    <mergeCell ref="DP135:DP137"/>
    <mergeCell ref="AX136:BC136"/>
    <mergeCell ref="AX137:BC137"/>
    <mergeCell ref="K138:P138"/>
    <mergeCell ref="AO138:AO140"/>
    <mergeCell ref="AP138:AP140"/>
    <mergeCell ref="AQ138:AQ140"/>
    <mergeCell ref="AX138:BC138"/>
    <mergeCell ref="CB138:CB140"/>
    <mergeCell ref="CC138:CC140"/>
    <mergeCell ref="CR132:DJ142"/>
    <mergeCell ref="CK133:CP133"/>
    <mergeCell ref="CK134:CP134"/>
    <mergeCell ref="CK135:CP135"/>
    <mergeCell ref="CK136:CP136"/>
    <mergeCell ref="CK137:CP137"/>
    <mergeCell ref="CK138:CP138"/>
    <mergeCell ref="CK142:CP142"/>
    <mergeCell ref="CG132:CH143"/>
    <mergeCell ref="DP132:DP134"/>
    <mergeCell ref="DQ132:DQ134"/>
    <mergeCell ref="DR132:DS143"/>
    <mergeCell ref="DT132:DU143"/>
    <mergeCell ref="EE132:EW142"/>
    <mergeCell ref="CK141:CP141"/>
    <mergeCell ref="CB156:DK156"/>
    <mergeCell ref="CD157:DK157"/>
    <mergeCell ref="CD158:DK158"/>
    <mergeCell ref="CD159:DK159"/>
    <mergeCell ref="CD160:DK160"/>
    <mergeCell ref="CD161:DK161"/>
    <mergeCell ref="CD162:DK162"/>
    <mergeCell ref="CK139:CP139"/>
    <mergeCell ref="CK140:CP140"/>
    <mergeCell ref="CS149:CZ149"/>
    <mergeCell ref="DC149:DI149"/>
    <mergeCell ref="CB152:DK152"/>
    <mergeCell ref="CB153:DK153"/>
    <mergeCell ref="CB154:DK154"/>
    <mergeCell ref="AO158:AP158"/>
    <mergeCell ref="AO159:AP159"/>
    <mergeCell ref="B154:AK154"/>
    <mergeCell ref="B156:AK156"/>
    <mergeCell ref="B157:C157"/>
    <mergeCell ref="D157:AK157"/>
    <mergeCell ref="AO157:AP157"/>
    <mergeCell ref="D158:AK158"/>
    <mergeCell ref="D159:AK159"/>
    <mergeCell ref="DQ159:EX159"/>
    <mergeCell ref="DQ160:EX160"/>
    <mergeCell ref="DQ161:EX161"/>
    <mergeCell ref="DQ162:EX162"/>
    <mergeCell ref="DO154:EX154"/>
    <mergeCell ref="DO156:EX156"/>
    <mergeCell ref="DM157:DN157"/>
    <mergeCell ref="DO157:DP157"/>
    <mergeCell ref="DQ157:EX157"/>
    <mergeCell ref="DO158:DP158"/>
    <mergeCell ref="DQ158:EX158"/>
    <mergeCell ref="DQ135:DQ137"/>
    <mergeCell ref="DX135:EC135"/>
    <mergeCell ref="DX136:EC136"/>
    <mergeCell ref="DX137:EC137"/>
    <mergeCell ref="DO138:DO140"/>
    <mergeCell ref="DP138:DP140"/>
    <mergeCell ref="DQ138:DQ140"/>
    <mergeCell ref="DX138:EC138"/>
    <mergeCell ref="DX139:EC139"/>
    <mergeCell ref="DX140:EC140"/>
    <mergeCell ref="DO132:DO134"/>
    <mergeCell ref="DO141:DO143"/>
    <mergeCell ref="DP141:DP143"/>
    <mergeCell ref="DQ141:DQ143"/>
    <mergeCell ref="DX141:EC141"/>
    <mergeCell ref="DX142:EC142"/>
    <mergeCell ref="DN147:EC147"/>
    <mergeCell ref="EF149:EM149"/>
    <mergeCell ref="EP149:EV149"/>
    <mergeCell ref="DM152:EV152"/>
    <mergeCell ref="DM153:EV153"/>
    <mergeCell ref="DM162:DN162"/>
    <mergeCell ref="DO162:DP162"/>
    <mergeCell ref="DM158:DN158"/>
    <mergeCell ref="DM159:DN159"/>
    <mergeCell ref="DO159:DP159"/>
    <mergeCell ref="DM160:DN160"/>
    <mergeCell ref="DO160:DP160"/>
    <mergeCell ref="DM161:DN161"/>
    <mergeCell ref="DO161:DP161"/>
    <mergeCell ref="L115:O115"/>
    <mergeCell ref="P115:S115"/>
    <mergeCell ref="X115:X116"/>
    <mergeCell ref="Y115:Y116"/>
    <mergeCell ref="D115:G115"/>
    <mergeCell ref="H115:K115"/>
    <mergeCell ref="B116:C116"/>
    <mergeCell ref="B117:B125"/>
    <mergeCell ref="B129:H129"/>
    <mergeCell ref="J129:P129"/>
    <mergeCell ref="R129:V129"/>
    <mergeCell ref="K132:P132"/>
    <mergeCell ref="AP132:AP134"/>
    <mergeCell ref="AQ132:AQ134"/>
    <mergeCell ref="AR132:AS143"/>
    <mergeCell ref="AT132:AU143"/>
    <mergeCell ref="AP135:AP137"/>
    <mergeCell ref="AQ135:AQ137"/>
    <mergeCell ref="AP141:AP143"/>
    <mergeCell ref="AQ141:AQ143"/>
    <mergeCell ref="K133:P133"/>
    <mergeCell ref="K134:P134"/>
    <mergeCell ref="B135:B137"/>
    <mergeCell ref="C135:C137"/>
    <mergeCell ref="B132:B134"/>
    <mergeCell ref="B138:B140"/>
    <mergeCell ref="B141:B143"/>
    <mergeCell ref="C138:C140"/>
    <mergeCell ref="D138:D140"/>
    <mergeCell ref="D135:D137"/>
    <mergeCell ref="K135:P135"/>
    <mergeCell ref="K136:P136"/>
    <mergeCell ref="K137:P137"/>
    <mergeCell ref="K139:P139"/>
    <mergeCell ref="K140:P140"/>
    <mergeCell ref="AO135:AO137"/>
    <mergeCell ref="AO141:AO143"/>
    <mergeCell ref="AN147:BC147"/>
    <mergeCell ref="C132:C134"/>
    <mergeCell ref="D132:D134"/>
    <mergeCell ref="E132:F143"/>
    <mergeCell ref="G132:H143"/>
    <mergeCell ref="R132:AJ142"/>
    <mergeCell ref="AO132:AO134"/>
    <mergeCell ref="K141:P141"/>
    <mergeCell ref="K142:P142"/>
    <mergeCell ref="C141:C143"/>
    <mergeCell ref="D141:D143"/>
    <mergeCell ref="A147:P147"/>
    <mergeCell ref="S149:Z149"/>
    <mergeCell ref="AC149:AI149"/>
    <mergeCell ref="B152:AK152"/>
    <mergeCell ref="B153:AK153"/>
    <mergeCell ref="B158:C158"/>
    <mergeCell ref="B159:C159"/>
    <mergeCell ref="B160:C160"/>
    <mergeCell ref="B161:C161"/>
    <mergeCell ref="B162:C162"/>
    <mergeCell ref="B165:C165"/>
    <mergeCell ref="D165:G165"/>
    <mergeCell ref="AO165:AP165"/>
    <mergeCell ref="AQ165:AT165"/>
    <mergeCell ref="AU165:AX165"/>
    <mergeCell ref="AY165:BB165"/>
    <mergeCell ref="D160:AK160"/>
    <mergeCell ref="AO160:AP160"/>
    <mergeCell ref="D161:AK161"/>
    <mergeCell ref="AO161:AP161"/>
    <mergeCell ref="D162:AK162"/>
    <mergeCell ref="AO162:AP162"/>
    <mergeCell ref="AJ165:AK165"/>
    <mergeCell ref="AX181:BC181"/>
    <mergeCell ref="AX182:BC182"/>
    <mergeCell ref="C180:C181"/>
    <mergeCell ref="D180:D181"/>
    <mergeCell ref="AO180:AO181"/>
    <mergeCell ref="AP180:AP181"/>
    <mergeCell ref="AQ180:AQ181"/>
    <mergeCell ref="AX180:BC180"/>
    <mergeCell ref="R181:AJ181"/>
    <mergeCell ref="B185:B187"/>
    <mergeCell ref="C185:C187"/>
    <mergeCell ref="B182:B184"/>
    <mergeCell ref="B188:B190"/>
    <mergeCell ref="B191:B193"/>
    <mergeCell ref="C188:C190"/>
    <mergeCell ref="D188:D190"/>
    <mergeCell ref="C191:C193"/>
    <mergeCell ref="D191:D193"/>
    <mergeCell ref="E181:F181"/>
    <mergeCell ref="G181:H181"/>
    <mergeCell ref="C182:C184"/>
    <mergeCell ref="D182:D184"/>
    <mergeCell ref="E182:F193"/>
    <mergeCell ref="G182:H193"/>
    <mergeCell ref="D185:D187"/>
    <mergeCell ref="AO182:AO184"/>
    <mergeCell ref="AO188:AO190"/>
    <mergeCell ref="AO191:AO193"/>
    <mergeCell ref="AP188:AP190"/>
    <mergeCell ref="AQ188:AQ190"/>
    <mergeCell ref="AP191:AP193"/>
    <mergeCell ref="AQ191:AQ193"/>
    <mergeCell ref="CK192:CP192"/>
    <mergeCell ref="DX192:EC192"/>
    <mergeCell ref="AR180:AU180"/>
    <mergeCell ref="AR181:AS181"/>
    <mergeCell ref="AT181:AU181"/>
    <mergeCell ref="AP182:AP184"/>
    <mergeCell ref="AQ182:AQ184"/>
    <mergeCell ref="AR182:AS193"/>
    <mergeCell ref="AQ185:AQ187"/>
    <mergeCell ref="K190:P190"/>
    <mergeCell ref="K191:P191"/>
    <mergeCell ref="J179:P179"/>
    <mergeCell ref="K180:P180"/>
    <mergeCell ref="K182:P182"/>
    <mergeCell ref="R182:AJ192"/>
    <mergeCell ref="K183:P183"/>
    <mergeCell ref="K184:P184"/>
    <mergeCell ref="K185:P185"/>
    <mergeCell ref="K192:P192"/>
    <mergeCell ref="AD165:AG165"/>
    <mergeCell ref="AH165:AI165"/>
    <mergeCell ref="BC165:BF165"/>
    <mergeCell ref="Z165:AC165"/>
    <mergeCell ref="AO166:AP166"/>
    <mergeCell ref="AO167:AO175"/>
    <mergeCell ref="AO179:AU179"/>
    <mergeCell ref="AW179:BC179"/>
    <mergeCell ref="BE179:BI179"/>
    <mergeCell ref="BJ179:BK179"/>
    <mergeCell ref="BO179:BP179"/>
    <mergeCell ref="H165:K165"/>
    <mergeCell ref="L165:O165"/>
    <mergeCell ref="P165:S165"/>
    <mergeCell ref="T165:W165"/>
    <mergeCell ref="X165:X166"/>
    <mergeCell ref="Y165:Y166"/>
    <mergeCell ref="B166:C166"/>
    <mergeCell ref="B167:B175"/>
    <mergeCell ref="B179:H179"/>
    <mergeCell ref="R179:V179"/>
    <mergeCell ref="W179:X179"/>
    <mergeCell ref="AB179:AC179"/>
    <mergeCell ref="B180:B181"/>
    <mergeCell ref="E180:H180"/>
    <mergeCell ref="K181:P181"/>
    <mergeCell ref="AO185:AO187"/>
    <mergeCell ref="AP185:AP187"/>
    <mergeCell ref="K186:P186"/>
    <mergeCell ref="K187:P187"/>
    <mergeCell ref="K188:P188"/>
    <mergeCell ref="K189:P189"/>
    <mergeCell ref="AX183:BC183"/>
    <mergeCell ref="AX192:BC192"/>
    <mergeCell ref="AT182:AU193"/>
    <mergeCell ref="BE182:BW192"/>
    <mergeCell ref="CE182:CF193"/>
    <mergeCell ref="CG182:CH193"/>
    <mergeCell ref="CD185:CD187"/>
    <mergeCell ref="CD188:CD190"/>
    <mergeCell ref="CD191:CD193"/>
    <mergeCell ref="AX190:BC190"/>
    <mergeCell ref="AX191:BC191"/>
    <mergeCell ref="A197:P197"/>
    <mergeCell ref="AN197:BC197"/>
    <mergeCell ref="AC199:AI199"/>
    <mergeCell ref="BF199:BM199"/>
    <mergeCell ref="BP199:BV199"/>
    <mergeCell ref="S199:Z199"/>
    <mergeCell ref="B202:AK202"/>
    <mergeCell ref="AO202:BX202"/>
    <mergeCell ref="B203:AK203"/>
    <mergeCell ref="AO203:BX203"/>
    <mergeCell ref="B204:AK204"/>
    <mergeCell ref="AO204:BX204"/>
    <mergeCell ref="CB207:CC207"/>
    <mergeCell ref="CD207:DK207"/>
    <mergeCell ref="B206:AK206"/>
    <mergeCell ref="AO206:BX206"/>
    <mergeCell ref="CB206:DK206"/>
    <mergeCell ref="B207:C207"/>
    <mergeCell ref="D207:AK207"/>
    <mergeCell ref="AO207:AP207"/>
    <mergeCell ref="AQ207:BX207"/>
    <mergeCell ref="CB185:CB187"/>
    <mergeCell ref="CC185:CC187"/>
    <mergeCell ref="AX185:BC185"/>
    <mergeCell ref="AX186:BC186"/>
    <mergeCell ref="AX187:BC187"/>
    <mergeCell ref="AX188:BC188"/>
    <mergeCell ref="CB188:CB190"/>
    <mergeCell ref="CC188:CC190"/>
    <mergeCell ref="AX184:BC184"/>
    <mergeCell ref="AX189:BC189"/>
    <mergeCell ref="CB191:CB193"/>
    <mergeCell ref="CC191:CC193"/>
    <mergeCell ref="CA197:CP197"/>
    <mergeCell ref="CS199:CZ199"/>
    <mergeCell ref="DC199:DI199"/>
    <mergeCell ref="CB202:DK202"/>
    <mergeCell ref="CB203:DK203"/>
    <mergeCell ref="CB204:DK204"/>
    <mergeCell ref="AO208:AP208"/>
    <mergeCell ref="AO209:AP209"/>
    <mergeCell ref="BG215:BJ215"/>
    <mergeCell ref="BK215:BK216"/>
    <mergeCell ref="BL215:BL216"/>
    <mergeCell ref="BM215:BP215"/>
    <mergeCell ref="BQ215:BT215"/>
    <mergeCell ref="BU215:BV215"/>
    <mergeCell ref="BW215:BX215"/>
    <mergeCell ref="CR229:CV229"/>
    <mergeCell ref="CW229:CX229"/>
    <mergeCell ref="DO229:DU229"/>
    <mergeCell ref="DW229:EC229"/>
    <mergeCell ref="EE229:EI229"/>
    <mergeCell ref="EJ229:EK229"/>
    <mergeCell ref="EO229:EP229"/>
    <mergeCell ref="CB217:CB225"/>
    <mergeCell ref="CB230:CB231"/>
    <mergeCell ref="CC230:CC231"/>
    <mergeCell ref="CD230:CD231"/>
    <mergeCell ref="CJ229:CP229"/>
    <mergeCell ref="CK230:CP230"/>
    <mergeCell ref="BE231:BW231"/>
    <mergeCell ref="CE231:CF231"/>
    <mergeCell ref="CG231:CH231"/>
    <mergeCell ref="CK231:CP231"/>
    <mergeCell ref="CK232:CP232"/>
    <mergeCell ref="CB215:CC215"/>
    <mergeCell ref="CD215:CG215"/>
    <mergeCell ref="CB216:CC216"/>
    <mergeCell ref="DO217:DO225"/>
    <mergeCell ref="CB229:CH229"/>
    <mergeCell ref="DB229:DC229"/>
    <mergeCell ref="CE230:CH230"/>
    <mergeCell ref="CR231:DJ231"/>
    <mergeCell ref="DX231:EC231"/>
    <mergeCell ref="EE231:EW231"/>
    <mergeCell ref="DO230:DO231"/>
    <mergeCell ref="DP230:DP231"/>
    <mergeCell ref="DQ230:DQ231"/>
    <mergeCell ref="DR230:DU230"/>
    <mergeCell ref="DX230:EC230"/>
    <mergeCell ref="DR231:DS231"/>
    <mergeCell ref="DT231:DU231"/>
    <mergeCell ref="DX232:EC232"/>
    <mergeCell ref="CH215:CK215"/>
    <mergeCell ref="CL215:CO215"/>
    <mergeCell ref="CP215:CS215"/>
    <mergeCell ref="CT215:CW215"/>
    <mergeCell ref="CX215:CX216"/>
    <mergeCell ref="CY215:CY216"/>
    <mergeCell ref="CZ215:DC215"/>
    <mergeCell ref="DO216:DP216"/>
    <mergeCell ref="EG215:EJ215"/>
    <mergeCell ref="EK215:EK216"/>
    <mergeCell ref="EL215:EL216"/>
    <mergeCell ref="EM215:EP215"/>
    <mergeCell ref="EQ215:ET215"/>
    <mergeCell ref="EU215:EV215"/>
    <mergeCell ref="EW215:EX215"/>
    <mergeCell ref="DD215:DG215"/>
    <mergeCell ref="DH215:DI215"/>
    <mergeCell ref="DO215:DP215"/>
    <mergeCell ref="DQ215:DT215"/>
    <mergeCell ref="DU215:DX215"/>
    <mergeCell ref="DY215:EB215"/>
    <mergeCell ref="EC215:EF215"/>
    <mergeCell ref="CB208:CC208"/>
    <mergeCell ref="CB209:CC209"/>
    <mergeCell ref="CB210:CC210"/>
    <mergeCell ref="B208:C208"/>
    <mergeCell ref="D208:AK208"/>
    <mergeCell ref="AQ208:BX208"/>
    <mergeCell ref="CD208:DK208"/>
    <mergeCell ref="D209:AK209"/>
    <mergeCell ref="AQ209:BX209"/>
    <mergeCell ref="CD209:DK209"/>
    <mergeCell ref="AO210:AP210"/>
    <mergeCell ref="AO211:AP211"/>
    <mergeCell ref="AO212:AP212"/>
    <mergeCell ref="AO216:AP216"/>
    <mergeCell ref="AQ211:BX211"/>
    <mergeCell ref="CB211:CC211"/>
    <mergeCell ref="AQ212:BX212"/>
    <mergeCell ref="CB212:CC212"/>
    <mergeCell ref="CD212:DK212"/>
    <mergeCell ref="B209:C209"/>
    <mergeCell ref="B210:C210"/>
    <mergeCell ref="D210:AK210"/>
    <mergeCell ref="AQ210:BX210"/>
    <mergeCell ref="CD210:DK210"/>
    <mergeCell ref="D211:AK211"/>
    <mergeCell ref="CD211:DK211"/>
    <mergeCell ref="P215:S215"/>
    <mergeCell ref="T215:W215"/>
    <mergeCell ref="X215:X216"/>
    <mergeCell ref="Y215:Y216"/>
    <mergeCell ref="B216:C216"/>
    <mergeCell ref="AH215:AI215"/>
    <mergeCell ref="AJ215:AK215"/>
    <mergeCell ref="AO215:AP215"/>
    <mergeCell ref="AQ215:AT215"/>
    <mergeCell ref="AU215:AX215"/>
    <mergeCell ref="AY215:BB215"/>
    <mergeCell ref="BC215:BF215"/>
    <mergeCell ref="DJ215:DK215"/>
    <mergeCell ref="B230:B231"/>
    <mergeCell ref="C230:C231"/>
    <mergeCell ref="D230:D231"/>
    <mergeCell ref="E230:H230"/>
    <mergeCell ref="K230:P230"/>
    <mergeCell ref="AO230:AO231"/>
    <mergeCell ref="AP230:AP231"/>
    <mergeCell ref="AQ230:AQ231"/>
    <mergeCell ref="AR230:AU230"/>
    <mergeCell ref="AX230:BC230"/>
    <mergeCell ref="AR231:AS231"/>
    <mergeCell ref="AT231:AU231"/>
    <mergeCell ref="AX231:BC231"/>
    <mergeCell ref="AX232:BC232"/>
    <mergeCell ref="CD235:CD237"/>
    <mergeCell ref="CK235:CP235"/>
    <mergeCell ref="CK236:CP236"/>
    <mergeCell ref="CK237:CP237"/>
    <mergeCell ref="CD232:CD234"/>
    <mergeCell ref="CD238:CD240"/>
    <mergeCell ref="CD241:CD243"/>
    <mergeCell ref="DO232:DO234"/>
    <mergeCell ref="DO238:DO240"/>
    <mergeCell ref="DP238:DP240"/>
    <mergeCell ref="DQ238:DQ240"/>
    <mergeCell ref="CK239:CP239"/>
    <mergeCell ref="CK240:CP240"/>
    <mergeCell ref="DP232:DP234"/>
    <mergeCell ref="DO241:DO243"/>
    <mergeCell ref="DP241:DP243"/>
    <mergeCell ref="CK241:CP241"/>
    <mergeCell ref="CK242:CP242"/>
    <mergeCell ref="CE232:CF243"/>
    <mergeCell ref="CG232:CH243"/>
    <mergeCell ref="CR232:DJ242"/>
    <mergeCell ref="DQ232:DQ234"/>
    <mergeCell ref="DQ235:DQ237"/>
    <mergeCell ref="CK238:CP238"/>
    <mergeCell ref="DQ241:DQ243"/>
    <mergeCell ref="B232:B234"/>
    <mergeCell ref="B238:B240"/>
    <mergeCell ref="B241:B243"/>
    <mergeCell ref="C238:C240"/>
    <mergeCell ref="D238:D240"/>
    <mergeCell ref="C241:C243"/>
    <mergeCell ref="D241:D243"/>
    <mergeCell ref="A247:P247"/>
    <mergeCell ref="E231:F231"/>
    <mergeCell ref="G231:H231"/>
    <mergeCell ref="C232:C234"/>
    <mergeCell ref="D232:D234"/>
    <mergeCell ref="E232:F243"/>
    <mergeCell ref="G232:H243"/>
    <mergeCell ref="D235:D237"/>
    <mergeCell ref="DX239:EC239"/>
    <mergeCell ref="DX240:EC240"/>
    <mergeCell ref="DR232:DS243"/>
    <mergeCell ref="DT232:DU243"/>
    <mergeCell ref="EE232:EW242"/>
    <mergeCell ref="DX233:EC233"/>
    <mergeCell ref="DX234:EC234"/>
    <mergeCell ref="DX235:EC235"/>
    <mergeCell ref="DX236:EC236"/>
    <mergeCell ref="DO254:EX254"/>
    <mergeCell ref="DO256:EX256"/>
    <mergeCell ref="DO257:DP257"/>
    <mergeCell ref="DQ257:EX257"/>
    <mergeCell ref="DO258:DP258"/>
    <mergeCell ref="DQ258:EX258"/>
    <mergeCell ref="DQ259:EX259"/>
    <mergeCell ref="DX241:EC241"/>
    <mergeCell ref="DX242:EC242"/>
    <mergeCell ref="DN247:EC247"/>
    <mergeCell ref="EF249:EM249"/>
    <mergeCell ref="EP249:EV249"/>
    <mergeCell ref="DO252:EX252"/>
    <mergeCell ref="DO253:EX253"/>
    <mergeCell ref="K231:P231"/>
    <mergeCell ref="R231:AJ231"/>
    <mergeCell ref="K232:P232"/>
    <mergeCell ref="R232:AJ242"/>
    <mergeCell ref="K233:P233"/>
    <mergeCell ref="K234:P234"/>
    <mergeCell ref="K235:P235"/>
    <mergeCell ref="K242:P242"/>
    <mergeCell ref="B256:AK256"/>
    <mergeCell ref="B257:C257"/>
    <mergeCell ref="D257:AK257"/>
    <mergeCell ref="B258:C258"/>
    <mergeCell ref="D258:AK258"/>
    <mergeCell ref="B259:C259"/>
    <mergeCell ref="D259:AK259"/>
    <mergeCell ref="K240:P240"/>
    <mergeCell ref="K241:P241"/>
    <mergeCell ref="S249:Z249"/>
    <mergeCell ref="AC249:AI249"/>
    <mergeCell ref="B252:AK252"/>
    <mergeCell ref="B253:AK253"/>
    <mergeCell ref="B254:AK254"/>
    <mergeCell ref="B211:C211"/>
    <mergeCell ref="B212:C212"/>
    <mergeCell ref="D212:AK212"/>
    <mergeCell ref="B215:C215"/>
    <mergeCell ref="D215:G215"/>
    <mergeCell ref="H215:K215"/>
    <mergeCell ref="L215:O215"/>
    <mergeCell ref="W229:X229"/>
    <mergeCell ref="AB229:AC229"/>
    <mergeCell ref="AO229:AU229"/>
    <mergeCell ref="AW229:BC229"/>
    <mergeCell ref="BE229:BI229"/>
    <mergeCell ref="BJ229:BK229"/>
    <mergeCell ref="BO229:BP229"/>
    <mergeCell ref="Z215:AC215"/>
    <mergeCell ref="AD215:AG215"/>
    <mergeCell ref="B217:B225"/>
    <mergeCell ref="AO217:AO225"/>
    <mergeCell ref="B229:H229"/>
    <mergeCell ref="J229:P229"/>
    <mergeCell ref="R229:V229"/>
    <mergeCell ref="B235:B237"/>
    <mergeCell ref="C235:C237"/>
    <mergeCell ref="AO232:AO234"/>
    <mergeCell ref="AO235:AO237"/>
    <mergeCell ref="AX236:BC236"/>
    <mergeCell ref="AX237:BC237"/>
    <mergeCell ref="AO238:AO240"/>
    <mergeCell ref="AX239:BC239"/>
    <mergeCell ref="AX240:BC240"/>
    <mergeCell ref="K236:P236"/>
    <mergeCell ref="K237:P237"/>
    <mergeCell ref="K238:P238"/>
    <mergeCell ref="K239:P239"/>
    <mergeCell ref="CB258:CC258"/>
    <mergeCell ref="CB259:CC259"/>
    <mergeCell ref="CD259:DK259"/>
    <mergeCell ref="DO259:DP259"/>
    <mergeCell ref="AO253:BX253"/>
    <mergeCell ref="AO254:BX254"/>
    <mergeCell ref="AO256:BX256"/>
    <mergeCell ref="AQ257:BX257"/>
    <mergeCell ref="CB257:CC257"/>
    <mergeCell ref="AQ258:BX258"/>
    <mergeCell ref="AQ259:BX259"/>
    <mergeCell ref="AX233:BC233"/>
    <mergeCell ref="AX234:BC234"/>
    <mergeCell ref="CK233:CP233"/>
    <mergeCell ref="CK234:CP234"/>
    <mergeCell ref="AP235:AP237"/>
    <mergeCell ref="AQ235:AQ237"/>
    <mergeCell ref="CB232:CB234"/>
    <mergeCell ref="CB235:CB237"/>
    <mergeCell ref="DO235:DO237"/>
    <mergeCell ref="DP235:DP237"/>
    <mergeCell ref="AP232:AP234"/>
    <mergeCell ref="AP238:AP240"/>
    <mergeCell ref="DX237:EC237"/>
    <mergeCell ref="DX238:EC238"/>
    <mergeCell ref="AX235:BC235"/>
    <mergeCell ref="AX238:BC238"/>
    <mergeCell ref="CB238:CB240"/>
    <mergeCell ref="CC238:CC240"/>
    <mergeCell ref="AO241:AO243"/>
    <mergeCell ref="AP241:AP243"/>
    <mergeCell ref="AO257:AP257"/>
    <mergeCell ref="AO258:AP258"/>
    <mergeCell ref="AO259:AP259"/>
    <mergeCell ref="AQ232:AQ234"/>
    <mergeCell ref="AR232:AS243"/>
    <mergeCell ref="AT232:AU243"/>
    <mergeCell ref="BE232:BW242"/>
    <mergeCell ref="CC232:CC234"/>
    <mergeCell ref="CC235:CC237"/>
    <mergeCell ref="AQ238:AQ240"/>
    <mergeCell ref="AQ241:AQ243"/>
    <mergeCell ref="AX241:BC241"/>
    <mergeCell ref="AX242:BC242"/>
    <mergeCell ref="AN247:BC247"/>
    <mergeCell ref="BF249:BM249"/>
    <mergeCell ref="BP249:BV249"/>
    <mergeCell ref="AO252:BX252"/>
    <mergeCell ref="CB241:CB243"/>
    <mergeCell ref="CC241:CC243"/>
    <mergeCell ref="CA247:CP247"/>
    <mergeCell ref="CS249:CZ249"/>
    <mergeCell ref="DC249:DI249"/>
    <mergeCell ref="CB252:DK252"/>
    <mergeCell ref="CB253:DK253"/>
    <mergeCell ref="CD260:DK260"/>
    <mergeCell ref="DO260:DP260"/>
    <mergeCell ref="CX265:CX266"/>
    <mergeCell ref="CY265:CY266"/>
    <mergeCell ref="BW265:BX265"/>
    <mergeCell ref="CB265:CC265"/>
    <mergeCell ref="CD265:CG265"/>
    <mergeCell ref="CH265:CK265"/>
    <mergeCell ref="CL265:CO265"/>
    <mergeCell ref="CP265:CS265"/>
    <mergeCell ref="CT265:CW265"/>
    <mergeCell ref="CB266:CC266"/>
    <mergeCell ref="CZ265:DC265"/>
    <mergeCell ref="DD265:DG265"/>
    <mergeCell ref="DH265:DI265"/>
    <mergeCell ref="DJ265:DK265"/>
    <mergeCell ref="DO265:DP265"/>
    <mergeCell ref="DQ265:DT265"/>
    <mergeCell ref="DU265:DX265"/>
    <mergeCell ref="DO267:DO275"/>
    <mergeCell ref="DO280:DO281"/>
    <mergeCell ref="DP280:DP281"/>
    <mergeCell ref="DQ280:DQ281"/>
    <mergeCell ref="DW279:EC279"/>
    <mergeCell ref="DX280:EC280"/>
    <mergeCell ref="DR281:DS281"/>
    <mergeCell ref="DT281:DU281"/>
    <mergeCell ref="DX281:EC281"/>
    <mergeCell ref="DX282:EC282"/>
    <mergeCell ref="DY265:EB265"/>
    <mergeCell ref="EC265:EF265"/>
    <mergeCell ref="DO279:DU279"/>
    <mergeCell ref="EE279:EI279"/>
    <mergeCell ref="EJ279:EK279"/>
    <mergeCell ref="EO279:EP279"/>
    <mergeCell ref="DR280:DU280"/>
    <mergeCell ref="AQ260:BX260"/>
    <mergeCell ref="CB260:CC260"/>
    <mergeCell ref="DQ260:EX260"/>
    <mergeCell ref="CB254:DK254"/>
    <mergeCell ref="CB256:DK256"/>
    <mergeCell ref="CD257:DK257"/>
    <mergeCell ref="CD258:DK258"/>
    <mergeCell ref="B260:C260"/>
    <mergeCell ref="D260:AK260"/>
    <mergeCell ref="AO260:AP260"/>
    <mergeCell ref="D261:AK261"/>
    <mergeCell ref="AO261:AP261"/>
    <mergeCell ref="AQ261:BX261"/>
    <mergeCell ref="CB261:CC261"/>
    <mergeCell ref="CD261:DK261"/>
    <mergeCell ref="DO261:DP261"/>
    <mergeCell ref="DQ261:EX261"/>
    <mergeCell ref="DO262:DP262"/>
    <mergeCell ref="DQ262:EX262"/>
    <mergeCell ref="B261:C261"/>
    <mergeCell ref="B262:C262"/>
    <mergeCell ref="D262:AK262"/>
    <mergeCell ref="AO262:AP262"/>
    <mergeCell ref="AQ262:BX262"/>
    <mergeCell ref="CB262:CC262"/>
    <mergeCell ref="CD262:DK262"/>
    <mergeCell ref="B265:C265"/>
    <mergeCell ref="D265:G265"/>
    <mergeCell ref="H265:K265"/>
    <mergeCell ref="L265:O265"/>
    <mergeCell ref="P265:S265"/>
    <mergeCell ref="X265:X266"/>
    <mergeCell ref="Y265:Y266"/>
    <mergeCell ref="B266:C266"/>
    <mergeCell ref="EG265:EJ265"/>
    <mergeCell ref="EK265:EK266"/>
    <mergeCell ref="EL265:EL266"/>
    <mergeCell ref="EM265:EP265"/>
    <mergeCell ref="EQ265:ET265"/>
    <mergeCell ref="EU265:EV265"/>
    <mergeCell ref="EW265:EX265"/>
    <mergeCell ref="DO266:DP266"/>
    <mergeCell ref="T265:W265"/>
    <mergeCell ref="Z265:AC265"/>
    <mergeCell ref="AD265:AG265"/>
    <mergeCell ref="AH265:AI265"/>
    <mergeCell ref="AJ265:AK265"/>
    <mergeCell ref="AO265:AP265"/>
    <mergeCell ref="AQ265:AT265"/>
    <mergeCell ref="AO266:AP266"/>
    <mergeCell ref="BQ265:BT265"/>
    <mergeCell ref="BU265:BV265"/>
    <mergeCell ref="CB267:CB275"/>
    <mergeCell ref="AU265:AX265"/>
    <mergeCell ref="AO267:AO275"/>
    <mergeCell ref="AY265:BB265"/>
    <mergeCell ref="BC265:BF265"/>
    <mergeCell ref="BG265:BJ265"/>
    <mergeCell ref="BK265:BK266"/>
    <mergeCell ref="BL265:BL266"/>
    <mergeCell ref="BM265:BP265"/>
    <mergeCell ref="B267:B275"/>
    <mergeCell ref="BE279:BI279"/>
    <mergeCell ref="BJ279:BK279"/>
    <mergeCell ref="BO279:BP279"/>
    <mergeCell ref="CB279:CH279"/>
    <mergeCell ref="CJ279:CP279"/>
    <mergeCell ref="CR279:CV279"/>
    <mergeCell ref="CW279:CX279"/>
    <mergeCell ref="DB279:DC279"/>
    <mergeCell ref="B279:H279"/>
    <mergeCell ref="J279:P279"/>
    <mergeCell ref="R279:V279"/>
    <mergeCell ref="W279:X279"/>
    <mergeCell ref="AB279:AC279"/>
    <mergeCell ref="AO279:AU279"/>
    <mergeCell ref="AW279:BC279"/>
    <mergeCell ref="E281:F281"/>
    <mergeCell ref="G281:H281"/>
    <mergeCell ref="AR280:AU280"/>
    <mergeCell ref="AR281:AS281"/>
    <mergeCell ref="AT281:AU281"/>
    <mergeCell ref="AX282:BC282"/>
    <mergeCell ref="CK282:CP282"/>
    <mergeCell ref="K282:P282"/>
    <mergeCell ref="K285:P285"/>
    <mergeCell ref="K281:P281"/>
    <mergeCell ref="B282:B284"/>
    <mergeCell ref="C282:C284"/>
    <mergeCell ref="D282:D284"/>
    <mergeCell ref="E282:F293"/>
    <mergeCell ref="G282:H293"/>
    <mergeCell ref="D285:D287"/>
    <mergeCell ref="AX281:BC281"/>
    <mergeCell ref="BE281:BW281"/>
    <mergeCell ref="CE281:CF281"/>
    <mergeCell ref="CG281:CH281"/>
    <mergeCell ref="CR281:DJ281"/>
    <mergeCell ref="EE281:EW281"/>
    <mergeCell ref="AQ280:AQ281"/>
    <mergeCell ref="AX280:BC280"/>
    <mergeCell ref="CB280:CB281"/>
    <mergeCell ref="CC280:CC281"/>
    <mergeCell ref="CD280:CD281"/>
    <mergeCell ref="CE280:CH280"/>
    <mergeCell ref="CK280:CP280"/>
    <mergeCell ref="CK281:CP281"/>
    <mergeCell ref="AO282:AO284"/>
    <mergeCell ref="AO288:AO290"/>
    <mergeCell ref="AO307:AP307"/>
    <mergeCell ref="AO308:AP308"/>
    <mergeCell ref="AO309:AP309"/>
    <mergeCell ref="AO310:AP310"/>
    <mergeCell ref="AO311:AP311"/>
    <mergeCell ref="AO291:AO293"/>
    <mergeCell ref="AP291:AP293"/>
    <mergeCell ref="AN297:BC297"/>
    <mergeCell ref="R281:AJ281"/>
    <mergeCell ref="R282:AJ292"/>
    <mergeCell ref="AP282:AP284"/>
    <mergeCell ref="AQ282:AQ284"/>
    <mergeCell ref="AR282:AS293"/>
    <mergeCell ref="AT282:AU293"/>
    <mergeCell ref="AQ285:AQ287"/>
    <mergeCell ref="AQ291:AQ293"/>
    <mergeCell ref="B291:B293"/>
    <mergeCell ref="C291:C293"/>
    <mergeCell ref="D291:D293"/>
    <mergeCell ref="K291:P291"/>
    <mergeCell ref="K292:P292"/>
    <mergeCell ref="A297:P297"/>
    <mergeCell ref="AC299:AI299"/>
    <mergeCell ref="B308:C308"/>
    <mergeCell ref="D308:AK308"/>
    <mergeCell ref="B309:C309"/>
    <mergeCell ref="D309:AK309"/>
    <mergeCell ref="B310:C310"/>
    <mergeCell ref="D310:AK310"/>
    <mergeCell ref="B311:C311"/>
    <mergeCell ref="D311:AK311"/>
    <mergeCell ref="S299:Z299"/>
    <mergeCell ref="B302:AK302"/>
    <mergeCell ref="B303:AK303"/>
    <mergeCell ref="B304:AK304"/>
    <mergeCell ref="B306:AK306"/>
    <mergeCell ref="B307:C307"/>
    <mergeCell ref="D307:AK307"/>
    <mergeCell ref="B280:B281"/>
    <mergeCell ref="C280:C281"/>
    <mergeCell ref="D280:D281"/>
    <mergeCell ref="E280:H280"/>
    <mergeCell ref="K280:P280"/>
    <mergeCell ref="AO280:AO281"/>
    <mergeCell ref="AP280:AP281"/>
    <mergeCell ref="K283:P283"/>
    <mergeCell ref="K284:P284"/>
    <mergeCell ref="K286:P286"/>
    <mergeCell ref="K287:P287"/>
    <mergeCell ref="K288:P288"/>
    <mergeCell ref="K289:P289"/>
    <mergeCell ref="K290:P290"/>
    <mergeCell ref="B285:B287"/>
    <mergeCell ref="C285:C287"/>
    <mergeCell ref="B288:B290"/>
    <mergeCell ref="C288:C290"/>
    <mergeCell ref="D288:D290"/>
    <mergeCell ref="AO285:AO287"/>
    <mergeCell ref="AP285:AP287"/>
    <mergeCell ref="AX284:BC284"/>
    <mergeCell ref="AX285:BC285"/>
    <mergeCell ref="DO282:DO284"/>
    <mergeCell ref="DO285:DO287"/>
    <mergeCell ref="DO288:DO290"/>
    <mergeCell ref="AP288:AP290"/>
    <mergeCell ref="AQ288:AQ290"/>
    <mergeCell ref="CK290:CP290"/>
    <mergeCell ref="CD285:CD287"/>
    <mergeCell ref="CK285:CP285"/>
    <mergeCell ref="CK286:CP286"/>
    <mergeCell ref="CK287:CP287"/>
    <mergeCell ref="CB291:CB293"/>
    <mergeCell ref="CC291:CC293"/>
    <mergeCell ref="CK289:CP289"/>
    <mergeCell ref="CK291:CP291"/>
    <mergeCell ref="BE282:BW292"/>
    <mergeCell ref="CC282:CC284"/>
    <mergeCell ref="CE282:CF293"/>
    <mergeCell ref="CG282:CH293"/>
    <mergeCell ref="CR282:DJ292"/>
    <mergeCell ref="CK288:CP288"/>
    <mergeCell ref="CD291:CD293"/>
    <mergeCell ref="CK292:CP292"/>
    <mergeCell ref="AO306:BX306"/>
    <mergeCell ref="AQ307:BX307"/>
    <mergeCell ref="AQ308:BX308"/>
    <mergeCell ref="AQ309:BX309"/>
    <mergeCell ref="AQ310:BX310"/>
    <mergeCell ref="AQ311:BX311"/>
    <mergeCell ref="AX288:BC288"/>
    <mergeCell ref="AX289:BC289"/>
    <mergeCell ref="BF299:BM299"/>
    <mergeCell ref="BP299:BV299"/>
    <mergeCell ref="AO302:BX302"/>
    <mergeCell ref="AO303:BX303"/>
    <mergeCell ref="AO304:BX304"/>
    <mergeCell ref="CD310:DK310"/>
    <mergeCell ref="CD311:DK311"/>
    <mergeCell ref="DQ311:EX311"/>
    <mergeCell ref="CB304:DK304"/>
    <mergeCell ref="CB306:DK306"/>
    <mergeCell ref="CB307:CC307"/>
    <mergeCell ref="CD307:DK307"/>
    <mergeCell ref="CB308:CC308"/>
    <mergeCell ref="CD308:DK308"/>
    <mergeCell ref="CD309:DK309"/>
    <mergeCell ref="CD282:CD284"/>
    <mergeCell ref="CK283:CP283"/>
    <mergeCell ref="CK284:CP284"/>
    <mergeCell ref="CB285:CB287"/>
    <mergeCell ref="CC285:CC287"/>
    <mergeCell ref="AX286:BC286"/>
    <mergeCell ref="AX287:BC287"/>
    <mergeCell ref="CB282:CB284"/>
    <mergeCell ref="CB288:CB290"/>
    <mergeCell ref="AX283:BC283"/>
    <mergeCell ref="AX290:BC290"/>
    <mergeCell ref="AX291:BC291"/>
    <mergeCell ref="AX292:BC292"/>
    <mergeCell ref="CC288:CC290"/>
    <mergeCell ref="CD288:CD290"/>
    <mergeCell ref="CA297:CP297"/>
    <mergeCell ref="CS299:CZ299"/>
    <mergeCell ref="DC299:DI299"/>
    <mergeCell ref="CB302:DK302"/>
    <mergeCell ref="CB303:DK303"/>
    <mergeCell ref="CB309:CC309"/>
    <mergeCell ref="CB310:CC310"/>
    <mergeCell ref="CB311:CC311"/>
    <mergeCell ref="EG315:EJ315"/>
    <mergeCell ref="EM315:EP315"/>
    <mergeCell ref="EQ315:ET315"/>
    <mergeCell ref="EU315:EV315"/>
    <mergeCell ref="DQ312:EX312"/>
    <mergeCell ref="DQ315:DT315"/>
    <mergeCell ref="DU315:DX315"/>
    <mergeCell ref="DY315:EB315"/>
    <mergeCell ref="EC315:EF315"/>
    <mergeCell ref="EK315:EK316"/>
    <mergeCell ref="EL315:EL316"/>
    <mergeCell ref="EW315:EX315"/>
    <mergeCell ref="DP285:DP287"/>
    <mergeCell ref="DQ285:DQ287"/>
    <mergeCell ref="DX285:EC285"/>
    <mergeCell ref="DX286:EC286"/>
    <mergeCell ref="DX287:EC287"/>
    <mergeCell ref="DX288:EC288"/>
    <mergeCell ref="DX289:EC289"/>
    <mergeCell ref="DX290:EC290"/>
    <mergeCell ref="DQ282:DQ284"/>
    <mergeCell ref="DR282:DS293"/>
    <mergeCell ref="DT282:DU293"/>
    <mergeCell ref="EE282:EW292"/>
    <mergeCell ref="DX283:EC283"/>
    <mergeCell ref="DX284:EC284"/>
    <mergeCell ref="DQ288:DQ290"/>
    <mergeCell ref="DQ291:DQ293"/>
    <mergeCell ref="DX291:EC291"/>
    <mergeCell ref="DX292:EC292"/>
    <mergeCell ref="DN297:EC297"/>
    <mergeCell ref="EF299:EM299"/>
    <mergeCell ref="EP299:EV299"/>
    <mergeCell ref="DO302:EX302"/>
    <mergeCell ref="DO303:EX303"/>
    <mergeCell ref="DO304:EX304"/>
    <mergeCell ref="DO306:EX306"/>
    <mergeCell ref="DQ307:EX307"/>
    <mergeCell ref="DQ308:EX308"/>
    <mergeCell ref="DQ309:EX309"/>
    <mergeCell ref="DQ310:EX310"/>
    <mergeCell ref="T315:W315"/>
    <mergeCell ref="Z315:AC315"/>
    <mergeCell ref="AD315:AG315"/>
    <mergeCell ref="AH315:AI315"/>
    <mergeCell ref="AJ315:AK315"/>
    <mergeCell ref="AO315:AP315"/>
    <mergeCell ref="AQ315:AT315"/>
    <mergeCell ref="B315:C315"/>
    <mergeCell ref="D315:G315"/>
    <mergeCell ref="H315:K315"/>
    <mergeCell ref="L315:O315"/>
    <mergeCell ref="P315:S315"/>
    <mergeCell ref="X315:X316"/>
    <mergeCell ref="Y315:Y316"/>
    <mergeCell ref="AU315:AX315"/>
    <mergeCell ref="AY315:BB315"/>
    <mergeCell ref="BC315:BF315"/>
    <mergeCell ref="BG315:BJ315"/>
    <mergeCell ref="BK315:BK316"/>
    <mergeCell ref="BL315:BL316"/>
    <mergeCell ref="BM315:BP315"/>
    <mergeCell ref="BQ315:BT315"/>
    <mergeCell ref="BU315:BV315"/>
    <mergeCell ref="BW315:BX315"/>
    <mergeCell ref="CB315:CC315"/>
    <mergeCell ref="CD315:CG315"/>
    <mergeCell ref="CH315:CK315"/>
    <mergeCell ref="CL315:CO315"/>
    <mergeCell ref="DX330:EC330"/>
    <mergeCell ref="DX331:EC331"/>
    <mergeCell ref="DX332:EC332"/>
    <mergeCell ref="EE332:EW342"/>
    <mergeCell ref="DX333:EC333"/>
    <mergeCell ref="DX334:EC334"/>
    <mergeCell ref="DO311:DP311"/>
    <mergeCell ref="DO312:DP312"/>
    <mergeCell ref="DO315:DP315"/>
    <mergeCell ref="DO316:DP316"/>
    <mergeCell ref="DO317:DO325"/>
    <mergeCell ref="DO329:DU329"/>
    <mergeCell ref="DW329:EC329"/>
    <mergeCell ref="DP332:DP334"/>
    <mergeCell ref="DQ332:DQ334"/>
    <mergeCell ref="DR332:DS343"/>
    <mergeCell ref="DT332:DU343"/>
    <mergeCell ref="DO330:DO331"/>
    <mergeCell ref="DP330:DP331"/>
    <mergeCell ref="DQ330:DQ331"/>
    <mergeCell ref="DR330:DU330"/>
    <mergeCell ref="DR331:DS331"/>
    <mergeCell ref="DT331:DU331"/>
    <mergeCell ref="DO332:DO334"/>
    <mergeCell ref="B335:B337"/>
    <mergeCell ref="C335:C337"/>
    <mergeCell ref="E331:F331"/>
    <mergeCell ref="G331:H331"/>
    <mergeCell ref="B332:B334"/>
    <mergeCell ref="C332:C334"/>
    <mergeCell ref="D332:D334"/>
    <mergeCell ref="E332:F343"/>
    <mergeCell ref="G332:H343"/>
    <mergeCell ref="D335:D337"/>
    <mergeCell ref="AX334:BC334"/>
    <mergeCell ref="AX335:BC335"/>
    <mergeCell ref="AQ332:AQ334"/>
    <mergeCell ref="AR332:AS343"/>
    <mergeCell ref="AT332:AU343"/>
    <mergeCell ref="BE332:BW342"/>
    <mergeCell ref="CB332:CB334"/>
    <mergeCell ref="CC332:CC334"/>
    <mergeCell ref="AQ335:AQ337"/>
    <mergeCell ref="DP282:DP284"/>
    <mergeCell ref="DP288:DP290"/>
    <mergeCell ref="DO291:DO293"/>
    <mergeCell ref="DP291:DP293"/>
    <mergeCell ref="DO307:DP307"/>
    <mergeCell ref="DO308:DP308"/>
    <mergeCell ref="DO309:DP309"/>
    <mergeCell ref="DO310:DP310"/>
    <mergeCell ref="B312:C312"/>
    <mergeCell ref="D312:AK312"/>
    <mergeCell ref="AO312:AP312"/>
    <mergeCell ref="AQ312:BX312"/>
    <mergeCell ref="CB312:CC312"/>
    <mergeCell ref="CD312:DK312"/>
    <mergeCell ref="CP315:CS315"/>
    <mergeCell ref="CT315:CW315"/>
    <mergeCell ref="CX315:CX316"/>
    <mergeCell ref="CY315:CY316"/>
    <mergeCell ref="CZ315:DC315"/>
    <mergeCell ref="DD315:DG315"/>
    <mergeCell ref="DH315:DI315"/>
    <mergeCell ref="DJ315:DK315"/>
    <mergeCell ref="AO316:AP316"/>
    <mergeCell ref="AO317:AO325"/>
    <mergeCell ref="AO329:AU329"/>
    <mergeCell ref="AW329:BC329"/>
    <mergeCell ref="BE329:BI329"/>
    <mergeCell ref="BJ329:BK329"/>
    <mergeCell ref="BO329:BP329"/>
    <mergeCell ref="EE329:EI329"/>
    <mergeCell ref="EJ329:EK329"/>
    <mergeCell ref="EO329:EP329"/>
    <mergeCell ref="EE331:EW331"/>
    <mergeCell ref="CB316:CC316"/>
    <mergeCell ref="CB317:CB325"/>
    <mergeCell ref="CB329:CH329"/>
    <mergeCell ref="CJ329:CP329"/>
    <mergeCell ref="CR329:CV329"/>
    <mergeCell ref="CW329:CX329"/>
    <mergeCell ref="DB329:DC329"/>
    <mergeCell ref="CK330:CP330"/>
    <mergeCell ref="CK331:CP331"/>
    <mergeCell ref="CR331:DJ331"/>
    <mergeCell ref="CK332:CP332"/>
    <mergeCell ref="CB330:CB331"/>
    <mergeCell ref="CC330:CC331"/>
    <mergeCell ref="CD330:CD331"/>
    <mergeCell ref="CE330:CH330"/>
    <mergeCell ref="BE331:BW331"/>
    <mergeCell ref="CE331:CF331"/>
    <mergeCell ref="CG331:CH331"/>
    <mergeCell ref="CC335:CC337"/>
    <mergeCell ref="CD335:CD337"/>
    <mergeCell ref="CK336:CP336"/>
    <mergeCell ref="CK337:CP337"/>
    <mergeCell ref="CB338:CB340"/>
    <mergeCell ref="CC338:CC340"/>
    <mergeCell ref="CK335:CP335"/>
    <mergeCell ref="CK338:CP338"/>
    <mergeCell ref="CK339:CP339"/>
    <mergeCell ref="CK340:CP340"/>
    <mergeCell ref="CB341:CB343"/>
    <mergeCell ref="CC341:CC343"/>
    <mergeCell ref="CD341:CD343"/>
    <mergeCell ref="CK341:CP341"/>
    <mergeCell ref="CK342:CP342"/>
    <mergeCell ref="CA347:CP347"/>
    <mergeCell ref="CD332:CD334"/>
    <mergeCell ref="CE332:CF343"/>
    <mergeCell ref="CG332:CH343"/>
    <mergeCell ref="CK333:CP333"/>
    <mergeCell ref="CK334:CP334"/>
    <mergeCell ref="CB335:CB337"/>
    <mergeCell ref="CD338:CD340"/>
    <mergeCell ref="AP341:AP343"/>
    <mergeCell ref="AQ341:AQ343"/>
    <mergeCell ref="AP332:AP334"/>
    <mergeCell ref="AO335:AO337"/>
    <mergeCell ref="AP335:AP337"/>
    <mergeCell ref="AO338:AO340"/>
    <mergeCell ref="AP338:AP340"/>
    <mergeCell ref="AQ338:AQ340"/>
    <mergeCell ref="AO341:AO343"/>
    <mergeCell ref="AX332:BC332"/>
    <mergeCell ref="AX333:BC333"/>
    <mergeCell ref="AX336:BC336"/>
    <mergeCell ref="AX337:BC337"/>
    <mergeCell ref="AX338:BC338"/>
    <mergeCell ref="AX339:BC339"/>
    <mergeCell ref="AX340:BC340"/>
    <mergeCell ref="AO356:BX356"/>
    <mergeCell ref="AQ357:BX357"/>
    <mergeCell ref="AQ358:BX358"/>
    <mergeCell ref="AQ359:BX359"/>
    <mergeCell ref="AQ360:BX360"/>
    <mergeCell ref="AQ361:BX361"/>
    <mergeCell ref="AQ362:BX362"/>
    <mergeCell ref="AX341:BC341"/>
    <mergeCell ref="AX342:BC342"/>
    <mergeCell ref="BF349:BM349"/>
    <mergeCell ref="BP349:BV349"/>
    <mergeCell ref="AO352:BX352"/>
    <mergeCell ref="AO353:BX353"/>
    <mergeCell ref="AO354:BX354"/>
    <mergeCell ref="B358:C358"/>
    <mergeCell ref="B359:C359"/>
    <mergeCell ref="B360:C360"/>
    <mergeCell ref="B361:C361"/>
    <mergeCell ref="B362:C362"/>
    <mergeCell ref="AO358:AP358"/>
    <mergeCell ref="AO359:AP359"/>
    <mergeCell ref="D360:AK360"/>
    <mergeCell ref="AO360:AP360"/>
    <mergeCell ref="D361:AK361"/>
    <mergeCell ref="AO361:AP361"/>
    <mergeCell ref="D362:AK362"/>
    <mergeCell ref="AO362:AP362"/>
    <mergeCell ref="B354:AK354"/>
    <mergeCell ref="B356:AK356"/>
    <mergeCell ref="B357:C357"/>
    <mergeCell ref="D357:AK357"/>
    <mergeCell ref="AO357:AP357"/>
    <mergeCell ref="D358:AK358"/>
    <mergeCell ref="D359:AK359"/>
    <mergeCell ref="B316:C316"/>
    <mergeCell ref="B317:B325"/>
    <mergeCell ref="B329:H329"/>
    <mergeCell ref="J329:P329"/>
    <mergeCell ref="R329:V329"/>
    <mergeCell ref="W329:X329"/>
    <mergeCell ref="AB329:AC329"/>
    <mergeCell ref="B330:B331"/>
    <mergeCell ref="C330:C331"/>
    <mergeCell ref="D330:D331"/>
    <mergeCell ref="E330:H330"/>
    <mergeCell ref="K330:P330"/>
    <mergeCell ref="AO330:AO331"/>
    <mergeCell ref="AP330:AP331"/>
    <mergeCell ref="AQ330:AQ331"/>
    <mergeCell ref="AR330:AU330"/>
    <mergeCell ref="AX330:BC330"/>
    <mergeCell ref="AR331:AS331"/>
    <mergeCell ref="AT331:AU331"/>
    <mergeCell ref="AX331:BC331"/>
    <mergeCell ref="AO332:AO334"/>
    <mergeCell ref="AN347:BC347"/>
    <mergeCell ref="B338:B340"/>
    <mergeCell ref="B341:B343"/>
    <mergeCell ref="C341:C343"/>
    <mergeCell ref="D341:D343"/>
    <mergeCell ref="K336:P336"/>
    <mergeCell ref="K337:P337"/>
    <mergeCell ref="C338:C340"/>
    <mergeCell ref="D338:D340"/>
    <mergeCell ref="K338:P338"/>
    <mergeCell ref="K339:P339"/>
    <mergeCell ref="K340:P340"/>
    <mergeCell ref="K331:P331"/>
    <mergeCell ref="R331:AJ331"/>
    <mergeCell ref="K332:P332"/>
    <mergeCell ref="R332:AJ342"/>
    <mergeCell ref="K333:P333"/>
    <mergeCell ref="K334:P334"/>
    <mergeCell ref="K335:P335"/>
    <mergeCell ref="K341:P341"/>
    <mergeCell ref="K342:P342"/>
    <mergeCell ref="A347:P347"/>
    <mergeCell ref="S349:Z349"/>
    <mergeCell ref="AC349:AI349"/>
    <mergeCell ref="B352:AK352"/>
    <mergeCell ref="B353:AK353"/>
    <mergeCell ref="CB359:CC359"/>
    <mergeCell ref="CD359:DK359"/>
    <mergeCell ref="DO359:DP359"/>
    <mergeCell ref="DQ359:EX359"/>
    <mergeCell ref="CD360:DK360"/>
    <mergeCell ref="DO360:DP360"/>
    <mergeCell ref="DQ360:EX360"/>
    <mergeCell ref="CB360:CC360"/>
    <mergeCell ref="CB361:CC361"/>
    <mergeCell ref="CD361:DK361"/>
    <mergeCell ref="DO361:DP361"/>
    <mergeCell ref="DQ361:EX361"/>
    <mergeCell ref="CB362:CC362"/>
    <mergeCell ref="CD362:DK362"/>
    <mergeCell ref="DO338:DO340"/>
    <mergeCell ref="DP338:DP340"/>
    <mergeCell ref="DO341:DO343"/>
    <mergeCell ref="DP341:DP343"/>
    <mergeCell ref="DQ341:DQ343"/>
    <mergeCell ref="DX337:EC337"/>
    <mergeCell ref="DX338:EC338"/>
    <mergeCell ref="DX339:EC339"/>
    <mergeCell ref="DX340:EC340"/>
    <mergeCell ref="CR332:DJ342"/>
    <mergeCell ref="DO335:DO337"/>
    <mergeCell ref="DP335:DP337"/>
    <mergeCell ref="DQ335:DQ337"/>
    <mergeCell ref="DX335:EC335"/>
    <mergeCell ref="DX336:EC336"/>
    <mergeCell ref="DQ338:DQ340"/>
    <mergeCell ref="DX341:EC341"/>
    <mergeCell ref="DX342:EC342"/>
    <mergeCell ref="DN347:EC347"/>
    <mergeCell ref="CS349:CZ349"/>
    <mergeCell ref="DC349:DI349"/>
    <mergeCell ref="EF349:EM349"/>
    <mergeCell ref="EP349:EV349"/>
    <mergeCell ref="DO358:DP358"/>
    <mergeCell ref="DQ358:EX358"/>
    <mergeCell ref="DO362:DP362"/>
    <mergeCell ref="DQ362:EX362"/>
    <mergeCell ref="BQ365:BT365"/>
    <mergeCell ref="BU365:BV365"/>
    <mergeCell ref="BW365:BX365"/>
    <mergeCell ref="CB365:CC365"/>
    <mergeCell ref="CD365:CG365"/>
    <mergeCell ref="CH365:CK365"/>
    <mergeCell ref="CL365:CO365"/>
    <mergeCell ref="DJ365:DK365"/>
    <mergeCell ref="DO365:DP365"/>
    <mergeCell ref="DQ365:DT365"/>
    <mergeCell ref="DU365:DX365"/>
    <mergeCell ref="DY365:EB365"/>
    <mergeCell ref="EC365:EF365"/>
    <mergeCell ref="EG365:EJ365"/>
    <mergeCell ref="CB352:DK352"/>
    <mergeCell ref="DO352:EX352"/>
    <mergeCell ref="CB353:DK353"/>
    <mergeCell ref="DO353:EX353"/>
    <mergeCell ref="CB354:DK354"/>
    <mergeCell ref="DO354:EX354"/>
    <mergeCell ref="DO356:EX356"/>
    <mergeCell ref="CB356:DK356"/>
    <mergeCell ref="CB357:CC357"/>
    <mergeCell ref="CD357:DK357"/>
    <mergeCell ref="DO357:DP357"/>
    <mergeCell ref="DQ357:EX357"/>
    <mergeCell ref="CB358:CC358"/>
    <mergeCell ref="CD358:DK358"/>
    <mergeCell ref="EK365:EK366"/>
    <mergeCell ref="EL365:EL366"/>
    <mergeCell ref="EM365:EP365"/>
    <mergeCell ref="EQ365:ET365"/>
    <mergeCell ref="EU365:EV365"/>
    <mergeCell ref="EW365:EX365"/>
    <mergeCell ref="BM365:BP365"/>
    <mergeCell ref="CB366:CC366"/>
    <mergeCell ref="CB367:CB375"/>
    <mergeCell ref="AU365:AX365"/>
    <mergeCell ref="AY365:BB365"/>
    <mergeCell ref="BC365:BF365"/>
    <mergeCell ref="BG365:BJ365"/>
    <mergeCell ref="BK365:BK366"/>
    <mergeCell ref="BL365:BL366"/>
    <mergeCell ref="AO366:AP366"/>
    <mergeCell ref="AO367:AO375"/>
    <mergeCell ref="B366:C366"/>
    <mergeCell ref="B367:B375"/>
    <mergeCell ref="DO366:DP366"/>
    <mergeCell ref="DO367:DO375"/>
    <mergeCell ref="CP365:CS365"/>
    <mergeCell ref="CT365:CW365"/>
    <mergeCell ref="CX365:CX366"/>
    <mergeCell ref="CY365:CY366"/>
    <mergeCell ref="CZ365:DC365"/>
    <mergeCell ref="DD365:DG365"/>
    <mergeCell ref="DH365:DI365"/>
    <mergeCell ref="AX381:BC381"/>
    <mergeCell ref="BE381:BW381"/>
    <mergeCell ref="AX382:BC382"/>
    <mergeCell ref="CE381:CF381"/>
    <mergeCell ref="CG381:CH381"/>
    <mergeCell ref="CK382:CP382"/>
    <mergeCell ref="AQ380:AQ381"/>
    <mergeCell ref="AR380:AU380"/>
    <mergeCell ref="AX380:BC380"/>
    <mergeCell ref="CB380:CB381"/>
    <mergeCell ref="CC380:CC381"/>
    <mergeCell ref="CD380:CD381"/>
    <mergeCell ref="CE380:CH380"/>
    <mergeCell ref="DR380:DU380"/>
    <mergeCell ref="DR381:DS381"/>
    <mergeCell ref="DT381:DU381"/>
    <mergeCell ref="DX382:EC382"/>
    <mergeCell ref="CK380:CP380"/>
    <mergeCell ref="DO380:DO381"/>
    <mergeCell ref="DP380:DP381"/>
    <mergeCell ref="DQ380:DQ381"/>
    <mergeCell ref="DX380:EC380"/>
    <mergeCell ref="CK381:CP381"/>
    <mergeCell ref="CR381:DJ381"/>
    <mergeCell ref="T365:W365"/>
    <mergeCell ref="Z365:AC365"/>
    <mergeCell ref="AD365:AG365"/>
    <mergeCell ref="AH365:AI365"/>
    <mergeCell ref="AJ365:AK365"/>
    <mergeCell ref="AO365:AP365"/>
    <mergeCell ref="AQ365:AT365"/>
    <mergeCell ref="B365:C365"/>
    <mergeCell ref="D365:G365"/>
    <mergeCell ref="H365:K365"/>
    <mergeCell ref="L365:O365"/>
    <mergeCell ref="P365:S365"/>
    <mergeCell ref="X365:X366"/>
    <mergeCell ref="Y365:Y366"/>
    <mergeCell ref="DB379:DC379"/>
    <mergeCell ref="DO379:DU379"/>
    <mergeCell ref="DW379:EC379"/>
    <mergeCell ref="EE379:EI379"/>
    <mergeCell ref="EJ379:EK379"/>
    <mergeCell ref="EO379:EP379"/>
    <mergeCell ref="BE379:BI379"/>
    <mergeCell ref="BJ379:BK379"/>
    <mergeCell ref="BO379:BP379"/>
    <mergeCell ref="CB379:CH379"/>
    <mergeCell ref="CJ379:CP379"/>
    <mergeCell ref="CR379:CV379"/>
    <mergeCell ref="CW379:CX379"/>
    <mergeCell ref="B379:H379"/>
    <mergeCell ref="J379:P379"/>
    <mergeCell ref="R379:V379"/>
    <mergeCell ref="W379:X379"/>
    <mergeCell ref="AB379:AC379"/>
    <mergeCell ref="AO379:AU379"/>
    <mergeCell ref="AW379:BC379"/>
    <mergeCell ref="AR381:AS381"/>
    <mergeCell ref="AT381:AU381"/>
    <mergeCell ref="DX381:EC381"/>
    <mergeCell ref="EE381:EW381"/>
    <mergeCell ref="K383:P383"/>
    <mergeCell ref="K384:P384"/>
    <mergeCell ref="K381:P381"/>
    <mergeCell ref="R381:AJ381"/>
    <mergeCell ref="K382:P382"/>
    <mergeCell ref="R382:AJ392"/>
    <mergeCell ref="AP382:AP384"/>
    <mergeCell ref="AQ382:AQ384"/>
    <mergeCell ref="K385:P385"/>
    <mergeCell ref="B380:B381"/>
    <mergeCell ref="C380:C381"/>
    <mergeCell ref="D380:D381"/>
    <mergeCell ref="E380:H380"/>
    <mergeCell ref="K380:P380"/>
    <mergeCell ref="AO380:AO381"/>
    <mergeCell ref="AP380:AP381"/>
    <mergeCell ref="DX383:EC383"/>
    <mergeCell ref="DX384:EC384"/>
    <mergeCell ref="B385:B387"/>
    <mergeCell ref="C385:C387"/>
    <mergeCell ref="K386:P386"/>
    <mergeCell ref="K387:P387"/>
    <mergeCell ref="K388:P388"/>
    <mergeCell ref="K389:P389"/>
    <mergeCell ref="K390:P390"/>
    <mergeCell ref="AO382:AO384"/>
    <mergeCell ref="AO385:AO387"/>
    <mergeCell ref="AP385:AP387"/>
    <mergeCell ref="AQ385:AQ387"/>
    <mergeCell ref="AO388:AO390"/>
    <mergeCell ref="AP388:AP390"/>
    <mergeCell ref="AQ388:AQ390"/>
    <mergeCell ref="CB382:CB384"/>
    <mergeCell ref="CB385:CB387"/>
    <mergeCell ref="CC385:CC387"/>
    <mergeCell ref="CD385:CD387"/>
    <mergeCell ref="B382:B384"/>
    <mergeCell ref="B388:B390"/>
    <mergeCell ref="CR382:DJ392"/>
    <mergeCell ref="CK383:CP383"/>
    <mergeCell ref="CK384:CP384"/>
    <mergeCell ref="CK385:CP385"/>
    <mergeCell ref="CK386:CP386"/>
    <mergeCell ref="CK387:CP387"/>
    <mergeCell ref="CK388:CP388"/>
    <mergeCell ref="CK392:CP392"/>
    <mergeCell ref="DX391:EC391"/>
    <mergeCell ref="DX392:EC392"/>
    <mergeCell ref="CG382:CH393"/>
    <mergeCell ref="DP382:DP384"/>
    <mergeCell ref="DQ382:DQ384"/>
    <mergeCell ref="DR382:DS393"/>
    <mergeCell ref="DT382:DU393"/>
    <mergeCell ref="EE382:EW392"/>
    <mergeCell ref="CK391:CP391"/>
    <mergeCell ref="CB406:DK406"/>
    <mergeCell ref="CD407:DK407"/>
    <mergeCell ref="CD408:DK408"/>
    <mergeCell ref="CD409:DK409"/>
    <mergeCell ref="CD410:DK410"/>
    <mergeCell ref="CD411:DK411"/>
    <mergeCell ref="CD412:DK412"/>
    <mergeCell ref="CK389:CP389"/>
    <mergeCell ref="CK390:CP390"/>
    <mergeCell ref="CS399:CZ399"/>
    <mergeCell ref="DC399:DI399"/>
    <mergeCell ref="CB402:DK402"/>
    <mergeCell ref="CB403:DK403"/>
    <mergeCell ref="CB404:DK404"/>
    <mergeCell ref="DO385:DO387"/>
    <mergeCell ref="DP385:DP387"/>
    <mergeCell ref="DQ385:DQ387"/>
    <mergeCell ref="DX385:EC385"/>
    <mergeCell ref="DX386:EC386"/>
    <mergeCell ref="DX387:EC387"/>
    <mergeCell ref="DO388:DO390"/>
    <mergeCell ref="DP388:DP390"/>
    <mergeCell ref="DO407:DP407"/>
    <mergeCell ref="DO408:DP408"/>
    <mergeCell ref="DO409:DP409"/>
    <mergeCell ref="DO410:DP410"/>
    <mergeCell ref="DO411:DP411"/>
    <mergeCell ref="DO412:DP412"/>
    <mergeCell ref="DQ388:DQ390"/>
    <mergeCell ref="DX388:EC388"/>
    <mergeCell ref="DX389:EC389"/>
    <mergeCell ref="DX390:EC390"/>
    <mergeCell ref="DO382:DO384"/>
    <mergeCell ref="DO391:DO393"/>
    <mergeCell ref="DO404:EX404"/>
    <mergeCell ref="DO406:EX406"/>
    <mergeCell ref="DQ407:EX407"/>
    <mergeCell ref="DQ408:EX408"/>
    <mergeCell ref="DQ409:EX409"/>
    <mergeCell ref="DQ410:EX410"/>
    <mergeCell ref="DQ411:EX411"/>
    <mergeCell ref="DQ412:EX412"/>
    <mergeCell ref="DP391:DP393"/>
    <mergeCell ref="DQ391:DQ393"/>
    <mergeCell ref="DN397:EC397"/>
    <mergeCell ref="EF399:EM399"/>
    <mergeCell ref="EP399:EV399"/>
    <mergeCell ref="DO402:EX402"/>
    <mergeCell ref="DO403:EX403"/>
    <mergeCell ref="AX383:BC383"/>
    <mergeCell ref="AX384:BC384"/>
    <mergeCell ref="AX386:BC386"/>
    <mergeCell ref="AX387:BC387"/>
    <mergeCell ref="CC382:CC384"/>
    <mergeCell ref="CB388:CB390"/>
    <mergeCell ref="CC388:CC390"/>
    <mergeCell ref="AR382:AS393"/>
    <mergeCell ref="AO391:AO393"/>
    <mergeCell ref="AP391:AP393"/>
    <mergeCell ref="AQ391:AQ393"/>
    <mergeCell ref="CD388:CD390"/>
    <mergeCell ref="CB391:CB393"/>
    <mergeCell ref="CC391:CC393"/>
    <mergeCell ref="CD391:CD393"/>
    <mergeCell ref="CA397:CP397"/>
    <mergeCell ref="AT382:AU393"/>
    <mergeCell ref="BE382:BW392"/>
    <mergeCell ref="CD382:CD384"/>
    <mergeCell ref="CE382:CF393"/>
    <mergeCell ref="AX385:BC385"/>
    <mergeCell ref="AX390:BC390"/>
    <mergeCell ref="AX391:BC391"/>
    <mergeCell ref="AX392:BC392"/>
    <mergeCell ref="AX388:BC388"/>
    <mergeCell ref="AX389:BC389"/>
    <mergeCell ref="AN397:BC397"/>
    <mergeCell ref="BF399:BM399"/>
    <mergeCell ref="BP399:BV399"/>
    <mergeCell ref="AO402:BX402"/>
    <mergeCell ref="AO403:BX403"/>
    <mergeCell ref="BQ415:BT415"/>
    <mergeCell ref="BU415:BV415"/>
    <mergeCell ref="BW415:BX415"/>
    <mergeCell ref="CB415:CC415"/>
    <mergeCell ref="CD415:CG415"/>
    <mergeCell ref="CH415:CK415"/>
    <mergeCell ref="CL415:CO415"/>
    <mergeCell ref="EM415:EP415"/>
    <mergeCell ref="EQ415:ET415"/>
    <mergeCell ref="EU415:EV415"/>
    <mergeCell ref="EW415:EX415"/>
    <mergeCell ref="DJ415:DK415"/>
    <mergeCell ref="DO415:DP415"/>
    <mergeCell ref="DQ415:DT415"/>
    <mergeCell ref="DU415:DX415"/>
    <mergeCell ref="DY415:EB415"/>
    <mergeCell ref="EC415:EF415"/>
    <mergeCell ref="EG415:EJ415"/>
    <mergeCell ref="CB408:CC408"/>
    <mergeCell ref="CB409:CC409"/>
    <mergeCell ref="CB416:CC416"/>
    <mergeCell ref="AQ410:BX410"/>
    <mergeCell ref="CB410:CC410"/>
    <mergeCell ref="AQ411:BX411"/>
    <mergeCell ref="CB411:CC411"/>
    <mergeCell ref="AQ412:BX412"/>
    <mergeCell ref="CB412:CC412"/>
    <mergeCell ref="AO404:BX404"/>
    <mergeCell ref="AO406:BX406"/>
    <mergeCell ref="AO407:AP407"/>
    <mergeCell ref="AQ407:BX407"/>
    <mergeCell ref="CB407:CC407"/>
    <mergeCell ref="AQ408:BX408"/>
    <mergeCell ref="AQ409:BX409"/>
    <mergeCell ref="AO408:AP408"/>
    <mergeCell ref="AO409:AP409"/>
    <mergeCell ref="AO410:AP410"/>
    <mergeCell ref="AO411:AP411"/>
    <mergeCell ref="AO412:AP412"/>
    <mergeCell ref="AO415:AP415"/>
    <mergeCell ref="AQ415:AT415"/>
    <mergeCell ref="AO416:AP416"/>
    <mergeCell ref="AU415:AX415"/>
    <mergeCell ref="AY415:BB415"/>
    <mergeCell ref="BC415:BF415"/>
    <mergeCell ref="BG415:BJ415"/>
    <mergeCell ref="BK415:BK416"/>
    <mergeCell ref="BL415:BL416"/>
    <mergeCell ref="BM415:BP415"/>
    <mergeCell ref="CP415:CS415"/>
    <mergeCell ref="CT415:CW415"/>
    <mergeCell ref="CX415:CX416"/>
    <mergeCell ref="CY415:CY416"/>
    <mergeCell ref="CZ415:DC415"/>
    <mergeCell ref="DD415:DG415"/>
    <mergeCell ref="DH415:DI415"/>
    <mergeCell ref="DO416:DP416"/>
    <mergeCell ref="EK415:EK416"/>
    <mergeCell ref="EL415:EL416"/>
    <mergeCell ref="D411:AK411"/>
    <mergeCell ref="D412:AK412"/>
    <mergeCell ref="P415:S415"/>
    <mergeCell ref="T415:W415"/>
    <mergeCell ref="X415:X416"/>
    <mergeCell ref="Y415:Y416"/>
    <mergeCell ref="Z415:AC415"/>
    <mergeCell ref="AD415:AG415"/>
    <mergeCell ref="AH415:AI415"/>
    <mergeCell ref="DO429:DU429"/>
    <mergeCell ref="DW429:EC429"/>
    <mergeCell ref="EE429:EI429"/>
    <mergeCell ref="EJ429:EK429"/>
    <mergeCell ref="EO429:EP429"/>
    <mergeCell ref="CB417:CB425"/>
    <mergeCell ref="DO417:DO425"/>
    <mergeCell ref="CB429:CH429"/>
    <mergeCell ref="CJ429:CP429"/>
    <mergeCell ref="CR429:CV429"/>
    <mergeCell ref="CW429:CX429"/>
    <mergeCell ref="DB429:DC429"/>
    <mergeCell ref="E381:F381"/>
    <mergeCell ref="G381:H381"/>
    <mergeCell ref="C382:C384"/>
    <mergeCell ref="D382:D384"/>
    <mergeCell ref="E382:F393"/>
    <mergeCell ref="G382:H393"/>
    <mergeCell ref="D385:D387"/>
    <mergeCell ref="C388:C390"/>
    <mergeCell ref="D388:D390"/>
    <mergeCell ref="B391:B393"/>
    <mergeCell ref="C391:C393"/>
    <mergeCell ref="D391:D393"/>
    <mergeCell ref="K391:P391"/>
    <mergeCell ref="K392:P392"/>
    <mergeCell ref="A397:P397"/>
    <mergeCell ref="S399:Z399"/>
    <mergeCell ref="AC399:AI399"/>
    <mergeCell ref="B402:AK402"/>
    <mergeCell ref="B403:AK403"/>
    <mergeCell ref="B404:AK404"/>
    <mergeCell ref="B406:AK406"/>
    <mergeCell ref="B407:C407"/>
    <mergeCell ref="D407:AK407"/>
    <mergeCell ref="B408:C408"/>
    <mergeCell ref="D408:AK408"/>
    <mergeCell ref="B409:C409"/>
    <mergeCell ref="D409:AK409"/>
    <mergeCell ref="D410:AK410"/>
    <mergeCell ref="B410:C410"/>
    <mergeCell ref="B411:C411"/>
    <mergeCell ref="B412:C412"/>
    <mergeCell ref="B415:C415"/>
    <mergeCell ref="D415:G415"/>
    <mergeCell ref="H415:K415"/>
    <mergeCell ref="L415:O415"/>
    <mergeCell ref="AJ415:AK415"/>
    <mergeCell ref="AO417:AO425"/>
    <mergeCell ref="AO429:AU429"/>
    <mergeCell ref="AW429:BC429"/>
    <mergeCell ref="BE429:BI429"/>
    <mergeCell ref="BJ429:BK429"/>
    <mergeCell ref="BO429:BP429"/>
    <mergeCell ref="B416:C416"/>
    <mergeCell ref="B417:B425"/>
    <mergeCell ref="B429:H429"/>
    <mergeCell ref="J429:P429"/>
    <mergeCell ref="R429:V429"/>
    <mergeCell ref="W429:X429"/>
    <mergeCell ref="AB429:AC429"/>
    <mergeCell ref="DR430:DU430"/>
    <mergeCell ref="DR431:DS431"/>
    <mergeCell ref="DT431:DU431"/>
    <mergeCell ref="DX431:EC431"/>
    <mergeCell ref="EE431:EW431"/>
    <mergeCell ref="DX430:EC430"/>
    <mergeCell ref="DX432:EC432"/>
    <mergeCell ref="CK430:CP430"/>
    <mergeCell ref="DO430:DO431"/>
    <mergeCell ref="DP430:DP431"/>
    <mergeCell ref="DQ430:DQ431"/>
    <mergeCell ref="CK431:CP431"/>
    <mergeCell ref="CR431:DJ431"/>
    <mergeCell ref="CK432:CP432"/>
    <mergeCell ref="AO435:AO437"/>
    <mergeCell ref="AP435:AP437"/>
    <mergeCell ref="AO432:AO434"/>
    <mergeCell ref="AO438:AO440"/>
    <mergeCell ref="AO441:AO443"/>
    <mergeCell ref="AP438:AP440"/>
    <mergeCell ref="AQ438:AQ440"/>
    <mergeCell ref="AP441:AP443"/>
    <mergeCell ref="AQ441:AQ443"/>
    <mergeCell ref="AR431:AS431"/>
    <mergeCell ref="AT431:AU431"/>
    <mergeCell ref="AP432:AP434"/>
    <mergeCell ref="AQ432:AQ434"/>
    <mergeCell ref="AR432:AS443"/>
    <mergeCell ref="AT432:AU443"/>
    <mergeCell ref="AQ435:AQ437"/>
    <mergeCell ref="B432:B434"/>
    <mergeCell ref="B438:B440"/>
    <mergeCell ref="B441:B443"/>
    <mergeCell ref="C438:C440"/>
    <mergeCell ref="D438:D440"/>
    <mergeCell ref="C441:C443"/>
    <mergeCell ref="D441:D443"/>
    <mergeCell ref="E431:F431"/>
    <mergeCell ref="G431:H431"/>
    <mergeCell ref="C432:C434"/>
    <mergeCell ref="D432:D434"/>
    <mergeCell ref="E432:F443"/>
    <mergeCell ref="G432:H443"/>
    <mergeCell ref="D435:D437"/>
    <mergeCell ref="CC438:CC440"/>
    <mergeCell ref="CD438:CD440"/>
    <mergeCell ref="CB441:CB443"/>
    <mergeCell ref="CC441:CC443"/>
    <mergeCell ref="CD441:CD443"/>
    <mergeCell ref="CE431:CF431"/>
    <mergeCell ref="CG431:CH431"/>
    <mergeCell ref="CC432:CC434"/>
    <mergeCell ref="CD432:CD434"/>
    <mergeCell ref="CE432:CF443"/>
    <mergeCell ref="CG432:CH443"/>
    <mergeCell ref="CD435:CD437"/>
    <mergeCell ref="DQ435:DQ437"/>
    <mergeCell ref="DX435:EC435"/>
    <mergeCell ref="DX436:EC436"/>
    <mergeCell ref="DX437:EC437"/>
    <mergeCell ref="CK433:CP433"/>
    <mergeCell ref="CK440:CP440"/>
    <mergeCell ref="CK441:CP441"/>
    <mergeCell ref="CK442:CP442"/>
    <mergeCell ref="DP432:DP434"/>
    <mergeCell ref="DO441:DO443"/>
    <mergeCell ref="DP441:DP443"/>
    <mergeCell ref="CR432:DJ442"/>
    <mergeCell ref="DR432:DS443"/>
    <mergeCell ref="DT432:DU443"/>
    <mergeCell ref="EE432:EW442"/>
    <mergeCell ref="DX438:EC438"/>
    <mergeCell ref="DX439:EC439"/>
    <mergeCell ref="DQ441:DQ443"/>
    <mergeCell ref="DX442:EC442"/>
    <mergeCell ref="DO454:EX454"/>
    <mergeCell ref="DO456:EX456"/>
    <mergeCell ref="DQ457:EX457"/>
    <mergeCell ref="DQ458:EX458"/>
    <mergeCell ref="DQ459:EX459"/>
    <mergeCell ref="DQ460:EX460"/>
    <mergeCell ref="DQ461:EX461"/>
    <mergeCell ref="DQ462:EX462"/>
    <mergeCell ref="DX440:EC440"/>
    <mergeCell ref="DX441:EC441"/>
    <mergeCell ref="DN447:EC447"/>
    <mergeCell ref="EF449:EM449"/>
    <mergeCell ref="EP449:EV449"/>
    <mergeCell ref="DO452:EX452"/>
    <mergeCell ref="DO453:EX453"/>
    <mergeCell ref="DQ432:DQ434"/>
    <mergeCell ref="DX433:EC433"/>
    <mergeCell ref="DX434:EC434"/>
    <mergeCell ref="CK434:CP434"/>
    <mergeCell ref="CK435:CP435"/>
    <mergeCell ref="DO435:DO437"/>
    <mergeCell ref="DP435:DP437"/>
    <mergeCell ref="CK436:CP436"/>
    <mergeCell ref="CK437:CP437"/>
    <mergeCell ref="DO432:DO434"/>
    <mergeCell ref="DO438:DO440"/>
    <mergeCell ref="DP438:DP440"/>
    <mergeCell ref="DQ438:DQ440"/>
    <mergeCell ref="CK438:CP438"/>
    <mergeCell ref="CK439:CP439"/>
    <mergeCell ref="D460:AK460"/>
    <mergeCell ref="D461:AK461"/>
    <mergeCell ref="D462:AK462"/>
    <mergeCell ref="AO467:AO475"/>
    <mergeCell ref="B467:B475"/>
    <mergeCell ref="B479:H479"/>
    <mergeCell ref="J479:P479"/>
    <mergeCell ref="R479:V479"/>
    <mergeCell ref="W479:X479"/>
    <mergeCell ref="AB479:AC479"/>
    <mergeCell ref="AO479:AU479"/>
    <mergeCell ref="CB482:CB484"/>
    <mergeCell ref="CC482:CC484"/>
    <mergeCell ref="CD482:CD484"/>
    <mergeCell ref="CE482:CF493"/>
    <mergeCell ref="CG482:CH493"/>
    <mergeCell ref="CB491:CB493"/>
    <mergeCell ref="CC491:CC493"/>
    <mergeCell ref="CD491:CD493"/>
    <mergeCell ref="AP480:AP481"/>
    <mergeCell ref="AQ480:AQ481"/>
    <mergeCell ref="AR480:AU480"/>
    <mergeCell ref="E481:F481"/>
    <mergeCell ref="G481:H481"/>
    <mergeCell ref="K481:P481"/>
    <mergeCell ref="R481:AJ481"/>
    <mergeCell ref="AX483:BC483"/>
    <mergeCell ref="AX484:BC484"/>
    <mergeCell ref="AX490:BC490"/>
    <mergeCell ref="AX491:BC491"/>
    <mergeCell ref="AX492:BC492"/>
    <mergeCell ref="AO485:AO487"/>
    <mergeCell ref="AP485:AP487"/>
    <mergeCell ref="AO491:AO493"/>
    <mergeCell ref="AP491:AP493"/>
    <mergeCell ref="AQ491:AQ493"/>
    <mergeCell ref="K489:P489"/>
    <mergeCell ref="K490:P490"/>
    <mergeCell ref="B491:B493"/>
    <mergeCell ref="C491:C493"/>
    <mergeCell ref="D491:D493"/>
    <mergeCell ref="K491:P491"/>
    <mergeCell ref="K492:P492"/>
    <mergeCell ref="K483:P483"/>
    <mergeCell ref="K484:P484"/>
    <mergeCell ref="B485:B487"/>
    <mergeCell ref="C485:C487"/>
    <mergeCell ref="D485:D487"/>
    <mergeCell ref="K485:P485"/>
    <mergeCell ref="K488:P488"/>
    <mergeCell ref="AO459:AP459"/>
    <mergeCell ref="AO460:AP460"/>
    <mergeCell ref="AQ460:BX460"/>
    <mergeCell ref="CB460:CC460"/>
    <mergeCell ref="AQ461:BX461"/>
    <mergeCell ref="CB461:CC461"/>
    <mergeCell ref="CB467:CB475"/>
    <mergeCell ref="EE479:EI479"/>
    <mergeCell ref="EJ479:EK479"/>
    <mergeCell ref="EO479:EP479"/>
    <mergeCell ref="CB479:CH479"/>
    <mergeCell ref="CJ479:CP479"/>
    <mergeCell ref="CR479:CV479"/>
    <mergeCell ref="CW479:CX479"/>
    <mergeCell ref="DB479:DC479"/>
    <mergeCell ref="DO479:DU479"/>
    <mergeCell ref="DW479:EC479"/>
    <mergeCell ref="AX480:BC480"/>
    <mergeCell ref="AX481:BC481"/>
    <mergeCell ref="BE481:BW481"/>
    <mergeCell ref="AX482:BC482"/>
    <mergeCell ref="AX489:BC489"/>
    <mergeCell ref="AO461:AP461"/>
    <mergeCell ref="AW479:BC479"/>
    <mergeCell ref="BE479:BI479"/>
    <mergeCell ref="BJ479:BK479"/>
    <mergeCell ref="BO479:BP479"/>
    <mergeCell ref="AR481:AS481"/>
    <mergeCell ref="AT481:AU481"/>
    <mergeCell ref="CE481:CF481"/>
    <mergeCell ref="CG481:CH481"/>
    <mergeCell ref="CK482:CP482"/>
    <mergeCell ref="CK489:CP489"/>
    <mergeCell ref="CK490:CP490"/>
    <mergeCell ref="CK491:CP491"/>
    <mergeCell ref="CK492:CP492"/>
    <mergeCell ref="DX490:EC490"/>
    <mergeCell ref="DX491:EC491"/>
    <mergeCell ref="DX492:EC492"/>
    <mergeCell ref="DQ480:DQ481"/>
    <mergeCell ref="DO488:DO490"/>
    <mergeCell ref="DP488:DP490"/>
    <mergeCell ref="DQ488:DQ490"/>
    <mergeCell ref="DO491:DO493"/>
    <mergeCell ref="DP491:DP493"/>
    <mergeCell ref="DQ491:DQ493"/>
    <mergeCell ref="B430:B431"/>
    <mergeCell ref="C430:C431"/>
    <mergeCell ref="D430:D431"/>
    <mergeCell ref="E430:H430"/>
    <mergeCell ref="K430:P430"/>
    <mergeCell ref="AO430:AO431"/>
    <mergeCell ref="AP430:AP431"/>
    <mergeCell ref="AQ430:AQ431"/>
    <mergeCell ref="AR430:AU430"/>
    <mergeCell ref="AX430:BC430"/>
    <mergeCell ref="CB430:CB431"/>
    <mergeCell ref="CC430:CC431"/>
    <mergeCell ref="CD430:CD431"/>
    <mergeCell ref="CE430:CH430"/>
    <mergeCell ref="B435:B437"/>
    <mergeCell ref="C435:C437"/>
    <mergeCell ref="CB435:CB437"/>
    <mergeCell ref="CC435:CC437"/>
    <mergeCell ref="AX436:BC436"/>
    <mergeCell ref="AX437:BC437"/>
    <mergeCell ref="CB432:CB434"/>
    <mergeCell ref="CB438:CB440"/>
    <mergeCell ref="AX438:BC438"/>
    <mergeCell ref="AX439:BC439"/>
    <mergeCell ref="AH465:AI465"/>
    <mergeCell ref="AJ465:AK465"/>
    <mergeCell ref="AO465:AP465"/>
    <mergeCell ref="AQ465:AT465"/>
    <mergeCell ref="AU465:AX465"/>
    <mergeCell ref="AY465:BB465"/>
    <mergeCell ref="BC465:BF465"/>
    <mergeCell ref="BG465:BJ465"/>
    <mergeCell ref="BK465:BK466"/>
    <mergeCell ref="BL465:BL466"/>
    <mergeCell ref="BM465:BP465"/>
    <mergeCell ref="BQ465:BT465"/>
    <mergeCell ref="BU465:BV465"/>
    <mergeCell ref="BW465:BX465"/>
    <mergeCell ref="CB465:CC465"/>
    <mergeCell ref="CD465:CG465"/>
    <mergeCell ref="CH465:CK465"/>
    <mergeCell ref="CL465:CO465"/>
    <mergeCell ref="CP465:CS465"/>
    <mergeCell ref="CX465:CX466"/>
    <mergeCell ref="CY465:CY466"/>
    <mergeCell ref="CB466:CC466"/>
    <mergeCell ref="CT465:CW465"/>
    <mergeCell ref="CZ465:DC465"/>
    <mergeCell ref="DD465:DG465"/>
    <mergeCell ref="DH465:DI465"/>
    <mergeCell ref="DJ465:DK465"/>
    <mergeCell ref="DO465:DP465"/>
    <mergeCell ref="DQ465:DT465"/>
    <mergeCell ref="EQ465:ET465"/>
    <mergeCell ref="EU465:EV465"/>
    <mergeCell ref="EW465:EX465"/>
    <mergeCell ref="DU465:DX465"/>
    <mergeCell ref="DY465:EB465"/>
    <mergeCell ref="EC465:EF465"/>
    <mergeCell ref="EG465:EJ465"/>
    <mergeCell ref="EK465:EK466"/>
    <mergeCell ref="EL465:EL466"/>
    <mergeCell ref="EM465:EP465"/>
    <mergeCell ref="DO466:DP466"/>
    <mergeCell ref="AD465:AG465"/>
    <mergeCell ref="AO466:AP466"/>
    <mergeCell ref="L465:O465"/>
    <mergeCell ref="P465:S465"/>
    <mergeCell ref="T465:W465"/>
    <mergeCell ref="X465:X466"/>
    <mergeCell ref="Y465:Y466"/>
    <mergeCell ref="Z465:AC465"/>
    <mergeCell ref="B466:C466"/>
    <mergeCell ref="AX431:BC431"/>
    <mergeCell ref="BE431:BW431"/>
    <mergeCell ref="AX432:BC432"/>
    <mergeCell ref="BE432:BW442"/>
    <mergeCell ref="AX433:BC433"/>
    <mergeCell ref="AX434:BC434"/>
    <mergeCell ref="AX435:BC435"/>
    <mergeCell ref="AX442:BC442"/>
    <mergeCell ref="AX440:BC440"/>
    <mergeCell ref="AX441:BC441"/>
    <mergeCell ref="AN447:BC447"/>
    <mergeCell ref="CA447:CP447"/>
    <mergeCell ref="BP449:BV449"/>
    <mergeCell ref="CS449:CZ449"/>
    <mergeCell ref="DC449:DI449"/>
    <mergeCell ref="BF449:BM449"/>
    <mergeCell ref="AO452:BX452"/>
    <mergeCell ref="CB452:DK452"/>
    <mergeCell ref="AO453:BX453"/>
    <mergeCell ref="CB453:DK453"/>
    <mergeCell ref="AO454:BX454"/>
    <mergeCell ref="CB454:DK454"/>
    <mergeCell ref="AO456:BX456"/>
    <mergeCell ref="CB456:DK456"/>
    <mergeCell ref="AO457:AP457"/>
    <mergeCell ref="AQ457:BX457"/>
    <mergeCell ref="CB457:CC457"/>
    <mergeCell ref="CD457:DK457"/>
    <mergeCell ref="DO457:DP457"/>
    <mergeCell ref="CB459:CC459"/>
    <mergeCell ref="CD459:DK459"/>
    <mergeCell ref="CD460:DK460"/>
    <mergeCell ref="DO460:DP460"/>
    <mergeCell ref="CD461:DK461"/>
    <mergeCell ref="DO461:DP461"/>
    <mergeCell ref="DO467:DO475"/>
    <mergeCell ref="AO458:AP458"/>
    <mergeCell ref="AQ458:BX458"/>
    <mergeCell ref="CB458:CC458"/>
    <mergeCell ref="CD458:DK458"/>
    <mergeCell ref="DO458:DP458"/>
    <mergeCell ref="AQ459:BX459"/>
    <mergeCell ref="DO459:DP459"/>
    <mergeCell ref="AO462:AP462"/>
    <mergeCell ref="AQ462:BX462"/>
    <mergeCell ref="CB462:CC462"/>
    <mergeCell ref="CD462:DK462"/>
    <mergeCell ref="DO462:DP462"/>
    <mergeCell ref="AQ485:AQ487"/>
    <mergeCell ref="AX485:BC485"/>
    <mergeCell ref="AX486:BC486"/>
    <mergeCell ref="CK486:CP486"/>
    <mergeCell ref="AX487:BC487"/>
    <mergeCell ref="CK487:CP487"/>
    <mergeCell ref="AO488:AO490"/>
    <mergeCell ref="AP488:AP490"/>
    <mergeCell ref="AQ488:AQ490"/>
    <mergeCell ref="AX488:BC488"/>
    <mergeCell ref="CB488:CB490"/>
    <mergeCell ref="CC488:CC490"/>
    <mergeCell ref="CD488:CD490"/>
    <mergeCell ref="CK488:CP488"/>
    <mergeCell ref="AO480:AO481"/>
    <mergeCell ref="AO482:AO484"/>
    <mergeCell ref="AP482:AP484"/>
    <mergeCell ref="AQ482:AQ484"/>
    <mergeCell ref="AR482:AS493"/>
    <mergeCell ref="AT482:AU493"/>
    <mergeCell ref="BE482:BW492"/>
    <mergeCell ref="C488:C490"/>
    <mergeCell ref="D488:D490"/>
    <mergeCell ref="D482:D484"/>
    <mergeCell ref="E482:F493"/>
    <mergeCell ref="G482:H493"/>
    <mergeCell ref="R482:AJ492"/>
    <mergeCell ref="K486:P486"/>
    <mergeCell ref="K487:P487"/>
    <mergeCell ref="B488:B490"/>
    <mergeCell ref="K436:P436"/>
    <mergeCell ref="K437:P437"/>
    <mergeCell ref="K438:P438"/>
    <mergeCell ref="K439:P439"/>
    <mergeCell ref="K431:P431"/>
    <mergeCell ref="R431:AJ431"/>
    <mergeCell ref="K432:P432"/>
    <mergeCell ref="R432:AJ442"/>
    <mergeCell ref="K433:P433"/>
    <mergeCell ref="K434:P434"/>
    <mergeCell ref="K435:P435"/>
    <mergeCell ref="K442:P442"/>
    <mergeCell ref="K440:P440"/>
    <mergeCell ref="K441:P441"/>
    <mergeCell ref="A447:P447"/>
    <mergeCell ref="S449:Z449"/>
    <mergeCell ref="AC449:AI449"/>
    <mergeCell ref="B452:AK452"/>
    <mergeCell ref="B453:AK453"/>
    <mergeCell ref="B454:AK454"/>
    <mergeCell ref="B456:AK456"/>
    <mergeCell ref="B457:C457"/>
    <mergeCell ref="D457:AK457"/>
    <mergeCell ref="B458:C458"/>
    <mergeCell ref="D458:AK458"/>
    <mergeCell ref="D459:AK459"/>
    <mergeCell ref="B459:C459"/>
    <mergeCell ref="B460:C460"/>
    <mergeCell ref="B461:C461"/>
    <mergeCell ref="B462:C462"/>
    <mergeCell ref="B465:C465"/>
    <mergeCell ref="D465:G465"/>
    <mergeCell ref="H465:K465"/>
    <mergeCell ref="B480:B481"/>
    <mergeCell ref="C480:C481"/>
    <mergeCell ref="D480:D481"/>
    <mergeCell ref="E480:H480"/>
    <mergeCell ref="K480:P480"/>
    <mergeCell ref="B482:B484"/>
    <mergeCell ref="C482:C484"/>
    <mergeCell ref="K482:P482"/>
    <mergeCell ref="DX488:EC488"/>
    <mergeCell ref="DX489:EC489"/>
    <mergeCell ref="DR480:DU480"/>
    <mergeCell ref="DX480:EC480"/>
    <mergeCell ref="DR481:DS481"/>
    <mergeCell ref="DT481:DU481"/>
    <mergeCell ref="DX481:EC481"/>
    <mergeCell ref="DX486:EC486"/>
    <mergeCell ref="DX487:EC487"/>
    <mergeCell ref="DO12:DP12"/>
    <mergeCell ref="DQ12:EX12"/>
    <mergeCell ref="B11:C11"/>
    <mergeCell ref="B12:C12"/>
    <mergeCell ref="D12:AK12"/>
    <mergeCell ref="AO12:AP12"/>
    <mergeCell ref="AQ12:BX12"/>
    <mergeCell ref="CB12:CC12"/>
    <mergeCell ref="CD12:DK12"/>
    <mergeCell ref="B2:AK2"/>
    <mergeCell ref="AO2:BX2"/>
    <mergeCell ref="CB2:DK2"/>
    <mergeCell ref="DO2:EX2"/>
    <mergeCell ref="AO3:BX3"/>
    <mergeCell ref="CB3:DK3"/>
    <mergeCell ref="DO3:EX3"/>
    <mergeCell ref="CB6:DK6"/>
    <mergeCell ref="DO6:EX6"/>
    <mergeCell ref="B3:AK3"/>
    <mergeCell ref="B4:AK4"/>
    <mergeCell ref="AO4:BX4"/>
    <mergeCell ref="CB4:DK4"/>
    <mergeCell ref="DO4:EX4"/>
    <mergeCell ref="B6:AK6"/>
    <mergeCell ref="AO6:BX6"/>
    <mergeCell ref="D7:AK7"/>
    <mergeCell ref="AO7:AP7"/>
    <mergeCell ref="AQ7:BX7"/>
    <mergeCell ref="CB7:CC7"/>
    <mergeCell ref="CD7:DK7"/>
    <mergeCell ref="DO7:DP7"/>
    <mergeCell ref="DQ7:EX7"/>
    <mergeCell ref="DO8:DP8"/>
    <mergeCell ref="DQ8:EX8"/>
    <mergeCell ref="B7:C7"/>
    <mergeCell ref="B8:C8"/>
    <mergeCell ref="D8:AK8"/>
    <mergeCell ref="AO8:AP8"/>
    <mergeCell ref="AQ8:BX8"/>
    <mergeCell ref="CB8:CC8"/>
    <mergeCell ref="CD8:DK8"/>
    <mergeCell ref="EL15:EL16"/>
    <mergeCell ref="EM15:EP15"/>
    <mergeCell ref="EQ15:ET15"/>
    <mergeCell ref="EU15:EV15"/>
    <mergeCell ref="EW15:EX15"/>
    <mergeCell ref="CB16:CC16"/>
    <mergeCell ref="DO16:DP16"/>
    <mergeCell ref="D9:AK9"/>
    <mergeCell ref="AO9:AP9"/>
    <mergeCell ref="AQ9:BX9"/>
    <mergeCell ref="CB9:CC9"/>
    <mergeCell ref="CD9:DK9"/>
    <mergeCell ref="DO9:DP9"/>
    <mergeCell ref="DQ9:EX9"/>
    <mergeCell ref="B9:C9"/>
    <mergeCell ref="B10:C10"/>
    <mergeCell ref="D10:AK10"/>
    <mergeCell ref="AO10:AP10"/>
    <mergeCell ref="AQ10:BX10"/>
    <mergeCell ref="CB10:CC10"/>
    <mergeCell ref="CD10:DK10"/>
    <mergeCell ref="DO10:DP10"/>
    <mergeCell ref="DO11:DP11"/>
    <mergeCell ref="DQ10:EX10"/>
    <mergeCell ref="D11:AK11"/>
    <mergeCell ref="AO11:AP11"/>
    <mergeCell ref="AQ11:BX11"/>
    <mergeCell ref="CB11:CC11"/>
    <mergeCell ref="CD11:DK11"/>
    <mergeCell ref="DQ11:EX11"/>
    <mergeCell ref="AU15:AX15"/>
    <mergeCell ref="AY15:BB15"/>
    <mergeCell ref="T15:W15"/>
    <mergeCell ref="Z15:AC15"/>
    <mergeCell ref="AD15:AG15"/>
    <mergeCell ref="AH15:AI15"/>
    <mergeCell ref="AJ15:AK15"/>
    <mergeCell ref="AO15:AP15"/>
    <mergeCell ref="AQ15:AT15"/>
    <mergeCell ref="CZ15:DC15"/>
    <mergeCell ref="DD15:DG15"/>
    <mergeCell ref="CD15:CG15"/>
    <mergeCell ref="CH15:CK15"/>
    <mergeCell ref="CL15:CO15"/>
    <mergeCell ref="CP15:CS15"/>
    <mergeCell ref="CT15:CW15"/>
    <mergeCell ref="CX15:CX16"/>
    <mergeCell ref="CY15:CY16"/>
    <mergeCell ref="AX32:BC32"/>
    <mergeCell ref="AX33:BC33"/>
    <mergeCell ref="AX31:BC31"/>
    <mergeCell ref="BE32:BW42"/>
    <mergeCell ref="CB32:CB34"/>
    <mergeCell ref="CC32:CC34"/>
    <mergeCell ref="CD32:CD34"/>
    <mergeCell ref="CE32:CF43"/>
    <mergeCell ref="CG32:CH43"/>
    <mergeCell ref="AX34:BC34"/>
    <mergeCell ref="AO32:AO34"/>
    <mergeCell ref="AO35:AO37"/>
    <mergeCell ref="AR30:AU30"/>
    <mergeCell ref="AR31:AS31"/>
    <mergeCell ref="AT31:AU31"/>
    <mergeCell ref="AP32:AP34"/>
    <mergeCell ref="AQ32:AQ34"/>
    <mergeCell ref="AR32:AS43"/>
    <mergeCell ref="AT32:AU43"/>
    <mergeCell ref="DX40:EC40"/>
    <mergeCell ref="DX41:EC41"/>
    <mergeCell ref="DW29:EC29"/>
    <mergeCell ref="DX30:EC30"/>
    <mergeCell ref="DR31:DS31"/>
    <mergeCell ref="DT31:DU31"/>
    <mergeCell ref="DX31:EC31"/>
    <mergeCell ref="EE31:EW31"/>
    <mergeCell ref="EE32:EW42"/>
    <mergeCell ref="DX42:EC42"/>
    <mergeCell ref="DH15:DI15"/>
    <mergeCell ref="DJ15:DK15"/>
    <mergeCell ref="DO15:DP15"/>
    <mergeCell ref="DQ15:DT15"/>
    <mergeCell ref="DU15:DX15"/>
    <mergeCell ref="DY15:EB15"/>
    <mergeCell ref="EC15:EF15"/>
    <mergeCell ref="DO17:DO25"/>
    <mergeCell ref="DO30:DO31"/>
    <mergeCell ref="DP30:DP31"/>
    <mergeCell ref="DQ30:DQ31"/>
    <mergeCell ref="DO32:DO34"/>
    <mergeCell ref="DP32:DP34"/>
    <mergeCell ref="DQ32:DQ34"/>
    <mergeCell ref="EG15:EJ15"/>
    <mergeCell ref="EK15:EK16"/>
    <mergeCell ref="DO29:DU29"/>
    <mergeCell ref="EE29:EI29"/>
    <mergeCell ref="EJ29:EK29"/>
    <mergeCell ref="EO29:EP29"/>
    <mergeCell ref="DR30:DU30"/>
    <mergeCell ref="DX32:EC32"/>
    <mergeCell ref="DX33:EC33"/>
    <mergeCell ref="DX34:EC34"/>
    <mergeCell ref="DX35:EC35"/>
    <mergeCell ref="DX36:EC36"/>
    <mergeCell ref="DX37:EC37"/>
    <mergeCell ref="DX38:EC38"/>
    <mergeCell ref="DX39:EC39"/>
    <mergeCell ref="C38:C40"/>
    <mergeCell ref="D38:D40"/>
    <mergeCell ref="B41:B43"/>
    <mergeCell ref="C41:C43"/>
    <mergeCell ref="D41:D43"/>
    <mergeCell ref="A47:P47"/>
    <mergeCell ref="E31:F31"/>
    <mergeCell ref="G31:H31"/>
    <mergeCell ref="C32:C34"/>
    <mergeCell ref="D32:D34"/>
    <mergeCell ref="E32:F43"/>
    <mergeCell ref="G32:H43"/>
    <mergeCell ref="D35:D37"/>
    <mergeCell ref="AX39:BC39"/>
    <mergeCell ref="AX40:BC40"/>
    <mergeCell ref="AX41:BC41"/>
    <mergeCell ref="AX42:BC42"/>
    <mergeCell ref="AP35:AP37"/>
    <mergeCell ref="AQ35:AQ37"/>
    <mergeCell ref="AX35:BC35"/>
    <mergeCell ref="AX36:BC36"/>
    <mergeCell ref="AO38:AO40"/>
    <mergeCell ref="AP38:AP40"/>
    <mergeCell ref="AQ38:AQ40"/>
    <mergeCell ref="AO41:AO43"/>
    <mergeCell ref="AP41:AP43"/>
    <mergeCell ref="AQ41:AQ43"/>
    <mergeCell ref="AN47:BC47"/>
    <mergeCell ref="BF49:BM49"/>
    <mergeCell ref="BP49:BV49"/>
    <mergeCell ref="AO52:BX52"/>
    <mergeCell ref="AO59:AP59"/>
    <mergeCell ref="AQ59:BX59"/>
    <mergeCell ref="AO60:AP60"/>
    <mergeCell ref="AQ60:BX60"/>
    <mergeCell ref="AO61:AP61"/>
    <mergeCell ref="AQ61:BX61"/>
    <mergeCell ref="AO62:AP62"/>
    <mergeCell ref="AQ62:BX62"/>
    <mergeCell ref="AO53:BX53"/>
    <mergeCell ref="AO54:BX54"/>
    <mergeCell ref="AO56:BX56"/>
    <mergeCell ref="AO57:AP57"/>
    <mergeCell ref="AQ57:BX57"/>
    <mergeCell ref="AO58:AP58"/>
    <mergeCell ref="AQ58:BX58"/>
    <mergeCell ref="Y15:Y16"/>
    <mergeCell ref="AO16:AP16"/>
    <mergeCell ref="AO17:AO25"/>
    <mergeCell ref="AO29:AU29"/>
    <mergeCell ref="AW29:BC29"/>
    <mergeCell ref="BE29:BI29"/>
    <mergeCell ref="BJ29:BK29"/>
    <mergeCell ref="BO29:BP29"/>
    <mergeCell ref="B15:C15"/>
    <mergeCell ref="D15:G15"/>
    <mergeCell ref="H15:K15"/>
    <mergeCell ref="L15:O15"/>
    <mergeCell ref="P15:S15"/>
    <mergeCell ref="X15:X16"/>
    <mergeCell ref="B16:C16"/>
    <mergeCell ref="B17:B25"/>
    <mergeCell ref="B29:H29"/>
    <mergeCell ref="R29:V29"/>
    <mergeCell ref="W29:X29"/>
    <mergeCell ref="AB29:AC29"/>
    <mergeCell ref="B30:B31"/>
    <mergeCell ref="E30:H30"/>
    <mergeCell ref="K31:P31"/>
    <mergeCell ref="C30:C31"/>
    <mergeCell ref="D30:D31"/>
    <mergeCell ref="AO30:AO31"/>
    <mergeCell ref="AP30:AP31"/>
    <mergeCell ref="AQ30:AQ31"/>
    <mergeCell ref="AX30:BC30"/>
    <mergeCell ref="R31:AJ31"/>
    <mergeCell ref="B35:B37"/>
    <mergeCell ref="C35:C37"/>
    <mergeCell ref="B32:B34"/>
    <mergeCell ref="B38:B40"/>
    <mergeCell ref="AX37:BC37"/>
    <mergeCell ref="AX38:BC38"/>
    <mergeCell ref="CK33:CP33"/>
    <mergeCell ref="CK34:CP34"/>
    <mergeCell ref="CK35:CP35"/>
    <mergeCell ref="CK36:CP36"/>
    <mergeCell ref="CK37:CP37"/>
    <mergeCell ref="CK38:CP38"/>
    <mergeCell ref="CK39:CP39"/>
    <mergeCell ref="CK40:CP40"/>
    <mergeCell ref="CK41:CP41"/>
    <mergeCell ref="CA47:CP47"/>
    <mergeCell ref="CB52:DK52"/>
    <mergeCell ref="CB53:DK53"/>
    <mergeCell ref="CB54:DK54"/>
    <mergeCell ref="CB56:DK56"/>
    <mergeCell ref="CB60:CC60"/>
    <mergeCell ref="CB61:CC61"/>
    <mergeCell ref="CB62:CC62"/>
    <mergeCell ref="CD61:DK61"/>
    <mergeCell ref="CD62:DK62"/>
    <mergeCell ref="CB57:CC57"/>
    <mergeCell ref="CD57:DK57"/>
    <mergeCell ref="CB58:CC58"/>
    <mergeCell ref="CD58:DK58"/>
    <mergeCell ref="CB59:CC59"/>
    <mergeCell ref="CD59:DK59"/>
    <mergeCell ref="CD60:DK60"/>
    <mergeCell ref="DO35:DO37"/>
    <mergeCell ref="DO41:DO43"/>
    <mergeCell ref="DN47:EC47"/>
    <mergeCell ref="CR31:DJ31"/>
    <mergeCell ref="CR32:DJ42"/>
    <mergeCell ref="DR32:DS43"/>
    <mergeCell ref="DT32:DU43"/>
    <mergeCell ref="DP35:DP37"/>
    <mergeCell ref="DQ35:DQ37"/>
    <mergeCell ref="DQ38:DQ40"/>
    <mergeCell ref="CS49:CZ49"/>
    <mergeCell ref="DC49:DI49"/>
    <mergeCell ref="EF49:EM49"/>
    <mergeCell ref="EP49:EV49"/>
    <mergeCell ref="DO52:EX52"/>
    <mergeCell ref="DO53:EX53"/>
    <mergeCell ref="DO54:EX54"/>
    <mergeCell ref="DO60:DP60"/>
    <mergeCell ref="DQ60:EX60"/>
    <mergeCell ref="DO61:DP61"/>
    <mergeCell ref="DQ61:EX61"/>
    <mergeCell ref="DO62:DP62"/>
    <mergeCell ref="DQ62:EX62"/>
    <mergeCell ref="DO56:EX56"/>
    <mergeCell ref="DO57:DP57"/>
    <mergeCell ref="DQ57:EX57"/>
    <mergeCell ref="DO58:DP58"/>
    <mergeCell ref="DQ58:EX58"/>
    <mergeCell ref="DO59:DP59"/>
    <mergeCell ref="DQ59:EX59"/>
    <mergeCell ref="BC15:BF15"/>
    <mergeCell ref="BG15:BJ15"/>
    <mergeCell ref="BK15:BK16"/>
    <mergeCell ref="BL15:BL16"/>
    <mergeCell ref="BM15:BP15"/>
    <mergeCell ref="BQ15:BT15"/>
    <mergeCell ref="BU15:BV15"/>
    <mergeCell ref="BW15:BX15"/>
    <mergeCell ref="CB15:CC15"/>
    <mergeCell ref="CB29:CH29"/>
    <mergeCell ref="CR29:CV29"/>
    <mergeCell ref="CW29:CX29"/>
    <mergeCell ref="DB29:DC29"/>
    <mergeCell ref="CE30:CH30"/>
    <mergeCell ref="CJ29:CP29"/>
    <mergeCell ref="CK30:CP30"/>
    <mergeCell ref="BE31:BW31"/>
    <mergeCell ref="CE31:CF31"/>
    <mergeCell ref="CG31:CH31"/>
    <mergeCell ref="CK31:CP31"/>
    <mergeCell ref="CK32:CP32"/>
    <mergeCell ref="CB38:CB40"/>
    <mergeCell ref="CC38:CC40"/>
    <mergeCell ref="CD38:CD40"/>
    <mergeCell ref="CB41:CB43"/>
    <mergeCell ref="CC41:CC43"/>
    <mergeCell ref="CD41:CD43"/>
    <mergeCell ref="CK42:CP42"/>
    <mergeCell ref="CB17:CB25"/>
    <mergeCell ref="CB30:CB31"/>
    <mergeCell ref="CC30:CC31"/>
    <mergeCell ref="CD30:CD31"/>
    <mergeCell ref="CB35:CB37"/>
    <mergeCell ref="CC35:CC37"/>
    <mergeCell ref="CD35:CD37"/>
    <mergeCell ref="DO38:DO40"/>
    <mergeCell ref="DP38:DP40"/>
    <mergeCell ref="DP41:DP43"/>
    <mergeCell ref="DQ41:DQ43"/>
    <mergeCell ref="K36:P36"/>
    <mergeCell ref="K37:P37"/>
    <mergeCell ref="K38:P38"/>
    <mergeCell ref="K39:P39"/>
    <mergeCell ref="J29:P29"/>
    <mergeCell ref="K30:P30"/>
    <mergeCell ref="K32:P32"/>
    <mergeCell ref="R32:AJ42"/>
    <mergeCell ref="K33:P33"/>
    <mergeCell ref="K34:P34"/>
    <mergeCell ref="K35:P35"/>
    <mergeCell ref="K42:P42"/>
    <mergeCell ref="K40:P40"/>
    <mergeCell ref="K41:P41"/>
    <mergeCell ref="S49:Z49"/>
    <mergeCell ref="AC49:AI49"/>
    <mergeCell ref="B52:AK52"/>
    <mergeCell ref="B53:AK53"/>
    <mergeCell ref="B54:AK54"/>
    <mergeCell ref="B56:AK56"/>
    <mergeCell ref="B57:C57"/>
    <mergeCell ref="D57:AK57"/>
    <mergeCell ref="B58:C58"/>
    <mergeCell ref="D58:AK58"/>
    <mergeCell ref="B59:C59"/>
    <mergeCell ref="D59:AK59"/>
    <mergeCell ref="D65:G65"/>
    <mergeCell ref="H65:K65"/>
    <mergeCell ref="L65:O65"/>
    <mergeCell ref="P65:S65"/>
    <mergeCell ref="X65:X66"/>
    <mergeCell ref="Y65:Y66"/>
    <mergeCell ref="AD65:AG65"/>
    <mergeCell ref="AH65:AI65"/>
    <mergeCell ref="AO65:AP65"/>
    <mergeCell ref="AQ65:AT65"/>
    <mergeCell ref="AU65:AX65"/>
    <mergeCell ref="AY65:BB65"/>
    <mergeCell ref="BC65:BF65"/>
    <mergeCell ref="AO66:AP66"/>
    <mergeCell ref="BG65:BJ65"/>
    <mergeCell ref="BK65:BK66"/>
    <mergeCell ref="BL65:BL66"/>
    <mergeCell ref="BM65:BP65"/>
    <mergeCell ref="BQ65:BT65"/>
    <mergeCell ref="BU65:BV65"/>
    <mergeCell ref="BW65:BX65"/>
    <mergeCell ref="CB65:CC65"/>
    <mergeCell ref="CD65:CG65"/>
    <mergeCell ref="CH65:CK65"/>
    <mergeCell ref="CL65:CO65"/>
    <mergeCell ref="CP65:CS65"/>
    <mergeCell ref="CX65:CX66"/>
    <mergeCell ref="CY65:CY66"/>
    <mergeCell ref="CB66:CC66"/>
    <mergeCell ref="CT65:CW65"/>
    <mergeCell ref="CZ65:DC65"/>
    <mergeCell ref="DD65:DG65"/>
    <mergeCell ref="DH65:DI65"/>
    <mergeCell ref="DJ65:DK65"/>
    <mergeCell ref="DO65:DP65"/>
    <mergeCell ref="DQ65:DT65"/>
    <mergeCell ref="EQ65:ET65"/>
    <mergeCell ref="EU65:EV65"/>
    <mergeCell ref="EW65:EX65"/>
    <mergeCell ref="DU65:DX65"/>
    <mergeCell ref="DY65:EB65"/>
    <mergeCell ref="EC65:EF65"/>
    <mergeCell ref="EG65:EJ65"/>
    <mergeCell ref="EK65:EK66"/>
    <mergeCell ref="EL65:EL66"/>
    <mergeCell ref="EM65:EP65"/>
    <mergeCell ref="DO66:DP66"/>
    <mergeCell ref="B65:C65"/>
    <mergeCell ref="B66:C66"/>
    <mergeCell ref="BO79:BP79"/>
    <mergeCell ref="CB79:CH79"/>
    <mergeCell ref="DO79:DU79"/>
    <mergeCell ref="DW79:EC79"/>
    <mergeCell ref="EE79:EI79"/>
    <mergeCell ref="EJ79:EK79"/>
    <mergeCell ref="EO79:EP79"/>
    <mergeCell ref="DX80:EC80"/>
    <mergeCell ref="T65:W65"/>
    <mergeCell ref="Z65:AC65"/>
    <mergeCell ref="B67:B75"/>
    <mergeCell ref="AO67:AO75"/>
    <mergeCell ref="CB67:CB75"/>
    <mergeCell ref="DO67:DO75"/>
    <mergeCell ref="B79:H79"/>
    <mergeCell ref="DX81:EC81"/>
    <mergeCell ref="EE81:EW81"/>
    <mergeCell ref="DX82:EC82"/>
    <mergeCell ref="CW79:CX79"/>
    <mergeCell ref="DB79:DC79"/>
    <mergeCell ref="DO80:DO81"/>
    <mergeCell ref="DP80:DP81"/>
    <mergeCell ref="DQ80:DQ81"/>
    <mergeCell ref="DR80:DU80"/>
    <mergeCell ref="CR81:DJ81"/>
    <mergeCell ref="CK81:CP81"/>
    <mergeCell ref="CK82:CP82"/>
    <mergeCell ref="CJ79:CP79"/>
    <mergeCell ref="CR79:CV79"/>
    <mergeCell ref="CB80:CB81"/>
    <mergeCell ref="CC80:CC81"/>
    <mergeCell ref="CD80:CD81"/>
    <mergeCell ref="CE80:CH80"/>
    <mergeCell ref="CK80:CP80"/>
    <mergeCell ref="B60:C60"/>
    <mergeCell ref="D60:AK60"/>
    <mergeCell ref="B61:C61"/>
    <mergeCell ref="D61:AK61"/>
    <mergeCell ref="B62:C62"/>
    <mergeCell ref="D62:AK62"/>
    <mergeCell ref="AJ65:AK65"/>
    <mergeCell ref="W79:X79"/>
    <mergeCell ref="AB79:AC79"/>
    <mergeCell ref="BE79:BI79"/>
    <mergeCell ref="BJ79:BK79"/>
    <mergeCell ref="E81:F81"/>
    <mergeCell ref="G81:H81"/>
    <mergeCell ref="R81:AJ81"/>
    <mergeCell ref="BE81:BW81"/>
    <mergeCell ref="J79:P79"/>
    <mergeCell ref="R79:V79"/>
    <mergeCell ref="B80:B81"/>
    <mergeCell ref="C80:C81"/>
    <mergeCell ref="D80:D81"/>
    <mergeCell ref="E80:H80"/>
    <mergeCell ref="K80:P80"/>
    <mergeCell ref="K81:P81"/>
    <mergeCell ref="CE81:CF81"/>
    <mergeCell ref="CG81:CH81"/>
    <mergeCell ref="DR81:DS81"/>
    <mergeCell ref="DT81:DU81"/>
    <mergeCell ref="AX83:BC83"/>
    <mergeCell ref="AX84:BC84"/>
    <mergeCell ref="CB82:CB84"/>
    <mergeCell ref="CB85:CB87"/>
    <mergeCell ref="CC85:CC87"/>
    <mergeCell ref="CD85:CD87"/>
    <mergeCell ref="AX86:BC86"/>
    <mergeCell ref="AX87:BC87"/>
    <mergeCell ref="CC82:CC84"/>
    <mergeCell ref="CB88:CB90"/>
    <mergeCell ref="CC88:CC90"/>
    <mergeCell ref="AX88:BC88"/>
    <mergeCell ref="AX89:BC89"/>
    <mergeCell ref="AX81:BC81"/>
    <mergeCell ref="AX82:BC82"/>
    <mergeCell ref="BE82:BW92"/>
    <mergeCell ref="CD82:CD84"/>
    <mergeCell ref="CE82:CF93"/>
    <mergeCell ref="AX85:BC85"/>
    <mergeCell ref="CD88:CD90"/>
    <mergeCell ref="AX90:BC90"/>
    <mergeCell ref="DX86:EC86"/>
    <mergeCell ref="DX87:EC87"/>
    <mergeCell ref="DO88:DO90"/>
    <mergeCell ref="DP88:DP90"/>
    <mergeCell ref="DQ88:DQ90"/>
    <mergeCell ref="DX88:EC88"/>
    <mergeCell ref="DX89:EC89"/>
    <mergeCell ref="DX90:EC90"/>
    <mergeCell ref="CG82:CH93"/>
    <mergeCell ref="DO82:DO84"/>
    <mergeCell ref="DP82:DP84"/>
    <mergeCell ref="DQ82:DQ84"/>
    <mergeCell ref="DR82:DS93"/>
    <mergeCell ref="DT82:DU93"/>
    <mergeCell ref="EE82:EW92"/>
    <mergeCell ref="CK89:CP89"/>
    <mergeCell ref="CK90:CP90"/>
    <mergeCell ref="CR82:DJ92"/>
    <mergeCell ref="CK83:CP83"/>
    <mergeCell ref="CK84:CP84"/>
    <mergeCell ref="CK85:CP85"/>
    <mergeCell ref="CK86:CP86"/>
    <mergeCell ref="CK87:CP87"/>
    <mergeCell ref="CK88:CP88"/>
    <mergeCell ref="K82:P82"/>
    <mergeCell ref="R82:AJ92"/>
    <mergeCell ref="K83:P83"/>
    <mergeCell ref="K84:P84"/>
    <mergeCell ref="K85:P85"/>
    <mergeCell ref="K86:P86"/>
    <mergeCell ref="K87:P87"/>
    <mergeCell ref="K91:P91"/>
    <mergeCell ref="AT81:AU81"/>
    <mergeCell ref="D82:D84"/>
    <mergeCell ref="E82:F93"/>
    <mergeCell ref="G82:H93"/>
    <mergeCell ref="AQ82:AQ84"/>
    <mergeCell ref="AT82:AU93"/>
    <mergeCell ref="K90:P90"/>
    <mergeCell ref="AX91:BC91"/>
    <mergeCell ref="AX92:BC92"/>
    <mergeCell ref="AR81:AS81"/>
    <mergeCell ref="AR82:AS93"/>
    <mergeCell ref="AQ91:AQ93"/>
    <mergeCell ref="CB91:CB93"/>
    <mergeCell ref="CC91:CC93"/>
    <mergeCell ref="CD91:CD93"/>
    <mergeCell ref="CK91:CP91"/>
    <mergeCell ref="AO91:AO93"/>
    <mergeCell ref="AP91:AP93"/>
    <mergeCell ref="AN97:BC97"/>
    <mergeCell ref="BF99:BM99"/>
    <mergeCell ref="BP99:BV99"/>
    <mergeCell ref="AO102:BX102"/>
    <mergeCell ref="AO103:BX103"/>
    <mergeCell ref="AQ109:BX109"/>
    <mergeCell ref="AQ110:BX110"/>
    <mergeCell ref="CB110:CC110"/>
    <mergeCell ref="AQ111:BX111"/>
    <mergeCell ref="CB111:CC111"/>
    <mergeCell ref="AQ112:BX112"/>
    <mergeCell ref="CB112:CC112"/>
    <mergeCell ref="AO104:BX104"/>
    <mergeCell ref="AO106:BX106"/>
    <mergeCell ref="AQ107:BX107"/>
    <mergeCell ref="CB107:CC107"/>
    <mergeCell ref="AQ108:BX108"/>
    <mergeCell ref="CB108:CC108"/>
    <mergeCell ref="CB109:CC109"/>
    <mergeCell ref="CK92:CP92"/>
    <mergeCell ref="CA97:CP97"/>
    <mergeCell ref="CS99:CZ99"/>
    <mergeCell ref="DC99:DI99"/>
    <mergeCell ref="CB102:DK102"/>
    <mergeCell ref="CB103:DK103"/>
    <mergeCell ref="CB104:DK104"/>
    <mergeCell ref="CD111:DK111"/>
    <mergeCell ref="DO111:DP111"/>
    <mergeCell ref="CD112:DK112"/>
    <mergeCell ref="DO112:DP112"/>
    <mergeCell ref="CB106:DK106"/>
    <mergeCell ref="CD107:DK107"/>
    <mergeCell ref="DO107:DP107"/>
    <mergeCell ref="CD108:DK108"/>
    <mergeCell ref="DO108:DP108"/>
    <mergeCell ref="CD109:DK109"/>
    <mergeCell ref="CD110:DK110"/>
    <mergeCell ref="DO129:DU129"/>
    <mergeCell ref="DW129:EC129"/>
    <mergeCell ref="EE129:EI129"/>
    <mergeCell ref="EJ129:EK129"/>
    <mergeCell ref="EO129:EP129"/>
    <mergeCell ref="DO109:DP109"/>
    <mergeCell ref="DO110:DP110"/>
    <mergeCell ref="DO117:DO125"/>
    <mergeCell ref="CJ129:CP129"/>
    <mergeCell ref="CR129:CV129"/>
    <mergeCell ref="CW129:CX129"/>
    <mergeCell ref="DB129:DC129"/>
    <mergeCell ref="AO82:AO84"/>
    <mergeCell ref="AP82:AP84"/>
    <mergeCell ref="AO79:AU79"/>
    <mergeCell ref="AW79:BC79"/>
    <mergeCell ref="AO80:AO81"/>
    <mergeCell ref="AP80:AP81"/>
    <mergeCell ref="AQ80:AQ81"/>
    <mergeCell ref="AR80:AU80"/>
    <mergeCell ref="AX80:BC80"/>
    <mergeCell ref="DX83:EC83"/>
    <mergeCell ref="DX84:EC84"/>
    <mergeCell ref="DX91:EC91"/>
    <mergeCell ref="DX92:EC92"/>
    <mergeCell ref="B82:B84"/>
    <mergeCell ref="B85:B87"/>
    <mergeCell ref="B88:B90"/>
    <mergeCell ref="B91:B93"/>
    <mergeCell ref="K92:P92"/>
    <mergeCell ref="DO85:DO87"/>
    <mergeCell ref="DP85:DP87"/>
    <mergeCell ref="DO91:DO93"/>
    <mergeCell ref="DP91:DP93"/>
    <mergeCell ref="DQ91:DQ93"/>
    <mergeCell ref="DO104:EX104"/>
    <mergeCell ref="DO106:EX106"/>
    <mergeCell ref="DQ107:EX107"/>
    <mergeCell ref="DQ108:EX108"/>
    <mergeCell ref="DQ109:EX109"/>
    <mergeCell ref="DQ110:EX110"/>
    <mergeCell ref="DQ111:EX111"/>
    <mergeCell ref="DQ112:EX112"/>
    <mergeCell ref="DQ85:DQ87"/>
    <mergeCell ref="DX85:EC85"/>
    <mergeCell ref="DN97:EC97"/>
    <mergeCell ref="EF99:EM99"/>
    <mergeCell ref="EP99:EV99"/>
    <mergeCell ref="DO102:EX102"/>
    <mergeCell ref="DO103:EX103"/>
    <mergeCell ref="C85:C87"/>
    <mergeCell ref="D85:D87"/>
    <mergeCell ref="AO85:AO87"/>
    <mergeCell ref="AP85:AP87"/>
    <mergeCell ref="C82:C84"/>
    <mergeCell ref="C88:C90"/>
    <mergeCell ref="C91:C93"/>
    <mergeCell ref="AQ85:AQ87"/>
    <mergeCell ref="AO88:AO90"/>
    <mergeCell ref="AP88:AP90"/>
    <mergeCell ref="AQ88:AQ90"/>
    <mergeCell ref="D88:D90"/>
    <mergeCell ref="D91:D93"/>
    <mergeCell ref="K88:P88"/>
    <mergeCell ref="K89:P89"/>
    <mergeCell ref="A97:P97"/>
    <mergeCell ref="S99:Z99"/>
    <mergeCell ref="AC99:AI99"/>
    <mergeCell ref="B102:AK102"/>
    <mergeCell ref="B103:AK103"/>
    <mergeCell ref="B108:C108"/>
    <mergeCell ref="B109:C109"/>
    <mergeCell ref="T115:W115"/>
    <mergeCell ref="Z115:AC115"/>
    <mergeCell ref="AD115:AG115"/>
    <mergeCell ref="AH115:AI115"/>
    <mergeCell ref="AQ115:AT115"/>
    <mergeCell ref="AU115:AX115"/>
    <mergeCell ref="AY115:BB115"/>
    <mergeCell ref="BC115:BF115"/>
    <mergeCell ref="BG115:BJ115"/>
    <mergeCell ref="AO116:AP116"/>
    <mergeCell ref="BU115:BV115"/>
    <mergeCell ref="BW115:BX115"/>
    <mergeCell ref="CB115:CC115"/>
    <mergeCell ref="CD115:CG115"/>
    <mergeCell ref="CH115:CK115"/>
    <mergeCell ref="CL115:CO115"/>
    <mergeCell ref="CP115:CS115"/>
    <mergeCell ref="CB116:CC116"/>
    <mergeCell ref="CT115:CW115"/>
    <mergeCell ref="CX115:CX116"/>
    <mergeCell ref="CY115:CY116"/>
    <mergeCell ref="CZ115:DC115"/>
    <mergeCell ref="DD115:DG115"/>
    <mergeCell ref="DH115:DI115"/>
    <mergeCell ref="DJ115:DK115"/>
    <mergeCell ref="EG115:EJ115"/>
    <mergeCell ref="EM115:EP115"/>
    <mergeCell ref="EQ115:ET115"/>
    <mergeCell ref="EU115:EV115"/>
    <mergeCell ref="EW115:EX115"/>
    <mergeCell ref="DO115:DP115"/>
    <mergeCell ref="DQ115:DT115"/>
    <mergeCell ref="DU115:DX115"/>
    <mergeCell ref="DY115:EB115"/>
    <mergeCell ref="EC115:EF115"/>
    <mergeCell ref="EK115:EK116"/>
    <mergeCell ref="EL115:EL116"/>
    <mergeCell ref="DO116:DP116"/>
    <mergeCell ref="AO130:AO131"/>
    <mergeCell ref="AP130:AP131"/>
    <mergeCell ref="AQ130:AQ131"/>
    <mergeCell ref="AR130:AU130"/>
    <mergeCell ref="AX130:BC130"/>
    <mergeCell ref="CB130:CB131"/>
    <mergeCell ref="CC130:CC131"/>
    <mergeCell ref="CK130:CP130"/>
    <mergeCell ref="CK131:CP131"/>
    <mergeCell ref="CK132:CP132"/>
    <mergeCell ref="DR130:DU130"/>
    <mergeCell ref="DR131:DS131"/>
    <mergeCell ref="DT131:DU131"/>
    <mergeCell ref="DX131:EC131"/>
    <mergeCell ref="EE131:EW131"/>
    <mergeCell ref="DX132:EC132"/>
    <mergeCell ref="CD130:CD131"/>
    <mergeCell ref="CE130:CH130"/>
    <mergeCell ref="DO130:DO131"/>
    <mergeCell ref="DP130:DP131"/>
    <mergeCell ref="DQ130:DQ131"/>
    <mergeCell ref="DX130:EC130"/>
    <mergeCell ref="CR131:DJ131"/>
    <mergeCell ref="CB159:CC159"/>
    <mergeCell ref="CB160:CC160"/>
    <mergeCell ref="AO156:BX156"/>
    <mergeCell ref="AQ157:BX157"/>
    <mergeCell ref="CB157:CC157"/>
    <mergeCell ref="AQ158:BX158"/>
    <mergeCell ref="CB158:CC158"/>
    <mergeCell ref="AQ159:BX159"/>
    <mergeCell ref="AQ160:BX160"/>
    <mergeCell ref="BU165:BV165"/>
    <mergeCell ref="BW165:BX165"/>
    <mergeCell ref="CD165:CG165"/>
    <mergeCell ref="CH165:CK165"/>
    <mergeCell ref="CL165:CO165"/>
    <mergeCell ref="CB167:CB175"/>
    <mergeCell ref="CB179:CH179"/>
    <mergeCell ref="CB180:CB181"/>
    <mergeCell ref="CB182:CB184"/>
    <mergeCell ref="CC182:CC184"/>
    <mergeCell ref="CD182:CD184"/>
    <mergeCell ref="CC180:CC181"/>
    <mergeCell ref="CD180:CD181"/>
    <mergeCell ref="CE180:CH180"/>
    <mergeCell ref="CK180:CP180"/>
    <mergeCell ref="CE181:CF181"/>
    <mergeCell ref="CG181:CH181"/>
    <mergeCell ref="CK181:CP181"/>
    <mergeCell ref="CK188:CP188"/>
    <mergeCell ref="CK189:CP189"/>
    <mergeCell ref="CK190:CP190"/>
    <mergeCell ref="CK191:CP191"/>
    <mergeCell ref="CK182:CP182"/>
    <mergeCell ref="CR182:DJ192"/>
    <mergeCell ref="CK183:CP183"/>
    <mergeCell ref="CK184:CP184"/>
    <mergeCell ref="CK185:CP185"/>
    <mergeCell ref="CK186:CP186"/>
    <mergeCell ref="CK187:CP187"/>
    <mergeCell ref="AX133:BC133"/>
    <mergeCell ref="AX134:BC134"/>
    <mergeCell ref="AX135:BC135"/>
    <mergeCell ref="AX139:BC139"/>
    <mergeCell ref="CB141:CB143"/>
    <mergeCell ref="CC141:CC143"/>
    <mergeCell ref="CA147:CP147"/>
    <mergeCell ref="AX132:BC132"/>
    <mergeCell ref="AX142:BC142"/>
    <mergeCell ref="AX131:BC131"/>
    <mergeCell ref="BE132:BW142"/>
    <mergeCell ref="CC132:CC134"/>
    <mergeCell ref="CD132:CD134"/>
    <mergeCell ref="CE132:CF143"/>
    <mergeCell ref="CD138:CD140"/>
    <mergeCell ref="CD141:CD143"/>
    <mergeCell ref="AX140:BC140"/>
    <mergeCell ref="AX141:BC141"/>
    <mergeCell ref="BF149:BM149"/>
    <mergeCell ref="BP149:BV149"/>
    <mergeCell ref="AO152:BX152"/>
    <mergeCell ref="AO153:BX153"/>
    <mergeCell ref="AO154:BX154"/>
    <mergeCell ref="CJ179:CP179"/>
    <mergeCell ref="CR179:CV179"/>
    <mergeCell ref="CW179:CX179"/>
    <mergeCell ref="DB179:DC179"/>
    <mergeCell ref="BE181:BW181"/>
    <mergeCell ref="BM165:BP165"/>
    <mergeCell ref="BQ165:BT165"/>
    <mergeCell ref="CP165:CS165"/>
    <mergeCell ref="CT165:CW165"/>
    <mergeCell ref="CX165:CX166"/>
    <mergeCell ref="CY165:CY166"/>
    <mergeCell ref="CZ165:DC165"/>
    <mergeCell ref="EU165:EV165"/>
    <mergeCell ref="EW165:EX165"/>
    <mergeCell ref="DY165:EB165"/>
    <mergeCell ref="EC165:EF165"/>
    <mergeCell ref="EG165:EJ165"/>
    <mergeCell ref="EK165:EK166"/>
    <mergeCell ref="EL165:EL166"/>
    <mergeCell ref="EM165:EP165"/>
    <mergeCell ref="EQ165:ET165"/>
    <mergeCell ref="CB165:CC165"/>
    <mergeCell ref="CB166:CC166"/>
    <mergeCell ref="AQ161:BX161"/>
    <mergeCell ref="CB161:CC161"/>
    <mergeCell ref="AQ162:BX162"/>
    <mergeCell ref="CB162:CC162"/>
    <mergeCell ref="BG165:BJ165"/>
    <mergeCell ref="BK165:BK166"/>
    <mergeCell ref="BL165:BL166"/>
    <mergeCell ref="DD165:DG165"/>
    <mergeCell ref="DH165:DI165"/>
    <mergeCell ref="DJ165:DK165"/>
    <mergeCell ref="DM165:DN165"/>
    <mergeCell ref="DO165:DP165"/>
    <mergeCell ref="DQ165:DT165"/>
    <mergeCell ref="DU165:DX165"/>
    <mergeCell ref="EJ179:EK179"/>
    <mergeCell ref="EO179:EP179"/>
    <mergeCell ref="CR181:DJ181"/>
    <mergeCell ref="EE181:EW181"/>
    <mergeCell ref="DP180:DP181"/>
    <mergeCell ref="DQ180:DQ181"/>
    <mergeCell ref="DR180:DU180"/>
    <mergeCell ref="DX180:EC180"/>
    <mergeCell ref="DR181:DS181"/>
    <mergeCell ref="DT181:DU181"/>
    <mergeCell ref="DX181:EC181"/>
    <mergeCell ref="DX182:EC182"/>
    <mergeCell ref="DQ191:DQ193"/>
    <mergeCell ref="DX191:EC191"/>
    <mergeCell ref="DO180:DO181"/>
    <mergeCell ref="DO182:DO184"/>
    <mergeCell ref="DP182:DP184"/>
    <mergeCell ref="DQ182:DQ184"/>
    <mergeCell ref="DR182:DS193"/>
    <mergeCell ref="DT182:DU193"/>
    <mergeCell ref="EE182:EW192"/>
    <mergeCell ref="EP199:EV199"/>
    <mergeCell ref="DO202:EX202"/>
    <mergeCell ref="DO203:EX203"/>
    <mergeCell ref="DO204:EX204"/>
    <mergeCell ref="DO206:EX206"/>
    <mergeCell ref="DO207:DP207"/>
    <mergeCell ref="DQ207:EX207"/>
    <mergeCell ref="DO211:DP211"/>
    <mergeCell ref="DO212:DP212"/>
    <mergeCell ref="DO208:DP208"/>
    <mergeCell ref="DQ208:EX208"/>
    <mergeCell ref="DO209:DP209"/>
    <mergeCell ref="DQ209:EX209"/>
    <mergeCell ref="DO210:DP210"/>
    <mergeCell ref="DQ210:EX210"/>
    <mergeCell ref="DQ211:EX211"/>
    <mergeCell ref="DQ212:EX212"/>
    <mergeCell ref="DM166:DN166"/>
    <mergeCell ref="DO166:DP166"/>
    <mergeCell ref="DM167:DM175"/>
    <mergeCell ref="DO167:DO175"/>
    <mergeCell ref="DO179:DU179"/>
    <mergeCell ref="DW179:EC179"/>
    <mergeCell ref="EE179:EI179"/>
    <mergeCell ref="DX183:EC183"/>
    <mergeCell ref="DX184:EC184"/>
    <mergeCell ref="DO185:DO187"/>
    <mergeCell ref="DP185:DP187"/>
    <mergeCell ref="DQ185:DQ187"/>
    <mergeCell ref="DX185:EC185"/>
    <mergeCell ref="DX186:EC186"/>
    <mergeCell ref="DX187:EC187"/>
    <mergeCell ref="DO188:DO190"/>
    <mergeCell ref="DP188:DP190"/>
    <mergeCell ref="DQ188:DQ190"/>
    <mergeCell ref="DX188:EC188"/>
    <mergeCell ref="DX189:EC189"/>
    <mergeCell ref="DX190:EC190"/>
    <mergeCell ref="DO191:DO193"/>
    <mergeCell ref="DP191:DP193"/>
    <mergeCell ref="DO197:ED197"/>
    <mergeCell ref="EF199:EM199"/>
    <mergeCell ref="DX484:EC484"/>
    <mergeCell ref="DX485:EC485"/>
    <mergeCell ref="DO480:DO481"/>
    <mergeCell ref="DQ482:DQ484"/>
    <mergeCell ref="DR482:DS493"/>
    <mergeCell ref="DT482:DU493"/>
    <mergeCell ref="EE482:EW492"/>
    <mergeCell ref="DX483:EC483"/>
    <mergeCell ref="DQ485:DQ487"/>
    <mergeCell ref="CK481:CP481"/>
    <mergeCell ref="CR481:DJ481"/>
    <mergeCell ref="EE481:EW481"/>
    <mergeCell ref="DX482:EC482"/>
    <mergeCell ref="CK480:CP480"/>
    <mergeCell ref="CK483:CP483"/>
    <mergeCell ref="CB480:CB481"/>
    <mergeCell ref="CB485:CB487"/>
    <mergeCell ref="DO482:DO484"/>
    <mergeCell ref="DO485:DO487"/>
    <mergeCell ref="DP482:DP484"/>
    <mergeCell ref="DP485:DP487"/>
    <mergeCell ref="DN497:EC497"/>
    <mergeCell ref="CC480:CC481"/>
    <mergeCell ref="CD480:CD481"/>
    <mergeCell ref="CE480:CH480"/>
    <mergeCell ref="DP480:DP481"/>
    <mergeCell ref="CR482:DJ492"/>
    <mergeCell ref="CK484:CP484"/>
    <mergeCell ref="CK485:CP485"/>
    <mergeCell ref="BF499:BM499"/>
    <mergeCell ref="BP499:BV499"/>
    <mergeCell ref="CS499:CZ499"/>
    <mergeCell ref="DC499:DI499"/>
    <mergeCell ref="EF499:EM499"/>
    <mergeCell ref="EP499:EV499"/>
    <mergeCell ref="CC485:CC487"/>
    <mergeCell ref="CD485:CD487"/>
    <mergeCell ref="A497:P497"/>
    <mergeCell ref="AN497:BC497"/>
    <mergeCell ref="CA497:CP497"/>
    <mergeCell ref="S499:Z499"/>
    <mergeCell ref="AC499:AI499"/>
  </mergeCells>
  <conditionalFormatting sqref="A1:EY499">
    <cfRule type="cellIs" dxfId="27" priority="1" operator="equal">
      <formula>"A"</formula>
    </cfRule>
  </conditionalFormatting>
  <conditionalFormatting sqref="A1:EY499">
    <cfRule type="cellIs" dxfId="27" priority="2" operator="equal">
      <formula>"R"</formula>
    </cfRule>
  </conditionalFormatting>
  <conditionalFormatting sqref="A1:EY499">
    <cfRule type="cellIs" dxfId="27" priority="3" operator="equal">
      <formula>"X"</formula>
    </cfRule>
  </conditionalFormatting>
  <printOptions horizontalCentered="1"/>
  <pageMargins bottom="0.75" footer="0.0" header="0.0" left="0.4925373134328358" right="0.4925373134328358" top="0.75"/>
  <pageSetup orientation="landscape" pageOrder="overThenDown"/>
  <drawing r:id="rId1"/>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4.0"/>
    <col customWidth="1" min="2" max="2" width="47.13"/>
    <col customWidth="1" min="3" max="40" width="5.13"/>
  </cols>
  <sheetData>
    <row r="1">
      <c r="A1" s="764"/>
      <c r="B1" s="765"/>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764"/>
      <c r="AN1" s="764"/>
    </row>
    <row r="2">
      <c r="A2" s="764"/>
      <c r="B2" s="766" t="s">
        <v>1066</v>
      </c>
      <c r="C2" s="767" t="s">
        <v>1067</v>
      </c>
      <c r="D2" s="15"/>
      <c r="E2" s="15"/>
      <c r="F2" s="15"/>
      <c r="G2" s="15"/>
      <c r="H2" s="15"/>
      <c r="I2" s="15"/>
      <c r="J2" s="15"/>
      <c r="K2" s="16"/>
      <c r="L2" s="764"/>
      <c r="M2" s="764"/>
      <c r="N2" s="764"/>
      <c r="O2" s="764"/>
      <c r="P2" s="764"/>
      <c r="Q2" s="764"/>
      <c r="R2" s="764"/>
      <c r="S2" s="764"/>
      <c r="T2" s="764"/>
      <c r="U2" s="764"/>
      <c r="V2" s="764"/>
      <c r="W2" s="764"/>
      <c r="X2" s="764"/>
      <c r="Y2" s="764"/>
      <c r="Z2" s="764"/>
      <c r="AA2" s="764"/>
      <c r="AB2" s="768" t="s">
        <v>1068</v>
      </c>
      <c r="AC2" s="16"/>
      <c r="AD2" s="769"/>
      <c r="AE2" s="770" t="str">
        <f>'DATOS DEL CENTRO'!B36</f>
        <v>JORNADA ESCOLAR EXTENDIDA</v>
      </c>
      <c r="AF2" s="15"/>
      <c r="AG2" s="15"/>
      <c r="AH2" s="15"/>
      <c r="AI2" s="15"/>
      <c r="AJ2" s="16"/>
      <c r="AK2" s="764"/>
      <c r="AL2" s="764"/>
      <c r="AM2" s="764"/>
      <c r="AN2" s="764"/>
    </row>
    <row r="3">
      <c r="A3" s="764"/>
      <c r="B3" s="766" t="s">
        <v>1069</v>
      </c>
      <c r="C3" s="767" t="s">
        <v>1070</v>
      </c>
      <c r="D3" s="15"/>
      <c r="E3" s="15"/>
      <c r="F3" s="15"/>
      <c r="G3" s="15"/>
      <c r="H3" s="15"/>
      <c r="I3" s="15"/>
      <c r="J3" s="15"/>
      <c r="K3" s="16"/>
      <c r="L3" s="764"/>
      <c r="M3" s="764"/>
      <c r="N3" s="764"/>
      <c r="O3" s="764"/>
      <c r="P3" s="764"/>
      <c r="Q3" s="764"/>
      <c r="R3" s="764"/>
      <c r="S3" s="764"/>
      <c r="T3" s="764"/>
      <c r="U3" s="764"/>
      <c r="V3" s="764"/>
      <c r="W3" s="764"/>
      <c r="X3" s="764"/>
      <c r="Y3" s="764"/>
      <c r="Z3" s="764"/>
      <c r="AA3" s="764"/>
      <c r="AB3" s="768" t="s">
        <v>1071</v>
      </c>
      <c r="AC3" s="16"/>
      <c r="AD3" s="769"/>
      <c r="AE3" s="770" t="str">
        <f>'DATOS DEL CENTRO'!B34</f>
        <v>PÚBLICO </v>
      </c>
      <c r="AF3" s="15"/>
      <c r="AG3" s="15"/>
      <c r="AH3" s="15"/>
      <c r="AI3" s="15"/>
      <c r="AJ3" s="16"/>
      <c r="AK3" s="764"/>
      <c r="AL3" s="764"/>
      <c r="AM3" s="764"/>
      <c r="AN3" s="764"/>
    </row>
    <row r="4">
      <c r="A4" s="764"/>
      <c r="B4" s="766" t="s">
        <v>1072</v>
      </c>
      <c r="C4" s="767" t="s">
        <v>1073</v>
      </c>
      <c r="D4" s="15"/>
      <c r="E4" s="15"/>
      <c r="F4" s="15"/>
      <c r="G4" s="15"/>
      <c r="H4" s="15"/>
      <c r="I4" s="15"/>
      <c r="J4" s="15"/>
      <c r="K4" s="16"/>
      <c r="L4" s="764"/>
      <c r="M4" s="764"/>
      <c r="N4" s="764"/>
      <c r="O4" s="764"/>
      <c r="P4" s="764"/>
      <c r="Q4" s="764"/>
      <c r="R4" s="764"/>
      <c r="S4" s="764"/>
      <c r="T4" s="764"/>
      <c r="U4" s="764"/>
      <c r="V4" s="764"/>
      <c r="W4" s="764"/>
      <c r="X4" s="764"/>
      <c r="Y4" s="764"/>
      <c r="Z4" s="764"/>
      <c r="AA4" s="764"/>
      <c r="AB4" s="768" t="s">
        <v>1074</v>
      </c>
      <c r="AC4" s="16"/>
      <c r="AD4" s="769"/>
      <c r="AE4" s="770" t="str">
        <f>'DATOS DEL CENTRO'!B35</f>
        <v>URBANA</v>
      </c>
      <c r="AF4" s="15"/>
      <c r="AG4" s="15"/>
      <c r="AH4" s="15"/>
      <c r="AI4" s="15"/>
      <c r="AJ4" s="16"/>
      <c r="AK4" s="764"/>
      <c r="AL4" s="764"/>
      <c r="AM4" s="764"/>
      <c r="AN4" s="764"/>
    </row>
    <row r="5">
      <c r="A5" s="764"/>
      <c r="B5" s="766" t="s">
        <v>1075</v>
      </c>
      <c r="C5" s="767">
        <f>'DATOS DEL CENTRO'!B24</f>
        <v>14601</v>
      </c>
      <c r="D5" s="15"/>
      <c r="E5" s="15"/>
      <c r="F5" s="15"/>
      <c r="G5" s="15"/>
      <c r="H5" s="15"/>
      <c r="I5" s="15"/>
      <c r="J5" s="15"/>
      <c r="K5" s="16"/>
      <c r="L5" s="764"/>
      <c r="M5" s="764"/>
      <c r="N5" s="764"/>
      <c r="O5" s="764"/>
      <c r="P5" s="764"/>
      <c r="Q5" s="764"/>
      <c r="R5" s="764"/>
      <c r="S5" s="764"/>
      <c r="T5" s="764"/>
      <c r="U5" s="764"/>
      <c r="V5" s="764"/>
      <c r="W5" s="764"/>
      <c r="X5" s="764"/>
      <c r="Y5" s="764"/>
      <c r="Z5" s="764"/>
      <c r="AA5" s="764"/>
      <c r="AB5" s="764"/>
      <c r="AC5" s="764"/>
      <c r="AD5" s="764"/>
      <c r="AE5" s="764"/>
      <c r="AF5" s="764"/>
      <c r="AG5" s="764"/>
      <c r="AH5" s="764"/>
      <c r="AI5" s="764"/>
      <c r="AJ5" s="764"/>
      <c r="AK5" s="764"/>
      <c r="AL5" s="764"/>
      <c r="AM5" s="764"/>
      <c r="AN5" s="764"/>
    </row>
    <row r="6">
      <c r="A6" s="764"/>
      <c r="B6" s="764"/>
      <c r="C6" s="764"/>
      <c r="D6" s="764"/>
      <c r="E6" s="764"/>
      <c r="F6" s="764"/>
      <c r="G6" s="764"/>
      <c r="H6" s="764"/>
      <c r="I6" s="764"/>
      <c r="J6" s="764"/>
      <c r="K6" s="764"/>
      <c r="L6" s="764"/>
      <c r="M6" s="764"/>
      <c r="N6" s="764"/>
      <c r="O6" s="764"/>
      <c r="P6" s="764"/>
      <c r="Q6" s="764"/>
      <c r="R6" s="764"/>
      <c r="S6" s="764"/>
      <c r="T6" s="764"/>
      <c r="U6" s="764"/>
      <c r="V6" s="764"/>
      <c r="W6" s="764"/>
      <c r="X6" s="764"/>
      <c r="Y6" s="764"/>
      <c r="Z6" s="764"/>
      <c r="AA6" s="764"/>
      <c r="AB6" s="764"/>
      <c r="AC6" s="764"/>
      <c r="AD6" s="764"/>
      <c r="AE6" s="764"/>
      <c r="AF6" s="764"/>
      <c r="AG6" s="764"/>
      <c r="AH6" s="764"/>
      <c r="AI6" s="764"/>
      <c r="AJ6" s="764"/>
      <c r="AK6" s="764"/>
      <c r="AL6" s="764"/>
      <c r="AM6" s="764"/>
      <c r="AN6" s="764"/>
    </row>
    <row r="7">
      <c r="A7" s="764"/>
      <c r="B7" s="764"/>
      <c r="C7" s="764"/>
      <c r="D7" s="764"/>
      <c r="E7" s="764"/>
      <c r="F7" s="764"/>
      <c r="G7" s="764"/>
      <c r="H7" s="764"/>
      <c r="I7" s="764"/>
      <c r="J7" s="764"/>
      <c r="K7" s="764"/>
      <c r="L7" s="764"/>
      <c r="M7" s="764"/>
      <c r="N7" s="764"/>
      <c r="O7" s="764"/>
      <c r="P7" s="764"/>
      <c r="Q7" s="764"/>
      <c r="R7" s="764"/>
      <c r="S7" s="764"/>
      <c r="T7" s="764"/>
      <c r="U7" s="764"/>
      <c r="V7" s="764"/>
      <c r="W7" s="764"/>
      <c r="X7" s="764"/>
      <c r="Y7" s="764"/>
      <c r="Z7" s="764"/>
      <c r="AA7" s="764"/>
      <c r="AB7" s="764"/>
      <c r="AC7" s="764"/>
      <c r="AD7" s="764"/>
      <c r="AE7" s="764"/>
      <c r="AF7" s="764"/>
      <c r="AG7" s="764"/>
      <c r="AH7" s="764"/>
      <c r="AI7" s="764"/>
      <c r="AJ7" s="764"/>
      <c r="AK7" s="764"/>
      <c r="AL7" s="764"/>
      <c r="AM7" s="764"/>
      <c r="AN7" s="764"/>
    </row>
    <row r="8">
      <c r="A8" s="764"/>
      <c r="B8" s="764"/>
      <c r="C8" s="764"/>
      <c r="D8" s="764"/>
      <c r="E8" s="764"/>
      <c r="F8" s="764"/>
      <c r="G8" s="764"/>
      <c r="H8" s="764"/>
      <c r="I8" s="764"/>
      <c r="J8" s="764"/>
      <c r="K8" s="764"/>
      <c r="L8" s="764"/>
      <c r="M8" s="764"/>
      <c r="N8" s="764"/>
      <c r="O8" s="764"/>
      <c r="P8" s="764"/>
      <c r="Q8" s="764"/>
      <c r="R8" s="764"/>
      <c r="S8" s="764"/>
      <c r="T8" s="764"/>
      <c r="U8" s="764"/>
      <c r="V8" s="764"/>
      <c r="W8" s="764"/>
      <c r="X8" s="764"/>
      <c r="Y8" s="764"/>
      <c r="Z8" s="764"/>
      <c r="AA8" s="764"/>
      <c r="AB8" s="764"/>
      <c r="AC8" s="764"/>
      <c r="AD8" s="764"/>
      <c r="AE8" s="764"/>
      <c r="AF8" s="764"/>
      <c r="AG8" s="764"/>
      <c r="AH8" s="764"/>
      <c r="AI8" s="764"/>
      <c r="AJ8" s="764"/>
      <c r="AK8" s="764"/>
      <c r="AL8" s="764"/>
      <c r="AM8" s="764"/>
      <c r="AN8" s="764"/>
    </row>
    <row r="9">
      <c r="A9" s="771" t="s">
        <v>1076</v>
      </c>
      <c r="J9" s="771"/>
      <c r="K9" s="772" t="str">
        <f>'DATOS DEL CENTRO'!B19</f>
        <v>2025-2026</v>
      </c>
      <c r="T9" s="771" t="s">
        <v>976</v>
      </c>
      <c r="AD9" s="771"/>
      <c r="AE9" s="772" t="str">
        <f>'DATOS DEL CENTRO'!B20</f>
        <v>3A</v>
      </c>
      <c r="AL9" s="772"/>
      <c r="AM9" s="772"/>
      <c r="AN9" s="772"/>
    </row>
    <row r="10">
      <c r="A10" s="773" t="s">
        <v>1077</v>
      </c>
      <c r="B10" s="774" t="s">
        <v>1078</v>
      </c>
      <c r="C10" s="775" t="str">
        <f>'CF-LE3149'!C1</f>
        <v>LENGUA ESPAÑOLA</v>
      </c>
      <c r="D10" s="15"/>
      <c r="E10" s="15"/>
      <c r="F10" s="16"/>
      <c r="G10" s="775" t="str">
        <f>'CF-LE-I3150'!C1</f>
        <v>LENGUAS EXTRANEJERAS: INGLÉS</v>
      </c>
      <c r="H10" s="15"/>
      <c r="I10" s="15"/>
      <c r="J10" s="16"/>
      <c r="K10" s="775" t="str">
        <f>'CF-LE-F3151'!C1</f>
        <v>LENGUAS EXTRANEJERAS: FRANCES</v>
      </c>
      <c r="L10" s="15"/>
      <c r="M10" s="15"/>
      <c r="N10" s="16"/>
      <c r="O10" s="776" t="str">
        <f>'CF-M-3152'!C1</f>
        <v>MATEMÁTICA</v>
      </c>
      <c r="P10" s="15"/>
      <c r="Q10" s="15"/>
      <c r="R10" s="16"/>
      <c r="S10" s="776" t="str">
        <f>'CF-CS-3153'!C1</f>
        <v>CIENCIAS SOCIALES</v>
      </c>
      <c r="T10" s="15"/>
      <c r="U10" s="15"/>
      <c r="V10" s="16"/>
      <c r="W10" s="776" t="str">
        <f>'CF-CN-3154'!C1</f>
        <v>CIENCIAS NATURALES - CIENCIAS DE LA VIDA</v>
      </c>
      <c r="X10" s="15"/>
      <c r="Y10" s="15"/>
      <c r="Z10" s="16"/>
      <c r="AA10" s="776" t="str">
        <f>'CF-EA-3155'!C1</f>
        <v>EDUCACIÓN ARTÍSTICA</v>
      </c>
      <c r="AB10" s="15"/>
      <c r="AC10" s="15"/>
      <c r="AD10" s="16"/>
      <c r="AE10" s="775" t="str">
        <f>'CF-EF-3156'!C1</f>
        <v>EDUCACIÓN FÍSICA</v>
      </c>
      <c r="AF10" s="15"/>
      <c r="AG10" s="15"/>
      <c r="AH10" s="16"/>
      <c r="AI10" s="776" t="str">
        <f>'CF-FIHR-3157'!C1</f>
        <v>FORMACION INTEGRAL HUMANA Y RELIGIOSA</v>
      </c>
      <c r="AJ10" s="15"/>
      <c r="AK10" s="15"/>
      <c r="AL10" s="16"/>
      <c r="AM10" s="775" t="s">
        <v>1079</v>
      </c>
      <c r="AN10" s="16"/>
    </row>
    <row r="11" ht="82.5" customHeight="1">
      <c r="A11" s="43"/>
      <c r="B11" s="43"/>
      <c r="C11" s="777" t="s">
        <v>1080</v>
      </c>
      <c r="D11" s="777" t="s">
        <v>1081</v>
      </c>
      <c r="E11" s="777" t="s">
        <v>1082</v>
      </c>
      <c r="F11" s="777" t="s">
        <v>1083</v>
      </c>
      <c r="G11" s="777" t="s">
        <v>1080</v>
      </c>
      <c r="H11" s="777" t="s">
        <v>1081</v>
      </c>
      <c r="I11" s="777" t="s">
        <v>1082</v>
      </c>
      <c r="J11" s="777" t="s">
        <v>1083</v>
      </c>
      <c r="K11" s="777" t="s">
        <v>1080</v>
      </c>
      <c r="L11" s="777" t="s">
        <v>1081</v>
      </c>
      <c r="M11" s="777" t="s">
        <v>1082</v>
      </c>
      <c r="N11" s="777" t="s">
        <v>1083</v>
      </c>
      <c r="O11" s="777" t="s">
        <v>1080</v>
      </c>
      <c r="P11" s="777" t="s">
        <v>1081</v>
      </c>
      <c r="Q11" s="777" t="s">
        <v>1082</v>
      </c>
      <c r="R11" s="777" t="s">
        <v>1083</v>
      </c>
      <c r="S11" s="777" t="s">
        <v>1080</v>
      </c>
      <c r="T11" s="777" t="s">
        <v>1081</v>
      </c>
      <c r="U11" s="777" t="s">
        <v>1082</v>
      </c>
      <c r="V11" s="777" t="s">
        <v>1083</v>
      </c>
      <c r="W11" s="777" t="s">
        <v>1080</v>
      </c>
      <c r="X11" s="777" t="s">
        <v>1081</v>
      </c>
      <c r="Y11" s="777" t="s">
        <v>1082</v>
      </c>
      <c r="Z11" s="777" t="s">
        <v>1083</v>
      </c>
      <c r="AA11" s="777" t="s">
        <v>1080</v>
      </c>
      <c r="AB11" s="777" t="s">
        <v>1081</v>
      </c>
      <c r="AC11" s="777" t="s">
        <v>1082</v>
      </c>
      <c r="AD11" s="777" t="s">
        <v>1083</v>
      </c>
      <c r="AE11" s="777" t="s">
        <v>1080</v>
      </c>
      <c r="AF11" s="777" t="s">
        <v>1081</v>
      </c>
      <c r="AG11" s="777" t="s">
        <v>1082</v>
      </c>
      <c r="AH11" s="777" t="s">
        <v>1083</v>
      </c>
      <c r="AI11" s="777" t="s">
        <v>1080</v>
      </c>
      <c r="AJ11" s="777" t="s">
        <v>1081</v>
      </c>
      <c r="AK11" s="777" t="s">
        <v>1082</v>
      </c>
      <c r="AL11" s="777" t="s">
        <v>1083</v>
      </c>
      <c r="AM11" s="778" t="s">
        <v>1084</v>
      </c>
      <c r="AN11" s="777" t="s">
        <v>1085</v>
      </c>
    </row>
    <row r="12">
      <c r="A12" s="779">
        <v>1.0</v>
      </c>
      <c r="B12" s="780" t="str">
        <f>'3A 2025 - 2026 DATOS DEL ESTUDI'!B4</f>
        <v>Jadiel De Jesús Acosta Peña</v>
      </c>
      <c r="C12" s="781">
        <f>'CF-LE3149'!I7</f>
        <v>66.4375</v>
      </c>
      <c r="D12" s="781">
        <f>'CF-LE3149'!R7</f>
        <v>33</v>
      </c>
      <c r="E12" s="781">
        <f>'CF-LE3149'!V7</f>
        <v>20</v>
      </c>
      <c r="F12" s="782" t="str">
        <f>'CF-LE3149'!X7</f>
        <v/>
      </c>
      <c r="G12" s="781">
        <f>'CF-LE-I3150'!I7</f>
        <v>0</v>
      </c>
      <c r="H12" s="781">
        <f>'CF-LE-I3150'!R7</f>
        <v>0</v>
      </c>
      <c r="I12" s="781">
        <f>'CF-LE-I3150'!V7</f>
        <v>0</v>
      </c>
      <c r="J12" s="782" t="str">
        <f>'CF-LE-I3150'!X7</f>
        <v/>
      </c>
      <c r="K12" s="781">
        <f>'CF-LE-F3151'!I7</f>
        <v>64.5625</v>
      </c>
      <c r="L12" s="781">
        <f>'CF-LE-F3151'!R7</f>
        <v>32</v>
      </c>
      <c r="M12" s="781">
        <f>'CF-LE-F3151'!V7</f>
        <v>19</v>
      </c>
      <c r="N12" s="781" t="str">
        <f>'CF-LE-F3151'!X7</f>
        <v/>
      </c>
      <c r="O12" s="781">
        <f>'CF-M-3152'!I7</f>
        <v>68.3125</v>
      </c>
      <c r="P12" s="781">
        <f>'CF-M-3152'!R7</f>
        <v>34</v>
      </c>
      <c r="Q12" s="781">
        <f>'CF-M-3152'!V7</f>
        <v>20</v>
      </c>
      <c r="R12" s="781" t="str">
        <f>'CF-M-3152'!X7</f>
        <v/>
      </c>
      <c r="S12" s="781">
        <f>'CF-CS-3153'!I7</f>
        <v>67.0625</v>
      </c>
      <c r="T12" s="781">
        <f>'CF-CS-3153'!R7</f>
        <v>34</v>
      </c>
      <c r="U12" s="781">
        <f>'CF-CS-3153'!V7</f>
        <v>20</v>
      </c>
      <c r="V12" s="781" t="str">
        <f>'CF-CS-3153'!X7</f>
        <v/>
      </c>
      <c r="W12" s="781">
        <f>'CF-CN-3154'!I7</f>
        <v>68.25</v>
      </c>
      <c r="X12" s="781">
        <f>'CF-CN-3154'!R7</f>
        <v>34</v>
      </c>
      <c r="Y12" s="781">
        <f>'CF-CN-3154'!V7</f>
        <v>20</v>
      </c>
      <c r="Z12" s="781" t="str">
        <f>'CF-CN-3154'!X7</f>
        <v/>
      </c>
      <c r="AA12" s="781">
        <f>'CF-EA-3155'!I7</f>
        <v>68.25</v>
      </c>
      <c r="AB12" s="781">
        <f>'CF-EA-3155'!R7</f>
        <v>34</v>
      </c>
      <c r="AC12" s="781">
        <f>'CF-EA-3155'!V7</f>
        <v>20</v>
      </c>
      <c r="AD12" s="781" t="str">
        <f>'CF-EA-3155'!X7</f>
        <v/>
      </c>
      <c r="AE12" s="781">
        <f>'CF-EF-3156'!I7</f>
        <v>59.125</v>
      </c>
      <c r="AF12" s="781">
        <f>'CF-EF-3156'!R7</f>
        <v>30</v>
      </c>
      <c r="AG12" s="781">
        <f>'CF-EF-3156'!V7</f>
        <v>18</v>
      </c>
      <c r="AH12" s="781" t="str">
        <f>'CF-EF-3156'!X7</f>
        <v/>
      </c>
      <c r="AI12" s="781">
        <f>'CF-FIHR-3157'!I7</f>
        <v>66.0625</v>
      </c>
      <c r="AJ12" s="781">
        <f>'CF-FIHR-3157'!R7</f>
        <v>33</v>
      </c>
      <c r="AK12" s="781">
        <f>'CF-FIHR-3157'!V7</f>
        <v>20</v>
      </c>
      <c r="AL12" s="781" t="str">
        <f>'CF-FIHR-3157'!X7</f>
        <v/>
      </c>
      <c r="AM12" s="783"/>
      <c r="AN12" s="783"/>
    </row>
    <row r="13">
      <c r="A13" s="779">
        <v>2.0</v>
      </c>
      <c r="B13" s="780" t="str">
        <f>'3A 2025 - 2026 DATOS DEL ESTUDI'!B5</f>
        <v>Daniel  Elía Almonte Martínez</v>
      </c>
      <c r="C13" s="781">
        <f>'CF-LE3149'!I8</f>
        <v>59.75</v>
      </c>
      <c r="D13" s="781">
        <f>'CF-LE3149'!R8</f>
        <v>30</v>
      </c>
      <c r="E13" s="781">
        <f>'CF-LE3149'!V8</f>
        <v>18</v>
      </c>
      <c r="F13" s="782" t="str">
        <f>'CF-LE3149'!X8</f>
        <v/>
      </c>
      <c r="G13" s="781">
        <f>'CF-LE-I3150'!I8</f>
        <v>0</v>
      </c>
      <c r="H13" s="781">
        <f>'CF-LE-I3150'!R8</f>
        <v>0</v>
      </c>
      <c r="I13" s="781">
        <f>'CF-LE-I3150'!V8</f>
        <v>0</v>
      </c>
      <c r="J13" s="782" t="str">
        <f>'CF-LE-I3150'!X8</f>
        <v/>
      </c>
      <c r="K13" s="781">
        <f>'CF-LE-F3151'!I8</f>
        <v>53.6875</v>
      </c>
      <c r="L13" s="781">
        <f>'CF-LE-F3151'!R8</f>
        <v>27</v>
      </c>
      <c r="M13" s="781">
        <f>'CF-LE-F3151'!V8</f>
        <v>16</v>
      </c>
      <c r="N13" s="781" t="str">
        <f>'CF-LE-F3151'!X8</f>
        <v/>
      </c>
      <c r="O13" s="781">
        <f>'CF-M-3152'!I8</f>
        <v>54.25</v>
      </c>
      <c r="P13" s="781">
        <f>'CF-M-3152'!R8</f>
        <v>27</v>
      </c>
      <c r="Q13" s="781">
        <f>'CF-M-3152'!V8</f>
        <v>16</v>
      </c>
      <c r="R13" s="781" t="str">
        <f>'CF-M-3152'!X8</f>
        <v/>
      </c>
      <c r="S13" s="781">
        <f>'CF-CS-3153'!I8</f>
        <v>51.3125</v>
      </c>
      <c r="T13" s="781">
        <f>'CF-CS-3153'!R8</f>
        <v>26</v>
      </c>
      <c r="U13" s="781">
        <f>'CF-CS-3153'!V8</f>
        <v>15</v>
      </c>
      <c r="V13" s="781" t="str">
        <f>'CF-CS-3153'!X8</f>
        <v/>
      </c>
      <c r="W13" s="781">
        <f>'CF-CN-3154'!I8</f>
        <v>54.5</v>
      </c>
      <c r="X13" s="781">
        <f>'CF-CN-3154'!R8</f>
        <v>27</v>
      </c>
      <c r="Y13" s="781">
        <f>'CF-CN-3154'!V8</f>
        <v>16</v>
      </c>
      <c r="Z13" s="781" t="str">
        <f>'CF-CN-3154'!X8</f>
        <v/>
      </c>
      <c r="AA13" s="781">
        <f>'CF-EA-3155'!I8</f>
        <v>55.3125</v>
      </c>
      <c r="AB13" s="781">
        <f>'CF-EA-3155'!R8</f>
        <v>28</v>
      </c>
      <c r="AC13" s="781">
        <f>'CF-EA-3155'!V8</f>
        <v>17</v>
      </c>
      <c r="AD13" s="781" t="str">
        <f>'CF-EA-3155'!X8</f>
        <v/>
      </c>
      <c r="AE13" s="781">
        <f>'CF-EF-3156'!I8</f>
        <v>60.25</v>
      </c>
      <c r="AF13" s="781">
        <f>'CF-EF-3156'!R8</f>
        <v>30</v>
      </c>
      <c r="AG13" s="781">
        <f>'CF-EF-3156'!V8</f>
        <v>18</v>
      </c>
      <c r="AH13" s="781" t="str">
        <f>'CF-EF-3156'!X8</f>
        <v/>
      </c>
      <c r="AI13" s="781">
        <f>'CF-FIHR-3157'!I8</f>
        <v>52.16666667</v>
      </c>
      <c r="AJ13" s="781">
        <f>'CF-FIHR-3157'!R8</f>
        <v>26</v>
      </c>
      <c r="AK13" s="781">
        <f>'CF-FIHR-3157'!V8</f>
        <v>16</v>
      </c>
      <c r="AL13" s="781" t="str">
        <f>'CF-FIHR-3157'!X8</f>
        <v/>
      </c>
      <c r="AM13" s="783"/>
      <c r="AN13" s="784"/>
    </row>
    <row r="14">
      <c r="A14" s="779">
        <v>3.0</v>
      </c>
      <c r="B14" s="780" t="str">
        <f>'3A 2025 - 2026 DATOS DEL ESTUDI'!B6</f>
        <v>Isaac  Ángeles Liriano</v>
      </c>
      <c r="C14" s="781">
        <f>'CF-LE3149'!I9</f>
        <v>46</v>
      </c>
      <c r="D14" s="781">
        <f>'CF-LE3149'!R9</f>
        <v>23</v>
      </c>
      <c r="E14" s="781">
        <f>'CF-LE3149'!V9</f>
        <v>14</v>
      </c>
      <c r="F14" s="782" t="str">
        <f>'CF-LE3149'!X9</f>
        <v/>
      </c>
      <c r="G14" s="781">
        <f>'CF-LE-I3150'!I9</f>
        <v>0</v>
      </c>
      <c r="H14" s="781">
        <f>'CF-LE-I3150'!R9</f>
        <v>0</v>
      </c>
      <c r="I14" s="781">
        <f>'CF-LE-I3150'!V9</f>
        <v>0</v>
      </c>
      <c r="J14" s="782" t="str">
        <f>'CF-LE-I3150'!X9</f>
        <v/>
      </c>
      <c r="K14" s="781">
        <f>'CF-LE-F3151'!I9</f>
        <v>46.875</v>
      </c>
      <c r="L14" s="781">
        <f>'CF-LE-F3151'!R9</f>
        <v>23</v>
      </c>
      <c r="M14" s="781">
        <f>'CF-LE-F3151'!V9</f>
        <v>14</v>
      </c>
      <c r="N14" s="781" t="str">
        <f>'CF-LE-F3151'!X9</f>
        <v/>
      </c>
      <c r="O14" s="781">
        <f>'CF-M-3152'!I9</f>
        <v>45.5</v>
      </c>
      <c r="P14" s="781">
        <f>'CF-M-3152'!R9</f>
        <v>23</v>
      </c>
      <c r="Q14" s="781">
        <f>'CF-M-3152'!V9</f>
        <v>14</v>
      </c>
      <c r="R14" s="781" t="str">
        <f>'CF-M-3152'!X9</f>
        <v/>
      </c>
      <c r="S14" s="781">
        <f>'CF-CS-3153'!I9</f>
        <v>40.75</v>
      </c>
      <c r="T14" s="781">
        <f>'CF-CS-3153'!R9</f>
        <v>20</v>
      </c>
      <c r="U14" s="781">
        <f>'CF-CS-3153'!V9</f>
        <v>12</v>
      </c>
      <c r="V14" s="781" t="str">
        <f>'CF-CS-3153'!X9</f>
        <v/>
      </c>
      <c r="W14" s="781">
        <f>'CF-CN-3154'!I9</f>
        <v>45.8125</v>
      </c>
      <c r="X14" s="781">
        <f>'CF-CN-3154'!R9</f>
        <v>23</v>
      </c>
      <c r="Y14" s="781">
        <f>'CF-CN-3154'!V9</f>
        <v>14</v>
      </c>
      <c r="Z14" s="781" t="str">
        <f>'CF-CN-3154'!X9</f>
        <v/>
      </c>
      <c r="AA14" s="781">
        <f>'CF-EA-3155'!I9</f>
        <v>52.375</v>
      </c>
      <c r="AB14" s="781">
        <f>'CF-EA-3155'!R9</f>
        <v>26</v>
      </c>
      <c r="AC14" s="781">
        <f>'CF-EA-3155'!V9</f>
        <v>16</v>
      </c>
      <c r="AD14" s="781" t="str">
        <f>'CF-EA-3155'!X9</f>
        <v/>
      </c>
      <c r="AE14" s="781">
        <f>'CF-EF-3156'!I9</f>
        <v>54.5</v>
      </c>
      <c r="AF14" s="781">
        <f>'CF-EF-3156'!R9</f>
        <v>27</v>
      </c>
      <c r="AG14" s="781">
        <f>'CF-EF-3156'!V9</f>
        <v>16</v>
      </c>
      <c r="AH14" s="781" t="str">
        <f>'CF-EF-3156'!X9</f>
        <v/>
      </c>
      <c r="AI14" s="781">
        <f>'CF-FIHR-3157'!I9</f>
        <v>42.5625</v>
      </c>
      <c r="AJ14" s="781">
        <f>'CF-FIHR-3157'!R9</f>
        <v>21</v>
      </c>
      <c r="AK14" s="781">
        <f>'CF-FIHR-3157'!V9</f>
        <v>13</v>
      </c>
      <c r="AL14" s="781" t="str">
        <f>'CF-FIHR-3157'!X9</f>
        <v/>
      </c>
      <c r="AM14" s="783"/>
      <c r="AN14" s="784"/>
    </row>
    <row r="15">
      <c r="A15" s="779">
        <v>4.0</v>
      </c>
      <c r="B15" s="780" t="str">
        <f>'3A 2025 - 2026 DATOS DEL ESTUDI'!B7</f>
        <v>Melaniee  Aquino  Estrella</v>
      </c>
      <c r="C15" s="781">
        <f>'CF-LE3149'!I10</f>
        <v>56.8125</v>
      </c>
      <c r="D15" s="781">
        <f>'CF-LE3149'!R10</f>
        <v>28</v>
      </c>
      <c r="E15" s="781">
        <f>'CF-LE3149'!V10</f>
        <v>17</v>
      </c>
      <c r="F15" s="782" t="str">
        <f>'CF-LE3149'!X10</f>
        <v/>
      </c>
      <c r="G15" s="781">
        <f>'CF-LE-I3150'!I10</f>
        <v>0</v>
      </c>
      <c r="H15" s="781">
        <f>'CF-LE-I3150'!R10</f>
        <v>0</v>
      </c>
      <c r="I15" s="781">
        <f>'CF-LE-I3150'!V10</f>
        <v>0</v>
      </c>
      <c r="J15" s="782" t="str">
        <f>'CF-LE-I3150'!X10</f>
        <v/>
      </c>
      <c r="K15" s="781">
        <f>'CF-LE-F3151'!I10</f>
        <v>56.4375</v>
      </c>
      <c r="L15" s="781">
        <f>'CF-LE-F3151'!R10</f>
        <v>28</v>
      </c>
      <c r="M15" s="781">
        <f>'CF-LE-F3151'!V10</f>
        <v>17</v>
      </c>
      <c r="N15" s="781" t="str">
        <f>'CF-LE-F3151'!X10</f>
        <v/>
      </c>
      <c r="O15" s="781">
        <f>'CF-M-3152'!I10</f>
        <v>53.25</v>
      </c>
      <c r="P15" s="781">
        <f>'CF-M-3152'!R10</f>
        <v>27</v>
      </c>
      <c r="Q15" s="781">
        <f>'CF-M-3152'!V10</f>
        <v>16</v>
      </c>
      <c r="R15" s="781" t="str">
        <f>'CF-M-3152'!X10</f>
        <v/>
      </c>
      <c r="S15" s="781">
        <f>'CF-CS-3153'!I10</f>
        <v>55.9375</v>
      </c>
      <c r="T15" s="781">
        <f>'CF-CS-3153'!R10</f>
        <v>28</v>
      </c>
      <c r="U15" s="781">
        <f>'CF-CS-3153'!V10</f>
        <v>17</v>
      </c>
      <c r="V15" s="781" t="str">
        <f>'CF-CS-3153'!X10</f>
        <v/>
      </c>
      <c r="W15" s="781">
        <f>'CF-CN-3154'!I10</f>
        <v>44.0625</v>
      </c>
      <c r="X15" s="781">
        <f>'CF-CN-3154'!R10</f>
        <v>22</v>
      </c>
      <c r="Y15" s="781">
        <f>'CF-CN-3154'!V10</f>
        <v>13</v>
      </c>
      <c r="Z15" s="781" t="str">
        <f>'CF-CN-3154'!X10</f>
        <v/>
      </c>
      <c r="AA15" s="781">
        <f>'CF-EA-3155'!I10</f>
        <v>59.5</v>
      </c>
      <c r="AB15" s="781">
        <f>'CF-EA-3155'!R10</f>
        <v>30</v>
      </c>
      <c r="AC15" s="781">
        <f>'CF-EA-3155'!V10</f>
        <v>18</v>
      </c>
      <c r="AD15" s="781" t="str">
        <f>'CF-EA-3155'!X10</f>
        <v/>
      </c>
      <c r="AE15" s="781">
        <f>'CF-EF-3156'!I10</f>
        <v>60.6875</v>
      </c>
      <c r="AF15" s="781">
        <f>'CF-EF-3156'!R10</f>
        <v>30</v>
      </c>
      <c r="AG15" s="781">
        <f>'CF-EF-3156'!V10</f>
        <v>18</v>
      </c>
      <c r="AH15" s="781" t="str">
        <f>'CF-EF-3156'!X10</f>
        <v/>
      </c>
      <c r="AI15" s="781">
        <f>'CF-FIHR-3157'!I10</f>
        <v>55.8125</v>
      </c>
      <c r="AJ15" s="781">
        <f>'CF-FIHR-3157'!R10</f>
        <v>28</v>
      </c>
      <c r="AK15" s="781">
        <f>'CF-FIHR-3157'!V10</f>
        <v>17</v>
      </c>
      <c r="AL15" s="781" t="str">
        <f>'CF-FIHR-3157'!X10</f>
        <v/>
      </c>
      <c r="AM15" s="783"/>
      <c r="AN15" s="783"/>
    </row>
    <row r="16">
      <c r="A16" s="779">
        <v>5.0</v>
      </c>
      <c r="B16" s="780" t="str">
        <f>'3A 2025 - 2026 DATOS DEL ESTUDI'!B8</f>
        <v>Jennifer  Asenjo  De Los Santos TRANSFERIDA 10/12/25</v>
      </c>
      <c r="C16" s="781">
        <f>'CF-LE3149'!I11</f>
        <v>23.0625</v>
      </c>
      <c r="D16" s="781">
        <f>'CF-LE3149'!R11</f>
        <v>12</v>
      </c>
      <c r="E16" s="781">
        <f>'CF-LE3149'!V11</f>
        <v>7</v>
      </c>
      <c r="F16" s="782" t="str">
        <f>'CF-LE3149'!X11</f>
        <v/>
      </c>
      <c r="G16" s="781">
        <f>'CF-LE-I3150'!I11</f>
        <v>0</v>
      </c>
      <c r="H16" s="781">
        <f>'CF-LE-I3150'!R11</f>
        <v>0</v>
      </c>
      <c r="I16" s="781">
        <f>'CF-LE-I3150'!V11</f>
        <v>0</v>
      </c>
      <c r="J16" s="782" t="str">
        <f>'CF-LE-I3150'!X11</f>
        <v/>
      </c>
      <c r="K16" s="781">
        <f>'CF-LE-F3151'!I11</f>
        <v>23.0625</v>
      </c>
      <c r="L16" s="781">
        <f>'CF-LE-F3151'!R11</f>
        <v>12</v>
      </c>
      <c r="M16" s="781">
        <f>'CF-LE-F3151'!V11</f>
        <v>7</v>
      </c>
      <c r="N16" s="781" t="str">
        <f>'CF-LE-F3151'!X11</f>
        <v/>
      </c>
      <c r="O16" s="781">
        <f>'CF-M-3152'!I11</f>
        <v>23.1875</v>
      </c>
      <c r="P16" s="781">
        <f>'CF-M-3152'!R11</f>
        <v>12</v>
      </c>
      <c r="Q16" s="781">
        <f>'CF-M-3152'!V11</f>
        <v>7</v>
      </c>
      <c r="R16" s="781" t="str">
        <f>'CF-M-3152'!X11</f>
        <v/>
      </c>
      <c r="S16" s="781">
        <f>'CF-CS-3153'!I11</f>
        <v>23.1875</v>
      </c>
      <c r="T16" s="781">
        <f>'CF-CS-3153'!R11</f>
        <v>12</v>
      </c>
      <c r="U16" s="781">
        <f>'CF-CS-3153'!V11</f>
        <v>7</v>
      </c>
      <c r="V16" s="781" t="str">
        <f>'CF-CS-3153'!X11</f>
        <v/>
      </c>
      <c r="W16" s="781">
        <f>'CF-CN-3154'!I11</f>
        <v>20.6875</v>
      </c>
      <c r="X16" s="781">
        <f>'CF-CN-3154'!R11</f>
        <v>10</v>
      </c>
      <c r="Y16" s="781">
        <f>'CF-CN-3154'!V11</f>
        <v>6</v>
      </c>
      <c r="Z16" s="781" t="str">
        <f>'CF-CN-3154'!X11</f>
        <v/>
      </c>
      <c r="AA16" s="781">
        <f>'CF-EA-3155'!I11</f>
        <v>23.5</v>
      </c>
      <c r="AB16" s="781">
        <f>'CF-EA-3155'!R11</f>
        <v>12</v>
      </c>
      <c r="AC16" s="781">
        <f>'CF-EA-3155'!V11</f>
        <v>7</v>
      </c>
      <c r="AD16" s="781" t="str">
        <f>'CF-EA-3155'!X11</f>
        <v/>
      </c>
      <c r="AE16" s="781">
        <f>'CF-EF-3156'!I11</f>
        <v>22.375</v>
      </c>
      <c r="AF16" s="781">
        <f>'CF-EF-3156'!R11</f>
        <v>11</v>
      </c>
      <c r="AG16" s="781">
        <f>'CF-EF-3156'!V11</f>
        <v>7</v>
      </c>
      <c r="AH16" s="781" t="str">
        <f>'CF-EF-3156'!X11</f>
        <v/>
      </c>
      <c r="AI16" s="781">
        <f>'CF-FIHR-3157'!I11</f>
        <v>23</v>
      </c>
      <c r="AJ16" s="781">
        <f>'CF-FIHR-3157'!R11</f>
        <v>12</v>
      </c>
      <c r="AK16" s="781">
        <f>'CF-FIHR-3157'!V11</f>
        <v>7</v>
      </c>
      <c r="AL16" s="781" t="str">
        <f>'CF-FIHR-3157'!X11</f>
        <v/>
      </c>
      <c r="AM16" s="783"/>
      <c r="AN16" s="783"/>
    </row>
    <row r="17">
      <c r="A17" s="779">
        <v>6.0</v>
      </c>
      <c r="B17" s="780" t="str">
        <f>'3A 2025 - 2026 DATOS DEL ESTUDI'!B9</f>
        <v>Leshlie Crismayri Bautista Quezada</v>
      </c>
      <c r="C17" s="781">
        <f>'CF-LE3149'!I12</f>
        <v>66.6875</v>
      </c>
      <c r="D17" s="781">
        <f>'CF-LE3149'!R12</f>
        <v>33</v>
      </c>
      <c r="E17" s="781">
        <f>'CF-LE3149'!V12</f>
        <v>20</v>
      </c>
      <c r="F17" s="782" t="str">
        <f>'CF-LE3149'!X12</f>
        <v/>
      </c>
      <c r="G17" s="781">
        <f>'CF-LE-I3150'!I12</f>
        <v>0</v>
      </c>
      <c r="H17" s="781">
        <f>'CF-LE-I3150'!R12</f>
        <v>0</v>
      </c>
      <c r="I17" s="781">
        <f>'CF-LE-I3150'!V12</f>
        <v>0</v>
      </c>
      <c r="J17" s="782" t="str">
        <f>'CF-LE-I3150'!X12</f>
        <v/>
      </c>
      <c r="K17" s="781">
        <f>'CF-LE-F3151'!I12</f>
        <v>63.25</v>
      </c>
      <c r="L17" s="781">
        <f>'CF-LE-F3151'!R12</f>
        <v>32</v>
      </c>
      <c r="M17" s="781">
        <f>'CF-LE-F3151'!V12</f>
        <v>19</v>
      </c>
      <c r="N17" s="781" t="str">
        <f>'CF-LE-F3151'!X12</f>
        <v/>
      </c>
      <c r="O17" s="781">
        <f>'CF-M-3152'!I12</f>
        <v>66.1875</v>
      </c>
      <c r="P17" s="781">
        <f>'CF-M-3152'!R12</f>
        <v>33</v>
      </c>
      <c r="Q17" s="781">
        <f>'CF-M-3152'!V12</f>
        <v>20</v>
      </c>
      <c r="R17" s="781" t="str">
        <f>'CF-M-3152'!X12</f>
        <v/>
      </c>
      <c r="S17" s="781">
        <f>'CF-CS-3153'!I12</f>
        <v>67.875</v>
      </c>
      <c r="T17" s="781">
        <f>'CF-CS-3153'!R12</f>
        <v>34</v>
      </c>
      <c r="U17" s="781">
        <f>'CF-CS-3153'!V12</f>
        <v>20</v>
      </c>
      <c r="V17" s="781" t="str">
        <f>'CF-CS-3153'!X12</f>
        <v/>
      </c>
      <c r="W17" s="781">
        <f>'CF-CN-3154'!I12</f>
        <v>71.5</v>
      </c>
      <c r="X17" s="781" t="str">
        <f>'CF-CN-3154'!R12</f>
        <v/>
      </c>
      <c r="Y17" s="781" t="str">
        <f>'CF-CN-3154'!V12</f>
        <v/>
      </c>
      <c r="Z17" s="781" t="str">
        <f>'CF-CN-3154'!X12</f>
        <v/>
      </c>
      <c r="AA17" s="781">
        <f>'CF-EA-3155'!I12</f>
        <v>68.375</v>
      </c>
      <c r="AB17" s="781">
        <f>'CF-EA-3155'!R12</f>
        <v>34</v>
      </c>
      <c r="AC17" s="781">
        <f>'CF-EA-3155'!V12</f>
        <v>21</v>
      </c>
      <c r="AD17" s="781" t="str">
        <f>'CF-EA-3155'!X12</f>
        <v/>
      </c>
      <c r="AE17" s="781">
        <f>'CF-EF-3156'!I12</f>
        <v>66.4375</v>
      </c>
      <c r="AF17" s="781">
        <f>'CF-EF-3156'!R12</f>
        <v>33</v>
      </c>
      <c r="AG17" s="781">
        <f>'CF-EF-3156'!V12</f>
        <v>20</v>
      </c>
      <c r="AH17" s="781" t="str">
        <f>'CF-EF-3156'!X12</f>
        <v/>
      </c>
      <c r="AI17" s="781">
        <f>'CF-FIHR-3157'!I12</f>
        <v>66.16666667</v>
      </c>
      <c r="AJ17" s="781">
        <f>'CF-FIHR-3157'!R12</f>
        <v>33</v>
      </c>
      <c r="AK17" s="781">
        <f>'CF-FIHR-3157'!V12</f>
        <v>20</v>
      </c>
      <c r="AL17" s="781" t="str">
        <f>'CF-FIHR-3157'!X12</f>
        <v/>
      </c>
      <c r="AM17" s="784"/>
      <c r="AN17" s="784"/>
    </row>
    <row r="18">
      <c r="A18" s="779">
        <v>7.0</v>
      </c>
      <c r="B18" s="780" t="str">
        <f>'3A 2025 - 2026 DATOS DEL ESTUDI'!B10</f>
        <v>Gilber  Bello Silva</v>
      </c>
      <c r="C18" s="781">
        <f>'CF-LE3149'!I13</f>
        <v>58</v>
      </c>
      <c r="D18" s="781">
        <f>'CF-LE3149'!R13</f>
        <v>29</v>
      </c>
      <c r="E18" s="781">
        <f>'CF-LE3149'!V13</f>
        <v>17</v>
      </c>
      <c r="F18" s="782" t="str">
        <f>'CF-LE3149'!X13</f>
        <v/>
      </c>
      <c r="G18" s="781">
        <f>'CF-LE-I3150'!I13</f>
        <v>0</v>
      </c>
      <c r="H18" s="781">
        <f>'CF-LE-I3150'!R13</f>
        <v>0</v>
      </c>
      <c r="I18" s="781">
        <f>'CF-LE-I3150'!V13</f>
        <v>0</v>
      </c>
      <c r="J18" s="782" t="str">
        <f>'CF-LE-I3150'!X13</f>
        <v/>
      </c>
      <c r="K18" s="781">
        <f>'CF-LE-F3151'!I13</f>
        <v>56.375</v>
      </c>
      <c r="L18" s="781">
        <f>'CF-LE-F3151'!R13</f>
        <v>28</v>
      </c>
      <c r="M18" s="781">
        <f>'CF-LE-F3151'!V13</f>
        <v>17</v>
      </c>
      <c r="N18" s="781" t="str">
        <f>'CF-LE-F3151'!X13</f>
        <v/>
      </c>
      <c r="O18" s="781">
        <f>'CF-M-3152'!I13</f>
        <v>49.75</v>
      </c>
      <c r="P18" s="781">
        <f>'CF-M-3152'!R13</f>
        <v>25</v>
      </c>
      <c r="Q18" s="781">
        <f>'CF-M-3152'!V13</f>
        <v>15</v>
      </c>
      <c r="R18" s="781" t="str">
        <f>'CF-M-3152'!X13</f>
        <v/>
      </c>
      <c r="S18" s="781">
        <f>'CF-CS-3153'!I13</f>
        <v>58.8125</v>
      </c>
      <c r="T18" s="781">
        <f>'CF-CS-3153'!R13</f>
        <v>29</v>
      </c>
      <c r="U18" s="781">
        <f>'CF-CS-3153'!V13</f>
        <v>18</v>
      </c>
      <c r="V18" s="781" t="str">
        <f>'CF-CS-3153'!X13</f>
        <v/>
      </c>
      <c r="W18" s="781">
        <f>'CF-CN-3154'!I13</f>
        <v>60.3125</v>
      </c>
      <c r="X18" s="781">
        <f>'CF-CN-3154'!R13</f>
        <v>30</v>
      </c>
      <c r="Y18" s="781">
        <f>'CF-CN-3154'!V13</f>
        <v>18</v>
      </c>
      <c r="Z18" s="781" t="str">
        <f>'CF-CN-3154'!X13</f>
        <v/>
      </c>
      <c r="AA18" s="781">
        <f>'CF-EA-3155'!I13</f>
        <v>60.625</v>
      </c>
      <c r="AB18" s="781">
        <f>'CF-EA-3155'!R13</f>
        <v>30</v>
      </c>
      <c r="AC18" s="781">
        <f>'CF-EA-3155'!V13</f>
        <v>18</v>
      </c>
      <c r="AD18" s="781" t="str">
        <f>'CF-EA-3155'!X13</f>
        <v/>
      </c>
      <c r="AE18" s="781">
        <f>'CF-EF-3156'!I13</f>
        <v>56.875</v>
      </c>
      <c r="AF18" s="781">
        <f>'CF-EF-3156'!R13</f>
        <v>28</v>
      </c>
      <c r="AG18" s="781">
        <f>'CF-EF-3156'!V13</f>
        <v>17</v>
      </c>
      <c r="AH18" s="781" t="str">
        <f>'CF-EF-3156'!X13</f>
        <v/>
      </c>
      <c r="AI18" s="781">
        <f>'CF-FIHR-3157'!I13</f>
        <v>52.70833333</v>
      </c>
      <c r="AJ18" s="781">
        <f>'CF-FIHR-3157'!R13</f>
        <v>26</v>
      </c>
      <c r="AK18" s="781">
        <f>'CF-FIHR-3157'!V13</f>
        <v>16</v>
      </c>
      <c r="AL18" s="781" t="str">
        <f>'CF-FIHR-3157'!X13</f>
        <v/>
      </c>
      <c r="AM18" s="783"/>
      <c r="AN18" s="784"/>
    </row>
    <row r="19">
      <c r="A19" s="779">
        <v>8.0</v>
      </c>
      <c r="B19" s="780" t="str">
        <f>'3A 2025 - 2026 DATOS DEL ESTUDI'!B11</f>
        <v>Sherlyn Mariel Bernabel Lora</v>
      </c>
      <c r="C19" s="781">
        <f>'CF-LE3149'!I14</f>
        <v>53.0625</v>
      </c>
      <c r="D19" s="781">
        <f>'CF-LE3149'!R14</f>
        <v>27</v>
      </c>
      <c r="E19" s="781">
        <f>'CF-LE3149'!V14</f>
        <v>16</v>
      </c>
      <c r="F19" s="782" t="str">
        <f>'CF-LE3149'!X14</f>
        <v/>
      </c>
      <c r="G19" s="781">
        <f>'CF-LE-I3150'!I14</f>
        <v>0</v>
      </c>
      <c r="H19" s="781">
        <f>'CF-LE-I3150'!R14</f>
        <v>0</v>
      </c>
      <c r="I19" s="781">
        <f>'CF-LE-I3150'!V14</f>
        <v>0</v>
      </c>
      <c r="J19" s="782" t="str">
        <f>'CF-LE-I3150'!X14</f>
        <v/>
      </c>
      <c r="K19" s="781">
        <f>'CF-LE-F3151'!I14</f>
        <v>40.3125</v>
      </c>
      <c r="L19" s="781">
        <f>'CF-LE-F3151'!R14</f>
        <v>20</v>
      </c>
      <c r="M19" s="781">
        <f>'CF-LE-F3151'!V14</f>
        <v>12</v>
      </c>
      <c r="N19" s="781" t="str">
        <f>'CF-LE-F3151'!X14</f>
        <v/>
      </c>
      <c r="O19" s="781">
        <f>'CF-M-3152'!I14</f>
        <v>43.9375</v>
      </c>
      <c r="P19" s="781">
        <f>'CF-M-3152'!R14</f>
        <v>22</v>
      </c>
      <c r="Q19" s="781">
        <f>'CF-M-3152'!V14</f>
        <v>13</v>
      </c>
      <c r="R19" s="781" t="str">
        <f>'CF-M-3152'!X14</f>
        <v/>
      </c>
      <c r="S19" s="781">
        <f>'CF-CS-3153'!I14</f>
        <v>46.75</v>
      </c>
      <c r="T19" s="781">
        <f>'CF-CS-3153'!R14</f>
        <v>23</v>
      </c>
      <c r="U19" s="781">
        <f>'CF-CS-3153'!V14</f>
        <v>14</v>
      </c>
      <c r="V19" s="781" t="str">
        <f>'CF-CS-3153'!X14</f>
        <v/>
      </c>
      <c r="W19" s="781">
        <f>'CF-CN-3154'!I14</f>
        <v>36.8125</v>
      </c>
      <c r="X19" s="781">
        <f>'CF-CN-3154'!R14</f>
        <v>18</v>
      </c>
      <c r="Y19" s="781">
        <f>'CF-CN-3154'!V14</f>
        <v>11</v>
      </c>
      <c r="Z19" s="781" t="str">
        <f>'CF-CN-3154'!X14</f>
        <v/>
      </c>
      <c r="AA19" s="781">
        <f>'CF-EA-3155'!I14</f>
        <v>56.1875</v>
      </c>
      <c r="AB19" s="781">
        <f>'CF-EA-3155'!R14</f>
        <v>28</v>
      </c>
      <c r="AC19" s="781">
        <f>'CF-EA-3155'!V14</f>
        <v>17</v>
      </c>
      <c r="AD19" s="781" t="str">
        <f>'CF-EA-3155'!X14</f>
        <v/>
      </c>
      <c r="AE19" s="781">
        <f>'CF-EF-3156'!I14</f>
        <v>59.1875</v>
      </c>
      <c r="AF19" s="781">
        <f>'CF-EF-3156'!R14</f>
        <v>30</v>
      </c>
      <c r="AG19" s="781">
        <f>'CF-EF-3156'!V14</f>
        <v>18</v>
      </c>
      <c r="AH19" s="781" t="str">
        <f>'CF-EF-3156'!X14</f>
        <v/>
      </c>
      <c r="AI19" s="781">
        <f>'CF-FIHR-3157'!I14</f>
        <v>49.625</v>
      </c>
      <c r="AJ19" s="781">
        <f>'CF-FIHR-3157'!R14</f>
        <v>25</v>
      </c>
      <c r="AK19" s="781">
        <f>'CF-FIHR-3157'!V14</f>
        <v>15</v>
      </c>
      <c r="AL19" s="781" t="str">
        <f>'CF-FIHR-3157'!X14</f>
        <v/>
      </c>
      <c r="AM19" s="783"/>
      <c r="AN19" s="784"/>
    </row>
    <row r="20">
      <c r="A20" s="779">
        <v>9.0</v>
      </c>
      <c r="B20" s="780" t="str">
        <f>'3A 2025 - 2026 DATOS DEL ESTUDI'!B12</f>
        <v>Erleen  Brito Castillo</v>
      </c>
      <c r="C20" s="781">
        <f>'CF-LE3149'!I15</f>
        <v>52.6875</v>
      </c>
      <c r="D20" s="781">
        <f>'CF-LE3149'!R15</f>
        <v>26</v>
      </c>
      <c r="E20" s="781">
        <f>'CF-LE3149'!V15</f>
        <v>16</v>
      </c>
      <c r="F20" s="782" t="str">
        <f>'CF-LE3149'!X15</f>
        <v/>
      </c>
      <c r="G20" s="781">
        <f>'CF-LE-I3150'!I15</f>
        <v>0</v>
      </c>
      <c r="H20" s="781">
        <f>'CF-LE-I3150'!R15</f>
        <v>0</v>
      </c>
      <c r="I20" s="781">
        <f>'CF-LE-I3150'!V15</f>
        <v>0</v>
      </c>
      <c r="J20" s="782" t="str">
        <f>'CF-LE-I3150'!X15</f>
        <v/>
      </c>
      <c r="K20" s="781">
        <f>'CF-LE-F3151'!I15</f>
        <v>50.875</v>
      </c>
      <c r="L20" s="781">
        <f>'CF-LE-F3151'!R15</f>
        <v>25</v>
      </c>
      <c r="M20" s="781">
        <f>'CF-LE-F3151'!V15</f>
        <v>15</v>
      </c>
      <c r="N20" s="781" t="str">
        <f>'CF-LE-F3151'!X15</f>
        <v/>
      </c>
      <c r="O20" s="781">
        <f>'CF-M-3152'!I15</f>
        <v>47.625</v>
      </c>
      <c r="P20" s="781">
        <f>'CF-M-3152'!R15</f>
        <v>24</v>
      </c>
      <c r="Q20" s="781">
        <f>'CF-M-3152'!V15</f>
        <v>14</v>
      </c>
      <c r="R20" s="781" t="str">
        <f>'CF-M-3152'!X15</f>
        <v/>
      </c>
      <c r="S20" s="781">
        <f>'CF-CS-3153'!I15</f>
        <v>48.0625</v>
      </c>
      <c r="T20" s="781">
        <f>'CF-CS-3153'!R15</f>
        <v>24</v>
      </c>
      <c r="U20" s="781">
        <f>'CF-CS-3153'!V15</f>
        <v>14</v>
      </c>
      <c r="V20" s="781" t="str">
        <f>'CF-CS-3153'!X15</f>
        <v/>
      </c>
      <c r="W20" s="781">
        <f>'CF-CN-3154'!I15</f>
        <v>36.6875</v>
      </c>
      <c r="X20" s="781">
        <f>'CF-CN-3154'!R15</f>
        <v>18</v>
      </c>
      <c r="Y20" s="781">
        <f>'CF-CN-3154'!V15</f>
        <v>11</v>
      </c>
      <c r="Z20" s="781" t="str">
        <f>'CF-CN-3154'!X15</f>
        <v/>
      </c>
      <c r="AA20" s="781">
        <f>'CF-EA-3155'!I15</f>
        <v>54.375</v>
      </c>
      <c r="AB20" s="781">
        <f>'CF-EA-3155'!R15</f>
        <v>27</v>
      </c>
      <c r="AC20" s="781">
        <f>'CF-EA-3155'!V15</f>
        <v>16</v>
      </c>
      <c r="AD20" s="781" t="str">
        <f>'CF-EA-3155'!X15</f>
        <v/>
      </c>
      <c r="AE20" s="781">
        <f>'CF-EF-3156'!I15</f>
        <v>58.5</v>
      </c>
      <c r="AF20" s="781">
        <f>'CF-EF-3156'!R15</f>
        <v>29</v>
      </c>
      <c r="AG20" s="781">
        <f>'CF-EF-3156'!V15</f>
        <v>18</v>
      </c>
      <c r="AH20" s="781" t="str">
        <f>'CF-EF-3156'!X15</f>
        <v/>
      </c>
      <c r="AI20" s="781">
        <f>'CF-FIHR-3157'!I15</f>
        <v>48.5</v>
      </c>
      <c r="AJ20" s="781">
        <f>'CF-FIHR-3157'!R15</f>
        <v>24</v>
      </c>
      <c r="AK20" s="781">
        <f>'CF-FIHR-3157'!V15</f>
        <v>15</v>
      </c>
      <c r="AL20" s="781" t="str">
        <f>'CF-FIHR-3157'!X15</f>
        <v/>
      </c>
      <c r="AM20" s="783"/>
      <c r="AN20" s="784"/>
    </row>
    <row r="21">
      <c r="A21" s="779">
        <v>10.0</v>
      </c>
      <c r="B21" s="780" t="str">
        <f>'3A 2025 - 2026 DATOS DEL ESTUDI'!B13</f>
        <v>Brianny  Caraballo Guzmán</v>
      </c>
      <c r="C21" s="781">
        <f>'CF-LE3149'!I16</f>
        <v>73.625</v>
      </c>
      <c r="D21" s="781" t="str">
        <f>'CF-LE3149'!R16</f>
        <v/>
      </c>
      <c r="E21" s="781" t="str">
        <f>'CF-LE3149'!V16</f>
        <v/>
      </c>
      <c r="F21" s="782" t="str">
        <f>'CF-LE3149'!X16</f>
        <v/>
      </c>
      <c r="G21" s="781">
        <f>'CF-LE-I3150'!I16</f>
        <v>0</v>
      </c>
      <c r="H21" s="781">
        <f>'CF-LE-I3150'!R16</f>
        <v>0</v>
      </c>
      <c r="I21" s="781">
        <f>'CF-LE-I3150'!V16</f>
        <v>0</v>
      </c>
      <c r="J21" s="782" t="str">
        <f>'CF-LE-I3150'!X16</f>
        <v/>
      </c>
      <c r="K21" s="781">
        <f>'CF-LE-F3151'!I16</f>
        <v>72</v>
      </c>
      <c r="L21" s="781" t="str">
        <f>'CF-LE-F3151'!R16</f>
        <v/>
      </c>
      <c r="M21" s="781" t="str">
        <f>'CF-LE-F3151'!V16</f>
        <v/>
      </c>
      <c r="N21" s="781" t="str">
        <f>'CF-LE-F3151'!X16</f>
        <v/>
      </c>
      <c r="O21" s="781">
        <f>'CF-M-3152'!I16</f>
        <v>74.5</v>
      </c>
      <c r="P21" s="781" t="str">
        <f>'CF-M-3152'!R16</f>
        <v/>
      </c>
      <c r="Q21" s="781" t="str">
        <f>'CF-M-3152'!V16</f>
        <v/>
      </c>
      <c r="R21" s="781" t="str">
        <f>'CF-M-3152'!X16</f>
        <v/>
      </c>
      <c r="S21" s="781">
        <f>'CF-CS-3153'!I16</f>
        <v>73.5</v>
      </c>
      <c r="T21" s="781" t="str">
        <f>'CF-CS-3153'!R16</f>
        <v/>
      </c>
      <c r="U21" s="781" t="str">
        <f>'CF-CS-3153'!V16</f>
        <v/>
      </c>
      <c r="V21" s="781" t="str">
        <f>'CF-CS-3153'!X16</f>
        <v/>
      </c>
      <c r="W21" s="781">
        <f>'CF-CN-3154'!I16</f>
        <v>74.3125</v>
      </c>
      <c r="X21" s="781" t="str">
        <f>'CF-CN-3154'!R16</f>
        <v/>
      </c>
      <c r="Y21" s="781" t="str">
        <f>'CF-CN-3154'!V16</f>
        <v/>
      </c>
      <c r="Z21" s="781" t="str">
        <f>'CF-CN-3154'!X16</f>
        <v/>
      </c>
      <c r="AA21" s="781">
        <f>'CF-EA-3155'!I16</f>
        <v>71.4375</v>
      </c>
      <c r="AB21" s="781" t="str">
        <f>'CF-EA-3155'!R16</f>
        <v/>
      </c>
      <c r="AC21" s="781" t="str">
        <f>'CF-EA-3155'!V16</f>
        <v/>
      </c>
      <c r="AD21" s="781" t="str">
        <f>'CF-EA-3155'!X16</f>
        <v/>
      </c>
      <c r="AE21" s="781">
        <f>'CF-EF-3156'!I16</f>
        <v>68</v>
      </c>
      <c r="AF21" s="781">
        <f>'CF-EF-3156'!R16</f>
        <v>34</v>
      </c>
      <c r="AG21" s="781">
        <f>'CF-EF-3156'!V16</f>
        <v>20</v>
      </c>
      <c r="AH21" s="781" t="str">
        <f>'CF-EF-3156'!X16</f>
        <v/>
      </c>
      <c r="AI21" s="781">
        <f>'CF-FIHR-3157'!I16</f>
        <v>72.125</v>
      </c>
      <c r="AJ21" s="781" t="str">
        <f>'CF-FIHR-3157'!R16</f>
        <v/>
      </c>
      <c r="AK21" s="781" t="str">
        <f>'CF-FIHR-3157'!V16</f>
        <v/>
      </c>
      <c r="AL21" s="781" t="str">
        <f>'CF-FIHR-3157'!X16</f>
        <v/>
      </c>
      <c r="AM21" s="784"/>
      <c r="AN21" s="784"/>
    </row>
    <row r="22">
      <c r="A22" s="779">
        <v>11.0</v>
      </c>
      <c r="B22" s="780" t="str">
        <f>'3A 2025 - 2026 DATOS DEL ESTUDI'!B14</f>
        <v>Scarlet  Castillo</v>
      </c>
      <c r="C22" s="781">
        <f>'CF-LE3149'!I17</f>
        <v>50.5625</v>
      </c>
      <c r="D22" s="781">
        <f>'CF-LE3149'!R17</f>
        <v>25</v>
      </c>
      <c r="E22" s="781">
        <f>'CF-LE3149'!V17</f>
        <v>15</v>
      </c>
      <c r="F22" s="782" t="str">
        <f>'CF-LE3149'!X17</f>
        <v/>
      </c>
      <c r="G22" s="781">
        <f>'CF-LE-I3150'!I17</f>
        <v>0</v>
      </c>
      <c r="H22" s="781">
        <f>'CF-LE-I3150'!R17</f>
        <v>0</v>
      </c>
      <c r="I22" s="781">
        <f>'CF-LE-I3150'!V17</f>
        <v>0</v>
      </c>
      <c r="J22" s="782" t="str">
        <f>'CF-LE-I3150'!X17</f>
        <v/>
      </c>
      <c r="K22" s="781">
        <f>'CF-LE-F3151'!I17</f>
        <v>52.75</v>
      </c>
      <c r="L22" s="781">
        <f>'CF-LE-F3151'!R17</f>
        <v>26</v>
      </c>
      <c r="M22" s="781">
        <f>'CF-LE-F3151'!V17</f>
        <v>16</v>
      </c>
      <c r="N22" s="781" t="str">
        <f>'CF-LE-F3151'!X17</f>
        <v/>
      </c>
      <c r="O22" s="781">
        <f>'CF-M-3152'!I17</f>
        <v>39.9375</v>
      </c>
      <c r="P22" s="781">
        <f>'CF-M-3152'!R17</f>
        <v>20</v>
      </c>
      <c r="Q22" s="781">
        <f>'CF-M-3152'!V17</f>
        <v>12</v>
      </c>
      <c r="R22" s="781" t="str">
        <f>'CF-M-3152'!X17</f>
        <v/>
      </c>
      <c r="S22" s="781">
        <f>'CF-CS-3153'!I17</f>
        <v>49.5625</v>
      </c>
      <c r="T22" s="781">
        <f>'CF-CS-3153'!R17</f>
        <v>25</v>
      </c>
      <c r="U22" s="781">
        <f>'CF-CS-3153'!V17</f>
        <v>15</v>
      </c>
      <c r="V22" s="781" t="str">
        <f>'CF-CS-3153'!X17</f>
        <v/>
      </c>
      <c r="W22" s="781">
        <f>'CF-CN-3154'!I17</f>
        <v>31.875</v>
      </c>
      <c r="X22" s="781">
        <f>'CF-CN-3154'!R17</f>
        <v>16</v>
      </c>
      <c r="Y22" s="781">
        <f>'CF-CN-3154'!V17</f>
        <v>10</v>
      </c>
      <c r="Z22" s="781" t="str">
        <f>'CF-CN-3154'!X17</f>
        <v/>
      </c>
      <c r="AA22" s="781">
        <f>'CF-EA-3155'!I17</f>
        <v>56.0625</v>
      </c>
      <c r="AB22" s="781">
        <f>'CF-EA-3155'!R17</f>
        <v>28</v>
      </c>
      <c r="AC22" s="781">
        <f>'CF-EA-3155'!V17</f>
        <v>17</v>
      </c>
      <c r="AD22" s="781" t="str">
        <f>'CF-EA-3155'!X17</f>
        <v/>
      </c>
      <c r="AE22" s="781">
        <f>'CF-EF-3156'!I17</f>
        <v>56.3125</v>
      </c>
      <c r="AF22" s="781">
        <f>'CF-EF-3156'!R17</f>
        <v>28</v>
      </c>
      <c r="AG22" s="781">
        <f>'CF-EF-3156'!V17</f>
        <v>17</v>
      </c>
      <c r="AH22" s="781" t="str">
        <f>'CF-EF-3156'!X17</f>
        <v/>
      </c>
      <c r="AI22" s="781">
        <f>'CF-FIHR-3157'!I17</f>
        <v>48.875</v>
      </c>
      <c r="AJ22" s="781">
        <f>'CF-FIHR-3157'!R17</f>
        <v>24</v>
      </c>
      <c r="AK22" s="781">
        <f>'CF-FIHR-3157'!V17</f>
        <v>15</v>
      </c>
      <c r="AL22" s="781" t="str">
        <f>'CF-FIHR-3157'!X17</f>
        <v/>
      </c>
      <c r="AM22" s="783"/>
      <c r="AN22" s="784"/>
    </row>
    <row r="23">
      <c r="A23" s="779">
        <v>12.0</v>
      </c>
      <c r="B23" s="780" t="str">
        <f>'3A 2025 - 2026 DATOS DEL ESTUDI'!B15</f>
        <v>Yarselin  Cruz Peña</v>
      </c>
      <c r="C23" s="781">
        <f>'CF-LE3149'!I18</f>
        <v>65.1875</v>
      </c>
      <c r="D23" s="781">
        <f>'CF-LE3149'!R18</f>
        <v>33</v>
      </c>
      <c r="E23" s="781">
        <f>'CF-LE3149'!V18</f>
        <v>20</v>
      </c>
      <c r="F23" s="782" t="str">
        <f>'CF-LE3149'!X18</f>
        <v/>
      </c>
      <c r="G23" s="781">
        <f>'CF-LE-I3150'!I18</f>
        <v>0</v>
      </c>
      <c r="H23" s="781">
        <f>'CF-LE-I3150'!R18</f>
        <v>0</v>
      </c>
      <c r="I23" s="781">
        <f>'CF-LE-I3150'!V18</f>
        <v>0</v>
      </c>
      <c r="J23" s="782" t="str">
        <f>'CF-LE-I3150'!X18</f>
        <v/>
      </c>
      <c r="K23" s="781">
        <f>'CF-LE-F3151'!I18</f>
        <v>61.3125</v>
      </c>
      <c r="L23" s="781">
        <f>'CF-LE-F3151'!R18</f>
        <v>31</v>
      </c>
      <c r="M23" s="781">
        <f>'CF-LE-F3151'!V18</f>
        <v>18</v>
      </c>
      <c r="N23" s="781" t="str">
        <f>'CF-LE-F3151'!X18</f>
        <v/>
      </c>
      <c r="O23" s="781">
        <f>'CF-M-3152'!I18</f>
        <v>65.0625</v>
      </c>
      <c r="P23" s="781">
        <f>'CF-M-3152'!R18</f>
        <v>33</v>
      </c>
      <c r="Q23" s="781">
        <f>'CF-M-3152'!V18</f>
        <v>20</v>
      </c>
      <c r="R23" s="781" t="str">
        <f>'CF-M-3152'!X18</f>
        <v/>
      </c>
      <c r="S23" s="781">
        <f>'CF-CS-3153'!I18</f>
        <v>69.5625</v>
      </c>
      <c r="T23" s="781" t="str">
        <f>'CF-CS-3153'!R18</f>
        <v/>
      </c>
      <c r="U23" s="781" t="str">
        <f>'CF-CS-3153'!V18</f>
        <v/>
      </c>
      <c r="V23" s="781" t="str">
        <f>'CF-CS-3153'!X18</f>
        <v/>
      </c>
      <c r="W23" s="781">
        <f>'CF-CN-3154'!I18</f>
        <v>67</v>
      </c>
      <c r="X23" s="781">
        <f>'CF-CN-3154'!R18</f>
        <v>34</v>
      </c>
      <c r="Y23" s="781">
        <f>'CF-CN-3154'!V18</f>
        <v>20</v>
      </c>
      <c r="Z23" s="781" t="str">
        <f>'CF-CN-3154'!X18</f>
        <v/>
      </c>
      <c r="AA23" s="781">
        <f>'CF-EA-3155'!I18</f>
        <v>69.5</v>
      </c>
      <c r="AB23" s="781" t="str">
        <f>'CF-EA-3155'!R18</f>
        <v/>
      </c>
      <c r="AC23" s="781" t="str">
        <f>'CF-EA-3155'!V18</f>
        <v/>
      </c>
      <c r="AD23" s="781" t="str">
        <f>'CF-EA-3155'!X18</f>
        <v/>
      </c>
      <c r="AE23" s="781">
        <f>'CF-EF-3156'!I18</f>
        <v>65.25</v>
      </c>
      <c r="AF23" s="781">
        <f>'CF-EF-3156'!R18</f>
        <v>33</v>
      </c>
      <c r="AG23" s="781">
        <f>'CF-EF-3156'!V18</f>
        <v>20</v>
      </c>
      <c r="AH23" s="781" t="str">
        <f>'CF-EF-3156'!X18</f>
        <v/>
      </c>
      <c r="AI23" s="781">
        <f>'CF-FIHR-3157'!I18</f>
        <v>68.5</v>
      </c>
      <c r="AJ23" s="781">
        <f>'CF-FIHR-3157'!R18</f>
        <v>34</v>
      </c>
      <c r="AK23" s="781">
        <f>'CF-FIHR-3157'!V18</f>
        <v>21</v>
      </c>
      <c r="AL23" s="781" t="str">
        <f>'CF-FIHR-3157'!X18</f>
        <v/>
      </c>
      <c r="AM23" s="783"/>
      <c r="AN23" s="784"/>
    </row>
    <row r="24">
      <c r="A24" s="779">
        <v>13.0</v>
      </c>
      <c r="B24" s="780" t="str">
        <f>'3A 2025 - 2026 DATOS DEL ESTUDI'!B16</f>
        <v>Fernando José Díaz Fernández</v>
      </c>
      <c r="C24" s="781">
        <f>'CF-LE3149'!I19</f>
        <v>63.75</v>
      </c>
      <c r="D24" s="781">
        <f>'CF-LE3149'!R19</f>
        <v>32</v>
      </c>
      <c r="E24" s="781">
        <f>'CF-LE3149'!V19</f>
        <v>19</v>
      </c>
      <c r="F24" s="782" t="str">
        <f>'CF-LE3149'!X19</f>
        <v/>
      </c>
      <c r="G24" s="781">
        <f>'CF-LE-I3150'!I19</f>
        <v>0</v>
      </c>
      <c r="H24" s="781">
        <f>'CF-LE-I3150'!R19</f>
        <v>0</v>
      </c>
      <c r="I24" s="781">
        <f>'CF-LE-I3150'!V19</f>
        <v>0</v>
      </c>
      <c r="J24" s="782" t="str">
        <f>'CF-LE-I3150'!X19</f>
        <v/>
      </c>
      <c r="K24" s="781">
        <f>'CF-LE-F3151'!I19</f>
        <v>57.4375</v>
      </c>
      <c r="L24" s="781">
        <f>'CF-LE-F3151'!R19</f>
        <v>29</v>
      </c>
      <c r="M24" s="781">
        <f>'CF-LE-F3151'!V19</f>
        <v>17</v>
      </c>
      <c r="N24" s="781" t="str">
        <f>'CF-LE-F3151'!X19</f>
        <v/>
      </c>
      <c r="O24" s="781">
        <f>'CF-M-3152'!I19</f>
        <v>53.125</v>
      </c>
      <c r="P24" s="781">
        <f>'CF-M-3152'!R19</f>
        <v>27</v>
      </c>
      <c r="Q24" s="781">
        <f>'CF-M-3152'!V19</f>
        <v>16</v>
      </c>
      <c r="R24" s="781" t="str">
        <f>'CF-M-3152'!X19</f>
        <v/>
      </c>
      <c r="S24" s="781">
        <f>'CF-CS-3153'!I19</f>
        <v>65.75</v>
      </c>
      <c r="T24" s="781">
        <f>'CF-CS-3153'!R19</f>
        <v>33</v>
      </c>
      <c r="U24" s="781">
        <f>'CF-CS-3153'!V19</f>
        <v>20</v>
      </c>
      <c r="V24" s="781" t="str">
        <f>'CF-CS-3153'!X19</f>
        <v/>
      </c>
      <c r="W24" s="781">
        <f>'CF-CN-3154'!I19</f>
        <v>61.5625</v>
      </c>
      <c r="X24" s="781">
        <f>'CF-CN-3154'!R19</f>
        <v>31</v>
      </c>
      <c r="Y24" s="781">
        <f>'CF-CN-3154'!V19</f>
        <v>18</v>
      </c>
      <c r="Z24" s="781" t="str">
        <f>'CF-CN-3154'!X19</f>
        <v/>
      </c>
      <c r="AA24" s="781">
        <f>'CF-EA-3155'!I19</f>
        <v>64.25</v>
      </c>
      <c r="AB24" s="781">
        <f>'CF-EA-3155'!R19</f>
        <v>32</v>
      </c>
      <c r="AC24" s="781">
        <f>'CF-EA-3155'!V19</f>
        <v>19</v>
      </c>
      <c r="AD24" s="781" t="str">
        <f>'CF-EA-3155'!X19</f>
        <v/>
      </c>
      <c r="AE24" s="781">
        <f>'CF-EF-3156'!I19</f>
        <v>62.0625</v>
      </c>
      <c r="AF24" s="781">
        <f>'CF-EF-3156'!R19</f>
        <v>31</v>
      </c>
      <c r="AG24" s="781">
        <f>'CF-EF-3156'!V19</f>
        <v>19</v>
      </c>
      <c r="AH24" s="781" t="str">
        <f>'CF-EF-3156'!X19</f>
        <v/>
      </c>
      <c r="AI24" s="781">
        <f>'CF-FIHR-3157'!I19</f>
        <v>62.66666667</v>
      </c>
      <c r="AJ24" s="781">
        <f>'CF-FIHR-3157'!R19</f>
        <v>31</v>
      </c>
      <c r="AK24" s="781">
        <f>'CF-FIHR-3157'!V19</f>
        <v>19</v>
      </c>
      <c r="AL24" s="781" t="str">
        <f>'CF-FIHR-3157'!X19</f>
        <v/>
      </c>
      <c r="AM24" s="783"/>
      <c r="AN24" s="784"/>
    </row>
    <row r="25">
      <c r="A25" s="779">
        <v>14.0</v>
      </c>
      <c r="B25" s="780" t="str">
        <f>'3A 2025 - 2026 DATOS DEL ESTUDI'!B17</f>
        <v>Scarlett  Espinal Estéves</v>
      </c>
      <c r="C25" s="781">
        <f>'CF-LE3149'!I20</f>
        <v>61</v>
      </c>
      <c r="D25" s="781">
        <f>'CF-LE3149'!R20</f>
        <v>31</v>
      </c>
      <c r="E25" s="781">
        <f>'CF-LE3149'!V20</f>
        <v>18</v>
      </c>
      <c r="F25" s="782" t="str">
        <f>'CF-LE3149'!X20</f>
        <v/>
      </c>
      <c r="G25" s="781">
        <f>'CF-LE-I3150'!I20</f>
        <v>0</v>
      </c>
      <c r="H25" s="781">
        <f>'CF-LE-I3150'!R20</f>
        <v>0</v>
      </c>
      <c r="I25" s="781">
        <f>'CF-LE-I3150'!V20</f>
        <v>0</v>
      </c>
      <c r="J25" s="782" t="str">
        <f>'CF-LE-I3150'!X20</f>
        <v/>
      </c>
      <c r="K25" s="781">
        <f>'CF-LE-F3151'!I20</f>
        <v>48.125</v>
      </c>
      <c r="L25" s="781">
        <f>'CF-LE-F3151'!R20</f>
        <v>24</v>
      </c>
      <c r="M25" s="781">
        <f>'CF-LE-F3151'!V20</f>
        <v>14</v>
      </c>
      <c r="N25" s="781" t="str">
        <f>'CF-LE-F3151'!X20</f>
        <v/>
      </c>
      <c r="O25" s="781">
        <f>'CF-M-3152'!I20</f>
        <v>52.9375</v>
      </c>
      <c r="P25" s="781">
        <f>'CF-M-3152'!R20</f>
        <v>26</v>
      </c>
      <c r="Q25" s="781">
        <f>'CF-M-3152'!V20</f>
        <v>16</v>
      </c>
      <c r="R25" s="781" t="str">
        <f>'CF-M-3152'!X20</f>
        <v/>
      </c>
      <c r="S25" s="781">
        <f>'CF-CS-3153'!I20</f>
        <v>57.25</v>
      </c>
      <c r="T25" s="781">
        <f>'CF-CS-3153'!R20</f>
        <v>29</v>
      </c>
      <c r="U25" s="781">
        <f>'CF-CS-3153'!V20</f>
        <v>17</v>
      </c>
      <c r="V25" s="781" t="str">
        <f>'CF-CS-3153'!X20</f>
        <v/>
      </c>
      <c r="W25" s="781">
        <f>'CF-CN-3154'!I20</f>
        <v>45.6875</v>
      </c>
      <c r="X25" s="781">
        <f>'CF-CN-3154'!R20</f>
        <v>23</v>
      </c>
      <c r="Y25" s="781">
        <f>'CF-CN-3154'!V20</f>
        <v>14</v>
      </c>
      <c r="Z25" s="781" t="str">
        <f>'CF-CN-3154'!X20</f>
        <v/>
      </c>
      <c r="AA25" s="781">
        <f>'CF-EA-3155'!I20</f>
        <v>55.9375</v>
      </c>
      <c r="AB25" s="781">
        <f>'CF-EA-3155'!R20</f>
        <v>28</v>
      </c>
      <c r="AC25" s="781">
        <f>'CF-EA-3155'!V20</f>
        <v>17</v>
      </c>
      <c r="AD25" s="781" t="str">
        <f>'CF-EA-3155'!X20</f>
        <v/>
      </c>
      <c r="AE25" s="781">
        <f>'CF-EF-3156'!I20</f>
        <v>63.4375</v>
      </c>
      <c r="AF25" s="781">
        <f>'CF-EF-3156'!R20</f>
        <v>32</v>
      </c>
      <c r="AG25" s="781">
        <f>'CF-EF-3156'!V20</f>
        <v>19</v>
      </c>
      <c r="AH25" s="781" t="str">
        <f>'CF-EF-3156'!X20</f>
        <v/>
      </c>
      <c r="AI25" s="781">
        <f>'CF-FIHR-3157'!I20</f>
        <v>48.8125</v>
      </c>
      <c r="AJ25" s="781">
        <f>'CF-FIHR-3157'!R20</f>
        <v>24</v>
      </c>
      <c r="AK25" s="781">
        <f>'CF-FIHR-3157'!V20</f>
        <v>15</v>
      </c>
      <c r="AL25" s="781" t="str">
        <f>'CF-FIHR-3157'!X20</f>
        <v/>
      </c>
      <c r="AM25" s="784"/>
      <c r="AN25" s="783"/>
    </row>
    <row r="26">
      <c r="A26" s="779">
        <v>15.0</v>
      </c>
      <c r="B26" s="780" t="str">
        <f>'3A 2025 - 2026 DATOS DEL ESTUDI'!B18</f>
        <v>José Manuel Estrella</v>
      </c>
      <c r="C26" s="781">
        <f>'CF-LE3149'!I21</f>
        <v>55.875</v>
      </c>
      <c r="D26" s="781">
        <f>'CF-LE3149'!R21</f>
        <v>28</v>
      </c>
      <c r="E26" s="781">
        <f>'CF-LE3149'!V21</f>
        <v>17</v>
      </c>
      <c r="F26" s="782" t="str">
        <f>'CF-LE3149'!X21</f>
        <v/>
      </c>
      <c r="G26" s="781">
        <f>'CF-LE-I3150'!I21</f>
        <v>0</v>
      </c>
      <c r="H26" s="781">
        <f>'CF-LE-I3150'!R21</f>
        <v>0</v>
      </c>
      <c r="I26" s="781">
        <f>'CF-LE-I3150'!V21</f>
        <v>0</v>
      </c>
      <c r="J26" s="782" t="str">
        <f>'CF-LE-I3150'!X21</f>
        <v/>
      </c>
      <c r="K26" s="781">
        <f>'CF-LE-F3151'!I21</f>
        <v>33.1875</v>
      </c>
      <c r="L26" s="781">
        <f>'CF-LE-F3151'!R21</f>
        <v>17</v>
      </c>
      <c r="M26" s="781">
        <f>'CF-LE-F3151'!V21</f>
        <v>10</v>
      </c>
      <c r="N26" s="781" t="str">
        <f>'CF-LE-F3151'!X21</f>
        <v/>
      </c>
      <c r="O26" s="781">
        <f>'CF-M-3152'!I21</f>
        <v>46.6875</v>
      </c>
      <c r="P26" s="781">
        <f>'CF-M-3152'!R21</f>
        <v>23</v>
      </c>
      <c r="Q26" s="781">
        <f>'CF-M-3152'!V21</f>
        <v>14</v>
      </c>
      <c r="R26" s="781" t="str">
        <f>'CF-M-3152'!X21</f>
        <v/>
      </c>
      <c r="S26" s="781">
        <f>'CF-CS-3153'!I21</f>
        <v>47.625</v>
      </c>
      <c r="T26" s="781">
        <f>'CF-CS-3153'!R21</f>
        <v>24</v>
      </c>
      <c r="U26" s="781">
        <f>'CF-CS-3153'!V21</f>
        <v>14</v>
      </c>
      <c r="V26" s="781" t="str">
        <f>'CF-CS-3153'!X21</f>
        <v/>
      </c>
      <c r="W26" s="781">
        <f>'CF-CN-3154'!I21</f>
        <v>32.125</v>
      </c>
      <c r="X26" s="781">
        <f>'CF-CN-3154'!R21</f>
        <v>16</v>
      </c>
      <c r="Y26" s="781">
        <f>'CF-CN-3154'!V21</f>
        <v>10</v>
      </c>
      <c r="Z26" s="781" t="str">
        <f>'CF-CN-3154'!X21</f>
        <v/>
      </c>
      <c r="AA26" s="781">
        <f>'CF-EA-3155'!I21</f>
        <v>55.0625</v>
      </c>
      <c r="AB26" s="781">
        <f>'CF-EA-3155'!R21</f>
        <v>28</v>
      </c>
      <c r="AC26" s="781">
        <f>'CF-EA-3155'!V21</f>
        <v>17</v>
      </c>
      <c r="AD26" s="781" t="str">
        <f>'CF-EA-3155'!X21</f>
        <v/>
      </c>
      <c r="AE26" s="781">
        <f>'CF-EF-3156'!I21</f>
        <v>58.1875</v>
      </c>
      <c r="AF26" s="781">
        <f>'CF-EF-3156'!R21</f>
        <v>29</v>
      </c>
      <c r="AG26" s="781">
        <f>'CF-EF-3156'!V21</f>
        <v>17</v>
      </c>
      <c r="AH26" s="781" t="str">
        <f>'CF-EF-3156'!X21</f>
        <v/>
      </c>
      <c r="AI26" s="781">
        <f>'CF-FIHR-3157'!I21</f>
        <v>52.3125</v>
      </c>
      <c r="AJ26" s="781">
        <f>'CF-FIHR-3157'!R21</f>
        <v>26</v>
      </c>
      <c r="AK26" s="781">
        <f>'CF-FIHR-3157'!V21</f>
        <v>16</v>
      </c>
      <c r="AL26" s="781" t="str">
        <f>'CF-FIHR-3157'!X21</f>
        <v/>
      </c>
      <c r="AM26" s="783"/>
      <c r="AN26" s="784"/>
    </row>
    <row r="27">
      <c r="A27" s="779">
        <v>16.0</v>
      </c>
      <c r="B27" s="780" t="str">
        <f>'3A 2025 - 2026 DATOS DEL ESTUDI'!B19</f>
        <v>Misael Starberk Ferreras Pérez</v>
      </c>
      <c r="C27" s="781">
        <f>'CF-LE3149'!I22</f>
        <v>64.3125</v>
      </c>
      <c r="D27" s="781">
        <f>'CF-LE3149'!R22</f>
        <v>32</v>
      </c>
      <c r="E27" s="781">
        <f>'CF-LE3149'!V22</f>
        <v>19</v>
      </c>
      <c r="F27" s="782" t="str">
        <f>'CF-LE3149'!X22</f>
        <v/>
      </c>
      <c r="G27" s="781">
        <f>'CF-LE-I3150'!I22</f>
        <v>0</v>
      </c>
      <c r="H27" s="781">
        <f>'CF-LE-I3150'!R22</f>
        <v>0</v>
      </c>
      <c r="I27" s="781">
        <f>'CF-LE-I3150'!V22</f>
        <v>0</v>
      </c>
      <c r="J27" s="782" t="str">
        <f>'CF-LE-I3150'!X22</f>
        <v/>
      </c>
      <c r="K27" s="781">
        <f>'CF-LE-F3151'!I22</f>
        <v>62.25</v>
      </c>
      <c r="L27" s="781">
        <f>'CF-LE-F3151'!R22</f>
        <v>31</v>
      </c>
      <c r="M27" s="781">
        <f>'CF-LE-F3151'!V22</f>
        <v>19</v>
      </c>
      <c r="N27" s="781" t="str">
        <f>'CF-LE-F3151'!X22</f>
        <v/>
      </c>
      <c r="O27" s="781">
        <f>'CF-M-3152'!I22</f>
        <v>63.875</v>
      </c>
      <c r="P27" s="781">
        <f>'CF-M-3152'!R22</f>
        <v>32</v>
      </c>
      <c r="Q27" s="781">
        <f>'CF-M-3152'!V22</f>
        <v>19</v>
      </c>
      <c r="R27" s="781" t="str">
        <f>'CF-M-3152'!X22</f>
        <v/>
      </c>
      <c r="S27" s="781">
        <f>'CF-CS-3153'!I22</f>
        <v>63.0625</v>
      </c>
      <c r="T27" s="781">
        <f>'CF-CS-3153'!R22</f>
        <v>32</v>
      </c>
      <c r="U27" s="781">
        <f>'CF-CS-3153'!V22</f>
        <v>19</v>
      </c>
      <c r="V27" s="781" t="str">
        <f>'CF-CS-3153'!X22</f>
        <v/>
      </c>
      <c r="W27" s="781">
        <f>'CF-CN-3154'!I22</f>
        <v>61.8125</v>
      </c>
      <c r="X27" s="781">
        <f>'CF-CN-3154'!R22</f>
        <v>31</v>
      </c>
      <c r="Y27" s="781">
        <f>'CF-CN-3154'!V22</f>
        <v>19</v>
      </c>
      <c r="Z27" s="781" t="str">
        <f>'CF-CN-3154'!X22</f>
        <v/>
      </c>
      <c r="AA27" s="781">
        <f>'CF-EA-3155'!I22</f>
        <v>62.875</v>
      </c>
      <c r="AB27" s="781">
        <f>'CF-EA-3155'!R22</f>
        <v>31</v>
      </c>
      <c r="AC27" s="781">
        <f>'CF-EA-3155'!V22</f>
        <v>19</v>
      </c>
      <c r="AD27" s="781" t="str">
        <f>'CF-EA-3155'!X22</f>
        <v/>
      </c>
      <c r="AE27" s="781">
        <f>'CF-EF-3156'!I22</f>
        <v>61.125</v>
      </c>
      <c r="AF27" s="781">
        <f>'CF-EF-3156'!R22</f>
        <v>31</v>
      </c>
      <c r="AG27" s="781">
        <f>'CF-EF-3156'!V22</f>
        <v>18</v>
      </c>
      <c r="AH27" s="781" t="str">
        <f>'CF-EF-3156'!X22</f>
        <v/>
      </c>
      <c r="AI27" s="781">
        <f>'CF-FIHR-3157'!I22</f>
        <v>59.8125</v>
      </c>
      <c r="AJ27" s="781">
        <f>'CF-FIHR-3157'!R22</f>
        <v>30</v>
      </c>
      <c r="AK27" s="781">
        <f>'CF-FIHR-3157'!V22</f>
        <v>18</v>
      </c>
      <c r="AL27" s="781" t="str">
        <f>'CF-FIHR-3157'!X22</f>
        <v/>
      </c>
      <c r="AM27" s="783"/>
      <c r="AN27" s="784"/>
    </row>
    <row r="28">
      <c r="A28" s="779">
        <v>17.0</v>
      </c>
      <c r="B28" s="780" t="str">
        <f>'3A 2025 - 2026 DATOS DEL ESTUDI'!B20</f>
        <v>Ruth Esther Fernández Rodríguez</v>
      </c>
      <c r="C28" s="781">
        <f>'CF-LE3149'!I23</f>
        <v>64.3125</v>
      </c>
      <c r="D28" s="781">
        <f>'CF-LE3149'!R23</f>
        <v>32</v>
      </c>
      <c r="E28" s="781">
        <f>'CF-LE3149'!V23</f>
        <v>19</v>
      </c>
      <c r="F28" s="782" t="str">
        <f>'CF-LE3149'!X23</f>
        <v/>
      </c>
      <c r="G28" s="781">
        <f>'CF-LE-I3150'!I23</f>
        <v>0</v>
      </c>
      <c r="H28" s="781">
        <f>'CF-LE-I3150'!R23</f>
        <v>0</v>
      </c>
      <c r="I28" s="781">
        <f>'CF-LE-I3150'!V23</f>
        <v>0</v>
      </c>
      <c r="J28" s="782" t="str">
        <f>'CF-LE-I3150'!X23</f>
        <v/>
      </c>
      <c r="K28" s="781">
        <f>'CF-LE-F3151'!I23</f>
        <v>62.1875</v>
      </c>
      <c r="L28" s="781">
        <f>'CF-LE-F3151'!R23</f>
        <v>31</v>
      </c>
      <c r="M28" s="781">
        <f>'CF-LE-F3151'!V23</f>
        <v>19</v>
      </c>
      <c r="N28" s="781" t="str">
        <f>'CF-LE-F3151'!X23</f>
        <v/>
      </c>
      <c r="O28" s="781">
        <f>'CF-M-3152'!I23</f>
        <v>55.9375</v>
      </c>
      <c r="P28" s="781">
        <f>'CF-M-3152'!R23</f>
        <v>28</v>
      </c>
      <c r="Q28" s="781">
        <f>'CF-M-3152'!V23</f>
        <v>17</v>
      </c>
      <c r="R28" s="781" t="str">
        <f>'CF-M-3152'!X23</f>
        <v/>
      </c>
      <c r="S28" s="781">
        <f>'CF-CS-3153'!I23</f>
        <v>66.5</v>
      </c>
      <c r="T28" s="781">
        <f>'CF-CS-3153'!R23</f>
        <v>33</v>
      </c>
      <c r="U28" s="781">
        <f>'CF-CS-3153'!V23</f>
        <v>20</v>
      </c>
      <c r="V28" s="781" t="str">
        <f>'CF-CS-3153'!X23</f>
        <v/>
      </c>
      <c r="W28" s="781">
        <f>'CF-CN-3154'!I23</f>
        <v>57.375</v>
      </c>
      <c r="X28" s="781">
        <f>'CF-CN-3154'!R23</f>
        <v>29</v>
      </c>
      <c r="Y28" s="781">
        <f>'CF-CN-3154'!V23</f>
        <v>17</v>
      </c>
      <c r="Z28" s="781" t="str">
        <f>'CF-CN-3154'!X23</f>
        <v/>
      </c>
      <c r="AA28" s="781">
        <f>'CF-EA-3155'!I23</f>
        <v>62.0625</v>
      </c>
      <c r="AB28" s="781">
        <f>'CF-EA-3155'!R23</f>
        <v>31</v>
      </c>
      <c r="AC28" s="781">
        <f>'CF-EA-3155'!V23</f>
        <v>19</v>
      </c>
      <c r="AD28" s="781" t="str">
        <f>'CF-EA-3155'!X23</f>
        <v/>
      </c>
      <c r="AE28" s="781">
        <f>'CF-EF-3156'!I23</f>
        <v>62</v>
      </c>
      <c r="AF28" s="781">
        <f>'CF-EF-3156'!R23</f>
        <v>31</v>
      </c>
      <c r="AG28" s="781">
        <f>'CF-EF-3156'!V23</f>
        <v>19</v>
      </c>
      <c r="AH28" s="781" t="str">
        <f>'CF-EF-3156'!X23</f>
        <v/>
      </c>
      <c r="AI28" s="781">
        <f>'CF-FIHR-3157'!I23</f>
        <v>61.9375</v>
      </c>
      <c r="AJ28" s="781">
        <f>'CF-FIHR-3157'!R23</f>
        <v>31</v>
      </c>
      <c r="AK28" s="781">
        <f>'CF-FIHR-3157'!V23</f>
        <v>19</v>
      </c>
      <c r="AL28" s="781" t="str">
        <f>'CF-FIHR-3157'!X23</f>
        <v/>
      </c>
      <c r="AM28" s="783"/>
      <c r="AN28" s="784"/>
    </row>
    <row r="29">
      <c r="A29" s="779">
        <v>18.0</v>
      </c>
      <c r="B29" s="780" t="str">
        <f>'3A 2025 - 2026 DATOS DEL ESTUDI'!B21</f>
        <v>Discairy  Filpo Estrella</v>
      </c>
      <c r="C29" s="781">
        <f>'CF-LE3149'!I24</f>
        <v>65.0625</v>
      </c>
      <c r="D29" s="781">
        <f>'CF-LE3149'!R24</f>
        <v>33</v>
      </c>
      <c r="E29" s="781">
        <f>'CF-LE3149'!V24</f>
        <v>20</v>
      </c>
      <c r="F29" s="782" t="str">
        <f>'CF-LE3149'!X24</f>
        <v/>
      </c>
      <c r="G29" s="781">
        <f>'CF-LE-I3150'!I24</f>
        <v>0</v>
      </c>
      <c r="H29" s="781">
        <f>'CF-LE-I3150'!R24</f>
        <v>0</v>
      </c>
      <c r="I29" s="781">
        <f>'CF-LE-I3150'!V24</f>
        <v>0</v>
      </c>
      <c r="J29" s="782" t="str">
        <f>'CF-LE-I3150'!X24</f>
        <v/>
      </c>
      <c r="K29" s="781">
        <f>'CF-LE-F3151'!I24</f>
        <v>55.5</v>
      </c>
      <c r="L29" s="781">
        <f>'CF-LE-F3151'!R24</f>
        <v>28</v>
      </c>
      <c r="M29" s="781">
        <f>'CF-LE-F3151'!V24</f>
        <v>17</v>
      </c>
      <c r="N29" s="781" t="str">
        <f>'CF-LE-F3151'!X24</f>
        <v/>
      </c>
      <c r="O29" s="781">
        <f>'CF-M-3152'!I24</f>
        <v>62.0625</v>
      </c>
      <c r="P29" s="781">
        <f>'CF-M-3152'!R24</f>
        <v>31</v>
      </c>
      <c r="Q29" s="781">
        <f>'CF-M-3152'!V24</f>
        <v>19</v>
      </c>
      <c r="R29" s="781" t="str">
        <f>'CF-M-3152'!X24</f>
        <v/>
      </c>
      <c r="S29" s="781">
        <f>'CF-CS-3153'!I24</f>
        <v>64.9375</v>
      </c>
      <c r="T29" s="781">
        <f>'CF-CS-3153'!R24</f>
        <v>32</v>
      </c>
      <c r="U29" s="781">
        <f>'CF-CS-3153'!V24</f>
        <v>19</v>
      </c>
      <c r="V29" s="781" t="str">
        <f>'CF-CS-3153'!X24</f>
        <v/>
      </c>
      <c r="W29" s="781">
        <f>'CF-CN-3154'!I24</f>
        <v>60.5625</v>
      </c>
      <c r="X29" s="781">
        <f>'CF-CN-3154'!R24</f>
        <v>30</v>
      </c>
      <c r="Y29" s="781">
        <f>'CF-CN-3154'!V24</f>
        <v>18</v>
      </c>
      <c r="Z29" s="781" t="str">
        <f>'CF-CN-3154'!X24</f>
        <v/>
      </c>
      <c r="AA29" s="781">
        <f>'CF-EA-3155'!I24</f>
        <v>67.3125</v>
      </c>
      <c r="AB29" s="781">
        <f>'CF-EA-3155'!R24</f>
        <v>34</v>
      </c>
      <c r="AC29" s="781">
        <f>'CF-EA-3155'!V24</f>
        <v>20</v>
      </c>
      <c r="AD29" s="781" t="str">
        <f>'CF-EA-3155'!X24</f>
        <v/>
      </c>
      <c r="AE29" s="781">
        <f>'CF-EF-3156'!I24</f>
        <v>63.125</v>
      </c>
      <c r="AF29" s="781">
        <f>'CF-EF-3156'!R24</f>
        <v>32</v>
      </c>
      <c r="AG29" s="781">
        <f>'CF-EF-3156'!V24</f>
        <v>19</v>
      </c>
      <c r="AH29" s="781" t="str">
        <f>'CF-EF-3156'!X24</f>
        <v/>
      </c>
      <c r="AI29" s="781">
        <f>'CF-FIHR-3157'!I24</f>
        <v>60.9375</v>
      </c>
      <c r="AJ29" s="781">
        <f>'CF-FIHR-3157'!R24</f>
        <v>30</v>
      </c>
      <c r="AK29" s="781">
        <f>'CF-FIHR-3157'!V24</f>
        <v>18</v>
      </c>
      <c r="AL29" s="781" t="str">
        <f>'CF-FIHR-3157'!X24</f>
        <v/>
      </c>
      <c r="AM29" s="783"/>
      <c r="AN29" s="784"/>
    </row>
    <row r="30">
      <c r="A30" s="779">
        <v>19.0</v>
      </c>
      <c r="B30" s="780" t="str">
        <f>'3A 2025 - 2026 DATOS DEL ESTUDI'!B22</f>
        <v>Alexis Enmanuel Gil  Sánchez</v>
      </c>
      <c r="C30" s="781">
        <f>'CF-LE3149'!I25</f>
        <v>47.3125</v>
      </c>
      <c r="D30" s="781">
        <f>'CF-LE3149'!R25</f>
        <v>24</v>
      </c>
      <c r="E30" s="781">
        <f>'CF-LE3149'!V25</f>
        <v>14</v>
      </c>
      <c r="F30" s="782" t="str">
        <f>'CF-LE3149'!X25</f>
        <v/>
      </c>
      <c r="G30" s="781">
        <f>'CF-LE-I3150'!I25</f>
        <v>0</v>
      </c>
      <c r="H30" s="781">
        <f>'CF-LE-I3150'!R25</f>
        <v>0</v>
      </c>
      <c r="I30" s="781">
        <f>'CF-LE-I3150'!V25</f>
        <v>0</v>
      </c>
      <c r="J30" s="782" t="str">
        <f>'CF-LE-I3150'!X25</f>
        <v/>
      </c>
      <c r="K30" s="781">
        <f>'CF-LE-F3151'!I25</f>
        <v>49.3125</v>
      </c>
      <c r="L30" s="781">
        <f>'CF-LE-F3151'!R25</f>
        <v>25</v>
      </c>
      <c r="M30" s="781">
        <f>'CF-LE-F3151'!V25</f>
        <v>15</v>
      </c>
      <c r="N30" s="781" t="str">
        <f>'CF-LE-F3151'!X25</f>
        <v/>
      </c>
      <c r="O30" s="781">
        <f>'CF-M-3152'!I25</f>
        <v>42.8125</v>
      </c>
      <c r="P30" s="781">
        <f>'CF-M-3152'!R25</f>
        <v>21</v>
      </c>
      <c r="Q30" s="781">
        <f>'CF-M-3152'!V25</f>
        <v>13</v>
      </c>
      <c r="R30" s="781" t="str">
        <f>'CF-M-3152'!X25</f>
        <v/>
      </c>
      <c r="S30" s="781">
        <f>'CF-CS-3153'!I25</f>
        <v>55.0625</v>
      </c>
      <c r="T30" s="781">
        <f>'CF-CS-3153'!R25</f>
        <v>28</v>
      </c>
      <c r="U30" s="781">
        <f>'CF-CS-3153'!V25</f>
        <v>17</v>
      </c>
      <c r="V30" s="781" t="str">
        <f>'CF-CS-3153'!X25</f>
        <v/>
      </c>
      <c r="W30" s="781">
        <f>'CF-CN-3154'!I25</f>
        <v>46.9375</v>
      </c>
      <c r="X30" s="781">
        <f>'CF-CN-3154'!R25</f>
        <v>23</v>
      </c>
      <c r="Y30" s="781">
        <f>'CF-CN-3154'!V25</f>
        <v>14</v>
      </c>
      <c r="Z30" s="781" t="str">
        <f>'CF-CN-3154'!X25</f>
        <v/>
      </c>
      <c r="AA30" s="781">
        <f>'CF-EA-3155'!I25</f>
        <v>54.875</v>
      </c>
      <c r="AB30" s="781">
        <f>'CF-EA-3155'!R25</f>
        <v>27</v>
      </c>
      <c r="AC30" s="781">
        <f>'CF-EA-3155'!V25</f>
        <v>16</v>
      </c>
      <c r="AD30" s="781" t="str">
        <f>'CF-EA-3155'!X25</f>
        <v/>
      </c>
      <c r="AE30" s="781">
        <f>'CF-EF-3156'!I25</f>
        <v>57.3125</v>
      </c>
      <c r="AF30" s="781">
        <f>'CF-EF-3156'!R25</f>
        <v>29</v>
      </c>
      <c r="AG30" s="781">
        <f>'CF-EF-3156'!V25</f>
        <v>17</v>
      </c>
      <c r="AH30" s="781" t="str">
        <f>'CF-EF-3156'!X25</f>
        <v/>
      </c>
      <c r="AI30" s="781">
        <f>'CF-FIHR-3157'!I25</f>
        <v>50.625</v>
      </c>
      <c r="AJ30" s="781">
        <f>'CF-FIHR-3157'!R25</f>
        <v>25</v>
      </c>
      <c r="AK30" s="781">
        <f>'CF-FIHR-3157'!V25</f>
        <v>15</v>
      </c>
      <c r="AL30" s="781" t="str">
        <f>'CF-FIHR-3157'!X25</f>
        <v/>
      </c>
      <c r="AM30" s="784"/>
      <c r="AN30" s="784"/>
    </row>
    <row r="31">
      <c r="A31" s="779">
        <v>20.0</v>
      </c>
      <c r="B31" s="780" t="str">
        <f>'3A 2025 - 2026 DATOS DEL ESTUDI'!B23</f>
        <v>Ayendy Jesús Guzmán</v>
      </c>
      <c r="C31" s="781">
        <f>'CF-LE3149'!I26</f>
        <v>50.75</v>
      </c>
      <c r="D31" s="781">
        <f>'CF-LE3149'!R26</f>
        <v>25</v>
      </c>
      <c r="E31" s="781">
        <f>'CF-LE3149'!V26</f>
        <v>15</v>
      </c>
      <c r="F31" s="782" t="str">
        <f>'CF-LE3149'!X26</f>
        <v/>
      </c>
      <c r="G31" s="781">
        <f>'CF-LE-I3150'!I26</f>
        <v>0</v>
      </c>
      <c r="H31" s="781">
        <f>'CF-LE-I3150'!R26</f>
        <v>0</v>
      </c>
      <c r="I31" s="781">
        <f>'CF-LE-I3150'!V26</f>
        <v>0</v>
      </c>
      <c r="J31" s="782" t="str">
        <f>'CF-LE-I3150'!X26</f>
        <v/>
      </c>
      <c r="K31" s="781">
        <f>'CF-LE-F3151'!I26</f>
        <v>33.3125</v>
      </c>
      <c r="L31" s="781">
        <f>'CF-LE-F3151'!R26</f>
        <v>17</v>
      </c>
      <c r="M31" s="781">
        <f>'CF-LE-F3151'!V26</f>
        <v>10</v>
      </c>
      <c r="N31" s="781" t="str">
        <f>'CF-LE-F3151'!X26</f>
        <v/>
      </c>
      <c r="O31" s="781">
        <f>'CF-M-3152'!I26</f>
        <v>48.25</v>
      </c>
      <c r="P31" s="781">
        <f>'CF-M-3152'!R26</f>
        <v>24</v>
      </c>
      <c r="Q31" s="781">
        <f>'CF-M-3152'!V26</f>
        <v>14</v>
      </c>
      <c r="R31" s="781" t="str">
        <f>'CF-M-3152'!X26</f>
        <v/>
      </c>
      <c r="S31" s="781">
        <f>'CF-CS-3153'!I26</f>
        <v>52.25</v>
      </c>
      <c r="T31" s="781">
        <f>'CF-CS-3153'!R26</f>
        <v>26</v>
      </c>
      <c r="U31" s="781">
        <f>'CF-CS-3153'!V26</f>
        <v>16</v>
      </c>
      <c r="V31" s="781" t="str">
        <f>'CF-CS-3153'!X26</f>
        <v/>
      </c>
      <c r="W31" s="781">
        <f>'CF-CN-3154'!I26</f>
        <v>30.4375</v>
      </c>
      <c r="X31" s="781">
        <f>'CF-CN-3154'!R26</f>
        <v>15</v>
      </c>
      <c r="Y31" s="781">
        <f>'CF-CN-3154'!V26</f>
        <v>9</v>
      </c>
      <c r="Z31" s="781" t="str">
        <f>'CF-CN-3154'!X26</f>
        <v/>
      </c>
      <c r="AA31" s="781">
        <f>'CF-EA-3155'!I26</f>
        <v>52.125</v>
      </c>
      <c r="AB31" s="781">
        <f>'CF-EA-3155'!R26</f>
        <v>26</v>
      </c>
      <c r="AC31" s="781">
        <f>'CF-EA-3155'!V26</f>
        <v>16</v>
      </c>
      <c r="AD31" s="781" t="str">
        <f>'CF-EA-3155'!X26</f>
        <v/>
      </c>
      <c r="AE31" s="781">
        <f>'CF-EF-3156'!I26</f>
        <v>55.4375</v>
      </c>
      <c r="AF31" s="781">
        <f>'CF-EF-3156'!R26</f>
        <v>28</v>
      </c>
      <c r="AG31" s="781">
        <f>'CF-EF-3156'!V26</f>
        <v>17</v>
      </c>
      <c r="AH31" s="781" t="str">
        <f>'CF-EF-3156'!X26</f>
        <v/>
      </c>
      <c r="AI31" s="781">
        <f>'CF-FIHR-3157'!I26</f>
        <v>47.75</v>
      </c>
      <c r="AJ31" s="781">
        <f>'CF-FIHR-3157'!R26</f>
        <v>24</v>
      </c>
      <c r="AK31" s="781">
        <f>'CF-FIHR-3157'!V26</f>
        <v>14</v>
      </c>
      <c r="AL31" s="781" t="str">
        <f>'CF-FIHR-3157'!X26</f>
        <v/>
      </c>
      <c r="AM31" s="783"/>
      <c r="AN31" s="784"/>
    </row>
    <row r="32">
      <c r="A32" s="779">
        <v>21.0</v>
      </c>
      <c r="B32" s="780" t="str">
        <f>'3A 2025 - 2026 DATOS DEL ESTUDI'!B24</f>
        <v>Yassir  Hernández Disla</v>
      </c>
      <c r="C32" s="781">
        <f>'CF-LE3149'!I27</f>
        <v>62.9375</v>
      </c>
      <c r="D32" s="781">
        <f>'CF-LE3149'!R27</f>
        <v>31</v>
      </c>
      <c r="E32" s="781">
        <f>'CF-LE3149'!V27</f>
        <v>19</v>
      </c>
      <c r="F32" s="782" t="str">
        <f>'CF-LE3149'!X27</f>
        <v/>
      </c>
      <c r="G32" s="781">
        <f>'CF-LE-I3150'!I27</f>
        <v>0</v>
      </c>
      <c r="H32" s="781">
        <f>'CF-LE-I3150'!R27</f>
        <v>0</v>
      </c>
      <c r="I32" s="781">
        <f>'CF-LE-I3150'!V27</f>
        <v>0</v>
      </c>
      <c r="J32" s="782" t="str">
        <f>'CF-LE-I3150'!X27</f>
        <v/>
      </c>
      <c r="K32" s="781">
        <f>'CF-LE-F3151'!I27</f>
        <v>56.375</v>
      </c>
      <c r="L32" s="781">
        <f>'CF-LE-F3151'!R27</f>
        <v>28</v>
      </c>
      <c r="M32" s="781">
        <f>'CF-LE-F3151'!V27</f>
        <v>17</v>
      </c>
      <c r="N32" s="781" t="str">
        <f>'CF-LE-F3151'!X27</f>
        <v/>
      </c>
      <c r="O32" s="781">
        <f>'CF-M-3152'!I27</f>
        <v>59.8125</v>
      </c>
      <c r="P32" s="781">
        <f>'CF-M-3152'!R27</f>
        <v>30</v>
      </c>
      <c r="Q32" s="781">
        <f>'CF-M-3152'!V27</f>
        <v>18</v>
      </c>
      <c r="R32" s="781" t="str">
        <f>'CF-M-3152'!X27</f>
        <v/>
      </c>
      <c r="S32" s="781">
        <f>'CF-CS-3153'!I27</f>
        <v>63.75</v>
      </c>
      <c r="T32" s="781">
        <f>'CF-CS-3153'!R27</f>
        <v>32</v>
      </c>
      <c r="U32" s="781">
        <f>'CF-CS-3153'!V27</f>
        <v>19</v>
      </c>
      <c r="V32" s="781" t="str">
        <f>'CF-CS-3153'!X27</f>
        <v/>
      </c>
      <c r="W32" s="781">
        <f>'CF-CN-3154'!I27</f>
        <v>62.625</v>
      </c>
      <c r="X32" s="781">
        <f>'CF-CN-3154'!R27</f>
        <v>31</v>
      </c>
      <c r="Y32" s="781">
        <f>'CF-CN-3154'!V27</f>
        <v>19</v>
      </c>
      <c r="Z32" s="781" t="str">
        <f>'CF-CN-3154'!X27</f>
        <v/>
      </c>
      <c r="AA32" s="781">
        <f>'CF-EA-3155'!I27</f>
        <v>61.625</v>
      </c>
      <c r="AB32" s="781">
        <f>'CF-EA-3155'!R27</f>
        <v>31</v>
      </c>
      <c r="AC32" s="781">
        <f>'CF-EA-3155'!V27</f>
        <v>18</v>
      </c>
      <c r="AD32" s="781" t="str">
        <f>'CF-EA-3155'!X27</f>
        <v/>
      </c>
      <c r="AE32" s="781">
        <f>'CF-EF-3156'!I27</f>
        <v>62</v>
      </c>
      <c r="AF32" s="781">
        <f>'CF-EF-3156'!R27</f>
        <v>31</v>
      </c>
      <c r="AG32" s="781">
        <f>'CF-EF-3156'!V27</f>
        <v>19</v>
      </c>
      <c r="AH32" s="781" t="str">
        <f>'CF-EF-3156'!X27</f>
        <v/>
      </c>
      <c r="AI32" s="781">
        <f>'CF-FIHR-3157'!I27</f>
        <v>62.54166667</v>
      </c>
      <c r="AJ32" s="781">
        <f>'CF-FIHR-3157'!R27</f>
        <v>31</v>
      </c>
      <c r="AK32" s="781">
        <f>'CF-FIHR-3157'!V27</f>
        <v>19</v>
      </c>
      <c r="AL32" s="781" t="str">
        <f>'CF-FIHR-3157'!X27</f>
        <v/>
      </c>
      <c r="AM32" s="783"/>
      <c r="AN32" s="784"/>
    </row>
    <row r="33">
      <c r="A33" s="779">
        <v>22.0</v>
      </c>
      <c r="B33" s="780" t="str">
        <f>'3A 2025 - 2026 DATOS DEL ESTUDI'!B25</f>
        <v>Yadiel  Jiménez Betances</v>
      </c>
      <c r="C33" s="781">
        <f>'CF-LE3149'!I28</f>
        <v>65.9375</v>
      </c>
      <c r="D33" s="781">
        <f>'CF-LE3149'!R28</f>
        <v>33</v>
      </c>
      <c r="E33" s="781">
        <f>'CF-LE3149'!V28</f>
        <v>20</v>
      </c>
      <c r="F33" s="782" t="str">
        <f>'CF-LE3149'!X28</f>
        <v/>
      </c>
      <c r="G33" s="781">
        <f>'CF-LE-I3150'!I28</f>
        <v>0</v>
      </c>
      <c r="H33" s="781">
        <f>'CF-LE-I3150'!R28</f>
        <v>0</v>
      </c>
      <c r="I33" s="781">
        <f>'CF-LE-I3150'!V28</f>
        <v>0</v>
      </c>
      <c r="J33" s="782" t="str">
        <f>'CF-LE-I3150'!X28</f>
        <v/>
      </c>
      <c r="K33" s="781">
        <f>'CF-LE-F3151'!I28</f>
        <v>67.0625</v>
      </c>
      <c r="L33" s="781">
        <f>'CF-LE-F3151'!R28</f>
        <v>34</v>
      </c>
      <c r="M33" s="781">
        <f>'CF-LE-F3151'!V28</f>
        <v>20</v>
      </c>
      <c r="N33" s="781" t="str">
        <f>'CF-LE-F3151'!X28</f>
        <v/>
      </c>
      <c r="O33" s="781">
        <f>'CF-M-3152'!I28</f>
        <v>62</v>
      </c>
      <c r="P33" s="781">
        <f>'CF-M-3152'!R28</f>
        <v>31</v>
      </c>
      <c r="Q33" s="781">
        <f>'CF-M-3152'!V28</f>
        <v>19</v>
      </c>
      <c r="R33" s="781" t="str">
        <f>'CF-M-3152'!X28</f>
        <v/>
      </c>
      <c r="S33" s="781">
        <f>'CF-CS-3153'!I28</f>
        <v>67.3125</v>
      </c>
      <c r="T33" s="781">
        <f>'CF-CS-3153'!R28</f>
        <v>34</v>
      </c>
      <c r="U33" s="781">
        <f>'CF-CS-3153'!V28</f>
        <v>20</v>
      </c>
      <c r="V33" s="781" t="str">
        <f>'CF-CS-3153'!X28</f>
        <v/>
      </c>
      <c r="W33" s="781">
        <f>'CF-CN-3154'!I28</f>
        <v>65.8125</v>
      </c>
      <c r="X33" s="781">
        <f>'CF-CN-3154'!R28</f>
        <v>33</v>
      </c>
      <c r="Y33" s="781">
        <f>'CF-CN-3154'!V28</f>
        <v>20</v>
      </c>
      <c r="Z33" s="781" t="str">
        <f>'CF-CN-3154'!X28</f>
        <v/>
      </c>
      <c r="AA33" s="781">
        <f>'CF-EA-3155'!I28</f>
        <v>65</v>
      </c>
      <c r="AB33" s="781">
        <f>'CF-EA-3155'!R28</f>
        <v>33</v>
      </c>
      <c r="AC33" s="781">
        <f>'CF-EA-3155'!V28</f>
        <v>20</v>
      </c>
      <c r="AD33" s="781" t="str">
        <f>'CF-EA-3155'!X28</f>
        <v/>
      </c>
      <c r="AE33" s="781">
        <f>'CF-EF-3156'!I28</f>
        <v>65.9375</v>
      </c>
      <c r="AF33" s="781">
        <f>'CF-EF-3156'!R28</f>
        <v>33</v>
      </c>
      <c r="AG33" s="781">
        <f>'CF-EF-3156'!V28</f>
        <v>20</v>
      </c>
      <c r="AH33" s="781" t="str">
        <f>'CF-EF-3156'!X28</f>
        <v/>
      </c>
      <c r="AI33" s="781">
        <f>'CF-FIHR-3157'!I28</f>
        <v>63.75</v>
      </c>
      <c r="AJ33" s="781">
        <f>'CF-FIHR-3157'!R28</f>
        <v>32</v>
      </c>
      <c r="AK33" s="781">
        <f>'CF-FIHR-3157'!V28</f>
        <v>19</v>
      </c>
      <c r="AL33" s="781" t="str">
        <f>'CF-FIHR-3157'!X28</f>
        <v/>
      </c>
      <c r="AM33" s="783"/>
      <c r="AN33" s="784"/>
    </row>
    <row r="34">
      <c r="A34" s="779">
        <v>23.0</v>
      </c>
      <c r="B34" s="780" t="str">
        <f>'3A 2025 - 2026 DATOS DEL ESTUDI'!B26</f>
        <v>Yamel  Mella Aquino</v>
      </c>
      <c r="C34" s="781">
        <f>'CF-LE3149'!I29</f>
        <v>64</v>
      </c>
      <c r="D34" s="781">
        <f>'CF-LE3149'!R29</f>
        <v>32</v>
      </c>
      <c r="E34" s="781">
        <f>'CF-LE3149'!V29</f>
        <v>19</v>
      </c>
      <c r="F34" s="782" t="str">
        <f>'CF-LE3149'!X29</f>
        <v/>
      </c>
      <c r="G34" s="781">
        <f>'CF-LE-I3150'!I29</f>
        <v>0</v>
      </c>
      <c r="H34" s="781">
        <f>'CF-LE-I3150'!R29</f>
        <v>0</v>
      </c>
      <c r="I34" s="781">
        <f>'CF-LE-I3150'!V29</f>
        <v>0</v>
      </c>
      <c r="J34" s="782" t="str">
        <f>'CF-LE-I3150'!X29</f>
        <v/>
      </c>
      <c r="K34" s="781">
        <f>'CF-LE-F3151'!I29</f>
        <v>61.1875</v>
      </c>
      <c r="L34" s="781">
        <f>'CF-LE-F3151'!R29</f>
        <v>31</v>
      </c>
      <c r="M34" s="781">
        <f>'CF-LE-F3151'!V29</f>
        <v>18</v>
      </c>
      <c r="N34" s="781" t="str">
        <f>'CF-LE-F3151'!X29</f>
        <v/>
      </c>
      <c r="O34" s="781">
        <f>'CF-M-3152'!I29</f>
        <v>56.875</v>
      </c>
      <c r="P34" s="781">
        <f>'CF-M-3152'!R29</f>
        <v>28</v>
      </c>
      <c r="Q34" s="781">
        <f>'CF-M-3152'!V29</f>
        <v>17</v>
      </c>
      <c r="R34" s="781" t="str">
        <f>'CF-M-3152'!X29</f>
        <v/>
      </c>
      <c r="S34" s="781">
        <f>'CF-CS-3153'!I29</f>
        <v>61.5625</v>
      </c>
      <c r="T34" s="781">
        <f>'CF-CS-3153'!R29</f>
        <v>31</v>
      </c>
      <c r="U34" s="781">
        <f>'CF-CS-3153'!V29</f>
        <v>18</v>
      </c>
      <c r="V34" s="781" t="str">
        <f>'CF-CS-3153'!X29</f>
        <v/>
      </c>
      <c r="W34" s="781">
        <f>'CF-CN-3154'!I29</f>
        <v>62.9375</v>
      </c>
      <c r="X34" s="781">
        <f>'CF-CN-3154'!R29</f>
        <v>31</v>
      </c>
      <c r="Y34" s="781">
        <f>'CF-CN-3154'!V29</f>
        <v>19</v>
      </c>
      <c r="Z34" s="781" t="str">
        <f>'CF-CN-3154'!X29</f>
        <v/>
      </c>
      <c r="AA34" s="781">
        <f>'CF-EA-3155'!I29</f>
        <v>61.875</v>
      </c>
      <c r="AB34" s="781">
        <f>'CF-EA-3155'!R29</f>
        <v>31</v>
      </c>
      <c r="AC34" s="781">
        <f>'CF-EA-3155'!V29</f>
        <v>19</v>
      </c>
      <c r="AD34" s="781" t="str">
        <f>'CF-EA-3155'!X29</f>
        <v/>
      </c>
      <c r="AE34" s="781">
        <f>'CF-EF-3156'!I29</f>
        <v>65.0625</v>
      </c>
      <c r="AF34" s="781">
        <f>'CF-EF-3156'!R29</f>
        <v>33</v>
      </c>
      <c r="AG34" s="781">
        <f>'CF-EF-3156'!V29</f>
        <v>20</v>
      </c>
      <c r="AH34" s="781" t="str">
        <f>'CF-EF-3156'!X29</f>
        <v/>
      </c>
      <c r="AI34" s="781">
        <f>'CF-FIHR-3157'!I29</f>
        <v>64.66666667</v>
      </c>
      <c r="AJ34" s="781">
        <f>'CF-FIHR-3157'!R29</f>
        <v>32</v>
      </c>
      <c r="AK34" s="781">
        <f>'CF-FIHR-3157'!V29</f>
        <v>19</v>
      </c>
      <c r="AL34" s="781" t="str">
        <f>'CF-FIHR-3157'!X29</f>
        <v/>
      </c>
      <c r="AM34" s="783"/>
      <c r="AN34" s="784"/>
    </row>
    <row r="35">
      <c r="A35" s="779">
        <v>24.0</v>
      </c>
      <c r="B35" s="780" t="str">
        <f>'3A 2025 - 2026 DATOS DEL ESTUDI'!B27</f>
        <v>Sariely Del Carmen Mena Chávez</v>
      </c>
      <c r="C35" s="781">
        <f>'CF-LE3149'!I30</f>
        <v>61.9375</v>
      </c>
      <c r="D35" s="781">
        <f>'CF-LE3149'!R30</f>
        <v>31</v>
      </c>
      <c r="E35" s="781">
        <f>'CF-LE3149'!V30</f>
        <v>19</v>
      </c>
      <c r="F35" s="782" t="str">
        <f>'CF-LE3149'!X30</f>
        <v/>
      </c>
      <c r="G35" s="781">
        <f>'CF-LE-I3150'!I30</f>
        <v>0</v>
      </c>
      <c r="H35" s="781">
        <f>'CF-LE-I3150'!R30</f>
        <v>0</v>
      </c>
      <c r="I35" s="781">
        <f>'CF-LE-I3150'!V30</f>
        <v>0</v>
      </c>
      <c r="J35" s="782" t="str">
        <f>'CF-LE-I3150'!X30</f>
        <v/>
      </c>
      <c r="K35" s="781">
        <f>'CF-LE-F3151'!I30</f>
        <v>55.8125</v>
      </c>
      <c r="L35" s="781">
        <f>'CF-LE-F3151'!R30</f>
        <v>28</v>
      </c>
      <c r="M35" s="781">
        <f>'CF-LE-F3151'!V30</f>
        <v>17</v>
      </c>
      <c r="N35" s="781" t="str">
        <f>'CF-LE-F3151'!X30</f>
        <v/>
      </c>
      <c r="O35" s="781">
        <f>'CF-M-3152'!I30</f>
        <v>53.75</v>
      </c>
      <c r="P35" s="781">
        <f>'CF-M-3152'!R30</f>
        <v>27</v>
      </c>
      <c r="Q35" s="781">
        <f>'CF-M-3152'!V30</f>
        <v>16</v>
      </c>
      <c r="R35" s="781" t="str">
        <f>'CF-M-3152'!X30</f>
        <v/>
      </c>
      <c r="S35" s="781">
        <f>'CF-CS-3153'!I30</f>
        <v>59.625</v>
      </c>
      <c r="T35" s="781">
        <f>'CF-CS-3153'!R30</f>
        <v>30</v>
      </c>
      <c r="U35" s="781">
        <f>'CF-CS-3153'!V30</f>
        <v>18</v>
      </c>
      <c r="V35" s="781" t="str">
        <f>'CF-CS-3153'!X30</f>
        <v/>
      </c>
      <c r="W35" s="781">
        <f>'CF-CN-3154'!I30</f>
        <v>60.125</v>
      </c>
      <c r="X35" s="781">
        <f>'CF-CN-3154'!R30</f>
        <v>30</v>
      </c>
      <c r="Y35" s="781">
        <f>'CF-CN-3154'!V30</f>
        <v>18</v>
      </c>
      <c r="Z35" s="781" t="str">
        <f>'CF-CN-3154'!X30</f>
        <v/>
      </c>
      <c r="AA35" s="781">
        <f>'CF-EA-3155'!I30</f>
        <v>61.25</v>
      </c>
      <c r="AB35" s="781">
        <f>'CF-EA-3155'!R30</f>
        <v>31</v>
      </c>
      <c r="AC35" s="781">
        <f>'CF-EA-3155'!V30</f>
        <v>18</v>
      </c>
      <c r="AD35" s="781" t="str">
        <f>'CF-EA-3155'!X30</f>
        <v/>
      </c>
      <c r="AE35" s="781">
        <f>'CF-EF-3156'!I30</f>
        <v>59.3125</v>
      </c>
      <c r="AF35" s="781">
        <f>'CF-EF-3156'!R30</f>
        <v>30</v>
      </c>
      <c r="AG35" s="781">
        <f>'CF-EF-3156'!V30</f>
        <v>18</v>
      </c>
      <c r="AH35" s="781" t="str">
        <f>'CF-EF-3156'!X30</f>
        <v/>
      </c>
      <c r="AI35" s="781">
        <f>'CF-FIHR-3157'!I30</f>
        <v>59</v>
      </c>
      <c r="AJ35" s="781">
        <f>'CF-FIHR-3157'!R30</f>
        <v>30</v>
      </c>
      <c r="AK35" s="781">
        <f>'CF-FIHR-3157'!V30</f>
        <v>18</v>
      </c>
      <c r="AL35" s="781" t="str">
        <f>'CF-FIHR-3157'!X30</f>
        <v/>
      </c>
      <c r="AM35" s="783"/>
      <c r="AN35" s="783"/>
    </row>
    <row r="36">
      <c r="A36" s="779">
        <v>25.0</v>
      </c>
      <c r="B36" s="780" t="str">
        <f>'3A 2025 - 2026 DATOS DEL ESTUDI'!B28</f>
        <v>David Carmelo Navas Fernández</v>
      </c>
      <c r="C36" s="781">
        <f>'CF-LE3149'!I31</f>
        <v>63.5</v>
      </c>
      <c r="D36" s="781">
        <f>'CF-LE3149'!R31</f>
        <v>32</v>
      </c>
      <c r="E36" s="781">
        <f>'CF-LE3149'!V31</f>
        <v>19</v>
      </c>
      <c r="F36" s="782" t="str">
        <f>'CF-LE3149'!X31</f>
        <v/>
      </c>
      <c r="G36" s="781">
        <f>'CF-LE-I3150'!I31</f>
        <v>0</v>
      </c>
      <c r="H36" s="781">
        <f>'CF-LE-I3150'!R31</f>
        <v>0</v>
      </c>
      <c r="I36" s="781">
        <f>'CF-LE-I3150'!V31</f>
        <v>0</v>
      </c>
      <c r="J36" s="782" t="str">
        <f>'CF-LE-I3150'!X31</f>
        <v/>
      </c>
      <c r="K36" s="781">
        <f>'CF-LE-F3151'!I31</f>
        <v>62.3125</v>
      </c>
      <c r="L36" s="781">
        <f>'CF-LE-F3151'!R31</f>
        <v>31</v>
      </c>
      <c r="M36" s="781">
        <f>'CF-LE-F3151'!V31</f>
        <v>19</v>
      </c>
      <c r="N36" s="781" t="str">
        <f>'CF-LE-F3151'!X31</f>
        <v/>
      </c>
      <c r="O36" s="781">
        <f>'CF-M-3152'!I31</f>
        <v>62.625</v>
      </c>
      <c r="P36" s="781">
        <f>'CF-M-3152'!R31</f>
        <v>31</v>
      </c>
      <c r="Q36" s="781">
        <f>'CF-M-3152'!V31</f>
        <v>19</v>
      </c>
      <c r="R36" s="781" t="str">
        <f>'CF-M-3152'!X31</f>
        <v/>
      </c>
      <c r="S36" s="781">
        <f>'CF-CS-3153'!I31</f>
        <v>64.9375</v>
      </c>
      <c r="T36" s="781">
        <f>'CF-CS-3153'!R31</f>
        <v>32</v>
      </c>
      <c r="U36" s="781">
        <f>'CF-CS-3153'!V31</f>
        <v>19</v>
      </c>
      <c r="V36" s="781" t="str">
        <f>'CF-CS-3153'!X31</f>
        <v/>
      </c>
      <c r="W36" s="781">
        <f>'CF-CN-3154'!I31</f>
        <v>61</v>
      </c>
      <c r="X36" s="781">
        <f>'CF-CN-3154'!R31</f>
        <v>31</v>
      </c>
      <c r="Y36" s="781">
        <f>'CF-CN-3154'!V31</f>
        <v>18</v>
      </c>
      <c r="Z36" s="781" t="str">
        <f>'CF-CN-3154'!X31</f>
        <v/>
      </c>
      <c r="AA36" s="781">
        <f>'CF-EA-3155'!I31</f>
        <v>62.625</v>
      </c>
      <c r="AB36" s="781">
        <f>'CF-EA-3155'!R31</f>
        <v>31</v>
      </c>
      <c r="AC36" s="781">
        <f>'CF-EA-3155'!V31</f>
        <v>19</v>
      </c>
      <c r="AD36" s="781" t="str">
        <f>'CF-EA-3155'!X31</f>
        <v/>
      </c>
      <c r="AE36" s="781">
        <f>'CF-EF-3156'!I31</f>
        <v>63.4375</v>
      </c>
      <c r="AF36" s="781">
        <f>'CF-EF-3156'!R31</f>
        <v>32</v>
      </c>
      <c r="AG36" s="781">
        <f>'CF-EF-3156'!V31</f>
        <v>19</v>
      </c>
      <c r="AH36" s="781" t="str">
        <f>'CF-EF-3156'!X31</f>
        <v/>
      </c>
      <c r="AI36" s="781">
        <f>'CF-FIHR-3157'!I31</f>
        <v>64.3125</v>
      </c>
      <c r="AJ36" s="781">
        <f>'CF-FIHR-3157'!R31</f>
        <v>32</v>
      </c>
      <c r="AK36" s="781">
        <f>'CF-FIHR-3157'!V31</f>
        <v>19</v>
      </c>
      <c r="AL36" s="781" t="str">
        <f>'CF-FIHR-3157'!X31</f>
        <v/>
      </c>
      <c r="AM36" s="783"/>
      <c r="AN36" s="784"/>
    </row>
    <row r="37">
      <c r="A37" s="779">
        <v>26.0</v>
      </c>
      <c r="B37" s="780" t="str">
        <f>'3A 2025 - 2026 DATOS DEL ESTUDI'!B29</f>
        <v>Andriw Jelier Ortiz Rodríguez</v>
      </c>
      <c r="C37" s="781">
        <f>'CF-LE3149'!I32</f>
        <v>64.8125</v>
      </c>
      <c r="D37" s="781">
        <f>'CF-LE3149'!R32</f>
        <v>32</v>
      </c>
      <c r="E37" s="781">
        <f>'CF-LE3149'!V32</f>
        <v>19</v>
      </c>
      <c r="F37" s="782" t="str">
        <f>'CF-LE3149'!X32</f>
        <v/>
      </c>
      <c r="G37" s="781">
        <f>'CF-LE-I3150'!I32</f>
        <v>0</v>
      </c>
      <c r="H37" s="781">
        <f>'CF-LE-I3150'!R32</f>
        <v>0</v>
      </c>
      <c r="I37" s="781">
        <f>'CF-LE-I3150'!V32</f>
        <v>0</v>
      </c>
      <c r="J37" s="782" t="str">
        <f>'CF-LE-I3150'!X32</f>
        <v/>
      </c>
      <c r="K37" s="781">
        <f>'CF-LE-F3151'!I32</f>
        <v>53.625</v>
      </c>
      <c r="L37" s="781">
        <f>'CF-LE-F3151'!R32</f>
        <v>27</v>
      </c>
      <c r="M37" s="781">
        <f>'CF-LE-F3151'!V32</f>
        <v>16</v>
      </c>
      <c r="N37" s="781" t="str">
        <f>'CF-LE-F3151'!X32</f>
        <v/>
      </c>
      <c r="O37" s="781">
        <f>'CF-M-3152'!I32</f>
        <v>63.75</v>
      </c>
      <c r="P37" s="781">
        <f>'CF-M-3152'!R32</f>
        <v>32</v>
      </c>
      <c r="Q37" s="781">
        <f>'CF-M-3152'!V32</f>
        <v>19</v>
      </c>
      <c r="R37" s="781" t="str">
        <f>'CF-M-3152'!X32</f>
        <v/>
      </c>
      <c r="S37" s="781">
        <f>'CF-CS-3153'!I32</f>
        <v>60.1875</v>
      </c>
      <c r="T37" s="781">
        <f>'CF-CS-3153'!R32</f>
        <v>30</v>
      </c>
      <c r="U37" s="781">
        <f>'CF-CS-3153'!V32</f>
        <v>18</v>
      </c>
      <c r="V37" s="781" t="str">
        <f>'CF-CS-3153'!X32</f>
        <v/>
      </c>
      <c r="W37" s="781">
        <f>'CF-CN-3154'!I32</f>
        <v>61.9375</v>
      </c>
      <c r="X37" s="781">
        <f>'CF-CN-3154'!R32</f>
        <v>31</v>
      </c>
      <c r="Y37" s="781">
        <f>'CF-CN-3154'!V32</f>
        <v>19</v>
      </c>
      <c r="Z37" s="781" t="str">
        <f>'CF-CN-3154'!X32</f>
        <v/>
      </c>
      <c r="AA37" s="781">
        <f>'CF-EA-3155'!I32</f>
        <v>62.375</v>
      </c>
      <c r="AB37" s="781">
        <f>'CF-EA-3155'!R32</f>
        <v>31</v>
      </c>
      <c r="AC37" s="781">
        <f>'CF-EA-3155'!V32</f>
        <v>19</v>
      </c>
      <c r="AD37" s="781" t="str">
        <f>'CF-EA-3155'!X32</f>
        <v/>
      </c>
      <c r="AE37" s="781">
        <f>'CF-EF-3156'!I32</f>
        <v>59.1875</v>
      </c>
      <c r="AF37" s="781">
        <f>'CF-EF-3156'!R32</f>
        <v>30</v>
      </c>
      <c r="AG37" s="781">
        <f>'CF-EF-3156'!V32</f>
        <v>18</v>
      </c>
      <c r="AH37" s="781" t="str">
        <f>'CF-EF-3156'!X32</f>
        <v/>
      </c>
      <c r="AI37" s="781">
        <f>'CF-FIHR-3157'!I32</f>
        <v>60.27083333</v>
      </c>
      <c r="AJ37" s="781">
        <f>'CF-FIHR-3157'!R32</f>
        <v>30</v>
      </c>
      <c r="AK37" s="781">
        <f>'CF-FIHR-3157'!V32</f>
        <v>18</v>
      </c>
      <c r="AL37" s="781" t="str">
        <f>'CF-FIHR-3157'!X32</f>
        <v/>
      </c>
      <c r="AM37" s="783"/>
      <c r="AN37" s="784"/>
    </row>
    <row r="38">
      <c r="A38" s="779">
        <v>27.0</v>
      </c>
      <c r="B38" s="780" t="str">
        <f>'3A 2025 - 2026 DATOS DEL ESTUDI'!B30</f>
        <v>Dashley Nicole Peña García</v>
      </c>
      <c r="C38" s="781">
        <f>'CF-LE3149'!I33</f>
        <v>61.75</v>
      </c>
      <c r="D38" s="781">
        <f>'CF-LE3149'!R33</f>
        <v>31</v>
      </c>
      <c r="E38" s="781">
        <f>'CF-LE3149'!V33</f>
        <v>19</v>
      </c>
      <c r="F38" s="782" t="str">
        <f>'CF-LE3149'!X33</f>
        <v/>
      </c>
      <c r="G38" s="781">
        <f>'CF-LE-I3150'!I33</f>
        <v>0</v>
      </c>
      <c r="H38" s="781">
        <f>'CF-LE-I3150'!R33</f>
        <v>0</v>
      </c>
      <c r="I38" s="781">
        <f>'CF-LE-I3150'!V33</f>
        <v>0</v>
      </c>
      <c r="J38" s="782" t="str">
        <f>'CF-LE-I3150'!X33</f>
        <v/>
      </c>
      <c r="K38" s="781">
        <f>'CF-LE-F3151'!I33</f>
        <v>58.6875</v>
      </c>
      <c r="L38" s="781">
        <f>'CF-LE-F3151'!R33</f>
        <v>29</v>
      </c>
      <c r="M38" s="781">
        <f>'CF-LE-F3151'!V33</f>
        <v>18</v>
      </c>
      <c r="N38" s="781" t="str">
        <f>'CF-LE-F3151'!X33</f>
        <v/>
      </c>
      <c r="O38" s="781">
        <f>'CF-M-3152'!I33</f>
        <v>53</v>
      </c>
      <c r="P38" s="781">
        <f>'CF-M-3152'!R33</f>
        <v>27</v>
      </c>
      <c r="Q38" s="781">
        <f>'CF-M-3152'!V33</f>
        <v>16</v>
      </c>
      <c r="R38" s="781" t="str">
        <f>'CF-M-3152'!X33</f>
        <v/>
      </c>
      <c r="S38" s="781">
        <f>'CF-CS-3153'!I33</f>
        <v>60.125</v>
      </c>
      <c r="T38" s="781">
        <f>'CF-CS-3153'!R33</f>
        <v>30</v>
      </c>
      <c r="U38" s="781">
        <f>'CF-CS-3153'!V33</f>
        <v>18</v>
      </c>
      <c r="V38" s="781" t="str">
        <f>'CF-CS-3153'!X33</f>
        <v/>
      </c>
      <c r="W38" s="781">
        <f>'CF-CN-3154'!I33</f>
        <v>54.9375</v>
      </c>
      <c r="X38" s="781">
        <f>'CF-CN-3154'!R33</f>
        <v>27</v>
      </c>
      <c r="Y38" s="781">
        <f>'CF-CN-3154'!V33</f>
        <v>16</v>
      </c>
      <c r="Z38" s="781" t="str">
        <f>'CF-CN-3154'!X33</f>
        <v/>
      </c>
      <c r="AA38" s="781">
        <f>'CF-EA-3155'!I33</f>
        <v>66.75</v>
      </c>
      <c r="AB38" s="781">
        <f>'CF-EA-3155'!R33</f>
        <v>33</v>
      </c>
      <c r="AC38" s="781">
        <f>'CF-EA-3155'!V33</f>
        <v>20</v>
      </c>
      <c r="AD38" s="781" t="str">
        <f>'CF-EA-3155'!X33</f>
        <v/>
      </c>
      <c r="AE38" s="781">
        <f>'CF-EF-3156'!I33</f>
        <v>61.6875</v>
      </c>
      <c r="AF38" s="781">
        <f>'CF-EF-3156'!R33</f>
        <v>31</v>
      </c>
      <c r="AG38" s="781">
        <f>'CF-EF-3156'!V33</f>
        <v>19</v>
      </c>
      <c r="AH38" s="781" t="str">
        <f>'CF-EF-3156'!X33</f>
        <v/>
      </c>
      <c r="AI38" s="781">
        <f>'CF-FIHR-3157'!I33</f>
        <v>62.6875</v>
      </c>
      <c r="AJ38" s="781">
        <f>'CF-FIHR-3157'!R33</f>
        <v>31</v>
      </c>
      <c r="AK38" s="781">
        <f>'CF-FIHR-3157'!V33</f>
        <v>19</v>
      </c>
      <c r="AL38" s="781" t="str">
        <f>'CF-FIHR-3157'!X33</f>
        <v/>
      </c>
      <c r="AM38" s="784"/>
      <c r="AN38" s="784"/>
    </row>
    <row r="39">
      <c r="A39" s="779">
        <v>28.0</v>
      </c>
      <c r="B39" s="780" t="str">
        <f>'3A 2025 - 2026 DATOS DEL ESTUDI'!B31</f>
        <v>Yesly  Peña Muñoz</v>
      </c>
      <c r="C39" s="781">
        <f>'CF-LE3149'!I34</f>
        <v>68.875</v>
      </c>
      <c r="D39" s="781">
        <f>'CF-LE3149'!R34</f>
        <v>34</v>
      </c>
      <c r="E39" s="781">
        <f>'CF-LE3149'!V34</f>
        <v>21</v>
      </c>
      <c r="F39" s="782" t="str">
        <f>'CF-LE3149'!X34</f>
        <v/>
      </c>
      <c r="G39" s="781">
        <f>'CF-LE-I3150'!I34</f>
        <v>0</v>
      </c>
      <c r="H39" s="781">
        <f>'CF-LE-I3150'!R34</f>
        <v>0</v>
      </c>
      <c r="I39" s="781">
        <f>'CF-LE-I3150'!V34</f>
        <v>0</v>
      </c>
      <c r="J39" s="782" t="str">
        <f>'CF-LE-I3150'!X34</f>
        <v/>
      </c>
      <c r="K39" s="781">
        <f>'CF-LE-F3151'!I34</f>
        <v>67.5625</v>
      </c>
      <c r="L39" s="781">
        <f>'CF-LE-F3151'!R34</f>
        <v>34</v>
      </c>
      <c r="M39" s="781">
        <f>'CF-LE-F3151'!V34</f>
        <v>20</v>
      </c>
      <c r="N39" s="781" t="str">
        <f>'CF-LE-F3151'!X34</f>
        <v/>
      </c>
      <c r="O39" s="781">
        <f>'CF-M-3152'!I34</f>
        <v>73.875</v>
      </c>
      <c r="P39" s="781" t="str">
        <f>'CF-M-3152'!R34</f>
        <v/>
      </c>
      <c r="Q39" s="781" t="str">
        <f>'CF-M-3152'!V34</f>
        <v/>
      </c>
      <c r="R39" s="781" t="str">
        <f>'CF-M-3152'!X34</f>
        <v/>
      </c>
      <c r="S39" s="781">
        <f>'CF-CS-3153'!I34</f>
        <v>71.75</v>
      </c>
      <c r="T39" s="781" t="str">
        <f>'CF-CS-3153'!R34</f>
        <v/>
      </c>
      <c r="U39" s="781" t="str">
        <f>'CF-CS-3153'!V34</f>
        <v/>
      </c>
      <c r="V39" s="781" t="str">
        <f>'CF-CS-3153'!X34</f>
        <v/>
      </c>
      <c r="W39" s="781">
        <f>'CF-CN-3154'!I34</f>
        <v>70.1875</v>
      </c>
      <c r="X39" s="781" t="str">
        <f>'CF-CN-3154'!R34</f>
        <v/>
      </c>
      <c r="Y39" s="781" t="str">
        <f>'CF-CN-3154'!V34</f>
        <v/>
      </c>
      <c r="Z39" s="781" t="str">
        <f>'CF-CN-3154'!X34</f>
        <v/>
      </c>
      <c r="AA39" s="781">
        <f>'CF-EA-3155'!I34</f>
        <v>71.4375</v>
      </c>
      <c r="AB39" s="781" t="str">
        <f>'CF-EA-3155'!R34</f>
        <v/>
      </c>
      <c r="AC39" s="781" t="str">
        <f>'CF-EA-3155'!V34</f>
        <v/>
      </c>
      <c r="AD39" s="781" t="str">
        <f>'CF-EA-3155'!X34</f>
        <v/>
      </c>
      <c r="AE39" s="781">
        <f>'CF-EF-3156'!I34</f>
        <v>66.9375</v>
      </c>
      <c r="AF39" s="781">
        <f>'CF-EF-3156'!R34</f>
        <v>33</v>
      </c>
      <c r="AG39" s="781">
        <f>'CF-EF-3156'!V34</f>
        <v>20</v>
      </c>
      <c r="AH39" s="781" t="str">
        <f>'CF-EF-3156'!X34</f>
        <v/>
      </c>
      <c r="AI39" s="781">
        <f>'CF-FIHR-3157'!I34</f>
        <v>70.5</v>
      </c>
      <c r="AJ39" s="781" t="str">
        <f>'CF-FIHR-3157'!R34</f>
        <v/>
      </c>
      <c r="AK39" s="781" t="str">
        <f>'CF-FIHR-3157'!V34</f>
        <v/>
      </c>
      <c r="AL39" s="781" t="str">
        <f>'CF-FIHR-3157'!X34</f>
        <v/>
      </c>
      <c r="AM39" s="784"/>
      <c r="AN39" s="784"/>
    </row>
    <row r="40">
      <c r="A40" s="779">
        <v>29.0</v>
      </c>
      <c r="B40" s="780" t="str">
        <f>'3A 2025 - 2026 DATOS DEL ESTUDI'!B32</f>
        <v>Wilbert  Peña Paulino</v>
      </c>
      <c r="C40" s="781">
        <f>'CF-LE3149'!I35</f>
        <v>60.5625</v>
      </c>
      <c r="D40" s="781">
        <f>'CF-LE3149'!R35</f>
        <v>30</v>
      </c>
      <c r="E40" s="781">
        <f>'CF-LE3149'!V35</f>
        <v>18</v>
      </c>
      <c r="F40" s="782" t="str">
        <f>'CF-LE3149'!X35</f>
        <v/>
      </c>
      <c r="G40" s="781">
        <f>'CF-LE-I3150'!I35</f>
        <v>0</v>
      </c>
      <c r="H40" s="781">
        <f>'CF-LE-I3150'!R35</f>
        <v>0</v>
      </c>
      <c r="I40" s="781">
        <f>'CF-LE-I3150'!V35</f>
        <v>0</v>
      </c>
      <c r="J40" s="782" t="str">
        <f>'CF-LE-I3150'!X35</f>
        <v/>
      </c>
      <c r="K40" s="781">
        <f>'CF-LE-F3151'!I35</f>
        <v>62.75</v>
      </c>
      <c r="L40" s="781">
        <f>'CF-LE-F3151'!R35</f>
        <v>31</v>
      </c>
      <c r="M40" s="781">
        <f>'CF-LE-F3151'!V35</f>
        <v>19</v>
      </c>
      <c r="N40" s="781" t="str">
        <f>'CF-LE-F3151'!X35</f>
        <v/>
      </c>
      <c r="O40" s="781">
        <f>'CF-M-3152'!I35</f>
        <v>59.0625</v>
      </c>
      <c r="P40" s="781">
        <f>'CF-M-3152'!R35</f>
        <v>30</v>
      </c>
      <c r="Q40" s="781">
        <f>'CF-M-3152'!V35</f>
        <v>18</v>
      </c>
      <c r="R40" s="781" t="str">
        <f>'CF-M-3152'!X35</f>
        <v/>
      </c>
      <c r="S40" s="781">
        <f>'CF-CS-3153'!I35</f>
        <v>63.5625</v>
      </c>
      <c r="T40" s="781">
        <f>'CF-CS-3153'!R35</f>
        <v>32</v>
      </c>
      <c r="U40" s="781">
        <f>'CF-CS-3153'!V35</f>
        <v>19</v>
      </c>
      <c r="V40" s="781" t="str">
        <f>'CF-CS-3153'!X35</f>
        <v/>
      </c>
      <c r="W40" s="781">
        <f>'CF-CN-3154'!I35</f>
        <v>59.875</v>
      </c>
      <c r="X40" s="781">
        <f>'CF-CN-3154'!R35</f>
        <v>30</v>
      </c>
      <c r="Y40" s="781">
        <f>'CF-CN-3154'!V35</f>
        <v>18</v>
      </c>
      <c r="Z40" s="781" t="str">
        <f>'CF-CN-3154'!X35</f>
        <v/>
      </c>
      <c r="AA40" s="781">
        <f>'CF-EA-3155'!I35</f>
        <v>66.0625</v>
      </c>
      <c r="AB40" s="781">
        <f>'CF-EA-3155'!R35</f>
        <v>33</v>
      </c>
      <c r="AC40" s="781">
        <f>'CF-EA-3155'!V35</f>
        <v>20</v>
      </c>
      <c r="AD40" s="781" t="str">
        <f>'CF-EA-3155'!X35</f>
        <v/>
      </c>
      <c r="AE40" s="781">
        <f>'CF-EF-3156'!I35</f>
        <v>60.5625</v>
      </c>
      <c r="AF40" s="781">
        <f>'CF-EF-3156'!R35</f>
        <v>30</v>
      </c>
      <c r="AG40" s="781">
        <f>'CF-EF-3156'!V35</f>
        <v>18</v>
      </c>
      <c r="AH40" s="781" t="str">
        <f>'CF-EF-3156'!X35</f>
        <v/>
      </c>
      <c r="AI40" s="781">
        <f>'CF-FIHR-3157'!I35</f>
        <v>61.66666667</v>
      </c>
      <c r="AJ40" s="781">
        <f>'CF-FIHR-3157'!R35</f>
        <v>31</v>
      </c>
      <c r="AK40" s="781">
        <f>'CF-FIHR-3157'!V35</f>
        <v>19</v>
      </c>
      <c r="AL40" s="781" t="str">
        <f>'CF-FIHR-3157'!X35</f>
        <v/>
      </c>
      <c r="AM40" s="783"/>
      <c r="AN40" s="784"/>
    </row>
    <row r="41">
      <c r="A41" s="779">
        <v>30.0</v>
      </c>
      <c r="B41" s="780" t="str">
        <f>'3A 2025 - 2026 DATOS DEL ESTUDI'!B33</f>
        <v>Yonayry  Peña Santos</v>
      </c>
      <c r="C41" s="781">
        <f>'CF-LE3149'!I36</f>
        <v>59.5625</v>
      </c>
      <c r="D41" s="781">
        <f>'CF-LE3149'!R36</f>
        <v>30</v>
      </c>
      <c r="E41" s="781">
        <f>'CF-LE3149'!V36</f>
        <v>18</v>
      </c>
      <c r="F41" s="782" t="str">
        <f>'CF-LE3149'!X36</f>
        <v/>
      </c>
      <c r="G41" s="781">
        <f>'CF-LE-I3150'!I36</f>
        <v>0</v>
      </c>
      <c r="H41" s="781">
        <f>'CF-LE-I3150'!R36</f>
        <v>0</v>
      </c>
      <c r="I41" s="781">
        <f>'CF-LE-I3150'!V36</f>
        <v>0</v>
      </c>
      <c r="J41" s="782" t="str">
        <f>'CF-LE-I3150'!X36</f>
        <v/>
      </c>
      <c r="K41" s="781">
        <f>'CF-LE-F3151'!I36</f>
        <v>58.6875</v>
      </c>
      <c r="L41" s="781">
        <f>'CF-LE-F3151'!R36</f>
        <v>29</v>
      </c>
      <c r="M41" s="781">
        <f>'CF-LE-F3151'!V36</f>
        <v>18</v>
      </c>
      <c r="N41" s="781" t="str">
        <f>'CF-LE-F3151'!X36</f>
        <v/>
      </c>
      <c r="O41" s="781">
        <f>'CF-M-3152'!I36</f>
        <v>52.9375</v>
      </c>
      <c r="P41" s="781">
        <f>'CF-M-3152'!R36</f>
        <v>26</v>
      </c>
      <c r="Q41" s="781">
        <f>'CF-M-3152'!V36</f>
        <v>16</v>
      </c>
      <c r="R41" s="781" t="str">
        <f>'CF-M-3152'!X36</f>
        <v/>
      </c>
      <c r="S41" s="781">
        <f>'CF-CS-3153'!I36</f>
        <v>61.1875</v>
      </c>
      <c r="T41" s="781">
        <f>'CF-CS-3153'!R36</f>
        <v>31</v>
      </c>
      <c r="U41" s="781">
        <f>'CF-CS-3153'!V36</f>
        <v>18</v>
      </c>
      <c r="V41" s="781" t="str">
        <f>'CF-CS-3153'!X36</f>
        <v/>
      </c>
      <c r="W41" s="781">
        <f>'CF-CN-3154'!I36</f>
        <v>55.125</v>
      </c>
      <c r="X41" s="781">
        <f>'CF-CN-3154'!R36</f>
        <v>28</v>
      </c>
      <c r="Y41" s="781">
        <f>'CF-CN-3154'!V36</f>
        <v>17</v>
      </c>
      <c r="Z41" s="781" t="str">
        <f>'CF-CN-3154'!X36</f>
        <v/>
      </c>
      <c r="AA41" s="781">
        <f>'CF-EA-3155'!I36</f>
        <v>64.875</v>
      </c>
      <c r="AB41" s="781">
        <f>'CF-EA-3155'!R36</f>
        <v>32</v>
      </c>
      <c r="AC41" s="781">
        <f>'CF-EA-3155'!V36</f>
        <v>19</v>
      </c>
      <c r="AD41" s="781" t="str">
        <f>'CF-EA-3155'!X36</f>
        <v/>
      </c>
      <c r="AE41" s="781">
        <f>'CF-EF-3156'!I36</f>
        <v>61.3125</v>
      </c>
      <c r="AF41" s="781">
        <f>'CF-EF-3156'!R36</f>
        <v>31</v>
      </c>
      <c r="AG41" s="781">
        <f>'CF-EF-3156'!V36</f>
        <v>18</v>
      </c>
      <c r="AH41" s="781" t="str">
        <f>'CF-EF-3156'!X36</f>
        <v/>
      </c>
      <c r="AI41" s="781">
        <f>'CF-FIHR-3157'!I36</f>
        <v>59.5</v>
      </c>
      <c r="AJ41" s="781">
        <f>'CF-FIHR-3157'!R36</f>
        <v>30</v>
      </c>
      <c r="AK41" s="781">
        <f>'CF-FIHR-3157'!V36</f>
        <v>18</v>
      </c>
      <c r="AL41" s="781" t="str">
        <f>'CF-FIHR-3157'!X36</f>
        <v/>
      </c>
      <c r="AM41" s="783"/>
      <c r="AN41" s="784"/>
    </row>
    <row r="42">
      <c r="A42" s="779">
        <v>31.0</v>
      </c>
      <c r="B42" s="780" t="str">
        <f>'3A 2025 - 2026 DATOS DEL ESTUDI'!B34</f>
        <v>Rossier Analiz Pérez Rodríguez</v>
      </c>
      <c r="C42" s="781">
        <f>'CF-LE3149'!I37</f>
        <v>66.5625</v>
      </c>
      <c r="D42" s="781">
        <f>'CF-LE3149'!R37</f>
        <v>33</v>
      </c>
      <c r="E42" s="781">
        <f>'CF-LE3149'!V37</f>
        <v>20</v>
      </c>
      <c r="F42" s="782" t="str">
        <f>'CF-LE3149'!X37</f>
        <v/>
      </c>
      <c r="G42" s="781">
        <f>'CF-LE-I3150'!I37</f>
        <v>0</v>
      </c>
      <c r="H42" s="781">
        <f>'CF-LE-I3150'!R37</f>
        <v>0</v>
      </c>
      <c r="I42" s="781">
        <f>'CF-LE-I3150'!V37</f>
        <v>0</v>
      </c>
      <c r="J42" s="782" t="str">
        <f>'CF-LE-I3150'!X37</f>
        <v/>
      </c>
      <c r="K42" s="781">
        <f>'CF-LE-F3151'!I37</f>
        <v>61.75</v>
      </c>
      <c r="L42" s="781">
        <f>'CF-LE-F3151'!R37</f>
        <v>31</v>
      </c>
      <c r="M42" s="781">
        <f>'CF-LE-F3151'!V37</f>
        <v>19</v>
      </c>
      <c r="N42" s="781" t="str">
        <f>'CF-LE-F3151'!X37</f>
        <v/>
      </c>
      <c r="O42" s="781">
        <f>'CF-M-3152'!I37</f>
        <v>67.1875</v>
      </c>
      <c r="P42" s="781">
        <f>'CF-M-3152'!R37</f>
        <v>34</v>
      </c>
      <c r="Q42" s="781">
        <f>'CF-M-3152'!V37</f>
        <v>20</v>
      </c>
      <c r="R42" s="781" t="str">
        <f>'CF-M-3152'!X37</f>
        <v/>
      </c>
      <c r="S42" s="781">
        <f>'CF-CS-3153'!I37</f>
        <v>67.1875</v>
      </c>
      <c r="T42" s="781">
        <f>'CF-CS-3153'!R37</f>
        <v>34</v>
      </c>
      <c r="U42" s="781">
        <f>'CF-CS-3153'!V37</f>
        <v>20</v>
      </c>
      <c r="V42" s="781" t="str">
        <f>'CF-CS-3153'!X37</f>
        <v/>
      </c>
      <c r="W42" s="781">
        <f>'CF-CN-3154'!I37</f>
        <v>62.8125</v>
      </c>
      <c r="X42" s="781">
        <f>'CF-CN-3154'!R37</f>
        <v>31</v>
      </c>
      <c r="Y42" s="781">
        <f>'CF-CN-3154'!V37</f>
        <v>19</v>
      </c>
      <c r="Z42" s="781" t="str">
        <f>'CF-CN-3154'!X37</f>
        <v/>
      </c>
      <c r="AA42" s="781">
        <f>'CF-EA-3155'!I37</f>
        <v>68.375</v>
      </c>
      <c r="AB42" s="781">
        <f>'CF-EA-3155'!R37</f>
        <v>34</v>
      </c>
      <c r="AC42" s="781">
        <f>'CF-EA-3155'!V37</f>
        <v>21</v>
      </c>
      <c r="AD42" s="781" t="str">
        <f>'CF-EA-3155'!X37</f>
        <v/>
      </c>
      <c r="AE42" s="781">
        <f>'CF-EF-3156'!I37</f>
        <v>65.75</v>
      </c>
      <c r="AF42" s="781">
        <f>'CF-EF-3156'!R37</f>
        <v>33</v>
      </c>
      <c r="AG42" s="781">
        <f>'CF-EF-3156'!V37</f>
        <v>20</v>
      </c>
      <c r="AH42" s="781" t="str">
        <f>'CF-EF-3156'!X37</f>
        <v/>
      </c>
      <c r="AI42" s="781">
        <f>'CF-FIHR-3157'!I37</f>
        <v>67.75</v>
      </c>
      <c r="AJ42" s="781">
        <f>'CF-FIHR-3157'!R37</f>
        <v>34</v>
      </c>
      <c r="AK42" s="781">
        <f>'CF-FIHR-3157'!V37</f>
        <v>20</v>
      </c>
      <c r="AL42" s="781" t="str">
        <f>'CF-FIHR-3157'!X37</f>
        <v/>
      </c>
      <c r="AM42" s="783"/>
      <c r="AN42" s="784"/>
    </row>
    <row r="43">
      <c r="A43" s="779">
        <v>32.0</v>
      </c>
      <c r="B43" s="780" t="str">
        <f>'3A 2025 - 2026 DATOS DEL ESTUDI'!B35</f>
        <v>Joseph Francisco Ramírez Espinosa</v>
      </c>
      <c r="C43" s="781">
        <f>'CF-LE3149'!I38</f>
        <v>59.875</v>
      </c>
      <c r="D43" s="781">
        <f>'CF-LE3149'!R38</f>
        <v>30</v>
      </c>
      <c r="E43" s="781">
        <f>'CF-LE3149'!V38</f>
        <v>18</v>
      </c>
      <c r="F43" s="782" t="str">
        <f>'CF-LE3149'!X38</f>
        <v/>
      </c>
      <c r="G43" s="781">
        <f>'CF-LE-I3150'!I38</f>
        <v>0</v>
      </c>
      <c r="H43" s="781">
        <f>'CF-LE-I3150'!R38</f>
        <v>0</v>
      </c>
      <c r="I43" s="781">
        <f>'CF-LE-I3150'!V38</f>
        <v>0</v>
      </c>
      <c r="J43" s="782" t="str">
        <f>'CF-LE-I3150'!X38</f>
        <v/>
      </c>
      <c r="K43" s="781">
        <f>'CF-LE-F3151'!I38</f>
        <v>61.1875</v>
      </c>
      <c r="L43" s="781">
        <f>'CF-LE-F3151'!R38</f>
        <v>31</v>
      </c>
      <c r="M43" s="781">
        <f>'CF-LE-F3151'!V38</f>
        <v>18</v>
      </c>
      <c r="N43" s="781" t="str">
        <f>'CF-LE-F3151'!X38</f>
        <v/>
      </c>
      <c r="O43" s="781">
        <f>'CF-M-3152'!I38</f>
        <v>52.875</v>
      </c>
      <c r="P43" s="781">
        <f>'CF-M-3152'!R38</f>
        <v>26</v>
      </c>
      <c r="Q43" s="781">
        <f>'CF-M-3152'!V38</f>
        <v>16</v>
      </c>
      <c r="R43" s="781" t="str">
        <f>'CF-M-3152'!X38</f>
        <v/>
      </c>
      <c r="S43" s="781">
        <f>'CF-CS-3153'!I38</f>
        <v>65.875</v>
      </c>
      <c r="T43" s="781">
        <f>'CF-CS-3153'!R38</f>
        <v>33</v>
      </c>
      <c r="U43" s="781">
        <f>'CF-CS-3153'!V38</f>
        <v>20</v>
      </c>
      <c r="V43" s="781" t="str">
        <f>'CF-CS-3153'!X38</f>
        <v/>
      </c>
      <c r="W43" s="781">
        <f>'CF-CN-3154'!I38</f>
        <v>60.1875</v>
      </c>
      <c r="X43" s="781">
        <f>'CF-CN-3154'!R38</f>
        <v>30</v>
      </c>
      <c r="Y43" s="781">
        <f>'CF-CN-3154'!V38</f>
        <v>18</v>
      </c>
      <c r="Z43" s="781" t="str">
        <f>'CF-CN-3154'!X38</f>
        <v/>
      </c>
      <c r="AA43" s="781">
        <f>'CF-EA-3155'!I38</f>
        <v>63</v>
      </c>
      <c r="AB43" s="781">
        <f>'CF-EA-3155'!R38</f>
        <v>32</v>
      </c>
      <c r="AC43" s="781">
        <f>'CF-EA-3155'!V38</f>
        <v>19</v>
      </c>
      <c r="AD43" s="781" t="str">
        <f>'CF-EA-3155'!X38</f>
        <v/>
      </c>
      <c r="AE43" s="781">
        <f>'CF-EF-3156'!I38</f>
        <v>63.3125</v>
      </c>
      <c r="AF43" s="781">
        <f>'CF-EF-3156'!R38</f>
        <v>32</v>
      </c>
      <c r="AG43" s="781">
        <f>'CF-EF-3156'!V38</f>
        <v>19</v>
      </c>
      <c r="AH43" s="781" t="str">
        <f>'CF-EF-3156'!X38</f>
        <v/>
      </c>
      <c r="AI43" s="781">
        <f>'CF-FIHR-3157'!I38</f>
        <v>59.75</v>
      </c>
      <c r="AJ43" s="781">
        <f>'CF-FIHR-3157'!R38</f>
        <v>30</v>
      </c>
      <c r="AK43" s="781">
        <f>'CF-FIHR-3157'!V38</f>
        <v>18</v>
      </c>
      <c r="AL43" s="781" t="str">
        <f>'CF-FIHR-3157'!X38</f>
        <v/>
      </c>
      <c r="AM43" s="783"/>
      <c r="AN43" s="784"/>
    </row>
    <row r="44">
      <c r="A44" s="779">
        <v>33.0</v>
      </c>
      <c r="B44" s="780" t="str">
        <f>'3A 2025 - 2026 DATOS DEL ESTUDI'!B36</f>
        <v>Yariel Alfonso Ramos</v>
      </c>
      <c r="C44" s="781">
        <f>'CF-LE3149'!I39</f>
        <v>52.75</v>
      </c>
      <c r="D44" s="781">
        <f>'CF-LE3149'!R39</f>
        <v>26</v>
      </c>
      <c r="E44" s="781">
        <f>'CF-LE3149'!V39</f>
        <v>16</v>
      </c>
      <c r="F44" s="782" t="str">
        <f>'CF-LE3149'!X39</f>
        <v/>
      </c>
      <c r="G44" s="781">
        <f>'CF-LE-I3150'!I39</f>
        <v>0</v>
      </c>
      <c r="H44" s="781">
        <f>'CF-LE-I3150'!R39</f>
        <v>0</v>
      </c>
      <c r="I44" s="781">
        <f>'CF-LE-I3150'!V39</f>
        <v>0</v>
      </c>
      <c r="J44" s="782" t="str">
        <f>'CF-LE-I3150'!X39</f>
        <v/>
      </c>
      <c r="K44" s="781">
        <f>'CF-LE-F3151'!I39</f>
        <v>52.6875</v>
      </c>
      <c r="L44" s="781">
        <f>'CF-LE-F3151'!R39</f>
        <v>26</v>
      </c>
      <c r="M44" s="781">
        <f>'CF-LE-F3151'!V39</f>
        <v>16</v>
      </c>
      <c r="N44" s="781" t="str">
        <f>'CF-LE-F3151'!X39</f>
        <v/>
      </c>
      <c r="O44" s="781">
        <f>'CF-M-3152'!I39</f>
        <v>46.0625</v>
      </c>
      <c r="P44" s="781">
        <f>'CF-M-3152'!R39</f>
        <v>23</v>
      </c>
      <c r="Q44" s="781">
        <f>'CF-M-3152'!V39</f>
        <v>14</v>
      </c>
      <c r="R44" s="781" t="str">
        <f>'CF-M-3152'!X39</f>
        <v/>
      </c>
      <c r="S44" s="781">
        <f>'CF-CS-3153'!I39</f>
        <v>46.25</v>
      </c>
      <c r="T44" s="781">
        <f>'CF-CS-3153'!R39</f>
        <v>23</v>
      </c>
      <c r="U44" s="781">
        <f>'CF-CS-3153'!V39</f>
        <v>14</v>
      </c>
      <c r="V44" s="781" t="str">
        <f>'CF-CS-3153'!X39</f>
        <v/>
      </c>
      <c r="W44" s="781">
        <f>'CF-CN-3154'!I39</f>
        <v>35.5</v>
      </c>
      <c r="X44" s="781">
        <f>'CF-CN-3154'!R39</f>
        <v>18</v>
      </c>
      <c r="Y44" s="781">
        <f>'CF-CN-3154'!V39</f>
        <v>11</v>
      </c>
      <c r="Z44" s="781" t="str">
        <f>'CF-CN-3154'!X39</f>
        <v/>
      </c>
      <c r="AA44" s="781">
        <f>'CF-EA-3155'!I39</f>
        <v>49.5</v>
      </c>
      <c r="AB44" s="781">
        <f>'CF-EA-3155'!R39</f>
        <v>25</v>
      </c>
      <c r="AC44" s="781">
        <f>'CF-EA-3155'!V39</f>
        <v>15</v>
      </c>
      <c r="AD44" s="781" t="str">
        <f>'CF-EA-3155'!X39</f>
        <v/>
      </c>
      <c r="AE44" s="781">
        <f>'CF-EF-3156'!I39</f>
        <v>55.6875</v>
      </c>
      <c r="AF44" s="781">
        <f>'CF-EF-3156'!R39</f>
        <v>28</v>
      </c>
      <c r="AG44" s="781">
        <f>'CF-EF-3156'!V39</f>
        <v>17</v>
      </c>
      <c r="AH44" s="781" t="str">
        <f>'CF-EF-3156'!X39</f>
        <v/>
      </c>
      <c r="AI44" s="781">
        <f>'CF-FIHR-3157'!I39</f>
        <v>43.875</v>
      </c>
      <c r="AJ44" s="781">
        <f>'CF-FIHR-3157'!R39</f>
        <v>22</v>
      </c>
      <c r="AK44" s="781">
        <f>'CF-FIHR-3157'!V39</f>
        <v>13</v>
      </c>
      <c r="AL44" s="781" t="str">
        <f>'CF-FIHR-3157'!X39</f>
        <v/>
      </c>
      <c r="AM44" s="784"/>
      <c r="AN44" s="784"/>
    </row>
    <row r="45">
      <c r="A45" s="779">
        <v>34.0</v>
      </c>
      <c r="B45" s="780" t="str">
        <f>'3A 2025 - 2026 DATOS DEL ESTUDI'!B37</f>
        <v>Carlos David Rodríguez Almánzar</v>
      </c>
      <c r="C45" s="781">
        <f>'CF-LE3149'!I40</f>
        <v>56.9375</v>
      </c>
      <c r="D45" s="781">
        <f>'CF-LE3149'!R40</f>
        <v>28</v>
      </c>
      <c r="E45" s="781">
        <f>'CF-LE3149'!V40</f>
        <v>17</v>
      </c>
      <c r="F45" s="782" t="str">
        <f>'CF-LE3149'!X40</f>
        <v/>
      </c>
      <c r="G45" s="781">
        <f>'CF-LE-I3150'!I40</f>
        <v>0</v>
      </c>
      <c r="H45" s="781">
        <f>'CF-LE-I3150'!R40</f>
        <v>0</v>
      </c>
      <c r="I45" s="781">
        <f>'CF-LE-I3150'!V40</f>
        <v>0</v>
      </c>
      <c r="J45" s="782" t="str">
        <f>'CF-LE-I3150'!X40</f>
        <v/>
      </c>
      <c r="K45" s="781">
        <f>'CF-LE-F3151'!I40</f>
        <v>54</v>
      </c>
      <c r="L45" s="781">
        <f>'CF-LE-F3151'!R40</f>
        <v>27</v>
      </c>
      <c r="M45" s="781">
        <f>'CF-LE-F3151'!V40</f>
        <v>16</v>
      </c>
      <c r="N45" s="781" t="str">
        <f>'CF-LE-F3151'!X40</f>
        <v/>
      </c>
      <c r="O45" s="781">
        <f>'CF-M-3152'!I40</f>
        <v>58.9375</v>
      </c>
      <c r="P45" s="781">
        <f>'CF-M-3152'!R40</f>
        <v>29</v>
      </c>
      <c r="Q45" s="781">
        <f>'CF-M-3152'!V40</f>
        <v>18</v>
      </c>
      <c r="R45" s="781" t="str">
        <f>'CF-M-3152'!X40</f>
        <v/>
      </c>
      <c r="S45" s="781">
        <f>'CF-CS-3153'!I40</f>
        <v>53.625</v>
      </c>
      <c r="T45" s="781">
        <f>'CF-CS-3153'!R40</f>
        <v>27</v>
      </c>
      <c r="U45" s="781">
        <f>'CF-CS-3153'!V40</f>
        <v>16</v>
      </c>
      <c r="V45" s="781" t="str">
        <f>'CF-CS-3153'!X40</f>
        <v/>
      </c>
      <c r="W45" s="781">
        <f>'CF-CN-3154'!I40</f>
        <v>38.4375</v>
      </c>
      <c r="X45" s="781">
        <f>'CF-CN-3154'!R40</f>
        <v>19</v>
      </c>
      <c r="Y45" s="781">
        <f>'CF-CN-3154'!V40</f>
        <v>12</v>
      </c>
      <c r="Z45" s="781" t="str">
        <f>'CF-CN-3154'!X40</f>
        <v/>
      </c>
      <c r="AA45" s="781">
        <f>'CF-EA-3155'!I40</f>
        <v>57.8125</v>
      </c>
      <c r="AB45" s="781">
        <f>'CF-EA-3155'!R40</f>
        <v>29</v>
      </c>
      <c r="AC45" s="781">
        <f>'CF-EA-3155'!V40</f>
        <v>17</v>
      </c>
      <c r="AD45" s="781" t="str">
        <f>'CF-EA-3155'!X40</f>
        <v/>
      </c>
      <c r="AE45" s="781">
        <f>'CF-EF-3156'!I40</f>
        <v>59.8125</v>
      </c>
      <c r="AF45" s="781">
        <f>'CF-EF-3156'!R40</f>
        <v>30</v>
      </c>
      <c r="AG45" s="781">
        <f>'CF-EF-3156'!V40</f>
        <v>18</v>
      </c>
      <c r="AH45" s="781" t="str">
        <f>'CF-EF-3156'!X40</f>
        <v/>
      </c>
      <c r="AI45" s="781">
        <f>'CF-FIHR-3157'!I40</f>
        <v>55</v>
      </c>
      <c r="AJ45" s="781">
        <f>'CF-FIHR-3157'!R40</f>
        <v>28</v>
      </c>
      <c r="AK45" s="781">
        <f>'CF-FIHR-3157'!V40</f>
        <v>17</v>
      </c>
      <c r="AL45" s="781" t="str">
        <f>'CF-FIHR-3157'!X40</f>
        <v/>
      </c>
      <c r="AM45" s="783"/>
      <c r="AN45" s="784"/>
    </row>
    <row r="46">
      <c r="A46" s="779">
        <v>35.0</v>
      </c>
      <c r="B46" s="780" t="str">
        <f>'3A 2025 - 2026 DATOS DEL ESTUDI'!B38</f>
        <v>Darianni  Santos Medina</v>
      </c>
      <c r="C46" s="781">
        <f>'CF-LE3149'!I41</f>
        <v>67.3125</v>
      </c>
      <c r="D46" s="781">
        <f>'CF-LE3149'!R41</f>
        <v>34</v>
      </c>
      <c r="E46" s="781">
        <f>'CF-LE3149'!V41</f>
        <v>20</v>
      </c>
      <c r="F46" s="782" t="str">
        <f>'CF-LE3149'!X41</f>
        <v/>
      </c>
      <c r="G46" s="781">
        <f>'CF-LE-I3150'!I41</f>
        <v>0</v>
      </c>
      <c r="H46" s="781">
        <f>'CF-LE-I3150'!R41</f>
        <v>0</v>
      </c>
      <c r="I46" s="781">
        <f>'CF-LE-I3150'!V41</f>
        <v>0</v>
      </c>
      <c r="J46" s="782" t="str">
        <f>'CF-LE-I3150'!X41</f>
        <v/>
      </c>
      <c r="K46" s="781">
        <f>'CF-LE-F3151'!I41</f>
        <v>64.8125</v>
      </c>
      <c r="L46" s="781">
        <f>'CF-LE-F3151'!R41</f>
        <v>32</v>
      </c>
      <c r="M46" s="781">
        <f>'CF-LE-F3151'!V41</f>
        <v>19</v>
      </c>
      <c r="N46" s="781" t="str">
        <f>'CF-LE-F3151'!X41</f>
        <v/>
      </c>
      <c r="O46" s="781">
        <f>'CF-M-3152'!I41</f>
        <v>60.3125</v>
      </c>
      <c r="P46" s="781">
        <f>'CF-M-3152'!R41</f>
        <v>30</v>
      </c>
      <c r="Q46" s="781">
        <f>'CF-M-3152'!V41</f>
        <v>18</v>
      </c>
      <c r="R46" s="781" t="str">
        <f>'CF-M-3152'!X41</f>
        <v/>
      </c>
      <c r="S46" s="781">
        <f>'CF-CS-3153'!I41</f>
        <v>66.4375</v>
      </c>
      <c r="T46" s="781">
        <f>'CF-CS-3153'!R41</f>
        <v>33</v>
      </c>
      <c r="U46" s="781">
        <f>'CF-CS-3153'!V41</f>
        <v>20</v>
      </c>
      <c r="V46" s="781" t="str">
        <f>'CF-CS-3153'!X41</f>
        <v/>
      </c>
      <c r="W46" s="781">
        <f>'CF-CN-3154'!I41</f>
        <v>60.125</v>
      </c>
      <c r="X46" s="781">
        <f>'CF-CN-3154'!R41</f>
        <v>30</v>
      </c>
      <c r="Y46" s="781">
        <f>'CF-CN-3154'!V41</f>
        <v>18</v>
      </c>
      <c r="Z46" s="781" t="str">
        <f>'CF-CN-3154'!X41</f>
        <v/>
      </c>
      <c r="AA46" s="781">
        <f>'CF-EA-3155'!I41</f>
        <v>67.75</v>
      </c>
      <c r="AB46" s="781">
        <f>'CF-EA-3155'!R41</f>
        <v>34</v>
      </c>
      <c r="AC46" s="781">
        <f>'CF-EA-3155'!V41</f>
        <v>20</v>
      </c>
      <c r="AD46" s="781" t="str">
        <f>'CF-EA-3155'!X41</f>
        <v/>
      </c>
      <c r="AE46" s="781">
        <f>'CF-EF-3156'!I41</f>
        <v>63.8125</v>
      </c>
      <c r="AF46" s="781">
        <f>'CF-EF-3156'!R41</f>
        <v>32</v>
      </c>
      <c r="AG46" s="781">
        <f>'CF-EF-3156'!V41</f>
        <v>19</v>
      </c>
      <c r="AH46" s="781" t="str">
        <f>'CF-EF-3156'!X41</f>
        <v/>
      </c>
      <c r="AI46" s="781">
        <f>'CF-FIHR-3157'!I41</f>
        <v>66.625</v>
      </c>
      <c r="AJ46" s="781">
        <f>'CF-FIHR-3157'!R41</f>
        <v>33</v>
      </c>
      <c r="AK46" s="781">
        <f>'CF-FIHR-3157'!V41</f>
        <v>20</v>
      </c>
      <c r="AL46" s="781" t="str">
        <f>'CF-FIHR-3157'!X41</f>
        <v/>
      </c>
      <c r="AM46" s="783"/>
      <c r="AN46" s="784"/>
    </row>
    <row r="47">
      <c r="A47" s="779">
        <v>36.0</v>
      </c>
      <c r="B47" s="780" t="str">
        <f>'3A 2025 - 2026 DATOS DEL ESTUDI'!B39</f>
        <v>Rosyeli Carolina Tavarez  Reyes</v>
      </c>
      <c r="C47" s="781">
        <f>'CF-LE3149'!I42</f>
        <v>61.4375</v>
      </c>
      <c r="D47" s="781">
        <f>'CF-LE3149'!R42</f>
        <v>31</v>
      </c>
      <c r="E47" s="781">
        <f>'CF-LE3149'!V42</f>
        <v>18</v>
      </c>
      <c r="F47" s="782" t="str">
        <f>'CF-LE3149'!X42</f>
        <v/>
      </c>
      <c r="G47" s="781">
        <f>'CF-LE-I3150'!I42</f>
        <v>0</v>
      </c>
      <c r="H47" s="781">
        <f>'CF-LE-I3150'!R42</f>
        <v>0</v>
      </c>
      <c r="I47" s="781">
        <f>'CF-LE-I3150'!V42</f>
        <v>0</v>
      </c>
      <c r="J47" s="782" t="str">
        <f>'CF-LE-I3150'!X42</f>
        <v/>
      </c>
      <c r="K47" s="781">
        <f>'CF-LE-F3151'!I42</f>
        <v>53.0625</v>
      </c>
      <c r="L47" s="781">
        <f>'CF-LE-F3151'!R42</f>
        <v>27</v>
      </c>
      <c r="M47" s="781">
        <f>'CF-LE-F3151'!V42</f>
        <v>16</v>
      </c>
      <c r="N47" s="781" t="str">
        <f>'CF-LE-F3151'!X42</f>
        <v/>
      </c>
      <c r="O47" s="781">
        <f>'CF-M-3152'!I42</f>
        <v>50.375</v>
      </c>
      <c r="P47" s="781">
        <f>'CF-M-3152'!R42</f>
        <v>25</v>
      </c>
      <c r="Q47" s="781">
        <f>'CF-M-3152'!V42</f>
        <v>15</v>
      </c>
      <c r="R47" s="781" t="str">
        <f>'CF-M-3152'!X42</f>
        <v/>
      </c>
      <c r="S47" s="781">
        <f>'CF-CS-3153'!I42</f>
        <v>52.3125</v>
      </c>
      <c r="T47" s="781">
        <f>'CF-CS-3153'!R42</f>
        <v>26</v>
      </c>
      <c r="U47" s="781">
        <f>'CF-CS-3153'!V42</f>
        <v>16</v>
      </c>
      <c r="V47" s="781" t="str">
        <f>'CF-CS-3153'!X42</f>
        <v/>
      </c>
      <c r="W47" s="781">
        <f>'CF-CN-3154'!I42</f>
        <v>47.875</v>
      </c>
      <c r="X47" s="781">
        <f>'CF-CN-3154'!R42</f>
        <v>24</v>
      </c>
      <c r="Y47" s="781">
        <f>'CF-CN-3154'!V42</f>
        <v>14</v>
      </c>
      <c r="Z47" s="781" t="str">
        <f>'CF-CN-3154'!X42</f>
        <v/>
      </c>
      <c r="AA47" s="781">
        <f>'CF-EA-3155'!I42</f>
        <v>51.375</v>
      </c>
      <c r="AB47" s="781">
        <f>'CF-EA-3155'!R42</f>
        <v>26</v>
      </c>
      <c r="AC47" s="781">
        <f>'CF-EA-3155'!V42</f>
        <v>15</v>
      </c>
      <c r="AD47" s="781" t="str">
        <f>'CF-EA-3155'!X42</f>
        <v/>
      </c>
      <c r="AE47" s="781">
        <f>'CF-EF-3156'!I42</f>
        <v>59.9375</v>
      </c>
      <c r="AF47" s="781">
        <f>'CF-EF-3156'!R42</f>
        <v>30</v>
      </c>
      <c r="AG47" s="781">
        <f>'CF-EF-3156'!V42</f>
        <v>18</v>
      </c>
      <c r="AH47" s="781" t="str">
        <f>'CF-EF-3156'!X42</f>
        <v/>
      </c>
      <c r="AI47" s="781">
        <f>'CF-FIHR-3157'!I42</f>
        <v>52.375</v>
      </c>
      <c r="AJ47" s="781">
        <f>'CF-FIHR-3157'!R42</f>
        <v>26</v>
      </c>
      <c r="AK47" s="781">
        <f>'CF-FIHR-3157'!V42</f>
        <v>16</v>
      </c>
      <c r="AL47" s="781" t="str">
        <f>'CF-FIHR-3157'!X42</f>
        <v/>
      </c>
      <c r="AM47" s="783"/>
      <c r="AN47" s="784"/>
    </row>
    <row r="48">
      <c r="A48" s="779">
        <v>37.0</v>
      </c>
      <c r="B48" s="780" t="str">
        <f>'3A 2025 - 2026 DATOS DEL ESTUDI'!B40</f>
        <v>Melani  Taveras Bautista</v>
      </c>
      <c r="C48" s="781">
        <f>'CF-LE3149'!I43</f>
        <v>65.25</v>
      </c>
      <c r="D48" s="781">
        <f>'CF-LE3149'!R43</f>
        <v>33</v>
      </c>
      <c r="E48" s="781">
        <f>'CF-LE3149'!V43</f>
        <v>20</v>
      </c>
      <c r="F48" s="782" t="str">
        <f>'CF-LE3149'!X43</f>
        <v/>
      </c>
      <c r="G48" s="781">
        <f>'CF-LE-I3150'!I43</f>
        <v>0</v>
      </c>
      <c r="H48" s="781">
        <f>'CF-LE-I3150'!R43</f>
        <v>0</v>
      </c>
      <c r="I48" s="781">
        <f>'CF-LE-I3150'!V43</f>
        <v>0</v>
      </c>
      <c r="J48" s="782" t="str">
        <f>'CF-LE-I3150'!X43</f>
        <v/>
      </c>
      <c r="K48" s="781">
        <f>'CF-LE-F3151'!I43</f>
        <v>52.3125</v>
      </c>
      <c r="L48" s="781">
        <f>'CF-LE-F3151'!R43</f>
        <v>26</v>
      </c>
      <c r="M48" s="781">
        <f>'CF-LE-F3151'!V43</f>
        <v>16</v>
      </c>
      <c r="N48" s="781" t="str">
        <f>'CF-LE-F3151'!X43</f>
        <v/>
      </c>
      <c r="O48" s="781">
        <f>'CF-M-3152'!I43</f>
        <v>49.5625</v>
      </c>
      <c r="P48" s="781">
        <f>'CF-M-3152'!R43</f>
        <v>25</v>
      </c>
      <c r="Q48" s="781">
        <f>'CF-M-3152'!V43</f>
        <v>15</v>
      </c>
      <c r="R48" s="781" t="str">
        <f>'CF-M-3152'!X43</f>
        <v/>
      </c>
      <c r="S48" s="781">
        <f>'CF-CS-3153'!I43</f>
        <v>63.875</v>
      </c>
      <c r="T48" s="781">
        <f>'CF-CS-3153'!R43</f>
        <v>32</v>
      </c>
      <c r="U48" s="781">
        <f>'CF-CS-3153'!V43</f>
        <v>19</v>
      </c>
      <c r="V48" s="781" t="str">
        <f>'CF-CS-3153'!X43</f>
        <v/>
      </c>
      <c r="W48" s="781">
        <f>'CF-CN-3154'!I43</f>
        <v>53.6875</v>
      </c>
      <c r="X48" s="781">
        <f>'CF-CN-3154'!R43</f>
        <v>27</v>
      </c>
      <c r="Y48" s="781">
        <f>'CF-CN-3154'!V43</f>
        <v>16</v>
      </c>
      <c r="Z48" s="781" t="str">
        <f>'CF-CN-3154'!X43</f>
        <v/>
      </c>
      <c r="AA48" s="781">
        <f>'CF-EA-3155'!I43</f>
        <v>58</v>
      </c>
      <c r="AB48" s="781">
        <f>'CF-EA-3155'!R43</f>
        <v>29</v>
      </c>
      <c r="AC48" s="781">
        <f>'CF-EA-3155'!V43</f>
        <v>17</v>
      </c>
      <c r="AD48" s="781" t="str">
        <f>'CF-EA-3155'!X43</f>
        <v/>
      </c>
      <c r="AE48" s="781">
        <f>'CF-EF-3156'!I43</f>
        <v>62.9375</v>
      </c>
      <c r="AF48" s="781">
        <f>'CF-EF-3156'!R43</f>
        <v>31</v>
      </c>
      <c r="AG48" s="781">
        <f>'CF-EF-3156'!V43</f>
        <v>19</v>
      </c>
      <c r="AH48" s="781" t="str">
        <f>'CF-EF-3156'!X43</f>
        <v/>
      </c>
      <c r="AI48" s="781">
        <f>'CF-FIHR-3157'!I43</f>
        <v>63.25</v>
      </c>
      <c r="AJ48" s="781">
        <f>'CF-FIHR-3157'!R43</f>
        <v>32</v>
      </c>
      <c r="AK48" s="781">
        <f>'CF-FIHR-3157'!V43</f>
        <v>19</v>
      </c>
      <c r="AL48" s="781" t="str">
        <f>'CF-FIHR-3157'!X43</f>
        <v/>
      </c>
      <c r="AM48" s="783"/>
      <c r="AN48" s="784"/>
    </row>
    <row r="49">
      <c r="A49" s="779">
        <v>38.0</v>
      </c>
      <c r="B49" s="780" t="str">
        <f>'3A 2025 - 2026 DATOS DEL ESTUDI'!B41</f>
        <v>Arianny  Tejada Guzmán</v>
      </c>
      <c r="C49" s="781">
        <f>'CF-LE3149'!I44</f>
        <v>67.6875</v>
      </c>
      <c r="D49" s="781">
        <f>'CF-LE3149'!R44</f>
        <v>34</v>
      </c>
      <c r="E49" s="781">
        <f>'CF-LE3149'!V44</f>
        <v>20</v>
      </c>
      <c r="F49" s="782" t="str">
        <f>'CF-LE3149'!X44</f>
        <v/>
      </c>
      <c r="G49" s="781">
        <f>'CF-LE-I3150'!I44</f>
        <v>0</v>
      </c>
      <c r="H49" s="781">
        <f>'CF-LE-I3150'!R44</f>
        <v>0</v>
      </c>
      <c r="I49" s="781">
        <f>'CF-LE-I3150'!V44</f>
        <v>0</v>
      </c>
      <c r="J49" s="782" t="str">
        <f>'CF-LE-I3150'!X44</f>
        <v/>
      </c>
      <c r="K49" s="781">
        <f>'CF-LE-F3151'!I44</f>
        <v>69.125</v>
      </c>
      <c r="L49" s="781" t="str">
        <f>'CF-LE-F3151'!R44</f>
        <v/>
      </c>
      <c r="M49" s="781" t="str">
        <f>'CF-LE-F3151'!V44</f>
        <v/>
      </c>
      <c r="N49" s="781" t="str">
        <f>'CF-LE-F3151'!X44</f>
        <v/>
      </c>
      <c r="O49" s="781">
        <f>'CF-M-3152'!I44</f>
        <v>61.625</v>
      </c>
      <c r="P49" s="781">
        <f>'CF-M-3152'!R44</f>
        <v>31</v>
      </c>
      <c r="Q49" s="781">
        <f>'CF-M-3152'!V44</f>
        <v>18</v>
      </c>
      <c r="R49" s="781" t="str">
        <f>'CF-M-3152'!X44</f>
        <v/>
      </c>
      <c r="S49" s="781">
        <f>'CF-CS-3153'!I44</f>
        <v>70.625</v>
      </c>
      <c r="T49" s="781" t="str">
        <f>'CF-CS-3153'!R44</f>
        <v/>
      </c>
      <c r="U49" s="781" t="str">
        <f>'CF-CS-3153'!V44</f>
        <v/>
      </c>
      <c r="V49" s="781" t="str">
        <f>'CF-CS-3153'!X44</f>
        <v/>
      </c>
      <c r="W49" s="781">
        <f>'CF-CN-3154'!I44</f>
        <v>67.8125</v>
      </c>
      <c r="X49" s="781">
        <f>'CF-CN-3154'!R44</f>
        <v>34</v>
      </c>
      <c r="Y49" s="781">
        <f>'CF-CN-3154'!V44</f>
        <v>20</v>
      </c>
      <c r="Z49" s="781" t="str">
        <f>'CF-CN-3154'!X44</f>
        <v/>
      </c>
      <c r="AA49" s="781">
        <f>'CF-EA-3155'!I44</f>
        <v>70.0625</v>
      </c>
      <c r="AB49" s="781" t="str">
        <f>'CF-EA-3155'!R44</f>
        <v/>
      </c>
      <c r="AC49" s="781" t="str">
        <f>'CF-EA-3155'!V44</f>
        <v/>
      </c>
      <c r="AD49" s="781" t="str">
        <f>'CF-EA-3155'!X44</f>
        <v/>
      </c>
      <c r="AE49" s="781">
        <f>'CF-EF-3156'!I44</f>
        <v>69.4375</v>
      </c>
      <c r="AF49" s="781" t="str">
        <f>'CF-EF-3156'!R44</f>
        <v/>
      </c>
      <c r="AG49" s="781" t="str">
        <f>'CF-EF-3156'!V44</f>
        <v/>
      </c>
      <c r="AH49" s="781" t="str">
        <f>'CF-EF-3156'!X44</f>
        <v/>
      </c>
      <c r="AI49" s="781">
        <f>'CF-FIHR-3157'!I44</f>
        <v>70.1875</v>
      </c>
      <c r="AJ49" s="781" t="str">
        <f>'CF-FIHR-3157'!R44</f>
        <v/>
      </c>
      <c r="AK49" s="781" t="str">
        <f>'CF-FIHR-3157'!V44</f>
        <v/>
      </c>
      <c r="AL49" s="781" t="str">
        <f>'CF-FIHR-3157'!X44</f>
        <v/>
      </c>
      <c r="AM49" s="784"/>
      <c r="AN49" s="783"/>
    </row>
    <row r="50">
      <c r="A50" s="779">
        <v>39.0</v>
      </c>
      <c r="B50" s="780" t="str">
        <f>'3A 2025 - 2026 DATOS DEL ESTUDI'!B42</f>
        <v>Jeilyn Aliah Tejada</v>
      </c>
      <c r="C50" s="781">
        <f>'CF-LE3149'!I45</f>
        <v>60.4375</v>
      </c>
      <c r="D50" s="781">
        <f>'CF-LE3149'!R45</f>
        <v>30</v>
      </c>
      <c r="E50" s="781">
        <f>'CF-LE3149'!V45</f>
        <v>18</v>
      </c>
      <c r="F50" s="782" t="str">
        <f>'CF-LE3149'!X45</f>
        <v/>
      </c>
      <c r="G50" s="781">
        <f>'CF-LE-I3150'!I45</f>
        <v>0</v>
      </c>
      <c r="H50" s="781">
        <f>'CF-LE-I3150'!R45</f>
        <v>0</v>
      </c>
      <c r="I50" s="781">
        <f>'CF-LE-I3150'!V45</f>
        <v>0</v>
      </c>
      <c r="J50" s="782" t="str">
        <f>'CF-LE-I3150'!X45</f>
        <v/>
      </c>
      <c r="K50" s="781">
        <f>'CF-LE-F3151'!I45</f>
        <v>58.0625</v>
      </c>
      <c r="L50" s="781">
        <f>'CF-LE-F3151'!R45</f>
        <v>29</v>
      </c>
      <c r="M50" s="781">
        <f>'CF-LE-F3151'!V45</f>
        <v>17</v>
      </c>
      <c r="N50" s="781" t="str">
        <f>'CF-LE-F3151'!X45</f>
        <v/>
      </c>
      <c r="O50" s="781">
        <f>'CF-M-3152'!I45</f>
        <v>54.4375</v>
      </c>
      <c r="P50" s="781">
        <f>'CF-M-3152'!R45</f>
        <v>27</v>
      </c>
      <c r="Q50" s="781">
        <f>'CF-M-3152'!V45</f>
        <v>16</v>
      </c>
      <c r="R50" s="781" t="str">
        <f>'CF-M-3152'!X45</f>
        <v/>
      </c>
      <c r="S50" s="781">
        <f>'CF-CS-3153'!I45</f>
        <v>61.8125</v>
      </c>
      <c r="T50" s="781">
        <f>'CF-CS-3153'!R45</f>
        <v>31</v>
      </c>
      <c r="U50" s="781">
        <f>'CF-CS-3153'!V45</f>
        <v>19</v>
      </c>
      <c r="V50" s="781" t="str">
        <f>'CF-CS-3153'!X45</f>
        <v/>
      </c>
      <c r="W50" s="781">
        <f>'CF-CN-3154'!I45</f>
        <v>58.5</v>
      </c>
      <c r="X50" s="781">
        <f>'CF-CN-3154'!R45</f>
        <v>29</v>
      </c>
      <c r="Y50" s="781">
        <f>'CF-CN-3154'!V45</f>
        <v>18</v>
      </c>
      <c r="Z50" s="781" t="str">
        <f>'CF-CN-3154'!X45</f>
        <v/>
      </c>
      <c r="AA50" s="781">
        <f>'CF-EA-3155'!I45</f>
        <v>62.125</v>
      </c>
      <c r="AB50" s="781">
        <f>'CF-EA-3155'!R45</f>
        <v>31</v>
      </c>
      <c r="AC50" s="781">
        <f>'CF-EA-3155'!V45</f>
        <v>19</v>
      </c>
      <c r="AD50" s="781" t="str">
        <f>'CF-EA-3155'!X45</f>
        <v/>
      </c>
      <c r="AE50" s="781">
        <f>'CF-EF-3156'!I45</f>
        <v>59.8125</v>
      </c>
      <c r="AF50" s="781">
        <f>'CF-EF-3156'!R45</f>
        <v>30</v>
      </c>
      <c r="AG50" s="781">
        <f>'CF-EF-3156'!V45</f>
        <v>18</v>
      </c>
      <c r="AH50" s="781" t="str">
        <f>'CF-EF-3156'!X45</f>
        <v/>
      </c>
      <c r="AI50" s="781">
        <f>'CF-FIHR-3157'!I45</f>
        <v>59.97916667</v>
      </c>
      <c r="AJ50" s="781">
        <f>'CF-FIHR-3157'!R45</f>
        <v>30</v>
      </c>
      <c r="AK50" s="781">
        <f>'CF-FIHR-3157'!V45</f>
        <v>18</v>
      </c>
      <c r="AL50" s="781" t="str">
        <f>'CF-FIHR-3157'!X45</f>
        <v/>
      </c>
      <c r="AM50" s="784"/>
      <c r="AN50" s="783"/>
    </row>
    <row r="51">
      <c r="A51" s="779">
        <v>40.0</v>
      </c>
      <c r="B51" s="780" t="str">
        <f>'3A 2025 - 2026 DATOS DEL ESTUDI'!B43</f>
        <v>Rosenny  Ureña Arias</v>
      </c>
      <c r="C51" s="781">
        <f>'CF-LE3149'!I46</f>
        <v>62.25</v>
      </c>
      <c r="D51" s="781">
        <f>'CF-LE3149'!R46</f>
        <v>31</v>
      </c>
      <c r="E51" s="781">
        <f>'CF-LE3149'!V46</f>
        <v>19</v>
      </c>
      <c r="F51" s="782" t="str">
        <f>'CF-LE3149'!X46</f>
        <v/>
      </c>
      <c r="G51" s="781">
        <f>'CF-LE-I3150'!I46</f>
        <v>0</v>
      </c>
      <c r="H51" s="781">
        <f>'CF-LE-I3150'!R46</f>
        <v>0</v>
      </c>
      <c r="I51" s="781">
        <f>'CF-LE-I3150'!V46</f>
        <v>0</v>
      </c>
      <c r="J51" s="782" t="str">
        <f>'CF-LE-I3150'!X46</f>
        <v/>
      </c>
      <c r="K51" s="781">
        <f>'CF-LE-F3151'!I46</f>
        <v>69.375</v>
      </c>
      <c r="L51" s="781" t="str">
        <f>'CF-LE-F3151'!R46</f>
        <v/>
      </c>
      <c r="M51" s="781" t="str">
        <f>'CF-LE-F3151'!V46</f>
        <v/>
      </c>
      <c r="N51" s="781" t="str">
        <f>'CF-LE-F3151'!X46</f>
        <v/>
      </c>
      <c r="O51" s="781">
        <f>'CF-M-3152'!I46</f>
        <v>62.5625</v>
      </c>
      <c r="P51" s="781">
        <f>'CF-M-3152'!R46</f>
        <v>31</v>
      </c>
      <c r="Q51" s="781">
        <f>'CF-M-3152'!V46</f>
        <v>19</v>
      </c>
      <c r="R51" s="781" t="str">
        <f>'CF-M-3152'!X46</f>
        <v/>
      </c>
      <c r="S51" s="781">
        <f>'CF-CS-3153'!I46</f>
        <v>66.75</v>
      </c>
      <c r="T51" s="781">
        <f>'CF-CS-3153'!R46</f>
        <v>33</v>
      </c>
      <c r="U51" s="781">
        <f>'CF-CS-3153'!V46</f>
        <v>20</v>
      </c>
      <c r="V51" s="781" t="str">
        <f>'CF-CS-3153'!X46</f>
        <v/>
      </c>
      <c r="W51" s="781">
        <f>'CF-CN-3154'!I46</f>
        <v>64.75</v>
      </c>
      <c r="X51" s="781">
        <f>'CF-CN-3154'!R46</f>
        <v>32</v>
      </c>
      <c r="Y51" s="781">
        <f>'CF-CN-3154'!V46</f>
        <v>19</v>
      </c>
      <c r="Z51" s="781" t="str">
        <f>'CF-CN-3154'!X46</f>
        <v/>
      </c>
      <c r="AA51" s="781">
        <f>'CF-EA-3155'!I46</f>
        <v>70</v>
      </c>
      <c r="AB51" s="781" t="str">
        <f>'CF-EA-3155'!R46</f>
        <v/>
      </c>
      <c r="AC51" s="781" t="str">
        <f>'CF-EA-3155'!V46</f>
        <v/>
      </c>
      <c r="AD51" s="781" t="str">
        <f>'CF-EA-3155'!X46</f>
        <v/>
      </c>
      <c r="AE51" s="781">
        <f>'CF-EF-3156'!I46</f>
        <v>65.6875</v>
      </c>
      <c r="AF51" s="781">
        <f>'CF-EF-3156'!R46</f>
        <v>33</v>
      </c>
      <c r="AG51" s="781">
        <f>'CF-EF-3156'!V46</f>
        <v>20</v>
      </c>
      <c r="AH51" s="781" t="str">
        <f>'CF-EF-3156'!X46</f>
        <v/>
      </c>
      <c r="AI51" s="781">
        <f>'CF-FIHR-3157'!I46</f>
        <v>68.5625</v>
      </c>
      <c r="AJ51" s="781">
        <f>'CF-FIHR-3157'!R46</f>
        <v>34</v>
      </c>
      <c r="AK51" s="781">
        <f>'CF-FIHR-3157'!V46</f>
        <v>21</v>
      </c>
      <c r="AL51" s="781" t="str">
        <f>'CF-FIHR-3157'!X46</f>
        <v/>
      </c>
      <c r="AM51" s="783"/>
      <c r="AN51" s="784"/>
    </row>
    <row r="52">
      <c r="A52" s="779">
        <v>41.0</v>
      </c>
      <c r="B52" s="780" t="str">
        <f>'3A 2025 - 2026 DATOS DEL ESTUDI'!B44</f>
        <v>Jonathan  De Jesús Valerio Felipe</v>
      </c>
      <c r="C52" s="781">
        <f>'CF-LE3149'!I47</f>
        <v>60.8125</v>
      </c>
      <c r="D52" s="781">
        <f>'CF-LE3149'!R47</f>
        <v>30</v>
      </c>
      <c r="E52" s="781">
        <f>'CF-LE3149'!V47</f>
        <v>18</v>
      </c>
      <c r="F52" s="782" t="str">
        <f>'CF-LE3149'!X47</f>
        <v/>
      </c>
      <c r="G52" s="781">
        <f>'CF-LE-I3150'!I47</f>
        <v>0</v>
      </c>
      <c r="H52" s="781">
        <f>'CF-LE-I3150'!R47</f>
        <v>0</v>
      </c>
      <c r="I52" s="781">
        <f>'CF-LE-I3150'!V47</f>
        <v>0</v>
      </c>
      <c r="J52" s="782" t="str">
        <f>'CF-LE-I3150'!X47</f>
        <v/>
      </c>
      <c r="K52" s="781">
        <f>'CF-LE-F3151'!I47</f>
        <v>54.9375</v>
      </c>
      <c r="L52" s="781">
        <f>'CF-LE-F3151'!R47</f>
        <v>27</v>
      </c>
      <c r="M52" s="781">
        <f>'CF-LE-F3151'!V47</f>
        <v>16</v>
      </c>
      <c r="N52" s="781" t="str">
        <f>'CF-LE-F3151'!X47</f>
        <v/>
      </c>
      <c r="O52" s="781">
        <f>'CF-M-3152'!I47</f>
        <v>52.375</v>
      </c>
      <c r="P52" s="781">
        <f>'CF-M-3152'!R47</f>
        <v>26</v>
      </c>
      <c r="Q52" s="781">
        <f>'CF-M-3152'!V47</f>
        <v>16</v>
      </c>
      <c r="R52" s="781" t="str">
        <f>'CF-M-3152'!X47</f>
        <v/>
      </c>
      <c r="S52" s="781">
        <f>'CF-CS-3153'!I47</f>
        <v>54.0625</v>
      </c>
      <c r="T52" s="781">
        <f>'CF-CS-3153'!R47</f>
        <v>27</v>
      </c>
      <c r="U52" s="781">
        <f>'CF-CS-3153'!V47</f>
        <v>16</v>
      </c>
      <c r="V52" s="781" t="str">
        <f>'CF-CS-3153'!X47</f>
        <v/>
      </c>
      <c r="W52" s="781">
        <f>'CF-CN-3154'!I47</f>
        <v>52.625</v>
      </c>
      <c r="X52" s="781">
        <f>'CF-CN-3154'!R47</f>
        <v>26</v>
      </c>
      <c r="Y52" s="781">
        <f>'CF-CN-3154'!V47</f>
        <v>16</v>
      </c>
      <c r="Z52" s="781" t="str">
        <f>'CF-CN-3154'!X47</f>
        <v/>
      </c>
      <c r="AA52" s="781">
        <f>'CF-EA-3155'!I47</f>
        <v>60.75</v>
      </c>
      <c r="AB52" s="781">
        <f>'CF-EA-3155'!R47</f>
        <v>30</v>
      </c>
      <c r="AC52" s="781">
        <f>'CF-EA-3155'!V47</f>
        <v>18</v>
      </c>
      <c r="AD52" s="781" t="str">
        <f>'CF-EA-3155'!X47</f>
        <v/>
      </c>
      <c r="AE52" s="781">
        <f>'CF-EF-3156'!I47</f>
        <v>61.0625</v>
      </c>
      <c r="AF52" s="781">
        <f>'CF-EF-3156'!R47</f>
        <v>31</v>
      </c>
      <c r="AG52" s="781">
        <f>'CF-EF-3156'!V47</f>
        <v>18</v>
      </c>
      <c r="AH52" s="781" t="str">
        <f>'CF-EF-3156'!X47</f>
        <v/>
      </c>
      <c r="AI52" s="781">
        <f>'CF-FIHR-3157'!I47</f>
        <v>55.375</v>
      </c>
      <c r="AJ52" s="781">
        <f>'CF-FIHR-3157'!R47</f>
        <v>28</v>
      </c>
      <c r="AK52" s="781">
        <f>'CF-FIHR-3157'!V47</f>
        <v>17</v>
      </c>
      <c r="AL52" s="781" t="str">
        <f>'CF-FIHR-3157'!X47</f>
        <v/>
      </c>
      <c r="AM52" s="783"/>
      <c r="AN52" s="784"/>
    </row>
    <row r="53">
      <c r="A53" s="779">
        <v>42.0</v>
      </c>
      <c r="B53" s="780" t="str">
        <f>'3A 2025 - 2026 DATOS DEL ESTUDI'!B45</f>
        <v>Crisleydi  Turbí</v>
      </c>
      <c r="C53" s="781">
        <f>'CF-LE3149'!I48</f>
        <v>57.375</v>
      </c>
      <c r="D53" s="781">
        <f>'CF-LE3149'!R48</f>
        <v>29</v>
      </c>
      <c r="E53" s="781">
        <f>'CF-LE3149'!V48</f>
        <v>17</v>
      </c>
      <c r="F53" s="782" t="str">
        <f>'CF-LE3149'!X48</f>
        <v/>
      </c>
      <c r="G53" s="781">
        <f>'CF-LE-I3150'!I48</f>
        <v>0</v>
      </c>
      <c r="H53" s="781">
        <f>'CF-LE-I3150'!R48</f>
        <v>0</v>
      </c>
      <c r="I53" s="781">
        <f>'CF-LE-I3150'!V48</f>
        <v>0</v>
      </c>
      <c r="J53" s="782" t="str">
        <f>'CF-LE-I3150'!X48</f>
        <v/>
      </c>
      <c r="K53" s="781">
        <f>'CF-LE-F3151'!I48</f>
        <v>50.4375</v>
      </c>
      <c r="L53" s="781">
        <f>'CF-LE-F3151'!R48</f>
        <v>25</v>
      </c>
      <c r="M53" s="781">
        <f>'CF-LE-F3151'!V48</f>
        <v>15</v>
      </c>
      <c r="N53" s="781" t="str">
        <f>'CF-LE-F3151'!X48</f>
        <v/>
      </c>
      <c r="O53" s="781">
        <f>'CF-M-3152'!I48</f>
        <v>53.3125</v>
      </c>
      <c r="P53" s="781">
        <f>'CF-M-3152'!R48</f>
        <v>27</v>
      </c>
      <c r="Q53" s="781">
        <f>'CF-M-3152'!V48</f>
        <v>16</v>
      </c>
      <c r="R53" s="781" t="str">
        <f>'CF-M-3152'!X48</f>
        <v/>
      </c>
      <c r="S53" s="781">
        <f>'CF-CS-3153'!I48</f>
        <v>54.0625</v>
      </c>
      <c r="T53" s="781">
        <f>'CF-CS-3153'!R48</f>
        <v>27</v>
      </c>
      <c r="U53" s="781">
        <f>'CF-CS-3153'!V48</f>
        <v>16</v>
      </c>
      <c r="V53" s="781" t="str">
        <f>'CF-CS-3153'!X48</f>
        <v/>
      </c>
      <c r="W53" s="781">
        <f>'CF-CN-3154'!I48</f>
        <v>50.4375</v>
      </c>
      <c r="X53" s="781">
        <f>'CF-CN-3154'!R48</f>
        <v>25</v>
      </c>
      <c r="Y53" s="781">
        <f>'CF-CN-3154'!V48</f>
        <v>15</v>
      </c>
      <c r="Z53" s="781" t="str">
        <f>'CF-CN-3154'!X48</f>
        <v/>
      </c>
      <c r="AA53" s="781">
        <f>'CF-EA-3155'!I48</f>
        <v>57.625</v>
      </c>
      <c r="AB53" s="781">
        <f>'CF-EA-3155'!R48</f>
        <v>29</v>
      </c>
      <c r="AC53" s="781">
        <f>'CF-EA-3155'!V48</f>
        <v>17</v>
      </c>
      <c r="AD53" s="781" t="str">
        <f>'CF-EA-3155'!X48</f>
        <v/>
      </c>
      <c r="AE53" s="781">
        <f>'CF-EF-3156'!I48</f>
        <v>59.625</v>
      </c>
      <c r="AF53" s="781">
        <f>'CF-EF-3156'!R48</f>
        <v>30</v>
      </c>
      <c r="AG53" s="781">
        <f>'CF-EF-3156'!V48</f>
        <v>18</v>
      </c>
      <c r="AH53" s="781" t="str">
        <f>'CF-EF-3156'!X48</f>
        <v/>
      </c>
      <c r="AI53" s="781">
        <f>'CF-FIHR-3157'!I48</f>
        <v>56.4375</v>
      </c>
      <c r="AJ53" s="781">
        <f>'CF-FIHR-3157'!R48</f>
        <v>28</v>
      </c>
      <c r="AK53" s="781">
        <f>'CF-FIHR-3157'!V48</f>
        <v>17</v>
      </c>
      <c r="AL53" s="781" t="str">
        <f>'CF-FIHR-3157'!X48</f>
        <v/>
      </c>
      <c r="AM53" s="783"/>
      <c r="AN53" s="784"/>
    </row>
    <row r="54">
      <c r="A54" s="779">
        <v>43.0</v>
      </c>
      <c r="B54" s="780" t="str">
        <f>'3A 2025 - 2026 DATOS DEL ESTUDI'!B46</f>
        <v>Jhoangel Rafael Vargas Ulloa</v>
      </c>
      <c r="C54" s="781">
        <f>'CF-LE3149'!I49</f>
        <v>48.4375</v>
      </c>
      <c r="D54" s="781">
        <f>'CF-LE3149'!R49</f>
        <v>24</v>
      </c>
      <c r="E54" s="781">
        <f>'CF-LE3149'!V49</f>
        <v>15</v>
      </c>
      <c r="F54" s="782" t="str">
        <f>'CF-LE3149'!X49</f>
        <v/>
      </c>
      <c r="G54" s="781">
        <f>'CF-LE-I3150'!I49</f>
        <v>0</v>
      </c>
      <c r="H54" s="781">
        <f>'CF-LE-I3150'!R49</f>
        <v>0</v>
      </c>
      <c r="I54" s="781">
        <f>'CF-LE-I3150'!V49</f>
        <v>0</v>
      </c>
      <c r="J54" s="782" t="str">
        <f>'CF-LE-I3150'!X49</f>
        <v/>
      </c>
      <c r="K54" s="781">
        <f>'CF-LE-F3151'!I49</f>
        <v>37.875</v>
      </c>
      <c r="L54" s="781">
        <f>'CF-LE-F3151'!R49</f>
        <v>19</v>
      </c>
      <c r="M54" s="781">
        <f>'CF-LE-F3151'!V49</f>
        <v>11</v>
      </c>
      <c r="N54" s="781" t="str">
        <f>'CF-LE-F3151'!X49</f>
        <v/>
      </c>
      <c r="O54" s="781">
        <f>'CF-M-3152'!I49</f>
        <v>30.5</v>
      </c>
      <c r="P54" s="781">
        <f>'CF-M-3152'!R49</f>
        <v>15</v>
      </c>
      <c r="Q54" s="781">
        <f>'CF-M-3152'!V49</f>
        <v>9</v>
      </c>
      <c r="R54" s="781" t="str">
        <f>'CF-M-3152'!X49</f>
        <v/>
      </c>
      <c r="S54" s="781">
        <f>'CF-CS-3153'!I49</f>
        <v>43.625</v>
      </c>
      <c r="T54" s="781">
        <f>'CF-CS-3153'!R49</f>
        <v>22</v>
      </c>
      <c r="U54" s="781">
        <f>'CF-CS-3153'!V49</f>
        <v>13</v>
      </c>
      <c r="V54" s="781" t="str">
        <f>'CF-CS-3153'!X49</f>
        <v/>
      </c>
      <c r="W54" s="781">
        <f>'CF-CN-3154'!I49</f>
        <v>30.6875</v>
      </c>
      <c r="X54" s="781">
        <f>'CF-CN-3154'!R49</f>
        <v>15</v>
      </c>
      <c r="Y54" s="781">
        <f>'CF-CN-3154'!V49</f>
        <v>9</v>
      </c>
      <c r="Z54" s="781" t="str">
        <f>'CF-CN-3154'!X49</f>
        <v/>
      </c>
      <c r="AA54" s="781">
        <f>'CF-EA-3155'!I49</f>
        <v>53.3125</v>
      </c>
      <c r="AB54" s="781">
        <f>'CF-EA-3155'!R49</f>
        <v>27</v>
      </c>
      <c r="AC54" s="781">
        <f>'CF-EA-3155'!V49</f>
        <v>16</v>
      </c>
      <c r="AD54" s="781" t="str">
        <f>'CF-EA-3155'!X49</f>
        <v/>
      </c>
      <c r="AE54" s="781">
        <f>'CF-EF-3156'!I49</f>
        <v>45.9375</v>
      </c>
      <c r="AF54" s="781">
        <f>'CF-EF-3156'!R49</f>
        <v>23</v>
      </c>
      <c r="AG54" s="781">
        <f>'CF-EF-3156'!V49</f>
        <v>14</v>
      </c>
      <c r="AH54" s="781" t="str">
        <f>'CF-EF-3156'!X49</f>
        <v/>
      </c>
      <c r="AI54" s="781">
        <f>'CF-FIHR-3157'!I49</f>
        <v>40.6875</v>
      </c>
      <c r="AJ54" s="781">
        <f>'CF-FIHR-3157'!R49</f>
        <v>20</v>
      </c>
      <c r="AK54" s="781">
        <f>'CF-FIHR-3157'!V49</f>
        <v>12</v>
      </c>
      <c r="AL54" s="781" t="str">
        <f>'CF-FIHR-3157'!X49</f>
        <v/>
      </c>
      <c r="AM54" s="783"/>
      <c r="AN54" s="784"/>
    </row>
    <row r="55">
      <c r="A55" s="779">
        <v>44.0</v>
      </c>
      <c r="B55" s="780" t="str">
        <f>'3A 2025 - 2026 DATOS DEL ESTUDI'!B47</f>
        <v>Leslie  Cruz Espinal</v>
      </c>
      <c r="C55" s="781">
        <f>'CF-LE3149'!I50</f>
        <v>66.5</v>
      </c>
      <c r="D55" s="781">
        <f>'CF-LE3149'!R50</f>
        <v>33</v>
      </c>
      <c r="E55" s="781">
        <f>'CF-LE3149'!V50</f>
        <v>20</v>
      </c>
      <c r="F55" s="782" t="str">
        <f>'CF-LE3149'!X50</f>
        <v/>
      </c>
      <c r="G55" s="781">
        <f>'CF-LE-I3150'!I50</f>
        <v>0</v>
      </c>
      <c r="H55" s="781">
        <f>'CF-LE-I3150'!R50</f>
        <v>0</v>
      </c>
      <c r="I55" s="781">
        <f>'CF-LE-I3150'!V50</f>
        <v>0</v>
      </c>
      <c r="J55" s="782" t="str">
        <f>'CF-LE-I3150'!X50</f>
        <v/>
      </c>
      <c r="K55" s="781">
        <f>'CF-LE-F3151'!I50</f>
        <v>61.1875</v>
      </c>
      <c r="L55" s="781">
        <f>'CF-LE-F3151'!R50</f>
        <v>31</v>
      </c>
      <c r="M55" s="781">
        <f>'CF-LE-F3151'!V50</f>
        <v>18</v>
      </c>
      <c r="N55" s="781" t="str">
        <f>'CF-LE-F3151'!X50</f>
        <v/>
      </c>
      <c r="O55" s="781">
        <f>'CF-M-3152'!I50</f>
        <v>51</v>
      </c>
      <c r="P55" s="781">
        <f>'CF-M-3152'!R50</f>
        <v>26</v>
      </c>
      <c r="Q55" s="781">
        <f>'CF-M-3152'!V50</f>
        <v>15</v>
      </c>
      <c r="R55" s="781" t="str">
        <f>'CF-M-3152'!X50</f>
        <v/>
      </c>
      <c r="S55" s="781">
        <f>'CF-CS-3153'!I50</f>
        <v>59.25</v>
      </c>
      <c r="T55" s="781">
        <f>'CF-CS-3153'!R50</f>
        <v>30</v>
      </c>
      <c r="U55" s="781">
        <f>'CF-CS-3153'!V50</f>
        <v>18</v>
      </c>
      <c r="V55" s="781" t="str">
        <f>'CF-CS-3153'!X50</f>
        <v/>
      </c>
      <c r="W55" s="781">
        <f>'CF-CN-3154'!I50</f>
        <v>61.75</v>
      </c>
      <c r="X55" s="781">
        <f>'CF-CN-3154'!R50</f>
        <v>31</v>
      </c>
      <c r="Y55" s="781">
        <f>'CF-CN-3154'!V50</f>
        <v>19</v>
      </c>
      <c r="Z55" s="781" t="str">
        <f>'CF-CN-3154'!X50</f>
        <v/>
      </c>
      <c r="AA55" s="781">
        <f>'CF-EA-3155'!I50</f>
        <v>67.5625</v>
      </c>
      <c r="AB55" s="781">
        <f>'CF-EA-3155'!R50</f>
        <v>34</v>
      </c>
      <c r="AC55" s="781">
        <f>'CF-EA-3155'!V50</f>
        <v>20</v>
      </c>
      <c r="AD55" s="781" t="str">
        <f>'CF-EA-3155'!X50</f>
        <v/>
      </c>
      <c r="AE55" s="781">
        <f>'CF-EF-3156'!I50</f>
        <v>62.4375</v>
      </c>
      <c r="AF55" s="781">
        <f>'CF-EF-3156'!R50</f>
        <v>31</v>
      </c>
      <c r="AG55" s="781">
        <f>'CF-EF-3156'!V50</f>
        <v>19</v>
      </c>
      <c r="AH55" s="781" t="str">
        <f>'CF-EF-3156'!X50</f>
        <v/>
      </c>
      <c r="AI55" s="781">
        <f>'CF-FIHR-3157'!I50</f>
        <v>59.9375</v>
      </c>
      <c r="AJ55" s="781">
        <f>'CF-FIHR-3157'!R50</f>
        <v>30</v>
      </c>
      <c r="AK55" s="781">
        <f>'CF-FIHR-3157'!V50</f>
        <v>18</v>
      </c>
      <c r="AL55" s="781" t="str">
        <f>'CF-FIHR-3157'!X50</f>
        <v/>
      </c>
      <c r="AM55" s="783"/>
      <c r="AN55" s="784"/>
    </row>
    <row r="56">
      <c r="A56" s="779">
        <v>45.0</v>
      </c>
      <c r="B56" s="780" t="str">
        <f>'3A 2025 - 2026 DATOS DEL ESTUDI'!B48</f>
        <v/>
      </c>
      <c r="C56" s="781">
        <f>'CF-LE3149'!I51</f>
        <v>0</v>
      </c>
      <c r="D56" s="781">
        <f>'CF-LE3149'!R51</f>
        <v>0</v>
      </c>
      <c r="E56" s="781">
        <f>'CF-LE3149'!V51</f>
        <v>0</v>
      </c>
      <c r="F56" s="782" t="str">
        <f>'CF-LE3149'!X51</f>
        <v/>
      </c>
      <c r="G56" s="781">
        <f>'CF-LE-I3150'!I51</f>
        <v>0</v>
      </c>
      <c r="H56" s="781">
        <f>'CF-LE-I3150'!R51</f>
        <v>0</v>
      </c>
      <c r="I56" s="781">
        <f>'CF-LE-I3150'!V51</f>
        <v>0</v>
      </c>
      <c r="J56" s="782" t="str">
        <f>'CF-LE-I3150'!X51</f>
        <v/>
      </c>
      <c r="K56" s="781">
        <f>'CF-LE-F3151'!I51</f>
        <v>0</v>
      </c>
      <c r="L56" s="781">
        <f>'CF-LE-F3151'!R51</f>
        <v>0</v>
      </c>
      <c r="M56" s="781">
        <f>'CF-LE-F3151'!V51</f>
        <v>0</v>
      </c>
      <c r="N56" s="781" t="str">
        <f>'CF-LE-F3151'!X51</f>
        <v/>
      </c>
      <c r="O56" s="781">
        <f>'CF-M-3152'!I51</f>
        <v>0</v>
      </c>
      <c r="P56" s="781">
        <f>'CF-M-3152'!R51</f>
        <v>0</v>
      </c>
      <c r="Q56" s="781">
        <f>'CF-M-3152'!V51</f>
        <v>0</v>
      </c>
      <c r="R56" s="781" t="str">
        <f>'CF-M-3152'!X51</f>
        <v/>
      </c>
      <c r="S56" s="781">
        <f>'CF-CS-3153'!I51</f>
        <v>0</v>
      </c>
      <c r="T56" s="781">
        <f>'CF-CS-3153'!R51</f>
        <v>0</v>
      </c>
      <c r="U56" s="781">
        <f>'CF-CS-3153'!V51</f>
        <v>0</v>
      </c>
      <c r="V56" s="781" t="str">
        <f>'CF-CS-3153'!X51</f>
        <v/>
      </c>
      <c r="W56" s="781">
        <f>'CF-CN-3154'!I51</f>
        <v>0</v>
      </c>
      <c r="X56" s="781">
        <f>'CF-CN-3154'!R51</f>
        <v>0</v>
      </c>
      <c r="Y56" s="781">
        <f>'CF-CN-3154'!V51</f>
        <v>0</v>
      </c>
      <c r="Z56" s="781" t="str">
        <f>'CF-CN-3154'!X51</f>
        <v/>
      </c>
      <c r="AA56" s="781">
        <f>'CF-EA-3155'!I51</f>
        <v>0</v>
      </c>
      <c r="AB56" s="781">
        <f>'CF-EA-3155'!R51</f>
        <v>0</v>
      </c>
      <c r="AC56" s="781">
        <f>'CF-EA-3155'!V51</f>
        <v>0</v>
      </c>
      <c r="AD56" s="781" t="str">
        <f>'CF-EA-3155'!X51</f>
        <v/>
      </c>
      <c r="AE56" s="781">
        <f>'CF-EF-3156'!I51</f>
        <v>0</v>
      </c>
      <c r="AF56" s="781">
        <f>'CF-EF-3156'!R51</f>
        <v>0</v>
      </c>
      <c r="AG56" s="781">
        <f>'CF-EF-3156'!V51</f>
        <v>0</v>
      </c>
      <c r="AH56" s="781" t="str">
        <f>'CF-EF-3156'!X51</f>
        <v/>
      </c>
      <c r="AI56" s="781">
        <f>'CF-FIHR-3157'!I51</f>
        <v>0</v>
      </c>
      <c r="AJ56" s="781">
        <f>'CF-FIHR-3157'!R51</f>
        <v>0</v>
      </c>
      <c r="AK56" s="781">
        <f>'CF-FIHR-3157'!V51</f>
        <v>0</v>
      </c>
      <c r="AL56" s="781" t="str">
        <f>'CF-FIHR-3157'!X51</f>
        <v/>
      </c>
      <c r="AM56" s="783"/>
      <c r="AN56" s="784"/>
    </row>
    <row r="57">
      <c r="A57" s="764"/>
      <c r="B57" s="764"/>
      <c r="C57" s="764"/>
      <c r="D57" s="764"/>
      <c r="E57" s="764"/>
      <c r="F57" s="764"/>
      <c r="G57" s="764"/>
      <c r="H57" s="764"/>
      <c r="I57" s="764"/>
      <c r="J57" s="764"/>
      <c r="K57" s="764"/>
      <c r="L57" s="764"/>
      <c r="M57" s="764"/>
      <c r="N57" s="764"/>
      <c r="O57" s="764"/>
      <c r="P57" s="764"/>
      <c r="Q57" s="764"/>
      <c r="R57" s="764"/>
      <c r="S57" s="764"/>
      <c r="T57" s="764"/>
      <c r="U57" s="764"/>
      <c r="V57" s="764"/>
      <c r="W57" s="764"/>
      <c r="X57" s="764"/>
      <c r="Y57" s="764"/>
      <c r="Z57" s="764"/>
      <c r="AA57" s="764"/>
      <c r="AB57" s="764"/>
      <c r="AC57" s="764"/>
      <c r="AD57" s="764"/>
      <c r="AE57" s="764"/>
      <c r="AF57" s="764"/>
      <c r="AG57" s="764"/>
      <c r="AH57" s="764"/>
      <c r="AI57" s="764"/>
      <c r="AJ57" s="764"/>
      <c r="AK57" s="764"/>
      <c r="AL57" s="764"/>
      <c r="AM57" s="764"/>
      <c r="AN57" s="764"/>
    </row>
    <row r="58">
      <c r="A58" s="764"/>
      <c r="B58" s="764"/>
      <c r="C58" s="764"/>
      <c r="D58" s="764"/>
      <c r="E58" s="764"/>
      <c r="F58" s="764"/>
      <c r="G58" s="764"/>
      <c r="H58" s="764"/>
      <c r="I58" s="764"/>
      <c r="J58" s="764"/>
      <c r="K58" s="764"/>
      <c r="L58" s="764"/>
      <c r="M58" s="764"/>
      <c r="N58" s="764"/>
      <c r="O58" s="764"/>
      <c r="P58" s="764"/>
      <c r="Q58" s="764"/>
      <c r="R58" s="764"/>
      <c r="S58" s="764"/>
      <c r="T58" s="764"/>
      <c r="U58" s="764"/>
      <c r="V58" s="764"/>
      <c r="W58" s="764"/>
      <c r="X58" s="764"/>
      <c r="Y58" s="764"/>
      <c r="Z58" s="764"/>
      <c r="AA58" s="764"/>
      <c r="AB58" s="764"/>
      <c r="AC58" s="764"/>
      <c r="AD58" s="764"/>
      <c r="AE58" s="764"/>
      <c r="AF58" s="764"/>
      <c r="AG58" s="764"/>
      <c r="AH58" s="764"/>
      <c r="AI58" s="764"/>
      <c r="AJ58" s="764"/>
      <c r="AK58" s="764"/>
      <c r="AL58" s="764"/>
      <c r="AM58" s="764"/>
      <c r="AN58" s="764"/>
    </row>
    <row r="59">
      <c r="A59" s="764"/>
      <c r="B59" s="764"/>
      <c r="C59" s="764"/>
      <c r="D59" s="764"/>
      <c r="E59" s="764"/>
      <c r="F59" s="764"/>
      <c r="G59" s="764"/>
      <c r="H59" s="764"/>
      <c r="I59" s="764"/>
      <c r="J59" s="764"/>
      <c r="K59" s="764"/>
      <c r="L59" s="764"/>
      <c r="M59" s="764"/>
      <c r="N59" s="764"/>
      <c r="O59" s="764"/>
      <c r="P59" s="764"/>
      <c r="Q59" s="764"/>
      <c r="R59" s="764"/>
      <c r="S59" s="764"/>
      <c r="T59" s="764"/>
      <c r="U59" s="764"/>
      <c r="V59" s="764"/>
      <c r="W59" s="764"/>
      <c r="X59" s="764"/>
      <c r="Y59" s="764"/>
      <c r="Z59" s="764"/>
      <c r="AA59" s="764"/>
      <c r="AB59" s="764"/>
      <c r="AC59" s="764"/>
      <c r="AD59" s="764"/>
      <c r="AE59" s="764"/>
      <c r="AF59" s="764"/>
      <c r="AG59" s="764"/>
      <c r="AH59" s="764"/>
      <c r="AI59" s="764"/>
      <c r="AJ59" s="764"/>
      <c r="AK59" s="764"/>
      <c r="AL59" s="764"/>
      <c r="AM59" s="764"/>
      <c r="AN59" s="764"/>
    </row>
    <row r="60">
      <c r="A60" s="764"/>
      <c r="B60" s="764"/>
      <c r="C60" s="764"/>
      <c r="D60" s="764"/>
      <c r="E60" s="764"/>
      <c r="F60" s="764"/>
      <c r="G60" s="764"/>
      <c r="H60" s="764"/>
      <c r="I60" s="764"/>
      <c r="J60" s="764"/>
      <c r="K60" s="764"/>
      <c r="L60" s="764"/>
      <c r="M60" s="764"/>
      <c r="N60" s="764"/>
      <c r="O60" s="764"/>
      <c r="P60" s="764"/>
      <c r="Q60" s="764"/>
      <c r="R60" s="764"/>
      <c r="S60" s="764"/>
      <c r="T60" s="764"/>
      <c r="U60" s="764"/>
      <c r="V60" s="764"/>
      <c r="W60" s="764"/>
      <c r="X60" s="764"/>
      <c r="Y60" s="764"/>
      <c r="Z60" s="764"/>
      <c r="AA60" s="764"/>
      <c r="AB60" s="764"/>
      <c r="AC60" s="764"/>
      <c r="AD60" s="764"/>
      <c r="AE60" s="764"/>
      <c r="AF60" s="764"/>
      <c r="AG60" s="764"/>
      <c r="AH60" s="764"/>
      <c r="AI60" s="764"/>
      <c r="AJ60" s="764"/>
      <c r="AK60" s="764"/>
      <c r="AL60" s="764"/>
      <c r="AM60" s="764"/>
      <c r="AN60" s="764"/>
    </row>
    <row r="61">
      <c r="A61" s="764"/>
      <c r="B61" s="764"/>
      <c r="C61" s="764"/>
      <c r="D61" s="764"/>
      <c r="E61" s="764"/>
      <c r="F61" s="764"/>
      <c r="G61" s="764"/>
      <c r="H61" s="764"/>
      <c r="I61" s="764"/>
      <c r="J61" s="764"/>
      <c r="K61" s="764"/>
      <c r="L61" s="764"/>
      <c r="M61" s="764"/>
      <c r="N61" s="764"/>
      <c r="O61" s="764"/>
      <c r="P61" s="764"/>
      <c r="Q61" s="764"/>
      <c r="R61" s="764"/>
      <c r="S61" s="764"/>
      <c r="T61" s="764"/>
      <c r="U61" s="764"/>
      <c r="V61" s="764"/>
      <c r="W61" s="764"/>
      <c r="X61" s="764"/>
      <c r="Y61" s="764"/>
      <c r="Z61" s="764"/>
      <c r="AA61" s="764"/>
      <c r="AB61" s="764"/>
      <c r="AC61" s="764"/>
      <c r="AD61" s="764"/>
      <c r="AE61" s="764"/>
      <c r="AF61" s="764"/>
      <c r="AG61" s="764"/>
      <c r="AH61" s="764"/>
      <c r="AI61" s="764"/>
      <c r="AJ61" s="764"/>
      <c r="AK61" s="764"/>
      <c r="AL61" s="764"/>
      <c r="AM61" s="764"/>
      <c r="AN61" s="764"/>
    </row>
    <row r="62">
      <c r="A62" s="764"/>
      <c r="B62" s="765"/>
      <c r="C62" s="765"/>
      <c r="J62" s="765"/>
      <c r="K62" s="764"/>
      <c r="L62" s="764"/>
      <c r="U62" s="764"/>
      <c r="V62" s="764"/>
      <c r="W62" s="764"/>
      <c r="AD62" s="764"/>
      <c r="AE62" s="764"/>
      <c r="AF62" s="764"/>
      <c r="AL62" s="764"/>
      <c r="AM62" s="764"/>
      <c r="AN62" s="764"/>
    </row>
    <row r="63">
      <c r="A63" s="764"/>
      <c r="B63" s="765"/>
      <c r="C63" s="785" t="s">
        <v>1086</v>
      </c>
      <c r="D63" s="41"/>
      <c r="E63" s="41"/>
      <c r="F63" s="41"/>
      <c r="G63" s="41"/>
      <c r="H63" s="41"/>
      <c r="I63" s="41"/>
      <c r="J63" s="786"/>
      <c r="K63" s="764"/>
      <c r="L63" s="787" t="s">
        <v>1087</v>
      </c>
      <c r="M63" s="41"/>
      <c r="N63" s="41"/>
      <c r="O63" s="41"/>
      <c r="P63" s="41"/>
      <c r="Q63" s="41"/>
      <c r="R63" s="41"/>
      <c r="S63" s="41"/>
      <c r="T63" s="41"/>
      <c r="U63" s="764"/>
      <c r="V63" s="764"/>
      <c r="W63" s="785" t="s">
        <v>1088</v>
      </c>
      <c r="X63" s="41"/>
      <c r="Y63" s="41"/>
      <c r="Z63" s="41"/>
      <c r="AA63" s="41"/>
      <c r="AB63" s="41"/>
      <c r="AC63" s="41"/>
      <c r="AD63" s="786"/>
      <c r="AE63" s="764"/>
      <c r="AF63" s="785" t="s">
        <v>1089</v>
      </c>
      <c r="AG63" s="41"/>
      <c r="AH63" s="41"/>
      <c r="AI63" s="41"/>
      <c r="AJ63" s="41"/>
      <c r="AK63" s="41"/>
      <c r="AL63" s="786"/>
      <c r="AM63" s="764"/>
      <c r="AN63" s="764"/>
    </row>
  </sheetData>
  <mergeCells count="34">
    <mergeCell ref="AE3:AJ3"/>
    <mergeCell ref="AE4:AJ4"/>
    <mergeCell ref="AE9:AK9"/>
    <mergeCell ref="AF62:AK62"/>
    <mergeCell ref="AF63:AK63"/>
    <mergeCell ref="C2:K2"/>
    <mergeCell ref="AB2:AC2"/>
    <mergeCell ref="AE2:AJ2"/>
    <mergeCell ref="C3:K3"/>
    <mergeCell ref="AB3:AC3"/>
    <mergeCell ref="C4:K4"/>
    <mergeCell ref="AB4:AC4"/>
    <mergeCell ref="G10:J10"/>
    <mergeCell ref="K10:N10"/>
    <mergeCell ref="C62:I62"/>
    <mergeCell ref="L62:T62"/>
    <mergeCell ref="W62:AC62"/>
    <mergeCell ref="C63:I63"/>
    <mergeCell ref="L63:T63"/>
    <mergeCell ref="W63:AC63"/>
    <mergeCell ref="O10:R10"/>
    <mergeCell ref="S10:V10"/>
    <mergeCell ref="W10:Z10"/>
    <mergeCell ref="AA10:AD10"/>
    <mergeCell ref="AE10:AH10"/>
    <mergeCell ref="AI10:AL10"/>
    <mergeCell ref="AM10:AN10"/>
    <mergeCell ref="C5:K5"/>
    <mergeCell ref="A9:I9"/>
    <mergeCell ref="K9:S9"/>
    <mergeCell ref="T9:AC9"/>
    <mergeCell ref="A10:A11"/>
    <mergeCell ref="B10:B11"/>
    <mergeCell ref="C10:F10"/>
  </mergeCells>
  <conditionalFormatting sqref="C12:AL56">
    <cfRule type="cellIs" dxfId="10" priority="1" operator="lessThanOrEqual">
      <formula>69</formula>
    </cfRule>
  </conditionalFormatting>
  <dataValidations>
    <dataValidation type="decimal" operator="greaterThanOrEqual" allowBlank="1" showDropDown="1" sqref="AM12">
      <formula1>70.0</formula1>
    </dataValidation>
  </dataValidations>
  <printOptions horizontalCentered="1"/>
  <pageMargins bottom="0.75" footer="0.0" header="0.0" left="0.25" right="0.25" top="0.75"/>
  <pageSetup paperSize="5" orientation="landscape" pageOrder="overThenDown"/>
  <colBreaks count="2" manualBreakCount="2">
    <brk man="1"/>
    <brk id="40" man="1"/>
  </colBreaks>
  <drawing r:id="rId1"/>
  <tableParts count="1">
    <tablePart r:id="rId3"/>
  </tableParts>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38"/>
    <col customWidth="1" min="2" max="2" width="78.88"/>
    <col customWidth="1" min="3" max="5" width="10.25"/>
    <col customWidth="1" min="6" max="6" width="12.0"/>
    <col customWidth="1" min="7" max="9" width="10.25"/>
    <col customWidth="1" min="10" max="10" width="16.38"/>
    <col customWidth="1" min="11" max="11" width="8.63"/>
    <col customWidth="1" min="12" max="12" width="21.88"/>
  </cols>
  <sheetData>
    <row r="1">
      <c r="A1" s="788"/>
      <c r="B1" s="788"/>
      <c r="C1" s="789"/>
      <c r="D1" s="789"/>
      <c r="E1" s="789"/>
      <c r="F1" s="789"/>
      <c r="G1" s="789"/>
      <c r="H1" s="789"/>
      <c r="I1" s="789"/>
      <c r="J1" s="789"/>
      <c r="K1" s="789"/>
      <c r="L1" s="789"/>
    </row>
    <row r="2">
      <c r="A2" s="788"/>
      <c r="B2" s="788"/>
      <c r="C2" s="789"/>
      <c r="D2" s="789"/>
      <c r="E2" s="789"/>
      <c r="F2" s="789"/>
      <c r="G2" s="789"/>
      <c r="H2" s="789"/>
      <c r="I2" s="789"/>
      <c r="J2" s="789"/>
      <c r="K2" s="789"/>
      <c r="L2" s="789"/>
    </row>
    <row r="3">
      <c r="A3" s="788"/>
      <c r="B3" s="788"/>
      <c r="C3" s="789"/>
      <c r="D3" s="789"/>
      <c r="E3" s="789"/>
      <c r="F3" s="789"/>
      <c r="G3" s="789"/>
      <c r="H3" s="789"/>
      <c r="I3" s="789"/>
      <c r="J3" s="789"/>
      <c r="K3" s="789"/>
      <c r="L3" s="789"/>
    </row>
    <row r="4">
      <c r="A4" s="788"/>
      <c r="B4" s="788"/>
      <c r="C4" s="789"/>
      <c r="D4" s="789"/>
      <c r="E4" s="789"/>
      <c r="F4" s="789"/>
      <c r="G4" s="789"/>
      <c r="H4" s="789"/>
      <c r="I4" s="789"/>
      <c r="J4" s="789"/>
      <c r="K4" s="789"/>
      <c r="L4" s="789"/>
    </row>
    <row r="5">
      <c r="A5" s="788"/>
      <c r="B5" s="788"/>
      <c r="C5" s="789"/>
      <c r="D5" s="789"/>
      <c r="E5" s="789"/>
      <c r="F5" s="789"/>
      <c r="G5" s="789"/>
      <c r="H5" s="789"/>
      <c r="I5" s="789"/>
      <c r="J5" s="789"/>
      <c r="K5" s="789"/>
      <c r="L5" s="789"/>
    </row>
    <row r="6">
      <c r="A6" s="788"/>
      <c r="B6" s="788"/>
      <c r="C6" s="789"/>
      <c r="D6" s="789"/>
      <c r="E6" s="789"/>
      <c r="F6" s="789"/>
      <c r="G6" s="789"/>
      <c r="H6" s="789"/>
      <c r="I6" s="789"/>
      <c r="J6" s="789"/>
      <c r="K6" s="789"/>
      <c r="L6" s="789"/>
    </row>
    <row r="7">
      <c r="A7" s="788"/>
      <c r="B7" s="788"/>
      <c r="C7" s="789"/>
      <c r="D7" s="789"/>
      <c r="E7" s="789"/>
      <c r="F7" s="789"/>
      <c r="G7" s="789"/>
      <c r="H7" s="789"/>
      <c r="I7" s="789"/>
      <c r="J7" s="789"/>
      <c r="K7" s="789"/>
      <c r="L7" s="789"/>
    </row>
    <row r="8">
      <c r="A8" s="788"/>
      <c r="B8" s="788"/>
      <c r="C8" s="789"/>
      <c r="D8" s="789"/>
      <c r="E8" s="789"/>
      <c r="F8" s="789"/>
      <c r="G8" s="789"/>
      <c r="H8" s="789"/>
      <c r="I8" s="789"/>
      <c r="J8" s="789"/>
      <c r="K8" s="789"/>
      <c r="L8" s="789"/>
    </row>
    <row r="9">
      <c r="A9" s="788"/>
      <c r="B9" s="788"/>
      <c r="C9" s="789"/>
      <c r="D9" s="789"/>
      <c r="E9" s="789"/>
      <c r="F9" s="789"/>
      <c r="G9" s="789"/>
      <c r="H9" s="789"/>
      <c r="I9" s="789"/>
      <c r="J9" s="789"/>
      <c r="K9" s="789"/>
      <c r="L9" s="789"/>
    </row>
    <row r="10">
      <c r="A10" s="788"/>
      <c r="B10" s="788"/>
      <c r="C10" s="789"/>
      <c r="D10" s="789"/>
      <c r="E10" s="789"/>
      <c r="F10" s="789"/>
      <c r="G10" s="789"/>
      <c r="H10" s="789"/>
      <c r="I10" s="789"/>
      <c r="J10" s="789"/>
      <c r="K10" s="789"/>
      <c r="L10" s="789"/>
    </row>
    <row r="11">
      <c r="A11" s="788"/>
      <c r="B11" s="788"/>
      <c r="C11" s="789"/>
      <c r="D11" s="789"/>
      <c r="E11" s="789"/>
      <c r="F11" s="789"/>
      <c r="G11" s="789"/>
      <c r="H11" s="789"/>
      <c r="I11" s="789"/>
      <c r="J11" s="789"/>
      <c r="K11" s="789"/>
      <c r="L11" s="789"/>
    </row>
    <row r="12">
      <c r="A12" s="788"/>
      <c r="B12" s="788"/>
      <c r="C12" s="789"/>
      <c r="D12" s="789"/>
      <c r="E12" s="789"/>
      <c r="F12" s="789"/>
      <c r="G12" s="789"/>
      <c r="H12" s="789"/>
      <c r="I12" s="789"/>
      <c r="J12" s="789"/>
      <c r="K12" s="789"/>
      <c r="L12" s="789"/>
    </row>
    <row r="13">
      <c r="A13" s="788"/>
      <c r="B13" s="788"/>
      <c r="C13" s="789"/>
      <c r="D13" s="789"/>
      <c r="E13" s="789"/>
      <c r="F13" s="789"/>
      <c r="G13" s="789"/>
      <c r="H13" s="789"/>
      <c r="I13" s="789"/>
      <c r="J13" s="789"/>
      <c r="K13" s="789"/>
      <c r="L13" s="789"/>
    </row>
    <row r="14">
      <c r="A14" s="790"/>
      <c r="B14" s="790" t="s">
        <v>1090</v>
      </c>
    </row>
    <row r="15">
      <c r="A15" s="790"/>
      <c r="B15" s="790" t="s">
        <v>1091</v>
      </c>
      <c r="L15" s="790"/>
    </row>
    <row r="16">
      <c r="A16" s="788"/>
      <c r="B16" s="788"/>
      <c r="C16" s="789"/>
      <c r="D16" s="789"/>
      <c r="E16" s="789"/>
      <c r="F16" s="789"/>
      <c r="G16" s="789"/>
      <c r="H16" s="789"/>
      <c r="I16" s="789"/>
      <c r="J16" s="789"/>
      <c r="K16" s="789"/>
      <c r="L16" s="789"/>
    </row>
    <row r="17" ht="166.5" customHeight="1">
      <c r="A17" s="791" t="s">
        <v>555</v>
      </c>
      <c r="B17" s="791" t="s">
        <v>1092</v>
      </c>
      <c r="C17" s="791" t="s">
        <v>1093</v>
      </c>
      <c r="D17" s="791" t="s">
        <v>1094</v>
      </c>
      <c r="E17" s="791" t="s">
        <v>1017</v>
      </c>
      <c r="F17" s="791" t="s">
        <v>1018</v>
      </c>
      <c r="G17" s="791" t="s">
        <v>1095</v>
      </c>
      <c r="H17" s="791" t="s">
        <v>1096</v>
      </c>
      <c r="I17" s="791" t="s">
        <v>1021</v>
      </c>
      <c r="J17" s="791" t="s">
        <v>1022</v>
      </c>
      <c r="K17" s="791" t="s">
        <v>1097</v>
      </c>
      <c r="L17" s="791" t="s">
        <v>1098</v>
      </c>
    </row>
    <row r="18">
      <c r="A18" s="792">
        <v>1.0</v>
      </c>
      <c r="B18" s="793" t="str">
        <f>'3A 2025-2026 REPORTE CALIFICACI'!D11</f>
        <v>Jadiel De Jesús Acosta Peña</v>
      </c>
      <c r="C18" s="794">
        <f>AVERAGE('3A 2025-2026 REPORTE CALIFICACI'!E11,'3A 2025-2026 REPORTE CALIFICACI'!F11,'3A 2025-2026 REPORTE CALIFICACI'!I11,'3A 2025-2026 REPORTE CALIFICACI'!J11,'3A 2025-2026 REPORTE CALIFICACI'!M11,'3A 2025-2026 REPORTE CALIFICACI'!N11,'3A 2025-2026 REPORTE CALIFICACI'!Q11,'3A 2025-2026 REPORTE CALIFICACI'!R11)</f>
        <v>87.875</v>
      </c>
      <c r="D18" s="794">
        <f>AVERAGE('3A 2025-2026 REPORTE CALIFICACI'!BU11,'3A 2025-2026 REPORTE CALIFICACI'!BV11,'3A 2025-2026 REPORTE CALIFICACI'!BY11,'3A 2025-2026 REPORTE CALIFICACI'!BZ11,'3A 2025-2026 REPORTE CALIFICACI'!CC11,'3A 2025-2026 REPORTE CALIFICACI'!CD11,'3A 2025-2026 REPORTE CALIFICACI'!CG11,'3A 2025-2026 REPORTE CALIFICACI'!CH11)</f>
        <v>84.75</v>
      </c>
      <c r="E18" s="794">
        <f>AVERAGE('3A 2025-2026 REPORTE CALIFICACI'!DC11,'3A 2025-2026 REPORTE CALIFICACI'!DD11,'3A 2025-2026 REPORTE CALIFICACI'!DG11,'3A 2025-2026 REPORTE CALIFICACI'!DH11,'3A 2025-2026 REPORTE CALIFICACI'!DK11,'3A 2025-2026 REPORTE CALIFICACI'!DL11,'3A 2025-2026 REPORTE CALIFICACI'!DO11,'3A 2025-2026 REPORTE CALIFICACI'!DP11)</f>
        <v>89.25</v>
      </c>
      <c r="F18" s="794">
        <f>AVERAGE('3A 2025-2026 REPORTE CALIFICACI'!EK11,'3A 2025-2026 REPORTE CALIFICACI'!EL11,'3A 2025-2026 REPORTE CALIFICACI'!EO11,'3A 2025-2026 REPORTE CALIFICACI'!EP11,'3A 2025-2026 REPORTE CALIFICACI'!ES11,'3A 2025-2026 REPORTE CALIFICACI'!ET11,'3A 2025-2026 REPORTE CALIFICACI'!EW11,'3A 2025-2026 REPORTE CALIFICACI'!EX11)</f>
        <v>88.625</v>
      </c>
      <c r="G18" s="794">
        <f>AVERAGE('3A 2025-2026 REPORTE CALIFICACI'!FS11,'3A 2025-2026 REPORTE CALIFICACI'!FT11,'3A 2025-2026 REPORTE CALIFICACI'!FW11,'3A 2025-2026 REPORTE CALIFICACI'!FX11,'3A 2025-2026 REPORTE CALIFICACI'!GA11,'3A 2025-2026 REPORTE CALIFICACI'!GB11,'3A 2025-2026 REPORTE CALIFICACI'!GE11,'3A 2025-2026 REPORTE CALIFICACI'!GF11)</f>
        <v>93</v>
      </c>
      <c r="H18" s="794">
        <f>AVERAGE('3A 2025-2026 REPORTE CALIFICACI'!HA11,'3A 2025-2026 REPORTE CALIFICACI'!HB11,'3A 2025-2026 REPORTE CALIFICACI'!HE11,'3A 2025-2026 REPORTE CALIFICACI'!HF11,'3A 2025-2026 REPORTE CALIFICACI'!HI11,'3A 2025-2026 REPORTE CALIFICACI'!HJ11,'3A 2025-2026 REPORTE CALIFICACI'!HM11,'3A 2025-2026 REPORTE CALIFICACI'!HN11)</f>
        <v>90.25</v>
      </c>
      <c r="I18" s="794">
        <f>AVERAGE('3A 2025-2026 REPORTE CALIFICACI'!II11,'3A 2025-2026 REPORTE CALIFICACI'!IJ11,'3A 2025-2026 REPORTE CALIFICACI'!IM11,'3A 2025-2026 REPORTE CALIFICACI'!IN11,'3A 2025-2026 REPORTE CALIFICACI'!IQ11,'3A 2025-2026 REPORTE CALIFICACI'!IR11,'3A 2025-2026 REPORTE CALIFICACI'!IU11,'3A 2025-2026 REPORTE CALIFICACI'!IV11)</f>
        <v>76.875</v>
      </c>
      <c r="J18" s="794">
        <f>AVERAGE('3A 2025-2026 REPORTE CALIFICACI'!JQ11,'3A 2025-2026 REPORTE CALIFICACI'!JR11,'3A 2025-2026 REPORTE CALIFICACI'!JU11,'3A 2025-2026 REPORTE CALIFICACI'!JV11,'3A 2025-2026 REPORTE CALIFICACI'!JY11,'3A 2025-2026 REPORTE CALIFICACI'!JZ11,'3A 2025-2026 REPORTE CALIFICACI'!KC11,'3A 2025-2026 REPORTE CALIFICACI'!KD11)</f>
        <v>87.625</v>
      </c>
      <c r="K18" s="794">
        <f t="shared" ref="K18:K62" si="1">AVERAGE(C18:J18)</f>
        <v>87.28125</v>
      </c>
      <c r="L18" s="795" t="str">
        <f t="shared" ref="L18:L62" si="2">IF(K18&gt;=90,"MERITORIO","NO MERITORIO")</f>
        <v>NO MERITORIO</v>
      </c>
    </row>
    <row r="19">
      <c r="A19" s="792">
        <v>2.0</v>
      </c>
      <c r="B19" s="793" t="str">
        <f>'3A 2025-2026 REPORTE CALIFICACI'!D12</f>
        <v>Daniel  Elía Almonte Martínez</v>
      </c>
      <c r="C19" s="794">
        <f>AVERAGE('3A 2025-2026 REPORTE CALIFICACI'!E12,'3A 2025-2026 REPORTE CALIFICACI'!F12,'3A 2025-2026 REPORTE CALIFICACI'!I12,'3A 2025-2026 REPORTE CALIFICACI'!J12,'3A 2025-2026 REPORTE CALIFICACI'!M12,'3A 2025-2026 REPORTE CALIFICACI'!N12,'3A 2025-2026 REPORTE CALIFICACI'!Q12,'3A 2025-2026 REPORTE CALIFICACI'!R12)</f>
        <v>77.625</v>
      </c>
      <c r="D19" s="794">
        <f>AVERAGE('3A 2025-2026 REPORTE CALIFICACI'!BU12,'3A 2025-2026 REPORTE CALIFICACI'!BV12,'3A 2025-2026 REPORTE CALIFICACI'!BY12,'3A 2025-2026 REPORTE CALIFICACI'!BZ12,'3A 2025-2026 REPORTE CALIFICACI'!CC12,'3A 2025-2026 REPORTE CALIFICACI'!CD12,'3A 2025-2026 REPORTE CALIFICACI'!CG12,'3A 2025-2026 REPORTE CALIFICACI'!CH12)</f>
        <v>71.875</v>
      </c>
      <c r="E19" s="794">
        <f>AVERAGE('3A 2025-2026 REPORTE CALIFICACI'!DC12,'3A 2025-2026 REPORTE CALIFICACI'!DD12,'3A 2025-2026 REPORTE CALIFICACI'!DG12,'3A 2025-2026 REPORTE CALIFICACI'!DH12,'3A 2025-2026 REPORTE CALIFICACI'!DK12,'3A 2025-2026 REPORTE CALIFICACI'!DL12,'3A 2025-2026 REPORTE CALIFICACI'!DO12,'3A 2025-2026 REPORTE CALIFICACI'!DP12)</f>
        <v>71.625</v>
      </c>
      <c r="F19" s="794">
        <f>AVERAGE('3A 2025-2026 REPORTE CALIFICACI'!EK12,'3A 2025-2026 REPORTE CALIFICACI'!EL12,'3A 2025-2026 REPORTE CALIFICACI'!EO12,'3A 2025-2026 REPORTE CALIFICACI'!EP12,'3A 2025-2026 REPORTE CALIFICACI'!ES12,'3A 2025-2026 REPORTE CALIFICACI'!ET12,'3A 2025-2026 REPORTE CALIFICACI'!EW12,'3A 2025-2026 REPORTE CALIFICACI'!EX12)</f>
        <v>71.875</v>
      </c>
      <c r="G19" s="794">
        <f>AVERAGE('3A 2025-2026 REPORTE CALIFICACI'!FS12,'3A 2025-2026 REPORTE CALIFICACI'!FT12,'3A 2025-2026 REPORTE CALIFICACI'!FW12,'3A 2025-2026 REPORTE CALIFICACI'!FX12,'3A 2025-2026 REPORTE CALIFICACI'!GA12,'3A 2025-2026 REPORTE CALIFICACI'!GB12,'3A 2025-2026 REPORTE CALIFICACI'!GE12,'3A 2025-2026 REPORTE CALIFICACI'!GF12)</f>
        <v>73.875</v>
      </c>
      <c r="H19" s="794">
        <f>AVERAGE('3A 2025-2026 REPORTE CALIFICACI'!HA12,'3A 2025-2026 REPORTE CALIFICACI'!HB12,'3A 2025-2026 REPORTE CALIFICACI'!HE12,'3A 2025-2026 REPORTE CALIFICACI'!HF12,'3A 2025-2026 REPORTE CALIFICACI'!HI12,'3A 2025-2026 REPORTE CALIFICACI'!HJ12,'3A 2025-2026 REPORTE CALIFICACI'!HM12,'3A 2025-2026 REPORTE CALIFICACI'!HN12)</f>
        <v>73.125</v>
      </c>
      <c r="I19" s="794">
        <f>AVERAGE('3A 2025-2026 REPORTE CALIFICACI'!II12,'3A 2025-2026 REPORTE CALIFICACI'!IJ12,'3A 2025-2026 REPORTE CALIFICACI'!IM12,'3A 2025-2026 REPORTE CALIFICACI'!IN12,'3A 2025-2026 REPORTE CALIFICACI'!IQ12,'3A 2025-2026 REPORTE CALIFICACI'!IR12,'3A 2025-2026 REPORTE CALIFICACI'!IU12,'3A 2025-2026 REPORTE CALIFICACI'!IV12)</f>
        <v>79.75</v>
      </c>
      <c r="J19" s="794">
        <f>AVERAGE('3A 2025-2026 REPORTE CALIFICACI'!JQ12,'3A 2025-2026 REPORTE CALIFICACI'!JR12,'3A 2025-2026 REPORTE CALIFICACI'!JU12,'3A 2025-2026 REPORTE CALIFICACI'!JV12,'3A 2025-2026 REPORTE CALIFICACI'!JY12,'3A 2025-2026 REPORTE CALIFICACI'!JZ12,'3A 2025-2026 REPORTE CALIFICACI'!KC12,'3A 2025-2026 REPORTE CALIFICACI'!KD12)</f>
        <v>72</v>
      </c>
      <c r="K19" s="794">
        <f t="shared" si="1"/>
        <v>73.96875</v>
      </c>
      <c r="L19" s="795" t="str">
        <f t="shared" si="2"/>
        <v>NO MERITORIO</v>
      </c>
    </row>
    <row r="20">
      <c r="A20" s="792">
        <v>3.0</v>
      </c>
      <c r="B20" s="793" t="str">
        <f>'3A 2025-2026 REPORTE CALIFICACI'!D13</f>
        <v>Isaac  Ángeles Liriano</v>
      </c>
      <c r="C20" s="794">
        <f>AVERAGE('3A 2025-2026 REPORTE CALIFICACI'!E13,'3A 2025-2026 REPORTE CALIFICACI'!F13,'3A 2025-2026 REPORTE CALIFICACI'!I13,'3A 2025-2026 REPORTE CALIFICACI'!J13,'3A 2025-2026 REPORTE CALIFICACI'!M13,'3A 2025-2026 REPORTE CALIFICACI'!N13,'3A 2025-2026 REPORTE CALIFICACI'!Q13,'3A 2025-2026 REPORTE CALIFICACI'!R13)</f>
        <v>60.5</v>
      </c>
      <c r="D20" s="794">
        <f>AVERAGE('3A 2025-2026 REPORTE CALIFICACI'!BU13,'3A 2025-2026 REPORTE CALIFICACI'!BV13,'3A 2025-2026 REPORTE CALIFICACI'!BY13,'3A 2025-2026 REPORTE CALIFICACI'!BZ13,'3A 2025-2026 REPORTE CALIFICACI'!CC13,'3A 2025-2026 REPORTE CALIFICACI'!CD13,'3A 2025-2026 REPORTE CALIFICACI'!CG13,'3A 2025-2026 REPORTE CALIFICACI'!CH13)</f>
        <v>70.625</v>
      </c>
      <c r="E20" s="794">
        <f>AVERAGE('3A 2025-2026 REPORTE CALIFICACI'!DC13,'3A 2025-2026 REPORTE CALIFICACI'!DD13,'3A 2025-2026 REPORTE CALIFICACI'!DG13,'3A 2025-2026 REPORTE CALIFICACI'!DH13,'3A 2025-2026 REPORTE CALIFICACI'!DK13,'3A 2025-2026 REPORTE CALIFICACI'!DL13,'3A 2025-2026 REPORTE CALIFICACI'!DO13,'3A 2025-2026 REPORTE CALIFICACI'!DP13)</f>
        <v>66.25</v>
      </c>
      <c r="F20" s="794">
        <f>AVERAGE('3A 2025-2026 REPORTE CALIFICACI'!EK13,'3A 2025-2026 REPORTE CALIFICACI'!EL13,'3A 2025-2026 REPORTE CALIFICACI'!EO13,'3A 2025-2026 REPORTE CALIFICACI'!EP13,'3A 2025-2026 REPORTE CALIFICACI'!ES13,'3A 2025-2026 REPORTE CALIFICACI'!ET13,'3A 2025-2026 REPORTE CALIFICACI'!EW13,'3A 2025-2026 REPORTE CALIFICACI'!EX13)</f>
        <v>56</v>
      </c>
      <c r="G20" s="794">
        <f>AVERAGE('3A 2025-2026 REPORTE CALIFICACI'!FS13,'3A 2025-2026 REPORTE CALIFICACI'!FT13,'3A 2025-2026 REPORTE CALIFICACI'!FW13,'3A 2025-2026 REPORTE CALIFICACI'!FX13,'3A 2025-2026 REPORTE CALIFICACI'!GA13,'3A 2025-2026 REPORTE CALIFICACI'!GB13,'3A 2025-2026 REPORTE CALIFICACI'!GE13,'3A 2025-2026 REPORTE CALIFICACI'!GF13)</f>
        <v>68.75</v>
      </c>
      <c r="H20" s="794">
        <f>AVERAGE('3A 2025-2026 REPORTE CALIFICACI'!HA13,'3A 2025-2026 REPORTE CALIFICACI'!HB13,'3A 2025-2026 REPORTE CALIFICACI'!HE13,'3A 2025-2026 REPORTE CALIFICACI'!HF13,'3A 2025-2026 REPORTE CALIFICACI'!HI13,'3A 2025-2026 REPORTE CALIFICACI'!HJ13,'3A 2025-2026 REPORTE CALIFICACI'!HM13,'3A 2025-2026 REPORTE CALIFICACI'!HN13)</f>
        <v>74.125</v>
      </c>
      <c r="I20" s="794">
        <f>AVERAGE('3A 2025-2026 REPORTE CALIFICACI'!II13,'3A 2025-2026 REPORTE CALIFICACI'!IJ13,'3A 2025-2026 REPORTE CALIFICACI'!IM13,'3A 2025-2026 REPORTE CALIFICACI'!IN13,'3A 2025-2026 REPORTE CALIFICACI'!IQ13,'3A 2025-2026 REPORTE CALIFICACI'!IR13,'3A 2025-2026 REPORTE CALIFICACI'!IU13,'3A 2025-2026 REPORTE CALIFICACI'!IV13)</f>
        <v>76.125</v>
      </c>
      <c r="J20" s="794">
        <f>AVERAGE('3A 2025-2026 REPORTE CALIFICACI'!JQ13,'3A 2025-2026 REPORTE CALIFICACI'!JR13,'3A 2025-2026 REPORTE CALIFICACI'!JU13,'3A 2025-2026 REPORTE CALIFICACI'!JV13,'3A 2025-2026 REPORTE CALIFICACI'!JY13,'3A 2025-2026 REPORTE CALIFICACI'!JZ13,'3A 2025-2026 REPORTE CALIFICACI'!KC13,'3A 2025-2026 REPORTE CALIFICACI'!KD13)</f>
        <v>61.875</v>
      </c>
      <c r="K20" s="794">
        <f t="shared" si="1"/>
        <v>66.78125</v>
      </c>
      <c r="L20" s="795" t="str">
        <f t="shared" si="2"/>
        <v>NO MERITORIO</v>
      </c>
    </row>
    <row r="21">
      <c r="A21" s="792">
        <v>4.0</v>
      </c>
      <c r="B21" s="793" t="str">
        <f>'3A 2025-2026 REPORTE CALIFICACI'!D14</f>
        <v>Melaniee  Aquino  Estrella</v>
      </c>
      <c r="C21" s="794">
        <f>AVERAGE('3A 2025-2026 REPORTE CALIFICACI'!E14,'3A 2025-2026 REPORTE CALIFICACI'!F14,'3A 2025-2026 REPORTE CALIFICACI'!I14,'3A 2025-2026 REPORTE CALIFICACI'!J14,'3A 2025-2026 REPORTE CALIFICACI'!M14,'3A 2025-2026 REPORTE CALIFICACI'!N14,'3A 2025-2026 REPORTE CALIFICACI'!Q14,'3A 2025-2026 REPORTE CALIFICACI'!R14)</f>
        <v>77.25</v>
      </c>
      <c r="D21" s="794">
        <f>AVERAGE('3A 2025-2026 REPORTE CALIFICACI'!BU14,'3A 2025-2026 REPORTE CALIFICACI'!BV14,'3A 2025-2026 REPORTE CALIFICACI'!BY14,'3A 2025-2026 REPORTE CALIFICACI'!BZ14,'3A 2025-2026 REPORTE CALIFICACI'!CC14,'3A 2025-2026 REPORTE CALIFICACI'!CD14,'3A 2025-2026 REPORTE CALIFICACI'!CG14,'3A 2025-2026 REPORTE CALIFICACI'!CH14)</f>
        <v>77.75</v>
      </c>
      <c r="E21" s="794">
        <f>AVERAGE('3A 2025-2026 REPORTE CALIFICACI'!DC14,'3A 2025-2026 REPORTE CALIFICACI'!DD14,'3A 2025-2026 REPORTE CALIFICACI'!DG14,'3A 2025-2026 REPORTE CALIFICACI'!DH14,'3A 2025-2026 REPORTE CALIFICACI'!DK14,'3A 2025-2026 REPORTE CALIFICACI'!DL14,'3A 2025-2026 REPORTE CALIFICACI'!DO14,'3A 2025-2026 REPORTE CALIFICACI'!DP14)</f>
        <v>70.625</v>
      </c>
      <c r="F21" s="794">
        <f>AVERAGE('3A 2025-2026 REPORTE CALIFICACI'!EK14,'3A 2025-2026 REPORTE CALIFICACI'!EL14,'3A 2025-2026 REPORTE CALIFICACI'!EO14,'3A 2025-2026 REPORTE CALIFICACI'!EP14,'3A 2025-2026 REPORTE CALIFICACI'!ES14,'3A 2025-2026 REPORTE CALIFICACI'!ET14,'3A 2025-2026 REPORTE CALIFICACI'!EW14,'3A 2025-2026 REPORTE CALIFICACI'!EX14)</f>
        <v>75.75</v>
      </c>
      <c r="G21" s="794">
        <f>AVERAGE('3A 2025-2026 REPORTE CALIFICACI'!FS14,'3A 2025-2026 REPORTE CALIFICACI'!FT14,'3A 2025-2026 REPORTE CALIFICACI'!FW14,'3A 2025-2026 REPORTE CALIFICACI'!FX14,'3A 2025-2026 REPORTE CALIFICACI'!GA14,'3A 2025-2026 REPORTE CALIFICACI'!GB14,'3A 2025-2026 REPORTE CALIFICACI'!GE14,'3A 2025-2026 REPORTE CALIFICACI'!GF14)</f>
        <v>62.375</v>
      </c>
      <c r="H21" s="794">
        <f>AVERAGE('3A 2025-2026 REPORTE CALIFICACI'!HA14,'3A 2025-2026 REPORTE CALIFICACI'!HB14,'3A 2025-2026 REPORTE CALIFICACI'!HE14,'3A 2025-2026 REPORTE CALIFICACI'!HF14,'3A 2025-2026 REPORTE CALIFICACI'!HI14,'3A 2025-2026 REPORTE CALIFICACI'!HJ14,'3A 2025-2026 REPORTE CALIFICACI'!HM14,'3A 2025-2026 REPORTE CALIFICACI'!HN14)</f>
        <v>82.875</v>
      </c>
      <c r="I21" s="794">
        <f>AVERAGE('3A 2025-2026 REPORTE CALIFICACI'!II14,'3A 2025-2026 REPORTE CALIFICACI'!IJ14,'3A 2025-2026 REPORTE CALIFICACI'!IM14,'3A 2025-2026 REPORTE CALIFICACI'!IN14,'3A 2025-2026 REPORTE CALIFICACI'!IQ14,'3A 2025-2026 REPORTE CALIFICACI'!IR14,'3A 2025-2026 REPORTE CALIFICACI'!IU14,'3A 2025-2026 REPORTE CALIFICACI'!IV14)</f>
        <v>81.5</v>
      </c>
      <c r="J21" s="794">
        <f>AVERAGE('3A 2025-2026 REPORTE CALIFICACI'!JQ14,'3A 2025-2026 REPORTE CALIFICACI'!JR14,'3A 2025-2026 REPORTE CALIFICACI'!JU14,'3A 2025-2026 REPORTE CALIFICACI'!JV14,'3A 2025-2026 REPORTE CALIFICACI'!JY14,'3A 2025-2026 REPORTE CALIFICACI'!JZ14,'3A 2025-2026 REPORTE CALIFICACI'!KC14,'3A 2025-2026 REPORTE CALIFICACI'!KD14)</f>
        <v>82.25</v>
      </c>
      <c r="K21" s="794">
        <f t="shared" si="1"/>
        <v>76.296875</v>
      </c>
      <c r="L21" s="795" t="str">
        <f t="shared" si="2"/>
        <v>NO MERITORIO</v>
      </c>
    </row>
    <row r="22">
      <c r="A22" s="792">
        <v>5.0</v>
      </c>
      <c r="B22" s="793" t="str">
        <f>'3A 2025-2026 REPORTE CALIFICACI'!D15</f>
        <v>Jennifer  Asenjo  De Los Santos TRANSFERIDA 10/12/25</v>
      </c>
      <c r="C22" s="794">
        <f>AVERAGE('3A 2025-2026 REPORTE CALIFICACI'!E15,'3A 2025-2026 REPORTE CALIFICACI'!F15,'3A 2025-2026 REPORTE CALIFICACI'!I15,'3A 2025-2026 REPORTE CALIFICACI'!J15,'3A 2025-2026 REPORTE CALIFICACI'!M15,'3A 2025-2026 REPORTE CALIFICACI'!N15,'3A 2025-2026 REPORTE CALIFICACI'!Q15,'3A 2025-2026 REPORTE CALIFICACI'!R15)</f>
        <v>46.125</v>
      </c>
      <c r="D22" s="794">
        <f>AVERAGE('3A 2025-2026 REPORTE CALIFICACI'!BU15,'3A 2025-2026 REPORTE CALIFICACI'!BV15,'3A 2025-2026 REPORTE CALIFICACI'!BY15,'3A 2025-2026 REPORTE CALIFICACI'!BZ15,'3A 2025-2026 REPORTE CALIFICACI'!CC15,'3A 2025-2026 REPORTE CALIFICACI'!CD15,'3A 2025-2026 REPORTE CALIFICACI'!CG15,'3A 2025-2026 REPORTE CALIFICACI'!CH15)</f>
        <v>46.125</v>
      </c>
      <c r="E22" s="794">
        <f>AVERAGE('3A 2025-2026 REPORTE CALIFICACI'!DC15,'3A 2025-2026 REPORTE CALIFICACI'!DD15,'3A 2025-2026 REPORTE CALIFICACI'!DG15,'3A 2025-2026 REPORTE CALIFICACI'!DH15,'3A 2025-2026 REPORTE CALIFICACI'!DK15,'3A 2025-2026 REPORTE CALIFICACI'!DL15,'3A 2025-2026 REPORTE CALIFICACI'!DO15,'3A 2025-2026 REPORTE CALIFICACI'!DP15)</f>
        <v>46.375</v>
      </c>
      <c r="F22" s="794">
        <f>AVERAGE('3A 2025-2026 REPORTE CALIFICACI'!EK15,'3A 2025-2026 REPORTE CALIFICACI'!EL15,'3A 2025-2026 REPORTE CALIFICACI'!EO15,'3A 2025-2026 REPORTE CALIFICACI'!EP15,'3A 2025-2026 REPORTE CALIFICACI'!ES15,'3A 2025-2026 REPORTE CALIFICACI'!ET15,'3A 2025-2026 REPORTE CALIFICACI'!EW15,'3A 2025-2026 REPORTE CALIFICACI'!EX15)</f>
        <v>46.375</v>
      </c>
      <c r="G22" s="794">
        <f>AVERAGE('3A 2025-2026 REPORTE CALIFICACI'!FS15,'3A 2025-2026 REPORTE CALIFICACI'!FT15,'3A 2025-2026 REPORTE CALIFICACI'!FW15,'3A 2025-2026 REPORTE CALIFICACI'!FX15,'3A 2025-2026 REPORTE CALIFICACI'!GA15,'3A 2025-2026 REPORTE CALIFICACI'!GB15,'3A 2025-2026 REPORTE CALIFICACI'!GE15,'3A 2025-2026 REPORTE CALIFICACI'!GF15)</f>
        <v>41.375</v>
      </c>
      <c r="H22" s="794">
        <f>AVERAGE('3A 2025-2026 REPORTE CALIFICACI'!HA15,'3A 2025-2026 REPORTE CALIFICACI'!HB15,'3A 2025-2026 REPORTE CALIFICACI'!HE15,'3A 2025-2026 REPORTE CALIFICACI'!HF15,'3A 2025-2026 REPORTE CALIFICACI'!HI15,'3A 2025-2026 REPORTE CALIFICACI'!HJ15,'3A 2025-2026 REPORTE CALIFICACI'!HM15,'3A 2025-2026 REPORTE CALIFICACI'!HN15)</f>
        <v>47</v>
      </c>
      <c r="I22" s="794">
        <f>AVERAGE('3A 2025-2026 REPORTE CALIFICACI'!II15,'3A 2025-2026 REPORTE CALIFICACI'!IJ15,'3A 2025-2026 REPORTE CALIFICACI'!IM15,'3A 2025-2026 REPORTE CALIFICACI'!IN15,'3A 2025-2026 REPORTE CALIFICACI'!IQ15,'3A 2025-2026 REPORTE CALIFICACI'!IR15,'3A 2025-2026 REPORTE CALIFICACI'!IU15,'3A 2025-2026 REPORTE CALIFICACI'!IV15)</f>
        <v>44.75</v>
      </c>
      <c r="J22" s="794">
        <f>AVERAGE('3A 2025-2026 REPORTE CALIFICACI'!JQ15,'3A 2025-2026 REPORTE CALIFICACI'!JR15,'3A 2025-2026 REPORTE CALIFICACI'!JU15,'3A 2025-2026 REPORTE CALIFICACI'!JV15,'3A 2025-2026 REPORTE CALIFICACI'!JY15,'3A 2025-2026 REPORTE CALIFICACI'!JZ15,'3A 2025-2026 REPORTE CALIFICACI'!KC15,'3A 2025-2026 REPORTE CALIFICACI'!KD15)</f>
        <v>46</v>
      </c>
      <c r="K22" s="794">
        <f t="shared" si="1"/>
        <v>45.515625</v>
      </c>
      <c r="L22" s="795" t="str">
        <f t="shared" si="2"/>
        <v>NO MERITORIO</v>
      </c>
    </row>
    <row r="23">
      <c r="A23" s="792">
        <v>6.0</v>
      </c>
      <c r="B23" s="793" t="str">
        <f>'3A 2025-2026 REPORTE CALIFICACI'!D16</f>
        <v>Leshlie Crismayri Bautista Quezada</v>
      </c>
      <c r="C23" s="794">
        <f>AVERAGE('3A 2025-2026 REPORTE CALIFICACI'!E16,'3A 2025-2026 REPORTE CALIFICACI'!F16,'3A 2025-2026 REPORTE CALIFICACI'!I16,'3A 2025-2026 REPORTE CALIFICACI'!J16,'3A 2025-2026 REPORTE CALIFICACI'!M16,'3A 2025-2026 REPORTE CALIFICACI'!N16,'3A 2025-2026 REPORTE CALIFICACI'!Q16,'3A 2025-2026 REPORTE CALIFICACI'!R16)</f>
        <v>89.375</v>
      </c>
      <c r="D23" s="794">
        <f>AVERAGE('3A 2025-2026 REPORTE CALIFICACI'!BU16,'3A 2025-2026 REPORTE CALIFICACI'!BV16,'3A 2025-2026 REPORTE CALIFICACI'!BY16,'3A 2025-2026 REPORTE CALIFICACI'!BZ16,'3A 2025-2026 REPORTE CALIFICACI'!CC16,'3A 2025-2026 REPORTE CALIFICACI'!CD16,'3A 2025-2026 REPORTE CALIFICACI'!CG16,'3A 2025-2026 REPORTE CALIFICACI'!CH16)</f>
        <v>85.875</v>
      </c>
      <c r="E23" s="794">
        <f>AVERAGE('3A 2025-2026 REPORTE CALIFICACI'!DC16,'3A 2025-2026 REPORTE CALIFICACI'!DD16,'3A 2025-2026 REPORTE CALIFICACI'!DG16,'3A 2025-2026 REPORTE CALIFICACI'!DH16,'3A 2025-2026 REPORTE CALIFICACI'!DK16,'3A 2025-2026 REPORTE CALIFICACI'!DL16,'3A 2025-2026 REPORTE CALIFICACI'!DO16,'3A 2025-2026 REPORTE CALIFICACI'!DP16)</f>
        <v>87.625</v>
      </c>
      <c r="F23" s="794">
        <f>AVERAGE('3A 2025-2026 REPORTE CALIFICACI'!EK16,'3A 2025-2026 REPORTE CALIFICACI'!EL16,'3A 2025-2026 REPORTE CALIFICACI'!EO16,'3A 2025-2026 REPORTE CALIFICACI'!EP16,'3A 2025-2026 REPORTE CALIFICACI'!ES16,'3A 2025-2026 REPORTE CALIFICACI'!ET16,'3A 2025-2026 REPORTE CALIFICACI'!EW16,'3A 2025-2026 REPORTE CALIFICACI'!EX16)</f>
        <v>90.25</v>
      </c>
      <c r="G23" s="794">
        <f>AVERAGE('3A 2025-2026 REPORTE CALIFICACI'!FS16,'3A 2025-2026 REPORTE CALIFICACI'!FT16,'3A 2025-2026 REPORTE CALIFICACI'!FW16,'3A 2025-2026 REPORTE CALIFICACI'!FX16,'3A 2025-2026 REPORTE CALIFICACI'!GA16,'3A 2025-2026 REPORTE CALIFICACI'!GB16,'3A 2025-2026 REPORTE CALIFICACI'!GE16,'3A 2025-2026 REPORTE CALIFICACI'!GF16)</f>
        <v>96.875</v>
      </c>
      <c r="H23" s="794">
        <f>AVERAGE('3A 2025-2026 REPORTE CALIFICACI'!HA16,'3A 2025-2026 REPORTE CALIFICACI'!HB16,'3A 2025-2026 REPORTE CALIFICACI'!HE16,'3A 2025-2026 REPORTE CALIFICACI'!HF16,'3A 2025-2026 REPORTE CALIFICACI'!HI16,'3A 2025-2026 REPORTE CALIFICACI'!HJ16,'3A 2025-2026 REPORTE CALIFICACI'!HM16,'3A 2025-2026 REPORTE CALIFICACI'!HN16)</f>
        <v>88.375</v>
      </c>
      <c r="I23" s="794">
        <f>AVERAGE('3A 2025-2026 REPORTE CALIFICACI'!II16,'3A 2025-2026 REPORTE CALIFICACI'!IJ16,'3A 2025-2026 REPORTE CALIFICACI'!IM16,'3A 2025-2026 REPORTE CALIFICACI'!IN16,'3A 2025-2026 REPORTE CALIFICACI'!IQ16,'3A 2025-2026 REPORTE CALIFICACI'!IR16,'3A 2025-2026 REPORTE CALIFICACI'!IU16,'3A 2025-2026 REPORTE CALIFICACI'!IV16)</f>
        <v>88</v>
      </c>
      <c r="J23" s="794">
        <f>AVERAGE('3A 2025-2026 REPORTE CALIFICACI'!JQ16,'3A 2025-2026 REPORTE CALIFICACI'!JR16,'3A 2025-2026 REPORTE CALIFICACI'!JU16,'3A 2025-2026 REPORTE CALIFICACI'!JV16,'3A 2025-2026 REPORTE CALIFICACI'!JY16,'3A 2025-2026 REPORTE CALIFICACI'!JZ16,'3A 2025-2026 REPORTE CALIFICACI'!KC16,'3A 2025-2026 REPORTE CALIFICACI'!KD16)</f>
        <v>90</v>
      </c>
      <c r="K23" s="794">
        <f t="shared" si="1"/>
        <v>89.546875</v>
      </c>
      <c r="L23" s="795" t="str">
        <f t="shared" si="2"/>
        <v>NO MERITORIO</v>
      </c>
    </row>
    <row r="24">
      <c r="A24" s="796">
        <v>7.0</v>
      </c>
      <c r="B24" s="797" t="str">
        <f>'3A 2025-2026 REPORTE CALIFICACI'!D17</f>
        <v>Gilber  Bello Silva</v>
      </c>
      <c r="C24" s="794">
        <f>AVERAGE('3A 2025-2026 REPORTE CALIFICACI'!E17,'3A 2025-2026 REPORTE CALIFICACI'!F17,'3A 2025-2026 REPORTE CALIFICACI'!I17,'3A 2025-2026 REPORTE CALIFICACI'!J17,'3A 2025-2026 REPORTE CALIFICACI'!M17,'3A 2025-2026 REPORTE CALIFICACI'!N17,'3A 2025-2026 REPORTE CALIFICACI'!Q17,'3A 2025-2026 REPORTE CALIFICACI'!R17)</f>
        <v>79.25</v>
      </c>
      <c r="D24" s="794">
        <f>AVERAGE('3A 2025-2026 REPORTE CALIFICACI'!BU17,'3A 2025-2026 REPORTE CALIFICACI'!BV17,'3A 2025-2026 REPORTE CALIFICACI'!BY17,'3A 2025-2026 REPORTE CALIFICACI'!BZ17,'3A 2025-2026 REPORTE CALIFICACI'!CC17,'3A 2025-2026 REPORTE CALIFICACI'!CD17,'3A 2025-2026 REPORTE CALIFICACI'!CG17,'3A 2025-2026 REPORTE CALIFICACI'!CH17)</f>
        <v>74.75</v>
      </c>
      <c r="E24" s="794">
        <f>AVERAGE('3A 2025-2026 REPORTE CALIFICACI'!DC17,'3A 2025-2026 REPORTE CALIFICACI'!DD17,'3A 2025-2026 REPORTE CALIFICACI'!DG17,'3A 2025-2026 REPORTE CALIFICACI'!DH17,'3A 2025-2026 REPORTE CALIFICACI'!DK17,'3A 2025-2026 REPORTE CALIFICACI'!DL17,'3A 2025-2026 REPORTE CALIFICACI'!DO17,'3A 2025-2026 REPORTE CALIFICACI'!DP17)</f>
        <v>66.625</v>
      </c>
      <c r="F24" s="794">
        <f>AVERAGE('3A 2025-2026 REPORTE CALIFICACI'!EK17,'3A 2025-2026 REPORTE CALIFICACI'!EL17,'3A 2025-2026 REPORTE CALIFICACI'!EO17,'3A 2025-2026 REPORTE CALIFICACI'!EP17,'3A 2025-2026 REPORTE CALIFICACI'!ES17,'3A 2025-2026 REPORTE CALIFICACI'!ET17,'3A 2025-2026 REPORTE CALIFICACI'!EW17,'3A 2025-2026 REPORTE CALIFICACI'!EX17)</f>
        <v>81.25</v>
      </c>
      <c r="G24" s="794">
        <f>AVERAGE('3A 2025-2026 REPORTE CALIFICACI'!FS17,'3A 2025-2026 REPORTE CALIFICACI'!FT17,'3A 2025-2026 REPORTE CALIFICACI'!FW17,'3A 2025-2026 REPORTE CALIFICACI'!FX17,'3A 2025-2026 REPORTE CALIFICACI'!GA17,'3A 2025-2026 REPORTE CALIFICACI'!GB17,'3A 2025-2026 REPORTE CALIFICACI'!GE17,'3A 2025-2026 REPORTE CALIFICACI'!GF17)</f>
        <v>83.75</v>
      </c>
      <c r="H24" s="794">
        <f>AVERAGE('3A 2025-2026 REPORTE CALIFICACI'!HA17,'3A 2025-2026 REPORTE CALIFICACI'!HB17,'3A 2025-2026 REPORTE CALIFICACI'!HE17,'3A 2025-2026 REPORTE CALIFICACI'!HF17,'3A 2025-2026 REPORTE CALIFICACI'!HI17,'3A 2025-2026 REPORTE CALIFICACI'!HJ17,'3A 2025-2026 REPORTE CALIFICACI'!HM17,'3A 2025-2026 REPORTE CALIFICACI'!HN17)</f>
        <v>79.75</v>
      </c>
      <c r="I24" s="794">
        <f>AVERAGE('3A 2025-2026 REPORTE CALIFICACI'!II17,'3A 2025-2026 REPORTE CALIFICACI'!IJ17,'3A 2025-2026 REPORTE CALIFICACI'!IM17,'3A 2025-2026 REPORTE CALIFICACI'!IN17,'3A 2025-2026 REPORTE CALIFICACI'!IQ17,'3A 2025-2026 REPORTE CALIFICACI'!IR17,'3A 2025-2026 REPORTE CALIFICACI'!IU17,'3A 2025-2026 REPORTE CALIFICACI'!IV17)</f>
        <v>75.25</v>
      </c>
      <c r="J24" s="794">
        <f>AVERAGE('3A 2025-2026 REPORTE CALIFICACI'!JQ17,'3A 2025-2026 REPORTE CALIFICACI'!JR17,'3A 2025-2026 REPORTE CALIFICACI'!JU17,'3A 2025-2026 REPORTE CALIFICACI'!JV17,'3A 2025-2026 REPORTE CALIFICACI'!JY17,'3A 2025-2026 REPORTE CALIFICACI'!JZ17,'3A 2025-2026 REPORTE CALIFICACI'!KC17,'3A 2025-2026 REPORTE CALIFICACI'!KD17)</f>
        <v>73.5</v>
      </c>
      <c r="K24" s="794">
        <f t="shared" si="1"/>
        <v>76.765625</v>
      </c>
      <c r="L24" s="795" t="str">
        <f t="shared" si="2"/>
        <v>NO MERITORIO</v>
      </c>
    </row>
    <row r="25">
      <c r="A25" s="796">
        <v>8.0</v>
      </c>
      <c r="B25" s="797" t="str">
        <f>'3A 2025-2026 REPORTE CALIFICACI'!D18</f>
        <v>Sherlyn Mariel Bernabel Lora</v>
      </c>
      <c r="C25" s="794">
        <f>AVERAGE('3A 2025-2026 REPORTE CALIFICACI'!E18,'3A 2025-2026 REPORTE CALIFICACI'!F18,'3A 2025-2026 REPORTE CALIFICACI'!I18,'3A 2025-2026 REPORTE CALIFICACI'!J18,'3A 2025-2026 REPORTE CALIFICACI'!M18,'3A 2025-2026 REPORTE CALIFICACI'!N18,'3A 2025-2026 REPORTE CALIFICACI'!Q18,'3A 2025-2026 REPORTE CALIFICACI'!R18)</f>
        <v>68.75</v>
      </c>
      <c r="D25" s="794">
        <f>AVERAGE('3A 2025-2026 REPORTE CALIFICACI'!BU18,'3A 2025-2026 REPORTE CALIFICACI'!BV18,'3A 2025-2026 REPORTE CALIFICACI'!BY18,'3A 2025-2026 REPORTE CALIFICACI'!BZ18,'3A 2025-2026 REPORTE CALIFICACI'!CC18,'3A 2025-2026 REPORTE CALIFICACI'!CD18,'3A 2025-2026 REPORTE CALIFICACI'!CG18,'3A 2025-2026 REPORTE CALIFICACI'!CH18)</f>
        <v>63.75</v>
      </c>
      <c r="E25" s="794">
        <f>AVERAGE('3A 2025-2026 REPORTE CALIFICACI'!DC18,'3A 2025-2026 REPORTE CALIFICACI'!DD18,'3A 2025-2026 REPORTE CALIFICACI'!DG18,'3A 2025-2026 REPORTE CALIFICACI'!DH18,'3A 2025-2026 REPORTE CALIFICACI'!DK18,'3A 2025-2026 REPORTE CALIFICACI'!DL18,'3A 2025-2026 REPORTE CALIFICACI'!DO18,'3A 2025-2026 REPORTE CALIFICACI'!DP18)</f>
        <v>60.375</v>
      </c>
      <c r="F25" s="794">
        <f>AVERAGE('3A 2025-2026 REPORTE CALIFICACI'!EK18,'3A 2025-2026 REPORTE CALIFICACI'!EL18,'3A 2025-2026 REPORTE CALIFICACI'!EO18,'3A 2025-2026 REPORTE CALIFICACI'!EP18,'3A 2025-2026 REPORTE CALIFICACI'!ES18,'3A 2025-2026 REPORTE CALIFICACI'!ET18,'3A 2025-2026 REPORTE CALIFICACI'!EW18,'3A 2025-2026 REPORTE CALIFICACI'!EX18)</f>
        <v>71.375</v>
      </c>
      <c r="G25" s="794">
        <f>AVERAGE('3A 2025-2026 REPORTE CALIFICACI'!FS18,'3A 2025-2026 REPORTE CALIFICACI'!FT18,'3A 2025-2026 REPORTE CALIFICACI'!FW18,'3A 2025-2026 REPORTE CALIFICACI'!FX18,'3A 2025-2026 REPORTE CALIFICACI'!GA18,'3A 2025-2026 REPORTE CALIFICACI'!GB18,'3A 2025-2026 REPORTE CALIFICACI'!GE18,'3A 2025-2026 REPORTE CALIFICACI'!GF18)</f>
        <v>64.875</v>
      </c>
      <c r="H25" s="794">
        <f>AVERAGE('3A 2025-2026 REPORTE CALIFICACI'!HA18,'3A 2025-2026 REPORTE CALIFICACI'!HB18,'3A 2025-2026 REPORTE CALIFICACI'!HE18,'3A 2025-2026 REPORTE CALIFICACI'!HF18,'3A 2025-2026 REPORTE CALIFICACI'!HI18,'3A 2025-2026 REPORTE CALIFICACI'!HJ18,'3A 2025-2026 REPORTE CALIFICACI'!HM18,'3A 2025-2026 REPORTE CALIFICACI'!HN18)</f>
        <v>81.125</v>
      </c>
      <c r="I25" s="794">
        <f>AVERAGE('3A 2025-2026 REPORTE CALIFICACI'!II18,'3A 2025-2026 REPORTE CALIFICACI'!IJ18,'3A 2025-2026 REPORTE CALIFICACI'!IM18,'3A 2025-2026 REPORTE CALIFICACI'!IN18,'3A 2025-2026 REPORTE CALIFICACI'!IQ18,'3A 2025-2026 REPORTE CALIFICACI'!IR18,'3A 2025-2026 REPORTE CALIFICACI'!IU18,'3A 2025-2026 REPORTE CALIFICACI'!IV18)</f>
        <v>77.625</v>
      </c>
      <c r="J25" s="794">
        <f>AVERAGE('3A 2025-2026 REPORTE CALIFICACI'!JQ18,'3A 2025-2026 REPORTE CALIFICACI'!JR18,'3A 2025-2026 REPORTE CALIFICACI'!JU18,'3A 2025-2026 REPORTE CALIFICACI'!JV18,'3A 2025-2026 REPORTE CALIFICACI'!JY18,'3A 2025-2026 REPORTE CALIFICACI'!JZ18,'3A 2025-2026 REPORTE CALIFICACI'!KC18,'3A 2025-2026 REPORTE CALIFICACI'!KD18)</f>
        <v>75</v>
      </c>
      <c r="K25" s="794">
        <f t="shared" si="1"/>
        <v>70.359375</v>
      </c>
      <c r="L25" s="795" t="str">
        <f t="shared" si="2"/>
        <v>NO MERITORIO</v>
      </c>
    </row>
    <row r="26">
      <c r="A26" s="796">
        <v>9.0</v>
      </c>
      <c r="B26" s="797" t="str">
        <f>'3A 2025-2026 REPORTE CALIFICACI'!D19</f>
        <v>Erleen  Brito Castillo</v>
      </c>
      <c r="C26" s="794">
        <f>AVERAGE('3A 2025-2026 REPORTE CALIFICACI'!E19,'3A 2025-2026 REPORTE CALIFICACI'!F19,'3A 2025-2026 REPORTE CALIFICACI'!I19,'3A 2025-2026 REPORTE CALIFICACI'!J19,'3A 2025-2026 REPORTE CALIFICACI'!M19,'3A 2025-2026 REPORTE CALIFICACI'!N19,'3A 2025-2026 REPORTE CALIFICACI'!Q19,'3A 2025-2026 REPORTE CALIFICACI'!R19)</f>
        <v>72.125</v>
      </c>
      <c r="D26" s="794">
        <f>AVERAGE('3A 2025-2026 REPORTE CALIFICACI'!BU19,'3A 2025-2026 REPORTE CALIFICACI'!BV19,'3A 2025-2026 REPORTE CALIFICACI'!BY19,'3A 2025-2026 REPORTE CALIFICACI'!BZ19,'3A 2025-2026 REPORTE CALIFICACI'!CC19,'3A 2025-2026 REPORTE CALIFICACI'!CD19,'3A 2025-2026 REPORTE CALIFICACI'!CG19,'3A 2025-2026 REPORTE CALIFICACI'!CH19)</f>
        <v>69.25</v>
      </c>
      <c r="E26" s="794">
        <f>AVERAGE('3A 2025-2026 REPORTE CALIFICACI'!DC19,'3A 2025-2026 REPORTE CALIFICACI'!DD19,'3A 2025-2026 REPORTE CALIFICACI'!DG19,'3A 2025-2026 REPORTE CALIFICACI'!DH19,'3A 2025-2026 REPORTE CALIFICACI'!DK19,'3A 2025-2026 REPORTE CALIFICACI'!DL19,'3A 2025-2026 REPORTE CALIFICACI'!DO19,'3A 2025-2026 REPORTE CALIFICACI'!DP19)</f>
        <v>62.375</v>
      </c>
      <c r="F26" s="794">
        <f>AVERAGE('3A 2025-2026 REPORTE CALIFICACI'!EK19,'3A 2025-2026 REPORTE CALIFICACI'!EL19,'3A 2025-2026 REPORTE CALIFICACI'!EO19,'3A 2025-2026 REPORTE CALIFICACI'!EP19,'3A 2025-2026 REPORTE CALIFICACI'!ES19,'3A 2025-2026 REPORTE CALIFICACI'!ET19,'3A 2025-2026 REPORTE CALIFICACI'!EW19,'3A 2025-2026 REPORTE CALIFICACI'!EX19)</f>
        <v>71.25</v>
      </c>
      <c r="G26" s="794">
        <f>AVERAGE('3A 2025-2026 REPORTE CALIFICACI'!FS19,'3A 2025-2026 REPORTE CALIFICACI'!FT19,'3A 2025-2026 REPORTE CALIFICACI'!FW19,'3A 2025-2026 REPORTE CALIFICACI'!FX19,'3A 2025-2026 REPORTE CALIFICACI'!GA19,'3A 2025-2026 REPORTE CALIFICACI'!GB19,'3A 2025-2026 REPORTE CALIFICACI'!GE19,'3A 2025-2026 REPORTE CALIFICACI'!GF19)</f>
        <v>55.25</v>
      </c>
      <c r="H26" s="794">
        <f>AVERAGE('3A 2025-2026 REPORTE CALIFICACI'!HA19,'3A 2025-2026 REPORTE CALIFICACI'!HB19,'3A 2025-2026 REPORTE CALIFICACI'!HE19,'3A 2025-2026 REPORTE CALIFICACI'!HF19,'3A 2025-2026 REPORTE CALIFICACI'!HI19,'3A 2025-2026 REPORTE CALIFICACI'!HJ19,'3A 2025-2026 REPORTE CALIFICACI'!HM19,'3A 2025-2026 REPORTE CALIFICACI'!HN19)</f>
        <v>74.125</v>
      </c>
      <c r="I26" s="794">
        <f>AVERAGE('3A 2025-2026 REPORTE CALIFICACI'!II19,'3A 2025-2026 REPORTE CALIFICACI'!IJ19,'3A 2025-2026 REPORTE CALIFICACI'!IM19,'3A 2025-2026 REPORTE CALIFICACI'!IN19,'3A 2025-2026 REPORTE CALIFICACI'!IQ19,'3A 2025-2026 REPORTE CALIFICACI'!IR19,'3A 2025-2026 REPORTE CALIFICACI'!IU19,'3A 2025-2026 REPORTE CALIFICACI'!IV19)</f>
        <v>77</v>
      </c>
      <c r="J26" s="794">
        <f>AVERAGE('3A 2025-2026 REPORTE CALIFICACI'!JQ19,'3A 2025-2026 REPORTE CALIFICACI'!JR19,'3A 2025-2026 REPORTE CALIFICACI'!JU19,'3A 2025-2026 REPORTE CALIFICACI'!JV19,'3A 2025-2026 REPORTE CALIFICACI'!JY19,'3A 2025-2026 REPORTE CALIFICACI'!JZ19,'3A 2025-2026 REPORTE CALIFICACI'!KC19,'3A 2025-2026 REPORTE CALIFICACI'!KD19)</f>
        <v>70.75</v>
      </c>
      <c r="K26" s="794">
        <f t="shared" si="1"/>
        <v>69.015625</v>
      </c>
      <c r="L26" s="795" t="str">
        <f t="shared" si="2"/>
        <v>NO MERITORIO</v>
      </c>
    </row>
    <row r="27">
      <c r="A27" s="796">
        <v>10.0</v>
      </c>
      <c r="B27" s="797" t="str">
        <f>'3A 2025-2026 REPORTE CALIFICACI'!D20</f>
        <v>Brianny  Caraballo Guzmán</v>
      </c>
      <c r="C27" s="794">
        <f>AVERAGE('3A 2025-2026 REPORTE CALIFICACI'!E20,'3A 2025-2026 REPORTE CALIFICACI'!F20,'3A 2025-2026 REPORTE CALIFICACI'!I20,'3A 2025-2026 REPORTE CALIFICACI'!J20,'3A 2025-2026 REPORTE CALIFICACI'!M20,'3A 2025-2026 REPORTE CALIFICACI'!N20,'3A 2025-2026 REPORTE CALIFICACI'!Q20,'3A 2025-2026 REPORTE CALIFICACI'!R20)</f>
        <v>97.875</v>
      </c>
      <c r="D27" s="794">
        <f>AVERAGE('3A 2025-2026 REPORTE CALIFICACI'!BU20,'3A 2025-2026 REPORTE CALIFICACI'!BV20,'3A 2025-2026 REPORTE CALIFICACI'!BY20,'3A 2025-2026 REPORTE CALIFICACI'!BZ20,'3A 2025-2026 REPORTE CALIFICACI'!CC20,'3A 2025-2026 REPORTE CALIFICACI'!CD20,'3A 2025-2026 REPORTE CALIFICACI'!CG20,'3A 2025-2026 REPORTE CALIFICACI'!CH20)</f>
        <v>95.375</v>
      </c>
      <c r="E27" s="794">
        <f>AVERAGE('3A 2025-2026 REPORTE CALIFICACI'!DC20,'3A 2025-2026 REPORTE CALIFICACI'!DD20,'3A 2025-2026 REPORTE CALIFICACI'!DG20,'3A 2025-2026 REPORTE CALIFICACI'!DH20,'3A 2025-2026 REPORTE CALIFICACI'!DK20,'3A 2025-2026 REPORTE CALIFICACI'!DL20,'3A 2025-2026 REPORTE CALIFICACI'!DO20,'3A 2025-2026 REPORTE CALIFICACI'!DP20)</f>
        <v>100</v>
      </c>
      <c r="F27" s="794">
        <f>AVERAGE('3A 2025-2026 REPORTE CALIFICACI'!EK20,'3A 2025-2026 REPORTE CALIFICACI'!EL20,'3A 2025-2026 REPORTE CALIFICACI'!EO20,'3A 2025-2026 REPORTE CALIFICACI'!EP20,'3A 2025-2026 REPORTE CALIFICACI'!ES20,'3A 2025-2026 REPORTE CALIFICACI'!ET20,'3A 2025-2026 REPORTE CALIFICACI'!EW20,'3A 2025-2026 REPORTE CALIFICACI'!EX20)</f>
        <v>98.5</v>
      </c>
      <c r="G27" s="794">
        <f>AVERAGE('3A 2025-2026 REPORTE CALIFICACI'!FS20,'3A 2025-2026 REPORTE CALIFICACI'!FT20,'3A 2025-2026 REPORTE CALIFICACI'!FW20,'3A 2025-2026 REPORTE CALIFICACI'!FX20,'3A 2025-2026 REPORTE CALIFICACI'!GA20,'3A 2025-2026 REPORTE CALIFICACI'!GB20,'3A 2025-2026 REPORTE CALIFICACI'!GE20,'3A 2025-2026 REPORTE CALIFICACI'!GF20)</f>
        <v>99.625</v>
      </c>
      <c r="H27" s="794">
        <f>AVERAGE('3A 2025-2026 REPORTE CALIFICACI'!HA20,'3A 2025-2026 REPORTE CALIFICACI'!HB20,'3A 2025-2026 REPORTE CALIFICACI'!HE20,'3A 2025-2026 REPORTE CALIFICACI'!HF20,'3A 2025-2026 REPORTE CALIFICACI'!HI20,'3A 2025-2026 REPORTE CALIFICACI'!HJ20,'3A 2025-2026 REPORTE CALIFICACI'!HM20,'3A 2025-2026 REPORTE CALIFICACI'!HN20)</f>
        <v>94</v>
      </c>
      <c r="I27" s="794">
        <f>AVERAGE('3A 2025-2026 REPORTE CALIFICACI'!II20,'3A 2025-2026 REPORTE CALIFICACI'!IJ20,'3A 2025-2026 REPORTE CALIFICACI'!IM20,'3A 2025-2026 REPORTE CALIFICACI'!IN20,'3A 2025-2026 REPORTE CALIFICACI'!IQ20,'3A 2025-2026 REPORTE CALIFICACI'!IR20,'3A 2025-2026 REPORTE CALIFICACI'!IU20,'3A 2025-2026 REPORTE CALIFICACI'!IV20)</f>
        <v>88.75</v>
      </c>
      <c r="J27" s="794">
        <f>AVERAGE('3A 2025-2026 REPORTE CALIFICACI'!JQ20,'3A 2025-2026 REPORTE CALIFICACI'!JR20,'3A 2025-2026 REPORTE CALIFICACI'!JU20,'3A 2025-2026 REPORTE CALIFICACI'!JV20,'3A 2025-2026 REPORTE CALIFICACI'!JY20,'3A 2025-2026 REPORTE CALIFICACI'!JZ20,'3A 2025-2026 REPORTE CALIFICACI'!KC20,'3A 2025-2026 REPORTE CALIFICACI'!KD20)</f>
        <v>96</v>
      </c>
      <c r="K27" s="794">
        <f t="shared" si="1"/>
        <v>96.265625</v>
      </c>
      <c r="L27" s="795" t="str">
        <f t="shared" si="2"/>
        <v>MERITORIO</v>
      </c>
    </row>
    <row r="28">
      <c r="A28" s="796">
        <v>11.0</v>
      </c>
      <c r="B28" s="797" t="str">
        <f>'3A 2025-2026 REPORTE CALIFICACI'!D21</f>
        <v>Scarlet  Castillo</v>
      </c>
      <c r="C28" s="794">
        <f>AVERAGE('3A 2025-2026 REPORTE CALIFICACI'!E21,'3A 2025-2026 REPORTE CALIFICACI'!F21,'3A 2025-2026 REPORTE CALIFICACI'!I21,'3A 2025-2026 REPORTE CALIFICACI'!J21,'3A 2025-2026 REPORTE CALIFICACI'!M21,'3A 2025-2026 REPORTE CALIFICACI'!N21,'3A 2025-2026 REPORTE CALIFICACI'!Q21,'3A 2025-2026 REPORTE CALIFICACI'!R21)</f>
        <v>68.875</v>
      </c>
      <c r="D28" s="794">
        <f>AVERAGE('3A 2025-2026 REPORTE CALIFICACI'!BU21,'3A 2025-2026 REPORTE CALIFICACI'!BV21,'3A 2025-2026 REPORTE CALIFICACI'!BY21,'3A 2025-2026 REPORTE CALIFICACI'!BZ21,'3A 2025-2026 REPORTE CALIFICACI'!CC21,'3A 2025-2026 REPORTE CALIFICACI'!CD21,'3A 2025-2026 REPORTE CALIFICACI'!CG21,'3A 2025-2026 REPORTE CALIFICACI'!CH21)</f>
        <v>70.5</v>
      </c>
      <c r="E28" s="794">
        <f>AVERAGE('3A 2025-2026 REPORTE CALIFICACI'!DC21,'3A 2025-2026 REPORTE CALIFICACI'!DD21,'3A 2025-2026 REPORTE CALIFICACI'!DG21,'3A 2025-2026 REPORTE CALIFICACI'!DH21,'3A 2025-2026 REPORTE CALIFICACI'!DK21,'3A 2025-2026 REPORTE CALIFICACI'!DL21,'3A 2025-2026 REPORTE CALIFICACI'!DO21,'3A 2025-2026 REPORTE CALIFICACI'!DP21)</f>
        <v>57.375</v>
      </c>
      <c r="F28" s="794">
        <f>AVERAGE('3A 2025-2026 REPORTE CALIFICACI'!EK21,'3A 2025-2026 REPORTE CALIFICACI'!EL21,'3A 2025-2026 REPORTE CALIFICACI'!EO21,'3A 2025-2026 REPORTE CALIFICACI'!EP21,'3A 2025-2026 REPORTE CALIFICACI'!ES21,'3A 2025-2026 REPORTE CALIFICACI'!ET21,'3A 2025-2026 REPORTE CALIFICACI'!EW21,'3A 2025-2026 REPORTE CALIFICACI'!EX21)</f>
        <v>70</v>
      </c>
      <c r="G28" s="794">
        <f>AVERAGE('3A 2025-2026 REPORTE CALIFICACI'!FS21,'3A 2025-2026 REPORTE CALIFICACI'!FT21,'3A 2025-2026 REPORTE CALIFICACI'!FW21,'3A 2025-2026 REPORTE CALIFICACI'!FX21,'3A 2025-2026 REPORTE CALIFICACI'!GA21,'3A 2025-2026 REPORTE CALIFICACI'!GB21,'3A 2025-2026 REPORTE CALIFICACI'!GE21,'3A 2025-2026 REPORTE CALIFICACI'!GF21)</f>
        <v>55</v>
      </c>
      <c r="H28" s="794">
        <f>AVERAGE('3A 2025-2026 REPORTE CALIFICACI'!HA21,'3A 2025-2026 REPORTE CALIFICACI'!HB21,'3A 2025-2026 REPORTE CALIFICACI'!HE21,'3A 2025-2026 REPORTE CALIFICACI'!HF21,'3A 2025-2026 REPORTE CALIFICACI'!HI21,'3A 2025-2026 REPORTE CALIFICACI'!HJ21,'3A 2025-2026 REPORTE CALIFICACI'!HM21,'3A 2025-2026 REPORTE CALIFICACI'!HN21)</f>
        <v>71.625</v>
      </c>
      <c r="I28" s="794">
        <f>AVERAGE('3A 2025-2026 REPORTE CALIFICACI'!II21,'3A 2025-2026 REPORTE CALIFICACI'!IJ21,'3A 2025-2026 REPORTE CALIFICACI'!IM21,'3A 2025-2026 REPORTE CALIFICACI'!IN21,'3A 2025-2026 REPORTE CALIFICACI'!IQ21,'3A 2025-2026 REPORTE CALIFICACI'!IR21,'3A 2025-2026 REPORTE CALIFICACI'!IU21,'3A 2025-2026 REPORTE CALIFICACI'!IV21)</f>
        <v>77.875</v>
      </c>
      <c r="J28" s="794">
        <f>AVERAGE('3A 2025-2026 REPORTE CALIFICACI'!JQ21,'3A 2025-2026 REPORTE CALIFICACI'!JR21,'3A 2025-2026 REPORTE CALIFICACI'!JU21,'3A 2025-2026 REPORTE CALIFICACI'!JV21,'3A 2025-2026 REPORTE CALIFICACI'!JY21,'3A 2025-2026 REPORTE CALIFICACI'!JZ21,'3A 2025-2026 REPORTE CALIFICACI'!KC21,'3A 2025-2026 REPORTE CALIFICACI'!KD21)</f>
        <v>71.5</v>
      </c>
      <c r="K28" s="794">
        <f t="shared" si="1"/>
        <v>67.84375</v>
      </c>
      <c r="L28" s="795" t="str">
        <f t="shared" si="2"/>
        <v>NO MERITORIO</v>
      </c>
    </row>
    <row r="29">
      <c r="A29" s="796">
        <v>12.0</v>
      </c>
      <c r="B29" s="797" t="str">
        <f>'3A 2025-2026 REPORTE CALIFICACI'!D22</f>
        <v>Yarselin  Cruz Peña</v>
      </c>
      <c r="C29" s="794">
        <f>AVERAGE('3A 2025-2026 REPORTE CALIFICACI'!E22,'3A 2025-2026 REPORTE CALIFICACI'!F22,'3A 2025-2026 REPORTE CALIFICACI'!I22,'3A 2025-2026 REPORTE CALIFICACI'!J22,'3A 2025-2026 REPORTE CALIFICACI'!M22,'3A 2025-2026 REPORTE CALIFICACI'!N22,'3A 2025-2026 REPORTE CALIFICACI'!Q22,'3A 2025-2026 REPORTE CALIFICACI'!R22)</f>
        <v>87.25</v>
      </c>
      <c r="D29" s="794">
        <f>AVERAGE('3A 2025-2026 REPORTE CALIFICACI'!BU22,'3A 2025-2026 REPORTE CALIFICACI'!BV22,'3A 2025-2026 REPORTE CALIFICACI'!BY22,'3A 2025-2026 REPORTE CALIFICACI'!BZ22,'3A 2025-2026 REPORTE CALIFICACI'!CC22,'3A 2025-2026 REPORTE CALIFICACI'!CD22,'3A 2025-2026 REPORTE CALIFICACI'!CG22,'3A 2025-2026 REPORTE CALIFICACI'!CH22)</f>
        <v>82.625</v>
      </c>
      <c r="E29" s="794">
        <f>AVERAGE('3A 2025-2026 REPORTE CALIFICACI'!DC22,'3A 2025-2026 REPORTE CALIFICACI'!DD22,'3A 2025-2026 REPORTE CALIFICACI'!DG22,'3A 2025-2026 REPORTE CALIFICACI'!DH22,'3A 2025-2026 REPORTE CALIFICACI'!DK22,'3A 2025-2026 REPORTE CALIFICACI'!DL22,'3A 2025-2026 REPORTE CALIFICACI'!DO22,'3A 2025-2026 REPORTE CALIFICACI'!DP22)</f>
        <v>89.75</v>
      </c>
      <c r="F29" s="794">
        <f>AVERAGE('3A 2025-2026 REPORTE CALIFICACI'!EK22,'3A 2025-2026 REPORTE CALIFICACI'!EL22,'3A 2025-2026 REPORTE CALIFICACI'!EO22,'3A 2025-2026 REPORTE CALIFICACI'!EP22,'3A 2025-2026 REPORTE CALIFICACI'!ES22,'3A 2025-2026 REPORTE CALIFICACI'!ET22,'3A 2025-2026 REPORTE CALIFICACI'!EW22,'3A 2025-2026 REPORTE CALIFICACI'!EX22)</f>
        <v>91.625</v>
      </c>
      <c r="G29" s="794">
        <f>AVERAGE('3A 2025-2026 REPORTE CALIFICACI'!FS22,'3A 2025-2026 REPORTE CALIFICACI'!FT22,'3A 2025-2026 REPORTE CALIFICACI'!FW22,'3A 2025-2026 REPORTE CALIFICACI'!FX22,'3A 2025-2026 REPORTE CALIFICACI'!GA22,'3A 2025-2026 REPORTE CALIFICACI'!GB22,'3A 2025-2026 REPORTE CALIFICACI'!GE22,'3A 2025-2026 REPORTE CALIFICACI'!GF22)</f>
        <v>94.25</v>
      </c>
      <c r="H29" s="794">
        <f>AVERAGE('3A 2025-2026 REPORTE CALIFICACI'!HA22,'3A 2025-2026 REPORTE CALIFICACI'!HB22,'3A 2025-2026 REPORTE CALIFICACI'!HE22,'3A 2025-2026 REPORTE CALIFICACI'!HF22,'3A 2025-2026 REPORTE CALIFICACI'!HI22,'3A 2025-2026 REPORTE CALIFICACI'!HJ22,'3A 2025-2026 REPORTE CALIFICACI'!HM22,'3A 2025-2026 REPORTE CALIFICACI'!HN22)</f>
        <v>92</v>
      </c>
      <c r="I29" s="794">
        <f>AVERAGE('3A 2025-2026 REPORTE CALIFICACI'!II22,'3A 2025-2026 REPORTE CALIFICACI'!IJ22,'3A 2025-2026 REPORTE CALIFICACI'!IM22,'3A 2025-2026 REPORTE CALIFICACI'!IN22,'3A 2025-2026 REPORTE CALIFICACI'!IQ22,'3A 2025-2026 REPORTE CALIFICACI'!IR22,'3A 2025-2026 REPORTE CALIFICACI'!IU22,'3A 2025-2026 REPORTE CALIFICACI'!IV22)</f>
        <v>85.75</v>
      </c>
      <c r="J29" s="794">
        <f>AVERAGE('3A 2025-2026 REPORTE CALIFICACI'!JQ22,'3A 2025-2026 REPORTE CALIFICACI'!JR22,'3A 2025-2026 REPORTE CALIFICACI'!JU22,'3A 2025-2026 REPORTE CALIFICACI'!JV22,'3A 2025-2026 REPORTE CALIFICACI'!JY22,'3A 2025-2026 REPORTE CALIFICACI'!JZ22,'3A 2025-2026 REPORTE CALIFICACI'!KC22,'3A 2025-2026 REPORTE CALIFICACI'!KD22)</f>
        <v>92.125</v>
      </c>
      <c r="K29" s="794">
        <f t="shared" si="1"/>
        <v>89.421875</v>
      </c>
      <c r="L29" s="795" t="str">
        <f t="shared" si="2"/>
        <v>NO MERITORIO</v>
      </c>
    </row>
    <row r="30">
      <c r="A30" s="796">
        <v>13.0</v>
      </c>
      <c r="B30" s="797" t="str">
        <f>'3A 2025-2026 REPORTE CALIFICACI'!D23</f>
        <v>Fernando José Díaz Fernández</v>
      </c>
      <c r="C30" s="794">
        <f>AVERAGE('3A 2025-2026 REPORTE CALIFICACI'!E23,'3A 2025-2026 REPORTE CALIFICACI'!F23,'3A 2025-2026 REPORTE CALIFICACI'!I23,'3A 2025-2026 REPORTE CALIFICACI'!J23,'3A 2025-2026 REPORTE CALIFICACI'!M23,'3A 2025-2026 REPORTE CALIFICACI'!N23,'3A 2025-2026 REPORTE CALIFICACI'!Q23,'3A 2025-2026 REPORTE CALIFICACI'!R23)</f>
        <v>86.25</v>
      </c>
      <c r="D30" s="794">
        <f>AVERAGE('3A 2025-2026 REPORTE CALIFICACI'!BU23,'3A 2025-2026 REPORTE CALIFICACI'!BV23,'3A 2025-2026 REPORTE CALIFICACI'!BY23,'3A 2025-2026 REPORTE CALIFICACI'!BZ23,'3A 2025-2026 REPORTE CALIFICACI'!CC23,'3A 2025-2026 REPORTE CALIFICACI'!CD23,'3A 2025-2026 REPORTE CALIFICACI'!CG23,'3A 2025-2026 REPORTE CALIFICACI'!CH23)</f>
        <v>75.625</v>
      </c>
      <c r="E30" s="794">
        <f>AVERAGE('3A 2025-2026 REPORTE CALIFICACI'!DC23,'3A 2025-2026 REPORTE CALIFICACI'!DD23,'3A 2025-2026 REPORTE CALIFICACI'!DG23,'3A 2025-2026 REPORTE CALIFICACI'!DH23,'3A 2025-2026 REPORTE CALIFICACI'!DK23,'3A 2025-2026 REPORTE CALIFICACI'!DL23,'3A 2025-2026 REPORTE CALIFICACI'!DO23,'3A 2025-2026 REPORTE CALIFICACI'!DP23)</f>
        <v>70.75</v>
      </c>
      <c r="F30" s="794">
        <f>AVERAGE('3A 2025-2026 REPORTE CALIFICACI'!EK23,'3A 2025-2026 REPORTE CALIFICACI'!EL23,'3A 2025-2026 REPORTE CALIFICACI'!EO23,'3A 2025-2026 REPORTE CALIFICACI'!EP23,'3A 2025-2026 REPORTE CALIFICACI'!ES23,'3A 2025-2026 REPORTE CALIFICACI'!ET23,'3A 2025-2026 REPORTE CALIFICACI'!EW23,'3A 2025-2026 REPORTE CALIFICACI'!EX23)</f>
        <v>84.875</v>
      </c>
      <c r="G30" s="794">
        <f>AVERAGE('3A 2025-2026 REPORTE CALIFICACI'!FS23,'3A 2025-2026 REPORTE CALIFICACI'!FT23,'3A 2025-2026 REPORTE CALIFICACI'!FW23,'3A 2025-2026 REPORTE CALIFICACI'!FX23,'3A 2025-2026 REPORTE CALIFICACI'!GA23,'3A 2025-2026 REPORTE CALIFICACI'!GB23,'3A 2025-2026 REPORTE CALIFICACI'!GE23,'3A 2025-2026 REPORTE CALIFICACI'!GF23)</f>
        <v>84.25</v>
      </c>
      <c r="H30" s="794">
        <f>AVERAGE('3A 2025-2026 REPORTE CALIFICACI'!HA23,'3A 2025-2026 REPORTE CALIFICACI'!HB23,'3A 2025-2026 REPORTE CALIFICACI'!HE23,'3A 2025-2026 REPORTE CALIFICACI'!HF23,'3A 2025-2026 REPORTE CALIFICACI'!HI23,'3A 2025-2026 REPORTE CALIFICACI'!HJ23,'3A 2025-2026 REPORTE CALIFICACI'!HM23,'3A 2025-2026 REPORTE CALIFICACI'!HN23)</f>
        <v>86.125</v>
      </c>
      <c r="I30" s="794">
        <f>AVERAGE('3A 2025-2026 REPORTE CALIFICACI'!II23,'3A 2025-2026 REPORTE CALIFICACI'!IJ23,'3A 2025-2026 REPORTE CALIFICACI'!IM23,'3A 2025-2026 REPORTE CALIFICACI'!IN23,'3A 2025-2026 REPORTE CALIFICACI'!IQ23,'3A 2025-2026 REPORTE CALIFICACI'!IR23,'3A 2025-2026 REPORTE CALIFICACI'!IU23,'3A 2025-2026 REPORTE CALIFICACI'!IV23)</f>
        <v>80.875</v>
      </c>
      <c r="J30" s="794">
        <f>AVERAGE('3A 2025-2026 REPORTE CALIFICACI'!JQ23,'3A 2025-2026 REPORTE CALIFICACI'!JR23,'3A 2025-2026 REPORTE CALIFICACI'!JU23,'3A 2025-2026 REPORTE CALIFICACI'!JV23,'3A 2025-2026 REPORTE CALIFICACI'!JY23,'3A 2025-2026 REPORTE CALIFICACI'!JZ23,'3A 2025-2026 REPORTE CALIFICACI'!KC23,'3A 2025-2026 REPORTE CALIFICACI'!KD23)</f>
        <v>84.25</v>
      </c>
      <c r="K30" s="794">
        <f t="shared" si="1"/>
        <v>81.625</v>
      </c>
      <c r="L30" s="795" t="str">
        <f t="shared" si="2"/>
        <v>NO MERITORIO</v>
      </c>
    </row>
    <row r="31">
      <c r="A31" s="796">
        <v>14.0</v>
      </c>
      <c r="B31" s="797" t="str">
        <f>'3A 2025-2026 REPORTE CALIFICACI'!D24</f>
        <v>Scarlett  Espinal Estéves</v>
      </c>
      <c r="C31" s="794">
        <f>AVERAGE('3A 2025-2026 REPORTE CALIFICACI'!E24,'3A 2025-2026 REPORTE CALIFICACI'!F24,'3A 2025-2026 REPORTE CALIFICACI'!I24,'3A 2025-2026 REPORTE CALIFICACI'!J24,'3A 2025-2026 REPORTE CALIFICACI'!M24,'3A 2025-2026 REPORTE CALIFICACI'!N24,'3A 2025-2026 REPORTE CALIFICACI'!Q24,'3A 2025-2026 REPORTE CALIFICACI'!R24)</f>
        <v>82.375</v>
      </c>
      <c r="D31" s="794">
        <f>AVERAGE('3A 2025-2026 REPORTE CALIFICACI'!BU24,'3A 2025-2026 REPORTE CALIFICACI'!BV24,'3A 2025-2026 REPORTE CALIFICACI'!BY24,'3A 2025-2026 REPORTE CALIFICACI'!BZ24,'3A 2025-2026 REPORTE CALIFICACI'!CC24,'3A 2025-2026 REPORTE CALIFICACI'!CD24,'3A 2025-2026 REPORTE CALIFICACI'!CG24,'3A 2025-2026 REPORTE CALIFICACI'!CH24)</f>
        <v>66.875</v>
      </c>
      <c r="E31" s="794">
        <f>AVERAGE('3A 2025-2026 REPORTE CALIFICACI'!DC24,'3A 2025-2026 REPORTE CALIFICACI'!DD24,'3A 2025-2026 REPORTE CALIFICACI'!DG24,'3A 2025-2026 REPORTE CALIFICACI'!DH24,'3A 2025-2026 REPORTE CALIFICACI'!DK24,'3A 2025-2026 REPORTE CALIFICACI'!DL24,'3A 2025-2026 REPORTE CALIFICACI'!DO24,'3A 2025-2026 REPORTE CALIFICACI'!DP24)</f>
        <v>70.875</v>
      </c>
      <c r="F31" s="794">
        <f>AVERAGE('3A 2025-2026 REPORTE CALIFICACI'!EK24,'3A 2025-2026 REPORTE CALIFICACI'!EL24,'3A 2025-2026 REPORTE CALIFICACI'!EO24,'3A 2025-2026 REPORTE CALIFICACI'!EP24,'3A 2025-2026 REPORTE CALIFICACI'!ES24,'3A 2025-2026 REPORTE CALIFICACI'!ET24,'3A 2025-2026 REPORTE CALIFICACI'!EW24,'3A 2025-2026 REPORTE CALIFICACI'!EX24)</f>
        <v>75.125</v>
      </c>
      <c r="G31" s="794">
        <f>AVERAGE('3A 2025-2026 REPORTE CALIFICACI'!FS24,'3A 2025-2026 REPORTE CALIFICACI'!FT24,'3A 2025-2026 REPORTE CALIFICACI'!FW24,'3A 2025-2026 REPORTE CALIFICACI'!FX24,'3A 2025-2026 REPORTE CALIFICACI'!GA24,'3A 2025-2026 REPORTE CALIFICACI'!GB24,'3A 2025-2026 REPORTE CALIFICACI'!GE24,'3A 2025-2026 REPORTE CALIFICACI'!GF24)</f>
        <v>70.125</v>
      </c>
      <c r="H31" s="794">
        <f>AVERAGE('3A 2025-2026 REPORTE CALIFICACI'!HA24,'3A 2025-2026 REPORTE CALIFICACI'!HB24,'3A 2025-2026 REPORTE CALIFICACI'!HE24,'3A 2025-2026 REPORTE CALIFICACI'!HF24,'3A 2025-2026 REPORTE CALIFICACI'!HI24,'3A 2025-2026 REPORTE CALIFICACI'!HJ24,'3A 2025-2026 REPORTE CALIFICACI'!HM24,'3A 2025-2026 REPORTE CALIFICACI'!HN24)</f>
        <v>72.875</v>
      </c>
      <c r="I31" s="794">
        <f>AVERAGE('3A 2025-2026 REPORTE CALIFICACI'!II24,'3A 2025-2026 REPORTE CALIFICACI'!IJ24,'3A 2025-2026 REPORTE CALIFICACI'!IM24,'3A 2025-2026 REPORTE CALIFICACI'!IN24,'3A 2025-2026 REPORTE CALIFICACI'!IQ24,'3A 2025-2026 REPORTE CALIFICACI'!IR24,'3A 2025-2026 REPORTE CALIFICACI'!IU24,'3A 2025-2026 REPORTE CALIFICACI'!IV24)</f>
        <v>83</v>
      </c>
      <c r="J31" s="794">
        <f>AVERAGE('3A 2025-2026 REPORTE CALIFICACI'!JQ24,'3A 2025-2026 REPORTE CALIFICACI'!JR24,'3A 2025-2026 REPORTE CALIFICACI'!JU24,'3A 2025-2026 REPORTE CALIFICACI'!JV24,'3A 2025-2026 REPORTE CALIFICACI'!JY24,'3A 2025-2026 REPORTE CALIFICACI'!JZ24,'3A 2025-2026 REPORTE CALIFICACI'!KC24,'3A 2025-2026 REPORTE CALIFICACI'!KD24)</f>
        <v>69.75</v>
      </c>
      <c r="K31" s="794">
        <f t="shared" si="1"/>
        <v>73.875</v>
      </c>
      <c r="L31" s="795" t="str">
        <f t="shared" si="2"/>
        <v>NO MERITORIO</v>
      </c>
    </row>
    <row r="32">
      <c r="A32" s="796">
        <v>15.0</v>
      </c>
      <c r="B32" s="797" t="str">
        <f>'3A 2025-2026 REPORTE CALIFICACI'!D25</f>
        <v>José Manuel Estrella</v>
      </c>
      <c r="C32" s="794">
        <f>AVERAGE('3A 2025-2026 REPORTE CALIFICACI'!E25,'3A 2025-2026 REPORTE CALIFICACI'!F25,'3A 2025-2026 REPORTE CALIFICACI'!I25,'3A 2025-2026 REPORTE CALIFICACI'!J25,'3A 2025-2026 REPORTE CALIFICACI'!M25,'3A 2025-2026 REPORTE CALIFICACI'!N25,'3A 2025-2026 REPORTE CALIFICACI'!Q25,'3A 2025-2026 REPORTE CALIFICACI'!R25)</f>
        <v>73.875</v>
      </c>
      <c r="D32" s="794">
        <f>AVERAGE('3A 2025-2026 REPORTE CALIFICACI'!BU25,'3A 2025-2026 REPORTE CALIFICACI'!BV25,'3A 2025-2026 REPORTE CALIFICACI'!BY25,'3A 2025-2026 REPORTE CALIFICACI'!BZ25,'3A 2025-2026 REPORTE CALIFICACI'!CC25,'3A 2025-2026 REPORTE CALIFICACI'!CD25,'3A 2025-2026 REPORTE CALIFICACI'!CG25,'3A 2025-2026 REPORTE CALIFICACI'!CH25)</f>
        <v>45.75</v>
      </c>
      <c r="E32" s="794">
        <f>AVERAGE('3A 2025-2026 REPORTE CALIFICACI'!DC25,'3A 2025-2026 REPORTE CALIFICACI'!DD25,'3A 2025-2026 REPORTE CALIFICACI'!DG25,'3A 2025-2026 REPORTE CALIFICACI'!DH25,'3A 2025-2026 REPORTE CALIFICACI'!DK25,'3A 2025-2026 REPORTE CALIFICACI'!DL25,'3A 2025-2026 REPORTE CALIFICACI'!DO25,'3A 2025-2026 REPORTE CALIFICACI'!DP25)</f>
        <v>65.875</v>
      </c>
      <c r="F32" s="794">
        <f>AVERAGE('3A 2025-2026 REPORTE CALIFICACI'!EK25,'3A 2025-2026 REPORTE CALIFICACI'!EL25,'3A 2025-2026 REPORTE CALIFICACI'!EO25,'3A 2025-2026 REPORTE CALIFICACI'!EP25,'3A 2025-2026 REPORTE CALIFICACI'!ES25,'3A 2025-2026 REPORTE CALIFICACI'!ET25,'3A 2025-2026 REPORTE CALIFICACI'!EW25,'3A 2025-2026 REPORTE CALIFICACI'!EX25)</f>
        <v>71.375</v>
      </c>
      <c r="G32" s="794" t="str">
        <f>AVERAGE('3A 2025-2026 REPORTE CALIFICACI'!FS25,'3A 2025-2026 REPORTE CALIFICACI'!FT25,'3A 2025-2026 REPORTE CALIFICACI'!FW25,'3A 2025-2026 REPORTE CALIFICACI'!FX25,'3A 2025-2026 REPORTE CALIFICACI'!GA25,'3A 2025-2026 REPORTE CALIFICACI'!GB25,'3A 2025-2026 REPORTE CALIFICACI'!GE25,'3A 2025-2026 REPORTE CALIFICACI'!GF25)</f>
        <v>#REF!</v>
      </c>
      <c r="H32" s="794">
        <f>AVERAGE('3A 2025-2026 REPORTE CALIFICACI'!HA25,'3A 2025-2026 REPORTE CALIFICACI'!HB25,'3A 2025-2026 REPORTE CALIFICACI'!HE25,'3A 2025-2026 REPORTE CALIFICACI'!HF25,'3A 2025-2026 REPORTE CALIFICACI'!HI25,'3A 2025-2026 REPORTE CALIFICACI'!HJ25,'3A 2025-2026 REPORTE CALIFICACI'!HM25,'3A 2025-2026 REPORTE CALIFICACI'!HN25)</f>
        <v>75.375</v>
      </c>
      <c r="I32" s="794">
        <f>AVERAGE('3A 2025-2026 REPORTE CALIFICACI'!II25,'3A 2025-2026 REPORTE CALIFICACI'!IJ25,'3A 2025-2026 REPORTE CALIFICACI'!IM25,'3A 2025-2026 REPORTE CALIFICACI'!IN25,'3A 2025-2026 REPORTE CALIFICACI'!IQ25,'3A 2025-2026 REPORTE CALIFICACI'!IR25,'3A 2025-2026 REPORTE CALIFICACI'!IU25,'3A 2025-2026 REPORTE CALIFICACI'!IV25)</f>
        <v>75.375</v>
      </c>
      <c r="J32" s="794">
        <f>AVERAGE('3A 2025-2026 REPORTE CALIFICACI'!JQ25,'3A 2025-2026 REPORTE CALIFICACI'!JR25,'3A 2025-2026 REPORTE CALIFICACI'!JU25,'3A 2025-2026 REPORTE CALIFICACI'!JV25,'3A 2025-2026 REPORTE CALIFICACI'!JY25,'3A 2025-2026 REPORTE CALIFICACI'!JZ25,'3A 2025-2026 REPORTE CALIFICACI'!KC25,'3A 2025-2026 REPORTE CALIFICACI'!KD25)</f>
        <v>68.875</v>
      </c>
      <c r="K32" s="794" t="str">
        <f t="shared" si="1"/>
        <v>#REF!</v>
      </c>
      <c r="L32" s="795" t="str">
        <f t="shared" si="2"/>
        <v>#REF!</v>
      </c>
    </row>
    <row r="33">
      <c r="A33" s="796">
        <v>16.0</v>
      </c>
      <c r="B33" s="797" t="str">
        <f>'3A 2025-2026 REPORTE CALIFICACI'!D26</f>
        <v>Misael Starberk Ferreras Pérez</v>
      </c>
      <c r="C33" s="794">
        <f>AVERAGE('3A 2025-2026 REPORTE CALIFICACI'!E26,'3A 2025-2026 REPORTE CALIFICACI'!F26,'3A 2025-2026 REPORTE CALIFICACI'!I26,'3A 2025-2026 REPORTE CALIFICACI'!J26,'3A 2025-2026 REPORTE CALIFICACI'!M26,'3A 2025-2026 REPORTE CALIFICACI'!N26,'3A 2025-2026 REPORTE CALIFICACI'!Q26,'3A 2025-2026 REPORTE CALIFICACI'!R26)</f>
        <v>84.625</v>
      </c>
      <c r="D33" s="794">
        <f>AVERAGE('3A 2025-2026 REPORTE CALIFICACI'!BU26,'3A 2025-2026 REPORTE CALIFICACI'!BV26,'3A 2025-2026 REPORTE CALIFICACI'!BY26,'3A 2025-2026 REPORTE CALIFICACI'!BZ26,'3A 2025-2026 REPORTE CALIFICACI'!CC26,'3A 2025-2026 REPORTE CALIFICACI'!CD26,'3A 2025-2026 REPORTE CALIFICACI'!CG26,'3A 2025-2026 REPORTE CALIFICACI'!CH26)</f>
        <v>84.5</v>
      </c>
      <c r="E33" s="794">
        <f>AVERAGE('3A 2025-2026 REPORTE CALIFICACI'!DC26,'3A 2025-2026 REPORTE CALIFICACI'!DD26,'3A 2025-2026 REPORTE CALIFICACI'!DG26,'3A 2025-2026 REPORTE CALIFICACI'!DH26,'3A 2025-2026 REPORTE CALIFICACI'!DK26,'3A 2025-2026 REPORTE CALIFICACI'!DL26,'3A 2025-2026 REPORTE CALIFICACI'!DO26,'3A 2025-2026 REPORTE CALIFICACI'!DP26)</f>
        <v>81.75</v>
      </c>
      <c r="F33" s="794">
        <f>AVERAGE('3A 2025-2026 REPORTE CALIFICACI'!EK26,'3A 2025-2026 REPORTE CALIFICACI'!EL26,'3A 2025-2026 REPORTE CALIFICACI'!EO26,'3A 2025-2026 REPORTE CALIFICACI'!EP26,'3A 2025-2026 REPORTE CALIFICACI'!ES26,'3A 2025-2026 REPORTE CALIFICACI'!ET26,'3A 2025-2026 REPORTE CALIFICACI'!EW26,'3A 2025-2026 REPORTE CALIFICACI'!EX26)</f>
        <v>80.25</v>
      </c>
      <c r="G33" s="794">
        <f>AVERAGE('3A 2025-2026 REPORTE CALIFICACI'!FS26,'3A 2025-2026 REPORTE CALIFICACI'!FT26,'3A 2025-2026 REPORTE CALIFICACI'!FW26,'3A 2025-2026 REPORTE CALIFICACI'!FX26,'3A 2025-2026 REPORTE CALIFICACI'!GA26,'3A 2025-2026 REPORTE CALIFICACI'!GB26,'3A 2025-2026 REPORTE CALIFICACI'!GE26,'3A 2025-2026 REPORTE CALIFICACI'!GF26)</f>
        <v>82.25</v>
      </c>
      <c r="H33" s="794">
        <f>AVERAGE('3A 2025-2026 REPORTE CALIFICACI'!HA26,'3A 2025-2026 REPORTE CALIFICACI'!HB26,'3A 2025-2026 REPORTE CALIFICACI'!HE26,'3A 2025-2026 REPORTE CALIFICACI'!HF26,'3A 2025-2026 REPORTE CALIFICACI'!HI26,'3A 2025-2026 REPORTE CALIFICACI'!HJ26,'3A 2025-2026 REPORTE CALIFICACI'!HM26,'3A 2025-2026 REPORTE CALIFICACI'!HN26)</f>
        <v>83.125</v>
      </c>
      <c r="I33" s="794">
        <f>AVERAGE('3A 2025-2026 REPORTE CALIFICACI'!II26,'3A 2025-2026 REPORTE CALIFICACI'!IJ26,'3A 2025-2026 REPORTE CALIFICACI'!IM26,'3A 2025-2026 REPORTE CALIFICACI'!IN26,'3A 2025-2026 REPORTE CALIFICACI'!IQ26,'3A 2025-2026 REPORTE CALIFICACI'!IR26,'3A 2025-2026 REPORTE CALIFICACI'!IU26,'3A 2025-2026 REPORTE CALIFICACI'!IV26)</f>
        <v>80.25</v>
      </c>
      <c r="J33" s="794">
        <f>AVERAGE('3A 2025-2026 REPORTE CALIFICACI'!JQ26,'3A 2025-2026 REPORTE CALIFICACI'!JR26,'3A 2025-2026 REPORTE CALIFICACI'!JU26,'3A 2025-2026 REPORTE CALIFICACI'!JV26,'3A 2025-2026 REPORTE CALIFICACI'!JY26,'3A 2025-2026 REPORTE CALIFICACI'!JZ26,'3A 2025-2026 REPORTE CALIFICACI'!KC26,'3A 2025-2026 REPORTE CALIFICACI'!KD26)</f>
        <v>78.75</v>
      </c>
      <c r="K33" s="794">
        <f t="shared" si="1"/>
        <v>81.9375</v>
      </c>
      <c r="L33" s="795" t="str">
        <f t="shared" si="2"/>
        <v>NO MERITORIO</v>
      </c>
    </row>
    <row r="34">
      <c r="A34" s="796">
        <v>17.0</v>
      </c>
      <c r="B34" s="797" t="str">
        <f>'3A 2025-2026 REPORTE CALIFICACI'!D27</f>
        <v>Ruth Esther Fernández Rodríguez</v>
      </c>
      <c r="C34" s="794">
        <f>AVERAGE('3A 2025-2026 REPORTE CALIFICACI'!E27,'3A 2025-2026 REPORTE CALIFICACI'!F27,'3A 2025-2026 REPORTE CALIFICACI'!I27,'3A 2025-2026 REPORTE CALIFICACI'!J27,'3A 2025-2026 REPORTE CALIFICACI'!M27,'3A 2025-2026 REPORTE CALIFICACI'!N27,'3A 2025-2026 REPORTE CALIFICACI'!Q27,'3A 2025-2026 REPORTE CALIFICACI'!R27)</f>
        <v>86.5</v>
      </c>
      <c r="D34" s="794">
        <f>AVERAGE('3A 2025-2026 REPORTE CALIFICACI'!BU27,'3A 2025-2026 REPORTE CALIFICACI'!BV27,'3A 2025-2026 REPORTE CALIFICACI'!BY27,'3A 2025-2026 REPORTE CALIFICACI'!BZ27,'3A 2025-2026 REPORTE CALIFICACI'!CC27,'3A 2025-2026 REPORTE CALIFICACI'!CD27,'3A 2025-2026 REPORTE CALIFICACI'!CG27,'3A 2025-2026 REPORTE CALIFICACI'!CH27)</f>
        <v>83.375</v>
      </c>
      <c r="E34" s="794">
        <f>AVERAGE('3A 2025-2026 REPORTE CALIFICACI'!DC27,'3A 2025-2026 REPORTE CALIFICACI'!DD27,'3A 2025-2026 REPORTE CALIFICACI'!DG27,'3A 2025-2026 REPORTE CALIFICACI'!DH27,'3A 2025-2026 REPORTE CALIFICACI'!DK27,'3A 2025-2026 REPORTE CALIFICACI'!DL27,'3A 2025-2026 REPORTE CALIFICACI'!DO27,'3A 2025-2026 REPORTE CALIFICACI'!DP27)</f>
        <v>74.5</v>
      </c>
      <c r="F34" s="794">
        <f>AVERAGE('3A 2025-2026 REPORTE CALIFICACI'!EK27,'3A 2025-2026 REPORTE CALIFICACI'!EL27,'3A 2025-2026 REPORTE CALIFICACI'!EO27,'3A 2025-2026 REPORTE CALIFICACI'!EP27,'3A 2025-2026 REPORTE CALIFICACI'!ES27,'3A 2025-2026 REPORTE CALIFICACI'!ET27,'3A 2025-2026 REPORTE CALIFICACI'!EW27,'3A 2025-2026 REPORTE CALIFICACI'!EX27)</f>
        <v>88.25</v>
      </c>
      <c r="G34" s="794">
        <f>AVERAGE('3A 2025-2026 REPORTE CALIFICACI'!FS27,'3A 2025-2026 REPORTE CALIFICACI'!FT27,'3A 2025-2026 REPORTE CALIFICACI'!FW27,'3A 2025-2026 REPORTE CALIFICACI'!FX27,'3A 2025-2026 REPORTE CALIFICACI'!GA27,'3A 2025-2026 REPORTE CALIFICACI'!GB27,'3A 2025-2026 REPORTE CALIFICACI'!GE27,'3A 2025-2026 REPORTE CALIFICACI'!GF27)</f>
        <v>78.75</v>
      </c>
      <c r="H34" s="794">
        <f>AVERAGE('3A 2025-2026 REPORTE CALIFICACI'!HA27,'3A 2025-2026 REPORTE CALIFICACI'!HB27,'3A 2025-2026 REPORTE CALIFICACI'!HE27,'3A 2025-2026 REPORTE CALIFICACI'!HF27,'3A 2025-2026 REPORTE CALIFICACI'!HI27,'3A 2025-2026 REPORTE CALIFICACI'!HJ27,'3A 2025-2026 REPORTE CALIFICACI'!HM27,'3A 2025-2026 REPORTE CALIFICACI'!HN27)</f>
        <v>82.75</v>
      </c>
      <c r="I34" s="794">
        <f>AVERAGE('3A 2025-2026 REPORTE CALIFICACI'!II27,'3A 2025-2026 REPORTE CALIFICACI'!IJ27,'3A 2025-2026 REPORTE CALIFICACI'!IM27,'3A 2025-2026 REPORTE CALIFICACI'!IN27,'3A 2025-2026 REPORTE CALIFICACI'!IQ27,'3A 2025-2026 REPORTE CALIFICACI'!IR27,'3A 2025-2026 REPORTE CALIFICACI'!IU27,'3A 2025-2026 REPORTE CALIFICACI'!IV27)</f>
        <v>82.25</v>
      </c>
      <c r="J34" s="794">
        <f>AVERAGE('3A 2025-2026 REPORTE CALIFICACI'!JQ27,'3A 2025-2026 REPORTE CALIFICACI'!JR27,'3A 2025-2026 REPORTE CALIFICACI'!JU27,'3A 2025-2026 REPORTE CALIFICACI'!JV27,'3A 2025-2026 REPORTE CALIFICACI'!JY27,'3A 2025-2026 REPORTE CALIFICACI'!JZ27,'3A 2025-2026 REPORTE CALIFICACI'!KC27,'3A 2025-2026 REPORTE CALIFICACI'!KD27)</f>
        <v>89.625</v>
      </c>
      <c r="K34" s="794">
        <f t="shared" si="1"/>
        <v>83.25</v>
      </c>
      <c r="L34" s="795" t="str">
        <f t="shared" si="2"/>
        <v>NO MERITORIO</v>
      </c>
    </row>
    <row r="35">
      <c r="A35" s="796">
        <v>18.0</v>
      </c>
      <c r="B35" s="797" t="str">
        <f>'3A 2025-2026 REPORTE CALIFICACI'!D28</f>
        <v>Discairy  Filpo Estrella</v>
      </c>
      <c r="C35" s="794">
        <f>AVERAGE('3A 2025-2026 REPORTE CALIFICACI'!E28,'3A 2025-2026 REPORTE CALIFICACI'!F28,'3A 2025-2026 REPORTE CALIFICACI'!I28,'3A 2025-2026 REPORTE CALIFICACI'!J28,'3A 2025-2026 REPORTE CALIFICACI'!M28,'3A 2025-2026 REPORTE CALIFICACI'!N28,'3A 2025-2026 REPORTE CALIFICACI'!Q28,'3A 2025-2026 REPORTE CALIFICACI'!R28)</f>
        <v>87.375</v>
      </c>
      <c r="D35" s="794">
        <f>AVERAGE('3A 2025-2026 REPORTE CALIFICACI'!BU28,'3A 2025-2026 REPORTE CALIFICACI'!BV28,'3A 2025-2026 REPORTE CALIFICACI'!BY28,'3A 2025-2026 REPORTE CALIFICACI'!BZ28,'3A 2025-2026 REPORTE CALIFICACI'!CC28,'3A 2025-2026 REPORTE CALIFICACI'!CD28,'3A 2025-2026 REPORTE CALIFICACI'!CG28,'3A 2025-2026 REPORTE CALIFICACI'!CH28)</f>
        <v>72.375</v>
      </c>
      <c r="E35" s="794">
        <f>AVERAGE('3A 2025-2026 REPORTE CALIFICACI'!DC28,'3A 2025-2026 REPORTE CALIFICACI'!DD28,'3A 2025-2026 REPORTE CALIFICACI'!DG28,'3A 2025-2026 REPORTE CALIFICACI'!DH28,'3A 2025-2026 REPORTE CALIFICACI'!DK28,'3A 2025-2026 REPORTE CALIFICACI'!DL28,'3A 2025-2026 REPORTE CALIFICACI'!DO28,'3A 2025-2026 REPORTE CALIFICACI'!DP28)</f>
        <v>84.125</v>
      </c>
      <c r="F35" s="794">
        <f>AVERAGE('3A 2025-2026 REPORTE CALIFICACI'!EK28,'3A 2025-2026 REPORTE CALIFICACI'!EL28,'3A 2025-2026 REPORTE CALIFICACI'!EO28,'3A 2025-2026 REPORTE CALIFICACI'!EP28,'3A 2025-2026 REPORTE CALIFICACI'!ES28,'3A 2025-2026 REPORTE CALIFICACI'!ET28,'3A 2025-2026 REPORTE CALIFICACI'!EW28,'3A 2025-2026 REPORTE CALIFICACI'!EX28)</f>
        <v>86</v>
      </c>
      <c r="G35" s="794">
        <f>AVERAGE('3A 2025-2026 REPORTE CALIFICACI'!FS28,'3A 2025-2026 REPORTE CALIFICACI'!FT28,'3A 2025-2026 REPORTE CALIFICACI'!FW28,'3A 2025-2026 REPORTE CALIFICACI'!FX28,'3A 2025-2026 REPORTE CALIFICACI'!GA28,'3A 2025-2026 REPORTE CALIFICACI'!GB28,'3A 2025-2026 REPORTE CALIFICACI'!GE28,'3A 2025-2026 REPORTE CALIFICACI'!GF28)</f>
        <v>84</v>
      </c>
      <c r="H35" s="794">
        <f>AVERAGE('3A 2025-2026 REPORTE CALIFICACI'!HA28,'3A 2025-2026 REPORTE CALIFICACI'!HB28,'3A 2025-2026 REPORTE CALIFICACI'!HE28,'3A 2025-2026 REPORTE CALIFICACI'!HF28,'3A 2025-2026 REPORTE CALIFICACI'!HI28,'3A 2025-2026 REPORTE CALIFICACI'!HJ28,'3A 2025-2026 REPORTE CALIFICACI'!HM28,'3A 2025-2026 REPORTE CALIFICACI'!HN28)</f>
        <v>87.75</v>
      </c>
      <c r="I35" s="794">
        <f>AVERAGE('3A 2025-2026 REPORTE CALIFICACI'!II28,'3A 2025-2026 REPORTE CALIFICACI'!IJ28,'3A 2025-2026 REPORTE CALIFICACI'!IM28,'3A 2025-2026 REPORTE CALIFICACI'!IN28,'3A 2025-2026 REPORTE CALIFICACI'!IQ28,'3A 2025-2026 REPORTE CALIFICACI'!IR28,'3A 2025-2026 REPORTE CALIFICACI'!IU28,'3A 2025-2026 REPORTE CALIFICACI'!IV28)</f>
        <v>83.125</v>
      </c>
      <c r="J35" s="794">
        <f>AVERAGE('3A 2025-2026 REPORTE CALIFICACI'!JQ28,'3A 2025-2026 REPORTE CALIFICACI'!JR28,'3A 2025-2026 REPORTE CALIFICACI'!JU28,'3A 2025-2026 REPORTE CALIFICACI'!JV28,'3A 2025-2026 REPORTE CALIFICACI'!JY28,'3A 2025-2026 REPORTE CALIFICACI'!JZ28,'3A 2025-2026 REPORTE CALIFICACI'!KC28,'3A 2025-2026 REPORTE CALIFICACI'!KD28)</f>
        <v>83.75</v>
      </c>
      <c r="K35" s="794">
        <f t="shared" si="1"/>
        <v>83.5625</v>
      </c>
      <c r="L35" s="795" t="str">
        <f t="shared" si="2"/>
        <v>NO MERITORIO</v>
      </c>
    </row>
    <row r="36">
      <c r="A36" s="796">
        <v>19.0</v>
      </c>
      <c r="B36" s="797" t="str">
        <f>'3A 2025-2026 REPORTE CALIFICACI'!D29</f>
        <v>Alexis Enmanuel Gil  Sánchez</v>
      </c>
      <c r="C36" s="794">
        <f>AVERAGE('3A 2025-2026 REPORTE CALIFICACI'!E29,'3A 2025-2026 REPORTE CALIFICACI'!F29,'3A 2025-2026 REPORTE CALIFICACI'!I29,'3A 2025-2026 REPORTE CALIFICACI'!J29,'3A 2025-2026 REPORTE CALIFICACI'!M29,'3A 2025-2026 REPORTE CALIFICACI'!N29,'3A 2025-2026 REPORTE CALIFICACI'!Q29,'3A 2025-2026 REPORTE CALIFICACI'!R29)</f>
        <v>63.125</v>
      </c>
      <c r="D36" s="794">
        <f>AVERAGE('3A 2025-2026 REPORTE CALIFICACI'!BU29,'3A 2025-2026 REPORTE CALIFICACI'!BV29,'3A 2025-2026 REPORTE CALIFICACI'!BY29,'3A 2025-2026 REPORTE CALIFICACI'!BZ29,'3A 2025-2026 REPORTE CALIFICACI'!CC29,'3A 2025-2026 REPORTE CALIFICACI'!CD29,'3A 2025-2026 REPORTE CALIFICACI'!CG29,'3A 2025-2026 REPORTE CALIFICACI'!CH29)</f>
        <v>66.125</v>
      </c>
      <c r="E36" s="794">
        <f>AVERAGE('3A 2025-2026 REPORTE CALIFICACI'!DC29,'3A 2025-2026 REPORTE CALIFICACI'!DD29,'3A 2025-2026 REPORTE CALIFICACI'!DG29,'3A 2025-2026 REPORTE CALIFICACI'!DH29,'3A 2025-2026 REPORTE CALIFICACI'!DK29,'3A 2025-2026 REPORTE CALIFICACI'!DL29,'3A 2025-2026 REPORTE CALIFICACI'!DO29,'3A 2025-2026 REPORTE CALIFICACI'!DP29)</f>
        <v>58.125</v>
      </c>
      <c r="F36" s="794">
        <f>AVERAGE('3A 2025-2026 REPORTE CALIFICACI'!EK29,'3A 2025-2026 REPORTE CALIFICACI'!EL29,'3A 2025-2026 REPORTE CALIFICACI'!EO29,'3A 2025-2026 REPORTE CALIFICACI'!EP29,'3A 2025-2026 REPORTE CALIFICACI'!ES29,'3A 2025-2026 REPORTE CALIFICACI'!ET29,'3A 2025-2026 REPORTE CALIFICACI'!EW29,'3A 2025-2026 REPORTE CALIFICACI'!EX29)</f>
        <v>74.5</v>
      </c>
      <c r="G36" s="794">
        <f>AVERAGE('3A 2025-2026 REPORTE CALIFICACI'!FS29,'3A 2025-2026 REPORTE CALIFICACI'!FT29,'3A 2025-2026 REPORTE CALIFICACI'!FW29,'3A 2025-2026 REPORTE CALIFICACI'!FX29,'3A 2025-2026 REPORTE CALIFICACI'!GA29,'3A 2025-2026 REPORTE CALIFICACI'!GB29,'3A 2025-2026 REPORTE CALIFICACI'!GE29,'3A 2025-2026 REPORTE CALIFICACI'!GF29)</f>
        <v>70</v>
      </c>
      <c r="H36" s="794">
        <f>AVERAGE('3A 2025-2026 REPORTE CALIFICACI'!HA29,'3A 2025-2026 REPORTE CALIFICACI'!HB29,'3A 2025-2026 REPORTE CALIFICACI'!HE29,'3A 2025-2026 REPORTE CALIFICACI'!HF29,'3A 2025-2026 REPORTE CALIFICACI'!HI29,'3A 2025-2026 REPORTE CALIFICACI'!HJ29,'3A 2025-2026 REPORTE CALIFICACI'!HM29,'3A 2025-2026 REPORTE CALIFICACI'!HN29)</f>
        <v>75.375</v>
      </c>
      <c r="I36" s="794">
        <f>AVERAGE('3A 2025-2026 REPORTE CALIFICACI'!II29,'3A 2025-2026 REPORTE CALIFICACI'!IJ29,'3A 2025-2026 REPORTE CALIFICACI'!IM29,'3A 2025-2026 REPORTE CALIFICACI'!IN29,'3A 2025-2026 REPORTE CALIFICACI'!IQ29,'3A 2025-2026 REPORTE CALIFICACI'!IR29,'3A 2025-2026 REPORTE CALIFICACI'!IU29,'3A 2025-2026 REPORTE CALIFICACI'!IV29)</f>
        <v>77.125</v>
      </c>
      <c r="J36" s="794">
        <f>AVERAGE('3A 2025-2026 REPORTE CALIFICACI'!JQ29,'3A 2025-2026 REPORTE CALIFICACI'!JR29,'3A 2025-2026 REPORTE CALIFICACI'!JU29,'3A 2025-2026 REPORTE CALIFICACI'!JV29,'3A 2025-2026 REPORTE CALIFICACI'!JY29,'3A 2025-2026 REPORTE CALIFICACI'!JZ29,'3A 2025-2026 REPORTE CALIFICACI'!KC29,'3A 2025-2026 REPORTE CALIFICACI'!KD29)</f>
        <v>70.875</v>
      </c>
      <c r="K36" s="794">
        <f t="shared" si="1"/>
        <v>69.40625</v>
      </c>
      <c r="L36" s="795" t="str">
        <f t="shared" si="2"/>
        <v>NO MERITORIO</v>
      </c>
    </row>
    <row r="37">
      <c r="A37" s="796">
        <v>20.0</v>
      </c>
      <c r="B37" s="797" t="str">
        <f>'3A 2025-2026 REPORTE CALIFICACI'!D30</f>
        <v>Ayendy Jesús Guzmán</v>
      </c>
      <c r="C37" s="794">
        <f>AVERAGE('3A 2025-2026 REPORTE CALIFICACI'!E30,'3A 2025-2026 REPORTE CALIFICACI'!F30,'3A 2025-2026 REPORTE CALIFICACI'!I30,'3A 2025-2026 REPORTE CALIFICACI'!J30,'3A 2025-2026 REPORTE CALIFICACI'!M30,'3A 2025-2026 REPORTE CALIFICACI'!N30,'3A 2025-2026 REPORTE CALIFICACI'!Q30,'3A 2025-2026 REPORTE CALIFICACI'!R30)</f>
        <v>69.75</v>
      </c>
      <c r="D37" s="794">
        <f>AVERAGE('3A 2025-2026 REPORTE CALIFICACI'!BU30,'3A 2025-2026 REPORTE CALIFICACI'!BV30,'3A 2025-2026 REPORTE CALIFICACI'!BY30,'3A 2025-2026 REPORTE CALIFICACI'!BZ30,'3A 2025-2026 REPORTE CALIFICACI'!CC30,'3A 2025-2026 REPORTE CALIFICACI'!CD30,'3A 2025-2026 REPORTE CALIFICACI'!CG30,'3A 2025-2026 REPORTE CALIFICACI'!CH30)</f>
        <v>46</v>
      </c>
      <c r="E37" s="794">
        <f>AVERAGE('3A 2025-2026 REPORTE CALIFICACI'!DC30,'3A 2025-2026 REPORTE CALIFICACI'!DD30,'3A 2025-2026 REPORTE CALIFICACI'!DG30,'3A 2025-2026 REPORTE CALIFICACI'!DH30,'3A 2025-2026 REPORTE CALIFICACI'!DK30,'3A 2025-2026 REPORTE CALIFICACI'!DL30,'3A 2025-2026 REPORTE CALIFICACI'!DO30,'3A 2025-2026 REPORTE CALIFICACI'!DP30)</f>
        <v>65.875</v>
      </c>
      <c r="F37" s="794">
        <f>AVERAGE('3A 2025-2026 REPORTE CALIFICACI'!EK30,'3A 2025-2026 REPORTE CALIFICACI'!EL30,'3A 2025-2026 REPORTE CALIFICACI'!EO30,'3A 2025-2026 REPORTE CALIFICACI'!EP30,'3A 2025-2026 REPORTE CALIFICACI'!ES30,'3A 2025-2026 REPORTE CALIFICACI'!ET30,'3A 2025-2026 REPORTE CALIFICACI'!EW30,'3A 2025-2026 REPORTE CALIFICACI'!EX30)</f>
        <v>72.375</v>
      </c>
      <c r="G37" s="794">
        <f>AVERAGE('3A 2025-2026 REPORTE CALIFICACI'!FS30,'3A 2025-2026 REPORTE CALIFICACI'!FT30,'3A 2025-2026 REPORTE CALIFICACI'!FW30,'3A 2025-2026 REPORTE CALIFICACI'!FX30,'3A 2025-2026 REPORTE CALIFICACI'!GA30,'3A 2025-2026 REPORTE CALIFICACI'!GB30,'3A 2025-2026 REPORTE CALIFICACI'!GE30,'3A 2025-2026 REPORTE CALIFICACI'!GF30)</f>
        <v>54.625</v>
      </c>
      <c r="H37" s="794">
        <f>AVERAGE('3A 2025-2026 REPORTE CALIFICACI'!HA30,'3A 2025-2026 REPORTE CALIFICACI'!HB30,'3A 2025-2026 REPORTE CALIFICACI'!HE30,'3A 2025-2026 REPORTE CALIFICACI'!HF30,'3A 2025-2026 REPORTE CALIFICACI'!HI30,'3A 2025-2026 REPORTE CALIFICACI'!HJ30,'3A 2025-2026 REPORTE CALIFICACI'!HM30,'3A 2025-2026 REPORTE CALIFICACI'!HN30)</f>
        <v>71.75</v>
      </c>
      <c r="I37" s="794">
        <f>AVERAGE('3A 2025-2026 REPORTE CALIFICACI'!II30,'3A 2025-2026 REPORTE CALIFICACI'!IJ30,'3A 2025-2026 REPORTE CALIFICACI'!IM30,'3A 2025-2026 REPORTE CALIFICACI'!IN30,'3A 2025-2026 REPORTE CALIFICACI'!IQ30,'3A 2025-2026 REPORTE CALIFICACI'!IR30,'3A 2025-2026 REPORTE CALIFICACI'!IU30,'3A 2025-2026 REPORTE CALIFICACI'!IV30)</f>
        <v>78.5</v>
      </c>
      <c r="J37" s="794">
        <f>AVERAGE('3A 2025-2026 REPORTE CALIFICACI'!JQ30,'3A 2025-2026 REPORTE CALIFICACI'!JR30,'3A 2025-2026 REPORTE CALIFICACI'!JU30,'3A 2025-2026 REPORTE CALIFICACI'!JV30,'3A 2025-2026 REPORTE CALIFICACI'!JY30,'3A 2025-2026 REPORTE CALIFICACI'!JZ30,'3A 2025-2026 REPORTE CALIFICACI'!KC30,'3A 2025-2026 REPORTE CALIFICACI'!KD30)</f>
        <v>67.5</v>
      </c>
      <c r="K37" s="794">
        <f t="shared" si="1"/>
        <v>65.796875</v>
      </c>
      <c r="L37" s="795" t="str">
        <f t="shared" si="2"/>
        <v>NO MERITORIO</v>
      </c>
    </row>
    <row r="38">
      <c r="A38" s="796">
        <v>21.0</v>
      </c>
      <c r="B38" s="797" t="str">
        <f>'3A 2025-2026 REPORTE CALIFICACI'!D31</f>
        <v>Yassir  Hernández Disla</v>
      </c>
      <c r="C38" s="794">
        <f>AVERAGE('3A 2025-2026 REPORTE CALIFICACI'!E31,'3A 2025-2026 REPORTE CALIFICACI'!F31,'3A 2025-2026 REPORTE CALIFICACI'!I31,'3A 2025-2026 REPORTE CALIFICACI'!J31,'3A 2025-2026 REPORTE CALIFICACI'!M31,'3A 2025-2026 REPORTE CALIFICACI'!N31,'3A 2025-2026 REPORTE CALIFICACI'!Q31,'3A 2025-2026 REPORTE CALIFICACI'!R31)</f>
        <v>85.125</v>
      </c>
      <c r="D38" s="794">
        <f>AVERAGE('3A 2025-2026 REPORTE CALIFICACI'!BU31,'3A 2025-2026 REPORTE CALIFICACI'!BV31,'3A 2025-2026 REPORTE CALIFICACI'!BY31,'3A 2025-2026 REPORTE CALIFICACI'!BZ31,'3A 2025-2026 REPORTE CALIFICACI'!CC31,'3A 2025-2026 REPORTE CALIFICACI'!CD31,'3A 2025-2026 REPORTE CALIFICACI'!CG31,'3A 2025-2026 REPORTE CALIFICACI'!CH31)</f>
        <v>77.375</v>
      </c>
      <c r="E38" s="794">
        <f>AVERAGE('3A 2025-2026 REPORTE CALIFICACI'!DC31,'3A 2025-2026 REPORTE CALIFICACI'!DD31,'3A 2025-2026 REPORTE CALIFICACI'!DG31,'3A 2025-2026 REPORTE CALIFICACI'!DH31,'3A 2025-2026 REPORTE CALIFICACI'!DK31,'3A 2025-2026 REPORTE CALIFICACI'!DL31,'3A 2025-2026 REPORTE CALIFICACI'!DO31,'3A 2025-2026 REPORTE CALIFICACI'!DP31)</f>
        <v>80.375</v>
      </c>
      <c r="F38" s="794">
        <f>AVERAGE('3A 2025-2026 REPORTE CALIFICACI'!EK31,'3A 2025-2026 REPORTE CALIFICACI'!EL31,'3A 2025-2026 REPORTE CALIFICACI'!EO31,'3A 2025-2026 REPORTE CALIFICACI'!EP31,'3A 2025-2026 REPORTE CALIFICACI'!ES31,'3A 2025-2026 REPORTE CALIFICACI'!ET31,'3A 2025-2026 REPORTE CALIFICACI'!EW31,'3A 2025-2026 REPORTE CALIFICACI'!EX31)</f>
        <v>83</v>
      </c>
      <c r="G38" s="794">
        <f>AVERAGE('3A 2025-2026 REPORTE CALIFICACI'!FS31,'3A 2025-2026 REPORTE CALIFICACI'!FT31,'3A 2025-2026 REPORTE CALIFICACI'!FW31,'3A 2025-2026 REPORTE CALIFICACI'!FX31,'3A 2025-2026 REPORTE CALIFICACI'!GA31,'3A 2025-2026 REPORTE CALIFICACI'!GB31,'3A 2025-2026 REPORTE CALIFICACI'!GE31,'3A 2025-2026 REPORTE CALIFICACI'!GF31)</f>
        <v>86.625</v>
      </c>
      <c r="H38" s="794">
        <f>AVERAGE('3A 2025-2026 REPORTE CALIFICACI'!HA31,'3A 2025-2026 REPORTE CALIFICACI'!HB31,'3A 2025-2026 REPORTE CALIFICACI'!HE31,'3A 2025-2026 REPORTE CALIFICACI'!HF31,'3A 2025-2026 REPORTE CALIFICACI'!HI31,'3A 2025-2026 REPORTE CALIFICACI'!HJ31,'3A 2025-2026 REPORTE CALIFICACI'!HM31,'3A 2025-2026 REPORTE CALIFICACI'!HN31)</f>
        <v>82.625</v>
      </c>
      <c r="I38" s="794">
        <f>AVERAGE('3A 2025-2026 REPORTE CALIFICACI'!II31,'3A 2025-2026 REPORTE CALIFICACI'!IJ31,'3A 2025-2026 REPORTE CALIFICACI'!IM31,'3A 2025-2026 REPORTE CALIFICACI'!IN31,'3A 2025-2026 REPORTE CALIFICACI'!IQ31,'3A 2025-2026 REPORTE CALIFICACI'!IR31,'3A 2025-2026 REPORTE CALIFICACI'!IU31,'3A 2025-2026 REPORTE CALIFICACI'!IV31)</f>
        <v>80.875</v>
      </c>
      <c r="J38" s="794">
        <f>AVERAGE('3A 2025-2026 REPORTE CALIFICACI'!JQ31,'3A 2025-2026 REPORTE CALIFICACI'!JR31,'3A 2025-2026 REPORTE CALIFICACI'!JU31,'3A 2025-2026 REPORTE CALIFICACI'!JV31,'3A 2025-2026 REPORTE CALIFICACI'!JY31,'3A 2025-2026 REPORTE CALIFICACI'!JZ31,'3A 2025-2026 REPORTE CALIFICACI'!KC31,'3A 2025-2026 REPORTE CALIFICACI'!KD31)</f>
        <v>86.25</v>
      </c>
      <c r="K38" s="794">
        <f t="shared" si="1"/>
        <v>82.78125</v>
      </c>
      <c r="L38" s="795" t="str">
        <f t="shared" si="2"/>
        <v>NO MERITORIO</v>
      </c>
    </row>
    <row r="39">
      <c r="A39" s="796">
        <v>22.0</v>
      </c>
      <c r="B39" s="797" t="str">
        <f>'3A 2025-2026 REPORTE CALIFICACI'!D32</f>
        <v>Yadiel  Jiménez Betances</v>
      </c>
      <c r="C39" s="794">
        <f>AVERAGE('3A 2025-2026 REPORTE CALIFICACI'!E32,'3A 2025-2026 REPORTE CALIFICACI'!F32,'3A 2025-2026 REPORTE CALIFICACI'!I32,'3A 2025-2026 REPORTE CALIFICACI'!J32,'3A 2025-2026 REPORTE CALIFICACI'!M32,'3A 2025-2026 REPORTE CALIFICACI'!N32,'3A 2025-2026 REPORTE CALIFICACI'!Q32,'3A 2025-2026 REPORTE CALIFICACI'!R32)</f>
        <v>88.875</v>
      </c>
      <c r="D39" s="794">
        <f>AVERAGE('3A 2025-2026 REPORTE CALIFICACI'!BU32,'3A 2025-2026 REPORTE CALIFICACI'!BV32,'3A 2025-2026 REPORTE CALIFICACI'!BY32,'3A 2025-2026 REPORTE CALIFICACI'!BZ32,'3A 2025-2026 REPORTE CALIFICACI'!CC32,'3A 2025-2026 REPORTE CALIFICACI'!CD32,'3A 2025-2026 REPORTE CALIFICACI'!CG32,'3A 2025-2026 REPORTE CALIFICACI'!CH32)</f>
        <v>90</v>
      </c>
      <c r="E39" s="794">
        <f>AVERAGE('3A 2025-2026 REPORTE CALIFICACI'!DC32,'3A 2025-2026 REPORTE CALIFICACI'!DD32,'3A 2025-2026 REPORTE CALIFICACI'!DG32,'3A 2025-2026 REPORTE CALIFICACI'!DH32,'3A 2025-2026 REPORTE CALIFICACI'!DK32,'3A 2025-2026 REPORTE CALIFICACI'!DL32,'3A 2025-2026 REPORTE CALIFICACI'!DO32,'3A 2025-2026 REPORTE CALIFICACI'!DP32)</f>
        <v>82.125</v>
      </c>
      <c r="F39" s="794">
        <f>AVERAGE('3A 2025-2026 REPORTE CALIFICACI'!EK32,'3A 2025-2026 REPORTE CALIFICACI'!EL32,'3A 2025-2026 REPORTE CALIFICACI'!EO32,'3A 2025-2026 REPORTE CALIFICACI'!EP32,'3A 2025-2026 REPORTE CALIFICACI'!ES32,'3A 2025-2026 REPORTE CALIFICACI'!ET32,'3A 2025-2026 REPORTE CALIFICACI'!EW32,'3A 2025-2026 REPORTE CALIFICACI'!EX32)</f>
        <v>89.75</v>
      </c>
      <c r="G39" s="794">
        <f>AVERAGE('3A 2025-2026 REPORTE CALIFICACI'!FS32,'3A 2025-2026 REPORTE CALIFICACI'!FT32,'3A 2025-2026 REPORTE CALIFICACI'!FW32,'3A 2025-2026 REPORTE CALIFICACI'!FX32,'3A 2025-2026 REPORTE CALIFICACI'!GA32,'3A 2025-2026 REPORTE CALIFICACI'!GB32,'3A 2025-2026 REPORTE CALIFICACI'!GE32,'3A 2025-2026 REPORTE CALIFICACI'!GF32)</f>
        <v>91.25</v>
      </c>
      <c r="H39" s="794">
        <f>AVERAGE('3A 2025-2026 REPORTE CALIFICACI'!HA32,'3A 2025-2026 REPORTE CALIFICACI'!HB32,'3A 2025-2026 REPORTE CALIFICACI'!HE32,'3A 2025-2026 REPORTE CALIFICACI'!HF32,'3A 2025-2026 REPORTE CALIFICACI'!HI32,'3A 2025-2026 REPORTE CALIFICACI'!HJ32,'3A 2025-2026 REPORTE CALIFICACI'!HM32,'3A 2025-2026 REPORTE CALIFICACI'!HN32)</f>
        <v>87.5</v>
      </c>
      <c r="I39" s="794">
        <f>AVERAGE('3A 2025-2026 REPORTE CALIFICACI'!II32,'3A 2025-2026 REPORTE CALIFICACI'!IJ32,'3A 2025-2026 REPORTE CALIFICACI'!IM32,'3A 2025-2026 REPORTE CALIFICACI'!IN32,'3A 2025-2026 REPORTE CALIFICACI'!IQ32,'3A 2025-2026 REPORTE CALIFICACI'!IR32,'3A 2025-2026 REPORTE CALIFICACI'!IU32,'3A 2025-2026 REPORTE CALIFICACI'!IV32)</f>
        <v>86.625</v>
      </c>
      <c r="J39" s="794">
        <f>AVERAGE('3A 2025-2026 REPORTE CALIFICACI'!JQ32,'3A 2025-2026 REPORTE CALIFICACI'!JR32,'3A 2025-2026 REPORTE CALIFICACI'!JU32,'3A 2025-2026 REPORTE CALIFICACI'!JV32,'3A 2025-2026 REPORTE CALIFICACI'!JY32,'3A 2025-2026 REPORTE CALIFICACI'!JZ32,'3A 2025-2026 REPORTE CALIFICACI'!KC32,'3A 2025-2026 REPORTE CALIFICACI'!KD32)</f>
        <v>85.375</v>
      </c>
      <c r="K39" s="794">
        <f t="shared" si="1"/>
        <v>87.6875</v>
      </c>
      <c r="L39" s="795" t="str">
        <f t="shared" si="2"/>
        <v>NO MERITORIO</v>
      </c>
    </row>
    <row r="40">
      <c r="A40" s="796">
        <v>23.0</v>
      </c>
      <c r="B40" s="797" t="str">
        <f>'3A 2025-2026 REPORTE CALIFICACI'!D33</f>
        <v>Yamel  Mella Aquino</v>
      </c>
      <c r="C40" s="794">
        <f>AVERAGE('3A 2025-2026 REPORTE CALIFICACI'!E33,'3A 2025-2026 REPORTE CALIFICACI'!F33,'3A 2025-2026 REPORTE CALIFICACI'!I33,'3A 2025-2026 REPORTE CALIFICACI'!J33,'3A 2025-2026 REPORTE CALIFICACI'!M33,'3A 2025-2026 REPORTE CALIFICACI'!N33,'3A 2025-2026 REPORTE CALIFICACI'!Q33,'3A 2025-2026 REPORTE CALIFICACI'!R33)</f>
        <v>83.625</v>
      </c>
      <c r="D40" s="794">
        <f>AVERAGE('3A 2025-2026 REPORTE CALIFICACI'!BU33,'3A 2025-2026 REPORTE CALIFICACI'!BV33,'3A 2025-2026 REPORTE CALIFICACI'!BY33,'3A 2025-2026 REPORTE CALIFICACI'!BZ33,'3A 2025-2026 REPORTE CALIFICACI'!CC33,'3A 2025-2026 REPORTE CALIFICACI'!CD33,'3A 2025-2026 REPORTE CALIFICACI'!CG33,'3A 2025-2026 REPORTE CALIFICACI'!CH33)</f>
        <v>82</v>
      </c>
      <c r="E40" s="794">
        <f>AVERAGE('3A 2025-2026 REPORTE CALIFICACI'!DC33,'3A 2025-2026 REPORTE CALIFICACI'!DD33,'3A 2025-2026 REPORTE CALIFICACI'!DG33,'3A 2025-2026 REPORTE CALIFICACI'!DH33,'3A 2025-2026 REPORTE CALIFICACI'!DK33,'3A 2025-2026 REPORTE CALIFICACI'!DL33,'3A 2025-2026 REPORTE CALIFICACI'!DO33,'3A 2025-2026 REPORTE CALIFICACI'!DP33)</f>
        <v>73.25</v>
      </c>
      <c r="F40" s="794">
        <f>AVERAGE('3A 2025-2026 REPORTE CALIFICACI'!EK33,'3A 2025-2026 REPORTE CALIFICACI'!EL33,'3A 2025-2026 REPORTE CALIFICACI'!EO33,'3A 2025-2026 REPORTE CALIFICACI'!EP33,'3A 2025-2026 REPORTE CALIFICACI'!ES33,'3A 2025-2026 REPORTE CALIFICACI'!ET33,'3A 2025-2026 REPORTE CALIFICACI'!EW33,'3A 2025-2026 REPORTE CALIFICACI'!EX33)</f>
        <v>78.375</v>
      </c>
      <c r="G40" s="794">
        <f>AVERAGE('3A 2025-2026 REPORTE CALIFICACI'!FS33,'3A 2025-2026 REPORTE CALIFICACI'!FT33,'3A 2025-2026 REPORTE CALIFICACI'!FW33,'3A 2025-2026 REPORTE CALIFICACI'!FX33,'3A 2025-2026 REPORTE CALIFICACI'!GA33,'3A 2025-2026 REPORTE CALIFICACI'!GB33,'3A 2025-2026 REPORTE CALIFICACI'!GE33,'3A 2025-2026 REPORTE CALIFICACI'!GF33)</f>
        <v>86</v>
      </c>
      <c r="H40" s="794">
        <f>AVERAGE('3A 2025-2026 REPORTE CALIFICACI'!HA33,'3A 2025-2026 REPORTE CALIFICACI'!HB33,'3A 2025-2026 REPORTE CALIFICACI'!HE33,'3A 2025-2026 REPORTE CALIFICACI'!HF33,'3A 2025-2026 REPORTE CALIFICACI'!HI33,'3A 2025-2026 REPORTE CALIFICACI'!HJ33,'3A 2025-2026 REPORTE CALIFICACI'!HM33,'3A 2025-2026 REPORTE CALIFICACI'!HN33)</f>
        <v>82.375</v>
      </c>
      <c r="I40" s="794">
        <f>AVERAGE('3A 2025-2026 REPORTE CALIFICACI'!II33,'3A 2025-2026 REPORTE CALIFICACI'!IJ33,'3A 2025-2026 REPORTE CALIFICACI'!IM33,'3A 2025-2026 REPORTE CALIFICACI'!IN33,'3A 2025-2026 REPORTE CALIFICACI'!IQ33,'3A 2025-2026 REPORTE CALIFICACI'!IR33,'3A 2025-2026 REPORTE CALIFICACI'!IU33,'3A 2025-2026 REPORTE CALIFICACI'!IV33)</f>
        <v>86.125</v>
      </c>
      <c r="J40" s="794">
        <f>AVERAGE('3A 2025-2026 REPORTE CALIFICACI'!JQ33,'3A 2025-2026 REPORTE CALIFICACI'!JR33,'3A 2025-2026 REPORTE CALIFICACI'!JU33,'3A 2025-2026 REPORTE CALIFICACI'!JV33,'3A 2025-2026 REPORTE CALIFICACI'!JY33,'3A 2025-2026 REPORTE CALIFICACI'!JZ33,'3A 2025-2026 REPORTE CALIFICACI'!KC33,'3A 2025-2026 REPORTE CALIFICACI'!KD33)</f>
        <v>85.75</v>
      </c>
      <c r="K40" s="794">
        <f t="shared" si="1"/>
        <v>82.1875</v>
      </c>
      <c r="L40" s="795" t="str">
        <f t="shared" si="2"/>
        <v>NO MERITORIO</v>
      </c>
    </row>
    <row r="41">
      <c r="A41" s="796">
        <v>24.0</v>
      </c>
      <c r="B41" s="797" t="str">
        <f>'3A 2025-2026 REPORTE CALIFICACI'!D34</f>
        <v>Sariely Del Carmen Mena Chávez</v>
      </c>
      <c r="C41" s="794">
        <f>AVERAGE('3A 2025-2026 REPORTE CALIFICACI'!E34,'3A 2025-2026 REPORTE CALIFICACI'!F34,'3A 2025-2026 REPORTE CALIFICACI'!I34,'3A 2025-2026 REPORTE CALIFICACI'!J34,'3A 2025-2026 REPORTE CALIFICACI'!M34,'3A 2025-2026 REPORTE CALIFICACI'!N34,'3A 2025-2026 REPORTE CALIFICACI'!Q34,'3A 2025-2026 REPORTE CALIFICACI'!R34)</f>
        <v>82.625</v>
      </c>
      <c r="D41" s="794">
        <f>AVERAGE('3A 2025-2026 REPORTE CALIFICACI'!BU34,'3A 2025-2026 REPORTE CALIFICACI'!BV34,'3A 2025-2026 REPORTE CALIFICACI'!BY34,'3A 2025-2026 REPORTE CALIFICACI'!BZ34,'3A 2025-2026 REPORTE CALIFICACI'!CC34,'3A 2025-2026 REPORTE CALIFICACI'!CD34,'3A 2025-2026 REPORTE CALIFICACI'!CG34,'3A 2025-2026 REPORTE CALIFICACI'!CH34)</f>
        <v>76.5</v>
      </c>
      <c r="E41" s="794">
        <f>AVERAGE('3A 2025-2026 REPORTE CALIFICACI'!DC34,'3A 2025-2026 REPORTE CALIFICACI'!DD34,'3A 2025-2026 REPORTE CALIFICACI'!DG34,'3A 2025-2026 REPORTE CALIFICACI'!DH34,'3A 2025-2026 REPORTE CALIFICACI'!DK34,'3A 2025-2026 REPORTE CALIFICACI'!DL34,'3A 2025-2026 REPORTE CALIFICACI'!DO34,'3A 2025-2026 REPORTE CALIFICACI'!DP34)</f>
        <v>72</v>
      </c>
      <c r="F41" s="794">
        <f>AVERAGE('3A 2025-2026 REPORTE CALIFICACI'!EK34,'3A 2025-2026 REPORTE CALIFICACI'!EL34,'3A 2025-2026 REPORTE CALIFICACI'!EO34,'3A 2025-2026 REPORTE CALIFICACI'!EP34,'3A 2025-2026 REPORTE CALIFICACI'!ES34,'3A 2025-2026 REPORTE CALIFICACI'!ET34,'3A 2025-2026 REPORTE CALIFICACI'!EW34,'3A 2025-2026 REPORTE CALIFICACI'!EX34)</f>
        <v>77.875</v>
      </c>
      <c r="G41" s="794">
        <f>AVERAGE('3A 2025-2026 REPORTE CALIFICACI'!FS34,'3A 2025-2026 REPORTE CALIFICACI'!FT34,'3A 2025-2026 REPORTE CALIFICACI'!FW34,'3A 2025-2026 REPORTE CALIFICACI'!FX34,'3A 2025-2026 REPORTE CALIFICACI'!GA34,'3A 2025-2026 REPORTE CALIFICACI'!GB34,'3A 2025-2026 REPORTE CALIFICACI'!GE34,'3A 2025-2026 REPORTE CALIFICACI'!GF34)</f>
        <v>84.125</v>
      </c>
      <c r="H41" s="794">
        <f>AVERAGE('3A 2025-2026 REPORTE CALIFICACI'!HA34,'3A 2025-2026 REPORTE CALIFICACI'!HB34,'3A 2025-2026 REPORTE CALIFICACI'!HE34,'3A 2025-2026 REPORTE CALIFICACI'!HF34,'3A 2025-2026 REPORTE CALIFICACI'!HI34,'3A 2025-2026 REPORTE CALIFICACI'!HJ34,'3A 2025-2026 REPORTE CALIFICACI'!HM34,'3A 2025-2026 REPORTE CALIFICACI'!HN34)</f>
        <v>78.25</v>
      </c>
      <c r="I41" s="794">
        <f>AVERAGE('3A 2025-2026 REPORTE CALIFICACI'!II34,'3A 2025-2026 REPORTE CALIFICACI'!IJ34,'3A 2025-2026 REPORTE CALIFICACI'!IM34,'3A 2025-2026 REPORTE CALIFICACI'!IN34,'3A 2025-2026 REPORTE CALIFICACI'!IQ34,'3A 2025-2026 REPORTE CALIFICACI'!IR34,'3A 2025-2026 REPORTE CALIFICACI'!IU34,'3A 2025-2026 REPORTE CALIFICACI'!IV34)</f>
        <v>78.75</v>
      </c>
      <c r="J41" s="794">
        <f>AVERAGE('3A 2025-2026 REPORTE CALIFICACI'!JQ34,'3A 2025-2026 REPORTE CALIFICACI'!JR34,'3A 2025-2026 REPORTE CALIFICACI'!JU34,'3A 2025-2026 REPORTE CALIFICACI'!JV34,'3A 2025-2026 REPORTE CALIFICACI'!JY34,'3A 2025-2026 REPORTE CALIFICACI'!JZ34,'3A 2025-2026 REPORTE CALIFICACI'!KC34,'3A 2025-2026 REPORTE CALIFICACI'!KD34)</f>
        <v>81.5</v>
      </c>
      <c r="K41" s="794">
        <f t="shared" si="1"/>
        <v>78.953125</v>
      </c>
      <c r="L41" s="795" t="str">
        <f t="shared" si="2"/>
        <v>NO MERITORIO</v>
      </c>
    </row>
    <row r="42">
      <c r="A42" s="796">
        <v>25.0</v>
      </c>
      <c r="B42" s="797" t="str">
        <f>'3A 2025-2026 REPORTE CALIFICACI'!D35</f>
        <v>David Carmelo Navas Fernández</v>
      </c>
      <c r="C42" s="794">
        <f>AVERAGE('3A 2025-2026 REPORTE CALIFICACI'!E35,'3A 2025-2026 REPORTE CALIFICACI'!F35,'3A 2025-2026 REPORTE CALIFICACI'!I35,'3A 2025-2026 REPORTE CALIFICACI'!J35,'3A 2025-2026 REPORTE CALIFICACI'!M35,'3A 2025-2026 REPORTE CALIFICACI'!N35,'3A 2025-2026 REPORTE CALIFICACI'!Q35,'3A 2025-2026 REPORTE CALIFICACI'!R35)</f>
        <v>84.125</v>
      </c>
      <c r="D42" s="794">
        <f>AVERAGE('3A 2025-2026 REPORTE CALIFICACI'!BU35,'3A 2025-2026 REPORTE CALIFICACI'!BV35,'3A 2025-2026 REPORTE CALIFICACI'!BY35,'3A 2025-2026 REPORTE CALIFICACI'!BZ35,'3A 2025-2026 REPORTE CALIFICACI'!CC35,'3A 2025-2026 REPORTE CALIFICACI'!CD35,'3A 2025-2026 REPORTE CALIFICACI'!CG35,'3A 2025-2026 REPORTE CALIFICACI'!CH35)</f>
        <v>84.25</v>
      </c>
      <c r="E42" s="794">
        <f>AVERAGE('3A 2025-2026 REPORTE CALIFICACI'!DC35,'3A 2025-2026 REPORTE CALIFICACI'!DD35,'3A 2025-2026 REPORTE CALIFICACI'!DG35,'3A 2025-2026 REPORTE CALIFICACI'!DH35,'3A 2025-2026 REPORTE CALIFICACI'!DK35,'3A 2025-2026 REPORTE CALIFICACI'!DL35,'3A 2025-2026 REPORTE CALIFICACI'!DO35,'3A 2025-2026 REPORTE CALIFICACI'!DP35)</f>
        <v>81.625</v>
      </c>
      <c r="F42" s="794">
        <f>AVERAGE('3A 2025-2026 REPORTE CALIFICACI'!EK35,'3A 2025-2026 REPORTE CALIFICACI'!EL35,'3A 2025-2026 REPORTE CALIFICACI'!EO35,'3A 2025-2026 REPORTE CALIFICACI'!EP35,'3A 2025-2026 REPORTE CALIFICACI'!ES35,'3A 2025-2026 REPORTE CALIFICACI'!ET35,'3A 2025-2026 REPORTE CALIFICACI'!EW35,'3A 2025-2026 REPORTE CALIFICACI'!EX35)</f>
        <v>85.25</v>
      </c>
      <c r="G42" s="794">
        <f>AVERAGE('3A 2025-2026 REPORTE CALIFICACI'!FS35,'3A 2025-2026 REPORTE CALIFICACI'!FT35,'3A 2025-2026 REPORTE CALIFICACI'!FW35,'3A 2025-2026 REPORTE CALIFICACI'!FX35,'3A 2025-2026 REPORTE CALIFICACI'!GA35,'3A 2025-2026 REPORTE CALIFICACI'!GB35,'3A 2025-2026 REPORTE CALIFICACI'!GE35,'3A 2025-2026 REPORTE CALIFICACI'!GF35)</f>
        <v>82.25</v>
      </c>
      <c r="H42" s="794">
        <f>AVERAGE('3A 2025-2026 REPORTE CALIFICACI'!HA35,'3A 2025-2026 REPORTE CALIFICACI'!HB35,'3A 2025-2026 REPORTE CALIFICACI'!HE35,'3A 2025-2026 REPORTE CALIFICACI'!HF35,'3A 2025-2026 REPORTE CALIFICACI'!HI35,'3A 2025-2026 REPORTE CALIFICACI'!HJ35,'3A 2025-2026 REPORTE CALIFICACI'!HM35,'3A 2025-2026 REPORTE CALIFICACI'!HN35)</f>
        <v>79.5</v>
      </c>
      <c r="I42" s="794">
        <f>AVERAGE('3A 2025-2026 REPORTE CALIFICACI'!II35,'3A 2025-2026 REPORTE CALIFICACI'!IJ35,'3A 2025-2026 REPORTE CALIFICACI'!IM35,'3A 2025-2026 REPORTE CALIFICACI'!IN35,'3A 2025-2026 REPORTE CALIFICACI'!IQ35,'3A 2025-2026 REPORTE CALIFICACI'!IR35,'3A 2025-2026 REPORTE CALIFICACI'!IU35,'3A 2025-2026 REPORTE CALIFICACI'!IV35)</f>
        <v>82.25</v>
      </c>
      <c r="J42" s="794">
        <f>AVERAGE('3A 2025-2026 REPORTE CALIFICACI'!JQ35,'3A 2025-2026 REPORTE CALIFICACI'!JR35,'3A 2025-2026 REPORTE CALIFICACI'!JU35,'3A 2025-2026 REPORTE CALIFICACI'!JV35,'3A 2025-2026 REPORTE CALIFICACI'!JY35,'3A 2025-2026 REPORTE CALIFICACI'!JZ35,'3A 2025-2026 REPORTE CALIFICACI'!KC35,'3A 2025-2026 REPORTE CALIFICACI'!KD35)</f>
        <v>84</v>
      </c>
      <c r="K42" s="794">
        <f t="shared" si="1"/>
        <v>82.90625</v>
      </c>
      <c r="L42" s="795" t="str">
        <f t="shared" si="2"/>
        <v>NO MERITORIO</v>
      </c>
    </row>
    <row r="43">
      <c r="A43" s="796">
        <v>26.0</v>
      </c>
      <c r="B43" s="797" t="str">
        <f>'3A 2025-2026 REPORTE CALIFICACI'!D36</f>
        <v>Andriw Jelier Ortiz Rodríguez</v>
      </c>
      <c r="C43" s="794">
        <f>AVERAGE('3A 2025-2026 REPORTE CALIFICACI'!E36,'3A 2025-2026 REPORTE CALIFICACI'!F36,'3A 2025-2026 REPORTE CALIFICACI'!I36,'3A 2025-2026 REPORTE CALIFICACI'!J36,'3A 2025-2026 REPORTE CALIFICACI'!M36,'3A 2025-2026 REPORTE CALIFICACI'!N36,'3A 2025-2026 REPORTE CALIFICACI'!Q36,'3A 2025-2026 REPORTE CALIFICACI'!R36)</f>
        <v>86</v>
      </c>
      <c r="D43" s="794">
        <f>AVERAGE('3A 2025-2026 REPORTE CALIFICACI'!BU36,'3A 2025-2026 REPORTE CALIFICACI'!BV36,'3A 2025-2026 REPORTE CALIFICACI'!BY36,'3A 2025-2026 REPORTE CALIFICACI'!BZ36,'3A 2025-2026 REPORTE CALIFICACI'!CC36,'3A 2025-2026 REPORTE CALIFICACI'!CD36,'3A 2025-2026 REPORTE CALIFICACI'!CG36,'3A 2025-2026 REPORTE CALIFICACI'!CH36)</f>
        <v>72.125</v>
      </c>
      <c r="E43" s="794">
        <f>AVERAGE('3A 2025-2026 REPORTE CALIFICACI'!DC36,'3A 2025-2026 REPORTE CALIFICACI'!DD36,'3A 2025-2026 REPORTE CALIFICACI'!DG36,'3A 2025-2026 REPORTE CALIFICACI'!DH36,'3A 2025-2026 REPORTE CALIFICACI'!DK36,'3A 2025-2026 REPORTE CALIFICACI'!DL36,'3A 2025-2026 REPORTE CALIFICACI'!DO36,'3A 2025-2026 REPORTE CALIFICACI'!DP36)</f>
        <v>82.625</v>
      </c>
      <c r="F43" s="794">
        <f>AVERAGE('3A 2025-2026 REPORTE CALIFICACI'!EK36,'3A 2025-2026 REPORTE CALIFICACI'!EL36,'3A 2025-2026 REPORTE CALIFICACI'!EO36,'3A 2025-2026 REPORTE CALIFICACI'!EP36,'3A 2025-2026 REPORTE CALIFICACI'!ES36,'3A 2025-2026 REPORTE CALIFICACI'!ET36,'3A 2025-2026 REPORTE CALIFICACI'!EW36,'3A 2025-2026 REPORTE CALIFICACI'!EX36)</f>
        <v>78.5</v>
      </c>
      <c r="G43" s="794">
        <f>AVERAGE('3A 2025-2026 REPORTE CALIFICACI'!FS36,'3A 2025-2026 REPORTE CALIFICACI'!FT36,'3A 2025-2026 REPORTE CALIFICACI'!FW36,'3A 2025-2026 REPORTE CALIFICACI'!FX36,'3A 2025-2026 REPORTE CALIFICACI'!GA36,'3A 2025-2026 REPORTE CALIFICACI'!GB36,'3A 2025-2026 REPORTE CALIFICACI'!GE36,'3A 2025-2026 REPORTE CALIFICACI'!GF36)</f>
        <v>86</v>
      </c>
      <c r="H43" s="794">
        <f>AVERAGE('3A 2025-2026 REPORTE CALIFICACI'!HA36,'3A 2025-2026 REPORTE CALIFICACI'!HB36,'3A 2025-2026 REPORTE CALIFICACI'!HE36,'3A 2025-2026 REPORTE CALIFICACI'!HF36,'3A 2025-2026 REPORTE CALIFICACI'!HI36,'3A 2025-2026 REPORTE CALIFICACI'!HJ36,'3A 2025-2026 REPORTE CALIFICACI'!HM36,'3A 2025-2026 REPORTE CALIFICACI'!HN36)</f>
        <v>80.75</v>
      </c>
      <c r="I43" s="794">
        <f>AVERAGE('3A 2025-2026 REPORTE CALIFICACI'!II36,'3A 2025-2026 REPORTE CALIFICACI'!IJ36,'3A 2025-2026 REPORTE CALIFICACI'!IM36,'3A 2025-2026 REPORTE CALIFICACI'!IN36,'3A 2025-2026 REPORTE CALIFICACI'!IQ36,'3A 2025-2026 REPORTE CALIFICACI'!IR36,'3A 2025-2026 REPORTE CALIFICACI'!IU36,'3A 2025-2026 REPORTE CALIFICACI'!IV36)</f>
        <v>77.125</v>
      </c>
      <c r="J43" s="794">
        <f>AVERAGE('3A 2025-2026 REPORTE CALIFICACI'!JQ36,'3A 2025-2026 REPORTE CALIFICACI'!JR36,'3A 2025-2026 REPORTE CALIFICACI'!JU36,'3A 2025-2026 REPORTE CALIFICACI'!JV36,'3A 2025-2026 REPORTE CALIFICACI'!JY36,'3A 2025-2026 REPORTE CALIFICACI'!JZ36,'3A 2025-2026 REPORTE CALIFICACI'!KC36,'3A 2025-2026 REPORTE CALIFICACI'!KD36)</f>
        <v>80.875</v>
      </c>
      <c r="K43" s="794">
        <f t="shared" si="1"/>
        <v>80.5</v>
      </c>
      <c r="L43" s="795" t="str">
        <f t="shared" si="2"/>
        <v>NO MERITORIO</v>
      </c>
    </row>
    <row r="44">
      <c r="A44" s="796">
        <v>27.0</v>
      </c>
      <c r="B44" s="797" t="str">
        <f>'3A 2025-2026 REPORTE CALIFICACI'!D37</f>
        <v>Dashley Nicole Peña García</v>
      </c>
      <c r="C44" s="794">
        <f>AVERAGE('3A 2025-2026 REPORTE CALIFICACI'!E37,'3A 2025-2026 REPORTE CALIFICACI'!F37,'3A 2025-2026 REPORTE CALIFICACI'!I37,'3A 2025-2026 REPORTE CALIFICACI'!J37,'3A 2025-2026 REPORTE CALIFICACI'!M37,'3A 2025-2026 REPORTE CALIFICACI'!N37,'3A 2025-2026 REPORTE CALIFICACI'!Q37,'3A 2025-2026 REPORTE CALIFICACI'!R37)</f>
        <v>83</v>
      </c>
      <c r="D44" s="794">
        <f>AVERAGE('3A 2025-2026 REPORTE CALIFICACI'!BU37,'3A 2025-2026 REPORTE CALIFICACI'!BV37,'3A 2025-2026 REPORTE CALIFICACI'!BY37,'3A 2025-2026 REPORTE CALIFICACI'!BZ37,'3A 2025-2026 REPORTE CALIFICACI'!CC37,'3A 2025-2026 REPORTE CALIFICACI'!CD37,'3A 2025-2026 REPORTE CALIFICACI'!CG37,'3A 2025-2026 REPORTE CALIFICACI'!CH37)</f>
        <v>80</v>
      </c>
      <c r="E44" s="794">
        <f>AVERAGE('3A 2025-2026 REPORTE CALIFICACI'!DC37,'3A 2025-2026 REPORTE CALIFICACI'!DD37,'3A 2025-2026 REPORTE CALIFICACI'!DG37,'3A 2025-2026 REPORTE CALIFICACI'!DH37,'3A 2025-2026 REPORTE CALIFICACI'!DK37,'3A 2025-2026 REPORTE CALIFICACI'!DL37,'3A 2025-2026 REPORTE CALIFICACI'!DO37,'3A 2025-2026 REPORTE CALIFICACI'!DP37)</f>
        <v>72.25</v>
      </c>
      <c r="F44" s="794">
        <f>AVERAGE('3A 2025-2026 REPORTE CALIFICACI'!EK37,'3A 2025-2026 REPORTE CALIFICACI'!EL37,'3A 2025-2026 REPORTE CALIFICACI'!EO37,'3A 2025-2026 REPORTE CALIFICACI'!EP37,'3A 2025-2026 REPORTE CALIFICACI'!ES37,'3A 2025-2026 REPORTE CALIFICACI'!ET37,'3A 2025-2026 REPORTE CALIFICACI'!EW37,'3A 2025-2026 REPORTE CALIFICACI'!EX37)</f>
        <v>77.875</v>
      </c>
      <c r="G44" s="794">
        <f>AVERAGE('3A 2025-2026 REPORTE CALIFICACI'!FS37,'3A 2025-2026 REPORTE CALIFICACI'!FT37,'3A 2025-2026 REPORTE CALIFICACI'!FW37,'3A 2025-2026 REPORTE CALIFICACI'!FX37,'3A 2025-2026 REPORTE CALIFICACI'!GA37,'3A 2025-2026 REPORTE CALIFICACI'!GB37,'3A 2025-2026 REPORTE CALIFICACI'!GE37,'3A 2025-2026 REPORTE CALIFICACI'!GF37)</f>
        <v>85.5</v>
      </c>
      <c r="H44" s="794">
        <f>AVERAGE('3A 2025-2026 REPORTE CALIFICACI'!HA37,'3A 2025-2026 REPORTE CALIFICACI'!HB37,'3A 2025-2026 REPORTE CALIFICACI'!HE37,'3A 2025-2026 REPORTE CALIFICACI'!HF37,'3A 2025-2026 REPORTE CALIFICACI'!HI37,'3A 2025-2026 REPORTE CALIFICACI'!HJ37,'3A 2025-2026 REPORTE CALIFICACI'!HM37,'3A 2025-2026 REPORTE CALIFICACI'!HN37)</f>
        <v>88.75</v>
      </c>
      <c r="I44" s="794">
        <f>AVERAGE('3A 2025-2026 REPORTE CALIFICACI'!II37,'3A 2025-2026 REPORTE CALIFICACI'!IJ37,'3A 2025-2026 REPORTE CALIFICACI'!IM37,'3A 2025-2026 REPORTE CALIFICACI'!IN37,'3A 2025-2026 REPORTE CALIFICACI'!IQ37,'3A 2025-2026 REPORTE CALIFICACI'!IR37,'3A 2025-2026 REPORTE CALIFICACI'!IU37,'3A 2025-2026 REPORTE CALIFICACI'!IV37)</f>
        <v>80.25</v>
      </c>
      <c r="J44" s="794">
        <f>AVERAGE('3A 2025-2026 REPORTE CALIFICACI'!JQ37,'3A 2025-2026 REPORTE CALIFICACI'!JR37,'3A 2025-2026 REPORTE CALIFICACI'!JU37,'3A 2025-2026 REPORTE CALIFICACI'!JV37,'3A 2025-2026 REPORTE CALIFICACI'!JY37,'3A 2025-2026 REPORTE CALIFICACI'!JZ37,'3A 2025-2026 REPORTE CALIFICACI'!KC37,'3A 2025-2026 REPORTE CALIFICACI'!KD37)</f>
        <v>85.125</v>
      </c>
      <c r="K44" s="794">
        <f t="shared" si="1"/>
        <v>81.59375</v>
      </c>
      <c r="L44" s="795" t="str">
        <f t="shared" si="2"/>
        <v>NO MERITORIO</v>
      </c>
    </row>
    <row r="45">
      <c r="A45" s="796">
        <v>28.0</v>
      </c>
      <c r="B45" s="797" t="str">
        <f>'3A 2025-2026 REPORTE CALIFICACI'!D38</f>
        <v>Yesly  Peña Muñoz</v>
      </c>
      <c r="C45" s="794">
        <f>AVERAGE('3A 2025-2026 REPORTE CALIFICACI'!E38,'3A 2025-2026 REPORTE CALIFICACI'!F38,'3A 2025-2026 REPORTE CALIFICACI'!I38,'3A 2025-2026 REPORTE CALIFICACI'!J38,'3A 2025-2026 REPORTE CALIFICACI'!M38,'3A 2025-2026 REPORTE CALIFICACI'!N38,'3A 2025-2026 REPORTE CALIFICACI'!Q38,'3A 2025-2026 REPORTE CALIFICACI'!R38)</f>
        <v>91.625</v>
      </c>
      <c r="D45" s="794">
        <f>AVERAGE('3A 2025-2026 REPORTE CALIFICACI'!BU38,'3A 2025-2026 REPORTE CALIFICACI'!BV38,'3A 2025-2026 REPORTE CALIFICACI'!BY38,'3A 2025-2026 REPORTE CALIFICACI'!BZ38,'3A 2025-2026 REPORTE CALIFICACI'!CC38,'3A 2025-2026 REPORTE CALIFICACI'!CD38,'3A 2025-2026 REPORTE CALIFICACI'!CG38,'3A 2025-2026 REPORTE CALIFICACI'!CH38)</f>
        <v>89.125</v>
      </c>
      <c r="E45" s="794">
        <f>AVERAGE('3A 2025-2026 REPORTE CALIFICACI'!DC38,'3A 2025-2026 REPORTE CALIFICACI'!DD38,'3A 2025-2026 REPORTE CALIFICACI'!DG38,'3A 2025-2026 REPORTE CALIFICACI'!DH38,'3A 2025-2026 REPORTE CALIFICACI'!DK38,'3A 2025-2026 REPORTE CALIFICACI'!DL38,'3A 2025-2026 REPORTE CALIFICACI'!DO38,'3A 2025-2026 REPORTE CALIFICACI'!DP38)</f>
        <v>98.25</v>
      </c>
      <c r="F45" s="794">
        <f>AVERAGE('3A 2025-2026 REPORTE CALIFICACI'!EK38,'3A 2025-2026 REPORTE CALIFICACI'!EL38,'3A 2025-2026 REPORTE CALIFICACI'!EO38,'3A 2025-2026 REPORTE CALIFICACI'!EP38,'3A 2025-2026 REPORTE CALIFICACI'!ES38,'3A 2025-2026 REPORTE CALIFICACI'!ET38,'3A 2025-2026 REPORTE CALIFICACI'!EW38,'3A 2025-2026 REPORTE CALIFICACI'!EX38)</f>
        <v>96.5</v>
      </c>
      <c r="G45" s="794">
        <f>AVERAGE('3A 2025-2026 REPORTE CALIFICACI'!FS38,'3A 2025-2026 REPORTE CALIFICACI'!FT38,'3A 2025-2026 REPORTE CALIFICACI'!FW38,'3A 2025-2026 REPORTE CALIFICACI'!FX38,'3A 2025-2026 REPORTE CALIFICACI'!GA38,'3A 2025-2026 REPORTE CALIFICACI'!GB38,'3A 2025-2026 REPORTE CALIFICACI'!GE38,'3A 2025-2026 REPORTE CALIFICACI'!GF38)</f>
        <v>96.625</v>
      </c>
      <c r="H45" s="794">
        <f>AVERAGE('3A 2025-2026 REPORTE CALIFICACI'!HA38,'3A 2025-2026 REPORTE CALIFICACI'!HB38,'3A 2025-2026 REPORTE CALIFICACI'!HE38,'3A 2025-2026 REPORTE CALIFICACI'!HF38,'3A 2025-2026 REPORTE CALIFICACI'!HI38,'3A 2025-2026 REPORTE CALIFICACI'!HJ38,'3A 2025-2026 REPORTE CALIFICACI'!HM38,'3A 2025-2026 REPORTE CALIFICACI'!HN38)</f>
        <v>93.75</v>
      </c>
      <c r="I45" s="794">
        <f>AVERAGE('3A 2025-2026 REPORTE CALIFICACI'!II38,'3A 2025-2026 REPORTE CALIFICACI'!IJ38,'3A 2025-2026 REPORTE CALIFICACI'!IM38,'3A 2025-2026 REPORTE CALIFICACI'!IN38,'3A 2025-2026 REPORTE CALIFICACI'!IQ38,'3A 2025-2026 REPORTE CALIFICACI'!IR38,'3A 2025-2026 REPORTE CALIFICACI'!IU38,'3A 2025-2026 REPORTE CALIFICACI'!IV38)</f>
        <v>87.5</v>
      </c>
      <c r="J45" s="794">
        <f>AVERAGE('3A 2025-2026 REPORTE CALIFICACI'!JQ38,'3A 2025-2026 REPORTE CALIFICACI'!JR38,'3A 2025-2026 REPORTE CALIFICACI'!JU38,'3A 2025-2026 REPORTE CALIFICACI'!JV38,'3A 2025-2026 REPORTE CALIFICACI'!JY38,'3A 2025-2026 REPORTE CALIFICACI'!JZ38,'3A 2025-2026 REPORTE CALIFICACI'!KC38,'3A 2025-2026 REPORTE CALIFICACI'!KD38)</f>
        <v>93.625</v>
      </c>
      <c r="K45" s="794">
        <f t="shared" si="1"/>
        <v>93.375</v>
      </c>
      <c r="L45" s="795" t="str">
        <f t="shared" si="2"/>
        <v>MERITORIO</v>
      </c>
    </row>
    <row r="46">
      <c r="A46" s="796">
        <v>29.0</v>
      </c>
      <c r="B46" s="797" t="str">
        <f>'3A 2025-2026 REPORTE CALIFICACI'!D39</f>
        <v>Wilbert  Peña Paulino</v>
      </c>
      <c r="C46" s="794">
        <f>AVERAGE('3A 2025-2026 REPORTE CALIFICACI'!E39,'3A 2025-2026 REPORTE CALIFICACI'!F39,'3A 2025-2026 REPORTE CALIFICACI'!I39,'3A 2025-2026 REPORTE CALIFICACI'!J39,'3A 2025-2026 REPORTE CALIFICACI'!M39,'3A 2025-2026 REPORTE CALIFICACI'!N39,'3A 2025-2026 REPORTE CALIFICACI'!Q39,'3A 2025-2026 REPORTE CALIFICACI'!R39)</f>
        <v>80.5</v>
      </c>
      <c r="D46" s="794">
        <f>AVERAGE('3A 2025-2026 REPORTE CALIFICACI'!BU39,'3A 2025-2026 REPORTE CALIFICACI'!BV39,'3A 2025-2026 REPORTE CALIFICACI'!BY39,'3A 2025-2026 REPORTE CALIFICACI'!BZ39,'3A 2025-2026 REPORTE CALIFICACI'!CC39,'3A 2025-2026 REPORTE CALIFICACI'!CD39,'3A 2025-2026 REPORTE CALIFICACI'!CG39,'3A 2025-2026 REPORTE CALIFICACI'!CH39)</f>
        <v>85</v>
      </c>
      <c r="E46" s="794">
        <f>AVERAGE('3A 2025-2026 REPORTE CALIFICACI'!DC39,'3A 2025-2026 REPORTE CALIFICACI'!DD39,'3A 2025-2026 REPORTE CALIFICACI'!DG39,'3A 2025-2026 REPORTE CALIFICACI'!DH39,'3A 2025-2026 REPORTE CALIFICACI'!DK39,'3A 2025-2026 REPORTE CALIFICACI'!DL39,'3A 2025-2026 REPORTE CALIFICACI'!DO39,'3A 2025-2026 REPORTE CALIFICACI'!DP39)</f>
        <v>77.5</v>
      </c>
      <c r="F46" s="794">
        <f>AVERAGE('3A 2025-2026 REPORTE CALIFICACI'!EK39,'3A 2025-2026 REPORTE CALIFICACI'!EL39,'3A 2025-2026 REPORTE CALIFICACI'!EO39,'3A 2025-2026 REPORTE CALIFICACI'!EP39,'3A 2025-2026 REPORTE CALIFICACI'!ES39,'3A 2025-2026 REPORTE CALIFICACI'!ET39,'3A 2025-2026 REPORTE CALIFICACI'!EW39,'3A 2025-2026 REPORTE CALIFICACI'!EX39)</f>
        <v>82.375</v>
      </c>
      <c r="G46" s="794">
        <f>AVERAGE('3A 2025-2026 REPORTE CALIFICACI'!FS39,'3A 2025-2026 REPORTE CALIFICACI'!FT39,'3A 2025-2026 REPORTE CALIFICACI'!FW39,'3A 2025-2026 REPORTE CALIFICACI'!FX39,'3A 2025-2026 REPORTE CALIFICACI'!GA39,'3A 2025-2026 REPORTE CALIFICACI'!GB39,'3A 2025-2026 REPORTE CALIFICACI'!GE39,'3A 2025-2026 REPORTE CALIFICACI'!GF39)</f>
        <v>83.875</v>
      </c>
      <c r="H46" s="794">
        <f>AVERAGE('3A 2025-2026 REPORTE CALIFICACI'!HA39,'3A 2025-2026 REPORTE CALIFICACI'!HB39,'3A 2025-2026 REPORTE CALIFICACI'!HE39,'3A 2025-2026 REPORTE CALIFICACI'!HF39,'3A 2025-2026 REPORTE CALIFICACI'!HI39,'3A 2025-2026 REPORTE CALIFICACI'!HJ39,'3A 2025-2026 REPORTE CALIFICACI'!HM39,'3A 2025-2026 REPORTE CALIFICACI'!HN39)</f>
        <v>86.5</v>
      </c>
      <c r="I46" s="794">
        <f>AVERAGE('3A 2025-2026 REPORTE CALIFICACI'!II39,'3A 2025-2026 REPORTE CALIFICACI'!IJ39,'3A 2025-2026 REPORTE CALIFICACI'!IM39,'3A 2025-2026 REPORTE CALIFICACI'!IN39,'3A 2025-2026 REPORTE CALIFICACI'!IQ39,'3A 2025-2026 REPORTE CALIFICACI'!IR39,'3A 2025-2026 REPORTE CALIFICACI'!IU39,'3A 2025-2026 REPORTE CALIFICACI'!IV39)</f>
        <v>79.875</v>
      </c>
      <c r="J46" s="794">
        <f>AVERAGE('3A 2025-2026 REPORTE CALIFICACI'!JQ39,'3A 2025-2026 REPORTE CALIFICACI'!JR39,'3A 2025-2026 REPORTE CALIFICACI'!JU39,'3A 2025-2026 REPORTE CALIFICACI'!JV39,'3A 2025-2026 REPORTE CALIFICACI'!JY39,'3A 2025-2026 REPORTE CALIFICACI'!JZ39,'3A 2025-2026 REPORTE CALIFICACI'!KC39,'3A 2025-2026 REPORTE CALIFICACI'!KD39)</f>
        <v>83</v>
      </c>
      <c r="K46" s="794">
        <f t="shared" si="1"/>
        <v>82.328125</v>
      </c>
      <c r="L46" s="795" t="str">
        <f t="shared" si="2"/>
        <v>NO MERITORIO</v>
      </c>
    </row>
    <row r="47">
      <c r="A47" s="796">
        <v>30.0</v>
      </c>
      <c r="B47" s="797" t="str">
        <f>'3A 2025-2026 REPORTE CALIFICACI'!D40</f>
        <v>Yonayry  Peña Santos</v>
      </c>
      <c r="C47" s="794">
        <f>AVERAGE('3A 2025-2026 REPORTE CALIFICACI'!E40,'3A 2025-2026 REPORTE CALIFICACI'!F40,'3A 2025-2026 REPORTE CALIFICACI'!I40,'3A 2025-2026 REPORTE CALIFICACI'!J40,'3A 2025-2026 REPORTE CALIFICACI'!M40,'3A 2025-2026 REPORTE CALIFICACI'!N40,'3A 2025-2026 REPORTE CALIFICACI'!Q40,'3A 2025-2026 REPORTE CALIFICACI'!R40)</f>
        <v>80.75</v>
      </c>
      <c r="D47" s="794">
        <f>AVERAGE('3A 2025-2026 REPORTE CALIFICACI'!BU40,'3A 2025-2026 REPORTE CALIFICACI'!BV40,'3A 2025-2026 REPORTE CALIFICACI'!BY40,'3A 2025-2026 REPORTE CALIFICACI'!BZ40,'3A 2025-2026 REPORTE CALIFICACI'!CC40,'3A 2025-2026 REPORTE CALIFICACI'!CD40,'3A 2025-2026 REPORTE CALIFICACI'!CG40,'3A 2025-2026 REPORTE CALIFICACI'!CH40)</f>
        <v>77</v>
      </c>
      <c r="E47" s="794">
        <f>AVERAGE('3A 2025-2026 REPORTE CALIFICACI'!DC40,'3A 2025-2026 REPORTE CALIFICACI'!DD40,'3A 2025-2026 REPORTE CALIFICACI'!DG40,'3A 2025-2026 REPORTE CALIFICACI'!DH40,'3A 2025-2026 REPORTE CALIFICACI'!DK40,'3A 2025-2026 REPORTE CALIFICACI'!DL40,'3A 2025-2026 REPORTE CALIFICACI'!DO40,'3A 2025-2026 REPORTE CALIFICACI'!DP40)</f>
        <v>70.875</v>
      </c>
      <c r="F47" s="794">
        <f>AVERAGE('3A 2025-2026 REPORTE CALIFICACI'!EK40,'3A 2025-2026 REPORTE CALIFICACI'!EL40,'3A 2025-2026 REPORTE CALIFICACI'!EO40,'3A 2025-2026 REPORTE CALIFICACI'!EP40,'3A 2025-2026 REPORTE CALIFICACI'!ES40,'3A 2025-2026 REPORTE CALIFICACI'!ET40,'3A 2025-2026 REPORTE CALIFICACI'!EW40,'3A 2025-2026 REPORTE CALIFICACI'!EX40)</f>
        <v>80.75</v>
      </c>
      <c r="G47" s="794">
        <f>AVERAGE('3A 2025-2026 REPORTE CALIFICACI'!FS40,'3A 2025-2026 REPORTE CALIFICACI'!FT40,'3A 2025-2026 REPORTE CALIFICACI'!FW40,'3A 2025-2026 REPORTE CALIFICACI'!FX40,'3A 2025-2026 REPORTE CALIFICACI'!GA40,'3A 2025-2026 REPORTE CALIFICACI'!GB40,'3A 2025-2026 REPORTE CALIFICACI'!GE40,'3A 2025-2026 REPORTE CALIFICACI'!GF40)</f>
        <v>73.625</v>
      </c>
      <c r="H47" s="794">
        <f>AVERAGE('3A 2025-2026 REPORTE CALIFICACI'!HA40,'3A 2025-2026 REPORTE CALIFICACI'!HB40,'3A 2025-2026 REPORTE CALIFICACI'!HE40,'3A 2025-2026 REPORTE CALIFICACI'!HF40,'3A 2025-2026 REPORTE CALIFICACI'!HI40,'3A 2025-2026 REPORTE CALIFICACI'!HJ40,'3A 2025-2026 REPORTE CALIFICACI'!HM40,'3A 2025-2026 REPORTE CALIFICACI'!HN40)</f>
        <v>86.125</v>
      </c>
      <c r="I47" s="794">
        <f>AVERAGE('3A 2025-2026 REPORTE CALIFICACI'!II40,'3A 2025-2026 REPORTE CALIFICACI'!IJ40,'3A 2025-2026 REPORTE CALIFICACI'!IM40,'3A 2025-2026 REPORTE CALIFICACI'!IN40,'3A 2025-2026 REPORTE CALIFICACI'!IQ40,'3A 2025-2026 REPORTE CALIFICACI'!IR40,'3A 2025-2026 REPORTE CALIFICACI'!IU40,'3A 2025-2026 REPORTE CALIFICACI'!IV40)</f>
        <v>80</v>
      </c>
      <c r="J47" s="794">
        <f>AVERAGE('3A 2025-2026 REPORTE CALIFICACI'!JQ40,'3A 2025-2026 REPORTE CALIFICACI'!JR40,'3A 2025-2026 REPORTE CALIFICACI'!JU40,'3A 2025-2026 REPORTE CALIFICACI'!JV40,'3A 2025-2026 REPORTE CALIFICACI'!JY40,'3A 2025-2026 REPORTE CALIFICACI'!JZ40,'3A 2025-2026 REPORTE CALIFICACI'!KC40,'3A 2025-2026 REPORTE CALIFICACI'!KD40)</f>
        <v>79.375</v>
      </c>
      <c r="K47" s="794">
        <f t="shared" si="1"/>
        <v>78.5625</v>
      </c>
      <c r="L47" s="795" t="str">
        <f t="shared" si="2"/>
        <v>NO MERITORIO</v>
      </c>
    </row>
    <row r="48">
      <c r="A48" s="792">
        <v>31.0</v>
      </c>
      <c r="B48" s="793" t="str">
        <f>'3A 2025-2026 REPORTE CALIFICACI'!D41</f>
        <v>Rossier Analiz Pérez Rodríguez</v>
      </c>
      <c r="C48" s="794">
        <f>AVERAGE('3A 2025-2026 REPORTE CALIFICACI'!E41,'3A 2025-2026 REPORTE CALIFICACI'!F41,'3A 2025-2026 REPORTE CALIFICACI'!I41,'3A 2025-2026 REPORTE CALIFICACI'!J41,'3A 2025-2026 REPORTE CALIFICACI'!M41,'3A 2025-2026 REPORTE CALIFICACI'!N41,'3A 2025-2026 REPORTE CALIFICACI'!Q41,'3A 2025-2026 REPORTE CALIFICACI'!R41)</f>
        <v>88.75</v>
      </c>
      <c r="D48" s="794">
        <f>AVERAGE('3A 2025-2026 REPORTE CALIFICACI'!BU41,'3A 2025-2026 REPORTE CALIFICACI'!BV41,'3A 2025-2026 REPORTE CALIFICACI'!BY41,'3A 2025-2026 REPORTE CALIFICACI'!BZ41,'3A 2025-2026 REPORTE CALIFICACI'!CC41,'3A 2025-2026 REPORTE CALIFICACI'!CD41,'3A 2025-2026 REPORTE CALIFICACI'!CG41,'3A 2025-2026 REPORTE CALIFICACI'!CH41)</f>
        <v>82.375</v>
      </c>
      <c r="E48" s="794">
        <f>AVERAGE('3A 2025-2026 REPORTE CALIFICACI'!DC41,'3A 2025-2026 REPORTE CALIFICACI'!DD41,'3A 2025-2026 REPORTE CALIFICACI'!DG41,'3A 2025-2026 REPORTE CALIFICACI'!DH41,'3A 2025-2026 REPORTE CALIFICACI'!DK41,'3A 2025-2026 REPORTE CALIFICACI'!DL41,'3A 2025-2026 REPORTE CALIFICACI'!DO41,'3A 2025-2026 REPORTE CALIFICACI'!DP41)</f>
        <v>89.125</v>
      </c>
      <c r="F48" s="794">
        <f>AVERAGE('3A 2025-2026 REPORTE CALIFICACI'!EK41,'3A 2025-2026 REPORTE CALIFICACI'!EL41,'3A 2025-2026 REPORTE CALIFICACI'!EO41,'3A 2025-2026 REPORTE CALIFICACI'!EP41,'3A 2025-2026 REPORTE CALIFICACI'!ES41,'3A 2025-2026 REPORTE CALIFICACI'!ET41,'3A 2025-2026 REPORTE CALIFICACI'!EW41,'3A 2025-2026 REPORTE CALIFICACI'!EX41)</f>
        <v>86.625</v>
      </c>
      <c r="G48" s="794">
        <f>AVERAGE('3A 2025-2026 REPORTE CALIFICACI'!FS41,'3A 2025-2026 REPORTE CALIFICACI'!FT41,'3A 2025-2026 REPORTE CALIFICACI'!FW41,'3A 2025-2026 REPORTE CALIFICACI'!FX41,'3A 2025-2026 REPORTE CALIFICACI'!GA41,'3A 2025-2026 REPORTE CALIFICACI'!GB41,'3A 2025-2026 REPORTE CALIFICACI'!GE41,'3A 2025-2026 REPORTE CALIFICACI'!GF41)</f>
        <v>85.25</v>
      </c>
      <c r="H48" s="794">
        <f>AVERAGE('3A 2025-2026 REPORTE CALIFICACI'!HA41,'3A 2025-2026 REPORTE CALIFICACI'!HB41,'3A 2025-2026 REPORTE CALIFICACI'!HE41,'3A 2025-2026 REPORTE CALIFICACI'!HF41,'3A 2025-2026 REPORTE CALIFICACI'!HI41,'3A 2025-2026 REPORTE CALIFICACI'!HJ41,'3A 2025-2026 REPORTE CALIFICACI'!HM41,'3A 2025-2026 REPORTE CALIFICACI'!HN41)</f>
        <v>89.375</v>
      </c>
      <c r="I48" s="794">
        <f>AVERAGE('3A 2025-2026 REPORTE CALIFICACI'!II41,'3A 2025-2026 REPORTE CALIFICACI'!IJ41,'3A 2025-2026 REPORTE CALIFICACI'!IM41,'3A 2025-2026 REPORTE CALIFICACI'!IN41,'3A 2025-2026 REPORTE CALIFICACI'!IQ41,'3A 2025-2026 REPORTE CALIFICACI'!IR41,'3A 2025-2026 REPORTE CALIFICACI'!IU41,'3A 2025-2026 REPORTE CALIFICACI'!IV41)</f>
        <v>88.375</v>
      </c>
      <c r="J48" s="794">
        <f>AVERAGE('3A 2025-2026 REPORTE CALIFICACI'!JQ41,'3A 2025-2026 REPORTE CALIFICACI'!JR41,'3A 2025-2026 REPORTE CALIFICACI'!JU41,'3A 2025-2026 REPORTE CALIFICACI'!JV41,'3A 2025-2026 REPORTE CALIFICACI'!JY41,'3A 2025-2026 REPORTE CALIFICACI'!JZ41,'3A 2025-2026 REPORTE CALIFICACI'!KC41,'3A 2025-2026 REPORTE CALIFICACI'!KD41)</f>
        <v>88.25</v>
      </c>
      <c r="K48" s="794">
        <f t="shared" si="1"/>
        <v>87.265625</v>
      </c>
      <c r="L48" s="795" t="str">
        <f t="shared" si="2"/>
        <v>NO MERITORIO</v>
      </c>
    </row>
    <row r="49">
      <c r="A49" s="792">
        <v>32.0</v>
      </c>
      <c r="B49" s="793" t="str">
        <f>'3A 2025-2026 REPORTE CALIFICACI'!D42</f>
        <v>Joseph Francisco Ramírez Espinosa</v>
      </c>
      <c r="C49" s="794">
        <f>AVERAGE('3A 2025-2026 REPORTE CALIFICACI'!E42,'3A 2025-2026 REPORTE CALIFICACI'!F42,'3A 2025-2026 REPORTE CALIFICACI'!I42,'3A 2025-2026 REPORTE CALIFICACI'!J42,'3A 2025-2026 REPORTE CALIFICACI'!M42,'3A 2025-2026 REPORTE CALIFICACI'!N42,'3A 2025-2026 REPORTE CALIFICACI'!Q42,'3A 2025-2026 REPORTE CALIFICACI'!R42)</f>
        <v>79.625</v>
      </c>
      <c r="D49" s="794">
        <f>AVERAGE('3A 2025-2026 REPORTE CALIFICACI'!BU42,'3A 2025-2026 REPORTE CALIFICACI'!BV42,'3A 2025-2026 REPORTE CALIFICACI'!BY42,'3A 2025-2026 REPORTE CALIFICACI'!BZ42,'3A 2025-2026 REPORTE CALIFICACI'!CC42,'3A 2025-2026 REPORTE CALIFICACI'!CD42,'3A 2025-2026 REPORTE CALIFICACI'!CG42,'3A 2025-2026 REPORTE CALIFICACI'!CH42)</f>
        <v>82</v>
      </c>
      <c r="E49" s="794">
        <f>AVERAGE('3A 2025-2026 REPORTE CALIFICACI'!DC42,'3A 2025-2026 REPORTE CALIFICACI'!DD42,'3A 2025-2026 REPORTE CALIFICACI'!DG42,'3A 2025-2026 REPORTE CALIFICACI'!DH42,'3A 2025-2026 REPORTE CALIFICACI'!DK42,'3A 2025-2026 REPORTE CALIFICACI'!DL42,'3A 2025-2026 REPORTE CALIFICACI'!DO42,'3A 2025-2026 REPORTE CALIFICACI'!DP42)</f>
        <v>70.5</v>
      </c>
      <c r="F49" s="794">
        <f>AVERAGE('3A 2025-2026 REPORTE CALIFICACI'!EK42,'3A 2025-2026 REPORTE CALIFICACI'!EL42,'3A 2025-2026 REPORTE CALIFICACI'!EO42,'3A 2025-2026 REPORTE CALIFICACI'!EP42,'3A 2025-2026 REPORTE CALIFICACI'!ES42,'3A 2025-2026 REPORTE CALIFICACI'!ET42,'3A 2025-2026 REPORTE CALIFICACI'!EW42,'3A 2025-2026 REPORTE CALIFICACI'!EX42)</f>
        <v>87.875</v>
      </c>
      <c r="G49" s="794">
        <f>AVERAGE('3A 2025-2026 REPORTE CALIFICACI'!FS42,'3A 2025-2026 REPORTE CALIFICACI'!FT42,'3A 2025-2026 REPORTE CALIFICACI'!FW42,'3A 2025-2026 REPORTE CALIFICACI'!FX42,'3A 2025-2026 REPORTE CALIFICACI'!GA42,'3A 2025-2026 REPORTE CALIFICACI'!GB42,'3A 2025-2026 REPORTE CALIFICACI'!GE42,'3A 2025-2026 REPORTE CALIFICACI'!GF42)</f>
        <v>83.75</v>
      </c>
      <c r="H49" s="794">
        <f>AVERAGE('3A 2025-2026 REPORTE CALIFICACI'!HA42,'3A 2025-2026 REPORTE CALIFICACI'!HB42,'3A 2025-2026 REPORTE CALIFICACI'!HE42,'3A 2025-2026 REPORTE CALIFICACI'!HF42,'3A 2025-2026 REPORTE CALIFICACI'!HI42,'3A 2025-2026 REPORTE CALIFICACI'!HJ42,'3A 2025-2026 REPORTE CALIFICACI'!HM42,'3A 2025-2026 REPORTE CALIFICACI'!HN42)</f>
        <v>82.625</v>
      </c>
      <c r="I49" s="794">
        <f>AVERAGE('3A 2025-2026 REPORTE CALIFICACI'!II42,'3A 2025-2026 REPORTE CALIFICACI'!IJ42,'3A 2025-2026 REPORTE CALIFICACI'!IM42,'3A 2025-2026 REPORTE CALIFICACI'!IN42,'3A 2025-2026 REPORTE CALIFICACI'!IQ42,'3A 2025-2026 REPORTE CALIFICACI'!IR42,'3A 2025-2026 REPORTE CALIFICACI'!IU42,'3A 2025-2026 REPORTE CALIFICACI'!IV42)</f>
        <v>83.25</v>
      </c>
      <c r="J49" s="794">
        <f>AVERAGE('3A 2025-2026 REPORTE CALIFICACI'!JQ42,'3A 2025-2026 REPORTE CALIFICACI'!JR42,'3A 2025-2026 REPORTE CALIFICACI'!JU42,'3A 2025-2026 REPORTE CALIFICACI'!JV42,'3A 2025-2026 REPORTE CALIFICACI'!JY42,'3A 2025-2026 REPORTE CALIFICACI'!JZ42,'3A 2025-2026 REPORTE CALIFICACI'!KC42,'3A 2025-2026 REPORTE CALIFICACI'!KD42)</f>
        <v>81.125</v>
      </c>
      <c r="K49" s="794">
        <f t="shared" si="1"/>
        <v>81.34375</v>
      </c>
      <c r="L49" s="795" t="str">
        <f t="shared" si="2"/>
        <v>NO MERITORIO</v>
      </c>
    </row>
    <row r="50">
      <c r="A50" s="792">
        <v>33.0</v>
      </c>
      <c r="B50" s="793" t="str">
        <f>'3A 2025-2026 REPORTE CALIFICACI'!D43</f>
        <v>Yariel Alfonso Ramos</v>
      </c>
      <c r="C50" s="794">
        <f>AVERAGE('3A 2025-2026 REPORTE CALIFICACI'!E43,'3A 2025-2026 REPORTE CALIFICACI'!F43,'3A 2025-2026 REPORTE CALIFICACI'!I43,'3A 2025-2026 REPORTE CALIFICACI'!J43,'3A 2025-2026 REPORTE CALIFICACI'!M43,'3A 2025-2026 REPORTE CALIFICACI'!N43,'3A 2025-2026 REPORTE CALIFICACI'!Q43,'3A 2025-2026 REPORTE CALIFICACI'!R43)</f>
        <v>67.5</v>
      </c>
      <c r="D50" s="794">
        <f>AVERAGE('3A 2025-2026 REPORTE CALIFICACI'!BU43,'3A 2025-2026 REPORTE CALIFICACI'!BV43,'3A 2025-2026 REPORTE CALIFICACI'!BY43,'3A 2025-2026 REPORTE CALIFICACI'!BZ43,'3A 2025-2026 REPORTE CALIFICACI'!CC43,'3A 2025-2026 REPORTE CALIFICACI'!CD43,'3A 2025-2026 REPORTE CALIFICACI'!CG43,'3A 2025-2026 REPORTE CALIFICACI'!CH43)</f>
        <v>70.375</v>
      </c>
      <c r="E50" s="794">
        <f>AVERAGE('3A 2025-2026 REPORTE CALIFICACI'!DC43,'3A 2025-2026 REPORTE CALIFICACI'!DD43,'3A 2025-2026 REPORTE CALIFICACI'!DG43,'3A 2025-2026 REPORTE CALIFICACI'!DH43,'3A 2025-2026 REPORTE CALIFICACI'!DK43,'3A 2025-2026 REPORTE CALIFICACI'!DL43,'3A 2025-2026 REPORTE CALIFICACI'!DO43,'3A 2025-2026 REPORTE CALIFICACI'!DP43)</f>
        <v>60.875</v>
      </c>
      <c r="F50" s="794">
        <f>AVERAGE('3A 2025-2026 REPORTE CALIFICACI'!EK43,'3A 2025-2026 REPORTE CALIFICACI'!EL43,'3A 2025-2026 REPORTE CALIFICACI'!EO43,'3A 2025-2026 REPORTE CALIFICACI'!EP43,'3A 2025-2026 REPORTE CALIFICACI'!ES43,'3A 2025-2026 REPORTE CALIFICACI'!ET43,'3A 2025-2026 REPORTE CALIFICACI'!EW43,'3A 2025-2026 REPORTE CALIFICACI'!EX43)</f>
        <v>64.75</v>
      </c>
      <c r="G50" s="794">
        <f>AVERAGE('3A 2025-2026 REPORTE CALIFICACI'!FS43,'3A 2025-2026 REPORTE CALIFICACI'!FT43,'3A 2025-2026 REPORTE CALIFICACI'!FW43,'3A 2025-2026 REPORTE CALIFICACI'!FX43,'3A 2025-2026 REPORTE CALIFICACI'!GA43,'3A 2025-2026 REPORTE CALIFICACI'!GB43,'3A 2025-2026 REPORTE CALIFICACI'!GE43,'3A 2025-2026 REPORTE CALIFICACI'!GF43)</f>
        <v>51</v>
      </c>
      <c r="H50" s="794">
        <f>AVERAGE('3A 2025-2026 REPORTE CALIFICACI'!HA43,'3A 2025-2026 REPORTE CALIFICACI'!HB43,'3A 2025-2026 REPORTE CALIFICACI'!HE43,'3A 2025-2026 REPORTE CALIFICACI'!HF43,'3A 2025-2026 REPORTE CALIFICACI'!HI43,'3A 2025-2026 REPORTE CALIFICACI'!HJ43,'3A 2025-2026 REPORTE CALIFICACI'!HM43,'3A 2025-2026 REPORTE CALIFICACI'!HN43)</f>
        <v>68.5</v>
      </c>
      <c r="I50" s="794">
        <f>AVERAGE('3A 2025-2026 REPORTE CALIFICACI'!II43,'3A 2025-2026 REPORTE CALIFICACI'!IJ43,'3A 2025-2026 REPORTE CALIFICACI'!IM43,'3A 2025-2026 REPORTE CALIFICACI'!IN43,'3A 2025-2026 REPORTE CALIFICACI'!IQ43,'3A 2025-2026 REPORTE CALIFICACI'!IR43,'3A 2025-2026 REPORTE CALIFICACI'!IU43,'3A 2025-2026 REPORTE CALIFICACI'!IV43)</f>
        <v>75</v>
      </c>
      <c r="J50" s="794">
        <f>AVERAGE('3A 2025-2026 REPORTE CALIFICACI'!JQ43,'3A 2025-2026 REPORTE CALIFICACI'!JR43,'3A 2025-2026 REPORTE CALIFICACI'!JU43,'3A 2025-2026 REPORTE CALIFICACI'!JV43,'3A 2025-2026 REPORTE CALIFICACI'!JY43,'3A 2025-2026 REPORTE CALIFICACI'!JZ43,'3A 2025-2026 REPORTE CALIFICACI'!KC43,'3A 2025-2026 REPORTE CALIFICACI'!KD43)</f>
        <v>62.5</v>
      </c>
      <c r="K50" s="794">
        <f t="shared" si="1"/>
        <v>65.0625</v>
      </c>
      <c r="L50" s="795" t="str">
        <f t="shared" si="2"/>
        <v>NO MERITORIO</v>
      </c>
    </row>
    <row r="51">
      <c r="A51" s="792">
        <v>34.0</v>
      </c>
      <c r="B51" s="793" t="str">
        <f>'3A 2025-2026 REPORTE CALIFICACI'!D44</f>
        <v>Carlos David Rodríguez Almánzar</v>
      </c>
      <c r="C51" s="794">
        <f>AVERAGE('3A 2025-2026 REPORTE CALIFICACI'!E44,'3A 2025-2026 REPORTE CALIFICACI'!F44,'3A 2025-2026 REPORTE CALIFICACI'!I44,'3A 2025-2026 REPORTE CALIFICACI'!J44,'3A 2025-2026 REPORTE CALIFICACI'!M44,'3A 2025-2026 REPORTE CALIFICACI'!N44,'3A 2025-2026 REPORTE CALIFICACI'!Q44,'3A 2025-2026 REPORTE CALIFICACI'!R44)</f>
        <v>76.125</v>
      </c>
      <c r="D51" s="794">
        <f>AVERAGE('3A 2025-2026 REPORTE CALIFICACI'!BU44,'3A 2025-2026 REPORTE CALIFICACI'!BV44,'3A 2025-2026 REPORTE CALIFICACI'!BY44,'3A 2025-2026 REPORTE CALIFICACI'!BZ44,'3A 2025-2026 REPORTE CALIFICACI'!CC44,'3A 2025-2026 REPORTE CALIFICACI'!CD44,'3A 2025-2026 REPORTE CALIFICACI'!CG44,'3A 2025-2026 REPORTE CALIFICACI'!CH44)</f>
        <v>72.875</v>
      </c>
      <c r="E51" s="794">
        <f>AVERAGE('3A 2025-2026 REPORTE CALIFICACI'!DC44,'3A 2025-2026 REPORTE CALIFICACI'!DD44,'3A 2025-2026 REPORTE CALIFICACI'!DG44,'3A 2025-2026 REPORTE CALIFICACI'!DH44,'3A 2025-2026 REPORTE CALIFICACI'!DK44,'3A 2025-2026 REPORTE CALIFICACI'!DL44,'3A 2025-2026 REPORTE CALIFICACI'!DO44,'3A 2025-2026 REPORTE CALIFICACI'!DP44)</f>
        <v>74.5</v>
      </c>
      <c r="F51" s="794">
        <f>AVERAGE('3A 2025-2026 REPORTE CALIFICACI'!EK44,'3A 2025-2026 REPORTE CALIFICACI'!EL44,'3A 2025-2026 REPORTE CALIFICACI'!EO44,'3A 2025-2026 REPORTE CALIFICACI'!EP44,'3A 2025-2026 REPORTE CALIFICACI'!ES44,'3A 2025-2026 REPORTE CALIFICACI'!ET44,'3A 2025-2026 REPORTE CALIFICACI'!EW44,'3A 2025-2026 REPORTE CALIFICACI'!EX44)</f>
        <v>65.125</v>
      </c>
      <c r="G51" s="794" t="str">
        <f>AVERAGE('3A 2025-2026 REPORTE CALIFICACI'!FS44,'3A 2025-2026 REPORTE CALIFICACI'!FT44,'3A 2025-2026 REPORTE CALIFICACI'!FW44,'3A 2025-2026 REPORTE CALIFICACI'!FX44,'3A 2025-2026 REPORTE CALIFICACI'!GA44,'3A 2025-2026 REPORTE CALIFICACI'!GB44,'3A 2025-2026 REPORTE CALIFICACI'!GE44,'3A 2025-2026 REPORTE CALIFICACI'!GF44)</f>
        <v>#REF!</v>
      </c>
      <c r="H51" s="794">
        <f>AVERAGE('3A 2025-2026 REPORTE CALIFICACI'!HA44,'3A 2025-2026 REPORTE CALIFICACI'!HB44,'3A 2025-2026 REPORTE CALIFICACI'!HE44,'3A 2025-2026 REPORTE CALIFICACI'!HF44,'3A 2025-2026 REPORTE CALIFICACI'!HI44,'3A 2025-2026 REPORTE CALIFICACI'!HJ44,'3A 2025-2026 REPORTE CALIFICACI'!HM44,'3A 2025-2026 REPORTE CALIFICACI'!HN44)</f>
        <v>74.125</v>
      </c>
      <c r="I51" s="794">
        <f>AVERAGE('3A 2025-2026 REPORTE CALIFICACI'!II44,'3A 2025-2026 REPORTE CALIFICACI'!IJ44,'3A 2025-2026 REPORTE CALIFICACI'!IM44,'3A 2025-2026 REPORTE CALIFICACI'!IN44,'3A 2025-2026 REPORTE CALIFICACI'!IQ44,'3A 2025-2026 REPORTE CALIFICACI'!IR44,'3A 2025-2026 REPORTE CALIFICACI'!IU44,'3A 2025-2026 REPORTE CALIFICACI'!IV44)</f>
        <v>80</v>
      </c>
      <c r="J51" s="794">
        <f>AVERAGE('3A 2025-2026 REPORTE CALIFICACI'!JQ44,'3A 2025-2026 REPORTE CALIFICACI'!JR44,'3A 2025-2026 REPORTE CALIFICACI'!JU44,'3A 2025-2026 REPORTE CALIFICACI'!JV44,'3A 2025-2026 REPORTE CALIFICACI'!JY44,'3A 2025-2026 REPORTE CALIFICACI'!JZ44,'3A 2025-2026 REPORTE CALIFICACI'!KC44,'3A 2025-2026 REPORTE CALIFICACI'!KD44)</f>
        <v>72.25</v>
      </c>
      <c r="K51" s="794" t="str">
        <f t="shared" si="1"/>
        <v>#REF!</v>
      </c>
      <c r="L51" s="795" t="str">
        <f t="shared" si="2"/>
        <v>#REF!</v>
      </c>
    </row>
    <row r="52">
      <c r="A52" s="792">
        <v>35.0</v>
      </c>
      <c r="B52" s="793" t="str">
        <f>'3A 2025-2026 REPORTE CALIFICACI'!D45</f>
        <v>Darianni  Santos Medina</v>
      </c>
      <c r="C52" s="794">
        <f>AVERAGE('3A 2025-2026 REPORTE CALIFICACI'!E45,'3A 2025-2026 REPORTE CALIFICACI'!F45,'3A 2025-2026 REPORTE CALIFICACI'!I45,'3A 2025-2026 REPORTE CALIFICACI'!J45,'3A 2025-2026 REPORTE CALIFICACI'!M45,'3A 2025-2026 REPORTE CALIFICACI'!N45,'3A 2025-2026 REPORTE CALIFICACI'!Q45,'3A 2025-2026 REPORTE CALIFICACI'!R45)</f>
        <v>89.5</v>
      </c>
      <c r="D52" s="794">
        <f>AVERAGE('3A 2025-2026 REPORTE CALIFICACI'!BU45,'3A 2025-2026 REPORTE CALIFICACI'!BV45,'3A 2025-2026 REPORTE CALIFICACI'!BY45,'3A 2025-2026 REPORTE CALIFICACI'!BZ45,'3A 2025-2026 REPORTE CALIFICACI'!CC45,'3A 2025-2026 REPORTE CALIFICACI'!CD45,'3A 2025-2026 REPORTE CALIFICACI'!CG45,'3A 2025-2026 REPORTE CALIFICACI'!CH45)</f>
        <v>86.125</v>
      </c>
      <c r="E52" s="794">
        <f>AVERAGE('3A 2025-2026 REPORTE CALIFICACI'!DC45,'3A 2025-2026 REPORTE CALIFICACI'!DD45,'3A 2025-2026 REPORTE CALIFICACI'!DG45,'3A 2025-2026 REPORTE CALIFICACI'!DH45,'3A 2025-2026 REPORTE CALIFICACI'!DK45,'3A 2025-2026 REPORTE CALIFICACI'!DL45,'3A 2025-2026 REPORTE CALIFICACI'!DO45,'3A 2025-2026 REPORTE CALIFICACI'!DP45)</f>
        <v>81.75</v>
      </c>
      <c r="F52" s="794">
        <f>AVERAGE('3A 2025-2026 REPORTE CALIFICACI'!EK45,'3A 2025-2026 REPORTE CALIFICACI'!EL45,'3A 2025-2026 REPORTE CALIFICACI'!EO45,'3A 2025-2026 REPORTE CALIFICACI'!EP45,'3A 2025-2026 REPORTE CALIFICACI'!ES45,'3A 2025-2026 REPORTE CALIFICACI'!ET45,'3A 2025-2026 REPORTE CALIFICACI'!EW45,'3A 2025-2026 REPORTE CALIFICACI'!EX45)</f>
        <v>87.5</v>
      </c>
      <c r="G52" s="794">
        <f>AVERAGE('3A 2025-2026 REPORTE CALIFICACI'!FS45,'3A 2025-2026 REPORTE CALIFICACI'!FT45,'3A 2025-2026 REPORTE CALIFICACI'!FW45,'3A 2025-2026 REPORTE CALIFICACI'!FX45,'3A 2025-2026 REPORTE CALIFICACI'!GA45,'3A 2025-2026 REPORTE CALIFICACI'!GB45,'3A 2025-2026 REPORTE CALIFICACI'!GE45,'3A 2025-2026 REPORTE CALIFICACI'!GF45)</f>
        <v>82</v>
      </c>
      <c r="H52" s="794">
        <f>AVERAGE('3A 2025-2026 REPORTE CALIFICACI'!HA45,'3A 2025-2026 REPORTE CALIFICACI'!HB45,'3A 2025-2026 REPORTE CALIFICACI'!HE45,'3A 2025-2026 REPORTE CALIFICACI'!HF45,'3A 2025-2026 REPORTE CALIFICACI'!HI45,'3A 2025-2026 REPORTE CALIFICACI'!HJ45,'3A 2025-2026 REPORTE CALIFICACI'!HM45,'3A 2025-2026 REPORTE CALIFICACI'!HN45)</f>
        <v>88.875</v>
      </c>
      <c r="I52" s="794">
        <f>AVERAGE('3A 2025-2026 REPORTE CALIFICACI'!II45,'3A 2025-2026 REPORTE CALIFICACI'!IJ45,'3A 2025-2026 REPORTE CALIFICACI'!IM45,'3A 2025-2026 REPORTE CALIFICACI'!IN45,'3A 2025-2026 REPORTE CALIFICACI'!IQ45,'3A 2025-2026 REPORTE CALIFICACI'!IR45,'3A 2025-2026 REPORTE CALIFICACI'!IU45,'3A 2025-2026 REPORTE CALIFICACI'!IV45)</f>
        <v>85</v>
      </c>
      <c r="J52" s="794">
        <f>AVERAGE('3A 2025-2026 REPORTE CALIFICACI'!JQ45,'3A 2025-2026 REPORTE CALIFICACI'!JR45,'3A 2025-2026 REPORTE CALIFICACI'!JU45,'3A 2025-2026 REPORTE CALIFICACI'!JV45,'3A 2025-2026 REPORTE CALIFICACI'!JY45,'3A 2025-2026 REPORTE CALIFICACI'!JZ45,'3A 2025-2026 REPORTE CALIFICACI'!KC45,'3A 2025-2026 REPORTE CALIFICACI'!KD45)</f>
        <v>88.125</v>
      </c>
      <c r="K52" s="794">
        <f t="shared" si="1"/>
        <v>86.109375</v>
      </c>
      <c r="L52" s="795" t="str">
        <f t="shared" si="2"/>
        <v>NO MERITORIO</v>
      </c>
    </row>
    <row r="53">
      <c r="A53" s="792">
        <v>36.0</v>
      </c>
      <c r="B53" s="793" t="str">
        <f>'3A 2025-2026 REPORTE CALIFICACI'!D46</f>
        <v>Rosyeli Carolina Tavarez  Reyes</v>
      </c>
      <c r="C53" s="794">
        <f>AVERAGE('3A 2025-2026 REPORTE CALIFICACI'!E46,'3A 2025-2026 REPORTE CALIFICACI'!F46,'3A 2025-2026 REPORTE CALIFICACI'!I46,'3A 2025-2026 REPORTE CALIFICACI'!J46,'3A 2025-2026 REPORTE CALIFICACI'!M46,'3A 2025-2026 REPORTE CALIFICACI'!N46,'3A 2025-2026 REPORTE CALIFICACI'!Q46,'3A 2025-2026 REPORTE CALIFICACI'!R46)</f>
        <v>82</v>
      </c>
      <c r="D53" s="794">
        <f>AVERAGE('3A 2025-2026 REPORTE CALIFICACI'!BU46,'3A 2025-2026 REPORTE CALIFICACI'!BV46,'3A 2025-2026 REPORTE CALIFICACI'!BY46,'3A 2025-2026 REPORTE CALIFICACI'!BZ46,'3A 2025-2026 REPORTE CALIFICACI'!CC46,'3A 2025-2026 REPORTE CALIFICACI'!CD46,'3A 2025-2026 REPORTE CALIFICACI'!CG46,'3A 2025-2026 REPORTE CALIFICACI'!CH46)</f>
        <v>71.125</v>
      </c>
      <c r="E53" s="794">
        <f>AVERAGE('3A 2025-2026 REPORTE CALIFICACI'!DC46,'3A 2025-2026 REPORTE CALIFICACI'!DD46,'3A 2025-2026 REPORTE CALIFICACI'!DG46,'3A 2025-2026 REPORTE CALIFICACI'!DH46,'3A 2025-2026 REPORTE CALIFICACI'!DK46,'3A 2025-2026 REPORTE CALIFICACI'!DL46,'3A 2025-2026 REPORTE CALIFICACI'!DO46,'3A 2025-2026 REPORTE CALIFICACI'!DP46)</f>
        <v>69.5</v>
      </c>
      <c r="F53" s="794">
        <f>AVERAGE('3A 2025-2026 REPORTE CALIFICACI'!EK46,'3A 2025-2026 REPORTE CALIFICACI'!EL46,'3A 2025-2026 REPORTE CALIFICACI'!EO46,'3A 2025-2026 REPORTE CALIFICACI'!EP46,'3A 2025-2026 REPORTE CALIFICACI'!ES46,'3A 2025-2026 REPORTE CALIFICACI'!ET46,'3A 2025-2026 REPORTE CALIFICACI'!EW46,'3A 2025-2026 REPORTE CALIFICACI'!EX46)</f>
        <v>70.375</v>
      </c>
      <c r="G53" s="794">
        <f>AVERAGE('3A 2025-2026 REPORTE CALIFICACI'!FS46,'3A 2025-2026 REPORTE CALIFICACI'!FT46,'3A 2025-2026 REPORTE CALIFICACI'!FW46,'3A 2025-2026 REPORTE CALIFICACI'!FX46,'3A 2025-2026 REPORTE CALIFICACI'!GA46,'3A 2025-2026 REPORTE CALIFICACI'!GB46,'3A 2025-2026 REPORTE CALIFICACI'!GE46,'3A 2025-2026 REPORTE CALIFICACI'!GF46)</f>
        <v>72.125</v>
      </c>
      <c r="H53" s="794">
        <f>AVERAGE('3A 2025-2026 REPORTE CALIFICACI'!HA46,'3A 2025-2026 REPORTE CALIFICACI'!HB46,'3A 2025-2026 REPORTE CALIFICACI'!HE46,'3A 2025-2026 REPORTE CALIFICACI'!HF46,'3A 2025-2026 REPORTE CALIFICACI'!HI46,'3A 2025-2026 REPORTE CALIFICACI'!HJ46,'3A 2025-2026 REPORTE CALIFICACI'!HM46,'3A 2025-2026 REPORTE CALIFICACI'!HN46)</f>
        <v>68.875</v>
      </c>
      <c r="I53" s="794">
        <f>AVERAGE('3A 2025-2026 REPORTE CALIFICACI'!II46,'3A 2025-2026 REPORTE CALIFICACI'!IJ46,'3A 2025-2026 REPORTE CALIFICACI'!IM46,'3A 2025-2026 REPORTE CALIFICACI'!IN46,'3A 2025-2026 REPORTE CALIFICACI'!IQ46,'3A 2025-2026 REPORTE CALIFICACI'!IR46,'3A 2025-2026 REPORTE CALIFICACI'!IU46,'3A 2025-2026 REPORTE CALIFICACI'!IV46)</f>
        <v>77.375</v>
      </c>
      <c r="J53" s="794">
        <f>AVERAGE('3A 2025-2026 REPORTE CALIFICACI'!JQ46,'3A 2025-2026 REPORTE CALIFICACI'!JR46,'3A 2025-2026 REPORTE CALIFICACI'!JU46,'3A 2025-2026 REPORTE CALIFICACI'!JV46,'3A 2025-2026 REPORTE CALIFICACI'!JY46,'3A 2025-2026 REPORTE CALIFICACI'!JZ46,'3A 2025-2026 REPORTE CALIFICACI'!KC46,'3A 2025-2026 REPORTE CALIFICACI'!KD46)</f>
        <v>73.875</v>
      </c>
      <c r="K53" s="794">
        <f t="shared" si="1"/>
        <v>73.15625</v>
      </c>
      <c r="L53" s="795" t="str">
        <f t="shared" si="2"/>
        <v>NO MERITORIO</v>
      </c>
    </row>
    <row r="54">
      <c r="A54" s="792">
        <v>37.0</v>
      </c>
      <c r="B54" s="793" t="str">
        <f>'3A 2025-2026 REPORTE CALIFICACI'!D47</f>
        <v>Melani  Taveras Bautista</v>
      </c>
      <c r="C54" s="794">
        <f>AVERAGE('3A 2025-2026 REPORTE CALIFICACI'!E47,'3A 2025-2026 REPORTE CALIFICACI'!F47,'3A 2025-2026 REPORTE CALIFICACI'!I47,'3A 2025-2026 REPORTE CALIFICACI'!J47,'3A 2025-2026 REPORTE CALIFICACI'!M47,'3A 2025-2026 REPORTE CALIFICACI'!N47,'3A 2025-2026 REPORTE CALIFICACI'!Q47,'3A 2025-2026 REPORTE CALIFICACI'!R47)</f>
        <v>87</v>
      </c>
      <c r="D54" s="794">
        <f>AVERAGE('3A 2025-2026 REPORTE CALIFICACI'!BU47,'3A 2025-2026 REPORTE CALIFICACI'!BV47,'3A 2025-2026 REPORTE CALIFICACI'!BY47,'3A 2025-2026 REPORTE CALIFICACI'!BZ47,'3A 2025-2026 REPORTE CALIFICACI'!CC47,'3A 2025-2026 REPORTE CALIFICACI'!CD47,'3A 2025-2026 REPORTE CALIFICACI'!CG47,'3A 2025-2026 REPORTE CALIFICACI'!CH47)</f>
        <v>69.625</v>
      </c>
      <c r="E54" s="794">
        <f>AVERAGE('3A 2025-2026 REPORTE CALIFICACI'!DC47,'3A 2025-2026 REPORTE CALIFICACI'!DD47,'3A 2025-2026 REPORTE CALIFICACI'!DG47,'3A 2025-2026 REPORTE CALIFICACI'!DH47,'3A 2025-2026 REPORTE CALIFICACI'!DK47,'3A 2025-2026 REPORTE CALIFICACI'!DL47,'3A 2025-2026 REPORTE CALIFICACI'!DO47,'3A 2025-2026 REPORTE CALIFICACI'!DP47)</f>
        <v>65.375</v>
      </c>
      <c r="F54" s="794">
        <f>AVERAGE('3A 2025-2026 REPORTE CALIFICACI'!EK47,'3A 2025-2026 REPORTE CALIFICACI'!EL47,'3A 2025-2026 REPORTE CALIFICACI'!EO47,'3A 2025-2026 REPORTE CALIFICACI'!EP47,'3A 2025-2026 REPORTE CALIFICACI'!ES47,'3A 2025-2026 REPORTE CALIFICACI'!ET47,'3A 2025-2026 REPORTE CALIFICACI'!EW47,'3A 2025-2026 REPORTE CALIFICACI'!EX47)</f>
        <v>82.875</v>
      </c>
      <c r="G54" s="794">
        <f>AVERAGE('3A 2025-2026 REPORTE CALIFICACI'!FS47,'3A 2025-2026 REPORTE CALIFICACI'!FT47,'3A 2025-2026 REPORTE CALIFICACI'!FW47,'3A 2025-2026 REPORTE CALIFICACI'!FX47,'3A 2025-2026 REPORTE CALIFICACI'!GA47,'3A 2025-2026 REPORTE CALIFICACI'!GB47,'3A 2025-2026 REPORTE CALIFICACI'!GE47,'3A 2025-2026 REPORTE CALIFICACI'!GF47)</f>
        <v>78.875</v>
      </c>
      <c r="H54" s="794">
        <f>AVERAGE('3A 2025-2026 REPORTE CALIFICACI'!HA47,'3A 2025-2026 REPORTE CALIFICACI'!HB47,'3A 2025-2026 REPORTE CALIFICACI'!HE47,'3A 2025-2026 REPORTE CALIFICACI'!HF47,'3A 2025-2026 REPORTE CALIFICACI'!HI47,'3A 2025-2026 REPORTE CALIFICACI'!HJ47,'3A 2025-2026 REPORTE CALIFICACI'!HM47,'3A 2025-2026 REPORTE CALIFICACI'!HN47)</f>
        <v>78.125</v>
      </c>
      <c r="I54" s="794">
        <f>AVERAGE('3A 2025-2026 REPORTE CALIFICACI'!II47,'3A 2025-2026 REPORTE CALIFICACI'!IJ47,'3A 2025-2026 REPORTE CALIFICACI'!IM47,'3A 2025-2026 REPORTE CALIFICACI'!IN47,'3A 2025-2026 REPORTE CALIFICACI'!IQ47,'3A 2025-2026 REPORTE CALIFICACI'!IR47,'3A 2025-2026 REPORTE CALIFICACI'!IU47,'3A 2025-2026 REPORTE CALIFICACI'!IV47)</f>
        <v>82.75</v>
      </c>
      <c r="J54" s="794">
        <f>AVERAGE('3A 2025-2026 REPORTE CALIFICACI'!JQ47,'3A 2025-2026 REPORTE CALIFICACI'!JR47,'3A 2025-2026 REPORTE CALIFICACI'!JU47,'3A 2025-2026 REPORTE CALIFICACI'!JV47,'3A 2025-2026 REPORTE CALIFICACI'!JY47,'3A 2025-2026 REPORTE CALIFICACI'!JZ47,'3A 2025-2026 REPORTE CALIFICACI'!KC47,'3A 2025-2026 REPORTE CALIFICACI'!KD47)</f>
        <v>85.875</v>
      </c>
      <c r="K54" s="794">
        <f t="shared" si="1"/>
        <v>78.8125</v>
      </c>
      <c r="L54" s="795" t="str">
        <f t="shared" si="2"/>
        <v>NO MERITORIO</v>
      </c>
    </row>
    <row r="55">
      <c r="A55" s="792">
        <v>38.0</v>
      </c>
      <c r="B55" s="793" t="str">
        <f>'3A 2025-2026 REPORTE CALIFICACI'!D48</f>
        <v>Arianny  Tejada Guzmán</v>
      </c>
      <c r="C55" s="794">
        <f>AVERAGE('3A 2025-2026 REPORTE CALIFICACI'!E48,'3A 2025-2026 REPORTE CALIFICACI'!F48,'3A 2025-2026 REPORTE CALIFICACI'!I48,'3A 2025-2026 REPORTE CALIFICACI'!J48,'3A 2025-2026 REPORTE CALIFICACI'!M48,'3A 2025-2026 REPORTE CALIFICACI'!N48,'3A 2025-2026 REPORTE CALIFICACI'!Q48,'3A 2025-2026 REPORTE CALIFICACI'!R48)</f>
        <v>90.25</v>
      </c>
      <c r="D55" s="794">
        <f>AVERAGE('3A 2025-2026 REPORTE CALIFICACI'!BU48,'3A 2025-2026 REPORTE CALIFICACI'!BV48,'3A 2025-2026 REPORTE CALIFICACI'!BY48,'3A 2025-2026 REPORTE CALIFICACI'!BZ48,'3A 2025-2026 REPORTE CALIFICACI'!CC48,'3A 2025-2026 REPORTE CALIFICACI'!CD48,'3A 2025-2026 REPORTE CALIFICACI'!CG48,'3A 2025-2026 REPORTE CALIFICACI'!CH48)</f>
        <v>92.125</v>
      </c>
      <c r="E55" s="794">
        <f>AVERAGE('3A 2025-2026 REPORTE CALIFICACI'!DC48,'3A 2025-2026 REPORTE CALIFICACI'!DD48,'3A 2025-2026 REPORTE CALIFICACI'!DG48,'3A 2025-2026 REPORTE CALIFICACI'!DH48,'3A 2025-2026 REPORTE CALIFICACI'!DK48,'3A 2025-2026 REPORTE CALIFICACI'!DL48,'3A 2025-2026 REPORTE CALIFICACI'!DO48,'3A 2025-2026 REPORTE CALIFICACI'!DP48)</f>
        <v>83.625</v>
      </c>
      <c r="F55" s="794">
        <f>AVERAGE('3A 2025-2026 REPORTE CALIFICACI'!EK48,'3A 2025-2026 REPORTE CALIFICACI'!EL48,'3A 2025-2026 REPORTE CALIFICACI'!EO48,'3A 2025-2026 REPORTE CALIFICACI'!EP48,'3A 2025-2026 REPORTE CALIFICACI'!ES48,'3A 2025-2026 REPORTE CALIFICACI'!ET48,'3A 2025-2026 REPORTE CALIFICACI'!EW48,'3A 2025-2026 REPORTE CALIFICACI'!EX48)</f>
        <v>94.5</v>
      </c>
      <c r="G55" s="794">
        <f>AVERAGE('3A 2025-2026 REPORTE CALIFICACI'!FS48,'3A 2025-2026 REPORTE CALIFICACI'!FT48,'3A 2025-2026 REPORTE CALIFICACI'!FW48,'3A 2025-2026 REPORTE CALIFICACI'!FX48,'3A 2025-2026 REPORTE CALIFICACI'!GA48,'3A 2025-2026 REPORTE CALIFICACI'!GB48,'3A 2025-2026 REPORTE CALIFICACI'!GE48,'3A 2025-2026 REPORTE CALIFICACI'!GF48)</f>
        <v>92.25</v>
      </c>
      <c r="H55" s="794">
        <f>AVERAGE('3A 2025-2026 REPORTE CALIFICACI'!HA48,'3A 2025-2026 REPORTE CALIFICACI'!HB48,'3A 2025-2026 REPORTE CALIFICACI'!HE48,'3A 2025-2026 REPORTE CALIFICACI'!HF48,'3A 2025-2026 REPORTE CALIFICACI'!HI48,'3A 2025-2026 REPORTE CALIFICACI'!HJ48,'3A 2025-2026 REPORTE CALIFICACI'!HM48,'3A 2025-2026 REPORTE CALIFICACI'!HN48)</f>
        <v>91</v>
      </c>
      <c r="I55" s="794">
        <f>AVERAGE('3A 2025-2026 REPORTE CALIFICACI'!II48,'3A 2025-2026 REPORTE CALIFICACI'!IJ48,'3A 2025-2026 REPORTE CALIFICACI'!IM48,'3A 2025-2026 REPORTE CALIFICACI'!IN48,'3A 2025-2026 REPORTE CALIFICACI'!IQ48,'3A 2025-2026 REPORTE CALIFICACI'!IR48,'3A 2025-2026 REPORTE CALIFICACI'!IU48,'3A 2025-2026 REPORTE CALIFICACI'!IV48)</f>
        <v>91.625</v>
      </c>
      <c r="J55" s="794">
        <f>AVERAGE('3A 2025-2026 REPORTE CALIFICACI'!JQ48,'3A 2025-2026 REPORTE CALIFICACI'!JR48,'3A 2025-2026 REPORTE CALIFICACI'!JU48,'3A 2025-2026 REPORTE CALIFICACI'!JV48,'3A 2025-2026 REPORTE CALIFICACI'!JY48,'3A 2025-2026 REPORTE CALIFICACI'!JZ48,'3A 2025-2026 REPORTE CALIFICACI'!KC48,'3A 2025-2026 REPORTE CALIFICACI'!KD48)</f>
        <v>94.125</v>
      </c>
      <c r="K55" s="794">
        <f t="shared" si="1"/>
        <v>91.1875</v>
      </c>
      <c r="L55" s="795" t="str">
        <f t="shared" si="2"/>
        <v>MERITORIO</v>
      </c>
    </row>
    <row r="56">
      <c r="A56" s="792">
        <v>39.0</v>
      </c>
      <c r="B56" s="793" t="str">
        <f>'3A 2025-2026 REPORTE CALIFICACI'!D49</f>
        <v>Jeilyn Aliah Tejada</v>
      </c>
      <c r="C56" s="794">
        <f>AVERAGE('3A 2025-2026 REPORTE CALIFICACI'!E49,'3A 2025-2026 REPORTE CALIFICACI'!F49,'3A 2025-2026 REPORTE CALIFICACI'!I49,'3A 2025-2026 REPORTE CALIFICACI'!J49,'3A 2025-2026 REPORTE CALIFICACI'!M49,'3A 2025-2026 REPORTE CALIFICACI'!N49,'3A 2025-2026 REPORTE CALIFICACI'!Q49,'3A 2025-2026 REPORTE CALIFICACI'!R49)</f>
        <v>80</v>
      </c>
      <c r="D56" s="794">
        <f>AVERAGE('3A 2025-2026 REPORTE CALIFICACI'!BU49,'3A 2025-2026 REPORTE CALIFICACI'!BV49,'3A 2025-2026 REPORTE CALIFICACI'!BY49,'3A 2025-2026 REPORTE CALIFICACI'!BZ49,'3A 2025-2026 REPORTE CALIFICACI'!CC49,'3A 2025-2026 REPORTE CALIFICACI'!CD49,'3A 2025-2026 REPORTE CALIFICACI'!CG49,'3A 2025-2026 REPORTE CALIFICACI'!CH49)</f>
        <v>76.125</v>
      </c>
      <c r="E56" s="794">
        <f>AVERAGE('3A 2025-2026 REPORTE CALIFICACI'!DC49,'3A 2025-2026 REPORTE CALIFICACI'!DD49,'3A 2025-2026 REPORTE CALIFICACI'!DG49,'3A 2025-2026 REPORTE CALIFICACI'!DH49,'3A 2025-2026 REPORTE CALIFICACI'!DK49,'3A 2025-2026 REPORTE CALIFICACI'!DL49,'3A 2025-2026 REPORTE CALIFICACI'!DO49,'3A 2025-2026 REPORTE CALIFICACI'!DP49)</f>
        <v>73.125</v>
      </c>
      <c r="F56" s="794">
        <f>AVERAGE('3A 2025-2026 REPORTE CALIFICACI'!EK49,'3A 2025-2026 REPORTE CALIFICACI'!EL49,'3A 2025-2026 REPORTE CALIFICACI'!EO49,'3A 2025-2026 REPORTE CALIFICACI'!EP49,'3A 2025-2026 REPORTE CALIFICACI'!ES49,'3A 2025-2026 REPORTE CALIFICACI'!ET49,'3A 2025-2026 REPORTE CALIFICACI'!EW49,'3A 2025-2026 REPORTE CALIFICACI'!EX49)</f>
        <v>83.375</v>
      </c>
      <c r="G56" s="794">
        <f>AVERAGE('3A 2025-2026 REPORTE CALIFICACI'!FS49,'3A 2025-2026 REPORTE CALIFICACI'!FT49,'3A 2025-2026 REPORTE CALIFICACI'!FW49,'3A 2025-2026 REPORTE CALIFICACI'!FX49,'3A 2025-2026 REPORTE CALIFICACI'!GA49,'3A 2025-2026 REPORTE CALIFICACI'!GB49,'3A 2025-2026 REPORTE CALIFICACI'!GE49,'3A 2025-2026 REPORTE CALIFICACI'!GF49)</f>
        <v>78.5</v>
      </c>
      <c r="H56" s="794">
        <f>AVERAGE('3A 2025-2026 REPORTE CALIFICACI'!HA49,'3A 2025-2026 REPORTE CALIFICACI'!HB49,'3A 2025-2026 REPORTE CALIFICACI'!HE49,'3A 2025-2026 REPORTE CALIFICACI'!HF49,'3A 2025-2026 REPORTE CALIFICACI'!HI49,'3A 2025-2026 REPORTE CALIFICACI'!HJ49,'3A 2025-2026 REPORTE CALIFICACI'!HM49,'3A 2025-2026 REPORTE CALIFICACI'!HN49)</f>
        <v>80.75</v>
      </c>
      <c r="I56" s="794">
        <f>AVERAGE('3A 2025-2026 REPORTE CALIFICACI'!II49,'3A 2025-2026 REPORTE CALIFICACI'!IJ49,'3A 2025-2026 REPORTE CALIFICACI'!IM49,'3A 2025-2026 REPORTE CALIFICACI'!IN49,'3A 2025-2026 REPORTE CALIFICACI'!IQ49,'3A 2025-2026 REPORTE CALIFICACI'!IR49,'3A 2025-2026 REPORTE CALIFICACI'!IU49,'3A 2025-2026 REPORTE CALIFICACI'!IV49)</f>
        <v>78.125</v>
      </c>
      <c r="J56" s="794">
        <f>AVERAGE('3A 2025-2026 REPORTE CALIFICACI'!JQ49,'3A 2025-2026 REPORTE CALIFICACI'!JR49,'3A 2025-2026 REPORTE CALIFICACI'!JU49,'3A 2025-2026 REPORTE CALIFICACI'!JV49,'3A 2025-2026 REPORTE CALIFICACI'!JY49,'3A 2025-2026 REPORTE CALIFICACI'!JZ49,'3A 2025-2026 REPORTE CALIFICACI'!KC49,'3A 2025-2026 REPORTE CALIFICACI'!KD49)</f>
        <v>81.875</v>
      </c>
      <c r="K56" s="794">
        <f t="shared" si="1"/>
        <v>78.984375</v>
      </c>
      <c r="L56" s="795" t="str">
        <f t="shared" si="2"/>
        <v>NO MERITORIO</v>
      </c>
    </row>
    <row r="57">
      <c r="A57" s="792">
        <v>40.0</v>
      </c>
      <c r="B57" s="793" t="str">
        <f>'3A 2025-2026 REPORTE CALIFICACI'!D50</f>
        <v>Rosenny  Ureña Arias</v>
      </c>
      <c r="C57" s="794">
        <f>AVERAGE('3A 2025-2026 REPORTE CALIFICACI'!E50,'3A 2025-2026 REPORTE CALIFICACI'!F50,'3A 2025-2026 REPORTE CALIFICACI'!I50,'3A 2025-2026 REPORTE CALIFICACI'!J50,'3A 2025-2026 REPORTE CALIFICACI'!M50,'3A 2025-2026 REPORTE CALIFICACI'!N50,'3A 2025-2026 REPORTE CALIFICACI'!Q50,'3A 2025-2026 REPORTE CALIFICACI'!R50)</f>
        <v>83.625</v>
      </c>
      <c r="D57" s="794">
        <f>AVERAGE('3A 2025-2026 REPORTE CALIFICACI'!BU50,'3A 2025-2026 REPORTE CALIFICACI'!BV50,'3A 2025-2026 REPORTE CALIFICACI'!BY50,'3A 2025-2026 REPORTE CALIFICACI'!BZ50,'3A 2025-2026 REPORTE CALIFICACI'!CC50,'3A 2025-2026 REPORTE CALIFICACI'!CD50,'3A 2025-2026 REPORTE CALIFICACI'!CG50,'3A 2025-2026 REPORTE CALIFICACI'!CH50)</f>
        <v>93</v>
      </c>
      <c r="E57" s="794">
        <f>AVERAGE('3A 2025-2026 REPORTE CALIFICACI'!DC50,'3A 2025-2026 REPORTE CALIFICACI'!DD50,'3A 2025-2026 REPORTE CALIFICACI'!DG50,'3A 2025-2026 REPORTE CALIFICACI'!DH50,'3A 2025-2026 REPORTE CALIFICACI'!DK50,'3A 2025-2026 REPORTE CALIFICACI'!DL50,'3A 2025-2026 REPORTE CALIFICACI'!DO50,'3A 2025-2026 REPORTE CALIFICACI'!DP50)</f>
        <v>87.75</v>
      </c>
      <c r="F57" s="794">
        <f>AVERAGE('3A 2025-2026 REPORTE CALIFICACI'!EK50,'3A 2025-2026 REPORTE CALIFICACI'!EL50,'3A 2025-2026 REPORTE CALIFICACI'!EO50,'3A 2025-2026 REPORTE CALIFICACI'!EP50,'3A 2025-2026 REPORTE CALIFICACI'!ES50,'3A 2025-2026 REPORTE CALIFICACI'!ET50,'3A 2025-2026 REPORTE CALIFICACI'!EW50,'3A 2025-2026 REPORTE CALIFICACI'!EX50)</f>
        <v>89.5</v>
      </c>
      <c r="G57" s="794">
        <f>AVERAGE('3A 2025-2026 REPORTE CALIFICACI'!FS50,'3A 2025-2026 REPORTE CALIFICACI'!FT50,'3A 2025-2026 REPORTE CALIFICACI'!FW50,'3A 2025-2026 REPORTE CALIFICACI'!FX50,'3A 2025-2026 REPORTE CALIFICACI'!GA50,'3A 2025-2026 REPORTE CALIFICACI'!GB50,'3A 2025-2026 REPORTE CALIFICACI'!GE50,'3A 2025-2026 REPORTE CALIFICACI'!GF50)</f>
        <v>89.125</v>
      </c>
      <c r="H57" s="794">
        <f>AVERAGE('3A 2025-2026 REPORTE CALIFICACI'!HA50,'3A 2025-2026 REPORTE CALIFICACI'!HB50,'3A 2025-2026 REPORTE CALIFICACI'!HE50,'3A 2025-2026 REPORTE CALIFICACI'!HF50,'3A 2025-2026 REPORTE CALIFICACI'!HI50,'3A 2025-2026 REPORTE CALIFICACI'!HJ50,'3A 2025-2026 REPORTE CALIFICACI'!HM50,'3A 2025-2026 REPORTE CALIFICACI'!HN50)</f>
        <v>91.5</v>
      </c>
      <c r="I57" s="794">
        <f>AVERAGE('3A 2025-2026 REPORTE CALIFICACI'!II50,'3A 2025-2026 REPORTE CALIFICACI'!IJ50,'3A 2025-2026 REPORTE CALIFICACI'!IM50,'3A 2025-2026 REPORTE CALIFICACI'!IN50,'3A 2025-2026 REPORTE CALIFICACI'!IQ50,'3A 2025-2026 REPORTE CALIFICACI'!IR50,'3A 2025-2026 REPORTE CALIFICACI'!IU50,'3A 2025-2026 REPORTE CALIFICACI'!IV50)</f>
        <v>87.5</v>
      </c>
      <c r="J57" s="794">
        <f>AVERAGE('3A 2025-2026 REPORTE CALIFICACI'!JQ50,'3A 2025-2026 REPORTE CALIFICACI'!JR50,'3A 2025-2026 REPORTE CALIFICACI'!JU50,'3A 2025-2026 REPORTE CALIFICACI'!JV50,'3A 2025-2026 REPORTE CALIFICACI'!JY50,'3A 2025-2026 REPORTE CALIFICACI'!JZ50,'3A 2025-2026 REPORTE CALIFICACI'!KC50,'3A 2025-2026 REPORTE CALIFICACI'!KD50)</f>
        <v>93.125</v>
      </c>
      <c r="K57" s="794">
        <f t="shared" si="1"/>
        <v>89.390625</v>
      </c>
      <c r="L57" s="795" t="str">
        <f t="shared" si="2"/>
        <v>NO MERITORIO</v>
      </c>
    </row>
    <row r="58">
      <c r="A58" s="792">
        <v>41.0</v>
      </c>
      <c r="B58" s="793" t="str">
        <f>'3A 2025-2026 REPORTE CALIFICACI'!D51</f>
        <v>Jonathan  De Jesús Valerio Felipe</v>
      </c>
      <c r="C58" s="794">
        <f>AVERAGE('3A 2025-2026 REPORTE CALIFICACI'!E51,'3A 2025-2026 REPORTE CALIFICACI'!F51,'3A 2025-2026 REPORTE CALIFICACI'!I51,'3A 2025-2026 REPORTE CALIFICACI'!J51,'3A 2025-2026 REPORTE CALIFICACI'!M51,'3A 2025-2026 REPORTE CALIFICACI'!N51,'3A 2025-2026 REPORTE CALIFICACI'!Q51,'3A 2025-2026 REPORTE CALIFICACI'!R51)</f>
        <v>81.625</v>
      </c>
      <c r="D58" s="794">
        <f>AVERAGE('3A 2025-2026 REPORTE CALIFICACI'!BU51,'3A 2025-2026 REPORTE CALIFICACI'!BV51,'3A 2025-2026 REPORTE CALIFICACI'!BY51,'3A 2025-2026 REPORTE CALIFICACI'!BZ51,'3A 2025-2026 REPORTE CALIFICACI'!CC51,'3A 2025-2026 REPORTE CALIFICACI'!CD51,'3A 2025-2026 REPORTE CALIFICACI'!CG51,'3A 2025-2026 REPORTE CALIFICACI'!CH51)</f>
        <v>74.375</v>
      </c>
      <c r="E58" s="794">
        <f>AVERAGE('3A 2025-2026 REPORTE CALIFICACI'!DC51,'3A 2025-2026 REPORTE CALIFICACI'!DD51,'3A 2025-2026 REPORTE CALIFICACI'!DG51,'3A 2025-2026 REPORTE CALIFICACI'!DH51,'3A 2025-2026 REPORTE CALIFICACI'!DK51,'3A 2025-2026 REPORTE CALIFICACI'!DL51,'3A 2025-2026 REPORTE CALIFICACI'!DO51,'3A 2025-2026 REPORTE CALIFICACI'!DP51)</f>
        <v>70.375</v>
      </c>
      <c r="F58" s="794">
        <f>AVERAGE('3A 2025-2026 REPORTE CALIFICACI'!EK51,'3A 2025-2026 REPORTE CALIFICACI'!EL51,'3A 2025-2026 REPORTE CALIFICACI'!EO51,'3A 2025-2026 REPORTE CALIFICACI'!EP51,'3A 2025-2026 REPORTE CALIFICACI'!ES51,'3A 2025-2026 REPORTE CALIFICACI'!ET51,'3A 2025-2026 REPORTE CALIFICACI'!EW51,'3A 2025-2026 REPORTE CALIFICACI'!EX51)</f>
        <v>69.875</v>
      </c>
      <c r="G58" s="794">
        <f>AVERAGE('3A 2025-2026 REPORTE CALIFICACI'!FS51,'3A 2025-2026 REPORTE CALIFICACI'!FT51,'3A 2025-2026 REPORTE CALIFICACI'!FW51,'3A 2025-2026 REPORTE CALIFICACI'!FX51,'3A 2025-2026 REPORTE CALIFICACI'!GA51,'3A 2025-2026 REPORTE CALIFICACI'!GB51,'3A 2025-2026 REPORTE CALIFICACI'!GE51,'3A 2025-2026 REPORTE CALIFICACI'!GF51)</f>
        <v>75.75</v>
      </c>
      <c r="H58" s="794">
        <f>AVERAGE('3A 2025-2026 REPORTE CALIFICACI'!HA51,'3A 2025-2026 REPORTE CALIFICACI'!HB51,'3A 2025-2026 REPORTE CALIFICACI'!HE51,'3A 2025-2026 REPORTE CALIFICACI'!HF51,'3A 2025-2026 REPORTE CALIFICACI'!HI51,'3A 2025-2026 REPORTE CALIFICACI'!HJ51,'3A 2025-2026 REPORTE CALIFICACI'!HM51,'3A 2025-2026 REPORTE CALIFICACI'!HN51)</f>
        <v>81.25</v>
      </c>
      <c r="I58" s="794">
        <f>AVERAGE('3A 2025-2026 REPORTE CALIFICACI'!II51,'3A 2025-2026 REPORTE CALIFICACI'!IJ51,'3A 2025-2026 REPORTE CALIFICACI'!IM51,'3A 2025-2026 REPORTE CALIFICACI'!IN51,'3A 2025-2026 REPORTE CALIFICACI'!IQ51,'3A 2025-2026 REPORTE CALIFICACI'!IR51,'3A 2025-2026 REPORTE CALIFICACI'!IU51,'3A 2025-2026 REPORTE CALIFICACI'!IV51)</f>
        <v>79.875</v>
      </c>
      <c r="J58" s="794">
        <f>AVERAGE('3A 2025-2026 REPORTE CALIFICACI'!JQ51,'3A 2025-2026 REPORTE CALIFICACI'!JR51,'3A 2025-2026 REPORTE CALIFICACI'!JU51,'3A 2025-2026 REPORTE CALIFICACI'!JV51,'3A 2025-2026 REPORTE CALIFICACI'!JY51,'3A 2025-2026 REPORTE CALIFICACI'!JZ51,'3A 2025-2026 REPORTE CALIFICACI'!KC51,'3A 2025-2026 REPORTE CALIFICACI'!KD51)</f>
        <v>74.375</v>
      </c>
      <c r="K58" s="794">
        <f t="shared" si="1"/>
        <v>75.9375</v>
      </c>
      <c r="L58" s="795" t="str">
        <f t="shared" si="2"/>
        <v>NO MERITORIO</v>
      </c>
    </row>
    <row r="59">
      <c r="A59" s="792">
        <v>42.0</v>
      </c>
      <c r="B59" s="793" t="str">
        <f>'3A 2025-2026 REPORTE CALIFICACI'!D52</f>
        <v>Crisleydi  Turbí</v>
      </c>
      <c r="C59" s="794">
        <f>AVERAGE('3A 2025-2026 REPORTE CALIFICACI'!E52,'3A 2025-2026 REPORTE CALIFICACI'!F52,'3A 2025-2026 REPORTE CALIFICACI'!I52,'3A 2025-2026 REPORTE CALIFICACI'!J52,'3A 2025-2026 REPORTE CALIFICACI'!M52,'3A 2025-2026 REPORTE CALIFICACI'!N52,'3A 2025-2026 REPORTE CALIFICACI'!Q52,'3A 2025-2026 REPORTE CALIFICACI'!R52)</f>
        <v>77.375</v>
      </c>
      <c r="D59" s="794">
        <f>AVERAGE('3A 2025-2026 REPORTE CALIFICACI'!BU52,'3A 2025-2026 REPORTE CALIFICACI'!BV52,'3A 2025-2026 REPORTE CALIFICACI'!BY52,'3A 2025-2026 REPORTE CALIFICACI'!BZ52,'3A 2025-2026 REPORTE CALIFICACI'!CC52,'3A 2025-2026 REPORTE CALIFICACI'!CD52,'3A 2025-2026 REPORTE CALIFICACI'!CG52,'3A 2025-2026 REPORTE CALIFICACI'!CH52)</f>
        <v>71.5</v>
      </c>
      <c r="E59" s="794">
        <f>AVERAGE('3A 2025-2026 REPORTE CALIFICACI'!DC52,'3A 2025-2026 REPORTE CALIFICACI'!DD52,'3A 2025-2026 REPORTE CALIFICACI'!DG52,'3A 2025-2026 REPORTE CALIFICACI'!DH52,'3A 2025-2026 REPORTE CALIFICACI'!DK52,'3A 2025-2026 REPORTE CALIFICACI'!DL52,'3A 2025-2026 REPORTE CALIFICACI'!DO52,'3A 2025-2026 REPORTE CALIFICACI'!DP52)</f>
        <v>69.375</v>
      </c>
      <c r="F59" s="794">
        <f>AVERAGE('3A 2025-2026 REPORTE CALIFICACI'!EK52,'3A 2025-2026 REPORTE CALIFICACI'!EL52,'3A 2025-2026 REPORTE CALIFICACI'!EO52,'3A 2025-2026 REPORTE CALIFICACI'!EP52,'3A 2025-2026 REPORTE CALIFICACI'!ES52,'3A 2025-2026 REPORTE CALIFICACI'!ET52,'3A 2025-2026 REPORTE CALIFICACI'!EW52,'3A 2025-2026 REPORTE CALIFICACI'!EX52)</f>
        <v>67.625</v>
      </c>
      <c r="G59" s="794">
        <f>AVERAGE('3A 2025-2026 REPORTE CALIFICACI'!FS52,'3A 2025-2026 REPORTE CALIFICACI'!FT52,'3A 2025-2026 REPORTE CALIFICACI'!FW52,'3A 2025-2026 REPORTE CALIFICACI'!FX52,'3A 2025-2026 REPORTE CALIFICACI'!GA52,'3A 2025-2026 REPORTE CALIFICACI'!GB52,'3A 2025-2026 REPORTE CALIFICACI'!GE52,'3A 2025-2026 REPORTE CALIFICACI'!GF52)</f>
        <v>68.875</v>
      </c>
      <c r="H59" s="794">
        <f>AVERAGE('3A 2025-2026 REPORTE CALIFICACI'!HA52,'3A 2025-2026 REPORTE CALIFICACI'!HB52,'3A 2025-2026 REPORTE CALIFICACI'!HE52,'3A 2025-2026 REPORTE CALIFICACI'!HF52,'3A 2025-2026 REPORTE CALIFICACI'!HI52,'3A 2025-2026 REPORTE CALIFICACI'!HJ52,'3A 2025-2026 REPORTE CALIFICACI'!HM52,'3A 2025-2026 REPORTE CALIFICACI'!HN52)</f>
        <v>75.625</v>
      </c>
      <c r="I59" s="794">
        <f>AVERAGE('3A 2025-2026 REPORTE CALIFICACI'!II52,'3A 2025-2026 REPORTE CALIFICACI'!IJ52,'3A 2025-2026 REPORTE CALIFICACI'!IM52,'3A 2025-2026 REPORTE CALIFICACI'!IN52,'3A 2025-2026 REPORTE CALIFICACI'!IQ52,'3A 2025-2026 REPORTE CALIFICACI'!IR52,'3A 2025-2026 REPORTE CALIFICACI'!IU52,'3A 2025-2026 REPORTE CALIFICACI'!IV52)</f>
        <v>78.25</v>
      </c>
      <c r="J59" s="794">
        <f>AVERAGE('3A 2025-2026 REPORTE CALIFICACI'!JQ52,'3A 2025-2026 REPORTE CALIFICACI'!JR52,'3A 2025-2026 REPORTE CALIFICACI'!JU52,'3A 2025-2026 REPORTE CALIFICACI'!JV52,'3A 2025-2026 REPORTE CALIFICACI'!JY52,'3A 2025-2026 REPORTE CALIFICACI'!JZ52,'3A 2025-2026 REPORTE CALIFICACI'!KC52,'3A 2025-2026 REPORTE CALIFICACI'!KD52)</f>
        <v>73</v>
      </c>
      <c r="K59" s="794">
        <f t="shared" si="1"/>
        <v>72.703125</v>
      </c>
      <c r="L59" s="795" t="str">
        <f t="shared" si="2"/>
        <v>NO MERITORIO</v>
      </c>
    </row>
    <row r="60">
      <c r="A60" s="792">
        <v>43.0</v>
      </c>
      <c r="B60" s="793" t="str">
        <f>'3A 2025-2026 REPORTE CALIFICACI'!D53</f>
        <v>Jhoangel Rafael Vargas Ulloa</v>
      </c>
      <c r="C60" s="794">
        <f>AVERAGE('3A 2025-2026 REPORTE CALIFICACI'!E53,'3A 2025-2026 REPORTE CALIFICACI'!F53,'3A 2025-2026 REPORTE CALIFICACI'!I53,'3A 2025-2026 REPORTE CALIFICACI'!J53,'3A 2025-2026 REPORTE CALIFICACI'!M53,'3A 2025-2026 REPORTE CALIFICACI'!N53,'3A 2025-2026 REPORTE CALIFICACI'!Q53,'3A 2025-2026 REPORTE CALIFICACI'!R53)</f>
        <v>62.5</v>
      </c>
      <c r="D60" s="794">
        <f>AVERAGE('3A 2025-2026 REPORTE CALIFICACI'!BU53,'3A 2025-2026 REPORTE CALIFICACI'!BV53,'3A 2025-2026 REPORTE CALIFICACI'!BY53,'3A 2025-2026 REPORTE CALIFICACI'!BZ53,'3A 2025-2026 REPORTE CALIFICACI'!CC53,'3A 2025-2026 REPORTE CALIFICACI'!CD53,'3A 2025-2026 REPORTE CALIFICACI'!CG53,'3A 2025-2026 REPORTE CALIFICACI'!CH53)</f>
        <v>48.875</v>
      </c>
      <c r="E60" s="794">
        <f>AVERAGE('3A 2025-2026 REPORTE CALIFICACI'!DC53,'3A 2025-2026 REPORTE CALIFICACI'!DD53,'3A 2025-2026 REPORTE CALIFICACI'!DG53,'3A 2025-2026 REPORTE CALIFICACI'!DH53,'3A 2025-2026 REPORTE CALIFICACI'!DK53,'3A 2025-2026 REPORTE CALIFICACI'!DL53,'3A 2025-2026 REPORTE CALIFICACI'!DO53,'3A 2025-2026 REPORTE CALIFICACI'!DP53)</f>
        <v>46.25</v>
      </c>
      <c r="F60" s="794">
        <f>AVERAGE('3A 2025-2026 REPORTE CALIFICACI'!EK53,'3A 2025-2026 REPORTE CALIFICACI'!EL53,'3A 2025-2026 REPORTE CALIFICACI'!EO53,'3A 2025-2026 REPORTE CALIFICACI'!EP53,'3A 2025-2026 REPORTE CALIFICACI'!ES53,'3A 2025-2026 REPORTE CALIFICACI'!ET53,'3A 2025-2026 REPORTE CALIFICACI'!EW53,'3A 2025-2026 REPORTE CALIFICACI'!EX53)</f>
        <v>59.75</v>
      </c>
      <c r="G60" s="794">
        <f>AVERAGE('3A 2025-2026 REPORTE CALIFICACI'!FS53,'3A 2025-2026 REPORTE CALIFICACI'!FT53,'3A 2025-2026 REPORTE CALIFICACI'!FW53,'3A 2025-2026 REPORTE CALIFICACI'!FX53,'3A 2025-2026 REPORTE CALIFICACI'!GA53,'3A 2025-2026 REPORTE CALIFICACI'!GB53,'3A 2025-2026 REPORTE CALIFICACI'!GE53,'3A 2025-2026 REPORTE CALIFICACI'!GF53)</f>
        <v>44.625</v>
      </c>
      <c r="H60" s="794">
        <f>AVERAGE('3A 2025-2026 REPORTE CALIFICACI'!HA53,'3A 2025-2026 REPORTE CALIFICACI'!HB53,'3A 2025-2026 REPORTE CALIFICACI'!HE53,'3A 2025-2026 REPORTE CALIFICACI'!HF53,'3A 2025-2026 REPORTE CALIFICACI'!HI53,'3A 2025-2026 REPORTE CALIFICACI'!HJ53,'3A 2025-2026 REPORTE CALIFICACI'!HM53,'3A 2025-2026 REPORTE CALIFICACI'!HN53)</f>
        <v>71.25</v>
      </c>
      <c r="I60" s="794">
        <f>AVERAGE('3A 2025-2026 REPORTE CALIFICACI'!II53,'3A 2025-2026 REPORTE CALIFICACI'!IJ53,'3A 2025-2026 REPORTE CALIFICACI'!IM53,'3A 2025-2026 REPORTE CALIFICACI'!IN53,'3A 2025-2026 REPORTE CALIFICACI'!IQ53,'3A 2025-2026 REPORTE CALIFICACI'!IR53,'3A 2025-2026 REPORTE CALIFICACI'!IU53,'3A 2025-2026 REPORTE CALIFICACI'!IV53)</f>
        <v>59.125</v>
      </c>
      <c r="J60" s="794">
        <f>AVERAGE('3A 2025-2026 REPORTE CALIFICACI'!JQ53,'3A 2025-2026 REPORTE CALIFICACI'!JR53,'3A 2025-2026 REPORTE CALIFICACI'!JU53,'3A 2025-2026 REPORTE CALIFICACI'!JV53,'3A 2025-2026 REPORTE CALIFICACI'!JY53,'3A 2025-2026 REPORTE CALIFICACI'!JZ53,'3A 2025-2026 REPORTE CALIFICACI'!KC53,'3A 2025-2026 REPORTE CALIFICACI'!KD53)</f>
        <v>54.625</v>
      </c>
      <c r="K60" s="794">
        <f t="shared" si="1"/>
        <v>55.875</v>
      </c>
      <c r="L60" s="795" t="str">
        <f t="shared" si="2"/>
        <v>NO MERITORIO</v>
      </c>
    </row>
    <row r="61">
      <c r="A61" s="792">
        <v>44.0</v>
      </c>
      <c r="B61" s="793" t="str">
        <f>'3A 2025-2026 REPORTE CALIFICACI'!D54</f>
        <v>Leslie  Cruz Espinal</v>
      </c>
      <c r="C61" s="794">
        <f>AVERAGE('3A 2025-2026 REPORTE CALIFICACI'!E54,'3A 2025-2026 REPORTE CALIFICACI'!F54,'3A 2025-2026 REPORTE CALIFICACI'!I54,'3A 2025-2026 REPORTE CALIFICACI'!J54,'3A 2025-2026 REPORTE CALIFICACI'!M54,'3A 2025-2026 REPORTE CALIFICACI'!N54,'3A 2025-2026 REPORTE CALIFICACI'!Q54,'3A 2025-2026 REPORTE CALIFICACI'!R54)</f>
        <v>88.5</v>
      </c>
      <c r="D61" s="794">
        <f>AVERAGE('3A 2025-2026 REPORTE CALIFICACI'!BU54,'3A 2025-2026 REPORTE CALIFICACI'!BV54,'3A 2025-2026 REPORTE CALIFICACI'!BY54,'3A 2025-2026 REPORTE CALIFICACI'!BZ54,'3A 2025-2026 REPORTE CALIFICACI'!CC54,'3A 2025-2026 REPORTE CALIFICACI'!CD54,'3A 2025-2026 REPORTE CALIFICACI'!CG54,'3A 2025-2026 REPORTE CALIFICACI'!CH54)</f>
        <v>81.375</v>
      </c>
      <c r="E61" s="794">
        <f>AVERAGE('3A 2025-2026 REPORTE CALIFICACI'!DC54,'3A 2025-2026 REPORTE CALIFICACI'!DD54,'3A 2025-2026 REPORTE CALIFICACI'!DG54,'3A 2025-2026 REPORTE CALIFICACI'!DH54,'3A 2025-2026 REPORTE CALIFICACI'!DK54,'3A 2025-2026 REPORTE CALIFICACI'!DL54,'3A 2025-2026 REPORTE CALIFICACI'!DO54,'3A 2025-2026 REPORTE CALIFICACI'!DP54)</f>
        <v>70.75</v>
      </c>
      <c r="F61" s="794">
        <f>AVERAGE('3A 2025-2026 REPORTE CALIFICACI'!EK54,'3A 2025-2026 REPORTE CALIFICACI'!EL54,'3A 2025-2026 REPORTE CALIFICACI'!EO54,'3A 2025-2026 REPORTE CALIFICACI'!EP54,'3A 2025-2026 REPORTE CALIFICACI'!ES54,'3A 2025-2026 REPORTE CALIFICACI'!ET54,'3A 2025-2026 REPORTE CALIFICACI'!EW54,'3A 2025-2026 REPORTE CALIFICACI'!EX54)</f>
        <v>78.875</v>
      </c>
      <c r="G61" s="794">
        <f>AVERAGE('3A 2025-2026 REPORTE CALIFICACI'!FS54,'3A 2025-2026 REPORTE CALIFICACI'!FT54,'3A 2025-2026 REPORTE CALIFICACI'!FW54,'3A 2025-2026 REPORTE CALIFICACI'!FX54,'3A 2025-2026 REPORTE CALIFICACI'!GA54,'3A 2025-2026 REPORTE CALIFICACI'!GB54,'3A 2025-2026 REPORTE CALIFICACI'!GE54,'3A 2025-2026 REPORTE CALIFICACI'!GF54)</f>
        <v>83.625</v>
      </c>
      <c r="H61" s="794">
        <f>AVERAGE('3A 2025-2026 REPORTE CALIFICACI'!HA54,'3A 2025-2026 REPORTE CALIFICACI'!HB54,'3A 2025-2026 REPORTE CALIFICACI'!HE54,'3A 2025-2026 REPORTE CALIFICACI'!HF54,'3A 2025-2026 REPORTE CALIFICACI'!HI54,'3A 2025-2026 REPORTE CALIFICACI'!HJ54,'3A 2025-2026 REPORTE CALIFICACI'!HM54,'3A 2025-2026 REPORTE CALIFICACI'!HN54)</f>
        <v>88.25</v>
      </c>
      <c r="I61" s="794">
        <f>AVERAGE('3A 2025-2026 REPORTE CALIFICACI'!II54,'3A 2025-2026 REPORTE CALIFICACI'!IJ54,'3A 2025-2026 REPORTE CALIFICACI'!IM54,'3A 2025-2026 REPORTE CALIFICACI'!IN54,'3A 2025-2026 REPORTE CALIFICACI'!IQ54,'3A 2025-2026 REPORTE CALIFICACI'!IR54,'3A 2025-2026 REPORTE CALIFICACI'!IU54,'3A 2025-2026 REPORTE CALIFICACI'!IV54)</f>
        <v>82</v>
      </c>
      <c r="J61" s="794">
        <f>AVERAGE('3A 2025-2026 REPORTE CALIFICACI'!JQ54,'3A 2025-2026 REPORTE CALIFICACI'!JR54,'3A 2025-2026 REPORTE CALIFICACI'!JU54,'3A 2025-2026 REPORTE CALIFICACI'!JV54,'3A 2025-2026 REPORTE CALIFICACI'!JY54,'3A 2025-2026 REPORTE CALIFICACI'!JZ54,'3A 2025-2026 REPORTE CALIFICACI'!KC54,'3A 2025-2026 REPORTE CALIFICACI'!KD54)</f>
        <v>81.375</v>
      </c>
      <c r="K61" s="794">
        <f t="shared" si="1"/>
        <v>81.84375</v>
      </c>
      <c r="L61" s="795" t="str">
        <f t="shared" si="2"/>
        <v>NO MERITORIO</v>
      </c>
    </row>
    <row r="62">
      <c r="A62" s="792">
        <v>45.0</v>
      </c>
      <c r="B62" s="793" t="str">
        <f>'3A 2025-2026 REPORTE CALIFICACI'!D55</f>
        <v/>
      </c>
      <c r="C62" s="794">
        <f>AVERAGE('3A 2025-2026 REPORTE CALIFICACI'!E55,'3A 2025-2026 REPORTE CALIFICACI'!F55,'3A 2025-2026 REPORTE CALIFICACI'!I55,'3A 2025-2026 REPORTE CALIFICACI'!J55,'3A 2025-2026 REPORTE CALIFICACI'!M55,'3A 2025-2026 REPORTE CALIFICACI'!N55,'3A 2025-2026 REPORTE CALIFICACI'!Q55,'3A 2025-2026 REPORTE CALIFICACI'!R55)</f>
        <v>0</v>
      </c>
      <c r="D62" s="794">
        <f>AVERAGE('3A 2025-2026 REPORTE CALIFICACI'!BU55,'3A 2025-2026 REPORTE CALIFICACI'!BV55,'3A 2025-2026 REPORTE CALIFICACI'!BY55,'3A 2025-2026 REPORTE CALIFICACI'!BZ55,'3A 2025-2026 REPORTE CALIFICACI'!CC55,'3A 2025-2026 REPORTE CALIFICACI'!CD55,'3A 2025-2026 REPORTE CALIFICACI'!CG55,'3A 2025-2026 REPORTE CALIFICACI'!CH55)</f>
        <v>0</v>
      </c>
      <c r="E62" s="794">
        <f>AVERAGE('3A 2025-2026 REPORTE CALIFICACI'!DC55,'3A 2025-2026 REPORTE CALIFICACI'!DD55,'3A 2025-2026 REPORTE CALIFICACI'!DG55,'3A 2025-2026 REPORTE CALIFICACI'!DH55,'3A 2025-2026 REPORTE CALIFICACI'!DK55,'3A 2025-2026 REPORTE CALIFICACI'!DL55,'3A 2025-2026 REPORTE CALIFICACI'!DO55,'3A 2025-2026 REPORTE CALIFICACI'!DP55)</f>
        <v>0</v>
      </c>
      <c r="F62" s="794">
        <f>AVERAGE('3A 2025-2026 REPORTE CALIFICACI'!EK55,'3A 2025-2026 REPORTE CALIFICACI'!EL55,'3A 2025-2026 REPORTE CALIFICACI'!EO55,'3A 2025-2026 REPORTE CALIFICACI'!EP55,'3A 2025-2026 REPORTE CALIFICACI'!ES55,'3A 2025-2026 REPORTE CALIFICACI'!ET55,'3A 2025-2026 REPORTE CALIFICACI'!EW55,'3A 2025-2026 REPORTE CALIFICACI'!EX55)</f>
        <v>0</v>
      </c>
      <c r="G62" s="794">
        <f>AVERAGE('3A 2025-2026 REPORTE CALIFICACI'!FS55,'3A 2025-2026 REPORTE CALIFICACI'!FT55,'3A 2025-2026 REPORTE CALIFICACI'!FW55,'3A 2025-2026 REPORTE CALIFICACI'!FX55,'3A 2025-2026 REPORTE CALIFICACI'!GA55,'3A 2025-2026 REPORTE CALIFICACI'!GB55,'3A 2025-2026 REPORTE CALIFICACI'!GE55,'3A 2025-2026 REPORTE CALIFICACI'!GF55)</f>
        <v>0</v>
      </c>
      <c r="H62" s="794">
        <f>AVERAGE('3A 2025-2026 REPORTE CALIFICACI'!HA55,'3A 2025-2026 REPORTE CALIFICACI'!HB55,'3A 2025-2026 REPORTE CALIFICACI'!HE55,'3A 2025-2026 REPORTE CALIFICACI'!HF55,'3A 2025-2026 REPORTE CALIFICACI'!HI55,'3A 2025-2026 REPORTE CALIFICACI'!HJ55,'3A 2025-2026 REPORTE CALIFICACI'!HM55,'3A 2025-2026 REPORTE CALIFICACI'!HN55)</f>
        <v>0</v>
      </c>
      <c r="I62" s="794">
        <f>AVERAGE('3A 2025-2026 REPORTE CALIFICACI'!II55,'3A 2025-2026 REPORTE CALIFICACI'!IJ55,'3A 2025-2026 REPORTE CALIFICACI'!IM55,'3A 2025-2026 REPORTE CALIFICACI'!IN55,'3A 2025-2026 REPORTE CALIFICACI'!IQ55,'3A 2025-2026 REPORTE CALIFICACI'!IR55,'3A 2025-2026 REPORTE CALIFICACI'!IU55,'3A 2025-2026 REPORTE CALIFICACI'!IV55)</f>
        <v>0</v>
      </c>
      <c r="J62" s="794">
        <f>AVERAGE('3A 2025-2026 REPORTE CALIFICACI'!JQ55,'3A 2025-2026 REPORTE CALIFICACI'!JR55,'3A 2025-2026 REPORTE CALIFICACI'!JU55,'3A 2025-2026 REPORTE CALIFICACI'!JV55,'3A 2025-2026 REPORTE CALIFICACI'!JY55,'3A 2025-2026 REPORTE CALIFICACI'!JZ55,'3A 2025-2026 REPORTE CALIFICACI'!KC55,'3A 2025-2026 REPORTE CALIFICACI'!KD55)</f>
        <v>0</v>
      </c>
      <c r="K62" s="794">
        <f t="shared" si="1"/>
        <v>0</v>
      </c>
      <c r="L62" s="795" t="str">
        <f t="shared" si="2"/>
        <v>NO MERITORIO</v>
      </c>
    </row>
  </sheetData>
  <mergeCells count="2">
    <mergeCell ref="B14:L14"/>
    <mergeCell ref="B15:K15"/>
  </mergeCells>
  <conditionalFormatting sqref="C1:J13 C16:J62">
    <cfRule type="cellIs" dxfId="29" priority="1" operator="greaterThanOrEqual">
      <formula>80</formula>
    </cfRule>
  </conditionalFormatting>
  <conditionalFormatting sqref="K1:L13 K16:L62">
    <cfRule type="cellIs" dxfId="30" priority="2" operator="greaterThanOrEqual">
      <formula>90</formula>
    </cfRule>
  </conditionalFormatting>
  <conditionalFormatting sqref="L1:L13 L15:L62">
    <cfRule type="cellIs" dxfId="30" priority="3" operator="equal">
      <formula>"meritorio"</formula>
    </cfRule>
  </conditionalFormatting>
  <printOptions horizontalCentered="1"/>
  <pageMargins bottom="0.75" footer="0.0" header="0.0" left="0.7" right="0.7" top="0.75"/>
  <pageSetup fitToWidth="0" orientation="portrait" pageOrder="overThenDown"/>
  <drawing r:id="rId1"/>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38"/>
    <col customWidth="1" min="2" max="2" width="78.88"/>
    <col customWidth="1" min="3" max="6" width="10.25"/>
    <col customWidth="1" min="7" max="7" width="12.0"/>
    <col customWidth="1" min="8" max="10" width="10.25"/>
    <col customWidth="1" min="11" max="11" width="16.38"/>
    <col customWidth="1" min="12" max="12" width="10.13"/>
    <col customWidth="1" min="13" max="13" width="21.88"/>
  </cols>
  <sheetData>
    <row r="1">
      <c r="A1" s="788"/>
      <c r="B1" s="788"/>
      <c r="C1" s="789"/>
      <c r="D1" s="789"/>
      <c r="E1" s="789"/>
      <c r="F1" s="789"/>
      <c r="G1" s="789"/>
      <c r="H1" s="789"/>
      <c r="I1" s="789"/>
      <c r="J1" s="789"/>
      <c r="K1" s="789"/>
      <c r="L1" s="789"/>
      <c r="M1" s="789"/>
    </row>
    <row r="2">
      <c r="A2" s="788"/>
      <c r="B2" s="788"/>
      <c r="C2" s="789"/>
      <c r="D2" s="789"/>
      <c r="E2" s="789"/>
      <c r="F2" s="789"/>
      <c r="G2" s="789"/>
      <c r="H2" s="789"/>
      <c r="I2" s="789"/>
      <c r="J2" s="789"/>
      <c r="K2" s="789"/>
      <c r="L2" s="789"/>
      <c r="M2" s="789"/>
    </row>
    <row r="3">
      <c r="A3" s="788"/>
      <c r="B3" s="788"/>
      <c r="C3" s="789"/>
      <c r="D3" s="789"/>
      <c r="E3" s="789"/>
      <c r="F3" s="789"/>
      <c r="G3" s="789"/>
      <c r="H3" s="789"/>
      <c r="I3" s="789"/>
      <c r="J3" s="789"/>
      <c r="K3" s="789"/>
      <c r="L3" s="789"/>
      <c r="M3" s="789"/>
    </row>
    <row r="4">
      <c r="A4" s="788"/>
      <c r="B4" s="788"/>
      <c r="C4" s="789"/>
      <c r="D4" s="789"/>
      <c r="E4" s="789"/>
      <c r="F4" s="789"/>
      <c r="G4" s="789"/>
      <c r="H4" s="789"/>
      <c r="I4" s="789"/>
      <c r="J4" s="789"/>
      <c r="K4" s="789"/>
      <c r="L4" s="789"/>
      <c r="M4" s="789"/>
    </row>
    <row r="5">
      <c r="A5" s="788"/>
      <c r="B5" s="788"/>
      <c r="C5" s="789"/>
      <c r="D5" s="789"/>
      <c r="E5" s="789"/>
      <c r="F5" s="789"/>
      <c r="G5" s="789"/>
      <c r="H5" s="789"/>
      <c r="I5" s="789"/>
      <c r="J5" s="789"/>
      <c r="K5" s="789"/>
      <c r="L5" s="789"/>
      <c r="M5" s="789"/>
    </row>
    <row r="6">
      <c r="A6" s="788"/>
      <c r="B6" s="788"/>
      <c r="C6" s="789"/>
      <c r="D6" s="789"/>
      <c r="E6" s="789"/>
      <c r="F6" s="789"/>
      <c r="G6" s="789"/>
      <c r="H6" s="789"/>
      <c r="I6" s="789"/>
      <c r="J6" s="789"/>
      <c r="K6" s="789"/>
      <c r="L6" s="789"/>
      <c r="M6" s="789"/>
    </row>
    <row r="7">
      <c r="A7" s="788"/>
      <c r="B7" s="788"/>
      <c r="C7" s="789"/>
      <c r="D7" s="789"/>
      <c r="E7" s="789"/>
      <c r="F7" s="789"/>
      <c r="G7" s="789"/>
      <c r="H7" s="789"/>
      <c r="I7" s="789"/>
      <c r="J7" s="789"/>
      <c r="K7" s="789"/>
      <c r="L7" s="789"/>
      <c r="M7" s="789"/>
    </row>
    <row r="8">
      <c r="A8" s="788"/>
      <c r="B8" s="788"/>
      <c r="C8" s="789"/>
      <c r="D8" s="789"/>
      <c r="E8" s="789"/>
      <c r="F8" s="789"/>
      <c r="G8" s="789"/>
      <c r="H8" s="789"/>
      <c r="I8" s="789"/>
      <c r="J8" s="789"/>
      <c r="K8" s="789"/>
      <c r="L8" s="789"/>
      <c r="M8" s="789"/>
    </row>
    <row r="9">
      <c r="A9" s="788"/>
      <c r="B9" s="788"/>
      <c r="C9" s="789"/>
      <c r="D9" s="789"/>
      <c r="E9" s="789"/>
      <c r="F9" s="789"/>
      <c r="G9" s="789"/>
      <c r="H9" s="789"/>
      <c r="I9" s="789"/>
      <c r="J9" s="789"/>
      <c r="K9" s="789"/>
      <c r="L9" s="789"/>
      <c r="M9" s="789"/>
    </row>
    <row r="10">
      <c r="A10" s="788"/>
      <c r="B10" s="788"/>
      <c r="C10" s="789"/>
      <c r="D10" s="789"/>
      <c r="E10" s="789"/>
      <c r="F10" s="789"/>
      <c r="G10" s="789"/>
      <c r="H10" s="789"/>
      <c r="I10" s="789"/>
      <c r="J10" s="789"/>
      <c r="K10" s="789"/>
      <c r="L10" s="789"/>
      <c r="M10" s="789"/>
    </row>
    <row r="11">
      <c r="A11" s="788"/>
      <c r="B11" s="788"/>
      <c r="C11" s="789"/>
      <c r="D11" s="789"/>
      <c r="E11" s="789"/>
      <c r="F11" s="789"/>
      <c r="G11" s="789"/>
      <c r="H11" s="789"/>
      <c r="I11" s="789"/>
      <c r="J11" s="789"/>
      <c r="K11" s="789"/>
      <c r="L11" s="789"/>
      <c r="M11" s="789"/>
    </row>
    <row r="12">
      <c r="A12" s="788"/>
      <c r="B12" s="788"/>
      <c r="C12" s="789"/>
      <c r="D12" s="789"/>
      <c r="E12" s="789"/>
      <c r="F12" s="789"/>
      <c r="G12" s="789"/>
      <c r="H12" s="789"/>
      <c r="I12" s="789"/>
      <c r="J12" s="789"/>
      <c r="K12" s="789"/>
      <c r="L12" s="789"/>
      <c r="M12" s="789"/>
    </row>
    <row r="13">
      <c r="A13" s="788"/>
      <c r="B13" s="788"/>
      <c r="C13" s="789"/>
      <c r="D13" s="789"/>
      <c r="E13" s="789"/>
      <c r="F13" s="789"/>
      <c r="G13" s="789"/>
      <c r="H13" s="789"/>
      <c r="I13" s="789"/>
      <c r="J13" s="789"/>
      <c r="K13" s="789"/>
      <c r="L13" s="789"/>
      <c r="M13" s="789"/>
    </row>
    <row r="14">
      <c r="A14" s="790"/>
      <c r="B14" s="790" t="s">
        <v>1099</v>
      </c>
      <c r="M14" s="790"/>
    </row>
    <row r="15">
      <c r="A15" s="790"/>
      <c r="B15" s="790" t="s">
        <v>1091</v>
      </c>
      <c r="M15" s="790"/>
    </row>
    <row r="16">
      <c r="A16" s="788"/>
      <c r="B16" s="788"/>
      <c r="C16" s="789"/>
      <c r="D16" s="789"/>
      <c r="E16" s="789"/>
      <c r="F16" s="789"/>
      <c r="G16" s="789"/>
      <c r="H16" s="789"/>
      <c r="I16" s="789"/>
      <c r="J16" s="789"/>
      <c r="K16" s="789"/>
      <c r="L16" s="789"/>
      <c r="M16" s="789"/>
    </row>
    <row r="17" ht="166.5" customHeight="1">
      <c r="A17" s="791" t="s">
        <v>555</v>
      </c>
      <c r="B17" s="791" t="s">
        <v>1092</v>
      </c>
      <c r="C17" s="791" t="s">
        <v>1093</v>
      </c>
      <c r="D17" s="791" t="s">
        <v>1100</v>
      </c>
      <c r="E17" s="791" t="s">
        <v>1094</v>
      </c>
      <c r="F17" s="791" t="s">
        <v>1017</v>
      </c>
      <c r="G17" s="791" t="s">
        <v>1018</v>
      </c>
      <c r="H17" s="791" t="s">
        <v>1095</v>
      </c>
      <c r="I17" s="791" t="s">
        <v>1096</v>
      </c>
      <c r="J17" s="791" t="s">
        <v>1021</v>
      </c>
      <c r="K17" s="791" t="s">
        <v>1022</v>
      </c>
      <c r="L17" s="791" t="s">
        <v>1101</v>
      </c>
      <c r="M17" s="791" t="s">
        <v>1098</v>
      </c>
    </row>
    <row r="18">
      <c r="A18" s="792">
        <v>1.0</v>
      </c>
      <c r="B18" s="793" t="str">
        <f>'3A 2025-2026 REPORTE CALIFICACI'!D11</f>
        <v>Jadiel De Jesús Acosta Peña</v>
      </c>
      <c r="C18" s="794">
        <f>'3A 2025-2026 REPORTE CALIFICACI'!Y11</f>
        <v>66.4375</v>
      </c>
      <c r="D18" s="794">
        <f>'3A 2025-2026 REPORTE CALIFICACI'!BG11</f>
        <v>0</v>
      </c>
      <c r="E18" s="794">
        <f>'3A 2025-2026 REPORTE CALIFICACI'!CO11</f>
        <v>64.5625</v>
      </c>
      <c r="F18" s="794">
        <f>'3A 2025-2026 REPORTE CALIFICACI'!DW11</f>
        <v>68.3125</v>
      </c>
      <c r="G18" s="794">
        <f>'3A 2025-2026 REPORTE CALIFICACI'!FE11</f>
        <v>67.0625</v>
      </c>
      <c r="H18" s="794">
        <f>'3A 2025-2026 REPORTE CALIFICACI'!GM11</f>
        <v>68.25</v>
      </c>
      <c r="I18" s="794">
        <f>'3A 2025-2026 REPORTE CALIFICACI'!HU11</f>
        <v>68.25</v>
      </c>
      <c r="J18" s="794">
        <f>'3A 2025-2026 REPORTE CALIFICACI'!JC11</f>
        <v>59.125</v>
      </c>
      <c r="K18" s="794">
        <f>'3A 2025-2026 REPORTE CALIFICACI'!KK11</f>
        <v>66.0625</v>
      </c>
      <c r="L18" s="794">
        <f t="shared" ref="L18:L62" si="1">AVERAGE(C18:K18)</f>
        <v>58.67361111</v>
      </c>
      <c r="M18" s="795" t="str">
        <f t="shared" ref="M18:M62" si="2">IF(L18&gt;=90,"MERITORIO","NO MERITORIO")</f>
        <v>NO MERITORIO</v>
      </c>
    </row>
    <row r="19">
      <c r="A19" s="792">
        <v>2.0</v>
      </c>
      <c r="B19" s="793" t="str">
        <f>'3A 2025-2026 REPORTE CALIFICACI'!D12</f>
        <v>Daniel  Elía Almonte Martínez</v>
      </c>
      <c r="C19" s="794">
        <f>'3A 2025-2026 REPORTE CALIFICACI'!Y12</f>
        <v>59.75</v>
      </c>
      <c r="D19" s="794">
        <f>'3A 2025-2026 REPORTE CALIFICACI'!BG12</f>
        <v>0</v>
      </c>
      <c r="E19" s="794">
        <f>'3A 2025-2026 REPORTE CALIFICACI'!CO12</f>
        <v>53.6875</v>
      </c>
      <c r="F19" s="794">
        <f>'3A 2025-2026 REPORTE CALIFICACI'!DW12</f>
        <v>54.25</v>
      </c>
      <c r="G19" s="794">
        <f>'3A 2025-2026 REPORTE CALIFICACI'!FE12</f>
        <v>51.3125</v>
      </c>
      <c r="H19" s="794">
        <f>'3A 2025-2026 REPORTE CALIFICACI'!GM12</f>
        <v>54.5</v>
      </c>
      <c r="I19" s="794">
        <f>'3A 2025-2026 REPORTE CALIFICACI'!HU12</f>
        <v>55.3125</v>
      </c>
      <c r="J19" s="794">
        <f>'3A 2025-2026 REPORTE CALIFICACI'!JC12</f>
        <v>60.25</v>
      </c>
      <c r="K19" s="794">
        <f>'3A 2025-2026 REPORTE CALIFICACI'!KK12</f>
        <v>52.16666667</v>
      </c>
      <c r="L19" s="794">
        <f t="shared" si="1"/>
        <v>49.02546296</v>
      </c>
      <c r="M19" s="795" t="str">
        <f t="shared" si="2"/>
        <v>NO MERITORIO</v>
      </c>
    </row>
    <row r="20">
      <c r="A20" s="792">
        <v>3.0</v>
      </c>
      <c r="B20" s="793" t="str">
        <f>'3A 2025-2026 REPORTE CALIFICACI'!D13</f>
        <v>Isaac  Ángeles Liriano</v>
      </c>
      <c r="C20" s="794">
        <f>'3A 2025-2026 REPORTE CALIFICACI'!Y13</f>
        <v>46</v>
      </c>
      <c r="D20" s="794">
        <f>'3A 2025-2026 REPORTE CALIFICACI'!BG13</f>
        <v>0</v>
      </c>
      <c r="E20" s="794">
        <f>'3A 2025-2026 REPORTE CALIFICACI'!CO13</f>
        <v>46.875</v>
      </c>
      <c r="F20" s="794">
        <f>'3A 2025-2026 REPORTE CALIFICACI'!DW13</f>
        <v>45.5</v>
      </c>
      <c r="G20" s="794">
        <f>'3A 2025-2026 REPORTE CALIFICACI'!FE13</f>
        <v>40.75</v>
      </c>
      <c r="H20" s="794">
        <f>'3A 2025-2026 REPORTE CALIFICACI'!GM13</f>
        <v>45.8125</v>
      </c>
      <c r="I20" s="794">
        <f>'3A 2025-2026 REPORTE CALIFICACI'!HU13</f>
        <v>52.375</v>
      </c>
      <c r="J20" s="794">
        <f>'3A 2025-2026 REPORTE CALIFICACI'!JC13</f>
        <v>54.5</v>
      </c>
      <c r="K20" s="794">
        <f>'3A 2025-2026 REPORTE CALIFICACI'!KK13</f>
        <v>42.5625</v>
      </c>
      <c r="L20" s="794">
        <f t="shared" si="1"/>
        <v>41.59722222</v>
      </c>
      <c r="M20" s="795" t="str">
        <f t="shared" si="2"/>
        <v>NO MERITORIO</v>
      </c>
    </row>
    <row r="21">
      <c r="A21" s="792">
        <v>4.0</v>
      </c>
      <c r="B21" s="793" t="str">
        <f>'3A 2025-2026 REPORTE CALIFICACI'!D14</f>
        <v>Melaniee  Aquino  Estrella</v>
      </c>
      <c r="C21" s="794">
        <f>'3A 2025-2026 REPORTE CALIFICACI'!Y14</f>
        <v>56.8125</v>
      </c>
      <c r="D21" s="794">
        <f>'3A 2025-2026 REPORTE CALIFICACI'!BG14</f>
        <v>0</v>
      </c>
      <c r="E21" s="794">
        <f>'3A 2025-2026 REPORTE CALIFICACI'!CO14</f>
        <v>56.4375</v>
      </c>
      <c r="F21" s="794">
        <f>'3A 2025-2026 REPORTE CALIFICACI'!DW14</f>
        <v>53.25</v>
      </c>
      <c r="G21" s="794">
        <f>'3A 2025-2026 REPORTE CALIFICACI'!FE14</f>
        <v>55.9375</v>
      </c>
      <c r="H21" s="794">
        <f>'3A 2025-2026 REPORTE CALIFICACI'!GM14</f>
        <v>44.0625</v>
      </c>
      <c r="I21" s="794">
        <f>'3A 2025-2026 REPORTE CALIFICACI'!HU14</f>
        <v>59.5</v>
      </c>
      <c r="J21" s="794">
        <f>'3A 2025-2026 REPORTE CALIFICACI'!JC14</f>
        <v>60.6875</v>
      </c>
      <c r="K21" s="794">
        <f>'3A 2025-2026 REPORTE CALIFICACI'!KK14</f>
        <v>55.8125</v>
      </c>
      <c r="L21" s="794">
        <f t="shared" si="1"/>
        <v>49.16666667</v>
      </c>
      <c r="M21" s="795" t="str">
        <f t="shared" si="2"/>
        <v>NO MERITORIO</v>
      </c>
    </row>
    <row r="22">
      <c r="A22" s="792">
        <v>5.0</v>
      </c>
      <c r="B22" s="793" t="str">
        <f>'3A 2025-2026 REPORTE CALIFICACI'!D15</f>
        <v>Jennifer  Asenjo  De Los Santos TRANSFERIDA 10/12/25</v>
      </c>
      <c r="C22" s="794">
        <f>'3A 2025-2026 REPORTE CALIFICACI'!Y15</f>
        <v>23.0625</v>
      </c>
      <c r="D22" s="794">
        <f>'3A 2025-2026 REPORTE CALIFICACI'!BG15</f>
        <v>0</v>
      </c>
      <c r="E22" s="794">
        <f>'3A 2025-2026 REPORTE CALIFICACI'!CO15</f>
        <v>23.0625</v>
      </c>
      <c r="F22" s="794">
        <f>'3A 2025-2026 REPORTE CALIFICACI'!DW15</f>
        <v>23.1875</v>
      </c>
      <c r="G22" s="794">
        <f>'3A 2025-2026 REPORTE CALIFICACI'!FE15</f>
        <v>23.1875</v>
      </c>
      <c r="H22" s="794">
        <f>'3A 2025-2026 REPORTE CALIFICACI'!GM15</f>
        <v>20.6875</v>
      </c>
      <c r="I22" s="794">
        <f>'3A 2025-2026 REPORTE CALIFICACI'!HU15</f>
        <v>23.5</v>
      </c>
      <c r="J22" s="794">
        <f>'3A 2025-2026 REPORTE CALIFICACI'!JC15</f>
        <v>22.375</v>
      </c>
      <c r="K22" s="794">
        <f>'3A 2025-2026 REPORTE CALIFICACI'!KK15</f>
        <v>23</v>
      </c>
      <c r="L22" s="794">
        <f t="shared" si="1"/>
        <v>20.22916667</v>
      </c>
      <c r="M22" s="795" t="str">
        <f t="shared" si="2"/>
        <v>NO MERITORIO</v>
      </c>
    </row>
    <row r="23">
      <c r="A23" s="792">
        <v>6.0</v>
      </c>
      <c r="B23" s="793" t="str">
        <f>'3A 2025-2026 REPORTE CALIFICACI'!D16</f>
        <v>Leshlie Crismayri Bautista Quezada</v>
      </c>
      <c r="C23" s="794">
        <f>'3A 2025-2026 REPORTE CALIFICACI'!Y16</f>
        <v>66.6875</v>
      </c>
      <c r="D23" s="794">
        <f>'3A 2025-2026 REPORTE CALIFICACI'!BG16</f>
        <v>0</v>
      </c>
      <c r="E23" s="794">
        <f>'3A 2025-2026 REPORTE CALIFICACI'!CO16</f>
        <v>63.25</v>
      </c>
      <c r="F23" s="794">
        <f>'3A 2025-2026 REPORTE CALIFICACI'!DW16</f>
        <v>66.1875</v>
      </c>
      <c r="G23" s="794">
        <f>'3A 2025-2026 REPORTE CALIFICACI'!FE16</f>
        <v>67.875</v>
      </c>
      <c r="H23" s="794">
        <f>'3A 2025-2026 REPORTE CALIFICACI'!GM16</f>
        <v>71.5</v>
      </c>
      <c r="I23" s="794">
        <f>'3A 2025-2026 REPORTE CALIFICACI'!HU16</f>
        <v>68.375</v>
      </c>
      <c r="J23" s="794">
        <f>'3A 2025-2026 REPORTE CALIFICACI'!JC16</f>
        <v>66.4375</v>
      </c>
      <c r="K23" s="794">
        <f>'3A 2025-2026 REPORTE CALIFICACI'!KK16</f>
        <v>66.16666667</v>
      </c>
      <c r="L23" s="794">
        <f t="shared" si="1"/>
        <v>59.6087963</v>
      </c>
      <c r="M23" s="795" t="str">
        <f t="shared" si="2"/>
        <v>NO MERITORIO</v>
      </c>
    </row>
    <row r="24">
      <c r="A24" s="796">
        <v>7.0</v>
      </c>
      <c r="B24" s="797" t="str">
        <f>'3A 2025-2026 REPORTE CALIFICACI'!D17</f>
        <v>Gilber  Bello Silva</v>
      </c>
      <c r="C24" s="794">
        <f>'3A 2025-2026 REPORTE CALIFICACI'!Y17</f>
        <v>58</v>
      </c>
      <c r="D24" s="794">
        <f>'3A 2025-2026 REPORTE CALIFICACI'!BG17</f>
        <v>0</v>
      </c>
      <c r="E24" s="794">
        <f>'3A 2025-2026 REPORTE CALIFICACI'!CO17</f>
        <v>56.375</v>
      </c>
      <c r="F24" s="794">
        <f>'3A 2025-2026 REPORTE CALIFICACI'!DW17</f>
        <v>49.75</v>
      </c>
      <c r="G24" s="794">
        <f>'3A 2025-2026 REPORTE CALIFICACI'!FE17</f>
        <v>58.8125</v>
      </c>
      <c r="H24" s="794">
        <f>'3A 2025-2026 REPORTE CALIFICACI'!GM17</f>
        <v>60.3125</v>
      </c>
      <c r="I24" s="794">
        <f>'3A 2025-2026 REPORTE CALIFICACI'!HU17</f>
        <v>60.625</v>
      </c>
      <c r="J24" s="794">
        <f>'3A 2025-2026 REPORTE CALIFICACI'!JC17</f>
        <v>56.875</v>
      </c>
      <c r="K24" s="794">
        <f>'3A 2025-2026 REPORTE CALIFICACI'!KK17</f>
        <v>52.70833333</v>
      </c>
      <c r="L24" s="798">
        <f t="shared" si="1"/>
        <v>50.38425926</v>
      </c>
      <c r="M24" s="799" t="str">
        <f t="shared" si="2"/>
        <v>NO MERITORIO</v>
      </c>
    </row>
    <row r="25">
      <c r="A25" s="796">
        <v>8.0</v>
      </c>
      <c r="B25" s="797" t="str">
        <f>'3A 2025-2026 REPORTE CALIFICACI'!D18</f>
        <v>Sherlyn Mariel Bernabel Lora</v>
      </c>
      <c r="C25" s="794">
        <f>'3A 2025-2026 REPORTE CALIFICACI'!Y18</f>
        <v>53.0625</v>
      </c>
      <c r="D25" s="794">
        <f>'3A 2025-2026 REPORTE CALIFICACI'!BG18</f>
        <v>0</v>
      </c>
      <c r="E25" s="794">
        <f>'3A 2025-2026 REPORTE CALIFICACI'!CO18</f>
        <v>40.3125</v>
      </c>
      <c r="F25" s="794">
        <f>'3A 2025-2026 REPORTE CALIFICACI'!DW18</f>
        <v>43.9375</v>
      </c>
      <c r="G25" s="794">
        <f>'3A 2025-2026 REPORTE CALIFICACI'!FE18</f>
        <v>46.75</v>
      </c>
      <c r="H25" s="794">
        <f>'3A 2025-2026 REPORTE CALIFICACI'!GM18</f>
        <v>36.8125</v>
      </c>
      <c r="I25" s="794">
        <f>'3A 2025-2026 REPORTE CALIFICACI'!HU18</f>
        <v>56.1875</v>
      </c>
      <c r="J25" s="794">
        <f>'3A 2025-2026 REPORTE CALIFICACI'!JC18</f>
        <v>59.1875</v>
      </c>
      <c r="K25" s="794">
        <f>'3A 2025-2026 REPORTE CALIFICACI'!KK18</f>
        <v>49.625</v>
      </c>
      <c r="L25" s="798">
        <f t="shared" si="1"/>
        <v>42.875</v>
      </c>
      <c r="M25" s="799" t="str">
        <f t="shared" si="2"/>
        <v>NO MERITORIO</v>
      </c>
    </row>
    <row r="26">
      <c r="A26" s="796">
        <v>9.0</v>
      </c>
      <c r="B26" s="797" t="str">
        <f>'3A 2025-2026 REPORTE CALIFICACI'!D19</f>
        <v>Erleen  Brito Castillo</v>
      </c>
      <c r="C26" s="794">
        <f>'3A 2025-2026 REPORTE CALIFICACI'!Y19</f>
        <v>52.6875</v>
      </c>
      <c r="D26" s="794">
        <f>'3A 2025-2026 REPORTE CALIFICACI'!BG19</f>
        <v>0</v>
      </c>
      <c r="E26" s="794">
        <f>'3A 2025-2026 REPORTE CALIFICACI'!CO19</f>
        <v>50.875</v>
      </c>
      <c r="F26" s="794">
        <f>'3A 2025-2026 REPORTE CALIFICACI'!DW19</f>
        <v>47.625</v>
      </c>
      <c r="G26" s="794">
        <f>'3A 2025-2026 REPORTE CALIFICACI'!FE19</f>
        <v>48.0625</v>
      </c>
      <c r="H26" s="794">
        <f>'3A 2025-2026 REPORTE CALIFICACI'!GM19</f>
        <v>36.6875</v>
      </c>
      <c r="I26" s="794">
        <f>'3A 2025-2026 REPORTE CALIFICACI'!HU19</f>
        <v>54.375</v>
      </c>
      <c r="J26" s="794">
        <f>'3A 2025-2026 REPORTE CALIFICACI'!JC19</f>
        <v>58.5</v>
      </c>
      <c r="K26" s="794">
        <f>'3A 2025-2026 REPORTE CALIFICACI'!KK19</f>
        <v>48.5</v>
      </c>
      <c r="L26" s="798">
        <f t="shared" si="1"/>
        <v>44.14583333</v>
      </c>
      <c r="M26" s="799" t="str">
        <f t="shared" si="2"/>
        <v>NO MERITORIO</v>
      </c>
    </row>
    <row r="27">
      <c r="A27" s="796">
        <v>10.0</v>
      </c>
      <c r="B27" s="797" t="str">
        <f>'3A 2025-2026 REPORTE CALIFICACI'!D20</f>
        <v>Brianny  Caraballo Guzmán</v>
      </c>
      <c r="C27" s="794">
        <f>'3A 2025-2026 REPORTE CALIFICACI'!Y20</f>
        <v>73.625</v>
      </c>
      <c r="D27" s="794">
        <f>'3A 2025-2026 REPORTE CALIFICACI'!BG20</f>
        <v>0</v>
      </c>
      <c r="E27" s="794">
        <f>'3A 2025-2026 REPORTE CALIFICACI'!CO20</f>
        <v>72</v>
      </c>
      <c r="F27" s="794">
        <f>'3A 2025-2026 REPORTE CALIFICACI'!DW20</f>
        <v>74.5</v>
      </c>
      <c r="G27" s="794">
        <f>'3A 2025-2026 REPORTE CALIFICACI'!FE20</f>
        <v>73.5</v>
      </c>
      <c r="H27" s="794">
        <f>'3A 2025-2026 REPORTE CALIFICACI'!GM20</f>
        <v>74.3125</v>
      </c>
      <c r="I27" s="794">
        <f>'3A 2025-2026 REPORTE CALIFICACI'!HU20</f>
        <v>71.4375</v>
      </c>
      <c r="J27" s="794">
        <f>'3A 2025-2026 REPORTE CALIFICACI'!JC20</f>
        <v>68</v>
      </c>
      <c r="K27" s="794">
        <f>'3A 2025-2026 REPORTE CALIFICACI'!KK20</f>
        <v>72.125</v>
      </c>
      <c r="L27" s="798">
        <f t="shared" si="1"/>
        <v>64.38888889</v>
      </c>
      <c r="M27" s="799" t="str">
        <f t="shared" si="2"/>
        <v>NO MERITORIO</v>
      </c>
    </row>
    <row r="28">
      <c r="A28" s="796">
        <v>11.0</v>
      </c>
      <c r="B28" s="797" t="str">
        <f>'3A 2025-2026 REPORTE CALIFICACI'!D21</f>
        <v>Scarlet  Castillo</v>
      </c>
      <c r="C28" s="794">
        <f>'3A 2025-2026 REPORTE CALIFICACI'!Y21</f>
        <v>50.5625</v>
      </c>
      <c r="D28" s="794">
        <f>'3A 2025-2026 REPORTE CALIFICACI'!BG21</f>
        <v>0</v>
      </c>
      <c r="E28" s="794">
        <f>'3A 2025-2026 REPORTE CALIFICACI'!CO21</f>
        <v>52.75</v>
      </c>
      <c r="F28" s="794">
        <f>'3A 2025-2026 REPORTE CALIFICACI'!DW21</f>
        <v>39.9375</v>
      </c>
      <c r="G28" s="794">
        <f>'3A 2025-2026 REPORTE CALIFICACI'!FE21</f>
        <v>49.5625</v>
      </c>
      <c r="H28" s="794">
        <f>'3A 2025-2026 REPORTE CALIFICACI'!GM21</f>
        <v>31.875</v>
      </c>
      <c r="I28" s="794">
        <f>'3A 2025-2026 REPORTE CALIFICACI'!HU21</f>
        <v>56.0625</v>
      </c>
      <c r="J28" s="794">
        <f>'3A 2025-2026 REPORTE CALIFICACI'!JC21</f>
        <v>56.3125</v>
      </c>
      <c r="K28" s="794">
        <f>'3A 2025-2026 REPORTE CALIFICACI'!KK21</f>
        <v>48.875</v>
      </c>
      <c r="L28" s="798">
        <f t="shared" si="1"/>
        <v>42.88194444</v>
      </c>
      <c r="M28" s="799" t="str">
        <f t="shared" si="2"/>
        <v>NO MERITORIO</v>
      </c>
    </row>
    <row r="29">
      <c r="A29" s="796">
        <v>12.0</v>
      </c>
      <c r="B29" s="797" t="str">
        <f>'3A 2025-2026 REPORTE CALIFICACI'!D22</f>
        <v>Yarselin  Cruz Peña</v>
      </c>
      <c r="C29" s="794">
        <f>'3A 2025-2026 REPORTE CALIFICACI'!Y22</f>
        <v>65.1875</v>
      </c>
      <c r="D29" s="794">
        <f>'3A 2025-2026 REPORTE CALIFICACI'!BG22</f>
        <v>0</v>
      </c>
      <c r="E29" s="794">
        <f>'3A 2025-2026 REPORTE CALIFICACI'!CO22</f>
        <v>61.3125</v>
      </c>
      <c r="F29" s="794">
        <f>'3A 2025-2026 REPORTE CALIFICACI'!DW22</f>
        <v>65.0625</v>
      </c>
      <c r="G29" s="794">
        <f>'3A 2025-2026 REPORTE CALIFICACI'!FE22</f>
        <v>69.5625</v>
      </c>
      <c r="H29" s="794">
        <f>'3A 2025-2026 REPORTE CALIFICACI'!GM22</f>
        <v>67</v>
      </c>
      <c r="I29" s="794">
        <f>'3A 2025-2026 REPORTE CALIFICACI'!HU22</f>
        <v>69.5</v>
      </c>
      <c r="J29" s="794">
        <f>'3A 2025-2026 REPORTE CALIFICACI'!JC22</f>
        <v>65.25</v>
      </c>
      <c r="K29" s="794">
        <f>'3A 2025-2026 REPORTE CALIFICACI'!KK22</f>
        <v>68.5</v>
      </c>
      <c r="L29" s="798">
        <f t="shared" si="1"/>
        <v>59.04166667</v>
      </c>
      <c r="M29" s="799" t="str">
        <f t="shared" si="2"/>
        <v>NO MERITORIO</v>
      </c>
    </row>
    <row r="30">
      <c r="A30" s="796">
        <v>13.0</v>
      </c>
      <c r="B30" s="797" t="str">
        <f>'3A 2025-2026 REPORTE CALIFICACI'!D23</f>
        <v>Fernando José Díaz Fernández</v>
      </c>
      <c r="C30" s="794">
        <f>'3A 2025-2026 REPORTE CALIFICACI'!Y23</f>
        <v>63.75</v>
      </c>
      <c r="D30" s="794">
        <f>'3A 2025-2026 REPORTE CALIFICACI'!BG23</f>
        <v>0</v>
      </c>
      <c r="E30" s="794">
        <f>'3A 2025-2026 REPORTE CALIFICACI'!CO23</f>
        <v>57.4375</v>
      </c>
      <c r="F30" s="794">
        <f>'3A 2025-2026 REPORTE CALIFICACI'!DW23</f>
        <v>53.125</v>
      </c>
      <c r="G30" s="794">
        <f>'3A 2025-2026 REPORTE CALIFICACI'!FE23</f>
        <v>65.75</v>
      </c>
      <c r="H30" s="794">
        <f>'3A 2025-2026 REPORTE CALIFICACI'!GM23</f>
        <v>61.5625</v>
      </c>
      <c r="I30" s="794">
        <f>'3A 2025-2026 REPORTE CALIFICACI'!HU23</f>
        <v>64.25</v>
      </c>
      <c r="J30" s="794">
        <f>'3A 2025-2026 REPORTE CALIFICACI'!JC23</f>
        <v>62.0625</v>
      </c>
      <c r="K30" s="794">
        <f>'3A 2025-2026 REPORTE CALIFICACI'!KK23</f>
        <v>62.66666667</v>
      </c>
      <c r="L30" s="798">
        <f t="shared" si="1"/>
        <v>54.51157407</v>
      </c>
      <c r="M30" s="799" t="str">
        <f t="shared" si="2"/>
        <v>NO MERITORIO</v>
      </c>
    </row>
    <row r="31">
      <c r="A31" s="796">
        <v>14.0</v>
      </c>
      <c r="B31" s="797" t="str">
        <f>'3A 2025-2026 REPORTE CALIFICACI'!D24</f>
        <v>Scarlett  Espinal Estéves</v>
      </c>
      <c r="C31" s="794">
        <f>'3A 2025-2026 REPORTE CALIFICACI'!Y24</f>
        <v>61</v>
      </c>
      <c r="D31" s="794">
        <f>'3A 2025-2026 REPORTE CALIFICACI'!BG24</f>
        <v>0</v>
      </c>
      <c r="E31" s="794">
        <f>'3A 2025-2026 REPORTE CALIFICACI'!CO24</f>
        <v>48.125</v>
      </c>
      <c r="F31" s="794">
        <f>'3A 2025-2026 REPORTE CALIFICACI'!DW24</f>
        <v>52.9375</v>
      </c>
      <c r="G31" s="794">
        <f>'3A 2025-2026 REPORTE CALIFICACI'!FE24</f>
        <v>57.25</v>
      </c>
      <c r="H31" s="794">
        <f>'3A 2025-2026 REPORTE CALIFICACI'!GM24</f>
        <v>45.6875</v>
      </c>
      <c r="I31" s="794">
        <f>'3A 2025-2026 REPORTE CALIFICACI'!HU24</f>
        <v>55.9375</v>
      </c>
      <c r="J31" s="794">
        <f>'3A 2025-2026 REPORTE CALIFICACI'!JC24</f>
        <v>63.4375</v>
      </c>
      <c r="K31" s="794">
        <f>'3A 2025-2026 REPORTE CALIFICACI'!KK24</f>
        <v>48.8125</v>
      </c>
      <c r="L31" s="798">
        <f t="shared" si="1"/>
        <v>48.13194444</v>
      </c>
      <c r="M31" s="799" t="str">
        <f t="shared" si="2"/>
        <v>NO MERITORIO</v>
      </c>
    </row>
    <row r="32">
      <c r="A32" s="796">
        <v>15.0</v>
      </c>
      <c r="B32" s="797" t="str">
        <f>'3A 2025-2026 REPORTE CALIFICACI'!D25</f>
        <v>José Manuel Estrella</v>
      </c>
      <c r="C32" s="794">
        <f>'3A 2025-2026 REPORTE CALIFICACI'!Y25</f>
        <v>55.875</v>
      </c>
      <c r="D32" s="794">
        <f>'3A 2025-2026 REPORTE CALIFICACI'!BG25</f>
        <v>0</v>
      </c>
      <c r="E32" s="794">
        <f>'3A 2025-2026 REPORTE CALIFICACI'!CO25</f>
        <v>33.1875</v>
      </c>
      <c r="F32" s="794">
        <f>'3A 2025-2026 REPORTE CALIFICACI'!DW25</f>
        <v>46.6875</v>
      </c>
      <c r="G32" s="794">
        <f>'3A 2025-2026 REPORTE CALIFICACI'!FE25</f>
        <v>47.625</v>
      </c>
      <c r="H32" s="794">
        <f>'3A 2025-2026 REPORTE CALIFICACI'!GM25</f>
        <v>32.125</v>
      </c>
      <c r="I32" s="794">
        <f>'3A 2025-2026 REPORTE CALIFICACI'!HU25</f>
        <v>55.0625</v>
      </c>
      <c r="J32" s="794">
        <f>'3A 2025-2026 REPORTE CALIFICACI'!JC25</f>
        <v>58.1875</v>
      </c>
      <c r="K32" s="794">
        <f>'3A 2025-2026 REPORTE CALIFICACI'!KK25</f>
        <v>52.3125</v>
      </c>
      <c r="L32" s="798">
        <f t="shared" si="1"/>
        <v>42.34027778</v>
      </c>
      <c r="M32" s="799" t="str">
        <f t="shared" si="2"/>
        <v>NO MERITORIO</v>
      </c>
    </row>
    <row r="33">
      <c r="A33" s="796">
        <v>16.0</v>
      </c>
      <c r="B33" s="797" t="str">
        <f>'3A 2025-2026 REPORTE CALIFICACI'!D26</f>
        <v>Misael Starberk Ferreras Pérez</v>
      </c>
      <c r="C33" s="794">
        <f>'3A 2025-2026 REPORTE CALIFICACI'!Y26</f>
        <v>64.3125</v>
      </c>
      <c r="D33" s="794">
        <f>'3A 2025-2026 REPORTE CALIFICACI'!BG26</f>
        <v>0</v>
      </c>
      <c r="E33" s="794">
        <f>'3A 2025-2026 REPORTE CALIFICACI'!CO26</f>
        <v>62.25</v>
      </c>
      <c r="F33" s="794">
        <f>'3A 2025-2026 REPORTE CALIFICACI'!DW26</f>
        <v>63.875</v>
      </c>
      <c r="G33" s="794">
        <f>'3A 2025-2026 REPORTE CALIFICACI'!FE26</f>
        <v>63.0625</v>
      </c>
      <c r="H33" s="794">
        <f>'3A 2025-2026 REPORTE CALIFICACI'!GM26</f>
        <v>61.8125</v>
      </c>
      <c r="I33" s="794">
        <f>'3A 2025-2026 REPORTE CALIFICACI'!HU26</f>
        <v>62.875</v>
      </c>
      <c r="J33" s="794">
        <f>'3A 2025-2026 REPORTE CALIFICACI'!JC26</f>
        <v>61.125</v>
      </c>
      <c r="K33" s="794">
        <f>'3A 2025-2026 REPORTE CALIFICACI'!KK26</f>
        <v>59.8125</v>
      </c>
      <c r="L33" s="798">
        <f t="shared" si="1"/>
        <v>55.45833333</v>
      </c>
      <c r="M33" s="799" t="str">
        <f t="shared" si="2"/>
        <v>NO MERITORIO</v>
      </c>
    </row>
    <row r="34">
      <c r="A34" s="796">
        <v>17.0</v>
      </c>
      <c r="B34" s="797" t="str">
        <f>'3A 2025-2026 REPORTE CALIFICACI'!D27</f>
        <v>Ruth Esther Fernández Rodríguez</v>
      </c>
      <c r="C34" s="794">
        <f>'3A 2025-2026 REPORTE CALIFICACI'!Y27</f>
        <v>64.3125</v>
      </c>
      <c r="D34" s="794">
        <f>'3A 2025-2026 REPORTE CALIFICACI'!BG27</f>
        <v>0</v>
      </c>
      <c r="E34" s="794">
        <f>'3A 2025-2026 REPORTE CALIFICACI'!CO27</f>
        <v>62.1875</v>
      </c>
      <c r="F34" s="794">
        <f>'3A 2025-2026 REPORTE CALIFICACI'!DW27</f>
        <v>55.9375</v>
      </c>
      <c r="G34" s="794">
        <f>'3A 2025-2026 REPORTE CALIFICACI'!FE27</f>
        <v>66.5</v>
      </c>
      <c r="H34" s="794">
        <f>'3A 2025-2026 REPORTE CALIFICACI'!GM27</f>
        <v>57.375</v>
      </c>
      <c r="I34" s="794">
        <f>'3A 2025-2026 REPORTE CALIFICACI'!HU27</f>
        <v>62.0625</v>
      </c>
      <c r="J34" s="794">
        <f>'3A 2025-2026 REPORTE CALIFICACI'!JC27</f>
        <v>62</v>
      </c>
      <c r="K34" s="794">
        <f>'3A 2025-2026 REPORTE CALIFICACI'!KK27</f>
        <v>61.9375</v>
      </c>
      <c r="L34" s="798">
        <f t="shared" si="1"/>
        <v>54.70138889</v>
      </c>
      <c r="M34" s="799" t="str">
        <f t="shared" si="2"/>
        <v>NO MERITORIO</v>
      </c>
    </row>
    <row r="35">
      <c r="A35" s="796">
        <v>18.0</v>
      </c>
      <c r="B35" s="797" t="str">
        <f>'3A 2025-2026 REPORTE CALIFICACI'!D28</f>
        <v>Discairy  Filpo Estrella</v>
      </c>
      <c r="C35" s="794">
        <f>'3A 2025-2026 REPORTE CALIFICACI'!Y28</f>
        <v>65.0625</v>
      </c>
      <c r="D35" s="794">
        <f>'3A 2025-2026 REPORTE CALIFICACI'!BG28</f>
        <v>0</v>
      </c>
      <c r="E35" s="794">
        <f>'3A 2025-2026 REPORTE CALIFICACI'!CO28</f>
        <v>55.5</v>
      </c>
      <c r="F35" s="794">
        <f>'3A 2025-2026 REPORTE CALIFICACI'!DW28</f>
        <v>62.0625</v>
      </c>
      <c r="G35" s="794">
        <f>'3A 2025-2026 REPORTE CALIFICACI'!FE28</f>
        <v>64.9375</v>
      </c>
      <c r="H35" s="794">
        <f>'3A 2025-2026 REPORTE CALIFICACI'!GM28</f>
        <v>60.5625</v>
      </c>
      <c r="I35" s="794">
        <f>'3A 2025-2026 REPORTE CALIFICACI'!HU28</f>
        <v>67.3125</v>
      </c>
      <c r="J35" s="794">
        <f>'3A 2025-2026 REPORTE CALIFICACI'!JC28</f>
        <v>63.125</v>
      </c>
      <c r="K35" s="794">
        <f>'3A 2025-2026 REPORTE CALIFICACI'!KK28</f>
        <v>60.9375</v>
      </c>
      <c r="L35" s="798">
        <f t="shared" si="1"/>
        <v>55.5</v>
      </c>
      <c r="M35" s="799" t="str">
        <f t="shared" si="2"/>
        <v>NO MERITORIO</v>
      </c>
    </row>
    <row r="36">
      <c r="A36" s="796">
        <v>19.0</v>
      </c>
      <c r="B36" s="797" t="str">
        <f>'3A 2025-2026 REPORTE CALIFICACI'!D29</f>
        <v>Alexis Enmanuel Gil  Sánchez</v>
      </c>
      <c r="C36" s="794">
        <f>'3A 2025-2026 REPORTE CALIFICACI'!Y29</f>
        <v>47.3125</v>
      </c>
      <c r="D36" s="794">
        <f>'3A 2025-2026 REPORTE CALIFICACI'!BG29</f>
        <v>0</v>
      </c>
      <c r="E36" s="794">
        <f>'3A 2025-2026 REPORTE CALIFICACI'!CO29</f>
        <v>49.3125</v>
      </c>
      <c r="F36" s="794">
        <f>'3A 2025-2026 REPORTE CALIFICACI'!DW29</f>
        <v>42.8125</v>
      </c>
      <c r="G36" s="794">
        <f>'3A 2025-2026 REPORTE CALIFICACI'!FE29</f>
        <v>55.0625</v>
      </c>
      <c r="H36" s="794">
        <f>'3A 2025-2026 REPORTE CALIFICACI'!GM29</f>
        <v>46.9375</v>
      </c>
      <c r="I36" s="794">
        <f>'3A 2025-2026 REPORTE CALIFICACI'!HU29</f>
        <v>54.875</v>
      </c>
      <c r="J36" s="794">
        <f>'3A 2025-2026 REPORTE CALIFICACI'!JC29</f>
        <v>57.3125</v>
      </c>
      <c r="K36" s="794">
        <f>'3A 2025-2026 REPORTE CALIFICACI'!KK29</f>
        <v>50.625</v>
      </c>
      <c r="L36" s="798">
        <f t="shared" si="1"/>
        <v>44.91666667</v>
      </c>
      <c r="M36" s="799" t="str">
        <f t="shared" si="2"/>
        <v>NO MERITORIO</v>
      </c>
    </row>
    <row r="37">
      <c r="A37" s="796">
        <v>20.0</v>
      </c>
      <c r="B37" s="797" t="str">
        <f>'3A 2025-2026 REPORTE CALIFICACI'!D30</f>
        <v>Ayendy Jesús Guzmán</v>
      </c>
      <c r="C37" s="794">
        <f>'3A 2025-2026 REPORTE CALIFICACI'!Y30</f>
        <v>50.75</v>
      </c>
      <c r="D37" s="794">
        <f>'3A 2025-2026 REPORTE CALIFICACI'!BG30</f>
        <v>0</v>
      </c>
      <c r="E37" s="794">
        <f>'3A 2025-2026 REPORTE CALIFICACI'!CO30</f>
        <v>33.3125</v>
      </c>
      <c r="F37" s="794">
        <f>'3A 2025-2026 REPORTE CALIFICACI'!DW30</f>
        <v>48.25</v>
      </c>
      <c r="G37" s="794">
        <f>'3A 2025-2026 REPORTE CALIFICACI'!FE30</f>
        <v>52.25</v>
      </c>
      <c r="H37" s="794">
        <f>'3A 2025-2026 REPORTE CALIFICACI'!GM30</f>
        <v>30.4375</v>
      </c>
      <c r="I37" s="794">
        <f>'3A 2025-2026 REPORTE CALIFICACI'!HU30</f>
        <v>52.125</v>
      </c>
      <c r="J37" s="794">
        <f>'3A 2025-2026 REPORTE CALIFICACI'!JC30</f>
        <v>55.4375</v>
      </c>
      <c r="K37" s="794">
        <f>'3A 2025-2026 REPORTE CALIFICACI'!KK30</f>
        <v>47.75</v>
      </c>
      <c r="L37" s="798">
        <f t="shared" si="1"/>
        <v>41.14583333</v>
      </c>
      <c r="M37" s="799" t="str">
        <f t="shared" si="2"/>
        <v>NO MERITORIO</v>
      </c>
    </row>
    <row r="38">
      <c r="A38" s="796">
        <v>21.0</v>
      </c>
      <c r="B38" s="797" t="str">
        <f>'3A 2025-2026 REPORTE CALIFICACI'!D31</f>
        <v>Yassir  Hernández Disla</v>
      </c>
      <c r="C38" s="794">
        <f>'3A 2025-2026 REPORTE CALIFICACI'!Y31</f>
        <v>62.9375</v>
      </c>
      <c r="D38" s="794">
        <f>'3A 2025-2026 REPORTE CALIFICACI'!BG31</f>
        <v>0</v>
      </c>
      <c r="E38" s="794">
        <f>'3A 2025-2026 REPORTE CALIFICACI'!CO31</f>
        <v>56.375</v>
      </c>
      <c r="F38" s="794">
        <f>'3A 2025-2026 REPORTE CALIFICACI'!DW31</f>
        <v>59.8125</v>
      </c>
      <c r="G38" s="794">
        <f>'3A 2025-2026 REPORTE CALIFICACI'!FE31</f>
        <v>63.75</v>
      </c>
      <c r="H38" s="794">
        <f>'3A 2025-2026 REPORTE CALIFICACI'!GM31</f>
        <v>62.625</v>
      </c>
      <c r="I38" s="794">
        <f>'3A 2025-2026 REPORTE CALIFICACI'!HU31</f>
        <v>61.625</v>
      </c>
      <c r="J38" s="794">
        <f>'3A 2025-2026 REPORTE CALIFICACI'!JC31</f>
        <v>62</v>
      </c>
      <c r="K38" s="794">
        <f>'3A 2025-2026 REPORTE CALIFICACI'!KK31</f>
        <v>62.54166667</v>
      </c>
      <c r="L38" s="798">
        <f t="shared" si="1"/>
        <v>54.62962963</v>
      </c>
      <c r="M38" s="799" t="str">
        <f t="shared" si="2"/>
        <v>NO MERITORIO</v>
      </c>
    </row>
    <row r="39">
      <c r="A39" s="796">
        <v>22.0</v>
      </c>
      <c r="B39" s="797" t="str">
        <f>'3A 2025-2026 REPORTE CALIFICACI'!D32</f>
        <v>Yadiel  Jiménez Betances</v>
      </c>
      <c r="C39" s="794">
        <f>'3A 2025-2026 REPORTE CALIFICACI'!Y32</f>
        <v>65.9375</v>
      </c>
      <c r="D39" s="794">
        <f>'3A 2025-2026 REPORTE CALIFICACI'!BG32</f>
        <v>0</v>
      </c>
      <c r="E39" s="794">
        <f>'3A 2025-2026 REPORTE CALIFICACI'!CO32</f>
        <v>67.0625</v>
      </c>
      <c r="F39" s="794">
        <f>'3A 2025-2026 REPORTE CALIFICACI'!DW32</f>
        <v>62</v>
      </c>
      <c r="G39" s="794">
        <f>'3A 2025-2026 REPORTE CALIFICACI'!FE32</f>
        <v>67.3125</v>
      </c>
      <c r="H39" s="794">
        <f>'3A 2025-2026 REPORTE CALIFICACI'!GM32</f>
        <v>65.8125</v>
      </c>
      <c r="I39" s="794">
        <f>'3A 2025-2026 REPORTE CALIFICACI'!HU32</f>
        <v>65</v>
      </c>
      <c r="J39" s="794">
        <f>'3A 2025-2026 REPORTE CALIFICACI'!JC32</f>
        <v>65.9375</v>
      </c>
      <c r="K39" s="794">
        <f>'3A 2025-2026 REPORTE CALIFICACI'!KK32</f>
        <v>63.75</v>
      </c>
      <c r="L39" s="798">
        <f t="shared" si="1"/>
        <v>58.09027778</v>
      </c>
      <c r="M39" s="799" t="str">
        <f t="shared" si="2"/>
        <v>NO MERITORIO</v>
      </c>
    </row>
    <row r="40">
      <c r="A40" s="796">
        <v>23.0</v>
      </c>
      <c r="B40" s="797" t="str">
        <f>'3A 2025-2026 REPORTE CALIFICACI'!D33</f>
        <v>Yamel  Mella Aquino</v>
      </c>
      <c r="C40" s="794">
        <f>'3A 2025-2026 REPORTE CALIFICACI'!Y33</f>
        <v>64</v>
      </c>
      <c r="D40" s="794">
        <f>'3A 2025-2026 REPORTE CALIFICACI'!BG33</f>
        <v>0</v>
      </c>
      <c r="E40" s="794">
        <f>'3A 2025-2026 REPORTE CALIFICACI'!CO33</f>
        <v>61.1875</v>
      </c>
      <c r="F40" s="794">
        <f>'3A 2025-2026 REPORTE CALIFICACI'!DW33</f>
        <v>56.875</v>
      </c>
      <c r="G40" s="794">
        <f>'3A 2025-2026 REPORTE CALIFICACI'!FE33</f>
        <v>61.5625</v>
      </c>
      <c r="H40" s="794">
        <f>'3A 2025-2026 REPORTE CALIFICACI'!GM33</f>
        <v>62.9375</v>
      </c>
      <c r="I40" s="794">
        <f>'3A 2025-2026 REPORTE CALIFICACI'!HU33</f>
        <v>61.875</v>
      </c>
      <c r="J40" s="794">
        <f>'3A 2025-2026 REPORTE CALIFICACI'!JC33</f>
        <v>65.0625</v>
      </c>
      <c r="K40" s="794">
        <f>'3A 2025-2026 REPORTE CALIFICACI'!KK33</f>
        <v>64.66666667</v>
      </c>
      <c r="L40" s="798">
        <f t="shared" si="1"/>
        <v>55.35185185</v>
      </c>
      <c r="M40" s="799" t="str">
        <f t="shared" si="2"/>
        <v>NO MERITORIO</v>
      </c>
    </row>
    <row r="41">
      <c r="A41" s="796">
        <v>24.0</v>
      </c>
      <c r="B41" s="797" t="str">
        <f>'3A 2025-2026 REPORTE CALIFICACI'!D34</f>
        <v>Sariely Del Carmen Mena Chávez</v>
      </c>
      <c r="C41" s="794">
        <f>'3A 2025-2026 REPORTE CALIFICACI'!Y34</f>
        <v>61.9375</v>
      </c>
      <c r="D41" s="794">
        <f>'3A 2025-2026 REPORTE CALIFICACI'!BG34</f>
        <v>0</v>
      </c>
      <c r="E41" s="794">
        <f>'3A 2025-2026 REPORTE CALIFICACI'!CO34</f>
        <v>55.8125</v>
      </c>
      <c r="F41" s="794">
        <f>'3A 2025-2026 REPORTE CALIFICACI'!DW34</f>
        <v>53.75</v>
      </c>
      <c r="G41" s="794">
        <f>'3A 2025-2026 REPORTE CALIFICACI'!FE34</f>
        <v>59.625</v>
      </c>
      <c r="H41" s="794">
        <f>'3A 2025-2026 REPORTE CALIFICACI'!GM34</f>
        <v>60.125</v>
      </c>
      <c r="I41" s="794">
        <f>'3A 2025-2026 REPORTE CALIFICACI'!HU34</f>
        <v>61.25</v>
      </c>
      <c r="J41" s="794">
        <f>'3A 2025-2026 REPORTE CALIFICACI'!JC34</f>
        <v>59.3125</v>
      </c>
      <c r="K41" s="794">
        <f>'3A 2025-2026 REPORTE CALIFICACI'!KK34</f>
        <v>59</v>
      </c>
      <c r="L41" s="798">
        <f t="shared" si="1"/>
        <v>52.3125</v>
      </c>
      <c r="M41" s="799" t="str">
        <f t="shared" si="2"/>
        <v>NO MERITORIO</v>
      </c>
    </row>
    <row r="42">
      <c r="A42" s="796">
        <v>25.0</v>
      </c>
      <c r="B42" s="797" t="str">
        <f>'3A 2025-2026 REPORTE CALIFICACI'!D35</f>
        <v>David Carmelo Navas Fernández</v>
      </c>
      <c r="C42" s="794">
        <f>'3A 2025-2026 REPORTE CALIFICACI'!Y35</f>
        <v>63.5</v>
      </c>
      <c r="D42" s="794">
        <f>'3A 2025-2026 REPORTE CALIFICACI'!BG35</f>
        <v>0</v>
      </c>
      <c r="E42" s="794">
        <f>'3A 2025-2026 REPORTE CALIFICACI'!CO35</f>
        <v>62.3125</v>
      </c>
      <c r="F42" s="794">
        <f>'3A 2025-2026 REPORTE CALIFICACI'!DW35</f>
        <v>62.625</v>
      </c>
      <c r="G42" s="794">
        <f>'3A 2025-2026 REPORTE CALIFICACI'!FE35</f>
        <v>64.9375</v>
      </c>
      <c r="H42" s="794">
        <f>'3A 2025-2026 REPORTE CALIFICACI'!GM35</f>
        <v>61</v>
      </c>
      <c r="I42" s="794">
        <f>'3A 2025-2026 REPORTE CALIFICACI'!HU35</f>
        <v>62.625</v>
      </c>
      <c r="J42" s="794">
        <f>'3A 2025-2026 REPORTE CALIFICACI'!JC35</f>
        <v>63.4375</v>
      </c>
      <c r="K42" s="794">
        <f>'3A 2025-2026 REPORTE CALIFICACI'!KK35</f>
        <v>64.3125</v>
      </c>
      <c r="L42" s="798">
        <f t="shared" si="1"/>
        <v>56.08333333</v>
      </c>
      <c r="M42" s="799" t="str">
        <f t="shared" si="2"/>
        <v>NO MERITORIO</v>
      </c>
    </row>
    <row r="43">
      <c r="A43" s="796">
        <v>26.0</v>
      </c>
      <c r="B43" s="797" t="str">
        <f>'3A 2025-2026 REPORTE CALIFICACI'!D36</f>
        <v>Andriw Jelier Ortiz Rodríguez</v>
      </c>
      <c r="C43" s="794">
        <f>'3A 2025-2026 REPORTE CALIFICACI'!Y36</f>
        <v>64.8125</v>
      </c>
      <c r="D43" s="794">
        <f>'3A 2025-2026 REPORTE CALIFICACI'!BG36</f>
        <v>0</v>
      </c>
      <c r="E43" s="794">
        <f>'3A 2025-2026 REPORTE CALIFICACI'!CO36</f>
        <v>53.625</v>
      </c>
      <c r="F43" s="794">
        <f>'3A 2025-2026 REPORTE CALIFICACI'!DW36</f>
        <v>63.75</v>
      </c>
      <c r="G43" s="794">
        <f>'3A 2025-2026 REPORTE CALIFICACI'!FE36</f>
        <v>60.1875</v>
      </c>
      <c r="H43" s="794">
        <f>'3A 2025-2026 REPORTE CALIFICACI'!GM36</f>
        <v>61.9375</v>
      </c>
      <c r="I43" s="794">
        <f>'3A 2025-2026 REPORTE CALIFICACI'!HU36</f>
        <v>62.375</v>
      </c>
      <c r="J43" s="794">
        <f>'3A 2025-2026 REPORTE CALIFICACI'!JC36</f>
        <v>59.1875</v>
      </c>
      <c r="K43" s="794">
        <f>'3A 2025-2026 REPORTE CALIFICACI'!KK36</f>
        <v>60.27083333</v>
      </c>
      <c r="L43" s="798">
        <f t="shared" si="1"/>
        <v>54.0162037</v>
      </c>
      <c r="M43" s="799" t="str">
        <f t="shared" si="2"/>
        <v>NO MERITORIO</v>
      </c>
    </row>
    <row r="44">
      <c r="A44" s="796">
        <v>27.0</v>
      </c>
      <c r="B44" s="797" t="str">
        <f>'3A 2025-2026 REPORTE CALIFICACI'!D37</f>
        <v>Dashley Nicole Peña García</v>
      </c>
      <c r="C44" s="794">
        <f>'3A 2025-2026 REPORTE CALIFICACI'!Y37</f>
        <v>61.75</v>
      </c>
      <c r="D44" s="794">
        <f>'3A 2025-2026 REPORTE CALIFICACI'!BG37</f>
        <v>0</v>
      </c>
      <c r="E44" s="794">
        <f>'3A 2025-2026 REPORTE CALIFICACI'!CO37</f>
        <v>58.6875</v>
      </c>
      <c r="F44" s="794">
        <f>'3A 2025-2026 REPORTE CALIFICACI'!DW37</f>
        <v>53</v>
      </c>
      <c r="G44" s="794">
        <f>'3A 2025-2026 REPORTE CALIFICACI'!FE37</f>
        <v>60.125</v>
      </c>
      <c r="H44" s="794">
        <f>'3A 2025-2026 REPORTE CALIFICACI'!GM37</f>
        <v>54.9375</v>
      </c>
      <c r="I44" s="794">
        <f>'3A 2025-2026 REPORTE CALIFICACI'!HU37</f>
        <v>66.75</v>
      </c>
      <c r="J44" s="794">
        <f>'3A 2025-2026 REPORTE CALIFICACI'!JC37</f>
        <v>61.6875</v>
      </c>
      <c r="K44" s="794">
        <f>'3A 2025-2026 REPORTE CALIFICACI'!KK37</f>
        <v>62.6875</v>
      </c>
      <c r="L44" s="798">
        <f t="shared" si="1"/>
        <v>53.29166667</v>
      </c>
      <c r="M44" s="799" t="str">
        <f t="shared" si="2"/>
        <v>NO MERITORIO</v>
      </c>
    </row>
    <row r="45">
      <c r="A45" s="796">
        <v>28.0</v>
      </c>
      <c r="B45" s="797" t="str">
        <f>'3A 2025-2026 REPORTE CALIFICACI'!D38</f>
        <v>Yesly  Peña Muñoz</v>
      </c>
      <c r="C45" s="794">
        <f>'3A 2025-2026 REPORTE CALIFICACI'!Y38</f>
        <v>68.875</v>
      </c>
      <c r="D45" s="794">
        <f>'3A 2025-2026 REPORTE CALIFICACI'!BG38</f>
        <v>0</v>
      </c>
      <c r="E45" s="794">
        <f>'3A 2025-2026 REPORTE CALIFICACI'!CO38</f>
        <v>67.5625</v>
      </c>
      <c r="F45" s="794">
        <f>'3A 2025-2026 REPORTE CALIFICACI'!DW38</f>
        <v>73.875</v>
      </c>
      <c r="G45" s="794">
        <f>'3A 2025-2026 REPORTE CALIFICACI'!FE38</f>
        <v>71.75</v>
      </c>
      <c r="H45" s="794">
        <f>'3A 2025-2026 REPORTE CALIFICACI'!GM38</f>
        <v>70.1875</v>
      </c>
      <c r="I45" s="794">
        <f>'3A 2025-2026 REPORTE CALIFICACI'!HU38</f>
        <v>71.4375</v>
      </c>
      <c r="J45" s="794">
        <f>'3A 2025-2026 REPORTE CALIFICACI'!JC38</f>
        <v>66.9375</v>
      </c>
      <c r="K45" s="794">
        <f>'3A 2025-2026 REPORTE CALIFICACI'!KK38</f>
        <v>70.5</v>
      </c>
      <c r="L45" s="798">
        <f t="shared" si="1"/>
        <v>62.34722222</v>
      </c>
      <c r="M45" s="799" t="str">
        <f t="shared" si="2"/>
        <v>NO MERITORIO</v>
      </c>
    </row>
    <row r="46">
      <c r="A46" s="796">
        <v>29.0</v>
      </c>
      <c r="B46" s="797" t="str">
        <f>'3A 2025-2026 REPORTE CALIFICACI'!D39</f>
        <v>Wilbert  Peña Paulino</v>
      </c>
      <c r="C46" s="794">
        <f>'3A 2025-2026 REPORTE CALIFICACI'!Y39</f>
        <v>60.5625</v>
      </c>
      <c r="D46" s="794">
        <f>'3A 2025-2026 REPORTE CALIFICACI'!BG39</f>
        <v>0</v>
      </c>
      <c r="E46" s="794">
        <f>'3A 2025-2026 REPORTE CALIFICACI'!CO39</f>
        <v>62.75</v>
      </c>
      <c r="F46" s="794">
        <f>'3A 2025-2026 REPORTE CALIFICACI'!DW39</f>
        <v>59.0625</v>
      </c>
      <c r="G46" s="794">
        <f>'3A 2025-2026 REPORTE CALIFICACI'!FE39</f>
        <v>63.5625</v>
      </c>
      <c r="H46" s="794">
        <f>'3A 2025-2026 REPORTE CALIFICACI'!GM39</f>
        <v>59.875</v>
      </c>
      <c r="I46" s="794">
        <f>'3A 2025-2026 REPORTE CALIFICACI'!HU39</f>
        <v>66.0625</v>
      </c>
      <c r="J46" s="794">
        <f>'3A 2025-2026 REPORTE CALIFICACI'!JC39</f>
        <v>60.5625</v>
      </c>
      <c r="K46" s="794">
        <f>'3A 2025-2026 REPORTE CALIFICACI'!KK39</f>
        <v>61.66666667</v>
      </c>
      <c r="L46" s="798">
        <f t="shared" si="1"/>
        <v>54.90046296</v>
      </c>
      <c r="M46" s="799" t="str">
        <f t="shared" si="2"/>
        <v>NO MERITORIO</v>
      </c>
    </row>
    <row r="47">
      <c r="A47" s="796">
        <v>30.0</v>
      </c>
      <c r="B47" s="797" t="str">
        <f>'3A 2025-2026 REPORTE CALIFICACI'!D40</f>
        <v>Yonayry  Peña Santos</v>
      </c>
      <c r="C47" s="794">
        <f>'3A 2025-2026 REPORTE CALIFICACI'!Y40</f>
        <v>59.5625</v>
      </c>
      <c r="D47" s="794">
        <f>'3A 2025-2026 REPORTE CALIFICACI'!BG40</f>
        <v>0</v>
      </c>
      <c r="E47" s="794">
        <f>'3A 2025-2026 REPORTE CALIFICACI'!CO40</f>
        <v>58.6875</v>
      </c>
      <c r="F47" s="794">
        <f>'3A 2025-2026 REPORTE CALIFICACI'!DW40</f>
        <v>52.9375</v>
      </c>
      <c r="G47" s="794">
        <f>'3A 2025-2026 REPORTE CALIFICACI'!FE40</f>
        <v>61.1875</v>
      </c>
      <c r="H47" s="794">
        <f>'3A 2025-2026 REPORTE CALIFICACI'!GM40</f>
        <v>55.125</v>
      </c>
      <c r="I47" s="794">
        <f>'3A 2025-2026 REPORTE CALIFICACI'!HU40</f>
        <v>64.875</v>
      </c>
      <c r="J47" s="794">
        <f>'3A 2025-2026 REPORTE CALIFICACI'!JC40</f>
        <v>61.3125</v>
      </c>
      <c r="K47" s="794">
        <f>'3A 2025-2026 REPORTE CALIFICACI'!KK40</f>
        <v>59.5</v>
      </c>
      <c r="L47" s="798">
        <f t="shared" si="1"/>
        <v>52.57638889</v>
      </c>
      <c r="M47" s="799" t="str">
        <f t="shared" si="2"/>
        <v>NO MERITORIO</v>
      </c>
    </row>
    <row r="48">
      <c r="A48" s="792">
        <v>31.0</v>
      </c>
      <c r="B48" s="793" t="str">
        <f>'3A 2025-2026 REPORTE CALIFICACI'!D41</f>
        <v>Rossier Analiz Pérez Rodríguez</v>
      </c>
      <c r="C48" s="794">
        <f>'3A 2025-2026 REPORTE CALIFICACI'!Y41</f>
        <v>66.5625</v>
      </c>
      <c r="D48" s="794">
        <f>'3A 2025-2026 REPORTE CALIFICACI'!BG41</f>
        <v>0</v>
      </c>
      <c r="E48" s="794">
        <f>'3A 2025-2026 REPORTE CALIFICACI'!CO41</f>
        <v>61.75</v>
      </c>
      <c r="F48" s="794">
        <f>'3A 2025-2026 REPORTE CALIFICACI'!DW41</f>
        <v>67.1875</v>
      </c>
      <c r="G48" s="794">
        <f>'3A 2025-2026 REPORTE CALIFICACI'!FE41</f>
        <v>67.1875</v>
      </c>
      <c r="H48" s="794">
        <f>'3A 2025-2026 REPORTE CALIFICACI'!GM41</f>
        <v>62.8125</v>
      </c>
      <c r="I48" s="794">
        <f>'3A 2025-2026 REPORTE CALIFICACI'!HU41</f>
        <v>68.375</v>
      </c>
      <c r="J48" s="794">
        <f>'3A 2025-2026 REPORTE CALIFICACI'!JC41</f>
        <v>65.75</v>
      </c>
      <c r="K48" s="794">
        <f>'3A 2025-2026 REPORTE CALIFICACI'!KK41</f>
        <v>67.75</v>
      </c>
      <c r="L48" s="794">
        <f t="shared" si="1"/>
        <v>58.59722222</v>
      </c>
      <c r="M48" s="795" t="str">
        <f t="shared" si="2"/>
        <v>NO MERITORIO</v>
      </c>
    </row>
    <row r="49">
      <c r="A49" s="792">
        <v>32.0</v>
      </c>
      <c r="B49" s="793" t="str">
        <f>'3A 2025-2026 REPORTE CALIFICACI'!D42</f>
        <v>Joseph Francisco Ramírez Espinosa</v>
      </c>
      <c r="C49" s="794">
        <f>'3A 2025-2026 REPORTE CALIFICACI'!Y42</f>
        <v>59.875</v>
      </c>
      <c r="D49" s="794">
        <f>'3A 2025-2026 REPORTE CALIFICACI'!BG42</f>
        <v>0</v>
      </c>
      <c r="E49" s="794">
        <f>'3A 2025-2026 REPORTE CALIFICACI'!CO42</f>
        <v>61.1875</v>
      </c>
      <c r="F49" s="794">
        <f>'3A 2025-2026 REPORTE CALIFICACI'!DW42</f>
        <v>52.875</v>
      </c>
      <c r="G49" s="794">
        <f>'3A 2025-2026 REPORTE CALIFICACI'!FE42</f>
        <v>65.875</v>
      </c>
      <c r="H49" s="794">
        <f>'3A 2025-2026 REPORTE CALIFICACI'!GM42</f>
        <v>60.1875</v>
      </c>
      <c r="I49" s="794">
        <f>'3A 2025-2026 REPORTE CALIFICACI'!HU42</f>
        <v>63</v>
      </c>
      <c r="J49" s="794">
        <f>'3A 2025-2026 REPORTE CALIFICACI'!JC42</f>
        <v>63.3125</v>
      </c>
      <c r="K49" s="794">
        <f>'3A 2025-2026 REPORTE CALIFICACI'!KK42</f>
        <v>59.75</v>
      </c>
      <c r="L49" s="794">
        <f t="shared" si="1"/>
        <v>54.00694444</v>
      </c>
      <c r="M49" s="795" t="str">
        <f t="shared" si="2"/>
        <v>NO MERITORIO</v>
      </c>
    </row>
    <row r="50">
      <c r="A50" s="792">
        <v>33.0</v>
      </c>
      <c r="B50" s="793" t="str">
        <f>'3A 2025-2026 REPORTE CALIFICACI'!D43</f>
        <v>Yariel Alfonso Ramos</v>
      </c>
      <c r="C50" s="794">
        <f>'3A 2025-2026 REPORTE CALIFICACI'!Y43</f>
        <v>52.75</v>
      </c>
      <c r="D50" s="794">
        <f>'3A 2025-2026 REPORTE CALIFICACI'!BG43</f>
        <v>0</v>
      </c>
      <c r="E50" s="794">
        <f>'3A 2025-2026 REPORTE CALIFICACI'!CO43</f>
        <v>52.6875</v>
      </c>
      <c r="F50" s="794">
        <f>'3A 2025-2026 REPORTE CALIFICACI'!DW43</f>
        <v>46.0625</v>
      </c>
      <c r="G50" s="794">
        <f>'3A 2025-2026 REPORTE CALIFICACI'!FE43</f>
        <v>46.25</v>
      </c>
      <c r="H50" s="794">
        <f>'3A 2025-2026 REPORTE CALIFICACI'!GM43</f>
        <v>35.5</v>
      </c>
      <c r="I50" s="794">
        <f>'3A 2025-2026 REPORTE CALIFICACI'!HU43</f>
        <v>49.5</v>
      </c>
      <c r="J50" s="794">
        <f>'3A 2025-2026 REPORTE CALIFICACI'!JC43</f>
        <v>55.6875</v>
      </c>
      <c r="K50" s="794">
        <f>'3A 2025-2026 REPORTE CALIFICACI'!KK43</f>
        <v>43.875</v>
      </c>
      <c r="L50" s="794">
        <f t="shared" si="1"/>
        <v>42.47916667</v>
      </c>
      <c r="M50" s="795" t="str">
        <f t="shared" si="2"/>
        <v>NO MERITORIO</v>
      </c>
    </row>
    <row r="51">
      <c r="A51" s="792">
        <v>34.0</v>
      </c>
      <c r="B51" s="793" t="str">
        <f>'3A 2025-2026 REPORTE CALIFICACI'!D44</f>
        <v>Carlos David Rodríguez Almánzar</v>
      </c>
      <c r="C51" s="794">
        <f>'3A 2025-2026 REPORTE CALIFICACI'!Y44</f>
        <v>56.9375</v>
      </c>
      <c r="D51" s="794">
        <f>'3A 2025-2026 REPORTE CALIFICACI'!BG44</f>
        <v>0</v>
      </c>
      <c r="E51" s="794">
        <f>'3A 2025-2026 REPORTE CALIFICACI'!CO44</f>
        <v>54</v>
      </c>
      <c r="F51" s="794">
        <f>'3A 2025-2026 REPORTE CALIFICACI'!DW44</f>
        <v>58.9375</v>
      </c>
      <c r="G51" s="794">
        <f>'3A 2025-2026 REPORTE CALIFICACI'!FE44</f>
        <v>53.625</v>
      </c>
      <c r="H51" s="794">
        <f>'3A 2025-2026 REPORTE CALIFICACI'!GM44</f>
        <v>38.4375</v>
      </c>
      <c r="I51" s="794">
        <f>'3A 2025-2026 REPORTE CALIFICACI'!HU44</f>
        <v>57.8125</v>
      </c>
      <c r="J51" s="794">
        <f>'3A 2025-2026 REPORTE CALIFICACI'!JC44</f>
        <v>59.8125</v>
      </c>
      <c r="K51" s="794">
        <f>'3A 2025-2026 REPORTE CALIFICACI'!KK44</f>
        <v>55</v>
      </c>
      <c r="L51" s="794">
        <f t="shared" si="1"/>
        <v>48.28472222</v>
      </c>
      <c r="M51" s="795" t="str">
        <f t="shared" si="2"/>
        <v>NO MERITORIO</v>
      </c>
    </row>
    <row r="52">
      <c r="A52" s="792">
        <v>35.0</v>
      </c>
      <c r="B52" s="793" t="str">
        <f>'3A 2025-2026 REPORTE CALIFICACI'!D45</f>
        <v>Darianni  Santos Medina</v>
      </c>
      <c r="C52" s="794">
        <f>'3A 2025-2026 REPORTE CALIFICACI'!Y45</f>
        <v>67.3125</v>
      </c>
      <c r="D52" s="794">
        <f>'3A 2025-2026 REPORTE CALIFICACI'!BG45</f>
        <v>0</v>
      </c>
      <c r="E52" s="794">
        <f>'3A 2025-2026 REPORTE CALIFICACI'!CO45</f>
        <v>64.8125</v>
      </c>
      <c r="F52" s="794">
        <f>'3A 2025-2026 REPORTE CALIFICACI'!DW45</f>
        <v>60.3125</v>
      </c>
      <c r="G52" s="794">
        <f>'3A 2025-2026 REPORTE CALIFICACI'!FE45</f>
        <v>66.4375</v>
      </c>
      <c r="H52" s="794">
        <f>'3A 2025-2026 REPORTE CALIFICACI'!GM45</f>
        <v>60.125</v>
      </c>
      <c r="I52" s="794">
        <f>'3A 2025-2026 REPORTE CALIFICACI'!HU45</f>
        <v>67.75</v>
      </c>
      <c r="J52" s="794">
        <f>'3A 2025-2026 REPORTE CALIFICACI'!JC45</f>
        <v>63.8125</v>
      </c>
      <c r="K52" s="794">
        <f>'3A 2025-2026 REPORTE CALIFICACI'!KK45</f>
        <v>66.625</v>
      </c>
      <c r="L52" s="794">
        <f t="shared" si="1"/>
        <v>57.46527778</v>
      </c>
      <c r="M52" s="795" t="str">
        <f t="shared" si="2"/>
        <v>NO MERITORIO</v>
      </c>
    </row>
    <row r="53">
      <c r="A53" s="792">
        <v>36.0</v>
      </c>
      <c r="B53" s="793" t="str">
        <f>'3A 2025-2026 REPORTE CALIFICACI'!D46</f>
        <v>Rosyeli Carolina Tavarez  Reyes</v>
      </c>
      <c r="C53" s="794">
        <f>'3A 2025-2026 REPORTE CALIFICACI'!Y46</f>
        <v>61.4375</v>
      </c>
      <c r="D53" s="794">
        <f>'3A 2025-2026 REPORTE CALIFICACI'!BG46</f>
        <v>0</v>
      </c>
      <c r="E53" s="794">
        <f>'3A 2025-2026 REPORTE CALIFICACI'!CO46</f>
        <v>53.0625</v>
      </c>
      <c r="F53" s="794">
        <f>'3A 2025-2026 REPORTE CALIFICACI'!DW46</f>
        <v>50.375</v>
      </c>
      <c r="G53" s="794">
        <f>'3A 2025-2026 REPORTE CALIFICACI'!FE46</f>
        <v>52.3125</v>
      </c>
      <c r="H53" s="794">
        <f>'3A 2025-2026 REPORTE CALIFICACI'!GM46</f>
        <v>47.875</v>
      </c>
      <c r="I53" s="794">
        <f>'3A 2025-2026 REPORTE CALIFICACI'!HU46</f>
        <v>51.375</v>
      </c>
      <c r="J53" s="794">
        <f>'3A 2025-2026 REPORTE CALIFICACI'!JC46</f>
        <v>59.9375</v>
      </c>
      <c r="K53" s="794">
        <f>'3A 2025-2026 REPORTE CALIFICACI'!KK46</f>
        <v>52.375</v>
      </c>
      <c r="L53" s="794">
        <f t="shared" si="1"/>
        <v>47.63888889</v>
      </c>
      <c r="M53" s="795" t="str">
        <f t="shared" si="2"/>
        <v>NO MERITORIO</v>
      </c>
    </row>
    <row r="54">
      <c r="A54" s="792">
        <v>37.0</v>
      </c>
      <c r="B54" s="793" t="str">
        <f>'3A 2025-2026 REPORTE CALIFICACI'!D47</f>
        <v>Melani  Taveras Bautista</v>
      </c>
      <c r="C54" s="794">
        <f>'3A 2025-2026 REPORTE CALIFICACI'!Y47</f>
        <v>65.25</v>
      </c>
      <c r="D54" s="794">
        <f>'3A 2025-2026 REPORTE CALIFICACI'!BG47</f>
        <v>0</v>
      </c>
      <c r="E54" s="794">
        <f>'3A 2025-2026 REPORTE CALIFICACI'!CO47</f>
        <v>52.3125</v>
      </c>
      <c r="F54" s="794">
        <f>'3A 2025-2026 REPORTE CALIFICACI'!DW47</f>
        <v>49.5625</v>
      </c>
      <c r="G54" s="794">
        <f>'3A 2025-2026 REPORTE CALIFICACI'!FE47</f>
        <v>63.875</v>
      </c>
      <c r="H54" s="794">
        <f>'3A 2025-2026 REPORTE CALIFICACI'!GM47</f>
        <v>53.6875</v>
      </c>
      <c r="I54" s="794">
        <f>'3A 2025-2026 REPORTE CALIFICACI'!HU47</f>
        <v>58</v>
      </c>
      <c r="J54" s="794">
        <f>'3A 2025-2026 REPORTE CALIFICACI'!JC47</f>
        <v>62.9375</v>
      </c>
      <c r="K54" s="794">
        <f>'3A 2025-2026 REPORTE CALIFICACI'!KK47</f>
        <v>63.25</v>
      </c>
      <c r="L54" s="794">
        <f t="shared" si="1"/>
        <v>52.09722222</v>
      </c>
      <c r="M54" s="795" t="str">
        <f t="shared" si="2"/>
        <v>NO MERITORIO</v>
      </c>
    </row>
    <row r="55">
      <c r="A55" s="792">
        <v>38.0</v>
      </c>
      <c r="B55" s="793" t="str">
        <f>'3A 2025-2026 REPORTE CALIFICACI'!D48</f>
        <v>Arianny  Tejada Guzmán</v>
      </c>
      <c r="C55" s="794">
        <f>'3A 2025-2026 REPORTE CALIFICACI'!Y48</f>
        <v>67.6875</v>
      </c>
      <c r="D55" s="794">
        <f>'3A 2025-2026 REPORTE CALIFICACI'!BG48</f>
        <v>0</v>
      </c>
      <c r="E55" s="794">
        <f>'3A 2025-2026 REPORTE CALIFICACI'!CO48</f>
        <v>69.125</v>
      </c>
      <c r="F55" s="794">
        <f>'3A 2025-2026 REPORTE CALIFICACI'!DW48</f>
        <v>61.625</v>
      </c>
      <c r="G55" s="794">
        <f>'3A 2025-2026 REPORTE CALIFICACI'!FE48</f>
        <v>70.625</v>
      </c>
      <c r="H55" s="794">
        <f>'3A 2025-2026 REPORTE CALIFICACI'!GM48</f>
        <v>67.8125</v>
      </c>
      <c r="I55" s="794">
        <f>'3A 2025-2026 REPORTE CALIFICACI'!HU48</f>
        <v>70.0625</v>
      </c>
      <c r="J55" s="794">
        <f>'3A 2025-2026 REPORTE CALIFICACI'!JC48</f>
        <v>69.4375</v>
      </c>
      <c r="K55" s="794">
        <f>'3A 2025-2026 REPORTE CALIFICACI'!KK48</f>
        <v>70.1875</v>
      </c>
      <c r="L55" s="794">
        <f t="shared" si="1"/>
        <v>60.72916667</v>
      </c>
      <c r="M55" s="795" t="str">
        <f t="shared" si="2"/>
        <v>NO MERITORIO</v>
      </c>
    </row>
    <row r="56">
      <c r="A56" s="792">
        <v>39.0</v>
      </c>
      <c r="B56" s="793" t="str">
        <f>'3A 2025-2026 REPORTE CALIFICACI'!D49</f>
        <v>Jeilyn Aliah Tejada</v>
      </c>
      <c r="C56" s="794">
        <f>'3A 2025-2026 REPORTE CALIFICACI'!Y49</f>
        <v>60.4375</v>
      </c>
      <c r="D56" s="794">
        <f>'3A 2025-2026 REPORTE CALIFICACI'!BG49</f>
        <v>0</v>
      </c>
      <c r="E56" s="794">
        <f>'3A 2025-2026 REPORTE CALIFICACI'!CO49</f>
        <v>58.0625</v>
      </c>
      <c r="F56" s="794">
        <f>'3A 2025-2026 REPORTE CALIFICACI'!DW49</f>
        <v>54.4375</v>
      </c>
      <c r="G56" s="794">
        <f>'3A 2025-2026 REPORTE CALIFICACI'!FE49</f>
        <v>61.8125</v>
      </c>
      <c r="H56" s="794">
        <f>'3A 2025-2026 REPORTE CALIFICACI'!GM49</f>
        <v>58.5</v>
      </c>
      <c r="I56" s="794">
        <f>'3A 2025-2026 REPORTE CALIFICACI'!HU49</f>
        <v>62.125</v>
      </c>
      <c r="J56" s="794">
        <f>'3A 2025-2026 REPORTE CALIFICACI'!JC49</f>
        <v>59.8125</v>
      </c>
      <c r="K56" s="794">
        <f>'3A 2025-2026 REPORTE CALIFICACI'!KK49</f>
        <v>59.97916667</v>
      </c>
      <c r="L56" s="794">
        <f t="shared" si="1"/>
        <v>52.7962963</v>
      </c>
      <c r="M56" s="795" t="str">
        <f t="shared" si="2"/>
        <v>NO MERITORIO</v>
      </c>
    </row>
    <row r="57">
      <c r="A57" s="792">
        <v>40.0</v>
      </c>
      <c r="B57" s="793" t="str">
        <f>'3A 2025-2026 REPORTE CALIFICACI'!D50</f>
        <v>Rosenny  Ureña Arias</v>
      </c>
      <c r="C57" s="794">
        <f>'3A 2025-2026 REPORTE CALIFICACI'!Y50</f>
        <v>62.25</v>
      </c>
      <c r="D57" s="794">
        <f>'3A 2025-2026 REPORTE CALIFICACI'!BG50</f>
        <v>0</v>
      </c>
      <c r="E57" s="794">
        <f>'3A 2025-2026 REPORTE CALIFICACI'!CO50</f>
        <v>69.375</v>
      </c>
      <c r="F57" s="794">
        <f>'3A 2025-2026 REPORTE CALIFICACI'!DW50</f>
        <v>62.5625</v>
      </c>
      <c r="G57" s="794">
        <f>'3A 2025-2026 REPORTE CALIFICACI'!FE50</f>
        <v>66.75</v>
      </c>
      <c r="H57" s="794">
        <f>'3A 2025-2026 REPORTE CALIFICACI'!GM50</f>
        <v>64.75</v>
      </c>
      <c r="I57" s="794">
        <f>'3A 2025-2026 REPORTE CALIFICACI'!HU50</f>
        <v>70</v>
      </c>
      <c r="J57" s="794">
        <f>'3A 2025-2026 REPORTE CALIFICACI'!JC50</f>
        <v>65.6875</v>
      </c>
      <c r="K57" s="794">
        <f>'3A 2025-2026 REPORTE CALIFICACI'!KK50</f>
        <v>68.5625</v>
      </c>
      <c r="L57" s="794">
        <f t="shared" si="1"/>
        <v>58.88194444</v>
      </c>
      <c r="M57" s="795" t="str">
        <f t="shared" si="2"/>
        <v>NO MERITORIO</v>
      </c>
    </row>
    <row r="58">
      <c r="A58" s="792">
        <v>41.0</v>
      </c>
      <c r="B58" s="793" t="str">
        <f>'3A 2025-2026 REPORTE CALIFICACI'!D51</f>
        <v>Jonathan  De Jesús Valerio Felipe</v>
      </c>
      <c r="C58" s="794">
        <f>'3A 2025-2026 REPORTE CALIFICACI'!Y51</f>
        <v>60.8125</v>
      </c>
      <c r="D58" s="794">
        <f>'3A 2025-2026 REPORTE CALIFICACI'!BG51</f>
        <v>0</v>
      </c>
      <c r="E58" s="794">
        <f>'3A 2025-2026 REPORTE CALIFICACI'!CO51</f>
        <v>54.9375</v>
      </c>
      <c r="F58" s="794">
        <f>'3A 2025-2026 REPORTE CALIFICACI'!DW51</f>
        <v>52.375</v>
      </c>
      <c r="G58" s="794">
        <f>'3A 2025-2026 REPORTE CALIFICACI'!FE51</f>
        <v>54.0625</v>
      </c>
      <c r="H58" s="794">
        <f>'3A 2025-2026 REPORTE CALIFICACI'!GM51</f>
        <v>52.625</v>
      </c>
      <c r="I58" s="794">
        <f>'3A 2025-2026 REPORTE CALIFICACI'!HU51</f>
        <v>60.75</v>
      </c>
      <c r="J58" s="794">
        <f>'3A 2025-2026 REPORTE CALIFICACI'!JC51</f>
        <v>61.0625</v>
      </c>
      <c r="K58" s="794">
        <f>'3A 2025-2026 REPORTE CALIFICACI'!KK51</f>
        <v>55.375</v>
      </c>
      <c r="L58" s="794">
        <f t="shared" si="1"/>
        <v>50.22222222</v>
      </c>
      <c r="M58" s="795" t="str">
        <f t="shared" si="2"/>
        <v>NO MERITORIO</v>
      </c>
    </row>
    <row r="59">
      <c r="A59" s="792">
        <v>42.0</v>
      </c>
      <c r="B59" s="793" t="str">
        <f>'3A 2025-2026 REPORTE CALIFICACI'!D52</f>
        <v>Crisleydi  Turbí</v>
      </c>
      <c r="C59" s="794">
        <f>'3A 2025-2026 REPORTE CALIFICACI'!Y52</f>
        <v>57.375</v>
      </c>
      <c r="D59" s="794">
        <f>'3A 2025-2026 REPORTE CALIFICACI'!BG52</f>
        <v>0</v>
      </c>
      <c r="E59" s="794">
        <f>'3A 2025-2026 REPORTE CALIFICACI'!CO52</f>
        <v>50.4375</v>
      </c>
      <c r="F59" s="794">
        <f>'3A 2025-2026 REPORTE CALIFICACI'!DW52</f>
        <v>53.3125</v>
      </c>
      <c r="G59" s="794">
        <f>'3A 2025-2026 REPORTE CALIFICACI'!FE52</f>
        <v>54.0625</v>
      </c>
      <c r="H59" s="794">
        <f>'3A 2025-2026 REPORTE CALIFICACI'!GM52</f>
        <v>50.4375</v>
      </c>
      <c r="I59" s="794">
        <f>'3A 2025-2026 REPORTE CALIFICACI'!HU52</f>
        <v>57.625</v>
      </c>
      <c r="J59" s="794">
        <f>'3A 2025-2026 REPORTE CALIFICACI'!JC52</f>
        <v>59.625</v>
      </c>
      <c r="K59" s="794">
        <f>'3A 2025-2026 REPORTE CALIFICACI'!KK52</f>
        <v>56.4375</v>
      </c>
      <c r="L59" s="794">
        <f t="shared" si="1"/>
        <v>48.8125</v>
      </c>
      <c r="M59" s="795" t="str">
        <f t="shared" si="2"/>
        <v>NO MERITORIO</v>
      </c>
    </row>
    <row r="60">
      <c r="A60" s="792">
        <v>43.0</v>
      </c>
      <c r="B60" s="793" t="str">
        <f>'3A 2025-2026 REPORTE CALIFICACI'!D53</f>
        <v>Jhoangel Rafael Vargas Ulloa</v>
      </c>
      <c r="C60" s="794">
        <f>'3A 2025-2026 REPORTE CALIFICACI'!Y53</f>
        <v>48.4375</v>
      </c>
      <c r="D60" s="794">
        <f>'3A 2025-2026 REPORTE CALIFICACI'!BG53</f>
        <v>0</v>
      </c>
      <c r="E60" s="794">
        <f>'3A 2025-2026 REPORTE CALIFICACI'!CO53</f>
        <v>37.875</v>
      </c>
      <c r="F60" s="794">
        <f>'3A 2025-2026 REPORTE CALIFICACI'!DW53</f>
        <v>30.5</v>
      </c>
      <c r="G60" s="794">
        <f>'3A 2025-2026 REPORTE CALIFICACI'!FE53</f>
        <v>43.625</v>
      </c>
      <c r="H60" s="794">
        <f>'3A 2025-2026 REPORTE CALIFICACI'!GM53</f>
        <v>30.6875</v>
      </c>
      <c r="I60" s="794">
        <f>'3A 2025-2026 REPORTE CALIFICACI'!HU53</f>
        <v>53.3125</v>
      </c>
      <c r="J60" s="794">
        <f>'3A 2025-2026 REPORTE CALIFICACI'!JC53</f>
        <v>45.9375</v>
      </c>
      <c r="K60" s="794">
        <f>'3A 2025-2026 REPORTE CALIFICACI'!KK53</f>
        <v>40.6875</v>
      </c>
      <c r="L60" s="794">
        <f t="shared" si="1"/>
        <v>36.78472222</v>
      </c>
      <c r="M60" s="795" t="str">
        <f t="shared" si="2"/>
        <v>NO MERITORIO</v>
      </c>
    </row>
    <row r="61">
      <c r="A61" s="792">
        <v>44.0</v>
      </c>
      <c r="B61" s="793" t="str">
        <f>'3A 2025-2026 REPORTE CALIFICACI'!D54</f>
        <v>Leslie  Cruz Espinal</v>
      </c>
      <c r="C61" s="794">
        <f>'3A 2025-2026 REPORTE CALIFICACI'!Y54</f>
        <v>66.5</v>
      </c>
      <c r="D61" s="794">
        <f>'3A 2025-2026 REPORTE CALIFICACI'!BG54</f>
        <v>0</v>
      </c>
      <c r="E61" s="794">
        <f>'3A 2025-2026 REPORTE CALIFICACI'!CO54</f>
        <v>61.1875</v>
      </c>
      <c r="F61" s="794">
        <f>'3A 2025-2026 REPORTE CALIFICACI'!DW54</f>
        <v>51</v>
      </c>
      <c r="G61" s="794">
        <f>'3A 2025-2026 REPORTE CALIFICACI'!FE54</f>
        <v>59.25</v>
      </c>
      <c r="H61" s="794">
        <f>'3A 2025-2026 REPORTE CALIFICACI'!GM54</f>
        <v>61.75</v>
      </c>
      <c r="I61" s="794">
        <f>'3A 2025-2026 REPORTE CALIFICACI'!HU54</f>
        <v>67.5625</v>
      </c>
      <c r="J61" s="794">
        <f>'3A 2025-2026 REPORTE CALIFICACI'!JC54</f>
        <v>62.4375</v>
      </c>
      <c r="K61" s="794">
        <f>'3A 2025-2026 REPORTE CALIFICACI'!KK54</f>
        <v>59.9375</v>
      </c>
      <c r="L61" s="794">
        <f t="shared" si="1"/>
        <v>54.40277778</v>
      </c>
      <c r="M61" s="795" t="str">
        <f t="shared" si="2"/>
        <v>NO MERITORIO</v>
      </c>
    </row>
    <row r="62">
      <c r="A62" s="792">
        <v>45.0</v>
      </c>
      <c r="B62" s="793" t="str">
        <f>'3A 2025-2026 REPORTE CALIFICACI'!D55</f>
        <v/>
      </c>
      <c r="C62" s="794">
        <f>'3A 2025-2026 REPORTE CALIFICACI'!Y55</f>
        <v>0</v>
      </c>
      <c r="D62" s="794">
        <f>'3A 2025-2026 REPORTE CALIFICACI'!BG55</f>
        <v>0</v>
      </c>
      <c r="E62" s="794">
        <f>'3A 2025-2026 REPORTE CALIFICACI'!CO55</f>
        <v>0</v>
      </c>
      <c r="F62" s="794">
        <f>'3A 2025-2026 REPORTE CALIFICACI'!DW55</f>
        <v>0</v>
      </c>
      <c r="G62" s="794">
        <f>'3A 2025-2026 REPORTE CALIFICACI'!FE55</f>
        <v>0</v>
      </c>
      <c r="H62" s="794">
        <f>'3A 2025-2026 REPORTE CALIFICACI'!GM55</f>
        <v>0</v>
      </c>
      <c r="I62" s="794">
        <f>'3A 2025-2026 REPORTE CALIFICACI'!HU55</f>
        <v>0</v>
      </c>
      <c r="J62" s="794">
        <f>'3A 2025-2026 REPORTE CALIFICACI'!JC55</f>
        <v>0</v>
      </c>
      <c r="K62" s="794">
        <f>'3A 2025-2026 REPORTE CALIFICACI'!KK55</f>
        <v>0</v>
      </c>
      <c r="L62" s="794">
        <f t="shared" si="1"/>
        <v>0</v>
      </c>
      <c r="M62" s="795" t="str">
        <f t="shared" si="2"/>
        <v>NO MERITORIO</v>
      </c>
    </row>
  </sheetData>
  <mergeCells count="2">
    <mergeCell ref="B14:L14"/>
    <mergeCell ref="B15:L15"/>
  </mergeCells>
  <conditionalFormatting sqref="C1:K13 C16:K62">
    <cfRule type="cellIs" dxfId="29" priority="1" operator="greaterThanOrEqual">
      <formula>80</formula>
    </cfRule>
  </conditionalFormatting>
  <conditionalFormatting sqref="L1:M13 L16:M62">
    <cfRule type="cellIs" dxfId="30" priority="2" operator="greaterThanOrEqual">
      <formula>90</formula>
    </cfRule>
  </conditionalFormatting>
  <conditionalFormatting sqref="M1:M62">
    <cfRule type="cellIs" dxfId="30" priority="3" operator="equal">
      <formula>"meritorio"</formula>
    </cfRule>
  </conditionalFormatting>
  <conditionalFormatting sqref="C18:K62">
    <cfRule type="cellIs" dxfId="31" priority="4" operator="lessThanOrEqual">
      <formula>80</formula>
    </cfRule>
  </conditionalFormatting>
  <printOptions horizontalCentered="1"/>
  <pageMargins bottom="0.75" footer="0.0" header="0.0" left="0.7" right="0.7" top="0.75"/>
  <pageSetup fitToHeight="0" orientation="portrait" pageOrder="overThenDown"/>
  <drawing r:id="rId1"/>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8"/>
    <col customWidth="1" min="2" max="2" width="37.88"/>
    <col customWidth="1" min="3" max="13" width="2.63"/>
    <col customWidth="1" min="14" max="14" width="24.13"/>
  </cols>
  <sheetData>
    <row r="1">
      <c r="A1" s="800"/>
      <c r="B1" s="800"/>
      <c r="C1" s="800"/>
      <c r="D1" s="800"/>
      <c r="E1" s="800"/>
      <c r="F1" s="800"/>
      <c r="G1" s="800"/>
      <c r="H1" s="800"/>
      <c r="I1" s="800"/>
      <c r="J1" s="800"/>
      <c r="K1" s="800"/>
      <c r="L1" s="800"/>
      <c r="M1" s="800"/>
      <c r="N1" s="800"/>
    </row>
    <row r="2">
      <c r="A2" s="800"/>
      <c r="B2" s="800"/>
      <c r="C2" s="800"/>
      <c r="D2" s="800"/>
      <c r="E2" s="800"/>
      <c r="F2" s="800"/>
      <c r="G2" s="800"/>
      <c r="H2" s="800"/>
      <c r="I2" s="800"/>
      <c r="J2" s="800"/>
      <c r="K2" s="800"/>
      <c r="L2" s="800"/>
      <c r="M2" s="800"/>
      <c r="N2" s="800"/>
    </row>
    <row r="3">
      <c r="A3" s="800"/>
      <c r="B3" s="800"/>
      <c r="C3" s="800"/>
      <c r="D3" s="800"/>
      <c r="E3" s="800"/>
      <c r="F3" s="800"/>
      <c r="G3" s="800"/>
      <c r="H3" s="800"/>
      <c r="I3" s="800"/>
      <c r="J3" s="800"/>
      <c r="K3" s="800"/>
      <c r="L3" s="800"/>
      <c r="M3" s="800"/>
      <c r="N3" s="800"/>
    </row>
    <row r="4">
      <c r="A4" s="800"/>
      <c r="B4" s="800"/>
      <c r="C4" s="800"/>
      <c r="D4" s="800"/>
      <c r="E4" s="800"/>
      <c r="F4" s="800"/>
      <c r="G4" s="800"/>
      <c r="H4" s="800"/>
      <c r="I4" s="800"/>
      <c r="J4" s="800"/>
      <c r="K4" s="800"/>
      <c r="L4" s="800"/>
      <c r="M4" s="800"/>
      <c r="N4" s="800"/>
    </row>
    <row r="5">
      <c r="A5" s="800"/>
      <c r="B5" s="800"/>
      <c r="C5" s="800"/>
      <c r="D5" s="800"/>
      <c r="E5" s="800"/>
      <c r="F5" s="800"/>
      <c r="G5" s="800"/>
      <c r="H5" s="800"/>
      <c r="I5" s="800"/>
      <c r="J5" s="800"/>
      <c r="K5" s="800"/>
      <c r="L5" s="800"/>
      <c r="M5" s="800"/>
      <c r="N5" s="800"/>
    </row>
    <row r="6">
      <c r="A6" s="800"/>
      <c r="B6" s="800"/>
      <c r="C6" s="800"/>
      <c r="D6" s="800"/>
      <c r="E6" s="800"/>
      <c r="F6" s="800"/>
      <c r="G6" s="800"/>
      <c r="H6" s="800"/>
      <c r="I6" s="800"/>
      <c r="J6" s="800"/>
      <c r="K6" s="800"/>
      <c r="L6" s="800"/>
      <c r="M6" s="800"/>
      <c r="N6" s="800"/>
    </row>
    <row r="7">
      <c r="A7" s="800" t="str">
        <f>'DATOS DEL CENTRO'!B20</f>
        <v>3A</v>
      </c>
      <c r="C7" s="800" t="str">
        <f>'DATOS DEL CENTRO'!B19</f>
        <v>2025-2026</v>
      </c>
      <c r="N7" s="800"/>
    </row>
    <row r="8">
      <c r="A8" s="800"/>
      <c r="B8" s="800" t="s">
        <v>1102</v>
      </c>
      <c r="N8" s="800"/>
    </row>
    <row r="9" ht="193.5" customHeight="1">
      <c r="A9" s="801" t="s">
        <v>1077</v>
      </c>
      <c r="B9" s="801" t="s">
        <v>437</v>
      </c>
      <c r="C9" s="802" t="s">
        <v>980</v>
      </c>
      <c r="D9" s="802" t="s">
        <v>1103</v>
      </c>
      <c r="E9" s="802" t="s">
        <v>1104</v>
      </c>
      <c r="F9" s="802" t="s">
        <v>1105</v>
      </c>
      <c r="G9" s="802" t="s">
        <v>1018</v>
      </c>
      <c r="H9" s="802" t="s">
        <v>1106</v>
      </c>
      <c r="I9" s="802" t="s">
        <v>870</v>
      </c>
      <c r="J9" s="802" t="s">
        <v>1021</v>
      </c>
      <c r="K9" s="802" t="s">
        <v>1022</v>
      </c>
      <c r="L9" s="802" t="s">
        <v>107</v>
      </c>
      <c r="M9" s="802" t="s">
        <v>108</v>
      </c>
      <c r="N9" s="282" t="s">
        <v>1107</v>
      </c>
    </row>
    <row r="10">
      <c r="A10" s="801">
        <v>1.0</v>
      </c>
      <c r="B10" s="803" t="str">
        <f>'3A 2025 - 2026 DATOS DEL ESTUDI'!B4</f>
        <v>Jadiel De Jesús Acosta Peña</v>
      </c>
      <c r="C10" s="804" t="str">
        <f>if('CF-LE3149'!I7&gt;=70,"P","")</f>
        <v/>
      </c>
      <c r="D10" s="804" t="str">
        <f>if('CF-LE-I3150'!I7&gt;=70,"P","")</f>
        <v/>
      </c>
      <c r="E10" s="804" t="str">
        <f>if('CF-LE-F3151'!I7&gt;=70,"P","")</f>
        <v/>
      </c>
      <c r="F10" s="804" t="str">
        <f>if('CF-M-3152'!I7&gt;=70,"P","")</f>
        <v/>
      </c>
      <c r="G10" s="804" t="str">
        <f>if('CF-CS-3153'!I7&gt;=70,"P","")</f>
        <v/>
      </c>
      <c r="H10" s="804" t="str">
        <f>if('CF-CN-3154'!I7&gt;=70,"P","")</f>
        <v/>
      </c>
      <c r="I10" s="804" t="str">
        <f>if('CF-EA-3155'!I7&gt;=70,"P","")</f>
        <v/>
      </c>
      <c r="J10" s="804" t="str">
        <f>if('CF-EF-3156'!I7&gt;=70,"P","")</f>
        <v/>
      </c>
      <c r="K10" s="804" t="str">
        <f>if('CF-FIHR-3157'!I7&gt;=70,"P","")</f>
        <v/>
      </c>
      <c r="L10" s="805" t="str">
        <f>'3A 2025 - 2026 DATOS DEL ESTUDI'!D4</f>
        <v/>
      </c>
      <c r="M10" s="805" t="str">
        <f>'3A 2025 - 2026 DATOS DEL ESTUDI'!C4</f>
        <v>X</v>
      </c>
      <c r="N10" s="806" t="str">
        <f t="shared" ref="N10:N54" si="1">if(COUNTIF(C10:K10,"P")=COLUMNS(C10:K10),"Promovido/a"," ")</f>
        <v> </v>
      </c>
    </row>
    <row r="11">
      <c r="A11" s="801">
        <v>2.0</v>
      </c>
      <c r="B11" s="803" t="str">
        <f>'3A 2025 - 2026 DATOS DEL ESTUDI'!B5</f>
        <v>Daniel  Elía Almonte Martínez</v>
      </c>
      <c r="C11" s="804" t="str">
        <f>if('CF-LE3149'!I8&gt;=70,"P","")</f>
        <v/>
      </c>
      <c r="D11" s="804" t="str">
        <f>if('CF-LE-I3150'!I8&gt;=70,"P","")</f>
        <v/>
      </c>
      <c r="E11" s="804" t="str">
        <f>if('CF-LE-F3151'!I8&gt;=70,"P","")</f>
        <v/>
      </c>
      <c r="F11" s="804" t="str">
        <f>if('CF-M-3152'!I8&gt;=70,"P","")</f>
        <v/>
      </c>
      <c r="G11" s="804" t="str">
        <f>if('CF-CS-3153'!I8&gt;=70,"P","")</f>
        <v/>
      </c>
      <c r="H11" s="804" t="str">
        <f>if('CF-CN-3154'!I8&gt;=70,"P","")</f>
        <v/>
      </c>
      <c r="I11" s="804" t="str">
        <f>if('CF-EA-3155'!I8&gt;=70,"P","")</f>
        <v/>
      </c>
      <c r="J11" s="804" t="str">
        <f>if('CF-EF-3156'!I8&gt;=70,"P","")</f>
        <v/>
      </c>
      <c r="K11" s="804" t="str">
        <f>if('CF-FIHR-3157'!I8&gt;=70,"P","")</f>
        <v/>
      </c>
      <c r="L11" s="805" t="str">
        <f>'3A 2025 - 2026 DATOS DEL ESTUDI'!D5</f>
        <v/>
      </c>
      <c r="M11" s="805" t="str">
        <f>'3A 2025 - 2026 DATOS DEL ESTUDI'!C5</f>
        <v>X</v>
      </c>
      <c r="N11" s="806" t="str">
        <f t="shared" si="1"/>
        <v> </v>
      </c>
    </row>
    <row r="12">
      <c r="A12" s="801">
        <v>3.0</v>
      </c>
      <c r="B12" s="803" t="str">
        <f>'3A 2025 - 2026 DATOS DEL ESTUDI'!B6</f>
        <v>Isaac  Ángeles Liriano</v>
      </c>
      <c r="C12" s="804" t="str">
        <f>if('CF-LE3149'!I9&gt;=70,"P","")</f>
        <v/>
      </c>
      <c r="D12" s="804" t="str">
        <f>if('CF-LE-I3150'!I9&gt;=70,"P","")</f>
        <v/>
      </c>
      <c r="E12" s="804" t="str">
        <f>if('CF-LE-F3151'!I9&gt;=70,"P","")</f>
        <v/>
      </c>
      <c r="F12" s="804" t="str">
        <f>if('CF-M-3152'!I9&gt;=70,"P","")</f>
        <v/>
      </c>
      <c r="G12" s="804" t="str">
        <f>if('CF-CS-3153'!I9&gt;=70,"P","")</f>
        <v/>
      </c>
      <c r="H12" s="804" t="str">
        <f>if('CF-CN-3154'!I9&gt;=70,"P","")</f>
        <v/>
      </c>
      <c r="I12" s="804" t="str">
        <f>if('CF-EA-3155'!I9&gt;=70,"P","")</f>
        <v/>
      </c>
      <c r="J12" s="804" t="str">
        <f>if('CF-EF-3156'!I9&gt;=70,"P","")</f>
        <v/>
      </c>
      <c r="K12" s="804" t="str">
        <f>if('CF-FIHR-3157'!I9&gt;=70,"P","")</f>
        <v/>
      </c>
      <c r="L12" s="805" t="str">
        <f>'3A 2025 - 2026 DATOS DEL ESTUDI'!D6</f>
        <v/>
      </c>
      <c r="M12" s="805" t="str">
        <f>'3A 2025 - 2026 DATOS DEL ESTUDI'!C6</f>
        <v>X</v>
      </c>
      <c r="N12" s="806" t="str">
        <f t="shared" si="1"/>
        <v> </v>
      </c>
    </row>
    <row r="13">
      <c r="A13" s="801">
        <v>4.0</v>
      </c>
      <c r="B13" s="803" t="str">
        <f>'3A 2025 - 2026 DATOS DEL ESTUDI'!B7</f>
        <v>Melaniee  Aquino  Estrella</v>
      </c>
      <c r="C13" s="804" t="str">
        <f>if('CF-LE3149'!I10&gt;=70,"P","")</f>
        <v/>
      </c>
      <c r="D13" s="804" t="str">
        <f>if('CF-LE-I3150'!I10&gt;=70,"P","")</f>
        <v/>
      </c>
      <c r="E13" s="804" t="str">
        <f>if('CF-LE-F3151'!I10&gt;=70,"P","")</f>
        <v/>
      </c>
      <c r="F13" s="804" t="str">
        <f>if('CF-M-3152'!I10&gt;=70,"P","")</f>
        <v/>
      </c>
      <c r="G13" s="804" t="str">
        <f>if('CF-CS-3153'!I10&gt;=70,"P","")</f>
        <v/>
      </c>
      <c r="H13" s="804" t="str">
        <f>if('CF-CN-3154'!I10&gt;=70,"P","")</f>
        <v/>
      </c>
      <c r="I13" s="804" t="str">
        <f>if('CF-EA-3155'!I10&gt;=70,"P","")</f>
        <v/>
      </c>
      <c r="J13" s="804" t="str">
        <f>if('CF-EF-3156'!I10&gt;=70,"P","")</f>
        <v/>
      </c>
      <c r="K13" s="804" t="str">
        <f>if('CF-FIHR-3157'!I10&gt;=70,"P","")</f>
        <v/>
      </c>
      <c r="L13" s="805" t="str">
        <f>'3A 2025 - 2026 DATOS DEL ESTUDI'!D7</f>
        <v>X</v>
      </c>
      <c r="M13" s="805" t="str">
        <f>'3A 2025 - 2026 DATOS DEL ESTUDI'!C7</f>
        <v/>
      </c>
      <c r="N13" s="806" t="str">
        <f t="shared" si="1"/>
        <v> </v>
      </c>
    </row>
    <row r="14">
      <c r="A14" s="801">
        <v>5.0</v>
      </c>
      <c r="B14" s="803" t="str">
        <f>'3A 2025 - 2026 DATOS DEL ESTUDI'!B8</f>
        <v>Jennifer  Asenjo  De Los Santos TRANSFERIDA 10/12/25</v>
      </c>
      <c r="C14" s="804" t="str">
        <f>if('CF-LE3149'!I11&gt;=70,"P","")</f>
        <v/>
      </c>
      <c r="D14" s="804" t="str">
        <f>if('CF-LE-I3150'!I11&gt;=70,"P","")</f>
        <v/>
      </c>
      <c r="E14" s="804" t="str">
        <f>if('CF-LE-F3151'!I11&gt;=70,"P","")</f>
        <v/>
      </c>
      <c r="F14" s="804" t="str">
        <f>if('CF-M-3152'!I11&gt;=70,"P","")</f>
        <v/>
      </c>
      <c r="G14" s="804" t="str">
        <f>if('CF-CS-3153'!I11&gt;=70,"P","")</f>
        <v/>
      </c>
      <c r="H14" s="804" t="str">
        <f>if('CF-CN-3154'!I11&gt;=70,"P","")</f>
        <v/>
      </c>
      <c r="I14" s="804" t="str">
        <f>if('CF-EA-3155'!I11&gt;=70,"P","")</f>
        <v/>
      </c>
      <c r="J14" s="804" t="str">
        <f>if('CF-EF-3156'!I11&gt;=70,"P","")</f>
        <v/>
      </c>
      <c r="K14" s="804" t="str">
        <f>if('CF-FIHR-3157'!I11&gt;=70,"P","")</f>
        <v/>
      </c>
      <c r="L14" s="805" t="str">
        <f>'3A 2025 - 2026 DATOS DEL ESTUDI'!D8</f>
        <v>X</v>
      </c>
      <c r="M14" s="805" t="str">
        <f>'3A 2025 - 2026 DATOS DEL ESTUDI'!C8</f>
        <v/>
      </c>
      <c r="N14" s="806" t="str">
        <f t="shared" si="1"/>
        <v> </v>
      </c>
    </row>
    <row r="15">
      <c r="A15" s="801">
        <v>6.0</v>
      </c>
      <c r="B15" s="803" t="str">
        <f>'3A 2025 - 2026 DATOS DEL ESTUDI'!B9</f>
        <v>Leshlie Crismayri Bautista Quezada</v>
      </c>
      <c r="C15" s="804" t="str">
        <f>if('CF-LE3149'!I12&gt;=70,"P","")</f>
        <v/>
      </c>
      <c r="D15" s="804" t="str">
        <f>if('CF-LE-I3150'!I12&gt;=70,"P","")</f>
        <v/>
      </c>
      <c r="E15" s="804" t="str">
        <f>if('CF-LE-F3151'!I12&gt;=70,"P","")</f>
        <v/>
      </c>
      <c r="F15" s="804" t="str">
        <f>if('CF-M-3152'!I12&gt;=70,"P","")</f>
        <v/>
      </c>
      <c r="G15" s="804" t="str">
        <f>if('CF-CS-3153'!I12&gt;=70,"P","")</f>
        <v/>
      </c>
      <c r="H15" s="804" t="str">
        <f>if('CF-CN-3154'!I12&gt;=70,"P","")</f>
        <v>P</v>
      </c>
      <c r="I15" s="804" t="str">
        <f>if('CF-EA-3155'!I12&gt;=70,"P","")</f>
        <v/>
      </c>
      <c r="J15" s="804" t="str">
        <f>if('CF-EF-3156'!I12&gt;=70,"P","")</f>
        <v/>
      </c>
      <c r="K15" s="804" t="str">
        <f>if('CF-FIHR-3157'!I12&gt;=70,"P","")</f>
        <v/>
      </c>
      <c r="L15" s="805" t="str">
        <f>'3A 2025 - 2026 DATOS DEL ESTUDI'!D9</f>
        <v>X</v>
      </c>
      <c r="M15" s="805" t="str">
        <f>'3A 2025 - 2026 DATOS DEL ESTUDI'!C9</f>
        <v/>
      </c>
      <c r="N15" s="806" t="str">
        <f t="shared" si="1"/>
        <v> </v>
      </c>
    </row>
    <row r="16">
      <c r="A16" s="801">
        <v>7.0</v>
      </c>
      <c r="B16" s="803" t="str">
        <f>'3A 2025 - 2026 DATOS DEL ESTUDI'!B10</f>
        <v>Gilber  Bello Silva</v>
      </c>
      <c r="C16" s="804" t="str">
        <f>if('CF-LE3149'!I13&gt;=70,"P","")</f>
        <v/>
      </c>
      <c r="D16" s="804" t="str">
        <f>if('CF-LE-I3150'!I13&gt;=70,"P","")</f>
        <v/>
      </c>
      <c r="E16" s="804" t="str">
        <f>if('CF-LE-F3151'!I13&gt;=70,"P","")</f>
        <v/>
      </c>
      <c r="F16" s="804" t="str">
        <f>if('CF-M-3152'!I13&gt;=70,"P","")</f>
        <v/>
      </c>
      <c r="G16" s="804" t="str">
        <f>if('CF-CS-3153'!I13&gt;=70,"P","")</f>
        <v/>
      </c>
      <c r="H16" s="804" t="str">
        <f>if('CF-CN-3154'!I13&gt;=70,"P","")</f>
        <v/>
      </c>
      <c r="I16" s="804" t="str">
        <f>if('CF-EA-3155'!I13&gt;=70,"P","")</f>
        <v/>
      </c>
      <c r="J16" s="804" t="str">
        <f>if('CF-EF-3156'!I13&gt;=70,"P","")</f>
        <v/>
      </c>
      <c r="K16" s="804" t="str">
        <f>if('CF-FIHR-3157'!I13&gt;=70,"P","")</f>
        <v/>
      </c>
      <c r="L16" s="805" t="str">
        <f>'3A 2025 - 2026 DATOS DEL ESTUDI'!D10</f>
        <v/>
      </c>
      <c r="M16" s="805" t="str">
        <f>'3A 2025 - 2026 DATOS DEL ESTUDI'!C10</f>
        <v>X</v>
      </c>
      <c r="N16" s="806" t="str">
        <f t="shared" si="1"/>
        <v> </v>
      </c>
    </row>
    <row r="17">
      <c r="A17" s="801">
        <v>8.0</v>
      </c>
      <c r="B17" s="803" t="str">
        <f>'3A 2025 - 2026 DATOS DEL ESTUDI'!B11</f>
        <v>Sherlyn Mariel Bernabel Lora</v>
      </c>
      <c r="C17" s="804" t="str">
        <f>if('CF-LE3149'!I14&gt;=70,"P","")</f>
        <v/>
      </c>
      <c r="D17" s="804" t="str">
        <f>if('CF-LE-I3150'!I14&gt;=70,"P","")</f>
        <v/>
      </c>
      <c r="E17" s="804" t="str">
        <f>if('CF-LE-F3151'!I14&gt;=70,"P","")</f>
        <v/>
      </c>
      <c r="F17" s="804" t="str">
        <f>if('CF-M-3152'!I14&gt;=70,"P","")</f>
        <v/>
      </c>
      <c r="G17" s="804" t="str">
        <f>if('CF-CS-3153'!I14&gt;=70,"P","")</f>
        <v/>
      </c>
      <c r="H17" s="804" t="str">
        <f>if('CF-CN-3154'!I14&gt;=70,"P","")</f>
        <v/>
      </c>
      <c r="I17" s="804" t="str">
        <f>if('CF-EA-3155'!I14&gt;=70,"P","")</f>
        <v/>
      </c>
      <c r="J17" s="804" t="str">
        <f>if('CF-EF-3156'!I14&gt;=70,"P","")</f>
        <v/>
      </c>
      <c r="K17" s="804" t="str">
        <f>if('CF-FIHR-3157'!I14&gt;=70,"P","")</f>
        <v/>
      </c>
      <c r="L17" s="805" t="str">
        <f>'3A 2025 - 2026 DATOS DEL ESTUDI'!D11</f>
        <v>X</v>
      </c>
      <c r="M17" s="805" t="str">
        <f>'3A 2025 - 2026 DATOS DEL ESTUDI'!C11</f>
        <v/>
      </c>
      <c r="N17" s="806" t="str">
        <f t="shared" si="1"/>
        <v> </v>
      </c>
    </row>
    <row r="18">
      <c r="A18" s="801">
        <v>9.0</v>
      </c>
      <c r="B18" s="803" t="str">
        <f>'3A 2025 - 2026 DATOS DEL ESTUDI'!B12</f>
        <v>Erleen  Brito Castillo</v>
      </c>
      <c r="C18" s="804" t="str">
        <f>if('CF-LE3149'!I15&gt;=70,"P","")</f>
        <v/>
      </c>
      <c r="D18" s="804" t="str">
        <f>if('CF-LE-I3150'!I15&gt;=70,"P","")</f>
        <v/>
      </c>
      <c r="E18" s="804" t="str">
        <f>if('CF-LE-F3151'!I15&gt;=70,"P","")</f>
        <v/>
      </c>
      <c r="F18" s="804" t="str">
        <f>if('CF-M-3152'!I15&gt;=70,"P","")</f>
        <v/>
      </c>
      <c r="G18" s="804" t="str">
        <f>if('CF-CS-3153'!I15&gt;=70,"P","")</f>
        <v/>
      </c>
      <c r="H18" s="804" t="str">
        <f>if('CF-CN-3154'!I15&gt;=70,"P","")</f>
        <v/>
      </c>
      <c r="I18" s="804" t="str">
        <f>if('CF-EA-3155'!I15&gt;=70,"P","")</f>
        <v/>
      </c>
      <c r="J18" s="804" t="str">
        <f>if('CF-EF-3156'!I15&gt;=70,"P","")</f>
        <v/>
      </c>
      <c r="K18" s="804" t="str">
        <f>if('CF-FIHR-3157'!I15&gt;=70,"P","")</f>
        <v/>
      </c>
      <c r="L18" s="805" t="str">
        <f>'3A 2025 - 2026 DATOS DEL ESTUDI'!D12</f>
        <v/>
      </c>
      <c r="M18" s="805" t="str">
        <f>'3A 2025 - 2026 DATOS DEL ESTUDI'!C12</f>
        <v>X</v>
      </c>
      <c r="N18" s="806" t="str">
        <f t="shared" si="1"/>
        <v> </v>
      </c>
    </row>
    <row r="19">
      <c r="A19" s="801">
        <v>10.0</v>
      </c>
      <c r="B19" s="803" t="str">
        <f>'3A 2025 - 2026 DATOS DEL ESTUDI'!B13</f>
        <v>Brianny  Caraballo Guzmán</v>
      </c>
      <c r="C19" s="804" t="str">
        <f>if('CF-LE3149'!I16&gt;=70,"P","")</f>
        <v>P</v>
      </c>
      <c r="D19" s="804" t="str">
        <f>if('CF-LE-I3150'!I16&gt;=70,"P","")</f>
        <v/>
      </c>
      <c r="E19" s="804" t="str">
        <f>if('CF-LE-F3151'!I16&gt;=70,"P","")</f>
        <v>P</v>
      </c>
      <c r="F19" s="804" t="str">
        <f>if('CF-M-3152'!I16&gt;=70,"P","")</f>
        <v>P</v>
      </c>
      <c r="G19" s="804" t="str">
        <f>if('CF-CS-3153'!I16&gt;=70,"P","")</f>
        <v>P</v>
      </c>
      <c r="H19" s="804" t="str">
        <f>if('CF-CN-3154'!I16&gt;=70,"P","")</f>
        <v>P</v>
      </c>
      <c r="I19" s="804" t="str">
        <f>if('CF-EA-3155'!I16&gt;=70,"P","")</f>
        <v>P</v>
      </c>
      <c r="J19" s="804" t="str">
        <f>if('CF-EF-3156'!I16&gt;=70,"P","")</f>
        <v/>
      </c>
      <c r="K19" s="804" t="str">
        <f>if('CF-FIHR-3157'!I16&gt;=70,"P","")</f>
        <v>P</v>
      </c>
      <c r="L19" s="805" t="str">
        <f>'3A 2025 - 2026 DATOS DEL ESTUDI'!D13</f>
        <v>X</v>
      </c>
      <c r="M19" s="805" t="str">
        <f>'3A 2025 - 2026 DATOS DEL ESTUDI'!C13</f>
        <v/>
      </c>
      <c r="N19" s="806" t="str">
        <f t="shared" si="1"/>
        <v> </v>
      </c>
    </row>
    <row r="20">
      <c r="A20" s="801">
        <v>11.0</v>
      </c>
      <c r="B20" s="803" t="str">
        <f>'3A 2025 - 2026 DATOS DEL ESTUDI'!B14</f>
        <v>Scarlet  Castillo</v>
      </c>
      <c r="C20" s="804" t="str">
        <f>if('CF-LE3149'!I17&gt;=70,"P","")</f>
        <v/>
      </c>
      <c r="D20" s="804" t="str">
        <f>if('CF-LE-I3150'!I17&gt;=70,"P","")</f>
        <v/>
      </c>
      <c r="E20" s="804" t="str">
        <f>if('CF-LE-F3151'!I17&gt;=70,"P","")</f>
        <v/>
      </c>
      <c r="F20" s="804" t="str">
        <f>if('CF-M-3152'!I17&gt;=70,"P","")</f>
        <v/>
      </c>
      <c r="G20" s="804" t="str">
        <f>if('CF-CS-3153'!I17&gt;=70,"P","")</f>
        <v/>
      </c>
      <c r="H20" s="804" t="str">
        <f>if('CF-CN-3154'!I17&gt;=70,"P","")</f>
        <v/>
      </c>
      <c r="I20" s="804" t="str">
        <f>if('CF-EA-3155'!I17&gt;=70,"P","")</f>
        <v/>
      </c>
      <c r="J20" s="804" t="str">
        <f>if('CF-EF-3156'!I17&gt;=70,"P","")</f>
        <v/>
      </c>
      <c r="K20" s="804" t="str">
        <f>if('CF-FIHR-3157'!I17&gt;=70,"P","")</f>
        <v/>
      </c>
      <c r="L20" s="805" t="str">
        <f>'3A 2025 - 2026 DATOS DEL ESTUDI'!D14</f>
        <v>X</v>
      </c>
      <c r="M20" s="805" t="str">
        <f>'3A 2025 - 2026 DATOS DEL ESTUDI'!C14</f>
        <v/>
      </c>
      <c r="N20" s="806" t="str">
        <f t="shared" si="1"/>
        <v> </v>
      </c>
    </row>
    <row r="21">
      <c r="A21" s="801">
        <v>12.0</v>
      </c>
      <c r="B21" s="803" t="str">
        <f>'3A 2025 - 2026 DATOS DEL ESTUDI'!B15</f>
        <v>Yarselin  Cruz Peña</v>
      </c>
      <c r="C21" s="804" t="str">
        <f>if('CF-LE3149'!I18&gt;=70,"P","")</f>
        <v/>
      </c>
      <c r="D21" s="804" t="str">
        <f>if('CF-LE-I3150'!I18&gt;=70,"P","")</f>
        <v/>
      </c>
      <c r="E21" s="804" t="str">
        <f>if('CF-LE-F3151'!I18&gt;=70,"P","")</f>
        <v/>
      </c>
      <c r="F21" s="804" t="str">
        <f>if('CF-M-3152'!I18&gt;=70,"P","")</f>
        <v/>
      </c>
      <c r="G21" s="804" t="str">
        <f>if('CF-CS-3153'!I18&gt;=70,"P","")</f>
        <v/>
      </c>
      <c r="H21" s="804" t="str">
        <f>if('CF-CN-3154'!I18&gt;=70,"P","")</f>
        <v/>
      </c>
      <c r="I21" s="804" t="str">
        <f>if('CF-EA-3155'!I18&gt;=70,"P","")</f>
        <v/>
      </c>
      <c r="J21" s="804" t="str">
        <f>if('CF-EF-3156'!I18&gt;=70,"P","")</f>
        <v/>
      </c>
      <c r="K21" s="804" t="str">
        <f>if('CF-FIHR-3157'!I18&gt;=70,"P","")</f>
        <v/>
      </c>
      <c r="L21" s="805" t="str">
        <f>'3A 2025 - 2026 DATOS DEL ESTUDI'!D15</f>
        <v>X</v>
      </c>
      <c r="M21" s="805" t="str">
        <f>'3A 2025 - 2026 DATOS DEL ESTUDI'!C15</f>
        <v/>
      </c>
      <c r="N21" s="806" t="str">
        <f t="shared" si="1"/>
        <v> </v>
      </c>
    </row>
    <row r="22">
      <c r="A22" s="801">
        <v>13.0</v>
      </c>
      <c r="B22" s="803" t="str">
        <f>'3A 2025 - 2026 DATOS DEL ESTUDI'!B16</f>
        <v>Fernando José Díaz Fernández</v>
      </c>
      <c r="C22" s="804" t="str">
        <f>if('CF-LE3149'!I19&gt;=70,"P","")</f>
        <v/>
      </c>
      <c r="D22" s="804" t="str">
        <f>if('CF-LE-I3150'!I19&gt;=70,"P","")</f>
        <v/>
      </c>
      <c r="E22" s="804" t="str">
        <f>if('CF-LE-F3151'!I19&gt;=70,"P","")</f>
        <v/>
      </c>
      <c r="F22" s="804" t="str">
        <f>if('CF-M-3152'!I19&gt;=70,"P","")</f>
        <v/>
      </c>
      <c r="G22" s="804" t="str">
        <f>if('CF-CS-3153'!I19&gt;=70,"P","")</f>
        <v/>
      </c>
      <c r="H22" s="804" t="str">
        <f>if('CF-CN-3154'!I19&gt;=70,"P","")</f>
        <v/>
      </c>
      <c r="I22" s="804" t="str">
        <f>if('CF-EA-3155'!I19&gt;=70,"P","")</f>
        <v/>
      </c>
      <c r="J22" s="804" t="str">
        <f>if('CF-EF-3156'!I19&gt;=70,"P","")</f>
        <v/>
      </c>
      <c r="K22" s="804" t="str">
        <f>if('CF-FIHR-3157'!I19&gt;=70,"P","")</f>
        <v/>
      </c>
      <c r="L22" s="805" t="str">
        <f>'3A 2025 - 2026 DATOS DEL ESTUDI'!D16</f>
        <v/>
      </c>
      <c r="M22" s="805" t="str">
        <f>'3A 2025 - 2026 DATOS DEL ESTUDI'!C16</f>
        <v>X</v>
      </c>
      <c r="N22" s="806" t="str">
        <f t="shared" si="1"/>
        <v> </v>
      </c>
    </row>
    <row r="23">
      <c r="A23" s="801">
        <v>14.0</v>
      </c>
      <c r="B23" s="803" t="str">
        <f>'3A 2025 - 2026 DATOS DEL ESTUDI'!B17</f>
        <v>Scarlett  Espinal Estéves</v>
      </c>
      <c r="C23" s="804" t="str">
        <f>if('CF-LE3149'!I20&gt;=70,"P","")</f>
        <v/>
      </c>
      <c r="D23" s="804" t="str">
        <f>if('CF-LE-I3150'!I20&gt;=70,"P","")</f>
        <v/>
      </c>
      <c r="E23" s="804" t="str">
        <f>if('CF-LE-F3151'!I20&gt;=70,"P","")</f>
        <v/>
      </c>
      <c r="F23" s="804" t="str">
        <f>if('CF-M-3152'!I20&gt;=70,"P","")</f>
        <v/>
      </c>
      <c r="G23" s="804" t="str">
        <f>if('CF-CS-3153'!I20&gt;=70,"P","")</f>
        <v/>
      </c>
      <c r="H23" s="804" t="str">
        <f>if('CF-CN-3154'!I20&gt;=70,"P","")</f>
        <v/>
      </c>
      <c r="I23" s="804" t="str">
        <f>if('CF-EA-3155'!I20&gt;=70,"P","")</f>
        <v/>
      </c>
      <c r="J23" s="804" t="str">
        <f>if('CF-EF-3156'!I20&gt;=70,"P","")</f>
        <v/>
      </c>
      <c r="K23" s="804" t="str">
        <f>if('CF-FIHR-3157'!I20&gt;=70,"P","")</f>
        <v/>
      </c>
      <c r="L23" s="805" t="str">
        <f>'3A 2025 - 2026 DATOS DEL ESTUDI'!D17</f>
        <v>X</v>
      </c>
      <c r="M23" s="805" t="str">
        <f>'3A 2025 - 2026 DATOS DEL ESTUDI'!C17</f>
        <v/>
      </c>
      <c r="N23" s="806" t="str">
        <f t="shared" si="1"/>
        <v> </v>
      </c>
    </row>
    <row r="24">
      <c r="A24" s="801">
        <v>15.0</v>
      </c>
      <c r="B24" s="803" t="str">
        <f>'3A 2025 - 2026 DATOS DEL ESTUDI'!B18</f>
        <v>José Manuel Estrella</v>
      </c>
      <c r="C24" s="804" t="str">
        <f>if('CF-LE3149'!I21&gt;=70,"P","")</f>
        <v/>
      </c>
      <c r="D24" s="804" t="str">
        <f>if('CF-LE-I3150'!I21&gt;=70,"P","")</f>
        <v/>
      </c>
      <c r="E24" s="804" t="str">
        <f>if('CF-LE-F3151'!I21&gt;=70,"P","")</f>
        <v/>
      </c>
      <c r="F24" s="804" t="str">
        <f>if('CF-M-3152'!I21&gt;=70,"P","")</f>
        <v/>
      </c>
      <c r="G24" s="804" t="str">
        <f>if('CF-CS-3153'!I21&gt;=70,"P","")</f>
        <v/>
      </c>
      <c r="H24" s="804" t="str">
        <f>if('CF-CN-3154'!I21&gt;=70,"P","")</f>
        <v/>
      </c>
      <c r="I24" s="804" t="str">
        <f>if('CF-EA-3155'!I21&gt;=70,"P","")</f>
        <v/>
      </c>
      <c r="J24" s="804" t="str">
        <f>if('CF-EF-3156'!I21&gt;=70,"P","")</f>
        <v/>
      </c>
      <c r="K24" s="804" t="str">
        <f>if('CF-FIHR-3157'!I21&gt;=70,"P","")</f>
        <v/>
      </c>
      <c r="L24" s="805" t="str">
        <f>'3A 2025 - 2026 DATOS DEL ESTUDI'!D18</f>
        <v/>
      </c>
      <c r="M24" s="805" t="str">
        <f>'3A 2025 - 2026 DATOS DEL ESTUDI'!C18</f>
        <v>X</v>
      </c>
      <c r="N24" s="806" t="str">
        <f t="shared" si="1"/>
        <v> </v>
      </c>
    </row>
    <row r="25">
      <c r="A25" s="801">
        <v>16.0</v>
      </c>
      <c r="B25" s="803" t="str">
        <f>'3A 2025 - 2026 DATOS DEL ESTUDI'!B19</f>
        <v>Misael Starberk Ferreras Pérez</v>
      </c>
      <c r="C25" s="804" t="str">
        <f>if('CF-LE3149'!I22&gt;=70,"P","")</f>
        <v/>
      </c>
      <c r="D25" s="804" t="str">
        <f>if('CF-LE-I3150'!I22&gt;=70,"P","")</f>
        <v/>
      </c>
      <c r="E25" s="804" t="str">
        <f>if('CF-LE-F3151'!I22&gt;=70,"P","")</f>
        <v/>
      </c>
      <c r="F25" s="804" t="str">
        <f>if('CF-M-3152'!I22&gt;=70,"P","")</f>
        <v/>
      </c>
      <c r="G25" s="804" t="str">
        <f>if('CF-CS-3153'!I22&gt;=70,"P","")</f>
        <v/>
      </c>
      <c r="H25" s="804" t="str">
        <f>if('CF-CN-3154'!I22&gt;=70,"P","")</f>
        <v/>
      </c>
      <c r="I25" s="804" t="str">
        <f>if('CF-EA-3155'!I22&gt;=70,"P","")</f>
        <v/>
      </c>
      <c r="J25" s="804" t="str">
        <f>if('CF-EF-3156'!I22&gt;=70,"P","")</f>
        <v/>
      </c>
      <c r="K25" s="804" t="str">
        <f>if('CF-FIHR-3157'!I22&gt;=70,"P","")</f>
        <v/>
      </c>
      <c r="L25" s="805" t="str">
        <f>'3A 2025 - 2026 DATOS DEL ESTUDI'!D19</f>
        <v/>
      </c>
      <c r="M25" s="805" t="str">
        <f>'3A 2025 - 2026 DATOS DEL ESTUDI'!C19</f>
        <v>X</v>
      </c>
      <c r="N25" s="806" t="str">
        <f t="shared" si="1"/>
        <v> </v>
      </c>
    </row>
    <row r="26">
      <c r="A26" s="801">
        <v>17.0</v>
      </c>
      <c r="B26" s="803" t="str">
        <f>'3A 2025 - 2026 DATOS DEL ESTUDI'!B20</f>
        <v>Ruth Esther Fernández Rodríguez</v>
      </c>
      <c r="C26" s="804" t="str">
        <f>if('CF-LE3149'!I23&gt;=70,"P","")</f>
        <v/>
      </c>
      <c r="D26" s="804" t="str">
        <f>if('CF-LE-I3150'!I23&gt;=70,"P","")</f>
        <v/>
      </c>
      <c r="E26" s="804" t="str">
        <f>if('CF-LE-F3151'!I23&gt;=70,"P","")</f>
        <v/>
      </c>
      <c r="F26" s="804" t="str">
        <f>if('CF-M-3152'!I23&gt;=70,"P","")</f>
        <v/>
      </c>
      <c r="G26" s="804" t="str">
        <f>if('CF-CS-3153'!I23&gt;=70,"P","")</f>
        <v/>
      </c>
      <c r="H26" s="804" t="str">
        <f>if('CF-CN-3154'!I23&gt;=70,"P","")</f>
        <v/>
      </c>
      <c r="I26" s="804" t="str">
        <f>if('CF-EA-3155'!I23&gt;=70,"P","")</f>
        <v/>
      </c>
      <c r="J26" s="804" t="str">
        <f>if('CF-EF-3156'!I23&gt;=70,"P","")</f>
        <v/>
      </c>
      <c r="K26" s="804" t="str">
        <f>if('CF-FIHR-3157'!I23&gt;=70,"P","")</f>
        <v/>
      </c>
      <c r="L26" s="805" t="str">
        <f>'3A 2025 - 2026 DATOS DEL ESTUDI'!D20</f>
        <v>X</v>
      </c>
      <c r="M26" s="805" t="str">
        <f>'3A 2025 - 2026 DATOS DEL ESTUDI'!C20</f>
        <v/>
      </c>
      <c r="N26" s="806" t="str">
        <f t="shared" si="1"/>
        <v> </v>
      </c>
    </row>
    <row r="27">
      <c r="A27" s="801">
        <v>18.0</v>
      </c>
      <c r="B27" s="803" t="str">
        <f>'3A 2025 - 2026 DATOS DEL ESTUDI'!B21</f>
        <v>Discairy  Filpo Estrella</v>
      </c>
      <c r="C27" s="804" t="str">
        <f>if('CF-LE3149'!I24&gt;=70,"P","")</f>
        <v/>
      </c>
      <c r="D27" s="804" t="str">
        <f>if('CF-LE-I3150'!I24&gt;=70,"P","")</f>
        <v/>
      </c>
      <c r="E27" s="804" t="str">
        <f>if('CF-LE-F3151'!I24&gt;=70,"P","")</f>
        <v/>
      </c>
      <c r="F27" s="804" t="str">
        <f>if('CF-M-3152'!I24&gt;=70,"P","")</f>
        <v/>
      </c>
      <c r="G27" s="804" t="str">
        <f>if('CF-CS-3153'!I24&gt;=70,"P","")</f>
        <v/>
      </c>
      <c r="H27" s="804" t="str">
        <f>if('CF-CN-3154'!I24&gt;=70,"P","")</f>
        <v/>
      </c>
      <c r="I27" s="804" t="str">
        <f>if('CF-EA-3155'!I24&gt;=70,"P","")</f>
        <v/>
      </c>
      <c r="J27" s="804" t="str">
        <f>if('CF-EF-3156'!I24&gt;=70,"P","")</f>
        <v/>
      </c>
      <c r="K27" s="804" t="str">
        <f>if('CF-FIHR-3157'!I24&gt;=70,"P","")</f>
        <v/>
      </c>
      <c r="L27" s="805" t="str">
        <f>'3A 2025 - 2026 DATOS DEL ESTUDI'!D21</f>
        <v>X</v>
      </c>
      <c r="M27" s="805" t="str">
        <f>'3A 2025 - 2026 DATOS DEL ESTUDI'!C21</f>
        <v/>
      </c>
      <c r="N27" s="806" t="str">
        <f t="shared" si="1"/>
        <v> </v>
      </c>
    </row>
    <row r="28">
      <c r="A28" s="801">
        <v>19.0</v>
      </c>
      <c r="B28" s="803" t="str">
        <f>'3A 2025 - 2026 DATOS DEL ESTUDI'!B22</f>
        <v>Alexis Enmanuel Gil  Sánchez</v>
      </c>
      <c r="C28" s="804" t="str">
        <f>if('CF-LE3149'!I25&gt;=70,"P","")</f>
        <v/>
      </c>
      <c r="D28" s="804" t="str">
        <f>if('CF-LE-I3150'!I25&gt;=70,"P","")</f>
        <v/>
      </c>
      <c r="E28" s="804" t="str">
        <f>if('CF-LE-F3151'!I25&gt;=70,"P","")</f>
        <v/>
      </c>
      <c r="F28" s="804" t="str">
        <f>if('CF-M-3152'!I25&gt;=70,"P","")</f>
        <v/>
      </c>
      <c r="G28" s="804" t="str">
        <f>if('CF-CS-3153'!I25&gt;=70,"P","")</f>
        <v/>
      </c>
      <c r="H28" s="804" t="str">
        <f>if('CF-CN-3154'!I25&gt;=70,"P","")</f>
        <v/>
      </c>
      <c r="I28" s="804" t="str">
        <f>if('CF-EA-3155'!I25&gt;=70,"P","")</f>
        <v/>
      </c>
      <c r="J28" s="804" t="str">
        <f>if('CF-EF-3156'!I25&gt;=70,"P","")</f>
        <v/>
      </c>
      <c r="K28" s="804" t="str">
        <f>if('CF-FIHR-3157'!I25&gt;=70,"P","")</f>
        <v/>
      </c>
      <c r="L28" s="805" t="str">
        <f>'3A 2025 - 2026 DATOS DEL ESTUDI'!D22</f>
        <v/>
      </c>
      <c r="M28" s="805" t="str">
        <f>'3A 2025 - 2026 DATOS DEL ESTUDI'!C22</f>
        <v>X</v>
      </c>
      <c r="N28" s="806" t="str">
        <f t="shared" si="1"/>
        <v> </v>
      </c>
    </row>
    <row r="29">
      <c r="A29" s="801">
        <v>20.0</v>
      </c>
      <c r="B29" s="803" t="str">
        <f>'3A 2025 - 2026 DATOS DEL ESTUDI'!B23</f>
        <v>Ayendy Jesús Guzmán</v>
      </c>
      <c r="C29" s="804" t="str">
        <f>if('CF-LE3149'!I26&gt;=70,"P","")</f>
        <v/>
      </c>
      <c r="D29" s="804" t="str">
        <f>if('CF-LE-I3150'!I26&gt;=70,"P","")</f>
        <v/>
      </c>
      <c r="E29" s="804" t="str">
        <f>if('CF-LE-F3151'!I26&gt;=70,"P","")</f>
        <v/>
      </c>
      <c r="F29" s="804" t="str">
        <f>if('CF-M-3152'!I26&gt;=70,"P","")</f>
        <v/>
      </c>
      <c r="G29" s="804" t="str">
        <f>if('CF-CS-3153'!I26&gt;=70,"P","")</f>
        <v/>
      </c>
      <c r="H29" s="804" t="str">
        <f>if('CF-CN-3154'!I26&gt;=70,"P","")</f>
        <v/>
      </c>
      <c r="I29" s="804" t="str">
        <f>if('CF-EA-3155'!I26&gt;=70,"P","")</f>
        <v/>
      </c>
      <c r="J29" s="804" t="str">
        <f>if('CF-EF-3156'!I26&gt;=70,"P","")</f>
        <v/>
      </c>
      <c r="K29" s="804" t="str">
        <f>if('CF-FIHR-3157'!I26&gt;=70,"P","")</f>
        <v/>
      </c>
      <c r="L29" s="805" t="str">
        <f>'3A 2025 - 2026 DATOS DEL ESTUDI'!D23</f>
        <v/>
      </c>
      <c r="M29" s="805" t="str">
        <f>'3A 2025 - 2026 DATOS DEL ESTUDI'!C23</f>
        <v>X</v>
      </c>
      <c r="N29" s="806" t="str">
        <f t="shared" si="1"/>
        <v> </v>
      </c>
    </row>
    <row r="30">
      <c r="A30" s="801">
        <v>21.0</v>
      </c>
      <c r="B30" s="803" t="str">
        <f>'3A 2025 - 2026 DATOS DEL ESTUDI'!B24</f>
        <v>Yassir  Hernández Disla</v>
      </c>
      <c r="C30" s="804" t="str">
        <f>if('CF-LE3149'!I27&gt;=70,"P","")</f>
        <v/>
      </c>
      <c r="D30" s="804" t="str">
        <f>if('CF-LE-I3150'!I27&gt;=70,"P","")</f>
        <v/>
      </c>
      <c r="E30" s="804" t="str">
        <f>if('CF-LE-F3151'!I27&gt;=70,"P","")</f>
        <v/>
      </c>
      <c r="F30" s="804" t="str">
        <f>if('CF-M-3152'!I27&gt;=70,"P","")</f>
        <v/>
      </c>
      <c r="G30" s="804" t="str">
        <f>if('CF-CS-3153'!I27&gt;=70,"P","")</f>
        <v/>
      </c>
      <c r="H30" s="804" t="str">
        <f>if('CF-CN-3154'!I27&gt;=70,"P","")</f>
        <v/>
      </c>
      <c r="I30" s="804" t="str">
        <f>if('CF-EA-3155'!I27&gt;=70,"P","")</f>
        <v/>
      </c>
      <c r="J30" s="804" t="str">
        <f>if('CF-EF-3156'!I27&gt;=70,"P","")</f>
        <v/>
      </c>
      <c r="K30" s="804" t="str">
        <f>if('CF-FIHR-3157'!I27&gt;=70,"P","")</f>
        <v/>
      </c>
      <c r="L30" s="805" t="str">
        <f>'3A 2025 - 2026 DATOS DEL ESTUDI'!D24</f>
        <v/>
      </c>
      <c r="M30" s="805" t="str">
        <f>'3A 2025 - 2026 DATOS DEL ESTUDI'!C24</f>
        <v>X</v>
      </c>
      <c r="N30" s="806" t="str">
        <f t="shared" si="1"/>
        <v> </v>
      </c>
    </row>
    <row r="31">
      <c r="A31" s="801">
        <v>22.0</v>
      </c>
      <c r="B31" s="803" t="str">
        <f>'3A 2025 - 2026 DATOS DEL ESTUDI'!B25</f>
        <v>Yadiel  Jiménez Betances</v>
      </c>
      <c r="C31" s="804" t="str">
        <f>if('CF-LE3149'!I28&gt;=70,"P","")</f>
        <v/>
      </c>
      <c r="D31" s="804" t="str">
        <f>if('CF-LE-I3150'!I28&gt;=70,"P","")</f>
        <v/>
      </c>
      <c r="E31" s="804" t="str">
        <f>if('CF-LE-F3151'!I28&gt;=70,"P","")</f>
        <v/>
      </c>
      <c r="F31" s="804" t="str">
        <f>if('CF-M-3152'!I28&gt;=70,"P","")</f>
        <v/>
      </c>
      <c r="G31" s="804" t="str">
        <f>if('CF-CS-3153'!I28&gt;=70,"P","")</f>
        <v/>
      </c>
      <c r="H31" s="804" t="str">
        <f>if('CF-CN-3154'!I28&gt;=70,"P","")</f>
        <v/>
      </c>
      <c r="I31" s="804" t="str">
        <f>if('CF-EA-3155'!I28&gt;=70,"P","")</f>
        <v/>
      </c>
      <c r="J31" s="804" t="str">
        <f>if('CF-EF-3156'!I28&gt;=70,"P","")</f>
        <v/>
      </c>
      <c r="K31" s="804" t="str">
        <f>if('CF-FIHR-3157'!I28&gt;=70,"P","")</f>
        <v/>
      </c>
      <c r="L31" s="805" t="str">
        <f>'3A 2025 - 2026 DATOS DEL ESTUDI'!D25</f>
        <v/>
      </c>
      <c r="M31" s="805" t="str">
        <f>'3A 2025 - 2026 DATOS DEL ESTUDI'!C25</f>
        <v>X</v>
      </c>
      <c r="N31" s="806" t="str">
        <f t="shared" si="1"/>
        <v> </v>
      </c>
    </row>
    <row r="32">
      <c r="A32" s="801">
        <v>23.0</v>
      </c>
      <c r="B32" s="803" t="str">
        <f>'3A 2025 - 2026 DATOS DEL ESTUDI'!B26</f>
        <v>Yamel  Mella Aquino</v>
      </c>
      <c r="C32" s="804" t="str">
        <f>if('CF-LE3149'!I29&gt;=70,"P","")</f>
        <v/>
      </c>
      <c r="D32" s="804" t="str">
        <f>if('CF-LE-I3150'!I29&gt;=70,"P","")</f>
        <v/>
      </c>
      <c r="E32" s="804" t="str">
        <f>if('CF-LE-F3151'!I29&gt;=70,"P","")</f>
        <v/>
      </c>
      <c r="F32" s="804" t="str">
        <f>if('CF-M-3152'!I29&gt;=70,"P","")</f>
        <v/>
      </c>
      <c r="G32" s="804" t="str">
        <f>if('CF-CS-3153'!I29&gt;=70,"P","")</f>
        <v/>
      </c>
      <c r="H32" s="804" t="str">
        <f>if('CF-CN-3154'!I29&gt;=70,"P","")</f>
        <v/>
      </c>
      <c r="I32" s="804" t="str">
        <f>if('CF-EA-3155'!I29&gt;=70,"P","")</f>
        <v/>
      </c>
      <c r="J32" s="804" t="str">
        <f>if('CF-EF-3156'!I29&gt;=70,"P","")</f>
        <v/>
      </c>
      <c r="K32" s="804" t="str">
        <f>if('CF-FIHR-3157'!I29&gt;=70,"P","")</f>
        <v/>
      </c>
      <c r="L32" s="805" t="str">
        <f>'3A 2025 - 2026 DATOS DEL ESTUDI'!D26</f>
        <v>X</v>
      </c>
      <c r="M32" s="805" t="str">
        <f>'3A 2025 - 2026 DATOS DEL ESTUDI'!C26</f>
        <v/>
      </c>
      <c r="N32" s="806" t="str">
        <f t="shared" si="1"/>
        <v> </v>
      </c>
    </row>
    <row r="33">
      <c r="A33" s="801">
        <v>24.0</v>
      </c>
      <c r="B33" s="803" t="str">
        <f>'3A 2025 - 2026 DATOS DEL ESTUDI'!B27</f>
        <v>Sariely Del Carmen Mena Chávez</v>
      </c>
      <c r="C33" s="804" t="str">
        <f>if('CF-LE3149'!I30&gt;=70,"P","")</f>
        <v/>
      </c>
      <c r="D33" s="804" t="str">
        <f>if('CF-LE-I3150'!I30&gt;=70,"P","")</f>
        <v/>
      </c>
      <c r="E33" s="804" t="str">
        <f>if('CF-LE-F3151'!I30&gt;=70,"P","")</f>
        <v/>
      </c>
      <c r="F33" s="804" t="str">
        <f>if('CF-M-3152'!I30&gt;=70,"P","")</f>
        <v/>
      </c>
      <c r="G33" s="804" t="str">
        <f>if('CF-CS-3153'!I30&gt;=70,"P","")</f>
        <v/>
      </c>
      <c r="H33" s="804" t="str">
        <f>if('CF-CN-3154'!I30&gt;=70,"P","")</f>
        <v/>
      </c>
      <c r="I33" s="804" t="str">
        <f>if('CF-EA-3155'!I30&gt;=70,"P","")</f>
        <v/>
      </c>
      <c r="J33" s="804" t="str">
        <f>if('CF-EF-3156'!I30&gt;=70,"P","")</f>
        <v/>
      </c>
      <c r="K33" s="804" t="str">
        <f>if('CF-FIHR-3157'!I30&gt;=70,"P","")</f>
        <v/>
      </c>
      <c r="L33" s="805" t="str">
        <f>'3A 2025 - 2026 DATOS DEL ESTUDI'!D27</f>
        <v>X</v>
      </c>
      <c r="M33" s="805" t="str">
        <f>'3A 2025 - 2026 DATOS DEL ESTUDI'!C27</f>
        <v/>
      </c>
      <c r="N33" s="806" t="str">
        <f t="shared" si="1"/>
        <v> </v>
      </c>
    </row>
    <row r="34">
      <c r="A34" s="801">
        <v>25.0</v>
      </c>
      <c r="B34" s="803" t="str">
        <f>'3A 2025 - 2026 DATOS DEL ESTUDI'!B28</f>
        <v>David Carmelo Navas Fernández</v>
      </c>
      <c r="C34" s="804" t="str">
        <f>if('CF-LE3149'!I31&gt;=70,"P","")</f>
        <v/>
      </c>
      <c r="D34" s="804" t="str">
        <f>if('CF-LE-I3150'!I31&gt;=70,"P","")</f>
        <v/>
      </c>
      <c r="E34" s="804" t="str">
        <f>if('CF-LE-F3151'!I31&gt;=70,"P","")</f>
        <v/>
      </c>
      <c r="F34" s="804" t="str">
        <f>if('CF-M-3152'!I31&gt;=70,"P","")</f>
        <v/>
      </c>
      <c r="G34" s="804" t="str">
        <f>if('CF-CS-3153'!I31&gt;=70,"P","")</f>
        <v/>
      </c>
      <c r="H34" s="804" t="str">
        <f>if('CF-CN-3154'!I31&gt;=70,"P","")</f>
        <v/>
      </c>
      <c r="I34" s="804" t="str">
        <f>if('CF-EA-3155'!I31&gt;=70,"P","")</f>
        <v/>
      </c>
      <c r="J34" s="804" t="str">
        <f>if('CF-EF-3156'!I31&gt;=70,"P","")</f>
        <v/>
      </c>
      <c r="K34" s="804" t="str">
        <f>if('CF-FIHR-3157'!I31&gt;=70,"P","")</f>
        <v/>
      </c>
      <c r="L34" s="805" t="str">
        <f>'3A 2025 - 2026 DATOS DEL ESTUDI'!D28</f>
        <v/>
      </c>
      <c r="M34" s="805" t="str">
        <f>'3A 2025 - 2026 DATOS DEL ESTUDI'!C28</f>
        <v>X</v>
      </c>
      <c r="N34" s="806" t="str">
        <f t="shared" si="1"/>
        <v> </v>
      </c>
    </row>
    <row r="35">
      <c r="A35" s="801">
        <v>26.0</v>
      </c>
      <c r="B35" s="803" t="str">
        <f>'3A 2025 - 2026 DATOS DEL ESTUDI'!B29</f>
        <v>Andriw Jelier Ortiz Rodríguez</v>
      </c>
      <c r="C35" s="804" t="str">
        <f>if('CF-LE3149'!I32&gt;=70,"P","")</f>
        <v/>
      </c>
      <c r="D35" s="804" t="str">
        <f>if('CF-LE-I3150'!I32&gt;=70,"P","")</f>
        <v/>
      </c>
      <c r="E35" s="804" t="str">
        <f>if('CF-LE-F3151'!I32&gt;=70,"P","")</f>
        <v/>
      </c>
      <c r="F35" s="804" t="str">
        <f>if('CF-M-3152'!I32&gt;=70,"P","")</f>
        <v/>
      </c>
      <c r="G35" s="804" t="str">
        <f>if('CF-CS-3153'!I32&gt;=70,"P","")</f>
        <v/>
      </c>
      <c r="H35" s="804" t="str">
        <f>if('CF-CN-3154'!I32&gt;=70,"P","")</f>
        <v/>
      </c>
      <c r="I35" s="804" t="str">
        <f>if('CF-EA-3155'!I32&gt;=70,"P","")</f>
        <v/>
      </c>
      <c r="J35" s="804" t="str">
        <f>if('CF-EF-3156'!I32&gt;=70,"P","")</f>
        <v/>
      </c>
      <c r="K35" s="804" t="str">
        <f>if('CF-FIHR-3157'!I32&gt;=70,"P","")</f>
        <v/>
      </c>
      <c r="L35" s="805" t="str">
        <f>'3A 2025 - 2026 DATOS DEL ESTUDI'!D29</f>
        <v/>
      </c>
      <c r="M35" s="805" t="str">
        <f>'3A 2025 - 2026 DATOS DEL ESTUDI'!C29</f>
        <v>X</v>
      </c>
      <c r="N35" s="806" t="str">
        <f t="shared" si="1"/>
        <v> </v>
      </c>
    </row>
    <row r="36">
      <c r="A36" s="801">
        <v>27.0</v>
      </c>
      <c r="B36" s="803" t="str">
        <f>'3A 2025 - 2026 DATOS DEL ESTUDI'!B30</f>
        <v>Dashley Nicole Peña García</v>
      </c>
      <c r="C36" s="804" t="str">
        <f>if('CF-LE3149'!I33&gt;=70,"P","")</f>
        <v/>
      </c>
      <c r="D36" s="804" t="str">
        <f>if('CF-LE-I3150'!I33&gt;=70,"P","")</f>
        <v/>
      </c>
      <c r="E36" s="804" t="str">
        <f>if('CF-LE-F3151'!I33&gt;=70,"P","")</f>
        <v/>
      </c>
      <c r="F36" s="804" t="str">
        <f>if('CF-M-3152'!I33&gt;=70,"P","")</f>
        <v/>
      </c>
      <c r="G36" s="804" t="str">
        <f>if('CF-CS-3153'!I33&gt;=70,"P","")</f>
        <v/>
      </c>
      <c r="H36" s="804" t="str">
        <f>if('CF-CN-3154'!I33&gt;=70,"P","")</f>
        <v/>
      </c>
      <c r="I36" s="804" t="str">
        <f>if('CF-EA-3155'!I33&gt;=70,"P","")</f>
        <v/>
      </c>
      <c r="J36" s="804" t="str">
        <f>if('CF-EF-3156'!I33&gt;=70,"P","")</f>
        <v/>
      </c>
      <c r="K36" s="804" t="str">
        <f>if('CF-FIHR-3157'!I33&gt;=70,"P","")</f>
        <v/>
      </c>
      <c r="L36" s="805" t="str">
        <f>'3A 2025 - 2026 DATOS DEL ESTUDI'!D30</f>
        <v>X</v>
      </c>
      <c r="M36" s="805" t="str">
        <f>'3A 2025 - 2026 DATOS DEL ESTUDI'!C30</f>
        <v/>
      </c>
      <c r="N36" s="806" t="str">
        <f t="shared" si="1"/>
        <v> </v>
      </c>
    </row>
    <row r="37">
      <c r="A37" s="801">
        <v>28.0</v>
      </c>
      <c r="B37" s="803" t="str">
        <f>'3A 2025 - 2026 DATOS DEL ESTUDI'!B31</f>
        <v>Yesly  Peña Muñoz</v>
      </c>
      <c r="C37" s="804" t="str">
        <f>if('CF-LE3149'!I34&gt;=70,"P","")</f>
        <v/>
      </c>
      <c r="D37" s="804" t="str">
        <f>if('CF-LE-I3150'!I34&gt;=70,"P","")</f>
        <v/>
      </c>
      <c r="E37" s="804" t="str">
        <f>if('CF-LE-F3151'!I34&gt;=70,"P","")</f>
        <v/>
      </c>
      <c r="F37" s="804" t="str">
        <f>if('CF-M-3152'!I34&gt;=70,"P","")</f>
        <v>P</v>
      </c>
      <c r="G37" s="804" t="str">
        <f>if('CF-CS-3153'!I34&gt;=70,"P","")</f>
        <v>P</v>
      </c>
      <c r="H37" s="804" t="str">
        <f>if('CF-CN-3154'!I34&gt;=70,"P","")</f>
        <v>P</v>
      </c>
      <c r="I37" s="804" t="str">
        <f>if('CF-EA-3155'!I34&gt;=70,"P","")</f>
        <v>P</v>
      </c>
      <c r="J37" s="804" t="str">
        <f>if('CF-EF-3156'!I34&gt;=70,"P","")</f>
        <v/>
      </c>
      <c r="K37" s="804" t="str">
        <f>if('CF-FIHR-3157'!I34&gt;=70,"P","")</f>
        <v>P</v>
      </c>
      <c r="L37" s="805" t="str">
        <f>'3A 2025 - 2026 DATOS DEL ESTUDI'!D31</f>
        <v>X</v>
      </c>
      <c r="M37" s="805" t="str">
        <f>'3A 2025 - 2026 DATOS DEL ESTUDI'!C31</f>
        <v/>
      </c>
      <c r="N37" s="806" t="str">
        <f t="shared" si="1"/>
        <v> </v>
      </c>
    </row>
    <row r="38">
      <c r="A38" s="801">
        <v>29.0</v>
      </c>
      <c r="B38" s="803" t="str">
        <f>'3A 2025 - 2026 DATOS DEL ESTUDI'!B32</f>
        <v>Wilbert  Peña Paulino</v>
      </c>
      <c r="C38" s="804" t="str">
        <f>if('CF-LE3149'!I35&gt;=70,"P","")</f>
        <v/>
      </c>
      <c r="D38" s="804" t="str">
        <f>if('CF-LE-I3150'!I35&gt;=70,"P","")</f>
        <v/>
      </c>
      <c r="E38" s="804" t="str">
        <f>if('CF-LE-F3151'!I35&gt;=70,"P","")</f>
        <v/>
      </c>
      <c r="F38" s="804" t="str">
        <f>if('CF-M-3152'!I35&gt;=70,"P","")</f>
        <v/>
      </c>
      <c r="G38" s="804" t="str">
        <f>if('CF-CS-3153'!I35&gt;=70,"P","")</f>
        <v/>
      </c>
      <c r="H38" s="804" t="str">
        <f>if('CF-CN-3154'!I35&gt;=70,"P","")</f>
        <v/>
      </c>
      <c r="I38" s="804" t="str">
        <f>if('CF-EA-3155'!I35&gt;=70,"P","")</f>
        <v/>
      </c>
      <c r="J38" s="804" t="str">
        <f>if('CF-EF-3156'!I35&gt;=70,"P","")</f>
        <v/>
      </c>
      <c r="K38" s="804" t="str">
        <f>if('CF-FIHR-3157'!I35&gt;=70,"P","")</f>
        <v/>
      </c>
      <c r="L38" s="805" t="str">
        <f>'3A 2025 - 2026 DATOS DEL ESTUDI'!D32</f>
        <v/>
      </c>
      <c r="M38" s="805" t="str">
        <f>'3A 2025 - 2026 DATOS DEL ESTUDI'!C32</f>
        <v>X</v>
      </c>
      <c r="N38" s="806" t="str">
        <f t="shared" si="1"/>
        <v> </v>
      </c>
    </row>
    <row r="39">
      <c r="A39" s="801">
        <v>30.0</v>
      </c>
      <c r="B39" s="803" t="str">
        <f>'3A 2025 - 2026 DATOS DEL ESTUDI'!B33</f>
        <v>Yonayry  Peña Santos</v>
      </c>
      <c r="C39" s="804" t="str">
        <f>if('CF-LE3149'!I36&gt;=70,"P","")</f>
        <v/>
      </c>
      <c r="D39" s="804" t="str">
        <f>if('CF-LE-I3150'!I36&gt;=70,"P","")</f>
        <v/>
      </c>
      <c r="E39" s="804" t="str">
        <f>if('CF-LE-F3151'!I36&gt;=70,"P","")</f>
        <v/>
      </c>
      <c r="F39" s="804" t="str">
        <f>if('CF-M-3152'!I36&gt;=70,"P","")</f>
        <v/>
      </c>
      <c r="G39" s="804" t="str">
        <f>if('CF-CS-3153'!I36&gt;=70,"P","")</f>
        <v/>
      </c>
      <c r="H39" s="804" t="str">
        <f>if('CF-CN-3154'!I36&gt;=70,"P","")</f>
        <v/>
      </c>
      <c r="I39" s="804" t="str">
        <f>if('CF-EA-3155'!I36&gt;=70,"P","")</f>
        <v/>
      </c>
      <c r="J39" s="804" t="str">
        <f>if('CF-EF-3156'!I36&gt;=70,"P","")</f>
        <v/>
      </c>
      <c r="K39" s="804" t="str">
        <f>if('CF-FIHR-3157'!I36&gt;=70,"P","")</f>
        <v/>
      </c>
      <c r="L39" s="805" t="str">
        <f>'3A 2025 - 2026 DATOS DEL ESTUDI'!D33</f>
        <v>X</v>
      </c>
      <c r="M39" s="805" t="str">
        <f>'3A 2025 - 2026 DATOS DEL ESTUDI'!C33</f>
        <v/>
      </c>
      <c r="N39" s="806" t="str">
        <f t="shared" si="1"/>
        <v> </v>
      </c>
    </row>
    <row r="40">
      <c r="A40" s="801">
        <v>31.0</v>
      </c>
      <c r="B40" s="803" t="str">
        <f>'3A 2025 - 2026 DATOS DEL ESTUDI'!B34</f>
        <v>Rossier Analiz Pérez Rodríguez</v>
      </c>
      <c r="C40" s="804" t="str">
        <f>if('CF-LE3149'!I37&gt;=70,"P","")</f>
        <v/>
      </c>
      <c r="D40" s="804" t="str">
        <f>if('CF-LE-I3150'!I37&gt;=70,"P","")</f>
        <v/>
      </c>
      <c r="E40" s="804" t="str">
        <f>if('CF-LE-F3151'!I37&gt;=70,"P","")</f>
        <v/>
      </c>
      <c r="F40" s="804" t="str">
        <f>if('CF-M-3152'!I37&gt;=70,"P","")</f>
        <v/>
      </c>
      <c r="G40" s="804" t="str">
        <f>if('CF-CS-3153'!I37&gt;=70,"P","")</f>
        <v/>
      </c>
      <c r="H40" s="804" t="str">
        <f>if('CF-CN-3154'!I37&gt;=70,"P","")</f>
        <v/>
      </c>
      <c r="I40" s="804" t="str">
        <f>if('CF-EA-3155'!I37&gt;=70,"P","")</f>
        <v/>
      </c>
      <c r="J40" s="804" t="str">
        <f>if('CF-EF-3156'!I37&gt;=70,"P","")</f>
        <v/>
      </c>
      <c r="K40" s="804" t="str">
        <f>if('CF-FIHR-3157'!I37&gt;=70,"P","")</f>
        <v/>
      </c>
      <c r="L40" s="805" t="str">
        <f>'3A 2025 - 2026 DATOS DEL ESTUDI'!D34</f>
        <v>X</v>
      </c>
      <c r="M40" s="805" t="str">
        <f>'3A 2025 - 2026 DATOS DEL ESTUDI'!C34</f>
        <v/>
      </c>
      <c r="N40" s="806" t="str">
        <f t="shared" si="1"/>
        <v> </v>
      </c>
    </row>
    <row r="41">
      <c r="A41" s="801">
        <v>32.0</v>
      </c>
      <c r="B41" s="803" t="str">
        <f>'3A 2025 - 2026 DATOS DEL ESTUDI'!B35</f>
        <v>Joseph Francisco Ramírez Espinosa</v>
      </c>
      <c r="C41" s="804" t="str">
        <f>if('CF-LE3149'!I38&gt;=70,"P","")</f>
        <v/>
      </c>
      <c r="D41" s="804" t="str">
        <f>if('CF-LE-I3150'!I38&gt;=70,"P","")</f>
        <v/>
      </c>
      <c r="E41" s="804" t="str">
        <f>if('CF-LE-F3151'!I38&gt;=70,"P","")</f>
        <v/>
      </c>
      <c r="F41" s="804" t="str">
        <f>if('CF-M-3152'!I38&gt;=70,"P","")</f>
        <v/>
      </c>
      <c r="G41" s="804" t="str">
        <f>if('CF-CS-3153'!I38&gt;=70,"P","")</f>
        <v/>
      </c>
      <c r="H41" s="804" t="str">
        <f>if('CF-CN-3154'!I38&gt;=70,"P","")</f>
        <v/>
      </c>
      <c r="I41" s="804" t="str">
        <f>if('CF-EA-3155'!I38&gt;=70,"P","")</f>
        <v/>
      </c>
      <c r="J41" s="804" t="str">
        <f>if('CF-EF-3156'!I38&gt;=70,"P","")</f>
        <v/>
      </c>
      <c r="K41" s="804" t="str">
        <f>if('CF-FIHR-3157'!I38&gt;=70,"P","")</f>
        <v/>
      </c>
      <c r="L41" s="805" t="str">
        <f>'3A 2025 - 2026 DATOS DEL ESTUDI'!D35</f>
        <v/>
      </c>
      <c r="M41" s="805" t="str">
        <f>'3A 2025 - 2026 DATOS DEL ESTUDI'!C35</f>
        <v>X</v>
      </c>
      <c r="N41" s="806" t="str">
        <f t="shared" si="1"/>
        <v> </v>
      </c>
    </row>
    <row r="42">
      <c r="A42" s="801">
        <v>33.0</v>
      </c>
      <c r="B42" s="803" t="str">
        <f>'3A 2025 - 2026 DATOS DEL ESTUDI'!B36</f>
        <v>Yariel Alfonso Ramos</v>
      </c>
      <c r="C42" s="804" t="str">
        <f>if('CF-LE3149'!I39&gt;=70,"P","")</f>
        <v/>
      </c>
      <c r="D42" s="804" t="str">
        <f>if('CF-LE-I3150'!I39&gt;=70,"P","")</f>
        <v/>
      </c>
      <c r="E42" s="804" t="str">
        <f>if('CF-LE-F3151'!I39&gt;=70,"P","")</f>
        <v/>
      </c>
      <c r="F42" s="804" t="str">
        <f>if('CF-M-3152'!I39&gt;=70,"P","")</f>
        <v/>
      </c>
      <c r="G42" s="804" t="str">
        <f>if('CF-CS-3153'!I39&gt;=70,"P","")</f>
        <v/>
      </c>
      <c r="H42" s="804" t="str">
        <f>if('CF-CN-3154'!I39&gt;=70,"P","")</f>
        <v/>
      </c>
      <c r="I42" s="804" t="str">
        <f>if('CF-EA-3155'!I39&gt;=70,"P","")</f>
        <v/>
      </c>
      <c r="J42" s="804" t="str">
        <f>if('CF-EF-3156'!I39&gt;=70,"P","")</f>
        <v/>
      </c>
      <c r="K42" s="804" t="str">
        <f>if('CF-FIHR-3157'!I39&gt;=70,"P","")</f>
        <v/>
      </c>
      <c r="L42" s="805" t="str">
        <f>'3A 2025 - 2026 DATOS DEL ESTUDI'!D36</f>
        <v/>
      </c>
      <c r="M42" s="805" t="str">
        <f>'3A 2025 - 2026 DATOS DEL ESTUDI'!C36</f>
        <v>X</v>
      </c>
      <c r="N42" s="806" t="str">
        <f t="shared" si="1"/>
        <v> </v>
      </c>
    </row>
    <row r="43">
      <c r="A43" s="801">
        <v>34.0</v>
      </c>
      <c r="B43" s="803" t="str">
        <f>'3A 2025 - 2026 DATOS DEL ESTUDI'!B37</f>
        <v>Carlos David Rodríguez Almánzar</v>
      </c>
      <c r="C43" s="804" t="str">
        <f>if('CF-LE3149'!I40&gt;=70,"P","")</f>
        <v/>
      </c>
      <c r="D43" s="804" t="str">
        <f>if('CF-LE-I3150'!I40&gt;=70,"P","")</f>
        <v/>
      </c>
      <c r="E43" s="804" t="str">
        <f>if('CF-LE-F3151'!I40&gt;=70,"P","")</f>
        <v/>
      </c>
      <c r="F43" s="804" t="str">
        <f>if('CF-M-3152'!I40&gt;=70,"P","")</f>
        <v/>
      </c>
      <c r="G43" s="804" t="str">
        <f>if('CF-CS-3153'!I40&gt;=70,"P","")</f>
        <v/>
      </c>
      <c r="H43" s="804" t="str">
        <f>if('CF-CN-3154'!I40&gt;=70,"P","")</f>
        <v/>
      </c>
      <c r="I43" s="804" t="str">
        <f>if('CF-EA-3155'!I40&gt;=70,"P","")</f>
        <v/>
      </c>
      <c r="J43" s="804" t="str">
        <f>if('CF-EF-3156'!I40&gt;=70,"P","")</f>
        <v/>
      </c>
      <c r="K43" s="804" t="str">
        <f>if('CF-FIHR-3157'!I40&gt;=70,"P","")</f>
        <v/>
      </c>
      <c r="L43" s="805" t="str">
        <f>'3A 2025 - 2026 DATOS DEL ESTUDI'!D37</f>
        <v/>
      </c>
      <c r="M43" s="805" t="str">
        <f>'3A 2025 - 2026 DATOS DEL ESTUDI'!C37</f>
        <v>X</v>
      </c>
      <c r="N43" s="806" t="str">
        <f t="shared" si="1"/>
        <v> </v>
      </c>
    </row>
    <row r="44">
      <c r="A44" s="801">
        <v>35.0</v>
      </c>
      <c r="B44" s="803" t="str">
        <f>'3A 2025 - 2026 DATOS DEL ESTUDI'!B38</f>
        <v>Darianni  Santos Medina</v>
      </c>
      <c r="C44" s="804" t="str">
        <f>if('CF-LE3149'!I41&gt;=70,"P","")</f>
        <v/>
      </c>
      <c r="D44" s="804" t="str">
        <f>if('CF-LE-I3150'!I41&gt;=70,"P","")</f>
        <v/>
      </c>
      <c r="E44" s="804" t="str">
        <f>if('CF-LE-F3151'!I41&gt;=70,"P","")</f>
        <v/>
      </c>
      <c r="F44" s="804" t="str">
        <f>if('CF-M-3152'!I41&gt;=70,"P","")</f>
        <v/>
      </c>
      <c r="G44" s="804" t="str">
        <f>if('CF-CS-3153'!I41&gt;=70,"P","")</f>
        <v/>
      </c>
      <c r="H44" s="804" t="str">
        <f>if('CF-CN-3154'!I41&gt;=70,"P","")</f>
        <v/>
      </c>
      <c r="I44" s="804" t="str">
        <f>if('CF-EA-3155'!I41&gt;=70,"P","")</f>
        <v/>
      </c>
      <c r="J44" s="804" t="str">
        <f>if('CF-EF-3156'!I41&gt;=70,"P","")</f>
        <v/>
      </c>
      <c r="K44" s="804" t="str">
        <f>if('CF-FIHR-3157'!I41&gt;=70,"P","")</f>
        <v/>
      </c>
      <c r="L44" s="805" t="str">
        <f>'3A 2025 - 2026 DATOS DEL ESTUDI'!D38</f>
        <v>X</v>
      </c>
      <c r="M44" s="805" t="str">
        <f>'3A 2025 - 2026 DATOS DEL ESTUDI'!C38</f>
        <v/>
      </c>
      <c r="N44" s="806" t="str">
        <f t="shared" si="1"/>
        <v> </v>
      </c>
    </row>
    <row r="45">
      <c r="A45" s="801">
        <v>36.0</v>
      </c>
      <c r="B45" s="803" t="str">
        <f>'3A 2025 - 2026 DATOS DEL ESTUDI'!B39</f>
        <v>Rosyeli Carolina Tavarez  Reyes</v>
      </c>
      <c r="C45" s="804" t="str">
        <f>if('CF-LE3149'!I42&gt;=70,"P","")</f>
        <v/>
      </c>
      <c r="D45" s="804" t="str">
        <f>if('CF-LE-I3150'!I42&gt;=70,"P","")</f>
        <v/>
      </c>
      <c r="E45" s="804" t="str">
        <f>if('CF-LE-F3151'!I42&gt;=70,"P","")</f>
        <v/>
      </c>
      <c r="F45" s="804" t="str">
        <f>if('CF-M-3152'!I42&gt;=70,"P","")</f>
        <v/>
      </c>
      <c r="G45" s="804" t="str">
        <f>if('CF-CS-3153'!I42&gt;=70,"P","")</f>
        <v/>
      </c>
      <c r="H45" s="804" t="str">
        <f>if('CF-CN-3154'!I42&gt;=70,"P","")</f>
        <v/>
      </c>
      <c r="I45" s="804" t="str">
        <f>if('CF-EA-3155'!I42&gt;=70,"P","")</f>
        <v/>
      </c>
      <c r="J45" s="804" t="str">
        <f>if('CF-EF-3156'!I42&gt;=70,"P","")</f>
        <v/>
      </c>
      <c r="K45" s="804" t="str">
        <f>if('CF-FIHR-3157'!I42&gt;=70,"P","")</f>
        <v/>
      </c>
      <c r="L45" s="805" t="str">
        <f>'3A 2025 - 2026 DATOS DEL ESTUDI'!D39</f>
        <v>X</v>
      </c>
      <c r="M45" s="805" t="str">
        <f>'3A 2025 - 2026 DATOS DEL ESTUDI'!C39</f>
        <v/>
      </c>
      <c r="N45" s="806" t="str">
        <f t="shared" si="1"/>
        <v> </v>
      </c>
    </row>
    <row r="46">
      <c r="A46" s="801">
        <v>37.0</v>
      </c>
      <c r="B46" s="803" t="str">
        <f>'3A 2025 - 2026 DATOS DEL ESTUDI'!B40</f>
        <v>Melani  Taveras Bautista</v>
      </c>
      <c r="C46" s="804" t="str">
        <f>if('CF-LE3149'!I43&gt;=70,"P","")</f>
        <v/>
      </c>
      <c r="D46" s="804" t="str">
        <f>if('CF-LE-I3150'!I43&gt;=70,"P","")</f>
        <v/>
      </c>
      <c r="E46" s="804" t="str">
        <f>if('CF-LE-F3151'!I43&gt;=70,"P","")</f>
        <v/>
      </c>
      <c r="F46" s="804" t="str">
        <f>if('CF-M-3152'!I43&gt;=70,"P","")</f>
        <v/>
      </c>
      <c r="G46" s="804" t="str">
        <f>if('CF-CS-3153'!I43&gt;=70,"P","")</f>
        <v/>
      </c>
      <c r="H46" s="804" t="str">
        <f>if('CF-CN-3154'!I43&gt;=70,"P","")</f>
        <v/>
      </c>
      <c r="I46" s="804" t="str">
        <f>if('CF-EA-3155'!I43&gt;=70,"P","")</f>
        <v/>
      </c>
      <c r="J46" s="804" t="str">
        <f>if('CF-EF-3156'!I43&gt;=70,"P","")</f>
        <v/>
      </c>
      <c r="K46" s="804" t="str">
        <f>if('CF-FIHR-3157'!I43&gt;=70,"P","")</f>
        <v/>
      </c>
      <c r="L46" s="805" t="str">
        <f>'3A 2025 - 2026 DATOS DEL ESTUDI'!D40</f>
        <v>X</v>
      </c>
      <c r="M46" s="805" t="str">
        <f>'3A 2025 - 2026 DATOS DEL ESTUDI'!C40</f>
        <v/>
      </c>
      <c r="N46" s="806" t="str">
        <f t="shared" si="1"/>
        <v> </v>
      </c>
    </row>
    <row r="47">
      <c r="A47" s="801">
        <v>38.0</v>
      </c>
      <c r="B47" s="803" t="str">
        <f>'3A 2025 - 2026 DATOS DEL ESTUDI'!B41</f>
        <v>Arianny  Tejada Guzmán</v>
      </c>
      <c r="C47" s="804" t="str">
        <f>if('CF-LE3149'!I44&gt;=70,"P","")</f>
        <v/>
      </c>
      <c r="D47" s="804" t="str">
        <f>if('CF-LE-I3150'!I44&gt;=70,"P","")</f>
        <v/>
      </c>
      <c r="E47" s="804" t="str">
        <f>if('CF-LE-F3151'!I44&gt;=70,"P","")</f>
        <v/>
      </c>
      <c r="F47" s="804" t="str">
        <f>if('CF-M-3152'!I44&gt;=70,"P","")</f>
        <v/>
      </c>
      <c r="G47" s="804" t="str">
        <f>if('CF-CS-3153'!I44&gt;=70,"P","")</f>
        <v>P</v>
      </c>
      <c r="H47" s="804" t="str">
        <f>if('CF-CN-3154'!I44&gt;=70,"P","")</f>
        <v/>
      </c>
      <c r="I47" s="804" t="str">
        <f>if('CF-EA-3155'!I44&gt;=70,"P","")</f>
        <v>P</v>
      </c>
      <c r="J47" s="804" t="str">
        <f>if('CF-EF-3156'!I44&gt;=70,"P","")</f>
        <v/>
      </c>
      <c r="K47" s="804" t="str">
        <f>if('CF-FIHR-3157'!I44&gt;=70,"P","")</f>
        <v>P</v>
      </c>
      <c r="L47" s="805" t="str">
        <f>'3A 2025 - 2026 DATOS DEL ESTUDI'!D41</f>
        <v>X</v>
      </c>
      <c r="M47" s="805" t="str">
        <f>'3A 2025 - 2026 DATOS DEL ESTUDI'!C41</f>
        <v/>
      </c>
      <c r="N47" s="806" t="str">
        <f t="shared" si="1"/>
        <v> </v>
      </c>
    </row>
    <row r="48">
      <c r="A48" s="801">
        <v>39.0</v>
      </c>
      <c r="B48" s="803" t="str">
        <f>'3A 2025 - 2026 DATOS DEL ESTUDI'!B42</f>
        <v>Jeilyn Aliah Tejada</v>
      </c>
      <c r="C48" s="804" t="str">
        <f>if('CF-LE3149'!I45&gt;=70,"P","")</f>
        <v/>
      </c>
      <c r="D48" s="804" t="str">
        <f>if('CF-LE-I3150'!I45&gt;=70,"P","")</f>
        <v/>
      </c>
      <c r="E48" s="804" t="str">
        <f>if('CF-LE-F3151'!I45&gt;=70,"P","")</f>
        <v/>
      </c>
      <c r="F48" s="804" t="str">
        <f>if('CF-M-3152'!I45&gt;=70,"P","")</f>
        <v/>
      </c>
      <c r="G48" s="804" t="str">
        <f>if('CF-CS-3153'!I45&gt;=70,"P","")</f>
        <v/>
      </c>
      <c r="H48" s="804" t="str">
        <f>if('CF-CN-3154'!I45&gt;=70,"P","")</f>
        <v/>
      </c>
      <c r="I48" s="804" t="str">
        <f>if('CF-EA-3155'!I45&gt;=70,"P","")</f>
        <v/>
      </c>
      <c r="J48" s="804" t="str">
        <f>if('CF-EF-3156'!I45&gt;=70,"P","")</f>
        <v/>
      </c>
      <c r="K48" s="804" t="str">
        <f>if('CF-FIHR-3157'!I45&gt;=70,"P","")</f>
        <v/>
      </c>
      <c r="L48" s="805" t="str">
        <f>'3A 2025 - 2026 DATOS DEL ESTUDI'!D42</f>
        <v>X</v>
      </c>
      <c r="M48" s="805" t="str">
        <f>'3A 2025 - 2026 DATOS DEL ESTUDI'!C42</f>
        <v/>
      </c>
      <c r="N48" s="806" t="str">
        <f t="shared" si="1"/>
        <v> </v>
      </c>
    </row>
    <row r="49">
      <c r="A49" s="801">
        <v>40.0</v>
      </c>
      <c r="B49" s="803" t="str">
        <f>'3A 2025 - 2026 DATOS DEL ESTUDI'!B43</f>
        <v>Rosenny  Ureña Arias</v>
      </c>
      <c r="C49" s="804" t="str">
        <f>if('CF-LE3149'!I46&gt;=70,"P","")</f>
        <v/>
      </c>
      <c r="D49" s="804" t="str">
        <f>if('CF-LE-I3150'!I46&gt;=70,"P","")</f>
        <v/>
      </c>
      <c r="E49" s="804" t="str">
        <f>if('CF-LE-F3151'!I46&gt;=70,"P","")</f>
        <v/>
      </c>
      <c r="F49" s="804" t="str">
        <f>if('CF-M-3152'!I46&gt;=70,"P","")</f>
        <v/>
      </c>
      <c r="G49" s="804" t="str">
        <f>if('CF-CS-3153'!I46&gt;=70,"P","")</f>
        <v/>
      </c>
      <c r="H49" s="804" t="str">
        <f>if('CF-CN-3154'!I46&gt;=70,"P","")</f>
        <v/>
      </c>
      <c r="I49" s="804" t="str">
        <f>if('CF-EA-3155'!I46&gt;=70,"P","")</f>
        <v>P</v>
      </c>
      <c r="J49" s="804" t="str">
        <f>if('CF-EF-3156'!I46&gt;=70,"P","")</f>
        <v/>
      </c>
      <c r="K49" s="804" t="str">
        <f>if('CF-FIHR-3157'!I46&gt;=70,"P","")</f>
        <v/>
      </c>
      <c r="L49" s="805" t="str">
        <f>'3A 2025 - 2026 DATOS DEL ESTUDI'!D43</f>
        <v>X</v>
      </c>
      <c r="M49" s="805" t="str">
        <f>'3A 2025 - 2026 DATOS DEL ESTUDI'!C43</f>
        <v/>
      </c>
      <c r="N49" s="806" t="str">
        <f t="shared" si="1"/>
        <v> </v>
      </c>
    </row>
    <row r="50">
      <c r="A50" s="801">
        <v>41.0</v>
      </c>
      <c r="B50" s="803" t="str">
        <f>'3A 2025 - 2026 DATOS DEL ESTUDI'!B44</f>
        <v>Jonathan  De Jesús Valerio Felipe</v>
      </c>
      <c r="C50" s="804" t="str">
        <f>if('CF-LE3149'!I47&gt;=70,"P","")</f>
        <v/>
      </c>
      <c r="D50" s="804" t="str">
        <f>if('CF-LE-I3150'!I47&gt;=70,"P","")</f>
        <v/>
      </c>
      <c r="E50" s="804" t="str">
        <f>if('CF-LE-F3151'!I47&gt;=70,"P","")</f>
        <v/>
      </c>
      <c r="F50" s="804" t="str">
        <f>if('CF-M-3152'!I47&gt;=70,"P","")</f>
        <v/>
      </c>
      <c r="G50" s="804" t="str">
        <f>if('CF-CS-3153'!I47&gt;=70,"P","")</f>
        <v/>
      </c>
      <c r="H50" s="804" t="str">
        <f>if('CF-CN-3154'!I47&gt;=70,"P","")</f>
        <v/>
      </c>
      <c r="I50" s="804" t="str">
        <f>if('CF-EA-3155'!I47&gt;=70,"P","")</f>
        <v/>
      </c>
      <c r="J50" s="804" t="str">
        <f>if('CF-EF-3156'!I47&gt;=70,"P","")</f>
        <v/>
      </c>
      <c r="K50" s="804" t="str">
        <f>if('CF-FIHR-3157'!I47&gt;=70,"P","")</f>
        <v/>
      </c>
      <c r="L50" s="805" t="str">
        <f>'3A 2025 - 2026 DATOS DEL ESTUDI'!D44</f>
        <v/>
      </c>
      <c r="M50" s="805" t="str">
        <f>'3A 2025 - 2026 DATOS DEL ESTUDI'!C44</f>
        <v>X</v>
      </c>
      <c r="N50" s="806" t="str">
        <f t="shared" si="1"/>
        <v> </v>
      </c>
    </row>
    <row r="51">
      <c r="A51" s="801">
        <v>42.0</v>
      </c>
      <c r="B51" s="803" t="str">
        <f>'3A 2025 - 2026 DATOS DEL ESTUDI'!B45</f>
        <v>Crisleydi  Turbí</v>
      </c>
      <c r="C51" s="804" t="str">
        <f>if('CF-LE3149'!I48&gt;=70,"P","")</f>
        <v/>
      </c>
      <c r="D51" s="804" t="str">
        <f>if('CF-LE-I3150'!I48&gt;=70,"P","")</f>
        <v/>
      </c>
      <c r="E51" s="804" t="str">
        <f>if('CF-LE-F3151'!I48&gt;=70,"P","")</f>
        <v/>
      </c>
      <c r="F51" s="804" t="str">
        <f>if('CF-M-3152'!I48&gt;=70,"P","")</f>
        <v/>
      </c>
      <c r="G51" s="804" t="str">
        <f>if('CF-CS-3153'!I48&gt;=70,"P","")</f>
        <v/>
      </c>
      <c r="H51" s="804" t="str">
        <f>if('CF-CN-3154'!I48&gt;=70,"P","")</f>
        <v/>
      </c>
      <c r="I51" s="804" t="str">
        <f>if('CF-EA-3155'!I48&gt;=70,"P","")</f>
        <v/>
      </c>
      <c r="J51" s="804" t="str">
        <f>if('CF-EF-3156'!I48&gt;=70,"P","")</f>
        <v/>
      </c>
      <c r="K51" s="804" t="str">
        <f>if('CF-FIHR-3157'!I48&gt;=70,"P","")</f>
        <v/>
      </c>
      <c r="L51" s="805" t="str">
        <f>'3A 2025 - 2026 DATOS DEL ESTUDI'!D45</f>
        <v>X</v>
      </c>
      <c r="M51" s="805" t="str">
        <f>'3A 2025 - 2026 DATOS DEL ESTUDI'!C45</f>
        <v/>
      </c>
      <c r="N51" s="806" t="str">
        <f t="shared" si="1"/>
        <v> </v>
      </c>
    </row>
    <row r="52">
      <c r="A52" s="801">
        <v>43.0</v>
      </c>
      <c r="B52" s="803" t="str">
        <f>'3A 2025 - 2026 DATOS DEL ESTUDI'!B46</f>
        <v>Jhoangel Rafael Vargas Ulloa</v>
      </c>
      <c r="C52" s="804" t="str">
        <f>if('CF-LE3149'!I49&gt;=70,"P","")</f>
        <v/>
      </c>
      <c r="D52" s="804" t="str">
        <f>if('CF-LE-I3150'!I49&gt;=70,"P","")</f>
        <v/>
      </c>
      <c r="E52" s="804" t="str">
        <f>if('CF-LE-F3151'!I49&gt;=70,"P","")</f>
        <v/>
      </c>
      <c r="F52" s="804" t="str">
        <f>if('CF-M-3152'!I49&gt;=70,"P","")</f>
        <v/>
      </c>
      <c r="G52" s="804" t="str">
        <f>if('CF-CS-3153'!I49&gt;=70,"P","")</f>
        <v/>
      </c>
      <c r="H52" s="804" t="str">
        <f>if('CF-CN-3154'!I49&gt;=70,"P","")</f>
        <v/>
      </c>
      <c r="I52" s="804" t="str">
        <f>if('CF-EA-3155'!I49&gt;=70,"P","")</f>
        <v/>
      </c>
      <c r="J52" s="804" t="str">
        <f>if('CF-EF-3156'!I49&gt;=70,"P","")</f>
        <v/>
      </c>
      <c r="K52" s="804" t="str">
        <f>if('CF-FIHR-3157'!I49&gt;=70,"P","")</f>
        <v/>
      </c>
      <c r="L52" s="805" t="str">
        <f>'3A 2025 - 2026 DATOS DEL ESTUDI'!D46</f>
        <v/>
      </c>
      <c r="M52" s="805" t="str">
        <f>'3A 2025 - 2026 DATOS DEL ESTUDI'!C46</f>
        <v>X</v>
      </c>
      <c r="N52" s="806" t="str">
        <f t="shared" si="1"/>
        <v> </v>
      </c>
    </row>
    <row r="53">
      <c r="A53" s="801">
        <v>44.0</v>
      </c>
      <c r="B53" s="803" t="str">
        <f>'3A 2025 - 2026 DATOS DEL ESTUDI'!B47</f>
        <v>Leslie  Cruz Espinal</v>
      </c>
      <c r="C53" s="804" t="str">
        <f>if('CF-LE3149'!I50&gt;=70,"P","")</f>
        <v/>
      </c>
      <c r="D53" s="804" t="str">
        <f>if('CF-LE-I3150'!I50&gt;=70,"P","")</f>
        <v/>
      </c>
      <c r="E53" s="804" t="str">
        <f>if('CF-LE-F3151'!I50&gt;=70,"P","")</f>
        <v/>
      </c>
      <c r="F53" s="804" t="str">
        <f>if('CF-M-3152'!I50&gt;=70,"P","")</f>
        <v/>
      </c>
      <c r="G53" s="804" t="str">
        <f>if('CF-CS-3153'!I50&gt;=70,"P","")</f>
        <v/>
      </c>
      <c r="H53" s="804" t="str">
        <f>if('CF-CN-3154'!I50&gt;=70,"P","")</f>
        <v/>
      </c>
      <c r="I53" s="804" t="str">
        <f>if('CF-EA-3155'!I50&gt;=70,"P","")</f>
        <v/>
      </c>
      <c r="J53" s="804" t="str">
        <f>if('CF-EF-3156'!I50&gt;=70,"P","")</f>
        <v/>
      </c>
      <c r="K53" s="804" t="str">
        <f>if('CF-FIHR-3157'!I50&gt;=70,"P","")</f>
        <v/>
      </c>
      <c r="L53" s="805" t="str">
        <f>'3A 2025 - 2026 DATOS DEL ESTUDI'!D47</f>
        <v>X</v>
      </c>
      <c r="M53" s="805" t="str">
        <f>'3A 2025 - 2026 DATOS DEL ESTUDI'!C47</f>
        <v/>
      </c>
      <c r="N53" s="806" t="str">
        <f t="shared" si="1"/>
        <v> </v>
      </c>
    </row>
    <row r="54">
      <c r="A54" s="801">
        <v>45.0</v>
      </c>
      <c r="B54" s="803" t="str">
        <f>'3A 2025 - 2026 DATOS DEL ESTUDI'!B48</f>
        <v/>
      </c>
      <c r="C54" s="804" t="str">
        <f>if('CF-LE3149'!I51&gt;=70,"P","")</f>
        <v/>
      </c>
      <c r="D54" s="804" t="str">
        <f>if('CF-LE-I3150'!I51&gt;=70,"P","")</f>
        <v/>
      </c>
      <c r="E54" s="804" t="str">
        <f>if('CF-LE-F3151'!I51&gt;=70,"P","")</f>
        <v/>
      </c>
      <c r="F54" s="804" t="str">
        <f>if('CF-M-3152'!I51&gt;=70,"P","")</f>
        <v/>
      </c>
      <c r="G54" s="804" t="str">
        <f>if('CF-CS-3153'!I51&gt;=70,"P","")</f>
        <v/>
      </c>
      <c r="H54" s="804" t="str">
        <f>if('CF-CN-3154'!I51&gt;=70,"P","")</f>
        <v/>
      </c>
      <c r="I54" s="804" t="str">
        <f>if('CF-EA-3155'!I51&gt;=70,"P","")</f>
        <v/>
      </c>
      <c r="J54" s="804" t="str">
        <f>if('CF-EF-3156'!I51&gt;=70,"P","")</f>
        <v/>
      </c>
      <c r="K54" s="804" t="str">
        <f>if('CF-FIHR-3157'!I51&gt;=70,"P","")</f>
        <v/>
      </c>
      <c r="L54" s="805" t="str">
        <f>'3A 2025 - 2026 DATOS DEL ESTUDI'!D48</f>
        <v/>
      </c>
      <c r="M54" s="805" t="str">
        <f>'3A 2025 - 2026 DATOS DEL ESTUDI'!C48</f>
        <v/>
      </c>
      <c r="N54" s="806" t="str">
        <f t="shared" si="1"/>
        <v> </v>
      </c>
    </row>
    <row r="55">
      <c r="A55" s="807"/>
      <c r="B55" s="807" t="s">
        <v>1108</v>
      </c>
      <c r="C55" s="804">
        <f t="shared" ref="C55:K55" si="2">COUNTIF(C10:C49,"p")</f>
        <v>1</v>
      </c>
      <c r="D55" s="804">
        <f t="shared" si="2"/>
        <v>0</v>
      </c>
      <c r="E55" s="804">
        <f t="shared" si="2"/>
        <v>1</v>
      </c>
      <c r="F55" s="804">
        <f t="shared" si="2"/>
        <v>2</v>
      </c>
      <c r="G55" s="804">
        <f t="shared" si="2"/>
        <v>3</v>
      </c>
      <c r="H55" s="804">
        <f t="shared" si="2"/>
        <v>3</v>
      </c>
      <c r="I55" s="804">
        <f t="shared" si="2"/>
        <v>4</v>
      </c>
      <c r="J55" s="804">
        <f t="shared" si="2"/>
        <v>0</v>
      </c>
      <c r="K55" s="804">
        <f t="shared" si="2"/>
        <v>3</v>
      </c>
      <c r="L55" s="808"/>
      <c r="M55" s="808"/>
      <c r="N55" s="404">
        <f>COUNTIF(N10:N49,"Promovido/a")</f>
        <v>0</v>
      </c>
    </row>
  </sheetData>
  <mergeCells count="3">
    <mergeCell ref="A7:B7"/>
    <mergeCell ref="C7:M7"/>
    <mergeCell ref="B8:M8"/>
  </mergeCells>
  <conditionalFormatting sqref="C10:K55">
    <cfRule type="cellIs" dxfId="32" priority="1" operator="equal">
      <formula>"C"</formula>
    </cfRule>
  </conditionalFormatting>
  <printOptions horizontalCentered="1"/>
  <pageMargins bottom="0.75" footer="0.0" header="0.0" left="0.7" right="0.7" top="0.75"/>
  <pageSetup orientation="portrait" pageOrder="overThenDown"/>
  <drawing r:id="rId1"/>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8"/>
    <col customWidth="1" min="2" max="2" width="37.88"/>
    <col customWidth="1" min="3" max="13" width="2.63"/>
    <col customWidth="1" min="14" max="14" width="32.13"/>
  </cols>
  <sheetData>
    <row r="1">
      <c r="A1" s="800"/>
      <c r="B1" s="800"/>
      <c r="C1" s="800"/>
      <c r="D1" s="800"/>
      <c r="E1" s="800"/>
      <c r="F1" s="800"/>
      <c r="G1" s="800"/>
      <c r="H1" s="800"/>
      <c r="I1" s="800"/>
      <c r="J1" s="800"/>
      <c r="K1" s="800"/>
      <c r="L1" s="800"/>
      <c r="M1" s="800"/>
      <c r="N1" s="800"/>
    </row>
    <row r="2">
      <c r="A2" s="800"/>
      <c r="B2" s="800"/>
      <c r="C2" s="800"/>
      <c r="D2" s="800"/>
      <c r="E2" s="800"/>
      <c r="F2" s="800"/>
      <c r="G2" s="800"/>
      <c r="H2" s="800"/>
      <c r="I2" s="800"/>
      <c r="J2" s="800"/>
      <c r="K2" s="800"/>
      <c r="L2" s="800"/>
      <c r="M2" s="800"/>
      <c r="N2" s="800"/>
    </row>
    <row r="3">
      <c r="A3" s="800"/>
      <c r="B3" s="800"/>
      <c r="C3" s="800"/>
      <c r="D3" s="800"/>
      <c r="E3" s="800"/>
      <c r="F3" s="800"/>
      <c r="G3" s="800"/>
      <c r="H3" s="800"/>
      <c r="I3" s="800"/>
      <c r="J3" s="800"/>
      <c r="K3" s="800"/>
      <c r="L3" s="800"/>
      <c r="M3" s="800"/>
      <c r="N3" s="800"/>
    </row>
    <row r="4">
      <c r="A4" s="800"/>
      <c r="B4" s="800"/>
      <c r="C4" s="800"/>
      <c r="D4" s="800"/>
      <c r="E4" s="800"/>
      <c r="F4" s="800"/>
      <c r="G4" s="800"/>
      <c r="H4" s="800"/>
      <c r="I4" s="800"/>
      <c r="J4" s="800"/>
      <c r="K4" s="800"/>
      <c r="L4" s="800"/>
      <c r="M4" s="800"/>
      <c r="N4" s="800"/>
    </row>
    <row r="5">
      <c r="A5" s="800"/>
      <c r="B5" s="800"/>
      <c r="C5" s="800"/>
      <c r="D5" s="800"/>
      <c r="E5" s="800"/>
      <c r="F5" s="800"/>
      <c r="G5" s="800"/>
      <c r="H5" s="800"/>
      <c r="I5" s="800"/>
      <c r="J5" s="800"/>
      <c r="K5" s="800"/>
      <c r="L5" s="800"/>
      <c r="M5" s="800"/>
      <c r="N5" s="800"/>
    </row>
    <row r="6">
      <c r="A6" s="800"/>
      <c r="B6" s="800"/>
      <c r="C6" s="800"/>
      <c r="D6" s="800"/>
      <c r="E6" s="800"/>
      <c r="F6" s="800"/>
      <c r="G6" s="800"/>
      <c r="H6" s="800"/>
      <c r="I6" s="800"/>
      <c r="J6" s="800"/>
      <c r="K6" s="800"/>
      <c r="L6" s="800"/>
      <c r="M6" s="800"/>
      <c r="N6" s="800"/>
    </row>
    <row r="7">
      <c r="A7" s="800" t="str">
        <f>'DATOS DEL CENTRO'!B20</f>
        <v>3A</v>
      </c>
      <c r="C7" s="800" t="str">
        <f>'DATOS DEL CENTRO'!B19</f>
        <v>2025-2026</v>
      </c>
      <c r="N7" s="800"/>
    </row>
    <row r="8">
      <c r="A8" s="800"/>
      <c r="B8" s="800" t="s">
        <v>1102</v>
      </c>
      <c r="N8" s="800"/>
    </row>
    <row r="9" ht="193.5" customHeight="1">
      <c r="A9" s="801" t="s">
        <v>1077</v>
      </c>
      <c r="B9" s="801" t="s">
        <v>437</v>
      </c>
      <c r="C9" s="802" t="s">
        <v>980</v>
      </c>
      <c r="D9" s="802" t="s">
        <v>1103</v>
      </c>
      <c r="E9" s="802" t="s">
        <v>1104</v>
      </c>
      <c r="F9" s="802" t="s">
        <v>1105</v>
      </c>
      <c r="G9" s="802" t="s">
        <v>1018</v>
      </c>
      <c r="H9" s="802" t="s">
        <v>1106</v>
      </c>
      <c r="I9" s="802" t="s">
        <v>870</v>
      </c>
      <c r="J9" s="802" t="s">
        <v>1021</v>
      </c>
      <c r="K9" s="802" t="s">
        <v>1022</v>
      </c>
      <c r="L9" s="802" t="s">
        <v>107</v>
      </c>
      <c r="M9" s="802" t="s">
        <v>108</v>
      </c>
      <c r="N9" s="282" t="s">
        <v>1109</v>
      </c>
    </row>
    <row r="10">
      <c r="A10" s="801">
        <v>1.0</v>
      </c>
      <c r="B10" s="803" t="str">
        <f>'3A 2025 - 2026 DATOS DEL ESTUDI'!B4</f>
        <v>Jadiel De Jesús Acosta Peña</v>
      </c>
      <c r="C10" s="804" t="str">
        <f>If('CF-LE3149'!I7&lt;70,"C","")</f>
        <v>C</v>
      </c>
      <c r="D10" s="804" t="str">
        <f>IF('CF-LE-I3150'!I7&lt;70, "C", "")</f>
        <v>C</v>
      </c>
      <c r="E10" s="804" t="str">
        <f>IF('CF-LE-F3151'!I7&lt;70, "C", "")</f>
        <v>C</v>
      </c>
      <c r="F10" s="804" t="str">
        <f>IF('CF-M-3152'!I7&lt;70, "C", "")</f>
        <v>C</v>
      </c>
      <c r="G10" s="804" t="str">
        <f>IF('CF-CS-3153'!I7&lt;70, "C", "")</f>
        <v>C</v>
      </c>
      <c r="H10" s="804" t="str">
        <f>IF('CF-CN-3154'!I7&lt;70, "C", "")</f>
        <v>C</v>
      </c>
      <c r="I10" s="804" t="str">
        <f>IF('CF-EA-3155'!I7&lt;70, "C", "")</f>
        <v>C</v>
      </c>
      <c r="J10" s="804" t="str">
        <f>IF('CF-EF-3156'!I7&lt;70, "C", "")</f>
        <v>C</v>
      </c>
      <c r="K10" s="804" t="str">
        <f>IF('CF-FIHR-3157'!I7&lt;70, "C", "")</f>
        <v>C</v>
      </c>
      <c r="L10" s="805" t="str">
        <f>'3A 2025 - 2026 DATOS DEL ESTUDI'!D4</f>
        <v/>
      </c>
      <c r="M10" s="805" t="str">
        <f>'3A 2025 - 2026 DATOS DEL ESTUDI'!C4</f>
        <v>X</v>
      </c>
      <c r="N10" s="806">
        <f t="array" ref="N10">SUMPRODUCT(--(MMULT(--(C10:L49="c"),TRANSPOSE(COLUMN(C9:L9)^0))&gt;0))</f>
        <v>40</v>
      </c>
    </row>
    <row r="11">
      <c r="A11" s="801">
        <v>2.0</v>
      </c>
      <c r="B11" s="803" t="str">
        <f>'3A 2025 - 2026 DATOS DEL ESTUDI'!B5</f>
        <v>Daniel  Elía Almonte Martínez</v>
      </c>
      <c r="C11" s="804" t="str">
        <f>If('CF-LE3149'!I8&lt;70,"C","")</f>
        <v>C</v>
      </c>
      <c r="D11" s="804" t="str">
        <f>IF('CF-LE-I3150'!I8&lt;70, "C", "")</f>
        <v>C</v>
      </c>
      <c r="E11" s="804" t="str">
        <f>IF('CF-LE-F3151'!I8&lt;70, "C", "")</f>
        <v>C</v>
      </c>
      <c r="F11" s="804" t="str">
        <f>IF('CF-M-3152'!I8&lt;70, "C", "")</f>
        <v>C</v>
      </c>
      <c r="G11" s="804" t="str">
        <f>IF('CF-CS-3153'!I8&lt;70, "C", "")</f>
        <v>C</v>
      </c>
      <c r="H11" s="804" t="str">
        <f>IF('CF-CN-3154'!I8&lt;70, "C", "")</f>
        <v>C</v>
      </c>
      <c r="I11" s="804" t="str">
        <f>IF('CF-EA-3155'!I8&lt;70, "C", "")</f>
        <v>C</v>
      </c>
      <c r="J11" s="804" t="str">
        <f>IF('CF-EF-3156'!I8&lt;70, "C", "")</f>
        <v>C</v>
      </c>
      <c r="K11" s="804" t="str">
        <f>IF('CF-FIHR-3157'!I8&lt;70, "C", "")</f>
        <v>C</v>
      </c>
      <c r="L11" s="805" t="str">
        <f>'3A 2025 - 2026 DATOS DEL ESTUDI'!D5</f>
        <v/>
      </c>
      <c r="M11" s="805" t="str">
        <f>'3A 2025 - 2026 DATOS DEL ESTUDI'!C5</f>
        <v>X</v>
      </c>
      <c r="N11" s="47"/>
    </row>
    <row r="12">
      <c r="A12" s="801">
        <v>3.0</v>
      </c>
      <c r="B12" s="803" t="str">
        <f>'3A 2025 - 2026 DATOS DEL ESTUDI'!B6</f>
        <v>Isaac  Ángeles Liriano</v>
      </c>
      <c r="C12" s="804" t="str">
        <f>If('CF-LE3149'!I9&lt;70,"C","")</f>
        <v>C</v>
      </c>
      <c r="D12" s="804" t="str">
        <f>IF('CF-LE-I3150'!I9&lt;70, "C", "")</f>
        <v>C</v>
      </c>
      <c r="E12" s="804" t="str">
        <f>IF('CF-LE-F3151'!I9&lt;70, "C", "")</f>
        <v>C</v>
      </c>
      <c r="F12" s="804" t="str">
        <f>IF('CF-M-3152'!I9&lt;70, "C", "")</f>
        <v>C</v>
      </c>
      <c r="G12" s="804" t="str">
        <f>IF('CF-CS-3153'!I9&lt;70, "C", "")</f>
        <v>C</v>
      </c>
      <c r="H12" s="804" t="str">
        <f>IF('CF-CN-3154'!I9&lt;70, "C", "")</f>
        <v>C</v>
      </c>
      <c r="I12" s="804" t="str">
        <f>IF('CF-EA-3155'!I9&lt;70, "C", "")</f>
        <v>C</v>
      </c>
      <c r="J12" s="804" t="str">
        <f>IF('CF-EF-3156'!I9&lt;70, "C", "")</f>
        <v>C</v>
      </c>
      <c r="K12" s="804" t="str">
        <f>IF('CF-FIHR-3157'!I9&lt;70, "C", "")</f>
        <v>C</v>
      </c>
      <c r="L12" s="805" t="str">
        <f>'3A 2025 - 2026 DATOS DEL ESTUDI'!D6</f>
        <v/>
      </c>
      <c r="M12" s="805" t="str">
        <f>'3A 2025 - 2026 DATOS DEL ESTUDI'!C6</f>
        <v>X</v>
      </c>
      <c r="N12" s="47"/>
    </row>
    <row r="13">
      <c r="A13" s="801">
        <v>4.0</v>
      </c>
      <c r="B13" s="803" t="str">
        <f>'3A 2025 - 2026 DATOS DEL ESTUDI'!B7</f>
        <v>Melaniee  Aquino  Estrella</v>
      </c>
      <c r="C13" s="804" t="str">
        <f>If('CF-LE3149'!I10&lt;70,"C","")</f>
        <v>C</v>
      </c>
      <c r="D13" s="804" t="str">
        <f>IF('CF-LE-I3150'!I10&lt;70, "C", "")</f>
        <v>C</v>
      </c>
      <c r="E13" s="804" t="str">
        <f>IF('CF-LE-F3151'!I10&lt;70, "C", "")</f>
        <v>C</v>
      </c>
      <c r="F13" s="804" t="str">
        <f>IF('CF-M-3152'!I10&lt;70, "C", "")</f>
        <v>C</v>
      </c>
      <c r="G13" s="804" t="str">
        <f>IF('CF-CS-3153'!I10&lt;70, "C", "")</f>
        <v>C</v>
      </c>
      <c r="H13" s="804" t="str">
        <f>IF('CF-CN-3154'!I10&lt;70, "C", "")</f>
        <v>C</v>
      </c>
      <c r="I13" s="804" t="str">
        <f>IF('CF-EA-3155'!I10&lt;70, "C", "")</f>
        <v>C</v>
      </c>
      <c r="J13" s="804" t="str">
        <f>IF('CF-EF-3156'!I10&lt;70, "C", "")</f>
        <v>C</v>
      </c>
      <c r="K13" s="804" t="str">
        <f>IF('CF-FIHR-3157'!I10&lt;70, "C", "")</f>
        <v>C</v>
      </c>
      <c r="L13" s="805" t="str">
        <f>'3A 2025 - 2026 DATOS DEL ESTUDI'!D7</f>
        <v>X</v>
      </c>
      <c r="M13" s="805" t="str">
        <f>'3A 2025 - 2026 DATOS DEL ESTUDI'!C7</f>
        <v/>
      </c>
      <c r="N13" s="47"/>
    </row>
    <row r="14">
      <c r="A14" s="801">
        <v>5.0</v>
      </c>
      <c r="B14" s="803" t="str">
        <f>'3A 2025 - 2026 DATOS DEL ESTUDI'!B8</f>
        <v>Jennifer  Asenjo  De Los Santos TRANSFERIDA 10/12/25</v>
      </c>
      <c r="C14" s="804" t="str">
        <f>If('CF-LE3149'!I11&lt;70,"C","")</f>
        <v>C</v>
      </c>
      <c r="D14" s="804" t="str">
        <f>IF('CF-LE-I3150'!I11&lt;70, "C", "")</f>
        <v>C</v>
      </c>
      <c r="E14" s="804" t="str">
        <f>IF('CF-LE-F3151'!I11&lt;70, "C", "")</f>
        <v>C</v>
      </c>
      <c r="F14" s="804" t="str">
        <f>IF('CF-M-3152'!I11&lt;70, "C", "")</f>
        <v>C</v>
      </c>
      <c r="G14" s="804" t="str">
        <f>IF('CF-CS-3153'!I11&lt;70, "C", "")</f>
        <v>C</v>
      </c>
      <c r="H14" s="804" t="str">
        <f>IF('CF-CN-3154'!I11&lt;70, "C", "")</f>
        <v>C</v>
      </c>
      <c r="I14" s="804" t="str">
        <f>IF('CF-EA-3155'!I11&lt;70, "C", "")</f>
        <v>C</v>
      </c>
      <c r="J14" s="804" t="str">
        <f>IF('CF-EF-3156'!I11&lt;70, "C", "")</f>
        <v>C</v>
      </c>
      <c r="K14" s="804" t="str">
        <f>IF('CF-FIHR-3157'!I11&lt;70, "C", "")</f>
        <v>C</v>
      </c>
      <c r="L14" s="805" t="str">
        <f>'3A 2025 - 2026 DATOS DEL ESTUDI'!D8</f>
        <v>X</v>
      </c>
      <c r="M14" s="805" t="str">
        <f>'3A 2025 - 2026 DATOS DEL ESTUDI'!C8</f>
        <v/>
      </c>
      <c r="N14" s="43"/>
    </row>
    <row r="15">
      <c r="A15" s="801">
        <v>6.0</v>
      </c>
      <c r="B15" s="803" t="str">
        <f>'3A 2025 - 2026 DATOS DEL ESTUDI'!B9</f>
        <v>Leshlie Crismayri Bautista Quezada</v>
      </c>
      <c r="C15" s="804" t="str">
        <f>If('CF-LE3149'!I12&lt;70,"C","")</f>
        <v>C</v>
      </c>
      <c r="D15" s="804" t="str">
        <f>IF('CF-LE-I3150'!I12&lt;70, "C", "")</f>
        <v>C</v>
      </c>
      <c r="E15" s="804" t="str">
        <f>IF('CF-LE-F3151'!I12&lt;70, "C", "")</f>
        <v>C</v>
      </c>
      <c r="F15" s="804" t="str">
        <f>IF('CF-M-3152'!I12&lt;70, "C", "")</f>
        <v>C</v>
      </c>
      <c r="G15" s="804" t="str">
        <f>IF('CF-CS-3153'!I12&lt;70, "C", "")</f>
        <v>C</v>
      </c>
      <c r="H15" s="804" t="str">
        <f>IF('CF-CN-3154'!I12&lt;70, "C", "")</f>
        <v/>
      </c>
      <c r="I15" s="804" t="str">
        <f>IF('CF-EA-3155'!I12&lt;70, "C", "")</f>
        <v>C</v>
      </c>
      <c r="J15" s="804" t="str">
        <f>IF('CF-EF-3156'!I12&lt;70, "C", "")</f>
        <v>C</v>
      </c>
      <c r="K15" s="804" t="str">
        <f>IF('CF-FIHR-3157'!I12&lt;70, "C", "")</f>
        <v>C</v>
      </c>
      <c r="L15" s="805" t="str">
        <f>'3A 2025 - 2026 DATOS DEL ESTUDI'!D9</f>
        <v>X</v>
      </c>
      <c r="M15" s="805" t="str">
        <f>'3A 2025 - 2026 DATOS DEL ESTUDI'!C9</f>
        <v/>
      </c>
      <c r="N15" s="808"/>
    </row>
    <row r="16">
      <c r="A16" s="801">
        <v>7.0</v>
      </c>
      <c r="B16" s="803" t="str">
        <f>'3A 2025 - 2026 DATOS DEL ESTUDI'!B10</f>
        <v>Gilber  Bello Silva</v>
      </c>
      <c r="C16" s="804" t="str">
        <f>If('CF-LE3149'!I13&lt;70,"C","")</f>
        <v>C</v>
      </c>
      <c r="D16" s="804" t="str">
        <f>IF('CF-LE-I3150'!I13&lt;70, "C", "")</f>
        <v>C</v>
      </c>
      <c r="E16" s="804" t="str">
        <f>IF('CF-LE-F3151'!I13&lt;70, "C", "")</f>
        <v>C</v>
      </c>
      <c r="F16" s="804" t="str">
        <f>IF('CF-M-3152'!I13&lt;70, "C", "")</f>
        <v>C</v>
      </c>
      <c r="G16" s="804" t="str">
        <f>IF('CF-CS-3153'!I13&lt;70, "C", "")</f>
        <v>C</v>
      </c>
      <c r="H16" s="804" t="str">
        <f>IF('CF-CN-3154'!I13&lt;70, "C", "")</f>
        <v>C</v>
      </c>
      <c r="I16" s="804" t="str">
        <f>IF('CF-EA-3155'!I13&lt;70, "C", "")</f>
        <v>C</v>
      </c>
      <c r="J16" s="804" t="str">
        <f>IF('CF-EF-3156'!I13&lt;70, "C", "")</f>
        <v>C</v>
      </c>
      <c r="K16" s="804" t="str">
        <f>IF('CF-FIHR-3157'!I13&lt;70, "C", "")</f>
        <v>C</v>
      </c>
      <c r="L16" s="805" t="str">
        <f>'3A 2025 - 2026 DATOS DEL ESTUDI'!D10</f>
        <v/>
      </c>
      <c r="M16" s="805" t="str">
        <f>'3A 2025 - 2026 DATOS DEL ESTUDI'!C10</f>
        <v>X</v>
      </c>
      <c r="N16" s="808"/>
    </row>
    <row r="17">
      <c r="A17" s="801">
        <v>8.0</v>
      </c>
      <c r="B17" s="803" t="str">
        <f>'3A 2025 - 2026 DATOS DEL ESTUDI'!B11</f>
        <v>Sherlyn Mariel Bernabel Lora</v>
      </c>
      <c r="C17" s="804" t="str">
        <f>If('CF-LE3149'!I14&lt;70,"C","")</f>
        <v>C</v>
      </c>
      <c r="D17" s="804" t="str">
        <f>IF('CF-LE-I3150'!I14&lt;70, "C", "")</f>
        <v>C</v>
      </c>
      <c r="E17" s="804" t="str">
        <f>IF('CF-LE-F3151'!I14&lt;70, "C", "")</f>
        <v>C</v>
      </c>
      <c r="F17" s="804" t="str">
        <f>IF('CF-M-3152'!I14&lt;70, "C", "")</f>
        <v>C</v>
      </c>
      <c r="G17" s="804" t="str">
        <f>IF('CF-CS-3153'!I14&lt;70, "C", "")</f>
        <v>C</v>
      </c>
      <c r="H17" s="804" t="str">
        <f>IF('CF-CN-3154'!I14&lt;70, "C", "")</f>
        <v>C</v>
      </c>
      <c r="I17" s="804" t="str">
        <f>IF('CF-EA-3155'!I14&lt;70, "C", "")</f>
        <v>C</v>
      </c>
      <c r="J17" s="804" t="str">
        <f>IF('CF-EF-3156'!I14&lt;70, "C", "")</f>
        <v>C</v>
      </c>
      <c r="K17" s="804" t="str">
        <f>IF('CF-FIHR-3157'!I14&lt;70, "C", "")</f>
        <v>C</v>
      </c>
      <c r="L17" s="805" t="str">
        <f>'3A 2025 - 2026 DATOS DEL ESTUDI'!D11</f>
        <v>X</v>
      </c>
      <c r="M17" s="805" t="str">
        <f>'3A 2025 - 2026 DATOS DEL ESTUDI'!C11</f>
        <v/>
      </c>
      <c r="N17" s="808"/>
    </row>
    <row r="18">
      <c r="A18" s="801">
        <v>9.0</v>
      </c>
      <c r="B18" s="803" t="str">
        <f>'3A 2025 - 2026 DATOS DEL ESTUDI'!B12</f>
        <v>Erleen  Brito Castillo</v>
      </c>
      <c r="C18" s="804" t="str">
        <f>If('CF-LE3149'!I15&lt;70,"C","")</f>
        <v>C</v>
      </c>
      <c r="D18" s="804" t="str">
        <f>IF('CF-LE-I3150'!I15&lt;70, "C", "")</f>
        <v>C</v>
      </c>
      <c r="E18" s="804" t="str">
        <f>IF('CF-LE-F3151'!I15&lt;70, "C", "")</f>
        <v>C</v>
      </c>
      <c r="F18" s="804" t="str">
        <f>IF('CF-M-3152'!I15&lt;70, "C", "")</f>
        <v>C</v>
      </c>
      <c r="G18" s="804" t="str">
        <f>IF('CF-CS-3153'!I15&lt;70, "C", "")</f>
        <v>C</v>
      </c>
      <c r="H18" s="804" t="str">
        <f>IF('CF-CN-3154'!I15&lt;70, "C", "")</f>
        <v>C</v>
      </c>
      <c r="I18" s="804" t="str">
        <f>IF('CF-EA-3155'!I15&lt;70, "C", "")</f>
        <v>C</v>
      </c>
      <c r="J18" s="804" t="str">
        <f>IF('CF-EF-3156'!I15&lt;70, "C", "")</f>
        <v>C</v>
      </c>
      <c r="K18" s="804" t="str">
        <f>IF('CF-FIHR-3157'!I15&lt;70, "C", "")</f>
        <v>C</v>
      </c>
      <c r="L18" s="805" t="str">
        <f>'3A 2025 - 2026 DATOS DEL ESTUDI'!D12</f>
        <v/>
      </c>
      <c r="M18" s="805" t="str">
        <f>'3A 2025 - 2026 DATOS DEL ESTUDI'!C12</f>
        <v>X</v>
      </c>
      <c r="N18" s="808"/>
    </row>
    <row r="19">
      <c r="A19" s="801">
        <v>10.0</v>
      </c>
      <c r="B19" s="803" t="str">
        <f>'3A 2025 - 2026 DATOS DEL ESTUDI'!B13</f>
        <v>Brianny  Caraballo Guzmán</v>
      </c>
      <c r="C19" s="804" t="str">
        <f>If('CF-LE3149'!I16&lt;70,"C","")</f>
        <v/>
      </c>
      <c r="D19" s="804" t="str">
        <f>IF('CF-LE-I3150'!I16&lt;70, "C", "")</f>
        <v>C</v>
      </c>
      <c r="E19" s="804" t="str">
        <f>IF('CF-LE-F3151'!I16&lt;70, "C", "")</f>
        <v/>
      </c>
      <c r="F19" s="804" t="str">
        <f>IF('CF-M-3152'!I16&lt;70, "C", "")</f>
        <v/>
      </c>
      <c r="G19" s="804" t="str">
        <f>IF('CF-CS-3153'!I16&lt;70, "C", "")</f>
        <v/>
      </c>
      <c r="H19" s="804" t="str">
        <f>IF('CF-CN-3154'!I16&lt;70, "C", "")</f>
        <v/>
      </c>
      <c r="I19" s="804" t="str">
        <f>IF('CF-EA-3155'!I16&lt;70, "C", "")</f>
        <v/>
      </c>
      <c r="J19" s="804" t="str">
        <f>IF('CF-EF-3156'!I16&lt;70, "C", "")</f>
        <v>C</v>
      </c>
      <c r="K19" s="804" t="str">
        <f>IF('CF-FIHR-3157'!I16&lt;70, "C", "")</f>
        <v/>
      </c>
      <c r="L19" s="805" t="str">
        <f>'3A 2025 - 2026 DATOS DEL ESTUDI'!D13</f>
        <v>X</v>
      </c>
      <c r="M19" s="805" t="str">
        <f>'3A 2025 - 2026 DATOS DEL ESTUDI'!C13</f>
        <v/>
      </c>
      <c r="N19" s="808"/>
    </row>
    <row r="20">
      <c r="A20" s="801">
        <v>11.0</v>
      </c>
      <c r="B20" s="803" t="str">
        <f>'3A 2025 - 2026 DATOS DEL ESTUDI'!B14</f>
        <v>Scarlet  Castillo</v>
      </c>
      <c r="C20" s="804" t="str">
        <f>If('CF-LE3149'!I17&lt;70,"C","")</f>
        <v>C</v>
      </c>
      <c r="D20" s="804" t="str">
        <f>IF('CF-LE-I3150'!I17&lt;70, "C", "")</f>
        <v>C</v>
      </c>
      <c r="E20" s="804" t="str">
        <f>IF('CF-LE-F3151'!I17&lt;70, "C", "")</f>
        <v>C</v>
      </c>
      <c r="F20" s="804" t="str">
        <f>IF('CF-M-3152'!I17&lt;70, "C", "")</f>
        <v>C</v>
      </c>
      <c r="G20" s="804" t="str">
        <f>IF('CF-CS-3153'!I17&lt;70, "C", "")</f>
        <v>C</v>
      </c>
      <c r="H20" s="804" t="str">
        <f>IF('CF-CN-3154'!I17&lt;70, "C", "")</f>
        <v>C</v>
      </c>
      <c r="I20" s="804" t="str">
        <f>IF('CF-EA-3155'!I17&lt;70, "C", "")</f>
        <v>C</v>
      </c>
      <c r="J20" s="804" t="str">
        <f>IF('CF-EF-3156'!I17&lt;70, "C", "")</f>
        <v>C</v>
      </c>
      <c r="K20" s="804" t="str">
        <f>IF('CF-FIHR-3157'!I17&lt;70, "C", "")</f>
        <v>C</v>
      </c>
      <c r="L20" s="805" t="str">
        <f>'3A 2025 - 2026 DATOS DEL ESTUDI'!D14</f>
        <v>X</v>
      </c>
      <c r="M20" s="805" t="str">
        <f>'3A 2025 - 2026 DATOS DEL ESTUDI'!C14</f>
        <v/>
      </c>
      <c r="N20" s="808"/>
    </row>
    <row r="21">
      <c r="A21" s="801">
        <v>12.0</v>
      </c>
      <c r="B21" s="803" t="str">
        <f>'3A 2025 - 2026 DATOS DEL ESTUDI'!B15</f>
        <v>Yarselin  Cruz Peña</v>
      </c>
      <c r="C21" s="804" t="str">
        <f>If('CF-LE3149'!I18&lt;70,"C","")</f>
        <v>C</v>
      </c>
      <c r="D21" s="804" t="str">
        <f>IF('CF-LE-I3150'!I18&lt;70, "C", "")</f>
        <v>C</v>
      </c>
      <c r="E21" s="804" t="str">
        <f>IF('CF-LE-F3151'!I18&lt;70, "C", "")</f>
        <v>C</v>
      </c>
      <c r="F21" s="804" t="str">
        <f>IF('CF-M-3152'!I18&lt;70, "C", "")</f>
        <v>C</v>
      </c>
      <c r="G21" s="804" t="str">
        <f>IF('CF-CS-3153'!I18&lt;70, "C", "")</f>
        <v>C</v>
      </c>
      <c r="H21" s="804" t="str">
        <f>IF('CF-CN-3154'!I18&lt;70, "C", "")</f>
        <v>C</v>
      </c>
      <c r="I21" s="804" t="str">
        <f>IF('CF-EA-3155'!I18&lt;70, "C", "")</f>
        <v>C</v>
      </c>
      <c r="J21" s="804" t="str">
        <f>IF('CF-EF-3156'!I18&lt;70, "C", "")</f>
        <v>C</v>
      </c>
      <c r="K21" s="804" t="str">
        <f>IF('CF-FIHR-3157'!I18&lt;70, "C", "")</f>
        <v>C</v>
      </c>
      <c r="L21" s="805" t="str">
        <f>'3A 2025 - 2026 DATOS DEL ESTUDI'!D15</f>
        <v>X</v>
      </c>
      <c r="M21" s="805" t="str">
        <f>'3A 2025 - 2026 DATOS DEL ESTUDI'!C15</f>
        <v/>
      </c>
      <c r="N21" s="808"/>
    </row>
    <row r="22">
      <c r="A22" s="801">
        <v>13.0</v>
      </c>
      <c r="B22" s="803" t="str">
        <f>'3A 2025 - 2026 DATOS DEL ESTUDI'!B16</f>
        <v>Fernando José Díaz Fernández</v>
      </c>
      <c r="C22" s="804" t="str">
        <f>If('CF-LE3149'!I19&lt;70,"C","")</f>
        <v>C</v>
      </c>
      <c r="D22" s="804" t="str">
        <f>IF('CF-LE-I3150'!I19&lt;70, "C", "")</f>
        <v>C</v>
      </c>
      <c r="E22" s="804" t="str">
        <f>IF('CF-LE-F3151'!I19&lt;70, "C", "")</f>
        <v>C</v>
      </c>
      <c r="F22" s="804" t="str">
        <f>IF('CF-M-3152'!I19&lt;70, "C", "")</f>
        <v>C</v>
      </c>
      <c r="G22" s="804" t="str">
        <f>IF('CF-CS-3153'!I19&lt;70, "C", "")</f>
        <v>C</v>
      </c>
      <c r="H22" s="804" t="str">
        <f>IF('CF-CN-3154'!I19&lt;70, "C", "")</f>
        <v>C</v>
      </c>
      <c r="I22" s="804" t="str">
        <f>IF('CF-EA-3155'!I19&lt;70, "C", "")</f>
        <v>C</v>
      </c>
      <c r="J22" s="804" t="str">
        <f>IF('CF-EF-3156'!I19&lt;70, "C", "")</f>
        <v>C</v>
      </c>
      <c r="K22" s="804" t="str">
        <f>IF('CF-FIHR-3157'!I19&lt;70, "C", "")</f>
        <v>C</v>
      </c>
      <c r="L22" s="805" t="str">
        <f>'3A 2025 - 2026 DATOS DEL ESTUDI'!D16</f>
        <v/>
      </c>
      <c r="M22" s="805" t="str">
        <f>'3A 2025 - 2026 DATOS DEL ESTUDI'!C16</f>
        <v>X</v>
      </c>
      <c r="N22" s="808"/>
    </row>
    <row r="23">
      <c r="A23" s="801">
        <v>14.0</v>
      </c>
      <c r="B23" s="803" t="str">
        <f>'3A 2025 - 2026 DATOS DEL ESTUDI'!B17</f>
        <v>Scarlett  Espinal Estéves</v>
      </c>
      <c r="C23" s="804" t="str">
        <f>If('CF-LE3149'!I20&lt;70,"C","")</f>
        <v>C</v>
      </c>
      <c r="D23" s="804" t="str">
        <f>IF('CF-LE-I3150'!I20&lt;70, "C", "")</f>
        <v>C</v>
      </c>
      <c r="E23" s="804" t="str">
        <f>IF('CF-LE-F3151'!I20&lt;70, "C", "")</f>
        <v>C</v>
      </c>
      <c r="F23" s="804" t="str">
        <f>IF('CF-M-3152'!I20&lt;70, "C", "")</f>
        <v>C</v>
      </c>
      <c r="G23" s="804" t="str">
        <f>IF('CF-CS-3153'!I20&lt;70, "C", "")</f>
        <v>C</v>
      </c>
      <c r="H23" s="804" t="str">
        <f>IF('CF-CN-3154'!I20&lt;70, "C", "")</f>
        <v>C</v>
      </c>
      <c r="I23" s="804" t="str">
        <f>IF('CF-EA-3155'!I20&lt;70, "C", "")</f>
        <v>C</v>
      </c>
      <c r="J23" s="804" t="str">
        <f>IF('CF-EF-3156'!I20&lt;70, "C", "")</f>
        <v>C</v>
      </c>
      <c r="K23" s="804" t="str">
        <f>IF('CF-FIHR-3157'!I20&lt;70, "C", "")</f>
        <v>C</v>
      </c>
      <c r="L23" s="805" t="str">
        <f>'3A 2025 - 2026 DATOS DEL ESTUDI'!D17</f>
        <v>X</v>
      </c>
      <c r="M23" s="805" t="str">
        <f>'3A 2025 - 2026 DATOS DEL ESTUDI'!C17</f>
        <v/>
      </c>
      <c r="N23" s="808"/>
    </row>
    <row r="24">
      <c r="A24" s="801">
        <v>15.0</v>
      </c>
      <c r="B24" s="803" t="str">
        <f>'3A 2025 - 2026 DATOS DEL ESTUDI'!B18</f>
        <v>José Manuel Estrella</v>
      </c>
      <c r="C24" s="804" t="str">
        <f>If('CF-LE3149'!I21&lt;70,"C","")</f>
        <v>C</v>
      </c>
      <c r="D24" s="804" t="str">
        <f>IF('CF-LE-I3150'!I21&lt;70, "C", "")</f>
        <v>C</v>
      </c>
      <c r="E24" s="804" t="str">
        <f>IF('CF-LE-F3151'!I21&lt;70, "C", "")</f>
        <v>C</v>
      </c>
      <c r="F24" s="804" t="str">
        <f>IF('CF-M-3152'!I21&lt;70, "C", "")</f>
        <v>C</v>
      </c>
      <c r="G24" s="804" t="str">
        <f>IF('CF-CS-3153'!I21&lt;70, "C", "")</f>
        <v>C</v>
      </c>
      <c r="H24" s="804" t="str">
        <f>IF('CF-CN-3154'!I21&lt;70, "C", "")</f>
        <v>C</v>
      </c>
      <c r="I24" s="804" t="str">
        <f>IF('CF-EA-3155'!I21&lt;70, "C", "")</f>
        <v>C</v>
      </c>
      <c r="J24" s="804" t="str">
        <f>IF('CF-EF-3156'!I21&lt;70, "C", "")</f>
        <v>C</v>
      </c>
      <c r="K24" s="804" t="str">
        <f>IF('CF-FIHR-3157'!I21&lt;70, "C", "")</f>
        <v>C</v>
      </c>
      <c r="L24" s="805" t="str">
        <f>'3A 2025 - 2026 DATOS DEL ESTUDI'!D18</f>
        <v/>
      </c>
      <c r="M24" s="805" t="str">
        <f>'3A 2025 - 2026 DATOS DEL ESTUDI'!C18</f>
        <v>X</v>
      </c>
      <c r="N24" s="808"/>
    </row>
    <row r="25">
      <c r="A25" s="801">
        <v>16.0</v>
      </c>
      <c r="B25" s="803" t="str">
        <f>'3A 2025 - 2026 DATOS DEL ESTUDI'!B19</f>
        <v>Misael Starberk Ferreras Pérez</v>
      </c>
      <c r="C25" s="804" t="str">
        <f>If('CF-LE3149'!I22&lt;70,"C","")</f>
        <v>C</v>
      </c>
      <c r="D25" s="804" t="str">
        <f>IF('CF-LE-I3150'!I22&lt;70, "C", "")</f>
        <v>C</v>
      </c>
      <c r="E25" s="804" t="str">
        <f>IF('CF-LE-F3151'!I22&lt;70, "C", "")</f>
        <v>C</v>
      </c>
      <c r="F25" s="804" t="str">
        <f>IF('CF-M-3152'!I22&lt;70, "C", "")</f>
        <v>C</v>
      </c>
      <c r="G25" s="804" t="str">
        <f>IF('CF-CS-3153'!I22&lt;70, "C", "")</f>
        <v>C</v>
      </c>
      <c r="H25" s="804" t="str">
        <f>IF('CF-CN-3154'!I22&lt;70, "C", "")</f>
        <v>C</v>
      </c>
      <c r="I25" s="804" t="str">
        <f>IF('CF-EA-3155'!I22&lt;70, "C", "")</f>
        <v>C</v>
      </c>
      <c r="J25" s="804" t="str">
        <f>IF('CF-EF-3156'!I22&lt;70, "C", "")</f>
        <v>C</v>
      </c>
      <c r="K25" s="804" t="str">
        <f>IF('CF-FIHR-3157'!I22&lt;70, "C", "")</f>
        <v>C</v>
      </c>
      <c r="L25" s="805" t="str">
        <f>'3A 2025 - 2026 DATOS DEL ESTUDI'!D19</f>
        <v/>
      </c>
      <c r="M25" s="805" t="str">
        <f>'3A 2025 - 2026 DATOS DEL ESTUDI'!C19</f>
        <v>X</v>
      </c>
      <c r="N25" s="808"/>
    </row>
    <row r="26">
      <c r="A26" s="801">
        <v>17.0</v>
      </c>
      <c r="B26" s="803" t="str">
        <f>'3A 2025 - 2026 DATOS DEL ESTUDI'!B20</f>
        <v>Ruth Esther Fernández Rodríguez</v>
      </c>
      <c r="C26" s="804" t="str">
        <f>If('CF-LE3149'!I23&lt;70,"C","")</f>
        <v>C</v>
      </c>
      <c r="D26" s="804" t="str">
        <f>IF('CF-LE-I3150'!I23&lt;70, "C", "")</f>
        <v>C</v>
      </c>
      <c r="E26" s="804" t="str">
        <f>IF('CF-LE-F3151'!I23&lt;70, "C", "")</f>
        <v>C</v>
      </c>
      <c r="F26" s="804" t="str">
        <f>IF('CF-M-3152'!I23&lt;70, "C", "")</f>
        <v>C</v>
      </c>
      <c r="G26" s="804" t="str">
        <f>IF('CF-CS-3153'!I23&lt;70, "C", "")</f>
        <v>C</v>
      </c>
      <c r="H26" s="804" t="str">
        <f>IF('CF-CN-3154'!I23&lt;70, "C", "")</f>
        <v>C</v>
      </c>
      <c r="I26" s="804" t="str">
        <f>IF('CF-EA-3155'!I23&lt;70, "C", "")</f>
        <v>C</v>
      </c>
      <c r="J26" s="804" t="str">
        <f>IF('CF-EF-3156'!I23&lt;70, "C", "")</f>
        <v>C</v>
      </c>
      <c r="K26" s="804" t="str">
        <f>IF('CF-FIHR-3157'!I23&lt;70, "C", "")</f>
        <v>C</v>
      </c>
      <c r="L26" s="805" t="str">
        <f>'3A 2025 - 2026 DATOS DEL ESTUDI'!D20</f>
        <v>X</v>
      </c>
      <c r="M26" s="805" t="str">
        <f>'3A 2025 - 2026 DATOS DEL ESTUDI'!C20</f>
        <v/>
      </c>
      <c r="N26" s="808"/>
    </row>
    <row r="27">
      <c r="A27" s="801">
        <v>18.0</v>
      </c>
      <c r="B27" s="803" t="str">
        <f>'3A 2025 - 2026 DATOS DEL ESTUDI'!B21</f>
        <v>Discairy  Filpo Estrella</v>
      </c>
      <c r="C27" s="804" t="str">
        <f>If('CF-LE3149'!I24&lt;70,"C","")</f>
        <v>C</v>
      </c>
      <c r="D27" s="804" t="str">
        <f>IF('CF-LE-I3150'!I24&lt;70, "C", "")</f>
        <v>C</v>
      </c>
      <c r="E27" s="804" t="str">
        <f>IF('CF-LE-F3151'!I24&lt;70, "C", "")</f>
        <v>C</v>
      </c>
      <c r="F27" s="804" t="str">
        <f>IF('CF-M-3152'!I24&lt;70, "C", "")</f>
        <v>C</v>
      </c>
      <c r="G27" s="804" t="str">
        <f>IF('CF-CS-3153'!I24&lt;70, "C", "")</f>
        <v>C</v>
      </c>
      <c r="H27" s="804" t="str">
        <f>IF('CF-CN-3154'!I24&lt;70, "C", "")</f>
        <v>C</v>
      </c>
      <c r="I27" s="804" t="str">
        <f>IF('CF-EA-3155'!I24&lt;70, "C", "")</f>
        <v>C</v>
      </c>
      <c r="J27" s="804" t="str">
        <f>IF('CF-EF-3156'!I24&lt;70, "C", "")</f>
        <v>C</v>
      </c>
      <c r="K27" s="804" t="str">
        <f>IF('CF-FIHR-3157'!I24&lt;70, "C", "")</f>
        <v>C</v>
      </c>
      <c r="L27" s="805" t="str">
        <f>'3A 2025 - 2026 DATOS DEL ESTUDI'!D21</f>
        <v>X</v>
      </c>
      <c r="M27" s="805" t="str">
        <f>'3A 2025 - 2026 DATOS DEL ESTUDI'!C21</f>
        <v/>
      </c>
      <c r="N27" s="808"/>
    </row>
    <row r="28">
      <c r="A28" s="801">
        <v>19.0</v>
      </c>
      <c r="B28" s="803" t="str">
        <f>'3A 2025 - 2026 DATOS DEL ESTUDI'!B22</f>
        <v>Alexis Enmanuel Gil  Sánchez</v>
      </c>
      <c r="C28" s="804" t="str">
        <f>If('CF-LE3149'!I25&lt;70,"C","")</f>
        <v>C</v>
      </c>
      <c r="D28" s="804" t="str">
        <f>IF('CF-LE-I3150'!I25&lt;70, "C", "")</f>
        <v>C</v>
      </c>
      <c r="E28" s="804" t="str">
        <f>IF('CF-LE-F3151'!I25&lt;70, "C", "")</f>
        <v>C</v>
      </c>
      <c r="F28" s="804" t="str">
        <f>IF('CF-M-3152'!I25&lt;70, "C", "")</f>
        <v>C</v>
      </c>
      <c r="G28" s="804" t="str">
        <f>IF('CF-CS-3153'!I25&lt;70, "C", "")</f>
        <v>C</v>
      </c>
      <c r="H28" s="804" t="str">
        <f>IF('CF-CN-3154'!I25&lt;70, "C", "")</f>
        <v>C</v>
      </c>
      <c r="I28" s="804" t="str">
        <f>IF('CF-EA-3155'!I25&lt;70, "C", "")</f>
        <v>C</v>
      </c>
      <c r="J28" s="804" t="str">
        <f>IF('CF-EF-3156'!I25&lt;70, "C", "")</f>
        <v>C</v>
      </c>
      <c r="K28" s="804" t="str">
        <f>IF('CF-FIHR-3157'!I25&lt;70, "C", "")</f>
        <v>C</v>
      </c>
      <c r="L28" s="805" t="str">
        <f>'3A 2025 - 2026 DATOS DEL ESTUDI'!D22</f>
        <v/>
      </c>
      <c r="M28" s="805" t="str">
        <f>'3A 2025 - 2026 DATOS DEL ESTUDI'!C22</f>
        <v>X</v>
      </c>
      <c r="N28" s="808"/>
    </row>
    <row r="29">
      <c r="A29" s="801">
        <v>20.0</v>
      </c>
      <c r="B29" s="803" t="str">
        <f>'3A 2025 - 2026 DATOS DEL ESTUDI'!B23</f>
        <v>Ayendy Jesús Guzmán</v>
      </c>
      <c r="C29" s="804" t="str">
        <f>If('CF-LE3149'!I26&lt;70,"C","")</f>
        <v>C</v>
      </c>
      <c r="D29" s="804" t="str">
        <f>IF('CF-LE-I3150'!I26&lt;70, "C", "")</f>
        <v>C</v>
      </c>
      <c r="E29" s="804" t="str">
        <f>IF('CF-LE-F3151'!I26&lt;70, "C", "")</f>
        <v>C</v>
      </c>
      <c r="F29" s="804" t="str">
        <f>IF('CF-M-3152'!I26&lt;70, "C", "")</f>
        <v>C</v>
      </c>
      <c r="G29" s="804" t="str">
        <f>IF('CF-CS-3153'!I26&lt;70, "C", "")</f>
        <v>C</v>
      </c>
      <c r="H29" s="804" t="str">
        <f>IF('CF-CN-3154'!I26&lt;70, "C", "")</f>
        <v>C</v>
      </c>
      <c r="I29" s="804" t="str">
        <f>IF('CF-EA-3155'!I26&lt;70, "C", "")</f>
        <v>C</v>
      </c>
      <c r="J29" s="804" t="str">
        <f>IF('CF-EF-3156'!I26&lt;70, "C", "")</f>
        <v>C</v>
      </c>
      <c r="K29" s="804" t="str">
        <f>IF('CF-FIHR-3157'!I26&lt;70, "C", "")</f>
        <v>C</v>
      </c>
      <c r="L29" s="805" t="str">
        <f>'3A 2025 - 2026 DATOS DEL ESTUDI'!D23</f>
        <v/>
      </c>
      <c r="M29" s="805" t="str">
        <f>'3A 2025 - 2026 DATOS DEL ESTUDI'!C23</f>
        <v>X</v>
      </c>
      <c r="N29" s="808"/>
    </row>
    <row r="30">
      <c r="A30" s="801">
        <v>21.0</v>
      </c>
      <c r="B30" s="803" t="str">
        <f>'3A 2025 - 2026 DATOS DEL ESTUDI'!B24</f>
        <v>Yassir  Hernández Disla</v>
      </c>
      <c r="C30" s="804" t="str">
        <f>If('CF-LE3149'!I27&lt;70,"C","")</f>
        <v>C</v>
      </c>
      <c r="D30" s="804" t="str">
        <f>IF('CF-LE-I3150'!I27&lt;70, "C", "")</f>
        <v>C</v>
      </c>
      <c r="E30" s="804" t="str">
        <f>IF('CF-LE-F3151'!I27&lt;70, "C", "")</f>
        <v>C</v>
      </c>
      <c r="F30" s="804" t="str">
        <f>IF('CF-M-3152'!I27&lt;70, "C", "")</f>
        <v>C</v>
      </c>
      <c r="G30" s="804" t="str">
        <f>IF('CF-CS-3153'!I27&lt;70, "C", "")</f>
        <v>C</v>
      </c>
      <c r="H30" s="804" t="str">
        <f>IF('CF-CN-3154'!I27&lt;70, "C", "")</f>
        <v>C</v>
      </c>
      <c r="I30" s="804" t="str">
        <f>IF('CF-EA-3155'!I27&lt;70, "C", "")</f>
        <v>C</v>
      </c>
      <c r="J30" s="804" t="str">
        <f>IF('CF-EF-3156'!I27&lt;70, "C", "")</f>
        <v>C</v>
      </c>
      <c r="K30" s="804" t="str">
        <f>IF('CF-FIHR-3157'!I27&lt;70, "C", "")</f>
        <v>C</v>
      </c>
      <c r="L30" s="805" t="str">
        <f>'3A 2025 - 2026 DATOS DEL ESTUDI'!D24</f>
        <v/>
      </c>
      <c r="M30" s="805" t="str">
        <f>'3A 2025 - 2026 DATOS DEL ESTUDI'!C24</f>
        <v>X</v>
      </c>
      <c r="N30" s="808"/>
    </row>
    <row r="31">
      <c r="A31" s="801">
        <v>22.0</v>
      </c>
      <c r="B31" s="803" t="str">
        <f>'3A 2025 - 2026 DATOS DEL ESTUDI'!B25</f>
        <v>Yadiel  Jiménez Betances</v>
      </c>
      <c r="C31" s="804" t="str">
        <f>If('CF-LE3149'!I28&lt;70,"C","")</f>
        <v>C</v>
      </c>
      <c r="D31" s="804" t="str">
        <f>IF('CF-LE-I3150'!I28&lt;70, "C", "")</f>
        <v>C</v>
      </c>
      <c r="E31" s="804" t="str">
        <f>IF('CF-LE-F3151'!I28&lt;70, "C", "")</f>
        <v>C</v>
      </c>
      <c r="F31" s="804" t="str">
        <f>IF('CF-M-3152'!I28&lt;70, "C", "")</f>
        <v>C</v>
      </c>
      <c r="G31" s="804" t="str">
        <f>IF('CF-CS-3153'!I28&lt;70, "C", "")</f>
        <v>C</v>
      </c>
      <c r="H31" s="804" t="str">
        <f>IF('CF-CN-3154'!I28&lt;70, "C", "")</f>
        <v>C</v>
      </c>
      <c r="I31" s="804" t="str">
        <f>IF('CF-EA-3155'!I28&lt;70, "C", "")</f>
        <v>C</v>
      </c>
      <c r="J31" s="804" t="str">
        <f>IF('CF-EF-3156'!I28&lt;70, "C", "")</f>
        <v>C</v>
      </c>
      <c r="K31" s="804" t="str">
        <f>IF('CF-FIHR-3157'!I28&lt;70, "C", "")</f>
        <v>C</v>
      </c>
      <c r="L31" s="805" t="str">
        <f>'3A 2025 - 2026 DATOS DEL ESTUDI'!D25</f>
        <v/>
      </c>
      <c r="M31" s="805" t="str">
        <f>'3A 2025 - 2026 DATOS DEL ESTUDI'!C25</f>
        <v>X</v>
      </c>
      <c r="N31" s="808"/>
    </row>
    <row r="32">
      <c r="A32" s="801">
        <v>23.0</v>
      </c>
      <c r="B32" s="803" t="str">
        <f>'3A 2025 - 2026 DATOS DEL ESTUDI'!B26</f>
        <v>Yamel  Mella Aquino</v>
      </c>
      <c r="C32" s="804" t="str">
        <f>If('CF-LE3149'!I29&lt;70,"C","")</f>
        <v>C</v>
      </c>
      <c r="D32" s="804" t="str">
        <f>IF('CF-LE-I3150'!I29&lt;70, "C", "")</f>
        <v>C</v>
      </c>
      <c r="E32" s="804" t="str">
        <f>IF('CF-LE-F3151'!I29&lt;70, "C", "")</f>
        <v>C</v>
      </c>
      <c r="F32" s="804" t="str">
        <f>IF('CF-M-3152'!I29&lt;70, "C", "")</f>
        <v>C</v>
      </c>
      <c r="G32" s="804" t="str">
        <f>IF('CF-CS-3153'!I29&lt;70, "C", "")</f>
        <v>C</v>
      </c>
      <c r="H32" s="804" t="str">
        <f>IF('CF-CN-3154'!I29&lt;70, "C", "")</f>
        <v>C</v>
      </c>
      <c r="I32" s="804" t="str">
        <f>IF('CF-EA-3155'!I29&lt;70, "C", "")</f>
        <v>C</v>
      </c>
      <c r="J32" s="804" t="str">
        <f>IF('CF-EF-3156'!I29&lt;70, "C", "")</f>
        <v>C</v>
      </c>
      <c r="K32" s="804" t="str">
        <f>IF('CF-FIHR-3157'!I29&lt;70, "C", "")</f>
        <v>C</v>
      </c>
      <c r="L32" s="805" t="str">
        <f>'3A 2025 - 2026 DATOS DEL ESTUDI'!D26</f>
        <v>X</v>
      </c>
      <c r="M32" s="805" t="str">
        <f>'3A 2025 - 2026 DATOS DEL ESTUDI'!C26</f>
        <v/>
      </c>
      <c r="N32" s="808"/>
    </row>
    <row r="33">
      <c r="A33" s="801">
        <v>24.0</v>
      </c>
      <c r="B33" s="803" t="str">
        <f>'3A 2025 - 2026 DATOS DEL ESTUDI'!B27</f>
        <v>Sariely Del Carmen Mena Chávez</v>
      </c>
      <c r="C33" s="804" t="str">
        <f>If('CF-LE3149'!I30&lt;70,"C","")</f>
        <v>C</v>
      </c>
      <c r="D33" s="804" t="str">
        <f>IF('CF-LE-I3150'!I30&lt;70, "C", "")</f>
        <v>C</v>
      </c>
      <c r="E33" s="804" t="str">
        <f>IF('CF-LE-F3151'!I30&lt;70, "C", "")</f>
        <v>C</v>
      </c>
      <c r="F33" s="804" t="str">
        <f>IF('CF-M-3152'!I30&lt;70, "C", "")</f>
        <v>C</v>
      </c>
      <c r="G33" s="804" t="str">
        <f>IF('CF-CS-3153'!I30&lt;70, "C", "")</f>
        <v>C</v>
      </c>
      <c r="H33" s="804" t="str">
        <f>IF('CF-CN-3154'!I30&lt;70, "C", "")</f>
        <v>C</v>
      </c>
      <c r="I33" s="804" t="str">
        <f>IF('CF-EA-3155'!I30&lt;70, "C", "")</f>
        <v>C</v>
      </c>
      <c r="J33" s="804" t="str">
        <f>IF('CF-EF-3156'!I30&lt;70, "C", "")</f>
        <v>C</v>
      </c>
      <c r="K33" s="804" t="str">
        <f>IF('CF-FIHR-3157'!I30&lt;70, "C", "")</f>
        <v>C</v>
      </c>
      <c r="L33" s="805" t="str">
        <f>'3A 2025 - 2026 DATOS DEL ESTUDI'!D27</f>
        <v>X</v>
      </c>
      <c r="M33" s="805" t="str">
        <f>'3A 2025 - 2026 DATOS DEL ESTUDI'!C27</f>
        <v/>
      </c>
      <c r="N33" s="808"/>
    </row>
    <row r="34">
      <c r="A34" s="801">
        <v>25.0</v>
      </c>
      <c r="B34" s="803" t="str">
        <f>'3A 2025 - 2026 DATOS DEL ESTUDI'!B28</f>
        <v>David Carmelo Navas Fernández</v>
      </c>
      <c r="C34" s="804" t="str">
        <f>If('CF-LE3149'!I31&lt;70,"C","")</f>
        <v>C</v>
      </c>
      <c r="D34" s="804" t="str">
        <f>IF('CF-LE-I3150'!I31&lt;70, "C", "")</f>
        <v>C</v>
      </c>
      <c r="E34" s="804" t="str">
        <f>IF('CF-LE-F3151'!I31&lt;70, "C", "")</f>
        <v>C</v>
      </c>
      <c r="F34" s="804" t="str">
        <f>IF('CF-M-3152'!I31&lt;70, "C", "")</f>
        <v>C</v>
      </c>
      <c r="G34" s="804" t="str">
        <f>IF('CF-CS-3153'!I31&lt;70, "C", "")</f>
        <v>C</v>
      </c>
      <c r="H34" s="804" t="str">
        <f>IF('CF-CN-3154'!I31&lt;70, "C", "")</f>
        <v>C</v>
      </c>
      <c r="I34" s="804" t="str">
        <f>IF('CF-EA-3155'!I31&lt;70, "C", "")</f>
        <v>C</v>
      </c>
      <c r="J34" s="804" t="str">
        <f>IF('CF-EF-3156'!I31&lt;70, "C", "")</f>
        <v>C</v>
      </c>
      <c r="K34" s="804" t="str">
        <f>IF('CF-FIHR-3157'!I31&lt;70, "C", "")</f>
        <v>C</v>
      </c>
      <c r="L34" s="805" t="str">
        <f>'3A 2025 - 2026 DATOS DEL ESTUDI'!D28</f>
        <v/>
      </c>
      <c r="M34" s="805" t="str">
        <f>'3A 2025 - 2026 DATOS DEL ESTUDI'!C28</f>
        <v>X</v>
      </c>
      <c r="N34" s="808"/>
    </row>
    <row r="35">
      <c r="A35" s="801">
        <v>26.0</v>
      </c>
      <c r="B35" s="803" t="str">
        <f>'3A 2025 - 2026 DATOS DEL ESTUDI'!B29</f>
        <v>Andriw Jelier Ortiz Rodríguez</v>
      </c>
      <c r="C35" s="804" t="str">
        <f>If('CF-LE3149'!I32&lt;70,"C","")</f>
        <v>C</v>
      </c>
      <c r="D35" s="804" t="str">
        <f>IF('CF-LE-I3150'!I32&lt;70, "C", "")</f>
        <v>C</v>
      </c>
      <c r="E35" s="804" t="str">
        <f>IF('CF-LE-F3151'!I32&lt;70, "C", "")</f>
        <v>C</v>
      </c>
      <c r="F35" s="804" t="str">
        <f>IF('CF-M-3152'!I32&lt;70, "C", "")</f>
        <v>C</v>
      </c>
      <c r="G35" s="804" t="str">
        <f>IF('CF-CS-3153'!I32&lt;70, "C", "")</f>
        <v>C</v>
      </c>
      <c r="H35" s="804" t="str">
        <f>IF('CF-CN-3154'!I32&lt;70, "C", "")</f>
        <v>C</v>
      </c>
      <c r="I35" s="804" t="str">
        <f>IF('CF-EA-3155'!I32&lt;70, "C", "")</f>
        <v>C</v>
      </c>
      <c r="J35" s="804" t="str">
        <f>IF('CF-EF-3156'!I32&lt;70, "C", "")</f>
        <v>C</v>
      </c>
      <c r="K35" s="804" t="str">
        <f>IF('CF-FIHR-3157'!I32&lt;70, "C", "")</f>
        <v>C</v>
      </c>
      <c r="L35" s="805" t="str">
        <f>'3A 2025 - 2026 DATOS DEL ESTUDI'!D29</f>
        <v/>
      </c>
      <c r="M35" s="805" t="str">
        <f>'3A 2025 - 2026 DATOS DEL ESTUDI'!C29</f>
        <v>X</v>
      </c>
      <c r="N35" s="808"/>
    </row>
    <row r="36">
      <c r="A36" s="801">
        <v>27.0</v>
      </c>
      <c r="B36" s="803" t="str">
        <f>'3A 2025 - 2026 DATOS DEL ESTUDI'!B30</f>
        <v>Dashley Nicole Peña García</v>
      </c>
      <c r="C36" s="804" t="str">
        <f>If('CF-LE3149'!I33&lt;70,"C","")</f>
        <v>C</v>
      </c>
      <c r="D36" s="804" t="str">
        <f>IF('CF-LE-I3150'!I33&lt;70, "C", "")</f>
        <v>C</v>
      </c>
      <c r="E36" s="804" t="str">
        <f>IF('CF-LE-F3151'!I33&lt;70, "C", "")</f>
        <v>C</v>
      </c>
      <c r="F36" s="804" t="str">
        <f>IF('CF-M-3152'!I33&lt;70, "C", "")</f>
        <v>C</v>
      </c>
      <c r="G36" s="804" t="str">
        <f>IF('CF-CS-3153'!I33&lt;70, "C", "")</f>
        <v>C</v>
      </c>
      <c r="H36" s="804" t="str">
        <f>IF('CF-CN-3154'!I33&lt;70, "C", "")</f>
        <v>C</v>
      </c>
      <c r="I36" s="804" t="str">
        <f>IF('CF-EA-3155'!I33&lt;70, "C", "")</f>
        <v>C</v>
      </c>
      <c r="J36" s="804" t="str">
        <f>IF('CF-EF-3156'!I33&lt;70, "C", "")</f>
        <v>C</v>
      </c>
      <c r="K36" s="804" t="str">
        <f>IF('CF-FIHR-3157'!I33&lt;70, "C", "")</f>
        <v>C</v>
      </c>
      <c r="L36" s="805" t="str">
        <f>'3A 2025 - 2026 DATOS DEL ESTUDI'!D30</f>
        <v>X</v>
      </c>
      <c r="M36" s="805" t="str">
        <f>'3A 2025 - 2026 DATOS DEL ESTUDI'!C30</f>
        <v/>
      </c>
      <c r="N36" s="808"/>
    </row>
    <row r="37">
      <c r="A37" s="801">
        <v>28.0</v>
      </c>
      <c r="B37" s="803" t="str">
        <f>'3A 2025 - 2026 DATOS DEL ESTUDI'!B31</f>
        <v>Yesly  Peña Muñoz</v>
      </c>
      <c r="C37" s="804" t="str">
        <f>If('CF-LE3149'!I34&lt;70,"C","")</f>
        <v>C</v>
      </c>
      <c r="D37" s="804" t="str">
        <f>IF('CF-LE-I3150'!I34&lt;70, "C", "")</f>
        <v>C</v>
      </c>
      <c r="E37" s="804" t="str">
        <f>IF('CF-LE-F3151'!I34&lt;70, "C", "")</f>
        <v>C</v>
      </c>
      <c r="F37" s="804" t="str">
        <f>IF('CF-M-3152'!I34&lt;70, "C", "")</f>
        <v/>
      </c>
      <c r="G37" s="804" t="str">
        <f>IF('CF-CS-3153'!I34&lt;70, "C", "")</f>
        <v/>
      </c>
      <c r="H37" s="804" t="str">
        <f>IF('CF-CN-3154'!I34&lt;70, "C", "")</f>
        <v/>
      </c>
      <c r="I37" s="804" t="str">
        <f>IF('CF-EA-3155'!I34&lt;70, "C", "")</f>
        <v/>
      </c>
      <c r="J37" s="804" t="str">
        <f>IF('CF-EF-3156'!I34&lt;70, "C", "")</f>
        <v>C</v>
      </c>
      <c r="K37" s="804" t="str">
        <f>IF('CF-FIHR-3157'!I34&lt;70, "C", "")</f>
        <v/>
      </c>
      <c r="L37" s="805" t="str">
        <f>'3A 2025 - 2026 DATOS DEL ESTUDI'!D31</f>
        <v>X</v>
      </c>
      <c r="M37" s="805" t="str">
        <f>'3A 2025 - 2026 DATOS DEL ESTUDI'!C31</f>
        <v/>
      </c>
      <c r="N37" s="808"/>
    </row>
    <row r="38">
      <c r="A38" s="801">
        <v>29.0</v>
      </c>
      <c r="B38" s="803" t="str">
        <f>'3A 2025 - 2026 DATOS DEL ESTUDI'!B32</f>
        <v>Wilbert  Peña Paulino</v>
      </c>
      <c r="C38" s="804" t="str">
        <f>If('CF-LE3149'!I35&lt;70,"C","")</f>
        <v>C</v>
      </c>
      <c r="D38" s="804" t="str">
        <f>IF('CF-LE-I3150'!I35&lt;70, "C", "")</f>
        <v>C</v>
      </c>
      <c r="E38" s="804" t="str">
        <f>IF('CF-LE-F3151'!I35&lt;70, "C", "")</f>
        <v>C</v>
      </c>
      <c r="F38" s="804" t="str">
        <f>IF('CF-M-3152'!I35&lt;70, "C", "")</f>
        <v>C</v>
      </c>
      <c r="G38" s="804" t="str">
        <f>IF('CF-CS-3153'!I35&lt;70, "C", "")</f>
        <v>C</v>
      </c>
      <c r="H38" s="804" t="str">
        <f>IF('CF-CN-3154'!I35&lt;70, "C", "")</f>
        <v>C</v>
      </c>
      <c r="I38" s="804" t="str">
        <f>IF('CF-EA-3155'!I35&lt;70, "C", "")</f>
        <v>C</v>
      </c>
      <c r="J38" s="804" t="str">
        <f>IF('CF-EF-3156'!I35&lt;70, "C", "")</f>
        <v>C</v>
      </c>
      <c r="K38" s="804" t="str">
        <f>IF('CF-FIHR-3157'!I35&lt;70, "C", "")</f>
        <v>C</v>
      </c>
      <c r="L38" s="805" t="str">
        <f>'3A 2025 - 2026 DATOS DEL ESTUDI'!D32</f>
        <v/>
      </c>
      <c r="M38" s="805" t="str">
        <f>'3A 2025 - 2026 DATOS DEL ESTUDI'!C32</f>
        <v>X</v>
      </c>
      <c r="N38" s="808"/>
    </row>
    <row r="39">
      <c r="A39" s="801">
        <v>30.0</v>
      </c>
      <c r="B39" s="803" t="str">
        <f>'3A 2025 - 2026 DATOS DEL ESTUDI'!B33</f>
        <v>Yonayry  Peña Santos</v>
      </c>
      <c r="C39" s="804" t="str">
        <f>If('CF-LE3149'!I36&lt;70,"C","")</f>
        <v>C</v>
      </c>
      <c r="D39" s="804" t="str">
        <f>IF('CF-LE-I3150'!I36&lt;70, "C", "")</f>
        <v>C</v>
      </c>
      <c r="E39" s="804" t="str">
        <f>IF('CF-LE-F3151'!I36&lt;70, "C", "")</f>
        <v>C</v>
      </c>
      <c r="F39" s="804" t="str">
        <f>IF('CF-M-3152'!I36&lt;70, "C", "")</f>
        <v>C</v>
      </c>
      <c r="G39" s="804" t="str">
        <f>IF('CF-CS-3153'!I36&lt;70, "C", "")</f>
        <v>C</v>
      </c>
      <c r="H39" s="804" t="str">
        <f>IF('CF-CN-3154'!I36&lt;70, "C", "")</f>
        <v>C</v>
      </c>
      <c r="I39" s="804" t="str">
        <f>IF('CF-EA-3155'!I36&lt;70, "C", "")</f>
        <v>C</v>
      </c>
      <c r="J39" s="804" t="str">
        <f>IF('CF-EF-3156'!I36&lt;70, "C", "")</f>
        <v>C</v>
      </c>
      <c r="K39" s="804" t="str">
        <f>IF('CF-FIHR-3157'!I36&lt;70, "C", "")</f>
        <v>C</v>
      </c>
      <c r="L39" s="805" t="str">
        <f>'3A 2025 - 2026 DATOS DEL ESTUDI'!D33</f>
        <v>X</v>
      </c>
      <c r="M39" s="805" t="str">
        <f>'3A 2025 - 2026 DATOS DEL ESTUDI'!C33</f>
        <v/>
      </c>
      <c r="N39" s="808"/>
    </row>
    <row r="40">
      <c r="A40" s="801">
        <v>31.0</v>
      </c>
      <c r="B40" s="803" t="str">
        <f>'3A 2025 - 2026 DATOS DEL ESTUDI'!B34</f>
        <v>Rossier Analiz Pérez Rodríguez</v>
      </c>
      <c r="C40" s="804" t="str">
        <f>If('CF-LE3149'!I37&lt;70,"C","")</f>
        <v>C</v>
      </c>
      <c r="D40" s="804" t="str">
        <f>IF('CF-LE-I3150'!I37&lt;70, "C", "")</f>
        <v>C</v>
      </c>
      <c r="E40" s="804" t="str">
        <f>IF('CF-LE-F3151'!I37&lt;70, "C", "")</f>
        <v>C</v>
      </c>
      <c r="F40" s="804" t="str">
        <f>IF('CF-M-3152'!I37&lt;70, "C", "")</f>
        <v>C</v>
      </c>
      <c r="G40" s="804" t="str">
        <f>IF('CF-CS-3153'!I37&lt;70, "C", "")</f>
        <v>C</v>
      </c>
      <c r="H40" s="804" t="str">
        <f>IF('CF-CN-3154'!I37&lt;70, "C", "")</f>
        <v>C</v>
      </c>
      <c r="I40" s="804" t="str">
        <f>IF('CF-EA-3155'!I37&lt;70, "C", "")</f>
        <v>C</v>
      </c>
      <c r="J40" s="804" t="str">
        <f>IF('CF-EF-3156'!I37&lt;70, "C", "")</f>
        <v>C</v>
      </c>
      <c r="K40" s="804" t="str">
        <f>IF('CF-FIHR-3157'!I37&lt;70, "C", "")</f>
        <v>C</v>
      </c>
      <c r="L40" s="805" t="str">
        <f>'3A 2025 - 2026 DATOS DEL ESTUDI'!D34</f>
        <v>X</v>
      </c>
      <c r="M40" s="805" t="str">
        <f>'3A 2025 - 2026 DATOS DEL ESTUDI'!C34</f>
        <v/>
      </c>
      <c r="N40" s="808"/>
    </row>
    <row r="41">
      <c r="A41" s="801">
        <v>32.0</v>
      </c>
      <c r="B41" s="803" t="str">
        <f>'3A 2025 - 2026 DATOS DEL ESTUDI'!B35</f>
        <v>Joseph Francisco Ramírez Espinosa</v>
      </c>
      <c r="C41" s="804" t="str">
        <f>If('CF-LE3149'!I38&lt;70,"C","")</f>
        <v>C</v>
      </c>
      <c r="D41" s="804" t="str">
        <f>IF('CF-LE-I3150'!I38&lt;70, "C", "")</f>
        <v>C</v>
      </c>
      <c r="E41" s="804" t="str">
        <f>IF('CF-LE-F3151'!I38&lt;70, "C", "")</f>
        <v>C</v>
      </c>
      <c r="F41" s="804" t="str">
        <f>IF('CF-M-3152'!I38&lt;70, "C", "")</f>
        <v>C</v>
      </c>
      <c r="G41" s="804" t="str">
        <f>IF('CF-CS-3153'!I38&lt;70, "C", "")</f>
        <v>C</v>
      </c>
      <c r="H41" s="804" t="str">
        <f>IF('CF-CN-3154'!I38&lt;70, "C", "")</f>
        <v>C</v>
      </c>
      <c r="I41" s="804" t="str">
        <f>IF('CF-EA-3155'!I38&lt;70, "C", "")</f>
        <v>C</v>
      </c>
      <c r="J41" s="804" t="str">
        <f>IF('CF-EF-3156'!I38&lt;70, "C", "")</f>
        <v>C</v>
      </c>
      <c r="K41" s="804" t="str">
        <f>IF('CF-FIHR-3157'!I38&lt;70, "C", "")</f>
        <v>C</v>
      </c>
      <c r="L41" s="805" t="str">
        <f>'3A 2025 - 2026 DATOS DEL ESTUDI'!D35</f>
        <v/>
      </c>
      <c r="M41" s="805" t="str">
        <f>'3A 2025 - 2026 DATOS DEL ESTUDI'!C35</f>
        <v>X</v>
      </c>
      <c r="N41" s="808"/>
    </row>
    <row r="42">
      <c r="A42" s="801">
        <v>33.0</v>
      </c>
      <c r="B42" s="803" t="str">
        <f>'3A 2025 - 2026 DATOS DEL ESTUDI'!B36</f>
        <v>Yariel Alfonso Ramos</v>
      </c>
      <c r="C42" s="804" t="str">
        <f>If('CF-LE3149'!I39&lt;70,"C","")</f>
        <v>C</v>
      </c>
      <c r="D42" s="804" t="str">
        <f>IF('CF-LE-I3150'!I39&lt;70, "C", "")</f>
        <v>C</v>
      </c>
      <c r="E42" s="804" t="str">
        <f>IF('CF-LE-F3151'!I39&lt;70, "C", "")</f>
        <v>C</v>
      </c>
      <c r="F42" s="804" t="str">
        <f>IF('CF-M-3152'!I39&lt;70, "C", "")</f>
        <v>C</v>
      </c>
      <c r="G42" s="804" t="str">
        <f>IF('CF-CS-3153'!I39&lt;70, "C", "")</f>
        <v>C</v>
      </c>
      <c r="H42" s="804" t="str">
        <f>IF('CF-CN-3154'!I39&lt;70, "C", "")</f>
        <v>C</v>
      </c>
      <c r="I42" s="804" t="str">
        <f>IF('CF-EA-3155'!I39&lt;70, "C", "")</f>
        <v>C</v>
      </c>
      <c r="J42" s="804" t="str">
        <f>IF('CF-EF-3156'!I39&lt;70, "C", "")</f>
        <v>C</v>
      </c>
      <c r="K42" s="804" t="str">
        <f>IF('CF-FIHR-3157'!I39&lt;70, "C", "")</f>
        <v>C</v>
      </c>
      <c r="L42" s="805" t="str">
        <f>'3A 2025 - 2026 DATOS DEL ESTUDI'!D36</f>
        <v/>
      </c>
      <c r="M42" s="805" t="str">
        <f>'3A 2025 - 2026 DATOS DEL ESTUDI'!C36</f>
        <v>X</v>
      </c>
      <c r="N42" s="808"/>
    </row>
    <row r="43">
      <c r="A43" s="801">
        <v>34.0</v>
      </c>
      <c r="B43" s="803" t="str">
        <f>'3A 2025 - 2026 DATOS DEL ESTUDI'!B37</f>
        <v>Carlos David Rodríguez Almánzar</v>
      </c>
      <c r="C43" s="804" t="str">
        <f>If('CF-LE3149'!I40&lt;70,"C","")</f>
        <v>C</v>
      </c>
      <c r="D43" s="804" t="str">
        <f>IF('CF-LE-I3150'!I40&lt;70, "C", "")</f>
        <v>C</v>
      </c>
      <c r="E43" s="804" t="str">
        <f>IF('CF-LE-F3151'!I40&lt;70, "C", "")</f>
        <v>C</v>
      </c>
      <c r="F43" s="804" t="str">
        <f>IF('CF-M-3152'!I40&lt;70, "C", "")</f>
        <v>C</v>
      </c>
      <c r="G43" s="804" t="str">
        <f>IF('CF-CS-3153'!I40&lt;70, "C", "")</f>
        <v>C</v>
      </c>
      <c r="H43" s="804" t="str">
        <f>IF('CF-CN-3154'!I40&lt;70, "C", "")</f>
        <v>C</v>
      </c>
      <c r="I43" s="804" t="str">
        <f>IF('CF-EA-3155'!I40&lt;70, "C", "")</f>
        <v>C</v>
      </c>
      <c r="J43" s="804" t="str">
        <f>IF('CF-EF-3156'!I40&lt;70, "C", "")</f>
        <v>C</v>
      </c>
      <c r="K43" s="804" t="str">
        <f>IF('CF-FIHR-3157'!I40&lt;70, "C", "")</f>
        <v>C</v>
      </c>
      <c r="L43" s="805" t="str">
        <f>'3A 2025 - 2026 DATOS DEL ESTUDI'!D37</f>
        <v/>
      </c>
      <c r="M43" s="805" t="str">
        <f>'3A 2025 - 2026 DATOS DEL ESTUDI'!C37</f>
        <v>X</v>
      </c>
      <c r="N43" s="808"/>
    </row>
    <row r="44">
      <c r="A44" s="801">
        <v>35.0</v>
      </c>
      <c r="B44" s="803" t="str">
        <f>'3A 2025 - 2026 DATOS DEL ESTUDI'!B38</f>
        <v>Darianni  Santos Medina</v>
      </c>
      <c r="C44" s="804" t="str">
        <f>If('CF-LE3149'!I41&lt;70,"C","")</f>
        <v>C</v>
      </c>
      <c r="D44" s="804" t="str">
        <f>IF('CF-LE-I3150'!I41&lt;70, "C", "")</f>
        <v>C</v>
      </c>
      <c r="E44" s="804" t="str">
        <f>IF('CF-LE-F3151'!I41&lt;70, "C", "")</f>
        <v>C</v>
      </c>
      <c r="F44" s="804" t="str">
        <f>IF('CF-M-3152'!I41&lt;70, "C", "")</f>
        <v>C</v>
      </c>
      <c r="G44" s="804" t="str">
        <f>IF('CF-CS-3153'!I41&lt;70, "C", "")</f>
        <v>C</v>
      </c>
      <c r="H44" s="804" t="str">
        <f>IF('CF-CN-3154'!I41&lt;70, "C", "")</f>
        <v>C</v>
      </c>
      <c r="I44" s="804" t="str">
        <f>IF('CF-EA-3155'!I41&lt;70, "C", "")</f>
        <v>C</v>
      </c>
      <c r="J44" s="804" t="str">
        <f>IF('CF-EF-3156'!I41&lt;70, "C", "")</f>
        <v>C</v>
      </c>
      <c r="K44" s="804" t="str">
        <f>IF('CF-FIHR-3157'!I41&lt;70, "C", "")</f>
        <v>C</v>
      </c>
      <c r="L44" s="805" t="str">
        <f>'3A 2025 - 2026 DATOS DEL ESTUDI'!D38</f>
        <v>X</v>
      </c>
      <c r="M44" s="805" t="str">
        <f>'3A 2025 - 2026 DATOS DEL ESTUDI'!C38</f>
        <v/>
      </c>
      <c r="N44" s="808"/>
    </row>
    <row r="45">
      <c r="A45" s="801">
        <v>36.0</v>
      </c>
      <c r="B45" s="803" t="str">
        <f>'3A 2025 - 2026 DATOS DEL ESTUDI'!B39</f>
        <v>Rosyeli Carolina Tavarez  Reyes</v>
      </c>
      <c r="C45" s="804" t="str">
        <f>If('CF-LE3149'!I42&lt;70,"C","")</f>
        <v>C</v>
      </c>
      <c r="D45" s="804" t="str">
        <f>IF('CF-LE-I3150'!I42&lt;70, "C", "")</f>
        <v>C</v>
      </c>
      <c r="E45" s="804" t="str">
        <f>IF('CF-LE-F3151'!I42&lt;70, "C", "")</f>
        <v>C</v>
      </c>
      <c r="F45" s="804" t="str">
        <f>IF('CF-M-3152'!I42&lt;70, "C", "")</f>
        <v>C</v>
      </c>
      <c r="G45" s="804" t="str">
        <f>IF('CF-CS-3153'!I42&lt;70, "C", "")</f>
        <v>C</v>
      </c>
      <c r="H45" s="804" t="str">
        <f>IF('CF-CN-3154'!I42&lt;70, "C", "")</f>
        <v>C</v>
      </c>
      <c r="I45" s="804" t="str">
        <f>IF('CF-EA-3155'!I42&lt;70, "C", "")</f>
        <v>C</v>
      </c>
      <c r="J45" s="804" t="str">
        <f>IF('CF-EF-3156'!I42&lt;70, "C", "")</f>
        <v>C</v>
      </c>
      <c r="K45" s="804" t="str">
        <f>IF('CF-FIHR-3157'!I42&lt;70, "C", "")</f>
        <v>C</v>
      </c>
      <c r="L45" s="805" t="str">
        <f>'3A 2025 - 2026 DATOS DEL ESTUDI'!D39</f>
        <v>X</v>
      </c>
      <c r="M45" s="805" t="str">
        <f>'3A 2025 - 2026 DATOS DEL ESTUDI'!C39</f>
        <v/>
      </c>
      <c r="N45" s="808"/>
    </row>
    <row r="46">
      <c r="A46" s="801">
        <v>37.0</v>
      </c>
      <c r="B46" s="803" t="str">
        <f>'3A 2025 - 2026 DATOS DEL ESTUDI'!B40</f>
        <v>Melani  Taveras Bautista</v>
      </c>
      <c r="C46" s="804" t="str">
        <f>If('CF-LE3149'!I43&lt;70,"C","")</f>
        <v>C</v>
      </c>
      <c r="D46" s="804" t="str">
        <f>IF('CF-LE-I3150'!I43&lt;70, "C", "")</f>
        <v>C</v>
      </c>
      <c r="E46" s="804" t="str">
        <f>IF('CF-LE-F3151'!I43&lt;70, "C", "")</f>
        <v>C</v>
      </c>
      <c r="F46" s="804" t="str">
        <f>IF('CF-M-3152'!I43&lt;70, "C", "")</f>
        <v>C</v>
      </c>
      <c r="G46" s="804" t="str">
        <f>IF('CF-CS-3153'!I43&lt;70, "C", "")</f>
        <v>C</v>
      </c>
      <c r="H46" s="804" t="str">
        <f>IF('CF-CN-3154'!I43&lt;70, "C", "")</f>
        <v>C</v>
      </c>
      <c r="I46" s="804" t="str">
        <f>IF('CF-EA-3155'!I43&lt;70, "C", "")</f>
        <v>C</v>
      </c>
      <c r="J46" s="804" t="str">
        <f>IF('CF-EF-3156'!I43&lt;70, "C", "")</f>
        <v>C</v>
      </c>
      <c r="K46" s="804" t="str">
        <f>IF('CF-FIHR-3157'!I43&lt;70, "C", "")</f>
        <v>C</v>
      </c>
      <c r="L46" s="805" t="str">
        <f>'3A 2025 - 2026 DATOS DEL ESTUDI'!D40</f>
        <v>X</v>
      </c>
      <c r="M46" s="805" t="str">
        <f>'3A 2025 - 2026 DATOS DEL ESTUDI'!C40</f>
        <v/>
      </c>
      <c r="N46" s="808"/>
    </row>
    <row r="47">
      <c r="A47" s="801">
        <v>38.0</v>
      </c>
      <c r="B47" s="803" t="str">
        <f>'3A 2025 - 2026 DATOS DEL ESTUDI'!B41</f>
        <v>Arianny  Tejada Guzmán</v>
      </c>
      <c r="C47" s="804" t="str">
        <f>If('CF-LE3149'!I44&lt;70,"C","")</f>
        <v>C</v>
      </c>
      <c r="D47" s="804" t="str">
        <f>IF('CF-LE-I3150'!I44&lt;70, "C", "")</f>
        <v>C</v>
      </c>
      <c r="E47" s="804" t="str">
        <f>IF('CF-LE-F3151'!I44&lt;70, "C", "")</f>
        <v>C</v>
      </c>
      <c r="F47" s="804" t="str">
        <f>IF('CF-M-3152'!I44&lt;70, "C", "")</f>
        <v>C</v>
      </c>
      <c r="G47" s="804" t="str">
        <f>IF('CF-CS-3153'!I44&lt;70, "C", "")</f>
        <v/>
      </c>
      <c r="H47" s="804" t="str">
        <f>IF('CF-CN-3154'!I44&lt;70, "C", "")</f>
        <v>C</v>
      </c>
      <c r="I47" s="804" t="str">
        <f>IF('CF-EA-3155'!I44&lt;70, "C", "")</f>
        <v/>
      </c>
      <c r="J47" s="804" t="str">
        <f>IF('CF-EF-3156'!I44&lt;70, "C", "")</f>
        <v>C</v>
      </c>
      <c r="K47" s="804" t="str">
        <f>IF('CF-FIHR-3157'!I44&lt;70, "C", "")</f>
        <v/>
      </c>
      <c r="L47" s="805" t="str">
        <f>'3A 2025 - 2026 DATOS DEL ESTUDI'!D41</f>
        <v>X</v>
      </c>
      <c r="M47" s="805" t="str">
        <f>'3A 2025 - 2026 DATOS DEL ESTUDI'!C41</f>
        <v/>
      </c>
      <c r="N47" s="808"/>
    </row>
    <row r="48">
      <c r="A48" s="801">
        <v>39.0</v>
      </c>
      <c r="B48" s="803" t="str">
        <f>'3A 2025 - 2026 DATOS DEL ESTUDI'!B42</f>
        <v>Jeilyn Aliah Tejada</v>
      </c>
      <c r="C48" s="804" t="str">
        <f>If('CF-LE3149'!I45&lt;70,"C","")</f>
        <v>C</v>
      </c>
      <c r="D48" s="804" t="str">
        <f>IF('CF-LE-I3150'!I45&lt;70, "C", "")</f>
        <v>C</v>
      </c>
      <c r="E48" s="804" t="str">
        <f>IF('CF-LE-F3151'!I45&lt;70, "C", "")</f>
        <v>C</v>
      </c>
      <c r="F48" s="804" t="str">
        <f>IF('CF-M-3152'!I45&lt;70, "C", "")</f>
        <v>C</v>
      </c>
      <c r="G48" s="804" t="str">
        <f>IF('CF-CS-3153'!I45&lt;70, "C", "")</f>
        <v>C</v>
      </c>
      <c r="H48" s="804" t="str">
        <f>IF('CF-CN-3154'!I45&lt;70, "C", "")</f>
        <v>C</v>
      </c>
      <c r="I48" s="804" t="str">
        <f>IF('CF-EA-3155'!I45&lt;70, "C", "")</f>
        <v>C</v>
      </c>
      <c r="J48" s="804" t="str">
        <f>IF('CF-EF-3156'!I45&lt;70, "C", "")</f>
        <v>C</v>
      </c>
      <c r="K48" s="804" t="str">
        <f>IF('CF-FIHR-3157'!I45&lt;70, "C", "")</f>
        <v>C</v>
      </c>
      <c r="L48" s="805" t="str">
        <f>'3A 2025 - 2026 DATOS DEL ESTUDI'!D42</f>
        <v>X</v>
      </c>
      <c r="M48" s="805" t="str">
        <f>'3A 2025 - 2026 DATOS DEL ESTUDI'!C42</f>
        <v/>
      </c>
      <c r="N48" s="808"/>
    </row>
    <row r="49">
      <c r="A49" s="801">
        <v>40.0</v>
      </c>
      <c r="B49" s="803" t="str">
        <f>'3A 2025 - 2026 DATOS DEL ESTUDI'!B43</f>
        <v>Rosenny  Ureña Arias</v>
      </c>
      <c r="C49" s="804" t="str">
        <f>If('CF-LE3149'!I46&lt;70,"C","")</f>
        <v>C</v>
      </c>
      <c r="D49" s="804" t="str">
        <f>IF('CF-LE-I3150'!I46&lt;70, "C", "")</f>
        <v>C</v>
      </c>
      <c r="E49" s="804" t="str">
        <f>IF('CF-LE-F3151'!I46&lt;70, "C", "")</f>
        <v>C</v>
      </c>
      <c r="F49" s="804" t="str">
        <f>IF('CF-M-3152'!I46&lt;70, "C", "")</f>
        <v>C</v>
      </c>
      <c r="G49" s="804" t="str">
        <f>IF('CF-CS-3153'!I46&lt;70, "C", "")</f>
        <v>C</v>
      </c>
      <c r="H49" s="804" t="str">
        <f>IF('CF-CN-3154'!I46&lt;70, "C", "")</f>
        <v>C</v>
      </c>
      <c r="I49" s="804" t="str">
        <f>IF('CF-EA-3155'!I46&lt;70, "C", "")</f>
        <v/>
      </c>
      <c r="J49" s="804" t="str">
        <f>IF('CF-EF-3156'!I46&lt;70, "C", "")</f>
        <v>C</v>
      </c>
      <c r="K49" s="804" t="str">
        <f>IF('CF-FIHR-3157'!I46&lt;70, "C", "")</f>
        <v>C</v>
      </c>
      <c r="L49" s="805" t="str">
        <f>'3A 2025 - 2026 DATOS DEL ESTUDI'!D43</f>
        <v>X</v>
      </c>
      <c r="M49" s="805" t="str">
        <f>'3A 2025 - 2026 DATOS DEL ESTUDI'!C43</f>
        <v/>
      </c>
      <c r="N49" s="808"/>
    </row>
    <row r="50">
      <c r="A50" s="801">
        <v>41.0</v>
      </c>
      <c r="B50" s="803" t="str">
        <f>'3A 2025 - 2026 DATOS DEL ESTUDI'!B44</f>
        <v>Jonathan  De Jesús Valerio Felipe</v>
      </c>
      <c r="C50" s="804" t="str">
        <f>If('CF-LE3149'!I47&lt;70,"C","")</f>
        <v>C</v>
      </c>
      <c r="D50" s="804" t="str">
        <f>IF('CF-LE-I3150'!I47&lt;70, "C", "")</f>
        <v>C</v>
      </c>
      <c r="E50" s="804" t="str">
        <f>IF('CF-LE-F3151'!I47&lt;70, "C", "")</f>
        <v>C</v>
      </c>
      <c r="F50" s="804" t="str">
        <f>IF('CF-M-3152'!I47&lt;70, "C", "")</f>
        <v>C</v>
      </c>
      <c r="G50" s="804" t="str">
        <f>IF('CF-CS-3153'!I47&lt;70, "C", "")</f>
        <v>C</v>
      </c>
      <c r="H50" s="804" t="str">
        <f>IF('CF-CN-3154'!I47&lt;70, "C", "")</f>
        <v>C</v>
      </c>
      <c r="I50" s="804" t="str">
        <f>IF('CF-EA-3155'!I47&lt;70, "C", "")</f>
        <v>C</v>
      </c>
      <c r="J50" s="804" t="str">
        <f>IF('CF-EF-3156'!I47&lt;70, "C", "")</f>
        <v>C</v>
      </c>
      <c r="K50" s="804" t="str">
        <f>IF('CF-FIHR-3157'!I47&lt;70, "C", "")</f>
        <v>C</v>
      </c>
      <c r="L50" s="805" t="str">
        <f>'3A 2025 - 2026 DATOS DEL ESTUDI'!D44</f>
        <v/>
      </c>
      <c r="M50" s="805" t="str">
        <f>'3A 2025 - 2026 DATOS DEL ESTUDI'!C44</f>
        <v>X</v>
      </c>
      <c r="N50" s="808"/>
    </row>
    <row r="51">
      <c r="A51" s="801">
        <v>42.0</v>
      </c>
      <c r="B51" s="803" t="str">
        <f>'3A 2025 - 2026 DATOS DEL ESTUDI'!B45</f>
        <v>Crisleydi  Turbí</v>
      </c>
      <c r="C51" s="804" t="str">
        <f>If('CF-LE3149'!I48&lt;70,"C","")</f>
        <v>C</v>
      </c>
      <c r="D51" s="804" t="str">
        <f>IF('CF-LE-I3150'!I48&lt;70, "C", "")</f>
        <v>C</v>
      </c>
      <c r="E51" s="804" t="str">
        <f>IF('CF-LE-F3151'!I48&lt;70, "C", "")</f>
        <v>C</v>
      </c>
      <c r="F51" s="804" t="str">
        <f>IF('CF-M-3152'!I48&lt;70, "C", "")</f>
        <v>C</v>
      </c>
      <c r="G51" s="804" t="str">
        <f>IF('CF-CS-3153'!I48&lt;70, "C", "")</f>
        <v>C</v>
      </c>
      <c r="H51" s="804" t="str">
        <f>IF('CF-CN-3154'!I48&lt;70, "C", "")</f>
        <v>C</v>
      </c>
      <c r="I51" s="804" t="str">
        <f>IF('CF-EA-3155'!I48&lt;70, "C", "")</f>
        <v>C</v>
      </c>
      <c r="J51" s="804" t="str">
        <f>IF('CF-EF-3156'!I48&lt;70, "C", "")</f>
        <v>C</v>
      </c>
      <c r="K51" s="804" t="str">
        <f>IF('CF-FIHR-3157'!I48&lt;70, "C", "")</f>
        <v>C</v>
      </c>
      <c r="L51" s="805" t="str">
        <f>'3A 2025 - 2026 DATOS DEL ESTUDI'!D45</f>
        <v>X</v>
      </c>
      <c r="M51" s="805" t="str">
        <f>'3A 2025 - 2026 DATOS DEL ESTUDI'!C45</f>
        <v/>
      </c>
      <c r="N51" s="808"/>
    </row>
    <row r="52">
      <c r="A52" s="801">
        <v>43.0</v>
      </c>
      <c r="B52" s="803" t="str">
        <f>'3A 2025 - 2026 DATOS DEL ESTUDI'!B46</f>
        <v>Jhoangel Rafael Vargas Ulloa</v>
      </c>
      <c r="C52" s="804" t="str">
        <f>If('CF-LE3149'!I49&lt;70,"C","")</f>
        <v>C</v>
      </c>
      <c r="D52" s="804" t="str">
        <f>IF('CF-LE-I3150'!I49&lt;70, "C", "")</f>
        <v>C</v>
      </c>
      <c r="E52" s="804" t="str">
        <f>IF('CF-LE-F3151'!I49&lt;70, "C", "")</f>
        <v>C</v>
      </c>
      <c r="F52" s="804" t="str">
        <f>IF('CF-M-3152'!I49&lt;70, "C", "")</f>
        <v>C</v>
      </c>
      <c r="G52" s="804" t="str">
        <f>IF('CF-CS-3153'!I49&lt;70, "C", "")</f>
        <v>C</v>
      </c>
      <c r="H52" s="804" t="str">
        <f>IF('CF-CN-3154'!I49&lt;70, "C", "")</f>
        <v>C</v>
      </c>
      <c r="I52" s="804" t="str">
        <f>IF('CF-EA-3155'!I49&lt;70, "C", "")</f>
        <v>C</v>
      </c>
      <c r="J52" s="804" t="str">
        <f>IF('CF-EF-3156'!I49&lt;70, "C", "")</f>
        <v>C</v>
      </c>
      <c r="K52" s="804" t="str">
        <f>IF('CF-FIHR-3157'!I49&lt;70, "C", "")</f>
        <v>C</v>
      </c>
      <c r="L52" s="805" t="str">
        <f>'3A 2025 - 2026 DATOS DEL ESTUDI'!D46</f>
        <v/>
      </c>
      <c r="M52" s="805" t="str">
        <f>'3A 2025 - 2026 DATOS DEL ESTUDI'!C46</f>
        <v>X</v>
      </c>
      <c r="N52" s="808"/>
    </row>
    <row r="53">
      <c r="A53" s="801">
        <v>44.0</v>
      </c>
      <c r="B53" s="803" t="str">
        <f>'3A 2025 - 2026 DATOS DEL ESTUDI'!B47</f>
        <v>Leslie  Cruz Espinal</v>
      </c>
      <c r="C53" s="804" t="str">
        <f>If('CF-LE3149'!I50&lt;70,"C","")</f>
        <v>C</v>
      </c>
      <c r="D53" s="804" t="str">
        <f>IF('CF-LE-I3150'!I50&lt;70, "C", "")</f>
        <v>C</v>
      </c>
      <c r="E53" s="804" t="str">
        <f>IF('CF-LE-F3151'!I50&lt;70, "C", "")</f>
        <v>C</v>
      </c>
      <c r="F53" s="804" t="str">
        <f>IF('CF-M-3152'!I50&lt;70, "C", "")</f>
        <v>C</v>
      </c>
      <c r="G53" s="804" t="str">
        <f>IF('CF-CS-3153'!I50&lt;70, "C", "")</f>
        <v>C</v>
      </c>
      <c r="H53" s="804" t="str">
        <f>IF('CF-CN-3154'!I50&lt;70, "C", "")</f>
        <v>C</v>
      </c>
      <c r="I53" s="804" t="str">
        <f>IF('CF-EA-3155'!I50&lt;70, "C", "")</f>
        <v>C</v>
      </c>
      <c r="J53" s="804" t="str">
        <f>IF('CF-EF-3156'!I50&lt;70, "C", "")</f>
        <v>C</v>
      </c>
      <c r="K53" s="804" t="str">
        <f>IF('CF-FIHR-3157'!I50&lt;70, "C", "")</f>
        <v>C</v>
      </c>
      <c r="L53" s="805" t="str">
        <f>'3A 2025 - 2026 DATOS DEL ESTUDI'!D47</f>
        <v>X</v>
      </c>
      <c r="M53" s="805" t="str">
        <f>'3A 2025 - 2026 DATOS DEL ESTUDI'!C47</f>
        <v/>
      </c>
      <c r="N53" s="808"/>
    </row>
    <row r="54">
      <c r="A54" s="801">
        <v>45.0</v>
      </c>
      <c r="B54" s="803" t="str">
        <f>'3A 2025 - 2026 DATOS DEL ESTUDI'!B48</f>
        <v/>
      </c>
      <c r="C54" s="804" t="str">
        <f>If('CF-LE3149'!I51&lt;70,"C","")</f>
        <v>C</v>
      </c>
      <c r="D54" s="804" t="str">
        <f>IF('CF-LE-I3150'!I51&lt;70, "C", "")</f>
        <v>C</v>
      </c>
      <c r="E54" s="804" t="str">
        <f>IF('CF-LE-F3151'!I51&lt;70, "C", "")</f>
        <v>C</v>
      </c>
      <c r="F54" s="804" t="str">
        <f>IF('CF-M-3152'!I51&lt;70, "C", "")</f>
        <v>C</v>
      </c>
      <c r="G54" s="804" t="str">
        <f>IF('CF-CS-3153'!I51&lt;70, "C", "")</f>
        <v>C</v>
      </c>
      <c r="H54" s="804" t="str">
        <f>IF('CF-CN-3154'!I51&lt;70, "C", "")</f>
        <v>C</v>
      </c>
      <c r="I54" s="804" t="str">
        <f>IF('CF-EA-3155'!I51&lt;70, "C", "")</f>
        <v>C</v>
      </c>
      <c r="J54" s="804" t="str">
        <f>IF('CF-EF-3156'!I51&lt;70, "C", "")</f>
        <v>C</v>
      </c>
      <c r="K54" s="804" t="str">
        <f>IF('CF-FIHR-3157'!I51&lt;70, "C", "")</f>
        <v>C</v>
      </c>
      <c r="L54" s="805" t="str">
        <f>'3A 2025 - 2026 DATOS DEL ESTUDI'!D48</f>
        <v/>
      </c>
      <c r="M54" s="805" t="str">
        <f>'3A 2025 - 2026 DATOS DEL ESTUDI'!C48</f>
        <v/>
      </c>
      <c r="N54" s="808"/>
    </row>
    <row r="55">
      <c r="A55" s="807"/>
      <c r="B55" s="762"/>
      <c r="C55" s="537"/>
      <c r="D55" s="537"/>
      <c r="E55" s="537"/>
      <c r="F55" s="537"/>
      <c r="G55" s="537"/>
      <c r="H55" s="537"/>
      <c r="I55" s="537"/>
      <c r="J55" s="537"/>
      <c r="K55" s="537"/>
      <c r="L55" s="808"/>
      <c r="M55" s="808"/>
      <c r="N55" s="808"/>
    </row>
    <row r="56">
      <c r="A56" s="807"/>
      <c r="B56" s="762"/>
      <c r="C56" s="537">
        <f t="shared" ref="C56:K56" si="1">COUNTIF(C10:C54,"C")</f>
        <v>44</v>
      </c>
      <c r="D56" s="537">
        <f t="shared" si="1"/>
        <v>45</v>
      </c>
      <c r="E56" s="537">
        <f t="shared" si="1"/>
        <v>44</v>
      </c>
      <c r="F56" s="537">
        <f t="shared" si="1"/>
        <v>43</v>
      </c>
      <c r="G56" s="537">
        <f t="shared" si="1"/>
        <v>42</v>
      </c>
      <c r="H56" s="537">
        <f t="shared" si="1"/>
        <v>42</v>
      </c>
      <c r="I56" s="537">
        <f t="shared" si="1"/>
        <v>41</v>
      </c>
      <c r="J56" s="537">
        <f t="shared" si="1"/>
        <v>45</v>
      </c>
      <c r="K56" s="537">
        <f t="shared" si="1"/>
        <v>42</v>
      </c>
      <c r="L56" s="808"/>
      <c r="M56" s="808"/>
      <c r="N56" s="808"/>
    </row>
  </sheetData>
  <mergeCells count="4">
    <mergeCell ref="A7:B7"/>
    <mergeCell ref="C7:M7"/>
    <mergeCell ref="B8:M8"/>
    <mergeCell ref="N10:N14"/>
  </mergeCells>
  <conditionalFormatting sqref="C10:K56">
    <cfRule type="cellIs" dxfId="32" priority="1" operator="equal">
      <formula>"C"</formula>
    </cfRule>
  </conditionalFormatting>
  <printOptions horizontalCentered="1"/>
  <pageMargins bottom="0.75" footer="0.0" header="0.0" left="0.7" right="0.7" top="0.75"/>
  <pageSetup orientation="portrait" pageOrder="overThenDown"/>
  <drawing r:id="rId1"/>
</worksheet>
</file>

<file path=xl/worksheets/sheet1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2.88"/>
    <col customWidth="1" min="2" max="2" width="39.13"/>
    <col customWidth="1" min="3" max="13" width="2.63"/>
    <col customWidth="1" min="14" max="14" width="17.75"/>
  </cols>
  <sheetData>
    <row r="1">
      <c r="A1" s="1"/>
      <c r="B1" s="1"/>
      <c r="C1" s="1"/>
      <c r="D1" s="1"/>
      <c r="E1" s="1"/>
      <c r="F1" s="1"/>
      <c r="G1" s="1"/>
      <c r="H1" s="1"/>
      <c r="I1" s="1"/>
      <c r="J1" s="1"/>
      <c r="K1" s="1"/>
      <c r="L1" s="1"/>
      <c r="M1" s="1"/>
      <c r="N1" s="1"/>
    </row>
    <row r="2">
      <c r="A2" s="1"/>
      <c r="B2" s="1"/>
      <c r="C2" s="1"/>
      <c r="D2" s="1"/>
      <c r="E2" s="1"/>
      <c r="F2" s="1"/>
      <c r="G2" s="1"/>
      <c r="H2" s="1"/>
      <c r="I2" s="1"/>
      <c r="J2" s="1"/>
      <c r="K2" s="1"/>
      <c r="L2" s="1"/>
      <c r="M2" s="1"/>
      <c r="N2" s="1"/>
    </row>
    <row r="3">
      <c r="A3" s="1"/>
      <c r="B3" s="1"/>
      <c r="C3" s="1"/>
      <c r="D3" s="1"/>
      <c r="E3" s="1"/>
      <c r="F3" s="1"/>
      <c r="G3" s="1"/>
      <c r="H3" s="1"/>
      <c r="I3" s="1"/>
      <c r="J3" s="1"/>
      <c r="K3" s="1"/>
      <c r="L3" s="1"/>
      <c r="M3" s="1"/>
      <c r="N3" s="1"/>
    </row>
    <row r="4">
      <c r="A4" s="1"/>
      <c r="B4" s="1"/>
      <c r="C4" s="1"/>
      <c r="D4" s="1"/>
      <c r="E4" s="1"/>
      <c r="F4" s="1"/>
      <c r="G4" s="1"/>
      <c r="H4" s="1"/>
      <c r="I4" s="1"/>
      <c r="J4" s="1"/>
      <c r="K4" s="1"/>
      <c r="L4" s="1"/>
      <c r="M4" s="1"/>
      <c r="N4" s="1"/>
    </row>
    <row r="5">
      <c r="A5" s="1"/>
      <c r="B5" s="1"/>
      <c r="C5" s="1"/>
      <c r="D5" s="1"/>
      <c r="E5" s="1"/>
      <c r="F5" s="1"/>
      <c r="G5" s="1"/>
      <c r="H5" s="1"/>
      <c r="I5" s="1"/>
      <c r="J5" s="1"/>
      <c r="K5" s="1"/>
      <c r="L5" s="1"/>
      <c r="M5" s="1"/>
      <c r="N5" s="1"/>
    </row>
    <row r="6">
      <c r="A6" s="1"/>
      <c r="B6" s="1"/>
      <c r="C6" s="1"/>
      <c r="D6" s="1"/>
      <c r="E6" s="1"/>
      <c r="F6" s="1"/>
      <c r="G6" s="1"/>
      <c r="H6" s="1"/>
      <c r="I6" s="1"/>
      <c r="J6" s="1"/>
      <c r="K6" s="1"/>
      <c r="L6" s="1"/>
      <c r="M6" s="1"/>
      <c r="N6" s="1"/>
    </row>
    <row r="7">
      <c r="A7" s="1" t="str">
        <f>'DATOS DEL CENTRO'!B20</f>
        <v>3A</v>
      </c>
      <c r="C7" s="1" t="str">
        <f>'DATOS DEL CENTRO'!B19</f>
        <v>2025-2026</v>
      </c>
      <c r="N7" s="1"/>
    </row>
    <row r="8">
      <c r="A8" s="1"/>
      <c r="B8" s="1" t="s">
        <v>1102</v>
      </c>
      <c r="N8" s="1"/>
    </row>
    <row r="9" ht="195.75" customHeight="1">
      <c r="A9" s="117" t="s">
        <v>1077</v>
      </c>
      <c r="B9" s="117" t="s">
        <v>437</v>
      </c>
      <c r="C9" s="809" t="s">
        <v>980</v>
      </c>
      <c r="D9" s="809" t="s">
        <v>1103</v>
      </c>
      <c r="E9" s="809" t="s">
        <v>1104</v>
      </c>
      <c r="F9" s="809" t="s">
        <v>1105</v>
      </c>
      <c r="G9" s="809" t="s">
        <v>1018</v>
      </c>
      <c r="H9" s="809" t="s">
        <v>1106</v>
      </c>
      <c r="I9" s="809" t="s">
        <v>870</v>
      </c>
      <c r="J9" s="809" t="s">
        <v>1021</v>
      </c>
      <c r="K9" s="809" t="s">
        <v>1022</v>
      </c>
      <c r="L9" s="809" t="s">
        <v>107</v>
      </c>
      <c r="M9" s="809" t="s">
        <v>108</v>
      </c>
      <c r="N9" s="810" t="s">
        <v>1110</v>
      </c>
    </row>
    <row r="10">
      <c r="A10" s="117">
        <v>1.0</v>
      </c>
      <c r="B10" s="811" t="str">
        <f>'3A 2025 - 2026 DATOS DEL ESTUDI'!B4</f>
        <v>Jadiel De Jesús Acosta Peña</v>
      </c>
      <c r="C10" s="413" t="str">
        <f>If('CF-LE3149'!R7&lt;=69.4,"EX","")</f>
        <v>EX</v>
      </c>
      <c r="D10" s="413" t="str">
        <f>IF('CF-LE-I3150'!R7&lt;=69.4,"EX","")</f>
        <v>EX</v>
      </c>
      <c r="E10" s="413" t="str">
        <f>IF('CF-LE-F3151'!R7&lt;=69.4,"EX","")</f>
        <v>EX</v>
      </c>
      <c r="F10" s="413" t="str">
        <f>IF('CF-M-3152'!R7&lt;=69.4,"EX","")</f>
        <v>EX</v>
      </c>
      <c r="G10" s="413" t="str">
        <f>IF('CF-CS-3153'!R7&lt;=69.4,"EX","")</f>
        <v>EX</v>
      </c>
      <c r="H10" s="413" t="str">
        <f>IF('CF-CN-3154'!R7&lt;=69.4,"EX","")</f>
        <v>EX</v>
      </c>
      <c r="I10" s="413" t="str">
        <f>IF('CF-EA-3155'!R7&lt;=69.4,"EX","")</f>
        <v>EX</v>
      </c>
      <c r="J10" s="413" t="str">
        <f>IF('CF-EF-3156'!R7&lt;=69.4,"EX","")</f>
        <v>EX</v>
      </c>
      <c r="K10" s="413" t="str">
        <f>IF('CF-FIHR-3157'!R7&lt;=69.4,"EX","")</f>
        <v>EX</v>
      </c>
      <c r="L10" s="812" t="str">
        <f>'3A 2025 - 2026 DATOS DEL ESTUDI'!D4</f>
        <v/>
      </c>
      <c r="M10" s="812" t="str">
        <f>'3A 2025 - 2026 DATOS DEL ESTUDI'!C4</f>
        <v>X</v>
      </c>
      <c r="N10" s="806">
        <f t="array" ref="N10">SUMPRODUCT(--(MMULT(--(C10:L49="EX"),TRANSPOSE(COLUMN(C9:L9)^0))&gt;0))</f>
        <v>40</v>
      </c>
    </row>
    <row r="11">
      <c r="A11" s="117">
        <v>2.0</v>
      </c>
      <c r="B11" s="811" t="str">
        <f>'3A 2025 - 2026 DATOS DEL ESTUDI'!B5</f>
        <v>Daniel  Elía Almonte Martínez</v>
      </c>
      <c r="C11" s="413" t="str">
        <f>If('CF-LE3149'!R8&lt;=69.4,"EX","")</f>
        <v>EX</v>
      </c>
      <c r="D11" s="413" t="str">
        <f>IF('CF-LE-I3150'!R8&lt;=69.4,"EX","")</f>
        <v>EX</v>
      </c>
      <c r="E11" s="413" t="str">
        <f>IF('CF-LE-F3151'!R8&lt;=69.4,"EX","")</f>
        <v>EX</v>
      </c>
      <c r="F11" s="413" t="str">
        <f>IF('CF-M-3152'!R8&lt;=69.4,"EX","")</f>
        <v>EX</v>
      </c>
      <c r="G11" s="413" t="str">
        <f>IF('CF-CS-3153'!R8&lt;=69.4,"EX","")</f>
        <v>EX</v>
      </c>
      <c r="H11" s="413" t="str">
        <f>IF('CF-CN-3154'!R8&lt;=69.4,"EX","")</f>
        <v>EX</v>
      </c>
      <c r="I11" s="413" t="str">
        <f>IF('CF-EA-3155'!R8&lt;=69.4,"EX","")</f>
        <v>EX</v>
      </c>
      <c r="J11" s="413" t="str">
        <f>IF('CF-EF-3156'!R8&lt;=69.4,"EX","")</f>
        <v>EX</v>
      </c>
      <c r="K11" s="413" t="str">
        <f>IF('CF-FIHR-3157'!R8&lt;=69.4,"EX","")</f>
        <v>EX</v>
      </c>
      <c r="L11" s="812" t="str">
        <f>'3A 2025 - 2026 DATOS DEL ESTUDI'!D5</f>
        <v/>
      </c>
      <c r="M11" s="812" t="str">
        <f>'3A 2025 - 2026 DATOS DEL ESTUDI'!C5</f>
        <v>X</v>
      </c>
      <c r="N11" s="47"/>
    </row>
    <row r="12">
      <c r="A12" s="117">
        <v>3.0</v>
      </c>
      <c r="B12" s="811" t="str">
        <f>'3A 2025 - 2026 DATOS DEL ESTUDI'!B6</f>
        <v>Isaac  Ángeles Liriano</v>
      </c>
      <c r="C12" s="413" t="str">
        <f>If('CF-LE3149'!R9&lt;=69.4,"EX","")</f>
        <v>EX</v>
      </c>
      <c r="D12" s="413" t="str">
        <f>IF('CF-LE-I3150'!R9&lt;=69.4,"EX","")</f>
        <v>EX</v>
      </c>
      <c r="E12" s="413" t="str">
        <f>IF('CF-LE-F3151'!R9&lt;=69.4,"EX","")</f>
        <v>EX</v>
      </c>
      <c r="F12" s="413" t="str">
        <f>IF('CF-M-3152'!R9&lt;=69.4,"EX","")</f>
        <v>EX</v>
      </c>
      <c r="G12" s="413" t="str">
        <f>IF('CF-CS-3153'!R9&lt;=69.4,"EX","")</f>
        <v>EX</v>
      </c>
      <c r="H12" s="413" t="str">
        <f>IF('CF-CN-3154'!R9&lt;=69.4,"EX","")</f>
        <v>EX</v>
      </c>
      <c r="I12" s="413" t="str">
        <f>IF('CF-EA-3155'!R9&lt;=69.4,"EX","")</f>
        <v>EX</v>
      </c>
      <c r="J12" s="413" t="str">
        <f>IF('CF-EF-3156'!R9&lt;=69.4,"EX","")</f>
        <v>EX</v>
      </c>
      <c r="K12" s="413" t="str">
        <f>IF('CF-FIHR-3157'!R9&lt;=69.4,"EX","")</f>
        <v>EX</v>
      </c>
      <c r="L12" s="812" t="str">
        <f>'3A 2025 - 2026 DATOS DEL ESTUDI'!D6</f>
        <v/>
      </c>
      <c r="M12" s="812" t="str">
        <f>'3A 2025 - 2026 DATOS DEL ESTUDI'!C6</f>
        <v>X</v>
      </c>
      <c r="N12" s="47"/>
    </row>
    <row r="13">
      <c r="A13" s="117">
        <v>4.0</v>
      </c>
      <c r="B13" s="811" t="str">
        <f>'3A 2025 - 2026 DATOS DEL ESTUDI'!B7</f>
        <v>Melaniee  Aquino  Estrella</v>
      </c>
      <c r="C13" s="413" t="str">
        <f>If('CF-LE3149'!R10&lt;=69.4,"EX","")</f>
        <v>EX</v>
      </c>
      <c r="D13" s="413" t="str">
        <f>IF('CF-LE-I3150'!R10&lt;=69.4,"EX","")</f>
        <v>EX</v>
      </c>
      <c r="E13" s="413" t="str">
        <f>IF('CF-LE-F3151'!R10&lt;=69.4,"EX","")</f>
        <v>EX</v>
      </c>
      <c r="F13" s="413" t="str">
        <f>IF('CF-M-3152'!R10&lt;=69.4,"EX","")</f>
        <v>EX</v>
      </c>
      <c r="G13" s="413" t="str">
        <f>IF('CF-CS-3153'!R10&lt;=69.4,"EX","")</f>
        <v>EX</v>
      </c>
      <c r="H13" s="413" t="str">
        <f>IF('CF-CN-3154'!R10&lt;=69.4,"EX","")</f>
        <v>EX</v>
      </c>
      <c r="I13" s="413" t="str">
        <f>IF('CF-EA-3155'!R10&lt;=69.4,"EX","")</f>
        <v>EX</v>
      </c>
      <c r="J13" s="413" t="str">
        <f>IF('CF-EF-3156'!R10&lt;=69.4,"EX","")</f>
        <v>EX</v>
      </c>
      <c r="K13" s="413" t="str">
        <f>IF('CF-FIHR-3157'!R10&lt;=69.4,"EX","")</f>
        <v>EX</v>
      </c>
      <c r="L13" s="812" t="str">
        <f>'3A 2025 - 2026 DATOS DEL ESTUDI'!D7</f>
        <v>X</v>
      </c>
      <c r="M13" s="812" t="str">
        <f>'3A 2025 - 2026 DATOS DEL ESTUDI'!C7</f>
        <v/>
      </c>
      <c r="N13" s="47"/>
    </row>
    <row r="14">
      <c r="A14" s="117">
        <v>5.0</v>
      </c>
      <c r="B14" s="811" t="str">
        <f>'3A 2025 - 2026 DATOS DEL ESTUDI'!B8</f>
        <v>Jennifer  Asenjo  De Los Santos TRANSFERIDA 10/12/25</v>
      </c>
      <c r="C14" s="413" t="str">
        <f>If('CF-LE3149'!R11&lt;=69.4,"EX","")</f>
        <v>EX</v>
      </c>
      <c r="D14" s="413" t="str">
        <f>IF('CF-LE-I3150'!R11&lt;=69.4,"EX","")</f>
        <v>EX</v>
      </c>
      <c r="E14" s="413" t="str">
        <f>IF('CF-LE-F3151'!R11&lt;=69.4,"EX","")</f>
        <v>EX</v>
      </c>
      <c r="F14" s="413" t="str">
        <f>IF('CF-M-3152'!R11&lt;=69.4,"EX","")</f>
        <v>EX</v>
      </c>
      <c r="G14" s="413" t="str">
        <f>IF('CF-CS-3153'!R11&lt;=69.4,"EX","")</f>
        <v>EX</v>
      </c>
      <c r="H14" s="413" t="str">
        <f>IF('CF-CN-3154'!R11&lt;=69.4,"EX","")</f>
        <v>EX</v>
      </c>
      <c r="I14" s="413" t="str">
        <f>IF('CF-EA-3155'!R11&lt;=69.4,"EX","")</f>
        <v>EX</v>
      </c>
      <c r="J14" s="413" t="str">
        <f>IF('CF-EF-3156'!R11&lt;=69.4,"EX","")</f>
        <v>EX</v>
      </c>
      <c r="K14" s="413" t="str">
        <f>IF('CF-FIHR-3157'!R11&lt;=69.4,"EX","")</f>
        <v>EX</v>
      </c>
      <c r="L14" s="812" t="str">
        <f>'3A 2025 - 2026 DATOS DEL ESTUDI'!D8</f>
        <v>X</v>
      </c>
      <c r="M14" s="812" t="str">
        <f>'3A 2025 - 2026 DATOS DEL ESTUDI'!C8</f>
        <v/>
      </c>
      <c r="N14" s="43"/>
    </row>
    <row r="15">
      <c r="A15" s="117">
        <v>6.0</v>
      </c>
      <c r="B15" s="811" t="str">
        <f>'3A 2025 - 2026 DATOS DEL ESTUDI'!B9</f>
        <v>Leshlie Crismayri Bautista Quezada</v>
      </c>
      <c r="C15" s="413" t="str">
        <f>If('CF-LE3149'!R12&lt;=69.4,"EX","")</f>
        <v>EX</v>
      </c>
      <c r="D15" s="413" t="str">
        <f>IF('CF-LE-I3150'!R12&lt;=69.4,"EX","")</f>
        <v>EX</v>
      </c>
      <c r="E15" s="413" t="str">
        <f>IF('CF-LE-F3151'!R12&lt;=69.4,"EX","")</f>
        <v>EX</v>
      </c>
      <c r="F15" s="413" t="str">
        <f>IF('CF-M-3152'!R12&lt;=69.4,"EX","")</f>
        <v>EX</v>
      </c>
      <c r="G15" s="413" t="str">
        <f>IF('CF-CS-3153'!R12&lt;=69.4,"EX","")</f>
        <v>EX</v>
      </c>
      <c r="H15" s="413" t="str">
        <f>IF('CF-CN-3154'!R12&lt;=69.4,"EX","")</f>
        <v/>
      </c>
      <c r="I15" s="413" t="str">
        <f>IF('CF-EA-3155'!R12&lt;=69.4,"EX","")</f>
        <v>EX</v>
      </c>
      <c r="J15" s="413" t="str">
        <f>IF('CF-EF-3156'!R12&lt;=69.4,"EX","")</f>
        <v>EX</v>
      </c>
      <c r="K15" s="413" t="str">
        <f>IF('CF-FIHR-3157'!R12&lt;=69.4,"EX","")</f>
        <v>EX</v>
      </c>
      <c r="L15" s="812" t="str">
        <f>'3A 2025 - 2026 DATOS DEL ESTUDI'!D9</f>
        <v>X</v>
      </c>
      <c r="M15" s="812" t="str">
        <f>'3A 2025 - 2026 DATOS DEL ESTUDI'!C9</f>
        <v/>
      </c>
      <c r="N15" s="813"/>
    </row>
    <row r="16">
      <c r="A16" s="117">
        <v>7.0</v>
      </c>
      <c r="B16" s="811" t="str">
        <f>'3A 2025 - 2026 DATOS DEL ESTUDI'!B10</f>
        <v>Gilber  Bello Silva</v>
      </c>
      <c r="C16" s="413" t="str">
        <f>If('CF-LE3149'!R13&lt;=69.4,"EX","")</f>
        <v>EX</v>
      </c>
      <c r="D16" s="413" t="str">
        <f>IF('CF-LE-I3150'!R13&lt;=69.4,"EX","")</f>
        <v>EX</v>
      </c>
      <c r="E16" s="413" t="str">
        <f>IF('CF-LE-F3151'!R13&lt;=69.4,"EX","")</f>
        <v>EX</v>
      </c>
      <c r="F16" s="413" t="str">
        <f>IF('CF-M-3152'!R13&lt;=69.4,"EX","")</f>
        <v>EX</v>
      </c>
      <c r="G16" s="413" t="str">
        <f>IF('CF-CS-3153'!R13&lt;=69.4,"EX","")</f>
        <v>EX</v>
      </c>
      <c r="H16" s="413" t="str">
        <f>IF('CF-CN-3154'!R13&lt;=69.4,"EX","")</f>
        <v>EX</v>
      </c>
      <c r="I16" s="413" t="str">
        <f>IF('CF-EA-3155'!R13&lt;=69.4,"EX","")</f>
        <v>EX</v>
      </c>
      <c r="J16" s="413" t="str">
        <f>IF('CF-EF-3156'!R13&lt;=69.4,"EX","")</f>
        <v>EX</v>
      </c>
      <c r="K16" s="413" t="str">
        <f>IF('CF-FIHR-3157'!R13&lt;=69.4,"EX","")</f>
        <v>EX</v>
      </c>
      <c r="L16" s="812" t="str">
        <f>'3A 2025 - 2026 DATOS DEL ESTUDI'!D10</f>
        <v/>
      </c>
      <c r="M16" s="812" t="str">
        <f>'3A 2025 - 2026 DATOS DEL ESTUDI'!C10</f>
        <v>X</v>
      </c>
      <c r="N16" s="813"/>
    </row>
    <row r="17">
      <c r="A17" s="117">
        <v>8.0</v>
      </c>
      <c r="B17" s="811" t="str">
        <f>'3A 2025 - 2026 DATOS DEL ESTUDI'!B11</f>
        <v>Sherlyn Mariel Bernabel Lora</v>
      </c>
      <c r="C17" s="413" t="str">
        <f>If('CF-LE3149'!R14&lt;=69.4,"EX","")</f>
        <v>EX</v>
      </c>
      <c r="D17" s="413" t="str">
        <f>IF('CF-LE-I3150'!R14&lt;=69.4,"EX","")</f>
        <v>EX</v>
      </c>
      <c r="E17" s="413" t="str">
        <f>IF('CF-LE-F3151'!R14&lt;=69.4,"EX","")</f>
        <v>EX</v>
      </c>
      <c r="F17" s="413" t="str">
        <f>IF('CF-M-3152'!R14&lt;=69.4,"EX","")</f>
        <v>EX</v>
      </c>
      <c r="G17" s="413" t="str">
        <f>IF('CF-CS-3153'!R14&lt;=69.4,"EX","")</f>
        <v>EX</v>
      </c>
      <c r="H17" s="413" t="str">
        <f>IF('CF-CN-3154'!R14&lt;=69.4,"EX","")</f>
        <v>EX</v>
      </c>
      <c r="I17" s="413" t="str">
        <f>IF('CF-EA-3155'!R14&lt;=69.4,"EX","")</f>
        <v>EX</v>
      </c>
      <c r="J17" s="413" t="str">
        <f>IF('CF-EF-3156'!R14&lt;=69.4,"EX","")</f>
        <v>EX</v>
      </c>
      <c r="K17" s="413" t="str">
        <f>IF('CF-FIHR-3157'!R14&lt;=69.4,"EX","")</f>
        <v>EX</v>
      </c>
      <c r="L17" s="812" t="str">
        <f>'3A 2025 - 2026 DATOS DEL ESTUDI'!D11</f>
        <v>X</v>
      </c>
      <c r="M17" s="812" t="str">
        <f>'3A 2025 - 2026 DATOS DEL ESTUDI'!C11</f>
        <v/>
      </c>
      <c r="N17" s="813"/>
    </row>
    <row r="18">
      <c r="A18" s="117">
        <v>9.0</v>
      </c>
      <c r="B18" s="811" t="str">
        <f>'3A 2025 - 2026 DATOS DEL ESTUDI'!B12</f>
        <v>Erleen  Brito Castillo</v>
      </c>
      <c r="C18" s="413" t="str">
        <f>If('CF-LE3149'!R15&lt;=69.4,"EX","")</f>
        <v>EX</v>
      </c>
      <c r="D18" s="413" t="str">
        <f>IF('CF-LE-I3150'!R15&lt;=69.4,"EX","")</f>
        <v>EX</v>
      </c>
      <c r="E18" s="413" t="str">
        <f>IF('CF-LE-F3151'!R15&lt;=69.4,"EX","")</f>
        <v>EX</v>
      </c>
      <c r="F18" s="413" t="str">
        <f>IF('CF-M-3152'!R15&lt;=69.4,"EX","")</f>
        <v>EX</v>
      </c>
      <c r="G18" s="413" t="str">
        <f>IF('CF-CS-3153'!R15&lt;=69.4,"EX","")</f>
        <v>EX</v>
      </c>
      <c r="H18" s="413" t="str">
        <f>IF('CF-CN-3154'!R15&lt;=69.4,"EX","")</f>
        <v>EX</v>
      </c>
      <c r="I18" s="413" t="str">
        <f>IF('CF-EA-3155'!R15&lt;=69.4,"EX","")</f>
        <v>EX</v>
      </c>
      <c r="J18" s="413" t="str">
        <f>IF('CF-EF-3156'!R15&lt;=69.4,"EX","")</f>
        <v>EX</v>
      </c>
      <c r="K18" s="413" t="str">
        <f>IF('CF-FIHR-3157'!R15&lt;=69.4,"EX","")</f>
        <v>EX</v>
      </c>
      <c r="L18" s="812" t="str">
        <f>'3A 2025 - 2026 DATOS DEL ESTUDI'!D12</f>
        <v/>
      </c>
      <c r="M18" s="812" t="str">
        <f>'3A 2025 - 2026 DATOS DEL ESTUDI'!C12</f>
        <v>X</v>
      </c>
      <c r="N18" s="813"/>
    </row>
    <row r="19">
      <c r="A19" s="117">
        <v>10.0</v>
      </c>
      <c r="B19" s="811" t="str">
        <f>'3A 2025 - 2026 DATOS DEL ESTUDI'!B13</f>
        <v>Brianny  Caraballo Guzmán</v>
      </c>
      <c r="C19" s="413" t="str">
        <f>If('CF-LE3149'!R16&lt;=69.4,"EX","")</f>
        <v/>
      </c>
      <c r="D19" s="413" t="str">
        <f>IF('CF-LE-I3150'!R16&lt;=69.4,"EX","")</f>
        <v>EX</v>
      </c>
      <c r="E19" s="413" t="str">
        <f>IF('CF-LE-F3151'!R16&lt;=69.4,"EX","")</f>
        <v/>
      </c>
      <c r="F19" s="413" t="str">
        <f>IF('CF-M-3152'!R16&lt;=69.4,"EX","")</f>
        <v/>
      </c>
      <c r="G19" s="413" t="str">
        <f>IF('CF-CS-3153'!R16&lt;=69.4,"EX","")</f>
        <v/>
      </c>
      <c r="H19" s="413" t="str">
        <f>IF('CF-CN-3154'!R16&lt;=69.4,"EX","")</f>
        <v/>
      </c>
      <c r="I19" s="413" t="str">
        <f>IF('CF-EA-3155'!R16&lt;=69.4,"EX","")</f>
        <v/>
      </c>
      <c r="J19" s="413" t="str">
        <f>IF('CF-EF-3156'!R16&lt;=69.4,"EX","")</f>
        <v>EX</v>
      </c>
      <c r="K19" s="413" t="str">
        <f>IF('CF-FIHR-3157'!R16&lt;=69.4,"EX","")</f>
        <v/>
      </c>
      <c r="L19" s="812" t="str">
        <f>'3A 2025 - 2026 DATOS DEL ESTUDI'!D13</f>
        <v>X</v>
      </c>
      <c r="M19" s="812" t="str">
        <f>'3A 2025 - 2026 DATOS DEL ESTUDI'!C13</f>
        <v/>
      </c>
      <c r="N19" s="813"/>
    </row>
    <row r="20">
      <c r="A20" s="117">
        <v>11.0</v>
      </c>
      <c r="B20" s="811" t="str">
        <f>'3A 2025 - 2026 DATOS DEL ESTUDI'!B14</f>
        <v>Scarlet  Castillo</v>
      </c>
      <c r="C20" s="413" t="str">
        <f>If('CF-LE3149'!R17&lt;=69.4,"EX","")</f>
        <v>EX</v>
      </c>
      <c r="D20" s="413" t="str">
        <f>IF('CF-LE-I3150'!R17&lt;=69.4,"EX","")</f>
        <v>EX</v>
      </c>
      <c r="E20" s="413" t="str">
        <f>IF('CF-LE-F3151'!R17&lt;=69.4,"EX","")</f>
        <v>EX</v>
      </c>
      <c r="F20" s="413" t="str">
        <f>IF('CF-M-3152'!R17&lt;=69.4,"EX","")</f>
        <v>EX</v>
      </c>
      <c r="G20" s="413" t="str">
        <f>IF('CF-CS-3153'!R17&lt;=69.4,"EX","")</f>
        <v>EX</v>
      </c>
      <c r="H20" s="413" t="str">
        <f>IF('CF-CN-3154'!R17&lt;=69.4,"EX","")</f>
        <v>EX</v>
      </c>
      <c r="I20" s="413" t="str">
        <f>IF('CF-EA-3155'!R17&lt;=69.4,"EX","")</f>
        <v>EX</v>
      </c>
      <c r="J20" s="413" t="str">
        <f>IF('CF-EF-3156'!R17&lt;=69.4,"EX","")</f>
        <v>EX</v>
      </c>
      <c r="K20" s="413" t="str">
        <f>IF('CF-FIHR-3157'!R17&lt;=69.4,"EX","")</f>
        <v>EX</v>
      </c>
      <c r="L20" s="812" t="str">
        <f>'3A 2025 - 2026 DATOS DEL ESTUDI'!D14</f>
        <v>X</v>
      </c>
      <c r="M20" s="812" t="str">
        <f>'3A 2025 - 2026 DATOS DEL ESTUDI'!C14</f>
        <v/>
      </c>
      <c r="N20" s="813"/>
    </row>
    <row r="21">
      <c r="A21" s="117">
        <v>12.0</v>
      </c>
      <c r="B21" s="811" t="str">
        <f>'3A 2025 - 2026 DATOS DEL ESTUDI'!B15</f>
        <v>Yarselin  Cruz Peña</v>
      </c>
      <c r="C21" s="413" t="str">
        <f>If('CF-LE3149'!R18&lt;=69.4,"EX","")</f>
        <v>EX</v>
      </c>
      <c r="D21" s="413" t="str">
        <f>IF('CF-LE-I3150'!R18&lt;=69.4,"EX","")</f>
        <v>EX</v>
      </c>
      <c r="E21" s="413" t="str">
        <f>IF('CF-LE-F3151'!R18&lt;=69.4,"EX","")</f>
        <v>EX</v>
      </c>
      <c r="F21" s="413" t="str">
        <f>IF('CF-M-3152'!R18&lt;=69.4,"EX","")</f>
        <v>EX</v>
      </c>
      <c r="G21" s="413" t="str">
        <f>IF('CF-CS-3153'!R18&lt;=69.4,"EX","")</f>
        <v/>
      </c>
      <c r="H21" s="413" t="str">
        <f>IF('CF-CN-3154'!R18&lt;=69.4,"EX","")</f>
        <v>EX</v>
      </c>
      <c r="I21" s="413" t="str">
        <f>IF('CF-EA-3155'!R18&lt;=69.4,"EX","")</f>
        <v/>
      </c>
      <c r="J21" s="413" t="str">
        <f>IF('CF-EF-3156'!R18&lt;=69.4,"EX","")</f>
        <v>EX</v>
      </c>
      <c r="K21" s="413" t="str">
        <f>IF('CF-FIHR-3157'!R18&lt;=69.4,"EX","")</f>
        <v>EX</v>
      </c>
      <c r="L21" s="812" t="str">
        <f>'3A 2025 - 2026 DATOS DEL ESTUDI'!D15</f>
        <v>X</v>
      </c>
      <c r="M21" s="812" t="str">
        <f>'3A 2025 - 2026 DATOS DEL ESTUDI'!C15</f>
        <v/>
      </c>
      <c r="N21" s="813"/>
    </row>
    <row r="22">
      <c r="A22" s="117">
        <v>13.0</v>
      </c>
      <c r="B22" s="811" t="str">
        <f>'3A 2025 - 2026 DATOS DEL ESTUDI'!B16</f>
        <v>Fernando José Díaz Fernández</v>
      </c>
      <c r="C22" s="413" t="str">
        <f>If('CF-LE3149'!R19&lt;=69.4,"EX","")</f>
        <v>EX</v>
      </c>
      <c r="D22" s="413" t="str">
        <f>IF('CF-LE-I3150'!R19&lt;=69.4,"EX","")</f>
        <v>EX</v>
      </c>
      <c r="E22" s="413" t="str">
        <f>IF('CF-LE-F3151'!R19&lt;=69.4,"EX","")</f>
        <v>EX</v>
      </c>
      <c r="F22" s="413" t="str">
        <f>IF('CF-M-3152'!R19&lt;=69.4,"EX","")</f>
        <v>EX</v>
      </c>
      <c r="G22" s="413" t="str">
        <f>IF('CF-CS-3153'!R19&lt;=69.4,"EX","")</f>
        <v>EX</v>
      </c>
      <c r="H22" s="413" t="str">
        <f>IF('CF-CN-3154'!R19&lt;=69.4,"EX","")</f>
        <v>EX</v>
      </c>
      <c r="I22" s="413" t="str">
        <f>IF('CF-EA-3155'!R19&lt;=69.4,"EX","")</f>
        <v>EX</v>
      </c>
      <c r="J22" s="413" t="str">
        <f>IF('CF-EF-3156'!R19&lt;=69.4,"EX","")</f>
        <v>EX</v>
      </c>
      <c r="K22" s="413" t="str">
        <f>IF('CF-FIHR-3157'!R19&lt;=69.4,"EX","")</f>
        <v>EX</v>
      </c>
      <c r="L22" s="812" t="str">
        <f>'3A 2025 - 2026 DATOS DEL ESTUDI'!D16</f>
        <v/>
      </c>
      <c r="M22" s="812" t="str">
        <f>'3A 2025 - 2026 DATOS DEL ESTUDI'!C16</f>
        <v>X</v>
      </c>
      <c r="N22" s="813"/>
    </row>
    <row r="23">
      <c r="A23" s="117">
        <v>14.0</v>
      </c>
      <c r="B23" s="811" t="str">
        <f>'3A 2025 - 2026 DATOS DEL ESTUDI'!B17</f>
        <v>Scarlett  Espinal Estéves</v>
      </c>
      <c r="C23" s="413" t="str">
        <f>If('CF-LE3149'!R20&lt;=69.4,"EX","")</f>
        <v>EX</v>
      </c>
      <c r="D23" s="413" t="str">
        <f>IF('CF-LE-I3150'!R20&lt;=69.4,"EX","")</f>
        <v>EX</v>
      </c>
      <c r="E23" s="413" t="str">
        <f>IF('CF-LE-F3151'!R20&lt;=69.4,"EX","")</f>
        <v>EX</v>
      </c>
      <c r="F23" s="413" t="str">
        <f>IF('CF-M-3152'!R20&lt;=69.4,"EX","")</f>
        <v>EX</v>
      </c>
      <c r="G23" s="413" t="str">
        <f>IF('CF-CS-3153'!R20&lt;=69.4,"EX","")</f>
        <v>EX</v>
      </c>
      <c r="H23" s="413" t="str">
        <f>IF('CF-CN-3154'!R20&lt;=69.4,"EX","")</f>
        <v>EX</v>
      </c>
      <c r="I23" s="413" t="str">
        <f>IF('CF-EA-3155'!R20&lt;=69.4,"EX","")</f>
        <v>EX</v>
      </c>
      <c r="J23" s="413" t="str">
        <f>IF('CF-EF-3156'!R20&lt;=69.4,"EX","")</f>
        <v>EX</v>
      </c>
      <c r="K23" s="413" t="str">
        <f>IF('CF-FIHR-3157'!R20&lt;=69.4,"EX","")</f>
        <v>EX</v>
      </c>
      <c r="L23" s="812" t="str">
        <f>'3A 2025 - 2026 DATOS DEL ESTUDI'!D17</f>
        <v>X</v>
      </c>
      <c r="M23" s="812" t="str">
        <f>'3A 2025 - 2026 DATOS DEL ESTUDI'!C17</f>
        <v/>
      </c>
      <c r="N23" s="813"/>
    </row>
    <row r="24">
      <c r="A24" s="117">
        <v>15.0</v>
      </c>
      <c r="B24" s="811" t="str">
        <f>'3A 2025 - 2026 DATOS DEL ESTUDI'!B18</f>
        <v>José Manuel Estrella</v>
      </c>
      <c r="C24" s="413" t="str">
        <f>If('CF-LE3149'!R21&lt;=69.4,"EX","")</f>
        <v>EX</v>
      </c>
      <c r="D24" s="413" t="str">
        <f>IF('CF-LE-I3150'!R21&lt;=69.4,"EX","")</f>
        <v>EX</v>
      </c>
      <c r="E24" s="413" t="str">
        <f>IF('CF-LE-F3151'!R21&lt;=69.4,"EX","")</f>
        <v>EX</v>
      </c>
      <c r="F24" s="413" t="str">
        <f>IF('CF-M-3152'!R21&lt;=69.4,"EX","")</f>
        <v>EX</v>
      </c>
      <c r="G24" s="413" t="str">
        <f>IF('CF-CS-3153'!R21&lt;=69.4,"EX","")</f>
        <v>EX</v>
      </c>
      <c r="H24" s="413" t="str">
        <f>IF('CF-CN-3154'!R21&lt;=69.4,"EX","")</f>
        <v>EX</v>
      </c>
      <c r="I24" s="413" t="str">
        <f>IF('CF-EA-3155'!R21&lt;=69.4,"EX","")</f>
        <v>EX</v>
      </c>
      <c r="J24" s="413" t="str">
        <f>IF('CF-EF-3156'!R21&lt;=69.4,"EX","")</f>
        <v>EX</v>
      </c>
      <c r="K24" s="413" t="str">
        <f>IF('CF-FIHR-3157'!R21&lt;=69.4,"EX","")</f>
        <v>EX</v>
      </c>
      <c r="L24" s="812" t="str">
        <f>'3A 2025 - 2026 DATOS DEL ESTUDI'!D18</f>
        <v/>
      </c>
      <c r="M24" s="812" t="str">
        <f>'3A 2025 - 2026 DATOS DEL ESTUDI'!C18</f>
        <v>X</v>
      </c>
      <c r="N24" s="813"/>
    </row>
    <row r="25">
      <c r="A25" s="117">
        <v>16.0</v>
      </c>
      <c r="B25" s="811" t="str">
        <f>'3A 2025 - 2026 DATOS DEL ESTUDI'!B19</f>
        <v>Misael Starberk Ferreras Pérez</v>
      </c>
      <c r="C25" s="413" t="str">
        <f>If('CF-LE3149'!R22&lt;=69.4,"EX","")</f>
        <v>EX</v>
      </c>
      <c r="D25" s="413" t="str">
        <f>IF('CF-LE-I3150'!R22&lt;=69.4,"EX","")</f>
        <v>EX</v>
      </c>
      <c r="E25" s="413" t="str">
        <f>IF('CF-LE-F3151'!R22&lt;=69.4,"EX","")</f>
        <v>EX</v>
      </c>
      <c r="F25" s="413" t="str">
        <f>IF('CF-M-3152'!R22&lt;=69.4,"EX","")</f>
        <v>EX</v>
      </c>
      <c r="G25" s="413" t="str">
        <f>IF('CF-CS-3153'!R22&lt;=69.4,"EX","")</f>
        <v>EX</v>
      </c>
      <c r="H25" s="413" t="str">
        <f>IF('CF-CN-3154'!R22&lt;=69.4,"EX","")</f>
        <v>EX</v>
      </c>
      <c r="I25" s="413" t="str">
        <f>IF('CF-EA-3155'!R22&lt;=69.4,"EX","")</f>
        <v>EX</v>
      </c>
      <c r="J25" s="413" t="str">
        <f>IF('CF-EF-3156'!R22&lt;=69.4,"EX","")</f>
        <v>EX</v>
      </c>
      <c r="K25" s="413" t="str">
        <f>IF('CF-FIHR-3157'!R22&lt;=69.4,"EX","")</f>
        <v>EX</v>
      </c>
      <c r="L25" s="812" t="str">
        <f>'3A 2025 - 2026 DATOS DEL ESTUDI'!D19</f>
        <v/>
      </c>
      <c r="M25" s="812" t="str">
        <f>'3A 2025 - 2026 DATOS DEL ESTUDI'!C19</f>
        <v>X</v>
      </c>
      <c r="N25" s="813"/>
    </row>
    <row r="26">
      <c r="A26" s="117">
        <v>17.0</v>
      </c>
      <c r="B26" s="811" t="str">
        <f>'3A 2025 - 2026 DATOS DEL ESTUDI'!B20</f>
        <v>Ruth Esther Fernández Rodríguez</v>
      </c>
      <c r="C26" s="413" t="str">
        <f>If('CF-LE3149'!R23&lt;=69.4,"EX","")</f>
        <v>EX</v>
      </c>
      <c r="D26" s="413" t="str">
        <f>IF('CF-LE-I3150'!R23&lt;=69.4,"EX","")</f>
        <v>EX</v>
      </c>
      <c r="E26" s="413" t="str">
        <f>IF('CF-LE-F3151'!R23&lt;=69.4,"EX","")</f>
        <v>EX</v>
      </c>
      <c r="F26" s="413" t="str">
        <f>IF('CF-M-3152'!R23&lt;=69.4,"EX","")</f>
        <v>EX</v>
      </c>
      <c r="G26" s="413" t="str">
        <f>IF('CF-CS-3153'!R23&lt;=69.4,"EX","")</f>
        <v>EX</v>
      </c>
      <c r="H26" s="413" t="str">
        <f>IF('CF-CN-3154'!R23&lt;=69.4,"EX","")</f>
        <v>EX</v>
      </c>
      <c r="I26" s="413" t="str">
        <f>IF('CF-EA-3155'!R23&lt;=69.4,"EX","")</f>
        <v>EX</v>
      </c>
      <c r="J26" s="413" t="str">
        <f>IF('CF-EF-3156'!R23&lt;=69.4,"EX","")</f>
        <v>EX</v>
      </c>
      <c r="K26" s="413" t="str">
        <f>IF('CF-FIHR-3157'!R23&lt;=69.4,"EX","")</f>
        <v>EX</v>
      </c>
      <c r="L26" s="812" t="str">
        <f>'3A 2025 - 2026 DATOS DEL ESTUDI'!D20</f>
        <v>X</v>
      </c>
      <c r="M26" s="812" t="str">
        <f>'3A 2025 - 2026 DATOS DEL ESTUDI'!C20</f>
        <v/>
      </c>
      <c r="N26" s="813"/>
    </row>
    <row r="27">
      <c r="A27" s="117">
        <v>18.0</v>
      </c>
      <c r="B27" s="811" t="str">
        <f>'3A 2025 - 2026 DATOS DEL ESTUDI'!B21</f>
        <v>Discairy  Filpo Estrella</v>
      </c>
      <c r="C27" s="413" t="str">
        <f>If('CF-LE3149'!R24&lt;=69.4,"EX","")</f>
        <v>EX</v>
      </c>
      <c r="D27" s="413" t="str">
        <f>IF('CF-LE-I3150'!R24&lt;=69.4,"EX","")</f>
        <v>EX</v>
      </c>
      <c r="E27" s="413" t="str">
        <f>IF('CF-LE-F3151'!R24&lt;=69.4,"EX","")</f>
        <v>EX</v>
      </c>
      <c r="F27" s="413" t="str">
        <f>IF('CF-M-3152'!R24&lt;=69.4,"EX","")</f>
        <v>EX</v>
      </c>
      <c r="G27" s="413" t="str">
        <f>IF('CF-CS-3153'!R24&lt;=69.4,"EX","")</f>
        <v>EX</v>
      </c>
      <c r="H27" s="413" t="str">
        <f>IF('CF-CN-3154'!R24&lt;=69.4,"EX","")</f>
        <v>EX</v>
      </c>
      <c r="I27" s="413" t="str">
        <f>IF('CF-EA-3155'!R24&lt;=69.4,"EX","")</f>
        <v>EX</v>
      </c>
      <c r="J27" s="413" t="str">
        <f>IF('CF-EF-3156'!R24&lt;=69.4,"EX","")</f>
        <v>EX</v>
      </c>
      <c r="K27" s="413" t="str">
        <f>IF('CF-FIHR-3157'!R24&lt;=69.4,"EX","")</f>
        <v>EX</v>
      </c>
      <c r="L27" s="812" t="str">
        <f>'3A 2025 - 2026 DATOS DEL ESTUDI'!D21</f>
        <v>X</v>
      </c>
      <c r="M27" s="812" t="str">
        <f>'3A 2025 - 2026 DATOS DEL ESTUDI'!C21</f>
        <v/>
      </c>
      <c r="N27" s="813"/>
    </row>
    <row r="28">
      <c r="A28" s="117">
        <v>19.0</v>
      </c>
      <c r="B28" s="811" t="str">
        <f>'3A 2025 - 2026 DATOS DEL ESTUDI'!B22</f>
        <v>Alexis Enmanuel Gil  Sánchez</v>
      </c>
      <c r="C28" s="413" t="str">
        <f>If('CF-LE3149'!R25&lt;=69.4,"EX","")</f>
        <v>EX</v>
      </c>
      <c r="D28" s="413" t="str">
        <f>IF('CF-LE-I3150'!R25&lt;=69.4,"EX","")</f>
        <v>EX</v>
      </c>
      <c r="E28" s="413" t="str">
        <f>IF('CF-LE-F3151'!R25&lt;=69.4,"EX","")</f>
        <v>EX</v>
      </c>
      <c r="F28" s="413" t="str">
        <f>IF('CF-M-3152'!R25&lt;=69.4,"EX","")</f>
        <v>EX</v>
      </c>
      <c r="G28" s="413" t="str">
        <f>IF('CF-CS-3153'!R25&lt;=69.4,"EX","")</f>
        <v>EX</v>
      </c>
      <c r="H28" s="413" t="str">
        <f>IF('CF-CN-3154'!R25&lt;=69.4,"EX","")</f>
        <v>EX</v>
      </c>
      <c r="I28" s="413" t="str">
        <f>IF('CF-EA-3155'!R25&lt;=69.4,"EX","")</f>
        <v>EX</v>
      </c>
      <c r="J28" s="413" t="str">
        <f>IF('CF-EF-3156'!R25&lt;=69.4,"EX","")</f>
        <v>EX</v>
      </c>
      <c r="K28" s="413" t="str">
        <f>IF('CF-FIHR-3157'!R25&lt;=69.4,"EX","")</f>
        <v>EX</v>
      </c>
      <c r="L28" s="812" t="str">
        <f>'3A 2025 - 2026 DATOS DEL ESTUDI'!D22</f>
        <v/>
      </c>
      <c r="M28" s="812" t="str">
        <f>'3A 2025 - 2026 DATOS DEL ESTUDI'!C22</f>
        <v>X</v>
      </c>
      <c r="N28" s="813"/>
    </row>
    <row r="29">
      <c r="A29" s="117">
        <v>20.0</v>
      </c>
      <c r="B29" s="811" t="str">
        <f>'3A 2025 - 2026 DATOS DEL ESTUDI'!B23</f>
        <v>Ayendy Jesús Guzmán</v>
      </c>
      <c r="C29" s="413" t="str">
        <f>If('CF-LE3149'!R26&lt;=69.4,"EX","")</f>
        <v>EX</v>
      </c>
      <c r="D29" s="413" t="str">
        <f>IF('CF-LE-I3150'!R26&lt;=69.4,"EX","")</f>
        <v>EX</v>
      </c>
      <c r="E29" s="413" t="str">
        <f>IF('CF-LE-F3151'!R26&lt;=69.4,"EX","")</f>
        <v>EX</v>
      </c>
      <c r="F29" s="413" t="str">
        <f>IF('CF-M-3152'!R26&lt;=69.4,"EX","")</f>
        <v>EX</v>
      </c>
      <c r="G29" s="413" t="str">
        <f>IF('CF-CS-3153'!R26&lt;=69.4,"EX","")</f>
        <v>EX</v>
      </c>
      <c r="H29" s="413" t="str">
        <f>IF('CF-CN-3154'!R26&lt;=69.4,"EX","")</f>
        <v>EX</v>
      </c>
      <c r="I29" s="413" t="str">
        <f>IF('CF-EA-3155'!R26&lt;=69.4,"EX","")</f>
        <v>EX</v>
      </c>
      <c r="J29" s="413" t="str">
        <f>IF('CF-EF-3156'!R26&lt;=69.4,"EX","")</f>
        <v>EX</v>
      </c>
      <c r="K29" s="413" t="str">
        <f>IF('CF-FIHR-3157'!R26&lt;=69.4,"EX","")</f>
        <v>EX</v>
      </c>
      <c r="L29" s="812" t="str">
        <f>'3A 2025 - 2026 DATOS DEL ESTUDI'!D23</f>
        <v/>
      </c>
      <c r="M29" s="812" t="str">
        <f>'3A 2025 - 2026 DATOS DEL ESTUDI'!C23</f>
        <v>X</v>
      </c>
      <c r="N29" s="813"/>
    </row>
    <row r="30">
      <c r="A30" s="117">
        <v>21.0</v>
      </c>
      <c r="B30" s="811" t="str">
        <f>'3A 2025 - 2026 DATOS DEL ESTUDI'!B24</f>
        <v>Yassir  Hernández Disla</v>
      </c>
      <c r="C30" s="413" t="str">
        <f>If('CF-LE3149'!R27&lt;=69.4,"EX","")</f>
        <v>EX</v>
      </c>
      <c r="D30" s="413" t="str">
        <f>IF('CF-LE-I3150'!R27&lt;=69.4,"EX","")</f>
        <v>EX</v>
      </c>
      <c r="E30" s="413" t="str">
        <f>IF('CF-LE-F3151'!R27&lt;=69.4,"EX","")</f>
        <v>EX</v>
      </c>
      <c r="F30" s="413" t="str">
        <f>IF('CF-M-3152'!R27&lt;=69.4,"EX","")</f>
        <v>EX</v>
      </c>
      <c r="G30" s="413" t="str">
        <f>IF('CF-CS-3153'!R27&lt;=69.4,"EX","")</f>
        <v>EX</v>
      </c>
      <c r="H30" s="413" t="str">
        <f>IF('CF-CN-3154'!R27&lt;=69.4,"EX","")</f>
        <v>EX</v>
      </c>
      <c r="I30" s="413" t="str">
        <f>IF('CF-EA-3155'!R27&lt;=69.4,"EX","")</f>
        <v>EX</v>
      </c>
      <c r="J30" s="413" t="str">
        <f>IF('CF-EF-3156'!R27&lt;=69.4,"EX","")</f>
        <v>EX</v>
      </c>
      <c r="K30" s="413" t="str">
        <f>IF('CF-FIHR-3157'!R27&lt;=69.4,"EX","")</f>
        <v>EX</v>
      </c>
      <c r="L30" s="812" t="str">
        <f>'3A 2025 - 2026 DATOS DEL ESTUDI'!D24</f>
        <v/>
      </c>
      <c r="M30" s="812" t="str">
        <f>'3A 2025 - 2026 DATOS DEL ESTUDI'!C24</f>
        <v>X</v>
      </c>
      <c r="N30" s="813"/>
    </row>
    <row r="31">
      <c r="A31" s="117">
        <v>22.0</v>
      </c>
      <c r="B31" s="811" t="str">
        <f>'3A 2025 - 2026 DATOS DEL ESTUDI'!B25</f>
        <v>Yadiel  Jiménez Betances</v>
      </c>
      <c r="C31" s="413" t="str">
        <f>If('CF-LE3149'!R28&lt;=69.4,"EX","")</f>
        <v>EX</v>
      </c>
      <c r="D31" s="413" t="str">
        <f>IF('CF-LE-I3150'!R28&lt;=69.4,"EX","")</f>
        <v>EX</v>
      </c>
      <c r="E31" s="413" t="str">
        <f>IF('CF-LE-F3151'!R28&lt;=69.4,"EX","")</f>
        <v>EX</v>
      </c>
      <c r="F31" s="413" t="str">
        <f>IF('CF-M-3152'!R28&lt;=69.4,"EX","")</f>
        <v>EX</v>
      </c>
      <c r="G31" s="413" t="str">
        <f>IF('CF-CS-3153'!R28&lt;=69.4,"EX","")</f>
        <v>EX</v>
      </c>
      <c r="H31" s="413" t="str">
        <f>IF('CF-CN-3154'!R28&lt;=69.4,"EX","")</f>
        <v>EX</v>
      </c>
      <c r="I31" s="413" t="str">
        <f>IF('CF-EA-3155'!R28&lt;=69.4,"EX","")</f>
        <v>EX</v>
      </c>
      <c r="J31" s="413" t="str">
        <f>IF('CF-EF-3156'!R28&lt;=69.4,"EX","")</f>
        <v>EX</v>
      </c>
      <c r="K31" s="413" t="str">
        <f>IF('CF-FIHR-3157'!R28&lt;=69.4,"EX","")</f>
        <v>EX</v>
      </c>
      <c r="L31" s="812" t="str">
        <f>'3A 2025 - 2026 DATOS DEL ESTUDI'!D25</f>
        <v/>
      </c>
      <c r="M31" s="812" t="str">
        <f>'3A 2025 - 2026 DATOS DEL ESTUDI'!C25</f>
        <v>X</v>
      </c>
      <c r="N31" s="813"/>
    </row>
    <row r="32">
      <c r="A32" s="117">
        <v>23.0</v>
      </c>
      <c r="B32" s="811" t="str">
        <f>'3A 2025 - 2026 DATOS DEL ESTUDI'!B26</f>
        <v>Yamel  Mella Aquino</v>
      </c>
      <c r="C32" s="413" t="str">
        <f>If('CF-LE3149'!R29&lt;=69.4,"EX","")</f>
        <v>EX</v>
      </c>
      <c r="D32" s="413" t="str">
        <f>IF('CF-LE-I3150'!R29&lt;=69.4,"EX","")</f>
        <v>EX</v>
      </c>
      <c r="E32" s="413" t="str">
        <f>IF('CF-LE-F3151'!R29&lt;=69.4,"EX","")</f>
        <v>EX</v>
      </c>
      <c r="F32" s="413" t="str">
        <f>IF('CF-M-3152'!R29&lt;=69.4,"EX","")</f>
        <v>EX</v>
      </c>
      <c r="G32" s="413" t="str">
        <f>IF('CF-CS-3153'!R29&lt;=69.4,"EX","")</f>
        <v>EX</v>
      </c>
      <c r="H32" s="413" t="str">
        <f>IF('CF-CN-3154'!R29&lt;=69.4,"EX","")</f>
        <v>EX</v>
      </c>
      <c r="I32" s="413" t="str">
        <f>IF('CF-EA-3155'!R29&lt;=69.4,"EX","")</f>
        <v>EX</v>
      </c>
      <c r="J32" s="413" t="str">
        <f>IF('CF-EF-3156'!R29&lt;=69.4,"EX","")</f>
        <v>EX</v>
      </c>
      <c r="K32" s="413" t="str">
        <f>IF('CF-FIHR-3157'!R29&lt;=69.4,"EX","")</f>
        <v>EX</v>
      </c>
      <c r="L32" s="812" t="str">
        <f>'3A 2025 - 2026 DATOS DEL ESTUDI'!D26</f>
        <v>X</v>
      </c>
      <c r="M32" s="812" t="str">
        <f>'3A 2025 - 2026 DATOS DEL ESTUDI'!C26</f>
        <v/>
      </c>
      <c r="N32" s="813"/>
    </row>
    <row r="33">
      <c r="A33" s="117">
        <v>24.0</v>
      </c>
      <c r="B33" s="811" t="str">
        <f>'3A 2025 - 2026 DATOS DEL ESTUDI'!B27</f>
        <v>Sariely Del Carmen Mena Chávez</v>
      </c>
      <c r="C33" s="413" t="str">
        <f>If('CF-LE3149'!R30&lt;=69.4,"EX","")</f>
        <v>EX</v>
      </c>
      <c r="D33" s="413" t="str">
        <f>IF('CF-LE-I3150'!R30&lt;=69.4,"EX","")</f>
        <v>EX</v>
      </c>
      <c r="E33" s="413" t="str">
        <f>IF('CF-LE-F3151'!R30&lt;=69.4,"EX","")</f>
        <v>EX</v>
      </c>
      <c r="F33" s="413" t="str">
        <f>IF('CF-M-3152'!R30&lt;=69.4,"EX","")</f>
        <v>EX</v>
      </c>
      <c r="G33" s="413" t="str">
        <f>IF('CF-CS-3153'!R30&lt;=69.4,"EX","")</f>
        <v>EX</v>
      </c>
      <c r="H33" s="413" t="str">
        <f>IF('CF-CN-3154'!R30&lt;=69.4,"EX","")</f>
        <v>EX</v>
      </c>
      <c r="I33" s="413" t="str">
        <f>IF('CF-EA-3155'!R30&lt;=69.4,"EX","")</f>
        <v>EX</v>
      </c>
      <c r="J33" s="413" t="str">
        <f>IF('CF-EF-3156'!R30&lt;=69.4,"EX","")</f>
        <v>EX</v>
      </c>
      <c r="K33" s="413" t="str">
        <f>IF('CF-FIHR-3157'!R30&lt;=69.4,"EX","")</f>
        <v>EX</v>
      </c>
      <c r="L33" s="812" t="str">
        <f>'3A 2025 - 2026 DATOS DEL ESTUDI'!D27</f>
        <v>X</v>
      </c>
      <c r="M33" s="812" t="str">
        <f>'3A 2025 - 2026 DATOS DEL ESTUDI'!C27</f>
        <v/>
      </c>
      <c r="N33" s="813"/>
    </row>
    <row r="34">
      <c r="A34" s="117">
        <v>25.0</v>
      </c>
      <c r="B34" s="811" t="str">
        <f>'3A 2025 - 2026 DATOS DEL ESTUDI'!B28</f>
        <v>David Carmelo Navas Fernández</v>
      </c>
      <c r="C34" s="413" t="str">
        <f>If('CF-LE3149'!R31&lt;=69.4,"EX","")</f>
        <v>EX</v>
      </c>
      <c r="D34" s="413" t="str">
        <f>IF('CF-LE-I3150'!R31&lt;=69.4,"EX","")</f>
        <v>EX</v>
      </c>
      <c r="E34" s="413" t="str">
        <f>IF('CF-LE-F3151'!R31&lt;=69.4,"EX","")</f>
        <v>EX</v>
      </c>
      <c r="F34" s="413" t="str">
        <f>IF('CF-M-3152'!R31&lt;=69.4,"EX","")</f>
        <v>EX</v>
      </c>
      <c r="G34" s="413" t="str">
        <f>IF('CF-CS-3153'!R31&lt;=69.4,"EX","")</f>
        <v>EX</v>
      </c>
      <c r="H34" s="413" t="str">
        <f>IF('CF-CN-3154'!R31&lt;=69.4,"EX","")</f>
        <v>EX</v>
      </c>
      <c r="I34" s="413" t="str">
        <f>IF('CF-EA-3155'!R31&lt;=69.4,"EX","")</f>
        <v>EX</v>
      </c>
      <c r="J34" s="413" t="str">
        <f>IF('CF-EF-3156'!R31&lt;=69.4,"EX","")</f>
        <v>EX</v>
      </c>
      <c r="K34" s="413" t="str">
        <f>IF('CF-FIHR-3157'!R31&lt;=69.4,"EX","")</f>
        <v>EX</v>
      </c>
      <c r="L34" s="812" t="str">
        <f>'3A 2025 - 2026 DATOS DEL ESTUDI'!D28</f>
        <v/>
      </c>
      <c r="M34" s="812" t="str">
        <f>'3A 2025 - 2026 DATOS DEL ESTUDI'!C28</f>
        <v>X</v>
      </c>
      <c r="N34" s="813"/>
    </row>
    <row r="35">
      <c r="A35" s="117">
        <v>26.0</v>
      </c>
      <c r="B35" s="811" t="str">
        <f>'3A 2025 - 2026 DATOS DEL ESTUDI'!B29</f>
        <v>Andriw Jelier Ortiz Rodríguez</v>
      </c>
      <c r="C35" s="413" t="str">
        <f>If('CF-LE3149'!R32&lt;=69.4,"EX","")</f>
        <v>EX</v>
      </c>
      <c r="D35" s="413" t="str">
        <f>IF('CF-LE-I3150'!R32&lt;=69.4,"EX","")</f>
        <v>EX</v>
      </c>
      <c r="E35" s="413" t="str">
        <f>IF('CF-LE-F3151'!R32&lt;=69.4,"EX","")</f>
        <v>EX</v>
      </c>
      <c r="F35" s="413" t="str">
        <f>IF('CF-M-3152'!R32&lt;=69.4,"EX","")</f>
        <v>EX</v>
      </c>
      <c r="G35" s="413" t="str">
        <f>IF('CF-CS-3153'!R32&lt;=69.4,"EX","")</f>
        <v>EX</v>
      </c>
      <c r="H35" s="413" t="str">
        <f>IF('CF-CN-3154'!R32&lt;=69.4,"EX","")</f>
        <v>EX</v>
      </c>
      <c r="I35" s="413" t="str">
        <f>IF('CF-EA-3155'!R32&lt;=69.4,"EX","")</f>
        <v>EX</v>
      </c>
      <c r="J35" s="413" t="str">
        <f>IF('CF-EF-3156'!R32&lt;=69.4,"EX","")</f>
        <v>EX</v>
      </c>
      <c r="K35" s="413" t="str">
        <f>IF('CF-FIHR-3157'!R32&lt;=69.4,"EX","")</f>
        <v>EX</v>
      </c>
      <c r="L35" s="812" t="str">
        <f>'3A 2025 - 2026 DATOS DEL ESTUDI'!D29</f>
        <v/>
      </c>
      <c r="M35" s="812" t="str">
        <f>'3A 2025 - 2026 DATOS DEL ESTUDI'!C29</f>
        <v>X</v>
      </c>
      <c r="N35" s="813"/>
    </row>
    <row r="36">
      <c r="A36" s="117">
        <v>27.0</v>
      </c>
      <c r="B36" s="811" t="str">
        <f>'3A 2025 - 2026 DATOS DEL ESTUDI'!B30</f>
        <v>Dashley Nicole Peña García</v>
      </c>
      <c r="C36" s="413" t="str">
        <f>If('CF-LE3149'!R33&lt;=69.4,"EX","")</f>
        <v>EX</v>
      </c>
      <c r="D36" s="413" t="str">
        <f>IF('CF-LE-I3150'!R33&lt;=69.4,"EX","")</f>
        <v>EX</v>
      </c>
      <c r="E36" s="413" t="str">
        <f>IF('CF-LE-F3151'!R33&lt;=69.4,"EX","")</f>
        <v>EX</v>
      </c>
      <c r="F36" s="413" t="str">
        <f>IF('CF-M-3152'!R33&lt;=69.4,"EX","")</f>
        <v>EX</v>
      </c>
      <c r="G36" s="413" t="str">
        <f>IF('CF-CS-3153'!R33&lt;=69.4,"EX","")</f>
        <v>EX</v>
      </c>
      <c r="H36" s="413" t="str">
        <f>IF('CF-CN-3154'!R33&lt;=69.4,"EX","")</f>
        <v>EX</v>
      </c>
      <c r="I36" s="413" t="str">
        <f>IF('CF-EA-3155'!R33&lt;=69.4,"EX","")</f>
        <v>EX</v>
      </c>
      <c r="J36" s="413" t="str">
        <f>IF('CF-EF-3156'!R33&lt;=69.4,"EX","")</f>
        <v>EX</v>
      </c>
      <c r="K36" s="413" t="str">
        <f>IF('CF-FIHR-3157'!R33&lt;=69.4,"EX","")</f>
        <v>EX</v>
      </c>
      <c r="L36" s="812" t="str">
        <f>'3A 2025 - 2026 DATOS DEL ESTUDI'!D30</f>
        <v>X</v>
      </c>
      <c r="M36" s="812" t="str">
        <f>'3A 2025 - 2026 DATOS DEL ESTUDI'!C30</f>
        <v/>
      </c>
      <c r="N36" s="813"/>
    </row>
    <row r="37">
      <c r="A37" s="117">
        <v>28.0</v>
      </c>
      <c r="B37" s="811" t="str">
        <f>'3A 2025 - 2026 DATOS DEL ESTUDI'!B31</f>
        <v>Yesly  Peña Muñoz</v>
      </c>
      <c r="C37" s="413" t="str">
        <f>If('CF-LE3149'!R34&lt;=69.4,"EX","")</f>
        <v>EX</v>
      </c>
      <c r="D37" s="413" t="str">
        <f>IF('CF-LE-I3150'!R34&lt;=69.4,"EX","")</f>
        <v>EX</v>
      </c>
      <c r="E37" s="413" t="str">
        <f>IF('CF-LE-F3151'!R34&lt;=69.4,"EX","")</f>
        <v>EX</v>
      </c>
      <c r="F37" s="413" t="str">
        <f>IF('CF-M-3152'!R34&lt;=69.4,"EX","")</f>
        <v/>
      </c>
      <c r="G37" s="413" t="str">
        <f>IF('CF-CS-3153'!R34&lt;=69.4,"EX","")</f>
        <v/>
      </c>
      <c r="H37" s="413" t="str">
        <f>IF('CF-CN-3154'!R34&lt;=69.4,"EX","")</f>
        <v/>
      </c>
      <c r="I37" s="413" t="str">
        <f>IF('CF-EA-3155'!R34&lt;=69.4,"EX","")</f>
        <v/>
      </c>
      <c r="J37" s="413" t="str">
        <f>IF('CF-EF-3156'!R34&lt;=69.4,"EX","")</f>
        <v>EX</v>
      </c>
      <c r="K37" s="413" t="str">
        <f>IF('CF-FIHR-3157'!R34&lt;=69.4,"EX","")</f>
        <v/>
      </c>
      <c r="L37" s="812" t="str">
        <f>'3A 2025 - 2026 DATOS DEL ESTUDI'!D31</f>
        <v>X</v>
      </c>
      <c r="M37" s="812" t="str">
        <f>'3A 2025 - 2026 DATOS DEL ESTUDI'!C31</f>
        <v/>
      </c>
      <c r="N37" s="813"/>
    </row>
    <row r="38">
      <c r="A38" s="117">
        <v>29.0</v>
      </c>
      <c r="B38" s="811" t="str">
        <f>'3A 2025 - 2026 DATOS DEL ESTUDI'!B32</f>
        <v>Wilbert  Peña Paulino</v>
      </c>
      <c r="C38" s="413" t="str">
        <f>If('CF-LE3149'!R35&lt;=69.4,"EX","")</f>
        <v>EX</v>
      </c>
      <c r="D38" s="413" t="str">
        <f>IF('CF-LE-I3150'!R35&lt;=69.4,"EX","")</f>
        <v>EX</v>
      </c>
      <c r="E38" s="413" t="str">
        <f>IF('CF-LE-F3151'!R35&lt;=69.4,"EX","")</f>
        <v>EX</v>
      </c>
      <c r="F38" s="413" t="str">
        <f>IF('CF-M-3152'!R35&lt;=69.4,"EX","")</f>
        <v>EX</v>
      </c>
      <c r="G38" s="413" t="str">
        <f>IF('CF-CS-3153'!R35&lt;=69.4,"EX","")</f>
        <v>EX</v>
      </c>
      <c r="H38" s="413" t="str">
        <f>IF('CF-CN-3154'!R35&lt;=69.4,"EX","")</f>
        <v>EX</v>
      </c>
      <c r="I38" s="413" t="str">
        <f>IF('CF-EA-3155'!R35&lt;=69.4,"EX","")</f>
        <v>EX</v>
      </c>
      <c r="J38" s="413" t="str">
        <f>IF('CF-EF-3156'!R35&lt;=69.4,"EX","")</f>
        <v>EX</v>
      </c>
      <c r="K38" s="413" t="str">
        <f>IF('CF-FIHR-3157'!R35&lt;=69.4,"EX","")</f>
        <v>EX</v>
      </c>
      <c r="L38" s="812" t="str">
        <f>'3A 2025 - 2026 DATOS DEL ESTUDI'!D32</f>
        <v/>
      </c>
      <c r="M38" s="812" t="str">
        <f>'3A 2025 - 2026 DATOS DEL ESTUDI'!C32</f>
        <v>X</v>
      </c>
      <c r="N38" s="813"/>
    </row>
    <row r="39">
      <c r="A39" s="117">
        <v>30.0</v>
      </c>
      <c r="B39" s="811" t="str">
        <f>'3A 2025 - 2026 DATOS DEL ESTUDI'!B33</f>
        <v>Yonayry  Peña Santos</v>
      </c>
      <c r="C39" s="413" t="str">
        <f>If('CF-LE3149'!R36&lt;=69.4,"EX","")</f>
        <v>EX</v>
      </c>
      <c r="D39" s="413" t="str">
        <f>IF('CF-LE-I3150'!R36&lt;=69.4,"EX","")</f>
        <v>EX</v>
      </c>
      <c r="E39" s="413" t="str">
        <f>IF('CF-LE-F3151'!R36&lt;=69.4,"EX","")</f>
        <v>EX</v>
      </c>
      <c r="F39" s="413" t="str">
        <f>IF('CF-M-3152'!R36&lt;=69.4,"EX","")</f>
        <v>EX</v>
      </c>
      <c r="G39" s="413" t="str">
        <f>IF('CF-CS-3153'!R36&lt;=69.4,"EX","")</f>
        <v>EX</v>
      </c>
      <c r="H39" s="413" t="str">
        <f>IF('CF-CN-3154'!R36&lt;=69.4,"EX","")</f>
        <v>EX</v>
      </c>
      <c r="I39" s="413" t="str">
        <f>IF('CF-EA-3155'!R36&lt;=69.4,"EX","")</f>
        <v>EX</v>
      </c>
      <c r="J39" s="413" t="str">
        <f>IF('CF-EF-3156'!R36&lt;=69.4,"EX","")</f>
        <v>EX</v>
      </c>
      <c r="K39" s="413" t="str">
        <f>IF('CF-FIHR-3157'!R36&lt;=69.4,"EX","")</f>
        <v>EX</v>
      </c>
      <c r="L39" s="812" t="str">
        <f>'3A 2025 - 2026 DATOS DEL ESTUDI'!D33</f>
        <v>X</v>
      </c>
      <c r="M39" s="812" t="str">
        <f>'3A 2025 - 2026 DATOS DEL ESTUDI'!C33</f>
        <v/>
      </c>
      <c r="N39" s="813"/>
    </row>
    <row r="40">
      <c r="A40" s="117">
        <v>31.0</v>
      </c>
      <c r="B40" s="811" t="str">
        <f>'3A 2025 - 2026 DATOS DEL ESTUDI'!B34</f>
        <v>Rossier Analiz Pérez Rodríguez</v>
      </c>
      <c r="C40" s="413" t="str">
        <f>If('CF-LE3149'!R37&lt;=69.4,"EX","")</f>
        <v>EX</v>
      </c>
      <c r="D40" s="413" t="str">
        <f>IF('CF-LE-I3150'!R37&lt;=69.4,"EX","")</f>
        <v>EX</v>
      </c>
      <c r="E40" s="413" t="str">
        <f>IF('CF-LE-F3151'!R37&lt;=69.4,"EX","")</f>
        <v>EX</v>
      </c>
      <c r="F40" s="413" t="str">
        <f>IF('CF-M-3152'!R37&lt;=69.4,"EX","")</f>
        <v>EX</v>
      </c>
      <c r="G40" s="413" t="str">
        <f>IF('CF-CS-3153'!R37&lt;=69.4,"EX","")</f>
        <v>EX</v>
      </c>
      <c r="H40" s="413" t="str">
        <f>IF('CF-CN-3154'!R37&lt;=69.4,"EX","")</f>
        <v>EX</v>
      </c>
      <c r="I40" s="413" t="str">
        <f>IF('CF-EA-3155'!R37&lt;=69.4,"EX","")</f>
        <v>EX</v>
      </c>
      <c r="J40" s="413" t="str">
        <f>IF('CF-EF-3156'!R37&lt;=69.4,"EX","")</f>
        <v>EX</v>
      </c>
      <c r="K40" s="413" t="str">
        <f>IF('CF-FIHR-3157'!R37&lt;=69.4,"EX","")</f>
        <v>EX</v>
      </c>
      <c r="L40" s="812" t="str">
        <f>'3A 2025 - 2026 DATOS DEL ESTUDI'!D34</f>
        <v>X</v>
      </c>
      <c r="M40" s="812" t="str">
        <f>'3A 2025 - 2026 DATOS DEL ESTUDI'!C34</f>
        <v/>
      </c>
      <c r="N40" s="813"/>
    </row>
    <row r="41">
      <c r="A41" s="117">
        <v>32.0</v>
      </c>
      <c r="B41" s="811" t="str">
        <f>'3A 2025 - 2026 DATOS DEL ESTUDI'!B35</f>
        <v>Joseph Francisco Ramírez Espinosa</v>
      </c>
      <c r="C41" s="413" t="str">
        <f>If('CF-LE3149'!R38&lt;=69.4,"EX","")</f>
        <v>EX</v>
      </c>
      <c r="D41" s="413" t="str">
        <f>IF('CF-LE-I3150'!R38&lt;=69.4,"EX","")</f>
        <v>EX</v>
      </c>
      <c r="E41" s="413" t="str">
        <f>IF('CF-LE-F3151'!R38&lt;=69.4,"EX","")</f>
        <v>EX</v>
      </c>
      <c r="F41" s="413" t="str">
        <f>IF('CF-M-3152'!R38&lt;=69.4,"EX","")</f>
        <v>EX</v>
      </c>
      <c r="G41" s="413" t="str">
        <f>IF('CF-CS-3153'!R38&lt;=69.4,"EX","")</f>
        <v>EX</v>
      </c>
      <c r="H41" s="413" t="str">
        <f>IF('CF-CN-3154'!R38&lt;=69.4,"EX","")</f>
        <v>EX</v>
      </c>
      <c r="I41" s="413" t="str">
        <f>IF('CF-EA-3155'!R38&lt;=69.4,"EX","")</f>
        <v>EX</v>
      </c>
      <c r="J41" s="413" t="str">
        <f>IF('CF-EF-3156'!R38&lt;=69.4,"EX","")</f>
        <v>EX</v>
      </c>
      <c r="K41" s="413" t="str">
        <f>IF('CF-FIHR-3157'!R38&lt;=69.4,"EX","")</f>
        <v>EX</v>
      </c>
      <c r="L41" s="812" t="str">
        <f>'3A 2025 - 2026 DATOS DEL ESTUDI'!D35</f>
        <v/>
      </c>
      <c r="M41" s="812" t="str">
        <f>'3A 2025 - 2026 DATOS DEL ESTUDI'!C35</f>
        <v>X</v>
      </c>
      <c r="N41" s="813"/>
    </row>
    <row r="42">
      <c r="A42" s="117">
        <v>33.0</v>
      </c>
      <c r="B42" s="811" t="str">
        <f>'3A 2025 - 2026 DATOS DEL ESTUDI'!B36</f>
        <v>Yariel Alfonso Ramos</v>
      </c>
      <c r="C42" s="413" t="str">
        <f>If('CF-LE3149'!R39&lt;=69.4,"EX","")</f>
        <v>EX</v>
      </c>
      <c r="D42" s="413" t="str">
        <f>IF('CF-LE-I3150'!R39&lt;=69.4,"EX","")</f>
        <v>EX</v>
      </c>
      <c r="E42" s="413" t="str">
        <f>IF('CF-LE-F3151'!R39&lt;=69.4,"EX","")</f>
        <v>EX</v>
      </c>
      <c r="F42" s="413" t="str">
        <f>IF('CF-M-3152'!R39&lt;=69.4,"EX","")</f>
        <v>EX</v>
      </c>
      <c r="G42" s="413" t="str">
        <f>IF('CF-CS-3153'!R39&lt;=69.4,"EX","")</f>
        <v>EX</v>
      </c>
      <c r="H42" s="413" t="str">
        <f>IF('CF-CN-3154'!R39&lt;=69.4,"EX","")</f>
        <v>EX</v>
      </c>
      <c r="I42" s="413" t="str">
        <f>IF('CF-EA-3155'!R39&lt;=69.4,"EX","")</f>
        <v>EX</v>
      </c>
      <c r="J42" s="413" t="str">
        <f>IF('CF-EF-3156'!R39&lt;=69.4,"EX","")</f>
        <v>EX</v>
      </c>
      <c r="K42" s="413" t="str">
        <f>IF('CF-FIHR-3157'!R39&lt;=69.4,"EX","")</f>
        <v>EX</v>
      </c>
      <c r="L42" s="812" t="str">
        <f>'3A 2025 - 2026 DATOS DEL ESTUDI'!D36</f>
        <v/>
      </c>
      <c r="M42" s="812" t="str">
        <f>'3A 2025 - 2026 DATOS DEL ESTUDI'!C36</f>
        <v>X</v>
      </c>
      <c r="N42" s="813"/>
    </row>
    <row r="43">
      <c r="A43" s="117">
        <v>34.0</v>
      </c>
      <c r="B43" s="811" t="str">
        <f>'3A 2025 - 2026 DATOS DEL ESTUDI'!B37</f>
        <v>Carlos David Rodríguez Almánzar</v>
      </c>
      <c r="C43" s="413" t="str">
        <f>If('CF-LE3149'!R40&lt;=69.4,"EX","")</f>
        <v>EX</v>
      </c>
      <c r="D43" s="413" t="str">
        <f>IF('CF-LE-I3150'!R40&lt;=69.4,"EX","")</f>
        <v>EX</v>
      </c>
      <c r="E43" s="413" t="str">
        <f>IF('CF-LE-F3151'!R40&lt;=69.4,"EX","")</f>
        <v>EX</v>
      </c>
      <c r="F43" s="413" t="str">
        <f>IF('CF-M-3152'!R40&lt;=69.4,"EX","")</f>
        <v>EX</v>
      </c>
      <c r="G43" s="413" t="str">
        <f>IF('CF-CS-3153'!R40&lt;=69.4,"EX","")</f>
        <v>EX</v>
      </c>
      <c r="H43" s="413" t="str">
        <f>IF('CF-CN-3154'!R40&lt;=69.4,"EX","")</f>
        <v>EX</v>
      </c>
      <c r="I43" s="413" t="str">
        <f>IF('CF-EA-3155'!R40&lt;=69.4,"EX","")</f>
        <v>EX</v>
      </c>
      <c r="J43" s="413" t="str">
        <f>IF('CF-EF-3156'!R40&lt;=69.4,"EX","")</f>
        <v>EX</v>
      </c>
      <c r="K43" s="413" t="str">
        <f>IF('CF-FIHR-3157'!R40&lt;=69.4,"EX","")</f>
        <v>EX</v>
      </c>
      <c r="L43" s="812" t="str">
        <f>'3A 2025 - 2026 DATOS DEL ESTUDI'!D37</f>
        <v/>
      </c>
      <c r="M43" s="812" t="str">
        <f>'3A 2025 - 2026 DATOS DEL ESTUDI'!C37</f>
        <v>X</v>
      </c>
      <c r="N43" s="813"/>
    </row>
    <row r="44">
      <c r="A44" s="117">
        <v>35.0</v>
      </c>
      <c r="B44" s="811" t="str">
        <f>'3A 2025 - 2026 DATOS DEL ESTUDI'!B38</f>
        <v>Darianni  Santos Medina</v>
      </c>
      <c r="C44" s="413" t="str">
        <f>If('CF-LE3149'!R41&lt;=69.4,"EX","")</f>
        <v>EX</v>
      </c>
      <c r="D44" s="413" t="str">
        <f>IF('CF-LE-I3150'!R41&lt;=69.4,"EX","")</f>
        <v>EX</v>
      </c>
      <c r="E44" s="413" t="str">
        <f>IF('CF-LE-F3151'!R41&lt;=69.4,"EX","")</f>
        <v>EX</v>
      </c>
      <c r="F44" s="413" t="str">
        <f>IF('CF-M-3152'!R41&lt;=69.4,"EX","")</f>
        <v>EX</v>
      </c>
      <c r="G44" s="413" t="str">
        <f>IF('CF-CS-3153'!R41&lt;=69.4,"EX","")</f>
        <v>EX</v>
      </c>
      <c r="H44" s="413" t="str">
        <f>IF('CF-CN-3154'!R41&lt;=69.4,"EX","")</f>
        <v>EX</v>
      </c>
      <c r="I44" s="413" t="str">
        <f>IF('CF-EA-3155'!R41&lt;=69.4,"EX","")</f>
        <v>EX</v>
      </c>
      <c r="J44" s="413" t="str">
        <f>IF('CF-EF-3156'!R41&lt;=69.4,"EX","")</f>
        <v>EX</v>
      </c>
      <c r="K44" s="413" t="str">
        <f>IF('CF-FIHR-3157'!R41&lt;=69.4,"EX","")</f>
        <v>EX</v>
      </c>
      <c r="L44" s="812" t="str">
        <f>'3A 2025 - 2026 DATOS DEL ESTUDI'!D38</f>
        <v>X</v>
      </c>
      <c r="M44" s="812" t="str">
        <f>'3A 2025 - 2026 DATOS DEL ESTUDI'!C38</f>
        <v/>
      </c>
      <c r="N44" s="813"/>
    </row>
    <row r="45">
      <c r="A45" s="117">
        <v>36.0</v>
      </c>
      <c r="B45" s="811" t="str">
        <f>'3A 2025 - 2026 DATOS DEL ESTUDI'!B39</f>
        <v>Rosyeli Carolina Tavarez  Reyes</v>
      </c>
      <c r="C45" s="413" t="str">
        <f>If('CF-LE3149'!R42&lt;=69.4,"EX","")</f>
        <v>EX</v>
      </c>
      <c r="D45" s="413" t="str">
        <f>IF('CF-LE-I3150'!R42&lt;=69.4,"EX","")</f>
        <v>EX</v>
      </c>
      <c r="E45" s="413" t="str">
        <f>IF('CF-LE-F3151'!R42&lt;=69.4,"EX","")</f>
        <v>EX</v>
      </c>
      <c r="F45" s="413" t="str">
        <f>IF('CF-M-3152'!R42&lt;=69.4,"EX","")</f>
        <v>EX</v>
      </c>
      <c r="G45" s="413" t="str">
        <f>IF('CF-CS-3153'!R42&lt;=69.4,"EX","")</f>
        <v>EX</v>
      </c>
      <c r="H45" s="413" t="str">
        <f>IF('CF-CN-3154'!R42&lt;=69.4,"EX","")</f>
        <v>EX</v>
      </c>
      <c r="I45" s="413" t="str">
        <f>IF('CF-EA-3155'!R42&lt;=69.4,"EX","")</f>
        <v>EX</v>
      </c>
      <c r="J45" s="413" t="str">
        <f>IF('CF-EF-3156'!R42&lt;=69.4,"EX","")</f>
        <v>EX</v>
      </c>
      <c r="K45" s="413" t="str">
        <f>IF('CF-FIHR-3157'!R42&lt;=69.4,"EX","")</f>
        <v>EX</v>
      </c>
      <c r="L45" s="812" t="str">
        <f>'3A 2025 - 2026 DATOS DEL ESTUDI'!D39</f>
        <v>X</v>
      </c>
      <c r="M45" s="812" t="str">
        <f>'3A 2025 - 2026 DATOS DEL ESTUDI'!C39</f>
        <v/>
      </c>
      <c r="N45" s="813"/>
    </row>
    <row r="46">
      <c r="A46" s="117">
        <v>37.0</v>
      </c>
      <c r="B46" s="811" t="str">
        <f>'3A 2025 - 2026 DATOS DEL ESTUDI'!B40</f>
        <v>Melani  Taveras Bautista</v>
      </c>
      <c r="C46" s="413" t="str">
        <f>If('CF-LE3149'!R43&lt;=69.4,"EX","")</f>
        <v>EX</v>
      </c>
      <c r="D46" s="413" t="str">
        <f>IF('CF-LE-I3150'!R43&lt;=69.4,"EX","")</f>
        <v>EX</v>
      </c>
      <c r="E46" s="413" t="str">
        <f>IF('CF-LE-F3151'!R43&lt;=69.4,"EX","")</f>
        <v>EX</v>
      </c>
      <c r="F46" s="413" t="str">
        <f>IF('CF-M-3152'!R43&lt;=69.4,"EX","")</f>
        <v>EX</v>
      </c>
      <c r="G46" s="413" t="str">
        <f>IF('CF-CS-3153'!R43&lt;=69.4,"EX","")</f>
        <v>EX</v>
      </c>
      <c r="H46" s="413" t="str">
        <f>IF('CF-CN-3154'!R43&lt;=69.4,"EX","")</f>
        <v>EX</v>
      </c>
      <c r="I46" s="413" t="str">
        <f>IF('CF-EA-3155'!R43&lt;=69.4,"EX","")</f>
        <v>EX</v>
      </c>
      <c r="J46" s="413" t="str">
        <f>IF('CF-EF-3156'!R43&lt;=69.4,"EX","")</f>
        <v>EX</v>
      </c>
      <c r="K46" s="413" t="str">
        <f>IF('CF-FIHR-3157'!R43&lt;=69.4,"EX","")</f>
        <v>EX</v>
      </c>
      <c r="L46" s="812" t="str">
        <f>'3A 2025 - 2026 DATOS DEL ESTUDI'!D40</f>
        <v>X</v>
      </c>
      <c r="M46" s="812" t="str">
        <f>'3A 2025 - 2026 DATOS DEL ESTUDI'!C40</f>
        <v/>
      </c>
      <c r="N46" s="813"/>
    </row>
    <row r="47">
      <c r="A47" s="117">
        <v>38.0</v>
      </c>
      <c r="B47" s="811" t="str">
        <f>'3A 2025 - 2026 DATOS DEL ESTUDI'!B41</f>
        <v>Arianny  Tejada Guzmán</v>
      </c>
      <c r="C47" s="413" t="str">
        <f>If('CF-LE3149'!R44&lt;=69.4,"EX","")</f>
        <v>EX</v>
      </c>
      <c r="D47" s="413" t="str">
        <f>IF('CF-LE-I3150'!R44&lt;=69.4,"EX","")</f>
        <v>EX</v>
      </c>
      <c r="E47" s="413" t="str">
        <f>IF('CF-LE-F3151'!R44&lt;=69.4,"EX","")</f>
        <v/>
      </c>
      <c r="F47" s="413" t="str">
        <f>IF('CF-M-3152'!R44&lt;=69.4,"EX","")</f>
        <v>EX</v>
      </c>
      <c r="G47" s="413" t="str">
        <f>IF('CF-CS-3153'!R44&lt;=69.4,"EX","")</f>
        <v/>
      </c>
      <c r="H47" s="413" t="str">
        <f>IF('CF-CN-3154'!R44&lt;=69.4,"EX","")</f>
        <v>EX</v>
      </c>
      <c r="I47" s="413" t="str">
        <f>IF('CF-EA-3155'!R44&lt;=69.4,"EX","")</f>
        <v/>
      </c>
      <c r="J47" s="413" t="str">
        <f>IF('CF-EF-3156'!R44&lt;=69.4,"EX","")</f>
        <v/>
      </c>
      <c r="K47" s="413" t="str">
        <f>IF('CF-FIHR-3157'!R44&lt;=69.4,"EX","")</f>
        <v/>
      </c>
      <c r="L47" s="812" t="str">
        <f>'3A 2025 - 2026 DATOS DEL ESTUDI'!D41</f>
        <v>X</v>
      </c>
      <c r="M47" s="812" t="str">
        <f>'3A 2025 - 2026 DATOS DEL ESTUDI'!C41</f>
        <v/>
      </c>
      <c r="N47" s="813"/>
    </row>
    <row r="48">
      <c r="A48" s="117">
        <v>39.0</v>
      </c>
      <c r="B48" s="811" t="str">
        <f>'3A 2025 - 2026 DATOS DEL ESTUDI'!B42</f>
        <v>Jeilyn Aliah Tejada</v>
      </c>
      <c r="C48" s="413" t="str">
        <f>If('CF-LE3149'!R45&lt;=69.4,"EX","")</f>
        <v>EX</v>
      </c>
      <c r="D48" s="413" t="str">
        <f>IF('CF-LE-I3150'!R45&lt;=69.4,"EX","")</f>
        <v>EX</v>
      </c>
      <c r="E48" s="413" t="str">
        <f>IF('CF-LE-F3151'!R45&lt;=69.4,"EX","")</f>
        <v>EX</v>
      </c>
      <c r="F48" s="413" t="str">
        <f>IF('CF-M-3152'!R45&lt;=69.4,"EX","")</f>
        <v>EX</v>
      </c>
      <c r="G48" s="413" t="str">
        <f>IF('CF-CS-3153'!R45&lt;=69.4,"EX","")</f>
        <v>EX</v>
      </c>
      <c r="H48" s="413" t="str">
        <f>IF('CF-CN-3154'!R45&lt;=69.4,"EX","")</f>
        <v>EX</v>
      </c>
      <c r="I48" s="413" t="str">
        <f>IF('CF-EA-3155'!R45&lt;=69.4,"EX","")</f>
        <v>EX</v>
      </c>
      <c r="J48" s="413" t="str">
        <f>IF('CF-EF-3156'!R45&lt;=69.4,"EX","")</f>
        <v>EX</v>
      </c>
      <c r="K48" s="413" t="str">
        <f>IF('CF-FIHR-3157'!R45&lt;=69.4,"EX","")</f>
        <v>EX</v>
      </c>
      <c r="L48" s="812" t="str">
        <f>'3A 2025 - 2026 DATOS DEL ESTUDI'!D42</f>
        <v>X</v>
      </c>
      <c r="M48" s="812" t="str">
        <f>'3A 2025 - 2026 DATOS DEL ESTUDI'!C42</f>
        <v/>
      </c>
      <c r="N48" s="813"/>
    </row>
    <row r="49">
      <c r="A49" s="117">
        <v>40.0</v>
      </c>
      <c r="B49" s="811" t="str">
        <f>'3A 2025 - 2026 DATOS DEL ESTUDI'!B43</f>
        <v>Rosenny  Ureña Arias</v>
      </c>
      <c r="C49" s="413" t="str">
        <f>If('CF-LE3149'!R46&lt;=69.4,"EX","")</f>
        <v>EX</v>
      </c>
      <c r="D49" s="413" t="str">
        <f>IF('CF-LE-I3150'!R46&lt;=69.4,"EX","")</f>
        <v>EX</v>
      </c>
      <c r="E49" s="413" t="str">
        <f>IF('CF-LE-F3151'!R46&lt;=69.4,"EX","")</f>
        <v/>
      </c>
      <c r="F49" s="413" t="str">
        <f>IF('CF-M-3152'!R46&lt;=69.4,"EX","")</f>
        <v>EX</v>
      </c>
      <c r="G49" s="413" t="str">
        <f>IF('CF-CS-3153'!R46&lt;=69.4,"EX","")</f>
        <v>EX</v>
      </c>
      <c r="H49" s="413" t="str">
        <f>IF('CF-CN-3154'!R46&lt;=69.4,"EX","")</f>
        <v>EX</v>
      </c>
      <c r="I49" s="413" t="str">
        <f>IF('CF-EA-3155'!R46&lt;=69.4,"EX","")</f>
        <v/>
      </c>
      <c r="J49" s="413" t="str">
        <f>IF('CF-EF-3156'!R46&lt;=69.4,"EX","")</f>
        <v>EX</v>
      </c>
      <c r="K49" s="413" t="str">
        <f>IF('CF-FIHR-3157'!R46&lt;=69.4,"EX","")</f>
        <v>EX</v>
      </c>
      <c r="L49" s="812" t="str">
        <f>'3A 2025 - 2026 DATOS DEL ESTUDI'!D43</f>
        <v>X</v>
      </c>
      <c r="M49" s="812" t="str">
        <f>'3A 2025 - 2026 DATOS DEL ESTUDI'!C43</f>
        <v/>
      </c>
      <c r="N49" s="813"/>
    </row>
    <row r="50">
      <c r="A50" s="117">
        <v>41.0</v>
      </c>
      <c r="B50" s="811" t="str">
        <f>'3A 2025 - 2026 DATOS DEL ESTUDI'!B44</f>
        <v>Jonathan  De Jesús Valerio Felipe</v>
      </c>
      <c r="C50" s="413" t="str">
        <f>If('CF-LE3149'!R47&lt;=69.4,"EX","")</f>
        <v>EX</v>
      </c>
      <c r="D50" s="413" t="str">
        <f>IF('CF-LE-I3150'!R47&lt;=69.4,"EX","")</f>
        <v>EX</v>
      </c>
      <c r="E50" s="413" t="str">
        <f>IF('CF-LE-F3151'!R47&lt;=69.4,"EX","")</f>
        <v>EX</v>
      </c>
      <c r="F50" s="413" t="str">
        <f>IF('CF-M-3152'!R47&lt;=69.4,"EX","")</f>
        <v>EX</v>
      </c>
      <c r="G50" s="413" t="str">
        <f>IF('CF-CS-3153'!R47&lt;=69.4,"EX","")</f>
        <v>EX</v>
      </c>
      <c r="H50" s="413" t="str">
        <f>IF('CF-CN-3154'!R47&lt;=69.4,"EX","")</f>
        <v>EX</v>
      </c>
      <c r="I50" s="413" t="str">
        <f>IF('CF-EA-3155'!R47&lt;=69.4,"EX","")</f>
        <v>EX</v>
      </c>
      <c r="J50" s="413" t="str">
        <f>IF('CF-EF-3156'!R47&lt;=69.4,"EX","")</f>
        <v>EX</v>
      </c>
      <c r="K50" s="413" t="str">
        <f>IF('CF-FIHR-3157'!R47&lt;=69.4,"EX","")</f>
        <v>EX</v>
      </c>
      <c r="L50" s="812" t="str">
        <f>'3A 2025 - 2026 DATOS DEL ESTUDI'!D44</f>
        <v/>
      </c>
      <c r="M50" s="812" t="str">
        <f>'3A 2025 - 2026 DATOS DEL ESTUDI'!C44</f>
        <v>X</v>
      </c>
      <c r="N50" s="813"/>
    </row>
    <row r="51">
      <c r="A51" s="117">
        <v>42.0</v>
      </c>
      <c r="B51" s="811" t="str">
        <f>'3A 2025 - 2026 DATOS DEL ESTUDI'!B45</f>
        <v>Crisleydi  Turbí</v>
      </c>
      <c r="C51" s="413" t="str">
        <f>If('CF-LE3149'!R48&lt;=69.4,"EX","")</f>
        <v>EX</v>
      </c>
      <c r="D51" s="413" t="str">
        <f>IF('CF-LE-I3150'!R48&lt;=69.4,"EX","")</f>
        <v>EX</v>
      </c>
      <c r="E51" s="413" t="str">
        <f>IF('CF-LE-F3151'!R48&lt;=69.4,"EX","")</f>
        <v>EX</v>
      </c>
      <c r="F51" s="413" t="str">
        <f>IF('CF-M-3152'!R48&lt;=69.4,"EX","")</f>
        <v>EX</v>
      </c>
      <c r="G51" s="413" t="str">
        <f>IF('CF-CS-3153'!R48&lt;=69.4,"EX","")</f>
        <v>EX</v>
      </c>
      <c r="H51" s="413" t="str">
        <f>IF('CF-CN-3154'!R48&lt;=69.4,"EX","")</f>
        <v>EX</v>
      </c>
      <c r="I51" s="413" t="str">
        <f>IF('CF-EA-3155'!R48&lt;=69.4,"EX","")</f>
        <v>EX</v>
      </c>
      <c r="J51" s="413" t="str">
        <f>IF('CF-EF-3156'!R48&lt;=69.4,"EX","")</f>
        <v>EX</v>
      </c>
      <c r="K51" s="413" t="str">
        <f>IF('CF-FIHR-3157'!R48&lt;=69.4,"EX","")</f>
        <v>EX</v>
      </c>
      <c r="L51" s="812" t="str">
        <f>'3A 2025 - 2026 DATOS DEL ESTUDI'!D45</f>
        <v>X</v>
      </c>
      <c r="M51" s="812" t="str">
        <f>'3A 2025 - 2026 DATOS DEL ESTUDI'!C45</f>
        <v/>
      </c>
      <c r="N51" s="813"/>
    </row>
    <row r="52">
      <c r="A52" s="117">
        <v>43.0</v>
      </c>
      <c r="B52" s="811" t="str">
        <f>'3A 2025 - 2026 DATOS DEL ESTUDI'!B46</f>
        <v>Jhoangel Rafael Vargas Ulloa</v>
      </c>
      <c r="C52" s="413" t="str">
        <f>If('CF-LE3149'!R49&lt;=69.4,"EX","")</f>
        <v>EX</v>
      </c>
      <c r="D52" s="413" t="str">
        <f>IF('CF-LE-I3150'!R49&lt;=69.4,"EX","")</f>
        <v>EX</v>
      </c>
      <c r="E52" s="413" t="str">
        <f>IF('CF-LE-F3151'!R49&lt;=69.4,"EX","")</f>
        <v>EX</v>
      </c>
      <c r="F52" s="413" t="str">
        <f>IF('CF-M-3152'!R49&lt;=69.4,"EX","")</f>
        <v>EX</v>
      </c>
      <c r="G52" s="413" t="str">
        <f>IF('CF-CS-3153'!R49&lt;=69.4,"EX","")</f>
        <v>EX</v>
      </c>
      <c r="H52" s="413" t="str">
        <f>IF('CF-CN-3154'!R49&lt;=69.4,"EX","")</f>
        <v>EX</v>
      </c>
      <c r="I52" s="413" t="str">
        <f>IF('CF-EA-3155'!R49&lt;=69.4,"EX","")</f>
        <v>EX</v>
      </c>
      <c r="J52" s="413" t="str">
        <f>IF('CF-EF-3156'!R49&lt;=69.4,"EX","")</f>
        <v>EX</v>
      </c>
      <c r="K52" s="413" t="str">
        <f>IF('CF-FIHR-3157'!R49&lt;=69.4,"EX","")</f>
        <v>EX</v>
      </c>
      <c r="L52" s="812" t="str">
        <f>'3A 2025 - 2026 DATOS DEL ESTUDI'!D46</f>
        <v/>
      </c>
      <c r="M52" s="812" t="str">
        <f>'3A 2025 - 2026 DATOS DEL ESTUDI'!C46</f>
        <v>X</v>
      </c>
      <c r="N52" s="813"/>
    </row>
    <row r="53">
      <c r="A53" s="117">
        <v>44.0</v>
      </c>
      <c r="B53" s="811" t="str">
        <f>'3A 2025 - 2026 DATOS DEL ESTUDI'!B47</f>
        <v>Leslie  Cruz Espinal</v>
      </c>
      <c r="C53" s="413" t="str">
        <f>If('CF-LE3149'!R50&lt;=69.4,"EX","")</f>
        <v>EX</v>
      </c>
      <c r="D53" s="413" t="str">
        <f>IF('CF-LE-I3150'!R50&lt;=69.4,"EX","")</f>
        <v>EX</v>
      </c>
      <c r="E53" s="413" t="str">
        <f>IF('CF-LE-F3151'!R50&lt;=69.4,"EX","")</f>
        <v>EX</v>
      </c>
      <c r="F53" s="413" t="str">
        <f>IF('CF-M-3152'!R50&lt;=69.4,"EX","")</f>
        <v>EX</v>
      </c>
      <c r="G53" s="413" t="str">
        <f>IF('CF-CS-3153'!R50&lt;=69.4,"EX","")</f>
        <v>EX</v>
      </c>
      <c r="H53" s="413" t="str">
        <f>IF('CF-CN-3154'!R50&lt;=69.4,"EX","")</f>
        <v>EX</v>
      </c>
      <c r="I53" s="413" t="str">
        <f>IF('CF-EA-3155'!R50&lt;=69.4,"EX","")</f>
        <v>EX</v>
      </c>
      <c r="J53" s="413" t="str">
        <f>IF('CF-EF-3156'!R50&lt;=69.4,"EX","")</f>
        <v>EX</v>
      </c>
      <c r="K53" s="413" t="str">
        <f>IF('CF-FIHR-3157'!R50&lt;=69.4,"EX","")</f>
        <v>EX</v>
      </c>
      <c r="L53" s="812" t="str">
        <f>'3A 2025 - 2026 DATOS DEL ESTUDI'!D47</f>
        <v>X</v>
      </c>
      <c r="M53" s="812" t="str">
        <f>'3A 2025 - 2026 DATOS DEL ESTUDI'!C47</f>
        <v/>
      </c>
      <c r="N53" s="813"/>
    </row>
    <row r="54">
      <c r="A54" s="117">
        <v>45.0</v>
      </c>
      <c r="B54" s="811" t="str">
        <f>'3A 2025 - 2026 DATOS DEL ESTUDI'!B48</f>
        <v/>
      </c>
      <c r="C54" s="413" t="str">
        <f>If('CF-LE3149'!R51&lt;=69.4,"EX","")</f>
        <v>EX</v>
      </c>
      <c r="D54" s="413" t="str">
        <f>IF('CF-LE-I3150'!R51&lt;=69.4,"EX","")</f>
        <v>EX</v>
      </c>
      <c r="E54" s="413" t="str">
        <f>IF('CF-LE-F3151'!R51&lt;=69.4,"EX","")</f>
        <v>EX</v>
      </c>
      <c r="F54" s="413" t="str">
        <f>IF('CF-M-3152'!R51&lt;=69.4,"EX","")</f>
        <v>EX</v>
      </c>
      <c r="G54" s="413" t="str">
        <f>IF('CF-CS-3153'!R51&lt;=69.4,"EX","")</f>
        <v>EX</v>
      </c>
      <c r="H54" s="413" t="str">
        <f>IF('CF-CN-3154'!R51&lt;=69.4,"EX","")</f>
        <v>EX</v>
      </c>
      <c r="I54" s="413" t="str">
        <f>IF('CF-EA-3155'!R51&lt;=69.4,"EX","")</f>
        <v>EX</v>
      </c>
      <c r="J54" s="413" t="str">
        <f>IF('CF-EF-3156'!R51&lt;=69.4,"EX","")</f>
        <v>EX</v>
      </c>
      <c r="K54" s="413" t="str">
        <f>IF('CF-FIHR-3157'!R51&lt;=69.4,"EX","")</f>
        <v>EX</v>
      </c>
      <c r="L54" s="812" t="str">
        <f>'3A 2025 - 2026 DATOS DEL ESTUDI'!D48</f>
        <v/>
      </c>
      <c r="M54" s="812" t="str">
        <f>'3A 2025 - 2026 DATOS DEL ESTUDI'!C48</f>
        <v/>
      </c>
      <c r="N54" s="813"/>
    </row>
    <row r="55">
      <c r="A55" s="34"/>
      <c r="B55" s="117" t="s">
        <v>1111</v>
      </c>
      <c r="C55" s="812">
        <f t="shared" ref="C55:M55" si="1">COUNTIF(C10:C54,"EX")</f>
        <v>44</v>
      </c>
      <c r="D55" s="812">
        <f t="shared" si="1"/>
        <v>45</v>
      </c>
      <c r="E55" s="812">
        <f t="shared" si="1"/>
        <v>42</v>
      </c>
      <c r="F55" s="812">
        <f t="shared" si="1"/>
        <v>43</v>
      </c>
      <c r="G55" s="812">
        <f t="shared" si="1"/>
        <v>41</v>
      </c>
      <c r="H55" s="812">
        <f t="shared" si="1"/>
        <v>42</v>
      </c>
      <c r="I55" s="812">
        <f t="shared" si="1"/>
        <v>40</v>
      </c>
      <c r="J55" s="812">
        <f t="shared" si="1"/>
        <v>44</v>
      </c>
      <c r="K55" s="812">
        <f t="shared" si="1"/>
        <v>42</v>
      </c>
      <c r="L55" s="812">
        <f t="shared" si="1"/>
        <v>0</v>
      </c>
      <c r="M55" s="812">
        <f t="shared" si="1"/>
        <v>0</v>
      </c>
      <c r="N55" s="813"/>
    </row>
  </sheetData>
  <mergeCells count="4">
    <mergeCell ref="A7:B7"/>
    <mergeCell ref="C7:M7"/>
    <mergeCell ref="B8:M8"/>
    <mergeCell ref="N10:N14"/>
  </mergeCells>
  <conditionalFormatting sqref="C10:K55 L55:M55">
    <cfRule type="cellIs" dxfId="32" priority="1" operator="equal">
      <formula>"ex"</formula>
    </cfRule>
  </conditionalFormatting>
  <printOptions horizontalCentered="1"/>
  <pageMargins bottom="0.75" footer="0.0" header="0.0" left="0.7" right="0.7" top="0.75"/>
  <pageSetup orientation="portrait" pageOrder="overThenDown"/>
  <drawing r:id="rId1"/>
</worksheet>
</file>

<file path=xl/worksheets/sheet1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8"/>
    <col customWidth="1" min="2" max="2" width="73.38"/>
    <col customWidth="1" min="3" max="13" width="2.63"/>
    <col customWidth="1" min="14" max="14" width="14.0"/>
  </cols>
  <sheetData>
    <row r="1">
      <c r="A1" s="1"/>
      <c r="B1" s="1"/>
      <c r="C1" s="1"/>
      <c r="D1" s="1"/>
      <c r="E1" s="1"/>
      <c r="F1" s="1"/>
      <c r="G1" s="1"/>
      <c r="H1" s="1"/>
      <c r="I1" s="1"/>
      <c r="J1" s="1"/>
      <c r="K1" s="1"/>
      <c r="L1" s="1"/>
      <c r="M1" s="1"/>
      <c r="N1" s="1"/>
    </row>
    <row r="2">
      <c r="A2" s="1"/>
      <c r="B2" s="1"/>
      <c r="C2" s="1"/>
      <c r="D2" s="1"/>
      <c r="E2" s="1"/>
      <c r="F2" s="1"/>
      <c r="G2" s="1"/>
      <c r="H2" s="1"/>
      <c r="I2" s="1"/>
      <c r="J2" s="1"/>
      <c r="K2" s="1"/>
      <c r="L2" s="1"/>
      <c r="M2" s="1"/>
      <c r="N2" s="1"/>
    </row>
    <row r="3">
      <c r="A3" s="1"/>
      <c r="B3" s="1"/>
      <c r="C3" s="1"/>
      <c r="D3" s="1"/>
      <c r="E3" s="1"/>
      <c r="F3" s="1"/>
      <c r="G3" s="1"/>
      <c r="H3" s="1"/>
      <c r="I3" s="1"/>
      <c r="J3" s="1"/>
      <c r="K3" s="1"/>
      <c r="L3" s="1"/>
      <c r="M3" s="1"/>
      <c r="N3" s="1"/>
    </row>
    <row r="4">
      <c r="A4" s="1"/>
      <c r="B4" s="1"/>
      <c r="C4" s="1"/>
      <c r="D4" s="1"/>
      <c r="E4" s="1"/>
      <c r="F4" s="1"/>
      <c r="G4" s="1"/>
      <c r="H4" s="1"/>
      <c r="I4" s="1"/>
      <c r="J4" s="1"/>
      <c r="K4" s="1"/>
      <c r="L4" s="1"/>
      <c r="M4" s="1"/>
      <c r="N4" s="1"/>
    </row>
    <row r="5">
      <c r="A5" s="1"/>
      <c r="B5" s="1"/>
      <c r="C5" s="1"/>
      <c r="D5" s="1"/>
      <c r="E5" s="1"/>
      <c r="F5" s="1"/>
      <c r="G5" s="1"/>
      <c r="H5" s="1"/>
      <c r="I5" s="1"/>
      <c r="J5" s="1"/>
      <c r="K5" s="1"/>
      <c r="L5" s="1"/>
      <c r="M5" s="1"/>
      <c r="N5" s="1"/>
    </row>
    <row r="6">
      <c r="A6" s="1"/>
      <c r="B6" s="1"/>
      <c r="C6" s="1"/>
      <c r="D6" s="1"/>
      <c r="E6" s="1"/>
      <c r="F6" s="1"/>
      <c r="G6" s="1"/>
      <c r="H6" s="1"/>
      <c r="I6" s="1"/>
      <c r="J6" s="1"/>
      <c r="K6" s="1"/>
      <c r="L6" s="1"/>
      <c r="M6" s="1"/>
      <c r="N6" s="1"/>
    </row>
    <row r="7">
      <c r="A7" s="1" t="str">
        <f>'DATOS DEL CENTRO'!B20</f>
        <v>3A</v>
      </c>
      <c r="C7" s="1" t="str">
        <f>'DATOS DEL CENTRO'!B19</f>
        <v>2025-2026</v>
      </c>
      <c r="N7" s="1"/>
    </row>
    <row r="8">
      <c r="A8" s="1"/>
      <c r="B8" s="1" t="s">
        <v>1112</v>
      </c>
      <c r="N8" s="1"/>
    </row>
    <row r="9" ht="170.25" customHeight="1">
      <c r="A9" s="117" t="s">
        <v>1077</v>
      </c>
      <c r="B9" s="117" t="s">
        <v>437</v>
      </c>
      <c r="C9" s="809" t="s">
        <v>980</v>
      </c>
      <c r="D9" s="809" t="s">
        <v>1103</v>
      </c>
      <c r="E9" s="809" t="s">
        <v>1104</v>
      </c>
      <c r="F9" s="809" t="s">
        <v>1105</v>
      </c>
      <c r="G9" s="809" t="s">
        <v>1018</v>
      </c>
      <c r="H9" s="809" t="s">
        <v>1106</v>
      </c>
      <c r="I9" s="809" t="s">
        <v>870</v>
      </c>
      <c r="J9" s="809" t="s">
        <v>1021</v>
      </c>
      <c r="K9" s="809" t="s">
        <v>1022</v>
      </c>
      <c r="L9" s="809" t="s">
        <v>107</v>
      </c>
      <c r="M9" s="809" t="s">
        <v>108</v>
      </c>
      <c r="N9" s="282" t="s">
        <v>1113</v>
      </c>
    </row>
    <row r="10">
      <c r="A10" s="117">
        <v>1.0</v>
      </c>
      <c r="B10" s="811" t="str">
        <f>'3A 2025 - 2026 DATOS DEL ESTUDI'!B4</f>
        <v>Jadiel De Jesús Acosta Peña</v>
      </c>
      <c r="C10" s="413" t="str">
        <f>If(OR('CF-LE3149'!I7&gt;=70,'CF-LE3149'!R7&gt;=70,'CF-LE3149'!V7&gt;=70),"P","")</f>
        <v/>
      </c>
      <c r="D10" s="413" t="str">
        <f>if(or('CF-LE-I3150'!I7&gt;=70,'CF-LE-I3150'!R7&gt;=70,'CF-LE-I3150'!V7&gt;=70),"P"," ")</f>
        <v> </v>
      </c>
      <c r="E10" s="413" t="str">
        <f>if(or('CF-LE-F3151'!I7&gt;70,'CF-LE-F3151'!R7&gt;=70,'CF-LE-F3151'!V7&gt;=70),"P"," ")</f>
        <v> </v>
      </c>
      <c r="F10" s="413" t="str">
        <f>if(or('CF-M-3152'!I7&gt;=70,'CF-M-3152'!R7&gt;=70,'CF-M-3152'!V7&gt;=70),"P"," ")</f>
        <v> </v>
      </c>
      <c r="G10" s="413" t="str">
        <f>if(or('CF-CS-3153'!I7&gt;=70,'CF-CS-3153'!R7&gt;=70,'CF-CS-3153'!V7&gt;=70),"P"," ")</f>
        <v> </v>
      </c>
      <c r="H10" s="413" t="str">
        <f>if(or('CF-CN-3154'!I7&gt;=70,'CF-CN-3154'!R7&gt;=70,'CF-CN-3154'!V7&gt;=70),"P"," ")</f>
        <v> </v>
      </c>
      <c r="I10" s="413" t="str">
        <f>if(or('CF-EA-3155'!I7&gt;=70,'CF-EA-3155'!R7&gt;=70,'CF-EA-3155'!V7&gt;=70),"P"," ")</f>
        <v> </v>
      </c>
      <c r="J10" s="413" t="str">
        <f>if(or('CF-EF-3156'!I7&gt;=70,'CF-EF-3156'!R7&gt;=70,'CF-EF-3156'!V7&gt;=70),"P"," ")</f>
        <v> </v>
      </c>
      <c r="K10" s="413" t="str">
        <f>if(or('CF-FIHR-3157'!I7&gt;=70,'CF-FIHR-3157'!R7&gt;=70,'CF-FIHR-3157'!V7&gt;=70),"P"," ")</f>
        <v> </v>
      </c>
      <c r="L10" s="812" t="str">
        <f>'3A 2025 - 2026 DATOS DEL ESTUDI'!D4</f>
        <v/>
      </c>
      <c r="M10" s="812" t="str">
        <f>'3A 2025 - 2026 DATOS DEL ESTUDI'!C4</f>
        <v>X</v>
      </c>
      <c r="N10" s="806" t="str">
        <f t="shared" ref="N10:N49" si="1">IF(COUNTIF(C10:K10,"P")=COLUMNS(C10:K10),"Promovido/a"," ")</f>
        <v> </v>
      </c>
    </row>
    <row r="11">
      <c r="A11" s="117">
        <v>2.0</v>
      </c>
      <c r="B11" s="811" t="str">
        <f>'3A 2025 - 2026 DATOS DEL ESTUDI'!B5</f>
        <v>Daniel  Elía Almonte Martínez</v>
      </c>
      <c r="C11" s="413" t="str">
        <f>If(OR('CF-LE3149'!I8&gt;=70,'CF-LE3149'!R8&gt;=70,'CF-LE3149'!V8&gt;=70),"P","")</f>
        <v/>
      </c>
      <c r="D11" s="413" t="str">
        <f>if(or('CF-LE-I3150'!I8&gt;=70,'CF-LE-I3150'!R8&gt;=70,'CF-LE-I3150'!V8&gt;=70),"P"," ")</f>
        <v> </v>
      </c>
      <c r="E11" s="413" t="str">
        <f>if(or('CF-LE-F3151'!I8&gt;70,'CF-LE-F3151'!R8&gt;=70,'CF-LE-F3151'!V8&gt;=70),"P"," ")</f>
        <v> </v>
      </c>
      <c r="F11" s="413" t="str">
        <f>if(or('CF-M-3152'!I8&gt;=70,'CF-M-3152'!R8&gt;=70,'CF-M-3152'!V8&gt;=70),"P"," ")</f>
        <v> </v>
      </c>
      <c r="G11" s="413" t="str">
        <f>if(or('CF-CS-3153'!I8&gt;=70,'CF-CS-3153'!R8&gt;=70,'CF-CS-3153'!V8&gt;=70),"P"," ")</f>
        <v> </v>
      </c>
      <c r="H11" s="413" t="str">
        <f>if(or('CF-CN-3154'!I8&gt;=70,'CF-CN-3154'!R8&gt;=70,'CF-CN-3154'!V8&gt;=70),"P"," ")</f>
        <v> </v>
      </c>
      <c r="I11" s="413" t="str">
        <f>if(or('CF-EA-3155'!I8&gt;=70,'CF-EA-3155'!R8&gt;=70,'CF-EA-3155'!V8&gt;=70),"P"," ")</f>
        <v> </v>
      </c>
      <c r="J11" s="413" t="str">
        <f>if(or('CF-EF-3156'!I8&gt;=70,'CF-EF-3156'!R8&gt;=70,'CF-EF-3156'!V8&gt;=70),"P"," ")</f>
        <v> </v>
      </c>
      <c r="K11" s="413" t="str">
        <f>if(or('CF-FIHR-3157'!I8&gt;=70,'CF-FIHR-3157'!R8&gt;=70,'CF-FIHR-3157'!V8&gt;=70),"P"," ")</f>
        <v> </v>
      </c>
      <c r="L11" s="812" t="str">
        <f>'3A 2025 - 2026 DATOS DEL ESTUDI'!D5</f>
        <v/>
      </c>
      <c r="M11" s="812" t="str">
        <f>'3A 2025 - 2026 DATOS DEL ESTUDI'!C5</f>
        <v>X</v>
      </c>
      <c r="N11" s="806" t="str">
        <f t="shared" si="1"/>
        <v> </v>
      </c>
    </row>
    <row r="12">
      <c r="A12" s="117">
        <v>3.0</v>
      </c>
      <c r="B12" s="811" t="str">
        <f>'3A 2025 - 2026 DATOS DEL ESTUDI'!B6</f>
        <v>Isaac  Ángeles Liriano</v>
      </c>
      <c r="C12" s="413" t="str">
        <f>If(OR('CF-LE3149'!I9&gt;=70,'CF-LE3149'!R9&gt;=70,'CF-LE3149'!V9&gt;=70),"P","")</f>
        <v/>
      </c>
      <c r="D12" s="413" t="str">
        <f>if(or('CF-LE-I3150'!I9&gt;=70,'CF-LE-I3150'!R9&gt;=70,'CF-LE-I3150'!V9&gt;=70),"P"," ")</f>
        <v> </v>
      </c>
      <c r="E12" s="413" t="str">
        <f>if(or('CF-LE-F3151'!I9&gt;70,'CF-LE-F3151'!R9&gt;=70,'CF-LE-F3151'!V9&gt;=70),"P"," ")</f>
        <v> </v>
      </c>
      <c r="F12" s="413" t="str">
        <f>if(or('CF-M-3152'!I9&gt;=70,'CF-M-3152'!R9&gt;=70,'CF-M-3152'!V9&gt;=70),"P"," ")</f>
        <v> </v>
      </c>
      <c r="G12" s="413" t="str">
        <f>if(or('CF-CS-3153'!I9&gt;=70,'CF-CS-3153'!R9&gt;=70,'CF-CS-3153'!V9&gt;=70),"P"," ")</f>
        <v> </v>
      </c>
      <c r="H12" s="413" t="str">
        <f>if(or('CF-CN-3154'!I9&gt;=70,'CF-CN-3154'!R9&gt;=70,'CF-CN-3154'!V9&gt;=70),"P"," ")</f>
        <v> </v>
      </c>
      <c r="I12" s="413" t="str">
        <f>if(or('CF-EA-3155'!I9&gt;=70,'CF-EA-3155'!R9&gt;=70,'CF-EA-3155'!V9&gt;=70),"P"," ")</f>
        <v> </v>
      </c>
      <c r="J12" s="413" t="str">
        <f>if(or('CF-EF-3156'!I9&gt;=70,'CF-EF-3156'!R9&gt;=70,'CF-EF-3156'!V9&gt;=70),"P"," ")</f>
        <v> </v>
      </c>
      <c r="K12" s="413" t="str">
        <f>if(or('CF-FIHR-3157'!I9&gt;=70,'CF-FIHR-3157'!R9&gt;=70,'CF-FIHR-3157'!V9&gt;=70),"P"," ")</f>
        <v> </v>
      </c>
      <c r="L12" s="812" t="str">
        <f>'3A 2025 - 2026 DATOS DEL ESTUDI'!D6</f>
        <v/>
      </c>
      <c r="M12" s="812" t="str">
        <f>'3A 2025 - 2026 DATOS DEL ESTUDI'!C6</f>
        <v>X</v>
      </c>
      <c r="N12" s="806" t="str">
        <f t="shared" si="1"/>
        <v> </v>
      </c>
    </row>
    <row r="13">
      <c r="A13" s="117">
        <v>4.0</v>
      </c>
      <c r="B13" s="811" t="str">
        <f>'3A 2025 - 2026 DATOS DEL ESTUDI'!B7</f>
        <v>Melaniee  Aquino  Estrella</v>
      </c>
      <c r="C13" s="413" t="str">
        <f>If(OR('CF-LE3149'!I10&gt;=70,'CF-LE3149'!R10&gt;=70,'CF-LE3149'!V10&gt;=70),"P","")</f>
        <v/>
      </c>
      <c r="D13" s="413" t="str">
        <f>if(or('CF-LE-I3150'!I10&gt;=70,'CF-LE-I3150'!R10&gt;=70,'CF-LE-I3150'!V10&gt;=70),"P"," ")</f>
        <v> </v>
      </c>
      <c r="E13" s="413" t="str">
        <f>if(or('CF-LE-F3151'!I10&gt;70,'CF-LE-F3151'!R10&gt;=70,'CF-LE-F3151'!V10&gt;=70),"P"," ")</f>
        <v> </v>
      </c>
      <c r="F13" s="413" t="str">
        <f>if(or('CF-M-3152'!I10&gt;=70,'CF-M-3152'!R10&gt;=70,'CF-M-3152'!V10&gt;=70),"P"," ")</f>
        <v> </v>
      </c>
      <c r="G13" s="413" t="str">
        <f>if(or('CF-CS-3153'!I10&gt;=70,'CF-CS-3153'!R10&gt;=70,'CF-CS-3153'!V10&gt;=70),"P"," ")</f>
        <v> </v>
      </c>
      <c r="H13" s="413" t="str">
        <f>if(or('CF-CN-3154'!I10&gt;=70,'CF-CN-3154'!R10&gt;=70,'CF-CN-3154'!V10&gt;=70),"P"," ")</f>
        <v> </v>
      </c>
      <c r="I13" s="413" t="str">
        <f>if(or('CF-EA-3155'!I10&gt;=70,'CF-EA-3155'!R10&gt;=70,'CF-EA-3155'!V10&gt;=70),"P"," ")</f>
        <v> </v>
      </c>
      <c r="J13" s="413" t="str">
        <f>if(or('CF-EF-3156'!I10&gt;=70,'CF-EF-3156'!R10&gt;=70,'CF-EF-3156'!V10&gt;=70),"P"," ")</f>
        <v> </v>
      </c>
      <c r="K13" s="413" t="str">
        <f>if(or('CF-FIHR-3157'!I10&gt;=70,'CF-FIHR-3157'!R10&gt;=70,'CF-FIHR-3157'!V10&gt;=70),"P"," ")</f>
        <v> </v>
      </c>
      <c r="L13" s="812" t="str">
        <f>'3A 2025 - 2026 DATOS DEL ESTUDI'!D7</f>
        <v>X</v>
      </c>
      <c r="M13" s="812" t="str">
        <f>'3A 2025 - 2026 DATOS DEL ESTUDI'!C7</f>
        <v/>
      </c>
      <c r="N13" s="806" t="str">
        <f t="shared" si="1"/>
        <v> </v>
      </c>
    </row>
    <row r="14">
      <c r="A14" s="117">
        <v>5.0</v>
      </c>
      <c r="B14" s="811" t="str">
        <f>'3A 2025 - 2026 DATOS DEL ESTUDI'!B8</f>
        <v>Jennifer  Asenjo  De Los Santos TRANSFERIDA 10/12/25</v>
      </c>
      <c r="C14" s="413" t="str">
        <f>If(OR('CF-LE3149'!I11&gt;=70,'CF-LE3149'!R11&gt;=70,'CF-LE3149'!V11&gt;=70),"P","")</f>
        <v/>
      </c>
      <c r="D14" s="413" t="str">
        <f>if(or('CF-LE-I3150'!I11&gt;=70,'CF-LE-I3150'!R11&gt;=70,'CF-LE-I3150'!V11&gt;=70),"P"," ")</f>
        <v> </v>
      </c>
      <c r="E14" s="413" t="str">
        <f>if(or('CF-LE-F3151'!I11&gt;70,'CF-LE-F3151'!R11&gt;=70,'CF-LE-F3151'!V11&gt;=70),"P"," ")</f>
        <v> </v>
      </c>
      <c r="F14" s="413" t="str">
        <f>if(or('CF-M-3152'!I11&gt;=70,'CF-M-3152'!R11&gt;=70,'CF-M-3152'!V11&gt;=70),"P"," ")</f>
        <v> </v>
      </c>
      <c r="G14" s="413" t="str">
        <f>if(or('CF-CS-3153'!I11&gt;=70,'CF-CS-3153'!R11&gt;=70,'CF-CS-3153'!V11&gt;=70),"P"," ")</f>
        <v> </v>
      </c>
      <c r="H14" s="413" t="str">
        <f>if(or('CF-CN-3154'!I11&gt;=70,'CF-CN-3154'!R11&gt;=70,'CF-CN-3154'!V11&gt;=70),"P"," ")</f>
        <v> </v>
      </c>
      <c r="I14" s="413" t="str">
        <f>if(or('CF-EA-3155'!I11&gt;=70,'CF-EA-3155'!R11&gt;=70,'CF-EA-3155'!V11&gt;=70),"P"," ")</f>
        <v> </v>
      </c>
      <c r="J14" s="413" t="str">
        <f>if(or('CF-EF-3156'!I11&gt;=70,'CF-EF-3156'!R11&gt;=70,'CF-EF-3156'!V11&gt;=70),"P"," ")</f>
        <v> </v>
      </c>
      <c r="K14" s="413" t="str">
        <f>if(or('CF-FIHR-3157'!I11&gt;=70,'CF-FIHR-3157'!R11&gt;=70,'CF-FIHR-3157'!V11&gt;=70),"P"," ")</f>
        <v> </v>
      </c>
      <c r="L14" s="812" t="str">
        <f>'3A 2025 - 2026 DATOS DEL ESTUDI'!D8</f>
        <v>X</v>
      </c>
      <c r="M14" s="812" t="str">
        <f>'3A 2025 - 2026 DATOS DEL ESTUDI'!C8</f>
        <v/>
      </c>
      <c r="N14" s="806" t="str">
        <f t="shared" si="1"/>
        <v> </v>
      </c>
    </row>
    <row r="15">
      <c r="A15" s="117">
        <v>6.0</v>
      </c>
      <c r="B15" s="811" t="str">
        <f>'3A 2025 - 2026 DATOS DEL ESTUDI'!B9</f>
        <v>Leshlie Crismayri Bautista Quezada</v>
      </c>
      <c r="C15" s="413" t="str">
        <f>If(OR('CF-LE3149'!I12&gt;=70,'CF-LE3149'!R12&gt;=70,'CF-LE3149'!V12&gt;=70),"P","")</f>
        <v/>
      </c>
      <c r="D15" s="413" t="str">
        <f>if(or('CF-LE-I3150'!I12&gt;=70,'CF-LE-I3150'!R12&gt;=70,'CF-LE-I3150'!V12&gt;=70),"P"," ")</f>
        <v> </v>
      </c>
      <c r="E15" s="413" t="str">
        <f>if(or('CF-LE-F3151'!I12&gt;70,'CF-LE-F3151'!R12&gt;=70,'CF-LE-F3151'!V12&gt;=70),"P"," ")</f>
        <v> </v>
      </c>
      <c r="F15" s="413" t="str">
        <f>if(or('CF-M-3152'!I12&gt;=70,'CF-M-3152'!R12&gt;=70,'CF-M-3152'!V12&gt;=70),"P"," ")</f>
        <v> </v>
      </c>
      <c r="G15" s="413" t="str">
        <f>if(or('CF-CS-3153'!I12&gt;=70,'CF-CS-3153'!R12&gt;=70,'CF-CS-3153'!V12&gt;=70),"P"," ")</f>
        <v> </v>
      </c>
      <c r="H15" s="413" t="str">
        <f>if(or('CF-CN-3154'!I12&gt;=70,'CF-CN-3154'!R12&gt;=70,'CF-CN-3154'!V12&gt;=70),"P"," ")</f>
        <v>P</v>
      </c>
      <c r="I15" s="413" t="str">
        <f>if(or('CF-EA-3155'!I12&gt;=70,'CF-EA-3155'!R12&gt;=70,'CF-EA-3155'!V12&gt;=70),"P"," ")</f>
        <v> </v>
      </c>
      <c r="J15" s="413" t="str">
        <f>if(or('CF-EF-3156'!I12&gt;=70,'CF-EF-3156'!R12&gt;=70,'CF-EF-3156'!V12&gt;=70),"P"," ")</f>
        <v> </v>
      </c>
      <c r="K15" s="413" t="str">
        <f>if(or('CF-FIHR-3157'!I12&gt;=70,'CF-FIHR-3157'!R12&gt;=70,'CF-FIHR-3157'!V12&gt;=70),"P"," ")</f>
        <v> </v>
      </c>
      <c r="L15" s="812" t="str">
        <f>'3A 2025 - 2026 DATOS DEL ESTUDI'!D9</f>
        <v>X</v>
      </c>
      <c r="M15" s="812" t="str">
        <f>'3A 2025 - 2026 DATOS DEL ESTUDI'!C9</f>
        <v/>
      </c>
      <c r="N15" s="806" t="str">
        <f t="shared" si="1"/>
        <v> </v>
      </c>
    </row>
    <row r="16">
      <c r="A16" s="117">
        <v>7.0</v>
      </c>
      <c r="B16" s="811" t="str">
        <f>'3A 2025 - 2026 DATOS DEL ESTUDI'!B10</f>
        <v>Gilber  Bello Silva</v>
      </c>
      <c r="C16" s="413" t="str">
        <f>If(OR('CF-LE3149'!I13&gt;=70,'CF-LE3149'!R13&gt;=70,'CF-LE3149'!V13&gt;=70),"P","")</f>
        <v/>
      </c>
      <c r="D16" s="413" t="str">
        <f>if(or('CF-LE-I3150'!I13&gt;=70,'CF-LE-I3150'!R13&gt;=70,'CF-LE-I3150'!V13&gt;=70),"P"," ")</f>
        <v> </v>
      </c>
      <c r="E16" s="413" t="str">
        <f>if(or('CF-LE-F3151'!I13&gt;70,'CF-LE-F3151'!R13&gt;=70,'CF-LE-F3151'!V13&gt;=70),"P"," ")</f>
        <v> </v>
      </c>
      <c r="F16" s="413" t="str">
        <f>if(or('CF-M-3152'!I13&gt;=70,'CF-M-3152'!R13&gt;=70,'CF-M-3152'!V13&gt;=70),"P"," ")</f>
        <v> </v>
      </c>
      <c r="G16" s="413" t="str">
        <f>if(or('CF-CS-3153'!I13&gt;=70,'CF-CS-3153'!R13&gt;=70,'CF-CS-3153'!V13&gt;=70),"P"," ")</f>
        <v> </v>
      </c>
      <c r="H16" s="413" t="str">
        <f>if(or('CF-CN-3154'!I13&gt;=70,'CF-CN-3154'!R13&gt;=70,'CF-CN-3154'!V13&gt;=70),"P"," ")</f>
        <v> </v>
      </c>
      <c r="I16" s="413" t="str">
        <f>if(or('CF-EA-3155'!I13&gt;=70,'CF-EA-3155'!R13&gt;=70,'CF-EA-3155'!V13&gt;=70),"P"," ")</f>
        <v> </v>
      </c>
      <c r="J16" s="413" t="str">
        <f>if(or('CF-EF-3156'!I13&gt;=70,'CF-EF-3156'!R13&gt;=70,'CF-EF-3156'!V13&gt;=70),"P"," ")</f>
        <v> </v>
      </c>
      <c r="K16" s="413" t="str">
        <f>if(or('CF-FIHR-3157'!I13&gt;=70,'CF-FIHR-3157'!R13&gt;=70,'CF-FIHR-3157'!V13&gt;=70),"P"," ")</f>
        <v> </v>
      </c>
      <c r="L16" s="812" t="str">
        <f>'3A 2025 - 2026 DATOS DEL ESTUDI'!D10</f>
        <v/>
      </c>
      <c r="M16" s="812" t="str">
        <f>'3A 2025 - 2026 DATOS DEL ESTUDI'!C10</f>
        <v>X</v>
      </c>
      <c r="N16" s="806" t="str">
        <f t="shared" si="1"/>
        <v> </v>
      </c>
    </row>
    <row r="17">
      <c r="A17" s="117">
        <v>8.0</v>
      </c>
      <c r="B17" s="811" t="str">
        <f>'3A 2025 - 2026 DATOS DEL ESTUDI'!B11</f>
        <v>Sherlyn Mariel Bernabel Lora</v>
      </c>
      <c r="C17" s="413" t="str">
        <f>If(OR('CF-LE3149'!I14&gt;=70,'CF-LE3149'!R14&gt;=70,'CF-LE3149'!V14&gt;=70),"P","")</f>
        <v/>
      </c>
      <c r="D17" s="413" t="str">
        <f>if(or('CF-LE-I3150'!I14&gt;=70,'CF-LE-I3150'!R14&gt;=70,'CF-LE-I3150'!V14&gt;=70),"P"," ")</f>
        <v> </v>
      </c>
      <c r="E17" s="413" t="str">
        <f>if(or('CF-LE-F3151'!I14&gt;70,'CF-LE-F3151'!R14&gt;=70,'CF-LE-F3151'!V14&gt;=70),"P"," ")</f>
        <v> </v>
      </c>
      <c r="F17" s="413" t="str">
        <f>if(or('CF-M-3152'!I14&gt;=70,'CF-M-3152'!R14&gt;=70,'CF-M-3152'!V14&gt;=70),"P"," ")</f>
        <v> </v>
      </c>
      <c r="G17" s="413" t="str">
        <f>if(or('CF-CS-3153'!I14&gt;=70,'CF-CS-3153'!R14&gt;=70,'CF-CS-3153'!V14&gt;=70),"P"," ")</f>
        <v> </v>
      </c>
      <c r="H17" s="413" t="str">
        <f>if(or('CF-CN-3154'!I14&gt;=70,'CF-CN-3154'!R14&gt;=70,'CF-CN-3154'!V14&gt;=70),"P"," ")</f>
        <v> </v>
      </c>
      <c r="I17" s="413" t="str">
        <f>if(or('CF-EA-3155'!I14&gt;=70,'CF-EA-3155'!R14&gt;=70,'CF-EA-3155'!V14&gt;=70),"P"," ")</f>
        <v> </v>
      </c>
      <c r="J17" s="413" t="str">
        <f>if(or('CF-EF-3156'!I14&gt;=70,'CF-EF-3156'!R14&gt;=70,'CF-EF-3156'!V14&gt;=70),"P"," ")</f>
        <v> </v>
      </c>
      <c r="K17" s="413" t="str">
        <f>if(or('CF-FIHR-3157'!I14&gt;=70,'CF-FIHR-3157'!R14&gt;=70,'CF-FIHR-3157'!V14&gt;=70),"P"," ")</f>
        <v> </v>
      </c>
      <c r="L17" s="812" t="str">
        <f>'3A 2025 - 2026 DATOS DEL ESTUDI'!D11</f>
        <v>X</v>
      </c>
      <c r="M17" s="812" t="str">
        <f>'3A 2025 - 2026 DATOS DEL ESTUDI'!C11</f>
        <v/>
      </c>
      <c r="N17" s="806" t="str">
        <f t="shared" si="1"/>
        <v> </v>
      </c>
    </row>
    <row r="18">
      <c r="A18" s="117">
        <v>9.0</v>
      </c>
      <c r="B18" s="811" t="str">
        <f>'3A 2025 - 2026 DATOS DEL ESTUDI'!B12</f>
        <v>Erleen  Brito Castillo</v>
      </c>
      <c r="C18" s="413" t="str">
        <f>If(OR('CF-LE3149'!I15&gt;=70,'CF-LE3149'!R15&gt;=70,'CF-LE3149'!V15&gt;=70),"P","")</f>
        <v/>
      </c>
      <c r="D18" s="413" t="str">
        <f>if(or('CF-LE-I3150'!I15&gt;=70,'CF-LE-I3150'!R15&gt;=70,'CF-LE-I3150'!V15&gt;=70),"P"," ")</f>
        <v> </v>
      </c>
      <c r="E18" s="413" t="str">
        <f>if(or('CF-LE-F3151'!I15&gt;70,'CF-LE-F3151'!R15&gt;=70,'CF-LE-F3151'!V15&gt;=70),"P"," ")</f>
        <v> </v>
      </c>
      <c r="F18" s="413" t="str">
        <f>if(or('CF-M-3152'!I15&gt;=70,'CF-M-3152'!R15&gt;=70,'CF-M-3152'!V15&gt;=70),"P"," ")</f>
        <v> </v>
      </c>
      <c r="G18" s="413" t="str">
        <f>if(or('CF-CS-3153'!I15&gt;=70,'CF-CS-3153'!R15&gt;=70,'CF-CS-3153'!V15&gt;=70),"P"," ")</f>
        <v> </v>
      </c>
      <c r="H18" s="413" t="str">
        <f>if(or('CF-CN-3154'!I15&gt;=70,'CF-CN-3154'!R15&gt;=70,'CF-CN-3154'!V15&gt;=70),"P"," ")</f>
        <v> </v>
      </c>
      <c r="I18" s="413" t="str">
        <f>if(or('CF-EA-3155'!I15&gt;=70,'CF-EA-3155'!R15&gt;=70,'CF-EA-3155'!V15&gt;=70),"P"," ")</f>
        <v> </v>
      </c>
      <c r="J18" s="413" t="str">
        <f>if(or('CF-EF-3156'!I15&gt;=70,'CF-EF-3156'!R15&gt;=70,'CF-EF-3156'!V15&gt;=70),"P"," ")</f>
        <v> </v>
      </c>
      <c r="K18" s="413" t="str">
        <f>if(or('CF-FIHR-3157'!I15&gt;=70,'CF-FIHR-3157'!R15&gt;=70,'CF-FIHR-3157'!V15&gt;=70),"P"," ")</f>
        <v> </v>
      </c>
      <c r="L18" s="812" t="str">
        <f>'3A 2025 - 2026 DATOS DEL ESTUDI'!D12</f>
        <v/>
      </c>
      <c r="M18" s="812" t="str">
        <f>'3A 2025 - 2026 DATOS DEL ESTUDI'!C12</f>
        <v>X</v>
      </c>
      <c r="N18" s="806" t="str">
        <f t="shared" si="1"/>
        <v> </v>
      </c>
    </row>
    <row r="19">
      <c r="A19" s="117">
        <v>10.0</v>
      </c>
      <c r="B19" s="811" t="str">
        <f>'3A 2025 - 2026 DATOS DEL ESTUDI'!B13</f>
        <v>Brianny  Caraballo Guzmán</v>
      </c>
      <c r="C19" s="413" t="str">
        <f>If(OR('CF-LE3149'!I16&gt;=70,'CF-LE3149'!R16&gt;=70,'CF-LE3149'!V16&gt;=70),"P","")</f>
        <v>P</v>
      </c>
      <c r="D19" s="413" t="str">
        <f>if(or('CF-LE-I3150'!I16&gt;=70,'CF-LE-I3150'!R16&gt;=70,'CF-LE-I3150'!V16&gt;=70),"P"," ")</f>
        <v> </v>
      </c>
      <c r="E19" s="413" t="str">
        <f>if(or('CF-LE-F3151'!I16&gt;70,'CF-LE-F3151'!R16&gt;=70,'CF-LE-F3151'!V16&gt;=70),"P"," ")</f>
        <v>P</v>
      </c>
      <c r="F19" s="413" t="str">
        <f>if(or('CF-M-3152'!I16&gt;=70,'CF-M-3152'!R16&gt;=70,'CF-M-3152'!V16&gt;=70),"P"," ")</f>
        <v>P</v>
      </c>
      <c r="G19" s="413" t="str">
        <f>if(or('CF-CS-3153'!I16&gt;=70,'CF-CS-3153'!R16&gt;=70,'CF-CS-3153'!V16&gt;=70),"P"," ")</f>
        <v>P</v>
      </c>
      <c r="H19" s="413" t="str">
        <f>if(or('CF-CN-3154'!I16&gt;=70,'CF-CN-3154'!R16&gt;=70,'CF-CN-3154'!V16&gt;=70),"P"," ")</f>
        <v>P</v>
      </c>
      <c r="I19" s="413" t="str">
        <f>if(or('CF-EA-3155'!I16&gt;=70,'CF-EA-3155'!R16&gt;=70,'CF-EA-3155'!V16&gt;=70),"P"," ")</f>
        <v>P</v>
      </c>
      <c r="J19" s="413" t="str">
        <f>if(or('CF-EF-3156'!I16&gt;=70,'CF-EF-3156'!R16&gt;=70,'CF-EF-3156'!V16&gt;=70),"P"," ")</f>
        <v> </v>
      </c>
      <c r="K19" s="413" t="str">
        <f>if(or('CF-FIHR-3157'!I16&gt;=70,'CF-FIHR-3157'!R16&gt;=70,'CF-FIHR-3157'!V16&gt;=70),"P"," ")</f>
        <v>P</v>
      </c>
      <c r="L19" s="812" t="str">
        <f>'3A 2025 - 2026 DATOS DEL ESTUDI'!D13</f>
        <v>X</v>
      </c>
      <c r="M19" s="812" t="str">
        <f>'3A 2025 - 2026 DATOS DEL ESTUDI'!C13</f>
        <v/>
      </c>
      <c r="N19" s="806" t="str">
        <f t="shared" si="1"/>
        <v> </v>
      </c>
    </row>
    <row r="20">
      <c r="A20" s="117">
        <v>11.0</v>
      </c>
      <c r="B20" s="811" t="str">
        <f>'3A 2025 - 2026 DATOS DEL ESTUDI'!B14</f>
        <v>Scarlet  Castillo</v>
      </c>
      <c r="C20" s="413" t="str">
        <f>If(OR('CF-LE3149'!I17&gt;=70,'CF-LE3149'!R17&gt;=70,'CF-LE3149'!V17&gt;=70),"P","")</f>
        <v/>
      </c>
      <c r="D20" s="413" t="str">
        <f>if(or('CF-LE-I3150'!I17&gt;=70,'CF-LE-I3150'!R17&gt;=70,'CF-LE-I3150'!V17&gt;=70),"P"," ")</f>
        <v> </v>
      </c>
      <c r="E20" s="413" t="str">
        <f>if(or('CF-LE-F3151'!I17&gt;70,'CF-LE-F3151'!R17&gt;=70,'CF-LE-F3151'!V17&gt;=70),"P"," ")</f>
        <v> </v>
      </c>
      <c r="F20" s="413" t="str">
        <f>if(or('CF-M-3152'!I17&gt;=70,'CF-M-3152'!R17&gt;=70,'CF-M-3152'!V17&gt;=70),"P"," ")</f>
        <v> </v>
      </c>
      <c r="G20" s="413" t="str">
        <f>if(or('CF-CS-3153'!I17&gt;=70,'CF-CS-3153'!R17&gt;=70,'CF-CS-3153'!V17&gt;=70),"P"," ")</f>
        <v> </v>
      </c>
      <c r="H20" s="413" t="str">
        <f>if(or('CF-CN-3154'!I17&gt;=70,'CF-CN-3154'!R17&gt;=70,'CF-CN-3154'!V17&gt;=70),"P"," ")</f>
        <v> </v>
      </c>
      <c r="I20" s="413" t="str">
        <f>if(or('CF-EA-3155'!I17&gt;=70,'CF-EA-3155'!R17&gt;=70,'CF-EA-3155'!V17&gt;=70),"P"," ")</f>
        <v> </v>
      </c>
      <c r="J20" s="413" t="str">
        <f>if(or('CF-EF-3156'!I17&gt;=70,'CF-EF-3156'!R17&gt;=70,'CF-EF-3156'!V17&gt;=70),"P"," ")</f>
        <v> </v>
      </c>
      <c r="K20" s="413" t="str">
        <f>if(or('CF-FIHR-3157'!I17&gt;=70,'CF-FIHR-3157'!R17&gt;=70,'CF-FIHR-3157'!V17&gt;=70),"P"," ")</f>
        <v> </v>
      </c>
      <c r="L20" s="812" t="str">
        <f>'3A 2025 - 2026 DATOS DEL ESTUDI'!D14</f>
        <v>X</v>
      </c>
      <c r="M20" s="812" t="str">
        <f>'3A 2025 - 2026 DATOS DEL ESTUDI'!C14</f>
        <v/>
      </c>
      <c r="N20" s="806" t="str">
        <f t="shared" si="1"/>
        <v> </v>
      </c>
    </row>
    <row r="21">
      <c r="A21" s="117">
        <v>12.0</v>
      </c>
      <c r="B21" s="811" t="str">
        <f>'3A 2025 - 2026 DATOS DEL ESTUDI'!B15</f>
        <v>Yarselin  Cruz Peña</v>
      </c>
      <c r="C21" s="413" t="str">
        <f>If(OR('CF-LE3149'!I18&gt;=70,'CF-LE3149'!R18&gt;=70,'CF-LE3149'!V18&gt;=70),"P","")</f>
        <v/>
      </c>
      <c r="D21" s="413" t="str">
        <f>if(or('CF-LE-I3150'!I18&gt;=70,'CF-LE-I3150'!R18&gt;=70,'CF-LE-I3150'!V18&gt;=70),"P"," ")</f>
        <v> </v>
      </c>
      <c r="E21" s="413" t="str">
        <f>if(or('CF-LE-F3151'!I18&gt;70,'CF-LE-F3151'!R18&gt;=70,'CF-LE-F3151'!V18&gt;=70),"P"," ")</f>
        <v> </v>
      </c>
      <c r="F21" s="413" t="str">
        <f>if(or('CF-M-3152'!I18&gt;=70,'CF-M-3152'!R18&gt;=70,'CF-M-3152'!V18&gt;=70),"P"," ")</f>
        <v> </v>
      </c>
      <c r="G21" s="413" t="str">
        <f>if(or('CF-CS-3153'!I18&gt;=70,'CF-CS-3153'!R18&gt;=70,'CF-CS-3153'!V18&gt;=70),"P"," ")</f>
        <v>P</v>
      </c>
      <c r="H21" s="413" t="str">
        <f>if(or('CF-CN-3154'!I18&gt;=70,'CF-CN-3154'!R18&gt;=70,'CF-CN-3154'!V18&gt;=70),"P"," ")</f>
        <v> </v>
      </c>
      <c r="I21" s="413" t="str">
        <f>if(or('CF-EA-3155'!I18&gt;=70,'CF-EA-3155'!R18&gt;=70,'CF-EA-3155'!V18&gt;=70),"P"," ")</f>
        <v>P</v>
      </c>
      <c r="J21" s="413" t="str">
        <f>if(or('CF-EF-3156'!I18&gt;=70,'CF-EF-3156'!R18&gt;=70,'CF-EF-3156'!V18&gt;=70),"P"," ")</f>
        <v> </v>
      </c>
      <c r="K21" s="413" t="str">
        <f>if(or('CF-FIHR-3157'!I18&gt;=70,'CF-FIHR-3157'!R18&gt;=70,'CF-FIHR-3157'!V18&gt;=70),"P"," ")</f>
        <v> </v>
      </c>
      <c r="L21" s="812" t="str">
        <f>'3A 2025 - 2026 DATOS DEL ESTUDI'!D15</f>
        <v>X</v>
      </c>
      <c r="M21" s="812" t="str">
        <f>'3A 2025 - 2026 DATOS DEL ESTUDI'!C15</f>
        <v/>
      </c>
      <c r="N21" s="806" t="str">
        <f t="shared" si="1"/>
        <v> </v>
      </c>
    </row>
    <row r="22">
      <c r="A22" s="117">
        <v>13.0</v>
      </c>
      <c r="B22" s="811" t="str">
        <f>'3A 2025 - 2026 DATOS DEL ESTUDI'!B16</f>
        <v>Fernando José Díaz Fernández</v>
      </c>
      <c r="C22" s="413" t="str">
        <f>If(OR('CF-LE3149'!I19&gt;=70,'CF-LE3149'!R19&gt;=70,'CF-LE3149'!V19&gt;=70),"P","")</f>
        <v/>
      </c>
      <c r="D22" s="413" t="str">
        <f>if(or('CF-LE-I3150'!I19&gt;=70,'CF-LE-I3150'!R19&gt;=70,'CF-LE-I3150'!V19&gt;=70),"P"," ")</f>
        <v> </v>
      </c>
      <c r="E22" s="413" t="str">
        <f>if(or('CF-LE-F3151'!I19&gt;70,'CF-LE-F3151'!R19&gt;=70,'CF-LE-F3151'!V19&gt;=70),"P"," ")</f>
        <v> </v>
      </c>
      <c r="F22" s="413" t="str">
        <f>if(or('CF-M-3152'!I19&gt;=70,'CF-M-3152'!R19&gt;=70,'CF-M-3152'!V19&gt;=70),"P"," ")</f>
        <v> </v>
      </c>
      <c r="G22" s="413" t="str">
        <f>if(or('CF-CS-3153'!I19&gt;=70,'CF-CS-3153'!R19&gt;=70,'CF-CS-3153'!V19&gt;=70),"P"," ")</f>
        <v> </v>
      </c>
      <c r="H22" s="413" t="str">
        <f>if(or('CF-CN-3154'!I19&gt;=70,'CF-CN-3154'!R19&gt;=70,'CF-CN-3154'!V19&gt;=70),"P"," ")</f>
        <v> </v>
      </c>
      <c r="I22" s="413" t="str">
        <f>if(or('CF-EA-3155'!I19&gt;=70,'CF-EA-3155'!R19&gt;=70,'CF-EA-3155'!V19&gt;=70),"P"," ")</f>
        <v> </v>
      </c>
      <c r="J22" s="413" t="str">
        <f>if(or('CF-EF-3156'!I19&gt;=70,'CF-EF-3156'!R19&gt;=70,'CF-EF-3156'!V19&gt;=70),"P"," ")</f>
        <v> </v>
      </c>
      <c r="K22" s="413" t="str">
        <f>if(or('CF-FIHR-3157'!I19&gt;=70,'CF-FIHR-3157'!R19&gt;=70,'CF-FIHR-3157'!V19&gt;=70),"P"," ")</f>
        <v> </v>
      </c>
      <c r="L22" s="812" t="str">
        <f>'3A 2025 - 2026 DATOS DEL ESTUDI'!D16</f>
        <v/>
      </c>
      <c r="M22" s="812" t="str">
        <f>'3A 2025 - 2026 DATOS DEL ESTUDI'!C16</f>
        <v>X</v>
      </c>
      <c r="N22" s="806" t="str">
        <f t="shared" si="1"/>
        <v> </v>
      </c>
    </row>
    <row r="23">
      <c r="A23" s="117">
        <v>14.0</v>
      </c>
      <c r="B23" s="811" t="str">
        <f>'3A 2025 - 2026 DATOS DEL ESTUDI'!B17</f>
        <v>Scarlett  Espinal Estéves</v>
      </c>
      <c r="C23" s="413" t="str">
        <f>If(OR('CF-LE3149'!I20&gt;=70,'CF-LE3149'!R20&gt;=70,'CF-LE3149'!V20&gt;=70),"P","")</f>
        <v/>
      </c>
      <c r="D23" s="413" t="str">
        <f>if(or('CF-LE-I3150'!I20&gt;=70,'CF-LE-I3150'!R20&gt;=70,'CF-LE-I3150'!V20&gt;=70),"P"," ")</f>
        <v> </v>
      </c>
      <c r="E23" s="413" t="str">
        <f>if(or('CF-LE-F3151'!I20&gt;70,'CF-LE-F3151'!R20&gt;=70,'CF-LE-F3151'!V20&gt;=70),"P"," ")</f>
        <v> </v>
      </c>
      <c r="F23" s="413" t="str">
        <f>if(or('CF-M-3152'!I20&gt;=70,'CF-M-3152'!R20&gt;=70,'CF-M-3152'!V20&gt;=70),"P"," ")</f>
        <v> </v>
      </c>
      <c r="G23" s="413" t="str">
        <f>if(or('CF-CS-3153'!I20&gt;=70,'CF-CS-3153'!R20&gt;=70,'CF-CS-3153'!V20&gt;=70),"P"," ")</f>
        <v> </v>
      </c>
      <c r="H23" s="413" t="str">
        <f>if(or('CF-CN-3154'!I20&gt;=70,'CF-CN-3154'!R20&gt;=70,'CF-CN-3154'!V20&gt;=70),"P"," ")</f>
        <v> </v>
      </c>
      <c r="I23" s="413" t="str">
        <f>if(or('CF-EA-3155'!I20&gt;=70,'CF-EA-3155'!R20&gt;=70,'CF-EA-3155'!V20&gt;=70),"P"," ")</f>
        <v> </v>
      </c>
      <c r="J23" s="413" t="str">
        <f>if(or('CF-EF-3156'!I20&gt;=70,'CF-EF-3156'!R20&gt;=70,'CF-EF-3156'!V20&gt;=70),"P"," ")</f>
        <v> </v>
      </c>
      <c r="K23" s="413" t="str">
        <f>if(or('CF-FIHR-3157'!I20&gt;=70,'CF-FIHR-3157'!R20&gt;=70,'CF-FIHR-3157'!V20&gt;=70),"P"," ")</f>
        <v> </v>
      </c>
      <c r="L23" s="812" t="str">
        <f>'3A 2025 - 2026 DATOS DEL ESTUDI'!D17</f>
        <v>X</v>
      </c>
      <c r="M23" s="812" t="str">
        <f>'3A 2025 - 2026 DATOS DEL ESTUDI'!C17</f>
        <v/>
      </c>
      <c r="N23" s="806" t="str">
        <f t="shared" si="1"/>
        <v> </v>
      </c>
    </row>
    <row r="24">
      <c r="A24" s="117">
        <v>15.0</v>
      </c>
      <c r="B24" s="811" t="str">
        <f>'3A 2025 - 2026 DATOS DEL ESTUDI'!B18</f>
        <v>José Manuel Estrella</v>
      </c>
      <c r="C24" s="413" t="str">
        <f>If(OR('CF-LE3149'!I21&gt;=70,'CF-LE3149'!R21&gt;=70,'CF-LE3149'!V21&gt;=70),"P","")</f>
        <v/>
      </c>
      <c r="D24" s="413" t="str">
        <f>if(or('CF-LE-I3150'!I21&gt;=70,'CF-LE-I3150'!R21&gt;=70,'CF-LE-I3150'!V21&gt;=70),"P"," ")</f>
        <v> </v>
      </c>
      <c r="E24" s="413" t="str">
        <f>if(or('CF-LE-F3151'!I21&gt;70,'CF-LE-F3151'!R21&gt;=70,'CF-LE-F3151'!V21&gt;=70),"P"," ")</f>
        <v> </v>
      </c>
      <c r="F24" s="413" t="str">
        <f>if(or('CF-M-3152'!I21&gt;=70,'CF-M-3152'!R21&gt;=70,'CF-M-3152'!V21&gt;=70),"P"," ")</f>
        <v> </v>
      </c>
      <c r="G24" s="413" t="str">
        <f>if(or('CF-CS-3153'!I21&gt;=70,'CF-CS-3153'!R21&gt;=70,'CF-CS-3153'!V21&gt;=70),"P"," ")</f>
        <v> </v>
      </c>
      <c r="H24" s="413" t="str">
        <f>if(or('CF-CN-3154'!I21&gt;=70,'CF-CN-3154'!R21&gt;=70,'CF-CN-3154'!V21&gt;=70),"P"," ")</f>
        <v> </v>
      </c>
      <c r="I24" s="413" t="str">
        <f>if(or('CF-EA-3155'!I21&gt;=70,'CF-EA-3155'!R21&gt;=70,'CF-EA-3155'!V21&gt;=70),"P"," ")</f>
        <v> </v>
      </c>
      <c r="J24" s="413" t="str">
        <f>if(or('CF-EF-3156'!I21&gt;=70,'CF-EF-3156'!R21&gt;=70,'CF-EF-3156'!V21&gt;=70),"P"," ")</f>
        <v> </v>
      </c>
      <c r="K24" s="413" t="str">
        <f>if(or('CF-FIHR-3157'!I21&gt;=70,'CF-FIHR-3157'!R21&gt;=70,'CF-FIHR-3157'!V21&gt;=70),"P"," ")</f>
        <v> </v>
      </c>
      <c r="L24" s="812" t="str">
        <f>'3A 2025 - 2026 DATOS DEL ESTUDI'!D18</f>
        <v/>
      </c>
      <c r="M24" s="812" t="str">
        <f>'3A 2025 - 2026 DATOS DEL ESTUDI'!C18</f>
        <v>X</v>
      </c>
      <c r="N24" s="806" t="str">
        <f t="shared" si="1"/>
        <v> </v>
      </c>
    </row>
    <row r="25">
      <c r="A25" s="117">
        <v>16.0</v>
      </c>
      <c r="B25" s="811" t="str">
        <f>'3A 2025 - 2026 DATOS DEL ESTUDI'!B19</f>
        <v>Misael Starberk Ferreras Pérez</v>
      </c>
      <c r="C25" s="413" t="str">
        <f>If(OR('CF-LE3149'!I22&gt;=70,'CF-LE3149'!R22&gt;=70,'CF-LE3149'!V22&gt;=70),"P","")</f>
        <v/>
      </c>
      <c r="D25" s="413" t="str">
        <f>if(or('CF-LE-I3150'!I22&gt;=70,'CF-LE-I3150'!R22&gt;=70,'CF-LE-I3150'!V22&gt;=70),"P"," ")</f>
        <v> </v>
      </c>
      <c r="E25" s="413" t="str">
        <f>if(or('CF-LE-F3151'!I22&gt;70,'CF-LE-F3151'!R22&gt;=70,'CF-LE-F3151'!V22&gt;=70),"P"," ")</f>
        <v> </v>
      </c>
      <c r="F25" s="413" t="str">
        <f>if(or('CF-M-3152'!I22&gt;=70,'CF-M-3152'!R22&gt;=70,'CF-M-3152'!V22&gt;=70),"P"," ")</f>
        <v> </v>
      </c>
      <c r="G25" s="413" t="str">
        <f>if(or('CF-CS-3153'!I22&gt;=70,'CF-CS-3153'!R22&gt;=70,'CF-CS-3153'!V22&gt;=70),"P"," ")</f>
        <v> </v>
      </c>
      <c r="H25" s="413" t="str">
        <f>if(or('CF-CN-3154'!I22&gt;=70,'CF-CN-3154'!R22&gt;=70,'CF-CN-3154'!V22&gt;=70),"P"," ")</f>
        <v> </v>
      </c>
      <c r="I25" s="413" t="str">
        <f>if(or('CF-EA-3155'!I22&gt;=70,'CF-EA-3155'!R22&gt;=70,'CF-EA-3155'!V22&gt;=70),"P"," ")</f>
        <v> </v>
      </c>
      <c r="J25" s="413" t="str">
        <f>if(or('CF-EF-3156'!I22&gt;=70,'CF-EF-3156'!R22&gt;=70,'CF-EF-3156'!V22&gt;=70),"P"," ")</f>
        <v> </v>
      </c>
      <c r="K25" s="413" t="str">
        <f>if(or('CF-FIHR-3157'!I22&gt;=70,'CF-FIHR-3157'!R22&gt;=70,'CF-FIHR-3157'!V22&gt;=70),"P"," ")</f>
        <v> </v>
      </c>
      <c r="L25" s="812" t="str">
        <f>'3A 2025 - 2026 DATOS DEL ESTUDI'!D19</f>
        <v/>
      </c>
      <c r="M25" s="812" t="str">
        <f>'3A 2025 - 2026 DATOS DEL ESTUDI'!C19</f>
        <v>X</v>
      </c>
      <c r="N25" s="806" t="str">
        <f t="shared" si="1"/>
        <v> </v>
      </c>
    </row>
    <row r="26">
      <c r="A26" s="117">
        <v>17.0</v>
      </c>
      <c r="B26" s="811" t="str">
        <f>'3A 2025 - 2026 DATOS DEL ESTUDI'!B20</f>
        <v>Ruth Esther Fernández Rodríguez</v>
      </c>
      <c r="C26" s="413" t="str">
        <f>If(OR('CF-LE3149'!I23&gt;=70,'CF-LE3149'!R23&gt;=70,'CF-LE3149'!V23&gt;=70),"P","")</f>
        <v/>
      </c>
      <c r="D26" s="413" t="str">
        <f>if(or('CF-LE-I3150'!I23&gt;=70,'CF-LE-I3150'!R23&gt;=70,'CF-LE-I3150'!V23&gt;=70),"P"," ")</f>
        <v> </v>
      </c>
      <c r="E26" s="413" t="str">
        <f>if(or('CF-LE-F3151'!I23&gt;70,'CF-LE-F3151'!R23&gt;=70,'CF-LE-F3151'!V23&gt;=70),"P"," ")</f>
        <v> </v>
      </c>
      <c r="F26" s="413" t="str">
        <f>if(or('CF-M-3152'!I23&gt;=70,'CF-M-3152'!R23&gt;=70,'CF-M-3152'!V23&gt;=70),"P"," ")</f>
        <v> </v>
      </c>
      <c r="G26" s="413" t="str">
        <f>if(or('CF-CS-3153'!I23&gt;=70,'CF-CS-3153'!R23&gt;=70,'CF-CS-3153'!V23&gt;=70),"P"," ")</f>
        <v> </v>
      </c>
      <c r="H26" s="413" t="str">
        <f>if(or('CF-CN-3154'!I23&gt;=70,'CF-CN-3154'!R23&gt;=70,'CF-CN-3154'!V23&gt;=70),"P"," ")</f>
        <v> </v>
      </c>
      <c r="I26" s="413" t="str">
        <f>if(or('CF-EA-3155'!I23&gt;=70,'CF-EA-3155'!R23&gt;=70,'CF-EA-3155'!V23&gt;=70),"P"," ")</f>
        <v> </v>
      </c>
      <c r="J26" s="413" t="str">
        <f>if(or('CF-EF-3156'!I23&gt;=70,'CF-EF-3156'!R23&gt;=70,'CF-EF-3156'!V23&gt;=70),"P"," ")</f>
        <v> </v>
      </c>
      <c r="K26" s="413" t="str">
        <f>if(or('CF-FIHR-3157'!I23&gt;=70,'CF-FIHR-3157'!R23&gt;=70,'CF-FIHR-3157'!V23&gt;=70),"P"," ")</f>
        <v> </v>
      </c>
      <c r="L26" s="812" t="str">
        <f>'3A 2025 - 2026 DATOS DEL ESTUDI'!D20</f>
        <v>X</v>
      </c>
      <c r="M26" s="812" t="str">
        <f>'3A 2025 - 2026 DATOS DEL ESTUDI'!C20</f>
        <v/>
      </c>
      <c r="N26" s="806" t="str">
        <f t="shared" si="1"/>
        <v> </v>
      </c>
    </row>
    <row r="27">
      <c r="A27" s="117">
        <v>18.0</v>
      </c>
      <c r="B27" s="811" t="str">
        <f>'3A 2025 - 2026 DATOS DEL ESTUDI'!B21</f>
        <v>Discairy  Filpo Estrella</v>
      </c>
      <c r="C27" s="413" t="str">
        <f>If(OR('CF-LE3149'!I24&gt;=70,'CF-LE3149'!R24&gt;=70,'CF-LE3149'!V24&gt;=70),"P","")</f>
        <v/>
      </c>
      <c r="D27" s="413" t="str">
        <f>if(or('CF-LE-I3150'!I24&gt;=70,'CF-LE-I3150'!R24&gt;=70,'CF-LE-I3150'!V24&gt;=70),"P"," ")</f>
        <v> </v>
      </c>
      <c r="E27" s="413" t="str">
        <f>if(or('CF-LE-F3151'!I24&gt;70,'CF-LE-F3151'!R24&gt;=70,'CF-LE-F3151'!V24&gt;=70),"P"," ")</f>
        <v> </v>
      </c>
      <c r="F27" s="413" t="str">
        <f>if(or('CF-M-3152'!I24&gt;=70,'CF-M-3152'!R24&gt;=70,'CF-M-3152'!V24&gt;=70),"P"," ")</f>
        <v> </v>
      </c>
      <c r="G27" s="413" t="str">
        <f>if(or('CF-CS-3153'!I24&gt;=70,'CF-CS-3153'!R24&gt;=70,'CF-CS-3153'!V24&gt;=70),"P"," ")</f>
        <v> </v>
      </c>
      <c r="H27" s="413" t="str">
        <f>if(or('CF-CN-3154'!I24&gt;=70,'CF-CN-3154'!R24&gt;=70,'CF-CN-3154'!V24&gt;=70),"P"," ")</f>
        <v> </v>
      </c>
      <c r="I27" s="413" t="str">
        <f>if(or('CF-EA-3155'!I24&gt;=70,'CF-EA-3155'!R24&gt;=70,'CF-EA-3155'!V24&gt;=70),"P"," ")</f>
        <v> </v>
      </c>
      <c r="J27" s="413" t="str">
        <f>if(or('CF-EF-3156'!I24&gt;=70,'CF-EF-3156'!R24&gt;=70,'CF-EF-3156'!V24&gt;=70),"P"," ")</f>
        <v> </v>
      </c>
      <c r="K27" s="413" t="str">
        <f>if(or('CF-FIHR-3157'!I24&gt;=70,'CF-FIHR-3157'!R24&gt;=70,'CF-FIHR-3157'!V24&gt;=70),"P"," ")</f>
        <v> </v>
      </c>
      <c r="L27" s="812" t="str">
        <f>'3A 2025 - 2026 DATOS DEL ESTUDI'!D21</f>
        <v>X</v>
      </c>
      <c r="M27" s="812" t="str">
        <f>'3A 2025 - 2026 DATOS DEL ESTUDI'!C21</f>
        <v/>
      </c>
      <c r="N27" s="806" t="str">
        <f t="shared" si="1"/>
        <v> </v>
      </c>
    </row>
    <row r="28">
      <c r="A28" s="117">
        <v>19.0</v>
      </c>
      <c r="B28" s="811" t="str">
        <f>'3A 2025 - 2026 DATOS DEL ESTUDI'!B22</f>
        <v>Alexis Enmanuel Gil  Sánchez</v>
      </c>
      <c r="C28" s="413" t="str">
        <f>If(OR('CF-LE3149'!I25&gt;=70,'CF-LE3149'!R25&gt;=70,'CF-LE3149'!V25&gt;=70),"P","")</f>
        <v/>
      </c>
      <c r="D28" s="413" t="str">
        <f>if(or('CF-LE-I3150'!I25&gt;=70,'CF-LE-I3150'!R25&gt;=70,'CF-LE-I3150'!V25&gt;=70),"P"," ")</f>
        <v> </v>
      </c>
      <c r="E28" s="413" t="str">
        <f>if(or('CF-LE-F3151'!I25&gt;70,'CF-LE-F3151'!R25&gt;=70,'CF-LE-F3151'!V25&gt;=70),"P"," ")</f>
        <v> </v>
      </c>
      <c r="F28" s="413" t="str">
        <f>if(or('CF-M-3152'!I25&gt;=70,'CF-M-3152'!R25&gt;=70,'CF-M-3152'!V25&gt;=70),"P"," ")</f>
        <v> </v>
      </c>
      <c r="G28" s="413" t="str">
        <f>if(or('CF-CS-3153'!I25&gt;=70,'CF-CS-3153'!R25&gt;=70,'CF-CS-3153'!V25&gt;=70),"P"," ")</f>
        <v> </v>
      </c>
      <c r="H28" s="413" t="str">
        <f>if(or('CF-CN-3154'!I25&gt;=70,'CF-CN-3154'!R25&gt;=70,'CF-CN-3154'!V25&gt;=70),"P"," ")</f>
        <v> </v>
      </c>
      <c r="I28" s="413" t="str">
        <f>if(or('CF-EA-3155'!I25&gt;=70,'CF-EA-3155'!R25&gt;=70,'CF-EA-3155'!V25&gt;=70),"P"," ")</f>
        <v> </v>
      </c>
      <c r="J28" s="413" t="str">
        <f>if(or('CF-EF-3156'!I25&gt;=70,'CF-EF-3156'!R25&gt;=70,'CF-EF-3156'!V25&gt;=70),"P"," ")</f>
        <v> </v>
      </c>
      <c r="K28" s="413" t="str">
        <f>if(or('CF-FIHR-3157'!I25&gt;=70,'CF-FIHR-3157'!R25&gt;=70,'CF-FIHR-3157'!V25&gt;=70),"P"," ")</f>
        <v> </v>
      </c>
      <c r="L28" s="812" t="str">
        <f>'3A 2025 - 2026 DATOS DEL ESTUDI'!D22</f>
        <v/>
      </c>
      <c r="M28" s="812" t="str">
        <f>'3A 2025 - 2026 DATOS DEL ESTUDI'!C22</f>
        <v>X</v>
      </c>
      <c r="N28" s="806" t="str">
        <f t="shared" si="1"/>
        <v> </v>
      </c>
    </row>
    <row r="29">
      <c r="A29" s="117">
        <v>20.0</v>
      </c>
      <c r="B29" s="811" t="str">
        <f>'3A 2025 - 2026 DATOS DEL ESTUDI'!B23</f>
        <v>Ayendy Jesús Guzmán</v>
      </c>
      <c r="C29" s="413" t="str">
        <f>If(OR('CF-LE3149'!I26&gt;=70,'CF-LE3149'!R26&gt;=70,'CF-LE3149'!V26&gt;=70),"P","")</f>
        <v/>
      </c>
      <c r="D29" s="413" t="str">
        <f>if(or('CF-LE-I3150'!I26&gt;=70,'CF-LE-I3150'!R26&gt;=70,'CF-LE-I3150'!V26&gt;=70),"P"," ")</f>
        <v> </v>
      </c>
      <c r="E29" s="413" t="str">
        <f>if(or('CF-LE-F3151'!I26&gt;70,'CF-LE-F3151'!R26&gt;=70,'CF-LE-F3151'!V26&gt;=70),"P"," ")</f>
        <v> </v>
      </c>
      <c r="F29" s="413" t="str">
        <f>if(or('CF-M-3152'!I26&gt;=70,'CF-M-3152'!R26&gt;=70,'CF-M-3152'!V26&gt;=70),"P"," ")</f>
        <v> </v>
      </c>
      <c r="G29" s="413" t="str">
        <f>if(or('CF-CS-3153'!I26&gt;=70,'CF-CS-3153'!R26&gt;=70,'CF-CS-3153'!V26&gt;=70),"P"," ")</f>
        <v> </v>
      </c>
      <c r="H29" s="413" t="str">
        <f>if(or('CF-CN-3154'!I26&gt;=70,'CF-CN-3154'!R26&gt;=70,'CF-CN-3154'!V26&gt;=70),"P"," ")</f>
        <v> </v>
      </c>
      <c r="I29" s="413" t="str">
        <f>if(or('CF-EA-3155'!I26&gt;=70,'CF-EA-3155'!R26&gt;=70,'CF-EA-3155'!V26&gt;=70),"P"," ")</f>
        <v> </v>
      </c>
      <c r="J29" s="413" t="str">
        <f>if(or('CF-EF-3156'!I26&gt;=70,'CF-EF-3156'!R26&gt;=70,'CF-EF-3156'!V26&gt;=70),"P"," ")</f>
        <v> </v>
      </c>
      <c r="K29" s="413" t="str">
        <f>if(or('CF-FIHR-3157'!I26&gt;=70,'CF-FIHR-3157'!R26&gt;=70,'CF-FIHR-3157'!V26&gt;=70),"P"," ")</f>
        <v> </v>
      </c>
      <c r="L29" s="812" t="str">
        <f>'3A 2025 - 2026 DATOS DEL ESTUDI'!D23</f>
        <v/>
      </c>
      <c r="M29" s="812" t="str">
        <f>'3A 2025 - 2026 DATOS DEL ESTUDI'!C23</f>
        <v>X</v>
      </c>
      <c r="N29" s="806" t="str">
        <f t="shared" si="1"/>
        <v> </v>
      </c>
    </row>
    <row r="30">
      <c r="A30" s="117">
        <v>21.0</v>
      </c>
      <c r="B30" s="811" t="str">
        <f>'3A 2025 - 2026 DATOS DEL ESTUDI'!B24</f>
        <v>Yassir  Hernández Disla</v>
      </c>
      <c r="C30" s="413" t="str">
        <f>If(OR('CF-LE3149'!I27&gt;=70,'CF-LE3149'!R27&gt;=70,'CF-LE3149'!V27&gt;=70),"P","")</f>
        <v/>
      </c>
      <c r="D30" s="413" t="str">
        <f>if(or('CF-LE-I3150'!I27&gt;=70,'CF-LE-I3150'!R27&gt;=70,'CF-LE-I3150'!V27&gt;=70),"P"," ")</f>
        <v> </v>
      </c>
      <c r="E30" s="413" t="str">
        <f>if(or('CF-LE-F3151'!I27&gt;70,'CF-LE-F3151'!R27&gt;=70,'CF-LE-F3151'!V27&gt;=70),"P"," ")</f>
        <v> </v>
      </c>
      <c r="F30" s="413" t="str">
        <f>if(or('CF-M-3152'!I27&gt;=70,'CF-M-3152'!R27&gt;=70,'CF-M-3152'!V27&gt;=70),"P"," ")</f>
        <v> </v>
      </c>
      <c r="G30" s="413" t="str">
        <f>if(or('CF-CS-3153'!I27&gt;=70,'CF-CS-3153'!R27&gt;=70,'CF-CS-3153'!V27&gt;=70),"P"," ")</f>
        <v> </v>
      </c>
      <c r="H30" s="413" t="str">
        <f>if(or('CF-CN-3154'!I27&gt;=70,'CF-CN-3154'!R27&gt;=70,'CF-CN-3154'!V27&gt;=70),"P"," ")</f>
        <v> </v>
      </c>
      <c r="I30" s="413" t="str">
        <f>if(or('CF-EA-3155'!I27&gt;=70,'CF-EA-3155'!R27&gt;=70,'CF-EA-3155'!V27&gt;=70),"P"," ")</f>
        <v> </v>
      </c>
      <c r="J30" s="413" t="str">
        <f>if(or('CF-EF-3156'!I27&gt;=70,'CF-EF-3156'!R27&gt;=70,'CF-EF-3156'!V27&gt;=70),"P"," ")</f>
        <v> </v>
      </c>
      <c r="K30" s="413" t="str">
        <f>if(or('CF-FIHR-3157'!I27&gt;=70,'CF-FIHR-3157'!R27&gt;=70,'CF-FIHR-3157'!V27&gt;=70),"P"," ")</f>
        <v> </v>
      </c>
      <c r="L30" s="812" t="str">
        <f>'3A 2025 - 2026 DATOS DEL ESTUDI'!D24</f>
        <v/>
      </c>
      <c r="M30" s="812" t="str">
        <f>'3A 2025 - 2026 DATOS DEL ESTUDI'!C24</f>
        <v>X</v>
      </c>
      <c r="N30" s="806" t="str">
        <f t="shared" si="1"/>
        <v> </v>
      </c>
    </row>
    <row r="31">
      <c r="A31" s="117">
        <v>22.0</v>
      </c>
      <c r="B31" s="811" t="str">
        <f>'3A 2025 - 2026 DATOS DEL ESTUDI'!B25</f>
        <v>Yadiel  Jiménez Betances</v>
      </c>
      <c r="C31" s="413" t="str">
        <f>If(OR('CF-LE3149'!I28&gt;=70,'CF-LE3149'!R28&gt;=70,'CF-LE3149'!V28&gt;=70),"P","")</f>
        <v/>
      </c>
      <c r="D31" s="413" t="str">
        <f>if(or('CF-LE-I3150'!I28&gt;=70,'CF-LE-I3150'!R28&gt;=70,'CF-LE-I3150'!V28&gt;=70),"P"," ")</f>
        <v> </v>
      </c>
      <c r="E31" s="413" t="str">
        <f>if(or('CF-LE-F3151'!I28&gt;70,'CF-LE-F3151'!R28&gt;=70,'CF-LE-F3151'!V28&gt;=70),"P"," ")</f>
        <v> </v>
      </c>
      <c r="F31" s="413" t="str">
        <f>if(or('CF-M-3152'!I28&gt;=70,'CF-M-3152'!R28&gt;=70,'CF-M-3152'!V28&gt;=70),"P"," ")</f>
        <v> </v>
      </c>
      <c r="G31" s="413" t="str">
        <f>if(or('CF-CS-3153'!I28&gt;=70,'CF-CS-3153'!R28&gt;=70,'CF-CS-3153'!V28&gt;=70),"P"," ")</f>
        <v> </v>
      </c>
      <c r="H31" s="413" t="str">
        <f>if(or('CF-CN-3154'!I28&gt;=70,'CF-CN-3154'!R28&gt;=70,'CF-CN-3154'!V28&gt;=70),"P"," ")</f>
        <v> </v>
      </c>
      <c r="I31" s="413" t="str">
        <f>if(or('CF-EA-3155'!I28&gt;=70,'CF-EA-3155'!R28&gt;=70,'CF-EA-3155'!V28&gt;=70),"P"," ")</f>
        <v> </v>
      </c>
      <c r="J31" s="413" t="str">
        <f>if(or('CF-EF-3156'!I28&gt;=70,'CF-EF-3156'!R28&gt;=70,'CF-EF-3156'!V28&gt;=70),"P"," ")</f>
        <v> </v>
      </c>
      <c r="K31" s="413" t="str">
        <f>if(or('CF-FIHR-3157'!I28&gt;=70,'CF-FIHR-3157'!R28&gt;=70,'CF-FIHR-3157'!V28&gt;=70),"P"," ")</f>
        <v> </v>
      </c>
      <c r="L31" s="812" t="str">
        <f>'3A 2025 - 2026 DATOS DEL ESTUDI'!D25</f>
        <v/>
      </c>
      <c r="M31" s="812" t="str">
        <f>'3A 2025 - 2026 DATOS DEL ESTUDI'!C25</f>
        <v>X</v>
      </c>
      <c r="N31" s="806" t="str">
        <f t="shared" si="1"/>
        <v> </v>
      </c>
    </row>
    <row r="32">
      <c r="A32" s="117">
        <v>23.0</v>
      </c>
      <c r="B32" s="811" t="str">
        <f>'3A 2025 - 2026 DATOS DEL ESTUDI'!B26</f>
        <v>Yamel  Mella Aquino</v>
      </c>
      <c r="C32" s="413" t="str">
        <f>If(OR('CF-LE3149'!I29&gt;=70,'CF-LE3149'!R29&gt;=70,'CF-LE3149'!V29&gt;=70),"P","")</f>
        <v/>
      </c>
      <c r="D32" s="413" t="str">
        <f>if(or('CF-LE-I3150'!I29&gt;=70,'CF-LE-I3150'!R29&gt;=70,'CF-LE-I3150'!V29&gt;=70),"P"," ")</f>
        <v> </v>
      </c>
      <c r="E32" s="413" t="str">
        <f>if(or('CF-LE-F3151'!I29&gt;70,'CF-LE-F3151'!R29&gt;=70,'CF-LE-F3151'!V29&gt;=70),"P"," ")</f>
        <v> </v>
      </c>
      <c r="F32" s="413" t="str">
        <f>if(or('CF-M-3152'!I29&gt;=70,'CF-M-3152'!R29&gt;=70,'CF-M-3152'!V29&gt;=70),"P"," ")</f>
        <v> </v>
      </c>
      <c r="G32" s="413" t="str">
        <f>if(or('CF-CS-3153'!I29&gt;=70,'CF-CS-3153'!R29&gt;=70,'CF-CS-3153'!V29&gt;=70),"P"," ")</f>
        <v> </v>
      </c>
      <c r="H32" s="413" t="str">
        <f>if(or('CF-CN-3154'!I29&gt;=70,'CF-CN-3154'!R29&gt;=70,'CF-CN-3154'!V29&gt;=70),"P"," ")</f>
        <v> </v>
      </c>
      <c r="I32" s="413" t="str">
        <f>if(or('CF-EA-3155'!I29&gt;=70,'CF-EA-3155'!R29&gt;=70,'CF-EA-3155'!V29&gt;=70),"P"," ")</f>
        <v> </v>
      </c>
      <c r="J32" s="413" t="str">
        <f>if(or('CF-EF-3156'!I29&gt;=70,'CF-EF-3156'!R29&gt;=70,'CF-EF-3156'!V29&gt;=70),"P"," ")</f>
        <v> </v>
      </c>
      <c r="K32" s="413" t="str">
        <f>if(or('CF-FIHR-3157'!I29&gt;=70,'CF-FIHR-3157'!R29&gt;=70,'CF-FIHR-3157'!V29&gt;=70),"P"," ")</f>
        <v> </v>
      </c>
      <c r="L32" s="812" t="str">
        <f>'3A 2025 - 2026 DATOS DEL ESTUDI'!D26</f>
        <v>X</v>
      </c>
      <c r="M32" s="812" t="str">
        <f>'3A 2025 - 2026 DATOS DEL ESTUDI'!C26</f>
        <v/>
      </c>
      <c r="N32" s="806" t="str">
        <f t="shared" si="1"/>
        <v> </v>
      </c>
    </row>
    <row r="33">
      <c r="A33" s="117">
        <v>24.0</v>
      </c>
      <c r="B33" s="811" t="str">
        <f>'3A 2025 - 2026 DATOS DEL ESTUDI'!B27</f>
        <v>Sariely Del Carmen Mena Chávez</v>
      </c>
      <c r="C33" s="413" t="str">
        <f>If(OR('CF-LE3149'!I30&gt;=70,'CF-LE3149'!R30&gt;=70,'CF-LE3149'!V30&gt;=70),"P","")</f>
        <v/>
      </c>
      <c r="D33" s="413" t="str">
        <f>if(or('CF-LE-I3150'!I30&gt;=70,'CF-LE-I3150'!R30&gt;=70,'CF-LE-I3150'!V30&gt;=70),"P"," ")</f>
        <v> </v>
      </c>
      <c r="E33" s="413" t="str">
        <f>if(or('CF-LE-F3151'!I30&gt;70,'CF-LE-F3151'!R30&gt;=70,'CF-LE-F3151'!V30&gt;=70),"P"," ")</f>
        <v> </v>
      </c>
      <c r="F33" s="413" t="str">
        <f>if(or('CF-M-3152'!I30&gt;=70,'CF-M-3152'!R30&gt;=70,'CF-M-3152'!V30&gt;=70),"P"," ")</f>
        <v> </v>
      </c>
      <c r="G33" s="413" t="str">
        <f>if(or('CF-CS-3153'!I30&gt;=70,'CF-CS-3153'!R30&gt;=70,'CF-CS-3153'!V30&gt;=70),"P"," ")</f>
        <v> </v>
      </c>
      <c r="H33" s="413" t="str">
        <f>if(or('CF-CN-3154'!I30&gt;=70,'CF-CN-3154'!R30&gt;=70,'CF-CN-3154'!V30&gt;=70),"P"," ")</f>
        <v> </v>
      </c>
      <c r="I33" s="413" t="str">
        <f>if(or('CF-EA-3155'!I30&gt;=70,'CF-EA-3155'!R30&gt;=70,'CF-EA-3155'!V30&gt;=70),"P"," ")</f>
        <v> </v>
      </c>
      <c r="J33" s="413" t="str">
        <f>if(or('CF-EF-3156'!I30&gt;=70,'CF-EF-3156'!R30&gt;=70,'CF-EF-3156'!V30&gt;=70),"P"," ")</f>
        <v> </v>
      </c>
      <c r="K33" s="413" t="str">
        <f>if(or('CF-FIHR-3157'!I30&gt;=70,'CF-FIHR-3157'!R30&gt;=70,'CF-FIHR-3157'!V30&gt;=70),"P"," ")</f>
        <v> </v>
      </c>
      <c r="L33" s="812" t="str">
        <f>'3A 2025 - 2026 DATOS DEL ESTUDI'!D27</f>
        <v>X</v>
      </c>
      <c r="M33" s="812" t="str">
        <f>'3A 2025 - 2026 DATOS DEL ESTUDI'!C27</f>
        <v/>
      </c>
      <c r="N33" s="806" t="str">
        <f t="shared" si="1"/>
        <v> </v>
      </c>
    </row>
    <row r="34">
      <c r="A34" s="117">
        <v>25.0</v>
      </c>
      <c r="B34" s="811" t="str">
        <f>'3A 2025 - 2026 DATOS DEL ESTUDI'!B28</f>
        <v>David Carmelo Navas Fernández</v>
      </c>
      <c r="C34" s="413" t="str">
        <f>If(OR('CF-LE3149'!I31&gt;=70,'CF-LE3149'!R31&gt;=70,'CF-LE3149'!V31&gt;=70),"P","")</f>
        <v/>
      </c>
      <c r="D34" s="413" t="str">
        <f>if(or('CF-LE-I3150'!I31&gt;=70,'CF-LE-I3150'!R31&gt;=70,'CF-LE-I3150'!V31&gt;=70),"P"," ")</f>
        <v> </v>
      </c>
      <c r="E34" s="413" t="str">
        <f>if(or('CF-LE-F3151'!I31&gt;70,'CF-LE-F3151'!R31&gt;=70,'CF-LE-F3151'!V31&gt;=70),"P"," ")</f>
        <v> </v>
      </c>
      <c r="F34" s="413" t="str">
        <f>if(or('CF-M-3152'!I31&gt;=70,'CF-M-3152'!R31&gt;=70,'CF-M-3152'!V31&gt;=70),"P"," ")</f>
        <v> </v>
      </c>
      <c r="G34" s="413" t="str">
        <f>if(or('CF-CS-3153'!I31&gt;=70,'CF-CS-3153'!R31&gt;=70,'CF-CS-3153'!V31&gt;=70),"P"," ")</f>
        <v> </v>
      </c>
      <c r="H34" s="413" t="str">
        <f>if(or('CF-CN-3154'!I31&gt;=70,'CF-CN-3154'!R31&gt;=70,'CF-CN-3154'!V31&gt;=70),"P"," ")</f>
        <v> </v>
      </c>
      <c r="I34" s="413" t="str">
        <f>if(or('CF-EA-3155'!I31&gt;=70,'CF-EA-3155'!R31&gt;=70,'CF-EA-3155'!V31&gt;=70),"P"," ")</f>
        <v> </v>
      </c>
      <c r="J34" s="413" t="str">
        <f>if(or('CF-EF-3156'!I31&gt;=70,'CF-EF-3156'!R31&gt;=70,'CF-EF-3156'!V31&gt;=70),"P"," ")</f>
        <v> </v>
      </c>
      <c r="K34" s="413" t="str">
        <f>if(or('CF-FIHR-3157'!I31&gt;=70,'CF-FIHR-3157'!R31&gt;=70,'CF-FIHR-3157'!V31&gt;=70),"P"," ")</f>
        <v> </v>
      </c>
      <c r="L34" s="812" t="str">
        <f>'3A 2025 - 2026 DATOS DEL ESTUDI'!D28</f>
        <v/>
      </c>
      <c r="M34" s="812" t="str">
        <f>'3A 2025 - 2026 DATOS DEL ESTUDI'!C28</f>
        <v>X</v>
      </c>
      <c r="N34" s="806" t="str">
        <f t="shared" si="1"/>
        <v> </v>
      </c>
    </row>
    <row r="35">
      <c r="A35" s="117">
        <v>26.0</v>
      </c>
      <c r="B35" s="811" t="str">
        <f>'3A 2025 - 2026 DATOS DEL ESTUDI'!B29</f>
        <v>Andriw Jelier Ortiz Rodríguez</v>
      </c>
      <c r="C35" s="413" t="str">
        <f>If(OR('CF-LE3149'!I32&gt;=70,'CF-LE3149'!R32&gt;=70,'CF-LE3149'!V32&gt;=70),"P","")</f>
        <v/>
      </c>
      <c r="D35" s="413" t="str">
        <f>if(or('CF-LE-I3150'!I32&gt;=70,'CF-LE-I3150'!R32&gt;=70,'CF-LE-I3150'!V32&gt;=70),"P"," ")</f>
        <v> </v>
      </c>
      <c r="E35" s="413" t="str">
        <f>if(or('CF-LE-F3151'!I32&gt;70,'CF-LE-F3151'!R32&gt;=70,'CF-LE-F3151'!V32&gt;=70),"P"," ")</f>
        <v> </v>
      </c>
      <c r="F35" s="413" t="str">
        <f>if(or('CF-M-3152'!I32&gt;=70,'CF-M-3152'!R32&gt;=70,'CF-M-3152'!V32&gt;=70),"P"," ")</f>
        <v> </v>
      </c>
      <c r="G35" s="413" t="str">
        <f>if(or('CF-CS-3153'!I32&gt;=70,'CF-CS-3153'!R32&gt;=70,'CF-CS-3153'!V32&gt;=70),"P"," ")</f>
        <v> </v>
      </c>
      <c r="H35" s="413" t="str">
        <f>if(or('CF-CN-3154'!I32&gt;=70,'CF-CN-3154'!R32&gt;=70,'CF-CN-3154'!V32&gt;=70),"P"," ")</f>
        <v> </v>
      </c>
      <c r="I35" s="413" t="str">
        <f>if(or('CF-EA-3155'!I32&gt;=70,'CF-EA-3155'!R32&gt;=70,'CF-EA-3155'!V32&gt;=70),"P"," ")</f>
        <v> </v>
      </c>
      <c r="J35" s="413" t="str">
        <f>if(or('CF-EF-3156'!I32&gt;=70,'CF-EF-3156'!R32&gt;=70,'CF-EF-3156'!V32&gt;=70),"P"," ")</f>
        <v> </v>
      </c>
      <c r="K35" s="413" t="str">
        <f>if(or('CF-FIHR-3157'!I32&gt;=70,'CF-FIHR-3157'!R32&gt;=70,'CF-FIHR-3157'!V32&gt;=70),"P"," ")</f>
        <v> </v>
      </c>
      <c r="L35" s="812" t="str">
        <f>'3A 2025 - 2026 DATOS DEL ESTUDI'!D29</f>
        <v/>
      </c>
      <c r="M35" s="812" t="str">
        <f>'3A 2025 - 2026 DATOS DEL ESTUDI'!C29</f>
        <v>X</v>
      </c>
      <c r="N35" s="806" t="str">
        <f t="shared" si="1"/>
        <v> </v>
      </c>
    </row>
    <row r="36">
      <c r="A36" s="117">
        <v>27.0</v>
      </c>
      <c r="B36" s="811" t="str">
        <f>'3A 2025 - 2026 DATOS DEL ESTUDI'!B30</f>
        <v>Dashley Nicole Peña García</v>
      </c>
      <c r="C36" s="413" t="str">
        <f>If(OR('CF-LE3149'!I33&gt;=70,'CF-LE3149'!R33&gt;=70,'CF-LE3149'!V33&gt;=70),"P","")</f>
        <v/>
      </c>
      <c r="D36" s="413" t="str">
        <f>if(or('CF-LE-I3150'!I33&gt;=70,'CF-LE-I3150'!R33&gt;=70,'CF-LE-I3150'!V33&gt;=70),"P"," ")</f>
        <v> </v>
      </c>
      <c r="E36" s="413" t="str">
        <f>if(or('CF-LE-F3151'!I33&gt;70,'CF-LE-F3151'!R33&gt;=70,'CF-LE-F3151'!V33&gt;=70),"P"," ")</f>
        <v> </v>
      </c>
      <c r="F36" s="413" t="str">
        <f>if(or('CF-M-3152'!I33&gt;=70,'CF-M-3152'!R33&gt;=70,'CF-M-3152'!V33&gt;=70),"P"," ")</f>
        <v> </v>
      </c>
      <c r="G36" s="413" t="str">
        <f>if(or('CF-CS-3153'!I33&gt;=70,'CF-CS-3153'!R33&gt;=70,'CF-CS-3153'!V33&gt;=70),"P"," ")</f>
        <v> </v>
      </c>
      <c r="H36" s="413" t="str">
        <f>if(or('CF-CN-3154'!I33&gt;=70,'CF-CN-3154'!R33&gt;=70,'CF-CN-3154'!V33&gt;=70),"P"," ")</f>
        <v> </v>
      </c>
      <c r="I36" s="413" t="str">
        <f>if(or('CF-EA-3155'!I33&gt;=70,'CF-EA-3155'!R33&gt;=70,'CF-EA-3155'!V33&gt;=70),"P"," ")</f>
        <v> </v>
      </c>
      <c r="J36" s="413" t="str">
        <f>if(or('CF-EF-3156'!I33&gt;=70,'CF-EF-3156'!R33&gt;=70,'CF-EF-3156'!V33&gt;=70),"P"," ")</f>
        <v> </v>
      </c>
      <c r="K36" s="413" t="str">
        <f>if(or('CF-FIHR-3157'!I33&gt;=70,'CF-FIHR-3157'!R33&gt;=70,'CF-FIHR-3157'!V33&gt;=70),"P"," ")</f>
        <v> </v>
      </c>
      <c r="L36" s="812" t="str">
        <f>'3A 2025 - 2026 DATOS DEL ESTUDI'!D30</f>
        <v>X</v>
      </c>
      <c r="M36" s="812" t="str">
        <f>'3A 2025 - 2026 DATOS DEL ESTUDI'!C30</f>
        <v/>
      </c>
      <c r="N36" s="806" t="str">
        <f t="shared" si="1"/>
        <v> </v>
      </c>
    </row>
    <row r="37">
      <c r="A37" s="117">
        <v>28.0</v>
      </c>
      <c r="B37" s="811" t="str">
        <f>'3A 2025 - 2026 DATOS DEL ESTUDI'!B31</f>
        <v>Yesly  Peña Muñoz</v>
      </c>
      <c r="C37" s="413" t="str">
        <f>If(OR('CF-LE3149'!I34&gt;=70,'CF-LE3149'!R34&gt;=70,'CF-LE3149'!V34&gt;=70),"P","")</f>
        <v/>
      </c>
      <c r="D37" s="413" t="str">
        <f>if(or('CF-LE-I3150'!I34&gt;=70,'CF-LE-I3150'!R34&gt;=70,'CF-LE-I3150'!V34&gt;=70),"P"," ")</f>
        <v> </v>
      </c>
      <c r="E37" s="413" t="str">
        <f>if(or('CF-LE-F3151'!I34&gt;70,'CF-LE-F3151'!R34&gt;=70,'CF-LE-F3151'!V34&gt;=70),"P"," ")</f>
        <v> </v>
      </c>
      <c r="F37" s="413" t="str">
        <f>if(or('CF-M-3152'!I34&gt;=70,'CF-M-3152'!R34&gt;=70,'CF-M-3152'!V34&gt;=70),"P"," ")</f>
        <v>P</v>
      </c>
      <c r="G37" s="413" t="str">
        <f>if(or('CF-CS-3153'!I34&gt;=70,'CF-CS-3153'!R34&gt;=70,'CF-CS-3153'!V34&gt;=70),"P"," ")</f>
        <v>P</v>
      </c>
      <c r="H37" s="413" t="str">
        <f>if(or('CF-CN-3154'!I34&gt;=70,'CF-CN-3154'!R34&gt;=70,'CF-CN-3154'!V34&gt;=70),"P"," ")</f>
        <v>P</v>
      </c>
      <c r="I37" s="413" t="str">
        <f>if(or('CF-EA-3155'!I34&gt;=70,'CF-EA-3155'!R34&gt;=70,'CF-EA-3155'!V34&gt;=70),"P"," ")</f>
        <v>P</v>
      </c>
      <c r="J37" s="413" t="str">
        <f>if(or('CF-EF-3156'!I34&gt;=70,'CF-EF-3156'!R34&gt;=70,'CF-EF-3156'!V34&gt;=70),"P"," ")</f>
        <v> </v>
      </c>
      <c r="K37" s="413" t="str">
        <f>if(or('CF-FIHR-3157'!I34&gt;=70,'CF-FIHR-3157'!R34&gt;=70,'CF-FIHR-3157'!V34&gt;=70),"P"," ")</f>
        <v>P</v>
      </c>
      <c r="L37" s="812" t="str">
        <f>'3A 2025 - 2026 DATOS DEL ESTUDI'!D31</f>
        <v>X</v>
      </c>
      <c r="M37" s="812" t="str">
        <f>'3A 2025 - 2026 DATOS DEL ESTUDI'!C31</f>
        <v/>
      </c>
      <c r="N37" s="806" t="str">
        <f t="shared" si="1"/>
        <v> </v>
      </c>
    </row>
    <row r="38">
      <c r="A38" s="117">
        <v>29.0</v>
      </c>
      <c r="B38" s="811" t="str">
        <f>'3A 2025 - 2026 DATOS DEL ESTUDI'!B32</f>
        <v>Wilbert  Peña Paulino</v>
      </c>
      <c r="C38" s="413" t="str">
        <f>If(OR('CF-LE3149'!I35&gt;=70,'CF-LE3149'!R35&gt;=70,'CF-LE3149'!V35&gt;=70),"P","")</f>
        <v/>
      </c>
      <c r="D38" s="413" t="str">
        <f>if(or('CF-LE-I3150'!I35&gt;=70,'CF-LE-I3150'!R35&gt;=70,'CF-LE-I3150'!V35&gt;=70),"P"," ")</f>
        <v> </v>
      </c>
      <c r="E38" s="413" t="str">
        <f>if(or('CF-LE-F3151'!I35&gt;70,'CF-LE-F3151'!R35&gt;=70,'CF-LE-F3151'!V35&gt;=70),"P"," ")</f>
        <v> </v>
      </c>
      <c r="F38" s="413" t="str">
        <f>if(or('CF-M-3152'!I35&gt;=70,'CF-M-3152'!R35&gt;=70,'CF-M-3152'!V35&gt;=70),"P"," ")</f>
        <v> </v>
      </c>
      <c r="G38" s="413" t="str">
        <f>if(or('CF-CS-3153'!I35&gt;=70,'CF-CS-3153'!R35&gt;=70,'CF-CS-3153'!V35&gt;=70),"P"," ")</f>
        <v> </v>
      </c>
      <c r="H38" s="413" t="str">
        <f>if(or('CF-CN-3154'!I35&gt;=70,'CF-CN-3154'!R35&gt;=70,'CF-CN-3154'!V35&gt;=70),"P"," ")</f>
        <v> </v>
      </c>
      <c r="I38" s="413" t="str">
        <f>if(or('CF-EA-3155'!I35&gt;=70,'CF-EA-3155'!R35&gt;=70,'CF-EA-3155'!V35&gt;=70),"P"," ")</f>
        <v> </v>
      </c>
      <c r="J38" s="413" t="str">
        <f>if(or('CF-EF-3156'!I35&gt;=70,'CF-EF-3156'!R35&gt;=70,'CF-EF-3156'!V35&gt;=70),"P"," ")</f>
        <v> </v>
      </c>
      <c r="K38" s="413" t="str">
        <f>if(or('CF-FIHR-3157'!I35&gt;=70,'CF-FIHR-3157'!R35&gt;=70,'CF-FIHR-3157'!V35&gt;=70),"P"," ")</f>
        <v> </v>
      </c>
      <c r="L38" s="812" t="str">
        <f>'3A 2025 - 2026 DATOS DEL ESTUDI'!D32</f>
        <v/>
      </c>
      <c r="M38" s="812" t="str">
        <f>'3A 2025 - 2026 DATOS DEL ESTUDI'!C32</f>
        <v>X</v>
      </c>
      <c r="N38" s="806" t="str">
        <f t="shared" si="1"/>
        <v> </v>
      </c>
    </row>
    <row r="39">
      <c r="A39" s="117">
        <v>30.0</v>
      </c>
      <c r="B39" s="811" t="str">
        <f>'3A 2025 - 2026 DATOS DEL ESTUDI'!B33</f>
        <v>Yonayry  Peña Santos</v>
      </c>
      <c r="C39" s="413" t="str">
        <f>If(OR('CF-LE3149'!I36&gt;=70,'CF-LE3149'!R36&gt;=70,'CF-LE3149'!V36&gt;=70),"P","")</f>
        <v/>
      </c>
      <c r="D39" s="413" t="str">
        <f>if(or('CF-LE-I3150'!I36&gt;=70,'CF-LE-I3150'!R36&gt;=70,'CF-LE-I3150'!V36&gt;=70),"P"," ")</f>
        <v> </v>
      </c>
      <c r="E39" s="413" t="str">
        <f>if(or('CF-LE-F3151'!I36&gt;70,'CF-LE-F3151'!R36&gt;=70,'CF-LE-F3151'!V36&gt;=70),"P"," ")</f>
        <v> </v>
      </c>
      <c r="F39" s="413" t="str">
        <f>if(or('CF-M-3152'!I36&gt;=70,'CF-M-3152'!R36&gt;=70,'CF-M-3152'!V36&gt;=70),"P"," ")</f>
        <v> </v>
      </c>
      <c r="G39" s="413" t="str">
        <f>if(or('CF-CS-3153'!I36&gt;=70,'CF-CS-3153'!R36&gt;=70,'CF-CS-3153'!V36&gt;=70),"P"," ")</f>
        <v> </v>
      </c>
      <c r="H39" s="413" t="str">
        <f>if(or('CF-CN-3154'!I36&gt;=70,'CF-CN-3154'!R36&gt;=70,'CF-CN-3154'!V36&gt;=70),"P"," ")</f>
        <v> </v>
      </c>
      <c r="I39" s="413" t="str">
        <f>if(or('CF-EA-3155'!I36&gt;=70,'CF-EA-3155'!R36&gt;=70,'CF-EA-3155'!V36&gt;=70),"P"," ")</f>
        <v> </v>
      </c>
      <c r="J39" s="413" t="str">
        <f>if(or('CF-EF-3156'!I36&gt;=70,'CF-EF-3156'!R36&gt;=70,'CF-EF-3156'!V36&gt;=70),"P"," ")</f>
        <v> </v>
      </c>
      <c r="K39" s="413" t="str">
        <f>if(or('CF-FIHR-3157'!I36&gt;=70,'CF-FIHR-3157'!R36&gt;=70,'CF-FIHR-3157'!V36&gt;=70),"P"," ")</f>
        <v> </v>
      </c>
      <c r="L39" s="812" t="str">
        <f>'3A 2025 - 2026 DATOS DEL ESTUDI'!D33</f>
        <v>X</v>
      </c>
      <c r="M39" s="812" t="str">
        <f>'3A 2025 - 2026 DATOS DEL ESTUDI'!C33</f>
        <v/>
      </c>
      <c r="N39" s="806" t="str">
        <f t="shared" si="1"/>
        <v> </v>
      </c>
    </row>
    <row r="40">
      <c r="A40" s="117">
        <v>31.0</v>
      </c>
      <c r="B40" s="811" t="str">
        <f>'3A 2025 - 2026 DATOS DEL ESTUDI'!B34</f>
        <v>Rossier Analiz Pérez Rodríguez</v>
      </c>
      <c r="C40" s="413" t="str">
        <f>If(OR('CF-LE3149'!I37&gt;=70,'CF-LE3149'!R37&gt;=70,'CF-LE3149'!V37&gt;=70),"P","")</f>
        <v/>
      </c>
      <c r="D40" s="413" t="str">
        <f>if(or('CF-LE-I3150'!I37&gt;=70,'CF-LE-I3150'!R37&gt;=70,'CF-LE-I3150'!V37&gt;=70),"P"," ")</f>
        <v> </v>
      </c>
      <c r="E40" s="413" t="str">
        <f>if(or('CF-LE-F3151'!I37&gt;70,'CF-LE-F3151'!R37&gt;=70,'CF-LE-F3151'!V37&gt;=70),"P"," ")</f>
        <v> </v>
      </c>
      <c r="F40" s="413" t="str">
        <f>if(or('CF-M-3152'!I37&gt;=70,'CF-M-3152'!R37&gt;=70,'CF-M-3152'!V37&gt;=70),"P"," ")</f>
        <v> </v>
      </c>
      <c r="G40" s="413" t="str">
        <f>if(or('CF-CS-3153'!I37&gt;=70,'CF-CS-3153'!R37&gt;=70,'CF-CS-3153'!V37&gt;=70),"P"," ")</f>
        <v> </v>
      </c>
      <c r="H40" s="413" t="str">
        <f>if(or('CF-CN-3154'!I37&gt;=70,'CF-CN-3154'!R37&gt;=70,'CF-CN-3154'!V37&gt;=70),"P"," ")</f>
        <v> </v>
      </c>
      <c r="I40" s="413" t="str">
        <f>if(or('CF-EA-3155'!I37&gt;=70,'CF-EA-3155'!R37&gt;=70,'CF-EA-3155'!V37&gt;=70),"P"," ")</f>
        <v> </v>
      </c>
      <c r="J40" s="413" t="str">
        <f>if(or('CF-EF-3156'!I37&gt;=70,'CF-EF-3156'!R37&gt;=70,'CF-EF-3156'!V37&gt;=70),"P"," ")</f>
        <v> </v>
      </c>
      <c r="K40" s="413" t="str">
        <f>if(or('CF-FIHR-3157'!I37&gt;=70,'CF-FIHR-3157'!R37&gt;=70,'CF-FIHR-3157'!V37&gt;=70),"P"," ")</f>
        <v> </v>
      </c>
      <c r="L40" s="812" t="str">
        <f>'3A 2025 - 2026 DATOS DEL ESTUDI'!D34</f>
        <v>X</v>
      </c>
      <c r="M40" s="812" t="str">
        <f>'3A 2025 - 2026 DATOS DEL ESTUDI'!C34</f>
        <v/>
      </c>
      <c r="N40" s="806" t="str">
        <f t="shared" si="1"/>
        <v> </v>
      </c>
    </row>
    <row r="41">
      <c r="A41" s="117">
        <v>32.0</v>
      </c>
      <c r="B41" s="811" t="str">
        <f>'3A 2025 - 2026 DATOS DEL ESTUDI'!B35</f>
        <v>Joseph Francisco Ramírez Espinosa</v>
      </c>
      <c r="C41" s="413" t="str">
        <f>If(OR('CF-LE3149'!I38&gt;=70,'CF-LE3149'!R38&gt;=70,'CF-LE3149'!V38&gt;=70),"P","")</f>
        <v/>
      </c>
      <c r="D41" s="413" t="str">
        <f>if(or('CF-LE-I3150'!I38&gt;=70,'CF-LE-I3150'!R38&gt;=70,'CF-LE-I3150'!V38&gt;=70),"P"," ")</f>
        <v> </v>
      </c>
      <c r="E41" s="413" t="str">
        <f>if(or('CF-LE-F3151'!I38&gt;70,'CF-LE-F3151'!R38&gt;=70,'CF-LE-F3151'!V38&gt;=70),"P"," ")</f>
        <v> </v>
      </c>
      <c r="F41" s="413" t="str">
        <f>if(or('CF-M-3152'!I38&gt;=70,'CF-M-3152'!R38&gt;=70,'CF-M-3152'!V38&gt;=70),"P"," ")</f>
        <v> </v>
      </c>
      <c r="G41" s="413" t="str">
        <f>if(or('CF-CS-3153'!I38&gt;=70,'CF-CS-3153'!R38&gt;=70,'CF-CS-3153'!V38&gt;=70),"P"," ")</f>
        <v> </v>
      </c>
      <c r="H41" s="413" t="str">
        <f>if(or('CF-CN-3154'!I38&gt;=70,'CF-CN-3154'!R38&gt;=70,'CF-CN-3154'!V38&gt;=70),"P"," ")</f>
        <v> </v>
      </c>
      <c r="I41" s="413" t="str">
        <f>if(or('CF-EA-3155'!I38&gt;=70,'CF-EA-3155'!R38&gt;=70,'CF-EA-3155'!V38&gt;=70),"P"," ")</f>
        <v> </v>
      </c>
      <c r="J41" s="413" t="str">
        <f>if(or('CF-EF-3156'!I38&gt;=70,'CF-EF-3156'!R38&gt;=70,'CF-EF-3156'!V38&gt;=70),"P"," ")</f>
        <v> </v>
      </c>
      <c r="K41" s="413" t="str">
        <f>if(or('CF-FIHR-3157'!I38&gt;=70,'CF-FIHR-3157'!R38&gt;=70,'CF-FIHR-3157'!V38&gt;=70),"P"," ")</f>
        <v> </v>
      </c>
      <c r="L41" s="812" t="str">
        <f>'3A 2025 - 2026 DATOS DEL ESTUDI'!D35</f>
        <v/>
      </c>
      <c r="M41" s="812" t="str">
        <f>'3A 2025 - 2026 DATOS DEL ESTUDI'!C35</f>
        <v>X</v>
      </c>
      <c r="N41" s="806" t="str">
        <f t="shared" si="1"/>
        <v> </v>
      </c>
    </row>
    <row r="42">
      <c r="A42" s="117">
        <v>33.0</v>
      </c>
      <c r="B42" s="811" t="str">
        <f>'3A 2025 - 2026 DATOS DEL ESTUDI'!B36</f>
        <v>Yariel Alfonso Ramos</v>
      </c>
      <c r="C42" s="413" t="str">
        <f>If(OR('CF-LE3149'!I39&gt;=70,'CF-LE3149'!R39&gt;=70,'CF-LE3149'!V39&gt;=70),"P","")</f>
        <v/>
      </c>
      <c r="D42" s="413" t="str">
        <f>if(or('CF-LE-I3150'!I39&gt;=70,'CF-LE-I3150'!R39&gt;=70,'CF-LE-I3150'!V39&gt;=70),"P"," ")</f>
        <v> </v>
      </c>
      <c r="E42" s="413" t="str">
        <f>if(or('CF-LE-F3151'!I39&gt;70,'CF-LE-F3151'!R39&gt;=70,'CF-LE-F3151'!V39&gt;=70),"P"," ")</f>
        <v> </v>
      </c>
      <c r="F42" s="413" t="str">
        <f>if(or('CF-M-3152'!I39&gt;=70,'CF-M-3152'!R39&gt;=70,'CF-M-3152'!V39&gt;=70),"P"," ")</f>
        <v> </v>
      </c>
      <c r="G42" s="413" t="str">
        <f>if(or('CF-CS-3153'!I39&gt;=70,'CF-CS-3153'!R39&gt;=70,'CF-CS-3153'!V39&gt;=70),"P"," ")</f>
        <v> </v>
      </c>
      <c r="H42" s="413" t="str">
        <f>if(or('CF-CN-3154'!I39&gt;=70,'CF-CN-3154'!R39&gt;=70,'CF-CN-3154'!V39&gt;=70),"P"," ")</f>
        <v> </v>
      </c>
      <c r="I42" s="413" t="str">
        <f>if(or('CF-EA-3155'!I39&gt;=70,'CF-EA-3155'!R39&gt;=70,'CF-EA-3155'!V39&gt;=70),"P"," ")</f>
        <v> </v>
      </c>
      <c r="J42" s="413" t="str">
        <f>if(or('CF-EF-3156'!I39&gt;=70,'CF-EF-3156'!R39&gt;=70,'CF-EF-3156'!V39&gt;=70),"P"," ")</f>
        <v> </v>
      </c>
      <c r="K42" s="413" t="str">
        <f>if(or('CF-FIHR-3157'!I39&gt;=70,'CF-FIHR-3157'!R39&gt;=70,'CF-FIHR-3157'!V39&gt;=70),"P"," ")</f>
        <v> </v>
      </c>
      <c r="L42" s="812" t="str">
        <f>'3A 2025 - 2026 DATOS DEL ESTUDI'!D36</f>
        <v/>
      </c>
      <c r="M42" s="812" t="str">
        <f>'3A 2025 - 2026 DATOS DEL ESTUDI'!C36</f>
        <v>X</v>
      </c>
      <c r="N42" s="806" t="str">
        <f t="shared" si="1"/>
        <v> </v>
      </c>
    </row>
    <row r="43">
      <c r="A43" s="117">
        <v>34.0</v>
      </c>
      <c r="B43" s="811" t="str">
        <f>'3A 2025 - 2026 DATOS DEL ESTUDI'!B37</f>
        <v>Carlos David Rodríguez Almánzar</v>
      </c>
      <c r="C43" s="413" t="str">
        <f>If(OR('CF-LE3149'!I40&gt;=70,'CF-LE3149'!R40&gt;=70,'CF-LE3149'!V40&gt;=70),"P","")</f>
        <v/>
      </c>
      <c r="D43" s="413" t="str">
        <f>if(or('CF-LE-I3150'!I40&gt;=70,'CF-LE-I3150'!R40&gt;=70,'CF-LE-I3150'!V40&gt;=70),"P"," ")</f>
        <v> </v>
      </c>
      <c r="E43" s="413" t="str">
        <f>if(or('CF-LE-F3151'!I40&gt;70,'CF-LE-F3151'!R40&gt;=70,'CF-LE-F3151'!V40&gt;=70),"P"," ")</f>
        <v> </v>
      </c>
      <c r="F43" s="413" t="str">
        <f>if(or('CF-M-3152'!I40&gt;=70,'CF-M-3152'!R40&gt;=70,'CF-M-3152'!V40&gt;=70),"P"," ")</f>
        <v> </v>
      </c>
      <c r="G43" s="413" t="str">
        <f>if(or('CF-CS-3153'!I40&gt;=70,'CF-CS-3153'!R40&gt;=70,'CF-CS-3153'!V40&gt;=70),"P"," ")</f>
        <v> </v>
      </c>
      <c r="H43" s="413" t="str">
        <f>if(or('CF-CN-3154'!I40&gt;=70,'CF-CN-3154'!R40&gt;=70,'CF-CN-3154'!V40&gt;=70),"P"," ")</f>
        <v> </v>
      </c>
      <c r="I43" s="413" t="str">
        <f>if(or('CF-EA-3155'!I40&gt;=70,'CF-EA-3155'!R40&gt;=70,'CF-EA-3155'!V40&gt;=70),"P"," ")</f>
        <v> </v>
      </c>
      <c r="J43" s="413" t="str">
        <f>if(or('CF-EF-3156'!I40&gt;=70,'CF-EF-3156'!R40&gt;=70,'CF-EF-3156'!V40&gt;=70),"P"," ")</f>
        <v> </v>
      </c>
      <c r="K43" s="413" t="str">
        <f>if(or('CF-FIHR-3157'!I40&gt;=70,'CF-FIHR-3157'!R40&gt;=70,'CF-FIHR-3157'!V40&gt;=70),"P"," ")</f>
        <v> </v>
      </c>
      <c r="L43" s="812" t="str">
        <f>'3A 2025 - 2026 DATOS DEL ESTUDI'!D37</f>
        <v/>
      </c>
      <c r="M43" s="812" t="str">
        <f>'3A 2025 - 2026 DATOS DEL ESTUDI'!C37</f>
        <v>X</v>
      </c>
      <c r="N43" s="806" t="str">
        <f t="shared" si="1"/>
        <v> </v>
      </c>
    </row>
    <row r="44">
      <c r="A44" s="117">
        <v>35.0</v>
      </c>
      <c r="B44" s="811" t="str">
        <f>'3A 2025 - 2026 DATOS DEL ESTUDI'!B38</f>
        <v>Darianni  Santos Medina</v>
      </c>
      <c r="C44" s="413" t="str">
        <f>If(OR('CF-LE3149'!I41&gt;=70,'CF-LE3149'!R41&gt;=70,'CF-LE3149'!V41&gt;=70),"P","")</f>
        <v/>
      </c>
      <c r="D44" s="413" t="str">
        <f>if(or('CF-LE-I3150'!I41&gt;=70,'CF-LE-I3150'!R41&gt;=70,'CF-LE-I3150'!V41&gt;=70),"P"," ")</f>
        <v> </v>
      </c>
      <c r="E44" s="413" t="str">
        <f>if(or('CF-LE-F3151'!I41&gt;70,'CF-LE-F3151'!R41&gt;=70,'CF-LE-F3151'!V41&gt;=70),"P"," ")</f>
        <v> </v>
      </c>
      <c r="F44" s="413" t="str">
        <f>if(or('CF-M-3152'!I41&gt;=70,'CF-M-3152'!R41&gt;=70,'CF-M-3152'!V41&gt;=70),"P"," ")</f>
        <v> </v>
      </c>
      <c r="G44" s="413" t="str">
        <f>if(or('CF-CS-3153'!I41&gt;=70,'CF-CS-3153'!R41&gt;=70,'CF-CS-3153'!V41&gt;=70),"P"," ")</f>
        <v> </v>
      </c>
      <c r="H44" s="413" t="str">
        <f>if(or('CF-CN-3154'!I41&gt;=70,'CF-CN-3154'!R41&gt;=70,'CF-CN-3154'!V41&gt;=70),"P"," ")</f>
        <v> </v>
      </c>
      <c r="I44" s="413" t="str">
        <f>if(or('CF-EA-3155'!I41&gt;=70,'CF-EA-3155'!R41&gt;=70,'CF-EA-3155'!V41&gt;=70),"P"," ")</f>
        <v> </v>
      </c>
      <c r="J44" s="413" t="str">
        <f>if(or('CF-EF-3156'!I41&gt;=70,'CF-EF-3156'!R41&gt;=70,'CF-EF-3156'!V41&gt;=70),"P"," ")</f>
        <v> </v>
      </c>
      <c r="K44" s="413" t="str">
        <f>if(or('CF-FIHR-3157'!I41&gt;=70,'CF-FIHR-3157'!R41&gt;=70,'CF-FIHR-3157'!V41&gt;=70),"P"," ")</f>
        <v> </v>
      </c>
      <c r="L44" s="812" t="str">
        <f>'3A 2025 - 2026 DATOS DEL ESTUDI'!D38</f>
        <v>X</v>
      </c>
      <c r="M44" s="812" t="str">
        <f>'3A 2025 - 2026 DATOS DEL ESTUDI'!C38</f>
        <v/>
      </c>
      <c r="N44" s="806" t="str">
        <f t="shared" si="1"/>
        <v> </v>
      </c>
    </row>
    <row r="45">
      <c r="A45" s="117">
        <v>36.0</v>
      </c>
      <c r="B45" s="811" t="str">
        <f>'3A 2025 - 2026 DATOS DEL ESTUDI'!B39</f>
        <v>Rosyeli Carolina Tavarez  Reyes</v>
      </c>
      <c r="C45" s="413" t="str">
        <f>If(OR('CF-LE3149'!I42&gt;=70,'CF-LE3149'!R42&gt;=70,'CF-LE3149'!V42&gt;=70),"P","")</f>
        <v/>
      </c>
      <c r="D45" s="413" t="str">
        <f>if(or('CF-LE-I3150'!I42&gt;=70,'CF-LE-I3150'!R42&gt;=70,'CF-LE-I3150'!V42&gt;=70),"P"," ")</f>
        <v> </v>
      </c>
      <c r="E45" s="413" t="str">
        <f>if(or('CF-LE-F3151'!I42&gt;70,'CF-LE-F3151'!R42&gt;=70,'CF-LE-F3151'!V42&gt;=70),"P"," ")</f>
        <v> </v>
      </c>
      <c r="F45" s="413" t="str">
        <f>if(or('CF-M-3152'!I42&gt;=70,'CF-M-3152'!R42&gt;=70,'CF-M-3152'!V42&gt;=70),"P"," ")</f>
        <v> </v>
      </c>
      <c r="G45" s="413" t="str">
        <f>if(or('CF-CS-3153'!I42&gt;=70,'CF-CS-3153'!R42&gt;=70,'CF-CS-3153'!V42&gt;=70),"P"," ")</f>
        <v> </v>
      </c>
      <c r="H45" s="413" t="str">
        <f>if(or('CF-CN-3154'!I42&gt;=70,'CF-CN-3154'!R42&gt;=70,'CF-CN-3154'!V42&gt;=70),"P"," ")</f>
        <v> </v>
      </c>
      <c r="I45" s="413" t="str">
        <f>if(or('CF-EA-3155'!I42&gt;=70,'CF-EA-3155'!R42&gt;=70,'CF-EA-3155'!V42&gt;=70),"P"," ")</f>
        <v> </v>
      </c>
      <c r="J45" s="413" t="str">
        <f>if(or('CF-EF-3156'!I42&gt;=70,'CF-EF-3156'!R42&gt;=70,'CF-EF-3156'!V42&gt;=70),"P"," ")</f>
        <v> </v>
      </c>
      <c r="K45" s="413" t="str">
        <f>if(or('CF-FIHR-3157'!I42&gt;=70,'CF-FIHR-3157'!R42&gt;=70,'CF-FIHR-3157'!V42&gt;=70),"P"," ")</f>
        <v> </v>
      </c>
      <c r="L45" s="812" t="str">
        <f>'3A 2025 - 2026 DATOS DEL ESTUDI'!D39</f>
        <v>X</v>
      </c>
      <c r="M45" s="812" t="str">
        <f>'3A 2025 - 2026 DATOS DEL ESTUDI'!C39</f>
        <v/>
      </c>
      <c r="N45" s="806" t="str">
        <f t="shared" si="1"/>
        <v> </v>
      </c>
    </row>
    <row r="46">
      <c r="A46" s="117">
        <v>37.0</v>
      </c>
      <c r="B46" s="811" t="str">
        <f>'3A 2025 - 2026 DATOS DEL ESTUDI'!B40</f>
        <v>Melani  Taveras Bautista</v>
      </c>
      <c r="C46" s="413" t="str">
        <f>If(OR('CF-LE3149'!I43&gt;=70,'CF-LE3149'!R43&gt;=70,'CF-LE3149'!V43&gt;=70),"P","")</f>
        <v/>
      </c>
      <c r="D46" s="413" t="str">
        <f>if(or('CF-LE-I3150'!I43&gt;=70,'CF-LE-I3150'!R43&gt;=70,'CF-LE-I3150'!V43&gt;=70),"P"," ")</f>
        <v> </v>
      </c>
      <c r="E46" s="413" t="str">
        <f>if(or('CF-LE-F3151'!I43&gt;70,'CF-LE-F3151'!R43&gt;=70,'CF-LE-F3151'!V43&gt;=70),"P"," ")</f>
        <v> </v>
      </c>
      <c r="F46" s="413" t="str">
        <f>if(or('CF-M-3152'!I43&gt;=70,'CF-M-3152'!R43&gt;=70,'CF-M-3152'!V43&gt;=70),"P"," ")</f>
        <v> </v>
      </c>
      <c r="G46" s="413" t="str">
        <f>if(or('CF-CS-3153'!I43&gt;=70,'CF-CS-3153'!R43&gt;=70,'CF-CS-3153'!V43&gt;=70),"P"," ")</f>
        <v> </v>
      </c>
      <c r="H46" s="413" t="str">
        <f>if(or('CF-CN-3154'!I43&gt;=70,'CF-CN-3154'!R43&gt;=70,'CF-CN-3154'!V43&gt;=70),"P"," ")</f>
        <v> </v>
      </c>
      <c r="I46" s="413" t="str">
        <f>if(or('CF-EA-3155'!I43&gt;=70,'CF-EA-3155'!R43&gt;=70,'CF-EA-3155'!V43&gt;=70),"P"," ")</f>
        <v> </v>
      </c>
      <c r="J46" s="413" t="str">
        <f>if(or('CF-EF-3156'!I43&gt;=70,'CF-EF-3156'!R43&gt;=70,'CF-EF-3156'!V43&gt;=70),"P"," ")</f>
        <v> </v>
      </c>
      <c r="K46" s="413" t="str">
        <f>if(or('CF-FIHR-3157'!I43&gt;=70,'CF-FIHR-3157'!R43&gt;=70,'CF-FIHR-3157'!V43&gt;=70),"P"," ")</f>
        <v> </v>
      </c>
      <c r="L46" s="812" t="str">
        <f>'3A 2025 - 2026 DATOS DEL ESTUDI'!D40</f>
        <v>X</v>
      </c>
      <c r="M46" s="812" t="str">
        <f>'3A 2025 - 2026 DATOS DEL ESTUDI'!C40</f>
        <v/>
      </c>
      <c r="N46" s="806" t="str">
        <f t="shared" si="1"/>
        <v> </v>
      </c>
    </row>
    <row r="47">
      <c r="A47" s="117">
        <v>38.0</v>
      </c>
      <c r="B47" s="811" t="str">
        <f>'3A 2025 - 2026 DATOS DEL ESTUDI'!B41</f>
        <v>Arianny  Tejada Guzmán</v>
      </c>
      <c r="C47" s="413" t="str">
        <f>If(OR('CF-LE3149'!I44&gt;=70,'CF-LE3149'!R44&gt;=70,'CF-LE3149'!V44&gt;=70),"P","")</f>
        <v/>
      </c>
      <c r="D47" s="413" t="str">
        <f>if(or('CF-LE-I3150'!I44&gt;=70,'CF-LE-I3150'!R44&gt;=70,'CF-LE-I3150'!V44&gt;=70),"P"," ")</f>
        <v> </v>
      </c>
      <c r="E47" s="413" t="str">
        <f>if(or('CF-LE-F3151'!I44&gt;70,'CF-LE-F3151'!R44&gt;=70,'CF-LE-F3151'!V44&gt;=70),"P"," ")</f>
        <v>P</v>
      </c>
      <c r="F47" s="413" t="str">
        <f>if(or('CF-M-3152'!I44&gt;=70,'CF-M-3152'!R44&gt;=70,'CF-M-3152'!V44&gt;=70),"P"," ")</f>
        <v> </v>
      </c>
      <c r="G47" s="413" t="str">
        <f>if(or('CF-CS-3153'!I44&gt;=70,'CF-CS-3153'!R44&gt;=70,'CF-CS-3153'!V44&gt;=70),"P"," ")</f>
        <v>P</v>
      </c>
      <c r="H47" s="413" t="str">
        <f>if(or('CF-CN-3154'!I44&gt;=70,'CF-CN-3154'!R44&gt;=70,'CF-CN-3154'!V44&gt;=70),"P"," ")</f>
        <v> </v>
      </c>
      <c r="I47" s="413" t="str">
        <f>if(or('CF-EA-3155'!I44&gt;=70,'CF-EA-3155'!R44&gt;=70,'CF-EA-3155'!V44&gt;=70),"P"," ")</f>
        <v>P</v>
      </c>
      <c r="J47" s="413" t="str">
        <f>if(or('CF-EF-3156'!I44&gt;=70,'CF-EF-3156'!R44&gt;=70,'CF-EF-3156'!V44&gt;=70),"P"," ")</f>
        <v>P</v>
      </c>
      <c r="K47" s="413" t="str">
        <f>if(or('CF-FIHR-3157'!I44&gt;=70,'CF-FIHR-3157'!R44&gt;=70,'CF-FIHR-3157'!V44&gt;=70),"P"," ")</f>
        <v>P</v>
      </c>
      <c r="L47" s="812" t="str">
        <f>'3A 2025 - 2026 DATOS DEL ESTUDI'!D41</f>
        <v>X</v>
      </c>
      <c r="M47" s="812" t="str">
        <f>'3A 2025 - 2026 DATOS DEL ESTUDI'!C41</f>
        <v/>
      </c>
      <c r="N47" s="806" t="str">
        <f t="shared" si="1"/>
        <v> </v>
      </c>
    </row>
    <row r="48">
      <c r="A48" s="117">
        <v>39.0</v>
      </c>
      <c r="B48" s="811" t="str">
        <f>'3A 2025 - 2026 DATOS DEL ESTUDI'!B42</f>
        <v>Jeilyn Aliah Tejada</v>
      </c>
      <c r="C48" s="413" t="str">
        <f>If(OR('CF-LE3149'!I45&gt;=70,'CF-LE3149'!R45&gt;=70,'CF-LE3149'!V45&gt;=70),"P","")</f>
        <v/>
      </c>
      <c r="D48" s="413" t="str">
        <f>if(or('CF-LE-I3150'!I45&gt;=70,'CF-LE-I3150'!R45&gt;=70,'CF-LE-I3150'!V45&gt;=70),"P"," ")</f>
        <v> </v>
      </c>
      <c r="E48" s="413" t="str">
        <f>if(or('CF-LE-F3151'!I45&gt;70,'CF-LE-F3151'!R45&gt;=70,'CF-LE-F3151'!V45&gt;=70),"P"," ")</f>
        <v> </v>
      </c>
      <c r="F48" s="413" t="str">
        <f>if(or('CF-M-3152'!I45&gt;=70,'CF-M-3152'!R45&gt;=70,'CF-M-3152'!V45&gt;=70),"P"," ")</f>
        <v> </v>
      </c>
      <c r="G48" s="413" t="str">
        <f>if(or('CF-CS-3153'!I45&gt;=70,'CF-CS-3153'!R45&gt;=70,'CF-CS-3153'!V45&gt;=70),"P"," ")</f>
        <v> </v>
      </c>
      <c r="H48" s="413" t="str">
        <f>if(or('CF-CN-3154'!I45&gt;=70,'CF-CN-3154'!R45&gt;=70,'CF-CN-3154'!V45&gt;=70),"P"," ")</f>
        <v> </v>
      </c>
      <c r="I48" s="413" t="str">
        <f>if(or('CF-EA-3155'!I45&gt;=70,'CF-EA-3155'!R45&gt;=70,'CF-EA-3155'!V45&gt;=70),"P"," ")</f>
        <v> </v>
      </c>
      <c r="J48" s="413" t="str">
        <f>if(or('CF-EF-3156'!I45&gt;=70,'CF-EF-3156'!R45&gt;=70,'CF-EF-3156'!V45&gt;=70),"P"," ")</f>
        <v> </v>
      </c>
      <c r="K48" s="413" t="str">
        <f>if(or('CF-FIHR-3157'!I45&gt;=70,'CF-FIHR-3157'!R45&gt;=70,'CF-FIHR-3157'!V45&gt;=70),"P"," ")</f>
        <v> </v>
      </c>
      <c r="L48" s="812" t="str">
        <f>'3A 2025 - 2026 DATOS DEL ESTUDI'!D42</f>
        <v>X</v>
      </c>
      <c r="M48" s="812" t="str">
        <f>'3A 2025 - 2026 DATOS DEL ESTUDI'!C42</f>
        <v/>
      </c>
      <c r="N48" s="806" t="str">
        <f t="shared" si="1"/>
        <v> </v>
      </c>
    </row>
    <row r="49">
      <c r="A49" s="117">
        <v>40.0</v>
      </c>
      <c r="B49" s="811" t="str">
        <f>'3A 2025 - 2026 DATOS DEL ESTUDI'!B43</f>
        <v>Rosenny  Ureña Arias</v>
      </c>
      <c r="C49" s="413" t="str">
        <f>If(OR('CF-LE3149'!I46&gt;=70,'CF-LE3149'!R46&gt;=70,'CF-LE3149'!V46&gt;=70),"P","")</f>
        <v/>
      </c>
      <c r="D49" s="413" t="str">
        <f>if(or('CF-LE-I3150'!I46&gt;=70,'CF-LE-I3150'!R46&gt;=70,'CF-LE-I3150'!V46&gt;=70),"P"," ")</f>
        <v> </v>
      </c>
      <c r="E49" s="413" t="str">
        <f>if(or('CF-LE-F3151'!I46&gt;70,'CF-LE-F3151'!R46&gt;=70,'CF-LE-F3151'!V46&gt;=70),"P"," ")</f>
        <v>P</v>
      </c>
      <c r="F49" s="413" t="str">
        <f>if(or('CF-M-3152'!I46&gt;=70,'CF-M-3152'!R46&gt;=70,'CF-M-3152'!V46&gt;=70),"P"," ")</f>
        <v> </v>
      </c>
      <c r="G49" s="413" t="str">
        <f>if(or('CF-CS-3153'!I46&gt;=70,'CF-CS-3153'!R46&gt;=70,'CF-CS-3153'!V46&gt;=70),"P"," ")</f>
        <v> </v>
      </c>
      <c r="H49" s="413" t="str">
        <f>if(or('CF-CN-3154'!I46&gt;=70,'CF-CN-3154'!R46&gt;=70,'CF-CN-3154'!V46&gt;=70),"P"," ")</f>
        <v> </v>
      </c>
      <c r="I49" s="413" t="str">
        <f>if(or('CF-EA-3155'!I46&gt;=70,'CF-EA-3155'!R46&gt;=70,'CF-EA-3155'!V46&gt;=70),"P"," ")</f>
        <v>P</v>
      </c>
      <c r="J49" s="413" t="str">
        <f>if(or('CF-EF-3156'!I46&gt;=70,'CF-EF-3156'!R46&gt;=70,'CF-EF-3156'!V46&gt;=70),"P"," ")</f>
        <v> </v>
      </c>
      <c r="K49" s="413" t="str">
        <f>if(or('CF-FIHR-3157'!I46&gt;=70,'CF-FIHR-3157'!R46&gt;=70,'CF-FIHR-3157'!V46&gt;=70),"P"," ")</f>
        <v> </v>
      </c>
      <c r="L49" s="812" t="str">
        <f>'3A 2025 - 2026 DATOS DEL ESTUDI'!D43</f>
        <v>X</v>
      </c>
      <c r="M49" s="812" t="str">
        <f>'3A 2025 - 2026 DATOS DEL ESTUDI'!C43</f>
        <v/>
      </c>
      <c r="N49" s="806" t="str">
        <f t="shared" si="1"/>
        <v> </v>
      </c>
    </row>
    <row r="50">
      <c r="A50" s="117">
        <v>41.0</v>
      </c>
      <c r="B50" s="811"/>
      <c r="C50" s="413"/>
      <c r="D50" s="413"/>
      <c r="E50" s="413"/>
      <c r="F50" s="413"/>
      <c r="G50" s="413"/>
      <c r="H50" s="413"/>
      <c r="I50" s="413"/>
      <c r="J50" s="413"/>
      <c r="K50" s="413"/>
      <c r="L50" s="812"/>
      <c r="M50" s="812"/>
      <c r="N50" s="806"/>
    </row>
    <row r="51">
      <c r="A51" s="117">
        <v>42.0</v>
      </c>
      <c r="B51" s="811"/>
      <c r="C51" s="413"/>
      <c r="D51" s="413"/>
      <c r="E51" s="413"/>
      <c r="F51" s="413"/>
      <c r="G51" s="413"/>
      <c r="H51" s="413"/>
      <c r="I51" s="413"/>
      <c r="J51" s="413"/>
      <c r="K51" s="413"/>
      <c r="L51" s="812"/>
      <c r="M51" s="812"/>
      <c r="N51" s="806"/>
    </row>
    <row r="52">
      <c r="A52" s="117">
        <v>43.0</v>
      </c>
      <c r="B52" s="811"/>
      <c r="C52" s="413"/>
      <c r="D52" s="413"/>
      <c r="E52" s="413"/>
      <c r="F52" s="413"/>
      <c r="G52" s="413"/>
      <c r="H52" s="413"/>
      <c r="I52" s="413"/>
      <c r="J52" s="413"/>
      <c r="K52" s="413"/>
      <c r="L52" s="812"/>
      <c r="M52" s="812"/>
      <c r="N52" s="806"/>
    </row>
    <row r="53">
      <c r="A53" s="117">
        <v>44.0</v>
      </c>
      <c r="B53" s="811"/>
      <c r="C53" s="413"/>
      <c r="D53" s="413"/>
      <c r="E53" s="413"/>
      <c r="F53" s="413"/>
      <c r="G53" s="413"/>
      <c r="H53" s="413"/>
      <c r="I53" s="413"/>
      <c r="J53" s="413"/>
      <c r="K53" s="413"/>
      <c r="L53" s="812"/>
      <c r="M53" s="812"/>
      <c r="N53" s="806"/>
    </row>
    <row r="54">
      <c r="A54" s="117">
        <v>45.0</v>
      </c>
      <c r="B54" s="811"/>
      <c r="C54" s="413"/>
      <c r="D54" s="413"/>
      <c r="E54" s="413"/>
      <c r="F54" s="413"/>
      <c r="G54" s="413"/>
      <c r="H54" s="413"/>
      <c r="I54" s="413"/>
      <c r="J54" s="413"/>
      <c r="K54" s="413"/>
      <c r="L54" s="812"/>
      <c r="M54" s="812"/>
      <c r="N54" s="806"/>
    </row>
    <row r="55">
      <c r="A55" s="34"/>
      <c r="B55" s="814" t="s">
        <v>1114</v>
      </c>
      <c r="C55" s="404">
        <f t="shared" ref="C55:N55" si="2">COUNTIF(C10:C54,"P")</f>
        <v>1</v>
      </c>
      <c r="D55" s="404">
        <f t="shared" si="2"/>
        <v>0</v>
      </c>
      <c r="E55" s="404">
        <f t="shared" si="2"/>
        <v>3</v>
      </c>
      <c r="F55" s="404">
        <f t="shared" si="2"/>
        <v>2</v>
      </c>
      <c r="G55" s="404">
        <f t="shared" si="2"/>
        <v>4</v>
      </c>
      <c r="H55" s="404">
        <f t="shared" si="2"/>
        <v>3</v>
      </c>
      <c r="I55" s="404">
        <f t="shared" si="2"/>
        <v>5</v>
      </c>
      <c r="J55" s="404">
        <f t="shared" si="2"/>
        <v>1</v>
      </c>
      <c r="K55" s="404">
        <f t="shared" si="2"/>
        <v>3</v>
      </c>
      <c r="L55" s="404">
        <f t="shared" si="2"/>
        <v>0</v>
      </c>
      <c r="M55" s="404">
        <f t="shared" si="2"/>
        <v>0</v>
      </c>
      <c r="N55" s="404">
        <f t="shared" si="2"/>
        <v>0</v>
      </c>
    </row>
  </sheetData>
  <mergeCells count="3">
    <mergeCell ref="A7:B7"/>
    <mergeCell ref="C7:M7"/>
    <mergeCell ref="B8:M8"/>
  </mergeCells>
  <conditionalFormatting sqref="C10:K55 L55:N55">
    <cfRule type="cellIs" dxfId="32" priority="1" operator="equal">
      <formula>"EX"</formula>
    </cfRule>
  </conditionalFormatting>
  <printOptions horizontalCentered="1"/>
  <pageMargins bottom="0.75" footer="0.0" header="0.0" left="0.7" right="0.7" top="0.75"/>
  <pageSetup orientation="portrait" pageOrder="overThenDown"/>
  <drawing r:id="rId1"/>
</worksheet>
</file>

<file path=xl/worksheets/sheet1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38.13"/>
    <col customWidth="1" min="3" max="3" width="19.88"/>
    <col customWidth="1" min="4" max="4" width="21.0"/>
  </cols>
  <sheetData>
    <row r="1">
      <c r="A1" s="815" t="s">
        <v>1115</v>
      </c>
      <c r="B1" s="816" t="s">
        <v>1116</v>
      </c>
      <c r="C1" s="816" t="s">
        <v>1117</v>
      </c>
      <c r="D1" s="816" t="s">
        <v>1118</v>
      </c>
    </row>
    <row r="2">
      <c r="A2" s="817" t="s">
        <v>980</v>
      </c>
      <c r="B2" s="818" t="s">
        <v>1119</v>
      </c>
    </row>
    <row r="3">
      <c r="A3" s="817" t="s">
        <v>1120</v>
      </c>
    </row>
    <row r="4">
      <c r="A4" s="817" t="s">
        <v>1104</v>
      </c>
      <c r="B4" s="818" t="s">
        <v>1121</v>
      </c>
    </row>
    <row r="5">
      <c r="A5" s="817" t="s">
        <v>1017</v>
      </c>
      <c r="B5" s="818" t="s">
        <v>1122</v>
      </c>
    </row>
    <row r="6">
      <c r="A6" s="817" t="s">
        <v>1018</v>
      </c>
      <c r="B6" s="818" t="s">
        <v>1123</v>
      </c>
    </row>
    <row r="7">
      <c r="A7" s="817" t="s">
        <v>1106</v>
      </c>
      <c r="B7" s="818" t="s">
        <v>1124</v>
      </c>
    </row>
    <row r="8">
      <c r="A8" s="817" t="s">
        <v>870</v>
      </c>
      <c r="B8" s="818" t="s">
        <v>1125</v>
      </c>
    </row>
    <row r="9">
      <c r="A9" s="817" t="s">
        <v>1021</v>
      </c>
      <c r="B9" s="818" t="s">
        <v>1126</v>
      </c>
    </row>
    <row r="10">
      <c r="A10" s="817" t="s">
        <v>1022</v>
      </c>
      <c r="B10" s="818" t="s">
        <v>1127</v>
      </c>
    </row>
  </sheetData>
  <drawing r:id="rId1"/>
</worksheet>
</file>